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730" codeName="{80610A8E-5010-04F8-B4C4-4C4527662162}"/>
  <workbookPr codeName="ThisWorkbook"/>
  <mc:AlternateContent xmlns:mc="http://schemas.openxmlformats.org/markup-compatibility/2006">
    <mc:Choice Requires="x15">
      <x15ac:absPath xmlns:x15ac="http://schemas.microsoft.com/office/spreadsheetml/2010/11/ac" url="C:\Users\fukur\Desktop\佐藤フォルダ\2024年価格管理方法改善\★マクロブック\募集時のデータ\"/>
    </mc:Choice>
  </mc:AlternateContent>
  <xr:revisionPtr revIDLastSave="0" documentId="13_ncr:1_{3713CC54-EC00-47D3-85AC-D1FE8D94081E}" xr6:coauthVersionLast="47" xr6:coauthVersionMax="47" xr10:uidLastSave="{00000000-0000-0000-0000-000000000000}"/>
  <bookViews>
    <workbookView xWindow="-108" yWindow="-108" windowWidth="23256" windowHeight="12456" tabRatio="720" xr2:uid="{00000000-000D-0000-FFFF-FFFF00000000}"/>
  </bookViews>
  <sheets>
    <sheet name="操作メニュー" sheetId="96" r:id="rId1"/>
    <sheet name="価格改定確認" sheetId="88" r:id="rId2"/>
    <sheet name="BカートセットID入力" sheetId="89" r:id="rId3"/>
    <sheet name="見積り貼り付けシート" sheetId="24" r:id="rId4"/>
    <sheet name="宅配便" sheetId="74" r:id="rId5"/>
    <sheet name="宅配便入力" sheetId="77" r:id="rId6"/>
    <sheet name="宅配便仮計算" sheetId="80" r:id="rId7"/>
    <sheet name="計算（宅配便）" sheetId="6" r:id="rId8"/>
    <sheet name="業務便" sheetId="75" r:id="rId9"/>
    <sheet name="業務便入力" sheetId="78" r:id="rId10"/>
    <sheet name="計算（業務便）" sheetId="51" r:id="rId11"/>
    <sheet name="サンプル" sheetId="76" r:id="rId12"/>
    <sheet name="サンプル入力" sheetId="79" r:id="rId13"/>
    <sheet name="計算(サンプル)" sheetId="53" r:id="rId14"/>
    <sheet name="計算（イレギュラーサンプル）" sheetId="55" r:id="rId15"/>
    <sheet name="配送グループ設定" sheetId="17" r:id="rId16"/>
    <sheet name="送料別送料" sheetId="45" r:id="rId17"/>
    <sheet name="中部・下部フリースペース作成" sheetId="13" r:id="rId18"/>
    <sheet name="【雛形】中部・下部フリースペースHTML生成" sheetId="62" r:id="rId19"/>
    <sheet name="中部・下部フリースペースHTML記録" sheetId="100" r:id="rId20"/>
    <sheet name="ID管理番号商品名入力" sheetId="57" r:id="rId21"/>
    <sheet name="セット情報(宅配便）" sheetId="63" r:id="rId22"/>
    <sheet name="セット情報（サンプル）" sheetId="67" r:id="rId23"/>
    <sheet name="セット情報(業務便）" sheetId="65" r:id="rId24"/>
    <sheet name="セット情報（イレギュラーサンプル）" sheetId="68" r:id="rId25"/>
    <sheet name="商品台帳反映用" sheetId="56" r:id="rId26"/>
    <sheet name="現行セット情報CSV" sheetId="90" r:id="rId27"/>
    <sheet name="上書きセット情報" sheetId="91" r:id="rId28"/>
    <sheet name="価格改定前セット情報" sheetId="92" r:id="rId29"/>
    <sheet name="上部フリースペースHTML" sheetId="93" r:id="rId30"/>
    <sheet name="価格改定後セット情報" sheetId="94" r:id="rId31"/>
    <sheet name="価格改定前セット情報非表示化" sheetId="95" r:id="rId32"/>
  </sheets>
  <definedNames>
    <definedName name="_xleta.AVERAGE" hidden="1" xlm="1">#NAME?</definedName>
    <definedName name="_xleta.AVERAGEIF" hidden="1" xlm="1">#NAME?</definedName>
    <definedName name="_xleta.N" hidden="1" xlm="1">#NAME?</definedName>
    <definedName name="_xleta.T" hidden="1" xlm="1">#NAME?</definedName>
    <definedName name="ExternalData_2" localSheetId="26">現行セット情報CSV!#REF!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H152" i="91" l="1"/>
  <c r="AG152" i="91"/>
  <c r="AF152" i="91"/>
  <c r="AE152" i="91"/>
  <c r="AD152" i="91"/>
  <c r="AC152" i="91"/>
  <c r="AB152" i="91"/>
  <c r="AA152" i="91"/>
  <c r="Z152" i="91"/>
  <c r="Y152" i="91"/>
  <c r="X152" i="91"/>
  <c r="W152" i="91"/>
  <c r="V152" i="91"/>
  <c r="U152" i="91"/>
  <c r="T152" i="91"/>
  <c r="S152" i="91"/>
  <c r="R152" i="91"/>
  <c r="Q152" i="91"/>
  <c r="P152" i="91"/>
  <c r="O152" i="91"/>
  <c r="N152" i="91"/>
  <c r="M152" i="91"/>
  <c r="L152" i="91"/>
  <c r="K152" i="91"/>
  <c r="J152" i="91"/>
  <c r="I152" i="91"/>
  <c r="I151" i="91"/>
  <c r="I150" i="91"/>
  <c r="A6" i="91"/>
  <c r="E308" i="56"/>
  <c r="D308" i="56"/>
  <c r="C308" i="56"/>
  <c r="B308" i="56"/>
  <c r="N334" i="56"/>
  <c r="N331" i="56"/>
  <c r="N328" i="56"/>
  <c r="N325" i="56"/>
  <c r="N322" i="56"/>
  <c r="N319" i="56"/>
  <c r="N316" i="56"/>
  <c r="N313" i="56"/>
  <c r="N310" i="56"/>
  <c r="N307" i="56"/>
  <c r="B305" i="56"/>
  <c r="B154" i="56"/>
  <c r="N183" i="56"/>
  <c r="N180" i="56"/>
  <c r="N177" i="56"/>
  <c r="N174" i="56"/>
  <c r="N171" i="56"/>
  <c r="N168" i="56"/>
  <c r="N165" i="56"/>
  <c r="N162" i="56"/>
  <c r="N159" i="56"/>
  <c r="N156" i="56"/>
  <c r="N31" i="56"/>
  <c r="N28" i="56"/>
  <c r="N25" i="56"/>
  <c r="N22" i="56"/>
  <c r="N19" i="56"/>
  <c r="N16" i="56"/>
  <c r="N13" i="56"/>
  <c r="N10" i="56"/>
  <c r="N7" i="56"/>
  <c r="N4" i="56"/>
  <c r="B2" i="56"/>
  <c r="N149" i="68"/>
  <c r="K149" i="68"/>
  <c r="F149" i="68"/>
  <c r="E149" i="68"/>
  <c r="D149" i="68"/>
  <c r="C149" i="68"/>
  <c r="B149" i="68"/>
  <c r="H149" i="65"/>
  <c r="G149" i="65"/>
  <c r="F149" i="65"/>
  <c r="E149" i="65"/>
  <c r="D149" i="65"/>
  <c r="C149" i="65"/>
  <c r="B149" i="65"/>
  <c r="N149" i="67"/>
  <c r="K149" i="67"/>
  <c r="F149" i="67"/>
  <c r="E149" i="67"/>
  <c r="D149" i="67"/>
  <c r="C149" i="67"/>
  <c r="B149" i="67"/>
  <c r="P149" i="63"/>
  <c r="O149" i="63"/>
  <c r="M149" i="63"/>
  <c r="H149" i="63"/>
  <c r="G149" i="63"/>
  <c r="F149" i="63"/>
  <c r="E3" i="63"/>
  <c r="E149" i="63"/>
  <c r="D149" i="63"/>
  <c r="C149" i="63"/>
  <c r="B149" i="63"/>
  <c r="C3" i="63"/>
  <c r="B3" i="63"/>
  <c r="R150" i="55"/>
  <c r="Q150" i="55"/>
  <c r="J150" i="55"/>
  <c r="I150" i="55"/>
  <c r="H150" i="55"/>
  <c r="G150" i="55"/>
  <c r="E150" i="55"/>
  <c r="C150" i="55"/>
  <c r="C150" i="53"/>
  <c r="D4" i="53"/>
  <c r="C4" i="53"/>
  <c r="B4" i="53"/>
  <c r="R146" i="79"/>
  <c r="U137" i="79"/>
  <c r="Y150" i="79"/>
  <c r="N5" i="79"/>
  <c r="O5" i="79"/>
  <c r="P5" i="79"/>
  <c r="Q5" i="79"/>
  <c r="R5" i="79"/>
  <c r="S5" i="79"/>
  <c r="T5" i="79"/>
  <c r="U5" i="79"/>
  <c r="V5" i="79"/>
  <c r="W5" i="79"/>
  <c r="X5" i="79"/>
  <c r="Y5" i="79"/>
  <c r="N6" i="79"/>
  <c r="O6" i="79"/>
  <c r="P6" i="79"/>
  <c r="Q6" i="79"/>
  <c r="R6" i="79"/>
  <c r="S6" i="79"/>
  <c r="T6" i="79"/>
  <c r="U6" i="79"/>
  <c r="V6" i="79"/>
  <c r="W6" i="79"/>
  <c r="X6" i="79"/>
  <c r="Y6" i="79"/>
  <c r="N7" i="79"/>
  <c r="O7" i="79"/>
  <c r="P7" i="79"/>
  <c r="Q7" i="79"/>
  <c r="R7" i="79"/>
  <c r="S7" i="79"/>
  <c r="T7" i="79"/>
  <c r="U7" i="79"/>
  <c r="V7" i="79"/>
  <c r="W7" i="79"/>
  <c r="X7" i="79"/>
  <c r="Y7" i="79"/>
  <c r="N8" i="79"/>
  <c r="O8" i="79"/>
  <c r="P8" i="79"/>
  <c r="Q8" i="79"/>
  <c r="R8" i="79"/>
  <c r="S8" i="79"/>
  <c r="T8" i="79"/>
  <c r="U8" i="79"/>
  <c r="V8" i="79"/>
  <c r="W8" i="79"/>
  <c r="X8" i="79"/>
  <c r="Y8" i="79"/>
  <c r="N9" i="79"/>
  <c r="O9" i="79"/>
  <c r="P9" i="79"/>
  <c r="Q9" i="79"/>
  <c r="R9" i="79"/>
  <c r="S9" i="79"/>
  <c r="T9" i="79"/>
  <c r="U9" i="79"/>
  <c r="V9" i="79"/>
  <c r="W9" i="79"/>
  <c r="X9" i="79"/>
  <c r="Y9" i="79"/>
  <c r="N10" i="79"/>
  <c r="O10" i="79"/>
  <c r="P10" i="79"/>
  <c r="Q10" i="79"/>
  <c r="R10" i="79"/>
  <c r="S10" i="79"/>
  <c r="T10" i="79"/>
  <c r="U10" i="79"/>
  <c r="V10" i="79"/>
  <c r="W10" i="79"/>
  <c r="X10" i="79"/>
  <c r="Y10" i="79"/>
  <c r="N11" i="79"/>
  <c r="O11" i="79"/>
  <c r="P11" i="79"/>
  <c r="Q11" i="79"/>
  <c r="R11" i="79"/>
  <c r="S11" i="79"/>
  <c r="T11" i="79"/>
  <c r="U11" i="79"/>
  <c r="V11" i="79"/>
  <c r="W11" i="79"/>
  <c r="X11" i="79"/>
  <c r="Y11" i="79"/>
  <c r="N12" i="79"/>
  <c r="O12" i="79"/>
  <c r="P12" i="79"/>
  <c r="Q12" i="79"/>
  <c r="R12" i="79"/>
  <c r="S12" i="79"/>
  <c r="T12" i="79"/>
  <c r="U12" i="79"/>
  <c r="V12" i="79"/>
  <c r="W12" i="79"/>
  <c r="X12" i="79"/>
  <c r="Y12" i="79"/>
  <c r="N13" i="79"/>
  <c r="O13" i="79"/>
  <c r="P13" i="79"/>
  <c r="Q13" i="79"/>
  <c r="R13" i="79"/>
  <c r="S13" i="79"/>
  <c r="T13" i="79"/>
  <c r="U13" i="79"/>
  <c r="V13" i="79"/>
  <c r="W13" i="79"/>
  <c r="X13" i="79"/>
  <c r="Y13" i="79"/>
  <c r="N14" i="79"/>
  <c r="O14" i="79"/>
  <c r="P14" i="79"/>
  <c r="Q14" i="79"/>
  <c r="R14" i="79"/>
  <c r="S14" i="79"/>
  <c r="T14" i="79"/>
  <c r="U14" i="79"/>
  <c r="V14" i="79"/>
  <c r="W14" i="79"/>
  <c r="X14" i="79"/>
  <c r="Y14" i="79"/>
  <c r="N15" i="79"/>
  <c r="O15" i="79"/>
  <c r="P15" i="79"/>
  <c r="Q15" i="79"/>
  <c r="R15" i="79"/>
  <c r="S15" i="79"/>
  <c r="T15" i="79"/>
  <c r="U15" i="79"/>
  <c r="V15" i="79"/>
  <c r="W15" i="79"/>
  <c r="X15" i="79"/>
  <c r="Y15" i="79"/>
  <c r="N16" i="79"/>
  <c r="O16" i="79"/>
  <c r="P16" i="79"/>
  <c r="Q16" i="79"/>
  <c r="R16" i="79"/>
  <c r="S16" i="79"/>
  <c r="T16" i="79"/>
  <c r="U16" i="79"/>
  <c r="V16" i="79"/>
  <c r="W16" i="79"/>
  <c r="X16" i="79"/>
  <c r="Y16" i="79"/>
  <c r="N17" i="79"/>
  <c r="O17" i="79"/>
  <c r="P17" i="79"/>
  <c r="Q17" i="79"/>
  <c r="R17" i="79"/>
  <c r="S17" i="79"/>
  <c r="T17" i="79"/>
  <c r="U17" i="79"/>
  <c r="V17" i="79"/>
  <c r="W17" i="79"/>
  <c r="X17" i="79"/>
  <c r="Y17" i="79"/>
  <c r="N18" i="79"/>
  <c r="O18" i="79"/>
  <c r="P18" i="79"/>
  <c r="Q18" i="79"/>
  <c r="R18" i="79"/>
  <c r="S18" i="79"/>
  <c r="T18" i="79"/>
  <c r="U18" i="79"/>
  <c r="V18" i="79"/>
  <c r="W18" i="79"/>
  <c r="X18" i="79"/>
  <c r="Y18" i="79"/>
  <c r="N19" i="79"/>
  <c r="O19" i="79"/>
  <c r="P19" i="79"/>
  <c r="Q19" i="79"/>
  <c r="R19" i="79"/>
  <c r="S19" i="79"/>
  <c r="T19" i="79"/>
  <c r="U19" i="79"/>
  <c r="V19" i="79"/>
  <c r="W19" i="79"/>
  <c r="X19" i="79"/>
  <c r="Y19" i="79"/>
  <c r="N20" i="79"/>
  <c r="O20" i="79"/>
  <c r="P20" i="79"/>
  <c r="Q20" i="79"/>
  <c r="R20" i="79"/>
  <c r="S20" i="79"/>
  <c r="T20" i="79"/>
  <c r="U20" i="79"/>
  <c r="V20" i="79"/>
  <c r="W20" i="79"/>
  <c r="X20" i="79"/>
  <c r="Y20" i="79"/>
  <c r="N21" i="79"/>
  <c r="O21" i="79"/>
  <c r="P21" i="79"/>
  <c r="Q21" i="79"/>
  <c r="R21" i="79"/>
  <c r="S21" i="79"/>
  <c r="T21" i="79"/>
  <c r="U21" i="79"/>
  <c r="V21" i="79"/>
  <c r="W21" i="79"/>
  <c r="X21" i="79"/>
  <c r="Y21" i="79"/>
  <c r="N22" i="79"/>
  <c r="O22" i="79"/>
  <c r="P22" i="79"/>
  <c r="Q22" i="79"/>
  <c r="R22" i="79"/>
  <c r="S22" i="79"/>
  <c r="T22" i="79"/>
  <c r="U22" i="79"/>
  <c r="V22" i="79"/>
  <c r="W22" i="79"/>
  <c r="X22" i="79"/>
  <c r="Y22" i="79"/>
  <c r="N23" i="79"/>
  <c r="O23" i="79"/>
  <c r="P23" i="79"/>
  <c r="Q23" i="79"/>
  <c r="R23" i="79"/>
  <c r="S23" i="79"/>
  <c r="T23" i="79"/>
  <c r="U23" i="79"/>
  <c r="V23" i="79"/>
  <c r="W23" i="79"/>
  <c r="X23" i="79"/>
  <c r="Y23" i="79"/>
  <c r="N24" i="79"/>
  <c r="O24" i="79"/>
  <c r="P24" i="79"/>
  <c r="Q24" i="79"/>
  <c r="R24" i="79"/>
  <c r="S24" i="79"/>
  <c r="T24" i="79"/>
  <c r="U24" i="79"/>
  <c r="V24" i="79"/>
  <c r="W24" i="79"/>
  <c r="X24" i="79"/>
  <c r="Y24" i="79"/>
  <c r="N25" i="79"/>
  <c r="O25" i="79"/>
  <c r="P25" i="79"/>
  <c r="Q25" i="79"/>
  <c r="R25" i="79"/>
  <c r="S25" i="79"/>
  <c r="T25" i="79"/>
  <c r="U25" i="79"/>
  <c r="V25" i="79"/>
  <c r="W25" i="79"/>
  <c r="X25" i="79"/>
  <c r="Y25" i="79"/>
  <c r="N26" i="79"/>
  <c r="O26" i="79"/>
  <c r="P26" i="79"/>
  <c r="Q26" i="79"/>
  <c r="R26" i="79"/>
  <c r="S26" i="79"/>
  <c r="T26" i="79"/>
  <c r="U26" i="79"/>
  <c r="V26" i="79"/>
  <c r="W26" i="79"/>
  <c r="X26" i="79"/>
  <c r="Y26" i="79"/>
  <c r="N27" i="79"/>
  <c r="O27" i="79"/>
  <c r="P27" i="79"/>
  <c r="Q27" i="79"/>
  <c r="R27" i="79"/>
  <c r="S27" i="79"/>
  <c r="T27" i="79"/>
  <c r="U27" i="79"/>
  <c r="V27" i="79"/>
  <c r="W27" i="79"/>
  <c r="X27" i="79"/>
  <c r="Y27" i="79"/>
  <c r="N28" i="79"/>
  <c r="O28" i="79"/>
  <c r="P28" i="79"/>
  <c r="Q28" i="79"/>
  <c r="R28" i="79"/>
  <c r="S28" i="79"/>
  <c r="T28" i="79"/>
  <c r="U28" i="79"/>
  <c r="V28" i="79"/>
  <c r="W28" i="79"/>
  <c r="X28" i="79"/>
  <c r="Y28" i="79"/>
  <c r="N29" i="79"/>
  <c r="O29" i="79"/>
  <c r="P29" i="79"/>
  <c r="Q29" i="79"/>
  <c r="R29" i="79"/>
  <c r="S29" i="79"/>
  <c r="T29" i="79"/>
  <c r="U29" i="79"/>
  <c r="V29" i="79"/>
  <c r="W29" i="79"/>
  <c r="X29" i="79"/>
  <c r="Y29" i="79"/>
  <c r="N30" i="79"/>
  <c r="O30" i="79"/>
  <c r="P30" i="79"/>
  <c r="Q30" i="79"/>
  <c r="R30" i="79"/>
  <c r="S30" i="79"/>
  <c r="T30" i="79"/>
  <c r="U30" i="79"/>
  <c r="V30" i="79"/>
  <c r="W30" i="79"/>
  <c r="X30" i="79"/>
  <c r="Y30" i="79"/>
  <c r="N31" i="79"/>
  <c r="O31" i="79"/>
  <c r="P31" i="79"/>
  <c r="Q31" i="79"/>
  <c r="R31" i="79"/>
  <c r="S31" i="79"/>
  <c r="T31" i="79"/>
  <c r="U31" i="79"/>
  <c r="V31" i="79"/>
  <c r="W31" i="79"/>
  <c r="X31" i="79"/>
  <c r="Y31" i="79"/>
  <c r="N32" i="79"/>
  <c r="O32" i="79"/>
  <c r="P32" i="79"/>
  <c r="Q32" i="79"/>
  <c r="R32" i="79"/>
  <c r="S32" i="79"/>
  <c r="T32" i="79"/>
  <c r="U32" i="79"/>
  <c r="V32" i="79"/>
  <c r="W32" i="79"/>
  <c r="X32" i="79"/>
  <c r="Y32" i="79"/>
  <c r="N33" i="79"/>
  <c r="O33" i="79"/>
  <c r="P33" i="79"/>
  <c r="Q33" i="79"/>
  <c r="R33" i="79"/>
  <c r="S33" i="79"/>
  <c r="T33" i="79"/>
  <c r="U33" i="79"/>
  <c r="V33" i="79"/>
  <c r="W33" i="79"/>
  <c r="X33" i="79"/>
  <c r="Y33" i="79"/>
  <c r="N34" i="79"/>
  <c r="O34" i="79"/>
  <c r="P34" i="79"/>
  <c r="Q34" i="79"/>
  <c r="R34" i="79"/>
  <c r="S34" i="79"/>
  <c r="T34" i="79"/>
  <c r="U34" i="79"/>
  <c r="V34" i="79"/>
  <c r="W34" i="79"/>
  <c r="X34" i="79"/>
  <c r="Y34" i="79"/>
  <c r="N35" i="79"/>
  <c r="O35" i="79"/>
  <c r="P35" i="79"/>
  <c r="Q35" i="79"/>
  <c r="R35" i="79"/>
  <c r="S35" i="79"/>
  <c r="T35" i="79"/>
  <c r="U35" i="79"/>
  <c r="V35" i="79"/>
  <c r="W35" i="79"/>
  <c r="X35" i="79"/>
  <c r="Y35" i="79"/>
  <c r="N36" i="79"/>
  <c r="O36" i="79"/>
  <c r="P36" i="79"/>
  <c r="Q36" i="79"/>
  <c r="R36" i="79"/>
  <c r="S36" i="79"/>
  <c r="T36" i="79"/>
  <c r="U36" i="79"/>
  <c r="V36" i="79"/>
  <c r="W36" i="79"/>
  <c r="X36" i="79"/>
  <c r="Y36" i="79"/>
  <c r="N37" i="79"/>
  <c r="O37" i="79"/>
  <c r="P37" i="79"/>
  <c r="Q37" i="79"/>
  <c r="R37" i="79"/>
  <c r="S37" i="79"/>
  <c r="T37" i="79"/>
  <c r="U37" i="79"/>
  <c r="V37" i="79"/>
  <c r="W37" i="79"/>
  <c r="X37" i="79"/>
  <c r="Y37" i="79"/>
  <c r="N38" i="79"/>
  <c r="O38" i="79"/>
  <c r="P38" i="79"/>
  <c r="Q38" i="79"/>
  <c r="R38" i="79"/>
  <c r="S38" i="79"/>
  <c r="T38" i="79"/>
  <c r="U38" i="79"/>
  <c r="V38" i="79"/>
  <c r="W38" i="79"/>
  <c r="X38" i="79"/>
  <c r="Y38" i="79"/>
  <c r="N39" i="79"/>
  <c r="O39" i="79"/>
  <c r="P39" i="79"/>
  <c r="Q39" i="79"/>
  <c r="R39" i="79"/>
  <c r="S39" i="79"/>
  <c r="T39" i="79"/>
  <c r="U39" i="79"/>
  <c r="V39" i="79"/>
  <c r="W39" i="79"/>
  <c r="X39" i="79"/>
  <c r="Y39" i="79"/>
  <c r="N40" i="79"/>
  <c r="O40" i="79"/>
  <c r="P40" i="79"/>
  <c r="Q40" i="79"/>
  <c r="R40" i="79"/>
  <c r="S40" i="79"/>
  <c r="T40" i="79"/>
  <c r="U40" i="79"/>
  <c r="V40" i="79"/>
  <c r="W40" i="79"/>
  <c r="X40" i="79"/>
  <c r="Y40" i="79"/>
  <c r="N41" i="79"/>
  <c r="O41" i="79"/>
  <c r="P41" i="79"/>
  <c r="Q41" i="79"/>
  <c r="R41" i="79"/>
  <c r="S41" i="79"/>
  <c r="T41" i="79"/>
  <c r="U41" i="79"/>
  <c r="V41" i="79"/>
  <c r="W41" i="79"/>
  <c r="X41" i="79"/>
  <c r="Y41" i="79"/>
  <c r="N42" i="79"/>
  <c r="O42" i="79"/>
  <c r="P42" i="79"/>
  <c r="Q42" i="79"/>
  <c r="R42" i="79"/>
  <c r="S42" i="79"/>
  <c r="T42" i="79"/>
  <c r="U42" i="79"/>
  <c r="V42" i="79"/>
  <c r="W42" i="79"/>
  <c r="X42" i="79"/>
  <c r="Y42" i="79"/>
  <c r="N43" i="79"/>
  <c r="O43" i="79"/>
  <c r="P43" i="79"/>
  <c r="Q43" i="79"/>
  <c r="R43" i="79"/>
  <c r="S43" i="79"/>
  <c r="T43" i="79"/>
  <c r="U43" i="79"/>
  <c r="V43" i="79"/>
  <c r="W43" i="79"/>
  <c r="X43" i="79"/>
  <c r="Y43" i="79"/>
  <c r="N44" i="79"/>
  <c r="O44" i="79"/>
  <c r="P44" i="79"/>
  <c r="Q44" i="79"/>
  <c r="R44" i="79"/>
  <c r="S44" i="79"/>
  <c r="T44" i="79"/>
  <c r="U44" i="79"/>
  <c r="V44" i="79"/>
  <c r="W44" i="79"/>
  <c r="X44" i="79"/>
  <c r="Y44" i="79"/>
  <c r="N45" i="79"/>
  <c r="O45" i="79"/>
  <c r="P45" i="79"/>
  <c r="Q45" i="79"/>
  <c r="R45" i="79"/>
  <c r="S45" i="79"/>
  <c r="T45" i="79"/>
  <c r="U45" i="79"/>
  <c r="V45" i="79"/>
  <c r="W45" i="79"/>
  <c r="X45" i="79"/>
  <c r="Y45" i="79"/>
  <c r="N46" i="79"/>
  <c r="O46" i="79"/>
  <c r="P46" i="79"/>
  <c r="Q46" i="79"/>
  <c r="R46" i="79"/>
  <c r="S46" i="79"/>
  <c r="T46" i="79"/>
  <c r="U46" i="79"/>
  <c r="V46" i="79"/>
  <c r="W46" i="79"/>
  <c r="X46" i="79"/>
  <c r="Y46" i="79"/>
  <c r="N47" i="79"/>
  <c r="O47" i="79"/>
  <c r="P47" i="79"/>
  <c r="Q47" i="79"/>
  <c r="R47" i="79"/>
  <c r="S47" i="79"/>
  <c r="T47" i="79"/>
  <c r="U47" i="79"/>
  <c r="V47" i="79"/>
  <c r="W47" i="79"/>
  <c r="X47" i="79"/>
  <c r="Y47" i="79"/>
  <c r="N48" i="79"/>
  <c r="O48" i="79"/>
  <c r="P48" i="79"/>
  <c r="Q48" i="79"/>
  <c r="R48" i="79"/>
  <c r="S48" i="79"/>
  <c r="T48" i="79"/>
  <c r="U48" i="79"/>
  <c r="V48" i="79"/>
  <c r="W48" i="79"/>
  <c r="X48" i="79"/>
  <c r="Y48" i="79"/>
  <c r="N49" i="79"/>
  <c r="O49" i="79"/>
  <c r="P49" i="79"/>
  <c r="Q49" i="79"/>
  <c r="R49" i="79"/>
  <c r="S49" i="79"/>
  <c r="T49" i="79"/>
  <c r="U49" i="79"/>
  <c r="V49" i="79"/>
  <c r="W49" i="79"/>
  <c r="X49" i="79"/>
  <c r="Y49" i="79"/>
  <c r="N50" i="79"/>
  <c r="O50" i="79"/>
  <c r="P50" i="79"/>
  <c r="Q50" i="79"/>
  <c r="R50" i="79"/>
  <c r="S50" i="79"/>
  <c r="T50" i="79"/>
  <c r="U50" i="79"/>
  <c r="V50" i="79"/>
  <c r="W50" i="79"/>
  <c r="X50" i="79"/>
  <c r="Y50" i="79"/>
  <c r="N51" i="79"/>
  <c r="O51" i="79"/>
  <c r="P51" i="79"/>
  <c r="Q51" i="79"/>
  <c r="R51" i="79"/>
  <c r="S51" i="79"/>
  <c r="T51" i="79"/>
  <c r="U51" i="79"/>
  <c r="V51" i="79"/>
  <c r="W51" i="79"/>
  <c r="X51" i="79"/>
  <c r="Y51" i="79"/>
  <c r="N52" i="79"/>
  <c r="O52" i="79"/>
  <c r="P52" i="79"/>
  <c r="Q52" i="79"/>
  <c r="R52" i="79"/>
  <c r="S52" i="79"/>
  <c r="T52" i="79"/>
  <c r="U52" i="79"/>
  <c r="V52" i="79"/>
  <c r="W52" i="79"/>
  <c r="X52" i="79"/>
  <c r="Y52" i="79"/>
  <c r="N53" i="79"/>
  <c r="O53" i="79"/>
  <c r="P53" i="79"/>
  <c r="Q53" i="79"/>
  <c r="R53" i="79"/>
  <c r="S53" i="79"/>
  <c r="T53" i="79"/>
  <c r="U53" i="79"/>
  <c r="V53" i="79"/>
  <c r="W53" i="79"/>
  <c r="X53" i="79"/>
  <c r="Y53" i="79"/>
  <c r="N54" i="79"/>
  <c r="O54" i="79"/>
  <c r="P54" i="79"/>
  <c r="Q54" i="79"/>
  <c r="R54" i="79"/>
  <c r="S54" i="79"/>
  <c r="T54" i="79"/>
  <c r="U54" i="79"/>
  <c r="V54" i="79"/>
  <c r="W54" i="79"/>
  <c r="X54" i="79"/>
  <c r="Y54" i="79"/>
  <c r="N55" i="79"/>
  <c r="O55" i="79"/>
  <c r="P55" i="79"/>
  <c r="Q55" i="79"/>
  <c r="R55" i="79"/>
  <c r="S55" i="79"/>
  <c r="T55" i="79"/>
  <c r="U55" i="79"/>
  <c r="V55" i="79"/>
  <c r="W55" i="79"/>
  <c r="X55" i="79"/>
  <c r="Y55" i="79"/>
  <c r="N56" i="79"/>
  <c r="O56" i="79"/>
  <c r="P56" i="79"/>
  <c r="Q56" i="79"/>
  <c r="R56" i="79"/>
  <c r="S56" i="79"/>
  <c r="T56" i="79"/>
  <c r="U56" i="79"/>
  <c r="V56" i="79"/>
  <c r="W56" i="79"/>
  <c r="X56" i="79"/>
  <c r="Y56" i="79"/>
  <c r="N57" i="79"/>
  <c r="O57" i="79"/>
  <c r="P57" i="79"/>
  <c r="Q57" i="79"/>
  <c r="R57" i="79"/>
  <c r="S57" i="79"/>
  <c r="T57" i="79"/>
  <c r="U57" i="79"/>
  <c r="V57" i="79"/>
  <c r="W57" i="79"/>
  <c r="X57" i="79"/>
  <c r="Y57" i="79"/>
  <c r="N58" i="79"/>
  <c r="O58" i="79"/>
  <c r="P58" i="79"/>
  <c r="Q58" i="79"/>
  <c r="R58" i="79"/>
  <c r="S58" i="79"/>
  <c r="T58" i="79"/>
  <c r="U58" i="79"/>
  <c r="V58" i="79"/>
  <c r="W58" i="79"/>
  <c r="X58" i="79"/>
  <c r="Y58" i="79"/>
  <c r="N59" i="79"/>
  <c r="O59" i="79"/>
  <c r="P59" i="79"/>
  <c r="Q59" i="79"/>
  <c r="R59" i="79"/>
  <c r="S59" i="79"/>
  <c r="T59" i="79"/>
  <c r="U59" i="79"/>
  <c r="V59" i="79"/>
  <c r="W59" i="79"/>
  <c r="X59" i="79"/>
  <c r="Y59" i="79"/>
  <c r="N60" i="79"/>
  <c r="O60" i="79"/>
  <c r="P60" i="79"/>
  <c r="Q60" i="79"/>
  <c r="R60" i="79"/>
  <c r="S60" i="79"/>
  <c r="T60" i="79"/>
  <c r="U60" i="79"/>
  <c r="V60" i="79"/>
  <c r="W60" i="79"/>
  <c r="X60" i="79"/>
  <c r="Y60" i="79"/>
  <c r="N61" i="79"/>
  <c r="O61" i="79"/>
  <c r="P61" i="79"/>
  <c r="Q61" i="79"/>
  <c r="R61" i="79"/>
  <c r="S61" i="79"/>
  <c r="T61" i="79"/>
  <c r="U61" i="79"/>
  <c r="V61" i="79"/>
  <c r="W61" i="79"/>
  <c r="X61" i="79"/>
  <c r="Y61" i="79"/>
  <c r="N62" i="79"/>
  <c r="O62" i="79"/>
  <c r="P62" i="79"/>
  <c r="Q62" i="79"/>
  <c r="R62" i="79"/>
  <c r="S62" i="79"/>
  <c r="T62" i="79"/>
  <c r="U62" i="79"/>
  <c r="V62" i="79"/>
  <c r="W62" i="79"/>
  <c r="X62" i="79"/>
  <c r="Y62" i="79"/>
  <c r="N63" i="79"/>
  <c r="O63" i="79"/>
  <c r="P63" i="79"/>
  <c r="Q63" i="79"/>
  <c r="R63" i="79"/>
  <c r="S63" i="79"/>
  <c r="T63" i="79"/>
  <c r="U63" i="79"/>
  <c r="V63" i="79"/>
  <c r="W63" i="79"/>
  <c r="X63" i="79"/>
  <c r="Y63" i="79"/>
  <c r="N64" i="79"/>
  <c r="O64" i="79"/>
  <c r="P64" i="79"/>
  <c r="Q64" i="79"/>
  <c r="R64" i="79"/>
  <c r="S64" i="79"/>
  <c r="T64" i="79"/>
  <c r="U64" i="79"/>
  <c r="V64" i="79"/>
  <c r="W64" i="79"/>
  <c r="X64" i="79"/>
  <c r="Y64" i="79"/>
  <c r="N65" i="79"/>
  <c r="O65" i="79"/>
  <c r="P65" i="79"/>
  <c r="Q65" i="79"/>
  <c r="R65" i="79"/>
  <c r="S65" i="79"/>
  <c r="T65" i="79"/>
  <c r="U65" i="79"/>
  <c r="V65" i="79"/>
  <c r="W65" i="79"/>
  <c r="X65" i="79"/>
  <c r="Y65" i="79"/>
  <c r="N66" i="79"/>
  <c r="O66" i="79"/>
  <c r="P66" i="79"/>
  <c r="Q66" i="79"/>
  <c r="R66" i="79"/>
  <c r="S66" i="79"/>
  <c r="T66" i="79"/>
  <c r="U66" i="79"/>
  <c r="V66" i="79"/>
  <c r="W66" i="79"/>
  <c r="X66" i="79"/>
  <c r="Y66" i="79"/>
  <c r="N67" i="79"/>
  <c r="O67" i="79"/>
  <c r="P67" i="79"/>
  <c r="Q67" i="79"/>
  <c r="R67" i="79"/>
  <c r="S67" i="79"/>
  <c r="T67" i="79"/>
  <c r="U67" i="79"/>
  <c r="V67" i="79"/>
  <c r="W67" i="79"/>
  <c r="X67" i="79"/>
  <c r="Y67" i="79"/>
  <c r="N68" i="79"/>
  <c r="O68" i="79"/>
  <c r="P68" i="79"/>
  <c r="Q68" i="79"/>
  <c r="R68" i="79"/>
  <c r="S68" i="79"/>
  <c r="T68" i="79"/>
  <c r="U68" i="79"/>
  <c r="V68" i="79"/>
  <c r="W68" i="79"/>
  <c r="X68" i="79"/>
  <c r="Y68" i="79"/>
  <c r="N69" i="79"/>
  <c r="O69" i="79"/>
  <c r="P69" i="79"/>
  <c r="Q69" i="79"/>
  <c r="R69" i="79"/>
  <c r="S69" i="79"/>
  <c r="T69" i="79"/>
  <c r="U69" i="79"/>
  <c r="V69" i="79"/>
  <c r="W69" i="79"/>
  <c r="X69" i="79"/>
  <c r="Y69" i="79"/>
  <c r="N70" i="79"/>
  <c r="O70" i="79"/>
  <c r="P70" i="79"/>
  <c r="Q70" i="79"/>
  <c r="R70" i="79"/>
  <c r="S70" i="79"/>
  <c r="T70" i="79"/>
  <c r="U70" i="79"/>
  <c r="V70" i="79"/>
  <c r="W70" i="79"/>
  <c r="X70" i="79"/>
  <c r="Y70" i="79"/>
  <c r="N71" i="79"/>
  <c r="O71" i="79"/>
  <c r="P71" i="79"/>
  <c r="Q71" i="79"/>
  <c r="R71" i="79"/>
  <c r="S71" i="79"/>
  <c r="T71" i="79"/>
  <c r="U71" i="79"/>
  <c r="V71" i="79"/>
  <c r="W71" i="79"/>
  <c r="X71" i="79"/>
  <c r="Y71" i="79"/>
  <c r="N72" i="79"/>
  <c r="O72" i="79"/>
  <c r="P72" i="79"/>
  <c r="Q72" i="79"/>
  <c r="R72" i="79"/>
  <c r="S72" i="79"/>
  <c r="T72" i="79"/>
  <c r="U72" i="79"/>
  <c r="V72" i="79"/>
  <c r="W72" i="79"/>
  <c r="X72" i="79"/>
  <c r="Y72" i="79"/>
  <c r="N73" i="79"/>
  <c r="O73" i="79"/>
  <c r="P73" i="79"/>
  <c r="Q73" i="79"/>
  <c r="R73" i="79"/>
  <c r="S73" i="79"/>
  <c r="T73" i="79"/>
  <c r="U73" i="79"/>
  <c r="V73" i="79"/>
  <c r="W73" i="79"/>
  <c r="X73" i="79"/>
  <c r="Y73" i="79"/>
  <c r="N74" i="79"/>
  <c r="O74" i="79"/>
  <c r="P74" i="79"/>
  <c r="Q74" i="79"/>
  <c r="R74" i="79"/>
  <c r="S74" i="79"/>
  <c r="T74" i="79"/>
  <c r="U74" i="79"/>
  <c r="V74" i="79"/>
  <c r="W74" i="79"/>
  <c r="X74" i="79"/>
  <c r="Y74" i="79"/>
  <c r="N75" i="79"/>
  <c r="O75" i="79"/>
  <c r="P75" i="79"/>
  <c r="Q75" i="79"/>
  <c r="R75" i="79"/>
  <c r="S75" i="79"/>
  <c r="T75" i="79"/>
  <c r="U75" i="79"/>
  <c r="V75" i="79"/>
  <c r="W75" i="79"/>
  <c r="X75" i="79"/>
  <c r="Y75" i="79"/>
  <c r="N76" i="79"/>
  <c r="O76" i="79"/>
  <c r="P76" i="79"/>
  <c r="Q76" i="79"/>
  <c r="R76" i="79"/>
  <c r="S76" i="79"/>
  <c r="T76" i="79"/>
  <c r="U76" i="79"/>
  <c r="V76" i="79"/>
  <c r="W76" i="79"/>
  <c r="X76" i="79"/>
  <c r="Y76" i="79"/>
  <c r="N77" i="79"/>
  <c r="O77" i="79"/>
  <c r="P77" i="79"/>
  <c r="Q77" i="79"/>
  <c r="R77" i="79"/>
  <c r="S77" i="79"/>
  <c r="T77" i="79"/>
  <c r="U77" i="79"/>
  <c r="V77" i="79"/>
  <c r="W77" i="79"/>
  <c r="X77" i="79"/>
  <c r="Y77" i="79"/>
  <c r="N78" i="79"/>
  <c r="O78" i="79"/>
  <c r="P78" i="79"/>
  <c r="Q78" i="79"/>
  <c r="R78" i="79"/>
  <c r="S78" i="79"/>
  <c r="T78" i="79"/>
  <c r="U78" i="79"/>
  <c r="V78" i="79"/>
  <c r="W78" i="79"/>
  <c r="X78" i="79"/>
  <c r="Y78" i="79"/>
  <c r="N79" i="79"/>
  <c r="O79" i="79"/>
  <c r="P79" i="79"/>
  <c r="Q79" i="79"/>
  <c r="R79" i="79"/>
  <c r="S79" i="79"/>
  <c r="T79" i="79"/>
  <c r="U79" i="79"/>
  <c r="V79" i="79"/>
  <c r="W79" i="79"/>
  <c r="X79" i="79"/>
  <c r="Y79" i="79"/>
  <c r="N80" i="79"/>
  <c r="O80" i="79"/>
  <c r="P80" i="79"/>
  <c r="Q80" i="79"/>
  <c r="R80" i="79"/>
  <c r="S80" i="79"/>
  <c r="T80" i="79"/>
  <c r="U80" i="79"/>
  <c r="V80" i="79"/>
  <c r="W80" i="79"/>
  <c r="X80" i="79"/>
  <c r="Y80" i="79"/>
  <c r="N81" i="79"/>
  <c r="O81" i="79"/>
  <c r="P81" i="79"/>
  <c r="Q81" i="79"/>
  <c r="R81" i="79"/>
  <c r="S81" i="79"/>
  <c r="T81" i="79"/>
  <c r="U81" i="79"/>
  <c r="V81" i="79"/>
  <c r="W81" i="79"/>
  <c r="X81" i="79"/>
  <c r="Y81" i="79"/>
  <c r="N82" i="79"/>
  <c r="O82" i="79"/>
  <c r="P82" i="79"/>
  <c r="Q82" i="79"/>
  <c r="R82" i="79"/>
  <c r="S82" i="79"/>
  <c r="T82" i="79"/>
  <c r="U82" i="79"/>
  <c r="V82" i="79"/>
  <c r="W82" i="79"/>
  <c r="X82" i="79"/>
  <c r="Y82" i="79"/>
  <c r="N83" i="79"/>
  <c r="O83" i="79"/>
  <c r="P83" i="79"/>
  <c r="Q83" i="79"/>
  <c r="R83" i="79"/>
  <c r="S83" i="79"/>
  <c r="T83" i="79"/>
  <c r="U83" i="79"/>
  <c r="V83" i="79"/>
  <c r="W83" i="79"/>
  <c r="X83" i="79"/>
  <c r="Y83" i="79"/>
  <c r="N84" i="79"/>
  <c r="O84" i="79"/>
  <c r="P84" i="79"/>
  <c r="Q84" i="79"/>
  <c r="R84" i="79"/>
  <c r="S84" i="79"/>
  <c r="T84" i="79"/>
  <c r="U84" i="79"/>
  <c r="V84" i="79"/>
  <c r="W84" i="79"/>
  <c r="X84" i="79"/>
  <c r="Y84" i="79"/>
  <c r="N85" i="79"/>
  <c r="O85" i="79"/>
  <c r="P85" i="79"/>
  <c r="Q85" i="79"/>
  <c r="R85" i="79"/>
  <c r="S85" i="79"/>
  <c r="T85" i="79"/>
  <c r="U85" i="79"/>
  <c r="V85" i="79"/>
  <c r="W85" i="79"/>
  <c r="X85" i="79"/>
  <c r="Y85" i="79"/>
  <c r="N86" i="79"/>
  <c r="O86" i="79"/>
  <c r="P86" i="79"/>
  <c r="Q86" i="79"/>
  <c r="R86" i="79"/>
  <c r="S86" i="79"/>
  <c r="T86" i="79"/>
  <c r="U86" i="79"/>
  <c r="V86" i="79"/>
  <c r="W86" i="79"/>
  <c r="X86" i="79"/>
  <c r="Y86" i="79"/>
  <c r="N87" i="79"/>
  <c r="O87" i="79"/>
  <c r="P87" i="79"/>
  <c r="Q87" i="79"/>
  <c r="R87" i="79"/>
  <c r="S87" i="79"/>
  <c r="T87" i="79"/>
  <c r="U87" i="79"/>
  <c r="V87" i="79"/>
  <c r="W87" i="79"/>
  <c r="X87" i="79"/>
  <c r="Y87" i="79"/>
  <c r="N88" i="79"/>
  <c r="O88" i="79"/>
  <c r="P88" i="79"/>
  <c r="Q88" i="79"/>
  <c r="R88" i="79"/>
  <c r="S88" i="79"/>
  <c r="T88" i="79"/>
  <c r="U88" i="79"/>
  <c r="V88" i="79"/>
  <c r="W88" i="79"/>
  <c r="X88" i="79"/>
  <c r="Y88" i="79"/>
  <c r="N89" i="79"/>
  <c r="O89" i="79"/>
  <c r="P89" i="79"/>
  <c r="Q89" i="79"/>
  <c r="R89" i="79"/>
  <c r="S89" i="79"/>
  <c r="T89" i="79"/>
  <c r="U89" i="79"/>
  <c r="V89" i="79"/>
  <c r="W89" i="79"/>
  <c r="X89" i="79"/>
  <c r="Y89" i="79"/>
  <c r="N90" i="79"/>
  <c r="O90" i="79"/>
  <c r="P90" i="79"/>
  <c r="Q90" i="79"/>
  <c r="R90" i="79"/>
  <c r="S90" i="79"/>
  <c r="T90" i="79"/>
  <c r="U90" i="79"/>
  <c r="V90" i="79"/>
  <c r="W90" i="79"/>
  <c r="X90" i="79"/>
  <c r="Y90" i="79"/>
  <c r="N91" i="79"/>
  <c r="O91" i="79"/>
  <c r="P91" i="79"/>
  <c r="Q91" i="79"/>
  <c r="R91" i="79"/>
  <c r="S91" i="79"/>
  <c r="T91" i="79"/>
  <c r="U91" i="79"/>
  <c r="V91" i="79"/>
  <c r="W91" i="79"/>
  <c r="X91" i="79"/>
  <c r="Y91" i="79"/>
  <c r="N92" i="79"/>
  <c r="O92" i="79"/>
  <c r="P92" i="79"/>
  <c r="Q92" i="79"/>
  <c r="R92" i="79"/>
  <c r="S92" i="79"/>
  <c r="T92" i="79"/>
  <c r="U92" i="79"/>
  <c r="V92" i="79"/>
  <c r="W92" i="79"/>
  <c r="X92" i="79"/>
  <c r="Y92" i="79"/>
  <c r="N93" i="79"/>
  <c r="O93" i="79"/>
  <c r="P93" i="79"/>
  <c r="Q93" i="79"/>
  <c r="R93" i="79"/>
  <c r="S93" i="79"/>
  <c r="T93" i="79"/>
  <c r="U93" i="79"/>
  <c r="V93" i="79"/>
  <c r="W93" i="79"/>
  <c r="X93" i="79"/>
  <c r="Y93" i="79"/>
  <c r="N94" i="79"/>
  <c r="O94" i="79"/>
  <c r="P94" i="79"/>
  <c r="Q94" i="79"/>
  <c r="R94" i="79"/>
  <c r="S94" i="79"/>
  <c r="T94" i="79"/>
  <c r="U94" i="79"/>
  <c r="V94" i="79"/>
  <c r="W94" i="79"/>
  <c r="X94" i="79"/>
  <c r="Y94" i="79"/>
  <c r="N95" i="79"/>
  <c r="O95" i="79"/>
  <c r="P95" i="79"/>
  <c r="Q95" i="79"/>
  <c r="R95" i="79"/>
  <c r="S95" i="79"/>
  <c r="T95" i="79"/>
  <c r="U95" i="79"/>
  <c r="V95" i="79"/>
  <c r="W95" i="79"/>
  <c r="X95" i="79"/>
  <c r="Y95" i="79"/>
  <c r="N96" i="79"/>
  <c r="O96" i="79"/>
  <c r="P96" i="79"/>
  <c r="Q96" i="79"/>
  <c r="R96" i="79"/>
  <c r="S96" i="79"/>
  <c r="T96" i="79"/>
  <c r="U96" i="79"/>
  <c r="V96" i="79"/>
  <c r="W96" i="79"/>
  <c r="X96" i="79"/>
  <c r="Y96" i="79"/>
  <c r="N97" i="79"/>
  <c r="O97" i="79"/>
  <c r="P97" i="79"/>
  <c r="Q97" i="79"/>
  <c r="R97" i="79"/>
  <c r="S97" i="79"/>
  <c r="T97" i="79"/>
  <c r="U97" i="79"/>
  <c r="V97" i="79"/>
  <c r="W97" i="79"/>
  <c r="X97" i="79"/>
  <c r="Y97" i="79"/>
  <c r="N98" i="79"/>
  <c r="O98" i="79"/>
  <c r="P98" i="79"/>
  <c r="Q98" i="79"/>
  <c r="R98" i="79"/>
  <c r="S98" i="79"/>
  <c r="T98" i="79"/>
  <c r="U98" i="79"/>
  <c r="V98" i="79"/>
  <c r="W98" i="79"/>
  <c r="X98" i="79"/>
  <c r="Y98" i="79"/>
  <c r="N99" i="79"/>
  <c r="O99" i="79"/>
  <c r="P99" i="79"/>
  <c r="Q99" i="79"/>
  <c r="R99" i="79"/>
  <c r="S99" i="79"/>
  <c r="T99" i="79"/>
  <c r="U99" i="79"/>
  <c r="V99" i="79"/>
  <c r="W99" i="79"/>
  <c r="X99" i="79"/>
  <c r="Y99" i="79"/>
  <c r="N100" i="79"/>
  <c r="O100" i="79"/>
  <c r="P100" i="79"/>
  <c r="Q100" i="79"/>
  <c r="R100" i="79"/>
  <c r="S100" i="79"/>
  <c r="T100" i="79"/>
  <c r="U100" i="79"/>
  <c r="V100" i="79"/>
  <c r="W100" i="79"/>
  <c r="X100" i="79"/>
  <c r="Y100" i="79"/>
  <c r="N101" i="79"/>
  <c r="O101" i="79"/>
  <c r="P101" i="79"/>
  <c r="Q101" i="79"/>
  <c r="R101" i="79"/>
  <c r="S101" i="79"/>
  <c r="T101" i="79"/>
  <c r="U101" i="79"/>
  <c r="V101" i="79"/>
  <c r="W101" i="79"/>
  <c r="X101" i="79"/>
  <c r="Y101" i="79"/>
  <c r="N102" i="79"/>
  <c r="O102" i="79"/>
  <c r="P102" i="79"/>
  <c r="Q102" i="79"/>
  <c r="R102" i="79"/>
  <c r="S102" i="79"/>
  <c r="T102" i="79"/>
  <c r="U102" i="79"/>
  <c r="V102" i="79"/>
  <c r="W102" i="79"/>
  <c r="X102" i="79"/>
  <c r="Y102" i="79"/>
  <c r="N103" i="79"/>
  <c r="O103" i="79"/>
  <c r="P103" i="79"/>
  <c r="Q103" i="79"/>
  <c r="R103" i="79"/>
  <c r="S103" i="79"/>
  <c r="T103" i="79"/>
  <c r="U103" i="79"/>
  <c r="V103" i="79"/>
  <c r="W103" i="79"/>
  <c r="X103" i="79"/>
  <c r="Y103" i="79"/>
  <c r="N104" i="79"/>
  <c r="O104" i="79"/>
  <c r="P104" i="79"/>
  <c r="Q104" i="79"/>
  <c r="R104" i="79"/>
  <c r="S104" i="79"/>
  <c r="T104" i="79"/>
  <c r="U104" i="79"/>
  <c r="V104" i="79"/>
  <c r="W104" i="79"/>
  <c r="X104" i="79"/>
  <c r="Y104" i="79"/>
  <c r="N105" i="79"/>
  <c r="O105" i="79"/>
  <c r="P105" i="79"/>
  <c r="Q105" i="79"/>
  <c r="R105" i="79"/>
  <c r="S105" i="79"/>
  <c r="T105" i="79"/>
  <c r="U105" i="79"/>
  <c r="V105" i="79"/>
  <c r="W105" i="79"/>
  <c r="X105" i="79"/>
  <c r="Y105" i="79"/>
  <c r="N106" i="79"/>
  <c r="O106" i="79"/>
  <c r="P106" i="79"/>
  <c r="Q106" i="79"/>
  <c r="R106" i="79"/>
  <c r="S106" i="79"/>
  <c r="T106" i="79"/>
  <c r="U106" i="79"/>
  <c r="V106" i="79"/>
  <c r="W106" i="79"/>
  <c r="X106" i="79"/>
  <c r="Y106" i="79"/>
  <c r="N107" i="79"/>
  <c r="O107" i="79"/>
  <c r="P107" i="79"/>
  <c r="Q107" i="79"/>
  <c r="R107" i="79"/>
  <c r="S107" i="79"/>
  <c r="T107" i="79"/>
  <c r="U107" i="79"/>
  <c r="V107" i="79"/>
  <c r="W107" i="79"/>
  <c r="X107" i="79"/>
  <c r="Y107" i="79"/>
  <c r="N108" i="79"/>
  <c r="O108" i="79"/>
  <c r="P108" i="79"/>
  <c r="Q108" i="79"/>
  <c r="R108" i="79"/>
  <c r="S108" i="79"/>
  <c r="T108" i="79"/>
  <c r="U108" i="79"/>
  <c r="V108" i="79"/>
  <c r="W108" i="79"/>
  <c r="X108" i="79"/>
  <c r="Y108" i="79"/>
  <c r="N109" i="79"/>
  <c r="O109" i="79"/>
  <c r="P109" i="79"/>
  <c r="Q109" i="79"/>
  <c r="R109" i="79"/>
  <c r="S109" i="79"/>
  <c r="T109" i="79"/>
  <c r="U109" i="79"/>
  <c r="V109" i="79"/>
  <c r="W109" i="79"/>
  <c r="X109" i="79"/>
  <c r="Y109" i="79"/>
  <c r="N110" i="79"/>
  <c r="O110" i="79"/>
  <c r="P110" i="79"/>
  <c r="Q110" i="79"/>
  <c r="R110" i="79"/>
  <c r="S110" i="79"/>
  <c r="T110" i="79"/>
  <c r="U110" i="79"/>
  <c r="V110" i="79"/>
  <c r="W110" i="79"/>
  <c r="X110" i="79"/>
  <c r="Y110" i="79"/>
  <c r="N111" i="79"/>
  <c r="O111" i="79"/>
  <c r="P111" i="79"/>
  <c r="Q111" i="79"/>
  <c r="R111" i="79"/>
  <c r="S111" i="79"/>
  <c r="T111" i="79"/>
  <c r="U111" i="79"/>
  <c r="V111" i="79"/>
  <c r="W111" i="79"/>
  <c r="X111" i="79"/>
  <c r="Y111" i="79"/>
  <c r="N112" i="79"/>
  <c r="O112" i="79"/>
  <c r="P112" i="79"/>
  <c r="Q112" i="79"/>
  <c r="R112" i="79"/>
  <c r="S112" i="79"/>
  <c r="T112" i="79"/>
  <c r="U112" i="79"/>
  <c r="V112" i="79"/>
  <c r="W112" i="79"/>
  <c r="X112" i="79"/>
  <c r="Y112" i="79"/>
  <c r="N113" i="79"/>
  <c r="O113" i="79"/>
  <c r="P113" i="79"/>
  <c r="Q113" i="79"/>
  <c r="R113" i="79"/>
  <c r="S113" i="79"/>
  <c r="T113" i="79"/>
  <c r="U113" i="79"/>
  <c r="V113" i="79"/>
  <c r="W113" i="79"/>
  <c r="X113" i="79"/>
  <c r="Y113" i="79"/>
  <c r="N114" i="79"/>
  <c r="O114" i="79"/>
  <c r="P114" i="79"/>
  <c r="Q114" i="79"/>
  <c r="R114" i="79"/>
  <c r="S114" i="79"/>
  <c r="T114" i="79"/>
  <c r="U114" i="79"/>
  <c r="V114" i="79"/>
  <c r="W114" i="79"/>
  <c r="X114" i="79"/>
  <c r="Y114" i="79"/>
  <c r="N115" i="79"/>
  <c r="O115" i="79"/>
  <c r="P115" i="79"/>
  <c r="Q115" i="79"/>
  <c r="R115" i="79"/>
  <c r="S115" i="79"/>
  <c r="T115" i="79"/>
  <c r="U115" i="79"/>
  <c r="V115" i="79"/>
  <c r="W115" i="79"/>
  <c r="X115" i="79"/>
  <c r="Y115" i="79"/>
  <c r="N116" i="79"/>
  <c r="O116" i="79"/>
  <c r="P116" i="79"/>
  <c r="Q116" i="79"/>
  <c r="R116" i="79"/>
  <c r="S116" i="79"/>
  <c r="T116" i="79"/>
  <c r="U116" i="79"/>
  <c r="V116" i="79"/>
  <c r="W116" i="79"/>
  <c r="X116" i="79"/>
  <c r="Y116" i="79"/>
  <c r="N117" i="79"/>
  <c r="O117" i="79"/>
  <c r="P117" i="79"/>
  <c r="Q117" i="79"/>
  <c r="R117" i="79"/>
  <c r="S117" i="79"/>
  <c r="T117" i="79"/>
  <c r="U117" i="79"/>
  <c r="V117" i="79"/>
  <c r="W117" i="79"/>
  <c r="X117" i="79"/>
  <c r="Y117" i="79"/>
  <c r="N118" i="79"/>
  <c r="O118" i="79"/>
  <c r="P118" i="79"/>
  <c r="Q118" i="79"/>
  <c r="R118" i="79"/>
  <c r="S118" i="79"/>
  <c r="T118" i="79"/>
  <c r="U118" i="79"/>
  <c r="V118" i="79"/>
  <c r="W118" i="79"/>
  <c r="X118" i="79"/>
  <c r="Y118" i="79"/>
  <c r="N119" i="79"/>
  <c r="O119" i="79"/>
  <c r="P119" i="79"/>
  <c r="Q119" i="79"/>
  <c r="R119" i="79"/>
  <c r="S119" i="79"/>
  <c r="T119" i="79"/>
  <c r="U119" i="79"/>
  <c r="V119" i="79"/>
  <c r="W119" i="79"/>
  <c r="X119" i="79"/>
  <c r="Y119" i="79"/>
  <c r="N120" i="79"/>
  <c r="O120" i="79"/>
  <c r="P120" i="79"/>
  <c r="Q120" i="79"/>
  <c r="R120" i="79"/>
  <c r="S120" i="79"/>
  <c r="T120" i="79"/>
  <c r="U120" i="79"/>
  <c r="V120" i="79"/>
  <c r="W120" i="79"/>
  <c r="X120" i="79"/>
  <c r="Y120" i="79"/>
  <c r="N121" i="79"/>
  <c r="O121" i="79"/>
  <c r="P121" i="79"/>
  <c r="Q121" i="79"/>
  <c r="R121" i="79"/>
  <c r="S121" i="79"/>
  <c r="T121" i="79"/>
  <c r="U121" i="79"/>
  <c r="V121" i="79"/>
  <c r="W121" i="79"/>
  <c r="X121" i="79"/>
  <c r="Y121" i="79"/>
  <c r="N122" i="79"/>
  <c r="O122" i="79"/>
  <c r="P122" i="79"/>
  <c r="Q122" i="79"/>
  <c r="R122" i="79"/>
  <c r="S122" i="79"/>
  <c r="T122" i="79"/>
  <c r="U122" i="79"/>
  <c r="V122" i="79"/>
  <c r="W122" i="79"/>
  <c r="X122" i="79"/>
  <c r="Y122" i="79"/>
  <c r="N123" i="79"/>
  <c r="O123" i="79"/>
  <c r="P123" i="79"/>
  <c r="Q123" i="79"/>
  <c r="R123" i="79"/>
  <c r="S123" i="79"/>
  <c r="T123" i="79"/>
  <c r="U123" i="79"/>
  <c r="V123" i="79"/>
  <c r="W123" i="79"/>
  <c r="X123" i="79"/>
  <c r="Y123" i="79"/>
  <c r="N124" i="79"/>
  <c r="O124" i="79"/>
  <c r="P124" i="79"/>
  <c r="Q124" i="79"/>
  <c r="R124" i="79"/>
  <c r="S124" i="79"/>
  <c r="T124" i="79"/>
  <c r="U124" i="79"/>
  <c r="V124" i="79"/>
  <c r="W124" i="79"/>
  <c r="X124" i="79"/>
  <c r="Y124" i="79"/>
  <c r="N125" i="79"/>
  <c r="O125" i="79"/>
  <c r="P125" i="79"/>
  <c r="Q125" i="79"/>
  <c r="R125" i="79"/>
  <c r="S125" i="79"/>
  <c r="T125" i="79"/>
  <c r="U125" i="79"/>
  <c r="V125" i="79"/>
  <c r="W125" i="79"/>
  <c r="X125" i="79"/>
  <c r="Y125" i="79"/>
  <c r="N126" i="79"/>
  <c r="O126" i="79"/>
  <c r="P126" i="79"/>
  <c r="Q126" i="79"/>
  <c r="R126" i="79"/>
  <c r="S126" i="79"/>
  <c r="T126" i="79"/>
  <c r="U126" i="79"/>
  <c r="V126" i="79"/>
  <c r="W126" i="79"/>
  <c r="X126" i="79"/>
  <c r="Y126" i="79"/>
  <c r="N127" i="79"/>
  <c r="O127" i="79"/>
  <c r="P127" i="79"/>
  <c r="Q127" i="79"/>
  <c r="R127" i="79"/>
  <c r="S127" i="79"/>
  <c r="T127" i="79"/>
  <c r="U127" i="79"/>
  <c r="V127" i="79"/>
  <c r="W127" i="79"/>
  <c r="X127" i="79"/>
  <c r="Y127" i="79"/>
  <c r="N128" i="79"/>
  <c r="O128" i="79"/>
  <c r="P128" i="79"/>
  <c r="Q128" i="79"/>
  <c r="R128" i="79"/>
  <c r="S128" i="79"/>
  <c r="T128" i="79"/>
  <c r="U128" i="79"/>
  <c r="V128" i="79"/>
  <c r="W128" i="79"/>
  <c r="X128" i="79"/>
  <c r="Y128" i="79"/>
  <c r="N129" i="79"/>
  <c r="O129" i="79"/>
  <c r="P129" i="79"/>
  <c r="Q129" i="79"/>
  <c r="R129" i="79"/>
  <c r="S129" i="79"/>
  <c r="T129" i="79"/>
  <c r="U129" i="79"/>
  <c r="V129" i="79"/>
  <c r="W129" i="79"/>
  <c r="X129" i="79"/>
  <c r="Y129" i="79"/>
  <c r="N130" i="79"/>
  <c r="O130" i="79"/>
  <c r="P130" i="79"/>
  <c r="Q130" i="79"/>
  <c r="R130" i="79"/>
  <c r="S130" i="79"/>
  <c r="T130" i="79"/>
  <c r="U130" i="79"/>
  <c r="V130" i="79"/>
  <c r="W130" i="79"/>
  <c r="X130" i="79"/>
  <c r="Y130" i="79"/>
  <c r="N131" i="79"/>
  <c r="O131" i="79"/>
  <c r="P131" i="79"/>
  <c r="Q131" i="79"/>
  <c r="R131" i="79"/>
  <c r="S131" i="79"/>
  <c r="T131" i="79"/>
  <c r="U131" i="79"/>
  <c r="V131" i="79"/>
  <c r="W131" i="79"/>
  <c r="X131" i="79"/>
  <c r="Y131" i="79"/>
  <c r="N132" i="79"/>
  <c r="O132" i="79"/>
  <c r="P132" i="79"/>
  <c r="Q132" i="79"/>
  <c r="R132" i="79"/>
  <c r="S132" i="79"/>
  <c r="T132" i="79"/>
  <c r="U132" i="79"/>
  <c r="V132" i="79"/>
  <c r="W132" i="79"/>
  <c r="X132" i="79"/>
  <c r="Y132" i="79"/>
  <c r="N133" i="79"/>
  <c r="O133" i="79"/>
  <c r="P133" i="79"/>
  <c r="Q133" i="79"/>
  <c r="R133" i="79"/>
  <c r="S133" i="79"/>
  <c r="T133" i="79"/>
  <c r="U133" i="79"/>
  <c r="V133" i="79"/>
  <c r="W133" i="79"/>
  <c r="X133" i="79"/>
  <c r="Y133" i="79"/>
  <c r="N134" i="79"/>
  <c r="O134" i="79"/>
  <c r="P134" i="79"/>
  <c r="Q134" i="79"/>
  <c r="R134" i="79"/>
  <c r="S134" i="79"/>
  <c r="T134" i="79"/>
  <c r="U134" i="79"/>
  <c r="V134" i="79"/>
  <c r="W134" i="79"/>
  <c r="X134" i="79"/>
  <c r="Y134" i="79"/>
  <c r="N135" i="79"/>
  <c r="O135" i="79"/>
  <c r="P135" i="79"/>
  <c r="Q135" i="79"/>
  <c r="R135" i="79"/>
  <c r="S135" i="79"/>
  <c r="T135" i="79"/>
  <c r="U135" i="79"/>
  <c r="V135" i="79"/>
  <c r="W135" i="79"/>
  <c r="X135" i="79"/>
  <c r="Y135" i="79"/>
  <c r="N136" i="79"/>
  <c r="O136" i="79"/>
  <c r="P136" i="79"/>
  <c r="Q136" i="79"/>
  <c r="R136" i="79"/>
  <c r="S136" i="79"/>
  <c r="T136" i="79"/>
  <c r="U136" i="79"/>
  <c r="V136" i="79"/>
  <c r="W136" i="79"/>
  <c r="X136" i="79"/>
  <c r="Y136" i="79"/>
  <c r="N137" i="79"/>
  <c r="O137" i="79"/>
  <c r="P137" i="79"/>
  <c r="Q137" i="79"/>
  <c r="R137" i="79"/>
  <c r="S137" i="79"/>
  <c r="T137" i="79"/>
  <c r="V137" i="79"/>
  <c r="W137" i="79"/>
  <c r="X137" i="79"/>
  <c r="Y137" i="79"/>
  <c r="N138" i="79"/>
  <c r="O138" i="79"/>
  <c r="P138" i="79"/>
  <c r="Q138" i="79"/>
  <c r="R138" i="79"/>
  <c r="S138" i="79"/>
  <c r="T138" i="79"/>
  <c r="U138" i="79"/>
  <c r="V138" i="79"/>
  <c r="W138" i="79"/>
  <c r="X138" i="79"/>
  <c r="Y138" i="79"/>
  <c r="N139" i="79"/>
  <c r="O139" i="79"/>
  <c r="P139" i="79"/>
  <c r="Q139" i="79"/>
  <c r="R139" i="79"/>
  <c r="S139" i="79"/>
  <c r="T139" i="79"/>
  <c r="U139" i="79"/>
  <c r="V139" i="79"/>
  <c r="W139" i="79"/>
  <c r="X139" i="79"/>
  <c r="Y139" i="79"/>
  <c r="N140" i="79"/>
  <c r="O140" i="79"/>
  <c r="P140" i="79"/>
  <c r="Q140" i="79"/>
  <c r="R140" i="79"/>
  <c r="S140" i="79"/>
  <c r="T140" i="79"/>
  <c r="U140" i="79"/>
  <c r="V140" i="79"/>
  <c r="W140" i="79"/>
  <c r="X140" i="79"/>
  <c r="Y140" i="79"/>
  <c r="N141" i="79"/>
  <c r="O141" i="79"/>
  <c r="P141" i="79"/>
  <c r="Q141" i="79"/>
  <c r="R141" i="79"/>
  <c r="S141" i="79"/>
  <c r="T141" i="79"/>
  <c r="U141" i="79"/>
  <c r="V141" i="79"/>
  <c r="W141" i="79"/>
  <c r="X141" i="79"/>
  <c r="Y141" i="79"/>
  <c r="N142" i="79"/>
  <c r="O142" i="79"/>
  <c r="P142" i="79"/>
  <c r="Q142" i="79"/>
  <c r="R142" i="79"/>
  <c r="S142" i="79"/>
  <c r="T142" i="79"/>
  <c r="U142" i="79"/>
  <c r="V142" i="79"/>
  <c r="W142" i="79"/>
  <c r="X142" i="79"/>
  <c r="Y142" i="79"/>
  <c r="N143" i="79"/>
  <c r="O143" i="79"/>
  <c r="P143" i="79"/>
  <c r="Q143" i="79"/>
  <c r="R143" i="79"/>
  <c r="S143" i="79"/>
  <c r="T143" i="79"/>
  <c r="U143" i="79"/>
  <c r="V143" i="79"/>
  <c r="W143" i="79"/>
  <c r="X143" i="79"/>
  <c r="Y143" i="79"/>
  <c r="N144" i="79"/>
  <c r="O144" i="79"/>
  <c r="P144" i="79"/>
  <c r="Q144" i="79"/>
  <c r="R144" i="79"/>
  <c r="S144" i="79"/>
  <c r="T144" i="79"/>
  <c r="U144" i="79"/>
  <c r="V144" i="79"/>
  <c r="W144" i="79"/>
  <c r="X144" i="79"/>
  <c r="Y144" i="79"/>
  <c r="N145" i="79"/>
  <c r="O145" i="79"/>
  <c r="P145" i="79"/>
  <c r="Q145" i="79"/>
  <c r="R145" i="79"/>
  <c r="S145" i="79"/>
  <c r="T145" i="79"/>
  <c r="U145" i="79"/>
  <c r="V145" i="79"/>
  <c r="W145" i="79"/>
  <c r="X145" i="79"/>
  <c r="Y145" i="79"/>
  <c r="N146" i="79"/>
  <c r="O146" i="79"/>
  <c r="P146" i="79"/>
  <c r="Q146" i="79"/>
  <c r="S146" i="79"/>
  <c r="T146" i="79"/>
  <c r="U146" i="79"/>
  <c r="V146" i="79"/>
  <c r="W146" i="79"/>
  <c r="X146" i="79"/>
  <c r="Y146" i="79"/>
  <c r="N147" i="79"/>
  <c r="O147" i="79"/>
  <c r="P147" i="79"/>
  <c r="Q147" i="79"/>
  <c r="R147" i="79"/>
  <c r="S147" i="79"/>
  <c r="T147" i="79"/>
  <c r="U147" i="79"/>
  <c r="V147" i="79"/>
  <c r="W147" i="79"/>
  <c r="X147" i="79"/>
  <c r="Y147" i="79"/>
  <c r="N148" i="79"/>
  <c r="O148" i="79"/>
  <c r="P148" i="79"/>
  <c r="Q148" i="79"/>
  <c r="R148" i="79"/>
  <c r="S148" i="79"/>
  <c r="T148" i="79"/>
  <c r="U148" i="79"/>
  <c r="V148" i="79"/>
  <c r="W148" i="79"/>
  <c r="X148" i="79"/>
  <c r="Y148" i="79"/>
  <c r="N149" i="79"/>
  <c r="O149" i="79"/>
  <c r="P149" i="79"/>
  <c r="Q149" i="79"/>
  <c r="R149" i="79"/>
  <c r="S149" i="79"/>
  <c r="T149" i="79"/>
  <c r="U149" i="79"/>
  <c r="V149" i="79"/>
  <c r="W149" i="79"/>
  <c r="X149" i="79"/>
  <c r="Y149" i="79"/>
  <c r="N150" i="79"/>
  <c r="O150" i="79"/>
  <c r="P150" i="79"/>
  <c r="Q150" i="79"/>
  <c r="R150" i="79"/>
  <c r="S150" i="79"/>
  <c r="T150" i="79"/>
  <c r="U150" i="79"/>
  <c r="V150" i="79"/>
  <c r="W150" i="79"/>
  <c r="X150" i="79"/>
  <c r="O4" i="79"/>
  <c r="N4" i="79"/>
  <c r="F145" i="79"/>
  <c r="B5" i="79"/>
  <c r="C5" i="79"/>
  <c r="D5" i="79"/>
  <c r="B6" i="79"/>
  <c r="C6" i="79"/>
  <c r="D6" i="79"/>
  <c r="B7" i="79"/>
  <c r="C7" i="79"/>
  <c r="D7" i="79"/>
  <c r="B8" i="79"/>
  <c r="C8" i="79"/>
  <c r="D8" i="79"/>
  <c r="B9" i="79"/>
  <c r="C9" i="79"/>
  <c r="D9" i="79"/>
  <c r="B10" i="79"/>
  <c r="C10" i="79"/>
  <c r="D10" i="79"/>
  <c r="B11" i="79"/>
  <c r="C11" i="79"/>
  <c r="D11" i="79"/>
  <c r="B12" i="79"/>
  <c r="C12" i="79"/>
  <c r="D12" i="79"/>
  <c r="B13" i="79"/>
  <c r="C13" i="79"/>
  <c r="D13" i="79"/>
  <c r="B14" i="79"/>
  <c r="C14" i="79"/>
  <c r="D14" i="79"/>
  <c r="B15" i="79"/>
  <c r="C15" i="79"/>
  <c r="D15" i="79"/>
  <c r="B16" i="79"/>
  <c r="C16" i="79"/>
  <c r="D16" i="79"/>
  <c r="B17" i="79"/>
  <c r="C17" i="79"/>
  <c r="D17" i="79"/>
  <c r="B18" i="79"/>
  <c r="C18" i="79"/>
  <c r="D18" i="79"/>
  <c r="B19" i="79"/>
  <c r="C19" i="79"/>
  <c r="D19" i="79"/>
  <c r="B20" i="79"/>
  <c r="C20" i="79"/>
  <c r="D20" i="79"/>
  <c r="B21" i="79"/>
  <c r="C21" i="79"/>
  <c r="D21" i="79"/>
  <c r="B22" i="79"/>
  <c r="C22" i="79"/>
  <c r="D22" i="79"/>
  <c r="B23" i="79"/>
  <c r="C23" i="79"/>
  <c r="D23" i="79"/>
  <c r="B24" i="79"/>
  <c r="C24" i="79"/>
  <c r="D24" i="79"/>
  <c r="B25" i="79"/>
  <c r="C25" i="79"/>
  <c r="D25" i="79"/>
  <c r="B26" i="79"/>
  <c r="C26" i="79"/>
  <c r="D26" i="79"/>
  <c r="B27" i="79"/>
  <c r="C27" i="79"/>
  <c r="D27" i="79"/>
  <c r="B28" i="79"/>
  <c r="C28" i="79"/>
  <c r="D28" i="79"/>
  <c r="B29" i="79"/>
  <c r="C29" i="79"/>
  <c r="D29" i="79"/>
  <c r="B30" i="79"/>
  <c r="C30" i="79"/>
  <c r="D30" i="79"/>
  <c r="B31" i="79"/>
  <c r="C31" i="79"/>
  <c r="D31" i="79"/>
  <c r="B32" i="79"/>
  <c r="C32" i="79"/>
  <c r="D32" i="79"/>
  <c r="B33" i="79"/>
  <c r="C33" i="79"/>
  <c r="D33" i="79"/>
  <c r="B34" i="79"/>
  <c r="C34" i="79"/>
  <c r="D34" i="79"/>
  <c r="B35" i="79"/>
  <c r="C35" i="79"/>
  <c r="D35" i="79"/>
  <c r="B36" i="79"/>
  <c r="C36" i="79"/>
  <c r="D36" i="79"/>
  <c r="B37" i="79"/>
  <c r="C37" i="79"/>
  <c r="D37" i="79"/>
  <c r="B38" i="79"/>
  <c r="C38" i="79"/>
  <c r="D38" i="79"/>
  <c r="B39" i="79"/>
  <c r="C39" i="79"/>
  <c r="D39" i="79"/>
  <c r="B40" i="79"/>
  <c r="C40" i="79"/>
  <c r="D40" i="79"/>
  <c r="B41" i="79"/>
  <c r="C41" i="79"/>
  <c r="D41" i="79"/>
  <c r="B42" i="79"/>
  <c r="C42" i="79"/>
  <c r="D42" i="79"/>
  <c r="B43" i="79"/>
  <c r="C43" i="79"/>
  <c r="D43" i="79"/>
  <c r="B44" i="79"/>
  <c r="C44" i="79"/>
  <c r="D44" i="79"/>
  <c r="B45" i="79"/>
  <c r="C45" i="79"/>
  <c r="D45" i="79"/>
  <c r="B46" i="79"/>
  <c r="C46" i="79"/>
  <c r="D46" i="79"/>
  <c r="B47" i="79"/>
  <c r="C47" i="79"/>
  <c r="D47" i="79"/>
  <c r="B48" i="79"/>
  <c r="C48" i="79"/>
  <c r="D48" i="79"/>
  <c r="B49" i="79"/>
  <c r="C49" i="79"/>
  <c r="D49" i="79"/>
  <c r="B50" i="79"/>
  <c r="C50" i="79"/>
  <c r="D50" i="79"/>
  <c r="B51" i="79"/>
  <c r="C51" i="79"/>
  <c r="D51" i="79"/>
  <c r="B52" i="79"/>
  <c r="C52" i="79"/>
  <c r="D52" i="79"/>
  <c r="B53" i="79"/>
  <c r="C53" i="79"/>
  <c r="D53" i="79"/>
  <c r="B54" i="79"/>
  <c r="C54" i="79"/>
  <c r="D54" i="79"/>
  <c r="B55" i="79"/>
  <c r="C55" i="79"/>
  <c r="D55" i="79"/>
  <c r="B56" i="79"/>
  <c r="C56" i="79"/>
  <c r="D56" i="79"/>
  <c r="B57" i="79"/>
  <c r="C57" i="79"/>
  <c r="D57" i="79"/>
  <c r="B58" i="79"/>
  <c r="C58" i="79"/>
  <c r="D58" i="79"/>
  <c r="B59" i="79"/>
  <c r="C59" i="79"/>
  <c r="D59" i="79"/>
  <c r="B60" i="79"/>
  <c r="C60" i="79"/>
  <c r="D60" i="79"/>
  <c r="B61" i="79"/>
  <c r="C61" i="79"/>
  <c r="D61" i="79"/>
  <c r="B62" i="79"/>
  <c r="C62" i="79"/>
  <c r="D62" i="79"/>
  <c r="B63" i="79"/>
  <c r="C63" i="79"/>
  <c r="D63" i="79"/>
  <c r="B64" i="79"/>
  <c r="C64" i="79"/>
  <c r="D64" i="79"/>
  <c r="B65" i="79"/>
  <c r="C65" i="79"/>
  <c r="D65" i="79"/>
  <c r="B66" i="79"/>
  <c r="C66" i="79"/>
  <c r="D66" i="79"/>
  <c r="B67" i="79"/>
  <c r="C67" i="79"/>
  <c r="D67" i="79"/>
  <c r="B68" i="79"/>
  <c r="C68" i="79"/>
  <c r="D68" i="79"/>
  <c r="B69" i="79"/>
  <c r="C69" i="79"/>
  <c r="D69" i="79"/>
  <c r="B70" i="79"/>
  <c r="C70" i="79"/>
  <c r="D70" i="79"/>
  <c r="B71" i="79"/>
  <c r="C71" i="79"/>
  <c r="D71" i="79"/>
  <c r="B72" i="79"/>
  <c r="C72" i="79"/>
  <c r="D72" i="79"/>
  <c r="B73" i="79"/>
  <c r="C73" i="79"/>
  <c r="D73" i="79"/>
  <c r="B74" i="79"/>
  <c r="C74" i="79"/>
  <c r="D74" i="79"/>
  <c r="B75" i="79"/>
  <c r="C75" i="79"/>
  <c r="D75" i="79"/>
  <c r="B76" i="79"/>
  <c r="C76" i="79"/>
  <c r="D76" i="79"/>
  <c r="B77" i="79"/>
  <c r="C77" i="79"/>
  <c r="D77" i="79"/>
  <c r="B78" i="79"/>
  <c r="C78" i="79"/>
  <c r="D78" i="79"/>
  <c r="B79" i="79"/>
  <c r="C79" i="79"/>
  <c r="D79" i="79"/>
  <c r="B80" i="79"/>
  <c r="C80" i="79"/>
  <c r="D80" i="79"/>
  <c r="B81" i="79"/>
  <c r="C81" i="79"/>
  <c r="D81" i="79"/>
  <c r="B82" i="79"/>
  <c r="C82" i="79"/>
  <c r="D82" i="79"/>
  <c r="B83" i="79"/>
  <c r="C83" i="79"/>
  <c r="D83" i="79"/>
  <c r="B84" i="79"/>
  <c r="C84" i="79"/>
  <c r="D84" i="79"/>
  <c r="B85" i="79"/>
  <c r="C85" i="79"/>
  <c r="D85" i="79"/>
  <c r="B86" i="79"/>
  <c r="C86" i="79"/>
  <c r="D86" i="79"/>
  <c r="B87" i="79"/>
  <c r="C87" i="79"/>
  <c r="D87" i="79"/>
  <c r="B88" i="79"/>
  <c r="C88" i="79"/>
  <c r="D88" i="79"/>
  <c r="B89" i="79"/>
  <c r="C89" i="79"/>
  <c r="D89" i="79"/>
  <c r="B90" i="79"/>
  <c r="C90" i="79"/>
  <c r="D90" i="79"/>
  <c r="B91" i="79"/>
  <c r="C91" i="79"/>
  <c r="D91" i="79"/>
  <c r="B92" i="79"/>
  <c r="C92" i="79"/>
  <c r="D92" i="79"/>
  <c r="B93" i="79"/>
  <c r="C93" i="79"/>
  <c r="D93" i="79"/>
  <c r="B94" i="79"/>
  <c r="C94" i="79"/>
  <c r="D94" i="79"/>
  <c r="B95" i="79"/>
  <c r="C95" i="79"/>
  <c r="D95" i="79"/>
  <c r="B96" i="79"/>
  <c r="C96" i="79"/>
  <c r="D96" i="79"/>
  <c r="B97" i="79"/>
  <c r="C97" i="79"/>
  <c r="D97" i="79"/>
  <c r="B98" i="79"/>
  <c r="C98" i="79"/>
  <c r="D98" i="79"/>
  <c r="B99" i="79"/>
  <c r="C99" i="79"/>
  <c r="D99" i="79"/>
  <c r="B100" i="79"/>
  <c r="C100" i="79"/>
  <c r="D100" i="79"/>
  <c r="B101" i="79"/>
  <c r="C101" i="79"/>
  <c r="D101" i="79"/>
  <c r="B102" i="79"/>
  <c r="C102" i="79"/>
  <c r="D102" i="79"/>
  <c r="B103" i="79"/>
  <c r="C103" i="79"/>
  <c r="D103" i="79"/>
  <c r="B104" i="79"/>
  <c r="C104" i="79"/>
  <c r="D104" i="79"/>
  <c r="B105" i="79"/>
  <c r="C105" i="79"/>
  <c r="D105" i="79"/>
  <c r="B106" i="79"/>
  <c r="C106" i="79"/>
  <c r="D106" i="79"/>
  <c r="B107" i="79"/>
  <c r="C107" i="79"/>
  <c r="D107" i="79"/>
  <c r="B108" i="79"/>
  <c r="C108" i="79"/>
  <c r="D108" i="79"/>
  <c r="B109" i="79"/>
  <c r="C109" i="79"/>
  <c r="D109" i="79"/>
  <c r="B110" i="79"/>
  <c r="C110" i="79"/>
  <c r="D110" i="79"/>
  <c r="B111" i="79"/>
  <c r="C111" i="79"/>
  <c r="D111" i="79"/>
  <c r="B112" i="79"/>
  <c r="C112" i="79"/>
  <c r="D112" i="79"/>
  <c r="B113" i="79"/>
  <c r="C113" i="79"/>
  <c r="D113" i="79"/>
  <c r="B114" i="79"/>
  <c r="C114" i="79"/>
  <c r="D114" i="79"/>
  <c r="B115" i="79"/>
  <c r="C115" i="79"/>
  <c r="D115" i="79"/>
  <c r="B116" i="79"/>
  <c r="C116" i="79"/>
  <c r="D116" i="79"/>
  <c r="B117" i="79"/>
  <c r="C117" i="79"/>
  <c r="D117" i="79"/>
  <c r="B118" i="79"/>
  <c r="C118" i="79"/>
  <c r="D118" i="79"/>
  <c r="B119" i="79"/>
  <c r="C119" i="79"/>
  <c r="D119" i="79"/>
  <c r="B120" i="79"/>
  <c r="C120" i="79"/>
  <c r="D120" i="79"/>
  <c r="B121" i="79"/>
  <c r="C121" i="79"/>
  <c r="D121" i="79"/>
  <c r="B122" i="79"/>
  <c r="C122" i="79"/>
  <c r="D122" i="79"/>
  <c r="B123" i="79"/>
  <c r="C123" i="79"/>
  <c r="D123" i="79"/>
  <c r="B124" i="79"/>
  <c r="C124" i="79"/>
  <c r="D124" i="79"/>
  <c r="B125" i="79"/>
  <c r="C125" i="79"/>
  <c r="D125" i="79"/>
  <c r="B126" i="79"/>
  <c r="C126" i="79"/>
  <c r="D126" i="79"/>
  <c r="B127" i="79"/>
  <c r="C127" i="79"/>
  <c r="D127" i="79"/>
  <c r="B128" i="79"/>
  <c r="C128" i="79"/>
  <c r="D128" i="79"/>
  <c r="B129" i="79"/>
  <c r="C129" i="79"/>
  <c r="D129" i="79"/>
  <c r="B130" i="79"/>
  <c r="C130" i="79"/>
  <c r="D130" i="79"/>
  <c r="B131" i="79"/>
  <c r="C131" i="79"/>
  <c r="D131" i="79"/>
  <c r="B132" i="79"/>
  <c r="C132" i="79"/>
  <c r="D132" i="79"/>
  <c r="B133" i="79"/>
  <c r="C133" i="79"/>
  <c r="D133" i="79"/>
  <c r="B134" i="79"/>
  <c r="C134" i="79"/>
  <c r="D134" i="79"/>
  <c r="B135" i="79"/>
  <c r="C135" i="79"/>
  <c r="D135" i="79"/>
  <c r="B136" i="79"/>
  <c r="C136" i="79"/>
  <c r="D136" i="79"/>
  <c r="B137" i="79"/>
  <c r="C137" i="79"/>
  <c r="D137" i="79"/>
  <c r="B138" i="79"/>
  <c r="C138" i="79"/>
  <c r="D138" i="79"/>
  <c r="B139" i="79"/>
  <c r="C139" i="79"/>
  <c r="D139" i="79"/>
  <c r="B140" i="79"/>
  <c r="C140" i="79"/>
  <c r="D140" i="79"/>
  <c r="B141" i="79"/>
  <c r="C141" i="79"/>
  <c r="D141" i="79"/>
  <c r="B142" i="79"/>
  <c r="C142" i="79"/>
  <c r="D142" i="79"/>
  <c r="B143" i="79"/>
  <c r="C143" i="79"/>
  <c r="D143" i="79"/>
  <c r="B144" i="79"/>
  <c r="C144" i="79"/>
  <c r="D144" i="79"/>
  <c r="B145" i="79"/>
  <c r="C145" i="79"/>
  <c r="D145" i="79"/>
  <c r="B146" i="79"/>
  <c r="C146" i="79"/>
  <c r="D146" i="79"/>
  <c r="B147" i="79"/>
  <c r="C147" i="79"/>
  <c r="D147" i="79"/>
  <c r="B148" i="79"/>
  <c r="C148" i="79"/>
  <c r="D148" i="79"/>
  <c r="B149" i="79"/>
  <c r="C149" i="79"/>
  <c r="D149" i="79"/>
  <c r="B150" i="79"/>
  <c r="C150" i="79"/>
  <c r="D150" i="79"/>
  <c r="F5" i="79"/>
  <c r="F6" i="79"/>
  <c r="F7" i="79"/>
  <c r="F8" i="79"/>
  <c r="F9" i="79"/>
  <c r="F10" i="79"/>
  <c r="F11" i="79"/>
  <c r="F12" i="79"/>
  <c r="F13" i="79"/>
  <c r="F14" i="79"/>
  <c r="F15" i="79"/>
  <c r="F16" i="79"/>
  <c r="F17" i="79"/>
  <c r="F18" i="79"/>
  <c r="F19" i="79"/>
  <c r="F20" i="79"/>
  <c r="F21" i="79"/>
  <c r="F22" i="79"/>
  <c r="F23" i="79"/>
  <c r="F24" i="79"/>
  <c r="F25" i="79"/>
  <c r="F26" i="79"/>
  <c r="F27" i="79"/>
  <c r="F28" i="79"/>
  <c r="F29" i="79"/>
  <c r="F30" i="79"/>
  <c r="F31" i="79"/>
  <c r="F32" i="79"/>
  <c r="F33" i="79"/>
  <c r="F34" i="79"/>
  <c r="F35" i="79"/>
  <c r="F36" i="79"/>
  <c r="F37" i="79"/>
  <c r="F38" i="79"/>
  <c r="F39" i="79"/>
  <c r="F40" i="79"/>
  <c r="F41" i="79"/>
  <c r="F42" i="79"/>
  <c r="F43" i="79"/>
  <c r="F44" i="79"/>
  <c r="F45" i="79"/>
  <c r="F46" i="79"/>
  <c r="F47" i="79"/>
  <c r="F48" i="79"/>
  <c r="F49" i="79"/>
  <c r="F50" i="79"/>
  <c r="F51" i="79"/>
  <c r="F52" i="79"/>
  <c r="F53" i="79"/>
  <c r="F54" i="79"/>
  <c r="F55" i="79"/>
  <c r="F56" i="79"/>
  <c r="F57" i="79"/>
  <c r="F58" i="79"/>
  <c r="F59" i="79"/>
  <c r="F60" i="79"/>
  <c r="F61" i="79"/>
  <c r="F62" i="79"/>
  <c r="F63" i="79"/>
  <c r="F64" i="79"/>
  <c r="F65" i="79"/>
  <c r="F66" i="79"/>
  <c r="F67" i="79"/>
  <c r="F68" i="79"/>
  <c r="F69" i="79"/>
  <c r="F70" i="79"/>
  <c r="F71" i="79"/>
  <c r="F72" i="79"/>
  <c r="F73" i="79"/>
  <c r="F74" i="79"/>
  <c r="F75" i="79"/>
  <c r="F76" i="79"/>
  <c r="F77" i="79"/>
  <c r="F78" i="79"/>
  <c r="F79" i="79"/>
  <c r="F80" i="79"/>
  <c r="F81" i="79"/>
  <c r="F82" i="79"/>
  <c r="F83" i="79"/>
  <c r="F84" i="79"/>
  <c r="F85" i="79"/>
  <c r="F86" i="79"/>
  <c r="F87" i="79"/>
  <c r="F88" i="79"/>
  <c r="F89" i="79"/>
  <c r="F90" i="79"/>
  <c r="F91" i="79"/>
  <c r="F92" i="79"/>
  <c r="F93" i="79"/>
  <c r="F94" i="79"/>
  <c r="F95" i="79"/>
  <c r="F96" i="79"/>
  <c r="F97" i="79"/>
  <c r="F98" i="79"/>
  <c r="F99" i="79"/>
  <c r="F100" i="79"/>
  <c r="F101" i="79"/>
  <c r="F102" i="79"/>
  <c r="F103" i="79"/>
  <c r="F104" i="79"/>
  <c r="F105" i="79"/>
  <c r="F106" i="79"/>
  <c r="F107" i="79"/>
  <c r="F108" i="79"/>
  <c r="F109" i="79"/>
  <c r="F110" i="79"/>
  <c r="F111" i="79"/>
  <c r="F112" i="79"/>
  <c r="F113" i="79"/>
  <c r="F114" i="79"/>
  <c r="F115" i="79"/>
  <c r="F116" i="79"/>
  <c r="F117" i="79"/>
  <c r="F118" i="79"/>
  <c r="F119" i="79"/>
  <c r="F120" i="79"/>
  <c r="F121" i="79"/>
  <c r="F122" i="79"/>
  <c r="F123" i="79"/>
  <c r="F124" i="79"/>
  <c r="F125" i="79"/>
  <c r="F126" i="79"/>
  <c r="F127" i="79"/>
  <c r="F128" i="79"/>
  <c r="F129" i="79"/>
  <c r="F130" i="79"/>
  <c r="F131" i="79"/>
  <c r="F132" i="79"/>
  <c r="F133" i="79"/>
  <c r="F134" i="79"/>
  <c r="F135" i="79"/>
  <c r="F136" i="79"/>
  <c r="F137" i="79"/>
  <c r="F138" i="79"/>
  <c r="F139" i="79"/>
  <c r="F140" i="79"/>
  <c r="F141" i="79"/>
  <c r="F142" i="79"/>
  <c r="F143" i="79"/>
  <c r="F144" i="79"/>
  <c r="F146" i="79"/>
  <c r="F147" i="79"/>
  <c r="F148" i="79"/>
  <c r="F149" i="79"/>
  <c r="F150" i="79"/>
  <c r="F4" i="79"/>
  <c r="G4" i="79" s="1"/>
  <c r="E4" i="79"/>
  <c r="D4" i="79"/>
  <c r="C4" i="79"/>
  <c r="L150" i="51" l="1"/>
  <c r="L15" i="51"/>
  <c r="L8" i="51"/>
  <c r="L4" i="51"/>
  <c r="L5" i="51"/>
  <c r="K150" i="51"/>
  <c r="J150" i="51"/>
  <c r="I150" i="51"/>
  <c r="H150" i="51"/>
  <c r="G150" i="51"/>
  <c r="F150" i="51"/>
  <c r="E150" i="51"/>
  <c r="E5" i="51"/>
  <c r="F5" i="51"/>
  <c r="G5" i="51"/>
  <c r="H5" i="51"/>
  <c r="I5" i="51"/>
  <c r="J5" i="51"/>
  <c r="K5" i="51"/>
  <c r="E6" i="51"/>
  <c r="F6" i="51"/>
  <c r="G6" i="51"/>
  <c r="H6" i="51"/>
  <c r="I6" i="51"/>
  <c r="J6" i="51"/>
  <c r="K6" i="51"/>
  <c r="E7" i="51"/>
  <c r="F7" i="51"/>
  <c r="G7" i="51"/>
  <c r="H7" i="51"/>
  <c r="I7" i="51"/>
  <c r="J7" i="51"/>
  <c r="K7" i="51"/>
  <c r="E8" i="51"/>
  <c r="F8" i="51"/>
  <c r="G8" i="51"/>
  <c r="H8" i="51"/>
  <c r="I8" i="51"/>
  <c r="J8" i="51"/>
  <c r="K8" i="51"/>
  <c r="E9" i="51"/>
  <c r="F9" i="51"/>
  <c r="G9" i="51"/>
  <c r="H9" i="51"/>
  <c r="I9" i="51"/>
  <c r="J9" i="51"/>
  <c r="K9" i="51"/>
  <c r="E10" i="51"/>
  <c r="F10" i="51"/>
  <c r="G10" i="51"/>
  <c r="H10" i="51"/>
  <c r="I10" i="51"/>
  <c r="J10" i="51"/>
  <c r="K10" i="51"/>
  <c r="E11" i="51"/>
  <c r="F11" i="51"/>
  <c r="G11" i="51"/>
  <c r="H11" i="51"/>
  <c r="I11" i="51"/>
  <c r="J11" i="51"/>
  <c r="K11" i="51"/>
  <c r="E12" i="51"/>
  <c r="F12" i="51"/>
  <c r="G12" i="51"/>
  <c r="H12" i="51"/>
  <c r="I12" i="51"/>
  <c r="J12" i="51"/>
  <c r="K12" i="51"/>
  <c r="E13" i="51"/>
  <c r="F13" i="51"/>
  <c r="G13" i="51"/>
  <c r="H13" i="51"/>
  <c r="I13" i="51"/>
  <c r="J13" i="51"/>
  <c r="K13" i="51"/>
  <c r="E14" i="51"/>
  <c r="F14" i="51"/>
  <c r="G14" i="51"/>
  <c r="H14" i="51"/>
  <c r="I14" i="51"/>
  <c r="J14" i="51"/>
  <c r="K14" i="51"/>
  <c r="E15" i="51"/>
  <c r="F15" i="51"/>
  <c r="G15" i="51"/>
  <c r="H15" i="51"/>
  <c r="I15" i="51"/>
  <c r="J15" i="51"/>
  <c r="K15" i="51"/>
  <c r="E16" i="51"/>
  <c r="F16" i="51"/>
  <c r="G16" i="51"/>
  <c r="H16" i="51"/>
  <c r="I16" i="51"/>
  <c r="J16" i="51"/>
  <c r="K16" i="51"/>
  <c r="E17" i="51"/>
  <c r="F17" i="51"/>
  <c r="G17" i="51"/>
  <c r="H17" i="51"/>
  <c r="I17" i="51"/>
  <c r="J17" i="51"/>
  <c r="K17" i="51"/>
  <c r="E18" i="51"/>
  <c r="F18" i="51"/>
  <c r="G18" i="51"/>
  <c r="H18" i="51"/>
  <c r="I18" i="51"/>
  <c r="J18" i="51"/>
  <c r="K18" i="51"/>
  <c r="E19" i="51"/>
  <c r="F19" i="51"/>
  <c r="G19" i="51"/>
  <c r="H19" i="51"/>
  <c r="I19" i="51"/>
  <c r="J19" i="51"/>
  <c r="K19" i="51"/>
  <c r="E20" i="51"/>
  <c r="F20" i="51"/>
  <c r="G20" i="51"/>
  <c r="H20" i="51"/>
  <c r="I20" i="51"/>
  <c r="J20" i="51"/>
  <c r="K20" i="51"/>
  <c r="E21" i="51"/>
  <c r="F21" i="51"/>
  <c r="G21" i="51"/>
  <c r="H21" i="51"/>
  <c r="I21" i="51"/>
  <c r="J21" i="51"/>
  <c r="K21" i="51"/>
  <c r="E22" i="51"/>
  <c r="F22" i="51"/>
  <c r="G22" i="51"/>
  <c r="H22" i="51"/>
  <c r="I22" i="51"/>
  <c r="J22" i="51"/>
  <c r="K22" i="51"/>
  <c r="E23" i="51"/>
  <c r="F23" i="51"/>
  <c r="G23" i="51"/>
  <c r="H23" i="51"/>
  <c r="I23" i="51"/>
  <c r="J23" i="51"/>
  <c r="K23" i="51"/>
  <c r="E24" i="51"/>
  <c r="F24" i="51"/>
  <c r="G24" i="51"/>
  <c r="H24" i="51"/>
  <c r="I24" i="51"/>
  <c r="J24" i="51"/>
  <c r="K24" i="51"/>
  <c r="E25" i="51"/>
  <c r="F25" i="51"/>
  <c r="G25" i="51"/>
  <c r="H25" i="51"/>
  <c r="I25" i="51"/>
  <c r="J25" i="51"/>
  <c r="K25" i="51"/>
  <c r="E26" i="51"/>
  <c r="F26" i="51"/>
  <c r="G26" i="51"/>
  <c r="H26" i="51"/>
  <c r="I26" i="51"/>
  <c r="J26" i="51"/>
  <c r="K26" i="51"/>
  <c r="E27" i="51"/>
  <c r="F27" i="51"/>
  <c r="G27" i="51"/>
  <c r="H27" i="51"/>
  <c r="I27" i="51"/>
  <c r="J27" i="51"/>
  <c r="K27" i="51"/>
  <c r="E28" i="51"/>
  <c r="F28" i="51"/>
  <c r="G28" i="51"/>
  <c r="H28" i="51"/>
  <c r="I28" i="51"/>
  <c r="J28" i="51"/>
  <c r="K28" i="51"/>
  <c r="E29" i="51"/>
  <c r="F29" i="51"/>
  <c r="G29" i="51"/>
  <c r="H29" i="51"/>
  <c r="I29" i="51"/>
  <c r="J29" i="51"/>
  <c r="K29" i="51"/>
  <c r="E30" i="51"/>
  <c r="F30" i="51"/>
  <c r="G30" i="51"/>
  <c r="H30" i="51"/>
  <c r="I30" i="51"/>
  <c r="J30" i="51"/>
  <c r="K30" i="51"/>
  <c r="E31" i="51"/>
  <c r="F31" i="51"/>
  <c r="G31" i="51"/>
  <c r="H31" i="51"/>
  <c r="I31" i="51"/>
  <c r="J31" i="51"/>
  <c r="K31" i="51"/>
  <c r="E32" i="51"/>
  <c r="F32" i="51"/>
  <c r="G32" i="51"/>
  <c r="H32" i="51"/>
  <c r="I32" i="51"/>
  <c r="J32" i="51"/>
  <c r="K32" i="51"/>
  <c r="E33" i="51"/>
  <c r="F33" i="51"/>
  <c r="G33" i="51"/>
  <c r="H33" i="51"/>
  <c r="I33" i="51"/>
  <c r="J33" i="51"/>
  <c r="K33" i="51"/>
  <c r="E34" i="51"/>
  <c r="F34" i="51"/>
  <c r="G34" i="51"/>
  <c r="H34" i="51"/>
  <c r="I34" i="51"/>
  <c r="J34" i="51"/>
  <c r="K34" i="51"/>
  <c r="E35" i="51"/>
  <c r="F35" i="51"/>
  <c r="G35" i="51"/>
  <c r="H35" i="51"/>
  <c r="I35" i="51"/>
  <c r="J35" i="51"/>
  <c r="K35" i="51"/>
  <c r="E36" i="51"/>
  <c r="F36" i="51"/>
  <c r="G36" i="51"/>
  <c r="H36" i="51"/>
  <c r="I36" i="51"/>
  <c r="J36" i="51"/>
  <c r="K36" i="51"/>
  <c r="E37" i="51"/>
  <c r="F37" i="51"/>
  <c r="G37" i="51"/>
  <c r="H37" i="51"/>
  <c r="I37" i="51"/>
  <c r="J37" i="51"/>
  <c r="K37" i="51"/>
  <c r="E38" i="51"/>
  <c r="F38" i="51"/>
  <c r="G38" i="51"/>
  <c r="H38" i="51"/>
  <c r="I38" i="51"/>
  <c r="J38" i="51"/>
  <c r="K38" i="51"/>
  <c r="E39" i="51"/>
  <c r="F39" i="51"/>
  <c r="G39" i="51"/>
  <c r="H39" i="51"/>
  <c r="I39" i="51"/>
  <c r="J39" i="51"/>
  <c r="K39" i="51"/>
  <c r="E40" i="51"/>
  <c r="F40" i="51"/>
  <c r="G40" i="51"/>
  <c r="H40" i="51"/>
  <c r="I40" i="51"/>
  <c r="J40" i="51"/>
  <c r="K40" i="51"/>
  <c r="E41" i="51"/>
  <c r="F41" i="51"/>
  <c r="G41" i="51"/>
  <c r="H41" i="51"/>
  <c r="I41" i="51"/>
  <c r="J41" i="51"/>
  <c r="K41" i="51"/>
  <c r="E42" i="51"/>
  <c r="F42" i="51"/>
  <c r="G42" i="51"/>
  <c r="H42" i="51"/>
  <c r="I42" i="51"/>
  <c r="J42" i="51"/>
  <c r="K42" i="51"/>
  <c r="E43" i="51"/>
  <c r="F43" i="51"/>
  <c r="G43" i="51"/>
  <c r="H43" i="51"/>
  <c r="I43" i="51"/>
  <c r="J43" i="51"/>
  <c r="K43" i="51"/>
  <c r="E44" i="51"/>
  <c r="F44" i="51"/>
  <c r="G44" i="51"/>
  <c r="H44" i="51"/>
  <c r="I44" i="51"/>
  <c r="J44" i="51"/>
  <c r="K44" i="51"/>
  <c r="E45" i="51"/>
  <c r="F45" i="51"/>
  <c r="G45" i="51"/>
  <c r="H45" i="51"/>
  <c r="I45" i="51"/>
  <c r="J45" i="51"/>
  <c r="K45" i="51"/>
  <c r="E46" i="51"/>
  <c r="F46" i="51"/>
  <c r="G46" i="51"/>
  <c r="H46" i="51"/>
  <c r="I46" i="51"/>
  <c r="J46" i="51"/>
  <c r="K46" i="51"/>
  <c r="E47" i="51"/>
  <c r="F47" i="51"/>
  <c r="G47" i="51"/>
  <c r="H47" i="51"/>
  <c r="I47" i="51"/>
  <c r="J47" i="51"/>
  <c r="K47" i="51"/>
  <c r="E48" i="51"/>
  <c r="F48" i="51"/>
  <c r="G48" i="51"/>
  <c r="H48" i="51"/>
  <c r="I48" i="51"/>
  <c r="J48" i="51"/>
  <c r="K48" i="51"/>
  <c r="E49" i="51"/>
  <c r="F49" i="51"/>
  <c r="G49" i="51"/>
  <c r="H49" i="51"/>
  <c r="I49" i="51"/>
  <c r="J49" i="51"/>
  <c r="K49" i="51"/>
  <c r="E50" i="51"/>
  <c r="F50" i="51"/>
  <c r="G50" i="51"/>
  <c r="H50" i="51"/>
  <c r="I50" i="51"/>
  <c r="J50" i="51"/>
  <c r="K50" i="51"/>
  <c r="E51" i="51"/>
  <c r="F51" i="51"/>
  <c r="G51" i="51"/>
  <c r="H51" i="51"/>
  <c r="I51" i="51"/>
  <c r="J51" i="51"/>
  <c r="K51" i="51"/>
  <c r="E52" i="51"/>
  <c r="F52" i="51"/>
  <c r="G52" i="51"/>
  <c r="H52" i="51"/>
  <c r="I52" i="51"/>
  <c r="J52" i="51"/>
  <c r="K52" i="51"/>
  <c r="E53" i="51"/>
  <c r="F53" i="51"/>
  <c r="G53" i="51"/>
  <c r="H53" i="51"/>
  <c r="I53" i="51"/>
  <c r="J53" i="51"/>
  <c r="K53" i="51"/>
  <c r="E54" i="51"/>
  <c r="F54" i="51"/>
  <c r="G54" i="51"/>
  <c r="H54" i="51"/>
  <c r="I54" i="51"/>
  <c r="J54" i="51"/>
  <c r="K54" i="51"/>
  <c r="E55" i="51"/>
  <c r="F55" i="51"/>
  <c r="G55" i="51"/>
  <c r="H55" i="51"/>
  <c r="I55" i="51"/>
  <c r="J55" i="51"/>
  <c r="K55" i="51"/>
  <c r="E56" i="51"/>
  <c r="F56" i="51"/>
  <c r="G56" i="51"/>
  <c r="H56" i="51"/>
  <c r="I56" i="51"/>
  <c r="J56" i="51"/>
  <c r="K56" i="51"/>
  <c r="E57" i="51"/>
  <c r="F57" i="51"/>
  <c r="G57" i="51"/>
  <c r="H57" i="51"/>
  <c r="I57" i="51"/>
  <c r="J57" i="51"/>
  <c r="K57" i="51"/>
  <c r="E58" i="51"/>
  <c r="F58" i="51"/>
  <c r="G58" i="51"/>
  <c r="H58" i="51"/>
  <c r="I58" i="51"/>
  <c r="J58" i="51"/>
  <c r="K58" i="51"/>
  <c r="E59" i="51"/>
  <c r="F59" i="51"/>
  <c r="G59" i="51"/>
  <c r="H59" i="51"/>
  <c r="I59" i="51"/>
  <c r="J59" i="51"/>
  <c r="K59" i="51"/>
  <c r="E60" i="51"/>
  <c r="F60" i="51"/>
  <c r="G60" i="51"/>
  <c r="H60" i="51"/>
  <c r="I60" i="51"/>
  <c r="J60" i="51"/>
  <c r="K60" i="51"/>
  <c r="E61" i="51"/>
  <c r="F61" i="51"/>
  <c r="G61" i="51"/>
  <c r="H61" i="51"/>
  <c r="I61" i="51"/>
  <c r="J61" i="51"/>
  <c r="K61" i="51"/>
  <c r="E62" i="51"/>
  <c r="F62" i="51"/>
  <c r="G62" i="51"/>
  <c r="H62" i="51"/>
  <c r="I62" i="51"/>
  <c r="J62" i="51"/>
  <c r="K62" i="51"/>
  <c r="E63" i="51"/>
  <c r="F63" i="51"/>
  <c r="G63" i="51"/>
  <c r="H63" i="51"/>
  <c r="I63" i="51"/>
  <c r="J63" i="51"/>
  <c r="K63" i="51"/>
  <c r="E64" i="51"/>
  <c r="F64" i="51"/>
  <c r="G64" i="51"/>
  <c r="H64" i="51"/>
  <c r="I64" i="51"/>
  <c r="J64" i="51"/>
  <c r="K64" i="51"/>
  <c r="E65" i="51"/>
  <c r="F65" i="51"/>
  <c r="G65" i="51"/>
  <c r="H65" i="51"/>
  <c r="I65" i="51"/>
  <c r="J65" i="51"/>
  <c r="K65" i="51"/>
  <c r="E66" i="51"/>
  <c r="F66" i="51"/>
  <c r="G66" i="51"/>
  <c r="H66" i="51"/>
  <c r="I66" i="51"/>
  <c r="J66" i="51"/>
  <c r="K66" i="51"/>
  <c r="E67" i="51"/>
  <c r="F67" i="51"/>
  <c r="G67" i="51"/>
  <c r="H67" i="51"/>
  <c r="I67" i="51"/>
  <c r="J67" i="51"/>
  <c r="K67" i="51"/>
  <c r="E68" i="51"/>
  <c r="F68" i="51"/>
  <c r="G68" i="51"/>
  <c r="H68" i="51"/>
  <c r="I68" i="51"/>
  <c r="J68" i="51"/>
  <c r="K68" i="51"/>
  <c r="E69" i="51"/>
  <c r="F69" i="51"/>
  <c r="G69" i="51"/>
  <c r="H69" i="51"/>
  <c r="I69" i="51"/>
  <c r="J69" i="51"/>
  <c r="K69" i="51"/>
  <c r="E70" i="51"/>
  <c r="F70" i="51"/>
  <c r="G70" i="51"/>
  <c r="H70" i="51"/>
  <c r="I70" i="51"/>
  <c r="J70" i="51"/>
  <c r="K70" i="51"/>
  <c r="E71" i="51"/>
  <c r="F71" i="51"/>
  <c r="G71" i="51"/>
  <c r="H71" i="51"/>
  <c r="I71" i="51"/>
  <c r="J71" i="51"/>
  <c r="K71" i="51"/>
  <c r="E72" i="51"/>
  <c r="F72" i="51"/>
  <c r="G72" i="51"/>
  <c r="H72" i="51"/>
  <c r="I72" i="51"/>
  <c r="J72" i="51"/>
  <c r="K72" i="51"/>
  <c r="E73" i="51"/>
  <c r="F73" i="51"/>
  <c r="G73" i="51"/>
  <c r="H73" i="51"/>
  <c r="I73" i="51"/>
  <c r="J73" i="51"/>
  <c r="K73" i="51"/>
  <c r="E74" i="51"/>
  <c r="F74" i="51"/>
  <c r="G74" i="51"/>
  <c r="H74" i="51"/>
  <c r="I74" i="51"/>
  <c r="J74" i="51"/>
  <c r="K74" i="51"/>
  <c r="E75" i="51"/>
  <c r="F75" i="51"/>
  <c r="G75" i="51"/>
  <c r="H75" i="51"/>
  <c r="I75" i="51"/>
  <c r="J75" i="51"/>
  <c r="K75" i="51"/>
  <c r="E76" i="51"/>
  <c r="F76" i="51"/>
  <c r="G76" i="51"/>
  <c r="H76" i="51"/>
  <c r="I76" i="51"/>
  <c r="J76" i="51"/>
  <c r="K76" i="51"/>
  <c r="E77" i="51"/>
  <c r="F77" i="51"/>
  <c r="G77" i="51"/>
  <c r="H77" i="51"/>
  <c r="I77" i="51"/>
  <c r="J77" i="51"/>
  <c r="K77" i="51"/>
  <c r="E78" i="51"/>
  <c r="F78" i="51"/>
  <c r="G78" i="51"/>
  <c r="H78" i="51"/>
  <c r="I78" i="51"/>
  <c r="J78" i="51"/>
  <c r="K78" i="51"/>
  <c r="E79" i="51"/>
  <c r="F79" i="51"/>
  <c r="G79" i="51"/>
  <c r="H79" i="51"/>
  <c r="I79" i="51"/>
  <c r="J79" i="51"/>
  <c r="K79" i="51"/>
  <c r="E80" i="51"/>
  <c r="F80" i="51"/>
  <c r="G80" i="51"/>
  <c r="H80" i="51"/>
  <c r="I80" i="51"/>
  <c r="J80" i="51"/>
  <c r="K80" i="51"/>
  <c r="E81" i="51"/>
  <c r="F81" i="51"/>
  <c r="G81" i="51"/>
  <c r="H81" i="51"/>
  <c r="I81" i="51"/>
  <c r="J81" i="51"/>
  <c r="K81" i="51"/>
  <c r="E82" i="51"/>
  <c r="F82" i="51"/>
  <c r="G82" i="51"/>
  <c r="H82" i="51"/>
  <c r="I82" i="51"/>
  <c r="J82" i="51"/>
  <c r="K82" i="51"/>
  <c r="E83" i="51"/>
  <c r="F83" i="51"/>
  <c r="G83" i="51"/>
  <c r="H83" i="51"/>
  <c r="I83" i="51"/>
  <c r="J83" i="51"/>
  <c r="K83" i="51"/>
  <c r="E84" i="51"/>
  <c r="F84" i="51"/>
  <c r="G84" i="51"/>
  <c r="H84" i="51"/>
  <c r="I84" i="51"/>
  <c r="J84" i="51"/>
  <c r="K84" i="51"/>
  <c r="E85" i="51"/>
  <c r="F85" i="51"/>
  <c r="G85" i="51"/>
  <c r="H85" i="51"/>
  <c r="I85" i="51"/>
  <c r="J85" i="51"/>
  <c r="K85" i="51"/>
  <c r="E86" i="51"/>
  <c r="F86" i="51"/>
  <c r="G86" i="51"/>
  <c r="H86" i="51"/>
  <c r="I86" i="51"/>
  <c r="J86" i="51"/>
  <c r="K86" i="51"/>
  <c r="E87" i="51"/>
  <c r="F87" i="51"/>
  <c r="G87" i="51"/>
  <c r="H87" i="51"/>
  <c r="I87" i="51"/>
  <c r="J87" i="51"/>
  <c r="K87" i="51"/>
  <c r="E88" i="51"/>
  <c r="F88" i="51"/>
  <c r="G88" i="51"/>
  <c r="H88" i="51"/>
  <c r="I88" i="51"/>
  <c r="J88" i="51"/>
  <c r="K88" i="51"/>
  <c r="E89" i="51"/>
  <c r="F89" i="51"/>
  <c r="G89" i="51"/>
  <c r="H89" i="51"/>
  <c r="I89" i="51"/>
  <c r="J89" i="51"/>
  <c r="K89" i="51"/>
  <c r="E90" i="51"/>
  <c r="F90" i="51"/>
  <c r="G90" i="51"/>
  <c r="H90" i="51"/>
  <c r="I90" i="51"/>
  <c r="J90" i="51"/>
  <c r="K90" i="51"/>
  <c r="E91" i="51"/>
  <c r="F91" i="51"/>
  <c r="G91" i="51"/>
  <c r="H91" i="51"/>
  <c r="I91" i="51"/>
  <c r="J91" i="51"/>
  <c r="K91" i="51"/>
  <c r="E92" i="51"/>
  <c r="F92" i="51"/>
  <c r="G92" i="51"/>
  <c r="H92" i="51"/>
  <c r="I92" i="51"/>
  <c r="J92" i="51"/>
  <c r="K92" i="51"/>
  <c r="E93" i="51"/>
  <c r="F93" i="51"/>
  <c r="G93" i="51"/>
  <c r="H93" i="51"/>
  <c r="I93" i="51"/>
  <c r="J93" i="51"/>
  <c r="K93" i="51"/>
  <c r="E94" i="51"/>
  <c r="F94" i="51"/>
  <c r="G94" i="51"/>
  <c r="H94" i="51"/>
  <c r="I94" i="51"/>
  <c r="J94" i="51"/>
  <c r="K94" i="51"/>
  <c r="E95" i="51"/>
  <c r="F95" i="51"/>
  <c r="G95" i="51"/>
  <c r="H95" i="51"/>
  <c r="I95" i="51"/>
  <c r="J95" i="51"/>
  <c r="K95" i="51"/>
  <c r="E96" i="51"/>
  <c r="F96" i="51"/>
  <c r="G96" i="51"/>
  <c r="H96" i="51"/>
  <c r="I96" i="51"/>
  <c r="J96" i="51"/>
  <c r="K96" i="51"/>
  <c r="E97" i="51"/>
  <c r="F97" i="51"/>
  <c r="G97" i="51"/>
  <c r="H97" i="51"/>
  <c r="I97" i="51"/>
  <c r="J97" i="51"/>
  <c r="K97" i="51"/>
  <c r="E98" i="51"/>
  <c r="F98" i="51"/>
  <c r="G98" i="51"/>
  <c r="H98" i="51"/>
  <c r="I98" i="51"/>
  <c r="J98" i="51"/>
  <c r="K98" i="51"/>
  <c r="E99" i="51"/>
  <c r="F99" i="51"/>
  <c r="G99" i="51"/>
  <c r="H99" i="51"/>
  <c r="I99" i="51"/>
  <c r="J99" i="51"/>
  <c r="K99" i="51"/>
  <c r="E100" i="51"/>
  <c r="F100" i="51"/>
  <c r="G100" i="51"/>
  <c r="H100" i="51"/>
  <c r="I100" i="51"/>
  <c r="J100" i="51"/>
  <c r="K100" i="51"/>
  <c r="E101" i="51"/>
  <c r="F101" i="51"/>
  <c r="G101" i="51"/>
  <c r="H101" i="51"/>
  <c r="I101" i="51"/>
  <c r="J101" i="51"/>
  <c r="K101" i="51"/>
  <c r="E102" i="51"/>
  <c r="F102" i="51"/>
  <c r="G102" i="51"/>
  <c r="H102" i="51"/>
  <c r="I102" i="51"/>
  <c r="J102" i="51"/>
  <c r="K102" i="51"/>
  <c r="E103" i="51"/>
  <c r="F103" i="51"/>
  <c r="G103" i="51"/>
  <c r="H103" i="51"/>
  <c r="I103" i="51"/>
  <c r="J103" i="51"/>
  <c r="K103" i="51"/>
  <c r="E104" i="51"/>
  <c r="F104" i="51"/>
  <c r="G104" i="51"/>
  <c r="H104" i="51"/>
  <c r="I104" i="51"/>
  <c r="J104" i="51"/>
  <c r="K104" i="51"/>
  <c r="E105" i="51"/>
  <c r="F105" i="51"/>
  <c r="G105" i="51"/>
  <c r="H105" i="51"/>
  <c r="I105" i="51"/>
  <c r="J105" i="51"/>
  <c r="K105" i="51"/>
  <c r="E106" i="51"/>
  <c r="F106" i="51"/>
  <c r="G106" i="51"/>
  <c r="H106" i="51"/>
  <c r="I106" i="51"/>
  <c r="J106" i="51"/>
  <c r="K106" i="51"/>
  <c r="E107" i="51"/>
  <c r="F107" i="51"/>
  <c r="G107" i="51"/>
  <c r="H107" i="51"/>
  <c r="I107" i="51"/>
  <c r="J107" i="51"/>
  <c r="K107" i="51"/>
  <c r="E108" i="51"/>
  <c r="F108" i="51"/>
  <c r="G108" i="51"/>
  <c r="H108" i="51"/>
  <c r="I108" i="51"/>
  <c r="J108" i="51"/>
  <c r="K108" i="51"/>
  <c r="E109" i="51"/>
  <c r="F109" i="51"/>
  <c r="G109" i="51"/>
  <c r="H109" i="51"/>
  <c r="I109" i="51"/>
  <c r="J109" i="51"/>
  <c r="K109" i="51"/>
  <c r="E110" i="51"/>
  <c r="F110" i="51"/>
  <c r="G110" i="51"/>
  <c r="H110" i="51"/>
  <c r="I110" i="51"/>
  <c r="J110" i="51"/>
  <c r="K110" i="51"/>
  <c r="E111" i="51"/>
  <c r="F111" i="51"/>
  <c r="G111" i="51"/>
  <c r="H111" i="51"/>
  <c r="I111" i="51"/>
  <c r="J111" i="51"/>
  <c r="K111" i="51"/>
  <c r="E112" i="51"/>
  <c r="F112" i="51"/>
  <c r="G112" i="51"/>
  <c r="H112" i="51"/>
  <c r="I112" i="51"/>
  <c r="J112" i="51"/>
  <c r="K112" i="51"/>
  <c r="E113" i="51"/>
  <c r="F113" i="51"/>
  <c r="G113" i="51"/>
  <c r="H113" i="51"/>
  <c r="I113" i="51"/>
  <c r="J113" i="51"/>
  <c r="K113" i="51"/>
  <c r="E114" i="51"/>
  <c r="F114" i="51"/>
  <c r="G114" i="51"/>
  <c r="H114" i="51"/>
  <c r="I114" i="51"/>
  <c r="J114" i="51"/>
  <c r="K114" i="51"/>
  <c r="E115" i="51"/>
  <c r="F115" i="51"/>
  <c r="G115" i="51"/>
  <c r="H115" i="51"/>
  <c r="I115" i="51"/>
  <c r="J115" i="51"/>
  <c r="K115" i="51"/>
  <c r="E116" i="51"/>
  <c r="F116" i="51"/>
  <c r="G116" i="51"/>
  <c r="H116" i="51"/>
  <c r="I116" i="51"/>
  <c r="J116" i="51"/>
  <c r="K116" i="51"/>
  <c r="E117" i="51"/>
  <c r="F117" i="51"/>
  <c r="G117" i="51"/>
  <c r="H117" i="51"/>
  <c r="I117" i="51"/>
  <c r="J117" i="51"/>
  <c r="K117" i="51"/>
  <c r="E118" i="51"/>
  <c r="F118" i="51"/>
  <c r="G118" i="51"/>
  <c r="H118" i="51"/>
  <c r="I118" i="51"/>
  <c r="J118" i="51"/>
  <c r="K118" i="51"/>
  <c r="E119" i="51"/>
  <c r="F119" i="51"/>
  <c r="G119" i="51"/>
  <c r="H119" i="51"/>
  <c r="I119" i="51"/>
  <c r="J119" i="51"/>
  <c r="K119" i="51"/>
  <c r="E120" i="51"/>
  <c r="F120" i="51"/>
  <c r="G120" i="51"/>
  <c r="H120" i="51"/>
  <c r="I120" i="51"/>
  <c r="J120" i="51"/>
  <c r="K120" i="51"/>
  <c r="E121" i="51"/>
  <c r="F121" i="51"/>
  <c r="G121" i="51"/>
  <c r="H121" i="51"/>
  <c r="I121" i="51"/>
  <c r="J121" i="51"/>
  <c r="K121" i="51"/>
  <c r="E122" i="51"/>
  <c r="F122" i="51"/>
  <c r="G122" i="51"/>
  <c r="H122" i="51"/>
  <c r="I122" i="51"/>
  <c r="J122" i="51"/>
  <c r="K122" i="51"/>
  <c r="E123" i="51"/>
  <c r="F123" i="51"/>
  <c r="G123" i="51"/>
  <c r="H123" i="51"/>
  <c r="I123" i="51"/>
  <c r="J123" i="51"/>
  <c r="K123" i="51"/>
  <c r="E124" i="51"/>
  <c r="F124" i="51"/>
  <c r="G124" i="51"/>
  <c r="H124" i="51"/>
  <c r="I124" i="51"/>
  <c r="J124" i="51"/>
  <c r="K124" i="51"/>
  <c r="E125" i="51"/>
  <c r="F125" i="51"/>
  <c r="G125" i="51"/>
  <c r="H125" i="51"/>
  <c r="I125" i="51"/>
  <c r="J125" i="51"/>
  <c r="K125" i="51"/>
  <c r="E126" i="51"/>
  <c r="F126" i="51"/>
  <c r="G126" i="51"/>
  <c r="H126" i="51"/>
  <c r="I126" i="51"/>
  <c r="J126" i="51"/>
  <c r="K126" i="51"/>
  <c r="E127" i="51"/>
  <c r="F127" i="51"/>
  <c r="G127" i="51"/>
  <c r="H127" i="51"/>
  <c r="I127" i="51"/>
  <c r="J127" i="51"/>
  <c r="K127" i="51"/>
  <c r="E128" i="51"/>
  <c r="F128" i="51"/>
  <c r="G128" i="51"/>
  <c r="H128" i="51"/>
  <c r="I128" i="51"/>
  <c r="J128" i="51"/>
  <c r="K128" i="51"/>
  <c r="E129" i="51"/>
  <c r="F129" i="51"/>
  <c r="G129" i="51"/>
  <c r="H129" i="51"/>
  <c r="I129" i="51"/>
  <c r="J129" i="51"/>
  <c r="K129" i="51"/>
  <c r="E130" i="51"/>
  <c r="F130" i="51"/>
  <c r="G130" i="51"/>
  <c r="H130" i="51"/>
  <c r="I130" i="51"/>
  <c r="J130" i="51"/>
  <c r="K130" i="51"/>
  <c r="E131" i="51"/>
  <c r="F131" i="51"/>
  <c r="G131" i="51"/>
  <c r="H131" i="51"/>
  <c r="I131" i="51"/>
  <c r="J131" i="51"/>
  <c r="K131" i="51"/>
  <c r="E132" i="51"/>
  <c r="F132" i="51"/>
  <c r="G132" i="51"/>
  <c r="H132" i="51"/>
  <c r="I132" i="51"/>
  <c r="J132" i="51"/>
  <c r="K132" i="51"/>
  <c r="E133" i="51"/>
  <c r="F133" i="51"/>
  <c r="G133" i="51"/>
  <c r="H133" i="51"/>
  <c r="I133" i="51"/>
  <c r="J133" i="51"/>
  <c r="K133" i="51"/>
  <c r="E134" i="51"/>
  <c r="F134" i="51"/>
  <c r="G134" i="51"/>
  <c r="H134" i="51"/>
  <c r="I134" i="51"/>
  <c r="J134" i="51"/>
  <c r="K134" i="51"/>
  <c r="E135" i="51"/>
  <c r="F135" i="51"/>
  <c r="G135" i="51"/>
  <c r="H135" i="51"/>
  <c r="I135" i="51"/>
  <c r="J135" i="51"/>
  <c r="K135" i="51"/>
  <c r="E136" i="51"/>
  <c r="F136" i="51"/>
  <c r="G136" i="51"/>
  <c r="H136" i="51"/>
  <c r="I136" i="51"/>
  <c r="J136" i="51"/>
  <c r="K136" i="51"/>
  <c r="E137" i="51"/>
  <c r="F137" i="51"/>
  <c r="G137" i="51"/>
  <c r="H137" i="51"/>
  <c r="I137" i="51"/>
  <c r="J137" i="51"/>
  <c r="K137" i="51"/>
  <c r="E138" i="51"/>
  <c r="F138" i="51"/>
  <c r="G138" i="51"/>
  <c r="H138" i="51"/>
  <c r="I138" i="51"/>
  <c r="J138" i="51"/>
  <c r="K138" i="51"/>
  <c r="E139" i="51"/>
  <c r="F139" i="51"/>
  <c r="G139" i="51"/>
  <c r="H139" i="51"/>
  <c r="I139" i="51"/>
  <c r="J139" i="51"/>
  <c r="K139" i="51"/>
  <c r="E140" i="51"/>
  <c r="F140" i="51"/>
  <c r="G140" i="51"/>
  <c r="H140" i="51"/>
  <c r="I140" i="51"/>
  <c r="J140" i="51"/>
  <c r="K140" i="51"/>
  <c r="E141" i="51"/>
  <c r="F141" i="51"/>
  <c r="G141" i="51"/>
  <c r="H141" i="51"/>
  <c r="I141" i="51"/>
  <c r="J141" i="51"/>
  <c r="K141" i="51"/>
  <c r="E142" i="51"/>
  <c r="F142" i="51"/>
  <c r="G142" i="51"/>
  <c r="H142" i="51"/>
  <c r="I142" i="51"/>
  <c r="J142" i="51"/>
  <c r="K142" i="51"/>
  <c r="E143" i="51"/>
  <c r="F143" i="51"/>
  <c r="G143" i="51"/>
  <c r="H143" i="51"/>
  <c r="I143" i="51"/>
  <c r="J143" i="51"/>
  <c r="K143" i="51"/>
  <c r="E144" i="51"/>
  <c r="F144" i="51"/>
  <c r="G144" i="51"/>
  <c r="H144" i="51"/>
  <c r="I144" i="51"/>
  <c r="J144" i="51"/>
  <c r="K144" i="51"/>
  <c r="E145" i="51"/>
  <c r="F145" i="51"/>
  <c r="G145" i="51"/>
  <c r="H145" i="51"/>
  <c r="I145" i="51"/>
  <c r="J145" i="51"/>
  <c r="K145" i="51"/>
  <c r="E146" i="51"/>
  <c r="F146" i="51"/>
  <c r="G146" i="51"/>
  <c r="H146" i="51"/>
  <c r="I146" i="51"/>
  <c r="J146" i="51"/>
  <c r="K146" i="51"/>
  <c r="E147" i="51"/>
  <c r="F147" i="51"/>
  <c r="G147" i="51"/>
  <c r="H147" i="51"/>
  <c r="I147" i="51"/>
  <c r="J147" i="51"/>
  <c r="K147" i="51"/>
  <c r="E148" i="51"/>
  <c r="F148" i="51"/>
  <c r="G148" i="51"/>
  <c r="H148" i="51"/>
  <c r="I148" i="51"/>
  <c r="J148" i="51"/>
  <c r="K148" i="51"/>
  <c r="E149" i="51"/>
  <c r="F149" i="51"/>
  <c r="G149" i="51"/>
  <c r="H149" i="51"/>
  <c r="I149" i="51"/>
  <c r="J149" i="51"/>
  <c r="K149" i="51"/>
  <c r="B5" i="51"/>
  <c r="C5" i="51"/>
  <c r="B6" i="51"/>
  <c r="C6" i="51"/>
  <c r="B7" i="51"/>
  <c r="C7" i="51"/>
  <c r="B8" i="51"/>
  <c r="C8" i="51"/>
  <c r="B9" i="51"/>
  <c r="C9" i="51"/>
  <c r="B10" i="51"/>
  <c r="C10" i="51"/>
  <c r="B11" i="51"/>
  <c r="C11" i="51"/>
  <c r="B12" i="51"/>
  <c r="C12" i="51"/>
  <c r="B13" i="51"/>
  <c r="C13" i="51"/>
  <c r="B14" i="51"/>
  <c r="C14" i="51"/>
  <c r="B15" i="51"/>
  <c r="C15" i="51"/>
  <c r="B16" i="51"/>
  <c r="C16" i="51"/>
  <c r="B17" i="51"/>
  <c r="C17" i="51"/>
  <c r="B18" i="51"/>
  <c r="C18" i="51"/>
  <c r="B19" i="51"/>
  <c r="C19" i="51"/>
  <c r="B20" i="51"/>
  <c r="C20" i="51"/>
  <c r="B21" i="51"/>
  <c r="C21" i="51"/>
  <c r="B22" i="51"/>
  <c r="C22" i="51"/>
  <c r="B23" i="51"/>
  <c r="C23" i="51"/>
  <c r="B24" i="51"/>
  <c r="C24" i="51"/>
  <c r="B25" i="51"/>
  <c r="C25" i="51"/>
  <c r="B26" i="51"/>
  <c r="C26" i="51"/>
  <c r="B27" i="51"/>
  <c r="C27" i="51"/>
  <c r="B28" i="51"/>
  <c r="C28" i="51"/>
  <c r="B29" i="51"/>
  <c r="C29" i="51"/>
  <c r="B30" i="51"/>
  <c r="C30" i="51"/>
  <c r="B31" i="51"/>
  <c r="C31" i="51"/>
  <c r="B32" i="51"/>
  <c r="C32" i="51"/>
  <c r="B33" i="51"/>
  <c r="C33" i="51"/>
  <c r="B34" i="51"/>
  <c r="C34" i="51"/>
  <c r="B35" i="51"/>
  <c r="C35" i="51"/>
  <c r="B36" i="51"/>
  <c r="C36" i="51"/>
  <c r="B37" i="51"/>
  <c r="C37" i="51"/>
  <c r="B38" i="51"/>
  <c r="C38" i="51"/>
  <c r="B39" i="51"/>
  <c r="C39" i="51"/>
  <c r="B40" i="51"/>
  <c r="C40" i="51"/>
  <c r="B41" i="51"/>
  <c r="C41" i="51"/>
  <c r="B42" i="51"/>
  <c r="C42" i="51"/>
  <c r="B43" i="51"/>
  <c r="C43" i="51"/>
  <c r="B44" i="51"/>
  <c r="C44" i="51"/>
  <c r="B45" i="51"/>
  <c r="C45" i="51"/>
  <c r="B46" i="51"/>
  <c r="C46" i="51"/>
  <c r="B47" i="51"/>
  <c r="C47" i="51"/>
  <c r="B48" i="51"/>
  <c r="C48" i="51"/>
  <c r="B49" i="51"/>
  <c r="C49" i="51"/>
  <c r="B50" i="51"/>
  <c r="C50" i="51"/>
  <c r="B51" i="51"/>
  <c r="C51" i="51"/>
  <c r="B52" i="51"/>
  <c r="C52" i="51"/>
  <c r="B53" i="51"/>
  <c r="C53" i="51"/>
  <c r="B54" i="51"/>
  <c r="C54" i="51"/>
  <c r="B55" i="51"/>
  <c r="C55" i="51"/>
  <c r="B56" i="51"/>
  <c r="C56" i="51"/>
  <c r="B57" i="51"/>
  <c r="C57" i="51"/>
  <c r="B58" i="51"/>
  <c r="C58" i="51"/>
  <c r="B59" i="51"/>
  <c r="C59" i="51"/>
  <c r="B60" i="51"/>
  <c r="C60" i="51"/>
  <c r="B61" i="51"/>
  <c r="C61" i="51"/>
  <c r="B62" i="51"/>
  <c r="C62" i="51"/>
  <c r="B63" i="51"/>
  <c r="C63" i="51"/>
  <c r="B64" i="51"/>
  <c r="C64" i="51"/>
  <c r="B65" i="51"/>
  <c r="C65" i="51"/>
  <c r="B66" i="51"/>
  <c r="C66" i="51"/>
  <c r="B67" i="51"/>
  <c r="C67" i="51"/>
  <c r="B68" i="51"/>
  <c r="C68" i="51"/>
  <c r="B69" i="51"/>
  <c r="C69" i="51"/>
  <c r="B70" i="51"/>
  <c r="C70" i="51"/>
  <c r="B71" i="51"/>
  <c r="C71" i="51"/>
  <c r="B72" i="51"/>
  <c r="C72" i="51"/>
  <c r="B73" i="51"/>
  <c r="C73" i="51"/>
  <c r="B74" i="51"/>
  <c r="C74" i="51"/>
  <c r="B75" i="51"/>
  <c r="C75" i="51"/>
  <c r="B76" i="51"/>
  <c r="C76" i="51"/>
  <c r="B77" i="51"/>
  <c r="C77" i="51"/>
  <c r="B78" i="51"/>
  <c r="C78" i="51"/>
  <c r="B79" i="51"/>
  <c r="C79" i="51"/>
  <c r="B80" i="51"/>
  <c r="C80" i="51"/>
  <c r="B81" i="51"/>
  <c r="C81" i="51"/>
  <c r="B82" i="51"/>
  <c r="C82" i="51"/>
  <c r="B83" i="51"/>
  <c r="C83" i="51"/>
  <c r="B84" i="51"/>
  <c r="C84" i="51"/>
  <c r="B85" i="51"/>
  <c r="C85" i="51"/>
  <c r="B86" i="51"/>
  <c r="C86" i="51"/>
  <c r="B87" i="51"/>
  <c r="C87" i="51"/>
  <c r="B88" i="51"/>
  <c r="C88" i="51"/>
  <c r="B89" i="51"/>
  <c r="C89" i="51"/>
  <c r="B90" i="51"/>
  <c r="C90" i="51"/>
  <c r="B91" i="51"/>
  <c r="C91" i="51"/>
  <c r="B92" i="51"/>
  <c r="C92" i="51"/>
  <c r="B93" i="51"/>
  <c r="C93" i="51"/>
  <c r="B94" i="51"/>
  <c r="C94" i="51"/>
  <c r="B95" i="51"/>
  <c r="C95" i="51"/>
  <c r="B96" i="51"/>
  <c r="C96" i="51"/>
  <c r="B97" i="51"/>
  <c r="C97" i="51"/>
  <c r="B98" i="51"/>
  <c r="C98" i="51"/>
  <c r="B99" i="51"/>
  <c r="C99" i="51"/>
  <c r="B100" i="51"/>
  <c r="C100" i="51"/>
  <c r="B101" i="51"/>
  <c r="C101" i="51"/>
  <c r="B102" i="51"/>
  <c r="C102" i="51"/>
  <c r="B103" i="51"/>
  <c r="C103" i="51"/>
  <c r="B104" i="51"/>
  <c r="C104" i="51"/>
  <c r="B105" i="51"/>
  <c r="C105" i="51"/>
  <c r="B106" i="51"/>
  <c r="C106" i="51"/>
  <c r="B107" i="51"/>
  <c r="C107" i="51"/>
  <c r="B108" i="51"/>
  <c r="C108" i="51"/>
  <c r="B109" i="51"/>
  <c r="C109" i="51"/>
  <c r="B110" i="51"/>
  <c r="C110" i="51"/>
  <c r="B111" i="51"/>
  <c r="C111" i="51"/>
  <c r="B112" i="51"/>
  <c r="C112" i="51"/>
  <c r="B113" i="51"/>
  <c r="C113" i="51"/>
  <c r="B114" i="51"/>
  <c r="C114" i="51"/>
  <c r="B115" i="51"/>
  <c r="C115" i="51"/>
  <c r="B116" i="51"/>
  <c r="C116" i="51"/>
  <c r="B117" i="51"/>
  <c r="C117" i="51"/>
  <c r="B118" i="51"/>
  <c r="C118" i="51"/>
  <c r="B119" i="51"/>
  <c r="C119" i="51"/>
  <c r="B120" i="51"/>
  <c r="C120" i="51"/>
  <c r="B121" i="51"/>
  <c r="C121" i="51"/>
  <c r="B122" i="51"/>
  <c r="C122" i="51"/>
  <c r="B123" i="51"/>
  <c r="C123" i="51"/>
  <c r="B124" i="51"/>
  <c r="C124" i="51"/>
  <c r="B125" i="51"/>
  <c r="C125" i="51"/>
  <c r="B126" i="51"/>
  <c r="C126" i="51"/>
  <c r="B127" i="51"/>
  <c r="C127" i="51"/>
  <c r="B128" i="51"/>
  <c r="C128" i="51"/>
  <c r="B129" i="51"/>
  <c r="C129" i="51"/>
  <c r="B130" i="51"/>
  <c r="C130" i="51"/>
  <c r="B131" i="51"/>
  <c r="C131" i="51"/>
  <c r="B132" i="51"/>
  <c r="C132" i="51"/>
  <c r="B133" i="51"/>
  <c r="C133" i="51"/>
  <c r="B134" i="51"/>
  <c r="C134" i="51"/>
  <c r="B135" i="51"/>
  <c r="C135" i="51"/>
  <c r="B136" i="51"/>
  <c r="C136" i="51"/>
  <c r="B137" i="51"/>
  <c r="C137" i="51"/>
  <c r="B138" i="51"/>
  <c r="C138" i="51"/>
  <c r="B139" i="51"/>
  <c r="C139" i="51"/>
  <c r="B140" i="51"/>
  <c r="C140" i="51"/>
  <c r="B141" i="51"/>
  <c r="C141" i="51"/>
  <c r="B142" i="51"/>
  <c r="C142" i="51"/>
  <c r="B143" i="51"/>
  <c r="C143" i="51"/>
  <c r="B144" i="51"/>
  <c r="C144" i="51"/>
  <c r="B145" i="51"/>
  <c r="C145" i="51"/>
  <c r="B146" i="51"/>
  <c r="C146" i="51"/>
  <c r="B147" i="51"/>
  <c r="C147" i="51"/>
  <c r="B148" i="51"/>
  <c r="C148" i="51"/>
  <c r="B149" i="51"/>
  <c r="C149" i="51"/>
  <c r="B150" i="51"/>
  <c r="C150" i="51"/>
  <c r="C4" i="51"/>
  <c r="B4" i="51"/>
  <c r="K4" i="6"/>
  <c r="C4" i="80"/>
  <c r="U5" i="77"/>
  <c r="U6" i="77"/>
  <c r="U7" i="77"/>
  <c r="U8" i="77"/>
  <c r="U9" i="77"/>
  <c r="U10" i="77"/>
  <c r="U11" i="77"/>
  <c r="U12" i="77"/>
  <c r="U13" i="77"/>
  <c r="U14" i="77"/>
  <c r="U15" i="77"/>
  <c r="U16" i="77"/>
  <c r="U17" i="77"/>
  <c r="U18" i="77"/>
  <c r="U19" i="77"/>
  <c r="U20" i="77"/>
  <c r="U21" i="77"/>
  <c r="U22" i="77"/>
  <c r="U23" i="77"/>
  <c r="U24" i="77"/>
  <c r="U25" i="77"/>
  <c r="U26" i="77"/>
  <c r="U27" i="77"/>
  <c r="U28" i="77"/>
  <c r="U29" i="77"/>
  <c r="U30" i="77"/>
  <c r="U31" i="77"/>
  <c r="U32" i="77"/>
  <c r="U33" i="77"/>
  <c r="U34" i="77"/>
  <c r="U35" i="77"/>
  <c r="U36" i="77"/>
  <c r="U37" i="77"/>
  <c r="U38" i="77"/>
  <c r="U39" i="77"/>
  <c r="U40" i="77"/>
  <c r="U41" i="77"/>
  <c r="U42" i="77"/>
  <c r="U43" i="77"/>
  <c r="U44" i="77"/>
  <c r="U45" i="77"/>
  <c r="U46" i="77"/>
  <c r="U47" i="77"/>
  <c r="U48" i="77"/>
  <c r="U49" i="77"/>
  <c r="U50" i="77"/>
  <c r="U51" i="77"/>
  <c r="U52" i="77"/>
  <c r="U53" i="77"/>
  <c r="U54" i="77"/>
  <c r="U55" i="77"/>
  <c r="U56" i="77"/>
  <c r="U57" i="77"/>
  <c r="U58" i="77"/>
  <c r="U59" i="77"/>
  <c r="U60" i="77"/>
  <c r="U61" i="77"/>
  <c r="U62" i="77"/>
  <c r="U63" i="77"/>
  <c r="U64" i="77"/>
  <c r="U65" i="77"/>
  <c r="U66" i="77"/>
  <c r="U67" i="77"/>
  <c r="U68" i="77"/>
  <c r="U69" i="77"/>
  <c r="U70" i="77"/>
  <c r="U71" i="77"/>
  <c r="U72" i="77"/>
  <c r="U73" i="77"/>
  <c r="U74" i="77"/>
  <c r="U75" i="77"/>
  <c r="U76" i="77"/>
  <c r="U77" i="77"/>
  <c r="U78" i="77"/>
  <c r="U79" i="77"/>
  <c r="U80" i="77"/>
  <c r="U81" i="77"/>
  <c r="U82" i="77"/>
  <c r="U83" i="77"/>
  <c r="U84" i="77"/>
  <c r="U85" i="77"/>
  <c r="U86" i="77"/>
  <c r="U87" i="77"/>
  <c r="U88" i="77"/>
  <c r="U89" i="77"/>
  <c r="U90" i="77"/>
  <c r="U91" i="77"/>
  <c r="U92" i="77"/>
  <c r="U93" i="77"/>
  <c r="U94" i="77"/>
  <c r="U95" i="77"/>
  <c r="U96" i="77"/>
  <c r="U97" i="77"/>
  <c r="U98" i="77"/>
  <c r="U99" i="77"/>
  <c r="U100" i="77"/>
  <c r="U101" i="77"/>
  <c r="U102" i="77"/>
  <c r="U103" i="77"/>
  <c r="U104" i="77"/>
  <c r="U105" i="77"/>
  <c r="U106" i="77"/>
  <c r="U107" i="77"/>
  <c r="U108" i="77"/>
  <c r="U109" i="77"/>
  <c r="U110" i="77"/>
  <c r="U111" i="77"/>
  <c r="U112" i="77"/>
  <c r="U113" i="77"/>
  <c r="U114" i="77"/>
  <c r="U115" i="77"/>
  <c r="U116" i="77"/>
  <c r="U117" i="77"/>
  <c r="U118" i="77"/>
  <c r="U119" i="77"/>
  <c r="U120" i="77"/>
  <c r="U121" i="77"/>
  <c r="U122" i="77"/>
  <c r="U123" i="77"/>
  <c r="U124" i="77"/>
  <c r="U125" i="77"/>
  <c r="U126" i="77"/>
  <c r="U127" i="77"/>
  <c r="U128" i="77"/>
  <c r="U129" i="77"/>
  <c r="U130" i="77"/>
  <c r="U131" i="77"/>
  <c r="U132" i="77"/>
  <c r="U133" i="77"/>
  <c r="U134" i="77"/>
  <c r="U135" i="77"/>
  <c r="U136" i="77"/>
  <c r="U137" i="77"/>
  <c r="U138" i="77"/>
  <c r="U139" i="77"/>
  <c r="U140" i="77"/>
  <c r="U141" i="77"/>
  <c r="U142" i="77"/>
  <c r="U143" i="77"/>
  <c r="U144" i="77"/>
  <c r="U145" i="77"/>
  <c r="U146" i="77"/>
  <c r="U147" i="77"/>
  <c r="U148" i="77"/>
  <c r="U149" i="77"/>
  <c r="U150" i="77"/>
  <c r="U4" i="77"/>
  <c r="F4" i="76"/>
  <c r="B4" i="76"/>
  <c r="F4" i="75"/>
  <c r="B4" i="75"/>
  <c r="J148" i="6"/>
  <c r="E5" i="6"/>
  <c r="F5" i="6"/>
  <c r="G5" i="6"/>
  <c r="H5" i="6"/>
  <c r="I5" i="6"/>
  <c r="J5" i="6"/>
  <c r="K5" i="6"/>
  <c r="E6" i="6"/>
  <c r="F6" i="6"/>
  <c r="G6" i="6"/>
  <c r="H6" i="6"/>
  <c r="I6" i="6"/>
  <c r="J6" i="6"/>
  <c r="K6" i="6"/>
  <c r="E7" i="6"/>
  <c r="F7" i="6"/>
  <c r="G7" i="6"/>
  <c r="H7" i="6"/>
  <c r="I7" i="6"/>
  <c r="J7" i="6"/>
  <c r="K7" i="6"/>
  <c r="E8" i="6"/>
  <c r="F8" i="6"/>
  <c r="G8" i="6"/>
  <c r="H8" i="6"/>
  <c r="I8" i="6"/>
  <c r="J8" i="6"/>
  <c r="K8" i="6"/>
  <c r="E9" i="6"/>
  <c r="F9" i="6"/>
  <c r="G9" i="6"/>
  <c r="H9" i="6"/>
  <c r="I9" i="6"/>
  <c r="J9" i="6"/>
  <c r="K9" i="6"/>
  <c r="E10" i="6"/>
  <c r="F10" i="6"/>
  <c r="G10" i="6"/>
  <c r="H10" i="6"/>
  <c r="I10" i="6"/>
  <c r="J10" i="6"/>
  <c r="K10" i="6"/>
  <c r="E11" i="6"/>
  <c r="F11" i="6"/>
  <c r="G11" i="6"/>
  <c r="H11" i="6"/>
  <c r="I11" i="6"/>
  <c r="J11" i="6"/>
  <c r="K11" i="6"/>
  <c r="E12" i="6"/>
  <c r="F12" i="6"/>
  <c r="G12" i="6"/>
  <c r="H12" i="6"/>
  <c r="I12" i="6"/>
  <c r="J12" i="6"/>
  <c r="K12" i="6"/>
  <c r="E13" i="6"/>
  <c r="F13" i="6"/>
  <c r="G13" i="6"/>
  <c r="H13" i="6"/>
  <c r="I13" i="6"/>
  <c r="J13" i="6"/>
  <c r="K13" i="6"/>
  <c r="E14" i="6"/>
  <c r="F14" i="6"/>
  <c r="G14" i="6"/>
  <c r="H14" i="6"/>
  <c r="I14" i="6"/>
  <c r="J14" i="6"/>
  <c r="K14" i="6"/>
  <c r="E15" i="6"/>
  <c r="F15" i="6"/>
  <c r="G15" i="6"/>
  <c r="H15" i="6"/>
  <c r="I15" i="6"/>
  <c r="J15" i="6"/>
  <c r="K15" i="6"/>
  <c r="E16" i="6"/>
  <c r="F16" i="6"/>
  <c r="G16" i="6"/>
  <c r="H16" i="6"/>
  <c r="I16" i="6"/>
  <c r="J16" i="6"/>
  <c r="K16" i="6"/>
  <c r="E17" i="6"/>
  <c r="F17" i="6"/>
  <c r="G17" i="6"/>
  <c r="H17" i="6"/>
  <c r="I17" i="6"/>
  <c r="J17" i="6"/>
  <c r="K17" i="6"/>
  <c r="E18" i="6"/>
  <c r="F18" i="6"/>
  <c r="G18" i="6"/>
  <c r="H18" i="6"/>
  <c r="I18" i="6"/>
  <c r="J18" i="6"/>
  <c r="K18" i="6"/>
  <c r="E19" i="6"/>
  <c r="F19" i="6"/>
  <c r="G19" i="6"/>
  <c r="H19" i="6"/>
  <c r="I19" i="6"/>
  <c r="J19" i="6"/>
  <c r="K19" i="6"/>
  <c r="E20" i="6"/>
  <c r="F20" i="6"/>
  <c r="G20" i="6"/>
  <c r="H20" i="6"/>
  <c r="I20" i="6"/>
  <c r="J20" i="6"/>
  <c r="K20" i="6"/>
  <c r="E21" i="6"/>
  <c r="F21" i="6"/>
  <c r="G21" i="6"/>
  <c r="H21" i="6"/>
  <c r="I21" i="6"/>
  <c r="J21" i="6"/>
  <c r="K21" i="6"/>
  <c r="E22" i="6"/>
  <c r="F22" i="6"/>
  <c r="G22" i="6"/>
  <c r="H22" i="6"/>
  <c r="I22" i="6"/>
  <c r="J22" i="6"/>
  <c r="K22" i="6"/>
  <c r="E23" i="6"/>
  <c r="F23" i="6"/>
  <c r="G23" i="6"/>
  <c r="H23" i="6"/>
  <c r="I23" i="6"/>
  <c r="J23" i="6"/>
  <c r="K23" i="6"/>
  <c r="E24" i="6"/>
  <c r="F24" i="6"/>
  <c r="G24" i="6"/>
  <c r="H24" i="6"/>
  <c r="I24" i="6"/>
  <c r="J24" i="6"/>
  <c r="K24" i="6"/>
  <c r="E25" i="6"/>
  <c r="F25" i="6"/>
  <c r="G25" i="6"/>
  <c r="H25" i="6"/>
  <c r="I25" i="6"/>
  <c r="J25" i="6"/>
  <c r="K25" i="6"/>
  <c r="E26" i="6"/>
  <c r="F26" i="6"/>
  <c r="G26" i="6"/>
  <c r="H26" i="6"/>
  <c r="I26" i="6"/>
  <c r="J26" i="6"/>
  <c r="K26" i="6"/>
  <c r="E27" i="6"/>
  <c r="F27" i="6"/>
  <c r="G27" i="6"/>
  <c r="H27" i="6"/>
  <c r="I27" i="6"/>
  <c r="J27" i="6"/>
  <c r="K27" i="6"/>
  <c r="E28" i="6"/>
  <c r="F28" i="6"/>
  <c r="G28" i="6"/>
  <c r="H28" i="6"/>
  <c r="I28" i="6"/>
  <c r="J28" i="6"/>
  <c r="K28" i="6"/>
  <c r="E29" i="6"/>
  <c r="F29" i="6"/>
  <c r="G29" i="6"/>
  <c r="H29" i="6"/>
  <c r="I29" i="6"/>
  <c r="J29" i="6"/>
  <c r="K29" i="6"/>
  <c r="E30" i="6"/>
  <c r="F30" i="6"/>
  <c r="G30" i="6"/>
  <c r="H30" i="6"/>
  <c r="I30" i="6"/>
  <c r="J30" i="6"/>
  <c r="K30" i="6"/>
  <c r="E31" i="6"/>
  <c r="F31" i="6"/>
  <c r="G31" i="6"/>
  <c r="H31" i="6"/>
  <c r="I31" i="6"/>
  <c r="J31" i="6"/>
  <c r="K31" i="6"/>
  <c r="E32" i="6"/>
  <c r="F32" i="6"/>
  <c r="G32" i="6"/>
  <c r="H32" i="6"/>
  <c r="I32" i="6"/>
  <c r="J32" i="6"/>
  <c r="K32" i="6"/>
  <c r="E33" i="6"/>
  <c r="F33" i="6"/>
  <c r="G33" i="6"/>
  <c r="H33" i="6"/>
  <c r="I33" i="6"/>
  <c r="J33" i="6"/>
  <c r="K33" i="6"/>
  <c r="E34" i="6"/>
  <c r="F34" i="6"/>
  <c r="G34" i="6"/>
  <c r="H34" i="6"/>
  <c r="I34" i="6"/>
  <c r="J34" i="6"/>
  <c r="K34" i="6"/>
  <c r="E35" i="6"/>
  <c r="F35" i="6"/>
  <c r="G35" i="6"/>
  <c r="H35" i="6"/>
  <c r="I35" i="6"/>
  <c r="J35" i="6"/>
  <c r="K35" i="6"/>
  <c r="E36" i="6"/>
  <c r="F36" i="6"/>
  <c r="G36" i="6"/>
  <c r="H36" i="6"/>
  <c r="I36" i="6"/>
  <c r="J36" i="6"/>
  <c r="K36" i="6"/>
  <c r="E37" i="6"/>
  <c r="F37" i="6"/>
  <c r="G37" i="6"/>
  <c r="H37" i="6"/>
  <c r="I37" i="6"/>
  <c r="J37" i="6"/>
  <c r="K37" i="6"/>
  <c r="E38" i="6"/>
  <c r="F38" i="6"/>
  <c r="G38" i="6"/>
  <c r="H38" i="6"/>
  <c r="I38" i="6"/>
  <c r="J38" i="6"/>
  <c r="K38" i="6"/>
  <c r="E39" i="6"/>
  <c r="F39" i="6"/>
  <c r="G39" i="6"/>
  <c r="H39" i="6"/>
  <c r="I39" i="6"/>
  <c r="J39" i="6"/>
  <c r="K39" i="6"/>
  <c r="E40" i="6"/>
  <c r="F40" i="6"/>
  <c r="G40" i="6"/>
  <c r="H40" i="6"/>
  <c r="I40" i="6"/>
  <c r="J40" i="6"/>
  <c r="K40" i="6"/>
  <c r="E41" i="6"/>
  <c r="F41" i="6"/>
  <c r="G41" i="6"/>
  <c r="H41" i="6"/>
  <c r="I41" i="6"/>
  <c r="J41" i="6"/>
  <c r="K41" i="6"/>
  <c r="E42" i="6"/>
  <c r="F42" i="6"/>
  <c r="G42" i="6"/>
  <c r="H42" i="6"/>
  <c r="I42" i="6"/>
  <c r="J42" i="6"/>
  <c r="K42" i="6"/>
  <c r="E43" i="6"/>
  <c r="F43" i="6"/>
  <c r="G43" i="6"/>
  <c r="H43" i="6"/>
  <c r="I43" i="6"/>
  <c r="J43" i="6"/>
  <c r="K43" i="6"/>
  <c r="E44" i="6"/>
  <c r="F44" i="6"/>
  <c r="G44" i="6"/>
  <c r="H44" i="6"/>
  <c r="I44" i="6"/>
  <c r="J44" i="6"/>
  <c r="K44" i="6"/>
  <c r="E45" i="6"/>
  <c r="F45" i="6"/>
  <c r="G45" i="6"/>
  <c r="H45" i="6"/>
  <c r="I45" i="6"/>
  <c r="J45" i="6"/>
  <c r="K45" i="6"/>
  <c r="E46" i="6"/>
  <c r="F46" i="6"/>
  <c r="G46" i="6"/>
  <c r="H46" i="6"/>
  <c r="I46" i="6"/>
  <c r="J46" i="6"/>
  <c r="K46" i="6"/>
  <c r="E47" i="6"/>
  <c r="F47" i="6"/>
  <c r="G47" i="6"/>
  <c r="H47" i="6"/>
  <c r="I47" i="6"/>
  <c r="J47" i="6"/>
  <c r="K47" i="6"/>
  <c r="E48" i="6"/>
  <c r="F48" i="6"/>
  <c r="G48" i="6"/>
  <c r="H48" i="6"/>
  <c r="I48" i="6"/>
  <c r="J48" i="6"/>
  <c r="K48" i="6"/>
  <c r="E49" i="6"/>
  <c r="F49" i="6"/>
  <c r="G49" i="6"/>
  <c r="H49" i="6"/>
  <c r="I49" i="6"/>
  <c r="J49" i="6"/>
  <c r="K49" i="6"/>
  <c r="E50" i="6"/>
  <c r="F50" i="6"/>
  <c r="G50" i="6"/>
  <c r="H50" i="6"/>
  <c r="I50" i="6"/>
  <c r="J50" i="6"/>
  <c r="K50" i="6"/>
  <c r="E51" i="6"/>
  <c r="F51" i="6"/>
  <c r="G51" i="6"/>
  <c r="H51" i="6"/>
  <c r="I51" i="6"/>
  <c r="J51" i="6"/>
  <c r="K51" i="6"/>
  <c r="E52" i="6"/>
  <c r="F52" i="6"/>
  <c r="G52" i="6"/>
  <c r="H52" i="6"/>
  <c r="I52" i="6"/>
  <c r="J52" i="6"/>
  <c r="K52" i="6"/>
  <c r="E53" i="6"/>
  <c r="F53" i="6"/>
  <c r="G53" i="6"/>
  <c r="H53" i="6"/>
  <c r="I53" i="6"/>
  <c r="J53" i="6"/>
  <c r="K53" i="6"/>
  <c r="E54" i="6"/>
  <c r="F54" i="6"/>
  <c r="G54" i="6"/>
  <c r="H54" i="6"/>
  <c r="I54" i="6"/>
  <c r="J54" i="6"/>
  <c r="K54" i="6"/>
  <c r="E55" i="6"/>
  <c r="F55" i="6"/>
  <c r="G55" i="6"/>
  <c r="H55" i="6"/>
  <c r="I55" i="6"/>
  <c r="J55" i="6"/>
  <c r="K55" i="6"/>
  <c r="E56" i="6"/>
  <c r="F56" i="6"/>
  <c r="G56" i="6"/>
  <c r="H56" i="6"/>
  <c r="I56" i="6"/>
  <c r="J56" i="6"/>
  <c r="K56" i="6"/>
  <c r="E57" i="6"/>
  <c r="F57" i="6"/>
  <c r="G57" i="6"/>
  <c r="H57" i="6"/>
  <c r="I57" i="6"/>
  <c r="J57" i="6"/>
  <c r="K57" i="6"/>
  <c r="E58" i="6"/>
  <c r="F58" i="6"/>
  <c r="G58" i="6"/>
  <c r="H58" i="6"/>
  <c r="I58" i="6"/>
  <c r="J58" i="6"/>
  <c r="K58" i="6"/>
  <c r="E59" i="6"/>
  <c r="F59" i="6"/>
  <c r="G59" i="6"/>
  <c r="H59" i="6"/>
  <c r="I59" i="6"/>
  <c r="J59" i="6"/>
  <c r="K59" i="6"/>
  <c r="E60" i="6"/>
  <c r="F60" i="6"/>
  <c r="G60" i="6"/>
  <c r="H60" i="6"/>
  <c r="I60" i="6"/>
  <c r="J60" i="6"/>
  <c r="K60" i="6"/>
  <c r="E61" i="6"/>
  <c r="F61" i="6"/>
  <c r="G61" i="6"/>
  <c r="H61" i="6"/>
  <c r="I61" i="6"/>
  <c r="J61" i="6"/>
  <c r="K61" i="6"/>
  <c r="E62" i="6"/>
  <c r="F62" i="6"/>
  <c r="G62" i="6"/>
  <c r="H62" i="6"/>
  <c r="I62" i="6"/>
  <c r="J62" i="6"/>
  <c r="K62" i="6"/>
  <c r="E63" i="6"/>
  <c r="F63" i="6"/>
  <c r="G63" i="6"/>
  <c r="H63" i="6"/>
  <c r="I63" i="6"/>
  <c r="J63" i="6"/>
  <c r="K63" i="6"/>
  <c r="E64" i="6"/>
  <c r="F64" i="6"/>
  <c r="G64" i="6"/>
  <c r="H64" i="6"/>
  <c r="I64" i="6"/>
  <c r="J64" i="6"/>
  <c r="K64" i="6"/>
  <c r="E65" i="6"/>
  <c r="F65" i="6"/>
  <c r="G65" i="6"/>
  <c r="H65" i="6"/>
  <c r="I65" i="6"/>
  <c r="J65" i="6"/>
  <c r="K65" i="6"/>
  <c r="E66" i="6"/>
  <c r="F66" i="6"/>
  <c r="G66" i="6"/>
  <c r="H66" i="6"/>
  <c r="I66" i="6"/>
  <c r="J66" i="6"/>
  <c r="K66" i="6"/>
  <c r="E67" i="6"/>
  <c r="F67" i="6"/>
  <c r="G67" i="6"/>
  <c r="H67" i="6"/>
  <c r="I67" i="6"/>
  <c r="J67" i="6"/>
  <c r="K67" i="6"/>
  <c r="E68" i="6"/>
  <c r="F68" i="6"/>
  <c r="G68" i="6"/>
  <c r="H68" i="6"/>
  <c r="I68" i="6"/>
  <c r="J68" i="6"/>
  <c r="K68" i="6"/>
  <c r="E69" i="6"/>
  <c r="F69" i="6"/>
  <c r="G69" i="6"/>
  <c r="H69" i="6"/>
  <c r="I69" i="6"/>
  <c r="J69" i="6"/>
  <c r="K69" i="6"/>
  <c r="E70" i="6"/>
  <c r="F70" i="6"/>
  <c r="G70" i="6"/>
  <c r="H70" i="6"/>
  <c r="I70" i="6"/>
  <c r="J70" i="6"/>
  <c r="K70" i="6"/>
  <c r="E71" i="6"/>
  <c r="F71" i="6"/>
  <c r="G71" i="6"/>
  <c r="H71" i="6"/>
  <c r="I71" i="6"/>
  <c r="J71" i="6"/>
  <c r="K71" i="6"/>
  <c r="E72" i="6"/>
  <c r="F72" i="6"/>
  <c r="G72" i="6"/>
  <c r="H72" i="6"/>
  <c r="I72" i="6"/>
  <c r="J72" i="6"/>
  <c r="K72" i="6"/>
  <c r="E73" i="6"/>
  <c r="F73" i="6"/>
  <c r="G73" i="6"/>
  <c r="H73" i="6"/>
  <c r="I73" i="6"/>
  <c r="J73" i="6"/>
  <c r="K73" i="6"/>
  <c r="E74" i="6"/>
  <c r="F74" i="6"/>
  <c r="G74" i="6"/>
  <c r="H74" i="6"/>
  <c r="I74" i="6"/>
  <c r="J74" i="6"/>
  <c r="K74" i="6"/>
  <c r="E75" i="6"/>
  <c r="F75" i="6"/>
  <c r="G75" i="6"/>
  <c r="H75" i="6"/>
  <c r="I75" i="6"/>
  <c r="J75" i="6"/>
  <c r="K75" i="6"/>
  <c r="E76" i="6"/>
  <c r="F76" i="6"/>
  <c r="G76" i="6"/>
  <c r="H76" i="6"/>
  <c r="I76" i="6"/>
  <c r="J76" i="6"/>
  <c r="K76" i="6"/>
  <c r="E77" i="6"/>
  <c r="F77" i="6"/>
  <c r="G77" i="6"/>
  <c r="H77" i="6"/>
  <c r="I77" i="6"/>
  <c r="J77" i="6"/>
  <c r="K77" i="6"/>
  <c r="E78" i="6"/>
  <c r="F78" i="6"/>
  <c r="G78" i="6"/>
  <c r="H78" i="6"/>
  <c r="I78" i="6"/>
  <c r="J78" i="6"/>
  <c r="K78" i="6"/>
  <c r="E79" i="6"/>
  <c r="F79" i="6"/>
  <c r="G79" i="6"/>
  <c r="H79" i="6"/>
  <c r="I79" i="6"/>
  <c r="J79" i="6"/>
  <c r="K79" i="6"/>
  <c r="E80" i="6"/>
  <c r="F80" i="6"/>
  <c r="G80" i="6"/>
  <c r="H80" i="6"/>
  <c r="I80" i="6"/>
  <c r="J80" i="6"/>
  <c r="K80" i="6"/>
  <c r="E81" i="6"/>
  <c r="F81" i="6"/>
  <c r="G81" i="6"/>
  <c r="H81" i="6"/>
  <c r="I81" i="6"/>
  <c r="J81" i="6"/>
  <c r="K81" i="6"/>
  <c r="E82" i="6"/>
  <c r="F82" i="6"/>
  <c r="G82" i="6"/>
  <c r="H82" i="6"/>
  <c r="I82" i="6"/>
  <c r="J82" i="6"/>
  <c r="K82" i="6"/>
  <c r="E83" i="6"/>
  <c r="F83" i="6"/>
  <c r="G83" i="6"/>
  <c r="H83" i="6"/>
  <c r="I83" i="6"/>
  <c r="J83" i="6"/>
  <c r="K83" i="6"/>
  <c r="E84" i="6"/>
  <c r="F84" i="6"/>
  <c r="G84" i="6"/>
  <c r="H84" i="6"/>
  <c r="I84" i="6"/>
  <c r="J84" i="6"/>
  <c r="K84" i="6"/>
  <c r="E85" i="6"/>
  <c r="F85" i="6"/>
  <c r="G85" i="6"/>
  <c r="H85" i="6"/>
  <c r="I85" i="6"/>
  <c r="J85" i="6"/>
  <c r="K85" i="6"/>
  <c r="E86" i="6"/>
  <c r="F86" i="6"/>
  <c r="G86" i="6"/>
  <c r="H86" i="6"/>
  <c r="I86" i="6"/>
  <c r="J86" i="6"/>
  <c r="K86" i="6"/>
  <c r="E87" i="6"/>
  <c r="F87" i="6"/>
  <c r="G87" i="6"/>
  <c r="H87" i="6"/>
  <c r="I87" i="6"/>
  <c r="J87" i="6"/>
  <c r="K87" i="6"/>
  <c r="E88" i="6"/>
  <c r="F88" i="6"/>
  <c r="G88" i="6"/>
  <c r="H88" i="6"/>
  <c r="I88" i="6"/>
  <c r="J88" i="6"/>
  <c r="K88" i="6"/>
  <c r="E89" i="6"/>
  <c r="F89" i="6"/>
  <c r="G89" i="6"/>
  <c r="H89" i="6"/>
  <c r="I89" i="6"/>
  <c r="J89" i="6"/>
  <c r="K89" i="6"/>
  <c r="E90" i="6"/>
  <c r="F90" i="6"/>
  <c r="G90" i="6"/>
  <c r="H90" i="6"/>
  <c r="I90" i="6"/>
  <c r="J90" i="6"/>
  <c r="K90" i="6"/>
  <c r="E91" i="6"/>
  <c r="F91" i="6"/>
  <c r="G91" i="6"/>
  <c r="H91" i="6"/>
  <c r="I91" i="6"/>
  <c r="J91" i="6"/>
  <c r="K91" i="6"/>
  <c r="E92" i="6"/>
  <c r="F92" i="6"/>
  <c r="G92" i="6"/>
  <c r="H92" i="6"/>
  <c r="I92" i="6"/>
  <c r="J92" i="6"/>
  <c r="K92" i="6"/>
  <c r="E93" i="6"/>
  <c r="F93" i="6"/>
  <c r="G93" i="6"/>
  <c r="H93" i="6"/>
  <c r="I93" i="6"/>
  <c r="J93" i="6"/>
  <c r="K93" i="6"/>
  <c r="E94" i="6"/>
  <c r="F94" i="6"/>
  <c r="G94" i="6"/>
  <c r="H94" i="6"/>
  <c r="I94" i="6"/>
  <c r="J94" i="6"/>
  <c r="K94" i="6"/>
  <c r="E95" i="6"/>
  <c r="F95" i="6"/>
  <c r="G95" i="6"/>
  <c r="H95" i="6"/>
  <c r="I95" i="6"/>
  <c r="J95" i="6"/>
  <c r="K95" i="6"/>
  <c r="E96" i="6"/>
  <c r="F96" i="6"/>
  <c r="G96" i="6"/>
  <c r="H96" i="6"/>
  <c r="I96" i="6"/>
  <c r="J96" i="6"/>
  <c r="K96" i="6"/>
  <c r="E97" i="6"/>
  <c r="F97" i="6"/>
  <c r="G97" i="6"/>
  <c r="H97" i="6"/>
  <c r="I97" i="6"/>
  <c r="J97" i="6"/>
  <c r="K97" i="6"/>
  <c r="E98" i="6"/>
  <c r="F98" i="6"/>
  <c r="G98" i="6"/>
  <c r="H98" i="6"/>
  <c r="I98" i="6"/>
  <c r="J98" i="6"/>
  <c r="K98" i="6"/>
  <c r="E99" i="6"/>
  <c r="F99" i="6"/>
  <c r="G99" i="6"/>
  <c r="H99" i="6"/>
  <c r="I99" i="6"/>
  <c r="J99" i="6"/>
  <c r="K99" i="6"/>
  <c r="E100" i="6"/>
  <c r="F100" i="6"/>
  <c r="G100" i="6"/>
  <c r="H100" i="6"/>
  <c r="I100" i="6"/>
  <c r="J100" i="6"/>
  <c r="K100" i="6"/>
  <c r="E101" i="6"/>
  <c r="F101" i="6"/>
  <c r="G101" i="6"/>
  <c r="H101" i="6"/>
  <c r="I101" i="6"/>
  <c r="J101" i="6"/>
  <c r="K101" i="6"/>
  <c r="E102" i="6"/>
  <c r="F102" i="6"/>
  <c r="G102" i="6"/>
  <c r="H102" i="6"/>
  <c r="I102" i="6"/>
  <c r="J102" i="6"/>
  <c r="K102" i="6"/>
  <c r="E103" i="6"/>
  <c r="F103" i="6"/>
  <c r="G103" i="6"/>
  <c r="H103" i="6"/>
  <c r="I103" i="6"/>
  <c r="J103" i="6"/>
  <c r="K103" i="6"/>
  <c r="E104" i="6"/>
  <c r="F104" i="6"/>
  <c r="G104" i="6"/>
  <c r="H104" i="6"/>
  <c r="I104" i="6"/>
  <c r="J104" i="6"/>
  <c r="K104" i="6"/>
  <c r="E105" i="6"/>
  <c r="F105" i="6"/>
  <c r="G105" i="6"/>
  <c r="H105" i="6"/>
  <c r="I105" i="6"/>
  <c r="J105" i="6"/>
  <c r="K105" i="6"/>
  <c r="E106" i="6"/>
  <c r="F106" i="6"/>
  <c r="G106" i="6"/>
  <c r="H106" i="6"/>
  <c r="I106" i="6"/>
  <c r="J106" i="6"/>
  <c r="K106" i="6"/>
  <c r="E107" i="6"/>
  <c r="F107" i="6"/>
  <c r="G107" i="6"/>
  <c r="H107" i="6"/>
  <c r="I107" i="6"/>
  <c r="J107" i="6"/>
  <c r="K107" i="6"/>
  <c r="E108" i="6"/>
  <c r="F108" i="6"/>
  <c r="G108" i="6"/>
  <c r="H108" i="6"/>
  <c r="I108" i="6"/>
  <c r="J108" i="6"/>
  <c r="K108" i="6"/>
  <c r="E109" i="6"/>
  <c r="F109" i="6"/>
  <c r="G109" i="6"/>
  <c r="H109" i="6"/>
  <c r="I109" i="6"/>
  <c r="J109" i="6"/>
  <c r="K109" i="6"/>
  <c r="E110" i="6"/>
  <c r="F110" i="6"/>
  <c r="G110" i="6"/>
  <c r="H110" i="6"/>
  <c r="I110" i="6"/>
  <c r="J110" i="6"/>
  <c r="K110" i="6"/>
  <c r="E111" i="6"/>
  <c r="F111" i="6"/>
  <c r="G111" i="6"/>
  <c r="H111" i="6"/>
  <c r="I111" i="6"/>
  <c r="J111" i="6"/>
  <c r="K111" i="6"/>
  <c r="E112" i="6"/>
  <c r="F112" i="6"/>
  <c r="G112" i="6"/>
  <c r="H112" i="6"/>
  <c r="I112" i="6"/>
  <c r="J112" i="6"/>
  <c r="K112" i="6"/>
  <c r="E113" i="6"/>
  <c r="F113" i="6"/>
  <c r="G113" i="6"/>
  <c r="H113" i="6"/>
  <c r="I113" i="6"/>
  <c r="J113" i="6"/>
  <c r="K113" i="6"/>
  <c r="E114" i="6"/>
  <c r="F114" i="6"/>
  <c r="G114" i="6"/>
  <c r="H114" i="6"/>
  <c r="I114" i="6"/>
  <c r="J114" i="6"/>
  <c r="K114" i="6"/>
  <c r="E115" i="6"/>
  <c r="F115" i="6"/>
  <c r="G115" i="6"/>
  <c r="H115" i="6"/>
  <c r="I115" i="6"/>
  <c r="J115" i="6"/>
  <c r="K115" i="6"/>
  <c r="E116" i="6"/>
  <c r="F116" i="6"/>
  <c r="G116" i="6"/>
  <c r="H116" i="6"/>
  <c r="I116" i="6"/>
  <c r="J116" i="6"/>
  <c r="K116" i="6"/>
  <c r="E117" i="6"/>
  <c r="F117" i="6"/>
  <c r="G117" i="6"/>
  <c r="H117" i="6"/>
  <c r="I117" i="6"/>
  <c r="J117" i="6"/>
  <c r="K117" i="6"/>
  <c r="E118" i="6"/>
  <c r="F118" i="6"/>
  <c r="G118" i="6"/>
  <c r="H118" i="6"/>
  <c r="I118" i="6"/>
  <c r="J118" i="6"/>
  <c r="K118" i="6"/>
  <c r="E119" i="6"/>
  <c r="F119" i="6"/>
  <c r="G119" i="6"/>
  <c r="H119" i="6"/>
  <c r="I119" i="6"/>
  <c r="J119" i="6"/>
  <c r="K119" i="6"/>
  <c r="E120" i="6"/>
  <c r="F120" i="6"/>
  <c r="G120" i="6"/>
  <c r="H120" i="6"/>
  <c r="I120" i="6"/>
  <c r="J120" i="6"/>
  <c r="K120" i="6"/>
  <c r="E121" i="6"/>
  <c r="F121" i="6"/>
  <c r="G121" i="6"/>
  <c r="H121" i="6"/>
  <c r="I121" i="6"/>
  <c r="J121" i="6"/>
  <c r="K121" i="6"/>
  <c r="E122" i="6"/>
  <c r="F122" i="6"/>
  <c r="G122" i="6"/>
  <c r="H122" i="6"/>
  <c r="I122" i="6"/>
  <c r="J122" i="6"/>
  <c r="K122" i="6"/>
  <c r="E123" i="6"/>
  <c r="F123" i="6"/>
  <c r="G123" i="6"/>
  <c r="H123" i="6"/>
  <c r="I123" i="6"/>
  <c r="J123" i="6"/>
  <c r="K123" i="6"/>
  <c r="E124" i="6"/>
  <c r="F124" i="6"/>
  <c r="G124" i="6"/>
  <c r="H124" i="6"/>
  <c r="I124" i="6"/>
  <c r="J124" i="6"/>
  <c r="K124" i="6"/>
  <c r="E125" i="6"/>
  <c r="F125" i="6"/>
  <c r="G125" i="6"/>
  <c r="H125" i="6"/>
  <c r="I125" i="6"/>
  <c r="J125" i="6"/>
  <c r="K125" i="6"/>
  <c r="E126" i="6"/>
  <c r="F126" i="6"/>
  <c r="G126" i="6"/>
  <c r="H126" i="6"/>
  <c r="I126" i="6"/>
  <c r="J126" i="6"/>
  <c r="K126" i="6"/>
  <c r="E127" i="6"/>
  <c r="F127" i="6"/>
  <c r="G127" i="6"/>
  <c r="H127" i="6"/>
  <c r="I127" i="6"/>
  <c r="J127" i="6"/>
  <c r="K127" i="6"/>
  <c r="E128" i="6"/>
  <c r="F128" i="6"/>
  <c r="G128" i="6"/>
  <c r="H128" i="6"/>
  <c r="I128" i="6"/>
  <c r="J128" i="6"/>
  <c r="K128" i="6"/>
  <c r="E129" i="6"/>
  <c r="F129" i="6"/>
  <c r="G129" i="6"/>
  <c r="H129" i="6"/>
  <c r="I129" i="6"/>
  <c r="J129" i="6"/>
  <c r="K129" i="6"/>
  <c r="E130" i="6"/>
  <c r="F130" i="6"/>
  <c r="G130" i="6"/>
  <c r="H130" i="6"/>
  <c r="I130" i="6"/>
  <c r="J130" i="6"/>
  <c r="K130" i="6"/>
  <c r="E131" i="6"/>
  <c r="F131" i="6"/>
  <c r="G131" i="6"/>
  <c r="H131" i="6"/>
  <c r="I131" i="6"/>
  <c r="J131" i="6"/>
  <c r="K131" i="6"/>
  <c r="E132" i="6"/>
  <c r="F132" i="6"/>
  <c r="G132" i="6"/>
  <c r="H132" i="6"/>
  <c r="I132" i="6"/>
  <c r="J132" i="6"/>
  <c r="K132" i="6"/>
  <c r="E133" i="6"/>
  <c r="F133" i="6"/>
  <c r="G133" i="6"/>
  <c r="H133" i="6"/>
  <c r="I133" i="6"/>
  <c r="J133" i="6"/>
  <c r="K133" i="6"/>
  <c r="E134" i="6"/>
  <c r="F134" i="6"/>
  <c r="G134" i="6"/>
  <c r="H134" i="6"/>
  <c r="I134" i="6"/>
  <c r="J134" i="6"/>
  <c r="K134" i="6"/>
  <c r="E135" i="6"/>
  <c r="F135" i="6"/>
  <c r="G135" i="6"/>
  <c r="H135" i="6"/>
  <c r="I135" i="6"/>
  <c r="J135" i="6"/>
  <c r="K135" i="6"/>
  <c r="E136" i="6"/>
  <c r="F136" i="6"/>
  <c r="G136" i="6"/>
  <c r="H136" i="6"/>
  <c r="I136" i="6"/>
  <c r="J136" i="6"/>
  <c r="K136" i="6"/>
  <c r="E137" i="6"/>
  <c r="F137" i="6"/>
  <c r="G137" i="6"/>
  <c r="H137" i="6"/>
  <c r="I137" i="6"/>
  <c r="J137" i="6"/>
  <c r="K137" i="6"/>
  <c r="E138" i="6"/>
  <c r="F138" i="6"/>
  <c r="G138" i="6"/>
  <c r="H138" i="6"/>
  <c r="I138" i="6"/>
  <c r="J138" i="6"/>
  <c r="K138" i="6"/>
  <c r="E139" i="6"/>
  <c r="F139" i="6"/>
  <c r="G139" i="6"/>
  <c r="H139" i="6"/>
  <c r="I139" i="6"/>
  <c r="J139" i="6"/>
  <c r="K139" i="6"/>
  <c r="E140" i="6"/>
  <c r="F140" i="6"/>
  <c r="G140" i="6"/>
  <c r="H140" i="6"/>
  <c r="I140" i="6"/>
  <c r="J140" i="6"/>
  <c r="K140" i="6"/>
  <c r="E141" i="6"/>
  <c r="F141" i="6"/>
  <c r="G141" i="6"/>
  <c r="H141" i="6"/>
  <c r="I141" i="6"/>
  <c r="J141" i="6"/>
  <c r="K141" i="6"/>
  <c r="E142" i="6"/>
  <c r="F142" i="6"/>
  <c r="G142" i="6"/>
  <c r="H142" i="6"/>
  <c r="I142" i="6"/>
  <c r="J142" i="6"/>
  <c r="K142" i="6"/>
  <c r="E143" i="6"/>
  <c r="F143" i="6"/>
  <c r="G143" i="6"/>
  <c r="H143" i="6"/>
  <c r="I143" i="6"/>
  <c r="J143" i="6"/>
  <c r="K143" i="6"/>
  <c r="E144" i="6"/>
  <c r="F144" i="6"/>
  <c r="G144" i="6"/>
  <c r="H144" i="6"/>
  <c r="I144" i="6"/>
  <c r="J144" i="6"/>
  <c r="K144" i="6"/>
  <c r="E145" i="6"/>
  <c r="F145" i="6"/>
  <c r="G145" i="6"/>
  <c r="H145" i="6"/>
  <c r="I145" i="6"/>
  <c r="J145" i="6"/>
  <c r="K145" i="6"/>
  <c r="E146" i="6"/>
  <c r="F146" i="6"/>
  <c r="G146" i="6"/>
  <c r="H146" i="6"/>
  <c r="I146" i="6"/>
  <c r="J146" i="6"/>
  <c r="K146" i="6"/>
  <c r="E147" i="6"/>
  <c r="F147" i="6"/>
  <c r="G147" i="6"/>
  <c r="H147" i="6"/>
  <c r="I147" i="6"/>
  <c r="J147" i="6"/>
  <c r="K147" i="6"/>
  <c r="E148" i="6"/>
  <c r="F148" i="6"/>
  <c r="G148" i="6"/>
  <c r="H148" i="6"/>
  <c r="I148" i="6"/>
  <c r="K148" i="6"/>
  <c r="E149" i="6"/>
  <c r="F149" i="6"/>
  <c r="G149" i="6"/>
  <c r="H149" i="6"/>
  <c r="I149" i="6"/>
  <c r="J149" i="6"/>
  <c r="K149" i="6"/>
  <c r="E150" i="6"/>
  <c r="F150" i="6"/>
  <c r="G150" i="6"/>
  <c r="H150" i="6"/>
  <c r="I150" i="6"/>
  <c r="J150" i="6"/>
  <c r="K150" i="6"/>
  <c r="B150" i="6"/>
  <c r="B5" i="6"/>
  <c r="C5" i="6"/>
  <c r="B6" i="6"/>
  <c r="C6" i="6"/>
  <c r="B7" i="6"/>
  <c r="C7" i="6"/>
  <c r="B8" i="6"/>
  <c r="C8" i="6"/>
  <c r="B9" i="6"/>
  <c r="C9" i="6"/>
  <c r="B10" i="6"/>
  <c r="C10" i="6"/>
  <c r="B11" i="6"/>
  <c r="C11" i="6"/>
  <c r="B12" i="6"/>
  <c r="C12" i="6"/>
  <c r="B13" i="6"/>
  <c r="C13" i="6"/>
  <c r="B14" i="6"/>
  <c r="C14" i="6"/>
  <c r="B15" i="6"/>
  <c r="C15" i="6"/>
  <c r="B16" i="6"/>
  <c r="C16" i="6"/>
  <c r="B17" i="6"/>
  <c r="C17" i="6"/>
  <c r="B18" i="6"/>
  <c r="C18" i="6"/>
  <c r="B19" i="6"/>
  <c r="C19" i="6"/>
  <c r="B20" i="6"/>
  <c r="C20" i="6"/>
  <c r="B21" i="6"/>
  <c r="C21" i="6"/>
  <c r="B22" i="6"/>
  <c r="C22" i="6"/>
  <c r="B23" i="6"/>
  <c r="C23" i="6"/>
  <c r="B24" i="6"/>
  <c r="C24" i="6"/>
  <c r="B25" i="6"/>
  <c r="C25" i="6"/>
  <c r="B26" i="6"/>
  <c r="C26" i="6"/>
  <c r="B27" i="6"/>
  <c r="C27" i="6"/>
  <c r="B28" i="6"/>
  <c r="C28" i="6"/>
  <c r="B29" i="6"/>
  <c r="C29" i="6"/>
  <c r="B30" i="6"/>
  <c r="C30" i="6"/>
  <c r="B31" i="6"/>
  <c r="C31" i="6"/>
  <c r="B32" i="6"/>
  <c r="C32" i="6"/>
  <c r="B33" i="6"/>
  <c r="C33" i="6"/>
  <c r="B34" i="6"/>
  <c r="C34" i="6"/>
  <c r="B35" i="6"/>
  <c r="C35" i="6"/>
  <c r="B36" i="6"/>
  <c r="C36" i="6"/>
  <c r="B37" i="6"/>
  <c r="C37" i="6"/>
  <c r="B38" i="6"/>
  <c r="C38" i="6"/>
  <c r="B39" i="6"/>
  <c r="C39" i="6"/>
  <c r="B40" i="6"/>
  <c r="C40" i="6"/>
  <c r="B41" i="6"/>
  <c r="C41" i="6"/>
  <c r="B42" i="6"/>
  <c r="C42" i="6"/>
  <c r="B43" i="6"/>
  <c r="C43" i="6"/>
  <c r="B44" i="6"/>
  <c r="C44" i="6"/>
  <c r="B45" i="6"/>
  <c r="C45" i="6"/>
  <c r="B46" i="6"/>
  <c r="C46" i="6"/>
  <c r="B47" i="6"/>
  <c r="C47" i="6"/>
  <c r="B48" i="6"/>
  <c r="C48" i="6"/>
  <c r="B49" i="6"/>
  <c r="C49" i="6"/>
  <c r="B50" i="6"/>
  <c r="C50" i="6"/>
  <c r="B51" i="6"/>
  <c r="C51" i="6"/>
  <c r="B52" i="6"/>
  <c r="C52" i="6"/>
  <c r="B53" i="6"/>
  <c r="C53" i="6"/>
  <c r="B54" i="6"/>
  <c r="C54" i="6"/>
  <c r="B55" i="6"/>
  <c r="C55" i="6"/>
  <c r="B56" i="6"/>
  <c r="C56" i="6"/>
  <c r="B57" i="6"/>
  <c r="C57" i="6"/>
  <c r="B58" i="6"/>
  <c r="C58" i="6"/>
  <c r="B59" i="6"/>
  <c r="C59" i="6"/>
  <c r="B60" i="6"/>
  <c r="C60" i="6"/>
  <c r="B61" i="6"/>
  <c r="C61" i="6"/>
  <c r="B62" i="6"/>
  <c r="C62" i="6"/>
  <c r="B63" i="6"/>
  <c r="C63" i="6"/>
  <c r="B64" i="6"/>
  <c r="C64" i="6"/>
  <c r="B65" i="6"/>
  <c r="C65" i="6"/>
  <c r="B66" i="6"/>
  <c r="C66" i="6"/>
  <c r="B67" i="6"/>
  <c r="C67" i="6"/>
  <c r="B68" i="6"/>
  <c r="C68" i="6"/>
  <c r="B69" i="6"/>
  <c r="C69" i="6"/>
  <c r="B70" i="6"/>
  <c r="C70" i="6"/>
  <c r="B71" i="6"/>
  <c r="C71" i="6"/>
  <c r="B72" i="6"/>
  <c r="C72" i="6"/>
  <c r="B73" i="6"/>
  <c r="C73" i="6"/>
  <c r="B74" i="6"/>
  <c r="C74" i="6"/>
  <c r="B75" i="6"/>
  <c r="C75" i="6"/>
  <c r="B76" i="6"/>
  <c r="C76" i="6"/>
  <c r="B77" i="6"/>
  <c r="C77" i="6"/>
  <c r="B78" i="6"/>
  <c r="C78" i="6"/>
  <c r="B79" i="6"/>
  <c r="C79" i="6"/>
  <c r="B80" i="6"/>
  <c r="C80" i="6"/>
  <c r="B81" i="6"/>
  <c r="C81" i="6"/>
  <c r="B82" i="6"/>
  <c r="C82" i="6"/>
  <c r="B83" i="6"/>
  <c r="C83" i="6"/>
  <c r="B84" i="6"/>
  <c r="C84" i="6"/>
  <c r="B85" i="6"/>
  <c r="C85" i="6"/>
  <c r="B86" i="6"/>
  <c r="C86" i="6"/>
  <c r="B87" i="6"/>
  <c r="C87" i="6"/>
  <c r="B88" i="6"/>
  <c r="C88" i="6"/>
  <c r="B89" i="6"/>
  <c r="C89" i="6"/>
  <c r="B90" i="6"/>
  <c r="C90" i="6"/>
  <c r="B91" i="6"/>
  <c r="C91" i="6"/>
  <c r="B92" i="6"/>
  <c r="C92" i="6"/>
  <c r="B93" i="6"/>
  <c r="C93" i="6"/>
  <c r="B94" i="6"/>
  <c r="C94" i="6"/>
  <c r="B95" i="6"/>
  <c r="C95" i="6"/>
  <c r="B96" i="6"/>
  <c r="C96" i="6"/>
  <c r="B97" i="6"/>
  <c r="C97" i="6"/>
  <c r="B98" i="6"/>
  <c r="C98" i="6"/>
  <c r="B99" i="6"/>
  <c r="C99" i="6"/>
  <c r="B100" i="6"/>
  <c r="C100" i="6"/>
  <c r="B101" i="6"/>
  <c r="C101" i="6"/>
  <c r="B102" i="6"/>
  <c r="C102" i="6"/>
  <c r="B103" i="6"/>
  <c r="C103" i="6"/>
  <c r="B104" i="6"/>
  <c r="C104" i="6"/>
  <c r="B105" i="6"/>
  <c r="C105" i="6"/>
  <c r="B106" i="6"/>
  <c r="C106" i="6"/>
  <c r="B107" i="6"/>
  <c r="C107" i="6"/>
  <c r="B108" i="6"/>
  <c r="C108" i="6"/>
  <c r="B109" i="6"/>
  <c r="C109" i="6"/>
  <c r="B110" i="6"/>
  <c r="C110" i="6"/>
  <c r="B111" i="6"/>
  <c r="C111" i="6"/>
  <c r="B112" i="6"/>
  <c r="C112" i="6"/>
  <c r="B113" i="6"/>
  <c r="C113" i="6"/>
  <c r="B114" i="6"/>
  <c r="C114" i="6"/>
  <c r="B115" i="6"/>
  <c r="C115" i="6"/>
  <c r="B116" i="6"/>
  <c r="C116" i="6"/>
  <c r="B117" i="6"/>
  <c r="C117" i="6"/>
  <c r="B118" i="6"/>
  <c r="C118" i="6"/>
  <c r="B119" i="6"/>
  <c r="C119" i="6"/>
  <c r="B120" i="6"/>
  <c r="C120" i="6"/>
  <c r="B121" i="6"/>
  <c r="C121" i="6"/>
  <c r="B122" i="6"/>
  <c r="C122" i="6"/>
  <c r="B123" i="6"/>
  <c r="C123" i="6"/>
  <c r="B124" i="6"/>
  <c r="C124" i="6"/>
  <c r="B125" i="6"/>
  <c r="C125" i="6"/>
  <c r="B126" i="6"/>
  <c r="C126" i="6"/>
  <c r="B127" i="6"/>
  <c r="C127" i="6"/>
  <c r="B128" i="6"/>
  <c r="C128" i="6"/>
  <c r="B129" i="6"/>
  <c r="C129" i="6"/>
  <c r="B130" i="6"/>
  <c r="C130" i="6"/>
  <c r="B131" i="6"/>
  <c r="C131" i="6"/>
  <c r="B132" i="6"/>
  <c r="C132" i="6"/>
  <c r="B133" i="6"/>
  <c r="C133" i="6"/>
  <c r="B134" i="6"/>
  <c r="C134" i="6"/>
  <c r="B135" i="6"/>
  <c r="C135" i="6"/>
  <c r="B136" i="6"/>
  <c r="C136" i="6"/>
  <c r="B137" i="6"/>
  <c r="C137" i="6"/>
  <c r="B138" i="6"/>
  <c r="C138" i="6"/>
  <c r="B139" i="6"/>
  <c r="C139" i="6"/>
  <c r="B140" i="6"/>
  <c r="C140" i="6"/>
  <c r="B141" i="6"/>
  <c r="C141" i="6"/>
  <c r="B142" i="6"/>
  <c r="C142" i="6"/>
  <c r="B143" i="6"/>
  <c r="C143" i="6"/>
  <c r="B144" i="6"/>
  <c r="C144" i="6"/>
  <c r="B145" i="6"/>
  <c r="C145" i="6"/>
  <c r="B146" i="6"/>
  <c r="C146" i="6"/>
  <c r="B147" i="6"/>
  <c r="C147" i="6"/>
  <c r="B148" i="6"/>
  <c r="C148" i="6"/>
  <c r="B149" i="6"/>
  <c r="C149" i="6"/>
  <c r="C150" i="6"/>
  <c r="J4" i="6"/>
  <c r="I4" i="6"/>
  <c r="H4" i="6"/>
  <c r="G4" i="6"/>
  <c r="F4" i="6"/>
  <c r="E4" i="6"/>
  <c r="C4" i="6"/>
  <c r="B4" i="6"/>
  <c r="Y150" i="78"/>
  <c r="AF150" i="78"/>
  <c r="W5" i="78"/>
  <c r="X5" i="78"/>
  <c r="Y5" i="78"/>
  <c r="Z5" i="78"/>
  <c r="AA5" i="78"/>
  <c r="AB5" i="78"/>
  <c r="AC5" i="78"/>
  <c r="AD5" i="78"/>
  <c r="AE5" i="78"/>
  <c r="AF5" i="78"/>
  <c r="AG5" i="78"/>
  <c r="AH5" i="78"/>
  <c r="W6" i="78"/>
  <c r="X6" i="78"/>
  <c r="Y6" i="78"/>
  <c r="Z6" i="78"/>
  <c r="AA6" i="78"/>
  <c r="AB6" i="78"/>
  <c r="AC6" i="78"/>
  <c r="AD6" i="78"/>
  <c r="AE6" i="78"/>
  <c r="AF6" i="78"/>
  <c r="AG6" i="78"/>
  <c r="AH6" i="78"/>
  <c r="W7" i="78"/>
  <c r="X7" i="78"/>
  <c r="Y7" i="78"/>
  <c r="Z7" i="78"/>
  <c r="AA7" i="78"/>
  <c r="AB7" i="78"/>
  <c r="AC7" i="78"/>
  <c r="AD7" i="78"/>
  <c r="AE7" i="78"/>
  <c r="AF7" i="78"/>
  <c r="AG7" i="78"/>
  <c r="AH7" i="78"/>
  <c r="W8" i="78"/>
  <c r="X8" i="78"/>
  <c r="Y8" i="78"/>
  <c r="Z8" i="78"/>
  <c r="AA8" i="78"/>
  <c r="AB8" i="78"/>
  <c r="AC8" i="78"/>
  <c r="AD8" i="78"/>
  <c r="AE8" i="78"/>
  <c r="AF8" i="78"/>
  <c r="AG8" i="78"/>
  <c r="AH8" i="78"/>
  <c r="W9" i="78"/>
  <c r="X9" i="78"/>
  <c r="Y9" i="78"/>
  <c r="Z9" i="78"/>
  <c r="AA9" i="78"/>
  <c r="AB9" i="78"/>
  <c r="AC9" i="78"/>
  <c r="AD9" i="78"/>
  <c r="AE9" i="78"/>
  <c r="AF9" i="78"/>
  <c r="AG9" i="78"/>
  <c r="AH9" i="78"/>
  <c r="W10" i="78"/>
  <c r="X10" i="78"/>
  <c r="Y10" i="78"/>
  <c r="Z10" i="78"/>
  <c r="AA10" i="78"/>
  <c r="AB10" i="78"/>
  <c r="AC10" i="78"/>
  <c r="AD10" i="78"/>
  <c r="AE10" i="78"/>
  <c r="AF10" i="78"/>
  <c r="AG10" i="78"/>
  <c r="AH10" i="78"/>
  <c r="W11" i="78"/>
  <c r="X11" i="78"/>
  <c r="Y11" i="78"/>
  <c r="Z11" i="78"/>
  <c r="AA11" i="78"/>
  <c r="AB11" i="78"/>
  <c r="AC11" i="78"/>
  <c r="AD11" i="78"/>
  <c r="AE11" i="78"/>
  <c r="AF11" i="78"/>
  <c r="AG11" i="78"/>
  <c r="AH11" i="78"/>
  <c r="W12" i="78"/>
  <c r="X12" i="78"/>
  <c r="Y12" i="78"/>
  <c r="Z12" i="78"/>
  <c r="AA12" i="78"/>
  <c r="AB12" i="78"/>
  <c r="AC12" i="78"/>
  <c r="AD12" i="78"/>
  <c r="AE12" i="78"/>
  <c r="AF12" i="78"/>
  <c r="AG12" i="78"/>
  <c r="AH12" i="78"/>
  <c r="W13" i="78"/>
  <c r="X13" i="78"/>
  <c r="Y13" i="78"/>
  <c r="Z13" i="78"/>
  <c r="AA13" i="78"/>
  <c r="AB13" i="78"/>
  <c r="AC13" i="78"/>
  <c r="AD13" i="78"/>
  <c r="AE13" i="78"/>
  <c r="AF13" i="78"/>
  <c r="AG13" i="78"/>
  <c r="AH13" i="78"/>
  <c r="W14" i="78"/>
  <c r="X14" i="78"/>
  <c r="Y14" i="78"/>
  <c r="Z14" i="78"/>
  <c r="AA14" i="78"/>
  <c r="AB14" i="78"/>
  <c r="AC14" i="78"/>
  <c r="AD14" i="78"/>
  <c r="AE14" i="78"/>
  <c r="AF14" i="78"/>
  <c r="AG14" i="78"/>
  <c r="AH14" i="78"/>
  <c r="W15" i="78"/>
  <c r="X15" i="78"/>
  <c r="Y15" i="78"/>
  <c r="Z15" i="78"/>
  <c r="AA15" i="78"/>
  <c r="AB15" i="78"/>
  <c r="AC15" i="78"/>
  <c r="AD15" i="78"/>
  <c r="AE15" i="78"/>
  <c r="AF15" i="78"/>
  <c r="AG15" i="78"/>
  <c r="AH15" i="78"/>
  <c r="W16" i="78"/>
  <c r="X16" i="78"/>
  <c r="Y16" i="78"/>
  <c r="Z16" i="78"/>
  <c r="AA16" i="78"/>
  <c r="AB16" i="78"/>
  <c r="AC16" i="78"/>
  <c r="AD16" i="78"/>
  <c r="AE16" i="78"/>
  <c r="AF16" i="78"/>
  <c r="AG16" i="78"/>
  <c r="AH16" i="78"/>
  <c r="W17" i="78"/>
  <c r="X17" i="78"/>
  <c r="Y17" i="78"/>
  <c r="Z17" i="78"/>
  <c r="AA17" i="78"/>
  <c r="AB17" i="78"/>
  <c r="AC17" i="78"/>
  <c r="AD17" i="78"/>
  <c r="AE17" i="78"/>
  <c r="AF17" i="78"/>
  <c r="AG17" i="78"/>
  <c r="AH17" i="78"/>
  <c r="W18" i="78"/>
  <c r="X18" i="78"/>
  <c r="Y18" i="78"/>
  <c r="Z18" i="78"/>
  <c r="AA18" i="78"/>
  <c r="AB18" i="78"/>
  <c r="AC18" i="78"/>
  <c r="AD18" i="78"/>
  <c r="AE18" i="78"/>
  <c r="AF18" i="78"/>
  <c r="AG18" i="78"/>
  <c r="AH18" i="78"/>
  <c r="W19" i="78"/>
  <c r="X19" i="78"/>
  <c r="Y19" i="78"/>
  <c r="Z19" i="78"/>
  <c r="AA19" i="78"/>
  <c r="AB19" i="78"/>
  <c r="AC19" i="78"/>
  <c r="AD19" i="78"/>
  <c r="AE19" i="78"/>
  <c r="AF19" i="78"/>
  <c r="AG19" i="78"/>
  <c r="AH19" i="78"/>
  <c r="W20" i="78"/>
  <c r="X20" i="78"/>
  <c r="Y20" i="78"/>
  <c r="Z20" i="78"/>
  <c r="AA20" i="78"/>
  <c r="AB20" i="78"/>
  <c r="AC20" i="78"/>
  <c r="AD20" i="78"/>
  <c r="AE20" i="78"/>
  <c r="AF20" i="78"/>
  <c r="AG20" i="78"/>
  <c r="AH20" i="78"/>
  <c r="W21" i="78"/>
  <c r="X21" i="78"/>
  <c r="Y21" i="78"/>
  <c r="Z21" i="78"/>
  <c r="AA21" i="78"/>
  <c r="AB21" i="78"/>
  <c r="AC21" i="78"/>
  <c r="AD21" i="78"/>
  <c r="AE21" i="78"/>
  <c r="AF21" i="78"/>
  <c r="AG21" i="78"/>
  <c r="AH21" i="78"/>
  <c r="W22" i="78"/>
  <c r="X22" i="78"/>
  <c r="Y22" i="78"/>
  <c r="Z22" i="78"/>
  <c r="AA22" i="78"/>
  <c r="AB22" i="78"/>
  <c r="AC22" i="78"/>
  <c r="AD22" i="78"/>
  <c r="AE22" i="78"/>
  <c r="AF22" i="78"/>
  <c r="AG22" i="78"/>
  <c r="AH22" i="78"/>
  <c r="W23" i="78"/>
  <c r="X23" i="78"/>
  <c r="Y23" i="78"/>
  <c r="Z23" i="78"/>
  <c r="AA23" i="78"/>
  <c r="AB23" i="78"/>
  <c r="AC23" i="78"/>
  <c r="AD23" i="78"/>
  <c r="AE23" i="78"/>
  <c r="AF23" i="78"/>
  <c r="AG23" i="78"/>
  <c r="AH23" i="78"/>
  <c r="W24" i="78"/>
  <c r="X24" i="78"/>
  <c r="Y24" i="78"/>
  <c r="Z24" i="78"/>
  <c r="AA24" i="78"/>
  <c r="AB24" i="78"/>
  <c r="AC24" i="78"/>
  <c r="AD24" i="78"/>
  <c r="AE24" i="78"/>
  <c r="AF24" i="78"/>
  <c r="AG24" i="78"/>
  <c r="AH24" i="78"/>
  <c r="W25" i="78"/>
  <c r="X25" i="78"/>
  <c r="Y25" i="78"/>
  <c r="Z25" i="78"/>
  <c r="AA25" i="78"/>
  <c r="AB25" i="78"/>
  <c r="AC25" i="78"/>
  <c r="AD25" i="78"/>
  <c r="AE25" i="78"/>
  <c r="AF25" i="78"/>
  <c r="AG25" i="78"/>
  <c r="AH25" i="78"/>
  <c r="W26" i="78"/>
  <c r="X26" i="78"/>
  <c r="Y26" i="78"/>
  <c r="Z26" i="78"/>
  <c r="AA26" i="78"/>
  <c r="AB26" i="78"/>
  <c r="AC26" i="78"/>
  <c r="AD26" i="78"/>
  <c r="AE26" i="78"/>
  <c r="AF26" i="78"/>
  <c r="AG26" i="78"/>
  <c r="AH26" i="78"/>
  <c r="W27" i="78"/>
  <c r="X27" i="78"/>
  <c r="Y27" i="78"/>
  <c r="Z27" i="78"/>
  <c r="AA27" i="78"/>
  <c r="AB27" i="78"/>
  <c r="AC27" i="78"/>
  <c r="AD27" i="78"/>
  <c r="AE27" i="78"/>
  <c r="AF27" i="78"/>
  <c r="AG27" i="78"/>
  <c r="AH27" i="78"/>
  <c r="W28" i="78"/>
  <c r="X28" i="78"/>
  <c r="Y28" i="78"/>
  <c r="Z28" i="78"/>
  <c r="AA28" i="78"/>
  <c r="AB28" i="78"/>
  <c r="AC28" i="78"/>
  <c r="AD28" i="78"/>
  <c r="AE28" i="78"/>
  <c r="AF28" i="78"/>
  <c r="AG28" i="78"/>
  <c r="AH28" i="78"/>
  <c r="W29" i="78"/>
  <c r="X29" i="78"/>
  <c r="Y29" i="78"/>
  <c r="Z29" i="78"/>
  <c r="AA29" i="78"/>
  <c r="AB29" i="78"/>
  <c r="AC29" i="78"/>
  <c r="AD29" i="78"/>
  <c r="AE29" i="78"/>
  <c r="AF29" i="78"/>
  <c r="AG29" i="78"/>
  <c r="AH29" i="78"/>
  <c r="W30" i="78"/>
  <c r="X30" i="78"/>
  <c r="Y30" i="78"/>
  <c r="Z30" i="78"/>
  <c r="AA30" i="78"/>
  <c r="AB30" i="78"/>
  <c r="AC30" i="78"/>
  <c r="AD30" i="78"/>
  <c r="AE30" i="78"/>
  <c r="AF30" i="78"/>
  <c r="AG30" i="78"/>
  <c r="AH30" i="78"/>
  <c r="W31" i="78"/>
  <c r="X31" i="78"/>
  <c r="Y31" i="78"/>
  <c r="Z31" i="78"/>
  <c r="AA31" i="78"/>
  <c r="AB31" i="78"/>
  <c r="AC31" i="78"/>
  <c r="AD31" i="78"/>
  <c r="AE31" i="78"/>
  <c r="AF31" i="78"/>
  <c r="AG31" i="78"/>
  <c r="AH31" i="78"/>
  <c r="W32" i="78"/>
  <c r="X32" i="78"/>
  <c r="Y32" i="78"/>
  <c r="Z32" i="78"/>
  <c r="AA32" i="78"/>
  <c r="AB32" i="78"/>
  <c r="AC32" i="78"/>
  <c r="AD32" i="78"/>
  <c r="AE32" i="78"/>
  <c r="AF32" i="78"/>
  <c r="AG32" i="78"/>
  <c r="AH32" i="78"/>
  <c r="W33" i="78"/>
  <c r="X33" i="78"/>
  <c r="Y33" i="78"/>
  <c r="Z33" i="78"/>
  <c r="AA33" i="78"/>
  <c r="AB33" i="78"/>
  <c r="AC33" i="78"/>
  <c r="AD33" i="78"/>
  <c r="AE33" i="78"/>
  <c r="AF33" i="78"/>
  <c r="AG33" i="78"/>
  <c r="AH33" i="78"/>
  <c r="W34" i="78"/>
  <c r="X34" i="78"/>
  <c r="Y34" i="78"/>
  <c r="Z34" i="78"/>
  <c r="AA34" i="78"/>
  <c r="AB34" i="78"/>
  <c r="AC34" i="78"/>
  <c r="AD34" i="78"/>
  <c r="AE34" i="78"/>
  <c r="AF34" i="78"/>
  <c r="AG34" i="78"/>
  <c r="AH34" i="78"/>
  <c r="W35" i="78"/>
  <c r="X35" i="78"/>
  <c r="Y35" i="78"/>
  <c r="Z35" i="78"/>
  <c r="AA35" i="78"/>
  <c r="AB35" i="78"/>
  <c r="AC35" i="78"/>
  <c r="AD35" i="78"/>
  <c r="AE35" i="78"/>
  <c r="AF35" i="78"/>
  <c r="AG35" i="78"/>
  <c r="AH35" i="78"/>
  <c r="W36" i="78"/>
  <c r="X36" i="78"/>
  <c r="Y36" i="78"/>
  <c r="Z36" i="78"/>
  <c r="AA36" i="78"/>
  <c r="AB36" i="78"/>
  <c r="AC36" i="78"/>
  <c r="AD36" i="78"/>
  <c r="AE36" i="78"/>
  <c r="AF36" i="78"/>
  <c r="AG36" i="78"/>
  <c r="AH36" i="78"/>
  <c r="W37" i="78"/>
  <c r="X37" i="78"/>
  <c r="Y37" i="78"/>
  <c r="Z37" i="78"/>
  <c r="AA37" i="78"/>
  <c r="AB37" i="78"/>
  <c r="AC37" i="78"/>
  <c r="AD37" i="78"/>
  <c r="AE37" i="78"/>
  <c r="AF37" i="78"/>
  <c r="AG37" i="78"/>
  <c r="AH37" i="78"/>
  <c r="W38" i="78"/>
  <c r="X38" i="78"/>
  <c r="Y38" i="78"/>
  <c r="Z38" i="78"/>
  <c r="AA38" i="78"/>
  <c r="AB38" i="78"/>
  <c r="AC38" i="78"/>
  <c r="AD38" i="78"/>
  <c r="AE38" i="78"/>
  <c r="AF38" i="78"/>
  <c r="AG38" i="78"/>
  <c r="AH38" i="78"/>
  <c r="W39" i="78"/>
  <c r="X39" i="78"/>
  <c r="Y39" i="78"/>
  <c r="Z39" i="78"/>
  <c r="AA39" i="78"/>
  <c r="AB39" i="78"/>
  <c r="AC39" i="78"/>
  <c r="AD39" i="78"/>
  <c r="AE39" i="78"/>
  <c r="AF39" i="78"/>
  <c r="AG39" i="78"/>
  <c r="AH39" i="78"/>
  <c r="W40" i="78"/>
  <c r="X40" i="78"/>
  <c r="Y40" i="78"/>
  <c r="Z40" i="78"/>
  <c r="AA40" i="78"/>
  <c r="AB40" i="78"/>
  <c r="AC40" i="78"/>
  <c r="AD40" i="78"/>
  <c r="AE40" i="78"/>
  <c r="AF40" i="78"/>
  <c r="AG40" i="78"/>
  <c r="AH40" i="78"/>
  <c r="W41" i="78"/>
  <c r="X41" i="78"/>
  <c r="Y41" i="78"/>
  <c r="Z41" i="78"/>
  <c r="AA41" i="78"/>
  <c r="AB41" i="78"/>
  <c r="AC41" i="78"/>
  <c r="AD41" i="78"/>
  <c r="AE41" i="78"/>
  <c r="AF41" i="78"/>
  <c r="AG41" i="78"/>
  <c r="AH41" i="78"/>
  <c r="W42" i="78"/>
  <c r="X42" i="78"/>
  <c r="Y42" i="78"/>
  <c r="Z42" i="78"/>
  <c r="AA42" i="78"/>
  <c r="AB42" i="78"/>
  <c r="AC42" i="78"/>
  <c r="AD42" i="78"/>
  <c r="AE42" i="78"/>
  <c r="AF42" i="78"/>
  <c r="AG42" i="78"/>
  <c r="AH42" i="78"/>
  <c r="W43" i="78"/>
  <c r="X43" i="78"/>
  <c r="Y43" i="78"/>
  <c r="Z43" i="78"/>
  <c r="AA43" i="78"/>
  <c r="AB43" i="78"/>
  <c r="AC43" i="78"/>
  <c r="AD43" i="78"/>
  <c r="AE43" i="78"/>
  <c r="AF43" i="78"/>
  <c r="AG43" i="78"/>
  <c r="AH43" i="78"/>
  <c r="W44" i="78"/>
  <c r="X44" i="78"/>
  <c r="Y44" i="78"/>
  <c r="Z44" i="78"/>
  <c r="AA44" i="78"/>
  <c r="AB44" i="78"/>
  <c r="AC44" i="78"/>
  <c r="AD44" i="78"/>
  <c r="AE44" i="78"/>
  <c r="AF44" i="78"/>
  <c r="AG44" i="78"/>
  <c r="AH44" i="78"/>
  <c r="W45" i="78"/>
  <c r="X45" i="78"/>
  <c r="Y45" i="78"/>
  <c r="Z45" i="78"/>
  <c r="AA45" i="78"/>
  <c r="AB45" i="78"/>
  <c r="AC45" i="78"/>
  <c r="AD45" i="78"/>
  <c r="AE45" i="78"/>
  <c r="AF45" i="78"/>
  <c r="AG45" i="78"/>
  <c r="AH45" i="78"/>
  <c r="W46" i="78"/>
  <c r="X46" i="78"/>
  <c r="Y46" i="78"/>
  <c r="Z46" i="78"/>
  <c r="AA46" i="78"/>
  <c r="AB46" i="78"/>
  <c r="AC46" i="78"/>
  <c r="AD46" i="78"/>
  <c r="AE46" i="78"/>
  <c r="AF46" i="78"/>
  <c r="AG46" i="78"/>
  <c r="AH46" i="78"/>
  <c r="W47" i="78"/>
  <c r="X47" i="78"/>
  <c r="Y47" i="78"/>
  <c r="Z47" i="78"/>
  <c r="AA47" i="78"/>
  <c r="AB47" i="78"/>
  <c r="AC47" i="78"/>
  <c r="AD47" i="78"/>
  <c r="AE47" i="78"/>
  <c r="AF47" i="78"/>
  <c r="AG47" i="78"/>
  <c r="AH47" i="78"/>
  <c r="W48" i="78"/>
  <c r="X48" i="78"/>
  <c r="Y48" i="78"/>
  <c r="Z48" i="78"/>
  <c r="AA48" i="78"/>
  <c r="AB48" i="78"/>
  <c r="AC48" i="78"/>
  <c r="AD48" i="78"/>
  <c r="AE48" i="78"/>
  <c r="AF48" i="78"/>
  <c r="AG48" i="78"/>
  <c r="AH48" i="78"/>
  <c r="W49" i="78"/>
  <c r="X49" i="78"/>
  <c r="Y49" i="78"/>
  <c r="Z49" i="78"/>
  <c r="AA49" i="78"/>
  <c r="AB49" i="78"/>
  <c r="AC49" i="78"/>
  <c r="AD49" i="78"/>
  <c r="AE49" i="78"/>
  <c r="AF49" i="78"/>
  <c r="AG49" i="78"/>
  <c r="AH49" i="78"/>
  <c r="W50" i="78"/>
  <c r="X50" i="78"/>
  <c r="Y50" i="78"/>
  <c r="Z50" i="78"/>
  <c r="AA50" i="78"/>
  <c r="AB50" i="78"/>
  <c r="AC50" i="78"/>
  <c r="AD50" i="78"/>
  <c r="AE50" i="78"/>
  <c r="AF50" i="78"/>
  <c r="AG50" i="78"/>
  <c r="AH50" i="78"/>
  <c r="W51" i="78"/>
  <c r="X51" i="78"/>
  <c r="Y51" i="78"/>
  <c r="Z51" i="78"/>
  <c r="AA51" i="78"/>
  <c r="AB51" i="78"/>
  <c r="AC51" i="78"/>
  <c r="AD51" i="78"/>
  <c r="AE51" i="78"/>
  <c r="AF51" i="78"/>
  <c r="AG51" i="78"/>
  <c r="AH51" i="78"/>
  <c r="W52" i="78"/>
  <c r="X52" i="78"/>
  <c r="Y52" i="78"/>
  <c r="Z52" i="78"/>
  <c r="AA52" i="78"/>
  <c r="AB52" i="78"/>
  <c r="AC52" i="78"/>
  <c r="AD52" i="78"/>
  <c r="AE52" i="78"/>
  <c r="AF52" i="78"/>
  <c r="AG52" i="78"/>
  <c r="AH52" i="78"/>
  <c r="W53" i="78"/>
  <c r="X53" i="78"/>
  <c r="Y53" i="78"/>
  <c r="Z53" i="78"/>
  <c r="AA53" i="78"/>
  <c r="AB53" i="78"/>
  <c r="AC53" i="78"/>
  <c r="AD53" i="78"/>
  <c r="AE53" i="78"/>
  <c r="AF53" i="78"/>
  <c r="AG53" i="78"/>
  <c r="AH53" i="78"/>
  <c r="W54" i="78"/>
  <c r="X54" i="78"/>
  <c r="Y54" i="78"/>
  <c r="Z54" i="78"/>
  <c r="AA54" i="78"/>
  <c r="AB54" i="78"/>
  <c r="AC54" i="78"/>
  <c r="AD54" i="78"/>
  <c r="AE54" i="78"/>
  <c r="AF54" i="78"/>
  <c r="AG54" i="78"/>
  <c r="AH54" i="78"/>
  <c r="W55" i="78"/>
  <c r="X55" i="78"/>
  <c r="Y55" i="78"/>
  <c r="Z55" i="78"/>
  <c r="AA55" i="78"/>
  <c r="AB55" i="78"/>
  <c r="AC55" i="78"/>
  <c r="AD55" i="78"/>
  <c r="AE55" i="78"/>
  <c r="AF55" i="78"/>
  <c r="AG55" i="78"/>
  <c r="AH55" i="78"/>
  <c r="W56" i="78"/>
  <c r="X56" i="78"/>
  <c r="Y56" i="78"/>
  <c r="Z56" i="78"/>
  <c r="AA56" i="78"/>
  <c r="AB56" i="78"/>
  <c r="AC56" i="78"/>
  <c r="AD56" i="78"/>
  <c r="AE56" i="78"/>
  <c r="AF56" i="78"/>
  <c r="AG56" i="78"/>
  <c r="AH56" i="78"/>
  <c r="W57" i="78"/>
  <c r="X57" i="78"/>
  <c r="Y57" i="78"/>
  <c r="Z57" i="78"/>
  <c r="AA57" i="78"/>
  <c r="AB57" i="78"/>
  <c r="AC57" i="78"/>
  <c r="AD57" i="78"/>
  <c r="AE57" i="78"/>
  <c r="AF57" i="78"/>
  <c r="AG57" i="78"/>
  <c r="AH57" i="78"/>
  <c r="W58" i="78"/>
  <c r="X58" i="78"/>
  <c r="Y58" i="78"/>
  <c r="Z58" i="78"/>
  <c r="AA58" i="78"/>
  <c r="AB58" i="78"/>
  <c r="AC58" i="78"/>
  <c r="AD58" i="78"/>
  <c r="AE58" i="78"/>
  <c r="AF58" i="78"/>
  <c r="AG58" i="78"/>
  <c r="AH58" i="78"/>
  <c r="W59" i="78"/>
  <c r="X59" i="78"/>
  <c r="Y59" i="78"/>
  <c r="Z59" i="78"/>
  <c r="AA59" i="78"/>
  <c r="AB59" i="78"/>
  <c r="AC59" i="78"/>
  <c r="AD59" i="78"/>
  <c r="AE59" i="78"/>
  <c r="AF59" i="78"/>
  <c r="AG59" i="78"/>
  <c r="AH59" i="78"/>
  <c r="W60" i="78"/>
  <c r="X60" i="78"/>
  <c r="Y60" i="78"/>
  <c r="Z60" i="78"/>
  <c r="AA60" i="78"/>
  <c r="AB60" i="78"/>
  <c r="AC60" i="78"/>
  <c r="AD60" i="78"/>
  <c r="AE60" i="78"/>
  <c r="AF60" i="78"/>
  <c r="AG60" i="78"/>
  <c r="AH60" i="78"/>
  <c r="W61" i="78"/>
  <c r="X61" i="78"/>
  <c r="Y61" i="78"/>
  <c r="Z61" i="78"/>
  <c r="AA61" i="78"/>
  <c r="AB61" i="78"/>
  <c r="AC61" i="78"/>
  <c r="AD61" i="78"/>
  <c r="AE61" i="78"/>
  <c r="AF61" i="78"/>
  <c r="AG61" i="78"/>
  <c r="AH61" i="78"/>
  <c r="W62" i="78"/>
  <c r="X62" i="78"/>
  <c r="Y62" i="78"/>
  <c r="Z62" i="78"/>
  <c r="AA62" i="78"/>
  <c r="AB62" i="78"/>
  <c r="AC62" i="78"/>
  <c r="AD62" i="78"/>
  <c r="AE62" i="78"/>
  <c r="AF62" i="78"/>
  <c r="AG62" i="78"/>
  <c r="AH62" i="78"/>
  <c r="W63" i="78"/>
  <c r="X63" i="78"/>
  <c r="Y63" i="78"/>
  <c r="Z63" i="78"/>
  <c r="AA63" i="78"/>
  <c r="AB63" i="78"/>
  <c r="AC63" i="78"/>
  <c r="AD63" i="78"/>
  <c r="AE63" i="78"/>
  <c r="AF63" i="78"/>
  <c r="AG63" i="78"/>
  <c r="AH63" i="78"/>
  <c r="W64" i="78"/>
  <c r="X64" i="78"/>
  <c r="Y64" i="78"/>
  <c r="Z64" i="78"/>
  <c r="AA64" i="78"/>
  <c r="AB64" i="78"/>
  <c r="AC64" i="78"/>
  <c r="AD64" i="78"/>
  <c r="AE64" i="78"/>
  <c r="AF64" i="78"/>
  <c r="AG64" i="78"/>
  <c r="AH64" i="78"/>
  <c r="W65" i="78"/>
  <c r="X65" i="78"/>
  <c r="Y65" i="78"/>
  <c r="Z65" i="78"/>
  <c r="AA65" i="78"/>
  <c r="AB65" i="78"/>
  <c r="AC65" i="78"/>
  <c r="AD65" i="78"/>
  <c r="AE65" i="78"/>
  <c r="AF65" i="78"/>
  <c r="AG65" i="78"/>
  <c r="AH65" i="78"/>
  <c r="W66" i="78"/>
  <c r="X66" i="78"/>
  <c r="Y66" i="78"/>
  <c r="Z66" i="78"/>
  <c r="AA66" i="78"/>
  <c r="AB66" i="78"/>
  <c r="AC66" i="78"/>
  <c r="AD66" i="78"/>
  <c r="AE66" i="78"/>
  <c r="AF66" i="78"/>
  <c r="AG66" i="78"/>
  <c r="AH66" i="78"/>
  <c r="W67" i="78"/>
  <c r="X67" i="78"/>
  <c r="Y67" i="78"/>
  <c r="Z67" i="78"/>
  <c r="AA67" i="78"/>
  <c r="AB67" i="78"/>
  <c r="AC67" i="78"/>
  <c r="AD67" i="78"/>
  <c r="AE67" i="78"/>
  <c r="AF67" i="78"/>
  <c r="AG67" i="78"/>
  <c r="AH67" i="78"/>
  <c r="W68" i="78"/>
  <c r="X68" i="78"/>
  <c r="Y68" i="78"/>
  <c r="Z68" i="78"/>
  <c r="AA68" i="78"/>
  <c r="AB68" i="78"/>
  <c r="AC68" i="78"/>
  <c r="AD68" i="78"/>
  <c r="AE68" i="78"/>
  <c r="AF68" i="78"/>
  <c r="AG68" i="78"/>
  <c r="AH68" i="78"/>
  <c r="W69" i="78"/>
  <c r="X69" i="78"/>
  <c r="Y69" i="78"/>
  <c r="Z69" i="78"/>
  <c r="AA69" i="78"/>
  <c r="AB69" i="78"/>
  <c r="AC69" i="78"/>
  <c r="AD69" i="78"/>
  <c r="AE69" i="78"/>
  <c r="AF69" i="78"/>
  <c r="AG69" i="78"/>
  <c r="AH69" i="78"/>
  <c r="W70" i="78"/>
  <c r="X70" i="78"/>
  <c r="Y70" i="78"/>
  <c r="Z70" i="78"/>
  <c r="AA70" i="78"/>
  <c r="AB70" i="78"/>
  <c r="AC70" i="78"/>
  <c r="AD70" i="78"/>
  <c r="AE70" i="78"/>
  <c r="AF70" i="78"/>
  <c r="AG70" i="78"/>
  <c r="AH70" i="78"/>
  <c r="W71" i="78"/>
  <c r="X71" i="78"/>
  <c r="Y71" i="78"/>
  <c r="Z71" i="78"/>
  <c r="AA71" i="78"/>
  <c r="AB71" i="78"/>
  <c r="AC71" i="78"/>
  <c r="AD71" i="78"/>
  <c r="AE71" i="78"/>
  <c r="AF71" i="78"/>
  <c r="AG71" i="78"/>
  <c r="AH71" i="78"/>
  <c r="W72" i="78"/>
  <c r="X72" i="78"/>
  <c r="Y72" i="78"/>
  <c r="Z72" i="78"/>
  <c r="AA72" i="78"/>
  <c r="AB72" i="78"/>
  <c r="AC72" i="78"/>
  <c r="AD72" i="78"/>
  <c r="AE72" i="78"/>
  <c r="AF72" i="78"/>
  <c r="AG72" i="78"/>
  <c r="AH72" i="78"/>
  <c r="W73" i="78"/>
  <c r="X73" i="78"/>
  <c r="Y73" i="78"/>
  <c r="Z73" i="78"/>
  <c r="AA73" i="78"/>
  <c r="AB73" i="78"/>
  <c r="AC73" i="78"/>
  <c r="AD73" i="78"/>
  <c r="AE73" i="78"/>
  <c r="AF73" i="78"/>
  <c r="AG73" i="78"/>
  <c r="AH73" i="78"/>
  <c r="W74" i="78"/>
  <c r="X74" i="78"/>
  <c r="Y74" i="78"/>
  <c r="Z74" i="78"/>
  <c r="AA74" i="78"/>
  <c r="AB74" i="78"/>
  <c r="AC74" i="78"/>
  <c r="AD74" i="78"/>
  <c r="AE74" i="78"/>
  <c r="AF74" i="78"/>
  <c r="AG74" i="78"/>
  <c r="AH74" i="78"/>
  <c r="W75" i="78"/>
  <c r="X75" i="78"/>
  <c r="Y75" i="78"/>
  <c r="Z75" i="78"/>
  <c r="AA75" i="78"/>
  <c r="AB75" i="78"/>
  <c r="AC75" i="78"/>
  <c r="AD75" i="78"/>
  <c r="AE75" i="78"/>
  <c r="AF75" i="78"/>
  <c r="AG75" i="78"/>
  <c r="AH75" i="78"/>
  <c r="W76" i="78"/>
  <c r="X76" i="78"/>
  <c r="Y76" i="78"/>
  <c r="Z76" i="78"/>
  <c r="AA76" i="78"/>
  <c r="AB76" i="78"/>
  <c r="AC76" i="78"/>
  <c r="AD76" i="78"/>
  <c r="AE76" i="78"/>
  <c r="AF76" i="78"/>
  <c r="AG76" i="78"/>
  <c r="AH76" i="78"/>
  <c r="W77" i="78"/>
  <c r="X77" i="78"/>
  <c r="Y77" i="78"/>
  <c r="Z77" i="78"/>
  <c r="AA77" i="78"/>
  <c r="AB77" i="78"/>
  <c r="AC77" i="78"/>
  <c r="AD77" i="78"/>
  <c r="AE77" i="78"/>
  <c r="AF77" i="78"/>
  <c r="AG77" i="78"/>
  <c r="AH77" i="78"/>
  <c r="W78" i="78"/>
  <c r="X78" i="78"/>
  <c r="Y78" i="78"/>
  <c r="Z78" i="78"/>
  <c r="AA78" i="78"/>
  <c r="AB78" i="78"/>
  <c r="AC78" i="78"/>
  <c r="AD78" i="78"/>
  <c r="AE78" i="78"/>
  <c r="AF78" i="78"/>
  <c r="AG78" i="78"/>
  <c r="AH78" i="78"/>
  <c r="W79" i="78"/>
  <c r="X79" i="78"/>
  <c r="Y79" i="78"/>
  <c r="Z79" i="78"/>
  <c r="AA79" i="78"/>
  <c r="AB79" i="78"/>
  <c r="AC79" i="78"/>
  <c r="AD79" i="78"/>
  <c r="AE79" i="78"/>
  <c r="AF79" i="78"/>
  <c r="AG79" i="78"/>
  <c r="AH79" i="78"/>
  <c r="W80" i="78"/>
  <c r="X80" i="78"/>
  <c r="Y80" i="78"/>
  <c r="Z80" i="78"/>
  <c r="AA80" i="78"/>
  <c r="AB80" i="78"/>
  <c r="AC80" i="78"/>
  <c r="AD80" i="78"/>
  <c r="AE80" i="78"/>
  <c r="AF80" i="78"/>
  <c r="AG80" i="78"/>
  <c r="AH80" i="78"/>
  <c r="W81" i="78"/>
  <c r="X81" i="78"/>
  <c r="Y81" i="78"/>
  <c r="Z81" i="78"/>
  <c r="AA81" i="78"/>
  <c r="AB81" i="78"/>
  <c r="AC81" i="78"/>
  <c r="AD81" i="78"/>
  <c r="AE81" i="78"/>
  <c r="AF81" i="78"/>
  <c r="AG81" i="78"/>
  <c r="AH81" i="78"/>
  <c r="W82" i="78"/>
  <c r="X82" i="78"/>
  <c r="Y82" i="78"/>
  <c r="Z82" i="78"/>
  <c r="AA82" i="78"/>
  <c r="AB82" i="78"/>
  <c r="AC82" i="78"/>
  <c r="AD82" i="78"/>
  <c r="AE82" i="78"/>
  <c r="AF82" i="78"/>
  <c r="AG82" i="78"/>
  <c r="AH82" i="78"/>
  <c r="W83" i="78"/>
  <c r="X83" i="78"/>
  <c r="Y83" i="78"/>
  <c r="Z83" i="78"/>
  <c r="AA83" i="78"/>
  <c r="AB83" i="78"/>
  <c r="AC83" i="78"/>
  <c r="AD83" i="78"/>
  <c r="AE83" i="78"/>
  <c r="AF83" i="78"/>
  <c r="AG83" i="78"/>
  <c r="AH83" i="78"/>
  <c r="W84" i="78"/>
  <c r="X84" i="78"/>
  <c r="Y84" i="78"/>
  <c r="Z84" i="78"/>
  <c r="AA84" i="78"/>
  <c r="AB84" i="78"/>
  <c r="AC84" i="78"/>
  <c r="AD84" i="78"/>
  <c r="AE84" i="78"/>
  <c r="AF84" i="78"/>
  <c r="AG84" i="78"/>
  <c r="AH84" i="78"/>
  <c r="W85" i="78"/>
  <c r="X85" i="78"/>
  <c r="Y85" i="78"/>
  <c r="Z85" i="78"/>
  <c r="AA85" i="78"/>
  <c r="AB85" i="78"/>
  <c r="AC85" i="78"/>
  <c r="AD85" i="78"/>
  <c r="AE85" i="78"/>
  <c r="AF85" i="78"/>
  <c r="AG85" i="78"/>
  <c r="AH85" i="78"/>
  <c r="W86" i="78"/>
  <c r="X86" i="78"/>
  <c r="Y86" i="78"/>
  <c r="Z86" i="78"/>
  <c r="AA86" i="78"/>
  <c r="AB86" i="78"/>
  <c r="AC86" i="78"/>
  <c r="AD86" i="78"/>
  <c r="AE86" i="78"/>
  <c r="AF86" i="78"/>
  <c r="AG86" i="78"/>
  <c r="AH86" i="78"/>
  <c r="W87" i="78"/>
  <c r="X87" i="78"/>
  <c r="Y87" i="78"/>
  <c r="Z87" i="78"/>
  <c r="AA87" i="78"/>
  <c r="AB87" i="78"/>
  <c r="AC87" i="78"/>
  <c r="AD87" i="78"/>
  <c r="AE87" i="78"/>
  <c r="AF87" i="78"/>
  <c r="AG87" i="78"/>
  <c r="AH87" i="78"/>
  <c r="W88" i="78"/>
  <c r="X88" i="78"/>
  <c r="Y88" i="78"/>
  <c r="Z88" i="78"/>
  <c r="AA88" i="78"/>
  <c r="AB88" i="78"/>
  <c r="AC88" i="78"/>
  <c r="AD88" i="78"/>
  <c r="AE88" i="78"/>
  <c r="AF88" i="78"/>
  <c r="AG88" i="78"/>
  <c r="AH88" i="78"/>
  <c r="W89" i="78"/>
  <c r="X89" i="78"/>
  <c r="Y89" i="78"/>
  <c r="Z89" i="78"/>
  <c r="AA89" i="78"/>
  <c r="AB89" i="78"/>
  <c r="AC89" i="78"/>
  <c r="AD89" i="78"/>
  <c r="AE89" i="78"/>
  <c r="AF89" i="78"/>
  <c r="AG89" i="78"/>
  <c r="AH89" i="78"/>
  <c r="W90" i="78"/>
  <c r="X90" i="78"/>
  <c r="Y90" i="78"/>
  <c r="Z90" i="78"/>
  <c r="AA90" i="78"/>
  <c r="AB90" i="78"/>
  <c r="AC90" i="78"/>
  <c r="AD90" i="78"/>
  <c r="AE90" i="78"/>
  <c r="AF90" i="78"/>
  <c r="AG90" i="78"/>
  <c r="AH90" i="78"/>
  <c r="W91" i="78"/>
  <c r="X91" i="78"/>
  <c r="Y91" i="78"/>
  <c r="Z91" i="78"/>
  <c r="AA91" i="78"/>
  <c r="AB91" i="78"/>
  <c r="AC91" i="78"/>
  <c r="AD91" i="78"/>
  <c r="AE91" i="78"/>
  <c r="AF91" i="78"/>
  <c r="AG91" i="78"/>
  <c r="AH91" i="78"/>
  <c r="W92" i="78"/>
  <c r="X92" i="78"/>
  <c r="Y92" i="78"/>
  <c r="Z92" i="78"/>
  <c r="AA92" i="78"/>
  <c r="AB92" i="78"/>
  <c r="AC92" i="78"/>
  <c r="AD92" i="78"/>
  <c r="AE92" i="78"/>
  <c r="AF92" i="78"/>
  <c r="AG92" i="78"/>
  <c r="AH92" i="78"/>
  <c r="W93" i="78"/>
  <c r="X93" i="78"/>
  <c r="Y93" i="78"/>
  <c r="Z93" i="78"/>
  <c r="AA93" i="78"/>
  <c r="AB93" i="78"/>
  <c r="AC93" i="78"/>
  <c r="AD93" i="78"/>
  <c r="AE93" i="78"/>
  <c r="AF93" i="78"/>
  <c r="AG93" i="78"/>
  <c r="AH93" i="78"/>
  <c r="W94" i="78"/>
  <c r="X94" i="78"/>
  <c r="Y94" i="78"/>
  <c r="Z94" i="78"/>
  <c r="AA94" i="78"/>
  <c r="AB94" i="78"/>
  <c r="AC94" i="78"/>
  <c r="AD94" i="78"/>
  <c r="AE94" i="78"/>
  <c r="AF94" i="78"/>
  <c r="AG94" i="78"/>
  <c r="AH94" i="78"/>
  <c r="W95" i="78"/>
  <c r="X95" i="78"/>
  <c r="Y95" i="78"/>
  <c r="Z95" i="78"/>
  <c r="AA95" i="78"/>
  <c r="AB95" i="78"/>
  <c r="AC95" i="78"/>
  <c r="AD95" i="78"/>
  <c r="AE95" i="78"/>
  <c r="AF95" i="78"/>
  <c r="AG95" i="78"/>
  <c r="AH95" i="78"/>
  <c r="W96" i="78"/>
  <c r="X96" i="78"/>
  <c r="Y96" i="78"/>
  <c r="Z96" i="78"/>
  <c r="AA96" i="78"/>
  <c r="AB96" i="78"/>
  <c r="AC96" i="78"/>
  <c r="AD96" i="78"/>
  <c r="AE96" i="78"/>
  <c r="AF96" i="78"/>
  <c r="AG96" i="78"/>
  <c r="AH96" i="78"/>
  <c r="W97" i="78"/>
  <c r="X97" i="78"/>
  <c r="Y97" i="78"/>
  <c r="Z97" i="78"/>
  <c r="AA97" i="78"/>
  <c r="AB97" i="78"/>
  <c r="AC97" i="78"/>
  <c r="AD97" i="78"/>
  <c r="AE97" i="78"/>
  <c r="AF97" i="78"/>
  <c r="AG97" i="78"/>
  <c r="AH97" i="78"/>
  <c r="W98" i="78"/>
  <c r="X98" i="78"/>
  <c r="Y98" i="78"/>
  <c r="Z98" i="78"/>
  <c r="AA98" i="78"/>
  <c r="AB98" i="78"/>
  <c r="AC98" i="78"/>
  <c r="AD98" i="78"/>
  <c r="AE98" i="78"/>
  <c r="AF98" i="78"/>
  <c r="AG98" i="78"/>
  <c r="AH98" i="78"/>
  <c r="W99" i="78"/>
  <c r="X99" i="78"/>
  <c r="Y99" i="78"/>
  <c r="Z99" i="78"/>
  <c r="AA99" i="78"/>
  <c r="AB99" i="78"/>
  <c r="AC99" i="78"/>
  <c r="AD99" i="78"/>
  <c r="AE99" i="78"/>
  <c r="AF99" i="78"/>
  <c r="AG99" i="78"/>
  <c r="AH99" i="78"/>
  <c r="W100" i="78"/>
  <c r="X100" i="78"/>
  <c r="Y100" i="78"/>
  <c r="Z100" i="78"/>
  <c r="AA100" i="78"/>
  <c r="AB100" i="78"/>
  <c r="AC100" i="78"/>
  <c r="AD100" i="78"/>
  <c r="AE100" i="78"/>
  <c r="AF100" i="78"/>
  <c r="AG100" i="78"/>
  <c r="AH100" i="78"/>
  <c r="W101" i="78"/>
  <c r="X101" i="78"/>
  <c r="Y101" i="78"/>
  <c r="Z101" i="78"/>
  <c r="AA101" i="78"/>
  <c r="AB101" i="78"/>
  <c r="AC101" i="78"/>
  <c r="AD101" i="78"/>
  <c r="AE101" i="78"/>
  <c r="AF101" i="78"/>
  <c r="AG101" i="78"/>
  <c r="AH101" i="78"/>
  <c r="W102" i="78"/>
  <c r="X102" i="78"/>
  <c r="Y102" i="78"/>
  <c r="Z102" i="78"/>
  <c r="AA102" i="78"/>
  <c r="AB102" i="78"/>
  <c r="AC102" i="78"/>
  <c r="AD102" i="78"/>
  <c r="AE102" i="78"/>
  <c r="AF102" i="78"/>
  <c r="AG102" i="78"/>
  <c r="AH102" i="78"/>
  <c r="W103" i="78"/>
  <c r="X103" i="78"/>
  <c r="Y103" i="78"/>
  <c r="Z103" i="78"/>
  <c r="AA103" i="78"/>
  <c r="AB103" i="78"/>
  <c r="AC103" i="78"/>
  <c r="AD103" i="78"/>
  <c r="AE103" i="78"/>
  <c r="AF103" i="78"/>
  <c r="AG103" i="78"/>
  <c r="AH103" i="78"/>
  <c r="W104" i="78"/>
  <c r="X104" i="78"/>
  <c r="Y104" i="78"/>
  <c r="Z104" i="78"/>
  <c r="AA104" i="78"/>
  <c r="AB104" i="78"/>
  <c r="AC104" i="78"/>
  <c r="AD104" i="78"/>
  <c r="AE104" i="78"/>
  <c r="AF104" i="78"/>
  <c r="AG104" i="78"/>
  <c r="AH104" i="78"/>
  <c r="W105" i="78"/>
  <c r="X105" i="78"/>
  <c r="Y105" i="78"/>
  <c r="Z105" i="78"/>
  <c r="AA105" i="78"/>
  <c r="AB105" i="78"/>
  <c r="AC105" i="78"/>
  <c r="AD105" i="78"/>
  <c r="AE105" i="78"/>
  <c r="AF105" i="78"/>
  <c r="AG105" i="78"/>
  <c r="AH105" i="78"/>
  <c r="W106" i="78"/>
  <c r="X106" i="78"/>
  <c r="Y106" i="78"/>
  <c r="Z106" i="78"/>
  <c r="AA106" i="78"/>
  <c r="AB106" i="78"/>
  <c r="AC106" i="78"/>
  <c r="AD106" i="78"/>
  <c r="AE106" i="78"/>
  <c r="AF106" i="78"/>
  <c r="AG106" i="78"/>
  <c r="AH106" i="78"/>
  <c r="W107" i="78"/>
  <c r="X107" i="78"/>
  <c r="Y107" i="78"/>
  <c r="Z107" i="78"/>
  <c r="AA107" i="78"/>
  <c r="AB107" i="78"/>
  <c r="AC107" i="78"/>
  <c r="AD107" i="78"/>
  <c r="AE107" i="78"/>
  <c r="AF107" i="78"/>
  <c r="AG107" i="78"/>
  <c r="AH107" i="78"/>
  <c r="W108" i="78"/>
  <c r="X108" i="78"/>
  <c r="Y108" i="78"/>
  <c r="Z108" i="78"/>
  <c r="AA108" i="78"/>
  <c r="AB108" i="78"/>
  <c r="AC108" i="78"/>
  <c r="AD108" i="78"/>
  <c r="AE108" i="78"/>
  <c r="AF108" i="78"/>
  <c r="AG108" i="78"/>
  <c r="AH108" i="78"/>
  <c r="W109" i="78"/>
  <c r="X109" i="78"/>
  <c r="Y109" i="78"/>
  <c r="Z109" i="78"/>
  <c r="AA109" i="78"/>
  <c r="AB109" i="78"/>
  <c r="AC109" i="78"/>
  <c r="AD109" i="78"/>
  <c r="AE109" i="78"/>
  <c r="AF109" i="78"/>
  <c r="AG109" i="78"/>
  <c r="AH109" i="78"/>
  <c r="W110" i="78"/>
  <c r="X110" i="78"/>
  <c r="Y110" i="78"/>
  <c r="Z110" i="78"/>
  <c r="AA110" i="78"/>
  <c r="AB110" i="78"/>
  <c r="AC110" i="78"/>
  <c r="AD110" i="78"/>
  <c r="AE110" i="78"/>
  <c r="AF110" i="78"/>
  <c r="AG110" i="78"/>
  <c r="AH110" i="78"/>
  <c r="W111" i="78"/>
  <c r="X111" i="78"/>
  <c r="Y111" i="78"/>
  <c r="Z111" i="78"/>
  <c r="AA111" i="78"/>
  <c r="AB111" i="78"/>
  <c r="AC111" i="78"/>
  <c r="AD111" i="78"/>
  <c r="AE111" i="78"/>
  <c r="AF111" i="78"/>
  <c r="AG111" i="78"/>
  <c r="AH111" i="78"/>
  <c r="W112" i="78"/>
  <c r="X112" i="78"/>
  <c r="Y112" i="78"/>
  <c r="Z112" i="78"/>
  <c r="AA112" i="78"/>
  <c r="AB112" i="78"/>
  <c r="AC112" i="78"/>
  <c r="AD112" i="78"/>
  <c r="AE112" i="78"/>
  <c r="AF112" i="78"/>
  <c r="AG112" i="78"/>
  <c r="AH112" i="78"/>
  <c r="W113" i="78"/>
  <c r="X113" i="78"/>
  <c r="Y113" i="78"/>
  <c r="Z113" i="78"/>
  <c r="AA113" i="78"/>
  <c r="AB113" i="78"/>
  <c r="AC113" i="78"/>
  <c r="AD113" i="78"/>
  <c r="AE113" i="78"/>
  <c r="AF113" i="78"/>
  <c r="AG113" i="78"/>
  <c r="AH113" i="78"/>
  <c r="W114" i="78"/>
  <c r="X114" i="78"/>
  <c r="Y114" i="78"/>
  <c r="Z114" i="78"/>
  <c r="AA114" i="78"/>
  <c r="AB114" i="78"/>
  <c r="AC114" i="78"/>
  <c r="AD114" i="78"/>
  <c r="AE114" i="78"/>
  <c r="AF114" i="78"/>
  <c r="AG114" i="78"/>
  <c r="AH114" i="78"/>
  <c r="W115" i="78"/>
  <c r="X115" i="78"/>
  <c r="Y115" i="78"/>
  <c r="Z115" i="78"/>
  <c r="AA115" i="78"/>
  <c r="AB115" i="78"/>
  <c r="AC115" i="78"/>
  <c r="AD115" i="78"/>
  <c r="AE115" i="78"/>
  <c r="AF115" i="78"/>
  <c r="AG115" i="78"/>
  <c r="AH115" i="78"/>
  <c r="W116" i="78"/>
  <c r="X116" i="78"/>
  <c r="Y116" i="78"/>
  <c r="Z116" i="78"/>
  <c r="AA116" i="78"/>
  <c r="AB116" i="78"/>
  <c r="AC116" i="78"/>
  <c r="AD116" i="78"/>
  <c r="AE116" i="78"/>
  <c r="AF116" i="78"/>
  <c r="AG116" i="78"/>
  <c r="AH116" i="78"/>
  <c r="W117" i="78"/>
  <c r="X117" i="78"/>
  <c r="Y117" i="78"/>
  <c r="Z117" i="78"/>
  <c r="AA117" i="78"/>
  <c r="AB117" i="78"/>
  <c r="AC117" i="78"/>
  <c r="AD117" i="78"/>
  <c r="AE117" i="78"/>
  <c r="AF117" i="78"/>
  <c r="AG117" i="78"/>
  <c r="AH117" i="78"/>
  <c r="W118" i="78"/>
  <c r="X118" i="78"/>
  <c r="Y118" i="78"/>
  <c r="Z118" i="78"/>
  <c r="AA118" i="78"/>
  <c r="AB118" i="78"/>
  <c r="AC118" i="78"/>
  <c r="AD118" i="78"/>
  <c r="AE118" i="78"/>
  <c r="AF118" i="78"/>
  <c r="AG118" i="78"/>
  <c r="AH118" i="78"/>
  <c r="W119" i="78"/>
  <c r="X119" i="78"/>
  <c r="Y119" i="78"/>
  <c r="Z119" i="78"/>
  <c r="AA119" i="78"/>
  <c r="AB119" i="78"/>
  <c r="AC119" i="78"/>
  <c r="AD119" i="78"/>
  <c r="AE119" i="78"/>
  <c r="AF119" i="78"/>
  <c r="AG119" i="78"/>
  <c r="AH119" i="78"/>
  <c r="W120" i="78"/>
  <c r="X120" i="78"/>
  <c r="Y120" i="78"/>
  <c r="Z120" i="78"/>
  <c r="AA120" i="78"/>
  <c r="AB120" i="78"/>
  <c r="AC120" i="78"/>
  <c r="AD120" i="78"/>
  <c r="AE120" i="78"/>
  <c r="AF120" i="78"/>
  <c r="AG120" i="78"/>
  <c r="AH120" i="78"/>
  <c r="W121" i="78"/>
  <c r="X121" i="78"/>
  <c r="Y121" i="78"/>
  <c r="Z121" i="78"/>
  <c r="AA121" i="78"/>
  <c r="AB121" i="78"/>
  <c r="AC121" i="78"/>
  <c r="AD121" i="78"/>
  <c r="AE121" i="78"/>
  <c r="AF121" i="78"/>
  <c r="AG121" i="78"/>
  <c r="AH121" i="78"/>
  <c r="W122" i="78"/>
  <c r="X122" i="78"/>
  <c r="Y122" i="78"/>
  <c r="Z122" i="78"/>
  <c r="AA122" i="78"/>
  <c r="AB122" i="78"/>
  <c r="AC122" i="78"/>
  <c r="AD122" i="78"/>
  <c r="AE122" i="78"/>
  <c r="AF122" i="78"/>
  <c r="AG122" i="78"/>
  <c r="AH122" i="78"/>
  <c r="W123" i="78"/>
  <c r="X123" i="78"/>
  <c r="Y123" i="78"/>
  <c r="Z123" i="78"/>
  <c r="AA123" i="78"/>
  <c r="AB123" i="78"/>
  <c r="AC123" i="78"/>
  <c r="AD123" i="78"/>
  <c r="AE123" i="78"/>
  <c r="AF123" i="78"/>
  <c r="AG123" i="78"/>
  <c r="AH123" i="78"/>
  <c r="W124" i="78"/>
  <c r="X124" i="78"/>
  <c r="Y124" i="78"/>
  <c r="Z124" i="78"/>
  <c r="AA124" i="78"/>
  <c r="AB124" i="78"/>
  <c r="AC124" i="78"/>
  <c r="AD124" i="78"/>
  <c r="AE124" i="78"/>
  <c r="AF124" i="78"/>
  <c r="AG124" i="78"/>
  <c r="AH124" i="78"/>
  <c r="W125" i="78"/>
  <c r="X125" i="78"/>
  <c r="Y125" i="78"/>
  <c r="Z125" i="78"/>
  <c r="AA125" i="78"/>
  <c r="AB125" i="78"/>
  <c r="AC125" i="78"/>
  <c r="AD125" i="78"/>
  <c r="AE125" i="78"/>
  <c r="AF125" i="78"/>
  <c r="AG125" i="78"/>
  <c r="AH125" i="78"/>
  <c r="W126" i="78"/>
  <c r="X126" i="78"/>
  <c r="Y126" i="78"/>
  <c r="Z126" i="78"/>
  <c r="AA126" i="78"/>
  <c r="AB126" i="78"/>
  <c r="AC126" i="78"/>
  <c r="AD126" i="78"/>
  <c r="AE126" i="78"/>
  <c r="AF126" i="78"/>
  <c r="AG126" i="78"/>
  <c r="AH126" i="78"/>
  <c r="W127" i="78"/>
  <c r="X127" i="78"/>
  <c r="Y127" i="78"/>
  <c r="Z127" i="78"/>
  <c r="AA127" i="78"/>
  <c r="AB127" i="78"/>
  <c r="AC127" i="78"/>
  <c r="AD127" i="78"/>
  <c r="AE127" i="78"/>
  <c r="AF127" i="78"/>
  <c r="AG127" i="78"/>
  <c r="AH127" i="78"/>
  <c r="W128" i="78"/>
  <c r="X128" i="78"/>
  <c r="Y128" i="78"/>
  <c r="Z128" i="78"/>
  <c r="AA128" i="78"/>
  <c r="AB128" i="78"/>
  <c r="AC128" i="78"/>
  <c r="AD128" i="78"/>
  <c r="AE128" i="78"/>
  <c r="AF128" i="78"/>
  <c r="AG128" i="78"/>
  <c r="AH128" i="78"/>
  <c r="W129" i="78"/>
  <c r="X129" i="78"/>
  <c r="Y129" i="78"/>
  <c r="Z129" i="78"/>
  <c r="AA129" i="78"/>
  <c r="AB129" i="78"/>
  <c r="AC129" i="78"/>
  <c r="AD129" i="78"/>
  <c r="AE129" i="78"/>
  <c r="AF129" i="78"/>
  <c r="AG129" i="78"/>
  <c r="AH129" i="78"/>
  <c r="W130" i="78"/>
  <c r="X130" i="78"/>
  <c r="Y130" i="78"/>
  <c r="Z130" i="78"/>
  <c r="AA130" i="78"/>
  <c r="AB130" i="78"/>
  <c r="AC130" i="78"/>
  <c r="AD130" i="78"/>
  <c r="AE130" i="78"/>
  <c r="AF130" i="78"/>
  <c r="AG130" i="78"/>
  <c r="AH130" i="78"/>
  <c r="W131" i="78"/>
  <c r="X131" i="78"/>
  <c r="Y131" i="78"/>
  <c r="Z131" i="78"/>
  <c r="AA131" i="78"/>
  <c r="AB131" i="78"/>
  <c r="AC131" i="78"/>
  <c r="AD131" i="78"/>
  <c r="AE131" i="78"/>
  <c r="AF131" i="78"/>
  <c r="AG131" i="78"/>
  <c r="AH131" i="78"/>
  <c r="W132" i="78"/>
  <c r="X132" i="78"/>
  <c r="Y132" i="78"/>
  <c r="Z132" i="78"/>
  <c r="AA132" i="78"/>
  <c r="AB132" i="78"/>
  <c r="AC132" i="78"/>
  <c r="AD132" i="78"/>
  <c r="AE132" i="78"/>
  <c r="AF132" i="78"/>
  <c r="AG132" i="78"/>
  <c r="AH132" i="78"/>
  <c r="W133" i="78"/>
  <c r="X133" i="78"/>
  <c r="Y133" i="78"/>
  <c r="Z133" i="78"/>
  <c r="AA133" i="78"/>
  <c r="AB133" i="78"/>
  <c r="AC133" i="78"/>
  <c r="AD133" i="78"/>
  <c r="AE133" i="78"/>
  <c r="AF133" i="78"/>
  <c r="AG133" i="78"/>
  <c r="AH133" i="78"/>
  <c r="W134" i="78"/>
  <c r="X134" i="78"/>
  <c r="Y134" i="78"/>
  <c r="Z134" i="78"/>
  <c r="AA134" i="78"/>
  <c r="AB134" i="78"/>
  <c r="AC134" i="78"/>
  <c r="AD134" i="78"/>
  <c r="AE134" i="78"/>
  <c r="AF134" i="78"/>
  <c r="AG134" i="78"/>
  <c r="AH134" i="78"/>
  <c r="W135" i="78"/>
  <c r="X135" i="78"/>
  <c r="Y135" i="78"/>
  <c r="Z135" i="78"/>
  <c r="AA135" i="78"/>
  <c r="AB135" i="78"/>
  <c r="AC135" i="78"/>
  <c r="AD135" i="78"/>
  <c r="AE135" i="78"/>
  <c r="AF135" i="78"/>
  <c r="AG135" i="78"/>
  <c r="AH135" i="78"/>
  <c r="W136" i="78"/>
  <c r="X136" i="78"/>
  <c r="Y136" i="78"/>
  <c r="Z136" i="78"/>
  <c r="AA136" i="78"/>
  <c r="AB136" i="78"/>
  <c r="AC136" i="78"/>
  <c r="AD136" i="78"/>
  <c r="AE136" i="78"/>
  <c r="AF136" i="78"/>
  <c r="AG136" i="78"/>
  <c r="AH136" i="78"/>
  <c r="W137" i="78"/>
  <c r="X137" i="78"/>
  <c r="Y137" i="78"/>
  <c r="Z137" i="78"/>
  <c r="AA137" i="78"/>
  <c r="AB137" i="78"/>
  <c r="AC137" i="78"/>
  <c r="AD137" i="78"/>
  <c r="AE137" i="78"/>
  <c r="AF137" i="78"/>
  <c r="AG137" i="78"/>
  <c r="AH137" i="78"/>
  <c r="W138" i="78"/>
  <c r="X138" i="78"/>
  <c r="Y138" i="78"/>
  <c r="Z138" i="78"/>
  <c r="AA138" i="78"/>
  <c r="AB138" i="78"/>
  <c r="AC138" i="78"/>
  <c r="AD138" i="78"/>
  <c r="AE138" i="78"/>
  <c r="AF138" i="78"/>
  <c r="AG138" i="78"/>
  <c r="AH138" i="78"/>
  <c r="W139" i="78"/>
  <c r="X139" i="78"/>
  <c r="Y139" i="78"/>
  <c r="Z139" i="78"/>
  <c r="AA139" i="78"/>
  <c r="AB139" i="78"/>
  <c r="AC139" i="78"/>
  <c r="AD139" i="78"/>
  <c r="AE139" i="78"/>
  <c r="AF139" i="78"/>
  <c r="AG139" i="78"/>
  <c r="AH139" i="78"/>
  <c r="W140" i="78"/>
  <c r="X140" i="78"/>
  <c r="Y140" i="78"/>
  <c r="Z140" i="78"/>
  <c r="AA140" i="78"/>
  <c r="AB140" i="78"/>
  <c r="AC140" i="78"/>
  <c r="AD140" i="78"/>
  <c r="AE140" i="78"/>
  <c r="AF140" i="78"/>
  <c r="AG140" i="78"/>
  <c r="AH140" i="78"/>
  <c r="W141" i="78"/>
  <c r="X141" i="78"/>
  <c r="Y141" i="78"/>
  <c r="Z141" i="78"/>
  <c r="AA141" i="78"/>
  <c r="AB141" i="78"/>
  <c r="AC141" i="78"/>
  <c r="AD141" i="78"/>
  <c r="AE141" i="78"/>
  <c r="AF141" i="78"/>
  <c r="AG141" i="78"/>
  <c r="AH141" i="78"/>
  <c r="W142" i="78"/>
  <c r="X142" i="78"/>
  <c r="Y142" i="78"/>
  <c r="Z142" i="78"/>
  <c r="AA142" i="78"/>
  <c r="AB142" i="78"/>
  <c r="AC142" i="78"/>
  <c r="AD142" i="78"/>
  <c r="AE142" i="78"/>
  <c r="AF142" i="78"/>
  <c r="AG142" i="78"/>
  <c r="AH142" i="78"/>
  <c r="W143" i="78"/>
  <c r="X143" i="78"/>
  <c r="Y143" i="78"/>
  <c r="Z143" i="78"/>
  <c r="AA143" i="78"/>
  <c r="AB143" i="78"/>
  <c r="AC143" i="78"/>
  <c r="AD143" i="78"/>
  <c r="AE143" i="78"/>
  <c r="AF143" i="78"/>
  <c r="AG143" i="78"/>
  <c r="AH143" i="78"/>
  <c r="W144" i="78"/>
  <c r="X144" i="78"/>
  <c r="Y144" i="78"/>
  <c r="Z144" i="78"/>
  <c r="AA144" i="78"/>
  <c r="AB144" i="78"/>
  <c r="AC144" i="78"/>
  <c r="AD144" i="78"/>
  <c r="AE144" i="78"/>
  <c r="AF144" i="78"/>
  <c r="AG144" i="78"/>
  <c r="AH144" i="78"/>
  <c r="W145" i="78"/>
  <c r="X145" i="78"/>
  <c r="Y145" i="78"/>
  <c r="Z145" i="78"/>
  <c r="AA145" i="78"/>
  <c r="AB145" i="78"/>
  <c r="AC145" i="78"/>
  <c r="AD145" i="78"/>
  <c r="AE145" i="78"/>
  <c r="AF145" i="78"/>
  <c r="AG145" i="78"/>
  <c r="AH145" i="78"/>
  <c r="W146" i="78"/>
  <c r="X146" i="78"/>
  <c r="Y146" i="78"/>
  <c r="Z146" i="78"/>
  <c r="AA146" i="78"/>
  <c r="AB146" i="78"/>
  <c r="AC146" i="78"/>
  <c r="AD146" i="78"/>
  <c r="AE146" i="78"/>
  <c r="AF146" i="78"/>
  <c r="AG146" i="78"/>
  <c r="AH146" i="78"/>
  <c r="W147" i="78"/>
  <c r="X147" i="78"/>
  <c r="Y147" i="78"/>
  <c r="Z147" i="78"/>
  <c r="AA147" i="78"/>
  <c r="AB147" i="78"/>
  <c r="AC147" i="78"/>
  <c r="AD147" i="78"/>
  <c r="AE147" i="78"/>
  <c r="AF147" i="78"/>
  <c r="AG147" i="78"/>
  <c r="AH147" i="78"/>
  <c r="W148" i="78"/>
  <c r="X148" i="78"/>
  <c r="Y148" i="78"/>
  <c r="Z148" i="78"/>
  <c r="AA148" i="78"/>
  <c r="AB148" i="78"/>
  <c r="AC148" i="78"/>
  <c r="AD148" i="78"/>
  <c r="AE148" i="78"/>
  <c r="AF148" i="78"/>
  <c r="AG148" i="78"/>
  <c r="AH148" i="78"/>
  <c r="W149" i="78"/>
  <c r="X149" i="78"/>
  <c r="Y149" i="78"/>
  <c r="Z149" i="78"/>
  <c r="AA149" i="78"/>
  <c r="AB149" i="78"/>
  <c r="AC149" i="78"/>
  <c r="AD149" i="78"/>
  <c r="AE149" i="78"/>
  <c r="AF149" i="78"/>
  <c r="AG149" i="78"/>
  <c r="AH149" i="78"/>
  <c r="W150" i="78"/>
  <c r="X150" i="78"/>
  <c r="Z150" i="78"/>
  <c r="AA150" i="78"/>
  <c r="AB150" i="78"/>
  <c r="AC150" i="78"/>
  <c r="AD150" i="78"/>
  <c r="AE150" i="78"/>
  <c r="AG150" i="78"/>
  <c r="AH150" i="78"/>
  <c r="X4" i="78"/>
  <c r="W4" i="78"/>
  <c r="V135" i="78"/>
  <c r="U135" i="78"/>
  <c r="T135" i="78"/>
  <c r="S135" i="78"/>
  <c r="S5" i="78"/>
  <c r="U5" i="78" s="1"/>
  <c r="T5" i="78"/>
  <c r="V5" i="78"/>
  <c r="S6" i="78"/>
  <c r="T6" i="78"/>
  <c r="U6" i="78"/>
  <c r="V6" i="78"/>
  <c r="S7" i="78"/>
  <c r="T7" i="78"/>
  <c r="U7" i="78"/>
  <c r="V7" i="78"/>
  <c r="S8" i="78"/>
  <c r="T8" i="78"/>
  <c r="U8" i="78"/>
  <c r="V8" i="78"/>
  <c r="S9" i="78"/>
  <c r="T9" i="78"/>
  <c r="U9" i="78"/>
  <c r="V9" i="78"/>
  <c r="S10" i="78"/>
  <c r="T10" i="78"/>
  <c r="U10" i="78"/>
  <c r="V10" i="78"/>
  <c r="S11" i="78"/>
  <c r="T11" i="78"/>
  <c r="U11" i="78"/>
  <c r="V11" i="78"/>
  <c r="S12" i="78"/>
  <c r="T12" i="78"/>
  <c r="U12" i="78"/>
  <c r="V12" i="78"/>
  <c r="S13" i="78"/>
  <c r="T13" i="78"/>
  <c r="U13" i="78"/>
  <c r="V13" i="78"/>
  <c r="S14" i="78"/>
  <c r="T14" i="78"/>
  <c r="U14" i="78"/>
  <c r="V14" i="78"/>
  <c r="S15" i="78"/>
  <c r="T15" i="78"/>
  <c r="U15" i="78"/>
  <c r="V15" i="78"/>
  <c r="S16" i="78"/>
  <c r="T16" i="78"/>
  <c r="U16" i="78"/>
  <c r="V16" i="78"/>
  <c r="S17" i="78"/>
  <c r="T17" i="78"/>
  <c r="U17" i="78"/>
  <c r="V17" i="78"/>
  <c r="S18" i="78"/>
  <c r="T18" i="78"/>
  <c r="U18" i="78"/>
  <c r="V18" i="78"/>
  <c r="S19" i="78"/>
  <c r="T19" i="78"/>
  <c r="U19" i="78"/>
  <c r="V19" i="78"/>
  <c r="S20" i="78"/>
  <c r="T20" i="78"/>
  <c r="U20" i="78"/>
  <c r="V20" i="78"/>
  <c r="S21" i="78"/>
  <c r="T21" i="78"/>
  <c r="U21" i="78"/>
  <c r="V21" i="78"/>
  <c r="S22" i="78"/>
  <c r="T22" i="78"/>
  <c r="U22" i="78"/>
  <c r="V22" i="78"/>
  <c r="S23" i="78"/>
  <c r="T23" i="78"/>
  <c r="U23" i="78"/>
  <c r="V23" i="78"/>
  <c r="S24" i="78"/>
  <c r="T24" i="78"/>
  <c r="U24" i="78"/>
  <c r="V24" i="78"/>
  <c r="S25" i="78"/>
  <c r="T25" i="78"/>
  <c r="U25" i="78"/>
  <c r="V25" i="78"/>
  <c r="S26" i="78"/>
  <c r="T26" i="78"/>
  <c r="U26" i="78"/>
  <c r="V26" i="78"/>
  <c r="S27" i="78"/>
  <c r="T27" i="78"/>
  <c r="U27" i="78"/>
  <c r="V27" i="78"/>
  <c r="S28" i="78"/>
  <c r="T28" i="78"/>
  <c r="U28" i="78"/>
  <c r="V28" i="78"/>
  <c r="S29" i="78"/>
  <c r="T29" i="78"/>
  <c r="U29" i="78"/>
  <c r="V29" i="78"/>
  <c r="S30" i="78"/>
  <c r="T30" i="78"/>
  <c r="U30" i="78"/>
  <c r="V30" i="78"/>
  <c r="S31" i="78"/>
  <c r="T31" i="78"/>
  <c r="U31" i="78"/>
  <c r="V31" i="78"/>
  <c r="S32" i="78"/>
  <c r="T32" i="78"/>
  <c r="U32" i="78"/>
  <c r="V32" i="78"/>
  <c r="S33" i="78"/>
  <c r="T33" i="78"/>
  <c r="U33" i="78"/>
  <c r="V33" i="78"/>
  <c r="S34" i="78"/>
  <c r="T34" i="78"/>
  <c r="U34" i="78"/>
  <c r="V34" i="78"/>
  <c r="S35" i="78"/>
  <c r="T35" i="78"/>
  <c r="U35" i="78"/>
  <c r="V35" i="78"/>
  <c r="S36" i="78"/>
  <c r="T36" i="78"/>
  <c r="U36" i="78"/>
  <c r="V36" i="78"/>
  <c r="S37" i="78"/>
  <c r="T37" i="78"/>
  <c r="U37" i="78"/>
  <c r="V37" i="78"/>
  <c r="S38" i="78"/>
  <c r="T38" i="78"/>
  <c r="U38" i="78"/>
  <c r="V38" i="78"/>
  <c r="S39" i="78"/>
  <c r="T39" i="78"/>
  <c r="U39" i="78"/>
  <c r="V39" i="78"/>
  <c r="S40" i="78"/>
  <c r="T40" i="78"/>
  <c r="U40" i="78"/>
  <c r="V40" i="78"/>
  <c r="S41" i="78"/>
  <c r="T41" i="78"/>
  <c r="U41" i="78"/>
  <c r="V41" i="78"/>
  <c r="S42" i="78"/>
  <c r="T42" i="78"/>
  <c r="U42" i="78"/>
  <c r="V42" i="78"/>
  <c r="S43" i="78"/>
  <c r="T43" i="78"/>
  <c r="U43" i="78"/>
  <c r="V43" i="78"/>
  <c r="S44" i="78"/>
  <c r="T44" i="78"/>
  <c r="U44" i="78"/>
  <c r="V44" i="78"/>
  <c r="S45" i="78"/>
  <c r="T45" i="78"/>
  <c r="U45" i="78"/>
  <c r="V45" i="78"/>
  <c r="S46" i="78"/>
  <c r="T46" i="78"/>
  <c r="U46" i="78"/>
  <c r="V46" i="78"/>
  <c r="S47" i="78"/>
  <c r="T47" i="78"/>
  <c r="U47" i="78"/>
  <c r="V47" i="78"/>
  <c r="S48" i="78"/>
  <c r="T48" i="78"/>
  <c r="U48" i="78"/>
  <c r="V48" i="78"/>
  <c r="S49" i="78"/>
  <c r="T49" i="78"/>
  <c r="U49" i="78"/>
  <c r="V49" i="78"/>
  <c r="S50" i="78"/>
  <c r="T50" i="78"/>
  <c r="U50" i="78"/>
  <c r="V50" i="78"/>
  <c r="S51" i="78"/>
  <c r="T51" i="78"/>
  <c r="U51" i="78"/>
  <c r="V51" i="78"/>
  <c r="S52" i="78"/>
  <c r="T52" i="78"/>
  <c r="U52" i="78"/>
  <c r="V52" i="78"/>
  <c r="S53" i="78"/>
  <c r="T53" i="78"/>
  <c r="U53" i="78"/>
  <c r="V53" i="78"/>
  <c r="S54" i="78"/>
  <c r="T54" i="78"/>
  <c r="U54" i="78"/>
  <c r="V54" i="78"/>
  <c r="S55" i="78"/>
  <c r="T55" i="78"/>
  <c r="U55" i="78"/>
  <c r="V55" i="78"/>
  <c r="S56" i="78"/>
  <c r="T56" i="78"/>
  <c r="U56" i="78"/>
  <c r="V56" i="78"/>
  <c r="S57" i="78"/>
  <c r="T57" i="78"/>
  <c r="U57" i="78"/>
  <c r="V57" i="78"/>
  <c r="S58" i="78"/>
  <c r="T58" i="78"/>
  <c r="U58" i="78"/>
  <c r="V58" i="78"/>
  <c r="S59" i="78"/>
  <c r="T59" i="78"/>
  <c r="U59" i="78"/>
  <c r="V59" i="78"/>
  <c r="S60" i="78"/>
  <c r="T60" i="78"/>
  <c r="U60" i="78"/>
  <c r="V60" i="78"/>
  <c r="S61" i="78"/>
  <c r="T61" i="78"/>
  <c r="U61" i="78"/>
  <c r="V61" i="78"/>
  <c r="S62" i="78"/>
  <c r="T62" i="78"/>
  <c r="U62" i="78"/>
  <c r="V62" i="78"/>
  <c r="S63" i="78"/>
  <c r="T63" i="78"/>
  <c r="U63" i="78"/>
  <c r="V63" i="78"/>
  <c r="S64" i="78"/>
  <c r="T64" i="78"/>
  <c r="U64" i="78"/>
  <c r="V64" i="78"/>
  <c r="S65" i="78"/>
  <c r="T65" i="78"/>
  <c r="U65" i="78"/>
  <c r="V65" i="78"/>
  <c r="S66" i="78"/>
  <c r="T66" i="78"/>
  <c r="U66" i="78"/>
  <c r="V66" i="78"/>
  <c r="S67" i="78"/>
  <c r="T67" i="78"/>
  <c r="U67" i="78"/>
  <c r="V67" i="78"/>
  <c r="S68" i="78"/>
  <c r="T68" i="78"/>
  <c r="U68" i="78"/>
  <c r="V68" i="78"/>
  <c r="S69" i="78"/>
  <c r="T69" i="78"/>
  <c r="U69" i="78"/>
  <c r="V69" i="78"/>
  <c r="S70" i="78"/>
  <c r="T70" i="78"/>
  <c r="U70" i="78"/>
  <c r="V70" i="78"/>
  <c r="S71" i="78"/>
  <c r="T71" i="78"/>
  <c r="U71" i="78"/>
  <c r="V71" i="78"/>
  <c r="S72" i="78"/>
  <c r="T72" i="78"/>
  <c r="U72" i="78"/>
  <c r="V72" i="78"/>
  <c r="S73" i="78"/>
  <c r="T73" i="78"/>
  <c r="U73" i="78"/>
  <c r="V73" i="78"/>
  <c r="S74" i="78"/>
  <c r="T74" i="78"/>
  <c r="U74" i="78"/>
  <c r="V74" i="78"/>
  <c r="S75" i="78"/>
  <c r="T75" i="78"/>
  <c r="U75" i="78"/>
  <c r="V75" i="78"/>
  <c r="S76" i="78"/>
  <c r="T76" i="78"/>
  <c r="U76" i="78"/>
  <c r="V76" i="78"/>
  <c r="S77" i="78"/>
  <c r="T77" i="78"/>
  <c r="U77" i="78"/>
  <c r="V77" i="78"/>
  <c r="S78" i="78"/>
  <c r="T78" i="78"/>
  <c r="U78" i="78"/>
  <c r="V78" i="78"/>
  <c r="S79" i="78"/>
  <c r="T79" i="78"/>
  <c r="U79" i="78"/>
  <c r="V79" i="78"/>
  <c r="S80" i="78"/>
  <c r="T80" i="78"/>
  <c r="U80" i="78"/>
  <c r="V80" i="78"/>
  <c r="S81" i="78"/>
  <c r="T81" i="78"/>
  <c r="U81" i="78"/>
  <c r="V81" i="78"/>
  <c r="S82" i="78"/>
  <c r="T82" i="78"/>
  <c r="U82" i="78"/>
  <c r="V82" i="78"/>
  <c r="S83" i="78"/>
  <c r="T83" i="78"/>
  <c r="U83" i="78"/>
  <c r="V83" i="78"/>
  <c r="S84" i="78"/>
  <c r="T84" i="78"/>
  <c r="U84" i="78"/>
  <c r="V84" i="78"/>
  <c r="S85" i="78"/>
  <c r="T85" i="78"/>
  <c r="U85" i="78"/>
  <c r="V85" i="78"/>
  <c r="S86" i="78"/>
  <c r="T86" i="78"/>
  <c r="U86" i="78"/>
  <c r="V86" i="78"/>
  <c r="S87" i="78"/>
  <c r="T87" i="78"/>
  <c r="U87" i="78"/>
  <c r="V87" i="78"/>
  <c r="S88" i="78"/>
  <c r="T88" i="78"/>
  <c r="U88" i="78"/>
  <c r="V88" i="78"/>
  <c r="S89" i="78"/>
  <c r="T89" i="78"/>
  <c r="U89" i="78"/>
  <c r="V89" i="78"/>
  <c r="S90" i="78"/>
  <c r="T90" i="78"/>
  <c r="U90" i="78"/>
  <c r="V90" i="78"/>
  <c r="S91" i="78"/>
  <c r="T91" i="78"/>
  <c r="U91" i="78"/>
  <c r="V91" i="78"/>
  <c r="S92" i="78"/>
  <c r="T92" i="78"/>
  <c r="U92" i="78"/>
  <c r="V92" i="78"/>
  <c r="S93" i="78"/>
  <c r="T93" i="78"/>
  <c r="U93" i="78"/>
  <c r="V93" i="78"/>
  <c r="S94" i="78"/>
  <c r="T94" i="78"/>
  <c r="U94" i="78"/>
  <c r="V94" i="78"/>
  <c r="S95" i="78"/>
  <c r="T95" i="78"/>
  <c r="U95" i="78"/>
  <c r="V95" i="78"/>
  <c r="S96" i="78"/>
  <c r="T96" i="78"/>
  <c r="U96" i="78"/>
  <c r="V96" i="78"/>
  <c r="S97" i="78"/>
  <c r="T97" i="78"/>
  <c r="U97" i="78"/>
  <c r="V97" i="78"/>
  <c r="S98" i="78"/>
  <c r="T98" i="78"/>
  <c r="U98" i="78"/>
  <c r="V98" i="78"/>
  <c r="S99" i="78"/>
  <c r="T99" i="78"/>
  <c r="U99" i="78"/>
  <c r="V99" i="78"/>
  <c r="S100" i="78"/>
  <c r="T100" i="78"/>
  <c r="U100" i="78"/>
  <c r="V100" i="78"/>
  <c r="S101" i="78"/>
  <c r="T101" i="78"/>
  <c r="U101" i="78"/>
  <c r="V101" i="78"/>
  <c r="S102" i="78"/>
  <c r="T102" i="78"/>
  <c r="U102" i="78"/>
  <c r="V102" i="78"/>
  <c r="S103" i="78"/>
  <c r="T103" i="78"/>
  <c r="U103" i="78"/>
  <c r="V103" i="78"/>
  <c r="S104" i="78"/>
  <c r="T104" i="78"/>
  <c r="U104" i="78"/>
  <c r="V104" i="78"/>
  <c r="S105" i="78"/>
  <c r="T105" i="78"/>
  <c r="U105" i="78"/>
  <c r="V105" i="78"/>
  <c r="S106" i="78"/>
  <c r="T106" i="78"/>
  <c r="U106" i="78"/>
  <c r="V106" i="78"/>
  <c r="S107" i="78"/>
  <c r="T107" i="78"/>
  <c r="U107" i="78"/>
  <c r="V107" i="78"/>
  <c r="S108" i="78"/>
  <c r="T108" i="78"/>
  <c r="U108" i="78"/>
  <c r="V108" i="78"/>
  <c r="S109" i="78"/>
  <c r="T109" i="78"/>
  <c r="U109" i="78"/>
  <c r="V109" i="78"/>
  <c r="S110" i="78"/>
  <c r="T110" i="78"/>
  <c r="U110" i="78"/>
  <c r="V110" i="78"/>
  <c r="S111" i="78"/>
  <c r="T111" i="78"/>
  <c r="U111" i="78"/>
  <c r="V111" i="78"/>
  <c r="S112" i="78"/>
  <c r="T112" i="78"/>
  <c r="U112" i="78"/>
  <c r="V112" i="78"/>
  <c r="S113" i="78"/>
  <c r="T113" i="78"/>
  <c r="U113" i="78"/>
  <c r="V113" i="78"/>
  <c r="S114" i="78"/>
  <c r="T114" i="78"/>
  <c r="U114" i="78"/>
  <c r="V114" i="78"/>
  <c r="S115" i="78"/>
  <c r="T115" i="78"/>
  <c r="U115" i="78"/>
  <c r="V115" i="78"/>
  <c r="S116" i="78"/>
  <c r="T116" i="78"/>
  <c r="U116" i="78"/>
  <c r="V116" i="78"/>
  <c r="S117" i="78"/>
  <c r="T117" i="78"/>
  <c r="U117" i="78"/>
  <c r="V117" i="78"/>
  <c r="S118" i="78"/>
  <c r="T118" i="78"/>
  <c r="U118" i="78"/>
  <c r="V118" i="78"/>
  <c r="S119" i="78"/>
  <c r="T119" i="78"/>
  <c r="U119" i="78"/>
  <c r="V119" i="78"/>
  <c r="S120" i="78"/>
  <c r="T120" i="78"/>
  <c r="U120" i="78"/>
  <c r="V120" i="78"/>
  <c r="S121" i="78"/>
  <c r="T121" i="78"/>
  <c r="U121" i="78"/>
  <c r="V121" i="78"/>
  <c r="S122" i="78"/>
  <c r="T122" i="78"/>
  <c r="U122" i="78"/>
  <c r="V122" i="78"/>
  <c r="S123" i="78"/>
  <c r="T123" i="78"/>
  <c r="U123" i="78"/>
  <c r="V123" i="78"/>
  <c r="S124" i="78"/>
  <c r="T124" i="78"/>
  <c r="U124" i="78"/>
  <c r="V124" i="78"/>
  <c r="S125" i="78"/>
  <c r="T125" i="78"/>
  <c r="U125" i="78"/>
  <c r="V125" i="78"/>
  <c r="S126" i="78"/>
  <c r="T126" i="78"/>
  <c r="U126" i="78"/>
  <c r="V126" i="78"/>
  <c r="S127" i="78"/>
  <c r="T127" i="78"/>
  <c r="U127" i="78"/>
  <c r="V127" i="78"/>
  <c r="S128" i="78"/>
  <c r="T128" i="78"/>
  <c r="U128" i="78"/>
  <c r="V128" i="78"/>
  <c r="S129" i="78"/>
  <c r="T129" i="78"/>
  <c r="U129" i="78"/>
  <c r="V129" i="78"/>
  <c r="S130" i="78"/>
  <c r="T130" i="78"/>
  <c r="U130" i="78"/>
  <c r="V130" i="78"/>
  <c r="S131" i="78"/>
  <c r="T131" i="78"/>
  <c r="U131" i="78"/>
  <c r="V131" i="78"/>
  <c r="S132" i="78"/>
  <c r="T132" i="78"/>
  <c r="U132" i="78"/>
  <c r="V132" i="78"/>
  <c r="S133" i="78"/>
  <c r="T133" i="78"/>
  <c r="U133" i="78"/>
  <c r="V133" i="78"/>
  <c r="S134" i="78"/>
  <c r="T134" i="78"/>
  <c r="U134" i="78"/>
  <c r="V134" i="78"/>
  <c r="S136" i="78"/>
  <c r="T136" i="78"/>
  <c r="U136" i="78"/>
  <c r="V136" i="78"/>
  <c r="S137" i="78"/>
  <c r="T137" i="78"/>
  <c r="U137" i="78"/>
  <c r="V137" i="78"/>
  <c r="S138" i="78"/>
  <c r="T138" i="78"/>
  <c r="U138" i="78"/>
  <c r="V138" i="78"/>
  <c r="S139" i="78"/>
  <c r="T139" i="78"/>
  <c r="U139" i="78"/>
  <c r="V139" i="78"/>
  <c r="S140" i="78"/>
  <c r="T140" i="78"/>
  <c r="U140" i="78"/>
  <c r="V140" i="78"/>
  <c r="S141" i="78"/>
  <c r="T141" i="78"/>
  <c r="U141" i="78"/>
  <c r="V141" i="78"/>
  <c r="S142" i="78"/>
  <c r="T142" i="78"/>
  <c r="U142" i="78"/>
  <c r="V142" i="78"/>
  <c r="S143" i="78"/>
  <c r="T143" i="78"/>
  <c r="U143" i="78"/>
  <c r="V143" i="78"/>
  <c r="S144" i="78"/>
  <c r="T144" i="78"/>
  <c r="U144" i="78"/>
  <c r="V144" i="78"/>
  <c r="S145" i="78"/>
  <c r="T145" i="78"/>
  <c r="U145" i="78"/>
  <c r="V145" i="78"/>
  <c r="S146" i="78"/>
  <c r="T146" i="78"/>
  <c r="U146" i="78"/>
  <c r="V146" i="78"/>
  <c r="S147" i="78"/>
  <c r="T147" i="78"/>
  <c r="U147" i="78"/>
  <c r="V147" i="78"/>
  <c r="S148" i="78"/>
  <c r="T148" i="78"/>
  <c r="U148" i="78"/>
  <c r="V148" i="78"/>
  <c r="S149" i="78"/>
  <c r="T149" i="78"/>
  <c r="U149" i="78"/>
  <c r="V149" i="78"/>
  <c r="S150" i="78"/>
  <c r="T150" i="78"/>
  <c r="U150" i="78"/>
  <c r="V150" i="78"/>
  <c r="V4" i="78"/>
  <c r="U4" i="78"/>
  <c r="K150" i="78"/>
  <c r="J150" i="78"/>
  <c r="I150" i="78"/>
  <c r="F150" i="78" s="1"/>
  <c r="H150" i="78"/>
  <c r="G150" i="78"/>
  <c r="E150" i="78"/>
  <c r="D150" i="78"/>
  <c r="C150" i="78"/>
  <c r="B150" i="78"/>
  <c r="B5" i="78"/>
  <c r="C5" i="78"/>
  <c r="D5" i="78"/>
  <c r="E5" i="78"/>
  <c r="G5" i="78"/>
  <c r="H5" i="78"/>
  <c r="I5" i="78"/>
  <c r="F5" i="78" s="1"/>
  <c r="J5" i="78"/>
  <c r="K5" i="78"/>
  <c r="B6" i="78"/>
  <c r="C6" i="78"/>
  <c r="D6" i="78"/>
  <c r="E6" i="78"/>
  <c r="F6" i="78" s="1"/>
  <c r="G6" i="78"/>
  <c r="H6" i="78"/>
  <c r="I6" i="78"/>
  <c r="J6" i="78"/>
  <c r="K6" i="78"/>
  <c r="B7" i="78"/>
  <c r="C7" i="78"/>
  <c r="D7" i="78"/>
  <c r="E7" i="78"/>
  <c r="F7" i="78" s="1"/>
  <c r="H7" i="78"/>
  <c r="I7" i="78"/>
  <c r="J7" i="78"/>
  <c r="K7" i="78"/>
  <c r="B8" i="78"/>
  <c r="C8" i="78"/>
  <c r="D8" i="78"/>
  <c r="E8" i="78"/>
  <c r="F8" i="78" s="1"/>
  <c r="G8" i="78"/>
  <c r="H8" i="78"/>
  <c r="I8" i="78"/>
  <c r="J8" i="78"/>
  <c r="K8" i="78"/>
  <c r="B9" i="78"/>
  <c r="C9" i="78"/>
  <c r="D9" i="78"/>
  <c r="E9" i="78"/>
  <c r="G9" i="78"/>
  <c r="H9" i="78"/>
  <c r="I9" i="78"/>
  <c r="F9" i="78" s="1"/>
  <c r="J9" i="78"/>
  <c r="K9" i="78"/>
  <c r="B10" i="78"/>
  <c r="C10" i="78"/>
  <c r="D10" i="78"/>
  <c r="E10" i="78"/>
  <c r="F10" i="78" s="1"/>
  <c r="H10" i="78"/>
  <c r="I10" i="78"/>
  <c r="J10" i="78"/>
  <c r="K10" i="78"/>
  <c r="B11" i="78"/>
  <c r="C11" i="78"/>
  <c r="D11" i="78"/>
  <c r="E11" i="78"/>
  <c r="F11" i="78" s="1"/>
  <c r="H11" i="78"/>
  <c r="I11" i="78"/>
  <c r="J11" i="78"/>
  <c r="K11" i="78"/>
  <c r="B12" i="78"/>
  <c r="C12" i="78"/>
  <c r="D12" i="78"/>
  <c r="E12" i="78"/>
  <c r="F12" i="78" s="1"/>
  <c r="G12" i="78"/>
  <c r="H12" i="78"/>
  <c r="I12" i="78"/>
  <c r="J12" i="78"/>
  <c r="K12" i="78"/>
  <c r="B13" i="78"/>
  <c r="C13" i="78"/>
  <c r="D13" i="78"/>
  <c r="E13" i="78"/>
  <c r="F13" i="78" s="1"/>
  <c r="H13" i="78"/>
  <c r="I13" i="78"/>
  <c r="J13" i="78"/>
  <c r="K13" i="78"/>
  <c r="B14" i="78"/>
  <c r="C14" i="78"/>
  <c r="D14" i="78"/>
  <c r="E14" i="78"/>
  <c r="F14" i="78" s="1"/>
  <c r="G14" i="78"/>
  <c r="H14" i="78"/>
  <c r="I14" i="78"/>
  <c r="J14" i="78"/>
  <c r="K14" i="78"/>
  <c r="B15" i="78"/>
  <c r="C15" i="78"/>
  <c r="D15" i="78"/>
  <c r="E15" i="78"/>
  <c r="G15" i="78"/>
  <c r="H15" i="78"/>
  <c r="I15" i="78"/>
  <c r="F15" i="78" s="1"/>
  <c r="J15" i="78"/>
  <c r="K15" i="78"/>
  <c r="B16" i="78"/>
  <c r="C16" i="78"/>
  <c r="D16" i="78"/>
  <c r="E16" i="78"/>
  <c r="F16" i="78" s="1"/>
  <c r="G16" i="78"/>
  <c r="H16" i="78"/>
  <c r="I16" i="78"/>
  <c r="J16" i="78"/>
  <c r="K16" i="78"/>
  <c r="B17" i="78"/>
  <c r="C17" i="78"/>
  <c r="D17" i="78"/>
  <c r="E17" i="78"/>
  <c r="F17" i="78" s="1"/>
  <c r="H17" i="78"/>
  <c r="I17" i="78"/>
  <c r="J17" i="78"/>
  <c r="K17" i="78"/>
  <c r="B18" i="78"/>
  <c r="C18" i="78"/>
  <c r="D18" i="78"/>
  <c r="E18" i="78"/>
  <c r="F18" i="78" s="1"/>
  <c r="G18" i="78"/>
  <c r="H18" i="78"/>
  <c r="I18" i="78"/>
  <c r="J18" i="78"/>
  <c r="K18" i="78"/>
  <c r="B19" i="78"/>
  <c r="C19" i="78"/>
  <c r="D19" i="78"/>
  <c r="E19" i="78"/>
  <c r="F19" i="78" s="1"/>
  <c r="H19" i="78"/>
  <c r="I19" i="78"/>
  <c r="J19" i="78"/>
  <c r="K19" i="78"/>
  <c r="B20" i="78"/>
  <c r="C20" i="78"/>
  <c r="D20" i="78"/>
  <c r="E20" i="78"/>
  <c r="F20" i="78" s="1"/>
  <c r="G20" i="78"/>
  <c r="H20" i="78"/>
  <c r="I20" i="78"/>
  <c r="J20" i="78"/>
  <c r="K20" i="78"/>
  <c r="B21" i="78"/>
  <c r="C21" i="78"/>
  <c r="D21" i="78"/>
  <c r="E21" i="78"/>
  <c r="G21" i="78"/>
  <c r="H21" i="78"/>
  <c r="I21" i="78"/>
  <c r="F21" i="78" s="1"/>
  <c r="J21" i="78"/>
  <c r="K21" i="78"/>
  <c r="B22" i="78"/>
  <c r="C22" i="78"/>
  <c r="D22" i="78"/>
  <c r="E22" i="78"/>
  <c r="F22" i="78" s="1"/>
  <c r="G22" i="78"/>
  <c r="H22" i="78"/>
  <c r="I22" i="78"/>
  <c r="J22" i="78"/>
  <c r="K22" i="78"/>
  <c r="B23" i="78"/>
  <c r="C23" i="78"/>
  <c r="D23" i="78"/>
  <c r="E23" i="78"/>
  <c r="F23" i="78" s="1"/>
  <c r="H23" i="78"/>
  <c r="I23" i="78"/>
  <c r="J23" i="78"/>
  <c r="K23" i="78"/>
  <c r="B24" i="78"/>
  <c r="C24" i="78"/>
  <c r="D24" i="78"/>
  <c r="E24" i="78"/>
  <c r="F24" i="78" s="1"/>
  <c r="G24" i="78"/>
  <c r="H24" i="78"/>
  <c r="I24" i="78"/>
  <c r="J24" i="78"/>
  <c r="K24" i="78"/>
  <c r="B25" i="78"/>
  <c r="C25" i="78"/>
  <c r="D25" i="78"/>
  <c r="E25" i="78"/>
  <c r="F25" i="78" s="1"/>
  <c r="H25" i="78"/>
  <c r="I25" i="78"/>
  <c r="J25" i="78"/>
  <c r="K25" i="78"/>
  <c r="B26" i="78"/>
  <c r="C26" i="78"/>
  <c r="D26" i="78"/>
  <c r="E26" i="78"/>
  <c r="F26" i="78" s="1"/>
  <c r="G26" i="78"/>
  <c r="H26" i="78"/>
  <c r="I26" i="78"/>
  <c r="J26" i="78"/>
  <c r="K26" i="78"/>
  <c r="B27" i="78"/>
  <c r="C27" i="78"/>
  <c r="D27" i="78"/>
  <c r="E27" i="78"/>
  <c r="G27" i="78"/>
  <c r="H27" i="78"/>
  <c r="I27" i="78"/>
  <c r="F27" i="78" s="1"/>
  <c r="J27" i="78"/>
  <c r="K27" i="78"/>
  <c r="B28" i="78"/>
  <c r="C28" i="78"/>
  <c r="D28" i="78"/>
  <c r="E28" i="78"/>
  <c r="F28" i="78" s="1"/>
  <c r="G28" i="78"/>
  <c r="H28" i="78"/>
  <c r="I28" i="78"/>
  <c r="J28" i="78"/>
  <c r="K28" i="78"/>
  <c r="B29" i="78"/>
  <c r="C29" i="78"/>
  <c r="D29" i="78"/>
  <c r="E29" i="78"/>
  <c r="F29" i="78" s="1"/>
  <c r="H29" i="78"/>
  <c r="I29" i="78"/>
  <c r="J29" i="78"/>
  <c r="K29" i="78"/>
  <c r="B30" i="78"/>
  <c r="C30" i="78"/>
  <c r="D30" i="78"/>
  <c r="E30" i="78"/>
  <c r="F30" i="78" s="1"/>
  <c r="G30" i="78"/>
  <c r="H30" i="78"/>
  <c r="I30" i="78"/>
  <c r="J30" i="78"/>
  <c r="K30" i="78"/>
  <c r="B31" i="78"/>
  <c r="C31" i="78"/>
  <c r="D31" i="78"/>
  <c r="E31" i="78"/>
  <c r="F31" i="78" s="1"/>
  <c r="H31" i="78"/>
  <c r="I31" i="78"/>
  <c r="J31" i="78"/>
  <c r="K31" i="78"/>
  <c r="B32" i="78"/>
  <c r="C32" i="78"/>
  <c r="D32" i="78"/>
  <c r="E32" i="78"/>
  <c r="F32" i="78" s="1"/>
  <c r="G32" i="78"/>
  <c r="H32" i="78"/>
  <c r="I32" i="78"/>
  <c r="J32" i="78"/>
  <c r="K32" i="78"/>
  <c r="B33" i="78"/>
  <c r="C33" i="78"/>
  <c r="D33" i="78"/>
  <c r="E33" i="78"/>
  <c r="G33" i="78"/>
  <c r="H33" i="78"/>
  <c r="I33" i="78"/>
  <c r="F33" i="78" s="1"/>
  <c r="J33" i="78"/>
  <c r="K33" i="78"/>
  <c r="B34" i="78"/>
  <c r="C34" i="78"/>
  <c r="D34" i="78"/>
  <c r="E34" i="78"/>
  <c r="F34" i="78" s="1"/>
  <c r="G34" i="78"/>
  <c r="H34" i="78"/>
  <c r="I34" i="78"/>
  <c r="J34" i="78"/>
  <c r="K34" i="78"/>
  <c r="B35" i="78"/>
  <c r="C35" i="78"/>
  <c r="D35" i="78"/>
  <c r="E35" i="78"/>
  <c r="F35" i="78" s="1"/>
  <c r="H35" i="78"/>
  <c r="I35" i="78"/>
  <c r="J35" i="78"/>
  <c r="K35" i="78"/>
  <c r="B36" i="78"/>
  <c r="C36" i="78"/>
  <c r="D36" i="78"/>
  <c r="E36" i="78"/>
  <c r="F36" i="78" s="1"/>
  <c r="G36" i="78"/>
  <c r="H36" i="78"/>
  <c r="I36" i="78"/>
  <c r="J36" i="78"/>
  <c r="K36" i="78"/>
  <c r="B37" i="78"/>
  <c r="C37" i="78"/>
  <c r="D37" i="78"/>
  <c r="E37" i="78"/>
  <c r="F37" i="78" s="1"/>
  <c r="H37" i="78"/>
  <c r="I37" i="78"/>
  <c r="J37" i="78"/>
  <c r="K37" i="78"/>
  <c r="B38" i="78"/>
  <c r="C38" i="78"/>
  <c r="D38" i="78"/>
  <c r="E38" i="78"/>
  <c r="F38" i="78" s="1"/>
  <c r="G38" i="78"/>
  <c r="H38" i="78"/>
  <c r="I38" i="78"/>
  <c r="J38" i="78"/>
  <c r="K38" i="78"/>
  <c r="B39" i="78"/>
  <c r="C39" i="78"/>
  <c r="D39" i="78"/>
  <c r="E39" i="78"/>
  <c r="G39" i="78"/>
  <c r="H39" i="78"/>
  <c r="I39" i="78"/>
  <c r="F39" i="78" s="1"/>
  <c r="J39" i="78"/>
  <c r="K39" i="78"/>
  <c r="B40" i="78"/>
  <c r="C40" i="78"/>
  <c r="D40" i="78"/>
  <c r="E40" i="78"/>
  <c r="F40" i="78" s="1"/>
  <c r="G40" i="78"/>
  <c r="H40" i="78"/>
  <c r="I40" i="78"/>
  <c r="J40" i="78"/>
  <c r="K40" i="78"/>
  <c r="B41" i="78"/>
  <c r="C41" i="78"/>
  <c r="D41" i="78"/>
  <c r="E41" i="78"/>
  <c r="F41" i="78" s="1"/>
  <c r="H41" i="78"/>
  <c r="I41" i="78"/>
  <c r="J41" i="78"/>
  <c r="K41" i="78"/>
  <c r="B42" i="78"/>
  <c r="C42" i="78"/>
  <c r="D42" i="78"/>
  <c r="E42" i="78"/>
  <c r="F42" i="78" s="1"/>
  <c r="G42" i="78"/>
  <c r="H42" i="78"/>
  <c r="I42" i="78"/>
  <c r="J42" i="78"/>
  <c r="K42" i="78"/>
  <c r="B43" i="78"/>
  <c r="C43" i="78"/>
  <c r="D43" i="78"/>
  <c r="E43" i="78"/>
  <c r="F43" i="78" s="1"/>
  <c r="H43" i="78"/>
  <c r="I43" i="78"/>
  <c r="J43" i="78"/>
  <c r="K43" i="78"/>
  <c r="B44" i="78"/>
  <c r="C44" i="78"/>
  <c r="D44" i="78"/>
  <c r="E44" i="78"/>
  <c r="F44" i="78" s="1"/>
  <c r="G44" i="78"/>
  <c r="H44" i="78"/>
  <c r="I44" i="78"/>
  <c r="J44" i="78"/>
  <c r="K44" i="78"/>
  <c r="B45" i="78"/>
  <c r="C45" i="78"/>
  <c r="D45" i="78"/>
  <c r="E45" i="78"/>
  <c r="G45" i="78"/>
  <c r="H45" i="78"/>
  <c r="I45" i="78"/>
  <c r="F45" i="78" s="1"/>
  <c r="J45" i="78"/>
  <c r="K45" i="78"/>
  <c r="B46" i="78"/>
  <c r="C46" i="78"/>
  <c r="D46" i="78"/>
  <c r="E46" i="78"/>
  <c r="F46" i="78" s="1"/>
  <c r="G46" i="78"/>
  <c r="H46" i="78"/>
  <c r="I46" i="78"/>
  <c r="J46" i="78"/>
  <c r="K46" i="78"/>
  <c r="B47" i="78"/>
  <c r="C47" i="78"/>
  <c r="D47" i="78"/>
  <c r="E47" i="78"/>
  <c r="F47" i="78" s="1"/>
  <c r="H47" i="78"/>
  <c r="I47" i="78"/>
  <c r="J47" i="78"/>
  <c r="K47" i="78"/>
  <c r="B48" i="78"/>
  <c r="C48" i="78"/>
  <c r="D48" i="78"/>
  <c r="E48" i="78"/>
  <c r="F48" i="78" s="1"/>
  <c r="G48" i="78"/>
  <c r="H48" i="78"/>
  <c r="I48" i="78"/>
  <c r="J48" i="78"/>
  <c r="K48" i="78"/>
  <c r="B49" i="78"/>
  <c r="C49" i="78"/>
  <c r="D49" i="78"/>
  <c r="E49" i="78"/>
  <c r="F49" i="78" s="1"/>
  <c r="H49" i="78"/>
  <c r="I49" i="78"/>
  <c r="J49" i="78"/>
  <c r="K49" i="78"/>
  <c r="B50" i="78"/>
  <c r="C50" i="78"/>
  <c r="D50" i="78"/>
  <c r="E50" i="78"/>
  <c r="F50" i="78" s="1"/>
  <c r="G50" i="78"/>
  <c r="H50" i="78"/>
  <c r="I50" i="78"/>
  <c r="J50" i="78"/>
  <c r="K50" i="78"/>
  <c r="B51" i="78"/>
  <c r="C51" i="78"/>
  <c r="D51" i="78"/>
  <c r="E51" i="78"/>
  <c r="G51" i="78"/>
  <c r="H51" i="78"/>
  <c r="I51" i="78"/>
  <c r="F51" i="78" s="1"/>
  <c r="J51" i="78"/>
  <c r="K51" i="78"/>
  <c r="B52" i="78"/>
  <c r="C52" i="78"/>
  <c r="D52" i="78"/>
  <c r="E52" i="78"/>
  <c r="F52" i="78" s="1"/>
  <c r="G52" i="78"/>
  <c r="H52" i="78"/>
  <c r="I52" i="78"/>
  <c r="J52" i="78"/>
  <c r="K52" i="78"/>
  <c r="B53" i="78"/>
  <c r="C53" i="78"/>
  <c r="D53" i="78"/>
  <c r="E53" i="78"/>
  <c r="F53" i="78" s="1"/>
  <c r="H53" i="78"/>
  <c r="I53" i="78"/>
  <c r="J53" i="78"/>
  <c r="K53" i="78"/>
  <c r="B54" i="78"/>
  <c r="C54" i="78"/>
  <c r="D54" i="78"/>
  <c r="E54" i="78"/>
  <c r="F54" i="78" s="1"/>
  <c r="G54" i="78"/>
  <c r="H54" i="78"/>
  <c r="I54" i="78"/>
  <c r="J54" i="78"/>
  <c r="K54" i="78"/>
  <c r="B55" i="78"/>
  <c r="C55" i="78"/>
  <c r="D55" i="78"/>
  <c r="E55" i="78"/>
  <c r="F55" i="78" s="1"/>
  <c r="H55" i="78"/>
  <c r="I55" i="78"/>
  <c r="J55" i="78"/>
  <c r="K55" i="78"/>
  <c r="B56" i="78"/>
  <c r="C56" i="78"/>
  <c r="D56" i="78"/>
  <c r="E56" i="78"/>
  <c r="F56" i="78" s="1"/>
  <c r="G56" i="78"/>
  <c r="H56" i="78"/>
  <c r="I56" i="78"/>
  <c r="J56" i="78"/>
  <c r="K56" i="78"/>
  <c r="B57" i="78"/>
  <c r="C57" i="78"/>
  <c r="D57" i="78"/>
  <c r="E57" i="78"/>
  <c r="G57" i="78"/>
  <c r="H57" i="78"/>
  <c r="I57" i="78"/>
  <c r="F57" i="78" s="1"/>
  <c r="J57" i="78"/>
  <c r="K57" i="78"/>
  <c r="B58" i="78"/>
  <c r="C58" i="78"/>
  <c r="D58" i="78"/>
  <c r="E58" i="78"/>
  <c r="F58" i="78" s="1"/>
  <c r="G58" i="78"/>
  <c r="H58" i="78"/>
  <c r="I58" i="78"/>
  <c r="J58" i="78"/>
  <c r="K58" i="78"/>
  <c r="B59" i="78"/>
  <c r="C59" i="78"/>
  <c r="D59" i="78"/>
  <c r="E59" i="78"/>
  <c r="F59" i="78" s="1"/>
  <c r="H59" i="78"/>
  <c r="I59" i="78"/>
  <c r="J59" i="78"/>
  <c r="K59" i="78"/>
  <c r="B60" i="78"/>
  <c r="C60" i="78"/>
  <c r="D60" i="78"/>
  <c r="E60" i="78"/>
  <c r="F60" i="78" s="1"/>
  <c r="G60" i="78"/>
  <c r="H60" i="78"/>
  <c r="I60" i="78"/>
  <c r="J60" i="78"/>
  <c r="K60" i="78"/>
  <c r="B61" i="78"/>
  <c r="C61" i="78"/>
  <c r="D61" i="78"/>
  <c r="E61" i="78"/>
  <c r="F61" i="78" s="1"/>
  <c r="H61" i="78"/>
  <c r="I61" i="78"/>
  <c r="J61" i="78"/>
  <c r="K61" i="78"/>
  <c r="B62" i="78"/>
  <c r="C62" i="78"/>
  <c r="D62" i="78"/>
  <c r="E62" i="78"/>
  <c r="F62" i="78" s="1"/>
  <c r="G62" i="78"/>
  <c r="H62" i="78"/>
  <c r="I62" i="78"/>
  <c r="J62" i="78"/>
  <c r="K62" i="78"/>
  <c r="B63" i="78"/>
  <c r="C63" i="78"/>
  <c r="D63" i="78"/>
  <c r="E63" i="78"/>
  <c r="G63" i="78"/>
  <c r="H63" i="78"/>
  <c r="I63" i="78"/>
  <c r="F63" i="78" s="1"/>
  <c r="J63" i="78"/>
  <c r="K63" i="78"/>
  <c r="B64" i="78"/>
  <c r="C64" i="78"/>
  <c r="D64" i="78"/>
  <c r="E64" i="78"/>
  <c r="G64" i="78"/>
  <c r="H64" i="78"/>
  <c r="I64" i="78"/>
  <c r="F64" i="78" s="1"/>
  <c r="J64" i="78"/>
  <c r="K64" i="78"/>
  <c r="B65" i="78"/>
  <c r="C65" i="78"/>
  <c r="D65" i="78"/>
  <c r="E65" i="78"/>
  <c r="F65" i="78" s="1"/>
  <c r="H65" i="78"/>
  <c r="I65" i="78"/>
  <c r="J65" i="78"/>
  <c r="K65" i="78"/>
  <c r="B66" i="78"/>
  <c r="C66" i="78"/>
  <c r="D66" i="78"/>
  <c r="E66" i="78"/>
  <c r="F66" i="78" s="1"/>
  <c r="G66" i="78"/>
  <c r="H66" i="78"/>
  <c r="I66" i="78"/>
  <c r="J66" i="78"/>
  <c r="K66" i="78"/>
  <c r="B67" i="78"/>
  <c r="C67" i="78"/>
  <c r="D67" i="78"/>
  <c r="E67" i="78"/>
  <c r="F67" i="78" s="1"/>
  <c r="H67" i="78"/>
  <c r="I67" i="78"/>
  <c r="J67" i="78"/>
  <c r="K67" i="78"/>
  <c r="B68" i="78"/>
  <c r="C68" i="78"/>
  <c r="D68" i="78"/>
  <c r="E68" i="78"/>
  <c r="F68" i="78" s="1"/>
  <c r="G68" i="78"/>
  <c r="H68" i="78"/>
  <c r="I68" i="78"/>
  <c r="J68" i="78"/>
  <c r="K68" i="78"/>
  <c r="B69" i="78"/>
  <c r="C69" i="78"/>
  <c r="D69" i="78"/>
  <c r="E69" i="78"/>
  <c r="G69" i="78"/>
  <c r="H69" i="78"/>
  <c r="I69" i="78"/>
  <c r="F69" i="78" s="1"/>
  <c r="J69" i="78"/>
  <c r="K69" i="78"/>
  <c r="B70" i="78"/>
  <c r="C70" i="78"/>
  <c r="D70" i="78"/>
  <c r="E70" i="78"/>
  <c r="G70" i="78"/>
  <c r="H70" i="78"/>
  <c r="I70" i="78"/>
  <c r="F70" i="78" s="1"/>
  <c r="J70" i="78"/>
  <c r="K70" i="78"/>
  <c r="B71" i="78"/>
  <c r="C71" i="78"/>
  <c r="D71" i="78"/>
  <c r="E71" i="78"/>
  <c r="F71" i="78" s="1"/>
  <c r="H71" i="78"/>
  <c r="I71" i="78"/>
  <c r="J71" i="78"/>
  <c r="K71" i="78"/>
  <c r="B72" i="78"/>
  <c r="C72" i="78"/>
  <c r="D72" i="78"/>
  <c r="E72" i="78"/>
  <c r="F72" i="78" s="1"/>
  <c r="G72" i="78"/>
  <c r="H72" i="78"/>
  <c r="I72" i="78"/>
  <c r="J72" i="78"/>
  <c r="K72" i="78"/>
  <c r="B73" i="78"/>
  <c r="C73" i="78"/>
  <c r="D73" i="78"/>
  <c r="E73" i="78"/>
  <c r="F73" i="78" s="1"/>
  <c r="H73" i="78"/>
  <c r="I73" i="78"/>
  <c r="J73" i="78"/>
  <c r="K73" i="78"/>
  <c r="B74" i="78"/>
  <c r="C74" i="78"/>
  <c r="D74" i="78"/>
  <c r="E74" i="78"/>
  <c r="F74" i="78" s="1"/>
  <c r="G74" i="78"/>
  <c r="H74" i="78"/>
  <c r="I74" i="78"/>
  <c r="J74" i="78"/>
  <c r="K74" i="78"/>
  <c r="B75" i="78"/>
  <c r="C75" i="78"/>
  <c r="D75" i="78"/>
  <c r="E75" i="78"/>
  <c r="G75" i="78"/>
  <c r="H75" i="78"/>
  <c r="I75" i="78"/>
  <c r="F75" i="78" s="1"/>
  <c r="J75" i="78"/>
  <c r="K75" i="78"/>
  <c r="B76" i="78"/>
  <c r="C76" i="78"/>
  <c r="D76" i="78"/>
  <c r="E76" i="78"/>
  <c r="G76" i="78"/>
  <c r="H76" i="78"/>
  <c r="I76" i="78"/>
  <c r="F76" i="78" s="1"/>
  <c r="J76" i="78"/>
  <c r="K76" i="78"/>
  <c r="B77" i="78"/>
  <c r="C77" i="78"/>
  <c r="D77" i="78"/>
  <c r="E77" i="78"/>
  <c r="F77" i="78" s="1"/>
  <c r="H77" i="78"/>
  <c r="I77" i="78"/>
  <c r="J77" i="78"/>
  <c r="K77" i="78"/>
  <c r="B78" i="78"/>
  <c r="C78" i="78"/>
  <c r="D78" i="78"/>
  <c r="E78" i="78"/>
  <c r="F78" i="78" s="1"/>
  <c r="G78" i="78"/>
  <c r="H78" i="78"/>
  <c r="I78" i="78"/>
  <c r="J78" i="78"/>
  <c r="K78" i="78"/>
  <c r="B79" i="78"/>
  <c r="C79" i="78"/>
  <c r="D79" i="78"/>
  <c r="E79" i="78"/>
  <c r="F79" i="78" s="1"/>
  <c r="H79" i="78"/>
  <c r="I79" i="78"/>
  <c r="J79" i="78"/>
  <c r="K79" i="78"/>
  <c r="B80" i="78"/>
  <c r="C80" i="78"/>
  <c r="D80" i="78"/>
  <c r="E80" i="78"/>
  <c r="F80" i="78" s="1"/>
  <c r="G80" i="78"/>
  <c r="H80" i="78"/>
  <c r="I80" i="78"/>
  <c r="J80" i="78"/>
  <c r="K80" i="78"/>
  <c r="B81" i="78"/>
  <c r="C81" i="78"/>
  <c r="D81" i="78"/>
  <c r="E81" i="78"/>
  <c r="G81" i="78"/>
  <c r="H81" i="78"/>
  <c r="I81" i="78"/>
  <c r="F81" i="78" s="1"/>
  <c r="J81" i="78"/>
  <c r="K81" i="78"/>
  <c r="B82" i="78"/>
  <c r="C82" i="78"/>
  <c r="D82" i="78"/>
  <c r="E82" i="78"/>
  <c r="G82" i="78"/>
  <c r="H82" i="78"/>
  <c r="I82" i="78"/>
  <c r="F82" i="78" s="1"/>
  <c r="J82" i="78"/>
  <c r="K82" i="78"/>
  <c r="B83" i="78"/>
  <c r="C83" i="78"/>
  <c r="D83" i="78"/>
  <c r="E83" i="78"/>
  <c r="F83" i="78" s="1"/>
  <c r="H83" i="78"/>
  <c r="I83" i="78"/>
  <c r="J83" i="78"/>
  <c r="K83" i="78"/>
  <c r="B84" i="78"/>
  <c r="C84" i="78"/>
  <c r="D84" i="78"/>
  <c r="E84" i="78"/>
  <c r="F84" i="78" s="1"/>
  <c r="G84" i="78"/>
  <c r="H84" i="78"/>
  <c r="I84" i="78"/>
  <c r="J84" i="78"/>
  <c r="K84" i="78"/>
  <c r="B85" i="78"/>
  <c r="C85" i="78"/>
  <c r="D85" i="78"/>
  <c r="E85" i="78"/>
  <c r="F85" i="78" s="1"/>
  <c r="H85" i="78"/>
  <c r="I85" i="78"/>
  <c r="J85" i="78"/>
  <c r="K85" i="78"/>
  <c r="B86" i="78"/>
  <c r="C86" i="78"/>
  <c r="D86" i="78"/>
  <c r="E86" i="78"/>
  <c r="F86" i="78" s="1"/>
  <c r="G86" i="78"/>
  <c r="H86" i="78"/>
  <c r="I86" i="78"/>
  <c r="J86" i="78"/>
  <c r="K86" i="78"/>
  <c r="B87" i="78"/>
  <c r="C87" i="78"/>
  <c r="D87" i="78"/>
  <c r="E87" i="78"/>
  <c r="G87" i="78"/>
  <c r="H87" i="78"/>
  <c r="I87" i="78"/>
  <c r="F87" i="78" s="1"/>
  <c r="J87" i="78"/>
  <c r="K87" i="78"/>
  <c r="B88" i="78"/>
  <c r="C88" i="78"/>
  <c r="D88" i="78"/>
  <c r="E88" i="78"/>
  <c r="G88" i="78"/>
  <c r="H88" i="78"/>
  <c r="I88" i="78"/>
  <c r="F88" i="78" s="1"/>
  <c r="J88" i="78"/>
  <c r="K88" i="78"/>
  <c r="B89" i="78"/>
  <c r="C89" i="78"/>
  <c r="D89" i="78"/>
  <c r="E89" i="78"/>
  <c r="F89" i="78" s="1"/>
  <c r="H89" i="78"/>
  <c r="I89" i="78"/>
  <c r="J89" i="78"/>
  <c r="K89" i="78"/>
  <c r="B90" i="78"/>
  <c r="C90" i="78"/>
  <c r="D90" i="78"/>
  <c r="E90" i="78"/>
  <c r="F90" i="78" s="1"/>
  <c r="G90" i="78"/>
  <c r="H90" i="78"/>
  <c r="I90" i="78"/>
  <c r="J90" i="78"/>
  <c r="K90" i="78"/>
  <c r="B91" i="78"/>
  <c r="C91" i="78"/>
  <c r="D91" i="78"/>
  <c r="E91" i="78"/>
  <c r="F91" i="78" s="1"/>
  <c r="H91" i="78"/>
  <c r="I91" i="78"/>
  <c r="J91" i="78"/>
  <c r="K91" i="78"/>
  <c r="B92" i="78"/>
  <c r="C92" i="78"/>
  <c r="D92" i="78"/>
  <c r="E92" i="78"/>
  <c r="F92" i="78" s="1"/>
  <c r="G92" i="78"/>
  <c r="H92" i="78"/>
  <c r="I92" i="78"/>
  <c r="J92" i="78"/>
  <c r="K92" i="78"/>
  <c r="B93" i="78"/>
  <c r="C93" i="78"/>
  <c r="D93" i="78"/>
  <c r="E93" i="78"/>
  <c r="G93" i="78"/>
  <c r="H93" i="78"/>
  <c r="I93" i="78"/>
  <c r="F93" i="78" s="1"/>
  <c r="J93" i="78"/>
  <c r="K93" i="78"/>
  <c r="B94" i="78"/>
  <c r="C94" i="78"/>
  <c r="D94" i="78"/>
  <c r="E94" i="78"/>
  <c r="G94" i="78"/>
  <c r="H94" i="78"/>
  <c r="I94" i="78"/>
  <c r="F94" i="78" s="1"/>
  <c r="J94" i="78"/>
  <c r="K94" i="78"/>
  <c r="B95" i="78"/>
  <c r="C95" i="78"/>
  <c r="D95" i="78"/>
  <c r="E95" i="78"/>
  <c r="F95" i="78" s="1"/>
  <c r="H95" i="78"/>
  <c r="I95" i="78"/>
  <c r="J95" i="78"/>
  <c r="K95" i="78"/>
  <c r="B96" i="78"/>
  <c r="C96" i="78"/>
  <c r="D96" i="78"/>
  <c r="E96" i="78"/>
  <c r="F96" i="78" s="1"/>
  <c r="G96" i="78"/>
  <c r="H96" i="78"/>
  <c r="I96" i="78"/>
  <c r="J96" i="78"/>
  <c r="K96" i="78"/>
  <c r="B97" i="78"/>
  <c r="C97" i="78"/>
  <c r="D97" i="78"/>
  <c r="E97" i="78"/>
  <c r="F97" i="78" s="1"/>
  <c r="H97" i="78"/>
  <c r="I97" i="78"/>
  <c r="J97" i="78"/>
  <c r="K97" i="78"/>
  <c r="B98" i="78"/>
  <c r="C98" i="78"/>
  <c r="D98" i="78"/>
  <c r="E98" i="78"/>
  <c r="F98" i="78" s="1"/>
  <c r="G98" i="78"/>
  <c r="H98" i="78"/>
  <c r="I98" i="78"/>
  <c r="J98" i="78"/>
  <c r="K98" i="78"/>
  <c r="B99" i="78"/>
  <c r="C99" i="78"/>
  <c r="D99" i="78"/>
  <c r="E99" i="78"/>
  <c r="G99" i="78"/>
  <c r="H99" i="78"/>
  <c r="I99" i="78"/>
  <c r="F99" i="78" s="1"/>
  <c r="J99" i="78"/>
  <c r="K99" i="78"/>
  <c r="B100" i="78"/>
  <c r="C100" i="78"/>
  <c r="D100" i="78"/>
  <c r="E100" i="78"/>
  <c r="G100" i="78"/>
  <c r="H100" i="78"/>
  <c r="I100" i="78"/>
  <c r="F100" i="78" s="1"/>
  <c r="J100" i="78"/>
  <c r="K100" i="78"/>
  <c r="B101" i="78"/>
  <c r="C101" i="78"/>
  <c r="D101" i="78"/>
  <c r="E101" i="78"/>
  <c r="F101" i="78" s="1"/>
  <c r="H101" i="78"/>
  <c r="I101" i="78"/>
  <c r="J101" i="78"/>
  <c r="K101" i="78"/>
  <c r="B102" i="78"/>
  <c r="C102" i="78"/>
  <c r="D102" i="78"/>
  <c r="E102" i="78"/>
  <c r="F102" i="78" s="1"/>
  <c r="G102" i="78"/>
  <c r="H102" i="78"/>
  <c r="I102" i="78"/>
  <c r="J102" i="78"/>
  <c r="K102" i="78"/>
  <c r="B103" i="78"/>
  <c r="C103" i="78"/>
  <c r="D103" i="78"/>
  <c r="E103" i="78"/>
  <c r="F103" i="78" s="1"/>
  <c r="H103" i="78"/>
  <c r="I103" i="78"/>
  <c r="J103" i="78"/>
  <c r="K103" i="78"/>
  <c r="B104" i="78"/>
  <c r="C104" i="78"/>
  <c r="D104" i="78"/>
  <c r="E104" i="78"/>
  <c r="F104" i="78" s="1"/>
  <c r="G104" i="78"/>
  <c r="H104" i="78"/>
  <c r="I104" i="78"/>
  <c r="J104" i="78"/>
  <c r="K104" i="78"/>
  <c r="B105" i="78"/>
  <c r="C105" i="78"/>
  <c r="D105" i="78"/>
  <c r="E105" i="78"/>
  <c r="G105" i="78"/>
  <c r="H105" i="78"/>
  <c r="I105" i="78"/>
  <c r="F105" i="78" s="1"/>
  <c r="J105" i="78"/>
  <c r="K105" i="78"/>
  <c r="B106" i="78"/>
  <c r="C106" i="78"/>
  <c r="D106" i="78"/>
  <c r="E106" i="78"/>
  <c r="G106" i="78"/>
  <c r="H106" i="78"/>
  <c r="I106" i="78"/>
  <c r="F106" i="78" s="1"/>
  <c r="J106" i="78"/>
  <c r="K106" i="78"/>
  <c r="B107" i="78"/>
  <c r="C107" i="78"/>
  <c r="D107" i="78"/>
  <c r="E107" i="78"/>
  <c r="F107" i="78" s="1"/>
  <c r="H107" i="78"/>
  <c r="I107" i="78"/>
  <c r="J107" i="78"/>
  <c r="K107" i="78"/>
  <c r="B108" i="78"/>
  <c r="C108" i="78"/>
  <c r="D108" i="78"/>
  <c r="E108" i="78"/>
  <c r="F108" i="78" s="1"/>
  <c r="G108" i="78"/>
  <c r="H108" i="78"/>
  <c r="I108" i="78"/>
  <c r="J108" i="78"/>
  <c r="K108" i="78"/>
  <c r="B109" i="78"/>
  <c r="C109" i="78"/>
  <c r="D109" i="78"/>
  <c r="E109" i="78"/>
  <c r="F109" i="78" s="1"/>
  <c r="H109" i="78"/>
  <c r="I109" i="78"/>
  <c r="J109" i="78"/>
  <c r="K109" i="78"/>
  <c r="B110" i="78"/>
  <c r="C110" i="78"/>
  <c r="D110" i="78"/>
  <c r="E110" i="78"/>
  <c r="F110" i="78" s="1"/>
  <c r="G110" i="78"/>
  <c r="H110" i="78"/>
  <c r="I110" i="78"/>
  <c r="J110" i="78"/>
  <c r="K110" i="78"/>
  <c r="B111" i="78"/>
  <c r="C111" i="78"/>
  <c r="D111" i="78"/>
  <c r="E111" i="78"/>
  <c r="G111" i="78"/>
  <c r="H111" i="78"/>
  <c r="I111" i="78"/>
  <c r="F111" i="78" s="1"/>
  <c r="J111" i="78"/>
  <c r="K111" i="78"/>
  <c r="B112" i="78"/>
  <c r="C112" i="78"/>
  <c r="D112" i="78"/>
  <c r="E112" i="78"/>
  <c r="G112" i="78"/>
  <c r="H112" i="78"/>
  <c r="I112" i="78"/>
  <c r="F112" i="78" s="1"/>
  <c r="J112" i="78"/>
  <c r="K112" i="78"/>
  <c r="B113" i="78"/>
  <c r="C113" i="78"/>
  <c r="D113" i="78"/>
  <c r="E113" i="78"/>
  <c r="F113" i="78" s="1"/>
  <c r="H113" i="78"/>
  <c r="I113" i="78"/>
  <c r="J113" i="78"/>
  <c r="K113" i="78"/>
  <c r="B114" i="78"/>
  <c r="C114" i="78"/>
  <c r="D114" i="78"/>
  <c r="E114" i="78"/>
  <c r="F114" i="78" s="1"/>
  <c r="G114" i="78"/>
  <c r="H114" i="78"/>
  <c r="I114" i="78"/>
  <c r="J114" i="78"/>
  <c r="K114" i="78"/>
  <c r="B115" i="78"/>
  <c r="C115" i="78"/>
  <c r="D115" i="78"/>
  <c r="E115" i="78"/>
  <c r="F115" i="78" s="1"/>
  <c r="H115" i="78"/>
  <c r="I115" i="78"/>
  <c r="J115" i="78"/>
  <c r="K115" i="78"/>
  <c r="B116" i="78"/>
  <c r="C116" i="78"/>
  <c r="D116" i="78"/>
  <c r="E116" i="78"/>
  <c r="F116" i="78" s="1"/>
  <c r="G116" i="78"/>
  <c r="H116" i="78"/>
  <c r="I116" i="78"/>
  <c r="J116" i="78"/>
  <c r="K116" i="78"/>
  <c r="B117" i="78"/>
  <c r="C117" i="78"/>
  <c r="D117" i="78"/>
  <c r="E117" i="78"/>
  <c r="G117" i="78"/>
  <c r="H117" i="78"/>
  <c r="I117" i="78"/>
  <c r="F117" i="78" s="1"/>
  <c r="J117" i="78"/>
  <c r="K117" i="78"/>
  <c r="B118" i="78"/>
  <c r="C118" i="78"/>
  <c r="D118" i="78"/>
  <c r="E118" i="78"/>
  <c r="G118" i="78"/>
  <c r="H118" i="78"/>
  <c r="I118" i="78"/>
  <c r="F118" i="78" s="1"/>
  <c r="J118" i="78"/>
  <c r="K118" i="78"/>
  <c r="B119" i="78"/>
  <c r="C119" i="78"/>
  <c r="D119" i="78"/>
  <c r="E119" i="78"/>
  <c r="F119" i="78" s="1"/>
  <c r="H119" i="78"/>
  <c r="I119" i="78"/>
  <c r="J119" i="78"/>
  <c r="K119" i="78"/>
  <c r="B120" i="78"/>
  <c r="C120" i="78"/>
  <c r="D120" i="78"/>
  <c r="E120" i="78"/>
  <c r="F120" i="78" s="1"/>
  <c r="G120" i="78"/>
  <c r="H120" i="78"/>
  <c r="I120" i="78"/>
  <c r="J120" i="78"/>
  <c r="K120" i="78"/>
  <c r="B121" i="78"/>
  <c r="C121" i="78"/>
  <c r="D121" i="78"/>
  <c r="E121" i="78"/>
  <c r="F121" i="78" s="1"/>
  <c r="H121" i="78"/>
  <c r="I121" i="78"/>
  <c r="J121" i="78"/>
  <c r="K121" i="78"/>
  <c r="B122" i="78"/>
  <c r="C122" i="78"/>
  <c r="D122" i="78"/>
  <c r="E122" i="78"/>
  <c r="F122" i="78" s="1"/>
  <c r="G122" i="78"/>
  <c r="H122" i="78"/>
  <c r="I122" i="78"/>
  <c r="J122" i="78"/>
  <c r="K122" i="78"/>
  <c r="B123" i="78"/>
  <c r="C123" i="78"/>
  <c r="D123" i="78"/>
  <c r="E123" i="78"/>
  <c r="G123" i="78"/>
  <c r="H123" i="78"/>
  <c r="I123" i="78"/>
  <c r="F123" i="78" s="1"/>
  <c r="J123" i="78"/>
  <c r="K123" i="78"/>
  <c r="B124" i="78"/>
  <c r="C124" i="78"/>
  <c r="D124" i="78"/>
  <c r="E124" i="78"/>
  <c r="G124" i="78"/>
  <c r="H124" i="78"/>
  <c r="I124" i="78"/>
  <c r="F124" i="78" s="1"/>
  <c r="J124" i="78"/>
  <c r="K124" i="78"/>
  <c r="B125" i="78"/>
  <c r="C125" i="78"/>
  <c r="D125" i="78"/>
  <c r="E125" i="78"/>
  <c r="F125" i="78" s="1"/>
  <c r="H125" i="78"/>
  <c r="I125" i="78"/>
  <c r="J125" i="78"/>
  <c r="K125" i="78"/>
  <c r="B126" i="78"/>
  <c r="C126" i="78"/>
  <c r="D126" i="78"/>
  <c r="E126" i="78"/>
  <c r="F126" i="78" s="1"/>
  <c r="G126" i="78"/>
  <c r="H126" i="78"/>
  <c r="I126" i="78"/>
  <c r="J126" i="78"/>
  <c r="K126" i="78"/>
  <c r="B127" i="78"/>
  <c r="C127" i="78"/>
  <c r="D127" i="78"/>
  <c r="E127" i="78"/>
  <c r="F127" i="78" s="1"/>
  <c r="H127" i="78"/>
  <c r="I127" i="78"/>
  <c r="J127" i="78"/>
  <c r="K127" i="78"/>
  <c r="B128" i="78"/>
  <c r="C128" i="78"/>
  <c r="D128" i="78"/>
  <c r="E128" i="78"/>
  <c r="F128" i="78" s="1"/>
  <c r="G128" i="78"/>
  <c r="H128" i="78"/>
  <c r="I128" i="78"/>
  <c r="J128" i="78"/>
  <c r="K128" i="78"/>
  <c r="B129" i="78"/>
  <c r="C129" i="78"/>
  <c r="D129" i="78"/>
  <c r="E129" i="78"/>
  <c r="G129" i="78"/>
  <c r="H129" i="78"/>
  <c r="I129" i="78"/>
  <c r="F129" i="78" s="1"/>
  <c r="J129" i="78"/>
  <c r="K129" i="78"/>
  <c r="B130" i="78"/>
  <c r="C130" i="78"/>
  <c r="D130" i="78"/>
  <c r="E130" i="78"/>
  <c r="G130" i="78"/>
  <c r="H130" i="78"/>
  <c r="I130" i="78"/>
  <c r="F130" i="78" s="1"/>
  <c r="J130" i="78"/>
  <c r="K130" i="78"/>
  <c r="B131" i="78"/>
  <c r="C131" i="78"/>
  <c r="D131" i="78"/>
  <c r="E131" i="78"/>
  <c r="F131" i="78" s="1"/>
  <c r="H131" i="78"/>
  <c r="I131" i="78"/>
  <c r="J131" i="78"/>
  <c r="K131" i="78"/>
  <c r="B132" i="78"/>
  <c r="C132" i="78"/>
  <c r="D132" i="78"/>
  <c r="E132" i="78"/>
  <c r="F132" i="78" s="1"/>
  <c r="G132" i="78"/>
  <c r="H132" i="78"/>
  <c r="I132" i="78"/>
  <c r="J132" i="78"/>
  <c r="K132" i="78"/>
  <c r="B133" i="78"/>
  <c r="C133" i="78"/>
  <c r="D133" i="78"/>
  <c r="E133" i="78"/>
  <c r="F133" i="78" s="1"/>
  <c r="H133" i="78"/>
  <c r="I133" i="78"/>
  <c r="J133" i="78"/>
  <c r="K133" i="78"/>
  <c r="B134" i="78"/>
  <c r="C134" i="78"/>
  <c r="D134" i="78"/>
  <c r="E134" i="78"/>
  <c r="F134" i="78" s="1"/>
  <c r="G134" i="78"/>
  <c r="H134" i="78"/>
  <c r="I134" i="78"/>
  <c r="J134" i="78"/>
  <c r="K134" i="78"/>
  <c r="B135" i="78"/>
  <c r="C135" i="78"/>
  <c r="D135" i="78"/>
  <c r="E135" i="78"/>
  <c r="G135" i="78"/>
  <c r="H135" i="78"/>
  <c r="I135" i="78"/>
  <c r="F135" i="78" s="1"/>
  <c r="J135" i="78"/>
  <c r="K135" i="78"/>
  <c r="B136" i="78"/>
  <c r="C136" i="78"/>
  <c r="D136" i="78"/>
  <c r="E136" i="78"/>
  <c r="G136" i="78"/>
  <c r="H136" i="78"/>
  <c r="I136" i="78"/>
  <c r="F136" i="78" s="1"/>
  <c r="J136" i="78"/>
  <c r="K136" i="78"/>
  <c r="B137" i="78"/>
  <c r="C137" i="78"/>
  <c r="D137" i="78"/>
  <c r="E137" i="78"/>
  <c r="F137" i="78" s="1"/>
  <c r="H137" i="78"/>
  <c r="I137" i="78"/>
  <c r="J137" i="78"/>
  <c r="K137" i="78"/>
  <c r="B138" i="78"/>
  <c r="C138" i="78"/>
  <c r="D138" i="78"/>
  <c r="E138" i="78"/>
  <c r="F138" i="78" s="1"/>
  <c r="G138" i="78"/>
  <c r="H138" i="78"/>
  <c r="I138" i="78"/>
  <c r="J138" i="78"/>
  <c r="K138" i="78"/>
  <c r="B139" i="78"/>
  <c r="C139" i="78"/>
  <c r="D139" i="78"/>
  <c r="E139" i="78"/>
  <c r="F139" i="78" s="1"/>
  <c r="H139" i="78"/>
  <c r="I139" i="78"/>
  <c r="J139" i="78"/>
  <c r="K139" i="78"/>
  <c r="B140" i="78"/>
  <c r="C140" i="78"/>
  <c r="D140" i="78"/>
  <c r="E140" i="78"/>
  <c r="F140" i="78" s="1"/>
  <c r="G140" i="78"/>
  <c r="H140" i="78"/>
  <c r="I140" i="78"/>
  <c r="J140" i="78"/>
  <c r="K140" i="78"/>
  <c r="B141" i="78"/>
  <c r="C141" i="78"/>
  <c r="D141" i="78"/>
  <c r="E141" i="78"/>
  <c r="G141" i="78"/>
  <c r="H141" i="78"/>
  <c r="I141" i="78"/>
  <c r="F141" i="78" s="1"/>
  <c r="J141" i="78"/>
  <c r="K141" i="78"/>
  <c r="B142" i="78"/>
  <c r="C142" i="78"/>
  <c r="D142" i="78"/>
  <c r="E142" i="78"/>
  <c r="G142" i="78"/>
  <c r="H142" i="78"/>
  <c r="I142" i="78"/>
  <c r="F142" i="78" s="1"/>
  <c r="J142" i="78"/>
  <c r="K142" i="78"/>
  <c r="B143" i="78"/>
  <c r="C143" i="78"/>
  <c r="D143" i="78"/>
  <c r="E143" i="78"/>
  <c r="F143" i="78" s="1"/>
  <c r="H143" i="78"/>
  <c r="I143" i="78"/>
  <c r="J143" i="78"/>
  <c r="K143" i="78"/>
  <c r="B144" i="78"/>
  <c r="C144" i="78"/>
  <c r="D144" i="78"/>
  <c r="E144" i="78"/>
  <c r="F144" i="78"/>
  <c r="G144" i="78"/>
  <c r="H144" i="78"/>
  <c r="I144" i="78"/>
  <c r="J144" i="78"/>
  <c r="K144" i="78"/>
  <c r="B145" i="78"/>
  <c r="C145" i="78"/>
  <c r="D145" i="78"/>
  <c r="E145" i="78"/>
  <c r="F145" i="78" s="1"/>
  <c r="H145" i="78"/>
  <c r="I145" i="78"/>
  <c r="J145" i="78"/>
  <c r="K145" i="78"/>
  <c r="B146" i="78"/>
  <c r="C146" i="78"/>
  <c r="D146" i="78"/>
  <c r="E146" i="78"/>
  <c r="F146" i="78" s="1"/>
  <c r="G146" i="78"/>
  <c r="H146" i="78"/>
  <c r="I146" i="78"/>
  <c r="J146" i="78"/>
  <c r="K146" i="78"/>
  <c r="B147" i="78"/>
  <c r="C147" i="78"/>
  <c r="D147" i="78"/>
  <c r="E147" i="78"/>
  <c r="G147" i="78"/>
  <c r="H147" i="78"/>
  <c r="I147" i="78"/>
  <c r="F147" i="78" s="1"/>
  <c r="J147" i="78"/>
  <c r="K147" i="78"/>
  <c r="B148" i="78"/>
  <c r="C148" i="78"/>
  <c r="D148" i="78"/>
  <c r="E148" i="78"/>
  <c r="G148" i="78"/>
  <c r="H148" i="78"/>
  <c r="I148" i="78"/>
  <c r="F148" i="78" s="1"/>
  <c r="J148" i="78"/>
  <c r="K148" i="78"/>
  <c r="B149" i="78"/>
  <c r="C149" i="78"/>
  <c r="D149" i="78"/>
  <c r="E149" i="78"/>
  <c r="F149" i="78" s="1"/>
  <c r="H149" i="78"/>
  <c r="I149" i="78"/>
  <c r="J149" i="78"/>
  <c r="K149" i="78"/>
  <c r="K4" i="78"/>
  <c r="J4" i="78"/>
  <c r="I4" i="78"/>
  <c r="F4" i="78" s="1"/>
  <c r="H4" i="78"/>
  <c r="G4" i="78"/>
  <c r="E4" i="78"/>
  <c r="D4" i="78"/>
  <c r="C4" i="78"/>
  <c r="B4" i="78"/>
  <c r="G10" i="78" l="1"/>
  <c r="G125" i="78"/>
  <c r="G119" i="78"/>
  <c r="G113" i="78"/>
  <c r="G107" i="78"/>
  <c r="G101" i="78"/>
  <c r="G95" i="78"/>
  <c r="G89" i="78"/>
  <c r="G83" i="78"/>
  <c r="G77" i="78"/>
  <c r="G71" i="78"/>
  <c r="G65" i="78"/>
  <c r="G59" i="78"/>
  <c r="G53" i="78"/>
  <c r="G47" i="78"/>
  <c r="G41" i="78"/>
  <c r="G35" i="78"/>
  <c r="G29" i="78"/>
  <c r="G23" i="78"/>
  <c r="G17" i="78"/>
  <c r="G11" i="78"/>
  <c r="G149" i="78"/>
  <c r="G143" i="78"/>
  <c r="G137" i="78"/>
  <c r="G131" i="78"/>
  <c r="G145" i="78"/>
  <c r="G127" i="78"/>
  <c r="G115" i="78"/>
  <c r="G109" i="78"/>
  <c r="G103" i="78"/>
  <c r="G97" i="78"/>
  <c r="G91" i="78"/>
  <c r="G85" i="78"/>
  <c r="G79" i="78"/>
  <c r="G73" i="78"/>
  <c r="G67" i="78"/>
  <c r="G61" i="78"/>
  <c r="G55" i="78"/>
  <c r="G49" i="78"/>
  <c r="G43" i="78"/>
  <c r="G37" i="78"/>
  <c r="G31" i="78"/>
  <c r="G25" i="78"/>
  <c r="G19" i="78"/>
  <c r="G13" i="78"/>
  <c r="G7" i="78"/>
  <c r="G139" i="78"/>
  <c r="G133" i="78"/>
  <c r="G121" i="78"/>
  <c r="AC76" i="77"/>
  <c r="O5" i="88" l="1"/>
  <c r="O6" i="88"/>
  <c r="O7" i="88"/>
  <c r="O8" i="88"/>
  <c r="O9" i="88"/>
  <c r="O10" i="88"/>
  <c r="O11" i="88"/>
  <c r="O12" i="88"/>
  <c r="O13" i="88"/>
  <c r="O14" i="88"/>
  <c r="O15" i="88"/>
  <c r="O16" i="88"/>
  <c r="O17" i="88"/>
  <c r="O18" i="88"/>
  <c r="O19" i="88"/>
  <c r="O20" i="88"/>
  <c r="O21" i="88"/>
  <c r="O22" i="88"/>
  <c r="O23" i="88"/>
  <c r="O24" i="88"/>
  <c r="O25" i="88"/>
  <c r="O26" i="88"/>
  <c r="O27" i="88"/>
  <c r="O28" i="88"/>
  <c r="O29" i="88"/>
  <c r="O30" i="88"/>
  <c r="O31" i="88"/>
  <c r="O32" i="88"/>
  <c r="O33" i="88"/>
  <c r="O34" i="88"/>
  <c r="O35" i="88"/>
  <c r="O36" i="88"/>
  <c r="O37" i="88"/>
  <c r="O38" i="88"/>
  <c r="O39" i="88"/>
  <c r="O40" i="88"/>
  <c r="O41" i="88"/>
  <c r="O42" i="88"/>
  <c r="O43" i="88"/>
  <c r="O44" i="88"/>
  <c r="O45" i="88"/>
  <c r="O46" i="88"/>
  <c r="O47" i="88"/>
  <c r="O48" i="88"/>
  <c r="O49" i="88"/>
  <c r="O50" i="88"/>
  <c r="O51" i="88"/>
  <c r="O52" i="88"/>
  <c r="O53" i="88"/>
  <c r="O54" i="88"/>
  <c r="O55" i="88"/>
  <c r="O56" i="88"/>
  <c r="O57" i="88"/>
  <c r="O58" i="88"/>
  <c r="O59" i="88"/>
  <c r="O60" i="88"/>
  <c r="O61" i="88"/>
  <c r="O62" i="88"/>
  <c r="O63" i="88"/>
  <c r="O64" i="88"/>
  <c r="O65" i="88"/>
  <c r="O66" i="88"/>
  <c r="O67" i="88"/>
  <c r="O68" i="88"/>
  <c r="O69" i="88"/>
  <c r="O70" i="88"/>
  <c r="O71" i="88"/>
  <c r="O72" i="88"/>
  <c r="O73" i="88"/>
  <c r="O74" i="88"/>
  <c r="O75" i="88"/>
  <c r="O76" i="88"/>
  <c r="O77" i="88"/>
  <c r="O78" i="88"/>
  <c r="O79" i="88"/>
  <c r="O80" i="88"/>
  <c r="O81" i="88"/>
  <c r="O82" i="88"/>
  <c r="O83" i="88"/>
  <c r="O84" i="88"/>
  <c r="O85" i="88"/>
  <c r="O86" i="88"/>
  <c r="O87" i="88"/>
  <c r="O88" i="88"/>
  <c r="O89" i="88"/>
  <c r="O90" i="88"/>
  <c r="O91" i="88"/>
  <c r="O92" i="88"/>
  <c r="O93" i="88"/>
  <c r="O94" i="88"/>
  <c r="O95" i="88"/>
  <c r="O96" i="88"/>
  <c r="O97" i="88"/>
  <c r="O98" i="88"/>
  <c r="O99" i="88"/>
  <c r="O100" i="88"/>
  <c r="O101" i="88"/>
  <c r="O102" i="88"/>
  <c r="O103" i="88"/>
  <c r="O104" i="88"/>
  <c r="O105" i="88"/>
  <c r="O106" i="88"/>
  <c r="O107" i="88"/>
  <c r="O108" i="88"/>
  <c r="O109" i="88"/>
  <c r="O110" i="88"/>
  <c r="O111" i="88"/>
  <c r="O112" i="88"/>
  <c r="O113" i="88"/>
  <c r="O114" i="88"/>
  <c r="O115" i="88"/>
  <c r="O116" i="88"/>
  <c r="O117" i="88"/>
  <c r="O118" i="88"/>
  <c r="O119" i="88"/>
  <c r="O120" i="88"/>
  <c r="O121" i="88"/>
  <c r="O122" i="88"/>
  <c r="O123" i="88"/>
  <c r="O124" i="88"/>
  <c r="O125" i="88"/>
  <c r="O126" i="88"/>
  <c r="O127" i="88"/>
  <c r="O128" i="88"/>
  <c r="O129" i="88"/>
  <c r="O130" i="88"/>
  <c r="O131" i="88"/>
  <c r="O132" i="88"/>
  <c r="O133" i="88"/>
  <c r="O134" i="88"/>
  <c r="O135" i="88"/>
  <c r="O136" i="88"/>
  <c r="O137" i="88"/>
  <c r="O138" i="88"/>
  <c r="O139" i="88"/>
  <c r="O140" i="88"/>
  <c r="O141" i="88"/>
  <c r="O142" i="88"/>
  <c r="O143" i="88"/>
  <c r="O144" i="88"/>
  <c r="O145" i="88"/>
  <c r="O146" i="88"/>
  <c r="O147" i="88"/>
  <c r="O148" i="88"/>
  <c r="O149" i="88"/>
  <c r="O150" i="88"/>
  <c r="O4" i="88"/>
  <c r="H4" i="88" s="1"/>
  <c r="K5" i="77"/>
  <c r="K6" i="77"/>
  <c r="K7" i="77"/>
  <c r="K8" i="77"/>
  <c r="K9" i="77"/>
  <c r="K10" i="77"/>
  <c r="K11" i="77"/>
  <c r="K12" i="77"/>
  <c r="K13" i="77"/>
  <c r="K14" i="77"/>
  <c r="K15" i="77"/>
  <c r="K16" i="77"/>
  <c r="K17" i="77"/>
  <c r="K18" i="77"/>
  <c r="K19" i="77"/>
  <c r="K20" i="77"/>
  <c r="K21" i="77"/>
  <c r="K22" i="77"/>
  <c r="K23" i="77"/>
  <c r="K24" i="77"/>
  <c r="K25" i="77"/>
  <c r="K26" i="77"/>
  <c r="K27" i="77"/>
  <c r="K28" i="77"/>
  <c r="K29" i="77"/>
  <c r="K30" i="77"/>
  <c r="K31" i="77"/>
  <c r="K32" i="77"/>
  <c r="K33" i="77"/>
  <c r="K34" i="77"/>
  <c r="K35" i="77"/>
  <c r="K36" i="77"/>
  <c r="K37" i="77"/>
  <c r="K38" i="77"/>
  <c r="K39" i="77"/>
  <c r="K40" i="77"/>
  <c r="K41" i="77"/>
  <c r="K42" i="77"/>
  <c r="K43" i="77"/>
  <c r="K44" i="77"/>
  <c r="K45" i="77"/>
  <c r="K46" i="77"/>
  <c r="K47" i="77"/>
  <c r="K48" i="77"/>
  <c r="K49" i="77"/>
  <c r="K50" i="77"/>
  <c r="K51" i="77"/>
  <c r="K52" i="77"/>
  <c r="K53" i="77"/>
  <c r="K54" i="77"/>
  <c r="K55" i="77"/>
  <c r="K56" i="77"/>
  <c r="K57" i="77"/>
  <c r="K58" i="77"/>
  <c r="K59" i="77"/>
  <c r="K60" i="77"/>
  <c r="K61" i="77"/>
  <c r="K62" i="77"/>
  <c r="K63" i="77"/>
  <c r="K64" i="77"/>
  <c r="K65" i="77"/>
  <c r="K66" i="77"/>
  <c r="K67" i="77"/>
  <c r="K68" i="77"/>
  <c r="K69" i="77"/>
  <c r="K70" i="77"/>
  <c r="K71" i="77"/>
  <c r="K72" i="77"/>
  <c r="K73" i="77"/>
  <c r="K74" i="77"/>
  <c r="K75" i="77"/>
  <c r="K76" i="77"/>
  <c r="K77" i="77"/>
  <c r="K78" i="77"/>
  <c r="K79" i="77"/>
  <c r="K80" i="77"/>
  <c r="K81" i="77"/>
  <c r="K82" i="77"/>
  <c r="K83" i="77"/>
  <c r="K84" i="77"/>
  <c r="K85" i="77"/>
  <c r="K86" i="77"/>
  <c r="K87" i="77"/>
  <c r="K88" i="77"/>
  <c r="K89" i="77"/>
  <c r="K90" i="77"/>
  <c r="K91" i="77"/>
  <c r="K92" i="77"/>
  <c r="K93" i="77"/>
  <c r="K94" i="77"/>
  <c r="K95" i="77"/>
  <c r="K96" i="77"/>
  <c r="K97" i="77"/>
  <c r="K98" i="77"/>
  <c r="K99" i="77"/>
  <c r="K100" i="77"/>
  <c r="K101" i="77"/>
  <c r="K102" i="77"/>
  <c r="K103" i="77"/>
  <c r="K104" i="77"/>
  <c r="K105" i="77"/>
  <c r="K106" i="77"/>
  <c r="K107" i="77"/>
  <c r="K108" i="77"/>
  <c r="K109" i="77"/>
  <c r="K110" i="77"/>
  <c r="K111" i="77"/>
  <c r="K112" i="77"/>
  <c r="K113" i="77"/>
  <c r="K114" i="77"/>
  <c r="K115" i="77"/>
  <c r="K116" i="77"/>
  <c r="K117" i="77"/>
  <c r="K118" i="77"/>
  <c r="K119" i="77"/>
  <c r="K120" i="77"/>
  <c r="K121" i="77"/>
  <c r="K122" i="77"/>
  <c r="K123" i="77"/>
  <c r="K124" i="77"/>
  <c r="K125" i="77"/>
  <c r="K126" i="77"/>
  <c r="K127" i="77"/>
  <c r="K128" i="77"/>
  <c r="K129" i="77"/>
  <c r="K130" i="77"/>
  <c r="K131" i="77"/>
  <c r="K132" i="77"/>
  <c r="K133" i="77"/>
  <c r="K134" i="77"/>
  <c r="K135" i="77"/>
  <c r="K136" i="77"/>
  <c r="K137" i="77"/>
  <c r="K138" i="77"/>
  <c r="K139" i="77"/>
  <c r="K140" i="77"/>
  <c r="K141" i="77"/>
  <c r="K142" i="77"/>
  <c r="K143" i="77"/>
  <c r="K144" i="77"/>
  <c r="K145" i="77"/>
  <c r="K146" i="77"/>
  <c r="K147" i="77"/>
  <c r="K148" i="77"/>
  <c r="K149" i="77"/>
  <c r="K150" i="77"/>
  <c r="K4" i="77"/>
  <c r="D5" i="80"/>
  <c r="D6" i="80"/>
  <c r="D7" i="80"/>
  <c r="D8" i="80"/>
  <c r="D9" i="80"/>
  <c r="D10" i="80"/>
  <c r="D11" i="80"/>
  <c r="D12" i="80"/>
  <c r="D13" i="80"/>
  <c r="D14" i="80"/>
  <c r="D15" i="80"/>
  <c r="D16" i="80"/>
  <c r="D17" i="80"/>
  <c r="D18" i="80"/>
  <c r="D19" i="80"/>
  <c r="D20" i="80"/>
  <c r="D21" i="80"/>
  <c r="D22" i="80"/>
  <c r="D23" i="80"/>
  <c r="D24" i="80"/>
  <c r="D25" i="80"/>
  <c r="D26" i="80"/>
  <c r="D27" i="80"/>
  <c r="D28" i="80"/>
  <c r="D29" i="80"/>
  <c r="D30" i="80"/>
  <c r="D31" i="80"/>
  <c r="D32" i="80"/>
  <c r="D33" i="80"/>
  <c r="D34" i="80"/>
  <c r="D35" i="80"/>
  <c r="D36" i="80"/>
  <c r="D37" i="80"/>
  <c r="D38" i="80"/>
  <c r="D39" i="80"/>
  <c r="D40" i="80"/>
  <c r="D41" i="80"/>
  <c r="D42" i="80"/>
  <c r="D43" i="80"/>
  <c r="D44" i="80"/>
  <c r="D45" i="80"/>
  <c r="D46" i="80"/>
  <c r="D47" i="80"/>
  <c r="D48" i="80"/>
  <c r="D49" i="80"/>
  <c r="D50" i="80"/>
  <c r="D51" i="80"/>
  <c r="D52" i="80"/>
  <c r="D53" i="80"/>
  <c r="D54" i="80"/>
  <c r="D55" i="80"/>
  <c r="D56" i="80"/>
  <c r="D57" i="80"/>
  <c r="D58" i="80"/>
  <c r="D59" i="80"/>
  <c r="D60" i="80"/>
  <c r="D61" i="80"/>
  <c r="D62" i="80"/>
  <c r="D63" i="80"/>
  <c r="D64" i="80"/>
  <c r="D65" i="80"/>
  <c r="D66" i="80"/>
  <c r="D67" i="80"/>
  <c r="D68" i="80"/>
  <c r="D69" i="80"/>
  <c r="D70" i="80"/>
  <c r="D71" i="80"/>
  <c r="D72" i="80"/>
  <c r="D73" i="80"/>
  <c r="D74" i="80"/>
  <c r="D75" i="80"/>
  <c r="D76" i="80"/>
  <c r="D77" i="80"/>
  <c r="D78" i="80"/>
  <c r="D79" i="80"/>
  <c r="D80" i="80"/>
  <c r="D81" i="80"/>
  <c r="D82" i="80"/>
  <c r="D83" i="80"/>
  <c r="D84" i="80"/>
  <c r="D85" i="80"/>
  <c r="D86" i="80"/>
  <c r="D87" i="80"/>
  <c r="D88" i="80"/>
  <c r="D89" i="80"/>
  <c r="D90" i="80"/>
  <c r="D91" i="80"/>
  <c r="D92" i="80"/>
  <c r="D93" i="80"/>
  <c r="D94" i="80"/>
  <c r="D95" i="80"/>
  <c r="D96" i="80"/>
  <c r="D97" i="80"/>
  <c r="D98" i="80"/>
  <c r="D99" i="80"/>
  <c r="D100" i="80"/>
  <c r="D101" i="80"/>
  <c r="D102" i="80"/>
  <c r="D103" i="80"/>
  <c r="D104" i="80"/>
  <c r="D105" i="80"/>
  <c r="D106" i="80"/>
  <c r="D107" i="80"/>
  <c r="D108" i="80"/>
  <c r="D109" i="80"/>
  <c r="D110" i="80"/>
  <c r="D111" i="80"/>
  <c r="D112" i="80"/>
  <c r="D113" i="80"/>
  <c r="D114" i="80"/>
  <c r="D115" i="80"/>
  <c r="D116" i="80"/>
  <c r="D117" i="80"/>
  <c r="D118" i="80"/>
  <c r="D119" i="80"/>
  <c r="D120" i="80"/>
  <c r="D121" i="80"/>
  <c r="D122" i="80"/>
  <c r="D123" i="80"/>
  <c r="D124" i="80"/>
  <c r="D125" i="80"/>
  <c r="D126" i="80"/>
  <c r="D127" i="80"/>
  <c r="D128" i="80"/>
  <c r="D129" i="80"/>
  <c r="D130" i="80"/>
  <c r="D131" i="80"/>
  <c r="D132" i="80"/>
  <c r="D133" i="80"/>
  <c r="D134" i="80"/>
  <c r="D135" i="80"/>
  <c r="D136" i="80"/>
  <c r="D137" i="80"/>
  <c r="D138" i="80"/>
  <c r="D139" i="80"/>
  <c r="D140" i="80"/>
  <c r="D141" i="80"/>
  <c r="D142" i="80"/>
  <c r="D143" i="80"/>
  <c r="D144" i="80"/>
  <c r="D145" i="80"/>
  <c r="D146" i="80"/>
  <c r="D147" i="80"/>
  <c r="D148" i="80"/>
  <c r="D149" i="80"/>
  <c r="D150" i="80"/>
  <c r="D4" i="80"/>
  <c r="O6" i="91"/>
  <c r="J151" i="91" l="1"/>
  <c r="K151" i="91"/>
  <c r="L151" i="91"/>
  <c r="K7" i="91"/>
  <c r="K8" i="91"/>
  <c r="K9" i="91"/>
  <c r="K10" i="91"/>
  <c r="K11" i="91"/>
  <c r="K12" i="91"/>
  <c r="K13" i="91"/>
  <c r="K14" i="91"/>
  <c r="K15" i="91"/>
  <c r="K16" i="91"/>
  <c r="K17" i="91"/>
  <c r="K18" i="91"/>
  <c r="K19" i="91"/>
  <c r="K20" i="91"/>
  <c r="K21" i="91"/>
  <c r="K22" i="91"/>
  <c r="K23" i="91"/>
  <c r="K24" i="91"/>
  <c r="K25" i="91"/>
  <c r="K26" i="91"/>
  <c r="K27" i="91"/>
  <c r="K28" i="91"/>
  <c r="K29" i="91"/>
  <c r="K30" i="91"/>
  <c r="K31" i="91"/>
  <c r="K32" i="91"/>
  <c r="K33" i="91"/>
  <c r="K34" i="91"/>
  <c r="K35" i="91"/>
  <c r="K36" i="91"/>
  <c r="K37" i="91"/>
  <c r="K38" i="91"/>
  <c r="K39" i="91"/>
  <c r="K40" i="91"/>
  <c r="K41" i="91"/>
  <c r="K42" i="91"/>
  <c r="K43" i="91"/>
  <c r="K44" i="91"/>
  <c r="K45" i="91"/>
  <c r="K46" i="91"/>
  <c r="K47" i="91"/>
  <c r="K48" i="91"/>
  <c r="K49" i="91"/>
  <c r="K50" i="91"/>
  <c r="K51" i="91"/>
  <c r="K52" i="91"/>
  <c r="K53" i="91"/>
  <c r="K54" i="91"/>
  <c r="K55" i="91"/>
  <c r="K56" i="91"/>
  <c r="K57" i="91"/>
  <c r="K58" i="91"/>
  <c r="K59" i="91"/>
  <c r="K60" i="91"/>
  <c r="K61" i="91"/>
  <c r="K62" i="91"/>
  <c r="K63" i="91"/>
  <c r="K64" i="91"/>
  <c r="K65" i="91"/>
  <c r="K66" i="91"/>
  <c r="K67" i="91"/>
  <c r="K68" i="91"/>
  <c r="K69" i="91"/>
  <c r="K70" i="91"/>
  <c r="K71" i="91"/>
  <c r="K72" i="91"/>
  <c r="K73" i="91"/>
  <c r="K74" i="91"/>
  <c r="K75" i="91"/>
  <c r="K76" i="91"/>
  <c r="K77" i="91"/>
  <c r="K78" i="91"/>
  <c r="K79" i="91"/>
  <c r="K80" i="91"/>
  <c r="K81" i="91"/>
  <c r="K82" i="91"/>
  <c r="K83" i="91"/>
  <c r="K84" i="91"/>
  <c r="K85" i="91"/>
  <c r="K86" i="91"/>
  <c r="K87" i="91"/>
  <c r="K88" i="91"/>
  <c r="K89" i="91"/>
  <c r="K90" i="91"/>
  <c r="K91" i="91"/>
  <c r="K92" i="91"/>
  <c r="K93" i="91"/>
  <c r="K94" i="91"/>
  <c r="K95" i="91"/>
  <c r="K96" i="91"/>
  <c r="K97" i="91"/>
  <c r="K98" i="91"/>
  <c r="K99" i="91"/>
  <c r="K100" i="91"/>
  <c r="K101" i="91"/>
  <c r="K102" i="91"/>
  <c r="K103" i="91"/>
  <c r="K104" i="91"/>
  <c r="K105" i="91"/>
  <c r="K106" i="91"/>
  <c r="K107" i="91"/>
  <c r="K108" i="91"/>
  <c r="K109" i="91"/>
  <c r="K110" i="91"/>
  <c r="K111" i="91"/>
  <c r="K112" i="91"/>
  <c r="K113" i="91"/>
  <c r="K114" i="91"/>
  <c r="K115" i="91"/>
  <c r="K116" i="91"/>
  <c r="K117" i="91"/>
  <c r="K118" i="91"/>
  <c r="K119" i="91"/>
  <c r="K120" i="91"/>
  <c r="K121" i="91"/>
  <c r="K122" i="91"/>
  <c r="K123" i="91"/>
  <c r="K124" i="91"/>
  <c r="K125" i="91"/>
  <c r="K126" i="91"/>
  <c r="K127" i="91"/>
  <c r="K128" i="91"/>
  <c r="K129" i="91"/>
  <c r="K130" i="91"/>
  <c r="K131" i="91"/>
  <c r="K132" i="91"/>
  <c r="K133" i="91"/>
  <c r="K134" i="91"/>
  <c r="K135" i="91"/>
  <c r="K136" i="91"/>
  <c r="K137" i="91"/>
  <c r="K138" i="91"/>
  <c r="K139" i="91"/>
  <c r="K140" i="91"/>
  <c r="K141" i="91"/>
  <c r="K142" i="91"/>
  <c r="K143" i="91"/>
  <c r="K144" i="91"/>
  <c r="K145" i="91"/>
  <c r="K146" i="91"/>
  <c r="K147" i="91"/>
  <c r="K148" i="91"/>
  <c r="K149" i="91"/>
  <c r="K150" i="91"/>
  <c r="K6" i="91"/>
  <c r="L6" i="91"/>
  <c r="U8" i="94"/>
  <c r="V8" i="94"/>
  <c r="W8" i="94"/>
  <c r="X8" i="94"/>
  <c r="Y8" i="94"/>
  <c r="Z8" i="94"/>
  <c r="AA8" i="94"/>
  <c r="AB8" i="94"/>
  <c r="AC8" i="94"/>
  <c r="AD8" i="94"/>
  <c r="AE8" i="94"/>
  <c r="AF8" i="94"/>
  <c r="AG8" i="94"/>
  <c r="AH8" i="94"/>
  <c r="AI8" i="94"/>
  <c r="AJ8" i="94"/>
  <c r="AK8" i="94"/>
  <c r="AL8" i="94"/>
  <c r="AM8" i="94"/>
  <c r="AN8" i="94"/>
  <c r="AO8" i="94"/>
  <c r="AP8" i="94"/>
  <c r="AQ8" i="94"/>
  <c r="AR8" i="94"/>
  <c r="AS8" i="94"/>
  <c r="AT8" i="94"/>
  <c r="U9" i="94"/>
  <c r="V9" i="94"/>
  <c r="W9" i="94"/>
  <c r="X9" i="94"/>
  <c r="Y9" i="94"/>
  <c r="Z9" i="94"/>
  <c r="AA9" i="94"/>
  <c r="AB9" i="94"/>
  <c r="AC9" i="94"/>
  <c r="AD9" i="94"/>
  <c r="AE9" i="94"/>
  <c r="AF9" i="94"/>
  <c r="AG9" i="94"/>
  <c r="AH9" i="94"/>
  <c r="AI9" i="94"/>
  <c r="AJ9" i="94"/>
  <c r="AK9" i="94"/>
  <c r="AL9" i="94"/>
  <c r="AM9" i="94"/>
  <c r="AN9" i="94"/>
  <c r="AO9" i="94"/>
  <c r="AP9" i="94"/>
  <c r="AQ9" i="94"/>
  <c r="AR9" i="94"/>
  <c r="AS9" i="94"/>
  <c r="AT9" i="94"/>
  <c r="U10" i="94"/>
  <c r="V10" i="94"/>
  <c r="W10" i="94"/>
  <c r="X10" i="94"/>
  <c r="Y10" i="94"/>
  <c r="Z10" i="94"/>
  <c r="AA10" i="94"/>
  <c r="AB10" i="94"/>
  <c r="AC10" i="94"/>
  <c r="AD10" i="94"/>
  <c r="AE10" i="94"/>
  <c r="AF10" i="94"/>
  <c r="AG10" i="94"/>
  <c r="AH10" i="94"/>
  <c r="AI10" i="94"/>
  <c r="AJ10" i="94"/>
  <c r="AK10" i="94"/>
  <c r="AL10" i="94"/>
  <c r="AM10" i="94"/>
  <c r="AN10" i="94"/>
  <c r="AO10" i="94"/>
  <c r="AP10" i="94"/>
  <c r="AQ10" i="94"/>
  <c r="AR10" i="94"/>
  <c r="AS10" i="94"/>
  <c r="AT10" i="94"/>
  <c r="U11" i="94"/>
  <c r="V11" i="94"/>
  <c r="W11" i="94"/>
  <c r="X11" i="94"/>
  <c r="Y11" i="94"/>
  <c r="Z11" i="94"/>
  <c r="AA11" i="94"/>
  <c r="AB11" i="94"/>
  <c r="AC11" i="94"/>
  <c r="AD11" i="94"/>
  <c r="AE11" i="94"/>
  <c r="AF11" i="94"/>
  <c r="AG11" i="94"/>
  <c r="AH11" i="94"/>
  <c r="AI11" i="94"/>
  <c r="AJ11" i="94"/>
  <c r="AK11" i="94"/>
  <c r="AL11" i="94"/>
  <c r="AM11" i="94"/>
  <c r="AN11" i="94"/>
  <c r="AO11" i="94"/>
  <c r="AP11" i="94"/>
  <c r="AQ11" i="94"/>
  <c r="AR11" i="94"/>
  <c r="AS11" i="94"/>
  <c r="AT11" i="94"/>
  <c r="U12" i="94"/>
  <c r="V12" i="94"/>
  <c r="W12" i="94"/>
  <c r="X12" i="94"/>
  <c r="Y12" i="94"/>
  <c r="Z12" i="94"/>
  <c r="AA12" i="94"/>
  <c r="AB12" i="94"/>
  <c r="AC12" i="94"/>
  <c r="AD12" i="94"/>
  <c r="AE12" i="94"/>
  <c r="AF12" i="94"/>
  <c r="AG12" i="94"/>
  <c r="AH12" i="94"/>
  <c r="AI12" i="94"/>
  <c r="AJ12" i="94"/>
  <c r="AK12" i="94"/>
  <c r="AL12" i="94"/>
  <c r="AM12" i="94"/>
  <c r="AN12" i="94"/>
  <c r="AO12" i="94"/>
  <c r="AP12" i="94"/>
  <c r="AQ12" i="94"/>
  <c r="AR12" i="94"/>
  <c r="AS12" i="94"/>
  <c r="AT12" i="94"/>
  <c r="U13" i="94"/>
  <c r="V13" i="94"/>
  <c r="W13" i="94"/>
  <c r="X13" i="94"/>
  <c r="Y13" i="94"/>
  <c r="Z13" i="94"/>
  <c r="AA13" i="94"/>
  <c r="AB13" i="94"/>
  <c r="AC13" i="94"/>
  <c r="AD13" i="94"/>
  <c r="AE13" i="94"/>
  <c r="AF13" i="94"/>
  <c r="AG13" i="94"/>
  <c r="AH13" i="94"/>
  <c r="AI13" i="94"/>
  <c r="AJ13" i="94"/>
  <c r="AK13" i="94"/>
  <c r="AL13" i="94"/>
  <c r="AM13" i="94"/>
  <c r="AN13" i="94"/>
  <c r="AO13" i="94"/>
  <c r="AP13" i="94"/>
  <c r="AQ13" i="94"/>
  <c r="AR13" i="94"/>
  <c r="AS13" i="94"/>
  <c r="AT13" i="94"/>
  <c r="U14" i="94"/>
  <c r="V14" i="94"/>
  <c r="W14" i="94"/>
  <c r="X14" i="94"/>
  <c r="Y14" i="94"/>
  <c r="Z14" i="94"/>
  <c r="AA14" i="94"/>
  <c r="AB14" i="94"/>
  <c r="AC14" i="94"/>
  <c r="AD14" i="94"/>
  <c r="AE14" i="94"/>
  <c r="AF14" i="94"/>
  <c r="AG14" i="94"/>
  <c r="AH14" i="94"/>
  <c r="AI14" i="94"/>
  <c r="AJ14" i="94"/>
  <c r="AK14" i="94"/>
  <c r="AL14" i="94"/>
  <c r="AM14" i="94"/>
  <c r="AN14" i="94"/>
  <c r="AO14" i="94"/>
  <c r="AP14" i="94"/>
  <c r="AQ14" i="94"/>
  <c r="AR14" i="94"/>
  <c r="AS14" i="94"/>
  <c r="AT14" i="94"/>
  <c r="U15" i="94"/>
  <c r="V15" i="94"/>
  <c r="W15" i="94"/>
  <c r="X15" i="94"/>
  <c r="Y15" i="94"/>
  <c r="Z15" i="94"/>
  <c r="AA15" i="94"/>
  <c r="AB15" i="94"/>
  <c r="AC15" i="94"/>
  <c r="AD15" i="94"/>
  <c r="AE15" i="94"/>
  <c r="AF15" i="94"/>
  <c r="AG15" i="94"/>
  <c r="AH15" i="94"/>
  <c r="AI15" i="94"/>
  <c r="AJ15" i="94"/>
  <c r="AK15" i="94"/>
  <c r="AL15" i="94"/>
  <c r="AM15" i="94"/>
  <c r="AN15" i="94"/>
  <c r="AO15" i="94"/>
  <c r="AP15" i="94"/>
  <c r="AQ15" i="94"/>
  <c r="AR15" i="94"/>
  <c r="AS15" i="94"/>
  <c r="AT15" i="94"/>
  <c r="U16" i="94"/>
  <c r="V16" i="94"/>
  <c r="W16" i="94"/>
  <c r="X16" i="94"/>
  <c r="Y16" i="94"/>
  <c r="Z16" i="94"/>
  <c r="AA16" i="94"/>
  <c r="AB16" i="94"/>
  <c r="AC16" i="94"/>
  <c r="AD16" i="94"/>
  <c r="AE16" i="94"/>
  <c r="AF16" i="94"/>
  <c r="AG16" i="94"/>
  <c r="AH16" i="94"/>
  <c r="AI16" i="94"/>
  <c r="AJ16" i="94"/>
  <c r="AK16" i="94"/>
  <c r="AL16" i="94"/>
  <c r="AM16" i="94"/>
  <c r="AN16" i="94"/>
  <c r="AO16" i="94"/>
  <c r="AP16" i="94"/>
  <c r="AQ16" i="94"/>
  <c r="AR16" i="94"/>
  <c r="AS16" i="94"/>
  <c r="AT16" i="94"/>
  <c r="U17" i="94"/>
  <c r="V17" i="94"/>
  <c r="W17" i="94"/>
  <c r="X17" i="94"/>
  <c r="Y17" i="94"/>
  <c r="Z17" i="94"/>
  <c r="AA17" i="94"/>
  <c r="AB17" i="94"/>
  <c r="AC17" i="94"/>
  <c r="AD17" i="94"/>
  <c r="AE17" i="94"/>
  <c r="AF17" i="94"/>
  <c r="AG17" i="94"/>
  <c r="AH17" i="94"/>
  <c r="AI17" i="94"/>
  <c r="AJ17" i="94"/>
  <c r="AK17" i="94"/>
  <c r="AL17" i="94"/>
  <c r="AM17" i="94"/>
  <c r="AN17" i="94"/>
  <c r="AO17" i="94"/>
  <c r="AP17" i="94"/>
  <c r="AQ17" i="94"/>
  <c r="AR17" i="94"/>
  <c r="AS17" i="94"/>
  <c r="AT17" i="94"/>
  <c r="U18" i="94"/>
  <c r="V18" i="94"/>
  <c r="W18" i="94"/>
  <c r="X18" i="94"/>
  <c r="Y18" i="94"/>
  <c r="Z18" i="94"/>
  <c r="AA18" i="94"/>
  <c r="AB18" i="94"/>
  <c r="AC18" i="94"/>
  <c r="AD18" i="94"/>
  <c r="AE18" i="94"/>
  <c r="AF18" i="94"/>
  <c r="AG18" i="94"/>
  <c r="AH18" i="94"/>
  <c r="AI18" i="94"/>
  <c r="AJ18" i="94"/>
  <c r="AK18" i="94"/>
  <c r="AL18" i="94"/>
  <c r="AM18" i="94"/>
  <c r="AN18" i="94"/>
  <c r="AO18" i="94"/>
  <c r="AP18" i="94"/>
  <c r="AQ18" i="94"/>
  <c r="AR18" i="94"/>
  <c r="AS18" i="94"/>
  <c r="AT18" i="94"/>
  <c r="U19" i="94"/>
  <c r="V19" i="94"/>
  <c r="W19" i="94"/>
  <c r="X19" i="94"/>
  <c r="Y19" i="94"/>
  <c r="Z19" i="94"/>
  <c r="AA19" i="94"/>
  <c r="AB19" i="94"/>
  <c r="AC19" i="94"/>
  <c r="AD19" i="94"/>
  <c r="AE19" i="94"/>
  <c r="AF19" i="94"/>
  <c r="AG19" i="94"/>
  <c r="AH19" i="94"/>
  <c r="AI19" i="94"/>
  <c r="AJ19" i="94"/>
  <c r="AK19" i="94"/>
  <c r="AL19" i="94"/>
  <c r="AM19" i="94"/>
  <c r="AN19" i="94"/>
  <c r="AO19" i="94"/>
  <c r="AP19" i="94"/>
  <c r="AQ19" i="94"/>
  <c r="AR19" i="94"/>
  <c r="AS19" i="94"/>
  <c r="AT19" i="94"/>
  <c r="U20" i="94"/>
  <c r="V20" i="94"/>
  <c r="W20" i="94"/>
  <c r="X20" i="94"/>
  <c r="Y20" i="94"/>
  <c r="Z20" i="94"/>
  <c r="AA20" i="94"/>
  <c r="AB20" i="94"/>
  <c r="AC20" i="94"/>
  <c r="AD20" i="94"/>
  <c r="AE20" i="94"/>
  <c r="AF20" i="94"/>
  <c r="AG20" i="94"/>
  <c r="AH20" i="94"/>
  <c r="AI20" i="94"/>
  <c r="AJ20" i="94"/>
  <c r="AK20" i="94"/>
  <c r="AL20" i="94"/>
  <c r="AM20" i="94"/>
  <c r="AN20" i="94"/>
  <c r="AO20" i="94"/>
  <c r="AP20" i="94"/>
  <c r="AQ20" i="94"/>
  <c r="AR20" i="94"/>
  <c r="AS20" i="94"/>
  <c r="AT20" i="94"/>
  <c r="U21" i="94"/>
  <c r="V21" i="94"/>
  <c r="W21" i="94"/>
  <c r="X21" i="94"/>
  <c r="Y21" i="94"/>
  <c r="Z21" i="94"/>
  <c r="AA21" i="94"/>
  <c r="AB21" i="94"/>
  <c r="AC21" i="94"/>
  <c r="AD21" i="94"/>
  <c r="AE21" i="94"/>
  <c r="AF21" i="94"/>
  <c r="AG21" i="94"/>
  <c r="AH21" i="94"/>
  <c r="AI21" i="94"/>
  <c r="AJ21" i="94"/>
  <c r="AK21" i="94"/>
  <c r="AL21" i="94"/>
  <c r="AM21" i="94"/>
  <c r="AN21" i="94"/>
  <c r="AO21" i="94"/>
  <c r="AP21" i="94"/>
  <c r="AQ21" i="94"/>
  <c r="AR21" i="94"/>
  <c r="AS21" i="94"/>
  <c r="AT21" i="94"/>
  <c r="U22" i="94"/>
  <c r="V22" i="94"/>
  <c r="W22" i="94"/>
  <c r="X22" i="94"/>
  <c r="Y22" i="94"/>
  <c r="Z22" i="94"/>
  <c r="AA22" i="94"/>
  <c r="AB22" i="94"/>
  <c r="AC22" i="94"/>
  <c r="AD22" i="94"/>
  <c r="AE22" i="94"/>
  <c r="AF22" i="94"/>
  <c r="AG22" i="94"/>
  <c r="AH22" i="94"/>
  <c r="AI22" i="94"/>
  <c r="AJ22" i="94"/>
  <c r="AK22" i="94"/>
  <c r="AL22" i="94"/>
  <c r="AM22" i="94"/>
  <c r="AN22" i="94"/>
  <c r="AO22" i="94"/>
  <c r="AP22" i="94"/>
  <c r="AQ22" i="94"/>
  <c r="AR22" i="94"/>
  <c r="AS22" i="94"/>
  <c r="AT22" i="94"/>
  <c r="U23" i="94"/>
  <c r="V23" i="94"/>
  <c r="W23" i="94"/>
  <c r="X23" i="94"/>
  <c r="Y23" i="94"/>
  <c r="Z23" i="94"/>
  <c r="AA23" i="94"/>
  <c r="AB23" i="94"/>
  <c r="AC23" i="94"/>
  <c r="AD23" i="94"/>
  <c r="AE23" i="94"/>
  <c r="AF23" i="94"/>
  <c r="AG23" i="94"/>
  <c r="AH23" i="94"/>
  <c r="AI23" i="94"/>
  <c r="AJ23" i="94"/>
  <c r="AK23" i="94"/>
  <c r="AL23" i="94"/>
  <c r="AM23" i="94"/>
  <c r="AN23" i="94"/>
  <c r="AO23" i="94"/>
  <c r="AP23" i="94"/>
  <c r="AQ23" i="94"/>
  <c r="AR23" i="94"/>
  <c r="AS23" i="94"/>
  <c r="AT23" i="94"/>
  <c r="U24" i="94"/>
  <c r="V24" i="94"/>
  <c r="W24" i="94"/>
  <c r="X24" i="94"/>
  <c r="Y24" i="94"/>
  <c r="Z24" i="94"/>
  <c r="AA24" i="94"/>
  <c r="AB24" i="94"/>
  <c r="AC24" i="94"/>
  <c r="AD24" i="94"/>
  <c r="AE24" i="94"/>
  <c r="AF24" i="94"/>
  <c r="AG24" i="94"/>
  <c r="AH24" i="94"/>
  <c r="AI24" i="94"/>
  <c r="AJ24" i="94"/>
  <c r="AK24" i="94"/>
  <c r="AL24" i="94"/>
  <c r="AM24" i="94"/>
  <c r="AN24" i="94"/>
  <c r="AO24" i="94"/>
  <c r="AP24" i="94"/>
  <c r="AQ24" i="94"/>
  <c r="AR24" i="94"/>
  <c r="AS24" i="94"/>
  <c r="AT24" i="94"/>
  <c r="U25" i="94"/>
  <c r="V25" i="94"/>
  <c r="W25" i="94"/>
  <c r="X25" i="94"/>
  <c r="Y25" i="94"/>
  <c r="Z25" i="94"/>
  <c r="AA25" i="94"/>
  <c r="AB25" i="94"/>
  <c r="AC25" i="94"/>
  <c r="AD25" i="94"/>
  <c r="AE25" i="94"/>
  <c r="AF25" i="94"/>
  <c r="AG25" i="94"/>
  <c r="AH25" i="94"/>
  <c r="AI25" i="94"/>
  <c r="AJ25" i="94"/>
  <c r="AK25" i="94"/>
  <c r="AL25" i="94"/>
  <c r="AM25" i="94"/>
  <c r="AN25" i="94"/>
  <c r="AO25" i="94"/>
  <c r="AP25" i="94"/>
  <c r="AQ25" i="94"/>
  <c r="AR25" i="94"/>
  <c r="AS25" i="94"/>
  <c r="AT25" i="94"/>
  <c r="U26" i="94"/>
  <c r="V26" i="94"/>
  <c r="W26" i="94"/>
  <c r="X26" i="94"/>
  <c r="Y26" i="94"/>
  <c r="Z26" i="94"/>
  <c r="AA26" i="94"/>
  <c r="AB26" i="94"/>
  <c r="AC26" i="94"/>
  <c r="AD26" i="94"/>
  <c r="AE26" i="94"/>
  <c r="AF26" i="94"/>
  <c r="AG26" i="94"/>
  <c r="AH26" i="94"/>
  <c r="AI26" i="94"/>
  <c r="AJ26" i="94"/>
  <c r="AK26" i="94"/>
  <c r="AL26" i="94"/>
  <c r="AM26" i="94"/>
  <c r="AN26" i="94"/>
  <c r="AO26" i="94"/>
  <c r="AP26" i="94"/>
  <c r="AQ26" i="94"/>
  <c r="AR26" i="94"/>
  <c r="AS26" i="94"/>
  <c r="AT26" i="94"/>
  <c r="U27" i="94"/>
  <c r="V27" i="94"/>
  <c r="W27" i="94"/>
  <c r="X27" i="94"/>
  <c r="Y27" i="94"/>
  <c r="Z27" i="94"/>
  <c r="AA27" i="94"/>
  <c r="AB27" i="94"/>
  <c r="AC27" i="94"/>
  <c r="AD27" i="94"/>
  <c r="AE27" i="94"/>
  <c r="AF27" i="94"/>
  <c r="AG27" i="94"/>
  <c r="AH27" i="94"/>
  <c r="AI27" i="94"/>
  <c r="AJ27" i="94"/>
  <c r="AK27" i="94"/>
  <c r="AL27" i="94"/>
  <c r="AM27" i="94"/>
  <c r="AN27" i="94"/>
  <c r="AO27" i="94"/>
  <c r="AP27" i="94"/>
  <c r="AQ27" i="94"/>
  <c r="AR27" i="94"/>
  <c r="AS27" i="94"/>
  <c r="AT27" i="94"/>
  <c r="U28" i="94"/>
  <c r="V28" i="94"/>
  <c r="W28" i="94"/>
  <c r="X28" i="94"/>
  <c r="Y28" i="94"/>
  <c r="Z28" i="94"/>
  <c r="AA28" i="94"/>
  <c r="AB28" i="94"/>
  <c r="AC28" i="94"/>
  <c r="AD28" i="94"/>
  <c r="AE28" i="94"/>
  <c r="AF28" i="94"/>
  <c r="AG28" i="94"/>
  <c r="AH28" i="94"/>
  <c r="AI28" i="94"/>
  <c r="AJ28" i="94"/>
  <c r="AK28" i="94"/>
  <c r="AL28" i="94"/>
  <c r="AM28" i="94"/>
  <c r="AN28" i="94"/>
  <c r="AO28" i="94"/>
  <c r="AP28" i="94"/>
  <c r="AQ28" i="94"/>
  <c r="AR28" i="94"/>
  <c r="AS28" i="94"/>
  <c r="AT28" i="94"/>
  <c r="U29" i="94"/>
  <c r="V29" i="94"/>
  <c r="W29" i="94"/>
  <c r="X29" i="94"/>
  <c r="Y29" i="94"/>
  <c r="Z29" i="94"/>
  <c r="AA29" i="94"/>
  <c r="AB29" i="94"/>
  <c r="AC29" i="94"/>
  <c r="AD29" i="94"/>
  <c r="AE29" i="94"/>
  <c r="AF29" i="94"/>
  <c r="AG29" i="94"/>
  <c r="AH29" i="94"/>
  <c r="AI29" i="94"/>
  <c r="AJ29" i="94"/>
  <c r="AK29" i="94"/>
  <c r="AL29" i="94"/>
  <c r="AM29" i="94"/>
  <c r="AN29" i="94"/>
  <c r="AO29" i="94"/>
  <c r="AP29" i="94"/>
  <c r="AQ29" i="94"/>
  <c r="AR29" i="94"/>
  <c r="AS29" i="94"/>
  <c r="AT29" i="94"/>
  <c r="U30" i="94"/>
  <c r="V30" i="94"/>
  <c r="W30" i="94"/>
  <c r="X30" i="94"/>
  <c r="Y30" i="94"/>
  <c r="Z30" i="94"/>
  <c r="AA30" i="94"/>
  <c r="AB30" i="94"/>
  <c r="AC30" i="94"/>
  <c r="AD30" i="94"/>
  <c r="AE30" i="94"/>
  <c r="AF30" i="94"/>
  <c r="AG30" i="94"/>
  <c r="AH30" i="94"/>
  <c r="AI30" i="94"/>
  <c r="AJ30" i="94"/>
  <c r="AK30" i="94"/>
  <c r="AL30" i="94"/>
  <c r="AM30" i="94"/>
  <c r="AN30" i="94"/>
  <c r="AO30" i="94"/>
  <c r="AP30" i="94"/>
  <c r="AQ30" i="94"/>
  <c r="AR30" i="94"/>
  <c r="AS30" i="94"/>
  <c r="AT30" i="94"/>
  <c r="U31" i="94"/>
  <c r="V31" i="94"/>
  <c r="W31" i="94"/>
  <c r="X31" i="94"/>
  <c r="Y31" i="94"/>
  <c r="Z31" i="94"/>
  <c r="AA31" i="94"/>
  <c r="AB31" i="94"/>
  <c r="AC31" i="94"/>
  <c r="AD31" i="94"/>
  <c r="AE31" i="94"/>
  <c r="AF31" i="94"/>
  <c r="AG31" i="94"/>
  <c r="AH31" i="94"/>
  <c r="AI31" i="94"/>
  <c r="AJ31" i="94"/>
  <c r="AK31" i="94"/>
  <c r="AL31" i="94"/>
  <c r="AM31" i="94"/>
  <c r="AN31" i="94"/>
  <c r="AO31" i="94"/>
  <c r="AP31" i="94"/>
  <c r="AQ31" i="94"/>
  <c r="AR31" i="94"/>
  <c r="AS31" i="94"/>
  <c r="AT31" i="94"/>
  <c r="U32" i="94"/>
  <c r="V32" i="94"/>
  <c r="W32" i="94"/>
  <c r="X32" i="94"/>
  <c r="Y32" i="94"/>
  <c r="Z32" i="94"/>
  <c r="AA32" i="94"/>
  <c r="AB32" i="94"/>
  <c r="AC32" i="94"/>
  <c r="AD32" i="94"/>
  <c r="AE32" i="94"/>
  <c r="AF32" i="94"/>
  <c r="AG32" i="94"/>
  <c r="AH32" i="94"/>
  <c r="AI32" i="94"/>
  <c r="AJ32" i="94"/>
  <c r="AK32" i="94"/>
  <c r="AL32" i="94"/>
  <c r="AM32" i="94"/>
  <c r="AN32" i="94"/>
  <c r="AO32" i="94"/>
  <c r="AP32" i="94"/>
  <c r="AQ32" i="94"/>
  <c r="AR32" i="94"/>
  <c r="AS32" i="94"/>
  <c r="AT32" i="94"/>
  <c r="U33" i="94"/>
  <c r="V33" i="94"/>
  <c r="W33" i="94"/>
  <c r="X33" i="94"/>
  <c r="Y33" i="94"/>
  <c r="Z33" i="94"/>
  <c r="AA33" i="94"/>
  <c r="AB33" i="94"/>
  <c r="AC33" i="94"/>
  <c r="AD33" i="94"/>
  <c r="AE33" i="94"/>
  <c r="AF33" i="94"/>
  <c r="AG33" i="94"/>
  <c r="AH33" i="94"/>
  <c r="AI33" i="94"/>
  <c r="AJ33" i="94"/>
  <c r="AK33" i="94"/>
  <c r="AL33" i="94"/>
  <c r="AM33" i="94"/>
  <c r="AN33" i="94"/>
  <c r="AO33" i="94"/>
  <c r="AP33" i="94"/>
  <c r="AQ33" i="94"/>
  <c r="AR33" i="94"/>
  <c r="AS33" i="94"/>
  <c r="AT33" i="94"/>
  <c r="U34" i="94"/>
  <c r="V34" i="94"/>
  <c r="W34" i="94"/>
  <c r="X34" i="94"/>
  <c r="Y34" i="94"/>
  <c r="Z34" i="94"/>
  <c r="AA34" i="94"/>
  <c r="AB34" i="94"/>
  <c r="AC34" i="94"/>
  <c r="AD34" i="94"/>
  <c r="AE34" i="94"/>
  <c r="AF34" i="94"/>
  <c r="AG34" i="94"/>
  <c r="AH34" i="94"/>
  <c r="AI34" i="94"/>
  <c r="AJ34" i="94"/>
  <c r="AK34" i="94"/>
  <c r="AL34" i="94"/>
  <c r="AM34" i="94"/>
  <c r="AN34" i="94"/>
  <c r="AO34" i="94"/>
  <c r="AP34" i="94"/>
  <c r="AQ34" i="94"/>
  <c r="AR34" i="94"/>
  <c r="AS34" i="94"/>
  <c r="AT34" i="94"/>
  <c r="U35" i="94"/>
  <c r="V35" i="94"/>
  <c r="W35" i="94"/>
  <c r="X35" i="94"/>
  <c r="Y35" i="94"/>
  <c r="Z35" i="94"/>
  <c r="AA35" i="94"/>
  <c r="AB35" i="94"/>
  <c r="AC35" i="94"/>
  <c r="AD35" i="94"/>
  <c r="AE35" i="94"/>
  <c r="AF35" i="94"/>
  <c r="AG35" i="94"/>
  <c r="AH35" i="94"/>
  <c r="AI35" i="94"/>
  <c r="AJ35" i="94"/>
  <c r="AK35" i="94"/>
  <c r="AL35" i="94"/>
  <c r="AM35" i="94"/>
  <c r="AN35" i="94"/>
  <c r="AO35" i="94"/>
  <c r="AP35" i="94"/>
  <c r="AQ35" i="94"/>
  <c r="AR35" i="94"/>
  <c r="AS35" i="94"/>
  <c r="AT35" i="94"/>
  <c r="U36" i="94"/>
  <c r="V36" i="94"/>
  <c r="W36" i="94"/>
  <c r="X36" i="94"/>
  <c r="Y36" i="94"/>
  <c r="Z36" i="94"/>
  <c r="AA36" i="94"/>
  <c r="AB36" i="94"/>
  <c r="AC36" i="94"/>
  <c r="AD36" i="94"/>
  <c r="AE36" i="94"/>
  <c r="AF36" i="94"/>
  <c r="AG36" i="94"/>
  <c r="AH36" i="94"/>
  <c r="AI36" i="94"/>
  <c r="AJ36" i="94"/>
  <c r="AK36" i="94"/>
  <c r="AL36" i="94"/>
  <c r="AM36" i="94"/>
  <c r="AN36" i="94"/>
  <c r="AO36" i="94"/>
  <c r="AP36" i="94"/>
  <c r="AQ36" i="94"/>
  <c r="AR36" i="94"/>
  <c r="AS36" i="94"/>
  <c r="AT36" i="94"/>
  <c r="U37" i="94"/>
  <c r="V37" i="94"/>
  <c r="W37" i="94"/>
  <c r="X37" i="94"/>
  <c r="Y37" i="94"/>
  <c r="Z37" i="94"/>
  <c r="AA37" i="94"/>
  <c r="AB37" i="94"/>
  <c r="AC37" i="94"/>
  <c r="AD37" i="94"/>
  <c r="AE37" i="94"/>
  <c r="AF37" i="94"/>
  <c r="AG37" i="94"/>
  <c r="AH37" i="94"/>
  <c r="AI37" i="94"/>
  <c r="AJ37" i="94"/>
  <c r="AK37" i="94"/>
  <c r="AL37" i="94"/>
  <c r="AM37" i="94"/>
  <c r="AN37" i="94"/>
  <c r="AO37" i="94"/>
  <c r="AP37" i="94"/>
  <c r="AQ37" i="94"/>
  <c r="AR37" i="94"/>
  <c r="AS37" i="94"/>
  <c r="AT37" i="94"/>
  <c r="U38" i="94"/>
  <c r="V38" i="94"/>
  <c r="W38" i="94"/>
  <c r="X38" i="94"/>
  <c r="Y38" i="94"/>
  <c r="Z38" i="94"/>
  <c r="AA38" i="94"/>
  <c r="AB38" i="94"/>
  <c r="AC38" i="94"/>
  <c r="AD38" i="94"/>
  <c r="AE38" i="94"/>
  <c r="AF38" i="94"/>
  <c r="AG38" i="94"/>
  <c r="AH38" i="94"/>
  <c r="AI38" i="94"/>
  <c r="AJ38" i="94"/>
  <c r="AK38" i="94"/>
  <c r="AL38" i="94"/>
  <c r="AM38" i="94"/>
  <c r="AN38" i="94"/>
  <c r="AO38" i="94"/>
  <c r="AP38" i="94"/>
  <c r="AQ38" i="94"/>
  <c r="AR38" i="94"/>
  <c r="AS38" i="94"/>
  <c r="AT38" i="94"/>
  <c r="U39" i="94"/>
  <c r="V39" i="94"/>
  <c r="W39" i="94"/>
  <c r="X39" i="94"/>
  <c r="Y39" i="94"/>
  <c r="Z39" i="94"/>
  <c r="AA39" i="94"/>
  <c r="AB39" i="94"/>
  <c r="AC39" i="94"/>
  <c r="AD39" i="94"/>
  <c r="AE39" i="94"/>
  <c r="AF39" i="94"/>
  <c r="AG39" i="94"/>
  <c r="AH39" i="94"/>
  <c r="AI39" i="94"/>
  <c r="AJ39" i="94"/>
  <c r="AK39" i="94"/>
  <c r="AL39" i="94"/>
  <c r="AM39" i="94"/>
  <c r="AN39" i="94"/>
  <c r="AO39" i="94"/>
  <c r="AP39" i="94"/>
  <c r="AQ39" i="94"/>
  <c r="AR39" i="94"/>
  <c r="AS39" i="94"/>
  <c r="AT39" i="94"/>
  <c r="U40" i="94"/>
  <c r="V40" i="94"/>
  <c r="W40" i="94"/>
  <c r="X40" i="94"/>
  <c r="Y40" i="94"/>
  <c r="Z40" i="94"/>
  <c r="AA40" i="94"/>
  <c r="AB40" i="94"/>
  <c r="AC40" i="94"/>
  <c r="AD40" i="94"/>
  <c r="AE40" i="94"/>
  <c r="AF40" i="94"/>
  <c r="AG40" i="94"/>
  <c r="AH40" i="94"/>
  <c r="AI40" i="94"/>
  <c r="AJ40" i="94"/>
  <c r="AK40" i="94"/>
  <c r="AL40" i="94"/>
  <c r="AM40" i="94"/>
  <c r="AN40" i="94"/>
  <c r="AO40" i="94"/>
  <c r="AP40" i="94"/>
  <c r="AQ40" i="94"/>
  <c r="AR40" i="94"/>
  <c r="AS40" i="94"/>
  <c r="AT40" i="94"/>
  <c r="U41" i="94"/>
  <c r="V41" i="94"/>
  <c r="W41" i="94"/>
  <c r="X41" i="94"/>
  <c r="Y41" i="94"/>
  <c r="Z41" i="94"/>
  <c r="AA41" i="94"/>
  <c r="AB41" i="94"/>
  <c r="AC41" i="94"/>
  <c r="AD41" i="94"/>
  <c r="AE41" i="94"/>
  <c r="AF41" i="94"/>
  <c r="AG41" i="94"/>
  <c r="AH41" i="94"/>
  <c r="AI41" i="94"/>
  <c r="AJ41" i="94"/>
  <c r="AK41" i="94"/>
  <c r="AL41" i="94"/>
  <c r="AM41" i="94"/>
  <c r="AN41" i="94"/>
  <c r="AO41" i="94"/>
  <c r="AP41" i="94"/>
  <c r="AQ41" i="94"/>
  <c r="AR41" i="94"/>
  <c r="AS41" i="94"/>
  <c r="AT41" i="94"/>
  <c r="U42" i="94"/>
  <c r="V42" i="94"/>
  <c r="W42" i="94"/>
  <c r="X42" i="94"/>
  <c r="Y42" i="94"/>
  <c r="Z42" i="94"/>
  <c r="AA42" i="94"/>
  <c r="AB42" i="94"/>
  <c r="AC42" i="94"/>
  <c r="AD42" i="94"/>
  <c r="AE42" i="94"/>
  <c r="AF42" i="94"/>
  <c r="AG42" i="94"/>
  <c r="AH42" i="94"/>
  <c r="AI42" i="94"/>
  <c r="AJ42" i="94"/>
  <c r="AK42" i="94"/>
  <c r="AL42" i="94"/>
  <c r="AM42" i="94"/>
  <c r="AN42" i="94"/>
  <c r="AO42" i="94"/>
  <c r="AP42" i="94"/>
  <c r="AQ42" i="94"/>
  <c r="AR42" i="94"/>
  <c r="AS42" i="94"/>
  <c r="AT42" i="94"/>
  <c r="U43" i="94"/>
  <c r="V43" i="94"/>
  <c r="W43" i="94"/>
  <c r="X43" i="94"/>
  <c r="Y43" i="94"/>
  <c r="Z43" i="94"/>
  <c r="AA43" i="94"/>
  <c r="AB43" i="94"/>
  <c r="AC43" i="94"/>
  <c r="AD43" i="94"/>
  <c r="AE43" i="94"/>
  <c r="AF43" i="94"/>
  <c r="AG43" i="94"/>
  <c r="AH43" i="94"/>
  <c r="AI43" i="94"/>
  <c r="AJ43" i="94"/>
  <c r="AK43" i="94"/>
  <c r="AL43" i="94"/>
  <c r="AM43" i="94"/>
  <c r="AN43" i="94"/>
  <c r="AO43" i="94"/>
  <c r="AP43" i="94"/>
  <c r="AQ43" i="94"/>
  <c r="AR43" i="94"/>
  <c r="AS43" i="94"/>
  <c r="AT43" i="94"/>
  <c r="U44" i="94"/>
  <c r="V44" i="94"/>
  <c r="W44" i="94"/>
  <c r="X44" i="94"/>
  <c r="Y44" i="94"/>
  <c r="Z44" i="94"/>
  <c r="AA44" i="94"/>
  <c r="AB44" i="94"/>
  <c r="AC44" i="94"/>
  <c r="AD44" i="94"/>
  <c r="AE44" i="94"/>
  <c r="AF44" i="94"/>
  <c r="AG44" i="94"/>
  <c r="AH44" i="94"/>
  <c r="AI44" i="94"/>
  <c r="AJ44" i="94"/>
  <c r="AK44" i="94"/>
  <c r="AL44" i="94"/>
  <c r="AM44" i="94"/>
  <c r="AN44" i="94"/>
  <c r="AO44" i="94"/>
  <c r="AP44" i="94"/>
  <c r="AQ44" i="94"/>
  <c r="AR44" i="94"/>
  <c r="AS44" i="94"/>
  <c r="AT44" i="94"/>
  <c r="U45" i="94"/>
  <c r="V45" i="94"/>
  <c r="W45" i="94"/>
  <c r="X45" i="94"/>
  <c r="Y45" i="94"/>
  <c r="Z45" i="94"/>
  <c r="AA45" i="94"/>
  <c r="AB45" i="94"/>
  <c r="AC45" i="94"/>
  <c r="AD45" i="94"/>
  <c r="AE45" i="94"/>
  <c r="AF45" i="94"/>
  <c r="AG45" i="94"/>
  <c r="AH45" i="94"/>
  <c r="AI45" i="94"/>
  <c r="AJ45" i="94"/>
  <c r="AK45" i="94"/>
  <c r="AL45" i="94"/>
  <c r="AM45" i="94"/>
  <c r="AN45" i="94"/>
  <c r="AO45" i="94"/>
  <c r="AP45" i="94"/>
  <c r="AQ45" i="94"/>
  <c r="AR45" i="94"/>
  <c r="AS45" i="94"/>
  <c r="AT45" i="94"/>
  <c r="U46" i="94"/>
  <c r="V46" i="94"/>
  <c r="W46" i="94"/>
  <c r="X46" i="94"/>
  <c r="Y46" i="94"/>
  <c r="Z46" i="94"/>
  <c r="AA46" i="94"/>
  <c r="AB46" i="94"/>
  <c r="AC46" i="94"/>
  <c r="AD46" i="94"/>
  <c r="AE46" i="94"/>
  <c r="AF46" i="94"/>
  <c r="AG46" i="94"/>
  <c r="AH46" i="94"/>
  <c r="AI46" i="94"/>
  <c r="AJ46" i="94"/>
  <c r="AK46" i="94"/>
  <c r="AL46" i="94"/>
  <c r="AM46" i="94"/>
  <c r="AN46" i="94"/>
  <c r="AO46" i="94"/>
  <c r="AP46" i="94"/>
  <c r="AQ46" i="94"/>
  <c r="AR46" i="94"/>
  <c r="AS46" i="94"/>
  <c r="AT46" i="94"/>
  <c r="U47" i="94"/>
  <c r="V47" i="94"/>
  <c r="W47" i="94"/>
  <c r="X47" i="94"/>
  <c r="Y47" i="94"/>
  <c r="Z47" i="94"/>
  <c r="AA47" i="94"/>
  <c r="AB47" i="94"/>
  <c r="AC47" i="94"/>
  <c r="AD47" i="94"/>
  <c r="AE47" i="94"/>
  <c r="AF47" i="94"/>
  <c r="AG47" i="94"/>
  <c r="AH47" i="94"/>
  <c r="AI47" i="94"/>
  <c r="AJ47" i="94"/>
  <c r="AK47" i="94"/>
  <c r="AL47" i="94"/>
  <c r="AM47" i="94"/>
  <c r="AN47" i="94"/>
  <c r="AO47" i="94"/>
  <c r="AP47" i="94"/>
  <c r="AQ47" i="94"/>
  <c r="AR47" i="94"/>
  <c r="AS47" i="94"/>
  <c r="AT47" i="94"/>
  <c r="U48" i="94"/>
  <c r="V48" i="94"/>
  <c r="W48" i="94"/>
  <c r="X48" i="94"/>
  <c r="Y48" i="94"/>
  <c r="Z48" i="94"/>
  <c r="AA48" i="94"/>
  <c r="AB48" i="94"/>
  <c r="AC48" i="94"/>
  <c r="AD48" i="94"/>
  <c r="AE48" i="94"/>
  <c r="AF48" i="94"/>
  <c r="AG48" i="94"/>
  <c r="AH48" i="94"/>
  <c r="AI48" i="94"/>
  <c r="AJ48" i="94"/>
  <c r="AK48" i="94"/>
  <c r="AL48" i="94"/>
  <c r="AM48" i="94"/>
  <c r="AN48" i="94"/>
  <c r="AO48" i="94"/>
  <c r="AP48" i="94"/>
  <c r="AQ48" i="94"/>
  <c r="AR48" i="94"/>
  <c r="AS48" i="94"/>
  <c r="AT48" i="94"/>
  <c r="U49" i="94"/>
  <c r="V49" i="94"/>
  <c r="W49" i="94"/>
  <c r="X49" i="94"/>
  <c r="Y49" i="94"/>
  <c r="Z49" i="94"/>
  <c r="AA49" i="94"/>
  <c r="AB49" i="94"/>
  <c r="AC49" i="94"/>
  <c r="AD49" i="94"/>
  <c r="AE49" i="94"/>
  <c r="AF49" i="94"/>
  <c r="AG49" i="94"/>
  <c r="AH49" i="94"/>
  <c r="AI49" i="94"/>
  <c r="AJ49" i="94"/>
  <c r="AK49" i="94"/>
  <c r="AL49" i="94"/>
  <c r="AM49" i="94"/>
  <c r="AN49" i="94"/>
  <c r="AO49" i="94"/>
  <c r="AP49" i="94"/>
  <c r="AQ49" i="94"/>
  <c r="AR49" i="94"/>
  <c r="AS49" i="94"/>
  <c r="AT49" i="94"/>
  <c r="U50" i="94"/>
  <c r="V50" i="94"/>
  <c r="W50" i="94"/>
  <c r="X50" i="94"/>
  <c r="Y50" i="94"/>
  <c r="Z50" i="94"/>
  <c r="AA50" i="94"/>
  <c r="AB50" i="94"/>
  <c r="AC50" i="94"/>
  <c r="AD50" i="94"/>
  <c r="AE50" i="94"/>
  <c r="AF50" i="94"/>
  <c r="AG50" i="94"/>
  <c r="AH50" i="94"/>
  <c r="AI50" i="94"/>
  <c r="AJ50" i="94"/>
  <c r="AK50" i="94"/>
  <c r="AL50" i="94"/>
  <c r="AM50" i="94"/>
  <c r="AN50" i="94"/>
  <c r="AO50" i="94"/>
  <c r="AP50" i="94"/>
  <c r="AQ50" i="94"/>
  <c r="AR50" i="94"/>
  <c r="AS50" i="94"/>
  <c r="AT50" i="94"/>
  <c r="U51" i="94"/>
  <c r="V51" i="94"/>
  <c r="W51" i="94"/>
  <c r="X51" i="94"/>
  <c r="Y51" i="94"/>
  <c r="Z51" i="94"/>
  <c r="AA51" i="94"/>
  <c r="AB51" i="94"/>
  <c r="AC51" i="94"/>
  <c r="AD51" i="94"/>
  <c r="AE51" i="94"/>
  <c r="AF51" i="94"/>
  <c r="AG51" i="94"/>
  <c r="AH51" i="94"/>
  <c r="AI51" i="94"/>
  <c r="AJ51" i="94"/>
  <c r="AK51" i="94"/>
  <c r="AL51" i="94"/>
  <c r="AM51" i="94"/>
  <c r="AN51" i="94"/>
  <c r="AO51" i="94"/>
  <c r="AP51" i="94"/>
  <c r="AQ51" i="94"/>
  <c r="AR51" i="94"/>
  <c r="AS51" i="94"/>
  <c r="AT51" i="94"/>
  <c r="U52" i="94"/>
  <c r="V52" i="94"/>
  <c r="W52" i="94"/>
  <c r="X52" i="94"/>
  <c r="Y52" i="94"/>
  <c r="Z52" i="94"/>
  <c r="AA52" i="94"/>
  <c r="AB52" i="94"/>
  <c r="AC52" i="94"/>
  <c r="AD52" i="94"/>
  <c r="AE52" i="94"/>
  <c r="AF52" i="94"/>
  <c r="AG52" i="94"/>
  <c r="AH52" i="94"/>
  <c r="AI52" i="94"/>
  <c r="AJ52" i="94"/>
  <c r="AK52" i="94"/>
  <c r="AL52" i="94"/>
  <c r="AM52" i="94"/>
  <c r="AN52" i="94"/>
  <c r="AO52" i="94"/>
  <c r="AP52" i="94"/>
  <c r="AQ52" i="94"/>
  <c r="AR52" i="94"/>
  <c r="AS52" i="94"/>
  <c r="AT52" i="94"/>
  <c r="U53" i="94"/>
  <c r="V53" i="94"/>
  <c r="W53" i="94"/>
  <c r="X53" i="94"/>
  <c r="Y53" i="94"/>
  <c r="Z53" i="94"/>
  <c r="AA53" i="94"/>
  <c r="AB53" i="94"/>
  <c r="AC53" i="94"/>
  <c r="AD53" i="94"/>
  <c r="AE53" i="94"/>
  <c r="AF53" i="94"/>
  <c r="AG53" i="94"/>
  <c r="AH53" i="94"/>
  <c r="AI53" i="94"/>
  <c r="AJ53" i="94"/>
  <c r="AK53" i="94"/>
  <c r="AL53" i="94"/>
  <c r="AM53" i="94"/>
  <c r="AN53" i="94"/>
  <c r="AO53" i="94"/>
  <c r="AP53" i="94"/>
  <c r="AQ53" i="94"/>
  <c r="AR53" i="94"/>
  <c r="AS53" i="94"/>
  <c r="AT53" i="94"/>
  <c r="U54" i="94"/>
  <c r="V54" i="94"/>
  <c r="W54" i="94"/>
  <c r="X54" i="94"/>
  <c r="Y54" i="94"/>
  <c r="Z54" i="94"/>
  <c r="AA54" i="94"/>
  <c r="AB54" i="94"/>
  <c r="AC54" i="94"/>
  <c r="AD54" i="94"/>
  <c r="AE54" i="94"/>
  <c r="AF54" i="94"/>
  <c r="AG54" i="94"/>
  <c r="AH54" i="94"/>
  <c r="AI54" i="94"/>
  <c r="AJ54" i="94"/>
  <c r="AK54" i="94"/>
  <c r="AL54" i="94"/>
  <c r="AM54" i="94"/>
  <c r="AN54" i="94"/>
  <c r="AO54" i="94"/>
  <c r="AP54" i="94"/>
  <c r="AQ54" i="94"/>
  <c r="AR54" i="94"/>
  <c r="AS54" i="94"/>
  <c r="AT54" i="94"/>
  <c r="U55" i="94"/>
  <c r="V55" i="94"/>
  <c r="W55" i="94"/>
  <c r="X55" i="94"/>
  <c r="Y55" i="94"/>
  <c r="Z55" i="94"/>
  <c r="AA55" i="94"/>
  <c r="AB55" i="94"/>
  <c r="AC55" i="94"/>
  <c r="AD55" i="94"/>
  <c r="AE55" i="94"/>
  <c r="AF55" i="94"/>
  <c r="AG55" i="94"/>
  <c r="AH55" i="94"/>
  <c r="AI55" i="94"/>
  <c r="AJ55" i="94"/>
  <c r="AK55" i="94"/>
  <c r="AL55" i="94"/>
  <c r="AM55" i="94"/>
  <c r="AN55" i="94"/>
  <c r="AO55" i="94"/>
  <c r="AP55" i="94"/>
  <c r="AQ55" i="94"/>
  <c r="AR55" i="94"/>
  <c r="AS55" i="94"/>
  <c r="AT55" i="94"/>
  <c r="U56" i="94"/>
  <c r="V56" i="94"/>
  <c r="W56" i="94"/>
  <c r="X56" i="94"/>
  <c r="Y56" i="94"/>
  <c r="Z56" i="94"/>
  <c r="AA56" i="94"/>
  <c r="AB56" i="94"/>
  <c r="AC56" i="94"/>
  <c r="AD56" i="94"/>
  <c r="AE56" i="94"/>
  <c r="AF56" i="94"/>
  <c r="AG56" i="94"/>
  <c r="AH56" i="94"/>
  <c r="AI56" i="94"/>
  <c r="AJ56" i="94"/>
  <c r="AK56" i="94"/>
  <c r="AL56" i="94"/>
  <c r="AM56" i="94"/>
  <c r="AN56" i="94"/>
  <c r="AO56" i="94"/>
  <c r="AP56" i="94"/>
  <c r="AQ56" i="94"/>
  <c r="AR56" i="94"/>
  <c r="AS56" i="94"/>
  <c r="AT56" i="94"/>
  <c r="U57" i="94"/>
  <c r="V57" i="94"/>
  <c r="W57" i="94"/>
  <c r="X57" i="94"/>
  <c r="Y57" i="94"/>
  <c r="Z57" i="94"/>
  <c r="AA57" i="94"/>
  <c r="AB57" i="94"/>
  <c r="AC57" i="94"/>
  <c r="AD57" i="94"/>
  <c r="AE57" i="94"/>
  <c r="AF57" i="94"/>
  <c r="AG57" i="94"/>
  <c r="AH57" i="94"/>
  <c r="AI57" i="94"/>
  <c r="AJ57" i="94"/>
  <c r="AK57" i="94"/>
  <c r="AL57" i="94"/>
  <c r="AM57" i="94"/>
  <c r="AN57" i="94"/>
  <c r="AO57" i="94"/>
  <c r="AP57" i="94"/>
  <c r="AQ57" i="94"/>
  <c r="AR57" i="94"/>
  <c r="AS57" i="94"/>
  <c r="AT57" i="94"/>
  <c r="U58" i="94"/>
  <c r="V58" i="94"/>
  <c r="W58" i="94"/>
  <c r="X58" i="94"/>
  <c r="Y58" i="94"/>
  <c r="Z58" i="94"/>
  <c r="AA58" i="94"/>
  <c r="AB58" i="94"/>
  <c r="AC58" i="94"/>
  <c r="AD58" i="94"/>
  <c r="AE58" i="94"/>
  <c r="AF58" i="94"/>
  <c r="AG58" i="94"/>
  <c r="AH58" i="94"/>
  <c r="AI58" i="94"/>
  <c r="AJ58" i="94"/>
  <c r="AK58" i="94"/>
  <c r="AL58" i="94"/>
  <c r="AM58" i="94"/>
  <c r="AN58" i="94"/>
  <c r="AO58" i="94"/>
  <c r="AP58" i="94"/>
  <c r="AQ58" i="94"/>
  <c r="AR58" i="94"/>
  <c r="AS58" i="94"/>
  <c r="AT58" i="94"/>
  <c r="U59" i="94"/>
  <c r="V59" i="94"/>
  <c r="W59" i="94"/>
  <c r="X59" i="94"/>
  <c r="Y59" i="94"/>
  <c r="Z59" i="94"/>
  <c r="AA59" i="94"/>
  <c r="AB59" i="94"/>
  <c r="AC59" i="94"/>
  <c r="AD59" i="94"/>
  <c r="AE59" i="94"/>
  <c r="AF59" i="94"/>
  <c r="AG59" i="94"/>
  <c r="AH59" i="94"/>
  <c r="AI59" i="94"/>
  <c r="AJ59" i="94"/>
  <c r="AK59" i="94"/>
  <c r="AL59" i="94"/>
  <c r="AM59" i="94"/>
  <c r="AN59" i="94"/>
  <c r="AO59" i="94"/>
  <c r="AP59" i="94"/>
  <c r="AQ59" i="94"/>
  <c r="AR59" i="94"/>
  <c r="AS59" i="94"/>
  <c r="AT59" i="94"/>
  <c r="U60" i="94"/>
  <c r="V60" i="94"/>
  <c r="W60" i="94"/>
  <c r="X60" i="94"/>
  <c r="Y60" i="94"/>
  <c r="Z60" i="94"/>
  <c r="AA60" i="94"/>
  <c r="AB60" i="94"/>
  <c r="AC60" i="94"/>
  <c r="AD60" i="94"/>
  <c r="AE60" i="94"/>
  <c r="AF60" i="94"/>
  <c r="AG60" i="94"/>
  <c r="AH60" i="94"/>
  <c r="AI60" i="94"/>
  <c r="AJ60" i="94"/>
  <c r="AK60" i="94"/>
  <c r="AL60" i="94"/>
  <c r="AM60" i="94"/>
  <c r="AN60" i="94"/>
  <c r="AO60" i="94"/>
  <c r="AP60" i="94"/>
  <c r="AQ60" i="94"/>
  <c r="AR60" i="94"/>
  <c r="AS60" i="94"/>
  <c r="AT60" i="94"/>
  <c r="U61" i="94"/>
  <c r="V61" i="94"/>
  <c r="W61" i="94"/>
  <c r="X61" i="94"/>
  <c r="Y61" i="94"/>
  <c r="Z61" i="94"/>
  <c r="AA61" i="94"/>
  <c r="AB61" i="94"/>
  <c r="AC61" i="94"/>
  <c r="AD61" i="94"/>
  <c r="AE61" i="94"/>
  <c r="AF61" i="94"/>
  <c r="AG61" i="94"/>
  <c r="AH61" i="94"/>
  <c r="AI61" i="94"/>
  <c r="AJ61" i="94"/>
  <c r="AK61" i="94"/>
  <c r="AL61" i="94"/>
  <c r="AM61" i="94"/>
  <c r="AN61" i="94"/>
  <c r="AO61" i="94"/>
  <c r="AP61" i="94"/>
  <c r="AQ61" i="94"/>
  <c r="AR61" i="94"/>
  <c r="AS61" i="94"/>
  <c r="AT61" i="94"/>
  <c r="U62" i="94"/>
  <c r="V62" i="94"/>
  <c r="W62" i="94"/>
  <c r="X62" i="94"/>
  <c r="Y62" i="94"/>
  <c r="Z62" i="94"/>
  <c r="AA62" i="94"/>
  <c r="AB62" i="94"/>
  <c r="AC62" i="94"/>
  <c r="AD62" i="94"/>
  <c r="AE62" i="94"/>
  <c r="AF62" i="94"/>
  <c r="AG62" i="94"/>
  <c r="AH62" i="94"/>
  <c r="AI62" i="94"/>
  <c r="AJ62" i="94"/>
  <c r="AK62" i="94"/>
  <c r="AL62" i="94"/>
  <c r="AM62" i="94"/>
  <c r="AN62" i="94"/>
  <c r="AO62" i="94"/>
  <c r="AP62" i="94"/>
  <c r="AQ62" i="94"/>
  <c r="AR62" i="94"/>
  <c r="AS62" i="94"/>
  <c r="AT62" i="94"/>
  <c r="U63" i="94"/>
  <c r="V63" i="94"/>
  <c r="W63" i="94"/>
  <c r="X63" i="94"/>
  <c r="Y63" i="94"/>
  <c r="Z63" i="94"/>
  <c r="AA63" i="94"/>
  <c r="AB63" i="94"/>
  <c r="AC63" i="94"/>
  <c r="AD63" i="94"/>
  <c r="AE63" i="94"/>
  <c r="AF63" i="94"/>
  <c r="AG63" i="94"/>
  <c r="AH63" i="94"/>
  <c r="AI63" i="94"/>
  <c r="AJ63" i="94"/>
  <c r="AK63" i="94"/>
  <c r="AL63" i="94"/>
  <c r="AM63" i="94"/>
  <c r="AN63" i="94"/>
  <c r="AO63" i="94"/>
  <c r="AP63" i="94"/>
  <c r="AQ63" i="94"/>
  <c r="AR63" i="94"/>
  <c r="AS63" i="94"/>
  <c r="AT63" i="94"/>
  <c r="U64" i="94"/>
  <c r="V64" i="94"/>
  <c r="W64" i="94"/>
  <c r="X64" i="94"/>
  <c r="Y64" i="94"/>
  <c r="Z64" i="94"/>
  <c r="AA64" i="94"/>
  <c r="AB64" i="94"/>
  <c r="AC64" i="94"/>
  <c r="AD64" i="94"/>
  <c r="AE64" i="94"/>
  <c r="AF64" i="94"/>
  <c r="AG64" i="94"/>
  <c r="AH64" i="94"/>
  <c r="AI64" i="94"/>
  <c r="AJ64" i="94"/>
  <c r="AK64" i="94"/>
  <c r="AL64" i="94"/>
  <c r="AM64" i="94"/>
  <c r="AN64" i="94"/>
  <c r="AO64" i="94"/>
  <c r="AP64" i="94"/>
  <c r="AQ64" i="94"/>
  <c r="AR64" i="94"/>
  <c r="AS64" i="94"/>
  <c r="AT64" i="94"/>
  <c r="U65" i="94"/>
  <c r="V65" i="94"/>
  <c r="W65" i="94"/>
  <c r="X65" i="94"/>
  <c r="Y65" i="94"/>
  <c r="Z65" i="94"/>
  <c r="AA65" i="94"/>
  <c r="AB65" i="94"/>
  <c r="AC65" i="94"/>
  <c r="AD65" i="94"/>
  <c r="AE65" i="94"/>
  <c r="AF65" i="94"/>
  <c r="AG65" i="94"/>
  <c r="AH65" i="94"/>
  <c r="AI65" i="94"/>
  <c r="AJ65" i="94"/>
  <c r="AK65" i="94"/>
  <c r="AL65" i="94"/>
  <c r="AM65" i="94"/>
  <c r="AN65" i="94"/>
  <c r="AO65" i="94"/>
  <c r="AP65" i="94"/>
  <c r="AQ65" i="94"/>
  <c r="AR65" i="94"/>
  <c r="AS65" i="94"/>
  <c r="AT65" i="94"/>
  <c r="U66" i="94"/>
  <c r="V66" i="94"/>
  <c r="W66" i="94"/>
  <c r="X66" i="94"/>
  <c r="Y66" i="94"/>
  <c r="Z66" i="94"/>
  <c r="AA66" i="94"/>
  <c r="AB66" i="94"/>
  <c r="AC66" i="94"/>
  <c r="AD66" i="94"/>
  <c r="AE66" i="94"/>
  <c r="AF66" i="94"/>
  <c r="AG66" i="94"/>
  <c r="AH66" i="94"/>
  <c r="AI66" i="94"/>
  <c r="AJ66" i="94"/>
  <c r="AK66" i="94"/>
  <c r="AL66" i="94"/>
  <c r="AM66" i="94"/>
  <c r="AN66" i="94"/>
  <c r="AO66" i="94"/>
  <c r="AP66" i="94"/>
  <c r="AQ66" i="94"/>
  <c r="AR66" i="94"/>
  <c r="AS66" i="94"/>
  <c r="AT66" i="94"/>
  <c r="U67" i="94"/>
  <c r="V67" i="94"/>
  <c r="W67" i="94"/>
  <c r="X67" i="94"/>
  <c r="Y67" i="94"/>
  <c r="Z67" i="94"/>
  <c r="AA67" i="94"/>
  <c r="AB67" i="94"/>
  <c r="AC67" i="94"/>
  <c r="AD67" i="94"/>
  <c r="AE67" i="94"/>
  <c r="AF67" i="94"/>
  <c r="AG67" i="94"/>
  <c r="AH67" i="94"/>
  <c r="AI67" i="94"/>
  <c r="AJ67" i="94"/>
  <c r="AK67" i="94"/>
  <c r="AL67" i="94"/>
  <c r="AM67" i="94"/>
  <c r="AN67" i="94"/>
  <c r="AO67" i="94"/>
  <c r="AP67" i="94"/>
  <c r="AQ67" i="94"/>
  <c r="AR67" i="94"/>
  <c r="AS67" i="94"/>
  <c r="AT67" i="94"/>
  <c r="U68" i="94"/>
  <c r="V68" i="94"/>
  <c r="W68" i="94"/>
  <c r="X68" i="94"/>
  <c r="Y68" i="94"/>
  <c r="Z68" i="94"/>
  <c r="AA68" i="94"/>
  <c r="AB68" i="94"/>
  <c r="AC68" i="94"/>
  <c r="AD68" i="94"/>
  <c r="AE68" i="94"/>
  <c r="AF68" i="94"/>
  <c r="AG68" i="94"/>
  <c r="AH68" i="94"/>
  <c r="AI68" i="94"/>
  <c r="AJ68" i="94"/>
  <c r="AK68" i="94"/>
  <c r="AL68" i="94"/>
  <c r="AM68" i="94"/>
  <c r="AN68" i="94"/>
  <c r="AO68" i="94"/>
  <c r="AP68" i="94"/>
  <c r="AQ68" i="94"/>
  <c r="AR68" i="94"/>
  <c r="AS68" i="94"/>
  <c r="AT68" i="94"/>
  <c r="U69" i="94"/>
  <c r="V69" i="94"/>
  <c r="W69" i="94"/>
  <c r="X69" i="94"/>
  <c r="Y69" i="94"/>
  <c r="Z69" i="94"/>
  <c r="AA69" i="94"/>
  <c r="AB69" i="94"/>
  <c r="AC69" i="94"/>
  <c r="AD69" i="94"/>
  <c r="AE69" i="94"/>
  <c r="AF69" i="94"/>
  <c r="AG69" i="94"/>
  <c r="AH69" i="94"/>
  <c r="AI69" i="94"/>
  <c r="AJ69" i="94"/>
  <c r="AK69" i="94"/>
  <c r="AL69" i="94"/>
  <c r="AM69" i="94"/>
  <c r="AN69" i="94"/>
  <c r="AO69" i="94"/>
  <c r="AP69" i="94"/>
  <c r="AQ69" i="94"/>
  <c r="AR69" i="94"/>
  <c r="AS69" i="94"/>
  <c r="AT69" i="94"/>
  <c r="U70" i="94"/>
  <c r="V70" i="94"/>
  <c r="W70" i="94"/>
  <c r="X70" i="94"/>
  <c r="Y70" i="94"/>
  <c r="Z70" i="94"/>
  <c r="AA70" i="94"/>
  <c r="AB70" i="94"/>
  <c r="AC70" i="94"/>
  <c r="AD70" i="94"/>
  <c r="AE70" i="94"/>
  <c r="AF70" i="94"/>
  <c r="AG70" i="94"/>
  <c r="AH70" i="94"/>
  <c r="AI70" i="94"/>
  <c r="AJ70" i="94"/>
  <c r="AK70" i="94"/>
  <c r="AL70" i="94"/>
  <c r="AM70" i="94"/>
  <c r="AN70" i="94"/>
  <c r="AO70" i="94"/>
  <c r="AP70" i="94"/>
  <c r="AQ70" i="94"/>
  <c r="AR70" i="94"/>
  <c r="AS70" i="94"/>
  <c r="AT70" i="94"/>
  <c r="U71" i="94"/>
  <c r="V71" i="94"/>
  <c r="W71" i="94"/>
  <c r="X71" i="94"/>
  <c r="Y71" i="94"/>
  <c r="Z71" i="94"/>
  <c r="AA71" i="94"/>
  <c r="AB71" i="94"/>
  <c r="AC71" i="94"/>
  <c r="AD71" i="94"/>
  <c r="AE71" i="94"/>
  <c r="AF71" i="94"/>
  <c r="AG71" i="94"/>
  <c r="AH71" i="94"/>
  <c r="AI71" i="94"/>
  <c r="AJ71" i="94"/>
  <c r="AK71" i="94"/>
  <c r="AL71" i="94"/>
  <c r="AM71" i="94"/>
  <c r="AN71" i="94"/>
  <c r="AO71" i="94"/>
  <c r="AP71" i="94"/>
  <c r="AQ71" i="94"/>
  <c r="AR71" i="94"/>
  <c r="AS71" i="94"/>
  <c r="AT71" i="94"/>
  <c r="U72" i="94"/>
  <c r="V72" i="94"/>
  <c r="W72" i="94"/>
  <c r="X72" i="94"/>
  <c r="Y72" i="94"/>
  <c r="Z72" i="94"/>
  <c r="AA72" i="94"/>
  <c r="AB72" i="94"/>
  <c r="AC72" i="94"/>
  <c r="AD72" i="94"/>
  <c r="AE72" i="94"/>
  <c r="AF72" i="94"/>
  <c r="AG72" i="94"/>
  <c r="AH72" i="94"/>
  <c r="AI72" i="94"/>
  <c r="AJ72" i="94"/>
  <c r="AK72" i="94"/>
  <c r="AL72" i="94"/>
  <c r="AM72" i="94"/>
  <c r="AN72" i="94"/>
  <c r="AO72" i="94"/>
  <c r="AP72" i="94"/>
  <c r="AQ72" i="94"/>
  <c r="AR72" i="94"/>
  <c r="AS72" i="94"/>
  <c r="AT72" i="94"/>
  <c r="U73" i="94"/>
  <c r="V73" i="94"/>
  <c r="W73" i="94"/>
  <c r="X73" i="94"/>
  <c r="Y73" i="94"/>
  <c r="Z73" i="94"/>
  <c r="AA73" i="94"/>
  <c r="AB73" i="94"/>
  <c r="AC73" i="94"/>
  <c r="AD73" i="94"/>
  <c r="AE73" i="94"/>
  <c r="AF73" i="94"/>
  <c r="AG73" i="94"/>
  <c r="AH73" i="94"/>
  <c r="AI73" i="94"/>
  <c r="AJ73" i="94"/>
  <c r="AK73" i="94"/>
  <c r="AL73" i="94"/>
  <c r="AM73" i="94"/>
  <c r="AN73" i="94"/>
  <c r="AO73" i="94"/>
  <c r="AP73" i="94"/>
  <c r="AQ73" i="94"/>
  <c r="AR73" i="94"/>
  <c r="AS73" i="94"/>
  <c r="AT73" i="94"/>
  <c r="U74" i="94"/>
  <c r="V74" i="94"/>
  <c r="W74" i="94"/>
  <c r="X74" i="94"/>
  <c r="Y74" i="94"/>
  <c r="Z74" i="94"/>
  <c r="AA74" i="94"/>
  <c r="AB74" i="94"/>
  <c r="AC74" i="94"/>
  <c r="AD74" i="94"/>
  <c r="AE74" i="94"/>
  <c r="AF74" i="94"/>
  <c r="AG74" i="94"/>
  <c r="AH74" i="94"/>
  <c r="AI74" i="94"/>
  <c r="AJ74" i="94"/>
  <c r="AK74" i="94"/>
  <c r="AL74" i="94"/>
  <c r="AM74" i="94"/>
  <c r="AN74" i="94"/>
  <c r="AO74" i="94"/>
  <c r="AP74" i="94"/>
  <c r="AQ74" i="94"/>
  <c r="AR74" i="94"/>
  <c r="AS74" i="94"/>
  <c r="AT74" i="94"/>
  <c r="U75" i="94"/>
  <c r="V75" i="94"/>
  <c r="W75" i="94"/>
  <c r="X75" i="94"/>
  <c r="Y75" i="94"/>
  <c r="Z75" i="94"/>
  <c r="AA75" i="94"/>
  <c r="AB75" i="94"/>
  <c r="AC75" i="94"/>
  <c r="AD75" i="94"/>
  <c r="AE75" i="94"/>
  <c r="AF75" i="94"/>
  <c r="AG75" i="94"/>
  <c r="AH75" i="94"/>
  <c r="AI75" i="94"/>
  <c r="AJ75" i="94"/>
  <c r="AK75" i="94"/>
  <c r="AL75" i="94"/>
  <c r="AM75" i="94"/>
  <c r="AN75" i="94"/>
  <c r="AO75" i="94"/>
  <c r="AP75" i="94"/>
  <c r="AQ75" i="94"/>
  <c r="AR75" i="94"/>
  <c r="AS75" i="94"/>
  <c r="AT75" i="94"/>
  <c r="U76" i="94"/>
  <c r="V76" i="94"/>
  <c r="W76" i="94"/>
  <c r="X76" i="94"/>
  <c r="Y76" i="94"/>
  <c r="Z76" i="94"/>
  <c r="AA76" i="94"/>
  <c r="AB76" i="94"/>
  <c r="AC76" i="94"/>
  <c r="AD76" i="94"/>
  <c r="AE76" i="94"/>
  <c r="AF76" i="94"/>
  <c r="AG76" i="94"/>
  <c r="AH76" i="94"/>
  <c r="AI76" i="94"/>
  <c r="AJ76" i="94"/>
  <c r="AK76" i="94"/>
  <c r="AL76" i="94"/>
  <c r="AM76" i="94"/>
  <c r="AN76" i="94"/>
  <c r="AO76" i="94"/>
  <c r="AP76" i="94"/>
  <c r="AQ76" i="94"/>
  <c r="AR76" i="94"/>
  <c r="AS76" i="94"/>
  <c r="AT76" i="94"/>
  <c r="U77" i="94"/>
  <c r="V77" i="94"/>
  <c r="W77" i="94"/>
  <c r="X77" i="94"/>
  <c r="Y77" i="94"/>
  <c r="Z77" i="94"/>
  <c r="AA77" i="94"/>
  <c r="AB77" i="94"/>
  <c r="AC77" i="94"/>
  <c r="AD77" i="94"/>
  <c r="AE77" i="94"/>
  <c r="AF77" i="94"/>
  <c r="AG77" i="94"/>
  <c r="AH77" i="94"/>
  <c r="AI77" i="94"/>
  <c r="AJ77" i="94"/>
  <c r="AK77" i="94"/>
  <c r="AL77" i="94"/>
  <c r="AM77" i="94"/>
  <c r="AN77" i="94"/>
  <c r="AO77" i="94"/>
  <c r="AP77" i="94"/>
  <c r="AQ77" i="94"/>
  <c r="AR77" i="94"/>
  <c r="AS77" i="94"/>
  <c r="AT77" i="94"/>
  <c r="U78" i="94"/>
  <c r="V78" i="94"/>
  <c r="W78" i="94"/>
  <c r="X78" i="94"/>
  <c r="Y78" i="94"/>
  <c r="Z78" i="94"/>
  <c r="AA78" i="94"/>
  <c r="AB78" i="94"/>
  <c r="AC78" i="94"/>
  <c r="AD78" i="94"/>
  <c r="AE78" i="94"/>
  <c r="AF78" i="94"/>
  <c r="AG78" i="94"/>
  <c r="AH78" i="94"/>
  <c r="AI78" i="94"/>
  <c r="AJ78" i="94"/>
  <c r="AK78" i="94"/>
  <c r="AL78" i="94"/>
  <c r="AM78" i="94"/>
  <c r="AN78" i="94"/>
  <c r="AO78" i="94"/>
  <c r="AP78" i="94"/>
  <c r="AQ78" i="94"/>
  <c r="AR78" i="94"/>
  <c r="AS78" i="94"/>
  <c r="AT78" i="94"/>
  <c r="U79" i="94"/>
  <c r="V79" i="94"/>
  <c r="W79" i="94"/>
  <c r="X79" i="94"/>
  <c r="Y79" i="94"/>
  <c r="Z79" i="94"/>
  <c r="AA79" i="94"/>
  <c r="AB79" i="94"/>
  <c r="AC79" i="94"/>
  <c r="AD79" i="94"/>
  <c r="AE79" i="94"/>
  <c r="AF79" i="94"/>
  <c r="AG79" i="94"/>
  <c r="AH79" i="94"/>
  <c r="AI79" i="94"/>
  <c r="AJ79" i="94"/>
  <c r="AK79" i="94"/>
  <c r="AL79" i="94"/>
  <c r="AM79" i="94"/>
  <c r="AN79" i="94"/>
  <c r="AO79" i="94"/>
  <c r="AP79" i="94"/>
  <c r="AQ79" i="94"/>
  <c r="AR79" i="94"/>
  <c r="AS79" i="94"/>
  <c r="AT79" i="94"/>
  <c r="U80" i="94"/>
  <c r="V80" i="94"/>
  <c r="W80" i="94"/>
  <c r="X80" i="94"/>
  <c r="Y80" i="94"/>
  <c r="Z80" i="94"/>
  <c r="AA80" i="94"/>
  <c r="AB80" i="94"/>
  <c r="AC80" i="94"/>
  <c r="AD80" i="94"/>
  <c r="AE80" i="94"/>
  <c r="AF80" i="94"/>
  <c r="AG80" i="94"/>
  <c r="AH80" i="94"/>
  <c r="AI80" i="94"/>
  <c r="AJ80" i="94"/>
  <c r="AK80" i="94"/>
  <c r="AL80" i="94"/>
  <c r="AM80" i="94"/>
  <c r="AN80" i="94"/>
  <c r="AO80" i="94"/>
  <c r="AP80" i="94"/>
  <c r="AQ80" i="94"/>
  <c r="AR80" i="94"/>
  <c r="AS80" i="94"/>
  <c r="AT80" i="94"/>
  <c r="U81" i="94"/>
  <c r="V81" i="94"/>
  <c r="W81" i="94"/>
  <c r="X81" i="94"/>
  <c r="Y81" i="94"/>
  <c r="Z81" i="94"/>
  <c r="AA81" i="94"/>
  <c r="AB81" i="94"/>
  <c r="AC81" i="94"/>
  <c r="AD81" i="94"/>
  <c r="AE81" i="94"/>
  <c r="AF81" i="94"/>
  <c r="AG81" i="94"/>
  <c r="AH81" i="94"/>
  <c r="AI81" i="94"/>
  <c r="AJ81" i="94"/>
  <c r="AK81" i="94"/>
  <c r="AL81" i="94"/>
  <c r="AM81" i="94"/>
  <c r="AN81" i="94"/>
  <c r="AO81" i="94"/>
  <c r="AP81" i="94"/>
  <c r="AQ81" i="94"/>
  <c r="AR81" i="94"/>
  <c r="AS81" i="94"/>
  <c r="AT81" i="94"/>
  <c r="U82" i="94"/>
  <c r="V82" i="94"/>
  <c r="W82" i="94"/>
  <c r="X82" i="94"/>
  <c r="Y82" i="94"/>
  <c r="Z82" i="94"/>
  <c r="AA82" i="94"/>
  <c r="AB82" i="94"/>
  <c r="AC82" i="94"/>
  <c r="AD82" i="94"/>
  <c r="AE82" i="94"/>
  <c r="AF82" i="94"/>
  <c r="AG82" i="94"/>
  <c r="AH82" i="94"/>
  <c r="AI82" i="94"/>
  <c r="AJ82" i="94"/>
  <c r="AK82" i="94"/>
  <c r="AL82" i="94"/>
  <c r="AM82" i="94"/>
  <c r="AN82" i="94"/>
  <c r="AO82" i="94"/>
  <c r="AP82" i="94"/>
  <c r="AQ82" i="94"/>
  <c r="AR82" i="94"/>
  <c r="AS82" i="94"/>
  <c r="AT82" i="94"/>
  <c r="U83" i="94"/>
  <c r="V83" i="94"/>
  <c r="W83" i="94"/>
  <c r="X83" i="94"/>
  <c r="Y83" i="94"/>
  <c r="Z83" i="94"/>
  <c r="AA83" i="94"/>
  <c r="AB83" i="94"/>
  <c r="AC83" i="94"/>
  <c r="AD83" i="94"/>
  <c r="AE83" i="94"/>
  <c r="AF83" i="94"/>
  <c r="AG83" i="94"/>
  <c r="AH83" i="94"/>
  <c r="AI83" i="94"/>
  <c r="AJ83" i="94"/>
  <c r="AK83" i="94"/>
  <c r="AL83" i="94"/>
  <c r="AM83" i="94"/>
  <c r="AN83" i="94"/>
  <c r="AO83" i="94"/>
  <c r="AP83" i="94"/>
  <c r="AQ83" i="94"/>
  <c r="AR83" i="94"/>
  <c r="AS83" i="94"/>
  <c r="AT83" i="94"/>
  <c r="U84" i="94"/>
  <c r="V84" i="94"/>
  <c r="W84" i="94"/>
  <c r="X84" i="94"/>
  <c r="Y84" i="94"/>
  <c r="Z84" i="94"/>
  <c r="AA84" i="94"/>
  <c r="AB84" i="94"/>
  <c r="AC84" i="94"/>
  <c r="AD84" i="94"/>
  <c r="AE84" i="94"/>
  <c r="AF84" i="94"/>
  <c r="AG84" i="94"/>
  <c r="AH84" i="94"/>
  <c r="AI84" i="94"/>
  <c r="AJ84" i="94"/>
  <c r="AK84" i="94"/>
  <c r="AL84" i="94"/>
  <c r="AM84" i="94"/>
  <c r="AN84" i="94"/>
  <c r="AO84" i="94"/>
  <c r="AP84" i="94"/>
  <c r="AQ84" i="94"/>
  <c r="AR84" i="94"/>
  <c r="AS84" i="94"/>
  <c r="AT84" i="94"/>
  <c r="U85" i="94"/>
  <c r="V85" i="94"/>
  <c r="W85" i="94"/>
  <c r="X85" i="94"/>
  <c r="Y85" i="94"/>
  <c r="Z85" i="94"/>
  <c r="AA85" i="94"/>
  <c r="AB85" i="94"/>
  <c r="AC85" i="94"/>
  <c r="AD85" i="94"/>
  <c r="AE85" i="94"/>
  <c r="AF85" i="94"/>
  <c r="AG85" i="94"/>
  <c r="AH85" i="94"/>
  <c r="AI85" i="94"/>
  <c r="AJ85" i="94"/>
  <c r="AK85" i="94"/>
  <c r="AL85" i="94"/>
  <c r="AM85" i="94"/>
  <c r="AN85" i="94"/>
  <c r="AO85" i="94"/>
  <c r="AP85" i="94"/>
  <c r="AQ85" i="94"/>
  <c r="AR85" i="94"/>
  <c r="AS85" i="94"/>
  <c r="AT85" i="94"/>
  <c r="U86" i="94"/>
  <c r="V86" i="94"/>
  <c r="W86" i="94"/>
  <c r="X86" i="94"/>
  <c r="Y86" i="94"/>
  <c r="Z86" i="94"/>
  <c r="AA86" i="94"/>
  <c r="AB86" i="94"/>
  <c r="AC86" i="94"/>
  <c r="AD86" i="94"/>
  <c r="AE86" i="94"/>
  <c r="AF86" i="94"/>
  <c r="AG86" i="94"/>
  <c r="AH86" i="94"/>
  <c r="AI86" i="94"/>
  <c r="AJ86" i="94"/>
  <c r="AK86" i="94"/>
  <c r="AL86" i="94"/>
  <c r="AM86" i="94"/>
  <c r="AN86" i="94"/>
  <c r="AO86" i="94"/>
  <c r="AP86" i="94"/>
  <c r="AQ86" i="94"/>
  <c r="AR86" i="94"/>
  <c r="AS86" i="94"/>
  <c r="AT86" i="94"/>
  <c r="U87" i="94"/>
  <c r="V87" i="94"/>
  <c r="W87" i="94"/>
  <c r="X87" i="94"/>
  <c r="Y87" i="94"/>
  <c r="Z87" i="94"/>
  <c r="AA87" i="94"/>
  <c r="AB87" i="94"/>
  <c r="AC87" i="94"/>
  <c r="AD87" i="94"/>
  <c r="AE87" i="94"/>
  <c r="AF87" i="94"/>
  <c r="AG87" i="94"/>
  <c r="AH87" i="94"/>
  <c r="AI87" i="94"/>
  <c r="AJ87" i="94"/>
  <c r="AK87" i="94"/>
  <c r="AL87" i="94"/>
  <c r="AM87" i="94"/>
  <c r="AN87" i="94"/>
  <c r="AO87" i="94"/>
  <c r="AP87" i="94"/>
  <c r="AQ87" i="94"/>
  <c r="AR87" i="94"/>
  <c r="AS87" i="94"/>
  <c r="AT87" i="94"/>
  <c r="U88" i="94"/>
  <c r="V88" i="94"/>
  <c r="W88" i="94"/>
  <c r="X88" i="94"/>
  <c r="Y88" i="94"/>
  <c r="Z88" i="94"/>
  <c r="AA88" i="94"/>
  <c r="AB88" i="94"/>
  <c r="AC88" i="94"/>
  <c r="AD88" i="94"/>
  <c r="AE88" i="94"/>
  <c r="AF88" i="94"/>
  <c r="AG88" i="94"/>
  <c r="AH88" i="94"/>
  <c r="AI88" i="94"/>
  <c r="AJ88" i="94"/>
  <c r="AK88" i="94"/>
  <c r="AL88" i="94"/>
  <c r="AM88" i="94"/>
  <c r="AN88" i="94"/>
  <c r="AO88" i="94"/>
  <c r="AP88" i="94"/>
  <c r="AQ88" i="94"/>
  <c r="AR88" i="94"/>
  <c r="AS88" i="94"/>
  <c r="AT88" i="94"/>
  <c r="U89" i="94"/>
  <c r="V89" i="94"/>
  <c r="W89" i="94"/>
  <c r="X89" i="94"/>
  <c r="Y89" i="94"/>
  <c r="Z89" i="94"/>
  <c r="AA89" i="94"/>
  <c r="AB89" i="94"/>
  <c r="AC89" i="94"/>
  <c r="AD89" i="94"/>
  <c r="AE89" i="94"/>
  <c r="AF89" i="94"/>
  <c r="AG89" i="94"/>
  <c r="AH89" i="94"/>
  <c r="AI89" i="94"/>
  <c r="AJ89" i="94"/>
  <c r="AK89" i="94"/>
  <c r="AL89" i="94"/>
  <c r="AM89" i="94"/>
  <c r="AN89" i="94"/>
  <c r="AO89" i="94"/>
  <c r="AP89" i="94"/>
  <c r="AQ89" i="94"/>
  <c r="AR89" i="94"/>
  <c r="AS89" i="94"/>
  <c r="AT89" i="94"/>
  <c r="U90" i="94"/>
  <c r="V90" i="94"/>
  <c r="W90" i="94"/>
  <c r="X90" i="94"/>
  <c r="Y90" i="94"/>
  <c r="Z90" i="94"/>
  <c r="AA90" i="94"/>
  <c r="AB90" i="94"/>
  <c r="AC90" i="94"/>
  <c r="AD90" i="94"/>
  <c r="AE90" i="94"/>
  <c r="AF90" i="94"/>
  <c r="AG90" i="94"/>
  <c r="AH90" i="94"/>
  <c r="AI90" i="94"/>
  <c r="AJ90" i="94"/>
  <c r="AK90" i="94"/>
  <c r="AL90" i="94"/>
  <c r="AM90" i="94"/>
  <c r="AN90" i="94"/>
  <c r="AO90" i="94"/>
  <c r="AP90" i="94"/>
  <c r="AQ90" i="94"/>
  <c r="AR90" i="94"/>
  <c r="AS90" i="94"/>
  <c r="AT90" i="94"/>
  <c r="U91" i="94"/>
  <c r="V91" i="94"/>
  <c r="W91" i="94"/>
  <c r="X91" i="94"/>
  <c r="Y91" i="94"/>
  <c r="Z91" i="94"/>
  <c r="AA91" i="94"/>
  <c r="AB91" i="94"/>
  <c r="AC91" i="94"/>
  <c r="AD91" i="94"/>
  <c r="AE91" i="94"/>
  <c r="AF91" i="94"/>
  <c r="AG91" i="94"/>
  <c r="AH91" i="94"/>
  <c r="AI91" i="94"/>
  <c r="AJ91" i="94"/>
  <c r="AK91" i="94"/>
  <c r="AL91" i="94"/>
  <c r="AM91" i="94"/>
  <c r="AN91" i="94"/>
  <c r="AO91" i="94"/>
  <c r="AP91" i="94"/>
  <c r="AQ91" i="94"/>
  <c r="AR91" i="94"/>
  <c r="AS91" i="94"/>
  <c r="AT91" i="94"/>
  <c r="U92" i="94"/>
  <c r="V92" i="94"/>
  <c r="W92" i="94"/>
  <c r="X92" i="94"/>
  <c r="Y92" i="94"/>
  <c r="Z92" i="94"/>
  <c r="AA92" i="94"/>
  <c r="AB92" i="94"/>
  <c r="AC92" i="94"/>
  <c r="AD92" i="94"/>
  <c r="AE92" i="94"/>
  <c r="AF92" i="94"/>
  <c r="AG92" i="94"/>
  <c r="AH92" i="94"/>
  <c r="AI92" i="94"/>
  <c r="AJ92" i="94"/>
  <c r="AK92" i="94"/>
  <c r="AL92" i="94"/>
  <c r="AM92" i="94"/>
  <c r="AN92" i="94"/>
  <c r="AO92" i="94"/>
  <c r="AP92" i="94"/>
  <c r="AQ92" i="94"/>
  <c r="AR92" i="94"/>
  <c r="AS92" i="94"/>
  <c r="AT92" i="94"/>
  <c r="U93" i="94"/>
  <c r="V93" i="94"/>
  <c r="W93" i="94"/>
  <c r="X93" i="94"/>
  <c r="Y93" i="94"/>
  <c r="Z93" i="94"/>
  <c r="AA93" i="94"/>
  <c r="AB93" i="94"/>
  <c r="AC93" i="94"/>
  <c r="AD93" i="94"/>
  <c r="AE93" i="94"/>
  <c r="AF93" i="94"/>
  <c r="AG93" i="94"/>
  <c r="AH93" i="94"/>
  <c r="AI93" i="94"/>
  <c r="AJ93" i="94"/>
  <c r="AK93" i="94"/>
  <c r="AL93" i="94"/>
  <c r="AM93" i="94"/>
  <c r="AN93" i="94"/>
  <c r="AO93" i="94"/>
  <c r="AP93" i="94"/>
  <c r="AQ93" i="94"/>
  <c r="AR93" i="94"/>
  <c r="AS93" i="94"/>
  <c r="AT93" i="94"/>
  <c r="U94" i="94"/>
  <c r="V94" i="94"/>
  <c r="W94" i="94"/>
  <c r="X94" i="94"/>
  <c r="Y94" i="94"/>
  <c r="Z94" i="94"/>
  <c r="AA94" i="94"/>
  <c r="AB94" i="94"/>
  <c r="AC94" i="94"/>
  <c r="AD94" i="94"/>
  <c r="AE94" i="94"/>
  <c r="AF94" i="94"/>
  <c r="AG94" i="94"/>
  <c r="AH94" i="94"/>
  <c r="AI94" i="94"/>
  <c r="AJ94" i="94"/>
  <c r="AK94" i="94"/>
  <c r="AL94" i="94"/>
  <c r="AM94" i="94"/>
  <c r="AN94" i="94"/>
  <c r="AO94" i="94"/>
  <c r="AP94" i="94"/>
  <c r="AQ94" i="94"/>
  <c r="AR94" i="94"/>
  <c r="AS94" i="94"/>
  <c r="AT94" i="94"/>
  <c r="U95" i="94"/>
  <c r="V95" i="94"/>
  <c r="W95" i="94"/>
  <c r="X95" i="94"/>
  <c r="Y95" i="94"/>
  <c r="Z95" i="94"/>
  <c r="AA95" i="94"/>
  <c r="AB95" i="94"/>
  <c r="AC95" i="94"/>
  <c r="AD95" i="94"/>
  <c r="AE95" i="94"/>
  <c r="AF95" i="94"/>
  <c r="AG95" i="94"/>
  <c r="AH95" i="94"/>
  <c r="AI95" i="94"/>
  <c r="AJ95" i="94"/>
  <c r="AK95" i="94"/>
  <c r="AL95" i="94"/>
  <c r="AM95" i="94"/>
  <c r="AN95" i="94"/>
  <c r="AO95" i="94"/>
  <c r="AP95" i="94"/>
  <c r="AQ95" i="94"/>
  <c r="AR95" i="94"/>
  <c r="AS95" i="94"/>
  <c r="AT95" i="94"/>
  <c r="U96" i="94"/>
  <c r="V96" i="94"/>
  <c r="W96" i="94"/>
  <c r="X96" i="94"/>
  <c r="Y96" i="94"/>
  <c r="Z96" i="94"/>
  <c r="AA96" i="94"/>
  <c r="AB96" i="94"/>
  <c r="AC96" i="94"/>
  <c r="AD96" i="94"/>
  <c r="AE96" i="94"/>
  <c r="AF96" i="94"/>
  <c r="AG96" i="94"/>
  <c r="AH96" i="94"/>
  <c r="AI96" i="94"/>
  <c r="AJ96" i="94"/>
  <c r="AK96" i="94"/>
  <c r="AL96" i="94"/>
  <c r="AM96" i="94"/>
  <c r="AN96" i="94"/>
  <c r="AO96" i="94"/>
  <c r="AP96" i="94"/>
  <c r="AQ96" i="94"/>
  <c r="AR96" i="94"/>
  <c r="AS96" i="94"/>
  <c r="AT96" i="94"/>
  <c r="U97" i="94"/>
  <c r="V97" i="94"/>
  <c r="W97" i="94"/>
  <c r="X97" i="94"/>
  <c r="Y97" i="94"/>
  <c r="Z97" i="94"/>
  <c r="AA97" i="94"/>
  <c r="AB97" i="94"/>
  <c r="AC97" i="94"/>
  <c r="AD97" i="94"/>
  <c r="AE97" i="94"/>
  <c r="AF97" i="94"/>
  <c r="AG97" i="94"/>
  <c r="AH97" i="94"/>
  <c r="AI97" i="94"/>
  <c r="AJ97" i="94"/>
  <c r="AK97" i="94"/>
  <c r="AL97" i="94"/>
  <c r="AM97" i="94"/>
  <c r="AN97" i="94"/>
  <c r="AO97" i="94"/>
  <c r="AP97" i="94"/>
  <c r="AQ97" i="94"/>
  <c r="AR97" i="94"/>
  <c r="AS97" i="94"/>
  <c r="AT97" i="94"/>
  <c r="U98" i="94"/>
  <c r="V98" i="94"/>
  <c r="W98" i="94"/>
  <c r="X98" i="94"/>
  <c r="Y98" i="94"/>
  <c r="Z98" i="94"/>
  <c r="AA98" i="94"/>
  <c r="AB98" i="94"/>
  <c r="AC98" i="94"/>
  <c r="AD98" i="94"/>
  <c r="AE98" i="94"/>
  <c r="AF98" i="94"/>
  <c r="AG98" i="94"/>
  <c r="AH98" i="94"/>
  <c r="AI98" i="94"/>
  <c r="AJ98" i="94"/>
  <c r="AK98" i="94"/>
  <c r="AL98" i="94"/>
  <c r="AM98" i="94"/>
  <c r="AN98" i="94"/>
  <c r="AO98" i="94"/>
  <c r="AP98" i="94"/>
  <c r="AQ98" i="94"/>
  <c r="AR98" i="94"/>
  <c r="AS98" i="94"/>
  <c r="AT98" i="94"/>
  <c r="U99" i="94"/>
  <c r="V99" i="94"/>
  <c r="W99" i="94"/>
  <c r="X99" i="94"/>
  <c r="Y99" i="94"/>
  <c r="Z99" i="94"/>
  <c r="AA99" i="94"/>
  <c r="AB99" i="94"/>
  <c r="AC99" i="94"/>
  <c r="AD99" i="94"/>
  <c r="AE99" i="94"/>
  <c r="AF99" i="94"/>
  <c r="AG99" i="94"/>
  <c r="AH99" i="94"/>
  <c r="AI99" i="94"/>
  <c r="AJ99" i="94"/>
  <c r="AK99" i="94"/>
  <c r="AL99" i="94"/>
  <c r="AM99" i="94"/>
  <c r="AN99" i="94"/>
  <c r="AO99" i="94"/>
  <c r="AP99" i="94"/>
  <c r="AQ99" i="94"/>
  <c r="AR99" i="94"/>
  <c r="AS99" i="94"/>
  <c r="AT99" i="94"/>
  <c r="U100" i="94"/>
  <c r="V100" i="94"/>
  <c r="W100" i="94"/>
  <c r="X100" i="94"/>
  <c r="Y100" i="94"/>
  <c r="Z100" i="94"/>
  <c r="AA100" i="94"/>
  <c r="AB100" i="94"/>
  <c r="AC100" i="94"/>
  <c r="AD100" i="94"/>
  <c r="AE100" i="94"/>
  <c r="AF100" i="94"/>
  <c r="AG100" i="94"/>
  <c r="AH100" i="94"/>
  <c r="AI100" i="94"/>
  <c r="AJ100" i="94"/>
  <c r="AK100" i="94"/>
  <c r="AL100" i="94"/>
  <c r="AM100" i="94"/>
  <c r="AN100" i="94"/>
  <c r="AO100" i="94"/>
  <c r="AP100" i="94"/>
  <c r="AQ100" i="94"/>
  <c r="AR100" i="94"/>
  <c r="AS100" i="94"/>
  <c r="AT100" i="94"/>
  <c r="U101" i="94"/>
  <c r="V101" i="94"/>
  <c r="W101" i="94"/>
  <c r="X101" i="94"/>
  <c r="Y101" i="94"/>
  <c r="Z101" i="94"/>
  <c r="AA101" i="94"/>
  <c r="AB101" i="94"/>
  <c r="AC101" i="94"/>
  <c r="AD101" i="94"/>
  <c r="AE101" i="94"/>
  <c r="AF101" i="94"/>
  <c r="AG101" i="94"/>
  <c r="AH101" i="94"/>
  <c r="AI101" i="94"/>
  <c r="AJ101" i="94"/>
  <c r="AK101" i="94"/>
  <c r="AL101" i="94"/>
  <c r="AM101" i="94"/>
  <c r="AN101" i="94"/>
  <c r="AO101" i="94"/>
  <c r="AP101" i="94"/>
  <c r="AQ101" i="94"/>
  <c r="AR101" i="94"/>
  <c r="AS101" i="94"/>
  <c r="AT101" i="94"/>
  <c r="U102" i="94"/>
  <c r="V102" i="94"/>
  <c r="W102" i="94"/>
  <c r="X102" i="94"/>
  <c r="Y102" i="94"/>
  <c r="Z102" i="94"/>
  <c r="AA102" i="94"/>
  <c r="AB102" i="94"/>
  <c r="AC102" i="94"/>
  <c r="AD102" i="94"/>
  <c r="AE102" i="94"/>
  <c r="AF102" i="94"/>
  <c r="AG102" i="94"/>
  <c r="AH102" i="94"/>
  <c r="AI102" i="94"/>
  <c r="AJ102" i="94"/>
  <c r="AK102" i="94"/>
  <c r="AL102" i="94"/>
  <c r="AM102" i="94"/>
  <c r="AN102" i="94"/>
  <c r="AO102" i="94"/>
  <c r="AP102" i="94"/>
  <c r="AQ102" i="94"/>
  <c r="AR102" i="94"/>
  <c r="AS102" i="94"/>
  <c r="AT102" i="94"/>
  <c r="U103" i="94"/>
  <c r="V103" i="94"/>
  <c r="W103" i="94"/>
  <c r="X103" i="94"/>
  <c r="Y103" i="94"/>
  <c r="Z103" i="94"/>
  <c r="AA103" i="94"/>
  <c r="AB103" i="94"/>
  <c r="AC103" i="94"/>
  <c r="AD103" i="94"/>
  <c r="AE103" i="94"/>
  <c r="AF103" i="94"/>
  <c r="AG103" i="94"/>
  <c r="AH103" i="94"/>
  <c r="AI103" i="94"/>
  <c r="AJ103" i="94"/>
  <c r="AK103" i="94"/>
  <c r="AL103" i="94"/>
  <c r="AM103" i="94"/>
  <c r="AN103" i="94"/>
  <c r="AO103" i="94"/>
  <c r="AP103" i="94"/>
  <c r="AQ103" i="94"/>
  <c r="AR103" i="94"/>
  <c r="AS103" i="94"/>
  <c r="AT103" i="94"/>
  <c r="U104" i="94"/>
  <c r="V104" i="94"/>
  <c r="W104" i="94"/>
  <c r="X104" i="94"/>
  <c r="Y104" i="94"/>
  <c r="Z104" i="94"/>
  <c r="AA104" i="94"/>
  <c r="AB104" i="94"/>
  <c r="AC104" i="94"/>
  <c r="AD104" i="94"/>
  <c r="AE104" i="94"/>
  <c r="AF104" i="94"/>
  <c r="AG104" i="94"/>
  <c r="AH104" i="94"/>
  <c r="AI104" i="94"/>
  <c r="AJ104" i="94"/>
  <c r="AK104" i="94"/>
  <c r="AL104" i="94"/>
  <c r="AM104" i="94"/>
  <c r="AN104" i="94"/>
  <c r="AO104" i="94"/>
  <c r="AP104" i="94"/>
  <c r="AQ104" i="94"/>
  <c r="AR104" i="94"/>
  <c r="AS104" i="94"/>
  <c r="AT104" i="94"/>
  <c r="U105" i="94"/>
  <c r="V105" i="94"/>
  <c r="W105" i="94"/>
  <c r="X105" i="94"/>
  <c r="Y105" i="94"/>
  <c r="Z105" i="94"/>
  <c r="AA105" i="94"/>
  <c r="AB105" i="94"/>
  <c r="AC105" i="94"/>
  <c r="AD105" i="94"/>
  <c r="AE105" i="94"/>
  <c r="AF105" i="94"/>
  <c r="AG105" i="94"/>
  <c r="AH105" i="94"/>
  <c r="AI105" i="94"/>
  <c r="AJ105" i="94"/>
  <c r="AK105" i="94"/>
  <c r="AL105" i="94"/>
  <c r="AM105" i="94"/>
  <c r="AN105" i="94"/>
  <c r="AO105" i="94"/>
  <c r="AP105" i="94"/>
  <c r="AQ105" i="94"/>
  <c r="AR105" i="94"/>
  <c r="AS105" i="94"/>
  <c r="AT105" i="94"/>
  <c r="U106" i="94"/>
  <c r="V106" i="94"/>
  <c r="W106" i="94"/>
  <c r="X106" i="94"/>
  <c r="Y106" i="94"/>
  <c r="Z106" i="94"/>
  <c r="AA106" i="94"/>
  <c r="AB106" i="94"/>
  <c r="AC106" i="94"/>
  <c r="AD106" i="94"/>
  <c r="AE106" i="94"/>
  <c r="AF106" i="94"/>
  <c r="AG106" i="94"/>
  <c r="AH106" i="94"/>
  <c r="AI106" i="94"/>
  <c r="AJ106" i="94"/>
  <c r="AK106" i="94"/>
  <c r="AL106" i="94"/>
  <c r="AM106" i="94"/>
  <c r="AN106" i="94"/>
  <c r="AO106" i="94"/>
  <c r="AP106" i="94"/>
  <c r="AQ106" i="94"/>
  <c r="AR106" i="94"/>
  <c r="AS106" i="94"/>
  <c r="AT106" i="94"/>
  <c r="U107" i="94"/>
  <c r="V107" i="94"/>
  <c r="W107" i="94"/>
  <c r="X107" i="94"/>
  <c r="Y107" i="94"/>
  <c r="Z107" i="94"/>
  <c r="AA107" i="94"/>
  <c r="AB107" i="94"/>
  <c r="AC107" i="94"/>
  <c r="AD107" i="94"/>
  <c r="AE107" i="94"/>
  <c r="AF107" i="94"/>
  <c r="AG107" i="94"/>
  <c r="AH107" i="94"/>
  <c r="AI107" i="94"/>
  <c r="AJ107" i="94"/>
  <c r="AK107" i="94"/>
  <c r="AL107" i="94"/>
  <c r="AM107" i="94"/>
  <c r="AN107" i="94"/>
  <c r="AO107" i="94"/>
  <c r="AP107" i="94"/>
  <c r="AQ107" i="94"/>
  <c r="AR107" i="94"/>
  <c r="AS107" i="94"/>
  <c r="AT107" i="94"/>
  <c r="U108" i="94"/>
  <c r="V108" i="94"/>
  <c r="W108" i="94"/>
  <c r="X108" i="94"/>
  <c r="Y108" i="94"/>
  <c r="Z108" i="94"/>
  <c r="AA108" i="94"/>
  <c r="AB108" i="94"/>
  <c r="AC108" i="94"/>
  <c r="AD108" i="94"/>
  <c r="AE108" i="94"/>
  <c r="AF108" i="94"/>
  <c r="AG108" i="94"/>
  <c r="AH108" i="94"/>
  <c r="AI108" i="94"/>
  <c r="AJ108" i="94"/>
  <c r="AK108" i="94"/>
  <c r="AL108" i="94"/>
  <c r="AM108" i="94"/>
  <c r="AN108" i="94"/>
  <c r="AO108" i="94"/>
  <c r="AP108" i="94"/>
  <c r="AQ108" i="94"/>
  <c r="AR108" i="94"/>
  <c r="AS108" i="94"/>
  <c r="AT108" i="94"/>
  <c r="U109" i="94"/>
  <c r="V109" i="94"/>
  <c r="W109" i="94"/>
  <c r="X109" i="94"/>
  <c r="Y109" i="94"/>
  <c r="Z109" i="94"/>
  <c r="AA109" i="94"/>
  <c r="AB109" i="94"/>
  <c r="AC109" i="94"/>
  <c r="AD109" i="94"/>
  <c r="AE109" i="94"/>
  <c r="AF109" i="94"/>
  <c r="AG109" i="94"/>
  <c r="AH109" i="94"/>
  <c r="AI109" i="94"/>
  <c r="AJ109" i="94"/>
  <c r="AK109" i="94"/>
  <c r="AL109" i="94"/>
  <c r="AM109" i="94"/>
  <c r="AN109" i="94"/>
  <c r="AO109" i="94"/>
  <c r="AP109" i="94"/>
  <c r="AQ109" i="94"/>
  <c r="AR109" i="94"/>
  <c r="AS109" i="94"/>
  <c r="AT109" i="94"/>
  <c r="U110" i="94"/>
  <c r="V110" i="94"/>
  <c r="W110" i="94"/>
  <c r="X110" i="94"/>
  <c r="Y110" i="94"/>
  <c r="Z110" i="94"/>
  <c r="AA110" i="94"/>
  <c r="AB110" i="94"/>
  <c r="AC110" i="94"/>
  <c r="AD110" i="94"/>
  <c r="AE110" i="94"/>
  <c r="AF110" i="94"/>
  <c r="AG110" i="94"/>
  <c r="AH110" i="94"/>
  <c r="AI110" i="94"/>
  <c r="AJ110" i="94"/>
  <c r="AK110" i="94"/>
  <c r="AL110" i="94"/>
  <c r="AM110" i="94"/>
  <c r="AN110" i="94"/>
  <c r="AO110" i="94"/>
  <c r="AP110" i="94"/>
  <c r="AQ110" i="94"/>
  <c r="AR110" i="94"/>
  <c r="AS110" i="94"/>
  <c r="AT110" i="94"/>
  <c r="U111" i="94"/>
  <c r="V111" i="94"/>
  <c r="W111" i="94"/>
  <c r="X111" i="94"/>
  <c r="Y111" i="94"/>
  <c r="Z111" i="94"/>
  <c r="AA111" i="94"/>
  <c r="AB111" i="94"/>
  <c r="AC111" i="94"/>
  <c r="AD111" i="94"/>
  <c r="AE111" i="94"/>
  <c r="AF111" i="94"/>
  <c r="AG111" i="94"/>
  <c r="AH111" i="94"/>
  <c r="AI111" i="94"/>
  <c r="AJ111" i="94"/>
  <c r="AK111" i="94"/>
  <c r="AL111" i="94"/>
  <c r="AM111" i="94"/>
  <c r="AN111" i="94"/>
  <c r="AO111" i="94"/>
  <c r="AP111" i="94"/>
  <c r="AQ111" i="94"/>
  <c r="AR111" i="94"/>
  <c r="AS111" i="94"/>
  <c r="AT111" i="94"/>
  <c r="U112" i="94"/>
  <c r="V112" i="94"/>
  <c r="W112" i="94"/>
  <c r="X112" i="94"/>
  <c r="Y112" i="94"/>
  <c r="Z112" i="94"/>
  <c r="AA112" i="94"/>
  <c r="AB112" i="94"/>
  <c r="AC112" i="94"/>
  <c r="AD112" i="94"/>
  <c r="AE112" i="94"/>
  <c r="AF112" i="94"/>
  <c r="AG112" i="94"/>
  <c r="AH112" i="94"/>
  <c r="AI112" i="94"/>
  <c r="AJ112" i="94"/>
  <c r="AK112" i="94"/>
  <c r="AL112" i="94"/>
  <c r="AM112" i="94"/>
  <c r="AN112" i="94"/>
  <c r="AO112" i="94"/>
  <c r="AP112" i="94"/>
  <c r="AQ112" i="94"/>
  <c r="AR112" i="94"/>
  <c r="AS112" i="94"/>
  <c r="AT112" i="94"/>
  <c r="U113" i="94"/>
  <c r="V113" i="94"/>
  <c r="W113" i="94"/>
  <c r="X113" i="94"/>
  <c r="Y113" i="94"/>
  <c r="Z113" i="94"/>
  <c r="AA113" i="94"/>
  <c r="AB113" i="94"/>
  <c r="AC113" i="94"/>
  <c r="AD113" i="94"/>
  <c r="AE113" i="94"/>
  <c r="AF113" i="94"/>
  <c r="AG113" i="94"/>
  <c r="AH113" i="94"/>
  <c r="AI113" i="94"/>
  <c r="AJ113" i="94"/>
  <c r="AK113" i="94"/>
  <c r="AL113" i="94"/>
  <c r="AM113" i="94"/>
  <c r="AN113" i="94"/>
  <c r="AO113" i="94"/>
  <c r="AP113" i="94"/>
  <c r="AQ113" i="94"/>
  <c r="AR113" i="94"/>
  <c r="AS113" i="94"/>
  <c r="AT113" i="94"/>
  <c r="U114" i="94"/>
  <c r="V114" i="94"/>
  <c r="W114" i="94"/>
  <c r="X114" i="94"/>
  <c r="Y114" i="94"/>
  <c r="Z114" i="94"/>
  <c r="AA114" i="94"/>
  <c r="AB114" i="94"/>
  <c r="AC114" i="94"/>
  <c r="AD114" i="94"/>
  <c r="AE114" i="94"/>
  <c r="AF114" i="94"/>
  <c r="AG114" i="94"/>
  <c r="AH114" i="94"/>
  <c r="AI114" i="94"/>
  <c r="AJ114" i="94"/>
  <c r="AK114" i="94"/>
  <c r="AL114" i="94"/>
  <c r="AM114" i="94"/>
  <c r="AN114" i="94"/>
  <c r="AO114" i="94"/>
  <c r="AP114" i="94"/>
  <c r="AQ114" i="94"/>
  <c r="AR114" i="94"/>
  <c r="AS114" i="94"/>
  <c r="AT114" i="94"/>
  <c r="U115" i="94"/>
  <c r="V115" i="94"/>
  <c r="W115" i="94"/>
  <c r="X115" i="94"/>
  <c r="Y115" i="94"/>
  <c r="Z115" i="94"/>
  <c r="AA115" i="94"/>
  <c r="AB115" i="94"/>
  <c r="AC115" i="94"/>
  <c r="AD115" i="94"/>
  <c r="AE115" i="94"/>
  <c r="AF115" i="94"/>
  <c r="AG115" i="94"/>
  <c r="AH115" i="94"/>
  <c r="AI115" i="94"/>
  <c r="AJ115" i="94"/>
  <c r="AK115" i="94"/>
  <c r="AL115" i="94"/>
  <c r="AM115" i="94"/>
  <c r="AN115" i="94"/>
  <c r="AO115" i="94"/>
  <c r="AP115" i="94"/>
  <c r="AQ115" i="94"/>
  <c r="AR115" i="94"/>
  <c r="AS115" i="94"/>
  <c r="AT115" i="94"/>
  <c r="U116" i="94"/>
  <c r="V116" i="94"/>
  <c r="W116" i="94"/>
  <c r="X116" i="94"/>
  <c r="Y116" i="94"/>
  <c r="Z116" i="94"/>
  <c r="AA116" i="94"/>
  <c r="AB116" i="94"/>
  <c r="AC116" i="94"/>
  <c r="AD116" i="94"/>
  <c r="AE116" i="94"/>
  <c r="AF116" i="94"/>
  <c r="AG116" i="94"/>
  <c r="AH116" i="94"/>
  <c r="AI116" i="94"/>
  <c r="AJ116" i="94"/>
  <c r="AK116" i="94"/>
  <c r="AL116" i="94"/>
  <c r="AM116" i="94"/>
  <c r="AN116" i="94"/>
  <c r="AO116" i="94"/>
  <c r="AP116" i="94"/>
  <c r="AQ116" i="94"/>
  <c r="AR116" i="94"/>
  <c r="AS116" i="94"/>
  <c r="AT116" i="94"/>
  <c r="U117" i="94"/>
  <c r="V117" i="94"/>
  <c r="W117" i="94"/>
  <c r="X117" i="94"/>
  <c r="Y117" i="94"/>
  <c r="Z117" i="94"/>
  <c r="AA117" i="94"/>
  <c r="AB117" i="94"/>
  <c r="AC117" i="94"/>
  <c r="AD117" i="94"/>
  <c r="AE117" i="94"/>
  <c r="AF117" i="94"/>
  <c r="AG117" i="94"/>
  <c r="AH117" i="94"/>
  <c r="AI117" i="94"/>
  <c r="AJ117" i="94"/>
  <c r="AK117" i="94"/>
  <c r="AL117" i="94"/>
  <c r="AM117" i="94"/>
  <c r="AN117" i="94"/>
  <c r="AO117" i="94"/>
  <c r="AP117" i="94"/>
  <c r="AQ117" i="94"/>
  <c r="AR117" i="94"/>
  <c r="AS117" i="94"/>
  <c r="AT117" i="94"/>
  <c r="U118" i="94"/>
  <c r="V118" i="94"/>
  <c r="W118" i="94"/>
  <c r="X118" i="94"/>
  <c r="Y118" i="94"/>
  <c r="Z118" i="94"/>
  <c r="AA118" i="94"/>
  <c r="AB118" i="94"/>
  <c r="AC118" i="94"/>
  <c r="AD118" i="94"/>
  <c r="AE118" i="94"/>
  <c r="AF118" i="94"/>
  <c r="AG118" i="94"/>
  <c r="AH118" i="94"/>
  <c r="AI118" i="94"/>
  <c r="AJ118" i="94"/>
  <c r="AK118" i="94"/>
  <c r="AL118" i="94"/>
  <c r="AM118" i="94"/>
  <c r="AN118" i="94"/>
  <c r="AO118" i="94"/>
  <c r="AP118" i="94"/>
  <c r="AQ118" i="94"/>
  <c r="AR118" i="94"/>
  <c r="AS118" i="94"/>
  <c r="AT118" i="94"/>
  <c r="U119" i="94"/>
  <c r="V119" i="94"/>
  <c r="W119" i="94"/>
  <c r="X119" i="94"/>
  <c r="Y119" i="94"/>
  <c r="Z119" i="94"/>
  <c r="AA119" i="94"/>
  <c r="AB119" i="94"/>
  <c r="AC119" i="94"/>
  <c r="AD119" i="94"/>
  <c r="AE119" i="94"/>
  <c r="AF119" i="94"/>
  <c r="AG119" i="94"/>
  <c r="AH119" i="94"/>
  <c r="AI119" i="94"/>
  <c r="AJ119" i="94"/>
  <c r="AK119" i="94"/>
  <c r="AL119" i="94"/>
  <c r="AM119" i="94"/>
  <c r="AN119" i="94"/>
  <c r="AO119" i="94"/>
  <c r="AP119" i="94"/>
  <c r="AQ119" i="94"/>
  <c r="AR119" i="94"/>
  <c r="AS119" i="94"/>
  <c r="AT119" i="94"/>
  <c r="U120" i="94"/>
  <c r="V120" i="94"/>
  <c r="W120" i="94"/>
  <c r="X120" i="94"/>
  <c r="Y120" i="94"/>
  <c r="Z120" i="94"/>
  <c r="AA120" i="94"/>
  <c r="AB120" i="94"/>
  <c r="AC120" i="94"/>
  <c r="AD120" i="94"/>
  <c r="AE120" i="94"/>
  <c r="AF120" i="94"/>
  <c r="AG120" i="94"/>
  <c r="AH120" i="94"/>
  <c r="AI120" i="94"/>
  <c r="AJ120" i="94"/>
  <c r="AK120" i="94"/>
  <c r="AL120" i="94"/>
  <c r="AM120" i="94"/>
  <c r="AN120" i="94"/>
  <c r="AO120" i="94"/>
  <c r="AP120" i="94"/>
  <c r="AQ120" i="94"/>
  <c r="AR120" i="94"/>
  <c r="AS120" i="94"/>
  <c r="AT120" i="94"/>
  <c r="U121" i="94"/>
  <c r="V121" i="94"/>
  <c r="W121" i="94"/>
  <c r="X121" i="94"/>
  <c r="Y121" i="94"/>
  <c r="Z121" i="94"/>
  <c r="AA121" i="94"/>
  <c r="AB121" i="94"/>
  <c r="AC121" i="94"/>
  <c r="AD121" i="94"/>
  <c r="AE121" i="94"/>
  <c r="AF121" i="94"/>
  <c r="AG121" i="94"/>
  <c r="AH121" i="94"/>
  <c r="AI121" i="94"/>
  <c r="AJ121" i="94"/>
  <c r="AK121" i="94"/>
  <c r="AL121" i="94"/>
  <c r="AM121" i="94"/>
  <c r="AN121" i="94"/>
  <c r="AO121" i="94"/>
  <c r="AP121" i="94"/>
  <c r="AQ121" i="94"/>
  <c r="AR121" i="94"/>
  <c r="AS121" i="94"/>
  <c r="AT121" i="94"/>
  <c r="U122" i="94"/>
  <c r="V122" i="94"/>
  <c r="W122" i="94"/>
  <c r="X122" i="94"/>
  <c r="Y122" i="94"/>
  <c r="Z122" i="94"/>
  <c r="AA122" i="94"/>
  <c r="AB122" i="94"/>
  <c r="AC122" i="94"/>
  <c r="AD122" i="94"/>
  <c r="AE122" i="94"/>
  <c r="AF122" i="94"/>
  <c r="AG122" i="94"/>
  <c r="AH122" i="94"/>
  <c r="AI122" i="94"/>
  <c r="AJ122" i="94"/>
  <c r="AK122" i="94"/>
  <c r="AL122" i="94"/>
  <c r="AM122" i="94"/>
  <c r="AN122" i="94"/>
  <c r="AO122" i="94"/>
  <c r="AP122" i="94"/>
  <c r="AQ122" i="94"/>
  <c r="AR122" i="94"/>
  <c r="AS122" i="94"/>
  <c r="AT122" i="94"/>
  <c r="U123" i="94"/>
  <c r="V123" i="94"/>
  <c r="W123" i="94"/>
  <c r="X123" i="94"/>
  <c r="Y123" i="94"/>
  <c r="Z123" i="94"/>
  <c r="AA123" i="94"/>
  <c r="AB123" i="94"/>
  <c r="AC123" i="94"/>
  <c r="AD123" i="94"/>
  <c r="AE123" i="94"/>
  <c r="AF123" i="94"/>
  <c r="AG123" i="94"/>
  <c r="AH123" i="94"/>
  <c r="AI123" i="94"/>
  <c r="AJ123" i="94"/>
  <c r="AK123" i="94"/>
  <c r="AL123" i="94"/>
  <c r="AM123" i="94"/>
  <c r="AN123" i="94"/>
  <c r="AO123" i="94"/>
  <c r="AP123" i="94"/>
  <c r="AQ123" i="94"/>
  <c r="AR123" i="94"/>
  <c r="AS123" i="94"/>
  <c r="AT123" i="94"/>
  <c r="U124" i="94"/>
  <c r="V124" i="94"/>
  <c r="W124" i="94"/>
  <c r="X124" i="94"/>
  <c r="Y124" i="94"/>
  <c r="Z124" i="94"/>
  <c r="AA124" i="94"/>
  <c r="AB124" i="94"/>
  <c r="AC124" i="94"/>
  <c r="AD124" i="94"/>
  <c r="AE124" i="94"/>
  <c r="AF124" i="94"/>
  <c r="AG124" i="94"/>
  <c r="AH124" i="94"/>
  <c r="AI124" i="94"/>
  <c r="AJ124" i="94"/>
  <c r="AK124" i="94"/>
  <c r="AL124" i="94"/>
  <c r="AM124" i="94"/>
  <c r="AN124" i="94"/>
  <c r="AO124" i="94"/>
  <c r="AP124" i="94"/>
  <c r="AQ124" i="94"/>
  <c r="AR124" i="94"/>
  <c r="AS124" i="94"/>
  <c r="AT124" i="94"/>
  <c r="U125" i="94"/>
  <c r="V125" i="94"/>
  <c r="W125" i="94"/>
  <c r="X125" i="94"/>
  <c r="Y125" i="94"/>
  <c r="Z125" i="94"/>
  <c r="AA125" i="94"/>
  <c r="AB125" i="94"/>
  <c r="AC125" i="94"/>
  <c r="AD125" i="94"/>
  <c r="AE125" i="94"/>
  <c r="AF125" i="94"/>
  <c r="AG125" i="94"/>
  <c r="AH125" i="94"/>
  <c r="AI125" i="94"/>
  <c r="AJ125" i="94"/>
  <c r="AK125" i="94"/>
  <c r="AL125" i="94"/>
  <c r="AM125" i="94"/>
  <c r="AN125" i="94"/>
  <c r="AO125" i="94"/>
  <c r="AP125" i="94"/>
  <c r="AQ125" i="94"/>
  <c r="AR125" i="94"/>
  <c r="AS125" i="94"/>
  <c r="AT125" i="94"/>
  <c r="U126" i="94"/>
  <c r="V126" i="94"/>
  <c r="W126" i="94"/>
  <c r="X126" i="94"/>
  <c r="Y126" i="94"/>
  <c r="Z126" i="94"/>
  <c r="AA126" i="94"/>
  <c r="AB126" i="94"/>
  <c r="AC126" i="94"/>
  <c r="AD126" i="94"/>
  <c r="AE126" i="94"/>
  <c r="AF126" i="94"/>
  <c r="AG126" i="94"/>
  <c r="AH126" i="94"/>
  <c r="AI126" i="94"/>
  <c r="AJ126" i="94"/>
  <c r="AK126" i="94"/>
  <c r="AL126" i="94"/>
  <c r="AM126" i="94"/>
  <c r="AN126" i="94"/>
  <c r="AO126" i="94"/>
  <c r="AP126" i="94"/>
  <c r="AQ126" i="94"/>
  <c r="AR126" i="94"/>
  <c r="AS126" i="94"/>
  <c r="AT126" i="94"/>
  <c r="U127" i="94"/>
  <c r="V127" i="94"/>
  <c r="W127" i="94"/>
  <c r="X127" i="94"/>
  <c r="Y127" i="94"/>
  <c r="Z127" i="94"/>
  <c r="AA127" i="94"/>
  <c r="AB127" i="94"/>
  <c r="AC127" i="94"/>
  <c r="AD127" i="94"/>
  <c r="AE127" i="94"/>
  <c r="AF127" i="94"/>
  <c r="AG127" i="94"/>
  <c r="AH127" i="94"/>
  <c r="AI127" i="94"/>
  <c r="AJ127" i="94"/>
  <c r="AK127" i="94"/>
  <c r="AL127" i="94"/>
  <c r="AM127" i="94"/>
  <c r="AN127" i="94"/>
  <c r="AO127" i="94"/>
  <c r="AP127" i="94"/>
  <c r="AQ127" i="94"/>
  <c r="AR127" i="94"/>
  <c r="AS127" i="94"/>
  <c r="AT127" i="94"/>
  <c r="U128" i="94"/>
  <c r="V128" i="94"/>
  <c r="W128" i="94"/>
  <c r="X128" i="94"/>
  <c r="Y128" i="94"/>
  <c r="Z128" i="94"/>
  <c r="AA128" i="94"/>
  <c r="AB128" i="94"/>
  <c r="AC128" i="94"/>
  <c r="AD128" i="94"/>
  <c r="AE128" i="94"/>
  <c r="AF128" i="94"/>
  <c r="AG128" i="94"/>
  <c r="AH128" i="94"/>
  <c r="AI128" i="94"/>
  <c r="AJ128" i="94"/>
  <c r="AK128" i="94"/>
  <c r="AL128" i="94"/>
  <c r="AM128" i="94"/>
  <c r="AN128" i="94"/>
  <c r="AO128" i="94"/>
  <c r="AP128" i="94"/>
  <c r="AQ128" i="94"/>
  <c r="AR128" i="94"/>
  <c r="AS128" i="94"/>
  <c r="AT128" i="94"/>
  <c r="U129" i="94"/>
  <c r="V129" i="94"/>
  <c r="W129" i="94"/>
  <c r="X129" i="94"/>
  <c r="Y129" i="94"/>
  <c r="Z129" i="94"/>
  <c r="AA129" i="94"/>
  <c r="AB129" i="94"/>
  <c r="AC129" i="94"/>
  <c r="AD129" i="94"/>
  <c r="AE129" i="94"/>
  <c r="AF129" i="94"/>
  <c r="AG129" i="94"/>
  <c r="AH129" i="94"/>
  <c r="AI129" i="94"/>
  <c r="AJ129" i="94"/>
  <c r="AK129" i="94"/>
  <c r="AL129" i="94"/>
  <c r="AM129" i="94"/>
  <c r="AN129" i="94"/>
  <c r="AO129" i="94"/>
  <c r="AP129" i="94"/>
  <c r="AQ129" i="94"/>
  <c r="AR129" i="94"/>
  <c r="AS129" i="94"/>
  <c r="AT129" i="94"/>
  <c r="U130" i="94"/>
  <c r="V130" i="94"/>
  <c r="W130" i="94"/>
  <c r="X130" i="94"/>
  <c r="Y130" i="94"/>
  <c r="Z130" i="94"/>
  <c r="AA130" i="94"/>
  <c r="AB130" i="94"/>
  <c r="AC130" i="94"/>
  <c r="AD130" i="94"/>
  <c r="AE130" i="94"/>
  <c r="AF130" i="94"/>
  <c r="AG130" i="94"/>
  <c r="AH130" i="94"/>
  <c r="AI130" i="94"/>
  <c r="AJ130" i="94"/>
  <c r="AK130" i="94"/>
  <c r="AL130" i="94"/>
  <c r="AM130" i="94"/>
  <c r="AN130" i="94"/>
  <c r="AO130" i="94"/>
  <c r="AP130" i="94"/>
  <c r="AQ130" i="94"/>
  <c r="AR130" i="94"/>
  <c r="AS130" i="94"/>
  <c r="AT130" i="94"/>
  <c r="U131" i="94"/>
  <c r="V131" i="94"/>
  <c r="W131" i="94"/>
  <c r="X131" i="94"/>
  <c r="Y131" i="94"/>
  <c r="Z131" i="94"/>
  <c r="AA131" i="94"/>
  <c r="AB131" i="94"/>
  <c r="AC131" i="94"/>
  <c r="AD131" i="94"/>
  <c r="AE131" i="94"/>
  <c r="AF131" i="94"/>
  <c r="AG131" i="94"/>
  <c r="AH131" i="94"/>
  <c r="AI131" i="94"/>
  <c r="AJ131" i="94"/>
  <c r="AK131" i="94"/>
  <c r="AL131" i="94"/>
  <c r="AM131" i="94"/>
  <c r="AN131" i="94"/>
  <c r="AO131" i="94"/>
  <c r="AP131" i="94"/>
  <c r="AQ131" i="94"/>
  <c r="AR131" i="94"/>
  <c r="AS131" i="94"/>
  <c r="AT131" i="94"/>
  <c r="U132" i="94"/>
  <c r="V132" i="94"/>
  <c r="W132" i="94"/>
  <c r="X132" i="94"/>
  <c r="Y132" i="94"/>
  <c r="Z132" i="94"/>
  <c r="AA132" i="94"/>
  <c r="AB132" i="94"/>
  <c r="AC132" i="94"/>
  <c r="AD132" i="94"/>
  <c r="AE132" i="94"/>
  <c r="AF132" i="94"/>
  <c r="AG132" i="94"/>
  <c r="AH132" i="94"/>
  <c r="AI132" i="94"/>
  <c r="AJ132" i="94"/>
  <c r="AK132" i="94"/>
  <c r="AL132" i="94"/>
  <c r="AM132" i="94"/>
  <c r="AN132" i="94"/>
  <c r="AO132" i="94"/>
  <c r="AP132" i="94"/>
  <c r="AQ132" i="94"/>
  <c r="AR132" i="94"/>
  <c r="AS132" i="94"/>
  <c r="AT132" i="94"/>
  <c r="U133" i="94"/>
  <c r="V133" i="94"/>
  <c r="W133" i="94"/>
  <c r="X133" i="94"/>
  <c r="Y133" i="94"/>
  <c r="Z133" i="94"/>
  <c r="AA133" i="94"/>
  <c r="AB133" i="94"/>
  <c r="AC133" i="94"/>
  <c r="AD133" i="94"/>
  <c r="AE133" i="94"/>
  <c r="AF133" i="94"/>
  <c r="AG133" i="94"/>
  <c r="AH133" i="94"/>
  <c r="AI133" i="94"/>
  <c r="AJ133" i="94"/>
  <c r="AK133" i="94"/>
  <c r="AL133" i="94"/>
  <c r="AM133" i="94"/>
  <c r="AN133" i="94"/>
  <c r="AO133" i="94"/>
  <c r="AP133" i="94"/>
  <c r="AQ133" i="94"/>
  <c r="AR133" i="94"/>
  <c r="AS133" i="94"/>
  <c r="AT133" i="94"/>
  <c r="U134" i="94"/>
  <c r="V134" i="94"/>
  <c r="W134" i="94"/>
  <c r="X134" i="94"/>
  <c r="Y134" i="94"/>
  <c r="Z134" i="94"/>
  <c r="AA134" i="94"/>
  <c r="AB134" i="94"/>
  <c r="AC134" i="94"/>
  <c r="AD134" i="94"/>
  <c r="AE134" i="94"/>
  <c r="AF134" i="94"/>
  <c r="AG134" i="94"/>
  <c r="AH134" i="94"/>
  <c r="AI134" i="94"/>
  <c r="AJ134" i="94"/>
  <c r="AK134" i="94"/>
  <c r="AL134" i="94"/>
  <c r="AM134" i="94"/>
  <c r="AN134" i="94"/>
  <c r="AO134" i="94"/>
  <c r="AP134" i="94"/>
  <c r="AQ134" i="94"/>
  <c r="AR134" i="94"/>
  <c r="AS134" i="94"/>
  <c r="AT134" i="94"/>
  <c r="U135" i="94"/>
  <c r="V135" i="94"/>
  <c r="W135" i="94"/>
  <c r="X135" i="94"/>
  <c r="Y135" i="94"/>
  <c r="Z135" i="94"/>
  <c r="AA135" i="94"/>
  <c r="AB135" i="94"/>
  <c r="AC135" i="94"/>
  <c r="AD135" i="94"/>
  <c r="AE135" i="94"/>
  <c r="AF135" i="94"/>
  <c r="AG135" i="94"/>
  <c r="AH135" i="94"/>
  <c r="AI135" i="94"/>
  <c r="AJ135" i="94"/>
  <c r="AK135" i="94"/>
  <c r="AL135" i="94"/>
  <c r="AM135" i="94"/>
  <c r="AN135" i="94"/>
  <c r="AO135" i="94"/>
  <c r="AP135" i="94"/>
  <c r="AQ135" i="94"/>
  <c r="AR135" i="94"/>
  <c r="AS135" i="94"/>
  <c r="AT135" i="94"/>
  <c r="U136" i="94"/>
  <c r="V136" i="94"/>
  <c r="W136" i="94"/>
  <c r="X136" i="94"/>
  <c r="Y136" i="94"/>
  <c r="Z136" i="94"/>
  <c r="AA136" i="94"/>
  <c r="AB136" i="94"/>
  <c r="AC136" i="94"/>
  <c r="AD136" i="94"/>
  <c r="AE136" i="94"/>
  <c r="AF136" i="94"/>
  <c r="AG136" i="94"/>
  <c r="AH136" i="94"/>
  <c r="AI136" i="94"/>
  <c r="AJ136" i="94"/>
  <c r="AK136" i="94"/>
  <c r="AL136" i="94"/>
  <c r="AM136" i="94"/>
  <c r="AN136" i="94"/>
  <c r="AO136" i="94"/>
  <c r="AP136" i="94"/>
  <c r="AQ136" i="94"/>
  <c r="AR136" i="94"/>
  <c r="AS136" i="94"/>
  <c r="AT136" i="94"/>
  <c r="U137" i="94"/>
  <c r="V137" i="94"/>
  <c r="W137" i="94"/>
  <c r="X137" i="94"/>
  <c r="Y137" i="94"/>
  <c r="Z137" i="94"/>
  <c r="AA137" i="94"/>
  <c r="AB137" i="94"/>
  <c r="AC137" i="94"/>
  <c r="AD137" i="94"/>
  <c r="AE137" i="94"/>
  <c r="AF137" i="94"/>
  <c r="AG137" i="94"/>
  <c r="AH137" i="94"/>
  <c r="AI137" i="94"/>
  <c r="AJ137" i="94"/>
  <c r="AK137" i="94"/>
  <c r="AL137" i="94"/>
  <c r="AM137" i="94"/>
  <c r="AN137" i="94"/>
  <c r="AO137" i="94"/>
  <c r="AP137" i="94"/>
  <c r="AQ137" i="94"/>
  <c r="AR137" i="94"/>
  <c r="AS137" i="94"/>
  <c r="AT137" i="94"/>
  <c r="U138" i="94"/>
  <c r="V138" i="94"/>
  <c r="W138" i="94"/>
  <c r="X138" i="94"/>
  <c r="Y138" i="94"/>
  <c r="Z138" i="94"/>
  <c r="AA138" i="94"/>
  <c r="AB138" i="94"/>
  <c r="AC138" i="94"/>
  <c r="AD138" i="94"/>
  <c r="AE138" i="94"/>
  <c r="AF138" i="94"/>
  <c r="AG138" i="94"/>
  <c r="AH138" i="94"/>
  <c r="AI138" i="94"/>
  <c r="AJ138" i="94"/>
  <c r="AK138" i="94"/>
  <c r="AL138" i="94"/>
  <c r="AM138" i="94"/>
  <c r="AN138" i="94"/>
  <c r="AO138" i="94"/>
  <c r="AP138" i="94"/>
  <c r="AQ138" i="94"/>
  <c r="AR138" i="94"/>
  <c r="AS138" i="94"/>
  <c r="AT138" i="94"/>
  <c r="U139" i="94"/>
  <c r="V139" i="94"/>
  <c r="W139" i="94"/>
  <c r="X139" i="94"/>
  <c r="Y139" i="94"/>
  <c r="Z139" i="94"/>
  <c r="AA139" i="94"/>
  <c r="AB139" i="94"/>
  <c r="AC139" i="94"/>
  <c r="AD139" i="94"/>
  <c r="AE139" i="94"/>
  <c r="AF139" i="94"/>
  <c r="AG139" i="94"/>
  <c r="AH139" i="94"/>
  <c r="AI139" i="94"/>
  <c r="AJ139" i="94"/>
  <c r="AK139" i="94"/>
  <c r="AL139" i="94"/>
  <c r="AM139" i="94"/>
  <c r="AN139" i="94"/>
  <c r="AO139" i="94"/>
  <c r="AP139" i="94"/>
  <c r="AQ139" i="94"/>
  <c r="AR139" i="94"/>
  <c r="AS139" i="94"/>
  <c r="AT139" i="94"/>
  <c r="U140" i="94"/>
  <c r="V140" i="94"/>
  <c r="W140" i="94"/>
  <c r="X140" i="94"/>
  <c r="Y140" i="94"/>
  <c r="Z140" i="94"/>
  <c r="AA140" i="94"/>
  <c r="AB140" i="94"/>
  <c r="AC140" i="94"/>
  <c r="AD140" i="94"/>
  <c r="AE140" i="94"/>
  <c r="AF140" i="94"/>
  <c r="AG140" i="94"/>
  <c r="AH140" i="94"/>
  <c r="AI140" i="94"/>
  <c r="AJ140" i="94"/>
  <c r="AK140" i="94"/>
  <c r="AL140" i="94"/>
  <c r="AM140" i="94"/>
  <c r="AN140" i="94"/>
  <c r="AO140" i="94"/>
  <c r="AP140" i="94"/>
  <c r="AQ140" i="94"/>
  <c r="AR140" i="94"/>
  <c r="AS140" i="94"/>
  <c r="AT140" i="94"/>
  <c r="U141" i="94"/>
  <c r="V141" i="94"/>
  <c r="W141" i="94"/>
  <c r="X141" i="94"/>
  <c r="Y141" i="94"/>
  <c r="Z141" i="94"/>
  <c r="AA141" i="94"/>
  <c r="AB141" i="94"/>
  <c r="AC141" i="94"/>
  <c r="AD141" i="94"/>
  <c r="AE141" i="94"/>
  <c r="AF141" i="94"/>
  <c r="AG141" i="94"/>
  <c r="AH141" i="94"/>
  <c r="AI141" i="94"/>
  <c r="AJ141" i="94"/>
  <c r="AK141" i="94"/>
  <c r="AL141" i="94"/>
  <c r="AM141" i="94"/>
  <c r="AN141" i="94"/>
  <c r="AO141" i="94"/>
  <c r="AP141" i="94"/>
  <c r="AQ141" i="94"/>
  <c r="AR141" i="94"/>
  <c r="AS141" i="94"/>
  <c r="AT141" i="94"/>
  <c r="U142" i="94"/>
  <c r="V142" i="94"/>
  <c r="W142" i="94"/>
  <c r="X142" i="94"/>
  <c r="Y142" i="94"/>
  <c r="Z142" i="94"/>
  <c r="AA142" i="94"/>
  <c r="AB142" i="94"/>
  <c r="AC142" i="94"/>
  <c r="AD142" i="94"/>
  <c r="AE142" i="94"/>
  <c r="AF142" i="94"/>
  <c r="AG142" i="94"/>
  <c r="AH142" i="94"/>
  <c r="AI142" i="94"/>
  <c r="AJ142" i="94"/>
  <c r="AK142" i="94"/>
  <c r="AL142" i="94"/>
  <c r="AM142" i="94"/>
  <c r="AN142" i="94"/>
  <c r="AO142" i="94"/>
  <c r="AP142" i="94"/>
  <c r="AQ142" i="94"/>
  <c r="AR142" i="94"/>
  <c r="AS142" i="94"/>
  <c r="AT142" i="94"/>
  <c r="U143" i="94"/>
  <c r="V143" i="94"/>
  <c r="W143" i="94"/>
  <c r="X143" i="94"/>
  <c r="Y143" i="94"/>
  <c r="Z143" i="94"/>
  <c r="AA143" i="94"/>
  <c r="AB143" i="94"/>
  <c r="AC143" i="94"/>
  <c r="AD143" i="94"/>
  <c r="AE143" i="94"/>
  <c r="AF143" i="94"/>
  <c r="AG143" i="94"/>
  <c r="AH143" i="94"/>
  <c r="AI143" i="94"/>
  <c r="AJ143" i="94"/>
  <c r="AK143" i="94"/>
  <c r="AL143" i="94"/>
  <c r="AM143" i="94"/>
  <c r="AN143" i="94"/>
  <c r="AO143" i="94"/>
  <c r="AP143" i="94"/>
  <c r="AQ143" i="94"/>
  <c r="AR143" i="94"/>
  <c r="AS143" i="94"/>
  <c r="AT143" i="94"/>
  <c r="U144" i="94"/>
  <c r="V144" i="94"/>
  <c r="W144" i="94"/>
  <c r="X144" i="94"/>
  <c r="Y144" i="94"/>
  <c r="Z144" i="94"/>
  <c r="AA144" i="94"/>
  <c r="AB144" i="94"/>
  <c r="AC144" i="94"/>
  <c r="AD144" i="94"/>
  <c r="AE144" i="94"/>
  <c r="AF144" i="94"/>
  <c r="AG144" i="94"/>
  <c r="AH144" i="94"/>
  <c r="AI144" i="94"/>
  <c r="AJ144" i="94"/>
  <c r="AK144" i="94"/>
  <c r="AL144" i="94"/>
  <c r="AM144" i="94"/>
  <c r="AN144" i="94"/>
  <c r="AO144" i="94"/>
  <c r="AP144" i="94"/>
  <c r="AQ144" i="94"/>
  <c r="AR144" i="94"/>
  <c r="AS144" i="94"/>
  <c r="AT144" i="94"/>
  <c r="U145" i="94"/>
  <c r="V145" i="94"/>
  <c r="W145" i="94"/>
  <c r="X145" i="94"/>
  <c r="Y145" i="94"/>
  <c r="Z145" i="94"/>
  <c r="AA145" i="94"/>
  <c r="AB145" i="94"/>
  <c r="AC145" i="94"/>
  <c r="AD145" i="94"/>
  <c r="AE145" i="94"/>
  <c r="AF145" i="94"/>
  <c r="AG145" i="94"/>
  <c r="AH145" i="94"/>
  <c r="AI145" i="94"/>
  <c r="AJ145" i="94"/>
  <c r="AK145" i="94"/>
  <c r="AL145" i="94"/>
  <c r="AM145" i="94"/>
  <c r="AN145" i="94"/>
  <c r="AO145" i="94"/>
  <c r="AP145" i="94"/>
  <c r="AQ145" i="94"/>
  <c r="AR145" i="94"/>
  <c r="AS145" i="94"/>
  <c r="AT145" i="94"/>
  <c r="U146" i="94"/>
  <c r="V146" i="94"/>
  <c r="W146" i="94"/>
  <c r="X146" i="94"/>
  <c r="Y146" i="94"/>
  <c r="Z146" i="94"/>
  <c r="AA146" i="94"/>
  <c r="AB146" i="94"/>
  <c r="AC146" i="94"/>
  <c r="AD146" i="94"/>
  <c r="AE146" i="94"/>
  <c r="AF146" i="94"/>
  <c r="AG146" i="94"/>
  <c r="AH146" i="94"/>
  <c r="AI146" i="94"/>
  <c r="AJ146" i="94"/>
  <c r="AK146" i="94"/>
  <c r="AL146" i="94"/>
  <c r="AM146" i="94"/>
  <c r="AN146" i="94"/>
  <c r="AO146" i="94"/>
  <c r="AP146" i="94"/>
  <c r="AQ146" i="94"/>
  <c r="AR146" i="94"/>
  <c r="AS146" i="94"/>
  <c r="AT146" i="94"/>
  <c r="U147" i="94"/>
  <c r="V147" i="94"/>
  <c r="W147" i="94"/>
  <c r="X147" i="94"/>
  <c r="Y147" i="94"/>
  <c r="Z147" i="94"/>
  <c r="AA147" i="94"/>
  <c r="AB147" i="94"/>
  <c r="AC147" i="94"/>
  <c r="AD147" i="94"/>
  <c r="AE147" i="94"/>
  <c r="AF147" i="94"/>
  <c r="AG147" i="94"/>
  <c r="AH147" i="94"/>
  <c r="AI147" i="94"/>
  <c r="AJ147" i="94"/>
  <c r="AK147" i="94"/>
  <c r="AL147" i="94"/>
  <c r="AM147" i="94"/>
  <c r="AN147" i="94"/>
  <c r="AO147" i="94"/>
  <c r="AP147" i="94"/>
  <c r="AQ147" i="94"/>
  <c r="AR147" i="94"/>
  <c r="AS147" i="94"/>
  <c r="AT147" i="94"/>
  <c r="U148" i="94"/>
  <c r="V148" i="94"/>
  <c r="W148" i="94"/>
  <c r="X148" i="94"/>
  <c r="Y148" i="94"/>
  <c r="Z148" i="94"/>
  <c r="AA148" i="94"/>
  <c r="AB148" i="94"/>
  <c r="AC148" i="94"/>
  <c r="AD148" i="94"/>
  <c r="AE148" i="94"/>
  <c r="AF148" i="94"/>
  <c r="AG148" i="94"/>
  <c r="AH148" i="94"/>
  <c r="AI148" i="94"/>
  <c r="AJ148" i="94"/>
  <c r="AK148" i="94"/>
  <c r="AL148" i="94"/>
  <c r="AM148" i="94"/>
  <c r="AN148" i="94"/>
  <c r="AO148" i="94"/>
  <c r="AP148" i="94"/>
  <c r="AQ148" i="94"/>
  <c r="AR148" i="94"/>
  <c r="AS148" i="94"/>
  <c r="AT148" i="94"/>
  <c r="U149" i="94"/>
  <c r="V149" i="94"/>
  <c r="W149" i="94"/>
  <c r="X149" i="94"/>
  <c r="Y149" i="94"/>
  <c r="Z149" i="94"/>
  <c r="AA149" i="94"/>
  <c r="AB149" i="94"/>
  <c r="AC149" i="94"/>
  <c r="AD149" i="94"/>
  <c r="AE149" i="94"/>
  <c r="AF149" i="94"/>
  <c r="AG149" i="94"/>
  <c r="AH149" i="94"/>
  <c r="AI149" i="94"/>
  <c r="AJ149" i="94"/>
  <c r="AK149" i="94"/>
  <c r="AL149" i="94"/>
  <c r="AM149" i="94"/>
  <c r="AN149" i="94"/>
  <c r="AO149" i="94"/>
  <c r="AP149" i="94"/>
  <c r="AQ149" i="94"/>
  <c r="AR149" i="94"/>
  <c r="AS149" i="94"/>
  <c r="AT149" i="94"/>
  <c r="U150" i="94"/>
  <c r="V150" i="94"/>
  <c r="W150" i="94"/>
  <c r="X150" i="94"/>
  <c r="Y150" i="94"/>
  <c r="Z150" i="94"/>
  <c r="AA150" i="94"/>
  <c r="AB150" i="94"/>
  <c r="AC150" i="94"/>
  <c r="AD150" i="94"/>
  <c r="AE150" i="94"/>
  <c r="AF150" i="94"/>
  <c r="AG150" i="94"/>
  <c r="AH150" i="94"/>
  <c r="AI150" i="94"/>
  <c r="AJ150" i="94"/>
  <c r="AK150" i="94"/>
  <c r="AL150" i="94"/>
  <c r="AM150" i="94"/>
  <c r="AN150" i="94"/>
  <c r="AO150" i="94"/>
  <c r="AP150" i="94"/>
  <c r="AQ150" i="94"/>
  <c r="AR150" i="94"/>
  <c r="AS150" i="94"/>
  <c r="AT150" i="94"/>
  <c r="U151" i="94"/>
  <c r="V151" i="94"/>
  <c r="W151" i="94"/>
  <c r="X151" i="94"/>
  <c r="Y151" i="94"/>
  <c r="Z151" i="94"/>
  <c r="AA151" i="94"/>
  <c r="AB151" i="94"/>
  <c r="AC151" i="94"/>
  <c r="AD151" i="94"/>
  <c r="AE151" i="94"/>
  <c r="AF151" i="94"/>
  <c r="AG151" i="94"/>
  <c r="AH151" i="94"/>
  <c r="AI151" i="94"/>
  <c r="AJ151" i="94"/>
  <c r="AK151" i="94"/>
  <c r="AL151" i="94"/>
  <c r="AM151" i="94"/>
  <c r="AN151" i="94"/>
  <c r="AO151" i="94"/>
  <c r="AP151" i="94"/>
  <c r="AQ151" i="94"/>
  <c r="AR151" i="94"/>
  <c r="AS151" i="94"/>
  <c r="AT151" i="94"/>
  <c r="P6" i="94" l="1"/>
  <c r="L6" i="94"/>
  <c r="P3" i="63"/>
  <c r="P4" i="63"/>
  <c r="P4" i="88" l="1"/>
  <c r="H4" i="80"/>
  <c r="C151" i="94"/>
  <c r="C150" i="94"/>
  <c r="C149" i="94"/>
  <c r="C148" i="94"/>
  <c r="C147" i="94"/>
  <c r="C146" i="94"/>
  <c r="C145" i="94"/>
  <c r="C144" i="94"/>
  <c r="C143" i="94"/>
  <c r="C142" i="94"/>
  <c r="C141" i="94"/>
  <c r="C140" i="94"/>
  <c r="C139" i="94"/>
  <c r="C138" i="94"/>
  <c r="C137" i="94"/>
  <c r="C136" i="94"/>
  <c r="C135" i="94"/>
  <c r="C134" i="94"/>
  <c r="C133" i="94"/>
  <c r="C132" i="94"/>
  <c r="C131" i="94"/>
  <c r="C130" i="94"/>
  <c r="C129" i="94"/>
  <c r="C128" i="94"/>
  <c r="C127" i="94"/>
  <c r="C126" i="94"/>
  <c r="C125" i="94"/>
  <c r="C124" i="94"/>
  <c r="C123" i="94"/>
  <c r="C122" i="94"/>
  <c r="C121" i="94"/>
  <c r="C120" i="94"/>
  <c r="C119" i="94"/>
  <c r="C118" i="94"/>
  <c r="C117" i="94"/>
  <c r="C116" i="94"/>
  <c r="C115" i="94"/>
  <c r="C114" i="94"/>
  <c r="C113" i="94"/>
  <c r="C112" i="94"/>
  <c r="C111" i="94"/>
  <c r="C110" i="94"/>
  <c r="C109" i="94"/>
  <c r="C108" i="94"/>
  <c r="C107" i="94"/>
  <c r="C106" i="94"/>
  <c r="C105" i="94"/>
  <c r="C104" i="94"/>
  <c r="C103" i="94"/>
  <c r="C102" i="94"/>
  <c r="C101" i="94"/>
  <c r="C100" i="94"/>
  <c r="C99" i="94"/>
  <c r="C98" i="94"/>
  <c r="C97" i="94"/>
  <c r="C96" i="94"/>
  <c r="C95" i="94"/>
  <c r="C94" i="94"/>
  <c r="C93" i="94"/>
  <c r="C92" i="94"/>
  <c r="C91" i="94"/>
  <c r="C90" i="94"/>
  <c r="C89" i="94"/>
  <c r="C88" i="94"/>
  <c r="C87" i="94"/>
  <c r="C86" i="94"/>
  <c r="C85" i="94"/>
  <c r="C84" i="94"/>
  <c r="C83" i="94"/>
  <c r="C82" i="94"/>
  <c r="C81" i="94"/>
  <c r="C80" i="94"/>
  <c r="C79" i="94"/>
  <c r="C78" i="94"/>
  <c r="C77" i="94"/>
  <c r="C76" i="94"/>
  <c r="C75" i="94"/>
  <c r="C74" i="94"/>
  <c r="C73" i="94"/>
  <c r="C72" i="94"/>
  <c r="C71" i="94"/>
  <c r="C70" i="94"/>
  <c r="C69" i="94"/>
  <c r="C68" i="94"/>
  <c r="C67" i="94"/>
  <c r="C66" i="94"/>
  <c r="C65" i="94"/>
  <c r="C64" i="94"/>
  <c r="C63" i="94"/>
  <c r="C62" i="94"/>
  <c r="C61" i="94"/>
  <c r="C60" i="94"/>
  <c r="C59" i="94"/>
  <c r="C58" i="94"/>
  <c r="C57" i="94"/>
  <c r="C56" i="94"/>
  <c r="C55" i="94"/>
  <c r="C54" i="94"/>
  <c r="C53" i="94"/>
  <c r="C52" i="94"/>
  <c r="C51" i="94"/>
  <c r="C50" i="94"/>
  <c r="C49" i="94"/>
  <c r="C48" i="94"/>
  <c r="C47" i="94"/>
  <c r="C46" i="94"/>
  <c r="C45" i="94"/>
  <c r="C44" i="94"/>
  <c r="C43" i="94"/>
  <c r="C42" i="94"/>
  <c r="C41" i="94"/>
  <c r="C40" i="94"/>
  <c r="C39" i="94"/>
  <c r="C38" i="94"/>
  <c r="C37" i="94"/>
  <c r="C36" i="94"/>
  <c r="C35" i="94"/>
  <c r="C34" i="94"/>
  <c r="C33" i="94"/>
  <c r="C32" i="94"/>
  <c r="C31" i="94"/>
  <c r="C30" i="94"/>
  <c r="C29" i="94"/>
  <c r="C28" i="94"/>
  <c r="C27" i="94"/>
  <c r="C26" i="94"/>
  <c r="C25" i="94"/>
  <c r="C24" i="94"/>
  <c r="C23" i="94"/>
  <c r="C22" i="94"/>
  <c r="C21" i="94"/>
  <c r="C20" i="94"/>
  <c r="C19" i="94"/>
  <c r="C18" i="94"/>
  <c r="C17" i="94"/>
  <c r="C16" i="94"/>
  <c r="C15" i="94"/>
  <c r="C14" i="94"/>
  <c r="C13" i="94"/>
  <c r="C12" i="94"/>
  <c r="C11" i="94"/>
  <c r="C10" i="94"/>
  <c r="C9" i="94"/>
  <c r="C8" i="94"/>
  <c r="C7" i="94"/>
  <c r="C6" i="94"/>
  <c r="J15" i="45"/>
  <c r="J17" i="45"/>
  <c r="J19" i="45"/>
  <c r="C19" i="45"/>
  <c r="N19" i="45"/>
  <c r="M19" i="45"/>
  <c r="L19" i="45"/>
  <c r="K19" i="45"/>
  <c r="I19" i="45"/>
  <c r="H19" i="45"/>
  <c r="G19" i="45"/>
  <c r="F19" i="45"/>
  <c r="E19" i="45"/>
  <c r="D19" i="45"/>
  <c r="N17" i="45"/>
  <c r="M17" i="45"/>
  <c r="L17" i="45"/>
  <c r="K17" i="45"/>
  <c r="I17" i="45"/>
  <c r="H17" i="45"/>
  <c r="G17" i="45"/>
  <c r="F17" i="45"/>
  <c r="E17" i="45"/>
  <c r="D17" i="45"/>
  <c r="C17" i="45"/>
  <c r="N15" i="45"/>
  <c r="M15" i="45"/>
  <c r="L15" i="45"/>
  <c r="K15" i="45"/>
  <c r="I15" i="45"/>
  <c r="H15" i="45"/>
  <c r="G15" i="45"/>
  <c r="F15" i="45"/>
  <c r="E15" i="45"/>
  <c r="D15" i="45"/>
  <c r="C15" i="45"/>
  <c r="C10" i="45"/>
  <c r="N10" i="45"/>
  <c r="M10" i="45"/>
  <c r="L10" i="45"/>
  <c r="K10" i="45"/>
  <c r="J10" i="45"/>
  <c r="I10" i="45"/>
  <c r="H10" i="45"/>
  <c r="G10" i="45"/>
  <c r="F10" i="45"/>
  <c r="E10" i="45"/>
  <c r="D10" i="45"/>
  <c r="N8" i="45"/>
  <c r="M8" i="45"/>
  <c r="L8" i="45"/>
  <c r="K8" i="45"/>
  <c r="J8" i="45"/>
  <c r="I8" i="45"/>
  <c r="H8" i="45"/>
  <c r="G8" i="45"/>
  <c r="F8" i="45"/>
  <c r="E8" i="45"/>
  <c r="D8" i="45"/>
  <c r="C8" i="45"/>
  <c r="D6" i="45"/>
  <c r="E6" i="45"/>
  <c r="F6" i="45"/>
  <c r="G6" i="45"/>
  <c r="H6" i="45"/>
  <c r="I6" i="45"/>
  <c r="J6" i="45"/>
  <c r="K6" i="45"/>
  <c r="L6" i="45"/>
  <c r="M6" i="45"/>
  <c r="N6" i="45"/>
  <c r="C6" i="45"/>
  <c r="E19" i="13" l="1"/>
  <c r="M150" i="79"/>
  <c r="M149" i="79"/>
  <c r="M148" i="79"/>
  <c r="M147" i="79"/>
  <c r="M146" i="79"/>
  <c r="M145" i="79"/>
  <c r="M144" i="79"/>
  <c r="M143" i="79"/>
  <c r="M142" i="79"/>
  <c r="M141" i="79"/>
  <c r="M140" i="79"/>
  <c r="M139" i="79"/>
  <c r="M138" i="79"/>
  <c r="M137" i="79"/>
  <c r="M136" i="79"/>
  <c r="M135" i="79"/>
  <c r="M134" i="79"/>
  <c r="M133" i="79"/>
  <c r="M132" i="79"/>
  <c r="M131" i="79"/>
  <c r="M130" i="79"/>
  <c r="M129" i="79"/>
  <c r="M128" i="79"/>
  <c r="M127" i="79"/>
  <c r="M126" i="79"/>
  <c r="M125" i="79"/>
  <c r="M124" i="79"/>
  <c r="M123" i="79"/>
  <c r="M122" i="79"/>
  <c r="M121" i="79"/>
  <c r="M120" i="79"/>
  <c r="M119" i="79"/>
  <c r="M118" i="79"/>
  <c r="M117" i="79"/>
  <c r="M116" i="79"/>
  <c r="M115" i="79"/>
  <c r="M114" i="79"/>
  <c r="M113" i="79"/>
  <c r="M112" i="79"/>
  <c r="M111" i="79"/>
  <c r="M110" i="79"/>
  <c r="M109" i="79"/>
  <c r="M108" i="79"/>
  <c r="M107" i="79"/>
  <c r="M106" i="79"/>
  <c r="M105" i="79"/>
  <c r="M104" i="79"/>
  <c r="M103" i="79"/>
  <c r="M102" i="79"/>
  <c r="M101" i="79"/>
  <c r="M100" i="79"/>
  <c r="M99" i="79"/>
  <c r="M98" i="79"/>
  <c r="M97" i="79"/>
  <c r="M96" i="79"/>
  <c r="M95" i="79"/>
  <c r="M94" i="79"/>
  <c r="M93" i="79"/>
  <c r="M92" i="79"/>
  <c r="M91" i="79"/>
  <c r="M90" i="79"/>
  <c r="M89" i="79"/>
  <c r="M88" i="79"/>
  <c r="M87" i="79"/>
  <c r="M86" i="79"/>
  <c r="M85" i="79"/>
  <c r="M84" i="79"/>
  <c r="M83" i="79"/>
  <c r="M82" i="79"/>
  <c r="M81" i="79"/>
  <c r="M80" i="79"/>
  <c r="M79" i="79"/>
  <c r="M78" i="79"/>
  <c r="M77" i="79"/>
  <c r="M76" i="79"/>
  <c r="M75" i="79"/>
  <c r="M74" i="79"/>
  <c r="M73" i="79"/>
  <c r="M72" i="79"/>
  <c r="M71" i="79"/>
  <c r="M70" i="79"/>
  <c r="M69" i="79"/>
  <c r="M68" i="79"/>
  <c r="M67" i="79"/>
  <c r="M66" i="79"/>
  <c r="M65" i="79"/>
  <c r="M64" i="79"/>
  <c r="M63" i="79"/>
  <c r="M62" i="79"/>
  <c r="M61" i="79"/>
  <c r="M60" i="79"/>
  <c r="M59" i="79"/>
  <c r="M58" i="79"/>
  <c r="M57" i="79"/>
  <c r="M56" i="79"/>
  <c r="M55" i="79"/>
  <c r="M54" i="79"/>
  <c r="M53" i="79"/>
  <c r="M52" i="79"/>
  <c r="M51" i="79"/>
  <c r="M50" i="79"/>
  <c r="M49" i="79"/>
  <c r="M48" i="79"/>
  <c r="M47" i="79"/>
  <c r="M46" i="79"/>
  <c r="M45" i="79"/>
  <c r="M44" i="79"/>
  <c r="M43" i="79"/>
  <c r="M42" i="79"/>
  <c r="M41" i="79"/>
  <c r="M40" i="79"/>
  <c r="M39" i="79"/>
  <c r="M38" i="79"/>
  <c r="M37" i="79"/>
  <c r="M36" i="79"/>
  <c r="M35" i="79"/>
  <c r="M34" i="79"/>
  <c r="M33" i="79"/>
  <c r="M32" i="79"/>
  <c r="M31" i="79"/>
  <c r="M30" i="79"/>
  <c r="M29" i="79"/>
  <c r="M28" i="79"/>
  <c r="M27" i="79"/>
  <c r="M26" i="79"/>
  <c r="M25" i="79"/>
  <c r="M24" i="79"/>
  <c r="M23" i="79"/>
  <c r="M22" i="79"/>
  <c r="M21" i="79"/>
  <c r="M20" i="79"/>
  <c r="M19" i="79"/>
  <c r="M18" i="79"/>
  <c r="M17" i="79"/>
  <c r="M16" i="79"/>
  <c r="M15" i="79"/>
  <c r="M14" i="79"/>
  <c r="M13" i="79"/>
  <c r="M12" i="79"/>
  <c r="M11" i="79"/>
  <c r="M10" i="79"/>
  <c r="M9" i="79"/>
  <c r="M8" i="79"/>
  <c r="M7" i="79"/>
  <c r="M6" i="79"/>
  <c r="M5" i="79"/>
  <c r="L150" i="79"/>
  <c r="L149" i="79"/>
  <c r="L148" i="79"/>
  <c r="L147" i="79"/>
  <c r="L146" i="79"/>
  <c r="L145" i="79"/>
  <c r="L144" i="79"/>
  <c r="L143" i="79"/>
  <c r="L142" i="79"/>
  <c r="L141" i="79"/>
  <c r="L140" i="79"/>
  <c r="L139" i="79"/>
  <c r="L138" i="79"/>
  <c r="L137" i="79"/>
  <c r="L136" i="79"/>
  <c r="L135" i="79"/>
  <c r="L134" i="79"/>
  <c r="L133" i="79"/>
  <c r="L132" i="79"/>
  <c r="L131" i="79"/>
  <c r="L130" i="79"/>
  <c r="L129" i="79"/>
  <c r="L128" i="79"/>
  <c r="L127" i="79"/>
  <c r="L126" i="79"/>
  <c r="L125" i="79"/>
  <c r="L124" i="79"/>
  <c r="L123" i="79"/>
  <c r="L122" i="79"/>
  <c r="L121" i="79"/>
  <c r="L120" i="79"/>
  <c r="L119" i="79"/>
  <c r="L118" i="79"/>
  <c r="L117" i="79"/>
  <c r="L116" i="79"/>
  <c r="L115" i="79"/>
  <c r="L114" i="79"/>
  <c r="L113" i="79"/>
  <c r="L112" i="79"/>
  <c r="L111" i="79"/>
  <c r="L110" i="79"/>
  <c r="L109" i="79"/>
  <c r="L108" i="79"/>
  <c r="L107" i="79"/>
  <c r="L106" i="79"/>
  <c r="L105" i="79"/>
  <c r="L104" i="79"/>
  <c r="L103" i="79"/>
  <c r="L102" i="79"/>
  <c r="L101" i="79"/>
  <c r="L100" i="79"/>
  <c r="L99" i="79"/>
  <c r="L98" i="79"/>
  <c r="L97" i="79"/>
  <c r="L96" i="79"/>
  <c r="L95" i="79"/>
  <c r="L94" i="79"/>
  <c r="L93" i="79"/>
  <c r="L92" i="79"/>
  <c r="L91" i="79"/>
  <c r="L90" i="79"/>
  <c r="L89" i="79"/>
  <c r="L88" i="79"/>
  <c r="L87" i="79"/>
  <c r="L86" i="79"/>
  <c r="L85" i="79"/>
  <c r="L84" i="79"/>
  <c r="L83" i="79"/>
  <c r="L82" i="79"/>
  <c r="L81" i="79"/>
  <c r="L80" i="79"/>
  <c r="L79" i="79"/>
  <c r="L78" i="79"/>
  <c r="L77" i="79"/>
  <c r="L76" i="79"/>
  <c r="L75" i="79"/>
  <c r="L74" i="79"/>
  <c r="L73" i="79"/>
  <c r="L72" i="79"/>
  <c r="L71" i="79"/>
  <c r="L70" i="79"/>
  <c r="L69" i="79"/>
  <c r="L68" i="79"/>
  <c r="L67" i="79"/>
  <c r="L66" i="79"/>
  <c r="L65" i="79"/>
  <c r="L64" i="79"/>
  <c r="L63" i="79"/>
  <c r="L62" i="79"/>
  <c r="L61" i="79"/>
  <c r="L60" i="79"/>
  <c r="L59" i="79"/>
  <c r="L58" i="79"/>
  <c r="L57" i="79"/>
  <c r="L56" i="79"/>
  <c r="L55" i="79"/>
  <c r="L54" i="79"/>
  <c r="L53" i="79"/>
  <c r="L52" i="79"/>
  <c r="L51" i="79"/>
  <c r="L50" i="79"/>
  <c r="L49" i="79"/>
  <c r="L48" i="79"/>
  <c r="L47" i="79"/>
  <c r="L46" i="79"/>
  <c r="L45" i="79"/>
  <c r="L44" i="79"/>
  <c r="L43" i="79"/>
  <c r="L42" i="79"/>
  <c r="L41" i="79"/>
  <c r="L40" i="79"/>
  <c r="L39" i="79"/>
  <c r="L38" i="79"/>
  <c r="L37" i="79"/>
  <c r="L36" i="79"/>
  <c r="L35" i="79"/>
  <c r="L34" i="79"/>
  <c r="L33" i="79"/>
  <c r="L32" i="79"/>
  <c r="L31" i="79"/>
  <c r="L30" i="79"/>
  <c r="L29" i="79"/>
  <c r="L28" i="79"/>
  <c r="L27" i="79"/>
  <c r="L26" i="79"/>
  <c r="L25" i="79"/>
  <c r="L24" i="79"/>
  <c r="L23" i="79"/>
  <c r="L22" i="79"/>
  <c r="L21" i="79"/>
  <c r="L20" i="79"/>
  <c r="L19" i="79"/>
  <c r="L18" i="79"/>
  <c r="L17" i="79"/>
  <c r="L16" i="79"/>
  <c r="L15" i="79"/>
  <c r="L14" i="79"/>
  <c r="L13" i="79"/>
  <c r="L12" i="79"/>
  <c r="L11" i="79"/>
  <c r="L10" i="79"/>
  <c r="L9" i="79"/>
  <c r="L8" i="79"/>
  <c r="L7" i="79"/>
  <c r="L6" i="79"/>
  <c r="L5" i="79"/>
  <c r="J150" i="79"/>
  <c r="I150" i="79"/>
  <c r="J149" i="79"/>
  <c r="I149" i="79"/>
  <c r="J148" i="79"/>
  <c r="I148" i="79"/>
  <c r="J147" i="79"/>
  <c r="I147" i="79"/>
  <c r="J146" i="79"/>
  <c r="I146" i="79"/>
  <c r="J145" i="79"/>
  <c r="I145" i="79"/>
  <c r="J144" i="79"/>
  <c r="I144" i="79"/>
  <c r="J143" i="79"/>
  <c r="I143" i="79"/>
  <c r="J142" i="79"/>
  <c r="I142" i="79"/>
  <c r="J141" i="79"/>
  <c r="I141" i="79"/>
  <c r="J140" i="79"/>
  <c r="I140" i="79"/>
  <c r="J139" i="79"/>
  <c r="I139" i="79"/>
  <c r="J138" i="79"/>
  <c r="I138" i="79"/>
  <c r="J137" i="79"/>
  <c r="I137" i="79"/>
  <c r="J136" i="79"/>
  <c r="I136" i="79"/>
  <c r="J135" i="79"/>
  <c r="I135" i="79"/>
  <c r="J134" i="79"/>
  <c r="I134" i="79"/>
  <c r="J133" i="79"/>
  <c r="I133" i="79"/>
  <c r="J132" i="79"/>
  <c r="I132" i="79"/>
  <c r="J131" i="79"/>
  <c r="I131" i="79"/>
  <c r="J130" i="79"/>
  <c r="I130" i="79"/>
  <c r="J129" i="79"/>
  <c r="I129" i="79"/>
  <c r="J128" i="79"/>
  <c r="I128" i="79"/>
  <c r="J127" i="79"/>
  <c r="I127" i="79"/>
  <c r="J126" i="79"/>
  <c r="I126" i="79"/>
  <c r="J125" i="79"/>
  <c r="I125" i="79"/>
  <c r="J124" i="79"/>
  <c r="I124" i="79"/>
  <c r="J123" i="79"/>
  <c r="I123" i="79"/>
  <c r="J122" i="79"/>
  <c r="I122" i="79"/>
  <c r="J121" i="79"/>
  <c r="I121" i="79"/>
  <c r="J120" i="79"/>
  <c r="I120" i="79"/>
  <c r="J119" i="79"/>
  <c r="I119" i="79"/>
  <c r="J118" i="79"/>
  <c r="I118" i="79"/>
  <c r="J117" i="79"/>
  <c r="I117" i="79"/>
  <c r="J116" i="79"/>
  <c r="I116" i="79"/>
  <c r="J115" i="79"/>
  <c r="I115" i="79"/>
  <c r="J114" i="79"/>
  <c r="I114" i="79"/>
  <c r="J113" i="79"/>
  <c r="I113" i="79"/>
  <c r="J112" i="79"/>
  <c r="I112" i="79"/>
  <c r="J111" i="79"/>
  <c r="I111" i="79"/>
  <c r="J110" i="79"/>
  <c r="I110" i="79"/>
  <c r="J109" i="79"/>
  <c r="I109" i="79"/>
  <c r="J108" i="79"/>
  <c r="I108" i="79"/>
  <c r="J107" i="79"/>
  <c r="I107" i="79"/>
  <c r="J106" i="79"/>
  <c r="I106" i="79"/>
  <c r="J105" i="79"/>
  <c r="I105" i="79"/>
  <c r="J104" i="79"/>
  <c r="I104" i="79"/>
  <c r="J103" i="79"/>
  <c r="I103" i="79"/>
  <c r="J102" i="79"/>
  <c r="I102" i="79"/>
  <c r="J101" i="79"/>
  <c r="I101" i="79"/>
  <c r="J100" i="79"/>
  <c r="I100" i="79"/>
  <c r="J99" i="79"/>
  <c r="I99" i="79"/>
  <c r="J98" i="79"/>
  <c r="I98" i="79"/>
  <c r="J97" i="79"/>
  <c r="I97" i="79"/>
  <c r="J96" i="79"/>
  <c r="I96" i="79"/>
  <c r="J95" i="79"/>
  <c r="I95" i="79"/>
  <c r="J94" i="79"/>
  <c r="I94" i="79"/>
  <c r="J93" i="79"/>
  <c r="I93" i="79"/>
  <c r="J92" i="79"/>
  <c r="I92" i="79"/>
  <c r="J91" i="79"/>
  <c r="I91" i="79"/>
  <c r="J90" i="79"/>
  <c r="I90" i="79"/>
  <c r="J89" i="79"/>
  <c r="I89" i="79"/>
  <c r="J88" i="79"/>
  <c r="I88" i="79"/>
  <c r="J87" i="79"/>
  <c r="I87" i="79"/>
  <c r="J86" i="79"/>
  <c r="I86" i="79"/>
  <c r="J85" i="79"/>
  <c r="I85" i="79"/>
  <c r="J84" i="79"/>
  <c r="I84" i="79"/>
  <c r="J83" i="79"/>
  <c r="I83" i="79"/>
  <c r="J82" i="79"/>
  <c r="I82" i="79"/>
  <c r="J81" i="79"/>
  <c r="I81" i="79"/>
  <c r="J80" i="79"/>
  <c r="I80" i="79"/>
  <c r="J79" i="79"/>
  <c r="I79" i="79"/>
  <c r="J78" i="79"/>
  <c r="I78" i="79"/>
  <c r="J77" i="79"/>
  <c r="I77" i="79"/>
  <c r="J76" i="79"/>
  <c r="I76" i="79"/>
  <c r="J75" i="79"/>
  <c r="I75" i="79"/>
  <c r="J74" i="79"/>
  <c r="I74" i="79"/>
  <c r="J73" i="79"/>
  <c r="I73" i="79"/>
  <c r="J72" i="79"/>
  <c r="I72" i="79"/>
  <c r="J71" i="79"/>
  <c r="I71" i="79"/>
  <c r="J70" i="79"/>
  <c r="I70" i="79"/>
  <c r="J69" i="79"/>
  <c r="I69" i="79"/>
  <c r="J68" i="79"/>
  <c r="I68" i="79"/>
  <c r="J67" i="79"/>
  <c r="I67" i="79"/>
  <c r="J66" i="79"/>
  <c r="I66" i="79"/>
  <c r="J65" i="79"/>
  <c r="I65" i="79"/>
  <c r="J64" i="79"/>
  <c r="I64" i="79"/>
  <c r="J63" i="79"/>
  <c r="I63" i="79"/>
  <c r="J62" i="79"/>
  <c r="I62" i="79"/>
  <c r="J61" i="79"/>
  <c r="I61" i="79"/>
  <c r="J60" i="79"/>
  <c r="I60" i="79"/>
  <c r="J59" i="79"/>
  <c r="I59" i="79"/>
  <c r="J58" i="79"/>
  <c r="I58" i="79"/>
  <c r="J57" i="79"/>
  <c r="I57" i="79"/>
  <c r="J56" i="79"/>
  <c r="I56" i="79"/>
  <c r="J55" i="79"/>
  <c r="I55" i="79"/>
  <c r="J54" i="79"/>
  <c r="I54" i="79"/>
  <c r="J53" i="79"/>
  <c r="I53" i="79"/>
  <c r="J52" i="79"/>
  <c r="I52" i="79"/>
  <c r="J51" i="79"/>
  <c r="I51" i="79"/>
  <c r="J50" i="79"/>
  <c r="I50" i="79"/>
  <c r="J49" i="79"/>
  <c r="I49" i="79"/>
  <c r="J48" i="79"/>
  <c r="I48" i="79"/>
  <c r="J47" i="79"/>
  <c r="I47" i="79"/>
  <c r="J46" i="79"/>
  <c r="I46" i="79"/>
  <c r="J45" i="79"/>
  <c r="I45" i="79"/>
  <c r="J44" i="79"/>
  <c r="I44" i="79"/>
  <c r="J43" i="79"/>
  <c r="I43" i="79"/>
  <c r="J42" i="79"/>
  <c r="I42" i="79"/>
  <c r="J41" i="79"/>
  <c r="I41" i="79"/>
  <c r="J40" i="79"/>
  <c r="I40" i="79"/>
  <c r="J39" i="79"/>
  <c r="I39" i="79"/>
  <c r="J38" i="79"/>
  <c r="I38" i="79"/>
  <c r="J37" i="79"/>
  <c r="I37" i="79"/>
  <c r="J36" i="79"/>
  <c r="I36" i="79"/>
  <c r="J35" i="79"/>
  <c r="I35" i="79"/>
  <c r="J34" i="79"/>
  <c r="I34" i="79"/>
  <c r="J33" i="79"/>
  <c r="I33" i="79"/>
  <c r="J32" i="79"/>
  <c r="I32" i="79"/>
  <c r="J31" i="79"/>
  <c r="I31" i="79"/>
  <c r="J30" i="79"/>
  <c r="I30" i="79"/>
  <c r="J29" i="79"/>
  <c r="I29" i="79"/>
  <c r="J28" i="79"/>
  <c r="I28" i="79"/>
  <c r="J27" i="79"/>
  <c r="I27" i="79"/>
  <c r="J26" i="79"/>
  <c r="I26" i="79"/>
  <c r="J25" i="79"/>
  <c r="I25" i="79"/>
  <c r="J24" i="79"/>
  <c r="I24" i="79"/>
  <c r="J23" i="79"/>
  <c r="I23" i="79"/>
  <c r="J22" i="79"/>
  <c r="I22" i="79"/>
  <c r="J21" i="79"/>
  <c r="I21" i="79"/>
  <c r="J20" i="79"/>
  <c r="I20" i="79"/>
  <c r="J19" i="79"/>
  <c r="I19" i="79"/>
  <c r="J18" i="79"/>
  <c r="I18" i="79"/>
  <c r="J17" i="79"/>
  <c r="I17" i="79"/>
  <c r="J16" i="79"/>
  <c r="I16" i="79"/>
  <c r="J15" i="79"/>
  <c r="I15" i="79"/>
  <c r="J14" i="79"/>
  <c r="I14" i="79"/>
  <c r="J13" i="79"/>
  <c r="I13" i="79"/>
  <c r="J12" i="79"/>
  <c r="I12" i="79"/>
  <c r="J11" i="79"/>
  <c r="I11" i="79"/>
  <c r="J10" i="79"/>
  <c r="I10" i="79"/>
  <c r="J9" i="79"/>
  <c r="I9" i="79"/>
  <c r="J8" i="79"/>
  <c r="I8" i="79"/>
  <c r="J7" i="79"/>
  <c r="I7" i="79"/>
  <c r="J6" i="79"/>
  <c r="I6" i="79"/>
  <c r="J5" i="79"/>
  <c r="I5" i="79"/>
  <c r="M4" i="79"/>
  <c r="L4" i="79"/>
  <c r="J4" i="79"/>
  <c r="I4" i="79"/>
  <c r="G6" i="91"/>
  <c r="C3" i="57"/>
  <c r="B3" i="57"/>
  <c r="H152" i="91"/>
  <c r="G152" i="91"/>
  <c r="F152" i="91"/>
  <c r="E152" i="91"/>
  <c r="D152" i="91"/>
  <c r="C152" i="91"/>
  <c r="B152" i="91"/>
  <c r="A152" i="91"/>
  <c r="S151" i="91"/>
  <c r="R151" i="91"/>
  <c r="Q151" i="91"/>
  <c r="P151" i="91"/>
  <c r="O151" i="91"/>
  <c r="N151" i="91"/>
  <c r="M151" i="91"/>
  <c r="H151" i="91"/>
  <c r="G151" i="91"/>
  <c r="F151" i="91"/>
  <c r="E151" i="91"/>
  <c r="D151" i="91"/>
  <c r="C151" i="91"/>
  <c r="B151" i="91"/>
  <c r="A151" i="91"/>
  <c r="I147" i="92"/>
  <c r="C147" i="95" s="1"/>
  <c r="I146" i="92"/>
  <c r="I145" i="92"/>
  <c r="I144" i="92"/>
  <c r="I143" i="92"/>
  <c r="I142" i="92"/>
  <c r="C142" i="95" s="1"/>
  <c r="I141" i="92"/>
  <c r="I140" i="92"/>
  <c r="I139" i="92"/>
  <c r="C139" i="95" s="1"/>
  <c r="I138" i="92"/>
  <c r="I137" i="92"/>
  <c r="I136" i="92"/>
  <c r="I135" i="92"/>
  <c r="I134" i="92"/>
  <c r="C134" i="95" s="1"/>
  <c r="I133" i="92"/>
  <c r="I132" i="92"/>
  <c r="I131" i="92"/>
  <c r="C131" i="95" s="1"/>
  <c r="I130" i="92"/>
  <c r="I129" i="92"/>
  <c r="I128" i="92"/>
  <c r="I127" i="92"/>
  <c r="I126" i="92"/>
  <c r="C126" i="95" s="1"/>
  <c r="I125" i="92"/>
  <c r="I124" i="92"/>
  <c r="I123" i="92"/>
  <c r="C123" i="95" s="1"/>
  <c r="I122" i="92"/>
  <c r="I121" i="92"/>
  <c r="I120" i="92"/>
  <c r="I119" i="92"/>
  <c r="I118" i="92"/>
  <c r="C118" i="95" s="1"/>
  <c r="I117" i="92"/>
  <c r="I116" i="92"/>
  <c r="I115" i="92"/>
  <c r="C115" i="95" s="1"/>
  <c r="I114" i="92"/>
  <c r="I113" i="92"/>
  <c r="I112" i="92"/>
  <c r="I111" i="92"/>
  <c r="I110" i="92"/>
  <c r="C110" i="95" s="1"/>
  <c r="I109" i="92"/>
  <c r="I108" i="92"/>
  <c r="I107" i="92"/>
  <c r="C107" i="95" s="1"/>
  <c r="I106" i="92"/>
  <c r="I105" i="92"/>
  <c r="I104" i="92"/>
  <c r="I103" i="92"/>
  <c r="I102" i="92"/>
  <c r="C102" i="95" s="1"/>
  <c r="I101" i="92"/>
  <c r="I100" i="92"/>
  <c r="I99" i="92"/>
  <c r="C99" i="95" s="1"/>
  <c r="I98" i="92"/>
  <c r="I97" i="92"/>
  <c r="I96" i="92"/>
  <c r="I95" i="92"/>
  <c r="C95" i="95" s="1"/>
  <c r="I94" i="92"/>
  <c r="C94" i="95" s="1"/>
  <c r="I93" i="92"/>
  <c r="C93" i="95" s="1"/>
  <c r="I92" i="92"/>
  <c r="C92" i="95" s="1"/>
  <c r="I91" i="92"/>
  <c r="C91" i="95" s="1"/>
  <c r="I90" i="92"/>
  <c r="I89" i="92"/>
  <c r="C89" i="95" s="1"/>
  <c r="I88" i="92"/>
  <c r="C88" i="95" s="1"/>
  <c r="I87" i="92"/>
  <c r="I86" i="92"/>
  <c r="C86" i="95" s="1"/>
  <c r="I85" i="92"/>
  <c r="I84" i="92"/>
  <c r="I83" i="92"/>
  <c r="C83" i="95" s="1"/>
  <c r="I82" i="92"/>
  <c r="I81" i="92"/>
  <c r="I80" i="92"/>
  <c r="I79" i="92"/>
  <c r="I78" i="92"/>
  <c r="C78" i="95" s="1"/>
  <c r="I77" i="92"/>
  <c r="C77" i="95" s="1"/>
  <c r="I76" i="92"/>
  <c r="C76" i="95" s="1"/>
  <c r="I75" i="92"/>
  <c r="C75" i="95" s="1"/>
  <c r="I74" i="92"/>
  <c r="I73" i="92"/>
  <c r="C73" i="95" s="1"/>
  <c r="I72" i="92"/>
  <c r="C72" i="95" s="1"/>
  <c r="I71" i="92"/>
  <c r="C71" i="95" s="1"/>
  <c r="I70" i="92"/>
  <c r="C70" i="95" s="1"/>
  <c r="I69" i="92"/>
  <c r="I68" i="92"/>
  <c r="I67" i="92"/>
  <c r="C67" i="95" s="1"/>
  <c r="I66" i="92"/>
  <c r="I65" i="92"/>
  <c r="C65" i="95" s="1"/>
  <c r="I64" i="92"/>
  <c r="I63" i="92"/>
  <c r="I62" i="92"/>
  <c r="C62" i="95" s="1"/>
  <c r="I61" i="92"/>
  <c r="C61" i="95" s="1"/>
  <c r="I60" i="92"/>
  <c r="C60" i="95" s="1"/>
  <c r="I59" i="92"/>
  <c r="C59" i="95" s="1"/>
  <c r="I58" i="92"/>
  <c r="I57" i="92"/>
  <c r="C57" i="95" s="1"/>
  <c r="I56" i="92"/>
  <c r="C56" i="95" s="1"/>
  <c r="I55" i="92"/>
  <c r="I54" i="92"/>
  <c r="C54" i="95" s="1"/>
  <c r="I53" i="92"/>
  <c r="C53" i="95" s="1"/>
  <c r="I52" i="92"/>
  <c r="C52" i="95" s="1"/>
  <c r="I51" i="92"/>
  <c r="C51" i="95" s="1"/>
  <c r="I50" i="92"/>
  <c r="I49" i="92"/>
  <c r="I48" i="92"/>
  <c r="I47" i="92"/>
  <c r="C47" i="95" s="1"/>
  <c r="I46" i="92"/>
  <c r="C46" i="95" s="1"/>
  <c r="I45" i="92"/>
  <c r="I44" i="92"/>
  <c r="C44" i="95" s="1"/>
  <c r="I43" i="92"/>
  <c r="C43" i="95" s="1"/>
  <c r="I42" i="92"/>
  <c r="I41" i="92"/>
  <c r="C41" i="95" s="1"/>
  <c r="I40" i="92"/>
  <c r="I39" i="92"/>
  <c r="I38" i="92"/>
  <c r="C38" i="95" s="1"/>
  <c r="I37" i="92"/>
  <c r="I36" i="92"/>
  <c r="C36" i="95" s="1"/>
  <c r="I35" i="92"/>
  <c r="C35" i="95" s="1"/>
  <c r="I34" i="92"/>
  <c r="I33" i="92"/>
  <c r="I32" i="92"/>
  <c r="I31" i="92"/>
  <c r="I30" i="92"/>
  <c r="C30" i="95" s="1"/>
  <c r="I29" i="92"/>
  <c r="C29" i="95" s="1"/>
  <c r="I28" i="92"/>
  <c r="C28" i="95" s="1"/>
  <c r="I27" i="92"/>
  <c r="C27" i="95" s="1"/>
  <c r="I26" i="92"/>
  <c r="I25" i="92"/>
  <c r="C25" i="95" s="1"/>
  <c r="I24" i="92"/>
  <c r="C24" i="95" s="1"/>
  <c r="I23" i="92"/>
  <c r="C23" i="95" s="1"/>
  <c r="I22" i="92"/>
  <c r="C22" i="95" s="1"/>
  <c r="I21" i="92"/>
  <c r="I20" i="92"/>
  <c r="C20" i="95" s="1"/>
  <c r="I19" i="92"/>
  <c r="C19" i="95" s="1"/>
  <c r="I18" i="92"/>
  <c r="C18" i="95" s="1"/>
  <c r="I17" i="92"/>
  <c r="C17" i="95" s="1"/>
  <c r="I16" i="92"/>
  <c r="C16" i="95" s="1"/>
  <c r="I15" i="92"/>
  <c r="C15" i="95" s="1"/>
  <c r="I14" i="92"/>
  <c r="C14" i="95" s="1"/>
  <c r="I13" i="92"/>
  <c r="C13" i="95" s="1"/>
  <c r="I12" i="92"/>
  <c r="C12" i="95" s="1"/>
  <c r="I11" i="92"/>
  <c r="C11" i="95" s="1"/>
  <c r="I10" i="92"/>
  <c r="C10" i="95" s="1"/>
  <c r="I9" i="92"/>
  <c r="C9" i="95" s="1"/>
  <c r="I8" i="92"/>
  <c r="C8" i="95" s="1"/>
  <c r="I7" i="92"/>
  <c r="C7" i="95" s="1"/>
  <c r="I6" i="92"/>
  <c r="C6" i="95" s="1"/>
  <c r="H4" i="93"/>
  <c r="H5" i="93"/>
  <c r="H3" i="93"/>
  <c r="J2" i="94"/>
  <c r="C146" i="95"/>
  <c r="C145" i="95"/>
  <c r="C144" i="95"/>
  <c r="C143" i="95"/>
  <c r="C141" i="95"/>
  <c r="C140" i="95"/>
  <c r="C138" i="95"/>
  <c r="C137" i="95"/>
  <c r="C136" i="95"/>
  <c r="C135" i="95"/>
  <c r="C133" i="95"/>
  <c r="C132" i="95"/>
  <c r="C130" i="95"/>
  <c r="C129" i="95"/>
  <c r="C128" i="95"/>
  <c r="C127" i="95"/>
  <c r="C125" i="95"/>
  <c r="C124" i="95"/>
  <c r="C122" i="95"/>
  <c r="C121" i="95"/>
  <c r="C120" i="95"/>
  <c r="C119" i="95"/>
  <c r="C117" i="95"/>
  <c r="C116" i="95"/>
  <c r="C114" i="95"/>
  <c r="C113" i="95"/>
  <c r="C112" i="95"/>
  <c r="C111" i="95"/>
  <c r="C109" i="95"/>
  <c r="C108" i="95"/>
  <c r="C106" i="95"/>
  <c r="C105" i="95"/>
  <c r="C104" i="95"/>
  <c r="C103" i="95"/>
  <c r="C101" i="95"/>
  <c r="C100" i="95"/>
  <c r="C98" i="95"/>
  <c r="C97" i="95"/>
  <c r="C96" i="95"/>
  <c r="C90" i="95"/>
  <c r="C87" i="95"/>
  <c r="C85" i="95"/>
  <c r="C84" i="95"/>
  <c r="C82" i="95"/>
  <c r="C81" i="95"/>
  <c r="C80" i="95"/>
  <c r="C79" i="95"/>
  <c r="C74" i="95"/>
  <c r="C69" i="95"/>
  <c r="C68" i="95"/>
  <c r="C66" i="95"/>
  <c r="C64" i="95"/>
  <c r="C63" i="95"/>
  <c r="C58" i="95"/>
  <c r="C55" i="95"/>
  <c r="C50" i="95"/>
  <c r="C49" i="95"/>
  <c r="C48" i="95"/>
  <c r="C45" i="95"/>
  <c r="C42" i="95"/>
  <c r="C40" i="95"/>
  <c r="C39" i="95"/>
  <c r="C37" i="95"/>
  <c r="C34" i="95"/>
  <c r="C33" i="95"/>
  <c r="C32" i="95"/>
  <c r="C31" i="95"/>
  <c r="C26" i="95"/>
  <c r="C21" i="95"/>
  <c r="L4" i="6"/>
  <c r="J20" i="94"/>
  <c r="J19" i="94"/>
  <c r="J18" i="94"/>
  <c r="J17" i="94"/>
  <c r="J16" i="94"/>
  <c r="J15" i="94"/>
  <c r="J14" i="94"/>
  <c r="J13" i="94"/>
  <c r="J12" i="94"/>
  <c r="J11" i="94"/>
  <c r="J10" i="94"/>
  <c r="J9" i="94"/>
  <c r="J8" i="94"/>
  <c r="T151" i="94"/>
  <c r="S151" i="94"/>
  <c r="R151" i="94"/>
  <c r="Q151" i="94"/>
  <c r="P151" i="94"/>
  <c r="O151" i="94"/>
  <c r="N151" i="94"/>
  <c r="M151" i="94"/>
  <c r="L151" i="94"/>
  <c r="K151" i="94"/>
  <c r="J151" i="94"/>
  <c r="I151" i="94"/>
  <c r="H151" i="94"/>
  <c r="G151" i="94"/>
  <c r="F151" i="94"/>
  <c r="E151" i="94"/>
  <c r="D151" i="94"/>
  <c r="B151" i="94"/>
  <c r="T150" i="94"/>
  <c r="S150" i="94"/>
  <c r="R150" i="94"/>
  <c r="Q150" i="94"/>
  <c r="P150" i="94"/>
  <c r="O150" i="94"/>
  <c r="N150" i="94"/>
  <c r="M150" i="94"/>
  <c r="L150" i="94"/>
  <c r="K150" i="94"/>
  <c r="J150" i="94"/>
  <c r="I150" i="94"/>
  <c r="H150" i="94"/>
  <c r="G150" i="94"/>
  <c r="F150" i="94"/>
  <c r="E150" i="94"/>
  <c r="D150" i="94"/>
  <c r="B150" i="94"/>
  <c r="T149" i="94"/>
  <c r="S149" i="94"/>
  <c r="R149" i="94"/>
  <c r="Q149" i="94"/>
  <c r="P149" i="94"/>
  <c r="O149" i="94"/>
  <c r="N149" i="94"/>
  <c r="M149" i="94"/>
  <c r="L149" i="94"/>
  <c r="K149" i="94"/>
  <c r="J149" i="94"/>
  <c r="I149" i="94"/>
  <c r="H149" i="94"/>
  <c r="G149" i="94"/>
  <c r="F149" i="94"/>
  <c r="E149" i="94"/>
  <c r="D149" i="94"/>
  <c r="B149" i="94"/>
  <c r="T148" i="94"/>
  <c r="S148" i="94"/>
  <c r="R148" i="94"/>
  <c r="Q148" i="94"/>
  <c r="P148" i="94"/>
  <c r="O148" i="94"/>
  <c r="N148" i="94"/>
  <c r="M148" i="94"/>
  <c r="L148" i="94"/>
  <c r="K148" i="94"/>
  <c r="J148" i="94"/>
  <c r="I148" i="94"/>
  <c r="H148" i="94"/>
  <c r="G148" i="94"/>
  <c r="F148" i="94"/>
  <c r="E148" i="94"/>
  <c r="D148" i="94"/>
  <c r="B148" i="94"/>
  <c r="T147" i="94"/>
  <c r="S147" i="94"/>
  <c r="R147" i="94"/>
  <c r="Q147" i="94"/>
  <c r="P147" i="94"/>
  <c r="O147" i="94"/>
  <c r="N147" i="94"/>
  <c r="M147" i="94"/>
  <c r="L147" i="94"/>
  <c r="K147" i="94"/>
  <c r="J147" i="94"/>
  <c r="I147" i="94"/>
  <c r="H147" i="94"/>
  <c r="G147" i="94"/>
  <c r="F147" i="94"/>
  <c r="E147" i="94"/>
  <c r="D147" i="94"/>
  <c r="B147" i="94"/>
  <c r="T146" i="94"/>
  <c r="S146" i="94"/>
  <c r="R146" i="94"/>
  <c r="Q146" i="94"/>
  <c r="P146" i="94"/>
  <c r="O146" i="94"/>
  <c r="N146" i="94"/>
  <c r="M146" i="94"/>
  <c r="L146" i="94"/>
  <c r="K146" i="94"/>
  <c r="J146" i="94"/>
  <c r="I146" i="94"/>
  <c r="H146" i="94"/>
  <c r="G146" i="94"/>
  <c r="F146" i="94"/>
  <c r="E146" i="94"/>
  <c r="D146" i="94"/>
  <c r="B146" i="94"/>
  <c r="T145" i="94"/>
  <c r="S145" i="94"/>
  <c r="R145" i="94"/>
  <c r="Q145" i="94"/>
  <c r="P145" i="94"/>
  <c r="O145" i="94"/>
  <c r="N145" i="94"/>
  <c r="M145" i="94"/>
  <c r="L145" i="94"/>
  <c r="K145" i="94"/>
  <c r="J145" i="94"/>
  <c r="I145" i="94"/>
  <c r="H145" i="94"/>
  <c r="G145" i="94"/>
  <c r="F145" i="94"/>
  <c r="E145" i="94"/>
  <c r="D145" i="94"/>
  <c r="B145" i="94"/>
  <c r="T144" i="94"/>
  <c r="S144" i="94"/>
  <c r="R144" i="94"/>
  <c r="Q144" i="94"/>
  <c r="P144" i="94"/>
  <c r="O144" i="94"/>
  <c r="N144" i="94"/>
  <c r="M144" i="94"/>
  <c r="L144" i="94"/>
  <c r="K144" i="94"/>
  <c r="J144" i="94"/>
  <c r="I144" i="94"/>
  <c r="H144" i="94"/>
  <c r="G144" i="94"/>
  <c r="F144" i="94"/>
  <c r="E144" i="94"/>
  <c r="D144" i="94"/>
  <c r="B144" i="94"/>
  <c r="T143" i="94"/>
  <c r="S143" i="94"/>
  <c r="R143" i="94"/>
  <c r="Q143" i="94"/>
  <c r="P143" i="94"/>
  <c r="O143" i="94"/>
  <c r="N143" i="94"/>
  <c r="M143" i="94"/>
  <c r="L143" i="94"/>
  <c r="K143" i="94"/>
  <c r="J143" i="94"/>
  <c r="I143" i="94"/>
  <c r="H143" i="94"/>
  <c r="G143" i="94"/>
  <c r="F143" i="94"/>
  <c r="E143" i="94"/>
  <c r="D143" i="94"/>
  <c r="B143" i="94"/>
  <c r="T142" i="94"/>
  <c r="S142" i="94"/>
  <c r="R142" i="94"/>
  <c r="Q142" i="94"/>
  <c r="P142" i="94"/>
  <c r="O142" i="94"/>
  <c r="N142" i="94"/>
  <c r="M142" i="94"/>
  <c r="L142" i="94"/>
  <c r="K142" i="94"/>
  <c r="J142" i="94"/>
  <c r="I142" i="94"/>
  <c r="H142" i="94"/>
  <c r="G142" i="94"/>
  <c r="F142" i="94"/>
  <c r="E142" i="94"/>
  <c r="D142" i="94"/>
  <c r="B142" i="94"/>
  <c r="T141" i="94"/>
  <c r="S141" i="94"/>
  <c r="R141" i="94"/>
  <c r="Q141" i="94"/>
  <c r="P141" i="94"/>
  <c r="O141" i="94"/>
  <c r="N141" i="94"/>
  <c r="M141" i="94"/>
  <c r="L141" i="94"/>
  <c r="K141" i="94"/>
  <c r="J141" i="94"/>
  <c r="I141" i="94"/>
  <c r="H141" i="94"/>
  <c r="G141" i="94"/>
  <c r="F141" i="94"/>
  <c r="E141" i="94"/>
  <c r="D141" i="94"/>
  <c r="B141" i="94"/>
  <c r="T140" i="94"/>
  <c r="S140" i="94"/>
  <c r="R140" i="94"/>
  <c r="Q140" i="94"/>
  <c r="P140" i="94"/>
  <c r="O140" i="94"/>
  <c r="N140" i="94"/>
  <c r="M140" i="94"/>
  <c r="L140" i="94"/>
  <c r="K140" i="94"/>
  <c r="J140" i="94"/>
  <c r="I140" i="94"/>
  <c r="H140" i="94"/>
  <c r="G140" i="94"/>
  <c r="F140" i="94"/>
  <c r="E140" i="94"/>
  <c r="D140" i="94"/>
  <c r="B140" i="94"/>
  <c r="T139" i="94"/>
  <c r="S139" i="94"/>
  <c r="R139" i="94"/>
  <c r="Q139" i="94"/>
  <c r="P139" i="94"/>
  <c r="O139" i="94"/>
  <c r="N139" i="94"/>
  <c r="M139" i="94"/>
  <c r="L139" i="94"/>
  <c r="K139" i="94"/>
  <c r="J139" i="94"/>
  <c r="I139" i="94"/>
  <c r="H139" i="94"/>
  <c r="G139" i="94"/>
  <c r="F139" i="94"/>
  <c r="E139" i="94"/>
  <c r="D139" i="94"/>
  <c r="B139" i="94"/>
  <c r="T138" i="94"/>
  <c r="S138" i="94"/>
  <c r="R138" i="94"/>
  <c r="Q138" i="94"/>
  <c r="P138" i="94"/>
  <c r="O138" i="94"/>
  <c r="N138" i="94"/>
  <c r="M138" i="94"/>
  <c r="L138" i="94"/>
  <c r="K138" i="94"/>
  <c r="J138" i="94"/>
  <c r="I138" i="94"/>
  <c r="H138" i="94"/>
  <c r="G138" i="94"/>
  <c r="F138" i="94"/>
  <c r="E138" i="94"/>
  <c r="D138" i="94"/>
  <c r="B138" i="94"/>
  <c r="T137" i="94"/>
  <c r="S137" i="94"/>
  <c r="R137" i="94"/>
  <c r="Q137" i="94"/>
  <c r="P137" i="94"/>
  <c r="O137" i="94"/>
  <c r="N137" i="94"/>
  <c r="M137" i="94"/>
  <c r="L137" i="94"/>
  <c r="K137" i="94"/>
  <c r="J137" i="94"/>
  <c r="I137" i="94"/>
  <c r="H137" i="94"/>
  <c r="G137" i="94"/>
  <c r="F137" i="94"/>
  <c r="E137" i="94"/>
  <c r="D137" i="94"/>
  <c r="B137" i="94"/>
  <c r="T136" i="94"/>
  <c r="S136" i="94"/>
  <c r="R136" i="94"/>
  <c r="Q136" i="94"/>
  <c r="P136" i="94"/>
  <c r="O136" i="94"/>
  <c r="N136" i="94"/>
  <c r="M136" i="94"/>
  <c r="L136" i="94"/>
  <c r="K136" i="94"/>
  <c r="J136" i="94"/>
  <c r="I136" i="94"/>
  <c r="H136" i="94"/>
  <c r="G136" i="94"/>
  <c r="F136" i="94"/>
  <c r="E136" i="94"/>
  <c r="D136" i="94"/>
  <c r="B136" i="94"/>
  <c r="T135" i="94"/>
  <c r="S135" i="94"/>
  <c r="R135" i="94"/>
  <c r="Q135" i="94"/>
  <c r="P135" i="94"/>
  <c r="O135" i="94"/>
  <c r="N135" i="94"/>
  <c r="M135" i="94"/>
  <c r="L135" i="94"/>
  <c r="K135" i="94"/>
  <c r="J135" i="94"/>
  <c r="I135" i="94"/>
  <c r="H135" i="94"/>
  <c r="G135" i="94"/>
  <c r="F135" i="94"/>
  <c r="E135" i="94"/>
  <c r="D135" i="94"/>
  <c r="B135" i="94"/>
  <c r="T134" i="94"/>
  <c r="S134" i="94"/>
  <c r="R134" i="94"/>
  <c r="Q134" i="94"/>
  <c r="P134" i="94"/>
  <c r="O134" i="94"/>
  <c r="N134" i="94"/>
  <c r="M134" i="94"/>
  <c r="L134" i="94"/>
  <c r="K134" i="94"/>
  <c r="J134" i="94"/>
  <c r="I134" i="94"/>
  <c r="H134" i="94"/>
  <c r="G134" i="94"/>
  <c r="F134" i="94"/>
  <c r="E134" i="94"/>
  <c r="D134" i="94"/>
  <c r="B134" i="94"/>
  <c r="T133" i="94"/>
  <c r="S133" i="94"/>
  <c r="R133" i="94"/>
  <c r="Q133" i="94"/>
  <c r="P133" i="94"/>
  <c r="O133" i="94"/>
  <c r="N133" i="94"/>
  <c r="M133" i="94"/>
  <c r="L133" i="94"/>
  <c r="K133" i="94"/>
  <c r="J133" i="94"/>
  <c r="I133" i="94"/>
  <c r="H133" i="94"/>
  <c r="G133" i="94"/>
  <c r="F133" i="94"/>
  <c r="E133" i="94"/>
  <c r="D133" i="94"/>
  <c r="B133" i="94"/>
  <c r="T132" i="94"/>
  <c r="S132" i="94"/>
  <c r="R132" i="94"/>
  <c r="Q132" i="94"/>
  <c r="P132" i="94"/>
  <c r="O132" i="94"/>
  <c r="N132" i="94"/>
  <c r="M132" i="94"/>
  <c r="L132" i="94"/>
  <c r="K132" i="94"/>
  <c r="J132" i="94"/>
  <c r="I132" i="94"/>
  <c r="H132" i="94"/>
  <c r="G132" i="94"/>
  <c r="F132" i="94"/>
  <c r="E132" i="94"/>
  <c r="D132" i="94"/>
  <c r="B132" i="94"/>
  <c r="T131" i="94"/>
  <c r="S131" i="94"/>
  <c r="R131" i="94"/>
  <c r="Q131" i="94"/>
  <c r="P131" i="94"/>
  <c r="O131" i="94"/>
  <c r="N131" i="94"/>
  <c r="M131" i="94"/>
  <c r="L131" i="94"/>
  <c r="K131" i="94"/>
  <c r="J131" i="94"/>
  <c r="I131" i="94"/>
  <c r="H131" i="94"/>
  <c r="G131" i="94"/>
  <c r="F131" i="94"/>
  <c r="E131" i="94"/>
  <c r="D131" i="94"/>
  <c r="B131" i="94"/>
  <c r="T130" i="94"/>
  <c r="S130" i="94"/>
  <c r="R130" i="94"/>
  <c r="Q130" i="94"/>
  <c r="P130" i="94"/>
  <c r="O130" i="94"/>
  <c r="N130" i="94"/>
  <c r="M130" i="94"/>
  <c r="L130" i="94"/>
  <c r="K130" i="94"/>
  <c r="J130" i="94"/>
  <c r="I130" i="94"/>
  <c r="H130" i="94"/>
  <c r="G130" i="94"/>
  <c r="F130" i="94"/>
  <c r="E130" i="94"/>
  <c r="D130" i="94"/>
  <c r="B130" i="94"/>
  <c r="T129" i="94"/>
  <c r="S129" i="94"/>
  <c r="R129" i="94"/>
  <c r="Q129" i="94"/>
  <c r="P129" i="94"/>
  <c r="O129" i="94"/>
  <c r="N129" i="94"/>
  <c r="M129" i="94"/>
  <c r="L129" i="94"/>
  <c r="K129" i="94"/>
  <c r="J129" i="94"/>
  <c r="I129" i="94"/>
  <c r="H129" i="94"/>
  <c r="G129" i="94"/>
  <c r="F129" i="94"/>
  <c r="E129" i="94"/>
  <c r="D129" i="94"/>
  <c r="B129" i="94"/>
  <c r="T128" i="94"/>
  <c r="S128" i="94"/>
  <c r="R128" i="94"/>
  <c r="Q128" i="94"/>
  <c r="P128" i="94"/>
  <c r="O128" i="94"/>
  <c r="N128" i="94"/>
  <c r="M128" i="94"/>
  <c r="L128" i="94"/>
  <c r="K128" i="94"/>
  <c r="J128" i="94"/>
  <c r="I128" i="94"/>
  <c r="H128" i="94"/>
  <c r="G128" i="94"/>
  <c r="F128" i="94"/>
  <c r="E128" i="94"/>
  <c r="D128" i="94"/>
  <c r="B128" i="94"/>
  <c r="T127" i="94"/>
  <c r="S127" i="94"/>
  <c r="R127" i="94"/>
  <c r="Q127" i="94"/>
  <c r="P127" i="94"/>
  <c r="O127" i="94"/>
  <c r="N127" i="94"/>
  <c r="M127" i="94"/>
  <c r="L127" i="94"/>
  <c r="K127" i="94"/>
  <c r="J127" i="94"/>
  <c r="I127" i="94"/>
  <c r="H127" i="94"/>
  <c r="G127" i="94"/>
  <c r="F127" i="94"/>
  <c r="E127" i="94"/>
  <c r="D127" i="94"/>
  <c r="B127" i="94"/>
  <c r="T126" i="94"/>
  <c r="S126" i="94"/>
  <c r="R126" i="94"/>
  <c r="Q126" i="94"/>
  <c r="P126" i="94"/>
  <c r="O126" i="94"/>
  <c r="N126" i="94"/>
  <c r="M126" i="94"/>
  <c r="L126" i="94"/>
  <c r="K126" i="94"/>
  <c r="J126" i="94"/>
  <c r="I126" i="94"/>
  <c r="H126" i="94"/>
  <c r="G126" i="94"/>
  <c r="F126" i="94"/>
  <c r="E126" i="94"/>
  <c r="D126" i="94"/>
  <c r="B126" i="94"/>
  <c r="T125" i="94"/>
  <c r="S125" i="94"/>
  <c r="R125" i="94"/>
  <c r="Q125" i="94"/>
  <c r="P125" i="94"/>
  <c r="O125" i="94"/>
  <c r="N125" i="94"/>
  <c r="M125" i="94"/>
  <c r="L125" i="94"/>
  <c r="K125" i="94"/>
  <c r="J125" i="94"/>
  <c r="I125" i="94"/>
  <c r="H125" i="94"/>
  <c r="G125" i="94"/>
  <c r="F125" i="94"/>
  <c r="E125" i="94"/>
  <c r="D125" i="94"/>
  <c r="B125" i="94"/>
  <c r="T124" i="94"/>
  <c r="S124" i="94"/>
  <c r="R124" i="94"/>
  <c r="Q124" i="94"/>
  <c r="P124" i="94"/>
  <c r="O124" i="94"/>
  <c r="N124" i="94"/>
  <c r="M124" i="94"/>
  <c r="L124" i="94"/>
  <c r="K124" i="94"/>
  <c r="J124" i="94"/>
  <c r="I124" i="94"/>
  <c r="H124" i="94"/>
  <c r="G124" i="94"/>
  <c r="F124" i="94"/>
  <c r="E124" i="94"/>
  <c r="D124" i="94"/>
  <c r="B124" i="94"/>
  <c r="T123" i="94"/>
  <c r="S123" i="94"/>
  <c r="R123" i="94"/>
  <c r="Q123" i="94"/>
  <c r="P123" i="94"/>
  <c r="O123" i="94"/>
  <c r="N123" i="94"/>
  <c r="M123" i="94"/>
  <c r="L123" i="94"/>
  <c r="K123" i="94"/>
  <c r="J123" i="94"/>
  <c r="I123" i="94"/>
  <c r="H123" i="94"/>
  <c r="G123" i="94"/>
  <c r="F123" i="94"/>
  <c r="E123" i="94"/>
  <c r="D123" i="94"/>
  <c r="B123" i="94"/>
  <c r="T122" i="94"/>
  <c r="S122" i="94"/>
  <c r="R122" i="94"/>
  <c r="Q122" i="94"/>
  <c r="P122" i="94"/>
  <c r="O122" i="94"/>
  <c r="N122" i="94"/>
  <c r="M122" i="94"/>
  <c r="L122" i="94"/>
  <c r="K122" i="94"/>
  <c r="J122" i="94"/>
  <c r="I122" i="94"/>
  <c r="H122" i="94"/>
  <c r="G122" i="94"/>
  <c r="F122" i="94"/>
  <c r="E122" i="94"/>
  <c r="D122" i="94"/>
  <c r="B122" i="94"/>
  <c r="T121" i="94"/>
  <c r="S121" i="94"/>
  <c r="R121" i="94"/>
  <c r="Q121" i="94"/>
  <c r="P121" i="94"/>
  <c r="O121" i="94"/>
  <c r="N121" i="94"/>
  <c r="M121" i="94"/>
  <c r="L121" i="94"/>
  <c r="K121" i="94"/>
  <c r="J121" i="94"/>
  <c r="I121" i="94"/>
  <c r="H121" i="94"/>
  <c r="G121" i="94"/>
  <c r="F121" i="94"/>
  <c r="E121" i="94"/>
  <c r="D121" i="94"/>
  <c r="B121" i="94"/>
  <c r="T120" i="94"/>
  <c r="S120" i="94"/>
  <c r="R120" i="94"/>
  <c r="Q120" i="94"/>
  <c r="P120" i="94"/>
  <c r="O120" i="94"/>
  <c r="N120" i="94"/>
  <c r="M120" i="94"/>
  <c r="L120" i="94"/>
  <c r="K120" i="94"/>
  <c r="J120" i="94"/>
  <c r="I120" i="94"/>
  <c r="H120" i="94"/>
  <c r="G120" i="94"/>
  <c r="F120" i="94"/>
  <c r="E120" i="94"/>
  <c r="D120" i="94"/>
  <c r="B120" i="94"/>
  <c r="T119" i="94"/>
  <c r="S119" i="94"/>
  <c r="R119" i="94"/>
  <c r="Q119" i="94"/>
  <c r="P119" i="94"/>
  <c r="O119" i="94"/>
  <c r="N119" i="94"/>
  <c r="M119" i="94"/>
  <c r="L119" i="94"/>
  <c r="K119" i="94"/>
  <c r="J119" i="94"/>
  <c r="I119" i="94"/>
  <c r="H119" i="94"/>
  <c r="G119" i="94"/>
  <c r="F119" i="94"/>
  <c r="E119" i="94"/>
  <c r="D119" i="94"/>
  <c r="B119" i="94"/>
  <c r="T118" i="94"/>
  <c r="S118" i="94"/>
  <c r="R118" i="94"/>
  <c r="Q118" i="94"/>
  <c r="P118" i="94"/>
  <c r="O118" i="94"/>
  <c r="N118" i="94"/>
  <c r="M118" i="94"/>
  <c r="L118" i="94"/>
  <c r="K118" i="94"/>
  <c r="J118" i="94"/>
  <c r="I118" i="94"/>
  <c r="H118" i="94"/>
  <c r="G118" i="94"/>
  <c r="F118" i="94"/>
  <c r="E118" i="94"/>
  <c r="D118" i="94"/>
  <c r="B118" i="94"/>
  <c r="T117" i="94"/>
  <c r="S117" i="94"/>
  <c r="R117" i="94"/>
  <c r="Q117" i="94"/>
  <c r="P117" i="94"/>
  <c r="O117" i="94"/>
  <c r="N117" i="94"/>
  <c r="M117" i="94"/>
  <c r="L117" i="94"/>
  <c r="K117" i="94"/>
  <c r="J117" i="94"/>
  <c r="I117" i="94"/>
  <c r="H117" i="94"/>
  <c r="G117" i="94"/>
  <c r="F117" i="94"/>
  <c r="E117" i="94"/>
  <c r="D117" i="94"/>
  <c r="B117" i="94"/>
  <c r="T116" i="94"/>
  <c r="S116" i="94"/>
  <c r="R116" i="94"/>
  <c r="Q116" i="94"/>
  <c r="P116" i="94"/>
  <c r="O116" i="94"/>
  <c r="N116" i="94"/>
  <c r="M116" i="94"/>
  <c r="L116" i="94"/>
  <c r="K116" i="94"/>
  <c r="J116" i="94"/>
  <c r="I116" i="94"/>
  <c r="H116" i="94"/>
  <c r="G116" i="94"/>
  <c r="F116" i="94"/>
  <c r="E116" i="94"/>
  <c r="D116" i="94"/>
  <c r="B116" i="94"/>
  <c r="T115" i="94"/>
  <c r="S115" i="94"/>
  <c r="R115" i="94"/>
  <c r="Q115" i="94"/>
  <c r="P115" i="94"/>
  <c r="O115" i="94"/>
  <c r="N115" i="94"/>
  <c r="M115" i="94"/>
  <c r="L115" i="94"/>
  <c r="K115" i="94"/>
  <c r="J115" i="94"/>
  <c r="I115" i="94"/>
  <c r="H115" i="94"/>
  <c r="G115" i="94"/>
  <c r="F115" i="94"/>
  <c r="E115" i="94"/>
  <c r="D115" i="94"/>
  <c r="B115" i="94"/>
  <c r="T114" i="94"/>
  <c r="S114" i="94"/>
  <c r="R114" i="94"/>
  <c r="Q114" i="94"/>
  <c r="P114" i="94"/>
  <c r="O114" i="94"/>
  <c r="N114" i="94"/>
  <c r="M114" i="94"/>
  <c r="L114" i="94"/>
  <c r="K114" i="94"/>
  <c r="J114" i="94"/>
  <c r="I114" i="94"/>
  <c r="H114" i="94"/>
  <c r="G114" i="94"/>
  <c r="F114" i="94"/>
  <c r="E114" i="94"/>
  <c r="D114" i="94"/>
  <c r="B114" i="94"/>
  <c r="T113" i="94"/>
  <c r="S113" i="94"/>
  <c r="R113" i="94"/>
  <c r="Q113" i="94"/>
  <c r="P113" i="94"/>
  <c r="O113" i="94"/>
  <c r="N113" i="94"/>
  <c r="M113" i="94"/>
  <c r="L113" i="94"/>
  <c r="K113" i="94"/>
  <c r="J113" i="94"/>
  <c r="I113" i="94"/>
  <c r="H113" i="94"/>
  <c r="G113" i="94"/>
  <c r="F113" i="94"/>
  <c r="E113" i="94"/>
  <c r="D113" i="94"/>
  <c r="B113" i="94"/>
  <c r="T112" i="94"/>
  <c r="S112" i="94"/>
  <c r="R112" i="94"/>
  <c r="Q112" i="94"/>
  <c r="P112" i="94"/>
  <c r="O112" i="94"/>
  <c r="N112" i="94"/>
  <c r="M112" i="94"/>
  <c r="L112" i="94"/>
  <c r="K112" i="94"/>
  <c r="J112" i="94"/>
  <c r="I112" i="94"/>
  <c r="H112" i="94"/>
  <c r="G112" i="94"/>
  <c r="F112" i="94"/>
  <c r="E112" i="94"/>
  <c r="D112" i="94"/>
  <c r="B112" i="94"/>
  <c r="T111" i="94"/>
  <c r="S111" i="94"/>
  <c r="R111" i="94"/>
  <c r="Q111" i="94"/>
  <c r="P111" i="94"/>
  <c r="O111" i="94"/>
  <c r="N111" i="94"/>
  <c r="M111" i="94"/>
  <c r="L111" i="94"/>
  <c r="K111" i="94"/>
  <c r="J111" i="94"/>
  <c r="I111" i="94"/>
  <c r="H111" i="94"/>
  <c r="G111" i="94"/>
  <c r="F111" i="94"/>
  <c r="E111" i="94"/>
  <c r="D111" i="94"/>
  <c r="B111" i="94"/>
  <c r="T110" i="94"/>
  <c r="S110" i="94"/>
  <c r="R110" i="94"/>
  <c r="Q110" i="94"/>
  <c r="P110" i="94"/>
  <c r="O110" i="94"/>
  <c r="N110" i="94"/>
  <c r="M110" i="94"/>
  <c r="L110" i="94"/>
  <c r="K110" i="94"/>
  <c r="J110" i="94"/>
  <c r="I110" i="94"/>
  <c r="H110" i="94"/>
  <c r="G110" i="94"/>
  <c r="F110" i="94"/>
  <c r="E110" i="94"/>
  <c r="D110" i="94"/>
  <c r="B110" i="94"/>
  <c r="T109" i="94"/>
  <c r="S109" i="94"/>
  <c r="R109" i="94"/>
  <c r="Q109" i="94"/>
  <c r="P109" i="94"/>
  <c r="O109" i="94"/>
  <c r="N109" i="94"/>
  <c r="M109" i="94"/>
  <c r="L109" i="94"/>
  <c r="K109" i="94"/>
  <c r="J109" i="94"/>
  <c r="I109" i="94"/>
  <c r="H109" i="94"/>
  <c r="G109" i="94"/>
  <c r="F109" i="94"/>
  <c r="E109" i="94"/>
  <c r="D109" i="94"/>
  <c r="B109" i="94"/>
  <c r="T108" i="94"/>
  <c r="S108" i="94"/>
  <c r="R108" i="94"/>
  <c r="Q108" i="94"/>
  <c r="P108" i="94"/>
  <c r="O108" i="94"/>
  <c r="N108" i="94"/>
  <c r="M108" i="94"/>
  <c r="L108" i="94"/>
  <c r="K108" i="94"/>
  <c r="J108" i="94"/>
  <c r="I108" i="94"/>
  <c r="H108" i="94"/>
  <c r="G108" i="94"/>
  <c r="F108" i="94"/>
  <c r="E108" i="94"/>
  <c r="D108" i="94"/>
  <c r="B108" i="94"/>
  <c r="T107" i="94"/>
  <c r="S107" i="94"/>
  <c r="R107" i="94"/>
  <c r="Q107" i="94"/>
  <c r="P107" i="94"/>
  <c r="O107" i="94"/>
  <c r="N107" i="94"/>
  <c r="M107" i="94"/>
  <c r="L107" i="94"/>
  <c r="K107" i="94"/>
  <c r="J107" i="94"/>
  <c r="I107" i="94"/>
  <c r="H107" i="94"/>
  <c r="G107" i="94"/>
  <c r="F107" i="94"/>
  <c r="E107" i="94"/>
  <c r="D107" i="94"/>
  <c r="B107" i="94"/>
  <c r="T106" i="94"/>
  <c r="S106" i="94"/>
  <c r="R106" i="94"/>
  <c r="Q106" i="94"/>
  <c r="P106" i="94"/>
  <c r="O106" i="94"/>
  <c r="N106" i="94"/>
  <c r="M106" i="94"/>
  <c r="L106" i="94"/>
  <c r="K106" i="94"/>
  <c r="J106" i="94"/>
  <c r="I106" i="94"/>
  <c r="H106" i="94"/>
  <c r="G106" i="94"/>
  <c r="F106" i="94"/>
  <c r="E106" i="94"/>
  <c r="D106" i="94"/>
  <c r="B106" i="94"/>
  <c r="T105" i="94"/>
  <c r="S105" i="94"/>
  <c r="R105" i="94"/>
  <c r="Q105" i="94"/>
  <c r="P105" i="94"/>
  <c r="O105" i="94"/>
  <c r="N105" i="94"/>
  <c r="M105" i="94"/>
  <c r="L105" i="94"/>
  <c r="K105" i="94"/>
  <c r="J105" i="94"/>
  <c r="I105" i="94"/>
  <c r="H105" i="94"/>
  <c r="G105" i="94"/>
  <c r="F105" i="94"/>
  <c r="E105" i="94"/>
  <c r="D105" i="94"/>
  <c r="B105" i="94"/>
  <c r="T104" i="94"/>
  <c r="S104" i="94"/>
  <c r="R104" i="94"/>
  <c r="Q104" i="94"/>
  <c r="P104" i="94"/>
  <c r="O104" i="94"/>
  <c r="N104" i="94"/>
  <c r="M104" i="94"/>
  <c r="L104" i="94"/>
  <c r="K104" i="94"/>
  <c r="J104" i="94"/>
  <c r="I104" i="94"/>
  <c r="H104" i="94"/>
  <c r="G104" i="94"/>
  <c r="F104" i="94"/>
  <c r="E104" i="94"/>
  <c r="D104" i="94"/>
  <c r="B104" i="94"/>
  <c r="T103" i="94"/>
  <c r="S103" i="94"/>
  <c r="R103" i="94"/>
  <c r="Q103" i="94"/>
  <c r="P103" i="94"/>
  <c r="O103" i="94"/>
  <c r="N103" i="94"/>
  <c r="M103" i="94"/>
  <c r="L103" i="94"/>
  <c r="K103" i="94"/>
  <c r="J103" i="94"/>
  <c r="I103" i="94"/>
  <c r="H103" i="94"/>
  <c r="G103" i="94"/>
  <c r="F103" i="94"/>
  <c r="E103" i="94"/>
  <c r="D103" i="94"/>
  <c r="B103" i="94"/>
  <c r="T102" i="94"/>
  <c r="S102" i="94"/>
  <c r="R102" i="94"/>
  <c r="Q102" i="94"/>
  <c r="P102" i="94"/>
  <c r="O102" i="94"/>
  <c r="N102" i="94"/>
  <c r="M102" i="94"/>
  <c r="L102" i="94"/>
  <c r="K102" i="94"/>
  <c r="J102" i="94"/>
  <c r="I102" i="94"/>
  <c r="H102" i="94"/>
  <c r="G102" i="94"/>
  <c r="F102" i="94"/>
  <c r="E102" i="94"/>
  <c r="D102" i="94"/>
  <c r="B102" i="94"/>
  <c r="R101" i="94"/>
  <c r="J101" i="94"/>
  <c r="R100" i="94"/>
  <c r="J100" i="94"/>
  <c r="R99" i="94"/>
  <c r="J99" i="94"/>
  <c r="R98" i="94"/>
  <c r="J98" i="94"/>
  <c r="R97" i="94"/>
  <c r="J97" i="94"/>
  <c r="R96" i="94"/>
  <c r="J96" i="94"/>
  <c r="R95" i="94"/>
  <c r="J95" i="94"/>
  <c r="R94" i="94"/>
  <c r="J94" i="94"/>
  <c r="R93" i="94"/>
  <c r="J93" i="94"/>
  <c r="R92" i="94"/>
  <c r="J92" i="94"/>
  <c r="R91" i="94"/>
  <c r="J91" i="94"/>
  <c r="R90" i="94"/>
  <c r="J90" i="94"/>
  <c r="R89" i="94"/>
  <c r="J89" i="94"/>
  <c r="R88" i="94"/>
  <c r="J88" i="94"/>
  <c r="R87" i="94"/>
  <c r="J87" i="94"/>
  <c r="R86" i="94"/>
  <c r="J86" i="94"/>
  <c r="R85" i="94"/>
  <c r="J85" i="94"/>
  <c r="R84" i="94"/>
  <c r="J84" i="94"/>
  <c r="R83" i="94"/>
  <c r="J83" i="94"/>
  <c r="R82" i="94"/>
  <c r="J82" i="94"/>
  <c r="R81" i="94"/>
  <c r="J81" i="94"/>
  <c r="R80" i="94"/>
  <c r="J80" i="94"/>
  <c r="R79" i="94"/>
  <c r="J79" i="94"/>
  <c r="R78" i="94"/>
  <c r="J78" i="94"/>
  <c r="R77" i="94"/>
  <c r="J77" i="94"/>
  <c r="R76" i="94"/>
  <c r="J76" i="94"/>
  <c r="R75" i="94"/>
  <c r="J75" i="94"/>
  <c r="R74" i="94"/>
  <c r="J74" i="94"/>
  <c r="R73" i="94"/>
  <c r="J73" i="94"/>
  <c r="R72" i="94"/>
  <c r="J72" i="94"/>
  <c r="R71" i="94"/>
  <c r="J71" i="94"/>
  <c r="R70" i="94"/>
  <c r="J70" i="94"/>
  <c r="R69" i="94"/>
  <c r="J69" i="94"/>
  <c r="R68" i="94"/>
  <c r="J68" i="94"/>
  <c r="R67" i="94"/>
  <c r="J67" i="94"/>
  <c r="R66" i="94"/>
  <c r="J66" i="94"/>
  <c r="R65" i="94"/>
  <c r="J65" i="94"/>
  <c r="R64" i="94"/>
  <c r="J64" i="94"/>
  <c r="R63" i="94"/>
  <c r="J63" i="94"/>
  <c r="R62" i="94"/>
  <c r="J62" i="94"/>
  <c r="R61" i="94"/>
  <c r="J61" i="94"/>
  <c r="R60" i="94"/>
  <c r="J60" i="94"/>
  <c r="R59" i="94"/>
  <c r="J59" i="94"/>
  <c r="R58" i="94"/>
  <c r="J58" i="94"/>
  <c r="R57" i="94"/>
  <c r="J57" i="94"/>
  <c r="R56" i="94"/>
  <c r="J56" i="94"/>
  <c r="R55" i="94"/>
  <c r="J55" i="94"/>
  <c r="R54" i="94"/>
  <c r="J54" i="94"/>
  <c r="R53" i="94"/>
  <c r="J53" i="94"/>
  <c r="R52" i="94"/>
  <c r="J52" i="94"/>
  <c r="R51" i="94"/>
  <c r="J51" i="94"/>
  <c r="R50" i="94"/>
  <c r="J50" i="94"/>
  <c r="R49" i="94"/>
  <c r="J49" i="94"/>
  <c r="R48" i="94"/>
  <c r="J48" i="94"/>
  <c r="R47" i="94"/>
  <c r="J47" i="94"/>
  <c r="R46" i="94"/>
  <c r="J46" i="94"/>
  <c r="R45" i="94"/>
  <c r="J45" i="94"/>
  <c r="R44" i="94"/>
  <c r="J44" i="94"/>
  <c r="R43" i="94"/>
  <c r="J43" i="94"/>
  <c r="R42" i="94"/>
  <c r="J42" i="94"/>
  <c r="R41" i="94"/>
  <c r="J41" i="94"/>
  <c r="R40" i="94"/>
  <c r="J40" i="94"/>
  <c r="R39" i="94"/>
  <c r="J39" i="94"/>
  <c r="R38" i="94"/>
  <c r="J38" i="94"/>
  <c r="R37" i="94"/>
  <c r="J37" i="94"/>
  <c r="R36" i="94"/>
  <c r="J36" i="94"/>
  <c r="R35" i="94"/>
  <c r="J35" i="94"/>
  <c r="R34" i="94"/>
  <c r="J34" i="94"/>
  <c r="R33" i="94"/>
  <c r="J33" i="94"/>
  <c r="R32" i="94"/>
  <c r="J32" i="94"/>
  <c r="R31" i="94"/>
  <c r="J31" i="94"/>
  <c r="R30" i="94"/>
  <c r="J30" i="94"/>
  <c r="R29" i="94"/>
  <c r="J29" i="94"/>
  <c r="R28" i="94"/>
  <c r="J28" i="94"/>
  <c r="R27" i="94"/>
  <c r="J27" i="94"/>
  <c r="R26" i="94"/>
  <c r="J26" i="94"/>
  <c r="R25" i="94"/>
  <c r="J25" i="94"/>
  <c r="R24" i="94"/>
  <c r="J24" i="94"/>
  <c r="R23" i="94"/>
  <c r="J23" i="94"/>
  <c r="R22" i="94"/>
  <c r="J22" i="94"/>
  <c r="R21" i="94"/>
  <c r="J21" i="94"/>
  <c r="R20" i="94"/>
  <c r="R19" i="94"/>
  <c r="R18" i="94"/>
  <c r="R17" i="94"/>
  <c r="R16" i="94"/>
  <c r="R15" i="94"/>
  <c r="R14" i="94"/>
  <c r="R13" i="94"/>
  <c r="R12" i="94"/>
  <c r="R11" i="94"/>
  <c r="R10" i="94"/>
  <c r="R9" i="94"/>
  <c r="R8" i="94"/>
  <c r="R7" i="94"/>
  <c r="J7" i="94"/>
  <c r="J6" i="94"/>
  <c r="R6" i="94"/>
  <c r="AS147" i="92"/>
  <c r="AR147" i="92"/>
  <c r="AQ147" i="92"/>
  <c r="AP147" i="92"/>
  <c r="AO147" i="92"/>
  <c r="AN147" i="92"/>
  <c r="AM147" i="92"/>
  <c r="AL147" i="92"/>
  <c r="AK147" i="92"/>
  <c r="AJ147" i="92"/>
  <c r="AI147" i="92"/>
  <c r="AH147" i="92"/>
  <c r="AG147" i="92"/>
  <c r="AF147" i="92"/>
  <c r="AE147" i="92"/>
  <c r="AD147" i="92"/>
  <c r="AC147" i="92"/>
  <c r="AB147" i="92"/>
  <c r="AA147" i="92"/>
  <c r="Z147" i="92"/>
  <c r="Y147" i="92"/>
  <c r="X147" i="92"/>
  <c r="W147" i="92"/>
  <c r="V147" i="92"/>
  <c r="U147" i="92"/>
  <c r="T147" i="92"/>
  <c r="S147" i="92"/>
  <c r="R147" i="92"/>
  <c r="Q147" i="92"/>
  <c r="F147" i="95" s="1"/>
  <c r="P147" i="92"/>
  <c r="O147" i="92"/>
  <c r="N147" i="92"/>
  <c r="M147" i="92"/>
  <c r="L147" i="92"/>
  <c r="K147" i="92"/>
  <c r="J147" i="92"/>
  <c r="H147" i="92"/>
  <c r="G147" i="92"/>
  <c r="F147" i="92"/>
  <c r="E147" i="92"/>
  <c r="D147" i="92"/>
  <c r="A147" i="95" s="1"/>
  <c r="C147" i="92"/>
  <c r="B147" i="92"/>
  <c r="A147" i="92"/>
  <c r="AS146" i="92"/>
  <c r="AR146" i="92"/>
  <c r="AQ146" i="92"/>
  <c r="AP146" i="92"/>
  <c r="AO146" i="92"/>
  <c r="AN146" i="92"/>
  <c r="AM146" i="92"/>
  <c r="AL146" i="92"/>
  <c r="AK146" i="92"/>
  <c r="AJ146" i="92"/>
  <c r="AI146" i="92"/>
  <c r="AH146" i="92"/>
  <c r="AG146" i="92"/>
  <c r="AF146" i="92"/>
  <c r="AE146" i="92"/>
  <c r="AD146" i="92"/>
  <c r="AC146" i="92"/>
  <c r="AB146" i="92"/>
  <c r="AA146" i="92"/>
  <c r="Z146" i="92"/>
  <c r="Y146" i="92"/>
  <c r="X146" i="92"/>
  <c r="W146" i="92"/>
  <c r="V146" i="92"/>
  <c r="U146" i="92"/>
  <c r="T146" i="92"/>
  <c r="S146" i="92"/>
  <c r="R146" i="92"/>
  <c r="Q146" i="92"/>
  <c r="F146" i="95" s="1"/>
  <c r="P146" i="92"/>
  <c r="O146" i="92"/>
  <c r="N146" i="92"/>
  <c r="M146" i="92"/>
  <c r="L146" i="92"/>
  <c r="K146" i="92"/>
  <c r="J146" i="92"/>
  <c r="H146" i="92"/>
  <c r="G146" i="92"/>
  <c r="F146" i="92"/>
  <c r="E146" i="92"/>
  <c r="D146" i="92"/>
  <c r="A146" i="95" s="1"/>
  <c r="C146" i="92"/>
  <c r="B146" i="92"/>
  <c r="A146" i="92"/>
  <c r="AS145" i="92"/>
  <c r="AR145" i="92"/>
  <c r="AQ145" i="92"/>
  <c r="AP145" i="92"/>
  <c r="AO145" i="92"/>
  <c r="AN145" i="92"/>
  <c r="AM145" i="92"/>
  <c r="AL145" i="92"/>
  <c r="AK145" i="92"/>
  <c r="AJ145" i="92"/>
  <c r="AI145" i="92"/>
  <c r="AH145" i="92"/>
  <c r="AG145" i="92"/>
  <c r="AF145" i="92"/>
  <c r="AE145" i="92"/>
  <c r="AD145" i="92"/>
  <c r="AC145" i="92"/>
  <c r="AB145" i="92"/>
  <c r="AA145" i="92"/>
  <c r="Z145" i="92"/>
  <c r="Y145" i="92"/>
  <c r="X145" i="92"/>
  <c r="W145" i="92"/>
  <c r="V145" i="92"/>
  <c r="U145" i="92"/>
  <c r="T145" i="92"/>
  <c r="S145" i="92"/>
  <c r="R145" i="92"/>
  <c r="Q145" i="92"/>
  <c r="F145" i="95" s="1"/>
  <c r="P145" i="92"/>
  <c r="O145" i="92"/>
  <c r="N145" i="92"/>
  <c r="M145" i="92"/>
  <c r="L145" i="92"/>
  <c r="K145" i="92"/>
  <c r="J145" i="92"/>
  <c r="H145" i="92"/>
  <c r="G145" i="92"/>
  <c r="F145" i="92"/>
  <c r="E145" i="92"/>
  <c r="D145" i="92"/>
  <c r="A145" i="95" s="1"/>
  <c r="C145" i="92"/>
  <c r="B145" i="92"/>
  <c r="A145" i="92"/>
  <c r="AS144" i="92"/>
  <c r="AR144" i="92"/>
  <c r="AQ144" i="92"/>
  <c r="AP144" i="92"/>
  <c r="AO144" i="92"/>
  <c r="AN144" i="92"/>
  <c r="AM144" i="92"/>
  <c r="AL144" i="92"/>
  <c r="AK144" i="92"/>
  <c r="AJ144" i="92"/>
  <c r="AI144" i="92"/>
  <c r="AH144" i="92"/>
  <c r="AG144" i="92"/>
  <c r="AF144" i="92"/>
  <c r="AE144" i="92"/>
  <c r="AD144" i="92"/>
  <c r="AC144" i="92"/>
  <c r="AB144" i="92"/>
  <c r="AA144" i="92"/>
  <c r="Z144" i="92"/>
  <c r="Y144" i="92"/>
  <c r="X144" i="92"/>
  <c r="W144" i="92"/>
  <c r="V144" i="92"/>
  <c r="U144" i="92"/>
  <c r="T144" i="92"/>
  <c r="S144" i="92"/>
  <c r="R144" i="92"/>
  <c r="Q144" i="92"/>
  <c r="F144" i="95" s="1"/>
  <c r="P144" i="92"/>
  <c r="O144" i="92"/>
  <c r="N144" i="92"/>
  <c r="M144" i="92"/>
  <c r="L144" i="92"/>
  <c r="K144" i="92"/>
  <c r="J144" i="92"/>
  <c r="H144" i="92"/>
  <c r="G144" i="92"/>
  <c r="F144" i="92"/>
  <c r="E144" i="92"/>
  <c r="D144" i="92"/>
  <c r="A144" i="95" s="1"/>
  <c r="C144" i="92"/>
  <c r="B144" i="92"/>
  <c r="A144" i="92"/>
  <c r="AS143" i="92"/>
  <c r="AR143" i="92"/>
  <c r="AQ143" i="92"/>
  <c r="AP143" i="92"/>
  <c r="AO143" i="92"/>
  <c r="AN143" i="92"/>
  <c r="AM143" i="92"/>
  <c r="AL143" i="92"/>
  <c r="AK143" i="92"/>
  <c r="AJ143" i="92"/>
  <c r="AI143" i="92"/>
  <c r="AH143" i="92"/>
  <c r="AG143" i="92"/>
  <c r="AF143" i="92"/>
  <c r="AE143" i="92"/>
  <c r="AD143" i="92"/>
  <c r="AC143" i="92"/>
  <c r="AB143" i="92"/>
  <c r="AA143" i="92"/>
  <c r="Z143" i="92"/>
  <c r="Y143" i="92"/>
  <c r="X143" i="92"/>
  <c r="W143" i="92"/>
  <c r="V143" i="92"/>
  <c r="U143" i="92"/>
  <c r="T143" i="92"/>
  <c r="S143" i="92"/>
  <c r="R143" i="92"/>
  <c r="Q143" i="92"/>
  <c r="F143" i="95" s="1"/>
  <c r="P143" i="92"/>
  <c r="O143" i="92"/>
  <c r="N143" i="92"/>
  <c r="M143" i="92"/>
  <c r="L143" i="92"/>
  <c r="K143" i="92"/>
  <c r="J143" i="92"/>
  <c r="H143" i="92"/>
  <c r="G143" i="92"/>
  <c r="F143" i="92"/>
  <c r="E143" i="92"/>
  <c r="D143" i="92"/>
  <c r="A143" i="95" s="1"/>
  <c r="C143" i="92"/>
  <c r="B143" i="92"/>
  <c r="A143" i="92"/>
  <c r="AS142" i="92"/>
  <c r="AR142" i="92"/>
  <c r="AQ142" i="92"/>
  <c r="AP142" i="92"/>
  <c r="AO142" i="92"/>
  <c r="AN142" i="92"/>
  <c r="AM142" i="92"/>
  <c r="AL142" i="92"/>
  <c r="AK142" i="92"/>
  <c r="AJ142" i="92"/>
  <c r="AI142" i="92"/>
  <c r="AH142" i="92"/>
  <c r="AG142" i="92"/>
  <c r="AF142" i="92"/>
  <c r="AE142" i="92"/>
  <c r="AD142" i="92"/>
  <c r="AC142" i="92"/>
  <c r="AB142" i="92"/>
  <c r="AA142" i="92"/>
  <c r="Z142" i="92"/>
  <c r="Y142" i="92"/>
  <c r="X142" i="92"/>
  <c r="W142" i="92"/>
  <c r="V142" i="92"/>
  <c r="U142" i="92"/>
  <c r="T142" i="92"/>
  <c r="S142" i="92"/>
  <c r="R142" i="92"/>
  <c r="Q142" i="92"/>
  <c r="F142" i="95" s="1"/>
  <c r="P142" i="92"/>
  <c r="O142" i="92"/>
  <c r="N142" i="92"/>
  <c r="M142" i="92"/>
  <c r="L142" i="92"/>
  <c r="K142" i="92"/>
  <c r="J142" i="92"/>
  <c r="H142" i="92"/>
  <c r="G142" i="92"/>
  <c r="F142" i="92"/>
  <c r="E142" i="92"/>
  <c r="D142" i="92"/>
  <c r="A142" i="95" s="1"/>
  <c r="C142" i="92"/>
  <c r="B142" i="92"/>
  <c r="A142" i="92"/>
  <c r="AS141" i="92"/>
  <c r="AR141" i="92"/>
  <c r="AQ141" i="92"/>
  <c r="AP141" i="92"/>
  <c r="AO141" i="92"/>
  <c r="AN141" i="92"/>
  <c r="AM141" i="92"/>
  <c r="AL141" i="92"/>
  <c r="AK141" i="92"/>
  <c r="AJ141" i="92"/>
  <c r="AI141" i="92"/>
  <c r="AH141" i="92"/>
  <c r="AG141" i="92"/>
  <c r="AF141" i="92"/>
  <c r="AE141" i="92"/>
  <c r="AD141" i="92"/>
  <c r="AC141" i="92"/>
  <c r="AB141" i="92"/>
  <c r="AA141" i="92"/>
  <c r="Z141" i="92"/>
  <c r="Y141" i="92"/>
  <c r="X141" i="92"/>
  <c r="W141" i="92"/>
  <c r="V141" i="92"/>
  <c r="U141" i="92"/>
  <c r="T141" i="92"/>
  <c r="S141" i="92"/>
  <c r="R141" i="92"/>
  <c r="Q141" i="92"/>
  <c r="F141" i="95" s="1"/>
  <c r="P141" i="92"/>
  <c r="O141" i="92"/>
  <c r="N141" i="92"/>
  <c r="M141" i="92"/>
  <c r="L141" i="92"/>
  <c r="K141" i="92"/>
  <c r="J141" i="92"/>
  <c r="H141" i="92"/>
  <c r="G141" i="92"/>
  <c r="F141" i="92"/>
  <c r="E141" i="92"/>
  <c r="D141" i="92"/>
  <c r="A141" i="95" s="1"/>
  <c r="C141" i="92"/>
  <c r="B141" i="92"/>
  <c r="A141" i="92"/>
  <c r="AS140" i="92"/>
  <c r="AR140" i="92"/>
  <c r="AQ140" i="92"/>
  <c r="AP140" i="92"/>
  <c r="AO140" i="92"/>
  <c r="AN140" i="92"/>
  <c r="AM140" i="92"/>
  <c r="AL140" i="92"/>
  <c r="AK140" i="92"/>
  <c r="AJ140" i="92"/>
  <c r="AI140" i="92"/>
  <c r="AH140" i="92"/>
  <c r="AG140" i="92"/>
  <c r="AF140" i="92"/>
  <c r="AE140" i="92"/>
  <c r="AD140" i="92"/>
  <c r="AC140" i="92"/>
  <c r="AB140" i="92"/>
  <c r="AA140" i="92"/>
  <c r="Z140" i="92"/>
  <c r="Y140" i="92"/>
  <c r="X140" i="92"/>
  <c r="W140" i="92"/>
  <c r="V140" i="92"/>
  <c r="U140" i="92"/>
  <c r="T140" i="92"/>
  <c r="S140" i="92"/>
  <c r="R140" i="92"/>
  <c r="Q140" i="92"/>
  <c r="F140" i="95" s="1"/>
  <c r="P140" i="92"/>
  <c r="O140" i="92"/>
  <c r="N140" i="92"/>
  <c r="M140" i="92"/>
  <c r="L140" i="92"/>
  <c r="K140" i="92"/>
  <c r="J140" i="92"/>
  <c r="H140" i="92"/>
  <c r="G140" i="92"/>
  <c r="F140" i="92"/>
  <c r="E140" i="92"/>
  <c r="D140" i="92"/>
  <c r="A140" i="95" s="1"/>
  <c r="C140" i="92"/>
  <c r="B140" i="92"/>
  <c r="A140" i="92"/>
  <c r="AS139" i="92"/>
  <c r="AR139" i="92"/>
  <c r="AQ139" i="92"/>
  <c r="AP139" i="92"/>
  <c r="AO139" i="92"/>
  <c r="AN139" i="92"/>
  <c r="AM139" i="92"/>
  <c r="AL139" i="92"/>
  <c r="AK139" i="92"/>
  <c r="AJ139" i="92"/>
  <c r="AI139" i="92"/>
  <c r="AH139" i="92"/>
  <c r="AG139" i="92"/>
  <c r="AF139" i="92"/>
  <c r="AE139" i="92"/>
  <c r="AD139" i="92"/>
  <c r="AC139" i="92"/>
  <c r="AB139" i="92"/>
  <c r="AA139" i="92"/>
  <c r="Z139" i="92"/>
  <c r="Y139" i="92"/>
  <c r="X139" i="92"/>
  <c r="W139" i="92"/>
  <c r="V139" i="92"/>
  <c r="U139" i="92"/>
  <c r="T139" i="92"/>
  <c r="S139" i="92"/>
  <c r="R139" i="92"/>
  <c r="Q139" i="92"/>
  <c r="F139" i="95" s="1"/>
  <c r="P139" i="92"/>
  <c r="O139" i="92"/>
  <c r="N139" i="92"/>
  <c r="M139" i="92"/>
  <c r="L139" i="92"/>
  <c r="K139" i="92"/>
  <c r="J139" i="92"/>
  <c r="H139" i="92"/>
  <c r="G139" i="92"/>
  <c r="F139" i="92"/>
  <c r="E139" i="92"/>
  <c r="D139" i="92"/>
  <c r="A139" i="95" s="1"/>
  <c r="C139" i="92"/>
  <c r="B139" i="92"/>
  <c r="A139" i="92"/>
  <c r="AS138" i="92"/>
  <c r="AR138" i="92"/>
  <c r="AQ138" i="92"/>
  <c r="AP138" i="92"/>
  <c r="AO138" i="92"/>
  <c r="AN138" i="92"/>
  <c r="AM138" i="92"/>
  <c r="AL138" i="92"/>
  <c r="AK138" i="92"/>
  <c r="AJ138" i="92"/>
  <c r="AI138" i="92"/>
  <c r="AH138" i="92"/>
  <c r="AG138" i="92"/>
  <c r="AF138" i="92"/>
  <c r="AE138" i="92"/>
  <c r="AD138" i="92"/>
  <c r="AC138" i="92"/>
  <c r="AB138" i="92"/>
  <c r="AA138" i="92"/>
  <c r="Z138" i="92"/>
  <c r="Y138" i="92"/>
  <c r="X138" i="92"/>
  <c r="W138" i="92"/>
  <c r="V138" i="92"/>
  <c r="U138" i="92"/>
  <c r="T138" i="92"/>
  <c r="S138" i="92"/>
  <c r="R138" i="92"/>
  <c r="Q138" i="92"/>
  <c r="F138" i="95" s="1"/>
  <c r="P138" i="92"/>
  <c r="O138" i="92"/>
  <c r="N138" i="92"/>
  <c r="M138" i="92"/>
  <c r="L138" i="92"/>
  <c r="K138" i="92"/>
  <c r="J138" i="92"/>
  <c r="H138" i="92"/>
  <c r="G138" i="92"/>
  <c r="F138" i="92"/>
  <c r="E138" i="92"/>
  <c r="D138" i="92"/>
  <c r="A138" i="95" s="1"/>
  <c r="C138" i="92"/>
  <c r="B138" i="92"/>
  <c r="A138" i="92"/>
  <c r="AS137" i="92"/>
  <c r="AR137" i="92"/>
  <c r="AQ137" i="92"/>
  <c r="AP137" i="92"/>
  <c r="AO137" i="92"/>
  <c r="AN137" i="92"/>
  <c r="AM137" i="92"/>
  <c r="AL137" i="92"/>
  <c r="AK137" i="92"/>
  <c r="AJ137" i="92"/>
  <c r="AI137" i="92"/>
  <c r="AH137" i="92"/>
  <c r="AG137" i="92"/>
  <c r="AF137" i="92"/>
  <c r="AE137" i="92"/>
  <c r="AD137" i="92"/>
  <c r="AC137" i="92"/>
  <c r="AB137" i="92"/>
  <c r="AA137" i="92"/>
  <c r="Z137" i="92"/>
  <c r="Y137" i="92"/>
  <c r="X137" i="92"/>
  <c r="W137" i="92"/>
  <c r="V137" i="92"/>
  <c r="U137" i="92"/>
  <c r="T137" i="92"/>
  <c r="S137" i="92"/>
  <c r="R137" i="92"/>
  <c r="Q137" i="92"/>
  <c r="F137" i="95" s="1"/>
  <c r="P137" i="92"/>
  <c r="O137" i="92"/>
  <c r="N137" i="92"/>
  <c r="M137" i="92"/>
  <c r="L137" i="92"/>
  <c r="K137" i="92"/>
  <c r="J137" i="92"/>
  <c r="H137" i="92"/>
  <c r="G137" i="92"/>
  <c r="F137" i="92"/>
  <c r="E137" i="92"/>
  <c r="D137" i="92"/>
  <c r="A137" i="95" s="1"/>
  <c r="C137" i="92"/>
  <c r="B137" i="92"/>
  <c r="A137" i="92"/>
  <c r="AS136" i="92"/>
  <c r="AR136" i="92"/>
  <c r="AQ136" i="92"/>
  <c r="AP136" i="92"/>
  <c r="AO136" i="92"/>
  <c r="AN136" i="92"/>
  <c r="AM136" i="92"/>
  <c r="AL136" i="92"/>
  <c r="AK136" i="92"/>
  <c r="AJ136" i="92"/>
  <c r="AI136" i="92"/>
  <c r="AH136" i="92"/>
  <c r="AG136" i="92"/>
  <c r="AF136" i="92"/>
  <c r="AE136" i="92"/>
  <c r="AD136" i="92"/>
  <c r="AC136" i="92"/>
  <c r="AB136" i="92"/>
  <c r="AA136" i="92"/>
  <c r="Z136" i="92"/>
  <c r="Y136" i="92"/>
  <c r="X136" i="92"/>
  <c r="W136" i="92"/>
  <c r="V136" i="92"/>
  <c r="U136" i="92"/>
  <c r="T136" i="92"/>
  <c r="S136" i="92"/>
  <c r="R136" i="92"/>
  <c r="Q136" i="92"/>
  <c r="F136" i="95" s="1"/>
  <c r="P136" i="92"/>
  <c r="O136" i="92"/>
  <c r="N136" i="92"/>
  <c r="M136" i="92"/>
  <c r="L136" i="92"/>
  <c r="K136" i="92"/>
  <c r="J136" i="92"/>
  <c r="H136" i="92"/>
  <c r="G136" i="92"/>
  <c r="F136" i="92"/>
  <c r="E136" i="92"/>
  <c r="D136" i="92"/>
  <c r="A136" i="95" s="1"/>
  <c r="C136" i="92"/>
  <c r="B136" i="92"/>
  <c r="A136" i="92"/>
  <c r="AS135" i="92"/>
  <c r="AR135" i="92"/>
  <c r="AQ135" i="92"/>
  <c r="AP135" i="92"/>
  <c r="AO135" i="92"/>
  <c r="AN135" i="92"/>
  <c r="AM135" i="92"/>
  <c r="AL135" i="92"/>
  <c r="AK135" i="92"/>
  <c r="AJ135" i="92"/>
  <c r="AI135" i="92"/>
  <c r="AH135" i="92"/>
  <c r="AG135" i="92"/>
  <c r="AF135" i="92"/>
  <c r="AE135" i="92"/>
  <c r="AD135" i="92"/>
  <c r="AC135" i="92"/>
  <c r="AB135" i="92"/>
  <c r="AA135" i="92"/>
  <c r="Z135" i="92"/>
  <c r="Y135" i="92"/>
  <c r="X135" i="92"/>
  <c r="W135" i="92"/>
  <c r="V135" i="92"/>
  <c r="U135" i="92"/>
  <c r="T135" i="92"/>
  <c r="S135" i="92"/>
  <c r="R135" i="92"/>
  <c r="Q135" i="92"/>
  <c r="F135" i="95" s="1"/>
  <c r="P135" i="92"/>
  <c r="O135" i="92"/>
  <c r="N135" i="92"/>
  <c r="M135" i="92"/>
  <c r="L135" i="92"/>
  <c r="K135" i="92"/>
  <c r="J135" i="92"/>
  <c r="H135" i="92"/>
  <c r="G135" i="92"/>
  <c r="F135" i="92"/>
  <c r="E135" i="92"/>
  <c r="D135" i="92"/>
  <c r="A135" i="95" s="1"/>
  <c r="C135" i="92"/>
  <c r="B135" i="92"/>
  <c r="A135" i="92"/>
  <c r="AS134" i="92"/>
  <c r="AR134" i="92"/>
  <c r="AQ134" i="92"/>
  <c r="AP134" i="92"/>
  <c r="AO134" i="92"/>
  <c r="AN134" i="92"/>
  <c r="AM134" i="92"/>
  <c r="AL134" i="92"/>
  <c r="AK134" i="92"/>
  <c r="AJ134" i="92"/>
  <c r="AI134" i="92"/>
  <c r="AH134" i="92"/>
  <c r="AG134" i="92"/>
  <c r="AF134" i="92"/>
  <c r="AE134" i="92"/>
  <c r="AD134" i="92"/>
  <c r="AC134" i="92"/>
  <c r="AB134" i="92"/>
  <c r="AA134" i="92"/>
  <c r="Z134" i="92"/>
  <c r="Y134" i="92"/>
  <c r="X134" i="92"/>
  <c r="W134" i="92"/>
  <c r="V134" i="92"/>
  <c r="U134" i="92"/>
  <c r="T134" i="92"/>
  <c r="S134" i="92"/>
  <c r="R134" i="92"/>
  <c r="Q134" i="92"/>
  <c r="F134" i="95" s="1"/>
  <c r="P134" i="92"/>
  <c r="O134" i="92"/>
  <c r="N134" i="92"/>
  <c r="M134" i="92"/>
  <c r="L134" i="92"/>
  <c r="K134" i="92"/>
  <c r="J134" i="92"/>
  <c r="H134" i="92"/>
  <c r="G134" i="92"/>
  <c r="F134" i="92"/>
  <c r="E134" i="92"/>
  <c r="D134" i="92"/>
  <c r="A134" i="95" s="1"/>
  <c r="C134" i="92"/>
  <c r="B134" i="92"/>
  <c r="A134" i="92"/>
  <c r="AS133" i="92"/>
  <c r="AR133" i="92"/>
  <c r="AQ133" i="92"/>
  <c r="AP133" i="92"/>
  <c r="AO133" i="92"/>
  <c r="AN133" i="92"/>
  <c r="AM133" i="92"/>
  <c r="AL133" i="92"/>
  <c r="AK133" i="92"/>
  <c r="AJ133" i="92"/>
  <c r="AI133" i="92"/>
  <c r="AH133" i="92"/>
  <c r="AG133" i="92"/>
  <c r="AF133" i="92"/>
  <c r="AE133" i="92"/>
  <c r="AD133" i="92"/>
  <c r="AC133" i="92"/>
  <c r="AB133" i="92"/>
  <c r="AA133" i="92"/>
  <c r="Z133" i="92"/>
  <c r="Y133" i="92"/>
  <c r="X133" i="92"/>
  <c r="W133" i="92"/>
  <c r="V133" i="92"/>
  <c r="U133" i="92"/>
  <c r="T133" i="92"/>
  <c r="S133" i="92"/>
  <c r="R133" i="92"/>
  <c r="Q133" i="92"/>
  <c r="F133" i="95" s="1"/>
  <c r="P133" i="92"/>
  <c r="O133" i="92"/>
  <c r="N133" i="92"/>
  <c r="M133" i="92"/>
  <c r="L133" i="92"/>
  <c r="K133" i="92"/>
  <c r="J133" i="92"/>
  <c r="H133" i="92"/>
  <c r="G133" i="92"/>
  <c r="F133" i="92"/>
  <c r="E133" i="92"/>
  <c r="D133" i="92"/>
  <c r="A133" i="95" s="1"/>
  <c r="C133" i="92"/>
  <c r="B133" i="92"/>
  <c r="A133" i="92"/>
  <c r="AS132" i="92"/>
  <c r="AR132" i="92"/>
  <c r="AQ132" i="92"/>
  <c r="AP132" i="92"/>
  <c r="AO132" i="92"/>
  <c r="AN132" i="92"/>
  <c r="AM132" i="92"/>
  <c r="AL132" i="92"/>
  <c r="AK132" i="92"/>
  <c r="AJ132" i="92"/>
  <c r="AI132" i="92"/>
  <c r="AH132" i="92"/>
  <c r="AG132" i="92"/>
  <c r="AF132" i="92"/>
  <c r="AE132" i="92"/>
  <c r="AD132" i="92"/>
  <c r="AC132" i="92"/>
  <c r="AB132" i="92"/>
  <c r="AA132" i="92"/>
  <c r="Z132" i="92"/>
  <c r="Y132" i="92"/>
  <c r="X132" i="92"/>
  <c r="W132" i="92"/>
  <c r="V132" i="92"/>
  <c r="U132" i="92"/>
  <c r="T132" i="92"/>
  <c r="S132" i="92"/>
  <c r="R132" i="92"/>
  <c r="Q132" i="92"/>
  <c r="F132" i="95" s="1"/>
  <c r="P132" i="92"/>
  <c r="O132" i="92"/>
  <c r="N132" i="92"/>
  <c r="M132" i="92"/>
  <c r="L132" i="92"/>
  <c r="K132" i="92"/>
  <c r="J132" i="92"/>
  <c r="H132" i="92"/>
  <c r="G132" i="92"/>
  <c r="F132" i="92"/>
  <c r="E132" i="92"/>
  <c r="D132" i="92"/>
  <c r="A132" i="95" s="1"/>
  <c r="C132" i="92"/>
  <c r="B132" i="92"/>
  <c r="A132" i="92"/>
  <c r="AS131" i="92"/>
  <c r="AR131" i="92"/>
  <c r="AQ131" i="92"/>
  <c r="AP131" i="92"/>
  <c r="AO131" i="92"/>
  <c r="AN131" i="92"/>
  <c r="AM131" i="92"/>
  <c r="AL131" i="92"/>
  <c r="AK131" i="92"/>
  <c r="AJ131" i="92"/>
  <c r="AI131" i="92"/>
  <c r="AH131" i="92"/>
  <c r="AG131" i="92"/>
  <c r="AF131" i="92"/>
  <c r="AE131" i="92"/>
  <c r="AD131" i="92"/>
  <c r="AC131" i="92"/>
  <c r="AB131" i="92"/>
  <c r="AA131" i="92"/>
  <c r="Z131" i="92"/>
  <c r="Y131" i="92"/>
  <c r="X131" i="92"/>
  <c r="W131" i="92"/>
  <c r="V131" i="92"/>
  <c r="U131" i="92"/>
  <c r="T131" i="92"/>
  <c r="S131" i="92"/>
  <c r="R131" i="92"/>
  <c r="Q131" i="92"/>
  <c r="F131" i="95" s="1"/>
  <c r="P131" i="92"/>
  <c r="O131" i="92"/>
  <c r="N131" i="92"/>
  <c r="M131" i="92"/>
  <c r="L131" i="92"/>
  <c r="K131" i="92"/>
  <c r="J131" i="92"/>
  <c r="H131" i="92"/>
  <c r="G131" i="92"/>
  <c r="F131" i="92"/>
  <c r="E131" i="92"/>
  <c r="D131" i="92"/>
  <c r="A131" i="95" s="1"/>
  <c r="C131" i="92"/>
  <c r="B131" i="92"/>
  <c r="A131" i="92"/>
  <c r="AS130" i="92"/>
  <c r="AR130" i="92"/>
  <c r="AQ130" i="92"/>
  <c r="AP130" i="92"/>
  <c r="AO130" i="92"/>
  <c r="AN130" i="92"/>
  <c r="AM130" i="92"/>
  <c r="AL130" i="92"/>
  <c r="AK130" i="92"/>
  <c r="AJ130" i="92"/>
  <c r="AI130" i="92"/>
  <c r="AH130" i="92"/>
  <c r="AG130" i="92"/>
  <c r="AF130" i="92"/>
  <c r="AE130" i="92"/>
  <c r="AD130" i="92"/>
  <c r="AC130" i="92"/>
  <c r="AB130" i="92"/>
  <c r="AA130" i="92"/>
  <c r="Z130" i="92"/>
  <c r="Y130" i="92"/>
  <c r="X130" i="92"/>
  <c r="W130" i="92"/>
  <c r="V130" i="92"/>
  <c r="U130" i="92"/>
  <c r="T130" i="92"/>
  <c r="S130" i="92"/>
  <c r="R130" i="92"/>
  <c r="Q130" i="92"/>
  <c r="F130" i="95" s="1"/>
  <c r="P130" i="92"/>
  <c r="O130" i="92"/>
  <c r="N130" i="92"/>
  <c r="M130" i="92"/>
  <c r="L130" i="92"/>
  <c r="K130" i="92"/>
  <c r="J130" i="92"/>
  <c r="H130" i="92"/>
  <c r="G130" i="92"/>
  <c r="F130" i="92"/>
  <c r="E130" i="92"/>
  <c r="D130" i="92"/>
  <c r="A130" i="95" s="1"/>
  <c r="C130" i="92"/>
  <c r="B130" i="92"/>
  <c r="A130" i="92"/>
  <c r="AS129" i="92"/>
  <c r="AR129" i="92"/>
  <c r="AQ129" i="92"/>
  <c r="AP129" i="92"/>
  <c r="AO129" i="92"/>
  <c r="AN129" i="92"/>
  <c r="AM129" i="92"/>
  <c r="AL129" i="92"/>
  <c r="AK129" i="92"/>
  <c r="AJ129" i="92"/>
  <c r="AI129" i="92"/>
  <c r="AH129" i="92"/>
  <c r="AG129" i="92"/>
  <c r="AF129" i="92"/>
  <c r="AE129" i="92"/>
  <c r="AD129" i="92"/>
  <c r="AC129" i="92"/>
  <c r="AB129" i="92"/>
  <c r="AA129" i="92"/>
  <c r="Z129" i="92"/>
  <c r="Y129" i="92"/>
  <c r="X129" i="92"/>
  <c r="W129" i="92"/>
  <c r="V129" i="92"/>
  <c r="U129" i="92"/>
  <c r="T129" i="92"/>
  <c r="S129" i="92"/>
  <c r="R129" i="92"/>
  <c r="Q129" i="92"/>
  <c r="F129" i="95" s="1"/>
  <c r="P129" i="92"/>
  <c r="O129" i="92"/>
  <c r="N129" i="92"/>
  <c r="M129" i="92"/>
  <c r="L129" i="92"/>
  <c r="K129" i="92"/>
  <c r="J129" i="92"/>
  <c r="H129" i="92"/>
  <c r="G129" i="92"/>
  <c r="F129" i="92"/>
  <c r="E129" i="92"/>
  <c r="D129" i="92"/>
  <c r="A129" i="95" s="1"/>
  <c r="C129" i="92"/>
  <c r="B129" i="92"/>
  <c r="A129" i="92"/>
  <c r="AS128" i="92"/>
  <c r="AR128" i="92"/>
  <c r="AQ128" i="92"/>
  <c r="AP128" i="92"/>
  <c r="AO128" i="92"/>
  <c r="AN128" i="92"/>
  <c r="AM128" i="92"/>
  <c r="AL128" i="92"/>
  <c r="AK128" i="92"/>
  <c r="AJ128" i="92"/>
  <c r="AI128" i="92"/>
  <c r="AH128" i="92"/>
  <c r="AG128" i="92"/>
  <c r="AF128" i="92"/>
  <c r="AE128" i="92"/>
  <c r="AD128" i="92"/>
  <c r="AC128" i="92"/>
  <c r="AB128" i="92"/>
  <c r="AA128" i="92"/>
  <c r="Z128" i="92"/>
  <c r="Y128" i="92"/>
  <c r="X128" i="92"/>
  <c r="W128" i="92"/>
  <c r="V128" i="92"/>
  <c r="U128" i="92"/>
  <c r="T128" i="92"/>
  <c r="S128" i="92"/>
  <c r="R128" i="92"/>
  <c r="Q128" i="92"/>
  <c r="F128" i="95" s="1"/>
  <c r="P128" i="92"/>
  <c r="O128" i="92"/>
  <c r="N128" i="92"/>
  <c r="M128" i="92"/>
  <c r="L128" i="92"/>
  <c r="K128" i="92"/>
  <c r="J128" i="92"/>
  <c r="H128" i="92"/>
  <c r="G128" i="92"/>
  <c r="F128" i="92"/>
  <c r="E128" i="92"/>
  <c r="D128" i="92"/>
  <c r="A128" i="95" s="1"/>
  <c r="C128" i="92"/>
  <c r="B128" i="92"/>
  <c r="A128" i="92"/>
  <c r="AS127" i="92"/>
  <c r="AR127" i="92"/>
  <c r="AQ127" i="92"/>
  <c r="AP127" i="92"/>
  <c r="AO127" i="92"/>
  <c r="AN127" i="92"/>
  <c r="AM127" i="92"/>
  <c r="AL127" i="92"/>
  <c r="AK127" i="92"/>
  <c r="AJ127" i="92"/>
  <c r="AI127" i="92"/>
  <c r="AH127" i="92"/>
  <c r="AG127" i="92"/>
  <c r="AF127" i="92"/>
  <c r="AE127" i="92"/>
  <c r="AD127" i="92"/>
  <c r="AC127" i="92"/>
  <c r="AB127" i="92"/>
  <c r="AA127" i="92"/>
  <c r="Z127" i="92"/>
  <c r="Y127" i="92"/>
  <c r="X127" i="92"/>
  <c r="W127" i="92"/>
  <c r="V127" i="92"/>
  <c r="U127" i="92"/>
  <c r="T127" i="92"/>
  <c r="S127" i="92"/>
  <c r="R127" i="92"/>
  <c r="Q127" i="92"/>
  <c r="F127" i="95" s="1"/>
  <c r="P127" i="92"/>
  <c r="O127" i="92"/>
  <c r="N127" i="92"/>
  <c r="M127" i="92"/>
  <c r="L127" i="92"/>
  <c r="K127" i="92"/>
  <c r="J127" i="92"/>
  <c r="H127" i="92"/>
  <c r="G127" i="92"/>
  <c r="F127" i="92"/>
  <c r="E127" i="92"/>
  <c r="D127" i="92"/>
  <c r="A127" i="95" s="1"/>
  <c r="C127" i="92"/>
  <c r="B127" i="92"/>
  <c r="A127" i="92"/>
  <c r="AS126" i="92"/>
  <c r="AR126" i="92"/>
  <c r="AQ126" i="92"/>
  <c r="AP126" i="92"/>
  <c r="AO126" i="92"/>
  <c r="AN126" i="92"/>
  <c r="AM126" i="92"/>
  <c r="AL126" i="92"/>
  <c r="AK126" i="92"/>
  <c r="AJ126" i="92"/>
  <c r="AI126" i="92"/>
  <c r="AH126" i="92"/>
  <c r="AG126" i="92"/>
  <c r="AF126" i="92"/>
  <c r="AE126" i="92"/>
  <c r="AD126" i="92"/>
  <c r="AC126" i="92"/>
  <c r="AB126" i="92"/>
  <c r="AA126" i="92"/>
  <c r="Z126" i="92"/>
  <c r="Y126" i="92"/>
  <c r="X126" i="92"/>
  <c r="W126" i="92"/>
  <c r="V126" i="92"/>
  <c r="U126" i="92"/>
  <c r="T126" i="92"/>
  <c r="S126" i="92"/>
  <c r="R126" i="92"/>
  <c r="Q126" i="92"/>
  <c r="F126" i="95" s="1"/>
  <c r="P126" i="92"/>
  <c r="O126" i="92"/>
  <c r="N126" i="92"/>
  <c r="M126" i="92"/>
  <c r="L126" i="92"/>
  <c r="K126" i="92"/>
  <c r="J126" i="92"/>
  <c r="H126" i="92"/>
  <c r="G126" i="92"/>
  <c r="F126" i="92"/>
  <c r="E126" i="92"/>
  <c r="D126" i="92"/>
  <c r="A126" i="95" s="1"/>
  <c r="C126" i="92"/>
  <c r="B126" i="92"/>
  <c r="A126" i="92"/>
  <c r="AS125" i="92"/>
  <c r="AR125" i="92"/>
  <c r="AQ125" i="92"/>
  <c r="AP125" i="92"/>
  <c r="AO125" i="92"/>
  <c r="AN125" i="92"/>
  <c r="AM125" i="92"/>
  <c r="AL125" i="92"/>
  <c r="AK125" i="92"/>
  <c r="AJ125" i="92"/>
  <c r="AI125" i="92"/>
  <c r="AH125" i="92"/>
  <c r="AG125" i="92"/>
  <c r="AF125" i="92"/>
  <c r="AE125" i="92"/>
  <c r="AD125" i="92"/>
  <c r="AC125" i="92"/>
  <c r="AB125" i="92"/>
  <c r="AA125" i="92"/>
  <c r="Z125" i="92"/>
  <c r="Y125" i="92"/>
  <c r="X125" i="92"/>
  <c r="W125" i="92"/>
  <c r="V125" i="92"/>
  <c r="U125" i="92"/>
  <c r="T125" i="92"/>
  <c r="S125" i="92"/>
  <c r="R125" i="92"/>
  <c r="Q125" i="92"/>
  <c r="F125" i="95" s="1"/>
  <c r="P125" i="92"/>
  <c r="O125" i="92"/>
  <c r="N125" i="92"/>
  <c r="M125" i="92"/>
  <c r="L125" i="92"/>
  <c r="K125" i="92"/>
  <c r="J125" i="92"/>
  <c r="H125" i="92"/>
  <c r="G125" i="92"/>
  <c r="F125" i="92"/>
  <c r="E125" i="92"/>
  <c r="D125" i="92"/>
  <c r="A125" i="95" s="1"/>
  <c r="C125" i="92"/>
  <c r="B125" i="92"/>
  <c r="A125" i="92"/>
  <c r="AS124" i="92"/>
  <c r="AR124" i="92"/>
  <c r="AQ124" i="92"/>
  <c r="AP124" i="92"/>
  <c r="AO124" i="92"/>
  <c r="AN124" i="92"/>
  <c r="AM124" i="92"/>
  <c r="AL124" i="92"/>
  <c r="AK124" i="92"/>
  <c r="AJ124" i="92"/>
  <c r="AI124" i="92"/>
  <c r="AH124" i="92"/>
  <c r="AG124" i="92"/>
  <c r="AF124" i="92"/>
  <c r="AE124" i="92"/>
  <c r="AD124" i="92"/>
  <c r="AC124" i="92"/>
  <c r="AB124" i="92"/>
  <c r="AA124" i="92"/>
  <c r="Z124" i="92"/>
  <c r="Y124" i="92"/>
  <c r="X124" i="92"/>
  <c r="W124" i="92"/>
  <c r="V124" i="92"/>
  <c r="U124" i="92"/>
  <c r="T124" i="92"/>
  <c r="S124" i="92"/>
  <c r="R124" i="92"/>
  <c r="Q124" i="92"/>
  <c r="F124" i="95" s="1"/>
  <c r="P124" i="92"/>
  <c r="O124" i="92"/>
  <c r="N124" i="92"/>
  <c r="M124" i="92"/>
  <c r="L124" i="92"/>
  <c r="K124" i="92"/>
  <c r="J124" i="92"/>
  <c r="H124" i="92"/>
  <c r="G124" i="92"/>
  <c r="F124" i="92"/>
  <c r="E124" i="92"/>
  <c r="D124" i="92"/>
  <c r="A124" i="95" s="1"/>
  <c r="C124" i="92"/>
  <c r="B124" i="92"/>
  <c r="A124" i="92"/>
  <c r="AS123" i="92"/>
  <c r="AR123" i="92"/>
  <c r="AQ123" i="92"/>
  <c r="AP123" i="92"/>
  <c r="AO123" i="92"/>
  <c r="AN123" i="92"/>
  <c r="AM123" i="92"/>
  <c r="AL123" i="92"/>
  <c r="AK123" i="92"/>
  <c r="AJ123" i="92"/>
  <c r="AI123" i="92"/>
  <c r="AH123" i="92"/>
  <c r="AG123" i="92"/>
  <c r="AF123" i="92"/>
  <c r="AE123" i="92"/>
  <c r="AD123" i="92"/>
  <c r="AC123" i="92"/>
  <c r="AB123" i="92"/>
  <c r="AA123" i="92"/>
  <c r="Z123" i="92"/>
  <c r="Y123" i="92"/>
  <c r="X123" i="92"/>
  <c r="W123" i="92"/>
  <c r="V123" i="92"/>
  <c r="U123" i="92"/>
  <c r="T123" i="92"/>
  <c r="S123" i="92"/>
  <c r="R123" i="92"/>
  <c r="Q123" i="92"/>
  <c r="F123" i="95" s="1"/>
  <c r="P123" i="92"/>
  <c r="O123" i="92"/>
  <c r="N123" i="92"/>
  <c r="M123" i="92"/>
  <c r="L123" i="92"/>
  <c r="K123" i="92"/>
  <c r="J123" i="92"/>
  <c r="H123" i="92"/>
  <c r="G123" i="92"/>
  <c r="F123" i="92"/>
  <c r="E123" i="92"/>
  <c r="D123" i="92"/>
  <c r="A123" i="95" s="1"/>
  <c r="C123" i="92"/>
  <c r="B123" i="92"/>
  <c r="A123" i="92"/>
  <c r="AS122" i="92"/>
  <c r="AR122" i="92"/>
  <c r="AQ122" i="92"/>
  <c r="AP122" i="92"/>
  <c r="AO122" i="92"/>
  <c r="AN122" i="92"/>
  <c r="AM122" i="92"/>
  <c r="AL122" i="92"/>
  <c r="AK122" i="92"/>
  <c r="AJ122" i="92"/>
  <c r="AI122" i="92"/>
  <c r="AH122" i="92"/>
  <c r="AG122" i="92"/>
  <c r="AF122" i="92"/>
  <c r="AE122" i="92"/>
  <c r="AD122" i="92"/>
  <c r="AC122" i="92"/>
  <c r="AB122" i="92"/>
  <c r="AA122" i="92"/>
  <c r="Z122" i="92"/>
  <c r="Y122" i="92"/>
  <c r="X122" i="92"/>
  <c r="W122" i="92"/>
  <c r="V122" i="92"/>
  <c r="U122" i="92"/>
  <c r="T122" i="92"/>
  <c r="S122" i="92"/>
  <c r="R122" i="92"/>
  <c r="Q122" i="92"/>
  <c r="F122" i="95" s="1"/>
  <c r="P122" i="92"/>
  <c r="O122" i="92"/>
  <c r="N122" i="92"/>
  <c r="M122" i="92"/>
  <c r="L122" i="92"/>
  <c r="K122" i="92"/>
  <c r="J122" i="92"/>
  <c r="H122" i="92"/>
  <c r="G122" i="92"/>
  <c r="F122" i="92"/>
  <c r="E122" i="92"/>
  <c r="D122" i="92"/>
  <c r="A122" i="95" s="1"/>
  <c r="C122" i="92"/>
  <c r="B122" i="92"/>
  <c r="A122" i="92"/>
  <c r="AS121" i="92"/>
  <c r="AR121" i="92"/>
  <c r="AQ121" i="92"/>
  <c r="AP121" i="92"/>
  <c r="AO121" i="92"/>
  <c r="AN121" i="92"/>
  <c r="AM121" i="92"/>
  <c r="AL121" i="92"/>
  <c r="AK121" i="92"/>
  <c r="AJ121" i="92"/>
  <c r="AI121" i="92"/>
  <c r="AH121" i="92"/>
  <c r="AG121" i="92"/>
  <c r="AF121" i="92"/>
  <c r="AE121" i="92"/>
  <c r="AD121" i="92"/>
  <c r="AC121" i="92"/>
  <c r="AB121" i="92"/>
  <c r="AA121" i="92"/>
  <c r="Z121" i="92"/>
  <c r="Y121" i="92"/>
  <c r="X121" i="92"/>
  <c r="W121" i="92"/>
  <c r="V121" i="92"/>
  <c r="U121" i="92"/>
  <c r="T121" i="92"/>
  <c r="S121" i="92"/>
  <c r="R121" i="92"/>
  <c r="Q121" i="92"/>
  <c r="F121" i="95" s="1"/>
  <c r="P121" i="92"/>
  <c r="O121" i="92"/>
  <c r="N121" i="92"/>
  <c r="M121" i="92"/>
  <c r="L121" i="92"/>
  <c r="K121" i="92"/>
  <c r="J121" i="92"/>
  <c r="H121" i="92"/>
  <c r="G121" i="92"/>
  <c r="F121" i="92"/>
  <c r="E121" i="92"/>
  <c r="D121" i="92"/>
  <c r="A121" i="95" s="1"/>
  <c r="C121" i="92"/>
  <c r="B121" i="92"/>
  <c r="A121" i="92"/>
  <c r="AS120" i="92"/>
  <c r="AR120" i="92"/>
  <c r="AQ120" i="92"/>
  <c r="AP120" i="92"/>
  <c r="AO120" i="92"/>
  <c r="AN120" i="92"/>
  <c r="AM120" i="92"/>
  <c r="AL120" i="92"/>
  <c r="AK120" i="92"/>
  <c r="AJ120" i="92"/>
  <c r="AI120" i="92"/>
  <c r="AH120" i="92"/>
  <c r="AG120" i="92"/>
  <c r="AF120" i="92"/>
  <c r="AE120" i="92"/>
  <c r="AD120" i="92"/>
  <c r="AC120" i="92"/>
  <c r="AB120" i="92"/>
  <c r="AA120" i="92"/>
  <c r="Z120" i="92"/>
  <c r="Y120" i="92"/>
  <c r="X120" i="92"/>
  <c r="W120" i="92"/>
  <c r="V120" i="92"/>
  <c r="U120" i="92"/>
  <c r="T120" i="92"/>
  <c r="S120" i="92"/>
  <c r="R120" i="92"/>
  <c r="Q120" i="92"/>
  <c r="F120" i="95" s="1"/>
  <c r="P120" i="92"/>
  <c r="O120" i="92"/>
  <c r="N120" i="92"/>
  <c r="M120" i="92"/>
  <c r="L120" i="92"/>
  <c r="K120" i="92"/>
  <c r="J120" i="92"/>
  <c r="H120" i="92"/>
  <c r="G120" i="92"/>
  <c r="F120" i="92"/>
  <c r="E120" i="92"/>
  <c r="D120" i="92"/>
  <c r="A120" i="95" s="1"/>
  <c r="C120" i="92"/>
  <c r="B120" i="92"/>
  <c r="A120" i="92"/>
  <c r="AS119" i="92"/>
  <c r="AR119" i="92"/>
  <c r="AQ119" i="92"/>
  <c r="AP119" i="92"/>
  <c r="AO119" i="92"/>
  <c r="AN119" i="92"/>
  <c r="AM119" i="92"/>
  <c r="AL119" i="92"/>
  <c r="AK119" i="92"/>
  <c r="AJ119" i="92"/>
  <c r="AI119" i="92"/>
  <c r="AH119" i="92"/>
  <c r="AG119" i="92"/>
  <c r="AF119" i="92"/>
  <c r="AE119" i="92"/>
  <c r="AD119" i="92"/>
  <c r="AC119" i="92"/>
  <c r="AB119" i="92"/>
  <c r="AA119" i="92"/>
  <c r="Z119" i="92"/>
  <c r="Y119" i="92"/>
  <c r="X119" i="92"/>
  <c r="W119" i="92"/>
  <c r="V119" i="92"/>
  <c r="U119" i="92"/>
  <c r="T119" i="92"/>
  <c r="S119" i="92"/>
  <c r="R119" i="92"/>
  <c r="Q119" i="92"/>
  <c r="F119" i="95" s="1"/>
  <c r="P119" i="92"/>
  <c r="O119" i="92"/>
  <c r="N119" i="92"/>
  <c r="M119" i="92"/>
  <c r="L119" i="92"/>
  <c r="K119" i="92"/>
  <c r="J119" i="92"/>
  <c r="H119" i="92"/>
  <c r="G119" i="92"/>
  <c r="F119" i="92"/>
  <c r="E119" i="92"/>
  <c r="D119" i="92"/>
  <c r="A119" i="95" s="1"/>
  <c r="C119" i="92"/>
  <c r="B119" i="92"/>
  <c r="A119" i="92"/>
  <c r="AS118" i="92"/>
  <c r="AR118" i="92"/>
  <c r="AQ118" i="92"/>
  <c r="AP118" i="92"/>
  <c r="AO118" i="92"/>
  <c r="AN118" i="92"/>
  <c r="AM118" i="92"/>
  <c r="AL118" i="92"/>
  <c r="AK118" i="92"/>
  <c r="AJ118" i="92"/>
  <c r="AI118" i="92"/>
  <c r="AH118" i="92"/>
  <c r="AG118" i="92"/>
  <c r="AF118" i="92"/>
  <c r="AE118" i="92"/>
  <c r="AD118" i="92"/>
  <c r="AC118" i="92"/>
  <c r="AB118" i="92"/>
  <c r="AA118" i="92"/>
  <c r="Z118" i="92"/>
  <c r="Y118" i="92"/>
  <c r="X118" i="92"/>
  <c r="W118" i="92"/>
  <c r="V118" i="92"/>
  <c r="U118" i="92"/>
  <c r="T118" i="92"/>
  <c r="S118" i="92"/>
  <c r="R118" i="92"/>
  <c r="Q118" i="92"/>
  <c r="F118" i="95" s="1"/>
  <c r="P118" i="92"/>
  <c r="O118" i="92"/>
  <c r="N118" i="92"/>
  <c r="M118" i="92"/>
  <c r="L118" i="92"/>
  <c r="K118" i="92"/>
  <c r="J118" i="92"/>
  <c r="H118" i="92"/>
  <c r="G118" i="92"/>
  <c r="F118" i="92"/>
  <c r="E118" i="92"/>
  <c r="D118" i="92"/>
  <c r="A118" i="95" s="1"/>
  <c r="C118" i="92"/>
  <c r="B118" i="92"/>
  <c r="A118" i="92"/>
  <c r="AS117" i="92"/>
  <c r="AR117" i="92"/>
  <c r="AQ117" i="92"/>
  <c r="AP117" i="92"/>
  <c r="AO117" i="92"/>
  <c r="AN117" i="92"/>
  <c r="AM117" i="92"/>
  <c r="AL117" i="92"/>
  <c r="AK117" i="92"/>
  <c r="AJ117" i="92"/>
  <c r="AI117" i="92"/>
  <c r="AH117" i="92"/>
  <c r="AG117" i="92"/>
  <c r="AF117" i="92"/>
  <c r="AE117" i="92"/>
  <c r="AD117" i="92"/>
  <c r="AC117" i="92"/>
  <c r="AB117" i="92"/>
  <c r="AA117" i="92"/>
  <c r="Z117" i="92"/>
  <c r="Y117" i="92"/>
  <c r="X117" i="92"/>
  <c r="W117" i="92"/>
  <c r="V117" i="92"/>
  <c r="U117" i="92"/>
  <c r="T117" i="92"/>
  <c r="S117" i="92"/>
  <c r="R117" i="92"/>
  <c r="Q117" i="92"/>
  <c r="F117" i="95" s="1"/>
  <c r="P117" i="92"/>
  <c r="O117" i="92"/>
  <c r="N117" i="92"/>
  <c r="M117" i="92"/>
  <c r="L117" i="92"/>
  <c r="K117" i="92"/>
  <c r="J117" i="92"/>
  <c r="H117" i="92"/>
  <c r="G117" i="92"/>
  <c r="F117" i="92"/>
  <c r="E117" i="92"/>
  <c r="D117" i="92"/>
  <c r="A117" i="95" s="1"/>
  <c r="C117" i="92"/>
  <c r="B117" i="92"/>
  <c r="A117" i="92"/>
  <c r="AS116" i="92"/>
  <c r="AR116" i="92"/>
  <c r="AQ116" i="92"/>
  <c r="AP116" i="92"/>
  <c r="AO116" i="92"/>
  <c r="AN116" i="92"/>
  <c r="AM116" i="92"/>
  <c r="AL116" i="92"/>
  <c r="AK116" i="92"/>
  <c r="AJ116" i="92"/>
  <c r="AI116" i="92"/>
  <c r="AH116" i="92"/>
  <c r="AG116" i="92"/>
  <c r="AF116" i="92"/>
  <c r="AE116" i="92"/>
  <c r="AD116" i="92"/>
  <c r="AC116" i="92"/>
  <c r="AB116" i="92"/>
  <c r="AA116" i="92"/>
  <c r="Z116" i="92"/>
  <c r="Y116" i="92"/>
  <c r="X116" i="92"/>
  <c r="W116" i="92"/>
  <c r="V116" i="92"/>
  <c r="U116" i="92"/>
  <c r="T116" i="92"/>
  <c r="S116" i="92"/>
  <c r="R116" i="92"/>
  <c r="Q116" i="92"/>
  <c r="F116" i="95" s="1"/>
  <c r="P116" i="92"/>
  <c r="O116" i="92"/>
  <c r="N116" i="92"/>
  <c r="M116" i="92"/>
  <c r="L116" i="92"/>
  <c r="K116" i="92"/>
  <c r="J116" i="92"/>
  <c r="H116" i="92"/>
  <c r="G116" i="92"/>
  <c r="F116" i="92"/>
  <c r="E116" i="92"/>
  <c r="D116" i="92"/>
  <c r="A116" i="95" s="1"/>
  <c r="C116" i="92"/>
  <c r="B116" i="92"/>
  <c r="A116" i="92"/>
  <c r="AS115" i="92"/>
  <c r="AR115" i="92"/>
  <c r="AQ115" i="92"/>
  <c r="AP115" i="92"/>
  <c r="AO115" i="92"/>
  <c r="AN115" i="92"/>
  <c r="AM115" i="92"/>
  <c r="AL115" i="92"/>
  <c r="AK115" i="92"/>
  <c r="AJ115" i="92"/>
  <c r="AI115" i="92"/>
  <c r="AH115" i="92"/>
  <c r="AG115" i="92"/>
  <c r="AF115" i="92"/>
  <c r="AE115" i="92"/>
  <c r="AD115" i="92"/>
  <c r="AC115" i="92"/>
  <c r="AB115" i="92"/>
  <c r="AA115" i="92"/>
  <c r="Z115" i="92"/>
  <c r="Y115" i="92"/>
  <c r="X115" i="92"/>
  <c r="W115" i="92"/>
  <c r="V115" i="92"/>
  <c r="U115" i="92"/>
  <c r="T115" i="92"/>
  <c r="S115" i="92"/>
  <c r="R115" i="92"/>
  <c r="Q115" i="92"/>
  <c r="F115" i="95" s="1"/>
  <c r="P115" i="92"/>
  <c r="O115" i="92"/>
  <c r="N115" i="92"/>
  <c r="M115" i="92"/>
  <c r="L115" i="92"/>
  <c r="K115" i="92"/>
  <c r="J115" i="92"/>
  <c r="H115" i="92"/>
  <c r="G115" i="92"/>
  <c r="F115" i="92"/>
  <c r="E115" i="92"/>
  <c r="D115" i="92"/>
  <c r="A115" i="95" s="1"/>
  <c r="C115" i="92"/>
  <c r="B115" i="92"/>
  <c r="A115" i="92"/>
  <c r="AS114" i="92"/>
  <c r="AR114" i="92"/>
  <c r="AQ114" i="92"/>
  <c r="AP114" i="92"/>
  <c r="AO114" i="92"/>
  <c r="AN114" i="92"/>
  <c r="AM114" i="92"/>
  <c r="AL114" i="92"/>
  <c r="AK114" i="92"/>
  <c r="AJ114" i="92"/>
  <c r="AI114" i="92"/>
  <c r="AH114" i="92"/>
  <c r="AG114" i="92"/>
  <c r="AF114" i="92"/>
  <c r="AE114" i="92"/>
  <c r="AD114" i="92"/>
  <c r="AC114" i="92"/>
  <c r="AB114" i="92"/>
  <c r="AA114" i="92"/>
  <c r="Z114" i="92"/>
  <c r="Y114" i="92"/>
  <c r="X114" i="92"/>
  <c r="W114" i="92"/>
  <c r="V114" i="92"/>
  <c r="U114" i="92"/>
  <c r="T114" i="92"/>
  <c r="S114" i="92"/>
  <c r="R114" i="92"/>
  <c r="Q114" i="92"/>
  <c r="F114" i="95" s="1"/>
  <c r="P114" i="92"/>
  <c r="O114" i="92"/>
  <c r="N114" i="92"/>
  <c r="M114" i="92"/>
  <c r="L114" i="92"/>
  <c r="K114" i="92"/>
  <c r="J114" i="92"/>
  <c r="H114" i="92"/>
  <c r="G114" i="92"/>
  <c r="F114" i="92"/>
  <c r="E114" i="92"/>
  <c r="D114" i="92"/>
  <c r="A114" i="95" s="1"/>
  <c r="C114" i="92"/>
  <c r="B114" i="92"/>
  <c r="A114" i="92"/>
  <c r="AS113" i="92"/>
  <c r="AR113" i="92"/>
  <c r="AQ113" i="92"/>
  <c r="AP113" i="92"/>
  <c r="AO113" i="92"/>
  <c r="AN113" i="92"/>
  <c r="AM113" i="92"/>
  <c r="AL113" i="92"/>
  <c r="AK113" i="92"/>
  <c r="AJ113" i="92"/>
  <c r="AI113" i="92"/>
  <c r="AH113" i="92"/>
  <c r="AG113" i="92"/>
  <c r="AF113" i="92"/>
  <c r="AE113" i="92"/>
  <c r="AD113" i="92"/>
  <c r="AC113" i="92"/>
  <c r="AB113" i="92"/>
  <c r="AA113" i="92"/>
  <c r="Z113" i="92"/>
  <c r="Y113" i="92"/>
  <c r="X113" i="92"/>
  <c r="W113" i="92"/>
  <c r="V113" i="92"/>
  <c r="U113" i="92"/>
  <c r="T113" i="92"/>
  <c r="S113" i="92"/>
  <c r="R113" i="92"/>
  <c r="Q113" i="92"/>
  <c r="F113" i="95" s="1"/>
  <c r="P113" i="92"/>
  <c r="O113" i="92"/>
  <c r="N113" i="92"/>
  <c r="M113" i="92"/>
  <c r="L113" i="92"/>
  <c r="K113" i="92"/>
  <c r="J113" i="92"/>
  <c r="H113" i="92"/>
  <c r="G113" i="92"/>
  <c r="F113" i="92"/>
  <c r="E113" i="92"/>
  <c r="D113" i="92"/>
  <c r="A113" i="95" s="1"/>
  <c r="C113" i="92"/>
  <c r="B113" i="92"/>
  <c r="A113" i="92"/>
  <c r="AS112" i="92"/>
  <c r="AR112" i="92"/>
  <c r="AQ112" i="92"/>
  <c r="AP112" i="92"/>
  <c r="AO112" i="92"/>
  <c r="AN112" i="92"/>
  <c r="AM112" i="92"/>
  <c r="AL112" i="92"/>
  <c r="AK112" i="92"/>
  <c r="AJ112" i="92"/>
  <c r="AI112" i="92"/>
  <c r="AH112" i="92"/>
  <c r="AG112" i="92"/>
  <c r="AF112" i="92"/>
  <c r="AE112" i="92"/>
  <c r="AD112" i="92"/>
  <c r="AC112" i="92"/>
  <c r="AB112" i="92"/>
  <c r="AA112" i="92"/>
  <c r="Z112" i="92"/>
  <c r="Y112" i="92"/>
  <c r="X112" i="92"/>
  <c r="W112" i="92"/>
  <c r="V112" i="92"/>
  <c r="U112" i="92"/>
  <c r="T112" i="92"/>
  <c r="S112" i="92"/>
  <c r="R112" i="92"/>
  <c r="Q112" i="92"/>
  <c r="F112" i="95" s="1"/>
  <c r="P112" i="92"/>
  <c r="O112" i="92"/>
  <c r="N112" i="92"/>
  <c r="M112" i="92"/>
  <c r="L112" i="92"/>
  <c r="K112" i="92"/>
  <c r="J112" i="92"/>
  <c r="H112" i="92"/>
  <c r="G112" i="92"/>
  <c r="F112" i="92"/>
  <c r="E112" i="92"/>
  <c r="D112" i="92"/>
  <c r="A112" i="95" s="1"/>
  <c r="C112" i="92"/>
  <c r="B112" i="92"/>
  <c r="A112" i="92"/>
  <c r="AS111" i="92"/>
  <c r="AR111" i="92"/>
  <c r="AQ111" i="92"/>
  <c r="AP111" i="92"/>
  <c r="AO111" i="92"/>
  <c r="AN111" i="92"/>
  <c r="AM111" i="92"/>
  <c r="AL111" i="92"/>
  <c r="AK111" i="92"/>
  <c r="AJ111" i="92"/>
  <c r="AI111" i="92"/>
  <c r="AH111" i="92"/>
  <c r="AG111" i="92"/>
  <c r="AF111" i="92"/>
  <c r="AE111" i="92"/>
  <c r="AD111" i="92"/>
  <c r="AC111" i="92"/>
  <c r="AB111" i="92"/>
  <c r="AA111" i="92"/>
  <c r="Z111" i="92"/>
  <c r="Y111" i="92"/>
  <c r="X111" i="92"/>
  <c r="W111" i="92"/>
  <c r="V111" i="92"/>
  <c r="U111" i="92"/>
  <c r="T111" i="92"/>
  <c r="S111" i="92"/>
  <c r="R111" i="92"/>
  <c r="Q111" i="92"/>
  <c r="F111" i="95" s="1"/>
  <c r="P111" i="92"/>
  <c r="O111" i="92"/>
  <c r="N111" i="92"/>
  <c r="M111" i="92"/>
  <c r="L111" i="92"/>
  <c r="K111" i="92"/>
  <c r="J111" i="92"/>
  <c r="H111" i="92"/>
  <c r="G111" i="92"/>
  <c r="F111" i="92"/>
  <c r="E111" i="92"/>
  <c r="D111" i="92"/>
  <c r="A111" i="95" s="1"/>
  <c r="C111" i="92"/>
  <c r="B111" i="92"/>
  <c r="A111" i="92"/>
  <c r="AS110" i="92"/>
  <c r="AR110" i="92"/>
  <c r="AQ110" i="92"/>
  <c r="AP110" i="92"/>
  <c r="AO110" i="92"/>
  <c r="AN110" i="92"/>
  <c r="AM110" i="92"/>
  <c r="AL110" i="92"/>
  <c r="AK110" i="92"/>
  <c r="AJ110" i="92"/>
  <c r="AI110" i="92"/>
  <c r="AH110" i="92"/>
  <c r="AG110" i="92"/>
  <c r="AF110" i="92"/>
  <c r="AE110" i="92"/>
  <c r="AD110" i="92"/>
  <c r="AC110" i="92"/>
  <c r="AB110" i="92"/>
  <c r="AA110" i="92"/>
  <c r="Z110" i="92"/>
  <c r="Y110" i="92"/>
  <c r="X110" i="92"/>
  <c r="W110" i="92"/>
  <c r="V110" i="92"/>
  <c r="U110" i="92"/>
  <c r="T110" i="92"/>
  <c r="S110" i="92"/>
  <c r="R110" i="92"/>
  <c r="Q110" i="92"/>
  <c r="F110" i="95" s="1"/>
  <c r="P110" i="92"/>
  <c r="O110" i="92"/>
  <c r="N110" i="92"/>
  <c r="M110" i="92"/>
  <c r="L110" i="92"/>
  <c r="K110" i="92"/>
  <c r="J110" i="92"/>
  <c r="H110" i="92"/>
  <c r="G110" i="92"/>
  <c r="F110" i="92"/>
  <c r="E110" i="92"/>
  <c r="D110" i="92"/>
  <c r="A110" i="95" s="1"/>
  <c r="C110" i="92"/>
  <c r="B110" i="92"/>
  <c r="A110" i="92"/>
  <c r="AS109" i="92"/>
  <c r="AR109" i="92"/>
  <c r="AQ109" i="92"/>
  <c r="AP109" i="92"/>
  <c r="AO109" i="92"/>
  <c r="AN109" i="92"/>
  <c r="AM109" i="92"/>
  <c r="AL109" i="92"/>
  <c r="AK109" i="92"/>
  <c r="AJ109" i="92"/>
  <c r="AI109" i="92"/>
  <c r="AH109" i="92"/>
  <c r="AG109" i="92"/>
  <c r="AF109" i="92"/>
  <c r="AE109" i="92"/>
  <c r="AD109" i="92"/>
  <c r="AC109" i="92"/>
  <c r="AB109" i="92"/>
  <c r="AA109" i="92"/>
  <c r="Z109" i="92"/>
  <c r="Y109" i="92"/>
  <c r="X109" i="92"/>
  <c r="W109" i="92"/>
  <c r="V109" i="92"/>
  <c r="U109" i="92"/>
  <c r="T109" i="92"/>
  <c r="S109" i="92"/>
  <c r="R109" i="92"/>
  <c r="Q109" i="92"/>
  <c r="F109" i="95" s="1"/>
  <c r="P109" i="92"/>
  <c r="O109" i="92"/>
  <c r="N109" i="92"/>
  <c r="M109" i="92"/>
  <c r="L109" i="92"/>
  <c r="K109" i="92"/>
  <c r="J109" i="92"/>
  <c r="H109" i="92"/>
  <c r="G109" i="92"/>
  <c r="F109" i="92"/>
  <c r="E109" i="92"/>
  <c r="D109" i="92"/>
  <c r="A109" i="95" s="1"/>
  <c r="C109" i="92"/>
  <c r="B109" i="92"/>
  <c r="A109" i="92"/>
  <c r="AS108" i="92"/>
  <c r="AR108" i="92"/>
  <c r="AQ108" i="92"/>
  <c r="AP108" i="92"/>
  <c r="AO108" i="92"/>
  <c r="AN108" i="92"/>
  <c r="AM108" i="92"/>
  <c r="AL108" i="92"/>
  <c r="AK108" i="92"/>
  <c r="AJ108" i="92"/>
  <c r="AI108" i="92"/>
  <c r="AH108" i="92"/>
  <c r="AG108" i="92"/>
  <c r="AF108" i="92"/>
  <c r="AE108" i="92"/>
  <c r="AD108" i="92"/>
  <c r="AC108" i="92"/>
  <c r="AB108" i="92"/>
  <c r="AA108" i="92"/>
  <c r="Z108" i="92"/>
  <c r="Y108" i="92"/>
  <c r="X108" i="92"/>
  <c r="W108" i="92"/>
  <c r="V108" i="92"/>
  <c r="U108" i="92"/>
  <c r="T108" i="92"/>
  <c r="S108" i="92"/>
  <c r="R108" i="92"/>
  <c r="Q108" i="92"/>
  <c r="F108" i="95" s="1"/>
  <c r="P108" i="92"/>
  <c r="O108" i="92"/>
  <c r="N108" i="92"/>
  <c r="M108" i="92"/>
  <c r="L108" i="92"/>
  <c r="K108" i="92"/>
  <c r="J108" i="92"/>
  <c r="H108" i="92"/>
  <c r="G108" i="92"/>
  <c r="F108" i="92"/>
  <c r="E108" i="92"/>
  <c r="D108" i="92"/>
  <c r="A108" i="95" s="1"/>
  <c r="C108" i="92"/>
  <c r="B108" i="92"/>
  <c r="A108" i="92"/>
  <c r="AS107" i="92"/>
  <c r="AR107" i="92"/>
  <c r="AQ107" i="92"/>
  <c r="AP107" i="92"/>
  <c r="AO107" i="92"/>
  <c r="AN107" i="92"/>
  <c r="AM107" i="92"/>
  <c r="AL107" i="92"/>
  <c r="AK107" i="92"/>
  <c r="AJ107" i="92"/>
  <c r="AI107" i="92"/>
  <c r="AH107" i="92"/>
  <c r="AG107" i="92"/>
  <c r="AF107" i="92"/>
  <c r="AE107" i="92"/>
  <c r="AD107" i="92"/>
  <c r="AC107" i="92"/>
  <c r="AB107" i="92"/>
  <c r="AA107" i="92"/>
  <c r="Z107" i="92"/>
  <c r="Y107" i="92"/>
  <c r="X107" i="92"/>
  <c r="W107" i="92"/>
  <c r="V107" i="92"/>
  <c r="U107" i="92"/>
  <c r="T107" i="92"/>
  <c r="S107" i="92"/>
  <c r="R107" i="92"/>
  <c r="Q107" i="92"/>
  <c r="F107" i="95" s="1"/>
  <c r="P107" i="92"/>
  <c r="O107" i="92"/>
  <c r="N107" i="92"/>
  <c r="M107" i="92"/>
  <c r="L107" i="92"/>
  <c r="K107" i="92"/>
  <c r="J107" i="92"/>
  <c r="H107" i="92"/>
  <c r="G107" i="92"/>
  <c r="F107" i="92"/>
  <c r="E107" i="92"/>
  <c r="D107" i="92"/>
  <c r="A107" i="95" s="1"/>
  <c r="C107" i="92"/>
  <c r="B107" i="92"/>
  <c r="A107" i="92"/>
  <c r="AS106" i="92"/>
  <c r="AR106" i="92"/>
  <c r="AQ106" i="92"/>
  <c r="AP106" i="92"/>
  <c r="AO106" i="92"/>
  <c r="AN106" i="92"/>
  <c r="AM106" i="92"/>
  <c r="AL106" i="92"/>
  <c r="AK106" i="92"/>
  <c r="AJ106" i="92"/>
  <c r="AI106" i="92"/>
  <c r="AH106" i="92"/>
  <c r="AG106" i="92"/>
  <c r="AF106" i="92"/>
  <c r="AE106" i="92"/>
  <c r="AD106" i="92"/>
  <c r="AC106" i="92"/>
  <c r="AB106" i="92"/>
  <c r="AA106" i="92"/>
  <c r="Z106" i="92"/>
  <c r="Y106" i="92"/>
  <c r="X106" i="92"/>
  <c r="W106" i="92"/>
  <c r="V106" i="92"/>
  <c r="U106" i="92"/>
  <c r="T106" i="92"/>
  <c r="S106" i="92"/>
  <c r="R106" i="92"/>
  <c r="Q106" i="92"/>
  <c r="F106" i="95" s="1"/>
  <c r="P106" i="92"/>
  <c r="O106" i="92"/>
  <c r="N106" i="92"/>
  <c r="M106" i="92"/>
  <c r="L106" i="92"/>
  <c r="K106" i="92"/>
  <c r="J106" i="92"/>
  <c r="H106" i="92"/>
  <c r="G106" i="92"/>
  <c r="F106" i="92"/>
  <c r="E106" i="92"/>
  <c r="D106" i="92"/>
  <c r="A106" i="95" s="1"/>
  <c r="C106" i="92"/>
  <c r="B106" i="92"/>
  <c r="A106" i="92"/>
  <c r="AS105" i="92"/>
  <c r="AR105" i="92"/>
  <c r="AQ105" i="92"/>
  <c r="AP105" i="92"/>
  <c r="AO105" i="92"/>
  <c r="AN105" i="92"/>
  <c r="AM105" i="92"/>
  <c r="AL105" i="92"/>
  <c r="AK105" i="92"/>
  <c r="AJ105" i="92"/>
  <c r="AI105" i="92"/>
  <c r="AH105" i="92"/>
  <c r="AG105" i="92"/>
  <c r="AF105" i="92"/>
  <c r="AE105" i="92"/>
  <c r="AD105" i="92"/>
  <c r="AC105" i="92"/>
  <c r="AB105" i="92"/>
  <c r="AA105" i="92"/>
  <c r="Z105" i="92"/>
  <c r="Y105" i="92"/>
  <c r="X105" i="92"/>
  <c r="W105" i="92"/>
  <c r="V105" i="92"/>
  <c r="U105" i="92"/>
  <c r="T105" i="92"/>
  <c r="S105" i="92"/>
  <c r="R105" i="92"/>
  <c r="Q105" i="92"/>
  <c r="F105" i="95" s="1"/>
  <c r="P105" i="92"/>
  <c r="O105" i="92"/>
  <c r="N105" i="92"/>
  <c r="M105" i="92"/>
  <c r="L105" i="92"/>
  <c r="K105" i="92"/>
  <c r="J105" i="92"/>
  <c r="H105" i="92"/>
  <c r="G105" i="92"/>
  <c r="F105" i="92"/>
  <c r="E105" i="92"/>
  <c r="D105" i="92"/>
  <c r="A105" i="95" s="1"/>
  <c r="C105" i="92"/>
  <c r="B105" i="92"/>
  <c r="A105" i="92"/>
  <c r="AS104" i="92"/>
  <c r="AR104" i="92"/>
  <c r="AQ104" i="92"/>
  <c r="AP104" i="92"/>
  <c r="AO104" i="92"/>
  <c r="AN104" i="92"/>
  <c r="AM104" i="92"/>
  <c r="AL104" i="92"/>
  <c r="AK104" i="92"/>
  <c r="AJ104" i="92"/>
  <c r="AI104" i="92"/>
  <c r="AH104" i="92"/>
  <c r="AG104" i="92"/>
  <c r="AF104" i="92"/>
  <c r="AE104" i="92"/>
  <c r="AD104" i="92"/>
  <c r="AC104" i="92"/>
  <c r="AB104" i="92"/>
  <c r="AA104" i="92"/>
  <c r="Z104" i="92"/>
  <c r="Y104" i="92"/>
  <c r="X104" i="92"/>
  <c r="W104" i="92"/>
  <c r="V104" i="92"/>
  <c r="U104" i="92"/>
  <c r="T104" i="92"/>
  <c r="S104" i="92"/>
  <c r="R104" i="92"/>
  <c r="Q104" i="92"/>
  <c r="F104" i="95" s="1"/>
  <c r="P104" i="92"/>
  <c r="O104" i="92"/>
  <c r="N104" i="92"/>
  <c r="M104" i="92"/>
  <c r="L104" i="92"/>
  <c r="K104" i="92"/>
  <c r="J104" i="92"/>
  <c r="H104" i="92"/>
  <c r="G104" i="92"/>
  <c r="F104" i="92"/>
  <c r="E104" i="92"/>
  <c r="D104" i="92"/>
  <c r="A104" i="95" s="1"/>
  <c r="C104" i="92"/>
  <c r="B104" i="92"/>
  <c r="A104" i="92"/>
  <c r="AS103" i="92"/>
  <c r="AR103" i="92"/>
  <c r="AQ103" i="92"/>
  <c r="AP103" i="92"/>
  <c r="AO103" i="92"/>
  <c r="AN103" i="92"/>
  <c r="AM103" i="92"/>
  <c r="AL103" i="92"/>
  <c r="AK103" i="92"/>
  <c r="AJ103" i="92"/>
  <c r="AI103" i="92"/>
  <c r="AH103" i="92"/>
  <c r="AG103" i="92"/>
  <c r="AF103" i="92"/>
  <c r="AE103" i="92"/>
  <c r="AD103" i="92"/>
  <c r="AC103" i="92"/>
  <c r="AB103" i="92"/>
  <c r="AA103" i="92"/>
  <c r="Z103" i="92"/>
  <c r="Y103" i="92"/>
  <c r="X103" i="92"/>
  <c r="W103" i="92"/>
  <c r="V103" i="92"/>
  <c r="U103" i="92"/>
  <c r="T103" i="92"/>
  <c r="S103" i="92"/>
  <c r="R103" i="92"/>
  <c r="Q103" i="92"/>
  <c r="F103" i="95" s="1"/>
  <c r="P103" i="92"/>
  <c r="O103" i="92"/>
  <c r="N103" i="92"/>
  <c r="M103" i="92"/>
  <c r="L103" i="92"/>
  <c r="K103" i="92"/>
  <c r="J103" i="92"/>
  <c r="H103" i="92"/>
  <c r="G103" i="92"/>
  <c r="F103" i="92"/>
  <c r="E103" i="92"/>
  <c r="D103" i="92"/>
  <c r="A103" i="95" s="1"/>
  <c r="C103" i="92"/>
  <c r="B103" i="92"/>
  <c r="A103" i="92"/>
  <c r="AS102" i="92"/>
  <c r="AR102" i="92"/>
  <c r="AQ102" i="92"/>
  <c r="AP102" i="92"/>
  <c r="AO102" i="92"/>
  <c r="AN102" i="92"/>
  <c r="AM102" i="92"/>
  <c r="AL102" i="92"/>
  <c r="AK102" i="92"/>
  <c r="AJ102" i="92"/>
  <c r="AI102" i="92"/>
  <c r="AH102" i="92"/>
  <c r="AG102" i="92"/>
  <c r="AF102" i="92"/>
  <c r="AE102" i="92"/>
  <c r="AD102" i="92"/>
  <c r="AC102" i="92"/>
  <c r="AB102" i="92"/>
  <c r="AA102" i="92"/>
  <c r="Z102" i="92"/>
  <c r="Y102" i="92"/>
  <c r="X102" i="92"/>
  <c r="W102" i="92"/>
  <c r="V102" i="92"/>
  <c r="U102" i="92"/>
  <c r="T102" i="92"/>
  <c r="S102" i="92"/>
  <c r="R102" i="92"/>
  <c r="Q102" i="92"/>
  <c r="F102" i="95" s="1"/>
  <c r="P102" i="92"/>
  <c r="O102" i="92"/>
  <c r="N102" i="92"/>
  <c r="M102" i="92"/>
  <c r="L102" i="92"/>
  <c r="K102" i="92"/>
  <c r="J102" i="92"/>
  <c r="H102" i="92"/>
  <c r="G102" i="92"/>
  <c r="F102" i="92"/>
  <c r="E102" i="92"/>
  <c r="D102" i="92"/>
  <c r="A102" i="95" s="1"/>
  <c r="C102" i="92"/>
  <c r="B102" i="92"/>
  <c r="A102" i="92"/>
  <c r="Q101" i="92"/>
  <c r="F101" i="95" s="1"/>
  <c r="Q100" i="92"/>
  <c r="F100" i="95" s="1"/>
  <c r="Q99" i="92"/>
  <c r="F99" i="95" s="1"/>
  <c r="Q98" i="92"/>
  <c r="F98" i="95" s="1"/>
  <c r="Q97" i="92"/>
  <c r="F97" i="95" s="1"/>
  <c r="Q96" i="92"/>
  <c r="F96" i="95" s="1"/>
  <c r="Q95" i="92"/>
  <c r="F95" i="95" s="1"/>
  <c r="Q94" i="92"/>
  <c r="F94" i="95" s="1"/>
  <c r="Q93" i="92"/>
  <c r="F93" i="95" s="1"/>
  <c r="Q92" i="92"/>
  <c r="F92" i="95" s="1"/>
  <c r="Q91" i="92"/>
  <c r="F91" i="95" s="1"/>
  <c r="Q90" i="92"/>
  <c r="F90" i="95" s="1"/>
  <c r="Q89" i="92"/>
  <c r="F89" i="95" s="1"/>
  <c r="Q88" i="92"/>
  <c r="F88" i="95" s="1"/>
  <c r="Q87" i="92"/>
  <c r="F87" i="95" s="1"/>
  <c r="Q86" i="92"/>
  <c r="F86" i="95" s="1"/>
  <c r="Q85" i="92"/>
  <c r="F85" i="95" s="1"/>
  <c r="Q84" i="92"/>
  <c r="F84" i="95" s="1"/>
  <c r="Q83" i="92"/>
  <c r="F83" i="95" s="1"/>
  <c r="Q82" i="92"/>
  <c r="F82" i="95" s="1"/>
  <c r="Q81" i="92"/>
  <c r="F81" i="95" s="1"/>
  <c r="Q80" i="92"/>
  <c r="F80" i="95" s="1"/>
  <c r="Q79" i="92"/>
  <c r="F79" i="95" s="1"/>
  <c r="Q78" i="92"/>
  <c r="F78" i="95" s="1"/>
  <c r="Q77" i="92"/>
  <c r="F77" i="95" s="1"/>
  <c r="Q76" i="92"/>
  <c r="F76" i="95" s="1"/>
  <c r="Q75" i="92"/>
  <c r="F75" i="95" s="1"/>
  <c r="Q74" i="92"/>
  <c r="F74" i="95" s="1"/>
  <c r="Q73" i="92"/>
  <c r="F73" i="95" s="1"/>
  <c r="Q72" i="92"/>
  <c r="F72" i="95" s="1"/>
  <c r="Q71" i="92"/>
  <c r="F71" i="95" s="1"/>
  <c r="Q70" i="92"/>
  <c r="F70" i="95" s="1"/>
  <c r="Q69" i="92"/>
  <c r="F69" i="95" s="1"/>
  <c r="Q68" i="92"/>
  <c r="F68" i="95" s="1"/>
  <c r="Q67" i="92"/>
  <c r="F67" i="95" s="1"/>
  <c r="Q66" i="92"/>
  <c r="F66" i="95" s="1"/>
  <c r="Q65" i="92"/>
  <c r="F65" i="95" s="1"/>
  <c r="Q64" i="92"/>
  <c r="F64" i="95" s="1"/>
  <c r="Q63" i="92"/>
  <c r="F63" i="95" s="1"/>
  <c r="Q62" i="92"/>
  <c r="F62" i="95" s="1"/>
  <c r="Q61" i="92"/>
  <c r="F61" i="95" s="1"/>
  <c r="Q60" i="92"/>
  <c r="F60" i="95" s="1"/>
  <c r="Q59" i="92"/>
  <c r="F59" i="95" s="1"/>
  <c r="Q58" i="92"/>
  <c r="F58" i="95" s="1"/>
  <c r="Q57" i="92"/>
  <c r="F57" i="95" s="1"/>
  <c r="Q56" i="92"/>
  <c r="F56" i="95" s="1"/>
  <c r="Q55" i="92"/>
  <c r="F55" i="95" s="1"/>
  <c r="Q54" i="92"/>
  <c r="F54" i="95" s="1"/>
  <c r="Q53" i="92"/>
  <c r="F53" i="95" s="1"/>
  <c r="Q52" i="92"/>
  <c r="F52" i="95" s="1"/>
  <c r="Q51" i="92"/>
  <c r="F51" i="95" s="1"/>
  <c r="Q50" i="92"/>
  <c r="F50" i="95" s="1"/>
  <c r="Q49" i="92"/>
  <c r="F49" i="95" s="1"/>
  <c r="Q48" i="92"/>
  <c r="F48" i="95" s="1"/>
  <c r="Q47" i="92"/>
  <c r="F47" i="95" s="1"/>
  <c r="Q46" i="92"/>
  <c r="F46" i="95" s="1"/>
  <c r="Q45" i="92"/>
  <c r="F45" i="95" s="1"/>
  <c r="Q44" i="92"/>
  <c r="F44" i="95" s="1"/>
  <c r="Q43" i="92"/>
  <c r="F43" i="95" s="1"/>
  <c r="Q42" i="92"/>
  <c r="F42" i="95" s="1"/>
  <c r="Q41" i="92"/>
  <c r="F41" i="95" s="1"/>
  <c r="Q40" i="92"/>
  <c r="F40" i="95" s="1"/>
  <c r="Q39" i="92"/>
  <c r="F39" i="95" s="1"/>
  <c r="Q38" i="92"/>
  <c r="F38" i="95" s="1"/>
  <c r="Q37" i="92"/>
  <c r="F37" i="95" s="1"/>
  <c r="Q36" i="92"/>
  <c r="F36" i="95" s="1"/>
  <c r="Q35" i="92"/>
  <c r="F35" i="95" s="1"/>
  <c r="Q34" i="92"/>
  <c r="F34" i="95" s="1"/>
  <c r="Q33" i="92"/>
  <c r="F33" i="95" s="1"/>
  <c r="Q32" i="92"/>
  <c r="F32" i="95" s="1"/>
  <c r="Q31" i="92"/>
  <c r="F31" i="95" s="1"/>
  <c r="Q30" i="92"/>
  <c r="F30" i="95" s="1"/>
  <c r="Q29" i="92"/>
  <c r="F29" i="95" s="1"/>
  <c r="Q28" i="92"/>
  <c r="F28" i="95" s="1"/>
  <c r="Q27" i="92"/>
  <c r="F27" i="95" s="1"/>
  <c r="Q26" i="92"/>
  <c r="F26" i="95" s="1"/>
  <c r="Q25" i="92"/>
  <c r="F25" i="95" s="1"/>
  <c r="Q24" i="92"/>
  <c r="F24" i="95" s="1"/>
  <c r="Q23" i="92"/>
  <c r="F23" i="95" s="1"/>
  <c r="Q22" i="92"/>
  <c r="F22" i="95" s="1"/>
  <c r="Q21" i="92"/>
  <c r="F21" i="95" s="1"/>
  <c r="Q20" i="92"/>
  <c r="F20" i="95" s="1"/>
  <c r="Q19" i="92"/>
  <c r="F19" i="95" s="1"/>
  <c r="Q18" i="92"/>
  <c r="F18" i="95" s="1"/>
  <c r="Q17" i="92"/>
  <c r="F17" i="95" s="1"/>
  <c r="Q16" i="92"/>
  <c r="F16" i="95" s="1"/>
  <c r="Q15" i="92"/>
  <c r="F15" i="95" s="1"/>
  <c r="Q14" i="92"/>
  <c r="F14" i="95" s="1"/>
  <c r="Q13" i="92"/>
  <c r="F13" i="95" s="1"/>
  <c r="Q12" i="92"/>
  <c r="F12" i="95" s="1"/>
  <c r="Q11" i="92"/>
  <c r="F11" i="95" s="1"/>
  <c r="Q10" i="92"/>
  <c r="F10" i="95" s="1"/>
  <c r="Q9" i="92"/>
  <c r="F9" i="95" s="1"/>
  <c r="Q8" i="92"/>
  <c r="F8" i="95" s="1"/>
  <c r="Q7" i="92"/>
  <c r="F7" i="95" s="1"/>
  <c r="Q6" i="92"/>
  <c r="F6" i="95" s="1"/>
  <c r="S147" i="91"/>
  <c r="R147" i="91"/>
  <c r="Q147" i="91"/>
  <c r="P147" i="91"/>
  <c r="O147" i="91"/>
  <c r="N147" i="91"/>
  <c r="M147" i="91"/>
  <c r="L147" i="91"/>
  <c r="J147" i="91"/>
  <c r="I147" i="91"/>
  <c r="H147" i="91"/>
  <c r="G147" i="91"/>
  <c r="F147" i="91"/>
  <c r="E147" i="91"/>
  <c r="D147" i="91"/>
  <c r="C147" i="91"/>
  <c r="B147" i="91"/>
  <c r="A147" i="91"/>
  <c r="S146" i="91"/>
  <c r="R146" i="91"/>
  <c r="Q146" i="91"/>
  <c r="P146" i="91"/>
  <c r="O146" i="91"/>
  <c r="N146" i="91"/>
  <c r="M146" i="91"/>
  <c r="L146" i="91"/>
  <c r="J146" i="91"/>
  <c r="I146" i="91"/>
  <c r="H146" i="91"/>
  <c r="G146" i="91"/>
  <c r="F146" i="91"/>
  <c r="E146" i="91"/>
  <c r="D146" i="91"/>
  <c r="C146" i="91"/>
  <c r="B146" i="91"/>
  <c r="A146" i="91"/>
  <c r="S145" i="91"/>
  <c r="R145" i="91"/>
  <c r="Q145" i="91"/>
  <c r="P145" i="91"/>
  <c r="O145" i="91"/>
  <c r="N145" i="91"/>
  <c r="M145" i="91"/>
  <c r="L145" i="91"/>
  <c r="J145" i="91"/>
  <c r="I145" i="91"/>
  <c r="H145" i="91"/>
  <c r="G145" i="91"/>
  <c r="F145" i="91"/>
  <c r="E145" i="91"/>
  <c r="D145" i="91"/>
  <c r="C145" i="91"/>
  <c r="B145" i="91"/>
  <c r="A145" i="91"/>
  <c r="S144" i="91"/>
  <c r="R144" i="91"/>
  <c r="Q144" i="91"/>
  <c r="P144" i="91"/>
  <c r="O144" i="91"/>
  <c r="N144" i="91"/>
  <c r="M144" i="91"/>
  <c r="L144" i="91"/>
  <c r="J144" i="91"/>
  <c r="I144" i="91"/>
  <c r="H144" i="91"/>
  <c r="G144" i="91"/>
  <c r="F144" i="91"/>
  <c r="E144" i="91"/>
  <c r="D144" i="91"/>
  <c r="C144" i="91"/>
  <c r="B144" i="91"/>
  <c r="A144" i="91"/>
  <c r="S143" i="91"/>
  <c r="R143" i="91"/>
  <c r="Q143" i="91"/>
  <c r="P143" i="91"/>
  <c r="O143" i="91"/>
  <c r="N143" i="91"/>
  <c r="M143" i="91"/>
  <c r="L143" i="91"/>
  <c r="J143" i="91"/>
  <c r="I143" i="91"/>
  <c r="H143" i="91"/>
  <c r="G143" i="91"/>
  <c r="F143" i="91"/>
  <c r="E143" i="91"/>
  <c r="D143" i="91"/>
  <c r="C143" i="91"/>
  <c r="B143" i="91"/>
  <c r="A143" i="91"/>
  <c r="S142" i="91"/>
  <c r="R142" i="91"/>
  <c r="Q142" i="91"/>
  <c r="P142" i="91"/>
  <c r="O142" i="91"/>
  <c r="N142" i="91"/>
  <c r="M142" i="91"/>
  <c r="L142" i="91"/>
  <c r="J142" i="91"/>
  <c r="I142" i="91"/>
  <c r="H142" i="91"/>
  <c r="G142" i="91"/>
  <c r="F142" i="91"/>
  <c r="E142" i="91"/>
  <c r="D142" i="91"/>
  <c r="C142" i="91"/>
  <c r="B142" i="91"/>
  <c r="A142" i="91"/>
  <c r="S141" i="91"/>
  <c r="R141" i="91"/>
  <c r="Q141" i="91"/>
  <c r="P141" i="91"/>
  <c r="O141" i="91"/>
  <c r="N141" i="91"/>
  <c r="M141" i="91"/>
  <c r="L141" i="91"/>
  <c r="J141" i="91"/>
  <c r="I141" i="91"/>
  <c r="H141" i="91"/>
  <c r="G141" i="91"/>
  <c r="F141" i="91"/>
  <c r="E141" i="91"/>
  <c r="D141" i="91"/>
  <c r="C141" i="91"/>
  <c r="B141" i="91"/>
  <c r="A141" i="91"/>
  <c r="S140" i="91"/>
  <c r="R140" i="91"/>
  <c r="Q140" i="91"/>
  <c r="P140" i="91"/>
  <c r="O140" i="91"/>
  <c r="N140" i="91"/>
  <c r="M140" i="91"/>
  <c r="L140" i="91"/>
  <c r="J140" i="91"/>
  <c r="I140" i="91"/>
  <c r="H140" i="91"/>
  <c r="G140" i="91"/>
  <c r="F140" i="91"/>
  <c r="E140" i="91"/>
  <c r="D140" i="91"/>
  <c r="C140" i="91"/>
  <c r="B140" i="91"/>
  <c r="A140" i="91"/>
  <c r="S139" i="91"/>
  <c r="R139" i="91"/>
  <c r="Q139" i="91"/>
  <c r="P139" i="91"/>
  <c r="O139" i="91"/>
  <c r="N139" i="91"/>
  <c r="M139" i="91"/>
  <c r="L139" i="91"/>
  <c r="J139" i="91"/>
  <c r="I139" i="91"/>
  <c r="H139" i="91"/>
  <c r="G139" i="91"/>
  <c r="F139" i="91"/>
  <c r="E139" i="91"/>
  <c r="D139" i="91"/>
  <c r="C139" i="91"/>
  <c r="B139" i="91"/>
  <c r="A139" i="91"/>
  <c r="S138" i="91"/>
  <c r="R138" i="91"/>
  <c r="Q138" i="91"/>
  <c r="P138" i="91"/>
  <c r="O138" i="91"/>
  <c r="N138" i="91"/>
  <c r="M138" i="91"/>
  <c r="L138" i="91"/>
  <c r="J138" i="91"/>
  <c r="I138" i="91"/>
  <c r="H138" i="91"/>
  <c r="G138" i="91"/>
  <c r="F138" i="91"/>
  <c r="E138" i="91"/>
  <c r="D138" i="91"/>
  <c r="C138" i="91"/>
  <c r="B138" i="91"/>
  <c r="A138" i="91"/>
  <c r="S137" i="91"/>
  <c r="R137" i="91"/>
  <c r="Q137" i="91"/>
  <c r="P137" i="91"/>
  <c r="O137" i="91"/>
  <c r="N137" i="91"/>
  <c r="M137" i="91"/>
  <c r="L137" i="91"/>
  <c r="J137" i="91"/>
  <c r="I137" i="91"/>
  <c r="H137" i="91"/>
  <c r="G137" i="91"/>
  <c r="F137" i="91"/>
  <c r="E137" i="91"/>
  <c r="D137" i="91"/>
  <c r="C137" i="91"/>
  <c r="B137" i="91"/>
  <c r="A137" i="91"/>
  <c r="S136" i="91"/>
  <c r="R136" i="91"/>
  <c r="Q136" i="91"/>
  <c r="P136" i="91"/>
  <c r="O136" i="91"/>
  <c r="N136" i="91"/>
  <c r="M136" i="91"/>
  <c r="L136" i="91"/>
  <c r="J136" i="91"/>
  <c r="I136" i="91"/>
  <c r="H136" i="91"/>
  <c r="G136" i="91"/>
  <c r="F136" i="91"/>
  <c r="E136" i="91"/>
  <c r="D136" i="91"/>
  <c r="C136" i="91"/>
  <c r="B136" i="91"/>
  <c r="A136" i="91"/>
  <c r="S135" i="91"/>
  <c r="R135" i="91"/>
  <c r="Q135" i="91"/>
  <c r="P135" i="91"/>
  <c r="O135" i="91"/>
  <c r="N135" i="91"/>
  <c r="M135" i="91"/>
  <c r="L135" i="91"/>
  <c r="J135" i="91"/>
  <c r="I135" i="91"/>
  <c r="H135" i="91"/>
  <c r="G135" i="91"/>
  <c r="F135" i="91"/>
  <c r="E135" i="91"/>
  <c r="D135" i="91"/>
  <c r="C135" i="91"/>
  <c r="B135" i="91"/>
  <c r="A135" i="91"/>
  <c r="S134" i="91"/>
  <c r="R134" i="91"/>
  <c r="Q134" i="91"/>
  <c r="P134" i="91"/>
  <c r="O134" i="91"/>
  <c r="N134" i="91"/>
  <c r="M134" i="91"/>
  <c r="L134" i="91"/>
  <c r="J134" i="91"/>
  <c r="I134" i="91"/>
  <c r="H134" i="91"/>
  <c r="G134" i="91"/>
  <c r="F134" i="91"/>
  <c r="E134" i="91"/>
  <c r="D134" i="91"/>
  <c r="C134" i="91"/>
  <c r="B134" i="91"/>
  <c r="A134" i="91"/>
  <c r="S133" i="91"/>
  <c r="R133" i="91"/>
  <c r="Q133" i="91"/>
  <c r="P133" i="91"/>
  <c r="O133" i="91"/>
  <c r="N133" i="91"/>
  <c r="M133" i="91"/>
  <c r="L133" i="91"/>
  <c r="J133" i="91"/>
  <c r="I133" i="91"/>
  <c r="H133" i="91"/>
  <c r="G133" i="91"/>
  <c r="F133" i="91"/>
  <c r="E133" i="91"/>
  <c r="D133" i="91"/>
  <c r="C133" i="91"/>
  <c r="B133" i="91"/>
  <c r="A133" i="91"/>
  <c r="S132" i="91"/>
  <c r="R132" i="91"/>
  <c r="Q132" i="91"/>
  <c r="P132" i="91"/>
  <c r="O132" i="91"/>
  <c r="N132" i="91"/>
  <c r="M132" i="91"/>
  <c r="L132" i="91"/>
  <c r="J132" i="91"/>
  <c r="I132" i="91"/>
  <c r="H132" i="91"/>
  <c r="G132" i="91"/>
  <c r="F132" i="91"/>
  <c r="E132" i="91"/>
  <c r="D132" i="91"/>
  <c r="C132" i="91"/>
  <c r="B132" i="91"/>
  <c r="A132" i="91"/>
  <c r="S131" i="91"/>
  <c r="R131" i="91"/>
  <c r="Q131" i="91"/>
  <c r="P131" i="91"/>
  <c r="O131" i="91"/>
  <c r="N131" i="91"/>
  <c r="M131" i="91"/>
  <c r="L131" i="91"/>
  <c r="J131" i="91"/>
  <c r="I131" i="91"/>
  <c r="H131" i="91"/>
  <c r="G131" i="91"/>
  <c r="F131" i="91"/>
  <c r="E131" i="91"/>
  <c r="D131" i="91"/>
  <c r="C131" i="91"/>
  <c r="B131" i="91"/>
  <c r="A131" i="91"/>
  <c r="S130" i="91"/>
  <c r="R130" i="91"/>
  <c r="Q130" i="91"/>
  <c r="P130" i="91"/>
  <c r="O130" i="91"/>
  <c r="N130" i="91"/>
  <c r="M130" i="91"/>
  <c r="L130" i="91"/>
  <c r="J130" i="91"/>
  <c r="I130" i="91"/>
  <c r="H130" i="91"/>
  <c r="G130" i="91"/>
  <c r="F130" i="91"/>
  <c r="E130" i="91"/>
  <c r="D130" i="91"/>
  <c r="C130" i="91"/>
  <c r="B130" i="91"/>
  <c r="A130" i="91"/>
  <c r="S129" i="91"/>
  <c r="R129" i="91"/>
  <c r="Q129" i="91"/>
  <c r="P129" i="91"/>
  <c r="O129" i="91"/>
  <c r="N129" i="91"/>
  <c r="M129" i="91"/>
  <c r="L129" i="91"/>
  <c r="J129" i="91"/>
  <c r="I129" i="91"/>
  <c r="H129" i="91"/>
  <c r="G129" i="91"/>
  <c r="F129" i="91"/>
  <c r="E129" i="91"/>
  <c r="D129" i="91"/>
  <c r="C129" i="91"/>
  <c r="B129" i="91"/>
  <c r="A129" i="91"/>
  <c r="S128" i="91"/>
  <c r="R128" i="91"/>
  <c r="Q128" i="91"/>
  <c r="P128" i="91"/>
  <c r="O128" i="91"/>
  <c r="N128" i="91"/>
  <c r="M128" i="91"/>
  <c r="L128" i="91"/>
  <c r="J128" i="91"/>
  <c r="I128" i="91"/>
  <c r="H128" i="91"/>
  <c r="G128" i="91"/>
  <c r="F128" i="91"/>
  <c r="E128" i="91"/>
  <c r="D128" i="91"/>
  <c r="C128" i="91"/>
  <c r="B128" i="91"/>
  <c r="A128" i="91"/>
  <c r="S127" i="91"/>
  <c r="R127" i="91"/>
  <c r="Q127" i="91"/>
  <c r="P127" i="91"/>
  <c r="O127" i="91"/>
  <c r="N127" i="91"/>
  <c r="M127" i="91"/>
  <c r="L127" i="91"/>
  <c r="J127" i="91"/>
  <c r="I127" i="91"/>
  <c r="H127" i="91"/>
  <c r="G127" i="91"/>
  <c r="F127" i="91"/>
  <c r="E127" i="91"/>
  <c r="D127" i="91"/>
  <c r="C127" i="91"/>
  <c r="B127" i="91"/>
  <c r="A127" i="91"/>
  <c r="S126" i="91"/>
  <c r="R126" i="91"/>
  <c r="Q126" i="91"/>
  <c r="P126" i="91"/>
  <c r="O126" i="91"/>
  <c r="N126" i="91"/>
  <c r="M126" i="91"/>
  <c r="L126" i="91"/>
  <c r="J126" i="91"/>
  <c r="I126" i="91"/>
  <c r="H126" i="91"/>
  <c r="G126" i="91"/>
  <c r="F126" i="91"/>
  <c r="E126" i="91"/>
  <c r="D126" i="91"/>
  <c r="C126" i="91"/>
  <c r="B126" i="91"/>
  <c r="A126" i="91"/>
  <c r="S125" i="91"/>
  <c r="R125" i="91"/>
  <c r="Q125" i="91"/>
  <c r="P125" i="91"/>
  <c r="O125" i="91"/>
  <c r="N125" i="91"/>
  <c r="M125" i="91"/>
  <c r="L125" i="91"/>
  <c r="J125" i="91"/>
  <c r="I125" i="91"/>
  <c r="H125" i="91"/>
  <c r="G125" i="91"/>
  <c r="F125" i="91"/>
  <c r="E125" i="91"/>
  <c r="D125" i="91"/>
  <c r="C125" i="91"/>
  <c r="B125" i="91"/>
  <c r="A125" i="91"/>
  <c r="S124" i="91"/>
  <c r="R124" i="91"/>
  <c r="Q124" i="91"/>
  <c r="P124" i="91"/>
  <c r="O124" i="91"/>
  <c r="N124" i="91"/>
  <c r="M124" i="91"/>
  <c r="L124" i="91"/>
  <c r="J124" i="91"/>
  <c r="I124" i="91"/>
  <c r="H124" i="91"/>
  <c r="G124" i="91"/>
  <c r="F124" i="91"/>
  <c r="E124" i="91"/>
  <c r="D124" i="91"/>
  <c r="C124" i="91"/>
  <c r="B124" i="91"/>
  <c r="A124" i="91"/>
  <c r="S123" i="91"/>
  <c r="R123" i="91"/>
  <c r="Q123" i="91"/>
  <c r="P123" i="91"/>
  <c r="O123" i="91"/>
  <c r="N123" i="91"/>
  <c r="M123" i="91"/>
  <c r="L123" i="91"/>
  <c r="J123" i="91"/>
  <c r="I123" i="91"/>
  <c r="H123" i="91"/>
  <c r="G123" i="91"/>
  <c r="F123" i="91"/>
  <c r="E123" i="91"/>
  <c r="D123" i="91"/>
  <c r="C123" i="91"/>
  <c r="B123" i="91"/>
  <c r="A123" i="91"/>
  <c r="S122" i="91"/>
  <c r="R122" i="91"/>
  <c r="Q122" i="91"/>
  <c r="P122" i="91"/>
  <c r="O122" i="91"/>
  <c r="N122" i="91"/>
  <c r="M122" i="91"/>
  <c r="L122" i="91"/>
  <c r="J122" i="91"/>
  <c r="I122" i="91"/>
  <c r="H122" i="91"/>
  <c r="G122" i="91"/>
  <c r="F122" i="91"/>
  <c r="E122" i="91"/>
  <c r="D122" i="91"/>
  <c r="C122" i="91"/>
  <c r="B122" i="91"/>
  <c r="A122" i="91"/>
  <c r="S121" i="91"/>
  <c r="R121" i="91"/>
  <c r="Q121" i="91"/>
  <c r="P121" i="91"/>
  <c r="O121" i="91"/>
  <c r="N121" i="91"/>
  <c r="M121" i="91"/>
  <c r="L121" i="91"/>
  <c r="J121" i="91"/>
  <c r="I121" i="91"/>
  <c r="H121" i="91"/>
  <c r="G121" i="91"/>
  <c r="F121" i="91"/>
  <c r="E121" i="91"/>
  <c r="D121" i="91"/>
  <c r="C121" i="91"/>
  <c r="B121" i="91"/>
  <c r="A121" i="91"/>
  <c r="S120" i="91"/>
  <c r="R120" i="91"/>
  <c r="Q120" i="91"/>
  <c r="P120" i="91"/>
  <c r="O120" i="91"/>
  <c r="N120" i="91"/>
  <c r="M120" i="91"/>
  <c r="L120" i="91"/>
  <c r="J120" i="91"/>
  <c r="I120" i="91"/>
  <c r="H120" i="91"/>
  <c r="G120" i="91"/>
  <c r="F120" i="91"/>
  <c r="E120" i="91"/>
  <c r="D120" i="91"/>
  <c r="C120" i="91"/>
  <c r="B120" i="91"/>
  <c r="A120" i="91"/>
  <c r="S119" i="91"/>
  <c r="R119" i="91"/>
  <c r="Q119" i="91"/>
  <c r="P119" i="91"/>
  <c r="O119" i="91"/>
  <c r="N119" i="91"/>
  <c r="M119" i="91"/>
  <c r="L119" i="91"/>
  <c r="J119" i="91"/>
  <c r="I119" i="91"/>
  <c r="H119" i="91"/>
  <c r="G119" i="91"/>
  <c r="F119" i="91"/>
  <c r="E119" i="91"/>
  <c r="D119" i="91"/>
  <c r="C119" i="91"/>
  <c r="B119" i="91"/>
  <c r="A119" i="91"/>
  <c r="S118" i="91"/>
  <c r="R118" i="91"/>
  <c r="Q118" i="91"/>
  <c r="P118" i="91"/>
  <c r="O118" i="91"/>
  <c r="N118" i="91"/>
  <c r="M118" i="91"/>
  <c r="L118" i="91"/>
  <c r="J118" i="91"/>
  <c r="I118" i="91"/>
  <c r="H118" i="91"/>
  <c r="G118" i="91"/>
  <c r="F118" i="91"/>
  <c r="E118" i="91"/>
  <c r="D118" i="91"/>
  <c r="C118" i="91"/>
  <c r="B118" i="91"/>
  <c r="A118" i="91"/>
  <c r="S117" i="91"/>
  <c r="R117" i="91"/>
  <c r="Q117" i="91"/>
  <c r="P117" i="91"/>
  <c r="O117" i="91"/>
  <c r="N117" i="91"/>
  <c r="M117" i="91"/>
  <c r="L117" i="91"/>
  <c r="J117" i="91"/>
  <c r="I117" i="91"/>
  <c r="H117" i="91"/>
  <c r="G117" i="91"/>
  <c r="F117" i="91"/>
  <c r="E117" i="91"/>
  <c r="D117" i="91"/>
  <c r="C117" i="91"/>
  <c r="B117" i="91"/>
  <c r="A117" i="91"/>
  <c r="S116" i="91"/>
  <c r="R116" i="91"/>
  <c r="Q116" i="91"/>
  <c r="P116" i="91"/>
  <c r="O116" i="91"/>
  <c r="N116" i="91"/>
  <c r="M116" i="91"/>
  <c r="L116" i="91"/>
  <c r="J116" i="91"/>
  <c r="I116" i="91"/>
  <c r="H116" i="91"/>
  <c r="G116" i="91"/>
  <c r="F116" i="91"/>
  <c r="E116" i="91"/>
  <c r="D116" i="91"/>
  <c r="C116" i="91"/>
  <c r="B116" i="91"/>
  <c r="A116" i="91"/>
  <c r="S115" i="91"/>
  <c r="R115" i="91"/>
  <c r="Q115" i="91"/>
  <c r="P115" i="91"/>
  <c r="O115" i="91"/>
  <c r="N115" i="91"/>
  <c r="M115" i="91"/>
  <c r="L115" i="91"/>
  <c r="J115" i="91"/>
  <c r="I115" i="91"/>
  <c r="H115" i="91"/>
  <c r="G115" i="91"/>
  <c r="F115" i="91"/>
  <c r="E115" i="91"/>
  <c r="D115" i="91"/>
  <c r="C115" i="91"/>
  <c r="B115" i="91"/>
  <c r="A115" i="91"/>
  <c r="S114" i="91"/>
  <c r="R114" i="91"/>
  <c r="Q114" i="91"/>
  <c r="P114" i="91"/>
  <c r="O114" i="91"/>
  <c r="N114" i="91"/>
  <c r="M114" i="91"/>
  <c r="L114" i="91"/>
  <c r="J114" i="91"/>
  <c r="I114" i="91"/>
  <c r="H114" i="91"/>
  <c r="G114" i="91"/>
  <c r="F114" i="91"/>
  <c r="E114" i="91"/>
  <c r="D114" i="91"/>
  <c r="C114" i="91"/>
  <c r="B114" i="91"/>
  <c r="A114" i="91"/>
  <c r="S113" i="91"/>
  <c r="R113" i="91"/>
  <c r="Q113" i="91"/>
  <c r="P113" i="91"/>
  <c r="O113" i="91"/>
  <c r="N113" i="91"/>
  <c r="M113" i="91"/>
  <c r="L113" i="91"/>
  <c r="J113" i="91"/>
  <c r="I113" i="91"/>
  <c r="H113" i="91"/>
  <c r="G113" i="91"/>
  <c r="F113" i="91"/>
  <c r="E113" i="91"/>
  <c r="D113" i="91"/>
  <c r="C113" i="91"/>
  <c r="B113" i="91"/>
  <c r="A113" i="91"/>
  <c r="S112" i="91"/>
  <c r="R112" i="91"/>
  <c r="Q112" i="91"/>
  <c r="P112" i="91"/>
  <c r="O112" i="91"/>
  <c r="N112" i="91"/>
  <c r="M112" i="91"/>
  <c r="L112" i="91"/>
  <c r="J112" i="91"/>
  <c r="I112" i="91"/>
  <c r="H112" i="91"/>
  <c r="G112" i="91"/>
  <c r="F112" i="91"/>
  <c r="E112" i="91"/>
  <c r="D112" i="91"/>
  <c r="C112" i="91"/>
  <c r="B112" i="91"/>
  <c r="A112" i="91"/>
  <c r="S111" i="91"/>
  <c r="R111" i="91"/>
  <c r="Q111" i="91"/>
  <c r="P111" i="91"/>
  <c r="O111" i="91"/>
  <c r="N111" i="91"/>
  <c r="M111" i="91"/>
  <c r="L111" i="91"/>
  <c r="J111" i="91"/>
  <c r="I111" i="91"/>
  <c r="H111" i="91"/>
  <c r="G111" i="91"/>
  <c r="F111" i="91"/>
  <c r="E111" i="91"/>
  <c r="D111" i="91"/>
  <c r="C111" i="91"/>
  <c r="B111" i="91"/>
  <c r="A111" i="91"/>
  <c r="S110" i="91"/>
  <c r="R110" i="91"/>
  <c r="Q110" i="91"/>
  <c r="P110" i="91"/>
  <c r="O110" i="91"/>
  <c r="N110" i="91"/>
  <c r="M110" i="91"/>
  <c r="L110" i="91"/>
  <c r="J110" i="91"/>
  <c r="I110" i="91"/>
  <c r="H110" i="91"/>
  <c r="G110" i="91"/>
  <c r="F110" i="91"/>
  <c r="E110" i="91"/>
  <c r="D110" i="91"/>
  <c r="C110" i="91"/>
  <c r="B110" i="91"/>
  <c r="A110" i="91"/>
  <c r="S109" i="91"/>
  <c r="R109" i="91"/>
  <c r="Q109" i="91"/>
  <c r="P109" i="91"/>
  <c r="O109" i="91"/>
  <c r="N109" i="91"/>
  <c r="M109" i="91"/>
  <c r="L109" i="91"/>
  <c r="J109" i="91"/>
  <c r="I109" i="91"/>
  <c r="H109" i="91"/>
  <c r="G109" i="91"/>
  <c r="F109" i="91"/>
  <c r="E109" i="91"/>
  <c r="D109" i="91"/>
  <c r="C109" i="91"/>
  <c r="B109" i="91"/>
  <c r="A109" i="91"/>
  <c r="S108" i="91"/>
  <c r="R108" i="91"/>
  <c r="Q108" i="91"/>
  <c r="P108" i="91"/>
  <c r="O108" i="91"/>
  <c r="N108" i="91"/>
  <c r="M108" i="91"/>
  <c r="L108" i="91"/>
  <c r="J108" i="91"/>
  <c r="I108" i="91"/>
  <c r="H108" i="91"/>
  <c r="G108" i="91"/>
  <c r="F108" i="91"/>
  <c r="E108" i="91"/>
  <c r="D108" i="91"/>
  <c r="C108" i="91"/>
  <c r="B108" i="91"/>
  <c r="A108" i="91"/>
  <c r="S107" i="91"/>
  <c r="R107" i="91"/>
  <c r="Q107" i="91"/>
  <c r="P107" i="91"/>
  <c r="O107" i="91"/>
  <c r="N107" i="91"/>
  <c r="M107" i="91"/>
  <c r="L107" i="91"/>
  <c r="J107" i="91"/>
  <c r="I107" i="91"/>
  <c r="H107" i="91"/>
  <c r="G107" i="91"/>
  <c r="F107" i="91"/>
  <c r="E107" i="91"/>
  <c r="D107" i="91"/>
  <c r="C107" i="91"/>
  <c r="B107" i="91"/>
  <c r="A107" i="91"/>
  <c r="S106" i="91"/>
  <c r="R106" i="91"/>
  <c r="Q106" i="91"/>
  <c r="P106" i="91"/>
  <c r="O106" i="91"/>
  <c r="N106" i="91"/>
  <c r="M106" i="91"/>
  <c r="L106" i="91"/>
  <c r="J106" i="91"/>
  <c r="I106" i="91"/>
  <c r="H106" i="91"/>
  <c r="G106" i="91"/>
  <c r="F106" i="91"/>
  <c r="E106" i="91"/>
  <c r="D106" i="91"/>
  <c r="C106" i="91"/>
  <c r="B106" i="91"/>
  <c r="A106" i="91"/>
  <c r="S105" i="91"/>
  <c r="R105" i="91"/>
  <c r="Q105" i="91"/>
  <c r="P105" i="91"/>
  <c r="O105" i="91"/>
  <c r="N105" i="91"/>
  <c r="M105" i="91"/>
  <c r="L105" i="91"/>
  <c r="J105" i="91"/>
  <c r="I105" i="91"/>
  <c r="H105" i="91"/>
  <c r="G105" i="91"/>
  <c r="F105" i="91"/>
  <c r="E105" i="91"/>
  <c r="D105" i="91"/>
  <c r="C105" i="91"/>
  <c r="B105" i="91"/>
  <c r="A105" i="91"/>
  <c r="S104" i="91"/>
  <c r="R104" i="91"/>
  <c r="Q104" i="91"/>
  <c r="P104" i="91"/>
  <c r="O104" i="91"/>
  <c r="N104" i="91"/>
  <c r="M104" i="91"/>
  <c r="L104" i="91"/>
  <c r="J104" i="91"/>
  <c r="I104" i="91"/>
  <c r="H104" i="91"/>
  <c r="G104" i="91"/>
  <c r="F104" i="91"/>
  <c r="E104" i="91"/>
  <c r="D104" i="91"/>
  <c r="C104" i="91"/>
  <c r="B104" i="91"/>
  <c r="A104" i="91"/>
  <c r="S103" i="91"/>
  <c r="R103" i="91"/>
  <c r="Q103" i="91"/>
  <c r="P103" i="91"/>
  <c r="O103" i="91"/>
  <c r="N103" i="91"/>
  <c r="M103" i="91"/>
  <c r="L103" i="91"/>
  <c r="J103" i="91"/>
  <c r="I103" i="91"/>
  <c r="H103" i="91"/>
  <c r="G103" i="91"/>
  <c r="F103" i="91"/>
  <c r="E103" i="91"/>
  <c r="D103" i="91"/>
  <c r="C103" i="91"/>
  <c r="B103" i="91"/>
  <c r="A103" i="91"/>
  <c r="S102" i="91"/>
  <c r="R102" i="91"/>
  <c r="Q102" i="91"/>
  <c r="P102" i="91"/>
  <c r="O102" i="91"/>
  <c r="N102" i="91"/>
  <c r="M102" i="91"/>
  <c r="L102" i="91"/>
  <c r="J102" i="91"/>
  <c r="I102" i="91"/>
  <c r="H102" i="91"/>
  <c r="G102" i="91"/>
  <c r="F102" i="91"/>
  <c r="E102" i="91"/>
  <c r="D102" i="91"/>
  <c r="C102" i="91"/>
  <c r="B102" i="91"/>
  <c r="A102" i="91"/>
  <c r="Q101" i="91"/>
  <c r="I101" i="91"/>
  <c r="Q100" i="91"/>
  <c r="I100" i="91"/>
  <c r="Q99" i="91"/>
  <c r="I99" i="91"/>
  <c r="Q98" i="91"/>
  <c r="I98" i="91"/>
  <c r="Q97" i="91"/>
  <c r="I97" i="91"/>
  <c r="Q96" i="91"/>
  <c r="I96" i="91"/>
  <c r="Q95" i="91"/>
  <c r="I95" i="91"/>
  <c r="Q94" i="91"/>
  <c r="I94" i="91"/>
  <c r="Q93" i="91"/>
  <c r="I93" i="91"/>
  <c r="Q92" i="91"/>
  <c r="I92" i="91"/>
  <c r="Q91" i="91"/>
  <c r="I91" i="91"/>
  <c r="Q90" i="91"/>
  <c r="I90" i="91"/>
  <c r="Q89" i="91"/>
  <c r="I89" i="91"/>
  <c r="Q88" i="91"/>
  <c r="I88" i="91"/>
  <c r="Q87" i="91"/>
  <c r="I87" i="91"/>
  <c r="Q86" i="91"/>
  <c r="I86" i="91"/>
  <c r="Q85" i="91"/>
  <c r="I85" i="91"/>
  <c r="Q84" i="91"/>
  <c r="I84" i="91"/>
  <c r="Q83" i="91"/>
  <c r="I83" i="91"/>
  <c r="Q82" i="91"/>
  <c r="I82" i="91"/>
  <c r="S81" i="91"/>
  <c r="Q81" i="91"/>
  <c r="I81" i="91"/>
  <c r="Q80" i="91"/>
  <c r="I80" i="91"/>
  <c r="Q79" i="91"/>
  <c r="I79" i="91"/>
  <c r="Q78" i="91"/>
  <c r="I78" i="91"/>
  <c r="Q77" i="91"/>
  <c r="I77" i="91"/>
  <c r="Q76" i="91"/>
  <c r="I76" i="91"/>
  <c r="Q75" i="91"/>
  <c r="I75" i="91"/>
  <c r="Q74" i="91"/>
  <c r="I74" i="91"/>
  <c r="Q73" i="91"/>
  <c r="I73" i="91"/>
  <c r="Q72" i="91"/>
  <c r="I72" i="91"/>
  <c r="Q71" i="91"/>
  <c r="I71" i="91"/>
  <c r="Q70" i="91"/>
  <c r="I70" i="91"/>
  <c r="Q69" i="91"/>
  <c r="I69" i="91"/>
  <c r="Q68" i="91"/>
  <c r="I68" i="91"/>
  <c r="Q67" i="91"/>
  <c r="I67" i="91"/>
  <c r="Q66" i="91"/>
  <c r="I66" i="91"/>
  <c r="Q65" i="91"/>
  <c r="I65" i="91"/>
  <c r="Q64" i="91"/>
  <c r="I64" i="91"/>
  <c r="Q63" i="91"/>
  <c r="I63" i="91"/>
  <c r="Q62" i="91"/>
  <c r="I62" i="91"/>
  <c r="Q61" i="91"/>
  <c r="I61" i="91"/>
  <c r="Q60" i="91"/>
  <c r="I60" i="91"/>
  <c r="Q59" i="91"/>
  <c r="I59" i="91"/>
  <c r="Q58" i="91"/>
  <c r="I58" i="91"/>
  <c r="Q57" i="91"/>
  <c r="I57" i="91"/>
  <c r="Q56" i="91"/>
  <c r="I56" i="91"/>
  <c r="Q55" i="91"/>
  <c r="I55" i="91"/>
  <c r="Q54" i="91"/>
  <c r="I54" i="91"/>
  <c r="Q53" i="91"/>
  <c r="I53" i="91"/>
  <c r="Q52" i="91"/>
  <c r="I52" i="91"/>
  <c r="Q51" i="91"/>
  <c r="I51" i="91"/>
  <c r="Q50" i="91"/>
  <c r="I50" i="91"/>
  <c r="Q49" i="91"/>
  <c r="I49" i="91"/>
  <c r="Q48" i="91"/>
  <c r="I48" i="91"/>
  <c r="Q47" i="91"/>
  <c r="I47" i="91"/>
  <c r="Q46" i="91"/>
  <c r="I46" i="91"/>
  <c r="Q45" i="91"/>
  <c r="I45" i="91"/>
  <c r="Q44" i="91"/>
  <c r="I44" i="91"/>
  <c r="Q43" i="91"/>
  <c r="I43" i="91"/>
  <c r="Q42" i="91"/>
  <c r="I42" i="91"/>
  <c r="Q41" i="91"/>
  <c r="I41" i="91"/>
  <c r="Q40" i="91"/>
  <c r="I40" i="91"/>
  <c r="Q39" i="91"/>
  <c r="I39" i="91"/>
  <c r="Q38" i="91"/>
  <c r="I38" i="91"/>
  <c r="Q37" i="91"/>
  <c r="I37" i="91"/>
  <c r="Q36" i="91"/>
  <c r="I36" i="91"/>
  <c r="Q35" i="91"/>
  <c r="I35" i="91"/>
  <c r="Q34" i="91"/>
  <c r="I34" i="91"/>
  <c r="Q33" i="91"/>
  <c r="I33" i="91"/>
  <c r="Q32" i="91"/>
  <c r="I32" i="91"/>
  <c r="Q31" i="91"/>
  <c r="I31" i="91"/>
  <c r="Q30" i="91"/>
  <c r="I30" i="91"/>
  <c r="Q29" i="91"/>
  <c r="I29" i="91"/>
  <c r="Q28" i="91"/>
  <c r="I28" i="91"/>
  <c r="Q27" i="91"/>
  <c r="I27" i="91"/>
  <c r="Q26" i="91"/>
  <c r="I26" i="91"/>
  <c r="Q25" i="91"/>
  <c r="I25" i="91"/>
  <c r="Q24" i="91"/>
  <c r="I24" i="91"/>
  <c r="Q23" i="91"/>
  <c r="I23" i="91"/>
  <c r="Q22" i="91"/>
  <c r="I22" i="91"/>
  <c r="Q21" i="91"/>
  <c r="I21" i="91"/>
  <c r="Q20" i="91"/>
  <c r="I20" i="91"/>
  <c r="Q19" i="91"/>
  <c r="I19" i="91"/>
  <c r="Q18" i="91"/>
  <c r="I18" i="91"/>
  <c r="Q17" i="91"/>
  <c r="I17" i="91"/>
  <c r="Q16" i="91"/>
  <c r="I16" i="91"/>
  <c r="Q15" i="91"/>
  <c r="I15" i="91"/>
  <c r="Q14" i="91"/>
  <c r="I14" i="91"/>
  <c r="Q13" i="91"/>
  <c r="I13" i="91"/>
  <c r="Q12" i="91"/>
  <c r="I12" i="91"/>
  <c r="Q11" i="91"/>
  <c r="I11" i="91"/>
  <c r="Q10" i="91"/>
  <c r="I10" i="91"/>
  <c r="Q9" i="91"/>
  <c r="I9" i="91"/>
  <c r="Q8" i="91"/>
  <c r="I8" i="91"/>
  <c r="Q7" i="91"/>
  <c r="I7" i="91"/>
  <c r="S150" i="91"/>
  <c r="R150" i="91"/>
  <c r="Q150" i="91"/>
  <c r="P150" i="91"/>
  <c r="O150" i="91"/>
  <c r="N150" i="91"/>
  <c r="M150" i="91"/>
  <c r="L150" i="91"/>
  <c r="J150" i="91"/>
  <c r="H150" i="91"/>
  <c r="G150" i="91"/>
  <c r="F150" i="91"/>
  <c r="E150" i="91"/>
  <c r="D150" i="91"/>
  <c r="C150" i="91"/>
  <c r="B150" i="91"/>
  <c r="A150" i="91"/>
  <c r="S149" i="91"/>
  <c r="R149" i="91"/>
  <c r="Q149" i="91"/>
  <c r="P149" i="91"/>
  <c r="O149" i="91"/>
  <c r="N149" i="91"/>
  <c r="M149" i="91"/>
  <c r="L149" i="91"/>
  <c r="J149" i="91"/>
  <c r="I149" i="91"/>
  <c r="H149" i="91"/>
  <c r="G149" i="91"/>
  <c r="F149" i="91"/>
  <c r="E149" i="91"/>
  <c r="D149" i="91"/>
  <c r="C149" i="91"/>
  <c r="B149" i="91"/>
  <c r="A149" i="91"/>
  <c r="S148" i="91"/>
  <c r="R148" i="91"/>
  <c r="Q148" i="91"/>
  <c r="P148" i="91"/>
  <c r="O148" i="91"/>
  <c r="N148" i="91"/>
  <c r="M148" i="91"/>
  <c r="L148" i="91"/>
  <c r="J148" i="91"/>
  <c r="I148" i="91"/>
  <c r="H148" i="91"/>
  <c r="G148" i="91"/>
  <c r="F148" i="91"/>
  <c r="E148" i="91"/>
  <c r="D148" i="91"/>
  <c r="C148" i="91"/>
  <c r="B148" i="91"/>
  <c r="A148" i="91"/>
  <c r="I6" i="91"/>
  <c r="Q6" i="91"/>
  <c r="K150" i="89"/>
  <c r="K149" i="89"/>
  <c r="K148" i="89"/>
  <c r="K147" i="89"/>
  <c r="K146" i="89"/>
  <c r="K145" i="89"/>
  <c r="K144" i="89"/>
  <c r="K143" i="89"/>
  <c r="K142" i="89"/>
  <c r="K141" i="89"/>
  <c r="K140" i="89"/>
  <c r="K139" i="89"/>
  <c r="K138" i="89"/>
  <c r="K137" i="89"/>
  <c r="K136" i="89"/>
  <c r="K135" i="89"/>
  <c r="K134" i="89"/>
  <c r="K133" i="89"/>
  <c r="K132" i="89"/>
  <c r="K131" i="89"/>
  <c r="K130" i="89"/>
  <c r="K129" i="89"/>
  <c r="K128" i="89"/>
  <c r="K127" i="89"/>
  <c r="K126" i="89"/>
  <c r="K125" i="89"/>
  <c r="K124" i="89"/>
  <c r="K123" i="89"/>
  <c r="K122" i="89"/>
  <c r="K121" i="89"/>
  <c r="K120" i="89"/>
  <c r="K119" i="89"/>
  <c r="K118" i="89"/>
  <c r="K117" i="89"/>
  <c r="K116" i="89"/>
  <c r="K115" i="89"/>
  <c r="K114" i="89"/>
  <c r="K113" i="89"/>
  <c r="K112" i="89"/>
  <c r="K111" i="89"/>
  <c r="K110" i="89"/>
  <c r="K109" i="89"/>
  <c r="K108" i="89"/>
  <c r="K107" i="89"/>
  <c r="K106" i="89"/>
  <c r="K105" i="89"/>
  <c r="K104" i="89"/>
  <c r="K103" i="89"/>
  <c r="K102" i="89"/>
  <c r="K101" i="89"/>
  <c r="K100" i="89"/>
  <c r="K99" i="89"/>
  <c r="K98" i="89"/>
  <c r="K97" i="89"/>
  <c r="K96" i="89"/>
  <c r="K95" i="89"/>
  <c r="K94" i="89"/>
  <c r="K93" i="89"/>
  <c r="K92" i="89"/>
  <c r="K91" i="89"/>
  <c r="K90" i="89"/>
  <c r="K89" i="89"/>
  <c r="K88" i="89"/>
  <c r="K87" i="89"/>
  <c r="K86" i="89"/>
  <c r="K85" i="89"/>
  <c r="K84" i="89"/>
  <c r="K83" i="89"/>
  <c r="K82" i="89"/>
  <c r="K81" i="89"/>
  <c r="K80" i="89"/>
  <c r="K79" i="89"/>
  <c r="K78" i="89"/>
  <c r="K77" i="89"/>
  <c r="K76" i="89"/>
  <c r="K75" i="89"/>
  <c r="K74" i="89"/>
  <c r="K73" i="89"/>
  <c r="K72" i="89"/>
  <c r="K71" i="89"/>
  <c r="K70" i="89"/>
  <c r="K69" i="89"/>
  <c r="K68" i="89"/>
  <c r="K67" i="89"/>
  <c r="K66" i="89"/>
  <c r="K65" i="89"/>
  <c r="K64" i="89"/>
  <c r="K63" i="89"/>
  <c r="K62" i="89"/>
  <c r="K61" i="89"/>
  <c r="K60" i="89"/>
  <c r="K59" i="89"/>
  <c r="K58" i="89"/>
  <c r="K57" i="89"/>
  <c r="K56" i="89"/>
  <c r="K55" i="89"/>
  <c r="K54" i="89"/>
  <c r="K53" i="89"/>
  <c r="K52" i="89"/>
  <c r="K51" i="89"/>
  <c r="K50" i="89"/>
  <c r="K49" i="89"/>
  <c r="K48" i="89"/>
  <c r="K47" i="89"/>
  <c r="K46" i="89"/>
  <c r="K45" i="89"/>
  <c r="K44" i="89"/>
  <c r="K43" i="89"/>
  <c r="K42" i="89"/>
  <c r="K41" i="89"/>
  <c r="K40" i="89"/>
  <c r="K39" i="89"/>
  <c r="K38" i="89"/>
  <c r="K37" i="89"/>
  <c r="K36" i="89"/>
  <c r="K35" i="89"/>
  <c r="K34" i="89"/>
  <c r="K33" i="89"/>
  <c r="K32" i="89"/>
  <c r="K31" i="89"/>
  <c r="K30" i="89"/>
  <c r="K29" i="89"/>
  <c r="K28" i="89"/>
  <c r="K27" i="89"/>
  <c r="K26" i="89"/>
  <c r="K25" i="89"/>
  <c r="K24" i="89"/>
  <c r="K23" i="89"/>
  <c r="K22" i="89"/>
  <c r="K21" i="89"/>
  <c r="K20" i="89"/>
  <c r="K19" i="89"/>
  <c r="K18" i="89"/>
  <c r="K17" i="89"/>
  <c r="K16" i="89"/>
  <c r="K15" i="89"/>
  <c r="H150" i="89"/>
  <c r="H149" i="89"/>
  <c r="H148" i="89"/>
  <c r="H147" i="89"/>
  <c r="H146" i="89"/>
  <c r="H145" i="89"/>
  <c r="H144" i="89"/>
  <c r="H143" i="89"/>
  <c r="H142" i="89"/>
  <c r="H141" i="89"/>
  <c r="H140" i="89"/>
  <c r="H139" i="89"/>
  <c r="H138" i="89"/>
  <c r="H137" i="89"/>
  <c r="H136" i="89"/>
  <c r="H135" i="89"/>
  <c r="H134" i="89"/>
  <c r="H133" i="89"/>
  <c r="H132" i="89"/>
  <c r="H131" i="89"/>
  <c r="H130" i="89"/>
  <c r="H129" i="89"/>
  <c r="H128" i="89"/>
  <c r="H127" i="89"/>
  <c r="H126" i="89"/>
  <c r="H125" i="89"/>
  <c r="H124" i="89"/>
  <c r="H123" i="89"/>
  <c r="H122" i="89"/>
  <c r="H121" i="89"/>
  <c r="H120" i="89"/>
  <c r="H119" i="89"/>
  <c r="H118" i="89"/>
  <c r="H117" i="89"/>
  <c r="H116" i="89"/>
  <c r="H115" i="89"/>
  <c r="H114" i="89"/>
  <c r="H113" i="89"/>
  <c r="H112" i="89"/>
  <c r="H111" i="89"/>
  <c r="H110" i="89"/>
  <c r="H109" i="89"/>
  <c r="H108" i="89"/>
  <c r="H107" i="89"/>
  <c r="H106" i="89"/>
  <c r="H105" i="89"/>
  <c r="H104" i="89"/>
  <c r="H103" i="89"/>
  <c r="H102" i="89"/>
  <c r="H101" i="89"/>
  <c r="H100" i="89"/>
  <c r="H99" i="89"/>
  <c r="H98" i="89"/>
  <c r="H97" i="89"/>
  <c r="H96" i="89"/>
  <c r="H95" i="89"/>
  <c r="H94" i="89"/>
  <c r="H93" i="89"/>
  <c r="H92" i="89"/>
  <c r="H91" i="89"/>
  <c r="H90" i="89"/>
  <c r="H89" i="89"/>
  <c r="H88" i="89"/>
  <c r="H87" i="89"/>
  <c r="H86" i="89"/>
  <c r="H85" i="89"/>
  <c r="H84" i="89"/>
  <c r="H83" i="89"/>
  <c r="H82" i="89"/>
  <c r="H81" i="89"/>
  <c r="H80" i="89"/>
  <c r="H79" i="89"/>
  <c r="H78" i="89"/>
  <c r="H77" i="89"/>
  <c r="H76" i="89"/>
  <c r="H75" i="89"/>
  <c r="H74" i="89"/>
  <c r="H73" i="89"/>
  <c r="H72" i="89"/>
  <c r="H71" i="89"/>
  <c r="H70" i="89"/>
  <c r="H69" i="89"/>
  <c r="H68" i="89"/>
  <c r="H67" i="89"/>
  <c r="H66" i="89"/>
  <c r="H65" i="89"/>
  <c r="H64" i="89"/>
  <c r="H63" i="89"/>
  <c r="H62" i="89"/>
  <c r="H61" i="89"/>
  <c r="H60" i="89"/>
  <c r="H59" i="89"/>
  <c r="H58" i="89"/>
  <c r="H57" i="89"/>
  <c r="H56" i="89"/>
  <c r="H55" i="89"/>
  <c r="H54" i="89"/>
  <c r="H53" i="89"/>
  <c r="H52" i="89"/>
  <c r="H51" i="89"/>
  <c r="H50" i="89"/>
  <c r="H49" i="89"/>
  <c r="H48" i="89"/>
  <c r="H47" i="89"/>
  <c r="H46" i="89"/>
  <c r="H45" i="89"/>
  <c r="H44" i="89"/>
  <c r="H43" i="89"/>
  <c r="H42" i="89"/>
  <c r="H41" i="89"/>
  <c r="H40" i="89"/>
  <c r="H39" i="89"/>
  <c r="H38" i="89"/>
  <c r="H37" i="89"/>
  <c r="H36" i="89"/>
  <c r="H35" i="89"/>
  <c r="H34" i="89"/>
  <c r="H33" i="89"/>
  <c r="H32" i="89"/>
  <c r="H31" i="89"/>
  <c r="H30" i="89"/>
  <c r="H29" i="89"/>
  <c r="H28" i="89"/>
  <c r="H27" i="89"/>
  <c r="H26" i="89"/>
  <c r="H25" i="89"/>
  <c r="H24" i="89"/>
  <c r="H23" i="89"/>
  <c r="H22" i="89"/>
  <c r="H21" i="89"/>
  <c r="H20" i="89"/>
  <c r="H19" i="89"/>
  <c r="H18" i="89"/>
  <c r="H17" i="89"/>
  <c r="H16" i="89"/>
  <c r="H15" i="89"/>
  <c r="E150" i="89"/>
  <c r="E149" i="89"/>
  <c r="E148" i="89"/>
  <c r="E147" i="89"/>
  <c r="E146" i="89"/>
  <c r="E145" i="89"/>
  <c r="E144" i="89"/>
  <c r="E143" i="89"/>
  <c r="E142" i="89"/>
  <c r="E141" i="89"/>
  <c r="E140" i="89"/>
  <c r="E139" i="89"/>
  <c r="E138" i="89"/>
  <c r="E137" i="89"/>
  <c r="E136" i="89"/>
  <c r="E135" i="89"/>
  <c r="E134" i="89"/>
  <c r="E133" i="89"/>
  <c r="E132" i="89"/>
  <c r="E131" i="89"/>
  <c r="E130" i="89"/>
  <c r="E129" i="89"/>
  <c r="E128" i="89"/>
  <c r="E127" i="89"/>
  <c r="E126" i="89"/>
  <c r="E125" i="89"/>
  <c r="E124" i="89"/>
  <c r="E123" i="89"/>
  <c r="E122" i="89"/>
  <c r="E121" i="89"/>
  <c r="E120" i="89"/>
  <c r="E119" i="89"/>
  <c r="E118" i="89"/>
  <c r="E117" i="89"/>
  <c r="E116" i="89"/>
  <c r="E115" i="89"/>
  <c r="E114" i="89"/>
  <c r="E113" i="89"/>
  <c r="E112" i="89"/>
  <c r="E111" i="89"/>
  <c r="E110" i="89"/>
  <c r="E109" i="89"/>
  <c r="E108" i="89"/>
  <c r="E107" i="89"/>
  <c r="E106" i="89"/>
  <c r="E105" i="89"/>
  <c r="E104" i="89"/>
  <c r="E103" i="89"/>
  <c r="E102" i="89"/>
  <c r="E101" i="89"/>
  <c r="E100" i="89"/>
  <c r="E99" i="89"/>
  <c r="E98" i="89"/>
  <c r="E97" i="89"/>
  <c r="E96" i="89"/>
  <c r="E95" i="89"/>
  <c r="E94" i="89"/>
  <c r="E93" i="89"/>
  <c r="E92" i="89"/>
  <c r="E91" i="89"/>
  <c r="E90" i="89"/>
  <c r="E89" i="89"/>
  <c r="E88" i="89"/>
  <c r="E87" i="89"/>
  <c r="E86" i="89"/>
  <c r="E85" i="89"/>
  <c r="E84" i="89"/>
  <c r="E83" i="89"/>
  <c r="E82" i="89"/>
  <c r="E81" i="89"/>
  <c r="E80" i="89"/>
  <c r="E79" i="89"/>
  <c r="E78" i="89"/>
  <c r="E77" i="89"/>
  <c r="E76" i="89"/>
  <c r="E75" i="89"/>
  <c r="E74" i="89"/>
  <c r="E73" i="89"/>
  <c r="E72" i="89"/>
  <c r="E71" i="89"/>
  <c r="E70" i="89"/>
  <c r="E69" i="89"/>
  <c r="E68" i="89"/>
  <c r="E67" i="89"/>
  <c r="E66" i="89"/>
  <c r="E65" i="89"/>
  <c r="E64" i="89"/>
  <c r="E63" i="89"/>
  <c r="E62" i="89"/>
  <c r="E61" i="89"/>
  <c r="E60" i="89"/>
  <c r="E59" i="89"/>
  <c r="E58" i="89"/>
  <c r="E57" i="89"/>
  <c r="E56" i="89"/>
  <c r="E55" i="89"/>
  <c r="E54" i="89"/>
  <c r="E53" i="89"/>
  <c r="E52" i="89"/>
  <c r="E51" i="89"/>
  <c r="E50" i="89"/>
  <c r="E49" i="89"/>
  <c r="E48" i="89"/>
  <c r="E47" i="89"/>
  <c r="E46" i="89"/>
  <c r="E45" i="89"/>
  <c r="E44" i="89"/>
  <c r="E43" i="89"/>
  <c r="E42" i="89"/>
  <c r="E41" i="89"/>
  <c r="E40" i="89"/>
  <c r="E39" i="89"/>
  <c r="E38" i="89"/>
  <c r="E37" i="89"/>
  <c r="E36" i="89"/>
  <c r="E35" i="89"/>
  <c r="E34" i="89"/>
  <c r="E33" i="89"/>
  <c r="E32" i="89"/>
  <c r="E31" i="89"/>
  <c r="E30" i="89"/>
  <c r="E29" i="89"/>
  <c r="E28" i="89"/>
  <c r="E27" i="89"/>
  <c r="E26" i="89"/>
  <c r="E25" i="89"/>
  <c r="E24" i="89"/>
  <c r="E23" i="89"/>
  <c r="E22" i="89"/>
  <c r="E21" i="89"/>
  <c r="E20" i="89"/>
  <c r="E19" i="89"/>
  <c r="E18" i="89"/>
  <c r="E17" i="89"/>
  <c r="E16" i="89"/>
  <c r="E15" i="89"/>
  <c r="B150" i="89"/>
  <c r="B149" i="89"/>
  <c r="B148" i="89"/>
  <c r="B147" i="89"/>
  <c r="B146" i="89"/>
  <c r="B145" i="89"/>
  <c r="B144" i="89"/>
  <c r="B143" i="89"/>
  <c r="B142" i="89"/>
  <c r="B141" i="89"/>
  <c r="B140" i="89"/>
  <c r="B139" i="89"/>
  <c r="B138" i="89"/>
  <c r="B137" i="89"/>
  <c r="B136" i="89"/>
  <c r="B135" i="89"/>
  <c r="B134" i="89"/>
  <c r="B133" i="89"/>
  <c r="B132" i="89"/>
  <c r="B131" i="89"/>
  <c r="B130" i="89"/>
  <c r="B129" i="89"/>
  <c r="B128" i="89"/>
  <c r="B127" i="89"/>
  <c r="B126" i="89"/>
  <c r="B125" i="89"/>
  <c r="B124" i="89"/>
  <c r="B123" i="89"/>
  <c r="B122" i="89"/>
  <c r="B121" i="89"/>
  <c r="B120" i="89"/>
  <c r="B119" i="89"/>
  <c r="B118" i="89"/>
  <c r="B117" i="89"/>
  <c r="B116" i="89"/>
  <c r="B115" i="89"/>
  <c r="B114" i="89"/>
  <c r="B113" i="89"/>
  <c r="B112" i="89"/>
  <c r="B111" i="89"/>
  <c r="B110" i="89"/>
  <c r="B109" i="89"/>
  <c r="B108" i="89"/>
  <c r="B107" i="89"/>
  <c r="B106" i="89"/>
  <c r="B105" i="89"/>
  <c r="B104" i="89"/>
  <c r="B103" i="89"/>
  <c r="B102" i="89"/>
  <c r="B101" i="89"/>
  <c r="B100" i="89"/>
  <c r="B99" i="89"/>
  <c r="B98" i="89"/>
  <c r="B97" i="89"/>
  <c r="B96" i="89"/>
  <c r="B95" i="89"/>
  <c r="B94" i="89"/>
  <c r="B93" i="89"/>
  <c r="B92" i="89"/>
  <c r="B91" i="89"/>
  <c r="B90" i="89"/>
  <c r="B89" i="89"/>
  <c r="B88" i="89"/>
  <c r="B87" i="89"/>
  <c r="B86" i="89"/>
  <c r="B85" i="89"/>
  <c r="B84" i="89"/>
  <c r="B83" i="89"/>
  <c r="B82" i="89"/>
  <c r="B81" i="89"/>
  <c r="B80" i="89"/>
  <c r="B79" i="89"/>
  <c r="B78" i="89"/>
  <c r="B77" i="89"/>
  <c r="B76" i="89"/>
  <c r="B75" i="89"/>
  <c r="B74" i="89"/>
  <c r="B73" i="89"/>
  <c r="B72" i="89"/>
  <c r="B71" i="89"/>
  <c r="B70" i="89"/>
  <c r="B69" i="89"/>
  <c r="B68" i="89"/>
  <c r="B67" i="89"/>
  <c r="B66" i="89"/>
  <c r="B65" i="89"/>
  <c r="B64" i="89"/>
  <c r="B63" i="89"/>
  <c r="B62" i="89"/>
  <c r="B61" i="89"/>
  <c r="B60" i="89"/>
  <c r="B59" i="89"/>
  <c r="B58" i="89"/>
  <c r="B57" i="89"/>
  <c r="B56" i="89"/>
  <c r="B55" i="89"/>
  <c r="B54" i="89"/>
  <c r="B53" i="89"/>
  <c r="B52" i="89"/>
  <c r="B51" i="89"/>
  <c r="B50" i="89"/>
  <c r="B49" i="89"/>
  <c r="B48" i="89"/>
  <c r="B47" i="89"/>
  <c r="B46" i="89"/>
  <c r="B45" i="89"/>
  <c r="B44" i="89"/>
  <c r="B43" i="89"/>
  <c r="B42" i="89"/>
  <c r="B41" i="89"/>
  <c r="B40" i="89"/>
  <c r="B39" i="89"/>
  <c r="B38" i="89"/>
  <c r="B37" i="89"/>
  <c r="B36" i="89"/>
  <c r="B35" i="89"/>
  <c r="B34" i="89"/>
  <c r="B33" i="89"/>
  <c r="B32" i="89"/>
  <c r="B31" i="89"/>
  <c r="B30" i="89"/>
  <c r="B29" i="89"/>
  <c r="B28" i="89"/>
  <c r="B27" i="89"/>
  <c r="B26" i="89"/>
  <c r="B25" i="89"/>
  <c r="B24" i="89"/>
  <c r="B23" i="89"/>
  <c r="B22" i="89"/>
  <c r="B21" i="89"/>
  <c r="B20" i="89"/>
  <c r="B19" i="89"/>
  <c r="B18" i="89"/>
  <c r="B17" i="89"/>
  <c r="B16" i="89"/>
  <c r="B15" i="89"/>
  <c r="AS101" i="92"/>
  <c r="AR101" i="92"/>
  <c r="AQ101" i="92"/>
  <c r="AP101" i="92"/>
  <c r="AO101" i="92"/>
  <c r="AN101" i="92"/>
  <c r="AM101" i="92"/>
  <c r="AL101" i="92"/>
  <c r="AK101" i="92"/>
  <c r="AJ101" i="92"/>
  <c r="AI101" i="92"/>
  <c r="AH101" i="92"/>
  <c r="AG101" i="92"/>
  <c r="AF101" i="92"/>
  <c r="AE101" i="92"/>
  <c r="AD101" i="92"/>
  <c r="AC101" i="92"/>
  <c r="AB101" i="92"/>
  <c r="AA101" i="92"/>
  <c r="Z101" i="92"/>
  <c r="Y101" i="92"/>
  <c r="X101" i="92"/>
  <c r="W101" i="92"/>
  <c r="V101" i="92"/>
  <c r="U101" i="92"/>
  <c r="T101" i="92"/>
  <c r="AS100" i="92"/>
  <c r="AR100" i="92"/>
  <c r="AQ100" i="92"/>
  <c r="AP100" i="92"/>
  <c r="AO100" i="92"/>
  <c r="AN100" i="92"/>
  <c r="AM100" i="92"/>
  <c r="AL100" i="92"/>
  <c r="AK100" i="92"/>
  <c r="AJ100" i="92"/>
  <c r="AI100" i="92"/>
  <c r="AH100" i="92"/>
  <c r="AG100" i="92"/>
  <c r="AF100" i="92"/>
  <c r="AE100" i="92"/>
  <c r="AD100" i="92"/>
  <c r="AC100" i="92"/>
  <c r="AB100" i="92"/>
  <c r="AA100" i="92"/>
  <c r="Z100" i="92"/>
  <c r="Y100" i="92"/>
  <c r="X100" i="92"/>
  <c r="W100" i="92"/>
  <c r="V100" i="92"/>
  <c r="U100" i="92"/>
  <c r="T100" i="92"/>
  <c r="M100" i="91"/>
  <c r="AS99" i="92"/>
  <c r="AR99" i="92"/>
  <c r="AQ99" i="92"/>
  <c r="AP99" i="92"/>
  <c r="AO99" i="92"/>
  <c r="AN99" i="92"/>
  <c r="AM99" i="92"/>
  <c r="AL99" i="92"/>
  <c r="AK99" i="92"/>
  <c r="AJ99" i="92"/>
  <c r="AI99" i="92"/>
  <c r="AH99" i="92"/>
  <c r="AG99" i="92"/>
  <c r="AF99" i="92"/>
  <c r="AE99" i="92"/>
  <c r="AD99" i="92"/>
  <c r="AC99" i="92"/>
  <c r="AB99" i="92"/>
  <c r="AA99" i="92"/>
  <c r="Z99" i="92"/>
  <c r="Y99" i="92"/>
  <c r="X99" i="92"/>
  <c r="W99" i="92"/>
  <c r="V99" i="92"/>
  <c r="U99" i="92"/>
  <c r="T99" i="92"/>
  <c r="AS98" i="92"/>
  <c r="AR98" i="92"/>
  <c r="AQ98" i="92"/>
  <c r="AP98" i="92"/>
  <c r="AO98" i="92"/>
  <c r="AN98" i="92"/>
  <c r="AM98" i="92"/>
  <c r="AL98" i="92"/>
  <c r="AK98" i="92"/>
  <c r="AJ98" i="92"/>
  <c r="AI98" i="92"/>
  <c r="AH98" i="92"/>
  <c r="AG98" i="92"/>
  <c r="AF98" i="92"/>
  <c r="AE98" i="92"/>
  <c r="AD98" i="92"/>
  <c r="AC98" i="92"/>
  <c r="AB98" i="92"/>
  <c r="AA98" i="92"/>
  <c r="Z98" i="92"/>
  <c r="Y98" i="92"/>
  <c r="X98" i="92"/>
  <c r="W98" i="92"/>
  <c r="V98" i="92"/>
  <c r="U98" i="92"/>
  <c r="T98" i="92"/>
  <c r="AS97" i="92"/>
  <c r="AR97" i="92"/>
  <c r="AQ97" i="92"/>
  <c r="AP97" i="92"/>
  <c r="AO97" i="92"/>
  <c r="AN97" i="92"/>
  <c r="AM97" i="92"/>
  <c r="AL97" i="92"/>
  <c r="AK97" i="92"/>
  <c r="AJ97" i="92"/>
  <c r="AI97" i="92"/>
  <c r="AH97" i="92"/>
  <c r="AG97" i="92"/>
  <c r="AF97" i="92"/>
  <c r="AE97" i="92"/>
  <c r="AD97" i="92"/>
  <c r="AC97" i="92"/>
  <c r="AB97" i="92"/>
  <c r="AA97" i="92"/>
  <c r="Z97" i="92"/>
  <c r="Y97" i="92"/>
  <c r="X97" i="92"/>
  <c r="W97" i="92"/>
  <c r="V97" i="92"/>
  <c r="U97" i="92"/>
  <c r="T97" i="92"/>
  <c r="S97" i="91"/>
  <c r="B97" i="91"/>
  <c r="AS96" i="92"/>
  <c r="AR96" i="92"/>
  <c r="AQ96" i="92"/>
  <c r="AP96" i="92"/>
  <c r="AO96" i="92"/>
  <c r="AN96" i="92"/>
  <c r="AM96" i="92"/>
  <c r="AL96" i="92"/>
  <c r="AK96" i="92"/>
  <c r="AJ96" i="92"/>
  <c r="AI96" i="92"/>
  <c r="AH96" i="92"/>
  <c r="AG96" i="92"/>
  <c r="AF96" i="92"/>
  <c r="AE96" i="92"/>
  <c r="AD96" i="92"/>
  <c r="AC96" i="92"/>
  <c r="AB96" i="92"/>
  <c r="AA96" i="92"/>
  <c r="Z96" i="92"/>
  <c r="Y96" i="92"/>
  <c r="X96" i="92"/>
  <c r="W96" i="92"/>
  <c r="V96" i="92"/>
  <c r="U96" i="92"/>
  <c r="T96" i="92"/>
  <c r="AS95" i="92"/>
  <c r="AR95" i="92"/>
  <c r="AQ95" i="92"/>
  <c r="AP95" i="92"/>
  <c r="AO95" i="92"/>
  <c r="AN95" i="92"/>
  <c r="AM95" i="92"/>
  <c r="AL95" i="92"/>
  <c r="AK95" i="92"/>
  <c r="AJ95" i="92"/>
  <c r="AI95" i="92"/>
  <c r="AH95" i="92"/>
  <c r="AG95" i="92"/>
  <c r="AF95" i="92"/>
  <c r="AE95" i="92"/>
  <c r="AD95" i="92"/>
  <c r="AC95" i="92"/>
  <c r="AB95" i="92"/>
  <c r="AA95" i="92"/>
  <c r="Z95" i="92"/>
  <c r="Y95" i="92"/>
  <c r="X95" i="92"/>
  <c r="W95" i="92"/>
  <c r="V95" i="92"/>
  <c r="U95" i="92"/>
  <c r="T95" i="92"/>
  <c r="F95" i="91"/>
  <c r="AS94" i="92"/>
  <c r="AR94" i="92"/>
  <c r="AQ94" i="92"/>
  <c r="AP94" i="92"/>
  <c r="AO94" i="92"/>
  <c r="AN94" i="92"/>
  <c r="AM94" i="92"/>
  <c r="AL94" i="92"/>
  <c r="AK94" i="92"/>
  <c r="AJ94" i="92"/>
  <c r="AI94" i="92"/>
  <c r="AH94" i="92"/>
  <c r="AG94" i="92"/>
  <c r="AF94" i="92"/>
  <c r="AE94" i="92"/>
  <c r="AD94" i="92"/>
  <c r="AC94" i="92"/>
  <c r="AB94" i="92"/>
  <c r="AA94" i="92"/>
  <c r="Z94" i="92"/>
  <c r="Y94" i="92"/>
  <c r="X94" i="92"/>
  <c r="W94" i="92"/>
  <c r="V94" i="92"/>
  <c r="U94" i="92"/>
  <c r="T94" i="92"/>
  <c r="AS93" i="92"/>
  <c r="AR93" i="92"/>
  <c r="AQ93" i="92"/>
  <c r="AP93" i="92"/>
  <c r="AO93" i="92"/>
  <c r="AN93" i="92"/>
  <c r="AM93" i="92"/>
  <c r="AL93" i="92"/>
  <c r="AK93" i="92"/>
  <c r="AJ93" i="92"/>
  <c r="AI93" i="92"/>
  <c r="AH93" i="92"/>
  <c r="AG93" i="92"/>
  <c r="AF93" i="92"/>
  <c r="AE93" i="92"/>
  <c r="AD93" i="92"/>
  <c r="AC93" i="92"/>
  <c r="AB93" i="92"/>
  <c r="AA93" i="92"/>
  <c r="Z93" i="92"/>
  <c r="Y93" i="92"/>
  <c r="X93" i="92"/>
  <c r="W93" i="92"/>
  <c r="V93" i="92"/>
  <c r="U93" i="92"/>
  <c r="T93" i="92"/>
  <c r="J93" i="91"/>
  <c r="AS92" i="92"/>
  <c r="AR92" i="92"/>
  <c r="AQ92" i="92"/>
  <c r="AP92" i="92"/>
  <c r="AO92" i="92"/>
  <c r="AN92" i="92"/>
  <c r="AM92" i="92"/>
  <c r="AL92" i="92"/>
  <c r="AK92" i="92"/>
  <c r="AJ92" i="92"/>
  <c r="AI92" i="92"/>
  <c r="AH92" i="92"/>
  <c r="AG92" i="92"/>
  <c r="AF92" i="92"/>
  <c r="AE92" i="92"/>
  <c r="AD92" i="92"/>
  <c r="AC92" i="92"/>
  <c r="AB92" i="92"/>
  <c r="AA92" i="92"/>
  <c r="Z92" i="92"/>
  <c r="Y92" i="92"/>
  <c r="X92" i="92"/>
  <c r="W92" i="92"/>
  <c r="V92" i="92"/>
  <c r="U92" i="92"/>
  <c r="T92" i="92"/>
  <c r="AS91" i="92"/>
  <c r="AR91" i="92"/>
  <c r="AQ91" i="92"/>
  <c r="AP91" i="92"/>
  <c r="AO91" i="92"/>
  <c r="AN91" i="92"/>
  <c r="AM91" i="92"/>
  <c r="AL91" i="92"/>
  <c r="AK91" i="92"/>
  <c r="AJ91" i="92"/>
  <c r="AI91" i="92"/>
  <c r="AH91" i="92"/>
  <c r="AG91" i="92"/>
  <c r="AF91" i="92"/>
  <c r="AE91" i="92"/>
  <c r="AD91" i="92"/>
  <c r="AC91" i="92"/>
  <c r="AB91" i="92"/>
  <c r="AA91" i="92"/>
  <c r="Z91" i="92"/>
  <c r="Y91" i="92"/>
  <c r="X91" i="92"/>
  <c r="W91" i="92"/>
  <c r="V91" i="92"/>
  <c r="U91" i="92"/>
  <c r="T91" i="92"/>
  <c r="AS90" i="92"/>
  <c r="AR90" i="92"/>
  <c r="AQ90" i="92"/>
  <c r="AP90" i="92"/>
  <c r="AO90" i="92"/>
  <c r="AN90" i="92"/>
  <c r="AM90" i="92"/>
  <c r="AL90" i="92"/>
  <c r="AK90" i="92"/>
  <c r="AJ90" i="92"/>
  <c r="AI90" i="92"/>
  <c r="AH90" i="92"/>
  <c r="AG90" i="92"/>
  <c r="AF90" i="92"/>
  <c r="AE90" i="92"/>
  <c r="AD90" i="92"/>
  <c r="AC90" i="92"/>
  <c r="AB90" i="92"/>
  <c r="AA90" i="92"/>
  <c r="Z90" i="92"/>
  <c r="Y90" i="92"/>
  <c r="X90" i="92"/>
  <c r="W90" i="92"/>
  <c r="V90" i="92"/>
  <c r="U90" i="92"/>
  <c r="T90" i="92"/>
  <c r="AS89" i="92"/>
  <c r="AR89" i="92"/>
  <c r="AQ89" i="92"/>
  <c r="AP89" i="92"/>
  <c r="AO89" i="92"/>
  <c r="AN89" i="92"/>
  <c r="AM89" i="92"/>
  <c r="AL89" i="92"/>
  <c r="AK89" i="92"/>
  <c r="AJ89" i="92"/>
  <c r="AI89" i="92"/>
  <c r="AH89" i="92"/>
  <c r="AG89" i="92"/>
  <c r="AF89" i="92"/>
  <c r="AE89" i="92"/>
  <c r="AD89" i="92"/>
  <c r="AC89" i="92"/>
  <c r="AB89" i="92"/>
  <c r="AA89" i="92"/>
  <c r="Z89" i="92"/>
  <c r="Y89" i="92"/>
  <c r="X89" i="92"/>
  <c r="W89" i="92"/>
  <c r="V89" i="92"/>
  <c r="U89" i="92"/>
  <c r="T89" i="92"/>
  <c r="B89" i="91"/>
  <c r="AS88" i="92"/>
  <c r="AR88" i="92"/>
  <c r="AQ88" i="92"/>
  <c r="AP88" i="92"/>
  <c r="AO88" i="92"/>
  <c r="AN88" i="92"/>
  <c r="AM88" i="92"/>
  <c r="AL88" i="92"/>
  <c r="AK88" i="92"/>
  <c r="AJ88" i="92"/>
  <c r="AI88" i="92"/>
  <c r="AH88" i="92"/>
  <c r="AG88" i="92"/>
  <c r="AF88" i="92"/>
  <c r="AE88" i="92"/>
  <c r="AD88" i="92"/>
  <c r="AC88" i="92"/>
  <c r="AB88" i="92"/>
  <c r="AA88" i="92"/>
  <c r="Z88" i="92"/>
  <c r="Y88" i="92"/>
  <c r="X88" i="92"/>
  <c r="W88" i="92"/>
  <c r="V88" i="92"/>
  <c r="U88" i="92"/>
  <c r="T88" i="92"/>
  <c r="D88" i="91"/>
  <c r="AS87" i="92"/>
  <c r="AR87" i="92"/>
  <c r="AQ87" i="92"/>
  <c r="AP87" i="92"/>
  <c r="AO87" i="92"/>
  <c r="AN87" i="92"/>
  <c r="AM87" i="92"/>
  <c r="AL87" i="92"/>
  <c r="AK87" i="92"/>
  <c r="AJ87" i="92"/>
  <c r="AI87" i="92"/>
  <c r="AH87" i="92"/>
  <c r="AG87" i="92"/>
  <c r="AF87" i="92"/>
  <c r="AE87" i="92"/>
  <c r="AD87" i="92"/>
  <c r="AC87" i="92"/>
  <c r="AB87" i="92"/>
  <c r="AA87" i="92"/>
  <c r="Z87" i="92"/>
  <c r="Y87" i="92"/>
  <c r="X87" i="92"/>
  <c r="W87" i="92"/>
  <c r="V87" i="92"/>
  <c r="U87" i="92"/>
  <c r="T87" i="92"/>
  <c r="AS86" i="92"/>
  <c r="AR86" i="92"/>
  <c r="AQ86" i="92"/>
  <c r="AP86" i="92"/>
  <c r="AO86" i="92"/>
  <c r="AN86" i="92"/>
  <c r="AM86" i="92"/>
  <c r="AL86" i="92"/>
  <c r="AK86" i="92"/>
  <c r="AJ86" i="92"/>
  <c r="AI86" i="92"/>
  <c r="AH86" i="92"/>
  <c r="AG86" i="92"/>
  <c r="AF86" i="92"/>
  <c r="AE86" i="92"/>
  <c r="AD86" i="92"/>
  <c r="AC86" i="92"/>
  <c r="AB86" i="92"/>
  <c r="AA86" i="92"/>
  <c r="Z86" i="92"/>
  <c r="Y86" i="92"/>
  <c r="X86" i="92"/>
  <c r="W86" i="92"/>
  <c r="V86" i="92"/>
  <c r="U86" i="92"/>
  <c r="T86" i="92"/>
  <c r="AS85" i="92"/>
  <c r="AR85" i="92"/>
  <c r="AQ85" i="92"/>
  <c r="AP85" i="92"/>
  <c r="AO85" i="92"/>
  <c r="AN85" i="92"/>
  <c r="AM85" i="92"/>
  <c r="AL85" i="92"/>
  <c r="AK85" i="92"/>
  <c r="AJ85" i="92"/>
  <c r="AI85" i="92"/>
  <c r="AH85" i="92"/>
  <c r="AG85" i="92"/>
  <c r="AF85" i="92"/>
  <c r="AE85" i="92"/>
  <c r="AD85" i="92"/>
  <c r="AC85" i="92"/>
  <c r="AB85" i="92"/>
  <c r="AA85" i="92"/>
  <c r="Z85" i="92"/>
  <c r="Y85" i="92"/>
  <c r="X85" i="92"/>
  <c r="W85" i="92"/>
  <c r="V85" i="92"/>
  <c r="U85" i="92"/>
  <c r="T85" i="92"/>
  <c r="AS84" i="92"/>
  <c r="AR84" i="92"/>
  <c r="AQ84" i="92"/>
  <c r="AP84" i="92"/>
  <c r="AO84" i="92"/>
  <c r="AN84" i="92"/>
  <c r="AM84" i="92"/>
  <c r="AL84" i="92"/>
  <c r="AK84" i="92"/>
  <c r="AJ84" i="92"/>
  <c r="AI84" i="92"/>
  <c r="AH84" i="92"/>
  <c r="AG84" i="92"/>
  <c r="AF84" i="92"/>
  <c r="AE84" i="92"/>
  <c r="AD84" i="92"/>
  <c r="AC84" i="92"/>
  <c r="AB84" i="92"/>
  <c r="AA84" i="92"/>
  <c r="Z84" i="92"/>
  <c r="Y84" i="92"/>
  <c r="X84" i="92"/>
  <c r="W84" i="92"/>
  <c r="V84" i="92"/>
  <c r="U84" i="92"/>
  <c r="T84" i="92"/>
  <c r="M84" i="91"/>
  <c r="AS83" i="92"/>
  <c r="AR83" i="92"/>
  <c r="AQ83" i="92"/>
  <c r="AP83" i="92"/>
  <c r="AO83" i="92"/>
  <c r="AN83" i="92"/>
  <c r="AM83" i="92"/>
  <c r="AL83" i="92"/>
  <c r="AK83" i="92"/>
  <c r="AJ83" i="92"/>
  <c r="AI83" i="92"/>
  <c r="AH83" i="92"/>
  <c r="AG83" i="92"/>
  <c r="AF83" i="92"/>
  <c r="AE83" i="92"/>
  <c r="AD83" i="92"/>
  <c r="AC83" i="92"/>
  <c r="AB83" i="92"/>
  <c r="AA83" i="92"/>
  <c r="Z83" i="92"/>
  <c r="Y83" i="92"/>
  <c r="X83" i="92"/>
  <c r="W83" i="92"/>
  <c r="V83" i="92"/>
  <c r="U83" i="92"/>
  <c r="T83" i="92"/>
  <c r="AS82" i="92"/>
  <c r="AR82" i="92"/>
  <c r="AQ82" i="92"/>
  <c r="AP82" i="92"/>
  <c r="AO82" i="92"/>
  <c r="AN82" i="92"/>
  <c r="AM82" i="92"/>
  <c r="AL82" i="92"/>
  <c r="AK82" i="92"/>
  <c r="AJ82" i="92"/>
  <c r="AI82" i="92"/>
  <c r="AH82" i="92"/>
  <c r="AG82" i="92"/>
  <c r="AF82" i="92"/>
  <c r="AE82" i="92"/>
  <c r="AD82" i="92"/>
  <c r="AC82" i="92"/>
  <c r="AB82" i="92"/>
  <c r="AA82" i="92"/>
  <c r="Z82" i="92"/>
  <c r="Y82" i="92"/>
  <c r="X82" i="92"/>
  <c r="W82" i="92"/>
  <c r="V82" i="92"/>
  <c r="U82" i="92"/>
  <c r="T82" i="92"/>
  <c r="AS81" i="92"/>
  <c r="AR81" i="92"/>
  <c r="AQ81" i="92"/>
  <c r="AP81" i="92"/>
  <c r="AO81" i="92"/>
  <c r="AN81" i="92"/>
  <c r="AM81" i="92"/>
  <c r="AL81" i="92"/>
  <c r="AK81" i="92"/>
  <c r="AJ81" i="92"/>
  <c r="AI81" i="92"/>
  <c r="AH81" i="92"/>
  <c r="AG81" i="92"/>
  <c r="AF81" i="92"/>
  <c r="AE81" i="92"/>
  <c r="AD81" i="92"/>
  <c r="AC81" i="92"/>
  <c r="AB81" i="92"/>
  <c r="AA81" i="92"/>
  <c r="Z81" i="92"/>
  <c r="Y81" i="92"/>
  <c r="X81" i="92"/>
  <c r="W81" i="92"/>
  <c r="V81" i="92"/>
  <c r="U81" i="92"/>
  <c r="T81" i="92"/>
  <c r="B81" i="91"/>
  <c r="AS80" i="92"/>
  <c r="AR80" i="92"/>
  <c r="AQ80" i="92"/>
  <c r="AP80" i="92"/>
  <c r="AO80" i="92"/>
  <c r="AN80" i="92"/>
  <c r="AM80" i="92"/>
  <c r="AL80" i="92"/>
  <c r="AK80" i="92"/>
  <c r="AJ80" i="92"/>
  <c r="AI80" i="92"/>
  <c r="AH80" i="92"/>
  <c r="AG80" i="92"/>
  <c r="AF80" i="92"/>
  <c r="AE80" i="92"/>
  <c r="AD80" i="92"/>
  <c r="AC80" i="92"/>
  <c r="AB80" i="92"/>
  <c r="AA80" i="92"/>
  <c r="Z80" i="92"/>
  <c r="Y80" i="92"/>
  <c r="X80" i="92"/>
  <c r="W80" i="92"/>
  <c r="V80" i="92"/>
  <c r="U80" i="92"/>
  <c r="T80" i="92"/>
  <c r="AS79" i="92"/>
  <c r="AR79" i="92"/>
  <c r="AQ79" i="92"/>
  <c r="AP79" i="92"/>
  <c r="AO79" i="92"/>
  <c r="AN79" i="92"/>
  <c r="AM79" i="92"/>
  <c r="AL79" i="92"/>
  <c r="AK79" i="92"/>
  <c r="AJ79" i="92"/>
  <c r="AI79" i="92"/>
  <c r="AH79" i="92"/>
  <c r="AG79" i="92"/>
  <c r="AF79" i="92"/>
  <c r="AE79" i="92"/>
  <c r="AD79" i="92"/>
  <c r="AC79" i="92"/>
  <c r="AB79" i="92"/>
  <c r="AA79" i="92"/>
  <c r="Z79" i="92"/>
  <c r="Y79" i="92"/>
  <c r="X79" i="92"/>
  <c r="W79" i="92"/>
  <c r="V79" i="92"/>
  <c r="U79" i="92"/>
  <c r="T79" i="92"/>
  <c r="F79" i="91"/>
  <c r="AS78" i="92"/>
  <c r="AR78" i="92"/>
  <c r="AQ78" i="92"/>
  <c r="AP78" i="92"/>
  <c r="AO78" i="92"/>
  <c r="AN78" i="92"/>
  <c r="AM78" i="92"/>
  <c r="AL78" i="92"/>
  <c r="AK78" i="92"/>
  <c r="AJ78" i="92"/>
  <c r="AI78" i="92"/>
  <c r="AH78" i="92"/>
  <c r="AG78" i="92"/>
  <c r="AF78" i="92"/>
  <c r="AE78" i="92"/>
  <c r="AD78" i="92"/>
  <c r="AC78" i="92"/>
  <c r="AB78" i="92"/>
  <c r="AA78" i="92"/>
  <c r="Z78" i="92"/>
  <c r="Y78" i="92"/>
  <c r="X78" i="92"/>
  <c r="W78" i="92"/>
  <c r="V78" i="92"/>
  <c r="U78" i="92"/>
  <c r="T78" i="92"/>
  <c r="P78" i="91"/>
  <c r="H78" i="91"/>
  <c r="AS77" i="92"/>
  <c r="AR77" i="92"/>
  <c r="AQ77" i="92"/>
  <c r="AP77" i="92"/>
  <c r="AO77" i="92"/>
  <c r="AN77" i="92"/>
  <c r="AM77" i="92"/>
  <c r="AL77" i="92"/>
  <c r="AK77" i="92"/>
  <c r="AJ77" i="92"/>
  <c r="AI77" i="92"/>
  <c r="AH77" i="92"/>
  <c r="AG77" i="92"/>
  <c r="AF77" i="92"/>
  <c r="AE77" i="92"/>
  <c r="AD77" i="92"/>
  <c r="AC77" i="92"/>
  <c r="AB77" i="92"/>
  <c r="AA77" i="92"/>
  <c r="Z77" i="92"/>
  <c r="Y77" i="92"/>
  <c r="X77" i="92"/>
  <c r="W77" i="92"/>
  <c r="V77" i="92"/>
  <c r="U77" i="92"/>
  <c r="T77" i="92"/>
  <c r="AS76" i="92"/>
  <c r="AR76" i="92"/>
  <c r="AQ76" i="92"/>
  <c r="AP76" i="92"/>
  <c r="AO76" i="92"/>
  <c r="AN76" i="92"/>
  <c r="AM76" i="92"/>
  <c r="AL76" i="92"/>
  <c r="AK76" i="92"/>
  <c r="AJ76" i="92"/>
  <c r="AI76" i="92"/>
  <c r="AH76" i="92"/>
  <c r="AG76" i="92"/>
  <c r="AF76" i="92"/>
  <c r="AE76" i="92"/>
  <c r="AD76" i="92"/>
  <c r="AC76" i="92"/>
  <c r="AB76" i="92"/>
  <c r="AA76" i="92"/>
  <c r="Z76" i="92"/>
  <c r="Y76" i="92"/>
  <c r="X76" i="92"/>
  <c r="W76" i="92"/>
  <c r="V76" i="92"/>
  <c r="U76" i="92"/>
  <c r="T76" i="92"/>
  <c r="AS75" i="92"/>
  <c r="AR75" i="92"/>
  <c r="AQ75" i="92"/>
  <c r="AP75" i="92"/>
  <c r="AO75" i="92"/>
  <c r="AN75" i="92"/>
  <c r="AM75" i="92"/>
  <c r="AL75" i="92"/>
  <c r="AK75" i="92"/>
  <c r="AJ75" i="92"/>
  <c r="AI75" i="92"/>
  <c r="AH75" i="92"/>
  <c r="AG75" i="92"/>
  <c r="AF75" i="92"/>
  <c r="AE75" i="92"/>
  <c r="AD75" i="92"/>
  <c r="AC75" i="92"/>
  <c r="AB75" i="92"/>
  <c r="AA75" i="92"/>
  <c r="Z75" i="92"/>
  <c r="Y75" i="92"/>
  <c r="X75" i="92"/>
  <c r="W75" i="92"/>
  <c r="V75" i="92"/>
  <c r="U75" i="92"/>
  <c r="T75" i="92"/>
  <c r="O75" i="91"/>
  <c r="AS74" i="92"/>
  <c r="AR74" i="92"/>
  <c r="AQ74" i="92"/>
  <c r="AP74" i="92"/>
  <c r="AO74" i="92"/>
  <c r="AN74" i="92"/>
  <c r="AM74" i="92"/>
  <c r="AL74" i="92"/>
  <c r="AK74" i="92"/>
  <c r="AJ74" i="92"/>
  <c r="AI74" i="92"/>
  <c r="AH74" i="92"/>
  <c r="AG74" i="92"/>
  <c r="AF74" i="92"/>
  <c r="AE74" i="92"/>
  <c r="AD74" i="92"/>
  <c r="AC74" i="92"/>
  <c r="AB74" i="92"/>
  <c r="AA74" i="92"/>
  <c r="Z74" i="92"/>
  <c r="Y74" i="92"/>
  <c r="X74" i="92"/>
  <c r="W74" i="92"/>
  <c r="V74" i="92"/>
  <c r="U74" i="92"/>
  <c r="T74" i="92"/>
  <c r="G74" i="91"/>
  <c r="AS73" i="92"/>
  <c r="AR73" i="92"/>
  <c r="AQ73" i="92"/>
  <c r="AP73" i="92"/>
  <c r="AO73" i="92"/>
  <c r="AN73" i="92"/>
  <c r="AM73" i="92"/>
  <c r="AL73" i="92"/>
  <c r="AK73" i="92"/>
  <c r="AJ73" i="92"/>
  <c r="AI73" i="92"/>
  <c r="AH73" i="92"/>
  <c r="AG73" i="92"/>
  <c r="AF73" i="92"/>
  <c r="AE73" i="92"/>
  <c r="AD73" i="92"/>
  <c r="AC73" i="92"/>
  <c r="AB73" i="92"/>
  <c r="AA73" i="92"/>
  <c r="Z73" i="92"/>
  <c r="Y73" i="92"/>
  <c r="X73" i="92"/>
  <c r="W73" i="92"/>
  <c r="V73" i="92"/>
  <c r="U73" i="92"/>
  <c r="T73" i="92"/>
  <c r="S73" i="91"/>
  <c r="AS72" i="92"/>
  <c r="AR72" i="92"/>
  <c r="AQ72" i="92"/>
  <c r="AP72" i="92"/>
  <c r="AO72" i="92"/>
  <c r="AN72" i="92"/>
  <c r="AM72" i="92"/>
  <c r="AL72" i="92"/>
  <c r="AK72" i="92"/>
  <c r="AJ72" i="92"/>
  <c r="AI72" i="92"/>
  <c r="AH72" i="92"/>
  <c r="AG72" i="92"/>
  <c r="AF72" i="92"/>
  <c r="AE72" i="92"/>
  <c r="AD72" i="92"/>
  <c r="AC72" i="92"/>
  <c r="AB72" i="92"/>
  <c r="AA72" i="92"/>
  <c r="Z72" i="92"/>
  <c r="Y72" i="92"/>
  <c r="X72" i="92"/>
  <c r="W72" i="92"/>
  <c r="V72" i="92"/>
  <c r="U72" i="92"/>
  <c r="T72" i="92"/>
  <c r="P72" i="92"/>
  <c r="D72" i="91"/>
  <c r="AS71" i="92"/>
  <c r="AR71" i="92"/>
  <c r="AQ71" i="92"/>
  <c r="AP71" i="92"/>
  <c r="AO71" i="92"/>
  <c r="AN71" i="92"/>
  <c r="AM71" i="92"/>
  <c r="AL71" i="92"/>
  <c r="AK71" i="92"/>
  <c r="AJ71" i="92"/>
  <c r="AI71" i="92"/>
  <c r="AH71" i="92"/>
  <c r="AG71" i="92"/>
  <c r="AF71" i="92"/>
  <c r="AE71" i="92"/>
  <c r="AD71" i="92"/>
  <c r="AC71" i="92"/>
  <c r="AB71" i="92"/>
  <c r="AA71" i="92"/>
  <c r="Z71" i="92"/>
  <c r="Y71" i="92"/>
  <c r="X71" i="92"/>
  <c r="W71" i="92"/>
  <c r="V71" i="92"/>
  <c r="U71" i="92"/>
  <c r="T71" i="92"/>
  <c r="N71" i="91"/>
  <c r="AS70" i="92"/>
  <c r="AR70" i="92"/>
  <c r="AQ70" i="92"/>
  <c r="AP70" i="92"/>
  <c r="AO70" i="92"/>
  <c r="AN70" i="92"/>
  <c r="AM70" i="92"/>
  <c r="AL70" i="92"/>
  <c r="AK70" i="92"/>
  <c r="AJ70" i="92"/>
  <c r="AI70" i="92"/>
  <c r="AH70" i="92"/>
  <c r="AG70" i="92"/>
  <c r="AF70" i="92"/>
  <c r="AE70" i="92"/>
  <c r="AD70" i="92"/>
  <c r="AC70" i="92"/>
  <c r="AB70" i="92"/>
  <c r="AA70" i="92"/>
  <c r="Z70" i="92"/>
  <c r="Y70" i="92"/>
  <c r="X70" i="92"/>
  <c r="W70" i="92"/>
  <c r="V70" i="92"/>
  <c r="U70" i="92"/>
  <c r="T70" i="92"/>
  <c r="L70" i="91"/>
  <c r="H70" i="91"/>
  <c r="C70" i="91"/>
  <c r="AS69" i="92"/>
  <c r="AR69" i="92"/>
  <c r="AQ69" i="92"/>
  <c r="AP69" i="92"/>
  <c r="AO69" i="92"/>
  <c r="AN69" i="92"/>
  <c r="AM69" i="92"/>
  <c r="AL69" i="92"/>
  <c r="AK69" i="92"/>
  <c r="AJ69" i="92"/>
  <c r="AI69" i="92"/>
  <c r="AH69" i="92"/>
  <c r="AG69" i="92"/>
  <c r="AF69" i="92"/>
  <c r="AE69" i="92"/>
  <c r="AD69" i="92"/>
  <c r="AC69" i="92"/>
  <c r="AB69" i="92"/>
  <c r="AA69" i="92"/>
  <c r="Z69" i="92"/>
  <c r="Y69" i="92"/>
  <c r="X69" i="92"/>
  <c r="W69" i="92"/>
  <c r="V69" i="92"/>
  <c r="U69" i="92"/>
  <c r="T69" i="92"/>
  <c r="E69" i="91"/>
  <c r="A69" i="91"/>
  <c r="AS68" i="92"/>
  <c r="AR68" i="92"/>
  <c r="AQ68" i="92"/>
  <c r="AP68" i="92"/>
  <c r="AO68" i="92"/>
  <c r="AN68" i="92"/>
  <c r="AM68" i="92"/>
  <c r="AL68" i="92"/>
  <c r="AK68" i="92"/>
  <c r="AJ68" i="92"/>
  <c r="AI68" i="92"/>
  <c r="AH68" i="92"/>
  <c r="AG68" i="92"/>
  <c r="AF68" i="92"/>
  <c r="AE68" i="92"/>
  <c r="AD68" i="92"/>
  <c r="AC68" i="92"/>
  <c r="AB68" i="92"/>
  <c r="AA68" i="92"/>
  <c r="Z68" i="92"/>
  <c r="Y68" i="92"/>
  <c r="X68" i="92"/>
  <c r="W68" i="92"/>
  <c r="V68" i="92"/>
  <c r="U68" i="92"/>
  <c r="T68" i="92"/>
  <c r="P68" i="91"/>
  <c r="M68" i="91"/>
  <c r="G68" i="91"/>
  <c r="AS67" i="92"/>
  <c r="AR67" i="92"/>
  <c r="AQ67" i="92"/>
  <c r="AP67" i="92"/>
  <c r="AO67" i="92"/>
  <c r="AN67" i="92"/>
  <c r="AM67" i="92"/>
  <c r="AL67" i="92"/>
  <c r="AK67" i="92"/>
  <c r="AJ67" i="92"/>
  <c r="AI67" i="92"/>
  <c r="AH67" i="92"/>
  <c r="AG67" i="92"/>
  <c r="AF67" i="92"/>
  <c r="AE67" i="92"/>
  <c r="AD67" i="92"/>
  <c r="AC67" i="92"/>
  <c r="AB67" i="92"/>
  <c r="AA67" i="92"/>
  <c r="Z67" i="92"/>
  <c r="Y67" i="92"/>
  <c r="X67" i="92"/>
  <c r="W67" i="92"/>
  <c r="V67" i="92"/>
  <c r="U67" i="92"/>
  <c r="T67" i="92"/>
  <c r="R67" i="91"/>
  <c r="O67" i="91"/>
  <c r="AS66" i="92"/>
  <c r="AR66" i="92"/>
  <c r="AQ66" i="92"/>
  <c r="AP66" i="92"/>
  <c r="AO66" i="92"/>
  <c r="AN66" i="92"/>
  <c r="AM66" i="92"/>
  <c r="AL66" i="92"/>
  <c r="AK66" i="92"/>
  <c r="AJ66" i="92"/>
  <c r="AI66" i="92"/>
  <c r="AH66" i="92"/>
  <c r="AG66" i="92"/>
  <c r="AF66" i="92"/>
  <c r="AE66" i="92"/>
  <c r="AD66" i="92"/>
  <c r="AC66" i="92"/>
  <c r="AB66" i="92"/>
  <c r="AA66" i="92"/>
  <c r="Z66" i="92"/>
  <c r="Y66" i="92"/>
  <c r="X66" i="92"/>
  <c r="W66" i="92"/>
  <c r="V66" i="92"/>
  <c r="U66" i="92"/>
  <c r="T66" i="92"/>
  <c r="G66" i="91"/>
  <c r="C66" i="91"/>
  <c r="AS65" i="92"/>
  <c r="AR65" i="92"/>
  <c r="AQ65" i="92"/>
  <c r="AP65" i="92"/>
  <c r="AO65" i="92"/>
  <c r="AN65" i="92"/>
  <c r="AM65" i="92"/>
  <c r="AL65" i="92"/>
  <c r="AK65" i="92"/>
  <c r="AJ65" i="92"/>
  <c r="AI65" i="92"/>
  <c r="AH65" i="92"/>
  <c r="AG65" i="92"/>
  <c r="AF65" i="92"/>
  <c r="AE65" i="92"/>
  <c r="AD65" i="92"/>
  <c r="AC65" i="92"/>
  <c r="AB65" i="92"/>
  <c r="AA65" i="92"/>
  <c r="Z65" i="92"/>
  <c r="Y65" i="92"/>
  <c r="X65" i="92"/>
  <c r="W65" i="92"/>
  <c r="V65" i="92"/>
  <c r="U65" i="92"/>
  <c r="T65" i="92"/>
  <c r="S65" i="91"/>
  <c r="N65" i="91"/>
  <c r="B65" i="91"/>
  <c r="AS64" i="92"/>
  <c r="AR64" i="92"/>
  <c r="AQ64" i="92"/>
  <c r="AP64" i="92"/>
  <c r="AO64" i="92"/>
  <c r="AN64" i="92"/>
  <c r="AM64" i="92"/>
  <c r="AL64" i="92"/>
  <c r="AK64" i="92"/>
  <c r="AJ64" i="92"/>
  <c r="AI64" i="92"/>
  <c r="AH64" i="92"/>
  <c r="AG64" i="92"/>
  <c r="AF64" i="92"/>
  <c r="AE64" i="92"/>
  <c r="AD64" i="92"/>
  <c r="AC64" i="92"/>
  <c r="AB64" i="92"/>
  <c r="AA64" i="92"/>
  <c r="Z64" i="92"/>
  <c r="Y64" i="92"/>
  <c r="X64" i="92"/>
  <c r="W64" i="92"/>
  <c r="V64" i="92"/>
  <c r="U64" i="92"/>
  <c r="T64" i="92"/>
  <c r="Q64" i="94"/>
  <c r="AS63" i="92"/>
  <c r="AR63" i="92"/>
  <c r="AQ63" i="92"/>
  <c r="AP63" i="92"/>
  <c r="AO63" i="92"/>
  <c r="AN63" i="92"/>
  <c r="AM63" i="92"/>
  <c r="AL63" i="92"/>
  <c r="AK63" i="92"/>
  <c r="AJ63" i="92"/>
  <c r="AI63" i="92"/>
  <c r="AH63" i="92"/>
  <c r="AG63" i="92"/>
  <c r="AF63" i="92"/>
  <c r="AE63" i="92"/>
  <c r="AD63" i="92"/>
  <c r="AC63" i="92"/>
  <c r="AB63" i="92"/>
  <c r="AA63" i="92"/>
  <c r="Z63" i="92"/>
  <c r="Y63" i="92"/>
  <c r="X63" i="92"/>
  <c r="W63" i="92"/>
  <c r="V63" i="92"/>
  <c r="U63" i="92"/>
  <c r="T63" i="92"/>
  <c r="S63" i="91"/>
  <c r="R63" i="91"/>
  <c r="P63" i="91"/>
  <c r="O63" i="91"/>
  <c r="H63" i="91"/>
  <c r="G63" i="91"/>
  <c r="F63" i="91"/>
  <c r="E63" i="91"/>
  <c r="D63" i="91"/>
  <c r="C63" i="91"/>
  <c r="B63" i="91"/>
  <c r="A63" i="91"/>
  <c r="AS62" i="92"/>
  <c r="AR62" i="92"/>
  <c r="AQ62" i="92"/>
  <c r="AP62" i="92"/>
  <c r="AO62" i="92"/>
  <c r="AN62" i="92"/>
  <c r="AM62" i="92"/>
  <c r="AL62" i="92"/>
  <c r="AK62" i="92"/>
  <c r="AJ62" i="92"/>
  <c r="AI62" i="92"/>
  <c r="AH62" i="92"/>
  <c r="AG62" i="92"/>
  <c r="AF62" i="92"/>
  <c r="AE62" i="92"/>
  <c r="AD62" i="92"/>
  <c r="AC62" i="92"/>
  <c r="AB62" i="92"/>
  <c r="AA62" i="92"/>
  <c r="Z62" i="92"/>
  <c r="Y62" i="92"/>
  <c r="X62" i="92"/>
  <c r="W62" i="92"/>
  <c r="V62" i="92"/>
  <c r="U62" i="92"/>
  <c r="T62" i="92"/>
  <c r="S62" i="91"/>
  <c r="R62" i="91"/>
  <c r="C62" i="91"/>
  <c r="B62" i="91"/>
  <c r="A62" i="91"/>
  <c r="AS61" i="92"/>
  <c r="AR61" i="92"/>
  <c r="AQ61" i="92"/>
  <c r="AP61" i="92"/>
  <c r="AO61" i="92"/>
  <c r="AN61" i="92"/>
  <c r="AM61" i="92"/>
  <c r="AL61" i="92"/>
  <c r="AK61" i="92"/>
  <c r="AJ61" i="92"/>
  <c r="AI61" i="92"/>
  <c r="AH61" i="92"/>
  <c r="AG61" i="92"/>
  <c r="AF61" i="92"/>
  <c r="AE61" i="92"/>
  <c r="AD61" i="92"/>
  <c r="AC61" i="92"/>
  <c r="AB61" i="92"/>
  <c r="AA61" i="92"/>
  <c r="Z61" i="92"/>
  <c r="Y61" i="92"/>
  <c r="X61" i="92"/>
  <c r="W61" i="92"/>
  <c r="V61" i="92"/>
  <c r="U61" i="92"/>
  <c r="T61" i="92"/>
  <c r="S61" i="91"/>
  <c r="O61" i="91"/>
  <c r="N61" i="91"/>
  <c r="M61" i="91"/>
  <c r="L61" i="91"/>
  <c r="J61" i="91"/>
  <c r="H61" i="91"/>
  <c r="G61" i="91"/>
  <c r="F61" i="91"/>
  <c r="E61" i="91"/>
  <c r="D61" i="91"/>
  <c r="C61" i="91"/>
  <c r="B61" i="91"/>
  <c r="AS60" i="92"/>
  <c r="AR60" i="92"/>
  <c r="AQ60" i="92"/>
  <c r="AP60" i="92"/>
  <c r="AO60" i="92"/>
  <c r="AN60" i="92"/>
  <c r="AM60" i="92"/>
  <c r="AL60" i="92"/>
  <c r="AK60" i="92"/>
  <c r="AJ60" i="92"/>
  <c r="AI60" i="92"/>
  <c r="AH60" i="92"/>
  <c r="AG60" i="92"/>
  <c r="AF60" i="92"/>
  <c r="AE60" i="92"/>
  <c r="AD60" i="92"/>
  <c r="AC60" i="92"/>
  <c r="AB60" i="92"/>
  <c r="AA60" i="92"/>
  <c r="Z60" i="92"/>
  <c r="Y60" i="92"/>
  <c r="X60" i="92"/>
  <c r="W60" i="92"/>
  <c r="V60" i="92"/>
  <c r="U60" i="92"/>
  <c r="T60" i="92"/>
  <c r="J60" i="91"/>
  <c r="H60" i="91"/>
  <c r="G60" i="91"/>
  <c r="F60" i="91"/>
  <c r="E60" i="91"/>
  <c r="D60" i="91"/>
  <c r="AS59" i="92"/>
  <c r="AR59" i="92"/>
  <c r="AQ59" i="92"/>
  <c r="AP59" i="92"/>
  <c r="AO59" i="92"/>
  <c r="AN59" i="92"/>
  <c r="AM59" i="92"/>
  <c r="AL59" i="92"/>
  <c r="AK59" i="92"/>
  <c r="AJ59" i="92"/>
  <c r="AI59" i="92"/>
  <c r="AH59" i="92"/>
  <c r="AG59" i="92"/>
  <c r="AF59" i="92"/>
  <c r="AE59" i="92"/>
  <c r="AD59" i="92"/>
  <c r="AC59" i="92"/>
  <c r="AB59" i="92"/>
  <c r="AA59" i="92"/>
  <c r="Z59" i="92"/>
  <c r="Y59" i="92"/>
  <c r="X59" i="92"/>
  <c r="W59" i="92"/>
  <c r="V59" i="92"/>
  <c r="U59" i="92"/>
  <c r="T59" i="92"/>
  <c r="P59" i="91"/>
  <c r="O59" i="91"/>
  <c r="N59" i="91"/>
  <c r="M59" i="91"/>
  <c r="L59" i="91"/>
  <c r="H59" i="91"/>
  <c r="G59" i="91"/>
  <c r="F59" i="91"/>
  <c r="D59" i="91"/>
  <c r="C59" i="91"/>
  <c r="B59" i="91"/>
  <c r="A59" i="91"/>
  <c r="AS58" i="92"/>
  <c r="AR58" i="92"/>
  <c r="AQ58" i="92"/>
  <c r="AP58" i="92"/>
  <c r="AO58" i="92"/>
  <c r="AN58" i="92"/>
  <c r="AM58" i="92"/>
  <c r="AL58" i="92"/>
  <c r="AK58" i="92"/>
  <c r="AJ58" i="92"/>
  <c r="AI58" i="92"/>
  <c r="AH58" i="92"/>
  <c r="AG58" i="92"/>
  <c r="AF58" i="92"/>
  <c r="AE58" i="92"/>
  <c r="AD58" i="92"/>
  <c r="AC58" i="92"/>
  <c r="AB58" i="92"/>
  <c r="AA58" i="92"/>
  <c r="Z58" i="92"/>
  <c r="Y58" i="92"/>
  <c r="X58" i="92"/>
  <c r="W58" i="92"/>
  <c r="V58" i="92"/>
  <c r="U58" i="92"/>
  <c r="T58" i="92"/>
  <c r="P58" i="91"/>
  <c r="O58" i="91"/>
  <c r="N58" i="91"/>
  <c r="M58" i="91"/>
  <c r="L58" i="91"/>
  <c r="J58" i="91"/>
  <c r="H58" i="91"/>
  <c r="AS57" i="92"/>
  <c r="AR57" i="92"/>
  <c r="AQ57" i="92"/>
  <c r="AP57" i="92"/>
  <c r="AO57" i="92"/>
  <c r="AN57" i="92"/>
  <c r="AM57" i="92"/>
  <c r="AL57" i="92"/>
  <c r="AK57" i="92"/>
  <c r="AJ57" i="92"/>
  <c r="AI57" i="92"/>
  <c r="AH57" i="92"/>
  <c r="AG57" i="92"/>
  <c r="AF57" i="92"/>
  <c r="AE57" i="92"/>
  <c r="AD57" i="92"/>
  <c r="AC57" i="92"/>
  <c r="AB57" i="92"/>
  <c r="AA57" i="92"/>
  <c r="Z57" i="92"/>
  <c r="Y57" i="92"/>
  <c r="X57" i="92"/>
  <c r="W57" i="92"/>
  <c r="V57" i="92"/>
  <c r="U57" i="92"/>
  <c r="T57" i="92"/>
  <c r="L57" i="91"/>
  <c r="J57" i="91"/>
  <c r="AS56" i="92"/>
  <c r="AR56" i="92"/>
  <c r="AQ56" i="92"/>
  <c r="AP56" i="92"/>
  <c r="AO56" i="92"/>
  <c r="AN56" i="92"/>
  <c r="AM56" i="92"/>
  <c r="AL56" i="92"/>
  <c r="AK56" i="92"/>
  <c r="AJ56" i="92"/>
  <c r="AI56" i="92"/>
  <c r="AH56" i="92"/>
  <c r="AG56" i="92"/>
  <c r="AF56" i="92"/>
  <c r="AE56" i="92"/>
  <c r="AD56" i="92"/>
  <c r="AC56" i="92"/>
  <c r="AB56" i="92"/>
  <c r="AA56" i="92"/>
  <c r="Z56" i="92"/>
  <c r="Y56" i="92"/>
  <c r="X56" i="92"/>
  <c r="W56" i="92"/>
  <c r="V56" i="92"/>
  <c r="U56" i="92"/>
  <c r="T56" i="92"/>
  <c r="S56" i="91"/>
  <c r="R56" i="91"/>
  <c r="P56" i="91"/>
  <c r="O56" i="91"/>
  <c r="N56" i="91"/>
  <c r="M56" i="91"/>
  <c r="E56" i="91"/>
  <c r="D56" i="91"/>
  <c r="C56" i="91"/>
  <c r="B56" i="91"/>
  <c r="A56" i="91"/>
  <c r="AS55" i="92"/>
  <c r="AR55" i="92"/>
  <c r="AQ55" i="92"/>
  <c r="AP55" i="92"/>
  <c r="AO55" i="92"/>
  <c r="AN55" i="92"/>
  <c r="AM55" i="92"/>
  <c r="AL55" i="92"/>
  <c r="AK55" i="92"/>
  <c r="AJ55" i="92"/>
  <c r="AI55" i="92"/>
  <c r="AH55" i="92"/>
  <c r="AG55" i="92"/>
  <c r="AF55" i="92"/>
  <c r="AE55" i="92"/>
  <c r="AD55" i="92"/>
  <c r="AC55" i="92"/>
  <c r="AB55" i="92"/>
  <c r="AA55" i="92"/>
  <c r="Z55" i="92"/>
  <c r="Y55" i="92"/>
  <c r="X55" i="92"/>
  <c r="W55" i="92"/>
  <c r="V55" i="92"/>
  <c r="U55" i="92"/>
  <c r="T55" i="92"/>
  <c r="R55" i="91"/>
  <c r="P55" i="91"/>
  <c r="O55" i="91"/>
  <c r="AS54" i="92"/>
  <c r="AR54" i="92"/>
  <c r="AQ54" i="92"/>
  <c r="AP54" i="92"/>
  <c r="AO54" i="92"/>
  <c r="AN54" i="92"/>
  <c r="AM54" i="92"/>
  <c r="AL54" i="92"/>
  <c r="AK54" i="92"/>
  <c r="AJ54" i="92"/>
  <c r="AI54" i="92"/>
  <c r="AH54" i="92"/>
  <c r="AG54" i="92"/>
  <c r="AF54" i="92"/>
  <c r="AE54" i="92"/>
  <c r="AD54" i="92"/>
  <c r="AC54" i="92"/>
  <c r="AB54" i="92"/>
  <c r="AA54" i="92"/>
  <c r="Z54" i="92"/>
  <c r="Y54" i="92"/>
  <c r="X54" i="92"/>
  <c r="W54" i="92"/>
  <c r="V54" i="92"/>
  <c r="U54" i="92"/>
  <c r="T54" i="92"/>
  <c r="S54" i="91"/>
  <c r="R54" i="91"/>
  <c r="L54" i="91"/>
  <c r="J54" i="91"/>
  <c r="H54" i="91"/>
  <c r="G54" i="91"/>
  <c r="F54" i="91"/>
  <c r="E54" i="91"/>
  <c r="D54" i="91"/>
  <c r="C54" i="91"/>
  <c r="B54" i="91"/>
  <c r="A54" i="91"/>
  <c r="AS53" i="92"/>
  <c r="AR53" i="92"/>
  <c r="AQ53" i="92"/>
  <c r="AP53" i="92"/>
  <c r="AO53" i="92"/>
  <c r="AN53" i="92"/>
  <c r="AM53" i="92"/>
  <c r="AL53" i="92"/>
  <c r="AK53" i="92"/>
  <c r="AJ53" i="92"/>
  <c r="AI53" i="92"/>
  <c r="AH53" i="92"/>
  <c r="AG53" i="92"/>
  <c r="AF53" i="92"/>
  <c r="AE53" i="92"/>
  <c r="AD53" i="92"/>
  <c r="AC53" i="92"/>
  <c r="AB53" i="92"/>
  <c r="AA53" i="92"/>
  <c r="Z53" i="92"/>
  <c r="Y53" i="92"/>
  <c r="X53" i="92"/>
  <c r="W53" i="92"/>
  <c r="V53" i="92"/>
  <c r="U53" i="92"/>
  <c r="T53" i="92"/>
  <c r="S53" i="91"/>
  <c r="F53" i="91"/>
  <c r="E53" i="91"/>
  <c r="E53" i="94"/>
  <c r="C53" i="91"/>
  <c r="B53" i="91"/>
  <c r="AS52" i="92"/>
  <c r="AR52" i="92"/>
  <c r="AQ52" i="92"/>
  <c r="AP52" i="92"/>
  <c r="AO52" i="92"/>
  <c r="AN52" i="92"/>
  <c r="AM52" i="92"/>
  <c r="AL52" i="92"/>
  <c r="AK52" i="92"/>
  <c r="AJ52" i="92"/>
  <c r="AI52" i="92"/>
  <c r="AH52" i="92"/>
  <c r="AG52" i="92"/>
  <c r="AF52" i="92"/>
  <c r="AE52" i="92"/>
  <c r="AD52" i="92"/>
  <c r="AC52" i="92"/>
  <c r="AB52" i="92"/>
  <c r="AA52" i="92"/>
  <c r="Z52" i="92"/>
  <c r="Y52" i="92"/>
  <c r="X52" i="92"/>
  <c r="W52" i="92"/>
  <c r="V52" i="92"/>
  <c r="U52" i="92"/>
  <c r="T52" i="92"/>
  <c r="S52" i="91"/>
  <c r="R52" i="91"/>
  <c r="P52" i="91"/>
  <c r="O52" i="91"/>
  <c r="N52" i="91"/>
  <c r="M52" i="91"/>
  <c r="L52" i="91"/>
  <c r="J52" i="91"/>
  <c r="H52" i="91"/>
  <c r="G52" i="91"/>
  <c r="F52" i="91"/>
  <c r="E52" i="91"/>
  <c r="D52" i="91"/>
  <c r="A52" i="91"/>
  <c r="AS51" i="92"/>
  <c r="AR51" i="92"/>
  <c r="AQ51" i="92"/>
  <c r="AP51" i="92"/>
  <c r="AO51" i="92"/>
  <c r="AN51" i="92"/>
  <c r="AM51" i="92"/>
  <c r="AL51" i="92"/>
  <c r="AK51" i="92"/>
  <c r="AJ51" i="92"/>
  <c r="AI51" i="92"/>
  <c r="AH51" i="92"/>
  <c r="AG51" i="92"/>
  <c r="AF51" i="92"/>
  <c r="AE51" i="92"/>
  <c r="AD51" i="92"/>
  <c r="AC51" i="92"/>
  <c r="AB51" i="92"/>
  <c r="AA51" i="92"/>
  <c r="Z51" i="92"/>
  <c r="Y51" i="92"/>
  <c r="X51" i="92"/>
  <c r="W51" i="92"/>
  <c r="V51" i="92"/>
  <c r="U51" i="92"/>
  <c r="T51" i="92"/>
  <c r="M51" i="91"/>
  <c r="L51" i="91"/>
  <c r="J51" i="91"/>
  <c r="H51" i="91"/>
  <c r="G51" i="91"/>
  <c r="F51" i="91"/>
  <c r="AS50" i="92"/>
  <c r="AR50" i="92"/>
  <c r="AQ50" i="92"/>
  <c r="AP50" i="92"/>
  <c r="AO50" i="92"/>
  <c r="AN50" i="92"/>
  <c r="AM50" i="92"/>
  <c r="AL50" i="92"/>
  <c r="AK50" i="92"/>
  <c r="AJ50" i="92"/>
  <c r="AI50" i="92"/>
  <c r="AH50" i="92"/>
  <c r="AG50" i="92"/>
  <c r="AF50" i="92"/>
  <c r="AE50" i="92"/>
  <c r="AD50" i="92"/>
  <c r="AC50" i="92"/>
  <c r="AB50" i="92"/>
  <c r="AA50" i="92"/>
  <c r="Z50" i="92"/>
  <c r="Y50" i="92"/>
  <c r="X50" i="92"/>
  <c r="W50" i="92"/>
  <c r="V50" i="92"/>
  <c r="U50" i="92"/>
  <c r="T50" i="92"/>
  <c r="H50" i="91"/>
  <c r="AS49" i="92"/>
  <c r="AR49" i="92"/>
  <c r="AQ49" i="92"/>
  <c r="AP49" i="92"/>
  <c r="AO49" i="92"/>
  <c r="AN49" i="92"/>
  <c r="AM49" i="92"/>
  <c r="AL49" i="92"/>
  <c r="AK49" i="92"/>
  <c r="AJ49" i="92"/>
  <c r="AI49" i="92"/>
  <c r="AH49" i="92"/>
  <c r="AG49" i="92"/>
  <c r="AF49" i="92"/>
  <c r="AE49" i="92"/>
  <c r="AD49" i="92"/>
  <c r="AC49" i="92"/>
  <c r="AB49" i="92"/>
  <c r="AA49" i="92"/>
  <c r="Z49" i="92"/>
  <c r="Y49" i="92"/>
  <c r="X49" i="92"/>
  <c r="W49" i="92"/>
  <c r="V49" i="92"/>
  <c r="U49" i="92"/>
  <c r="T49" i="92"/>
  <c r="S49" i="91"/>
  <c r="R49" i="91"/>
  <c r="P49" i="91"/>
  <c r="O49" i="91"/>
  <c r="N49" i="91"/>
  <c r="M49" i="91"/>
  <c r="L49" i="91"/>
  <c r="J49" i="91"/>
  <c r="A49" i="91"/>
  <c r="AS48" i="92"/>
  <c r="AR48" i="92"/>
  <c r="AQ48" i="92"/>
  <c r="AP48" i="92"/>
  <c r="AO48" i="92"/>
  <c r="AN48" i="92"/>
  <c r="AM48" i="92"/>
  <c r="AL48" i="92"/>
  <c r="AK48" i="92"/>
  <c r="AJ48" i="92"/>
  <c r="AI48" i="92"/>
  <c r="AH48" i="92"/>
  <c r="AG48" i="92"/>
  <c r="AF48" i="92"/>
  <c r="AE48" i="92"/>
  <c r="AD48" i="92"/>
  <c r="AC48" i="92"/>
  <c r="AB48" i="92"/>
  <c r="AA48" i="92"/>
  <c r="Z48" i="92"/>
  <c r="Y48" i="92"/>
  <c r="X48" i="92"/>
  <c r="W48" i="92"/>
  <c r="V48" i="92"/>
  <c r="U48" i="92"/>
  <c r="T48" i="92"/>
  <c r="N48" i="91"/>
  <c r="N48" i="94"/>
  <c r="AS47" i="92"/>
  <c r="AR47" i="92"/>
  <c r="AQ47" i="92"/>
  <c r="AP47" i="92"/>
  <c r="AO47" i="92"/>
  <c r="AN47" i="92"/>
  <c r="AM47" i="92"/>
  <c r="AL47" i="92"/>
  <c r="AK47" i="92"/>
  <c r="AJ47" i="92"/>
  <c r="AI47" i="92"/>
  <c r="AH47" i="92"/>
  <c r="AG47" i="92"/>
  <c r="AF47" i="92"/>
  <c r="AE47" i="92"/>
  <c r="AD47" i="92"/>
  <c r="AC47" i="92"/>
  <c r="AB47" i="92"/>
  <c r="AA47" i="92"/>
  <c r="Z47" i="92"/>
  <c r="Y47" i="92"/>
  <c r="X47" i="92"/>
  <c r="W47" i="92"/>
  <c r="V47" i="92"/>
  <c r="U47" i="92"/>
  <c r="T47" i="92"/>
  <c r="S47" i="91"/>
  <c r="R47" i="91"/>
  <c r="P47" i="91"/>
  <c r="O47" i="91"/>
  <c r="K47" i="94"/>
  <c r="H47" i="91"/>
  <c r="G47" i="91"/>
  <c r="F47" i="91"/>
  <c r="E47" i="91"/>
  <c r="D47" i="91"/>
  <c r="C47" i="91"/>
  <c r="B47" i="91"/>
  <c r="A47" i="91"/>
  <c r="AS46" i="92"/>
  <c r="AR46" i="92"/>
  <c r="AQ46" i="92"/>
  <c r="AP46" i="92"/>
  <c r="AO46" i="92"/>
  <c r="AN46" i="92"/>
  <c r="AM46" i="92"/>
  <c r="AL46" i="92"/>
  <c r="AK46" i="92"/>
  <c r="AJ46" i="92"/>
  <c r="AI46" i="92"/>
  <c r="AH46" i="92"/>
  <c r="AG46" i="92"/>
  <c r="AF46" i="92"/>
  <c r="AE46" i="92"/>
  <c r="AD46" i="92"/>
  <c r="AC46" i="92"/>
  <c r="AB46" i="92"/>
  <c r="AA46" i="92"/>
  <c r="Z46" i="92"/>
  <c r="Y46" i="92"/>
  <c r="X46" i="92"/>
  <c r="W46" i="92"/>
  <c r="V46" i="92"/>
  <c r="U46" i="92"/>
  <c r="T46" i="92"/>
  <c r="S46" i="91"/>
  <c r="R46" i="91"/>
  <c r="F46" i="94"/>
  <c r="C46" i="91"/>
  <c r="B46" i="91"/>
  <c r="A46" i="91"/>
  <c r="AS45" i="92"/>
  <c r="AR45" i="92"/>
  <c r="AQ45" i="92"/>
  <c r="AP45" i="92"/>
  <c r="AO45" i="92"/>
  <c r="AN45" i="92"/>
  <c r="AM45" i="92"/>
  <c r="AL45" i="92"/>
  <c r="AK45" i="92"/>
  <c r="AJ45" i="92"/>
  <c r="AI45" i="92"/>
  <c r="AH45" i="92"/>
  <c r="AG45" i="92"/>
  <c r="AF45" i="92"/>
  <c r="AE45" i="92"/>
  <c r="AD45" i="92"/>
  <c r="AC45" i="92"/>
  <c r="AB45" i="92"/>
  <c r="AA45" i="92"/>
  <c r="Z45" i="92"/>
  <c r="Y45" i="92"/>
  <c r="X45" i="92"/>
  <c r="W45" i="92"/>
  <c r="V45" i="92"/>
  <c r="U45" i="92"/>
  <c r="T45" i="92"/>
  <c r="S45" i="91"/>
  <c r="S45" i="94"/>
  <c r="O45" i="91"/>
  <c r="N45" i="91"/>
  <c r="M45" i="91"/>
  <c r="L45" i="91"/>
  <c r="J45" i="91"/>
  <c r="H45" i="91"/>
  <c r="G45" i="91"/>
  <c r="F45" i="91"/>
  <c r="E45" i="91"/>
  <c r="D45" i="91"/>
  <c r="C45" i="91"/>
  <c r="B45" i="91"/>
  <c r="B45" i="94"/>
  <c r="AS44" i="92"/>
  <c r="AR44" i="92"/>
  <c r="AQ44" i="92"/>
  <c r="AP44" i="92"/>
  <c r="AO44" i="92"/>
  <c r="AN44" i="92"/>
  <c r="AM44" i="92"/>
  <c r="AL44" i="92"/>
  <c r="AK44" i="92"/>
  <c r="AJ44" i="92"/>
  <c r="AI44" i="92"/>
  <c r="AH44" i="92"/>
  <c r="AG44" i="92"/>
  <c r="AF44" i="92"/>
  <c r="AE44" i="92"/>
  <c r="AD44" i="92"/>
  <c r="AC44" i="92"/>
  <c r="AB44" i="92"/>
  <c r="AA44" i="92"/>
  <c r="Z44" i="92"/>
  <c r="Y44" i="92"/>
  <c r="X44" i="92"/>
  <c r="W44" i="92"/>
  <c r="V44" i="92"/>
  <c r="U44" i="92"/>
  <c r="T44" i="92"/>
  <c r="O44" i="94"/>
  <c r="J44" i="91"/>
  <c r="H44" i="91"/>
  <c r="G44" i="91"/>
  <c r="F44" i="91"/>
  <c r="E44" i="91"/>
  <c r="D44" i="91"/>
  <c r="AS43" i="92"/>
  <c r="AR43" i="92"/>
  <c r="AQ43" i="92"/>
  <c r="AP43" i="92"/>
  <c r="AO43" i="92"/>
  <c r="AN43" i="92"/>
  <c r="AM43" i="92"/>
  <c r="AL43" i="92"/>
  <c r="AK43" i="92"/>
  <c r="AJ43" i="92"/>
  <c r="AI43" i="92"/>
  <c r="AH43" i="92"/>
  <c r="AG43" i="92"/>
  <c r="AF43" i="92"/>
  <c r="AE43" i="92"/>
  <c r="AD43" i="92"/>
  <c r="AC43" i="92"/>
  <c r="AB43" i="92"/>
  <c r="AA43" i="92"/>
  <c r="Z43" i="92"/>
  <c r="Y43" i="92"/>
  <c r="X43" i="92"/>
  <c r="W43" i="92"/>
  <c r="V43" i="92"/>
  <c r="U43" i="92"/>
  <c r="T43" i="92"/>
  <c r="P43" i="91"/>
  <c r="O43" i="91"/>
  <c r="N43" i="91"/>
  <c r="M43" i="91"/>
  <c r="L43" i="91"/>
  <c r="K43" i="94"/>
  <c r="H43" i="91"/>
  <c r="G43" i="91"/>
  <c r="F43" i="91"/>
  <c r="D43" i="91"/>
  <c r="C43" i="91"/>
  <c r="B43" i="91"/>
  <c r="A43" i="91"/>
  <c r="AS42" i="92"/>
  <c r="AR42" i="92"/>
  <c r="AQ42" i="92"/>
  <c r="AP42" i="92"/>
  <c r="AO42" i="92"/>
  <c r="AN42" i="92"/>
  <c r="AM42" i="92"/>
  <c r="AL42" i="92"/>
  <c r="AK42" i="92"/>
  <c r="AJ42" i="92"/>
  <c r="AI42" i="92"/>
  <c r="AH42" i="92"/>
  <c r="AG42" i="92"/>
  <c r="AF42" i="92"/>
  <c r="AE42" i="92"/>
  <c r="AD42" i="92"/>
  <c r="AC42" i="92"/>
  <c r="AB42" i="92"/>
  <c r="AA42" i="92"/>
  <c r="Z42" i="92"/>
  <c r="Y42" i="92"/>
  <c r="X42" i="92"/>
  <c r="W42" i="92"/>
  <c r="V42" i="92"/>
  <c r="U42" i="92"/>
  <c r="T42" i="92"/>
  <c r="P42" i="91"/>
  <c r="O42" i="91"/>
  <c r="N42" i="91"/>
  <c r="M42" i="91"/>
  <c r="L42" i="91"/>
  <c r="J42" i="91"/>
  <c r="H42" i="91"/>
  <c r="F42" i="94"/>
  <c r="AS41" i="92"/>
  <c r="AR41" i="92"/>
  <c r="AQ41" i="92"/>
  <c r="AP41" i="92"/>
  <c r="AO41" i="92"/>
  <c r="AN41" i="92"/>
  <c r="AM41" i="92"/>
  <c r="AL41" i="92"/>
  <c r="AK41" i="92"/>
  <c r="AJ41" i="92"/>
  <c r="AI41" i="92"/>
  <c r="AH41" i="92"/>
  <c r="AG41" i="92"/>
  <c r="AF41" i="92"/>
  <c r="AE41" i="92"/>
  <c r="AD41" i="92"/>
  <c r="AC41" i="92"/>
  <c r="AB41" i="92"/>
  <c r="AA41" i="92"/>
  <c r="Z41" i="92"/>
  <c r="Y41" i="92"/>
  <c r="X41" i="92"/>
  <c r="W41" i="92"/>
  <c r="V41" i="92"/>
  <c r="U41" i="92"/>
  <c r="T41" i="92"/>
  <c r="S41" i="94"/>
  <c r="L41" i="91"/>
  <c r="J41" i="91"/>
  <c r="B41" i="94"/>
  <c r="AS40" i="92"/>
  <c r="AR40" i="92"/>
  <c r="AQ40" i="92"/>
  <c r="AP40" i="92"/>
  <c r="AO40" i="92"/>
  <c r="AN40" i="92"/>
  <c r="AM40" i="92"/>
  <c r="AL40" i="92"/>
  <c r="AK40" i="92"/>
  <c r="AJ40" i="92"/>
  <c r="AI40" i="92"/>
  <c r="AH40" i="92"/>
  <c r="AG40" i="92"/>
  <c r="AF40" i="92"/>
  <c r="AE40" i="92"/>
  <c r="AD40" i="92"/>
  <c r="AC40" i="92"/>
  <c r="AB40" i="92"/>
  <c r="AA40" i="92"/>
  <c r="Z40" i="92"/>
  <c r="Y40" i="92"/>
  <c r="X40" i="92"/>
  <c r="W40" i="92"/>
  <c r="V40" i="92"/>
  <c r="U40" i="92"/>
  <c r="T40" i="92"/>
  <c r="S40" i="91"/>
  <c r="R40" i="91"/>
  <c r="P40" i="91"/>
  <c r="O40" i="91"/>
  <c r="O40" i="94"/>
  <c r="M40" i="91"/>
  <c r="E40" i="91"/>
  <c r="D40" i="91"/>
  <c r="C40" i="91"/>
  <c r="B40" i="91"/>
  <c r="A40" i="91"/>
  <c r="AS39" i="92"/>
  <c r="AR39" i="92"/>
  <c r="AQ39" i="92"/>
  <c r="AP39" i="92"/>
  <c r="AO39" i="92"/>
  <c r="AN39" i="92"/>
  <c r="AM39" i="92"/>
  <c r="AL39" i="92"/>
  <c r="AK39" i="92"/>
  <c r="AJ39" i="92"/>
  <c r="AI39" i="92"/>
  <c r="AH39" i="92"/>
  <c r="AG39" i="92"/>
  <c r="AF39" i="92"/>
  <c r="AE39" i="92"/>
  <c r="AD39" i="92"/>
  <c r="AC39" i="92"/>
  <c r="AB39" i="92"/>
  <c r="AA39" i="92"/>
  <c r="Z39" i="92"/>
  <c r="Y39" i="92"/>
  <c r="X39" i="92"/>
  <c r="W39" i="92"/>
  <c r="V39" i="92"/>
  <c r="U39" i="92"/>
  <c r="T39" i="92"/>
  <c r="S39" i="91"/>
  <c r="R39" i="91"/>
  <c r="P39" i="91"/>
  <c r="O39" i="91"/>
  <c r="K39" i="94"/>
  <c r="A39" i="91"/>
  <c r="AS38" i="92"/>
  <c r="AR38" i="92"/>
  <c r="AQ38" i="92"/>
  <c r="AP38" i="92"/>
  <c r="AO38" i="92"/>
  <c r="AN38" i="92"/>
  <c r="AM38" i="92"/>
  <c r="AL38" i="92"/>
  <c r="AK38" i="92"/>
  <c r="AJ38" i="92"/>
  <c r="AI38" i="92"/>
  <c r="AH38" i="92"/>
  <c r="AG38" i="92"/>
  <c r="AF38" i="92"/>
  <c r="AE38" i="92"/>
  <c r="AD38" i="92"/>
  <c r="AC38" i="92"/>
  <c r="AB38" i="92"/>
  <c r="AA38" i="92"/>
  <c r="Z38" i="92"/>
  <c r="Y38" i="92"/>
  <c r="X38" i="92"/>
  <c r="W38" i="92"/>
  <c r="V38" i="92"/>
  <c r="U38" i="92"/>
  <c r="T38" i="92"/>
  <c r="S38" i="91"/>
  <c r="R38" i="91"/>
  <c r="L38" i="91"/>
  <c r="J38" i="91"/>
  <c r="H38" i="91"/>
  <c r="G38" i="91"/>
  <c r="F38" i="91"/>
  <c r="F38" i="94"/>
  <c r="D38" i="91"/>
  <c r="C38" i="91"/>
  <c r="B38" i="91"/>
  <c r="A38" i="91"/>
  <c r="AS37" i="92"/>
  <c r="AR37" i="92"/>
  <c r="AQ37" i="92"/>
  <c r="AP37" i="92"/>
  <c r="AO37" i="92"/>
  <c r="AN37" i="92"/>
  <c r="AM37" i="92"/>
  <c r="AL37" i="92"/>
  <c r="AK37" i="92"/>
  <c r="AJ37" i="92"/>
  <c r="AI37" i="92"/>
  <c r="AH37" i="92"/>
  <c r="AG37" i="92"/>
  <c r="AF37" i="92"/>
  <c r="AE37" i="92"/>
  <c r="AD37" i="92"/>
  <c r="AC37" i="92"/>
  <c r="AB37" i="92"/>
  <c r="AA37" i="92"/>
  <c r="Z37" i="92"/>
  <c r="Y37" i="92"/>
  <c r="X37" i="92"/>
  <c r="W37" i="92"/>
  <c r="V37" i="92"/>
  <c r="U37" i="92"/>
  <c r="T37" i="92"/>
  <c r="S37" i="91"/>
  <c r="S37" i="94"/>
  <c r="G37" i="91"/>
  <c r="F37" i="91"/>
  <c r="E37" i="91"/>
  <c r="D37" i="91"/>
  <c r="C37" i="91"/>
  <c r="B37" i="91"/>
  <c r="B37" i="94"/>
  <c r="AS36" i="92"/>
  <c r="AR36" i="92"/>
  <c r="AQ36" i="92"/>
  <c r="AP36" i="92"/>
  <c r="AO36" i="92"/>
  <c r="AN36" i="92"/>
  <c r="AM36" i="92"/>
  <c r="AL36" i="92"/>
  <c r="AK36" i="92"/>
  <c r="AJ36" i="92"/>
  <c r="AI36" i="92"/>
  <c r="AH36" i="92"/>
  <c r="AG36" i="92"/>
  <c r="AF36" i="92"/>
  <c r="AE36" i="92"/>
  <c r="AD36" i="92"/>
  <c r="AC36" i="92"/>
  <c r="AB36" i="92"/>
  <c r="AA36" i="92"/>
  <c r="Z36" i="92"/>
  <c r="Y36" i="92"/>
  <c r="X36" i="92"/>
  <c r="W36" i="92"/>
  <c r="V36" i="92"/>
  <c r="U36" i="92"/>
  <c r="T36" i="92"/>
  <c r="S36" i="91"/>
  <c r="R36" i="91"/>
  <c r="P36" i="91"/>
  <c r="O36" i="91"/>
  <c r="O36" i="94"/>
  <c r="M36" i="91"/>
  <c r="L36" i="91"/>
  <c r="J36" i="91"/>
  <c r="H36" i="91"/>
  <c r="G36" i="91"/>
  <c r="F36" i="91"/>
  <c r="E36" i="91"/>
  <c r="D36" i="91"/>
  <c r="A36" i="91"/>
  <c r="AS35" i="92"/>
  <c r="AR35" i="92"/>
  <c r="AQ35" i="92"/>
  <c r="AP35" i="92"/>
  <c r="AO35" i="92"/>
  <c r="AN35" i="92"/>
  <c r="AM35" i="92"/>
  <c r="AL35" i="92"/>
  <c r="AK35" i="92"/>
  <c r="AJ35" i="92"/>
  <c r="AI35" i="92"/>
  <c r="AH35" i="92"/>
  <c r="AG35" i="92"/>
  <c r="AF35" i="92"/>
  <c r="AE35" i="92"/>
  <c r="AD35" i="92"/>
  <c r="AC35" i="92"/>
  <c r="AB35" i="92"/>
  <c r="AA35" i="92"/>
  <c r="Z35" i="92"/>
  <c r="Y35" i="92"/>
  <c r="X35" i="92"/>
  <c r="W35" i="92"/>
  <c r="V35" i="92"/>
  <c r="U35" i="92"/>
  <c r="T35" i="92"/>
  <c r="M35" i="91"/>
  <c r="L35" i="91"/>
  <c r="K35" i="94"/>
  <c r="H35" i="91"/>
  <c r="G35" i="91"/>
  <c r="F35" i="91"/>
  <c r="AS34" i="92"/>
  <c r="AR34" i="92"/>
  <c r="AQ34" i="92"/>
  <c r="AP34" i="92"/>
  <c r="AO34" i="92"/>
  <c r="AN34" i="92"/>
  <c r="AM34" i="92"/>
  <c r="AL34" i="92"/>
  <c r="AK34" i="92"/>
  <c r="AJ34" i="92"/>
  <c r="AI34" i="92"/>
  <c r="AH34" i="92"/>
  <c r="AG34" i="92"/>
  <c r="AF34" i="92"/>
  <c r="AE34" i="92"/>
  <c r="AD34" i="92"/>
  <c r="AC34" i="92"/>
  <c r="AB34" i="92"/>
  <c r="AA34" i="92"/>
  <c r="Z34" i="92"/>
  <c r="Y34" i="92"/>
  <c r="X34" i="92"/>
  <c r="W34" i="92"/>
  <c r="V34" i="92"/>
  <c r="U34" i="92"/>
  <c r="T34" i="92"/>
  <c r="H34" i="91"/>
  <c r="F34" i="94"/>
  <c r="AS33" i="92"/>
  <c r="AR33" i="92"/>
  <c r="AQ33" i="92"/>
  <c r="AP33" i="92"/>
  <c r="AO33" i="92"/>
  <c r="AN33" i="92"/>
  <c r="AM33" i="92"/>
  <c r="AL33" i="92"/>
  <c r="AK33" i="92"/>
  <c r="AJ33" i="92"/>
  <c r="AI33" i="92"/>
  <c r="AH33" i="92"/>
  <c r="AG33" i="92"/>
  <c r="AF33" i="92"/>
  <c r="AE33" i="92"/>
  <c r="AD33" i="92"/>
  <c r="AC33" i="92"/>
  <c r="AB33" i="92"/>
  <c r="AA33" i="92"/>
  <c r="Z33" i="92"/>
  <c r="Y33" i="92"/>
  <c r="X33" i="92"/>
  <c r="W33" i="92"/>
  <c r="V33" i="92"/>
  <c r="U33" i="92"/>
  <c r="T33" i="92"/>
  <c r="S33" i="91"/>
  <c r="S33" i="94"/>
  <c r="P33" i="91"/>
  <c r="O33" i="91"/>
  <c r="N33" i="91"/>
  <c r="M33" i="91"/>
  <c r="L33" i="91"/>
  <c r="J33" i="91"/>
  <c r="C33" i="91"/>
  <c r="B33" i="91"/>
  <c r="B33" i="94"/>
  <c r="AS32" i="92"/>
  <c r="AR32" i="92"/>
  <c r="AQ32" i="92"/>
  <c r="AP32" i="92"/>
  <c r="AO32" i="92"/>
  <c r="AN32" i="92"/>
  <c r="AM32" i="92"/>
  <c r="AL32" i="92"/>
  <c r="AK32" i="92"/>
  <c r="AJ32" i="92"/>
  <c r="AI32" i="92"/>
  <c r="AH32" i="92"/>
  <c r="AG32" i="92"/>
  <c r="AF32" i="92"/>
  <c r="AE32" i="92"/>
  <c r="AD32" i="92"/>
  <c r="AC32" i="92"/>
  <c r="AB32" i="92"/>
  <c r="AA32" i="92"/>
  <c r="Z32" i="92"/>
  <c r="Y32" i="92"/>
  <c r="X32" i="92"/>
  <c r="W32" i="92"/>
  <c r="V32" i="92"/>
  <c r="U32" i="92"/>
  <c r="T32" i="92"/>
  <c r="O32" i="91"/>
  <c r="O32" i="94"/>
  <c r="M32" i="91"/>
  <c r="AS31" i="92"/>
  <c r="AR31" i="92"/>
  <c r="AQ31" i="92"/>
  <c r="AP31" i="92"/>
  <c r="AO31" i="92"/>
  <c r="AN31" i="92"/>
  <c r="AM31" i="92"/>
  <c r="AL31" i="92"/>
  <c r="AK31" i="92"/>
  <c r="AJ31" i="92"/>
  <c r="AI31" i="92"/>
  <c r="AH31" i="92"/>
  <c r="AG31" i="92"/>
  <c r="AF31" i="92"/>
  <c r="AE31" i="92"/>
  <c r="AD31" i="92"/>
  <c r="AC31" i="92"/>
  <c r="AB31" i="92"/>
  <c r="AA31" i="92"/>
  <c r="Z31" i="92"/>
  <c r="Y31" i="92"/>
  <c r="X31" i="92"/>
  <c r="W31" i="92"/>
  <c r="V31" i="92"/>
  <c r="U31" i="92"/>
  <c r="T31" i="92"/>
  <c r="S31" i="91"/>
  <c r="R31" i="91"/>
  <c r="P31" i="91"/>
  <c r="O31" i="91"/>
  <c r="K31" i="94"/>
  <c r="H31" i="91"/>
  <c r="G31" i="91"/>
  <c r="F31" i="91"/>
  <c r="E31" i="91"/>
  <c r="D31" i="91"/>
  <c r="C31" i="91"/>
  <c r="B31" i="91"/>
  <c r="A31" i="91"/>
  <c r="AS30" i="92"/>
  <c r="AR30" i="92"/>
  <c r="AQ30" i="92"/>
  <c r="AP30" i="92"/>
  <c r="AO30" i="92"/>
  <c r="AN30" i="92"/>
  <c r="AM30" i="92"/>
  <c r="AL30" i="92"/>
  <c r="AK30" i="92"/>
  <c r="AJ30" i="92"/>
  <c r="AI30" i="92"/>
  <c r="AH30" i="92"/>
  <c r="AG30" i="92"/>
  <c r="AF30" i="92"/>
  <c r="AE30" i="92"/>
  <c r="AD30" i="92"/>
  <c r="AC30" i="92"/>
  <c r="AB30" i="92"/>
  <c r="AA30" i="92"/>
  <c r="Z30" i="92"/>
  <c r="Y30" i="92"/>
  <c r="X30" i="92"/>
  <c r="W30" i="92"/>
  <c r="V30" i="92"/>
  <c r="U30" i="92"/>
  <c r="T30" i="92"/>
  <c r="S30" i="91"/>
  <c r="R30" i="91"/>
  <c r="G30" i="91"/>
  <c r="F30" i="94"/>
  <c r="D30" i="91"/>
  <c r="C30" i="91"/>
  <c r="B30" i="91"/>
  <c r="A30" i="91"/>
  <c r="AS29" i="92"/>
  <c r="AR29" i="92"/>
  <c r="AQ29" i="92"/>
  <c r="AP29" i="92"/>
  <c r="AO29" i="92"/>
  <c r="AN29" i="92"/>
  <c r="AM29" i="92"/>
  <c r="AL29" i="92"/>
  <c r="AK29" i="92"/>
  <c r="AJ29" i="92"/>
  <c r="AI29" i="92"/>
  <c r="AH29" i="92"/>
  <c r="AG29" i="92"/>
  <c r="AF29" i="92"/>
  <c r="AE29" i="92"/>
  <c r="AD29" i="92"/>
  <c r="AC29" i="92"/>
  <c r="AB29" i="92"/>
  <c r="AA29" i="92"/>
  <c r="Z29" i="92"/>
  <c r="Y29" i="92"/>
  <c r="X29" i="92"/>
  <c r="W29" i="92"/>
  <c r="V29" i="92"/>
  <c r="U29" i="92"/>
  <c r="T29" i="92"/>
  <c r="S29" i="91"/>
  <c r="S29" i="94"/>
  <c r="O29" i="91"/>
  <c r="N29" i="91"/>
  <c r="M29" i="91"/>
  <c r="L29" i="91"/>
  <c r="J29" i="91"/>
  <c r="H29" i="91"/>
  <c r="G29" i="91"/>
  <c r="F29" i="91"/>
  <c r="E29" i="91"/>
  <c r="D29" i="91"/>
  <c r="C29" i="91"/>
  <c r="B29" i="91"/>
  <c r="B29" i="94"/>
  <c r="AS28" i="92"/>
  <c r="AR28" i="92"/>
  <c r="AQ28" i="92"/>
  <c r="AP28" i="92"/>
  <c r="AO28" i="92"/>
  <c r="AN28" i="92"/>
  <c r="AM28" i="92"/>
  <c r="AL28" i="92"/>
  <c r="AK28" i="92"/>
  <c r="AJ28" i="92"/>
  <c r="AI28" i="92"/>
  <c r="AH28" i="92"/>
  <c r="AG28" i="92"/>
  <c r="AF28" i="92"/>
  <c r="AE28" i="92"/>
  <c r="AD28" i="92"/>
  <c r="AC28" i="92"/>
  <c r="AB28" i="92"/>
  <c r="AA28" i="92"/>
  <c r="Z28" i="92"/>
  <c r="Y28" i="92"/>
  <c r="X28" i="92"/>
  <c r="W28" i="92"/>
  <c r="V28" i="92"/>
  <c r="U28" i="92"/>
  <c r="T28" i="92"/>
  <c r="O28" i="94"/>
  <c r="J28" i="91"/>
  <c r="H28" i="91"/>
  <c r="G28" i="91"/>
  <c r="F28" i="91"/>
  <c r="E28" i="91"/>
  <c r="D28" i="91"/>
  <c r="AS27" i="92"/>
  <c r="AR27" i="92"/>
  <c r="AQ27" i="92"/>
  <c r="AP27" i="92"/>
  <c r="AO27" i="92"/>
  <c r="AN27" i="92"/>
  <c r="AM27" i="92"/>
  <c r="AL27" i="92"/>
  <c r="AK27" i="92"/>
  <c r="AJ27" i="92"/>
  <c r="AI27" i="92"/>
  <c r="AH27" i="92"/>
  <c r="AG27" i="92"/>
  <c r="AF27" i="92"/>
  <c r="AE27" i="92"/>
  <c r="AD27" i="92"/>
  <c r="AC27" i="92"/>
  <c r="AB27" i="92"/>
  <c r="AA27" i="92"/>
  <c r="Z27" i="92"/>
  <c r="Y27" i="92"/>
  <c r="X27" i="92"/>
  <c r="W27" i="92"/>
  <c r="V27" i="92"/>
  <c r="U27" i="92"/>
  <c r="T27" i="92"/>
  <c r="R27" i="91"/>
  <c r="P27" i="91"/>
  <c r="O27" i="91"/>
  <c r="N27" i="91"/>
  <c r="M27" i="91"/>
  <c r="L27" i="91"/>
  <c r="K27" i="94"/>
  <c r="H27" i="91"/>
  <c r="G27" i="91"/>
  <c r="F27" i="91"/>
  <c r="D27" i="91"/>
  <c r="C27" i="91"/>
  <c r="B27" i="91"/>
  <c r="A27" i="91"/>
  <c r="AS26" i="92"/>
  <c r="AR26" i="92"/>
  <c r="AQ26" i="92"/>
  <c r="AP26" i="92"/>
  <c r="AO26" i="92"/>
  <c r="AN26" i="92"/>
  <c r="AM26" i="92"/>
  <c r="AL26" i="92"/>
  <c r="AK26" i="92"/>
  <c r="AJ26" i="92"/>
  <c r="AI26" i="92"/>
  <c r="AH26" i="92"/>
  <c r="AG26" i="92"/>
  <c r="AF26" i="92"/>
  <c r="AE26" i="92"/>
  <c r="AD26" i="92"/>
  <c r="AC26" i="92"/>
  <c r="AB26" i="92"/>
  <c r="AA26" i="92"/>
  <c r="Z26" i="92"/>
  <c r="Y26" i="92"/>
  <c r="X26" i="92"/>
  <c r="W26" i="92"/>
  <c r="V26" i="92"/>
  <c r="U26" i="92"/>
  <c r="T26" i="92"/>
  <c r="R26" i="91"/>
  <c r="P26" i="91"/>
  <c r="O26" i="91"/>
  <c r="N26" i="91"/>
  <c r="M26" i="91"/>
  <c r="L26" i="91"/>
  <c r="J26" i="91"/>
  <c r="H26" i="91"/>
  <c r="F26" i="94"/>
  <c r="AS25" i="92"/>
  <c r="AR25" i="92"/>
  <c r="AQ25" i="92"/>
  <c r="AP25" i="92"/>
  <c r="AO25" i="92"/>
  <c r="AN25" i="92"/>
  <c r="AM25" i="92"/>
  <c r="AL25" i="92"/>
  <c r="AK25" i="92"/>
  <c r="AJ25" i="92"/>
  <c r="AI25" i="92"/>
  <c r="AH25" i="92"/>
  <c r="AG25" i="92"/>
  <c r="AF25" i="92"/>
  <c r="AE25" i="92"/>
  <c r="AD25" i="92"/>
  <c r="AC25" i="92"/>
  <c r="AB25" i="92"/>
  <c r="AA25" i="92"/>
  <c r="Z25" i="92"/>
  <c r="Y25" i="92"/>
  <c r="X25" i="92"/>
  <c r="W25" i="92"/>
  <c r="V25" i="92"/>
  <c r="U25" i="92"/>
  <c r="T25" i="92"/>
  <c r="S25" i="94"/>
  <c r="J25" i="91"/>
  <c r="F25" i="91"/>
  <c r="B25" i="94"/>
  <c r="AS24" i="92"/>
  <c r="AR24" i="92"/>
  <c r="AQ24" i="92"/>
  <c r="AP24" i="92"/>
  <c r="AO24" i="92"/>
  <c r="AN24" i="92"/>
  <c r="AM24" i="92"/>
  <c r="AL24" i="92"/>
  <c r="AK24" i="92"/>
  <c r="AJ24" i="92"/>
  <c r="AI24" i="92"/>
  <c r="AH24" i="92"/>
  <c r="AG24" i="92"/>
  <c r="AF24" i="92"/>
  <c r="AE24" i="92"/>
  <c r="AD24" i="92"/>
  <c r="AC24" i="92"/>
  <c r="AB24" i="92"/>
  <c r="AA24" i="92"/>
  <c r="Z24" i="92"/>
  <c r="Y24" i="92"/>
  <c r="X24" i="92"/>
  <c r="W24" i="92"/>
  <c r="V24" i="92"/>
  <c r="U24" i="92"/>
  <c r="T24" i="92"/>
  <c r="S24" i="91"/>
  <c r="R24" i="91"/>
  <c r="P24" i="91"/>
  <c r="O24" i="91"/>
  <c r="O24" i="94"/>
  <c r="M24" i="91"/>
  <c r="E24" i="91"/>
  <c r="D24" i="91"/>
  <c r="C24" i="91"/>
  <c r="B24" i="91"/>
  <c r="A24" i="91"/>
  <c r="AS23" i="92"/>
  <c r="AR23" i="92"/>
  <c r="AQ23" i="92"/>
  <c r="AP23" i="92"/>
  <c r="AO23" i="92"/>
  <c r="AN23" i="92"/>
  <c r="AM23" i="92"/>
  <c r="AL23" i="92"/>
  <c r="AK23" i="92"/>
  <c r="AJ23" i="92"/>
  <c r="AI23" i="92"/>
  <c r="AH23" i="92"/>
  <c r="AG23" i="92"/>
  <c r="AF23" i="92"/>
  <c r="AE23" i="92"/>
  <c r="AD23" i="92"/>
  <c r="AC23" i="92"/>
  <c r="AB23" i="92"/>
  <c r="AA23" i="92"/>
  <c r="Z23" i="92"/>
  <c r="Y23" i="92"/>
  <c r="X23" i="92"/>
  <c r="W23" i="92"/>
  <c r="V23" i="92"/>
  <c r="U23" i="92"/>
  <c r="T23" i="92"/>
  <c r="S23" i="91"/>
  <c r="R23" i="91"/>
  <c r="P23" i="91"/>
  <c r="O23" i="91"/>
  <c r="K23" i="94"/>
  <c r="AS22" i="92"/>
  <c r="AR22" i="92"/>
  <c r="AQ22" i="92"/>
  <c r="AP22" i="92"/>
  <c r="AO22" i="92"/>
  <c r="AN22" i="92"/>
  <c r="AM22" i="92"/>
  <c r="AL22" i="92"/>
  <c r="AK22" i="92"/>
  <c r="AJ22" i="92"/>
  <c r="AI22" i="92"/>
  <c r="AH22" i="92"/>
  <c r="AG22" i="92"/>
  <c r="AF22" i="92"/>
  <c r="AE22" i="92"/>
  <c r="AD22" i="92"/>
  <c r="AC22" i="92"/>
  <c r="AB22" i="92"/>
  <c r="AA22" i="92"/>
  <c r="Z22" i="92"/>
  <c r="Y22" i="92"/>
  <c r="X22" i="92"/>
  <c r="W22" i="92"/>
  <c r="V22" i="92"/>
  <c r="U22" i="92"/>
  <c r="T22" i="92"/>
  <c r="S22" i="91"/>
  <c r="R22" i="91"/>
  <c r="L22" i="91"/>
  <c r="J22" i="91"/>
  <c r="H22" i="91"/>
  <c r="G22" i="91"/>
  <c r="F22" i="91"/>
  <c r="F22" i="94"/>
  <c r="D22" i="91"/>
  <c r="C22" i="91"/>
  <c r="B22" i="91"/>
  <c r="A22" i="91"/>
  <c r="AS21" i="92"/>
  <c r="AR21" i="92"/>
  <c r="AQ21" i="92"/>
  <c r="AP21" i="92"/>
  <c r="AO21" i="92"/>
  <c r="AN21" i="92"/>
  <c r="AM21" i="92"/>
  <c r="AL21" i="92"/>
  <c r="AK21" i="92"/>
  <c r="AJ21" i="92"/>
  <c r="AI21" i="92"/>
  <c r="AH21" i="92"/>
  <c r="AG21" i="92"/>
  <c r="AF21" i="92"/>
  <c r="AE21" i="92"/>
  <c r="AD21" i="92"/>
  <c r="AC21" i="92"/>
  <c r="AB21" i="92"/>
  <c r="AA21" i="92"/>
  <c r="Z21" i="92"/>
  <c r="Y21" i="92"/>
  <c r="X21" i="92"/>
  <c r="W21" i="92"/>
  <c r="V21" i="92"/>
  <c r="U21" i="92"/>
  <c r="T21" i="92"/>
  <c r="S21" i="91"/>
  <c r="S21" i="94"/>
  <c r="F21" i="91"/>
  <c r="E21" i="91"/>
  <c r="D21" i="91"/>
  <c r="C21" i="91"/>
  <c r="B21" i="91"/>
  <c r="B21" i="94"/>
  <c r="AS20" i="92"/>
  <c r="AR20" i="92"/>
  <c r="AQ20" i="92"/>
  <c r="AP20" i="92"/>
  <c r="AO20" i="92"/>
  <c r="AN20" i="92"/>
  <c r="AM20" i="92"/>
  <c r="AL20" i="92"/>
  <c r="AK20" i="92"/>
  <c r="AJ20" i="92"/>
  <c r="AI20" i="92"/>
  <c r="AH20" i="92"/>
  <c r="AG20" i="92"/>
  <c r="AF20" i="92"/>
  <c r="AE20" i="92"/>
  <c r="AD20" i="92"/>
  <c r="AC20" i="92"/>
  <c r="AB20" i="92"/>
  <c r="AA20" i="92"/>
  <c r="Z20" i="92"/>
  <c r="Y20" i="92"/>
  <c r="X20" i="92"/>
  <c r="W20" i="92"/>
  <c r="V20" i="92"/>
  <c r="U20" i="92"/>
  <c r="T20" i="92"/>
  <c r="S20" i="91"/>
  <c r="R20" i="91"/>
  <c r="P20" i="91"/>
  <c r="O20" i="91"/>
  <c r="O20" i="94"/>
  <c r="M20" i="91"/>
  <c r="L20" i="91"/>
  <c r="J20" i="91"/>
  <c r="H20" i="91"/>
  <c r="G20" i="91"/>
  <c r="F20" i="91"/>
  <c r="E20" i="91"/>
  <c r="D20" i="91"/>
  <c r="A20" i="91"/>
  <c r="AS19" i="92"/>
  <c r="AR19" i="92"/>
  <c r="AQ19" i="92"/>
  <c r="AP19" i="92"/>
  <c r="AO19" i="92"/>
  <c r="AN19" i="92"/>
  <c r="AM19" i="92"/>
  <c r="AL19" i="92"/>
  <c r="AK19" i="92"/>
  <c r="AJ19" i="92"/>
  <c r="AI19" i="92"/>
  <c r="AH19" i="92"/>
  <c r="AG19" i="92"/>
  <c r="AF19" i="92"/>
  <c r="AE19" i="92"/>
  <c r="AD19" i="92"/>
  <c r="AC19" i="92"/>
  <c r="AB19" i="92"/>
  <c r="AA19" i="92"/>
  <c r="Z19" i="92"/>
  <c r="Y19" i="92"/>
  <c r="X19" i="92"/>
  <c r="W19" i="92"/>
  <c r="V19" i="92"/>
  <c r="U19" i="92"/>
  <c r="T19" i="92"/>
  <c r="M19" i="91"/>
  <c r="L19" i="91"/>
  <c r="K19" i="94"/>
  <c r="H19" i="91"/>
  <c r="G19" i="91"/>
  <c r="F19" i="91"/>
  <c r="AS18" i="92"/>
  <c r="AR18" i="92"/>
  <c r="AQ18" i="92"/>
  <c r="AP18" i="92"/>
  <c r="AO18" i="92"/>
  <c r="AN18" i="92"/>
  <c r="AM18" i="92"/>
  <c r="AL18" i="92"/>
  <c r="AK18" i="92"/>
  <c r="AJ18" i="92"/>
  <c r="AI18" i="92"/>
  <c r="AH18" i="92"/>
  <c r="AG18" i="92"/>
  <c r="AF18" i="92"/>
  <c r="AE18" i="92"/>
  <c r="AD18" i="92"/>
  <c r="AC18" i="92"/>
  <c r="AB18" i="92"/>
  <c r="AA18" i="92"/>
  <c r="Z18" i="92"/>
  <c r="Y18" i="92"/>
  <c r="X18" i="92"/>
  <c r="W18" i="92"/>
  <c r="V18" i="92"/>
  <c r="U18" i="92"/>
  <c r="T18" i="92"/>
  <c r="S18" i="91"/>
  <c r="N18" i="91"/>
  <c r="L18" i="91"/>
  <c r="H18" i="91"/>
  <c r="F18" i="94"/>
  <c r="C18" i="91"/>
  <c r="A18" i="91"/>
  <c r="AS17" i="92"/>
  <c r="AR17" i="92"/>
  <c r="AQ17" i="92"/>
  <c r="AP17" i="92"/>
  <c r="AO17" i="92"/>
  <c r="AN17" i="92"/>
  <c r="AM17" i="92"/>
  <c r="AL17" i="92"/>
  <c r="AK17" i="92"/>
  <c r="AJ17" i="92"/>
  <c r="AI17" i="92"/>
  <c r="AH17" i="92"/>
  <c r="AG17" i="92"/>
  <c r="AF17" i="92"/>
  <c r="AE17" i="92"/>
  <c r="AD17" i="92"/>
  <c r="AC17" i="92"/>
  <c r="AB17" i="92"/>
  <c r="AA17" i="92"/>
  <c r="Z17" i="92"/>
  <c r="Y17" i="92"/>
  <c r="X17" i="92"/>
  <c r="W17" i="92"/>
  <c r="V17" i="92"/>
  <c r="U17" i="92"/>
  <c r="T17" i="92"/>
  <c r="S17" i="91"/>
  <c r="S17" i="94"/>
  <c r="P17" i="91"/>
  <c r="O17" i="91"/>
  <c r="N17" i="91"/>
  <c r="M17" i="91"/>
  <c r="L17" i="91"/>
  <c r="J17" i="91"/>
  <c r="F17" i="91"/>
  <c r="C17" i="91"/>
  <c r="B17" i="91"/>
  <c r="B17" i="94"/>
  <c r="AS16" i="92"/>
  <c r="AR16" i="92"/>
  <c r="AQ16" i="92"/>
  <c r="AP16" i="92"/>
  <c r="AO16" i="92"/>
  <c r="AN16" i="92"/>
  <c r="AM16" i="92"/>
  <c r="AL16" i="92"/>
  <c r="AK16" i="92"/>
  <c r="AJ16" i="92"/>
  <c r="AI16" i="92"/>
  <c r="AH16" i="92"/>
  <c r="AG16" i="92"/>
  <c r="AF16" i="92"/>
  <c r="AE16" i="92"/>
  <c r="AD16" i="92"/>
  <c r="AC16" i="92"/>
  <c r="AB16" i="92"/>
  <c r="AA16" i="92"/>
  <c r="Z16" i="92"/>
  <c r="Y16" i="92"/>
  <c r="X16" i="92"/>
  <c r="W16" i="92"/>
  <c r="V16" i="92"/>
  <c r="U16" i="92"/>
  <c r="T16" i="92"/>
  <c r="S16" i="91"/>
  <c r="O16" i="91"/>
  <c r="O16" i="94"/>
  <c r="M16" i="91"/>
  <c r="G16" i="91"/>
  <c r="C16" i="91"/>
  <c r="A16" i="91"/>
  <c r="AS15" i="92"/>
  <c r="AR15" i="92"/>
  <c r="AQ15" i="92"/>
  <c r="AP15" i="92"/>
  <c r="AO15" i="92"/>
  <c r="AN15" i="92"/>
  <c r="AM15" i="92"/>
  <c r="AL15" i="92"/>
  <c r="AK15" i="92"/>
  <c r="AJ15" i="92"/>
  <c r="AI15" i="92"/>
  <c r="AH15" i="92"/>
  <c r="AG15" i="92"/>
  <c r="AF15" i="92"/>
  <c r="AE15" i="92"/>
  <c r="AD15" i="92"/>
  <c r="AC15" i="92"/>
  <c r="AB15" i="92"/>
  <c r="AA15" i="92"/>
  <c r="Z15" i="92"/>
  <c r="Y15" i="92"/>
  <c r="X15" i="92"/>
  <c r="W15" i="92"/>
  <c r="V15" i="92"/>
  <c r="U15" i="92"/>
  <c r="T15" i="92"/>
  <c r="S15" i="91"/>
  <c r="R15" i="91"/>
  <c r="P15" i="91"/>
  <c r="O15" i="91"/>
  <c r="K15" i="94"/>
  <c r="H15" i="91"/>
  <c r="G15" i="91"/>
  <c r="F15" i="91"/>
  <c r="E15" i="91"/>
  <c r="D15" i="91"/>
  <c r="C15" i="91"/>
  <c r="B15" i="91"/>
  <c r="A15" i="91"/>
  <c r="AS14" i="92"/>
  <c r="AR14" i="92"/>
  <c r="AQ14" i="92"/>
  <c r="AP14" i="92"/>
  <c r="AO14" i="92"/>
  <c r="AN14" i="92"/>
  <c r="AM14" i="92"/>
  <c r="AL14" i="92"/>
  <c r="AK14" i="92"/>
  <c r="AJ14" i="92"/>
  <c r="AI14" i="92"/>
  <c r="AH14" i="92"/>
  <c r="AG14" i="92"/>
  <c r="AF14" i="92"/>
  <c r="AE14" i="92"/>
  <c r="AD14" i="92"/>
  <c r="AC14" i="92"/>
  <c r="AB14" i="92"/>
  <c r="AA14" i="92"/>
  <c r="Z14" i="92"/>
  <c r="Y14" i="92"/>
  <c r="X14" i="92"/>
  <c r="W14" i="92"/>
  <c r="V14" i="92"/>
  <c r="U14" i="92"/>
  <c r="T14" i="92"/>
  <c r="S14" i="91"/>
  <c r="R14" i="91"/>
  <c r="G14" i="91"/>
  <c r="F14" i="94"/>
  <c r="D14" i="91"/>
  <c r="B14" i="91"/>
  <c r="A14" i="91"/>
  <c r="AS13" i="92"/>
  <c r="AR13" i="92"/>
  <c r="AQ13" i="92"/>
  <c r="AP13" i="92"/>
  <c r="AO13" i="92"/>
  <c r="AN13" i="92"/>
  <c r="AM13" i="92"/>
  <c r="AL13" i="92"/>
  <c r="AK13" i="92"/>
  <c r="AJ13" i="92"/>
  <c r="AI13" i="92"/>
  <c r="AH13" i="92"/>
  <c r="AG13" i="92"/>
  <c r="AF13" i="92"/>
  <c r="AE13" i="92"/>
  <c r="AD13" i="92"/>
  <c r="AC13" i="92"/>
  <c r="AB13" i="92"/>
  <c r="AA13" i="92"/>
  <c r="Z13" i="92"/>
  <c r="Y13" i="92"/>
  <c r="X13" i="92"/>
  <c r="W13" i="92"/>
  <c r="V13" i="92"/>
  <c r="U13" i="92"/>
  <c r="T13" i="92"/>
  <c r="S13" i="91"/>
  <c r="S13" i="94"/>
  <c r="P13" i="91"/>
  <c r="O13" i="91"/>
  <c r="N13" i="91"/>
  <c r="M13" i="91"/>
  <c r="L13" i="91"/>
  <c r="J13" i="91"/>
  <c r="H13" i="91"/>
  <c r="G13" i="91"/>
  <c r="F13" i="91"/>
  <c r="E13" i="91"/>
  <c r="D13" i="91"/>
  <c r="C13" i="91"/>
  <c r="B13" i="91"/>
  <c r="B13" i="94"/>
  <c r="AS12" i="92"/>
  <c r="AR12" i="92"/>
  <c r="AQ12" i="92"/>
  <c r="AP12" i="92"/>
  <c r="AO12" i="92"/>
  <c r="AN12" i="92"/>
  <c r="AM12" i="92"/>
  <c r="AL12" i="92"/>
  <c r="AK12" i="92"/>
  <c r="AJ12" i="92"/>
  <c r="AI12" i="92"/>
  <c r="AH12" i="92"/>
  <c r="AG12" i="92"/>
  <c r="AF12" i="92"/>
  <c r="AE12" i="92"/>
  <c r="AD12" i="92"/>
  <c r="AC12" i="92"/>
  <c r="AB12" i="92"/>
  <c r="AA12" i="92"/>
  <c r="Z12" i="92"/>
  <c r="Y12" i="92"/>
  <c r="X12" i="92"/>
  <c r="W12" i="92"/>
  <c r="V12" i="92"/>
  <c r="U12" i="92"/>
  <c r="T12" i="92"/>
  <c r="P12" i="91"/>
  <c r="O12" i="94"/>
  <c r="J12" i="91"/>
  <c r="H12" i="91"/>
  <c r="G12" i="91"/>
  <c r="F12" i="91"/>
  <c r="E12" i="91"/>
  <c r="D12" i="91"/>
  <c r="AS11" i="92"/>
  <c r="AR11" i="92"/>
  <c r="AQ11" i="92"/>
  <c r="AP11" i="92"/>
  <c r="AO11" i="92"/>
  <c r="AN11" i="92"/>
  <c r="AM11" i="92"/>
  <c r="AL11" i="92"/>
  <c r="AK11" i="92"/>
  <c r="AJ11" i="92"/>
  <c r="AI11" i="92"/>
  <c r="AH11" i="92"/>
  <c r="AG11" i="92"/>
  <c r="AF11" i="92"/>
  <c r="AE11" i="92"/>
  <c r="AD11" i="92"/>
  <c r="AC11" i="92"/>
  <c r="AB11" i="92"/>
  <c r="AA11" i="92"/>
  <c r="Z11" i="92"/>
  <c r="Y11" i="92"/>
  <c r="X11" i="92"/>
  <c r="W11" i="92"/>
  <c r="V11" i="92"/>
  <c r="U11" i="92"/>
  <c r="T11" i="92"/>
  <c r="R11" i="91"/>
  <c r="P11" i="91"/>
  <c r="O11" i="91"/>
  <c r="N11" i="91"/>
  <c r="M11" i="91"/>
  <c r="L11" i="91"/>
  <c r="K11" i="94"/>
  <c r="H11" i="91"/>
  <c r="G11" i="91"/>
  <c r="F11" i="91"/>
  <c r="C11" i="91"/>
  <c r="B11" i="91"/>
  <c r="A11" i="91"/>
  <c r="AS10" i="92"/>
  <c r="AR10" i="92"/>
  <c r="AQ10" i="92"/>
  <c r="AP10" i="92"/>
  <c r="AO10" i="92"/>
  <c r="AN10" i="92"/>
  <c r="AM10" i="92"/>
  <c r="AL10" i="92"/>
  <c r="AK10" i="92"/>
  <c r="AJ10" i="92"/>
  <c r="AI10" i="92"/>
  <c r="AH10" i="92"/>
  <c r="AG10" i="92"/>
  <c r="AF10" i="92"/>
  <c r="AE10" i="92"/>
  <c r="AD10" i="92"/>
  <c r="AC10" i="92"/>
  <c r="AB10" i="92"/>
  <c r="AA10" i="92"/>
  <c r="Z10" i="92"/>
  <c r="Y10" i="92"/>
  <c r="X10" i="92"/>
  <c r="W10" i="92"/>
  <c r="V10" i="92"/>
  <c r="U10" i="92"/>
  <c r="T10" i="92"/>
  <c r="O10" i="91"/>
  <c r="N10" i="91"/>
  <c r="M10" i="91"/>
  <c r="L10" i="91"/>
  <c r="J10" i="91"/>
  <c r="H10" i="91"/>
  <c r="F10" i="94"/>
  <c r="AS9" i="92"/>
  <c r="AR9" i="92"/>
  <c r="AQ9" i="92"/>
  <c r="AP9" i="92"/>
  <c r="AO9" i="92"/>
  <c r="AN9" i="92"/>
  <c r="AM9" i="92"/>
  <c r="AL9" i="92"/>
  <c r="AK9" i="92"/>
  <c r="AJ9" i="92"/>
  <c r="AI9" i="92"/>
  <c r="AH9" i="92"/>
  <c r="AG9" i="92"/>
  <c r="AF9" i="92"/>
  <c r="AE9" i="92"/>
  <c r="AD9" i="92"/>
  <c r="AC9" i="92"/>
  <c r="AB9" i="92"/>
  <c r="AA9" i="92"/>
  <c r="Z9" i="92"/>
  <c r="Y9" i="92"/>
  <c r="X9" i="92"/>
  <c r="W9" i="92"/>
  <c r="V9" i="92"/>
  <c r="U9" i="92"/>
  <c r="T9" i="92"/>
  <c r="S9" i="94"/>
  <c r="O9" i="91"/>
  <c r="L9" i="91"/>
  <c r="J9" i="91"/>
  <c r="F9" i="91"/>
  <c r="E9" i="91"/>
  <c r="B9" i="94"/>
  <c r="AS8" i="92"/>
  <c r="AR8" i="92"/>
  <c r="AQ8" i="92"/>
  <c r="AP8" i="92"/>
  <c r="AO8" i="92"/>
  <c r="AN8" i="92"/>
  <c r="AM8" i="92"/>
  <c r="AL8" i="92"/>
  <c r="AK8" i="92"/>
  <c r="AJ8" i="92"/>
  <c r="AI8" i="92"/>
  <c r="AH8" i="92"/>
  <c r="AG8" i="92"/>
  <c r="AF8" i="92"/>
  <c r="AE8" i="92"/>
  <c r="AD8" i="92"/>
  <c r="AC8" i="92"/>
  <c r="AB8" i="92"/>
  <c r="AA8" i="92"/>
  <c r="Z8" i="92"/>
  <c r="Y8" i="92"/>
  <c r="X8" i="92"/>
  <c r="W8" i="92"/>
  <c r="V8" i="92"/>
  <c r="U8" i="92"/>
  <c r="T8" i="92"/>
  <c r="S8" i="91"/>
  <c r="R8" i="91"/>
  <c r="P8" i="91"/>
  <c r="O8" i="91"/>
  <c r="O8" i="94"/>
  <c r="M8" i="91"/>
  <c r="D8" i="91"/>
  <c r="C8" i="91"/>
  <c r="B8" i="91"/>
  <c r="A8" i="91"/>
  <c r="AS7" i="92"/>
  <c r="AR7" i="92"/>
  <c r="AQ7" i="92"/>
  <c r="AP7" i="92"/>
  <c r="AO7" i="92"/>
  <c r="AN7" i="92"/>
  <c r="AM7" i="92"/>
  <c r="AL7" i="92"/>
  <c r="AK7" i="92"/>
  <c r="AJ7" i="92"/>
  <c r="AI7" i="92"/>
  <c r="AH7" i="92"/>
  <c r="AG7" i="92"/>
  <c r="AF7" i="92"/>
  <c r="AE7" i="92"/>
  <c r="AD7" i="92"/>
  <c r="AC7" i="92"/>
  <c r="AB7" i="92"/>
  <c r="AA7" i="92"/>
  <c r="Z7" i="92"/>
  <c r="Y7" i="92"/>
  <c r="X7" i="92"/>
  <c r="W7" i="92"/>
  <c r="V7" i="92"/>
  <c r="U7" i="92"/>
  <c r="T7" i="92"/>
  <c r="R7" i="91"/>
  <c r="P7" i="91"/>
  <c r="O7" i="91"/>
  <c r="F7" i="91"/>
  <c r="B7" i="92"/>
  <c r="A7" i="91"/>
  <c r="AS6" i="92"/>
  <c r="AR6" i="92"/>
  <c r="AQ6" i="92"/>
  <c r="AP6" i="92"/>
  <c r="AO6" i="92"/>
  <c r="AN6" i="92"/>
  <c r="AM6" i="92"/>
  <c r="AL6" i="92"/>
  <c r="AK6" i="92"/>
  <c r="AJ6" i="92"/>
  <c r="AI6" i="92"/>
  <c r="AH6" i="92"/>
  <c r="AG6" i="92"/>
  <c r="AF6" i="92"/>
  <c r="AE6" i="92"/>
  <c r="AD6" i="92"/>
  <c r="AC6" i="92"/>
  <c r="AB6" i="92"/>
  <c r="AA6" i="92"/>
  <c r="Z6" i="92"/>
  <c r="Y6" i="92"/>
  <c r="X6" i="92"/>
  <c r="W6" i="92"/>
  <c r="V6" i="92"/>
  <c r="U6" i="92"/>
  <c r="T6" i="92"/>
  <c r="T6" i="94"/>
  <c r="N6" i="94"/>
  <c r="J6" i="91"/>
  <c r="E6" i="91"/>
  <c r="D6" i="91"/>
  <c r="C6" i="91"/>
  <c r="B6" i="92"/>
  <c r="N150" i="88"/>
  <c r="K150" i="88"/>
  <c r="H150" i="88"/>
  <c r="G150" i="88"/>
  <c r="H149" i="88"/>
  <c r="G149" i="88"/>
  <c r="K148" i="88"/>
  <c r="N148" i="88"/>
  <c r="H148" i="88"/>
  <c r="G148" i="88"/>
  <c r="N147" i="88"/>
  <c r="H147" i="88"/>
  <c r="G147" i="88"/>
  <c r="N146" i="88"/>
  <c r="K146" i="88"/>
  <c r="H146" i="88"/>
  <c r="G146" i="88"/>
  <c r="N145" i="88"/>
  <c r="K145" i="88"/>
  <c r="H145" i="88"/>
  <c r="G145" i="88"/>
  <c r="K144" i="88"/>
  <c r="H144" i="88"/>
  <c r="G144" i="88"/>
  <c r="N143" i="88"/>
  <c r="K143" i="88"/>
  <c r="H143" i="88"/>
  <c r="G143" i="88"/>
  <c r="H142" i="88"/>
  <c r="G142" i="88"/>
  <c r="K141" i="88"/>
  <c r="H141" i="88"/>
  <c r="G141" i="88"/>
  <c r="H140" i="88"/>
  <c r="G140" i="88"/>
  <c r="H139" i="88"/>
  <c r="G139" i="88"/>
  <c r="N138" i="88"/>
  <c r="H138" i="88"/>
  <c r="G138" i="88"/>
  <c r="K137" i="88"/>
  <c r="H137" i="88"/>
  <c r="G137" i="88"/>
  <c r="H136" i="88"/>
  <c r="G136" i="88"/>
  <c r="N135" i="88"/>
  <c r="H135" i="88"/>
  <c r="G135" i="88"/>
  <c r="N134" i="88"/>
  <c r="K134" i="88"/>
  <c r="H134" i="88"/>
  <c r="G134" i="88"/>
  <c r="N133" i="88"/>
  <c r="K133" i="88"/>
  <c r="H133" i="88"/>
  <c r="G133" i="88"/>
  <c r="N132" i="88"/>
  <c r="K132" i="88"/>
  <c r="H132" i="88"/>
  <c r="G132" i="88"/>
  <c r="N131" i="88"/>
  <c r="H131" i="88"/>
  <c r="G131" i="88"/>
  <c r="N130" i="88"/>
  <c r="K130" i="88"/>
  <c r="H130" i="88"/>
  <c r="G130" i="88"/>
  <c r="N129" i="88"/>
  <c r="K129" i="88"/>
  <c r="H129" i="88"/>
  <c r="G129" i="88"/>
  <c r="K128" i="88"/>
  <c r="H128" i="88"/>
  <c r="G128" i="88"/>
  <c r="N127" i="88"/>
  <c r="K127" i="88"/>
  <c r="H127" i="88"/>
  <c r="G127" i="88"/>
  <c r="H126" i="88"/>
  <c r="G126" i="88"/>
  <c r="K125" i="88"/>
  <c r="H125" i="88"/>
  <c r="G125" i="88"/>
  <c r="H124" i="88"/>
  <c r="G124" i="88"/>
  <c r="H123" i="88"/>
  <c r="G123" i="88"/>
  <c r="N122" i="88"/>
  <c r="K122" i="88"/>
  <c r="H122" i="88"/>
  <c r="G122" i="88"/>
  <c r="K121" i="88"/>
  <c r="H121" i="88"/>
  <c r="G121" i="88"/>
  <c r="H120" i="88"/>
  <c r="G120" i="88"/>
  <c r="N119" i="88"/>
  <c r="H119" i="88"/>
  <c r="G119" i="88"/>
  <c r="N118" i="88"/>
  <c r="K118" i="88"/>
  <c r="H118" i="88"/>
  <c r="G118" i="88"/>
  <c r="N117" i="88"/>
  <c r="K117" i="88"/>
  <c r="H117" i="88"/>
  <c r="G117" i="88"/>
  <c r="N116" i="88"/>
  <c r="K116" i="88"/>
  <c r="H116" i="88"/>
  <c r="G116" i="88"/>
  <c r="N115" i="88"/>
  <c r="H115" i="88"/>
  <c r="G115" i="88"/>
  <c r="N114" i="88"/>
  <c r="K114" i="88"/>
  <c r="H114" i="88"/>
  <c r="G114" i="88"/>
  <c r="N113" i="88"/>
  <c r="K113" i="88"/>
  <c r="H113" i="88"/>
  <c r="G113" i="88"/>
  <c r="K112" i="88"/>
  <c r="H112" i="88"/>
  <c r="G112" i="88"/>
  <c r="N111" i="88"/>
  <c r="K111" i="88"/>
  <c r="H111" i="88"/>
  <c r="G111" i="88"/>
  <c r="H110" i="88"/>
  <c r="G110" i="88"/>
  <c r="K109" i="88"/>
  <c r="H109" i="88"/>
  <c r="G109" i="88"/>
  <c r="H108" i="88"/>
  <c r="G108" i="88"/>
  <c r="H107" i="88"/>
  <c r="G107" i="88"/>
  <c r="N106" i="88"/>
  <c r="K106" i="88"/>
  <c r="H106" i="88"/>
  <c r="G106" i="88"/>
  <c r="K105" i="88"/>
  <c r="H105" i="88"/>
  <c r="G105" i="88"/>
  <c r="H104" i="88"/>
  <c r="G104" i="88"/>
  <c r="N103" i="88"/>
  <c r="H103" i="88"/>
  <c r="G103" i="88"/>
  <c r="N102" i="88"/>
  <c r="K102" i="88"/>
  <c r="H102" i="88"/>
  <c r="G102" i="88"/>
  <c r="N101" i="88"/>
  <c r="K101" i="88"/>
  <c r="H101" i="88"/>
  <c r="G101" i="88"/>
  <c r="N100" i="88"/>
  <c r="K100" i="88"/>
  <c r="H100" i="88"/>
  <c r="G100" i="88"/>
  <c r="N99" i="88"/>
  <c r="H99" i="88"/>
  <c r="G99" i="88"/>
  <c r="N98" i="88"/>
  <c r="K98" i="88"/>
  <c r="H98" i="88"/>
  <c r="G98" i="88"/>
  <c r="N97" i="88"/>
  <c r="K97" i="88"/>
  <c r="H97" i="88"/>
  <c r="G97" i="88"/>
  <c r="K96" i="88"/>
  <c r="H96" i="88"/>
  <c r="G96" i="88"/>
  <c r="N95" i="88"/>
  <c r="K95" i="88"/>
  <c r="H95" i="88"/>
  <c r="G95" i="88"/>
  <c r="H94" i="88"/>
  <c r="G94" i="88"/>
  <c r="N93" i="88"/>
  <c r="K93" i="88"/>
  <c r="H93" i="88"/>
  <c r="G93" i="88"/>
  <c r="H92" i="88"/>
  <c r="G92" i="88"/>
  <c r="H91" i="88"/>
  <c r="G91" i="88"/>
  <c r="N90" i="88"/>
  <c r="K90" i="88"/>
  <c r="H90" i="88"/>
  <c r="G90" i="88"/>
  <c r="K89" i="88"/>
  <c r="H89" i="88"/>
  <c r="G89" i="88"/>
  <c r="N88" i="88"/>
  <c r="H88" i="88"/>
  <c r="G88" i="88"/>
  <c r="N87" i="88"/>
  <c r="H87" i="88"/>
  <c r="G87" i="88"/>
  <c r="N86" i="88"/>
  <c r="K86" i="88"/>
  <c r="H86" i="88"/>
  <c r="G86" i="88"/>
  <c r="N85" i="88"/>
  <c r="K85" i="88"/>
  <c r="H85" i="88"/>
  <c r="G85" i="88"/>
  <c r="N84" i="88"/>
  <c r="K84" i="88"/>
  <c r="H84" i="88"/>
  <c r="G84" i="88"/>
  <c r="N83" i="88"/>
  <c r="H83" i="88"/>
  <c r="G83" i="88"/>
  <c r="N82" i="88"/>
  <c r="K82" i="88"/>
  <c r="H82" i="88"/>
  <c r="G82" i="88"/>
  <c r="N81" i="88"/>
  <c r="K81" i="88"/>
  <c r="H81" i="88"/>
  <c r="G81" i="88"/>
  <c r="K80" i="88"/>
  <c r="H80" i="88"/>
  <c r="G80" i="88"/>
  <c r="N79" i="88"/>
  <c r="K79" i="88"/>
  <c r="H79" i="88"/>
  <c r="G79" i="88"/>
  <c r="H78" i="88"/>
  <c r="G78" i="88"/>
  <c r="N77" i="88"/>
  <c r="K77" i="88"/>
  <c r="H77" i="88"/>
  <c r="G77" i="88"/>
  <c r="H76" i="88"/>
  <c r="G76" i="88"/>
  <c r="H75" i="88"/>
  <c r="G75" i="88"/>
  <c r="N74" i="88"/>
  <c r="K74" i="88"/>
  <c r="H74" i="88"/>
  <c r="G74" i="88"/>
  <c r="N73" i="88"/>
  <c r="K73" i="88"/>
  <c r="H73" i="88"/>
  <c r="G73" i="88"/>
  <c r="H72" i="88"/>
  <c r="G72" i="88"/>
  <c r="N71" i="88"/>
  <c r="H71" i="88"/>
  <c r="G71" i="88"/>
  <c r="N70" i="88"/>
  <c r="K70" i="88"/>
  <c r="H70" i="88"/>
  <c r="G70" i="88"/>
  <c r="N69" i="88"/>
  <c r="K69" i="88"/>
  <c r="H69" i="88"/>
  <c r="G69" i="88"/>
  <c r="N68" i="88"/>
  <c r="K68" i="88"/>
  <c r="H68" i="88"/>
  <c r="G68" i="88"/>
  <c r="N67" i="88"/>
  <c r="H67" i="88"/>
  <c r="G67" i="88"/>
  <c r="N66" i="88"/>
  <c r="K66" i="88"/>
  <c r="H66" i="88"/>
  <c r="G66" i="88"/>
  <c r="N65" i="88"/>
  <c r="K65" i="88"/>
  <c r="H65" i="88"/>
  <c r="G65" i="88"/>
  <c r="K64" i="88"/>
  <c r="H64" i="88"/>
  <c r="G64" i="88"/>
  <c r="N63" i="88"/>
  <c r="K63" i="88"/>
  <c r="H63" i="88"/>
  <c r="G63" i="88"/>
  <c r="H62" i="88"/>
  <c r="G62" i="88"/>
  <c r="N61" i="88"/>
  <c r="K61" i="88"/>
  <c r="H61" i="88"/>
  <c r="G61" i="88"/>
  <c r="H60" i="88"/>
  <c r="G60" i="88"/>
  <c r="H59" i="88"/>
  <c r="G59" i="88"/>
  <c r="N58" i="88"/>
  <c r="K58" i="88"/>
  <c r="H58" i="88"/>
  <c r="G58" i="88"/>
  <c r="K57" i="88"/>
  <c r="H57" i="88"/>
  <c r="G57" i="88"/>
  <c r="H56" i="88"/>
  <c r="G56" i="88"/>
  <c r="N55" i="88"/>
  <c r="H55" i="88"/>
  <c r="G55" i="88"/>
  <c r="N54" i="88"/>
  <c r="K54" i="88"/>
  <c r="H54" i="88"/>
  <c r="G54" i="88"/>
  <c r="N53" i="88"/>
  <c r="K53" i="88"/>
  <c r="H53" i="88"/>
  <c r="G53" i="88"/>
  <c r="N52" i="88"/>
  <c r="K52" i="88"/>
  <c r="H52" i="88"/>
  <c r="G52" i="88"/>
  <c r="N51" i="88"/>
  <c r="H51" i="88"/>
  <c r="G51" i="88"/>
  <c r="N50" i="88"/>
  <c r="K50" i="88"/>
  <c r="H50" i="88"/>
  <c r="G50" i="88"/>
  <c r="N49" i="88"/>
  <c r="K49" i="88"/>
  <c r="H49" i="88"/>
  <c r="G49" i="88"/>
  <c r="K48" i="88"/>
  <c r="H48" i="88"/>
  <c r="G48" i="88"/>
  <c r="N47" i="88"/>
  <c r="K47" i="88"/>
  <c r="H47" i="88"/>
  <c r="G47" i="88"/>
  <c r="H46" i="88"/>
  <c r="G46" i="88"/>
  <c r="N45" i="88"/>
  <c r="K45" i="88"/>
  <c r="H45" i="88"/>
  <c r="G45" i="88"/>
  <c r="H44" i="88"/>
  <c r="G44" i="88"/>
  <c r="H43" i="88"/>
  <c r="G43" i="88"/>
  <c r="N42" i="88"/>
  <c r="K42" i="88"/>
  <c r="H42" i="88"/>
  <c r="G42" i="88"/>
  <c r="N41" i="88"/>
  <c r="K41" i="88"/>
  <c r="H41" i="88"/>
  <c r="G41" i="88"/>
  <c r="N40" i="88"/>
  <c r="H40" i="88"/>
  <c r="G40" i="88"/>
  <c r="N39" i="88"/>
  <c r="H39" i="88"/>
  <c r="G39" i="88"/>
  <c r="N38" i="88"/>
  <c r="K38" i="88"/>
  <c r="H38" i="88"/>
  <c r="G38" i="88"/>
  <c r="N37" i="88"/>
  <c r="K37" i="88"/>
  <c r="H37" i="88"/>
  <c r="G37" i="88"/>
  <c r="N36" i="88"/>
  <c r="K36" i="88"/>
  <c r="H36" i="88"/>
  <c r="G36" i="88"/>
  <c r="N35" i="88"/>
  <c r="H35" i="88"/>
  <c r="G35" i="88"/>
  <c r="N34" i="88"/>
  <c r="K34" i="88"/>
  <c r="H34" i="88"/>
  <c r="G34" i="88"/>
  <c r="N33" i="88"/>
  <c r="K33" i="88"/>
  <c r="H33" i="88"/>
  <c r="G33" i="88"/>
  <c r="K32" i="88"/>
  <c r="H32" i="88"/>
  <c r="G32" i="88"/>
  <c r="N31" i="88"/>
  <c r="K31" i="88"/>
  <c r="H31" i="88"/>
  <c r="G31" i="88"/>
  <c r="H30" i="88"/>
  <c r="G30" i="88"/>
  <c r="N29" i="88"/>
  <c r="K29" i="88"/>
  <c r="H29" i="88"/>
  <c r="G29" i="88"/>
  <c r="H28" i="88"/>
  <c r="G28" i="88"/>
  <c r="H27" i="88"/>
  <c r="G27" i="88"/>
  <c r="N26" i="88"/>
  <c r="K26" i="88"/>
  <c r="H26" i="88"/>
  <c r="G26" i="88"/>
  <c r="K25" i="88"/>
  <c r="H25" i="88"/>
  <c r="G25" i="88"/>
  <c r="K24" i="88"/>
  <c r="H24" i="88"/>
  <c r="G24" i="88"/>
  <c r="N23" i="88"/>
  <c r="H23" i="88"/>
  <c r="G23" i="88"/>
  <c r="N22" i="88"/>
  <c r="K22" i="88"/>
  <c r="H22" i="88"/>
  <c r="G22" i="88"/>
  <c r="N21" i="88"/>
  <c r="K21" i="88"/>
  <c r="H21" i="88"/>
  <c r="G21" i="88"/>
  <c r="N20" i="88"/>
  <c r="K20" i="88"/>
  <c r="H20" i="88"/>
  <c r="G20" i="88"/>
  <c r="N19" i="88"/>
  <c r="H19" i="88"/>
  <c r="G19" i="88"/>
  <c r="N18" i="88"/>
  <c r="K18" i="88"/>
  <c r="H18" i="88"/>
  <c r="G18" i="88"/>
  <c r="N17" i="88"/>
  <c r="K17" i="88"/>
  <c r="H17" i="88"/>
  <c r="G17" i="88"/>
  <c r="K16" i="88"/>
  <c r="H16" i="88"/>
  <c r="G16" i="88"/>
  <c r="K15" i="88"/>
  <c r="H15" i="88"/>
  <c r="G15" i="88"/>
  <c r="H14" i="88"/>
  <c r="G14" i="88"/>
  <c r="N13" i="88"/>
  <c r="K13" i="88"/>
  <c r="H13" i="88"/>
  <c r="G13" i="88"/>
  <c r="H12" i="88"/>
  <c r="G12" i="88"/>
  <c r="H11" i="88"/>
  <c r="G11" i="88"/>
  <c r="N10" i="88"/>
  <c r="K10" i="88"/>
  <c r="H10" i="88"/>
  <c r="G10" i="88"/>
  <c r="K9" i="88"/>
  <c r="H9" i="88"/>
  <c r="G9" i="88"/>
  <c r="H8" i="88"/>
  <c r="G8" i="88"/>
  <c r="N7" i="88"/>
  <c r="H7" i="88"/>
  <c r="G7" i="88"/>
  <c r="N6" i="88"/>
  <c r="K6" i="88"/>
  <c r="H6" i="88"/>
  <c r="G6" i="88"/>
  <c r="N5" i="88"/>
  <c r="K5" i="88"/>
  <c r="H5" i="88"/>
  <c r="G5" i="88"/>
  <c r="U4" i="88"/>
  <c r="Q4" i="88"/>
  <c r="N4" i="88"/>
  <c r="K4" i="88"/>
  <c r="G4" i="88"/>
  <c r="M149" i="68"/>
  <c r="M148" i="68"/>
  <c r="M147" i="68"/>
  <c r="M146" i="68"/>
  <c r="M145" i="68"/>
  <c r="M144" i="68"/>
  <c r="M143" i="68"/>
  <c r="M142" i="68"/>
  <c r="M141" i="68"/>
  <c r="M140" i="68"/>
  <c r="M139" i="68"/>
  <c r="M138" i="68"/>
  <c r="M137" i="68"/>
  <c r="M136" i="68"/>
  <c r="M135" i="68"/>
  <c r="M134" i="68"/>
  <c r="M133" i="68"/>
  <c r="M132" i="68"/>
  <c r="M131" i="68"/>
  <c r="M130" i="68"/>
  <c r="M129" i="68"/>
  <c r="M128" i="68"/>
  <c r="M127" i="68"/>
  <c r="M126" i="68"/>
  <c r="M125" i="68"/>
  <c r="M124" i="68"/>
  <c r="M123" i="68"/>
  <c r="M122" i="68"/>
  <c r="M121" i="68"/>
  <c r="M120" i="68"/>
  <c r="M119" i="68"/>
  <c r="M118" i="68"/>
  <c r="M117" i="68"/>
  <c r="M116" i="68"/>
  <c r="M115" i="68"/>
  <c r="M114" i="68"/>
  <c r="M113" i="68"/>
  <c r="M112" i="68"/>
  <c r="M111" i="68"/>
  <c r="M110" i="68"/>
  <c r="M109" i="68"/>
  <c r="M108" i="68"/>
  <c r="M107" i="68"/>
  <c r="M106" i="68"/>
  <c r="M105" i="68"/>
  <c r="M104" i="68"/>
  <c r="M103" i="68"/>
  <c r="M102" i="68"/>
  <c r="M101" i="68"/>
  <c r="M100" i="68"/>
  <c r="M99" i="68"/>
  <c r="M98" i="68"/>
  <c r="M97" i="68"/>
  <c r="M96" i="68"/>
  <c r="M95" i="68"/>
  <c r="M94" i="68"/>
  <c r="M93" i="68"/>
  <c r="M92" i="68"/>
  <c r="M91" i="68"/>
  <c r="M90" i="68"/>
  <c r="M89" i="68"/>
  <c r="M88" i="68"/>
  <c r="M87" i="68"/>
  <c r="M86" i="68"/>
  <c r="M85" i="68"/>
  <c r="M84" i="68"/>
  <c r="M83" i="68"/>
  <c r="M82" i="68"/>
  <c r="M81" i="68"/>
  <c r="M80" i="68"/>
  <c r="M79" i="68"/>
  <c r="M78" i="68"/>
  <c r="M77" i="68"/>
  <c r="M76" i="68"/>
  <c r="M75" i="68"/>
  <c r="M74" i="68"/>
  <c r="M73" i="68"/>
  <c r="M72" i="68"/>
  <c r="M71" i="68"/>
  <c r="M70" i="68"/>
  <c r="M69" i="68"/>
  <c r="M68" i="68"/>
  <c r="M67" i="68"/>
  <c r="M66" i="68"/>
  <c r="M65" i="68"/>
  <c r="M64" i="68"/>
  <c r="M63" i="68"/>
  <c r="M62" i="68"/>
  <c r="M61" i="68"/>
  <c r="M60" i="68"/>
  <c r="M59" i="68"/>
  <c r="M58" i="68"/>
  <c r="M57" i="68"/>
  <c r="M56" i="68"/>
  <c r="M55" i="68"/>
  <c r="M54" i="68"/>
  <c r="M53" i="68"/>
  <c r="M52" i="68"/>
  <c r="M51" i="68"/>
  <c r="M50" i="68"/>
  <c r="M49" i="68"/>
  <c r="M48" i="68"/>
  <c r="M47" i="68"/>
  <c r="M46" i="68"/>
  <c r="M45" i="68"/>
  <c r="M44" i="68"/>
  <c r="M43" i="68"/>
  <c r="M42" i="68"/>
  <c r="M41" i="68"/>
  <c r="M40" i="68"/>
  <c r="M39" i="68"/>
  <c r="M38" i="68"/>
  <c r="M37" i="68"/>
  <c r="M36" i="68"/>
  <c r="M35" i="68"/>
  <c r="M34" i="68"/>
  <c r="M33" i="68"/>
  <c r="M32" i="68"/>
  <c r="M31" i="68"/>
  <c r="M30" i="68"/>
  <c r="M29" i="68"/>
  <c r="M28" i="68"/>
  <c r="M27" i="68"/>
  <c r="M26" i="68"/>
  <c r="M25" i="68"/>
  <c r="M24" i="68"/>
  <c r="M23" i="68"/>
  <c r="M22" i="68"/>
  <c r="M21" i="68"/>
  <c r="M20" i="68"/>
  <c r="M19" i="68"/>
  <c r="M18" i="68"/>
  <c r="M17" i="68"/>
  <c r="M16" i="68"/>
  <c r="M15" i="68"/>
  <c r="M14" i="68"/>
  <c r="M13" i="68"/>
  <c r="M12" i="68"/>
  <c r="M11" i="68"/>
  <c r="M10" i="68"/>
  <c r="M9" i="68"/>
  <c r="M8" i="68"/>
  <c r="M7" i="68"/>
  <c r="M6" i="68"/>
  <c r="M5" i="68"/>
  <c r="M4" i="68"/>
  <c r="M3" i="68"/>
  <c r="M149" i="67"/>
  <c r="M148" i="67"/>
  <c r="M147" i="67"/>
  <c r="M146" i="67"/>
  <c r="M145" i="67"/>
  <c r="M144" i="67"/>
  <c r="M143" i="67"/>
  <c r="M142" i="67"/>
  <c r="M141" i="67"/>
  <c r="M140" i="67"/>
  <c r="M139" i="67"/>
  <c r="M138" i="67"/>
  <c r="M137" i="67"/>
  <c r="M136" i="67"/>
  <c r="M135" i="67"/>
  <c r="M134" i="67"/>
  <c r="M133" i="67"/>
  <c r="M132" i="67"/>
  <c r="M131" i="67"/>
  <c r="M130" i="67"/>
  <c r="M129" i="67"/>
  <c r="M128" i="67"/>
  <c r="M127" i="67"/>
  <c r="M126" i="67"/>
  <c r="M125" i="67"/>
  <c r="M124" i="67"/>
  <c r="M123" i="67"/>
  <c r="M122" i="67"/>
  <c r="M121" i="67"/>
  <c r="M120" i="67"/>
  <c r="M119" i="67"/>
  <c r="M118" i="67"/>
  <c r="M117" i="67"/>
  <c r="M116" i="67"/>
  <c r="M115" i="67"/>
  <c r="M114" i="67"/>
  <c r="M113" i="67"/>
  <c r="M112" i="67"/>
  <c r="M111" i="67"/>
  <c r="M110" i="67"/>
  <c r="M109" i="67"/>
  <c r="M108" i="67"/>
  <c r="M107" i="67"/>
  <c r="M106" i="67"/>
  <c r="M105" i="67"/>
  <c r="M104" i="67"/>
  <c r="M103" i="67"/>
  <c r="M102" i="67"/>
  <c r="M101" i="67"/>
  <c r="M100" i="67"/>
  <c r="M99" i="67"/>
  <c r="M98" i="67"/>
  <c r="M97" i="67"/>
  <c r="M96" i="67"/>
  <c r="M95" i="67"/>
  <c r="M94" i="67"/>
  <c r="M93" i="67"/>
  <c r="M92" i="67"/>
  <c r="M91" i="67"/>
  <c r="M90" i="67"/>
  <c r="M89" i="67"/>
  <c r="M88" i="67"/>
  <c r="M87" i="67"/>
  <c r="M86" i="67"/>
  <c r="M85" i="67"/>
  <c r="M84" i="67"/>
  <c r="M83" i="67"/>
  <c r="M82" i="67"/>
  <c r="M81" i="67"/>
  <c r="M80" i="67"/>
  <c r="M79" i="67"/>
  <c r="M78" i="67"/>
  <c r="M77" i="67"/>
  <c r="M76" i="67"/>
  <c r="M75" i="67"/>
  <c r="M74" i="67"/>
  <c r="M73" i="67"/>
  <c r="M72" i="67"/>
  <c r="M71" i="67"/>
  <c r="M70" i="67"/>
  <c r="M69" i="67"/>
  <c r="M68" i="67"/>
  <c r="M67" i="67"/>
  <c r="M66" i="67"/>
  <c r="M65" i="67"/>
  <c r="M64" i="67"/>
  <c r="M63" i="67"/>
  <c r="M62" i="67"/>
  <c r="M61" i="67"/>
  <c r="M60" i="67"/>
  <c r="M59" i="67"/>
  <c r="M58" i="67"/>
  <c r="M57" i="67"/>
  <c r="M56" i="67"/>
  <c r="M55" i="67"/>
  <c r="M54" i="67"/>
  <c r="M53" i="67"/>
  <c r="M52" i="67"/>
  <c r="M51" i="67"/>
  <c r="M50" i="67"/>
  <c r="M49" i="67"/>
  <c r="M48" i="67"/>
  <c r="M47" i="67"/>
  <c r="M46" i="67"/>
  <c r="M45" i="67"/>
  <c r="M44" i="67"/>
  <c r="M43" i="67"/>
  <c r="M42" i="67"/>
  <c r="M41" i="67"/>
  <c r="M40" i="67"/>
  <c r="M39" i="67"/>
  <c r="M38" i="67"/>
  <c r="M37" i="67"/>
  <c r="M36" i="67"/>
  <c r="M35" i="67"/>
  <c r="M34" i="67"/>
  <c r="M33" i="67"/>
  <c r="M32" i="67"/>
  <c r="M31" i="67"/>
  <c r="M30" i="67"/>
  <c r="M29" i="67"/>
  <c r="M28" i="67"/>
  <c r="M27" i="67"/>
  <c r="M26" i="67"/>
  <c r="M25" i="67"/>
  <c r="M24" i="67"/>
  <c r="M23" i="67"/>
  <c r="M22" i="67"/>
  <c r="M21" i="67"/>
  <c r="M20" i="67"/>
  <c r="M19" i="67"/>
  <c r="M18" i="67"/>
  <c r="M17" i="67"/>
  <c r="M16" i="67"/>
  <c r="M15" i="67"/>
  <c r="M14" i="67"/>
  <c r="M13" i="67"/>
  <c r="M12" i="67"/>
  <c r="M11" i="67"/>
  <c r="M10" i="67"/>
  <c r="M9" i="67"/>
  <c r="M8" i="67"/>
  <c r="M7" i="67"/>
  <c r="M6" i="67"/>
  <c r="M5" i="67"/>
  <c r="M4" i="67"/>
  <c r="M3" i="67"/>
  <c r="H4" i="55"/>
  <c r="H5" i="55"/>
  <c r="H6" i="55"/>
  <c r="D18" i="17"/>
  <c r="D32" i="17"/>
  <c r="F32" i="17" s="1"/>
  <c r="D31" i="17"/>
  <c r="F31" i="17" s="1"/>
  <c r="E31" i="17"/>
  <c r="E33" i="17"/>
  <c r="E32" i="17"/>
  <c r="L158" i="56"/>
  <c r="I308" i="56"/>
  <c r="H2" i="88" l="1" a="1"/>
  <c r="H2" i="88" s="1"/>
  <c r="E34" i="92"/>
  <c r="P64" i="91"/>
  <c r="F8" i="94"/>
  <c r="E8" i="92"/>
  <c r="N38" i="94"/>
  <c r="M38" i="92"/>
  <c r="Q45" i="94"/>
  <c r="P45" i="92"/>
  <c r="B55" i="94"/>
  <c r="A55" i="92"/>
  <c r="G56" i="94"/>
  <c r="F56" i="92"/>
  <c r="G72" i="94"/>
  <c r="F72" i="92"/>
  <c r="F72" i="91"/>
  <c r="M73" i="94"/>
  <c r="L73" i="92"/>
  <c r="L73" i="91"/>
  <c r="S74" i="94"/>
  <c r="R74" i="92"/>
  <c r="R74" i="91"/>
  <c r="F75" i="94"/>
  <c r="E75" i="92"/>
  <c r="L76" i="94"/>
  <c r="K76" i="92"/>
  <c r="K79" i="94"/>
  <c r="J79" i="92"/>
  <c r="J79" i="91"/>
  <c r="I82" i="94"/>
  <c r="H82" i="92"/>
  <c r="H82" i="91"/>
  <c r="O83" i="94"/>
  <c r="N83" i="92"/>
  <c r="N83" i="91"/>
  <c r="B84" i="92"/>
  <c r="B84" i="91"/>
  <c r="H85" i="94"/>
  <c r="G85" i="92"/>
  <c r="G85" i="91"/>
  <c r="N86" i="94"/>
  <c r="M86" i="92"/>
  <c r="M86" i="91"/>
  <c r="B87" i="94"/>
  <c r="A87" i="92"/>
  <c r="A87" i="91"/>
  <c r="T87" i="94"/>
  <c r="S87" i="92"/>
  <c r="S87" i="91"/>
  <c r="G88" i="94"/>
  <c r="F88" i="92"/>
  <c r="F88" i="91"/>
  <c r="M89" i="94"/>
  <c r="L89" i="92"/>
  <c r="L89" i="91"/>
  <c r="S90" i="94"/>
  <c r="R90" i="92"/>
  <c r="R90" i="91"/>
  <c r="F91" i="94"/>
  <c r="E91" i="92"/>
  <c r="E91" i="91"/>
  <c r="L92" i="94"/>
  <c r="K92" i="92"/>
  <c r="Q93" i="94"/>
  <c r="P93" i="92"/>
  <c r="P93" i="91"/>
  <c r="E94" i="94"/>
  <c r="D94" i="92"/>
  <c r="A94" i="95" s="1"/>
  <c r="D94" i="91"/>
  <c r="K95" i="94"/>
  <c r="J95" i="92"/>
  <c r="J95" i="91"/>
  <c r="P96" i="94"/>
  <c r="O96" i="92"/>
  <c r="O96" i="91"/>
  <c r="D97" i="94"/>
  <c r="C97" i="92"/>
  <c r="C97" i="91"/>
  <c r="I98" i="94"/>
  <c r="H98" i="92"/>
  <c r="H98" i="91"/>
  <c r="O99" i="94"/>
  <c r="N99" i="92"/>
  <c r="N99" i="91"/>
  <c r="B100" i="92"/>
  <c r="B100" i="91"/>
  <c r="H101" i="94"/>
  <c r="G101" i="92"/>
  <c r="G101" i="91"/>
  <c r="M48" i="91"/>
  <c r="A17" i="92"/>
  <c r="R25" i="92"/>
  <c r="Q10" i="94"/>
  <c r="P10" i="92"/>
  <c r="H21" i="94"/>
  <c r="G21" i="92"/>
  <c r="N22" i="94"/>
  <c r="M22" i="92"/>
  <c r="B23" i="94"/>
  <c r="A23" i="92"/>
  <c r="G24" i="94"/>
  <c r="F24" i="92"/>
  <c r="M25" i="94"/>
  <c r="L25" i="92"/>
  <c r="L28" i="94"/>
  <c r="K28" i="92"/>
  <c r="Q29" i="94"/>
  <c r="P29" i="92"/>
  <c r="E46" i="94"/>
  <c r="D46" i="92"/>
  <c r="A46" i="95" s="1"/>
  <c r="P48" i="94"/>
  <c r="O48" i="92"/>
  <c r="D49" i="94"/>
  <c r="C49" i="92"/>
  <c r="I50" i="94"/>
  <c r="H50" i="92"/>
  <c r="B52" i="92"/>
  <c r="L60" i="94"/>
  <c r="K60" i="92"/>
  <c r="Q61" i="94"/>
  <c r="P61" i="92"/>
  <c r="E62" i="94"/>
  <c r="D62" i="92"/>
  <c r="A62" i="95" s="1"/>
  <c r="K63" i="94"/>
  <c r="J63" i="92"/>
  <c r="P64" i="94"/>
  <c r="O64" i="92"/>
  <c r="O64" i="91"/>
  <c r="D65" i="94"/>
  <c r="C65" i="92"/>
  <c r="C65" i="91"/>
  <c r="I66" i="94"/>
  <c r="H66" i="92"/>
  <c r="H66" i="91"/>
  <c r="O67" i="94"/>
  <c r="N67" i="92"/>
  <c r="N67" i="91"/>
  <c r="B68" i="92"/>
  <c r="B68" i="91"/>
  <c r="H69" i="94"/>
  <c r="G69" i="92"/>
  <c r="G69" i="91"/>
  <c r="N70" i="94"/>
  <c r="M70" i="92"/>
  <c r="M70" i="91"/>
  <c r="B71" i="94"/>
  <c r="A71" i="92"/>
  <c r="A71" i="91"/>
  <c r="T71" i="94"/>
  <c r="S71" i="92"/>
  <c r="S71" i="91"/>
  <c r="Q77" i="94"/>
  <c r="P77" i="92"/>
  <c r="P77" i="91"/>
  <c r="E78" i="94"/>
  <c r="D78" i="92"/>
  <c r="A78" i="95" s="1"/>
  <c r="D78" i="91"/>
  <c r="P80" i="94"/>
  <c r="O80" i="92"/>
  <c r="O80" i="91"/>
  <c r="D81" i="94"/>
  <c r="C81" i="92"/>
  <c r="C81" i="91"/>
  <c r="O6" i="94"/>
  <c r="N6" i="92"/>
  <c r="H8" i="94"/>
  <c r="G8" i="92"/>
  <c r="N9" i="94"/>
  <c r="M9" i="92"/>
  <c r="B10" i="94"/>
  <c r="A10" i="92"/>
  <c r="T10" i="94"/>
  <c r="S10" i="92"/>
  <c r="G11" i="94"/>
  <c r="F11" i="92"/>
  <c r="M12" i="94"/>
  <c r="L12" i="92"/>
  <c r="L15" i="94"/>
  <c r="K15" i="92"/>
  <c r="Q16" i="94"/>
  <c r="P16" i="92"/>
  <c r="E17" i="94"/>
  <c r="D17" i="92"/>
  <c r="A17" i="95" s="1"/>
  <c r="K18" i="94"/>
  <c r="J18" i="92"/>
  <c r="P19" i="94"/>
  <c r="O19" i="92"/>
  <c r="D20" i="94"/>
  <c r="C20" i="92"/>
  <c r="I21" i="94"/>
  <c r="H21" i="92"/>
  <c r="O22" i="94"/>
  <c r="N22" i="92"/>
  <c r="B23" i="92"/>
  <c r="H24" i="94"/>
  <c r="G24" i="92"/>
  <c r="N25" i="94"/>
  <c r="M25" i="92"/>
  <c r="B26" i="94"/>
  <c r="A26" i="92"/>
  <c r="T26" i="94"/>
  <c r="S26" i="92"/>
  <c r="G27" i="94"/>
  <c r="F27" i="92"/>
  <c r="M28" i="94"/>
  <c r="L28" i="92"/>
  <c r="L31" i="94"/>
  <c r="K31" i="92"/>
  <c r="Q32" i="94"/>
  <c r="P32" i="92"/>
  <c r="E33" i="94"/>
  <c r="D33" i="92"/>
  <c r="A33" i="95" s="1"/>
  <c r="K34" i="94"/>
  <c r="J34" i="92"/>
  <c r="P35" i="94"/>
  <c r="O35" i="92"/>
  <c r="D36" i="94"/>
  <c r="C36" i="92"/>
  <c r="I37" i="94"/>
  <c r="H37" i="92"/>
  <c r="O38" i="94"/>
  <c r="N38" i="92"/>
  <c r="B39" i="92"/>
  <c r="H40" i="94"/>
  <c r="G40" i="92"/>
  <c r="N41" i="94"/>
  <c r="M41" i="92"/>
  <c r="B42" i="94"/>
  <c r="A42" i="92"/>
  <c r="T42" i="94"/>
  <c r="S42" i="92"/>
  <c r="G43" i="94"/>
  <c r="F43" i="92"/>
  <c r="M44" i="94"/>
  <c r="L44" i="92"/>
  <c r="L47" i="94"/>
  <c r="K47" i="92"/>
  <c r="Q48" i="94"/>
  <c r="P48" i="92"/>
  <c r="E49" i="94"/>
  <c r="D49" i="92"/>
  <c r="A49" i="95" s="1"/>
  <c r="K50" i="94"/>
  <c r="J50" i="92"/>
  <c r="P51" i="94"/>
  <c r="O51" i="92"/>
  <c r="D52" i="94"/>
  <c r="C52" i="92"/>
  <c r="I53" i="94"/>
  <c r="H53" i="92"/>
  <c r="O54" i="94"/>
  <c r="N54" i="92"/>
  <c r="B55" i="92"/>
  <c r="H56" i="94"/>
  <c r="G56" i="92"/>
  <c r="N57" i="94"/>
  <c r="M57" i="92"/>
  <c r="B58" i="94"/>
  <c r="A58" i="92"/>
  <c r="T58" i="94"/>
  <c r="S58" i="92"/>
  <c r="G59" i="94"/>
  <c r="F59" i="92"/>
  <c r="M60" i="94"/>
  <c r="L60" i="92"/>
  <c r="S61" i="94"/>
  <c r="R61" i="92"/>
  <c r="F62" i="94"/>
  <c r="E62" i="92"/>
  <c r="L63" i="94"/>
  <c r="K63" i="92"/>
  <c r="E65" i="94"/>
  <c r="D65" i="92"/>
  <c r="A65" i="95" s="1"/>
  <c r="D65" i="91"/>
  <c r="K66" i="94"/>
  <c r="J66" i="92"/>
  <c r="J66" i="91"/>
  <c r="P67" i="94"/>
  <c r="O67" i="92"/>
  <c r="D68" i="94"/>
  <c r="C68" i="92"/>
  <c r="I69" i="94"/>
  <c r="H69" i="92"/>
  <c r="H69" i="91"/>
  <c r="O70" i="94"/>
  <c r="N70" i="92"/>
  <c r="N70" i="91"/>
  <c r="B71" i="92"/>
  <c r="B71" i="91"/>
  <c r="H72" i="94"/>
  <c r="G72" i="92"/>
  <c r="G72" i="91"/>
  <c r="N73" i="94"/>
  <c r="M73" i="92"/>
  <c r="M73" i="91"/>
  <c r="B74" i="94"/>
  <c r="A74" i="92"/>
  <c r="A74" i="91"/>
  <c r="T74" i="94"/>
  <c r="S74" i="92"/>
  <c r="S74" i="91"/>
  <c r="G75" i="94"/>
  <c r="F75" i="92"/>
  <c r="F75" i="91"/>
  <c r="M76" i="94"/>
  <c r="L76" i="92"/>
  <c r="L76" i="91"/>
  <c r="S77" i="94"/>
  <c r="R77" i="92"/>
  <c r="F78" i="94"/>
  <c r="E78" i="92"/>
  <c r="E78" i="91"/>
  <c r="L79" i="94"/>
  <c r="K79" i="92"/>
  <c r="Q80" i="94"/>
  <c r="P80" i="92"/>
  <c r="P80" i="91"/>
  <c r="E81" i="94"/>
  <c r="D81" i="92"/>
  <c r="A81" i="95" s="1"/>
  <c r="D81" i="91"/>
  <c r="K82" i="94"/>
  <c r="J82" i="92"/>
  <c r="J82" i="91"/>
  <c r="P83" i="94"/>
  <c r="O83" i="92"/>
  <c r="D84" i="94"/>
  <c r="C84" i="92"/>
  <c r="C84" i="91"/>
  <c r="I85" i="94"/>
  <c r="H85" i="92"/>
  <c r="H85" i="91"/>
  <c r="O86" i="94"/>
  <c r="N86" i="92"/>
  <c r="N86" i="91"/>
  <c r="B87" i="92"/>
  <c r="B87" i="91"/>
  <c r="H88" i="94"/>
  <c r="G88" i="92"/>
  <c r="G88" i="91"/>
  <c r="N89" i="94"/>
  <c r="M89" i="92"/>
  <c r="M89" i="91"/>
  <c r="B90" i="94"/>
  <c r="A90" i="92"/>
  <c r="A90" i="91"/>
  <c r="T90" i="94"/>
  <c r="S90" i="92"/>
  <c r="S90" i="91"/>
  <c r="G91" i="94"/>
  <c r="F91" i="92"/>
  <c r="F91" i="91"/>
  <c r="M92" i="94"/>
  <c r="L92" i="92"/>
  <c r="L92" i="91"/>
  <c r="S93" i="94"/>
  <c r="R93" i="92"/>
  <c r="R93" i="91"/>
  <c r="F94" i="94"/>
  <c r="E94" i="92"/>
  <c r="E94" i="91"/>
  <c r="L95" i="94"/>
  <c r="K95" i="92"/>
  <c r="Q96" i="94"/>
  <c r="P96" i="92"/>
  <c r="P96" i="91"/>
  <c r="E97" i="94"/>
  <c r="D97" i="92"/>
  <c r="A97" i="95" s="1"/>
  <c r="D97" i="91"/>
  <c r="K98" i="94"/>
  <c r="J98" i="92"/>
  <c r="J98" i="91"/>
  <c r="P99" i="94"/>
  <c r="O99" i="92"/>
  <c r="D100" i="94"/>
  <c r="C100" i="92"/>
  <c r="C100" i="91"/>
  <c r="I101" i="94"/>
  <c r="H101" i="92"/>
  <c r="H101" i="91"/>
  <c r="N8" i="91"/>
  <c r="N16" i="91"/>
  <c r="N24" i="91"/>
  <c r="L25" i="91"/>
  <c r="N32" i="91"/>
  <c r="N40" i="91"/>
  <c r="R77" i="91"/>
  <c r="A13" i="92"/>
  <c r="R21" i="92"/>
  <c r="E30" i="92"/>
  <c r="J47" i="92"/>
  <c r="B20" i="92"/>
  <c r="O51" i="94"/>
  <c r="N51" i="92"/>
  <c r="H53" i="94"/>
  <c r="G53" i="92"/>
  <c r="N54" i="94"/>
  <c r="M54" i="92"/>
  <c r="T55" i="94"/>
  <c r="S55" i="92"/>
  <c r="M57" i="94"/>
  <c r="L57" i="92"/>
  <c r="S58" i="94"/>
  <c r="R58" i="92"/>
  <c r="F59" i="94"/>
  <c r="E59" i="92"/>
  <c r="O6" i="92"/>
  <c r="C7" i="92"/>
  <c r="D7" i="94"/>
  <c r="I8" i="94"/>
  <c r="H8" i="92"/>
  <c r="O9" i="94"/>
  <c r="N9" i="92"/>
  <c r="B10" i="92"/>
  <c r="H11" i="94"/>
  <c r="G11" i="92"/>
  <c r="N12" i="94"/>
  <c r="M12" i="92"/>
  <c r="T13" i="94"/>
  <c r="S13" i="92"/>
  <c r="G14" i="94"/>
  <c r="F14" i="92"/>
  <c r="M15" i="94"/>
  <c r="L15" i="92"/>
  <c r="S16" i="94"/>
  <c r="R16" i="92"/>
  <c r="F17" i="94"/>
  <c r="E17" i="92"/>
  <c r="L18" i="94"/>
  <c r="K18" i="92"/>
  <c r="Q19" i="94"/>
  <c r="P19" i="92"/>
  <c r="E20" i="94"/>
  <c r="D20" i="92"/>
  <c r="A20" i="95" s="1"/>
  <c r="K21" i="94"/>
  <c r="J21" i="92"/>
  <c r="P22" i="94"/>
  <c r="O22" i="92"/>
  <c r="D23" i="94"/>
  <c r="C23" i="92"/>
  <c r="I24" i="94"/>
  <c r="H24" i="92"/>
  <c r="O25" i="94"/>
  <c r="N25" i="92"/>
  <c r="B26" i="92"/>
  <c r="H27" i="94"/>
  <c r="G27" i="92"/>
  <c r="N28" i="94"/>
  <c r="M28" i="92"/>
  <c r="T29" i="94"/>
  <c r="S29" i="92"/>
  <c r="G30" i="94"/>
  <c r="F30" i="92"/>
  <c r="M31" i="94"/>
  <c r="L31" i="92"/>
  <c r="S32" i="94"/>
  <c r="R32" i="92"/>
  <c r="F33" i="94"/>
  <c r="E33" i="92"/>
  <c r="L34" i="94"/>
  <c r="K34" i="92"/>
  <c r="Q35" i="94"/>
  <c r="P35" i="92"/>
  <c r="E36" i="94"/>
  <c r="D36" i="92"/>
  <c r="A36" i="95" s="1"/>
  <c r="K37" i="94"/>
  <c r="J37" i="92"/>
  <c r="P38" i="94"/>
  <c r="O38" i="92"/>
  <c r="D39" i="94"/>
  <c r="C39" i="92"/>
  <c r="I40" i="94"/>
  <c r="H40" i="92"/>
  <c r="O41" i="94"/>
  <c r="N41" i="92"/>
  <c r="B42" i="92"/>
  <c r="H43" i="94"/>
  <c r="G43" i="92"/>
  <c r="N44" i="94"/>
  <c r="M44" i="92"/>
  <c r="T45" i="94"/>
  <c r="S45" i="92"/>
  <c r="G46" i="94"/>
  <c r="F46" i="92"/>
  <c r="M47" i="94"/>
  <c r="L47" i="92"/>
  <c r="S48" i="94"/>
  <c r="R48" i="92"/>
  <c r="F49" i="94"/>
  <c r="E49" i="92"/>
  <c r="L50" i="94"/>
  <c r="K50" i="92"/>
  <c r="Q51" i="94"/>
  <c r="P51" i="92"/>
  <c r="E52" i="94"/>
  <c r="D52" i="92"/>
  <c r="A52" i="95" s="1"/>
  <c r="K53" i="94"/>
  <c r="J53" i="92"/>
  <c r="P54" i="94"/>
  <c r="O54" i="92"/>
  <c r="D55" i="94"/>
  <c r="C55" i="92"/>
  <c r="I56" i="94"/>
  <c r="H56" i="92"/>
  <c r="O57" i="94"/>
  <c r="N57" i="92"/>
  <c r="B58" i="92"/>
  <c r="H59" i="94"/>
  <c r="G59" i="92"/>
  <c r="N60" i="94"/>
  <c r="M60" i="92"/>
  <c r="B61" i="94"/>
  <c r="A61" i="92"/>
  <c r="T61" i="94"/>
  <c r="S61" i="92"/>
  <c r="G62" i="94"/>
  <c r="F62" i="92"/>
  <c r="M63" i="94"/>
  <c r="L63" i="92"/>
  <c r="S64" i="94"/>
  <c r="R64" i="92"/>
  <c r="R64" i="91"/>
  <c r="F65" i="94"/>
  <c r="E65" i="92"/>
  <c r="L66" i="94"/>
  <c r="K66" i="92"/>
  <c r="Q67" i="94"/>
  <c r="P67" i="92"/>
  <c r="P67" i="91"/>
  <c r="E68" i="94"/>
  <c r="D68" i="92"/>
  <c r="A68" i="95" s="1"/>
  <c r="D68" i="91"/>
  <c r="K69" i="94"/>
  <c r="J69" i="92"/>
  <c r="P70" i="94"/>
  <c r="O70" i="92"/>
  <c r="O70" i="91"/>
  <c r="D71" i="94"/>
  <c r="C71" i="92"/>
  <c r="C71" i="91"/>
  <c r="I72" i="94"/>
  <c r="H72" i="92"/>
  <c r="H72" i="91"/>
  <c r="O73" i="94"/>
  <c r="N73" i="92"/>
  <c r="N73" i="91"/>
  <c r="B74" i="92"/>
  <c r="B74" i="91"/>
  <c r="H75" i="94"/>
  <c r="G75" i="92"/>
  <c r="G75" i="91"/>
  <c r="N76" i="94"/>
  <c r="M76" i="92"/>
  <c r="B77" i="94"/>
  <c r="A77" i="92"/>
  <c r="T77" i="94"/>
  <c r="S77" i="92"/>
  <c r="S77" i="91"/>
  <c r="G78" i="94"/>
  <c r="F78" i="92"/>
  <c r="F78" i="91"/>
  <c r="M79" i="94"/>
  <c r="L79" i="92"/>
  <c r="L79" i="91"/>
  <c r="S80" i="94"/>
  <c r="R80" i="92"/>
  <c r="R80" i="91"/>
  <c r="F81" i="94"/>
  <c r="E81" i="92"/>
  <c r="E81" i="91"/>
  <c r="L82" i="94"/>
  <c r="K82" i="92"/>
  <c r="Q83" i="94"/>
  <c r="P83" i="92"/>
  <c r="P83" i="91"/>
  <c r="E84" i="94"/>
  <c r="D84" i="92"/>
  <c r="A84" i="95" s="1"/>
  <c r="D84" i="91"/>
  <c r="K85" i="94"/>
  <c r="J85" i="92"/>
  <c r="P86" i="94"/>
  <c r="O86" i="92"/>
  <c r="O86" i="91"/>
  <c r="D87" i="94"/>
  <c r="C87" i="92"/>
  <c r="C87" i="91"/>
  <c r="I88" i="94"/>
  <c r="H88" i="92"/>
  <c r="H88" i="91"/>
  <c r="O89" i="94"/>
  <c r="N89" i="92"/>
  <c r="N89" i="91"/>
  <c r="B90" i="92"/>
  <c r="B90" i="91"/>
  <c r="H91" i="94"/>
  <c r="G91" i="92"/>
  <c r="G91" i="91"/>
  <c r="N92" i="94"/>
  <c r="M92" i="92"/>
  <c r="B93" i="94"/>
  <c r="A93" i="92"/>
  <c r="A93" i="91"/>
  <c r="T93" i="94"/>
  <c r="S93" i="92"/>
  <c r="S93" i="91"/>
  <c r="G94" i="94"/>
  <c r="F94" i="92"/>
  <c r="F94" i="91"/>
  <c r="M95" i="94"/>
  <c r="L95" i="92"/>
  <c r="L95" i="91"/>
  <c r="S96" i="94"/>
  <c r="R96" i="92"/>
  <c r="R96" i="91"/>
  <c r="F97" i="94"/>
  <c r="E97" i="92"/>
  <c r="E97" i="91"/>
  <c r="L98" i="94"/>
  <c r="K98" i="92"/>
  <c r="Q99" i="94"/>
  <c r="P99" i="92"/>
  <c r="P99" i="91"/>
  <c r="E100" i="94"/>
  <c r="D100" i="92"/>
  <c r="A100" i="95" s="1"/>
  <c r="D100" i="91"/>
  <c r="K101" i="94"/>
  <c r="J101" i="92"/>
  <c r="M9" i="91"/>
  <c r="J18" i="91"/>
  <c r="M25" i="91"/>
  <c r="J34" i="91"/>
  <c r="M41" i="91"/>
  <c r="O48" i="91"/>
  <c r="J50" i="91"/>
  <c r="D53" i="91"/>
  <c r="M57" i="91"/>
  <c r="A9" i="92"/>
  <c r="R17" i="92"/>
  <c r="E26" i="92"/>
  <c r="J43" i="92"/>
  <c r="D14" i="94"/>
  <c r="C14" i="92"/>
  <c r="T7" i="94"/>
  <c r="S7" i="92"/>
  <c r="P32" i="94"/>
  <c r="O32" i="92"/>
  <c r="I34" i="94"/>
  <c r="H34" i="92"/>
  <c r="O35" i="94"/>
  <c r="N35" i="92"/>
  <c r="M41" i="94"/>
  <c r="L41" i="92"/>
  <c r="S42" i="94"/>
  <c r="R42" i="92"/>
  <c r="L44" i="94"/>
  <c r="K44" i="92"/>
  <c r="D7" i="92"/>
  <c r="A7" i="95" s="1"/>
  <c r="E7" i="94"/>
  <c r="F20" i="94"/>
  <c r="E20" i="92"/>
  <c r="E23" i="94"/>
  <c r="D23" i="92"/>
  <c r="A23" i="95" s="1"/>
  <c r="P25" i="94"/>
  <c r="O25" i="92"/>
  <c r="I27" i="94"/>
  <c r="H27" i="92"/>
  <c r="B32" i="94"/>
  <c r="A32" i="92"/>
  <c r="T32" i="94"/>
  <c r="S32" i="92"/>
  <c r="G33" i="94"/>
  <c r="F33" i="92"/>
  <c r="M34" i="94"/>
  <c r="L34" i="92"/>
  <c r="D42" i="94"/>
  <c r="C42" i="92"/>
  <c r="B45" i="92"/>
  <c r="N47" i="94"/>
  <c r="M47" i="92"/>
  <c r="B48" i="94"/>
  <c r="A48" i="92"/>
  <c r="T48" i="94"/>
  <c r="S48" i="92"/>
  <c r="G49" i="94"/>
  <c r="F49" i="92"/>
  <c r="M50" i="94"/>
  <c r="L50" i="92"/>
  <c r="S51" i="94"/>
  <c r="R51" i="92"/>
  <c r="F52" i="94"/>
  <c r="E52" i="92"/>
  <c r="L53" i="94"/>
  <c r="K53" i="92"/>
  <c r="Q54" i="94"/>
  <c r="P54" i="92"/>
  <c r="E55" i="94"/>
  <c r="D55" i="92"/>
  <c r="A55" i="95" s="1"/>
  <c r="K56" i="94"/>
  <c r="J56" i="92"/>
  <c r="P57" i="94"/>
  <c r="O57" i="92"/>
  <c r="D58" i="94"/>
  <c r="C58" i="92"/>
  <c r="I59" i="94"/>
  <c r="H59" i="92"/>
  <c r="O60" i="94"/>
  <c r="N60" i="92"/>
  <c r="B61" i="92"/>
  <c r="H62" i="94"/>
  <c r="G62" i="92"/>
  <c r="N63" i="94"/>
  <c r="M63" i="92"/>
  <c r="B64" i="94"/>
  <c r="A64" i="92"/>
  <c r="T64" i="94"/>
  <c r="S64" i="92"/>
  <c r="S64" i="91"/>
  <c r="G65" i="94"/>
  <c r="F65" i="92"/>
  <c r="F65" i="91"/>
  <c r="M66" i="94"/>
  <c r="L66" i="92"/>
  <c r="S67" i="94"/>
  <c r="R67" i="92"/>
  <c r="F68" i="94"/>
  <c r="E68" i="92"/>
  <c r="E68" i="91"/>
  <c r="L69" i="94"/>
  <c r="K69" i="92"/>
  <c r="Q70" i="94"/>
  <c r="P70" i="92"/>
  <c r="E71" i="94"/>
  <c r="D71" i="92"/>
  <c r="A71" i="95" s="1"/>
  <c r="D71" i="91"/>
  <c r="K72" i="94"/>
  <c r="J72" i="92"/>
  <c r="J72" i="91"/>
  <c r="P73" i="94"/>
  <c r="O73" i="92"/>
  <c r="O73" i="91"/>
  <c r="D74" i="94"/>
  <c r="C74" i="92"/>
  <c r="C74" i="91"/>
  <c r="I75" i="94"/>
  <c r="H75" i="92"/>
  <c r="H75" i="91"/>
  <c r="O76" i="94"/>
  <c r="N76" i="92"/>
  <c r="N76" i="91"/>
  <c r="B77" i="92"/>
  <c r="B77" i="91"/>
  <c r="H78" i="94"/>
  <c r="G78" i="92"/>
  <c r="G78" i="91"/>
  <c r="N79" i="94"/>
  <c r="M79" i="92"/>
  <c r="M79" i="91"/>
  <c r="B80" i="94"/>
  <c r="A80" i="92"/>
  <c r="A80" i="91"/>
  <c r="T80" i="94"/>
  <c r="S80" i="92"/>
  <c r="S80" i="91"/>
  <c r="G81" i="94"/>
  <c r="F81" i="92"/>
  <c r="F81" i="91"/>
  <c r="M82" i="94"/>
  <c r="L82" i="92"/>
  <c r="L82" i="91"/>
  <c r="S83" i="94"/>
  <c r="R83" i="92"/>
  <c r="R83" i="91"/>
  <c r="F84" i="94"/>
  <c r="E84" i="92"/>
  <c r="E84" i="91"/>
  <c r="L85" i="94"/>
  <c r="K85" i="92"/>
  <c r="Q86" i="94"/>
  <c r="P86" i="92"/>
  <c r="P86" i="91"/>
  <c r="E87" i="94"/>
  <c r="D87" i="92"/>
  <c r="A87" i="95" s="1"/>
  <c r="D87" i="91"/>
  <c r="K88" i="94"/>
  <c r="J88" i="92"/>
  <c r="J88" i="91"/>
  <c r="P89" i="94"/>
  <c r="O89" i="92"/>
  <c r="O89" i="91"/>
  <c r="D90" i="94"/>
  <c r="C90" i="92"/>
  <c r="C90" i="91"/>
  <c r="I91" i="94"/>
  <c r="H91" i="92"/>
  <c r="H91" i="91"/>
  <c r="O92" i="94"/>
  <c r="N92" i="92"/>
  <c r="N92" i="91"/>
  <c r="B93" i="92"/>
  <c r="B93" i="91"/>
  <c r="H94" i="94"/>
  <c r="G94" i="92"/>
  <c r="G94" i="91"/>
  <c r="N95" i="94"/>
  <c r="M95" i="92"/>
  <c r="M95" i="91"/>
  <c r="B96" i="94"/>
  <c r="A96" i="92"/>
  <c r="A96" i="91"/>
  <c r="T96" i="94"/>
  <c r="S96" i="92"/>
  <c r="S96" i="91"/>
  <c r="G97" i="94"/>
  <c r="F97" i="92"/>
  <c r="F97" i="91"/>
  <c r="M98" i="94"/>
  <c r="L98" i="92"/>
  <c r="L98" i="91"/>
  <c r="S99" i="94"/>
  <c r="R99" i="92"/>
  <c r="R99" i="91"/>
  <c r="F100" i="94"/>
  <c r="E100" i="92"/>
  <c r="E100" i="91"/>
  <c r="L101" i="94"/>
  <c r="K101" i="92"/>
  <c r="S6" i="91"/>
  <c r="B6" i="91"/>
  <c r="N9" i="91"/>
  <c r="C14" i="91"/>
  <c r="P16" i="91"/>
  <c r="A23" i="91"/>
  <c r="N25" i="91"/>
  <c r="P32" i="91"/>
  <c r="L34" i="91"/>
  <c r="N41" i="91"/>
  <c r="P48" i="91"/>
  <c r="L50" i="91"/>
  <c r="A55" i="91"/>
  <c r="N57" i="91"/>
  <c r="E65" i="91"/>
  <c r="C68" i="91"/>
  <c r="R13" i="92"/>
  <c r="E22" i="92"/>
  <c r="J39" i="92"/>
  <c r="B7" i="94"/>
  <c r="A7" i="92"/>
  <c r="F27" i="94"/>
  <c r="E27" i="92"/>
  <c r="S19" i="94"/>
  <c r="R19" i="92"/>
  <c r="D26" i="94"/>
  <c r="C26" i="92"/>
  <c r="N31" i="94"/>
  <c r="M31" i="92"/>
  <c r="S35" i="94"/>
  <c r="R35" i="92"/>
  <c r="F36" i="94"/>
  <c r="E36" i="92"/>
  <c r="L37" i="94"/>
  <c r="K37" i="92"/>
  <c r="Q38" i="94"/>
  <c r="P38" i="92"/>
  <c r="E39" i="94"/>
  <c r="D39" i="92"/>
  <c r="A39" i="95" s="1"/>
  <c r="K40" i="94"/>
  <c r="J40" i="92"/>
  <c r="P41" i="94"/>
  <c r="O41" i="92"/>
  <c r="I43" i="94"/>
  <c r="H43" i="92"/>
  <c r="H46" i="94"/>
  <c r="G46" i="92"/>
  <c r="S6" i="94"/>
  <c r="R6" i="92"/>
  <c r="E7" i="92"/>
  <c r="F7" i="94"/>
  <c r="L8" i="94"/>
  <c r="K8" i="92"/>
  <c r="Q9" i="94"/>
  <c r="P9" i="92"/>
  <c r="E10" i="94"/>
  <c r="D10" i="92"/>
  <c r="A10" i="95" s="1"/>
  <c r="P12" i="94"/>
  <c r="O12" i="92"/>
  <c r="D13" i="94"/>
  <c r="C13" i="92"/>
  <c r="I14" i="94"/>
  <c r="H14" i="92"/>
  <c r="O15" i="94"/>
  <c r="N15" i="92"/>
  <c r="B16" i="92"/>
  <c r="H17" i="94"/>
  <c r="G17" i="92"/>
  <c r="N18" i="94"/>
  <c r="M18" i="92"/>
  <c r="B19" i="94"/>
  <c r="A19" i="92"/>
  <c r="T19" i="94"/>
  <c r="S19" i="92"/>
  <c r="G20" i="94"/>
  <c r="F20" i="92"/>
  <c r="M21" i="94"/>
  <c r="L21" i="92"/>
  <c r="S22" i="94"/>
  <c r="R22" i="92"/>
  <c r="F23" i="94"/>
  <c r="E23" i="92"/>
  <c r="L24" i="94"/>
  <c r="K24" i="92"/>
  <c r="Q25" i="94"/>
  <c r="P25" i="92"/>
  <c r="E26" i="94"/>
  <c r="D26" i="92"/>
  <c r="A26" i="95" s="1"/>
  <c r="P28" i="94"/>
  <c r="O28" i="92"/>
  <c r="D29" i="94"/>
  <c r="C29" i="92"/>
  <c r="I30" i="94"/>
  <c r="H30" i="92"/>
  <c r="O31" i="94"/>
  <c r="N31" i="92"/>
  <c r="B32" i="92"/>
  <c r="H33" i="94"/>
  <c r="G33" i="92"/>
  <c r="N34" i="94"/>
  <c r="M34" i="92"/>
  <c r="B35" i="94"/>
  <c r="A35" i="92"/>
  <c r="T35" i="94"/>
  <c r="S35" i="92"/>
  <c r="G36" i="94"/>
  <c r="F36" i="92"/>
  <c r="M37" i="94"/>
  <c r="L37" i="92"/>
  <c r="S38" i="94"/>
  <c r="R38" i="92"/>
  <c r="F39" i="94"/>
  <c r="E39" i="92"/>
  <c r="L40" i="94"/>
  <c r="K40" i="92"/>
  <c r="Q41" i="94"/>
  <c r="P41" i="92"/>
  <c r="E42" i="94"/>
  <c r="D42" i="92"/>
  <c r="A42" i="95" s="1"/>
  <c r="P44" i="94"/>
  <c r="O44" i="92"/>
  <c r="D45" i="94"/>
  <c r="C45" i="92"/>
  <c r="I46" i="94"/>
  <c r="H46" i="92"/>
  <c r="O47" i="94"/>
  <c r="N47" i="92"/>
  <c r="B48" i="92"/>
  <c r="H49" i="94"/>
  <c r="G49" i="92"/>
  <c r="N50" i="94"/>
  <c r="M50" i="92"/>
  <c r="B51" i="94"/>
  <c r="A51" i="92"/>
  <c r="T51" i="94"/>
  <c r="S51" i="92"/>
  <c r="G52" i="94"/>
  <c r="F52" i="92"/>
  <c r="M53" i="94"/>
  <c r="L53" i="92"/>
  <c r="S54" i="94"/>
  <c r="R54" i="92"/>
  <c r="F55" i="94"/>
  <c r="E55" i="92"/>
  <c r="L56" i="94"/>
  <c r="K56" i="92"/>
  <c r="Q57" i="94"/>
  <c r="P57" i="92"/>
  <c r="E58" i="94"/>
  <c r="D58" i="92"/>
  <c r="A58" i="95" s="1"/>
  <c r="K59" i="94"/>
  <c r="J59" i="92"/>
  <c r="P60" i="94"/>
  <c r="O60" i="92"/>
  <c r="D61" i="94"/>
  <c r="C61" i="92"/>
  <c r="I62" i="94"/>
  <c r="H62" i="92"/>
  <c r="O63" i="94"/>
  <c r="N63" i="92"/>
  <c r="B64" i="92"/>
  <c r="H65" i="94"/>
  <c r="G65" i="92"/>
  <c r="G65" i="91"/>
  <c r="N66" i="94"/>
  <c r="M66" i="92"/>
  <c r="M66" i="91"/>
  <c r="B67" i="94"/>
  <c r="A67" i="92"/>
  <c r="T67" i="94"/>
  <c r="S67" i="92"/>
  <c r="S67" i="91"/>
  <c r="G68" i="94"/>
  <c r="F68" i="92"/>
  <c r="F68" i="91"/>
  <c r="M69" i="94"/>
  <c r="L69" i="92"/>
  <c r="L69" i="91"/>
  <c r="S70" i="94"/>
  <c r="R70" i="92"/>
  <c r="R70" i="91"/>
  <c r="F71" i="94"/>
  <c r="E71" i="92"/>
  <c r="E71" i="91"/>
  <c r="L72" i="94"/>
  <c r="K72" i="92"/>
  <c r="Q73" i="94"/>
  <c r="P73" i="92"/>
  <c r="P73" i="91"/>
  <c r="E74" i="94"/>
  <c r="D74" i="92"/>
  <c r="A74" i="95" s="1"/>
  <c r="D74" i="91"/>
  <c r="K75" i="94"/>
  <c r="J75" i="92"/>
  <c r="J75" i="91"/>
  <c r="P76" i="94"/>
  <c r="O76" i="92"/>
  <c r="O76" i="91"/>
  <c r="D77" i="94"/>
  <c r="C77" i="92"/>
  <c r="C77" i="91"/>
  <c r="I78" i="94"/>
  <c r="H78" i="92"/>
  <c r="O79" i="94"/>
  <c r="N79" i="92"/>
  <c r="B80" i="92"/>
  <c r="B80" i="91"/>
  <c r="H81" i="94"/>
  <c r="G81" i="92"/>
  <c r="G81" i="91"/>
  <c r="N82" i="94"/>
  <c r="M82" i="92"/>
  <c r="M82" i="91"/>
  <c r="B83" i="94"/>
  <c r="A83" i="92"/>
  <c r="A83" i="91"/>
  <c r="T83" i="94"/>
  <c r="S83" i="92"/>
  <c r="S83" i="91"/>
  <c r="G84" i="94"/>
  <c r="F84" i="92"/>
  <c r="F84" i="91"/>
  <c r="M85" i="94"/>
  <c r="L85" i="92"/>
  <c r="L85" i="91"/>
  <c r="S86" i="94"/>
  <c r="R86" i="92"/>
  <c r="R86" i="91"/>
  <c r="F87" i="94"/>
  <c r="E87" i="92"/>
  <c r="E87" i="91"/>
  <c r="L88" i="94"/>
  <c r="K88" i="92"/>
  <c r="Q89" i="94"/>
  <c r="P89" i="92"/>
  <c r="P89" i="91"/>
  <c r="E90" i="94"/>
  <c r="D90" i="92"/>
  <c r="A90" i="95" s="1"/>
  <c r="D90" i="91"/>
  <c r="K91" i="94"/>
  <c r="J91" i="92"/>
  <c r="J91" i="91"/>
  <c r="P92" i="94"/>
  <c r="O92" i="92"/>
  <c r="O92" i="91"/>
  <c r="D93" i="94"/>
  <c r="C93" i="92"/>
  <c r="C93" i="91"/>
  <c r="I94" i="94"/>
  <c r="H94" i="92"/>
  <c r="O95" i="94"/>
  <c r="N95" i="92"/>
  <c r="N95" i="91"/>
  <c r="B96" i="92"/>
  <c r="B96" i="91"/>
  <c r="H97" i="94"/>
  <c r="G97" i="92"/>
  <c r="G97" i="91"/>
  <c r="N98" i="94"/>
  <c r="M98" i="92"/>
  <c r="M98" i="91"/>
  <c r="B99" i="94"/>
  <c r="A99" i="92"/>
  <c r="A99" i="91"/>
  <c r="T99" i="94"/>
  <c r="S99" i="92"/>
  <c r="S99" i="91"/>
  <c r="G100" i="94"/>
  <c r="F100" i="92"/>
  <c r="F100" i="91"/>
  <c r="M101" i="94"/>
  <c r="L101" i="92"/>
  <c r="L101" i="91"/>
  <c r="R6" i="91"/>
  <c r="B7" i="91"/>
  <c r="S7" i="91"/>
  <c r="J11" i="91"/>
  <c r="M18" i="91"/>
  <c r="J19" i="91"/>
  <c r="B23" i="91"/>
  <c r="O25" i="91"/>
  <c r="J27" i="91"/>
  <c r="M34" i="91"/>
  <c r="J35" i="91"/>
  <c r="B39" i="91"/>
  <c r="O41" i="91"/>
  <c r="J43" i="91"/>
  <c r="D46" i="91"/>
  <c r="M50" i="91"/>
  <c r="B55" i="91"/>
  <c r="S55" i="91"/>
  <c r="O57" i="91"/>
  <c r="J59" i="91"/>
  <c r="D62" i="91"/>
  <c r="P70" i="91"/>
  <c r="O83" i="91"/>
  <c r="H94" i="91"/>
  <c r="O99" i="91"/>
  <c r="R9" i="92"/>
  <c r="E18" i="92"/>
  <c r="J35" i="92"/>
  <c r="M48" i="92"/>
  <c r="B57" i="92"/>
  <c r="P16" i="94"/>
  <c r="O16" i="92"/>
  <c r="O19" i="94"/>
  <c r="N19" i="92"/>
  <c r="E30" i="94"/>
  <c r="D30" i="92"/>
  <c r="A30" i="95" s="1"/>
  <c r="Q22" i="94"/>
  <c r="P22" i="92"/>
  <c r="L11" i="94"/>
  <c r="K11" i="92"/>
  <c r="K30" i="94"/>
  <c r="J30" i="92"/>
  <c r="P31" i="94"/>
  <c r="O31" i="92"/>
  <c r="D32" i="94"/>
  <c r="C32" i="92"/>
  <c r="I33" i="94"/>
  <c r="H33" i="92"/>
  <c r="O34" i="94"/>
  <c r="N34" i="92"/>
  <c r="B35" i="92"/>
  <c r="H36" i="94"/>
  <c r="G36" i="92"/>
  <c r="N37" i="94"/>
  <c r="M37" i="92"/>
  <c r="B38" i="94"/>
  <c r="A38" i="92"/>
  <c r="T38" i="94"/>
  <c r="S38" i="92"/>
  <c r="G39" i="94"/>
  <c r="F39" i="92"/>
  <c r="M40" i="94"/>
  <c r="L40" i="92"/>
  <c r="L43" i="94"/>
  <c r="K43" i="92"/>
  <c r="Q44" i="94"/>
  <c r="P44" i="92"/>
  <c r="E45" i="94"/>
  <c r="D45" i="92"/>
  <c r="A45" i="95" s="1"/>
  <c r="K46" i="94"/>
  <c r="J46" i="92"/>
  <c r="P47" i="94"/>
  <c r="O47" i="92"/>
  <c r="D48" i="94"/>
  <c r="C48" i="92"/>
  <c r="I49" i="94"/>
  <c r="H49" i="92"/>
  <c r="O50" i="94"/>
  <c r="N50" i="92"/>
  <c r="B51" i="92"/>
  <c r="H52" i="94"/>
  <c r="G52" i="92"/>
  <c r="N53" i="94"/>
  <c r="M53" i="92"/>
  <c r="B54" i="94"/>
  <c r="A54" i="92"/>
  <c r="T54" i="94"/>
  <c r="S54" i="92"/>
  <c r="G55" i="94"/>
  <c r="F55" i="92"/>
  <c r="M56" i="94"/>
  <c r="L56" i="92"/>
  <c r="S57" i="94"/>
  <c r="R57" i="92"/>
  <c r="F58" i="94"/>
  <c r="E58" i="92"/>
  <c r="L59" i="94"/>
  <c r="K59" i="92"/>
  <c r="Q60" i="94"/>
  <c r="P60" i="92"/>
  <c r="E61" i="94"/>
  <c r="D61" i="92"/>
  <c r="A61" i="95" s="1"/>
  <c r="K62" i="94"/>
  <c r="J62" i="92"/>
  <c r="P63" i="94"/>
  <c r="O63" i="92"/>
  <c r="D64" i="94"/>
  <c r="C64" i="92"/>
  <c r="I65" i="94"/>
  <c r="H65" i="92"/>
  <c r="H65" i="91"/>
  <c r="O66" i="94"/>
  <c r="N66" i="92"/>
  <c r="N66" i="91"/>
  <c r="B67" i="92"/>
  <c r="B67" i="91"/>
  <c r="H68" i="94"/>
  <c r="G68" i="92"/>
  <c r="N69" i="94"/>
  <c r="M69" i="92"/>
  <c r="M69" i="91"/>
  <c r="B70" i="94"/>
  <c r="A70" i="92"/>
  <c r="A70" i="91"/>
  <c r="T70" i="94"/>
  <c r="S70" i="92"/>
  <c r="S70" i="91"/>
  <c r="G71" i="94"/>
  <c r="F71" i="92"/>
  <c r="M72" i="94"/>
  <c r="L72" i="92"/>
  <c r="S73" i="94"/>
  <c r="R73" i="91"/>
  <c r="R73" i="92"/>
  <c r="F74" i="94"/>
  <c r="E74" i="92"/>
  <c r="E74" i="91"/>
  <c r="L75" i="94"/>
  <c r="K75" i="92"/>
  <c r="Q76" i="94"/>
  <c r="P76" i="92"/>
  <c r="P76" i="91"/>
  <c r="E77" i="94"/>
  <c r="D77" i="92"/>
  <c r="A77" i="95" s="1"/>
  <c r="D77" i="91"/>
  <c r="K78" i="94"/>
  <c r="J78" i="92"/>
  <c r="J78" i="91"/>
  <c r="P79" i="94"/>
  <c r="O79" i="92"/>
  <c r="O79" i="91"/>
  <c r="D80" i="94"/>
  <c r="C80" i="92"/>
  <c r="C80" i="91"/>
  <c r="I81" i="94"/>
  <c r="H81" i="92"/>
  <c r="H81" i="91"/>
  <c r="O82" i="94"/>
  <c r="N82" i="92"/>
  <c r="N82" i="91"/>
  <c r="B83" i="92"/>
  <c r="B83" i="91"/>
  <c r="H84" i="94"/>
  <c r="G84" i="92"/>
  <c r="G84" i="91"/>
  <c r="N85" i="94"/>
  <c r="M85" i="92"/>
  <c r="M85" i="91"/>
  <c r="B86" i="94"/>
  <c r="A86" i="92"/>
  <c r="A86" i="91"/>
  <c r="T86" i="94"/>
  <c r="S86" i="92"/>
  <c r="S86" i="91"/>
  <c r="G87" i="94"/>
  <c r="F87" i="92"/>
  <c r="M88" i="94"/>
  <c r="L88" i="92"/>
  <c r="L88" i="91"/>
  <c r="S89" i="94"/>
  <c r="R89" i="92"/>
  <c r="R89" i="91"/>
  <c r="F90" i="94"/>
  <c r="E90" i="92"/>
  <c r="E90" i="91"/>
  <c r="L91" i="94"/>
  <c r="K91" i="92"/>
  <c r="Q92" i="94"/>
  <c r="P92" i="92"/>
  <c r="P92" i="91"/>
  <c r="E93" i="94"/>
  <c r="D93" i="92"/>
  <c r="A93" i="95" s="1"/>
  <c r="D93" i="91"/>
  <c r="K94" i="94"/>
  <c r="J94" i="92"/>
  <c r="J94" i="91"/>
  <c r="P95" i="94"/>
  <c r="O95" i="92"/>
  <c r="O95" i="91"/>
  <c r="D96" i="94"/>
  <c r="C96" i="92"/>
  <c r="C96" i="91"/>
  <c r="I97" i="94"/>
  <c r="H97" i="92"/>
  <c r="H97" i="91"/>
  <c r="O98" i="94"/>
  <c r="N98" i="92"/>
  <c r="N98" i="91"/>
  <c r="B99" i="92"/>
  <c r="B99" i="91"/>
  <c r="H100" i="94"/>
  <c r="G100" i="92"/>
  <c r="G100" i="91"/>
  <c r="N101" i="94"/>
  <c r="M101" i="92"/>
  <c r="M101" i="91"/>
  <c r="C7" i="91"/>
  <c r="P9" i="91"/>
  <c r="E14" i="91"/>
  <c r="R16" i="91"/>
  <c r="G21" i="91"/>
  <c r="E22" i="91"/>
  <c r="C23" i="91"/>
  <c r="P25" i="91"/>
  <c r="E30" i="91"/>
  <c r="A32" i="91"/>
  <c r="R32" i="91"/>
  <c r="N34" i="91"/>
  <c r="E38" i="91"/>
  <c r="C39" i="91"/>
  <c r="P41" i="91"/>
  <c r="E46" i="91"/>
  <c r="A48" i="91"/>
  <c r="R48" i="91"/>
  <c r="N50" i="91"/>
  <c r="G53" i="91"/>
  <c r="C55" i="91"/>
  <c r="P57" i="91"/>
  <c r="E62" i="91"/>
  <c r="A64" i="91"/>
  <c r="E75" i="91"/>
  <c r="E14" i="92"/>
  <c r="J31" i="92"/>
  <c r="Q6" i="94"/>
  <c r="P6" i="92"/>
  <c r="P9" i="94"/>
  <c r="O9" i="92"/>
  <c r="M18" i="94"/>
  <c r="L18" i="92"/>
  <c r="B19" i="92"/>
  <c r="H20" i="94"/>
  <c r="G20" i="92"/>
  <c r="N21" i="94"/>
  <c r="M21" i="92"/>
  <c r="M24" i="94"/>
  <c r="L24" i="92"/>
  <c r="L27" i="94"/>
  <c r="K27" i="92"/>
  <c r="Q28" i="94"/>
  <c r="P28" i="92"/>
  <c r="E29" i="94"/>
  <c r="D29" i="92"/>
  <c r="A29" i="95" s="1"/>
  <c r="G7" i="92"/>
  <c r="H7" i="94"/>
  <c r="T9" i="94"/>
  <c r="S9" i="92"/>
  <c r="G10" i="94"/>
  <c r="F10" i="92"/>
  <c r="F13" i="94"/>
  <c r="E13" i="92"/>
  <c r="Q15" i="94"/>
  <c r="P15" i="92"/>
  <c r="E16" i="94"/>
  <c r="D16" i="92"/>
  <c r="A16" i="95" s="1"/>
  <c r="K17" i="94"/>
  <c r="J17" i="92"/>
  <c r="P18" i="94"/>
  <c r="O18" i="92"/>
  <c r="D19" i="94"/>
  <c r="C19" i="92"/>
  <c r="I20" i="94"/>
  <c r="H20" i="92"/>
  <c r="O21" i="94"/>
  <c r="N21" i="92"/>
  <c r="B22" i="92"/>
  <c r="H23" i="94"/>
  <c r="G23" i="92"/>
  <c r="N24" i="94"/>
  <c r="M24" i="92"/>
  <c r="T25" i="94"/>
  <c r="S25" i="92"/>
  <c r="G26" i="94"/>
  <c r="F26" i="92"/>
  <c r="M27" i="94"/>
  <c r="L27" i="92"/>
  <c r="S28" i="94"/>
  <c r="R28" i="92"/>
  <c r="F29" i="94"/>
  <c r="E29" i="92"/>
  <c r="L30" i="94"/>
  <c r="K30" i="92"/>
  <c r="Q31" i="94"/>
  <c r="P31" i="92"/>
  <c r="E32" i="94"/>
  <c r="D32" i="92"/>
  <c r="A32" i="95" s="1"/>
  <c r="K33" i="94"/>
  <c r="J33" i="92"/>
  <c r="P34" i="94"/>
  <c r="O34" i="92"/>
  <c r="D35" i="94"/>
  <c r="C35" i="92"/>
  <c r="I36" i="94"/>
  <c r="H36" i="92"/>
  <c r="O37" i="94"/>
  <c r="N37" i="92"/>
  <c r="B38" i="92"/>
  <c r="H39" i="94"/>
  <c r="G39" i="92"/>
  <c r="N40" i="94"/>
  <c r="M40" i="92"/>
  <c r="T41" i="94"/>
  <c r="S41" i="92"/>
  <c r="G42" i="94"/>
  <c r="F42" i="92"/>
  <c r="M43" i="94"/>
  <c r="L43" i="92"/>
  <c r="S44" i="94"/>
  <c r="R44" i="92"/>
  <c r="F45" i="94"/>
  <c r="E45" i="92"/>
  <c r="L46" i="94"/>
  <c r="K46" i="92"/>
  <c r="Q47" i="94"/>
  <c r="P47" i="92"/>
  <c r="E48" i="94"/>
  <c r="D48" i="92"/>
  <c r="A48" i="95" s="1"/>
  <c r="K49" i="94"/>
  <c r="J49" i="92"/>
  <c r="P50" i="94"/>
  <c r="O50" i="92"/>
  <c r="D51" i="94"/>
  <c r="C51" i="92"/>
  <c r="I52" i="94"/>
  <c r="H52" i="92"/>
  <c r="O53" i="94"/>
  <c r="N53" i="92"/>
  <c r="B54" i="92"/>
  <c r="H55" i="94"/>
  <c r="G55" i="92"/>
  <c r="N56" i="94"/>
  <c r="M56" i="92"/>
  <c r="B57" i="94"/>
  <c r="A57" i="92"/>
  <c r="T57" i="94"/>
  <c r="S57" i="92"/>
  <c r="G58" i="94"/>
  <c r="F58" i="92"/>
  <c r="M59" i="94"/>
  <c r="L59" i="92"/>
  <c r="S60" i="94"/>
  <c r="R60" i="92"/>
  <c r="F61" i="94"/>
  <c r="E61" i="92"/>
  <c r="L62" i="94"/>
  <c r="K62" i="92"/>
  <c r="Q63" i="94"/>
  <c r="P63" i="92"/>
  <c r="E64" i="94"/>
  <c r="D64" i="92"/>
  <c r="A64" i="95" s="1"/>
  <c r="K65" i="94"/>
  <c r="J65" i="92"/>
  <c r="J65" i="91"/>
  <c r="P66" i="94"/>
  <c r="O66" i="92"/>
  <c r="O66" i="91"/>
  <c r="D67" i="94"/>
  <c r="C67" i="92"/>
  <c r="C67" i="91"/>
  <c r="I68" i="94"/>
  <c r="H68" i="92"/>
  <c r="H68" i="91"/>
  <c r="O69" i="94"/>
  <c r="N69" i="92"/>
  <c r="B70" i="92"/>
  <c r="B70" i="91"/>
  <c r="H71" i="94"/>
  <c r="G71" i="92"/>
  <c r="G71" i="91"/>
  <c r="N72" i="94"/>
  <c r="M72" i="92"/>
  <c r="M72" i="91"/>
  <c r="B73" i="94"/>
  <c r="A73" i="92"/>
  <c r="A73" i="91"/>
  <c r="T73" i="94"/>
  <c r="S73" i="92"/>
  <c r="G74" i="94"/>
  <c r="F74" i="92"/>
  <c r="F74" i="91"/>
  <c r="M75" i="94"/>
  <c r="L75" i="92"/>
  <c r="L75" i="91"/>
  <c r="S76" i="94"/>
  <c r="R76" i="92"/>
  <c r="R76" i="91"/>
  <c r="F77" i="94"/>
  <c r="E77" i="92"/>
  <c r="E77" i="91"/>
  <c r="L78" i="94"/>
  <c r="K78" i="92"/>
  <c r="Q79" i="94"/>
  <c r="P79" i="92"/>
  <c r="P79" i="91"/>
  <c r="E80" i="94"/>
  <c r="D80" i="92"/>
  <c r="A80" i="95" s="1"/>
  <c r="K81" i="94"/>
  <c r="J81" i="92"/>
  <c r="J81" i="91"/>
  <c r="P82" i="94"/>
  <c r="O82" i="91"/>
  <c r="O82" i="92"/>
  <c r="D83" i="94"/>
  <c r="C83" i="92"/>
  <c r="C83" i="91"/>
  <c r="I84" i="94"/>
  <c r="H84" i="92"/>
  <c r="H84" i="91"/>
  <c r="O85" i="94"/>
  <c r="N85" i="92"/>
  <c r="N85" i="91"/>
  <c r="B86" i="92"/>
  <c r="B86" i="91"/>
  <c r="H87" i="94"/>
  <c r="G87" i="92"/>
  <c r="G87" i="91"/>
  <c r="N88" i="94"/>
  <c r="M88" i="92"/>
  <c r="M88" i="91"/>
  <c r="B89" i="94"/>
  <c r="A89" i="92"/>
  <c r="A89" i="91"/>
  <c r="T89" i="94"/>
  <c r="S89" i="92"/>
  <c r="G90" i="94"/>
  <c r="F90" i="92"/>
  <c r="F90" i="91"/>
  <c r="M91" i="94"/>
  <c r="L91" i="92"/>
  <c r="L91" i="91"/>
  <c r="S92" i="94"/>
  <c r="R92" i="92"/>
  <c r="R92" i="91"/>
  <c r="F93" i="94"/>
  <c r="E93" i="92"/>
  <c r="E93" i="91"/>
  <c r="L94" i="94"/>
  <c r="K94" i="92"/>
  <c r="Q95" i="94"/>
  <c r="P95" i="92"/>
  <c r="P95" i="91"/>
  <c r="E96" i="94"/>
  <c r="D96" i="92"/>
  <c r="A96" i="95" s="1"/>
  <c r="K97" i="94"/>
  <c r="J97" i="92"/>
  <c r="J97" i="91"/>
  <c r="P98" i="94"/>
  <c r="O98" i="92"/>
  <c r="O98" i="91"/>
  <c r="D99" i="94"/>
  <c r="C99" i="92"/>
  <c r="C99" i="91"/>
  <c r="I100" i="94"/>
  <c r="H100" i="92"/>
  <c r="H100" i="91"/>
  <c r="O101" i="94"/>
  <c r="N101" i="92"/>
  <c r="N101" i="91"/>
  <c r="P6" i="91"/>
  <c r="D7" i="91"/>
  <c r="F14" i="91"/>
  <c r="B16" i="91"/>
  <c r="O18" i="91"/>
  <c r="H21" i="91"/>
  <c r="D23" i="91"/>
  <c r="F30" i="91"/>
  <c r="B32" i="91"/>
  <c r="S32" i="91"/>
  <c r="O34" i="91"/>
  <c r="H37" i="91"/>
  <c r="D39" i="91"/>
  <c r="F46" i="91"/>
  <c r="B48" i="91"/>
  <c r="S48" i="91"/>
  <c r="O50" i="91"/>
  <c r="H53" i="91"/>
  <c r="D55" i="91"/>
  <c r="F62" i="91"/>
  <c r="B64" i="91"/>
  <c r="F71" i="91"/>
  <c r="E10" i="92"/>
  <c r="J27" i="92"/>
  <c r="N44" i="92"/>
  <c r="B49" i="92"/>
  <c r="F43" i="94"/>
  <c r="E43" i="92"/>
  <c r="B13" i="92"/>
  <c r="B6" i="94"/>
  <c r="A6" i="92"/>
  <c r="P15" i="94"/>
  <c r="O15" i="92"/>
  <c r="I17" i="94"/>
  <c r="H17" i="92"/>
  <c r="O18" i="94"/>
  <c r="N18" i="92"/>
  <c r="B22" i="94"/>
  <c r="A22" i="92"/>
  <c r="T22" i="94"/>
  <c r="S22" i="92"/>
  <c r="G23" i="94"/>
  <c r="F23" i="92"/>
  <c r="N8" i="94"/>
  <c r="M8" i="92"/>
  <c r="M11" i="94"/>
  <c r="L11" i="92"/>
  <c r="S12" i="94"/>
  <c r="R12" i="92"/>
  <c r="L14" i="94"/>
  <c r="K14" i="92"/>
  <c r="D6" i="94"/>
  <c r="C6" i="92"/>
  <c r="H7" i="92"/>
  <c r="I7" i="94"/>
  <c r="B9" i="92"/>
  <c r="H10" i="94"/>
  <c r="G10" i="92"/>
  <c r="N11" i="94"/>
  <c r="M11" i="92"/>
  <c r="B12" i="94"/>
  <c r="A12" i="92"/>
  <c r="T12" i="94"/>
  <c r="S12" i="92"/>
  <c r="G13" i="94"/>
  <c r="F13" i="92"/>
  <c r="M14" i="94"/>
  <c r="L14" i="92"/>
  <c r="S15" i="94"/>
  <c r="R15" i="92"/>
  <c r="F16" i="94"/>
  <c r="E16" i="92"/>
  <c r="L17" i="94"/>
  <c r="K17" i="92"/>
  <c r="Q18" i="94"/>
  <c r="P18" i="92"/>
  <c r="E19" i="94"/>
  <c r="D19" i="92"/>
  <c r="A19" i="95" s="1"/>
  <c r="K20" i="94"/>
  <c r="J20" i="92"/>
  <c r="P21" i="94"/>
  <c r="O21" i="92"/>
  <c r="D22" i="94"/>
  <c r="C22" i="92"/>
  <c r="I23" i="94"/>
  <c r="H23" i="92"/>
  <c r="B25" i="92"/>
  <c r="H26" i="94"/>
  <c r="G26" i="92"/>
  <c r="N27" i="94"/>
  <c r="M27" i="92"/>
  <c r="B28" i="94"/>
  <c r="A28" i="92"/>
  <c r="T28" i="94"/>
  <c r="S28" i="92"/>
  <c r="G29" i="94"/>
  <c r="F29" i="92"/>
  <c r="M30" i="94"/>
  <c r="L30" i="92"/>
  <c r="S31" i="94"/>
  <c r="R31" i="92"/>
  <c r="F32" i="94"/>
  <c r="E32" i="92"/>
  <c r="L33" i="94"/>
  <c r="K33" i="92"/>
  <c r="Q34" i="94"/>
  <c r="P34" i="92"/>
  <c r="E35" i="94"/>
  <c r="D35" i="92"/>
  <c r="A35" i="95" s="1"/>
  <c r="K36" i="94"/>
  <c r="J36" i="92"/>
  <c r="P37" i="94"/>
  <c r="O37" i="92"/>
  <c r="D38" i="94"/>
  <c r="C38" i="92"/>
  <c r="I39" i="94"/>
  <c r="H39" i="92"/>
  <c r="B41" i="92"/>
  <c r="H42" i="94"/>
  <c r="G42" i="92"/>
  <c r="N43" i="94"/>
  <c r="M43" i="92"/>
  <c r="B44" i="94"/>
  <c r="A44" i="92"/>
  <c r="T44" i="94"/>
  <c r="S44" i="92"/>
  <c r="G45" i="94"/>
  <c r="F45" i="92"/>
  <c r="M46" i="94"/>
  <c r="L46" i="92"/>
  <c r="S47" i="94"/>
  <c r="R47" i="92"/>
  <c r="F48" i="94"/>
  <c r="E48" i="92"/>
  <c r="L49" i="94"/>
  <c r="K49" i="92"/>
  <c r="Q50" i="94"/>
  <c r="P50" i="92"/>
  <c r="E51" i="94"/>
  <c r="D51" i="92"/>
  <c r="A51" i="95" s="1"/>
  <c r="K52" i="94"/>
  <c r="J52" i="92"/>
  <c r="P53" i="94"/>
  <c r="O53" i="92"/>
  <c r="D54" i="94"/>
  <c r="C54" i="92"/>
  <c r="I55" i="94"/>
  <c r="H55" i="92"/>
  <c r="O56" i="94"/>
  <c r="N56" i="92"/>
  <c r="H58" i="94"/>
  <c r="G58" i="92"/>
  <c r="N59" i="94"/>
  <c r="M59" i="92"/>
  <c r="B60" i="94"/>
  <c r="A60" i="92"/>
  <c r="T60" i="94"/>
  <c r="S60" i="92"/>
  <c r="G61" i="94"/>
  <c r="F61" i="92"/>
  <c r="M62" i="94"/>
  <c r="L62" i="92"/>
  <c r="S63" i="94"/>
  <c r="R63" i="92"/>
  <c r="F64" i="94"/>
  <c r="E64" i="92"/>
  <c r="L65" i="94"/>
  <c r="K65" i="92"/>
  <c r="Q66" i="94"/>
  <c r="P66" i="92"/>
  <c r="P66" i="91"/>
  <c r="E67" i="94"/>
  <c r="D67" i="92"/>
  <c r="A67" i="95" s="1"/>
  <c r="D67" i="91"/>
  <c r="K68" i="94"/>
  <c r="J68" i="92"/>
  <c r="J68" i="91"/>
  <c r="P69" i="94"/>
  <c r="O69" i="92"/>
  <c r="O69" i="91"/>
  <c r="D70" i="94"/>
  <c r="C70" i="92"/>
  <c r="I71" i="94"/>
  <c r="H71" i="92"/>
  <c r="H71" i="91"/>
  <c r="O72" i="94"/>
  <c r="N72" i="92"/>
  <c r="N72" i="91"/>
  <c r="B73" i="92"/>
  <c r="H74" i="94"/>
  <c r="G74" i="92"/>
  <c r="N75" i="94"/>
  <c r="M75" i="92"/>
  <c r="M75" i="91"/>
  <c r="B76" i="94"/>
  <c r="A76" i="92"/>
  <c r="A76" i="91"/>
  <c r="T76" i="94"/>
  <c r="S76" i="91"/>
  <c r="S76" i="92"/>
  <c r="G77" i="94"/>
  <c r="F77" i="91"/>
  <c r="F77" i="92"/>
  <c r="M78" i="94"/>
  <c r="L78" i="92"/>
  <c r="L78" i="91"/>
  <c r="S79" i="94"/>
  <c r="R79" i="92"/>
  <c r="R79" i="91"/>
  <c r="F80" i="94"/>
  <c r="E80" i="92"/>
  <c r="E80" i="91"/>
  <c r="L81" i="94"/>
  <c r="K81" i="92"/>
  <c r="Q82" i="94"/>
  <c r="P82" i="92"/>
  <c r="P82" i="91"/>
  <c r="E83" i="94"/>
  <c r="D83" i="92"/>
  <c r="A83" i="95" s="1"/>
  <c r="D83" i="91"/>
  <c r="K84" i="94"/>
  <c r="J84" i="92"/>
  <c r="J84" i="91"/>
  <c r="P85" i="94"/>
  <c r="O85" i="92"/>
  <c r="O85" i="91"/>
  <c r="D86" i="94"/>
  <c r="C86" i="92"/>
  <c r="C86" i="91"/>
  <c r="I87" i="94"/>
  <c r="H87" i="92"/>
  <c r="H87" i="91"/>
  <c r="O88" i="94"/>
  <c r="N88" i="92"/>
  <c r="N88" i="91"/>
  <c r="B89" i="92"/>
  <c r="H90" i="94"/>
  <c r="G90" i="92"/>
  <c r="G90" i="91"/>
  <c r="N91" i="94"/>
  <c r="M91" i="92"/>
  <c r="M91" i="91"/>
  <c r="B92" i="94"/>
  <c r="A92" i="92"/>
  <c r="A92" i="91"/>
  <c r="T92" i="94"/>
  <c r="S92" i="92"/>
  <c r="S92" i="91"/>
  <c r="G93" i="94"/>
  <c r="F93" i="92"/>
  <c r="F93" i="91"/>
  <c r="M94" i="94"/>
  <c r="L94" i="92"/>
  <c r="L94" i="91"/>
  <c r="S95" i="94"/>
  <c r="R95" i="92"/>
  <c r="R95" i="91"/>
  <c r="F96" i="94"/>
  <c r="E96" i="92"/>
  <c r="E96" i="91"/>
  <c r="L97" i="94"/>
  <c r="K97" i="92"/>
  <c r="Q98" i="94"/>
  <c r="P98" i="92"/>
  <c r="P98" i="91"/>
  <c r="E99" i="94"/>
  <c r="D99" i="92"/>
  <c r="A99" i="95" s="1"/>
  <c r="D99" i="91"/>
  <c r="K100" i="94"/>
  <c r="J100" i="92"/>
  <c r="J100" i="91"/>
  <c r="P101" i="94"/>
  <c r="O101" i="92"/>
  <c r="O101" i="91"/>
  <c r="E7" i="91"/>
  <c r="A9" i="91"/>
  <c r="R9" i="91"/>
  <c r="P10" i="91"/>
  <c r="L12" i="91"/>
  <c r="A17" i="91"/>
  <c r="R17" i="91"/>
  <c r="P18" i="91"/>
  <c r="N19" i="91"/>
  <c r="E23" i="91"/>
  <c r="A25" i="91"/>
  <c r="R25" i="91"/>
  <c r="L28" i="91"/>
  <c r="C32" i="91"/>
  <c r="A33" i="91"/>
  <c r="R33" i="91"/>
  <c r="P34" i="91"/>
  <c r="N35" i="91"/>
  <c r="E39" i="91"/>
  <c r="A41" i="91"/>
  <c r="R41" i="91"/>
  <c r="L44" i="91"/>
  <c r="G46" i="91"/>
  <c r="C48" i="91"/>
  <c r="P50" i="91"/>
  <c r="N51" i="91"/>
  <c r="E55" i="91"/>
  <c r="A57" i="91"/>
  <c r="R57" i="91"/>
  <c r="L60" i="91"/>
  <c r="G62" i="91"/>
  <c r="C64" i="91"/>
  <c r="J23" i="92"/>
  <c r="N40" i="92"/>
  <c r="G40" i="94"/>
  <c r="F40" i="92"/>
  <c r="N15" i="94"/>
  <c r="M15" i="92"/>
  <c r="T16" i="94"/>
  <c r="S16" i="92"/>
  <c r="M8" i="94"/>
  <c r="L8" i="92"/>
  <c r="K14" i="94"/>
  <c r="J14" i="92"/>
  <c r="E6" i="94"/>
  <c r="D6" i="92"/>
  <c r="A6" i="95" s="1"/>
  <c r="J7" i="92"/>
  <c r="K7" i="94"/>
  <c r="P8" i="94"/>
  <c r="O8" i="92"/>
  <c r="D9" i="94"/>
  <c r="C9" i="92"/>
  <c r="I10" i="94"/>
  <c r="H10" i="92"/>
  <c r="O11" i="94"/>
  <c r="N11" i="92"/>
  <c r="B12" i="92"/>
  <c r="H13" i="94"/>
  <c r="G13" i="92"/>
  <c r="N14" i="94"/>
  <c r="M14" i="92"/>
  <c r="B15" i="94"/>
  <c r="A15" i="92"/>
  <c r="T15" i="94"/>
  <c r="S15" i="92"/>
  <c r="G16" i="94"/>
  <c r="F16" i="92"/>
  <c r="M17" i="94"/>
  <c r="L17" i="92"/>
  <c r="S18" i="94"/>
  <c r="R18" i="92"/>
  <c r="F19" i="94"/>
  <c r="E19" i="92"/>
  <c r="L20" i="94"/>
  <c r="K20" i="92"/>
  <c r="Q21" i="94"/>
  <c r="P21" i="92"/>
  <c r="E22" i="94"/>
  <c r="D22" i="92"/>
  <c r="A22" i="95" s="1"/>
  <c r="P24" i="94"/>
  <c r="O24" i="92"/>
  <c r="D25" i="94"/>
  <c r="C25" i="92"/>
  <c r="I26" i="94"/>
  <c r="H26" i="92"/>
  <c r="O27" i="94"/>
  <c r="N27" i="92"/>
  <c r="B28" i="92"/>
  <c r="H29" i="94"/>
  <c r="G29" i="92"/>
  <c r="N30" i="94"/>
  <c r="M30" i="92"/>
  <c r="B31" i="94"/>
  <c r="A31" i="92"/>
  <c r="T31" i="94"/>
  <c r="S31" i="92"/>
  <c r="G32" i="94"/>
  <c r="F32" i="92"/>
  <c r="M33" i="94"/>
  <c r="L33" i="92"/>
  <c r="S34" i="94"/>
  <c r="R34" i="92"/>
  <c r="F35" i="94"/>
  <c r="E35" i="92"/>
  <c r="L36" i="94"/>
  <c r="K36" i="92"/>
  <c r="Q37" i="94"/>
  <c r="P37" i="92"/>
  <c r="E38" i="94"/>
  <c r="D38" i="92"/>
  <c r="A38" i="95" s="1"/>
  <c r="P40" i="94"/>
  <c r="O40" i="92"/>
  <c r="D41" i="94"/>
  <c r="C41" i="92"/>
  <c r="I42" i="94"/>
  <c r="H42" i="92"/>
  <c r="O43" i="94"/>
  <c r="N43" i="92"/>
  <c r="B44" i="92"/>
  <c r="H45" i="94"/>
  <c r="G45" i="92"/>
  <c r="N46" i="94"/>
  <c r="M46" i="92"/>
  <c r="B47" i="94"/>
  <c r="A47" i="92"/>
  <c r="T47" i="94"/>
  <c r="S47" i="92"/>
  <c r="G48" i="94"/>
  <c r="F48" i="92"/>
  <c r="M49" i="94"/>
  <c r="L49" i="92"/>
  <c r="S50" i="94"/>
  <c r="R50" i="92"/>
  <c r="F51" i="94"/>
  <c r="E51" i="92"/>
  <c r="L52" i="94"/>
  <c r="K52" i="92"/>
  <c r="Q53" i="94"/>
  <c r="P53" i="92"/>
  <c r="E54" i="94"/>
  <c r="D54" i="92"/>
  <c r="A54" i="95" s="1"/>
  <c r="K55" i="94"/>
  <c r="J55" i="92"/>
  <c r="P56" i="94"/>
  <c r="O56" i="92"/>
  <c r="D57" i="94"/>
  <c r="C57" i="92"/>
  <c r="I58" i="94"/>
  <c r="H58" i="92"/>
  <c r="O59" i="94"/>
  <c r="N59" i="92"/>
  <c r="B60" i="92"/>
  <c r="H61" i="94"/>
  <c r="G61" i="92"/>
  <c r="N62" i="94"/>
  <c r="M62" i="92"/>
  <c r="B63" i="94"/>
  <c r="A63" i="92"/>
  <c r="T63" i="94"/>
  <c r="S63" i="92"/>
  <c r="G64" i="94"/>
  <c r="F64" i="92"/>
  <c r="M65" i="94"/>
  <c r="L65" i="92"/>
  <c r="L65" i="91"/>
  <c r="S66" i="94"/>
  <c r="R66" i="92"/>
  <c r="R66" i="91"/>
  <c r="F67" i="94"/>
  <c r="E67" i="92"/>
  <c r="L68" i="94"/>
  <c r="K68" i="92"/>
  <c r="Q69" i="94"/>
  <c r="P69" i="92"/>
  <c r="P69" i="91"/>
  <c r="E70" i="94"/>
  <c r="D70" i="91"/>
  <c r="D70" i="92"/>
  <c r="A70" i="95" s="1"/>
  <c r="K71" i="94"/>
  <c r="J71" i="92"/>
  <c r="J71" i="91"/>
  <c r="P72" i="94"/>
  <c r="O72" i="92"/>
  <c r="O72" i="91"/>
  <c r="D73" i="94"/>
  <c r="C73" i="92"/>
  <c r="C73" i="91"/>
  <c r="I74" i="94"/>
  <c r="H74" i="92"/>
  <c r="H74" i="91"/>
  <c r="O75" i="94"/>
  <c r="N75" i="92"/>
  <c r="N75" i="91"/>
  <c r="B76" i="92"/>
  <c r="B76" i="91"/>
  <c r="H77" i="94"/>
  <c r="G77" i="92"/>
  <c r="G77" i="91"/>
  <c r="N78" i="94"/>
  <c r="M78" i="92"/>
  <c r="M78" i="91"/>
  <c r="B79" i="94"/>
  <c r="A79" i="92"/>
  <c r="A79" i="91"/>
  <c r="T79" i="94"/>
  <c r="S79" i="92"/>
  <c r="S79" i="91"/>
  <c r="G80" i="94"/>
  <c r="F80" i="92"/>
  <c r="F80" i="91"/>
  <c r="M81" i="94"/>
  <c r="L81" i="92"/>
  <c r="L81" i="91"/>
  <c r="S82" i="94"/>
  <c r="R82" i="92"/>
  <c r="R82" i="91"/>
  <c r="F83" i="94"/>
  <c r="E83" i="92"/>
  <c r="E83" i="91"/>
  <c r="L84" i="94"/>
  <c r="K84" i="92"/>
  <c r="Q85" i="94"/>
  <c r="P85" i="92"/>
  <c r="P85" i="91"/>
  <c r="E86" i="94"/>
  <c r="D86" i="92"/>
  <c r="A86" i="95" s="1"/>
  <c r="D86" i="91"/>
  <c r="K87" i="94"/>
  <c r="J87" i="92"/>
  <c r="J87" i="91"/>
  <c r="P88" i="94"/>
  <c r="O88" i="92"/>
  <c r="O88" i="91"/>
  <c r="D89" i="94"/>
  <c r="C89" i="92"/>
  <c r="C89" i="91"/>
  <c r="I90" i="94"/>
  <c r="H90" i="92"/>
  <c r="H90" i="91"/>
  <c r="O91" i="94"/>
  <c r="N91" i="92"/>
  <c r="N91" i="91"/>
  <c r="B92" i="92"/>
  <c r="B92" i="91"/>
  <c r="H93" i="94"/>
  <c r="G93" i="92"/>
  <c r="G93" i="91"/>
  <c r="N94" i="94"/>
  <c r="M94" i="92"/>
  <c r="M94" i="91"/>
  <c r="B95" i="94"/>
  <c r="A95" i="92"/>
  <c r="A95" i="91"/>
  <c r="T95" i="94"/>
  <c r="S95" i="92"/>
  <c r="S95" i="91"/>
  <c r="G96" i="94"/>
  <c r="F96" i="92"/>
  <c r="F96" i="91"/>
  <c r="M97" i="94"/>
  <c r="L97" i="92"/>
  <c r="L97" i="91"/>
  <c r="S98" i="94"/>
  <c r="R98" i="92"/>
  <c r="R98" i="91"/>
  <c r="F99" i="94"/>
  <c r="E99" i="92"/>
  <c r="E99" i="91"/>
  <c r="L100" i="94"/>
  <c r="K100" i="92"/>
  <c r="Q101" i="94"/>
  <c r="P101" i="92"/>
  <c r="P101" i="91"/>
  <c r="N6" i="91"/>
  <c r="B9" i="91"/>
  <c r="S9" i="91"/>
  <c r="M12" i="91"/>
  <c r="H14" i="91"/>
  <c r="D16" i="91"/>
  <c r="O19" i="91"/>
  <c r="J21" i="91"/>
  <c r="F23" i="91"/>
  <c r="B25" i="91"/>
  <c r="S25" i="91"/>
  <c r="M28" i="91"/>
  <c r="H30" i="91"/>
  <c r="D32" i="91"/>
  <c r="O35" i="91"/>
  <c r="J37" i="91"/>
  <c r="F39" i="91"/>
  <c r="B41" i="91"/>
  <c r="S41" i="91"/>
  <c r="M44" i="91"/>
  <c r="H46" i="91"/>
  <c r="D48" i="91"/>
  <c r="B49" i="91"/>
  <c r="O51" i="91"/>
  <c r="J53" i="91"/>
  <c r="F55" i="91"/>
  <c r="B57" i="91"/>
  <c r="S57" i="91"/>
  <c r="M60" i="91"/>
  <c r="H62" i="91"/>
  <c r="D64" i="91"/>
  <c r="N79" i="91"/>
  <c r="S89" i="91"/>
  <c r="M6" i="92"/>
  <c r="J19" i="92"/>
  <c r="N36" i="92"/>
  <c r="K12" i="94"/>
  <c r="J12" i="92"/>
  <c r="G8" i="94"/>
  <c r="F8" i="92"/>
  <c r="S10" i="94"/>
  <c r="R10" i="92"/>
  <c r="L12" i="94"/>
  <c r="K12" i="92"/>
  <c r="I18" i="94"/>
  <c r="H18" i="92"/>
  <c r="T23" i="94"/>
  <c r="S23" i="92"/>
  <c r="K8" i="94"/>
  <c r="J8" i="92"/>
  <c r="D10" i="94"/>
  <c r="C10" i="92"/>
  <c r="L21" i="94"/>
  <c r="K21" i="92"/>
  <c r="L23" i="94"/>
  <c r="K23" i="92"/>
  <c r="Q24" i="94"/>
  <c r="P24" i="92"/>
  <c r="E25" i="94"/>
  <c r="D25" i="92"/>
  <c r="A25" i="95" s="1"/>
  <c r="K26" i="94"/>
  <c r="J26" i="92"/>
  <c r="P27" i="94"/>
  <c r="O27" i="92"/>
  <c r="D28" i="94"/>
  <c r="C28" i="92"/>
  <c r="I29" i="94"/>
  <c r="H29" i="92"/>
  <c r="O30" i="94"/>
  <c r="N30" i="92"/>
  <c r="B31" i="92"/>
  <c r="H32" i="94"/>
  <c r="G32" i="92"/>
  <c r="N33" i="94"/>
  <c r="M33" i="92"/>
  <c r="B34" i="94"/>
  <c r="A34" i="92"/>
  <c r="T34" i="94"/>
  <c r="S34" i="92"/>
  <c r="G35" i="94"/>
  <c r="F35" i="92"/>
  <c r="M36" i="94"/>
  <c r="L36" i="92"/>
  <c r="L39" i="94"/>
  <c r="K39" i="92"/>
  <c r="Q40" i="94"/>
  <c r="P40" i="92"/>
  <c r="E41" i="94"/>
  <c r="D41" i="92"/>
  <c r="A41" i="95" s="1"/>
  <c r="K42" i="94"/>
  <c r="J42" i="92"/>
  <c r="P43" i="94"/>
  <c r="O43" i="92"/>
  <c r="D44" i="94"/>
  <c r="C44" i="92"/>
  <c r="I45" i="94"/>
  <c r="H45" i="92"/>
  <c r="O46" i="94"/>
  <c r="N46" i="92"/>
  <c r="B47" i="92"/>
  <c r="H48" i="94"/>
  <c r="G48" i="92"/>
  <c r="N49" i="94"/>
  <c r="M49" i="92"/>
  <c r="B50" i="94"/>
  <c r="A50" i="92"/>
  <c r="T50" i="94"/>
  <c r="S50" i="92"/>
  <c r="G51" i="94"/>
  <c r="F51" i="92"/>
  <c r="M52" i="94"/>
  <c r="L52" i="92"/>
  <c r="S53" i="94"/>
  <c r="R53" i="92"/>
  <c r="F54" i="94"/>
  <c r="E54" i="92"/>
  <c r="L55" i="94"/>
  <c r="K55" i="92"/>
  <c r="Q56" i="94"/>
  <c r="P56" i="92"/>
  <c r="E57" i="94"/>
  <c r="D57" i="92"/>
  <c r="A57" i="95" s="1"/>
  <c r="K58" i="94"/>
  <c r="J58" i="92"/>
  <c r="P59" i="94"/>
  <c r="O59" i="92"/>
  <c r="D60" i="94"/>
  <c r="C60" i="92"/>
  <c r="I61" i="94"/>
  <c r="H61" i="92"/>
  <c r="O62" i="94"/>
  <c r="N62" i="92"/>
  <c r="B63" i="92"/>
  <c r="H64" i="94"/>
  <c r="G64" i="92"/>
  <c r="N65" i="94"/>
  <c r="M65" i="92"/>
  <c r="M65" i="91"/>
  <c r="B66" i="94"/>
  <c r="A66" i="92"/>
  <c r="A66" i="91"/>
  <c r="T66" i="94"/>
  <c r="S66" i="92"/>
  <c r="S66" i="91"/>
  <c r="G67" i="94"/>
  <c r="F67" i="92"/>
  <c r="F67" i="91"/>
  <c r="M68" i="94"/>
  <c r="L68" i="92"/>
  <c r="L68" i="91"/>
  <c r="S69" i="94"/>
  <c r="R69" i="92"/>
  <c r="F70" i="94"/>
  <c r="E70" i="92"/>
  <c r="E70" i="91"/>
  <c r="L71" i="94"/>
  <c r="K71" i="92"/>
  <c r="Q72" i="94"/>
  <c r="P72" i="91"/>
  <c r="E73" i="94"/>
  <c r="D73" i="92"/>
  <c r="A73" i="95" s="1"/>
  <c r="D73" i="91"/>
  <c r="K74" i="94"/>
  <c r="J74" i="92"/>
  <c r="J74" i="91"/>
  <c r="P75" i="94"/>
  <c r="O75" i="92"/>
  <c r="D76" i="94"/>
  <c r="C76" i="92"/>
  <c r="I77" i="94"/>
  <c r="H77" i="92"/>
  <c r="H77" i="91"/>
  <c r="O78" i="94"/>
  <c r="N78" i="92"/>
  <c r="N78" i="91"/>
  <c r="B79" i="92"/>
  <c r="B79" i="91"/>
  <c r="H80" i="94"/>
  <c r="G80" i="92"/>
  <c r="G80" i="91"/>
  <c r="N81" i="94"/>
  <c r="M81" i="92"/>
  <c r="M81" i="91"/>
  <c r="B82" i="94"/>
  <c r="A82" i="92"/>
  <c r="A82" i="91"/>
  <c r="T82" i="94"/>
  <c r="S82" i="92"/>
  <c r="S82" i="91"/>
  <c r="G83" i="94"/>
  <c r="F83" i="92"/>
  <c r="F83" i="91"/>
  <c r="M84" i="94"/>
  <c r="L84" i="92"/>
  <c r="L84" i="91"/>
  <c r="S85" i="94"/>
  <c r="R85" i="92"/>
  <c r="R85" i="91"/>
  <c r="F86" i="94"/>
  <c r="E86" i="92"/>
  <c r="E86" i="91"/>
  <c r="L87" i="94"/>
  <c r="K87" i="92"/>
  <c r="Q88" i="94"/>
  <c r="P88" i="92"/>
  <c r="P88" i="91"/>
  <c r="E89" i="94"/>
  <c r="D89" i="92"/>
  <c r="A89" i="95" s="1"/>
  <c r="D89" i="91"/>
  <c r="K90" i="94"/>
  <c r="J90" i="92"/>
  <c r="J90" i="91"/>
  <c r="P91" i="94"/>
  <c r="O91" i="92"/>
  <c r="D92" i="94"/>
  <c r="C92" i="92"/>
  <c r="C92" i="91"/>
  <c r="I93" i="94"/>
  <c r="H93" i="92"/>
  <c r="H93" i="91"/>
  <c r="O94" i="94"/>
  <c r="N94" i="92"/>
  <c r="N94" i="91"/>
  <c r="B95" i="92"/>
  <c r="B95" i="91"/>
  <c r="H96" i="94"/>
  <c r="G96" i="92"/>
  <c r="G96" i="91"/>
  <c r="N97" i="94"/>
  <c r="M97" i="92"/>
  <c r="M97" i="91"/>
  <c r="B98" i="94"/>
  <c r="A98" i="92"/>
  <c r="A98" i="91"/>
  <c r="T98" i="94"/>
  <c r="S98" i="92"/>
  <c r="S98" i="91"/>
  <c r="G99" i="94"/>
  <c r="F99" i="92"/>
  <c r="F99" i="91"/>
  <c r="M100" i="94"/>
  <c r="L100" i="92"/>
  <c r="L100" i="91"/>
  <c r="S101" i="94"/>
  <c r="R101" i="92"/>
  <c r="R101" i="91"/>
  <c r="M6" i="91"/>
  <c r="G7" i="91"/>
  <c r="E8" i="91"/>
  <c r="C9" i="91"/>
  <c r="A10" i="91"/>
  <c r="R10" i="91"/>
  <c r="N12" i="91"/>
  <c r="E16" i="91"/>
  <c r="R18" i="91"/>
  <c r="P19" i="91"/>
  <c r="N20" i="91"/>
  <c r="L21" i="91"/>
  <c r="G23" i="91"/>
  <c r="C25" i="91"/>
  <c r="A26" i="91"/>
  <c r="N28" i="91"/>
  <c r="E32" i="91"/>
  <c r="A34" i="91"/>
  <c r="R34" i="91"/>
  <c r="P35" i="91"/>
  <c r="N36" i="91"/>
  <c r="L37" i="91"/>
  <c r="G39" i="91"/>
  <c r="C41" i="91"/>
  <c r="A42" i="91"/>
  <c r="R42" i="91"/>
  <c r="N44" i="91"/>
  <c r="E48" i="91"/>
  <c r="C49" i="91"/>
  <c r="A50" i="91"/>
  <c r="R50" i="91"/>
  <c r="P51" i="91"/>
  <c r="L53" i="91"/>
  <c r="G55" i="91"/>
  <c r="C57" i="91"/>
  <c r="A58" i="91"/>
  <c r="R58" i="91"/>
  <c r="N60" i="91"/>
  <c r="E64" i="91"/>
  <c r="C76" i="91"/>
  <c r="J15" i="92"/>
  <c r="N32" i="92"/>
  <c r="A45" i="92"/>
  <c r="M9" i="94"/>
  <c r="L9" i="92"/>
  <c r="D33" i="94"/>
  <c r="C33" i="92"/>
  <c r="Q8" i="94"/>
  <c r="P8" i="92"/>
  <c r="E9" i="94"/>
  <c r="D9" i="92"/>
  <c r="A9" i="95" s="1"/>
  <c r="M20" i="94"/>
  <c r="L20" i="92"/>
  <c r="Q11" i="94"/>
  <c r="P11" i="92"/>
  <c r="E12" i="94"/>
  <c r="D12" i="92"/>
  <c r="A12" i="95" s="1"/>
  <c r="K13" i="94"/>
  <c r="J13" i="92"/>
  <c r="P14" i="94"/>
  <c r="O14" i="92"/>
  <c r="D15" i="94"/>
  <c r="C15" i="92"/>
  <c r="I16" i="94"/>
  <c r="H16" i="92"/>
  <c r="O17" i="94"/>
  <c r="N17" i="92"/>
  <c r="B18" i="92"/>
  <c r="H19" i="94"/>
  <c r="G19" i="92"/>
  <c r="N20" i="94"/>
  <c r="M20" i="92"/>
  <c r="T21" i="94"/>
  <c r="S21" i="92"/>
  <c r="G22" i="94"/>
  <c r="F22" i="92"/>
  <c r="M23" i="94"/>
  <c r="L23" i="92"/>
  <c r="S24" i="94"/>
  <c r="R24" i="92"/>
  <c r="F25" i="94"/>
  <c r="E25" i="92"/>
  <c r="L26" i="94"/>
  <c r="K26" i="92"/>
  <c r="Q27" i="94"/>
  <c r="P27" i="92"/>
  <c r="E28" i="94"/>
  <c r="D28" i="92"/>
  <c r="A28" i="95" s="1"/>
  <c r="K29" i="94"/>
  <c r="J29" i="92"/>
  <c r="P30" i="94"/>
  <c r="O30" i="92"/>
  <c r="D31" i="94"/>
  <c r="C31" i="92"/>
  <c r="I32" i="94"/>
  <c r="H32" i="92"/>
  <c r="O33" i="94"/>
  <c r="N33" i="92"/>
  <c r="B34" i="92"/>
  <c r="H35" i="94"/>
  <c r="G35" i="92"/>
  <c r="N36" i="94"/>
  <c r="M36" i="92"/>
  <c r="T37" i="94"/>
  <c r="S37" i="92"/>
  <c r="G38" i="94"/>
  <c r="F38" i="92"/>
  <c r="M39" i="94"/>
  <c r="L39" i="92"/>
  <c r="S40" i="94"/>
  <c r="R40" i="92"/>
  <c r="F41" i="94"/>
  <c r="E41" i="92"/>
  <c r="L42" i="94"/>
  <c r="K42" i="92"/>
  <c r="Q43" i="94"/>
  <c r="P43" i="92"/>
  <c r="E44" i="94"/>
  <c r="D44" i="92"/>
  <c r="A44" i="95" s="1"/>
  <c r="K45" i="94"/>
  <c r="J45" i="92"/>
  <c r="P46" i="94"/>
  <c r="O46" i="92"/>
  <c r="D47" i="94"/>
  <c r="C47" i="92"/>
  <c r="I48" i="94"/>
  <c r="H48" i="92"/>
  <c r="O49" i="94"/>
  <c r="N49" i="92"/>
  <c r="B50" i="92"/>
  <c r="H51" i="94"/>
  <c r="G51" i="92"/>
  <c r="N52" i="94"/>
  <c r="M52" i="92"/>
  <c r="B53" i="94"/>
  <c r="A53" i="92"/>
  <c r="T53" i="94"/>
  <c r="S53" i="92"/>
  <c r="G54" i="94"/>
  <c r="F54" i="92"/>
  <c r="M55" i="94"/>
  <c r="L55" i="92"/>
  <c r="S56" i="94"/>
  <c r="R56" i="92"/>
  <c r="F57" i="94"/>
  <c r="E57" i="92"/>
  <c r="L58" i="94"/>
  <c r="K58" i="92"/>
  <c r="Q59" i="94"/>
  <c r="P59" i="92"/>
  <c r="E60" i="94"/>
  <c r="D60" i="92"/>
  <c r="A60" i="95" s="1"/>
  <c r="K61" i="94"/>
  <c r="J61" i="92"/>
  <c r="P62" i="94"/>
  <c r="O62" i="92"/>
  <c r="D63" i="94"/>
  <c r="C63" i="92"/>
  <c r="I64" i="94"/>
  <c r="H64" i="92"/>
  <c r="O65" i="94"/>
  <c r="N65" i="92"/>
  <c r="B66" i="92"/>
  <c r="B66" i="91"/>
  <c r="H67" i="94"/>
  <c r="G67" i="92"/>
  <c r="G67" i="91"/>
  <c r="N68" i="94"/>
  <c r="M68" i="92"/>
  <c r="B69" i="94"/>
  <c r="A69" i="92"/>
  <c r="T69" i="94"/>
  <c r="S69" i="92"/>
  <c r="S69" i="91"/>
  <c r="G70" i="94"/>
  <c r="F70" i="92"/>
  <c r="F70" i="91"/>
  <c r="M71" i="94"/>
  <c r="L71" i="92"/>
  <c r="L71" i="91"/>
  <c r="S72" i="94"/>
  <c r="R72" i="92"/>
  <c r="R72" i="91"/>
  <c r="F73" i="94"/>
  <c r="E73" i="92"/>
  <c r="E73" i="91"/>
  <c r="L74" i="94"/>
  <c r="K74" i="92"/>
  <c r="Q75" i="94"/>
  <c r="P75" i="92"/>
  <c r="P75" i="91"/>
  <c r="E76" i="94"/>
  <c r="D76" i="92"/>
  <c r="A76" i="95" s="1"/>
  <c r="D76" i="91"/>
  <c r="K77" i="94"/>
  <c r="J77" i="92"/>
  <c r="P78" i="94"/>
  <c r="O78" i="92"/>
  <c r="O78" i="91"/>
  <c r="D79" i="94"/>
  <c r="C79" i="92"/>
  <c r="C79" i="91"/>
  <c r="I80" i="94"/>
  <c r="H80" i="92"/>
  <c r="H80" i="91"/>
  <c r="O81" i="94"/>
  <c r="N81" i="92"/>
  <c r="N81" i="91"/>
  <c r="B82" i="92"/>
  <c r="B82" i="91"/>
  <c r="H83" i="94"/>
  <c r="G83" i="92"/>
  <c r="G83" i="91"/>
  <c r="N84" i="94"/>
  <c r="M84" i="92"/>
  <c r="B85" i="94"/>
  <c r="A85" i="92"/>
  <c r="A85" i="91"/>
  <c r="T85" i="94"/>
  <c r="S85" i="92"/>
  <c r="S85" i="91"/>
  <c r="G86" i="94"/>
  <c r="F86" i="92"/>
  <c r="F86" i="91"/>
  <c r="M87" i="94"/>
  <c r="L87" i="92"/>
  <c r="L87" i="91"/>
  <c r="S88" i="94"/>
  <c r="R88" i="92"/>
  <c r="R88" i="91"/>
  <c r="F89" i="94"/>
  <c r="E89" i="92"/>
  <c r="E89" i="91"/>
  <c r="L90" i="94"/>
  <c r="K90" i="92"/>
  <c r="Q91" i="94"/>
  <c r="P91" i="92"/>
  <c r="P91" i="91"/>
  <c r="E92" i="94"/>
  <c r="D92" i="92"/>
  <c r="A92" i="95" s="1"/>
  <c r="D92" i="91"/>
  <c r="K93" i="94"/>
  <c r="J93" i="92"/>
  <c r="P94" i="94"/>
  <c r="O94" i="92"/>
  <c r="O94" i="91"/>
  <c r="D95" i="94"/>
  <c r="C95" i="92"/>
  <c r="C95" i="91"/>
  <c r="I96" i="94"/>
  <c r="H96" i="92"/>
  <c r="H96" i="91"/>
  <c r="O97" i="94"/>
  <c r="N97" i="92"/>
  <c r="N97" i="91"/>
  <c r="B98" i="92"/>
  <c r="B98" i="91"/>
  <c r="H99" i="94"/>
  <c r="G99" i="92"/>
  <c r="G99" i="91"/>
  <c r="N100" i="94"/>
  <c r="M100" i="92"/>
  <c r="B101" i="94"/>
  <c r="A101" i="92"/>
  <c r="A101" i="91"/>
  <c r="T101" i="94"/>
  <c r="S101" i="92"/>
  <c r="S101" i="91"/>
  <c r="H7" i="91"/>
  <c r="F8" i="91"/>
  <c r="D9" i="91"/>
  <c r="B10" i="91"/>
  <c r="S10" i="91"/>
  <c r="O12" i="91"/>
  <c r="J14" i="91"/>
  <c r="F16" i="91"/>
  <c r="D17" i="91"/>
  <c r="B18" i="91"/>
  <c r="M21" i="91"/>
  <c r="H23" i="91"/>
  <c r="F24" i="91"/>
  <c r="D25" i="91"/>
  <c r="B26" i="91"/>
  <c r="S26" i="91"/>
  <c r="O28" i="91"/>
  <c r="J30" i="91"/>
  <c r="F32" i="91"/>
  <c r="D33" i="91"/>
  <c r="B34" i="91"/>
  <c r="S34" i="91"/>
  <c r="M37" i="91"/>
  <c r="H39" i="91"/>
  <c r="F40" i="91"/>
  <c r="D41" i="91"/>
  <c r="B42" i="91"/>
  <c r="S42" i="91"/>
  <c r="O44" i="91"/>
  <c r="J46" i="91"/>
  <c r="F48" i="91"/>
  <c r="D49" i="91"/>
  <c r="B50" i="91"/>
  <c r="S50" i="91"/>
  <c r="M53" i="91"/>
  <c r="H55" i="91"/>
  <c r="F56" i="91"/>
  <c r="D57" i="91"/>
  <c r="B58" i="91"/>
  <c r="S58" i="91"/>
  <c r="O60" i="91"/>
  <c r="J62" i="91"/>
  <c r="F64" i="91"/>
  <c r="D80" i="91"/>
  <c r="J85" i="91"/>
  <c r="D96" i="91"/>
  <c r="J101" i="91"/>
  <c r="J11" i="92"/>
  <c r="N28" i="92"/>
  <c r="A41" i="92"/>
  <c r="B18" i="94"/>
  <c r="A18" i="92"/>
  <c r="P17" i="94"/>
  <c r="O17" i="92"/>
  <c r="P33" i="94"/>
  <c r="O33" i="92"/>
  <c r="D34" i="94"/>
  <c r="C34" i="92"/>
  <c r="I35" i="94"/>
  <c r="H35" i="92"/>
  <c r="B37" i="92"/>
  <c r="H38" i="94"/>
  <c r="G38" i="92"/>
  <c r="N39" i="94"/>
  <c r="M39" i="92"/>
  <c r="B40" i="94"/>
  <c r="A40" i="92"/>
  <c r="T40" i="94"/>
  <c r="S40" i="92"/>
  <c r="G41" i="94"/>
  <c r="F41" i="92"/>
  <c r="M42" i="94"/>
  <c r="L42" i="92"/>
  <c r="S43" i="94"/>
  <c r="R43" i="92"/>
  <c r="F44" i="94"/>
  <c r="E44" i="92"/>
  <c r="L45" i="94"/>
  <c r="K45" i="92"/>
  <c r="Q46" i="94"/>
  <c r="P46" i="92"/>
  <c r="E47" i="94"/>
  <c r="D47" i="92"/>
  <c r="A47" i="95" s="1"/>
  <c r="K48" i="94"/>
  <c r="J48" i="92"/>
  <c r="P49" i="94"/>
  <c r="O49" i="92"/>
  <c r="D50" i="94"/>
  <c r="C50" i="92"/>
  <c r="I51" i="94"/>
  <c r="H51" i="92"/>
  <c r="O52" i="94"/>
  <c r="N52" i="92"/>
  <c r="B53" i="92"/>
  <c r="H54" i="94"/>
  <c r="G54" i="92"/>
  <c r="N55" i="94"/>
  <c r="M55" i="92"/>
  <c r="B56" i="94"/>
  <c r="A56" i="92"/>
  <c r="T56" i="94"/>
  <c r="S56" i="92"/>
  <c r="G57" i="94"/>
  <c r="F57" i="92"/>
  <c r="M58" i="94"/>
  <c r="L58" i="92"/>
  <c r="S59" i="94"/>
  <c r="R59" i="92"/>
  <c r="F60" i="94"/>
  <c r="E60" i="92"/>
  <c r="L61" i="94"/>
  <c r="K61" i="92"/>
  <c r="Q62" i="94"/>
  <c r="P62" i="92"/>
  <c r="E63" i="94"/>
  <c r="D63" i="92"/>
  <c r="A63" i="95" s="1"/>
  <c r="K64" i="94"/>
  <c r="J64" i="92"/>
  <c r="J64" i="91"/>
  <c r="P65" i="94"/>
  <c r="O65" i="92"/>
  <c r="O65" i="91"/>
  <c r="D66" i="94"/>
  <c r="C66" i="92"/>
  <c r="I67" i="94"/>
  <c r="H67" i="92"/>
  <c r="H67" i="91"/>
  <c r="O68" i="94"/>
  <c r="N68" i="92"/>
  <c r="N68" i="91"/>
  <c r="B69" i="92"/>
  <c r="B69" i="91"/>
  <c r="H70" i="94"/>
  <c r="G70" i="92"/>
  <c r="G70" i="91"/>
  <c r="N71" i="94"/>
  <c r="M71" i="92"/>
  <c r="M71" i="91"/>
  <c r="B72" i="94"/>
  <c r="A72" i="92"/>
  <c r="A72" i="91"/>
  <c r="T72" i="94"/>
  <c r="S72" i="92"/>
  <c r="S72" i="91"/>
  <c r="G73" i="94"/>
  <c r="F73" i="92"/>
  <c r="F73" i="91"/>
  <c r="M74" i="94"/>
  <c r="L74" i="92"/>
  <c r="L74" i="91"/>
  <c r="S75" i="94"/>
  <c r="R75" i="92"/>
  <c r="R75" i="91"/>
  <c r="F76" i="94"/>
  <c r="E76" i="92"/>
  <c r="E76" i="91"/>
  <c r="L77" i="94"/>
  <c r="K77" i="92"/>
  <c r="Q78" i="94"/>
  <c r="P78" i="92"/>
  <c r="E79" i="94"/>
  <c r="D79" i="92"/>
  <c r="A79" i="95" s="1"/>
  <c r="D79" i="91"/>
  <c r="K80" i="94"/>
  <c r="J80" i="92"/>
  <c r="J80" i="91"/>
  <c r="P81" i="94"/>
  <c r="O81" i="92"/>
  <c r="O81" i="91"/>
  <c r="D82" i="94"/>
  <c r="C82" i="92"/>
  <c r="C82" i="91"/>
  <c r="I83" i="94"/>
  <c r="H83" i="92"/>
  <c r="H83" i="91"/>
  <c r="O84" i="94"/>
  <c r="N84" i="92"/>
  <c r="N84" i="91"/>
  <c r="B85" i="92"/>
  <c r="B85" i="91"/>
  <c r="H86" i="94"/>
  <c r="G86" i="92"/>
  <c r="G86" i="91"/>
  <c r="N87" i="94"/>
  <c r="M87" i="92"/>
  <c r="M87" i="91"/>
  <c r="B88" i="94"/>
  <c r="A88" i="92"/>
  <c r="A88" i="91"/>
  <c r="T88" i="94"/>
  <c r="S88" i="92"/>
  <c r="S88" i="91"/>
  <c r="G89" i="94"/>
  <c r="F89" i="92"/>
  <c r="F89" i="91"/>
  <c r="M90" i="94"/>
  <c r="L90" i="92"/>
  <c r="L90" i="91"/>
  <c r="S91" i="94"/>
  <c r="R91" i="92"/>
  <c r="R91" i="91"/>
  <c r="F92" i="94"/>
  <c r="E92" i="92"/>
  <c r="E92" i="91"/>
  <c r="L93" i="94"/>
  <c r="K93" i="92"/>
  <c r="Q94" i="94"/>
  <c r="P94" i="92"/>
  <c r="P94" i="91"/>
  <c r="E95" i="94"/>
  <c r="D95" i="92"/>
  <c r="A95" i="95" s="1"/>
  <c r="D95" i="91"/>
  <c r="K96" i="94"/>
  <c r="J96" i="92"/>
  <c r="J96" i="91"/>
  <c r="P97" i="94"/>
  <c r="O97" i="92"/>
  <c r="O97" i="91"/>
  <c r="D98" i="94"/>
  <c r="C98" i="92"/>
  <c r="C98" i="91"/>
  <c r="I99" i="94"/>
  <c r="H99" i="92"/>
  <c r="H99" i="91"/>
  <c r="O100" i="94"/>
  <c r="N100" i="92"/>
  <c r="N100" i="91"/>
  <c r="B101" i="92"/>
  <c r="B101" i="91"/>
  <c r="G8" i="91"/>
  <c r="C10" i="91"/>
  <c r="L14" i="91"/>
  <c r="E17" i="91"/>
  <c r="A19" i="91"/>
  <c r="R19" i="91"/>
  <c r="N21" i="91"/>
  <c r="G24" i="91"/>
  <c r="E25" i="91"/>
  <c r="C26" i="91"/>
  <c r="P28" i="91"/>
  <c r="L30" i="91"/>
  <c r="G32" i="91"/>
  <c r="E33" i="91"/>
  <c r="C34" i="91"/>
  <c r="A35" i="91"/>
  <c r="R35" i="91"/>
  <c r="N37" i="91"/>
  <c r="G40" i="91"/>
  <c r="E41" i="91"/>
  <c r="C42" i="91"/>
  <c r="R43" i="91"/>
  <c r="P44" i="91"/>
  <c r="L46" i="91"/>
  <c r="G48" i="91"/>
  <c r="E49" i="91"/>
  <c r="C50" i="91"/>
  <c r="A51" i="91"/>
  <c r="R51" i="91"/>
  <c r="N53" i="91"/>
  <c r="G56" i="91"/>
  <c r="E57" i="91"/>
  <c r="C58" i="91"/>
  <c r="R59" i="91"/>
  <c r="P60" i="91"/>
  <c r="L62" i="91"/>
  <c r="G64" i="91"/>
  <c r="L66" i="91"/>
  <c r="M76" i="91"/>
  <c r="S6" i="92"/>
  <c r="N24" i="92"/>
  <c r="A37" i="92"/>
  <c r="R45" i="92"/>
  <c r="L9" i="94"/>
  <c r="K9" i="92"/>
  <c r="B36" i="92"/>
  <c r="H37" i="94"/>
  <c r="G37" i="92"/>
  <c r="T39" i="94"/>
  <c r="S39" i="92"/>
  <c r="I11" i="94"/>
  <c r="H11" i="92"/>
  <c r="B16" i="94"/>
  <c r="A16" i="92"/>
  <c r="B29" i="92"/>
  <c r="Q12" i="94"/>
  <c r="P12" i="92"/>
  <c r="E13" i="94"/>
  <c r="D13" i="92"/>
  <c r="A13" i="95" s="1"/>
  <c r="D16" i="94"/>
  <c r="C16" i="92"/>
  <c r="F6" i="94"/>
  <c r="E6" i="92"/>
  <c r="K7" i="92"/>
  <c r="L7" i="94"/>
  <c r="K10" i="94"/>
  <c r="J10" i="92"/>
  <c r="P11" i="94"/>
  <c r="O11" i="92"/>
  <c r="D12" i="94"/>
  <c r="C12" i="92"/>
  <c r="B15" i="92"/>
  <c r="H16" i="94"/>
  <c r="G16" i="92"/>
  <c r="N17" i="94"/>
  <c r="M17" i="92"/>
  <c r="T18" i="94"/>
  <c r="S18" i="92"/>
  <c r="G19" i="94"/>
  <c r="F19" i="92"/>
  <c r="G6" i="94"/>
  <c r="F6" i="92"/>
  <c r="M7" i="94"/>
  <c r="L7" i="92"/>
  <c r="S8" i="94"/>
  <c r="R8" i="92"/>
  <c r="F9" i="94"/>
  <c r="E9" i="92"/>
  <c r="H6" i="94"/>
  <c r="G6" i="92"/>
  <c r="T8" i="94"/>
  <c r="S8" i="92"/>
  <c r="M10" i="94"/>
  <c r="L10" i="92"/>
  <c r="S11" i="94"/>
  <c r="R11" i="92"/>
  <c r="F12" i="94"/>
  <c r="E12" i="92"/>
  <c r="Q14" i="94"/>
  <c r="P14" i="92"/>
  <c r="N23" i="94"/>
  <c r="M23" i="92"/>
  <c r="S27" i="94"/>
  <c r="R27" i="92"/>
  <c r="E31" i="94"/>
  <c r="D31" i="92"/>
  <c r="A31" i="95" s="1"/>
  <c r="I6" i="94"/>
  <c r="H6" i="92"/>
  <c r="O7" i="94"/>
  <c r="N7" i="92"/>
  <c r="H9" i="94"/>
  <c r="G9" i="92"/>
  <c r="N10" i="94"/>
  <c r="M10" i="92"/>
  <c r="B11" i="94"/>
  <c r="A11" i="92"/>
  <c r="T11" i="94"/>
  <c r="S11" i="92"/>
  <c r="G12" i="94"/>
  <c r="F12" i="92"/>
  <c r="M13" i="94"/>
  <c r="L13" i="92"/>
  <c r="S14" i="94"/>
  <c r="R14" i="92"/>
  <c r="F15" i="94"/>
  <c r="E15" i="92"/>
  <c r="L16" i="94"/>
  <c r="K16" i="92"/>
  <c r="Q17" i="94"/>
  <c r="P17" i="92"/>
  <c r="E18" i="94"/>
  <c r="D18" i="92"/>
  <c r="A18" i="95" s="1"/>
  <c r="P20" i="94"/>
  <c r="O20" i="92"/>
  <c r="D21" i="94"/>
  <c r="C21" i="92"/>
  <c r="I22" i="94"/>
  <c r="H22" i="92"/>
  <c r="O23" i="94"/>
  <c r="N23" i="92"/>
  <c r="B24" i="92"/>
  <c r="H25" i="94"/>
  <c r="G25" i="92"/>
  <c r="N26" i="94"/>
  <c r="M26" i="92"/>
  <c r="B27" i="94"/>
  <c r="A27" i="92"/>
  <c r="T27" i="94"/>
  <c r="S27" i="92"/>
  <c r="G28" i="94"/>
  <c r="F28" i="92"/>
  <c r="M29" i="94"/>
  <c r="L29" i="92"/>
  <c r="S30" i="94"/>
  <c r="R30" i="92"/>
  <c r="F31" i="94"/>
  <c r="E31" i="92"/>
  <c r="L32" i="94"/>
  <c r="K32" i="92"/>
  <c r="Q33" i="94"/>
  <c r="P33" i="92"/>
  <c r="E34" i="94"/>
  <c r="D34" i="92"/>
  <c r="A34" i="95" s="1"/>
  <c r="P36" i="94"/>
  <c r="O36" i="92"/>
  <c r="D37" i="94"/>
  <c r="C37" i="92"/>
  <c r="I38" i="94"/>
  <c r="H38" i="92"/>
  <c r="O39" i="94"/>
  <c r="N39" i="92"/>
  <c r="B40" i="92"/>
  <c r="H41" i="94"/>
  <c r="G41" i="92"/>
  <c r="N42" i="94"/>
  <c r="M42" i="92"/>
  <c r="B43" i="94"/>
  <c r="A43" i="92"/>
  <c r="T43" i="94"/>
  <c r="S43" i="92"/>
  <c r="G44" i="94"/>
  <c r="F44" i="92"/>
  <c r="M45" i="94"/>
  <c r="L45" i="92"/>
  <c r="S46" i="94"/>
  <c r="R46" i="92"/>
  <c r="F47" i="94"/>
  <c r="E47" i="92"/>
  <c r="L48" i="94"/>
  <c r="K48" i="92"/>
  <c r="Q49" i="94"/>
  <c r="P49" i="92"/>
  <c r="E50" i="94"/>
  <c r="D50" i="92"/>
  <c r="A50" i="95" s="1"/>
  <c r="K51" i="94"/>
  <c r="J51" i="92"/>
  <c r="P52" i="94"/>
  <c r="O52" i="92"/>
  <c r="D53" i="94"/>
  <c r="C53" i="92"/>
  <c r="I54" i="94"/>
  <c r="H54" i="92"/>
  <c r="O55" i="94"/>
  <c r="N55" i="92"/>
  <c r="B56" i="92"/>
  <c r="H57" i="94"/>
  <c r="G57" i="92"/>
  <c r="N58" i="94"/>
  <c r="M58" i="92"/>
  <c r="B59" i="94"/>
  <c r="A59" i="92"/>
  <c r="T59" i="94"/>
  <c r="S59" i="92"/>
  <c r="G60" i="94"/>
  <c r="F60" i="92"/>
  <c r="M61" i="94"/>
  <c r="L61" i="92"/>
  <c r="S62" i="94"/>
  <c r="R62" i="92"/>
  <c r="F63" i="94"/>
  <c r="E63" i="92"/>
  <c r="L64" i="94"/>
  <c r="K64" i="92"/>
  <c r="Q65" i="94"/>
  <c r="P65" i="92"/>
  <c r="P65" i="91"/>
  <c r="E66" i="94"/>
  <c r="D66" i="92"/>
  <c r="A66" i="95" s="1"/>
  <c r="D66" i="91"/>
  <c r="K67" i="94"/>
  <c r="J67" i="92"/>
  <c r="J67" i="91"/>
  <c r="P68" i="94"/>
  <c r="O68" i="92"/>
  <c r="O68" i="91"/>
  <c r="D69" i="94"/>
  <c r="C69" i="92"/>
  <c r="C69" i="91"/>
  <c r="I70" i="94"/>
  <c r="H70" i="92"/>
  <c r="O71" i="94"/>
  <c r="N71" i="92"/>
  <c r="B72" i="92"/>
  <c r="B72" i="91"/>
  <c r="H73" i="94"/>
  <c r="G73" i="92"/>
  <c r="G73" i="91"/>
  <c r="N74" i="94"/>
  <c r="M74" i="92"/>
  <c r="M74" i="91"/>
  <c r="B75" i="94"/>
  <c r="A75" i="92"/>
  <c r="A75" i="91"/>
  <c r="T75" i="94"/>
  <c r="S75" i="92"/>
  <c r="S75" i="91"/>
  <c r="G76" i="94"/>
  <c r="F76" i="92"/>
  <c r="F76" i="91"/>
  <c r="M77" i="94"/>
  <c r="L77" i="92"/>
  <c r="L77" i="91"/>
  <c r="S78" i="94"/>
  <c r="R78" i="92"/>
  <c r="R78" i="91"/>
  <c r="F79" i="94"/>
  <c r="E79" i="92"/>
  <c r="E79" i="91"/>
  <c r="L80" i="94"/>
  <c r="K80" i="92"/>
  <c r="Q81" i="94"/>
  <c r="P81" i="92"/>
  <c r="P81" i="91"/>
  <c r="E82" i="94"/>
  <c r="D82" i="92"/>
  <c r="A82" i="95" s="1"/>
  <c r="D82" i="91"/>
  <c r="K83" i="94"/>
  <c r="J83" i="92"/>
  <c r="J83" i="91"/>
  <c r="P84" i="94"/>
  <c r="O84" i="92"/>
  <c r="O84" i="91"/>
  <c r="D85" i="94"/>
  <c r="C85" i="92"/>
  <c r="C85" i="91"/>
  <c r="I86" i="94"/>
  <c r="H86" i="92"/>
  <c r="O87" i="94"/>
  <c r="N87" i="92"/>
  <c r="N87" i="91"/>
  <c r="B88" i="92"/>
  <c r="B88" i="91"/>
  <c r="H89" i="94"/>
  <c r="G89" i="92"/>
  <c r="G89" i="91"/>
  <c r="N90" i="94"/>
  <c r="M90" i="92"/>
  <c r="M90" i="91"/>
  <c r="B91" i="94"/>
  <c r="A91" i="92"/>
  <c r="A91" i="91"/>
  <c r="T91" i="94"/>
  <c r="S91" i="92"/>
  <c r="S91" i="91"/>
  <c r="G92" i="94"/>
  <c r="F92" i="92"/>
  <c r="F92" i="91"/>
  <c r="M93" i="94"/>
  <c r="L93" i="92"/>
  <c r="L93" i="91"/>
  <c r="S94" i="94"/>
  <c r="R94" i="92"/>
  <c r="R94" i="91"/>
  <c r="F95" i="94"/>
  <c r="E95" i="92"/>
  <c r="E95" i="91"/>
  <c r="L96" i="94"/>
  <c r="K96" i="92"/>
  <c r="Q97" i="94"/>
  <c r="P97" i="92"/>
  <c r="P97" i="91"/>
  <c r="E98" i="94"/>
  <c r="D98" i="92"/>
  <c r="A98" i="95" s="1"/>
  <c r="D98" i="91"/>
  <c r="K99" i="94"/>
  <c r="J99" i="92"/>
  <c r="J99" i="91"/>
  <c r="P100" i="94"/>
  <c r="O100" i="92"/>
  <c r="O100" i="91"/>
  <c r="D101" i="94"/>
  <c r="C101" i="92"/>
  <c r="C101" i="91"/>
  <c r="J7" i="91"/>
  <c r="H8" i="91"/>
  <c r="D10" i="91"/>
  <c r="S11" i="91"/>
  <c r="M14" i="91"/>
  <c r="J15" i="91"/>
  <c r="H16" i="91"/>
  <c r="D18" i="91"/>
  <c r="B19" i="91"/>
  <c r="S19" i="91"/>
  <c r="O21" i="91"/>
  <c r="M22" i="91"/>
  <c r="J23" i="91"/>
  <c r="H24" i="91"/>
  <c r="D26" i="91"/>
  <c r="S27" i="91"/>
  <c r="M30" i="91"/>
  <c r="J31" i="91"/>
  <c r="H32" i="91"/>
  <c r="F33" i="91"/>
  <c r="D34" i="91"/>
  <c r="B35" i="91"/>
  <c r="S35" i="91"/>
  <c r="O37" i="91"/>
  <c r="M38" i="91"/>
  <c r="J39" i="91"/>
  <c r="H40" i="91"/>
  <c r="F41" i="91"/>
  <c r="D42" i="91"/>
  <c r="S43" i="91"/>
  <c r="M46" i="91"/>
  <c r="J47" i="91"/>
  <c r="H48" i="91"/>
  <c r="F49" i="91"/>
  <c r="D50" i="91"/>
  <c r="B51" i="91"/>
  <c r="S51" i="91"/>
  <c r="O53" i="91"/>
  <c r="M54" i="91"/>
  <c r="J55" i="91"/>
  <c r="H56" i="91"/>
  <c r="F57" i="91"/>
  <c r="D58" i="91"/>
  <c r="S59" i="91"/>
  <c r="M62" i="91"/>
  <c r="J63" i="91"/>
  <c r="H64" i="91"/>
  <c r="J69" i="91"/>
  <c r="L72" i="91"/>
  <c r="H86" i="91"/>
  <c r="O91" i="91"/>
  <c r="N20" i="92"/>
  <c r="A33" i="92"/>
  <c r="R41" i="92"/>
  <c r="E11" i="94"/>
  <c r="D11" i="92"/>
  <c r="A11" i="95" s="1"/>
  <c r="S26" i="94"/>
  <c r="R26" i="92"/>
  <c r="B39" i="94"/>
  <c r="A39" i="92"/>
  <c r="I13" i="94"/>
  <c r="H13" i="92"/>
  <c r="O14" i="94"/>
  <c r="N14" i="92"/>
  <c r="L10" i="94"/>
  <c r="K10" i="92"/>
  <c r="N7" i="94"/>
  <c r="M7" i="92"/>
  <c r="B8" i="94"/>
  <c r="A8" i="92"/>
  <c r="G9" i="94"/>
  <c r="F9" i="92"/>
  <c r="L13" i="94"/>
  <c r="K13" i="92"/>
  <c r="E15" i="94"/>
  <c r="D15" i="92"/>
  <c r="A15" i="95" s="1"/>
  <c r="K16" i="94"/>
  <c r="J16" i="92"/>
  <c r="D18" i="94"/>
  <c r="C18" i="92"/>
  <c r="I19" i="94"/>
  <c r="H19" i="92"/>
  <c r="B21" i="92"/>
  <c r="H22" i="94"/>
  <c r="G22" i="92"/>
  <c r="B24" i="94"/>
  <c r="A24" i="92"/>
  <c r="T24" i="94"/>
  <c r="S24" i="92"/>
  <c r="G25" i="94"/>
  <c r="F25" i="92"/>
  <c r="M26" i="94"/>
  <c r="L26" i="92"/>
  <c r="F28" i="94"/>
  <c r="E28" i="92"/>
  <c r="L29" i="94"/>
  <c r="K29" i="92"/>
  <c r="Q30" i="94"/>
  <c r="P30" i="92"/>
  <c r="K32" i="94"/>
  <c r="J32" i="92"/>
  <c r="B8" i="92"/>
  <c r="K6" i="94"/>
  <c r="J6" i="92"/>
  <c r="P7" i="94"/>
  <c r="O7" i="92"/>
  <c r="D8" i="94"/>
  <c r="C8" i="92"/>
  <c r="I9" i="94"/>
  <c r="H9" i="92"/>
  <c r="O10" i="94"/>
  <c r="N10" i="92"/>
  <c r="B11" i="92"/>
  <c r="H12" i="94"/>
  <c r="G12" i="92"/>
  <c r="N13" i="94"/>
  <c r="M13" i="92"/>
  <c r="B14" i="94"/>
  <c r="A14" i="92"/>
  <c r="T14" i="94"/>
  <c r="S14" i="92"/>
  <c r="G15" i="94"/>
  <c r="F15" i="92"/>
  <c r="M16" i="94"/>
  <c r="L16" i="92"/>
  <c r="L19" i="94"/>
  <c r="K19" i="92"/>
  <c r="Q20" i="94"/>
  <c r="P20" i="92"/>
  <c r="E21" i="94"/>
  <c r="D21" i="92"/>
  <c r="A21" i="95" s="1"/>
  <c r="K22" i="94"/>
  <c r="J22" i="92"/>
  <c r="P23" i="94"/>
  <c r="O23" i="92"/>
  <c r="D24" i="94"/>
  <c r="C24" i="92"/>
  <c r="I25" i="94"/>
  <c r="H25" i="92"/>
  <c r="O26" i="94"/>
  <c r="N26" i="92"/>
  <c r="B27" i="92"/>
  <c r="H28" i="94"/>
  <c r="G28" i="92"/>
  <c r="N29" i="94"/>
  <c r="M29" i="92"/>
  <c r="B30" i="94"/>
  <c r="A30" i="92"/>
  <c r="T30" i="94"/>
  <c r="S30" i="92"/>
  <c r="G31" i="94"/>
  <c r="F31" i="92"/>
  <c r="M32" i="94"/>
  <c r="L32" i="92"/>
  <c r="L35" i="94"/>
  <c r="K35" i="92"/>
  <c r="Q36" i="94"/>
  <c r="P36" i="92"/>
  <c r="E37" i="94"/>
  <c r="D37" i="92"/>
  <c r="A37" i="95" s="1"/>
  <c r="K38" i="94"/>
  <c r="J38" i="92"/>
  <c r="P39" i="94"/>
  <c r="O39" i="92"/>
  <c r="D40" i="94"/>
  <c r="C40" i="92"/>
  <c r="I41" i="94"/>
  <c r="H41" i="92"/>
  <c r="O42" i="94"/>
  <c r="N42" i="92"/>
  <c r="B43" i="92"/>
  <c r="H44" i="94"/>
  <c r="G44" i="92"/>
  <c r="N45" i="94"/>
  <c r="M45" i="92"/>
  <c r="B46" i="94"/>
  <c r="A46" i="92"/>
  <c r="T46" i="94"/>
  <c r="S46" i="92"/>
  <c r="G47" i="94"/>
  <c r="F47" i="92"/>
  <c r="M48" i="94"/>
  <c r="L48" i="92"/>
  <c r="S49" i="94"/>
  <c r="R49" i="92"/>
  <c r="F50" i="94"/>
  <c r="E50" i="92"/>
  <c r="L51" i="94"/>
  <c r="K51" i="92"/>
  <c r="Q52" i="94"/>
  <c r="P52" i="92"/>
  <c r="K54" i="94"/>
  <c r="J54" i="92"/>
  <c r="P55" i="94"/>
  <c r="O55" i="92"/>
  <c r="D56" i="94"/>
  <c r="C56" i="92"/>
  <c r="I57" i="94"/>
  <c r="H57" i="92"/>
  <c r="O58" i="94"/>
  <c r="N58" i="92"/>
  <c r="B59" i="92"/>
  <c r="H60" i="94"/>
  <c r="G60" i="92"/>
  <c r="N61" i="94"/>
  <c r="M61" i="92"/>
  <c r="B62" i="94"/>
  <c r="A62" i="92"/>
  <c r="T62" i="94"/>
  <c r="S62" i="92"/>
  <c r="G63" i="94"/>
  <c r="F63" i="92"/>
  <c r="M64" i="94"/>
  <c r="L64" i="92"/>
  <c r="S65" i="94"/>
  <c r="R65" i="92"/>
  <c r="R65" i="91"/>
  <c r="F66" i="94"/>
  <c r="E66" i="92"/>
  <c r="E66" i="91"/>
  <c r="L67" i="94"/>
  <c r="K67" i="92"/>
  <c r="Q68" i="94"/>
  <c r="P68" i="92"/>
  <c r="E69" i="94"/>
  <c r="D69" i="92"/>
  <c r="A69" i="95" s="1"/>
  <c r="D69" i="91"/>
  <c r="K70" i="94"/>
  <c r="J70" i="92"/>
  <c r="J70" i="91"/>
  <c r="P71" i="94"/>
  <c r="O71" i="92"/>
  <c r="O71" i="91"/>
  <c r="D72" i="94"/>
  <c r="C72" i="92"/>
  <c r="C72" i="91"/>
  <c r="I73" i="94"/>
  <c r="H73" i="92"/>
  <c r="H73" i="91"/>
  <c r="O74" i="94"/>
  <c r="N74" i="92"/>
  <c r="N74" i="91"/>
  <c r="B75" i="92"/>
  <c r="B75" i="91"/>
  <c r="H76" i="94"/>
  <c r="G76" i="92"/>
  <c r="G76" i="91"/>
  <c r="N77" i="94"/>
  <c r="M77" i="92"/>
  <c r="M77" i="91"/>
  <c r="B78" i="94"/>
  <c r="A78" i="92"/>
  <c r="A78" i="91"/>
  <c r="T78" i="94"/>
  <c r="S78" i="92"/>
  <c r="S78" i="91"/>
  <c r="G79" i="94"/>
  <c r="F79" i="92"/>
  <c r="M80" i="94"/>
  <c r="L80" i="92"/>
  <c r="L80" i="91"/>
  <c r="S81" i="94"/>
  <c r="R81" i="91"/>
  <c r="R81" i="92"/>
  <c r="F82" i="94"/>
  <c r="E82" i="92"/>
  <c r="E82" i="91"/>
  <c r="L83" i="94"/>
  <c r="K83" i="92"/>
  <c r="Q84" i="94"/>
  <c r="P84" i="92"/>
  <c r="P84" i="91"/>
  <c r="E85" i="94"/>
  <c r="D85" i="92"/>
  <c r="A85" i="95" s="1"/>
  <c r="D85" i="91"/>
  <c r="K86" i="94"/>
  <c r="J86" i="92"/>
  <c r="J86" i="91"/>
  <c r="P87" i="94"/>
  <c r="O87" i="92"/>
  <c r="O87" i="91"/>
  <c r="D88" i="94"/>
  <c r="C88" i="92"/>
  <c r="C88" i="91"/>
  <c r="I89" i="94"/>
  <c r="H89" i="92"/>
  <c r="H89" i="91"/>
  <c r="O90" i="94"/>
  <c r="N90" i="92"/>
  <c r="N90" i="91"/>
  <c r="B91" i="92"/>
  <c r="B91" i="91"/>
  <c r="H92" i="94"/>
  <c r="G92" i="92"/>
  <c r="G92" i="91"/>
  <c r="N93" i="94"/>
  <c r="M93" i="92"/>
  <c r="M93" i="91"/>
  <c r="B94" i="94"/>
  <c r="A94" i="92"/>
  <c r="A94" i="91"/>
  <c r="T94" i="94"/>
  <c r="S94" i="92"/>
  <c r="S94" i="91"/>
  <c r="G95" i="94"/>
  <c r="F95" i="92"/>
  <c r="M96" i="94"/>
  <c r="L96" i="92"/>
  <c r="L96" i="91"/>
  <c r="S97" i="94"/>
  <c r="R97" i="92"/>
  <c r="R97" i="91"/>
  <c r="F98" i="94"/>
  <c r="E98" i="92"/>
  <c r="E98" i="91"/>
  <c r="L99" i="94"/>
  <c r="K99" i="92"/>
  <c r="Q100" i="94"/>
  <c r="P100" i="92"/>
  <c r="P100" i="91"/>
  <c r="E101" i="94"/>
  <c r="D101" i="92"/>
  <c r="A101" i="95" s="1"/>
  <c r="D101" i="91"/>
  <c r="H6" i="91"/>
  <c r="L7" i="91"/>
  <c r="G9" i="91"/>
  <c r="E10" i="91"/>
  <c r="A12" i="91"/>
  <c r="R12" i="91"/>
  <c r="N14" i="91"/>
  <c r="L15" i="91"/>
  <c r="G17" i="91"/>
  <c r="E18" i="91"/>
  <c r="C19" i="91"/>
  <c r="P21" i="91"/>
  <c r="N22" i="91"/>
  <c r="L23" i="91"/>
  <c r="G25" i="91"/>
  <c r="E26" i="91"/>
  <c r="A28" i="91"/>
  <c r="R28" i="91"/>
  <c r="P29" i="91"/>
  <c r="N30" i="91"/>
  <c r="L31" i="91"/>
  <c r="G33" i="91"/>
  <c r="E34" i="91"/>
  <c r="C35" i="91"/>
  <c r="P37" i="91"/>
  <c r="N38" i="91"/>
  <c r="L39" i="91"/>
  <c r="G41" i="91"/>
  <c r="E42" i="91"/>
  <c r="A44" i="91"/>
  <c r="R44" i="91"/>
  <c r="P45" i="91"/>
  <c r="N46" i="91"/>
  <c r="L47" i="91"/>
  <c r="G49" i="91"/>
  <c r="E50" i="91"/>
  <c r="C51" i="91"/>
  <c r="P53" i="91"/>
  <c r="N54" i="91"/>
  <c r="L55" i="91"/>
  <c r="G57" i="91"/>
  <c r="E58" i="91"/>
  <c r="A60" i="91"/>
  <c r="R60" i="91"/>
  <c r="P61" i="91"/>
  <c r="N62" i="91"/>
  <c r="L63" i="91"/>
  <c r="A67" i="91"/>
  <c r="N69" i="91"/>
  <c r="A77" i="91"/>
  <c r="N16" i="92"/>
  <c r="A29" i="92"/>
  <c r="R37" i="92"/>
  <c r="E46" i="92"/>
  <c r="P64" i="92"/>
  <c r="M6" i="94"/>
  <c r="L6" i="92"/>
  <c r="S7" i="94"/>
  <c r="R7" i="92"/>
  <c r="F11" i="94"/>
  <c r="E11" i="92"/>
  <c r="Q13" i="94"/>
  <c r="P13" i="92"/>
  <c r="E14" i="94"/>
  <c r="D14" i="92"/>
  <c r="A14" i="95" s="1"/>
  <c r="D17" i="94"/>
  <c r="C17" i="92"/>
  <c r="H14" i="94"/>
  <c r="G14" i="92"/>
  <c r="G17" i="94"/>
  <c r="F17" i="92"/>
  <c r="K24" i="94"/>
  <c r="J24" i="92"/>
  <c r="H30" i="94"/>
  <c r="G30" i="92"/>
  <c r="F7" i="92"/>
  <c r="G7" i="94"/>
  <c r="K6" i="92"/>
  <c r="Q7" i="94"/>
  <c r="P7" i="92"/>
  <c r="E8" i="94"/>
  <c r="D8" i="92"/>
  <c r="A8" i="95" s="1"/>
  <c r="K9" i="94"/>
  <c r="J9" i="92"/>
  <c r="P10" i="94"/>
  <c r="O10" i="92"/>
  <c r="D11" i="94"/>
  <c r="C11" i="92"/>
  <c r="I12" i="94"/>
  <c r="H12" i="92"/>
  <c r="O13" i="94"/>
  <c r="N13" i="92"/>
  <c r="B14" i="92"/>
  <c r="H15" i="94"/>
  <c r="G15" i="92"/>
  <c r="N16" i="94"/>
  <c r="M16" i="92"/>
  <c r="T17" i="94"/>
  <c r="S17" i="92"/>
  <c r="G18" i="94"/>
  <c r="F18" i="92"/>
  <c r="M19" i="94"/>
  <c r="L19" i="92"/>
  <c r="S20" i="94"/>
  <c r="R20" i="92"/>
  <c r="F21" i="94"/>
  <c r="E21" i="92"/>
  <c r="L22" i="94"/>
  <c r="K22" i="92"/>
  <c r="Q23" i="94"/>
  <c r="P23" i="92"/>
  <c r="E24" i="94"/>
  <c r="D24" i="92"/>
  <c r="A24" i="95" s="1"/>
  <c r="K25" i="94"/>
  <c r="J25" i="92"/>
  <c r="P26" i="94"/>
  <c r="O26" i="92"/>
  <c r="D27" i="94"/>
  <c r="C27" i="92"/>
  <c r="I28" i="94"/>
  <c r="H28" i="92"/>
  <c r="O29" i="94"/>
  <c r="N29" i="92"/>
  <c r="B30" i="92"/>
  <c r="H31" i="94"/>
  <c r="G31" i="92"/>
  <c r="N32" i="94"/>
  <c r="M32" i="92"/>
  <c r="T33" i="94"/>
  <c r="S33" i="92"/>
  <c r="G34" i="94"/>
  <c r="F34" i="92"/>
  <c r="M35" i="94"/>
  <c r="L35" i="92"/>
  <c r="S36" i="94"/>
  <c r="R36" i="92"/>
  <c r="F37" i="94"/>
  <c r="E37" i="92"/>
  <c r="L38" i="94"/>
  <c r="K38" i="92"/>
  <c r="Q39" i="94"/>
  <c r="P39" i="92"/>
  <c r="E40" i="94"/>
  <c r="D40" i="92"/>
  <c r="A40" i="95" s="1"/>
  <c r="K41" i="94"/>
  <c r="J41" i="92"/>
  <c r="P42" i="94"/>
  <c r="O42" i="92"/>
  <c r="D43" i="94"/>
  <c r="C43" i="92"/>
  <c r="I44" i="94"/>
  <c r="H44" i="92"/>
  <c r="O45" i="94"/>
  <c r="N45" i="92"/>
  <c r="B46" i="92"/>
  <c r="H47" i="94"/>
  <c r="G47" i="92"/>
  <c r="B49" i="94"/>
  <c r="A49" i="92"/>
  <c r="T49" i="94"/>
  <c r="S49" i="92"/>
  <c r="G50" i="94"/>
  <c r="F50" i="92"/>
  <c r="M51" i="94"/>
  <c r="L51" i="92"/>
  <c r="S52" i="94"/>
  <c r="R52" i="92"/>
  <c r="F53" i="94"/>
  <c r="E53" i="92"/>
  <c r="L54" i="94"/>
  <c r="K54" i="92"/>
  <c r="Q55" i="94"/>
  <c r="P55" i="92"/>
  <c r="E56" i="94"/>
  <c r="D56" i="92"/>
  <c r="A56" i="95" s="1"/>
  <c r="K57" i="94"/>
  <c r="J57" i="92"/>
  <c r="P58" i="94"/>
  <c r="O58" i="92"/>
  <c r="D59" i="94"/>
  <c r="C59" i="92"/>
  <c r="I60" i="94"/>
  <c r="H60" i="92"/>
  <c r="O61" i="94"/>
  <c r="N61" i="92"/>
  <c r="B62" i="92"/>
  <c r="H63" i="94"/>
  <c r="G63" i="92"/>
  <c r="N64" i="94"/>
  <c r="M64" i="92"/>
  <c r="M64" i="91"/>
  <c r="B65" i="94"/>
  <c r="A65" i="92"/>
  <c r="A65" i="91"/>
  <c r="T65" i="94"/>
  <c r="S65" i="92"/>
  <c r="G66" i="94"/>
  <c r="F66" i="92"/>
  <c r="F66" i="91"/>
  <c r="M67" i="94"/>
  <c r="L67" i="91"/>
  <c r="L67" i="92"/>
  <c r="S68" i="94"/>
  <c r="R68" i="92"/>
  <c r="R68" i="91"/>
  <c r="F69" i="94"/>
  <c r="E69" i="92"/>
  <c r="L70" i="94"/>
  <c r="K70" i="92"/>
  <c r="Q71" i="94"/>
  <c r="P71" i="92"/>
  <c r="P71" i="91"/>
  <c r="E72" i="94"/>
  <c r="D72" i="92"/>
  <c r="A72" i="95" s="1"/>
  <c r="K73" i="94"/>
  <c r="J73" i="92"/>
  <c r="J73" i="91"/>
  <c r="P74" i="94"/>
  <c r="O74" i="92"/>
  <c r="O74" i="91"/>
  <c r="D75" i="94"/>
  <c r="C75" i="92"/>
  <c r="C75" i="91"/>
  <c r="I76" i="94"/>
  <c r="H76" i="92"/>
  <c r="H76" i="91"/>
  <c r="O77" i="94"/>
  <c r="N77" i="92"/>
  <c r="N77" i="91"/>
  <c r="B78" i="91"/>
  <c r="B78" i="92"/>
  <c r="H79" i="94"/>
  <c r="G79" i="92"/>
  <c r="G79" i="91"/>
  <c r="N80" i="94"/>
  <c r="M80" i="92"/>
  <c r="M80" i="91"/>
  <c r="B81" i="94"/>
  <c r="A81" i="92"/>
  <c r="A81" i="91"/>
  <c r="T81" i="94"/>
  <c r="S81" i="92"/>
  <c r="G82" i="94"/>
  <c r="F82" i="92"/>
  <c r="F82" i="91"/>
  <c r="M83" i="94"/>
  <c r="L83" i="92"/>
  <c r="L83" i="91"/>
  <c r="S84" i="94"/>
  <c r="R84" i="92"/>
  <c r="R84" i="91"/>
  <c r="F85" i="94"/>
  <c r="E85" i="92"/>
  <c r="E85" i="91"/>
  <c r="L86" i="94"/>
  <c r="K86" i="92"/>
  <c r="Q87" i="94"/>
  <c r="P87" i="92"/>
  <c r="P87" i="91"/>
  <c r="E88" i="94"/>
  <c r="D88" i="92"/>
  <c r="A88" i="95" s="1"/>
  <c r="K89" i="94"/>
  <c r="J89" i="92"/>
  <c r="J89" i="91"/>
  <c r="P90" i="94"/>
  <c r="O90" i="92"/>
  <c r="O90" i="91"/>
  <c r="D91" i="94"/>
  <c r="C91" i="92"/>
  <c r="C91" i="91"/>
  <c r="I92" i="94"/>
  <c r="H92" i="92"/>
  <c r="H92" i="91"/>
  <c r="O93" i="94"/>
  <c r="N93" i="92"/>
  <c r="N93" i="91"/>
  <c r="B94" i="92"/>
  <c r="B94" i="91"/>
  <c r="H95" i="94"/>
  <c r="G95" i="92"/>
  <c r="G95" i="91"/>
  <c r="N96" i="94"/>
  <c r="M96" i="92"/>
  <c r="M96" i="91"/>
  <c r="B97" i="94"/>
  <c r="A97" i="92"/>
  <c r="A97" i="91"/>
  <c r="T97" i="94"/>
  <c r="S97" i="92"/>
  <c r="G98" i="94"/>
  <c r="F98" i="92"/>
  <c r="F98" i="91"/>
  <c r="M99" i="94"/>
  <c r="L99" i="92"/>
  <c r="L99" i="91"/>
  <c r="S100" i="94"/>
  <c r="R100" i="92"/>
  <c r="R100" i="91"/>
  <c r="F101" i="94"/>
  <c r="E101" i="92"/>
  <c r="E101" i="91"/>
  <c r="M7" i="91"/>
  <c r="J8" i="91"/>
  <c r="H9" i="91"/>
  <c r="F10" i="91"/>
  <c r="D11" i="91"/>
  <c r="B12" i="91"/>
  <c r="S12" i="91"/>
  <c r="O14" i="91"/>
  <c r="M15" i="91"/>
  <c r="J16" i="91"/>
  <c r="H17" i="91"/>
  <c r="F18" i="91"/>
  <c r="D19" i="91"/>
  <c r="B20" i="91"/>
  <c r="O22" i="91"/>
  <c r="M23" i="91"/>
  <c r="J24" i="91"/>
  <c r="H25" i="91"/>
  <c r="F26" i="91"/>
  <c r="B28" i="91"/>
  <c r="S28" i="91"/>
  <c r="O30" i="91"/>
  <c r="M31" i="91"/>
  <c r="J32" i="91"/>
  <c r="H33" i="91"/>
  <c r="F34" i="91"/>
  <c r="D35" i="91"/>
  <c r="B36" i="91"/>
  <c r="O38" i="91"/>
  <c r="M39" i="91"/>
  <c r="J40" i="91"/>
  <c r="H41" i="91"/>
  <c r="F42" i="91"/>
  <c r="B44" i="91"/>
  <c r="S44" i="91"/>
  <c r="O46" i="91"/>
  <c r="M47" i="91"/>
  <c r="J48" i="91"/>
  <c r="H49" i="91"/>
  <c r="F50" i="91"/>
  <c r="D51" i="91"/>
  <c r="B52" i="91"/>
  <c r="O54" i="91"/>
  <c r="M55" i="91"/>
  <c r="J56" i="91"/>
  <c r="H57" i="91"/>
  <c r="F58" i="91"/>
  <c r="B60" i="91"/>
  <c r="S60" i="91"/>
  <c r="O62" i="91"/>
  <c r="M63" i="91"/>
  <c r="L64" i="91"/>
  <c r="E67" i="91"/>
  <c r="B73" i="91"/>
  <c r="N12" i="92"/>
  <c r="A25" i="92"/>
  <c r="R33" i="92"/>
  <c r="E42" i="92"/>
  <c r="D53" i="92"/>
  <c r="A53" i="95" s="1"/>
  <c r="P13" i="94"/>
  <c r="O13" i="92"/>
  <c r="I15" i="94"/>
  <c r="H15" i="92"/>
  <c r="B17" i="92"/>
  <c r="H18" i="94"/>
  <c r="G18" i="92"/>
  <c r="N19" i="94"/>
  <c r="M19" i="92"/>
  <c r="B20" i="94"/>
  <c r="A20" i="92"/>
  <c r="T20" i="94"/>
  <c r="S20" i="92"/>
  <c r="G21" i="94"/>
  <c r="F21" i="92"/>
  <c r="M22" i="94"/>
  <c r="L22" i="92"/>
  <c r="S23" i="94"/>
  <c r="R23" i="92"/>
  <c r="F24" i="94"/>
  <c r="E24" i="92"/>
  <c r="L25" i="94"/>
  <c r="K25" i="92"/>
  <c r="Q26" i="94"/>
  <c r="P26" i="92"/>
  <c r="E27" i="94"/>
  <c r="D27" i="92"/>
  <c r="A27" i="95" s="1"/>
  <c r="K28" i="94"/>
  <c r="J28" i="92"/>
  <c r="P29" i="94"/>
  <c r="O29" i="92"/>
  <c r="D30" i="94"/>
  <c r="C30" i="92"/>
  <c r="I31" i="94"/>
  <c r="H31" i="92"/>
  <c r="B33" i="92"/>
  <c r="H34" i="94"/>
  <c r="G34" i="92"/>
  <c r="N35" i="94"/>
  <c r="M35" i="92"/>
  <c r="B36" i="94"/>
  <c r="A36" i="92"/>
  <c r="T36" i="94"/>
  <c r="S36" i="92"/>
  <c r="G37" i="94"/>
  <c r="F37" i="92"/>
  <c r="M38" i="94"/>
  <c r="L38" i="92"/>
  <c r="S39" i="94"/>
  <c r="R39" i="92"/>
  <c r="F40" i="94"/>
  <c r="E40" i="92"/>
  <c r="L41" i="94"/>
  <c r="K41" i="92"/>
  <c r="Q42" i="94"/>
  <c r="P42" i="92"/>
  <c r="E43" i="94"/>
  <c r="D43" i="92"/>
  <c r="A43" i="95" s="1"/>
  <c r="K44" i="94"/>
  <c r="J44" i="92"/>
  <c r="P45" i="94"/>
  <c r="O45" i="92"/>
  <c r="D46" i="94"/>
  <c r="C46" i="92"/>
  <c r="I47" i="94"/>
  <c r="H47" i="92"/>
  <c r="O48" i="94"/>
  <c r="N48" i="92"/>
  <c r="H50" i="94"/>
  <c r="G50" i="92"/>
  <c r="N51" i="94"/>
  <c r="M51" i="92"/>
  <c r="B52" i="94"/>
  <c r="A52" i="92"/>
  <c r="T52" i="94"/>
  <c r="S52" i="92"/>
  <c r="G53" i="94"/>
  <c r="F53" i="92"/>
  <c r="M54" i="94"/>
  <c r="L54" i="92"/>
  <c r="S55" i="94"/>
  <c r="R55" i="92"/>
  <c r="F56" i="94"/>
  <c r="E56" i="92"/>
  <c r="L57" i="94"/>
  <c r="K57" i="92"/>
  <c r="Q58" i="94"/>
  <c r="P58" i="92"/>
  <c r="E59" i="94"/>
  <c r="D59" i="92"/>
  <c r="A59" i="95" s="1"/>
  <c r="K60" i="94"/>
  <c r="J60" i="92"/>
  <c r="P61" i="94"/>
  <c r="O61" i="92"/>
  <c r="D62" i="94"/>
  <c r="C62" i="92"/>
  <c r="I63" i="94"/>
  <c r="H63" i="92"/>
  <c r="O64" i="94"/>
  <c r="N64" i="92"/>
  <c r="B65" i="92"/>
  <c r="H66" i="94"/>
  <c r="G66" i="92"/>
  <c r="N67" i="94"/>
  <c r="M67" i="92"/>
  <c r="M67" i="91"/>
  <c r="B68" i="94"/>
  <c r="A68" i="92"/>
  <c r="A68" i="91"/>
  <c r="T68" i="94"/>
  <c r="S68" i="92"/>
  <c r="S68" i="91"/>
  <c r="G69" i="94"/>
  <c r="F69" i="92"/>
  <c r="F69" i="91"/>
  <c r="M70" i="94"/>
  <c r="L70" i="92"/>
  <c r="S71" i="94"/>
  <c r="R71" i="92"/>
  <c r="R71" i="91"/>
  <c r="F72" i="94"/>
  <c r="E72" i="92"/>
  <c r="E72" i="91"/>
  <c r="L73" i="94"/>
  <c r="K73" i="92"/>
  <c r="Q74" i="94"/>
  <c r="P74" i="92"/>
  <c r="P74" i="91"/>
  <c r="E75" i="94"/>
  <c r="D75" i="92"/>
  <c r="A75" i="95" s="1"/>
  <c r="D75" i="91"/>
  <c r="K76" i="94"/>
  <c r="J76" i="92"/>
  <c r="J76" i="91"/>
  <c r="P77" i="94"/>
  <c r="O77" i="92"/>
  <c r="O77" i="91"/>
  <c r="D78" i="94"/>
  <c r="C78" i="92"/>
  <c r="C78" i="91"/>
  <c r="I79" i="94"/>
  <c r="H79" i="92"/>
  <c r="H79" i="91"/>
  <c r="O80" i="94"/>
  <c r="N80" i="92"/>
  <c r="N80" i="91"/>
  <c r="B81" i="92"/>
  <c r="H82" i="94"/>
  <c r="G82" i="92"/>
  <c r="G82" i="91"/>
  <c r="N83" i="94"/>
  <c r="M83" i="92"/>
  <c r="M83" i="91"/>
  <c r="B84" i="94"/>
  <c r="A84" i="92"/>
  <c r="A84" i="91"/>
  <c r="T84" i="94"/>
  <c r="S84" i="92"/>
  <c r="S84" i="91"/>
  <c r="G85" i="94"/>
  <c r="F85" i="92"/>
  <c r="F85" i="91"/>
  <c r="M86" i="94"/>
  <c r="L86" i="92"/>
  <c r="L86" i="91"/>
  <c r="S87" i="94"/>
  <c r="R87" i="92"/>
  <c r="R87" i="91"/>
  <c r="F88" i="94"/>
  <c r="E88" i="92"/>
  <c r="E88" i="91"/>
  <c r="L89" i="94"/>
  <c r="K89" i="92"/>
  <c r="Q90" i="94"/>
  <c r="P90" i="92"/>
  <c r="P90" i="91"/>
  <c r="E91" i="94"/>
  <c r="D91" i="92"/>
  <c r="A91" i="95" s="1"/>
  <c r="D91" i="91"/>
  <c r="K92" i="94"/>
  <c r="J92" i="92"/>
  <c r="J92" i="91"/>
  <c r="P93" i="94"/>
  <c r="O93" i="92"/>
  <c r="O93" i="91"/>
  <c r="D94" i="94"/>
  <c r="C94" i="92"/>
  <c r="C94" i="91"/>
  <c r="I95" i="94"/>
  <c r="H95" i="92"/>
  <c r="H95" i="91"/>
  <c r="O96" i="94"/>
  <c r="N96" i="92"/>
  <c r="N96" i="91"/>
  <c r="B97" i="92"/>
  <c r="H98" i="94"/>
  <c r="G98" i="92"/>
  <c r="G98" i="91"/>
  <c r="N99" i="94"/>
  <c r="M99" i="92"/>
  <c r="M99" i="91"/>
  <c r="B100" i="94"/>
  <c r="A100" i="92"/>
  <c r="A100" i="91"/>
  <c r="T100" i="94"/>
  <c r="S100" i="92"/>
  <c r="S100" i="91"/>
  <c r="G101" i="94"/>
  <c r="F101" i="92"/>
  <c r="F101" i="91"/>
  <c r="F6" i="91"/>
  <c r="N7" i="91"/>
  <c r="L8" i="91"/>
  <c r="G10" i="91"/>
  <c r="E11" i="91"/>
  <c r="C12" i="91"/>
  <c r="A13" i="91"/>
  <c r="R13" i="91"/>
  <c r="P14" i="91"/>
  <c r="N15" i="91"/>
  <c r="L16" i="91"/>
  <c r="G18" i="91"/>
  <c r="E19" i="91"/>
  <c r="C20" i="91"/>
  <c r="A21" i="91"/>
  <c r="R21" i="91"/>
  <c r="P22" i="91"/>
  <c r="N23" i="91"/>
  <c r="L24" i="91"/>
  <c r="G26" i="91"/>
  <c r="E27" i="91"/>
  <c r="C28" i="91"/>
  <c r="A29" i="91"/>
  <c r="R29" i="91"/>
  <c r="P30" i="91"/>
  <c r="N31" i="91"/>
  <c r="L32" i="91"/>
  <c r="G34" i="91"/>
  <c r="E35" i="91"/>
  <c r="C36" i="91"/>
  <c r="A37" i="91"/>
  <c r="R37" i="91"/>
  <c r="P38" i="91"/>
  <c r="N39" i="91"/>
  <c r="L40" i="91"/>
  <c r="G42" i="91"/>
  <c r="E43" i="91"/>
  <c r="C44" i="91"/>
  <c r="A45" i="91"/>
  <c r="R45" i="91"/>
  <c r="P46" i="91"/>
  <c r="N47" i="91"/>
  <c r="L48" i="91"/>
  <c r="G50" i="91"/>
  <c r="E51" i="91"/>
  <c r="C52" i="91"/>
  <c r="A53" i="91"/>
  <c r="R53" i="91"/>
  <c r="P54" i="91"/>
  <c r="N55" i="91"/>
  <c r="L56" i="91"/>
  <c r="G58" i="91"/>
  <c r="E59" i="91"/>
  <c r="C60" i="91"/>
  <c r="A61" i="91"/>
  <c r="R61" i="91"/>
  <c r="P62" i="91"/>
  <c r="N63" i="91"/>
  <c r="N64" i="91"/>
  <c r="R69" i="91"/>
  <c r="J77" i="91"/>
  <c r="F87" i="91"/>
  <c r="M92" i="91"/>
  <c r="N8" i="92"/>
  <c r="A21" i="92"/>
  <c r="R29" i="92"/>
  <c r="E38" i="92"/>
  <c r="B105" i="95"/>
  <c r="B109" i="95"/>
  <c r="B113" i="95"/>
  <c r="B117" i="95"/>
  <c r="B121" i="95"/>
  <c r="B125" i="95"/>
  <c r="B129" i="95"/>
  <c r="B133" i="95"/>
  <c r="B137" i="95"/>
  <c r="B141" i="95"/>
  <c r="B145" i="95"/>
  <c r="B104" i="95"/>
  <c r="B108" i="95"/>
  <c r="B112" i="95"/>
  <c r="B116" i="95"/>
  <c r="B120" i="95"/>
  <c r="B124" i="95"/>
  <c r="B128" i="95"/>
  <c r="B132" i="95"/>
  <c r="B136" i="95"/>
  <c r="B140" i="95"/>
  <c r="B144" i="95"/>
  <c r="B103" i="95"/>
  <c r="B107" i="95"/>
  <c r="B111" i="95"/>
  <c r="B115" i="95"/>
  <c r="B119" i="95"/>
  <c r="B123" i="95"/>
  <c r="B127" i="95"/>
  <c r="B131" i="95"/>
  <c r="B135" i="95"/>
  <c r="B139" i="95"/>
  <c r="B143" i="95"/>
  <c r="B147" i="95"/>
  <c r="B102" i="95"/>
  <c r="B106" i="95"/>
  <c r="B110" i="95"/>
  <c r="B114" i="95"/>
  <c r="B118" i="95"/>
  <c r="B122" i="95"/>
  <c r="B126" i="95"/>
  <c r="B130" i="95"/>
  <c r="B134" i="95"/>
  <c r="B138" i="95"/>
  <c r="B142" i="95"/>
  <c r="B146" i="95"/>
  <c r="N57" i="88"/>
  <c r="N30" i="88"/>
  <c r="N109" i="88"/>
  <c r="N137" i="88"/>
  <c r="N56" i="88"/>
  <c r="N89" i="88"/>
  <c r="N8" i="88"/>
  <c r="N128" i="88"/>
  <c r="N16" i="88"/>
  <c r="N62" i="88"/>
  <c r="N72" i="88"/>
  <c r="N149" i="88"/>
  <c r="N105" i="88"/>
  <c r="N121" i="88"/>
  <c r="N9" i="88"/>
  <c r="N104" i="88"/>
  <c r="N120" i="88"/>
  <c r="N12" i="88"/>
  <c r="N25" i="88"/>
  <c r="K14" i="88"/>
  <c r="K30" i="88"/>
  <c r="K46" i="88"/>
  <c r="K62" i="88"/>
  <c r="N64" i="88"/>
  <c r="K78" i="88"/>
  <c r="N80" i="88"/>
  <c r="K94" i="88"/>
  <c r="N96" i="88"/>
  <c r="K110" i="88"/>
  <c r="K126" i="88"/>
  <c r="K142" i="88"/>
  <c r="N144" i="88"/>
  <c r="K12" i="88"/>
  <c r="K28" i="88"/>
  <c r="K44" i="88"/>
  <c r="N46" i="88"/>
  <c r="K60" i="88"/>
  <c r="K76" i="88"/>
  <c r="K92" i="88"/>
  <c r="K108" i="88"/>
  <c r="K124" i="88"/>
  <c r="N126" i="88"/>
  <c r="K140" i="88"/>
  <c r="N142" i="88"/>
  <c r="N15" i="88"/>
  <c r="N14" i="88"/>
  <c r="K11" i="88"/>
  <c r="K27" i="88"/>
  <c r="K43" i="88"/>
  <c r="K59" i="88"/>
  <c r="K75" i="88"/>
  <c r="K91" i="88"/>
  <c r="K107" i="88"/>
  <c r="K123" i="88"/>
  <c r="K139" i="88"/>
  <c r="K138" i="88"/>
  <c r="N27" i="88"/>
  <c r="K40" i="88"/>
  <c r="N43" i="88"/>
  <c r="K56" i="88"/>
  <c r="N59" i="88"/>
  <c r="K72" i="88"/>
  <c r="N75" i="88"/>
  <c r="K88" i="88"/>
  <c r="N91" i="88"/>
  <c r="K104" i="88"/>
  <c r="N107" i="88"/>
  <c r="K120" i="88"/>
  <c r="K136" i="88"/>
  <c r="K7" i="88"/>
  <c r="K23" i="88"/>
  <c r="K39" i="88"/>
  <c r="K55" i="88"/>
  <c r="K71" i="88"/>
  <c r="K87" i="88"/>
  <c r="K103" i="88"/>
  <c r="K119" i="88"/>
  <c r="K135" i="88"/>
  <c r="K8" i="88"/>
  <c r="N11" i="88"/>
  <c r="K149" i="88"/>
  <c r="K19" i="88"/>
  <c r="K35" i="88"/>
  <c r="K51" i="88"/>
  <c r="K67" i="88"/>
  <c r="K83" i="88"/>
  <c r="K99" i="88"/>
  <c r="K115" i="88"/>
  <c r="K131" i="88"/>
  <c r="K147" i="88"/>
  <c r="G5" i="55"/>
  <c r="G6" i="55"/>
  <c r="G7" i="55"/>
  <c r="G8" i="55"/>
  <c r="G9" i="55"/>
  <c r="G10" i="55"/>
  <c r="G11" i="55"/>
  <c r="G12" i="55"/>
  <c r="G13" i="55"/>
  <c r="G14" i="55"/>
  <c r="G15" i="55"/>
  <c r="G16" i="55"/>
  <c r="G17" i="55"/>
  <c r="G18" i="55"/>
  <c r="G19" i="55"/>
  <c r="G20" i="55"/>
  <c r="G21" i="55"/>
  <c r="G22" i="55"/>
  <c r="G23" i="55"/>
  <c r="G24" i="55"/>
  <c r="G25" i="55"/>
  <c r="G26" i="55"/>
  <c r="G27" i="55"/>
  <c r="G28" i="55"/>
  <c r="G29" i="55"/>
  <c r="G30" i="55"/>
  <c r="G31" i="55"/>
  <c r="G32" i="55"/>
  <c r="G33" i="55"/>
  <c r="G34" i="55"/>
  <c r="G35" i="55"/>
  <c r="G36" i="55"/>
  <c r="G37" i="55"/>
  <c r="G38" i="55"/>
  <c r="G39" i="55"/>
  <c r="G40" i="55"/>
  <c r="G41" i="55"/>
  <c r="G42" i="55"/>
  <c r="G43" i="55"/>
  <c r="G44" i="55"/>
  <c r="G45" i="55"/>
  <c r="G46" i="55"/>
  <c r="G47" i="55"/>
  <c r="G48" i="55"/>
  <c r="G49" i="55"/>
  <c r="G50" i="55"/>
  <c r="G51" i="55"/>
  <c r="G52" i="55"/>
  <c r="G53" i="55"/>
  <c r="G54" i="55"/>
  <c r="G55" i="55"/>
  <c r="G56" i="55"/>
  <c r="G57" i="55"/>
  <c r="G58" i="55"/>
  <c r="G59" i="55"/>
  <c r="G60" i="55"/>
  <c r="G61" i="55"/>
  <c r="G62" i="55"/>
  <c r="G63" i="55"/>
  <c r="G64" i="55"/>
  <c r="G65" i="55"/>
  <c r="G66" i="55"/>
  <c r="G67" i="55"/>
  <c r="G68" i="55"/>
  <c r="G69" i="55"/>
  <c r="G70" i="55"/>
  <c r="G71" i="55"/>
  <c r="G72" i="55"/>
  <c r="G73" i="55"/>
  <c r="G74" i="55"/>
  <c r="G75" i="55"/>
  <c r="G76" i="55"/>
  <c r="G77" i="55"/>
  <c r="G78" i="55"/>
  <c r="G79" i="55"/>
  <c r="G80" i="55"/>
  <c r="G81" i="55"/>
  <c r="G82" i="55"/>
  <c r="G83" i="55"/>
  <c r="G84" i="55"/>
  <c r="G85" i="55"/>
  <c r="G86" i="55"/>
  <c r="G87" i="55"/>
  <c r="G88" i="55"/>
  <c r="G89" i="55"/>
  <c r="G90" i="55"/>
  <c r="G91" i="55"/>
  <c r="G92" i="55"/>
  <c r="G93" i="55"/>
  <c r="G94" i="55"/>
  <c r="G95" i="55"/>
  <c r="G96" i="55"/>
  <c r="G97" i="55"/>
  <c r="G98" i="55"/>
  <c r="G99" i="55"/>
  <c r="G100" i="55"/>
  <c r="G101" i="55"/>
  <c r="G102" i="55"/>
  <c r="G103" i="55"/>
  <c r="G104" i="55"/>
  <c r="G105" i="55"/>
  <c r="G106" i="55"/>
  <c r="G107" i="55"/>
  <c r="G108" i="55"/>
  <c r="G109" i="55"/>
  <c r="G110" i="55"/>
  <c r="G111" i="55"/>
  <c r="G112" i="55"/>
  <c r="G113" i="55"/>
  <c r="G114" i="55"/>
  <c r="G115" i="55"/>
  <c r="G116" i="55"/>
  <c r="G117" i="55"/>
  <c r="G118" i="55"/>
  <c r="G119" i="55"/>
  <c r="G120" i="55"/>
  <c r="G121" i="55"/>
  <c r="G122" i="55"/>
  <c r="G123" i="55"/>
  <c r="G124" i="55"/>
  <c r="G125" i="55"/>
  <c r="G126" i="55"/>
  <c r="G127" i="55"/>
  <c r="G128" i="55"/>
  <c r="G129" i="55"/>
  <c r="G130" i="55"/>
  <c r="G131" i="55"/>
  <c r="G132" i="55"/>
  <c r="G133" i="55"/>
  <c r="G134" i="55"/>
  <c r="G135" i="55"/>
  <c r="G136" i="55"/>
  <c r="G137" i="55"/>
  <c r="G138" i="55"/>
  <c r="G139" i="55"/>
  <c r="G140" i="55"/>
  <c r="G141" i="55"/>
  <c r="G142" i="55"/>
  <c r="G143" i="55"/>
  <c r="G144" i="55"/>
  <c r="G145" i="55"/>
  <c r="G146" i="55"/>
  <c r="G147" i="55"/>
  <c r="G148" i="55"/>
  <c r="G149" i="55"/>
  <c r="G4" i="55"/>
  <c r="F41" i="55"/>
  <c r="F42" i="55"/>
  <c r="H12" i="55"/>
  <c r="AC7" i="94" l="1"/>
  <c r="AS7" i="94"/>
  <c r="AD7" i="94"/>
  <c r="AT7" i="94"/>
  <c r="AE7" i="94"/>
  <c r="AF7" i="94"/>
  <c r="AG7" i="94"/>
  <c r="AH7" i="94"/>
  <c r="AI7" i="94"/>
  <c r="AJ7" i="94"/>
  <c r="U7" i="94"/>
  <c r="AK7" i="94"/>
  <c r="V7" i="94"/>
  <c r="AL7" i="94"/>
  <c r="W7" i="94"/>
  <c r="AM7" i="94"/>
  <c r="X7" i="94"/>
  <c r="AN7" i="94"/>
  <c r="Y7" i="94"/>
  <c r="AO7" i="94"/>
  <c r="Z7" i="94"/>
  <c r="AP7" i="94"/>
  <c r="AA7" i="94"/>
  <c r="AQ7" i="94"/>
  <c r="AB7" i="94"/>
  <c r="AR7" i="94"/>
  <c r="W6" i="94"/>
  <c r="AT6" i="94"/>
  <c r="U6" i="94"/>
  <c r="X6" i="94"/>
  <c r="AL6" i="94"/>
  <c r="V6" i="94"/>
  <c r="AN6" i="94"/>
  <c r="Y6" i="94"/>
  <c r="AO6" i="94"/>
  <c r="Z6" i="94"/>
  <c r="AP6" i="94"/>
  <c r="AA6" i="94"/>
  <c r="AQ6" i="94"/>
  <c r="AB6" i="94"/>
  <c r="AR6" i="94"/>
  <c r="AE6" i="94"/>
  <c r="AF6" i="94"/>
  <c r="AC6" i="94"/>
  <c r="AS6" i="94"/>
  <c r="AD6" i="94"/>
  <c r="AG6" i="94"/>
  <c r="AI6" i="94"/>
  <c r="AH6" i="94"/>
  <c r="AM6" i="94"/>
  <c r="AK6" i="94"/>
  <c r="AJ6" i="94"/>
  <c r="W50" i="91"/>
  <c r="AM50" i="91"/>
  <c r="AH94" i="91"/>
  <c r="Z94" i="91"/>
  <c r="V88" i="91"/>
  <c r="AL88" i="91"/>
  <c r="AH58" i="91"/>
  <c r="AL42" i="91"/>
  <c r="W42" i="91"/>
  <c r="AH26" i="91"/>
  <c r="Z26" i="91"/>
  <c r="Y82" i="91"/>
  <c r="AM25" i="91"/>
  <c r="X25" i="91"/>
  <c r="AH25" i="91"/>
  <c r="AK56" i="91"/>
  <c r="V56" i="91"/>
  <c r="AA93" i="91"/>
  <c r="AJ93" i="91"/>
  <c r="U93" i="91"/>
  <c r="AI46" i="91"/>
  <c r="T46" i="91"/>
  <c r="AB46" i="91"/>
  <c r="AH78" i="91"/>
  <c r="V78" i="91"/>
  <c r="AL32" i="91"/>
  <c r="W32" i="91"/>
  <c r="Y32" i="91"/>
  <c r="AJ32" i="91"/>
  <c r="AI32" i="91"/>
  <c r="AO80" i="91"/>
  <c r="Z80" i="91"/>
  <c r="AB80" i="91"/>
  <c r="W84" i="91"/>
  <c r="T84" i="91"/>
  <c r="X84" i="91"/>
  <c r="AI84" i="91"/>
  <c r="AJ84" i="91"/>
  <c r="AH69" i="91"/>
  <c r="T69" i="91"/>
  <c r="AJ69" i="91"/>
  <c r="V69" i="91"/>
  <c r="AL69" i="91"/>
  <c r="AM69" i="91"/>
  <c r="W69" i="91"/>
  <c r="AA69" i="91"/>
  <c r="V79" i="91"/>
  <c r="X79" i="91"/>
  <c r="AN79" i="91"/>
  <c r="AB79" i="91"/>
  <c r="AA79" i="91"/>
  <c r="AB87" i="91"/>
  <c r="AC87" i="91"/>
  <c r="AH87" i="91"/>
  <c r="AI87" i="91"/>
  <c r="T87" i="91"/>
  <c r="AJ87" i="91"/>
  <c r="AA87" i="91"/>
  <c r="U87" i="91"/>
  <c r="AK87" i="91"/>
  <c r="V87" i="91"/>
  <c r="AL87" i="91"/>
  <c r="W87" i="91"/>
  <c r="AM87" i="91"/>
  <c r="X87" i="91"/>
  <c r="AN87" i="91"/>
  <c r="Y87" i="91"/>
  <c r="AO87" i="91"/>
  <c r="Z87" i="91"/>
  <c r="AI48" i="91"/>
  <c r="T48" i="91"/>
  <c r="AJ48" i="91"/>
  <c r="U48" i="91"/>
  <c r="AK48" i="91"/>
  <c r="V48" i="91"/>
  <c r="AL48" i="91"/>
  <c r="W48" i="91"/>
  <c r="AM48" i="91"/>
  <c r="X48" i="91"/>
  <c r="AN48" i="91"/>
  <c r="Y48" i="91"/>
  <c r="AO48" i="91"/>
  <c r="Z48" i="91"/>
  <c r="AA48" i="91"/>
  <c r="AB48" i="91"/>
  <c r="AC48" i="91"/>
  <c r="AH48" i="91"/>
  <c r="AA81" i="91"/>
  <c r="AB81" i="91"/>
  <c r="AC81" i="91"/>
  <c r="AH81" i="91"/>
  <c r="T81" i="91"/>
  <c r="AJ81" i="91"/>
  <c r="X81" i="91"/>
  <c r="AN81" i="91"/>
  <c r="AL81" i="91"/>
  <c r="AM81" i="91"/>
  <c r="AO81" i="91"/>
  <c r="AK81" i="91"/>
  <c r="U81" i="91"/>
  <c r="V81" i="91"/>
  <c r="W81" i="91"/>
  <c r="Y81" i="91"/>
  <c r="Z81" i="91"/>
  <c r="AI81" i="91"/>
  <c r="AI57" i="91"/>
  <c r="T57" i="91"/>
  <c r="AJ57" i="91"/>
  <c r="U57" i="91"/>
  <c r="AK57" i="91"/>
  <c r="V57" i="91"/>
  <c r="AL57" i="91"/>
  <c r="W57" i="91"/>
  <c r="AM57" i="91"/>
  <c r="X57" i="91"/>
  <c r="AN57" i="91"/>
  <c r="Y57" i="91"/>
  <c r="AO57" i="91"/>
  <c r="Z57" i="91"/>
  <c r="AA57" i="91"/>
  <c r="AB57" i="91"/>
  <c r="AC57" i="91"/>
  <c r="AH57" i="91"/>
  <c r="AH24" i="91"/>
  <c r="AI24" i="91"/>
  <c r="T24" i="91"/>
  <c r="AJ24" i="91"/>
  <c r="U24" i="91"/>
  <c r="AK24" i="91"/>
  <c r="V24" i="91"/>
  <c r="AL24" i="91"/>
  <c r="W24" i="91"/>
  <c r="AM24" i="91"/>
  <c r="X24" i="91"/>
  <c r="AN24" i="91"/>
  <c r="Y24" i="91"/>
  <c r="AO24" i="91"/>
  <c r="Z24" i="91"/>
  <c r="AA24" i="91"/>
  <c r="AB24" i="91"/>
  <c r="AC24" i="91"/>
  <c r="AI95" i="91"/>
  <c r="T95" i="91"/>
  <c r="AJ95" i="91"/>
  <c r="U95" i="91"/>
  <c r="AK95" i="91"/>
  <c r="V95" i="91"/>
  <c r="AL95" i="91"/>
  <c r="W95" i="91"/>
  <c r="AM95" i="91"/>
  <c r="AH95" i="91"/>
  <c r="X95" i="91"/>
  <c r="AN95" i="91"/>
  <c r="Y95" i="91"/>
  <c r="AO95" i="91"/>
  <c r="Z95" i="91"/>
  <c r="AA95" i="91"/>
  <c r="AB95" i="91"/>
  <c r="AC95" i="91"/>
  <c r="U89" i="91"/>
  <c r="AK89" i="91"/>
  <c r="V89" i="91"/>
  <c r="AL89" i="91"/>
  <c r="W89" i="91"/>
  <c r="AM89" i="91"/>
  <c r="X89" i="91"/>
  <c r="AN89" i="91"/>
  <c r="Y89" i="91"/>
  <c r="AO89" i="91"/>
  <c r="Z89" i="91"/>
  <c r="AA89" i="91"/>
  <c r="AB89" i="91"/>
  <c r="AC89" i="91"/>
  <c r="AH89" i="91"/>
  <c r="AI89" i="91"/>
  <c r="T89" i="91"/>
  <c r="AJ89" i="91"/>
  <c r="W83" i="91"/>
  <c r="AM83" i="91"/>
  <c r="X83" i="91"/>
  <c r="AN83" i="91"/>
  <c r="Y83" i="91"/>
  <c r="AO83" i="91"/>
  <c r="Z83" i="91"/>
  <c r="AA83" i="91"/>
  <c r="AB83" i="91"/>
  <c r="AC83" i="91"/>
  <c r="V83" i="91"/>
  <c r="AL83" i="91"/>
  <c r="AH83" i="91"/>
  <c r="AI83" i="91"/>
  <c r="T83" i="91"/>
  <c r="AJ83" i="91"/>
  <c r="U83" i="91"/>
  <c r="AK83" i="91"/>
  <c r="Y77" i="91"/>
  <c r="AO77" i="91"/>
  <c r="Z77" i="91"/>
  <c r="AA77" i="91"/>
  <c r="AB77" i="91"/>
  <c r="AC77" i="91"/>
  <c r="AH77" i="91"/>
  <c r="AI77" i="91"/>
  <c r="T77" i="91"/>
  <c r="AJ77" i="91"/>
  <c r="U77" i="91"/>
  <c r="AK77" i="91"/>
  <c r="V77" i="91"/>
  <c r="AL77" i="91"/>
  <c r="W77" i="91"/>
  <c r="AM77" i="91"/>
  <c r="X77" i="91"/>
  <c r="AN77" i="91"/>
  <c r="AA71" i="91"/>
  <c r="AB71" i="91"/>
  <c r="AC71" i="91"/>
  <c r="AH71" i="91"/>
  <c r="AI71" i="91"/>
  <c r="T71" i="91"/>
  <c r="AJ71" i="91"/>
  <c r="U71" i="91"/>
  <c r="AK71" i="91"/>
  <c r="V71" i="91"/>
  <c r="AL71" i="91"/>
  <c r="W71" i="91"/>
  <c r="AM71" i="91"/>
  <c r="X71" i="91"/>
  <c r="AN71" i="91"/>
  <c r="Y71" i="91"/>
  <c r="AO71" i="91"/>
  <c r="Z71" i="91"/>
  <c r="AC65" i="91"/>
  <c r="AH65" i="91"/>
  <c r="AI65" i="91"/>
  <c r="T65" i="91"/>
  <c r="AJ65" i="91"/>
  <c r="U65" i="91"/>
  <c r="AK65" i="91"/>
  <c r="V65" i="91"/>
  <c r="AL65" i="91"/>
  <c r="W65" i="91"/>
  <c r="AM65" i="91"/>
  <c r="X65" i="91"/>
  <c r="AN65" i="91"/>
  <c r="Y65" i="91"/>
  <c r="AO65" i="91"/>
  <c r="Z65" i="91"/>
  <c r="AA65" i="91"/>
  <c r="AB65" i="91"/>
  <c r="AH53" i="91"/>
  <c r="AI53" i="91"/>
  <c r="T53" i="91"/>
  <c r="AJ53" i="91"/>
  <c r="U53" i="91"/>
  <c r="AK53" i="91"/>
  <c r="V53" i="91"/>
  <c r="AL53" i="91"/>
  <c r="W53" i="91"/>
  <c r="AM53" i="91"/>
  <c r="X53" i="91"/>
  <c r="AN53" i="91"/>
  <c r="Y53" i="91"/>
  <c r="AO53" i="91"/>
  <c r="Z53" i="91"/>
  <c r="AA53" i="91"/>
  <c r="AB53" i="91"/>
  <c r="AC53" i="91"/>
  <c r="U41" i="91"/>
  <c r="AK41" i="91"/>
  <c r="V41" i="91"/>
  <c r="AL41" i="91"/>
  <c r="W41" i="91"/>
  <c r="AM41" i="91"/>
  <c r="X41" i="91"/>
  <c r="AN41" i="91"/>
  <c r="Y41" i="91"/>
  <c r="AO41" i="91"/>
  <c r="Z41" i="91"/>
  <c r="AA41" i="91"/>
  <c r="AB41" i="91"/>
  <c r="AC41" i="91"/>
  <c r="AH41" i="91"/>
  <c r="AI41" i="91"/>
  <c r="T41" i="91"/>
  <c r="AJ41" i="91"/>
  <c r="AH23" i="91"/>
  <c r="AI23" i="91"/>
  <c r="T23" i="91"/>
  <c r="AJ23" i="91"/>
  <c r="U23" i="91"/>
  <c r="AK23" i="91"/>
  <c r="V23" i="91"/>
  <c r="AL23" i="91"/>
  <c r="W23" i="91"/>
  <c r="AM23" i="91"/>
  <c r="X23" i="91"/>
  <c r="AN23" i="91"/>
  <c r="Y23" i="91"/>
  <c r="AO23" i="91"/>
  <c r="Z23" i="91"/>
  <c r="AA23" i="91"/>
  <c r="AB23" i="91"/>
  <c r="AC23" i="91"/>
  <c r="AI18" i="91"/>
  <c r="T18" i="91"/>
  <c r="AJ18" i="91"/>
  <c r="U18" i="91"/>
  <c r="AK18" i="91"/>
  <c r="V18" i="91"/>
  <c r="AL18" i="91"/>
  <c r="W18" i="91"/>
  <c r="AM18" i="91"/>
  <c r="X18" i="91"/>
  <c r="AN18" i="91"/>
  <c r="Y18" i="91"/>
  <c r="AO18" i="91"/>
  <c r="Z18" i="91"/>
  <c r="AA18" i="91"/>
  <c r="AB18" i="91"/>
  <c r="AC18" i="91"/>
  <c r="AH18" i="91"/>
  <c r="AI17" i="91"/>
  <c r="T17" i="91"/>
  <c r="AJ17" i="91"/>
  <c r="U17" i="91"/>
  <c r="AK17" i="91"/>
  <c r="V17" i="91"/>
  <c r="AL17" i="91"/>
  <c r="W17" i="91"/>
  <c r="AM17" i="91"/>
  <c r="X17" i="91"/>
  <c r="AN17" i="91"/>
  <c r="Y17" i="91"/>
  <c r="AO17" i="91"/>
  <c r="Z17" i="91"/>
  <c r="AA17" i="91"/>
  <c r="AB17" i="91"/>
  <c r="AC17" i="91"/>
  <c r="AH17" i="91"/>
  <c r="AI10" i="91"/>
  <c r="T10" i="91"/>
  <c r="AJ10" i="91"/>
  <c r="U10" i="91"/>
  <c r="AK10" i="91"/>
  <c r="V10" i="91"/>
  <c r="AL10" i="91"/>
  <c r="W10" i="91"/>
  <c r="AM10" i="91"/>
  <c r="X10" i="91"/>
  <c r="AN10" i="91"/>
  <c r="Y10" i="91"/>
  <c r="AO10" i="91"/>
  <c r="Z10" i="91"/>
  <c r="AA10" i="91"/>
  <c r="AB10" i="91"/>
  <c r="AC10" i="91"/>
  <c r="AH10" i="91"/>
  <c r="AI9" i="91"/>
  <c r="T9" i="91"/>
  <c r="AJ9" i="91"/>
  <c r="U9" i="91"/>
  <c r="AK9" i="91"/>
  <c r="V9" i="91"/>
  <c r="AL9" i="91"/>
  <c r="W9" i="91"/>
  <c r="AM9" i="91"/>
  <c r="X9" i="91"/>
  <c r="AN9" i="91"/>
  <c r="Y9" i="91"/>
  <c r="AO9" i="91"/>
  <c r="Z9" i="91"/>
  <c r="AA9" i="91"/>
  <c r="AB9" i="91"/>
  <c r="AC9" i="91"/>
  <c r="AH9" i="91"/>
  <c r="AI8" i="91"/>
  <c r="T8" i="91"/>
  <c r="AJ8" i="91"/>
  <c r="U8" i="91"/>
  <c r="AK8" i="91"/>
  <c r="V8" i="91"/>
  <c r="AL8" i="91"/>
  <c r="W8" i="91"/>
  <c r="AM8" i="91"/>
  <c r="X8" i="91"/>
  <c r="AN8" i="91"/>
  <c r="Y8" i="91"/>
  <c r="AO8" i="91"/>
  <c r="Z8" i="91"/>
  <c r="AA8" i="91"/>
  <c r="AB8" i="91"/>
  <c r="AC8" i="91"/>
  <c r="AH8" i="91"/>
  <c r="AI7" i="91"/>
  <c r="T7" i="91"/>
  <c r="AJ7" i="91"/>
  <c r="U7" i="91"/>
  <c r="AK7" i="91"/>
  <c r="V7" i="91"/>
  <c r="AL7" i="91"/>
  <c r="W7" i="91"/>
  <c r="AM7" i="91"/>
  <c r="X7" i="91"/>
  <c r="AN7" i="91"/>
  <c r="Y7" i="91"/>
  <c r="AO7" i="91"/>
  <c r="Z7" i="91"/>
  <c r="AA7" i="91"/>
  <c r="AB7" i="91"/>
  <c r="AH7" i="91"/>
  <c r="AC7" i="91"/>
  <c r="B38" i="95"/>
  <c r="B80" i="95"/>
  <c r="B61" i="95"/>
  <c r="B81" i="95"/>
  <c r="B78" i="95"/>
  <c r="B91" i="95"/>
  <c r="B14" i="95"/>
  <c r="B57" i="95"/>
  <c r="B49" i="95"/>
  <c r="B33" i="95"/>
  <c r="B17" i="95"/>
  <c r="B21" i="95"/>
  <c r="B67" i="95"/>
  <c r="B93" i="95"/>
  <c r="B45" i="95"/>
  <c r="B29" i="95"/>
  <c r="B13" i="95"/>
  <c r="B87" i="95"/>
  <c r="B71" i="95"/>
  <c r="B7" i="95"/>
  <c r="B69" i="95"/>
  <c r="B92" i="95"/>
  <c r="B41" i="95"/>
  <c r="B25" i="95"/>
  <c r="B9" i="95"/>
  <c r="B99" i="95"/>
  <c r="B83" i="95"/>
  <c r="B90" i="95"/>
  <c r="B74" i="95"/>
  <c r="B76" i="95"/>
  <c r="B77" i="95"/>
  <c r="B63" i="95"/>
  <c r="B47" i="95"/>
  <c r="B31" i="95"/>
  <c r="B15" i="95"/>
  <c r="B37" i="95"/>
  <c r="B51" i="95"/>
  <c r="B35" i="95"/>
  <c r="B19" i="95"/>
  <c r="B86" i="95"/>
  <c r="B100" i="95"/>
  <c r="B68" i="95"/>
  <c r="B95" i="95"/>
  <c r="B79" i="95"/>
  <c r="B70" i="95"/>
  <c r="B84" i="95"/>
  <c r="B46" i="95"/>
  <c r="B89" i="95"/>
  <c r="B8" i="95"/>
  <c r="B73" i="95"/>
  <c r="B6" i="95"/>
  <c r="B16" i="95"/>
  <c r="B55" i="95"/>
  <c r="B39" i="95"/>
  <c r="B23" i="95"/>
  <c r="B36" i="95"/>
  <c r="B59" i="95"/>
  <c r="B43" i="95"/>
  <c r="B27" i="95"/>
  <c r="B11" i="95"/>
  <c r="B88" i="95"/>
  <c r="B72" i="95"/>
  <c r="B101" i="95"/>
  <c r="B24" i="95"/>
  <c r="B30" i="95"/>
  <c r="B12" i="95"/>
  <c r="B22" i="95"/>
  <c r="B58" i="95"/>
  <c r="B42" i="95"/>
  <c r="B26" i="95"/>
  <c r="B10" i="95"/>
  <c r="B52" i="95"/>
  <c r="B85" i="95"/>
  <c r="B98" i="95"/>
  <c r="B66" i="95"/>
  <c r="B62" i="95"/>
  <c r="B40" i="95"/>
  <c r="B82" i="95"/>
  <c r="B28" i="95"/>
  <c r="B64" i="95"/>
  <c r="B32" i="95"/>
  <c r="B20" i="95"/>
  <c r="B50" i="95"/>
  <c r="B34" i="95"/>
  <c r="B18" i="95"/>
  <c r="B54" i="95"/>
  <c r="B94" i="95"/>
  <c r="B56" i="95"/>
  <c r="B60" i="95"/>
  <c r="B44" i="95"/>
  <c r="B96" i="95"/>
  <c r="B48" i="95"/>
  <c r="B97" i="95"/>
  <c r="B65" i="95"/>
  <c r="B75" i="95"/>
  <c r="B53" i="95"/>
  <c r="N28" i="88"/>
  <c r="N48" i="88"/>
  <c r="N78" i="88"/>
  <c r="N136" i="88"/>
  <c r="N139" i="88"/>
  <c r="N141" i="88"/>
  <c r="N123" i="88"/>
  <c r="N110" i="88"/>
  <c r="N140" i="88"/>
  <c r="N94" i="88"/>
  <c r="N125" i="88"/>
  <c r="N44" i="88"/>
  <c r="N32" i="88"/>
  <c r="N112" i="88"/>
  <c r="N124" i="88"/>
  <c r="N108" i="88"/>
  <c r="N92" i="88"/>
  <c r="N76" i="88"/>
  <c r="N60" i="88"/>
  <c r="N24" i="88"/>
  <c r="E40" i="79"/>
  <c r="E4" i="55"/>
  <c r="T96" i="91" l="1"/>
  <c r="AJ96" i="91"/>
  <c r="Z97" i="91"/>
  <c r="V99" i="91"/>
  <c r="AL99" i="91"/>
  <c r="AB100" i="91"/>
  <c r="AH101" i="91"/>
  <c r="X102" i="91"/>
  <c r="AN102" i="91"/>
  <c r="T104" i="91"/>
  <c r="AJ104" i="91"/>
  <c r="Z105" i="91"/>
  <c r="V107" i="91"/>
  <c r="AL107" i="91"/>
  <c r="AB108" i="91"/>
  <c r="AH109" i="91"/>
  <c r="X110" i="91"/>
  <c r="AN110" i="91"/>
  <c r="T112" i="91"/>
  <c r="AJ112" i="91"/>
  <c r="Z113" i="91"/>
  <c r="V115" i="91"/>
  <c r="AL115" i="91"/>
  <c r="AB116" i="91"/>
  <c r="AH117" i="91"/>
  <c r="X118" i="91"/>
  <c r="AN118" i="91"/>
  <c r="T120" i="91"/>
  <c r="AJ120" i="91"/>
  <c r="Z121" i="91"/>
  <c r="V123" i="91"/>
  <c r="AL123" i="91"/>
  <c r="AB124" i="91"/>
  <c r="AH125" i="91"/>
  <c r="X126" i="91"/>
  <c r="AN126" i="91"/>
  <c r="T128" i="91"/>
  <c r="AJ128" i="91"/>
  <c r="Z129" i="91"/>
  <c r="V131" i="91"/>
  <c r="AL131" i="91"/>
  <c r="AB132" i="91"/>
  <c r="AH133" i="91"/>
  <c r="X134" i="91"/>
  <c r="AN134" i="91"/>
  <c r="T136" i="91"/>
  <c r="AJ136" i="91"/>
  <c r="AL152" i="91"/>
  <c r="U96" i="91"/>
  <c r="AK96" i="91"/>
  <c r="AA97" i="91"/>
  <c r="W99" i="91"/>
  <c r="AM99" i="91"/>
  <c r="AC100" i="91"/>
  <c r="AI101" i="91"/>
  <c r="Y102" i="91"/>
  <c r="AO102" i="91"/>
  <c r="U104" i="91"/>
  <c r="AK104" i="91"/>
  <c r="AA105" i="91"/>
  <c r="W107" i="91"/>
  <c r="AM107" i="91"/>
  <c r="AC108" i="91"/>
  <c r="AI109" i="91"/>
  <c r="Y110" i="91"/>
  <c r="AO110" i="91"/>
  <c r="U112" i="91"/>
  <c r="AK112" i="91"/>
  <c r="AA113" i="91"/>
  <c r="W115" i="91"/>
  <c r="AM115" i="91"/>
  <c r="AC116" i="91"/>
  <c r="AI117" i="91"/>
  <c r="Y118" i="91"/>
  <c r="AO118" i="91"/>
  <c r="U120" i="91"/>
  <c r="AK120" i="91"/>
  <c r="AA121" i="91"/>
  <c r="W123" i="91"/>
  <c r="AM123" i="91"/>
  <c r="AC124" i="91"/>
  <c r="AI125" i="91"/>
  <c r="Y126" i="91"/>
  <c r="AO126" i="91"/>
  <c r="U128" i="91"/>
  <c r="AK128" i="91"/>
  <c r="AA129" i="91"/>
  <c r="W131" i="91"/>
  <c r="AM131" i="91"/>
  <c r="AC132" i="91"/>
  <c r="AI133" i="91"/>
  <c r="Y134" i="91"/>
  <c r="AO134" i="91"/>
  <c r="U136" i="91"/>
  <c r="AK136" i="91"/>
  <c r="AA137" i="91"/>
  <c r="W139" i="91"/>
  <c r="AM139" i="91"/>
  <c r="AC140" i="91"/>
  <c r="AI141" i="91"/>
  <c r="V96" i="91"/>
  <c r="AL96" i="91"/>
  <c r="AB97" i="91"/>
  <c r="AH98" i="91"/>
  <c r="X99" i="91"/>
  <c r="AN99" i="91"/>
  <c r="T101" i="91"/>
  <c r="AJ101" i="91"/>
  <c r="Z102" i="91"/>
  <c r="V104" i="91"/>
  <c r="AL104" i="91"/>
  <c r="AB105" i="91"/>
  <c r="AH106" i="91"/>
  <c r="X107" i="91"/>
  <c r="AN107" i="91"/>
  <c r="T109" i="91"/>
  <c r="AJ109" i="91"/>
  <c r="Z110" i="91"/>
  <c r="V112" i="91"/>
  <c r="AL112" i="91"/>
  <c r="AB113" i="91"/>
  <c r="AH114" i="91"/>
  <c r="X115" i="91"/>
  <c r="AN115" i="91"/>
  <c r="T117" i="91"/>
  <c r="AJ117" i="91"/>
  <c r="Z118" i="91"/>
  <c r="V120" i="91"/>
  <c r="AL120" i="91"/>
  <c r="AB121" i="91"/>
  <c r="AH122" i="91"/>
  <c r="X123" i="91"/>
  <c r="AN123" i="91"/>
  <c r="T125" i="91"/>
  <c r="AJ125" i="91"/>
  <c r="Z126" i="91"/>
  <c r="V128" i="91"/>
  <c r="AL128" i="91"/>
  <c r="AB129" i="91"/>
  <c r="AH130" i="91"/>
  <c r="X131" i="91"/>
  <c r="AN131" i="91"/>
  <c r="T133" i="91"/>
  <c r="AJ133" i="91"/>
  <c r="Z134" i="91"/>
  <c r="V136" i="91"/>
  <c r="AL136" i="91"/>
  <c r="AB137" i="91"/>
  <c r="AH138" i="91"/>
  <c r="X139" i="91"/>
  <c r="AN139" i="91"/>
  <c r="T141" i="91"/>
  <c r="AJ141" i="91"/>
  <c r="Z142" i="91"/>
  <c r="V144" i="91"/>
  <c r="AL144" i="91"/>
  <c r="AB145" i="91"/>
  <c r="AH146" i="91"/>
  <c r="X147" i="91"/>
  <c r="W96" i="91"/>
  <c r="AM96" i="91"/>
  <c r="AC97" i="91"/>
  <c r="AI98" i="91"/>
  <c r="Y99" i="91"/>
  <c r="AO99" i="91"/>
  <c r="U101" i="91"/>
  <c r="AK101" i="91"/>
  <c r="AA102" i="91"/>
  <c r="W104" i="91"/>
  <c r="AM104" i="91"/>
  <c r="AC105" i="91"/>
  <c r="AI106" i="91"/>
  <c r="Y107" i="91"/>
  <c r="AO107" i="91"/>
  <c r="U109" i="91"/>
  <c r="AK109" i="91"/>
  <c r="AA110" i="91"/>
  <c r="W112" i="91"/>
  <c r="AM112" i="91"/>
  <c r="AC113" i="91"/>
  <c r="AI114" i="91"/>
  <c r="Y115" i="91"/>
  <c r="AO115" i="91"/>
  <c r="U117" i="91"/>
  <c r="AK117" i="91"/>
  <c r="AA118" i="91"/>
  <c r="W120" i="91"/>
  <c r="AM120" i="91"/>
  <c r="AC121" i="91"/>
  <c r="AI122" i="91"/>
  <c r="Y123" i="91"/>
  <c r="AO123" i="91"/>
  <c r="U125" i="91"/>
  <c r="AK125" i="91"/>
  <c r="AA126" i="91"/>
  <c r="W128" i="91"/>
  <c r="AM128" i="91"/>
  <c r="AC129" i="91"/>
  <c r="AI130" i="91"/>
  <c r="Y131" i="91"/>
  <c r="AO131" i="91"/>
  <c r="U133" i="91"/>
  <c r="X96" i="91"/>
  <c r="AN96" i="91"/>
  <c r="T98" i="91"/>
  <c r="AJ98" i="91"/>
  <c r="Z99" i="91"/>
  <c r="V101" i="91"/>
  <c r="AL101" i="91"/>
  <c r="AB102" i="91"/>
  <c r="AH103" i="91"/>
  <c r="X104" i="91"/>
  <c r="AN104" i="91"/>
  <c r="T106" i="91"/>
  <c r="AJ106" i="91"/>
  <c r="Z107" i="91"/>
  <c r="V109" i="91"/>
  <c r="AL109" i="91"/>
  <c r="AB110" i="91"/>
  <c r="AH111" i="91"/>
  <c r="X112" i="91"/>
  <c r="AN112" i="91"/>
  <c r="T114" i="91"/>
  <c r="AJ114" i="91"/>
  <c r="Z115" i="91"/>
  <c r="V117" i="91"/>
  <c r="AL117" i="91"/>
  <c r="AB118" i="91"/>
  <c r="AH119" i="91"/>
  <c r="X120" i="91"/>
  <c r="AN120" i="91"/>
  <c r="T122" i="91"/>
  <c r="AJ122" i="91"/>
  <c r="Z123" i="91"/>
  <c r="V125" i="91"/>
  <c r="AL125" i="91"/>
  <c r="AB126" i="91"/>
  <c r="AH127" i="91"/>
  <c r="X128" i="91"/>
  <c r="AN128" i="91"/>
  <c r="T130" i="91"/>
  <c r="AJ130" i="91"/>
  <c r="Z131" i="91"/>
  <c r="V133" i="91"/>
  <c r="AL133" i="91"/>
  <c r="AB134" i="91"/>
  <c r="AH135" i="91"/>
  <c r="X136" i="91"/>
  <c r="AN136" i="91"/>
  <c r="T138" i="91"/>
  <c r="AJ138" i="91"/>
  <c r="Z139" i="91"/>
  <c r="V141" i="91"/>
  <c r="AL141" i="91"/>
  <c r="AB142" i="91"/>
  <c r="AH143" i="91"/>
  <c r="X144" i="91"/>
  <c r="AN144" i="91"/>
  <c r="T146" i="91"/>
  <c r="AJ146" i="91"/>
  <c r="Z147" i="91"/>
  <c r="Y96" i="91"/>
  <c r="Z96" i="91"/>
  <c r="V98" i="91"/>
  <c r="AL98" i="91"/>
  <c r="AB99" i="91"/>
  <c r="AH100" i="91"/>
  <c r="X101" i="91"/>
  <c r="AN101" i="91"/>
  <c r="T103" i="91"/>
  <c r="AJ103" i="91"/>
  <c r="Z104" i="91"/>
  <c r="V106" i="91"/>
  <c r="AL106" i="91"/>
  <c r="AB107" i="91"/>
  <c r="AH108" i="91"/>
  <c r="X109" i="91"/>
  <c r="AN109" i="91"/>
  <c r="T111" i="91"/>
  <c r="AJ111" i="91"/>
  <c r="Z112" i="91"/>
  <c r="V114" i="91"/>
  <c r="AL114" i="91"/>
  <c r="AB115" i="91"/>
  <c r="AH116" i="91"/>
  <c r="X117" i="91"/>
  <c r="AN117" i="91"/>
  <c r="T119" i="91"/>
  <c r="AJ119" i="91"/>
  <c r="Z120" i="91"/>
  <c r="V122" i="91"/>
  <c r="AL122" i="91"/>
  <c r="AB123" i="91"/>
  <c r="AH124" i="91"/>
  <c r="X125" i="91"/>
  <c r="AN125" i="91"/>
  <c r="T127" i="91"/>
  <c r="AJ127" i="91"/>
  <c r="Z128" i="91"/>
  <c r="V130" i="91"/>
  <c r="AL130" i="91"/>
  <c r="AB131" i="91"/>
  <c r="AH132" i="91"/>
  <c r="X133" i="91"/>
  <c r="AN133" i="91"/>
  <c r="T135" i="91"/>
  <c r="AJ135" i="91"/>
  <c r="Z136" i="91"/>
  <c r="V138" i="91"/>
  <c r="AL138" i="91"/>
  <c r="AB139" i="91"/>
  <c r="AH140" i="91"/>
  <c r="X141" i="91"/>
  <c r="AN141" i="91"/>
  <c r="T143" i="91"/>
  <c r="AJ143" i="91"/>
  <c r="Z144" i="91"/>
  <c r="V146" i="91"/>
  <c r="AL146" i="91"/>
  <c r="AB147" i="91"/>
  <c r="AN151" i="91"/>
  <c r="AA96" i="91"/>
  <c r="W98" i="91"/>
  <c r="AM98" i="91"/>
  <c r="AC99" i="91"/>
  <c r="AI100" i="91"/>
  <c r="Y101" i="91"/>
  <c r="AO101" i="91"/>
  <c r="U103" i="91"/>
  <c r="AK103" i="91"/>
  <c r="AA104" i="91"/>
  <c r="W106" i="91"/>
  <c r="AM106" i="91"/>
  <c r="AC107" i="91"/>
  <c r="AI108" i="91"/>
  <c r="Y109" i="91"/>
  <c r="AO109" i="91"/>
  <c r="U111" i="91"/>
  <c r="AK111" i="91"/>
  <c r="AA112" i="91"/>
  <c r="W114" i="91"/>
  <c r="AM114" i="91"/>
  <c r="AC115" i="91"/>
  <c r="AI116" i="91"/>
  <c r="Y117" i="91"/>
  <c r="AO117" i="91"/>
  <c r="U119" i="91"/>
  <c r="AK119" i="91"/>
  <c r="AA120" i="91"/>
  <c r="W122" i="91"/>
  <c r="AM122" i="91"/>
  <c r="AC123" i="91"/>
  <c r="AI124" i="91"/>
  <c r="Y125" i="91"/>
  <c r="AO125" i="91"/>
  <c r="U127" i="91"/>
  <c r="AK127" i="91"/>
  <c r="AA128" i="91"/>
  <c r="W130" i="91"/>
  <c r="AM130" i="91"/>
  <c r="AC131" i="91"/>
  <c r="AI132" i="91"/>
  <c r="Y133" i="91"/>
  <c r="AO133" i="91"/>
  <c r="U135" i="91"/>
  <c r="AK135" i="91"/>
  <c r="AA136" i="91"/>
  <c r="W138" i="91"/>
  <c r="AM138" i="91"/>
  <c r="AC139" i="91"/>
  <c r="AI140" i="91"/>
  <c r="Y141" i="91"/>
  <c r="AO141" i="91"/>
  <c r="U143" i="91"/>
  <c r="AK143" i="91"/>
  <c r="AA144" i="91"/>
  <c r="W146" i="91"/>
  <c r="AM146" i="91"/>
  <c r="AC147" i="91"/>
  <c r="AL151" i="91"/>
  <c r="AB96" i="91"/>
  <c r="AH97" i="91"/>
  <c r="X98" i="91"/>
  <c r="AN98" i="91"/>
  <c r="T100" i="91"/>
  <c r="AJ100" i="91"/>
  <c r="Z101" i="91"/>
  <c r="V103" i="91"/>
  <c r="AL103" i="91"/>
  <c r="AB104" i="91"/>
  <c r="AH105" i="91"/>
  <c r="X106" i="91"/>
  <c r="AN106" i="91"/>
  <c r="T108" i="91"/>
  <c r="AJ108" i="91"/>
  <c r="Z109" i="91"/>
  <c r="V111" i="91"/>
  <c r="AL111" i="91"/>
  <c r="AB112" i="91"/>
  <c r="AH113" i="91"/>
  <c r="X114" i="91"/>
  <c r="AN114" i="91"/>
  <c r="T116" i="91"/>
  <c r="AJ116" i="91"/>
  <c r="Z117" i="91"/>
  <c r="V119" i="91"/>
  <c r="AL119" i="91"/>
  <c r="AB120" i="91"/>
  <c r="AH121" i="91"/>
  <c r="X122" i="91"/>
  <c r="AN122" i="91"/>
  <c r="T124" i="91"/>
  <c r="AJ124" i="91"/>
  <c r="Z125" i="91"/>
  <c r="V127" i="91"/>
  <c r="AL127" i="91"/>
  <c r="AB128" i="91"/>
  <c r="AH129" i="91"/>
  <c r="X130" i="91"/>
  <c r="AN130" i="91"/>
  <c r="T132" i="91"/>
  <c r="AJ132" i="91"/>
  <c r="Z133" i="91"/>
  <c r="V135" i="91"/>
  <c r="AL135" i="91"/>
  <c r="AC96" i="91"/>
  <c r="AI97" i="91"/>
  <c r="Y98" i="91"/>
  <c r="AO98" i="91"/>
  <c r="U100" i="91"/>
  <c r="AK100" i="91"/>
  <c r="AA101" i="91"/>
  <c r="W103" i="91"/>
  <c r="AM103" i="91"/>
  <c r="AC104" i="91"/>
  <c r="AI105" i="91"/>
  <c r="Y106" i="91"/>
  <c r="AO106" i="91"/>
  <c r="U108" i="91"/>
  <c r="AK108" i="91"/>
  <c r="AA109" i="91"/>
  <c r="W111" i="91"/>
  <c r="AM111" i="91"/>
  <c r="AC112" i="91"/>
  <c r="AI113" i="91"/>
  <c r="Y114" i="91"/>
  <c r="AO114" i="91"/>
  <c r="U116" i="91"/>
  <c r="AK116" i="91"/>
  <c r="AA117" i="91"/>
  <c r="W119" i="91"/>
  <c r="AM119" i="91"/>
  <c r="AC120" i="91"/>
  <c r="AI121" i="91"/>
  <c r="Y122" i="91"/>
  <c r="AO122" i="91"/>
  <c r="U124" i="91"/>
  <c r="AK124" i="91"/>
  <c r="AA125" i="91"/>
  <c r="W127" i="91"/>
  <c r="AM127" i="91"/>
  <c r="AC128" i="91"/>
  <c r="AI129" i="91"/>
  <c r="Y130" i="91"/>
  <c r="AO130" i="91"/>
  <c r="U132" i="91"/>
  <c r="AK132" i="91"/>
  <c r="AA133" i="91"/>
  <c r="W135" i="91"/>
  <c r="AM135" i="91"/>
  <c r="AC136" i="91"/>
  <c r="T97" i="91"/>
  <c r="AJ97" i="91"/>
  <c r="Z98" i="91"/>
  <c r="V100" i="91"/>
  <c r="AL100" i="91"/>
  <c r="AB101" i="91"/>
  <c r="AH102" i="91"/>
  <c r="X103" i="91"/>
  <c r="AN103" i="91"/>
  <c r="T105" i="91"/>
  <c r="AJ105" i="91"/>
  <c r="Z106" i="91"/>
  <c r="V108" i="91"/>
  <c r="AL108" i="91"/>
  <c r="AB109" i="91"/>
  <c r="AH110" i="91"/>
  <c r="X111" i="91"/>
  <c r="AN111" i="91"/>
  <c r="T113" i="91"/>
  <c r="AJ113" i="91"/>
  <c r="Z114" i="91"/>
  <c r="V116" i="91"/>
  <c r="AL116" i="91"/>
  <c r="AB117" i="91"/>
  <c r="AH118" i="91"/>
  <c r="X119" i="91"/>
  <c r="AN119" i="91"/>
  <c r="T121" i="91"/>
  <c r="AJ121" i="91"/>
  <c r="Z122" i="91"/>
  <c r="V124" i="91"/>
  <c r="AL124" i="91"/>
  <c r="AB125" i="91"/>
  <c r="AH126" i="91"/>
  <c r="X127" i="91"/>
  <c r="AN127" i="91"/>
  <c r="T129" i="91"/>
  <c r="AJ129" i="91"/>
  <c r="Z130" i="91"/>
  <c r="V132" i="91"/>
  <c r="AL132" i="91"/>
  <c r="AB133" i="91"/>
  <c r="AH134" i="91"/>
  <c r="X135" i="91"/>
  <c r="AN135" i="91"/>
  <c r="T137" i="91"/>
  <c r="AJ137" i="91"/>
  <c r="Z138" i="91"/>
  <c r="V140" i="91"/>
  <c r="AL140" i="91"/>
  <c r="AB141" i="91"/>
  <c r="AH142" i="91"/>
  <c r="X143" i="91"/>
  <c r="AN143" i="91"/>
  <c r="T145" i="91"/>
  <c r="AJ145" i="91"/>
  <c r="Z146" i="91"/>
  <c r="X151" i="91"/>
  <c r="U97" i="91"/>
  <c r="AK97" i="91"/>
  <c r="AA98" i="91"/>
  <c r="W100" i="91"/>
  <c r="AM100" i="91"/>
  <c r="AC101" i="91"/>
  <c r="AI102" i="91"/>
  <c r="Y103" i="91"/>
  <c r="AO103" i="91"/>
  <c r="U105" i="91"/>
  <c r="AK105" i="91"/>
  <c r="AA106" i="91"/>
  <c r="W108" i="91"/>
  <c r="AM108" i="91"/>
  <c r="AC109" i="91"/>
  <c r="AI110" i="91"/>
  <c r="Y111" i="91"/>
  <c r="AO111" i="91"/>
  <c r="U113" i="91"/>
  <c r="AK113" i="91"/>
  <c r="AA114" i="91"/>
  <c r="W116" i="91"/>
  <c r="AM116" i="91"/>
  <c r="AC117" i="91"/>
  <c r="AI118" i="91"/>
  <c r="Y119" i="91"/>
  <c r="AO119" i="91"/>
  <c r="U121" i="91"/>
  <c r="AK121" i="91"/>
  <c r="AA122" i="91"/>
  <c r="W124" i="91"/>
  <c r="AM124" i="91"/>
  <c r="AC125" i="91"/>
  <c r="AI126" i="91"/>
  <c r="Y127" i="91"/>
  <c r="AO127" i="91"/>
  <c r="U129" i="91"/>
  <c r="AK129" i="91"/>
  <c r="AA130" i="91"/>
  <c r="W132" i="91"/>
  <c r="AM132" i="91"/>
  <c r="AC133" i="91"/>
  <c r="AI134" i="91"/>
  <c r="Y135" i="91"/>
  <c r="V151" i="91"/>
  <c r="V97" i="91"/>
  <c r="AL97" i="91"/>
  <c r="AB98" i="91"/>
  <c r="AH99" i="91"/>
  <c r="X100" i="91"/>
  <c r="AN100" i="91"/>
  <c r="T102" i="91"/>
  <c r="AJ102" i="91"/>
  <c r="Z103" i="91"/>
  <c r="V105" i="91"/>
  <c r="AL105" i="91"/>
  <c r="AB106" i="91"/>
  <c r="AH107" i="91"/>
  <c r="X108" i="91"/>
  <c r="AN108" i="91"/>
  <c r="T110" i="91"/>
  <c r="AJ110" i="91"/>
  <c r="Z111" i="91"/>
  <c r="V113" i="91"/>
  <c r="AL113" i="91"/>
  <c r="AB114" i="91"/>
  <c r="AH115" i="91"/>
  <c r="X116" i="91"/>
  <c r="AN116" i="91"/>
  <c r="T118" i="91"/>
  <c r="AJ118" i="91"/>
  <c r="Z119" i="91"/>
  <c r="V121" i="91"/>
  <c r="AL121" i="91"/>
  <c r="AB122" i="91"/>
  <c r="AH123" i="91"/>
  <c r="X124" i="91"/>
  <c r="AN124" i="91"/>
  <c r="T126" i="91"/>
  <c r="AJ126" i="91"/>
  <c r="Z127" i="91"/>
  <c r="V129" i="91"/>
  <c r="AL129" i="91"/>
  <c r="AB130" i="91"/>
  <c r="AH131" i="91"/>
  <c r="X132" i="91"/>
  <c r="AN132" i="91"/>
  <c r="T134" i="91"/>
  <c r="AJ134" i="91"/>
  <c r="W97" i="91"/>
  <c r="AM97" i="91"/>
  <c r="AC98" i="91"/>
  <c r="AI99" i="91"/>
  <c r="Y100" i="91"/>
  <c r="AO100" i="91"/>
  <c r="U102" i="91"/>
  <c r="AK102" i="91"/>
  <c r="AA103" i="91"/>
  <c r="W105" i="91"/>
  <c r="AM105" i="91"/>
  <c r="AC106" i="91"/>
  <c r="AI107" i="91"/>
  <c r="Y108" i="91"/>
  <c r="AO108" i="91"/>
  <c r="U110" i="91"/>
  <c r="AK110" i="91"/>
  <c r="AA111" i="91"/>
  <c r="W113" i="91"/>
  <c r="AM113" i="91"/>
  <c r="AC114" i="91"/>
  <c r="AI115" i="91"/>
  <c r="Y116" i="91"/>
  <c r="AO116" i="91"/>
  <c r="U118" i="91"/>
  <c r="AK118" i="91"/>
  <c r="AA119" i="91"/>
  <c r="W121" i="91"/>
  <c r="AM121" i="91"/>
  <c r="AC122" i="91"/>
  <c r="AI123" i="91"/>
  <c r="Y124" i="91"/>
  <c r="AO124" i="91"/>
  <c r="U126" i="91"/>
  <c r="AK126" i="91"/>
  <c r="AA127" i="91"/>
  <c r="W129" i="91"/>
  <c r="AM129" i="91"/>
  <c r="AC130" i="91"/>
  <c r="AI131" i="91"/>
  <c r="Y132" i="91"/>
  <c r="AO132" i="91"/>
  <c r="AH96" i="91"/>
  <c r="X97" i="91"/>
  <c r="AN97" i="91"/>
  <c r="T99" i="91"/>
  <c r="AJ99" i="91"/>
  <c r="Z100" i="91"/>
  <c r="V102" i="91"/>
  <c r="AL102" i="91"/>
  <c r="AB103" i="91"/>
  <c r="AH104" i="91"/>
  <c r="X105" i="91"/>
  <c r="AN105" i="91"/>
  <c r="T107" i="91"/>
  <c r="AJ107" i="91"/>
  <c r="Z108" i="91"/>
  <c r="V110" i="91"/>
  <c r="AL110" i="91"/>
  <c r="AB111" i="91"/>
  <c r="AH112" i="91"/>
  <c r="X113" i="91"/>
  <c r="AN113" i="91"/>
  <c r="T115" i="91"/>
  <c r="AJ115" i="91"/>
  <c r="Z116" i="91"/>
  <c r="V118" i="91"/>
  <c r="AL118" i="91"/>
  <c r="AB119" i="91"/>
  <c r="AH120" i="91"/>
  <c r="X121" i="91"/>
  <c r="AN121" i="91"/>
  <c r="T123" i="91"/>
  <c r="AJ123" i="91"/>
  <c r="Z124" i="91"/>
  <c r="V126" i="91"/>
  <c r="AL126" i="91"/>
  <c r="AB127" i="91"/>
  <c r="AH128" i="91"/>
  <c r="X129" i="91"/>
  <c r="AN129" i="91"/>
  <c r="T131" i="91"/>
  <c r="AJ131" i="91"/>
  <c r="Z132" i="91"/>
  <c r="V134" i="91"/>
  <c r="AL134" i="91"/>
  <c r="AB135" i="91"/>
  <c r="AH136" i="91"/>
  <c r="X137" i="91"/>
  <c r="AN137" i="91"/>
  <c r="T139" i="91"/>
  <c r="AJ139" i="91"/>
  <c r="Z140" i="91"/>
  <c r="V142" i="91"/>
  <c r="AL142" i="91"/>
  <c r="AB143" i="91"/>
  <c r="AH144" i="91"/>
  <c r="X145" i="91"/>
  <c r="AN145" i="91"/>
  <c r="T147" i="91"/>
  <c r="AJ147" i="91"/>
  <c r="AI96" i="91"/>
  <c r="Y97" i="91"/>
  <c r="AO97" i="91"/>
  <c r="U99" i="91"/>
  <c r="AK99" i="91"/>
  <c r="AA100" i="91"/>
  <c r="W102" i="91"/>
  <c r="AM102" i="91"/>
  <c r="AC103" i="91"/>
  <c r="AI104" i="91"/>
  <c r="Y105" i="91"/>
  <c r="AO105" i="91"/>
  <c r="U107" i="91"/>
  <c r="AK107" i="91"/>
  <c r="AA108" i="91"/>
  <c r="W110" i="91"/>
  <c r="AM110" i="91"/>
  <c r="AC111" i="91"/>
  <c r="AI112" i="91"/>
  <c r="Y113" i="91"/>
  <c r="AO113" i="91"/>
  <c r="U115" i="91"/>
  <c r="AK115" i="91"/>
  <c r="AA116" i="91"/>
  <c r="W118" i="91"/>
  <c r="AM118" i="91"/>
  <c r="AC119" i="91"/>
  <c r="AI120" i="91"/>
  <c r="Y121" i="91"/>
  <c r="AO121" i="91"/>
  <c r="U123" i="91"/>
  <c r="AK123" i="91"/>
  <c r="AA124" i="91"/>
  <c r="W126" i="91"/>
  <c r="AM126" i="91"/>
  <c r="AC127" i="91"/>
  <c r="AI128" i="91"/>
  <c r="Y129" i="91"/>
  <c r="AO129" i="91"/>
  <c r="U131" i="91"/>
  <c r="AK131" i="91"/>
  <c r="AA132" i="91"/>
  <c r="W134" i="91"/>
  <c r="AM134" i="91"/>
  <c r="AC135" i="91"/>
  <c r="AI136" i="91"/>
  <c r="Y137" i="91"/>
  <c r="AO137" i="91"/>
  <c r="U139" i="91"/>
  <c r="AK139" i="91"/>
  <c r="AA140" i="91"/>
  <c r="W142" i="91"/>
  <c r="AM142" i="91"/>
  <c r="AC143" i="91"/>
  <c r="AI144" i="91"/>
  <c r="Y145" i="91"/>
  <c r="AO145" i="91"/>
  <c r="U147" i="91"/>
  <c r="AK147" i="91"/>
  <c r="AO112" i="91"/>
  <c r="AK122" i="91"/>
  <c r="AK138" i="91"/>
  <c r="W141" i="91"/>
  <c r="AA142" i="91"/>
  <c r="AI145" i="91"/>
  <c r="AK146" i="91"/>
  <c r="AM147" i="91"/>
  <c r="T149" i="91"/>
  <c r="AJ149" i="91"/>
  <c r="Z150" i="91"/>
  <c r="U141" i="91"/>
  <c r="AH145" i="91"/>
  <c r="AI103" i="91"/>
  <c r="AA123" i="91"/>
  <c r="W133" i="91"/>
  <c r="W136" i="91"/>
  <c r="AH137" i="91"/>
  <c r="AN138" i="91"/>
  <c r="T140" i="91"/>
  <c r="Z141" i="91"/>
  <c r="AC142" i="91"/>
  <c r="AK145" i="91"/>
  <c r="AN146" i="91"/>
  <c r="AN147" i="91"/>
  <c r="U149" i="91"/>
  <c r="AK149" i="91"/>
  <c r="AA150" i="91"/>
  <c r="AC102" i="91"/>
  <c r="AI138" i="91"/>
  <c r="AA143" i="91"/>
  <c r="AL147" i="91"/>
  <c r="AO150" i="91"/>
  <c r="Y104" i="91"/>
  <c r="U114" i="91"/>
  <c r="AK133" i="91"/>
  <c r="Y136" i="91"/>
  <c r="AI137" i="91"/>
  <c r="AO138" i="91"/>
  <c r="U140" i="91"/>
  <c r="AA141" i="91"/>
  <c r="AJ144" i="91"/>
  <c r="AL145" i="91"/>
  <c r="AO146" i="91"/>
  <c r="AO147" i="91"/>
  <c r="V149" i="91"/>
  <c r="AL149" i="91"/>
  <c r="AB150" i="91"/>
  <c r="AO104" i="91"/>
  <c r="AK114" i="91"/>
  <c r="AM133" i="91"/>
  <c r="AB136" i="91"/>
  <c r="AK137" i="91"/>
  <c r="W140" i="91"/>
  <c r="AC141" i="91"/>
  <c r="AI143" i="91"/>
  <c r="AK144" i="91"/>
  <c r="AM145" i="91"/>
  <c r="W149" i="91"/>
  <c r="AM149" i="91"/>
  <c r="AC150" i="91"/>
  <c r="AA115" i="91"/>
  <c r="W125" i="91"/>
  <c r="U134" i="91"/>
  <c r="AL137" i="91"/>
  <c r="X140" i="91"/>
  <c r="AI142" i="91"/>
  <c r="AL143" i="91"/>
  <c r="AM144" i="91"/>
  <c r="AH148" i="91"/>
  <c r="X149" i="91"/>
  <c r="AN149" i="91"/>
  <c r="U106" i="91"/>
  <c r="AM125" i="91"/>
  <c r="AA134" i="91"/>
  <c r="AM137" i="91"/>
  <c r="Y140" i="91"/>
  <c r="AJ142" i="91"/>
  <c r="AM143" i="91"/>
  <c r="AO144" i="91"/>
  <c r="AI148" i="91"/>
  <c r="Y149" i="91"/>
  <c r="AO149" i="91"/>
  <c r="AO96" i="91"/>
  <c r="AK106" i="91"/>
  <c r="AC126" i="91"/>
  <c r="AC134" i="91"/>
  <c r="V139" i="91"/>
  <c r="AB140" i="91"/>
  <c r="AH141" i="91"/>
  <c r="AK142" i="91"/>
  <c r="AO143" i="91"/>
  <c r="V147" i="91"/>
  <c r="T148" i="91"/>
  <c r="AJ148" i="91"/>
  <c r="Z149" i="91"/>
  <c r="AA107" i="91"/>
  <c r="W117" i="91"/>
  <c r="AK134" i="91"/>
  <c r="AM136" i="91"/>
  <c r="Y139" i="91"/>
  <c r="AK141" i="91"/>
  <c r="AN142" i="91"/>
  <c r="U146" i="91"/>
  <c r="W147" i="91"/>
  <c r="U148" i="91"/>
  <c r="AK148" i="91"/>
  <c r="AA149" i="91"/>
  <c r="U122" i="91"/>
  <c r="AO139" i="91"/>
  <c r="AI146" i="91"/>
  <c r="AI149" i="91"/>
  <c r="U98" i="91"/>
  <c r="AM117" i="91"/>
  <c r="AI127" i="91"/>
  <c r="AO136" i="91"/>
  <c r="U138" i="91"/>
  <c r="AA139" i="91"/>
  <c r="AM141" i="91"/>
  <c r="AO142" i="91"/>
  <c r="U145" i="91"/>
  <c r="X146" i="91"/>
  <c r="Y147" i="91"/>
  <c r="V148" i="91"/>
  <c r="AL148" i="91"/>
  <c r="AB149" i="91"/>
  <c r="AH150" i="91"/>
  <c r="AK98" i="91"/>
  <c r="AC118" i="91"/>
  <c r="Y128" i="91"/>
  <c r="X138" i="91"/>
  <c r="AJ140" i="91"/>
  <c r="T144" i="91"/>
  <c r="V145" i="91"/>
  <c r="Y146" i="91"/>
  <c r="AA147" i="91"/>
  <c r="W148" i="91"/>
  <c r="AM148" i="91"/>
  <c r="AC149" i="91"/>
  <c r="AI150" i="91"/>
  <c r="AA99" i="91"/>
  <c r="W109" i="91"/>
  <c r="AO128" i="91"/>
  <c r="Z135" i="91"/>
  <c r="Y138" i="91"/>
  <c r="AK140" i="91"/>
  <c r="U144" i="91"/>
  <c r="W145" i="91"/>
  <c r="AA146" i="91"/>
  <c r="X148" i="91"/>
  <c r="AN148" i="91"/>
  <c r="T150" i="91"/>
  <c r="AJ150" i="91"/>
  <c r="Y112" i="91"/>
  <c r="AC137" i="91"/>
  <c r="Y142" i="91"/>
  <c r="AC148" i="91"/>
  <c r="Y150" i="91"/>
  <c r="AM109" i="91"/>
  <c r="AI119" i="91"/>
  <c r="AA135" i="91"/>
  <c r="U137" i="91"/>
  <c r="AA138" i="91"/>
  <c r="AM140" i="91"/>
  <c r="V143" i="91"/>
  <c r="W144" i="91"/>
  <c r="Z145" i="91"/>
  <c r="AB146" i="91"/>
  <c r="Y148" i="91"/>
  <c r="AO148" i="91"/>
  <c r="U150" i="91"/>
  <c r="AK150" i="91"/>
  <c r="AC110" i="91"/>
  <c r="Y120" i="91"/>
  <c r="U130" i="91"/>
  <c r="V137" i="91"/>
  <c r="AB138" i="91"/>
  <c r="AH139" i="91"/>
  <c r="AN140" i="91"/>
  <c r="T142" i="91"/>
  <c r="W143" i="91"/>
  <c r="Y144" i="91"/>
  <c r="AA145" i="91"/>
  <c r="AC146" i="91"/>
  <c r="Z148" i="91"/>
  <c r="V150" i="91"/>
  <c r="AL150" i="91"/>
  <c r="W101" i="91"/>
  <c r="AO120" i="91"/>
  <c r="AK130" i="91"/>
  <c r="AI135" i="91"/>
  <c r="W137" i="91"/>
  <c r="AC138" i="91"/>
  <c r="AI139" i="91"/>
  <c r="AO140" i="91"/>
  <c r="U142" i="91"/>
  <c r="Y143" i="91"/>
  <c r="AB144" i="91"/>
  <c r="AC145" i="91"/>
  <c r="AH147" i="91"/>
  <c r="AA148" i="91"/>
  <c r="W150" i="91"/>
  <c r="AM150" i="91"/>
  <c r="AM101" i="91"/>
  <c r="AI111" i="91"/>
  <c r="AA131" i="91"/>
  <c r="AO135" i="91"/>
  <c r="Z137" i="91"/>
  <c r="AL139" i="91"/>
  <c r="X142" i="91"/>
  <c r="Z143" i="91"/>
  <c r="AC144" i="91"/>
  <c r="AI147" i="91"/>
  <c r="AB148" i="91"/>
  <c r="AH149" i="91"/>
  <c r="X150" i="91"/>
  <c r="AN150" i="91"/>
  <c r="AI14" i="91"/>
  <c r="T61" i="91"/>
  <c r="AB51" i="91"/>
  <c r="AB37" i="91"/>
  <c r="X27" i="91"/>
  <c r="AM52" i="91"/>
  <c r="AA30" i="91"/>
  <c r="V30" i="91"/>
  <c r="W37" i="91"/>
  <c r="AK60" i="91"/>
  <c r="AJ43" i="91"/>
  <c r="AH44" i="91"/>
  <c r="AA44" i="91"/>
  <c r="AO61" i="91"/>
  <c r="Z66" i="91"/>
  <c r="V31" i="91"/>
  <c r="AJ38" i="91"/>
  <c r="V63" i="91"/>
  <c r="AI22" i="91"/>
  <c r="AL45" i="91"/>
  <c r="AA36" i="91"/>
  <c r="X45" i="91"/>
  <c r="AH45" i="91"/>
  <c r="AI59" i="91"/>
  <c r="Z47" i="91"/>
  <c r="U35" i="91"/>
  <c r="Z35" i="91"/>
  <c r="AK29" i="91"/>
  <c r="AK20" i="91"/>
  <c r="Z19" i="91"/>
  <c r="AL16" i="91"/>
  <c r="AA15" i="91"/>
  <c r="AM14" i="91"/>
  <c r="AB13" i="91"/>
  <c r="T13" i="91"/>
  <c r="AN12" i="91"/>
  <c r="AC11" i="91"/>
  <c r="U11" i="91"/>
  <c r="AI152" i="91"/>
  <c r="AH151" i="91"/>
  <c r="AI20" i="91"/>
  <c r="X66" i="91"/>
  <c r="AN27" i="91"/>
  <c r="AC52" i="91"/>
  <c r="X52" i="91"/>
  <c r="AC68" i="91"/>
  <c r="AL30" i="91"/>
  <c r="AM37" i="91"/>
  <c r="V60" i="91"/>
  <c r="V36" i="91"/>
  <c r="U43" i="91"/>
  <c r="AA74" i="91"/>
  <c r="AI44" i="91"/>
  <c r="Z61" i="91"/>
  <c r="AL31" i="91"/>
  <c r="U38" i="91"/>
  <c r="AC38" i="91"/>
  <c r="AL63" i="91"/>
  <c r="Y22" i="91"/>
  <c r="T22" i="91"/>
  <c r="AB28" i="91"/>
  <c r="V28" i="91"/>
  <c r="AN45" i="91"/>
  <c r="AI45" i="91"/>
  <c r="AH54" i="91"/>
  <c r="AA54" i="91"/>
  <c r="AA59" i="91"/>
  <c r="AH59" i="91"/>
  <c r="AO47" i="91"/>
  <c r="AI35" i="91"/>
  <c r="AO35" i="91"/>
  <c r="U29" i="91"/>
  <c r="AC20" i="91"/>
  <c r="U20" i="91"/>
  <c r="AO19" i="91"/>
  <c r="V16" i="91"/>
  <c r="W14" i="91"/>
  <c r="AH12" i="91"/>
  <c r="X12" i="91"/>
  <c r="AJ11" i="91"/>
  <c r="AC31" i="91"/>
  <c r="U51" i="91"/>
  <c r="AC51" i="91"/>
  <c r="AN68" i="91"/>
  <c r="Y27" i="91"/>
  <c r="AN52" i="91"/>
  <c r="AB30" i="91"/>
  <c r="AC37" i="91"/>
  <c r="X37" i="91"/>
  <c r="AL60" i="91"/>
  <c r="X30" i="91"/>
  <c r="AK43" i="91"/>
  <c r="T44" i="91"/>
  <c r="AB44" i="91"/>
  <c r="AK74" i="91"/>
  <c r="W31" i="91"/>
  <c r="AK38" i="91"/>
  <c r="W63" i="91"/>
  <c r="AO22" i="91"/>
  <c r="AJ22" i="91"/>
  <c r="X22" i="91"/>
  <c r="AB36" i="91"/>
  <c r="Y45" i="91"/>
  <c r="T45" i="91"/>
  <c r="AI54" i="91"/>
  <c r="Y47" i="91"/>
  <c r="AH35" i="91"/>
  <c r="Y35" i="91"/>
  <c r="AJ29" i="91"/>
  <c r="AJ20" i="91"/>
  <c r="Y19" i="91"/>
  <c r="AK16" i="91"/>
  <c r="Z15" i="91"/>
  <c r="AL14" i="91"/>
  <c r="AA13" i="91"/>
  <c r="AM12" i="91"/>
  <c r="AB11" i="91"/>
  <c r="T11" i="91"/>
  <c r="AA151" i="91"/>
  <c r="AJ68" i="91"/>
  <c r="W35" i="91"/>
  <c r="AK51" i="91"/>
  <c r="AA66" i="91"/>
  <c r="AO27" i="91"/>
  <c r="AM68" i="91"/>
  <c r="AN37" i="91"/>
  <c r="W60" i="91"/>
  <c r="AA43" i="91"/>
  <c r="V43" i="91"/>
  <c r="AB74" i="91"/>
  <c r="AJ44" i="91"/>
  <c r="AA61" i="91"/>
  <c r="W68" i="91"/>
  <c r="AM31" i="91"/>
  <c r="V38" i="91"/>
  <c r="AM63" i="91"/>
  <c r="Z22" i="91"/>
  <c r="U22" i="91"/>
  <c r="AC28" i="91"/>
  <c r="AO45" i="91"/>
  <c r="AJ45" i="91"/>
  <c r="T54" i="91"/>
  <c r="AB54" i="91"/>
  <c r="Z59" i="91"/>
  <c r="AN47" i="91"/>
  <c r="T35" i="91"/>
  <c r="AN35" i="91"/>
  <c r="T29" i="91"/>
  <c r="AB20" i="91"/>
  <c r="T20" i="91"/>
  <c r="AN19" i="91"/>
  <c r="AC16" i="91"/>
  <c r="U16" i="91"/>
  <c r="AO15" i="91"/>
  <c r="V14" i="91"/>
  <c r="W12" i="91"/>
  <c r="AI151" i="91"/>
  <c r="AK45" i="91"/>
  <c r="V51" i="91"/>
  <c r="Z27" i="91"/>
  <c r="AC30" i="91"/>
  <c r="Y37" i="91"/>
  <c r="AM60" i="91"/>
  <c r="AL43" i="91"/>
  <c r="U44" i="91"/>
  <c r="AC44" i="91"/>
  <c r="AH66" i="91"/>
  <c r="Z52" i="91"/>
  <c r="X31" i="91"/>
  <c r="AL38" i="91"/>
  <c r="X63" i="91"/>
  <c r="AK22" i="91"/>
  <c r="AC36" i="91"/>
  <c r="Z45" i="91"/>
  <c r="AJ54" i="91"/>
  <c r="AO59" i="91"/>
  <c r="AH47" i="91"/>
  <c r="X47" i="91"/>
  <c r="X35" i="91"/>
  <c r="AI29" i="91"/>
  <c r="AH19" i="91"/>
  <c r="X19" i="91"/>
  <c r="AJ16" i="91"/>
  <c r="Y15" i="91"/>
  <c r="AK14" i="91"/>
  <c r="Z13" i="91"/>
  <c r="AL12" i="91"/>
  <c r="AA11" i="91"/>
  <c r="AJ152" i="91"/>
  <c r="AI12" i="91"/>
  <c r="U36" i="91"/>
  <c r="AL51" i="91"/>
  <c r="AO37" i="91"/>
  <c r="X60" i="91"/>
  <c r="AB43" i="91"/>
  <c r="W43" i="91"/>
  <c r="AC74" i="91"/>
  <c r="AK44" i="91"/>
  <c r="AB61" i="91"/>
  <c r="AI66" i="91"/>
  <c r="AL28" i="91"/>
  <c r="AN31" i="91"/>
  <c r="W38" i="91"/>
  <c r="AN63" i="91"/>
  <c r="AA22" i="91"/>
  <c r="V22" i="91"/>
  <c r="AI51" i="91"/>
  <c r="T51" i="91"/>
  <c r="U54" i="91"/>
  <c r="AC54" i="91"/>
  <c r="Y59" i="91"/>
  <c r="AM47" i="91"/>
  <c r="AM35" i="91"/>
  <c r="AH29" i="91"/>
  <c r="AA20" i="91"/>
  <c r="AM19" i="91"/>
  <c r="AB16" i="91"/>
  <c r="T16" i="91"/>
  <c r="AN15" i="91"/>
  <c r="AC14" i="91"/>
  <c r="U14" i="91"/>
  <c r="AO13" i="91"/>
  <c r="V12" i="91"/>
  <c r="AM152" i="91"/>
  <c r="T151" i="91"/>
  <c r="AI15" i="91"/>
  <c r="AM22" i="91"/>
  <c r="W51" i="91"/>
  <c r="AH27" i="91"/>
  <c r="AA27" i="91"/>
  <c r="AL36" i="91"/>
  <c r="AH68" i="91"/>
  <c r="Z37" i="91"/>
  <c r="AN60" i="91"/>
  <c r="AM43" i="91"/>
  <c r="V44" i="91"/>
  <c r="T66" i="91"/>
  <c r="AN22" i="91"/>
  <c r="Y31" i="91"/>
  <c r="AM38" i="91"/>
  <c r="AI74" i="91"/>
  <c r="Y63" i="91"/>
  <c r="AL22" i="91"/>
  <c r="U28" i="91"/>
  <c r="AA45" i="91"/>
  <c r="V45" i="91"/>
  <c r="AK54" i="91"/>
  <c r="AN59" i="91"/>
  <c r="W47" i="91"/>
  <c r="W19" i="91"/>
  <c r="AH15" i="91"/>
  <c r="X15" i="91"/>
  <c r="AJ14" i="91"/>
  <c r="Y13" i="91"/>
  <c r="AK12" i="91"/>
  <c r="Z11" i="91"/>
  <c r="AB151" i="91"/>
  <c r="AK28" i="91"/>
  <c r="AM51" i="91"/>
  <c r="AI27" i="91"/>
  <c r="AH52" i="91"/>
  <c r="AN30" i="91"/>
  <c r="AI68" i="91"/>
  <c r="Y60" i="91"/>
  <c r="AC43" i="91"/>
  <c r="X43" i="91"/>
  <c r="AL44" i="91"/>
  <c r="U61" i="91"/>
  <c r="AC61" i="91"/>
  <c r="AJ66" i="91"/>
  <c r="AO31" i="91"/>
  <c r="X38" i="91"/>
  <c r="T68" i="91"/>
  <c r="AO63" i="91"/>
  <c r="AB22" i="91"/>
  <c r="W28" i="91"/>
  <c r="W22" i="91"/>
  <c r="V54" i="91"/>
  <c r="X59" i="91"/>
  <c r="AL47" i="91"/>
  <c r="AA29" i="91"/>
  <c r="Z20" i="91"/>
  <c r="AL19" i="91"/>
  <c r="AA16" i="91"/>
  <c r="AM15" i="91"/>
  <c r="AB14" i="91"/>
  <c r="T14" i="91"/>
  <c r="AN13" i="91"/>
  <c r="AC12" i="91"/>
  <c r="U12" i="91"/>
  <c r="AO11" i="91"/>
  <c r="AJ151" i="91"/>
  <c r="Y43" i="91"/>
  <c r="AI11" i="91"/>
  <c r="X51" i="91"/>
  <c r="AH51" i="91"/>
  <c r="T27" i="91"/>
  <c r="AB27" i="91"/>
  <c r="AI52" i="91"/>
  <c r="AK36" i="91"/>
  <c r="U68" i="91"/>
  <c r="AH37" i="91"/>
  <c r="AO60" i="91"/>
  <c r="AN43" i="91"/>
  <c r="W44" i="91"/>
  <c r="AK61" i="91"/>
  <c r="U66" i="91"/>
  <c r="Z31" i="91"/>
  <c r="AN38" i="91"/>
  <c r="Y52" i="91"/>
  <c r="Z63" i="91"/>
  <c r="AM28" i="91"/>
  <c r="W36" i="91"/>
  <c r="AB45" i="91"/>
  <c r="V74" i="91"/>
  <c r="AL54" i="91"/>
  <c r="U74" i="91"/>
  <c r="AM59" i="91"/>
  <c r="V47" i="91"/>
  <c r="AJ35" i="91"/>
  <c r="AO29" i="91"/>
  <c r="AO20" i="91"/>
  <c r="V19" i="91"/>
  <c r="W15" i="91"/>
  <c r="AH13" i="91"/>
  <c r="X13" i="91"/>
  <c r="AJ12" i="91"/>
  <c r="Y11" i="91"/>
  <c r="AN152" i="91"/>
  <c r="AK152" i="91"/>
  <c r="AI16" i="91"/>
  <c r="AI19" i="91"/>
  <c r="AN51" i="91"/>
  <c r="AN66" i="91"/>
  <c r="AJ27" i="91"/>
  <c r="T52" i="91"/>
  <c r="Y68" i="91"/>
  <c r="AK68" i="91"/>
  <c r="AI37" i="91"/>
  <c r="Z60" i="91"/>
  <c r="W74" i="91"/>
  <c r="T74" i="91"/>
  <c r="AM44" i="91"/>
  <c r="V61" i="91"/>
  <c r="AK66" i="91"/>
  <c r="Y38" i="91"/>
  <c r="AC22" i="91"/>
  <c r="X28" i="91"/>
  <c r="AH28" i="91"/>
  <c r="AM36" i="91"/>
  <c r="U45" i="91"/>
  <c r="W54" i="91"/>
  <c r="W59" i="91"/>
  <c r="AK47" i="91"/>
  <c r="Y29" i="91"/>
  <c r="Y20" i="91"/>
  <c r="AK19" i="91"/>
  <c r="Z16" i="91"/>
  <c r="AL15" i="91"/>
  <c r="AA14" i="91"/>
  <c r="AM13" i="91"/>
  <c r="AB12" i="91"/>
  <c r="T12" i="91"/>
  <c r="AN11" i="91"/>
  <c r="W151" i="91"/>
  <c r="U151" i="91"/>
  <c r="AI47" i="91"/>
  <c r="T6" i="91"/>
  <c r="Y51" i="91"/>
  <c r="AI61" i="91"/>
  <c r="U27" i="91"/>
  <c r="AC27" i="91"/>
  <c r="AJ52" i="91"/>
  <c r="AO68" i="91"/>
  <c r="V68" i="91"/>
  <c r="AH30" i="91"/>
  <c r="T37" i="91"/>
  <c r="AM74" i="91"/>
  <c r="AJ74" i="91"/>
  <c r="X44" i="91"/>
  <c r="AL61" i="91"/>
  <c r="V66" i="91"/>
  <c r="AH31" i="91"/>
  <c r="AA31" i="91"/>
  <c r="AO38" i="91"/>
  <c r="AH63" i="91"/>
  <c r="AA63" i="91"/>
  <c r="AN28" i="91"/>
  <c r="AI28" i="91"/>
  <c r="X36" i="91"/>
  <c r="AH36" i="91"/>
  <c r="AC45" i="91"/>
  <c r="AM54" i="91"/>
  <c r="AH38" i="91"/>
  <c r="AL59" i="91"/>
  <c r="AC47" i="91"/>
  <c r="U47" i="91"/>
  <c r="AC35" i="91"/>
  <c r="AN29" i="91"/>
  <c r="AN20" i="91"/>
  <c r="AC19" i="91"/>
  <c r="U19" i="91"/>
  <c r="AO16" i="91"/>
  <c r="V15" i="91"/>
  <c r="W13" i="91"/>
  <c r="AH11" i="91"/>
  <c r="X11" i="91"/>
  <c r="AC151" i="91"/>
  <c r="AI13" i="91"/>
  <c r="AO51" i="91"/>
  <c r="AO43" i="91"/>
  <c r="AK27" i="91"/>
  <c r="U52" i="91"/>
  <c r="Z68" i="91"/>
  <c r="AL68" i="91"/>
  <c r="AI30" i="91"/>
  <c r="AJ37" i="91"/>
  <c r="AH60" i="91"/>
  <c r="AA60" i="91"/>
  <c r="X74" i="91"/>
  <c r="AL74" i="91"/>
  <c r="AN44" i="91"/>
  <c r="W61" i="91"/>
  <c r="AL66" i="91"/>
  <c r="AI31" i="91"/>
  <c r="Z38" i="91"/>
  <c r="AI63" i="91"/>
  <c r="Y28" i="91"/>
  <c r="T28" i="91"/>
  <c r="AN36" i="91"/>
  <c r="AI36" i="91"/>
  <c r="AC29" i="91"/>
  <c r="X54" i="91"/>
  <c r="V59" i="91"/>
  <c r="AJ47" i="91"/>
  <c r="X29" i="91"/>
  <c r="AH20" i="91"/>
  <c r="X20" i="91"/>
  <c r="AJ19" i="91"/>
  <c r="Y16" i="91"/>
  <c r="AK15" i="91"/>
  <c r="Z14" i="91"/>
  <c r="AL13" i="91"/>
  <c r="AA12" i="91"/>
  <c r="AM11" i="91"/>
  <c r="AO152" i="91"/>
  <c r="AM151" i="91"/>
  <c r="AK151" i="91"/>
  <c r="AM30" i="91"/>
  <c r="Z51" i="91"/>
  <c r="V27" i="91"/>
  <c r="AK52" i="91"/>
  <c r="Y30" i="91"/>
  <c r="T30" i="91"/>
  <c r="U37" i="91"/>
  <c r="AI60" i="91"/>
  <c r="AN74" i="91"/>
  <c r="X68" i="91"/>
  <c r="Y44" i="91"/>
  <c r="AM61" i="91"/>
  <c r="W66" i="91"/>
  <c r="T31" i="91"/>
  <c r="AB31" i="91"/>
  <c r="T63" i="91"/>
  <c r="AB63" i="91"/>
  <c r="AO28" i="91"/>
  <c r="AJ28" i="91"/>
  <c r="Y36" i="91"/>
  <c r="T36" i="91"/>
  <c r="Z29" i="91"/>
  <c r="AN54" i="91"/>
  <c r="AK59" i="91"/>
  <c r="AB47" i="91"/>
  <c r="T47" i="91"/>
  <c r="AB35" i="91"/>
  <c r="AM29" i="91"/>
  <c r="AM20" i="91"/>
  <c r="AB19" i="91"/>
  <c r="T19" i="91"/>
  <c r="AN16" i="91"/>
  <c r="AC15" i="91"/>
  <c r="U15" i="91"/>
  <c r="AO14" i="91"/>
  <c r="V13" i="91"/>
  <c r="W11" i="91"/>
  <c r="Y151" i="91"/>
  <c r="AA37" i="91"/>
  <c r="AL27" i="91"/>
  <c r="AA52" i="91"/>
  <c r="V52" i="91"/>
  <c r="AA68" i="91"/>
  <c r="AO30" i="91"/>
  <c r="AJ30" i="91"/>
  <c r="AK37" i="91"/>
  <c r="T60" i="91"/>
  <c r="AB60" i="91"/>
  <c r="AH43" i="91"/>
  <c r="Y74" i="91"/>
  <c r="AO52" i="91"/>
  <c r="AO44" i="91"/>
  <c r="X61" i="91"/>
  <c r="AH61" i="91"/>
  <c r="AM66" i="91"/>
  <c r="AJ31" i="91"/>
  <c r="AA38" i="91"/>
  <c r="AJ63" i="91"/>
  <c r="Z28" i="91"/>
  <c r="AH74" i="91"/>
  <c r="AO36" i="91"/>
  <c r="AJ36" i="91"/>
  <c r="AB29" i="91"/>
  <c r="Y54" i="91"/>
  <c r="AC59" i="91"/>
  <c r="U59" i="91"/>
  <c r="AL35" i="91"/>
  <c r="W29" i="91"/>
  <c r="W20" i="91"/>
  <c r="AH16" i="91"/>
  <c r="X16" i="91"/>
  <c r="AJ15" i="91"/>
  <c r="Y14" i="91"/>
  <c r="AK13" i="91"/>
  <c r="Z12" i="91"/>
  <c r="AL11" i="91"/>
  <c r="AC60" i="91"/>
  <c r="AA51" i="91"/>
  <c r="AB66" i="91"/>
  <c r="W27" i="91"/>
  <c r="AL52" i="91"/>
  <c r="Z30" i="91"/>
  <c r="U30" i="91"/>
  <c r="V37" i="91"/>
  <c r="AJ60" i="91"/>
  <c r="AI43" i="91"/>
  <c r="AO74" i="91"/>
  <c r="W30" i="91"/>
  <c r="Z44" i="91"/>
  <c r="AN61" i="91"/>
  <c r="AC66" i="91"/>
  <c r="Y66" i="91"/>
  <c r="U31" i="91"/>
  <c r="AI38" i="91"/>
  <c r="U63" i="91"/>
  <c r="AC63" i="91"/>
  <c r="Z36" i="91"/>
  <c r="W45" i="91"/>
  <c r="AO54" i="91"/>
  <c r="AJ59" i="91"/>
  <c r="AA47" i="91"/>
  <c r="V35" i="91"/>
  <c r="AA35" i="91"/>
  <c r="AL29" i="91"/>
  <c r="AL20" i="91"/>
  <c r="AA19" i="91"/>
  <c r="AM16" i="91"/>
  <c r="AB15" i="91"/>
  <c r="T15" i="91"/>
  <c r="AN14" i="91"/>
  <c r="AC13" i="91"/>
  <c r="U13" i="91"/>
  <c r="AO12" i="91"/>
  <c r="V11" i="91"/>
  <c r="AO151" i="91"/>
  <c r="AJ61" i="91"/>
  <c r="Z43" i="91"/>
  <c r="AM27" i="91"/>
  <c r="AB52" i="91"/>
  <c r="W52" i="91"/>
  <c r="AB68" i="91"/>
  <c r="AK30" i="91"/>
  <c r="AL37" i="91"/>
  <c r="U60" i="91"/>
  <c r="T43" i="91"/>
  <c r="Z74" i="91"/>
  <c r="Y61" i="91"/>
  <c r="AO66" i="91"/>
  <c r="AK31" i="91"/>
  <c r="T38" i="91"/>
  <c r="AB38" i="91"/>
  <c r="AK63" i="91"/>
  <c r="AH22" i="91"/>
  <c r="AA28" i="91"/>
  <c r="AJ51" i="91"/>
  <c r="AM45" i="91"/>
  <c r="Z54" i="91"/>
  <c r="AB59" i="91"/>
  <c r="T59" i="91"/>
  <c r="AK35" i="91"/>
  <c r="V29" i="91"/>
  <c r="V20" i="91"/>
  <c r="W16" i="91"/>
  <c r="AH14" i="91"/>
  <c r="X14" i="91"/>
  <c r="AJ13" i="91"/>
  <c r="Y12" i="91"/>
  <c r="AK11" i="91"/>
  <c r="Z151" i="91"/>
  <c r="Y62" i="91"/>
  <c r="AK33" i="91"/>
  <c r="V67" i="91"/>
  <c r="AA67" i="91"/>
  <c r="Z85" i="91"/>
  <c r="AH64" i="91"/>
  <c r="Z21" i="91"/>
  <c r="T34" i="91"/>
  <c r="AB34" i="91"/>
  <c r="W73" i="91"/>
  <c r="AB76" i="91"/>
  <c r="U90" i="91"/>
  <c r="AL75" i="91"/>
  <c r="AJ92" i="91"/>
  <c r="AB92" i="91"/>
  <c r="X49" i="91"/>
  <c r="X40" i="91"/>
  <c r="AM86" i="91"/>
  <c r="AO70" i="91"/>
  <c r="AM91" i="91"/>
  <c r="AO55" i="91"/>
  <c r="AJ55" i="91"/>
  <c r="T72" i="91"/>
  <c r="Z50" i="91"/>
  <c r="U94" i="91"/>
  <c r="AC94" i="91"/>
  <c r="Y88" i="91"/>
  <c r="AK58" i="91"/>
  <c r="AO42" i="91"/>
  <c r="AJ42" i="91"/>
  <c r="AK26" i="91"/>
  <c r="U82" i="91"/>
  <c r="AN56" i="91"/>
  <c r="AC93" i="91"/>
  <c r="AM93" i="91"/>
  <c r="AL46" i="91"/>
  <c r="AK78" i="91"/>
  <c r="AO32" i="91"/>
  <c r="T32" i="91"/>
  <c r="AK84" i="91"/>
  <c r="X69" i="91"/>
  <c r="W79" i="91"/>
  <c r="AH62" i="91"/>
  <c r="AA33" i="91"/>
  <c r="V33" i="91"/>
  <c r="AL67" i="91"/>
  <c r="AH85" i="91"/>
  <c r="AA64" i="91"/>
  <c r="AK64" i="91"/>
  <c r="AJ34" i="91"/>
  <c r="AM73" i="91"/>
  <c r="AI76" i="91"/>
  <c r="AA90" i="91"/>
  <c r="AK90" i="91"/>
  <c r="Z75" i="91"/>
  <c r="U92" i="91"/>
  <c r="AC49" i="91"/>
  <c r="AM49" i="91"/>
  <c r="AN40" i="91"/>
  <c r="X86" i="91"/>
  <c r="Z70" i="91"/>
  <c r="X91" i="91"/>
  <c r="Z55" i="91"/>
  <c r="U55" i="91"/>
  <c r="AJ72" i="91"/>
  <c r="AK94" i="91"/>
  <c r="AO88" i="91"/>
  <c r="AA58" i="91"/>
  <c r="V58" i="91"/>
  <c r="Z42" i="91"/>
  <c r="AA26" i="91"/>
  <c r="V26" i="91"/>
  <c r="AK82" i="91"/>
  <c r="AO82" i="91"/>
  <c r="AA25" i="91"/>
  <c r="Y56" i="91"/>
  <c r="X93" i="91"/>
  <c r="W46" i="91"/>
  <c r="AA78" i="91"/>
  <c r="AM78" i="91"/>
  <c r="Z32" i="91"/>
  <c r="U80" i="91"/>
  <c r="Y84" i="91"/>
  <c r="AL84" i="91"/>
  <c r="AN69" i="91"/>
  <c r="Y79" i="91"/>
  <c r="AI62" i="91"/>
  <c r="AL33" i="91"/>
  <c r="W67" i="91"/>
  <c r="AI85" i="91"/>
  <c r="AA85" i="91"/>
  <c r="AL64" i="91"/>
  <c r="AA21" i="91"/>
  <c r="U34" i="91"/>
  <c r="AC34" i="91"/>
  <c r="X73" i="91"/>
  <c r="T76" i="91"/>
  <c r="V90" i="91"/>
  <c r="AK92" i="91"/>
  <c r="AC92" i="91"/>
  <c r="AN49" i="91"/>
  <c r="Y40" i="91"/>
  <c r="AN86" i="91"/>
  <c r="AN91" i="91"/>
  <c r="V55" i="91"/>
  <c r="U72" i="91"/>
  <c r="AH50" i="91"/>
  <c r="AA50" i="91"/>
  <c r="V94" i="91"/>
  <c r="Z88" i="91"/>
  <c r="AL58" i="91"/>
  <c r="AL26" i="91"/>
  <c r="V82" i="91"/>
  <c r="AO56" i="91"/>
  <c r="AN93" i="91"/>
  <c r="AM46" i="91"/>
  <c r="AN78" i="91"/>
  <c r="AK80" i="91"/>
  <c r="AH80" i="91"/>
  <c r="AM84" i="91"/>
  <c r="Y69" i="91"/>
  <c r="AH79" i="91"/>
  <c r="Z79" i="91"/>
  <c r="T62" i="91"/>
  <c r="AB33" i="91"/>
  <c r="W33" i="91"/>
  <c r="AM67" i="91"/>
  <c r="AH67" i="91"/>
  <c r="AH39" i="91"/>
  <c r="T85" i="91"/>
  <c r="AB64" i="91"/>
  <c r="AI21" i="91"/>
  <c r="AK34" i="91"/>
  <c r="AN73" i="91"/>
  <c r="AJ76" i="91"/>
  <c r="AA76" i="91"/>
  <c r="AB90" i="91"/>
  <c r="AL90" i="91"/>
  <c r="AN75" i="91"/>
  <c r="V92" i="91"/>
  <c r="AO40" i="91"/>
  <c r="Y86" i="91"/>
  <c r="AH86" i="91"/>
  <c r="AA70" i="91"/>
  <c r="Y91" i="91"/>
  <c r="AA55" i="91"/>
  <c r="AK55" i="91"/>
  <c r="X72" i="91"/>
  <c r="AI50" i="91"/>
  <c r="AL94" i="91"/>
  <c r="AH88" i="91"/>
  <c r="AB58" i="91"/>
  <c r="W58" i="91"/>
  <c r="AA42" i="91"/>
  <c r="AB26" i="91"/>
  <c r="W26" i="91"/>
  <c r="AL82" i="91"/>
  <c r="AB25" i="91"/>
  <c r="Z56" i="91"/>
  <c r="Y93" i="91"/>
  <c r="AC46" i="91"/>
  <c r="X46" i="91"/>
  <c r="AB78" i="91"/>
  <c r="X78" i="91"/>
  <c r="AA32" i="91"/>
  <c r="V80" i="91"/>
  <c r="T80" i="91"/>
  <c r="Z84" i="91"/>
  <c r="U84" i="91"/>
  <c r="AO69" i="91"/>
  <c r="AI79" i="91"/>
  <c r="AJ62" i="91"/>
  <c r="AM33" i="91"/>
  <c r="X67" i="91"/>
  <c r="AI39" i="91"/>
  <c r="AJ85" i="91"/>
  <c r="AB85" i="91"/>
  <c r="T21" i="91"/>
  <c r="AB21" i="91"/>
  <c r="V34" i="91"/>
  <c r="Z73" i="91"/>
  <c r="U76" i="91"/>
  <c r="AC76" i="91"/>
  <c r="W90" i="91"/>
  <c r="AO75" i="91"/>
  <c r="AL92" i="91"/>
  <c r="Z40" i="91"/>
  <c r="AO86" i="91"/>
  <c r="AI86" i="91"/>
  <c r="AO91" i="91"/>
  <c r="AL55" i="91"/>
  <c r="AN72" i="91"/>
  <c r="T50" i="91"/>
  <c r="AB50" i="91"/>
  <c r="W94" i="91"/>
  <c r="AA88" i="91"/>
  <c r="X58" i="91"/>
  <c r="AM26" i="91"/>
  <c r="W82" i="91"/>
  <c r="AN46" i="91"/>
  <c r="T78" i="91"/>
  <c r="AL80" i="91"/>
  <c r="AC80" i="91"/>
  <c r="AN84" i="91"/>
  <c r="AB69" i="91"/>
  <c r="T79" i="91"/>
  <c r="AC79" i="91"/>
  <c r="U62" i="91"/>
  <c r="AC33" i="91"/>
  <c r="X33" i="91"/>
  <c r="AN67" i="91"/>
  <c r="Y39" i="91"/>
  <c r="T39" i="91"/>
  <c r="AC64" i="91"/>
  <c r="AJ21" i="91"/>
  <c r="AL34" i="91"/>
  <c r="AK76" i="91"/>
  <c r="AM90" i="91"/>
  <c r="AC75" i="91"/>
  <c r="W92" i="91"/>
  <c r="Z86" i="91"/>
  <c r="T86" i="91"/>
  <c r="AB70" i="91"/>
  <c r="AH91" i="91"/>
  <c r="Z91" i="91"/>
  <c r="AB55" i="91"/>
  <c r="AA72" i="91"/>
  <c r="AI72" i="91"/>
  <c r="AJ50" i="91"/>
  <c r="AM94" i="91"/>
  <c r="AI88" i="91"/>
  <c r="AC58" i="91"/>
  <c r="AM58" i="91"/>
  <c r="AB42" i="91"/>
  <c r="AC26" i="91"/>
  <c r="X26" i="91"/>
  <c r="AM82" i="91"/>
  <c r="U25" i="91"/>
  <c r="AC25" i="91"/>
  <c r="AH56" i="91"/>
  <c r="AB56" i="91"/>
  <c r="Y46" i="91"/>
  <c r="AC78" i="91"/>
  <c r="U78" i="91"/>
  <c r="AB32" i="91"/>
  <c r="W80" i="91"/>
  <c r="AB84" i="91"/>
  <c r="AJ79" i="91"/>
  <c r="AK62" i="91"/>
  <c r="AN33" i="91"/>
  <c r="Y67" i="91"/>
  <c r="AO39" i="91"/>
  <c r="AJ39" i="91"/>
  <c r="U85" i="91"/>
  <c r="AC85" i="91"/>
  <c r="U21" i="91"/>
  <c r="AC21" i="91"/>
  <c r="W34" i="91"/>
  <c r="V76" i="91"/>
  <c r="AC90" i="91"/>
  <c r="AM92" i="91"/>
  <c r="AH40" i="91"/>
  <c r="AA40" i="91"/>
  <c r="AJ86" i="91"/>
  <c r="AK72" i="91"/>
  <c r="U50" i="91"/>
  <c r="X94" i="91"/>
  <c r="T88" i="91"/>
  <c r="AB88" i="91"/>
  <c r="AN58" i="91"/>
  <c r="AN26" i="91"/>
  <c r="X82" i="91"/>
  <c r="AK25" i="91"/>
  <c r="AI56" i="91"/>
  <c r="AO46" i="91"/>
  <c r="W78" i="91"/>
  <c r="AM80" i="91"/>
  <c r="U79" i="91"/>
  <c r="AM79" i="91"/>
  <c r="AA62" i="91"/>
  <c r="V62" i="91"/>
  <c r="Y33" i="91"/>
  <c r="AO67" i="91"/>
  <c r="Z39" i="91"/>
  <c r="U39" i="91"/>
  <c r="AK85" i="91"/>
  <c r="AK21" i="91"/>
  <c r="AM34" i="91"/>
  <c r="AL76" i="91"/>
  <c r="U75" i="91"/>
  <c r="X92" i="91"/>
  <c r="AH49" i="91"/>
  <c r="AI40" i="91"/>
  <c r="AA86" i="91"/>
  <c r="U70" i="91"/>
  <c r="AI91" i="91"/>
  <c r="AA91" i="91"/>
  <c r="AC55" i="91"/>
  <c r="AB72" i="91"/>
  <c r="Z72" i="91"/>
  <c r="AK50" i="91"/>
  <c r="AN94" i="91"/>
  <c r="AJ88" i="91"/>
  <c r="U42" i="91"/>
  <c r="AC42" i="91"/>
  <c r="AN82" i="91"/>
  <c r="V25" i="91"/>
  <c r="T56" i="91"/>
  <c r="AH93" i="91"/>
  <c r="Z46" i="91"/>
  <c r="U32" i="91"/>
  <c r="AC32" i="91"/>
  <c r="X80" i="91"/>
  <c r="AC69" i="91"/>
  <c r="AK79" i="91"/>
  <c r="AO79" i="91"/>
  <c r="AL62" i="91"/>
  <c r="Z33" i="91"/>
  <c r="Z67" i="91"/>
  <c r="AK39" i="91"/>
  <c r="V85" i="91"/>
  <c r="V21" i="91"/>
  <c r="X34" i="91"/>
  <c r="AH73" i="91"/>
  <c r="Y73" i="91"/>
  <c r="W76" i="91"/>
  <c r="AH76" i="91"/>
  <c r="W75" i="91"/>
  <c r="AN92" i="91"/>
  <c r="AH92" i="91"/>
  <c r="AI49" i="91"/>
  <c r="T40" i="91"/>
  <c r="AB40" i="91"/>
  <c r="AK70" i="91"/>
  <c r="T91" i="91"/>
  <c r="AL72" i="91"/>
  <c r="V50" i="91"/>
  <c r="AC50" i="91"/>
  <c r="Y94" i="91"/>
  <c r="U88" i="91"/>
  <c r="AC88" i="91"/>
  <c r="AK42" i="91"/>
  <c r="AO26" i="91"/>
  <c r="Z82" i="91"/>
  <c r="AL25" i="91"/>
  <c r="AJ56" i="91"/>
  <c r="AA56" i="91"/>
  <c r="AI93" i="91"/>
  <c r="AK32" i="91"/>
  <c r="AN80" i="91"/>
  <c r="AI80" i="91"/>
  <c r="V84" i="91"/>
  <c r="AB62" i="91"/>
  <c r="W62" i="91"/>
  <c r="AO33" i="91"/>
  <c r="AA39" i="91"/>
  <c r="V39" i="91"/>
  <c r="AL85" i="91"/>
  <c r="W64" i="91"/>
  <c r="AL21" i="91"/>
  <c r="AN34" i="91"/>
  <c r="AI73" i="91"/>
  <c r="AA73" i="91"/>
  <c r="AM76" i="91"/>
  <c r="X75" i="91"/>
  <c r="Y92" i="91"/>
  <c r="Y49" i="91"/>
  <c r="T49" i="91"/>
  <c r="AJ40" i="91"/>
  <c r="U86" i="91"/>
  <c r="V70" i="91"/>
  <c r="AH70" i="91"/>
  <c r="AJ91" i="91"/>
  <c r="AB91" i="91"/>
  <c r="AC72" i="91"/>
  <c r="AM72" i="91"/>
  <c r="AL50" i="91"/>
  <c r="AO94" i="91"/>
  <c r="AK88" i="91"/>
  <c r="V42" i="91"/>
  <c r="Y26" i="91"/>
  <c r="W25" i="91"/>
  <c r="U56" i="91"/>
  <c r="Z93" i="91"/>
  <c r="T93" i="91"/>
  <c r="AH46" i="91"/>
  <c r="AA46" i="91"/>
  <c r="V32" i="91"/>
  <c r="Y80" i="91"/>
  <c r="AJ80" i="91"/>
  <c r="AO84" i="91"/>
  <c r="AI69" i="91"/>
  <c r="AL79" i="91"/>
  <c r="AM62" i="91"/>
  <c r="AB67" i="91"/>
  <c r="AL39" i="91"/>
  <c r="W85" i="91"/>
  <c r="AM64" i="91"/>
  <c r="W21" i="91"/>
  <c r="Y34" i="91"/>
  <c r="T73" i="91"/>
  <c r="AB73" i="91"/>
  <c r="X76" i="91"/>
  <c r="Y75" i="91"/>
  <c r="AO92" i="91"/>
  <c r="AO49" i="91"/>
  <c r="AJ49" i="91"/>
  <c r="U40" i="91"/>
  <c r="AC40" i="91"/>
  <c r="AB86" i="91"/>
  <c r="AL70" i="91"/>
  <c r="T70" i="91"/>
  <c r="U91" i="91"/>
  <c r="AO72" i="91"/>
  <c r="AC62" i="91"/>
  <c r="X62" i="91"/>
  <c r="AH33" i="91"/>
  <c r="AI67" i="91"/>
  <c r="AB39" i="91"/>
  <c r="W39" i="91"/>
  <c r="AM85" i="91"/>
  <c r="X64" i="91"/>
  <c r="AI64" i="91"/>
  <c r="AM21" i="91"/>
  <c r="AO34" i="91"/>
  <c r="AJ73" i="91"/>
  <c r="AC73" i="91"/>
  <c r="AN76" i="91"/>
  <c r="X90" i="91"/>
  <c r="AH75" i="91"/>
  <c r="AA75" i="91"/>
  <c r="AI92" i="91"/>
  <c r="Z49" i="91"/>
  <c r="U49" i="91"/>
  <c r="AK40" i="91"/>
  <c r="W70" i="91"/>
  <c r="AC70" i="91"/>
  <c r="AK91" i="91"/>
  <c r="W55" i="91"/>
  <c r="AN62" i="91"/>
  <c r="AI33" i="91"/>
  <c r="T67" i="91"/>
  <c r="AC67" i="91"/>
  <c r="X39" i="91"/>
  <c r="X85" i="91"/>
  <c r="AN64" i="91"/>
  <c r="T64" i="91"/>
  <c r="X21" i="91"/>
  <c r="AH21" i="91"/>
  <c r="Z34" i="91"/>
  <c r="U73" i="91"/>
  <c r="Y76" i="91"/>
  <c r="AN90" i="91"/>
  <c r="AH90" i="91"/>
  <c r="AI75" i="91"/>
  <c r="AB75" i="91"/>
  <c r="Z92" i="91"/>
  <c r="AK49" i="91"/>
  <c r="V40" i="91"/>
  <c r="AK86" i="91"/>
  <c r="AM70" i="91"/>
  <c r="AC91" i="91"/>
  <c r="AM55" i="91"/>
  <c r="V72" i="91"/>
  <c r="X50" i="91"/>
  <c r="AA94" i="91"/>
  <c r="W88" i="91"/>
  <c r="AI58" i="91"/>
  <c r="AM42" i="91"/>
  <c r="AI26" i="91"/>
  <c r="AH82" i="91"/>
  <c r="AA82" i="91"/>
  <c r="AN25" i="91"/>
  <c r="T25" i="91"/>
  <c r="AL56" i="91"/>
  <c r="AK93" i="91"/>
  <c r="AJ46" i="91"/>
  <c r="AL78" i="91"/>
  <c r="AM32" i="91"/>
  <c r="AA84" i="91"/>
  <c r="U69" i="91"/>
  <c r="Z62" i="91"/>
  <c r="T33" i="91"/>
  <c r="AJ67" i="91"/>
  <c r="AC39" i="91"/>
  <c r="AM39" i="91"/>
  <c r="AN85" i="91"/>
  <c r="Y64" i="91"/>
  <c r="AJ64" i="91"/>
  <c r="AN21" i="91"/>
  <c r="AK73" i="91"/>
  <c r="AO76" i="91"/>
  <c r="Y90" i="91"/>
  <c r="AI90" i="91"/>
  <c r="T75" i="91"/>
  <c r="AK75" i="91"/>
  <c r="AA49" i="91"/>
  <c r="V49" i="91"/>
  <c r="AL40" i="91"/>
  <c r="V86" i="91"/>
  <c r="AC86" i="91"/>
  <c r="X70" i="91"/>
  <c r="V91" i="91"/>
  <c r="X55" i="91"/>
  <c r="AH55" i="91"/>
  <c r="W72" i="91"/>
  <c r="AN50" i="91"/>
  <c r="AI94" i="91"/>
  <c r="AM88" i="91"/>
  <c r="Y58" i="91"/>
  <c r="T58" i="91"/>
  <c r="X42" i="91"/>
  <c r="AH42" i="91"/>
  <c r="T26" i="91"/>
  <c r="AI82" i="91"/>
  <c r="AB82" i="91"/>
  <c r="Y25" i="91"/>
  <c r="AI25" i="91"/>
  <c r="W56" i="91"/>
  <c r="AO93" i="91"/>
  <c r="V93" i="91"/>
  <c r="U46" i="91"/>
  <c r="Y78" i="91"/>
  <c r="X32" i="91"/>
  <c r="AH32" i="91"/>
  <c r="AA80" i="91"/>
  <c r="AC84" i="91"/>
  <c r="AH84" i="91"/>
  <c r="AK69" i="91"/>
  <c r="Z69" i="91"/>
  <c r="AO62" i="91"/>
  <c r="AJ33" i="91"/>
  <c r="U67" i="91"/>
  <c r="AN39" i="91"/>
  <c r="Y85" i="91"/>
  <c r="AO64" i="91"/>
  <c r="U64" i="91"/>
  <c r="Y21" i="91"/>
  <c r="AH34" i="91"/>
  <c r="AA34" i="91"/>
  <c r="V73" i="91"/>
  <c r="AO73" i="91"/>
  <c r="Z76" i="91"/>
  <c r="AO90" i="91"/>
  <c r="T90" i="91"/>
  <c r="AJ75" i="91"/>
  <c r="AM75" i="91"/>
  <c r="AA92" i="91"/>
  <c r="AL49" i="91"/>
  <c r="W40" i="91"/>
  <c r="AL86" i="91"/>
  <c r="AN70" i="91"/>
  <c r="AI70" i="91"/>
  <c r="AL91" i="91"/>
  <c r="AN55" i="91"/>
  <c r="AI55" i="91"/>
  <c r="Y72" i="91"/>
  <c r="Y50" i="91"/>
  <c r="T94" i="91"/>
  <c r="AB94" i="91"/>
  <c r="X88" i="91"/>
  <c r="AO58" i="91"/>
  <c r="AJ58" i="91"/>
  <c r="AN42" i="91"/>
  <c r="T42" i="91"/>
  <c r="AJ26" i="91"/>
  <c r="T82" i="91"/>
  <c r="AC82" i="91"/>
  <c r="AO25" i="91"/>
  <c r="AJ25" i="91"/>
  <c r="AM56" i="91"/>
  <c r="AB93" i="91"/>
  <c r="AL93" i="91"/>
  <c r="AK46" i="91"/>
  <c r="AO78" i="91"/>
  <c r="AI78" i="91"/>
  <c r="AN32" i="91"/>
  <c r="U33" i="91"/>
  <c r="AK67" i="91"/>
  <c r="AO85" i="91"/>
  <c r="Z64" i="91"/>
  <c r="V64" i="91"/>
  <c r="AO21" i="91"/>
  <c r="AI34" i="91"/>
  <c r="AL73" i="91"/>
  <c r="Z90" i="91"/>
  <c r="AJ90" i="91"/>
  <c r="V75" i="91"/>
  <c r="T92" i="91"/>
  <c r="AB49" i="91"/>
  <c r="W49" i="91"/>
  <c r="AM40" i="91"/>
  <c r="W86" i="91"/>
  <c r="Y70" i="91"/>
  <c r="AJ70" i="91"/>
  <c r="W91" i="91"/>
  <c r="Y55" i="91"/>
  <c r="T55" i="91"/>
  <c r="AH72" i="91"/>
  <c r="AO50" i="91"/>
  <c r="AJ94" i="91"/>
  <c r="AN88" i="91"/>
  <c r="Z58" i="91"/>
  <c r="U58" i="91"/>
  <c r="Y42" i="91"/>
  <c r="AI42" i="91"/>
  <c r="U26" i="91"/>
  <c r="AJ82" i="91"/>
  <c r="Z25" i="91"/>
  <c r="AC56" i="91"/>
  <c r="X56" i="91"/>
  <c r="W93" i="91"/>
  <c r="V46" i="91"/>
  <c r="Z78" i="91"/>
  <c r="AJ78" i="91"/>
  <c r="C31" i="17"/>
  <c r="B31" i="17"/>
  <c r="H31" i="17" s="1"/>
  <c r="B32" i="17"/>
  <c r="E5" i="79"/>
  <c r="E6" i="79"/>
  <c r="E7" i="79"/>
  <c r="E8" i="79"/>
  <c r="E9" i="79"/>
  <c r="E10" i="79"/>
  <c r="E11" i="79"/>
  <c r="E12" i="79"/>
  <c r="E13" i="79"/>
  <c r="G13" i="79"/>
  <c r="I4" i="51"/>
  <c r="H4" i="51"/>
  <c r="J157" i="56" l="1"/>
  <c r="F2" i="75"/>
  <c r="F4" i="80"/>
  <c r="AH4" i="78" l="1"/>
  <c r="AG4" i="78"/>
  <c r="Y4" i="78"/>
  <c r="Z4" i="78"/>
  <c r="AA4" i="78"/>
  <c r="AB4" i="78"/>
  <c r="AC4" i="78"/>
  <c r="AE4" i="78"/>
  <c r="AD4" i="78"/>
  <c r="AF4" i="78"/>
  <c r="B9" i="62"/>
  <c r="A42" i="45"/>
  <c r="A37" i="45"/>
  <c r="A32" i="45"/>
  <c r="C13" i="55" l="1"/>
  <c r="H3" i="76"/>
  <c r="F3" i="76"/>
  <c r="H2" i="76"/>
  <c r="F2" i="76"/>
  <c r="G4" i="51"/>
  <c r="F13" i="80"/>
  <c r="F14" i="80"/>
  <c r="F15" i="80"/>
  <c r="F16" i="80"/>
  <c r="F17" i="80"/>
  <c r="F18" i="80"/>
  <c r="F19" i="80"/>
  <c r="F20" i="80"/>
  <c r="F21" i="80"/>
  <c r="F22" i="80"/>
  <c r="F23" i="80"/>
  <c r="F24" i="80"/>
  <c r="F25" i="80"/>
  <c r="F26" i="80"/>
  <c r="F27" i="80"/>
  <c r="F28" i="80"/>
  <c r="F29" i="80"/>
  <c r="F30" i="80"/>
  <c r="F31" i="80"/>
  <c r="F32" i="80"/>
  <c r="F33" i="80"/>
  <c r="F34" i="80"/>
  <c r="F35" i="80"/>
  <c r="F36" i="80"/>
  <c r="F37" i="80"/>
  <c r="F38" i="80"/>
  <c r="F39" i="80"/>
  <c r="F40" i="80"/>
  <c r="F41" i="80"/>
  <c r="F42" i="80"/>
  <c r="F43" i="80"/>
  <c r="F44" i="80"/>
  <c r="F45" i="80"/>
  <c r="F46" i="80"/>
  <c r="F47" i="80"/>
  <c r="F48" i="80"/>
  <c r="F49" i="80"/>
  <c r="F50" i="80"/>
  <c r="F51" i="80"/>
  <c r="F52" i="80"/>
  <c r="F53" i="80"/>
  <c r="F54" i="80"/>
  <c r="F55" i="80"/>
  <c r="F56" i="80"/>
  <c r="F57" i="80"/>
  <c r="F58" i="80"/>
  <c r="F59" i="80"/>
  <c r="F60" i="80"/>
  <c r="F61" i="80"/>
  <c r="F62" i="80"/>
  <c r="F63" i="80"/>
  <c r="F64" i="80"/>
  <c r="F65" i="80"/>
  <c r="F66" i="80"/>
  <c r="F67" i="80"/>
  <c r="F68" i="80"/>
  <c r="F69" i="80"/>
  <c r="F70" i="80"/>
  <c r="F71" i="80"/>
  <c r="F72" i="80"/>
  <c r="F73" i="80"/>
  <c r="F74" i="80"/>
  <c r="F75" i="80"/>
  <c r="F76" i="80"/>
  <c r="F77" i="80"/>
  <c r="F78" i="80"/>
  <c r="F79" i="80"/>
  <c r="F80" i="80"/>
  <c r="F81" i="80"/>
  <c r="F82" i="80"/>
  <c r="F83" i="80"/>
  <c r="F84" i="80"/>
  <c r="F85" i="80"/>
  <c r="F86" i="80"/>
  <c r="F87" i="80"/>
  <c r="F88" i="80"/>
  <c r="F89" i="80"/>
  <c r="F90" i="80"/>
  <c r="F91" i="80"/>
  <c r="F92" i="80"/>
  <c r="F93" i="80"/>
  <c r="F94" i="80"/>
  <c r="F95" i="80"/>
  <c r="F96" i="80"/>
  <c r="F97" i="80"/>
  <c r="F98" i="80"/>
  <c r="F99" i="80"/>
  <c r="F100" i="80"/>
  <c r="F101" i="80"/>
  <c r="F102" i="80"/>
  <c r="F103" i="80"/>
  <c r="F104" i="80"/>
  <c r="F105" i="80"/>
  <c r="F106" i="80"/>
  <c r="F107" i="80"/>
  <c r="F108" i="80"/>
  <c r="F109" i="80"/>
  <c r="F110" i="80"/>
  <c r="F111" i="80"/>
  <c r="F112" i="80"/>
  <c r="F113" i="80"/>
  <c r="F114" i="80"/>
  <c r="F115" i="80"/>
  <c r="F116" i="80"/>
  <c r="F117" i="80"/>
  <c r="F118" i="80"/>
  <c r="F119" i="80"/>
  <c r="F120" i="80"/>
  <c r="F121" i="80"/>
  <c r="F122" i="80"/>
  <c r="F123" i="80"/>
  <c r="F124" i="80"/>
  <c r="F125" i="80"/>
  <c r="F126" i="80"/>
  <c r="F127" i="80"/>
  <c r="F128" i="80"/>
  <c r="F129" i="80"/>
  <c r="F130" i="80"/>
  <c r="F131" i="80"/>
  <c r="F132" i="80"/>
  <c r="F133" i="80"/>
  <c r="F134" i="80"/>
  <c r="F135" i="80"/>
  <c r="F136" i="80"/>
  <c r="F137" i="80"/>
  <c r="F138" i="80"/>
  <c r="F139" i="80"/>
  <c r="F140" i="80"/>
  <c r="F141" i="80"/>
  <c r="F142" i="80"/>
  <c r="F143" i="80"/>
  <c r="F144" i="80"/>
  <c r="F145" i="80"/>
  <c r="F146" i="80"/>
  <c r="F147" i="80"/>
  <c r="F148" i="80"/>
  <c r="F149" i="80"/>
  <c r="F150" i="80"/>
  <c r="F5" i="80"/>
  <c r="F6" i="80"/>
  <c r="F7" i="80"/>
  <c r="F8" i="80"/>
  <c r="F9" i="80"/>
  <c r="F10" i="80"/>
  <c r="F11" i="80"/>
  <c r="F12" i="80"/>
  <c r="J5" i="56" l="1"/>
  <c r="B33" i="17" l="1"/>
  <c r="B34" i="17"/>
  <c r="B35" i="17"/>
  <c r="B36" i="17"/>
  <c r="B37" i="17"/>
  <c r="B38" i="17"/>
  <c r="B39" i="17"/>
  <c r="B40" i="17"/>
  <c r="D5" i="53"/>
  <c r="D6" i="53"/>
  <c r="D7" i="53"/>
  <c r="D8" i="53"/>
  <c r="D9" i="53"/>
  <c r="D10" i="53"/>
  <c r="D11" i="53"/>
  <c r="D12" i="53"/>
  <c r="D13" i="53"/>
  <c r="D14" i="53"/>
  <c r="D15" i="53"/>
  <c r="D16" i="53"/>
  <c r="D17" i="53"/>
  <c r="D18" i="53"/>
  <c r="D19" i="53"/>
  <c r="D20" i="53"/>
  <c r="D21" i="53"/>
  <c r="D22" i="53"/>
  <c r="D23" i="53"/>
  <c r="D24" i="53"/>
  <c r="D25" i="53"/>
  <c r="D26" i="53"/>
  <c r="D27" i="53"/>
  <c r="D28" i="53"/>
  <c r="D29" i="53"/>
  <c r="D30" i="53"/>
  <c r="D31" i="53"/>
  <c r="D32" i="53"/>
  <c r="D33" i="53"/>
  <c r="D34" i="53"/>
  <c r="D35" i="53"/>
  <c r="D36" i="53"/>
  <c r="D37" i="53"/>
  <c r="D38" i="53"/>
  <c r="D39" i="53"/>
  <c r="D40" i="53"/>
  <c r="D41" i="53"/>
  <c r="D42" i="53"/>
  <c r="D43" i="53"/>
  <c r="D44" i="53"/>
  <c r="D45" i="53"/>
  <c r="D46" i="53"/>
  <c r="D47" i="53"/>
  <c r="D48" i="53"/>
  <c r="D49" i="53"/>
  <c r="D50" i="53"/>
  <c r="D51" i="53"/>
  <c r="D52" i="53"/>
  <c r="D53" i="53"/>
  <c r="D54" i="53"/>
  <c r="D55" i="53"/>
  <c r="D56" i="53"/>
  <c r="D57" i="53"/>
  <c r="D58" i="53"/>
  <c r="D59" i="53"/>
  <c r="D60" i="53"/>
  <c r="D61" i="53"/>
  <c r="D62" i="53"/>
  <c r="D63" i="53"/>
  <c r="D64" i="53"/>
  <c r="D65" i="53"/>
  <c r="D66" i="53"/>
  <c r="D67" i="53"/>
  <c r="D68" i="53"/>
  <c r="D69" i="53"/>
  <c r="D70" i="53"/>
  <c r="D71" i="53"/>
  <c r="D72" i="53"/>
  <c r="D73" i="53"/>
  <c r="D74" i="53"/>
  <c r="D75" i="53"/>
  <c r="D76" i="53"/>
  <c r="D77" i="53"/>
  <c r="D78" i="53"/>
  <c r="D79" i="53"/>
  <c r="D80" i="53"/>
  <c r="D81" i="53"/>
  <c r="D82" i="53"/>
  <c r="D83" i="53"/>
  <c r="D84" i="53"/>
  <c r="D85" i="53"/>
  <c r="D86" i="53"/>
  <c r="D87" i="53"/>
  <c r="D88" i="53"/>
  <c r="D89" i="53"/>
  <c r="D90" i="53"/>
  <c r="D91" i="53"/>
  <c r="D92" i="53"/>
  <c r="D93" i="53"/>
  <c r="D94" i="53"/>
  <c r="D95" i="53"/>
  <c r="D96" i="53"/>
  <c r="D97" i="53"/>
  <c r="D98" i="53"/>
  <c r="D99" i="53"/>
  <c r="D100" i="53"/>
  <c r="D101" i="53"/>
  <c r="D102" i="53"/>
  <c r="D103" i="53"/>
  <c r="D104" i="53"/>
  <c r="D105" i="53"/>
  <c r="D106" i="53"/>
  <c r="D107" i="53"/>
  <c r="D108" i="53"/>
  <c r="D109" i="53"/>
  <c r="D110" i="53"/>
  <c r="D111" i="53"/>
  <c r="D112" i="53"/>
  <c r="D113" i="53"/>
  <c r="D114" i="53"/>
  <c r="D115" i="53"/>
  <c r="D116" i="53"/>
  <c r="D117" i="53"/>
  <c r="D118" i="53"/>
  <c r="D119" i="53"/>
  <c r="D120" i="53"/>
  <c r="D121" i="53"/>
  <c r="D122" i="53"/>
  <c r="D123" i="53"/>
  <c r="D124" i="53"/>
  <c r="D125" i="53"/>
  <c r="D126" i="53"/>
  <c r="D127" i="53"/>
  <c r="D128" i="53"/>
  <c r="D129" i="53"/>
  <c r="D130" i="53"/>
  <c r="D131" i="53"/>
  <c r="D132" i="53"/>
  <c r="D133" i="53"/>
  <c r="D134" i="53"/>
  <c r="D135" i="53"/>
  <c r="D136" i="53"/>
  <c r="D137" i="53"/>
  <c r="D138" i="53"/>
  <c r="D139" i="53"/>
  <c r="D140" i="53"/>
  <c r="D141" i="53"/>
  <c r="D142" i="53"/>
  <c r="D143" i="53"/>
  <c r="D144" i="53"/>
  <c r="D145" i="53"/>
  <c r="D146" i="53"/>
  <c r="D147" i="53"/>
  <c r="D148" i="53"/>
  <c r="D149" i="53"/>
  <c r="D150" i="53"/>
  <c r="M4" i="51"/>
  <c r="E4" i="80"/>
  <c r="B2" i="62" l="1"/>
  <c r="W336" i="56"/>
  <c r="V336" i="56"/>
  <c r="U336" i="56"/>
  <c r="T336" i="56"/>
  <c r="S336" i="56"/>
  <c r="R336" i="56"/>
  <c r="Q336" i="56"/>
  <c r="P336" i="56"/>
  <c r="O336" i="56"/>
  <c r="N336" i="56"/>
  <c r="M336" i="56"/>
  <c r="L336" i="56"/>
  <c r="W333" i="56"/>
  <c r="V333" i="56"/>
  <c r="U333" i="56"/>
  <c r="T333" i="56"/>
  <c r="S333" i="56"/>
  <c r="R333" i="56"/>
  <c r="Q333" i="56"/>
  <c r="P333" i="56"/>
  <c r="O333" i="56"/>
  <c r="N333" i="56"/>
  <c r="M333" i="56"/>
  <c r="L333" i="56"/>
  <c r="W330" i="56"/>
  <c r="V330" i="56"/>
  <c r="U330" i="56"/>
  <c r="T330" i="56"/>
  <c r="S330" i="56"/>
  <c r="R330" i="56"/>
  <c r="Q330" i="56"/>
  <c r="P330" i="56"/>
  <c r="O330" i="56"/>
  <c r="N330" i="56"/>
  <c r="M330" i="56"/>
  <c r="L330" i="56"/>
  <c r="W327" i="56"/>
  <c r="V327" i="56"/>
  <c r="U327" i="56"/>
  <c r="T327" i="56"/>
  <c r="S327" i="56"/>
  <c r="R327" i="56"/>
  <c r="Q327" i="56"/>
  <c r="P327" i="56"/>
  <c r="O327" i="56"/>
  <c r="N327" i="56"/>
  <c r="M327" i="56"/>
  <c r="L327" i="56"/>
  <c r="W324" i="56"/>
  <c r="V324" i="56"/>
  <c r="U324" i="56"/>
  <c r="T324" i="56"/>
  <c r="S324" i="56"/>
  <c r="R324" i="56"/>
  <c r="Q324" i="56"/>
  <c r="P324" i="56"/>
  <c r="O324" i="56"/>
  <c r="N324" i="56"/>
  <c r="M324" i="56"/>
  <c r="L324" i="56"/>
  <c r="W321" i="56"/>
  <c r="V321" i="56"/>
  <c r="U321" i="56"/>
  <c r="T321" i="56"/>
  <c r="S321" i="56"/>
  <c r="R321" i="56"/>
  <c r="Q321" i="56"/>
  <c r="P321" i="56"/>
  <c r="O321" i="56"/>
  <c r="N321" i="56"/>
  <c r="M321" i="56"/>
  <c r="L321" i="56"/>
  <c r="W318" i="56"/>
  <c r="V318" i="56"/>
  <c r="U318" i="56"/>
  <c r="T318" i="56"/>
  <c r="S318" i="56"/>
  <c r="R318" i="56"/>
  <c r="Q318" i="56"/>
  <c r="P318" i="56"/>
  <c r="O318" i="56"/>
  <c r="N318" i="56"/>
  <c r="M318" i="56"/>
  <c r="L318" i="56"/>
  <c r="W315" i="56"/>
  <c r="V315" i="56"/>
  <c r="U315" i="56"/>
  <c r="T315" i="56"/>
  <c r="S315" i="56"/>
  <c r="R315" i="56"/>
  <c r="Q315" i="56"/>
  <c r="P315" i="56"/>
  <c r="O315" i="56"/>
  <c r="N315" i="56"/>
  <c r="M315" i="56"/>
  <c r="L315" i="56"/>
  <c r="W312" i="56"/>
  <c r="V312" i="56"/>
  <c r="U312" i="56"/>
  <c r="T312" i="56"/>
  <c r="S312" i="56"/>
  <c r="R312" i="56"/>
  <c r="Q312" i="56"/>
  <c r="P312" i="56"/>
  <c r="O312" i="56"/>
  <c r="N312" i="56"/>
  <c r="M312" i="56"/>
  <c r="L312" i="56"/>
  <c r="M309" i="56"/>
  <c r="N309" i="56"/>
  <c r="O309" i="56"/>
  <c r="P309" i="56"/>
  <c r="Q309" i="56"/>
  <c r="R309" i="56"/>
  <c r="S309" i="56"/>
  <c r="T309" i="56"/>
  <c r="U309" i="56"/>
  <c r="V309" i="56"/>
  <c r="W309" i="56"/>
  <c r="L309" i="56"/>
  <c r="K454" i="56"/>
  <c r="J454" i="56"/>
  <c r="I454" i="56"/>
  <c r="C454" i="56"/>
  <c r="B454" i="56"/>
  <c r="K453" i="56"/>
  <c r="J453" i="56"/>
  <c r="I453" i="56"/>
  <c r="C453" i="56"/>
  <c r="B453" i="56"/>
  <c r="K452" i="56"/>
  <c r="J452" i="56"/>
  <c r="I452" i="56"/>
  <c r="C452" i="56"/>
  <c r="B452" i="56"/>
  <c r="K451" i="56"/>
  <c r="J451" i="56"/>
  <c r="I451" i="56"/>
  <c r="C451" i="56"/>
  <c r="B451" i="56"/>
  <c r="K450" i="56"/>
  <c r="J450" i="56"/>
  <c r="I450" i="56"/>
  <c r="C450" i="56"/>
  <c r="B450" i="56"/>
  <c r="K449" i="56"/>
  <c r="J449" i="56"/>
  <c r="I449" i="56"/>
  <c r="C449" i="56"/>
  <c r="B449" i="56"/>
  <c r="K448" i="56"/>
  <c r="J448" i="56"/>
  <c r="I448" i="56"/>
  <c r="C448" i="56"/>
  <c r="B448" i="56"/>
  <c r="K447" i="56"/>
  <c r="J447" i="56"/>
  <c r="I447" i="56"/>
  <c r="C447" i="56"/>
  <c r="B447" i="56"/>
  <c r="K446" i="56"/>
  <c r="J446" i="56"/>
  <c r="I446" i="56"/>
  <c r="C446" i="56"/>
  <c r="B446" i="56"/>
  <c r="K445" i="56"/>
  <c r="J445" i="56"/>
  <c r="I445" i="56"/>
  <c r="C445" i="56"/>
  <c r="B445" i="56"/>
  <c r="K444" i="56"/>
  <c r="J444" i="56"/>
  <c r="I444" i="56"/>
  <c r="C444" i="56"/>
  <c r="B444" i="56"/>
  <c r="K443" i="56"/>
  <c r="J443" i="56"/>
  <c r="I443" i="56"/>
  <c r="C443" i="56"/>
  <c r="B443" i="56"/>
  <c r="K442" i="56"/>
  <c r="J442" i="56"/>
  <c r="I442" i="56"/>
  <c r="C442" i="56"/>
  <c r="B442" i="56"/>
  <c r="K441" i="56"/>
  <c r="J441" i="56"/>
  <c r="I441" i="56"/>
  <c r="C441" i="56"/>
  <c r="B441" i="56"/>
  <c r="K440" i="56"/>
  <c r="J440" i="56"/>
  <c r="I440" i="56"/>
  <c r="C440" i="56"/>
  <c r="B440" i="56"/>
  <c r="K439" i="56"/>
  <c r="J439" i="56"/>
  <c r="I439" i="56"/>
  <c r="C439" i="56"/>
  <c r="B439" i="56"/>
  <c r="K438" i="56"/>
  <c r="J438" i="56"/>
  <c r="I438" i="56"/>
  <c r="C438" i="56"/>
  <c r="B438" i="56"/>
  <c r="K437" i="56"/>
  <c r="J437" i="56"/>
  <c r="I437" i="56"/>
  <c r="C437" i="56"/>
  <c r="B437" i="56"/>
  <c r="K436" i="56"/>
  <c r="J436" i="56"/>
  <c r="I436" i="56"/>
  <c r="C436" i="56"/>
  <c r="B436" i="56"/>
  <c r="K435" i="56"/>
  <c r="J435" i="56"/>
  <c r="I435" i="56"/>
  <c r="C435" i="56"/>
  <c r="B435" i="56"/>
  <c r="K434" i="56"/>
  <c r="J434" i="56"/>
  <c r="I434" i="56"/>
  <c r="C434" i="56"/>
  <c r="B434" i="56"/>
  <c r="K433" i="56"/>
  <c r="J433" i="56"/>
  <c r="I433" i="56"/>
  <c r="C433" i="56"/>
  <c r="B433" i="56"/>
  <c r="K432" i="56"/>
  <c r="J432" i="56"/>
  <c r="I432" i="56"/>
  <c r="C432" i="56"/>
  <c r="B432" i="56"/>
  <c r="K431" i="56"/>
  <c r="J431" i="56"/>
  <c r="I431" i="56"/>
  <c r="C431" i="56"/>
  <c r="B431" i="56"/>
  <c r="K430" i="56"/>
  <c r="J430" i="56"/>
  <c r="I430" i="56"/>
  <c r="C430" i="56"/>
  <c r="B430" i="56"/>
  <c r="K429" i="56"/>
  <c r="J429" i="56"/>
  <c r="I429" i="56"/>
  <c r="C429" i="56"/>
  <c r="B429" i="56"/>
  <c r="K428" i="56"/>
  <c r="J428" i="56"/>
  <c r="I428" i="56"/>
  <c r="C428" i="56"/>
  <c r="B428" i="56"/>
  <c r="K427" i="56"/>
  <c r="J427" i="56"/>
  <c r="I427" i="56"/>
  <c r="C427" i="56"/>
  <c r="B427" i="56"/>
  <c r="K426" i="56"/>
  <c r="J426" i="56"/>
  <c r="I426" i="56"/>
  <c r="C426" i="56"/>
  <c r="B426" i="56"/>
  <c r="K425" i="56"/>
  <c r="J425" i="56"/>
  <c r="I425" i="56"/>
  <c r="C425" i="56"/>
  <c r="B425" i="56"/>
  <c r="K424" i="56"/>
  <c r="J424" i="56"/>
  <c r="I424" i="56"/>
  <c r="C424" i="56"/>
  <c r="B424" i="56"/>
  <c r="K423" i="56"/>
  <c r="J423" i="56"/>
  <c r="I423" i="56"/>
  <c r="C423" i="56"/>
  <c r="B423" i="56"/>
  <c r="K422" i="56"/>
  <c r="J422" i="56"/>
  <c r="I422" i="56"/>
  <c r="C422" i="56"/>
  <c r="B422" i="56"/>
  <c r="K421" i="56"/>
  <c r="J421" i="56"/>
  <c r="I421" i="56"/>
  <c r="C421" i="56"/>
  <c r="B421" i="56"/>
  <c r="K420" i="56"/>
  <c r="J420" i="56"/>
  <c r="I420" i="56"/>
  <c r="C420" i="56"/>
  <c r="B420" i="56"/>
  <c r="K419" i="56"/>
  <c r="J419" i="56"/>
  <c r="I419" i="56"/>
  <c r="C419" i="56"/>
  <c r="B419" i="56"/>
  <c r="K418" i="56"/>
  <c r="J418" i="56"/>
  <c r="I418" i="56"/>
  <c r="C418" i="56"/>
  <c r="B418" i="56"/>
  <c r="K417" i="56"/>
  <c r="J417" i="56"/>
  <c r="I417" i="56"/>
  <c r="C417" i="56"/>
  <c r="B417" i="56"/>
  <c r="K416" i="56"/>
  <c r="J416" i="56"/>
  <c r="I416" i="56"/>
  <c r="C416" i="56"/>
  <c r="B416" i="56"/>
  <c r="K415" i="56"/>
  <c r="J415" i="56"/>
  <c r="I415" i="56"/>
  <c r="C415" i="56"/>
  <c r="B415" i="56"/>
  <c r="K414" i="56"/>
  <c r="J414" i="56"/>
  <c r="I414" i="56"/>
  <c r="C414" i="56"/>
  <c r="B414" i="56"/>
  <c r="K413" i="56"/>
  <c r="J413" i="56"/>
  <c r="I413" i="56"/>
  <c r="C413" i="56"/>
  <c r="B413" i="56"/>
  <c r="K412" i="56"/>
  <c r="J412" i="56"/>
  <c r="I412" i="56"/>
  <c r="C412" i="56"/>
  <c r="B412" i="56"/>
  <c r="K411" i="56"/>
  <c r="J411" i="56"/>
  <c r="I411" i="56"/>
  <c r="C411" i="56"/>
  <c r="B411" i="56"/>
  <c r="K410" i="56"/>
  <c r="J410" i="56"/>
  <c r="I410" i="56"/>
  <c r="C410" i="56"/>
  <c r="B410" i="56"/>
  <c r="K409" i="56"/>
  <c r="J409" i="56"/>
  <c r="I409" i="56"/>
  <c r="C409" i="56"/>
  <c r="B409" i="56"/>
  <c r="K408" i="56"/>
  <c r="J408" i="56"/>
  <c r="I408" i="56"/>
  <c r="C408" i="56"/>
  <c r="B408" i="56"/>
  <c r="K407" i="56"/>
  <c r="J407" i="56"/>
  <c r="I407" i="56"/>
  <c r="C407" i="56"/>
  <c r="B407" i="56"/>
  <c r="K406" i="56"/>
  <c r="J406" i="56"/>
  <c r="I406" i="56"/>
  <c r="C406" i="56"/>
  <c r="B406" i="56"/>
  <c r="K405" i="56"/>
  <c r="J405" i="56"/>
  <c r="I405" i="56"/>
  <c r="C405" i="56"/>
  <c r="B405" i="56"/>
  <c r="K404" i="56"/>
  <c r="J404" i="56"/>
  <c r="I404" i="56"/>
  <c r="C404" i="56"/>
  <c r="B404" i="56"/>
  <c r="K403" i="56"/>
  <c r="J403" i="56"/>
  <c r="I403" i="56"/>
  <c r="C403" i="56"/>
  <c r="B403" i="56"/>
  <c r="K402" i="56"/>
  <c r="J402" i="56"/>
  <c r="I402" i="56"/>
  <c r="C402" i="56"/>
  <c r="B402" i="56"/>
  <c r="K401" i="56"/>
  <c r="J401" i="56"/>
  <c r="I401" i="56"/>
  <c r="C401" i="56"/>
  <c r="B401" i="56"/>
  <c r="K400" i="56"/>
  <c r="J400" i="56"/>
  <c r="I400" i="56"/>
  <c r="C400" i="56"/>
  <c r="B400" i="56"/>
  <c r="K399" i="56"/>
  <c r="J399" i="56"/>
  <c r="I399" i="56"/>
  <c r="C399" i="56"/>
  <c r="B399" i="56"/>
  <c r="K398" i="56"/>
  <c r="J398" i="56"/>
  <c r="I398" i="56"/>
  <c r="C398" i="56"/>
  <c r="B398" i="56"/>
  <c r="K397" i="56"/>
  <c r="J397" i="56"/>
  <c r="I397" i="56"/>
  <c r="C397" i="56"/>
  <c r="B397" i="56"/>
  <c r="K396" i="56"/>
  <c r="J396" i="56"/>
  <c r="I396" i="56"/>
  <c r="C396" i="56"/>
  <c r="B396" i="56"/>
  <c r="K395" i="56"/>
  <c r="J395" i="56"/>
  <c r="I395" i="56"/>
  <c r="C395" i="56"/>
  <c r="B395" i="56"/>
  <c r="K394" i="56"/>
  <c r="J394" i="56"/>
  <c r="I394" i="56"/>
  <c r="C394" i="56"/>
  <c r="B394" i="56"/>
  <c r="K393" i="56"/>
  <c r="J393" i="56"/>
  <c r="I393" i="56"/>
  <c r="C393" i="56"/>
  <c r="B393" i="56"/>
  <c r="K392" i="56"/>
  <c r="J392" i="56"/>
  <c r="I392" i="56"/>
  <c r="C392" i="56"/>
  <c r="B392" i="56"/>
  <c r="K391" i="56"/>
  <c r="J391" i="56"/>
  <c r="I391" i="56"/>
  <c r="C391" i="56"/>
  <c r="B391" i="56"/>
  <c r="K390" i="56"/>
  <c r="J390" i="56"/>
  <c r="I390" i="56"/>
  <c r="C390" i="56"/>
  <c r="B390" i="56"/>
  <c r="K389" i="56"/>
  <c r="J389" i="56"/>
  <c r="I389" i="56"/>
  <c r="C389" i="56"/>
  <c r="B389" i="56"/>
  <c r="K388" i="56"/>
  <c r="J388" i="56"/>
  <c r="I388" i="56"/>
  <c r="C388" i="56"/>
  <c r="B388" i="56"/>
  <c r="K387" i="56"/>
  <c r="J387" i="56"/>
  <c r="I387" i="56"/>
  <c r="C387" i="56"/>
  <c r="B387" i="56"/>
  <c r="K386" i="56"/>
  <c r="J386" i="56"/>
  <c r="I386" i="56"/>
  <c r="C386" i="56"/>
  <c r="B386" i="56"/>
  <c r="K385" i="56"/>
  <c r="J385" i="56"/>
  <c r="I385" i="56"/>
  <c r="C385" i="56"/>
  <c r="B385" i="56"/>
  <c r="K384" i="56"/>
  <c r="J384" i="56"/>
  <c r="I384" i="56"/>
  <c r="C384" i="56"/>
  <c r="B384" i="56"/>
  <c r="K383" i="56"/>
  <c r="J383" i="56"/>
  <c r="I383" i="56"/>
  <c r="C383" i="56"/>
  <c r="B383" i="56"/>
  <c r="K382" i="56"/>
  <c r="J382" i="56"/>
  <c r="I382" i="56"/>
  <c r="C382" i="56"/>
  <c r="B382" i="56"/>
  <c r="K381" i="56"/>
  <c r="J381" i="56"/>
  <c r="I381" i="56"/>
  <c r="C381" i="56"/>
  <c r="B381" i="56"/>
  <c r="K380" i="56"/>
  <c r="J380" i="56"/>
  <c r="I380" i="56"/>
  <c r="C380" i="56"/>
  <c r="B380" i="56"/>
  <c r="K379" i="56"/>
  <c r="J379" i="56"/>
  <c r="I379" i="56"/>
  <c r="C379" i="56"/>
  <c r="B379" i="56"/>
  <c r="K378" i="56"/>
  <c r="J378" i="56"/>
  <c r="I378" i="56"/>
  <c r="C378" i="56"/>
  <c r="B378" i="56"/>
  <c r="K377" i="56"/>
  <c r="J377" i="56"/>
  <c r="I377" i="56"/>
  <c r="C377" i="56"/>
  <c r="B377" i="56"/>
  <c r="K376" i="56"/>
  <c r="J376" i="56"/>
  <c r="I376" i="56"/>
  <c r="C376" i="56"/>
  <c r="B376" i="56"/>
  <c r="K375" i="56"/>
  <c r="J375" i="56"/>
  <c r="I375" i="56"/>
  <c r="C375" i="56"/>
  <c r="B375" i="56"/>
  <c r="K374" i="56"/>
  <c r="J374" i="56"/>
  <c r="I374" i="56"/>
  <c r="C374" i="56"/>
  <c r="B374" i="56"/>
  <c r="K373" i="56"/>
  <c r="J373" i="56"/>
  <c r="I373" i="56"/>
  <c r="C373" i="56"/>
  <c r="B373" i="56"/>
  <c r="K372" i="56"/>
  <c r="J372" i="56"/>
  <c r="I372" i="56"/>
  <c r="C372" i="56"/>
  <c r="B372" i="56"/>
  <c r="K371" i="56"/>
  <c r="J371" i="56"/>
  <c r="I371" i="56"/>
  <c r="C371" i="56"/>
  <c r="B371" i="56"/>
  <c r="K370" i="56"/>
  <c r="J370" i="56"/>
  <c r="I370" i="56"/>
  <c r="C370" i="56"/>
  <c r="B370" i="56"/>
  <c r="K369" i="56"/>
  <c r="J369" i="56"/>
  <c r="I369" i="56"/>
  <c r="C369" i="56"/>
  <c r="B369" i="56"/>
  <c r="K368" i="56"/>
  <c r="J368" i="56"/>
  <c r="I368" i="56"/>
  <c r="C368" i="56"/>
  <c r="B368" i="56"/>
  <c r="K367" i="56"/>
  <c r="J367" i="56"/>
  <c r="I367" i="56"/>
  <c r="C367" i="56"/>
  <c r="B367" i="56"/>
  <c r="K366" i="56"/>
  <c r="J366" i="56"/>
  <c r="I366" i="56"/>
  <c r="C366" i="56"/>
  <c r="B366" i="56"/>
  <c r="K365" i="56"/>
  <c r="J365" i="56"/>
  <c r="I365" i="56"/>
  <c r="C365" i="56"/>
  <c r="B365" i="56"/>
  <c r="K364" i="56"/>
  <c r="J364" i="56"/>
  <c r="I364" i="56"/>
  <c r="C364" i="56"/>
  <c r="B364" i="56"/>
  <c r="K363" i="56"/>
  <c r="J363" i="56"/>
  <c r="I363" i="56"/>
  <c r="C363" i="56"/>
  <c r="B363" i="56"/>
  <c r="K362" i="56"/>
  <c r="J362" i="56"/>
  <c r="I362" i="56"/>
  <c r="C362" i="56"/>
  <c r="B362" i="56"/>
  <c r="K361" i="56"/>
  <c r="J361" i="56"/>
  <c r="I361" i="56"/>
  <c r="C361" i="56"/>
  <c r="B361" i="56"/>
  <c r="K360" i="56"/>
  <c r="J360" i="56"/>
  <c r="I360" i="56"/>
  <c r="C360" i="56"/>
  <c r="B360" i="56"/>
  <c r="K359" i="56"/>
  <c r="J359" i="56"/>
  <c r="I359" i="56"/>
  <c r="C359" i="56"/>
  <c r="B359" i="56"/>
  <c r="K358" i="56"/>
  <c r="J358" i="56"/>
  <c r="I358" i="56"/>
  <c r="C358" i="56"/>
  <c r="B358" i="56"/>
  <c r="K357" i="56"/>
  <c r="J357" i="56"/>
  <c r="I357" i="56"/>
  <c r="C357" i="56"/>
  <c r="B357" i="56"/>
  <c r="K356" i="56"/>
  <c r="J356" i="56"/>
  <c r="I356" i="56"/>
  <c r="C356" i="56"/>
  <c r="B356" i="56"/>
  <c r="K355" i="56"/>
  <c r="J355" i="56"/>
  <c r="I355" i="56"/>
  <c r="C355" i="56"/>
  <c r="B355" i="56"/>
  <c r="K354" i="56"/>
  <c r="J354" i="56"/>
  <c r="I354" i="56"/>
  <c r="C354" i="56"/>
  <c r="B354" i="56"/>
  <c r="K353" i="56"/>
  <c r="J353" i="56"/>
  <c r="I353" i="56"/>
  <c r="C353" i="56"/>
  <c r="B353" i="56"/>
  <c r="K352" i="56"/>
  <c r="J352" i="56"/>
  <c r="I352" i="56"/>
  <c r="C352" i="56"/>
  <c r="B352" i="56"/>
  <c r="K351" i="56"/>
  <c r="J351" i="56"/>
  <c r="I351" i="56"/>
  <c r="C351" i="56"/>
  <c r="B351" i="56"/>
  <c r="K350" i="56"/>
  <c r="J350" i="56"/>
  <c r="I350" i="56"/>
  <c r="C350" i="56"/>
  <c r="B350" i="56"/>
  <c r="K349" i="56"/>
  <c r="J349" i="56"/>
  <c r="I349" i="56"/>
  <c r="C349" i="56"/>
  <c r="B349" i="56"/>
  <c r="K348" i="56"/>
  <c r="J348" i="56"/>
  <c r="I348" i="56"/>
  <c r="C348" i="56"/>
  <c r="B348" i="56"/>
  <c r="K347" i="56"/>
  <c r="J347" i="56"/>
  <c r="I347" i="56"/>
  <c r="C347" i="56"/>
  <c r="B347" i="56"/>
  <c r="K346" i="56"/>
  <c r="J346" i="56"/>
  <c r="I346" i="56"/>
  <c r="C346" i="56"/>
  <c r="B346" i="56"/>
  <c r="K345" i="56"/>
  <c r="J345" i="56"/>
  <c r="I345" i="56"/>
  <c r="C345" i="56"/>
  <c r="B345" i="56"/>
  <c r="K344" i="56"/>
  <c r="J344" i="56"/>
  <c r="I344" i="56"/>
  <c r="C344" i="56"/>
  <c r="B344" i="56"/>
  <c r="K343" i="56"/>
  <c r="J343" i="56"/>
  <c r="I343" i="56"/>
  <c r="C343" i="56"/>
  <c r="B343" i="56"/>
  <c r="K342" i="56"/>
  <c r="J342" i="56"/>
  <c r="I342" i="56"/>
  <c r="C342" i="56"/>
  <c r="B342" i="56"/>
  <c r="K341" i="56"/>
  <c r="J341" i="56"/>
  <c r="I341" i="56"/>
  <c r="C341" i="56"/>
  <c r="B341" i="56"/>
  <c r="K340" i="56"/>
  <c r="J340" i="56"/>
  <c r="I340" i="56"/>
  <c r="C340" i="56"/>
  <c r="B340" i="56"/>
  <c r="K339" i="56"/>
  <c r="J339" i="56"/>
  <c r="I339" i="56"/>
  <c r="C339" i="56"/>
  <c r="B339" i="56"/>
  <c r="K338" i="56"/>
  <c r="J338" i="56"/>
  <c r="I338" i="56"/>
  <c r="C338" i="56"/>
  <c r="B338" i="56"/>
  <c r="K337" i="56"/>
  <c r="J337" i="56"/>
  <c r="I337" i="56"/>
  <c r="C337" i="56"/>
  <c r="B337" i="56"/>
  <c r="K336" i="56"/>
  <c r="J336" i="56"/>
  <c r="I336" i="56"/>
  <c r="C336" i="56"/>
  <c r="B336" i="56"/>
  <c r="K335" i="56"/>
  <c r="J335" i="56"/>
  <c r="I335" i="56"/>
  <c r="C335" i="56"/>
  <c r="B335" i="56"/>
  <c r="K334" i="56"/>
  <c r="J334" i="56"/>
  <c r="I334" i="56"/>
  <c r="C334" i="56"/>
  <c r="B334" i="56"/>
  <c r="K333" i="56"/>
  <c r="J333" i="56"/>
  <c r="I333" i="56"/>
  <c r="C333" i="56"/>
  <c r="B333" i="56"/>
  <c r="K332" i="56"/>
  <c r="J332" i="56"/>
  <c r="I332" i="56"/>
  <c r="C332" i="56"/>
  <c r="B332" i="56"/>
  <c r="K331" i="56"/>
  <c r="J331" i="56"/>
  <c r="I331" i="56"/>
  <c r="C331" i="56"/>
  <c r="B331" i="56"/>
  <c r="K330" i="56"/>
  <c r="J330" i="56"/>
  <c r="I330" i="56"/>
  <c r="C330" i="56"/>
  <c r="B330" i="56"/>
  <c r="K329" i="56"/>
  <c r="J329" i="56"/>
  <c r="I329" i="56"/>
  <c r="C329" i="56"/>
  <c r="B329" i="56"/>
  <c r="K328" i="56"/>
  <c r="J328" i="56"/>
  <c r="I328" i="56"/>
  <c r="C328" i="56"/>
  <c r="B328" i="56"/>
  <c r="K327" i="56"/>
  <c r="J327" i="56"/>
  <c r="I327" i="56"/>
  <c r="C327" i="56"/>
  <c r="B327" i="56"/>
  <c r="K326" i="56"/>
  <c r="J326" i="56"/>
  <c r="I326" i="56"/>
  <c r="C326" i="56"/>
  <c r="B326" i="56"/>
  <c r="K325" i="56"/>
  <c r="J325" i="56"/>
  <c r="I325" i="56"/>
  <c r="C325" i="56"/>
  <c r="B325" i="56"/>
  <c r="K324" i="56"/>
  <c r="J324" i="56"/>
  <c r="I324" i="56"/>
  <c r="C324" i="56"/>
  <c r="B324" i="56"/>
  <c r="K323" i="56"/>
  <c r="J323" i="56"/>
  <c r="I323" i="56"/>
  <c r="C323" i="56"/>
  <c r="B323" i="56"/>
  <c r="K322" i="56"/>
  <c r="J322" i="56"/>
  <c r="I322" i="56"/>
  <c r="C322" i="56"/>
  <c r="B322" i="56"/>
  <c r="K321" i="56"/>
  <c r="J321" i="56"/>
  <c r="I321" i="56"/>
  <c r="C321" i="56"/>
  <c r="B321" i="56"/>
  <c r="K320" i="56"/>
  <c r="J320" i="56"/>
  <c r="I320" i="56"/>
  <c r="C320" i="56"/>
  <c r="B320" i="56"/>
  <c r="K319" i="56"/>
  <c r="J319" i="56"/>
  <c r="I319" i="56"/>
  <c r="C319" i="56"/>
  <c r="B319" i="56"/>
  <c r="K318" i="56"/>
  <c r="J318" i="56"/>
  <c r="I318" i="56"/>
  <c r="C318" i="56"/>
  <c r="B318" i="56"/>
  <c r="K317" i="56"/>
  <c r="J317" i="56"/>
  <c r="I317" i="56"/>
  <c r="C317" i="56"/>
  <c r="B317" i="56"/>
  <c r="K316" i="56"/>
  <c r="J316" i="56"/>
  <c r="I316" i="56"/>
  <c r="C316" i="56"/>
  <c r="B316" i="56"/>
  <c r="K315" i="56"/>
  <c r="J315" i="56"/>
  <c r="I315" i="56"/>
  <c r="C315" i="56"/>
  <c r="B315" i="56"/>
  <c r="K314" i="56"/>
  <c r="J314" i="56"/>
  <c r="I314" i="56"/>
  <c r="C314" i="56"/>
  <c r="B314" i="56"/>
  <c r="K313" i="56"/>
  <c r="J313" i="56"/>
  <c r="I313" i="56"/>
  <c r="C313" i="56"/>
  <c r="B313" i="56"/>
  <c r="K312" i="56"/>
  <c r="J312" i="56"/>
  <c r="I312" i="56"/>
  <c r="C312" i="56"/>
  <c r="B312" i="56"/>
  <c r="K311" i="56"/>
  <c r="J311" i="56"/>
  <c r="I311" i="56"/>
  <c r="C311" i="56"/>
  <c r="B311" i="56"/>
  <c r="K310" i="56"/>
  <c r="J310" i="56"/>
  <c r="I310" i="56"/>
  <c r="C310" i="56"/>
  <c r="B310" i="56"/>
  <c r="K309" i="56"/>
  <c r="J309" i="56"/>
  <c r="I309" i="56"/>
  <c r="C309" i="56"/>
  <c r="B309" i="56"/>
  <c r="J308" i="56"/>
  <c r="B158" i="56"/>
  <c r="C158" i="56"/>
  <c r="B159" i="56"/>
  <c r="C159" i="56"/>
  <c r="B160" i="56"/>
  <c r="C160" i="56"/>
  <c r="B161" i="56"/>
  <c r="C161" i="56"/>
  <c r="B162" i="56"/>
  <c r="C162" i="56"/>
  <c r="B163" i="56"/>
  <c r="C163" i="56"/>
  <c r="B164" i="56"/>
  <c r="C164" i="56"/>
  <c r="B165" i="56"/>
  <c r="C165" i="56"/>
  <c r="B166" i="56"/>
  <c r="C166" i="56"/>
  <c r="B167" i="56"/>
  <c r="C167" i="56"/>
  <c r="B168" i="56"/>
  <c r="C168" i="56"/>
  <c r="B169" i="56"/>
  <c r="C169" i="56"/>
  <c r="B170" i="56"/>
  <c r="C170" i="56"/>
  <c r="B171" i="56"/>
  <c r="C171" i="56"/>
  <c r="B172" i="56"/>
  <c r="C172" i="56"/>
  <c r="B173" i="56"/>
  <c r="C173" i="56"/>
  <c r="B174" i="56"/>
  <c r="C174" i="56"/>
  <c r="B175" i="56"/>
  <c r="C175" i="56"/>
  <c r="B176" i="56"/>
  <c r="C176" i="56"/>
  <c r="B177" i="56"/>
  <c r="C177" i="56"/>
  <c r="B178" i="56"/>
  <c r="C178" i="56"/>
  <c r="B179" i="56"/>
  <c r="C179" i="56"/>
  <c r="B180" i="56"/>
  <c r="C180" i="56"/>
  <c r="B181" i="56"/>
  <c r="C181" i="56"/>
  <c r="B182" i="56"/>
  <c r="C182" i="56"/>
  <c r="B183" i="56"/>
  <c r="C183" i="56"/>
  <c r="B184" i="56"/>
  <c r="C184" i="56"/>
  <c r="B185" i="56"/>
  <c r="C185" i="56"/>
  <c r="B186" i="56"/>
  <c r="C186" i="56"/>
  <c r="B187" i="56"/>
  <c r="C187" i="56"/>
  <c r="B188" i="56"/>
  <c r="C188" i="56"/>
  <c r="B189" i="56"/>
  <c r="C189" i="56"/>
  <c r="B190" i="56"/>
  <c r="C190" i="56"/>
  <c r="B191" i="56"/>
  <c r="C191" i="56"/>
  <c r="B192" i="56"/>
  <c r="C192" i="56"/>
  <c r="B193" i="56"/>
  <c r="C193" i="56"/>
  <c r="B194" i="56"/>
  <c r="C194" i="56"/>
  <c r="B195" i="56"/>
  <c r="C195" i="56"/>
  <c r="B196" i="56"/>
  <c r="C196" i="56"/>
  <c r="B197" i="56"/>
  <c r="C197" i="56"/>
  <c r="B198" i="56"/>
  <c r="C198" i="56"/>
  <c r="B199" i="56"/>
  <c r="C199" i="56"/>
  <c r="B200" i="56"/>
  <c r="C200" i="56"/>
  <c r="B201" i="56"/>
  <c r="C201" i="56"/>
  <c r="B202" i="56"/>
  <c r="C202" i="56"/>
  <c r="B203" i="56"/>
  <c r="C203" i="56"/>
  <c r="B204" i="56"/>
  <c r="C204" i="56"/>
  <c r="B205" i="56"/>
  <c r="C205" i="56"/>
  <c r="B206" i="56"/>
  <c r="C206" i="56"/>
  <c r="B207" i="56"/>
  <c r="C207" i="56"/>
  <c r="B208" i="56"/>
  <c r="C208" i="56"/>
  <c r="B209" i="56"/>
  <c r="C209" i="56"/>
  <c r="B210" i="56"/>
  <c r="C210" i="56"/>
  <c r="B211" i="56"/>
  <c r="C211" i="56"/>
  <c r="B212" i="56"/>
  <c r="C212" i="56"/>
  <c r="B213" i="56"/>
  <c r="C213" i="56"/>
  <c r="B214" i="56"/>
  <c r="C214" i="56"/>
  <c r="B215" i="56"/>
  <c r="C215" i="56"/>
  <c r="B216" i="56"/>
  <c r="C216" i="56"/>
  <c r="B217" i="56"/>
  <c r="C217" i="56"/>
  <c r="B218" i="56"/>
  <c r="C218" i="56"/>
  <c r="B219" i="56"/>
  <c r="C219" i="56"/>
  <c r="B220" i="56"/>
  <c r="C220" i="56"/>
  <c r="B221" i="56"/>
  <c r="C221" i="56"/>
  <c r="B222" i="56"/>
  <c r="C222" i="56"/>
  <c r="B223" i="56"/>
  <c r="C223" i="56"/>
  <c r="B224" i="56"/>
  <c r="C224" i="56"/>
  <c r="B225" i="56"/>
  <c r="C225" i="56"/>
  <c r="B226" i="56"/>
  <c r="C226" i="56"/>
  <c r="B227" i="56"/>
  <c r="C227" i="56"/>
  <c r="B228" i="56"/>
  <c r="C228" i="56"/>
  <c r="B229" i="56"/>
  <c r="C229" i="56"/>
  <c r="B230" i="56"/>
  <c r="C230" i="56"/>
  <c r="B231" i="56"/>
  <c r="C231" i="56"/>
  <c r="B232" i="56"/>
  <c r="C232" i="56"/>
  <c r="B233" i="56"/>
  <c r="C233" i="56"/>
  <c r="B234" i="56"/>
  <c r="C234" i="56"/>
  <c r="B235" i="56"/>
  <c r="C235" i="56"/>
  <c r="B236" i="56"/>
  <c r="C236" i="56"/>
  <c r="B237" i="56"/>
  <c r="C237" i="56"/>
  <c r="B238" i="56"/>
  <c r="C238" i="56"/>
  <c r="B239" i="56"/>
  <c r="C239" i="56"/>
  <c r="B240" i="56"/>
  <c r="C240" i="56"/>
  <c r="B241" i="56"/>
  <c r="C241" i="56"/>
  <c r="B242" i="56"/>
  <c r="C242" i="56"/>
  <c r="B243" i="56"/>
  <c r="C243" i="56"/>
  <c r="B244" i="56"/>
  <c r="C244" i="56"/>
  <c r="B245" i="56"/>
  <c r="C245" i="56"/>
  <c r="B246" i="56"/>
  <c r="C246" i="56"/>
  <c r="B247" i="56"/>
  <c r="C247" i="56"/>
  <c r="B248" i="56"/>
  <c r="C248" i="56"/>
  <c r="B249" i="56"/>
  <c r="C249" i="56"/>
  <c r="B250" i="56"/>
  <c r="C250" i="56"/>
  <c r="B251" i="56"/>
  <c r="C251" i="56"/>
  <c r="B252" i="56"/>
  <c r="C252" i="56"/>
  <c r="B253" i="56"/>
  <c r="C253" i="56"/>
  <c r="B254" i="56"/>
  <c r="C254" i="56"/>
  <c r="B255" i="56"/>
  <c r="C255" i="56"/>
  <c r="B256" i="56"/>
  <c r="C256" i="56"/>
  <c r="B257" i="56"/>
  <c r="C257" i="56"/>
  <c r="B258" i="56"/>
  <c r="C258" i="56"/>
  <c r="B259" i="56"/>
  <c r="C259" i="56"/>
  <c r="B260" i="56"/>
  <c r="C260" i="56"/>
  <c r="B261" i="56"/>
  <c r="C261" i="56"/>
  <c r="B262" i="56"/>
  <c r="C262" i="56"/>
  <c r="B263" i="56"/>
  <c r="C263" i="56"/>
  <c r="B264" i="56"/>
  <c r="C264" i="56"/>
  <c r="B265" i="56"/>
  <c r="C265" i="56"/>
  <c r="B266" i="56"/>
  <c r="C266" i="56"/>
  <c r="B267" i="56"/>
  <c r="C267" i="56"/>
  <c r="B268" i="56"/>
  <c r="C268" i="56"/>
  <c r="B269" i="56"/>
  <c r="C269" i="56"/>
  <c r="B270" i="56"/>
  <c r="C270" i="56"/>
  <c r="B271" i="56"/>
  <c r="C271" i="56"/>
  <c r="B272" i="56"/>
  <c r="C272" i="56"/>
  <c r="B273" i="56"/>
  <c r="C273" i="56"/>
  <c r="B274" i="56"/>
  <c r="C274" i="56"/>
  <c r="B275" i="56"/>
  <c r="C275" i="56"/>
  <c r="B276" i="56"/>
  <c r="C276" i="56"/>
  <c r="B277" i="56"/>
  <c r="C277" i="56"/>
  <c r="B278" i="56"/>
  <c r="C278" i="56"/>
  <c r="B279" i="56"/>
  <c r="C279" i="56"/>
  <c r="B280" i="56"/>
  <c r="C280" i="56"/>
  <c r="B281" i="56"/>
  <c r="C281" i="56"/>
  <c r="B282" i="56"/>
  <c r="C282" i="56"/>
  <c r="B283" i="56"/>
  <c r="C283" i="56"/>
  <c r="B284" i="56"/>
  <c r="C284" i="56"/>
  <c r="B285" i="56"/>
  <c r="C285" i="56"/>
  <c r="B286" i="56"/>
  <c r="C286" i="56"/>
  <c r="B287" i="56"/>
  <c r="C287" i="56"/>
  <c r="B288" i="56"/>
  <c r="C288" i="56"/>
  <c r="B289" i="56"/>
  <c r="C289" i="56"/>
  <c r="B290" i="56"/>
  <c r="C290" i="56"/>
  <c r="B291" i="56"/>
  <c r="C291" i="56"/>
  <c r="B292" i="56"/>
  <c r="C292" i="56"/>
  <c r="B293" i="56"/>
  <c r="C293" i="56"/>
  <c r="B294" i="56"/>
  <c r="C294" i="56"/>
  <c r="B295" i="56"/>
  <c r="C295" i="56"/>
  <c r="B296" i="56"/>
  <c r="C296" i="56"/>
  <c r="B297" i="56"/>
  <c r="C297" i="56"/>
  <c r="B298" i="56"/>
  <c r="C298" i="56"/>
  <c r="B299" i="56"/>
  <c r="C299" i="56"/>
  <c r="B300" i="56"/>
  <c r="C300" i="56"/>
  <c r="B301" i="56"/>
  <c r="C301" i="56"/>
  <c r="B302" i="56"/>
  <c r="C302" i="56"/>
  <c r="B303" i="56"/>
  <c r="C303" i="56"/>
  <c r="K308" i="56"/>
  <c r="W185" i="56"/>
  <c r="V185" i="56"/>
  <c r="U185" i="56"/>
  <c r="T185" i="56"/>
  <c r="S185" i="56"/>
  <c r="R185" i="56"/>
  <c r="Q185" i="56"/>
  <c r="P185" i="56"/>
  <c r="O185" i="56"/>
  <c r="N185" i="56"/>
  <c r="M185" i="56"/>
  <c r="L185" i="56"/>
  <c r="W182" i="56"/>
  <c r="V182" i="56"/>
  <c r="U182" i="56"/>
  <c r="T182" i="56"/>
  <c r="S182" i="56"/>
  <c r="R182" i="56"/>
  <c r="Q182" i="56"/>
  <c r="P182" i="56"/>
  <c r="O182" i="56"/>
  <c r="N182" i="56"/>
  <c r="M182" i="56"/>
  <c r="L182" i="56"/>
  <c r="W179" i="56"/>
  <c r="V179" i="56"/>
  <c r="U179" i="56"/>
  <c r="T179" i="56"/>
  <c r="S179" i="56"/>
  <c r="R179" i="56"/>
  <c r="Q179" i="56"/>
  <c r="P179" i="56"/>
  <c r="O179" i="56"/>
  <c r="N179" i="56"/>
  <c r="M179" i="56"/>
  <c r="L179" i="56"/>
  <c r="W176" i="56"/>
  <c r="V176" i="56"/>
  <c r="U176" i="56"/>
  <c r="T176" i="56"/>
  <c r="S176" i="56"/>
  <c r="R176" i="56"/>
  <c r="Q176" i="56"/>
  <c r="P176" i="56"/>
  <c r="O176" i="56"/>
  <c r="N176" i="56"/>
  <c r="M176" i="56"/>
  <c r="L176" i="56"/>
  <c r="W173" i="56"/>
  <c r="V173" i="56"/>
  <c r="U173" i="56"/>
  <c r="T173" i="56"/>
  <c r="S173" i="56"/>
  <c r="R173" i="56"/>
  <c r="Q173" i="56"/>
  <c r="P173" i="56"/>
  <c r="O173" i="56"/>
  <c r="N173" i="56"/>
  <c r="M173" i="56"/>
  <c r="L173" i="56"/>
  <c r="W170" i="56"/>
  <c r="V170" i="56"/>
  <c r="U170" i="56"/>
  <c r="T170" i="56"/>
  <c r="S170" i="56"/>
  <c r="R170" i="56"/>
  <c r="Q170" i="56"/>
  <c r="P170" i="56"/>
  <c r="O170" i="56"/>
  <c r="N170" i="56"/>
  <c r="M170" i="56"/>
  <c r="L170" i="56"/>
  <c r="W167" i="56"/>
  <c r="V167" i="56"/>
  <c r="U167" i="56"/>
  <c r="T167" i="56"/>
  <c r="S167" i="56"/>
  <c r="R167" i="56"/>
  <c r="Q167" i="56"/>
  <c r="P167" i="56"/>
  <c r="O167" i="56"/>
  <c r="N167" i="56"/>
  <c r="M167" i="56"/>
  <c r="L167" i="56"/>
  <c r="W164" i="56"/>
  <c r="V164" i="56"/>
  <c r="U164" i="56"/>
  <c r="T164" i="56"/>
  <c r="S164" i="56"/>
  <c r="R164" i="56"/>
  <c r="Q164" i="56"/>
  <c r="P164" i="56"/>
  <c r="O164" i="56"/>
  <c r="N164" i="56"/>
  <c r="M164" i="56"/>
  <c r="L164" i="56"/>
  <c r="W161" i="56"/>
  <c r="V161" i="56"/>
  <c r="U161" i="56"/>
  <c r="T161" i="56"/>
  <c r="S161" i="56"/>
  <c r="R161" i="56"/>
  <c r="Q161" i="56"/>
  <c r="P161" i="56"/>
  <c r="O161" i="56"/>
  <c r="N161" i="56"/>
  <c r="M161" i="56"/>
  <c r="L161" i="56"/>
  <c r="W158" i="56"/>
  <c r="V158" i="56"/>
  <c r="U158" i="56"/>
  <c r="T158" i="56"/>
  <c r="S158" i="56"/>
  <c r="R158" i="56"/>
  <c r="Q158" i="56"/>
  <c r="P158" i="56"/>
  <c r="O158" i="56"/>
  <c r="N158" i="56"/>
  <c r="M158" i="56"/>
  <c r="C157" i="56"/>
  <c r="B157" i="56"/>
  <c r="W33" i="56"/>
  <c r="V33" i="56"/>
  <c r="U33" i="56"/>
  <c r="T33" i="56"/>
  <c r="S33" i="56"/>
  <c r="R33" i="56"/>
  <c r="Q33" i="56"/>
  <c r="P33" i="56"/>
  <c r="O33" i="56"/>
  <c r="N33" i="56"/>
  <c r="M33" i="56"/>
  <c r="L33" i="56"/>
  <c r="W30" i="56"/>
  <c r="V30" i="56"/>
  <c r="U30" i="56"/>
  <c r="T30" i="56"/>
  <c r="S30" i="56"/>
  <c r="R30" i="56"/>
  <c r="Q30" i="56"/>
  <c r="P30" i="56"/>
  <c r="O30" i="56"/>
  <c r="N30" i="56"/>
  <c r="M30" i="56"/>
  <c r="L30" i="56"/>
  <c r="W27" i="56"/>
  <c r="V27" i="56"/>
  <c r="U27" i="56"/>
  <c r="T27" i="56"/>
  <c r="S27" i="56"/>
  <c r="R27" i="56"/>
  <c r="Q27" i="56"/>
  <c r="P27" i="56"/>
  <c r="O27" i="56"/>
  <c r="N27" i="56"/>
  <c r="M27" i="56"/>
  <c r="L27" i="56"/>
  <c r="W24" i="56"/>
  <c r="V24" i="56"/>
  <c r="U24" i="56"/>
  <c r="T24" i="56"/>
  <c r="S24" i="56"/>
  <c r="R24" i="56"/>
  <c r="Q24" i="56"/>
  <c r="P24" i="56"/>
  <c r="O24" i="56"/>
  <c r="N24" i="56"/>
  <c r="M24" i="56"/>
  <c r="L24" i="56"/>
  <c r="W21" i="56"/>
  <c r="V21" i="56"/>
  <c r="U21" i="56"/>
  <c r="T21" i="56"/>
  <c r="S21" i="56"/>
  <c r="R21" i="56"/>
  <c r="Q21" i="56"/>
  <c r="P21" i="56"/>
  <c r="O21" i="56"/>
  <c r="N21" i="56"/>
  <c r="M21" i="56"/>
  <c r="L21" i="56"/>
  <c r="W18" i="56"/>
  <c r="V18" i="56"/>
  <c r="U18" i="56"/>
  <c r="T18" i="56"/>
  <c r="S18" i="56"/>
  <c r="R18" i="56"/>
  <c r="Q18" i="56"/>
  <c r="P18" i="56"/>
  <c r="O18" i="56"/>
  <c r="N18" i="56"/>
  <c r="M18" i="56"/>
  <c r="L18" i="56"/>
  <c r="W15" i="56"/>
  <c r="V15" i="56"/>
  <c r="U15" i="56"/>
  <c r="T15" i="56"/>
  <c r="S15" i="56"/>
  <c r="R15" i="56"/>
  <c r="Q15" i="56"/>
  <c r="P15" i="56"/>
  <c r="O15" i="56"/>
  <c r="N15" i="56"/>
  <c r="M15" i="56"/>
  <c r="L15" i="56"/>
  <c r="W12" i="56"/>
  <c r="V12" i="56"/>
  <c r="U12" i="56"/>
  <c r="T12" i="56"/>
  <c r="S12" i="56"/>
  <c r="R12" i="56"/>
  <c r="Q12" i="56"/>
  <c r="P12" i="56"/>
  <c r="O12" i="56"/>
  <c r="N12" i="56"/>
  <c r="M12" i="56"/>
  <c r="L12" i="56"/>
  <c r="W9" i="56"/>
  <c r="V9" i="56"/>
  <c r="U9" i="56"/>
  <c r="T9" i="56"/>
  <c r="S9" i="56"/>
  <c r="R9" i="56"/>
  <c r="Q9" i="56"/>
  <c r="P9" i="56"/>
  <c r="O9" i="56"/>
  <c r="N9" i="56"/>
  <c r="M9" i="56"/>
  <c r="L9" i="56"/>
  <c r="M6" i="56"/>
  <c r="N6" i="56"/>
  <c r="O6" i="56"/>
  <c r="P6" i="56"/>
  <c r="Q6" i="56"/>
  <c r="R6" i="56"/>
  <c r="S6" i="56"/>
  <c r="T6" i="56"/>
  <c r="U6" i="56"/>
  <c r="V6" i="56"/>
  <c r="W6" i="56"/>
  <c r="L6" i="56"/>
  <c r="K151" i="56"/>
  <c r="J151" i="56"/>
  <c r="H151" i="56"/>
  <c r="H454" i="56" s="1"/>
  <c r="D151" i="56"/>
  <c r="C151" i="56"/>
  <c r="B151" i="56"/>
  <c r="K150" i="56"/>
  <c r="J150" i="56"/>
  <c r="H150" i="56"/>
  <c r="H453" i="56" s="1"/>
  <c r="D150" i="56"/>
  <c r="C150" i="56"/>
  <c r="B150" i="56"/>
  <c r="K149" i="56"/>
  <c r="J149" i="56"/>
  <c r="H149" i="56"/>
  <c r="H452" i="56" s="1"/>
  <c r="D149" i="56"/>
  <c r="C149" i="56"/>
  <c r="B149" i="56"/>
  <c r="K148" i="56"/>
  <c r="J148" i="56"/>
  <c r="H148" i="56"/>
  <c r="H451" i="56" s="1"/>
  <c r="D148" i="56"/>
  <c r="C148" i="56"/>
  <c r="B148" i="56"/>
  <c r="K147" i="56"/>
  <c r="J147" i="56"/>
  <c r="H147" i="56"/>
  <c r="H450" i="56" s="1"/>
  <c r="D147" i="56"/>
  <c r="C147" i="56"/>
  <c r="B147" i="56"/>
  <c r="K146" i="56"/>
  <c r="J146" i="56"/>
  <c r="H146" i="56"/>
  <c r="H449" i="56" s="1"/>
  <c r="D146" i="56"/>
  <c r="C146" i="56"/>
  <c r="B146" i="56"/>
  <c r="K145" i="56"/>
  <c r="J145" i="56"/>
  <c r="H145" i="56"/>
  <c r="H448" i="56" s="1"/>
  <c r="D145" i="56"/>
  <c r="C145" i="56"/>
  <c r="B145" i="56"/>
  <c r="K144" i="56"/>
  <c r="J144" i="56"/>
  <c r="H144" i="56"/>
  <c r="H447" i="56" s="1"/>
  <c r="D144" i="56"/>
  <c r="C144" i="56"/>
  <c r="B144" i="56"/>
  <c r="K143" i="56"/>
  <c r="J143" i="56"/>
  <c r="H143" i="56"/>
  <c r="H446" i="56" s="1"/>
  <c r="D143" i="56"/>
  <c r="C143" i="56"/>
  <c r="B143" i="56"/>
  <c r="K142" i="56"/>
  <c r="J142" i="56"/>
  <c r="H142" i="56"/>
  <c r="H445" i="56" s="1"/>
  <c r="D142" i="56"/>
  <c r="C142" i="56"/>
  <c r="B142" i="56"/>
  <c r="K141" i="56"/>
  <c r="J141" i="56"/>
  <c r="H141" i="56"/>
  <c r="H444" i="56" s="1"/>
  <c r="D141" i="56"/>
  <c r="C141" i="56"/>
  <c r="B141" i="56"/>
  <c r="K140" i="56"/>
  <c r="J140" i="56"/>
  <c r="H140" i="56"/>
  <c r="H443" i="56" s="1"/>
  <c r="D140" i="56"/>
  <c r="C140" i="56"/>
  <c r="B140" i="56"/>
  <c r="K139" i="56"/>
  <c r="J139" i="56"/>
  <c r="H139" i="56"/>
  <c r="H442" i="56" s="1"/>
  <c r="D139" i="56"/>
  <c r="C139" i="56"/>
  <c r="B139" i="56"/>
  <c r="K138" i="56"/>
  <c r="J138" i="56"/>
  <c r="H138" i="56"/>
  <c r="H441" i="56" s="1"/>
  <c r="D138" i="56"/>
  <c r="C138" i="56"/>
  <c r="B138" i="56"/>
  <c r="K137" i="56"/>
  <c r="J137" i="56"/>
  <c r="H137" i="56"/>
  <c r="H440" i="56" s="1"/>
  <c r="D137" i="56"/>
  <c r="C137" i="56"/>
  <c r="B137" i="56"/>
  <c r="K136" i="56"/>
  <c r="J136" i="56"/>
  <c r="H136" i="56"/>
  <c r="H439" i="56" s="1"/>
  <c r="D136" i="56"/>
  <c r="C136" i="56"/>
  <c r="B136" i="56"/>
  <c r="K135" i="56"/>
  <c r="J135" i="56"/>
  <c r="H135" i="56"/>
  <c r="H438" i="56" s="1"/>
  <c r="D135" i="56"/>
  <c r="C135" i="56"/>
  <c r="B135" i="56"/>
  <c r="K134" i="56"/>
  <c r="J134" i="56"/>
  <c r="H134" i="56"/>
  <c r="H437" i="56" s="1"/>
  <c r="D134" i="56"/>
  <c r="C134" i="56"/>
  <c r="B134" i="56"/>
  <c r="K133" i="56"/>
  <c r="J133" i="56"/>
  <c r="H133" i="56"/>
  <c r="H436" i="56" s="1"/>
  <c r="D133" i="56"/>
  <c r="C133" i="56"/>
  <c r="B133" i="56"/>
  <c r="K132" i="56"/>
  <c r="J132" i="56"/>
  <c r="H132" i="56"/>
  <c r="H435" i="56" s="1"/>
  <c r="D132" i="56"/>
  <c r="C132" i="56"/>
  <c r="B132" i="56"/>
  <c r="K131" i="56"/>
  <c r="J131" i="56"/>
  <c r="H131" i="56"/>
  <c r="H434" i="56" s="1"/>
  <c r="D131" i="56"/>
  <c r="C131" i="56"/>
  <c r="B131" i="56"/>
  <c r="K130" i="56"/>
  <c r="J130" i="56"/>
  <c r="H130" i="56"/>
  <c r="H433" i="56" s="1"/>
  <c r="D130" i="56"/>
  <c r="C130" i="56"/>
  <c r="B130" i="56"/>
  <c r="K129" i="56"/>
  <c r="J129" i="56"/>
  <c r="H129" i="56"/>
  <c r="H432" i="56" s="1"/>
  <c r="D129" i="56"/>
  <c r="C129" i="56"/>
  <c r="B129" i="56"/>
  <c r="K128" i="56"/>
  <c r="J128" i="56"/>
  <c r="H128" i="56"/>
  <c r="H431" i="56" s="1"/>
  <c r="D128" i="56"/>
  <c r="C128" i="56"/>
  <c r="B128" i="56"/>
  <c r="K127" i="56"/>
  <c r="J127" i="56"/>
  <c r="H127" i="56"/>
  <c r="H430" i="56" s="1"/>
  <c r="D127" i="56"/>
  <c r="C127" i="56"/>
  <c r="B127" i="56"/>
  <c r="K126" i="56"/>
  <c r="J126" i="56"/>
  <c r="H126" i="56"/>
  <c r="H429" i="56" s="1"/>
  <c r="D126" i="56"/>
  <c r="C126" i="56"/>
  <c r="B126" i="56"/>
  <c r="K125" i="56"/>
  <c r="J125" i="56"/>
  <c r="H125" i="56"/>
  <c r="H428" i="56" s="1"/>
  <c r="D125" i="56"/>
  <c r="C125" i="56"/>
  <c r="B125" i="56"/>
  <c r="K124" i="56"/>
  <c r="J124" i="56"/>
  <c r="H124" i="56"/>
  <c r="H427" i="56" s="1"/>
  <c r="D124" i="56"/>
  <c r="C124" i="56"/>
  <c r="B124" i="56"/>
  <c r="K123" i="56"/>
  <c r="J123" i="56"/>
  <c r="H123" i="56"/>
  <c r="H426" i="56" s="1"/>
  <c r="D123" i="56"/>
  <c r="C123" i="56"/>
  <c r="B123" i="56"/>
  <c r="K122" i="56"/>
  <c r="J122" i="56"/>
  <c r="H122" i="56"/>
  <c r="H425" i="56" s="1"/>
  <c r="D122" i="56"/>
  <c r="C122" i="56"/>
  <c r="B122" i="56"/>
  <c r="K121" i="56"/>
  <c r="J121" i="56"/>
  <c r="H121" i="56"/>
  <c r="H424" i="56" s="1"/>
  <c r="D121" i="56"/>
  <c r="C121" i="56"/>
  <c r="B121" i="56"/>
  <c r="K120" i="56"/>
  <c r="J120" i="56"/>
  <c r="H120" i="56"/>
  <c r="H423" i="56" s="1"/>
  <c r="D120" i="56"/>
  <c r="C120" i="56"/>
  <c r="B120" i="56"/>
  <c r="K119" i="56"/>
  <c r="J119" i="56"/>
  <c r="H119" i="56"/>
  <c r="H422" i="56" s="1"/>
  <c r="D119" i="56"/>
  <c r="C119" i="56"/>
  <c r="B119" i="56"/>
  <c r="K118" i="56"/>
  <c r="J118" i="56"/>
  <c r="H118" i="56"/>
  <c r="H421" i="56" s="1"/>
  <c r="D118" i="56"/>
  <c r="C118" i="56"/>
  <c r="B118" i="56"/>
  <c r="K117" i="56"/>
  <c r="J117" i="56"/>
  <c r="H117" i="56"/>
  <c r="H420" i="56" s="1"/>
  <c r="D117" i="56"/>
  <c r="C117" i="56"/>
  <c r="B117" i="56"/>
  <c r="K116" i="56"/>
  <c r="J116" i="56"/>
  <c r="H116" i="56"/>
  <c r="H419" i="56" s="1"/>
  <c r="D116" i="56"/>
  <c r="C116" i="56"/>
  <c r="B116" i="56"/>
  <c r="K115" i="56"/>
  <c r="J115" i="56"/>
  <c r="H115" i="56"/>
  <c r="H418" i="56" s="1"/>
  <c r="D115" i="56"/>
  <c r="C115" i="56"/>
  <c r="B115" i="56"/>
  <c r="K114" i="56"/>
  <c r="J114" i="56"/>
  <c r="H114" i="56"/>
  <c r="H417" i="56" s="1"/>
  <c r="D114" i="56"/>
  <c r="C114" i="56"/>
  <c r="B114" i="56"/>
  <c r="K113" i="56"/>
  <c r="J113" i="56"/>
  <c r="H113" i="56"/>
  <c r="H416" i="56" s="1"/>
  <c r="D113" i="56"/>
  <c r="C113" i="56"/>
  <c r="B113" i="56"/>
  <c r="K112" i="56"/>
  <c r="J112" i="56"/>
  <c r="H112" i="56"/>
  <c r="H415" i="56" s="1"/>
  <c r="D112" i="56"/>
  <c r="C112" i="56"/>
  <c r="B112" i="56"/>
  <c r="K111" i="56"/>
  <c r="J111" i="56"/>
  <c r="H111" i="56"/>
  <c r="H414" i="56" s="1"/>
  <c r="D111" i="56"/>
  <c r="C111" i="56"/>
  <c r="B111" i="56"/>
  <c r="K110" i="56"/>
  <c r="J110" i="56"/>
  <c r="H110" i="56"/>
  <c r="H413" i="56" s="1"/>
  <c r="D110" i="56"/>
  <c r="C110" i="56"/>
  <c r="B110" i="56"/>
  <c r="K109" i="56"/>
  <c r="J109" i="56"/>
  <c r="H109" i="56"/>
  <c r="H412" i="56" s="1"/>
  <c r="D109" i="56"/>
  <c r="C109" i="56"/>
  <c r="B109" i="56"/>
  <c r="K108" i="56"/>
  <c r="J108" i="56"/>
  <c r="H108" i="56"/>
  <c r="H411" i="56" s="1"/>
  <c r="D108" i="56"/>
  <c r="C108" i="56"/>
  <c r="B108" i="56"/>
  <c r="K107" i="56"/>
  <c r="J107" i="56"/>
  <c r="H107" i="56"/>
  <c r="H410" i="56" s="1"/>
  <c r="D107" i="56"/>
  <c r="C107" i="56"/>
  <c r="B107" i="56"/>
  <c r="K106" i="56"/>
  <c r="J106" i="56"/>
  <c r="H106" i="56"/>
  <c r="H409" i="56" s="1"/>
  <c r="D106" i="56"/>
  <c r="C106" i="56"/>
  <c r="B106" i="56"/>
  <c r="K105" i="56"/>
  <c r="J105" i="56"/>
  <c r="H105" i="56"/>
  <c r="H408" i="56" s="1"/>
  <c r="D105" i="56"/>
  <c r="C105" i="56"/>
  <c r="B105" i="56"/>
  <c r="K104" i="56"/>
  <c r="J104" i="56"/>
  <c r="H104" i="56"/>
  <c r="H407" i="56" s="1"/>
  <c r="D104" i="56"/>
  <c r="C104" i="56"/>
  <c r="B104" i="56"/>
  <c r="K103" i="56"/>
  <c r="J103" i="56"/>
  <c r="H103" i="56"/>
  <c r="H406" i="56" s="1"/>
  <c r="D103" i="56"/>
  <c r="C103" i="56"/>
  <c r="B103" i="56"/>
  <c r="K102" i="56"/>
  <c r="J102" i="56"/>
  <c r="H102" i="56"/>
  <c r="H405" i="56" s="1"/>
  <c r="D102" i="56"/>
  <c r="C102" i="56"/>
  <c r="B102" i="56"/>
  <c r="K101" i="56"/>
  <c r="J101" i="56"/>
  <c r="H101" i="56"/>
  <c r="H404" i="56" s="1"/>
  <c r="D101" i="56"/>
  <c r="C101" i="56"/>
  <c r="B101" i="56"/>
  <c r="K100" i="56"/>
  <c r="J100" i="56"/>
  <c r="H100" i="56"/>
  <c r="H403" i="56" s="1"/>
  <c r="D100" i="56"/>
  <c r="C100" i="56"/>
  <c r="B100" i="56"/>
  <c r="K99" i="56"/>
  <c r="J99" i="56"/>
  <c r="H99" i="56"/>
  <c r="H402" i="56" s="1"/>
  <c r="D99" i="56"/>
  <c r="C99" i="56"/>
  <c r="B99" i="56"/>
  <c r="K98" i="56"/>
  <c r="J98" i="56"/>
  <c r="H98" i="56"/>
  <c r="H401" i="56" s="1"/>
  <c r="D98" i="56"/>
  <c r="C98" i="56"/>
  <c r="B98" i="56"/>
  <c r="K97" i="56"/>
  <c r="J97" i="56"/>
  <c r="H97" i="56"/>
  <c r="H400" i="56" s="1"/>
  <c r="D97" i="56"/>
  <c r="C97" i="56"/>
  <c r="B97" i="56"/>
  <c r="K96" i="56"/>
  <c r="J96" i="56"/>
  <c r="H96" i="56"/>
  <c r="H399" i="56" s="1"/>
  <c r="D96" i="56"/>
  <c r="C96" i="56"/>
  <c r="B96" i="56"/>
  <c r="K95" i="56"/>
  <c r="J95" i="56"/>
  <c r="H95" i="56"/>
  <c r="H398" i="56" s="1"/>
  <c r="D95" i="56"/>
  <c r="C95" i="56"/>
  <c r="B95" i="56"/>
  <c r="K94" i="56"/>
  <c r="J94" i="56"/>
  <c r="H94" i="56"/>
  <c r="H397" i="56" s="1"/>
  <c r="D94" i="56"/>
  <c r="C94" i="56"/>
  <c r="B94" i="56"/>
  <c r="K93" i="56"/>
  <c r="J93" i="56"/>
  <c r="I93" i="56"/>
  <c r="H93" i="56"/>
  <c r="H396" i="56" s="1"/>
  <c r="D93" i="56"/>
  <c r="C93" i="56"/>
  <c r="B93" i="56"/>
  <c r="K92" i="56"/>
  <c r="J92" i="56"/>
  <c r="I92" i="56"/>
  <c r="H92" i="56"/>
  <c r="H395" i="56" s="1"/>
  <c r="D92" i="56"/>
  <c r="C92" i="56"/>
  <c r="B92" i="56"/>
  <c r="K91" i="56"/>
  <c r="J91" i="56"/>
  <c r="I91" i="56"/>
  <c r="H91" i="56"/>
  <c r="H394" i="56" s="1"/>
  <c r="D91" i="56"/>
  <c r="C91" i="56"/>
  <c r="B91" i="56"/>
  <c r="K90" i="56"/>
  <c r="J90" i="56"/>
  <c r="I90" i="56"/>
  <c r="H90" i="56"/>
  <c r="H393" i="56" s="1"/>
  <c r="D90" i="56"/>
  <c r="C90" i="56"/>
  <c r="B90" i="56"/>
  <c r="K89" i="56"/>
  <c r="J89" i="56"/>
  <c r="I89" i="56"/>
  <c r="H89" i="56"/>
  <c r="H392" i="56" s="1"/>
  <c r="D89" i="56"/>
  <c r="C89" i="56"/>
  <c r="B89" i="56"/>
  <c r="K88" i="56"/>
  <c r="J88" i="56"/>
  <c r="I88" i="56"/>
  <c r="H88" i="56"/>
  <c r="H391" i="56" s="1"/>
  <c r="D88" i="56"/>
  <c r="C88" i="56"/>
  <c r="B88" i="56"/>
  <c r="K87" i="56"/>
  <c r="J87" i="56"/>
  <c r="I87" i="56"/>
  <c r="H87" i="56"/>
  <c r="H390" i="56" s="1"/>
  <c r="D87" i="56"/>
  <c r="C87" i="56"/>
  <c r="B87" i="56"/>
  <c r="K86" i="56"/>
  <c r="J86" i="56"/>
  <c r="I86" i="56"/>
  <c r="H86" i="56"/>
  <c r="H389" i="56" s="1"/>
  <c r="D86" i="56"/>
  <c r="C86" i="56"/>
  <c r="B86" i="56"/>
  <c r="K85" i="56"/>
  <c r="J85" i="56"/>
  <c r="I85" i="56"/>
  <c r="H85" i="56"/>
  <c r="H388" i="56" s="1"/>
  <c r="D85" i="56"/>
  <c r="C85" i="56"/>
  <c r="B85" i="56"/>
  <c r="K84" i="56"/>
  <c r="J84" i="56"/>
  <c r="I84" i="56"/>
  <c r="H84" i="56"/>
  <c r="H387" i="56" s="1"/>
  <c r="D84" i="56"/>
  <c r="C84" i="56"/>
  <c r="B84" i="56"/>
  <c r="K83" i="56"/>
  <c r="J83" i="56"/>
  <c r="I83" i="56"/>
  <c r="H83" i="56"/>
  <c r="H386" i="56" s="1"/>
  <c r="D83" i="56"/>
  <c r="C83" i="56"/>
  <c r="B83" i="56"/>
  <c r="K82" i="56"/>
  <c r="J82" i="56"/>
  <c r="I82" i="56"/>
  <c r="H82" i="56"/>
  <c r="H385" i="56" s="1"/>
  <c r="D82" i="56"/>
  <c r="C82" i="56"/>
  <c r="B82" i="56"/>
  <c r="K81" i="56"/>
  <c r="J81" i="56"/>
  <c r="I81" i="56"/>
  <c r="H81" i="56"/>
  <c r="H384" i="56" s="1"/>
  <c r="D81" i="56"/>
  <c r="C81" i="56"/>
  <c r="B81" i="56"/>
  <c r="K80" i="56"/>
  <c r="J80" i="56"/>
  <c r="I80" i="56"/>
  <c r="H80" i="56"/>
  <c r="H383" i="56" s="1"/>
  <c r="D80" i="56"/>
  <c r="C80" i="56"/>
  <c r="B80" i="56"/>
  <c r="K79" i="56"/>
  <c r="J79" i="56"/>
  <c r="I79" i="56"/>
  <c r="H79" i="56"/>
  <c r="H382" i="56" s="1"/>
  <c r="D79" i="56"/>
  <c r="C79" i="56"/>
  <c r="B79" i="56"/>
  <c r="K78" i="56"/>
  <c r="J78" i="56"/>
  <c r="I78" i="56"/>
  <c r="H78" i="56"/>
  <c r="H381" i="56" s="1"/>
  <c r="D78" i="56"/>
  <c r="C78" i="56"/>
  <c r="B78" i="56"/>
  <c r="K77" i="56"/>
  <c r="J77" i="56"/>
  <c r="I77" i="56"/>
  <c r="H77" i="56"/>
  <c r="H380" i="56" s="1"/>
  <c r="D77" i="56"/>
  <c r="C77" i="56"/>
  <c r="B77" i="56"/>
  <c r="K76" i="56"/>
  <c r="J76" i="56"/>
  <c r="I76" i="56"/>
  <c r="H76" i="56"/>
  <c r="H379" i="56" s="1"/>
  <c r="D76" i="56"/>
  <c r="C76" i="56"/>
  <c r="B76" i="56"/>
  <c r="K75" i="56"/>
  <c r="J75" i="56"/>
  <c r="I75" i="56"/>
  <c r="H75" i="56"/>
  <c r="H378" i="56" s="1"/>
  <c r="D75" i="56"/>
  <c r="C75" i="56"/>
  <c r="B75" i="56"/>
  <c r="K74" i="56"/>
  <c r="J74" i="56"/>
  <c r="I74" i="56"/>
  <c r="H74" i="56"/>
  <c r="H377" i="56" s="1"/>
  <c r="D74" i="56"/>
  <c r="C74" i="56"/>
  <c r="B74" i="56"/>
  <c r="K73" i="56"/>
  <c r="J73" i="56"/>
  <c r="I73" i="56"/>
  <c r="H73" i="56"/>
  <c r="H376" i="56" s="1"/>
  <c r="D73" i="56"/>
  <c r="C73" i="56"/>
  <c r="B73" i="56"/>
  <c r="K72" i="56"/>
  <c r="J72" i="56"/>
  <c r="I72" i="56"/>
  <c r="H72" i="56"/>
  <c r="H375" i="56" s="1"/>
  <c r="D72" i="56"/>
  <c r="C72" i="56"/>
  <c r="B72" i="56"/>
  <c r="K71" i="56"/>
  <c r="J71" i="56"/>
  <c r="I71" i="56"/>
  <c r="H71" i="56"/>
  <c r="H374" i="56" s="1"/>
  <c r="D71" i="56"/>
  <c r="C71" i="56"/>
  <c r="B71" i="56"/>
  <c r="K70" i="56"/>
  <c r="J70" i="56"/>
  <c r="I70" i="56"/>
  <c r="H70" i="56"/>
  <c r="H373" i="56" s="1"/>
  <c r="D70" i="56"/>
  <c r="C70" i="56"/>
  <c r="B70" i="56"/>
  <c r="K69" i="56"/>
  <c r="J69" i="56"/>
  <c r="I69" i="56"/>
  <c r="H69" i="56"/>
  <c r="H372" i="56" s="1"/>
  <c r="D69" i="56"/>
  <c r="C69" i="56"/>
  <c r="B69" i="56"/>
  <c r="K68" i="56"/>
  <c r="J68" i="56"/>
  <c r="I68" i="56"/>
  <c r="H68" i="56"/>
  <c r="H371" i="56" s="1"/>
  <c r="D68" i="56"/>
  <c r="C68" i="56"/>
  <c r="B68" i="56"/>
  <c r="K67" i="56"/>
  <c r="J67" i="56"/>
  <c r="I67" i="56"/>
  <c r="H67" i="56"/>
  <c r="H370" i="56" s="1"/>
  <c r="D67" i="56"/>
  <c r="C67" i="56"/>
  <c r="B67" i="56"/>
  <c r="K66" i="56"/>
  <c r="J66" i="56"/>
  <c r="I66" i="56"/>
  <c r="H66" i="56"/>
  <c r="H369" i="56" s="1"/>
  <c r="D66" i="56"/>
  <c r="C66" i="56"/>
  <c r="B66" i="56"/>
  <c r="K65" i="56"/>
  <c r="J65" i="56"/>
  <c r="I65" i="56"/>
  <c r="H65" i="56"/>
  <c r="H368" i="56" s="1"/>
  <c r="D65" i="56"/>
  <c r="C65" i="56"/>
  <c r="B65" i="56"/>
  <c r="K64" i="56"/>
  <c r="J64" i="56"/>
  <c r="I64" i="56"/>
  <c r="H64" i="56"/>
  <c r="H367" i="56" s="1"/>
  <c r="D64" i="56"/>
  <c r="C64" i="56"/>
  <c r="B64" i="56"/>
  <c r="K63" i="56"/>
  <c r="J63" i="56"/>
  <c r="I63" i="56"/>
  <c r="H63" i="56"/>
  <c r="H366" i="56" s="1"/>
  <c r="D63" i="56"/>
  <c r="C63" i="56"/>
  <c r="B63" i="56"/>
  <c r="K62" i="56"/>
  <c r="J62" i="56"/>
  <c r="I62" i="56"/>
  <c r="H62" i="56"/>
  <c r="H365" i="56" s="1"/>
  <c r="D62" i="56"/>
  <c r="C62" i="56"/>
  <c r="B62" i="56"/>
  <c r="K61" i="56"/>
  <c r="J61" i="56"/>
  <c r="I61" i="56"/>
  <c r="H61" i="56"/>
  <c r="H364" i="56" s="1"/>
  <c r="D61" i="56"/>
  <c r="C61" i="56"/>
  <c r="B61" i="56"/>
  <c r="K60" i="56"/>
  <c r="J60" i="56"/>
  <c r="I60" i="56"/>
  <c r="H60" i="56"/>
  <c r="H363" i="56" s="1"/>
  <c r="D60" i="56"/>
  <c r="C60" i="56"/>
  <c r="B60" i="56"/>
  <c r="K59" i="56"/>
  <c r="J59" i="56"/>
  <c r="I59" i="56"/>
  <c r="H59" i="56"/>
  <c r="H362" i="56" s="1"/>
  <c r="D59" i="56"/>
  <c r="C59" i="56"/>
  <c r="B59" i="56"/>
  <c r="K58" i="56"/>
  <c r="J58" i="56"/>
  <c r="I58" i="56"/>
  <c r="H58" i="56"/>
  <c r="H361" i="56" s="1"/>
  <c r="D58" i="56"/>
  <c r="C58" i="56"/>
  <c r="B58" i="56"/>
  <c r="K57" i="56"/>
  <c r="J57" i="56"/>
  <c r="I57" i="56"/>
  <c r="H57" i="56"/>
  <c r="H360" i="56" s="1"/>
  <c r="D57" i="56"/>
  <c r="C57" i="56"/>
  <c r="B57" i="56"/>
  <c r="K56" i="56"/>
  <c r="J56" i="56"/>
  <c r="I56" i="56"/>
  <c r="H56" i="56"/>
  <c r="H359" i="56" s="1"/>
  <c r="D56" i="56"/>
  <c r="C56" i="56"/>
  <c r="B56" i="56"/>
  <c r="K55" i="56"/>
  <c r="J55" i="56"/>
  <c r="I55" i="56"/>
  <c r="H55" i="56"/>
  <c r="H358" i="56" s="1"/>
  <c r="D55" i="56"/>
  <c r="C55" i="56"/>
  <c r="B55" i="56"/>
  <c r="K54" i="56"/>
  <c r="J54" i="56"/>
  <c r="I54" i="56"/>
  <c r="H54" i="56"/>
  <c r="H357" i="56" s="1"/>
  <c r="D54" i="56"/>
  <c r="C54" i="56"/>
  <c r="B54" i="56"/>
  <c r="K53" i="56"/>
  <c r="J53" i="56"/>
  <c r="I53" i="56"/>
  <c r="H53" i="56"/>
  <c r="H356" i="56" s="1"/>
  <c r="D53" i="56"/>
  <c r="C53" i="56"/>
  <c r="B53" i="56"/>
  <c r="K52" i="56"/>
  <c r="J52" i="56"/>
  <c r="I52" i="56"/>
  <c r="H52" i="56"/>
  <c r="H355" i="56" s="1"/>
  <c r="D52" i="56"/>
  <c r="C52" i="56"/>
  <c r="B52" i="56"/>
  <c r="K51" i="56"/>
  <c r="J51" i="56"/>
  <c r="I51" i="56"/>
  <c r="H51" i="56"/>
  <c r="H354" i="56" s="1"/>
  <c r="D51" i="56"/>
  <c r="C51" i="56"/>
  <c r="B51" i="56"/>
  <c r="K50" i="56"/>
  <c r="J50" i="56"/>
  <c r="I50" i="56"/>
  <c r="H50" i="56"/>
  <c r="H353" i="56" s="1"/>
  <c r="D50" i="56"/>
  <c r="C50" i="56"/>
  <c r="B50" i="56"/>
  <c r="K49" i="56"/>
  <c r="J49" i="56"/>
  <c r="I49" i="56"/>
  <c r="H49" i="56"/>
  <c r="H352" i="56" s="1"/>
  <c r="D49" i="56"/>
  <c r="C49" i="56"/>
  <c r="B49" i="56"/>
  <c r="K48" i="56"/>
  <c r="J48" i="56"/>
  <c r="I48" i="56"/>
  <c r="H48" i="56"/>
  <c r="H351" i="56" s="1"/>
  <c r="D48" i="56"/>
  <c r="C48" i="56"/>
  <c r="B48" i="56"/>
  <c r="K47" i="56"/>
  <c r="J47" i="56"/>
  <c r="I47" i="56"/>
  <c r="H47" i="56"/>
  <c r="H350" i="56" s="1"/>
  <c r="D47" i="56"/>
  <c r="C47" i="56"/>
  <c r="B47" i="56"/>
  <c r="K46" i="56"/>
  <c r="J46" i="56"/>
  <c r="I46" i="56"/>
  <c r="H46" i="56"/>
  <c r="H349" i="56" s="1"/>
  <c r="D46" i="56"/>
  <c r="C46" i="56"/>
  <c r="B46" i="56"/>
  <c r="K45" i="56"/>
  <c r="J45" i="56"/>
  <c r="I45" i="56"/>
  <c r="H45" i="56"/>
  <c r="H348" i="56" s="1"/>
  <c r="D45" i="56"/>
  <c r="C45" i="56"/>
  <c r="B45" i="56"/>
  <c r="K44" i="56"/>
  <c r="J44" i="56"/>
  <c r="I44" i="56"/>
  <c r="H44" i="56"/>
  <c r="H347" i="56" s="1"/>
  <c r="D44" i="56"/>
  <c r="C44" i="56"/>
  <c r="B44" i="56"/>
  <c r="K43" i="56"/>
  <c r="J43" i="56"/>
  <c r="I43" i="56"/>
  <c r="H43" i="56"/>
  <c r="H346" i="56" s="1"/>
  <c r="D43" i="56"/>
  <c r="C43" i="56"/>
  <c r="B43" i="56"/>
  <c r="K42" i="56"/>
  <c r="J42" i="56"/>
  <c r="I42" i="56"/>
  <c r="H42" i="56"/>
  <c r="H345" i="56" s="1"/>
  <c r="D42" i="56"/>
  <c r="C42" i="56"/>
  <c r="B42" i="56"/>
  <c r="K41" i="56"/>
  <c r="J41" i="56"/>
  <c r="I41" i="56"/>
  <c r="H41" i="56"/>
  <c r="H344" i="56" s="1"/>
  <c r="D41" i="56"/>
  <c r="C41" i="56"/>
  <c r="B41" i="56"/>
  <c r="K40" i="56"/>
  <c r="J40" i="56"/>
  <c r="I40" i="56"/>
  <c r="H40" i="56"/>
  <c r="H343" i="56" s="1"/>
  <c r="D40" i="56"/>
  <c r="C40" i="56"/>
  <c r="B40" i="56"/>
  <c r="K39" i="56"/>
  <c r="J39" i="56"/>
  <c r="I39" i="56"/>
  <c r="H39" i="56"/>
  <c r="H342" i="56" s="1"/>
  <c r="D39" i="56"/>
  <c r="C39" i="56"/>
  <c r="B39" i="56"/>
  <c r="K38" i="56"/>
  <c r="J38" i="56"/>
  <c r="I38" i="56"/>
  <c r="H38" i="56"/>
  <c r="H341" i="56" s="1"/>
  <c r="D38" i="56"/>
  <c r="C38" i="56"/>
  <c r="B38" i="56"/>
  <c r="K37" i="56"/>
  <c r="J37" i="56"/>
  <c r="I37" i="56"/>
  <c r="H37" i="56"/>
  <c r="H340" i="56" s="1"/>
  <c r="D37" i="56"/>
  <c r="C37" i="56"/>
  <c r="B37" i="56"/>
  <c r="K36" i="56"/>
  <c r="J36" i="56"/>
  <c r="I36" i="56"/>
  <c r="H36" i="56"/>
  <c r="H339" i="56" s="1"/>
  <c r="D36" i="56"/>
  <c r="C36" i="56"/>
  <c r="B36" i="56"/>
  <c r="K35" i="56"/>
  <c r="J35" i="56"/>
  <c r="I35" i="56"/>
  <c r="H35" i="56"/>
  <c r="H338" i="56" s="1"/>
  <c r="D35" i="56"/>
  <c r="C35" i="56"/>
  <c r="B35" i="56"/>
  <c r="K34" i="56"/>
  <c r="J34" i="56"/>
  <c r="I34" i="56"/>
  <c r="H34" i="56"/>
  <c r="H337" i="56" s="1"/>
  <c r="D34" i="56"/>
  <c r="C34" i="56"/>
  <c r="B34" i="56"/>
  <c r="K33" i="56"/>
  <c r="J33" i="56"/>
  <c r="I33" i="56"/>
  <c r="H33" i="56"/>
  <c r="H336" i="56" s="1"/>
  <c r="D33" i="56"/>
  <c r="C33" i="56"/>
  <c r="B33" i="56"/>
  <c r="K32" i="56"/>
  <c r="J32" i="56"/>
  <c r="I32" i="56"/>
  <c r="H32" i="56"/>
  <c r="H335" i="56" s="1"/>
  <c r="D32" i="56"/>
  <c r="C32" i="56"/>
  <c r="B32" i="56"/>
  <c r="K31" i="56"/>
  <c r="J31" i="56"/>
  <c r="I31" i="56"/>
  <c r="H31" i="56"/>
  <c r="H334" i="56" s="1"/>
  <c r="D31" i="56"/>
  <c r="C31" i="56"/>
  <c r="B31" i="56"/>
  <c r="K30" i="56"/>
  <c r="J30" i="56"/>
  <c r="I30" i="56"/>
  <c r="H30" i="56"/>
  <c r="H333" i="56" s="1"/>
  <c r="D30" i="56"/>
  <c r="C30" i="56"/>
  <c r="B30" i="56"/>
  <c r="K29" i="56"/>
  <c r="J29" i="56"/>
  <c r="I29" i="56"/>
  <c r="H29" i="56"/>
  <c r="H332" i="56" s="1"/>
  <c r="D29" i="56"/>
  <c r="C29" i="56"/>
  <c r="B29" i="56"/>
  <c r="K28" i="56"/>
  <c r="J28" i="56"/>
  <c r="I28" i="56"/>
  <c r="H28" i="56"/>
  <c r="H331" i="56" s="1"/>
  <c r="D28" i="56"/>
  <c r="C28" i="56"/>
  <c r="B28" i="56"/>
  <c r="K27" i="56"/>
  <c r="J27" i="56"/>
  <c r="I27" i="56"/>
  <c r="H27" i="56"/>
  <c r="H330" i="56" s="1"/>
  <c r="D27" i="56"/>
  <c r="C27" i="56"/>
  <c r="B27" i="56"/>
  <c r="K26" i="56"/>
  <c r="J26" i="56"/>
  <c r="I26" i="56"/>
  <c r="H26" i="56"/>
  <c r="H329" i="56" s="1"/>
  <c r="D26" i="56"/>
  <c r="C26" i="56"/>
  <c r="B26" i="56"/>
  <c r="K25" i="56"/>
  <c r="J25" i="56"/>
  <c r="I25" i="56"/>
  <c r="H25" i="56"/>
  <c r="H328" i="56" s="1"/>
  <c r="D25" i="56"/>
  <c r="C25" i="56"/>
  <c r="B25" i="56"/>
  <c r="K24" i="56"/>
  <c r="J24" i="56"/>
  <c r="I24" i="56"/>
  <c r="H24" i="56"/>
  <c r="H327" i="56" s="1"/>
  <c r="D24" i="56"/>
  <c r="C24" i="56"/>
  <c r="B24" i="56"/>
  <c r="K23" i="56"/>
  <c r="J23" i="56"/>
  <c r="I23" i="56"/>
  <c r="H23" i="56"/>
  <c r="H326" i="56" s="1"/>
  <c r="D23" i="56"/>
  <c r="C23" i="56"/>
  <c r="B23" i="56"/>
  <c r="K22" i="56"/>
  <c r="J22" i="56"/>
  <c r="I22" i="56"/>
  <c r="H22" i="56"/>
  <c r="H325" i="56" s="1"/>
  <c r="D22" i="56"/>
  <c r="C22" i="56"/>
  <c r="B22" i="56"/>
  <c r="K21" i="56"/>
  <c r="J21" i="56"/>
  <c r="I21" i="56"/>
  <c r="H21" i="56"/>
  <c r="H324" i="56" s="1"/>
  <c r="D21" i="56"/>
  <c r="C21" i="56"/>
  <c r="B21" i="56"/>
  <c r="K20" i="56"/>
  <c r="J20" i="56"/>
  <c r="I20" i="56"/>
  <c r="H20" i="56"/>
  <c r="H323" i="56" s="1"/>
  <c r="D20" i="56"/>
  <c r="C20" i="56"/>
  <c r="B20" i="56"/>
  <c r="K19" i="56"/>
  <c r="J19" i="56"/>
  <c r="I19" i="56"/>
  <c r="H19" i="56"/>
  <c r="H322" i="56" s="1"/>
  <c r="D19" i="56"/>
  <c r="C19" i="56"/>
  <c r="B19" i="56"/>
  <c r="K18" i="56"/>
  <c r="J18" i="56"/>
  <c r="I18" i="56"/>
  <c r="H18" i="56"/>
  <c r="H321" i="56" s="1"/>
  <c r="D18" i="56"/>
  <c r="C18" i="56"/>
  <c r="B18" i="56"/>
  <c r="K17" i="56"/>
  <c r="J17" i="56"/>
  <c r="I17" i="56"/>
  <c r="H17" i="56"/>
  <c r="H320" i="56" s="1"/>
  <c r="D17" i="56"/>
  <c r="C17" i="56"/>
  <c r="B17" i="56"/>
  <c r="K16" i="56"/>
  <c r="J16" i="56"/>
  <c r="I16" i="56"/>
  <c r="H16" i="56"/>
  <c r="H319" i="56" s="1"/>
  <c r="D16" i="56"/>
  <c r="C16" i="56"/>
  <c r="B16" i="56"/>
  <c r="K15" i="56"/>
  <c r="J15" i="56"/>
  <c r="I15" i="56"/>
  <c r="H15" i="56"/>
  <c r="H318" i="56" s="1"/>
  <c r="D15" i="56"/>
  <c r="C15" i="56"/>
  <c r="B15" i="56"/>
  <c r="K14" i="56"/>
  <c r="J14" i="56"/>
  <c r="I14" i="56"/>
  <c r="H14" i="56"/>
  <c r="H317" i="56" s="1"/>
  <c r="D14" i="56"/>
  <c r="C14" i="56"/>
  <c r="B14" i="56"/>
  <c r="K13" i="56"/>
  <c r="J13" i="56"/>
  <c r="I13" i="56"/>
  <c r="H13" i="56"/>
  <c r="H316" i="56" s="1"/>
  <c r="D13" i="56"/>
  <c r="C13" i="56"/>
  <c r="B13" i="56"/>
  <c r="K12" i="56"/>
  <c r="J12" i="56"/>
  <c r="I12" i="56"/>
  <c r="H12" i="56"/>
  <c r="H315" i="56" s="1"/>
  <c r="D12" i="56"/>
  <c r="C12" i="56"/>
  <c r="B12" i="56"/>
  <c r="K11" i="56"/>
  <c r="J11" i="56"/>
  <c r="I11" i="56"/>
  <c r="H11" i="56"/>
  <c r="H314" i="56" s="1"/>
  <c r="D11" i="56"/>
  <c r="C11" i="56"/>
  <c r="B11" i="56"/>
  <c r="K10" i="56"/>
  <c r="J10" i="56"/>
  <c r="I10" i="56"/>
  <c r="H10" i="56"/>
  <c r="H313" i="56" s="1"/>
  <c r="D10" i="56"/>
  <c r="C10" i="56"/>
  <c r="B10" i="56"/>
  <c r="K9" i="56"/>
  <c r="J9" i="56"/>
  <c r="I9" i="56"/>
  <c r="H9" i="56"/>
  <c r="H312" i="56" s="1"/>
  <c r="D9" i="56"/>
  <c r="C9" i="56"/>
  <c r="B9" i="56"/>
  <c r="K8" i="56"/>
  <c r="J8" i="56"/>
  <c r="I8" i="56"/>
  <c r="H8" i="56"/>
  <c r="H311" i="56" s="1"/>
  <c r="D8" i="56"/>
  <c r="C8" i="56"/>
  <c r="B8" i="56"/>
  <c r="K7" i="56"/>
  <c r="J7" i="56"/>
  <c r="I7" i="56"/>
  <c r="H7" i="56"/>
  <c r="H310" i="56" s="1"/>
  <c r="D7" i="56"/>
  <c r="C7" i="56"/>
  <c r="B7" i="56"/>
  <c r="K6" i="56"/>
  <c r="J6" i="56"/>
  <c r="I6" i="56"/>
  <c r="H6" i="56"/>
  <c r="H309" i="56" s="1"/>
  <c r="D6" i="56"/>
  <c r="C6" i="56"/>
  <c r="B6" i="56"/>
  <c r="K5" i="56"/>
  <c r="I5" i="56"/>
  <c r="H5" i="56"/>
  <c r="H308" i="56" s="1"/>
  <c r="D5" i="56"/>
  <c r="C5" i="56"/>
  <c r="K148" i="68"/>
  <c r="D148" i="68"/>
  <c r="C148" i="68"/>
  <c r="B148" i="68"/>
  <c r="K147" i="68"/>
  <c r="D147" i="68"/>
  <c r="C147" i="68"/>
  <c r="B147" i="68"/>
  <c r="K146" i="68"/>
  <c r="D146" i="68"/>
  <c r="C146" i="68"/>
  <c r="B146" i="68"/>
  <c r="K145" i="68"/>
  <c r="D145" i="68"/>
  <c r="C145" i="68"/>
  <c r="B145" i="68"/>
  <c r="K144" i="68"/>
  <c r="D144" i="68"/>
  <c r="C144" i="68"/>
  <c r="B144" i="68"/>
  <c r="K143" i="68"/>
  <c r="D143" i="68"/>
  <c r="C143" i="68"/>
  <c r="B143" i="68"/>
  <c r="K142" i="68"/>
  <c r="D142" i="68"/>
  <c r="C142" i="68"/>
  <c r="B142" i="68"/>
  <c r="K141" i="68"/>
  <c r="D141" i="68"/>
  <c r="C141" i="68"/>
  <c r="B141" i="68"/>
  <c r="K140" i="68"/>
  <c r="D140" i="68"/>
  <c r="C140" i="68"/>
  <c r="B140" i="68"/>
  <c r="K139" i="68"/>
  <c r="D139" i="68"/>
  <c r="C139" i="68"/>
  <c r="B139" i="68"/>
  <c r="K138" i="68"/>
  <c r="D138" i="68"/>
  <c r="C138" i="68"/>
  <c r="B138" i="68"/>
  <c r="K137" i="68"/>
  <c r="D137" i="68"/>
  <c r="C137" i="68"/>
  <c r="B137" i="68"/>
  <c r="K136" i="68"/>
  <c r="D136" i="68"/>
  <c r="C136" i="68"/>
  <c r="B136" i="68"/>
  <c r="K135" i="68"/>
  <c r="D135" i="68"/>
  <c r="C135" i="68"/>
  <c r="B135" i="68"/>
  <c r="K134" i="68"/>
  <c r="D134" i="68"/>
  <c r="C134" i="68"/>
  <c r="B134" i="68"/>
  <c r="K133" i="68"/>
  <c r="D133" i="68"/>
  <c r="C133" i="68"/>
  <c r="B133" i="68"/>
  <c r="K132" i="68"/>
  <c r="D132" i="68"/>
  <c r="C132" i="68"/>
  <c r="B132" i="68"/>
  <c r="K131" i="68"/>
  <c r="D131" i="68"/>
  <c r="C131" i="68"/>
  <c r="B131" i="68"/>
  <c r="K130" i="68"/>
  <c r="D130" i="68"/>
  <c r="C130" i="68"/>
  <c r="B130" i="68"/>
  <c r="K129" i="68"/>
  <c r="D129" i="68"/>
  <c r="C129" i="68"/>
  <c r="B129" i="68"/>
  <c r="K128" i="68"/>
  <c r="D128" i="68"/>
  <c r="C128" i="68"/>
  <c r="B128" i="68"/>
  <c r="K127" i="68"/>
  <c r="D127" i="68"/>
  <c r="C127" i="68"/>
  <c r="B127" i="68"/>
  <c r="K126" i="68"/>
  <c r="D126" i="68"/>
  <c r="C126" i="68"/>
  <c r="B126" i="68"/>
  <c r="K125" i="68"/>
  <c r="D125" i="68"/>
  <c r="C125" i="68"/>
  <c r="B125" i="68"/>
  <c r="K124" i="68"/>
  <c r="D124" i="68"/>
  <c r="C124" i="68"/>
  <c r="B124" i="68"/>
  <c r="K123" i="68"/>
  <c r="D123" i="68"/>
  <c r="C123" i="68"/>
  <c r="B123" i="68"/>
  <c r="K122" i="68"/>
  <c r="D122" i="68"/>
  <c r="C122" i="68"/>
  <c r="B122" i="68"/>
  <c r="K121" i="68"/>
  <c r="D121" i="68"/>
  <c r="C121" i="68"/>
  <c r="B121" i="68"/>
  <c r="K120" i="68"/>
  <c r="D120" i="68"/>
  <c r="C120" i="68"/>
  <c r="B120" i="68"/>
  <c r="K119" i="68"/>
  <c r="D119" i="68"/>
  <c r="C119" i="68"/>
  <c r="B119" i="68"/>
  <c r="K118" i="68"/>
  <c r="D118" i="68"/>
  <c r="C118" i="68"/>
  <c r="B118" i="68"/>
  <c r="K117" i="68"/>
  <c r="D117" i="68"/>
  <c r="C117" i="68"/>
  <c r="B117" i="68"/>
  <c r="K116" i="68"/>
  <c r="D116" i="68"/>
  <c r="C116" i="68"/>
  <c r="B116" i="68"/>
  <c r="K115" i="68"/>
  <c r="D115" i="68"/>
  <c r="C115" i="68"/>
  <c r="B115" i="68"/>
  <c r="K114" i="68"/>
  <c r="D114" i="68"/>
  <c r="C114" i="68"/>
  <c r="B114" i="68"/>
  <c r="K113" i="68"/>
  <c r="D113" i="68"/>
  <c r="C113" i="68"/>
  <c r="B113" i="68"/>
  <c r="K112" i="68"/>
  <c r="D112" i="68"/>
  <c r="C112" i="68"/>
  <c r="B112" i="68"/>
  <c r="K111" i="68"/>
  <c r="D111" i="68"/>
  <c r="C111" i="68"/>
  <c r="B111" i="68"/>
  <c r="K110" i="68"/>
  <c r="D110" i="68"/>
  <c r="C110" i="68"/>
  <c r="B110" i="68"/>
  <c r="K109" i="68"/>
  <c r="D109" i="68"/>
  <c r="C109" i="68"/>
  <c r="B109" i="68"/>
  <c r="K108" i="68"/>
  <c r="D108" i="68"/>
  <c r="C108" i="68"/>
  <c r="B108" i="68"/>
  <c r="K107" i="68"/>
  <c r="D107" i="68"/>
  <c r="C107" i="68"/>
  <c r="B107" i="68"/>
  <c r="K106" i="68"/>
  <c r="D106" i="68"/>
  <c r="C106" i="68"/>
  <c r="B106" i="68"/>
  <c r="K105" i="68"/>
  <c r="D105" i="68"/>
  <c r="C105" i="68"/>
  <c r="B105" i="68"/>
  <c r="K104" i="68"/>
  <c r="D104" i="68"/>
  <c r="C104" i="68"/>
  <c r="B104" i="68"/>
  <c r="K103" i="68"/>
  <c r="D103" i="68"/>
  <c r="C103" i="68"/>
  <c r="B103" i="68"/>
  <c r="K102" i="68"/>
  <c r="D102" i="68"/>
  <c r="C102" i="68"/>
  <c r="B102" i="68"/>
  <c r="K101" i="68"/>
  <c r="D101" i="68"/>
  <c r="C101" i="68"/>
  <c r="B101" i="68"/>
  <c r="K100" i="68"/>
  <c r="D100" i="68"/>
  <c r="C100" i="68"/>
  <c r="B100" i="68"/>
  <c r="K99" i="68"/>
  <c r="D99" i="68"/>
  <c r="C99" i="68"/>
  <c r="B99" i="68"/>
  <c r="K98" i="68"/>
  <c r="D98" i="68"/>
  <c r="C98" i="68"/>
  <c r="B98" i="68"/>
  <c r="K97" i="68"/>
  <c r="D97" i="68"/>
  <c r="C97" i="68"/>
  <c r="B97" i="68"/>
  <c r="K96" i="68"/>
  <c r="D96" i="68"/>
  <c r="C96" i="68"/>
  <c r="B96" i="68"/>
  <c r="K95" i="68"/>
  <c r="D95" i="68"/>
  <c r="C95" i="68"/>
  <c r="B95" i="68"/>
  <c r="K94" i="68"/>
  <c r="D94" i="68"/>
  <c r="C94" i="68"/>
  <c r="B94" i="68"/>
  <c r="K93" i="68"/>
  <c r="D93" i="68"/>
  <c r="C93" i="68"/>
  <c r="B93" i="68"/>
  <c r="K92" i="68"/>
  <c r="D92" i="68"/>
  <c r="C92" i="68"/>
  <c r="B92" i="68"/>
  <c r="K91" i="68"/>
  <c r="D91" i="68"/>
  <c r="C91" i="68"/>
  <c r="B91" i="68"/>
  <c r="K90" i="68"/>
  <c r="D90" i="68"/>
  <c r="C90" i="68"/>
  <c r="B90" i="68"/>
  <c r="K89" i="68"/>
  <c r="D89" i="68"/>
  <c r="C89" i="68"/>
  <c r="B89" i="68"/>
  <c r="K88" i="68"/>
  <c r="D88" i="68"/>
  <c r="C88" i="68"/>
  <c r="B88" i="68"/>
  <c r="K87" i="68"/>
  <c r="D87" i="68"/>
  <c r="C87" i="68"/>
  <c r="B87" i="68"/>
  <c r="K86" i="68"/>
  <c r="D86" i="68"/>
  <c r="C86" i="68"/>
  <c r="B86" i="68"/>
  <c r="K85" i="68"/>
  <c r="D85" i="68"/>
  <c r="C85" i="68"/>
  <c r="B85" i="68"/>
  <c r="K84" i="68"/>
  <c r="D84" i="68"/>
  <c r="C84" i="68"/>
  <c r="B84" i="68"/>
  <c r="K83" i="68"/>
  <c r="D83" i="68"/>
  <c r="C83" i="68"/>
  <c r="B83" i="68"/>
  <c r="K82" i="68"/>
  <c r="D82" i="68"/>
  <c r="C82" i="68"/>
  <c r="B82" i="68"/>
  <c r="K81" i="68"/>
  <c r="D81" i="68"/>
  <c r="C81" i="68"/>
  <c r="B81" i="68"/>
  <c r="K80" i="68"/>
  <c r="D80" i="68"/>
  <c r="C80" i="68"/>
  <c r="B80" i="68"/>
  <c r="K79" i="68"/>
  <c r="D79" i="68"/>
  <c r="C79" i="68"/>
  <c r="B79" i="68"/>
  <c r="K78" i="68"/>
  <c r="D78" i="68"/>
  <c r="C78" i="68"/>
  <c r="B78" i="68"/>
  <c r="K77" i="68"/>
  <c r="D77" i="68"/>
  <c r="C77" i="68"/>
  <c r="B77" i="68"/>
  <c r="K76" i="68"/>
  <c r="D76" i="68"/>
  <c r="C76" i="68"/>
  <c r="B76" i="68"/>
  <c r="K75" i="68"/>
  <c r="D75" i="68"/>
  <c r="C75" i="68"/>
  <c r="B75" i="68"/>
  <c r="K74" i="68"/>
  <c r="D74" i="68"/>
  <c r="C74" i="68"/>
  <c r="B74" i="68"/>
  <c r="K73" i="68"/>
  <c r="D73" i="68"/>
  <c r="C73" i="68"/>
  <c r="B73" i="68"/>
  <c r="K72" i="68"/>
  <c r="D72" i="68"/>
  <c r="C72" i="68"/>
  <c r="B72" i="68"/>
  <c r="K71" i="68"/>
  <c r="D71" i="68"/>
  <c r="C71" i="68"/>
  <c r="B71" i="68"/>
  <c r="K70" i="68"/>
  <c r="D70" i="68"/>
  <c r="C70" i="68"/>
  <c r="B70" i="68"/>
  <c r="K69" i="68"/>
  <c r="D69" i="68"/>
  <c r="C69" i="68"/>
  <c r="B69" i="68"/>
  <c r="K68" i="68"/>
  <c r="D68" i="68"/>
  <c r="C68" i="68"/>
  <c r="B68" i="68"/>
  <c r="K67" i="68"/>
  <c r="D67" i="68"/>
  <c r="C67" i="68"/>
  <c r="B67" i="68"/>
  <c r="K66" i="68"/>
  <c r="D66" i="68"/>
  <c r="C66" i="68"/>
  <c r="B66" i="68"/>
  <c r="K65" i="68"/>
  <c r="D65" i="68"/>
  <c r="C65" i="68"/>
  <c r="B65" i="68"/>
  <c r="K64" i="68"/>
  <c r="D64" i="68"/>
  <c r="C64" i="68"/>
  <c r="B64" i="68"/>
  <c r="K63" i="68"/>
  <c r="D63" i="68"/>
  <c r="C63" i="68"/>
  <c r="B63" i="68"/>
  <c r="K62" i="68"/>
  <c r="D62" i="68"/>
  <c r="C62" i="68"/>
  <c r="B62" i="68"/>
  <c r="K61" i="68"/>
  <c r="D61" i="68"/>
  <c r="C61" i="68"/>
  <c r="B61" i="68"/>
  <c r="K60" i="68"/>
  <c r="D60" i="68"/>
  <c r="C60" i="68"/>
  <c r="B60" i="68"/>
  <c r="K59" i="68"/>
  <c r="D59" i="68"/>
  <c r="C59" i="68"/>
  <c r="B59" i="68"/>
  <c r="K58" i="68"/>
  <c r="D58" i="68"/>
  <c r="C58" i="68"/>
  <c r="B58" i="68"/>
  <c r="K57" i="68"/>
  <c r="D57" i="68"/>
  <c r="C57" i="68"/>
  <c r="B57" i="68"/>
  <c r="K56" i="68"/>
  <c r="D56" i="68"/>
  <c r="C56" i="68"/>
  <c r="B56" i="68"/>
  <c r="K55" i="68"/>
  <c r="D55" i="68"/>
  <c r="C55" i="68"/>
  <c r="B55" i="68"/>
  <c r="K54" i="68"/>
  <c r="D54" i="68"/>
  <c r="C54" i="68"/>
  <c r="B54" i="68"/>
  <c r="K53" i="68"/>
  <c r="D53" i="68"/>
  <c r="C53" i="68"/>
  <c r="B53" i="68"/>
  <c r="K52" i="68"/>
  <c r="D52" i="68"/>
  <c r="C52" i="68"/>
  <c r="B52" i="68"/>
  <c r="K51" i="68"/>
  <c r="D51" i="68"/>
  <c r="C51" i="68"/>
  <c r="B51" i="68"/>
  <c r="K50" i="68"/>
  <c r="D50" i="68"/>
  <c r="C50" i="68"/>
  <c r="B50" i="68"/>
  <c r="K49" i="68"/>
  <c r="D49" i="68"/>
  <c r="C49" i="68"/>
  <c r="B49" i="68"/>
  <c r="K48" i="68"/>
  <c r="D48" i="68"/>
  <c r="C48" i="68"/>
  <c r="B48" i="68"/>
  <c r="K47" i="68"/>
  <c r="D47" i="68"/>
  <c r="C47" i="68"/>
  <c r="B47" i="68"/>
  <c r="K46" i="68"/>
  <c r="D46" i="68"/>
  <c r="C46" i="68"/>
  <c r="B46" i="68"/>
  <c r="K45" i="68"/>
  <c r="D45" i="68"/>
  <c r="C45" i="68"/>
  <c r="B45" i="68"/>
  <c r="K44" i="68"/>
  <c r="D44" i="68"/>
  <c r="C44" i="68"/>
  <c r="B44" i="68"/>
  <c r="K43" i="68"/>
  <c r="D43" i="68"/>
  <c r="C43" i="68"/>
  <c r="B43" i="68"/>
  <c r="K42" i="68"/>
  <c r="D42" i="68"/>
  <c r="C42" i="68"/>
  <c r="B42" i="68"/>
  <c r="K41" i="68"/>
  <c r="D41" i="68"/>
  <c r="C41" i="68"/>
  <c r="B41" i="68"/>
  <c r="K40" i="68"/>
  <c r="D40" i="68"/>
  <c r="C40" i="68"/>
  <c r="B40" i="68"/>
  <c r="K39" i="68"/>
  <c r="D39" i="68"/>
  <c r="C39" i="68"/>
  <c r="B39" i="68"/>
  <c r="K38" i="68"/>
  <c r="D38" i="68"/>
  <c r="C38" i="68"/>
  <c r="B38" i="68"/>
  <c r="K37" i="68"/>
  <c r="D37" i="68"/>
  <c r="C37" i="68"/>
  <c r="B37" i="68"/>
  <c r="K36" i="68"/>
  <c r="D36" i="68"/>
  <c r="C36" i="68"/>
  <c r="B36" i="68"/>
  <c r="K35" i="68"/>
  <c r="D35" i="68"/>
  <c r="C35" i="68"/>
  <c r="B35" i="68"/>
  <c r="K34" i="68"/>
  <c r="D34" i="68"/>
  <c r="C34" i="68"/>
  <c r="B34" i="68"/>
  <c r="K33" i="68"/>
  <c r="D33" i="68"/>
  <c r="C33" i="68"/>
  <c r="B33" i="68"/>
  <c r="K32" i="68"/>
  <c r="D32" i="68"/>
  <c r="C32" i="68"/>
  <c r="B32" i="68"/>
  <c r="K31" i="68"/>
  <c r="D31" i="68"/>
  <c r="C31" i="68"/>
  <c r="B31" i="68"/>
  <c r="K30" i="68"/>
  <c r="D30" i="68"/>
  <c r="C30" i="68"/>
  <c r="B30" i="68"/>
  <c r="K29" i="68"/>
  <c r="D29" i="68"/>
  <c r="C29" i="68"/>
  <c r="B29" i="68"/>
  <c r="K28" i="68"/>
  <c r="D28" i="68"/>
  <c r="C28" i="68"/>
  <c r="B28" i="68"/>
  <c r="K27" i="68"/>
  <c r="D27" i="68"/>
  <c r="C27" i="68"/>
  <c r="B27" i="68"/>
  <c r="K26" i="68"/>
  <c r="D26" i="68"/>
  <c r="C26" i="68"/>
  <c r="B26" i="68"/>
  <c r="K25" i="68"/>
  <c r="D25" i="68"/>
  <c r="C25" i="68"/>
  <c r="B25" i="68"/>
  <c r="K24" i="68"/>
  <c r="D24" i="68"/>
  <c r="C24" i="68"/>
  <c r="B24" i="68"/>
  <c r="K23" i="68"/>
  <c r="D23" i="68"/>
  <c r="C23" i="68"/>
  <c r="B23" i="68"/>
  <c r="K22" i="68"/>
  <c r="D22" i="68"/>
  <c r="C22" i="68"/>
  <c r="B22" i="68"/>
  <c r="K21" i="68"/>
  <c r="D21" i="68"/>
  <c r="C21" i="68"/>
  <c r="B21" i="68"/>
  <c r="K20" i="68"/>
  <c r="D20" i="68"/>
  <c r="C20" i="68"/>
  <c r="B20" i="68"/>
  <c r="K19" i="68"/>
  <c r="D19" i="68"/>
  <c r="C19" i="68"/>
  <c r="B19" i="68"/>
  <c r="K18" i="68"/>
  <c r="D18" i="68"/>
  <c r="C18" i="68"/>
  <c r="B18" i="68"/>
  <c r="K17" i="68"/>
  <c r="D17" i="68"/>
  <c r="C17" i="68"/>
  <c r="B17" i="68"/>
  <c r="K16" i="68"/>
  <c r="D16" i="68"/>
  <c r="C16" i="68"/>
  <c r="B16" i="68"/>
  <c r="K15" i="68"/>
  <c r="D15" i="68"/>
  <c r="C15" i="68"/>
  <c r="B15" i="68"/>
  <c r="K14" i="68"/>
  <c r="D14" i="68"/>
  <c r="C14" i="68"/>
  <c r="B14" i="68"/>
  <c r="K13" i="68"/>
  <c r="D13" i="68"/>
  <c r="C13" i="68"/>
  <c r="K14" i="89" s="1"/>
  <c r="B13" i="68"/>
  <c r="K12" i="68"/>
  <c r="D12" i="68"/>
  <c r="C12" i="68"/>
  <c r="K13" i="89" s="1"/>
  <c r="B12" i="68"/>
  <c r="K11" i="68"/>
  <c r="D11" i="68"/>
  <c r="C11" i="68"/>
  <c r="K12" i="89" s="1"/>
  <c r="B11" i="68"/>
  <c r="K10" i="68"/>
  <c r="D10" i="68"/>
  <c r="C10" i="68"/>
  <c r="K11" i="89" s="1"/>
  <c r="B10" i="68"/>
  <c r="K9" i="68"/>
  <c r="D9" i="68"/>
  <c r="C9" i="68"/>
  <c r="K10" i="89" s="1"/>
  <c r="B9" i="68"/>
  <c r="K8" i="68"/>
  <c r="D8" i="68"/>
  <c r="C8" i="68"/>
  <c r="K9" i="89" s="1"/>
  <c r="B8" i="68"/>
  <c r="K7" i="68"/>
  <c r="D7" i="68"/>
  <c r="C7" i="68"/>
  <c r="K8" i="89" s="1"/>
  <c r="B7" i="68"/>
  <c r="K6" i="68"/>
  <c r="D6" i="68"/>
  <c r="C6" i="68"/>
  <c r="K7" i="89" s="1"/>
  <c r="B6" i="68"/>
  <c r="K5" i="68"/>
  <c r="D5" i="68"/>
  <c r="C5" i="68"/>
  <c r="K6" i="89" s="1"/>
  <c r="B5" i="68"/>
  <c r="K4" i="68"/>
  <c r="D4" i="68"/>
  <c r="C4" i="68"/>
  <c r="K5" i="89" s="1"/>
  <c r="B4" i="68"/>
  <c r="K3" i="68"/>
  <c r="D3" i="68"/>
  <c r="C3" i="68"/>
  <c r="K4" i="89" s="1"/>
  <c r="B3" i="68"/>
  <c r="K148" i="67"/>
  <c r="D148" i="67"/>
  <c r="C148" i="67"/>
  <c r="B148" i="67"/>
  <c r="K147" i="67"/>
  <c r="D147" i="67"/>
  <c r="C147" i="67"/>
  <c r="B147" i="67"/>
  <c r="K146" i="67"/>
  <c r="D146" i="67"/>
  <c r="C146" i="67"/>
  <c r="B146" i="67"/>
  <c r="K145" i="67"/>
  <c r="D145" i="67"/>
  <c r="C145" i="67"/>
  <c r="B145" i="67"/>
  <c r="K144" i="67"/>
  <c r="D144" i="67"/>
  <c r="C144" i="67"/>
  <c r="B144" i="67"/>
  <c r="K143" i="67"/>
  <c r="D143" i="67"/>
  <c r="C143" i="67"/>
  <c r="B143" i="67"/>
  <c r="K142" i="67"/>
  <c r="D142" i="67"/>
  <c r="C142" i="67"/>
  <c r="B142" i="67"/>
  <c r="K141" i="67"/>
  <c r="D141" i="67"/>
  <c r="C141" i="67"/>
  <c r="B141" i="67"/>
  <c r="K140" i="67"/>
  <c r="D140" i="67"/>
  <c r="C140" i="67"/>
  <c r="B140" i="67"/>
  <c r="K139" i="67"/>
  <c r="D139" i="67"/>
  <c r="C139" i="67"/>
  <c r="B139" i="67"/>
  <c r="K138" i="67"/>
  <c r="D138" i="67"/>
  <c r="C138" i="67"/>
  <c r="B138" i="67"/>
  <c r="K137" i="67"/>
  <c r="D137" i="67"/>
  <c r="C137" i="67"/>
  <c r="B137" i="67"/>
  <c r="K136" i="67"/>
  <c r="D136" i="67"/>
  <c r="C136" i="67"/>
  <c r="B136" i="67"/>
  <c r="K135" i="67"/>
  <c r="D135" i="67"/>
  <c r="C135" i="67"/>
  <c r="B135" i="67"/>
  <c r="K134" i="67"/>
  <c r="D134" i="67"/>
  <c r="C134" i="67"/>
  <c r="B134" i="67"/>
  <c r="K133" i="67"/>
  <c r="D133" i="67"/>
  <c r="C133" i="67"/>
  <c r="B133" i="67"/>
  <c r="K132" i="67"/>
  <c r="D132" i="67"/>
  <c r="C132" i="67"/>
  <c r="B132" i="67"/>
  <c r="K131" i="67"/>
  <c r="D131" i="67"/>
  <c r="C131" i="67"/>
  <c r="B131" i="67"/>
  <c r="K130" i="67"/>
  <c r="D130" i="67"/>
  <c r="C130" i="67"/>
  <c r="B130" i="67"/>
  <c r="K129" i="67"/>
  <c r="D129" i="67"/>
  <c r="C129" i="67"/>
  <c r="B129" i="67"/>
  <c r="K128" i="67"/>
  <c r="D128" i="67"/>
  <c r="C128" i="67"/>
  <c r="B128" i="67"/>
  <c r="K127" i="67"/>
  <c r="D127" i="67"/>
  <c r="C127" i="67"/>
  <c r="B127" i="67"/>
  <c r="K126" i="67"/>
  <c r="D126" i="67"/>
  <c r="C126" i="67"/>
  <c r="B126" i="67"/>
  <c r="K125" i="67"/>
  <c r="D125" i="67"/>
  <c r="C125" i="67"/>
  <c r="B125" i="67"/>
  <c r="K124" i="67"/>
  <c r="D124" i="67"/>
  <c r="C124" i="67"/>
  <c r="B124" i="67"/>
  <c r="K123" i="67"/>
  <c r="D123" i="67"/>
  <c r="C123" i="67"/>
  <c r="B123" i="67"/>
  <c r="K122" i="67"/>
  <c r="D122" i="67"/>
  <c r="C122" i="67"/>
  <c r="B122" i="67"/>
  <c r="K121" i="67"/>
  <c r="D121" i="67"/>
  <c r="C121" i="67"/>
  <c r="B121" i="67"/>
  <c r="K120" i="67"/>
  <c r="D120" i="67"/>
  <c r="C120" i="67"/>
  <c r="B120" i="67"/>
  <c r="K119" i="67"/>
  <c r="D119" i="67"/>
  <c r="C119" i="67"/>
  <c r="B119" i="67"/>
  <c r="K118" i="67"/>
  <c r="D118" i="67"/>
  <c r="C118" i="67"/>
  <c r="B118" i="67"/>
  <c r="K117" i="67"/>
  <c r="D117" i="67"/>
  <c r="C117" i="67"/>
  <c r="B117" i="67"/>
  <c r="K116" i="67"/>
  <c r="D116" i="67"/>
  <c r="C116" i="67"/>
  <c r="B116" i="67"/>
  <c r="K115" i="67"/>
  <c r="D115" i="67"/>
  <c r="C115" i="67"/>
  <c r="B115" i="67"/>
  <c r="K114" i="67"/>
  <c r="D114" i="67"/>
  <c r="C114" i="67"/>
  <c r="B114" i="67"/>
  <c r="K113" i="67"/>
  <c r="D113" i="67"/>
  <c r="C113" i="67"/>
  <c r="B113" i="67"/>
  <c r="K112" i="67"/>
  <c r="D112" i="67"/>
  <c r="C112" i="67"/>
  <c r="B112" i="67"/>
  <c r="K111" i="67"/>
  <c r="D111" i="67"/>
  <c r="C111" i="67"/>
  <c r="B111" i="67"/>
  <c r="K110" i="67"/>
  <c r="D110" i="67"/>
  <c r="C110" i="67"/>
  <c r="B110" i="67"/>
  <c r="K109" i="67"/>
  <c r="D109" i="67"/>
  <c r="C109" i="67"/>
  <c r="B109" i="67"/>
  <c r="K108" i="67"/>
  <c r="D108" i="67"/>
  <c r="C108" i="67"/>
  <c r="B108" i="67"/>
  <c r="K107" i="67"/>
  <c r="D107" i="67"/>
  <c r="C107" i="67"/>
  <c r="B107" i="67"/>
  <c r="K106" i="67"/>
  <c r="D106" i="67"/>
  <c r="C106" i="67"/>
  <c r="B106" i="67"/>
  <c r="K105" i="67"/>
  <c r="D105" i="67"/>
  <c r="C105" i="67"/>
  <c r="B105" i="67"/>
  <c r="K104" i="67"/>
  <c r="D104" i="67"/>
  <c r="C104" i="67"/>
  <c r="B104" i="67"/>
  <c r="K103" i="67"/>
  <c r="D103" i="67"/>
  <c r="C103" i="67"/>
  <c r="B103" i="67"/>
  <c r="K102" i="67"/>
  <c r="D102" i="67"/>
  <c r="C102" i="67"/>
  <c r="B102" i="67"/>
  <c r="K101" i="67"/>
  <c r="D101" i="67"/>
  <c r="C101" i="67"/>
  <c r="B101" i="67"/>
  <c r="K100" i="67"/>
  <c r="D100" i="67"/>
  <c r="C100" i="67"/>
  <c r="B100" i="67"/>
  <c r="K99" i="67"/>
  <c r="D99" i="67"/>
  <c r="C99" i="67"/>
  <c r="B99" i="67"/>
  <c r="K98" i="67"/>
  <c r="D98" i="67"/>
  <c r="C98" i="67"/>
  <c r="B98" i="67"/>
  <c r="K97" i="67"/>
  <c r="D97" i="67"/>
  <c r="C97" i="67"/>
  <c r="B97" i="67"/>
  <c r="K96" i="67"/>
  <c r="D96" i="67"/>
  <c r="C96" i="67"/>
  <c r="B96" i="67"/>
  <c r="K95" i="67"/>
  <c r="D95" i="67"/>
  <c r="C95" i="67"/>
  <c r="B95" i="67"/>
  <c r="K94" i="67"/>
  <c r="D94" i="67"/>
  <c r="C94" i="67"/>
  <c r="B94" i="67"/>
  <c r="K93" i="67"/>
  <c r="D93" i="67"/>
  <c r="C93" i="67"/>
  <c r="B93" i="67"/>
  <c r="K92" i="67"/>
  <c r="D92" i="67"/>
  <c r="C92" i="67"/>
  <c r="B92" i="67"/>
  <c r="K91" i="67"/>
  <c r="D91" i="67"/>
  <c r="C91" i="67"/>
  <c r="B91" i="67"/>
  <c r="K90" i="67"/>
  <c r="D90" i="67"/>
  <c r="C90" i="67"/>
  <c r="B90" i="67"/>
  <c r="K89" i="67"/>
  <c r="D89" i="67"/>
  <c r="C89" i="67"/>
  <c r="B89" i="67"/>
  <c r="K88" i="67"/>
  <c r="D88" i="67"/>
  <c r="C88" i="67"/>
  <c r="B88" i="67"/>
  <c r="K87" i="67"/>
  <c r="D87" i="67"/>
  <c r="C87" i="67"/>
  <c r="B87" i="67"/>
  <c r="K86" i="67"/>
  <c r="D86" i="67"/>
  <c r="C86" i="67"/>
  <c r="B86" i="67"/>
  <c r="K85" i="67"/>
  <c r="D85" i="67"/>
  <c r="C85" i="67"/>
  <c r="B85" i="67"/>
  <c r="K84" i="67"/>
  <c r="D84" i="67"/>
  <c r="C84" i="67"/>
  <c r="B84" i="67"/>
  <c r="K83" i="67"/>
  <c r="D83" i="67"/>
  <c r="C83" i="67"/>
  <c r="B83" i="67"/>
  <c r="K82" i="67"/>
  <c r="D82" i="67"/>
  <c r="C82" i="67"/>
  <c r="B82" i="67"/>
  <c r="K81" i="67"/>
  <c r="D81" i="67"/>
  <c r="C81" i="67"/>
  <c r="B81" i="67"/>
  <c r="K80" i="67"/>
  <c r="D80" i="67"/>
  <c r="C80" i="67"/>
  <c r="B80" i="67"/>
  <c r="K79" i="67"/>
  <c r="D79" i="67"/>
  <c r="C79" i="67"/>
  <c r="B79" i="67"/>
  <c r="K78" i="67"/>
  <c r="D78" i="67"/>
  <c r="C78" i="67"/>
  <c r="B78" i="67"/>
  <c r="K77" i="67"/>
  <c r="D77" i="67"/>
  <c r="C77" i="67"/>
  <c r="B77" i="67"/>
  <c r="K76" i="67"/>
  <c r="D76" i="67"/>
  <c r="C76" i="67"/>
  <c r="B76" i="67"/>
  <c r="K75" i="67"/>
  <c r="D75" i="67"/>
  <c r="C75" i="67"/>
  <c r="B75" i="67"/>
  <c r="K74" i="67"/>
  <c r="D74" i="67"/>
  <c r="C74" i="67"/>
  <c r="B74" i="67"/>
  <c r="K73" i="67"/>
  <c r="D73" i="67"/>
  <c r="C73" i="67"/>
  <c r="B73" i="67"/>
  <c r="K72" i="67"/>
  <c r="D72" i="67"/>
  <c r="C72" i="67"/>
  <c r="B72" i="67"/>
  <c r="K71" i="67"/>
  <c r="D71" i="67"/>
  <c r="C71" i="67"/>
  <c r="B71" i="67"/>
  <c r="K70" i="67"/>
  <c r="D70" i="67"/>
  <c r="C70" i="67"/>
  <c r="B70" i="67"/>
  <c r="K69" i="67"/>
  <c r="D69" i="67"/>
  <c r="C69" i="67"/>
  <c r="B69" i="67"/>
  <c r="K68" i="67"/>
  <c r="D68" i="67"/>
  <c r="C68" i="67"/>
  <c r="B68" i="67"/>
  <c r="K67" i="67"/>
  <c r="D67" i="67"/>
  <c r="C67" i="67"/>
  <c r="B67" i="67"/>
  <c r="K66" i="67"/>
  <c r="D66" i="67"/>
  <c r="C66" i="67"/>
  <c r="B66" i="67"/>
  <c r="K65" i="67"/>
  <c r="D65" i="67"/>
  <c r="C65" i="67"/>
  <c r="B65" i="67"/>
  <c r="K64" i="67"/>
  <c r="D64" i="67"/>
  <c r="C64" i="67"/>
  <c r="B64" i="67"/>
  <c r="K63" i="67"/>
  <c r="D63" i="67"/>
  <c r="C63" i="67"/>
  <c r="B63" i="67"/>
  <c r="K62" i="67"/>
  <c r="D62" i="67"/>
  <c r="C62" i="67"/>
  <c r="B62" i="67"/>
  <c r="K61" i="67"/>
  <c r="D61" i="67"/>
  <c r="C61" i="67"/>
  <c r="B61" i="67"/>
  <c r="K60" i="67"/>
  <c r="D60" i="67"/>
  <c r="C60" i="67"/>
  <c r="B60" i="67"/>
  <c r="K59" i="67"/>
  <c r="D59" i="67"/>
  <c r="C59" i="67"/>
  <c r="B59" i="67"/>
  <c r="K58" i="67"/>
  <c r="D58" i="67"/>
  <c r="C58" i="67"/>
  <c r="B58" i="67"/>
  <c r="K57" i="67"/>
  <c r="D57" i="67"/>
  <c r="C57" i="67"/>
  <c r="B57" i="67"/>
  <c r="K56" i="67"/>
  <c r="D56" i="67"/>
  <c r="C56" i="67"/>
  <c r="B56" i="67"/>
  <c r="K55" i="67"/>
  <c r="D55" i="67"/>
  <c r="C55" i="67"/>
  <c r="B55" i="67"/>
  <c r="K54" i="67"/>
  <c r="D54" i="67"/>
  <c r="C54" i="67"/>
  <c r="B54" i="67"/>
  <c r="K53" i="67"/>
  <c r="D53" i="67"/>
  <c r="C53" i="67"/>
  <c r="B53" i="67"/>
  <c r="K52" i="67"/>
  <c r="D52" i="67"/>
  <c r="C52" i="67"/>
  <c r="B52" i="67"/>
  <c r="K51" i="67"/>
  <c r="D51" i="67"/>
  <c r="C51" i="67"/>
  <c r="B51" i="67"/>
  <c r="K50" i="67"/>
  <c r="D50" i="67"/>
  <c r="C50" i="67"/>
  <c r="B50" i="67"/>
  <c r="K49" i="67"/>
  <c r="D49" i="67"/>
  <c r="C49" i="67"/>
  <c r="B49" i="67"/>
  <c r="K48" i="67"/>
  <c r="D48" i="67"/>
  <c r="C48" i="67"/>
  <c r="B48" i="67"/>
  <c r="K47" i="67"/>
  <c r="D47" i="67"/>
  <c r="C47" i="67"/>
  <c r="B47" i="67"/>
  <c r="K46" i="67"/>
  <c r="D46" i="67"/>
  <c r="C46" i="67"/>
  <c r="B46" i="67"/>
  <c r="K45" i="67"/>
  <c r="D45" i="67"/>
  <c r="C45" i="67"/>
  <c r="B45" i="67"/>
  <c r="K44" i="67"/>
  <c r="D44" i="67"/>
  <c r="C44" i="67"/>
  <c r="B44" i="67"/>
  <c r="K43" i="67"/>
  <c r="D43" i="67"/>
  <c r="C43" i="67"/>
  <c r="B43" i="67"/>
  <c r="K42" i="67"/>
  <c r="D42" i="67"/>
  <c r="C42" i="67"/>
  <c r="B42" i="67"/>
  <c r="K41" i="67"/>
  <c r="D41" i="67"/>
  <c r="C41" i="67"/>
  <c r="B41" i="67"/>
  <c r="K40" i="67"/>
  <c r="D40" i="67"/>
  <c r="C40" i="67"/>
  <c r="B40" i="67"/>
  <c r="K39" i="67"/>
  <c r="D39" i="67"/>
  <c r="C39" i="67"/>
  <c r="B39" i="67"/>
  <c r="K38" i="67"/>
  <c r="D38" i="67"/>
  <c r="C38" i="67"/>
  <c r="B38" i="67"/>
  <c r="K37" i="67"/>
  <c r="D37" i="67"/>
  <c r="C37" i="67"/>
  <c r="B37" i="67"/>
  <c r="K36" i="67"/>
  <c r="D36" i="67"/>
  <c r="C36" i="67"/>
  <c r="B36" i="67"/>
  <c r="K35" i="67"/>
  <c r="D35" i="67"/>
  <c r="C35" i="67"/>
  <c r="B35" i="67"/>
  <c r="K34" i="67"/>
  <c r="D34" i="67"/>
  <c r="C34" i="67"/>
  <c r="B34" i="67"/>
  <c r="K33" i="67"/>
  <c r="D33" i="67"/>
  <c r="C33" i="67"/>
  <c r="B33" i="67"/>
  <c r="K32" i="67"/>
  <c r="D32" i="67"/>
  <c r="C32" i="67"/>
  <c r="B32" i="67"/>
  <c r="K31" i="67"/>
  <c r="D31" i="67"/>
  <c r="C31" i="67"/>
  <c r="B31" i="67"/>
  <c r="K30" i="67"/>
  <c r="D30" i="67"/>
  <c r="C30" i="67"/>
  <c r="B30" i="67"/>
  <c r="K29" i="67"/>
  <c r="D29" i="67"/>
  <c r="C29" i="67"/>
  <c r="B29" i="67"/>
  <c r="K28" i="67"/>
  <c r="D28" i="67"/>
  <c r="C28" i="67"/>
  <c r="B28" i="67"/>
  <c r="K27" i="67"/>
  <c r="D27" i="67"/>
  <c r="C27" i="67"/>
  <c r="B27" i="67"/>
  <c r="K26" i="67"/>
  <c r="D26" i="67"/>
  <c r="C26" i="67"/>
  <c r="B26" i="67"/>
  <c r="K25" i="67"/>
  <c r="D25" i="67"/>
  <c r="C25" i="67"/>
  <c r="B25" i="67"/>
  <c r="K24" i="67"/>
  <c r="D24" i="67"/>
  <c r="C24" i="67"/>
  <c r="B24" i="67"/>
  <c r="K23" i="67"/>
  <c r="D23" i="67"/>
  <c r="C23" i="67"/>
  <c r="B23" i="67"/>
  <c r="K22" i="67"/>
  <c r="D22" i="67"/>
  <c r="C22" i="67"/>
  <c r="B22" i="67"/>
  <c r="K21" i="67"/>
  <c r="D21" i="67"/>
  <c r="C21" i="67"/>
  <c r="B21" i="67"/>
  <c r="K20" i="67"/>
  <c r="D20" i="67"/>
  <c r="C20" i="67"/>
  <c r="B20" i="67"/>
  <c r="K19" i="67"/>
  <c r="D19" i="67"/>
  <c r="C19" i="67"/>
  <c r="B19" i="67"/>
  <c r="K18" i="67"/>
  <c r="D18" i="67"/>
  <c r="C18" i="67"/>
  <c r="B18" i="67"/>
  <c r="K17" i="67"/>
  <c r="D17" i="67"/>
  <c r="C17" i="67"/>
  <c r="B17" i="67"/>
  <c r="K16" i="67"/>
  <c r="D16" i="67"/>
  <c r="C16" i="67"/>
  <c r="B16" i="67"/>
  <c r="K15" i="67"/>
  <c r="D15" i="67"/>
  <c r="C15" i="67"/>
  <c r="B15" i="67"/>
  <c r="K14" i="67"/>
  <c r="D14" i="67"/>
  <c r="C14" i="67"/>
  <c r="B14" i="67"/>
  <c r="K13" i="67"/>
  <c r="D13" i="67"/>
  <c r="C13" i="67"/>
  <c r="H14" i="89" s="1"/>
  <c r="B13" i="67"/>
  <c r="K12" i="67"/>
  <c r="D12" i="67"/>
  <c r="C12" i="67"/>
  <c r="H13" i="89" s="1"/>
  <c r="B12" i="67"/>
  <c r="K11" i="67"/>
  <c r="D11" i="67"/>
  <c r="C11" i="67"/>
  <c r="H12" i="89" s="1"/>
  <c r="B11" i="67"/>
  <c r="K10" i="67"/>
  <c r="D10" i="67"/>
  <c r="C10" i="67"/>
  <c r="H11" i="89" s="1"/>
  <c r="B10" i="67"/>
  <c r="K9" i="67"/>
  <c r="D9" i="67"/>
  <c r="C9" i="67"/>
  <c r="H10" i="89" s="1"/>
  <c r="B9" i="67"/>
  <c r="K8" i="67"/>
  <c r="D8" i="67"/>
  <c r="C8" i="67"/>
  <c r="H9" i="89" s="1"/>
  <c r="B8" i="67"/>
  <c r="K7" i="67"/>
  <c r="D7" i="67"/>
  <c r="C7" i="67"/>
  <c r="H8" i="89" s="1"/>
  <c r="B7" i="67"/>
  <c r="K6" i="67"/>
  <c r="D6" i="67"/>
  <c r="C6" i="67"/>
  <c r="H7" i="89" s="1"/>
  <c r="B6" i="67"/>
  <c r="K5" i="67"/>
  <c r="D5" i="67"/>
  <c r="C5" i="67"/>
  <c r="H6" i="89" s="1"/>
  <c r="B5" i="67"/>
  <c r="K4" i="67"/>
  <c r="D4" i="67"/>
  <c r="C4" i="67"/>
  <c r="H5" i="89" s="1"/>
  <c r="B4" i="67"/>
  <c r="K3" i="67"/>
  <c r="D3" i="67"/>
  <c r="C3" i="67"/>
  <c r="H4" i="89" s="1"/>
  <c r="B3" i="67"/>
  <c r="G148" i="65"/>
  <c r="D148" i="65"/>
  <c r="E148" i="65" s="1"/>
  <c r="C148" i="65"/>
  <c r="B148" i="65"/>
  <c r="D147" i="65"/>
  <c r="G147" i="65" s="1"/>
  <c r="C147" i="65"/>
  <c r="B147" i="65"/>
  <c r="G146" i="65"/>
  <c r="E146" i="65"/>
  <c r="D146" i="65"/>
  <c r="C146" i="65"/>
  <c r="B146" i="65"/>
  <c r="G145" i="65"/>
  <c r="D145" i="65"/>
  <c r="E145" i="65" s="1"/>
  <c r="C145" i="65"/>
  <c r="B145" i="65"/>
  <c r="D144" i="65"/>
  <c r="G144" i="65" s="1"/>
  <c r="C144" i="65"/>
  <c r="B144" i="65"/>
  <c r="D143" i="65"/>
  <c r="G143" i="65" s="1"/>
  <c r="C143" i="65"/>
  <c r="B143" i="65"/>
  <c r="G142" i="65"/>
  <c r="E142" i="65"/>
  <c r="D142" i="65"/>
  <c r="C142" i="65"/>
  <c r="B142" i="65"/>
  <c r="D141" i="65"/>
  <c r="C141" i="65"/>
  <c r="B141" i="65"/>
  <c r="G140" i="65"/>
  <c r="D140" i="65"/>
  <c r="E140" i="65" s="1"/>
  <c r="C140" i="65"/>
  <c r="B140" i="65"/>
  <c r="E139" i="65"/>
  <c r="D139" i="65"/>
  <c r="G139" i="65" s="1"/>
  <c r="C139" i="65"/>
  <c r="B139" i="65"/>
  <c r="E138" i="65"/>
  <c r="D138" i="65"/>
  <c r="G138" i="65" s="1"/>
  <c r="C138" i="65"/>
  <c r="B138" i="65"/>
  <c r="D137" i="65"/>
  <c r="C137" i="65"/>
  <c r="B137" i="65"/>
  <c r="D136" i="65"/>
  <c r="G136" i="65" s="1"/>
  <c r="C136" i="65"/>
  <c r="B136" i="65"/>
  <c r="D135" i="65"/>
  <c r="G135" i="65" s="1"/>
  <c r="C135" i="65"/>
  <c r="B135" i="65"/>
  <c r="D134" i="65"/>
  <c r="C134" i="65"/>
  <c r="B134" i="65"/>
  <c r="D133" i="65"/>
  <c r="C133" i="65"/>
  <c r="B133" i="65"/>
  <c r="D132" i="65"/>
  <c r="E132" i="65" s="1"/>
  <c r="C132" i="65"/>
  <c r="B132" i="65"/>
  <c r="D131" i="65"/>
  <c r="G131" i="65" s="1"/>
  <c r="C131" i="65"/>
  <c r="B131" i="65"/>
  <c r="D130" i="65"/>
  <c r="G130" i="65" s="1"/>
  <c r="C130" i="65"/>
  <c r="B130" i="65"/>
  <c r="D129" i="65"/>
  <c r="E129" i="65" s="1"/>
  <c r="C129" i="65"/>
  <c r="B129" i="65"/>
  <c r="D128" i="65"/>
  <c r="G128" i="65" s="1"/>
  <c r="C128" i="65"/>
  <c r="B128" i="65"/>
  <c r="D127" i="65"/>
  <c r="G127" i="65" s="1"/>
  <c r="C127" i="65"/>
  <c r="B127" i="65"/>
  <c r="D126" i="65"/>
  <c r="G126" i="65" s="1"/>
  <c r="C126" i="65"/>
  <c r="B126" i="65"/>
  <c r="D125" i="65"/>
  <c r="C125" i="65"/>
  <c r="B125" i="65"/>
  <c r="D124" i="65"/>
  <c r="E124" i="65" s="1"/>
  <c r="C124" i="65"/>
  <c r="B124" i="65"/>
  <c r="D123" i="65"/>
  <c r="G123" i="65" s="1"/>
  <c r="C123" i="65"/>
  <c r="B123" i="65"/>
  <c r="D122" i="65"/>
  <c r="G122" i="65" s="1"/>
  <c r="C122" i="65"/>
  <c r="B122" i="65"/>
  <c r="G121" i="65"/>
  <c r="D121" i="65"/>
  <c r="E121" i="65" s="1"/>
  <c r="C121" i="65"/>
  <c r="B121" i="65"/>
  <c r="D120" i="65"/>
  <c r="G120" i="65" s="1"/>
  <c r="C120" i="65"/>
  <c r="B120" i="65"/>
  <c r="D119" i="65"/>
  <c r="G119" i="65" s="1"/>
  <c r="C119" i="65"/>
  <c r="B119" i="65"/>
  <c r="G118" i="65"/>
  <c r="E118" i="65"/>
  <c r="D118" i="65"/>
  <c r="C118" i="65"/>
  <c r="B118" i="65"/>
  <c r="G117" i="65"/>
  <c r="D117" i="65"/>
  <c r="E117" i="65" s="1"/>
  <c r="C117" i="65"/>
  <c r="B117" i="65"/>
  <c r="E116" i="65"/>
  <c r="D116" i="65"/>
  <c r="G116" i="65" s="1"/>
  <c r="C116" i="65"/>
  <c r="B116" i="65"/>
  <c r="G115" i="65"/>
  <c r="D115" i="65"/>
  <c r="E115" i="65" s="1"/>
  <c r="C115" i="65"/>
  <c r="B115" i="65"/>
  <c r="D114" i="65"/>
  <c r="G114" i="65" s="1"/>
  <c r="C114" i="65"/>
  <c r="B114" i="65"/>
  <c r="D113" i="65"/>
  <c r="C113" i="65"/>
  <c r="B113" i="65"/>
  <c r="D112" i="65"/>
  <c r="G112" i="65" s="1"/>
  <c r="C112" i="65"/>
  <c r="B112" i="65"/>
  <c r="D111" i="65"/>
  <c r="G111" i="65" s="1"/>
  <c r="C111" i="65"/>
  <c r="B111" i="65"/>
  <c r="D110" i="65"/>
  <c r="G110" i="65" s="1"/>
  <c r="C110" i="65"/>
  <c r="B110" i="65"/>
  <c r="D109" i="65"/>
  <c r="C109" i="65"/>
  <c r="B109" i="65"/>
  <c r="D108" i="65"/>
  <c r="G108" i="65" s="1"/>
  <c r="C108" i="65"/>
  <c r="B108" i="65"/>
  <c r="D107" i="65"/>
  <c r="G107" i="65" s="1"/>
  <c r="C107" i="65"/>
  <c r="B107" i="65"/>
  <c r="E106" i="65"/>
  <c r="D106" i="65"/>
  <c r="G106" i="65" s="1"/>
  <c r="C106" i="65"/>
  <c r="B106" i="65"/>
  <c r="D105" i="65"/>
  <c r="G105" i="65" s="1"/>
  <c r="C105" i="65"/>
  <c r="B105" i="65"/>
  <c r="D104" i="65"/>
  <c r="G104" i="65" s="1"/>
  <c r="C104" i="65"/>
  <c r="B104" i="65"/>
  <c r="E103" i="65"/>
  <c r="D103" i="65"/>
  <c r="G103" i="65" s="1"/>
  <c r="C103" i="65"/>
  <c r="B103" i="65"/>
  <c r="D102" i="65"/>
  <c r="G102" i="65" s="1"/>
  <c r="C102" i="65"/>
  <c r="B102" i="65"/>
  <c r="D101" i="65"/>
  <c r="G101" i="65" s="1"/>
  <c r="C101" i="65"/>
  <c r="B101" i="65"/>
  <c r="D100" i="65"/>
  <c r="G100" i="65" s="1"/>
  <c r="C100" i="65"/>
  <c r="B100" i="65"/>
  <c r="D99" i="65"/>
  <c r="G99" i="65" s="1"/>
  <c r="C99" i="65"/>
  <c r="B99" i="65"/>
  <c r="D98" i="65"/>
  <c r="C98" i="65"/>
  <c r="B98" i="65"/>
  <c r="E97" i="65"/>
  <c r="D97" i="65"/>
  <c r="G97" i="65" s="1"/>
  <c r="C97" i="65"/>
  <c r="B97" i="65"/>
  <c r="D96" i="65"/>
  <c r="E96" i="65" s="1"/>
  <c r="C96" i="65"/>
  <c r="B96" i="65"/>
  <c r="D95" i="65"/>
  <c r="G95" i="65" s="1"/>
  <c r="C95" i="65"/>
  <c r="B95" i="65"/>
  <c r="G94" i="65"/>
  <c r="E94" i="65"/>
  <c r="D94" i="65"/>
  <c r="C94" i="65"/>
  <c r="B94" i="65"/>
  <c r="D93" i="65"/>
  <c r="G93" i="65" s="1"/>
  <c r="C93" i="65"/>
  <c r="B93" i="65"/>
  <c r="D92" i="65"/>
  <c r="C92" i="65"/>
  <c r="B92" i="65"/>
  <c r="E91" i="65"/>
  <c r="D91" i="65"/>
  <c r="G91" i="65" s="1"/>
  <c r="C91" i="65"/>
  <c r="B91" i="65"/>
  <c r="D90" i="65"/>
  <c r="E90" i="65" s="1"/>
  <c r="C90" i="65"/>
  <c r="B90" i="65"/>
  <c r="D89" i="65"/>
  <c r="G89" i="65" s="1"/>
  <c r="C89" i="65"/>
  <c r="B89" i="65"/>
  <c r="D88" i="65"/>
  <c r="E88" i="65" s="1"/>
  <c r="C88" i="65"/>
  <c r="B88" i="65"/>
  <c r="D87" i="65"/>
  <c r="G87" i="65" s="1"/>
  <c r="C87" i="65"/>
  <c r="B87" i="65"/>
  <c r="G86" i="65"/>
  <c r="D86" i="65"/>
  <c r="E86" i="65" s="1"/>
  <c r="C86" i="65"/>
  <c r="B86" i="65"/>
  <c r="D85" i="65"/>
  <c r="C85" i="65"/>
  <c r="B85" i="65"/>
  <c r="D84" i="65"/>
  <c r="G84" i="65" s="1"/>
  <c r="C84" i="65"/>
  <c r="B84" i="65"/>
  <c r="G83" i="65"/>
  <c r="D83" i="65"/>
  <c r="E83" i="65" s="1"/>
  <c r="C83" i="65"/>
  <c r="B83" i="65"/>
  <c r="D82" i="65"/>
  <c r="E82" i="65" s="1"/>
  <c r="C82" i="65"/>
  <c r="B82" i="65"/>
  <c r="D81" i="65"/>
  <c r="G81" i="65" s="1"/>
  <c r="C81" i="65"/>
  <c r="B81" i="65"/>
  <c r="D80" i="65"/>
  <c r="E80" i="65" s="1"/>
  <c r="C80" i="65"/>
  <c r="B80" i="65"/>
  <c r="D79" i="65"/>
  <c r="G79" i="65" s="1"/>
  <c r="C79" i="65"/>
  <c r="B79" i="65"/>
  <c r="D78" i="65"/>
  <c r="G78" i="65" s="1"/>
  <c r="C78" i="65"/>
  <c r="B78" i="65"/>
  <c r="D77" i="65"/>
  <c r="G77" i="65" s="1"/>
  <c r="C77" i="65"/>
  <c r="B77" i="65"/>
  <c r="D76" i="65"/>
  <c r="C76" i="65"/>
  <c r="B76" i="65"/>
  <c r="D75" i="65"/>
  <c r="E75" i="65" s="1"/>
  <c r="C75" i="65"/>
  <c r="B75" i="65"/>
  <c r="D74" i="65"/>
  <c r="E74" i="65" s="1"/>
  <c r="C74" i="65"/>
  <c r="B74" i="65"/>
  <c r="D73" i="65"/>
  <c r="G73" i="65" s="1"/>
  <c r="C73" i="65"/>
  <c r="B73" i="65"/>
  <c r="D72" i="65"/>
  <c r="E72" i="65" s="1"/>
  <c r="C72" i="65"/>
  <c r="B72" i="65"/>
  <c r="D71" i="65"/>
  <c r="G71" i="65" s="1"/>
  <c r="C71" i="65"/>
  <c r="B71" i="65"/>
  <c r="D70" i="65"/>
  <c r="C70" i="65"/>
  <c r="B70" i="65"/>
  <c r="E69" i="65"/>
  <c r="D69" i="65"/>
  <c r="G69" i="65" s="1"/>
  <c r="C69" i="65"/>
  <c r="B69" i="65"/>
  <c r="D68" i="65"/>
  <c r="G68" i="65" s="1"/>
  <c r="C68" i="65"/>
  <c r="B68" i="65"/>
  <c r="D67" i="65"/>
  <c r="G67" i="65" s="1"/>
  <c r="C67" i="65"/>
  <c r="B67" i="65"/>
  <c r="D66" i="65"/>
  <c r="E66" i="65" s="1"/>
  <c r="C66" i="65"/>
  <c r="B66" i="65"/>
  <c r="D65" i="65"/>
  <c r="G65" i="65" s="1"/>
  <c r="C65" i="65"/>
  <c r="B65" i="65"/>
  <c r="D64" i="65"/>
  <c r="G64" i="65" s="1"/>
  <c r="C64" i="65"/>
  <c r="B64" i="65"/>
  <c r="D63" i="65"/>
  <c r="E63" i="65" s="1"/>
  <c r="C63" i="65"/>
  <c r="B63" i="65"/>
  <c r="E62" i="65"/>
  <c r="D62" i="65"/>
  <c r="G62" i="65" s="1"/>
  <c r="C62" i="65"/>
  <c r="B62" i="65"/>
  <c r="D61" i="65"/>
  <c r="G61" i="65" s="1"/>
  <c r="C61" i="65"/>
  <c r="B61" i="65"/>
  <c r="G60" i="65"/>
  <c r="D60" i="65"/>
  <c r="E60" i="65" s="1"/>
  <c r="C60" i="65"/>
  <c r="B60" i="65"/>
  <c r="G59" i="65"/>
  <c r="D59" i="65"/>
  <c r="E59" i="65" s="1"/>
  <c r="C59" i="65"/>
  <c r="B59" i="65"/>
  <c r="D58" i="65"/>
  <c r="C58" i="65"/>
  <c r="B58" i="65"/>
  <c r="D57" i="65"/>
  <c r="G57" i="65" s="1"/>
  <c r="C57" i="65"/>
  <c r="B57" i="65"/>
  <c r="G56" i="65"/>
  <c r="D56" i="65"/>
  <c r="E56" i="65" s="1"/>
  <c r="C56" i="65"/>
  <c r="B56" i="65"/>
  <c r="D55" i="65"/>
  <c r="E55" i="65" s="1"/>
  <c r="C55" i="65"/>
  <c r="B55" i="65"/>
  <c r="D54" i="65"/>
  <c r="C54" i="65"/>
  <c r="B54" i="65"/>
  <c r="G53" i="65"/>
  <c r="D53" i="65"/>
  <c r="E53" i="65" s="1"/>
  <c r="C53" i="65"/>
  <c r="B53" i="65"/>
  <c r="D52" i="65"/>
  <c r="G52" i="65" s="1"/>
  <c r="C52" i="65"/>
  <c r="B52" i="65"/>
  <c r="D51" i="65"/>
  <c r="C51" i="65"/>
  <c r="B51" i="65"/>
  <c r="D50" i="65"/>
  <c r="E50" i="65" s="1"/>
  <c r="C50" i="65"/>
  <c r="B50" i="65"/>
  <c r="E49" i="65"/>
  <c r="D49" i="65"/>
  <c r="G49" i="65" s="1"/>
  <c r="C49" i="65"/>
  <c r="B49" i="65"/>
  <c r="E48" i="65"/>
  <c r="D48" i="65"/>
  <c r="G48" i="65" s="1"/>
  <c r="C48" i="65"/>
  <c r="B48" i="65"/>
  <c r="D47" i="65"/>
  <c r="E47" i="65" s="1"/>
  <c r="C47" i="65"/>
  <c r="B47" i="65"/>
  <c r="D46" i="65"/>
  <c r="G46" i="65" s="1"/>
  <c r="C46" i="65"/>
  <c r="B46" i="65"/>
  <c r="G45" i="65"/>
  <c r="D45" i="65"/>
  <c r="E45" i="65" s="1"/>
  <c r="C45" i="65"/>
  <c r="B45" i="65"/>
  <c r="D44" i="65"/>
  <c r="G44" i="65" s="1"/>
  <c r="C44" i="65"/>
  <c r="B44" i="65"/>
  <c r="D43" i="65"/>
  <c r="C43" i="65"/>
  <c r="B43" i="65"/>
  <c r="D42" i="65"/>
  <c r="E42" i="65" s="1"/>
  <c r="C42" i="65"/>
  <c r="B42" i="65"/>
  <c r="D41" i="65"/>
  <c r="C41" i="65"/>
  <c r="B41" i="65"/>
  <c r="D40" i="65"/>
  <c r="C40" i="65"/>
  <c r="B40" i="65"/>
  <c r="D39" i="65"/>
  <c r="C39" i="65"/>
  <c r="B39" i="65"/>
  <c r="D38" i="65"/>
  <c r="C38" i="65"/>
  <c r="B38" i="65"/>
  <c r="D37" i="65"/>
  <c r="C37" i="65"/>
  <c r="B37" i="65"/>
  <c r="D36" i="65"/>
  <c r="C36" i="65"/>
  <c r="B36" i="65"/>
  <c r="D35" i="65"/>
  <c r="C35" i="65"/>
  <c r="B35" i="65"/>
  <c r="D34" i="65"/>
  <c r="C34" i="65"/>
  <c r="B34" i="65"/>
  <c r="D33" i="65"/>
  <c r="C33" i="65"/>
  <c r="B33" i="65"/>
  <c r="D32" i="65"/>
  <c r="C32" i="65"/>
  <c r="B32" i="65"/>
  <c r="D31" i="65"/>
  <c r="C31" i="65"/>
  <c r="B31" i="65"/>
  <c r="D30" i="65"/>
  <c r="C30" i="65"/>
  <c r="B30" i="65"/>
  <c r="D29" i="65"/>
  <c r="C29" i="65"/>
  <c r="B29" i="65"/>
  <c r="D28" i="65"/>
  <c r="C28" i="65"/>
  <c r="B28" i="65"/>
  <c r="D27" i="65"/>
  <c r="C27" i="65"/>
  <c r="B27" i="65"/>
  <c r="D26" i="65"/>
  <c r="C26" i="65"/>
  <c r="B26" i="65"/>
  <c r="D25" i="65"/>
  <c r="C25" i="65"/>
  <c r="B25" i="65"/>
  <c r="D24" i="65"/>
  <c r="C24" i="65"/>
  <c r="B24" i="65"/>
  <c r="D23" i="65"/>
  <c r="C23" i="65"/>
  <c r="B23" i="65"/>
  <c r="D22" i="65"/>
  <c r="C22" i="65"/>
  <c r="B22" i="65"/>
  <c r="D21" i="65"/>
  <c r="C21" i="65"/>
  <c r="B21" i="65"/>
  <c r="D20" i="65"/>
  <c r="C20" i="65"/>
  <c r="B20" i="65"/>
  <c r="D19" i="65"/>
  <c r="C19" i="65"/>
  <c r="B19" i="65"/>
  <c r="D18" i="65"/>
  <c r="C18" i="65"/>
  <c r="B18" i="65"/>
  <c r="D17" i="65"/>
  <c r="C17" i="65"/>
  <c r="B17" i="65"/>
  <c r="D16" i="65"/>
  <c r="C16" i="65"/>
  <c r="B16" i="65"/>
  <c r="D15" i="65"/>
  <c r="C15" i="65"/>
  <c r="B15" i="65"/>
  <c r="D14" i="65"/>
  <c r="C14" i="65"/>
  <c r="B14" i="65"/>
  <c r="D13" i="65"/>
  <c r="C13" i="65"/>
  <c r="E14" i="89" s="1"/>
  <c r="B13" i="65"/>
  <c r="D12" i="65"/>
  <c r="C12" i="65"/>
  <c r="E13" i="89" s="1"/>
  <c r="B12" i="65"/>
  <c r="D11" i="65"/>
  <c r="C11" i="65"/>
  <c r="E12" i="89" s="1"/>
  <c r="B11" i="65"/>
  <c r="D10" i="65"/>
  <c r="C10" i="65"/>
  <c r="E11" i="89" s="1"/>
  <c r="B10" i="65"/>
  <c r="D9" i="65"/>
  <c r="C9" i="65"/>
  <c r="E10" i="89" s="1"/>
  <c r="B9" i="65"/>
  <c r="D8" i="65"/>
  <c r="C8" i="65"/>
  <c r="E9" i="89" s="1"/>
  <c r="B8" i="65"/>
  <c r="D7" i="65"/>
  <c r="C7" i="65"/>
  <c r="E8" i="89" s="1"/>
  <c r="B7" i="65"/>
  <c r="D6" i="65"/>
  <c r="C6" i="65"/>
  <c r="E7" i="89" s="1"/>
  <c r="B6" i="65"/>
  <c r="D5" i="65"/>
  <c r="C5" i="65"/>
  <c r="E6" i="89" s="1"/>
  <c r="B5" i="65"/>
  <c r="D4" i="65"/>
  <c r="C4" i="65"/>
  <c r="E5" i="89" s="1"/>
  <c r="B4" i="65"/>
  <c r="D3" i="65"/>
  <c r="C3" i="65"/>
  <c r="E4" i="89" s="1"/>
  <c r="B3" i="65"/>
  <c r="O148" i="63"/>
  <c r="M148" i="63"/>
  <c r="F148" i="63"/>
  <c r="D148" i="63"/>
  <c r="G148" i="63" s="1"/>
  <c r="C148" i="63"/>
  <c r="B148" i="63"/>
  <c r="O147" i="63"/>
  <c r="M147" i="63"/>
  <c r="F147" i="63"/>
  <c r="D147" i="63"/>
  <c r="E147" i="63" s="1"/>
  <c r="C147" i="63"/>
  <c r="B147" i="63"/>
  <c r="O146" i="63"/>
  <c r="M146" i="63"/>
  <c r="F146" i="63"/>
  <c r="D146" i="63"/>
  <c r="G146" i="63" s="1"/>
  <c r="C146" i="63"/>
  <c r="B146" i="63"/>
  <c r="O145" i="63"/>
  <c r="M145" i="63"/>
  <c r="F145" i="63"/>
  <c r="D145" i="63"/>
  <c r="E145" i="63" s="1"/>
  <c r="C145" i="63"/>
  <c r="B145" i="63"/>
  <c r="O144" i="63"/>
  <c r="M144" i="63"/>
  <c r="F144" i="63"/>
  <c r="D144" i="63"/>
  <c r="G144" i="63" s="1"/>
  <c r="C144" i="63"/>
  <c r="B144" i="63"/>
  <c r="O143" i="63"/>
  <c r="M143" i="63"/>
  <c r="F143" i="63"/>
  <c r="D143" i="63"/>
  <c r="E143" i="63" s="1"/>
  <c r="C143" i="63"/>
  <c r="B143" i="63"/>
  <c r="O142" i="63"/>
  <c r="M142" i="63"/>
  <c r="F142" i="63"/>
  <c r="D142" i="63"/>
  <c r="E142" i="63" s="1"/>
  <c r="C142" i="63"/>
  <c r="B142" i="63"/>
  <c r="O141" i="63"/>
  <c r="M141" i="63"/>
  <c r="F141" i="63"/>
  <c r="D141" i="63"/>
  <c r="G141" i="63" s="1"/>
  <c r="C141" i="63"/>
  <c r="B141" i="63"/>
  <c r="O140" i="63"/>
  <c r="M140" i="63"/>
  <c r="F140" i="63"/>
  <c r="D140" i="63"/>
  <c r="G140" i="63" s="1"/>
  <c r="C140" i="63"/>
  <c r="B140" i="63"/>
  <c r="O139" i="63"/>
  <c r="M139" i="63"/>
  <c r="F139" i="63"/>
  <c r="D139" i="63"/>
  <c r="C139" i="63"/>
  <c r="B139" i="63"/>
  <c r="O138" i="63"/>
  <c r="M138" i="63"/>
  <c r="F138" i="63"/>
  <c r="D138" i="63"/>
  <c r="E138" i="63" s="1"/>
  <c r="C138" i="63"/>
  <c r="B138" i="63"/>
  <c r="O137" i="63"/>
  <c r="M137" i="63"/>
  <c r="F137" i="63"/>
  <c r="D137" i="63"/>
  <c r="E137" i="63" s="1"/>
  <c r="C137" i="63"/>
  <c r="B137" i="63"/>
  <c r="O136" i="63"/>
  <c r="M136" i="63"/>
  <c r="F136" i="63"/>
  <c r="D136" i="63"/>
  <c r="E136" i="63" s="1"/>
  <c r="C136" i="63"/>
  <c r="B136" i="63"/>
  <c r="O135" i="63"/>
  <c r="M135" i="63"/>
  <c r="F135" i="63"/>
  <c r="D135" i="63"/>
  <c r="G135" i="63" s="1"/>
  <c r="C135" i="63"/>
  <c r="B135" i="63"/>
  <c r="O134" i="63"/>
  <c r="M134" i="63"/>
  <c r="F134" i="63"/>
  <c r="D134" i="63"/>
  <c r="G134" i="63" s="1"/>
  <c r="C134" i="63"/>
  <c r="B134" i="63"/>
  <c r="O133" i="63"/>
  <c r="M133" i="63"/>
  <c r="F133" i="63"/>
  <c r="D133" i="63"/>
  <c r="G133" i="63" s="1"/>
  <c r="C133" i="63"/>
  <c r="B133" i="63"/>
  <c r="O132" i="63"/>
  <c r="M132" i="63"/>
  <c r="F132" i="63"/>
  <c r="D132" i="63"/>
  <c r="G132" i="63" s="1"/>
  <c r="C132" i="63"/>
  <c r="B132" i="63"/>
  <c r="O131" i="63"/>
  <c r="M131" i="63"/>
  <c r="F131" i="63"/>
  <c r="D131" i="63"/>
  <c r="E131" i="63" s="1"/>
  <c r="C131" i="63"/>
  <c r="B131" i="63"/>
  <c r="O130" i="63"/>
  <c r="M130" i="63"/>
  <c r="F130" i="63"/>
  <c r="D130" i="63"/>
  <c r="G130" i="63" s="1"/>
  <c r="C130" i="63"/>
  <c r="B130" i="63"/>
  <c r="O129" i="63"/>
  <c r="M129" i="63"/>
  <c r="F129" i="63"/>
  <c r="D129" i="63"/>
  <c r="E129" i="63" s="1"/>
  <c r="C129" i="63"/>
  <c r="B129" i="63"/>
  <c r="O128" i="63"/>
  <c r="M128" i="63"/>
  <c r="F128" i="63"/>
  <c r="E128" i="63"/>
  <c r="D128" i="63"/>
  <c r="G128" i="63" s="1"/>
  <c r="C128" i="63"/>
  <c r="B128" i="63"/>
  <c r="O127" i="63"/>
  <c r="M127" i="63"/>
  <c r="G127" i="63"/>
  <c r="F127" i="63"/>
  <c r="D127" i="63"/>
  <c r="E127" i="63" s="1"/>
  <c r="C127" i="63"/>
  <c r="B127" i="63"/>
  <c r="O126" i="63"/>
  <c r="M126" i="63"/>
  <c r="F126" i="63"/>
  <c r="D126" i="63"/>
  <c r="G126" i="63" s="1"/>
  <c r="C126" i="63"/>
  <c r="B126" i="63"/>
  <c r="O125" i="63"/>
  <c r="M125" i="63"/>
  <c r="F125" i="63"/>
  <c r="D125" i="63"/>
  <c r="G125" i="63" s="1"/>
  <c r="C125" i="63"/>
  <c r="B125" i="63"/>
  <c r="O124" i="63"/>
  <c r="M124" i="63"/>
  <c r="F124" i="63"/>
  <c r="D124" i="63"/>
  <c r="G124" i="63" s="1"/>
  <c r="C124" i="63"/>
  <c r="B124" i="63"/>
  <c r="O123" i="63"/>
  <c r="M123" i="63"/>
  <c r="F123" i="63"/>
  <c r="D123" i="63"/>
  <c r="C123" i="63"/>
  <c r="B123" i="63"/>
  <c r="O122" i="63"/>
  <c r="M122" i="63"/>
  <c r="F122" i="63"/>
  <c r="D122" i="63"/>
  <c r="E122" i="63" s="1"/>
  <c r="C122" i="63"/>
  <c r="B122" i="63"/>
  <c r="O121" i="63"/>
  <c r="M121" i="63"/>
  <c r="F121" i="63"/>
  <c r="D121" i="63"/>
  <c r="G121" i="63" s="1"/>
  <c r="C121" i="63"/>
  <c r="B121" i="63"/>
  <c r="O120" i="63"/>
  <c r="M120" i="63"/>
  <c r="F120" i="63"/>
  <c r="D120" i="63"/>
  <c r="E120" i="63" s="1"/>
  <c r="C120" i="63"/>
  <c r="B120" i="63"/>
  <c r="O119" i="63"/>
  <c r="M119" i="63"/>
  <c r="F119" i="63"/>
  <c r="D119" i="63"/>
  <c r="G119" i="63" s="1"/>
  <c r="C119" i="63"/>
  <c r="B119" i="63"/>
  <c r="O118" i="63"/>
  <c r="M118" i="63"/>
  <c r="F118" i="63"/>
  <c r="D118" i="63"/>
  <c r="G118" i="63" s="1"/>
  <c r="C118" i="63"/>
  <c r="B118" i="63"/>
  <c r="O117" i="63"/>
  <c r="M117" i="63"/>
  <c r="F117" i="63"/>
  <c r="D117" i="63"/>
  <c r="G117" i="63" s="1"/>
  <c r="C117" i="63"/>
  <c r="B117" i="63"/>
  <c r="O116" i="63"/>
  <c r="M116" i="63"/>
  <c r="F116" i="63"/>
  <c r="D116" i="63"/>
  <c r="E116" i="63" s="1"/>
  <c r="C116" i="63"/>
  <c r="B116" i="63"/>
  <c r="O115" i="63"/>
  <c r="M115" i="63"/>
  <c r="F115" i="63"/>
  <c r="D115" i="63"/>
  <c r="E115" i="63" s="1"/>
  <c r="C115" i="63"/>
  <c r="B115" i="63"/>
  <c r="O114" i="63"/>
  <c r="M114" i="63"/>
  <c r="F114" i="63"/>
  <c r="D114" i="63"/>
  <c r="G114" i="63" s="1"/>
  <c r="C114" i="63"/>
  <c r="B114" i="63"/>
  <c r="O113" i="63"/>
  <c r="M113" i="63"/>
  <c r="F113" i="63"/>
  <c r="D113" i="63"/>
  <c r="E113" i="63" s="1"/>
  <c r="C113" i="63"/>
  <c r="B113" i="63"/>
  <c r="O112" i="63"/>
  <c r="M112" i="63"/>
  <c r="F112" i="63"/>
  <c r="D112" i="63"/>
  <c r="E112" i="63" s="1"/>
  <c r="C112" i="63"/>
  <c r="B112" i="63"/>
  <c r="O111" i="63"/>
  <c r="M111" i="63"/>
  <c r="F111" i="63"/>
  <c r="D111" i="63"/>
  <c r="G111" i="63" s="1"/>
  <c r="C111" i="63"/>
  <c r="B111" i="63"/>
  <c r="O110" i="63"/>
  <c r="M110" i="63"/>
  <c r="F110" i="63"/>
  <c r="D110" i="63"/>
  <c r="G110" i="63" s="1"/>
  <c r="C110" i="63"/>
  <c r="B110" i="63"/>
  <c r="O109" i="63"/>
  <c r="M109" i="63"/>
  <c r="F109" i="63"/>
  <c r="D109" i="63"/>
  <c r="C109" i="63"/>
  <c r="B109" i="63"/>
  <c r="O108" i="63"/>
  <c r="M108" i="63"/>
  <c r="F108" i="63"/>
  <c r="D108" i="63"/>
  <c r="E108" i="63" s="1"/>
  <c r="C108" i="63"/>
  <c r="B108" i="63"/>
  <c r="O107" i="63"/>
  <c r="M107" i="63"/>
  <c r="F107" i="63"/>
  <c r="D107" i="63"/>
  <c r="E107" i="63" s="1"/>
  <c r="C107" i="63"/>
  <c r="B107" i="63"/>
  <c r="O106" i="63"/>
  <c r="M106" i="63"/>
  <c r="F106" i="63"/>
  <c r="D106" i="63"/>
  <c r="G106" i="63" s="1"/>
  <c r="C106" i="63"/>
  <c r="B106" i="63"/>
  <c r="O105" i="63"/>
  <c r="M105" i="63"/>
  <c r="F105" i="63"/>
  <c r="D105" i="63"/>
  <c r="G105" i="63" s="1"/>
  <c r="C105" i="63"/>
  <c r="B105" i="63"/>
  <c r="O104" i="63"/>
  <c r="M104" i="63"/>
  <c r="F104" i="63"/>
  <c r="D104" i="63"/>
  <c r="E104" i="63" s="1"/>
  <c r="C104" i="63"/>
  <c r="B104" i="63"/>
  <c r="O103" i="63"/>
  <c r="M103" i="63"/>
  <c r="F103" i="63"/>
  <c r="D103" i="63"/>
  <c r="C103" i="63"/>
  <c r="B103" i="63"/>
  <c r="O102" i="63"/>
  <c r="M102" i="63"/>
  <c r="F102" i="63"/>
  <c r="D102" i="63"/>
  <c r="G102" i="63" s="1"/>
  <c r="C102" i="63"/>
  <c r="B102" i="63"/>
  <c r="O101" i="63"/>
  <c r="M101" i="63"/>
  <c r="F101" i="63"/>
  <c r="D101" i="63"/>
  <c r="C101" i="63"/>
  <c r="B101" i="63"/>
  <c r="O100" i="63"/>
  <c r="M100" i="63"/>
  <c r="F100" i="63"/>
  <c r="D100" i="63"/>
  <c r="G100" i="63" s="1"/>
  <c r="C100" i="63"/>
  <c r="B100" i="63"/>
  <c r="O99" i="63"/>
  <c r="M99" i="63"/>
  <c r="F99" i="63"/>
  <c r="D99" i="63"/>
  <c r="G99" i="63" s="1"/>
  <c r="C99" i="63"/>
  <c r="B99" i="63"/>
  <c r="O98" i="63"/>
  <c r="M98" i="63"/>
  <c r="G98" i="63"/>
  <c r="F98" i="63"/>
  <c r="D98" i="63"/>
  <c r="E98" i="63" s="1"/>
  <c r="C98" i="63"/>
  <c r="B98" i="63"/>
  <c r="O97" i="63"/>
  <c r="M97" i="63"/>
  <c r="F97" i="63"/>
  <c r="D97" i="63"/>
  <c r="G97" i="63" s="1"/>
  <c r="C97" i="63"/>
  <c r="B97" i="63"/>
  <c r="O96" i="63"/>
  <c r="M96" i="63"/>
  <c r="F96" i="63"/>
  <c r="D96" i="63"/>
  <c r="G96" i="63" s="1"/>
  <c r="C96" i="63"/>
  <c r="B96" i="63"/>
  <c r="O95" i="63"/>
  <c r="M95" i="63"/>
  <c r="F95" i="63"/>
  <c r="D95" i="63"/>
  <c r="G95" i="63" s="1"/>
  <c r="C95" i="63"/>
  <c r="B95" i="63"/>
  <c r="O94" i="63"/>
  <c r="M94" i="63"/>
  <c r="F94" i="63"/>
  <c r="D94" i="63"/>
  <c r="E94" i="63" s="1"/>
  <c r="C94" i="63"/>
  <c r="B94" i="63"/>
  <c r="O93" i="63"/>
  <c r="M93" i="63"/>
  <c r="F93" i="63"/>
  <c r="D93" i="63"/>
  <c r="G93" i="63" s="1"/>
  <c r="C93" i="63"/>
  <c r="B93" i="63"/>
  <c r="O92" i="63"/>
  <c r="M92" i="63"/>
  <c r="F92" i="63"/>
  <c r="D92" i="63"/>
  <c r="G92" i="63" s="1"/>
  <c r="C92" i="63"/>
  <c r="B92" i="63"/>
  <c r="O91" i="63"/>
  <c r="M91" i="63"/>
  <c r="F91" i="63"/>
  <c r="D91" i="63"/>
  <c r="G91" i="63" s="1"/>
  <c r="C91" i="63"/>
  <c r="B91" i="63"/>
  <c r="O90" i="63"/>
  <c r="M90" i="63"/>
  <c r="F90" i="63"/>
  <c r="D90" i="63"/>
  <c r="C90" i="63"/>
  <c r="B90" i="63"/>
  <c r="O89" i="63"/>
  <c r="M89" i="63"/>
  <c r="F89" i="63"/>
  <c r="D89" i="63"/>
  <c r="G89" i="63" s="1"/>
  <c r="C89" i="63"/>
  <c r="B89" i="63"/>
  <c r="O88" i="63"/>
  <c r="M88" i="63"/>
  <c r="F88" i="63"/>
  <c r="D88" i="63"/>
  <c r="G88" i="63" s="1"/>
  <c r="C88" i="63"/>
  <c r="B88" i="63"/>
  <c r="O87" i="63"/>
  <c r="M87" i="63"/>
  <c r="G87" i="63"/>
  <c r="H87" i="63" s="1"/>
  <c r="F87" i="63"/>
  <c r="D87" i="63"/>
  <c r="E87" i="63" s="1"/>
  <c r="C87" i="63"/>
  <c r="B87" i="63"/>
  <c r="O86" i="63"/>
  <c r="M86" i="63"/>
  <c r="F86" i="63"/>
  <c r="D86" i="63"/>
  <c r="G86" i="63" s="1"/>
  <c r="C86" i="63"/>
  <c r="B86" i="63"/>
  <c r="O85" i="63"/>
  <c r="M85" i="63"/>
  <c r="F85" i="63"/>
  <c r="D85" i="63"/>
  <c r="G85" i="63" s="1"/>
  <c r="C85" i="63"/>
  <c r="B85" i="63"/>
  <c r="O84" i="63"/>
  <c r="M84" i="63"/>
  <c r="F84" i="63"/>
  <c r="D84" i="63"/>
  <c r="G84" i="63" s="1"/>
  <c r="C84" i="63"/>
  <c r="B84" i="63"/>
  <c r="O83" i="63"/>
  <c r="M83" i="63"/>
  <c r="F83" i="63"/>
  <c r="D83" i="63"/>
  <c r="E83" i="63" s="1"/>
  <c r="C83" i="63"/>
  <c r="B83" i="63"/>
  <c r="O82" i="63"/>
  <c r="M82" i="63"/>
  <c r="F82" i="63"/>
  <c r="D82" i="63"/>
  <c r="C82" i="63"/>
  <c r="B82" i="63"/>
  <c r="O81" i="63"/>
  <c r="M81" i="63"/>
  <c r="F81" i="63"/>
  <c r="D81" i="63"/>
  <c r="G81" i="63" s="1"/>
  <c r="C81" i="63"/>
  <c r="B81" i="63"/>
  <c r="O80" i="63"/>
  <c r="M80" i="63"/>
  <c r="F80" i="63"/>
  <c r="D80" i="63"/>
  <c r="G80" i="63" s="1"/>
  <c r="C80" i="63"/>
  <c r="B80" i="63"/>
  <c r="O79" i="63"/>
  <c r="M79" i="63"/>
  <c r="F79" i="63"/>
  <c r="D79" i="63"/>
  <c r="E79" i="63" s="1"/>
  <c r="C79" i="63"/>
  <c r="B79" i="63"/>
  <c r="O78" i="63"/>
  <c r="M78" i="63"/>
  <c r="F78" i="63"/>
  <c r="D78" i="63"/>
  <c r="E78" i="63" s="1"/>
  <c r="C78" i="63"/>
  <c r="B78" i="63"/>
  <c r="O77" i="63"/>
  <c r="M77" i="63"/>
  <c r="F77" i="63"/>
  <c r="D77" i="63"/>
  <c r="E77" i="63" s="1"/>
  <c r="C77" i="63"/>
  <c r="B77" i="63"/>
  <c r="O76" i="63"/>
  <c r="M76" i="63"/>
  <c r="F76" i="63"/>
  <c r="D76" i="63"/>
  <c r="G76" i="63" s="1"/>
  <c r="C76" i="63"/>
  <c r="B76" i="63"/>
  <c r="O75" i="63"/>
  <c r="M75" i="63"/>
  <c r="F75" i="63"/>
  <c r="D75" i="63"/>
  <c r="G75" i="63" s="1"/>
  <c r="C75" i="63"/>
  <c r="B75" i="63"/>
  <c r="O74" i="63"/>
  <c r="M74" i="63"/>
  <c r="F74" i="63"/>
  <c r="D74" i="63"/>
  <c r="E74" i="63" s="1"/>
  <c r="C74" i="63"/>
  <c r="B74" i="63"/>
  <c r="O73" i="63"/>
  <c r="M73" i="63"/>
  <c r="F73" i="63"/>
  <c r="D73" i="63"/>
  <c r="G73" i="63" s="1"/>
  <c r="C73" i="63"/>
  <c r="B73" i="63"/>
  <c r="O72" i="63"/>
  <c r="M72" i="63"/>
  <c r="F72" i="63"/>
  <c r="D72" i="63"/>
  <c r="G72" i="63" s="1"/>
  <c r="C72" i="63"/>
  <c r="B72" i="63"/>
  <c r="O71" i="63"/>
  <c r="M71" i="63"/>
  <c r="F71" i="63"/>
  <c r="D71" i="63"/>
  <c r="G71" i="63" s="1"/>
  <c r="C71" i="63"/>
  <c r="B71" i="63"/>
  <c r="O70" i="63"/>
  <c r="M70" i="63"/>
  <c r="F70" i="63"/>
  <c r="D70" i="63"/>
  <c r="E70" i="63" s="1"/>
  <c r="C70" i="63"/>
  <c r="B70" i="63"/>
  <c r="O69" i="63"/>
  <c r="M69" i="63"/>
  <c r="F69" i="63"/>
  <c r="D69" i="63"/>
  <c r="G69" i="63" s="1"/>
  <c r="C69" i="63"/>
  <c r="B69" i="63"/>
  <c r="O68" i="63"/>
  <c r="M68" i="63"/>
  <c r="F68" i="63"/>
  <c r="D68" i="63"/>
  <c r="E68" i="63" s="1"/>
  <c r="C68" i="63"/>
  <c r="B68" i="63"/>
  <c r="O67" i="63"/>
  <c r="M67" i="63"/>
  <c r="F67" i="63"/>
  <c r="D67" i="63"/>
  <c r="G67" i="63" s="1"/>
  <c r="C67" i="63"/>
  <c r="B67" i="63"/>
  <c r="O66" i="63"/>
  <c r="M66" i="63"/>
  <c r="F66" i="63"/>
  <c r="D66" i="63"/>
  <c r="G66" i="63" s="1"/>
  <c r="C66" i="63"/>
  <c r="B66" i="63"/>
  <c r="O65" i="63"/>
  <c r="M65" i="63"/>
  <c r="F65" i="63"/>
  <c r="D65" i="63"/>
  <c r="G65" i="63" s="1"/>
  <c r="C65" i="63"/>
  <c r="B65" i="63"/>
  <c r="O64" i="63"/>
  <c r="M64" i="63"/>
  <c r="F64" i="63"/>
  <c r="D64" i="63"/>
  <c r="G64" i="63" s="1"/>
  <c r="C64" i="63"/>
  <c r="B64" i="63"/>
  <c r="O63" i="63"/>
  <c r="M63" i="63"/>
  <c r="G63" i="63"/>
  <c r="F63" i="63"/>
  <c r="D63" i="63"/>
  <c r="E63" i="63" s="1"/>
  <c r="C63" i="63"/>
  <c r="B63" i="63"/>
  <c r="O62" i="63"/>
  <c r="M62" i="63"/>
  <c r="F62" i="63"/>
  <c r="D62" i="63"/>
  <c r="G62" i="63" s="1"/>
  <c r="C62" i="63"/>
  <c r="B62" i="63"/>
  <c r="O61" i="63"/>
  <c r="M61" i="63"/>
  <c r="F61" i="63"/>
  <c r="D61" i="63"/>
  <c r="G61" i="63" s="1"/>
  <c r="C61" i="63"/>
  <c r="B61" i="63"/>
  <c r="O60" i="63"/>
  <c r="M60" i="63"/>
  <c r="F60" i="63"/>
  <c r="D60" i="63"/>
  <c r="G60" i="63" s="1"/>
  <c r="C60" i="63"/>
  <c r="B60" i="63"/>
  <c r="O59" i="63"/>
  <c r="M59" i="63"/>
  <c r="F59" i="63"/>
  <c r="D59" i="63"/>
  <c r="E59" i="63" s="1"/>
  <c r="C59" i="63"/>
  <c r="B59" i="63"/>
  <c r="O58" i="63"/>
  <c r="M58" i="63"/>
  <c r="F58" i="63"/>
  <c r="D58" i="63"/>
  <c r="G58" i="63" s="1"/>
  <c r="C58" i="63"/>
  <c r="B58" i="63"/>
  <c r="O57" i="63"/>
  <c r="M57" i="63"/>
  <c r="F57" i="63"/>
  <c r="D57" i="63"/>
  <c r="G57" i="63" s="1"/>
  <c r="C57" i="63"/>
  <c r="B57" i="63"/>
  <c r="O56" i="63"/>
  <c r="M56" i="63"/>
  <c r="F56" i="63"/>
  <c r="D56" i="63"/>
  <c r="C56" i="63"/>
  <c r="B56" i="63"/>
  <c r="O55" i="63"/>
  <c r="M55" i="63"/>
  <c r="F55" i="63"/>
  <c r="D55" i="63"/>
  <c r="E55" i="63" s="1"/>
  <c r="C55" i="63"/>
  <c r="B55" i="63"/>
  <c r="O54" i="63"/>
  <c r="M54" i="63"/>
  <c r="F54" i="63"/>
  <c r="D54" i="63"/>
  <c r="E54" i="63" s="1"/>
  <c r="C54" i="63"/>
  <c r="B54" i="63"/>
  <c r="O53" i="63"/>
  <c r="M53" i="63"/>
  <c r="F53" i="63"/>
  <c r="D53" i="63"/>
  <c r="C53" i="63"/>
  <c r="B53" i="63"/>
  <c r="O52" i="63"/>
  <c r="M52" i="63"/>
  <c r="F52" i="63"/>
  <c r="D52" i="63"/>
  <c r="E52" i="63" s="1"/>
  <c r="C52" i="63"/>
  <c r="B52" i="63"/>
  <c r="O51" i="63"/>
  <c r="M51" i="63"/>
  <c r="F51" i="63"/>
  <c r="D51" i="63"/>
  <c r="G51" i="63" s="1"/>
  <c r="C51" i="63"/>
  <c r="B51" i="63"/>
  <c r="O50" i="63"/>
  <c r="M50" i="63"/>
  <c r="F50" i="63"/>
  <c r="D50" i="63"/>
  <c r="G50" i="63" s="1"/>
  <c r="C50" i="63"/>
  <c r="B50" i="63"/>
  <c r="O49" i="63"/>
  <c r="M49" i="63"/>
  <c r="F49" i="63"/>
  <c r="E49" i="63"/>
  <c r="D49" i="63"/>
  <c r="G49" i="63" s="1"/>
  <c r="C49" i="63"/>
  <c r="B49" i="63"/>
  <c r="O48" i="63"/>
  <c r="M48" i="63"/>
  <c r="F48" i="63"/>
  <c r="E48" i="63"/>
  <c r="D48" i="63"/>
  <c r="G48" i="63" s="1"/>
  <c r="C48" i="63"/>
  <c r="B48" i="63"/>
  <c r="O47" i="63"/>
  <c r="M47" i="63"/>
  <c r="F47" i="63"/>
  <c r="D47" i="63"/>
  <c r="E47" i="63" s="1"/>
  <c r="C47" i="63"/>
  <c r="B47" i="63"/>
  <c r="O46" i="63"/>
  <c r="M46" i="63"/>
  <c r="F46" i="63"/>
  <c r="D46" i="63"/>
  <c r="C46" i="63"/>
  <c r="B46" i="63"/>
  <c r="O45" i="63"/>
  <c r="M45" i="63"/>
  <c r="G45" i="63"/>
  <c r="F45" i="63"/>
  <c r="D45" i="63"/>
  <c r="E45" i="63" s="1"/>
  <c r="C45" i="63"/>
  <c r="B45" i="63"/>
  <c r="O44" i="63"/>
  <c r="M44" i="63"/>
  <c r="F44" i="63"/>
  <c r="D44" i="63"/>
  <c r="G44" i="63" s="1"/>
  <c r="C44" i="63"/>
  <c r="B44" i="63"/>
  <c r="O43" i="63"/>
  <c r="M43" i="63"/>
  <c r="F43" i="63"/>
  <c r="D43" i="63"/>
  <c r="G43" i="63" s="1"/>
  <c r="C43" i="63"/>
  <c r="B43" i="63"/>
  <c r="O42" i="63"/>
  <c r="M42" i="63"/>
  <c r="F42" i="63"/>
  <c r="D42" i="63"/>
  <c r="G42" i="63" s="1"/>
  <c r="C42" i="63"/>
  <c r="B42" i="63"/>
  <c r="O41" i="63"/>
  <c r="M41" i="63"/>
  <c r="F41" i="63"/>
  <c r="D41" i="63"/>
  <c r="G41" i="63" s="1"/>
  <c r="C41" i="63"/>
  <c r="B41" i="63"/>
  <c r="O40" i="63"/>
  <c r="M40" i="63"/>
  <c r="F40" i="63"/>
  <c r="D40" i="63"/>
  <c r="E40" i="63" s="1"/>
  <c r="C40" i="63"/>
  <c r="B40" i="63"/>
  <c r="O39" i="63"/>
  <c r="M39" i="63"/>
  <c r="F39" i="63"/>
  <c r="D39" i="63"/>
  <c r="C39" i="63"/>
  <c r="B39" i="63"/>
  <c r="O38" i="63"/>
  <c r="M38" i="63"/>
  <c r="F38" i="63"/>
  <c r="D38" i="63"/>
  <c r="C38" i="63"/>
  <c r="B38" i="63"/>
  <c r="O37" i="63"/>
  <c r="M37" i="63"/>
  <c r="F37" i="63"/>
  <c r="D37" i="63"/>
  <c r="C37" i="63"/>
  <c r="B37" i="63"/>
  <c r="O36" i="63"/>
  <c r="M36" i="63"/>
  <c r="F36" i="63"/>
  <c r="D36" i="63"/>
  <c r="C36" i="63"/>
  <c r="B36" i="63"/>
  <c r="O35" i="63"/>
  <c r="M35" i="63"/>
  <c r="F35" i="63"/>
  <c r="D35" i="63"/>
  <c r="C35" i="63"/>
  <c r="B35" i="63"/>
  <c r="O34" i="63"/>
  <c r="M34" i="63"/>
  <c r="F34" i="63"/>
  <c r="D34" i="63"/>
  <c r="C34" i="63"/>
  <c r="B34" i="63"/>
  <c r="O33" i="63"/>
  <c r="M33" i="63"/>
  <c r="F33" i="63"/>
  <c r="D33" i="63"/>
  <c r="C33" i="63"/>
  <c r="B33" i="63"/>
  <c r="O32" i="63"/>
  <c r="M32" i="63"/>
  <c r="F32" i="63"/>
  <c r="D32" i="63"/>
  <c r="C32" i="63"/>
  <c r="B32" i="63"/>
  <c r="O31" i="63"/>
  <c r="M31" i="63"/>
  <c r="F31" i="63"/>
  <c r="D31" i="63"/>
  <c r="C31" i="63"/>
  <c r="B31" i="63"/>
  <c r="O30" i="63"/>
  <c r="M30" i="63"/>
  <c r="F30" i="63"/>
  <c r="D30" i="63"/>
  <c r="C30" i="63"/>
  <c r="B30" i="63"/>
  <c r="O29" i="63"/>
  <c r="M29" i="63"/>
  <c r="F29" i="63"/>
  <c r="D29" i="63"/>
  <c r="C29" i="63"/>
  <c r="B29" i="63"/>
  <c r="O28" i="63"/>
  <c r="M28" i="63"/>
  <c r="F28" i="63"/>
  <c r="D28" i="63"/>
  <c r="C28" i="63"/>
  <c r="B28" i="63"/>
  <c r="O27" i="63"/>
  <c r="M27" i="63"/>
  <c r="F27" i="63"/>
  <c r="D27" i="63"/>
  <c r="C27" i="63"/>
  <c r="B27" i="63"/>
  <c r="O26" i="63"/>
  <c r="M26" i="63"/>
  <c r="F26" i="63"/>
  <c r="D26" i="63"/>
  <c r="C26" i="63"/>
  <c r="B26" i="63"/>
  <c r="O25" i="63"/>
  <c r="M25" i="63"/>
  <c r="F25" i="63"/>
  <c r="D25" i="63"/>
  <c r="C25" i="63"/>
  <c r="B25" i="63"/>
  <c r="O24" i="63"/>
  <c r="M24" i="63"/>
  <c r="F24" i="63"/>
  <c r="D24" i="63"/>
  <c r="C24" i="63"/>
  <c r="B24" i="63"/>
  <c r="O23" i="63"/>
  <c r="M23" i="63"/>
  <c r="F23" i="63"/>
  <c r="D23" i="63"/>
  <c r="C23" i="63"/>
  <c r="B23" i="63"/>
  <c r="O22" i="63"/>
  <c r="M22" i="63"/>
  <c r="F22" i="63"/>
  <c r="D22" i="63"/>
  <c r="C22" i="63"/>
  <c r="B22" i="63"/>
  <c r="O21" i="63"/>
  <c r="M21" i="63"/>
  <c r="F21" i="63"/>
  <c r="D21" i="63"/>
  <c r="C21" i="63"/>
  <c r="B21" i="63"/>
  <c r="O20" i="63"/>
  <c r="M20" i="63"/>
  <c r="F20" i="63"/>
  <c r="D20" i="63"/>
  <c r="C20" i="63"/>
  <c r="B20" i="63"/>
  <c r="O19" i="63"/>
  <c r="M19" i="63"/>
  <c r="F19" i="63"/>
  <c r="D19" i="63"/>
  <c r="C19" i="63"/>
  <c r="B19" i="63"/>
  <c r="O18" i="63"/>
  <c r="M18" i="63"/>
  <c r="F18" i="63"/>
  <c r="D18" i="63"/>
  <c r="C18" i="63"/>
  <c r="B18" i="63"/>
  <c r="O17" i="63"/>
  <c r="M17" i="63"/>
  <c r="F17" i="63"/>
  <c r="D17" i="63"/>
  <c r="C17" i="63"/>
  <c r="B17" i="63"/>
  <c r="O16" i="63"/>
  <c r="M16" i="63"/>
  <c r="F16" i="63"/>
  <c r="D16" i="63"/>
  <c r="C16" i="63"/>
  <c r="B16" i="63"/>
  <c r="O15" i="63"/>
  <c r="M15" i="63"/>
  <c r="F15" i="63"/>
  <c r="D15" i="63"/>
  <c r="C15" i="63"/>
  <c r="B15" i="63"/>
  <c r="O14" i="63"/>
  <c r="M14" i="63"/>
  <c r="F14" i="63"/>
  <c r="D14" i="63"/>
  <c r="C14" i="63"/>
  <c r="B14" i="63"/>
  <c r="O13" i="63"/>
  <c r="M13" i="63"/>
  <c r="F13" i="63"/>
  <c r="D13" i="63"/>
  <c r="C13" i="63"/>
  <c r="B14" i="89" s="1"/>
  <c r="B13" i="63"/>
  <c r="O12" i="63"/>
  <c r="M12" i="63"/>
  <c r="F12" i="63"/>
  <c r="D12" i="63"/>
  <c r="C12" i="63"/>
  <c r="B13" i="89" s="1"/>
  <c r="B12" i="63"/>
  <c r="O11" i="63"/>
  <c r="M11" i="63"/>
  <c r="D11" i="63"/>
  <c r="C11" i="63"/>
  <c r="B12" i="89" s="1"/>
  <c r="B11" i="63"/>
  <c r="O10" i="63"/>
  <c r="M10" i="63"/>
  <c r="D10" i="63"/>
  <c r="C10" i="63"/>
  <c r="B11" i="89" s="1"/>
  <c r="B10" i="63"/>
  <c r="O9" i="63"/>
  <c r="M9" i="63"/>
  <c r="D9" i="63"/>
  <c r="C9" i="63"/>
  <c r="B10" i="89" s="1"/>
  <c r="B9" i="63"/>
  <c r="O8" i="63"/>
  <c r="M8" i="63"/>
  <c r="D8" i="63"/>
  <c r="C8" i="63"/>
  <c r="B9" i="89" s="1"/>
  <c r="B8" i="63"/>
  <c r="O7" i="63"/>
  <c r="M7" i="63"/>
  <c r="D7" i="63"/>
  <c r="C7" i="63"/>
  <c r="B8" i="89" s="1"/>
  <c r="B7" i="63"/>
  <c r="O6" i="63"/>
  <c r="M6" i="63"/>
  <c r="D6" i="63"/>
  <c r="C6" i="63"/>
  <c r="B7" i="89" s="1"/>
  <c r="B6" i="63"/>
  <c r="O5" i="63"/>
  <c r="M5" i="63"/>
  <c r="D5" i="63"/>
  <c r="C5" i="63"/>
  <c r="B6" i="89" s="1"/>
  <c r="B5" i="63"/>
  <c r="O4" i="63"/>
  <c r="M4" i="63"/>
  <c r="D4" i="63"/>
  <c r="C4" i="63"/>
  <c r="B5" i="89" s="1"/>
  <c r="B4" i="63"/>
  <c r="M3" i="63"/>
  <c r="O3" i="63"/>
  <c r="D3" i="63"/>
  <c r="B4" i="89"/>
  <c r="C149" i="57"/>
  <c r="B149" i="57"/>
  <c r="C148" i="57"/>
  <c r="B148" i="57"/>
  <c r="C147" i="57"/>
  <c r="B147" i="57"/>
  <c r="C146" i="57"/>
  <c r="B146" i="57"/>
  <c r="C145" i="57"/>
  <c r="B145" i="57"/>
  <c r="C144" i="57"/>
  <c r="B144" i="57"/>
  <c r="C143" i="57"/>
  <c r="B143" i="57"/>
  <c r="C142" i="57"/>
  <c r="B142" i="57"/>
  <c r="C141" i="57"/>
  <c r="B141" i="57"/>
  <c r="C140" i="57"/>
  <c r="B140" i="57"/>
  <c r="C139" i="57"/>
  <c r="B139" i="57"/>
  <c r="C138" i="57"/>
  <c r="B138" i="57"/>
  <c r="C137" i="57"/>
  <c r="B137" i="57"/>
  <c r="C136" i="57"/>
  <c r="B136" i="57"/>
  <c r="C135" i="57"/>
  <c r="B135" i="57"/>
  <c r="C134" i="57"/>
  <c r="B134" i="57"/>
  <c r="C133" i="57"/>
  <c r="B133" i="57"/>
  <c r="C132" i="57"/>
  <c r="B132" i="57"/>
  <c r="C131" i="57"/>
  <c r="B131" i="57"/>
  <c r="C130" i="57"/>
  <c r="B130" i="57"/>
  <c r="C129" i="57"/>
  <c r="B129" i="57"/>
  <c r="C128" i="57"/>
  <c r="B128" i="57"/>
  <c r="C127" i="57"/>
  <c r="B127" i="57"/>
  <c r="C126" i="57"/>
  <c r="B126" i="57"/>
  <c r="C125" i="57"/>
  <c r="B125" i="57"/>
  <c r="C124" i="57"/>
  <c r="B124" i="57"/>
  <c r="C123" i="57"/>
  <c r="B123" i="57"/>
  <c r="C122" i="57"/>
  <c r="B122" i="57"/>
  <c r="C121" i="57"/>
  <c r="B121" i="57"/>
  <c r="C120" i="57"/>
  <c r="B120" i="57"/>
  <c r="C119" i="57"/>
  <c r="B119" i="57"/>
  <c r="C118" i="57"/>
  <c r="B118" i="57"/>
  <c r="C117" i="57"/>
  <c r="B117" i="57"/>
  <c r="C116" i="57"/>
  <c r="B116" i="57"/>
  <c r="C115" i="57"/>
  <c r="B115" i="57"/>
  <c r="C114" i="57"/>
  <c r="B114" i="57"/>
  <c r="C113" i="57"/>
  <c r="B113" i="57"/>
  <c r="C112" i="57"/>
  <c r="B112" i="57"/>
  <c r="C111" i="57"/>
  <c r="B111" i="57"/>
  <c r="C110" i="57"/>
  <c r="B110" i="57"/>
  <c r="C109" i="57"/>
  <c r="B109" i="57"/>
  <c r="C108" i="57"/>
  <c r="B108" i="57"/>
  <c r="C107" i="57"/>
  <c r="B107" i="57"/>
  <c r="C106" i="57"/>
  <c r="B106" i="57"/>
  <c r="C105" i="57"/>
  <c r="B105" i="57"/>
  <c r="C104" i="57"/>
  <c r="B104" i="57"/>
  <c r="C103" i="57"/>
  <c r="B103" i="57"/>
  <c r="C102" i="57"/>
  <c r="B102" i="57"/>
  <c r="C101" i="57"/>
  <c r="B101" i="57"/>
  <c r="C100" i="57"/>
  <c r="B100" i="57"/>
  <c r="C99" i="57"/>
  <c r="B99" i="57"/>
  <c r="C98" i="57"/>
  <c r="B98" i="57"/>
  <c r="C97" i="57"/>
  <c r="B97" i="57"/>
  <c r="C96" i="57"/>
  <c r="B96" i="57"/>
  <c r="C95" i="57"/>
  <c r="B95" i="57"/>
  <c r="C94" i="57"/>
  <c r="B94" i="57"/>
  <c r="C93" i="57"/>
  <c r="B93" i="57"/>
  <c r="C92" i="57"/>
  <c r="B92" i="57"/>
  <c r="C91" i="57"/>
  <c r="B91" i="57"/>
  <c r="C90" i="57"/>
  <c r="B90" i="57"/>
  <c r="C89" i="57"/>
  <c r="B89" i="57"/>
  <c r="C88" i="57"/>
  <c r="B88" i="57"/>
  <c r="C87" i="57"/>
  <c r="B87" i="57"/>
  <c r="C86" i="57"/>
  <c r="B86" i="57"/>
  <c r="C85" i="57"/>
  <c r="B85" i="57"/>
  <c r="C84" i="57"/>
  <c r="B84" i="57"/>
  <c r="C83" i="57"/>
  <c r="B83" i="57"/>
  <c r="C82" i="57"/>
  <c r="B82" i="57"/>
  <c r="C81" i="57"/>
  <c r="B81" i="57"/>
  <c r="C80" i="57"/>
  <c r="B80" i="57"/>
  <c r="C79" i="57"/>
  <c r="B79" i="57"/>
  <c r="C78" i="57"/>
  <c r="B78" i="57"/>
  <c r="C77" i="57"/>
  <c r="B77" i="57"/>
  <c r="C76" i="57"/>
  <c r="B76" i="57"/>
  <c r="C75" i="57"/>
  <c r="B75" i="57"/>
  <c r="C74" i="57"/>
  <c r="B74" i="57"/>
  <c r="C73" i="57"/>
  <c r="B73" i="57"/>
  <c r="C72" i="57"/>
  <c r="B72" i="57"/>
  <c r="C71" i="57"/>
  <c r="B71" i="57"/>
  <c r="C70" i="57"/>
  <c r="B70" i="57"/>
  <c r="C69" i="57"/>
  <c r="B69" i="57"/>
  <c r="C68" i="57"/>
  <c r="B68" i="57"/>
  <c r="C67" i="57"/>
  <c r="B67" i="57"/>
  <c r="C66" i="57"/>
  <c r="B66" i="57"/>
  <c r="C65" i="57"/>
  <c r="B65" i="57"/>
  <c r="C64" i="57"/>
  <c r="B64" i="57"/>
  <c r="C63" i="57"/>
  <c r="B63" i="57"/>
  <c r="C62" i="57"/>
  <c r="B62" i="57"/>
  <c r="C61" i="57"/>
  <c r="B61" i="57"/>
  <c r="C60" i="57"/>
  <c r="B60" i="57"/>
  <c r="C59" i="57"/>
  <c r="B59" i="57"/>
  <c r="C58" i="57"/>
  <c r="B58" i="57"/>
  <c r="C57" i="57"/>
  <c r="B57" i="57"/>
  <c r="C56" i="57"/>
  <c r="B56" i="57"/>
  <c r="C55" i="57"/>
  <c r="B55" i="57"/>
  <c r="C54" i="57"/>
  <c r="B54" i="57"/>
  <c r="C53" i="57"/>
  <c r="B53" i="57"/>
  <c r="C52" i="57"/>
  <c r="B52" i="57"/>
  <c r="C51" i="57"/>
  <c r="B51" i="57"/>
  <c r="C50" i="57"/>
  <c r="B50" i="57"/>
  <c r="C49" i="57"/>
  <c r="B49" i="57"/>
  <c r="C48" i="57"/>
  <c r="B48" i="57"/>
  <c r="C47" i="57"/>
  <c r="B47" i="57"/>
  <c r="C46" i="57"/>
  <c r="B46" i="57"/>
  <c r="C45" i="57"/>
  <c r="B45" i="57"/>
  <c r="C44" i="57"/>
  <c r="B44" i="57"/>
  <c r="C43" i="57"/>
  <c r="B43" i="57"/>
  <c r="C42" i="57"/>
  <c r="B42" i="57"/>
  <c r="C41" i="57"/>
  <c r="B41" i="57"/>
  <c r="C40" i="57"/>
  <c r="B40" i="57"/>
  <c r="C39" i="57"/>
  <c r="B39" i="57"/>
  <c r="C38" i="57"/>
  <c r="B38" i="57"/>
  <c r="C37" i="57"/>
  <c r="B37" i="57"/>
  <c r="C36" i="57"/>
  <c r="B36" i="57"/>
  <c r="C35" i="57"/>
  <c r="B35" i="57"/>
  <c r="C34" i="57"/>
  <c r="B34" i="57"/>
  <c r="C33" i="57"/>
  <c r="B33" i="57"/>
  <c r="C32" i="57"/>
  <c r="B32" i="57"/>
  <c r="C31" i="57"/>
  <c r="B31" i="57"/>
  <c r="C30" i="57"/>
  <c r="B30" i="57"/>
  <c r="C29" i="57"/>
  <c r="B29" i="57"/>
  <c r="C28" i="57"/>
  <c r="B28" i="57"/>
  <c r="C27" i="57"/>
  <c r="B27" i="57"/>
  <c r="C26" i="57"/>
  <c r="B26" i="57"/>
  <c r="C25" i="57"/>
  <c r="B25" i="57"/>
  <c r="C24" i="57"/>
  <c r="B24" i="57"/>
  <c r="C23" i="57"/>
  <c r="B23" i="57"/>
  <c r="C22" i="57"/>
  <c r="B22" i="57"/>
  <c r="C21" i="57"/>
  <c r="B21" i="57"/>
  <c r="C20" i="57"/>
  <c r="B20" i="57"/>
  <c r="C19" i="57"/>
  <c r="B19" i="57"/>
  <c r="C18" i="57"/>
  <c r="B18" i="57"/>
  <c r="C17" i="57"/>
  <c r="B17" i="57"/>
  <c r="C16" i="57"/>
  <c r="B16" i="57"/>
  <c r="C15" i="57"/>
  <c r="B15" i="57"/>
  <c r="C14" i="57"/>
  <c r="B14" i="57"/>
  <c r="C13" i="57"/>
  <c r="B13" i="57"/>
  <c r="C12" i="57"/>
  <c r="B12" i="57"/>
  <c r="C11" i="57"/>
  <c r="B11" i="57"/>
  <c r="C10" i="57"/>
  <c r="B10" i="57"/>
  <c r="C9" i="57"/>
  <c r="B9" i="57"/>
  <c r="C8" i="57"/>
  <c r="B8" i="57"/>
  <c r="C7" i="57"/>
  <c r="B7" i="57"/>
  <c r="C6" i="57"/>
  <c r="B6" i="57"/>
  <c r="C5" i="57"/>
  <c r="B5" i="57"/>
  <c r="C4" i="57"/>
  <c r="B4" i="57"/>
  <c r="E24" i="13"/>
  <c r="E23" i="13"/>
  <c r="E20" i="13"/>
  <c r="F2" i="13"/>
  <c r="D2" i="13"/>
  <c r="B2" i="13"/>
  <c r="N25" i="45"/>
  <c r="M25" i="45"/>
  <c r="L25" i="45"/>
  <c r="K25" i="45"/>
  <c r="J25" i="45"/>
  <c r="I25" i="45"/>
  <c r="H25" i="45"/>
  <c r="G25" i="45"/>
  <c r="F25" i="45"/>
  <c r="E25" i="45"/>
  <c r="D25" i="45"/>
  <c r="C25" i="45"/>
  <c r="N24" i="45"/>
  <c r="M24" i="45"/>
  <c r="L24" i="45"/>
  <c r="K24" i="45"/>
  <c r="J24" i="45"/>
  <c r="I24" i="45"/>
  <c r="H24" i="45"/>
  <c r="G24" i="45"/>
  <c r="F24" i="45"/>
  <c r="E24" i="45"/>
  <c r="D24" i="45"/>
  <c r="C24" i="45"/>
  <c r="N23" i="45"/>
  <c r="AW41" i="45" s="1"/>
  <c r="M23" i="45"/>
  <c r="AV41" i="45" s="1"/>
  <c r="L23" i="45"/>
  <c r="AO41" i="45" s="1"/>
  <c r="K23" i="45"/>
  <c r="AK41" i="45" s="1"/>
  <c r="J23" i="45"/>
  <c r="AF41" i="45" s="1"/>
  <c r="I23" i="45"/>
  <c r="Y41" i="45" s="1"/>
  <c r="H23" i="45"/>
  <c r="T41" i="45" s="1"/>
  <c r="G23" i="45"/>
  <c r="V41" i="45" s="1"/>
  <c r="F23" i="45"/>
  <c r="I41" i="45" s="1"/>
  <c r="E23" i="45"/>
  <c r="G41" i="45" s="1"/>
  <c r="D23" i="45"/>
  <c r="C41" i="45" s="1"/>
  <c r="C23" i="45"/>
  <c r="M41" i="45" s="1"/>
  <c r="N18" i="45"/>
  <c r="M18" i="45"/>
  <c r="L18" i="45"/>
  <c r="K18" i="45"/>
  <c r="J18" i="45"/>
  <c r="I18" i="45"/>
  <c r="H18" i="45"/>
  <c r="G18" i="45"/>
  <c r="F18" i="45"/>
  <c r="E18" i="45"/>
  <c r="D18" i="45"/>
  <c r="C18" i="45"/>
  <c r="N16" i="45"/>
  <c r="M16" i="45"/>
  <c r="L16" i="45"/>
  <c r="K16" i="45"/>
  <c r="J16" i="45"/>
  <c r="I16" i="45"/>
  <c r="H16" i="45"/>
  <c r="G16" i="45"/>
  <c r="F16" i="45"/>
  <c r="E16" i="45"/>
  <c r="D16" i="45"/>
  <c r="C16" i="45"/>
  <c r="N14" i="45"/>
  <c r="M14" i="45"/>
  <c r="L14" i="45"/>
  <c r="K14" i="45"/>
  <c r="J14" i="45"/>
  <c r="I14" i="45"/>
  <c r="H14" i="45"/>
  <c r="G14" i="45"/>
  <c r="F14" i="45"/>
  <c r="E14" i="45"/>
  <c r="D14" i="45"/>
  <c r="C14" i="45"/>
  <c r="N9" i="45"/>
  <c r="AW31" i="45" s="1"/>
  <c r="M9" i="45"/>
  <c r="L9" i="45"/>
  <c r="K9" i="45"/>
  <c r="J9" i="45"/>
  <c r="I9" i="45"/>
  <c r="H9" i="45"/>
  <c r="G9" i="45"/>
  <c r="F9" i="45"/>
  <c r="E9" i="45"/>
  <c r="D9" i="45"/>
  <c r="C31" i="45" s="1"/>
  <c r="C9" i="45"/>
  <c r="N7" i="45"/>
  <c r="M7" i="45"/>
  <c r="L7" i="45"/>
  <c r="K7" i="45"/>
  <c r="J7" i="45"/>
  <c r="I7" i="45"/>
  <c r="H7" i="45"/>
  <c r="G7" i="45"/>
  <c r="F7" i="45"/>
  <c r="E7" i="45"/>
  <c r="D7" i="45"/>
  <c r="C7" i="45"/>
  <c r="N5" i="45"/>
  <c r="M5" i="45"/>
  <c r="L5" i="45"/>
  <c r="K5" i="45"/>
  <c r="J5" i="45"/>
  <c r="I5" i="45"/>
  <c r="H5" i="45"/>
  <c r="G5" i="45"/>
  <c r="F5" i="45"/>
  <c r="E5" i="45"/>
  <c r="D5" i="45"/>
  <c r="C5" i="45"/>
  <c r="E40" i="17"/>
  <c r="H40" i="17" s="1"/>
  <c r="D40" i="17"/>
  <c r="F40" i="17" s="1"/>
  <c r="C40" i="17"/>
  <c r="E39" i="17"/>
  <c r="D39" i="17"/>
  <c r="F39" i="17" s="1"/>
  <c r="C39" i="17"/>
  <c r="E38" i="17"/>
  <c r="H38" i="17" s="1"/>
  <c r="D38" i="17"/>
  <c r="F38" i="17" s="1"/>
  <c r="C38" i="17"/>
  <c r="E37" i="17"/>
  <c r="D37" i="17"/>
  <c r="F37" i="17" s="1"/>
  <c r="C37" i="17"/>
  <c r="E36" i="17"/>
  <c r="H36" i="17" s="1"/>
  <c r="D36" i="17"/>
  <c r="F36" i="17" s="1"/>
  <c r="C36" i="17"/>
  <c r="E35" i="17"/>
  <c r="D35" i="17"/>
  <c r="F35" i="17" s="1"/>
  <c r="C35" i="17"/>
  <c r="E34" i="17"/>
  <c r="H34" i="17" s="1"/>
  <c r="D34" i="17"/>
  <c r="F34" i="17" s="1"/>
  <c r="C34" i="17"/>
  <c r="D33" i="17"/>
  <c r="F33" i="17" s="1"/>
  <c r="C33" i="17"/>
  <c r="H33" i="17" s="1"/>
  <c r="C32" i="17"/>
  <c r="H32" i="17" s="1"/>
  <c r="C19" i="17"/>
  <c r="E18" i="13" s="1"/>
  <c r="D19" i="17"/>
  <c r="C20" i="17"/>
  <c r="D20" i="17"/>
  <c r="C21" i="17"/>
  <c r="D21" i="17"/>
  <c r="C22" i="17"/>
  <c r="D22" i="17"/>
  <c r="C23" i="17"/>
  <c r="D23" i="17"/>
  <c r="C24" i="17"/>
  <c r="D24" i="17"/>
  <c r="C25" i="17"/>
  <c r="D25" i="17"/>
  <c r="C26" i="17"/>
  <c r="D26" i="17"/>
  <c r="C27" i="17"/>
  <c r="D27" i="17"/>
  <c r="C18" i="17"/>
  <c r="D14" i="17"/>
  <c r="D13" i="17"/>
  <c r="D12" i="17"/>
  <c r="D11" i="17"/>
  <c r="D10" i="17"/>
  <c r="D9" i="17"/>
  <c r="D8" i="17"/>
  <c r="D7" i="17"/>
  <c r="D6" i="17"/>
  <c r="D5" i="17"/>
  <c r="G4" i="63" s="1"/>
  <c r="C5" i="17"/>
  <c r="E12" i="13" s="1"/>
  <c r="C14" i="17"/>
  <c r="C13" i="17"/>
  <c r="C12" i="17"/>
  <c r="C11" i="17"/>
  <c r="C10" i="17"/>
  <c r="C9" i="17"/>
  <c r="C8" i="17"/>
  <c r="C7" i="17"/>
  <c r="C6" i="17"/>
  <c r="D1" i="17"/>
  <c r="BS150" i="55"/>
  <c r="BA150" i="55"/>
  <c r="AI150" i="55"/>
  <c r="W150" i="55"/>
  <c r="BM150" i="55"/>
  <c r="W149" i="55"/>
  <c r="I149" i="55"/>
  <c r="AU149" i="55" s="1"/>
  <c r="H149" i="55"/>
  <c r="BM148" i="55"/>
  <c r="BA148" i="55"/>
  <c r="AI148" i="55"/>
  <c r="Q148" i="55"/>
  <c r="I148" i="55"/>
  <c r="AU148" i="55" s="1"/>
  <c r="H148" i="55"/>
  <c r="BG147" i="55"/>
  <c r="K147" i="55"/>
  <c r="I147" i="55"/>
  <c r="BY147" i="55" s="1"/>
  <c r="H147" i="55"/>
  <c r="BM146" i="55"/>
  <c r="BG146" i="55"/>
  <c r="AU146" i="55"/>
  <c r="AI146" i="55"/>
  <c r="Q146" i="55"/>
  <c r="K146" i="55"/>
  <c r="I146" i="55"/>
  <c r="BY146" i="55" s="1"/>
  <c r="H146" i="55"/>
  <c r="I145" i="55"/>
  <c r="BG145" i="55" s="1"/>
  <c r="H145" i="55"/>
  <c r="I144" i="55"/>
  <c r="BG144" i="55" s="1"/>
  <c r="H144" i="55"/>
  <c r="BM143" i="55"/>
  <c r="BG143" i="55"/>
  <c r="AU143" i="55"/>
  <c r="AC143" i="55"/>
  <c r="W143" i="55"/>
  <c r="K143" i="55"/>
  <c r="I143" i="55"/>
  <c r="AO143" i="55" s="1"/>
  <c r="H143" i="55"/>
  <c r="BA142" i="55"/>
  <c r="AC142" i="55"/>
  <c r="I142" i="55"/>
  <c r="AO142" i="55" s="1"/>
  <c r="H142" i="55"/>
  <c r="I141" i="55"/>
  <c r="BA141" i="55" s="1"/>
  <c r="H141" i="55"/>
  <c r="AI140" i="55"/>
  <c r="K140" i="55"/>
  <c r="I140" i="55"/>
  <c r="BS140" i="55" s="1"/>
  <c r="H140" i="55"/>
  <c r="BS139" i="55"/>
  <c r="BG139" i="55"/>
  <c r="AI139" i="55"/>
  <c r="K139" i="55"/>
  <c r="I139" i="55"/>
  <c r="BA139" i="55" s="1"/>
  <c r="H139" i="55"/>
  <c r="AI138" i="55"/>
  <c r="I138" i="55"/>
  <c r="AO138" i="55" s="1"/>
  <c r="H138" i="55"/>
  <c r="BM137" i="55"/>
  <c r="BA137" i="55"/>
  <c r="I137" i="55"/>
  <c r="H137" i="55"/>
  <c r="BM136" i="55"/>
  <c r="I136" i="55"/>
  <c r="BY136" i="55" s="1"/>
  <c r="H136" i="55"/>
  <c r="BY135" i="55"/>
  <c r="I135" i="55"/>
  <c r="BA135" i="55" s="1"/>
  <c r="H135" i="55"/>
  <c r="AU134" i="55"/>
  <c r="W134" i="55"/>
  <c r="K134" i="55"/>
  <c r="I134" i="55"/>
  <c r="BM134" i="55" s="1"/>
  <c r="H134" i="55"/>
  <c r="BY133" i="55"/>
  <c r="BS133" i="55"/>
  <c r="BM133" i="55"/>
  <c r="BG133" i="55"/>
  <c r="BA133" i="55"/>
  <c r="AI133" i="55"/>
  <c r="AC133" i="55"/>
  <c r="W133" i="55"/>
  <c r="Q133" i="55"/>
  <c r="K133" i="55"/>
  <c r="I133" i="55"/>
  <c r="AO133" i="55" s="1"/>
  <c r="H133" i="55"/>
  <c r="I132" i="55"/>
  <c r="H132" i="55"/>
  <c r="BS131" i="55"/>
  <c r="BG131" i="55"/>
  <c r="BA131" i="55"/>
  <c r="K131" i="55"/>
  <c r="I131" i="55"/>
  <c r="AI131" i="55" s="1"/>
  <c r="H131" i="55"/>
  <c r="BS130" i="55"/>
  <c r="K130" i="55"/>
  <c r="I130" i="55"/>
  <c r="BA130" i="55" s="1"/>
  <c r="H130" i="55"/>
  <c r="BA129" i="55"/>
  <c r="AI129" i="55"/>
  <c r="I129" i="55"/>
  <c r="BM129" i="55" s="1"/>
  <c r="H129" i="55"/>
  <c r="BA128" i="55"/>
  <c r="I128" i="55"/>
  <c r="H128" i="55"/>
  <c r="I127" i="55"/>
  <c r="AU127" i="55" s="1"/>
  <c r="H127" i="55"/>
  <c r="AI126" i="55"/>
  <c r="W126" i="55"/>
  <c r="I126" i="55"/>
  <c r="BM126" i="55" s="1"/>
  <c r="H126" i="55"/>
  <c r="BY125" i="55"/>
  <c r="BS125" i="55"/>
  <c r="BG125" i="55"/>
  <c r="BA125" i="55"/>
  <c r="AI125" i="55"/>
  <c r="Q125" i="55"/>
  <c r="K125" i="55"/>
  <c r="I125" i="55"/>
  <c r="AO125" i="55" s="1"/>
  <c r="H125" i="55"/>
  <c r="BS124" i="55"/>
  <c r="BM124" i="55"/>
  <c r="BG124" i="55"/>
  <c r="BA124" i="55"/>
  <c r="AI124" i="55"/>
  <c r="Q124" i="55"/>
  <c r="K124" i="55"/>
  <c r="I124" i="55"/>
  <c r="AU124" i="55" s="1"/>
  <c r="H124" i="55"/>
  <c r="AO123" i="55"/>
  <c r="AI123" i="55"/>
  <c r="I123" i="55"/>
  <c r="AC123" i="55" s="1"/>
  <c r="H123" i="55"/>
  <c r="I122" i="55"/>
  <c r="AU122" i="55" s="1"/>
  <c r="H122" i="55"/>
  <c r="AC121" i="55"/>
  <c r="I121" i="55"/>
  <c r="BA121" i="55" s="1"/>
  <c r="H121" i="55"/>
  <c r="BY120" i="55"/>
  <c r="BS120" i="55"/>
  <c r="BM120" i="55"/>
  <c r="AI120" i="55"/>
  <c r="AC120" i="55"/>
  <c r="W120" i="55"/>
  <c r="Q120" i="55"/>
  <c r="I120" i="55"/>
  <c r="BG120" i="55" s="1"/>
  <c r="H120" i="55"/>
  <c r="I119" i="55"/>
  <c r="AU119" i="55" s="1"/>
  <c r="H119" i="55"/>
  <c r="BS118" i="55"/>
  <c r="BM118" i="55"/>
  <c r="BG118" i="55"/>
  <c r="BA118" i="55"/>
  <c r="AI118" i="55"/>
  <c r="AC118" i="55"/>
  <c r="Q118" i="55"/>
  <c r="K118" i="55"/>
  <c r="I118" i="55"/>
  <c r="AU118" i="55" s="1"/>
  <c r="H118" i="55"/>
  <c r="AI117" i="55"/>
  <c r="I117" i="55"/>
  <c r="BA117" i="55" s="1"/>
  <c r="H117" i="55"/>
  <c r="AU116" i="55"/>
  <c r="I116" i="55"/>
  <c r="BM116" i="55" s="1"/>
  <c r="H116" i="55"/>
  <c r="Q115" i="55"/>
  <c r="I115" i="55"/>
  <c r="AO115" i="55" s="1"/>
  <c r="H115" i="55"/>
  <c r="AI114" i="55"/>
  <c r="Q114" i="55"/>
  <c r="I114" i="55"/>
  <c r="AO114" i="55" s="1"/>
  <c r="H114" i="55"/>
  <c r="BS113" i="55"/>
  <c r="BA113" i="55"/>
  <c r="AU113" i="55"/>
  <c r="AI113" i="55"/>
  <c r="W113" i="55"/>
  <c r="I113" i="55"/>
  <c r="BM113" i="55" s="1"/>
  <c r="H113" i="55"/>
  <c r="AU112" i="55"/>
  <c r="W112" i="55"/>
  <c r="Q112" i="55"/>
  <c r="I112" i="55"/>
  <c r="AO112" i="55" s="1"/>
  <c r="H112" i="55"/>
  <c r="BY111" i="55"/>
  <c r="BM111" i="55"/>
  <c r="BG111" i="55"/>
  <c r="BA111" i="55"/>
  <c r="AI111" i="55"/>
  <c r="Q111" i="55"/>
  <c r="K111" i="55"/>
  <c r="I111" i="55"/>
  <c r="AU111" i="55" s="1"/>
  <c r="H111" i="55"/>
  <c r="I110" i="55"/>
  <c r="BY110" i="55" s="1"/>
  <c r="H110" i="55"/>
  <c r="BM109" i="55"/>
  <c r="BG109" i="55"/>
  <c r="BA109" i="55"/>
  <c r="AO109" i="55"/>
  <c r="AI109" i="55"/>
  <c r="Q109" i="55"/>
  <c r="K109" i="55"/>
  <c r="I109" i="55"/>
  <c r="AU109" i="55" s="1"/>
  <c r="H109" i="55"/>
  <c r="AC108" i="55"/>
  <c r="I108" i="55"/>
  <c r="BM108" i="55" s="1"/>
  <c r="H108" i="55"/>
  <c r="BY107" i="55"/>
  <c r="AO107" i="55"/>
  <c r="I107" i="55"/>
  <c r="BM107" i="55" s="1"/>
  <c r="H107" i="55"/>
  <c r="I106" i="55"/>
  <c r="BY106" i="55" s="1"/>
  <c r="H106" i="55"/>
  <c r="I105" i="55"/>
  <c r="AO105" i="55" s="1"/>
  <c r="H105" i="55"/>
  <c r="I104" i="55"/>
  <c r="AO104" i="55" s="1"/>
  <c r="H104" i="55"/>
  <c r="I103" i="55"/>
  <c r="AU103" i="55" s="1"/>
  <c r="H103" i="55"/>
  <c r="I102" i="55"/>
  <c r="H102" i="55"/>
  <c r="I101" i="55"/>
  <c r="BG101" i="55" s="1"/>
  <c r="H101" i="55"/>
  <c r="BY100" i="55"/>
  <c r="AO100" i="55"/>
  <c r="AI100" i="55"/>
  <c r="I100" i="55"/>
  <c r="BS100" i="55" s="1"/>
  <c r="H100" i="55"/>
  <c r="I99" i="55"/>
  <c r="AO99" i="55" s="1"/>
  <c r="H99" i="55"/>
  <c r="BS98" i="55"/>
  <c r="BG98" i="55"/>
  <c r="BA98" i="55"/>
  <c r="AU98" i="55"/>
  <c r="AO98" i="55"/>
  <c r="AI98" i="55"/>
  <c r="W98" i="55"/>
  <c r="K98" i="55"/>
  <c r="I98" i="55"/>
  <c r="BM98" i="55" s="1"/>
  <c r="H98" i="55"/>
  <c r="AO97" i="55"/>
  <c r="I97" i="55"/>
  <c r="AU97" i="55" s="1"/>
  <c r="H97" i="55"/>
  <c r="BY96" i="55"/>
  <c r="BM96" i="55"/>
  <c r="AU96" i="55"/>
  <c r="AI96" i="55"/>
  <c r="I96" i="55"/>
  <c r="W96" i="55" s="1"/>
  <c r="H96" i="55"/>
  <c r="W95" i="55"/>
  <c r="I95" i="55"/>
  <c r="BG95" i="55" s="1"/>
  <c r="H95" i="55"/>
  <c r="I94" i="55"/>
  <c r="BM94" i="55" s="1"/>
  <c r="H94" i="55"/>
  <c r="AO93" i="55"/>
  <c r="I93" i="55"/>
  <c r="BA93" i="55" s="1"/>
  <c r="H93" i="55"/>
  <c r="I92" i="55"/>
  <c r="H92" i="55"/>
  <c r="BS91" i="55"/>
  <c r="I91" i="55"/>
  <c r="BY91" i="55" s="1"/>
  <c r="H91" i="55"/>
  <c r="AC90" i="55"/>
  <c r="I90" i="55"/>
  <c r="AO90" i="55" s="1"/>
  <c r="H90" i="55"/>
  <c r="BY89" i="55"/>
  <c r="BS89" i="55"/>
  <c r="BM89" i="55"/>
  <c r="BA89" i="55"/>
  <c r="AI89" i="55"/>
  <c r="K89" i="55"/>
  <c r="I89" i="55"/>
  <c r="AO89" i="55" s="1"/>
  <c r="H89" i="55"/>
  <c r="BY88" i="55"/>
  <c r="BA88" i="55"/>
  <c r="AO88" i="55"/>
  <c r="AI88" i="55"/>
  <c r="AC88" i="55"/>
  <c r="I88" i="55"/>
  <c r="AU88" i="55" s="1"/>
  <c r="H88" i="55"/>
  <c r="Q87" i="55"/>
  <c r="I87" i="55"/>
  <c r="AO87" i="55" s="1"/>
  <c r="H87" i="55"/>
  <c r="I86" i="55"/>
  <c r="BS86" i="55" s="1"/>
  <c r="H86" i="55"/>
  <c r="BS85" i="55"/>
  <c r="BM85" i="55"/>
  <c r="AU85" i="55"/>
  <c r="AO85" i="55"/>
  <c r="AI85" i="55"/>
  <c r="W85" i="55"/>
  <c r="K85" i="55"/>
  <c r="I85" i="55"/>
  <c r="BA85" i="55" s="1"/>
  <c r="H85" i="55"/>
  <c r="BS84" i="55"/>
  <c r="AU84" i="55"/>
  <c r="W84" i="55"/>
  <c r="I84" i="55"/>
  <c r="AI84" i="55" s="1"/>
  <c r="H84" i="55"/>
  <c r="I83" i="55"/>
  <c r="H83" i="55"/>
  <c r="BA82" i="55"/>
  <c r="Q82" i="55"/>
  <c r="K82" i="55"/>
  <c r="I82" i="55"/>
  <c r="BY82" i="55" s="1"/>
  <c r="H82" i="55"/>
  <c r="BY81" i="55"/>
  <c r="BS81" i="55"/>
  <c r="BG81" i="55"/>
  <c r="AU81" i="55"/>
  <c r="AI81" i="55"/>
  <c r="Q81" i="55"/>
  <c r="I81" i="55"/>
  <c r="AO81" i="55" s="1"/>
  <c r="H81" i="55"/>
  <c r="BY80" i="55"/>
  <c r="BA80" i="55"/>
  <c r="AU80" i="55"/>
  <c r="AI80" i="55"/>
  <c r="AC80" i="55"/>
  <c r="I80" i="55"/>
  <c r="BG80" i="55" s="1"/>
  <c r="H80" i="55"/>
  <c r="BA79" i="55"/>
  <c r="AU79" i="55"/>
  <c r="I79" i="55"/>
  <c r="AC79" i="55" s="1"/>
  <c r="H79" i="55"/>
  <c r="BM78" i="55"/>
  <c r="AI78" i="55"/>
  <c r="Q78" i="55"/>
  <c r="I78" i="55"/>
  <c r="BG78" i="55" s="1"/>
  <c r="H78" i="55"/>
  <c r="BY77" i="55"/>
  <c r="BG77" i="55"/>
  <c r="AO77" i="55"/>
  <c r="W77" i="55"/>
  <c r="I77" i="55"/>
  <c r="BA77" i="55" s="1"/>
  <c r="H77" i="55"/>
  <c r="I76" i="55"/>
  <c r="H76" i="55"/>
  <c r="BS75" i="55"/>
  <c r="I75" i="55"/>
  <c r="AI75" i="55" s="1"/>
  <c r="H75" i="55"/>
  <c r="AC74" i="55"/>
  <c r="I74" i="55"/>
  <c r="AO74" i="55" s="1"/>
  <c r="H74" i="55"/>
  <c r="BY73" i="55"/>
  <c r="BM73" i="55"/>
  <c r="BG73" i="55"/>
  <c r="AC73" i="55"/>
  <c r="K73" i="55"/>
  <c r="I73" i="55"/>
  <c r="AO73" i="55" s="1"/>
  <c r="H73" i="55"/>
  <c r="BM72" i="55"/>
  <c r="AC72" i="55"/>
  <c r="Q72" i="55"/>
  <c r="I72" i="55"/>
  <c r="AO72" i="55" s="1"/>
  <c r="H72" i="55"/>
  <c r="BM71" i="55"/>
  <c r="Q71" i="55"/>
  <c r="I71" i="55"/>
  <c r="BG71" i="55" s="1"/>
  <c r="H71" i="55"/>
  <c r="AC70" i="55"/>
  <c r="I70" i="55"/>
  <c r="K70" i="55" s="1"/>
  <c r="H70" i="55"/>
  <c r="BS69" i="55"/>
  <c r="I69" i="55"/>
  <c r="H69" i="55"/>
  <c r="BG68" i="55"/>
  <c r="AC68" i="55"/>
  <c r="I68" i="55"/>
  <c r="H68" i="55"/>
  <c r="W67" i="55"/>
  <c r="I67" i="55"/>
  <c r="AI67" i="55" s="1"/>
  <c r="H67" i="55"/>
  <c r="BS66" i="55"/>
  <c r="K66" i="55"/>
  <c r="I66" i="55"/>
  <c r="BA66" i="55" s="1"/>
  <c r="H66" i="55"/>
  <c r="I65" i="55"/>
  <c r="H65" i="55"/>
  <c r="I64" i="55"/>
  <c r="H64" i="55"/>
  <c r="AI63" i="55"/>
  <c r="I63" i="55"/>
  <c r="Q63" i="55" s="1"/>
  <c r="H63" i="55"/>
  <c r="BA62" i="55"/>
  <c r="AI62" i="55"/>
  <c r="I62" i="55"/>
  <c r="BM62" i="55" s="1"/>
  <c r="H62" i="55"/>
  <c r="BY61" i="55"/>
  <c r="BS61" i="55"/>
  <c r="BA61" i="55"/>
  <c r="I61" i="55"/>
  <c r="AU61" i="55" s="1"/>
  <c r="H61" i="55"/>
  <c r="AI60" i="55"/>
  <c r="Q60" i="55"/>
  <c r="I60" i="55"/>
  <c r="AU60" i="55" s="1"/>
  <c r="H60" i="55"/>
  <c r="AC59" i="55"/>
  <c r="I59" i="55"/>
  <c r="BY59" i="55" s="1"/>
  <c r="H59" i="55"/>
  <c r="BM58" i="55"/>
  <c r="BG58" i="55"/>
  <c r="AU58" i="55"/>
  <c r="I58" i="55"/>
  <c r="BY58" i="55" s="1"/>
  <c r="H58" i="55"/>
  <c r="BY57" i="55"/>
  <c r="AI57" i="55"/>
  <c r="AC57" i="55"/>
  <c r="I57" i="55"/>
  <c r="AU57" i="55" s="1"/>
  <c r="H57" i="55"/>
  <c r="AO56" i="55"/>
  <c r="I56" i="55"/>
  <c r="H56" i="55"/>
  <c r="AC55" i="55"/>
  <c r="I55" i="55"/>
  <c r="AO55" i="55" s="1"/>
  <c r="H55" i="55"/>
  <c r="BS54" i="55"/>
  <c r="BM54" i="55"/>
  <c r="AI54" i="55"/>
  <c r="I54" i="55"/>
  <c r="AO54" i="55" s="1"/>
  <c r="H54" i="55"/>
  <c r="W53" i="55"/>
  <c r="Q53" i="55"/>
  <c r="I53" i="55"/>
  <c r="AI53" i="55" s="1"/>
  <c r="H53" i="55"/>
  <c r="AO52" i="55"/>
  <c r="I52" i="55"/>
  <c r="H52" i="55"/>
  <c r="BG51" i="55"/>
  <c r="I51" i="55"/>
  <c r="BA51" i="55" s="1"/>
  <c r="H51" i="55"/>
  <c r="BS50" i="55"/>
  <c r="BA50" i="55"/>
  <c r="I50" i="55"/>
  <c r="AI50" i="55" s="1"/>
  <c r="H50" i="55"/>
  <c r="I49" i="55"/>
  <c r="AI49" i="55" s="1"/>
  <c r="H49" i="55"/>
  <c r="BA48" i="55"/>
  <c r="AU48" i="55"/>
  <c r="W48" i="55"/>
  <c r="I48" i="55"/>
  <c r="BM48" i="55" s="1"/>
  <c r="H48" i="55"/>
  <c r="AU47" i="55"/>
  <c r="I47" i="55"/>
  <c r="BM47" i="55" s="1"/>
  <c r="H47" i="55"/>
  <c r="BS46" i="55"/>
  <c r="BM46" i="55"/>
  <c r="AI46" i="55"/>
  <c r="AC46" i="55"/>
  <c r="I46" i="55"/>
  <c r="AU46" i="55" s="1"/>
  <c r="H46" i="55"/>
  <c r="BY45" i="55"/>
  <c r="BA45" i="55"/>
  <c r="W45" i="55"/>
  <c r="I45" i="55"/>
  <c r="AU45" i="55" s="1"/>
  <c r="H45" i="55"/>
  <c r="AI44" i="55"/>
  <c r="I44" i="55"/>
  <c r="BY44" i="55" s="1"/>
  <c r="H44" i="55"/>
  <c r="I43" i="55"/>
  <c r="BY43" i="55" s="1"/>
  <c r="H43" i="55"/>
  <c r="I42" i="55"/>
  <c r="AI42" i="55" s="1"/>
  <c r="H42" i="55"/>
  <c r="I41" i="55"/>
  <c r="W41" i="55" s="1"/>
  <c r="H41" i="55"/>
  <c r="I40" i="55"/>
  <c r="AO40" i="55" s="1"/>
  <c r="H40" i="55"/>
  <c r="BM39" i="55"/>
  <c r="AC39" i="55"/>
  <c r="Q39" i="55"/>
  <c r="I39" i="55"/>
  <c r="AO39" i="55" s="1"/>
  <c r="H39" i="55"/>
  <c r="I38" i="55"/>
  <c r="W38" i="55" s="1"/>
  <c r="H38" i="55"/>
  <c r="I37" i="55"/>
  <c r="H37" i="55"/>
  <c r="I36" i="55"/>
  <c r="BA36" i="55" s="1"/>
  <c r="H36" i="55"/>
  <c r="I35" i="55"/>
  <c r="AI35" i="55" s="1"/>
  <c r="H35" i="55"/>
  <c r="I34" i="55"/>
  <c r="AI34" i="55" s="1"/>
  <c r="H34" i="55"/>
  <c r="I33" i="55"/>
  <c r="AO33" i="55" s="1"/>
  <c r="H33" i="55"/>
  <c r="I32" i="55"/>
  <c r="AI32" i="55" s="1"/>
  <c r="H32" i="55"/>
  <c r="Q31" i="55"/>
  <c r="I31" i="55"/>
  <c r="BG31" i="55" s="1"/>
  <c r="H31" i="55"/>
  <c r="I30" i="55"/>
  <c r="AU30" i="55" s="1"/>
  <c r="H30" i="55"/>
  <c r="I29" i="55"/>
  <c r="AO29" i="55" s="1"/>
  <c r="H29" i="55"/>
  <c r="I28" i="55"/>
  <c r="H28" i="55"/>
  <c r="I27" i="55"/>
  <c r="H27" i="55"/>
  <c r="AI26" i="55"/>
  <c r="I26" i="55"/>
  <c r="BG26" i="55" s="1"/>
  <c r="H26" i="55"/>
  <c r="I25" i="55"/>
  <c r="BA25" i="55" s="1"/>
  <c r="H25" i="55"/>
  <c r="BS24" i="55"/>
  <c r="Q24" i="55"/>
  <c r="I24" i="55"/>
  <c r="AO24" i="55" s="1"/>
  <c r="H24" i="55"/>
  <c r="I23" i="55"/>
  <c r="H23" i="55"/>
  <c r="AI22" i="55"/>
  <c r="Q22" i="55"/>
  <c r="I22" i="55"/>
  <c r="AO22" i="55" s="1"/>
  <c r="H22" i="55"/>
  <c r="I21" i="55"/>
  <c r="AI21" i="55" s="1"/>
  <c r="H21" i="55"/>
  <c r="I20" i="55"/>
  <c r="AI20" i="55" s="1"/>
  <c r="H20" i="55"/>
  <c r="BA19" i="55"/>
  <c r="I19" i="55"/>
  <c r="BM19" i="55" s="1"/>
  <c r="H19" i="55"/>
  <c r="I18" i="55"/>
  <c r="BM18" i="55" s="1"/>
  <c r="H18" i="55"/>
  <c r="I17" i="55"/>
  <c r="BG17" i="55" s="1"/>
  <c r="H17" i="55"/>
  <c r="I16" i="55"/>
  <c r="AO16" i="55" s="1"/>
  <c r="H16" i="55"/>
  <c r="AI15" i="55"/>
  <c r="I15" i="55"/>
  <c r="AO15" i="55" s="1"/>
  <c r="H15" i="55"/>
  <c r="I14" i="55"/>
  <c r="AI14" i="55" s="1"/>
  <c r="H14" i="55"/>
  <c r="I13" i="55"/>
  <c r="K13" i="55" s="1"/>
  <c r="H13" i="55"/>
  <c r="I12" i="55"/>
  <c r="BM12" i="55" s="1"/>
  <c r="BM11" i="55"/>
  <c r="I11" i="55"/>
  <c r="BA11" i="55" s="1"/>
  <c r="H11" i="55"/>
  <c r="I10" i="55"/>
  <c r="BS10" i="55" s="1"/>
  <c r="H10" i="55"/>
  <c r="BA9" i="55"/>
  <c r="I9" i="55"/>
  <c r="AI9" i="55" s="1"/>
  <c r="H9" i="55"/>
  <c r="Q8" i="55"/>
  <c r="I8" i="55"/>
  <c r="BG8" i="55" s="1"/>
  <c r="H8" i="55"/>
  <c r="BS7" i="55"/>
  <c r="I7" i="55"/>
  <c r="BG7" i="55" s="1"/>
  <c r="H7" i="55"/>
  <c r="BS6" i="55"/>
  <c r="I6" i="55"/>
  <c r="AO6" i="55" s="1"/>
  <c r="I5" i="55"/>
  <c r="AO5" i="55" s="1"/>
  <c r="I4" i="55"/>
  <c r="K4" i="55" s="1"/>
  <c r="C13" i="53"/>
  <c r="E150" i="79"/>
  <c r="E149" i="55"/>
  <c r="E149" i="79"/>
  <c r="C149" i="55"/>
  <c r="B149" i="55"/>
  <c r="G148" i="79"/>
  <c r="E148" i="79"/>
  <c r="C148" i="55"/>
  <c r="B148" i="55"/>
  <c r="E147" i="79"/>
  <c r="C147" i="55"/>
  <c r="B147" i="55"/>
  <c r="E146" i="79"/>
  <c r="C146" i="55"/>
  <c r="B146" i="55"/>
  <c r="E145" i="79"/>
  <c r="C145" i="55"/>
  <c r="B145" i="55"/>
  <c r="E144" i="79"/>
  <c r="C144" i="55"/>
  <c r="B144" i="55"/>
  <c r="E143" i="79"/>
  <c r="C143" i="55"/>
  <c r="B143" i="55"/>
  <c r="E142" i="79"/>
  <c r="C142" i="55"/>
  <c r="B142" i="55"/>
  <c r="E141" i="55"/>
  <c r="E141" i="79"/>
  <c r="C141" i="55"/>
  <c r="B141" i="55"/>
  <c r="G140" i="79"/>
  <c r="E140" i="79"/>
  <c r="C140" i="55"/>
  <c r="B140" i="55"/>
  <c r="E139" i="79"/>
  <c r="C139" i="55"/>
  <c r="B139" i="55"/>
  <c r="E138" i="79"/>
  <c r="C138" i="55"/>
  <c r="B138" i="55"/>
  <c r="E137" i="79"/>
  <c r="C137" i="55"/>
  <c r="B137" i="55"/>
  <c r="E136" i="79"/>
  <c r="C136" i="55"/>
  <c r="B136" i="55"/>
  <c r="E135" i="79"/>
  <c r="C135" i="55"/>
  <c r="B135" i="55"/>
  <c r="E134" i="79"/>
  <c r="C134" i="55"/>
  <c r="B134" i="55"/>
  <c r="E133" i="55"/>
  <c r="E133" i="79"/>
  <c r="C133" i="55"/>
  <c r="B133" i="55"/>
  <c r="G132" i="79"/>
  <c r="E132" i="79"/>
  <c r="C132" i="55"/>
  <c r="B132" i="55"/>
  <c r="E131" i="79"/>
  <c r="C131" i="55"/>
  <c r="B131" i="55"/>
  <c r="E130" i="79"/>
  <c r="C130" i="55"/>
  <c r="B130" i="55"/>
  <c r="E129" i="79"/>
  <c r="C129" i="55"/>
  <c r="B129" i="55"/>
  <c r="E128" i="79"/>
  <c r="C128" i="55"/>
  <c r="B128" i="55"/>
  <c r="E127" i="79"/>
  <c r="C127" i="55"/>
  <c r="B127" i="55"/>
  <c r="E126" i="79"/>
  <c r="C126" i="55"/>
  <c r="B126" i="55"/>
  <c r="E125" i="55"/>
  <c r="E125" i="79"/>
  <c r="C125" i="55"/>
  <c r="B125" i="55"/>
  <c r="G124" i="79"/>
  <c r="E124" i="79"/>
  <c r="C124" i="55"/>
  <c r="B124" i="55"/>
  <c r="E123" i="79"/>
  <c r="C123" i="55"/>
  <c r="B123" i="55"/>
  <c r="E122" i="79"/>
  <c r="C122" i="55"/>
  <c r="B122" i="55"/>
  <c r="E121" i="79"/>
  <c r="C121" i="55"/>
  <c r="B121" i="55"/>
  <c r="E120" i="79"/>
  <c r="C120" i="55"/>
  <c r="B120" i="55"/>
  <c r="E119" i="79"/>
  <c r="C119" i="55"/>
  <c r="B119" i="55"/>
  <c r="E118" i="79"/>
  <c r="C118" i="55"/>
  <c r="B118" i="55"/>
  <c r="E117" i="55"/>
  <c r="E117" i="79"/>
  <c r="C117" i="55"/>
  <c r="B117" i="55"/>
  <c r="E116" i="79"/>
  <c r="C116" i="55"/>
  <c r="B116" i="55"/>
  <c r="E115" i="79"/>
  <c r="C115" i="55"/>
  <c r="B115" i="55"/>
  <c r="E114" i="79"/>
  <c r="C114" i="55"/>
  <c r="B114" i="55"/>
  <c r="E113" i="79"/>
  <c r="C113" i="55"/>
  <c r="B113" i="55"/>
  <c r="E112" i="79"/>
  <c r="C112" i="55"/>
  <c r="B112" i="55"/>
  <c r="E111" i="79"/>
  <c r="C111" i="55"/>
  <c r="B111" i="55"/>
  <c r="E110" i="79"/>
  <c r="C110" i="55"/>
  <c r="B110" i="55"/>
  <c r="E109" i="55"/>
  <c r="E109" i="79"/>
  <c r="C109" i="55"/>
  <c r="B109" i="55"/>
  <c r="E108" i="79"/>
  <c r="C108" i="55"/>
  <c r="B108" i="55"/>
  <c r="E107" i="79"/>
  <c r="C107" i="55"/>
  <c r="B107" i="55"/>
  <c r="E106" i="79"/>
  <c r="C106" i="55"/>
  <c r="B106" i="55"/>
  <c r="E105" i="79"/>
  <c r="C105" i="55"/>
  <c r="B105" i="55"/>
  <c r="E104" i="79"/>
  <c r="C104" i="55"/>
  <c r="B104" i="55"/>
  <c r="E103" i="79"/>
  <c r="C103" i="55"/>
  <c r="B103" i="55"/>
  <c r="E102" i="79"/>
  <c r="C102" i="55"/>
  <c r="B102" i="55"/>
  <c r="E101" i="79"/>
  <c r="C101" i="55"/>
  <c r="B101" i="55"/>
  <c r="E100" i="79"/>
  <c r="C100" i="55"/>
  <c r="B100" i="55"/>
  <c r="E99" i="79"/>
  <c r="C99" i="55"/>
  <c r="B99" i="55"/>
  <c r="E98" i="79"/>
  <c r="C98" i="55"/>
  <c r="B98" i="55"/>
  <c r="E97" i="79"/>
  <c r="C97" i="55"/>
  <c r="B97" i="55"/>
  <c r="E96" i="79"/>
  <c r="C96" i="55"/>
  <c r="B96" i="55"/>
  <c r="E95" i="55"/>
  <c r="E95" i="79"/>
  <c r="C95" i="55"/>
  <c r="B95" i="55"/>
  <c r="E94" i="79"/>
  <c r="C94" i="55"/>
  <c r="B94" i="55"/>
  <c r="E93" i="55"/>
  <c r="E93" i="79"/>
  <c r="C93" i="55"/>
  <c r="B93" i="55"/>
  <c r="E92" i="55"/>
  <c r="E92" i="79"/>
  <c r="C92" i="55"/>
  <c r="B92" i="55"/>
  <c r="E91" i="79"/>
  <c r="C91" i="55"/>
  <c r="B91" i="55"/>
  <c r="E90" i="79"/>
  <c r="C90" i="55"/>
  <c r="B90" i="55"/>
  <c r="E89" i="79"/>
  <c r="C89" i="55"/>
  <c r="B89" i="55"/>
  <c r="E88" i="79"/>
  <c r="C88" i="55"/>
  <c r="B88" i="55"/>
  <c r="E87" i="79"/>
  <c r="C87" i="55"/>
  <c r="B87" i="55"/>
  <c r="E86" i="55"/>
  <c r="E86" i="79"/>
  <c r="C86" i="55"/>
  <c r="B86" i="55"/>
  <c r="E85" i="79"/>
  <c r="C85" i="55"/>
  <c r="B85" i="55"/>
  <c r="E84" i="55"/>
  <c r="E84" i="79"/>
  <c r="C84" i="55"/>
  <c r="B84" i="55"/>
  <c r="E83" i="79"/>
  <c r="C83" i="55"/>
  <c r="B83" i="55"/>
  <c r="E82" i="79"/>
  <c r="C82" i="55"/>
  <c r="B82" i="55"/>
  <c r="E81" i="79"/>
  <c r="C81" i="55"/>
  <c r="B81" i="55"/>
  <c r="E80" i="79"/>
  <c r="C80" i="55"/>
  <c r="B80" i="55"/>
  <c r="E79" i="55"/>
  <c r="E79" i="79"/>
  <c r="C79" i="55"/>
  <c r="B79" i="55"/>
  <c r="E78" i="79"/>
  <c r="C78" i="55"/>
  <c r="B78" i="55"/>
  <c r="E77" i="79"/>
  <c r="C77" i="55"/>
  <c r="B77" i="55"/>
  <c r="E76" i="55"/>
  <c r="E76" i="79"/>
  <c r="C76" i="55"/>
  <c r="B76" i="55"/>
  <c r="E75" i="55"/>
  <c r="E75" i="79"/>
  <c r="C75" i="55"/>
  <c r="B75" i="55"/>
  <c r="E74" i="79"/>
  <c r="C74" i="55"/>
  <c r="B74" i="55"/>
  <c r="E73" i="55"/>
  <c r="E73" i="79"/>
  <c r="C73" i="55"/>
  <c r="B73" i="55"/>
  <c r="E72" i="79"/>
  <c r="C72" i="55"/>
  <c r="B72" i="55"/>
  <c r="E71" i="79"/>
  <c r="C71" i="55"/>
  <c r="B71" i="55"/>
  <c r="E70" i="55"/>
  <c r="E70" i="79"/>
  <c r="C70" i="55"/>
  <c r="B70" i="55"/>
  <c r="E69" i="79"/>
  <c r="C69" i="55"/>
  <c r="B69" i="55"/>
  <c r="E68" i="79"/>
  <c r="C68" i="55"/>
  <c r="B68" i="55"/>
  <c r="E67" i="79"/>
  <c r="C67" i="55"/>
  <c r="B67" i="55"/>
  <c r="E66" i="79"/>
  <c r="C66" i="55"/>
  <c r="B66" i="55"/>
  <c r="E65" i="55"/>
  <c r="E65" i="79"/>
  <c r="C65" i="55"/>
  <c r="B65" i="55"/>
  <c r="E64" i="79"/>
  <c r="C64" i="55"/>
  <c r="B64" i="55"/>
  <c r="E63" i="55"/>
  <c r="E63" i="79"/>
  <c r="C63" i="55"/>
  <c r="B63" i="55"/>
  <c r="E62" i="79"/>
  <c r="C62" i="55"/>
  <c r="B62" i="55"/>
  <c r="E61" i="55"/>
  <c r="E61" i="79"/>
  <c r="C61" i="55"/>
  <c r="B61" i="55"/>
  <c r="E60" i="55"/>
  <c r="E60" i="79"/>
  <c r="C60" i="55"/>
  <c r="B60" i="55"/>
  <c r="E59" i="79"/>
  <c r="C59" i="55"/>
  <c r="B59" i="55"/>
  <c r="E58" i="79"/>
  <c r="C58" i="55"/>
  <c r="B58" i="55"/>
  <c r="E57" i="79"/>
  <c r="C57" i="55"/>
  <c r="B57" i="55"/>
  <c r="E56" i="79"/>
  <c r="C56" i="55"/>
  <c r="B56" i="55"/>
  <c r="E55" i="79"/>
  <c r="C55" i="55"/>
  <c r="B55" i="55"/>
  <c r="E54" i="79"/>
  <c r="C54" i="55"/>
  <c r="B54" i="55"/>
  <c r="E53" i="79"/>
  <c r="C53" i="55"/>
  <c r="B53" i="55"/>
  <c r="E52" i="79"/>
  <c r="C52" i="55"/>
  <c r="B52" i="55"/>
  <c r="E51" i="79"/>
  <c r="C51" i="55"/>
  <c r="B51" i="55"/>
  <c r="E50" i="79"/>
  <c r="C50" i="55"/>
  <c r="B50" i="55"/>
  <c r="E49" i="79"/>
  <c r="C49" i="55"/>
  <c r="B49" i="55"/>
  <c r="G48" i="79"/>
  <c r="E48" i="79"/>
  <c r="C48" i="55"/>
  <c r="B48" i="55"/>
  <c r="E47" i="79"/>
  <c r="C47" i="55"/>
  <c r="B47" i="55"/>
  <c r="E46" i="79"/>
  <c r="C46" i="55"/>
  <c r="B46" i="55"/>
  <c r="E45" i="79"/>
  <c r="C45" i="55"/>
  <c r="B45" i="55"/>
  <c r="E44" i="79"/>
  <c r="C44" i="55"/>
  <c r="B44" i="55"/>
  <c r="E43" i="79"/>
  <c r="C43" i="55"/>
  <c r="B43" i="55"/>
  <c r="E42" i="79"/>
  <c r="C42" i="55"/>
  <c r="B42" i="55"/>
  <c r="E41" i="79"/>
  <c r="C41" i="55"/>
  <c r="B41" i="55"/>
  <c r="G40" i="79"/>
  <c r="C40" i="55"/>
  <c r="B40" i="55"/>
  <c r="E39" i="79"/>
  <c r="C39" i="55"/>
  <c r="B39" i="55"/>
  <c r="E38" i="79"/>
  <c r="C38" i="55"/>
  <c r="B38" i="55"/>
  <c r="E37" i="79"/>
  <c r="C37" i="55"/>
  <c r="B37" i="55"/>
  <c r="E36" i="79"/>
  <c r="C36" i="55"/>
  <c r="B36" i="55"/>
  <c r="E35" i="79"/>
  <c r="C35" i="55"/>
  <c r="B35" i="55"/>
  <c r="E34" i="79"/>
  <c r="C34" i="55"/>
  <c r="B34" i="55"/>
  <c r="E33" i="79"/>
  <c r="C33" i="55"/>
  <c r="B33" i="55"/>
  <c r="E32" i="79"/>
  <c r="C32" i="55"/>
  <c r="B32" i="55"/>
  <c r="E31" i="79"/>
  <c r="C31" i="55"/>
  <c r="B31" i="55"/>
  <c r="E30" i="79"/>
  <c r="C30" i="55"/>
  <c r="B30" i="55"/>
  <c r="E29" i="79"/>
  <c r="C29" i="55"/>
  <c r="B29" i="55"/>
  <c r="E28" i="79"/>
  <c r="C28" i="55"/>
  <c r="B28" i="55"/>
  <c r="G27" i="79"/>
  <c r="E27" i="79"/>
  <c r="C27" i="55"/>
  <c r="B27" i="55"/>
  <c r="E26" i="79"/>
  <c r="C26" i="55"/>
  <c r="B26" i="55"/>
  <c r="E25" i="79"/>
  <c r="C25" i="55"/>
  <c r="B25" i="55"/>
  <c r="E24" i="79"/>
  <c r="C24" i="55"/>
  <c r="B24" i="55"/>
  <c r="E23" i="79"/>
  <c r="C23" i="55"/>
  <c r="B23" i="55"/>
  <c r="E22" i="79"/>
  <c r="C22" i="55"/>
  <c r="B22" i="55"/>
  <c r="E21" i="79"/>
  <c r="C21" i="55"/>
  <c r="B21" i="55"/>
  <c r="E20" i="79"/>
  <c r="C20" i="55"/>
  <c r="B20" i="55"/>
  <c r="E19" i="79"/>
  <c r="C19" i="55"/>
  <c r="B19" i="55"/>
  <c r="E18" i="79"/>
  <c r="C18" i="55"/>
  <c r="B18" i="55"/>
  <c r="E17" i="79"/>
  <c r="C17" i="55"/>
  <c r="B17" i="55"/>
  <c r="E16" i="79"/>
  <c r="C16" i="55"/>
  <c r="B16" i="55"/>
  <c r="E15" i="79"/>
  <c r="C15" i="55"/>
  <c r="B15" i="55"/>
  <c r="E14" i="79"/>
  <c r="C14" i="55"/>
  <c r="B14" i="55"/>
  <c r="B13" i="55"/>
  <c r="B12" i="55"/>
  <c r="G9" i="79"/>
  <c r="G8" i="79"/>
  <c r="B8" i="55"/>
  <c r="G7" i="79"/>
  <c r="C4" i="55"/>
  <c r="B4" i="79"/>
  <c r="B4" i="55" s="1"/>
  <c r="G2" i="79"/>
  <c r="B3" i="76"/>
  <c r="B2" i="76"/>
  <c r="CA150" i="51"/>
  <c r="BU150" i="51"/>
  <c r="BO150" i="51"/>
  <c r="BI150" i="51"/>
  <c r="BC150" i="51"/>
  <c r="AW150" i="51"/>
  <c r="AQ150" i="51"/>
  <c r="AK150" i="51"/>
  <c r="AE150" i="51"/>
  <c r="Y150" i="51"/>
  <c r="S150" i="51"/>
  <c r="M150" i="51"/>
  <c r="CA149" i="51"/>
  <c r="BU149" i="51"/>
  <c r="BO149" i="51"/>
  <c r="BI149" i="51"/>
  <c r="BC149" i="51"/>
  <c r="AW149" i="51"/>
  <c r="AQ149" i="51"/>
  <c r="AK149" i="51"/>
  <c r="AE149" i="51"/>
  <c r="Y149" i="51"/>
  <c r="S149" i="51"/>
  <c r="M149" i="51"/>
  <c r="CA148" i="51"/>
  <c r="BU148" i="51"/>
  <c r="BO148" i="51"/>
  <c r="BI148" i="51"/>
  <c r="BC148" i="51"/>
  <c r="AW148" i="51"/>
  <c r="AQ148" i="51"/>
  <c r="AK148" i="51"/>
  <c r="AE148" i="51"/>
  <c r="Y148" i="51"/>
  <c r="S148" i="51"/>
  <c r="M148" i="51"/>
  <c r="CA147" i="51"/>
  <c r="BU147" i="51"/>
  <c r="BO147" i="51"/>
  <c r="BI147" i="51"/>
  <c r="BC147" i="51"/>
  <c r="AW147" i="51"/>
  <c r="AQ147" i="51"/>
  <c r="AK147" i="51"/>
  <c r="AE147" i="51"/>
  <c r="Y147" i="51"/>
  <c r="S147" i="51"/>
  <c r="M147" i="51"/>
  <c r="CA146" i="51"/>
  <c r="BU146" i="51"/>
  <c r="BO146" i="51"/>
  <c r="BI146" i="51"/>
  <c r="BC146" i="51"/>
  <c r="AW146" i="51"/>
  <c r="AQ146" i="51"/>
  <c r="AK146" i="51"/>
  <c r="AE146" i="51"/>
  <c r="Y146" i="51"/>
  <c r="S146" i="51"/>
  <c r="M146" i="51"/>
  <c r="CA145" i="51"/>
  <c r="BU145" i="51"/>
  <c r="BO145" i="51"/>
  <c r="BI145" i="51"/>
  <c r="BC145" i="51"/>
  <c r="AW145" i="51"/>
  <c r="AQ145" i="51"/>
  <c r="AK145" i="51"/>
  <c r="AE145" i="51"/>
  <c r="Y145" i="51"/>
  <c r="S145" i="51"/>
  <c r="M145" i="51"/>
  <c r="CA144" i="51"/>
  <c r="BU144" i="51"/>
  <c r="BO144" i="51"/>
  <c r="BI144" i="51"/>
  <c r="BC144" i="51"/>
  <c r="AW144" i="51"/>
  <c r="AQ144" i="51"/>
  <c r="AK144" i="51"/>
  <c r="AE144" i="51"/>
  <c r="Y144" i="51"/>
  <c r="S144" i="51"/>
  <c r="M144" i="51"/>
  <c r="CA143" i="51"/>
  <c r="BU143" i="51"/>
  <c r="BO143" i="51"/>
  <c r="BI143" i="51"/>
  <c r="BC143" i="51"/>
  <c r="AW143" i="51"/>
  <c r="AQ143" i="51"/>
  <c r="AK143" i="51"/>
  <c r="AE143" i="51"/>
  <c r="Y143" i="51"/>
  <c r="S143" i="51"/>
  <c r="M143" i="51"/>
  <c r="CA142" i="51"/>
  <c r="BU142" i="51"/>
  <c r="BO142" i="51"/>
  <c r="BI142" i="51"/>
  <c r="BC142" i="51"/>
  <c r="AW142" i="51"/>
  <c r="AQ142" i="51"/>
  <c r="AK142" i="51"/>
  <c r="AE142" i="51"/>
  <c r="Y142" i="51"/>
  <c r="S142" i="51"/>
  <c r="M142" i="51"/>
  <c r="CA141" i="51"/>
  <c r="BU141" i="51"/>
  <c r="BO141" i="51"/>
  <c r="BI141" i="51"/>
  <c r="BC141" i="51"/>
  <c r="AW141" i="51"/>
  <c r="AQ141" i="51"/>
  <c r="AK141" i="51"/>
  <c r="AE141" i="51"/>
  <c r="Y141" i="51"/>
  <c r="S141" i="51"/>
  <c r="M141" i="51"/>
  <c r="CA140" i="51"/>
  <c r="BU140" i="51"/>
  <c r="BO140" i="51"/>
  <c r="BI140" i="51"/>
  <c r="BC140" i="51"/>
  <c r="AW140" i="51"/>
  <c r="AQ140" i="51"/>
  <c r="AK140" i="51"/>
  <c r="AE140" i="51"/>
  <c r="Y140" i="51"/>
  <c r="S140" i="51"/>
  <c r="M140" i="51"/>
  <c r="Y133" i="51"/>
  <c r="Y121" i="51"/>
  <c r="Y109" i="51"/>
  <c r="Y97" i="51"/>
  <c r="Y85" i="51"/>
  <c r="Y77" i="51"/>
  <c r="BC69" i="51"/>
  <c r="BC65" i="51"/>
  <c r="BO64" i="51"/>
  <c r="BO62" i="51"/>
  <c r="BO61" i="51"/>
  <c r="M61" i="51"/>
  <c r="BO60" i="51"/>
  <c r="BO58" i="51"/>
  <c r="BO57" i="51"/>
  <c r="M57" i="51"/>
  <c r="BO56" i="51"/>
  <c r="BO54" i="51"/>
  <c r="BO53" i="51"/>
  <c r="M53" i="51"/>
  <c r="BO52" i="51"/>
  <c r="BO50" i="51"/>
  <c r="BO49" i="51"/>
  <c r="M49" i="51"/>
  <c r="BO48" i="51"/>
  <c r="BO46" i="51"/>
  <c r="M46" i="51"/>
  <c r="BO45" i="51"/>
  <c r="M45" i="51"/>
  <c r="BO44" i="51"/>
  <c r="CA5" i="51"/>
  <c r="Y138" i="51"/>
  <c r="Y137" i="51"/>
  <c r="Y136" i="51"/>
  <c r="Y134" i="51"/>
  <c r="Y130" i="51"/>
  <c r="Y126" i="51"/>
  <c r="Y125" i="51"/>
  <c r="Y124" i="51"/>
  <c r="Y122" i="51"/>
  <c r="Y118" i="51"/>
  <c r="Y114" i="51"/>
  <c r="Y113" i="51"/>
  <c r="Y112" i="51"/>
  <c r="Y110" i="51"/>
  <c r="Y106" i="51"/>
  <c r="Y102" i="51"/>
  <c r="Y101" i="51"/>
  <c r="Y100" i="51"/>
  <c r="Y98" i="51"/>
  <c r="Y94" i="51"/>
  <c r="Y90" i="51"/>
  <c r="Y89" i="51"/>
  <c r="Y88" i="51"/>
  <c r="Y86" i="51"/>
  <c r="Y82" i="51"/>
  <c r="Y78" i="51"/>
  <c r="BC77" i="51"/>
  <c r="BC76" i="51"/>
  <c r="BC75" i="51"/>
  <c r="Y74" i="51"/>
  <c r="Y71" i="51"/>
  <c r="BC70" i="51"/>
  <c r="BC66" i="51"/>
  <c r="BI65" i="51"/>
  <c r="BU64" i="51"/>
  <c r="M64" i="51"/>
  <c r="BI63" i="51"/>
  <c r="BO63" i="51"/>
  <c r="BI62" i="51"/>
  <c r="M62" i="51"/>
  <c r="BI61" i="51"/>
  <c r="BI60" i="51"/>
  <c r="M60" i="51"/>
  <c r="BI59" i="51"/>
  <c r="BO59" i="51"/>
  <c r="BI58" i="51"/>
  <c r="M58" i="51"/>
  <c r="BI57" i="51"/>
  <c r="BI56" i="51"/>
  <c r="M56" i="51"/>
  <c r="BI55" i="51"/>
  <c r="M55" i="51"/>
  <c r="BI54" i="51"/>
  <c r="M54" i="51"/>
  <c r="BI53" i="51"/>
  <c r="BI52" i="51"/>
  <c r="M52" i="51"/>
  <c r="BI51" i="51"/>
  <c r="M51" i="51"/>
  <c r="BI50" i="51"/>
  <c r="M50" i="51"/>
  <c r="BI49" i="51"/>
  <c r="BI48" i="51"/>
  <c r="M48" i="51"/>
  <c r="BI47" i="51"/>
  <c r="BO47" i="51"/>
  <c r="BI46" i="51"/>
  <c r="BI45" i="51"/>
  <c r="BI44" i="51"/>
  <c r="M44" i="51"/>
  <c r="D42" i="51"/>
  <c r="AE41" i="51"/>
  <c r="D41" i="51"/>
  <c r="AE31" i="51"/>
  <c r="AE27" i="51"/>
  <c r="AE23" i="51"/>
  <c r="AE19" i="51"/>
  <c r="AE17" i="51"/>
  <c r="AE15" i="51"/>
  <c r="AE13" i="51"/>
  <c r="CA12" i="51"/>
  <c r="AE11" i="51"/>
  <c r="CA9" i="51"/>
  <c r="CA8" i="51"/>
  <c r="BU5" i="51"/>
  <c r="AE4" i="51"/>
  <c r="Y4" i="51"/>
  <c r="F4" i="51"/>
  <c r="M3" i="65"/>
  <c r="M4" i="65"/>
  <c r="M5" i="65"/>
  <c r="M6" i="65"/>
  <c r="M7" i="65"/>
  <c r="M8" i="65"/>
  <c r="M9" i="65"/>
  <c r="M10" i="65"/>
  <c r="M11" i="65"/>
  <c r="M12" i="65"/>
  <c r="M13" i="65"/>
  <c r="M14" i="65"/>
  <c r="M15" i="65"/>
  <c r="M16" i="65"/>
  <c r="M17" i="65"/>
  <c r="M18" i="65"/>
  <c r="M19" i="65"/>
  <c r="M20" i="65"/>
  <c r="M21" i="65"/>
  <c r="M22" i="65"/>
  <c r="M23" i="65"/>
  <c r="M24" i="65"/>
  <c r="M25" i="65"/>
  <c r="M26" i="65"/>
  <c r="M27" i="65"/>
  <c r="M28" i="65"/>
  <c r="M29" i="65"/>
  <c r="M30" i="65"/>
  <c r="M31" i="65"/>
  <c r="M32" i="65"/>
  <c r="M33" i="65"/>
  <c r="M34" i="65"/>
  <c r="M35" i="65"/>
  <c r="M36" i="65"/>
  <c r="M37" i="65"/>
  <c r="M38" i="65"/>
  <c r="M39" i="65"/>
  <c r="M40" i="65"/>
  <c r="M41" i="65"/>
  <c r="M42" i="65"/>
  <c r="M43" i="65"/>
  <c r="M44" i="65"/>
  <c r="M45" i="65"/>
  <c r="M46" i="65"/>
  <c r="M47" i="65"/>
  <c r="M48" i="65"/>
  <c r="M49" i="65"/>
  <c r="M50" i="65"/>
  <c r="M51" i="65"/>
  <c r="M52" i="65"/>
  <c r="M53" i="65"/>
  <c r="M54" i="65"/>
  <c r="M55" i="65"/>
  <c r="M56" i="65"/>
  <c r="M57" i="65"/>
  <c r="M58" i="65"/>
  <c r="M59" i="65"/>
  <c r="M60" i="65"/>
  <c r="M61" i="65"/>
  <c r="M62" i="65"/>
  <c r="M63" i="65"/>
  <c r="M64" i="65"/>
  <c r="M65" i="65"/>
  <c r="M66" i="65"/>
  <c r="M67" i="65"/>
  <c r="M68" i="65"/>
  <c r="M69" i="65"/>
  <c r="M70" i="65"/>
  <c r="M71" i="65"/>
  <c r="M72" i="65"/>
  <c r="M73" i="65"/>
  <c r="M74" i="65"/>
  <c r="M75" i="65"/>
  <c r="M76" i="65"/>
  <c r="M77" i="65"/>
  <c r="M78" i="65"/>
  <c r="M79" i="65"/>
  <c r="M80" i="65"/>
  <c r="M81" i="65"/>
  <c r="M82" i="65"/>
  <c r="M83" i="65"/>
  <c r="M84" i="65"/>
  <c r="M85" i="65"/>
  <c r="M86" i="65"/>
  <c r="M87" i="65"/>
  <c r="M88" i="65"/>
  <c r="M89" i="65"/>
  <c r="M90" i="65"/>
  <c r="M91" i="65"/>
  <c r="M92" i="65"/>
  <c r="M93" i="65"/>
  <c r="M94" i="65"/>
  <c r="M95" i="65"/>
  <c r="M96" i="65"/>
  <c r="M97" i="65"/>
  <c r="M98" i="65"/>
  <c r="M99" i="65"/>
  <c r="M100" i="65"/>
  <c r="M101" i="65"/>
  <c r="M102" i="65"/>
  <c r="M103" i="65"/>
  <c r="M104" i="65"/>
  <c r="M105" i="65"/>
  <c r="M106" i="65"/>
  <c r="M107" i="65"/>
  <c r="M108" i="65"/>
  <c r="M109" i="65"/>
  <c r="M110" i="65"/>
  <c r="M111" i="65"/>
  <c r="M112" i="65"/>
  <c r="M113" i="65"/>
  <c r="M114" i="65"/>
  <c r="M115" i="65"/>
  <c r="M116" i="65"/>
  <c r="M117" i="65"/>
  <c r="M118" i="65"/>
  <c r="M119" i="65"/>
  <c r="M120" i="65"/>
  <c r="M121" i="65"/>
  <c r="M122" i="65"/>
  <c r="M123" i="65"/>
  <c r="M124" i="65"/>
  <c r="M125" i="65"/>
  <c r="M126" i="65"/>
  <c r="M127" i="65"/>
  <c r="M128" i="65"/>
  <c r="M129" i="65"/>
  <c r="M130" i="65"/>
  <c r="M131" i="65"/>
  <c r="M132" i="65"/>
  <c r="M133" i="65"/>
  <c r="M134" i="65"/>
  <c r="M135" i="65"/>
  <c r="M136" i="65"/>
  <c r="M137" i="65"/>
  <c r="M138" i="65"/>
  <c r="M139" i="65"/>
  <c r="M140" i="65"/>
  <c r="M141" i="65"/>
  <c r="M142" i="65"/>
  <c r="M143" i="65"/>
  <c r="M144" i="65"/>
  <c r="M145" i="65"/>
  <c r="M146" i="65"/>
  <c r="M147" i="65"/>
  <c r="M148" i="65"/>
  <c r="M149" i="65"/>
  <c r="K303" i="56"/>
  <c r="K302" i="56"/>
  <c r="K301" i="56"/>
  <c r="K300" i="56"/>
  <c r="K299" i="56"/>
  <c r="K298" i="56"/>
  <c r="K297" i="56"/>
  <c r="K296" i="56"/>
  <c r="K295" i="56"/>
  <c r="K294" i="56"/>
  <c r="K293" i="56"/>
  <c r="K292" i="56"/>
  <c r="K291" i="56"/>
  <c r="K290" i="56"/>
  <c r="K289" i="56"/>
  <c r="K288" i="56"/>
  <c r="K287" i="56"/>
  <c r="K286" i="56"/>
  <c r="K285" i="56"/>
  <c r="K284" i="56"/>
  <c r="K283" i="56"/>
  <c r="K282" i="56"/>
  <c r="K281" i="56"/>
  <c r="K280" i="56"/>
  <c r="K279" i="56"/>
  <c r="K278" i="56"/>
  <c r="K277" i="56"/>
  <c r="K276" i="56"/>
  <c r="K275" i="56"/>
  <c r="K274" i="56"/>
  <c r="K273" i="56"/>
  <c r="K272" i="56"/>
  <c r="K271" i="56"/>
  <c r="K270" i="56"/>
  <c r="K269" i="56"/>
  <c r="K268" i="56"/>
  <c r="K267" i="56"/>
  <c r="K266" i="56"/>
  <c r="K265" i="56"/>
  <c r="K264" i="56"/>
  <c r="K263" i="56"/>
  <c r="K262" i="56"/>
  <c r="K261" i="56"/>
  <c r="K260" i="56"/>
  <c r="K259" i="56"/>
  <c r="K258" i="56"/>
  <c r="K257" i="56"/>
  <c r="K256" i="56"/>
  <c r="K255" i="56"/>
  <c r="K254" i="56"/>
  <c r="K253" i="56"/>
  <c r="K252" i="56"/>
  <c r="K251" i="56"/>
  <c r="K250" i="56"/>
  <c r="K249" i="56"/>
  <c r="K248" i="56"/>
  <c r="K247" i="56"/>
  <c r="K246" i="56"/>
  <c r="K245" i="56"/>
  <c r="K244" i="56"/>
  <c r="K243" i="56"/>
  <c r="K242" i="56"/>
  <c r="K241" i="56"/>
  <c r="K240" i="56"/>
  <c r="K239" i="56"/>
  <c r="K238" i="56"/>
  <c r="K237" i="56"/>
  <c r="K236" i="56"/>
  <c r="K235" i="56"/>
  <c r="K234" i="56"/>
  <c r="K233" i="56"/>
  <c r="K232" i="56"/>
  <c r="K231" i="56"/>
  <c r="K230" i="56"/>
  <c r="K229" i="56"/>
  <c r="K228" i="56"/>
  <c r="K227" i="56"/>
  <c r="K226" i="56"/>
  <c r="K225" i="56"/>
  <c r="K224" i="56"/>
  <c r="K223" i="56"/>
  <c r="K222" i="56"/>
  <c r="K221" i="56"/>
  <c r="K220" i="56"/>
  <c r="K219" i="56"/>
  <c r="K218" i="56"/>
  <c r="K217" i="56"/>
  <c r="K216" i="56"/>
  <c r="K215" i="56"/>
  <c r="K214" i="56"/>
  <c r="K213" i="56"/>
  <c r="K212" i="56"/>
  <c r="K211" i="56"/>
  <c r="K210" i="56"/>
  <c r="K209" i="56"/>
  <c r="K208" i="56"/>
  <c r="K207" i="56"/>
  <c r="K206" i="56"/>
  <c r="K205" i="56"/>
  <c r="K204" i="56"/>
  <c r="K203" i="56"/>
  <c r="K202" i="56"/>
  <c r="K201" i="56"/>
  <c r="K200" i="56"/>
  <c r="K199" i="56"/>
  <c r="K198" i="56"/>
  <c r="K197" i="56"/>
  <c r="K196" i="56"/>
  <c r="K195" i="56"/>
  <c r="K194" i="56"/>
  <c r="K193" i="56"/>
  <c r="K192" i="56"/>
  <c r="K191" i="56"/>
  <c r="K190" i="56"/>
  <c r="K189" i="56"/>
  <c r="K188" i="56"/>
  <c r="K187" i="56"/>
  <c r="K186" i="56"/>
  <c r="K185" i="56"/>
  <c r="K184" i="56"/>
  <c r="K183" i="56"/>
  <c r="K182" i="56"/>
  <c r="K181" i="56"/>
  <c r="K180" i="56"/>
  <c r="K179" i="56"/>
  <c r="K178" i="56"/>
  <c r="K177" i="56"/>
  <c r="K176" i="56"/>
  <c r="K175" i="56"/>
  <c r="K174" i="56"/>
  <c r="K173" i="56"/>
  <c r="K172" i="56"/>
  <c r="K171" i="56"/>
  <c r="K170" i="56"/>
  <c r="K169" i="56"/>
  <c r="K168" i="56"/>
  <c r="K167" i="56"/>
  <c r="K166" i="56"/>
  <c r="K165" i="56"/>
  <c r="K164" i="56"/>
  <c r="K163" i="56"/>
  <c r="K162" i="56"/>
  <c r="K161" i="56"/>
  <c r="K160" i="56"/>
  <c r="K159" i="56"/>
  <c r="K158" i="56"/>
  <c r="T4" i="78"/>
  <c r="K157" i="56" s="1"/>
  <c r="S4" i="78"/>
  <c r="H303" i="56"/>
  <c r="J303" i="56"/>
  <c r="H302" i="56"/>
  <c r="J302" i="56"/>
  <c r="H301" i="56"/>
  <c r="J301" i="56"/>
  <c r="H300" i="56"/>
  <c r="J300" i="56"/>
  <c r="H299" i="56"/>
  <c r="J299" i="56"/>
  <c r="H298" i="56"/>
  <c r="J298" i="56"/>
  <c r="H297" i="56"/>
  <c r="J297" i="56"/>
  <c r="H296" i="56"/>
  <c r="J296" i="56"/>
  <c r="H295" i="56"/>
  <c r="J295" i="56"/>
  <c r="H294" i="56"/>
  <c r="J294" i="56"/>
  <c r="H293" i="56"/>
  <c r="J293" i="56"/>
  <c r="H292" i="56"/>
  <c r="J292" i="56"/>
  <c r="H291" i="56"/>
  <c r="J291" i="56"/>
  <c r="H290" i="56"/>
  <c r="J290" i="56"/>
  <c r="H289" i="56"/>
  <c r="J289" i="56"/>
  <c r="H288" i="56"/>
  <c r="J288" i="56"/>
  <c r="H287" i="56"/>
  <c r="J287" i="56"/>
  <c r="H286" i="56"/>
  <c r="J286" i="56"/>
  <c r="H285" i="56"/>
  <c r="J285" i="56"/>
  <c r="H284" i="56"/>
  <c r="J284" i="56"/>
  <c r="H283" i="56"/>
  <c r="J283" i="56"/>
  <c r="H282" i="56"/>
  <c r="J282" i="56"/>
  <c r="H281" i="56"/>
  <c r="J281" i="56"/>
  <c r="H280" i="56"/>
  <c r="J280" i="56"/>
  <c r="H279" i="56"/>
  <c r="J279" i="56"/>
  <c r="H278" i="56"/>
  <c r="J278" i="56"/>
  <c r="H277" i="56"/>
  <c r="J277" i="56"/>
  <c r="H276" i="56"/>
  <c r="J276" i="56"/>
  <c r="H275" i="56"/>
  <c r="J275" i="56"/>
  <c r="H274" i="56"/>
  <c r="J274" i="56"/>
  <c r="H273" i="56"/>
  <c r="J273" i="56"/>
  <c r="H272" i="56"/>
  <c r="J272" i="56"/>
  <c r="H271" i="56"/>
  <c r="J271" i="56"/>
  <c r="H270" i="56"/>
  <c r="J270" i="56"/>
  <c r="H269" i="56"/>
  <c r="J269" i="56"/>
  <c r="H268" i="56"/>
  <c r="J268" i="56"/>
  <c r="H267" i="56"/>
  <c r="J267" i="56"/>
  <c r="H266" i="56"/>
  <c r="J266" i="56"/>
  <c r="H265" i="56"/>
  <c r="J265" i="56"/>
  <c r="H264" i="56"/>
  <c r="J264" i="56"/>
  <c r="H263" i="56"/>
  <c r="J263" i="56"/>
  <c r="H262" i="56"/>
  <c r="J262" i="56"/>
  <c r="H261" i="56"/>
  <c r="J261" i="56"/>
  <c r="H260" i="56"/>
  <c r="J260" i="56"/>
  <c r="H259" i="56"/>
  <c r="J259" i="56"/>
  <c r="H258" i="56"/>
  <c r="J258" i="56"/>
  <c r="H257" i="56"/>
  <c r="J257" i="56"/>
  <c r="H256" i="56"/>
  <c r="J256" i="56"/>
  <c r="H255" i="56"/>
  <c r="J255" i="56"/>
  <c r="H254" i="56"/>
  <c r="J254" i="56"/>
  <c r="H253" i="56"/>
  <c r="J253" i="56"/>
  <c r="H252" i="56"/>
  <c r="J252" i="56"/>
  <c r="H251" i="56"/>
  <c r="J251" i="56"/>
  <c r="H250" i="56"/>
  <c r="J250" i="56"/>
  <c r="H249" i="56"/>
  <c r="J249" i="56"/>
  <c r="H248" i="56"/>
  <c r="J248" i="56"/>
  <c r="H247" i="56"/>
  <c r="J247" i="56"/>
  <c r="H246" i="56"/>
  <c r="J246" i="56"/>
  <c r="H245" i="56"/>
  <c r="I245" i="56"/>
  <c r="J245" i="56"/>
  <c r="H244" i="56"/>
  <c r="I244" i="56"/>
  <c r="J244" i="56"/>
  <c r="H243" i="56"/>
  <c r="I243" i="56"/>
  <c r="J243" i="56"/>
  <c r="H242" i="56"/>
  <c r="I242" i="56"/>
  <c r="J242" i="56"/>
  <c r="H241" i="56"/>
  <c r="I241" i="56"/>
  <c r="J241" i="56"/>
  <c r="H240" i="56"/>
  <c r="I240" i="56"/>
  <c r="J240" i="56"/>
  <c r="H239" i="56"/>
  <c r="I239" i="56"/>
  <c r="J239" i="56"/>
  <c r="H238" i="56"/>
  <c r="I238" i="56"/>
  <c r="J238" i="56"/>
  <c r="H237" i="56"/>
  <c r="I237" i="56"/>
  <c r="J237" i="56"/>
  <c r="H236" i="56"/>
  <c r="I236" i="56"/>
  <c r="J236" i="56"/>
  <c r="H235" i="56"/>
  <c r="I235" i="56"/>
  <c r="J235" i="56"/>
  <c r="H234" i="56"/>
  <c r="I234" i="56"/>
  <c r="J234" i="56"/>
  <c r="H233" i="56"/>
  <c r="I233" i="56"/>
  <c r="J233" i="56"/>
  <c r="H232" i="56"/>
  <c r="I232" i="56"/>
  <c r="J232" i="56"/>
  <c r="H231" i="56"/>
  <c r="I231" i="56"/>
  <c r="J231" i="56"/>
  <c r="H230" i="56"/>
  <c r="I230" i="56"/>
  <c r="J230" i="56"/>
  <c r="H229" i="56"/>
  <c r="I229" i="56"/>
  <c r="J229" i="56"/>
  <c r="H228" i="56"/>
  <c r="I228" i="56"/>
  <c r="J228" i="56"/>
  <c r="H227" i="56"/>
  <c r="I227" i="56"/>
  <c r="J227" i="56"/>
  <c r="H226" i="56"/>
  <c r="I226" i="56"/>
  <c r="J226" i="56"/>
  <c r="H225" i="56"/>
  <c r="I225" i="56"/>
  <c r="J225" i="56"/>
  <c r="H224" i="56"/>
  <c r="I224" i="56"/>
  <c r="J224" i="56"/>
  <c r="H223" i="56"/>
  <c r="I223" i="56"/>
  <c r="J223" i="56"/>
  <c r="H222" i="56"/>
  <c r="I222" i="56"/>
  <c r="J222" i="56"/>
  <c r="H221" i="56"/>
  <c r="I221" i="56"/>
  <c r="J221" i="56"/>
  <c r="H220" i="56"/>
  <c r="I220" i="56"/>
  <c r="J220" i="56"/>
  <c r="H219" i="56"/>
  <c r="I219" i="56"/>
  <c r="J219" i="56"/>
  <c r="H218" i="56"/>
  <c r="I218" i="56"/>
  <c r="J218" i="56"/>
  <c r="H217" i="56"/>
  <c r="I217" i="56"/>
  <c r="J217" i="56"/>
  <c r="H216" i="56"/>
  <c r="I216" i="56"/>
  <c r="J216" i="56"/>
  <c r="H215" i="56"/>
  <c r="I215" i="56"/>
  <c r="J215" i="56"/>
  <c r="H214" i="56"/>
  <c r="I214" i="56"/>
  <c r="J214" i="56"/>
  <c r="H213" i="56"/>
  <c r="I213" i="56"/>
  <c r="J213" i="56"/>
  <c r="H212" i="56"/>
  <c r="I212" i="56"/>
  <c r="J212" i="56"/>
  <c r="H211" i="56"/>
  <c r="I211" i="56"/>
  <c r="J211" i="56"/>
  <c r="H210" i="56"/>
  <c r="I210" i="56"/>
  <c r="J210" i="56"/>
  <c r="H209" i="56"/>
  <c r="I209" i="56"/>
  <c r="J209" i="56"/>
  <c r="H208" i="56"/>
  <c r="I208" i="56"/>
  <c r="J208" i="56"/>
  <c r="H207" i="56"/>
  <c r="I207" i="56"/>
  <c r="J207" i="56"/>
  <c r="H206" i="56"/>
  <c r="I206" i="56"/>
  <c r="J206" i="56"/>
  <c r="H205" i="56"/>
  <c r="I205" i="56"/>
  <c r="J205" i="56"/>
  <c r="H204" i="56"/>
  <c r="I204" i="56"/>
  <c r="J204" i="56"/>
  <c r="H203" i="56"/>
  <c r="I203" i="56"/>
  <c r="J203" i="56"/>
  <c r="H202" i="56"/>
  <c r="I202" i="56"/>
  <c r="J202" i="56"/>
  <c r="H201" i="56"/>
  <c r="I201" i="56"/>
  <c r="J201" i="56"/>
  <c r="H200" i="56"/>
  <c r="I200" i="56"/>
  <c r="J200" i="56"/>
  <c r="H199" i="56"/>
  <c r="I199" i="56"/>
  <c r="J199" i="56"/>
  <c r="H198" i="56"/>
  <c r="I198" i="56"/>
  <c r="J198" i="56"/>
  <c r="H197" i="56"/>
  <c r="I197" i="56"/>
  <c r="J197" i="56"/>
  <c r="H196" i="56"/>
  <c r="I196" i="56"/>
  <c r="J196" i="56"/>
  <c r="H195" i="56"/>
  <c r="I195" i="56"/>
  <c r="J195" i="56"/>
  <c r="H194" i="56"/>
  <c r="I194" i="56"/>
  <c r="J194" i="56"/>
  <c r="H193" i="56"/>
  <c r="I193" i="56"/>
  <c r="J193" i="56"/>
  <c r="H192" i="56"/>
  <c r="I192" i="56"/>
  <c r="D192" i="56"/>
  <c r="J192" i="56"/>
  <c r="H191" i="56"/>
  <c r="I191" i="56"/>
  <c r="D191" i="56"/>
  <c r="J191" i="56"/>
  <c r="H190" i="56"/>
  <c r="D190" i="56"/>
  <c r="J190" i="56"/>
  <c r="H189" i="56"/>
  <c r="J189" i="56"/>
  <c r="H188" i="56"/>
  <c r="I188" i="56"/>
  <c r="D188" i="56"/>
  <c r="J188" i="56"/>
  <c r="H187" i="56"/>
  <c r="J187" i="56"/>
  <c r="H186" i="56"/>
  <c r="I186" i="56"/>
  <c r="D186" i="56"/>
  <c r="J186" i="56"/>
  <c r="H185" i="56"/>
  <c r="D185" i="56"/>
  <c r="J185" i="56"/>
  <c r="H184" i="56"/>
  <c r="I184" i="56"/>
  <c r="J184" i="56"/>
  <c r="H183" i="56"/>
  <c r="D183" i="56"/>
  <c r="J183" i="56"/>
  <c r="H182" i="56"/>
  <c r="I182" i="56"/>
  <c r="D182" i="56"/>
  <c r="J182" i="56"/>
  <c r="H181" i="56"/>
  <c r="I181" i="56"/>
  <c r="J181" i="56"/>
  <c r="H180" i="56"/>
  <c r="I180" i="56"/>
  <c r="D180" i="56"/>
  <c r="J180" i="56"/>
  <c r="H179" i="56"/>
  <c r="I179" i="56"/>
  <c r="D179" i="56"/>
  <c r="J179" i="56"/>
  <c r="H178" i="56"/>
  <c r="D178" i="56"/>
  <c r="J178" i="56"/>
  <c r="H177" i="56"/>
  <c r="J177" i="56"/>
  <c r="H176" i="56"/>
  <c r="I176" i="56"/>
  <c r="D176" i="56"/>
  <c r="J176" i="56"/>
  <c r="H175" i="56"/>
  <c r="J175" i="56"/>
  <c r="H174" i="56"/>
  <c r="I174" i="56"/>
  <c r="D174" i="56"/>
  <c r="J174" i="56"/>
  <c r="H173" i="56"/>
  <c r="D173" i="56"/>
  <c r="J173" i="56"/>
  <c r="H172" i="56"/>
  <c r="I172" i="56"/>
  <c r="J172" i="56"/>
  <c r="H171" i="56"/>
  <c r="D171" i="56"/>
  <c r="J171" i="56"/>
  <c r="H170" i="56"/>
  <c r="I170" i="56"/>
  <c r="D170" i="56"/>
  <c r="J170" i="56"/>
  <c r="H169" i="56"/>
  <c r="I169" i="56"/>
  <c r="J169" i="56"/>
  <c r="H168" i="56"/>
  <c r="I168" i="56"/>
  <c r="D168" i="56"/>
  <c r="J168" i="56"/>
  <c r="H167" i="56"/>
  <c r="I167" i="56"/>
  <c r="D167" i="56"/>
  <c r="J167" i="56"/>
  <c r="H166" i="56"/>
  <c r="D166" i="56"/>
  <c r="J166" i="56"/>
  <c r="H165" i="56"/>
  <c r="D165" i="56"/>
  <c r="J165" i="56"/>
  <c r="H164" i="56"/>
  <c r="D164" i="56"/>
  <c r="J164" i="56"/>
  <c r="F9" i="65"/>
  <c r="H163" i="56"/>
  <c r="D163" i="56"/>
  <c r="J163" i="56"/>
  <c r="H162" i="56"/>
  <c r="D162" i="56"/>
  <c r="J162" i="56"/>
  <c r="H161" i="56"/>
  <c r="D161" i="56"/>
  <c r="J161" i="56"/>
  <c r="H160" i="56"/>
  <c r="D160" i="56"/>
  <c r="J160" i="56"/>
  <c r="H159" i="56"/>
  <c r="D159" i="56"/>
  <c r="J159" i="56"/>
  <c r="F4" i="65"/>
  <c r="H158" i="56"/>
  <c r="D158" i="56"/>
  <c r="J158" i="56"/>
  <c r="D157" i="56"/>
  <c r="I157" i="56"/>
  <c r="H157" i="56"/>
  <c r="B3" i="75"/>
  <c r="B2" i="75"/>
  <c r="F4" i="77"/>
  <c r="D42" i="6"/>
  <c r="D41" i="6"/>
  <c r="G150" i="77"/>
  <c r="G149" i="77"/>
  <c r="Y149" i="77" s="1"/>
  <c r="X149" i="6" s="1"/>
  <c r="G148" i="77"/>
  <c r="AB148" i="77" s="1"/>
  <c r="AP148" i="6" s="1"/>
  <c r="G147" i="77"/>
  <c r="G146" i="77"/>
  <c r="AH146" i="77" s="1"/>
  <c r="BZ146" i="6" s="1"/>
  <c r="G145" i="77"/>
  <c r="G144" i="77"/>
  <c r="AB144" i="77" s="1"/>
  <c r="AP144" i="6" s="1"/>
  <c r="G143" i="77"/>
  <c r="G142" i="77"/>
  <c r="G141" i="77"/>
  <c r="Y141" i="77" s="1"/>
  <c r="X141" i="6" s="1"/>
  <c r="G140" i="77"/>
  <c r="AB140" i="77" s="1"/>
  <c r="AP140" i="6" s="1"/>
  <c r="G139" i="77"/>
  <c r="G138" i="77"/>
  <c r="G137" i="77"/>
  <c r="Y137" i="77" s="1"/>
  <c r="X137" i="6" s="1"/>
  <c r="G136" i="77"/>
  <c r="G135" i="77"/>
  <c r="G134" i="77"/>
  <c r="G133" i="77"/>
  <c r="G132" i="77"/>
  <c r="AB132" i="77" s="1"/>
  <c r="AP132" i="6" s="1"/>
  <c r="G131" i="77"/>
  <c r="AH131" i="77" s="1"/>
  <c r="BZ131" i="6" s="1"/>
  <c r="G130" i="77"/>
  <c r="G129" i="77"/>
  <c r="Y129" i="77" s="1"/>
  <c r="X129" i="6" s="1"/>
  <c r="G128" i="77"/>
  <c r="AB128" i="77" s="1"/>
  <c r="AP128" i="6" s="1"/>
  <c r="G127" i="77"/>
  <c r="G126" i="77"/>
  <c r="G125" i="77"/>
  <c r="Y125" i="77" s="1"/>
  <c r="X125" i="6" s="1"/>
  <c r="G124" i="77"/>
  <c r="AB124" i="77" s="1"/>
  <c r="AP124" i="6" s="1"/>
  <c r="G123" i="77"/>
  <c r="G122" i="77"/>
  <c r="G121" i="77"/>
  <c r="G120" i="77"/>
  <c r="G119" i="77"/>
  <c r="G118" i="77"/>
  <c r="G117" i="77"/>
  <c r="Y117" i="77" s="1"/>
  <c r="X117" i="6" s="1"/>
  <c r="G116" i="77"/>
  <c r="G115" i="77"/>
  <c r="G114" i="77"/>
  <c r="G113" i="77"/>
  <c r="Y113" i="77" s="1"/>
  <c r="X113" i="6" s="1"/>
  <c r="G112" i="77"/>
  <c r="AB112" i="77" s="1"/>
  <c r="AP112" i="6" s="1"/>
  <c r="G111" i="77"/>
  <c r="G110" i="77"/>
  <c r="G109" i="77"/>
  <c r="G108" i="77"/>
  <c r="G107" i="77"/>
  <c r="G106" i="77"/>
  <c r="G105" i="77"/>
  <c r="Y105" i="77" s="1"/>
  <c r="X105" i="6" s="1"/>
  <c r="G104" i="77"/>
  <c r="AB104" i="77" s="1"/>
  <c r="AP104" i="6" s="1"/>
  <c r="G103" i="77"/>
  <c r="AA103" i="77" s="1"/>
  <c r="AJ103" i="6" s="1"/>
  <c r="G102" i="77"/>
  <c r="G101" i="77"/>
  <c r="G100" i="77"/>
  <c r="AB100" i="77" s="1"/>
  <c r="AP100" i="6" s="1"/>
  <c r="G99" i="77"/>
  <c r="G98" i="77"/>
  <c r="G97" i="77"/>
  <c r="G96" i="77"/>
  <c r="AH96" i="77" s="1"/>
  <c r="BZ96" i="6" s="1"/>
  <c r="G95" i="77"/>
  <c r="G94" i="77"/>
  <c r="G93" i="77"/>
  <c r="AH93" i="77" s="1"/>
  <c r="BZ93" i="6" s="1"/>
  <c r="G92" i="77"/>
  <c r="AH92" i="77" s="1"/>
  <c r="BZ92" i="6" s="1"/>
  <c r="G91" i="77"/>
  <c r="G90" i="77"/>
  <c r="G89" i="77"/>
  <c r="G88" i="77"/>
  <c r="G87" i="77"/>
  <c r="AG87" i="77" s="1"/>
  <c r="BT87" i="6" s="1"/>
  <c r="G86" i="77"/>
  <c r="AG86" i="77" s="1"/>
  <c r="BT86" i="6" s="1"/>
  <c r="G85" i="77"/>
  <c r="G84" i="77"/>
  <c r="AG84" i="77" s="1"/>
  <c r="BT84" i="6" s="1"/>
  <c r="G83" i="77"/>
  <c r="G82" i="77"/>
  <c r="G81" i="77"/>
  <c r="AE81" i="77" s="1"/>
  <c r="BH81" i="6" s="1"/>
  <c r="G80" i="77"/>
  <c r="AA80" i="77" s="1"/>
  <c r="AJ80" i="6" s="1"/>
  <c r="G79" i="77"/>
  <c r="G78" i="77"/>
  <c r="G77" i="77"/>
  <c r="G76" i="77"/>
  <c r="G75" i="77"/>
  <c r="AD75" i="77" s="1"/>
  <c r="BB75" i="6" s="1"/>
  <c r="G74" i="77"/>
  <c r="G73" i="77"/>
  <c r="G72" i="77"/>
  <c r="AH72" i="77" s="1"/>
  <c r="BZ72" i="6" s="1"/>
  <c r="G71" i="77"/>
  <c r="G70" i="77"/>
  <c r="G69" i="77"/>
  <c r="G68" i="77"/>
  <c r="AA68" i="77" s="1"/>
  <c r="AJ68" i="6" s="1"/>
  <c r="G67" i="77"/>
  <c r="G66" i="77"/>
  <c r="G65" i="77"/>
  <c r="G64" i="77"/>
  <c r="W64" i="77" s="1"/>
  <c r="L64" i="6" s="1"/>
  <c r="G63" i="77"/>
  <c r="G62" i="77"/>
  <c r="G61" i="77"/>
  <c r="AG61" i="77" s="1"/>
  <c r="BT61" i="6" s="1"/>
  <c r="G60" i="77"/>
  <c r="G59" i="77"/>
  <c r="G58" i="77"/>
  <c r="W58" i="77" s="1"/>
  <c r="L58" i="6" s="1"/>
  <c r="G57" i="77"/>
  <c r="G56" i="77"/>
  <c r="AA56" i="77" s="1"/>
  <c r="AJ56" i="6" s="1"/>
  <c r="G55" i="77"/>
  <c r="G54" i="77"/>
  <c r="G53" i="77"/>
  <c r="AH53" i="77" s="1"/>
  <c r="BZ53" i="6" s="1"/>
  <c r="G52" i="77"/>
  <c r="W52" i="77" s="1"/>
  <c r="L52" i="6" s="1"/>
  <c r="G51" i="77"/>
  <c r="G50" i="77"/>
  <c r="G49" i="77"/>
  <c r="AF49" i="77" s="1"/>
  <c r="BN49" i="6" s="1"/>
  <c r="G48" i="77"/>
  <c r="G47" i="77"/>
  <c r="G46" i="77"/>
  <c r="G45" i="77"/>
  <c r="AH45" i="77" s="1"/>
  <c r="BZ45" i="6" s="1"/>
  <c r="G44" i="77"/>
  <c r="AA44" i="77" s="1"/>
  <c r="AJ44" i="6" s="1"/>
  <c r="G43" i="77"/>
  <c r="G42" i="77"/>
  <c r="G41" i="77"/>
  <c r="X41" i="77" s="1"/>
  <c r="R41" i="6" s="1"/>
  <c r="G40" i="77"/>
  <c r="W40" i="77" s="1"/>
  <c r="L40" i="6" s="1"/>
  <c r="G39" i="77"/>
  <c r="G38" i="77"/>
  <c r="G37" i="77"/>
  <c r="G36" i="77"/>
  <c r="AG36" i="77" s="1"/>
  <c r="BT36" i="6" s="1"/>
  <c r="G35" i="77"/>
  <c r="G34" i="77"/>
  <c r="W34" i="77" s="1"/>
  <c r="L34" i="6" s="1"/>
  <c r="G33" i="77"/>
  <c r="AH33" i="77" s="1"/>
  <c r="BZ33" i="6" s="1"/>
  <c r="G32" i="77"/>
  <c r="AA32" i="77" s="1"/>
  <c r="AJ32" i="6" s="1"/>
  <c r="G31" i="77"/>
  <c r="AH31" i="77" s="1"/>
  <c r="BZ31" i="6" s="1"/>
  <c r="G30" i="77"/>
  <c r="G29" i="77"/>
  <c r="Z29" i="77" s="1"/>
  <c r="AD29" i="6" s="1"/>
  <c r="G28" i="77"/>
  <c r="AH28" i="77" s="1"/>
  <c r="BZ28" i="6" s="1"/>
  <c r="G27" i="77"/>
  <c r="AH27" i="77" s="1"/>
  <c r="BZ27" i="6" s="1"/>
  <c r="G26" i="77"/>
  <c r="G25" i="77"/>
  <c r="G24" i="77"/>
  <c r="AH24" i="77" s="1"/>
  <c r="BZ24" i="6" s="1"/>
  <c r="G23" i="77"/>
  <c r="G22" i="77"/>
  <c r="AH22" i="77" s="1"/>
  <c r="BZ22" i="6" s="1"/>
  <c r="G21" i="77"/>
  <c r="AH21" i="77" s="1"/>
  <c r="BZ21" i="6" s="1"/>
  <c r="G20" i="77"/>
  <c r="AH20" i="77" s="1"/>
  <c r="BZ20" i="6" s="1"/>
  <c r="G19" i="77"/>
  <c r="AH19" i="77" s="1"/>
  <c r="BZ19" i="6" s="1"/>
  <c r="G18" i="77"/>
  <c r="G17" i="77"/>
  <c r="AH17" i="77" s="1"/>
  <c r="BZ17" i="6" s="1"/>
  <c r="G16" i="77"/>
  <c r="AH16" i="77" s="1"/>
  <c r="BZ16" i="6" s="1"/>
  <c r="G15" i="77"/>
  <c r="X15" i="77" s="1"/>
  <c r="R15" i="6" s="1"/>
  <c r="G14" i="77"/>
  <c r="G13" i="77"/>
  <c r="G12" i="77"/>
  <c r="G11" i="77"/>
  <c r="G10" i="77"/>
  <c r="G9" i="77"/>
  <c r="G8" i="77"/>
  <c r="G7" i="77"/>
  <c r="G6" i="77"/>
  <c r="G5" i="77"/>
  <c r="G4" i="77"/>
  <c r="E150" i="80"/>
  <c r="E149" i="80"/>
  <c r="E148" i="80"/>
  <c r="E147" i="80"/>
  <c r="E146" i="80"/>
  <c r="E145" i="80"/>
  <c r="E144" i="80"/>
  <c r="E143" i="80"/>
  <c r="E142" i="80"/>
  <c r="E141" i="80"/>
  <c r="E140" i="80"/>
  <c r="E139" i="80"/>
  <c r="E138" i="80"/>
  <c r="E137" i="80"/>
  <c r="E136" i="80"/>
  <c r="E135" i="80"/>
  <c r="E134" i="80"/>
  <c r="E133" i="80"/>
  <c r="E132" i="80"/>
  <c r="E131" i="80"/>
  <c r="E130" i="80"/>
  <c r="E129" i="80"/>
  <c r="E128" i="80"/>
  <c r="E127" i="80"/>
  <c r="E126" i="80"/>
  <c r="E125" i="80"/>
  <c r="E124" i="80"/>
  <c r="E123" i="80"/>
  <c r="E122" i="80"/>
  <c r="E121" i="80"/>
  <c r="E120" i="80"/>
  <c r="E119" i="80"/>
  <c r="E118" i="80"/>
  <c r="E117" i="80"/>
  <c r="E116" i="80"/>
  <c r="E115" i="80"/>
  <c r="E114" i="80"/>
  <c r="E113" i="80"/>
  <c r="E112" i="80"/>
  <c r="E111" i="80"/>
  <c r="E110" i="80"/>
  <c r="E109" i="80"/>
  <c r="E108" i="80"/>
  <c r="E107" i="80"/>
  <c r="E106" i="80"/>
  <c r="E105" i="80"/>
  <c r="E104" i="80"/>
  <c r="E103" i="80"/>
  <c r="E102" i="80"/>
  <c r="E101" i="80"/>
  <c r="E100" i="80"/>
  <c r="E99" i="80"/>
  <c r="E98" i="80"/>
  <c r="E97" i="80"/>
  <c r="E96" i="80"/>
  <c r="E95" i="80"/>
  <c r="E94" i="80"/>
  <c r="E93" i="80"/>
  <c r="E92" i="80"/>
  <c r="E91" i="80"/>
  <c r="E90" i="80"/>
  <c r="E89" i="80"/>
  <c r="E88" i="80"/>
  <c r="E87" i="80"/>
  <c r="E86" i="80"/>
  <c r="E85" i="80"/>
  <c r="E84" i="80"/>
  <c r="E83" i="80"/>
  <c r="E82" i="80"/>
  <c r="E81" i="80"/>
  <c r="E80" i="80"/>
  <c r="E79" i="80"/>
  <c r="E78" i="80"/>
  <c r="E77" i="80"/>
  <c r="E76" i="80"/>
  <c r="E75" i="80"/>
  <c r="E74" i="80"/>
  <c r="E73" i="80"/>
  <c r="E72" i="80"/>
  <c r="E71" i="80"/>
  <c r="E70" i="80"/>
  <c r="E69" i="80"/>
  <c r="E68" i="80"/>
  <c r="E67" i="80"/>
  <c r="E66" i="80"/>
  <c r="E65" i="80"/>
  <c r="E64" i="80"/>
  <c r="E63" i="80"/>
  <c r="E62" i="80"/>
  <c r="E61" i="80"/>
  <c r="E60" i="80"/>
  <c r="E59" i="80"/>
  <c r="E58" i="80"/>
  <c r="E57" i="80"/>
  <c r="E56" i="80"/>
  <c r="E55" i="80"/>
  <c r="E54" i="80"/>
  <c r="E53" i="80"/>
  <c r="E52" i="80"/>
  <c r="E51" i="80"/>
  <c r="E50" i="80"/>
  <c r="E49" i="80"/>
  <c r="E48" i="80"/>
  <c r="E47" i="80"/>
  <c r="E46" i="80"/>
  <c r="E45" i="80"/>
  <c r="E44" i="80"/>
  <c r="E43" i="80"/>
  <c r="E42" i="80"/>
  <c r="E41" i="80"/>
  <c r="E40" i="80"/>
  <c r="E39" i="80"/>
  <c r="E38" i="80"/>
  <c r="E37" i="80"/>
  <c r="E36" i="80"/>
  <c r="E35" i="80"/>
  <c r="E34" i="80"/>
  <c r="E33" i="80"/>
  <c r="E32" i="80"/>
  <c r="E31" i="80"/>
  <c r="E30" i="80"/>
  <c r="E29" i="80"/>
  <c r="E28" i="80"/>
  <c r="E27" i="80"/>
  <c r="E26" i="80"/>
  <c r="E25" i="80"/>
  <c r="E24" i="80"/>
  <c r="E23" i="80"/>
  <c r="E22" i="80"/>
  <c r="E21" i="80"/>
  <c r="E20" i="80"/>
  <c r="E19" i="80"/>
  <c r="E18" i="80"/>
  <c r="E17" i="80"/>
  <c r="E16" i="80"/>
  <c r="E15" i="80"/>
  <c r="E14" i="80"/>
  <c r="E13" i="80"/>
  <c r="E12" i="80"/>
  <c r="E11" i="80"/>
  <c r="E10" i="80"/>
  <c r="E9" i="80"/>
  <c r="E8" i="80"/>
  <c r="E7" i="80"/>
  <c r="E6" i="80"/>
  <c r="E5" i="80"/>
  <c r="C5" i="80"/>
  <c r="C6" i="80"/>
  <c r="C7" i="80"/>
  <c r="C8" i="80"/>
  <c r="C9" i="80"/>
  <c r="C10" i="80"/>
  <c r="C11" i="80"/>
  <c r="C12" i="80"/>
  <c r="C13" i="80"/>
  <c r="C14" i="80"/>
  <c r="C15" i="80"/>
  <c r="C16" i="80"/>
  <c r="C17" i="80"/>
  <c r="C18" i="80"/>
  <c r="C19" i="80"/>
  <c r="C20" i="80"/>
  <c r="C21" i="80"/>
  <c r="C22" i="80"/>
  <c r="C23" i="80"/>
  <c r="C24" i="80"/>
  <c r="C25" i="80"/>
  <c r="C26" i="80"/>
  <c r="C27" i="80"/>
  <c r="C28" i="80"/>
  <c r="C29" i="80"/>
  <c r="C30" i="80"/>
  <c r="C31" i="80"/>
  <c r="C32" i="80"/>
  <c r="C33" i="80"/>
  <c r="C34" i="80"/>
  <c r="C35" i="80"/>
  <c r="C36" i="80"/>
  <c r="C37" i="80"/>
  <c r="C38" i="80"/>
  <c r="C39" i="80"/>
  <c r="C40" i="80"/>
  <c r="C41" i="80"/>
  <c r="C42" i="80"/>
  <c r="C43" i="80"/>
  <c r="C44" i="80"/>
  <c r="C45" i="80"/>
  <c r="C46" i="80"/>
  <c r="C47" i="80"/>
  <c r="C48" i="80"/>
  <c r="C49" i="80"/>
  <c r="C50" i="80"/>
  <c r="C51" i="80"/>
  <c r="C52" i="80"/>
  <c r="C53" i="80"/>
  <c r="C54" i="80"/>
  <c r="C55" i="80"/>
  <c r="C56" i="80"/>
  <c r="C57" i="80"/>
  <c r="C58" i="80"/>
  <c r="C59" i="80"/>
  <c r="C60" i="80"/>
  <c r="C61" i="80"/>
  <c r="C62" i="80"/>
  <c r="C63" i="80"/>
  <c r="C64" i="80"/>
  <c r="C65" i="80"/>
  <c r="C66" i="80"/>
  <c r="C67" i="80"/>
  <c r="C68" i="80"/>
  <c r="C69" i="80"/>
  <c r="C70" i="80"/>
  <c r="C71" i="80"/>
  <c r="C72" i="80"/>
  <c r="C73" i="80"/>
  <c r="C74" i="80"/>
  <c r="C75" i="80"/>
  <c r="C76" i="80"/>
  <c r="C77" i="80"/>
  <c r="C78" i="80"/>
  <c r="C79" i="80"/>
  <c r="C80" i="80"/>
  <c r="C81" i="80"/>
  <c r="C82" i="80"/>
  <c r="C83" i="80"/>
  <c r="C84" i="80"/>
  <c r="C85" i="80"/>
  <c r="C86" i="80"/>
  <c r="C87" i="80"/>
  <c r="C88" i="80"/>
  <c r="C89" i="80"/>
  <c r="C90" i="80"/>
  <c r="C91" i="80"/>
  <c r="C92" i="80"/>
  <c r="C93" i="80"/>
  <c r="C94" i="80"/>
  <c r="C95" i="80"/>
  <c r="C96" i="80"/>
  <c r="C97" i="80"/>
  <c r="C98" i="80"/>
  <c r="C99" i="80"/>
  <c r="C100" i="80"/>
  <c r="C101" i="80"/>
  <c r="C102" i="80"/>
  <c r="C103" i="80"/>
  <c r="C104" i="80"/>
  <c r="C105" i="80"/>
  <c r="C106" i="80"/>
  <c r="C107" i="80"/>
  <c r="C108" i="80"/>
  <c r="C109" i="80"/>
  <c r="C110" i="80"/>
  <c r="C111" i="80"/>
  <c r="C112" i="80"/>
  <c r="C113" i="80"/>
  <c r="C114" i="80"/>
  <c r="C115" i="80"/>
  <c r="C116" i="80"/>
  <c r="C117" i="80"/>
  <c r="C118" i="80"/>
  <c r="C119" i="80"/>
  <c r="C120" i="80"/>
  <c r="C121" i="80"/>
  <c r="C122" i="80"/>
  <c r="C123" i="80"/>
  <c r="C124" i="80"/>
  <c r="C125" i="80"/>
  <c r="C126" i="80"/>
  <c r="C127" i="80"/>
  <c r="C128" i="80"/>
  <c r="C129" i="80"/>
  <c r="C130" i="80"/>
  <c r="C131" i="80"/>
  <c r="C132" i="80"/>
  <c r="C133" i="80"/>
  <c r="C134" i="80"/>
  <c r="C135" i="80"/>
  <c r="C136" i="80"/>
  <c r="C137" i="80"/>
  <c r="C138" i="80"/>
  <c r="C139" i="80"/>
  <c r="C140" i="80"/>
  <c r="C141" i="80"/>
  <c r="C142" i="80"/>
  <c r="C143" i="80"/>
  <c r="C144" i="80"/>
  <c r="C145" i="80"/>
  <c r="C146" i="80"/>
  <c r="C147" i="80"/>
  <c r="C148" i="80"/>
  <c r="C149" i="80"/>
  <c r="C150" i="80"/>
  <c r="B5" i="80"/>
  <c r="B6" i="80"/>
  <c r="B7" i="80"/>
  <c r="B8" i="80"/>
  <c r="B9" i="80"/>
  <c r="B10" i="80"/>
  <c r="B11" i="80"/>
  <c r="B12" i="80"/>
  <c r="B13" i="80"/>
  <c r="B14" i="80"/>
  <c r="B15" i="80"/>
  <c r="B16" i="80"/>
  <c r="B17" i="80"/>
  <c r="B18" i="80"/>
  <c r="B19" i="80"/>
  <c r="B20" i="80"/>
  <c r="B21" i="80"/>
  <c r="B22" i="80"/>
  <c r="B23" i="80"/>
  <c r="B24" i="80"/>
  <c r="B25" i="80"/>
  <c r="B26" i="80"/>
  <c r="B27" i="80"/>
  <c r="B28" i="80"/>
  <c r="B29" i="80"/>
  <c r="B30" i="80"/>
  <c r="B31" i="80"/>
  <c r="B32" i="80"/>
  <c r="B33" i="80"/>
  <c r="B34" i="80"/>
  <c r="B35" i="80"/>
  <c r="B36" i="80"/>
  <c r="B37" i="80"/>
  <c r="B38" i="80"/>
  <c r="B39" i="80"/>
  <c r="B40" i="80"/>
  <c r="B41" i="80"/>
  <c r="B42" i="80"/>
  <c r="B43" i="80"/>
  <c r="B44" i="80"/>
  <c r="B45" i="80"/>
  <c r="B46" i="80"/>
  <c r="B47" i="80"/>
  <c r="B48" i="80"/>
  <c r="B49" i="80"/>
  <c r="B50" i="80"/>
  <c r="B51" i="80"/>
  <c r="B52" i="80"/>
  <c r="B53" i="80"/>
  <c r="B54" i="80"/>
  <c r="B55" i="80"/>
  <c r="B56" i="80"/>
  <c r="B57" i="80"/>
  <c r="B58" i="80"/>
  <c r="B59" i="80"/>
  <c r="B60" i="80"/>
  <c r="B61" i="80"/>
  <c r="B62" i="80"/>
  <c r="B63" i="80"/>
  <c r="B64" i="80"/>
  <c r="B65" i="80"/>
  <c r="B66" i="80"/>
  <c r="B67" i="80"/>
  <c r="B68" i="80"/>
  <c r="B69" i="80"/>
  <c r="B70" i="80"/>
  <c r="B71" i="80"/>
  <c r="B72" i="80"/>
  <c r="B73" i="80"/>
  <c r="B74" i="80"/>
  <c r="B75" i="80"/>
  <c r="B76" i="80"/>
  <c r="B77" i="80"/>
  <c r="B78" i="80"/>
  <c r="B79" i="80"/>
  <c r="B80" i="80"/>
  <c r="B81" i="80"/>
  <c r="B82" i="80"/>
  <c r="B83" i="80"/>
  <c r="B84" i="80"/>
  <c r="B85" i="80"/>
  <c r="B86" i="80"/>
  <c r="B87" i="80"/>
  <c r="B88" i="80"/>
  <c r="B89" i="80"/>
  <c r="B90" i="80"/>
  <c r="B91" i="80"/>
  <c r="B92" i="80"/>
  <c r="B93" i="80"/>
  <c r="B94" i="80"/>
  <c r="B95" i="80"/>
  <c r="B96" i="80"/>
  <c r="B97" i="80"/>
  <c r="B98" i="80"/>
  <c r="B99" i="80"/>
  <c r="B100" i="80"/>
  <c r="B101" i="80"/>
  <c r="B102" i="80"/>
  <c r="B103" i="80"/>
  <c r="B104" i="80"/>
  <c r="B105" i="80"/>
  <c r="B106" i="80"/>
  <c r="B107" i="80"/>
  <c r="B108" i="80"/>
  <c r="B109" i="80"/>
  <c r="B110" i="80"/>
  <c r="B111" i="80"/>
  <c r="B112" i="80"/>
  <c r="B113" i="80"/>
  <c r="B114" i="80"/>
  <c r="B115" i="80"/>
  <c r="B116" i="80"/>
  <c r="B117" i="80"/>
  <c r="B118" i="80"/>
  <c r="B119" i="80"/>
  <c r="B120" i="80"/>
  <c r="B121" i="80"/>
  <c r="B122" i="80"/>
  <c r="B123" i="80"/>
  <c r="B124" i="80"/>
  <c r="B125" i="80"/>
  <c r="B126" i="80"/>
  <c r="B127" i="80"/>
  <c r="B128" i="80"/>
  <c r="B129" i="80"/>
  <c r="B130" i="80"/>
  <c r="B131" i="80"/>
  <c r="B132" i="80"/>
  <c r="B133" i="80"/>
  <c r="B134" i="80"/>
  <c r="B135" i="80"/>
  <c r="B136" i="80"/>
  <c r="B137" i="80"/>
  <c r="B138" i="80"/>
  <c r="B139" i="80"/>
  <c r="B140" i="80"/>
  <c r="B141" i="80"/>
  <c r="B142" i="80"/>
  <c r="B143" i="80"/>
  <c r="B144" i="80"/>
  <c r="B145" i="80"/>
  <c r="B146" i="80"/>
  <c r="B147" i="80"/>
  <c r="B148" i="80"/>
  <c r="B149" i="80"/>
  <c r="B150" i="80"/>
  <c r="B4" i="80"/>
  <c r="F5" i="63"/>
  <c r="F7" i="63"/>
  <c r="F8" i="63"/>
  <c r="F10" i="63"/>
  <c r="F11" i="63"/>
  <c r="I150" i="77"/>
  <c r="F150" i="77" s="1"/>
  <c r="E151" i="56" s="1"/>
  <c r="I149" i="77"/>
  <c r="I302" i="56" s="1"/>
  <c r="F149" i="77"/>
  <c r="E150" i="56" s="1"/>
  <c r="I148" i="77"/>
  <c r="F148" i="77" s="1"/>
  <c r="E149" i="56" s="1"/>
  <c r="I147" i="77"/>
  <c r="I148" i="56" s="1"/>
  <c r="AE147" i="77"/>
  <c r="BH147" i="6" s="1"/>
  <c r="F147" i="77"/>
  <c r="E148" i="56" s="1"/>
  <c r="I146" i="77"/>
  <c r="F146" i="77" s="1"/>
  <c r="E147" i="56" s="1"/>
  <c r="I145" i="77"/>
  <c r="I146" i="56" s="1"/>
  <c r="Y145" i="77"/>
  <c r="X145" i="6" s="1"/>
  <c r="F145" i="77"/>
  <c r="E146" i="56" s="1"/>
  <c r="I144" i="77"/>
  <c r="F144" i="77" s="1"/>
  <c r="P143" i="63" s="1"/>
  <c r="I143" i="77"/>
  <c r="I296" i="56" s="1"/>
  <c r="AH143" i="77"/>
  <c r="BZ143" i="6" s="1"/>
  <c r="I142" i="77"/>
  <c r="F142" i="77" s="1"/>
  <c r="P141" i="63" s="1"/>
  <c r="AH142" i="77"/>
  <c r="BZ142" i="6" s="1"/>
  <c r="I141" i="77"/>
  <c r="I142" i="56" s="1"/>
  <c r="I140" i="77"/>
  <c r="F140" i="77" s="1"/>
  <c r="P139" i="63" s="1"/>
  <c r="I139" i="77"/>
  <c r="F139" i="77" s="1"/>
  <c r="P138" i="63" s="1"/>
  <c r="AH139" i="77"/>
  <c r="BZ139" i="6" s="1"/>
  <c r="I138" i="77"/>
  <c r="F138" i="77" s="1"/>
  <c r="E139" i="56" s="1"/>
  <c r="I137" i="77"/>
  <c r="I290" i="56" s="1"/>
  <c r="I136" i="77"/>
  <c r="F136" i="77" s="1"/>
  <c r="P135" i="63" s="1"/>
  <c r="AB136" i="77"/>
  <c r="AP136" i="6" s="1"/>
  <c r="I135" i="77"/>
  <c r="I136" i="56" s="1"/>
  <c r="AF135" i="77"/>
  <c r="BN135" i="6" s="1"/>
  <c r="I134" i="77"/>
  <c r="F134" i="77" s="1"/>
  <c r="P133" i="63" s="1"/>
  <c r="I133" i="77"/>
  <c r="F133" i="77" s="1"/>
  <c r="Y133" i="77"/>
  <c r="X133" i="6" s="1"/>
  <c r="I132" i="77"/>
  <c r="F132" i="77" s="1"/>
  <c r="E133" i="56" s="1"/>
  <c r="I131" i="77"/>
  <c r="I284" i="56" s="1"/>
  <c r="F131" i="77"/>
  <c r="P130" i="63" s="1"/>
  <c r="I130" i="77"/>
  <c r="F130" i="77" s="1"/>
  <c r="E131" i="56" s="1"/>
  <c r="AH130" i="77"/>
  <c r="BZ130" i="6" s="1"/>
  <c r="I129" i="77"/>
  <c r="I130" i="56" s="1"/>
  <c r="F129" i="77"/>
  <c r="E130" i="56" s="1"/>
  <c r="I128" i="77"/>
  <c r="F128" i="77" s="1"/>
  <c r="P127" i="63" s="1"/>
  <c r="I127" i="77"/>
  <c r="F127" i="77" s="1"/>
  <c r="E128" i="56" s="1"/>
  <c r="AH127" i="77"/>
  <c r="BZ127" i="6" s="1"/>
  <c r="I126" i="77"/>
  <c r="F126" i="77" s="1"/>
  <c r="E127" i="56" s="1"/>
  <c r="I125" i="77"/>
  <c r="I278" i="56" s="1"/>
  <c r="F125" i="77"/>
  <c r="E126" i="56" s="1"/>
  <c r="I124" i="77"/>
  <c r="I125" i="56" s="1"/>
  <c r="I123" i="77"/>
  <c r="I124" i="56" s="1"/>
  <c r="AH123" i="77"/>
  <c r="BZ123" i="6" s="1"/>
  <c r="I122" i="77"/>
  <c r="F122" i="77" s="1"/>
  <c r="E123" i="56" s="1"/>
  <c r="I121" i="77"/>
  <c r="Y121" i="77"/>
  <c r="X121" i="6" s="1"/>
  <c r="I120" i="77"/>
  <c r="F120" i="77" s="1"/>
  <c r="P119" i="63" s="1"/>
  <c r="AB120" i="77"/>
  <c r="AP120" i="6" s="1"/>
  <c r="I119" i="77"/>
  <c r="I272" i="56" s="1"/>
  <c r="I118" i="77"/>
  <c r="F118" i="77" s="1"/>
  <c r="P117" i="63" s="1"/>
  <c r="AH118" i="77"/>
  <c r="BZ118" i="6" s="1"/>
  <c r="I117" i="77"/>
  <c r="I118" i="56" s="1"/>
  <c r="I116" i="77"/>
  <c r="I269" i="56" s="1"/>
  <c r="F116" i="77"/>
  <c r="P115" i="63" s="1"/>
  <c r="I115" i="77"/>
  <c r="I116" i="56" s="1"/>
  <c r="I114" i="77"/>
  <c r="F114" i="77" s="1"/>
  <c r="E115" i="56" s="1"/>
  <c r="I113" i="77"/>
  <c r="I266" i="56" s="1"/>
  <c r="I112" i="77"/>
  <c r="I113" i="56" s="1"/>
  <c r="F112" i="77"/>
  <c r="E113" i="56" s="1"/>
  <c r="I111" i="77"/>
  <c r="F111" i="77" s="1"/>
  <c r="E112" i="56" s="1"/>
  <c r="I110" i="77"/>
  <c r="F110" i="77" s="1"/>
  <c r="E111" i="56" s="1"/>
  <c r="I109" i="77"/>
  <c r="Y109" i="77"/>
  <c r="X109" i="6" s="1"/>
  <c r="I108" i="77"/>
  <c r="I109" i="56" s="1"/>
  <c r="AB108" i="77"/>
  <c r="AP108" i="6" s="1"/>
  <c r="F108" i="77"/>
  <c r="P107" i="63" s="1"/>
  <c r="I107" i="77"/>
  <c r="F107" i="77" s="1"/>
  <c r="P106" i="63" s="1"/>
  <c r="I106" i="77"/>
  <c r="F106" i="77" s="1"/>
  <c r="P105" i="63" s="1"/>
  <c r="AH106" i="77"/>
  <c r="BZ106" i="6" s="1"/>
  <c r="I105" i="77"/>
  <c r="I106" i="56" s="1"/>
  <c r="I104" i="77"/>
  <c r="I257" i="56" s="1"/>
  <c r="F104" i="77"/>
  <c r="P103" i="63" s="1"/>
  <c r="I103" i="77"/>
  <c r="F103" i="77" s="1"/>
  <c r="P102" i="63" s="1"/>
  <c r="I102" i="77"/>
  <c r="F102" i="77" s="1"/>
  <c r="E103" i="56" s="1"/>
  <c r="I101" i="77"/>
  <c r="I254" i="56" s="1"/>
  <c r="I100" i="77"/>
  <c r="F100" i="77" s="1"/>
  <c r="P99" i="63" s="1"/>
  <c r="I99" i="77"/>
  <c r="I100" i="56" s="1"/>
  <c r="AA99" i="77"/>
  <c r="AJ99" i="6" s="1"/>
  <c r="I98" i="77"/>
  <c r="F98" i="77" s="1"/>
  <c r="P97" i="63" s="1"/>
  <c r="I97" i="77"/>
  <c r="F97" i="77" s="1"/>
  <c r="P96" i="63" s="1"/>
  <c r="I96" i="77"/>
  <c r="I97" i="56" s="1"/>
  <c r="F96" i="77"/>
  <c r="E97" i="56" s="1"/>
  <c r="I95" i="77"/>
  <c r="I248" i="56" s="1"/>
  <c r="AG95" i="77"/>
  <c r="BT95" i="6" s="1"/>
  <c r="I94" i="77"/>
  <c r="F94" i="77" s="1"/>
  <c r="E95" i="56" s="1"/>
  <c r="AH94" i="77"/>
  <c r="BZ94" i="6" s="1"/>
  <c r="I93" i="77"/>
  <c r="F93" i="77" s="1"/>
  <c r="E94" i="56" s="1"/>
  <c r="F92" i="77"/>
  <c r="P91" i="63" s="1"/>
  <c r="AH91" i="77"/>
  <c r="BZ91" i="6" s="1"/>
  <c r="F91" i="77"/>
  <c r="E92" i="56" s="1"/>
  <c r="F90" i="77"/>
  <c r="E91" i="56" s="1"/>
  <c r="F89" i="77"/>
  <c r="P88" i="63" s="1"/>
  <c r="AH88" i="77"/>
  <c r="BZ88" i="6" s="1"/>
  <c r="F88" i="77"/>
  <c r="E89" i="56" s="1"/>
  <c r="F87" i="77"/>
  <c r="E88" i="56" s="1"/>
  <c r="F86" i="77"/>
  <c r="E87" i="56" s="1"/>
  <c r="AG85" i="77"/>
  <c r="BT85" i="6" s="1"/>
  <c r="F85" i="77"/>
  <c r="E86" i="56" s="1"/>
  <c r="F84" i="77"/>
  <c r="E85" i="56" s="1"/>
  <c r="AH83" i="77"/>
  <c r="BZ83" i="6" s="1"/>
  <c r="F83" i="77"/>
  <c r="P82" i="63" s="1"/>
  <c r="AH82" i="77"/>
  <c r="BZ82" i="6" s="1"/>
  <c r="F82" i="77"/>
  <c r="P81" i="63" s="1"/>
  <c r="F81" i="77"/>
  <c r="E82" i="56" s="1"/>
  <c r="F80" i="77"/>
  <c r="P79" i="63" s="1"/>
  <c r="AC79" i="77"/>
  <c r="AV79" i="6" s="1"/>
  <c r="F79" i="77"/>
  <c r="P78" i="63" s="1"/>
  <c r="F78" i="77"/>
  <c r="E79" i="56" s="1"/>
  <c r="F77" i="77"/>
  <c r="P76" i="63" s="1"/>
  <c r="W76" i="77"/>
  <c r="L76" i="6" s="1"/>
  <c r="F76" i="77"/>
  <c r="P75" i="63" s="1"/>
  <c r="F75" i="77"/>
  <c r="E76" i="56" s="1"/>
  <c r="F74" i="77"/>
  <c r="P73" i="63" s="1"/>
  <c r="F73" i="77"/>
  <c r="E74" i="56" s="1"/>
  <c r="F72" i="77"/>
  <c r="E73" i="56" s="1"/>
  <c r="F71" i="77"/>
  <c r="E72" i="56" s="1"/>
  <c r="F70" i="77"/>
  <c r="E71" i="56" s="1"/>
  <c r="F69" i="77"/>
  <c r="E70" i="56" s="1"/>
  <c r="F68" i="77"/>
  <c r="P67" i="63" s="1"/>
  <c r="AH67" i="77"/>
  <c r="BZ67" i="6" s="1"/>
  <c r="F67" i="77"/>
  <c r="P66" i="63" s="1"/>
  <c r="F66" i="77"/>
  <c r="P65" i="63" s="1"/>
  <c r="F65" i="77"/>
  <c r="E66" i="56" s="1"/>
  <c r="F64" i="77"/>
  <c r="P63" i="63" s="1"/>
  <c r="AG63" i="77"/>
  <c r="BT63" i="6" s="1"/>
  <c r="F63" i="77"/>
  <c r="P62" i="63" s="1"/>
  <c r="F62" i="77"/>
  <c r="P61" i="63" s="1"/>
  <c r="F61" i="77"/>
  <c r="P60" i="63" s="1"/>
  <c r="F60" i="77"/>
  <c r="E61" i="56" s="1"/>
  <c r="F59" i="77"/>
  <c r="P58" i="63" s="1"/>
  <c r="F58" i="77"/>
  <c r="P57" i="63" s="1"/>
  <c r="AH57" i="77"/>
  <c r="BZ57" i="6" s="1"/>
  <c r="F57" i="77"/>
  <c r="E58" i="56" s="1"/>
  <c r="F56" i="77"/>
  <c r="P55" i="63" s="1"/>
  <c r="AG55" i="77"/>
  <c r="BT55" i="6" s="1"/>
  <c r="F55" i="77"/>
  <c r="E56" i="56" s="1"/>
  <c r="F54" i="77"/>
  <c r="E55" i="56" s="1"/>
  <c r="F53" i="77"/>
  <c r="P52" i="63" s="1"/>
  <c r="F52" i="77"/>
  <c r="E53" i="56" s="1"/>
  <c r="AD51" i="77"/>
  <c r="BB51" i="6" s="1"/>
  <c r="F51" i="77"/>
  <c r="E52" i="56" s="1"/>
  <c r="F50" i="77"/>
  <c r="E51" i="56" s="1"/>
  <c r="F49" i="77"/>
  <c r="E50" i="56" s="1"/>
  <c r="W48" i="77"/>
  <c r="L48" i="6" s="1"/>
  <c r="F48" i="77"/>
  <c r="E49" i="56" s="1"/>
  <c r="F47" i="77"/>
  <c r="E48" i="56" s="1"/>
  <c r="W46" i="77"/>
  <c r="L46" i="6" s="1"/>
  <c r="F46" i="77"/>
  <c r="P45" i="63" s="1"/>
  <c r="F45" i="77"/>
  <c r="E46" i="56" s="1"/>
  <c r="F44" i="77"/>
  <c r="P43" i="63" s="1"/>
  <c r="F43" i="77"/>
  <c r="E44" i="56" s="1"/>
  <c r="F42" i="77"/>
  <c r="E43" i="56" s="1"/>
  <c r="F41" i="77"/>
  <c r="P40" i="63" s="1"/>
  <c r="F40" i="77"/>
  <c r="E41" i="56" s="1"/>
  <c r="F39" i="77"/>
  <c r="E40" i="56" s="1"/>
  <c r="F38" i="77"/>
  <c r="E39" i="56" s="1"/>
  <c r="AH37" i="77"/>
  <c r="BZ37" i="6" s="1"/>
  <c r="F37" i="77"/>
  <c r="E38" i="56" s="1"/>
  <c r="F36" i="77"/>
  <c r="E37" i="56" s="1"/>
  <c r="AE35" i="77"/>
  <c r="BH35" i="6" s="1"/>
  <c r="F35" i="77"/>
  <c r="E36" i="56" s="1"/>
  <c r="F34" i="77"/>
  <c r="E35" i="56" s="1"/>
  <c r="F33" i="77"/>
  <c r="E34" i="56" s="1"/>
  <c r="F32" i="77"/>
  <c r="E33" i="56" s="1"/>
  <c r="F31" i="77"/>
  <c r="E32" i="56" s="1"/>
  <c r="F30" i="77"/>
  <c r="E31" i="56" s="1"/>
  <c r="F29" i="77"/>
  <c r="P28" i="63" s="1"/>
  <c r="F28" i="77"/>
  <c r="P27" i="63" s="1"/>
  <c r="F27" i="77"/>
  <c r="P26" i="63" s="1"/>
  <c r="F26" i="77"/>
  <c r="P25" i="63" s="1"/>
  <c r="AH25" i="77"/>
  <c r="BZ25" i="6" s="1"/>
  <c r="F25" i="77"/>
  <c r="E26" i="56" s="1"/>
  <c r="F24" i="77"/>
  <c r="P23" i="63" s="1"/>
  <c r="AH23" i="77"/>
  <c r="BZ23" i="6" s="1"/>
  <c r="F23" i="77"/>
  <c r="P22" i="63" s="1"/>
  <c r="F22" i="77"/>
  <c r="P21" i="63" s="1"/>
  <c r="F21" i="77"/>
  <c r="P20" i="63" s="1"/>
  <c r="F20" i="77"/>
  <c r="E21" i="56" s="1"/>
  <c r="F19" i="77"/>
  <c r="E20" i="56" s="1"/>
  <c r="F18" i="77"/>
  <c r="E19" i="56" s="1"/>
  <c r="F17" i="77"/>
  <c r="P16" i="63" s="1"/>
  <c r="F16" i="77"/>
  <c r="E17" i="56" s="1"/>
  <c r="F15" i="77"/>
  <c r="P14" i="63" s="1"/>
  <c r="F14" i="77"/>
  <c r="P13" i="63" s="1"/>
  <c r="AB13" i="77"/>
  <c r="AP13" i="6" s="1"/>
  <c r="F13" i="77"/>
  <c r="P12" i="63" s="1"/>
  <c r="F12" i="77"/>
  <c r="F11" i="77"/>
  <c r="F10" i="77"/>
  <c r="F9" i="77"/>
  <c r="F8" i="77"/>
  <c r="F7" i="77"/>
  <c r="F6" i="77"/>
  <c r="F5" i="77"/>
  <c r="G104" i="63" l="1"/>
  <c r="E85" i="63"/>
  <c r="E93" i="63"/>
  <c r="E76" i="63"/>
  <c r="G131" i="63"/>
  <c r="H126" i="63"/>
  <c r="AW36" i="45"/>
  <c r="C36" i="45"/>
  <c r="BA15" i="55"/>
  <c r="W25" i="55"/>
  <c r="K30" i="55"/>
  <c r="AU44" i="55"/>
  <c r="BA47" i="55"/>
  <c r="AI55" i="55"/>
  <c r="AI59" i="55"/>
  <c r="BA63" i="55"/>
  <c r="AC67" i="55"/>
  <c r="AU70" i="55"/>
  <c r="BY72" i="55"/>
  <c r="AI74" i="55"/>
  <c r="BY75" i="55"/>
  <c r="W81" i="55"/>
  <c r="BM82" i="55"/>
  <c r="BY84" i="55"/>
  <c r="Q89" i="55"/>
  <c r="AI90" i="55"/>
  <c r="AO95" i="55"/>
  <c r="BG97" i="55"/>
  <c r="K99" i="55"/>
  <c r="Q101" i="55"/>
  <c r="K104" i="55"/>
  <c r="Q106" i="55"/>
  <c r="W111" i="55"/>
  <c r="BA112" i="55"/>
  <c r="BM114" i="55"/>
  <c r="BG117" i="55"/>
  <c r="AI121" i="55"/>
  <c r="AU123" i="55"/>
  <c r="W125" i="55"/>
  <c r="Q127" i="55"/>
  <c r="W130" i="55"/>
  <c r="BA134" i="55"/>
  <c r="BA140" i="55"/>
  <c r="BG142" i="55"/>
  <c r="AI147" i="55"/>
  <c r="AC149" i="55"/>
  <c r="W6" i="55"/>
  <c r="BS15" i="55"/>
  <c r="W21" i="55"/>
  <c r="AO25" i="55"/>
  <c r="BA30" i="55"/>
  <c r="BA44" i="55"/>
  <c r="BS47" i="55"/>
  <c r="K54" i="55"/>
  <c r="AU55" i="55"/>
  <c r="AU59" i="55"/>
  <c r="Q61" i="55"/>
  <c r="BS63" i="55"/>
  <c r="BA67" i="55"/>
  <c r="BG70" i="55"/>
  <c r="AU74" i="55"/>
  <c r="AC81" i="55"/>
  <c r="BS82" i="55"/>
  <c r="W89" i="55"/>
  <c r="AU90" i="55"/>
  <c r="BM97" i="55"/>
  <c r="Q99" i="55"/>
  <c r="W101" i="55"/>
  <c r="Q104" i="55"/>
  <c r="AC106" i="55"/>
  <c r="AC111" i="55"/>
  <c r="BG112" i="55"/>
  <c r="BS117" i="55"/>
  <c r="AO121" i="55"/>
  <c r="BY123" i="55"/>
  <c r="AC125" i="55"/>
  <c r="W127" i="55"/>
  <c r="BG130" i="55"/>
  <c r="BG134" i="55"/>
  <c r="BG140" i="55"/>
  <c r="BS142" i="55"/>
  <c r="AU147" i="55"/>
  <c r="AI149" i="55"/>
  <c r="AU6" i="55"/>
  <c r="BY15" i="55"/>
  <c r="BG25" i="55"/>
  <c r="BS30" i="55"/>
  <c r="BG44" i="55"/>
  <c r="Q46" i="55"/>
  <c r="BY47" i="55"/>
  <c r="Q54" i="55"/>
  <c r="BG55" i="55"/>
  <c r="K58" i="55"/>
  <c r="BA59" i="55"/>
  <c r="W61" i="55"/>
  <c r="BG67" i="55"/>
  <c r="BY70" i="55"/>
  <c r="BA74" i="55"/>
  <c r="AC89" i="55"/>
  <c r="BA90" i="55"/>
  <c r="BY97" i="55"/>
  <c r="AC99" i="55"/>
  <c r="AC101" i="55"/>
  <c r="W104" i="55"/>
  <c r="AI106" i="55"/>
  <c r="BM112" i="55"/>
  <c r="AU121" i="55"/>
  <c r="AI127" i="55"/>
  <c r="BS134" i="55"/>
  <c r="BM140" i="55"/>
  <c r="BY142" i="55"/>
  <c r="BA149" i="55"/>
  <c r="BM44" i="55"/>
  <c r="W46" i="55"/>
  <c r="K51" i="55"/>
  <c r="W54" i="55"/>
  <c r="BM55" i="55"/>
  <c r="Q58" i="55"/>
  <c r="BG59" i="55"/>
  <c r="AC61" i="55"/>
  <c r="BS67" i="55"/>
  <c r="BG74" i="55"/>
  <c r="BG90" i="55"/>
  <c r="AI99" i="55"/>
  <c r="AI101" i="55"/>
  <c r="AC104" i="55"/>
  <c r="BG106" i="55"/>
  <c r="BS112" i="55"/>
  <c r="BG121" i="55"/>
  <c r="AU125" i="55"/>
  <c r="BA127" i="55"/>
  <c r="AU133" i="55"/>
  <c r="BY134" i="55"/>
  <c r="BY140" i="55"/>
  <c r="AC145" i="55"/>
  <c r="BG149" i="55"/>
  <c r="AI51" i="55"/>
  <c r="AC54" i="55"/>
  <c r="BS55" i="55"/>
  <c r="W58" i="55"/>
  <c r="BM59" i="55"/>
  <c r="AI61" i="55"/>
  <c r="BY67" i="55"/>
  <c r="Q73" i="55"/>
  <c r="BM74" i="55"/>
  <c r="BY79" i="55"/>
  <c r="BA81" i="55"/>
  <c r="Q85" i="55"/>
  <c r="BG87" i="55"/>
  <c r="AU89" i="55"/>
  <c r="BM90" i="55"/>
  <c r="AI93" i="55"/>
  <c r="Q96" i="55"/>
  <c r="AU99" i="55"/>
  <c r="AU101" i="55"/>
  <c r="AU104" i="55"/>
  <c r="BY112" i="55"/>
  <c r="BM121" i="55"/>
  <c r="BM127" i="55"/>
  <c r="BY145" i="55"/>
  <c r="BM149" i="55"/>
  <c r="BY55" i="55"/>
  <c r="BS59" i="55"/>
  <c r="BS74" i="55"/>
  <c r="BS90" i="55"/>
  <c r="BA99" i="55"/>
  <c r="BA101" i="55"/>
  <c r="BA104" i="55"/>
  <c r="BS121" i="55"/>
  <c r="BS127" i="55"/>
  <c r="BY149" i="55"/>
  <c r="W7" i="55"/>
  <c r="AU22" i="55"/>
  <c r="BM31" i="55"/>
  <c r="K45" i="55"/>
  <c r="BA46" i="55"/>
  <c r="AI48" i="55"/>
  <c r="BG54" i="55"/>
  <c r="BA58" i="55"/>
  <c r="BM61" i="55"/>
  <c r="AU71" i="55"/>
  <c r="AI73" i="55"/>
  <c r="BY74" i="55"/>
  <c r="BM81" i="55"/>
  <c r="K84" i="55"/>
  <c r="AC85" i="55"/>
  <c r="BG89" i="55"/>
  <c r="BY90" i="55"/>
  <c r="AO96" i="55"/>
  <c r="Q98" i="55"/>
  <c r="BG99" i="55"/>
  <c r="BM101" i="55"/>
  <c r="BG104" i="55"/>
  <c r="W107" i="55"/>
  <c r="BS111" i="55"/>
  <c r="K116" i="55"/>
  <c r="W118" i="55"/>
  <c r="AU120" i="55"/>
  <c r="BY121" i="55"/>
  <c r="W124" i="55"/>
  <c r="BM125" i="55"/>
  <c r="W131" i="55"/>
  <c r="AU135" i="55"/>
  <c r="W139" i="55"/>
  <c r="AO141" i="55"/>
  <c r="Q143" i="55"/>
  <c r="AC148" i="55"/>
  <c r="AU7" i="55"/>
  <c r="Q45" i="55"/>
  <c r="Q84" i="55"/>
  <c r="BM99" i="55"/>
  <c r="BS101" i="55"/>
  <c r="BM104" i="55"/>
  <c r="AI107" i="55"/>
  <c r="AI116" i="55"/>
  <c r="BS135" i="55"/>
  <c r="BY99" i="55"/>
  <c r="BY101" i="55"/>
  <c r="BS104" i="55"/>
  <c r="BY13" i="55"/>
  <c r="AO32" i="55"/>
  <c r="K43" i="55"/>
  <c r="AC45" i="55"/>
  <c r="BY46" i="55"/>
  <c r="BS48" i="55"/>
  <c r="BY54" i="55"/>
  <c r="BS58" i="55"/>
  <c r="W60" i="55"/>
  <c r="AI66" i="55"/>
  <c r="K75" i="55"/>
  <c r="AC84" i="55"/>
  <c r="Q91" i="55"/>
  <c r="K94" i="55"/>
  <c r="BY104" i="55"/>
  <c r="AU107" i="55"/>
  <c r="BA116" i="55"/>
  <c r="AI122" i="55"/>
  <c r="AI43" i="55"/>
  <c r="AI45" i="55"/>
  <c r="AC60" i="55"/>
  <c r="AO66" i="55"/>
  <c r="K72" i="55"/>
  <c r="Q75" i="55"/>
  <c r="AO84" i="55"/>
  <c r="BG85" i="55"/>
  <c r="W91" i="55"/>
  <c r="AI94" i="55"/>
  <c r="BS107" i="55"/>
  <c r="K112" i="55"/>
  <c r="BG116" i="55"/>
  <c r="BA122" i="55"/>
  <c r="K142" i="55"/>
  <c r="BA143" i="55"/>
  <c r="BY148" i="55"/>
  <c r="AU150" i="55"/>
  <c r="W75" i="55"/>
  <c r="AI91" i="55"/>
  <c r="BA94" i="55"/>
  <c r="BM122" i="55"/>
  <c r="W142" i="55"/>
  <c r="K29" i="55"/>
  <c r="W33" i="55"/>
  <c r="BG45" i="55"/>
  <c r="W47" i="55"/>
  <c r="K55" i="55"/>
  <c r="K59" i="55"/>
  <c r="BM60" i="55"/>
  <c r="K74" i="55"/>
  <c r="AO75" i="55"/>
  <c r="BA84" i="55"/>
  <c r="K90" i="55"/>
  <c r="AU91" i="55"/>
  <c r="BG94" i="55"/>
  <c r="K97" i="55"/>
  <c r="Q105" i="55"/>
  <c r="K121" i="55"/>
  <c r="BY24" i="55"/>
  <c r="AU29" i="55"/>
  <c r="AU33" i="55"/>
  <c r="BA39" i="55"/>
  <c r="K44" i="55"/>
  <c r="BM45" i="55"/>
  <c r="AC47" i="55"/>
  <c r="AC53" i="55"/>
  <c r="Q55" i="55"/>
  <c r="AO57" i="55"/>
  <c r="Q59" i="55"/>
  <c r="BS60" i="55"/>
  <c r="AU72" i="55"/>
  <c r="Q74" i="55"/>
  <c r="BA75" i="55"/>
  <c r="AO78" i="55"/>
  <c r="W82" i="55"/>
  <c r="BG84" i="55"/>
  <c r="BY85" i="55"/>
  <c r="Q90" i="55"/>
  <c r="BA91" i="55"/>
  <c r="Q97" i="55"/>
  <c r="AC112" i="55"/>
  <c r="K117" i="55"/>
  <c r="BY118" i="55"/>
  <c r="Q121" i="55"/>
  <c r="BS126" i="55"/>
  <c r="AC134" i="55"/>
  <c r="Q140" i="55"/>
  <c r="AI142" i="55"/>
  <c r="BS143" i="55"/>
  <c r="K149" i="55"/>
  <c r="Q9" i="55"/>
  <c r="Q15" i="55"/>
  <c r="BA20" i="55"/>
  <c r="BY33" i="55"/>
  <c r="BG39" i="55"/>
  <c r="Q44" i="55"/>
  <c r="BS45" i="55"/>
  <c r="AI47" i="55"/>
  <c r="W50" i="55"/>
  <c r="BM53" i="55"/>
  <c r="W55" i="55"/>
  <c r="W59" i="55"/>
  <c r="BY60" i="55"/>
  <c r="K67" i="55"/>
  <c r="BG72" i="55"/>
  <c r="W74" i="55"/>
  <c r="BG75" i="55"/>
  <c r="K81" i="55"/>
  <c r="AU82" i="55"/>
  <c r="BM84" i="55"/>
  <c r="W90" i="55"/>
  <c r="BM91" i="55"/>
  <c r="AI97" i="55"/>
  <c r="W108" i="55"/>
  <c r="AI112" i="55"/>
  <c r="W117" i="55"/>
  <c r="W121" i="55"/>
  <c r="AI134" i="55"/>
  <c r="AC140" i="55"/>
  <c r="AU142" i="55"/>
  <c r="BY143" i="55"/>
  <c r="Q149" i="55"/>
  <c r="Q4" i="55"/>
  <c r="W4" i="55"/>
  <c r="AC4" i="55"/>
  <c r="BA4" i="55"/>
  <c r="BO51" i="51"/>
  <c r="BO55" i="51"/>
  <c r="G51" i="65"/>
  <c r="E51" i="65"/>
  <c r="AE43" i="51"/>
  <c r="S67" i="51"/>
  <c r="M67" i="51"/>
  <c r="CA67" i="51"/>
  <c r="BU67" i="51"/>
  <c r="BO67" i="51"/>
  <c r="BI67" i="51"/>
  <c r="AW67" i="51"/>
  <c r="AQ67" i="51"/>
  <c r="AK67" i="51"/>
  <c r="AE67" i="51"/>
  <c r="S71" i="51"/>
  <c r="M71" i="51"/>
  <c r="CA71" i="51"/>
  <c r="BU71" i="51"/>
  <c r="BO71" i="51"/>
  <c r="BI71" i="51"/>
  <c r="AW71" i="51"/>
  <c r="AQ71" i="51"/>
  <c r="AK71" i="51"/>
  <c r="AE71" i="51"/>
  <c r="S75" i="51"/>
  <c r="M75" i="51"/>
  <c r="CA75" i="51"/>
  <c r="BU75" i="51"/>
  <c r="BO75" i="51"/>
  <c r="BI75" i="51"/>
  <c r="AW75" i="51"/>
  <c r="AQ75" i="51"/>
  <c r="AK75" i="51"/>
  <c r="AE75" i="51"/>
  <c r="S79" i="51"/>
  <c r="M79" i="51"/>
  <c r="CA79" i="51"/>
  <c r="BU79" i="51"/>
  <c r="BO79" i="51"/>
  <c r="BI79" i="51"/>
  <c r="BC79" i="51"/>
  <c r="AW79" i="51"/>
  <c r="AQ79" i="51"/>
  <c r="AK79" i="51"/>
  <c r="AE79" i="51"/>
  <c r="S83" i="51"/>
  <c r="M83" i="51"/>
  <c r="CA83" i="51"/>
  <c r="BU83" i="51"/>
  <c r="BO83" i="51"/>
  <c r="BI83" i="51"/>
  <c r="BC83" i="51"/>
  <c r="AW83" i="51"/>
  <c r="AQ83" i="51"/>
  <c r="AK83" i="51"/>
  <c r="AE83" i="51"/>
  <c r="S87" i="51"/>
  <c r="M87" i="51"/>
  <c r="CA87" i="51"/>
  <c r="BU87" i="51"/>
  <c r="BO87" i="51"/>
  <c r="BI87" i="51"/>
  <c r="BC87" i="51"/>
  <c r="AW87" i="51"/>
  <c r="AQ87" i="51"/>
  <c r="AK87" i="51"/>
  <c r="AE87" i="51"/>
  <c r="S91" i="51"/>
  <c r="M91" i="51"/>
  <c r="CA91" i="51"/>
  <c r="BU91" i="51"/>
  <c r="BO91" i="51"/>
  <c r="BI91" i="51"/>
  <c r="BC91" i="51"/>
  <c r="AW91" i="51"/>
  <c r="AQ91" i="51"/>
  <c r="AK91" i="51"/>
  <c r="AE91" i="51"/>
  <c r="S95" i="51"/>
  <c r="M95" i="51"/>
  <c r="CA95" i="51"/>
  <c r="BU95" i="51"/>
  <c r="BO95" i="51"/>
  <c r="BI95" i="51"/>
  <c r="BC95" i="51"/>
  <c r="AW95" i="51"/>
  <c r="AQ95" i="51"/>
  <c r="AK95" i="51"/>
  <c r="AE95" i="51"/>
  <c r="S99" i="51"/>
  <c r="M99" i="51"/>
  <c r="CA99" i="51"/>
  <c r="BU99" i="51"/>
  <c r="BO99" i="51"/>
  <c r="BI99" i="51"/>
  <c r="BC99" i="51"/>
  <c r="AW99" i="51"/>
  <c r="AQ99" i="51"/>
  <c r="AK99" i="51"/>
  <c r="AE99" i="51"/>
  <c r="S103" i="51"/>
  <c r="M103" i="51"/>
  <c r="CA103" i="51"/>
  <c r="BU103" i="51"/>
  <c r="BO103" i="51"/>
  <c r="BI103" i="51"/>
  <c r="BC103" i="51"/>
  <c r="AW103" i="51"/>
  <c r="AQ103" i="51"/>
  <c r="AK103" i="51"/>
  <c r="AE103" i="51"/>
  <c r="S107" i="51"/>
  <c r="M107" i="51"/>
  <c r="CA107" i="51"/>
  <c r="BU107" i="51"/>
  <c r="BO107" i="51"/>
  <c r="BI107" i="51"/>
  <c r="BC107" i="51"/>
  <c r="AW107" i="51"/>
  <c r="AQ107" i="51"/>
  <c r="AK107" i="51"/>
  <c r="AE107" i="51"/>
  <c r="S111" i="51"/>
  <c r="M111" i="51"/>
  <c r="CA111" i="51"/>
  <c r="BU111" i="51"/>
  <c r="BO111" i="51"/>
  <c r="BI111" i="51"/>
  <c r="BC111" i="51"/>
  <c r="AW111" i="51"/>
  <c r="AQ111" i="51"/>
  <c r="AK111" i="51"/>
  <c r="AE111" i="51"/>
  <c r="S115" i="51"/>
  <c r="M115" i="51"/>
  <c r="CA115" i="51"/>
  <c r="BU115" i="51"/>
  <c r="BO115" i="51"/>
  <c r="BI115" i="51"/>
  <c r="BC115" i="51"/>
  <c r="AW115" i="51"/>
  <c r="AQ115" i="51"/>
  <c r="AK115" i="51"/>
  <c r="AE115" i="51"/>
  <c r="S119" i="51"/>
  <c r="M119" i="51"/>
  <c r="CA119" i="51"/>
  <c r="BU119" i="51"/>
  <c r="BO119" i="51"/>
  <c r="BI119" i="51"/>
  <c r="BC119" i="51"/>
  <c r="AW119" i="51"/>
  <c r="AQ119" i="51"/>
  <c r="AK119" i="51"/>
  <c r="AE119" i="51"/>
  <c r="S123" i="51"/>
  <c r="M123" i="51"/>
  <c r="CA123" i="51"/>
  <c r="BU123" i="51"/>
  <c r="BO123" i="51"/>
  <c r="BI123" i="51"/>
  <c r="BC123" i="51"/>
  <c r="AW123" i="51"/>
  <c r="AQ123" i="51"/>
  <c r="AK123" i="51"/>
  <c r="AE123" i="51"/>
  <c r="S127" i="51"/>
  <c r="M127" i="51"/>
  <c r="CA127" i="51"/>
  <c r="BU127" i="51"/>
  <c r="BO127" i="51"/>
  <c r="BI127" i="51"/>
  <c r="BC127" i="51"/>
  <c r="AW127" i="51"/>
  <c r="AQ127" i="51"/>
  <c r="AK127" i="51"/>
  <c r="AE127" i="51"/>
  <c r="S131" i="51"/>
  <c r="M131" i="51"/>
  <c r="CA131" i="51"/>
  <c r="BU131" i="51"/>
  <c r="BO131" i="51"/>
  <c r="BI131" i="51"/>
  <c r="BC131" i="51"/>
  <c r="AW131" i="51"/>
  <c r="AQ131" i="51"/>
  <c r="AK131" i="51"/>
  <c r="AE131" i="51"/>
  <c r="S135" i="51"/>
  <c r="M135" i="51"/>
  <c r="CA135" i="51"/>
  <c r="BU135" i="51"/>
  <c r="BO135" i="51"/>
  <c r="BI135" i="51"/>
  <c r="BC135" i="51"/>
  <c r="AW135" i="51"/>
  <c r="AQ135" i="51"/>
  <c r="AK135" i="51"/>
  <c r="AE135" i="51"/>
  <c r="S139" i="51"/>
  <c r="M139" i="51"/>
  <c r="CA139" i="51"/>
  <c r="BU139" i="51"/>
  <c r="BO139" i="51"/>
  <c r="BI139" i="51"/>
  <c r="BC139" i="51"/>
  <c r="AW139" i="51"/>
  <c r="AQ139" i="51"/>
  <c r="AK139" i="51"/>
  <c r="AE139" i="51"/>
  <c r="BU8" i="51"/>
  <c r="BU44" i="51"/>
  <c r="BU45" i="51"/>
  <c r="BU46" i="51"/>
  <c r="BU47" i="51"/>
  <c r="BU48" i="51"/>
  <c r="BU49" i="51"/>
  <c r="BU50" i="51"/>
  <c r="BU51" i="51"/>
  <c r="BU52" i="51"/>
  <c r="BU53" i="51"/>
  <c r="BU54" i="51"/>
  <c r="BU55" i="51"/>
  <c r="BU56" i="51"/>
  <c r="BU57" i="51"/>
  <c r="BU58" i="51"/>
  <c r="BU59" i="51"/>
  <c r="BU60" i="51"/>
  <c r="BU61" i="51"/>
  <c r="BU62" i="51"/>
  <c r="BU63" i="51"/>
  <c r="Y70" i="51"/>
  <c r="Y76" i="51"/>
  <c r="CA44" i="51"/>
  <c r="CA45" i="51"/>
  <c r="CA46" i="51"/>
  <c r="CA47" i="51"/>
  <c r="CA48" i="51"/>
  <c r="CA49" i="51"/>
  <c r="CA50" i="51"/>
  <c r="CA51" i="51"/>
  <c r="CA52" i="51"/>
  <c r="CA53" i="51"/>
  <c r="CA54" i="51"/>
  <c r="CA55" i="51"/>
  <c r="CA56" i="51"/>
  <c r="CA57" i="51"/>
  <c r="CA58" i="51"/>
  <c r="CA59" i="51"/>
  <c r="CA60" i="51"/>
  <c r="CA61" i="51"/>
  <c r="CA62" i="51"/>
  <c r="CA63" i="51"/>
  <c r="Y65" i="51"/>
  <c r="Y87" i="51"/>
  <c r="Y99" i="51"/>
  <c r="Y111" i="51"/>
  <c r="Y123" i="51"/>
  <c r="Y135" i="51"/>
  <c r="E137" i="65"/>
  <c r="G137" i="65"/>
  <c r="M47" i="51"/>
  <c r="M59" i="51"/>
  <c r="M63" i="51"/>
  <c r="G70" i="65"/>
  <c r="E70" i="65"/>
  <c r="CA64" i="51"/>
  <c r="S68" i="51"/>
  <c r="M68" i="51"/>
  <c r="CA68" i="51"/>
  <c r="BU68" i="51"/>
  <c r="BO68" i="51"/>
  <c r="BI68" i="51"/>
  <c r="AW68" i="51"/>
  <c r="AQ68" i="51"/>
  <c r="AK68" i="51"/>
  <c r="AE68" i="51"/>
  <c r="S72" i="51"/>
  <c r="M72" i="51"/>
  <c r="CA72" i="51"/>
  <c r="BU72" i="51"/>
  <c r="BO72" i="51"/>
  <c r="BI72" i="51"/>
  <c r="AW72" i="51"/>
  <c r="AQ72" i="51"/>
  <c r="AK72" i="51"/>
  <c r="AE72" i="51"/>
  <c r="S76" i="51"/>
  <c r="M76" i="51"/>
  <c r="CA76" i="51"/>
  <c r="BU76" i="51"/>
  <c r="BO76" i="51"/>
  <c r="BI76" i="51"/>
  <c r="AW76" i="51"/>
  <c r="AQ76" i="51"/>
  <c r="AK76" i="51"/>
  <c r="AE76" i="51"/>
  <c r="S80" i="51"/>
  <c r="M80" i="51"/>
  <c r="CA80" i="51"/>
  <c r="BU80" i="51"/>
  <c r="BO80" i="51"/>
  <c r="BI80" i="51"/>
  <c r="BC80" i="51"/>
  <c r="AW80" i="51"/>
  <c r="AQ80" i="51"/>
  <c r="AK80" i="51"/>
  <c r="AE80" i="51"/>
  <c r="S84" i="51"/>
  <c r="M84" i="51"/>
  <c r="CA84" i="51"/>
  <c r="BU84" i="51"/>
  <c r="BO84" i="51"/>
  <c r="BI84" i="51"/>
  <c r="BC84" i="51"/>
  <c r="AW84" i="51"/>
  <c r="AQ84" i="51"/>
  <c r="AK84" i="51"/>
  <c r="AE84" i="51"/>
  <c r="S88" i="51"/>
  <c r="M88" i="51"/>
  <c r="CA88" i="51"/>
  <c r="BU88" i="51"/>
  <c r="BO88" i="51"/>
  <c r="BI88" i="51"/>
  <c r="BC88" i="51"/>
  <c r="AW88" i="51"/>
  <c r="AQ88" i="51"/>
  <c r="AK88" i="51"/>
  <c r="AE88" i="51"/>
  <c r="S92" i="51"/>
  <c r="M92" i="51"/>
  <c r="CA92" i="51"/>
  <c r="BU92" i="51"/>
  <c r="BO92" i="51"/>
  <c r="BI92" i="51"/>
  <c r="BC92" i="51"/>
  <c r="AW92" i="51"/>
  <c r="AQ92" i="51"/>
  <c r="AK92" i="51"/>
  <c r="AE92" i="51"/>
  <c r="S96" i="51"/>
  <c r="M96" i="51"/>
  <c r="CA96" i="51"/>
  <c r="BU96" i="51"/>
  <c r="BO96" i="51"/>
  <c r="BI96" i="51"/>
  <c r="BC96" i="51"/>
  <c r="AW96" i="51"/>
  <c r="AQ96" i="51"/>
  <c r="AK96" i="51"/>
  <c r="AE96" i="51"/>
  <c r="S100" i="51"/>
  <c r="M100" i="51"/>
  <c r="CA100" i="51"/>
  <c r="BU100" i="51"/>
  <c r="BO100" i="51"/>
  <c r="BI100" i="51"/>
  <c r="BC100" i="51"/>
  <c r="AW100" i="51"/>
  <c r="AQ100" i="51"/>
  <c r="AK100" i="51"/>
  <c r="AE100" i="51"/>
  <c r="S104" i="51"/>
  <c r="M104" i="51"/>
  <c r="CA104" i="51"/>
  <c r="BU104" i="51"/>
  <c r="BO104" i="51"/>
  <c r="BI104" i="51"/>
  <c r="BC104" i="51"/>
  <c r="AW104" i="51"/>
  <c r="AQ104" i="51"/>
  <c r="AK104" i="51"/>
  <c r="AE104" i="51"/>
  <c r="S108" i="51"/>
  <c r="M108" i="51"/>
  <c r="CA108" i="51"/>
  <c r="BU108" i="51"/>
  <c r="BO108" i="51"/>
  <c r="BI108" i="51"/>
  <c r="BC108" i="51"/>
  <c r="AW108" i="51"/>
  <c r="AQ108" i="51"/>
  <c r="AK108" i="51"/>
  <c r="AE108" i="51"/>
  <c r="S112" i="51"/>
  <c r="M112" i="51"/>
  <c r="CA112" i="51"/>
  <c r="BU112" i="51"/>
  <c r="BO112" i="51"/>
  <c r="BI112" i="51"/>
  <c r="BC112" i="51"/>
  <c r="AW112" i="51"/>
  <c r="AQ112" i="51"/>
  <c r="AK112" i="51"/>
  <c r="AE112" i="51"/>
  <c r="S116" i="51"/>
  <c r="M116" i="51"/>
  <c r="CA116" i="51"/>
  <c r="BU116" i="51"/>
  <c r="BO116" i="51"/>
  <c r="BI116" i="51"/>
  <c r="BC116" i="51"/>
  <c r="AW116" i="51"/>
  <c r="AQ116" i="51"/>
  <c r="AK116" i="51"/>
  <c r="AE116" i="51"/>
  <c r="S120" i="51"/>
  <c r="M120" i="51"/>
  <c r="CA120" i="51"/>
  <c r="BU120" i="51"/>
  <c r="BO120" i="51"/>
  <c r="BI120" i="51"/>
  <c r="BC120" i="51"/>
  <c r="AW120" i="51"/>
  <c r="AQ120" i="51"/>
  <c r="AK120" i="51"/>
  <c r="AE120" i="51"/>
  <c r="S124" i="51"/>
  <c r="M124" i="51"/>
  <c r="CA124" i="51"/>
  <c r="BU124" i="51"/>
  <c r="BO124" i="51"/>
  <c r="BI124" i="51"/>
  <c r="BC124" i="51"/>
  <c r="AW124" i="51"/>
  <c r="AQ124" i="51"/>
  <c r="AK124" i="51"/>
  <c r="AE124" i="51"/>
  <c r="S128" i="51"/>
  <c r="M128" i="51"/>
  <c r="CA128" i="51"/>
  <c r="BU128" i="51"/>
  <c r="BO128" i="51"/>
  <c r="BI128" i="51"/>
  <c r="BC128" i="51"/>
  <c r="AW128" i="51"/>
  <c r="AQ128" i="51"/>
  <c r="AK128" i="51"/>
  <c r="AE128" i="51"/>
  <c r="S132" i="51"/>
  <c r="M132" i="51"/>
  <c r="CA132" i="51"/>
  <c r="BU132" i="51"/>
  <c r="BO132" i="51"/>
  <c r="BI132" i="51"/>
  <c r="BC132" i="51"/>
  <c r="AW132" i="51"/>
  <c r="AQ132" i="51"/>
  <c r="AK132" i="51"/>
  <c r="AE132" i="51"/>
  <c r="S136" i="51"/>
  <c r="M136" i="51"/>
  <c r="CA136" i="51"/>
  <c r="BU136" i="51"/>
  <c r="BO136" i="51"/>
  <c r="BI136" i="51"/>
  <c r="BC136" i="51"/>
  <c r="AW136" i="51"/>
  <c r="AQ136" i="51"/>
  <c r="AK136" i="51"/>
  <c r="AE136" i="51"/>
  <c r="S44" i="51"/>
  <c r="S45" i="51"/>
  <c r="S46" i="51"/>
  <c r="S47" i="51"/>
  <c r="S48" i="51"/>
  <c r="S49" i="51"/>
  <c r="S50" i="51"/>
  <c r="S51" i="51"/>
  <c r="S52" i="51"/>
  <c r="S53" i="51"/>
  <c r="S54" i="51"/>
  <c r="S55" i="51"/>
  <c r="S56" i="51"/>
  <c r="S57" i="51"/>
  <c r="S58" i="51"/>
  <c r="S59" i="51"/>
  <c r="S60" i="51"/>
  <c r="S61" i="51"/>
  <c r="S62" i="51"/>
  <c r="S63" i="51"/>
  <c r="S64" i="51"/>
  <c r="BC71" i="51"/>
  <c r="Y44" i="51"/>
  <c r="Y45" i="51"/>
  <c r="Y46" i="51"/>
  <c r="Y47" i="51"/>
  <c r="Y48" i="51"/>
  <c r="Y49" i="51"/>
  <c r="Y50" i="51"/>
  <c r="Y51" i="51"/>
  <c r="Y52" i="51"/>
  <c r="Y53" i="51"/>
  <c r="Y54" i="51"/>
  <c r="Y55" i="51"/>
  <c r="Y56" i="51"/>
  <c r="Y57" i="51"/>
  <c r="Y58" i="51"/>
  <c r="Y59" i="51"/>
  <c r="Y60" i="51"/>
  <c r="Y61" i="51"/>
  <c r="Y62" i="51"/>
  <c r="Y63" i="51"/>
  <c r="Y64" i="51"/>
  <c r="Y66" i="51"/>
  <c r="Y72" i="51"/>
  <c r="G134" i="65"/>
  <c r="E134" i="65"/>
  <c r="AE44" i="51"/>
  <c r="AE45" i="51"/>
  <c r="AE46" i="51"/>
  <c r="AE47" i="51"/>
  <c r="AE48" i="51"/>
  <c r="AE49" i="51"/>
  <c r="AE50" i="51"/>
  <c r="AE51" i="51"/>
  <c r="AE52" i="51"/>
  <c r="AE53" i="51"/>
  <c r="AE54" i="51"/>
  <c r="AE55" i="51"/>
  <c r="AE56" i="51"/>
  <c r="AE57" i="51"/>
  <c r="AE58" i="51"/>
  <c r="AE59" i="51"/>
  <c r="AE60" i="51"/>
  <c r="AE61" i="51"/>
  <c r="AE62" i="51"/>
  <c r="AE63" i="51"/>
  <c r="AE64" i="51"/>
  <c r="BC72" i="51"/>
  <c r="Y79" i="51"/>
  <c r="Y91" i="51"/>
  <c r="Y103" i="51"/>
  <c r="Y115" i="51"/>
  <c r="Y127" i="51"/>
  <c r="Y139" i="51"/>
  <c r="S65" i="51"/>
  <c r="M65" i="51"/>
  <c r="CA65" i="51"/>
  <c r="BU65" i="51"/>
  <c r="BO65" i="51"/>
  <c r="AW65" i="51"/>
  <c r="AQ65" i="51"/>
  <c r="AK65" i="51"/>
  <c r="AE65" i="51"/>
  <c r="S69" i="51"/>
  <c r="M69" i="51"/>
  <c r="CA69" i="51"/>
  <c r="BU69" i="51"/>
  <c r="BO69" i="51"/>
  <c r="BI69" i="51"/>
  <c r="AW69" i="51"/>
  <c r="AQ69" i="51"/>
  <c r="AK69" i="51"/>
  <c r="AE69" i="51"/>
  <c r="S73" i="51"/>
  <c r="M73" i="51"/>
  <c r="CA73" i="51"/>
  <c r="BU73" i="51"/>
  <c r="BO73" i="51"/>
  <c r="BI73" i="51"/>
  <c r="AW73" i="51"/>
  <c r="AQ73" i="51"/>
  <c r="AK73" i="51"/>
  <c r="AE73" i="51"/>
  <c r="S77" i="51"/>
  <c r="M77" i="51"/>
  <c r="CA77" i="51"/>
  <c r="BU77" i="51"/>
  <c r="BO77" i="51"/>
  <c r="BI77" i="51"/>
  <c r="AW77" i="51"/>
  <c r="AQ77" i="51"/>
  <c r="AK77" i="51"/>
  <c r="AE77" i="51"/>
  <c r="S81" i="51"/>
  <c r="M81" i="51"/>
  <c r="CA81" i="51"/>
  <c r="BU81" i="51"/>
  <c r="BO81" i="51"/>
  <c r="BI81" i="51"/>
  <c r="BC81" i="51"/>
  <c r="AW81" i="51"/>
  <c r="AQ81" i="51"/>
  <c r="AK81" i="51"/>
  <c r="AE81" i="51"/>
  <c r="S85" i="51"/>
  <c r="M85" i="51"/>
  <c r="CA85" i="51"/>
  <c r="BU85" i="51"/>
  <c r="BO85" i="51"/>
  <c r="BI85" i="51"/>
  <c r="BC85" i="51"/>
  <c r="AW85" i="51"/>
  <c r="AQ85" i="51"/>
  <c r="AK85" i="51"/>
  <c r="AE85" i="51"/>
  <c r="S89" i="51"/>
  <c r="M89" i="51"/>
  <c r="CA89" i="51"/>
  <c r="BU89" i="51"/>
  <c r="BO89" i="51"/>
  <c r="BI89" i="51"/>
  <c r="BC89" i="51"/>
  <c r="AW89" i="51"/>
  <c r="AQ89" i="51"/>
  <c r="AK89" i="51"/>
  <c r="AE89" i="51"/>
  <c r="S93" i="51"/>
  <c r="M93" i="51"/>
  <c r="CA93" i="51"/>
  <c r="BU93" i="51"/>
  <c r="BO93" i="51"/>
  <c r="BI93" i="51"/>
  <c r="BC93" i="51"/>
  <c r="AW93" i="51"/>
  <c r="AQ93" i="51"/>
  <c r="AK93" i="51"/>
  <c r="AE93" i="51"/>
  <c r="S97" i="51"/>
  <c r="M97" i="51"/>
  <c r="CA97" i="51"/>
  <c r="BU97" i="51"/>
  <c r="BO97" i="51"/>
  <c r="BI97" i="51"/>
  <c r="BC97" i="51"/>
  <c r="AW97" i="51"/>
  <c r="AQ97" i="51"/>
  <c r="AK97" i="51"/>
  <c r="AE97" i="51"/>
  <c r="S101" i="51"/>
  <c r="M101" i="51"/>
  <c r="CA101" i="51"/>
  <c r="BU101" i="51"/>
  <c r="BO101" i="51"/>
  <c r="BI101" i="51"/>
  <c r="BC101" i="51"/>
  <c r="AW101" i="51"/>
  <c r="AQ101" i="51"/>
  <c r="AK101" i="51"/>
  <c r="AE101" i="51"/>
  <c r="S105" i="51"/>
  <c r="M105" i="51"/>
  <c r="CA105" i="51"/>
  <c r="BU105" i="51"/>
  <c r="BO105" i="51"/>
  <c r="BI105" i="51"/>
  <c r="BC105" i="51"/>
  <c r="AW105" i="51"/>
  <c r="AQ105" i="51"/>
  <c r="AK105" i="51"/>
  <c r="AE105" i="51"/>
  <c r="S109" i="51"/>
  <c r="M109" i="51"/>
  <c r="CA109" i="51"/>
  <c r="BU109" i="51"/>
  <c r="BO109" i="51"/>
  <c r="BI109" i="51"/>
  <c r="BC109" i="51"/>
  <c r="AW109" i="51"/>
  <c r="AQ109" i="51"/>
  <c r="AK109" i="51"/>
  <c r="AE109" i="51"/>
  <c r="S113" i="51"/>
  <c r="M113" i="51"/>
  <c r="CA113" i="51"/>
  <c r="BU113" i="51"/>
  <c r="BO113" i="51"/>
  <c r="BI113" i="51"/>
  <c r="BC113" i="51"/>
  <c r="AW113" i="51"/>
  <c r="AQ113" i="51"/>
  <c r="AK113" i="51"/>
  <c r="AE113" i="51"/>
  <c r="S117" i="51"/>
  <c r="M117" i="51"/>
  <c r="CA117" i="51"/>
  <c r="BU117" i="51"/>
  <c r="BO117" i="51"/>
  <c r="BI117" i="51"/>
  <c r="BC117" i="51"/>
  <c r="AW117" i="51"/>
  <c r="AQ117" i="51"/>
  <c r="AK117" i="51"/>
  <c r="AE117" i="51"/>
  <c r="S121" i="51"/>
  <c r="M121" i="51"/>
  <c r="CA121" i="51"/>
  <c r="BU121" i="51"/>
  <c r="BO121" i="51"/>
  <c r="BI121" i="51"/>
  <c r="BC121" i="51"/>
  <c r="AW121" i="51"/>
  <c r="AQ121" i="51"/>
  <c r="AK121" i="51"/>
  <c r="AE121" i="51"/>
  <c r="S125" i="51"/>
  <c r="M125" i="51"/>
  <c r="CA125" i="51"/>
  <c r="BU125" i="51"/>
  <c r="BO125" i="51"/>
  <c r="BI125" i="51"/>
  <c r="BC125" i="51"/>
  <c r="AW125" i="51"/>
  <c r="AQ125" i="51"/>
  <c r="AK125" i="51"/>
  <c r="AE125" i="51"/>
  <c r="S129" i="51"/>
  <c r="M129" i="51"/>
  <c r="CA129" i="51"/>
  <c r="BU129" i="51"/>
  <c r="BO129" i="51"/>
  <c r="BI129" i="51"/>
  <c r="BC129" i="51"/>
  <c r="AW129" i="51"/>
  <c r="AQ129" i="51"/>
  <c r="AK129" i="51"/>
  <c r="AE129" i="51"/>
  <c r="S133" i="51"/>
  <c r="M133" i="51"/>
  <c r="CA133" i="51"/>
  <c r="BU133" i="51"/>
  <c r="BO133" i="51"/>
  <c r="BI133" i="51"/>
  <c r="BC133" i="51"/>
  <c r="AW133" i="51"/>
  <c r="AQ133" i="51"/>
  <c r="AK133" i="51"/>
  <c r="AE133" i="51"/>
  <c r="S137" i="51"/>
  <c r="M137" i="51"/>
  <c r="CA137" i="51"/>
  <c r="BU137" i="51"/>
  <c r="BO137" i="51"/>
  <c r="BI137" i="51"/>
  <c r="BC137" i="51"/>
  <c r="AW137" i="51"/>
  <c r="AQ137" i="51"/>
  <c r="AK137" i="51"/>
  <c r="AE137" i="51"/>
  <c r="AK44" i="51"/>
  <c r="AK45" i="51"/>
  <c r="AK46" i="51"/>
  <c r="AK47" i="51"/>
  <c r="AK48" i="51"/>
  <c r="AK49" i="51"/>
  <c r="AK50" i="51"/>
  <c r="AK51" i="51"/>
  <c r="AK52" i="51"/>
  <c r="AK53" i="51"/>
  <c r="AK54" i="51"/>
  <c r="AK55" i="51"/>
  <c r="AK56" i="51"/>
  <c r="AK57" i="51"/>
  <c r="AK58" i="51"/>
  <c r="AK59" i="51"/>
  <c r="AK60" i="51"/>
  <c r="AK61" i="51"/>
  <c r="AK62" i="51"/>
  <c r="AK63" i="51"/>
  <c r="AK64" i="51"/>
  <c r="Y67" i="51"/>
  <c r="Y73" i="51"/>
  <c r="Y80" i="51"/>
  <c r="Y92" i="51"/>
  <c r="Y104" i="51"/>
  <c r="Y116" i="51"/>
  <c r="Y128" i="51"/>
  <c r="AQ44" i="51"/>
  <c r="AQ45" i="51"/>
  <c r="AQ46" i="51"/>
  <c r="AQ47" i="51"/>
  <c r="AQ48" i="51"/>
  <c r="AQ49" i="51"/>
  <c r="AQ50" i="51"/>
  <c r="AQ51" i="51"/>
  <c r="AQ52" i="51"/>
  <c r="AQ53" i="51"/>
  <c r="AQ54" i="51"/>
  <c r="AQ55" i="51"/>
  <c r="AQ56" i="51"/>
  <c r="AQ57" i="51"/>
  <c r="AQ58" i="51"/>
  <c r="AQ59" i="51"/>
  <c r="AQ60" i="51"/>
  <c r="AQ61" i="51"/>
  <c r="AQ62" i="51"/>
  <c r="AQ63" i="51"/>
  <c r="AQ64" i="51"/>
  <c r="BC67" i="51"/>
  <c r="BC73" i="51"/>
  <c r="Y81" i="51"/>
  <c r="Y93" i="51"/>
  <c r="Y105" i="51"/>
  <c r="Y117" i="51"/>
  <c r="Y129" i="51"/>
  <c r="G113" i="65"/>
  <c r="E113" i="65"/>
  <c r="AW44" i="51"/>
  <c r="AW45" i="51"/>
  <c r="AW46" i="51"/>
  <c r="AW47" i="51"/>
  <c r="AW48" i="51"/>
  <c r="AW49" i="51"/>
  <c r="AW50" i="51"/>
  <c r="AW51" i="51"/>
  <c r="AW52" i="51"/>
  <c r="AW53" i="51"/>
  <c r="AW54" i="51"/>
  <c r="AW55" i="51"/>
  <c r="AW56" i="51"/>
  <c r="AW57" i="51"/>
  <c r="AW58" i="51"/>
  <c r="AW59" i="51"/>
  <c r="AW60" i="51"/>
  <c r="AW61" i="51"/>
  <c r="AW62" i="51"/>
  <c r="AW63" i="51"/>
  <c r="AW64" i="51"/>
  <c r="Y68" i="51"/>
  <c r="G43" i="65"/>
  <c r="E43" i="65"/>
  <c r="G76" i="65"/>
  <c r="E76" i="65"/>
  <c r="BC7" i="51"/>
  <c r="Y11" i="51"/>
  <c r="AE42" i="51"/>
  <c r="S66" i="51"/>
  <c r="M66" i="51"/>
  <c r="CA66" i="51"/>
  <c r="BU66" i="51"/>
  <c r="BO66" i="51"/>
  <c r="BI66" i="51"/>
  <c r="AW66" i="51"/>
  <c r="AQ66" i="51"/>
  <c r="AK66" i="51"/>
  <c r="AE66" i="51"/>
  <c r="S70" i="51"/>
  <c r="M70" i="51"/>
  <c r="CA70" i="51"/>
  <c r="BU70" i="51"/>
  <c r="BO70" i="51"/>
  <c r="BI70" i="51"/>
  <c r="AW70" i="51"/>
  <c r="AQ70" i="51"/>
  <c r="AK70" i="51"/>
  <c r="AE70" i="51"/>
  <c r="S74" i="51"/>
  <c r="M74" i="51"/>
  <c r="CA74" i="51"/>
  <c r="BU74" i="51"/>
  <c r="BO74" i="51"/>
  <c r="BI74" i="51"/>
  <c r="AW74" i="51"/>
  <c r="AQ74" i="51"/>
  <c r="AK74" i="51"/>
  <c r="AE74" i="51"/>
  <c r="S78" i="51"/>
  <c r="M78" i="51"/>
  <c r="CA78" i="51"/>
  <c r="BU78" i="51"/>
  <c r="BO78" i="51"/>
  <c r="BI78" i="51"/>
  <c r="BC78" i="51"/>
  <c r="AW78" i="51"/>
  <c r="AQ78" i="51"/>
  <c r="AK78" i="51"/>
  <c r="AE78" i="51"/>
  <c r="S82" i="51"/>
  <c r="M82" i="51"/>
  <c r="CA82" i="51"/>
  <c r="BU82" i="51"/>
  <c r="BO82" i="51"/>
  <c r="BI82" i="51"/>
  <c r="BC82" i="51"/>
  <c r="AW82" i="51"/>
  <c r="AQ82" i="51"/>
  <c r="AK82" i="51"/>
  <c r="AE82" i="51"/>
  <c r="S86" i="51"/>
  <c r="M86" i="51"/>
  <c r="CA86" i="51"/>
  <c r="BU86" i="51"/>
  <c r="BO86" i="51"/>
  <c r="BI86" i="51"/>
  <c r="BC86" i="51"/>
  <c r="AW86" i="51"/>
  <c r="AQ86" i="51"/>
  <c r="AK86" i="51"/>
  <c r="AE86" i="51"/>
  <c r="S90" i="51"/>
  <c r="M90" i="51"/>
  <c r="CA90" i="51"/>
  <c r="BU90" i="51"/>
  <c r="BO90" i="51"/>
  <c r="BI90" i="51"/>
  <c r="BC90" i="51"/>
  <c r="AW90" i="51"/>
  <c r="AQ90" i="51"/>
  <c r="AK90" i="51"/>
  <c r="AE90" i="51"/>
  <c r="S94" i="51"/>
  <c r="M94" i="51"/>
  <c r="CA94" i="51"/>
  <c r="BU94" i="51"/>
  <c r="BO94" i="51"/>
  <c r="BI94" i="51"/>
  <c r="BC94" i="51"/>
  <c r="AW94" i="51"/>
  <c r="AQ94" i="51"/>
  <c r="AK94" i="51"/>
  <c r="AE94" i="51"/>
  <c r="S98" i="51"/>
  <c r="M98" i="51"/>
  <c r="CA98" i="51"/>
  <c r="BU98" i="51"/>
  <c r="BO98" i="51"/>
  <c r="BI98" i="51"/>
  <c r="BC98" i="51"/>
  <c r="AW98" i="51"/>
  <c r="AQ98" i="51"/>
  <c r="AK98" i="51"/>
  <c r="AE98" i="51"/>
  <c r="S102" i="51"/>
  <c r="M102" i="51"/>
  <c r="CA102" i="51"/>
  <c r="BU102" i="51"/>
  <c r="BO102" i="51"/>
  <c r="BI102" i="51"/>
  <c r="BC102" i="51"/>
  <c r="AW102" i="51"/>
  <c r="AQ102" i="51"/>
  <c r="AK102" i="51"/>
  <c r="AE102" i="51"/>
  <c r="S106" i="51"/>
  <c r="M106" i="51"/>
  <c r="CA106" i="51"/>
  <c r="BU106" i="51"/>
  <c r="BO106" i="51"/>
  <c r="BI106" i="51"/>
  <c r="BC106" i="51"/>
  <c r="AW106" i="51"/>
  <c r="AQ106" i="51"/>
  <c r="AK106" i="51"/>
  <c r="AE106" i="51"/>
  <c r="S110" i="51"/>
  <c r="M110" i="51"/>
  <c r="CA110" i="51"/>
  <c r="BU110" i="51"/>
  <c r="BO110" i="51"/>
  <c r="BI110" i="51"/>
  <c r="BC110" i="51"/>
  <c r="AW110" i="51"/>
  <c r="AQ110" i="51"/>
  <c r="AK110" i="51"/>
  <c r="AE110" i="51"/>
  <c r="S114" i="51"/>
  <c r="M114" i="51"/>
  <c r="CA114" i="51"/>
  <c r="BU114" i="51"/>
  <c r="BO114" i="51"/>
  <c r="BI114" i="51"/>
  <c r="BC114" i="51"/>
  <c r="AW114" i="51"/>
  <c r="AQ114" i="51"/>
  <c r="AK114" i="51"/>
  <c r="AE114" i="51"/>
  <c r="S118" i="51"/>
  <c r="M118" i="51"/>
  <c r="CA118" i="51"/>
  <c r="BU118" i="51"/>
  <c r="BO118" i="51"/>
  <c r="BI118" i="51"/>
  <c r="BC118" i="51"/>
  <c r="AW118" i="51"/>
  <c r="AQ118" i="51"/>
  <c r="AK118" i="51"/>
  <c r="AE118" i="51"/>
  <c r="S122" i="51"/>
  <c r="M122" i="51"/>
  <c r="CA122" i="51"/>
  <c r="BU122" i="51"/>
  <c r="BO122" i="51"/>
  <c r="BI122" i="51"/>
  <c r="BC122" i="51"/>
  <c r="AW122" i="51"/>
  <c r="AQ122" i="51"/>
  <c r="AK122" i="51"/>
  <c r="AE122" i="51"/>
  <c r="S126" i="51"/>
  <c r="M126" i="51"/>
  <c r="CA126" i="51"/>
  <c r="BU126" i="51"/>
  <c r="BO126" i="51"/>
  <c r="BI126" i="51"/>
  <c r="BC126" i="51"/>
  <c r="AW126" i="51"/>
  <c r="AQ126" i="51"/>
  <c r="AK126" i="51"/>
  <c r="AE126" i="51"/>
  <c r="S130" i="51"/>
  <c r="M130" i="51"/>
  <c r="CA130" i="51"/>
  <c r="BU130" i="51"/>
  <c r="BO130" i="51"/>
  <c r="BI130" i="51"/>
  <c r="BC130" i="51"/>
  <c r="AW130" i="51"/>
  <c r="AQ130" i="51"/>
  <c r="AK130" i="51"/>
  <c r="AE130" i="51"/>
  <c r="S134" i="51"/>
  <c r="M134" i="51"/>
  <c r="CA134" i="51"/>
  <c r="BU134" i="51"/>
  <c r="BO134" i="51"/>
  <c r="BI134" i="51"/>
  <c r="BC134" i="51"/>
  <c r="AW134" i="51"/>
  <c r="AQ134" i="51"/>
  <c r="AK134" i="51"/>
  <c r="AE134" i="51"/>
  <c r="S138" i="51"/>
  <c r="M138" i="51"/>
  <c r="CA138" i="51"/>
  <c r="BU138" i="51"/>
  <c r="BO138" i="51"/>
  <c r="BI138" i="51"/>
  <c r="BC138" i="51"/>
  <c r="AW138" i="51"/>
  <c r="AQ138" i="51"/>
  <c r="AK138" i="51"/>
  <c r="AE138" i="51"/>
  <c r="BC44" i="51"/>
  <c r="BC45" i="51"/>
  <c r="BC46" i="51"/>
  <c r="BC47" i="51"/>
  <c r="BC48" i="51"/>
  <c r="BC49" i="51"/>
  <c r="BC50" i="51"/>
  <c r="BC51" i="51"/>
  <c r="BC52" i="51"/>
  <c r="BC53" i="51"/>
  <c r="BC54" i="51"/>
  <c r="BC55" i="51"/>
  <c r="BC56" i="51"/>
  <c r="BC57" i="51"/>
  <c r="BC58" i="51"/>
  <c r="BC59" i="51"/>
  <c r="BC60" i="51"/>
  <c r="BC61" i="51"/>
  <c r="BC62" i="51"/>
  <c r="BC63" i="51"/>
  <c r="BC64" i="51"/>
  <c r="BC68" i="51"/>
  <c r="BC74" i="51"/>
  <c r="Y83" i="51"/>
  <c r="Y95" i="51"/>
  <c r="Y107" i="51"/>
  <c r="Y119" i="51"/>
  <c r="Y131" i="51"/>
  <c r="AE35" i="51"/>
  <c r="AQ5" i="51"/>
  <c r="BI64" i="51"/>
  <c r="Y69" i="51"/>
  <c r="Y75" i="51"/>
  <c r="Y84" i="51"/>
  <c r="Y96" i="51"/>
  <c r="Y108" i="51"/>
  <c r="Y120" i="51"/>
  <c r="Y132" i="51"/>
  <c r="E73" i="65"/>
  <c r="E79" i="65"/>
  <c r="E65" i="65"/>
  <c r="E68" i="65"/>
  <c r="E104" i="65"/>
  <c r="E110" i="65"/>
  <c r="E122" i="65"/>
  <c r="E131" i="65"/>
  <c r="E46" i="65"/>
  <c r="E57" i="65"/>
  <c r="E89" i="65"/>
  <c r="E95" i="65"/>
  <c r="E119" i="65"/>
  <c r="E44" i="65"/>
  <c r="E52" i="65"/>
  <c r="G63" i="65"/>
  <c r="E71" i="65"/>
  <c r="E102" i="65"/>
  <c r="E114" i="65"/>
  <c r="E126" i="65"/>
  <c r="G129" i="65"/>
  <c r="E135" i="65"/>
  <c r="G55" i="65"/>
  <c r="E99" i="65"/>
  <c r="E105" i="65"/>
  <c r="G47" i="65"/>
  <c r="G90" i="65"/>
  <c r="G96" i="65"/>
  <c r="E108" i="65"/>
  <c r="E123" i="65"/>
  <c r="E61" i="65"/>
  <c r="G75" i="65"/>
  <c r="E78" i="65"/>
  <c r="E81" i="65"/>
  <c r="E84" i="65"/>
  <c r="E87" i="65"/>
  <c r="E64" i="65"/>
  <c r="E67" i="65"/>
  <c r="E130" i="65"/>
  <c r="E127" i="65"/>
  <c r="AC5" i="55"/>
  <c r="AU5" i="55"/>
  <c r="BA22" i="55"/>
  <c r="BM33" i="55"/>
  <c r="AI4" i="55"/>
  <c r="BS5" i="55"/>
  <c r="BY7" i="55"/>
  <c r="BG22" i="55"/>
  <c r="BS33" i="55"/>
  <c r="BY39" i="55"/>
  <c r="Q43" i="55"/>
  <c r="AO4" i="55"/>
  <c r="AC11" i="55"/>
  <c r="K16" i="55"/>
  <c r="BS22" i="55"/>
  <c r="AU4" i="55"/>
  <c r="AI11" i="55"/>
  <c r="K15" i="55"/>
  <c r="BY22" i="55"/>
  <c r="BG43" i="55"/>
  <c r="BG4" i="55"/>
  <c r="AI6" i="55"/>
  <c r="BY8" i="55"/>
  <c r="W15" i="55"/>
  <c r="K34" i="55"/>
  <c r="K39" i="55"/>
  <c r="BM4" i="55"/>
  <c r="BA34" i="55"/>
  <c r="BS4" i="55"/>
  <c r="AU15" i="55"/>
  <c r="K22" i="55"/>
  <c r="AC26" i="55"/>
  <c r="W39" i="55"/>
  <c r="BY4" i="55"/>
  <c r="AU13" i="55"/>
  <c r="BM15" i="55"/>
  <c r="AI19" i="55"/>
  <c r="W22" i="55"/>
  <c r="BA24" i="55"/>
  <c r="AU26" i="55"/>
  <c r="Q30" i="55"/>
  <c r="Q33" i="55"/>
  <c r="AU39" i="55"/>
  <c r="AC42" i="55"/>
  <c r="H37" i="17"/>
  <c r="H35" i="17"/>
  <c r="H39" i="17"/>
  <c r="P36" i="45"/>
  <c r="U36" i="45"/>
  <c r="O36" i="45"/>
  <c r="J36" i="45"/>
  <c r="K36" i="45"/>
  <c r="L36" i="45"/>
  <c r="M36" i="45"/>
  <c r="N36" i="45"/>
  <c r="D36" i="45"/>
  <c r="G36" i="45"/>
  <c r="E36" i="45"/>
  <c r="F36" i="45"/>
  <c r="H36" i="45"/>
  <c r="I36" i="45"/>
  <c r="Q36" i="45"/>
  <c r="V36" i="45"/>
  <c r="R36" i="45"/>
  <c r="S36" i="45"/>
  <c r="T36" i="45"/>
  <c r="W36" i="45"/>
  <c r="X36" i="45"/>
  <c r="Y36" i="45"/>
  <c r="Z36" i="45"/>
  <c r="AD36" i="45"/>
  <c r="AC36" i="45"/>
  <c r="AE36" i="45"/>
  <c r="AF36" i="45"/>
  <c r="AB36" i="45"/>
  <c r="AA36" i="45"/>
  <c r="AG36" i="45"/>
  <c r="AH36" i="45"/>
  <c r="AI36" i="45"/>
  <c r="AJ36" i="45"/>
  <c r="AK36" i="45"/>
  <c r="AL36" i="45"/>
  <c r="AN36" i="45"/>
  <c r="AM36" i="45"/>
  <c r="AO36" i="45"/>
  <c r="AP36" i="45"/>
  <c r="AQ36" i="45"/>
  <c r="AR36" i="45"/>
  <c r="AV36" i="45"/>
  <c r="AS36" i="45"/>
  <c r="AT36" i="45"/>
  <c r="AU36" i="45"/>
  <c r="U31" i="45"/>
  <c r="J31" i="45"/>
  <c r="K31" i="45"/>
  <c r="L31" i="45"/>
  <c r="M31" i="45"/>
  <c r="N31" i="45"/>
  <c r="P31" i="45"/>
  <c r="O31" i="45"/>
  <c r="E31" i="45"/>
  <c r="G31" i="45"/>
  <c r="D31" i="45"/>
  <c r="F31" i="45"/>
  <c r="H31" i="45"/>
  <c r="I31" i="45"/>
  <c r="Q31" i="45"/>
  <c r="V31" i="45"/>
  <c r="R31" i="45"/>
  <c r="S31" i="45"/>
  <c r="T31" i="45"/>
  <c r="W31" i="45"/>
  <c r="X31" i="45"/>
  <c r="Y31" i="45"/>
  <c r="Z31" i="45"/>
  <c r="AC31" i="45"/>
  <c r="AD31" i="45"/>
  <c r="AE31" i="45"/>
  <c r="AF31" i="45"/>
  <c r="AB31" i="45"/>
  <c r="AA31" i="45"/>
  <c r="AG31" i="45"/>
  <c r="AK31" i="45"/>
  <c r="AH31" i="45"/>
  <c r="AI31" i="45"/>
  <c r="AJ31" i="45"/>
  <c r="AO31" i="45"/>
  <c r="AN31" i="45"/>
  <c r="AL31" i="45"/>
  <c r="AM31" i="45"/>
  <c r="AP31" i="45"/>
  <c r="AQ31" i="45"/>
  <c r="AR31" i="45"/>
  <c r="AS31" i="45"/>
  <c r="AT31" i="45"/>
  <c r="AU31" i="45"/>
  <c r="AV31" i="45"/>
  <c r="K40" i="55"/>
  <c r="Q40" i="55"/>
  <c r="AE39" i="51"/>
  <c r="BC9" i="51"/>
  <c r="BA5" i="55"/>
  <c r="BA6" i="55"/>
  <c r="BS9" i="55"/>
  <c r="AO11" i="55"/>
  <c r="AC15" i="55"/>
  <c r="Q16" i="55"/>
  <c r="Q17" i="55"/>
  <c r="W18" i="55"/>
  <c r="AC22" i="55"/>
  <c r="BS26" i="55"/>
  <c r="W29" i="55"/>
  <c r="W30" i="55"/>
  <c r="AC31" i="55"/>
  <c r="BA35" i="55"/>
  <c r="W40" i="55"/>
  <c r="BG5" i="55"/>
  <c r="BG6" i="55"/>
  <c r="AU11" i="55"/>
  <c r="W16" i="55"/>
  <c r="W17" i="55"/>
  <c r="AI18" i="55"/>
  <c r="BY26" i="55"/>
  <c r="AC29" i="55"/>
  <c r="AC30" i="55"/>
  <c r="AU31" i="55"/>
  <c r="K33" i="55"/>
  <c r="AC40" i="55"/>
  <c r="BM5" i="55"/>
  <c r="BG11" i="55"/>
  <c r="AC16" i="55"/>
  <c r="AC17" i="55"/>
  <c r="BS18" i="55"/>
  <c r="K24" i="55"/>
  <c r="AI29" i="55"/>
  <c r="AI30" i="55"/>
  <c r="BA31" i="55"/>
  <c r="AU40" i="55"/>
  <c r="AU16" i="55"/>
  <c r="AI17" i="55"/>
  <c r="BG40" i="55"/>
  <c r="BY5" i="55"/>
  <c r="AC8" i="55"/>
  <c r="BS11" i="55"/>
  <c r="BG15" i="55"/>
  <c r="BA16" i="55"/>
  <c r="AU17" i="55"/>
  <c r="BA21" i="55"/>
  <c r="W24" i="55"/>
  <c r="BG29" i="55"/>
  <c r="BG30" i="55"/>
  <c r="BY31" i="55"/>
  <c r="AC33" i="55"/>
  <c r="W34" i="55"/>
  <c r="Q36" i="55"/>
  <c r="K38" i="55"/>
  <c r="BM40" i="55"/>
  <c r="BM8" i="55"/>
  <c r="BY11" i="55"/>
  <c r="BG16" i="55"/>
  <c r="BA17" i="55"/>
  <c r="BS21" i="55"/>
  <c r="BM22" i="55"/>
  <c r="AC24" i="55"/>
  <c r="BS29" i="55"/>
  <c r="BM30" i="55"/>
  <c r="AI33" i="55"/>
  <c r="AU34" i="55"/>
  <c r="W36" i="55"/>
  <c r="BS39" i="55"/>
  <c r="BS40" i="55"/>
  <c r="BM16" i="55"/>
  <c r="BM17" i="55"/>
  <c r="BY29" i="55"/>
  <c r="AC36" i="55"/>
  <c r="BY40" i="55"/>
  <c r="K5" i="55"/>
  <c r="AC7" i="55"/>
  <c r="K11" i="55"/>
  <c r="BS16" i="55"/>
  <c r="BS17" i="55"/>
  <c r="BG24" i="55"/>
  <c r="BY30" i="55"/>
  <c r="BA33" i="55"/>
  <c r="BG34" i="55"/>
  <c r="BM36" i="55"/>
  <c r="Q5" i="55"/>
  <c r="K6" i="55"/>
  <c r="AI7" i="55"/>
  <c r="Q11" i="55"/>
  <c r="BY16" i="55"/>
  <c r="BY17" i="55"/>
  <c r="BM24" i="55"/>
  <c r="W26" i="55"/>
  <c r="BG33" i="55"/>
  <c r="BS34" i="55"/>
  <c r="BS36" i="55"/>
  <c r="W5" i="55"/>
  <c r="W11" i="55"/>
  <c r="BY36" i="55"/>
  <c r="G10" i="79"/>
  <c r="G14" i="79"/>
  <c r="G5" i="79"/>
  <c r="G11" i="79"/>
  <c r="G6" i="79"/>
  <c r="G12" i="79"/>
  <c r="BU7" i="51"/>
  <c r="M5" i="51"/>
  <c r="M7" i="51"/>
  <c r="BC12" i="51"/>
  <c r="S5" i="51"/>
  <c r="BI7" i="51"/>
  <c r="BO12" i="51"/>
  <c r="BC8" i="51"/>
  <c r="AW12" i="51"/>
  <c r="Y5" i="51"/>
  <c r="BU12" i="51"/>
  <c r="AE5" i="51"/>
  <c r="M8" i="51"/>
  <c r="AK5" i="51"/>
  <c r="BI8" i="51"/>
  <c r="AW5" i="51"/>
  <c r="BC5" i="51"/>
  <c r="M9" i="51"/>
  <c r="BC6" i="51"/>
  <c r="BC10" i="51"/>
  <c r="BI5" i="51"/>
  <c r="BI9" i="51"/>
  <c r="BO5" i="51"/>
  <c r="BU9" i="51"/>
  <c r="BI6" i="51"/>
  <c r="BI10" i="51"/>
  <c r="AE14" i="51"/>
  <c r="AE18" i="51"/>
  <c r="AE22" i="51"/>
  <c r="AE26" i="51"/>
  <c r="AE30" i="51"/>
  <c r="AE34" i="51"/>
  <c r="AE38" i="51"/>
  <c r="BO6" i="51"/>
  <c r="BO7" i="51"/>
  <c r="BO8" i="51"/>
  <c r="BO9" i="51"/>
  <c r="BO10" i="51"/>
  <c r="BI12" i="51"/>
  <c r="BU6" i="51"/>
  <c r="BU10" i="51"/>
  <c r="CA6" i="51"/>
  <c r="CA7" i="51"/>
  <c r="CA10" i="51"/>
  <c r="S6" i="51"/>
  <c r="S7" i="51"/>
  <c r="S8" i="51"/>
  <c r="S9" i="51"/>
  <c r="S10" i="51"/>
  <c r="M12" i="51"/>
  <c r="Y6" i="51"/>
  <c r="Y7" i="51"/>
  <c r="Y8" i="51"/>
  <c r="Y9" i="51"/>
  <c r="Y10" i="51"/>
  <c r="S12" i="51"/>
  <c r="AE16" i="51"/>
  <c r="AE20" i="51"/>
  <c r="AE24" i="51"/>
  <c r="AE28" i="51"/>
  <c r="AE32" i="51"/>
  <c r="AE36" i="51"/>
  <c r="AE40" i="51"/>
  <c r="AE6" i="51"/>
  <c r="AE7" i="51"/>
  <c r="AE8" i="51"/>
  <c r="AE9" i="51"/>
  <c r="AE10" i="51"/>
  <c r="Y12" i="51"/>
  <c r="M10" i="51"/>
  <c r="AK6" i="51"/>
  <c r="AK7" i="51"/>
  <c r="AK8" i="51"/>
  <c r="AK9" i="51"/>
  <c r="AK10" i="51"/>
  <c r="AE12" i="51"/>
  <c r="AQ6" i="51"/>
  <c r="AQ7" i="51"/>
  <c r="AQ8" i="51"/>
  <c r="AQ9" i="51"/>
  <c r="AQ10" i="51"/>
  <c r="AK12" i="51"/>
  <c r="AE21" i="51"/>
  <c r="AE25" i="51"/>
  <c r="AE29" i="51"/>
  <c r="AE33" i="51"/>
  <c r="AE37" i="51"/>
  <c r="AW6" i="51"/>
  <c r="AW7" i="51"/>
  <c r="AW8" i="51"/>
  <c r="AW9" i="51"/>
  <c r="AW10" i="51"/>
  <c r="AQ12" i="51"/>
  <c r="M6" i="51"/>
  <c r="G13" i="65"/>
  <c r="G4" i="65"/>
  <c r="H4" i="65" s="1"/>
  <c r="G9" i="63"/>
  <c r="G15" i="63"/>
  <c r="G21" i="63"/>
  <c r="H21" i="63" s="1"/>
  <c r="G23" i="63"/>
  <c r="H23" i="63" s="1"/>
  <c r="G29" i="63"/>
  <c r="H29" i="63" s="1"/>
  <c r="G33" i="63"/>
  <c r="H33" i="63" s="1"/>
  <c r="G37" i="63"/>
  <c r="H37" i="63" s="1"/>
  <c r="G12" i="63"/>
  <c r="H12" i="63" s="1"/>
  <c r="G18" i="63"/>
  <c r="G16" i="63"/>
  <c r="H16" i="63" s="1"/>
  <c r="G20" i="63"/>
  <c r="H20" i="63" s="1"/>
  <c r="G22" i="63"/>
  <c r="H22" i="63" s="1"/>
  <c r="G24" i="63"/>
  <c r="H24" i="63" s="1"/>
  <c r="G26" i="63"/>
  <c r="G28" i="63"/>
  <c r="H28" i="63" s="1"/>
  <c r="G32" i="63"/>
  <c r="H32" i="63" s="1"/>
  <c r="G34" i="63"/>
  <c r="H34" i="63" s="1"/>
  <c r="G36" i="63"/>
  <c r="H36" i="63" s="1"/>
  <c r="G38" i="63"/>
  <c r="H38" i="63" s="1"/>
  <c r="E134" i="56"/>
  <c r="P132" i="63"/>
  <c r="F95" i="77"/>
  <c r="F124" i="77"/>
  <c r="F135" i="77"/>
  <c r="P54" i="63"/>
  <c r="P70" i="63"/>
  <c r="P80" i="63"/>
  <c r="P85" i="63"/>
  <c r="P93" i="63"/>
  <c r="P101" i="63"/>
  <c r="P124" i="63"/>
  <c r="G142" i="63"/>
  <c r="H142" i="63" s="1"/>
  <c r="P148" i="63"/>
  <c r="F101" i="77"/>
  <c r="F113" i="77"/>
  <c r="F119" i="77"/>
  <c r="F141" i="77"/>
  <c r="E42" i="63"/>
  <c r="P46" i="63"/>
  <c r="P49" i="63"/>
  <c r="P59" i="63"/>
  <c r="P64" i="63"/>
  <c r="P90" i="63"/>
  <c r="E100" i="63"/>
  <c r="P109" i="63"/>
  <c r="P121" i="63"/>
  <c r="P137" i="63"/>
  <c r="P145" i="63"/>
  <c r="E42" i="56"/>
  <c r="E45" i="56"/>
  <c r="E54" i="56"/>
  <c r="E57" i="56"/>
  <c r="E60" i="56"/>
  <c r="E63" i="56"/>
  <c r="E69" i="56"/>
  <c r="E75" i="56"/>
  <c r="E78" i="56"/>
  <c r="E81" i="56"/>
  <c r="E84" i="56"/>
  <c r="E90" i="56"/>
  <c r="E93" i="56"/>
  <c r="E99" i="56"/>
  <c r="E105" i="56"/>
  <c r="E108" i="56"/>
  <c r="E117" i="56"/>
  <c r="E129" i="56"/>
  <c r="E132" i="56"/>
  <c r="E135" i="56"/>
  <c r="E141" i="56"/>
  <c r="I247" i="56"/>
  <c r="I250" i="56"/>
  <c r="I253" i="56"/>
  <c r="I256" i="56"/>
  <c r="I259" i="56"/>
  <c r="I262" i="56"/>
  <c r="I265" i="56"/>
  <c r="I268" i="56"/>
  <c r="I271" i="56"/>
  <c r="I274" i="56"/>
  <c r="I277" i="56"/>
  <c r="I280" i="56"/>
  <c r="I283" i="56"/>
  <c r="I286" i="56"/>
  <c r="I289" i="56"/>
  <c r="I292" i="56"/>
  <c r="I295" i="56"/>
  <c r="I298" i="56"/>
  <c r="I301" i="56"/>
  <c r="G31" i="63"/>
  <c r="H31" i="63" s="1"/>
  <c r="E66" i="63"/>
  <c r="P72" i="63"/>
  <c r="P77" i="63"/>
  <c r="G79" i="63"/>
  <c r="H79" i="63" s="1"/>
  <c r="P95" i="63"/>
  <c r="P129" i="63"/>
  <c r="P51" i="63"/>
  <c r="P56" i="63"/>
  <c r="P87" i="63"/>
  <c r="P111" i="63"/>
  <c r="P126" i="63"/>
  <c r="P147" i="63"/>
  <c r="I96" i="56"/>
  <c r="I99" i="56"/>
  <c r="I102" i="56"/>
  <c r="I105" i="56"/>
  <c r="I108" i="56"/>
  <c r="I111" i="56"/>
  <c r="I114" i="56"/>
  <c r="I117" i="56"/>
  <c r="I120" i="56"/>
  <c r="I123" i="56"/>
  <c r="I126" i="56"/>
  <c r="I129" i="56"/>
  <c r="I132" i="56"/>
  <c r="I135" i="56"/>
  <c r="I138" i="56"/>
  <c r="I141" i="56"/>
  <c r="I144" i="56"/>
  <c r="I147" i="56"/>
  <c r="I150" i="56"/>
  <c r="F6" i="65"/>
  <c r="P48" i="63"/>
  <c r="P69" i="63"/>
  <c r="P74" i="63"/>
  <c r="P84" i="63"/>
  <c r="P92" i="63"/>
  <c r="E99" i="63"/>
  <c r="E102" i="63"/>
  <c r="E105" i="63"/>
  <c r="F109" i="77"/>
  <c r="F115" i="77"/>
  <c r="F121" i="77"/>
  <c r="F137" i="77"/>
  <c r="F143" i="77"/>
  <c r="P42" i="63"/>
  <c r="P53" i="63"/>
  <c r="G55" i="63"/>
  <c r="H55" i="63" s="1"/>
  <c r="E65" i="63"/>
  <c r="E91" i="63"/>
  <c r="P113" i="63"/>
  <c r="P144" i="63"/>
  <c r="E47" i="56"/>
  <c r="E59" i="56"/>
  <c r="E62" i="56"/>
  <c r="E65" i="56"/>
  <c r="E68" i="56"/>
  <c r="E77" i="56"/>
  <c r="E80" i="56"/>
  <c r="E83" i="56"/>
  <c r="E98" i="56"/>
  <c r="E101" i="56"/>
  <c r="E104" i="56"/>
  <c r="E107" i="56"/>
  <c r="E119" i="56"/>
  <c r="E137" i="56"/>
  <c r="E140" i="56"/>
  <c r="E143" i="56"/>
  <c r="I246" i="56"/>
  <c r="I249" i="56"/>
  <c r="I252" i="56"/>
  <c r="I255" i="56"/>
  <c r="I258" i="56"/>
  <c r="I261" i="56"/>
  <c r="I264" i="56"/>
  <c r="I267" i="56"/>
  <c r="I270" i="56"/>
  <c r="I273" i="56"/>
  <c r="I276" i="56"/>
  <c r="I279" i="56"/>
  <c r="I282" i="56"/>
  <c r="I285" i="56"/>
  <c r="I288" i="56"/>
  <c r="I291" i="56"/>
  <c r="I294" i="56"/>
  <c r="I297" i="56"/>
  <c r="I300" i="56"/>
  <c r="I303" i="56"/>
  <c r="P89" i="63"/>
  <c r="P131" i="63"/>
  <c r="F14" i="65"/>
  <c r="F26" i="65"/>
  <c r="F38" i="65"/>
  <c r="F50" i="65"/>
  <c r="F62" i="65"/>
  <c r="F74" i="65"/>
  <c r="F86" i="65"/>
  <c r="F98" i="65"/>
  <c r="F110" i="65"/>
  <c r="H110" i="65" s="1"/>
  <c r="F122" i="65"/>
  <c r="H122" i="65" s="1"/>
  <c r="F134" i="65"/>
  <c r="F146" i="65"/>
  <c r="E57" i="63"/>
  <c r="P71" i="63"/>
  <c r="H75" i="63"/>
  <c r="P86" i="63"/>
  <c r="E88" i="63"/>
  <c r="E124" i="63"/>
  <c r="P125" i="63"/>
  <c r="P128" i="63"/>
  <c r="E140" i="63"/>
  <c r="E148" i="63"/>
  <c r="I95" i="56"/>
  <c r="I98" i="56"/>
  <c r="I101" i="56"/>
  <c r="I104" i="56"/>
  <c r="I107" i="56"/>
  <c r="I110" i="56"/>
  <c r="I119" i="56"/>
  <c r="I122" i="56"/>
  <c r="I128" i="56"/>
  <c r="I131" i="56"/>
  <c r="I134" i="56"/>
  <c r="I137" i="56"/>
  <c r="I140" i="56"/>
  <c r="I143" i="56"/>
  <c r="I149" i="56"/>
  <c r="F99" i="77"/>
  <c r="P47" i="63"/>
  <c r="P50" i="63"/>
  <c r="P110" i="63"/>
  <c r="P146" i="63"/>
  <c r="F105" i="77"/>
  <c r="F117" i="77"/>
  <c r="F123" i="77"/>
  <c r="P41" i="63"/>
  <c r="E43" i="63"/>
  <c r="P44" i="63"/>
  <c r="P68" i="63"/>
  <c r="G70" i="63"/>
  <c r="H70" i="63" s="1"/>
  <c r="P83" i="63"/>
  <c r="H98" i="63"/>
  <c r="H104" i="63"/>
  <c r="E64" i="56"/>
  <c r="E67" i="56"/>
  <c r="E109" i="56"/>
  <c r="E121" i="56"/>
  <c r="E145" i="56"/>
  <c r="I251" i="56"/>
  <c r="I260" i="56"/>
  <c r="I263" i="56"/>
  <c r="I275" i="56"/>
  <c r="I281" i="56"/>
  <c r="I287" i="56"/>
  <c r="I293" i="56"/>
  <c r="I299" i="56"/>
  <c r="E67" i="63"/>
  <c r="E132" i="63"/>
  <c r="G145" i="63"/>
  <c r="H145" i="63" s="1"/>
  <c r="F22" i="65"/>
  <c r="F34" i="65"/>
  <c r="F46" i="65"/>
  <c r="F58" i="65"/>
  <c r="F70" i="65"/>
  <c r="F82" i="65"/>
  <c r="F94" i="65"/>
  <c r="F106" i="65"/>
  <c r="H106" i="65" s="1"/>
  <c r="F118" i="65"/>
  <c r="F130" i="65"/>
  <c r="F142" i="65"/>
  <c r="G19" i="63"/>
  <c r="H19" i="63" s="1"/>
  <c r="G40" i="63"/>
  <c r="H40" i="63" s="1"/>
  <c r="E126" i="63"/>
  <c r="I94" i="56"/>
  <c r="I103" i="56"/>
  <c r="I112" i="56"/>
  <c r="I115" i="56"/>
  <c r="I121" i="56"/>
  <c r="I127" i="56"/>
  <c r="I133" i="56"/>
  <c r="I139" i="56"/>
  <c r="I145" i="56"/>
  <c r="I151" i="56"/>
  <c r="B44" i="53"/>
  <c r="B50" i="53"/>
  <c r="B56" i="53"/>
  <c r="B62" i="53"/>
  <c r="B68" i="53"/>
  <c r="B74" i="53"/>
  <c r="B80" i="53"/>
  <c r="B86" i="53"/>
  <c r="B92" i="53"/>
  <c r="B98" i="53"/>
  <c r="B104" i="53"/>
  <c r="B110" i="53"/>
  <c r="B116" i="53"/>
  <c r="B122" i="53"/>
  <c r="B128" i="53"/>
  <c r="B134" i="53"/>
  <c r="B140" i="53"/>
  <c r="B146" i="53"/>
  <c r="G74" i="63"/>
  <c r="F12" i="65"/>
  <c r="F16" i="65"/>
  <c r="F20" i="65"/>
  <c r="F24" i="65"/>
  <c r="F28" i="65"/>
  <c r="F32" i="65"/>
  <c r="F36" i="65"/>
  <c r="F40" i="65"/>
  <c r="F44" i="65"/>
  <c r="H44" i="65" s="1"/>
  <c r="F48" i="65"/>
  <c r="H48" i="65" s="1"/>
  <c r="F52" i="65"/>
  <c r="H52" i="65" s="1"/>
  <c r="F56" i="65"/>
  <c r="F60" i="65"/>
  <c r="F64" i="65"/>
  <c r="F68" i="65"/>
  <c r="F72" i="65"/>
  <c r="F76" i="65"/>
  <c r="F80" i="65"/>
  <c r="F84" i="65"/>
  <c r="H84" i="65" s="1"/>
  <c r="F88" i="65"/>
  <c r="F92" i="65"/>
  <c r="F96" i="65"/>
  <c r="H96" i="65" s="1"/>
  <c r="F100" i="65"/>
  <c r="H100" i="65" s="1"/>
  <c r="F104" i="65"/>
  <c r="F108" i="65"/>
  <c r="F112" i="65"/>
  <c r="H112" i="65" s="1"/>
  <c r="F116" i="65"/>
  <c r="F120" i="65"/>
  <c r="F124" i="65"/>
  <c r="F128" i="65"/>
  <c r="F132" i="65"/>
  <c r="F136" i="65"/>
  <c r="F140" i="65"/>
  <c r="H140" i="65" s="1"/>
  <c r="F144" i="65"/>
  <c r="F148" i="65"/>
  <c r="BL95" i="55"/>
  <c r="AN95" i="55"/>
  <c r="BF95" i="55"/>
  <c r="AH95" i="55"/>
  <c r="BX95" i="55"/>
  <c r="AZ95" i="55"/>
  <c r="AB95" i="55"/>
  <c r="BR95" i="55"/>
  <c r="AT95" i="55"/>
  <c r="V95" i="55"/>
  <c r="P95" i="55"/>
  <c r="J95" i="55"/>
  <c r="C44" i="53"/>
  <c r="C50" i="53"/>
  <c r="C56" i="53"/>
  <c r="C62" i="53"/>
  <c r="C68" i="53"/>
  <c r="C74" i="53"/>
  <c r="C80" i="53"/>
  <c r="C86" i="53"/>
  <c r="C92" i="53"/>
  <c r="C98" i="53"/>
  <c r="C104" i="53"/>
  <c r="C110" i="53"/>
  <c r="C116" i="53"/>
  <c r="C122" i="53"/>
  <c r="C128" i="53"/>
  <c r="C134" i="53"/>
  <c r="C140" i="53"/>
  <c r="C146" i="53"/>
  <c r="G25" i="63"/>
  <c r="H25" i="63" s="1"/>
  <c r="S6" i="6"/>
  <c r="M6" i="6"/>
  <c r="CA6" i="6"/>
  <c r="BU6" i="6"/>
  <c r="BO6" i="6"/>
  <c r="BI6" i="6"/>
  <c r="BC6" i="6"/>
  <c r="AW6" i="6"/>
  <c r="AQ6" i="6"/>
  <c r="AK6" i="6"/>
  <c r="AE6" i="6"/>
  <c r="Y6" i="6"/>
  <c r="S10" i="6"/>
  <c r="M10" i="6"/>
  <c r="CA10" i="6"/>
  <c r="BU10" i="6"/>
  <c r="BO10" i="6"/>
  <c r="BI10" i="6"/>
  <c r="BC10" i="6"/>
  <c r="AW10" i="6"/>
  <c r="AQ10" i="6"/>
  <c r="AK10" i="6"/>
  <c r="AE10" i="6"/>
  <c r="Y10" i="6"/>
  <c r="S14" i="6"/>
  <c r="M14" i="6"/>
  <c r="CA14" i="6"/>
  <c r="BU14" i="6"/>
  <c r="BO14" i="6"/>
  <c r="BI14" i="6"/>
  <c r="BC14" i="6"/>
  <c r="AW14" i="6"/>
  <c r="AQ14" i="6"/>
  <c r="AK14" i="6"/>
  <c r="AE14" i="6"/>
  <c r="Y14" i="6"/>
  <c r="S18" i="6"/>
  <c r="M18" i="6"/>
  <c r="CA18" i="6"/>
  <c r="BU18" i="6"/>
  <c r="BO18" i="6"/>
  <c r="BI18" i="6"/>
  <c r="BC18" i="6"/>
  <c r="AW18" i="6"/>
  <c r="AQ18" i="6"/>
  <c r="AK18" i="6"/>
  <c r="AE18" i="6"/>
  <c r="Y18" i="6"/>
  <c r="S22" i="6"/>
  <c r="M22" i="6"/>
  <c r="CA22" i="6"/>
  <c r="CB22" i="6" s="1"/>
  <c r="BU22" i="6"/>
  <c r="BO22" i="6"/>
  <c r="BI22" i="6"/>
  <c r="BC22" i="6"/>
  <c r="AW22" i="6"/>
  <c r="AQ22" i="6"/>
  <c r="AK22" i="6"/>
  <c r="AE22" i="6"/>
  <c r="Y22" i="6"/>
  <c r="S26" i="6"/>
  <c r="M26" i="6"/>
  <c r="CA26" i="6"/>
  <c r="BU26" i="6"/>
  <c r="BO26" i="6"/>
  <c r="BI26" i="6"/>
  <c r="BC26" i="6"/>
  <c r="AW26" i="6"/>
  <c r="AQ26" i="6"/>
  <c r="AK26" i="6"/>
  <c r="AE26" i="6"/>
  <c r="Y26" i="6"/>
  <c r="S30" i="6"/>
  <c r="M30" i="6"/>
  <c r="CA30" i="6"/>
  <c r="BU30" i="6"/>
  <c r="BO30" i="6"/>
  <c r="BI30" i="6"/>
  <c r="BC30" i="6"/>
  <c r="AW30" i="6"/>
  <c r="AQ30" i="6"/>
  <c r="AK30" i="6"/>
  <c r="AE30" i="6"/>
  <c r="Y30" i="6"/>
  <c r="S36" i="6"/>
  <c r="M36" i="6"/>
  <c r="CA36" i="6"/>
  <c r="BU36" i="6"/>
  <c r="BV36" i="6" s="1"/>
  <c r="BO36" i="6"/>
  <c r="BI36" i="6"/>
  <c r="BC36" i="6"/>
  <c r="AW36" i="6"/>
  <c r="AQ36" i="6"/>
  <c r="AK36" i="6"/>
  <c r="AE36" i="6"/>
  <c r="Y36" i="6"/>
  <c r="S40" i="6"/>
  <c r="M40" i="6"/>
  <c r="CA40" i="6"/>
  <c r="BU40" i="6"/>
  <c r="BO40" i="6"/>
  <c r="BI40" i="6"/>
  <c r="BC40" i="6"/>
  <c r="AW40" i="6"/>
  <c r="AQ40" i="6"/>
  <c r="AK40" i="6"/>
  <c r="AE40" i="6"/>
  <c r="Y40" i="6"/>
  <c r="S44" i="6"/>
  <c r="M44" i="6"/>
  <c r="CA44" i="6"/>
  <c r="BU44" i="6"/>
  <c r="BO44" i="6"/>
  <c r="BI44" i="6"/>
  <c r="BC44" i="6"/>
  <c r="AW44" i="6"/>
  <c r="AQ44" i="6"/>
  <c r="AK44" i="6"/>
  <c r="AE44" i="6"/>
  <c r="Y44" i="6"/>
  <c r="S48" i="6"/>
  <c r="M48" i="6"/>
  <c r="CA48" i="6"/>
  <c r="BU48" i="6"/>
  <c r="BO48" i="6"/>
  <c r="BI48" i="6"/>
  <c r="BC48" i="6"/>
  <c r="AW48" i="6"/>
  <c r="AQ48" i="6"/>
  <c r="AK48" i="6"/>
  <c r="AE48" i="6"/>
  <c r="Y48" i="6"/>
  <c r="S54" i="6"/>
  <c r="M54" i="6"/>
  <c r="CA54" i="6"/>
  <c r="BU54" i="6"/>
  <c r="BO54" i="6"/>
  <c r="BI54" i="6"/>
  <c r="BC54" i="6"/>
  <c r="AW54" i="6"/>
  <c r="AQ54" i="6"/>
  <c r="AK54" i="6"/>
  <c r="AE54" i="6"/>
  <c r="Y54" i="6"/>
  <c r="S58" i="6"/>
  <c r="M58" i="6"/>
  <c r="CA58" i="6"/>
  <c r="BU58" i="6"/>
  <c r="BO58" i="6"/>
  <c r="BI58" i="6"/>
  <c r="BC58" i="6"/>
  <c r="AW58" i="6"/>
  <c r="AQ58" i="6"/>
  <c r="AK58" i="6"/>
  <c r="AE58" i="6"/>
  <c r="Y58" i="6"/>
  <c r="S62" i="6"/>
  <c r="M62" i="6"/>
  <c r="CA62" i="6"/>
  <c r="BU62" i="6"/>
  <c r="BO62" i="6"/>
  <c r="BI62" i="6"/>
  <c r="BC62" i="6"/>
  <c r="AW62" i="6"/>
  <c r="AQ62" i="6"/>
  <c r="AK62" i="6"/>
  <c r="AE62" i="6"/>
  <c r="Y62" i="6"/>
  <c r="S66" i="6"/>
  <c r="M66" i="6"/>
  <c r="CA66" i="6"/>
  <c r="BU66" i="6"/>
  <c r="BO66" i="6"/>
  <c r="BI66" i="6"/>
  <c r="BC66" i="6"/>
  <c r="AW66" i="6"/>
  <c r="AQ66" i="6"/>
  <c r="AK66" i="6"/>
  <c r="AE66" i="6"/>
  <c r="Y66" i="6"/>
  <c r="S70" i="6"/>
  <c r="M70" i="6"/>
  <c r="CA70" i="6"/>
  <c r="BU70" i="6"/>
  <c r="BO70" i="6"/>
  <c r="BI70" i="6"/>
  <c r="BC70" i="6"/>
  <c r="AW70" i="6"/>
  <c r="AQ70" i="6"/>
  <c r="AK70" i="6"/>
  <c r="AE70" i="6"/>
  <c r="Y70" i="6"/>
  <c r="S74" i="6"/>
  <c r="M74" i="6"/>
  <c r="CA74" i="6"/>
  <c r="BU74" i="6"/>
  <c r="BO74" i="6"/>
  <c r="BI74" i="6"/>
  <c r="BC74" i="6"/>
  <c r="AW74" i="6"/>
  <c r="AQ74" i="6"/>
  <c r="AK74" i="6"/>
  <c r="AE74" i="6"/>
  <c r="Y74" i="6"/>
  <c r="S78" i="6"/>
  <c r="M78" i="6"/>
  <c r="CA78" i="6"/>
  <c r="BU78" i="6"/>
  <c r="BO78" i="6"/>
  <c r="BI78" i="6"/>
  <c r="BC78" i="6"/>
  <c r="AW78" i="6"/>
  <c r="AQ78" i="6"/>
  <c r="AK78" i="6"/>
  <c r="AE78" i="6"/>
  <c r="Y78" i="6"/>
  <c r="S82" i="6"/>
  <c r="M82" i="6"/>
  <c r="CA82" i="6"/>
  <c r="CB82" i="6" s="1"/>
  <c r="BU82" i="6"/>
  <c r="BO82" i="6"/>
  <c r="BI82" i="6"/>
  <c r="BC82" i="6"/>
  <c r="AW82" i="6"/>
  <c r="AQ82" i="6"/>
  <c r="AK82" i="6"/>
  <c r="AE82" i="6"/>
  <c r="Y82" i="6"/>
  <c r="S86" i="6"/>
  <c r="M86" i="6"/>
  <c r="CA86" i="6"/>
  <c r="BU86" i="6"/>
  <c r="BV86" i="6" s="1"/>
  <c r="BO86" i="6"/>
  <c r="BI86" i="6"/>
  <c r="BC86" i="6"/>
  <c r="AW86" i="6"/>
  <c r="AQ86" i="6"/>
  <c r="AK86" i="6"/>
  <c r="AE86" i="6"/>
  <c r="Y86" i="6"/>
  <c r="BU90" i="6"/>
  <c r="BO90" i="6"/>
  <c r="BI90" i="6"/>
  <c r="CA90" i="6"/>
  <c r="S90" i="6"/>
  <c r="M90" i="6"/>
  <c r="BC90" i="6"/>
  <c r="AW90" i="6"/>
  <c r="AQ90" i="6"/>
  <c r="AK90" i="6"/>
  <c r="AE90" i="6"/>
  <c r="Y90" i="6"/>
  <c r="BU96" i="6"/>
  <c r="BO96" i="6"/>
  <c r="BI96" i="6"/>
  <c r="BC96" i="6"/>
  <c r="AW96" i="6"/>
  <c r="AQ96" i="6"/>
  <c r="AK96" i="6"/>
  <c r="AE96" i="6"/>
  <c r="Y96" i="6"/>
  <c r="S96" i="6"/>
  <c r="M96" i="6"/>
  <c r="CA96" i="6"/>
  <c r="BU100" i="6"/>
  <c r="BO100" i="6"/>
  <c r="BI100" i="6"/>
  <c r="BC100" i="6"/>
  <c r="AW100" i="6"/>
  <c r="AQ100" i="6"/>
  <c r="AK100" i="6"/>
  <c r="AE100" i="6"/>
  <c r="Y100" i="6"/>
  <c r="S100" i="6"/>
  <c r="M100" i="6"/>
  <c r="CA100" i="6"/>
  <c r="BU106" i="6"/>
  <c r="BO106" i="6"/>
  <c r="BI106" i="6"/>
  <c r="BC106" i="6"/>
  <c r="AW106" i="6"/>
  <c r="AQ106" i="6"/>
  <c r="AK106" i="6"/>
  <c r="AE106" i="6"/>
  <c r="Y106" i="6"/>
  <c r="S106" i="6"/>
  <c r="M106" i="6"/>
  <c r="CA106" i="6"/>
  <c r="BU122" i="6"/>
  <c r="BO122" i="6"/>
  <c r="BI122" i="6"/>
  <c r="BC122" i="6"/>
  <c r="AW122" i="6"/>
  <c r="AQ122" i="6"/>
  <c r="AK122" i="6"/>
  <c r="AE122" i="6"/>
  <c r="Y122" i="6"/>
  <c r="S122" i="6"/>
  <c r="M122" i="6"/>
  <c r="CA122" i="6"/>
  <c r="D195" i="56"/>
  <c r="D198" i="56"/>
  <c r="D201" i="56"/>
  <c r="D204" i="56"/>
  <c r="D207" i="56"/>
  <c r="D210" i="56"/>
  <c r="D213" i="56"/>
  <c r="D216" i="56"/>
  <c r="D219" i="56"/>
  <c r="D222" i="56"/>
  <c r="D225" i="56"/>
  <c r="D228" i="56"/>
  <c r="D231" i="56"/>
  <c r="D234" i="56"/>
  <c r="D237" i="56"/>
  <c r="D240" i="56"/>
  <c r="D243" i="56"/>
  <c r="D246" i="56"/>
  <c r="D249" i="56"/>
  <c r="D252" i="56"/>
  <c r="D255" i="56"/>
  <c r="D258" i="56"/>
  <c r="D261" i="56"/>
  <c r="D264" i="56"/>
  <c r="D267" i="56"/>
  <c r="D270" i="56"/>
  <c r="D273" i="56"/>
  <c r="D276" i="56"/>
  <c r="D279" i="56"/>
  <c r="D282" i="56"/>
  <c r="D285" i="56"/>
  <c r="D288" i="56"/>
  <c r="D291" i="56"/>
  <c r="D294" i="56"/>
  <c r="D297" i="56"/>
  <c r="D300" i="56"/>
  <c r="D303" i="56"/>
  <c r="BX76" i="55"/>
  <c r="AZ76" i="55"/>
  <c r="AB76" i="55"/>
  <c r="BR76" i="55"/>
  <c r="AT76" i="55"/>
  <c r="BL76" i="55"/>
  <c r="AN76" i="55"/>
  <c r="BF76" i="55"/>
  <c r="AH76" i="55"/>
  <c r="J76" i="55"/>
  <c r="V76" i="55"/>
  <c r="P76" i="55"/>
  <c r="C17" i="53"/>
  <c r="B45" i="53"/>
  <c r="B51" i="53"/>
  <c r="B57" i="53"/>
  <c r="B63" i="53"/>
  <c r="B69" i="53"/>
  <c r="B75" i="53"/>
  <c r="B81" i="53"/>
  <c r="B87" i="53"/>
  <c r="B93" i="53"/>
  <c r="B99" i="53"/>
  <c r="B105" i="53"/>
  <c r="B111" i="53"/>
  <c r="B117" i="53"/>
  <c r="B123" i="53"/>
  <c r="B129" i="53"/>
  <c r="B135" i="53"/>
  <c r="B141" i="53"/>
  <c r="B147" i="53"/>
  <c r="S4" i="6"/>
  <c r="M4" i="6"/>
  <c r="CA4" i="6"/>
  <c r="BU4" i="6"/>
  <c r="BO4" i="6"/>
  <c r="BI4" i="6"/>
  <c r="BC4" i="6"/>
  <c r="AW4" i="6"/>
  <c r="AQ4" i="6"/>
  <c r="AK4" i="6"/>
  <c r="AE4" i="6"/>
  <c r="Y4" i="6"/>
  <c r="S8" i="6"/>
  <c r="M8" i="6"/>
  <c r="CA8" i="6"/>
  <c r="BU8" i="6"/>
  <c r="BO8" i="6"/>
  <c r="BI8" i="6"/>
  <c r="BC8" i="6"/>
  <c r="AW8" i="6"/>
  <c r="AQ8" i="6"/>
  <c r="AK8" i="6"/>
  <c r="AE8" i="6"/>
  <c r="Y8" i="6"/>
  <c r="S12" i="6"/>
  <c r="M12" i="6"/>
  <c r="CA12" i="6"/>
  <c r="BU12" i="6"/>
  <c r="BO12" i="6"/>
  <c r="BI12" i="6"/>
  <c r="BC12" i="6"/>
  <c r="AW12" i="6"/>
  <c r="AQ12" i="6"/>
  <c r="AK12" i="6"/>
  <c r="AE12" i="6"/>
  <c r="Y12" i="6"/>
  <c r="S16" i="6"/>
  <c r="M16" i="6"/>
  <c r="CA16" i="6"/>
  <c r="BU16" i="6"/>
  <c r="BO16" i="6"/>
  <c r="BI16" i="6"/>
  <c r="BC16" i="6"/>
  <c r="AW16" i="6"/>
  <c r="AQ16" i="6"/>
  <c r="AK16" i="6"/>
  <c r="AE16" i="6"/>
  <c r="Y16" i="6"/>
  <c r="S20" i="6"/>
  <c r="M20" i="6"/>
  <c r="CA20" i="6"/>
  <c r="BU20" i="6"/>
  <c r="BO20" i="6"/>
  <c r="BI20" i="6"/>
  <c r="BC20" i="6"/>
  <c r="AW20" i="6"/>
  <c r="AQ20" i="6"/>
  <c r="AK20" i="6"/>
  <c r="AE20" i="6"/>
  <c r="Y20" i="6"/>
  <c r="S24" i="6"/>
  <c r="M24" i="6"/>
  <c r="CA24" i="6"/>
  <c r="BU24" i="6"/>
  <c r="BO24" i="6"/>
  <c r="BI24" i="6"/>
  <c r="BC24" i="6"/>
  <c r="AW24" i="6"/>
  <c r="AQ24" i="6"/>
  <c r="AK24" i="6"/>
  <c r="AE24" i="6"/>
  <c r="Y24" i="6"/>
  <c r="S28" i="6"/>
  <c r="M28" i="6"/>
  <c r="CA28" i="6"/>
  <c r="BU28" i="6"/>
  <c r="BO28" i="6"/>
  <c r="BI28" i="6"/>
  <c r="BC28" i="6"/>
  <c r="AW28" i="6"/>
  <c r="AQ28" i="6"/>
  <c r="AK28" i="6"/>
  <c r="AE28" i="6"/>
  <c r="Y28" i="6"/>
  <c r="S32" i="6"/>
  <c r="M32" i="6"/>
  <c r="CA32" i="6"/>
  <c r="BU32" i="6"/>
  <c r="BO32" i="6"/>
  <c r="BI32" i="6"/>
  <c r="BC32" i="6"/>
  <c r="AW32" i="6"/>
  <c r="AQ32" i="6"/>
  <c r="AK32" i="6"/>
  <c r="AL32" i="6" s="1"/>
  <c r="AE32" i="6"/>
  <c r="Y32" i="6"/>
  <c r="S34" i="6"/>
  <c r="M34" i="6"/>
  <c r="CA34" i="6"/>
  <c r="BU34" i="6"/>
  <c r="BO34" i="6"/>
  <c r="BI34" i="6"/>
  <c r="BC34" i="6"/>
  <c r="AW34" i="6"/>
  <c r="AQ34" i="6"/>
  <c r="AK34" i="6"/>
  <c r="AE34" i="6"/>
  <c r="Y34" i="6"/>
  <c r="S38" i="6"/>
  <c r="M38" i="6"/>
  <c r="CA38" i="6"/>
  <c r="BU38" i="6"/>
  <c r="BO38" i="6"/>
  <c r="BI38" i="6"/>
  <c r="BC38" i="6"/>
  <c r="AW38" i="6"/>
  <c r="AQ38" i="6"/>
  <c r="AK38" i="6"/>
  <c r="AE38" i="6"/>
  <c r="Y38" i="6"/>
  <c r="S42" i="6"/>
  <c r="M42" i="6"/>
  <c r="CA42" i="6"/>
  <c r="BU42" i="6"/>
  <c r="BO42" i="6"/>
  <c r="BI42" i="6"/>
  <c r="BC42" i="6"/>
  <c r="AW42" i="6"/>
  <c r="AQ42" i="6"/>
  <c r="AK42" i="6"/>
  <c r="AE42" i="6"/>
  <c r="Y42" i="6"/>
  <c r="S46" i="6"/>
  <c r="M46" i="6"/>
  <c r="CA46" i="6"/>
  <c r="BU46" i="6"/>
  <c r="BO46" i="6"/>
  <c r="BI46" i="6"/>
  <c r="BC46" i="6"/>
  <c r="AW46" i="6"/>
  <c r="AQ46" i="6"/>
  <c r="AK46" i="6"/>
  <c r="AE46" i="6"/>
  <c r="Y46" i="6"/>
  <c r="S50" i="6"/>
  <c r="M50" i="6"/>
  <c r="CA50" i="6"/>
  <c r="BU50" i="6"/>
  <c r="BO50" i="6"/>
  <c r="BI50" i="6"/>
  <c r="BC50" i="6"/>
  <c r="AW50" i="6"/>
  <c r="AQ50" i="6"/>
  <c r="AK50" i="6"/>
  <c r="AE50" i="6"/>
  <c r="Y50" i="6"/>
  <c r="S52" i="6"/>
  <c r="M52" i="6"/>
  <c r="CA52" i="6"/>
  <c r="BU52" i="6"/>
  <c r="BO52" i="6"/>
  <c r="BI52" i="6"/>
  <c r="BC52" i="6"/>
  <c r="AW52" i="6"/>
  <c r="AQ52" i="6"/>
  <c r="AK52" i="6"/>
  <c r="AE52" i="6"/>
  <c r="Y52" i="6"/>
  <c r="S56" i="6"/>
  <c r="M56" i="6"/>
  <c r="CA56" i="6"/>
  <c r="BU56" i="6"/>
  <c r="BO56" i="6"/>
  <c r="BI56" i="6"/>
  <c r="BC56" i="6"/>
  <c r="AW56" i="6"/>
  <c r="AQ56" i="6"/>
  <c r="AK56" i="6"/>
  <c r="AL56" i="6" s="1"/>
  <c r="AE56" i="6"/>
  <c r="Y56" i="6"/>
  <c r="S60" i="6"/>
  <c r="M60" i="6"/>
  <c r="CA60" i="6"/>
  <c r="BU60" i="6"/>
  <c r="BO60" i="6"/>
  <c r="BI60" i="6"/>
  <c r="BC60" i="6"/>
  <c r="AW60" i="6"/>
  <c r="AQ60" i="6"/>
  <c r="AK60" i="6"/>
  <c r="AE60" i="6"/>
  <c r="Y60" i="6"/>
  <c r="S64" i="6"/>
  <c r="M64" i="6"/>
  <c r="CA64" i="6"/>
  <c r="BU64" i="6"/>
  <c r="BO64" i="6"/>
  <c r="BI64" i="6"/>
  <c r="BC64" i="6"/>
  <c r="AW64" i="6"/>
  <c r="AQ64" i="6"/>
  <c r="AK64" i="6"/>
  <c r="AE64" i="6"/>
  <c r="Y64" i="6"/>
  <c r="S68" i="6"/>
  <c r="M68" i="6"/>
  <c r="CA68" i="6"/>
  <c r="BU68" i="6"/>
  <c r="BO68" i="6"/>
  <c r="BI68" i="6"/>
  <c r="BC68" i="6"/>
  <c r="AW68" i="6"/>
  <c r="AQ68" i="6"/>
  <c r="AK68" i="6"/>
  <c r="AL68" i="6" s="1"/>
  <c r="AE68" i="6"/>
  <c r="Y68" i="6"/>
  <c r="S72" i="6"/>
  <c r="M72" i="6"/>
  <c r="CA72" i="6"/>
  <c r="BU72" i="6"/>
  <c r="BO72" i="6"/>
  <c r="BI72" i="6"/>
  <c r="BC72" i="6"/>
  <c r="AW72" i="6"/>
  <c r="AQ72" i="6"/>
  <c r="AK72" i="6"/>
  <c r="AE72" i="6"/>
  <c r="Y72" i="6"/>
  <c r="S76" i="6"/>
  <c r="M76" i="6"/>
  <c r="CA76" i="6"/>
  <c r="BU76" i="6"/>
  <c r="BO76" i="6"/>
  <c r="BI76" i="6"/>
  <c r="BC76" i="6"/>
  <c r="AW76" i="6"/>
  <c r="AQ76" i="6"/>
  <c r="AK76" i="6"/>
  <c r="AE76" i="6"/>
  <c r="Y76" i="6"/>
  <c r="S80" i="6"/>
  <c r="M80" i="6"/>
  <c r="CA80" i="6"/>
  <c r="BU80" i="6"/>
  <c r="BO80" i="6"/>
  <c r="BI80" i="6"/>
  <c r="BC80" i="6"/>
  <c r="AW80" i="6"/>
  <c r="AQ80" i="6"/>
  <c r="AK80" i="6"/>
  <c r="AL80" i="6" s="1"/>
  <c r="AE80" i="6"/>
  <c r="Y80" i="6"/>
  <c r="S84" i="6"/>
  <c r="M84" i="6"/>
  <c r="CA84" i="6"/>
  <c r="BU84" i="6"/>
  <c r="BO84" i="6"/>
  <c r="BI84" i="6"/>
  <c r="BC84" i="6"/>
  <c r="AW84" i="6"/>
  <c r="AQ84" i="6"/>
  <c r="AK84" i="6"/>
  <c r="AE84" i="6"/>
  <c r="Y84" i="6"/>
  <c r="S88" i="6"/>
  <c r="M88" i="6"/>
  <c r="CA88" i="6"/>
  <c r="BU88" i="6"/>
  <c r="BO88" i="6"/>
  <c r="BI88" i="6"/>
  <c r="BC88" i="6"/>
  <c r="AW88" i="6"/>
  <c r="AQ88" i="6"/>
  <c r="AK88" i="6"/>
  <c r="AE88" i="6"/>
  <c r="Y88" i="6"/>
  <c r="BU92" i="6"/>
  <c r="BO92" i="6"/>
  <c r="BI92" i="6"/>
  <c r="BC92" i="6"/>
  <c r="AW92" i="6"/>
  <c r="AQ92" i="6"/>
  <c r="AK92" i="6"/>
  <c r="AE92" i="6"/>
  <c r="Y92" i="6"/>
  <c r="S92" i="6"/>
  <c r="M92" i="6"/>
  <c r="CA92" i="6"/>
  <c r="BU94" i="6"/>
  <c r="BO94" i="6"/>
  <c r="BI94" i="6"/>
  <c r="BC94" i="6"/>
  <c r="AW94" i="6"/>
  <c r="AQ94" i="6"/>
  <c r="AK94" i="6"/>
  <c r="AE94" i="6"/>
  <c r="Y94" i="6"/>
  <c r="S94" i="6"/>
  <c r="M94" i="6"/>
  <c r="CA94" i="6"/>
  <c r="BU98" i="6"/>
  <c r="BO98" i="6"/>
  <c r="BI98" i="6"/>
  <c r="BC98" i="6"/>
  <c r="AW98" i="6"/>
  <c r="AQ98" i="6"/>
  <c r="AK98" i="6"/>
  <c r="AE98" i="6"/>
  <c r="Y98" i="6"/>
  <c r="S98" i="6"/>
  <c r="M98" i="6"/>
  <c r="CA98" i="6"/>
  <c r="BU102" i="6"/>
  <c r="BO102" i="6"/>
  <c r="BI102" i="6"/>
  <c r="BC102" i="6"/>
  <c r="AW102" i="6"/>
  <c r="AQ102" i="6"/>
  <c r="AK102" i="6"/>
  <c r="AE102" i="6"/>
  <c r="Y102" i="6"/>
  <c r="S102" i="6"/>
  <c r="M102" i="6"/>
  <c r="CA102" i="6"/>
  <c r="BU104" i="6"/>
  <c r="BO104" i="6"/>
  <c r="BI104" i="6"/>
  <c r="BC104" i="6"/>
  <c r="AW104" i="6"/>
  <c r="AQ104" i="6"/>
  <c r="AK104" i="6"/>
  <c r="AE104" i="6"/>
  <c r="Y104" i="6"/>
  <c r="S104" i="6"/>
  <c r="M104" i="6"/>
  <c r="CA104" i="6"/>
  <c r="BU108" i="6"/>
  <c r="BO108" i="6"/>
  <c r="BI108" i="6"/>
  <c r="BC108" i="6"/>
  <c r="AW108" i="6"/>
  <c r="AQ108" i="6"/>
  <c r="AR108" i="6" s="1"/>
  <c r="AK108" i="6"/>
  <c r="AE108" i="6"/>
  <c r="Y108" i="6"/>
  <c r="S108" i="6"/>
  <c r="M108" i="6"/>
  <c r="CA108" i="6"/>
  <c r="BU110" i="6"/>
  <c r="BO110" i="6"/>
  <c r="BI110" i="6"/>
  <c r="BC110" i="6"/>
  <c r="AW110" i="6"/>
  <c r="AQ110" i="6"/>
  <c r="AK110" i="6"/>
  <c r="AE110" i="6"/>
  <c r="Y110" i="6"/>
  <c r="S110" i="6"/>
  <c r="M110" i="6"/>
  <c r="CA110" i="6"/>
  <c r="BU112" i="6"/>
  <c r="BO112" i="6"/>
  <c r="BI112" i="6"/>
  <c r="BC112" i="6"/>
  <c r="AW112" i="6"/>
  <c r="AQ112" i="6"/>
  <c r="AK112" i="6"/>
  <c r="AE112" i="6"/>
  <c r="Y112" i="6"/>
  <c r="S112" i="6"/>
  <c r="M112" i="6"/>
  <c r="CA112" i="6"/>
  <c r="BU114" i="6"/>
  <c r="BO114" i="6"/>
  <c r="BI114" i="6"/>
  <c r="BC114" i="6"/>
  <c r="AW114" i="6"/>
  <c r="AQ114" i="6"/>
  <c r="AK114" i="6"/>
  <c r="AE114" i="6"/>
  <c r="Y114" i="6"/>
  <c r="S114" i="6"/>
  <c r="M114" i="6"/>
  <c r="CA114" i="6"/>
  <c r="BU116" i="6"/>
  <c r="BO116" i="6"/>
  <c r="BI116" i="6"/>
  <c r="BC116" i="6"/>
  <c r="AW116" i="6"/>
  <c r="AQ116" i="6"/>
  <c r="AK116" i="6"/>
  <c r="AE116" i="6"/>
  <c r="Y116" i="6"/>
  <c r="S116" i="6"/>
  <c r="M116" i="6"/>
  <c r="CA116" i="6"/>
  <c r="BU118" i="6"/>
  <c r="BO118" i="6"/>
  <c r="BI118" i="6"/>
  <c r="BC118" i="6"/>
  <c r="AW118" i="6"/>
  <c r="AQ118" i="6"/>
  <c r="AK118" i="6"/>
  <c r="AE118" i="6"/>
  <c r="Y118" i="6"/>
  <c r="S118" i="6"/>
  <c r="M118" i="6"/>
  <c r="CA118" i="6"/>
  <c r="BU120" i="6"/>
  <c r="BO120" i="6"/>
  <c r="BI120" i="6"/>
  <c r="BC120" i="6"/>
  <c r="AW120" i="6"/>
  <c r="AQ120" i="6"/>
  <c r="AK120" i="6"/>
  <c r="AE120" i="6"/>
  <c r="Y120" i="6"/>
  <c r="S120" i="6"/>
  <c r="M120" i="6"/>
  <c r="CA120" i="6"/>
  <c r="BU124" i="6"/>
  <c r="BO124" i="6"/>
  <c r="BI124" i="6"/>
  <c r="BC124" i="6"/>
  <c r="AW124" i="6"/>
  <c r="AQ124" i="6"/>
  <c r="AK124" i="6"/>
  <c r="AE124" i="6"/>
  <c r="Y124" i="6"/>
  <c r="S124" i="6"/>
  <c r="M124" i="6"/>
  <c r="CA124" i="6"/>
  <c r="BU126" i="6"/>
  <c r="BO126" i="6"/>
  <c r="BI126" i="6"/>
  <c r="BC126" i="6"/>
  <c r="AW126" i="6"/>
  <c r="AQ126" i="6"/>
  <c r="AK126" i="6"/>
  <c r="AE126" i="6"/>
  <c r="Y126" i="6"/>
  <c r="S126" i="6"/>
  <c r="M126" i="6"/>
  <c r="CA126" i="6"/>
  <c r="BU128" i="6"/>
  <c r="BO128" i="6"/>
  <c r="BI128" i="6"/>
  <c r="BC128" i="6"/>
  <c r="AW128" i="6"/>
  <c r="AQ128" i="6"/>
  <c r="AK128" i="6"/>
  <c r="AE128" i="6"/>
  <c r="Y128" i="6"/>
  <c r="S128" i="6"/>
  <c r="M128" i="6"/>
  <c r="CA128" i="6"/>
  <c r="BU130" i="6"/>
  <c r="BO130" i="6"/>
  <c r="BI130" i="6"/>
  <c r="BC130" i="6"/>
  <c r="AW130" i="6"/>
  <c r="AQ130" i="6"/>
  <c r="AK130" i="6"/>
  <c r="AE130" i="6"/>
  <c r="Y130" i="6"/>
  <c r="S130" i="6"/>
  <c r="M130" i="6"/>
  <c r="CA130" i="6"/>
  <c r="BU132" i="6"/>
  <c r="BO132" i="6"/>
  <c r="BI132" i="6"/>
  <c r="BC132" i="6"/>
  <c r="AW132" i="6"/>
  <c r="AQ132" i="6"/>
  <c r="AK132" i="6"/>
  <c r="AE132" i="6"/>
  <c r="Y132" i="6"/>
  <c r="S132" i="6"/>
  <c r="M132" i="6"/>
  <c r="CA132" i="6"/>
  <c r="BU134" i="6"/>
  <c r="BO134" i="6"/>
  <c r="BI134" i="6"/>
  <c r="BC134" i="6"/>
  <c r="AW134" i="6"/>
  <c r="AQ134" i="6"/>
  <c r="AK134" i="6"/>
  <c r="AE134" i="6"/>
  <c r="Y134" i="6"/>
  <c r="S134" i="6"/>
  <c r="M134" i="6"/>
  <c r="CA134" i="6"/>
  <c r="BU136" i="6"/>
  <c r="BO136" i="6"/>
  <c r="BI136" i="6"/>
  <c r="BC136" i="6"/>
  <c r="AW136" i="6"/>
  <c r="AQ136" i="6"/>
  <c r="AK136" i="6"/>
  <c r="AE136" i="6"/>
  <c r="Y136" i="6"/>
  <c r="S136" i="6"/>
  <c r="M136" i="6"/>
  <c r="CA136" i="6"/>
  <c r="BU138" i="6"/>
  <c r="BO138" i="6"/>
  <c r="BI138" i="6"/>
  <c r="BC138" i="6"/>
  <c r="AW138" i="6"/>
  <c r="AQ138" i="6"/>
  <c r="AK138" i="6"/>
  <c r="AE138" i="6"/>
  <c r="Y138" i="6"/>
  <c r="S138" i="6"/>
  <c r="M138" i="6"/>
  <c r="CA138" i="6"/>
  <c r="BU140" i="6"/>
  <c r="BO140" i="6"/>
  <c r="BI140" i="6"/>
  <c r="BC140" i="6"/>
  <c r="AW140" i="6"/>
  <c r="AQ140" i="6"/>
  <c r="AR140" i="6" s="1"/>
  <c r="AK140" i="6"/>
  <c r="AE140" i="6"/>
  <c r="Y140" i="6"/>
  <c r="S140" i="6"/>
  <c r="M140" i="6"/>
  <c r="CA140" i="6"/>
  <c r="BU142" i="6"/>
  <c r="BO142" i="6"/>
  <c r="BI142" i="6"/>
  <c r="BC142" i="6"/>
  <c r="AW142" i="6"/>
  <c r="AQ142" i="6"/>
  <c r="AK142" i="6"/>
  <c r="AE142" i="6"/>
  <c r="Y142" i="6"/>
  <c r="S142" i="6"/>
  <c r="M142" i="6"/>
  <c r="CA142" i="6"/>
  <c r="BU144" i="6"/>
  <c r="BO144" i="6"/>
  <c r="BI144" i="6"/>
  <c r="BC144" i="6"/>
  <c r="AW144" i="6"/>
  <c r="AQ144" i="6"/>
  <c r="AK144" i="6"/>
  <c r="AE144" i="6"/>
  <c r="Y144" i="6"/>
  <c r="S144" i="6"/>
  <c r="M144" i="6"/>
  <c r="CA144" i="6"/>
  <c r="BU146" i="6"/>
  <c r="BO146" i="6"/>
  <c r="BI146" i="6"/>
  <c r="BC146" i="6"/>
  <c r="AW146" i="6"/>
  <c r="AQ146" i="6"/>
  <c r="AK146" i="6"/>
  <c r="AE146" i="6"/>
  <c r="Y146" i="6"/>
  <c r="S146" i="6"/>
  <c r="M146" i="6"/>
  <c r="CA146" i="6"/>
  <c r="BU148" i="6"/>
  <c r="BO148" i="6"/>
  <c r="BI148" i="6"/>
  <c r="BC148" i="6"/>
  <c r="AW148" i="6"/>
  <c r="AQ148" i="6"/>
  <c r="AK148" i="6"/>
  <c r="AE148" i="6"/>
  <c r="Y148" i="6"/>
  <c r="S148" i="6"/>
  <c r="M148" i="6"/>
  <c r="CA148" i="6"/>
  <c r="BU150" i="6"/>
  <c r="BO150" i="6"/>
  <c r="BI150" i="6"/>
  <c r="BC150" i="6"/>
  <c r="AW150" i="6"/>
  <c r="AQ150" i="6"/>
  <c r="AK150" i="6"/>
  <c r="AE150" i="6"/>
  <c r="Y150" i="6"/>
  <c r="S150" i="6"/>
  <c r="M150" i="6"/>
  <c r="CA150" i="6"/>
  <c r="BR93" i="55"/>
  <c r="AT93" i="55"/>
  <c r="BL93" i="55"/>
  <c r="AN93" i="55"/>
  <c r="BF93" i="55"/>
  <c r="AH93" i="55"/>
  <c r="BX93" i="55"/>
  <c r="AZ93" i="55"/>
  <c r="AB93" i="55"/>
  <c r="V93" i="55"/>
  <c r="P93" i="55"/>
  <c r="J93" i="55"/>
  <c r="BR117" i="55"/>
  <c r="AT117" i="55"/>
  <c r="BL117" i="55"/>
  <c r="AN117" i="55"/>
  <c r="BF117" i="55"/>
  <c r="AH117" i="55"/>
  <c r="BX117" i="55"/>
  <c r="AZ117" i="55"/>
  <c r="AB117" i="55"/>
  <c r="V117" i="55"/>
  <c r="P117" i="55"/>
  <c r="J117" i="55"/>
  <c r="BR141" i="55"/>
  <c r="AT141" i="55"/>
  <c r="V141" i="55"/>
  <c r="BL141" i="55"/>
  <c r="AN141" i="55"/>
  <c r="BF141" i="55"/>
  <c r="AH141" i="55"/>
  <c r="BX141" i="55"/>
  <c r="AZ141" i="55"/>
  <c r="AB141" i="55"/>
  <c r="P141" i="55"/>
  <c r="J141" i="55"/>
  <c r="C23" i="53"/>
  <c r="C45" i="53"/>
  <c r="C51" i="53"/>
  <c r="C57" i="53"/>
  <c r="C63" i="53"/>
  <c r="C69" i="53"/>
  <c r="C75" i="53"/>
  <c r="C81" i="53"/>
  <c r="C87" i="53"/>
  <c r="C93" i="53"/>
  <c r="C99" i="53"/>
  <c r="C105" i="53"/>
  <c r="C111" i="53"/>
  <c r="C117" i="53"/>
  <c r="C123" i="53"/>
  <c r="C129" i="53"/>
  <c r="C135" i="53"/>
  <c r="C141" i="53"/>
  <c r="C147" i="53"/>
  <c r="G47" i="63"/>
  <c r="H47" i="63" s="1"/>
  <c r="E50" i="63"/>
  <c r="G59" i="63"/>
  <c r="H59" i="63" s="1"/>
  <c r="G68" i="63"/>
  <c r="H68" i="63" s="1"/>
  <c r="E73" i="63"/>
  <c r="I171" i="56"/>
  <c r="I183" i="56"/>
  <c r="F13" i="65"/>
  <c r="F17" i="65"/>
  <c r="F21" i="65"/>
  <c r="F25" i="65"/>
  <c r="F29" i="65"/>
  <c r="F33" i="65"/>
  <c r="F37" i="65"/>
  <c r="F41" i="65"/>
  <c r="F45" i="65"/>
  <c r="H45" i="65" s="1"/>
  <c r="F49" i="65"/>
  <c r="F53" i="65"/>
  <c r="F57" i="65"/>
  <c r="F61" i="65"/>
  <c r="F65" i="65"/>
  <c r="F69" i="65"/>
  <c r="F73" i="65"/>
  <c r="F77" i="65"/>
  <c r="F81" i="65"/>
  <c r="F85" i="65"/>
  <c r="F89" i="65"/>
  <c r="H89" i="65" s="1"/>
  <c r="F93" i="65"/>
  <c r="H93" i="65" s="1"/>
  <c r="F97" i="65"/>
  <c r="F101" i="65"/>
  <c r="F105" i="65"/>
  <c r="H105" i="65" s="1"/>
  <c r="F109" i="65"/>
  <c r="F113" i="65"/>
  <c r="F117" i="65"/>
  <c r="F121" i="65"/>
  <c r="F125" i="65"/>
  <c r="F129" i="65"/>
  <c r="F133" i="65"/>
  <c r="F137" i="65"/>
  <c r="H137" i="65" s="1"/>
  <c r="F141" i="65"/>
  <c r="F145" i="65"/>
  <c r="BF86" i="55"/>
  <c r="AH86" i="55"/>
  <c r="BX86" i="55"/>
  <c r="AZ86" i="55"/>
  <c r="AB86" i="55"/>
  <c r="BR86" i="55"/>
  <c r="AT86" i="55"/>
  <c r="BL86" i="55"/>
  <c r="AN86" i="55"/>
  <c r="P86" i="55"/>
  <c r="J86" i="55"/>
  <c r="V86" i="55"/>
  <c r="C29" i="53"/>
  <c r="B46" i="53"/>
  <c r="B52" i="53"/>
  <c r="B58" i="53"/>
  <c r="B64" i="53"/>
  <c r="B70" i="53"/>
  <c r="B76" i="53"/>
  <c r="B82" i="53"/>
  <c r="B88" i="53"/>
  <c r="B94" i="53"/>
  <c r="B100" i="53"/>
  <c r="B106" i="53"/>
  <c r="B112" i="53"/>
  <c r="B118" i="53"/>
  <c r="B124" i="53"/>
  <c r="B130" i="53"/>
  <c r="B136" i="53"/>
  <c r="B142" i="53"/>
  <c r="B148" i="53"/>
  <c r="BR79" i="55"/>
  <c r="AT79" i="55"/>
  <c r="BL79" i="55"/>
  <c r="AN79" i="55"/>
  <c r="BF79" i="55"/>
  <c r="AH79" i="55"/>
  <c r="BX79" i="55"/>
  <c r="AZ79" i="55"/>
  <c r="AB79" i="55"/>
  <c r="V79" i="55"/>
  <c r="P79" i="55"/>
  <c r="J79" i="55"/>
  <c r="C35" i="53"/>
  <c r="C46" i="53"/>
  <c r="C52" i="53"/>
  <c r="C58" i="53"/>
  <c r="C64" i="53"/>
  <c r="C70" i="53"/>
  <c r="C76" i="53"/>
  <c r="C82" i="53"/>
  <c r="C88" i="53"/>
  <c r="C94" i="53"/>
  <c r="C100" i="53"/>
  <c r="C106" i="53"/>
  <c r="C112" i="53"/>
  <c r="C118" i="53"/>
  <c r="C124" i="53"/>
  <c r="C130" i="53"/>
  <c r="C136" i="53"/>
  <c r="C142" i="53"/>
  <c r="C148" i="53"/>
  <c r="E58" i="63"/>
  <c r="E61" i="63"/>
  <c r="F5" i="65"/>
  <c r="F8" i="65"/>
  <c r="D194" i="56"/>
  <c r="D197" i="56"/>
  <c r="D200" i="56"/>
  <c r="D203" i="56"/>
  <c r="D206" i="56"/>
  <c r="D209" i="56"/>
  <c r="D212" i="56"/>
  <c r="D215" i="56"/>
  <c r="D218" i="56"/>
  <c r="D221" i="56"/>
  <c r="D224" i="56"/>
  <c r="D227" i="56"/>
  <c r="D230" i="56"/>
  <c r="D233" i="56"/>
  <c r="D236" i="56"/>
  <c r="D239" i="56"/>
  <c r="D242" i="56"/>
  <c r="D245" i="56"/>
  <c r="D248" i="56"/>
  <c r="D251" i="56"/>
  <c r="D254" i="56"/>
  <c r="D257" i="56"/>
  <c r="D260" i="56"/>
  <c r="D263" i="56"/>
  <c r="D266" i="56"/>
  <c r="D269" i="56"/>
  <c r="D272" i="56"/>
  <c r="D275" i="56"/>
  <c r="D278" i="56"/>
  <c r="D281" i="56"/>
  <c r="D284" i="56"/>
  <c r="D287" i="56"/>
  <c r="D290" i="56"/>
  <c r="D293" i="56"/>
  <c r="D296" i="56"/>
  <c r="D299" i="56"/>
  <c r="D302" i="56"/>
  <c r="BL60" i="55"/>
  <c r="AN60" i="55"/>
  <c r="BF60" i="55"/>
  <c r="AH60" i="55"/>
  <c r="BX60" i="55"/>
  <c r="AZ60" i="55"/>
  <c r="AB60" i="55"/>
  <c r="BR60" i="55"/>
  <c r="AT60" i="55"/>
  <c r="P60" i="55"/>
  <c r="J60" i="55"/>
  <c r="V60" i="55"/>
  <c r="BL84" i="55"/>
  <c r="AN84" i="55"/>
  <c r="BF84" i="55"/>
  <c r="AH84" i="55"/>
  <c r="BX84" i="55"/>
  <c r="AZ84" i="55"/>
  <c r="AB84" i="55"/>
  <c r="BR84" i="55"/>
  <c r="AT84" i="55"/>
  <c r="P84" i="55"/>
  <c r="J84" i="55"/>
  <c r="V84" i="55"/>
  <c r="B41" i="53"/>
  <c r="B47" i="53"/>
  <c r="B53" i="53"/>
  <c r="B59" i="53"/>
  <c r="B65" i="53"/>
  <c r="B71" i="53"/>
  <c r="B77" i="53"/>
  <c r="B83" i="53"/>
  <c r="B89" i="53"/>
  <c r="B95" i="53"/>
  <c r="B101" i="53"/>
  <c r="B107" i="53"/>
  <c r="B113" i="53"/>
  <c r="B119" i="53"/>
  <c r="B125" i="53"/>
  <c r="B131" i="53"/>
  <c r="B137" i="53"/>
  <c r="B143" i="53"/>
  <c r="B149" i="53"/>
  <c r="J4" i="51"/>
  <c r="F3" i="65"/>
  <c r="F18" i="65"/>
  <c r="F30" i="65"/>
  <c r="F42" i="65"/>
  <c r="F54" i="65"/>
  <c r="F66" i="65"/>
  <c r="F78" i="65"/>
  <c r="F90" i="65"/>
  <c r="H90" i="65" s="1"/>
  <c r="F102" i="65"/>
  <c r="F114" i="65"/>
  <c r="F126" i="65"/>
  <c r="F138" i="65"/>
  <c r="BX65" i="55"/>
  <c r="AZ65" i="55"/>
  <c r="AB65" i="55"/>
  <c r="BR65" i="55"/>
  <c r="AT65" i="55"/>
  <c r="BL65" i="55"/>
  <c r="AN65" i="55"/>
  <c r="BF65" i="55"/>
  <c r="AH65" i="55"/>
  <c r="J65" i="55"/>
  <c r="V65" i="55"/>
  <c r="P65" i="55"/>
  <c r="BX125" i="55"/>
  <c r="AZ125" i="55"/>
  <c r="AB125" i="55"/>
  <c r="BR125" i="55"/>
  <c r="AT125" i="55"/>
  <c r="BL125" i="55"/>
  <c r="AN125" i="55"/>
  <c r="BF125" i="55"/>
  <c r="AH125" i="55"/>
  <c r="J125" i="55"/>
  <c r="V125" i="55"/>
  <c r="P125" i="55"/>
  <c r="BX149" i="55"/>
  <c r="AZ149" i="55"/>
  <c r="AB149" i="55"/>
  <c r="BR149" i="55"/>
  <c r="AT149" i="55"/>
  <c r="V149" i="55"/>
  <c r="BL149" i="55"/>
  <c r="AN149" i="55"/>
  <c r="BF149" i="55"/>
  <c r="AH149" i="55"/>
  <c r="J149" i="55"/>
  <c r="P149" i="55"/>
  <c r="C41" i="53"/>
  <c r="C47" i="53"/>
  <c r="C53" i="53"/>
  <c r="C59" i="53"/>
  <c r="C65" i="53"/>
  <c r="C71" i="53"/>
  <c r="C77" i="53"/>
  <c r="C83" i="53"/>
  <c r="C89" i="53"/>
  <c r="C95" i="53"/>
  <c r="C101" i="53"/>
  <c r="C107" i="53"/>
  <c r="C113" i="53"/>
  <c r="C119" i="53"/>
  <c r="C125" i="53"/>
  <c r="C131" i="53"/>
  <c r="C137" i="53"/>
  <c r="C143" i="53"/>
  <c r="C149" i="53"/>
  <c r="S9" i="6"/>
  <c r="M9" i="6"/>
  <c r="CA9" i="6"/>
  <c r="BU9" i="6"/>
  <c r="BO9" i="6"/>
  <c r="BI9" i="6"/>
  <c r="BC9" i="6"/>
  <c r="AW9" i="6"/>
  <c r="AQ9" i="6"/>
  <c r="AK9" i="6"/>
  <c r="AE9" i="6"/>
  <c r="Y9" i="6"/>
  <c r="S21" i="6"/>
  <c r="M21" i="6"/>
  <c r="CA21" i="6"/>
  <c r="CB21" i="6" s="1"/>
  <c r="BU21" i="6"/>
  <c r="BO21" i="6"/>
  <c r="BI21" i="6"/>
  <c r="BC21" i="6"/>
  <c r="AW21" i="6"/>
  <c r="AQ21" i="6"/>
  <c r="AK21" i="6"/>
  <c r="AE21" i="6"/>
  <c r="Y21" i="6"/>
  <c r="S31" i="6"/>
  <c r="M31" i="6"/>
  <c r="CA31" i="6"/>
  <c r="CB31" i="6" s="1"/>
  <c r="BU31" i="6"/>
  <c r="BO31" i="6"/>
  <c r="BI31" i="6"/>
  <c r="BC31" i="6"/>
  <c r="AW31" i="6"/>
  <c r="AQ31" i="6"/>
  <c r="AK31" i="6"/>
  <c r="AE31" i="6"/>
  <c r="Y31" i="6"/>
  <c r="S41" i="6"/>
  <c r="M41" i="6"/>
  <c r="CA41" i="6"/>
  <c r="BU41" i="6"/>
  <c r="BO41" i="6"/>
  <c r="BI41" i="6"/>
  <c r="BC41" i="6"/>
  <c r="AW41" i="6"/>
  <c r="AQ41" i="6"/>
  <c r="AK41" i="6"/>
  <c r="AE41" i="6"/>
  <c r="Y41" i="6"/>
  <c r="S53" i="6"/>
  <c r="M53" i="6"/>
  <c r="CA53" i="6"/>
  <c r="CB53" i="6" s="1"/>
  <c r="BU53" i="6"/>
  <c r="BO53" i="6"/>
  <c r="BI53" i="6"/>
  <c r="BC53" i="6"/>
  <c r="AW53" i="6"/>
  <c r="AQ53" i="6"/>
  <c r="AK53" i="6"/>
  <c r="AE53" i="6"/>
  <c r="Y53" i="6"/>
  <c r="S63" i="6"/>
  <c r="M63" i="6"/>
  <c r="CA63" i="6"/>
  <c r="BU63" i="6"/>
  <c r="BV63" i="6" s="1"/>
  <c r="BO63" i="6"/>
  <c r="BI63" i="6"/>
  <c r="BC63" i="6"/>
  <c r="AW63" i="6"/>
  <c r="AQ63" i="6"/>
  <c r="AK63" i="6"/>
  <c r="AE63" i="6"/>
  <c r="Y63" i="6"/>
  <c r="S71" i="6"/>
  <c r="M71" i="6"/>
  <c r="CA71" i="6"/>
  <c r="BU71" i="6"/>
  <c r="BO71" i="6"/>
  <c r="BI71" i="6"/>
  <c r="BC71" i="6"/>
  <c r="AW71" i="6"/>
  <c r="AQ71" i="6"/>
  <c r="AK71" i="6"/>
  <c r="AE71" i="6"/>
  <c r="Y71" i="6"/>
  <c r="S77" i="6"/>
  <c r="M77" i="6"/>
  <c r="CA77" i="6"/>
  <c r="BU77" i="6"/>
  <c r="BO77" i="6"/>
  <c r="BI77" i="6"/>
  <c r="BC77" i="6"/>
  <c r="AW77" i="6"/>
  <c r="AQ77" i="6"/>
  <c r="AK77" i="6"/>
  <c r="AE77" i="6"/>
  <c r="Y77" i="6"/>
  <c r="S83" i="6"/>
  <c r="M83" i="6"/>
  <c r="CA83" i="6"/>
  <c r="CB83" i="6" s="1"/>
  <c r="BU83" i="6"/>
  <c r="BO83" i="6"/>
  <c r="BI83" i="6"/>
  <c r="BC83" i="6"/>
  <c r="AW83" i="6"/>
  <c r="AQ83" i="6"/>
  <c r="AK83" i="6"/>
  <c r="AE83" i="6"/>
  <c r="Y83" i="6"/>
  <c r="S89" i="6"/>
  <c r="M89" i="6"/>
  <c r="CA89" i="6"/>
  <c r="BU89" i="6"/>
  <c r="BO89" i="6"/>
  <c r="BI89" i="6"/>
  <c r="BC89" i="6"/>
  <c r="AW89" i="6"/>
  <c r="AQ89" i="6"/>
  <c r="AK89" i="6"/>
  <c r="AE89" i="6"/>
  <c r="Y89" i="6"/>
  <c r="BU95" i="6"/>
  <c r="BO95" i="6"/>
  <c r="BI95" i="6"/>
  <c r="BC95" i="6"/>
  <c r="AW95" i="6"/>
  <c r="AQ95" i="6"/>
  <c r="AK95" i="6"/>
  <c r="AE95" i="6"/>
  <c r="Y95" i="6"/>
  <c r="S95" i="6"/>
  <c r="M95" i="6"/>
  <c r="CA95" i="6"/>
  <c r="BU97" i="6"/>
  <c r="BO97" i="6"/>
  <c r="BI97" i="6"/>
  <c r="BC97" i="6"/>
  <c r="AW97" i="6"/>
  <c r="AQ97" i="6"/>
  <c r="AK97" i="6"/>
  <c r="AE97" i="6"/>
  <c r="Y97" i="6"/>
  <c r="S97" i="6"/>
  <c r="M97" i="6"/>
  <c r="CA97" i="6"/>
  <c r="BU101" i="6"/>
  <c r="BO101" i="6"/>
  <c r="BI101" i="6"/>
  <c r="BC101" i="6"/>
  <c r="AW101" i="6"/>
  <c r="AQ101" i="6"/>
  <c r="AK101" i="6"/>
  <c r="AE101" i="6"/>
  <c r="Y101" i="6"/>
  <c r="S101" i="6"/>
  <c r="M101" i="6"/>
  <c r="CA101" i="6"/>
  <c r="BU103" i="6"/>
  <c r="BO103" i="6"/>
  <c r="BI103" i="6"/>
  <c r="BC103" i="6"/>
  <c r="AW103" i="6"/>
  <c r="AQ103" i="6"/>
  <c r="AK103" i="6"/>
  <c r="AE103" i="6"/>
  <c r="Y103" i="6"/>
  <c r="S103" i="6"/>
  <c r="M103" i="6"/>
  <c r="CA103" i="6"/>
  <c r="BU105" i="6"/>
  <c r="BO105" i="6"/>
  <c r="BI105" i="6"/>
  <c r="BC105" i="6"/>
  <c r="AW105" i="6"/>
  <c r="AQ105" i="6"/>
  <c r="AK105" i="6"/>
  <c r="AE105" i="6"/>
  <c r="Y105" i="6"/>
  <c r="Z105" i="6" s="1"/>
  <c r="S105" i="6"/>
  <c r="M105" i="6"/>
  <c r="CA105" i="6"/>
  <c r="BU107" i="6"/>
  <c r="BO107" i="6"/>
  <c r="BI107" i="6"/>
  <c r="BC107" i="6"/>
  <c r="AW107" i="6"/>
  <c r="AQ107" i="6"/>
  <c r="AK107" i="6"/>
  <c r="AE107" i="6"/>
  <c r="Y107" i="6"/>
  <c r="S107" i="6"/>
  <c r="M107" i="6"/>
  <c r="CA107" i="6"/>
  <c r="BU109" i="6"/>
  <c r="BO109" i="6"/>
  <c r="BI109" i="6"/>
  <c r="BC109" i="6"/>
  <c r="AW109" i="6"/>
  <c r="AQ109" i="6"/>
  <c r="AK109" i="6"/>
  <c r="AE109" i="6"/>
  <c r="Y109" i="6"/>
  <c r="Z109" i="6" s="1"/>
  <c r="S109" i="6"/>
  <c r="M109" i="6"/>
  <c r="CA109" i="6"/>
  <c r="BU111" i="6"/>
  <c r="BO111" i="6"/>
  <c r="BI111" i="6"/>
  <c r="BC111" i="6"/>
  <c r="AW111" i="6"/>
  <c r="AQ111" i="6"/>
  <c r="AK111" i="6"/>
  <c r="AE111" i="6"/>
  <c r="Y111" i="6"/>
  <c r="S111" i="6"/>
  <c r="M111" i="6"/>
  <c r="CA111" i="6"/>
  <c r="BU113" i="6"/>
  <c r="BO113" i="6"/>
  <c r="BI113" i="6"/>
  <c r="BC113" i="6"/>
  <c r="AW113" i="6"/>
  <c r="AQ113" i="6"/>
  <c r="AK113" i="6"/>
  <c r="AE113" i="6"/>
  <c r="Y113" i="6"/>
  <c r="Z113" i="6" s="1"/>
  <c r="S113" i="6"/>
  <c r="M113" i="6"/>
  <c r="CA113" i="6"/>
  <c r="BU115" i="6"/>
  <c r="BO115" i="6"/>
  <c r="BI115" i="6"/>
  <c r="BC115" i="6"/>
  <c r="AW115" i="6"/>
  <c r="AQ115" i="6"/>
  <c r="AK115" i="6"/>
  <c r="AE115" i="6"/>
  <c r="Y115" i="6"/>
  <c r="S115" i="6"/>
  <c r="M115" i="6"/>
  <c r="CA115" i="6"/>
  <c r="BU117" i="6"/>
  <c r="BO117" i="6"/>
  <c r="BI117" i="6"/>
  <c r="BC117" i="6"/>
  <c r="AW117" i="6"/>
  <c r="AQ117" i="6"/>
  <c r="AK117" i="6"/>
  <c r="AE117" i="6"/>
  <c r="Y117" i="6"/>
  <c r="S117" i="6"/>
  <c r="M117" i="6"/>
  <c r="CA117" i="6"/>
  <c r="BU119" i="6"/>
  <c r="BO119" i="6"/>
  <c r="BI119" i="6"/>
  <c r="BC119" i="6"/>
  <c r="AW119" i="6"/>
  <c r="AQ119" i="6"/>
  <c r="AK119" i="6"/>
  <c r="AE119" i="6"/>
  <c r="Y119" i="6"/>
  <c r="S119" i="6"/>
  <c r="M119" i="6"/>
  <c r="CA119" i="6"/>
  <c r="BU121" i="6"/>
  <c r="BO121" i="6"/>
  <c r="BI121" i="6"/>
  <c r="BC121" i="6"/>
  <c r="AW121" i="6"/>
  <c r="AQ121" i="6"/>
  <c r="AK121" i="6"/>
  <c r="AE121" i="6"/>
  <c r="Y121" i="6"/>
  <c r="S121" i="6"/>
  <c r="M121" i="6"/>
  <c r="CA121" i="6"/>
  <c r="BU123" i="6"/>
  <c r="BO123" i="6"/>
  <c r="BI123" i="6"/>
  <c r="BC123" i="6"/>
  <c r="AW123" i="6"/>
  <c r="AQ123" i="6"/>
  <c r="AK123" i="6"/>
  <c r="AE123" i="6"/>
  <c r="Y123" i="6"/>
  <c r="S123" i="6"/>
  <c r="M123" i="6"/>
  <c r="CA123" i="6"/>
  <c r="BU125" i="6"/>
  <c r="BO125" i="6"/>
  <c r="BI125" i="6"/>
  <c r="BC125" i="6"/>
  <c r="AW125" i="6"/>
  <c r="AQ125" i="6"/>
  <c r="AK125" i="6"/>
  <c r="AE125" i="6"/>
  <c r="Y125" i="6"/>
  <c r="Z125" i="6" s="1"/>
  <c r="S125" i="6"/>
  <c r="M125" i="6"/>
  <c r="CA125" i="6"/>
  <c r="BU127" i="6"/>
  <c r="BO127" i="6"/>
  <c r="BI127" i="6"/>
  <c r="BC127" i="6"/>
  <c r="AW127" i="6"/>
  <c r="AQ127" i="6"/>
  <c r="AK127" i="6"/>
  <c r="AE127" i="6"/>
  <c r="Y127" i="6"/>
  <c r="S127" i="6"/>
  <c r="M127" i="6"/>
  <c r="CA127" i="6"/>
  <c r="BU129" i="6"/>
  <c r="BO129" i="6"/>
  <c r="BI129" i="6"/>
  <c r="BC129" i="6"/>
  <c r="AW129" i="6"/>
  <c r="AQ129" i="6"/>
  <c r="AK129" i="6"/>
  <c r="AE129" i="6"/>
  <c r="Y129" i="6"/>
  <c r="Z129" i="6" s="1"/>
  <c r="S129" i="6"/>
  <c r="M129" i="6"/>
  <c r="CA129" i="6"/>
  <c r="BU131" i="6"/>
  <c r="BO131" i="6"/>
  <c r="BI131" i="6"/>
  <c r="BC131" i="6"/>
  <c r="AW131" i="6"/>
  <c r="AQ131" i="6"/>
  <c r="AK131" i="6"/>
  <c r="AE131" i="6"/>
  <c r="Y131" i="6"/>
  <c r="S131" i="6"/>
  <c r="M131" i="6"/>
  <c r="CA131" i="6"/>
  <c r="BU137" i="6"/>
  <c r="BO137" i="6"/>
  <c r="BI137" i="6"/>
  <c r="BC137" i="6"/>
  <c r="AW137" i="6"/>
  <c r="AQ137" i="6"/>
  <c r="AK137" i="6"/>
  <c r="AE137" i="6"/>
  <c r="Y137" i="6"/>
  <c r="Z137" i="6" s="1"/>
  <c r="S137" i="6"/>
  <c r="M137" i="6"/>
  <c r="CA137" i="6"/>
  <c r="BU139" i="6"/>
  <c r="BO139" i="6"/>
  <c r="BI139" i="6"/>
  <c r="BC139" i="6"/>
  <c r="AW139" i="6"/>
  <c r="AQ139" i="6"/>
  <c r="AK139" i="6"/>
  <c r="AE139" i="6"/>
  <c r="Y139" i="6"/>
  <c r="S139" i="6"/>
  <c r="M139" i="6"/>
  <c r="CA139" i="6"/>
  <c r="BU143" i="6"/>
  <c r="BO143" i="6"/>
  <c r="BI143" i="6"/>
  <c r="BC143" i="6"/>
  <c r="AW143" i="6"/>
  <c r="AQ143" i="6"/>
  <c r="AK143" i="6"/>
  <c r="AE143" i="6"/>
  <c r="Y143" i="6"/>
  <c r="S143" i="6"/>
  <c r="M143" i="6"/>
  <c r="CA143" i="6"/>
  <c r="BU145" i="6"/>
  <c r="BO145" i="6"/>
  <c r="BI145" i="6"/>
  <c r="BC145" i="6"/>
  <c r="AW145" i="6"/>
  <c r="AQ145" i="6"/>
  <c r="AK145" i="6"/>
  <c r="AE145" i="6"/>
  <c r="Y145" i="6"/>
  <c r="Z145" i="6" s="1"/>
  <c r="S145" i="6"/>
  <c r="M145" i="6"/>
  <c r="CA145" i="6"/>
  <c r="BU147" i="6"/>
  <c r="BO147" i="6"/>
  <c r="BI147" i="6"/>
  <c r="BJ147" i="6" s="1"/>
  <c r="BC147" i="6"/>
  <c r="AW147" i="6"/>
  <c r="AQ147" i="6"/>
  <c r="AK147" i="6"/>
  <c r="AE147" i="6"/>
  <c r="Y147" i="6"/>
  <c r="S147" i="6"/>
  <c r="M147" i="6"/>
  <c r="CA147" i="6"/>
  <c r="BU149" i="6"/>
  <c r="BO149" i="6"/>
  <c r="BI149" i="6"/>
  <c r="BC149" i="6"/>
  <c r="AW149" i="6"/>
  <c r="AQ149" i="6"/>
  <c r="AK149" i="6"/>
  <c r="AE149" i="6"/>
  <c r="Y149" i="6"/>
  <c r="Z149" i="6" s="1"/>
  <c r="S149" i="6"/>
  <c r="M149" i="6"/>
  <c r="CA149" i="6"/>
  <c r="BL70" i="55"/>
  <c r="AN70" i="55"/>
  <c r="BF70" i="55"/>
  <c r="AH70" i="55"/>
  <c r="BX70" i="55"/>
  <c r="AZ70" i="55"/>
  <c r="AB70" i="55"/>
  <c r="BR70" i="55"/>
  <c r="AT70" i="55"/>
  <c r="V70" i="55"/>
  <c r="P70" i="55"/>
  <c r="J70" i="55"/>
  <c r="B42" i="53"/>
  <c r="B48" i="53"/>
  <c r="B54" i="53"/>
  <c r="B60" i="53"/>
  <c r="B66" i="53"/>
  <c r="B72" i="53"/>
  <c r="B78" i="53"/>
  <c r="B84" i="53"/>
  <c r="B90" i="53"/>
  <c r="B96" i="53"/>
  <c r="B102" i="53"/>
  <c r="B108" i="53"/>
  <c r="B114" i="53"/>
  <c r="B120" i="53"/>
  <c r="B126" i="53"/>
  <c r="B132" i="53"/>
  <c r="B138" i="53"/>
  <c r="B144" i="53"/>
  <c r="B150" i="53"/>
  <c r="G14" i="63"/>
  <c r="H14" i="63" s="1"/>
  <c r="G52" i="63"/>
  <c r="S7" i="6"/>
  <c r="M7" i="6"/>
  <c r="CA7" i="6"/>
  <c r="BU7" i="6"/>
  <c r="BO7" i="6"/>
  <c r="BI7" i="6"/>
  <c r="BC7" i="6"/>
  <c r="AW7" i="6"/>
  <c r="AQ7" i="6"/>
  <c r="AK7" i="6"/>
  <c r="AE7" i="6"/>
  <c r="Y7" i="6"/>
  <c r="S15" i="6"/>
  <c r="T15" i="6" s="1"/>
  <c r="M15" i="6"/>
  <c r="CA15" i="6"/>
  <c r="BU15" i="6"/>
  <c r="BO15" i="6"/>
  <c r="BI15" i="6"/>
  <c r="BC15" i="6"/>
  <c r="AW15" i="6"/>
  <c r="AQ15" i="6"/>
  <c r="AK15" i="6"/>
  <c r="AE15" i="6"/>
  <c r="Y15" i="6"/>
  <c r="S23" i="6"/>
  <c r="M23" i="6"/>
  <c r="CA23" i="6"/>
  <c r="CB23" i="6" s="1"/>
  <c r="BU23" i="6"/>
  <c r="BO23" i="6"/>
  <c r="BI23" i="6"/>
  <c r="BC23" i="6"/>
  <c r="AW23" i="6"/>
  <c r="AQ23" i="6"/>
  <c r="AK23" i="6"/>
  <c r="AE23" i="6"/>
  <c r="Y23" i="6"/>
  <c r="S29" i="6"/>
  <c r="M29" i="6"/>
  <c r="CA29" i="6"/>
  <c r="BU29" i="6"/>
  <c r="BO29" i="6"/>
  <c r="BI29" i="6"/>
  <c r="BC29" i="6"/>
  <c r="AW29" i="6"/>
  <c r="AQ29" i="6"/>
  <c r="AK29" i="6"/>
  <c r="AE29" i="6"/>
  <c r="Y29" i="6"/>
  <c r="S37" i="6"/>
  <c r="M37" i="6"/>
  <c r="CA37" i="6"/>
  <c r="CB37" i="6" s="1"/>
  <c r="BU37" i="6"/>
  <c r="BO37" i="6"/>
  <c r="BI37" i="6"/>
  <c r="BC37" i="6"/>
  <c r="AW37" i="6"/>
  <c r="AQ37" i="6"/>
  <c r="AK37" i="6"/>
  <c r="AE37" i="6"/>
  <c r="Y37" i="6"/>
  <c r="S45" i="6"/>
  <c r="M45" i="6"/>
  <c r="CA45" i="6"/>
  <c r="CB45" i="6" s="1"/>
  <c r="BU45" i="6"/>
  <c r="BO45" i="6"/>
  <c r="BI45" i="6"/>
  <c r="BC45" i="6"/>
  <c r="AW45" i="6"/>
  <c r="AQ45" i="6"/>
  <c r="AK45" i="6"/>
  <c r="AE45" i="6"/>
  <c r="Y45" i="6"/>
  <c r="S49" i="6"/>
  <c r="M49" i="6"/>
  <c r="CA49" i="6"/>
  <c r="BU49" i="6"/>
  <c r="BO49" i="6"/>
  <c r="BI49" i="6"/>
  <c r="BC49" i="6"/>
  <c r="AW49" i="6"/>
  <c r="AQ49" i="6"/>
  <c r="AK49" i="6"/>
  <c r="AE49" i="6"/>
  <c r="Y49" i="6"/>
  <c r="S55" i="6"/>
  <c r="M55" i="6"/>
  <c r="CA55" i="6"/>
  <c r="BU55" i="6"/>
  <c r="BO55" i="6"/>
  <c r="BI55" i="6"/>
  <c r="BC55" i="6"/>
  <c r="AW55" i="6"/>
  <c r="AQ55" i="6"/>
  <c r="AK55" i="6"/>
  <c r="AE55" i="6"/>
  <c r="Y55" i="6"/>
  <c r="S61" i="6"/>
  <c r="M61" i="6"/>
  <c r="CA61" i="6"/>
  <c r="BU61" i="6"/>
  <c r="BO61" i="6"/>
  <c r="BI61" i="6"/>
  <c r="BC61" i="6"/>
  <c r="AW61" i="6"/>
  <c r="AQ61" i="6"/>
  <c r="AK61" i="6"/>
  <c r="AE61" i="6"/>
  <c r="Y61" i="6"/>
  <c r="S67" i="6"/>
  <c r="M67" i="6"/>
  <c r="CA67" i="6"/>
  <c r="CB67" i="6" s="1"/>
  <c r="BU67" i="6"/>
  <c r="BO67" i="6"/>
  <c r="BI67" i="6"/>
  <c r="BC67" i="6"/>
  <c r="AW67" i="6"/>
  <c r="AQ67" i="6"/>
  <c r="AK67" i="6"/>
  <c r="AE67" i="6"/>
  <c r="Y67" i="6"/>
  <c r="S73" i="6"/>
  <c r="M73" i="6"/>
  <c r="CA73" i="6"/>
  <c r="BU73" i="6"/>
  <c r="BO73" i="6"/>
  <c r="BI73" i="6"/>
  <c r="BC73" i="6"/>
  <c r="AW73" i="6"/>
  <c r="AQ73" i="6"/>
  <c r="AK73" i="6"/>
  <c r="AE73" i="6"/>
  <c r="Y73" i="6"/>
  <c r="S79" i="6"/>
  <c r="M79" i="6"/>
  <c r="CA79" i="6"/>
  <c r="BU79" i="6"/>
  <c r="BO79" i="6"/>
  <c r="BI79" i="6"/>
  <c r="BC79" i="6"/>
  <c r="AW79" i="6"/>
  <c r="AX79" i="6" s="1"/>
  <c r="AQ79" i="6"/>
  <c r="AK79" i="6"/>
  <c r="AE79" i="6"/>
  <c r="Y79" i="6"/>
  <c r="S85" i="6"/>
  <c r="M85" i="6"/>
  <c r="CA85" i="6"/>
  <c r="BU85" i="6"/>
  <c r="BO85" i="6"/>
  <c r="BI85" i="6"/>
  <c r="BC85" i="6"/>
  <c r="AW85" i="6"/>
  <c r="AQ85" i="6"/>
  <c r="AK85" i="6"/>
  <c r="AE85" i="6"/>
  <c r="Y85" i="6"/>
  <c r="BU91" i="6"/>
  <c r="BO91" i="6"/>
  <c r="BI91" i="6"/>
  <c r="BC91" i="6"/>
  <c r="AW91" i="6"/>
  <c r="AQ91" i="6"/>
  <c r="AK91" i="6"/>
  <c r="AE91" i="6"/>
  <c r="Y91" i="6"/>
  <c r="S91" i="6"/>
  <c r="M91" i="6"/>
  <c r="CA91" i="6"/>
  <c r="BU99" i="6"/>
  <c r="BO99" i="6"/>
  <c r="BI99" i="6"/>
  <c r="BC99" i="6"/>
  <c r="AW99" i="6"/>
  <c r="AQ99" i="6"/>
  <c r="AK99" i="6"/>
  <c r="AL99" i="6" s="1"/>
  <c r="AE99" i="6"/>
  <c r="Y99" i="6"/>
  <c r="S99" i="6"/>
  <c r="M99" i="6"/>
  <c r="CA99" i="6"/>
  <c r="BU141" i="6"/>
  <c r="BO141" i="6"/>
  <c r="BI141" i="6"/>
  <c r="BC141" i="6"/>
  <c r="AW141" i="6"/>
  <c r="AQ141" i="6"/>
  <c r="AK141" i="6"/>
  <c r="AE141" i="6"/>
  <c r="Y141" i="6"/>
  <c r="S141" i="6"/>
  <c r="M141" i="6"/>
  <c r="CA141" i="6"/>
  <c r="BF63" i="55"/>
  <c r="AH63" i="55"/>
  <c r="BX63" i="55"/>
  <c r="AZ63" i="55"/>
  <c r="AB63" i="55"/>
  <c r="BR63" i="55"/>
  <c r="AT63" i="55"/>
  <c r="BL63" i="55"/>
  <c r="AN63" i="55"/>
  <c r="J63" i="55"/>
  <c r="V63" i="55"/>
  <c r="P63" i="55"/>
  <c r="BF75" i="55"/>
  <c r="AH75" i="55"/>
  <c r="BX75" i="55"/>
  <c r="AZ75" i="55"/>
  <c r="AB75" i="55"/>
  <c r="BR75" i="55"/>
  <c r="AT75" i="55"/>
  <c r="BL75" i="55"/>
  <c r="AN75" i="55"/>
  <c r="J75" i="55"/>
  <c r="V75" i="55"/>
  <c r="P75" i="55"/>
  <c r="C42" i="53"/>
  <c r="C48" i="53"/>
  <c r="C54" i="53"/>
  <c r="C60" i="53"/>
  <c r="C66" i="53"/>
  <c r="C72" i="53"/>
  <c r="C78" i="53"/>
  <c r="C84" i="53"/>
  <c r="C90" i="53"/>
  <c r="C96" i="53"/>
  <c r="C102" i="53"/>
  <c r="C108" i="53"/>
  <c r="C114" i="53"/>
  <c r="C120" i="53"/>
  <c r="C126" i="53"/>
  <c r="C132" i="53"/>
  <c r="C138" i="53"/>
  <c r="C144" i="53"/>
  <c r="G35" i="63"/>
  <c r="H35" i="63" s="1"/>
  <c r="S11" i="6"/>
  <c r="M11" i="6"/>
  <c r="CA11" i="6"/>
  <c r="BU11" i="6"/>
  <c r="BO11" i="6"/>
  <c r="BI11" i="6"/>
  <c r="BC11" i="6"/>
  <c r="AW11" i="6"/>
  <c r="AQ11" i="6"/>
  <c r="AK11" i="6"/>
  <c r="AE11" i="6"/>
  <c r="Y11" i="6"/>
  <c r="S17" i="6"/>
  <c r="M17" i="6"/>
  <c r="CA17" i="6"/>
  <c r="BU17" i="6"/>
  <c r="BO17" i="6"/>
  <c r="BI17" i="6"/>
  <c r="BC17" i="6"/>
  <c r="AW17" i="6"/>
  <c r="AQ17" i="6"/>
  <c r="AK17" i="6"/>
  <c r="AE17" i="6"/>
  <c r="Y17" i="6"/>
  <c r="S25" i="6"/>
  <c r="M25" i="6"/>
  <c r="CA25" i="6"/>
  <c r="BU25" i="6"/>
  <c r="BO25" i="6"/>
  <c r="BI25" i="6"/>
  <c r="BC25" i="6"/>
  <c r="AW25" i="6"/>
  <c r="AQ25" i="6"/>
  <c r="AK25" i="6"/>
  <c r="AE25" i="6"/>
  <c r="Y25" i="6"/>
  <c r="S33" i="6"/>
  <c r="M33" i="6"/>
  <c r="CA33" i="6"/>
  <c r="BU33" i="6"/>
  <c r="BO33" i="6"/>
  <c r="BI33" i="6"/>
  <c r="BC33" i="6"/>
  <c r="AW33" i="6"/>
  <c r="AQ33" i="6"/>
  <c r="AK33" i="6"/>
  <c r="AE33" i="6"/>
  <c r="Y33" i="6"/>
  <c r="S39" i="6"/>
  <c r="M39" i="6"/>
  <c r="CA39" i="6"/>
  <c r="BU39" i="6"/>
  <c r="BO39" i="6"/>
  <c r="BI39" i="6"/>
  <c r="BC39" i="6"/>
  <c r="AW39" i="6"/>
  <c r="AQ39" i="6"/>
  <c r="AK39" i="6"/>
  <c r="AE39" i="6"/>
  <c r="Y39" i="6"/>
  <c r="S47" i="6"/>
  <c r="M47" i="6"/>
  <c r="CA47" i="6"/>
  <c r="BU47" i="6"/>
  <c r="BO47" i="6"/>
  <c r="BI47" i="6"/>
  <c r="BC47" i="6"/>
  <c r="AW47" i="6"/>
  <c r="AQ47" i="6"/>
  <c r="AK47" i="6"/>
  <c r="AE47" i="6"/>
  <c r="Y47" i="6"/>
  <c r="S57" i="6"/>
  <c r="M57" i="6"/>
  <c r="CA57" i="6"/>
  <c r="BU57" i="6"/>
  <c r="BO57" i="6"/>
  <c r="BI57" i="6"/>
  <c r="BC57" i="6"/>
  <c r="AW57" i="6"/>
  <c r="AQ57" i="6"/>
  <c r="AK57" i="6"/>
  <c r="AE57" i="6"/>
  <c r="Y57" i="6"/>
  <c r="S65" i="6"/>
  <c r="M65" i="6"/>
  <c r="CA65" i="6"/>
  <c r="BU65" i="6"/>
  <c r="BO65" i="6"/>
  <c r="BI65" i="6"/>
  <c r="BC65" i="6"/>
  <c r="AW65" i="6"/>
  <c r="AQ65" i="6"/>
  <c r="AK65" i="6"/>
  <c r="AE65" i="6"/>
  <c r="Y65" i="6"/>
  <c r="S75" i="6"/>
  <c r="M75" i="6"/>
  <c r="CA75" i="6"/>
  <c r="BU75" i="6"/>
  <c r="BO75" i="6"/>
  <c r="BI75" i="6"/>
  <c r="BC75" i="6"/>
  <c r="BD75" i="6" s="1"/>
  <c r="AW75" i="6"/>
  <c r="AQ75" i="6"/>
  <c r="AK75" i="6"/>
  <c r="AE75" i="6"/>
  <c r="Y75" i="6"/>
  <c r="S81" i="6"/>
  <c r="M81" i="6"/>
  <c r="CA81" i="6"/>
  <c r="BU81" i="6"/>
  <c r="BO81" i="6"/>
  <c r="BI81" i="6"/>
  <c r="BC81" i="6"/>
  <c r="AW81" i="6"/>
  <c r="AQ81" i="6"/>
  <c r="AK81" i="6"/>
  <c r="AE81" i="6"/>
  <c r="Y81" i="6"/>
  <c r="BU93" i="6"/>
  <c r="BO93" i="6"/>
  <c r="BI93" i="6"/>
  <c r="BC93" i="6"/>
  <c r="AW93" i="6"/>
  <c r="AQ93" i="6"/>
  <c r="AK93" i="6"/>
  <c r="AE93" i="6"/>
  <c r="Y93" i="6"/>
  <c r="S93" i="6"/>
  <c r="M93" i="6"/>
  <c r="CA93" i="6"/>
  <c r="BU133" i="6"/>
  <c r="BO133" i="6"/>
  <c r="BI133" i="6"/>
  <c r="BC133" i="6"/>
  <c r="AW133" i="6"/>
  <c r="AQ133" i="6"/>
  <c r="AK133" i="6"/>
  <c r="AE133" i="6"/>
  <c r="Y133" i="6"/>
  <c r="Z133" i="6" s="1"/>
  <c r="S133" i="6"/>
  <c r="M133" i="6"/>
  <c r="CA133" i="6"/>
  <c r="D196" i="56"/>
  <c r="D199" i="56"/>
  <c r="D202" i="56"/>
  <c r="D205" i="56"/>
  <c r="D208" i="56"/>
  <c r="D211" i="56"/>
  <c r="D214" i="56"/>
  <c r="D217" i="56"/>
  <c r="D220" i="56"/>
  <c r="D223" i="56"/>
  <c r="D226" i="56"/>
  <c r="D229" i="56"/>
  <c r="D232" i="56"/>
  <c r="D235" i="56"/>
  <c r="D238" i="56"/>
  <c r="D241" i="56"/>
  <c r="D244" i="56"/>
  <c r="D247" i="56"/>
  <c r="D250" i="56"/>
  <c r="D253" i="56"/>
  <c r="D256" i="56"/>
  <c r="D259" i="56"/>
  <c r="D262" i="56"/>
  <c r="D265" i="56"/>
  <c r="D268" i="56"/>
  <c r="D271" i="56"/>
  <c r="D274" i="56"/>
  <c r="D277" i="56"/>
  <c r="D280" i="56"/>
  <c r="D283" i="56"/>
  <c r="D286" i="56"/>
  <c r="D289" i="56"/>
  <c r="D292" i="56"/>
  <c r="D295" i="56"/>
  <c r="D298" i="56"/>
  <c r="D301" i="56"/>
  <c r="F15" i="65"/>
  <c r="F19" i="65"/>
  <c r="F23" i="65"/>
  <c r="F27" i="65"/>
  <c r="F31" i="65"/>
  <c r="F35" i="65"/>
  <c r="F39" i="65"/>
  <c r="F43" i="65"/>
  <c r="H43" i="65" s="1"/>
  <c r="F47" i="65"/>
  <c r="H47" i="65" s="1"/>
  <c r="F51" i="65"/>
  <c r="F55" i="65"/>
  <c r="H55" i="65" s="1"/>
  <c r="F59" i="65"/>
  <c r="H59" i="65" s="1"/>
  <c r="F63" i="65"/>
  <c r="H63" i="65" s="1"/>
  <c r="F67" i="65"/>
  <c r="H67" i="65" s="1"/>
  <c r="F71" i="65"/>
  <c r="F75" i="65"/>
  <c r="F79" i="65"/>
  <c r="F83" i="65"/>
  <c r="F87" i="65"/>
  <c r="F91" i="65"/>
  <c r="H91" i="65" s="1"/>
  <c r="F95" i="65"/>
  <c r="H95" i="65" s="1"/>
  <c r="F99" i="65"/>
  <c r="F103" i="65"/>
  <c r="H103" i="65" s="1"/>
  <c r="F107" i="65"/>
  <c r="H107" i="65" s="1"/>
  <c r="F111" i="65"/>
  <c r="F115" i="65"/>
  <c r="H115" i="65" s="1"/>
  <c r="F119" i="65"/>
  <c r="F123" i="65"/>
  <c r="F127" i="65"/>
  <c r="F131" i="65"/>
  <c r="F135" i="65"/>
  <c r="H135" i="65" s="1"/>
  <c r="F139" i="65"/>
  <c r="F143" i="65"/>
  <c r="F147" i="65"/>
  <c r="BR92" i="55"/>
  <c r="AT92" i="55"/>
  <c r="BL92" i="55"/>
  <c r="AN92" i="55"/>
  <c r="BF92" i="55"/>
  <c r="AH92" i="55"/>
  <c r="BX92" i="55"/>
  <c r="AZ92" i="55"/>
  <c r="AB92" i="55"/>
  <c r="V92" i="55"/>
  <c r="P92" i="55"/>
  <c r="J92" i="55"/>
  <c r="B43" i="53"/>
  <c r="B49" i="53"/>
  <c r="B55" i="53"/>
  <c r="B61" i="53"/>
  <c r="B67" i="53"/>
  <c r="B73" i="53"/>
  <c r="B79" i="53"/>
  <c r="B85" i="53"/>
  <c r="B91" i="53"/>
  <c r="B97" i="53"/>
  <c r="B103" i="53"/>
  <c r="B109" i="53"/>
  <c r="B115" i="53"/>
  <c r="B121" i="53"/>
  <c r="B127" i="53"/>
  <c r="B133" i="53"/>
  <c r="B139" i="53"/>
  <c r="B145" i="53"/>
  <c r="E82" i="63"/>
  <c r="G82" i="63"/>
  <c r="H82" i="63" s="1"/>
  <c r="S5" i="6"/>
  <c r="M5" i="6"/>
  <c r="CA5" i="6"/>
  <c r="BU5" i="6"/>
  <c r="BO5" i="6"/>
  <c r="BI5" i="6"/>
  <c r="BC5" i="6"/>
  <c r="AW5" i="6"/>
  <c r="AQ5" i="6"/>
  <c r="AK5" i="6"/>
  <c r="AE5" i="6"/>
  <c r="Y5" i="6"/>
  <c r="S13" i="6"/>
  <c r="M13" i="6"/>
  <c r="CA13" i="6"/>
  <c r="BU13" i="6"/>
  <c r="BO13" i="6"/>
  <c r="BI13" i="6"/>
  <c r="BC13" i="6"/>
  <c r="AW13" i="6"/>
  <c r="AQ13" i="6"/>
  <c r="AK13" i="6"/>
  <c r="AE13" i="6"/>
  <c r="Y13" i="6"/>
  <c r="S19" i="6"/>
  <c r="M19" i="6"/>
  <c r="CA19" i="6"/>
  <c r="BU19" i="6"/>
  <c r="BO19" i="6"/>
  <c r="BI19" i="6"/>
  <c r="BC19" i="6"/>
  <c r="AW19" i="6"/>
  <c r="AQ19" i="6"/>
  <c r="AK19" i="6"/>
  <c r="AE19" i="6"/>
  <c r="Y19" i="6"/>
  <c r="S27" i="6"/>
  <c r="M27" i="6"/>
  <c r="CA27" i="6"/>
  <c r="BU27" i="6"/>
  <c r="BO27" i="6"/>
  <c r="BI27" i="6"/>
  <c r="BC27" i="6"/>
  <c r="AW27" i="6"/>
  <c r="AQ27" i="6"/>
  <c r="AK27" i="6"/>
  <c r="AE27" i="6"/>
  <c r="Y27" i="6"/>
  <c r="S35" i="6"/>
  <c r="M35" i="6"/>
  <c r="CA35" i="6"/>
  <c r="BU35" i="6"/>
  <c r="BO35" i="6"/>
  <c r="BI35" i="6"/>
  <c r="BJ35" i="6" s="1"/>
  <c r="BC35" i="6"/>
  <c r="AW35" i="6"/>
  <c r="AQ35" i="6"/>
  <c r="AK35" i="6"/>
  <c r="AE35" i="6"/>
  <c r="Y35" i="6"/>
  <c r="S43" i="6"/>
  <c r="M43" i="6"/>
  <c r="CA43" i="6"/>
  <c r="BU43" i="6"/>
  <c r="BO43" i="6"/>
  <c r="BI43" i="6"/>
  <c r="BC43" i="6"/>
  <c r="AW43" i="6"/>
  <c r="AQ43" i="6"/>
  <c r="AK43" i="6"/>
  <c r="AE43" i="6"/>
  <c r="Y43" i="6"/>
  <c r="S51" i="6"/>
  <c r="M51" i="6"/>
  <c r="CA51" i="6"/>
  <c r="BU51" i="6"/>
  <c r="BO51" i="6"/>
  <c r="BI51" i="6"/>
  <c r="BC51" i="6"/>
  <c r="BD51" i="6" s="1"/>
  <c r="AW51" i="6"/>
  <c r="AQ51" i="6"/>
  <c r="AK51" i="6"/>
  <c r="AE51" i="6"/>
  <c r="Y51" i="6"/>
  <c r="S59" i="6"/>
  <c r="M59" i="6"/>
  <c r="CA59" i="6"/>
  <c r="BU59" i="6"/>
  <c r="BO59" i="6"/>
  <c r="BI59" i="6"/>
  <c r="BC59" i="6"/>
  <c r="AW59" i="6"/>
  <c r="AQ59" i="6"/>
  <c r="AK59" i="6"/>
  <c r="AE59" i="6"/>
  <c r="Y59" i="6"/>
  <c r="S69" i="6"/>
  <c r="M69" i="6"/>
  <c r="CA69" i="6"/>
  <c r="BU69" i="6"/>
  <c r="BO69" i="6"/>
  <c r="BI69" i="6"/>
  <c r="BC69" i="6"/>
  <c r="AW69" i="6"/>
  <c r="AQ69" i="6"/>
  <c r="AK69" i="6"/>
  <c r="AE69" i="6"/>
  <c r="Y69" i="6"/>
  <c r="S87" i="6"/>
  <c r="M87" i="6"/>
  <c r="CA87" i="6"/>
  <c r="BU87" i="6"/>
  <c r="BO87" i="6"/>
  <c r="BI87" i="6"/>
  <c r="BC87" i="6"/>
  <c r="AW87" i="6"/>
  <c r="AQ87" i="6"/>
  <c r="AK87" i="6"/>
  <c r="AE87" i="6"/>
  <c r="Y87" i="6"/>
  <c r="BU135" i="6"/>
  <c r="BO135" i="6"/>
  <c r="BI135" i="6"/>
  <c r="BC135" i="6"/>
  <c r="AW135" i="6"/>
  <c r="AQ135" i="6"/>
  <c r="AK135" i="6"/>
  <c r="AE135" i="6"/>
  <c r="Y135" i="6"/>
  <c r="S135" i="6"/>
  <c r="M135" i="6"/>
  <c r="CA135" i="6"/>
  <c r="BF61" i="55"/>
  <c r="AH61" i="55"/>
  <c r="BX61" i="55"/>
  <c r="AZ61" i="55"/>
  <c r="AB61" i="55"/>
  <c r="BR61" i="55"/>
  <c r="AT61" i="55"/>
  <c r="BL61" i="55"/>
  <c r="AN61" i="55"/>
  <c r="P61" i="55"/>
  <c r="J61" i="55"/>
  <c r="V61" i="55"/>
  <c r="BF73" i="55"/>
  <c r="AH73" i="55"/>
  <c r="BX73" i="55"/>
  <c r="AZ73" i="55"/>
  <c r="AB73" i="55"/>
  <c r="BR73" i="55"/>
  <c r="AT73" i="55"/>
  <c r="BL73" i="55"/>
  <c r="AN73" i="55"/>
  <c r="P73" i="55"/>
  <c r="J73" i="55"/>
  <c r="V73" i="55"/>
  <c r="BF109" i="55"/>
  <c r="AH109" i="55"/>
  <c r="BX109" i="55"/>
  <c r="AZ109" i="55"/>
  <c r="AB109" i="55"/>
  <c r="BR109" i="55"/>
  <c r="AT109" i="55"/>
  <c r="BL109" i="55"/>
  <c r="AN109" i="55"/>
  <c r="P109" i="55"/>
  <c r="J109" i="55"/>
  <c r="V109" i="55"/>
  <c r="BF133" i="55"/>
  <c r="AH133" i="55"/>
  <c r="BX133" i="55"/>
  <c r="AZ133" i="55"/>
  <c r="AB133" i="55"/>
  <c r="BR133" i="55"/>
  <c r="AT133" i="55"/>
  <c r="BL133" i="55"/>
  <c r="AN133" i="55"/>
  <c r="P133" i="55"/>
  <c r="J133" i="55"/>
  <c r="V133" i="55"/>
  <c r="C43" i="53"/>
  <c r="C49" i="53"/>
  <c r="C55" i="53"/>
  <c r="C61" i="53"/>
  <c r="C67" i="53"/>
  <c r="C73" i="53"/>
  <c r="C79" i="53"/>
  <c r="C85" i="53"/>
  <c r="C91" i="53"/>
  <c r="C97" i="53"/>
  <c r="C103" i="53"/>
  <c r="C109" i="53"/>
  <c r="C115" i="53"/>
  <c r="C121" i="53"/>
  <c r="C127" i="53"/>
  <c r="C133" i="53"/>
  <c r="C139" i="53"/>
  <c r="C145" i="53"/>
  <c r="G30" i="63"/>
  <c r="H30" i="63" s="1"/>
  <c r="G54" i="63"/>
  <c r="H54" i="63" s="1"/>
  <c r="G77" i="63"/>
  <c r="H77" i="63" s="1"/>
  <c r="G94" i="63"/>
  <c r="H94" i="63" s="1"/>
  <c r="G120" i="63"/>
  <c r="H120" i="63" s="1"/>
  <c r="G138" i="63"/>
  <c r="H138" i="63" s="1"/>
  <c r="G147" i="63"/>
  <c r="G108" i="63"/>
  <c r="H108" i="63" s="1"/>
  <c r="E110" i="63"/>
  <c r="G122" i="63"/>
  <c r="H122" i="63" s="1"/>
  <c r="E134" i="63"/>
  <c r="G113" i="63"/>
  <c r="H113" i="63" s="1"/>
  <c r="G116" i="63"/>
  <c r="H116" i="63" s="1"/>
  <c r="G137" i="63"/>
  <c r="H137" i="63" s="1"/>
  <c r="G143" i="63"/>
  <c r="H143" i="63" s="1"/>
  <c r="E89" i="63"/>
  <c r="E92" i="63"/>
  <c r="G83" i="63"/>
  <c r="E95" i="63"/>
  <c r="E118" i="63"/>
  <c r="E133" i="63"/>
  <c r="G112" i="63"/>
  <c r="H112" i="63" s="1"/>
  <c r="G115" i="63"/>
  <c r="G136" i="63"/>
  <c r="H136" i="63" s="1"/>
  <c r="E114" i="63"/>
  <c r="E117" i="63"/>
  <c r="G129" i="63"/>
  <c r="H129" i="63" s="1"/>
  <c r="E144" i="63"/>
  <c r="I160" i="56"/>
  <c r="I190" i="56"/>
  <c r="I178" i="56"/>
  <c r="I166" i="56"/>
  <c r="I185" i="56"/>
  <c r="I173" i="56"/>
  <c r="I187" i="56"/>
  <c r="I175" i="56"/>
  <c r="I162" i="56"/>
  <c r="I165" i="56"/>
  <c r="I189" i="56"/>
  <c r="I177" i="56"/>
  <c r="I161" i="56"/>
  <c r="I164" i="56"/>
  <c r="AA11" i="77"/>
  <c r="Z11" i="77"/>
  <c r="Y11" i="77"/>
  <c r="X11" i="6" s="1"/>
  <c r="Z11" i="6" s="1"/>
  <c r="X11" i="77"/>
  <c r="AF11" i="77"/>
  <c r="AC11" i="77"/>
  <c r="AV11" i="6" s="1"/>
  <c r="AG11" i="77"/>
  <c r="AE11" i="77"/>
  <c r="AD11" i="77"/>
  <c r="AH11" i="77"/>
  <c r="AB11" i="77"/>
  <c r="P34" i="63"/>
  <c r="P37" i="63"/>
  <c r="AB12" i="77"/>
  <c r="AA12" i="77"/>
  <c r="AJ12" i="6" s="1"/>
  <c r="Z12" i="77"/>
  <c r="Y12" i="77"/>
  <c r="AD12" i="77"/>
  <c r="BB12" i="6" s="1"/>
  <c r="X12" i="77"/>
  <c r="AE12" i="77"/>
  <c r="AC12" i="77"/>
  <c r="AG12" i="77"/>
  <c r="AH12" i="77"/>
  <c r="AF12" i="77"/>
  <c r="P19" i="63"/>
  <c r="P31" i="63"/>
  <c r="E15" i="56"/>
  <c r="E18" i="56"/>
  <c r="E24" i="56"/>
  <c r="E27" i="56"/>
  <c r="E30" i="56"/>
  <c r="P39" i="63"/>
  <c r="P33" i="63"/>
  <c r="AF4" i="77"/>
  <c r="AE4" i="77"/>
  <c r="AH4" i="77"/>
  <c r="AD4" i="77"/>
  <c r="AA4" i="77"/>
  <c r="Z4" i="77"/>
  <c r="AG4" i="77"/>
  <c r="BT4" i="6" s="1"/>
  <c r="AC4" i="77"/>
  <c r="AB4" i="77"/>
  <c r="AP4" i="6" s="1"/>
  <c r="AR4" i="6" s="1"/>
  <c r="Y4" i="77"/>
  <c r="X4" i="77"/>
  <c r="R4" i="6" s="1"/>
  <c r="P15" i="63"/>
  <c r="P18" i="63"/>
  <c r="P24" i="63"/>
  <c r="P30" i="63"/>
  <c r="P36" i="63"/>
  <c r="E14" i="56"/>
  <c r="E23" i="56"/>
  <c r="E29" i="56"/>
  <c r="D193" i="56"/>
  <c r="D181" i="56"/>
  <c r="D169" i="56"/>
  <c r="AG5" i="77"/>
  <c r="BT5" i="6" s="1"/>
  <c r="BV5" i="6" s="1"/>
  <c r="AA5" i="77"/>
  <c r="AF5" i="77"/>
  <c r="AE5" i="77"/>
  <c r="AD5" i="77"/>
  <c r="AC5" i="77"/>
  <c r="AV5" i="6" s="1"/>
  <c r="AB5" i="77"/>
  <c r="Y5" i="77"/>
  <c r="X5" i="77"/>
  <c r="R5" i="6" s="1"/>
  <c r="Z5" i="77"/>
  <c r="AH5" i="77"/>
  <c r="BZ5" i="6" s="1"/>
  <c r="AH6" i="77"/>
  <c r="AG6" i="77"/>
  <c r="AA6" i="77"/>
  <c r="Y6" i="77"/>
  <c r="Z6" i="77"/>
  <c r="AF6" i="77"/>
  <c r="AE6" i="77"/>
  <c r="AD6" i="77"/>
  <c r="AC6" i="77"/>
  <c r="AB6" i="77"/>
  <c r="X6" i="77"/>
  <c r="R6" i="6" s="1"/>
  <c r="T6" i="6" s="1"/>
  <c r="AH7" i="77"/>
  <c r="AC7" i="77"/>
  <c r="Y7" i="77"/>
  <c r="AG7" i="77"/>
  <c r="BT7" i="6" s="1"/>
  <c r="BV7" i="6" s="1"/>
  <c r="AF7" i="77"/>
  <c r="AE7" i="77"/>
  <c r="BH7" i="6" s="1"/>
  <c r="AD7" i="77"/>
  <c r="BB7" i="6" s="1"/>
  <c r="Z7" i="77"/>
  <c r="AA7" i="77"/>
  <c r="AB7" i="77"/>
  <c r="X7" i="77"/>
  <c r="P35" i="63"/>
  <c r="P38" i="63"/>
  <c r="D184" i="56"/>
  <c r="D172" i="56"/>
  <c r="X8" i="77"/>
  <c r="AD8" i="77"/>
  <c r="AB8" i="77"/>
  <c r="AP8" i="6" s="1"/>
  <c r="AC8" i="77"/>
  <c r="AV8" i="6" s="1"/>
  <c r="Y8" i="77"/>
  <c r="AH8" i="77"/>
  <c r="AA8" i="77"/>
  <c r="AG8" i="77"/>
  <c r="AF8" i="77"/>
  <c r="AE8" i="77"/>
  <c r="Z8" i="77"/>
  <c r="BX4" i="55"/>
  <c r="AZ4" i="55"/>
  <c r="AB4" i="55"/>
  <c r="BR4" i="55"/>
  <c r="AT4" i="55"/>
  <c r="V4" i="55"/>
  <c r="BL4" i="55"/>
  <c r="AN4" i="55"/>
  <c r="P4" i="55"/>
  <c r="BF4" i="55"/>
  <c r="AH4" i="55"/>
  <c r="J4" i="55"/>
  <c r="L4" i="55" s="1"/>
  <c r="P17" i="63"/>
  <c r="P29" i="63"/>
  <c r="P32" i="63"/>
  <c r="E16" i="56"/>
  <c r="E22" i="56"/>
  <c r="E25" i="56"/>
  <c r="E28" i="56"/>
  <c r="D189" i="56"/>
  <c r="D177" i="56"/>
  <c r="Y9" i="77"/>
  <c r="X9" i="77"/>
  <c r="AE9" i="77"/>
  <c r="AC9" i="77"/>
  <c r="AH9" i="77"/>
  <c r="Z9" i="77"/>
  <c r="AG9" i="77"/>
  <c r="BT9" i="6" s="1"/>
  <c r="AF9" i="77"/>
  <c r="BN9" i="6" s="1"/>
  <c r="AD9" i="77"/>
  <c r="AB9" i="77"/>
  <c r="AA9" i="77"/>
  <c r="Z10" i="77"/>
  <c r="Y10" i="77"/>
  <c r="AA10" i="77"/>
  <c r="AC10" i="77"/>
  <c r="X10" i="77"/>
  <c r="AE10" i="77"/>
  <c r="AH10" i="77"/>
  <c r="AG10" i="77"/>
  <c r="BT10" i="6" s="1"/>
  <c r="AF10" i="77"/>
  <c r="BN10" i="6" s="1"/>
  <c r="AD10" i="77"/>
  <c r="AB10" i="77"/>
  <c r="D187" i="56"/>
  <c r="D175" i="56"/>
  <c r="B5" i="53"/>
  <c r="B5" i="55"/>
  <c r="B11" i="53"/>
  <c r="B11" i="55"/>
  <c r="B8" i="53"/>
  <c r="B21" i="53"/>
  <c r="B31" i="53"/>
  <c r="B12" i="53"/>
  <c r="B22" i="53"/>
  <c r="B32" i="53"/>
  <c r="B13" i="53"/>
  <c r="B23" i="53"/>
  <c r="B33" i="53"/>
  <c r="B34" i="53"/>
  <c r="B6" i="53"/>
  <c r="B6" i="55"/>
  <c r="B9" i="53"/>
  <c r="B9" i="55"/>
  <c r="B14" i="53"/>
  <c r="B24" i="53"/>
  <c r="B35" i="53"/>
  <c r="B15" i="53"/>
  <c r="B25" i="53"/>
  <c r="B16" i="53"/>
  <c r="B26" i="53"/>
  <c r="B36" i="53"/>
  <c r="B17" i="53"/>
  <c r="B27" i="53"/>
  <c r="B37" i="53"/>
  <c r="B7" i="53"/>
  <c r="B7" i="55"/>
  <c r="B10" i="53"/>
  <c r="B10" i="55"/>
  <c r="B28" i="53"/>
  <c r="B38" i="53"/>
  <c r="B18" i="53"/>
  <c r="B29" i="53"/>
  <c r="B39" i="53"/>
  <c r="B19" i="53"/>
  <c r="B40" i="53"/>
  <c r="B20" i="53"/>
  <c r="B30" i="53"/>
  <c r="C5" i="53"/>
  <c r="C5" i="55"/>
  <c r="C8" i="53"/>
  <c r="C8" i="55"/>
  <c r="C11" i="53"/>
  <c r="C11" i="55"/>
  <c r="C18" i="53"/>
  <c r="C24" i="53"/>
  <c r="C30" i="53"/>
  <c r="C36" i="53"/>
  <c r="C19" i="53"/>
  <c r="C25" i="53"/>
  <c r="C31" i="53"/>
  <c r="C37" i="53"/>
  <c r="C6" i="53"/>
  <c r="C6" i="55"/>
  <c r="C9" i="53"/>
  <c r="C9" i="55"/>
  <c r="C12" i="53"/>
  <c r="C12" i="55"/>
  <c r="C14" i="53"/>
  <c r="C20" i="53"/>
  <c r="C26" i="53"/>
  <c r="C32" i="53"/>
  <c r="C38" i="53"/>
  <c r="C15" i="53"/>
  <c r="C21" i="53"/>
  <c r="C27" i="53"/>
  <c r="C33" i="53"/>
  <c r="C39" i="53"/>
  <c r="C7" i="53"/>
  <c r="C7" i="55"/>
  <c r="C10" i="53"/>
  <c r="C10" i="55"/>
  <c r="C16" i="53"/>
  <c r="C22" i="53"/>
  <c r="C28" i="53"/>
  <c r="C34" i="53"/>
  <c r="C40" i="53"/>
  <c r="F27" i="17"/>
  <c r="F8" i="17"/>
  <c r="F26" i="17"/>
  <c r="F9" i="17"/>
  <c r="F25" i="17"/>
  <c r="F10" i="17"/>
  <c r="F24" i="17"/>
  <c r="F11" i="17"/>
  <c r="F23" i="17"/>
  <c r="F12" i="17"/>
  <c r="F13" i="17"/>
  <c r="F22" i="17"/>
  <c r="F21" i="17"/>
  <c r="F14" i="17"/>
  <c r="F20" i="17"/>
  <c r="F5" i="17"/>
  <c r="E34" i="63" s="1"/>
  <c r="F19" i="17"/>
  <c r="F18" i="17"/>
  <c r="E9" i="65" s="1"/>
  <c r="F6" i="17"/>
  <c r="F7" i="17"/>
  <c r="H43" i="63"/>
  <c r="H92" i="63"/>
  <c r="H77" i="65"/>
  <c r="H144" i="65"/>
  <c r="H15" i="63"/>
  <c r="H74" i="63"/>
  <c r="H76" i="63"/>
  <c r="H86" i="63"/>
  <c r="H118" i="63"/>
  <c r="H134" i="63"/>
  <c r="H148" i="63"/>
  <c r="H128" i="65"/>
  <c r="H75" i="65"/>
  <c r="H121" i="65"/>
  <c r="H123" i="65"/>
  <c r="H68" i="65"/>
  <c r="H64" i="63"/>
  <c r="H102" i="63"/>
  <c r="H51" i="65"/>
  <c r="H60" i="63"/>
  <c r="H101" i="65"/>
  <c r="H147" i="65"/>
  <c r="H44" i="63"/>
  <c r="H125" i="63"/>
  <c r="H60" i="65"/>
  <c r="H86" i="65"/>
  <c r="H66" i="63"/>
  <c r="H141" i="63"/>
  <c r="H94" i="65"/>
  <c r="H117" i="65"/>
  <c r="H131" i="65"/>
  <c r="H52" i="63"/>
  <c r="H127" i="63"/>
  <c r="H131" i="63"/>
  <c r="H145" i="65"/>
  <c r="H147" i="63"/>
  <c r="H56" i="65"/>
  <c r="H71" i="65"/>
  <c r="H78" i="65"/>
  <c r="H136" i="65"/>
  <c r="H104" i="65"/>
  <c r="H113" i="65"/>
  <c r="H129" i="65"/>
  <c r="H83" i="65"/>
  <c r="H120" i="65"/>
  <c r="H57" i="63"/>
  <c r="H71" i="63"/>
  <c r="H83" i="63"/>
  <c r="H85" i="63"/>
  <c r="H99" i="63"/>
  <c r="H41" i="63"/>
  <c r="H132" i="63"/>
  <c r="H128" i="63"/>
  <c r="H102" i="65"/>
  <c r="H139" i="65"/>
  <c r="H144" i="63"/>
  <c r="H146" i="63"/>
  <c r="N41" i="45"/>
  <c r="Z41" i="45"/>
  <c r="AL41" i="45"/>
  <c r="O41" i="45"/>
  <c r="AA41" i="45"/>
  <c r="AM41" i="45"/>
  <c r="D41" i="45"/>
  <c r="P41" i="45"/>
  <c r="AB41" i="45"/>
  <c r="AN41" i="45"/>
  <c r="E41" i="45"/>
  <c r="Q41" i="45"/>
  <c r="AC41" i="45"/>
  <c r="F41" i="45"/>
  <c r="R41" i="45"/>
  <c r="AD41" i="45"/>
  <c r="AP41" i="45"/>
  <c r="S41" i="45"/>
  <c r="AE41" i="45"/>
  <c r="AQ41" i="45"/>
  <c r="H41" i="45"/>
  <c r="AR41" i="45"/>
  <c r="U41" i="45"/>
  <c r="AG41" i="45"/>
  <c r="AS41" i="45"/>
  <c r="J41" i="45"/>
  <c r="AH41" i="45"/>
  <c r="AT41" i="45"/>
  <c r="K41" i="45"/>
  <c r="W41" i="45"/>
  <c r="AI41" i="45"/>
  <c r="AU41" i="45"/>
  <c r="L41" i="45"/>
  <c r="X41" i="45"/>
  <c r="AJ41" i="45"/>
  <c r="G91" i="79"/>
  <c r="D395" i="56" s="1"/>
  <c r="E395" i="56" s="1"/>
  <c r="G131" i="79"/>
  <c r="G83" i="79"/>
  <c r="G147" i="79"/>
  <c r="G90" i="79"/>
  <c r="F36" i="67"/>
  <c r="G63" i="79"/>
  <c r="D367" i="56" s="1"/>
  <c r="E367" i="56" s="1"/>
  <c r="G93" i="79"/>
  <c r="G55" i="79"/>
  <c r="D359" i="56" s="1"/>
  <c r="E359" i="56" s="1"/>
  <c r="G123" i="79"/>
  <c r="G139" i="79"/>
  <c r="G98" i="79"/>
  <c r="D402" i="56" s="1"/>
  <c r="E402" i="56" s="1"/>
  <c r="G115" i="79"/>
  <c r="G70" i="79"/>
  <c r="G19" i="79"/>
  <c r="G75" i="79"/>
  <c r="E6" i="55"/>
  <c r="E23" i="55"/>
  <c r="E36" i="55"/>
  <c r="E50" i="55"/>
  <c r="G107" i="79"/>
  <c r="E107" i="55"/>
  <c r="E22" i="55"/>
  <c r="E25" i="55"/>
  <c r="E44" i="55"/>
  <c r="E88" i="55"/>
  <c r="E21" i="55"/>
  <c r="E27" i="55"/>
  <c r="E94" i="55"/>
  <c r="E103" i="55"/>
  <c r="G16" i="79"/>
  <c r="E16" i="55"/>
  <c r="E18" i="55"/>
  <c r="D331" i="56"/>
  <c r="E331" i="56" s="1"/>
  <c r="E31" i="55"/>
  <c r="E72" i="55"/>
  <c r="E99" i="55"/>
  <c r="G99" i="79"/>
  <c r="E101" i="55"/>
  <c r="E137" i="55"/>
  <c r="D312" i="56"/>
  <c r="E312" i="56" s="1"/>
  <c r="E33" i="55"/>
  <c r="E35" i="55"/>
  <c r="E39" i="55"/>
  <c r="E68" i="55"/>
  <c r="E129" i="55"/>
  <c r="E143" i="55"/>
  <c r="E29" i="55"/>
  <c r="G35" i="79"/>
  <c r="G74" i="79"/>
  <c r="E74" i="55"/>
  <c r="E83" i="55"/>
  <c r="E110" i="55"/>
  <c r="E127" i="55"/>
  <c r="G24" i="79"/>
  <c r="E24" i="55"/>
  <c r="E26" i="55"/>
  <c r="E41" i="55"/>
  <c r="E43" i="55"/>
  <c r="E47" i="55"/>
  <c r="G58" i="79"/>
  <c r="E58" i="55"/>
  <c r="G67" i="79"/>
  <c r="E67" i="55"/>
  <c r="E71" i="55"/>
  <c r="G71" i="79"/>
  <c r="E97" i="55"/>
  <c r="E20" i="55"/>
  <c r="E37" i="55"/>
  <c r="G43" i="79"/>
  <c r="E49" i="55"/>
  <c r="G51" i="79"/>
  <c r="E51" i="55"/>
  <c r="E82" i="55"/>
  <c r="G82" i="79"/>
  <c r="E85" i="55"/>
  <c r="E87" i="55"/>
  <c r="G108" i="79"/>
  <c r="E108" i="55"/>
  <c r="E113" i="55"/>
  <c r="E62" i="55"/>
  <c r="E66" i="55"/>
  <c r="G66" i="79"/>
  <c r="E104" i="55"/>
  <c r="E118" i="55"/>
  <c r="E15" i="55"/>
  <c r="G32" i="79"/>
  <c r="E32" i="55"/>
  <c r="E34" i="55"/>
  <c r="E57" i="55"/>
  <c r="E64" i="55"/>
  <c r="E81" i="55"/>
  <c r="E136" i="55"/>
  <c r="E7" i="55"/>
  <c r="E14" i="55"/>
  <c r="E17" i="55"/>
  <c r="E28" i="55"/>
  <c r="E78" i="55"/>
  <c r="E100" i="55"/>
  <c r="G116" i="79"/>
  <c r="E116" i="55"/>
  <c r="E128" i="55"/>
  <c r="E11" i="55"/>
  <c r="E13" i="55"/>
  <c r="E19" i="55"/>
  <c r="E42" i="55"/>
  <c r="E69" i="55"/>
  <c r="D394" i="56"/>
  <c r="E394" i="56" s="1"/>
  <c r="D344" i="56"/>
  <c r="E344" i="56" s="1"/>
  <c r="E115" i="55"/>
  <c r="E54" i="55"/>
  <c r="E80" i="55"/>
  <c r="E119" i="55"/>
  <c r="E53" i="55"/>
  <c r="E96" i="55"/>
  <c r="E114" i="55"/>
  <c r="E124" i="55"/>
  <c r="E131" i="55"/>
  <c r="E132" i="55"/>
  <c r="D436" i="56"/>
  <c r="E436" i="56" s="1"/>
  <c r="E48" i="55"/>
  <c r="E102" i="55"/>
  <c r="E111" i="55"/>
  <c r="E123" i="55"/>
  <c r="E130" i="55"/>
  <c r="E134" i="55"/>
  <c r="E144" i="55"/>
  <c r="E30" i="55"/>
  <c r="E77" i="55"/>
  <c r="E90" i="55"/>
  <c r="E45" i="55"/>
  <c r="E55" i="55"/>
  <c r="E98" i="55"/>
  <c r="E122" i="55"/>
  <c r="D428" i="56"/>
  <c r="E428" i="56" s="1"/>
  <c r="E38" i="55"/>
  <c r="E52" i="55"/>
  <c r="E139" i="55"/>
  <c r="E140" i="55"/>
  <c r="E142" i="55"/>
  <c r="E135" i="55"/>
  <c r="E146" i="55"/>
  <c r="E148" i="55"/>
  <c r="D452" i="56"/>
  <c r="E452" i="56" s="1"/>
  <c r="E40" i="55"/>
  <c r="E106" i="55"/>
  <c r="E112" i="55"/>
  <c r="E120" i="55"/>
  <c r="E147" i="55"/>
  <c r="E59" i="55"/>
  <c r="D352" i="56"/>
  <c r="E352" i="56" s="1"/>
  <c r="E46" i="55"/>
  <c r="E56" i="55"/>
  <c r="E89" i="55"/>
  <c r="E91" i="55"/>
  <c r="E138" i="55"/>
  <c r="E145" i="55"/>
  <c r="D444" i="56"/>
  <c r="E444" i="56" s="1"/>
  <c r="E105" i="55"/>
  <c r="E121" i="55"/>
  <c r="E126" i="55"/>
  <c r="F123" i="68"/>
  <c r="F66" i="68"/>
  <c r="F125" i="67"/>
  <c r="F113" i="67"/>
  <c r="F85" i="67"/>
  <c r="F53" i="67"/>
  <c r="F48" i="67"/>
  <c r="F141" i="67"/>
  <c r="F66" i="67"/>
  <c r="F146" i="68"/>
  <c r="F98" i="68"/>
  <c r="F75" i="68"/>
  <c r="F118" i="67"/>
  <c r="F90" i="67"/>
  <c r="F41" i="67"/>
  <c r="F115" i="67"/>
  <c r="F50" i="67"/>
  <c r="F117" i="68"/>
  <c r="F58" i="68"/>
  <c r="F41" i="68"/>
  <c r="F147" i="67"/>
  <c r="F142" i="67"/>
  <c r="F130" i="67"/>
  <c r="F123" i="67"/>
  <c r="F69" i="67"/>
  <c r="F138" i="68"/>
  <c r="F90" i="68"/>
  <c r="F73" i="68"/>
  <c r="F128" i="67"/>
  <c r="F95" i="67"/>
  <c r="F74" i="67"/>
  <c r="F58" i="67"/>
  <c r="F107" i="68"/>
  <c r="F69" i="68"/>
  <c r="F109" i="67"/>
  <c r="F102" i="67"/>
  <c r="F49" i="67"/>
  <c r="F57" i="68"/>
  <c r="F130" i="68"/>
  <c r="F67" i="68"/>
  <c r="F126" i="67"/>
  <c r="F114" i="67"/>
  <c r="F93" i="67"/>
  <c r="F86" i="67"/>
  <c r="F79" i="67"/>
  <c r="F114" i="68"/>
  <c r="F101" i="68"/>
  <c r="F82" i="68"/>
  <c r="F50" i="68"/>
  <c r="F143" i="67"/>
  <c r="F131" i="67"/>
  <c r="F107" i="67"/>
  <c r="F98" i="67"/>
  <c r="F61" i="67"/>
  <c r="F42" i="67"/>
  <c r="F122" i="68"/>
  <c r="F59" i="68"/>
  <c r="F42" i="68"/>
  <c r="F77" i="67"/>
  <c r="F70" i="67"/>
  <c r="F47" i="67"/>
  <c r="F110" i="67"/>
  <c r="F139" i="68"/>
  <c r="F91" i="68"/>
  <c r="F74" i="68"/>
  <c r="F105" i="67"/>
  <c r="F96" i="67"/>
  <c r="F82" i="67"/>
  <c r="F59" i="67"/>
  <c r="F52" i="67"/>
  <c r="F133" i="68"/>
  <c r="F85" i="68"/>
  <c r="F53" i="68"/>
  <c r="F146" i="67"/>
  <c r="F134" i="67"/>
  <c r="F80" i="67"/>
  <c r="F57" i="67"/>
  <c r="F106" i="68"/>
  <c r="F83" i="68"/>
  <c r="F51" i="68"/>
  <c r="F144" i="67"/>
  <c r="F139" i="67"/>
  <c r="F43" i="67"/>
  <c r="F55" i="67"/>
  <c r="F64" i="67"/>
  <c r="F73" i="67"/>
  <c r="F94" i="67"/>
  <c r="F101" i="67"/>
  <c r="F120" i="67"/>
  <c r="F68" i="68"/>
  <c r="F131" i="68"/>
  <c r="F45" i="67"/>
  <c r="F87" i="67"/>
  <c r="F103" i="67"/>
  <c r="F122" i="67"/>
  <c r="F127" i="67"/>
  <c r="F55" i="68"/>
  <c r="F70" i="68"/>
  <c r="F72" i="68"/>
  <c r="F87" i="68"/>
  <c r="F89" i="68"/>
  <c r="F108" i="68"/>
  <c r="F110" i="68"/>
  <c r="F112" i="68"/>
  <c r="F135" i="68"/>
  <c r="F137" i="68"/>
  <c r="F117" i="67"/>
  <c r="F124" i="67"/>
  <c r="F136" i="67"/>
  <c r="F93" i="68"/>
  <c r="F95" i="68"/>
  <c r="F97" i="68"/>
  <c r="F118" i="68"/>
  <c r="F120" i="68"/>
  <c r="F141" i="68"/>
  <c r="F143" i="68"/>
  <c r="F145" i="68"/>
  <c r="F84" i="67"/>
  <c r="F91" i="67"/>
  <c r="F138" i="67"/>
  <c r="F44" i="68"/>
  <c r="F46" i="68"/>
  <c r="F48" i="68"/>
  <c r="F61" i="68"/>
  <c r="F63" i="68"/>
  <c r="F65" i="68"/>
  <c r="F76" i="68"/>
  <c r="F78" i="68"/>
  <c r="F80" i="68"/>
  <c r="F99" i="68"/>
  <c r="F147" i="68"/>
  <c r="E139" i="68"/>
  <c r="F54" i="67"/>
  <c r="F100" i="67"/>
  <c r="F119" i="67"/>
  <c r="F31" i="68"/>
  <c r="F103" i="68"/>
  <c r="F105" i="68"/>
  <c r="F124" i="68"/>
  <c r="F126" i="68"/>
  <c r="F128" i="68"/>
  <c r="F63" i="67"/>
  <c r="F65" i="67"/>
  <c r="F121" i="67"/>
  <c r="F133" i="67"/>
  <c r="F140" i="67"/>
  <c r="F145" i="67"/>
  <c r="F16" i="68"/>
  <c r="F52" i="68"/>
  <c r="F84" i="68"/>
  <c r="F132" i="68"/>
  <c r="F75" i="67"/>
  <c r="F129" i="67"/>
  <c r="F40" i="68"/>
  <c r="F116" i="68"/>
  <c r="F44" i="67"/>
  <c r="F81" i="67"/>
  <c r="F20" i="68"/>
  <c r="F54" i="68"/>
  <c r="F56" i="68"/>
  <c r="F71" i="68"/>
  <c r="F86" i="68"/>
  <c r="F88" i="68"/>
  <c r="F109" i="68"/>
  <c r="F111" i="68"/>
  <c r="F113" i="68"/>
  <c r="F134" i="68"/>
  <c r="F136" i="68"/>
  <c r="F46" i="67"/>
  <c r="F51" i="67"/>
  <c r="F67" i="67"/>
  <c r="F135" i="67"/>
  <c r="F115" i="68"/>
  <c r="F89" i="67"/>
  <c r="F76" i="67"/>
  <c r="F97" i="67"/>
  <c r="F111" i="67"/>
  <c r="F137" i="67"/>
  <c r="F92" i="68"/>
  <c r="F94" i="68"/>
  <c r="F96" i="68"/>
  <c r="F119" i="68"/>
  <c r="F121" i="68"/>
  <c r="F140" i="68"/>
  <c r="F142" i="68"/>
  <c r="F144" i="68"/>
  <c r="F78" i="67"/>
  <c r="F83" i="67"/>
  <c r="F43" i="68"/>
  <c r="F45" i="68"/>
  <c r="F47" i="68"/>
  <c r="F49" i="68"/>
  <c r="F60" i="68"/>
  <c r="F62" i="68"/>
  <c r="F64" i="68"/>
  <c r="F77" i="68"/>
  <c r="F79" i="68"/>
  <c r="F81" i="68"/>
  <c r="F100" i="68"/>
  <c r="F148" i="68"/>
  <c r="F62" i="67"/>
  <c r="F71" i="67"/>
  <c r="F92" i="67"/>
  <c r="F99" i="67"/>
  <c r="F108" i="67"/>
  <c r="F102" i="68"/>
  <c r="F104" i="68"/>
  <c r="F125" i="68"/>
  <c r="F127" i="68"/>
  <c r="F129" i="68"/>
  <c r="AK11" i="51"/>
  <c r="AQ11" i="51"/>
  <c r="AW11" i="51"/>
  <c r="BC11" i="51"/>
  <c r="BI11" i="51"/>
  <c r="BO11" i="51"/>
  <c r="BU11" i="51"/>
  <c r="CA11" i="51"/>
  <c r="M11" i="51"/>
  <c r="S11" i="51"/>
  <c r="AK13" i="51"/>
  <c r="AK14" i="51"/>
  <c r="AK15" i="51"/>
  <c r="AK16" i="51"/>
  <c r="AK17" i="51"/>
  <c r="AK18" i="51"/>
  <c r="AK19" i="51"/>
  <c r="AK20" i="51"/>
  <c r="AK21" i="51"/>
  <c r="AK22" i="51"/>
  <c r="AK23" i="51"/>
  <c r="AK24" i="51"/>
  <c r="AK25" i="51"/>
  <c r="AK26" i="51"/>
  <c r="AK27" i="51"/>
  <c r="AK28" i="51"/>
  <c r="AK29" i="51"/>
  <c r="AK30" i="51"/>
  <c r="AK31" i="51"/>
  <c r="AK32" i="51"/>
  <c r="AK33" i="51"/>
  <c r="AK34" i="51"/>
  <c r="AK35" i="51"/>
  <c r="AK36" i="51"/>
  <c r="AK37" i="51"/>
  <c r="AK38" i="51"/>
  <c r="AK39" i="51"/>
  <c r="AK40" i="51"/>
  <c r="AK41" i="51"/>
  <c r="AK42" i="51"/>
  <c r="AK43" i="51"/>
  <c r="AQ13" i="51"/>
  <c r="AQ14" i="51"/>
  <c r="AQ15" i="51"/>
  <c r="AQ16" i="51"/>
  <c r="AQ17" i="51"/>
  <c r="AQ18" i="51"/>
  <c r="AQ19" i="51"/>
  <c r="AQ20" i="51"/>
  <c r="AQ21" i="51"/>
  <c r="AQ22" i="51"/>
  <c r="AQ23" i="51"/>
  <c r="AQ24" i="51"/>
  <c r="AQ25" i="51"/>
  <c r="AQ26" i="51"/>
  <c r="AQ27" i="51"/>
  <c r="AQ28" i="51"/>
  <c r="AQ29" i="51"/>
  <c r="AQ30" i="51"/>
  <c r="AQ31" i="51"/>
  <c r="AQ32" i="51"/>
  <c r="AQ33" i="51"/>
  <c r="AQ34" i="51"/>
  <c r="AQ35" i="51"/>
  <c r="AQ36" i="51"/>
  <c r="AQ37" i="51"/>
  <c r="AQ38" i="51"/>
  <c r="AQ39" i="51"/>
  <c r="AQ40" i="51"/>
  <c r="AQ41" i="51"/>
  <c r="AQ42" i="51"/>
  <c r="AQ43" i="51"/>
  <c r="AW13" i="51"/>
  <c r="AW14" i="51"/>
  <c r="AW15" i="51"/>
  <c r="AW16" i="51"/>
  <c r="AW17" i="51"/>
  <c r="AW18" i="51"/>
  <c r="AW19" i="51"/>
  <c r="AW20" i="51"/>
  <c r="AW21" i="51"/>
  <c r="AW22" i="51"/>
  <c r="AW23" i="51"/>
  <c r="AW24" i="51"/>
  <c r="AW25" i="51"/>
  <c r="AW26" i="51"/>
  <c r="AW27" i="51"/>
  <c r="AW28" i="51"/>
  <c r="AW29" i="51"/>
  <c r="AW30" i="51"/>
  <c r="AW31" i="51"/>
  <c r="AW32" i="51"/>
  <c r="AW33" i="51"/>
  <c r="AW34" i="51"/>
  <c r="AW35" i="51"/>
  <c r="AW36" i="51"/>
  <c r="AW37" i="51"/>
  <c r="AW38" i="51"/>
  <c r="AW39" i="51"/>
  <c r="AW40" i="51"/>
  <c r="AW41" i="51"/>
  <c r="AW42" i="51"/>
  <c r="AW43" i="51"/>
  <c r="BC13" i="51"/>
  <c r="BC14" i="51"/>
  <c r="BC15" i="51"/>
  <c r="BC16" i="51"/>
  <c r="BC17" i="51"/>
  <c r="BC18" i="51"/>
  <c r="BC19" i="51"/>
  <c r="BC20" i="51"/>
  <c r="BC21" i="51"/>
  <c r="BC22" i="51"/>
  <c r="BC23" i="51"/>
  <c r="BC24" i="51"/>
  <c r="BC25" i="51"/>
  <c r="BC26" i="51"/>
  <c r="BC27" i="51"/>
  <c r="BC28" i="51"/>
  <c r="BC29" i="51"/>
  <c r="BC30" i="51"/>
  <c r="BC31" i="51"/>
  <c r="BC32" i="51"/>
  <c r="BC33" i="51"/>
  <c r="BC34" i="51"/>
  <c r="BC35" i="51"/>
  <c r="BC36" i="51"/>
  <c r="BC37" i="51"/>
  <c r="BC38" i="51"/>
  <c r="BC39" i="51"/>
  <c r="BC40" i="51"/>
  <c r="BC41" i="51"/>
  <c r="BC42" i="51"/>
  <c r="BC43" i="51"/>
  <c r="BI13" i="51"/>
  <c r="BI14" i="51"/>
  <c r="BI15" i="51"/>
  <c r="BI16" i="51"/>
  <c r="BI17" i="51"/>
  <c r="BI18" i="51"/>
  <c r="BI19" i="51"/>
  <c r="BI20" i="51"/>
  <c r="BI21" i="51"/>
  <c r="BI22" i="51"/>
  <c r="BI23" i="51"/>
  <c r="BI24" i="51"/>
  <c r="BI25" i="51"/>
  <c r="BI26" i="51"/>
  <c r="BI27" i="51"/>
  <c r="BI28" i="51"/>
  <c r="BI29" i="51"/>
  <c r="BI30" i="51"/>
  <c r="BI31" i="51"/>
  <c r="BI32" i="51"/>
  <c r="BI33" i="51"/>
  <c r="BI34" i="51"/>
  <c r="BI35" i="51"/>
  <c r="BI36" i="51"/>
  <c r="BI37" i="51"/>
  <c r="BI38" i="51"/>
  <c r="BI39" i="51"/>
  <c r="BI40" i="51"/>
  <c r="BI41" i="51"/>
  <c r="BI42" i="51"/>
  <c r="BI43" i="51"/>
  <c r="G42" i="65"/>
  <c r="H42" i="65" s="1"/>
  <c r="BO13" i="51"/>
  <c r="BO14" i="51"/>
  <c r="BO15" i="51"/>
  <c r="BO16" i="51"/>
  <c r="BO17" i="51"/>
  <c r="BO18" i="51"/>
  <c r="BO19" i="51"/>
  <c r="BO20" i="51"/>
  <c r="BO21" i="51"/>
  <c r="BO22" i="51"/>
  <c r="BO23" i="51"/>
  <c r="BO24" i="51"/>
  <c r="BO25" i="51"/>
  <c r="BO26" i="51"/>
  <c r="BO27" i="51"/>
  <c r="BO28" i="51"/>
  <c r="BO29" i="51"/>
  <c r="BO30" i="51"/>
  <c r="BO31" i="51"/>
  <c r="BO32" i="51"/>
  <c r="BO33" i="51"/>
  <c r="BO34" i="51"/>
  <c r="BO35" i="51"/>
  <c r="BO36" i="51"/>
  <c r="BO37" i="51"/>
  <c r="BO38" i="51"/>
  <c r="BO39" i="51"/>
  <c r="BO40" i="51"/>
  <c r="BO41" i="51"/>
  <c r="BO42" i="51"/>
  <c r="BO43" i="51"/>
  <c r="BU13" i="51"/>
  <c r="BU14" i="51"/>
  <c r="BU15" i="51"/>
  <c r="BU16" i="51"/>
  <c r="BU17" i="51"/>
  <c r="BU18" i="51"/>
  <c r="BU19" i="51"/>
  <c r="BU20" i="51"/>
  <c r="BU21" i="51"/>
  <c r="BU22" i="51"/>
  <c r="BU23" i="51"/>
  <c r="BU24" i="51"/>
  <c r="BU25" i="51"/>
  <c r="BU26" i="51"/>
  <c r="BU27" i="51"/>
  <c r="BU28" i="51"/>
  <c r="BU29" i="51"/>
  <c r="BU30" i="51"/>
  <c r="BU31" i="51"/>
  <c r="BU32" i="51"/>
  <c r="BU33" i="51"/>
  <c r="BU34" i="51"/>
  <c r="BU35" i="51"/>
  <c r="BU36" i="51"/>
  <c r="BU37" i="51"/>
  <c r="BU38" i="51"/>
  <c r="BU39" i="51"/>
  <c r="BU40" i="51"/>
  <c r="BU41" i="51"/>
  <c r="BU42" i="51"/>
  <c r="BU43" i="51"/>
  <c r="CA13" i="51"/>
  <c r="CA14" i="51"/>
  <c r="CA15" i="51"/>
  <c r="CA16" i="51"/>
  <c r="CA17" i="51"/>
  <c r="CA18" i="51"/>
  <c r="CA19" i="51"/>
  <c r="CA20" i="51"/>
  <c r="CA21" i="51"/>
  <c r="CA22" i="51"/>
  <c r="CA23" i="51"/>
  <c r="CA24" i="51"/>
  <c r="CA25" i="51"/>
  <c r="CA26" i="51"/>
  <c r="CA27" i="51"/>
  <c r="CA28" i="51"/>
  <c r="CA29" i="51"/>
  <c r="CA30" i="51"/>
  <c r="CA31" i="51"/>
  <c r="CA32" i="51"/>
  <c r="CA33" i="51"/>
  <c r="CA34" i="51"/>
  <c r="CA35" i="51"/>
  <c r="CA36" i="51"/>
  <c r="CA37" i="51"/>
  <c r="CA38" i="51"/>
  <c r="CA39" i="51"/>
  <c r="CA40" i="51"/>
  <c r="CA41" i="51"/>
  <c r="CA42" i="51"/>
  <c r="CA43" i="51"/>
  <c r="M13" i="51"/>
  <c r="M14" i="51"/>
  <c r="M15" i="51"/>
  <c r="M16" i="51"/>
  <c r="M17" i="51"/>
  <c r="M18" i="51"/>
  <c r="M19" i="51"/>
  <c r="M20" i="51"/>
  <c r="M21" i="51"/>
  <c r="M22" i="51"/>
  <c r="M23" i="51"/>
  <c r="M24" i="51"/>
  <c r="M25" i="51"/>
  <c r="M26" i="51"/>
  <c r="M27" i="51"/>
  <c r="M28" i="51"/>
  <c r="M29" i="51"/>
  <c r="M30" i="51"/>
  <c r="M31" i="51"/>
  <c r="M32" i="51"/>
  <c r="M33" i="51"/>
  <c r="M34" i="51"/>
  <c r="M35" i="51"/>
  <c r="M36" i="51"/>
  <c r="M37" i="51"/>
  <c r="M38" i="51"/>
  <c r="M39" i="51"/>
  <c r="M40" i="51"/>
  <c r="M41" i="51"/>
  <c r="M42" i="51"/>
  <c r="M43" i="51"/>
  <c r="S13" i="51"/>
  <c r="S14" i="51"/>
  <c r="S15" i="51"/>
  <c r="S16" i="51"/>
  <c r="S17" i="51"/>
  <c r="S18" i="51"/>
  <c r="S19" i="51"/>
  <c r="S20" i="51"/>
  <c r="S21" i="51"/>
  <c r="S22" i="51"/>
  <c r="S23" i="51"/>
  <c r="S24" i="51"/>
  <c r="S25" i="51"/>
  <c r="S26" i="51"/>
  <c r="S27" i="51"/>
  <c r="S28" i="51"/>
  <c r="S29" i="51"/>
  <c r="S30" i="51"/>
  <c r="S31" i="51"/>
  <c r="S32" i="51"/>
  <c r="S33" i="51"/>
  <c r="S34" i="51"/>
  <c r="S35" i="51"/>
  <c r="S36" i="51"/>
  <c r="S37" i="51"/>
  <c r="S38" i="51"/>
  <c r="S39" i="51"/>
  <c r="S40" i="51"/>
  <c r="S41" i="51"/>
  <c r="S42" i="51"/>
  <c r="S43" i="51"/>
  <c r="Y13" i="51"/>
  <c r="Y14" i="51"/>
  <c r="Y15" i="51"/>
  <c r="Y16" i="51"/>
  <c r="Y17" i="51"/>
  <c r="Y18" i="51"/>
  <c r="Y19" i="51"/>
  <c r="Y20" i="51"/>
  <c r="Y21" i="51"/>
  <c r="Y22" i="51"/>
  <c r="Y23" i="51"/>
  <c r="Y24" i="51"/>
  <c r="Y25" i="51"/>
  <c r="Y26" i="51"/>
  <c r="Y27" i="51"/>
  <c r="Y28" i="51"/>
  <c r="Y29" i="51"/>
  <c r="Y30" i="51"/>
  <c r="Y31" i="51"/>
  <c r="Y32" i="51"/>
  <c r="Y33" i="51"/>
  <c r="Y34" i="51"/>
  <c r="Y35" i="51"/>
  <c r="Y36" i="51"/>
  <c r="Y37" i="51"/>
  <c r="Y38" i="51"/>
  <c r="Y39" i="51"/>
  <c r="Y40" i="51"/>
  <c r="Y41" i="51"/>
  <c r="Y42" i="51"/>
  <c r="Y43" i="51"/>
  <c r="AK4" i="51"/>
  <c r="AQ4" i="51"/>
  <c r="AW4" i="51"/>
  <c r="BC4" i="51"/>
  <c r="BI4" i="51"/>
  <c r="BO4" i="51"/>
  <c r="BU4" i="51"/>
  <c r="CA4" i="51"/>
  <c r="S4" i="51"/>
  <c r="H99" i="65"/>
  <c r="G11" i="65"/>
  <c r="G33" i="65"/>
  <c r="H33" i="65" s="1"/>
  <c r="H138" i="65"/>
  <c r="G8" i="65"/>
  <c r="G15" i="65"/>
  <c r="H15" i="65" s="1"/>
  <c r="G22" i="65"/>
  <c r="G24" i="65"/>
  <c r="G31" i="65"/>
  <c r="G35" i="65"/>
  <c r="H35" i="65" s="1"/>
  <c r="G40" i="65"/>
  <c r="H40" i="65" s="1"/>
  <c r="H126" i="65"/>
  <c r="G17" i="65"/>
  <c r="H17" i="65" s="1"/>
  <c r="G28" i="65"/>
  <c r="H28" i="65" s="1"/>
  <c r="G5" i="65"/>
  <c r="G12" i="65"/>
  <c r="H12" i="65" s="1"/>
  <c r="G26" i="65"/>
  <c r="H26" i="65" s="1"/>
  <c r="G37" i="65"/>
  <c r="H116" i="65"/>
  <c r="G9" i="65"/>
  <c r="H9" i="65" s="1"/>
  <c r="G19" i="65"/>
  <c r="G3" i="65"/>
  <c r="H3" i="65" s="1"/>
  <c r="G14" i="65"/>
  <c r="H14" i="65" s="1"/>
  <c r="G16" i="65"/>
  <c r="G21" i="65"/>
  <c r="H21" i="65" s="1"/>
  <c r="G30" i="65"/>
  <c r="G32" i="65"/>
  <c r="H32" i="65" s="1"/>
  <c r="G39" i="65"/>
  <c r="G41" i="65"/>
  <c r="G6" i="65"/>
  <c r="H6" i="65" s="1"/>
  <c r="G36" i="65"/>
  <c r="H70" i="65"/>
  <c r="H87" i="65"/>
  <c r="G10" i="65"/>
  <c r="G23" i="65"/>
  <c r="G27" i="65"/>
  <c r="H27" i="65" s="1"/>
  <c r="G34" i="65"/>
  <c r="H34" i="65" s="1"/>
  <c r="H46" i="65"/>
  <c r="G7" i="65"/>
  <c r="G18" i="65"/>
  <c r="G20" i="65"/>
  <c r="H20" i="65" s="1"/>
  <c r="G29" i="65"/>
  <c r="G38" i="65"/>
  <c r="H64" i="65"/>
  <c r="H79" i="65"/>
  <c r="AH98" i="77"/>
  <c r="BZ98" i="6" s="1"/>
  <c r="CB98" i="6" s="1"/>
  <c r="G98" i="80"/>
  <c r="G15" i="80"/>
  <c r="G27" i="80"/>
  <c r="G39" i="80"/>
  <c r="G51" i="80"/>
  <c r="G63" i="80"/>
  <c r="G75" i="80"/>
  <c r="G87" i="80"/>
  <c r="G99" i="80"/>
  <c r="G111" i="80"/>
  <c r="G123" i="80"/>
  <c r="G135" i="80"/>
  <c r="G147" i="80"/>
  <c r="AA38" i="77"/>
  <c r="AJ38" i="6" s="1"/>
  <c r="G38" i="80"/>
  <c r="AH122" i="77"/>
  <c r="BZ122" i="6" s="1"/>
  <c r="CB122" i="6" s="1"/>
  <c r="G122" i="80"/>
  <c r="G4" i="80"/>
  <c r="G16" i="80"/>
  <c r="G28" i="80"/>
  <c r="G40" i="80"/>
  <c r="G52" i="80"/>
  <c r="G64" i="80"/>
  <c r="G76" i="80"/>
  <c r="G88" i="80"/>
  <c r="G100" i="80"/>
  <c r="G112" i="80"/>
  <c r="G124" i="80"/>
  <c r="G136" i="80"/>
  <c r="G148" i="80"/>
  <c r="Z14" i="77"/>
  <c r="AD14" i="6" s="1"/>
  <c r="AF14" i="6" s="1"/>
  <c r="G14" i="80"/>
  <c r="G5" i="80"/>
  <c r="G17" i="80"/>
  <c r="G29" i="80"/>
  <c r="G41" i="80"/>
  <c r="K41" i="80" s="1"/>
  <c r="L41" i="80" s="1"/>
  <c r="Q41" i="80" s="1"/>
  <c r="R41" i="80" s="1"/>
  <c r="H41" i="80"/>
  <c r="I41" i="80" s="1"/>
  <c r="G53" i="80"/>
  <c r="G65" i="80"/>
  <c r="G77" i="80"/>
  <c r="G89" i="80"/>
  <c r="G101" i="80"/>
  <c r="G113" i="80"/>
  <c r="G125" i="80"/>
  <c r="G137" i="80"/>
  <c r="G149" i="80"/>
  <c r="AA62" i="77"/>
  <c r="AJ62" i="6" s="1"/>
  <c r="AL62" i="6" s="1"/>
  <c r="G62" i="80"/>
  <c r="G6" i="80"/>
  <c r="AH18" i="77"/>
  <c r="BZ18" i="6" s="1"/>
  <c r="G18" i="80"/>
  <c r="Y30" i="77"/>
  <c r="X30" i="6" s="1"/>
  <c r="Z30" i="6" s="1"/>
  <c r="G30" i="80"/>
  <c r="AB42" i="77"/>
  <c r="AP42" i="6" s="1"/>
  <c r="G42" i="80"/>
  <c r="K42" i="80" s="1"/>
  <c r="L42" i="80" s="1"/>
  <c r="Q42" i="80" s="1"/>
  <c r="R42" i="80" s="1"/>
  <c r="H42" i="80"/>
  <c r="I42" i="80" s="1"/>
  <c r="G54" i="80"/>
  <c r="G66" i="80"/>
  <c r="G78" i="80"/>
  <c r="G90" i="80"/>
  <c r="G102" i="80"/>
  <c r="AH114" i="77"/>
  <c r="BZ114" i="6" s="1"/>
  <c r="CB114" i="6" s="1"/>
  <c r="G114" i="80"/>
  <c r="G126" i="80"/>
  <c r="G138" i="80"/>
  <c r="AH150" i="77"/>
  <c r="BZ150" i="6" s="1"/>
  <c r="CB150" i="6" s="1"/>
  <c r="G150" i="80"/>
  <c r="G146" i="80"/>
  <c r="G7" i="80"/>
  <c r="G19" i="80"/>
  <c r="G31" i="80"/>
  <c r="G43" i="80"/>
  <c r="G55" i="80"/>
  <c r="G67" i="80"/>
  <c r="G79" i="80"/>
  <c r="G91" i="80"/>
  <c r="G103" i="80"/>
  <c r="G115" i="80"/>
  <c r="G127" i="80"/>
  <c r="G139" i="80"/>
  <c r="AA74" i="77"/>
  <c r="AJ74" i="6" s="1"/>
  <c r="AL74" i="6" s="1"/>
  <c r="G74" i="80"/>
  <c r="G8" i="80"/>
  <c r="G20" i="80"/>
  <c r="G32" i="80"/>
  <c r="G44" i="80"/>
  <c r="G56" i="80"/>
  <c r="G68" i="80"/>
  <c r="G80" i="80"/>
  <c r="G92" i="80"/>
  <c r="G104" i="80"/>
  <c r="G116" i="80"/>
  <c r="G128" i="80"/>
  <c r="G140" i="80"/>
  <c r="AH110" i="77"/>
  <c r="BZ110" i="6" s="1"/>
  <c r="CB110" i="6" s="1"/>
  <c r="G110" i="80"/>
  <c r="AD9" i="6"/>
  <c r="G9" i="80"/>
  <c r="G21" i="80"/>
  <c r="G33" i="80"/>
  <c r="G45" i="80"/>
  <c r="G57" i="80"/>
  <c r="G69" i="80"/>
  <c r="G81" i="80"/>
  <c r="G93" i="80"/>
  <c r="G105" i="80"/>
  <c r="G117" i="80"/>
  <c r="G129" i="80"/>
  <c r="G141" i="80"/>
  <c r="AH26" i="77"/>
  <c r="BZ26" i="6" s="1"/>
  <c r="G26" i="80"/>
  <c r="AH134" i="77"/>
  <c r="BZ134" i="6" s="1"/>
  <c r="CB134" i="6" s="1"/>
  <c r="G134" i="80"/>
  <c r="G10" i="80"/>
  <c r="G22" i="80"/>
  <c r="G34" i="80"/>
  <c r="G46" i="80"/>
  <c r="G58" i="80"/>
  <c r="G70" i="80"/>
  <c r="G82" i="80"/>
  <c r="G94" i="80"/>
  <c r="G106" i="80"/>
  <c r="G118" i="80"/>
  <c r="G130" i="80"/>
  <c r="G142" i="80"/>
  <c r="AA50" i="77"/>
  <c r="AJ50" i="6" s="1"/>
  <c r="G50" i="80"/>
  <c r="G11" i="80"/>
  <c r="G23" i="80"/>
  <c r="G35" i="80"/>
  <c r="G47" i="80"/>
  <c r="G59" i="80"/>
  <c r="G71" i="80"/>
  <c r="G83" i="80"/>
  <c r="G95" i="80"/>
  <c r="G107" i="80"/>
  <c r="G119" i="80"/>
  <c r="G131" i="80"/>
  <c r="G143" i="80"/>
  <c r="G12" i="80"/>
  <c r="G24" i="80"/>
  <c r="G36" i="80"/>
  <c r="G48" i="80"/>
  <c r="G60" i="80"/>
  <c r="G72" i="80"/>
  <c r="G84" i="80"/>
  <c r="G96" i="80"/>
  <c r="G108" i="80"/>
  <c r="G120" i="80"/>
  <c r="G132" i="80"/>
  <c r="G144" i="80"/>
  <c r="G86" i="80"/>
  <c r="G13" i="80"/>
  <c r="G25" i="80"/>
  <c r="G37" i="80"/>
  <c r="G49" i="80"/>
  <c r="G61" i="80"/>
  <c r="G73" i="80"/>
  <c r="G85" i="80"/>
  <c r="G97" i="80"/>
  <c r="G109" i="80"/>
  <c r="G121" i="80"/>
  <c r="G133" i="80"/>
  <c r="G145" i="80"/>
  <c r="AF43" i="77"/>
  <c r="BN43" i="6" s="1"/>
  <c r="BP43" i="6" s="1"/>
  <c r="W70" i="77"/>
  <c r="L70" i="6" s="1"/>
  <c r="N70" i="6" s="1"/>
  <c r="R70" i="88" s="1"/>
  <c r="AG77" i="77"/>
  <c r="BT77" i="6" s="1"/>
  <c r="AH89" i="77"/>
  <c r="BZ89" i="6" s="1"/>
  <c r="AB116" i="77"/>
  <c r="AP116" i="6" s="1"/>
  <c r="AR116" i="6" s="1"/>
  <c r="AH126" i="77"/>
  <c r="BZ126" i="6" s="1"/>
  <c r="CB126" i="6" s="1"/>
  <c r="AH138" i="77"/>
  <c r="BZ138" i="6" s="1"/>
  <c r="CB138" i="6" s="1"/>
  <c r="AB78" i="77"/>
  <c r="AP78" i="6" s="1"/>
  <c r="AB90" i="77"/>
  <c r="AP90" i="6" s="1"/>
  <c r="AH102" i="77"/>
  <c r="BZ102" i="6" s="1"/>
  <c r="CB102" i="6" s="1"/>
  <c r="BN6" i="6"/>
  <c r="X66" i="77"/>
  <c r="R66" i="6" s="1"/>
  <c r="T66" i="6" s="1"/>
  <c r="K4" i="51"/>
  <c r="F3" i="63"/>
  <c r="H110" i="63"/>
  <c r="G10" i="63"/>
  <c r="H10" i="63" s="1"/>
  <c r="G11" i="63"/>
  <c r="H11" i="63" s="1"/>
  <c r="H105" i="63"/>
  <c r="H72" i="63"/>
  <c r="G6" i="63"/>
  <c r="H100" i="63"/>
  <c r="G5" i="63"/>
  <c r="H5" i="63" s="1"/>
  <c r="H50" i="63"/>
  <c r="G7" i="63"/>
  <c r="H7" i="63" s="1"/>
  <c r="H115" i="63"/>
  <c r="H49" i="63"/>
  <c r="H61" i="63"/>
  <c r="G8" i="63"/>
  <c r="H8" i="63" s="1"/>
  <c r="H48" i="63"/>
  <c r="H84" i="63"/>
  <c r="H114" i="63"/>
  <c r="H117" i="63"/>
  <c r="H65" i="63"/>
  <c r="F7" i="65"/>
  <c r="F11" i="65"/>
  <c r="F4" i="63"/>
  <c r="H4" i="63" s="1"/>
  <c r="F9" i="63"/>
  <c r="H9" i="63" s="1"/>
  <c r="F6" i="63"/>
  <c r="F10" i="65"/>
  <c r="BZ11" i="6"/>
  <c r="CB11" i="6" s="1"/>
  <c r="E4" i="51"/>
  <c r="I159" i="56"/>
  <c r="R10" i="6"/>
  <c r="I163" i="56"/>
  <c r="I158" i="56"/>
  <c r="BN12" i="6"/>
  <c r="BP12" i="6" s="1"/>
  <c r="P7" i="65"/>
  <c r="E161" i="56"/>
  <c r="E164" i="56"/>
  <c r="P10" i="65"/>
  <c r="E157" i="56"/>
  <c r="P3" i="65"/>
  <c r="E13" i="56"/>
  <c r="P11" i="63"/>
  <c r="E7" i="56"/>
  <c r="P5" i="63"/>
  <c r="E8" i="56"/>
  <c r="P6" i="63"/>
  <c r="E9" i="56"/>
  <c r="P7" i="63"/>
  <c r="E5" i="56"/>
  <c r="E10" i="56"/>
  <c r="P8" i="63"/>
  <c r="E11" i="56"/>
  <c r="P9" i="63"/>
  <c r="E162" i="56"/>
  <c r="P8" i="65"/>
  <c r="E6" i="56"/>
  <c r="E12" i="56"/>
  <c r="P10" i="63"/>
  <c r="E10" i="55"/>
  <c r="E9" i="55"/>
  <c r="E12" i="55"/>
  <c r="E8" i="55"/>
  <c r="AF29" i="6"/>
  <c r="BP49" i="6"/>
  <c r="AL44" i="6"/>
  <c r="BV55" i="6"/>
  <c r="AR13" i="6"/>
  <c r="CB24" i="6"/>
  <c r="CB27" i="6"/>
  <c r="CB28" i="6"/>
  <c r="CB33" i="6"/>
  <c r="N34" i="6"/>
  <c r="R34" i="88" s="1"/>
  <c r="N46" i="6"/>
  <c r="R46" i="88" s="1"/>
  <c r="N48" i="6"/>
  <c r="R48" i="88" s="1"/>
  <c r="N52" i="6"/>
  <c r="R52" i="88" s="1"/>
  <c r="T41" i="6"/>
  <c r="U41" i="6" s="1"/>
  <c r="V41" i="6" s="1"/>
  <c r="W41" i="6" s="1"/>
  <c r="S40" i="63" s="1"/>
  <c r="AE40" i="63" s="1"/>
  <c r="BJ81" i="6"/>
  <c r="BV61" i="6"/>
  <c r="BV84" i="6"/>
  <c r="BV85" i="6"/>
  <c r="BV87" i="6"/>
  <c r="BV95" i="6"/>
  <c r="CB57" i="6"/>
  <c r="CB72" i="6"/>
  <c r="CB88" i="6"/>
  <c r="CB91" i="6"/>
  <c r="CB92" i="6"/>
  <c r="AR100" i="6"/>
  <c r="N58" i="6"/>
  <c r="R58" i="88" s="1"/>
  <c r="N64" i="6"/>
  <c r="R64" i="88" s="1"/>
  <c r="N76" i="6"/>
  <c r="R76" i="88" s="1"/>
  <c r="Z117" i="6"/>
  <c r="Z121" i="6"/>
  <c r="Z141" i="6"/>
  <c r="BP135" i="6"/>
  <c r="AL103" i="6"/>
  <c r="AR104" i="6"/>
  <c r="CB106" i="6"/>
  <c r="AR112" i="6"/>
  <c r="AR120" i="6"/>
  <c r="CB123" i="6"/>
  <c r="AR124" i="6"/>
  <c r="CB127" i="6"/>
  <c r="AR128" i="6"/>
  <c r="CB130" i="6"/>
  <c r="CB131" i="6"/>
  <c r="AR132" i="6"/>
  <c r="AR136" i="6"/>
  <c r="CB139" i="6"/>
  <c r="CB142" i="6"/>
  <c r="CB143" i="6"/>
  <c r="AR144" i="6"/>
  <c r="CB146" i="6"/>
  <c r="AR148" i="6"/>
  <c r="E37" i="68"/>
  <c r="E46" i="68"/>
  <c r="E110" i="67"/>
  <c r="E126" i="67"/>
  <c r="H67" i="63"/>
  <c r="H140" i="63"/>
  <c r="H81" i="65"/>
  <c r="H130" i="65"/>
  <c r="H142" i="65"/>
  <c r="E49" i="67"/>
  <c r="E67" i="67"/>
  <c r="H42" i="63"/>
  <c r="H63" i="63"/>
  <c r="H88" i="63"/>
  <c r="H95" i="63"/>
  <c r="H124" i="63"/>
  <c r="H118" i="65"/>
  <c r="E141" i="67"/>
  <c r="E144" i="67"/>
  <c r="E112" i="67"/>
  <c r="E115" i="67"/>
  <c r="H51" i="63"/>
  <c r="H97" i="63"/>
  <c r="H49" i="65"/>
  <c r="H108" i="65"/>
  <c r="H146" i="65"/>
  <c r="E19" i="67"/>
  <c r="E27" i="67"/>
  <c r="E61" i="68"/>
  <c r="E77" i="68"/>
  <c r="H57" i="65"/>
  <c r="H73" i="65"/>
  <c r="H134" i="65"/>
  <c r="E35" i="67"/>
  <c r="E43" i="67"/>
  <c r="E146" i="68"/>
  <c r="H148" i="65"/>
  <c r="H62" i="63"/>
  <c r="E133" i="68"/>
  <c r="H97" i="65"/>
  <c r="E67" i="68"/>
  <c r="E83" i="68"/>
  <c r="E83" i="67"/>
  <c r="E85" i="67"/>
  <c r="H58" i="63"/>
  <c r="H73" i="63"/>
  <c r="H61" i="65"/>
  <c r="H69" i="65"/>
  <c r="H119" i="65"/>
  <c r="E142" i="67"/>
  <c r="E145" i="67"/>
  <c r="E68" i="68"/>
  <c r="E84" i="68"/>
  <c r="E38" i="68"/>
  <c r="E54" i="68"/>
  <c r="E95" i="68"/>
  <c r="E111" i="68"/>
  <c r="E136" i="68"/>
  <c r="E17" i="68"/>
  <c r="E28" i="68"/>
  <c r="E44" i="68"/>
  <c r="E142" i="68"/>
  <c r="E7" i="68"/>
  <c r="E48" i="68"/>
  <c r="E64" i="68"/>
  <c r="E15" i="67"/>
  <c r="F40" i="67"/>
  <c r="F56" i="67"/>
  <c r="E56" i="67"/>
  <c r="F88" i="67"/>
  <c r="F60" i="67"/>
  <c r="F68" i="67"/>
  <c r="F72" i="67"/>
  <c r="F148" i="67"/>
  <c r="F106" i="67"/>
  <c r="F132" i="67"/>
  <c r="E132" i="67"/>
  <c r="F116" i="67"/>
  <c r="F112" i="67"/>
  <c r="E84" i="67"/>
  <c r="F104" i="67"/>
  <c r="G25" i="65"/>
  <c r="H25" i="65" s="1"/>
  <c r="G54" i="65"/>
  <c r="E54" i="65"/>
  <c r="E58" i="65"/>
  <c r="G58" i="65"/>
  <c r="H58" i="65" s="1"/>
  <c r="G50" i="65"/>
  <c r="H50" i="65" s="1"/>
  <c r="H65" i="65"/>
  <c r="H53" i="65"/>
  <c r="H62" i="65"/>
  <c r="G66" i="65"/>
  <c r="G72" i="65"/>
  <c r="H72" i="65" s="1"/>
  <c r="H76" i="65"/>
  <c r="G74" i="65"/>
  <c r="G92" i="65"/>
  <c r="E92" i="65"/>
  <c r="G82" i="65"/>
  <c r="G85" i="65"/>
  <c r="E85" i="65"/>
  <c r="G88" i="65"/>
  <c r="H88" i="65" s="1"/>
  <c r="G98" i="65"/>
  <c r="E98" i="65"/>
  <c r="E109" i="65"/>
  <c r="G109" i="65"/>
  <c r="H109" i="65" s="1"/>
  <c r="E77" i="65"/>
  <c r="G80" i="65"/>
  <c r="H80" i="65" s="1"/>
  <c r="H127" i="65"/>
  <c r="G133" i="65"/>
  <c r="E133" i="65"/>
  <c r="E100" i="65"/>
  <c r="E93" i="65"/>
  <c r="E101" i="65"/>
  <c r="E107" i="65"/>
  <c r="G141" i="65"/>
  <c r="E141" i="65"/>
  <c r="E111" i="65"/>
  <c r="H111" i="65"/>
  <c r="H143" i="65"/>
  <c r="H114" i="65"/>
  <c r="G125" i="65"/>
  <c r="H125" i="65" s="1"/>
  <c r="E125" i="65"/>
  <c r="G124" i="65"/>
  <c r="H124" i="65" s="1"/>
  <c r="G132" i="65"/>
  <c r="E143" i="65"/>
  <c r="E112" i="65"/>
  <c r="E120" i="65"/>
  <c r="E128" i="65"/>
  <c r="E136" i="65"/>
  <c r="E144" i="65"/>
  <c r="E147" i="65"/>
  <c r="G17" i="63"/>
  <c r="H17" i="63" s="1"/>
  <c r="H18" i="63"/>
  <c r="G13" i="63"/>
  <c r="H13" i="63" s="1"/>
  <c r="G27" i="63"/>
  <c r="H27" i="63" s="1"/>
  <c r="H45" i="63"/>
  <c r="G90" i="63"/>
  <c r="H90" i="63" s="1"/>
  <c r="E90" i="63"/>
  <c r="H26" i="63"/>
  <c r="G39" i="63"/>
  <c r="H39" i="63" s="1"/>
  <c r="H69" i="63"/>
  <c r="G56" i="63"/>
  <c r="H56" i="63" s="1"/>
  <c r="E56" i="63"/>
  <c r="E44" i="63"/>
  <c r="E71" i="63"/>
  <c r="G46" i="63"/>
  <c r="H46" i="63" s="1"/>
  <c r="E46" i="63"/>
  <c r="E51" i="63"/>
  <c r="E60" i="63"/>
  <c r="E41" i="63"/>
  <c r="G53" i="63"/>
  <c r="H53" i="63" s="1"/>
  <c r="E53" i="63"/>
  <c r="H91" i="63"/>
  <c r="H89" i="63"/>
  <c r="H93" i="63"/>
  <c r="H81" i="63"/>
  <c r="G101" i="63"/>
  <c r="H101" i="63" s="1"/>
  <c r="E101" i="63"/>
  <c r="E62" i="63"/>
  <c r="H96" i="63"/>
  <c r="E84" i="63"/>
  <c r="G103" i="63"/>
  <c r="H103" i="63" s="1"/>
  <c r="E103" i="63"/>
  <c r="H111" i="63"/>
  <c r="E69" i="63"/>
  <c r="G78" i="63"/>
  <c r="H78" i="63" s="1"/>
  <c r="E80" i="63"/>
  <c r="E64" i="63"/>
  <c r="H80" i="63"/>
  <c r="E75" i="63"/>
  <c r="E72" i="63"/>
  <c r="E111" i="63"/>
  <c r="G107" i="63"/>
  <c r="H107" i="63" s="1"/>
  <c r="H133" i="63"/>
  <c r="G139" i="63"/>
  <c r="H139" i="63" s="1"/>
  <c r="E139" i="63"/>
  <c r="E96" i="63"/>
  <c r="H119" i="63"/>
  <c r="E86" i="63"/>
  <c r="E81" i="63"/>
  <c r="E97" i="63"/>
  <c r="E106" i="63"/>
  <c r="H106" i="63"/>
  <c r="H135" i="63"/>
  <c r="G109" i="63"/>
  <c r="H109" i="63" s="1"/>
  <c r="E109" i="63"/>
  <c r="H121" i="63"/>
  <c r="G123" i="63"/>
  <c r="H123" i="63" s="1"/>
  <c r="E123" i="63"/>
  <c r="H130" i="63"/>
  <c r="E119" i="63"/>
  <c r="E135" i="63"/>
  <c r="E130" i="63"/>
  <c r="E146" i="63"/>
  <c r="E125" i="63"/>
  <c r="E141" i="63"/>
  <c r="E121" i="63"/>
  <c r="E5" i="55"/>
  <c r="AC6" i="55"/>
  <c r="BY6" i="55"/>
  <c r="AU8" i="55"/>
  <c r="K10" i="55"/>
  <c r="BA14" i="55"/>
  <c r="AI10" i="55"/>
  <c r="BY10" i="55"/>
  <c r="AC10" i="55"/>
  <c r="BA10" i="55"/>
  <c r="BY28" i="55"/>
  <c r="AC28" i="55"/>
  <c r="BG28" i="55"/>
  <c r="K28" i="55"/>
  <c r="BS28" i="55"/>
  <c r="W28" i="55"/>
  <c r="AI28" i="55"/>
  <c r="BA28" i="55"/>
  <c r="AU28" i="55"/>
  <c r="Q28" i="55"/>
  <c r="BA12" i="55"/>
  <c r="AU12" i="55"/>
  <c r="BS12" i="55"/>
  <c r="BG13" i="55"/>
  <c r="BS13" i="55"/>
  <c r="W13" i="55"/>
  <c r="BA13" i="55"/>
  <c r="AC13" i="55"/>
  <c r="AU23" i="55"/>
  <c r="BG23" i="55"/>
  <c r="BM23" i="55"/>
  <c r="AO23" i="55"/>
  <c r="AI23" i="55"/>
  <c r="Q23" i="55"/>
  <c r="BY23" i="55"/>
  <c r="BA23" i="55"/>
  <c r="AC23" i="55"/>
  <c r="BS23" i="55"/>
  <c r="K23" i="55"/>
  <c r="BS27" i="55"/>
  <c r="W27" i="55"/>
  <c r="AI27" i="55"/>
  <c r="AU27" i="55"/>
  <c r="BG27" i="55"/>
  <c r="AC27" i="55"/>
  <c r="BA27" i="55"/>
  <c r="BY27" i="55"/>
  <c r="Q27" i="55"/>
  <c r="Q7" i="55"/>
  <c r="BM7" i="55"/>
  <c r="BY9" i="55"/>
  <c r="AC12" i="55"/>
  <c r="W23" i="55"/>
  <c r="K27" i="55"/>
  <c r="Q6" i="55"/>
  <c r="BM6" i="55"/>
  <c r="AI8" i="55"/>
  <c r="K12" i="55"/>
  <c r="BG9" i="55"/>
  <c r="Q10" i="55"/>
  <c r="BA8" i="55"/>
  <c r="W9" i="55"/>
  <c r="AO9" i="55"/>
  <c r="AO28" i="55"/>
  <c r="AI5" i="55"/>
  <c r="BA7" i="55"/>
  <c r="BG10" i="55"/>
  <c r="AI13" i="55"/>
  <c r="AO27" i="55"/>
  <c r="BM28" i="55"/>
  <c r="W8" i="55"/>
  <c r="BS8" i="55"/>
  <c r="AO10" i="55"/>
  <c r="AI12" i="55"/>
  <c r="BY12" i="55"/>
  <c r="BM27" i="55"/>
  <c r="W10" i="55"/>
  <c r="Q12" i="55"/>
  <c r="Q13" i="55"/>
  <c r="BM13" i="55"/>
  <c r="BY14" i="55"/>
  <c r="AC14" i="55"/>
  <c r="BG14" i="55"/>
  <c r="K14" i="55"/>
  <c r="AO14" i="55"/>
  <c r="BS14" i="55"/>
  <c r="W14" i="55"/>
  <c r="BM14" i="55"/>
  <c r="Q14" i="55"/>
  <c r="AO8" i="55"/>
  <c r="BM9" i="55"/>
  <c r="BG12" i="55"/>
  <c r="AO13" i="55"/>
  <c r="AO7" i="55"/>
  <c r="K9" i="55"/>
  <c r="AU9" i="55"/>
  <c r="K8" i="55"/>
  <c r="AC9" i="55"/>
  <c r="BM10" i="55"/>
  <c r="AO12" i="55"/>
  <c r="AU14" i="55"/>
  <c r="K7" i="55"/>
  <c r="AU10" i="55"/>
  <c r="W12" i="55"/>
  <c r="AI16" i="55"/>
  <c r="BA18" i="55"/>
  <c r="W20" i="55"/>
  <c r="BS20" i="55"/>
  <c r="AU25" i="55"/>
  <c r="BS25" i="55"/>
  <c r="W19" i="55"/>
  <c r="BS19" i="55"/>
  <c r="AO21" i="55"/>
  <c r="AO20" i="55"/>
  <c r="BS37" i="55"/>
  <c r="W37" i="55"/>
  <c r="BM37" i="55"/>
  <c r="Q37" i="55"/>
  <c r="BG37" i="55"/>
  <c r="AO37" i="55"/>
  <c r="BY37" i="55"/>
  <c r="BA37" i="55"/>
  <c r="AI37" i="55"/>
  <c r="AU37" i="55"/>
  <c r="AC37" i="55"/>
  <c r="K37" i="55"/>
  <c r="AO19" i="55"/>
  <c r="K21" i="55"/>
  <c r="BG21" i="55"/>
  <c r="AO18" i="55"/>
  <c r="K20" i="55"/>
  <c r="BG20" i="55"/>
  <c r="AO17" i="55"/>
  <c r="K19" i="55"/>
  <c r="BG19" i="55"/>
  <c r="AC21" i="55"/>
  <c r="BY21" i="55"/>
  <c r="K18" i="55"/>
  <c r="BG18" i="55"/>
  <c r="AC20" i="55"/>
  <c r="BY20" i="55"/>
  <c r="BM25" i="55"/>
  <c r="Q25" i="55"/>
  <c r="BY25" i="55"/>
  <c r="AC25" i="55"/>
  <c r="K17" i="55"/>
  <c r="AC19" i="55"/>
  <c r="BY19" i="55"/>
  <c r="AU21" i="55"/>
  <c r="K25" i="55"/>
  <c r="AI25" i="55"/>
  <c r="AC18" i="55"/>
  <c r="BY18" i="55"/>
  <c r="AU20" i="55"/>
  <c r="AU19" i="55"/>
  <c r="Q21" i="55"/>
  <c r="BM21" i="55"/>
  <c r="BM32" i="55"/>
  <c r="Q32" i="55"/>
  <c r="AU32" i="55"/>
  <c r="BY32" i="55"/>
  <c r="AC32" i="55"/>
  <c r="BG32" i="55"/>
  <c r="K32" i="55"/>
  <c r="BS32" i="55"/>
  <c r="W32" i="55"/>
  <c r="BA32" i="55"/>
  <c r="AU18" i="55"/>
  <c r="Q20" i="55"/>
  <c r="BM20" i="55"/>
  <c r="Q19" i="55"/>
  <c r="Q18" i="55"/>
  <c r="Q29" i="55"/>
  <c r="BM29" i="55"/>
  <c r="AI31" i="55"/>
  <c r="W35" i="55"/>
  <c r="BS35" i="55"/>
  <c r="AO36" i="55"/>
  <c r="BA52" i="55"/>
  <c r="AI52" i="55"/>
  <c r="BM52" i="55"/>
  <c r="Q52" i="55"/>
  <c r="AU52" i="55"/>
  <c r="BY52" i="55"/>
  <c r="AC52" i="55"/>
  <c r="BG52" i="55"/>
  <c r="K52" i="55"/>
  <c r="AO35" i="55"/>
  <c r="W52" i="55"/>
  <c r="AU24" i="55"/>
  <c r="Q26" i="55"/>
  <c r="BM26" i="55"/>
  <c r="AO34" i="55"/>
  <c r="K36" i="55"/>
  <c r="BG36" i="55"/>
  <c r="BM38" i="55"/>
  <c r="Q38" i="55"/>
  <c r="AU38" i="55"/>
  <c r="BA29" i="55"/>
  <c r="W31" i="55"/>
  <c r="BS31" i="55"/>
  <c r="K35" i="55"/>
  <c r="BG35" i="55"/>
  <c r="AC38" i="55"/>
  <c r="BS38" i="55"/>
  <c r="BM42" i="55"/>
  <c r="AO31" i="55"/>
  <c r="AC35" i="55"/>
  <c r="BY35" i="55"/>
  <c r="AI24" i="55"/>
  <c r="BA26" i="55"/>
  <c r="AO30" i="55"/>
  <c r="AC34" i="55"/>
  <c r="BY34" i="55"/>
  <c r="AU36" i="55"/>
  <c r="BA38" i="55"/>
  <c r="K31" i="55"/>
  <c r="AU35" i="55"/>
  <c r="AI38" i="55"/>
  <c r="BY38" i="55"/>
  <c r="BG41" i="55"/>
  <c r="K41" i="55"/>
  <c r="BA41" i="55"/>
  <c r="AI41" i="55"/>
  <c r="BY41" i="55"/>
  <c r="AC41" i="55"/>
  <c r="BM41" i="55"/>
  <c r="BG42" i="55"/>
  <c r="K42" i="55"/>
  <c r="BS42" i="55"/>
  <c r="W42" i="55"/>
  <c r="BA42" i="55"/>
  <c r="AO42" i="55"/>
  <c r="BY42" i="55"/>
  <c r="BS52" i="55"/>
  <c r="Q35" i="55"/>
  <c r="BM35" i="55"/>
  <c r="AO41" i="55"/>
  <c r="BS41" i="55"/>
  <c r="AO26" i="55"/>
  <c r="Q34" i="55"/>
  <c r="BM34" i="55"/>
  <c r="AI36" i="55"/>
  <c r="BG38" i="55"/>
  <c r="AU42" i="55"/>
  <c r="K26" i="55"/>
  <c r="AO38" i="55"/>
  <c r="Q41" i="55"/>
  <c r="AU41" i="55"/>
  <c r="Q42" i="55"/>
  <c r="AU43" i="55"/>
  <c r="BA49" i="55"/>
  <c r="W51" i="55"/>
  <c r="BS51" i="55"/>
  <c r="BS53" i="55"/>
  <c r="BM43" i="55"/>
  <c r="W49" i="55"/>
  <c r="BS49" i="55"/>
  <c r="AO51" i="55"/>
  <c r="K53" i="55"/>
  <c r="BA53" i="55"/>
  <c r="BG56" i="55"/>
  <c r="K56" i="55"/>
  <c r="BS56" i="55"/>
  <c r="W56" i="55"/>
  <c r="BA56" i="55"/>
  <c r="AI56" i="55"/>
  <c r="BM56" i="55"/>
  <c r="Q56" i="55"/>
  <c r="AO50" i="55"/>
  <c r="AO49" i="55"/>
  <c r="AO48" i="55"/>
  <c r="K50" i="55"/>
  <c r="BG50" i="55"/>
  <c r="BY53" i="55"/>
  <c r="BY56" i="55"/>
  <c r="BA43" i="55"/>
  <c r="AO47" i="55"/>
  <c r="K49" i="55"/>
  <c r="BG49" i="55"/>
  <c r="AC51" i="55"/>
  <c r="BY51" i="55"/>
  <c r="AI40" i="55"/>
  <c r="W44" i="55"/>
  <c r="BS44" i="55"/>
  <c r="AO46" i="55"/>
  <c r="K48" i="55"/>
  <c r="BG48" i="55"/>
  <c r="AC50" i="55"/>
  <c r="BY50" i="55"/>
  <c r="BG53" i="55"/>
  <c r="AI39" i="55"/>
  <c r="W43" i="55"/>
  <c r="BS43" i="55"/>
  <c r="AO45" i="55"/>
  <c r="K47" i="55"/>
  <c r="BG47" i="55"/>
  <c r="AC49" i="55"/>
  <c r="BY49" i="55"/>
  <c r="AU51" i="55"/>
  <c r="AU56" i="55"/>
  <c r="BA40" i="55"/>
  <c r="AO44" i="55"/>
  <c r="K46" i="55"/>
  <c r="BG46" i="55"/>
  <c r="AC48" i="55"/>
  <c r="BY48" i="55"/>
  <c r="AU50" i="55"/>
  <c r="AO53" i="55"/>
  <c r="AU65" i="55"/>
  <c r="BY65" i="55"/>
  <c r="AC65" i="55"/>
  <c r="BS65" i="55"/>
  <c r="W65" i="55"/>
  <c r="BM65" i="55"/>
  <c r="AO65" i="55"/>
  <c r="BG65" i="55"/>
  <c r="Q65" i="55"/>
  <c r="AI65" i="55"/>
  <c r="K65" i="55"/>
  <c r="AO43" i="55"/>
  <c r="AU49" i="55"/>
  <c r="Q51" i="55"/>
  <c r="BM51" i="55"/>
  <c r="Q50" i="55"/>
  <c r="BM50" i="55"/>
  <c r="Q49" i="55"/>
  <c r="BM49" i="55"/>
  <c r="AC44" i="55"/>
  <c r="Q48" i="55"/>
  <c r="AC56" i="55"/>
  <c r="BA65" i="55"/>
  <c r="AC43" i="55"/>
  <c r="Q47" i="55"/>
  <c r="AU53" i="55"/>
  <c r="BG57" i="55"/>
  <c r="K57" i="55"/>
  <c r="BS57" i="55"/>
  <c r="W57" i="55"/>
  <c r="BA57" i="55"/>
  <c r="BM57" i="55"/>
  <c r="Q57" i="55"/>
  <c r="AU64" i="55"/>
  <c r="BY64" i="55"/>
  <c r="AC64" i="55"/>
  <c r="BS64" i="55"/>
  <c r="BA69" i="55"/>
  <c r="AI69" i="55"/>
  <c r="BM69" i="55"/>
  <c r="Q69" i="55"/>
  <c r="BG69" i="55"/>
  <c r="K69" i="55"/>
  <c r="AO69" i="55"/>
  <c r="BY76" i="55"/>
  <c r="AC76" i="55"/>
  <c r="BG76" i="55"/>
  <c r="AO76" i="55"/>
  <c r="W76" i="55"/>
  <c r="AI76" i="55"/>
  <c r="Q76" i="55"/>
  <c r="BS76" i="55"/>
  <c r="BA76" i="55"/>
  <c r="BM76" i="55"/>
  <c r="W63" i="55"/>
  <c r="K64" i="55"/>
  <c r="AI68" i="55"/>
  <c r="BM68" i="55"/>
  <c r="Q68" i="55"/>
  <c r="AU68" i="55"/>
  <c r="AU54" i="55"/>
  <c r="AI58" i="55"/>
  <c r="BA60" i="55"/>
  <c r="W62" i="55"/>
  <c r="BS62" i="55"/>
  <c r="BA64" i="55"/>
  <c r="W66" i="55"/>
  <c r="K68" i="55"/>
  <c r="K76" i="55"/>
  <c r="AO63" i="55"/>
  <c r="AO68" i="55"/>
  <c r="BS68" i="55"/>
  <c r="BY69" i="55"/>
  <c r="AO62" i="55"/>
  <c r="AI64" i="55"/>
  <c r="AU83" i="55"/>
  <c r="AC83" i="55"/>
  <c r="K83" i="55"/>
  <c r="W83" i="55"/>
  <c r="AI83" i="55"/>
  <c r="BS83" i="55"/>
  <c r="BM83" i="55"/>
  <c r="BG83" i="55"/>
  <c r="BA83" i="55"/>
  <c r="Q83" i="55"/>
  <c r="AO61" i="55"/>
  <c r="K63" i="55"/>
  <c r="BG63" i="55"/>
  <c r="BY63" i="55"/>
  <c r="Q64" i="55"/>
  <c r="AU69" i="55"/>
  <c r="AO60" i="55"/>
  <c r="K62" i="55"/>
  <c r="BG62" i="55"/>
  <c r="W69" i="55"/>
  <c r="AO83" i="55"/>
  <c r="BA55" i="55"/>
  <c r="AO59" i="55"/>
  <c r="K61" i="55"/>
  <c r="BG61" i="55"/>
  <c r="AC63" i="55"/>
  <c r="BA54" i="55"/>
  <c r="AO58" i="55"/>
  <c r="K60" i="55"/>
  <c r="BG60" i="55"/>
  <c r="AC62" i="55"/>
  <c r="BY62" i="55"/>
  <c r="BG64" i="55"/>
  <c r="BM66" i="55"/>
  <c r="Q66" i="55"/>
  <c r="AU66" i="55"/>
  <c r="AC66" i="55"/>
  <c r="BY66" i="55"/>
  <c r="W68" i="55"/>
  <c r="BA68" i="55"/>
  <c r="BY68" i="55"/>
  <c r="AU63" i="55"/>
  <c r="BS71" i="55"/>
  <c r="W71" i="55"/>
  <c r="BA71" i="55"/>
  <c r="AI71" i="55"/>
  <c r="BY71" i="55"/>
  <c r="AC71" i="55"/>
  <c r="AO71" i="55"/>
  <c r="BY83" i="55"/>
  <c r="AU62" i="55"/>
  <c r="BM63" i="55"/>
  <c r="AO64" i="55"/>
  <c r="BM64" i="55"/>
  <c r="W64" i="55"/>
  <c r="AC69" i="55"/>
  <c r="K71" i="55"/>
  <c r="AU76" i="55"/>
  <c r="AC58" i="55"/>
  <c r="Q62" i="55"/>
  <c r="BG66" i="55"/>
  <c r="BS70" i="55"/>
  <c r="W70" i="55"/>
  <c r="BA70" i="55"/>
  <c r="AI70" i="55"/>
  <c r="BM70" i="55"/>
  <c r="Q70" i="55"/>
  <c r="AO70" i="55"/>
  <c r="AO67" i="55"/>
  <c r="AU73" i="55"/>
  <c r="BM77" i="55"/>
  <c r="BS79" i="55"/>
  <c r="W79" i="55"/>
  <c r="BY87" i="55"/>
  <c r="AU77" i="55"/>
  <c r="K79" i="55"/>
  <c r="BG79" i="55"/>
  <c r="K77" i="55"/>
  <c r="AC77" i="55"/>
  <c r="AI87" i="55"/>
  <c r="AI72" i="55"/>
  <c r="AI79" i="55"/>
  <c r="AU92" i="55"/>
  <c r="BY92" i="55"/>
  <c r="AC92" i="55"/>
  <c r="BG92" i="55"/>
  <c r="K92" i="55"/>
  <c r="BS92" i="55"/>
  <c r="W92" i="55"/>
  <c r="BA92" i="55"/>
  <c r="AO92" i="55"/>
  <c r="AI92" i="55"/>
  <c r="BM92" i="55"/>
  <c r="AU67" i="55"/>
  <c r="BA73" i="55"/>
  <c r="BS77" i="55"/>
  <c r="BS78" i="55"/>
  <c r="W78" i="55"/>
  <c r="BA78" i="55"/>
  <c r="AU78" i="55"/>
  <c r="AC78" i="55"/>
  <c r="BA72" i="55"/>
  <c r="AC75" i="55"/>
  <c r="AU75" i="55"/>
  <c r="BM75" i="55"/>
  <c r="Q92" i="55"/>
  <c r="Q67" i="55"/>
  <c r="BM67" i="55"/>
  <c r="W73" i="55"/>
  <c r="BS73" i="55"/>
  <c r="K78" i="55"/>
  <c r="BY78" i="55"/>
  <c r="Q79" i="55"/>
  <c r="AO79" i="55"/>
  <c r="BM79" i="55"/>
  <c r="W72" i="55"/>
  <c r="BS72" i="55"/>
  <c r="Q77" i="55"/>
  <c r="AI77" i="55"/>
  <c r="BA86" i="55"/>
  <c r="BY86" i="55"/>
  <c r="BG86" i="55"/>
  <c r="AO86" i="55"/>
  <c r="W86" i="55"/>
  <c r="AI86" i="55"/>
  <c r="Q86" i="55"/>
  <c r="BM86" i="55"/>
  <c r="AU86" i="55"/>
  <c r="AC86" i="55"/>
  <c r="K86" i="55"/>
  <c r="BS87" i="55"/>
  <c r="W87" i="55"/>
  <c r="BA87" i="55"/>
  <c r="K87" i="55"/>
  <c r="AC87" i="55"/>
  <c r="AU87" i="55"/>
  <c r="BM87" i="55"/>
  <c r="Q80" i="55"/>
  <c r="BM80" i="55"/>
  <c r="AI82" i="55"/>
  <c r="AU93" i="55"/>
  <c r="BY93" i="55"/>
  <c r="AC93" i="55"/>
  <c r="BG93" i="55"/>
  <c r="K93" i="55"/>
  <c r="BS93" i="55"/>
  <c r="W93" i="55"/>
  <c r="Q93" i="55"/>
  <c r="W80" i="55"/>
  <c r="BS80" i="55"/>
  <c r="AO82" i="55"/>
  <c r="BG88" i="55"/>
  <c r="K88" i="55"/>
  <c r="BS88" i="55"/>
  <c r="W88" i="55"/>
  <c r="BM88" i="55"/>
  <c r="Q88" i="55"/>
  <c r="AO80" i="55"/>
  <c r="BG82" i="55"/>
  <c r="BM93" i="55"/>
  <c r="BA103" i="55"/>
  <c r="AI103" i="55"/>
  <c r="BM103" i="55"/>
  <c r="Q103" i="55"/>
  <c r="BY103" i="55"/>
  <c r="AC103" i="55"/>
  <c r="BG103" i="55"/>
  <c r="K103" i="55"/>
  <c r="AO103" i="55"/>
  <c r="BS103" i="55"/>
  <c r="W103" i="55"/>
  <c r="K80" i="55"/>
  <c r="AC82" i="55"/>
  <c r="AI102" i="55"/>
  <c r="BM102" i="55"/>
  <c r="Q102" i="55"/>
  <c r="BG102" i="55"/>
  <c r="K102" i="55"/>
  <c r="AC102" i="55"/>
  <c r="BA102" i="55"/>
  <c r="BY102" i="55"/>
  <c r="W102" i="55"/>
  <c r="AU102" i="55"/>
  <c r="BS102" i="55"/>
  <c r="AO102" i="55"/>
  <c r="W94" i="55"/>
  <c r="BS94" i="55"/>
  <c r="BG100" i="55"/>
  <c r="BS105" i="55"/>
  <c r="W105" i="55"/>
  <c r="BA105" i="55"/>
  <c r="AI105" i="55"/>
  <c r="AU105" i="55"/>
  <c r="BY105" i="55"/>
  <c r="AC105" i="55"/>
  <c r="BA95" i="55"/>
  <c r="AI95" i="55"/>
  <c r="BM95" i="55"/>
  <c r="K105" i="55"/>
  <c r="BA110" i="55"/>
  <c r="AO94" i="55"/>
  <c r="K95" i="55"/>
  <c r="AC95" i="55"/>
  <c r="AU95" i="55"/>
  <c r="AO91" i="55"/>
  <c r="BS95" i="55"/>
  <c r="BG96" i="55"/>
  <c r="K96" i="55"/>
  <c r="AC96" i="55"/>
  <c r="AC94" i="55"/>
  <c r="BY94" i="55"/>
  <c r="W100" i="55"/>
  <c r="BG105" i="55"/>
  <c r="K91" i="55"/>
  <c r="BG91" i="55"/>
  <c r="BS96" i="55"/>
  <c r="BS97" i="55"/>
  <c r="W97" i="55"/>
  <c r="BA97" i="55"/>
  <c r="AC97" i="55"/>
  <c r="AU94" i="55"/>
  <c r="Q95" i="55"/>
  <c r="BA108" i="55"/>
  <c r="AU108" i="55"/>
  <c r="AO108" i="55"/>
  <c r="BG108" i="55"/>
  <c r="Q108" i="55"/>
  <c r="AI108" i="55"/>
  <c r="BY108" i="55"/>
  <c r="K108" i="55"/>
  <c r="BS108" i="55"/>
  <c r="AC91" i="55"/>
  <c r="BA96" i="55"/>
  <c r="BY98" i="55"/>
  <c r="AC98" i="55"/>
  <c r="BM105" i="55"/>
  <c r="Q94" i="55"/>
  <c r="BY95" i="55"/>
  <c r="AC100" i="55"/>
  <c r="BM100" i="55"/>
  <c r="Q100" i="55"/>
  <c r="AU100" i="55"/>
  <c r="K100" i="55"/>
  <c r="BA100" i="55"/>
  <c r="BS110" i="55"/>
  <c r="W110" i="55"/>
  <c r="BM110" i="55"/>
  <c r="Q110" i="55"/>
  <c r="AC110" i="55"/>
  <c r="AU110" i="55"/>
  <c r="AO110" i="55"/>
  <c r="BG110" i="55"/>
  <c r="AI110" i="55"/>
  <c r="K110" i="55"/>
  <c r="W99" i="55"/>
  <c r="BS99" i="55"/>
  <c r="AO101" i="55"/>
  <c r="BM115" i="55"/>
  <c r="AU106" i="55"/>
  <c r="AC114" i="55"/>
  <c r="K101" i="55"/>
  <c r="BM106" i="55"/>
  <c r="BY109" i="55"/>
  <c r="AC109" i="55"/>
  <c r="BS109" i="55"/>
  <c r="W109" i="55"/>
  <c r="AI119" i="55"/>
  <c r="AO119" i="55"/>
  <c r="BG119" i="55"/>
  <c r="Q119" i="55"/>
  <c r="BA119" i="55"/>
  <c r="BS119" i="55"/>
  <c r="AC119" i="55"/>
  <c r="K119" i="55"/>
  <c r="BM119" i="55"/>
  <c r="AI104" i="55"/>
  <c r="BA106" i="55"/>
  <c r="BG107" i="55"/>
  <c r="K107" i="55"/>
  <c r="BA107" i="55"/>
  <c r="AC107" i="55"/>
  <c r="BS106" i="55"/>
  <c r="W106" i="55"/>
  <c r="AU114" i="55"/>
  <c r="BY114" i="55"/>
  <c r="BG114" i="55"/>
  <c r="K114" i="55"/>
  <c r="BS114" i="55"/>
  <c r="W114" i="55"/>
  <c r="BA114" i="55"/>
  <c r="W119" i="55"/>
  <c r="BY119" i="55"/>
  <c r="AO106" i="55"/>
  <c r="AI115" i="55"/>
  <c r="AU115" i="55"/>
  <c r="BY115" i="55"/>
  <c r="AC115" i="55"/>
  <c r="BG115" i="55"/>
  <c r="K115" i="55"/>
  <c r="BS115" i="55"/>
  <c r="W115" i="55"/>
  <c r="K106" i="55"/>
  <c r="Q107" i="55"/>
  <c r="BA115" i="55"/>
  <c r="W116" i="55"/>
  <c r="BS116" i="55"/>
  <c r="AO118" i="55"/>
  <c r="Q122" i="55"/>
  <c r="BM123" i="55"/>
  <c r="AO117" i="55"/>
  <c r="AO116" i="55"/>
  <c r="AO122" i="55"/>
  <c r="AI128" i="55"/>
  <c r="BM128" i="55"/>
  <c r="Q128" i="55"/>
  <c r="AU128" i="55"/>
  <c r="BY128" i="55"/>
  <c r="AC128" i="55"/>
  <c r="BG128" i="55"/>
  <c r="K128" i="55"/>
  <c r="BS128" i="55"/>
  <c r="W128" i="55"/>
  <c r="AU132" i="55"/>
  <c r="BS132" i="55"/>
  <c r="AO132" i="55"/>
  <c r="W132" i="55"/>
  <c r="BG132" i="55"/>
  <c r="BY132" i="55"/>
  <c r="AI132" i="55"/>
  <c r="BA132" i="55"/>
  <c r="Q132" i="55"/>
  <c r="AC132" i="55"/>
  <c r="BM132" i="55"/>
  <c r="K132" i="55"/>
  <c r="AO113" i="55"/>
  <c r="AC117" i="55"/>
  <c r="BY117" i="55"/>
  <c r="AC116" i="55"/>
  <c r="BY116" i="55"/>
  <c r="AO111" i="55"/>
  <c r="K113" i="55"/>
  <c r="BG113" i="55"/>
  <c r="AU117" i="55"/>
  <c r="BG123" i="55"/>
  <c r="BS123" i="55"/>
  <c r="W123" i="55"/>
  <c r="AC113" i="55"/>
  <c r="BY113" i="55"/>
  <c r="Q117" i="55"/>
  <c r="BM117" i="55"/>
  <c r="K123" i="55"/>
  <c r="BA123" i="55"/>
  <c r="Q116" i="55"/>
  <c r="BY122" i="55"/>
  <c r="AC122" i="55"/>
  <c r="BG122" i="55"/>
  <c r="K122" i="55"/>
  <c r="BS122" i="55"/>
  <c r="W122" i="55"/>
  <c r="AO128" i="55"/>
  <c r="Q113" i="55"/>
  <c r="Q123" i="55"/>
  <c r="W129" i="55"/>
  <c r="BS129" i="55"/>
  <c r="AO131" i="55"/>
  <c r="BA126" i="55"/>
  <c r="AO130" i="55"/>
  <c r="AC135" i="55"/>
  <c r="AO129" i="55"/>
  <c r="Q136" i="55"/>
  <c r="AO136" i="55"/>
  <c r="BA138" i="55"/>
  <c r="BM138" i="55"/>
  <c r="Q138" i="55"/>
  <c r="BY138" i="55"/>
  <c r="AC138" i="55"/>
  <c r="BS138" i="55"/>
  <c r="W138" i="55"/>
  <c r="AO127" i="55"/>
  <c r="K129" i="55"/>
  <c r="BG129" i="55"/>
  <c r="AC131" i="55"/>
  <c r="BY131" i="55"/>
  <c r="BM135" i="55"/>
  <c r="Q135" i="55"/>
  <c r="BG135" i="55"/>
  <c r="K135" i="55"/>
  <c r="AI137" i="55"/>
  <c r="BY137" i="55"/>
  <c r="AC137" i="55"/>
  <c r="BG137" i="55"/>
  <c r="K137" i="55"/>
  <c r="AU138" i="55"/>
  <c r="AO126" i="55"/>
  <c r="AC130" i="55"/>
  <c r="BY130" i="55"/>
  <c r="AI135" i="55"/>
  <c r="W136" i="55"/>
  <c r="K138" i="55"/>
  <c r="K127" i="55"/>
  <c r="BG127" i="55"/>
  <c r="AC129" i="55"/>
  <c r="BY129" i="55"/>
  <c r="AU131" i="55"/>
  <c r="AU136" i="55"/>
  <c r="BS136" i="55"/>
  <c r="AO137" i="55"/>
  <c r="BS137" i="55"/>
  <c r="BA120" i="55"/>
  <c r="AO124" i="55"/>
  <c r="K126" i="55"/>
  <c r="BG126" i="55"/>
  <c r="AU130" i="55"/>
  <c r="AC127" i="55"/>
  <c r="BY127" i="55"/>
  <c r="AU129" i="55"/>
  <c r="Q131" i="55"/>
  <c r="BM131" i="55"/>
  <c r="Q137" i="55"/>
  <c r="AC126" i="55"/>
  <c r="BY126" i="55"/>
  <c r="Q130" i="55"/>
  <c r="BM130" i="55"/>
  <c r="AC136" i="55"/>
  <c r="AU137" i="55"/>
  <c r="Q129" i="55"/>
  <c r="AO135" i="55"/>
  <c r="BG138" i="55"/>
  <c r="AO120" i="55"/>
  <c r="AC124" i="55"/>
  <c r="BY124" i="55"/>
  <c r="AU126" i="55"/>
  <c r="AI130" i="55"/>
  <c r="W137" i="55"/>
  <c r="BS141" i="55"/>
  <c r="W141" i="55"/>
  <c r="AI141" i="55"/>
  <c r="BM141" i="55"/>
  <c r="Q141" i="55"/>
  <c r="AU141" i="55"/>
  <c r="BY141" i="55"/>
  <c r="AC141" i="55"/>
  <c r="BG141" i="55"/>
  <c r="K141" i="55"/>
  <c r="AI136" i="55"/>
  <c r="BG136" i="55"/>
  <c r="K136" i="55"/>
  <c r="BA136" i="55"/>
  <c r="K120" i="55"/>
  <c r="Q126" i="55"/>
  <c r="W135" i="55"/>
  <c r="AO140" i="55"/>
  <c r="AC144" i="55"/>
  <c r="BY144" i="55"/>
  <c r="AO139" i="55"/>
  <c r="AU145" i="55"/>
  <c r="Q147" i="55"/>
  <c r="BM147" i="55"/>
  <c r="AU144" i="55"/>
  <c r="Q145" i="55"/>
  <c r="BM145" i="55"/>
  <c r="Q144" i="55"/>
  <c r="BM144" i="55"/>
  <c r="AC139" i="55"/>
  <c r="BY139" i="55"/>
  <c r="AI145" i="55"/>
  <c r="BA147" i="55"/>
  <c r="BS149" i="55"/>
  <c r="AO134" i="55"/>
  <c r="AU140" i="55"/>
  <c r="Q142" i="55"/>
  <c r="BM142" i="55"/>
  <c r="AI144" i="55"/>
  <c r="BA146" i="55"/>
  <c r="W148" i="55"/>
  <c r="BS148" i="55"/>
  <c r="AO150" i="55"/>
  <c r="AU139" i="55"/>
  <c r="AI143" i="55"/>
  <c r="BA145" i="55"/>
  <c r="W147" i="55"/>
  <c r="BS147" i="55"/>
  <c r="AO149" i="55"/>
  <c r="BA144" i="55"/>
  <c r="W146" i="55"/>
  <c r="BS146" i="55"/>
  <c r="AO148" i="55"/>
  <c r="K150" i="55"/>
  <c r="BG150" i="55"/>
  <c r="Q139" i="55"/>
  <c r="BM139" i="55"/>
  <c r="W145" i="55"/>
  <c r="BS145" i="55"/>
  <c r="AO147" i="55"/>
  <c r="W144" i="55"/>
  <c r="BS144" i="55"/>
  <c r="AO146" i="55"/>
  <c r="K148" i="55"/>
  <c r="BG148" i="55"/>
  <c r="AC150" i="55"/>
  <c r="BY150" i="55"/>
  <c r="AO145" i="55"/>
  <c r="AO144" i="55"/>
  <c r="K145" i="55"/>
  <c r="AC147" i="55"/>
  <c r="Q134" i="55"/>
  <c r="W140" i="55"/>
  <c r="K144" i="55"/>
  <c r="AC146" i="55"/>
  <c r="G65" i="79"/>
  <c r="G17" i="79"/>
  <c r="G25" i="79"/>
  <c r="G33" i="79"/>
  <c r="G41" i="79"/>
  <c r="G49" i="79"/>
  <c r="G76" i="79"/>
  <c r="G64" i="79"/>
  <c r="G79" i="79"/>
  <c r="G87" i="79"/>
  <c r="G125" i="79"/>
  <c r="G18" i="79"/>
  <c r="G26" i="79"/>
  <c r="G34" i="79"/>
  <c r="G42" i="79"/>
  <c r="G50" i="79"/>
  <c r="G92" i="79"/>
  <c r="G101" i="79"/>
  <c r="G84" i="79"/>
  <c r="G73" i="79"/>
  <c r="G133" i="79"/>
  <c r="G141" i="79"/>
  <c r="G149" i="79"/>
  <c r="G20" i="79"/>
  <c r="G28" i="79"/>
  <c r="G36" i="79"/>
  <c r="G44" i="79"/>
  <c r="G52" i="79"/>
  <c r="G62" i="79"/>
  <c r="G78" i="79"/>
  <c r="G61" i="79"/>
  <c r="G86" i="79"/>
  <c r="G109" i="79"/>
  <c r="G21" i="79"/>
  <c r="G29" i="79"/>
  <c r="G37" i="79"/>
  <c r="G45" i="79"/>
  <c r="G53" i="79"/>
  <c r="G60" i="79"/>
  <c r="G57" i="79"/>
  <c r="G22" i="79"/>
  <c r="G30" i="79"/>
  <c r="G38" i="79"/>
  <c r="G46" i="79"/>
  <c r="G54" i="79"/>
  <c r="G56" i="79"/>
  <c r="G59" i="79"/>
  <c r="G95" i="79"/>
  <c r="G100" i="79"/>
  <c r="G15" i="79"/>
  <c r="G23" i="79"/>
  <c r="G31" i="79"/>
  <c r="G39" i="79"/>
  <c r="G47" i="79"/>
  <c r="G69" i="79"/>
  <c r="G77" i="79"/>
  <c r="G68" i="79"/>
  <c r="G117" i="79"/>
  <c r="G85" i="79"/>
  <c r="G94" i="79"/>
  <c r="G102" i="79"/>
  <c r="G110" i="79"/>
  <c r="G118" i="79"/>
  <c r="G126" i="79"/>
  <c r="G134" i="79"/>
  <c r="G142" i="79"/>
  <c r="G150" i="79"/>
  <c r="G103" i="79"/>
  <c r="G111" i="79"/>
  <c r="G119" i="79"/>
  <c r="G127" i="79"/>
  <c r="G135" i="79"/>
  <c r="G143" i="79"/>
  <c r="G72" i="79"/>
  <c r="G80" i="79"/>
  <c r="G88" i="79"/>
  <c r="G96" i="79"/>
  <c r="G104" i="79"/>
  <c r="G112" i="79"/>
  <c r="G120" i="79"/>
  <c r="G128" i="79"/>
  <c r="G136" i="79"/>
  <c r="G144" i="79"/>
  <c r="G81" i="79"/>
  <c r="G89" i="79"/>
  <c r="G97" i="79"/>
  <c r="G105" i="79"/>
  <c r="G113" i="79"/>
  <c r="G121" i="79"/>
  <c r="G129" i="79"/>
  <c r="G137" i="79"/>
  <c r="G145" i="79"/>
  <c r="G106" i="79"/>
  <c r="G114" i="79"/>
  <c r="G122" i="79"/>
  <c r="G130" i="79"/>
  <c r="G138" i="79"/>
  <c r="G146" i="79"/>
  <c r="CB118" i="6"/>
  <c r="CB19" i="6"/>
  <c r="CB17" i="6"/>
  <c r="CB20" i="6"/>
  <c r="CB25" i="6"/>
  <c r="CB16" i="6"/>
  <c r="N40" i="6"/>
  <c r="R40" i="88" s="1"/>
  <c r="CB96" i="6"/>
  <c r="CB93" i="6"/>
  <c r="CB94" i="6"/>
  <c r="N41" i="80"/>
  <c r="O41" i="80" s="1"/>
  <c r="AD11" i="6"/>
  <c r="AE121" i="77"/>
  <c r="BH121" i="6" s="1"/>
  <c r="AD52" i="77"/>
  <c r="BB52" i="6" s="1"/>
  <c r="BD52" i="6" s="1"/>
  <c r="X58" i="77"/>
  <c r="R58" i="6" s="1"/>
  <c r="T58" i="6" s="1"/>
  <c r="W138" i="77"/>
  <c r="L138" i="6" s="1"/>
  <c r="AG40" i="77"/>
  <c r="BT40" i="6" s="1"/>
  <c r="AP11" i="6"/>
  <c r="X108" i="77"/>
  <c r="R108" i="6" s="1"/>
  <c r="Z114" i="77"/>
  <c r="AD114" i="6" s="1"/>
  <c r="AF114" i="6" s="1"/>
  <c r="Z138" i="77"/>
  <c r="AD138" i="6" s="1"/>
  <c r="AF138" i="6" s="1"/>
  <c r="AG33" i="77"/>
  <c r="BT33" i="6" s="1"/>
  <c r="AP5" i="6"/>
  <c r="AA52" i="77"/>
  <c r="AJ52" i="6" s="1"/>
  <c r="AC52" i="77"/>
  <c r="AV52" i="6" s="1"/>
  <c r="AX52" i="6" s="1"/>
  <c r="AE118" i="77"/>
  <c r="BH118" i="6" s="1"/>
  <c r="BJ118" i="6" s="1"/>
  <c r="BB11" i="6"/>
  <c r="AC89" i="77"/>
  <c r="AV89" i="6" s="1"/>
  <c r="AX89" i="6" s="1"/>
  <c r="X53" i="77"/>
  <c r="R53" i="6" s="1"/>
  <c r="T53" i="6" s="1"/>
  <c r="AA83" i="77"/>
  <c r="AJ83" i="6" s="1"/>
  <c r="AD89" i="77"/>
  <c r="BB89" i="6" s="1"/>
  <c r="BD89" i="6" s="1"/>
  <c r="AB83" i="77"/>
  <c r="AP83" i="6" s="1"/>
  <c r="AR83" i="6" s="1"/>
  <c r="AE89" i="77"/>
  <c r="BH89" i="6" s="1"/>
  <c r="BJ89" i="6" s="1"/>
  <c r="AD108" i="77"/>
  <c r="BB108" i="6" s="1"/>
  <c r="BD108" i="6" s="1"/>
  <c r="BN11" i="6"/>
  <c r="AC108" i="77"/>
  <c r="AV108" i="6" s="1"/>
  <c r="AX108" i="6" s="1"/>
  <c r="AC83" i="77"/>
  <c r="AV83" i="6" s="1"/>
  <c r="AX83" i="6" s="1"/>
  <c r="Y114" i="77"/>
  <c r="X114" i="6" s="1"/>
  <c r="AG43" i="77"/>
  <c r="BT43" i="6" s="1"/>
  <c r="BV43" i="6" s="1"/>
  <c r="AH43" i="77"/>
  <c r="BZ43" i="6" s="1"/>
  <c r="CB43" i="6" s="1"/>
  <c r="AF56" i="77"/>
  <c r="BN56" i="6" s="1"/>
  <c r="BP56" i="6" s="1"/>
  <c r="AE110" i="77"/>
  <c r="BH110" i="6" s="1"/>
  <c r="BJ110" i="6" s="1"/>
  <c r="AD145" i="77"/>
  <c r="BB145" i="6" s="1"/>
  <c r="AC114" i="77"/>
  <c r="AV114" i="6" s="1"/>
  <c r="AX114" i="6" s="1"/>
  <c r="AE145" i="77"/>
  <c r="BH145" i="6" s="1"/>
  <c r="BJ145" i="6" s="1"/>
  <c r="X52" i="77"/>
  <c r="R52" i="6" s="1"/>
  <c r="T52" i="6" s="1"/>
  <c r="Z52" i="77"/>
  <c r="AD52" i="6" s="1"/>
  <c r="AJ11" i="6"/>
  <c r="AE33" i="77"/>
  <c r="BH33" i="6" s="1"/>
  <c r="BJ33" i="6" s="1"/>
  <c r="AF40" i="77"/>
  <c r="BN40" i="6" s="1"/>
  <c r="BP40" i="6" s="1"/>
  <c r="Y58" i="77"/>
  <c r="X58" i="6" s="1"/>
  <c r="Z58" i="6" s="1"/>
  <c r="AF64" i="77"/>
  <c r="BN64" i="6" s="1"/>
  <c r="BP64" i="6" s="1"/>
  <c r="AF127" i="77"/>
  <c r="BN127" i="6" s="1"/>
  <c r="BP127" i="6" s="1"/>
  <c r="AG49" i="77"/>
  <c r="BT49" i="6" s="1"/>
  <c r="BV49" i="6" s="1"/>
  <c r="AE117" i="77"/>
  <c r="BH117" i="6" s="1"/>
  <c r="W122" i="77"/>
  <c r="L122" i="6" s="1"/>
  <c r="N122" i="6" s="1"/>
  <c r="R122" i="88" s="1"/>
  <c r="AA138" i="77"/>
  <c r="AJ138" i="6" s="1"/>
  <c r="AL138" i="6" s="1"/>
  <c r="AE43" i="77"/>
  <c r="BH43" i="6" s="1"/>
  <c r="AH49" i="77"/>
  <c r="BZ49" i="6" s="1"/>
  <c r="CB49" i="6" s="1"/>
  <c r="AF92" i="77"/>
  <c r="BN92" i="6" s="1"/>
  <c r="BP92" i="6" s="1"/>
  <c r="X122" i="77"/>
  <c r="R122" i="6" s="1"/>
  <c r="T122" i="6" s="1"/>
  <c r="W150" i="77"/>
  <c r="L150" i="6" s="1"/>
  <c r="AD122" i="77"/>
  <c r="BB122" i="6" s="1"/>
  <c r="Z150" i="77"/>
  <c r="AD150" i="6" s="1"/>
  <c r="AF150" i="6" s="1"/>
  <c r="AA88" i="77"/>
  <c r="AJ88" i="6" s="1"/>
  <c r="AF145" i="77"/>
  <c r="BN145" i="6" s="1"/>
  <c r="BP145" i="6" s="1"/>
  <c r="AG38" i="77"/>
  <c r="BT38" i="6" s="1"/>
  <c r="BV38" i="6" s="1"/>
  <c r="AG93" i="77"/>
  <c r="BT93" i="6" s="1"/>
  <c r="BV93" i="6" s="1"/>
  <c r="AB88" i="77"/>
  <c r="AP88" i="6" s="1"/>
  <c r="AR88" i="6" s="1"/>
  <c r="AA150" i="77"/>
  <c r="AJ150" i="6" s="1"/>
  <c r="AL150" i="6" s="1"/>
  <c r="AB56" i="77"/>
  <c r="AP56" i="6" s="1"/>
  <c r="AE61" i="77"/>
  <c r="BH61" i="6" s="1"/>
  <c r="BJ61" i="6" s="1"/>
  <c r="AB106" i="77"/>
  <c r="AP106" i="6" s="1"/>
  <c r="AR106" i="6" s="1"/>
  <c r="X110" i="77"/>
  <c r="R110" i="6" s="1"/>
  <c r="AE114" i="77"/>
  <c r="BH114" i="6" s="1"/>
  <c r="BJ114" i="6" s="1"/>
  <c r="AD129" i="77"/>
  <c r="BB129" i="6" s="1"/>
  <c r="AD61" i="77"/>
  <c r="BB61" i="6" s="1"/>
  <c r="W110" i="77"/>
  <c r="L110" i="6" s="1"/>
  <c r="AD56" i="77"/>
  <c r="BB56" i="6" s="1"/>
  <c r="BD56" i="6" s="1"/>
  <c r="AF61" i="77"/>
  <c r="BN61" i="6" s="1"/>
  <c r="BP61" i="6" s="1"/>
  <c r="AC106" i="77"/>
  <c r="AV106" i="6" s="1"/>
  <c r="AX106" i="6" s="1"/>
  <c r="AD110" i="77"/>
  <c r="BB110" i="6" s="1"/>
  <c r="BD110" i="6" s="1"/>
  <c r="AE129" i="77"/>
  <c r="BH129" i="6" s="1"/>
  <c r="W78" i="77"/>
  <c r="L78" i="6" s="1"/>
  <c r="N78" i="6" s="1"/>
  <c r="R78" i="88" s="1"/>
  <c r="AE102" i="77"/>
  <c r="BH102" i="6" s="1"/>
  <c r="BJ102" i="6" s="1"/>
  <c r="AG78" i="77"/>
  <c r="BT78" i="6" s="1"/>
  <c r="AC121" i="77"/>
  <c r="AV121" i="6" s="1"/>
  <c r="AX121" i="6" s="1"/>
  <c r="W80" i="77"/>
  <c r="L80" i="6" s="1"/>
  <c r="N80" i="6" s="1"/>
  <c r="R80" i="88" s="1"/>
  <c r="AF129" i="77"/>
  <c r="BN129" i="6" s="1"/>
  <c r="BP129" i="6" s="1"/>
  <c r="Y62" i="77"/>
  <c r="X62" i="6" s="1"/>
  <c r="Z62" i="6" s="1"/>
  <c r="Y122" i="77"/>
  <c r="X122" i="6" s="1"/>
  <c r="AE126" i="77"/>
  <c r="BH126" i="6" s="1"/>
  <c r="BJ126" i="6" s="1"/>
  <c r="AD149" i="77"/>
  <c r="BB149" i="6" s="1"/>
  <c r="BD149" i="6" s="1"/>
  <c r="AF38" i="77"/>
  <c r="BN38" i="6" s="1"/>
  <c r="BP38" i="6" s="1"/>
  <c r="AG62" i="77"/>
  <c r="BT62" i="6" s="1"/>
  <c r="AC80" i="77"/>
  <c r="AV80" i="6" s="1"/>
  <c r="AX80" i="6" s="1"/>
  <c r="Z93" i="77"/>
  <c r="AD93" i="6" s="1"/>
  <c r="AC122" i="77"/>
  <c r="AV122" i="6" s="1"/>
  <c r="AX122" i="6" s="1"/>
  <c r="AG135" i="77"/>
  <c r="BT135" i="6" s="1"/>
  <c r="BV135" i="6" s="1"/>
  <c r="X8" i="6"/>
  <c r="AD100" i="77"/>
  <c r="BB100" i="6" s="1"/>
  <c r="AE141" i="77"/>
  <c r="BH141" i="6" s="1"/>
  <c r="BJ141" i="6" s="1"/>
  <c r="AE100" i="77"/>
  <c r="BH100" i="6" s="1"/>
  <c r="AE128" i="77"/>
  <c r="BH128" i="6" s="1"/>
  <c r="BJ128" i="6" s="1"/>
  <c r="AH63" i="77"/>
  <c r="BZ63" i="6" s="1"/>
  <c r="CB63" i="6" s="1"/>
  <c r="Y77" i="77"/>
  <c r="X77" i="6" s="1"/>
  <c r="Z77" i="6" s="1"/>
  <c r="AA76" i="77"/>
  <c r="AJ76" i="6" s="1"/>
  <c r="AH104" i="77"/>
  <c r="BZ104" i="6" s="1"/>
  <c r="CB104" i="6" s="1"/>
  <c r="AD136" i="77"/>
  <c r="BB136" i="6" s="1"/>
  <c r="BD136" i="6" s="1"/>
  <c r="AE21" i="77"/>
  <c r="BH21" i="6" s="1"/>
  <c r="BJ21" i="6" s="1"/>
  <c r="X34" i="77"/>
  <c r="R34" i="6" s="1"/>
  <c r="T34" i="6" s="1"/>
  <c r="Z91" i="77"/>
  <c r="AD91" i="6" s="1"/>
  <c r="W123" i="77"/>
  <c r="L123" i="6" s="1"/>
  <c r="N123" i="6" s="1"/>
  <c r="R123" i="88" s="1"/>
  <c r="X5" i="6"/>
  <c r="AD5" i="6"/>
  <c r="AH15" i="77"/>
  <c r="BZ15" i="6" s="1"/>
  <c r="AA22" i="77"/>
  <c r="AJ22" i="6" s="1"/>
  <c r="AL22" i="6" s="1"/>
  <c r="AA29" i="77"/>
  <c r="AJ29" i="6" s="1"/>
  <c r="AL29" i="6" s="1"/>
  <c r="AC34" i="77"/>
  <c r="AV34" i="6" s="1"/>
  <c r="AX34" i="6" s="1"/>
  <c r="AA40" i="77"/>
  <c r="AJ40" i="6" s="1"/>
  <c r="AL40" i="6" s="1"/>
  <c r="Z64" i="77"/>
  <c r="AD64" i="6" s="1"/>
  <c r="Y83" i="77"/>
  <c r="X83" i="6" s="1"/>
  <c r="Z83" i="6" s="1"/>
  <c r="Y88" i="77"/>
  <c r="X88" i="6" s="1"/>
  <c r="Z88" i="6" s="1"/>
  <c r="AE91" i="77"/>
  <c r="BH91" i="6" s="1"/>
  <c r="BJ91" i="6" s="1"/>
  <c r="AA105" i="77"/>
  <c r="AJ105" i="6" s="1"/>
  <c r="AL105" i="6" s="1"/>
  <c r="AB117" i="77"/>
  <c r="AP117" i="6" s="1"/>
  <c r="AR117" i="6" s="1"/>
  <c r="AA121" i="77"/>
  <c r="AJ121" i="6" s="1"/>
  <c r="AL121" i="6" s="1"/>
  <c r="AH128" i="77"/>
  <c r="BZ128" i="6" s="1"/>
  <c r="CB128" i="6" s="1"/>
  <c r="W142" i="77"/>
  <c r="L142" i="6" s="1"/>
  <c r="Y91" i="77"/>
  <c r="X91" i="6" s="1"/>
  <c r="Z91" i="6" s="1"/>
  <c r="AF141" i="77"/>
  <c r="BN141" i="6" s="1"/>
  <c r="AF100" i="77"/>
  <c r="BN100" i="6" s="1"/>
  <c r="BP100" i="6" s="1"/>
  <c r="Y34" i="77"/>
  <c r="X34" i="6" s="1"/>
  <c r="Z34" i="6" s="1"/>
  <c r="Z40" i="77"/>
  <c r="AD40" i="6" s="1"/>
  <c r="Y64" i="77"/>
  <c r="X64" i="6" s="1"/>
  <c r="Z64" i="6" s="1"/>
  <c r="AG70" i="77"/>
  <c r="BT70" i="6" s="1"/>
  <c r="AA91" i="77"/>
  <c r="AJ91" i="6" s="1"/>
  <c r="Z121" i="77"/>
  <c r="AD121" i="6" s="1"/>
  <c r="AF121" i="6" s="1"/>
  <c r="AF128" i="77"/>
  <c r="BN128" i="6" s="1"/>
  <c r="BP128" i="6" s="1"/>
  <c r="AJ5" i="6"/>
  <c r="AB22" i="77"/>
  <c r="AP22" i="6" s="1"/>
  <c r="AB40" i="77"/>
  <c r="AP40" i="6" s="1"/>
  <c r="Y56" i="77"/>
  <c r="X56" i="6" s="1"/>
  <c r="Z56" i="6" s="1"/>
  <c r="AA64" i="77"/>
  <c r="AJ64" i="6" s="1"/>
  <c r="Z83" i="77"/>
  <c r="AD83" i="6" s="1"/>
  <c r="AF83" i="6" s="1"/>
  <c r="Z88" i="77"/>
  <c r="AD88" i="6" s="1"/>
  <c r="AG91" i="77"/>
  <c r="BT91" i="6" s="1"/>
  <c r="AC117" i="77"/>
  <c r="AV117" i="6" s="1"/>
  <c r="AX117" i="6" s="1"/>
  <c r="AB121" i="77"/>
  <c r="AP121" i="6" s="1"/>
  <c r="AR121" i="6" s="1"/>
  <c r="AH30" i="77"/>
  <c r="BZ30" i="6" s="1"/>
  <c r="AG46" i="77"/>
  <c r="BT46" i="6" s="1"/>
  <c r="BV46" i="6" s="1"/>
  <c r="AD92" i="77"/>
  <c r="BB92" i="6" s="1"/>
  <c r="BD92" i="6" s="1"/>
  <c r="AC102" i="77"/>
  <c r="AV102" i="6" s="1"/>
  <c r="AX102" i="6" s="1"/>
  <c r="AB129" i="77"/>
  <c r="AP129" i="6" s="1"/>
  <c r="AR129" i="6" s="1"/>
  <c r="AD148" i="77"/>
  <c r="BB148" i="6" s="1"/>
  <c r="BD148" i="6" s="1"/>
  <c r="AB52" i="77"/>
  <c r="AP52" i="6" s="1"/>
  <c r="AG56" i="77"/>
  <c r="BT56" i="6" s="1"/>
  <c r="BV56" i="6" s="1"/>
  <c r="AH61" i="77"/>
  <c r="BZ61" i="6" s="1"/>
  <c r="CB61" i="6" s="1"/>
  <c r="AE83" i="77"/>
  <c r="BH83" i="6" s="1"/>
  <c r="BJ83" i="6" s="1"/>
  <c r="AE92" i="77"/>
  <c r="BH92" i="6" s="1"/>
  <c r="BJ92" i="6" s="1"/>
  <c r="AD102" i="77"/>
  <c r="BB102" i="6" s="1"/>
  <c r="BD102" i="6" s="1"/>
  <c r="AD106" i="77"/>
  <c r="BB106" i="6" s="1"/>
  <c r="Y110" i="77"/>
  <c r="X110" i="6" s="1"/>
  <c r="AD114" i="77"/>
  <c r="BB114" i="6" s="1"/>
  <c r="BD114" i="6" s="1"/>
  <c r="W118" i="77"/>
  <c r="L118" i="6" s="1"/>
  <c r="AA125" i="77"/>
  <c r="AJ125" i="6" s="1"/>
  <c r="AL125" i="6" s="1"/>
  <c r="AC129" i="77"/>
  <c r="AV129" i="6" s="1"/>
  <c r="AX129" i="6" s="1"/>
  <c r="Z134" i="77"/>
  <c r="AD134" i="6" s="1"/>
  <c r="AF134" i="6" s="1"/>
  <c r="W68" i="77"/>
  <c r="L68" i="6" s="1"/>
  <c r="N68" i="6" s="1"/>
  <c r="R68" i="88" s="1"/>
  <c r="AC132" i="77"/>
  <c r="AV132" i="6" s="1"/>
  <c r="AX132" i="6" s="1"/>
  <c r="AB32" i="77"/>
  <c r="AP32" i="6" s="1"/>
  <c r="X48" i="77"/>
  <c r="R48" i="6" s="1"/>
  <c r="T48" i="6" s="1"/>
  <c r="Y55" i="77"/>
  <c r="X55" i="6" s="1"/>
  <c r="Z55" i="6" s="1"/>
  <c r="AC68" i="77"/>
  <c r="AV68" i="6" s="1"/>
  <c r="AX68" i="6" s="1"/>
  <c r="W82" i="77"/>
  <c r="L82" i="6" s="1"/>
  <c r="N82" i="6" s="1"/>
  <c r="R82" i="88" s="1"/>
  <c r="AB98" i="77"/>
  <c r="AP98" i="6" s="1"/>
  <c r="AR98" i="6" s="1"/>
  <c r="AE132" i="77"/>
  <c r="BH132" i="6" s="1"/>
  <c r="BJ132" i="6" s="1"/>
  <c r="AA142" i="77"/>
  <c r="AJ142" i="6" s="1"/>
  <c r="AL142" i="6" s="1"/>
  <c r="AF149" i="77"/>
  <c r="BN149" i="6" s="1"/>
  <c r="BP149" i="6" s="1"/>
  <c r="AG51" i="77"/>
  <c r="BT51" i="6" s="1"/>
  <c r="BV51" i="6" s="1"/>
  <c r="AF87" i="77"/>
  <c r="BN87" i="6" s="1"/>
  <c r="BP87" i="6" s="1"/>
  <c r="AH51" i="77"/>
  <c r="BZ51" i="6" s="1"/>
  <c r="CB51" i="6" s="1"/>
  <c r="Z77" i="77"/>
  <c r="AD77" i="6" s="1"/>
  <c r="AF77" i="6" s="1"/>
  <c r="AG127" i="77"/>
  <c r="BT127" i="6" s="1"/>
  <c r="BV127" i="6" s="1"/>
  <c r="AB17" i="77"/>
  <c r="AP17" i="6" s="1"/>
  <c r="Z34" i="77"/>
  <c r="AD34" i="6" s="1"/>
  <c r="AD44" i="77"/>
  <c r="BB44" i="6" s="1"/>
  <c r="BD44" i="6" s="1"/>
  <c r="AD77" i="77"/>
  <c r="BB77" i="6" s="1"/>
  <c r="BD77" i="6" s="1"/>
  <c r="AA93" i="77"/>
  <c r="AJ93" i="6" s="1"/>
  <c r="AL93" i="6" s="1"/>
  <c r="AC109" i="77"/>
  <c r="AV109" i="6" s="1"/>
  <c r="AX109" i="6" s="1"/>
  <c r="Z113" i="77"/>
  <c r="AD113" i="6" s="1"/>
  <c r="AF113" i="6" s="1"/>
  <c r="X118" i="77"/>
  <c r="R118" i="6" s="1"/>
  <c r="AH124" i="77"/>
  <c r="BZ124" i="6" s="1"/>
  <c r="CB124" i="6" s="1"/>
  <c r="AH135" i="77"/>
  <c r="BZ135" i="6" s="1"/>
  <c r="CB135" i="6" s="1"/>
  <c r="W146" i="77"/>
  <c r="L146" i="6" s="1"/>
  <c r="AC17" i="77"/>
  <c r="AV17" i="6" s="1"/>
  <c r="X22" i="77"/>
  <c r="R22" i="6" s="1"/>
  <c r="T22" i="6" s="1"/>
  <c r="AC32" i="77"/>
  <c r="AV32" i="6" s="1"/>
  <c r="AX32" i="6" s="1"/>
  <c r="AA34" i="77"/>
  <c r="AJ34" i="6" s="1"/>
  <c r="AE38" i="77"/>
  <c r="BH38" i="6" s="1"/>
  <c r="Y41" i="77"/>
  <c r="X41" i="6" s="1"/>
  <c r="Z41" i="6" s="1"/>
  <c r="AA41" i="6" s="1"/>
  <c r="AB41" i="6" s="1"/>
  <c r="AE44" i="77"/>
  <c r="BH44" i="6" s="1"/>
  <c r="BJ44" i="6" s="1"/>
  <c r="Z55" i="77"/>
  <c r="AD55" i="6" s="1"/>
  <c r="AF55" i="6" s="1"/>
  <c r="Z61" i="77"/>
  <c r="AD61" i="6" s="1"/>
  <c r="AF61" i="6" s="1"/>
  <c r="X64" i="77"/>
  <c r="R64" i="6" s="1"/>
  <c r="T64" i="6" s="1"/>
  <c r="X82" i="77"/>
  <c r="R82" i="6" s="1"/>
  <c r="T82" i="6" s="1"/>
  <c r="W88" i="77"/>
  <c r="L88" i="6" s="1"/>
  <c r="N88" i="6" s="1"/>
  <c r="R88" i="88" s="1"/>
  <c r="AD93" i="77"/>
  <c r="BB93" i="6" s="1"/>
  <c r="BD93" i="6" s="1"/>
  <c r="AC98" i="77"/>
  <c r="AV98" i="6" s="1"/>
  <c r="AX98" i="6" s="1"/>
  <c r="AA113" i="77"/>
  <c r="AJ113" i="6" s="1"/>
  <c r="AL113" i="6" s="1"/>
  <c r="Y118" i="77"/>
  <c r="X118" i="6" s="1"/>
  <c r="W130" i="77"/>
  <c r="L130" i="6" s="1"/>
  <c r="AH132" i="77"/>
  <c r="BZ132" i="6" s="1"/>
  <c r="CB132" i="6" s="1"/>
  <c r="AG139" i="77"/>
  <c r="BT139" i="6" s="1"/>
  <c r="BV139" i="6" s="1"/>
  <c r="Z146" i="77"/>
  <c r="AD146" i="6" s="1"/>
  <c r="AF146" i="6" s="1"/>
  <c r="AD132" i="77"/>
  <c r="BB132" i="6" s="1"/>
  <c r="BD132" i="6" s="1"/>
  <c r="Z142" i="77"/>
  <c r="AD142" i="6" s="1"/>
  <c r="AF142" i="6" s="1"/>
  <c r="AE149" i="77"/>
  <c r="BH149" i="6" s="1"/>
  <c r="AD32" i="77"/>
  <c r="BB32" i="6" s="1"/>
  <c r="BD32" i="6" s="1"/>
  <c r="AB34" i="77"/>
  <c r="AP34" i="6" s="1"/>
  <c r="AF44" i="77"/>
  <c r="BN44" i="6" s="1"/>
  <c r="BP44" i="6" s="1"/>
  <c r="AD55" i="77"/>
  <c r="BB55" i="6" s="1"/>
  <c r="BD55" i="6" s="1"/>
  <c r="Y82" i="77"/>
  <c r="X82" i="6" s="1"/>
  <c r="Z82" i="6" s="1"/>
  <c r="AE93" i="77"/>
  <c r="BH93" i="6" s="1"/>
  <c r="BJ93" i="6" s="1"/>
  <c r="AD98" i="77"/>
  <c r="BB98" i="6" s="1"/>
  <c r="BD98" i="6" s="1"/>
  <c r="AB113" i="77"/>
  <c r="AP113" i="6" s="1"/>
  <c r="AR113" i="6" s="1"/>
  <c r="AD118" i="77"/>
  <c r="BB118" i="6" s="1"/>
  <c r="BD118" i="6" s="1"/>
  <c r="X130" i="77"/>
  <c r="R130" i="6" s="1"/>
  <c r="AA146" i="77"/>
  <c r="AJ146" i="6" s="1"/>
  <c r="AL146" i="6" s="1"/>
  <c r="Y130" i="77"/>
  <c r="X130" i="6" s="1"/>
  <c r="AD82" i="77"/>
  <c r="BB82" i="6" s="1"/>
  <c r="BD82" i="6" s="1"/>
  <c r="AF34" i="77"/>
  <c r="BN34" i="6" s="1"/>
  <c r="BP34" i="6" s="1"/>
  <c r="AC85" i="77"/>
  <c r="AV85" i="6" s="1"/>
  <c r="AA130" i="77"/>
  <c r="AJ130" i="6" s="1"/>
  <c r="AL130" i="6" s="1"/>
  <c r="Z70" i="77"/>
  <c r="AD70" i="6" s="1"/>
  <c r="AF70" i="6" s="1"/>
  <c r="Y70" i="77"/>
  <c r="X70" i="6" s="1"/>
  <c r="Z70" i="6" s="1"/>
  <c r="AB30" i="77"/>
  <c r="AP30" i="6" s="1"/>
  <c r="AH75" i="77"/>
  <c r="BZ75" i="6" s="1"/>
  <c r="CB75" i="6" s="1"/>
  <c r="AD144" i="77"/>
  <c r="BB144" i="6" s="1"/>
  <c r="BD144" i="6" s="1"/>
  <c r="BN7" i="6"/>
  <c r="BP7" i="6" s="1"/>
  <c r="AE55" i="77"/>
  <c r="BH55" i="6" s="1"/>
  <c r="BJ55" i="6" s="1"/>
  <c r="Z82" i="77"/>
  <c r="AD82" i="6" s="1"/>
  <c r="AF82" i="6" s="1"/>
  <c r="AC18" i="77"/>
  <c r="AV18" i="6" s="1"/>
  <c r="AD34" i="77"/>
  <c r="BB34" i="6" s="1"/>
  <c r="BD34" i="6" s="1"/>
  <c r="AA42" i="77"/>
  <c r="AJ42" i="6" s="1"/>
  <c r="AB74" i="77"/>
  <c r="AP74" i="6" s="1"/>
  <c r="AB82" i="77"/>
  <c r="AP82" i="6" s="1"/>
  <c r="Z130" i="77"/>
  <c r="AD130" i="6" s="1"/>
  <c r="AF130" i="6" s="1"/>
  <c r="AH55" i="77"/>
  <c r="BZ55" i="6" s="1"/>
  <c r="CB55" i="6" s="1"/>
  <c r="AF113" i="77"/>
  <c r="BN113" i="6" s="1"/>
  <c r="BP113" i="6" s="1"/>
  <c r="Z133" i="77"/>
  <c r="AD133" i="6" s="1"/>
  <c r="AD140" i="77"/>
  <c r="BB140" i="6" s="1"/>
  <c r="BD140" i="6" s="1"/>
  <c r="AA30" i="77"/>
  <c r="AJ30" i="6" s="1"/>
  <c r="AL30" i="6" s="1"/>
  <c r="AG34" i="77"/>
  <c r="BT34" i="6" s="1"/>
  <c r="BV34" i="6" s="1"/>
  <c r="AF42" i="77"/>
  <c r="BN42" i="6" s="1"/>
  <c r="BP42" i="6" s="1"/>
  <c r="BQ42" i="6" s="1"/>
  <c r="BR42" i="6" s="1"/>
  <c r="BS42" i="6" s="1"/>
  <c r="AA41" i="63" s="1"/>
  <c r="AM41" i="63" s="1"/>
  <c r="AG64" i="77"/>
  <c r="BT64" i="6" s="1"/>
  <c r="BV64" i="6" s="1"/>
  <c r="AE82" i="77"/>
  <c r="BH82" i="6" s="1"/>
  <c r="BJ82" i="6" s="1"/>
  <c r="AC88" i="77"/>
  <c r="AV88" i="6" s="1"/>
  <c r="AX88" i="6" s="1"/>
  <c r="AC130" i="77"/>
  <c r="AV130" i="6" s="1"/>
  <c r="AX130" i="6" s="1"/>
  <c r="AA133" i="77"/>
  <c r="AJ133" i="6" s="1"/>
  <c r="AL133" i="6" s="1"/>
  <c r="Y147" i="77"/>
  <c r="X147" i="6" s="1"/>
  <c r="AD19" i="77"/>
  <c r="BB19" i="6" s="1"/>
  <c r="AG42" i="77"/>
  <c r="BT42" i="6" s="1"/>
  <c r="BV42" i="6" s="1"/>
  <c r="BW42" i="6" s="1"/>
  <c r="BX42" i="6" s="1"/>
  <c r="X50" i="77"/>
  <c r="R50" i="6" s="1"/>
  <c r="T50" i="6" s="1"/>
  <c r="AC58" i="77"/>
  <c r="AV58" i="6" s="1"/>
  <c r="BB5" i="6"/>
  <c r="AV10" i="6"/>
  <c r="AE19" i="77"/>
  <c r="BH19" i="6" s="1"/>
  <c r="AA24" i="77"/>
  <c r="AJ24" i="6" s="1"/>
  <c r="AC30" i="77"/>
  <c r="AV30" i="6" s="1"/>
  <c r="AX30" i="6" s="1"/>
  <c r="Z33" i="77"/>
  <c r="AD33" i="6" s="1"/>
  <c r="AF33" i="6" s="1"/>
  <c r="X40" i="77"/>
  <c r="R40" i="6" s="1"/>
  <c r="T40" i="6" s="1"/>
  <c r="AH42" i="77"/>
  <c r="BZ42" i="6" s="1"/>
  <c r="CB42" i="6" s="1"/>
  <c r="CC42" i="6" s="1"/>
  <c r="CD42" i="6" s="1"/>
  <c r="AA42" i="53" s="1"/>
  <c r="AB42" i="53" s="1"/>
  <c r="AE46" i="77"/>
  <c r="BH46" i="6" s="1"/>
  <c r="BJ46" i="6" s="1"/>
  <c r="AC50" i="77"/>
  <c r="AV50" i="6" s="1"/>
  <c r="AX50" i="6" s="1"/>
  <c r="AF52" i="77"/>
  <c r="BN52" i="6" s="1"/>
  <c r="BP52" i="6" s="1"/>
  <c r="W56" i="77"/>
  <c r="L56" i="6" s="1"/>
  <c r="N56" i="6" s="1"/>
  <c r="R56" i="88" s="1"/>
  <c r="AE58" i="77"/>
  <c r="BH58" i="6" s="1"/>
  <c r="BJ58" i="6" s="1"/>
  <c r="W62" i="77"/>
  <c r="L62" i="6" s="1"/>
  <c r="N62" i="6" s="1"/>
  <c r="R62" i="88" s="1"/>
  <c r="AB70" i="77"/>
  <c r="AP70" i="6" s="1"/>
  <c r="AG82" i="77"/>
  <c r="BT82" i="6" s="1"/>
  <c r="AF86" i="77"/>
  <c r="BN86" i="6" s="1"/>
  <c r="BP86" i="6" s="1"/>
  <c r="AG88" i="77"/>
  <c r="BT88" i="6" s="1"/>
  <c r="BV88" i="6" s="1"/>
  <c r="X100" i="77"/>
  <c r="R100" i="6" s="1"/>
  <c r="T100" i="6" s="1"/>
  <c r="W114" i="77"/>
  <c r="L114" i="6" s="1"/>
  <c r="Z117" i="77"/>
  <c r="AD117" i="6" s="1"/>
  <c r="AF117" i="6" s="1"/>
  <c r="AE122" i="77"/>
  <c r="BH122" i="6" s="1"/>
  <c r="AA126" i="77"/>
  <c r="AJ126" i="6" s="1"/>
  <c r="AL126" i="6" s="1"/>
  <c r="AF133" i="77"/>
  <c r="BN133" i="6" s="1"/>
  <c r="AE137" i="77"/>
  <c r="BH137" i="6" s="1"/>
  <c r="AJ4" i="6"/>
  <c r="AE32" i="77"/>
  <c r="BH32" i="6" s="1"/>
  <c r="AG44" i="77"/>
  <c r="BT44" i="6" s="1"/>
  <c r="AC113" i="77"/>
  <c r="AV113" i="6" s="1"/>
  <c r="AX113" i="6" s="1"/>
  <c r="AF32" i="77"/>
  <c r="BN32" i="6" s="1"/>
  <c r="BP32" i="6" s="1"/>
  <c r="AF55" i="77"/>
  <c r="BN55" i="6" s="1"/>
  <c r="BP55" i="6" s="1"/>
  <c r="AD113" i="77"/>
  <c r="BB113" i="6" s="1"/>
  <c r="BD113" i="6" s="1"/>
  <c r="AC42" i="77"/>
  <c r="AV42" i="6" s="1"/>
  <c r="AX42" i="6" s="1"/>
  <c r="AY42" i="6" s="1"/>
  <c r="AZ42" i="6" s="1"/>
  <c r="Z58" i="77"/>
  <c r="AD58" i="6" s="1"/>
  <c r="AF58" i="6" s="1"/>
  <c r="AH78" i="77"/>
  <c r="BZ78" i="6" s="1"/>
  <c r="AA58" i="77"/>
  <c r="AJ58" i="6" s="1"/>
  <c r="AL58" i="6" s="1"/>
  <c r="AG14" i="77"/>
  <c r="BT14" i="6" s="1"/>
  <c r="W33" i="77"/>
  <c r="L33" i="6" s="1"/>
  <c r="AA70" i="77"/>
  <c r="AJ70" i="6" s="1"/>
  <c r="AL70" i="6" s="1"/>
  <c r="AF82" i="77"/>
  <c r="BN82" i="6" s="1"/>
  <c r="BP82" i="6" s="1"/>
  <c r="AE88" i="77"/>
  <c r="BH88" i="6" s="1"/>
  <c r="BJ88" i="6" s="1"/>
  <c r="W103" i="77"/>
  <c r="L103" i="6" s="1"/>
  <c r="N103" i="6" s="1"/>
  <c r="R103" i="88" s="1"/>
  <c r="Z126" i="77"/>
  <c r="AD126" i="6" s="1"/>
  <c r="AF126" i="6" s="1"/>
  <c r="AE130" i="77"/>
  <c r="BH130" i="6" s="1"/>
  <c r="BJ130" i="6" s="1"/>
  <c r="AB133" i="77"/>
  <c r="AP133" i="6" s="1"/>
  <c r="AR133" i="6" s="1"/>
  <c r="AD137" i="77"/>
  <c r="BB137" i="6" s="1"/>
  <c r="AF147" i="77"/>
  <c r="BN147" i="6" s="1"/>
  <c r="BP147" i="6" s="1"/>
  <c r="BN5" i="6"/>
  <c r="BP5" i="6" s="1"/>
  <c r="AF30" i="77"/>
  <c r="BN30" i="6" s="1"/>
  <c r="AD33" i="77"/>
  <c r="BB33" i="6" s="1"/>
  <c r="AH35" i="77"/>
  <c r="BZ35" i="6" s="1"/>
  <c r="CB35" i="6" s="1"/>
  <c r="Y40" i="77"/>
  <c r="X40" i="6" s="1"/>
  <c r="Z40" i="6" s="1"/>
  <c r="AF46" i="77"/>
  <c r="BN46" i="6" s="1"/>
  <c r="BP46" i="6" s="1"/>
  <c r="AD50" i="77"/>
  <c r="BB50" i="6" s="1"/>
  <c r="BD50" i="6" s="1"/>
  <c r="X56" i="77"/>
  <c r="R56" i="6" s="1"/>
  <c r="T56" i="6" s="1"/>
  <c r="AF58" i="77"/>
  <c r="BN58" i="6" s="1"/>
  <c r="BP58" i="6" s="1"/>
  <c r="X62" i="77"/>
  <c r="R62" i="6" s="1"/>
  <c r="T62" i="6" s="1"/>
  <c r="AC70" i="77"/>
  <c r="AV70" i="6" s="1"/>
  <c r="AH86" i="77"/>
  <c r="BZ86" i="6" s="1"/>
  <c r="AC92" i="77"/>
  <c r="AV92" i="6" s="1"/>
  <c r="AX92" i="6" s="1"/>
  <c r="AC100" i="77"/>
  <c r="AV100" i="6" s="1"/>
  <c r="AX100" i="6" s="1"/>
  <c r="X114" i="77"/>
  <c r="R114" i="6" s="1"/>
  <c r="AA117" i="77"/>
  <c r="AJ117" i="6" s="1"/>
  <c r="AL117" i="6" s="1"/>
  <c r="AB126" i="77"/>
  <c r="AP126" i="6" s="1"/>
  <c r="AR126" i="6" s="1"/>
  <c r="AA129" i="77"/>
  <c r="AJ129" i="6" s="1"/>
  <c r="AL129" i="6" s="1"/>
  <c r="AF137" i="77"/>
  <c r="BN137" i="6" s="1"/>
  <c r="BP137" i="6" s="1"/>
  <c r="AD141" i="77"/>
  <c r="BB141" i="6" s="1"/>
  <c r="BD141" i="6" s="1"/>
  <c r="AG30" i="77"/>
  <c r="BT30" i="6" s="1"/>
  <c r="BV30" i="6" s="1"/>
  <c r="AG58" i="77"/>
  <c r="BT58" i="6" s="1"/>
  <c r="AE70" i="77"/>
  <c r="BH70" i="6" s="1"/>
  <c r="BJ70" i="6" s="1"/>
  <c r="AC126" i="77"/>
  <c r="AV126" i="6" s="1"/>
  <c r="AX126" i="6" s="1"/>
  <c r="AH36" i="77"/>
  <c r="BZ36" i="6" s="1"/>
  <c r="AC51" i="77"/>
  <c r="AV51" i="6" s="1"/>
  <c r="AX51" i="6" s="1"/>
  <c r="AB87" i="77"/>
  <c r="AP87" i="6" s="1"/>
  <c r="AR87" i="6" s="1"/>
  <c r="Y16" i="77"/>
  <c r="X16" i="6" s="1"/>
  <c r="Z16" i="6" s="1"/>
  <c r="AD21" i="77"/>
  <c r="BB21" i="6" s="1"/>
  <c r="BD21" i="6" s="1"/>
  <c r="X77" i="77"/>
  <c r="R77" i="6" s="1"/>
  <c r="T77" i="6" s="1"/>
  <c r="AE87" i="77"/>
  <c r="BH87" i="6" s="1"/>
  <c r="W132" i="77"/>
  <c r="L132" i="6" s="1"/>
  <c r="BH5" i="6"/>
  <c r="BB10" i="6"/>
  <c r="BD10" i="6" s="1"/>
  <c r="BT11" i="6"/>
  <c r="AH14" i="77"/>
  <c r="BZ14" i="6" s="1"/>
  <c r="Z16" i="77"/>
  <c r="AD16" i="6" s="1"/>
  <c r="Y22" i="77"/>
  <c r="X22" i="6" s="1"/>
  <c r="Z22" i="6" s="1"/>
  <c r="AB24" i="77"/>
  <c r="AP24" i="6" s="1"/>
  <c r="W28" i="77"/>
  <c r="L28" i="6" s="1"/>
  <c r="N28" i="6" s="1"/>
  <c r="R28" i="88" s="1"/>
  <c r="AB29" i="77"/>
  <c r="AP29" i="6" s="1"/>
  <c r="AR29" i="6" s="1"/>
  <c r="AA31" i="77"/>
  <c r="AJ31" i="6" s="1"/>
  <c r="AE34" i="77"/>
  <c r="BH34" i="6" s="1"/>
  <c r="Z41" i="77"/>
  <c r="AD41" i="6" s="1"/>
  <c r="AF41" i="6" s="1"/>
  <c r="AG41" i="6" s="1"/>
  <c r="AH41" i="6" s="1"/>
  <c r="AI41" i="6" s="1"/>
  <c r="U40" i="63" s="1"/>
  <c r="AG40" i="63" s="1"/>
  <c r="Y50" i="77"/>
  <c r="X50" i="6" s="1"/>
  <c r="Z50" i="6" s="1"/>
  <c r="Y52" i="77"/>
  <c r="X52" i="6" s="1"/>
  <c r="Z52" i="6" s="1"/>
  <c r="AE56" i="77"/>
  <c r="BH56" i="6" s="1"/>
  <c r="BJ56" i="6" s="1"/>
  <c r="AD58" i="77"/>
  <c r="BB58" i="6" s="1"/>
  <c r="BD58" i="6" s="1"/>
  <c r="W66" i="77"/>
  <c r="L66" i="6" s="1"/>
  <c r="N66" i="6" s="1"/>
  <c r="R66" i="88" s="1"/>
  <c r="AD68" i="77"/>
  <c r="BB68" i="6" s="1"/>
  <c r="BD68" i="6" s="1"/>
  <c r="AF70" i="77"/>
  <c r="BN70" i="6" s="1"/>
  <c r="BP70" i="6" s="1"/>
  <c r="AC74" i="77"/>
  <c r="AV74" i="6" s="1"/>
  <c r="AX74" i="6" s="1"/>
  <c r="AB76" i="77"/>
  <c r="AP76" i="6" s="1"/>
  <c r="AD80" i="77"/>
  <c r="BB80" i="6" s="1"/>
  <c r="BD80" i="6" s="1"/>
  <c r="AC82" i="77"/>
  <c r="AV82" i="6" s="1"/>
  <c r="AG83" i="77"/>
  <c r="BT83" i="6" s="1"/>
  <c r="AE85" i="77"/>
  <c r="BH85" i="6" s="1"/>
  <c r="BJ85" i="6" s="1"/>
  <c r="AC87" i="77"/>
  <c r="AV87" i="6" s="1"/>
  <c r="AX87" i="6" s="1"/>
  <c r="AF88" i="77"/>
  <c r="BN88" i="6" s="1"/>
  <c r="BP88" i="6" s="1"/>
  <c r="X90" i="77"/>
  <c r="R90" i="6" s="1"/>
  <c r="T90" i="6" s="1"/>
  <c r="Y103" i="77"/>
  <c r="X103" i="6" s="1"/>
  <c r="AB105" i="77"/>
  <c r="AP105" i="6" s="1"/>
  <c r="AR105" i="6" s="1"/>
  <c r="AE109" i="77"/>
  <c r="BH109" i="6" s="1"/>
  <c r="AF117" i="77"/>
  <c r="BN117" i="6" s="1"/>
  <c r="BP117" i="6" s="1"/>
  <c r="AF121" i="77"/>
  <c r="BN121" i="6" s="1"/>
  <c r="BP121" i="6" s="1"/>
  <c r="Y123" i="77"/>
  <c r="X123" i="6" s="1"/>
  <c r="AB125" i="77"/>
  <c r="AP125" i="6" s="1"/>
  <c r="AR125" i="6" s="1"/>
  <c r="Z129" i="77"/>
  <c r="AD129" i="6" s="1"/>
  <c r="AF129" i="6" s="1"/>
  <c r="AD130" i="77"/>
  <c r="BB130" i="6" s="1"/>
  <c r="BD130" i="6" s="1"/>
  <c r="AA134" i="77"/>
  <c r="AJ134" i="6" s="1"/>
  <c r="AL134" i="6" s="1"/>
  <c r="AE136" i="77"/>
  <c r="BH136" i="6" s="1"/>
  <c r="BJ136" i="6" s="1"/>
  <c r="X138" i="77"/>
  <c r="R138" i="6" s="1"/>
  <c r="AE140" i="77"/>
  <c r="BH140" i="6" s="1"/>
  <c r="BJ140" i="6" s="1"/>
  <c r="X142" i="77"/>
  <c r="R142" i="6" s="1"/>
  <c r="AE144" i="77"/>
  <c r="BH144" i="6" s="1"/>
  <c r="BJ144" i="6" s="1"/>
  <c r="X146" i="77"/>
  <c r="R146" i="6" s="1"/>
  <c r="AE148" i="77"/>
  <c r="BH148" i="6" s="1"/>
  <c r="BJ148" i="6" s="1"/>
  <c r="X150" i="77"/>
  <c r="R150" i="6" s="1"/>
  <c r="AV4" i="6"/>
  <c r="BB8" i="6"/>
  <c r="BD8" i="6" s="1"/>
  <c r="BH10" i="6"/>
  <c r="BJ10" i="6" s="1"/>
  <c r="AA16" i="77"/>
  <c r="AJ16" i="6" s="1"/>
  <c r="Z22" i="77"/>
  <c r="AD22" i="6" s="1"/>
  <c r="X28" i="77"/>
  <c r="R28" i="6" s="1"/>
  <c r="AC29" i="77"/>
  <c r="AV29" i="6" s="1"/>
  <c r="AD31" i="77"/>
  <c r="BB31" i="6" s="1"/>
  <c r="BD31" i="6" s="1"/>
  <c r="AC41" i="77"/>
  <c r="AV41" i="6" s="1"/>
  <c r="AX41" i="6" s="1"/>
  <c r="AY41" i="6" s="1"/>
  <c r="AZ41" i="6" s="1"/>
  <c r="AB50" i="77"/>
  <c r="AP50" i="6" s="1"/>
  <c r="AE68" i="77"/>
  <c r="BH68" i="6" s="1"/>
  <c r="BJ68" i="6" s="1"/>
  <c r="AD74" i="77"/>
  <c r="BB74" i="6" s="1"/>
  <c r="BD74" i="6" s="1"/>
  <c r="AV76" i="6"/>
  <c r="AX76" i="6" s="1"/>
  <c r="AE80" i="77"/>
  <c r="BH80" i="6" s="1"/>
  <c r="BJ80" i="6" s="1"/>
  <c r="AF85" i="77"/>
  <c r="BN85" i="6" s="1"/>
  <c r="BP85" i="6" s="1"/>
  <c r="AD87" i="77"/>
  <c r="BB87" i="6" s="1"/>
  <c r="Y90" i="77"/>
  <c r="X90" i="6" s="1"/>
  <c r="Z90" i="6" s="1"/>
  <c r="W94" i="77"/>
  <c r="L94" i="6" s="1"/>
  <c r="W99" i="77"/>
  <c r="L99" i="6" s="1"/>
  <c r="N99" i="6" s="1"/>
  <c r="R99" i="88" s="1"/>
  <c r="AC105" i="77"/>
  <c r="AV105" i="6" s="1"/>
  <c r="AX105" i="6" s="1"/>
  <c r="AC112" i="77"/>
  <c r="AV112" i="6" s="1"/>
  <c r="AX112" i="6" s="1"/>
  <c r="W116" i="77"/>
  <c r="L116" i="6" s="1"/>
  <c r="W120" i="77"/>
  <c r="L120" i="6" s="1"/>
  <c r="AC125" i="77"/>
  <c r="AV125" i="6" s="1"/>
  <c r="AX125" i="6" s="1"/>
  <c r="AB134" i="77"/>
  <c r="AP134" i="6" s="1"/>
  <c r="AR134" i="6" s="1"/>
  <c r="AF136" i="77"/>
  <c r="BN136" i="6" s="1"/>
  <c r="BP136" i="6" s="1"/>
  <c r="Y138" i="77"/>
  <c r="X138" i="6" s="1"/>
  <c r="Z138" i="6" s="1"/>
  <c r="AF140" i="77"/>
  <c r="BN140" i="6" s="1"/>
  <c r="BP140" i="6" s="1"/>
  <c r="Y142" i="77"/>
  <c r="X142" i="6" s="1"/>
  <c r="AF144" i="77"/>
  <c r="BN144" i="6" s="1"/>
  <c r="BP144" i="6" s="1"/>
  <c r="Y146" i="77"/>
  <c r="X146" i="6" s="1"/>
  <c r="AF148" i="77"/>
  <c r="BN148" i="6" s="1"/>
  <c r="BP148" i="6" s="1"/>
  <c r="Y150" i="77"/>
  <c r="X150" i="6" s="1"/>
  <c r="AF68" i="77"/>
  <c r="BN68" i="6" s="1"/>
  <c r="BP68" i="6" s="1"/>
  <c r="Z90" i="77"/>
  <c r="AD90" i="6" s="1"/>
  <c r="AF90" i="6" s="1"/>
  <c r="AC116" i="77"/>
  <c r="AV116" i="6" s="1"/>
  <c r="AX116" i="6" s="1"/>
  <c r="AH148" i="77"/>
  <c r="BZ148" i="6" s="1"/>
  <c r="CB148" i="6" s="1"/>
  <c r="AH29" i="77"/>
  <c r="BZ29" i="6" s="1"/>
  <c r="CB29" i="6" s="1"/>
  <c r="AE134" i="77"/>
  <c r="BH134" i="6" s="1"/>
  <c r="BJ134" i="6" s="1"/>
  <c r="AC16" i="77"/>
  <c r="AV16" i="6" s="1"/>
  <c r="AX16" i="6" s="1"/>
  <c r="Z28" i="77"/>
  <c r="AD28" i="6" s="1"/>
  <c r="AF31" i="77"/>
  <c r="BN31" i="6" s="1"/>
  <c r="X46" i="77"/>
  <c r="R46" i="6" s="1"/>
  <c r="T46" i="6" s="1"/>
  <c r="AG68" i="77"/>
  <c r="BT68" i="6" s="1"/>
  <c r="BV68" i="6" s="1"/>
  <c r="AF74" i="77"/>
  <c r="BN74" i="6" s="1"/>
  <c r="BP74" i="6" s="1"/>
  <c r="AE76" i="77"/>
  <c r="BH76" i="6" s="1"/>
  <c r="BJ76" i="6" s="1"/>
  <c r="Y84" i="77"/>
  <c r="X84" i="6" s="1"/>
  <c r="Z84" i="6" s="1"/>
  <c r="BN4" i="6"/>
  <c r="Y46" i="77"/>
  <c r="X46" i="6" s="1"/>
  <c r="Z46" i="6" s="1"/>
  <c r="AF76" i="77"/>
  <c r="BN76" i="6" s="1"/>
  <c r="BP76" i="6" s="1"/>
  <c r="AE120" i="77"/>
  <c r="BH120" i="6" s="1"/>
  <c r="BJ120" i="6" s="1"/>
  <c r="Z15" i="77"/>
  <c r="AD15" i="6" s="1"/>
  <c r="AF15" i="6" s="1"/>
  <c r="AF50" i="77"/>
  <c r="BN50" i="6" s="1"/>
  <c r="BP50" i="6" s="1"/>
  <c r="Z79" i="77"/>
  <c r="AD79" i="6" s="1"/>
  <c r="AF79" i="6" s="1"/>
  <c r="AE31" i="77"/>
  <c r="BH31" i="6" s="1"/>
  <c r="BJ31" i="6" s="1"/>
  <c r="AH140" i="77"/>
  <c r="BZ140" i="6" s="1"/>
  <c r="CB140" i="6" s="1"/>
  <c r="BH4" i="6"/>
  <c r="AE29" i="77"/>
  <c r="BH29" i="6" s="1"/>
  <c r="BJ29" i="6" s="1"/>
  <c r="AG80" i="77"/>
  <c r="BT80" i="6" s="1"/>
  <c r="BV80" i="6" s="1"/>
  <c r="AE112" i="77"/>
  <c r="BH112" i="6" s="1"/>
  <c r="BJ112" i="6" s="1"/>
  <c r="AD120" i="77"/>
  <c r="BB120" i="6" s="1"/>
  <c r="BD120" i="6" s="1"/>
  <c r="AE125" i="77"/>
  <c r="BH125" i="6" s="1"/>
  <c r="BJ125" i="6" s="1"/>
  <c r="AD134" i="77"/>
  <c r="BB134" i="6" s="1"/>
  <c r="BD134" i="6" s="1"/>
  <c r="AD25" i="77"/>
  <c r="BB25" i="6" s="1"/>
  <c r="Z84" i="77"/>
  <c r="AD84" i="6" s="1"/>
  <c r="AH87" i="77"/>
  <c r="BZ87" i="6" s="1"/>
  <c r="CB87" i="6" s="1"/>
  <c r="Z94" i="77"/>
  <c r="AD94" i="6" s="1"/>
  <c r="AF94" i="6" s="1"/>
  <c r="AF99" i="77"/>
  <c r="BN99" i="6" s="1"/>
  <c r="AE116" i="77"/>
  <c r="BH116" i="6" s="1"/>
  <c r="BJ116" i="6" s="1"/>
  <c r="AB138" i="77"/>
  <c r="AP138" i="6" s="1"/>
  <c r="AR138" i="6" s="1"/>
  <c r="AB142" i="77"/>
  <c r="AP142" i="6" s="1"/>
  <c r="AR142" i="6" s="1"/>
  <c r="Z13" i="77"/>
  <c r="AD13" i="6" s="1"/>
  <c r="AE16" i="77"/>
  <c r="BH16" i="6" s="1"/>
  <c r="BJ16" i="6" s="1"/>
  <c r="AD22" i="77"/>
  <c r="BB22" i="6" s="1"/>
  <c r="BD22" i="6" s="1"/>
  <c r="W35" i="77"/>
  <c r="L35" i="6" s="1"/>
  <c r="N35" i="6" s="1"/>
  <c r="R35" i="88" s="1"/>
  <c r="Z46" i="77"/>
  <c r="AD46" i="6" s="1"/>
  <c r="AD57" i="77"/>
  <c r="BB57" i="6" s="1"/>
  <c r="AA84" i="77"/>
  <c r="AJ84" i="6" s="1"/>
  <c r="AC90" i="77"/>
  <c r="AV90" i="6" s="1"/>
  <c r="X104" i="77"/>
  <c r="R104" i="6" s="1"/>
  <c r="AC142" i="77"/>
  <c r="AV142" i="6" s="1"/>
  <c r="AX142" i="6" s="1"/>
  <c r="W11" i="77"/>
  <c r="L11" i="6" s="1"/>
  <c r="AA13" i="77"/>
  <c r="AJ13" i="6" s="1"/>
  <c r="AD15" i="77"/>
  <c r="BB15" i="6" s="1"/>
  <c r="AF16" i="77"/>
  <c r="BN16" i="6" s="1"/>
  <c r="BP16" i="6" s="1"/>
  <c r="AD20" i="77"/>
  <c r="BB20" i="6" s="1"/>
  <c r="BD20" i="6" s="1"/>
  <c r="AE22" i="77"/>
  <c r="BH22" i="6" s="1"/>
  <c r="BJ22" i="6" s="1"/>
  <c r="AC28" i="77"/>
  <c r="AV28" i="6" s="1"/>
  <c r="AX28" i="6" s="1"/>
  <c r="W32" i="77"/>
  <c r="L32" i="6" s="1"/>
  <c r="N32" i="6" s="1"/>
  <c r="R32" i="88" s="1"/>
  <c r="X35" i="77"/>
  <c r="R35" i="6" s="1"/>
  <c r="T35" i="6" s="1"/>
  <c r="Y38" i="77"/>
  <c r="X38" i="6" s="1"/>
  <c r="Z38" i="6" s="1"/>
  <c r="AC40" i="77"/>
  <c r="AV40" i="6" s="1"/>
  <c r="X44" i="77"/>
  <c r="R44" i="6" s="1"/>
  <c r="T44" i="6" s="1"/>
  <c r="AA46" i="77"/>
  <c r="AJ46" i="6" s="1"/>
  <c r="AA49" i="77"/>
  <c r="AJ49" i="6" s="1"/>
  <c r="AL49" i="6" s="1"/>
  <c r="AG50" i="77"/>
  <c r="BT50" i="6" s="1"/>
  <c r="BV50" i="6" s="1"/>
  <c r="AE52" i="77"/>
  <c r="BH52" i="6" s="1"/>
  <c r="BJ52" i="6" s="1"/>
  <c r="AG57" i="77"/>
  <c r="BT57" i="6" s="1"/>
  <c r="BV57" i="6" s="1"/>
  <c r="AC62" i="77"/>
  <c r="AV62" i="6" s="1"/>
  <c r="AB64" i="77"/>
  <c r="AP64" i="6" s="1"/>
  <c r="AF67" i="77"/>
  <c r="BN67" i="6" s="1"/>
  <c r="BP67" i="6" s="1"/>
  <c r="AG72" i="77"/>
  <c r="BT72" i="6" s="1"/>
  <c r="BV72" i="6" s="1"/>
  <c r="AE79" i="77"/>
  <c r="BH79" i="6" s="1"/>
  <c r="BJ79" i="6" s="1"/>
  <c r="AD81" i="77"/>
  <c r="BB81" i="6" s="1"/>
  <c r="AB84" i="77"/>
  <c r="AP84" i="6" s="1"/>
  <c r="AA86" i="77"/>
  <c r="AJ86" i="6" s="1"/>
  <c r="AL86" i="6" s="1"/>
  <c r="Y89" i="77"/>
  <c r="X89" i="6" s="1"/>
  <c r="Z89" i="6" s="1"/>
  <c r="AG90" i="77"/>
  <c r="BT90" i="6" s="1"/>
  <c r="BV90" i="6" s="1"/>
  <c r="AG92" i="77"/>
  <c r="BT92" i="6" s="1"/>
  <c r="BV92" i="6" s="1"/>
  <c r="AB94" i="77"/>
  <c r="AP94" i="6" s="1"/>
  <c r="AR94" i="6" s="1"/>
  <c r="X98" i="77"/>
  <c r="R98" i="6" s="1"/>
  <c r="AH99" i="77"/>
  <c r="BZ99" i="6" s="1"/>
  <c r="CB99" i="6" s="1"/>
  <c r="Y102" i="77"/>
  <c r="X102" i="6" s="1"/>
  <c r="AC104" i="77"/>
  <c r="AV104" i="6" s="1"/>
  <c r="AX104" i="6" s="1"/>
  <c r="X106" i="77"/>
  <c r="R106" i="6" s="1"/>
  <c r="T106" i="6" s="1"/>
  <c r="AE108" i="77"/>
  <c r="BH108" i="6" s="1"/>
  <c r="BJ108" i="6" s="1"/>
  <c r="Z110" i="77"/>
  <c r="AD110" i="6" s="1"/>
  <c r="AF110" i="6" s="1"/>
  <c r="AA114" i="77"/>
  <c r="AJ114" i="6" s="1"/>
  <c r="AL114" i="6" s="1"/>
  <c r="AH116" i="77"/>
  <c r="BZ116" i="6" s="1"/>
  <c r="CB116" i="6" s="1"/>
  <c r="Z118" i="77"/>
  <c r="AD118" i="6" s="1"/>
  <c r="AF118" i="6" s="1"/>
  <c r="AH120" i="77"/>
  <c r="BZ120" i="6" s="1"/>
  <c r="CB120" i="6" s="1"/>
  <c r="Z122" i="77"/>
  <c r="AD122" i="6" s="1"/>
  <c r="AC124" i="77"/>
  <c r="AV124" i="6" s="1"/>
  <c r="AX124" i="6" s="1"/>
  <c r="AG131" i="77"/>
  <c r="BT131" i="6" s="1"/>
  <c r="BV131" i="6" s="1"/>
  <c r="AC133" i="77"/>
  <c r="AV133" i="6" s="1"/>
  <c r="AX133" i="6" s="1"/>
  <c r="Z137" i="77"/>
  <c r="AD137" i="6" s="1"/>
  <c r="AF137" i="6" s="1"/>
  <c r="AD138" i="77"/>
  <c r="BB138" i="6" s="1"/>
  <c r="BD138" i="6" s="1"/>
  <c r="Z141" i="77"/>
  <c r="AD141" i="6" s="1"/>
  <c r="AD142" i="77"/>
  <c r="BB142" i="6" s="1"/>
  <c r="BD142" i="6" s="1"/>
  <c r="Z145" i="77"/>
  <c r="AD145" i="6" s="1"/>
  <c r="AF145" i="6" s="1"/>
  <c r="Z149" i="77"/>
  <c r="AD149" i="6" s="1"/>
  <c r="AF149" i="6" s="1"/>
  <c r="BB4" i="6"/>
  <c r="BD4" i="6" s="1"/>
  <c r="BH8" i="6"/>
  <c r="AD29" i="77"/>
  <c r="BB29" i="6" s="1"/>
  <c r="AE74" i="77"/>
  <c r="BH74" i="6" s="1"/>
  <c r="BJ74" i="6" s="1"/>
  <c r="Y99" i="77"/>
  <c r="X99" i="6" s="1"/>
  <c r="Z99" i="6" s="1"/>
  <c r="AH136" i="77"/>
  <c r="BZ136" i="6" s="1"/>
  <c r="CB136" i="6" s="1"/>
  <c r="AH144" i="77"/>
  <c r="BZ144" i="6" s="1"/>
  <c r="CB144" i="6" s="1"/>
  <c r="BN8" i="6"/>
  <c r="W15" i="77"/>
  <c r="L15" i="6" s="1"/>
  <c r="AA25" i="77"/>
  <c r="AJ25" i="6" s="1"/>
  <c r="AL25" i="6" s="1"/>
  <c r="AE41" i="77"/>
  <c r="BH41" i="6" s="1"/>
  <c r="BJ41" i="6" s="1"/>
  <c r="BK41" i="6" s="1"/>
  <c r="BL41" i="6" s="1"/>
  <c r="BM41" i="6" s="1"/>
  <c r="Z40" i="63" s="1"/>
  <c r="AL40" i="63" s="1"/>
  <c r="AD16" i="77"/>
  <c r="BB16" i="6" s="1"/>
  <c r="BD16" i="6" s="1"/>
  <c r="AC22" i="77"/>
  <c r="AV22" i="6" s="1"/>
  <c r="AA28" i="77"/>
  <c r="AJ28" i="6" s="1"/>
  <c r="AD67" i="77"/>
  <c r="BB67" i="6" s="1"/>
  <c r="W89" i="77"/>
  <c r="L89" i="6" s="1"/>
  <c r="N89" i="6" s="1"/>
  <c r="R89" i="88" s="1"/>
  <c r="AF112" i="77"/>
  <c r="BN112" i="6" s="1"/>
  <c r="BP112" i="6" s="1"/>
  <c r="AF125" i="77"/>
  <c r="BN125" i="6" s="1"/>
  <c r="BP125" i="6" s="1"/>
  <c r="AB146" i="77"/>
  <c r="AP146" i="6" s="1"/>
  <c r="AR146" i="6" s="1"/>
  <c r="AE67" i="77"/>
  <c r="BH67" i="6" s="1"/>
  <c r="BJ67" i="6" s="1"/>
  <c r="Y86" i="77"/>
  <c r="X86" i="6" s="1"/>
  <c r="Z86" i="6" s="1"/>
  <c r="X89" i="77"/>
  <c r="R89" i="6" s="1"/>
  <c r="T89" i="6" s="1"/>
  <c r="AA94" i="77"/>
  <c r="AJ94" i="6" s="1"/>
  <c r="AL94" i="6" s="1"/>
  <c r="AG99" i="77"/>
  <c r="BT99" i="6" s="1"/>
  <c r="X102" i="77"/>
  <c r="R102" i="6" s="1"/>
  <c r="W106" i="77"/>
  <c r="L106" i="6" s="1"/>
  <c r="N106" i="6" s="1"/>
  <c r="R106" i="88" s="1"/>
  <c r="AH112" i="77"/>
  <c r="BZ112" i="6" s="1"/>
  <c r="CB112" i="6" s="1"/>
  <c r="AF116" i="77"/>
  <c r="BN116" i="6" s="1"/>
  <c r="BP116" i="6" s="1"/>
  <c r="AF120" i="77"/>
  <c r="BN120" i="6" s="1"/>
  <c r="BP120" i="6" s="1"/>
  <c r="W124" i="77"/>
  <c r="L124" i="6" s="1"/>
  <c r="AF131" i="77"/>
  <c r="BN131" i="6" s="1"/>
  <c r="BP131" i="6" s="1"/>
  <c r="AC138" i="77"/>
  <c r="AV138" i="6" s="1"/>
  <c r="AX138" i="6" s="1"/>
  <c r="AC150" i="77"/>
  <c r="AV150" i="6" s="1"/>
  <c r="AX150" i="6" s="1"/>
  <c r="AD7" i="6"/>
  <c r="AF7" i="6" s="1"/>
  <c r="AP9" i="6"/>
  <c r="R11" i="6"/>
  <c r="AG13" i="77"/>
  <c r="BT13" i="6" s="1"/>
  <c r="BV13" i="6" s="1"/>
  <c r="AE15" i="77"/>
  <c r="BH15" i="6" s="1"/>
  <c r="BJ15" i="6" s="1"/>
  <c r="AG16" i="77"/>
  <c r="BT16" i="6" s="1"/>
  <c r="BV16" i="6" s="1"/>
  <c r="AE20" i="77"/>
  <c r="BH20" i="6" s="1"/>
  <c r="AF22" i="77"/>
  <c r="BN22" i="6" s="1"/>
  <c r="AC26" i="77"/>
  <c r="AV26" i="6" s="1"/>
  <c r="AD28" i="77"/>
  <c r="BB28" i="6" s="1"/>
  <c r="BD28" i="6" s="1"/>
  <c r="X32" i="77"/>
  <c r="R32" i="6" s="1"/>
  <c r="Y35" i="77"/>
  <c r="X35" i="6" s="1"/>
  <c r="AB38" i="77"/>
  <c r="AP38" i="6" s="1"/>
  <c r="AD40" i="77"/>
  <c r="BB40" i="6" s="1"/>
  <c r="BD40" i="6" s="1"/>
  <c r="Y44" i="77"/>
  <c r="X44" i="6" s="1"/>
  <c r="Z44" i="6" s="1"/>
  <c r="AB46" i="77"/>
  <c r="AP46" i="6" s="1"/>
  <c r="AD49" i="77"/>
  <c r="BB49" i="6" s="1"/>
  <c r="AD62" i="77"/>
  <c r="BB62" i="6" s="1"/>
  <c r="BD62" i="6" s="1"/>
  <c r="AC64" i="77"/>
  <c r="AV64" i="6" s="1"/>
  <c r="AX64" i="6" s="1"/>
  <c r="AG67" i="77"/>
  <c r="BT67" i="6" s="1"/>
  <c r="BV67" i="6" s="1"/>
  <c r="AC75" i="77"/>
  <c r="AV75" i="6" s="1"/>
  <c r="AF79" i="77"/>
  <c r="BN79" i="6" s="1"/>
  <c r="BP79" i="6" s="1"/>
  <c r="W83" i="77"/>
  <c r="L83" i="6" s="1"/>
  <c r="N83" i="6" s="1"/>
  <c r="R83" i="88" s="1"/>
  <c r="AC84" i="77"/>
  <c r="AV84" i="6" s="1"/>
  <c r="AX84" i="6" s="1"/>
  <c r="AC86" i="77"/>
  <c r="AV86" i="6" s="1"/>
  <c r="AX86" i="6" s="1"/>
  <c r="Z89" i="77"/>
  <c r="AD89" i="6" s="1"/>
  <c r="AF89" i="6" s="1"/>
  <c r="AH90" i="77"/>
  <c r="BZ90" i="6" s="1"/>
  <c r="AC94" i="77"/>
  <c r="AV94" i="6" s="1"/>
  <c r="AX94" i="6" s="1"/>
  <c r="Y98" i="77"/>
  <c r="X98" i="6" s="1"/>
  <c r="Z102" i="77"/>
  <c r="AD102" i="6" s="1"/>
  <c r="AF102" i="6" s="1"/>
  <c r="AD104" i="77"/>
  <c r="BB104" i="6" s="1"/>
  <c r="BD104" i="6" s="1"/>
  <c r="Y106" i="77"/>
  <c r="X106" i="6" s="1"/>
  <c r="AF108" i="77"/>
  <c r="BN108" i="6" s="1"/>
  <c r="BP108" i="6" s="1"/>
  <c r="AA110" i="77"/>
  <c r="AJ110" i="6" s="1"/>
  <c r="AL110" i="6" s="1"/>
  <c r="AB114" i="77"/>
  <c r="AP114" i="6" s="1"/>
  <c r="AR114" i="6" s="1"/>
  <c r="AA118" i="77"/>
  <c r="AJ118" i="6" s="1"/>
  <c r="AL118" i="6" s="1"/>
  <c r="AA122" i="77"/>
  <c r="AJ122" i="6" s="1"/>
  <c r="AL122" i="6" s="1"/>
  <c r="AD124" i="77"/>
  <c r="BB124" i="6" s="1"/>
  <c r="BD124" i="6" s="1"/>
  <c r="W126" i="77"/>
  <c r="L126" i="6" s="1"/>
  <c r="W128" i="77"/>
  <c r="L128" i="6" s="1"/>
  <c r="AD133" i="77"/>
  <c r="BB133" i="6" s="1"/>
  <c r="BD133" i="6" s="1"/>
  <c r="AA137" i="77"/>
  <c r="AJ137" i="6" s="1"/>
  <c r="AL137" i="6" s="1"/>
  <c r="AA141" i="77"/>
  <c r="AJ141" i="6" s="1"/>
  <c r="AA145" i="77"/>
  <c r="AJ145" i="6" s="1"/>
  <c r="AL145" i="6" s="1"/>
  <c r="AA149" i="77"/>
  <c r="AJ149" i="6" s="1"/>
  <c r="AL149" i="6" s="1"/>
  <c r="AB16" i="77"/>
  <c r="AP16" i="6" s="1"/>
  <c r="AD76" i="77"/>
  <c r="BB76" i="6" s="1"/>
  <c r="BD76" i="6" s="1"/>
  <c r="AH85" i="77"/>
  <c r="BZ85" i="6" s="1"/>
  <c r="CB85" i="6" s="1"/>
  <c r="X94" i="77"/>
  <c r="R94" i="6" s="1"/>
  <c r="AE105" i="77"/>
  <c r="BH105" i="6" s="1"/>
  <c r="AD112" i="77"/>
  <c r="BB112" i="6" s="1"/>
  <c r="BD112" i="6" s="1"/>
  <c r="AC120" i="77"/>
  <c r="AV120" i="6" s="1"/>
  <c r="AX120" i="6" s="1"/>
  <c r="AD125" i="77"/>
  <c r="BB125" i="6" s="1"/>
  <c r="AA90" i="77"/>
  <c r="AJ90" i="6" s="1"/>
  <c r="AL90" i="6" s="1"/>
  <c r="Y94" i="77"/>
  <c r="X94" i="6" s="1"/>
  <c r="Z94" i="6" s="1"/>
  <c r="AD116" i="77"/>
  <c r="BB116" i="6" s="1"/>
  <c r="BD116" i="6" s="1"/>
  <c r="BT8" i="6"/>
  <c r="W38" i="77"/>
  <c r="L38" i="6" s="1"/>
  <c r="N38" i="6" s="1"/>
  <c r="R38" i="88" s="1"/>
  <c r="AH41" i="77"/>
  <c r="BZ41" i="6" s="1"/>
  <c r="W102" i="77"/>
  <c r="L102" i="6" s="1"/>
  <c r="AB28" i="77"/>
  <c r="AP28" i="6" s="1"/>
  <c r="X38" i="77"/>
  <c r="R38" i="6" s="1"/>
  <c r="W44" i="77"/>
  <c r="L44" i="6" s="1"/>
  <c r="N44" i="6" s="1"/>
  <c r="R44" i="88" s="1"/>
  <c r="Z49" i="77"/>
  <c r="AD49" i="6" s="1"/>
  <c r="AF49" i="6" s="1"/>
  <c r="AB62" i="77"/>
  <c r="AP62" i="6" s="1"/>
  <c r="AG76" i="77"/>
  <c r="BT76" i="6" s="1"/>
  <c r="BV76" i="6" s="1"/>
  <c r="W98" i="77"/>
  <c r="L98" i="6" s="1"/>
  <c r="AC146" i="77"/>
  <c r="AV146" i="6" s="1"/>
  <c r="AX146" i="6" s="1"/>
  <c r="W5" i="77"/>
  <c r="L5" i="6" s="1"/>
  <c r="AJ7" i="6"/>
  <c r="AV9" i="6"/>
  <c r="AX9" i="6" s="1"/>
  <c r="AH13" i="77"/>
  <c r="BZ13" i="6" s="1"/>
  <c r="CB13" i="6" s="1"/>
  <c r="AF15" i="77"/>
  <c r="BN15" i="6" s="1"/>
  <c r="BP15" i="6" s="1"/>
  <c r="AG22" i="77"/>
  <c r="BT22" i="6" s="1"/>
  <c r="AD26" i="77"/>
  <c r="BB26" i="6" s="1"/>
  <c r="BD26" i="6" s="1"/>
  <c r="AE28" i="77"/>
  <c r="BH28" i="6" s="1"/>
  <c r="Y32" i="77"/>
  <c r="X32" i="6" s="1"/>
  <c r="Z32" i="6" s="1"/>
  <c r="AD35" i="77"/>
  <c r="BB35" i="6" s="1"/>
  <c r="AC38" i="77"/>
  <c r="AV38" i="6" s="1"/>
  <c r="AX38" i="6" s="1"/>
  <c r="AE40" i="77"/>
  <c r="BH40" i="6" s="1"/>
  <c r="BJ40" i="6" s="1"/>
  <c r="AB44" i="77"/>
  <c r="AP44" i="6" s="1"/>
  <c r="AC46" i="77"/>
  <c r="AV46" i="6" s="1"/>
  <c r="AX46" i="6" s="1"/>
  <c r="AE49" i="77"/>
  <c r="BH49" i="6" s="1"/>
  <c r="BJ49" i="6" s="1"/>
  <c r="AG52" i="77"/>
  <c r="BT52" i="6" s="1"/>
  <c r="BV52" i="6" s="1"/>
  <c r="AE62" i="77"/>
  <c r="BH62" i="6" s="1"/>
  <c r="BJ62" i="6" s="1"/>
  <c r="AD64" i="77"/>
  <c r="BB64" i="6" s="1"/>
  <c r="BD64" i="6" s="1"/>
  <c r="X70" i="77"/>
  <c r="R70" i="6" s="1"/>
  <c r="T70" i="6" s="1"/>
  <c r="W77" i="77"/>
  <c r="L77" i="6" s="1"/>
  <c r="N77" i="6" s="1"/>
  <c r="R77" i="88" s="1"/>
  <c r="AG79" i="77"/>
  <c r="BT79" i="6" s="1"/>
  <c r="BV79" i="6" s="1"/>
  <c r="X83" i="77"/>
  <c r="R83" i="6" s="1"/>
  <c r="T83" i="6" s="1"/>
  <c r="AE84" i="77"/>
  <c r="BH84" i="6" s="1"/>
  <c r="BJ84" i="6" s="1"/>
  <c r="AD86" i="77"/>
  <c r="BB86" i="6" s="1"/>
  <c r="BD86" i="6" s="1"/>
  <c r="X88" i="77"/>
  <c r="R88" i="6" s="1"/>
  <c r="T88" i="6" s="1"/>
  <c r="AA89" i="77"/>
  <c r="AJ89" i="6" s="1"/>
  <c r="AD94" i="77"/>
  <c r="BB94" i="6" s="1"/>
  <c r="BD94" i="6" s="1"/>
  <c r="Z98" i="77"/>
  <c r="AD98" i="6" s="1"/>
  <c r="AF98" i="6" s="1"/>
  <c r="AA102" i="77"/>
  <c r="AJ102" i="6" s="1"/>
  <c r="AL102" i="6" s="1"/>
  <c r="AE104" i="77"/>
  <c r="BH104" i="6" s="1"/>
  <c r="BJ104" i="6" s="1"/>
  <c r="Z106" i="77"/>
  <c r="AD106" i="6" s="1"/>
  <c r="AH108" i="77"/>
  <c r="BZ108" i="6" s="1"/>
  <c r="CB108" i="6" s="1"/>
  <c r="AB110" i="77"/>
  <c r="AP110" i="6" s="1"/>
  <c r="AR110" i="6" s="1"/>
  <c r="AB118" i="77"/>
  <c r="AP118" i="6" s="1"/>
  <c r="AR118" i="6" s="1"/>
  <c r="AB122" i="77"/>
  <c r="AP122" i="6" s="1"/>
  <c r="AR122" i="6" s="1"/>
  <c r="AE124" i="77"/>
  <c r="BH124" i="6" s="1"/>
  <c r="BJ124" i="6" s="1"/>
  <c r="X126" i="77"/>
  <c r="R126" i="6" s="1"/>
  <c r="AC128" i="77"/>
  <c r="AV128" i="6" s="1"/>
  <c r="AX128" i="6" s="1"/>
  <c r="AE133" i="77"/>
  <c r="BH133" i="6" s="1"/>
  <c r="BJ133" i="6" s="1"/>
  <c r="AB137" i="77"/>
  <c r="AP137" i="6" s="1"/>
  <c r="AR137" i="6" s="1"/>
  <c r="AB141" i="77"/>
  <c r="AP141" i="6" s="1"/>
  <c r="AR141" i="6" s="1"/>
  <c r="AB145" i="77"/>
  <c r="AP145" i="6" s="1"/>
  <c r="AR145" i="6" s="1"/>
  <c r="AB149" i="77"/>
  <c r="AP149" i="6" s="1"/>
  <c r="AR149" i="6" s="1"/>
  <c r="Y28" i="77"/>
  <c r="X28" i="6" s="1"/>
  <c r="Z28" i="6" s="1"/>
  <c r="AD41" i="77"/>
  <c r="BB41" i="6" s="1"/>
  <c r="BD41" i="6" s="1"/>
  <c r="BE41" i="6" s="1"/>
  <c r="BF41" i="6" s="1"/>
  <c r="BG41" i="6" s="1"/>
  <c r="Y40" i="63" s="1"/>
  <c r="AK40" i="63" s="1"/>
  <c r="AF80" i="77"/>
  <c r="BN80" i="6" s="1"/>
  <c r="BP80" i="6" s="1"/>
  <c r="AC134" i="77"/>
  <c r="AV134" i="6" s="1"/>
  <c r="AX134" i="6" s="1"/>
  <c r="Y15" i="77"/>
  <c r="X15" i="6" s="1"/>
  <c r="Z15" i="6" s="1"/>
  <c r="AE50" i="77"/>
  <c r="BH50" i="6" s="1"/>
  <c r="BJ50" i="6" s="1"/>
  <c r="AG74" i="77"/>
  <c r="BT74" i="6" s="1"/>
  <c r="AB150" i="77"/>
  <c r="AP150" i="6" s="1"/>
  <c r="AR150" i="6" s="1"/>
  <c r="AG15" i="77"/>
  <c r="BT15" i="6" s="1"/>
  <c r="BV15" i="6" s="1"/>
  <c r="AF28" i="77"/>
  <c r="BN28" i="6" s="1"/>
  <c r="BP28" i="6" s="1"/>
  <c r="AD38" i="77"/>
  <c r="BB38" i="6" s="1"/>
  <c r="BD38" i="6" s="1"/>
  <c r="AC44" i="77"/>
  <c r="AV44" i="6" s="1"/>
  <c r="AD46" i="77"/>
  <c r="BB46" i="6" s="1"/>
  <c r="BD46" i="6" s="1"/>
  <c r="AF62" i="77"/>
  <c r="BN62" i="6" s="1"/>
  <c r="BP62" i="6" s="1"/>
  <c r="AE64" i="77"/>
  <c r="BH64" i="6" s="1"/>
  <c r="BJ64" i="6" s="1"/>
  <c r="AH84" i="77"/>
  <c r="BZ84" i="6" s="1"/>
  <c r="CB84" i="6" s="1"/>
  <c r="AE86" i="77"/>
  <c r="BH86" i="6" s="1"/>
  <c r="BJ86" i="6" s="1"/>
  <c r="AB89" i="77"/>
  <c r="AP89" i="6" s="1"/>
  <c r="AE94" i="77"/>
  <c r="BH94" i="6" s="1"/>
  <c r="BJ94" i="6" s="1"/>
  <c r="AA98" i="77"/>
  <c r="AJ98" i="6" s="1"/>
  <c r="AL98" i="6" s="1"/>
  <c r="AB102" i="77"/>
  <c r="AP102" i="6" s="1"/>
  <c r="AR102" i="6" s="1"/>
  <c r="AF104" i="77"/>
  <c r="BN104" i="6" s="1"/>
  <c r="BP104" i="6" s="1"/>
  <c r="AA106" i="77"/>
  <c r="AJ106" i="6" s="1"/>
  <c r="AL106" i="6" s="1"/>
  <c r="AC110" i="77"/>
  <c r="AV110" i="6" s="1"/>
  <c r="AX110" i="6" s="1"/>
  <c r="AC118" i="77"/>
  <c r="AV118" i="6" s="1"/>
  <c r="AX118" i="6" s="1"/>
  <c r="AF124" i="77"/>
  <c r="BN124" i="6" s="1"/>
  <c r="BP124" i="6" s="1"/>
  <c r="Y126" i="77"/>
  <c r="X126" i="6" s="1"/>
  <c r="Z126" i="6" s="1"/>
  <c r="AD128" i="77"/>
  <c r="BB128" i="6" s="1"/>
  <c r="BD128" i="6" s="1"/>
  <c r="AC137" i="77"/>
  <c r="AV137" i="6" s="1"/>
  <c r="AX137" i="6" s="1"/>
  <c r="AC141" i="77"/>
  <c r="AV141" i="6" s="1"/>
  <c r="AX141" i="6" s="1"/>
  <c r="AC145" i="77"/>
  <c r="AV145" i="6" s="1"/>
  <c r="AX145" i="6" s="1"/>
  <c r="AC149" i="77"/>
  <c r="AV149" i="6" s="1"/>
  <c r="AX149" i="6" s="1"/>
  <c r="AG28" i="77"/>
  <c r="BT28" i="6" s="1"/>
  <c r="BV28" i="6" s="1"/>
  <c r="X10" i="6"/>
  <c r="Z10" i="6" s="1"/>
  <c r="AA23" i="77"/>
  <c r="AJ23" i="6" s="1"/>
  <c r="AB23" i="77"/>
  <c r="AP23" i="6" s="1"/>
  <c r="AR23" i="6" s="1"/>
  <c r="AD27" i="77"/>
  <c r="BB27" i="6" s="1"/>
  <c r="X68" i="77"/>
  <c r="R68" i="6" s="1"/>
  <c r="T68" i="6" s="1"/>
  <c r="W74" i="77"/>
  <c r="L74" i="6" s="1"/>
  <c r="N74" i="6" s="1"/>
  <c r="R74" i="88" s="1"/>
  <c r="X80" i="77"/>
  <c r="R80" i="6" s="1"/>
  <c r="T80" i="6" s="1"/>
  <c r="Y85" i="77"/>
  <c r="X85" i="6" s="1"/>
  <c r="Z85" i="6" s="1"/>
  <c r="Z109" i="77"/>
  <c r="AD109" i="6" s="1"/>
  <c r="AF109" i="6" s="1"/>
  <c r="X4" i="6"/>
  <c r="AE27" i="77"/>
  <c r="BH27" i="6" s="1"/>
  <c r="Y36" i="77"/>
  <c r="X36" i="6" s="1"/>
  <c r="Z36" i="6" s="1"/>
  <c r="W41" i="77"/>
  <c r="L41" i="6" s="1"/>
  <c r="N41" i="6" s="1"/>
  <c r="Z63" i="77"/>
  <c r="AD63" i="6" s="1"/>
  <c r="AF63" i="6" s="1"/>
  <c r="Y68" i="77"/>
  <c r="X68" i="6" s="1"/>
  <c r="Z68" i="6" s="1"/>
  <c r="X74" i="77"/>
  <c r="R74" i="6" s="1"/>
  <c r="T74" i="6" s="1"/>
  <c r="Z85" i="77"/>
  <c r="AD85" i="6" s="1"/>
  <c r="AF85" i="6" s="1"/>
  <c r="AA109" i="77"/>
  <c r="AJ109" i="6" s="1"/>
  <c r="AL109" i="6" s="1"/>
  <c r="W144" i="77"/>
  <c r="L144" i="6" s="1"/>
  <c r="W148" i="77"/>
  <c r="L148" i="6" s="1"/>
  <c r="Y14" i="77"/>
  <c r="X14" i="6" s="1"/>
  <c r="Z14" i="6" s="1"/>
  <c r="AC27" i="77"/>
  <c r="AV27" i="6" s="1"/>
  <c r="AX27" i="6" s="1"/>
  <c r="AD10" i="6"/>
  <c r="AA14" i="77"/>
  <c r="AJ14" i="6" s="1"/>
  <c r="AL14" i="6" s="1"/>
  <c r="X76" i="77"/>
  <c r="R76" i="6" s="1"/>
  <c r="T76" i="6" s="1"/>
  <c r="W134" i="77"/>
  <c r="L134" i="6" s="1"/>
  <c r="W8" i="77"/>
  <c r="L8" i="6" s="1"/>
  <c r="AJ10" i="6"/>
  <c r="AL10" i="6" s="1"/>
  <c r="AE14" i="77"/>
  <c r="BH14" i="6" s="1"/>
  <c r="BJ14" i="6" s="1"/>
  <c r="W16" i="77"/>
  <c r="L16" i="6" s="1"/>
  <c r="N16" i="6" s="1"/>
  <c r="R16" i="88" s="1"/>
  <c r="Y29" i="77"/>
  <c r="X29" i="6" s="1"/>
  <c r="Z29" i="6" s="1"/>
  <c r="Y76" i="77"/>
  <c r="X76" i="6" s="1"/>
  <c r="Z76" i="6" s="1"/>
  <c r="Y80" i="77"/>
  <c r="X80" i="6" s="1"/>
  <c r="Z80" i="6" s="1"/>
  <c r="AG89" i="77"/>
  <c r="BT89" i="6" s="1"/>
  <c r="AH95" i="77"/>
  <c r="BZ95" i="6" s="1"/>
  <c r="CB95" i="6" s="1"/>
  <c r="AE98" i="77"/>
  <c r="BH98" i="6" s="1"/>
  <c r="BJ98" i="6" s="1"/>
  <c r="AE106" i="77"/>
  <c r="BH106" i="6" s="1"/>
  <c r="X134" i="77"/>
  <c r="R134" i="6" s="1"/>
  <c r="W136" i="77"/>
  <c r="L136" i="6" s="1"/>
  <c r="W140" i="77"/>
  <c r="L140" i="6" s="1"/>
  <c r="AD4" i="6"/>
  <c r="R8" i="6"/>
  <c r="AP10" i="6"/>
  <c r="BH11" i="6"/>
  <c r="AF14" i="77"/>
  <c r="BN14" i="6" s="1"/>
  <c r="X16" i="77"/>
  <c r="R16" i="6" s="1"/>
  <c r="AB18" i="77"/>
  <c r="AP18" i="6" s="1"/>
  <c r="W22" i="77"/>
  <c r="L22" i="6" s="1"/>
  <c r="N22" i="6" s="1"/>
  <c r="R22" i="88" s="1"/>
  <c r="AG32" i="77"/>
  <c r="BT32" i="6" s="1"/>
  <c r="BV32" i="6" s="1"/>
  <c r="W50" i="77"/>
  <c r="L50" i="6" s="1"/>
  <c r="N50" i="6" s="1"/>
  <c r="R50" i="88" s="1"/>
  <c r="AC56" i="77"/>
  <c r="AV56" i="6" s="1"/>
  <c r="AX56" i="6" s="1"/>
  <c r="AB58" i="77"/>
  <c r="AP58" i="6" s="1"/>
  <c r="AB68" i="77"/>
  <c r="AP68" i="6" s="1"/>
  <c r="AD70" i="77"/>
  <c r="BB70" i="6" s="1"/>
  <c r="BD70" i="6" s="1"/>
  <c r="Y74" i="77"/>
  <c r="X74" i="6" s="1"/>
  <c r="Z74" i="6" s="1"/>
  <c r="Z76" i="77"/>
  <c r="AD76" i="6" s="1"/>
  <c r="AB80" i="77"/>
  <c r="AP80" i="6" s="1"/>
  <c r="AA82" i="77"/>
  <c r="AJ82" i="6" s="1"/>
  <c r="AL82" i="6" s="1"/>
  <c r="AD83" i="77"/>
  <c r="BB83" i="6" s="1"/>
  <c r="BD83" i="6" s="1"/>
  <c r="AA85" i="77"/>
  <c r="AJ85" i="6" s="1"/>
  <c r="AL85" i="6" s="1"/>
  <c r="AA87" i="77"/>
  <c r="AJ87" i="6" s="1"/>
  <c r="AD88" i="77"/>
  <c r="BB88" i="6" s="1"/>
  <c r="BD88" i="6" s="1"/>
  <c r="AF91" i="77"/>
  <c r="BN91" i="6" s="1"/>
  <c r="AH100" i="77"/>
  <c r="BZ100" i="6" s="1"/>
  <c r="CB100" i="6" s="1"/>
  <c r="Z105" i="77"/>
  <c r="AD105" i="6" s="1"/>
  <c r="AF105" i="6" s="1"/>
  <c r="AB109" i="77"/>
  <c r="AP109" i="6" s="1"/>
  <c r="AR109" i="6" s="1"/>
  <c r="AE113" i="77"/>
  <c r="BH113" i="6" s="1"/>
  <c r="BJ113" i="6" s="1"/>
  <c r="AD117" i="77"/>
  <c r="BB117" i="6" s="1"/>
  <c r="AD121" i="77"/>
  <c r="BB121" i="6" s="1"/>
  <c r="Z125" i="77"/>
  <c r="AD125" i="6" s="1"/>
  <c r="AF125" i="6" s="1"/>
  <c r="AD126" i="77"/>
  <c r="BB126" i="6" s="1"/>
  <c r="BD126" i="6" s="1"/>
  <c r="AB130" i="77"/>
  <c r="AP130" i="6" s="1"/>
  <c r="AR130" i="6" s="1"/>
  <c r="AF132" i="77"/>
  <c r="BN132" i="6" s="1"/>
  <c r="BP132" i="6" s="1"/>
  <c r="Y134" i="77"/>
  <c r="X134" i="6" s="1"/>
  <c r="AC136" i="77"/>
  <c r="AV136" i="6" s="1"/>
  <c r="AX136" i="6" s="1"/>
  <c r="AC140" i="77"/>
  <c r="AV140" i="6" s="1"/>
  <c r="AX140" i="6" s="1"/>
  <c r="AC144" i="77"/>
  <c r="AV144" i="6" s="1"/>
  <c r="AX144" i="6" s="1"/>
  <c r="AC148" i="77"/>
  <c r="AV148" i="6" s="1"/>
  <c r="AX148" i="6" s="1"/>
  <c r="BT6" i="6"/>
  <c r="AJ9" i="6"/>
  <c r="BT12" i="6"/>
  <c r="BV12" i="6" s="1"/>
  <c r="AF13" i="77"/>
  <c r="BN13" i="6" s="1"/>
  <c r="BP13" i="6" s="1"/>
  <c r="AA17" i="77"/>
  <c r="AJ17" i="6" s="1"/>
  <c r="AL17" i="6" s="1"/>
  <c r="AA18" i="77"/>
  <c r="AJ18" i="6" s="1"/>
  <c r="AL18" i="6" s="1"/>
  <c r="AA19" i="77"/>
  <c r="AJ19" i="6" s="1"/>
  <c r="AC20" i="77"/>
  <c r="AV20" i="6" s="1"/>
  <c r="AX20" i="6" s="1"/>
  <c r="AC21" i="77"/>
  <c r="AV21" i="6" s="1"/>
  <c r="AX21" i="6" s="1"/>
  <c r="Z23" i="77"/>
  <c r="AD23" i="6" s="1"/>
  <c r="AF23" i="6" s="1"/>
  <c r="Z24" i="77"/>
  <c r="AD24" i="6" s="1"/>
  <c r="Z25" i="77"/>
  <c r="AD25" i="6" s="1"/>
  <c r="AF25" i="6" s="1"/>
  <c r="AB26" i="77"/>
  <c r="AP26" i="6" s="1"/>
  <c r="AB27" i="77"/>
  <c r="AP27" i="6" s="1"/>
  <c r="AR27" i="6" s="1"/>
  <c r="AE48" i="77"/>
  <c r="BH48" i="6" s="1"/>
  <c r="BJ48" i="6" s="1"/>
  <c r="AD48" i="77"/>
  <c r="BB48" i="6" s="1"/>
  <c r="BD48" i="6" s="1"/>
  <c r="Z48" i="77"/>
  <c r="AD48" i="6" s="1"/>
  <c r="AF48" i="6" s="1"/>
  <c r="Y48" i="77"/>
  <c r="X48" i="6" s="1"/>
  <c r="Z48" i="6" s="1"/>
  <c r="AE66" i="77"/>
  <c r="BH66" i="6" s="1"/>
  <c r="BJ66" i="6" s="1"/>
  <c r="AD66" i="77"/>
  <c r="BB66" i="6" s="1"/>
  <c r="BD66" i="6" s="1"/>
  <c r="AC66" i="77"/>
  <c r="AV66" i="6" s="1"/>
  <c r="Z66" i="77"/>
  <c r="AD66" i="6" s="1"/>
  <c r="AF66" i="6" s="1"/>
  <c r="Y66" i="77"/>
  <c r="X66" i="6" s="1"/>
  <c r="Z66" i="6" s="1"/>
  <c r="AE107" i="77"/>
  <c r="BH107" i="6" s="1"/>
  <c r="BJ107" i="6" s="1"/>
  <c r="AD107" i="77"/>
  <c r="BB107" i="6" s="1"/>
  <c r="BD107" i="6" s="1"/>
  <c r="AC107" i="77"/>
  <c r="AV107" i="6" s="1"/>
  <c r="AX107" i="6" s="1"/>
  <c r="AB107" i="77"/>
  <c r="AP107" i="6" s="1"/>
  <c r="AR107" i="6" s="1"/>
  <c r="AA107" i="77"/>
  <c r="AJ107" i="6" s="1"/>
  <c r="AL107" i="6" s="1"/>
  <c r="Z107" i="77"/>
  <c r="AD107" i="6" s="1"/>
  <c r="AF107" i="6" s="1"/>
  <c r="X107" i="77"/>
  <c r="R107" i="6" s="1"/>
  <c r="AH107" i="77"/>
  <c r="BZ107" i="6" s="1"/>
  <c r="CB107" i="6" s="1"/>
  <c r="AG107" i="77"/>
  <c r="BT107" i="6" s="1"/>
  <c r="BV107" i="6" s="1"/>
  <c r="AF107" i="77"/>
  <c r="BN107" i="6" s="1"/>
  <c r="BP107" i="6" s="1"/>
  <c r="Y107" i="77"/>
  <c r="X107" i="6" s="1"/>
  <c r="W107" i="77"/>
  <c r="L107" i="6" s="1"/>
  <c r="N107" i="6" s="1"/>
  <c r="R107" i="88" s="1"/>
  <c r="BZ6" i="6"/>
  <c r="BZ12" i="6"/>
  <c r="CB12" i="6" s="1"/>
  <c r="Y39" i="77"/>
  <c r="X39" i="6" s="1"/>
  <c r="Z39" i="6" s="1"/>
  <c r="X39" i="77"/>
  <c r="R39" i="6" s="1"/>
  <c r="AF39" i="77"/>
  <c r="BN39" i="6" s="1"/>
  <c r="BP39" i="6" s="1"/>
  <c r="AE39" i="77"/>
  <c r="BH39" i="6" s="1"/>
  <c r="BJ39" i="6" s="1"/>
  <c r="AE60" i="77"/>
  <c r="BH60" i="6" s="1"/>
  <c r="BJ60" i="6" s="1"/>
  <c r="AD60" i="77"/>
  <c r="BB60" i="6" s="1"/>
  <c r="BD60" i="6" s="1"/>
  <c r="AC60" i="77"/>
  <c r="AV60" i="6" s="1"/>
  <c r="AX60" i="6" s="1"/>
  <c r="Z60" i="77"/>
  <c r="AD60" i="6" s="1"/>
  <c r="Y60" i="77"/>
  <c r="X60" i="6" s="1"/>
  <c r="Z60" i="6" s="1"/>
  <c r="AG71" i="77"/>
  <c r="BT71" i="6" s="1"/>
  <c r="AF71" i="77"/>
  <c r="BN71" i="6" s="1"/>
  <c r="BP71" i="6" s="1"/>
  <c r="AE71" i="77"/>
  <c r="BH71" i="6" s="1"/>
  <c r="BJ71" i="6" s="1"/>
  <c r="AC71" i="77"/>
  <c r="AV71" i="6" s="1"/>
  <c r="AX71" i="6" s="1"/>
  <c r="AB71" i="77"/>
  <c r="AP71" i="6" s="1"/>
  <c r="AA71" i="77"/>
  <c r="AJ71" i="6" s="1"/>
  <c r="AH71" i="77"/>
  <c r="BZ71" i="6" s="1"/>
  <c r="W6" i="77"/>
  <c r="L6" i="6" s="1"/>
  <c r="N6" i="6" s="1"/>
  <c r="R6" i="88" s="1"/>
  <c r="W12" i="77"/>
  <c r="L12" i="6" s="1"/>
  <c r="N12" i="6" s="1"/>
  <c r="R12" i="88" s="1"/>
  <c r="W39" i="77"/>
  <c r="L39" i="6" s="1"/>
  <c r="AG47" i="77"/>
  <c r="BT47" i="6" s="1"/>
  <c r="BV47" i="6" s="1"/>
  <c r="AF47" i="77"/>
  <c r="BN47" i="6" s="1"/>
  <c r="BP47" i="6" s="1"/>
  <c r="AB47" i="77"/>
  <c r="AP47" i="6" s="1"/>
  <c r="AR47" i="6" s="1"/>
  <c r="AA47" i="77"/>
  <c r="AJ47" i="6" s="1"/>
  <c r="AL47" i="6" s="1"/>
  <c r="AE54" i="77"/>
  <c r="BH54" i="6" s="1"/>
  <c r="BJ54" i="6" s="1"/>
  <c r="AD54" i="77"/>
  <c r="BB54" i="6" s="1"/>
  <c r="BD54" i="6" s="1"/>
  <c r="AC54" i="77"/>
  <c r="AV54" i="6" s="1"/>
  <c r="Z54" i="77"/>
  <c r="AD54" i="6" s="1"/>
  <c r="AF54" i="6" s="1"/>
  <c r="Y54" i="77"/>
  <c r="X54" i="6" s="1"/>
  <c r="Z54" i="6" s="1"/>
  <c r="W60" i="77"/>
  <c r="L60" i="6" s="1"/>
  <c r="N60" i="6" s="1"/>
  <c r="R60" i="88" s="1"/>
  <c r="W71" i="77"/>
  <c r="L71" i="6" s="1"/>
  <c r="N71" i="6" s="1"/>
  <c r="R71" i="88" s="1"/>
  <c r="BZ7" i="6"/>
  <c r="BB9" i="6"/>
  <c r="R12" i="6"/>
  <c r="AD17" i="77"/>
  <c r="BB17" i="6" s="1"/>
  <c r="AF18" i="77"/>
  <c r="BN18" i="6" s="1"/>
  <c r="AF19" i="77"/>
  <c r="BN19" i="6" s="1"/>
  <c r="BP19" i="6" s="1"/>
  <c r="AF20" i="77"/>
  <c r="BN20" i="6" s="1"/>
  <c r="BP20" i="6" s="1"/>
  <c r="AF21" i="77"/>
  <c r="BN21" i="6" s="1"/>
  <c r="AC23" i="77"/>
  <c r="AV23" i="6" s="1"/>
  <c r="AC24" i="77"/>
  <c r="AV24" i="6" s="1"/>
  <c r="AX24" i="6" s="1"/>
  <c r="AE25" i="77"/>
  <c r="BH25" i="6" s="1"/>
  <c r="BJ25" i="6" s="1"/>
  <c r="AE26" i="77"/>
  <c r="BH26" i="6" s="1"/>
  <c r="BJ26" i="6" s="1"/>
  <c r="AC37" i="77"/>
  <c r="AV37" i="6" s="1"/>
  <c r="AB37" i="77"/>
  <c r="AP37" i="6" s="1"/>
  <c r="AR37" i="6" s="1"/>
  <c r="X37" i="77"/>
  <c r="R37" i="6" s="1"/>
  <c r="Z39" i="77"/>
  <c r="AD39" i="6" s="1"/>
  <c r="AF39" i="6" s="1"/>
  <c r="W47" i="77"/>
  <c r="L47" i="6" s="1"/>
  <c r="AA48" i="77"/>
  <c r="AJ48" i="6" s="1"/>
  <c r="AL48" i="6" s="1"/>
  <c r="W54" i="77"/>
  <c r="L54" i="6" s="1"/>
  <c r="N54" i="6" s="1"/>
  <c r="R54" i="88" s="1"/>
  <c r="X60" i="77"/>
  <c r="R60" i="6" s="1"/>
  <c r="T60" i="6" s="1"/>
  <c r="AG65" i="77"/>
  <c r="BT65" i="6" s="1"/>
  <c r="BV65" i="6" s="1"/>
  <c r="AF65" i="77"/>
  <c r="BN65" i="6" s="1"/>
  <c r="BP65" i="6" s="1"/>
  <c r="AE65" i="77"/>
  <c r="BH65" i="6" s="1"/>
  <c r="BJ65" i="6" s="1"/>
  <c r="AB65" i="77"/>
  <c r="AP65" i="6" s="1"/>
  <c r="AR65" i="6" s="1"/>
  <c r="AA65" i="77"/>
  <c r="AJ65" i="6" s="1"/>
  <c r="AL65" i="6" s="1"/>
  <c r="AA66" i="77"/>
  <c r="AJ66" i="6" s="1"/>
  <c r="AL66" i="6" s="1"/>
  <c r="X71" i="77"/>
  <c r="R71" i="6" s="1"/>
  <c r="T71" i="6" s="1"/>
  <c r="AC73" i="77"/>
  <c r="AV73" i="6" s="1"/>
  <c r="AB73" i="77"/>
  <c r="AP73" i="6" s="1"/>
  <c r="AR73" i="6" s="1"/>
  <c r="AA73" i="77"/>
  <c r="AJ73" i="6" s="1"/>
  <c r="AL73" i="6" s="1"/>
  <c r="Y73" i="77"/>
  <c r="X73" i="6" s="1"/>
  <c r="Z73" i="6" s="1"/>
  <c r="X73" i="77"/>
  <c r="R73" i="6" s="1"/>
  <c r="W73" i="77"/>
  <c r="L73" i="6" s="1"/>
  <c r="AD73" i="77"/>
  <c r="BB73" i="6" s="1"/>
  <c r="X6" i="6"/>
  <c r="Z6" i="6" s="1"/>
  <c r="W7" i="77"/>
  <c r="L7" i="6" s="1"/>
  <c r="BH9" i="6"/>
  <c r="BJ9" i="6" s="1"/>
  <c r="X12" i="6"/>
  <c r="Z12" i="6" s="1"/>
  <c r="W13" i="77"/>
  <c r="L13" i="6" s="1"/>
  <c r="N13" i="6" s="1"/>
  <c r="R13" i="88" s="1"/>
  <c r="AE17" i="77"/>
  <c r="BH17" i="6" s="1"/>
  <c r="BJ17" i="6" s="1"/>
  <c r="AG18" i="77"/>
  <c r="BT18" i="6" s="1"/>
  <c r="AG19" i="77"/>
  <c r="BT19" i="6" s="1"/>
  <c r="BV19" i="6" s="1"/>
  <c r="AG20" i="77"/>
  <c r="BT20" i="6" s="1"/>
  <c r="BV20" i="6" s="1"/>
  <c r="AG21" i="77"/>
  <c r="BT21" i="6" s="1"/>
  <c r="AD23" i="77"/>
  <c r="BB23" i="6" s="1"/>
  <c r="BD23" i="6" s="1"/>
  <c r="AF24" i="77"/>
  <c r="BN24" i="6" s="1"/>
  <c r="BP24" i="6" s="1"/>
  <c r="AF25" i="77"/>
  <c r="BN25" i="6" s="1"/>
  <c r="BP25" i="6" s="1"/>
  <c r="AF26" i="77"/>
  <c r="BN26" i="6" s="1"/>
  <c r="AF27" i="77"/>
  <c r="BN27" i="6" s="1"/>
  <c r="BP27" i="6" s="1"/>
  <c r="AG31" i="77"/>
  <c r="BT31" i="6" s="1"/>
  <c r="AE36" i="77"/>
  <c r="BH36" i="6" s="1"/>
  <c r="BJ36" i="6" s="1"/>
  <c r="AD36" i="77"/>
  <c r="BB36" i="6" s="1"/>
  <c r="BD36" i="6" s="1"/>
  <c r="Z36" i="77"/>
  <c r="AD36" i="6" s="1"/>
  <c r="AF36" i="6" s="1"/>
  <c r="W37" i="77"/>
  <c r="L37" i="6" s="1"/>
  <c r="N37" i="6" s="1"/>
  <c r="R37" i="88" s="1"/>
  <c r="AA39" i="77"/>
  <c r="AJ39" i="6" s="1"/>
  <c r="AL39" i="6" s="1"/>
  <c r="Y45" i="77"/>
  <c r="X45" i="6" s="1"/>
  <c r="Z45" i="6" s="1"/>
  <c r="X45" i="77"/>
  <c r="R45" i="6" s="1"/>
  <c r="AF45" i="77"/>
  <c r="BN45" i="6" s="1"/>
  <c r="BP45" i="6" s="1"/>
  <c r="AE45" i="77"/>
  <c r="BH45" i="6" s="1"/>
  <c r="BJ45" i="6" s="1"/>
  <c r="X47" i="77"/>
  <c r="R47" i="6" s="1"/>
  <c r="AB48" i="77"/>
  <c r="AP48" i="6" s="1"/>
  <c r="X54" i="77"/>
  <c r="R54" i="6" s="1"/>
  <c r="T54" i="6" s="1"/>
  <c r="AG59" i="77"/>
  <c r="BT59" i="6" s="1"/>
  <c r="BV59" i="6" s="1"/>
  <c r="AF59" i="77"/>
  <c r="BN59" i="6" s="1"/>
  <c r="BP59" i="6" s="1"/>
  <c r="AE59" i="77"/>
  <c r="BH59" i="6" s="1"/>
  <c r="BJ59" i="6" s="1"/>
  <c r="AB59" i="77"/>
  <c r="AP59" i="6" s="1"/>
  <c r="AR59" i="6" s="1"/>
  <c r="AA59" i="77"/>
  <c r="AJ59" i="6" s="1"/>
  <c r="AA60" i="77"/>
  <c r="AJ60" i="6" s="1"/>
  <c r="W65" i="77"/>
  <c r="L65" i="6" s="1"/>
  <c r="AB66" i="77"/>
  <c r="AP66" i="6" s="1"/>
  <c r="Y71" i="77"/>
  <c r="X71" i="6" s="1"/>
  <c r="Z71" i="6" s="1"/>
  <c r="Z73" i="77"/>
  <c r="AD73" i="6" s="1"/>
  <c r="AF73" i="6" s="1"/>
  <c r="AD6" i="6"/>
  <c r="R7" i="6"/>
  <c r="BZ8" i="6"/>
  <c r="CB8" i="6" s="1"/>
  <c r="AD12" i="6"/>
  <c r="X13" i="77"/>
  <c r="R13" i="6" s="1"/>
  <c r="T13" i="6" s="1"/>
  <c r="W14" i="77"/>
  <c r="L14" i="6" s="1"/>
  <c r="N14" i="6" s="1"/>
  <c r="R14" i="88" s="1"/>
  <c r="AE23" i="77"/>
  <c r="BH23" i="6" s="1"/>
  <c r="BJ23" i="6" s="1"/>
  <c r="AG24" i="77"/>
  <c r="BT24" i="6" s="1"/>
  <c r="BV24" i="6" s="1"/>
  <c r="AG25" i="77"/>
  <c r="BT25" i="6" s="1"/>
  <c r="AG26" i="77"/>
  <c r="BT26" i="6" s="1"/>
  <c r="AG27" i="77"/>
  <c r="BT27" i="6" s="1"/>
  <c r="BV27" i="6" s="1"/>
  <c r="AG35" i="77"/>
  <c r="BT35" i="6" s="1"/>
  <c r="BV35" i="6" s="1"/>
  <c r="AF35" i="77"/>
  <c r="BN35" i="6" s="1"/>
  <c r="BP35" i="6" s="1"/>
  <c r="AB35" i="77"/>
  <c r="AP35" i="6" s="1"/>
  <c r="AR35" i="6" s="1"/>
  <c r="W36" i="77"/>
  <c r="L36" i="6" s="1"/>
  <c r="N36" i="6" s="1"/>
  <c r="R36" i="88" s="1"/>
  <c r="Y37" i="77"/>
  <c r="X37" i="6" s="1"/>
  <c r="Z37" i="6" s="1"/>
  <c r="AB39" i="77"/>
  <c r="AP39" i="6" s="1"/>
  <c r="AR39" i="6" s="1"/>
  <c r="W45" i="77"/>
  <c r="L45" i="6" s="1"/>
  <c r="N45" i="6" s="1"/>
  <c r="R45" i="88" s="1"/>
  <c r="Y47" i="77"/>
  <c r="X47" i="6" s="1"/>
  <c r="Z47" i="6" s="1"/>
  <c r="AC48" i="77"/>
  <c r="AV48" i="6" s="1"/>
  <c r="AX48" i="6" s="1"/>
  <c r="AG53" i="77"/>
  <c r="BT53" i="6" s="1"/>
  <c r="AF53" i="77"/>
  <c r="BN53" i="6" s="1"/>
  <c r="BP53" i="6" s="1"/>
  <c r="AE53" i="77"/>
  <c r="BH53" i="6" s="1"/>
  <c r="BJ53" i="6" s="1"/>
  <c r="AB53" i="77"/>
  <c r="AP53" i="6" s="1"/>
  <c r="AA53" i="77"/>
  <c r="AJ53" i="6" s="1"/>
  <c r="AA54" i="77"/>
  <c r="AJ54" i="6" s="1"/>
  <c r="AL54" i="6" s="1"/>
  <c r="W59" i="77"/>
  <c r="L59" i="6" s="1"/>
  <c r="N59" i="6" s="1"/>
  <c r="R59" i="88" s="1"/>
  <c r="AB60" i="77"/>
  <c r="AP60" i="6" s="1"/>
  <c r="X65" i="77"/>
  <c r="R65" i="6" s="1"/>
  <c r="AF66" i="77"/>
  <c r="BN66" i="6" s="1"/>
  <c r="BP66" i="6" s="1"/>
  <c r="Y69" i="77"/>
  <c r="X69" i="6" s="1"/>
  <c r="Z69" i="6" s="1"/>
  <c r="X69" i="77"/>
  <c r="R69" i="6" s="1"/>
  <c r="T69" i="6" s="1"/>
  <c r="W69" i="77"/>
  <c r="L69" i="6" s="1"/>
  <c r="N69" i="6" s="1"/>
  <c r="R69" i="88" s="1"/>
  <c r="AG69" i="77"/>
  <c r="BT69" i="6" s="1"/>
  <c r="BV69" i="6" s="1"/>
  <c r="AF69" i="77"/>
  <c r="BN69" i="6" s="1"/>
  <c r="BP69" i="6" s="1"/>
  <c r="AE69" i="77"/>
  <c r="BH69" i="6" s="1"/>
  <c r="Z71" i="77"/>
  <c r="AD71" i="6" s="1"/>
  <c r="AF71" i="6" s="1"/>
  <c r="AE73" i="77"/>
  <c r="BH73" i="6" s="1"/>
  <c r="BJ73" i="6" s="1"/>
  <c r="AJ6" i="6"/>
  <c r="AL6" i="6" s="1"/>
  <c r="X7" i="6"/>
  <c r="Z7" i="6" s="1"/>
  <c r="Y13" i="77"/>
  <c r="X13" i="6" s="1"/>
  <c r="X14" i="77"/>
  <c r="R14" i="6" s="1"/>
  <c r="T14" i="6" s="1"/>
  <c r="Y33" i="77"/>
  <c r="X33" i="6" s="1"/>
  <c r="Z33" i="6" s="1"/>
  <c r="X33" i="77"/>
  <c r="R33" i="6" s="1"/>
  <c r="AF33" i="77"/>
  <c r="BN33" i="6" s="1"/>
  <c r="BP33" i="6" s="1"/>
  <c r="X36" i="77"/>
  <c r="R36" i="6" s="1"/>
  <c r="T36" i="6" s="1"/>
  <c r="Z37" i="77"/>
  <c r="AD37" i="6" s="1"/>
  <c r="AF37" i="6" s="1"/>
  <c r="AC39" i="77"/>
  <c r="AV39" i="6" s="1"/>
  <c r="Z45" i="77"/>
  <c r="AD45" i="6" s="1"/>
  <c r="AF45" i="6" s="1"/>
  <c r="Z47" i="77"/>
  <c r="AD47" i="6" s="1"/>
  <c r="AF47" i="6" s="1"/>
  <c r="AF48" i="77"/>
  <c r="BN48" i="6" s="1"/>
  <c r="BP48" i="6" s="1"/>
  <c r="W53" i="77"/>
  <c r="L53" i="6" s="1"/>
  <c r="N53" i="6" s="1"/>
  <c r="R53" i="88" s="1"/>
  <c r="AB54" i="77"/>
  <c r="AP54" i="6" s="1"/>
  <c r="X59" i="77"/>
  <c r="R59" i="6" s="1"/>
  <c r="T59" i="6" s="1"/>
  <c r="AF60" i="77"/>
  <c r="BN60" i="6" s="1"/>
  <c r="BP60" i="6" s="1"/>
  <c r="Y63" i="77"/>
  <c r="X63" i="6" s="1"/>
  <c r="Z63" i="6" s="1"/>
  <c r="X63" i="77"/>
  <c r="R63" i="6" s="1"/>
  <c r="T63" i="6" s="1"/>
  <c r="W63" i="77"/>
  <c r="L63" i="6" s="1"/>
  <c r="N63" i="6" s="1"/>
  <c r="R63" i="88" s="1"/>
  <c r="AF63" i="77"/>
  <c r="BN63" i="6" s="1"/>
  <c r="BP63" i="6" s="1"/>
  <c r="AE63" i="77"/>
  <c r="BH63" i="6" s="1"/>
  <c r="BJ63" i="6" s="1"/>
  <c r="Y65" i="77"/>
  <c r="X65" i="6" s="1"/>
  <c r="Z65" i="6" s="1"/>
  <c r="AG66" i="77"/>
  <c r="BT66" i="6" s="1"/>
  <c r="Z69" i="77"/>
  <c r="AD69" i="6" s="1"/>
  <c r="AD71" i="77"/>
  <c r="BB71" i="6" s="1"/>
  <c r="BD71" i="6" s="1"/>
  <c r="AF73" i="77"/>
  <c r="BN73" i="6" s="1"/>
  <c r="BP73" i="6" s="1"/>
  <c r="AP6" i="6"/>
  <c r="BZ9" i="6"/>
  <c r="AP12" i="6"/>
  <c r="AG17" i="77"/>
  <c r="BT17" i="6" s="1"/>
  <c r="AF17" i="77"/>
  <c r="BN17" i="6" s="1"/>
  <c r="BP17" i="6" s="1"/>
  <c r="AE18" i="77"/>
  <c r="BH18" i="6" s="1"/>
  <c r="BJ18" i="6" s="1"/>
  <c r="AD18" i="77"/>
  <c r="BB18" i="6" s="1"/>
  <c r="BD18" i="6" s="1"/>
  <c r="AC19" i="77"/>
  <c r="AV19" i="6" s="1"/>
  <c r="AX19" i="6" s="1"/>
  <c r="AB19" i="77"/>
  <c r="AP19" i="6" s="1"/>
  <c r="AR19" i="6" s="1"/>
  <c r="AA20" i="77"/>
  <c r="AJ20" i="6" s="1"/>
  <c r="Z20" i="77"/>
  <c r="AD20" i="6" s="1"/>
  <c r="Y21" i="77"/>
  <c r="X21" i="6" s="1"/>
  <c r="X21" i="77"/>
  <c r="R21" i="6" s="1"/>
  <c r="T21" i="6" s="1"/>
  <c r="AA37" i="77"/>
  <c r="AJ37" i="6" s="1"/>
  <c r="AD39" i="77"/>
  <c r="BB39" i="6" s="1"/>
  <c r="AC43" i="77"/>
  <c r="AV43" i="6" s="1"/>
  <c r="AX43" i="6" s="1"/>
  <c r="AB43" i="77"/>
  <c r="AP43" i="6" s="1"/>
  <c r="AR43" i="6" s="1"/>
  <c r="X43" i="77"/>
  <c r="R43" i="6" s="1"/>
  <c r="T43" i="6" s="1"/>
  <c r="W43" i="77"/>
  <c r="L43" i="6" s="1"/>
  <c r="N43" i="6" s="1"/>
  <c r="R43" i="88" s="1"/>
  <c r="AA45" i="77"/>
  <c r="AJ45" i="6" s="1"/>
  <c r="AL45" i="6" s="1"/>
  <c r="AC47" i="77"/>
  <c r="AV47" i="6" s="1"/>
  <c r="AG48" i="77"/>
  <c r="BT48" i="6" s="1"/>
  <c r="Y51" i="77"/>
  <c r="X51" i="6" s="1"/>
  <c r="Z51" i="6" s="1"/>
  <c r="X51" i="77"/>
  <c r="R51" i="6" s="1"/>
  <c r="T51" i="6" s="1"/>
  <c r="AF51" i="77"/>
  <c r="BN51" i="6" s="1"/>
  <c r="BP51" i="6" s="1"/>
  <c r="AE51" i="77"/>
  <c r="BH51" i="6" s="1"/>
  <c r="AF54" i="77"/>
  <c r="BN54" i="6" s="1"/>
  <c r="BP54" i="6" s="1"/>
  <c r="Y57" i="77"/>
  <c r="X57" i="6" s="1"/>
  <c r="Z57" i="6" s="1"/>
  <c r="X57" i="77"/>
  <c r="R57" i="6" s="1"/>
  <c r="W57" i="77"/>
  <c r="L57" i="6" s="1"/>
  <c r="AF57" i="77"/>
  <c r="BN57" i="6" s="1"/>
  <c r="BP57" i="6" s="1"/>
  <c r="AE57" i="77"/>
  <c r="BH57" i="6" s="1"/>
  <c r="BJ57" i="6" s="1"/>
  <c r="Y59" i="77"/>
  <c r="X59" i="6" s="1"/>
  <c r="Z59" i="6" s="1"/>
  <c r="AG60" i="77"/>
  <c r="BT60" i="6" s="1"/>
  <c r="BV60" i="6" s="1"/>
  <c r="Z65" i="77"/>
  <c r="AD65" i="6" s="1"/>
  <c r="AF65" i="6" s="1"/>
  <c r="AH66" i="77"/>
  <c r="BZ66" i="6" s="1"/>
  <c r="CB66" i="6" s="1"/>
  <c r="AA69" i="77"/>
  <c r="AJ69" i="6" s="1"/>
  <c r="AL69" i="6" s="1"/>
  <c r="AG73" i="77"/>
  <c r="BT73" i="6" s="1"/>
  <c r="BV73" i="6" s="1"/>
  <c r="Y97" i="77"/>
  <c r="X97" i="6" s="1"/>
  <c r="X97" i="77"/>
  <c r="R97" i="6" s="1"/>
  <c r="W97" i="77"/>
  <c r="L97" i="6" s="1"/>
  <c r="N97" i="6" s="1"/>
  <c r="R97" i="88" s="1"/>
  <c r="AH97" i="77"/>
  <c r="BZ97" i="6" s="1"/>
  <c r="CB97" i="6" s="1"/>
  <c r="AF97" i="77"/>
  <c r="BN97" i="6" s="1"/>
  <c r="BP97" i="6" s="1"/>
  <c r="AG97" i="77"/>
  <c r="BT97" i="6" s="1"/>
  <c r="BV97" i="6" s="1"/>
  <c r="AE97" i="77"/>
  <c r="BH97" i="6" s="1"/>
  <c r="AD97" i="77"/>
  <c r="BB97" i="6" s="1"/>
  <c r="AC97" i="77"/>
  <c r="AV97" i="6" s="1"/>
  <c r="AX97" i="6" s="1"/>
  <c r="AB97" i="77"/>
  <c r="AP97" i="6" s="1"/>
  <c r="AR97" i="6" s="1"/>
  <c r="AA97" i="77"/>
  <c r="AJ97" i="6" s="1"/>
  <c r="AL97" i="6" s="1"/>
  <c r="Z97" i="77"/>
  <c r="AD97" i="6" s="1"/>
  <c r="AF97" i="6" s="1"/>
  <c r="AV6" i="6"/>
  <c r="W9" i="77"/>
  <c r="L9" i="6" s="1"/>
  <c r="N9" i="6" s="1"/>
  <c r="R9" i="88" s="1"/>
  <c r="AV12" i="6"/>
  <c r="AX12" i="6" s="1"/>
  <c r="W17" i="77"/>
  <c r="L17" i="6" s="1"/>
  <c r="W18" i="77"/>
  <c r="L18" i="6" s="1"/>
  <c r="N18" i="6" s="1"/>
  <c r="R18" i="88" s="1"/>
  <c r="W19" i="77"/>
  <c r="L19" i="6" s="1"/>
  <c r="N19" i="6" s="1"/>
  <c r="R19" i="88" s="1"/>
  <c r="W20" i="77"/>
  <c r="L20" i="6" s="1"/>
  <c r="N20" i="6" s="1"/>
  <c r="R20" i="88" s="1"/>
  <c r="W21" i="77"/>
  <c r="L21" i="6" s="1"/>
  <c r="N21" i="6" s="1"/>
  <c r="R21" i="88" s="1"/>
  <c r="AG23" i="77"/>
  <c r="BT23" i="6" s="1"/>
  <c r="BV23" i="6" s="1"/>
  <c r="AF23" i="77"/>
  <c r="BN23" i="6" s="1"/>
  <c r="BP23" i="6" s="1"/>
  <c r="AE24" i="77"/>
  <c r="BH24" i="6" s="1"/>
  <c r="BJ24" i="6" s="1"/>
  <c r="AD24" i="77"/>
  <c r="BB24" i="6" s="1"/>
  <c r="BD24" i="6" s="1"/>
  <c r="AC25" i="77"/>
  <c r="AV25" i="6" s="1"/>
  <c r="AB25" i="77"/>
  <c r="AP25" i="6" s="1"/>
  <c r="AA26" i="77"/>
  <c r="AJ26" i="6" s="1"/>
  <c r="AL26" i="6" s="1"/>
  <c r="Z26" i="77"/>
  <c r="AD26" i="6" s="1"/>
  <c r="AF26" i="6" s="1"/>
  <c r="Y27" i="77"/>
  <c r="X27" i="6" s="1"/>
  <c r="X27" i="77"/>
  <c r="R27" i="6" s="1"/>
  <c r="AC31" i="77"/>
  <c r="AV31" i="6" s="1"/>
  <c r="AX31" i="6" s="1"/>
  <c r="AB31" i="77"/>
  <c r="AP31" i="6" s="1"/>
  <c r="X31" i="77"/>
  <c r="R31" i="6" s="1"/>
  <c r="T31" i="6" s="1"/>
  <c r="AA36" i="77"/>
  <c r="AJ36" i="6" s="1"/>
  <c r="AL36" i="6" s="1"/>
  <c r="AD37" i="77"/>
  <c r="BB37" i="6" s="1"/>
  <c r="BD37" i="6" s="1"/>
  <c r="AG39" i="77"/>
  <c r="BT39" i="6" s="1"/>
  <c r="Y43" i="77"/>
  <c r="X43" i="6" s="1"/>
  <c r="AB45" i="77"/>
  <c r="AP45" i="6" s="1"/>
  <c r="AR45" i="6" s="1"/>
  <c r="AD47" i="77"/>
  <c r="BB47" i="6" s="1"/>
  <c r="AH48" i="77"/>
  <c r="BZ48" i="6" s="1"/>
  <c r="W51" i="77"/>
  <c r="L51" i="6" s="1"/>
  <c r="N51" i="6" s="1"/>
  <c r="R51" i="88" s="1"/>
  <c r="Y53" i="77"/>
  <c r="X53" i="6" s="1"/>
  <c r="Z53" i="6" s="1"/>
  <c r="AG54" i="77"/>
  <c r="BT54" i="6" s="1"/>
  <c r="Z57" i="77"/>
  <c r="AD57" i="6" s="1"/>
  <c r="AF57" i="6" s="1"/>
  <c r="Z59" i="77"/>
  <c r="AD59" i="6" s="1"/>
  <c r="AH60" i="77"/>
  <c r="BZ60" i="6" s="1"/>
  <c r="CB60" i="6" s="1"/>
  <c r="AA63" i="77"/>
  <c r="AJ63" i="6" s="1"/>
  <c r="AC65" i="77"/>
  <c r="AV65" i="6" s="1"/>
  <c r="AB69" i="77"/>
  <c r="AP69" i="6" s="1"/>
  <c r="AR69" i="6" s="1"/>
  <c r="AE72" i="77"/>
  <c r="BH72" i="6" s="1"/>
  <c r="BJ72" i="6" s="1"/>
  <c r="AD72" i="77"/>
  <c r="BB72" i="6" s="1"/>
  <c r="BD72" i="6" s="1"/>
  <c r="AC72" i="77"/>
  <c r="AV72" i="6" s="1"/>
  <c r="AX72" i="6" s="1"/>
  <c r="AA72" i="77"/>
  <c r="AJ72" i="6" s="1"/>
  <c r="Z72" i="77"/>
  <c r="AD72" i="6" s="1"/>
  <c r="Y72" i="77"/>
  <c r="X72" i="6" s="1"/>
  <c r="Z72" i="6" s="1"/>
  <c r="AF72" i="77"/>
  <c r="BN72" i="6" s="1"/>
  <c r="BP72" i="6" s="1"/>
  <c r="AH73" i="77"/>
  <c r="BZ73" i="6" s="1"/>
  <c r="CB73" i="6" s="1"/>
  <c r="BZ4" i="6"/>
  <c r="BB6" i="6"/>
  <c r="BD6" i="6" s="1"/>
  <c r="AP7" i="6"/>
  <c r="AD8" i="6"/>
  <c r="R9" i="6"/>
  <c r="T9" i="6" s="1"/>
  <c r="BZ10" i="6"/>
  <c r="AC13" i="77"/>
  <c r="AV13" i="6" s="1"/>
  <c r="AX13" i="6" s="1"/>
  <c r="AB14" i="77"/>
  <c r="AP14" i="6" s="1"/>
  <c r="AA15" i="77"/>
  <c r="AJ15" i="6" s="1"/>
  <c r="X17" i="77"/>
  <c r="R17" i="6" s="1"/>
  <c r="X18" i="77"/>
  <c r="R18" i="6" s="1"/>
  <c r="T18" i="6" s="1"/>
  <c r="X19" i="77"/>
  <c r="R19" i="6" s="1"/>
  <c r="X20" i="77"/>
  <c r="R20" i="6" s="1"/>
  <c r="T20" i="6" s="1"/>
  <c r="Z21" i="77"/>
  <c r="AD21" i="6" s="1"/>
  <c r="AF21" i="6" s="1"/>
  <c r="W23" i="77"/>
  <c r="L23" i="6" s="1"/>
  <c r="W24" i="77"/>
  <c r="L24" i="6" s="1"/>
  <c r="N24" i="6" s="1"/>
  <c r="R24" i="88" s="1"/>
  <c r="W25" i="77"/>
  <c r="L25" i="6" s="1"/>
  <c r="W26" i="77"/>
  <c r="L26" i="6" s="1"/>
  <c r="N26" i="6" s="1"/>
  <c r="R26" i="88" s="1"/>
  <c r="W27" i="77"/>
  <c r="L27" i="6" s="1"/>
  <c r="N27" i="6" s="1"/>
  <c r="R27" i="88" s="1"/>
  <c r="AG29" i="77"/>
  <c r="BT29" i="6" s="1"/>
  <c r="BV29" i="6" s="1"/>
  <c r="AF29" i="77"/>
  <c r="BN29" i="6" s="1"/>
  <c r="BP29" i="6" s="1"/>
  <c r="AE30" i="77"/>
  <c r="BH30" i="6" s="1"/>
  <c r="BJ30" i="6" s="1"/>
  <c r="AD30" i="77"/>
  <c r="BB30" i="6" s="1"/>
  <c r="BD30" i="6" s="1"/>
  <c r="Z30" i="77"/>
  <c r="AD30" i="6" s="1"/>
  <c r="AF30" i="6" s="1"/>
  <c r="W31" i="77"/>
  <c r="L31" i="6" s="1"/>
  <c r="N31" i="6" s="1"/>
  <c r="R31" i="88" s="1"/>
  <c r="AA33" i="77"/>
  <c r="AJ33" i="6" s="1"/>
  <c r="AL33" i="6" s="1"/>
  <c r="Z35" i="77"/>
  <c r="AD35" i="6" s="1"/>
  <c r="AB36" i="77"/>
  <c r="AP36" i="6" s="1"/>
  <c r="AE37" i="77"/>
  <c r="BH37" i="6" s="1"/>
  <c r="BJ37" i="6" s="1"/>
  <c r="AH39" i="77"/>
  <c r="BZ39" i="6" s="1"/>
  <c r="CB39" i="6" s="1"/>
  <c r="AE42" i="77"/>
  <c r="BH42" i="6" s="1"/>
  <c r="BJ42" i="6" s="1"/>
  <c r="BK42" i="6" s="1"/>
  <c r="BL42" i="6" s="1"/>
  <c r="AD42" i="77"/>
  <c r="BB42" i="6" s="1"/>
  <c r="BD42" i="6" s="1"/>
  <c r="BE42" i="6" s="1"/>
  <c r="BF42" i="6" s="1"/>
  <c r="Z42" i="77"/>
  <c r="AD42" i="6" s="1"/>
  <c r="Y42" i="77"/>
  <c r="X42" i="6" s="1"/>
  <c r="Z42" i="6" s="1"/>
  <c r="AA42" i="6" s="1"/>
  <c r="AB42" i="6" s="1"/>
  <c r="I42" i="53" s="1"/>
  <c r="Z43" i="77"/>
  <c r="AD43" i="6" s="1"/>
  <c r="AC45" i="77"/>
  <c r="AV45" i="6" s="1"/>
  <c r="AE47" i="77"/>
  <c r="BH47" i="6" s="1"/>
  <c r="BJ47" i="6" s="1"/>
  <c r="Z51" i="77"/>
  <c r="AD51" i="6" s="1"/>
  <c r="Z53" i="77"/>
  <c r="AD53" i="6" s="1"/>
  <c r="AF53" i="6" s="1"/>
  <c r="AH54" i="77"/>
  <c r="BZ54" i="6" s="1"/>
  <c r="AA57" i="77"/>
  <c r="AJ57" i="6" s="1"/>
  <c r="AL57" i="6" s="1"/>
  <c r="AC59" i="77"/>
  <c r="AV59" i="6" s="1"/>
  <c r="AX59" i="6" s="1"/>
  <c r="AB63" i="77"/>
  <c r="AP63" i="6" s="1"/>
  <c r="AD65" i="77"/>
  <c r="BB65" i="6" s="1"/>
  <c r="AC67" i="77"/>
  <c r="AV67" i="6" s="1"/>
  <c r="AB67" i="77"/>
  <c r="AP67" i="6" s="1"/>
  <c r="AR67" i="6" s="1"/>
  <c r="AA67" i="77"/>
  <c r="AJ67" i="6" s="1"/>
  <c r="AL67" i="6" s="1"/>
  <c r="X67" i="77"/>
  <c r="R67" i="6" s="1"/>
  <c r="W67" i="77"/>
  <c r="L67" i="6" s="1"/>
  <c r="AC69" i="77"/>
  <c r="AV69" i="6" s="1"/>
  <c r="AX69" i="6" s="1"/>
  <c r="W72" i="77"/>
  <c r="L72" i="6" s="1"/>
  <c r="N72" i="6" s="1"/>
  <c r="R72" i="88" s="1"/>
  <c r="Y75" i="77"/>
  <c r="X75" i="6" s="1"/>
  <c r="Z75" i="6" s="1"/>
  <c r="X75" i="77"/>
  <c r="R75" i="6" s="1"/>
  <c r="W75" i="77"/>
  <c r="L75" i="6" s="1"/>
  <c r="AG75" i="77"/>
  <c r="BT75" i="6" s="1"/>
  <c r="BV75" i="6" s="1"/>
  <c r="AF75" i="77"/>
  <c r="BN75" i="6" s="1"/>
  <c r="BP75" i="6" s="1"/>
  <c r="AE75" i="77"/>
  <c r="BH75" i="6" s="1"/>
  <c r="BJ75" i="6" s="1"/>
  <c r="Z75" i="77"/>
  <c r="AD75" i="6" s="1"/>
  <c r="AF75" i="6" s="1"/>
  <c r="W4" i="77"/>
  <c r="BH6" i="6"/>
  <c r="BJ6" i="6" s="1"/>
  <c r="AV7" i="6"/>
  <c r="AJ8" i="6"/>
  <c r="AL8" i="6" s="1"/>
  <c r="X9" i="6"/>
  <c r="Z9" i="6" s="1"/>
  <c r="W10" i="77"/>
  <c r="BH12" i="6"/>
  <c r="BJ12" i="6" s="1"/>
  <c r="AD13" i="77"/>
  <c r="BB13" i="6" s="1"/>
  <c r="AC14" i="77"/>
  <c r="AV14" i="6" s="1"/>
  <c r="AB15" i="77"/>
  <c r="AP15" i="6" s="1"/>
  <c r="AR15" i="6" s="1"/>
  <c r="Y17" i="77"/>
  <c r="X17" i="6" s="1"/>
  <c r="Z17" i="6" s="1"/>
  <c r="Y18" i="77"/>
  <c r="X18" i="6" s="1"/>
  <c r="Z18" i="6" s="1"/>
  <c r="Y19" i="77"/>
  <c r="X19" i="6" s="1"/>
  <c r="Y20" i="77"/>
  <c r="X20" i="6" s="1"/>
  <c r="Z20" i="6" s="1"/>
  <c r="AA21" i="77"/>
  <c r="AJ21" i="6" s="1"/>
  <c r="X23" i="77"/>
  <c r="R23" i="6" s="1"/>
  <c r="T23" i="6" s="1"/>
  <c r="X24" i="77"/>
  <c r="R24" i="6" s="1"/>
  <c r="T24" i="6" s="1"/>
  <c r="X25" i="77"/>
  <c r="R25" i="6" s="1"/>
  <c r="X26" i="77"/>
  <c r="R26" i="6" s="1"/>
  <c r="T26" i="6" s="1"/>
  <c r="Z27" i="77"/>
  <c r="AD27" i="6" s="1"/>
  <c r="W29" i="77"/>
  <c r="L29" i="6" s="1"/>
  <c r="W30" i="77"/>
  <c r="L30" i="6" s="1"/>
  <c r="N30" i="6" s="1"/>
  <c r="R30" i="88" s="1"/>
  <c r="Y31" i="77"/>
  <c r="X31" i="6" s="1"/>
  <c r="Z31" i="6" s="1"/>
  <c r="AB33" i="77"/>
  <c r="AP33" i="6" s="1"/>
  <c r="AA35" i="77"/>
  <c r="AJ35" i="6" s="1"/>
  <c r="AC36" i="77"/>
  <c r="AV36" i="6" s="1"/>
  <c r="AF37" i="77"/>
  <c r="BN37" i="6" s="1"/>
  <c r="BP37" i="6" s="1"/>
  <c r="W42" i="77"/>
  <c r="L42" i="6" s="1"/>
  <c r="N42" i="6" s="1"/>
  <c r="AA43" i="77"/>
  <c r="AJ43" i="6" s="1"/>
  <c r="AL43" i="6" s="1"/>
  <c r="AD45" i="77"/>
  <c r="BB45" i="6" s="1"/>
  <c r="AH47" i="77"/>
  <c r="BZ47" i="6" s="1"/>
  <c r="CB47" i="6" s="1"/>
  <c r="AC49" i="77"/>
  <c r="AV49" i="6" s="1"/>
  <c r="AB49" i="77"/>
  <c r="AP49" i="6" s="1"/>
  <c r="AR49" i="6" s="1"/>
  <c r="X49" i="77"/>
  <c r="R49" i="6" s="1"/>
  <c r="W49" i="77"/>
  <c r="L49" i="6" s="1"/>
  <c r="AA51" i="77"/>
  <c r="AJ51" i="6" s="1"/>
  <c r="AC53" i="77"/>
  <c r="AV53" i="6" s="1"/>
  <c r="AX53" i="6" s="1"/>
  <c r="AB57" i="77"/>
  <c r="AP57" i="6" s="1"/>
  <c r="AR57" i="6" s="1"/>
  <c r="AD59" i="77"/>
  <c r="BB59" i="6" s="1"/>
  <c r="AC61" i="77"/>
  <c r="AV61" i="6" s="1"/>
  <c r="AB61" i="77"/>
  <c r="AP61" i="6" s="1"/>
  <c r="AR61" i="6" s="1"/>
  <c r="AA61" i="77"/>
  <c r="AJ61" i="6" s="1"/>
  <c r="AL61" i="6" s="1"/>
  <c r="X61" i="77"/>
  <c r="R61" i="6" s="1"/>
  <c r="W61" i="77"/>
  <c r="L61" i="6" s="1"/>
  <c r="AC63" i="77"/>
  <c r="AV63" i="6" s="1"/>
  <c r="AX63" i="6" s="1"/>
  <c r="AH65" i="77"/>
  <c r="BZ65" i="6" s="1"/>
  <c r="CB65" i="6" s="1"/>
  <c r="Y67" i="77"/>
  <c r="X67" i="6" s="1"/>
  <c r="Z67" i="6" s="1"/>
  <c r="AD69" i="77"/>
  <c r="BB69" i="6" s="1"/>
  <c r="X72" i="77"/>
  <c r="R72" i="6" s="1"/>
  <c r="T72" i="6" s="1"/>
  <c r="AA75" i="77"/>
  <c r="AJ75" i="6" s="1"/>
  <c r="AL75" i="6" s="1"/>
  <c r="Z81" i="77"/>
  <c r="AD81" i="6" s="1"/>
  <c r="AF81" i="6" s="1"/>
  <c r="X81" i="77"/>
  <c r="R81" i="6" s="1"/>
  <c r="T81" i="6" s="1"/>
  <c r="AA81" i="77"/>
  <c r="AJ81" i="6" s="1"/>
  <c r="AL81" i="6" s="1"/>
  <c r="Y81" i="77"/>
  <c r="X81" i="6" s="1"/>
  <c r="Z81" i="6" s="1"/>
  <c r="W81" i="77"/>
  <c r="L81" i="6" s="1"/>
  <c r="AH81" i="77"/>
  <c r="BZ81" i="6" s="1"/>
  <c r="CB81" i="6" s="1"/>
  <c r="AG81" i="77"/>
  <c r="BT81" i="6" s="1"/>
  <c r="BV81" i="6" s="1"/>
  <c r="AF81" i="77"/>
  <c r="BN81" i="6" s="1"/>
  <c r="BP81" i="6" s="1"/>
  <c r="AB81" i="77"/>
  <c r="AP81" i="6" s="1"/>
  <c r="AR81" i="6" s="1"/>
  <c r="AE13" i="77"/>
  <c r="BH13" i="6" s="1"/>
  <c r="AD14" i="77"/>
  <c r="BB14" i="6" s="1"/>
  <c r="BD14" i="6" s="1"/>
  <c r="AC15" i="77"/>
  <c r="AV15" i="6" s="1"/>
  <c r="Z17" i="77"/>
  <c r="AD17" i="6" s="1"/>
  <c r="AF17" i="6" s="1"/>
  <c r="Z18" i="77"/>
  <c r="AD18" i="6" s="1"/>
  <c r="AF18" i="6" s="1"/>
  <c r="Z19" i="77"/>
  <c r="AD19" i="6" s="1"/>
  <c r="AB20" i="77"/>
  <c r="AP20" i="6" s="1"/>
  <c r="AB21" i="77"/>
  <c r="AP21" i="6" s="1"/>
  <c r="Y23" i="77"/>
  <c r="X23" i="6" s="1"/>
  <c r="Z23" i="6" s="1"/>
  <c r="Y24" i="77"/>
  <c r="X24" i="6" s="1"/>
  <c r="Z24" i="6" s="1"/>
  <c r="Y25" i="77"/>
  <c r="X25" i="6" s="1"/>
  <c r="Z25" i="6" s="1"/>
  <c r="Y26" i="77"/>
  <c r="X26" i="6" s="1"/>
  <c r="Z26" i="6" s="1"/>
  <c r="AA27" i="77"/>
  <c r="AJ27" i="6" s="1"/>
  <c r="X29" i="77"/>
  <c r="R29" i="6" s="1"/>
  <c r="X30" i="77"/>
  <c r="R30" i="6" s="1"/>
  <c r="T30" i="6" s="1"/>
  <c r="Z31" i="77"/>
  <c r="AD31" i="6" s="1"/>
  <c r="AF31" i="6" s="1"/>
  <c r="AC33" i="77"/>
  <c r="AV33" i="6" s="1"/>
  <c r="AX33" i="6" s="1"/>
  <c r="AC35" i="77"/>
  <c r="AV35" i="6" s="1"/>
  <c r="AX35" i="6" s="1"/>
  <c r="AF36" i="77"/>
  <c r="BN36" i="6" s="1"/>
  <c r="AG37" i="77"/>
  <c r="BT37" i="6" s="1"/>
  <c r="BV37" i="6" s="1"/>
  <c r="AG41" i="77"/>
  <c r="BT41" i="6" s="1"/>
  <c r="AF41" i="77"/>
  <c r="BN41" i="6" s="1"/>
  <c r="BP41" i="6" s="1"/>
  <c r="BQ41" i="6" s="1"/>
  <c r="BR41" i="6" s="1"/>
  <c r="BS41" i="6" s="1"/>
  <c r="AA40" i="63" s="1"/>
  <c r="AM40" i="63" s="1"/>
  <c r="AB41" i="77"/>
  <c r="AP41" i="6" s="1"/>
  <c r="AA41" i="77"/>
  <c r="AJ41" i="6" s="1"/>
  <c r="X42" i="77"/>
  <c r="R42" i="6" s="1"/>
  <c r="T42" i="6" s="1"/>
  <c r="U42" i="6" s="1"/>
  <c r="V42" i="6" s="1"/>
  <c r="AD43" i="77"/>
  <c r="BB43" i="6" s="1"/>
  <c r="AG45" i="77"/>
  <c r="BT45" i="6" s="1"/>
  <c r="BV45" i="6" s="1"/>
  <c r="Y49" i="77"/>
  <c r="X49" i="6" s="1"/>
  <c r="Z49" i="6" s="1"/>
  <c r="AB51" i="77"/>
  <c r="AP51" i="6" s="1"/>
  <c r="AR51" i="6" s="1"/>
  <c r="AD53" i="77"/>
  <c r="BB53" i="6" s="1"/>
  <c r="BD53" i="6" s="1"/>
  <c r="AC55" i="77"/>
  <c r="AV55" i="6" s="1"/>
  <c r="AB55" i="77"/>
  <c r="AP55" i="6" s="1"/>
  <c r="AR55" i="6" s="1"/>
  <c r="AA55" i="77"/>
  <c r="AJ55" i="6" s="1"/>
  <c r="AL55" i="6" s="1"/>
  <c r="X55" i="77"/>
  <c r="R55" i="6" s="1"/>
  <c r="W55" i="77"/>
  <c r="L55" i="6" s="1"/>
  <c r="AC57" i="77"/>
  <c r="AV57" i="6" s="1"/>
  <c r="AH59" i="77"/>
  <c r="BZ59" i="6" s="1"/>
  <c r="CB59" i="6" s="1"/>
  <c r="Y61" i="77"/>
  <c r="X61" i="6" s="1"/>
  <c r="Z61" i="6" s="1"/>
  <c r="AD63" i="77"/>
  <c r="BB63" i="6" s="1"/>
  <c r="BD63" i="6" s="1"/>
  <c r="Z67" i="77"/>
  <c r="AD67" i="6" s="1"/>
  <c r="AF67" i="6" s="1"/>
  <c r="AH69" i="77"/>
  <c r="BZ69" i="6" s="1"/>
  <c r="CB69" i="6" s="1"/>
  <c r="AB72" i="77"/>
  <c r="AP72" i="6" s="1"/>
  <c r="AB75" i="77"/>
  <c r="AP75" i="6" s="1"/>
  <c r="AR75" i="6" s="1"/>
  <c r="AE78" i="77"/>
  <c r="BH78" i="6" s="1"/>
  <c r="BJ78" i="6" s="1"/>
  <c r="AD78" i="77"/>
  <c r="BB78" i="6" s="1"/>
  <c r="BD78" i="6" s="1"/>
  <c r="AC78" i="77"/>
  <c r="AV78" i="6" s="1"/>
  <c r="AA78" i="77"/>
  <c r="AJ78" i="6" s="1"/>
  <c r="AL78" i="6" s="1"/>
  <c r="Z78" i="77"/>
  <c r="AD78" i="6" s="1"/>
  <c r="AF78" i="6" s="1"/>
  <c r="Y78" i="77"/>
  <c r="X78" i="6" s="1"/>
  <c r="Z78" i="6" s="1"/>
  <c r="X78" i="77"/>
  <c r="R78" i="6" s="1"/>
  <c r="T78" i="6" s="1"/>
  <c r="AF78" i="77"/>
  <c r="BN78" i="6" s="1"/>
  <c r="BP78" i="6" s="1"/>
  <c r="AC81" i="77"/>
  <c r="AV81" i="6" s="1"/>
  <c r="AH77" i="77"/>
  <c r="BZ77" i="6" s="1"/>
  <c r="CB77" i="6" s="1"/>
  <c r="AD79" i="77"/>
  <c r="BB79" i="6" s="1"/>
  <c r="BD79" i="6" s="1"/>
  <c r="AE103" i="77"/>
  <c r="BH103" i="6" s="1"/>
  <c r="AD103" i="77"/>
  <c r="BB103" i="6" s="1"/>
  <c r="AC103" i="77"/>
  <c r="AV103" i="6" s="1"/>
  <c r="AX103" i="6" s="1"/>
  <c r="AB103" i="77"/>
  <c r="AP103" i="6" s="1"/>
  <c r="AR103" i="6" s="1"/>
  <c r="Z103" i="77"/>
  <c r="AD103" i="6" s="1"/>
  <c r="AF103" i="6" s="1"/>
  <c r="X103" i="77"/>
  <c r="R103" i="6" s="1"/>
  <c r="AE111" i="77"/>
  <c r="BH111" i="6" s="1"/>
  <c r="AD111" i="77"/>
  <c r="BB111" i="6" s="1"/>
  <c r="AC111" i="77"/>
  <c r="AV111" i="6" s="1"/>
  <c r="AX111" i="6" s="1"/>
  <c r="AB111" i="77"/>
  <c r="AP111" i="6" s="1"/>
  <c r="AR111" i="6" s="1"/>
  <c r="AA111" i="77"/>
  <c r="AJ111" i="6" s="1"/>
  <c r="AL111" i="6" s="1"/>
  <c r="Z111" i="77"/>
  <c r="AD111" i="6" s="1"/>
  <c r="AF111" i="6" s="1"/>
  <c r="X111" i="77"/>
  <c r="R111" i="6" s="1"/>
  <c r="AE115" i="77"/>
  <c r="BH115" i="6" s="1"/>
  <c r="AD115" i="77"/>
  <c r="BB115" i="6" s="1"/>
  <c r="AC115" i="77"/>
  <c r="AV115" i="6" s="1"/>
  <c r="AX115" i="6" s="1"/>
  <c r="AB115" i="77"/>
  <c r="AP115" i="6" s="1"/>
  <c r="AR115" i="6" s="1"/>
  <c r="AA115" i="77"/>
  <c r="AJ115" i="6" s="1"/>
  <c r="AL115" i="6" s="1"/>
  <c r="Z115" i="77"/>
  <c r="AD115" i="6" s="1"/>
  <c r="AF115" i="6" s="1"/>
  <c r="X115" i="77"/>
  <c r="R115" i="6" s="1"/>
  <c r="AB96" i="77"/>
  <c r="AP96" i="6" s="1"/>
  <c r="AR96" i="6" s="1"/>
  <c r="AA96" i="77"/>
  <c r="AJ96" i="6" s="1"/>
  <c r="AL96" i="6" s="1"/>
  <c r="Z96" i="77"/>
  <c r="AD96" i="6" s="1"/>
  <c r="AF96" i="6" s="1"/>
  <c r="W96" i="77"/>
  <c r="L96" i="6" s="1"/>
  <c r="N96" i="6" s="1"/>
  <c r="R96" i="88" s="1"/>
  <c r="W111" i="77"/>
  <c r="L111" i="6" s="1"/>
  <c r="N111" i="6" s="1"/>
  <c r="R111" i="88" s="1"/>
  <c r="AH79" i="77"/>
  <c r="BZ79" i="6" s="1"/>
  <c r="CB79" i="6" s="1"/>
  <c r="AE95" i="77"/>
  <c r="BH95" i="6" s="1"/>
  <c r="AD95" i="77"/>
  <c r="BB95" i="6" s="1"/>
  <c r="AC95" i="77"/>
  <c r="AV95" i="6" s="1"/>
  <c r="AX95" i="6" s="1"/>
  <c r="Z95" i="77"/>
  <c r="AD95" i="6" s="1"/>
  <c r="AF95" i="6" s="1"/>
  <c r="Y101" i="77"/>
  <c r="X101" i="6" s="1"/>
  <c r="X101" i="77"/>
  <c r="R101" i="6" s="1"/>
  <c r="W101" i="77"/>
  <c r="L101" i="6" s="1"/>
  <c r="N101" i="6" s="1"/>
  <c r="R101" i="88" s="1"/>
  <c r="AH101" i="77"/>
  <c r="BZ101" i="6" s="1"/>
  <c r="CB101" i="6" s="1"/>
  <c r="AF101" i="77"/>
  <c r="BN101" i="6" s="1"/>
  <c r="BP101" i="6" s="1"/>
  <c r="AD101" i="77"/>
  <c r="BB101" i="6" s="1"/>
  <c r="Y111" i="77"/>
  <c r="X111" i="6" s="1"/>
  <c r="W115" i="77"/>
  <c r="L115" i="6" s="1"/>
  <c r="N115" i="6" s="1"/>
  <c r="R115" i="88" s="1"/>
  <c r="AE119" i="77"/>
  <c r="BH119" i="6" s="1"/>
  <c r="AD119" i="77"/>
  <c r="BB119" i="6" s="1"/>
  <c r="AC119" i="77"/>
  <c r="AV119" i="6" s="1"/>
  <c r="AX119" i="6" s="1"/>
  <c r="AB119" i="77"/>
  <c r="AP119" i="6" s="1"/>
  <c r="AR119" i="6" s="1"/>
  <c r="AA119" i="77"/>
  <c r="AJ119" i="6" s="1"/>
  <c r="AL119" i="6" s="1"/>
  <c r="Z119" i="77"/>
  <c r="AD119" i="6" s="1"/>
  <c r="AF119" i="6" s="1"/>
  <c r="X119" i="77"/>
  <c r="R119" i="6" s="1"/>
  <c r="AA77" i="77"/>
  <c r="AJ77" i="6" s="1"/>
  <c r="W79" i="77"/>
  <c r="L79" i="6" s="1"/>
  <c r="N79" i="6" s="1"/>
  <c r="R79" i="88" s="1"/>
  <c r="X96" i="77"/>
  <c r="R96" i="6" s="1"/>
  <c r="T96" i="6" s="1"/>
  <c r="AF103" i="77"/>
  <c r="BN103" i="6" s="1"/>
  <c r="BP103" i="6" s="1"/>
  <c r="AF111" i="77"/>
  <c r="BN111" i="6" s="1"/>
  <c r="BP111" i="6" s="1"/>
  <c r="Y115" i="77"/>
  <c r="X115" i="6" s="1"/>
  <c r="AH32" i="77"/>
  <c r="BZ32" i="6" s="1"/>
  <c r="CB32" i="6" s="1"/>
  <c r="AH38" i="77"/>
  <c r="BZ38" i="6" s="1"/>
  <c r="CB38" i="6" s="1"/>
  <c r="AH44" i="77"/>
  <c r="BZ44" i="6" s="1"/>
  <c r="AH50" i="77"/>
  <c r="BZ50" i="6" s="1"/>
  <c r="CB50" i="6" s="1"/>
  <c r="AH56" i="77"/>
  <c r="BZ56" i="6" s="1"/>
  <c r="CB56" i="6" s="1"/>
  <c r="AH62" i="77"/>
  <c r="BZ62" i="6" s="1"/>
  <c r="AH68" i="77"/>
  <c r="BZ68" i="6" s="1"/>
  <c r="CB68" i="6" s="1"/>
  <c r="AH74" i="77"/>
  <c r="BZ74" i="6" s="1"/>
  <c r="CB74" i="6" s="1"/>
  <c r="AB77" i="77"/>
  <c r="AP77" i="6" s="1"/>
  <c r="AR77" i="6" s="1"/>
  <c r="X79" i="77"/>
  <c r="R79" i="6" s="1"/>
  <c r="AH80" i="77"/>
  <c r="BZ80" i="6" s="1"/>
  <c r="CB80" i="6" s="1"/>
  <c r="Y93" i="77"/>
  <c r="X93" i="6" s="1"/>
  <c r="Z93" i="6" s="1"/>
  <c r="X93" i="77"/>
  <c r="R93" i="6" s="1"/>
  <c r="T93" i="6" s="1"/>
  <c r="W93" i="77"/>
  <c r="L93" i="6" s="1"/>
  <c r="N93" i="6" s="1"/>
  <c r="R93" i="88" s="1"/>
  <c r="AF93" i="77"/>
  <c r="BN93" i="6" s="1"/>
  <c r="W95" i="77"/>
  <c r="L95" i="6" s="1"/>
  <c r="N95" i="6" s="1"/>
  <c r="R95" i="88" s="1"/>
  <c r="Y96" i="77"/>
  <c r="X96" i="6" s="1"/>
  <c r="Z101" i="77"/>
  <c r="AD101" i="6" s="1"/>
  <c r="AF101" i="6" s="1"/>
  <c r="AG103" i="77"/>
  <c r="BT103" i="6" s="1"/>
  <c r="BV103" i="6" s="1"/>
  <c r="AG111" i="77"/>
  <c r="BT111" i="6" s="1"/>
  <c r="BV111" i="6" s="1"/>
  <c r="AF115" i="77"/>
  <c r="BN115" i="6" s="1"/>
  <c r="BP115" i="6" s="1"/>
  <c r="W119" i="77"/>
  <c r="L119" i="6" s="1"/>
  <c r="N119" i="6" s="1"/>
  <c r="R119" i="88" s="1"/>
  <c r="AE123" i="77"/>
  <c r="BH123" i="6" s="1"/>
  <c r="AD123" i="77"/>
  <c r="BB123" i="6" s="1"/>
  <c r="AC123" i="77"/>
  <c r="AV123" i="6" s="1"/>
  <c r="AX123" i="6" s="1"/>
  <c r="AB123" i="77"/>
  <c r="AP123" i="6" s="1"/>
  <c r="AR123" i="6" s="1"/>
  <c r="AA123" i="77"/>
  <c r="AJ123" i="6" s="1"/>
  <c r="AL123" i="6" s="1"/>
  <c r="Z123" i="77"/>
  <c r="AD123" i="6" s="1"/>
  <c r="AF123" i="6" s="1"/>
  <c r="X123" i="77"/>
  <c r="R123" i="6" s="1"/>
  <c r="AC77" i="77"/>
  <c r="AV77" i="6" s="1"/>
  <c r="AX77" i="6" s="1"/>
  <c r="Y79" i="77"/>
  <c r="X79" i="6" s="1"/>
  <c r="Z79" i="6" s="1"/>
  <c r="X95" i="77"/>
  <c r="R95" i="6" s="1"/>
  <c r="AC96" i="77"/>
  <c r="AV96" i="6" s="1"/>
  <c r="AX96" i="6" s="1"/>
  <c r="AA101" i="77"/>
  <c r="AJ101" i="6" s="1"/>
  <c r="AL101" i="6" s="1"/>
  <c r="AH103" i="77"/>
  <c r="BZ103" i="6" s="1"/>
  <c r="CB103" i="6" s="1"/>
  <c r="AH111" i="77"/>
  <c r="BZ111" i="6" s="1"/>
  <c r="CB111" i="6" s="1"/>
  <c r="AG115" i="77"/>
  <c r="BT115" i="6" s="1"/>
  <c r="BV115" i="6" s="1"/>
  <c r="Y119" i="77"/>
  <c r="X119" i="6" s="1"/>
  <c r="AE143" i="77"/>
  <c r="BH143" i="6" s="1"/>
  <c r="AD143" i="77"/>
  <c r="BB143" i="6" s="1"/>
  <c r="AC143" i="77"/>
  <c r="AV143" i="6" s="1"/>
  <c r="AX143" i="6" s="1"/>
  <c r="AB143" i="77"/>
  <c r="AP143" i="6" s="1"/>
  <c r="AR143" i="6" s="1"/>
  <c r="AA143" i="77"/>
  <c r="AJ143" i="6" s="1"/>
  <c r="AL143" i="6" s="1"/>
  <c r="Z143" i="77"/>
  <c r="AD143" i="6" s="1"/>
  <c r="AF143" i="6" s="1"/>
  <c r="X143" i="77"/>
  <c r="R143" i="6" s="1"/>
  <c r="W143" i="77"/>
  <c r="L143" i="6" s="1"/>
  <c r="N143" i="6" s="1"/>
  <c r="R143" i="88" s="1"/>
  <c r="AB92" i="77"/>
  <c r="AP92" i="6" s="1"/>
  <c r="AR92" i="6" s="1"/>
  <c r="AA92" i="77"/>
  <c r="AJ92" i="6" s="1"/>
  <c r="AL92" i="6" s="1"/>
  <c r="Z92" i="77"/>
  <c r="AD92" i="6" s="1"/>
  <c r="AF92" i="6" s="1"/>
  <c r="Y95" i="77"/>
  <c r="X95" i="6" s="1"/>
  <c r="AD96" i="77"/>
  <c r="BB96" i="6" s="1"/>
  <c r="AB101" i="77"/>
  <c r="AP101" i="6" s="1"/>
  <c r="AR101" i="6" s="1"/>
  <c r="AH115" i="77"/>
  <c r="BZ115" i="6" s="1"/>
  <c r="CB115" i="6" s="1"/>
  <c r="AF119" i="77"/>
  <c r="BN119" i="6" s="1"/>
  <c r="BP119" i="6" s="1"/>
  <c r="AE127" i="77"/>
  <c r="BH127" i="6" s="1"/>
  <c r="BJ127" i="6" s="1"/>
  <c r="AD127" i="77"/>
  <c r="BB127" i="6" s="1"/>
  <c r="BD127" i="6" s="1"/>
  <c r="AC127" i="77"/>
  <c r="AV127" i="6" s="1"/>
  <c r="AX127" i="6" s="1"/>
  <c r="AB127" i="77"/>
  <c r="AP127" i="6" s="1"/>
  <c r="AR127" i="6" s="1"/>
  <c r="AA127" i="77"/>
  <c r="AJ127" i="6" s="1"/>
  <c r="AL127" i="6" s="1"/>
  <c r="Z127" i="77"/>
  <c r="AD127" i="6" s="1"/>
  <c r="AF127" i="6" s="1"/>
  <c r="X127" i="77"/>
  <c r="R127" i="6" s="1"/>
  <c r="AE139" i="77"/>
  <c r="BH139" i="6" s="1"/>
  <c r="AD139" i="77"/>
  <c r="BB139" i="6" s="1"/>
  <c r="AC139" i="77"/>
  <c r="AV139" i="6" s="1"/>
  <c r="AX139" i="6" s="1"/>
  <c r="AB139" i="77"/>
  <c r="AP139" i="6" s="1"/>
  <c r="AR139" i="6" s="1"/>
  <c r="AA139" i="77"/>
  <c r="AJ139" i="6" s="1"/>
  <c r="AL139" i="6" s="1"/>
  <c r="Z139" i="77"/>
  <c r="AD139" i="6" s="1"/>
  <c r="AF139" i="6" s="1"/>
  <c r="X139" i="77"/>
  <c r="R139" i="6" s="1"/>
  <c r="W139" i="77"/>
  <c r="L139" i="6" s="1"/>
  <c r="N139" i="6" s="1"/>
  <c r="R139" i="88" s="1"/>
  <c r="AE77" i="77"/>
  <c r="BH77" i="6" s="1"/>
  <c r="BJ77" i="6" s="1"/>
  <c r="AA79" i="77"/>
  <c r="AJ79" i="6" s="1"/>
  <c r="AL79" i="6" s="1"/>
  <c r="AF84" i="77"/>
  <c r="BN84" i="6" s="1"/>
  <c r="BP84" i="6" s="1"/>
  <c r="AD84" i="77"/>
  <c r="BB84" i="6" s="1"/>
  <c r="BD84" i="6" s="1"/>
  <c r="AD85" i="77"/>
  <c r="BB85" i="6" s="1"/>
  <c r="AB85" i="77"/>
  <c r="AP85" i="6" s="1"/>
  <c r="AR85" i="6" s="1"/>
  <c r="AB86" i="77"/>
  <c r="AP86" i="6" s="1"/>
  <c r="Z86" i="77"/>
  <c r="AD86" i="6" s="1"/>
  <c r="AF86" i="6" s="1"/>
  <c r="Z87" i="77"/>
  <c r="AD87" i="6" s="1"/>
  <c r="X87" i="77"/>
  <c r="R87" i="6" s="1"/>
  <c r="T87" i="6" s="1"/>
  <c r="AD91" i="77"/>
  <c r="BB91" i="6" s="1"/>
  <c r="BD91" i="6" s="1"/>
  <c r="AC91" i="77"/>
  <c r="AV91" i="6" s="1"/>
  <c r="AX91" i="6" s="1"/>
  <c r="AB91" i="77"/>
  <c r="AP91" i="6" s="1"/>
  <c r="AR91" i="6" s="1"/>
  <c r="W92" i="77"/>
  <c r="L92" i="6" s="1"/>
  <c r="AA95" i="77"/>
  <c r="AJ95" i="6" s="1"/>
  <c r="AL95" i="6" s="1"/>
  <c r="AE96" i="77"/>
  <c r="BH96" i="6" s="1"/>
  <c r="AC101" i="77"/>
  <c r="AV101" i="6" s="1"/>
  <c r="AX101" i="6" s="1"/>
  <c r="AG119" i="77"/>
  <c r="BT119" i="6" s="1"/>
  <c r="BV119" i="6" s="1"/>
  <c r="AE131" i="77"/>
  <c r="BH131" i="6" s="1"/>
  <c r="AD131" i="77"/>
  <c r="BB131" i="6" s="1"/>
  <c r="AC131" i="77"/>
  <c r="AV131" i="6" s="1"/>
  <c r="AX131" i="6" s="1"/>
  <c r="AB131" i="77"/>
  <c r="AP131" i="6" s="1"/>
  <c r="AR131" i="6" s="1"/>
  <c r="AA131" i="77"/>
  <c r="AJ131" i="6" s="1"/>
  <c r="AL131" i="6" s="1"/>
  <c r="Z131" i="77"/>
  <c r="AD131" i="6" s="1"/>
  <c r="AF131" i="6" s="1"/>
  <c r="X131" i="77"/>
  <c r="R131" i="6" s="1"/>
  <c r="W131" i="77"/>
  <c r="L131" i="6" s="1"/>
  <c r="N131" i="6" s="1"/>
  <c r="R131" i="88" s="1"/>
  <c r="AE135" i="77"/>
  <c r="BH135" i="6" s="1"/>
  <c r="BJ135" i="6" s="1"/>
  <c r="AD135" i="77"/>
  <c r="BB135" i="6" s="1"/>
  <c r="BD135" i="6" s="1"/>
  <c r="AC135" i="77"/>
  <c r="AV135" i="6" s="1"/>
  <c r="AX135" i="6" s="1"/>
  <c r="AB135" i="77"/>
  <c r="AP135" i="6" s="1"/>
  <c r="AA135" i="77"/>
  <c r="AJ135" i="6" s="1"/>
  <c r="Z135" i="77"/>
  <c r="AD135" i="6" s="1"/>
  <c r="AF135" i="6" s="1"/>
  <c r="X135" i="77"/>
  <c r="R135" i="6" s="1"/>
  <c r="W135" i="77"/>
  <c r="L135" i="6" s="1"/>
  <c r="Y143" i="77"/>
  <c r="X143" i="6" s="1"/>
  <c r="Z143" i="6" s="1"/>
  <c r="Z32" i="77"/>
  <c r="AD32" i="6" s="1"/>
  <c r="AH34" i="77"/>
  <c r="BZ34" i="6" s="1"/>
  <c r="CB34" i="6" s="1"/>
  <c r="Z38" i="77"/>
  <c r="AD38" i="6" s="1"/>
  <c r="AH40" i="77"/>
  <c r="BZ40" i="6" s="1"/>
  <c r="Z44" i="77"/>
  <c r="AD44" i="6" s="1"/>
  <c r="AF44" i="6" s="1"/>
  <c r="AH46" i="77"/>
  <c r="BZ46" i="6" s="1"/>
  <c r="CB46" i="6" s="1"/>
  <c r="Z50" i="77"/>
  <c r="AD50" i="6" s="1"/>
  <c r="AH52" i="77"/>
  <c r="BZ52" i="6" s="1"/>
  <c r="CB52" i="6" s="1"/>
  <c r="Z56" i="77"/>
  <c r="AD56" i="6" s="1"/>
  <c r="AH58" i="77"/>
  <c r="BZ58" i="6" s="1"/>
  <c r="Z62" i="77"/>
  <c r="AD62" i="6" s="1"/>
  <c r="AF62" i="6" s="1"/>
  <c r="AH64" i="77"/>
  <c r="BZ64" i="6" s="1"/>
  <c r="CB64" i="6" s="1"/>
  <c r="Z68" i="77"/>
  <c r="AD68" i="6" s="1"/>
  <c r="AH70" i="77"/>
  <c r="BZ70" i="6" s="1"/>
  <c r="Z74" i="77"/>
  <c r="AD74" i="6" s="1"/>
  <c r="AF74" i="6" s="1"/>
  <c r="AH76" i="77"/>
  <c r="BZ76" i="6" s="1"/>
  <c r="CB76" i="6" s="1"/>
  <c r="AF77" i="77"/>
  <c r="BN77" i="6" s="1"/>
  <c r="BP77" i="6" s="1"/>
  <c r="AB79" i="77"/>
  <c r="AP79" i="6" s="1"/>
  <c r="AR79" i="6" s="1"/>
  <c r="Z80" i="77"/>
  <c r="AD80" i="6" s="1"/>
  <c r="W84" i="77"/>
  <c r="L84" i="6" s="1"/>
  <c r="N84" i="6" s="1"/>
  <c r="R84" i="88" s="1"/>
  <c r="W85" i="77"/>
  <c r="L85" i="6" s="1"/>
  <c r="W86" i="77"/>
  <c r="L86" i="6" s="1"/>
  <c r="N86" i="6" s="1"/>
  <c r="R86" i="88" s="1"/>
  <c r="W87" i="77"/>
  <c r="L87" i="6" s="1"/>
  <c r="N87" i="6" s="1"/>
  <c r="R87" i="88" s="1"/>
  <c r="AF90" i="77"/>
  <c r="BN90" i="6" s="1"/>
  <c r="BP90" i="6" s="1"/>
  <c r="AE90" i="77"/>
  <c r="BH90" i="6" s="1"/>
  <c r="AD90" i="77"/>
  <c r="BB90" i="6" s="1"/>
  <c r="BD90" i="6" s="1"/>
  <c r="W91" i="77"/>
  <c r="L91" i="6" s="1"/>
  <c r="N91" i="6" s="1"/>
  <c r="R91" i="88" s="1"/>
  <c r="X92" i="77"/>
  <c r="R92" i="6" s="1"/>
  <c r="AB93" i="77"/>
  <c r="AP93" i="6" s="1"/>
  <c r="AR93" i="6" s="1"/>
  <c r="AB95" i="77"/>
  <c r="AP95" i="6" s="1"/>
  <c r="AR95" i="6" s="1"/>
  <c r="AF96" i="77"/>
  <c r="BN96" i="6" s="1"/>
  <c r="BP96" i="6" s="1"/>
  <c r="AE99" i="77"/>
  <c r="BH99" i="6" s="1"/>
  <c r="BJ99" i="6" s="1"/>
  <c r="AD99" i="77"/>
  <c r="BB99" i="6" s="1"/>
  <c r="BD99" i="6" s="1"/>
  <c r="AC99" i="77"/>
  <c r="AV99" i="6" s="1"/>
  <c r="AX99" i="6" s="1"/>
  <c r="AB99" i="77"/>
  <c r="AP99" i="6" s="1"/>
  <c r="AR99" i="6" s="1"/>
  <c r="Z99" i="77"/>
  <c r="AD99" i="6" s="1"/>
  <c r="X99" i="77"/>
  <c r="R99" i="6" s="1"/>
  <c r="T99" i="6" s="1"/>
  <c r="AE101" i="77"/>
  <c r="BH101" i="6" s="1"/>
  <c r="AH119" i="77"/>
  <c r="BZ119" i="6" s="1"/>
  <c r="CB119" i="6" s="1"/>
  <c r="AF123" i="77"/>
  <c r="BN123" i="6" s="1"/>
  <c r="BP123" i="6" s="1"/>
  <c r="W127" i="77"/>
  <c r="L127" i="6" s="1"/>
  <c r="N127" i="6" s="1"/>
  <c r="R127" i="88" s="1"/>
  <c r="Y139" i="77"/>
  <c r="X139" i="6" s="1"/>
  <c r="AF143" i="77"/>
  <c r="BN143" i="6" s="1"/>
  <c r="BP143" i="6" s="1"/>
  <c r="X84" i="77"/>
  <c r="R84" i="6" s="1"/>
  <c r="T84" i="6" s="1"/>
  <c r="X85" i="77"/>
  <c r="R85" i="6" s="1"/>
  <c r="X86" i="77"/>
  <c r="R86" i="6" s="1"/>
  <c r="T86" i="6" s="1"/>
  <c r="Y87" i="77"/>
  <c r="X87" i="6" s="1"/>
  <c r="Z87" i="6" s="1"/>
  <c r="W90" i="77"/>
  <c r="L90" i="6" s="1"/>
  <c r="N90" i="6" s="1"/>
  <c r="R90" i="88" s="1"/>
  <c r="X91" i="77"/>
  <c r="R91" i="6" s="1"/>
  <c r="T91" i="6" s="1"/>
  <c r="Y92" i="77"/>
  <c r="X92" i="6" s="1"/>
  <c r="AC93" i="77"/>
  <c r="AV93" i="6" s="1"/>
  <c r="AX93" i="6" s="1"/>
  <c r="AF95" i="77"/>
  <c r="BN95" i="6" s="1"/>
  <c r="BP95" i="6" s="1"/>
  <c r="AG96" i="77"/>
  <c r="BT96" i="6" s="1"/>
  <c r="BV96" i="6" s="1"/>
  <c r="AG101" i="77"/>
  <c r="BT101" i="6" s="1"/>
  <c r="BV101" i="6" s="1"/>
  <c r="AG123" i="77"/>
  <c r="BT123" i="6" s="1"/>
  <c r="BV123" i="6" s="1"/>
  <c r="Y127" i="77"/>
  <c r="X127" i="6" s="1"/>
  <c r="Y131" i="77"/>
  <c r="X131" i="6" s="1"/>
  <c r="Y135" i="77"/>
  <c r="X135" i="6" s="1"/>
  <c r="Z135" i="6" s="1"/>
  <c r="AF139" i="77"/>
  <c r="BN139" i="6" s="1"/>
  <c r="BP139" i="6" s="1"/>
  <c r="AG143" i="77"/>
  <c r="BT143" i="6" s="1"/>
  <c r="BV143" i="6" s="1"/>
  <c r="AG147" i="77"/>
  <c r="BT147" i="6" s="1"/>
  <c r="BV147" i="6" s="1"/>
  <c r="AH147" i="77"/>
  <c r="BZ147" i="6" s="1"/>
  <c r="CB147" i="6" s="1"/>
  <c r="W147" i="77"/>
  <c r="L147" i="6" s="1"/>
  <c r="N147" i="6" s="1"/>
  <c r="R147" i="88" s="1"/>
  <c r="AG100" i="77"/>
  <c r="BT100" i="6" s="1"/>
  <c r="BV100" i="6" s="1"/>
  <c r="AG104" i="77"/>
  <c r="BT104" i="6" s="1"/>
  <c r="BV104" i="6" s="1"/>
  <c r="AD105" i="77"/>
  <c r="BB105" i="6" s="1"/>
  <c r="AG108" i="77"/>
  <c r="BT108" i="6" s="1"/>
  <c r="BV108" i="6" s="1"/>
  <c r="AD109" i="77"/>
  <c r="BB109" i="6" s="1"/>
  <c r="AG112" i="77"/>
  <c r="BT112" i="6" s="1"/>
  <c r="BV112" i="6" s="1"/>
  <c r="AG116" i="77"/>
  <c r="BT116" i="6" s="1"/>
  <c r="BV116" i="6" s="1"/>
  <c r="AG120" i="77"/>
  <c r="BT120" i="6" s="1"/>
  <c r="BV120" i="6" s="1"/>
  <c r="AG124" i="77"/>
  <c r="BT124" i="6" s="1"/>
  <c r="BV124" i="6" s="1"/>
  <c r="AG128" i="77"/>
  <c r="BT128" i="6" s="1"/>
  <c r="BV128" i="6" s="1"/>
  <c r="AG132" i="77"/>
  <c r="BT132" i="6" s="1"/>
  <c r="BV132" i="6" s="1"/>
  <c r="AG136" i="77"/>
  <c r="BT136" i="6" s="1"/>
  <c r="BV136" i="6" s="1"/>
  <c r="AG140" i="77"/>
  <c r="BT140" i="6" s="1"/>
  <c r="BV140" i="6" s="1"/>
  <c r="AG144" i="77"/>
  <c r="BT144" i="6" s="1"/>
  <c r="BV144" i="6" s="1"/>
  <c r="X147" i="77"/>
  <c r="R147" i="6" s="1"/>
  <c r="AG148" i="77"/>
  <c r="BT148" i="6" s="1"/>
  <c r="BV148" i="6" s="1"/>
  <c r="W100" i="77"/>
  <c r="L100" i="6" s="1"/>
  <c r="N100" i="6" s="1"/>
  <c r="R100" i="88" s="1"/>
  <c r="W104" i="77"/>
  <c r="L104" i="6" s="1"/>
  <c r="AF105" i="77"/>
  <c r="BN105" i="6" s="1"/>
  <c r="BP105" i="6" s="1"/>
  <c r="W108" i="77"/>
  <c r="L108" i="6" s="1"/>
  <c r="AF109" i="77"/>
  <c r="BN109" i="6" s="1"/>
  <c r="BP109" i="6" s="1"/>
  <c r="W112" i="77"/>
  <c r="L112" i="6" s="1"/>
  <c r="Z147" i="77"/>
  <c r="AD147" i="6" s="1"/>
  <c r="AF147" i="6" s="1"/>
  <c r="AG105" i="77"/>
  <c r="BT105" i="6" s="1"/>
  <c r="BV105" i="6" s="1"/>
  <c r="AG109" i="77"/>
  <c r="BT109" i="6" s="1"/>
  <c r="BV109" i="6" s="1"/>
  <c r="X112" i="77"/>
  <c r="R112" i="6" s="1"/>
  <c r="AG113" i="77"/>
  <c r="BT113" i="6" s="1"/>
  <c r="BV113" i="6" s="1"/>
  <c r="X116" i="77"/>
  <c r="R116" i="6" s="1"/>
  <c r="AG117" i="77"/>
  <c r="BT117" i="6" s="1"/>
  <c r="BV117" i="6" s="1"/>
  <c r="X120" i="77"/>
  <c r="R120" i="6" s="1"/>
  <c r="AG121" i="77"/>
  <c r="BT121" i="6" s="1"/>
  <c r="BV121" i="6" s="1"/>
  <c r="X124" i="77"/>
  <c r="R124" i="6" s="1"/>
  <c r="AG125" i="77"/>
  <c r="BT125" i="6" s="1"/>
  <c r="BV125" i="6" s="1"/>
  <c r="X128" i="77"/>
  <c r="R128" i="6" s="1"/>
  <c r="AG129" i="77"/>
  <c r="BT129" i="6" s="1"/>
  <c r="BV129" i="6" s="1"/>
  <c r="X132" i="77"/>
  <c r="R132" i="6" s="1"/>
  <c r="AG133" i="77"/>
  <c r="BT133" i="6" s="1"/>
  <c r="X136" i="77"/>
  <c r="R136" i="6" s="1"/>
  <c r="AG137" i="77"/>
  <c r="BT137" i="6" s="1"/>
  <c r="BV137" i="6" s="1"/>
  <c r="X140" i="77"/>
  <c r="R140" i="6" s="1"/>
  <c r="AG141" i="77"/>
  <c r="BT141" i="6" s="1"/>
  <c r="X144" i="77"/>
  <c r="R144" i="6" s="1"/>
  <c r="AG145" i="77"/>
  <c r="BT145" i="6" s="1"/>
  <c r="BV145" i="6" s="1"/>
  <c r="AD146" i="77"/>
  <c r="BB146" i="6" s="1"/>
  <c r="BD146" i="6" s="1"/>
  <c r="AA147" i="77"/>
  <c r="AJ147" i="6" s="1"/>
  <c r="AL147" i="6" s="1"/>
  <c r="X148" i="77"/>
  <c r="R148" i="6" s="1"/>
  <c r="AG149" i="77"/>
  <c r="BT149" i="6" s="1"/>
  <c r="BV149" i="6" s="1"/>
  <c r="AD150" i="77"/>
  <c r="BB150" i="6" s="1"/>
  <c r="BD150" i="6" s="1"/>
  <c r="Y100" i="77"/>
  <c r="X100" i="6" s="1"/>
  <c r="Y104" i="77"/>
  <c r="X104" i="6" s="1"/>
  <c r="AH105" i="77"/>
  <c r="BZ105" i="6" s="1"/>
  <c r="CB105" i="6" s="1"/>
  <c r="Y108" i="77"/>
  <c r="X108" i="6" s="1"/>
  <c r="AH109" i="77"/>
  <c r="BZ109" i="6" s="1"/>
  <c r="CB109" i="6" s="1"/>
  <c r="Y112" i="77"/>
  <c r="X112" i="6" s="1"/>
  <c r="AH113" i="77"/>
  <c r="BZ113" i="6" s="1"/>
  <c r="CB113" i="6" s="1"/>
  <c r="Y116" i="77"/>
  <c r="X116" i="6" s="1"/>
  <c r="Z116" i="6" s="1"/>
  <c r="AH117" i="77"/>
  <c r="BZ117" i="6" s="1"/>
  <c r="CB117" i="6" s="1"/>
  <c r="Y120" i="77"/>
  <c r="X120" i="6" s="1"/>
  <c r="AH121" i="77"/>
  <c r="BZ121" i="6" s="1"/>
  <c r="CB121" i="6" s="1"/>
  <c r="Y124" i="77"/>
  <c r="X124" i="6" s="1"/>
  <c r="AH125" i="77"/>
  <c r="BZ125" i="6" s="1"/>
  <c r="CB125" i="6" s="1"/>
  <c r="Y128" i="77"/>
  <c r="X128" i="6" s="1"/>
  <c r="AH129" i="77"/>
  <c r="BZ129" i="6" s="1"/>
  <c r="CB129" i="6" s="1"/>
  <c r="Y132" i="77"/>
  <c r="X132" i="6" s="1"/>
  <c r="AH133" i="77"/>
  <c r="BZ133" i="6" s="1"/>
  <c r="CB133" i="6" s="1"/>
  <c r="Y136" i="77"/>
  <c r="X136" i="6" s="1"/>
  <c r="AH137" i="77"/>
  <c r="BZ137" i="6" s="1"/>
  <c r="CB137" i="6" s="1"/>
  <c r="AE138" i="77"/>
  <c r="BH138" i="6" s="1"/>
  <c r="BJ138" i="6" s="1"/>
  <c r="Y140" i="77"/>
  <c r="X140" i="6" s="1"/>
  <c r="Z140" i="6" s="1"/>
  <c r="AH141" i="77"/>
  <c r="BZ141" i="6" s="1"/>
  <c r="CB141" i="6" s="1"/>
  <c r="AE142" i="77"/>
  <c r="BH142" i="6" s="1"/>
  <c r="BJ142" i="6" s="1"/>
  <c r="Y144" i="77"/>
  <c r="X144" i="6" s="1"/>
  <c r="AH145" i="77"/>
  <c r="BZ145" i="6" s="1"/>
  <c r="CB145" i="6" s="1"/>
  <c r="AE146" i="77"/>
  <c r="BH146" i="6" s="1"/>
  <c r="BJ146" i="6" s="1"/>
  <c r="AB147" i="77"/>
  <c r="AP147" i="6" s="1"/>
  <c r="AR147" i="6" s="1"/>
  <c r="Y148" i="77"/>
  <c r="X148" i="6" s="1"/>
  <c r="AH149" i="77"/>
  <c r="BZ149" i="6" s="1"/>
  <c r="CB149" i="6" s="1"/>
  <c r="AE150" i="77"/>
  <c r="BH150" i="6" s="1"/>
  <c r="BJ150" i="6" s="1"/>
  <c r="AF83" i="77"/>
  <c r="BN83" i="6" s="1"/>
  <c r="BP83" i="6" s="1"/>
  <c r="AF89" i="77"/>
  <c r="BN89" i="6" s="1"/>
  <c r="BP89" i="6" s="1"/>
  <c r="AF94" i="77"/>
  <c r="BN94" i="6" s="1"/>
  <c r="BP94" i="6" s="1"/>
  <c r="AF98" i="77"/>
  <c r="BN98" i="6" s="1"/>
  <c r="BP98" i="6" s="1"/>
  <c r="Z100" i="77"/>
  <c r="AD100" i="6" s="1"/>
  <c r="AF102" i="77"/>
  <c r="BN102" i="6" s="1"/>
  <c r="BP102" i="6" s="1"/>
  <c r="Z104" i="77"/>
  <c r="AD104" i="6" s="1"/>
  <c r="AF104" i="6" s="1"/>
  <c r="W105" i="77"/>
  <c r="L105" i="6" s="1"/>
  <c r="N105" i="6" s="1"/>
  <c r="R105" i="88" s="1"/>
  <c r="AF106" i="77"/>
  <c r="BN106" i="6" s="1"/>
  <c r="BP106" i="6" s="1"/>
  <c r="Z108" i="77"/>
  <c r="AD108" i="6" s="1"/>
  <c r="AF108" i="6" s="1"/>
  <c r="W109" i="77"/>
  <c r="L109" i="6" s="1"/>
  <c r="N109" i="6" s="1"/>
  <c r="R109" i="88" s="1"/>
  <c r="AF110" i="77"/>
  <c r="BN110" i="6" s="1"/>
  <c r="BP110" i="6" s="1"/>
  <c r="Z112" i="77"/>
  <c r="AD112" i="6" s="1"/>
  <c r="AF112" i="6" s="1"/>
  <c r="W113" i="77"/>
  <c r="L113" i="6" s="1"/>
  <c r="N113" i="6" s="1"/>
  <c r="R113" i="88" s="1"/>
  <c r="AF114" i="77"/>
  <c r="BN114" i="6" s="1"/>
  <c r="BP114" i="6" s="1"/>
  <c r="Z116" i="77"/>
  <c r="AD116" i="6" s="1"/>
  <c r="AF116" i="6" s="1"/>
  <c r="W117" i="77"/>
  <c r="L117" i="6" s="1"/>
  <c r="N117" i="6" s="1"/>
  <c r="R117" i="88" s="1"/>
  <c r="AF118" i="77"/>
  <c r="BN118" i="6" s="1"/>
  <c r="BP118" i="6" s="1"/>
  <c r="Z120" i="77"/>
  <c r="AD120" i="6" s="1"/>
  <c r="AF120" i="6" s="1"/>
  <c r="W121" i="77"/>
  <c r="L121" i="6" s="1"/>
  <c r="N121" i="6" s="1"/>
  <c r="R121" i="88" s="1"/>
  <c r="AF122" i="77"/>
  <c r="BN122" i="6" s="1"/>
  <c r="BP122" i="6" s="1"/>
  <c r="Z124" i="77"/>
  <c r="AD124" i="6" s="1"/>
  <c r="AF124" i="6" s="1"/>
  <c r="W125" i="77"/>
  <c r="L125" i="6" s="1"/>
  <c r="N125" i="6" s="1"/>
  <c r="R125" i="88" s="1"/>
  <c r="AF126" i="77"/>
  <c r="BN126" i="6" s="1"/>
  <c r="BP126" i="6" s="1"/>
  <c r="Z128" i="77"/>
  <c r="AD128" i="6" s="1"/>
  <c r="AF128" i="6" s="1"/>
  <c r="W129" i="77"/>
  <c r="L129" i="6" s="1"/>
  <c r="N129" i="6" s="1"/>
  <c r="R129" i="88" s="1"/>
  <c r="AF130" i="77"/>
  <c r="BN130" i="6" s="1"/>
  <c r="BP130" i="6" s="1"/>
  <c r="Z132" i="77"/>
  <c r="AD132" i="6" s="1"/>
  <c r="AF132" i="6" s="1"/>
  <c r="W133" i="77"/>
  <c r="L133" i="6" s="1"/>
  <c r="N133" i="6" s="1"/>
  <c r="R133" i="88" s="1"/>
  <c r="AF134" i="77"/>
  <c r="BN134" i="6" s="1"/>
  <c r="BP134" i="6" s="1"/>
  <c r="Z136" i="77"/>
  <c r="AD136" i="6" s="1"/>
  <c r="AF136" i="6" s="1"/>
  <c r="W137" i="77"/>
  <c r="L137" i="6" s="1"/>
  <c r="N137" i="6" s="1"/>
  <c r="R137" i="88" s="1"/>
  <c r="AF138" i="77"/>
  <c r="BN138" i="6" s="1"/>
  <c r="BP138" i="6" s="1"/>
  <c r="Z140" i="77"/>
  <c r="AD140" i="6" s="1"/>
  <c r="AF140" i="6" s="1"/>
  <c r="W141" i="77"/>
  <c r="L141" i="6" s="1"/>
  <c r="N141" i="6" s="1"/>
  <c r="R141" i="88" s="1"/>
  <c r="AF142" i="77"/>
  <c r="BN142" i="6" s="1"/>
  <c r="BP142" i="6" s="1"/>
  <c r="Z144" i="77"/>
  <c r="AD144" i="6" s="1"/>
  <c r="AF144" i="6" s="1"/>
  <c r="W145" i="77"/>
  <c r="L145" i="6" s="1"/>
  <c r="N145" i="6" s="1"/>
  <c r="R145" i="88" s="1"/>
  <c r="AF146" i="77"/>
  <c r="BN146" i="6" s="1"/>
  <c r="BP146" i="6" s="1"/>
  <c r="AC147" i="77"/>
  <c r="AV147" i="6" s="1"/>
  <c r="AX147" i="6" s="1"/>
  <c r="Z148" i="77"/>
  <c r="AD148" i="6" s="1"/>
  <c r="AF148" i="6" s="1"/>
  <c r="W149" i="77"/>
  <c r="L149" i="6" s="1"/>
  <c r="N149" i="6" s="1"/>
  <c r="R149" i="88" s="1"/>
  <c r="AF150" i="77"/>
  <c r="BN150" i="6" s="1"/>
  <c r="BP150" i="6" s="1"/>
  <c r="AG94" i="77"/>
  <c r="BT94" i="6" s="1"/>
  <c r="BV94" i="6" s="1"/>
  <c r="AG98" i="77"/>
  <c r="BT98" i="6" s="1"/>
  <c r="BV98" i="6" s="1"/>
  <c r="AA100" i="77"/>
  <c r="AJ100" i="6" s="1"/>
  <c r="AL100" i="6" s="1"/>
  <c r="AG102" i="77"/>
  <c r="BT102" i="6" s="1"/>
  <c r="BV102" i="6" s="1"/>
  <c r="AA104" i="77"/>
  <c r="AJ104" i="6" s="1"/>
  <c r="AL104" i="6" s="1"/>
  <c r="X105" i="77"/>
  <c r="R105" i="6" s="1"/>
  <c r="AG106" i="77"/>
  <c r="BT106" i="6" s="1"/>
  <c r="BV106" i="6" s="1"/>
  <c r="AA108" i="77"/>
  <c r="AJ108" i="6" s="1"/>
  <c r="AL108" i="6" s="1"/>
  <c r="X109" i="77"/>
  <c r="R109" i="6" s="1"/>
  <c r="AG110" i="77"/>
  <c r="BT110" i="6" s="1"/>
  <c r="BV110" i="6" s="1"/>
  <c r="AA112" i="77"/>
  <c r="AJ112" i="6" s="1"/>
  <c r="AL112" i="6" s="1"/>
  <c r="X113" i="77"/>
  <c r="R113" i="6" s="1"/>
  <c r="AG114" i="77"/>
  <c r="BT114" i="6" s="1"/>
  <c r="BV114" i="6" s="1"/>
  <c r="AA116" i="77"/>
  <c r="AJ116" i="6" s="1"/>
  <c r="AL116" i="6" s="1"/>
  <c r="X117" i="77"/>
  <c r="R117" i="6" s="1"/>
  <c r="AG118" i="77"/>
  <c r="BT118" i="6" s="1"/>
  <c r="BV118" i="6" s="1"/>
  <c r="AA120" i="77"/>
  <c r="AJ120" i="6" s="1"/>
  <c r="AL120" i="6" s="1"/>
  <c r="X121" i="77"/>
  <c r="R121" i="6" s="1"/>
  <c r="AG122" i="77"/>
  <c r="BT122" i="6" s="1"/>
  <c r="BV122" i="6" s="1"/>
  <c r="AA124" i="77"/>
  <c r="AJ124" i="6" s="1"/>
  <c r="AL124" i="6" s="1"/>
  <c r="X125" i="77"/>
  <c r="R125" i="6" s="1"/>
  <c r="AG126" i="77"/>
  <c r="BT126" i="6" s="1"/>
  <c r="BV126" i="6" s="1"/>
  <c r="AA128" i="77"/>
  <c r="AJ128" i="6" s="1"/>
  <c r="AL128" i="6" s="1"/>
  <c r="X129" i="77"/>
  <c r="R129" i="6" s="1"/>
  <c r="AG130" i="77"/>
  <c r="BT130" i="6" s="1"/>
  <c r="BV130" i="6" s="1"/>
  <c r="AA132" i="77"/>
  <c r="AJ132" i="6" s="1"/>
  <c r="AL132" i="6" s="1"/>
  <c r="X133" i="77"/>
  <c r="R133" i="6" s="1"/>
  <c r="T133" i="6" s="1"/>
  <c r="AG134" i="77"/>
  <c r="BT134" i="6" s="1"/>
  <c r="BV134" i="6" s="1"/>
  <c r="AA136" i="77"/>
  <c r="AJ136" i="6" s="1"/>
  <c r="AL136" i="6" s="1"/>
  <c r="X137" i="77"/>
  <c r="R137" i="6" s="1"/>
  <c r="AG138" i="77"/>
  <c r="BT138" i="6" s="1"/>
  <c r="BV138" i="6" s="1"/>
  <c r="AA140" i="77"/>
  <c r="AJ140" i="6" s="1"/>
  <c r="AL140" i="6" s="1"/>
  <c r="X141" i="77"/>
  <c r="R141" i="6" s="1"/>
  <c r="T141" i="6" s="1"/>
  <c r="AG142" i="77"/>
  <c r="BT142" i="6" s="1"/>
  <c r="BV142" i="6" s="1"/>
  <c r="AA144" i="77"/>
  <c r="AJ144" i="6" s="1"/>
  <c r="AL144" i="6" s="1"/>
  <c r="X145" i="77"/>
  <c r="R145" i="6" s="1"/>
  <c r="AG146" i="77"/>
  <c r="BT146" i="6" s="1"/>
  <c r="BV146" i="6" s="1"/>
  <c r="AD147" i="77"/>
  <c r="BB147" i="6" s="1"/>
  <c r="AA148" i="77"/>
  <c r="AJ148" i="6" s="1"/>
  <c r="AL148" i="6" s="1"/>
  <c r="X149" i="77"/>
  <c r="R149" i="6" s="1"/>
  <c r="AG150" i="77"/>
  <c r="BT150" i="6" s="1"/>
  <c r="BV150" i="6" s="1"/>
  <c r="CB58" i="6" l="1"/>
  <c r="CB62" i="6"/>
  <c r="T67" i="6"/>
  <c r="AR60" i="6"/>
  <c r="BD17" i="6"/>
  <c r="BV71" i="6"/>
  <c r="AR68" i="6"/>
  <c r="BD125" i="6"/>
  <c r="Z98" i="6"/>
  <c r="BJ87" i="6"/>
  <c r="Z118" i="6"/>
  <c r="Z110" i="6"/>
  <c r="BJ100" i="6"/>
  <c r="BJ117" i="6"/>
  <c r="BD145" i="6"/>
  <c r="T108" i="6"/>
  <c r="AX81" i="6"/>
  <c r="BD59" i="6"/>
  <c r="BV18" i="6"/>
  <c r="Z136" i="6"/>
  <c r="Z112" i="6"/>
  <c r="T85" i="6"/>
  <c r="N85" i="6"/>
  <c r="R85" i="88" s="1"/>
  <c r="BD131" i="6"/>
  <c r="BD111" i="6"/>
  <c r="BD43" i="6"/>
  <c r="T29" i="6"/>
  <c r="BD97" i="6"/>
  <c r="BV48" i="6"/>
  <c r="T37" i="6"/>
  <c r="BD27" i="6"/>
  <c r="AR46" i="6"/>
  <c r="BD106" i="6"/>
  <c r="CB30" i="6"/>
  <c r="BV141" i="6"/>
  <c r="BD109" i="6"/>
  <c r="AL135" i="6"/>
  <c r="BJ131" i="6"/>
  <c r="BD143" i="6"/>
  <c r="BJ111" i="6"/>
  <c r="BD69" i="6"/>
  <c r="BV54" i="6"/>
  <c r="BJ97" i="6"/>
  <c r="AX47" i="6"/>
  <c r="BV66" i="6"/>
  <c r="BV31" i="6"/>
  <c r="BP91" i="6"/>
  <c r="CB90" i="6"/>
  <c r="BV99" i="6"/>
  <c r="AR76" i="6"/>
  <c r="BV44" i="6"/>
  <c r="BV82" i="6"/>
  <c r="AL24" i="6"/>
  <c r="AL42" i="6"/>
  <c r="AM42" i="6" s="1"/>
  <c r="AN42" i="6" s="1"/>
  <c r="AO42" i="6" s="1"/>
  <c r="V41" i="63" s="1"/>
  <c r="AH41" i="63" s="1"/>
  <c r="BD100" i="6"/>
  <c r="BD35" i="6"/>
  <c r="Z148" i="6"/>
  <c r="Z108" i="6"/>
  <c r="AR135" i="6"/>
  <c r="BD139" i="6"/>
  <c r="BD96" i="6"/>
  <c r="BJ143" i="6"/>
  <c r="CB44" i="6"/>
  <c r="AX57" i="6"/>
  <c r="N49" i="6"/>
  <c r="R49" i="88" s="1"/>
  <c r="Z134" i="6"/>
  <c r="BJ105" i="6"/>
  <c r="AL46" i="6"/>
  <c r="AR50" i="6"/>
  <c r="T146" i="6"/>
  <c r="AX17" i="6"/>
  <c r="BV70" i="6"/>
  <c r="BD129" i="6"/>
  <c r="BV9" i="6"/>
  <c r="BV83" i="6"/>
  <c r="Z132" i="6"/>
  <c r="BD147" i="6"/>
  <c r="BD105" i="6"/>
  <c r="BJ139" i="6"/>
  <c r="N55" i="6"/>
  <c r="R55" i="88" s="1"/>
  <c r="T49" i="6"/>
  <c r="BD65" i="6"/>
  <c r="AX39" i="6"/>
  <c r="BJ69" i="6"/>
  <c r="N7" i="6"/>
  <c r="R7" i="88" s="1"/>
  <c r="BJ106" i="6"/>
  <c r="T94" i="6"/>
  <c r="AR84" i="6"/>
  <c r="Z150" i="6"/>
  <c r="BJ109" i="6"/>
  <c r="BD33" i="6"/>
  <c r="BV91" i="6"/>
  <c r="BD122" i="6"/>
  <c r="N15" i="6"/>
  <c r="R15" i="88" s="1"/>
  <c r="BD81" i="6"/>
  <c r="BP99" i="6"/>
  <c r="BV14" i="6"/>
  <c r="BJ137" i="6"/>
  <c r="BD5" i="6"/>
  <c r="Z130" i="6"/>
  <c r="BJ149" i="6"/>
  <c r="BV78" i="6"/>
  <c r="Z114" i="6"/>
  <c r="CB89" i="6"/>
  <c r="Z128" i="6"/>
  <c r="CB40" i="6"/>
  <c r="BD123" i="6"/>
  <c r="BJ119" i="6"/>
  <c r="BJ95" i="6"/>
  <c r="BD115" i="6"/>
  <c r="BV41" i="6"/>
  <c r="BW41" i="6" s="1"/>
  <c r="BX41" i="6" s="1"/>
  <c r="BY41" i="6" s="1"/>
  <c r="AB40" i="63" s="1"/>
  <c r="AN40" i="63" s="1"/>
  <c r="N61" i="6"/>
  <c r="R61" i="88" s="1"/>
  <c r="BD13" i="6"/>
  <c r="BD47" i="6"/>
  <c r="CB71" i="6"/>
  <c r="CB41" i="6"/>
  <c r="CC41" i="6" s="1"/>
  <c r="CD41" i="6" s="1"/>
  <c r="AA41" i="53" s="1"/>
  <c r="AB41" i="53" s="1"/>
  <c r="Z146" i="6"/>
  <c r="CB36" i="6"/>
  <c r="AF93" i="6"/>
  <c r="BJ121" i="6"/>
  <c r="BV77" i="6"/>
  <c r="N67" i="6"/>
  <c r="R67" i="88" s="1"/>
  <c r="Z124" i="6"/>
  <c r="BJ123" i="6"/>
  <c r="BJ115" i="6"/>
  <c r="BD103" i="6"/>
  <c r="T61" i="6"/>
  <c r="BV53" i="6"/>
  <c r="T45" i="6"/>
  <c r="N73" i="6"/>
  <c r="R73" i="88" s="1"/>
  <c r="BV89" i="6"/>
  <c r="BV74" i="6"/>
  <c r="CB14" i="6"/>
  <c r="CB86" i="6"/>
  <c r="CB78" i="6"/>
  <c r="AR52" i="6"/>
  <c r="BJ96" i="6"/>
  <c r="BD119" i="6"/>
  <c r="N29" i="6"/>
  <c r="R29" i="88" s="1"/>
  <c r="CB48" i="6"/>
  <c r="Z144" i="6"/>
  <c r="Z92" i="6"/>
  <c r="BJ101" i="6"/>
  <c r="CB70" i="6"/>
  <c r="T79" i="6"/>
  <c r="BJ103" i="6"/>
  <c r="CB54" i="6"/>
  <c r="AX25" i="6"/>
  <c r="BD39" i="6"/>
  <c r="AL60" i="6"/>
  <c r="BV21" i="6"/>
  <c r="T73" i="6"/>
  <c r="BD121" i="6"/>
  <c r="AR80" i="6"/>
  <c r="AX75" i="6"/>
  <c r="Z102" i="6"/>
  <c r="BD57" i="6"/>
  <c r="Z142" i="6"/>
  <c r="BD137" i="6"/>
  <c r="BJ122" i="6"/>
  <c r="AF133" i="6"/>
  <c r="BP141" i="6"/>
  <c r="BV62" i="6"/>
  <c r="BJ129" i="6"/>
  <c r="AR56" i="6"/>
  <c r="Z104" i="6"/>
  <c r="BD95" i="6"/>
  <c r="T55" i="6"/>
  <c r="Z120" i="6"/>
  <c r="T148" i="6"/>
  <c r="T128" i="6"/>
  <c r="BJ90" i="6"/>
  <c r="BD101" i="6"/>
  <c r="AR72" i="6"/>
  <c r="N23" i="6"/>
  <c r="R23" i="88" s="1"/>
  <c r="AX65" i="6"/>
  <c r="BJ51" i="6"/>
  <c r="CB9" i="6"/>
  <c r="BD117" i="6"/>
  <c r="AR64" i="6"/>
  <c r="BD25" i="6"/>
  <c r="BD87" i="6"/>
  <c r="BV58" i="6"/>
  <c r="BD19" i="6"/>
  <c r="BJ43" i="6"/>
  <c r="BV4" i="6"/>
  <c r="H141" i="65"/>
  <c r="H85" i="65"/>
  <c r="H133" i="65"/>
  <c r="H82" i="65"/>
  <c r="H36" i="65"/>
  <c r="H54" i="65"/>
  <c r="H74" i="65"/>
  <c r="H132" i="65"/>
  <c r="H66" i="65"/>
  <c r="H13" i="65"/>
  <c r="J41" i="80"/>
  <c r="P41" i="88"/>
  <c r="J42" i="80"/>
  <c r="P42" i="88"/>
  <c r="O42" i="6"/>
  <c r="P42" i="6" s="1"/>
  <c r="E42" i="53" s="1"/>
  <c r="R42" i="88"/>
  <c r="O41" i="6"/>
  <c r="P41" i="6" s="1"/>
  <c r="S41" i="88" s="1"/>
  <c r="V41" i="88" s="1"/>
  <c r="R41" i="88"/>
  <c r="N26" i="68"/>
  <c r="N26" i="67"/>
  <c r="N139" i="68"/>
  <c r="N139" i="67"/>
  <c r="N147" i="68"/>
  <c r="N147" i="67"/>
  <c r="N90" i="68"/>
  <c r="N90" i="67"/>
  <c r="N39" i="68"/>
  <c r="N39" i="67"/>
  <c r="N89" i="68"/>
  <c r="N89" i="67"/>
  <c r="N97" i="68"/>
  <c r="N97" i="67"/>
  <c r="N131" i="68"/>
  <c r="N131" i="67"/>
  <c r="N7" i="68"/>
  <c r="N7" i="67"/>
  <c r="N54" i="68"/>
  <c r="N54" i="67"/>
  <c r="N47" i="68"/>
  <c r="N47" i="67"/>
  <c r="N123" i="68"/>
  <c r="N123" i="67"/>
  <c r="N62" i="68"/>
  <c r="N62" i="67"/>
  <c r="H92" i="65"/>
  <c r="H18" i="65"/>
  <c r="H41" i="65"/>
  <c r="H39" i="65"/>
  <c r="H98" i="65"/>
  <c r="H30" i="65"/>
  <c r="Z27" i="6"/>
  <c r="BP26" i="6"/>
  <c r="N42" i="80"/>
  <c r="O42" i="80" s="1"/>
  <c r="BP6" i="6"/>
  <c r="AR42" i="6"/>
  <c r="AS42" i="6" s="1"/>
  <c r="AT42" i="6" s="1"/>
  <c r="AU42" i="6" s="1"/>
  <c r="W41" i="63" s="1"/>
  <c r="AI41" i="63" s="1"/>
  <c r="H38" i="65"/>
  <c r="H19" i="65"/>
  <c r="BP36" i="6"/>
  <c r="AR20" i="6"/>
  <c r="Z43" i="6"/>
  <c r="H24" i="65"/>
  <c r="AR28" i="6"/>
  <c r="AR38" i="6"/>
  <c r="H22" i="65"/>
  <c r="Z35" i="6"/>
  <c r="Z5" i="6"/>
  <c r="Z13" i="6"/>
  <c r="AR24" i="6"/>
  <c r="AR34" i="6"/>
  <c r="CB26" i="6"/>
  <c r="CB18" i="6"/>
  <c r="BP14" i="6"/>
  <c r="AR16" i="6"/>
  <c r="BD12" i="6"/>
  <c r="Z19" i="6"/>
  <c r="BP18" i="6"/>
  <c r="BP30" i="6"/>
  <c r="AR32" i="6"/>
  <c r="BP22" i="6"/>
  <c r="BP10" i="6"/>
  <c r="D379" i="56"/>
  <c r="E379" i="56" s="1"/>
  <c r="H5" i="65"/>
  <c r="F23" i="67"/>
  <c r="F14" i="68"/>
  <c r="F29" i="68"/>
  <c r="F21" i="68"/>
  <c r="F16" i="67"/>
  <c r="F32" i="68"/>
  <c r="F29" i="67"/>
  <c r="F12" i="68"/>
  <c r="F30" i="68"/>
  <c r="F39" i="67"/>
  <c r="F38" i="68"/>
  <c r="F18" i="68"/>
  <c r="F30" i="67"/>
  <c r="F17" i="68"/>
  <c r="F39" i="68"/>
  <c r="F15" i="67"/>
  <c r="F26" i="67"/>
  <c r="F28" i="67"/>
  <c r="F24" i="68"/>
  <c r="F27" i="67"/>
  <c r="F24" i="67"/>
  <c r="F28" i="68"/>
  <c r="F19" i="68"/>
  <c r="F32" i="67"/>
  <c r="F26" i="68"/>
  <c r="F31" i="67"/>
  <c r="F25" i="68"/>
  <c r="F13" i="67"/>
  <c r="F37" i="67"/>
  <c r="F22" i="68"/>
  <c r="F14" i="67"/>
  <c r="F25" i="67"/>
  <c r="F20" i="67"/>
  <c r="F37" i="68"/>
  <c r="F23" i="68"/>
  <c r="F27" i="68"/>
  <c r="F21" i="67"/>
  <c r="F12" i="67"/>
  <c r="F15" i="68"/>
  <c r="F13" i="68"/>
  <c r="F18" i="67"/>
  <c r="F35" i="68"/>
  <c r="F38" i="67"/>
  <c r="F33" i="68"/>
  <c r="F34" i="68"/>
  <c r="F33" i="67"/>
  <c r="F17" i="67"/>
  <c r="F19" i="67"/>
  <c r="F35" i="67"/>
  <c r="F36" i="68"/>
  <c r="F22" i="67"/>
  <c r="F34" i="67"/>
  <c r="BD7" i="6"/>
  <c r="T124" i="6"/>
  <c r="AL59" i="6"/>
  <c r="AX54" i="6"/>
  <c r="AR71" i="6"/>
  <c r="T39" i="6"/>
  <c r="AX40" i="6"/>
  <c r="T104" i="6"/>
  <c r="AL91" i="6"/>
  <c r="T135" i="6"/>
  <c r="AX36" i="6"/>
  <c r="AL12" i="6"/>
  <c r="AR89" i="6"/>
  <c r="T126" i="6"/>
  <c r="AX90" i="6"/>
  <c r="T142" i="6"/>
  <c r="T114" i="6"/>
  <c r="AX10" i="6"/>
  <c r="AX18" i="6"/>
  <c r="BD61" i="6"/>
  <c r="AL88" i="6"/>
  <c r="T144" i="6"/>
  <c r="T120" i="6"/>
  <c r="Z131" i="6"/>
  <c r="AL35" i="6"/>
  <c r="AR31" i="6"/>
  <c r="AL20" i="6"/>
  <c r="T65" i="6"/>
  <c r="AX26" i="6"/>
  <c r="AL84" i="6"/>
  <c r="Z103" i="6"/>
  <c r="Z127" i="6"/>
  <c r="Z101" i="6"/>
  <c r="AL27" i="6"/>
  <c r="AL51" i="6"/>
  <c r="T17" i="6"/>
  <c r="T138" i="6"/>
  <c r="AX58" i="6"/>
  <c r="T140" i="6"/>
  <c r="T116" i="6"/>
  <c r="AF80" i="6"/>
  <c r="AF50" i="6"/>
  <c r="BP93" i="6"/>
  <c r="T103" i="6"/>
  <c r="AL41" i="6"/>
  <c r="AM41" i="6" s="1"/>
  <c r="AN41" i="6" s="1"/>
  <c r="AO41" i="6" s="1"/>
  <c r="V40" i="63" s="1"/>
  <c r="AH40" i="63" s="1"/>
  <c r="AX67" i="6"/>
  <c r="AF42" i="6"/>
  <c r="AG42" i="6" s="1"/>
  <c r="AH42" i="6" s="1"/>
  <c r="K42" i="53" s="1"/>
  <c r="L42" i="53" s="1"/>
  <c r="AF72" i="6"/>
  <c r="AF24" i="6"/>
  <c r="N98" i="6"/>
  <c r="R98" i="88" s="1"/>
  <c r="AL141" i="6"/>
  <c r="AF46" i="6"/>
  <c r="AF28" i="6"/>
  <c r="T130" i="6"/>
  <c r="T118" i="6"/>
  <c r="AF64" i="6"/>
  <c r="T110" i="6"/>
  <c r="N150" i="6"/>
  <c r="R150" i="88" s="1"/>
  <c r="Z139" i="6"/>
  <c r="BD85" i="6"/>
  <c r="Z95" i="6"/>
  <c r="Z119" i="6"/>
  <c r="AR41" i="6"/>
  <c r="AS41" i="6" s="1"/>
  <c r="AT41" i="6" s="1"/>
  <c r="O41" i="53" s="1"/>
  <c r="P41" i="53" s="1"/>
  <c r="AL72" i="6"/>
  <c r="Z107" i="6"/>
  <c r="T98" i="6"/>
  <c r="AX62" i="6"/>
  <c r="AL16" i="6"/>
  <c r="AX70" i="6"/>
  <c r="AL64" i="6"/>
  <c r="AL50" i="6"/>
  <c r="T136" i="6"/>
  <c r="T112" i="6"/>
  <c r="AX78" i="6"/>
  <c r="AX14" i="6"/>
  <c r="AR63" i="6"/>
  <c r="AX66" i="6"/>
  <c r="BD49" i="6"/>
  <c r="BD67" i="6"/>
  <c r="BD29" i="6"/>
  <c r="AF122" i="6"/>
  <c r="AL52" i="6"/>
  <c r="BV133" i="6"/>
  <c r="T92" i="6"/>
  <c r="Z115" i="6"/>
  <c r="T57" i="6"/>
  <c r="AR53" i="6"/>
  <c r="T47" i="6"/>
  <c r="AX44" i="6"/>
  <c r="AF106" i="6"/>
  <c r="T102" i="6"/>
  <c r="AL28" i="6"/>
  <c r="Z147" i="6"/>
  <c r="AL76" i="6"/>
  <c r="T132" i="6"/>
  <c r="AR21" i="6"/>
  <c r="T75" i="6"/>
  <c r="AL19" i="6"/>
  <c r="T134" i="6"/>
  <c r="T11" i="6"/>
  <c r="AX22" i="6"/>
  <c r="BD15" i="6"/>
  <c r="AX82" i="6"/>
  <c r="T117" i="6"/>
  <c r="AF100" i="6"/>
  <c r="Z111" i="6"/>
  <c r="BD45" i="6"/>
  <c r="T25" i="6"/>
  <c r="Z97" i="6"/>
  <c r="T33" i="6"/>
  <c r="BD73" i="6"/>
  <c r="AL87" i="6"/>
  <c r="AL13" i="6"/>
  <c r="T150" i="6"/>
  <c r="Z123" i="6"/>
  <c r="AL34" i="6"/>
  <c r="AL38" i="6"/>
  <c r="T147" i="6"/>
  <c r="AR14" i="6"/>
  <c r="AF4" i="6"/>
  <c r="T127" i="6"/>
  <c r="N17" i="6"/>
  <c r="R17" i="88" s="1"/>
  <c r="N57" i="6"/>
  <c r="R57" i="88" s="1"/>
  <c r="AL53" i="6"/>
  <c r="AR48" i="6"/>
  <c r="AX37" i="6"/>
  <c r="AF60" i="6"/>
  <c r="AR58" i="6"/>
  <c r="N140" i="6"/>
  <c r="R140" i="88" s="1"/>
  <c r="AR62" i="6"/>
  <c r="T145" i="6"/>
  <c r="T113" i="6"/>
  <c r="AX49" i="6"/>
  <c r="AF27" i="6"/>
  <c r="N75" i="6"/>
  <c r="R75" i="88" s="1"/>
  <c r="N39" i="6"/>
  <c r="R39" i="88" s="1"/>
  <c r="N136" i="6"/>
  <c r="R136" i="88" s="1"/>
  <c r="N128" i="6"/>
  <c r="R128" i="88" s="1"/>
  <c r="N114" i="6"/>
  <c r="R114" i="88" s="1"/>
  <c r="AR30" i="6"/>
  <c r="AR40" i="6"/>
  <c r="AF52" i="6"/>
  <c r="T129" i="6"/>
  <c r="Z100" i="6"/>
  <c r="AF38" i="6"/>
  <c r="N92" i="6"/>
  <c r="R92" i="88" s="1"/>
  <c r="N81" i="6"/>
  <c r="R81" i="88" s="1"/>
  <c r="N25" i="6"/>
  <c r="R25" i="88" s="1"/>
  <c r="T97" i="6"/>
  <c r="N134" i="6"/>
  <c r="R134" i="88" s="1"/>
  <c r="N126" i="6"/>
  <c r="R126" i="88" s="1"/>
  <c r="AF13" i="6"/>
  <c r="N132" i="6"/>
  <c r="R132" i="88" s="1"/>
  <c r="N130" i="6"/>
  <c r="R130" i="88" s="1"/>
  <c r="N118" i="6"/>
  <c r="R118" i="88" s="1"/>
  <c r="AR22" i="6"/>
  <c r="N142" i="6"/>
  <c r="R142" i="88" s="1"/>
  <c r="AX55" i="6"/>
  <c r="AR36" i="6"/>
  <c r="AR66" i="6"/>
  <c r="T107" i="6"/>
  <c r="AL31" i="6"/>
  <c r="AR82" i="6"/>
  <c r="T109" i="6"/>
  <c r="N112" i="6"/>
  <c r="R112" i="88" s="1"/>
  <c r="AF68" i="6"/>
  <c r="AF32" i="6"/>
  <c r="T143" i="6"/>
  <c r="AF19" i="6"/>
  <c r="AF35" i="6"/>
  <c r="N65" i="6"/>
  <c r="R65" i="88" s="1"/>
  <c r="AX23" i="6"/>
  <c r="N11" i="6"/>
  <c r="R11" i="88" s="1"/>
  <c r="N120" i="6"/>
  <c r="R120" i="88" s="1"/>
  <c r="AR74" i="6"/>
  <c r="AF34" i="6"/>
  <c r="AF5" i="6"/>
  <c r="T125" i="6"/>
  <c r="T139" i="6"/>
  <c r="T95" i="6"/>
  <c r="AX61" i="6"/>
  <c r="AF51" i="6"/>
  <c r="AL63" i="6"/>
  <c r="AR6" i="6"/>
  <c r="AL71" i="6"/>
  <c r="AR18" i="6"/>
  <c r="N102" i="6"/>
  <c r="R102" i="88" s="1"/>
  <c r="N116" i="6"/>
  <c r="R116" i="88" s="1"/>
  <c r="AX85" i="6"/>
  <c r="Z122" i="6"/>
  <c r="T131" i="6"/>
  <c r="T111" i="6"/>
  <c r="AF99" i="6"/>
  <c r="N108" i="6"/>
  <c r="R108" i="88" s="1"/>
  <c r="N135" i="6"/>
  <c r="R135" i="88" s="1"/>
  <c r="AL77" i="6"/>
  <c r="AL21" i="6"/>
  <c r="AX7" i="6"/>
  <c r="AR54" i="6"/>
  <c r="AL89" i="6"/>
  <c r="AF141" i="6"/>
  <c r="AR70" i="6"/>
  <c r="N110" i="6"/>
  <c r="R110" i="88" s="1"/>
  <c r="AL83" i="6"/>
  <c r="AR90" i="6"/>
  <c r="T137" i="6"/>
  <c r="T105" i="6"/>
  <c r="AF87" i="6"/>
  <c r="T119" i="6"/>
  <c r="AX15" i="6"/>
  <c r="AX45" i="6"/>
  <c r="AF59" i="6"/>
  <c r="AF20" i="6"/>
  <c r="AR44" i="6"/>
  <c r="N33" i="6"/>
  <c r="R33" i="88" s="1"/>
  <c r="N146" i="6"/>
  <c r="R146" i="88" s="1"/>
  <c r="AF91" i="6"/>
  <c r="AR78" i="6"/>
  <c r="T121" i="6"/>
  <c r="N104" i="6"/>
  <c r="R104" i="88" s="1"/>
  <c r="AF56" i="6"/>
  <c r="T123" i="6"/>
  <c r="Z96" i="6"/>
  <c r="T101" i="6"/>
  <c r="T115" i="6"/>
  <c r="AF43" i="6"/>
  <c r="AF69" i="6"/>
  <c r="N47" i="6"/>
  <c r="R47" i="88" s="1"/>
  <c r="AR26" i="6"/>
  <c r="AF76" i="6"/>
  <c r="N148" i="6"/>
  <c r="R148" i="88" s="1"/>
  <c r="N124" i="6"/>
  <c r="R124" i="88" s="1"/>
  <c r="AX29" i="6"/>
  <c r="AF16" i="6"/>
  <c r="N138" i="6"/>
  <c r="R138" i="88" s="1"/>
  <c r="T149" i="6"/>
  <c r="AR86" i="6"/>
  <c r="AF12" i="6"/>
  <c r="AX73" i="6"/>
  <c r="AR10" i="6"/>
  <c r="N144" i="6"/>
  <c r="R144" i="88" s="1"/>
  <c r="Z106" i="6"/>
  <c r="AF84" i="6"/>
  <c r="N94" i="6"/>
  <c r="R94" i="88" s="1"/>
  <c r="BP133" i="6"/>
  <c r="AF88" i="6"/>
  <c r="E13" i="63"/>
  <c r="AX5" i="6"/>
  <c r="E33" i="63"/>
  <c r="E24" i="63"/>
  <c r="E8" i="63"/>
  <c r="D451" i="56"/>
  <c r="E451" i="56" s="1"/>
  <c r="D435" i="56"/>
  <c r="E435" i="56" s="1"/>
  <c r="BL13" i="55"/>
  <c r="BF13" i="55"/>
  <c r="AZ13" i="55"/>
  <c r="AT13" i="55"/>
  <c r="AN13" i="55"/>
  <c r="AH13" i="55"/>
  <c r="BR13" i="55"/>
  <c r="AB13" i="55"/>
  <c r="V13" i="55"/>
  <c r="P13" i="55"/>
  <c r="J13" i="55"/>
  <c r="BX13" i="55"/>
  <c r="H37" i="65"/>
  <c r="H31" i="65"/>
  <c r="H7" i="65"/>
  <c r="H23" i="65"/>
  <c r="H29" i="65"/>
  <c r="AF6" i="6"/>
  <c r="E23" i="63"/>
  <c r="E9" i="63"/>
  <c r="E27" i="63"/>
  <c r="E7" i="63"/>
  <c r="E4" i="63"/>
  <c r="E29" i="63"/>
  <c r="E37" i="63"/>
  <c r="E17" i="63"/>
  <c r="E15" i="63"/>
  <c r="AR25" i="6"/>
  <c r="BV17" i="6"/>
  <c r="AL23" i="6"/>
  <c r="BV22" i="6"/>
  <c r="BJ34" i="6"/>
  <c r="BJ38" i="6"/>
  <c r="BV33" i="6"/>
  <c r="BV26" i="6"/>
  <c r="T38" i="6"/>
  <c r="CB15" i="6"/>
  <c r="BV39" i="6"/>
  <c r="AL37" i="6"/>
  <c r="BV25" i="6"/>
  <c r="BP21" i="6"/>
  <c r="AF10" i="6"/>
  <c r="BJ27" i="6"/>
  <c r="BV10" i="6"/>
  <c r="AR17" i="6"/>
  <c r="Z21" i="6"/>
  <c r="T16" i="6"/>
  <c r="T32" i="6"/>
  <c r="BJ32" i="6"/>
  <c r="BJ19" i="6"/>
  <c r="AR11" i="6"/>
  <c r="T19" i="6"/>
  <c r="AL7" i="6"/>
  <c r="BV40" i="6"/>
  <c r="BJ13" i="6"/>
  <c r="AR33" i="6"/>
  <c r="BV6" i="6"/>
  <c r="BP31" i="6"/>
  <c r="T28" i="6"/>
  <c r="AF40" i="6"/>
  <c r="AL15" i="6"/>
  <c r="T27" i="6"/>
  <c r="T8" i="6"/>
  <c r="BJ20" i="6"/>
  <c r="AF22" i="6"/>
  <c r="BV11" i="6"/>
  <c r="BP9" i="6"/>
  <c r="CB7" i="6"/>
  <c r="BJ28" i="6"/>
  <c r="BJ5" i="6"/>
  <c r="T4" i="6"/>
  <c r="E38" i="63"/>
  <c r="E32" i="63"/>
  <c r="E18" i="63"/>
  <c r="E28" i="63"/>
  <c r="E12" i="63"/>
  <c r="E39" i="63"/>
  <c r="E30" i="63"/>
  <c r="E35" i="63"/>
  <c r="E36" i="63"/>
  <c r="E22" i="63"/>
  <c r="E31" i="63"/>
  <c r="E20" i="63"/>
  <c r="E25" i="63"/>
  <c r="E21" i="63"/>
  <c r="E26" i="63"/>
  <c r="E16" i="63"/>
  <c r="E19" i="63"/>
  <c r="E14" i="63"/>
  <c r="H16" i="65"/>
  <c r="P120" i="63"/>
  <c r="E122" i="56"/>
  <c r="E116" i="56"/>
  <c r="P114" i="63"/>
  <c r="P108" i="63"/>
  <c r="E110" i="56"/>
  <c r="E124" i="56"/>
  <c r="P122" i="63"/>
  <c r="E118" i="56"/>
  <c r="P116" i="63"/>
  <c r="E106" i="56"/>
  <c r="P104" i="63"/>
  <c r="P140" i="63"/>
  <c r="E142" i="56"/>
  <c r="P118" i="63"/>
  <c r="E120" i="56"/>
  <c r="E136" i="56"/>
  <c r="P134" i="63"/>
  <c r="P112" i="63"/>
  <c r="E114" i="56"/>
  <c r="E125" i="56"/>
  <c r="P123" i="63"/>
  <c r="P100" i="63"/>
  <c r="E102" i="56"/>
  <c r="P94" i="63"/>
  <c r="E96" i="56"/>
  <c r="D419" i="56"/>
  <c r="E419" i="56" s="1"/>
  <c r="E100" i="56"/>
  <c r="P98" i="63"/>
  <c r="P142" i="63"/>
  <c r="E144" i="56"/>
  <c r="P136" i="63"/>
  <c r="E138" i="56"/>
  <c r="BX126" i="55"/>
  <c r="AZ126" i="55"/>
  <c r="AB126" i="55"/>
  <c r="BR126" i="55"/>
  <c r="AT126" i="55"/>
  <c r="BL126" i="55"/>
  <c r="AN126" i="55"/>
  <c r="BF126" i="55"/>
  <c r="AH126" i="55"/>
  <c r="V126" i="55"/>
  <c r="P126" i="55"/>
  <c r="J126" i="55"/>
  <c r="BR56" i="55"/>
  <c r="AT56" i="55"/>
  <c r="BL56" i="55"/>
  <c r="AN56" i="55"/>
  <c r="BF56" i="55"/>
  <c r="AH56" i="55"/>
  <c r="BX56" i="55"/>
  <c r="AZ56" i="55"/>
  <c r="AB56" i="55"/>
  <c r="V56" i="55"/>
  <c r="P56" i="55"/>
  <c r="J56" i="55"/>
  <c r="BL120" i="55"/>
  <c r="AN120" i="55"/>
  <c r="BF120" i="55"/>
  <c r="AH120" i="55"/>
  <c r="BX120" i="55"/>
  <c r="AZ120" i="55"/>
  <c r="AB120" i="55"/>
  <c r="BR120" i="55"/>
  <c r="AT120" i="55"/>
  <c r="P120" i="55"/>
  <c r="J120" i="55"/>
  <c r="V120" i="55"/>
  <c r="BF87" i="55"/>
  <c r="AH87" i="55"/>
  <c r="BX87" i="55"/>
  <c r="AZ87" i="55"/>
  <c r="AB87" i="55"/>
  <c r="BR87" i="55"/>
  <c r="AT87" i="55"/>
  <c r="BL87" i="55"/>
  <c r="AN87" i="55"/>
  <c r="J87" i="55"/>
  <c r="V87" i="55"/>
  <c r="P87" i="55"/>
  <c r="BR67" i="55"/>
  <c r="AT67" i="55"/>
  <c r="BL67" i="55"/>
  <c r="AN67" i="55"/>
  <c r="BF67" i="55"/>
  <c r="AH67" i="55"/>
  <c r="BX67" i="55"/>
  <c r="AZ67" i="55"/>
  <c r="AB67" i="55"/>
  <c r="V67" i="55"/>
  <c r="P67" i="55"/>
  <c r="J67" i="55"/>
  <c r="BF110" i="55"/>
  <c r="AH110" i="55"/>
  <c r="BX110" i="55"/>
  <c r="AZ110" i="55"/>
  <c r="AB110" i="55"/>
  <c r="BR110" i="55"/>
  <c r="AT110" i="55"/>
  <c r="BL110" i="55"/>
  <c r="AN110" i="55"/>
  <c r="P110" i="55"/>
  <c r="J110" i="55"/>
  <c r="V110" i="55"/>
  <c r="P139" i="65"/>
  <c r="E293" i="56"/>
  <c r="P127" i="65"/>
  <c r="E281" i="56"/>
  <c r="P115" i="65"/>
  <c r="E269" i="56"/>
  <c r="P103" i="65"/>
  <c r="E257" i="56"/>
  <c r="E245" i="56"/>
  <c r="P91" i="65"/>
  <c r="E233" i="56"/>
  <c r="P79" i="65"/>
  <c r="P67" i="65"/>
  <c r="E221" i="56"/>
  <c r="E209" i="56"/>
  <c r="P55" i="65"/>
  <c r="E197" i="56"/>
  <c r="P43" i="65"/>
  <c r="E300" i="56"/>
  <c r="P146" i="65"/>
  <c r="E288" i="56"/>
  <c r="P134" i="65"/>
  <c r="E276" i="56"/>
  <c r="P122" i="65"/>
  <c r="E264" i="56"/>
  <c r="P110" i="65"/>
  <c r="E252" i="56"/>
  <c r="P98" i="65"/>
  <c r="E240" i="56"/>
  <c r="P86" i="65"/>
  <c r="E228" i="56"/>
  <c r="P74" i="65"/>
  <c r="E216" i="56"/>
  <c r="P62" i="65"/>
  <c r="E204" i="56"/>
  <c r="P50" i="65"/>
  <c r="BF121" i="55"/>
  <c r="AH121" i="55"/>
  <c r="BX121" i="55"/>
  <c r="AZ121" i="55"/>
  <c r="AB121" i="55"/>
  <c r="BR121" i="55"/>
  <c r="AT121" i="55"/>
  <c r="BL121" i="55"/>
  <c r="AN121" i="55"/>
  <c r="P121" i="55"/>
  <c r="J121" i="55"/>
  <c r="V121" i="55"/>
  <c r="BL46" i="55"/>
  <c r="AN46" i="55"/>
  <c r="BF46" i="55"/>
  <c r="AH46" i="55"/>
  <c r="BX46" i="55"/>
  <c r="AZ46" i="55"/>
  <c r="AB46" i="55"/>
  <c r="BR46" i="55"/>
  <c r="AT46" i="55"/>
  <c r="V46" i="55"/>
  <c r="P46" i="55"/>
  <c r="J46" i="55"/>
  <c r="BX112" i="55"/>
  <c r="AZ112" i="55"/>
  <c r="AB112" i="55"/>
  <c r="BR112" i="55"/>
  <c r="AT112" i="55"/>
  <c r="BL112" i="55"/>
  <c r="AN112" i="55"/>
  <c r="BF112" i="55"/>
  <c r="AH112" i="55"/>
  <c r="J112" i="55"/>
  <c r="V112" i="55"/>
  <c r="P112" i="55"/>
  <c r="BR116" i="55"/>
  <c r="AT116" i="55"/>
  <c r="BL116" i="55"/>
  <c r="AN116" i="55"/>
  <c r="BF116" i="55"/>
  <c r="AH116" i="55"/>
  <c r="BX116" i="55"/>
  <c r="AZ116" i="55"/>
  <c r="AB116" i="55"/>
  <c r="V116" i="55"/>
  <c r="P116" i="55"/>
  <c r="J116" i="55"/>
  <c r="BL118" i="55"/>
  <c r="AN118" i="55"/>
  <c r="BF118" i="55"/>
  <c r="AH118" i="55"/>
  <c r="BX118" i="55"/>
  <c r="AZ118" i="55"/>
  <c r="AB118" i="55"/>
  <c r="BR118" i="55"/>
  <c r="AT118" i="55"/>
  <c r="V118" i="55"/>
  <c r="P118" i="55"/>
  <c r="J118" i="55"/>
  <c r="BF62" i="55"/>
  <c r="AH62" i="55"/>
  <c r="BX62" i="55"/>
  <c r="AZ62" i="55"/>
  <c r="AB62" i="55"/>
  <c r="BR62" i="55"/>
  <c r="AT62" i="55"/>
  <c r="BL62" i="55"/>
  <c r="AN62" i="55"/>
  <c r="P62" i="55"/>
  <c r="J62" i="55"/>
  <c r="V62" i="55"/>
  <c r="BX113" i="55"/>
  <c r="AZ113" i="55"/>
  <c r="AB113" i="55"/>
  <c r="BR113" i="55"/>
  <c r="AT113" i="55"/>
  <c r="BL113" i="55"/>
  <c r="AN113" i="55"/>
  <c r="BF113" i="55"/>
  <c r="AH113" i="55"/>
  <c r="J113" i="55"/>
  <c r="V113" i="55"/>
  <c r="P113" i="55"/>
  <c r="BL47" i="55"/>
  <c r="AN47" i="55"/>
  <c r="BF47" i="55"/>
  <c r="AH47" i="55"/>
  <c r="BX47" i="55"/>
  <c r="AZ47" i="55"/>
  <c r="AB47" i="55"/>
  <c r="BR47" i="55"/>
  <c r="AT47" i="55"/>
  <c r="V47" i="55"/>
  <c r="P47" i="55"/>
  <c r="J47" i="55"/>
  <c r="BR44" i="55"/>
  <c r="AT44" i="55"/>
  <c r="BL44" i="55"/>
  <c r="AN44" i="55"/>
  <c r="BF44" i="55"/>
  <c r="AH44" i="55"/>
  <c r="BX44" i="55"/>
  <c r="AZ44" i="55"/>
  <c r="AB44" i="55"/>
  <c r="V44" i="55"/>
  <c r="P44" i="55"/>
  <c r="J44" i="55"/>
  <c r="E298" i="56"/>
  <c r="P144" i="65"/>
  <c r="P132" i="65"/>
  <c r="E286" i="56"/>
  <c r="P120" i="65"/>
  <c r="E274" i="56"/>
  <c r="P108" i="65"/>
  <c r="E262" i="56"/>
  <c r="P96" i="65"/>
  <c r="E250" i="56"/>
  <c r="P84" i="65"/>
  <c r="E238" i="56"/>
  <c r="P72" i="65"/>
  <c r="E226" i="56"/>
  <c r="E214" i="56"/>
  <c r="P60" i="65"/>
  <c r="P48" i="65"/>
  <c r="E202" i="56"/>
  <c r="BR105" i="55"/>
  <c r="AT105" i="55"/>
  <c r="BL105" i="55"/>
  <c r="AN105" i="55"/>
  <c r="BF105" i="55"/>
  <c r="AH105" i="55"/>
  <c r="BX105" i="55"/>
  <c r="AZ105" i="55"/>
  <c r="AB105" i="55"/>
  <c r="V105" i="55"/>
  <c r="P105" i="55"/>
  <c r="J105" i="55"/>
  <c r="BL106" i="55"/>
  <c r="AN106" i="55"/>
  <c r="BF106" i="55"/>
  <c r="AH106" i="55"/>
  <c r="BX106" i="55"/>
  <c r="AZ106" i="55"/>
  <c r="AB106" i="55"/>
  <c r="BR106" i="55"/>
  <c r="AT106" i="55"/>
  <c r="V106" i="55"/>
  <c r="P106" i="55"/>
  <c r="J106" i="55"/>
  <c r="BL144" i="55"/>
  <c r="AN144" i="55"/>
  <c r="BF144" i="55"/>
  <c r="AH144" i="55"/>
  <c r="BX144" i="55"/>
  <c r="AZ144" i="55"/>
  <c r="AB144" i="55"/>
  <c r="BR144" i="55"/>
  <c r="AT144" i="55"/>
  <c r="V144" i="55"/>
  <c r="P144" i="55"/>
  <c r="J144" i="55"/>
  <c r="BR69" i="55"/>
  <c r="AT69" i="55"/>
  <c r="BL69" i="55"/>
  <c r="AN69" i="55"/>
  <c r="BF69" i="55"/>
  <c r="AH69" i="55"/>
  <c r="BX69" i="55"/>
  <c r="AZ69" i="55"/>
  <c r="AB69" i="55"/>
  <c r="V69" i="55"/>
  <c r="P69" i="55"/>
  <c r="J69" i="55"/>
  <c r="BX64" i="55"/>
  <c r="AZ64" i="55"/>
  <c r="AB64" i="55"/>
  <c r="BR64" i="55"/>
  <c r="AT64" i="55"/>
  <c r="BL64" i="55"/>
  <c r="AN64" i="55"/>
  <c r="BF64" i="55"/>
  <c r="AH64" i="55"/>
  <c r="J64" i="55"/>
  <c r="V64" i="55"/>
  <c r="P64" i="55"/>
  <c r="BF51" i="55"/>
  <c r="AH51" i="55"/>
  <c r="BX51" i="55"/>
  <c r="AZ51" i="55"/>
  <c r="AB51" i="55"/>
  <c r="BR51" i="55"/>
  <c r="AT51" i="55"/>
  <c r="BL51" i="55"/>
  <c r="AN51" i="55"/>
  <c r="J51" i="55"/>
  <c r="V51" i="55"/>
  <c r="P51" i="55"/>
  <c r="D443" i="56"/>
  <c r="E443" i="56" s="1"/>
  <c r="E302" i="56"/>
  <c r="P148" i="65"/>
  <c r="E290" i="56"/>
  <c r="P136" i="65"/>
  <c r="E278" i="56"/>
  <c r="P124" i="65"/>
  <c r="E266" i="56"/>
  <c r="P112" i="65"/>
  <c r="E254" i="56"/>
  <c r="P100" i="65"/>
  <c r="E242" i="56"/>
  <c r="P88" i="65"/>
  <c r="P76" i="65"/>
  <c r="E230" i="56"/>
  <c r="E218" i="56"/>
  <c r="P64" i="65"/>
  <c r="E206" i="56"/>
  <c r="P52" i="65"/>
  <c r="P40" i="65"/>
  <c r="E194" i="56"/>
  <c r="BF134" i="55"/>
  <c r="AH134" i="55"/>
  <c r="BX134" i="55"/>
  <c r="AZ134" i="55"/>
  <c r="AB134" i="55"/>
  <c r="BR134" i="55"/>
  <c r="AT134" i="55"/>
  <c r="V134" i="55"/>
  <c r="BL134" i="55"/>
  <c r="AN134" i="55"/>
  <c r="P134" i="55"/>
  <c r="J134" i="55"/>
  <c r="BL119" i="55"/>
  <c r="AN119" i="55"/>
  <c r="BF119" i="55"/>
  <c r="AH119" i="55"/>
  <c r="BX119" i="55"/>
  <c r="AZ119" i="55"/>
  <c r="AB119" i="55"/>
  <c r="BR119" i="55"/>
  <c r="AT119" i="55"/>
  <c r="V119" i="55"/>
  <c r="P119" i="55"/>
  <c r="J119" i="55"/>
  <c r="BF85" i="55"/>
  <c r="AH85" i="55"/>
  <c r="BX85" i="55"/>
  <c r="AZ85" i="55"/>
  <c r="AB85" i="55"/>
  <c r="BR85" i="55"/>
  <c r="AT85" i="55"/>
  <c r="BL85" i="55"/>
  <c r="AN85" i="55"/>
  <c r="P85" i="55"/>
  <c r="J85" i="55"/>
  <c r="V85" i="55"/>
  <c r="BF99" i="55"/>
  <c r="AH99" i="55"/>
  <c r="BX99" i="55"/>
  <c r="AZ99" i="55"/>
  <c r="AB99" i="55"/>
  <c r="BR99" i="55"/>
  <c r="AT99" i="55"/>
  <c r="BL99" i="55"/>
  <c r="AN99" i="55"/>
  <c r="J99" i="55"/>
  <c r="V99" i="55"/>
  <c r="P99" i="55"/>
  <c r="E297" i="56"/>
  <c r="P143" i="65"/>
  <c r="E285" i="56"/>
  <c r="P131" i="65"/>
  <c r="E273" i="56"/>
  <c r="P119" i="65"/>
  <c r="E261" i="56"/>
  <c r="P107" i="65"/>
  <c r="E249" i="56"/>
  <c r="P95" i="65"/>
  <c r="E237" i="56"/>
  <c r="P83" i="65"/>
  <c r="E225" i="56"/>
  <c r="P71" i="65"/>
  <c r="E213" i="56"/>
  <c r="P59" i="65"/>
  <c r="E201" i="56"/>
  <c r="P47" i="65"/>
  <c r="BL142" i="55"/>
  <c r="AN142" i="55"/>
  <c r="BF142" i="55"/>
  <c r="AH142" i="55"/>
  <c r="BX142" i="55"/>
  <c r="AZ142" i="55"/>
  <c r="AB142" i="55"/>
  <c r="BR142" i="55"/>
  <c r="AT142" i="55"/>
  <c r="V142" i="55"/>
  <c r="P142" i="55"/>
  <c r="J142" i="55"/>
  <c r="BF122" i="55"/>
  <c r="AH122" i="55"/>
  <c r="BX122" i="55"/>
  <c r="AZ122" i="55"/>
  <c r="AB122" i="55"/>
  <c r="BR122" i="55"/>
  <c r="AT122" i="55"/>
  <c r="BL122" i="55"/>
  <c r="AN122" i="55"/>
  <c r="P122" i="55"/>
  <c r="J122" i="55"/>
  <c r="V122" i="55"/>
  <c r="BL130" i="55"/>
  <c r="AN130" i="55"/>
  <c r="BF130" i="55"/>
  <c r="AH130" i="55"/>
  <c r="BX130" i="55"/>
  <c r="AZ130" i="55"/>
  <c r="AB130" i="55"/>
  <c r="BR130" i="55"/>
  <c r="AT130" i="55"/>
  <c r="V130" i="55"/>
  <c r="P130" i="55"/>
  <c r="J130" i="55"/>
  <c r="BL132" i="55"/>
  <c r="AN132" i="55"/>
  <c r="BF132" i="55"/>
  <c r="AH132" i="55"/>
  <c r="BX132" i="55"/>
  <c r="AZ132" i="55"/>
  <c r="AB132" i="55"/>
  <c r="BR132" i="55"/>
  <c r="AT132" i="55"/>
  <c r="V132" i="55"/>
  <c r="P132" i="55"/>
  <c r="J132" i="55"/>
  <c r="BR80" i="55"/>
  <c r="AT80" i="55"/>
  <c r="BL80" i="55"/>
  <c r="AN80" i="55"/>
  <c r="BF80" i="55"/>
  <c r="AH80" i="55"/>
  <c r="BX80" i="55"/>
  <c r="AZ80" i="55"/>
  <c r="AB80" i="55"/>
  <c r="V80" i="55"/>
  <c r="P80" i="55"/>
  <c r="J80" i="55"/>
  <c r="BR68" i="55"/>
  <c r="AT68" i="55"/>
  <c r="BL68" i="55"/>
  <c r="AN68" i="55"/>
  <c r="BF68" i="55"/>
  <c r="AH68" i="55"/>
  <c r="BX68" i="55"/>
  <c r="AZ68" i="55"/>
  <c r="AB68" i="55"/>
  <c r="V68" i="55"/>
  <c r="P68" i="55"/>
  <c r="J68" i="55"/>
  <c r="BR140" i="55"/>
  <c r="AT140" i="55"/>
  <c r="BL140" i="55"/>
  <c r="AN140" i="55"/>
  <c r="BF140" i="55"/>
  <c r="AH140" i="55"/>
  <c r="BX140" i="55"/>
  <c r="AZ140" i="55"/>
  <c r="AB140" i="55"/>
  <c r="P140" i="55"/>
  <c r="V140" i="55"/>
  <c r="J140" i="55"/>
  <c r="BF98" i="55"/>
  <c r="AH98" i="55"/>
  <c r="BX98" i="55"/>
  <c r="AZ98" i="55"/>
  <c r="AB98" i="55"/>
  <c r="BR98" i="55"/>
  <c r="AT98" i="55"/>
  <c r="BL98" i="55"/>
  <c r="AN98" i="55"/>
  <c r="P98" i="55"/>
  <c r="J98" i="55"/>
  <c r="V98" i="55"/>
  <c r="BF123" i="55"/>
  <c r="AH123" i="55"/>
  <c r="BX123" i="55"/>
  <c r="AZ123" i="55"/>
  <c r="AB123" i="55"/>
  <c r="BR123" i="55"/>
  <c r="AT123" i="55"/>
  <c r="BL123" i="55"/>
  <c r="AN123" i="55"/>
  <c r="J123" i="55"/>
  <c r="V123" i="55"/>
  <c r="P123" i="55"/>
  <c r="BL131" i="55"/>
  <c r="AN131" i="55"/>
  <c r="BF131" i="55"/>
  <c r="AH131" i="55"/>
  <c r="BX131" i="55"/>
  <c r="AZ131" i="55"/>
  <c r="AB131" i="55"/>
  <c r="BR131" i="55"/>
  <c r="AT131" i="55"/>
  <c r="V131" i="55"/>
  <c r="P131" i="55"/>
  <c r="J131" i="55"/>
  <c r="BX54" i="55"/>
  <c r="AZ54" i="55"/>
  <c r="AB54" i="55"/>
  <c r="BR54" i="55"/>
  <c r="AT54" i="55"/>
  <c r="BL54" i="55"/>
  <c r="AN54" i="55"/>
  <c r="BF54" i="55"/>
  <c r="AH54" i="55"/>
  <c r="V54" i="55"/>
  <c r="P54" i="55"/>
  <c r="J54" i="55"/>
  <c r="BX100" i="55"/>
  <c r="AZ100" i="55"/>
  <c r="AB100" i="55"/>
  <c r="BR100" i="55"/>
  <c r="AT100" i="55"/>
  <c r="BL100" i="55"/>
  <c r="AN100" i="55"/>
  <c r="BF100" i="55"/>
  <c r="AH100" i="55"/>
  <c r="J100" i="55"/>
  <c r="V100" i="55"/>
  <c r="P100" i="55"/>
  <c r="BR81" i="55"/>
  <c r="AT81" i="55"/>
  <c r="BL81" i="55"/>
  <c r="AN81" i="55"/>
  <c r="BF81" i="55"/>
  <c r="AH81" i="55"/>
  <c r="BX81" i="55"/>
  <c r="AZ81" i="55"/>
  <c r="AB81" i="55"/>
  <c r="V81" i="55"/>
  <c r="P81" i="55"/>
  <c r="J81" i="55"/>
  <c r="BR43" i="55"/>
  <c r="AT43" i="55"/>
  <c r="BL43" i="55"/>
  <c r="AN43" i="55"/>
  <c r="BF43" i="55"/>
  <c r="AH43" i="55"/>
  <c r="BX43" i="55"/>
  <c r="AZ43" i="55"/>
  <c r="AB43" i="55"/>
  <c r="V43" i="55"/>
  <c r="P43" i="55"/>
  <c r="J43" i="55"/>
  <c r="BL107" i="55"/>
  <c r="AN107" i="55"/>
  <c r="BF107" i="55"/>
  <c r="AH107" i="55"/>
  <c r="BX107" i="55"/>
  <c r="AZ107" i="55"/>
  <c r="AB107" i="55"/>
  <c r="BR107" i="55"/>
  <c r="AT107" i="55"/>
  <c r="V107" i="55"/>
  <c r="P107" i="55"/>
  <c r="J107" i="55"/>
  <c r="D427" i="56"/>
  <c r="E427" i="56" s="1"/>
  <c r="P141" i="65"/>
  <c r="E295" i="56"/>
  <c r="P129" i="65"/>
  <c r="E283" i="56"/>
  <c r="P117" i="65"/>
  <c r="E271" i="56"/>
  <c r="E259" i="56"/>
  <c r="P105" i="65"/>
  <c r="P93" i="65"/>
  <c r="E247" i="56"/>
  <c r="E235" i="56"/>
  <c r="P81" i="65"/>
  <c r="E223" i="56"/>
  <c r="P69" i="65"/>
  <c r="P57" i="65"/>
  <c r="E211" i="56"/>
  <c r="P45" i="65"/>
  <c r="E199" i="56"/>
  <c r="BX148" i="55"/>
  <c r="AZ148" i="55"/>
  <c r="AB148" i="55"/>
  <c r="BR148" i="55"/>
  <c r="AT148" i="55"/>
  <c r="V148" i="55"/>
  <c r="BL148" i="55"/>
  <c r="AN148" i="55"/>
  <c r="BF148" i="55"/>
  <c r="AH148" i="55"/>
  <c r="J148" i="55"/>
  <c r="P148" i="55"/>
  <c r="BR139" i="55"/>
  <c r="AT139" i="55"/>
  <c r="V139" i="55"/>
  <c r="BL139" i="55"/>
  <c r="AN139" i="55"/>
  <c r="BF139" i="55"/>
  <c r="AH139" i="55"/>
  <c r="BX139" i="55"/>
  <c r="AZ139" i="55"/>
  <c r="AB139" i="55"/>
  <c r="P139" i="55"/>
  <c r="J139" i="55"/>
  <c r="BR55" i="55"/>
  <c r="AT55" i="55"/>
  <c r="BL55" i="55"/>
  <c r="AN55" i="55"/>
  <c r="BF55" i="55"/>
  <c r="AH55" i="55"/>
  <c r="BX55" i="55"/>
  <c r="AZ55" i="55"/>
  <c r="AB55" i="55"/>
  <c r="V55" i="55"/>
  <c r="P55" i="55"/>
  <c r="J55" i="55"/>
  <c r="BF111" i="55"/>
  <c r="AH111" i="55"/>
  <c r="BX111" i="55"/>
  <c r="AZ111" i="55"/>
  <c r="AB111" i="55"/>
  <c r="BR111" i="55"/>
  <c r="AT111" i="55"/>
  <c r="BL111" i="55"/>
  <c r="AN111" i="55"/>
  <c r="J111" i="55"/>
  <c r="V111" i="55"/>
  <c r="P111" i="55"/>
  <c r="BX124" i="55"/>
  <c r="AZ124" i="55"/>
  <c r="AB124" i="55"/>
  <c r="BR124" i="55"/>
  <c r="AT124" i="55"/>
  <c r="BL124" i="55"/>
  <c r="AN124" i="55"/>
  <c r="BF124" i="55"/>
  <c r="AH124" i="55"/>
  <c r="J124" i="55"/>
  <c r="V124" i="55"/>
  <c r="P124" i="55"/>
  <c r="BR57" i="55"/>
  <c r="AT57" i="55"/>
  <c r="BL57" i="55"/>
  <c r="AN57" i="55"/>
  <c r="BF57" i="55"/>
  <c r="AH57" i="55"/>
  <c r="BX57" i="55"/>
  <c r="AZ57" i="55"/>
  <c r="AB57" i="55"/>
  <c r="V57" i="55"/>
  <c r="P57" i="55"/>
  <c r="J57" i="55"/>
  <c r="BR104" i="55"/>
  <c r="AT104" i="55"/>
  <c r="BL104" i="55"/>
  <c r="AN104" i="55"/>
  <c r="BF104" i="55"/>
  <c r="AH104" i="55"/>
  <c r="BX104" i="55"/>
  <c r="AZ104" i="55"/>
  <c r="AB104" i="55"/>
  <c r="V104" i="55"/>
  <c r="P104" i="55"/>
  <c r="J104" i="55"/>
  <c r="BF49" i="55"/>
  <c r="AH49" i="55"/>
  <c r="BX49" i="55"/>
  <c r="AZ49" i="55"/>
  <c r="AB49" i="55"/>
  <c r="BR49" i="55"/>
  <c r="AT49" i="55"/>
  <c r="BL49" i="55"/>
  <c r="AN49" i="55"/>
  <c r="P49" i="55"/>
  <c r="J49" i="55"/>
  <c r="V49" i="55"/>
  <c r="D387" i="56"/>
  <c r="E387" i="56" s="1"/>
  <c r="P145" i="65"/>
  <c r="E299" i="56"/>
  <c r="P133" i="65"/>
  <c r="E287" i="56"/>
  <c r="P121" i="65"/>
  <c r="E275" i="56"/>
  <c r="P109" i="65"/>
  <c r="E263" i="56"/>
  <c r="E251" i="56"/>
  <c r="P97" i="65"/>
  <c r="E239" i="56"/>
  <c r="P85" i="65"/>
  <c r="E227" i="56"/>
  <c r="P73" i="65"/>
  <c r="P61" i="65"/>
  <c r="E215" i="56"/>
  <c r="E203" i="56"/>
  <c r="P49" i="65"/>
  <c r="BF146" i="55"/>
  <c r="AH146" i="55"/>
  <c r="BX146" i="55"/>
  <c r="AZ146" i="55"/>
  <c r="AB146" i="55"/>
  <c r="BR146" i="55"/>
  <c r="AT146" i="55"/>
  <c r="V146" i="55"/>
  <c r="BL146" i="55"/>
  <c r="AN146" i="55"/>
  <c r="P146" i="55"/>
  <c r="J146" i="55"/>
  <c r="BX52" i="55"/>
  <c r="AZ52" i="55"/>
  <c r="AB52" i="55"/>
  <c r="BR52" i="55"/>
  <c r="AT52" i="55"/>
  <c r="BL52" i="55"/>
  <c r="AN52" i="55"/>
  <c r="BF52" i="55"/>
  <c r="AH52" i="55"/>
  <c r="J52" i="55"/>
  <c r="V52" i="55"/>
  <c r="P52" i="55"/>
  <c r="BR45" i="55"/>
  <c r="AT45" i="55"/>
  <c r="BL45" i="55"/>
  <c r="AN45" i="55"/>
  <c r="BF45" i="55"/>
  <c r="AH45" i="55"/>
  <c r="BX45" i="55"/>
  <c r="AZ45" i="55"/>
  <c r="AB45" i="55"/>
  <c r="V45" i="55"/>
  <c r="P45" i="55"/>
  <c r="J45" i="55"/>
  <c r="BX102" i="55"/>
  <c r="AZ102" i="55"/>
  <c r="AB102" i="55"/>
  <c r="BR102" i="55"/>
  <c r="AT102" i="55"/>
  <c r="BL102" i="55"/>
  <c r="AN102" i="55"/>
  <c r="BF102" i="55"/>
  <c r="AH102" i="55"/>
  <c r="V102" i="55"/>
  <c r="P102" i="55"/>
  <c r="J102" i="55"/>
  <c r="BX114" i="55"/>
  <c r="AZ114" i="55"/>
  <c r="AB114" i="55"/>
  <c r="BR114" i="55"/>
  <c r="AT114" i="55"/>
  <c r="BL114" i="55"/>
  <c r="AN114" i="55"/>
  <c r="BF114" i="55"/>
  <c r="AH114" i="55"/>
  <c r="V114" i="55"/>
  <c r="P114" i="55"/>
  <c r="J114" i="55"/>
  <c r="BL71" i="55"/>
  <c r="AN71" i="55"/>
  <c r="BF71" i="55"/>
  <c r="AH71" i="55"/>
  <c r="BX71" i="55"/>
  <c r="AZ71" i="55"/>
  <c r="AB71" i="55"/>
  <c r="BR71" i="55"/>
  <c r="AT71" i="55"/>
  <c r="V71" i="55"/>
  <c r="P71" i="55"/>
  <c r="J71" i="55"/>
  <c r="BX41" i="55"/>
  <c r="BZ41" i="55" s="1"/>
  <c r="CA41" i="55" s="1"/>
  <c r="CB41" i="55" s="1"/>
  <c r="CC41" i="55" s="1"/>
  <c r="AZ41" i="55"/>
  <c r="AB41" i="55"/>
  <c r="BR41" i="55"/>
  <c r="AT41" i="55"/>
  <c r="BL41" i="55"/>
  <c r="AN41" i="55"/>
  <c r="BF41" i="55"/>
  <c r="AH41" i="55"/>
  <c r="J41" i="55"/>
  <c r="V41" i="55"/>
  <c r="P41" i="55"/>
  <c r="BL83" i="55"/>
  <c r="AN83" i="55"/>
  <c r="BF83" i="55"/>
  <c r="AH83" i="55"/>
  <c r="BX83" i="55"/>
  <c r="AZ83" i="55"/>
  <c r="AB83" i="55"/>
  <c r="BR83" i="55"/>
  <c r="AT83" i="55"/>
  <c r="V83" i="55"/>
  <c r="P83" i="55"/>
  <c r="J83" i="55"/>
  <c r="BR129" i="55"/>
  <c r="AT129" i="55"/>
  <c r="BL129" i="55"/>
  <c r="AN129" i="55"/>
  <c r="BF129" i="55"/>
  <c r="AH129" i="55"/>
  <c r="BX129" i="55"/>
  <c r="AZ129" i="55"/>
  <c r="AB129" i="55"/>
  <c r="V129" i="55"/>
  <c r="P129" i="55"/>
  <c r="J129" i="55"/>
  <c r="P138" i="65"/>
  <c r="E292" i="56"/>
  <c r="P126" i="65"/>
  <c r="E280" i="56"/>
  <c r="P114" i="65"/>
  <c r="E268" i="56"/>
  <c r="P102" i="65"/>
  <c r="E256" i="56"/>
  <c r="P90" i="65"/>
  <c r="E244" i="56"/>
  <c r="P78" i="65"/>
  <c r="E232" i="56"/>
  <c r="P66" i="65"/>
  <c r="E220" i="56"/>
  <c r="E208" i="56"/>
  <c r="P54" i="65"/>
  <c r="P42" i="65"/>
  <c r="E196" i="56"/>
  <c r="E294" i="56"/>
  <c r="P140" i="65"/>
  <c r="E282" i="56"/>
  <c r="P128" i="65"/>
  <c r="E270" i="56"/>
  <c r="P116" i="65"/>
  <c r="E258" i="56"/>
  <c r="P104" i="65"/>
  <c r="E246" i="56"/>
  <c r="P92" i="65"/>
  <c r="E234" i="56"/>
  <c r="P80" i="65"/>
  <c r="E222" i="56"/>
  <c r="P68" i="65"/>
  <c r="E210" i="56"/>
  <c r="P56" i="65"/>
  <c r="E198" i="56"/>
  <c r="P44" i="65"/>
  <c r="BF145" i="55"/>
  <c r="AH145" i="55"/>
  <c r="BX145" i="55"/>
  <c r="AZ145" i="55"/>
  <c r="AB145" i="55"/>
  <c r="BR145" i="55"/>
  <c r="AT145" i="55"/>
  <c r="V145" i="55"/>
  <c r="BL145" i="55"/>
  <c r="AN145" i="55"/>
  <c r="P145" i="55"/>
  <c r="J145" i="55"/>
  <c r="BL59" i="55"/>
  <c r="AN59" i="55"/>
  <c r="BF59" i="55"/>
  <c r="AH59" i="55"/>
  <c r="BX59" i="55"/>
  <c r="AZ59" i="55"/>
  <c r="AB59" i="55"/>
  <c r="BR59" i="55"/>
  <c r="AT59" i="55"/>
  <c r="V59" i="55"/>
  <c r="P59" i="55"/>
  <c r="J59" i="55"/>
  <c r="BF135" i="55"/>
  <c r="AH135" i="55"/>
  <c r="BX135" i="55"/>
  <c r="AZ135" i="55"/>
  <c r="AB135" i="55"/>
  <c r="BR135" i="55"/>
  <c r="AT135" i="55"/>
  <c r="V135" i="55"/>
  <c r="BL135" i="55"/>
  <c r="AN135" i="55"/>
  <c r="J135" i="55"/>
  <c r="P135" i="55"/>
  <c r="BL48" i="55"/>
  <c r="AN48" i="55"/>
  <c r="BF48" i="55"/>
  <c r="AH48" i="55"/>
  <c r="BX48" i="55"/>
  <c r="AZ48" i="55"/>
  <c r="AB48" i="55"/>
  <c r="BR48" i="55"/>
  <c r="AT48" i="55"/>
  <c r="P48" i="55"/>
  <c r="J48" i="55"/>
  <c r="V48" i="55"/>
  <c r="BL96" i="55"/>
  <c r="AN96" i="55"/>
  <c r="BF96" i="55"/>
  <c r="AH96" i="55"/>
  <c r="BX96" i="55"/>
  <c r="AZ96" i="55"/>
  <c r="AB96" i="55"/>
  <c r="BR96" i="55"/>
  <c r="AT96" i="55"/>
  <c r="P96" i="55"/>
  <c r="J96" i="55"/>
  <c r="V96" i="55"/>
  <c r="BX150" i="55"/>
  <c r="AZ150" i="55"/>
  <c r="AB150" i="55"/>
  <c r="BR150" i="55"/>
  <c r="AT150" i="55"/>
  <c r="V150" i="55"/>
  <c r="BL150" i="55"/>
  <c r="AN150" i="55"/>
  <c r="BF150" i="55"/>
  <c r="AH150" i="55"/>
  <c r="P150" i="55"/>
  <c r="BX136" i="55"/>
  <c r="AZ136" i="55"/>
  <c r="AB136" i="55"/>
  <c r="BR136" i="55"/>
  <c r="AT136" i="55"/>
  <c r="BL136" i="55"/>
  <c r="AN136" i="55"/>
  <c r="BF136" i="55"/>
  <c r="AH136" i="55"/>
  <c r="J136" i="55"/>
  <c r="V136" i="55"/>
  <c r="P136" i="55"/>
  <c r="BX66" i="55"/>
  <c r="AZ66" i="55"/>
  <c r="AB66" i="55"/>
  <c r="BR66" i="55"/>
  <c r="AT66" i="55"/>
  <c r="BL66" i="55"/>
  <c r="AN66" i="55"/>
  <c r="BF66" i="55"/>
  <c r="AH66" i="55"/>
  <c r="V66" i="55"/>
  <c r="P66" i="55"/>
  <c r="J66" i="55"/>
  <c r="BL108" i="55"/>
  <c r="AN108" i="55"/>
  <c r="BF108" i="55"/>
  <c r="AH108" i="55"/>
  <c r="BX108" i="55"/>
  <c r="AZ108" i="55"/>
  <c r="AB108" i="55"/>
  <c r="BR108" i="55"/>
  <c r="AT108" i="55"/>
  <c r="P108" i="55"/>
  <c r="J108" i="55"/>
  <c r="V108" i="55"/>
  <c r="BL58" i="55"/>
  <c r="AN58" i="55"/>
  <c r="BF58" i="55"/>
  <c r="AH58" i="55"/>
  <c r="BX58" i="55"/>
  <c r="AZ58" i="55"/>
  <c r="AB58" i="55"/>
  <c r="BR58" i="55"/>
  <c r="AT58" i="55"/>
  <c r="V58" i="55"/>
  <c r="P58" i="55"/>
  <c r="J58" i="55"/>
  <c r="BL72" i="55"/>
  <c r="AN72" i="55"/>
  <c r="BF72" i="55"/>
  <c r="AH72" i="55"/>
  <c r="BX72" i="55"/>
  <c r="AZ72" i="55"/>
  <c r="AB72" i="55"/>
  <c r="BR72" i="55"/>
  <c r="AT72" i="55"/>
  <c r="P72" i="55"/>
  <c r="J72" i="55"/>
  <c r="V72" i="55"/>
  <c r="BR103" i="55"/>
  <c r="AT103" i="55"/>
  <c r="BL103" i="55"/>
  <c r="AN103" i="55"/>
  <c r="BF103" i="55"/>
  <c r="AH103" i="55"/>
  <c r="BX103" i="55"/>
  <c r="AZ103" i="55"/>
  <c r="AB103" i="55"/>
  <c r="V103" i="55"/>
  <c r="P103" i="55"/>
  <c r="J103" i="55"/>
  <c r="BX138" i="55"/>
  <c r="AZ138" i="55"/>
  <c r="AB138" i="55"/>
  <c r="BR138" i="55"/>
  <c r="AT138" i="55"/>
  <c r="BL138" i="55"/>
  <c r="AN138" i="55"/>
  <c r="BF138" i="55"/>
  <c r="AH138" i="55"/>
  <c r="P138" i="55"/>
  <c r="V138" i="55"/>
  <c r="J138" i="55"/>
  <c r="BX53" i="55"/>
  <c r="AZ53" i="55"/>
  <c r="AB53" i="55"/>
  <c r="BR53" i="55"/>
  <c r="AT53" i="55"/>
  <c r="BL53" i="55"/>
  <c r="AN53" i="55"/>
  <c r="BF53" i="55"/>
  <c r="AH53" i="55"/>
  <c r="J53" i="55"/>
  <c r="V53" i="55"/>
  <c r="P53" i="55"/>
  <c r="BR115" i="55"/>
  <c r="AT115" i="55"/>
  <c r="BL115" i="55"/>
  <c r="AN115" i="55"/>
  <c r="BF115" i="55"/>
  <c r="AH115" i="55"/>
  <c r="BX115" i="55"/>
  <c r="AZ115" i="55"/>
  <c r="AB115" i="55"/>
  <c r="V115" i="55"/>
  <c r="P115" i="55"/>
  <c r="J115" i="55"/>
  <c r="BX78" i="55"/>
  <c r="AZ78" i="55"/>
  <c r="AB78" i="55"/>
  <c r="BR78" i="55"/>
  <c r="AT78" i="55"/>
  <c r="BL78" i="55"/>
  <c r="AN78" i="55"/>
  <c r="BF78" i="55"/>
  <c r="AH78" i="55"/>
  <c r="V78" i="55"/>
  <c r="P78" i="55"/>
  <c r="J78" i="55"/>
  <c r="BL82" i="55"/>
  <c r="AN82" i="55"/>
  <c r="BF82" i="55"/>
  <c r="AH82" i="55"/>
  <c r="BX82" i="55"/>
  <c r="AZ82" i="55"/>
  <c r="AB82" i="55"/>
  <c r="BR82" i="55"/>
  <c r="AT82" i="55"/>
  <c r="V82" i="55"/>
  <c r="P82" i="55"/>
  <c r="J82" i="55"/>
  <c r="BR127" i="55"/>
  <c r="AT127" i="55"/>
  <c r="BL127" i="55"/>
  <c r="AN127" i="55"/>
  <c r="BF127" i="55"/>
  <c r="AH127" i="55"/>
  <c r="BX127" i="55"/>
  <c r="AZ127" i="55"/>
  <c r="AB127" i="55"/>
  <c r="V127" i="55"/>
  <c r="P127" i="55"/>
  <c r="J127" i="55"/>
  <c r="BL143" i="55"/>
  <c r="AN143" i="55"/>
  <c r="BF143" i="55"/>
  <c r="AH143" i="55"/>
  <c r="BX143" i="55"/>
  <c r="AZ143" i="55"/>
  <c r="AB143" i="55"/>
  <c r="BR143" i="55"/>
  <c r="AT143" i="55"/>
  <c r="V143" i="55"/>
  <c r="P143" i="55"/>
  <c r="J143" i="55"/>
  <c r="BF50" i="55"/>
  <c r="AH50" i="55"/>
  <c r="BX50" i="55"/>
  <c r="AZ50" i="55"/>
  <c r="AB50" i="55"/>
  <c r="BR50" i="55"/>
  <c r="AT50" i="55"/>
  <c r="BL50" i="55"/>
  <c r="AN50" i="55"/>
  <c r="P50" i="55"/>
  <c r="J50" i="55"/>
  <c r="V50" i="55"/>
  <c r="E296" i="56"/>
  <c r="P142" i="65"/>
  <c r="E284" i="56"/>
  <c r="P130" i="65"/>
  <c r="E272" i="56"/>
  <c r="P118" i="65"/>
  <c r="E260" i="56"/>
  <c r="P106" i="65"/>
  <c r="E248" i="56"/>
  <c r="P94" i="65"/>
  <c r="E236" i="56"/>
  <c r="P82" i="65"/>
  <c r="P70" i="65"/>
  <c r="E224" i="56"/>
  <c r="E212" i="56"/>
  <c r="P58" i="65"/>
  <c r="P46" i="65"/>
  <c r="E200" i="56"/>
  <c r="E303" i="56"/>
  <c r="P149" i="65"/>
  <c r="E291" i="56"/>
  <c r="P137" i="65"/>
  <c r="E279" i="56"/>
  <c r="P125" i="65"/>
  <c r="E267" i="56"/>
  <c r="P113" i="65"/>
  <c r="E255" i="56"/>
  <c r="P101" i="65"/>
  <c r="E243" i="56"/>
  <c r="P89" i="65"/>
  <c r="E231" i="56"/>
  <c r="P77" i="65"/>
  <c r="E219" i="56"/>
  <c r="P65" i="65"/>
  <c r="E207" i="56"/>
  <c r="P53" i="65"/>
  <c r="E195" i="56"/>
  <c r="P41" i="65"/>
  <c r="BR91" i="55"/>
  <c r="AT91" i="55"/>
  <c r="BL91" i="55"/>
  <c r="AN91" i="55"/>
  <c r="BF91" i="55"/>
  <c r="AH91" i="55"/>
  <c r="BX91" i="55"/>
  <c r="AZ91" i="55"/>
  <c r="AB91" i="55"/>
  <c r="V91" i="55"/>
  <c r="P91" i="55"/>
  <c r="J91" i="55"/>
  <c r="BX90" i="55"/>
  <c r="AZ90" i="55"/>
  <c r="AB90" i="55"/>
  <c r="BR90" i="55"/>
  <c r="AT90" i="55"/>
  <c r="BL90" i="55"/>
  <c r="AN90" i="55"/>
  <c r="BF90" i="55"/>
  <c r="AH90" i="55"/>
  <c r="V90" i="55"/>
  <c r="P90" i="55"/>
  <c r="J90" i="55"/>
  <c r="BF97" i="55"/>
  <c r="AH97" i="55"/>
  <c r="BX97" i="55"/>
  <c r="AZ97" i="55"/>
  <c r="AB97" i="55"/>
  <c r="BR97" i="55"/>
  <c r="AT97" i="55"/>
  <c r="BL97" i="55"/>
  <c r="AN97" i="55"/>
  <c r="P97" i="55"/>
  <c r="J97" i="55"/>
  <c r="V97" i="55"/>
  <c r="D374" i="56"/>
  <c r="E374" i="56" s="1"/>
  <c r="BX101" i="55"/>
  <c r="AZ101" i="55"/>
  <c r="AB101" i="55"/>
  <c r="BR101" i="55"/>
  <c r="AT101" i="55"/>
  <c r="BL101" i="55"/>
  <c r="AN101" i="55"/>
  <c r="BF101" i="55"/>
  <c r="AH101" i="55"/>
  <c r="J101" i="55"/>
  <c r="V101" i="55"/>
  <c r="P101" i="55"/>
  <c r="BL94" i="55"/>
  <c r="AN94" i="55"/>
  <c r="BF94" i="55"/>
  <c r="AH94" i="55"/>
  <c r="BX94" i="55"/>
  <c r="AZ94" i="55"/>
  <c r="AB94" i="55"/>
  <c r="BR94" i="55"/>
  <c r="AT94" i="55"/>
  <c r="V94" i="55"/>
  <c r="P94" i="55"/>
  <c r="J94" i="55"/>
  <c r="BX88" i="55"/>
  <c r="AZ88" i="55"/>
  <c r="AB88" i="55"/>
  <c r="BR88" i="55"/>
  <c r="AT88" i="55"/>
  <c r="BL88" i="55"/>
  <c r="AN88" i="55"/>
  <c r="BF88" i="55"/>
  <c r="AH88" i="55"/>
  <c r="J88" i="55"/>
  <c r="V88" i="55"/>
  <c r="P88" i="55"/>
  <c r="P147" i="65"/>
  <c r="E301" i="56"/>
  <c r="P135" i="65"/>
  <c r="E289" i="56"/>
  <c r="E277" i="56"/>
  <c r="P123" i="65"/>
  <c r="P111" i="65"/>
  <c r="E265" i="56"/>
  <c r="E253" i="56"/>
  <c r="P99" i="65"/>
  <c r="E241" i="56"/>
  <c r="P87" i="65"/>
  <c r="E229" i="56"/>
  <c r="P75" i="65"/>
  <c r="P63" i="65"/>
  <c r="E217" i="56"/>
  <c r="P51" i="65"/>
  <c r="E205" i="56"/>
  <c r="BX89" i="55"/>
  <c r="AZ89" i="55"/>
  <c r="AB89" i="55"/>
  <c r="BR89" i="55"/>
  <c r="AT89" i="55"/>
  <c r="BL89" i="55"/>
  <c r="AN89" i="55"/>
  <c r="BF89" i="55"/>
  <c r="AH89" i="55"/>
  <c r="J89" i="55"/>
  <c r="V89" i="55"/>
  <c r="P89" i="55"/>
  <c r="BF147" i="55"/>
  <c r="AH147" i="55"/>
  <c r="BX147" i="55"/>
  <c r="AZ147" i="55"/>
  <c r="AB147" i="55"/>
  <c r="BR147" i="55"/>
  <c r="AT147" i="55"/>
  <c r="V147" i="55"/>
  <c r="BL147" i="55"/>
  <c r="AN147" i="55"/>
  <c r="J147" i="55"/>
  <c r="P147" i="55"/>
  <c r="BX77" i="55"/>
  <c r="AZ77" i="55"/>
  <c r="AB77" i="55"/>
  <c r="BR77" i="55"/>
  <c r="AT77" i="55"/>
  <c r="BL77" i="55"/>
  <c r="AN77" i="55"/>
  <c r="BF77" i="55"/>
  <c r="AH77" i="55"/>
  <c r="J77" i="55"/>
  <c r="V77" i="55"/>
  <c r="P77" i="55"/>
  <c r="BX42" i="55"/>
  <c r="AZ42" i="55"/>
  <c r="AB42" i="55"/>
  <c r="BR42" i="55"/>
  <c r="AT42" i="55"/>
  <c r="BL42" i="55"/>
  <c r="AN42" i="55"/>
  <c r="BF42" i="55"/>
  <c r="AH42" i="55"/>
  <c r="V42" i="55"/>
  <c r="P42" i="55"/>
  <c r="J42" i="55"/>
  <c r="BR128" i="55"/>
  <c r="AT128" i="55"/>
  <c r="BL128" i="55"/>
  <c r="AN128" i="55"/>
  <c r="BF128" i="55"/>
  <c r="AH128" i="55"/>
  <c r="BX128" i="55"/>
  <c r="AZ128" i="55"/>
  <c r="AB128" i="55"/>
  <c r="V128" i="55"/>
  <c r="P128" i="55"/>
  <c r="J128" i="55"/>
  <c r="BF74" i="55"/>
  <c r="AH74" i="55"/>
  <c r="BX74" i="55"/>
  <c r="AZ74" i="55"/>
  <c r="AB74" i="55"/>
  <c r="BR74" i="55"/>
  <c r="AT74" i="55"/>
  <c r="BL74" i="55"/>
  <c r="AN74" i="55"/>
  <c r="P74" i="55"/>
  <c r="J74" i="55"/>
  <c r="V74" i="55"/>
  <c r="BX137" i="55"/>
  <c r="AZ137" i="55"/>
  <c r="AB137" i="55"/>
  <c r="BR137" i="55"/>
  <c r="AT137" i="55"/>
  <c r="V137" i="55"/>
  <c r="BL137" i="55"/>
  <c r="AN137" i="55"/>
  <c r="BF137" i="55"/>
  <c r="AH137" i="55"/>
  <c r="J137" i="55"/>
  <c r="P137" i="55"/>
  <c r="BF26" i="55"/>
  <c r="AH26" i="55"/>
  <c r="J26" i="55"/>
  <c r="BX26" i="55"/>
  <c r="AZ26" i="55"/>
  <c r="AB26" i="55"/>
  <c r="BR26" i="55"/>
  <c r="AT26" i="55"/>
  <c r="V26" i="55"/>
  <c r="BL26" i="55"/>
  <c r="AN26" i="55"/>
  <c r="P26" i="55"/>
  <c r="BX29" i="55"/>
  <c r="AZ29" i="55"/>
  <c r="AB29" i="55"/>
  <c r="BR29" i="55"/>
  <c r="AT29" i="55"/>
  <c r="V29" i="55"/>
  <c r="BL29" i="55"/>
  <c r="AN29" i="55"/>
  <c r="P29" i="55"/>
  <c r="BF29" i="55"/>
  <c r="AH29" i="55"/>
  <c r="J29" i="55"/>
  <c r="BF39" i="55"/>
  <c r="AH39" i="55"/>
  <c r="J39" i="55"/>
  <c r="BX39" i="55"/>
  <c r="AZ39" i="55"/>
  <c r="AB39" i="55"/>
  <c r="BR39" i="55"/>
  <c r="AT39" i="55"/>
  <c r="V39" i="55"/>
  <c r="BL39" i="55"/>
  <c r="AN39" i="55"/>
  <c r="P39" i="55"/>
  <c r="E188" i="56"/>
  <c r="P34" i="65"/>
  <c r="E170" i="56"/>
  <c r="P16" i="65"/>
  <c r="E169" i="56"/>
  <c r="P15" i="65"/>
  <c r="BL11" i="55"/>
  <c r="AN11" i="55"/>
  <c r="P11" i="55"/>
  <c r="BF11" i="55"/>
  <c r="AH11" i="55"/>
  <c r="J11" i="55"/>
  <c r="BX11" i="55"/>
  <c r="AZ11" i="55"/>
  <c r="AB11" i="55"/>
  <c r="BR11" i="55"/>
  <c r="AT11" i="55"/>
  <c r="V11" i="55"/>
  <c r="BF14" i="55"/>
  <c r="AH14" i="55"/>
  <c r="J14" i="55"/>
  <c r="BX14" i="55"/>
  <c r="AZ14" i="55"/>
  <c r="AB14" i="55"/>
  <c r="BR14" i="55"/>
  <c r="AT14" i="55"/>
  <c r="V14" i="55"/>
  <c r="BL14" i="55"/>
  <c r="AN14" i="55"/>
  <c r="P14" i="55"/>
  <c r="BX18" i="55"/>
  <c r="AZ18" i="55"/>
  <c r="AB18" i="55"/>
  <c r="BR18" i="55"/>
  <c r="AT18" i="55"/>
  <c r="V18" i="55"/>
  <c r="BL18" i="55"/>
  <c r="AN18" i="55"/>
  <c r="P18" i="55"/>
  <c r="BF18" i="55"/>
  <c r="AH18" i="55"/>
  <c r="J18" i="55"/>
  <c r="E184" i="56"/>
  <c r="P30" i="65"/>
  <c r="P12" i="65"/>
  <c r="E166" i="56"/>
  <c r="E192" i="56"/>
  <c r="P38" i="65"/>
  <c r="E174" i="56"/>
  <c r="P20" i="65"/>
  <c r="BX30" i="55"/>
  <c r="AZ30" i="55"/>
  <c r="AB30" i="55"/>
  <c r="BR30" i="55"/>
  <c r="AT30" i="55"/>
  <c r="V30" i="55"/>
  <c r="BL30" i="55"/>
  <c r="AN30" i="55"/>
  <c r="P30" i="55"/>
  <c r="BF30" i="55"/>
  <c r="AH30" i="55"/>
  <c r="J30" i="55"/>
  <c r="BL34" i="55"/>
  <c r="AN34" i="55"/>
  <c r="P34" i="55"/>
  <c r="BF34" i="55"/>
  <c r="AH34" i="55"/>
  <c r="J34" i="55"/>
  <c r="BX34" i="55"/>
  <c r="AZ34" i="55"/>
  <c r="AB34" i="55"/>
  <c r="BR34" i="55"/>
  <c r="AT34" i="55"/>
  <c r="V34" i="55"/>
  <c r="BF37" i="55"/>
  <c r="AH37" i="55"/>
  <c r="J37" i="55"/>
  <c r="BX37" i="55"/>
  <c r="AZ37" i="55"/>
  <c r="AB37" i="55"/>
  <c r="BR37" i="55"/>
  <c r="AT37" i="55"/>
  <c r="V37" i="55"/>
  <c r="BL37" i="55"/>
  <c r="AN37" i="55"/>
  <c r="P37" i="55"/>
  <c r="BL24" i="55"/>
  <c r="AN24" i="55"/>
  <c r="P24" i="55"/>
  <c r="BF24" i="55"/>
  <c r="AH24" i="55"/>
  <c r="J24" i="55"/>
  <c r="BX24" i="55"/>
  <c r="AZ24" i="55"/>
  <c r="AB24" i="55"/>
  <c r="BR24" i="55"/>
  <c r="AT24" i="55"/>
  <c r="V24" i="55"/>
  <c r="BL35" i="55"/>
  <c r="AN35" i="55"/>
  <c r="P35" i="55"/>
  <c r="BF35" i="55"/>
  <c r="AH35" i="55"/>
  <c r="J35" i="55"/>
  <c r="BX35" i="55"/>
  <c r="AZ35" i="55"/>
  <c r="AB35" i="55"/>
  <c r="BR35" i="55"/>
  <c r="AT35" i="55"/>
  <c r="V35" i="55"/>
  <c r="BR21" i="55"/>
  <c r="AT21" i="55"/>
  <c r="V21" i="55"/>
  <c r="BL21" i="55"/>
  <c r="AN21" i="55"/>
  <c r="P21" i="55"/>
  <c r="BF21" i="55"/>
  <c r="AH21" i="55"/>
  <c r="J21" i="55"/>
  <c r="BX21" i="55"/>
  <c r="AZ21" i="55"/>
  <c r="AB21" i="55"/>
  <c r="P31" i="65"/>
  <c r="E185" i="56"/>
  <c r="E167" i="56"/>
  <c r="P13" i="65"/>
  <c r="E189" i="56"/>
  <c r="P35" i="65"/>
  <c r="E171" i="56"/>
  <c r="P17" i="65"/>
  <c r="L10" i="6"/>
  <c r="N10" i="6" s="1"/>
  <c r="R10" i="88" s="1"/>
  <c r="BR7" i="55"/>
  <c r="AT7" i="55"/>
  <c r="V7" i="55"/>
  <c r="BL7" i="55"/>
  <c r="AN7" i="55"/>
  <c r="P7" i="55"/>
  <c r="BF7" i="55"/>
  <c r="AH7" i="55"/>
  <c r="J7" i="55"/>
  <c r="BX7" i="55"/>
  <c r="AZ7" i="55"/>
  <c r="AB7" i="55"/>
  <c r="BX16" i="55"/>
  <c r="AZ16" i="55"/>
  <c r="AB16" i="55"/>
  <c r="BR16" i="55"/>
  <c r="AT16" i="55"/>
  <c r="V16" i="55"/>
  <c r="BL16" i="55"/>
  <c r="AN16" i="55"/>
  <c r="P16" i="55"/>
  <c r="BF16" i="55"/>
  <c r="AH16" i="55"/>
  <c r="J16" i="55"/>
  <c r="BL36" i="55"/>
  <c r="AN36" i="55"/>
  <c r="P36" i="55"/>
  <c r="BF36" i="55"/>
  <c r="AH36" i="55"/>
  <c r="J36" i="55"/>
  <c r="BX36" i="55"/>
  <c r="AZ36" i="55"/>
  <c r="AB36" i="55"/>
  <c r="BR36" i="55"/>
  <c r="AT36" i="55"/>
  <c r="V36" i="55"/>
  <c r="E182" i="56"/>
  <c r="P28" i="65"/>
  <c r="E181" i="56"/>
  <c r="P27" i="65"/>
  <c r="BR9" i="55"/>
  <c r="AT9" i="55"/>
  <c r="V9" i="55"/>
  <c r="BL9" i="55"/>
  <c r="AN9" i="55"/>
  <c r="P9" i="55"/>
  <c r="BF9" i="55"/>
  <c r="AH9" i="55"/>
  <c r="J9" i="55"/>
  <c r="BX9" i="55"/>
  <c r="AZ9" i="55"/>
  <c r="AB9" i="55"/>
  <c r="BR33" i="55"/>
  <c r="AT33" i="55"/>
  <c r="V33" i="55"/>
  <c r="BL33" i="55"/>
  <c r="AN33" i="55"/>
  <c r="P33" i="55"/>
  <c r="BF33" i="55"/>
  <c r="AH33" i="55"/>
  <c r="J33" i="55"/>
  <c r="BX33" i="55"/>
  <c r="AZ33" i="55"/>
  <c r="AB33" i="55"/>
  <c r="P24" i="65"/>
  <c r="E178" i="56"/>
  <c r="BX40" i="55"/>
  <c r="AZ40" i="55"/>
  <c r="AB40" i="55"/>
  <c r="BR40" i="55"/>
  <c r="AT40" i="55"/>
  <c r="V40" i="55"/>
  <c r="BL40" i="55"/>
  <c r="AN40" i="55"/>
  <c r="P40" i="55"/>
  <c r="BF40" i="55"/>
  <c r="AH40" i="55"/>
  <c r="J40" i="55"/>
  <c r="BR19" i="55"/>
  <c r="AT19" i="55"/>
  <c r="V19" i="55"/>
  <c r="BL19" i="55"/>
  <c r="AN19" i="55"/>
  <c r="P19" i="55"/>
  <c r="BF19" i="55"/>
  <c r="AH19" i="55"/>
  <c r="J19" i="55"/>
  <c r="BX19" i="55"/>
  <c r="AZ19" i="55"/>
  <c r="AB19" i="55"/>
  <c r="BX28" i="55"/>
  <c r="AZ28" i="55"/>
  <c r="AB28" i="55"/>
  <c r="BR28" i="55"/>
  <c r="AT28" i="55"/>
  <c r="V28" i="55"/>
  <c r="BL28" i="55"/>
  <c r="AN28" i="55"/>
  <c r="P28" i="55"/>
  <c r="BF28" i="55"/>
  <c r="AH28" i="55"/>
  <c r="J28" i="55"/>
  <c r="BL23" i="55"/>
  <c r="AN23" i="55"/>
  <c r="P23" i="55"/>
  <c r="BF23" i="55"/>
  <c r="AH23" i="55"/>
  <c r="J23" i="55"/>
  <c r="BX23" i="55"/>
  <c r="AZ23" i="55"/>
  <c r="AB23" i="55"/>
  <c r="BR23" i="55"/>
  <c r="AT23" i="55"/>
  <c r="V23" i="55"/>
  <c r="E186" i="56"/>
  <c r="P32" i="65"/>
  <c r="E168" i="56"/>
  <c r="P14" i="65"/>
  <c r="BR32" i="55"/>
  <c r="AT32" i="55"/>
  <c r="V32" i="55"/>
  <c r="BL32" i="55"/>
  <c r="AN32" i="55"/>
  <c r="P32" i="55"/>
  <c r="BF32" i="55"/>
  <c r="AH32" i="55"/>
  <c r="J32" i="55"/>
  <c r="BX32" i="55"/>
  <c r="AZ32" i="55"/>
  <c r="AB32" i="55"/>
  <c r="BR20" i="55"/>
  <c r="AT20" i="55"/>
  <c r="V20" i="55"/>
  <c r="BL20" i="55"/>
  <c r="AN20" i="55"/>
  <c r="P20" i="55"/>
  <c r="BF20" i="55"/>
  <c r="AH20" i="55"/>
  <c r="J20" i="55"/>
  <c r="BX20" i="55"/>
  <c r="AZ20" i="55"/>
  <c r="AB20" i="55"/>
  <c r="BR31" i="55"/>
  <c r="AT31" i="55"/>
  <c r="V31" i="55"/>
  <c r="BL31" i="55"/>
  <c r="AN31" i="55"/>
  <c r="P31" i="55"/>
  <c r="BF31" i="55"/>
  <c r="AH31" i="55"/>
  <c r="J31" i="55"/>
  <c r="BX31" i="55"/>
  <c r="AZ31" i="55"/>
  <c r="AB31" i="55"/>
  <c r="E179" i="56"/>
  <c r="P25" i="65"/>
  <c r="E183" i="56"/>
  <c r="P29" i="65"/>
  <c r="E175" i="56"/>
  <c r="P21" i="65"/>
  <c r="BX5" i="55"/>
  <c r="AZ5" i="55"/>
  <c r="AB5" i="55"/>
  <c r="BR5" i="55"/>
  <c r="AT5" i="55"/>
  <c r="V5" i="55"/>
  <c r="BL5" i="55"/>
  <c r="AN5" i="55"/>
  <c r="P5" i="55"/>
  <c r="BF5" i="55"/>
  <c r="AH5" i="55"/>
  <c r="J5" i="55"/>
  <c r="BR8" i="55"/>
  <c r="AT8" i="55"/>
  <c r="V8" i="55"/>
  <c r="BL8" i="55"/>
  <c r="AN8" i="55"/>
  <c r="P8" i="55"/>
  <c r="BF8" i="55"/>
  <c r="AH8" i="55"/>
  <c r="J8" i="55"/>
  <c r="BX8" i="55"/>
  <c r="AZ8" i="55"/>
  <c r="AB8" i="55"/>
  <c r="BF25" i="55"/>
  <c r="AH25" i="55"/>
  <c r="J25" i="55"/>
  <c r="BX25" i="55"/>
  <c r="AZ25" i="55"/>
  <c r="AB25" i="55"/>
  <c r="BR25" i="55"/>
  <c r="AT25" i="55"/>
  <c r="V25" i="55"/>
  <c r="BL25" i="55"/>
  <c r="AN25" i="55"/>
  <c r="P25" i="55"/>
  <c r="E176" i="56"/>
  <c r="P22" i="65"/>
  <c r="E193" i="56"/>
  <c r="P39" i="65"/>
  <c r="BX6" i="55"/>
  <c r="AZ6" i="55"/>
  <c r="AB6" i="55"/>
  <c r="BR6" i="55"/>
  <c r="AT6" i="55"/>
  <c r="V6" i="55"/>
  <c r="BL6" i="55"/>
  <c r="AN6" i="55"/>
  <c r="P6" i="55"/>
  <c r="BF6" i="55"/>
  <c r="AH6" i="55"/>
  <c r="J6" i="55"/>
  <c r="P36" i="65"/>
  <c r="E190" i="56"/>
  <c r="E172" i="56"/>
  <c r="P18" i="65"/>
  <c r="BL12" i="55"/>
  <c r="AN12" i="55"/>
  <c r="P12" i="55"/>
  <c r="BF12" i="55"/>
  <c r="AH12" i="55"/>
  <c r="J12" i="55"/>
  <c r="BX12" i="55"/>
  <c r="AZ12" i="55"/>
  <c r="AB12" i="55"/>
  <c r="BR12" i="55"/>
  <c r="AT12" i="55"/>
  <c r="V12" i="55"/>
  <c r="BL10" i="55"/>
  <c r="AN10" i="55"/>
  <c r="P10" i="55"/>
  <c r="BF10" i="55"/>
  <c r="AH10" i="55"/>
  <c r="J10" i="55"/>
  <c r="BX10" i="55"/>
  <c r="AZ10" i="55"/>
  <c r="AB10" i="55"/>
  <c r="BR10" i="55"/>
  <c r="AT10" i="55"/>
  <c r="V10" i="55"/>
  <c r="BX17" i="55"/>
  <c r="AZ17" i="55"/>
  <c r="AB17" i="55"/>
  <c r="BR17" i="55"/>
  <c r="AT17" i="55"/>
  <c r="V17" i="55"/>
  <c r="BL17" i="55"/>
  <c r="AN17" i="55"/>
  <c r="P17" i="55"/>
  <c r="BF17" i="55"/>
  <c r="AH17" i="55"/>
  <c r="J17" i="55"/>
  <c r="E180" i="56"/>
  <c r="P26" i="65"/>
  <c r="BF38" i="55"/>
  <c r="AH38" i="55"/>
  <c r="J38" i="55"/>
  <c r="BX38" i="55"/>
  <c r="AZ38" i="55"/>
  <c r="AB38" i="55"/>
  <c r="BR38" i="55"/>
  <c r="AT38" i="55"/>
  <c r="V38" i="55"/>
  <c r="BL38" i="55"/>
  <c r="AN38" i="55"/>
  <c r="P38" i="55"/>
  <c r="BF15" i="55"/>
  <c r="AH15" i="55"/>
  <c r="J15" i="55"/>
  <c r="BX15" i="55"/>
  <c r="AZ15" i="55"/>
  <c r="AB15" i="55"/>
  <c r="BR15" i="55"/>
  <c r="AT15" i="55"/>
  <c r="V15" i="55"/>
  <c r="BL15" i="55"/>
  <c r="AN15" i="55"/>
  <c r="P15" i="55"/>
  <c r="BF27" i="55"/>
  <c r="AH27" i="55"/>
  <c r="J27" i="55"/>
  <c r="BX27" i="55"/>
  <c r="AZ27" i="55"/>
  <c r="AB27" i="55"/>
  <c r="BR27" i="55"/>
  <c r="AT27" i="55"/>
  <c r="V27" i="55"/>
  <c r="BL27" i="55"/>
  <c r="AN27" i="55"/>
  <c r="P27" i="55"/>
  <c r="BL22" i="55"/>
  <c r="AN22" i="55"/>
  <c r="P22" i="55"/>
  <c r="BF22" i="55"/>
  <c r="AH22" i="55"/>
  <c r="J22" i="55"/>
  <c r="BX22" i="55"/>
  <c r="AZ22" i="55"/>
  <c r="AB22" i="55"/>
  <c r="BR22" i="55"/>
  <c r="AT22" i="55"/>
  <c r="V22" i="55"/>
  <c r="E191" i="56"/>
  <c r="P37" i="65"/>
  <c r="P19" i="65"/>
  <c r="E173" i="56"/>
  <c r="E177" i="56"/>
  <c r="P23" i="65"/>
  <c r="E187" i="56"/>
  <c r="P33" i="65"/>
  <c r="H8" i="65"/>
  <c r="F10" i="67"/>
  <c r="F3" i="67"/>
  <c r="F9" i="67"/>
  <c r="H11" i="65"/>
  <c r="BJ4" i="6"/>
  <c r="BJ7" i="6"/>
  <c r="CB4" i="6"/>
  <c r="BP4" i="6"/>
  <c r="BD11" i="6"/>
  <c r="AL4" i="6"/>
  <c r="AF8" i="6"/>
  <c r="N5" i="6"/>
  <c r="R5" i="88" s="1"/>
  <c r="BJ11" i="6"/>
  <c r="BP11" i="6"/>
  <c r="AL9" i="6"/>
  <c r="CB5" i="6"/>
  <c r="BP8" i="6"/>
  <c r="BV8" i="6"/>
  <c r="T12" i="6"/>
  <c r="BD9" i="6"/>
  <c r="CB10" i="6"/>
  <c r="N8" i="6"/>
  <c r="R8" i="88" s="1"/>
  <c r="F4" i="68"/>
  <c r="F7" i="67"/>
  <c r="F9" i="68"/>
  <c r="F11" i="68"/>
  <c r="F6" i="68"/>
  <c r="F7" i="68"/>
  <c r="F11" i="67"/>
  <c r="F8" i="68"/>
  <c r="F10" i="68"/>
  <c r="F5" i="68"/>
  <c r="F3" i="68"/>
  <c r="F5" i="67"/>
  <c r="F8" i="67"/>
  <c r="F6" i="67"/>
  <c r="F4" i="67"/>
  <c r="AF9" i="6"/>
  <c r="D323" i="56"/>
  <c r="E323" i="56" s="1"/>
  <c r="E106" i="67"/>
  <c r="E31" i="67"/>
  <c r="E7" i="67"/>
  <c r="E14" i="67"/>
  <c r="E32" i="68"/>
  <c r="E126" i="68"/>
  <c r="E12" i="68"/>
  <c r="E120" i="68"/>
  <c r="E79" i="68"/>
  <c r="E22" i="68"/>
  <c r="E52" i="68"/>
  <c r="E134" i="67"/>
  <c r="E75" i="67"/>
  <c r="E51" i="68"/>
  <c r="E122" i="68"/>
  <c r="E101" i="68"/>
  <c r="E45" i="68"/>
  <c r="E104" i="67"/>
  <c r="E131" i="67"/>
  <c r="E39" i="67"/>
  <c r="E117" i="68"/>
  <c r="E102" i="67"/>
  <c r="E21" i="68"/>
  <c r="E97" i="67"/>
  <c r="E46" i="67"/>
  <c r="E71" i="67"/>
  <c r="E137" i="68"/>
  <c r="E16" i="68"/>
  <c r="E110" i="68"/>
  <c r="E147" i="68"/>
  <c r="E104" i="68"/>
  <c r="E63" i="68"/>
  <c r="E6" i="68"/>
  <c r="E36" i="68"/>
  <c r="E121" i="67"/>
  <c r="E70" i="67"/>
  <c r="E10" i="68"/>
  <c r="E42" i="68"/>
  <c r="E90" i="68"/>
  <c r="E29" i="68"/>
  <c r="E99" i="67"/>
  <c r="E79" i="67"/>
  <c r="E91" i="68"/>
  <c r="E33" i="67"/>
  <c r="E106" i="68"/>
  <c r="E82" i="67"/>
  <c r="E129" i="67"/>
  <c r="E140" i="67"/>
  <c r="E81" i="67"/>
  <c r="E148" i="67"/>
  <c r="E45" i="67"/>
  <c r="E6" i="67"/>
  <c r="E121" i="68"/>
  <c r="E135" i="68"/>
  <c r="E94" i="68"/>
  <c r="E145" i="68"/>
  <c r="E88" i="68"/>
  <c r="E47" i="68"/>
  <c r="E141" i="68"/>
  <c r="E20" i="68"/>
  <c r="E105" i="67"/>
  <c r="E35" i="68"/>
  <c r="E50" i="67"/>
  <c r="E119" i="67"/>
  <c r="E26" i="68"/>
  <c r="E131" i="68"/>
  <c r="E13" i="68"/>
  <c r="E11" i="68"/>
  <c r="E59" i="67"/>
  <c r="E62" i="67"/>
  <c r="E34" i="68"/>
  <c r="E17" i="67"/>
  <c r="E82" i="68"/>
  <c r="E57" i="67"/>
  <c r="E118" i="67"/>
  <c r="E138" i="67"/>
  <c r="E65" i="67"/>
  <c r="E29" i="67"/>
  <c r="E40" i="67"/>
  <c r="E105" i="68"/>
  <c r="E119" i="68"/>
  <c r="E129" i="68"/>
  <c r="E72" i="68"/>
  <c r="E31" i="68"/>
  <c r="E125" i="68"/>
  <c r="E4" i="68"/>
  <c r="E100" i="67"/>
  <c r="E137" i="67"/>
  <c r="E47" i="67"/>
  <c r="E103" i="67"/>
  <c r="E143" i="67"/>
  <c r="E74" i="68"/>
  <c r="E130" i="67"/>
  <c r="E146" i="67"/>
  <c r="E30" i="67"/>
  <c r="E41" i="67"/>
  <c r="E14" i="68"/>
  <c r="E9" i="67"/>
  <c r="E66" i="68"/>
  <c r="E25" i="67"/>
  <c r="E113" i="67"/>
  <c r="E122" i="67"/>
  <c r="E63" i="67"/>
  <c r="E89" i="67"/>
  <c r="E88" i="67"/>
  <c r="E89" i="68"/>
  <c r="E103" i="68"/>
  <c r="E140" i="68"/>
  <c r="E113" i="68"/>
  <c r="E56" i="68"/>
  <c r="E15" i="68"/>
  <c r="E109" i="68"/>
  <c r="E130" i="68"/>
  <c r="E80" i="67"/>
  <c r="E127" i="67"/>
  <c r="E42" i="67"/>
  <c r="E53" i="67"/>
  <c r="E135" i="67"/>
  <c r="E58" i="68"/>
  <c r="E96" i="67"/>
  <c r="E125" i="67"/>
  <c r="E22" i="67"/>
  <c r="E9" i="68"/>
  <c r="E50" i="68"/>
  <c r="E12" i="67"/>
  <c r="E77" i="67"/>
  <c r="E136" i="67"/>
  <c r="E94" i="67"/>
  <c r="E73" i="67"/>
  <c r="E23" i="67"/>
  <c r="E144" i="68"/>
  <c r="E87" i="68"/>
  <c r="E124" i="68"/>
  <c r="E97" i="68"/>
  <c r="E40" i="68"/>
  <c r="E134" i="68"/>
  <c r="E93" i="68"/>
  <c r="E85" i="68"/>
  <c r="E124" i="67"/>
  <c r="E34" i="67"/>
  <c r="E37" i="67"/>
  <c r="E98" i="67"/>
  <c r="E114" i="67"/>
  <c r="E91" i="67"/>
  <c r="E109" i="67"/>
  <c r="E123" i="68"/>
  <c r="E4" i="67"/>
  <c r="E147" i="67"/>
  <c r="E41" i="68"/>
  <c r="E115" i="68"/>
  <c r="E60" i="67"/>
  <c r="D397" i="56"/>
  <c r="E397" i="56" s="1"/>
  <c r="E120" i="67"/>
  <c r="E92" i="67"/>
  <c r="E87" i="67"/>
  <c r="E44" i="67"/>
  <c r="E5" i="67"/>
  <c r="E128" i="68"/>
  <c r="E71" i="68"/>
  <c r="E108" i="68"/>
  <c r="E81" i="68"/>
  <c r="E24" i="68"/>
  <c r="E118" i="68"/>
  <c r="E148" i="68"/>
  <c r="E69" i="68"/>
  <c r="E111" i="67"/>
  <c r="E10" i="67"/>
  <c r="E26" i="67"/>
  <c r="E93" i="67"/>
  <c r="E101" i="67"/>
  <c r="E86" i="67"/>
  <c r="E64" i="67"/>
  <c r="E114" i="68"/>
  <c r="E138" i="68"/>
  <c r="E123" i="67"/>
  <c r="E30" i="68"/>
  <c r="E78" i="68"/>
  <c r="E52" i="67"/>
  <c r="E76" i="67"/>
  <c r="E72" i="67"/>
  <c r="E11" i="67"/>
  <c r="E28" i="67"/>
  <c r="E112" i="68"/>
  <c r="E55" i="68"/>
  <c r="E92" i="68"/>
  <c r="E65" i="68"/>
  <c r="E8" i="68"/>
  <c r="E102" i="68"/>
  <c r="E132" i="68"/>
  <c r="E53" i="68"/>
  <c r="E108" i="67"/>
  <c r="E21" i="67"/>
  <c r="E78" i="67"/>
  <c r="E61" i="67"/>
  <c r="E66" i="67"/>
  <c r="E54" i="67"/>
  <c r="E43" i="68"/>
  <c r="E75" i="68"/>
  <c r="E107" i="67"/>
  <c r="E25" i="68"/>
  <c r="E73" i="68"/>
  <c r="E36" i="67"/>
  <c r="E133" i="67"/>
  <c r="E116" i="67"/>
  <c r="E55" i="67"/>
  <c r="E96" i="68"/>
  <c r="E39" i="68"/>
  <c r="E76" i="68"/>
  <c r="E49" i="68"/>
  <c r="E143" i="68"/>
  <c r="E86" i="68"/>
  <c r="E116" i="68"/>
  <c r="E19" i="68"/>
  <c r="E95" i="67"/>
  <c r="E107" i="68"/>
  <c r="E18" i="67"/>
  <c r="E58" i="67"/>
  <c r="E16" i="67"/>
  <c r="E51" i="67"/>
  <c r="E38" i="67"/>
  <c r="E27" i="68"/>
  <c r="E59" i="68"/>
  <c r="E74" i="67"/>
  <c r="E5" i="68"/>
  <c r="E62" i="68"/>
  <c r="E20" i="67"/>
  <c r="E117" i="67"/>
  <c r="E68" i="67"/>
  <c r="E8" i="67"/>
  <c r="E24" i="67"/>
  <c r="E80" i="68"/>
  <c r="E23" i="68"/>
  <c r="E60" i="68"/>
  <c r="E33" i="68"/>
  <c r="E127" i="68"/>
  <c r="E70" i="68"/>
  <c r="E100" i="68"/>
  <c r="E3" i="68"/>
  <c r="E90" i="67"/>
  <c r="E98" i="68"/>
  <c r="E13" i="67"/>
  <c r="E3" i="67"/>
  <c r="E48" i="67"/>
  <c r="E99" i="68"/>
  <c r="E32" i="67"/>
  <c r="E128" i="67"/>
  <c r="E18" i="68"/>
  <c r="E69" i="67"/>
  <c r="E139" i="67"/>
  <c r="E57" i="68"/>
  <c r="D398" i="56"/>
  <c r="E398" i="56" s="1"/>
  <c r="D389" i="56"/>
  <c r="E389" i="56" s="1"/>
  <c r="D399" i="56"/>
  <c r="E399" i="56" s="1"/>
  <c r="D361" i="56"/>
  <c r="E361" i="56" s="1"/>
  <c r="D349" i="56"/>
  <c r="E349" i="56" s="1"/>
  <c r="D413" i="56"/>
  <c r="E413" i="56" s="1"/>
  <c r="D405" i="56"/>
  <c r="E405" i="56" s="1"/>
  <c r="D355" i="56"/>
  <c r="E355" i="56" s="1"/>
  <c r="D393" i="56"/>
  <c r="E393" i="56" s="1"/>
  <c r="D376" i="56"/>
  <c r="E376" i="56" s="1"/>
  <c r="D447" i="56"/>
  <c r="E447" i="56" s="1"/>
  <c r="D430" i="56"/>
  <c r="E430" i="56" s="1"/>
  <c r="D335" i="56"/>
  <c r="E335" i="56" s="1"/>
  <c r="D334" i="56"/>
  <c r="E334" i="56" s="1"/>
  <c r="D390" i="56"/>
  <c r="E390" i="56" s="1"/>
  <c r="D322" i="56"/>
  <c r="E322" i="56" s="1"/>
  <c r="D420" i="56"/>
  <c r="E420" i="56" s="1"/>
  <c r="D386" i="56"/>
  <c r="E386" i="56" s="1"/>
  <c r="D333" i="56"/>
  <c r="E333" i="56" s="1"/>
  <c r="D356" i="56"/>
  <c r="E356" i="56" s="1"/>
  <c r="D429" i="56"/>
  <c r="E429" i="56" s="1"/>
  <c r="D391" i="56"/>
  <c r="E391" i="56" s="1"/>
  <c r="D353" i="56"/>
  <c r="E353" i="56" s="1"/>
  <c r="D403" i="56"/>
  <c r="E403" i="56" s="1"/>
  <c r="D439" i="56"/>
  <c r="E439" i="56" s="1"/>
  <c r="D422" i="56"/>
  <c r="E422" i="56" s="1"/>
  <c r="D327" i="56"/>
  <c r="E327" i="56" s="1"/>
  <c r="D318" i="56"/>
  <c r="E318" i="56" s="1"/>
  <c r="D383" i="56"/>
  <c r="E383" i="56" s="1"/>
  <c r="D371" i="56"/>
  <c r="E371" i="56" s="1"/>
  <c r="D441" i="56"/>
  <c r="E441" i="56" s="1"/>
  <c r="D425" i="56"/>
  <c r="E425" i="56" s="1"/>
  <c r="D409" i="56"/>
  <c r="E409" i="56" s="1"/>
  <c r="D385" i="56"/>
  <c r="E385" i="56" s="1"/>
  <c r="D400" i="56"/>
  <c r="E400" i="56" s="1"/>
  <c r="D381" i="56"/>
  <c r="E381" i="56" s="1"/>
  <c r="D358" i="56"/>
  <c r="E358" i="56" s="1"/>
  <c r="D364" i="56"/>
  <c r="E364" i="56" s="1"/>
  <c r="D317" i="56"/>
  <c r="E317" i="56" s="1"/>
  <c r="D340" i="56"/>
  <c r="E340" i="56" s="1"/>
  <c r="D445" i="56"/>
  <c r="E445" i="56" s="1"/>
  <c r="D346" i="56"/>
  <c r="E346" i="56" s="1"/>
  <c r="D337" i="56"/>
  <c r="E337" i="56" s="1"/>
  <c r="D412" i="56"/>
  <c r="E412" i="56" s="1"/>
  <c r="D328" i="56"/>
  <c r="E328" i="56" s="1"/>
  <c r="D411" i="56"/>
  <c r="E411" i="56" s="1"/>
  <c r="D450" i="56"/>
  <c r="E450" i="56" s="1"/>
  <c r="D434" i="56"/>
  <c r="E434" i="56" s="1"/>
  <c r="D418" i="56"/>
  <c r="E418" i="56" s="1"/>
  <c r="D448" i="56"/>
  <c r="E448" i="56" s="1"/>
  <c r="D432" i="56"/>
  <c r="E432" i="56" s="1"/>
  <c r="D416" i="56"/>
  <c r="E416" i="56" s="1"/>
  <c r="D431" i="56"/>
  <c r="E431" i="56" s="1"/>
  <c r="D414" i="56"/>
  <c r="E414" i="56" s="1"/>
  <c r="D319" i="56"/>
  <c r="E319" i="56" s="1"/>
  <c r="D357" i="56"/>
  <c r="E357" i="56" s="1"/>
  <c r="D437" i="56"/>
  <c r="E437" i="56" s="1"/>
  <c r="D339" i="56"/>
  <c r="E339" i="56" s="1"/>
  <c r="D320" i="56"/>
  <c r="E320" i="56" s="1"/>
  <c r="D421" i="56"/>
  <c r="E421" i="56" s="1"/>
  <c r="D373" i="56"/>
  <c r="E373" i="56" s="1"/>
  <c r="D342" i="56"/>
  <c r="E342" i="56" s="1"/>
  <c r="D365" i="56"/>
  <c r="E365" i="56" s="1"/>
  <c r="D324" i="56"/>
  <c r="E324" i="56" s="1"/>
  <c r="D377" i="56"/>
  <c r="E377" i="56" s="1"/>
  <c r="D330" i="56"/>
  <c r="E330" i="56" s="1"/>
  <c r="D321" i="56"/>
  <c r="E321" i="56" s="1"/>
  <c r="D369" i="56"/>
  <c r="E369" i="56" s="1"/>
  <c r="D347" i="56"/>
  <c r="E347" i="56" s="1"/>
  <c r="D375" i="56"/>
  <c r="E375" i="56" s="1"/>
  <c r="D423" i="56"/>
  <c r="E423" i="56" s="1"/>
  <c r="D454" i="56"/>
  <c r="E454" i="56" s="1"/>
  <c r="D341" i="56"/>
  <c r="E341" i="56" s="1"/>
  <c r="D368" i="56"/>
  <c r="E368" i="56" s="1"/>
  <c r="D336" i="56"/>
  <c r="E336" i="56" s="1"/>
  <c r="D392" i="56"/>
  <c r="E392" i="56" s="1"/>
  <c r="D326" i="56"/>
  <c r="E326" i="56" s="1"/>
  <c r="D382" i="56"/>
  <c r="E382" i="56" s="1"/>
  <c r="D453" i="56"/>
  <c r="E453" i="56" s="1"/>
  <c r="D380" i="56"/>
  <c r="E380" i="56" s="1"/>
  <c r="D401" i="56"/>
  <c r="E401" i="56" s="1"/>
  <c r="D415" i="56"/>
  <c r="E415" i="56" s="1"/>
  <c r="D446" i="56"/>
  <c r="E446" i="56" s="1"/>
  <c r="D406" i="56"/>
  <c r="E406" i="56" s="1"/>
  <c r="D372" i="56"/>
  <c r="E372" i="56" s="1"/>
  <c r="D351" i="56"/>
  <c r="E351" i="56" s="1"/>
  <c r="D363" i="56"/>
  <c r="E363" i="56" s="1"/>
  <c r="D325" i="56"/>
  <c r="E325" i="56" s="1"/>
  <c r="D348" i="56"/>
  <c r="E348" i="56" s="1"/>
  <c r="D354" i="56"/>
  <c r="E354" i="56" s="1"/>
  <c r="D345" i="56"/>
  <c r="E345" i="56" s="1"/>
  <c r="D449" i="56"/>
  <c r="E449" i="56" s="1"/>
  <c r="D433" i="56"/>
  <c r="E433" i="56" s="1"/>
  <c r="D417" i="56"/>
  <c r="E417" i="56" s="1"/>
  <c r="D366" i="56"/>
  <c r="E366" i="56" s="1"/>
  <c r="D396" i="56"/>
  <c r="E396" i="56" s="1"/>
  <c r="D370" i="56"/>
  <c r="E370" i="56" s="1"/>
  <c r="D442" i="56"/>
  <c r="E442" i="56" s="1"/>
  <c r="D426" i="56"/>
  <c r="E426" i="56" s="1"/>
  <c r="D410" i="56"/>
  <c r="E410" i="56" s="1"/>
  <c r="D440" i="56"/>
  <c r="E440" i="56" s="1"/>
  <c r="D424" i="56"/>
  <c r="E424" i="56" s="1"/>
  <c r="D408" i="56"/>
  <c r="E408" i="56" s="1"/>
  <c r="D384" i="56"/>
  <c r="E384" i="56" s="1"/>
  <c r="D407" i="56"/>
  <c r="E407" i="56" s="1"/>
  <c r="D438" i="56"/>
  <c r="E438" i="56" s="1"/>
  <c r="D343" i="56"/>
  <c r="E343" i="56" s="1"/>
  <c r="D404" i="56"/>
  <c r="E404" i="56" s="1"/>
  <c r="D360" i="56"/>
  <c r="E360" i="56" s="1"/>
  <c r="D350" i="56"/>
  <c r="E350" i="56" s="1"/>
  <c r="D332" i="56"/>
  <c r="E332" i="56" s="1"/>
  <c r="D388" i="56"/>
  <c r="E388" i="56" s="1"/>
  <c r="D338" i="56"/>
  <c r="E338" i="56" s="1"/>
  <c r="D329" i="56"/>
  <c r="E329" i="56" s="1"/>
  <c r="D362" i="56"/>
  <c r="E362" i="56" s="1"/>
  <c r="D378" i="56"/>
  <c r="E378" i="56" s="1"/>
  <c r="E27" i="65"/>
  <c r="E19" i="65"/>
  <c r="E11" i="65"/>
  <c r="E4" i="65"/>
  <c r="E10" i="65"/>
  <c r="E7" i="65"/>
  <c r="H10" i="65"/>
  <c r="E41" i="65"/>
  <c r="E12" i="65"/>
  <c r="E33" i="65"/>
  <c r="Z8" i="6"/>
  <c r="AX6" i="6"/>
  <c r="AL5" i="6"/>
  <c r="T5" i="6"/>
  <c r="BJ8" i="6"/>
  <c r="AR7" i="6"/>
  <c r="T7" i="6"/>
  <c r="AR9" i="6"/>
  <c r="AL11" i="6"/>
  <c r="AF11" i="6"/>
  <c r="AR5" i="6"/>
  <c r="T10" i="6"/>
  <c r="Z4" i="6"/>
  <c r="CB6" i="6"/>
  <c r="AX8" i="6"/>
  <c r="AX4" i="6"/>
  <c r="CE42" i="6"/>
  <c r="AC41" i="63" s="1"/>
  <c r="AO41" i="63" s="1"/>
  <c r="AC41" i="6"/>
  <c r="T40" i="63" s="1"/>
  <c r="AF40" i="63" s="1"/>
  <c r="I41" i="53"/>
  <c r="J41" i="53" s="1"/>
  <c r="W42" i="6"/>
  <c r="S41" i="63" s="1"/>
  <c r="AE41" i="63" s="1"/>
  <c r="G42" i="53"/>
  <c r="R42" i="55" s="1"/>
  <c r="S42" i="55" s="1"/>
  <c r="T42" i="55" s="1"/>
  <c r="U42" i="55" s="1"/>
  <c r="BG42" i="6"/>
  <c r="Y41" i="63" s="1"/>
  <c r="AK41" i="63" s="1"/>
  <c r="S42" i="53"/>
  <c r="T42" i="53" s="1"/>
  <c r="AR12" i="6"/>
  <c r="AX11" i="6"/>
  <c r="H6" i="63"/>
  <c r="AR8" i="6"/>
  <c r="E11" i="63"/>
  <c r="S41" i="53"/>
  <c r="T41" i="53" s="1"/>
  <c r="E10" i="63"/>
  <c r="G41" i="53"/>
  <c r="H41" i="53" s="1"/>
  <c r="E5" i="63"/>
  <c r="E6" i="63"/>
  <c r="W42" i="53"/>
  <c r="U41" i="53"/>
  <c r="V41" i="53" s="1"/>
  <c r="D314" i="56"/>
  <c r="E314" i="56" s="1"/>
  <c r="D311" i="56"/>
  <c r="E311" i="56" s="1"/>
  <c r="P5" i="65"/>
  <c r="E159" i="56"/>
  <c r="E158" i="56"/>
  <c r="P4" i="65"/>
  <c r="D315" i="56"/>
  <c r="E315" i="56" s="1"/>
  <c r="E163" i="56"/>
  <c r="P9" i="65"/>
  <c r="E160" i="56"/>
  <c r="P6" i="65"/>
  <c r="D310" i="56"/>
  <c r="E310" i="56" s="1"/>
  <c r="D309" i="56"/>
  <c r="E309" i="56" s="1"/>
  <c r="D316" i="56"/>
  <c r="E316" i="56" s="1"/>
  <c r="D313" i="56"/>
  <c r="E313" i="56" s="1"/>
  <c r="P11" i="65"/>
  <c r="E165" i="56"/>
  <c r="AC42" i="6"/>
  <c r="T41" i="63" s="1"/>
  <c r="AF41" i="63" s="1"/>
  <c r="K41" i="53"/>
  <c r="W41" i="53"/>
  <c r="X41" i="53" s="1"/>
  <c r="E24" i="65"/>
  <c r="E21" i="65"/>
  <c r="E34" i="65"/>
  <c r="E16" i="65"/>
  <c r="E32" i="65"/>
  <c r="E29" i="65"/>
  <c r="E40" i="65"/>
  <c r="E37" i="65"/>
  <c r="E22" i="65"/>
  <c r="E35" i="65"/>
  <c r="E30" i="65"/>
  <c r="E5" i="65"/>
  <c r="E38" i="65"/>
  <c r="E20" i="65"/>
  <c r="E23" i="65"/>
  <c r="E8" i="65"/>
  <c r="E28" i="65"/>
  <c r="E36" i="65"/>
  <c r="E18" i="65"/>
  <c r="E6" i="65"/>
  <c r="E3" i="65"/>
  <c r="E26" i="65"/>
  <c r="E13" i="65"/>
  <c r="E17" i="65"/>
  <c r="E14" i="65"/>
  <c r="E31" i="65"/>
  <c r="E15" i="65"/>
  <c r="E25" i="65"/>
  <c r="E39" i="65"/>
  <c r="J42" i="53"/>
  <c r="X42" i="55"/>
  <c r="Y42" i="55" s="1"/>
  <c r="Z42" i="55" s="1"/>
  <c r="AA42" i="55" s="1"/>
  <c r="AP41" i="55"/>
  <c r="AQ41" i="55" s="1"/>
  <c r="AR41" i="55" s="1"/>
  <c r="AS41" i="55" s="1"/>
  <c r="BM42" i="6"/>
  <c r="Z41" i="63" s="1"/>
  <c r="AL41" i="63" s="1"/>
  <c r="U42" i="53"/>
  <c r="BY42" i="6"/>
  <c r="AB41" i="63" s="1"/>
  <c r="AN41" i="63" s="1"/>
  <c r="Y42" i="53"/>
  <c r="BA42" i="6"/>
  <c r="X41" i="63" s="1"/>
  <c r="AJ41" i="63" s="1"/>
  <c r="Q42" i="53"/>
  <c r="BA41" i="6"/>
  <c r="X40" i="63" s="1"/>
  <c r="AJ40" i="63" s="1"/>
  <c r="Q41" i="53"/>
  <c r="Y41" i="53" l="1"/>
  <c r="Z41" i="53" s="1"/>
  <c r="F346" i="56"/>
  <c r="CE41" i="6"/>
  <c r="AC40" i="63" s="1"/>
  <c r="AO40" i="63" s="1"/>
  <c r="M42" i="53"/>
  <c r="N42" i="53" s="1"/>
  <c r="E41" i="53"/>
  <c r="F345" i="56" s="1"/>
  <c r="Q41" i="6"/>
  <c r="G42" i="56" s="1"/>
  <c r="F42" i="56"/>
  <c r="U42" i="88"/>
  <c r="Q42" i="88"/>
  <c r="Q41" i="88"/>
  <c r="U41" i="88"/>
  <c r="Q42" i="6"/>
  <c r="G43" i="56" s="1"/>
  <c r="F43" i="56"/>
  <c r="S42" i="88"/>
  <c r="V42" i="88" s="1"/>
  <c r="T41" i="88"/>
  <c r="N80" i="68"/>
  <c r="N80" i="67"/>
  <c r="N82" i="68"/>
  <c r="N82" i="67"/>
  <c r="N33" i="68"/>
  <c r="N33" i="67"/>
  <c r="N65" i="68"/>
  <c r="N65" i="67"/>
  <c r="N96" i="68"/>
  <c r="N96" i="67"/>
  <c r="N72" i="68"/>
  <c r="N72" i="67"/>
  <c r="N113" i="68"/>
  <c r="N113" i="67"/>
  <c r="N104" i="68"/>
  <c r="N104" i="67"/>
  <c r="N115" i="68"/>
  <c r="N115" i="67"/>
  <c r="N93" i="68"/>
  <c r="N93" i="67"/>
  <c r="N69" i="68"/>
  <c r="N69" i="67"/>
  <c r="N122" i="68"/>
  <c r="N122" i="67"/>
  <c r="N74" i="68"/>
  <c r="N74" i="67"/>
  <c r="N83" i="68"/>
  <c r="N83" i="67"/>
  <c r="N129" i="68"/>
  <c r="N129" i="67"/>
  <c r="N120" i="68"/>
  <c r="N120" i="67"/>
  <c r="N17" i="68"/>
  <c r="N17" i="67"/>
  <c r="N81" i="68"/>
  <c r="N81" i="67"/>
  <c r="N27" i="68"/>
  <c r="N27" i="67"/>
  <c r="N61" i="68"/>
  <c r="N61" i="67"/>
  <c r="N148" i="68"/>
  <c r="N148" i="67"/>
  <c r="N60" i="68"/>
  <c r="N60" i="67"/>
  <c r="N145" i="68"/>
  <c r="N145" i="67"/>
  <c r="N136" i="68"/>
  <c r="N136" i="67"/>
  <c r="N85" i="68"/>
  <c r="N85" i="67"/>
  <c r="N24" i="68"/>
  <c r="N24" i="67"/>
  <c r="N75" i="68"/>
  <c r="N75" i="67"/>
  <c r="N45" i="68"/>
  <c r="N45" i="67"/>
  <c r="N112" i="68"/>
  <c r="N112" i="67"/>
  <c r="N77" i="68"/>
  <c r="N77" i="67"/>
  <c r="N37" i="68"/>
  <c r="N37" i="67"/>
  <c r="N106" i="68"/>
  <c r="N106" i="67"/>
  <c r="N66" i="68"/>
  <c r="N66" i="67"/>
  <c r="N29" i="68"/>
  <c r="N29" i="67"/>
  <c r="N25" i="68"/>
  <c r="N25" i="67"/>
  <c r="N91" i="68"/>
  <c r="N91" i="67"/>
  <c r="N55" i="68"/>
  <c r="N55" i="67"/>
  <c r="N128" i="68"/>
  <c r="N128" i="67"/>
  <c r="N21" i="68"/>
  <c r="N21" i="67"/>
  <c r="N68" i="68"/>
  <c r="N68" i="67"/>
  <c r="N23" i="68"/>
  <c r="N23" i="67"/>
  <c r="N78" i="68"/>
  <c r="N78" i="67"/>
  <c r="N30" i="68"/>
  <c r="N30" i="67"/>
  <c r="N92" i="68"/>
  <c r="N92" i="67"/>
  <c r="N138" i="68"/>
  <c r="N138" i="67"/>
  <c r="N99" i="68"/>
  <c r="N99" i="67"/>
  <c r="N144" i="68"/>
  <c r="N144" i="67"/>
  <c r="N87" i="68"/>
  <c r="N87" i="67"/>
  <c r="N116" i="68"/>
  <c r="N116" i="67"/>
  <c r="N107" i="68"/>
  <c r="N107" i="67"/>
  <c r="N13" i="68"/>
  <c r="N13" i="67"/>
  <c r="N125" i="68"/>
  <c r="N125" i="67"/>
  <c r="N143" i="68"/>
  <c r="N143" i="67"/>
  <c r="N6" i="68"/>
  <c r="N6" i="67"/>
  <c r="N40" i="68"/>
  <c r="N40" i="67"/>
  <c r="N31" i="68"/>
  <c r="N31" i="67"/>
  <c r="N15" i="68"/>
  <c r="N15" i="67"/>
  <c r="N32" i="68"/>
  <c r="N32" i="67"/>
  <c r="N22" i="68"/>
  <c r="N22" i="67"/>
  <c r="N142" i="68"/>
  <c r="N142" i="67"/>
  <c r="N38" i="68"/>
  <c r="N38" i="67"/>
  <c r="N9" i="68"/>
  <c r="N9" i="67"/>
  <c r="N133" i="68"/>
  <c r="N133" i="67"/>
  <c r="N49" i="68"/>
  <c r="N49" i="67"/>
  <c r="N63" i="68"/>
  <c r="N63" i="67"/>
  <c r="N34" i="68"/>
  <c r="N34" i="67"/>
  <c r="N41" i="68"/>
  <c r="N41" i="67"/>
  <c r="N117" i="68"/>
  <c r="N117" i="67"/>
  <c r="N71" i="68"/>
  <c r="N71" i="67"/>
  <c r="N110" i="68"/>
  <c r="N110" i="67"/>
  <c r="N102" i="68"/>
  <c r="N102" i="67"/>
  <c r="N43" i="68"/>
  <c r="N43" i="67"/>
  <c r="N36" i="68"/>
  <c r="N36" i="67"/>
  <c r="N132" i="68"/>
  <c r="N132" i="67"/>
  <c r="N140" i="68"/>
  <c r="N140" i="67"/>
  <c r="N134" i="68"/>
  <c r="N134" i="67"/>
  <c r="N88" i="68"/>
  <c r="N88" i="67"/>
  <c r="N19" i="68"/>
  <c r="N19" i="67"/>
  <c r="N8" i="68"/>
  <c r="N8" i="67"/>
  <c r="N11" i="68"/>
  <c r="N11" i="67"/>
  <c r="N79" i="68"/>
  <c r="N79" i="67"/>
  <c r="N20" i="68"/>
  <c r="N20" i="67"/>
  <c r="N52" i="68"/>
  <c r="N52" i="67"/>
  <c r="N35" i="68"/>
  <c r="N35" i="67"/>
  <c r="N98" i="68"/>
  <c r="N98" i="67"/>
  <c r="N50" i="68"/>
  <c r="N50" i="67"/>
  <c r="N103" i="68"/>
  <c r="N103" i="67"/>
  <c r="N58" i="68"/>
  <c r="N58" i="67"/>
  <c r="N118" i="68"/>
  <c r="N118" i="67"/>
  <c r="N14" i="68"/>
  <c r="N14" i="67"/>
  <c r="N12" i="68"/>
  <c r="N12" i="67"/>
  <c r="N48" i="68"/>
  <c r="N48" i="67"/>
  <c r="N100" i="68"/>
  <c r="N100" i="67"/>
  <c r="N114" i="68"/>
  <c r="N114" i="67"/>
  <c r="N84" i="68"/>
  <c r="N84" i="67"/>
  <c r="N10" i="68"/>
  <c r="N10" i="67"/>
  <c r="N119" i="68"/>
  <c r="N119" i="67"/>
  <c r="N46" i="68"/>
  <c r="N46" i="67"/>
  <c r="N70" i="68"/>
  <c r="N70" i="67"/>
  <c r="N109" i="68"/>
  <c r="N109" i="67"/>
  <c r="N59" i="68"/>
  <c r="N59" i="67"/>
  <c r="N86" i="68"/>
  <c r="N86" i="67"/>
  <c r="N108" i="68"/>
  <c r="N108" i="67"/>
  <c r="N130" i="68"/>
  <c r="N130" i="67"/>
  <c r="N137" i="68"/>
  <c r="N137" i="67"/>
  <c r="N135" i="68"/>
  <c r="N135" i="67"/>
  <c r="N67" i="68"/>
  <c r="N67" i="67"/>
  <c r="N42" i="68"/>
  <c r="N42" i="67"/>
  <c r="N126" i="68"/>
  <c r="N126" i="67"/>
  <c r="N53" i="68"/>
  <c r="N53" i="67"/>
  <c r="N124" i="68"/>
  <c r="N124" i="67"/>
  <c r="N44" i="68"/>
  <c r="N44" i="67"/>
  <c r="N4" i="68"/>
  <c r="N4" i="67"/>
  <c r="N73" i="68"/>
  <c r="N73" i="67"/>
  <c r="N105" i="68"/>
  <c r="N105" i="67"/>
  <c r="N101" i="68"/>
  <c r="N101" i="67"/>
  <c r="N64" i="68"/>
  <c r="N64" i="67"/>
  <c r="N111" i="68"/>
  <c r="N111" i="67"/>
  <c r="N76" i="68"/>
  <c r="N76" i="67"/>
  <c r="N51" i="68"/>
  <c r="N51" i="67"/>
  <c r="N56" i="68"/>
  <c r="N56" i="67"/>
  <c r="N18" i="68"/>
  <c r="N18" i="67"/>
  <c r="N5" i="68"/>
  <c r="N5" i="67"/>
  <c r="N57" i="68"/>
  <c r="N57" i="67"/>
  <c r="N121" i="68"/>
  <c r="N121" i="67"/>
  <c r="N141" i="68"/>
  <c r="N141" i="67"/>
  <c r="N16" i="68"/>
  <c r="N16" i="67"/>
  <c r="N127" i="68"/>
  <c r="N127" i="67"/>
  <c r="N95" i="68"/>
  <c r="N95" i="67"/>
  <c r="N28" i="68"/>
  <c r="N28" i="67"/>
  <c r="N94" i="68"/>
  <c r="N94" i="67"/>
  <c r="N146" i="68"/>
  <c r="N146" i="67"/>
  <c r="O42" i="53"/>
  <c r="P42" i="53" s="1"/>
  <c r="AI42" i="6"/>
  <c r="U41" i="63" s="1"/>
  <c r="AG41" i="63" s="1"/>
  <c r="AD41" i="55"/>
  <c r="AE41" i="55" s="1"/>
  <c r="AF41" i="55" s="1"/>
  <c r="AG41" i="55" s="1"/>
  <c r="AU41" i="6"/>
  <c r="W40" i="63" s="1"/>
  <c r="AI40" i="63" s="1"/>
  <c r="M41" i="53"/>
  <c r="N41" i="53" s="1"/>
  <c r="BN42" i="55"/>
  <c r="BO42" i="55" s="1"/>
  <c r="BP42" i="55" s="1"/>
  <c r="BQ42" i="55" s="1"/>
  <c r="BT41" i="55"/>
  <c r="BU41" i="55" s="1"/>
  <c r="BV41" i="55" s="1"/>
  <c r="BW41" i="55" s="1"/>
  <c r="L41" i="55"/>
  <c r="M41" i="55" s="1"/>
  <c r="N41" i="55" s="1"/>
  <c r="O41" i="55" s="1"/>
  <c r="O40" i="68" s="1"/>
  <c r="R41" i="55"/>
  <c r="S41" i="55" s="1"/>
  <c r="T41" i="55" s="1"/>
  <c r="U41" i="55" s="1"/>
  <c r="H42" i="53"/>
  <c r="X41" i="55"/>
  <c r="Y41" i="55" s="1"/>
  <c r="Z41" i="55" s="1"/>
  <c r="AA41" i="55" s="1"/>
  <c r="AJ42" i="55"/>
  <c r="AK42" i="55" s="1"/>
  <c r="AL42" i="55" s="1"/>
  <c r="AM42" i="55" s="1"/>
  <c r="AP42" i="55"/>
  <c r="AQ42" i="55" s="1"/>
  <c r="AR42" i="55" s="1"/>
  <c r="AS42" i="55" s="1"/>
  <c r="BZ42" i="55"/>
  <c r="CA42" i="55" s="1"/>
  <c r="CB42" i="55" s="1"/>
  <c r="CC42" i="55" s="1"/>
  <c r="R40" i="63"/>
  <c r="AD40" i="63" s="1"/>
  <c r="AD42" i="55"/>
  <c r="AE42" i="55" s="1"/>
  <c r="AF42" i="55" s="1"/>
  <c r="AG42" i="55" s="1"/>
  <c r="BB42" i="55"/>
  <c r="BC42" i="55" s="1"/>
  <c r="BD42" i="55" s="1"/>
  <c r="BE42" i="55" s="1"/>
  <c r="BB41" i="55"/>
  <c r="BC41" i="55" s="1"/>
  <c r="BD41" i="55" s="1"/>
  <c r="BE41" i="55" s="1"/>
  <c r="X42" i="53"/>
  <c r="N4" i="6"/>
  <c r="BH41" i="55"/>
  <c r="BI41" i="55" s="1"/>
  <c r="BJ41" i="55" s="1"/>
  <c r="BK41" i="55" s="1"/>
  <c r="L41" i="53"/>
  <c r="BN41" i="55"/>
  <c r="BO41" i="55" s="1"/>
  <c r="BP41" i="55" s="1"/>
  <c r="BQ41" i="55" s="1"/>
  <c r="F42" i="53"/>
  <c r="G346" i="56" s="1"/>
  <c r="L42" i="55"/>
  <c r="M42" i="55" s="1"/>
  <c r="N42" i="55" s="1"/>
  <c r="O42" i="55" s="1"/>
  <c r="O41" i="68" s="1"/>
  <c r="Z42" i="53"/>
  <c r="BT42" i="55"/>
  <c r="BU42" i="55" s="1"/>
  <c r="BV42" i="55" s="1"/>
  <c r="BW42" i="55" s="1"/>
  <c r="AJ41" i="55"/>
  <c r="AK41" i="55" s="1"/>
  <c r="AL41" i="55" s="1"/>
  <c r="AM41" i="55" s="1"/>
  <c r="V42" i="53"/>
  <c r="BH42" i="55"/>
  <c r="BI42" i="55" s="1"/>
  <c r="BJ42" i="55" s="1"/>
  <c r="BK42" i="55" s="1"/>
  <c r="R41" i="53"/>
  <c r="AV41" i="55"/>
  <c r="AW41" i="55" s="1"/>
  <c r="AX41" i="55" s="1"/>
  <c r="AY41" i="55" s="1"/>
  <c r="R42" i="53"/>
  <c r="AV42" i="55"/>
  <c r="AW42" i="55" s="1"/>
  <c r="AX42" i="55" s="1"/>
  <c r="AY42" i="55" s="1"/>
  <c r="E22" i="13"/>
  <c r="E17" i="13"/>
  <c r="E11" i="13"/>
  <c r="E5" i="13"/>
  <c r="Q40" i="63" l="1"/>
  <c r="F41" i="53"/>
  <c r="G345" i="56" s="1"/>
  <c r="Q41" i="63"/>
  <c r="R41" i="63"/>
  <c r="AD41" i="63" s="1"/>
  <c r="T42" i="88"/>
  <c r="R4" i="88"/>
  <c r="P41" i="67"/>
  <c r="R41" i="67" s="1"/>
  <c r="O41" i="67"/>
  <c r="Q41" i="67" s="1"/>
  <c r="S4" i="79"/>
  <c r="R4" i="79"/>
  <c r="Q4" i="79"/>
  <c r="P4" i="79"/>
  <c r="Y4" i="79"/>
  <c r="U4" i="79"/>
  <c r="V4" i="79"/>
  <c r="T4" i="79"/>
  <c r="W4" i="79"/>
  <c r="X4" i="79"/>
  <c r="P4" i="80"/>
  <c r="P40" i="67" l="1"/>
  <c r="AB40" i="67" s="1"/>
  <c r="O40" i="67"/>
  <c r="Q40" i="67" s="1"/>
  <c r="AC40" i="67" s="1"/>
  <c r="N3" i="68"/>
  <c r="N3" i="67"/>
  <c r="AB41" i="67"/>
  <c r="T41" i="67"/>
  <c r="AD41" i="67"/>
  <c r="S41" i="67"/>
  <c r="AC41" i="67"/>
  <c r="I4" i="80"/>
  <c r="P150" i="80"/>
  <c r="P149" i="80"/>
  <c r="P148" i="80"/>
  <c r="P147" i="80"/>
  <c r="P146" i="80"/>
  <c r="P145" i="80"/>
  <c r="P144" i="80"/>
  <c r="P143" i="80"/>
  <c r="P142" i="80"/>
  <c r="P141" i="80"/>
  <c r="P140" i="80"/>
  <c r="P139" i="80"/>
  <c r="P138" i="80"/>
  <c r="P137" i="80"/>
  <c r="P136" i="80"/>
  <c r="P135" i="80"/>
  <c r="P134" i="80"/>
  <c r="P133" i="80"/>
  <c r="P132" i="80"/>
  <c r="P131" i="80"/>
  <c r="P130" i="80"/>
  <c r="P129" i="80"/>
  <c r="P128" i="80"/>
  <c r="P127" i="80"/>
  <c r="P126" i="80"/>
  <c r="P125" i="80"/>
  <c r="P124" i="80"/>
  <c r="P123" i="80"/>
  <c r="P122" i="80"/>
  <c r="P121" i="80"/>
  <c r="P120" i="80"/>
  <c r="P119" i="80"/>
  <c r="P118" i="80"/>
  <c r="P117" i="80"/>
  <c r="P116" i="80"/>
  <c r="P115" i="80"/>
  <c r="P114" i="80"/>
  <c r="P113" i="80"/>
  <c r="P112" i="80"/>
  <c r="P111" i="80"/>
  <c r="P110" i="80"/>
  <c r="P109" i="80"/>
  <c r="P108" i="80"/>
  <c r="P107" i="80"/>
  <c r="P106" i="80"/>
  <c r="P105" i="80"/>
  <c r="P104" i="80"/>
  <c r="P103" i="80"/>
  <c r="P102" i="80"/>
  <c r="P101" i="80"/>
  <c r="P100" i="80"/>
  <c r="P99" i="80"/>
  <c r="P98" i="80"/>
  <c r="P97" i="80"/>
  <c r="P96" i="80"/>
  <c r="P95" i="80"/>
  <c r="P94" i="80"/>
  <c r="P93" i="80"/>
  <c r="P92" i="80"/>
  <c r="P91" i="80"/>
  <c r="P90" i="80"/>
  <c r="P89" i="80"/>
  <c r="P88" i="80"/>
  <c r="P87" i="80"/>
  <c r="P86" i="80"/>
  <c r="P85" i="80"/>
  <c r="P84" i="80"/>
  <c r="P83" i="80"/>
  <c r="P82" i="80"/>
  <c r="P81" i="80"/>
  <c r="P80" i="80"/>
  <c r="P79" i="80"/>
  <c r="P78" i="80"/>
  <c r="P77" i="80"/>
  <c r="P76" i="80"/>
  <c r="P75" i="80"/>
  <c r="P74" i="80"/>
  <c r="P73" i="80"/>
  <c r="P72" i="80"/>
  <c r="P71" i="80"/>
  <c r="P70" i="80"/>
  <c r="P69" i="80"/>
  <c r="P68" i="80"/>
  <c r="P67" i="80"/>
  <c r="P66" i="80"/>
  <c r="P65" i="80"/>
  <c r="P64" i="80"/>
  <c r="P63" i="80"/>
  <c r="P62" i="80"/>
  <c r="P61" i="80"/>
  <c r="P60" i="80"/>
  <c r="P59" i="80"/>
  <c r="P58" i="80"/>
  <c r="P57" i="80"/>
  <c r="P56" i="80"/>
  <c r="P55" i="80"/>
  <c r="P54" i="80"/>
  <c r="P53" i="80"/>
  <c r="P52" i="80"/>
  <c r="P51" i="80"/>
  <c r="P50" i="80"/>
  <c r="P49" i="80"/>
  <c r="P48" i="80"/>
  <c r="P47" i="80"/>
  <c r="P46" i="80"/>
  <c r="P45" i="80"/>
  <c r="P44" i="80"/>
  <c r="P43" i="80"/>
  <c r="P42" i="80"/>
  <c r="P41" i="80"/>
  <c r="P40" i="80"/>
  <c r="P39" i="80"/>
  <c r="P38" i="80"/>
  <c r="P37" i="80"/>
  <c r="P36" i="80"/>
  <c r="P35" i="80"/>
  <c r="P34" i="80"/>
  <c r="P33" i="80"/>
  <c r="P32" i="80"/>
  <c r="P31" i="80"/>
  <c r="P30" i="80"/>
  <c r="P29" i="80"/>
  <c r="P28" i="80"/>
  <c r="P27" i="80"/>
  <c r="P26" i="80"/>
  <c r="P25" i="80"/>
  <c r="P24" i="80"/>
  <c r="P23" i="80"/>
  <c r="P22" i="80"/>
  <c r="P21" i="80"/>
  <c r="P20" i="80"/>
  <c r="P19" i="80"/>
  <c r="P18" i="80"/>
  <c r="P17" i="80"/>
  <c r="P16" i="80"/>
  <c r="P15" i="80"/>
  <c r="P14" i="80"/>
  <c r="P13" i="80"/>
  <c r="P12" i="80"/>
  <c r="P11" i="80"/>
  <c r="P10" i="80"/>
  <c r="P9" i="80"/>
  <c r="P8" i="80"/>
  <c r="P7" i="80"/>
  <c r="P6" i="80"/>
  <c r="P5" i="80"/>
  <c r="R40" i="67" l="1"/>
  <c r="T40" i="67" s="1"/>
  <c r="S40" i="67"/>
  <c r="U40" i="67" s="1"/>
  <c r="U41" i="67"/>
  <c r="AE41" i="67"/>
  <c r="AF41" i="67"/>
  <c r="V41" i="67"/>
  <c r="J4" i="80"/>
  <c r="N4" i="80"/>
  <c r="O4" i="80" s="1"/>
  <c r="BZ150" i="51"/>
  <c r="L149" i="51"/>
  <c r="AD148" i="51"/>
  <c r="BH147" i="51"/>
  <c r="BZ146" i="51"/>
  <c r="L145" i="51"/>
  <c r="AD144" i="51"/>
  <c r="BH143" i="51"/>
  <c r="BZ142" i="51"/>
  <c r="L141" i="51"/>
  <c r="AP140" i="51"/>
  <c r="BH139" i="51"/>
  <c r="BZ138" i="51"/>
  <c r="AV137" i="51"/>
  <c r="L137" i="51"/>
  <c r="AP136" i="51"/>
  <c r="BH135" i="51"/>
  <c r="BZ134" i="51"/>
  <c r="AV133" i="51"/>
  <c r="X133" i="51"/>
  <c r="L133" i="51"/>
  <c r="AP132" i="51"/>
  <c r="BH131" i="51"/>
  <c r="BZ130" i="51"/>
  <c r="L129" i="51"/>
  <c r="AP128" i="51"/>
  <c r="BH127" i="51"/>
  <c r="BZ126" i="51"/>
  <c r="L125" i="51"/>
  <c r="AP124" i="51"/>
  <c r="BH123" i="51"/>
  <c r="BZ122" i="51"/>
  <c r="L121" i="51"/>
  <c r="AP120" i="51"/>
  <c r="BH119" i="51"/>
  <c r="BZ118" i="51"/>
  <c r="L117" i="51"/>
  <c r="AP116" i="51"/>
  <c r="AV115" i="51"/>
  <c r="BZ114" i="51"/>
  <c r="BZ113" i="51"/>
  <c r="AP112" i="51"/>
  <c r="AV111" i="51"/>
  <c r="BZ110" i="51"/>
  <c r="L109" i="51"/>
  <c r="AP108" i="51"/>
  <c r="AV107" i="51"/>
  <c r="BZ106" i="51"/>
  <c r="AV105" i="51"/>
  <c r="BZ105" i="51"/>
  <c r="AP104" i="51"/>
  <c r="AV103" i="51"/>
  <c r="BZ102" i="51"/>
  <c r="BZ101" i="51"/>
  <c r="BZ100" i="51"/>
  <c r="AV99" i="51"/>
  <c r="BZ98" i="51"/>
  <c r="L97" i="51"/>
  <c r="AV95" i="51"/>
  <c r="BZ93" i="51"/>
  <c r="BB92" i="51"/>
  <c r="AP92" i="51"/>
  <c r="AV91" i="51"/>
  <c r="BZ89" i="51"/>
  <c r="BT88" i="51"/>
  <c r="AV87" i="51"/>
  <c r="R86" i="51"/>
  <c r="BZ85" i="51"/>
  <c r="BN84" i="51"/>
  <c r="AV83" i="51"/>
  <c r="BZ82" i="51"/>
  <c r="X81" i="51"/>
  <c r="AP80" i="51"/>
  <c r="BH79" i="51"/>
  <c r="BZ78" i="51"/>
  <c r="X77" i="51"/>
  <c r="AP76" i="51"/>
  <c r="BH75" i="51"/>
  <c r="BZ74" i="51"/>
  <c r="X73" i="51"/>
  <c r="AP72" i="51"/>
  <c r="BH71" i="51"/>
  <c r="BZ70" i="51"/>
  <c r="BT69" i="51"/>
  <c r="BB69" i="51"/>
  <c r="X69" i="51"/>
  <c r="BT68" i="51"/>
  <c r="BH68" i="51"/>
  <c r="AP68" i="51"/>
  <c r="BH67" i="51"/>
  <c r="BB66" i="51"/>
  <c r="AP66" i="51"/>
  <c r="AJ66" i="51"/>
  <c r="R66" i="51"/>
  <c r="BZ66" i="51"/>
  <c r="BH65" i="51"/>
  <c r="R65" i="51"/>
  <c r="AP64" i="51"/>
  <c r="BH63" i="51"/>
  <c r="BT62" i="51"/>
  <c r="L61" i="51"/>
  <c r="BZ60" i="51"/>
  <c r="BN59" i="51"/>
  <c r="AJ59" i="51"/>
  <c r="BH58" i="51"/>
  <c r="AV58" i="51"/>
  <c r="BH57" i="51"/>
  <c r="BT56" i="51"/>
  <c r="AJ55" i="51"/>
  <c r="AD55" i="51"/>
  <c r="L55" i="51"/>
  <c r="AD54" i="51"/>
  <c r="BZ54" i="51"/>
  <c r="AV53" i="51"/>
  <c r="AD53" i="51"/>
  <c r="L53" i="51"/>
  <c r="BZ53" i="51"/>
  <c r="AV52" i="51"/>
  <c r="BH51" i="51"/>
  <c r="BT50" i="51"/>
  <c r="L49" i="51"/>
  <c r="BZ48" i="51"/>
  <c r="R47" i="51"/>
  <c r="BN46" i="51"/>
  <c r="AV46" i="51"/>
  <c r="BH45" i="51"/>
  <c r="BT44" i="51"/>
  <c r="L43" i="51"/>
  <c r="X42" i="51"/>
  <c r="BZ42" i="51"/>
  <c r="AP41" i="51"/>
  <c r="BH40" i="51"/>
  <c r="AD39" i="51"/>
  <c r="R39" i="51"/>
  <c r="L39" i="51"/>
  <c r="BZ39" i="51"/>
  <c r="AD38" i="51"/>
  <c r="X38" i="51"/>
  <c r="BZ38" i="51"/>
  <c r="AP37" i="51"/>
  <c r="BH36" i="51"/>
  <c r="BZ35" i="51"/>
  <c r="AD34" i="51"/>
  <c r="X34" i="51"/>
  <c r="BZ34" i="51"/>
  <c r="AV33" i="51"/>
  <c r="AP33" i="51"/>
  <c r="BH32" i="51"/>
  <c r="AJ31" i="51"/>
  <c r="X31" i="51"/>
  <c r="R31" i="51"/>
  <c r="BZ31" i="51"/>
  <c r="X30" i="51"/>
  <c r="AP29" i="51"/>
  <c r="BH28" i="51"/>
  <c r="R27" i="51"/>
  <c r="L27" i="51"/>
  <c r="BZ27" i="51"/>
  <c r="BZ26" i="51"/>
  <c r="AP25" i="51"/>
  <c r="BH24" i="51"/>
  <c r="BZ23" i="51"/>
  <c r="BZ22" i="51"/>
  <c r="BT21" i="51"/>
  <c r="BH21" i="51"/>
  <c r="AP21" i="51"/>
  <c r="BH20" i="51"/>
  <c r="BT19" i="51"/>
  <c r="BN19" i="51"/>
  <c r="BZ19" i="51"/>
  <c r="BT18" i="51"/>
  <c r="BZ18" i="51"/>
  <c r="AP17" i="51"/>
  <c r="BH16" i="51"/>
  <c r="BT15" i="51"/>
  <c r="R15" i="51"/>
  <c r="BZ15" i="51"/>
  <c r="BT14" i="51"/>
  <c r="BB14" i="51"/>
  <c r="AP14" i="51"/>
  <c r="BZ14" i="51"/>
  <c r="BT13" i="51"/>
  <c r="BB13" i="51"/>
  <c r="AV13" i="51"/>
  <c r="AJ13" i="51"/>
  <c r="AP13" i="51"/>
  <c r="BH12" i="51"/>
  <c r="BN11" i="51"/>
  <c r="R11" i="51"/>
  <c r="L11" i="51"/>
  <c r="BZ11" i="51"/>
  <c r="BH10" i="51"/>
  <c r="BZ10" i="51"/>
  <c r="BH9" i="51"/>
  <c r="BB9" i="51"/>
  <c r="AP9" i="51"/>
  <c r="BH8" i="51"/>
  <c r="BZ7" i="51"/>
  <c r="BB6" i="51"/>
  <c r="AP6" i="51"/>
  <c r="BZ6" i="51"/>
  <c r="BT5" i="51"/>
  <c r="AV5" i="51"/>
  <c r="AP5" i="51"/>
  <c r="BH4" i="51"/>
  <c r="B5" i="56"/>
  <c r="AE40" i="67" l="1"/>
  <c r="AD40" i="67"/>
  <c r="AG40" i="67"/>
  <c r="W40" i="67"/>
  <c r="AH41" i="67"/>
  <c r="X41" i="67"/>
  <c r="V40" i="67"/>
  <c r="AF40" i="67"/>
  <c r="AG41" i="67"/>
  <c r="W41" i="67"/>
  <c r="BJ143" i="51"/>
  <c r="BJ131" i="51"/>
  <c r="BJ127" i="51"/>
  <c r="BJ119" i="51"/>
  <c r="BJ147" i="51"/>
  <c r="BJ79" i="51"/>
  <c r="BJ139" i="51"/>
  <c r="BJ123" i="51"/>
  <c r="BJ63" i="51"/>
  <c r="BJ57" i="51"/>
  <c r="BJ75" i="51"/>
  <c r="BJ58" i="51"/>
  <c r="BJ51" i="51"/>
  <c r="BJ45" i="51"/>
  <c r="BJ40" i="51"/>
  <c r="BJ36" i="51"/>
  <c r="BJ32" i="51"/>
  <c r="BJ135" i="51"/>
  <c r="BJ71" i="51"/>
  <c r="BJ65" i="51"/>
  <c r="BJ28" i="51"/>
  <c r="BJ24" i="51"/>
  <c r="BJ21" i="51"/>
  <c r="BJ20" i="51"/>
  <c r="BJ16" i="51"/>
  <c r="BJ12" i="51"/>
  <c r="BJ10" i="51"/>
  <c r="BJ9" i="51"/>
  <c r="BJ8" i="51"/>
  <c r="BJ68" i="51"/>
  <c r="BJ67" i="51"/>
  <c r="AJ100" i="51"/>
  <c r="BB117" i="51"/>
  <c r="R133" i="51"/>
  <c r="BT91" i="51"/>
  <c r="AD81" i="51"/>
  <c r="BH133" i="51"/>
  <c r="BJ133" i="51" s="1"/>
  <c r="AD138" i="51"/>
  <c r="BN81" i="51"/>
  <c r="AD125" i="51"/>
  <c r="AJ125" i="51"/>
  <c r="R109" i="51"/>
  <c r="AV125" i="51"/>
  <c r="BN78" i="51"/>
  <c r="BH93" i="51"/>
  <c r="BJ93" i="51" s="1"/>
  <c r="AJ77" i="51"/>
  <c r="AD85" i="51"/>
  <c r="AD89" i="51"/>
  <c r="AJ136" i="51"/>
  <c r="X85" i="51"/>
  <c r="AD73" i="51"/>
  <c r="AJ89" i="51"/>
  <c r="R93" i="51"/>
  <c r="AP97" i="51"/>
  <c r="AJ117" i="51"/>
  <c r="AV136" i="51"/>
  <c r="AV73" i="51"/>
  <c r="AJ93" i="51"/>
  <c r="AV97" i="51"/>
  <c r="AP117" i="51"/>
  <c r="BT122" i="51"/>
  <c r="L140" i="51"/>
  <c r="BN93" i="51"/>
  <c r="BB131" i="51"/>
  <c r="X134" i="51"/>
  <c r="R137" i="51"/>
  <c r="AV140" i="51"/>
  <c r="BN123" i="51"/>
  <c r="BN127" i="51"/>
  <c r="BT131" i="51"/>
  <c r="AV134" i="51"/>
  <c r="BH87" i="51"/>
  <c r="BJ87" i="51" s="1"/>
  <c r="L91" i="51"/>
  <c r="BT127" i="51"/>
  <c r="BH137" i="51"/>
  <c r="BJ137" i="51" s="1"/>
  <c r="AV146" i="51"/>
  <c r="BT84" i="51"/>
  <c r="BN87" i="51"/>
  <c r="BN99" i="51"/>
  <c r="BZ84" i="51"/>
  <c r="BB109" i="51"/>
  <c r="BN135" i="51"/>
  <c r="BB128" i="51"/>
  <c r="BT135" i="51"/>
  <c r="R138" i="51"/>
  <c r="BT147" i="51"/>
  <c r="BB5" i="51"/>
  <c r="L7" i="51"/>
  <c r="AJ11" i="51"/>
  <c r="BH13" i="51"/>
  <c r="BJ13" i="51" s="1"/>
  <c r="AV17" i="51"/>
  <c r="BN24" i="51"/>
  <c r="AV37" i="51"/>
  <c r="BT39" i="51"/>
  <c r="AD42" i="51"/>
  <c r="R49" i="51"/>
  <c r="AJ53" i="51"/>
  <c r="AV66" i="51"/>
  <c r="AJ73" i="51"/>
  <c r="R95" i="51"/>
  <c r="BH97" i="51"/>
  <c r="BJ97" i="51" s="1"/>
  <c r="X103" i="51"/>
  <c r="AV109" i="51"/>
  <c r="X115" i="51"/>
  <c r="AV117" i="51"/>
  <c r="L126" i="51"/>
  <c r="BN131" i="51"/>
  <c r="BN133" i="51"/>
  <c r="BN137" i="51"/>
  <c r="AJ140" i="51"/>
  <c r="BB7" i="51"/>
  <c r="BT11" i="51"/>
  <c r="AP15" i="51"/>
  <c r="BH17" i="51"/>
  <c r="BJ17" i="51" s="1"/>
  <c r="L47" i="51"/>
  <c r="BN53" i="51"/>
  <c r="L70" i="51"/>
  <c r="BB77" i="51"/>
  <c r="BZ88" i="51"/>
  <c r="R91" i="51"/>
  <c r="X93" i="51"/>
  <c r="BH95" i="51"/>
  <c r="BJ95" i="51" s="1"/>
  <c r="AP100" i="51"/>
  <c r="BT103" i="51"/>
  <c r="BT106" i="51"/>
  <c r="L113" i="51"/>
  <c r="BN115" i="51"/>
  <c r="X121" i="51"/>
  <c r="BT123" i="51"/>
  <c r="BT126" i="51"/>
  <c r="X129" i="51"/>
  <c r="BB140" i="51"/>
  <c r="BB17" i="51"/>
  <c r="BB95" i="51"/>
  <c r="AV126" i="51"/>
  <c r="BN7" i="51"/>
  <c r="R10" i="51"/>
  <c r="BB15" i="51"/>
  <c r="BT17" i="51"/>
  <c r="L19" i="51"/>
  <c r="AD27" i="51"/>
  <c r="R30" i="51"/>
  <c r="R35" i="51"/>
  <c r="AD43" i="51"/>
  <c r="BB47" i="51"/>
  <c r="R61" i="51"/>
  <c r="X65" i="51"/>
  <c r="AV70" i="51"/>
  <c r="BH77" i="51"/>
  <c r="BJ77" i="51" s="1"/>
  <c r="BH80" i="51"/>
  <c r="BJ80" i="51" s="1"/>
  <c r="L84" i="51"/>
  <c r="AD86" i="51"/>
  <c r="X91" i="51"/>
  <c r="AD93" i="51"/>
  <c r="BT95" i="51"/>
  <c r="AV100" i="51"/>
  <c r="AD113" i="51"/>
  <c r="AD121" i="51"/>
  <c r="AD129" i="51"/>
  <c r="BB136" i="51"/>
  <c r="BN140" i="51"/>
  <c r="AD145" i="51"/>
  <c r="X7" i="51"/>
  <c r="AD10" i="51"/>
  <c r="BN15" i="51"/>
  <c r="BB19" i="51"/>
  <c r="BT27" i="51"/>
  <c r="AD30" i="51"/>
  <c r="X35" i="51"/>
  <c r="AP43" i="51"/>
  <c r="BT47" i="51"/>
  <c r="X61" i="51"/>
  <c r="AP65" i="51"/>
  <c r="X74" i="51"/>
  <c r="BT77" i="51"/>
  <c r="AJ84" i="51"/>
  <c r="AJ86" i="51"/>
  <c r="AD91" i="51"/>
  <c r="L110" i="51"/>
  <c r="AJ113" i="51"/>
  <c r="L118" i="51"/>
  <c r="AV121" i="51"/>
  <c r="AJ129" i="51"/>
  <c r="R134" i="51"/>
  <c r="BN136" i="51"/>
  <c r="AJ145" i="51"/>
  <c r="AP148" i="51"/>
  <c r="X6" i="51"/>
  <c r="BB10" i="51"/>
  <c r="AJ14" i="51"/>
  <c r="AP30" i="51"/>
  <c r="AJ35" i="51"/>
  <c r="X54" i="51"/>
  <c r="BB58" i="51"/>
  <c r="AJ61" i="51"/>
  <c r="AV65" i="51"/>
  <c r="AD74" i="51"/>
  <c r="AV84" i="51"/>
  <c r="BT86" i="51"/>
  <c r="L89" i="51"/>
  <c r="BN91" i="51"/>
  <c r="BB93" i="51"/>
  <c r="X107" i="51"/>
  <c r="AV113" i="51"/>
  <c r="BB116" i="51"/>
  <c r="BT118" i="51"/>
  <c r="BH121" i="51"/>
  <c r="BJ121" i="51" s="1"/>
  <c r="AP129" i="51"/>
  <c r="X138" i="51"/>
  <c r="AV145" i="51"/>
  <c r="AV148" i="51"/>
  <c r="BN103" i="51"/>
  <c r="BH115" i="51"/>
  <c r="BJ115" i="51" s="1"/>
  <c r="BN129" i="51"/>
  <c r="BB145" i="51"/>
  <c r="L18" i="51"/>
  <c r="R26" i="51"/>
  <c r="AV41" i="51"/>
  <c r="L48" i="51"/>
  <c r="BN58" i="51"/>
  <c r="AD78" i="51"/>
  <c r="X99" i="51"/>
  <c r="L105" i="51"/>
  <c r="X111" i="51"/>
  <c r="BT6" i="51"/>
  <c r="BH14" i="51"/>
  <c r="BJ14" i="51" s="1"/>
  <c r="AP18" i="51"/>
  <c r="X26" i="51"/>
  <c r="BN28" i="51"/>
  <c r="AV48" i="51"/>
  <c r="BT72" i="51"/>
  <c r="AV78" i="51"/>
  <c r="L87" i="51"/>
  <c r="AV89" i="51"/>
  <c r="R97" i="51"/>
  <c r="BB99" i="51"/>
  <c r="L102" i="51"/>
  <c r="AD105" i="51"/>
  <c r="BB108" i="51"/>
  <c r="BN111" i="51"/>
  <c r="R117" i="51"/>
  <c r="X119" i="51"/>
  <c r="L122" i="51"/>
  <c r="AD133" i="51"/>
  <c r="X137" i="51"/>
  <c r="AP149" i="51"/>
  <c r="BB18" i="51"/>
  <c r="AJ26" i="51"/>
  <c r="BT48" i="51"/>
  <c r="BB78" i="51"/>
  <c r="X87" i="51"/>
  <c r="AV92" i="51"/>
  <c r="X97" i="51"/>
  <c r="BH99" i="51"/>
  <c r="BJ99" i="51" s="1"/>
  <c r="AJ105" i="51"/>
  <c r="BT111" i="51"/>
  <c r="BT114" i="51"/>
  <c r="AD117" i="51"/>
  <c r="BB119" i="51"/>
  <c r="R122" i="51"/>
  <c r="AP133" i="51"/>
  <c r="AD137" i="51"/>
  <c r="AD146" i="51"/>
  <c r="AV149" i="51"/>
  <c r="AP49" i="51"/>
  <c r="BH18" i="51"/>
  <c r="BJ18" i="51" s="1"/>
  <c r="AV128" i="51"/>
  <c r="BB139" i="51"/>
  <c r="BH5" i="51"/>
  <c r="BJ5" i="51" s="1"/>
  <c r="BH6" i="51"/>
  <c r="BJ6" i="51" s="1"/>
  <c r="BT7" i="51"/>
  <c r="BT9" i="51"/>
  <c r="BT10" i="51"/>
  <c r="BN20" i="51"/>
  <c r="R22" i="51"/>
  <c r="R23" i="51"/>
  <c r="AD26" i="51"/>
  <c r="X27" i="51"/>
  <c r="AJ30" i="51"/>
  <c r="AD31" i="51"/>
  <c r="AJ34" i="51"/>
  <c r="AD35" i="51"/>
  <c r="AJ38" i="51"/>
  <c r="X39" i="51"/>
  <c r="AJ42" i="51"/>
  <c r="AV43" i="51"/>
  <c r="AP53" i="51"/>
  <c r="AJ54" i="51"/>
  <c r="AP55" i="51"/>
  <c r="R60" i="51"/>
  <c r="AD61" i="51"/>
  <c r="AV64" i="51"/>
  <c r="BB65" i="51"/>
  <c r="BN71" i="51"/>
  <c r="AP73" i="51"/>
  <c r="AJ74" i="51"/>
  <c r="AV76" i="51"/>
  <c r="BN77" i="51"/>
  <c r="BH78" i="51"/>
  <c r="BJ78" i="51" s="1"/>
  <c r="R82" i="51"/>
  <c r="L83" i="51"/>
  <c r="AP84" i="51"/>
  <c r="AJ85" i="51"/>
  <c r="AP86" i="51"/>
  <c r="BT87" i="51"/>
  <c r="AP89" i="51"/>
  <c r="BZ92" i="51"/>
  <c r="BN95" i="51"/>
  <c r="BB97" i="51"/>
  <c r="L101" i="51"/>
  <c r="AP105" i="51"/>
  <c r="AP113" i="51"/>
  <c r="AJ120" i="51"/>
  <c r="BN121" i="51"/>
  <c r="AP125" i="51"/>
  <c r="BH128" i="51"/>
  <c r="BJ128" i="51" s="1"/>
  <c r="AJ133" i="51"/>
  <c r="BT134" i="51"/>
  <c r="BH136" i="51"/>
  <c r="BJ136" i="51" s="1"/>
  <c r="BN139" i="51"/>
  <c r="R141" i="51"/>
  <c r="R142" i="51"/>
  <c r="AJ144" i="51"/>
  <c r="AP145" i="51"/>
  <c r="BT146" i="51"/>
  <c r="BB148" i="51"/>
  <c r="BB149" i="51"/>
  <c r="X22" i="51"/>
  <c r="X23" i="51"/>
  <c r="AP34" i="51"/>
  <c r="AP38" i="51"/>
  <c r="AP42" i="51"/>
  <c r="AP54" i="51"/>
  <c r="AV55" i="51"/>
  <c r="X60" i="51"/>
  <c r="BB64" i="51"/>
  <c r="AP74" i="51"/>
  <c r="BB76" i="51"/>
  <c r="X82" i="51"/>
  <c r="R83" i="51"/>
  <c r="AP85" i="51"/>
  <c r="R101" i="51"/>
  <c r="AV120" i="51"/>
  <c r="BT139" i="51"/>
  <c r="X141" i="51"/>
  <c r="X142" i="51"/>
  <c r="AP144" i="51"/>
  <c r="BH148" i="51"/>
  <c r="BJ148" i="51" s="1"/>
  <c r="BN149" i="51"/>
  <c r="BN16" i="51"/>
  <c r="R18" i="51"/>
  <c r="R19" i="51"/>
  <c r="AD22" i="51"/>
  <c r="AJ23" i="51"/>
  <c r="AV25" i="51"/>
  <c r="AP26" i="51"/>
  <c r="AJ27" i="51"/>
  <c r="AV29" i="51"/>
  <c r="AV30" i="51"/>
  <c r="AP31" i="51"/>
  <c r="BB33" i="51"/>
  <c r="AV34" i="51"/>
  <c r="AP35" i="51"/>
  <c r="BB37" i="51"/>
  <c r="AV38" i="51"/>
  <c r="AJ39" i="51"/>
  <c r="BB41" i="51"/>
  <c r="AV42" i="51"/>
  <c r="X47" i="51"/>
  <c r="R48" i="51"/>
  <c r="X49" i="51"/>
  <c r="BB52" i="51"/>
  <c r="BB53" i="51"/>
  <c r="AV54" i="51"/>
  <c r="L59" i="51"/>
  <c r="AD60" i="51"/>
  <c r="AP61" i="51"/>
  <c r="BH64" i="51"/>
  <c r="BJ64" i="51" s="1"/>
  <c r="BN65" i="51"/>
  <c r="L69" i="51"/>
  <c r="R70" i="51"/>
  <c r="BB73" i="51"/>
  <c r="AV74" i="51"/>
  <c r="BH76" i="51"/>
  <c r="BJ76" i="51" s="1"/>
  <c r="AJ81" i="51"/>
  <c r="AD82" i="51"/>
  <c r="X83" i="51"/>
  <c r="BB84" i="51"/>
  <c r="AV85" i="51"/>
  <c r="BZ86" i="51"/>
  <c r="BB89" i="51"/>
  <c r="BB91" i="51"/>
  <c r="BN97" i="51"/>
  <c r="BT99" i="51"/>
  <c r="X101" i="51"/>
  <c r="R102" i="51"/>
  <c r="AJ104" i="51"/>
  <c r="BB105" i="51"/>
  <c r="BB107" i="51"/>
  <c r="X109" i="51"/>
  <c r="R110" i="51"/>
  <c r="AJ112" i="51"/>
  <c r="BB113" i="51"/>
  <c r="BB115" i="51"/>
  <c r="X117" i="51"/>
  <c r="R118" i="51"/>
  <c r="BB120" i="51"/>
  <c r="L124" i="51"/>
  <c r="BH125" i="51"/>
  <c r="BJ125" i="51" s="1"/>
  <c r="L130" i="51"/>
  <c r="L132" i="51"/>
  <c r="AD141" i="51"/>
  <c r="AD142" i="51"/>
  <c r="AV144" i="51"/>
  <c r="BN148" i="51"/>
  <c r="BN51" i="51"/>
  <c r="L60" i="51"/>
  <c r="L144" i="51"/>
  <c r="BN12" i="51"/>
  <c r="L14" i="51"/>
  <c r="X18" i="51"/>
  <c r="X19" i="51"/>
  <c r="AJ22" i="51"/>
  <c r="AP23" i="51"/>
  <c r="BB25" i="51"/>
  <c r="AV26" i="51"/>
  <c r="AP27" i="51"/>
  <c r="BB29" i="51"/>
  <c r="BB30" i="51"/>
  <c r="BB31" i="51"/>
  <c r="BH33" i="51"/>
  <c r="BJ33" i="51" s="1"/>
  <c r="BB34" i="51"/>
  <c r="BB35" i="51"/>
  <c r="BH37" i="51"/>
  <c r="BJ37" i="51" s="1"/>
  <c r="BB38" i="51"/>
  <c r="AP39" i="51"/>
  <c r="BH41" i="51"/>
  <c r="BJ41" i="51" s="1"/>
  <c r="BK41" i="51" s="1"/>
  <c r="BL41" i="51" s="1"/>
  <c r="BM41" i="51" s="1"/>
  <c r="Z40" i="65" s="1"/>
  <c r="AL40" i="65" s="1"/>
  <c r="BB42" i="51"/>
  <c r="AD47" i="51"/>
  <c r="X48" i="51"/>
  <c r="AD49" i="51"/>
  <c r="BH52" i="51"/>
  <c r="BJ52" i="51" s="1"/>
  <c r="BH53" i="51"/>
  <c r="BJ53" i="51" s="1"/>
  <c r="BB54" i="51"/>
  <c r="AP59" i="51"/>
  <c r="AJ60" i="51"/>
  <c r="AV61" i="51"/>
  <c r="BT64" i="51"/>
  <c r="BT65" i="51"/>
  <c r="AD69" i="51"/>
  <c r="X70" i="51"/>
  <c r="BH73" i="51"/>
  <c r="BJ73" i="51" s="1"/>
  <c r="BB74" i="51"/>
  <c r="BT76" i="51"/>
  <c r="AP81" i="51"/>
  <c r="AJ82" i="51"/>
  <c r="AD83" i="51"/>
  <c r="BB85" i="51"/>
  <c r="BH89" i="51"/>
  <c r="BJ89" i="51" s="1"/>
  <c r="BH91" i="51"/>
  <c r="BJ91" i="51" s="1"/>
  <c r="L93" i="51"/>
  <c r="AD101" i="51"/>
  <c r="BT102" i="51"/>
  <c r="AV104" i="51"/>
  <c r="BH105" i="51"/>
  <c r="BJ105" i="51" s="1"/>
  <c r="BH107" i="51"/>
  <c r="BJ107" i="51" s="1"/>
  <c r="AD109" i="51"/>
  <c r="BT110" i="51"/>
  <c r="AV112" i="51"/>
  <c r="BH113" i="51"/>
  <c r="BJ113" i="51" s="1"/>
  <c r="AJ124" i="51"/>
  <c r="BN125" i="51"/>
  <c r="BB127" i="51"/>
  <c r="R129" i="51"/>
  <c r="R130" i="51"/>
  <c r="AJ132" i="51"/>
  <c r="BB135" i="51"/>
  <c r="L138" i="51"/>
  <c r="AJ141" i="51"/>
  <c r="AV142" i="51"/>
  <c r="BB144" i="51"/>
  <c r="BN145" i="51"/>
  <c r="BN147" i="51"/>
  <c r="BT148" i="51"/>
  <c r="L22" i="51"/>
  <c r="BN8" i="51"/>
  <c r="L10" i="51"/>
  <c r="R14" i="51"/>
  <c r="AD18" i="51"/>
  <c r="AJ19" i="51"/>
  <c r="AV21" i="51"/>
  <c r="AP22" i="51"/>
  <c r="BB23" i="51"/>
  <c r="BH25" i="51"/>
  <c r="BJ25" i="51" s="1"/>
  <c r="BB26" i="51"/>
  <c r="BB27" i="51"/>
  <c r="BH29" i="51"/>
  <c r="BJ29" i="51" s="1"/>
  <c r="BH30" i="51"/>
  <c r="BJ30" i="51" s="1"/>
  <c r="BN31" i="51"/>
  <c r="BT33" i="51"/>
  <c r="BH34" i="51"/>
  <c r="BJ34" i="51" s="1"/>
  <c r="BN35" i="51"/>
  <c r="BT37" i="51"/>
  <c r="BH38" i="51"/>
  <c r="BJ38" i="51" s="1"/>
  <c r="BB39" i="51"/>
  <c r="BT41" i="51"/>
  <c r="BH42" i="51"/>
  <c r="BJ42" i="51" s="1"/>
  <c r="BK42" i="51" s="1"/>
  <c r="BL42" i="51" s="1"/>
  <c r="BM42" i="51" s="1"/>
  <c r="Z41" i="65" s="1"/>
  <c r="AL41" i="65" s="1"/>
  <c r="AJ47" i="51"/>
  <c r="AD48" i="51"/>
  <c r="AJ49" i="51"/>
  <c r="BN52" i="51"/>
  <c r="BH54" i="51"/>
  <c r="BJ54" i="51" s="1"/>
  <c r="AV59" i="51"/>
  <c r="AP60" i="51"/>
  <c r="BN67" i="51"/>
  <c r="AJ69" i="51"/>
  <c r="AD70" i="51"/>
  <c r="AV72" i="51"/>
  <c r="BN73" i="51"/>
  <c r="BH74" i="51"/>
  <c r="BJ74" i="51" s="1"/>
  <c r="L78" i="51"/>
  <c r="BN79" i="51"/>
  <c r="AV81" i="51"/>
  <c r="AP82" i="51"/>
  <c r="BB83" i="51"/>
  <c r="BH85" i="51"/>
  <c r="BJ85" i="51" s="1"/>
  <c r="BN89" i="51"/>
  <c r="AJ101" i="51"/>
  <c r="BB104" i="51"/>
  <c r="BN105" i="51"/>
  <c r="BN107" i="51"/>
  <c r="AJ109" i="51"/>
  <c r="BB112" i="51"/>
  <c r="BN113" i="51"/>
  <c r="AV124" i="51"/>
  <c r="X130" i="51"/>
  <c r="AV132" i="51"/>
  <c r="AP141" i="51"/>
  <c r="BT142" i="51"/>
  <c r="BH144" i="51"/>
  <c r="BJ144" i="51" s="1"/>
  <c r="BN4" i="51"/>
  <c r="L6" i="51"/>
  <c r="X14" i="51"/>
  <c r="X15" i="51"/>
  <c r="AJ18" i="51"/>
  <c r="AP19" i="51"/>
  <c r="BB21" i="51"/>
  <c r="BB22" i="51"/>
  <c r="BN23" i="51"/>
  <c r="BT25" i="51"/>
  <c r="BH26" i="51"/>
  <c r="BJ26" i="51" s="1"/>
  <c r="BN27" i="51"/>
  <c r="BT29" i="51"/>
  <c r="BT30" i="51"/>
  <c r="BT31" i="51"/>
  <c r="BT34" i="51"/>
  <c r="BT35" i="51"/>
  <c r="BN38" i="51"/>
  <c r="BT42" i="51"/>
  <c r="BN45" i="51"/>
  <c r="AP47" i="51"/>
  <c r="AJ48" i="51"/>
  <c r="BT53" i="51"/>
  <c r="BT54" i="51"/>
  <c r="BB59" i="51"/>
  <c r="AV60" i="51"/>
  <c r="AP69" i="51"/>
  <c r="AJ70" i="51"/>
  <c r="BB72" i="51"/>
  <c r="BT73" i="51"/>
  <c r="BN74" i="51"/>
  <c r="R78" i="51"/>
  <c r="BB81" i="51"/>
  <c r="AV82" i="51"/>
  <c r="BH83" i="51"/>
  <c r="BJ83" i="51" s="1"/>
  <c r="BN85" i="51"/>
  <c r="AP101" i="51"/>
  <c r="BT107" i="51"/>
  <c r="AP109" i="51"/>
  <c r="BT115" i="51"/>
  <c r="R121" i="51"/>
  <c r="BB124" i="51"/>
  <c r="AV130" i="51"/>
  <c r="BB132" i="51"/>
  <c r="AV141" i="51"/>
  <c r="BN144" i="51"/>
  <c r="L23" i="51"/>
  <c r="L82" i="51"/>
  <c r="R6" i="51"/>
  <c r="R7" i="51"/>
  <c r="X10" i="51"/>
  <c r="X11" i="51"/>
  <c r="AD14" i="51"/>
  <c r="AJ15" i="51"/>
  <c r="BH22" i="51"/>
  <c r="BJ22" i="51" s="1"/>
  <c r="BT23" i="51"/>
  <c r="BT26" i="51"/>
  <c r="BT38" i="51"/>
  <c r="AV47" i="51"/>
  <c r="AP48" i="51"/>
  <c r="AV49" i="51"/>
  <c r="BN57" i="51"/>
  <c r="BH59" i="51"/>
  <c r="BJ59" i="51" s="1"/>
  <c r="BB60" i="51"/>
  <c r="L65" i="51"/>
  <c r="L66" i="51"/>
  <c r="AV69" i="51"/>
  <c r="AP70" i="51"/>
  <c r="BH72" i="51"/>
  <c r="BJ72" i="51" s="1"/>
  <c r="AD77" i="51"/>
  <c r="X78" i="51"/>
  <c r="BH81" i="51"/>
  <c r="BJ81" i="51" s="1"/>
  <c r="BB82" i="51"/>
  <c r="BN83" i="51"/>
  <c r="R87" i="51"/>
  <c r="L95" i="51"/>
  <c r="AV101" i="51"/>
  <c r="BT130" i="51"/>
  <c r="BH132" i="51"/>
  <c r="BJ132" i="51" s="1"/>
  <c r="BH141" i="51"/>
  <c r="BJ141" i="51" s="1"/>
  <c r="R149" i="51"/>
  <c r="R150" i="51"/>
  <c r="BT22" i="51"/>
  <c r="BH60" i="51"/>
  <c r="BJ60" i="51" s="1"/>
  <c r="BT82" i="51"/>
  <c r="BT83" i="51"/>
  <c r="BB101" i="51"/>
  <c r="AJ137" i="51"/>
  <c r="AV138" i="51"/>
  <c r="BN141" i="51"/>
  <c r="BN143" i="51"/>
  <c r="L146" i="51"/>
  <c r="L148" i="51"/>
  <c r="X149" i="51"/>
  <c r="X150" i="51"/>
  <c r="AD6" i="51"/>
  <c r="AJ7" i="51"/>
  <c r="AJ9" i="51"/>
  <c r="AJ10" i="51"/>
  <c r="AP11" i="51"/>
  <c r="L34" i="51"/>
  <c r="L38" i="51"/>
  <c r="L42" i="51"/>
  <c r="R43" i="51"/>
  <c r="BB46" i="51"/>
  <c r="BH47" i="51"/>
  <c r="BJ47" i="51" s="1"/>
  <c r="BB48" i="51"/>
  <c r="R53" i="51"/>
  <c r="L54" i="51"/>
  <c r="R55" i="51"/>
  <c r="BT59" i="51"/>
  <c r="BN63" i="51"/>
  <c r="AD65" i="51"/>
  <c r="X66" i="51"/>
  <c r="AV68" i="51"/>
  <c r="BH69" i="51"/>
  <c r="BJ69" i="51" s="1"/>
  <c r="BB70" i="51"/>
  <c r="L74" i="51"/>
  <c r="BN75" i="51"/>
  <c r="AP77" i="51"/>
  <c r="AJ78" i="51"/>
  <c r="AV80" i="51"/>
  <c r="BT81" i="51"/>
  <c r="L85" i="51"/>
  <c r="AD87" i="51"/>
  <c r="R89" i="51"/>
  <c r="AJ92" i="51"/>
  <c r="AP93" i="51"/>
  <c r="X95" i="51"/>
  <c r="AD97" i="51"/>
  <c r="BB100" i="51"/>
  <c r="BH101" i="51"/>
  <c r="BJ101" i="51" s="1"/>
  <c r="BB103" i="51"/>
  <c r="R105" i="51"/>
  <c r="L106" i="51"/>
  <c r="AJ108" i="51"/>
  <c r="BH109" i="51"/>
  <c r="BJ109" i="51" s="1"/>
  <c r="BB111" i="51"/>
  <c r="R113" i="51"/>
  <c r="L114" i="51"/>
  <c r="AJ116" i="51"/>
  <c r="BH117" i="51"/>
  <c r="BJ117" i="51" s="1"/>
  <c r="BN119" i="51"/>
  <c r="AJ121" i="51"/>
  <c r="R125" i="51"/>
  <c r="R126" i="51"/>
  <c r="L128" i="51"/>
  <c r="AV129" i="51"/>
  <c r="L134" i="51"/>
  <c r="L136" i="51"/>
  <c r="AP137" i="51"/>
  <c r="BT138" i="51"/>
  <c r="BH140" i="51"/>
  <c r="BJ140" i="51" s="1"/>
  <c r="BT143" i="51"/>
  <c r="R145" i="51"/>
  <c r="R146" i="51"/>
  <c r="X148" i="51"/>
  <c r="AD149" i="51"/>
  <c r="AV150" i="51"/>
  <c r="L142" i="51"/>
  <c r="AJ5" i="51"/>
  <c r="AJ6" i="51"/>
  <c r="AP7" i="51"/>
  <c r="AV9" i="51"/>
  <c r="AP10" i="51"/>
  <c r="BB11" i="51"/>
  <c r="L26" i="51"/>
  <c r="L30" i="51"/>
  <c r="L31" i="51"/>
  <c r="BN32" i="51"/>
  <c r="R34" i="51"/>
  <c r="L35" i="51"/>
  <c r="BN36" i="51"/>
  <c r="R38" i="51"/>
  <c r="BN40" i="51"/>
  <c r="R42" i="51"/>
  <c r="X43" i="51"/>
  <c r="BH46" i="51"/>
  <c r="BJ46" i="51" s="1"/>
  <c r="BN47" i="51"/>
  <c r="BH48" i="51"/>
  <c r="BJ48" i="51" s="1"/>
  <c r="X53" i="51"/>
  <c r="R54" i="51"/>
  <c r="X55" i="51"/>
  <c r="AJ65" i="51"/>
  <c r="AD66" i="51"/>
  <c r="BB68" i="51"/>
  <c r="BN69" i="51"/>
  <c r="BH70" i="51"/>
  <c r="BJ70" i="51" s="1"/>
  <c r="R74" i="51"/>
  <c r="AV77" i="51"/>
  <c r="AP78" i="51"/>
  <c r="BB80" i="51"/>
  <c r="R85" i="51"/>
  <c r="BB87" i="51"/>
  <c r="X89" i="51"/>
  <c r="AV93" i="51"/>
  <c r="AD95" i="51"/>
  <c r="AJ97" i="51"/>
  <c r="BN101" i="51"/>
  <c r="BH103" i="51"/>
  <c r="BJ103" i="51" s="1"/>
  <c r="X105" i="51"/>
  <c r="R106" i="51"/>
  <c r="AV108" i="51"/>
  <c r="BN109" i="51"/>
  <c r="BH111" i="51"/>
  <c r="BJ111" i="51" s="1"/>
  <c r="X113" i="51"/>
  <c r="R114" i="51"/>
  <c r="AV116" i="51"/>
  <c r="BN117" i="51"/>
  <c r="BT119" i="51"/>
  <c r="AP121" i="51"/>
  <c r="BB123" i="51"/>
  <c r="X125" i="51"/>
  <c r="X126" i="51"/>
  <c r="AJ128" i="51"/>
  <c r="BH129" i="51"/>
  <c r="BJ129" i="51" s="1"/>
  <c r="X145" i="51"/>
  <c r="X146" i="51"/>
  <c r="AJ148" i="51"/>
  <c r="AJ149" i="51"/>
  <c r="BZ62" i="51"/>
  <c r="AD96" i="51"/>
  <c r="X96" i="51"/>
  <c r="R96" i="51"/>
  <c r="L96" i="51"/>
  <c r="BT96" i="51"/>
  <c r="BN96" i="51"/>
  <c r="BH96" i="51"/>
  <c r="BJ96" i="51" s="1"/>
  <c r="BT4" i="51"/>
  <c r="BT8" i="51"/>
  <c r="BT12" i="51"/>
  <c r="BT16" i="51"/>
  <c r="BT20" i="51"/>
  <c r="BT24" i="51"/>
  <c r="BT28" i="51"/>
  <c r="BT32" i="51"/>
  <c r="BT36" i="51"/>
  <c r="BT40" i="51"/>
  <c r="L44" i="51"/>
  <c r="BT45" i="51"/>
  <c r="L50" i="51"/>
  <c r="BT51" i="51"/>
  <c r="L56" i="51"/>
  <c r="BT57" i="51"/>
  <c r="L62" i="51"/>
  <c r="BT63" i="51"/>
  <c r="BT67" i="51"/>
  <c r="BT71" i="51"/>
  <c r="BT75" i="51"/>
  <c r="BT79" i="51"/>
  <c r="AJ96" i="51"/>
  <c r="BZ44" i="51"/>
  <c r="BZ20" i="51"/>
  <c r="BZ24" i="51"/>
  <c r="BZ67" i="51"/>
  <c r="BN5" i="51"/>
  <c r="AV6" i="51"/>
  <c r="AD7" i="51"/>
  <c r="BN9" i="51"/>
  <c r="AV10" i="51"/>
  <c r="AD11" i="51"/>
  <c r="L12" i="51"/>
  <c r="BN13" i="51"/>
  <c r="AV14" i="51"/>
  <c r="AD15" i="51"/>
  <c r="L16" i="51"/>
  <c r="BN17" i="51"/>
  <c r="AV18" i="51"/>
  <c r="AD19" i="51"/>
  <c r="L20" i="51"/>
  <c r="BN21" i="51"/>
  <c r="AV22" i="51"/>
  <c r="AD23" i="51"/>
  <c r="L24" i="51"/>
  <c r="BN25" i="51"/>
  <c r="L28" i="51"/>
  <c r="BN29" i="51"/>
  <c r="L32" i="51"/>
  <c r="BN33" i="51"/>
  <c r="L36" i="51"/>
  <c r="BN37" i="51"/>
  <c r="L40" i="51"/>
  <c r="BN41" i="51"/>
  <c r="AJ43" i="51"/>
  <c r="X44" i="51"/>
  <c r="L45" i="51"/>
  <c r="BT46" i="51"/>
  <c r="X50" i="51"/>
  <c r="L51" i="51"/>
  <c r="BT52" i="51"/>
  <c r="X56" i="51"/>
  <c r="L57" i="51"/>
  <c r="BT58" i="51"/>
  <c r="X62" i="51"/>
  <c r="L63" i="51"/>
  <c r="BN64" i="51"/>
  <c r="L67" i="51"/>
  <c r="BN68" i="51"/>
  <c r="L71" i="51"/>
  <c r="BN72" i="51"/>
  <c r="L75" i="51"/>
  <c r="BN76" i="51"/>
  <c r="L79" i="51"/>
  <c r="BN80" i="51"/>
  <c r="AV96" i="51"/>
  <c r="BZ32" i="51"/>
  <c r="BZ36" i="51"/>
  <c r="BZ45" i="51"/>
  <c r="R50" i="51"/>
  <c r="R62" i="51"/>
  <c r="BZ71" i="51"/>
  <c r="R4" i="51"/>
  <c r="R8" i="51"/>
  <c r="R12" i="51"/>
  <c r="R16" i="51"/>
  <c r="R20" i="51"/>
  <c r="R24" i="51"/>
  <c r="R28" i="51"/>
  <c r="R32" i="51"/>
  <c r="R36" i="51"/>
  <c r="R40" i="51"/>
  <c r="AD44" i="51"/>
  <c r="R45" i="51"/>
  <c r="BZ46" i="51"/>
  <c r="AD50" i="51"/>
  <c r="R51" i="51"/>
  <c r="BZ52" i="51"/>
  <c r="AD56" i="51"/>
  <c r="R57" i="51"/>
  <c r="BZ58" i="51"/>
  <c r="AD62" i="51"/>
  <c r="R63" i="51"/>
  <c r="R67" i="51"/>
  <c r="R71" i="51"/>
  <c r="R75" i="51"/>
  <c r="R79" i="51"/>
  <c r="BT80" i="51"/>
  <c r="BN90" i="51"/>
  <c r="BH90" i="51"/>
  <c r="BJ90" i="51" s="1"/>
  <c r="BB90" i="51"/>
  <c r="AV90" i="51"/>
  <c r="AJ90" i="51"/>
  <c r="AD90" i="51"/>
  <c r="X90" i="51"/>
  <c r="BB96" i="51"/>
  <c r="X4" i="51"/>
  <c r="BZ5" i="51"/>
  <c r="X8" i="51"/>
  <c r="BZ9" i="51"/>
  <c r="X12" i="51"/>
  <c r="BZ13" i="51"/>
  <c r="X16" i="51"/>
  <c r="BZ17" i="51"/>
  <c r="X20" i="51"/>
  <c r="BZ21" i="51"/>
  <c r="X24" i="51"/>
  <c r="BZ25" i="51"/>
  <c r="X28" i="51"/>
  <c r="BZ29" i="51"/>
  <c r="X32" i="51"/>
  <c r="BZ33" i="51"/>
  <c r="X36" i="51"/>
  <c r="BZ37" i="51"/>
  <c r="X40" i="51"/>
  <c r="BZ41" i="51"/>
  <c r="AJ44" i="51"/>
  <c r="X45" i="51"/>
  <c r="L46" i="51"/>
  <c r="AJ50" i="51"/>
  <c r="X51" i="51"/>
  <c r="L52" i="51"/>
  <c r="AJ56" i="51"/>
  <c r="X57" i="51"/>
  <c r="L58" i="51"/>
  <c r="AJ62" i="51"/>
  <c r="X63" i="51"/>
  <c r="BZ64" i="51"/>
  <c r="X67" i="51"/>
  <c r="BZ68" i="51"/>
  <c r="X71" i="51"/>
  <c r="BZ72" i="51"/>
  <c r="X75" i="51"/>
  <c r="BZ76" i="51"/>
  <c r="X79" i="51"/>
  <c r="BZ80" i="51"/>
  <c r="L90" i="51"/>
  <c r="BZ96" i="51"/>
  <c r="BZ56" i="51"/>
  <c r="BZ4" i="51"/>
  <c r="BZ8" i="51"/>
  <c r="BZ12" i="51"/>
  <c r="BZ16" i="51"/>
  <c r="BZ28" i="51"/>
  <c r="R44" i="51"/>
  <c r="R56" i="51"/>
  <c r="BZ63" i="51"/>
  <c r="BZ75" i="51"/>
  <c r="AP96" i="51"/>
  <c r="AD4" i="51"/>
  <c r="BN6" i="51"/>
  <c r="AV7" i="51"/>
  <c r="AD8" i="51"/>
  <c r="L9" i="51"/>
  <c r="BN10" i="51"/>
  <c r="AV11" i="51"/>
  <c r="AD12" i="51"/>
  <c r="L13" i="51"/>
  <c r="BN14" i="51"/>
  <c r="AV15" i="51"/>
  <c r="AD16" i="51"/>
  <c r="L17" i="51"/>
  <c r="BN18" i="51"/>
  <c r="AV19" i="51"/>
  <c r="AD20" i="51"/>
  <c r="L21" i="51"/>
  <c r="BN22" i="51"/>
  <c r="AV23" i="51"/>
  <c r="AD24" i="51"/>
  <c r="L25" i="51"/>
  <c r="BN26" i="51"/>
  <c r="AV27" i="51"/>
  <c r="AD28" i="51"/>
  <c r="L29" i="51"/>
  <c r="BN30" i="51"/>
  <c r="AV31" i="51"/>
  <c r="AD32" i="51"/>
  <c r="L33" i="51"/>
  <c r="BN34" i="51"/>
  <c r="AV35" i="51"/>
  <c r="AD36" i="51"/>
  <c r="L37" i="51"/>
  <c r="AV39" i="51"/>
  <c r="AD40" i="51"/>
  <c r="L41" i="51"/>
  <c r="BN42" i="51"/>
  <c r="BB43" i="51"/>
  <c r="AP44" i="51"/>
  <c r="AD45" i="51"/>
  <c r="R46" i="51"/>
  <c r="BZ47" i="51"/>
  <c r="BN48" i="51"/>
  <c r="BB49" i="51"/>
  <c r="AP50" i="51"/>
  <c r="AD51" i="51"/>
  <c r="R52" i="51"/>
  <c r="BN54" i="51"/>
  <c r="BB55" i="51"/>
  <c r="AP56" i="51"/>
  <c r="AD57" i="51"/>
  <c r="R58" i="51"/>
  <c r="BZ59" i="51"/>
  <c r="BN60" i="51"/>
  <c r="BB61" i="51"/>
  <c r="AP62" i="51"/>
  <c r="AD63" i="51"/>
  <c r="L64" i="51"/>
  <c r="AD67" i="51"/>
  <c r="L68" i="51"/>
  <c r="AD71" i="51"/>
  <c r="L72" i="51"/>
  <c r="AD75" i="51"/>
  <c r="L76" i="51"/>
  <c r="AD79" i="51"/>
  <c r="L80" i="51"/>
  <c r="R90" i="51"/>
  <c r="BN94" i="51"/>
  <c r="BH94" i="51"/>
  <c r="BJ94" i="51" s="1"/>
  <c r="BB94" i="51"/>
  <c r="AV94" i="51"/>
  <c r="AJ94" i="51"/>
  <c r="AD94" i="51"/>
  <c r="X94" i="51"/>
  <c r="BZ50" i="51"/>
  <c r="BZ40" i="51"/>
  <c r="BZ51" i="51"/>
  <c r="BZ57" i="51"/>
  <c r="BZ79" i="51"/>
  <c r="AJ4" i="51"/>
  <c r="R5" i="51"/>
  <c r="AJ8" i="51"/>
  <c r="R9" i="51"/>
  <c r="AJ12" i="51"/>
  <c r="R13" i="51"/>
  <c r="AJ16" i="51"/>
  <c r="R17" i="51"/>
  <c r="AJ20" i="51"/>
  <c r="R21" i="51"/>
  <c r="AJ24" i="51"/>
  <c r="R25" i="51"/>
  <c r="AJ28" i="51"/>
  <c r="R29" i="51"/>
  <c r="AJ32" i="51"/>
  <c r="R33" i="51"/>
  <c r="AJ36" i="51"/>
  <c r="R37" i="51"/>
  <c r="AJ40" i="51"/>
  <c r="R41" i="51"/>
  <c r="BH43" i="51"/>
  <c r="BJ43" i="51" s="1"/>
  <c r="AV44" i="51"/>
  <c r="AJ45" i="51"/>
  <c r="X46" i="51"/>
  <c r="BH49" i="51"/>
  <c r="BJ49" i="51" s="1"/>
  <c r="AV50" i="51"/>
  <c r="AJ51" i="51"/>
  <c r="X52" i="51"/>
  <c r="BH55" i="51"/>
  <c r="BJ55" i="51" s="1"/>
  <c r="AV56" i="51"/>
  <c r="AJ57" i="51"/>
  <c r="X58" i="51"/>
  <c r="BT60" i="51"/>
  <c r="BH61" i="51"/>
  <c r="BJ61" i="51" s="1"/>
  <c r="AV62" i="51"/>
  <c r="AJ63" i="51"/>
  <c r="R64" i="51"/>
  <c r="AJ67" i="51"/>
  <c r="R68" i="51"/>
  <c r="AJ71" i="51"/>
  <c r="R72" i="51"/>
  <c r="AJ75" i="51"/>
  <c r="R76" i="51"/>
  <c r="AJ79" i="51"/>
  <c r="R80" i="51"/>
  <c r="AD88" i="51"/>
  <c r="X88" i="51"/>
  <c r="R88" i="51"/>
  <c r="L88" i="51"/>
  <c r="BN88" i="51"/>
  <c r="BH88" i="51"/>
  <c r="BJ88" i="51" s="1"/>
  <c r="AP90" i="51"/>
  <c r="L94" i="51"/>
  <c r="BN98" i="51"/>
  <c r="BH98" i="51"/>
  <c r="BJ98" i="51" s="1"/>
  <c r="BB98" i="51"/>
  <c r="AV98" i="51"/>
  <c r="AJ98" i="51"/>
  <c r="AD98" i="51"/>
  <c r="X98" i="51"/>
  <c r="AP4" i="51"/>
  <c r="X5" i="51"/>
  <c r="BH7" i="51"/>
  <c r="BJ7" i="51" s="1"/>
  <c r="AP8" i="51"/>
  <c r="X9" i="51"/>
  <c r="BH11" i="51"/>
  <c r="BJ11" i="51" s="1"/>
  <c r="AP12" i="51"/>
  <c r="X13" i="51"/>
  <c r="BH15" i="51"/>
  <c r="BJ15" i="51" s="1"/>
  <c r="AP16" i="51"/>
  <c r="X17" i="51"/>
  <c r="BH19" i="51"/>
  <c r="BJ19" i="51" s="1"/>
  <c r="AP20" i="51"/>
  <c r="X21" i="51"/>
  <c r="BH23" i="51"/>
  <c r="BJ23" i="51" s="1"/>
  <c r="AP24" i="51"/>
  <c r="X25" i="51"/>
  <c r="BH27" i="51"/>
  <c r="BJ27" i="51" s="1"/>
  <c r="AP28" i="51"/>
  <c r="X29" i="51"/>
  <c r="BZ30" i="51"/>
  <c r="BH31" i="51"/>
  <c r="BJ31" i="51" s="1"/>
  <c r="AP32" i="51"/>
  <c r="X33" i="51"/>
  <c r="BH35" i="51"/>
  <c r="BJ35" i="51" s="1"/>
  <c r="AP36" i="51"/>
  <c r="X37" i="51"/>
  <c r="BH39" i="51"/>
  <c r="BJ39" i="51" s="1"/>
  <c r="AP40" i="51"/>
  <c r="X41" i="51"/>
  <c r="BN43" i="51"/>
  <c r="BB44" i="51"/>
  <c r="AP45" i="51"/>
  <c r="AD46" i="51"/>
  <c r="BN49" i="51"/>
  <c r="BB50" i="51"/>
  <c r="AP51" i="51"/>
  <c r="AD52" i="51"/>
  <c r="BN55" i="51"/>
  <c r="BB56" i="51"/>
  <c r="AP57" i="51"/>
  <c r="AD58" i="51"/>
  <c r="R59" i="51"/>
  <c r="BN61" i="51"/>
  <c r="BB62" i="51"/>
  <c r="AP63" i="51"/>
  <c r="X64" i="51"/>
  <c r="BZ65" i="51"/>
  <c r="BH66" i="51"/>
  <c r="BJ66" i="51" s="1"/>
  <c r="AP67" i="51"/>
  <c r="X68" i="51"/>
  <c r="BZ69" i="51"/>
  <c r="AP71" i="51"/>
  <c r="X72" i="51"/>
  <c r="BZ73" i="51"/>
  <c r="AP75" i="51"/>
  <c r="X76" i="51"/>
  <c r="BZ77" i="51"/>
  <c r="AP79" i="51"/>
  <c r="X80" i="51"/>
  <c r="BZ81" i="51"/>
  <c r="AJ88" i="51"/>
  <c r="BT90" i="51"/>
  <c r="R94" i="51"/>
  <c r="L98" i="51"/>
  <c r="AV4" i="51"/>
  <c r="AD5" i="51"/>
  <c r="AV8" i="51"/>
  <c r="AD9" i="51"/>
  <c r="AV12" i="51"/>
  <c r="AD13" i="51"/>
  <c r="AV16" i="51"/>
  <c r="AD17" i="51"/>
  <c r="AV20" i="51"/>
  <c r="AD21" i="51"/>
  <c r="AV24" i="51"/>
  <c r="AD25" i="51"/>
  <c r="AV28" i="51"/>
  <c r="AD29" i="51"/>
  <c r="AV32" i="51"/>
  <c r="AD33" i="51"/>
  <c r="AV36" i="51"/>
  <c r="AD37" i="51"/>
  <c r="BN39" i="51"/>
  <c r="AV40" i="51"/>
  <c r="AD41" i="51"/>
  <c r="BT43" i="51"/>
  <c r="BH44" i="51"/>
  <c r="BJ44" i="51" s="1"/>
  <c r="AV45" i="51"/>
  <c r="AJ46" i="51"/>
  <c r="BT49" i="51"/>
  <c r="BH50" i="51"/>
  <c r="BJ50" i="51" s="1"/>
  <c r="AV51" i="51"/>
  <c r="AJ52" i="51"/>
  <c r="BT55" i="51"/>
  <c r="BH56" i="51"/>
  <c r="BJ56" i="51" s="1"/>
  <c r="AV57" i="51"/>
  <c r="AJ58" i="51"/>
  <c r="X59" i="51"/>
  <c r="BT61" i="51"/>
  <c r="BH62" i="51"/>
  <c r="BJ62" i="51" s="1"/>
  <c r="AV63" i="51"/>
  <c r="AD64" i="51"/>
  <c r="BN66" i="51"/>
  <c r="AV67" i="51"/>
  <c r="AD68" i="51"/>
  <c r="BN70" i="51"/>
  <c r="AV71" i="51"/>
  <c r="AD72" i="51"/>
  <c r="L73" i="51"/>
  <c r="AV75" i="51"/>
  <c r="AD76" i="51"/>
  <c r="L77" i="51"/>
  <c r="AV79" i="51"/>
  <c r="AD80" i="51"/>
  <c r="L81" i="51"/>
  <c r="AP88" i="51"/>
  <c r="BZ90" i="51"/>
  <c r="AP94" i="51"/>
  <c r="R98" i="51"/>
  <c r="BB4" i="51"/>
  <c r="BB8" i="51"/>
  <c r="BB12" i="51"/>
  <c r="BB16" i="51"/>
  <c r="AJ17" i="51"/>
  <c r="BB20" i="51"/>
  <c r="AJ21" i="51"/>
  <c r="BB24" i="51"/>
  <c r="AJ25" i="51"/>
  <c r="BB28" i="51"/>
  <c r="AJ29" i="51"/>
  <c r="BB32" i="51"/>
  <c r="AJ33" i="51"/>
  <c r="BB36" i="51"/>
  <c r="AJ37" i="51"/>
  <c r="BB40" i="51"/>
  <c r="AJ41" i="51"/>
  <c r="BZ43" i="51"/>
  <c r="BN44" i="51"/>
  <c r="BB45" i="51"/>
  <c r="AP46" i="51"/>
  <c r="BZ49" i="51"/>
  <c r="BN50" i="51"/>
  <c r="BB51" i="51"/>
  <c r="AP52" i="51"/>
  <c r="BZ55" i="51"/>
  <c r="BN56" i="51"/>
  <c r="BB57" i="51"/>
  <c r="AP58" i="51"/>
  <c r="AD59" i="51"/>
  <c r="BZ61" i="51"/>
  <c r="BN62" i="51"/>
  <c r="BB63" i="51"/>
  <c r="AJ64" i="51"/>
  <c r="BT66" i="51"/>
  <c r="BB67" i="51"/>
  <c r="AJ68" i="51"/>
  <c r="R69" i="51"/>
  <c r="BT70" i="51"/>
  <c r="BB71" i="51"/>
  <c r="AJ72" i="51"/>
  <c r="R73" i="51"/>
  <c r="BT74" i="51"/>
  <c r="BB75" i="51"/>
  <c r="AJ76" i="51"/>
  <c r="R77" i="51"/>
  <c r="BT78" i="51"/>
  <c r="BB79" i="51"/>
  <c r="AJ80" i="51"/>
  <c r="R81" i="51"/>
  <c r="BN86" i="51"/>
  <c r="BH86" i="51"/>
  <c r="BJ86" i="51" s="1"/>
  <c r="BB86" i="51"/>
  <c r="AV86" i="51"/>
  <c r="X86" i="51"/>
  <c r="AV88" i="51"/>
  <c r="AD92" i="51"/>
  <c r="X92" i="51"/>
  <c r="R92" i="51"/>
  <c r="L92" i="51"/>
  <c r="BT92" i="51"/>
  <c r="BN92" i="51"/>
  <c r="BH92" i="51"/>
  <c r="BJ92" i="51" s="1"/>
  <c r="BT94" i="51"/>
  <c r="AP98" i="51"/>
  <c r="AD100" i="51"/>
  <c r="X100" i="51"/>
  <c r="R100" i="51"/>
  <c r="L100" i="51"/>
  <c r="BT100" i="51"/>
  <c r="BN100" i="51"/>
  <c r="BH100" i="51"/>
  <c r="BJ100" i="51" s="1"/>
  <c r="BN82" i="51"/>
  <c r="BH82" i="51"/>
  <c r="BJ82" i="51" s="1"/>
  <c r="AD84" i="51"/>
  <c r="X84" i="51"/>
  <c r="R84" i="51"/>
  <c r="BH84" i="51"/>
  <c r="BJ84" i="51" s="1"/>
  <c r="L86" i="51"/>
  <c r="BB88" i="51"/>
  <c r="BZ94" i="51"/>
  <c r="BT98" i="51"/>
  <c r="BZ83" i="51"/>
  <c r="BZ87" i="51"/>
  <c r="BZ91" i="51"/>
  <c r="BZ95" i="51"/>
  <c r="BZ99" i="51"/>
  <c r="X102" i="51"/>
  <c r="BZ103" i="51"/>
  <c r="BH104" i="51"/>
  <c r="BJ104" i="51" s="1"/>
  <c r="X106" i="51"/>
  <c r="BZ107" i="51"/>
  <c r="BH108" i="51"/>
  <c r="BJ108" i="51" s="1"/>
  <c r="X110" i="51"/>
  <c r="BZ111" i="51"/>
  <c r="BH112" i="51"/>
  <c r="BJ112" i="51" s="1"/>
  <c r="X114" i="51"/>
  <c r="BZ115" i="51"/>
  <c r="BH116" i="51"/>
  <c r="BJ116" i="51" s="1"/>
  <c r="X118" i="51"/>
  <c r="BZ119" i="51"/>
  <c r="BH120" i="51"/>
  <c r="BJ120" i="51" s="1"/>
  <c r="X122" i="51"/>
  <c r="BZ123" i="51"/>
  <c r="BH124" i="51"/>
  <c r="BJ124" i="51" s="1"/>
  <c r="BZ127" i="51"/>
  <c r="BZ131" i="51"/>
  <c r="BZ135" i="51"/>
  <c r="BZ139" i="51"/>
  <c r="BZ143" i="51"/>
  <c r="BZ147" i="51"/>
  <c r="L99" i="51"/>
  <c r="AD102" i="51"/>
  <c r="L103" i="51"/>
  <c r="BN104" i="51"/>
  <c r="AD106" i="51"/>
  <c r="L107" i="51"/>
  <c r="BN108" i="51"/>
  <c r="AD110" i="51"/>
  <c r="L111" i="51"/>
  <c r="BN112" i="51"/>
  <c r="AD114" i="51"/>
  <c r="L115" i="51"/>
  <c r="BN116" i="51"/>
  <c r="AD118" i="51"/>
  <c r="L119" i="51"/>
  <c r="BN120" i="51"/>
  <c r="AD122" i="51"/>
  <c r="L123" i="51"/>
  <c r="BN124" i="51"/>
  <c r="AD126" i="51"/>
  <c r="L127" i="51"/>
  <c r="BN128" i="51"/>
  <c r="AD130" i="51"/>
  <c r="L131" i="51"/>
  <c r="BN132" i="51"/>
  <c r="AD134" i="51"/>
  <c r="L135" i="51"/>
  <c r="L139" i="51"/>
  <c r="L143" i="51"/>
  <c r="L147" i="51"/>
  <c r="AD150" i="51"/>
  <c r="R99" i="51"/>
  <c r="AJ102" i="51"/>
  <c r="R103" i="51"/>
  <c r="BT104" i="51"/>
  <c r="AJ106" i="51"/>
  <c r="R107" i="51"/>
  <c r="BT108" i="51"/>
  <c r="AJ110" i="51"/>
  <c r="R111" i="51"/>
  <c r="BT112" i="51"/>
  <c r="AJ114" i="51"/>
  <c r="R115" i="51"/>
  <c r="BT116" i="51"/>
  <c r="AJ118" i="51"/>
  <c r="R119" i="51"/>
  <c r="BT120" i="51"/>
  <c r="BB121" i="51"/>
  <c r="AJ122" i="51"/>
  <c r="R123" i="51"/>
  <c r="BT124" i="51"/>
  <c r="BB125" i="51"/>
  <c r="AJ126" i="51"/>
  <c r="R127" i="51"/>
  <c r="BT128" i="51"/>
  <c r="BB129" i="51"/>
  <c r="AJ130" i="51"/>
  <c r="R131" i="51"/>
  <c r="BT132" i="51"/>
  <c r="BB133" i="51"/>
  <c r="AJ134" i="51"/>
  <c r="R135" i="51"/>
  <c r="BT136" i="51"/>
  <c r="BB137" i="51"/>
  <c r="AJ138" i="51"/>
  <c r="R139" i="51"/>
  <c r="BT140" i="51"/>
  <c r="BB141" i="51"/>
  <c r="AJ142" i="51"/>
  <c r="R143" i="51"/>
  <c r="BT144" i="51"/>
  <c r="AJ146" i="51"/>
  <c r="R147" i="51"/>
  <c r="AJ150" i="51"/>
  <c r="AP102" i="51"/>
  <c r="BZ104" i="51"/>
  <c r="AP106" i="51"/>
  <c r="BZ108" i="51"/>
  <c r="AP110" i="51"/>
  <c r="BZ112" i="51"/>
  <c r="AP114" i="51"/>
  <c r="BZ116" i="51"/>
  <c r="AP118" i="51"/>
  <c r="BZ120" i="51"/>
  <c r="AP122" i="51"/>
  <c r="X123" i="51"/>
  <c r="BZ124" i="51"/>
  <c r="AP126" i="51"/>
  <c r="X127" i="51"/>
  <c r="BZ128" i="51"/>
  <c r="AP130" i="51"/>
  <c r="X131" i="51"/>
  <c r="BZ132" i="51"/>
  <c r="AP134" i="51"/>
  <c r="X135" i="51"/>
  <c r="BZ136" i="51"/>
  <c r="AP138" i="51"/>
  <c r="X139" i="51"/>
  <c r="BZ140" i="51"/>
  <c r="AP142" i="51"/>
  <c r="X143" i="51"/>
  <c r="BZ144" i="51"/>
  <c r="BH145" i="51"/>
  <c r="BJ145" i="51" s="1"/>
  <c r="AP146" i="51"/>
  <c r="X147" i="51"/>
  <c r="BZ148" i="51"/>
  <c r="BH149" i="51"/>
  <c r="BJ149" i="51" s="1"/>
  <c r="AP150" i="51"/>
  <c r="AD99" i="51"/>
  <c r="AV102" i="51"/>
  <c r="AD103" i="51"/>
  <c r="L104" i="51"/>
  <c r="AV106" i="51"/>
  <c r="AD107" i="51"/>
  <c r="L108" i="51"/>
  <c r="AV110" i="51"/>
  <c r="AD111" i="51"/>
  <c r="L112" i="51"/>
  <c r="AV114" i="51"/>
  <c r="AD115" i="51"/>
  <c r="L116" i="51"/>
  <c r="AV118" i="51"/>
  <c r="AD119" i="51"/>
  <c r="L120" i="51"/>
  <c r="AV122" i="51"/>
  <c r="AD123" i="51"/>
  <c r="AD127" i="51"/>
  <c r="AD131" i="51"/>
  <c r="AD135" i="51"/>
  <c r="AD139" i="51"/>
  <c r="AD143" i="51"/>
  <c r="AD147" i="51"/>
  <c r="AJ83" i="51"/>
  <c r="BT85" i="51"/>
  <c r="AJ87" i="51"/>
  <c r="BT89" i="51"/>
  <c r="AJ91" i="51"/>
  <c r="BT93" i="51"/>
  <c r="AJ95" i="51"/>
  <c r="BT97" i="51"/>
  <c r="AJ99" i="51"/>
  <c r="BT101" i="51"/>
  <c r="BB102" i="51"/>
  <c r="AJ103" i="51"/>
  <c r="R104" i="51"/>
  <c r="BT105" i="51"/>
  <c r="BB106" i="51"/>
  <c r="AJ107" i="51"/>
  <c r="R108" i="51"/>
  <c r="BT109" i="51"/>
  <c r="BB110" i="51"/>
  <c r="AJ111" i="51"/>
  <c r="R112" i="51"/>
  <c r="BT113" i="51"/>
  <c r="BB114" i="51"/>
  <c r="AJ115" i="51"/>
  <c r="R116" i="51"/>
  <c r="BT117" i="51"/>
  <c r="BB118" i="51"/>
  <c r="AJ119" i="51"/>
  <c r="R120" i="51"/>
  <c r="BT121" i="51"/>
  <c r="BB122" i="51"/>
  <c r="AJ123" i="51"/>
  <c r="R124" i="51"/>
  <c r="BT125" i="51"/>
  <c r="BB126" i="51"/>
  <c r="AJ127" i="51"/>
  <c r="R128" i="51"/>
  <c r="BT129" i="51"/>
  <c r="BB130" i="51"/>
  <c r="AJ131" i="51"/>
  <c r="R132" i="51"/>
  <c r="BT133" i="51"/>
  <c r="BB134" i="51"/>
  <c r="AJ135" i="51"/>
  <c r="R136" i="51"/>
  <c r="BT137" i="51"/>
  <c r="BB138" i="51"/>
  <c r="AJ139" i="51"/>
  <c r="R140" i="51"/>
  <c r="BT141" i="51"/>
  <c r="BB142" i="51"/>
  <c r="AJ143" i="51"/>
  <c r="R144" i="51"/>
  <c r="BT145" i="51"/>
  <c r="BB146" i="51"/>
  <c r="AJ147" i="51"/>
  <c r="R148" i="51"/>
  <c r="BT149" i="51"/>
  <c r="BB150" i="51"/>
  <c r="AP83" i="51"/>
  <c r="AP87" i="51"/>
  <c r="AP91" i="51"/>
  <c r="AP95" i="51"/>
  <c r="BZ97" i="51"/>
  <c r="AP99" i="51"/>
  <c r="BH102" i="51"/>
  <c r="BJ102" i="51" s="1"/>
  <c r="AP103" i="51"/>
  <c r="X104" i="51"/>
  <c r="BH106" i="51"/>
  <c r="BJ106" i="51" s="1"/>
  <c r="AP107" i="51"/>
  <c r="X108" i="51"/>
  <c r="BZ109" i="51"/>
  <c r="BH110" i="51"/>
  <c r="BJ110" i="51" s="1"/>
  <c r="AP111" i="51"/>
  <c r="X112" i="51"/>
  <c r="BH114" i="51"/>
  <c r="BJ114" i="51" s="1"/>
  <c r="AP115" i="51"/>
  <c r="X116" i="51"/>
  <c r="BZ117" i="51"/>
  <c r="BH118" i="51"/>
  <c r="BJ118" i="51" s="1"/>
  <c r="AP119" i="51"/>
  <c r="X120" i="51"/>
  <c r="BZ121" i="51"/>
  <c r="BH122" i="51"/>
  <c r="BJ122" i="51" s="1"/>
  <c r="AP123" i="51"/>
  <c r="X124" i="51"/>
  <c r="BZ125" i="51"/>
  <c r="BH126" i="51"/>
  <c r="BJ126" i="51" s="1"/>
  <c r="AP127" i="51"/>
  <c r="X128" i="51"/>
  <c r="BZ129" i="51"/>
  <c r="BH130" i="51"/>
  <c r="BJ130" i="51" s="1"/>
  <c r="AP131" i="51"/>
  <c r="X132" i="51"/>
  <c r="BZ133" i="51"/>
  <c r="BH134" i="51"/>
  <c r="BJ134" i="51" s="1"/>
  <c r="AP135" i="51"/>
  <c r="X136" i="51"/>
  <c r="BZ137" i="51"/>
  <c r="BH138" i="51"/>
  <c r="BJ138" i="51" s="1"/>
  <c r="AP139" i="51"/>
  <c r="X140" i="51"/>
  <c r="BZ141" i="51"/>
  <c r="BH142" i="51"/>
  <c r="BJ142" i="51" s="1"/>
  <c r="AP143" i="51"/>
  <c r="X144" i="51"/>
  <c r="BZ145" i="51"/>
  <c r="BH146" i="51"/>
  <c r="BJ146" i="51" s="1"/>
  <c r="AP147" i="51"/>
  <c r="BZ149" i="51"/>
  <c r="BH150" i="51"/>
  <c r="BJ150" i="51" s="1"/>
  <c r="BN102" i="51"/>
  <c r="AD104" i="51"/>
  <c r="BN106" i="51"/>
  <c r="AD108" i="51"/>
  <c r="BN110" i="51"/>
  <c r="AD112" i="51"/>
  <c r="BN114" i="51"/>
  <c r="AD116" i="51"/>
  <c r="BN118" i="51"/>
  <c r="AV119" i="51"/>
  <c r="AD120" i="51"/>
  <c r="BN122" i="51"/>
  <c r="AV123" i="51"/>
  <c r="AD124" i="51"/>
  <c r="BN126" i="51"/>
  <c r="AV127" i="51"/>
  <c r="AD128" i="51"/>
  <c r="BN130" i="51"/>
  <c r="AV131" i="51"/>
  <c r="AD132" i="51"/>
  <c r="BN134" i="51"/>
  <c r="AV135" i="51"/>
  <c r="AD136" i="51"/>
  <c r="BN138" i="51"/>
  <c r="AV139" i="51"/>
  <c r="AD140" i="51"/>
  <c r="BN142" i="51"/>
  <c r="AV143" i="51"/>
  <c r="BN146" i="51"/>
  <c r="AV147" i="51"/>
  <c r="BN150" i="51"/>
  <c r="BB143" i="51"/>
  <c r="BB147" i="51"/>
  <c r="BT150" i="51"/>
  <c r="AI41" i="67" l="1"/>
  <c r="Y41" i="67"/>
  <c r="AH40" i="67"/>
  <c r="X40" i="67"/>
  <c r="AJ41" i="67"/>
  <c r="Z41" i="67"/>
  <c r="AL41" i="67" s="1"/>
  <c r="AI40" i="67"/>
  <c r="Y40" i="67"/>
  <c r="X5" i="55"/>
  <c r="L5" i="55"/>
  <c r="BN5" i="55"/>
  <c r="AV5" i="55"/>
  <c r="BZ5" i="55"/>
  <c r="BH5" i="55"/>
  <c r="AP5" i="55"/>
  <c r="AJ5" i="55"/>
  <c r="R5" i="55"/>
  <c r="AD5" i="55"/>
  <c r="BT5" i="55"/>
  <c r="BB5" i="55"/>
  <c r="Z118" i="51"/>
  <c r="Z149" i="51"/>
  <c r="Z147" i="51"/>
  <c r="Z145" i="51"/>
  <c r="Z143" i="51"/>
  <c r="Z141" i="51"/>
  <c r="Z139" i="51"/>
  <c r="Z137" i="51"/>
  <c r="Z135" i="51"/>
  <c r="Z133" i="51"/>
  <c r="Z131" i="51"/>
  <c r="Z150" i="51"/>
  <c r="Z148" i="51"/>
  <c r="Z146" i="51"/>
  <c r="Z144" i="51"/>
  <c r="Z142" i="51"/>
  <c r="Z140" i="51"/>
  <c r="Z138" i="51"/>
  <c r="Z127" i="51"/>
  <c r="Z119" i="51"/>
  <c r="Z116" i="51"/>
  <c r="Z104" i="51"/>
  <c r="Z100" i="51"/>
  <c r="Z94" i="51"/>
  <c r="Z88" i="51"/>
  <c r="Z82" i="51"/>
  <c r="Z76" i="51"/>
  <c r="Z136" i="51"/>
  <c r="Z124" i="51"/>
  <c r="Z132" i="51"/>
  <c r="Z113" i="51"/>
  <c r="Z111" i="51"/>
  <c r="Z109" i="51"/>
  <c r="Z107" i="51"/>
  <c r="Z126" i="51"/>
  <c r="Z105" i="51"/>
  <c r="Z102" i="51"/>
  <c r="Z96" i="51"/>
  <c r="Z123" i="51"/>
  <c r="Z115" i="51"/>
  <c r="Z128" i="51"/>
  <c r="Z120" i="51"/>
  <c r="Z117" i="51"/>
  <c r="Z73" i="51"/>
  <c r="Z67" i="51"/>
  <c r="Z61" i="51"/>
  <c r="Z55" i="51"/>
  <c r="Z129" i="51"/>
  <c r="Z122" i="51"/>
  <c r="Z87" i="51"/>
  <c r="Z74" i="51"/>
  <c r="Z68" i="51"/>
  <c r="Z62" i="51"/>
  <c r="Z56" i="51"/>
  <c r="Z93" i="51"/>
  <c r="Z85" i="51"/>
  <c r="Z83" i="51"/>
  <c r="Z80" i="51"/>
  <c r="Z69" i="51"/>
  <c r="Z63" i="51"/>
  <c r="Z57" i="51"/>
  <c r="Z134" i="51"/>
  <c r="Z121" i="51"/>
  <c r="Z95" i="51"/>
  <c r="Z75" i="51"/>
  <c r="Z114" i="51"/>
  <c r="Z78" i="51"/>
  <c r="Z70" i="51"/>
  <c r="Z64" i="51"/>
  <c r="Z58" i="51"/>
  <c r="Z52" i="51"/>
  <c r="Z51" i="51"/>
  <c r="Z50" i="51"/>
  <c r="Z49" i="51"/>
  <c r="Z48" i="51"/>
  <c r="Z47" i="51"/>
  <c r="Z46" i="51"/>
  <c r="Z45" i="51"/>
  <c r="Z44" i="51"/>
  <c r="Z43" i="51"/>
  <c r="Z42" i="51"/>
  <c r="AA42" i="51" s="1"/>
  <c r="AB42" i="51" s="1"/>
  <c r="AC42" i="51" s="1"/>
  <c r="T41" i="65" s="1"/>
  <c r="AF41" i="65" s="1"/>
  <c r="Z41" i="51"/>
  <c r="AA41" i="51" s="1"/>
  <c r="AB41" i="51" s="1"/>
  <c r="AC41" i="51" s="1"/>
  <c r="T40" i="65" s="1"/>
  <c r="AF40" i="65" s="1"/>
  <c r="Z40" i="51"/>
  <c r="Z39" i="51"/>
  <c r="Z38" i="51"/>
  <c r="Z37" i="51"/>
  <c r="Z36" i="51"/>
  <c r="Z35" i="51"/>
  <c r="Z34" i="51"/>
  <c r="Z33" i="51"/>
  <c r="Z32" i="51"/>
  <c r="Z31" i="51"/>
  <c r="Z30" i="51"/>
  <c r="Z29" i="51"/>
  <c r="Z125" i="51"/>
  <c r="Z97" i="51"/>
  <c r="Z90" i="51"/>
  <c r="Z81" i="51"/>
  <c r="Z71" i="51"/>
  <c r="Z65" i="51"/>
  <c r="Z59" i="51"/>
  <c r="Z112" i="51"/>
  <c r="Z108" i="51"/>
  <c r="Z92" i="51"/>
  <c r="Z86" i="51"/>
  <c r="Z98" i="51"/>
  <c r="Z89" i="51"/>
  <c r="Z28" i="51"/>
  <c r="Z27" i="51"/>
  <c r="Z26" i="51"/>
  <c r="Z25" i="51"/>
  <c r="Z24" i="51"/>
  <c r="Z23" i="51"/>
  <c r="Z22" i="51"/>
  <c r="Z21" i="51"/>
  <c r="Z20" i="51"/>
  <c r="Z19" i="51"/>
  <c r="Z18" i="51"/>
  <c r="Z17" i="51"/>
  <c r="Z16" i="51"/>
  <c r="Z15" i="51"/>
  <c r="Z14" i="51"/>
  <c r="Z13" i="51"/>
  <c r="Z12" i="51"/>
  <c r="Z11" i="51"/>
  <c r="Z10" i="51"/>
  <c r="Z9" i="51"/>
  <c r="Z8" i="51"/>
  <c r="Z7" i="51"/>
  <c r="Z6" i="51"/>
  <c r="Z5" i="51"/>
  <c r="Z106" i="51"/>
  <c r="Z77" i="51"/>
  <c r="Z53" i="51"/>
  <c r="Z130" i="51"/>
  <c r="Z66" i="51"/>
  <c r="Z103" i="51"/>
  <c r="Z79" i="51"/>
  <c r="Z72" i="51"/>
  <c r="Z99" i="51"/>
  <c r="Z110" i="51"/>
  <c r="Z101" i="51"/>
  <c r="Z91" i="51"/>
  <c r="Z54" i="51"/>
  <c r="Z60" i="51"/>
  <c r="Z84" i="51"/>
  <c r="BD150" i="51"/>
  <c r="BD149" i="51"/>
  <c r="BD148" i="51"/>
  <c r="BD147" i="51"/>
  <c r="BD146" i="51"/>
  <c r="BD145" i="51"/>
  <c r="BD144" i="51"/>
  <c r="BD143" i="51"/>
  <c r="BD142" i="51"/>
  <c r="BD141" i="51"/>
  <c r="BD140" i="51"/>
  <c r="BD139" i="51"/>
  <c r="BD138" i="51"/>
  <c r="BD137" i="51"/>
  <c r="BD136" i="51"/>
  <c r="BD135" i="51"/>
  <c r="BD134" i="51"/>
  <c r="BD133" i="51"/>
  <c r="BD132" i="51"/>
  <c r="BD131" i="51"/>
  <c r="BD130" i="51"/>
  <c r="BD129" i="51"/>
  <c r="BD128" i="51"/>
  <c r="BD127" i="51"/>
  <c r="BD126" i="51"/>
  <c r="BD125" i="51"/>
  <c r="BD124" i="51"/>
  <c r="BD123" i="51"/>
  <c r="BD122" i="51"/>
  <c r="BD121" i="51"/>
  <c r="BD120" i="51"/>
  <c r="BD119" i="51"/>
  <c r="BD117" i="51"/>
  <c r="BD113" i="51"/>
  <c r="BD114" i="51"/>
  <c r="BD103" i="51"/>
  <c r="BD99" i="51"/>
  <c r="BD93" i="51"/>
  <c r="BD87" i="51"/>
  <c r="BD100" i="51"/>
  <c r="BD94" i="51"/>
  <c r="BD88" i="51"/>
  <c r="BD82" i="51"/>
  <c r="BD76" i="51"/>
  <c r="BD116" i="51"/>
  <c r="BD104" i="51"/>
  <c r="BD101" i="51"/>
  <c r="BD95" i="51"/>
  <c r="BD89" i="51"/>
  <c r="BD96" i="51"/>
  <c r="BD90" i="51"/>
  <c r="BD84" i="51"/>
  <c r="BD78" i="51"/>
  <c r="BD109" i="51"/>
  <c r="BD105" i="51"/>
  <c r="BD97" i="51"/>
  <c r="BD81" i="51"/>
  <c r="BD102" i="51"/>
  <c r="BD112" i="51"/>
  <c r="BD108" i="51"/>
  <c r="BD92" i="51"/>
  <c r="BD79" i="51"/>
  <c r="BD118" i="51"/>
  <c r="BD74" i="51"/>
  <c r="BD68" i="51"/>
  <c r="BD62" i="51"/>
  <c r="BD56" i="51"/>
  <c r="BD111" i="51"/>
  <c r="BD107" i="51"/>
  <c r="BD91" i="51"/>
  <c r="BD77" i="51"/>
  <c r="BD85" i="51"/>
  <c r="BD80" i="51"/>
  <c r="BD69" i="51"/>
  <c r="BD63" i="51"/>
  <c r="BD57" i="51"/>
  <c r="BD110" i="51"/>
  <c r="BD106" i="51"/>
  <c r="BD98" i="51"/>
  <c r="BD83" i="51"/>
  <c r="BD75" i="51"/>
  <c r="BD70" i="51"/>
  <c r="BD64" i="51"/>
  <c r="BD58" i="51"/>
  <c r="BD52" i="51"/>
  <c r="BD51" i="51"/>
  <c r="BD50" i="51"/>
  <c r="BD49" i="51"/>
  <c r="BD48" i="51"/>
  <c r="BD47" i="51"/>
  <c r="BD46" i="51"/>
  <c r="BD45" i="51"/>
  <c r="BD44" i="51"/>
  <c r="BD43" i="51"/>
  <c r="BD42" i="51"/>
  <c r="BE42" i="51" s="1"/>
  <c r="BF42" i="51" s="1"/>
  <c r="BG42" i="51" s="1"/>
  <c r="Y41" i="65" s="1"/>
  <c r="AK41" i="65" s="1"/>
  <c r="BD41" i="51"/>
  <c r="BE41" i="51" s="1"/>
  <c r="BF41" i="51" s="1"/>
  <c r="BG41" i="51" s="1"/>
  <c r="Y40" i="65" s="1"/>
  <c r="AK40" i="65" s="1"/>
  <c r="BD40" i="51"/>
  <c r="BD39" i="51"/>
  <c r="BD38" i="51"/>
  <c r="BD37" i="51"/>
  <c r="BD36" i="51"/>
  <c r="BD35" i="51"/>
  <c r="BD34" i="51"/>
  <c r="BD33" i="51"/>
  <c r="BD32" i="51"/>
  <c r="BD31" i="51"/>
  <c r="BD30" i="51"/>
  <c r="BD65" i="51"/>
  <c r="BD72" i="51"/>
  <c r="BD54" i="51"/>
  <c r="BD115" i="51"/>
  <c r="BD86" i="51"/>
  <c r="BD61" i="51"/>
  <c r="BD28" i="51"/>
  <c r="BD27" i="51"/>
  <c r="BD26" i="51"/>
  <c r="BD25" i="51"/>
  <c r="BD24" i="51"/>
  <c r="BD23" i="51"/>
  <c r="BD22" i="51"/>
  <c r="BD21" i="51"/>
  <c r="BD20" i="51"/>
  <c r="BD19" i="51"/>
  <c r="BD18" i="51"/>
  <c r="BD17" i="51"/>
  <c r="BD16" i="51"/>
  <c r="BD15" i="51"/>
  <c r="BD14" i="51"/>
  <c r="BD13" i="51"/>
  <c r="BD12" i="51"/>
  <c r="BD11" i="51"/>
  <c r="BD10" i="51"/>
  <c r="BD9" i="51"/>
  <c r="BD8" i="51"/>
  <c r="BD7" i="51"/>
  <c r="BD6" i="51"/>
  <c r="BD5" i="51"/>
  <c r="BD29" i="51"/>
  <c r="BD71" i="51"/>
  <c r="BD60" i="51"/>
  <c r="BD53" i="51"/>
  <c r="BD67" i="51"/>
  <c r="BD59" i="51"/>
  <c r="BD66" i="51"/>
  <c r="BD73" i="51"/>
  <c r="BD55" i="51"/>
  <c r="AR149" i="51"/>
  <c r="AR147" i="51"/>
  <c r="AR145" i="51"/>
  <c r="AR143" i="51"/>
  <c r="AR141" i="51"/>
  <c r="AR139" i="51"/>
  <c r="AR137" i="51"/>
  <c r="AR135" i="51"/>
  <c r="AR133" i="51"/>
  <c r="AR131" i="51"/>
  <c r="AR129" i="51"/>
  <c r="AR127" i="51"/>
  <c r="AR125" i="51"/>
  <c r="AR123" i="51"/>
  <c r="AR121" i="51"/>
  <c r="AR119" i="51"/>
  <c r="AR116" i="51"/>
  <c r="AR112" i="51"/>
  <c r="AR111" i="51"/>
  <c r="AR110" i="51"/>
  <c r="AR109" i="51"/>
  <c r="AR108" i="51"/>
  <c r="AR107" i="51"/>
  <c r="AR106" i="51"/>
  <c r="AR105" i="51"/>
  <c r="AR104" i="51"/>
  <c r="AR103" i="51"/>
  <c r="AR102" i="51"/>
  <c r="AR101" i="51"/>
  <c r="AR100" i="51"/>
  <c r="AR99" i="51"/>
  <c r="AR98" i="51"/>
  <c r="AR97" i="51"/>
  <c r="AR96" i="51"/>
  <c r="AR95" i="51"/>
  <c r="AR94" i="51"/>
  <c r="AR93" i="51"/>
  <c r="AR92" i="51"/>
  <c r="AR91" i="51"/>
  <c r="AR90" i="51"/>
  <c r="AR89" i="51"/>
  <c r="AR88" i="51"/>
  <c r="AR87" i="51"/>
  <c r="AR86" i="51"/>
  <c r="AR85" i="51"/>
  <c r="AR84" i="51"/>
  <c r="AR83" i="51"/>
  <c r="AR82" i="51"/>
  <c r="AR81" i="51"/>
  <c r="AR80" i="51"/>
  <c r="AR79" i="51"/>
  <c r="AR78" i="51"/>
  <c r="AR77" i="51"/>
  <c r="AR76" i="51"/>
  <c r="AR150" i="51"/>
  <c r="AR148" i="51"/>
  <c r="AR146" i="51"/>
  <c r="AR144" i="51"/>
  <c r="AR142" i="51"/>
  <c r="AR140" i="51"/>
  <c r="AR138" i="51"/>
  <c r="AR136" i="51"/>
  <c r="AR134" i="51"/>
  <c r="AR132" i="51"/>
  <c r="AR130" i="51"/>
  <c r="AR128" i="51"/>
  <c r="AR126" i="51"/>
  <c r="AR124" i="51"/>
  <c r="AR122" i="51"/>
  <c r="AR120" i="51"/>
  <c r="AR114" i="51"/>
  <c r="AR113" i="51"/>
  <c r="AR118" i="51"/>
  <c r="AR115" i="51"/>
  <c r="AR117" i="51"/>
  <c r="AR75" i="51"/>
  <c r="AR70" i="51"/>
  <c r="AR64" i="51"/>
  <c r="AR58" i="51"/>
  <c r="AR71" i="51"/>
  <c r="AR65" i="51"/>
  <c r="AR59" i="51"/>
  <c r="AR53" i="51"/>
  <c r="AR72" i="51"/>
  <c r="AR66" i="51"/>
  <c r="AR60" i="51"/>
  <c r="AR54" i="51"/>
  <c r="AR73" i="51"/>
  <c r="AR67" i="51"/>
  <c r="AR61" i="51"/>
  <c r="AR55" i="51"/>
  <c r="AR74" i="51"/>
  <c r="AR68" i="51"/>
  <c r="AR62" i="51"/>
  <c r="AR56" i="51"/>
  <c r="AR69" i="51"/>
  <c r="AR52" i="51"/>
  <c r="AR50" i="51"/>
  <c r="AR48" i="51"/>
  <c r="AR46" i="51"/>
  <c r="AR43" i="51"/>
  <c r="AR40" i="51"/>
  <c r="AR37" i="51"/>
  <c r="AR34" i="51"/>
  <c r="AR31" i="51"/>
  <c r="AR57" i="51"/>
  <c r="AR44" i="51"/>
  <c r="AR41" i="51"/>
  <c r="AS41" i="51" s="1"/>
  <c r="AT41" i="51" s="1"/>
  <c r="AU41" i="51" s="1"/>
  <c r="W40" i="65" s="1"/>
  <c r="AI40" i="65" s="1"/>
  <c r="AR38" i="51"/>
  <c r="AR35" i="51"/>
  <c r="AR32" i="51"/>
  <c r="AR28" i="51"/>
  <c r="AR27" i="51"/>
  <c r="AR26" i="51"/>
  <c r="AR25" i="51"/>
  <c r="AR24" i="51"/>
  <c r="AR23" i="51"/>
  <c r="AR22" i="51"/>
  <c r="AR21" i="51"/>
  <c r="AR20" i="51"/>
  <c r="AR19" i="51"/>
  <c r="AR18" i="51"/>
  <c r="AR17" i="51"/>
  <c r="AR16" i="51"/>
  <c r="AR15" i="51"/>
  <c r="AR14" i="51"/>
  <c r="AR13" i="51"/>
  <c r="AR12" i="51"/>
  <c r="AR11" i="51"/>
  <c r="AR10" i="51"/>
  <c r="AR9" i="51"/>
  <c r="AR8" i="51"/>
  <c r="AR7" i="51"/>
  <c r="AR6" i="51"/>
  <c r="AR5" i="51"/>
  <c r="AR51" i="51"/>
  <c r="AR49" i="51"/>
  <c r="AR47" i="51"/>
  <c r="AR29" i="51"/>
  <c r="AR63" i="51"/>
  <c r="AR45" i="51"/>
  <c r="AR42" i="51"/>
  <c r="AS42" i="51" s="1"/>
  <c r="AT42" i="51" s="1"/>
  <c r="AU42" i="51" s="1"/>
  <c r="W41" i="65" s="1"/>
  <c r="AI41" i="65" s="1"/>
  <c r="AR39" i="51"/>
  <c r="AR36" i="51"/>
  <c r="AR33" i="51"/>
  <c r="AR30" i="51"/>
  <c r="BP150" i="51"/>
  <c r="BP149" i="51"/>
  <c r="BP148" i="51"/>
  <c r="BP147" i="51"/>
  <c r="BP146" i="51"/>
  <c r="BP145" i="51"/>
  <c r="BP144" i="51"/>
  <c r="BP143" i="51"/>
  <c r="BP142" i="51"/>
  <c r="BP141" i="51"/>
  <c r="BP140" i="51"/>
  <c r="BP139" i="51"/>
  <c r="BP138" i="51"/>
  <c r="BP137" i="51"/>
  <c r="BP136" i="51"/>
  <c r="BP135" i="51"/>
  <c r="BP134" i="51"/>
  <c r="BP133" i="51"/>
  <c r="BP132" i="51"/>
  <c r="BP131" i="51"/>
  <c r="BP130" i="51"/>
  <c r="BP129" i="51"/>
  <c r="BP128" i="51"/>
  <c r="BP127" i="51"/>
  <c r="BP126" i="51"/>
  <c r="BP125" i="51"/>
  <c r="BP124" i="51"/>
  <c r="BP123" i="51"/>
  <c r="BP122" i="51"/>
  <c r="BP121" i="51"/>
  <c r="BP120" i="51"/>
  <c r="BP119" i="51"/>
  <c r="BP118" i="51"/>
  <c r="BP117" i="51"/>
  <c r="BP116" i="51"/>
  <c r="BP115" i="51"/>
  <c r="BP114" i="51"/>
  <c r="BP113" i="51"/>
  <c r="BP112" i="51"/>
  <c r="BP111" i="51"/>
  <c r="BP110" i="51"/>
  <c r="BP109" i="51"/>
  <c r="BP108" i="51"/>
  <c r="BP107" i="51"/>
  <c r="BP106" i="51"/>
  <c r="BP105" i="51"/>
  <c r="BP104" i="51"/>
  <c r="BP103" i="51"/>
  <c r="BP102" i="51"/>
  <c r="BP101" i="51"/>
  <c r="BP95" i="51"/>
  <c r="BP89" i="51"/>
  <c r="BP83" i="51"/>
  <c r="BP96" i="51"/>
  <c r="BP90" i="51"/>
  <c r="BP84" i="51"/>
  <c r="BP78" i="51"/>
  <c r="BP97" i="51"/>
  <c r="BP91" i="51"/>
  <c r="BP98" i="51"/>
  <c r="BP92" i="51"/>
  <c r="BP86" i="51"/>
  <c r="BP80" i="51"/>
  <c r="BP85" i="51"/>
  <c r="BP93" i="51"/>
  <c r="BP75" i="51"/>
  <c r="BP70" i="51"/>
  <c r="BP64" i="51"/>
  <c r="BP58" i="51"/>
  <c r="BP52" i="51"/>
  <c r="BP51" i="51"/>
  <c r="BP50" i="51"/>
  <c r="BP49" i="51"/>
  <c r="BP48" i="51"/>
  <c r="BP47" i="51"/>
  <c r="BP46" i="51"/>
  <c r="BP100" i="51"/>
  <c r="BP71" i="51"/>
  <c r="BP65" i="51"/>
  <c r="BP59" i="51"/>
  <c r="BP53" i="51"/>
  <c r="BP81" i="51"/>
  <c r="BP72" i="51"/>
  <c r="BP66" i="51"/>
  <c r="BP60" i="51"/>
  <c r="BP54" i="51"/>
  <c r="BP57" i="51"/>
  <c r="BP29" i="51"/>
  <c r="BP35" i="51"/>
  <c r="BP67" i="51"/>
  <c r="BP32" i="51"/>
  <c r="BP99" i="51"/>
  <c r="BP74" i="51"/>
  <c r="BP56" i="51"/>
  <c r="BP45" i="51"/>
  <c r="BP42" i="51"/>
  <c r="BQ42" i="51" s="1"/>
  <c r="BR42" i="51" s="1"/>
  <c r="BS42" i="51" s="1"/>
  <c r="AA41" i="65" s="1"/>
  <c r="AM41" i="65" s="1"/>
  <c r="BP39" i="51"/>
  <c r="BP36" i="51"/>
  <c r="BP33" i="51"/>
  <c r="BP30" i="51"/>
  <c r="BP44" i="51"/>
  <c r="BP63" i="51"/>
  <c r="BP77" i="51"/>
  <c r="BP68" i="51"/>
  <c r="BP82" i="51"/>
  <c r="BP73" i="51"/>
  <c r="BP55" i="51"/>
  <c r="BP88" i="51"/>
  <c r="BP62" i="51"/>
  <c r="BP43" i="51"/>
  <c r="BP40" i="51"/>
  <c r="BP37" i="51"/>
  <c r="BP34" i="51"/>
  <c r="BP31" i="51"/>
  <c r="BP41" i="51"/>
  <c r="BQ41" i="51" s="1"/>
  <c r="BR41" i="51" s="1"/>
  <c r="BS41" i="51" s="1"/>
  <c r="AA40" i="65" s="1"/>
  <c r="AM40" i="65" s="1"/>
  <c r="BP69" i="51"/>
  <c r="BP79" i="51"/>
  <c r="BP94" i="51"/>
  <c r="BP87" i="51"/>
  <c r="BP76" i="51"/>
  <c r="BP61" i="51"/>
  <c r="BP28" i="51"/>
  <c r="BP27" i="51"/>
  <c r="BP26" i="51"/>
  <c r="BP25" i="51"/>
  <c r="BP24" i="51"/>
  <c r="BP23" i="51"/>
  <c r="BP22" i="51"/>
  <c r="BP21" i="51"/>
  <c r="BP20" i="51"/>
  <c r="BP19" i="51"/>
  <c r="BP18" i="51"/>
  <c r="BP17" i="51"/>
  <c r="BP16" i="51"/>
  <c r="BP15" i="51"/>
  <c r="BP14" i="51"/>
  <c r="BP13" i="51"/>
  <c r="BP12" i="51"/>
  <c r="BP11" i="51"/>
  <c r="BP10" i="51"/>
  <c r="BP9" i="51"/>
  <c r="BP8" i="51"/>
  <c r="BP7" i="51"/>
  <c r="BP6" i="51"/>
  <c r="BP5" i="51"/>
  <c r="BP38" i="51"/>
  <c r="AL150" i="51"/>
  <c r="AL149" i="51"/>
  <c r="AL148" i="51"/>
  <c r="AL147" i="51"/>
  <c r="AL146" i="51"/>
  <c r="AL145" i="51"/>
  <c r="AL144" i="51"/>
  <c r="AL143" i="51"/>
  <c r="AL142" i="51"/>
  <c r="AL141" i="51"/>
  <c r="AL140" i="51"/>
  <c r="AL139" i="51"/>
  <c r="AL138" i="51"/>
  <c r="AL137" i="51"/>
  <c r="AL136" i="51"/>
  <c r="AL135" i="51"/>
  <c r="AL134" i="51"/>
  <c r="AL133" i="51"/>
  <c r="AL132" i="51"/>
  <c r="AL131" i="51"/>
  <c r="AL130" i="51"/>
  <c r="AL129" i="51"/>
  <c r="AL128" i="51"/>
  <c r="AL127" i="51"/>
  <c r="AL126" i="51"/>
  <c r="AL125" i="51"/>
  <c r="AL124" i="51"/>
  <c r="AL123" i="51"/>
  <c r="AL122" i="51"/>
  <c r="AL121" i="51"/>
  <c r="AL120" i="51"/>
  <c r="AL119" i="51"/>
  <c r="AL118" i="51"/>
  <c r="AL117" i="51"/>
  <c r="AL116" i="51"/>
  <c r="AL113" i="51"/>
  <c r="AL111" i="51"/>
  <c r="AL109" i="51"/>
  <c r="AL107" i="51"/>
  <c r="AL96" i="51"/>
  <c r="AL90" i="51"/>
  <c r="AL84" i="51"/>
  <c r="AL78" i="51"/>
  <c r="AL105" i="51"/>
  <c r="AL102" i="51"/>
  <c r="AL98" i="51"/>
  <c r="AL92" i="51"/>
  <c r="AL103" i="51"/>
  <c r="AL114" i="51"/>
  <c r="AL75" i="51"/>
  <c r="AL110" i="51"/>
  <c r="AL106" i="51"/>
  <c r="AL93" i="51"/>
  <c r="AL85" i="51"/>
  <c r="AL80" i="51"/>
  <c r="AL69" i="51"/>
  <c r="AL63" i="51"/>
  <c r="AL57" i="51"/>
  <c r="AL100" i="51"/>
  <c r="AL115" i="51"/>
  <c r="AL95" i="51"/>
  <c r="AL70" i="51"/>
  <c r="AL64" i="51"/>
  <c r="AL58" i="51"/>
  <c r="AL88" i="51"/>
  <c r="AL81" i="51"/>
  <c r="AL71" i="51"/>
  <c r="AL65" i="51"/>
  <c r="AL59" i="51"/>
  <c r="AL53" i="51"/>
  <c r="AL97" i="51"/>
  <c r="AL86" i="51"/>
  <c r="AL112" i="51"/>
  <c r="AL108" i="51"/>
  <c r="AL99" i="51"/>
  <c r="AL76" i="51"/>
  <c r="AL72" i="51"/>
  <c r="AL66" i="51"/>
  <c r="AL60" i="51"/>
  <c r="AL54" i="51"/>
  <c r="AL94" i="51"/>
  <c r="AL79" i="51"/>
  <c r="AL101" i="51"/>
  <c r="AL73" i="51"/>
  <c r="AL67" i="51"/>
  <c r="AL61" i="51"/>
  <c r="AL55" i="51"/>
  <c r="AL104" i="51"/>
  <c r="AL82" i="51"/>
  <c r="AL77" i="51"/>
  <c r="AL62" i="51"/>
  <c r="AL42" i="51"/>
  <c r="AM42" i="51" s="1"/>
  <c r="AN42" i="51" s="1"/>
  <c r="AO42" i="51" s="1"/>
  <c r="V41" i="65" s="1"/>
  <c r="AH41" i="65" s="1"/>
  <c r="AL87" i="51"/>
  <c r="AL52" i="51"/>
  <c r="AL50" i="51"/>
  <c r="AL48" i="51"/>
  <c r="AL46" i="51"/>
  <c r="AL43" i="51"/>
  <c r="AL40" i="51"/>
  <c r="AL37" i="51"/>
  <c r="AL34" i="51"/>
  <c r="AL31" i="51"/>
  <c r="AL91" i="51"/>
  <c r="AL45" i="51"/>
  <c r="AL39" i="51"/>
  <c r="AL30" i="51"/>
  <c r="AL68" i="51"/>
  <c r="AL44" i="51"/>
  <c r="AL41" i="51"/>
  <c r="AM41" i="51" s="1"/>
  <c r="AN41" i="51" s="1"/>
  <c r="AO41" i="51" s="1"/>
  <c r="V40" i="65" s="1"/>
  <c r="AH40" i="65" s="1"/>
  <c r="AL38" i="51"/>
  <c r="AL35" i="51"/>
  <c r="AL32" i="51"/>
  <c r="AL36" i="51"/>
  <c r="AL28" i="51"/>
  <c r="AL27" i="51"/>
  <c r="AL26" i="51"/>
  <c r="AL25" i="51"/>
  <c r="AL24" i="51"/>
  <c r="AL23" i="51"/>
  <c r="AL22" i="51"/>
  <c r="AL21" i="51"/>
  <c r="AL20" i="51"/>
  <c r="AL19" i="51"/>
  <c r="AL18" i="51"/>
  <c r="AL17" i="51"/>
  <c r="AL16" i="51"/>
  <c r="AL15" i="51"/>
  <c r="AL14" i="51"/>
  <c r="AL13" i="51"/>
  <c r="AL12" i="51"/>
  <c r="AL11" i="51"/>
  <c r="AL10" i="51"/>
  <c r="AL9" i="51"/>
  <c r="AL8" i="51"/>
  <c r="AL7" i="51"/>
  <c r="AL6" i="51"/>
  <c r="AL5" i="51"/>
  <c r="AL33" i="51"/>
  <c r="AL89" i="51"/>
  <c r="AL83" i="51"/>
  <c r="AL51" i="51"/>
  <c r="AL49" i="51"/>
  <c r="AL47" i="51"/>
  <c r="AL29" i="51"/>
  <c r="AL74" i="51"/>
  <c r="AL56" i="51"/>
  <c r="BV150" i="51"/>
  <c r="BV149" i="51"/>
  <c r="BV148" i="51"/>
  <c r="BV147" i="51"/>
  <c r="BV146" i="51"/>
  <c r="BV145" i="51"/>
  <c r="BV144" i="51"/>
  <c r="BV143" i="51"/>
  <c r="BV142" i="51"/>
  <c r="BV141" i="51"/>
  <c r="BV140" i="51"/>
  <c r="BV139" i="51"/>
  <c r="BV138" i="51"/>
  <c r="BV137" i="51"/>
  <c r="BV136" i="51"/>
  <c r="BV135" i="51"/>
  <c r="BV134" i="51"/>
  <c r="BV133" i="51"/>
  <c r="BV132" i="51"/>
  <c r="BV131" i="51"/>
  <c r="BV130" i="51"/>
  <c r="BV129" i="51"/>
  <c r="BV128" i="51"/>
  <c r="BV127" i="51"/>
  <c r="BV126" i="51"/>
  <c r="BV125" i="51"/>
  <c r="BV124" i="51"/>
  <c r="BV123" i="51"/>
  <c r="BV122" i="51"/>
  <c r="BV121" i="51"/>
  <c r="BV120" i="51"/>
  <c r="BV119" i="51"/>
  <c r="BV118" i="51"/>
  <c r="BV117" i="51"/>
  <c r="BV116" i="51"/>
  <c r="BV115" i="51"/>
  <c r="BV112" i="51"/>
  <c r="BV114" i="51"/>
  <c r="BV104" i="51"/>
  <c r="BV101" i="51"/>
  <c r="BV96" i="51"/>
  <c r="BV90" i="51"/>
  <c r="BV84" i="51"/>
  <c r="BV111" i="51"/>
  <c r="BV109" i="51"/>
  <c r="BV107" i="51"/>
  <c r="BV105" i="51"/>
  <c r="BV102" i="51"/>
  <c r="BV97" i="51"/>
  <c r="BV91" i="51"/>
  <c r="BV85" i="51"/>
  <c r="BV79" i="51"/>
  <c r="BV113" i="51"/>
  <c r="BV98" i="51"/>
  <c r="BV92" i="51"/>
  <c r="BV103" i="51"/>
  <c r="BV99" i="51"/>
  <c r="BV93" i="51"/>
  <c r="BV87" i="51"/>
  <c r="BV81" i="51"/>
  <c r="BV75" i="51"/>
  <c r="BV74" i="51"/>
  <c r="BV80" i="51"/>
  <c r="BV110" i="51"/>
  <c r="BV106" i="51"/>
  <c r="BV100" i="51"/>
  <c r="BV83" i="51"/>
  <c r="BV71" i="51"/>
  <c r="BV65" i="51"/>
  <c r="BV59" i="51"/>
  <c r="BV53" i="51"/>
  <c r="BV78" i="51"/>
  <c r="BV95" i="51"/>
  <c r="BV72" i="51"/>
  <c r="BV66" i="51"/>
  <c r="BV60" i="51"/>
  <c r="BV54" i="51"/>
  <c r="BV88" i="51"/>
  <c r="BV86" i="51"/>
  <c r="BV76" i="51"/>
  <c r="BV73" i="51"/>
  <c r="BV67" i="51"/>
  <c r="BV61" i="51"/>
  <c r="BV55" i="51"/>
  <c r="BV64" i="51"/>
  <c r="BV51" i="51"/>
  <c r="BV49" i="51"/>
  <c r="BV47" i="51"/>
  <c r="BV56" i="51"/>
  <c r="BV45" i="51"/>
  <c r="BV42" i="51"/>
  <c r="BW42" i="51" s="1"/>
  <c r="BX42" i="51" s="1"/>
  <c r="BY42" i="51" s="1"/>
  <c r="AB41" i="65" s="1"/>
  <c r="AN41" i="65" s="1"/>
  <c r="BV39" i="51"/>
  <c r="BV36" i="51"/>
  <c r="BV33" i="51"/>
  <c r="BV30" i="51"/>
  <c r="BV108" i="51"/>
  <c r="BV89" i="51"/>
  <c r="BV63" i="51"/>
  <c r="BV77" i="51"/>
  <c r="BV82" i="51"/>
  <c r="BV70" i="51"/>
  <c r="BV62" i="51"/>
  <c r="BV43" i="51"/>
  <c r="BV40" i="51"/>
  <c r="BV37" i="51"/>
  <c r="BV34" i="51"/>
  <c r="BV31" i="51"/>
  <c r="BV69" i="51"/>
  <c r="BV52" i="51"/>
  <c r="BV50" i="51"/>
  <c r="BV48" i="51"/>
  <c r="BV46" i="51"/>
  <c r="BV94" i="51"/>
  <c r="BV58" i="51"/>
  <c r="BV28" i="51"/>
  <c r="BV27" i="51"/>
  <c r="BV26" i="51"/>
  <c r="BV25" i="51"/>
  <c r="BV24" i="51"/>
  <c r="BV23" i="51"/>
  <c r="BV22" i="51"/>
  <c r="BV21" i="51"/>
  <c r="BV20" i="51"/>
  <c r="BV19" i="51"/>
  <c r="BV18" i="51"/>
  <c r="BV17" i="51"/>
  <c r="BV16" i="51"/>
  <c r="BV15" i="51"/>
  <c r="BV14" i="51"/>
  <c r="BV13" i="51"/>
  <c r="BV12" i="51"/>
  <c r="BV11" i="51"/>
  <c r="BV10" i="51"/>
  <c r="BV9" i="51"/>
  <c r="BV8" i="51"/>
  <c r="BV7" i="51"/>
  <c r="BV6" i="51"/>
  <c r="BV5" i="51"/>
  <c r="BV68" i="51"/>
  <c r="BV44" i="51"/>
  <c r="BV41" i="51"/>
  <c r="BW41" i="51" s="1"/>
  <c r="BX41" i="51" s="1"/>
  <c r="BY41" i="51" s="1"/>
  <c r="AB40" i="65" s="1"/>
  <c r="AN40" i="65" s="1"/>
  <c r="BV38" i="51"/>
  <c r="BV35" i="51"/>
  <c r="BV32" i="51"/>
  <c r="BV57" i="51"/>
  <c r="BV29" i="51"/>
  <c r="CB116" i="51"/>
  <c r="CB111" i="51"/>
  <c r="CB110" i="51"/>
  <c r="CB109" i="51"/>
  <c r="CB108" i="51"/>
  <c r="CB107" i="51"/>
  <c r="CB106" i="51"/>
  <c r="CB105" i="51"/>
  <c r="CB104" i="51"/>
  <c r="CB103" i="51"/>
  <c r="CB102" i="51"/>
  <c r="CB101" i="51"/>
  <c r="CB100" i="51"/>
  <c r="CB99" i="51"/>
  <c r="CB98" i="51"/>
  <c r="CB97" i="51"/>
  <c r="CB96" i="51"/>
  <c r="CB95" i="51"/>
  <c r="CB94" i="51"/>
  <c r="CB93" i="51"/>
  <c r="CB92" i="51"/>
  <c r="CB91" i="51"/>
  <c r="CB90" i="51"/>
  <c r="CB89" i="51"/>
  <c r="CB88" i="51"/>
  <c r="CB87" i="51"/>
  <c r="CB86" i="51"/>
  <c r="CB85" i="51"/>
  <c r="CB84" i="51"/>
  <c r="CB83" i="51"/>
  <c r="CB82" i="51"/>
  <c r="CB81" i="51"/>
  <c r="CB80" i="51"/>
  <c r="CB79" i="51"/>
  <c r="CB78" i="51"/>
  <c r="CB77" i="51"/>
  <c r="CB76" i="51"/>
  <c r="CB75" i="51"/>
  <c r="CB149" i="51"/>
  <c r="CB147" i="51"/>
  <c r="CB145" i="51"/>
  <c r="CB143" i="51"/>
  <c r="CB141" i="51"/>
  <c r="CB139" i="51"/>
  <c r="CB137" i="51"/>
  <c r="CB135" i="51"/>
  <c r="CB133" i="51"/>
  <c r="CB131" i="51"/>
  <c r="CB129" i="51"/>
  <c r="CB127" i="51"/>
  <c r="CB125" i="51"/>
  <c r="CB123" i="51"/>
  <c r="CB121" i="51"/>
  <c r="CB119" i="51"/>
  <c r="CB112" i="51"/>
  <c r="CB113" i="51"/>
  <c r="CB117" i="51"/>
  <c r="CB150" i="51"/>
  <c r="CB130" i="51"/>
  <c r="CB148" i="51"/>
  <c r="CB124" i="51"/>
  <c r="CB146" i="51"/>
  <c r="CB140" i="51"/>
  <c r="CB132" i="51"/>
  <c r="CB126" i="51"/>
  <c r="CB118" i="51"/>
  <c r="CB115" i="51"/>
  <c r="CB128" i="51"/>
  <c r="CB120" i="51"/>
  <c r="CB138" i="51"/>
  <c r="CB136" i="51"/>
  <c r="CB72" i="51"/>
  <c r="CB66" i="51"/>
  <c r="CB60" i="51"/>
  <c r="CB54" i="51"/>
  <c r="CB134" i="51"/>
  <c r="CB73" i="51"/>
  <c r="CB67" i="51"/>
  <c r="CB61" i="51"/>
  <c r="CB55" i="51"/>
  <c r="CB144" i="51"/>
  <c r="CB114" i="51"/>
  <c r="CB68" i="51"/>
  <c r="CB62" i="51"/>
  <c r="CB56" i="51"/>
  <c r="CB74" i="51"/>
  <c r="CB63" i="51"/>
  <c r="CB53" i="51"/>
  <c r="CB36" i="51"/>
  <c r="CB39" i="51"/>
  <c r="CB70" i="51"/>
  <c r="CB71" i="51"/>
  <c r="CB59" i="51"/>
  <c r="CB43" i="51"/>
  <c r="CB40" i="51"/>
  <c r="CB37" i="51"/>
  <c r="CB34" i="51"/>
  <c r="CB31" i="51"/>
  <c r="CB142" i="51"/>
  <c r="CB69" i="51"/>
  <c r="CB52" i="51"/>
  <c r="CB50" i="51"/>
  <c r="CB48" i="51"/>
  <c r="CB46" i="51"/>
  <c r="CB33" i="51"/>
  <c r="CB58" i="51"/>
  <c r="CB28" i="51"/>
  <c r="CB27" i="51"/>
  <c r="CB26" i="51"/>
  <c r="CB25" i="51"/>
  <c r="CB24" i="51"/>
  <c r="CB23" i="51"/>
  <c r="CB22" i="51"/>
  <c r="CB21" i="51"/>
  <c r="CB20" i="51"/>
  <c r="CB19" i="51"/>
  <c r="CB18" i="51"/>
  <c r="CB17" i="51"/>
  <c r="CB16" i="51"/>
  <c r="CB15" i="51"/>
  <c r="CB14" i="51"/>
  <c r="CB13" i="51"/>
  <c r="CB12" i="51"/>
  <c r="CB11" i="51"/>
  <c r="CB10" i="51"/>
  <c r="CB9" i="51"/>
  <c r="CB8" i="51"/>
  <c r="CB7" i="51"/>
  <c r="CB6" i="51"/>
  <c r="CB5" i="51"/>
  <c r="CB65" i="51"/>
  <c r="CB44" i="51"/>
  <c r="CB41" i="51"/>
  <c r="CC41" i="51" s="1"/>
  <c r="CD41" i="51" s="1"/>
  <c r="CE41" i="51" s="1"/>
  <c r="AC40" i="65" s="1"/>
  <c r="AO40" i="65" s="1"/>
  <c r="CB38" i="51"/>
  <c r="CB35" i="51"/>
  <c r="CB32" i="51"/>
  <c r="CB122" i="51"/>
  <c r="CB57" i="51"/>
  <c r="CB29" i="51"/>
  <c r="CB42" i="51"/>
  <c r="CC42" i="51" s="1"/>
  <c r="CD42" i="51" s="1"/>
  <c r="CE42" i="51" s="1"/>
  <c r="AC41" i="65" s="1"/>
  <c r="AO41" i="65" s="1"/>
  <c r="CB45" i="51"/>
  <c r="CB30" i="51"/>
  <c r="CB64" i="51"/>
  <c r="CB51" i="51"/>
  <c r="CB49" i="51"/>
  <c r="CB47" i="51"/>
  <c r="AX150" i="51"/>
  <c r="AX112" i="51"/>
  <c r="AX111" i="51"/>
  <c r="AX110" i="51"/>
  <c r="AX109" i="51"/>
  <c r="AX108" i="51"/>
  <c r="AX107" i="51"/>
  <c r="AX106" i="51"/>
  <c r="AX117" i="51"/>
  <c r="AX113" i="51"/>
  <c r="AX148" i="51"/>
  <c r="AX146" i="51"/>
  <c r="AX144" i="51"/>
  <c r="AX142" i="51"/>
  <c r="AX140" i="51"/>
  <c r="AX138" i="51"/>
  <c r="AX136" i="51"/>
  <c r="AX134" i="51"/>
  <c r="AX132" i="51"/>
  <c r="AX130" i="51"/>
  <c r="AX118" i="51"/>
  <c r="AX115" i="51"/>
  <c r="AX149" i="51"/>
  <c r="AX147" i="51"/>
  <c r="AX145" i="51"/>
  <c r="AX143" i="51"/>
  <c r="AX141" i="51"/>
  <c r="AX139" i="51"/>
  <c r="AX126" i="51"/>
  <c r="AX135" i="51"/>
  <c r="AX123" i="51"/>
  <c r="AX98" i="51"/>
  <c r="AX92" i="51"/>
  <c r="AX86" i="51"/>
  <c r="AX125" i="51"/>
  <c r="AX99" i="51"/>
  <c r="AX93" i="51"/>
  <c r="AX87" i="51"/>
  <c r="AX81" i="51"/>
  <c r="AX75" i="51"/>
  <c r="AX74" i="51"/>
  <c r="AX73" i="51"/>
  <c r="AX72" i="51"/>
  <c r="AX71" i="51"/>
  <c r="AX70" i="51"/>
  <c r="AX69" i="51"/>
  <c r="AX68" i="51"/>
  <c r="AX67" i="51"/>
  <c r="AX66" i="51"/>
  <c r="AX65" i="51"/>
  <c r="AX64" i="51"/>
  <c r="AX63" i="51"/>
  <c r="AX62" i="51"/>
  <c r="AX61" i="51"/>
  <c r="AX60" i="51"/>
  <c r="AX59" i="51"/>
  <c r="AX58" i="51"/>
  <c r="AX57" i="51"/>
  <c r="AX56" i="51"/>
  <c r="AX55" i="51"/>
  <c r="AX54" i="51"/>
  <c r="AX53" i="51"/>
  <c r="AX114" i="51"/>
  <c r="AX137" i="51"/>
  <c r="AX122" i="51"/>
  <c r="AX100" i="51"/>
  <c r="AX94" i="51"/>
  <c r="AX88" i="51"/>
  <c r="AX133" i="51"/>
  <c r="AX101" i="51"/>
  <c r="AX95" i="51"/>
  <c r="AX89" i="51"/>
  <c r="AX83" i="51"/>
  <c r="AX77" i="51"/>
  <c r="AX121" i="51"/>
  <c r="AX78" i="51"/>
  <c r="AX127" i="51"/>
  <c r="AX120" i="51"/>
  <c r="AX105" i="51"/>
  <c r="AX97" i="51"/>
  <c r="AX90" i="51"/>
  <c r="AX119" i="51"/>
  <c r="AX84" i="51"/>
  <c r="AX79" i="51"/>
  <c r="AX131" i="51"/>
  <c r="AX124" i="51"/>
  <c r="AX104" i="51"/>
  <c r="AX82" i="51"/>
  <c r="AX96" i="51"/>
  <c r="AX91" i="51"/>
  <c r="AX129" i="51"/>
  <c r="AX116" i="51"/>
  <c r="AX85" i="51"/>
  <c r="AX80" i="51"/>
  <c r="AX128" i="51"/>
  <c r="AX43" i="51"/>
  <c r="AX76" i="51"/>
  <c r="AX50" i="51"/>
  <c r="AX102" i="51"/>
  <c r="AX44" i="51"/>
  <c r="AX41" i="51"/>
  <c r="AY41" i="51" s="1"/>
  <c r="AZ41" i="51" s="1"/>
  <c r="BA41" i="51" s="1"/>
  <c r="X40" i="65" s="1"/>
  <c r="AJ40" i="65" s="1"/>
  <c r="AX38" i="51"/>
  <c r="AX35" i="51"/>
  <c r="AX32" i="51"/>
  <c r="AX52" i="51"/>
  <c r="AX34" i="51"/>
  <c r="AX28" i="51"/>
  <c r="AX27" i="51"/>
  <c r="AX26" i="51"/>
  <c r="AX25" i="51"/>
  <c r="AX24" i="51"/>
  <c r="AX23" i="51"/>
  <c r="AX22" i="51"/>
  <c r="AX21" i="51"/>
  <c r="AX20" i="51"/>
  <c r="AX19" i="51"/>
  <c r="AX18" i="51"/>
  <c r="AX17" i="51"/>
  <c r="AX16" i="51"/>
  <c r="AX15" i="51"/>
  <c r="AX14" i="51"/>
  <c r="AX13" i="51"/>
  <c r="AX12" i="51"/>
  <c r="AX11" i="51"/>
  <c r="AX10" i="51"/>
  <c r="AX9" i="51"/>
  <c r="AX8" i="51"/>
  <c r="AX7" i="51"/>
  <c r="AX6" i="51"/>
  <c r="AX5" i="51"/>
  <c r="AX51" i="51"/>
  <c r="AX49" i="51"/>
  <c r="AX47" i="51"/>
  <c r="AX29" i="51"/>
  <c r="AX46" i="51"/>
  <c r="AX40" i="51"/>
  <c r="AX45" i="51"/>
  <c r="AX42" i="51"/>
  <c r="AY42" i="51" s="1"/>
  <c r="AZ42" i="51" s="1"/>
  <c r="BA42" i="51" s="1"/>
  <c r="X41" i="65" s="1"/>
  <c r="AJ41" i="65" s="1"/>
  <c r="AX39" i="51"/>
  <c r="AX36" i="51"/>
  <c r="AX33" i="51"/>
  <c r="AX30" i="51"/>
  <c r="AX48" i="51"/>
  <c r="AX37" i="51"/>
  <c r="AX103" i="51"/>
  <c r="AX31" i="51"/>
  <c r="AF150" i="51"/>
  <c r="AF149" i="51"/>
  <c r="AF148" i="51"/>
  <c r="AF147" i="51"/>
  <c r="AF146" i="51"/>
  <c r="AF145" i="51"/>
  <c r="AF144" i="51"/>
  <c r="AF143" i="51"/>
  <c r="AF142" i="51"/>
  <c r="AF141" i="51"/>
  <c r="AF140" i="51"/>
  <c r="AF139" i="51"/>
  <c r="AF138" i="51"/>
  <c r="AF137" i="51"/>
  <c r="AF136" i="51"/>
  <c r="AF135" i="51"/>
  <c r="AF134" i="51"/>
  <c r="AF133" i="51"/>
  <c r="AF132" i="51"/>
  <c r="AF131" i="51"/>
  <c r="AF130" i="51"/>
  <c r="AF129" i="51"/>
  <c r="AF128" i="51"/>
  <c r="AF127" i="51"/>
  <c r="AF126" i="51"/>
  <c r="AF125" i="51"/>
  <c r="AF124" i="51"/>
  <c r="AF123" i="51"/>
  <c r="AF122" i="51"/>
  <c r="AF121" i="51"/>
  <c r="AF120" i="51"/>
  <c r="AF119" i="51"/>
  <c r="AF118" i="51"/>
  <c r="AF117" i="51"/>
  <c r="AF116" i="51"/>
  <c r="AF115" i="51"/>
  <c r="AF114" i="51"/>
  <c r="AF113" i="51"/>
  <c r="AF112" i="51"/>
  <c r="AF111" i="51"/>
  <c r="AF110" i="51"/>
  <c r="AF109" i="51"/>
  <c r="AF108" i="51"/>
  <c r="AF107" i="51"/>
  <c r="AF106" i="51"/>
  <c r="AF105" i="51"/>
  <c r="AF104" i="51"/>
  <c r="AF103" i="51"/>
  <c r="AF102" i="51"/>
  <c r="AF101" i="51"/>
  <c r="AF95" i="51"/>
  <c r="AF89" i="51"/>
  <c r="AF83" i="51"/>
  <c r="AF77" i="51"/>
  <c r="AF97" i="51"/>
  <c r="AF87" i="51"/>
  <c r="AF74" i="51"/>
  <c r="AF68" i="51"/>
  <c r="AF62" i="51"/>
  <c r="AF56" i="51"/>
  <c r="AF98" i="51"/>
  <c r="AF93" i="51"/>
  <c r="AF85" i="51"/>
  <c r="AF80" i="51"/>
  <c r="AF69" i="51"/>
  <c r="AF63" i="51"/>
  <c r="AF57" i="51"/>
  <c r="AF78" i="51"/>
  <c r="AF70" i="51"/>
  <c r="AF64" i="51"/>
  <c r="AF58" i="51"/>
  <c r="AF52" i="51"/>
  <c r="AF51" i="51"/>
  <c r="AF50" i="51"/>
  <c r="AF49" i="51"/>
  <c r="AF48" i="51"/>
  <c r="AF47" i="51"/>
  <c r="AF90" i="51"/>
  <c r="AF88" i="51"/>
  <c r="AF81" i="51"/>
  <c r="AF71" i="51"/>
  <c r="AF65" i="51"/>
  <c r="AF59" i="51"/>
  <c r="AF53" i="51"/>
  <c r="AF92" i="51"/>
  <c r="AF86" i="51"/>
  <c r="AF99" i="51"/>
  <c r="AF84" i="51"/>
  <c r="AF76" i="51"/>
  <c r="AF72" i="51"/>
  <c r="AF66" i="51"/>
  <c r="AF60" i="51"/>
  <c r="AF94" i="51"/>
  <c r="AF79" i="51"/>
  <c r="AF96" i="51"/>
  <c r="AF45" i="51"/>
  <c r="AF42" i="51"/>
  <c r="AG42" i="51" s="1"/>
  <c r="AH42" i="51" s="1"/>
  <c r="AI42" i="51" s="1"/>
  <c r="U41" i="65" s="1"/>
  <c r="AG41" i="65" s="1"/>
  <c r="AF39" i="51"/>
  <c r="AF36" i="51"/>
  <c r="AF33" i="51"/>
  <c r="AF30" i="51"/>
  <c r="AF82" i="51"/>
  <c r="AF73" i="51"/>
  <c r="AF55" i="51"/>
  <c r="AF46" i="51"/>
  <c r="AF43" i="51"/>
  <c r="AF40" i="51"/>
  <c r="AF37" i="51"/>
  <c r="AF34" i="51"/>
  <c r="AF31" i="51"/>
  <c r="AF91" i="51"/>
  <c r="AF54" i="51"/>
  <c r="AF75" i="51"/>
  <c r="AF61" i="51"/>
  <c r="AF67" i="51"/>
  <c r="AF29" i="51"/>
  <c r="AF100" i="51"/>
  <c r="AF44" i="51"/>
  <c r="AF41" i="51"/>
  <c r="AG41" i="51" s="1"/>
  <c r="AH41" i="51" s="1"/>
  <c r="AI41" i="51" s="1"/>
  <c r="U40" i="65" s="1"/>
  <c r="AG40" i="65" s="1"/>
  <c r="AF38" i="51"/>
  <c r="AF35" i="51"/>
  <c r="AF32" i="51"/>
  <c r="AF28" i="51"/>
  <c r="AF27" i="51"/>
  <c r="AF26" i="51"/>
  <c r="AF25" i="51"/>
  <c r="AF24" i="51"/>
  <c r="AF23" i="51"/>
  <c r="AF22" i="51"/>
  <c r="AF21" i="51"/>
  <c r="AF20" i="51"/>
  <c r="AF19" i="51"/>
  <c r="AF18" i="51"/>
  <c r="AF17" i="51"/>
  <c r="AF16" i="51"/>
  <c r="AF15" i="51"/>
  <c r="AF14" i="51"/>
  <c r="AF13" i="51"/>
  <c r="AF12" i="51"/>
  <c r="AF11" i="51"/>
  <c r="AF10" i="51"/>
  <c r="AF9" i="51"/>
  <c r="AF8" i="51"/>
  <c r="AF7" i="51"/>
  <c r="AF6" i="51"/>
  <c r="AF5" i="51"/>
  <c r="N117" i="51"/>
  <c r="N112" i="51"/>
  <c r="N111" i="51"/>
  <c r="N110" i="51"/>
  <c r="N109" i="51"/>
  <c r="N108" i="51"/>
  <c r="N107" i="51"/>
  <c r="N106" i="51"/>
  <c r="N150" i="51"/>
  <c r="N148" i="51"/>
  <c r="N146" i="51"/>
  <c r="N114" i="51"/>
  <c r="N115" i="51"/>
  <c r="N142" i="51"/>
  <c r="N134" i="51"/>
  <c r="N125" i="51"/>
  <c r="N137" i="51"/>
  <c r="N103" i="51"/>
  <c r="N98" i="51"/>
  <c r="N92" i="51"/>
  <c r="N86" i="51"/>
  <c r="N80" i="51"/>
  <c r="N147" i="51"/>
  <c r="N141" i="51"/>
  <c r="N130" i="51"/>
  <c r="N122" i="51"/>
  <c r="N75" i="51"/>
  <c r="N74" i="51"/>
  <c r="N73" i="51"/>
  <c r="N72" i="51"/>
  <c r="N71" i="51"/>
  <c r="N70" i="51"/>
  <c r="N69" i="51"/>
  <c r="N68" i="51"/>
  <c r="N67" i="51"/>
  <c r="N66" i="51"/>
  <c r="N65" i="51"/>
  <c r="N64" i="51"/>
  <c r="N63" i="51"/>
  <c r="N62" i="51"/>
  <c r="N61" i="51"/>
  <c r="N60" i="51"/>
  <c r="N59" i="51"/>
  <c r="N58" i="51"/>
  <c r="N57" i="51"/>
  <c r="N56" i="51"/>
  <c r="N55" i="51"/>
  <c r="N54" i="51"/>
  <c r="N53" i="51"/>
  <c r="N145" i="51"/>
  <c r="N140" i="51"/>
  <c r="N136" i="51"/>
  <c r="N124" i="51"/>
  <c r="N104" i="51"/>
  <c r="N100" i="51"/>
  <c r="N94" i="51"/>
  <c r="N129" i="51"/>
  <c r="N121" i="51"/>
  <c r="N135" i="51"/>
  <c r="N126" i="51"/>
  <c r="N113" i="51"/>
  <c r="N139" i="51"/>
  <c r="N131" i="51"/>
  <c r="N97" i="51"/>
  <c r="N90" i="51"/>
  <c r="N123" i="51"/>
  <c r="N118" i="51"/>
  <c r="N99" i="51"/>
  <c r="N138" i="51"/>
  <c r="N101" i="51"/>
  <c r="N84" i="51"/>
  <c r="N116" i="51"/>
  <c r="N96" i="51"/>
  <c r="N82" i="51"/>
  <c r="N89" i="51"/>
  <c r="N87" i="51"/>
  <c r="N77" i="51"/>
  <c r="N149" i="51"/>
  <c r="N128" i="51"/>
  <c r="N93" i="51"/>
  <c r="N91" i="51"/>
  <c r="N144" i="51"/>
  <c r="N133" i="51"/>
  <c r="N127" i="51"/>
  <c r="N95" i="51"/>
  <c r="N85" i="51"/>
  <c r="N83" i="51"/>
  <c r="N143" i="51"/>
  <c r="N120" i="51"/>
  <c r="N78" i="51"/>
  <c r="N44" i="51"/>
  <c r="N41" i="51"/>
  <c r="O41" i="51" s="1"/>
  <c r="P41" i="51" s="1"/>
  <c r="N38" i="51"/>
  <c r="N35" i="51"/>
  <c r="N32" i="51"/>
  <c r="N51" i="51"/>
  <c r="N49" i="51"/>
  <c r="N47" i="51"/>
  <c r="N105" i="51"/>
  <c r="N132" i="51"/>
  <c r="N29" i="51"/>
  <c r="N28" i="51"/>
  <c r="N27" i="51"/>
  <c r="N26" i="51"/>
  <c r="N25" i="51"/>
  <c r="N24" i="51"/>
  <c r="N23" i="51"/>
  <c r="N22" i="51"/>
  <c r="N21" i="51"/>
  <c r="N20" i="51"/>
  <c r="N19" i="51"/>
  <c r="N18" i="51"/>
  <c r="N17" i="51"/>
  <c r="N16" i="51"/>
  <c r="N15" i="51"/>
  <c r="N14" i="51"/>
  <c r="N13" i="51"/>
  <c r="N12" i="51"/>
  <c r="N11" i="51"/>
  <c r="N10" i="51"/>
  <c r="N9" i="51"/>
  <c r="N8" i="51"/>
  <c r="N7" i="51"/>
  <c r="N6" i="51"/>
  <c r="N5" i="51"/>
  <c r="N88" i="51"/>
  <c r="N45" i="51"/>
  <c r="N42" i="51"/>
  <c r="O42" i="51" s="1"/>
  <c r="P42" i="51" s="1"/>
  <c r="N39" i="51"/>
  <c r="N36" i="51"/>
  <c r="N33" i="51"/>
  <c r="N30" i="51"/>
  <c r="N81" i="51"/>
  <c r="N119" i="51"/>
  <c r="N52" i="51"/>
  <c r="N50" i="51"/>
  <c r="N48" i="51"/>
  <c r="N102" i="51"/>
  <c r="N76" i="51"/>
  <c r="N46" i="51"/>
  <c r="N43" i="51"/>
  <c r="N40" i="51"/>
  <c r="N37" i="51"/>
  <c r="N34" i="51"/>
  <c r="N31" i="51"/>
  <c r="N79" i="51"/>
  <c r="T150" i="51"/>
  <c r="T149" i="51"/>
  <c r="T148" i="51"/>
  <c r="T147" i="51"/>
  <c r="T146" i="51"/>
  <c r="T145" i="51"/>
  <c r="T144" i="51"/>
  <c r="T143" i="51"/>
  <c r="T142" i="51"/>
  <c r="T141" i="51"/>
  <c r="T140" i="51"/>
  <c r="T139" i="51"/>
  <c r="T138" i="51"/>
  <c r="T137" i="51"/>
  <c r="T136" i="51"/>
  <c r="T135" i="51"/>
  <c r="T134" i="51"/>
  <c r="T133" i="51"/>
  <c r="T132" i="51"/>
  <c r="T131" i="51"/>
  <c r="T130" i="51"/>
  <c r="T129" i="51"/>
  <c r="T128" i="51"/>
  <c r="T127" i="51"/>
  <c r="T126" i="51"/>
  <c r="T125" i="51"/>
  <c r="T124" i="51"/>
  <c r="T123" i="51"/>
  <c r="T122" i="51"/>
  <c r="T121" i="51"/>
  <c r="T120" i="51"/>
  <c r="T118" i="51"/>
  <c r="T115" i="51"/>
  <c r="T119" i="51"/>
  <c r="T116" i="51"/>
  <c r="T112" i="51"/>
  <c r="T110" i="51"/>
  <c r="T108" i="51"/>
  <c r="T106" i="51"/>
  <c r="T114" i="51"/>
  <c r="T99" i="51"/>
  <c r="T93" i="51"/>
  <c r="T87" i="51"/>
  <c r="T81" i="51"/>
  <c r="T101" i="51"/>
  <c r="T95" i="51"/>
  <c r="T113" i="51"/>
  <c r="T111" i="51"/>
  <c r="T109" i="51"/>
  <c r="T107" i="51"/>
  <c r="T94" i="51"/>
  <c r="T84" i="51"/>
  <c r="T72" i="51"/>
  <c r="T66" i="51"/>
  <c r="T60" i="51"/>
  <c r="T54" i="51"/>
  <c r="T117" i="51"/>
  <c r="T104" i="51"/>
  <c r="T96" i="51"/>
  <c r="T82" i="51"/>
  <c r="T73" i="51"/>
  <c r="T67" i="51"/>
  <c r="T61" i="51"/>
  <c r="T55" i="51"/>
  <c r="T74" i="51"/>
  <c r="T68" i="51"/>
  <c r="T62" i="51"/>
  <c r="T56" i="51"/>
  <c r="T103" i="51"/>
  <c r="T98" i="51"/>
  <c r="T91" i="51"/>
  <c r="T100" i="51"/>
  <c r="T85" i="51"/>
  <c r="T83" i="51"/>
  <c r="T80" i="51"/>
  <c r="T69" i="51"/>
  <c r="T63" i="51"/>
  <c r="T57" i="51"/>
  <c r="T75" i="51"/>
  <c r="T105" i="51"/>
  <c r="T78" i="51"/>
  <c r="T70" i="51"/>
  <c r="T64" i="51"/>
  <c r="T58" i="51"/>
  <c r="T102" i="51"/>
  <c r="T88" i="51"/>
  <c r="T52" i="51"/>
  <c r="T51" i="51"/>
  <c r="T50" i="51"/>
  <c r="T49" i="51"/>
  <c r="T48" i="51"/>
  <c r="T47" i="51"/>
  <c r="T46" i="51"/>
  <c r="T45" i="51"/>
  <c r="T44" i="51"/>
  <c r="T43" i="51"/>
  <c r="T42" i="51"/>
  <c r="U42" i="51" s="1"/>
  <c r="V42" i="51" s="1"/>
  <c r="W42" i="51" s="1"/>
  <c r="S41" i="65" s="1"/>
  <c r="AE41" i="65" s="1"/>
  <c r="T41" i="51"/>
  <c r="U41" i="51" s="1"/>
  <c r="V41" i="51" s="1"/>
  <c r="W41" i="51" s="1"/>
  <c r="S40" i="65" s="1"/>
  <c r="AE40" i="65" s="1"/>
  <c r="T40" i="51"/>
  <c r="T39" i="51"/>
  <c r="T38" i="51"/>
  <c r="T37" i="51"/>
  <c r="T36" i="51"/>
  <c r="T35" i="51"/>
  <c r="T34" i="51"/>
  <c r="T33" i="51"/>
  <c r="T32" i="51"/>
  <c r="T31" i="51"/>
  <c r="T53" i="51"/>
  <c r="T97" i="51"/>
  <c r="T89" i="51"/>
  <c r="T29" i="51"/>
  <c r="T28" i="51"/>
  <c r="T27" i="51"/>
  <c r="T26" i="51"/>
  <c r="T25" i="51"/>
  <c r="T24" i="51"/>
  <c r="T23" i="51"/>
  <c r="T22" i="51"/>
  <c r="T21" i="51"/>
  <c r="T20" i="51"/>
  <c r="T19" i="51"/>
  <c r="T18" i="51"/>
  <c r="T17" i="51"/>
  <c r="T16" i="51"/>
  <c r="T15" i="51"/>
  <c r="T14" i="51"/>
  <c r="T13" i="51"/>
  <c r="T12" i="51"/>
  <c r="T11" i="51"/>
  <c r="T10" i="51"/>
  <c r="T9" i="51"/>
  <c r="T8" i="51"/>
  <c r="T7" i="51"/>
  <c r="T6" i="51"/>
  <c r="T5" i="51"/>
  <c r="T59" i="51"/>
  <c r="T71" i="51"/>
  <c r="T77" i="51"/>
  <c r="T30" i="51"/>
  <c r="T92" i="51"/>
  <c r="T76" i="51"/>
  <c r="T65" i="51"/>
  <c r="T86" i="51"/>
  <c r="T79" i="51"/>
  <c r="T90" i="51"/>
  <c r="G3" i="63"/>
  <c r="H3" i="63" s="1"/>
  <c r="AA40" i="67" l="1"/>
  <c r="AM40" i="67" s="1"/>
  <c r="AK40" i="67"/>
  <c r="AJ40" i="67"/>
  <c r="Z40" i="67"/>
  <c r="AL40" i="67" s="1"/>
  <c r="AA41" i="67"/>
  <c r="AM41" i="67" s="1"/>
  <c r="AK41" i="67"/>
  <c r="N4" i="51"/>
  <c r="BZ132" i="55"/>
  <c r="AP112" i="55"/>
  <c r="AP28" i="55"/>
  <c r="R134" i="55"/>
  <c r="AP71" i="55"/>
  <c r="AP35" i="55"/>
  <c r="X12" i="55"/>
  <c r="L56" i="55"/>
  <c r="AD46" i="55"/>
  <c r="X121" i="55"/>
  <c r="BN31" i="55"/>
  <c r="BB49" i="55"/>
  <c r="BZ107" i="55"/>
  <c r="X80" i="55"/>
  <c r="L73" i="55"/>
  <c r="AV43" i="55"/>
  <c r="AP24" i="55"/>
  <c r="BN138" i="55"/>
  <c r="BB138" i="55"/>
  <c r="X128" i="55"/>
  <c r="R6" i="55"/>
  <c r="BZ150" i="55"/>
  <c r="AD134" i="55"/>
  <c r="X94" i="55"/>
  <c r="BH147" i="55"/>
  <c r="BH45" i="55"/>
  <c r="AD15" i="55"/>
  <c r="BN48" i="55"/>
  <c r="BT58" i="55"/>
  <c r="R50" i="55"/>
  <c r="X109" i="55"/>
  <c r="AP96" i="55"/>
  <c r="AJ47" i="55"/>
  <c r="BT37" i="55"/>
  <c r="BZ18" i="55"/>
  <c r="BB103" i="55"/>
  <c r="BB99" i="55"/>
  <c r="BZ113" i="55"/>
  <c r="AJ44" i="55"/>
  <c r="BB24" i="55"/>
  <c r="AV121" i="55"/>
  <c r="BZ12" i="55"/>
  <c r="X84" i="55"/>
  <c r="BB31" i="55"/>
  <c r="AV130" i="55"/>
  <c r="X72" i="55"/>
  <c r="BH52" i="55"/>
  <c r="AV105" i="55"/>
  <c r="BT27" i="55"/>
  <c r="BT8" i="55"/>
  <c r="AJ118" i="55"/>
  <c r="AP16" i="55"/>
  <c r="X6" i="55"/>
  <c r="L113" i="55"/>
  <c r="L66" i="55"/>
  <c r="BZ88" i="55"/>
  <c r="BT121" i="55"/>
  <c r="AD20" i="55"/>
  <c r="BB116" i="55"/>
  <c r="AD55" i="55"/>
  <c r="BZ93" i="55"/>
  <c r="AV106" i="55"/>
  <c r="AV73" i="55"/>
  <c r="BZ126" i="55"/>
  <c r="BZ149" i="55"/>
  <c r="AV72" i="55"/>
  <c r="BN129" i="55"/>
  <c r="AP8" i="55"/>
  <c r="L142" i="55"/>
  <c r="BH21" i="55"/>
  <c r="X10" i="55"/>
  <c r="AV86" i="55"/>
  <c r="R122" i="55"/>
  <c r="AJ13" i="55"/>
  <c r="L39" i="55"/>
  <c r="AJ116" i="55"/>
  <c r="AV55" i="55"/>
  <c r="BN111" i="55"/>
  <c r="BB72" i="55"/>
  <c r="BB119" i="55"/>
  <c r="BT56" i="55"/>
  <c r="AV8" i="55"/>
  <c r="R97" i="55"/>
  <c r="AV142" i="55"/>
  <c r="AJ40" i="55"/>
  <c r="BB150" i="55"/>
  <c r="BB9" i="55"/>
  <c r="X49" i="55"/>
  <c r="AJ143" i="55"/>
  <c r="X60" i="55"/>
  <c r="BN145" i="55"/>
  <c r="AV144" i="55"/>
  <c r="AP21" i="55"/>
  <c r="AD10" i="55"/>
  <c r="AP75" i="55"/>
  <c r="BN136" i="55"/>
  <c r="AV75" i="55"/>
  <c r="X79" i="55"/>
  <c r="X15" i="55"/>
  <c r="BB85" i="55"/>
  <c r="R33" i="55"/>
  <c r="L127" i="55"/>
  <c r="AJ87" i="55"/>
  <c r="R126" i="55"/>
  <c r="AP125" i="55"/>
  <c r="L148" i="55"/>
  <c r="AP13" i="55"/>
  <c r="L6" i="55"/>
  <c r="BH121" i="55"/>
  <c r="BT20" i="55"/>
  <c r="R116" i="55"/>
  <c r="BH12" i="55"/>
  <c r="BT31" i="55"/>
  <c r="L35" i="55"/>
  <c r="AV14" i="55"/>
  <c r="BN49" i="55"/>
  <c r="AD53" i="55"/>
  <c r="AD76" i="55"/>
  <c r="AD129" i="55"/>
  <c r="BH60" i="55"/>
  <c r="AV32" i="55"/>
  <c r="AJ90" i="55"/>
  <c r="BH132" i="55"/>
  <c r="BH89" i="55"/>
  <c r="AJ60" i="55"/>
  <c r="AJ70" i="55"/>
  <c r="R79" i="55"/>
  <c r="BB48" i="55"/>
  <c r="X58" i="55"/>
  <c r="BB50" i="55"/>
  <c r="BH38" i="55"/>
  <c r="BZ61" i="55"/>
  <c r="X89" i="55"/>
  <c r="R56" i="55"/>
  <c r="BB89" i="55"/>
  <c r="AJ12" i="55"/>
  <c r="BZ55" i="55"/>
  <c r="AJ93" i="55"/>
  <c r="BZ73" i="55"/>
  <c r="L87" i="55"/>
  <c r="AD36" i="55"/>
  <c r="BH43" i="55"/>
  <c r="X81" i="55"/>
  <c r="AD27" i="55"/>
  <c r="BT114" i="55"/>
  <c r="AJ59" i="55"/>
  <c r="AJ138" i="55"/>
  <c r="BN140" i="55"/>
  <c r="BH69" i="55"/>
  <c r="BN115" i="55"/>
  <c r="BH7" i="55"/>
  <c r="L9" i="55"/>
  <c r="L50" i="55"/>
  <c r="L38" i="55"/>
  <c r="BZ36" i="55"/>
  <c r="AV13" i="55"/>
  <c r="R103" i="55"/>
  <c r="X147" i="55"/>
  <c r="AD137" i="55"/>
  <c r="AP39" i="55"/>
  <c r="X68" i="55"/>
  <c r="R112" i="55"/>
  <c r="AJ33" i="55"/>
  <c r="BZ82" i="55"/>
  <c r="AP63" i="55"/>
  <c r="AJ105" i="55"/>
  <c r="BT71" i="55"/>
  <c r="L37" i="55"/>
  <c r="X104" i="55"/>
  <c r="AD94" i="55"/>
  <c r="BT44" i="55"/>
  <c r="AJ97" i="55"/>
  <c r="AJ18" i="55"/>
  <c r="BT76" i="55"/>
  <c r="AD98" i="55"/>
  <c r="AP118" i="55"/>
  <c r="BZ105" i="55"/>
  <c r="AP88" i="55"/>
  <c r="BB95" i="55"/>
  <c r="BT108" i="55"/>
  <c r="AJ25" i="55"/>
  <c r="BH20" i="55"/>
  <c r="X102" i="55"/>
  <c r="R93" i="55"/>
  <c r="AP54" i="55"/>
  <c r="BN24" i="55"/>
  <c r="BH94" i="55"/>
  <c r="BZ102" i="55"/>
  <c r="AP80" i="55"/>
  <c r="R17" i="55"/>
  <c r="AJ95" i="55"/>
  <c r="BT26" i="55"/>
  <c r="AV58" i="55"/>
  <c r="AJ103" i="55"/>
  <c r="X45" i="55"/>
  <c r="AV24" i="55"/>
  <c r="R123" i="55"/>
  <c r="AJ6" i="55"/>
  <c r="AP113" i="55"/>
  <c r="X32" i="55"/>
  <c r="AD96" i="55"/>
  <c r="R82" i="55"/>
  <c r="X96" i="55"/>
  <c r="R81" i="55"/>
  <c r="AJ71" i="55"/>
  <c r="BZ103" i="55"/>
  <c r="X74" i="55"/>
  <c r="AP68" i="55"/>
  <c r="BZ130" i="55"/>
  <c r="BT141" i="55"/>
  <c r="BT102" i="55"/>
  <c r="BT130" i="55"/>
  <c r="BZ135" i="55"/>
  <c r="AP44" i="55"/>
  <c r="AP66" i="55"/>
  <c r="BZ72" i="55"/>
  <c r="AD119" i="55"/>
  <c r="AP144" i="55"/>
  <c r="L21" i="55"/>
  <c r="BB75" i="55"/>
  <c r="X146" i="55"/>
  <c r="L135" i="55"/>
  <c r="BH139" i="55"/>
  <c r="X139" i="55"/>
  <c r="X131" i="55"/>
  <c r="AJ140" i="55"/>
  <c r="BN117" i="55"/>
  <c r="X108" i="55"/>
  <c r="L136" i="55"/>
  <c r="BT109" i="55"/>
  <c r="BZ124" i="55"/>
  <c r="AD67" i="55"/>
  <c r="R128" i="55"/>
  <c r="BH47" i="55"/>
  <c r="X37" i="55"/>
  <c r="BN29" i="55"/>
  <c r="BT70" i="55"/>
  <c r="AV91" i="55"/>
  <c r="X25" i="55"/>
  <c r="L75" i="55"/>
  <c r="AD110" i="55"/>
  <c r="BH141" i="55"/>
  <c r="BH39" i="55"/>
  <c r="AP20" i="55"/>
  <c r="BT83" i="55"/>
  <c r="BT80" i="55"/>
  <c r="X127" i="55"/>
  <c r="AV82" i="55"/>
  <c r="BN17" i="55"/>
  <c r="BN126" i="55"/>
  <c r="X125" i="55"/>
  <c r="X71" i="55"/>
  <c r="BN92" i="55"/>
  <c r="AV30" i="55"/>
  <c r="BT29" i="55"/>
  <c r="BT94" i="55"/>
  <c r="AJ24" i="55"/>
  <c r="AJ16" i="55"/>
  <c r="BT98" i="55"/>
  <c r="L28" i="55"/>
  <c r="R29" i="55"/>
  <c r="AP116" i="55"/>
  <c r="L34" i="55"/>
  <c r="AJ126" i="55"/>
  <c r="BH125" i="55"/>
  <c r="AD43" i="55"/>
  <c r="AD81" i="55"/>
  <c r="AP92" i="55"/>
  <c r="BZ16" i="55"/>
  <c r="BZ123" i="55"/>
  <c r="BZ98" i="55"/>
  <c r="BB141" i="55"/>
  <c r="AP17" i="55"/>
  <c r="BN134" i="55"/>
  <c r="BH101" i="55"/>
  <c r="BT57" i="55"/>
  <c r="BB145" i="55"/>
  <c r="R74" i="55"/>
  <c r="AV148" i="55"/>
  <c r="AV59" i="55"/>
  <c r="R137" i="55"/>
  <c r="AV140" i="55"/>
  <c r="BN130" i="55"/>
  <c r="X137" i="55"/>
  <c r="AV117" i="55"/>
  <c r="BH16" i="55"/>
  <c r="AV7" i="55"/>
  <c r="BB62" i="55"/>
  <c r="AJ101" i="55"/>
  <c r="BN116" i="55"/>
  <c r="BZ94" i="55"/>
  <c r="BN85" i="55"/>
  <c r="BH64" i="55"/>
  <c r="R9" i="55"/>
  <c r="X29" i="55"/>
  <c r="BB61" i="55"/>
  <c r="AV110" i="55"/>
  <c r="X95" i="55"/>
  <c r="AD123" i="55"/>
  <c r="BZ127" i="55"/>
  <c r="R139" i="55"/>
  <c r="BN12" i="55"/>
  <c r="L54" i="55"/>
  <c r="BT149" i="55"/>
  <c r="X118" i="55"/>
  <c r="R131" i="55"/>
  <c r="BT69" i="55"/>
  <c r="R34" i="55"/>
  <c r="BH135" i="55"/>
  <c r="BT72" i="55"/>
  <c r="R52" i="55"/>
  <c r="AJ78" i="55"/>
  <c r="BN89" i="55"/>
  <c r="AV79" i="55"/>
  <c r="BH107" i="55"/>
  <c r="BH49" i="55"/>
  <c r="AV22" i="55"/>
  <c r="L90" i="55"/>
  <c r="AP89" i="55"/>
  <c r="X40" i="55"/>
  <c r="BN45" i="55"/>
  <c r="AD39" i="55"/>
  <c r="AD68" i="55"/>
  <c r="L112" i="55"/>
  <c r="BT55" i="55"/>
  <c r="R106" i="55"/>
  <c r="L149" i="55"/>
  <c r="X36" i="55"/>
  <c r="BZ43" i="55"/>
  <c r="BZ81" i="55"/>
  <c r="BH92" i="55"/>
  <c r="R13" i="55"/>
  <c r="AV94" i="55"/>
  <c r="AD74" i="55"/>
  <c r="BH99" i="55"/>
  <c r="AP61" i="55"/>
  <c r="BZ70" i="55"/>
  <c r="R141" i="55"/>
  <c r="BT39" i="55"/>
  <c r="AJ68" i="55"/>
  <c r="AD125" i="55"/>
  <c r="BB36" i="55"/>
  <c r="BZ52" i="55"/>
  <c r="AP105" i="55"/>
  <c r="AJ27" i="55"/>
  <c r="BT120" i="55"/>
  <c r="AP147" i="55"/>
  <c r="AP98" i="55"/>
  <c r="AD19" i="55"/>
  <c r="R75" i="55"/>
  <c r="BN68" i="55"/>
  <c r="BH102" i="55"/>
  <c r="BB83" i="55"/>
  <c r="L80" i="55"/>
  <c r="BN93" i="55"/>
  <c r="BH106" i="55"/>
  <c r="AP43" i="55"/>
  <c r="BH105" i="55"/>
  <c r="X27" i="55"/>
  <c r="BZ13" i="55"/>
  <c r="BH100" i="55"/>
  <c r="BB26" i="55"/>
  <c r="R140" i="55"/>
  <c r="L7" i="55"/>
  <c r="R66" i="55"/>
  <c r="AV119" i="55"/>
  <c r="BH56" i="55"/>
  <c r="BT97" i="55"/>
  <c r="AP142" i="55"/>
  <c r="AP120" i="55"/>
  <c r="BB40" i="55"/>
  <c r="L86" i="55"/>
  <c r="BT65" i="55"/>
  <c r="AJ107" i="55"/>
  <c r="AJ137" i="55"/>
  <c r="AV150" i="55"/>
  <c r="AD64" i="55"/>
  <c r="R108" i="55"/>
  <c r="BH28" i="55"/>
  <c r="BZ17" i="55"/>
  <c r="AV134" i="55"/>
  <c r="AV101" i="55"/>
  <c r="AV57" i="55"/>
  <c r="R30" i="55"/>
  <c r="BB18" i="55"/>
  <c r="AD99" i="55"/>
  <c r="AV61" i="55"/>
  <c r="X113" i="55"/>
  <c r="BZ71" i="55"/>
  <c r="R39" i="55"/>
  <c r="AV68" i="55"/>
  <c r="AV83" i="55"/>
  <c r="AP93" i="55"/>
  <c r="L106" i="55"/>
  <c r="BT52" i="55"/>
  <c r="BT105" i="55"/>
  <c r="BZ56" i="55"/>
  <c r="AD8" i="55"/>
  <c r="X142" i="55"/>
  <c r="L78" i="55"/>
  <c r="BZ51" i="55"/>
  <c r="AJ65" i="55"/>
  <c r="AP30" i="55"/>
  <c r="BZ114" i="55"/>
  <c r="L115" i="55"/>
  <c r="X107" i="55"/>
  <c r="AP9" i="55"/>
  <c r="BB133" i="55"/>
  <c r="L77" i="55"/>
  <c r="AP100" i="55"/>
  <c r="R23" i="55"/>
  <c r="BT22" i="55"/>
  <c r="BB30" i="55"/>
  <c r="BT146" i="55"/>
  <c r="BN65" i="55"/>
  <c r="BH90" i="55"/>
  <c r="R16" i="55"/>
  <c r="BB102" i="55"/>
  <c r="L63" i="55"/>
  <c r="BZ148" i="55"/>
  <c r="L123" i="55"/>
  <c r="BB137" i="55"/>
  <c r="L20" i="55"/>
  <c r="BT88" i="55"/>
  <c r="AJ121" i="55"/>
  <c r="L12" i="55"/>
  <c r="AJ84" i="55"/>
  <c r="BZ31" i="55"/>
  <c r="R35" i="55"/>
  <c r="R133" i="55"/>
  <c r="BT148" i="55"/>
  <c r="BH96" i="55"/>
  <c r="BZ57" i="55"/>
  <c r="AV71" i="55"/>
  <c r="X30" i="55"/>
  <c r="BZ29" i="55"/>
  <c r="R70" i="55"/>
  <c r="AD45" i="55"/>
  <c r="R85" i="55"/>
  <c r="AP64" i="55"/>
  <c r="BB28" i="55"/>
  <c r="X48" i="55"/>
  <c r="BT50" i="55"/>
  <c r="AP38" i="55"/>
  <c r="BN109" i="55"/>
  <c r="L43" i="55"/>
  <c r="AD47" i="55"/>
  <c r="R38" i="55"/>
  <c r="AV20" i="55"/>
  <c r="L110" i="55"/>
  <c r="BH62" i="55"/>
  <c r="AP36" i="55"/>
  <c r="BH51" i="55"/>
  <c r="BT28" i="55"/>
  <c r="AD121" i="55"/>
  <c r="BN95" i="55"/>
  <c r="BH87" i="55"/>
  <c r="AJ133" i="55"/>
  <c r="BB14" i="55"/>
  <c r="X77" i="55"/>
  <c r="AD57" i="55"/>
  <c r="BZ75" i="55"/>
  <c r="BT111" i="55"/>
  <c r="AV52" i="55"/>
  <c r="AV95" i="55"/>
  <c r="BB16" i="55"/>
  <c r="AV114" i="55"/>
  <c r="BT115" i="55"/>
  <c r="BB35" i="55"/>
  <c r="BH44" i="55"/>
  <c r="BN105" i="55"/>
  <c r="R94" i="55"/>
  <c r="AV62" i="55"/>
  <c r="BT117" i="55"/>
  <c r="AV115" i="55"/>
  <c r="AD7" i="55"/>
  <c r="AJ34" i="55"/>
  <c r="AJ35" i="55"/>
  <c r="AD135" i="55"/>
  <c r="L44" i="55"/>
  <c r="BT53" i="55"/>
  <c r="BN100" i="55"/>
  <c r="BH23" i="55"/>
  <c r="BZ128" i="55"/>
  <c r="R11" i="55"/>
  <c r="BN19" i="55"/>
  <c r="AV46" i="55"/>
  <c r="AD78" i="55"/>
  <c r="AP51" i="55"/>
  <c r="R83" i="55"/>
  <c r="BH127" i="55"/>
  <c r="R73" i="55"/>
  <c r="BZ87" i="55"/>
  <c r="AP126" i="55"/>
  <c r="BN71" i="55"/>
  <c r="BB29" i="55"/>
  <c r="BH103" i="55"/>
  <c r="AV93" i="55"/>
  <c r="BB148" i="55"/>
  <c r="BH10" i="55"/>
  <c r="R120" i="55"/>
  <c r="AV112" i="55"/>
  <c r="AD33" i="55"/>
  <c r="R28" i="55"/>
  <c r="AP48" i="55"/>
  <c r="R58" i="55"/>
  <c r="BZ50" i="55"/>
  <c r="BN38" i="55"/>
  <c r="BN43" i="55"/>
  <c r="BN81" i="55"/>
  <c r="L13" i="55"/>
  <c r="BN18" i="55"/>
  <c r="R40" i="55"/>
  <c r="AP137" i="55"/>
  <c r="AV15" i="55"/>
  <c r="AP85" i="55"/>
  <c r="AP127" i="55"/>
  <c r="BT82" i="55"/>
  <c r="AJ73" i="55"/>
  <c r="R87" i="55"/>
  <c r="BH126" i="55"/>
  <c r="AJ36" i="55"/>
  <c r="BH81" i="55"/>
  <c r="AD71" i="55"/>
  <c r="L18" i="55"/>
  <c r="BB94" i="55"/>
  <c r="BT74" i="55"/>
  <c r="AV99" i="55"/>
  <c r="BT89" i="55"/>
  <c r="BB81" i="55"/>
  <c r="BB59" i="55"/>
  <c r="BT138" i="55"/>
  <c r="BT116" i="55"/>
  <c r="BB12" i="55"/>
  <c r="BT84" i="55"/>
  <c r="BH31" i="55"/>
  <c r="BH130" i="55"/>
  <c r="BZ110" i="55"/>
  <c r="BZ111" i="55"/>
  <c r="BT54" i="55"/>
  <c r="BN149" i="55"/>
  <c r="R36" i="55"/>
  <c r="AJ81" i="55"/>
  <c r="BH8" i="55"/>
  <c r="AV118" i="55"/>
  <c r="L51" i="55"/>
  <c r="BN146" i="55"/>
  <c r="X143" i="55"/>
  <c r="AP131" i="55"/>
  <c r="R62" i="55"/>
  <c r="R48" i="55"/>
  <c r="AD58" i="55"/>
  <c r="X63" i="55"/>
  <c r="AD124" i="55"/>
  <c r="AV67" i="55"/>
  <c r="L92" i="55"/>
  <c r="AV29" i="55"/>
  <c r="BH25" i="55"/>
  <c r="BH75" i="55"/>
  <c r="AJ89" i="55"/>
  <c r="BT150" i="55"/>
  <c r="AD50" i="55"/>
  <c r="AD92" i="55"/>
  <c r="L45" i="55"/>
  <c r="X33" i="55"/>
  <c r="BN80" i="55"/>
  <c r="AD127" i="55"/>
  <c r="X110" i="55"/>
  <c r="BH111" i="55"/>
  <c r="AD149" i="55"/>
  <c r="R95" i="55"/>
  <c r="X145" i="55"/>
  <c r="AD120" i="55"/>
  <c r="BN10" i="55"/>
  <c r="AD122" i="55"/>
  <c r="BN148" i="55"/>
  <c r="L24" i="55"/>
  <c r="BB65" i="55"/>
  <c r="BN59" i="55"/>
  <c r="AV138" i="55"/>
  <c r="L116" i="55"/>
  <c r="L69" i="55"/>
  <c r="BZ14" i="55"/>
  <c r="AP49" i="55"/>
  <c r="AD143" i="55"/>
  <c r="L11" i="55"/>
  <c r="BH104" i="55"/>
  <c r="BZ19" i="55"/>
  <c r="AJ46" i="55"/>
  <c r="AV132" i="55"/>
  <c r="BB78" i="55"/>
  <c r="BB87" i="55"/>
  <c r="BN36" i="55"/>
  <c r="X86" i="55"/>
  <c r="R68" i="55"/>
  <c r="BZ33" i="55"/>
  <c r="BH48" i="55"/>
  <c r="BH58" i="55"/>
  <c r="AP50" i="55"/>
  <c r="BB134" i="55"/>
  <c r="BN96" i="55"/>
  <c r="L57" i="55"/>
  <c r="BZ47" i="55"/>
  <c r="AP37" i="55"/>
  <c r="BN104" i="55"/>
  <c r="X70" i="55"/>
  <c r="X103" i="55"/>
  <c r="BB74" i="55"/>
  <c r="BB6" i="55"/>
  <c r="X134" i="55"/>
  <c r="AV120" i="55"/>
  <c r="BB20" i="55"/>
  <c r="AD130" i="55"/>
  <c r="L14" i="55"/>
  <c r="BN101" i="55"/>
  <c r="BN47" i="55"/>
  <c r="BB37" i="55"/>
  <c r="AJ104" i="55"/>
  <c r="AJ19" i="55"/>
  <c r="BZ91" i="55"/>
  <c r="X99" i="55"/>
  <c r="BZ6" i="55"/>
  <c r="AD113" i="55"/>
  <c r="BT15" i="55"/>
  <c r="AV108" i="55"/>
  <c r="BT136" i="55"/>
  <c r="BT107" i="55"/>
  <c r="BN58" i="55"/>
  <c r="AJ77" i="55"/>
  <c r="X18" i="55"/>
  <c r="AP74" i="55"/>
  <c r="BZ147" i="55"/>
  <c r="AJ66" i="55"/>
  <c r="BZ145" i="55"/>
  <c r="R51" i="55"/>
  <c r="X53" i="55"/>
  <c r="L61" i="55"/>
  <c r="BZ45" i="55"/>
  <c r="BT137" i="55"/>
  <c r="AD133" i="55"/>
  <c r="AD18" i="55"/>
  <c r="BT40" i="55"/>
  <c r="AV139" i="55"/>
  <c r="L76" i="55"/>
  <c r="L40" i="55"/>
  <c r="AV136" i="55"/>
  <c r="L124" i="55"/>
  <c r="BH67" i="55"/>
  <c r="AD104" i="55"/>
  <c r="AP70" i="55"/>
  <c r="AJ53" i="55"/>
  <c r="BH18" i="55"/>
  <c r="BN55" i="55"/>
  <c r="X83" i="55"/>
  <c r="BN82" i="55"/>
  <c r="AV63" i="55"/>
  <c r="L134" i="55"/>
  <c r="BZ97" i="55"/>
  <c r="BZ131" i="55"/>
  <c r="BH114" i="55"/>
  <c r="AD150" i="55"/>
  <c r="AV66" i="55"/>
  <c r="BB60" i="55"/>
  <c r="X132" i="55"/>
  <c r="AJ146" i="55"/>
  <c r="X65" i="55"/>
  <c r="L23" i="55"/>
  <c r="BN99" i="55"/>
  <c r="BH15" i="55"/>
  <c r="AV85" i="55"/>
  <c r="BH33" i="55"/>
  <c r="AJ80" i="55"/>
  <c r="R125" i="55"/>
  <c r="R148" i="55"/>
  <c r="BZ96" i="55"/>
  <c r="BB57" i="55"/>
  <c r="X47" i="55"/>
  <c r="AD37" i="55"/>
  <c r="BH30" i="55"/>
  <c r="BB70" i="55"/>
  <c r="AP91" i="55"/>
  <c r="X75" i="55"/>
  <c r="R89" i="55"/>
  <c r="BB45" i="55"/>
  <c r="AJ15" i="55"/>
  <c r="L85" i="55"/>
  <c r="R101" i="55"/>
  <c r="BH71" i="55"/>
  <c r="BB92" i="55"/>
  <c r="BZ118" i="55"/>
  <c r="AD24" i="55"/>
  <c r="BN16" i="55"/>
  <c r="BT123" i="55"/>
  <c r="AP6" i="55"/>
  <c r="BZ146" i="55"/>
  <c r="AJ79" i="55"/>
  <c r="BB33" i="55"/>
  <c r="BH17" i="55"/>
  <c r="L125" i="55"/>
  <c r="BH148" i="55"/>
  <c r="AV96" i="55"/>
  <c r="BT92" i="55"/>
  <c r="BN30" i="55"/>
  <c r="AD103" i="55"/>
  <c r="X61" i="55"/>
  <c r="BT113" i="55"/>
  <c r="AJ55" i="55"/>
  <c r="X43" i="55"/>
  <c r="BH95" i="55"/>
  <c r="BN13" i="55"/>
  <c r="R18" i="55"/>
  <c r="BT24" i="55"/>
  <c r="BT73" i="55"/>
  <c r="BN37" i="55"/>
  <c r="BB123" i="55"/>
  <c r="L59" i="55"/>
  <c r="AD140" i="55"/>
  <c r="X117" i="55"/>
  <c r="BB115" i="55"/>
  <c r="R136" i="55"/>
  <c r="AV50" i="55"/>
  <c r="BZ38" i="55"/>
  <c r="BH109" i="55"/>
  <c r="BZ77" i="55"/>
  <c r="BT47" i="55"/>
  <c r="AV37" i="55"/>
  <c r="L104" i="55"/>
  <c r="BH70" i="55"/>
  <c r="BN91" i="55"/>
  <c r="BB146" i="55"/>
  <c r="AP15" i="55"/>
  <c r="X85" i="55"/>
  <c r="X112" i="55"/>
  <c r="X54" i="55"/>
  <c r="L36" i="55"/>
  <c r="AJ43" i="55"/>
  <c r="AV81" i="55"/>
  <c r="BB71" i="55"/>
  <c r="BB27" i="55"/>
  <c r="BB97" i="55"/>
  <c r="R118" i="55"/>
  <c r="BZ40" i="55"/>
  <c r="BH86" i="55"/>
  <c r="BZ26" i="55"/>
  <c r="L79" i="55"/>
  <c r="AP7" i="55"/>
  <c r="BN34" i="55"/>
  <c r="BH35" i="55"/>
  <c r="BT135" i="55"/>
  <c r="BH53" i="55"/>
  <c r="R129" i="55"/>
  <c r="AD60" i="55"/>
  <c r="BT51" i="55"/>
  <c r="AJ122" i="55"/>
  <c r="BN94" i="55"/>
  <c r="X90" i="55"/>
  <c r="AV45" i="55"/>
  <c r="R15" i="55"/>
  <c r="BH112" i="55"/>
  <c r="AJ28" i="55"/>
  <c r="L101" i="55"/>
  <c r="AP124" i="55"/>
  <c r="AP67" i="55"/>
  <c r="AV113" i="55"/>
  <c r="BT101" i="55"/>
  <c r="AJ141" i="55"/>
  <c r="L102" i="55"/>
  <c r="X55" i="55"/>
  <c r="X93" i="55"/>
  <c r="BT110" i="55"/>
  <c r="X135" i="55"/>
  <c r="BH134" i="55"/>
  <c r="AJ124" i="55"/>
  <c r="BN128" i="55"/>
  <c r="BZ46" i="55"/>
  <c r="BN74" i="55"/>
  <c r="BT61" i="55"/>
  <c r="AV89" i="55"/>
  <c r="AP79" i="55"/>
  <c r="AP62" i="55"/>
  <c r="AP150" i="55"/>
  <c r="R117" i="55"/>
  <c r="AD9" i="55"/>
  <c r="BZ133" i="55"/>
  <c r="R14" i="55"/>
  <c r="AD49" i="55"/>
  <c r="L53" i="55"/>
  <c r="L96" i="55"/>
  <c r="BH128" i="55"/>
  <c r="R22" i="55"/>
  <c r="BN11" i="55"/>
  <c r="AJ147" i="55"/>
  <c r="AJ69" i="55"/>
  <c r="AD31" i="55"/>
  <c r="AJ110" i="55"/>
  <c r="BB111" i="55"/>
  <c r="BZ76" i="55"/>
  <c r="X129" i="55"/>
  <c r="BN143" i="55"/>
  <c r="AJ32" i="55"/>
  <c r="X21" i="55"/>
  <c r="BZ10" i="55"/>
  <c r="AD86" i="55"/>
  <c r="L122" i="55"/>
  <c r="AD82" i="55"/>
  <c r="AJ17" i="55"/>
  <c r="BT134" i="55"/>
  <c r="AV104" i="55"/>
  <c r="L19" i="55"/>
  <c r="AV25" i="55"/>
  <c r="R146" i="55"/>
  <c r="AP82" i="55"/>
  <c r="R67" i="55"/>
  <c r="AJ123" i="55"/>
  <c r="BZ108" i="55"/>
  <c r="AD136" i="55"/>
  <c r="AD107" i="55"/>
  <c r="AV9" i="55"/>
  <c r="X133" i="55"/>
  <c r="BH14" i="55"/>
  <c r="L109" i="55"/>
  <c r="AP148" i="55"/>
  <c r="BT96" i="55"/>
  <c r="AV47" i="55"/>
  <c r="BZ30" i="55"/>
  <c r="AJ29" i="55"/>
  <c r="BN113" i="55"/>
  <c r="BN103" i="55"/>
  <c r="L131" i="55"/>
  <c r="L150" i="55"/>
  <c r="BN112" i="55"/>
  <c r="BZ28" i="55"/>
  <c r="AV48" i="55"/>
  <c r="AJ58" i="55"/>
  <c r="BN63" i="55"/>
  <c r="BZ134" i="55"/>
  <c r="X57" i="55"/>
  <c r="BH29" i="55"/>
  <c r="AD75" i="55"/>
  <c r="AV65" i="55"/>
  <c r="BH27" i="55"/>
  <c r="BZ121" i="55"/>
  <c r="BN102" i="55"/>
  <c r="BH83" i="55"/>
  <c r="BT93" i="55"/>
  <c r="BZ106" i="55"/>
  <c r="AP73" i="55"/>
  <c r="AV87" i="55"/>
  <c r="X126" i="55"/>
  <c r="AV125" i="55"/>
  <c r="AJ96" i="55"/>
  <c r="AJ57" i="55"/>
  <c r="BZ27" i="55"/>
  <c r="L94" i="55"/>
  <c r="AV16" i="55"/>
  <c r="BH122" i="55"/>
  <c r="AP59" i="55"/>
  <c r="AD114" i="55"/>
  <c r="BB7" i="55"/>
  <c r="AP107" i="55"/>
  <c r="AJ9" i="55"/>
  <c r="BT100" i="55"/>
  <c r="AJ23" i="55"/>
  <c r="BT128" i="55"/>
  <c r="AJ22" i="55"/>
  <c r="X19" i="55"/>
  <c r="BB46" i="55"/>
  <c r="AJ132" i="55"/>
  <c r="AV78" i="55"/>
  <c r="BH65" i="55"/>
  <c r="BB112" i="55"/>
  <c r="AJ38" i="55"/>
  <c r="BZ104" i="55"/>
  <c r="BB64" i="55"/>
  <c r="AD108" i="55"/>
  <c r="AD28" i="55"/>
  <c r="L48" i="55"/>
  <c r="L82" i="55"/>
  <c r="AD73" i="55"/>
  <c r="BT13" i="55"/>
  <c r="X24" i="55"/>
  <c r="BN139" i="55"/>
  <c r="AV126" i="55"/>
  <c r="L118" i="55"/>
  <c r="L30" i="55"/>
  <c r="BH40" i="55"/>
  <c r="BN121" i="55"/>
  <c r="BN20" i="55"/>
  <c r="BB84" i="55"/>
  <c r="BZ44" i="55"/>
  <c r="AD66" i="55"/>
  <c r="BH76" i="55"/>
  <c r="BT119" i="55"/>
  <c r="BB90" i="55"/>
  <c r="BB144" i="55"/>
  <c r="AV21" i="55"/>
  <c r="AV10" i="55"/>
  <c r="BB86" i="55"/>
  <c r="AD141" i="55"/>
  <c r="BZ54" i="55"/>
  <c r="L62" i="55"/>
  <c r="BH85" i="55"/>
  <c r="AJ64" i="55"/>
  <c r="R107" i="55"/>
  <c r="BH133" i="55"/>
  <c r="AD38" i="55"/>
  <c r="AD109" i="55"/>
  <c r="AV128" i="55"/>
  <c r="AP22" i="55"/>
  <c r="BZ11" i="55"/>
  <c r="BT90" i="55"/>
  <c r="BH19" i="55"/>
  <c r="L46" i="55"/>
  <c r="AD91" i="55"/>
  <c r="AP25" i="55"/>
  <c r="L99" i="55"/>
  <c r="R61" i="55"/>
  <c r="L31" i="55"/>
  <c r="BN39" i="55"/>
  <c r="L68" i="55"/>
  <c r="L83" i="55"/>
  <c r="AJ106" i="55"/>
  <c r="BB67" i="55"/>
  <c r="BZ22" i="55"/>
  <c r="BB11" i="55"/>
  <c r="AV90" i="55"/>
  <c r="X144" i="55"/>
  <c r="L132" i="55"/>
  <c r="BT75" i="55"/>
  <c r="AP115" i="55"/>
  <c r="BT7" i="55"/>
  <c r="AV34" i="55"/>
  <c r="BT19" i="55"/>
  <c r="BH26" i="55"/>
  <c r="AD84" i="55"/>
  <c r="AD147" i="55"/>
  <c r="BH74" i="55"/>
  <c r="BH108" i="55"/>
  <c r="AP76" i="55"/>
  <c r="BH36" i="55"/>
  <c r="BB39" i="55"/>
  <c r="AP106" i="55"/>
  <c r="BB55" i="55"/>
  <c r="AP143" i="55"/>
  <c r="AD25" i="55"/>
  <c r="R57" i="55"/>
  <c r="AV103" i="55"/>
  <c r="BN106" i="55"/>
  <c r="BB54" i="55"/>
  <c r="BH13" i="55"/>
  <c r="L111" i="55"/>
  <c r="BB91" i="55"/>
  <c r="BZ59" i="55"/>
  <c r="L138" i="55"/>
  <c r="X140" i="55"/>
  <c r="BH84" i="55"/>
  <c r="BB130" i="55"/>
  <c r="R149" i="55"/>
  <c r="BN72" i="55"/>
  <c r="BH119" i="55"/>
  <c r="BB56" i="55"/>
  <c r="X8" i="55"/>
  <c r="L145" i="55"/>
  <c r="BN144" i="55"/>
  <c r="X26" i="55"/>
  <c r="BB47" i="55"/>
  <c r="AV146" i="55"/>
  <c r="BN62" i="55"/>
  <c r="X150" i="55"/>
  <c r="BN64" i="55"/>
  <c r="L108" i="55"/>
  <c r="AV28" i="55"/>
  <c r="AD48" i="55"/>
  <c r="L58" i="55"/>
  <c r="BT63" i="55"/>
  <c r="BB124" i="55"/>
  <c r="BB22" i="55"/>
  <c r="BT46" i="55"/>
  <c r="AP132" i="55"/>
  <c r="X51" i="55"/>
  <c r="AV122" i="55"/>
  <c r="AD65" i="55"/>
  <c r="L10" i="55"/>
  <c r="BZ79" i="55"/>
  <c r="AD62" i="55"/>
  <c r="X64" i="55"/>
  <c r="AP77" i="55"/>
  <c r="BN124" i="55"/>
  <c r="BN57" i="55"/>
  <c r="AJ94" i="55"/>
  <c r="BT103" i="55"/>
  <c r="AV74" i="55"/>
  <c r="R99" i="55"/>
  <c r="AJ61" i="55"/>
  <c r="BH72" i="55"/>
  <c r="BZ89" i="55"/>
  <c r="AJ62" i="55"/>
  <c r="X50" i="55"/>
  <c r="X38" i="55"/>
  <c r="BB101" i="55"/>
  <c r="L67" i="55"/>
  <c r="R47" i="55"/>
  <c r="BZ37" i="55"/>
  <c r="BB104" i="55"/>
  <c r="AD70" i="55"/>
  <c r="BH91" i="55"/>
  <c r="BT25" i="55"/>
  <c r="BH146" i="55"/>
  <c r="BH88" i="55"/>
  <c r="AJ20" i="55"/>
  <c r="BB80" i="55"/>
  <c r="X148" i="55"/>
  <c r="AJ92" i="55"/>
  <c r="AJ30" i="55"/>
  <c r="L29" i="55"/>
  <c r="AP103" i="55"/>
  <c r="L147" i="55"/>
  <c r="AJ26" i="55"/>
  <c r="BB139" i="55"/>
  <c r="R63" i="55"/>
  <c r="X97" i="55"/>
  <c r="AD88" i="55"/>
  <c r="AV116" i="55"/>
  <c r="AV133" i="55"/>
  <c r="BT14" i="55"/>
  <c r="R49" i="55"/>
  <c r="AV53" i="55"/>
  <c r="R143" i="55"/>
  <c r="AD51" i="55"/>
  <c r="BN79" i="55"/>
  <c r="AJ150" i="55"/>
  <c r="AD87" i="55"/>
  <c r="BB126" i="55"/>
  <c r="BZ125" i="55"/>
  <c r="AJ148" i="55"/>
  <c r="R96" i="55"/>
  <c r="AP57" i="55"/>
  <c r="L47" i="55"/>
  <c r="X92" i="55"/>
  <c r="BT30" i="55"/>
  <c r="AV18" i="55"/>
  <c r="AP94" i="55"/>
  <c r="L16" i="55"/>
  <c r="BT147" i="55"/>
  <c r="L98" i="55"/>
  <c r="AD77" i="55"/>
  <c r="AJ88" i="55"/>
  <c r="AJ102" i="55"/>
  <c r="BT12" i="55"/>
  <c r="BH110" i="55"/>
  <c r="R54" i="55"/>
  <c r="R72" i="55"/>
  <c r="BN52" i="55"/>
  <c r="AP26" i="55"/>
  <c r="BZ139" i="55"/>
  <c r="BT64" i="55"/>
  <c r="BB125" i="55"/>
  <c r="AJ144" i="55"/>
  <c r="AJ98" i="55"/>
  <c r="AD79" i="55"/>
  <c r="AJ108" i="55"/>
  <c r="X136" i="55"/>
  <c r="X9" i="55"/>
  <c r="BT77" i="55"/>
  <c r="X100" i="55"/>
  <c r="BZ23" i="55"/>
  <c r="L89" i="55"/>
  <c r="BT85" i="55"/>
  <c r="L52" i="55"/>
  <c r="BB25" i="55"/>
  <c r="AJ45" i="55"/>
  <c r="BZ15" i="55"/>
  <c r="AD112" i="55"/>
  <c r="BZ80" i="55"/>
  <c r="BT127" i="55"/>
  <c r="BH73" i="55"/>
  <c r="AD44" i="55"/>
  <c r="AP109" i="55"/>
  <c r="BB77" i="55"/>
  <c r="AV23" i="55"/>
  <c r="BB143" i="55"/>
  <c r="R21" i="55"/>
  <c r="BZ25" i="55"/>
  <c r="L65" i="55"/>
  <c r="AJ131" i="55"/>
  <c r="X114" i="55"/>
  <c r="BB140" i="55"/>
  <c r="BN69" i="55"/>
  <c r="AV84" i="55"/>
  <c r="AV35" i="55"/>
  <c r="BN135" i="55"/>
  <c r="BB44" i="55"/>
  <c r="BN66" i="55"/>
  <c r="AP60" i="55"/>
  <c r="BT32" i="55"/>
  <c r="BB66" i="55"/>
  <c r="AJ14" i="55"/>
  <c r="BN51" i="55"/>
  <c r="BT87" i="55"/>
  <c r="R119" i="55"/>
  <c r="BN133" i="55"/>
  <c r="BH129" i="55"/>
  <c r="BN132" i="55"/>
  <c r="AV27" i="55"/>
  <c r="R92" i="55"/>
  <c r="AP136" i="55"/>
  <c r="AP149" i="55"/>
  <c r="AP18" i="55"/>
  <c r="X52" i="55"/>
  <c r="BZ116" i="55"/>
  <c r="AV12" i="55"/>
  <c r="R55" i="55"/>
  <c r="X106" i="55"/>
  <c r="BB73" i="55"/>
  <c r="X87" i="55"/>
  <c r="AJ54" i="55"/>
  <c r="BB52" i="55"/>
  <c r="AD105" i="55"/>
  <c r="BT142" i="55"/>
  <c r="BB120" i="55"/>
  <c r="AD40" i="55"/>
  <c r="AV147" i="55"/>
  <c r="X98" i="55"/>
  <c r="L15" i="55"/>
  <c r="BT79" i="55"/>
  <c r="L117" i="55"/>
  <c r="AJ136" i="55"/>
  <c r="L107" i="55"/>
  <c r="BB38" i="55"/>
  <c r="AV109" i="55"/>
  <c r="AD101" i="55"/>
  <c r="BZ67" i="55"/>
  <c r="AD128" i="55"/>
  <c r="AP11" i="55"/>
  <c r="AP90" i="55"/>
  <c r="R78" i="55"/>
  <c r="L133" i="55"/>
  <c r="BZ122" i="55"/>
  <c r="BH150" i="55"/>
  <c r="BZ115" i="55"/>
  <c r="BN7" i="55"/>
  <c r="BB34" i="55"/>
  <c r="BB135" i="55"/>
  <c r="X44" i="55"/>
  <c r="BN67" i="55"/>
  <c r="AD22" i="55"/>
  <c r="R37" i="55"/>
  <c r="BB19" i="55"/>
  <c r="L70" i="55"/>
  <c r="AD89" i="55"/>
  <c r="BT86" i="55"/>
  <c r="AV64" i="55"/>
  <c r="AP108" i="55"/>
  <c r="BB136" i="55"/>
  <c r="AV107" i="55"/>
  <c r="BN9" i="55"/>
  <c r="X124" i="55"/>
  <c r="BB128" i="55"/>
  <c r="BH22" i="55"/>
  <c r="BH46" i="55"/>
  <c r="BT132" i="55"/>
  <c r="BN78" i="55"/>
  <c r="AJ51" i="55"/>
  <c r="BH131" i="55"/>
  <c r="R145" i="55"/>
  <c r="AP141" i="55"/>
  <c r="AJ39" i="55"/>
  <c r="BH68" i="55"/>
  <c r="L33" i="55"/>
  <c r="BN127" i="55"/>
  <c r="AV17" i="55"/>
  <c r="AP134" i="55"/>
  <c r="AP101" i="55"/>
  <c r="AJ67" i="55"/>
  <c r="R71" i="55"/>
  <c r="L74" i="55"/>
  <c r="BH98" i="55"/>
  <c r="BZ140" i="55"/>
  <c r="L121" i="55"/>
  <c r="AP138" i="55"/>
  <c r="AV69" i="55"/>
  <c r="L84" i="55"/>
  <c r="BT34" i="55"/>
  <c r="BN35" i="55"/>
  <c r="BN76" i="55"/>
  <c r="L129" i="55"/>
  <c r="BZ60" i="55"/>
  <c r="BH11" i="55"/>
  <c r="AD90" i="55"/>
  <c r="BH144" i="55"/>
  <c r="BZ21" i="55"/>
  <c r="AP10" i="55"/>
  <c r="AJ86" i="55"/>
  <c r="AD26" i="55"/>
  <c r="BN122" i="55"/>
  <c r="BB149" i="55"/>
  <c r="BN142" i="55"/>
  <c r="BZ62" i="55"/>
  <c r="BZ117" i="55"/>
  <c r="AJ115" i="55"/>
  <c r="BH136" i="55"/>
  <c r="BZ63" i="55"/>
  <c r="X101" i="55"/>
  <c r="AV33" i="55"/>
  <c r="BT91" i="55"/>
  <c r="R25" i="55"/>
  <c r="BT68" i="55"/>
  <c r="AP55" i="55"/>
  <c r="AP31" i="55"/>
  <c r="AP130" i="55"/>
  <c r="AV111" i="55"/>
  <c r="AJ149" i="55"/>
  <c r="AD95" i="55"/>
  <c r="AV56" i="55"/>
  <c r="AD32" i="55"/>
  <c r="AP145" i="55"/>
  <c r="BN40" i="55"/>
  <c r="BB147" i="55"/>
  <c r="AD132" i="55"/>
  <c r="BB122" i="55"/>
  <c r="AJ117" i="55"/>
  <c r="R115" i="55"/>
  <c r="BZ7" i="55"/>
  <c r="AP135" i="55"/>
  <c r="X14" i="55"/>
  <c r="BT49" i="55"/>
  <c r="BT143" i="55"/>
  <c r="AV60" i="55"/>
  <c r="BH32" i="55"/>
  <c r="AV145" i="55"/>
  <c r="BZ144" i="55"/>
  <c r="X78" i="55"/>
  <c r="BN75" i="55"/>
  <c r="AP146" i="55"/>
  <c r="AD102" i="55"/>
  <c r="BZ34" i="55"/>
  <c r="AV98" i="55"/>
  <c r="AJ82" i="55"/>
  <c r="R111" i="55"/>
  <c r="BZ49" i="55"/>
  <c r="BN53" i="55"/>
  <c r="BZ100" i="55"/>
  <c r="BT60" i="55"/>
  <c r="BZ32" i="55"/>
  <c r="BH145" i="55"/>
  <c r="BB142" i="55"/>
  <c r="AJ120" i="55"/>
  <c r="AP78" i="55"/>
  <c r="AD146" i="55"/>
  <c r="X31" i="55"/>
  <c r="BT67" i="55"/>
  <c r="L143" i="55"/>
  <c r="R8" i="55"/>
  <c r="AD118" i="55"/>
  <c r="AD61" i="55"/>
  <c r="BB68" i="55"/>
  <c r="BH120" i="55"/>
  <c r="AP97" i="55"/>
  <c r="BH115" i="55"/>
  <c r="BN97" i="55"/>
  <c r="BH9" i="55"/>
  <c r="R138" i="55"/>
  <c r="AJ127" i="55"/>
  <c r="BB106" i="55"/>
  <c r="AV88" i="55"/>
  <c r="AP121" i="55"/>
  <c r="BB93" i="55"/>
  <c r="BT126" i="55"/>
  <c r="AJ125" i="55"/>
  <c r="BT36" i="55"/>
  <c r="BN27" i="55"/>
  <c r="AD139" i="55"/>
  <c r="BZ8" i="55"/>
  <c r="BN56" i="55"/>
  <c r="BT131" i="55"/>
  <c r="R114" i="55"/>
  <c r="AP140" i="55"/>
  <c r="AJ50" i="55"/>
  <c r="AV77" i="55"/>
  <c r="BB100" i="55"/>
  <c r="AP23" i="55"/>
  <c r="BH143" i="55"/>
  <c r="R60" i="55"/>
  <c r="L32" i="55"/>
  <c r="BT21" i="55"/>
  <c r="BN86" i="55"/>
  <c r="BN26" i="55"/>
  <c r="AP139" i="55"/>
  <c r="X39" i="55"/>
  <c r="BZ95" i="55"/>
  <c r="BT78" i="55"/>
  <c r="BB131" i="55"/>
  <c r="BN114" i="55"/>
  <c r="AP117" i="55"/>
  <c r="BT35" i="55"/>
  <c r="L49" i="55"/>
  <c r="AP128" i="55"/>
  <c r="AP104" i="55"/>
  <c r="BN25" i="55"/>
  <c r="AJ75" i="55"/>
  <c r="L146" i="55"/>
  <c r="BZ129" i="55"/>
  <c r="BN61" i="55"/>
  <c r="X88" i="55"/>
  <c r="AD59" i="55"/>
  <c r="AJ114" i="55"/>
  <c r="AD117" i="55"/>
  <c r="AD115" i="55"/>
  <c r="BT133" i="55"/>
  <c r="BN14" i="55"/>
  <c r="BZ109" i="55"/>
  <c r="R77" i="55"/>
  <c r="R100" i="55"/>
  <c r="AD11" i="55"/>
  <c r="BZ90" i="55"/>
  <c r="R19" i="55"/>
  <c r="BT122" i="55"/>
  <c r="BT112" i="55"/>
  <c r="X28" i="55"/>
  <c r="BB82" i="55"/>
  <c r="BH63" i="55"/>
  <c r="BT124" i="55"/>
  <c r="AP47" i="55"/>
  <c r="AJ37" i="55"/>
  <c r="BT104" i="55"/>
  <c r="BN70" i="55"/>
  <c r="R91" i="55"/>
  <c r="BH123" i="55"/>
  <c r="AD69" i="55"/>
  <c r="AJ21" i="55"/>
  <c r="BN141" i="55"/>
  <c r="X20" i="55"/>
  <c r="R102" i="55"/>
  <c r="AP12" i="55"/>
  <c r="AJ31" i="55"/>
  <c r="AJ135" i="55"/>
  <c r="BH66" i="55"/>
  <c r="AP72" i="55"/>
  <c r="BN119" i="55"/>
  <c r="R32" i="55"/>
  <c r="R45" i="55"/>
  <c r="AD83" i="55"/>
  <c r="AD131" i="55"/>
  <c r="BB114" i="55"/>
  <c r="AP58" i="55"/>
  <c r="BB17" i="55"/>
  <c r="AJ134" i="55"/>
  <c r="R124" i="55"/>
  <c r="X67" i="55"/>
  <c r="AJ128" i="55"/>
  <c r="BH37" i="55"/>
  <c r="AD29" i="55"/>
  <c r="AV70" i="55"/>
  <c r="L103" i="55"/>
  <c r="AP123" i="55"/>
  <c r="L137" i="55"/>
  <c r="R43" i="55"/>
  <c r="AP29" i="55"/>
  <c r="X141" i="55"/>
  <c r="AV39" i="55"/>
  <c r="BZ112" i="55"/>
  <c r="AP83" i="55"/>
  <c r="AD93" i="55"/>
  <c r="AD106" i="55"/>
  <c r="X73" i="55"/>
  <c r="BN87" i="55"/>
  <c r="L126" i="55"/>
  <c r="AV36" i="55"/>
  <c r="BB43" i="55"/>
  <c r="L105" i="55"/>
  <c r="L27" i="55"/>
  <c r="AD142" i="55"/>
  <c r="BN120" i="55"/>
  <c r="R98" i="55"/>
  <c r="BH137" i="55"/>
  <c r="BH80" i="55"/>
  <c r="BN147" i="55"/>
  <c r="X46" i="55"/>
  <c r="AV131" i="55"/>
  <c r="BN150" i="55"/>
  <c r="BH34" i="55"/>
  <c r="X35" i="55"/>
  <c r="X76" i="55"/>
  <c r="AV129" i="55"/>
  <c r="BN21" i="55"/>
  <c r="BB132" i="55"/>
  <c r="R65" i="55"/>
  <c r="BH79" i="55"/>
  <c r="BT62" i="55"/>
  <c r="BZ85" i="55"/>
  <c r="BZ64" i="55"/>
  <c r="BN33" i="55"/>
  <c r="L17" i="55"/>
  <c r="BN54" i="55"/>
  <c r="AV76" i="55"/>
  <c r="L119" i="55"/>
  <c r="R10" i="55"/>
  <c r="AV51" i="55"/>
  <c r="AP122" i="55"/>
  <c r="AD138" i="55"/>
  <c r="X116" i="55"/>
  <c r="AD12" i="55"/>
  <c r="L55" i="55"/>
  <c r="L130" i="55"/>
  <c r="AP111" i="55"/>
  <c r="AV54" i="55"/>
  <c r="X149" i="55"/>
  <c r="AJ72" i="55"/>
  <c r="BZ119" i="55"/>
  <c r="R27" i="55"/>
  <c r="BT33" i="55"/>
  <c r="X138" i="55"/>
  <c r="AV135" i="55"/>
  <c r="R12" i="55"/>
  <c r="R121" i="55"/>
  <c r="X66" i="55"/>
  <c r="BT129" i="55"/>
  <c r="BZ120" i="55"/>
  <c r="BB79" i="55"/>
  <c r="AD14" i="55"/>
  <c r="X123" i="55"/>
  <c r="R88" i="55"/>
  <c r="BT23" i="55"/>
  <c r="BH61" i="55"/>
  <c r="AD17" i="55"/>
  <c r="AD148" i="55"/>
  <c r="AD13" i="55"/>
  <c r="BT18" i="55"/>
  <c r="BZ74" i="55"/>
  <c r="BZ99" i="55"/>
  <c r="L91" i="55"/>
  <c r="BH149" i="55"/>
  <c r="R105" i="55"/>
  <c r="BH118" i="55"/>
  <c r="AV26" i="55"/>
  <c r="BB108" i="55"/>
  <c r="BT11" i="55"/>
  <c r="BN131" i="55"/>
  <c r="BB117" i="55"/>
  <c r="AD63" i="55"/>
  <c r="AP27" i="55"/>
  <c r="AD80" i="55"/>
  <c r="BT95" i="55"/>
  <c r="AV141" i="55"/>
  <c r="AP102" i="55"/>
  <c r="AV80" i="55"/>
  <c r="X82" i="55"/>
  <c r="X17" i="55"/>
  <c r="BT43" i="55"/>
  <c r="L81" i="55"/>
  <c r="AP95" i="55"/>
  <c r="X13" i="55"/>
  <c r="L97" i="55"/>
  <c r="BT118" i="55"/>
  <c r="BH24" i="55"/>
  <c r="AD16" i="55"/>
  <c r="BN123" i="55"/>
  <c r="BT106" i="55"/>
  <c r="X115" i="55"/>
  <c r="X7" i="55"/>
  <c r="BT9" i="55"/>
  <c r="AP133" i="55"/>
  <c r="AP14" i="55"/>
  <c r="AJ49" i="55"/>
  <c r="AD145" i="55"/>
  <c r="AD144" i="55"/>
  <c r="AJ10" i="55"/>
  <c r="BH116" i="55"/>
  <c r="BN32" i="55"/>
  <c r="BT81" i="55"/>
  <c r="R69" i="55"/>
  <c r="R130" i="55"/>
  <c r="BB110" i="55"/>
  <c r="AJ111" i="55"/>
  <c r="AD54" i="55"/>
  <c r="BB53" i="55"/>
  <c r="L100" i="55"/>
  <c r="AD23" i="55"/>
  <c r="BZ143" i="55"/>
  <c r="BN60" i="55"/>
  <c r="AV11" i="55"/>
  <c r="BN90" i="55"/>
  <c r="AJ91" i="55"/>
  <c r="AP65" i="55"/>
  <c r="BZ138" i="55"/>
  <c r="AJ7" i="55"/>
  <c r="AP34" i="55"/>
  <c r="AD35" i="55"/>
  <c r="AV49" i="55"/>
  <c r="BB23" i="55"/>
  <c r="AV143" i="55"/>
  <c r="L60" i="55"/>
  <c r="AD21" i="55"/>
  <c r="BT10" i="55"/>
  <c r="AP86" i="55"/>
  <c r="BT139" i="55"/>
  <c r="BT45" i="55"/>
  <c r="BN15" i="55"/>
  <c r="R64" i="55"/>
  <c r="BZ48" i="55"/>
  <c r="BN50" i="55"/>
  <c r="BT38" i="55"/>
  <c r="BN77" i="55"/>
  <c r="AD100" i="55"/>
  <c r="BN23" i="55"/>
  <c r="L25" i="55"/>
  <c r="BN137" i="55"/>
  <c r="R109" i="55"/>
  <c r="BH55" i="55"/>
  <c r="L93" i="55"/>
  <c r="X130" i="55"/>
  <c r="AP110" i="55"/>
  <c r="BN44" i="55"/>
  <c r="X56" i="55"/>
  <c r="BT145" i="55"/>
  <c r="R142" i="55"/>
  <c r="R147" i="55"/>
  <c r="BN98" i="55"/>
  <c r="L139" i="55"/>
  <c r="X62" i="55"/>
  <c r="BZ84" i="55"/>
  <c r="BH124" i="55"/>
  <c r="AV100" i="55"/>
  <c r="L140" i="55"/>
  <c r="BZ69" i="55"/>
  <c r="AP84" i="55"/>
  <c r="R7" i="55"/>
  <c r="BB107" i="55"/>
  <c r="BH50" i="55"/>
  <c r="AV38" i="55"/>
  <c r="AJ109" i="55"/>
  <c r="BH77" i="55"/>
  <c r="BB127" i="55"/>
  <c r="BZ78" i="55"/>
  <c r="AP99" i="55"/>
  <c r="AP45" i="55"/>
  <c r="BB15" i="55"/>
  <c r="R80" i="55"/>
  <c r="BN125" i="55"/>
  <c r="L8" i="55"/>
  <c r="AV97" i="55"/>
  <c r="BB76" i="55"/>
  <c r="X59" i="55"/>
  <c r="L114" i="55"/>
  <c r="X69" i="55"/>
  <c r="R84" i="55"/>
  <c r="R31" i="55"/>
  <c r="AJ130" i="55"/>
  <c r="R110" i="55"/>
  <c r="X111" i="55"/>
  <c r="R44" i="55"/>
  <c r="R53" i="55"/>
  <c r="AJ119" i="55"/>
  <c r="AJ8" i="55"/>
  <c r="BH97" i="55"/>
  <c r="BZ142" i="55"/>
  <c r="BB10" i="55"/>
  <c r="R86" i="55"/>
  <c r="BB51" i="55"/>
  <c r="X122" i="55"/>
  <c r="BT17" i="55"/>
  <c r="AP119" i="55"/>
  <c r="BZ65" i="55"/>
  <c r="BN28" i="55"/>
  <c r="AJ48" i="55"/>
  <c r="BZ58" i="55"/>
  <c r="AP87" i="55"/>
  <c r="BT66" i="55"/>
  <c r="L72" i="55"/>
  <c r="AJ129" i="55"/>
  <c r="AJ56" i="55"/>
  <c r="BN8" i="55"/>
  <c r="BN118" i="55"/>
  <c r="R24" i="55"/>
  <c r="BZ86" i="55"/>
  <c r="L26" i="55"/>
  <c r="L88" i="55"/>
  <c r="BT59" i="55"/>
  <c r="BH93" i="55"/>
  <c r="BN110" i="55"/>
  <c r="AV124" i="55"/>
  <c r="BB13" i="55"/>
  <c r="BB21" i="55"/>
  <c r="BZ137" i="55"/>
  <c r="BZ141" i="55"/>
  <c r="BZ39" i="55"/>
  <c r="R20" i="55"/>
  <c r="BZ83" i="55"/>
  <c r="R127" i="55"/>
  <c r="BB63" i="55"/>
  <c r="BZ101" i="55"/>
  <c r="AV92" i="55"/>
  <c r="AD30" i="55"/>
  <c r="AV6" i="55"/>
  <c r="AV137" i="55"/>
  <c r="R144" i="55"/>
  <c r="BB88" i="55"/>
  <c r="AD116" i="55"/>
  <c r="BB69" i="55"/>
  <c r="X34" i="55"/>
  <c r="AP53" i="55"/>
  <c r="R76" i="55"/>
  <c r="BB129" i="55"/>
  <c r="X119" i="55"/>
  <c r="AP56" i="55"/>
  <c r="BH142" i="55"/>
  <c r="AV40" i="55"/>
  <c r="BB98" i="55"/>
  <c r="R59" i="55"/>
  <c r="BH138" i="55"/>
  <c r="BH140" i="55"/>
  <c r="BN84" i="55"/>
  <c r="AV31" i="55"/>
  <c r="BB32" i="55"/>
  <c r="L144" i="55"/>
  <c r="R132" i="55"/>
  <c r="BH78" i="55"/>
  <c r="BN22" i="55"/>
  <c r="X23" i="55"/>
  <c r="L141" i="55"/>
  <c r="AP69" i="55"/>
  <c r="R135" i="55"/>
  <c r="AV44" i="55"/>
  <c r="BZ53" i="55"/>
  <c r="AJ76" i="55"/>
  <c r="AP32" i="55"/>
  <c r="AJ145" i="55"/>
  <c r="BT144" i="55"/>
  <c r="R26" i="55"/>
  <c r="BZ35" i="55"/>
  <c r="AP46" i="55"/>
  <c r="AD85" i="55"/>
  <c r="BZ136" i="55"/>
  <c r="BB58" i="55"/>
  <c r="BB109" i="55"/>
  <c r="L128" i="55"/>
  <c r="X22" i="55"/>
  <c r="AJ11" i="55"/>
  <c r="R90" i="55"/>
  <c r="AV19" i="55"/>
  <c r="R46" i="55"/>
  <c r="AJ99" i="55"/>
  <c r="BT6" i="55"/>
  <c r="AJ113" i="55"/>
  <c r="X16" i="55"/>
  <c r="BZ68" i="55"/>
  <c r="AJ112" i="55"/>
  <c r="AJ83" i="55"/>
  <c r="AD111" i="55"/>
  <c r="BH54" i="55"/>
  <c r="AV149" i="55"/>
  <c r="AD52" i="55"/>
  <c r="X105" i="55"/>
  <c r="L95" i="55"/>
  <c r="BB8" i="55"/>
  <c r="X120" i="55"/>
  <c r="AP40" i="55"/>
  <c r="BH59" i="55"/>
  <c r="AD34" i="55"/>
  <c r="BZ9" i="55"/>
  <c r="AJ100" i="55"/>
  <c r="L22" i="55"/>
  <c r="X11" i="55"/>
  <c r="R104" i="55"/>
  <c r="AP19" i="55"/>
  <c r="BN46" i="55"/>
  <c r="X91" i="55"/>
  <c r="AJ74" i="55"/>
  <c r="BT99" i="55"/>
  <c r="BH6" i="55"/>
  <c r="R113" i="55"/>
  <c r="AJ142" i="55"/>
  <c r="AJ85" i="55"/>
  <c r="L64" i="55"/>
  <c r="AP33" i="55"/>
  <c r="AV127" i="55"/>
  <c r="BH82" i="55"/>
  <c r="AJ63" i="55"/>
  <c r="BB96" i="55"/>
  <c r="AP81" i="55"/>
  <c r="L71" i="55"/>
  <c r="BB118" i="55"/>
  <c r="BZ24" i="55"/>
  <c r="BT16" i="55"/>
  <c r="AV123" i="55"/>
  <c r="AD6" i="55"/>
  <c r="BH113" i="55"/>
  <c r="BT48" i="55"/>
  <c r="BH57" i="55"/>
  <c r="BN6" i="55"/>
  <c r="BB113" i="55"/>
  <c r="BT140" i="55"/>
  <c r="BZ66" i="55"/>
  <c r="AD72" i="55"/>
  <c r="AJ52" i="55"/>
  <c r="AD56" i="55"/>
  <c r="L120" i="55"/>
  <c r="BN88" i="55"/>
  <c r="BH117" i="55"/>
  <c r="AP114" i="55"/>
  <c r="BN108" i="55"/>
  <c r="BN107" i="55"/>
  <c r="AP52" i="55"/>
  <c r="BB105" i="55"/>
  <c r="AD97" i="55"/>
  <c r="AJ139" i="55"/>
  <c r="BB121" i="55"/>
  <c r="BZ20" i="55"/>
  <c r="AV102" i="55"/>
  <c r="BN83" i="55"/>
  <c r="BN73" i="55"/>
  <c r="AD126" i="55"/>
  <c r="BT125" i="55"/>
  <c r="AP129" i="55"/>
  <c r="BZ92" i="55"/>
  <c r="Q41" i="51"/>
  <c r="Q40" i="65" s="1"/>
  <c r="F194" i="56"/>
  <c r="Q42" i="51"/>
  <c r="Q41" i="65" s="1"/>
  <c r="F195" i="56"/>
  <c r="T4" i="51"/>
  <c r="G195" i="56" l="1"/>
  <c r="R41" i="65"/>
  <c r="AD41" i="65" s="1"/>
  <c r="G194" i="56"/>
  <c r="R40" i="65"/>
  <c r="AD40" i="65" s="1"/>
  <c r="Z4" i="51"/>
  <c r="R41" i="68" l="1"/>
  <c r="AD41" i="68" s="1"/>
  <c r="V41" i="68"/>
  <c r="AH41" i="68" s="1"/>
  <c r="S41" i="68"/>
  <c r="AE41" i="68" s="1"/>
  <c r="W41" i="68"/>
  <c r="AI41" i="68" s="1"/>
  <c r="Z41" i="68"/>
  <c r="AL41" i="68" s="1"/>
  <c r="U41" i="68"/>
  <c r="AG41" i="68" s="1"/>
  <c r="Y41" i="68"/>
  <c r="AK41" i="68" s="1"/>
  <c r="AA41" i="68"/>
  <c r="AM41" i="68" s="1"/>
  <c r="X41" i="68"/>
  <c r="AJ41" i="68" s="1"/>
  <c r="Q41" i="68"/>
  <c r="AC41" i="68" s="1"/>
  <c r="T41" i="68"/>
  <c r="AF41" i="68" s="1"/>
  <c r="S40" i="68"/>
  <c r="AE40" i="68" s="1"/>
  <c r="W40" i="68"/>
  <c r="AI40" i="68" s="1"/>
  <c r="Q40" i="68"/>
  <c r="AC40" i="68" s="1"/>
  <c r="R40" i="68"/>
  <c r="AD40" i="68" s="1"/>
  <c r="AA40" i="68"/>
  <c r="AM40" i="68" s="1"/>
  <c r="V40" i="68"/>
  <c r="AH40" i="68" s="1"/>
  <c r="Y40" i="68"/>
  <c r="AK40" i="68" s="1"/>
  <c r="T40" i="68"/>
  <c r="AF40" i="68" s="1"/>
  <c r="X40" i="68"/>
  <c r="AJ40" i="68" s="1"/>
  <c r="Z40" i="68"/>
  <c r="AL40" i="68" s="1"/>
  <c r="U40" i="68"/>
  <c r="AG40" i="68" s="1"/>
  <c r="AF4" i="51"/>
  <c r="P40" i="68" l="1"/>
  <c r="AB40" i="68" s="1"/>
  <c r="P41" i="68"/>
  <c r="AB41" i="68" s="1"/>
  <c r="AL4" i="51"/>
  <c r="AR4" i="51" l="1"/>
  <c r="AX4" i="51" l="1"/>
  <c r="BD4" i="51" l="1"/>
  <c r="BJ4" i="51" l="1"/>
  <c r="BP4" i="51" l="1"/>
  <c r="BV4" i="51" l="1"/>
  <c r="CB4" i="51" l="1"/>
  <c r="R4" i="55" l="1"/>
  <c r="BZ4" i="55"/>
  <c r="BT4" i="55"/>
  <c r="BN4" i="55"/>
  <c r="BH4" i="55"/>
  <c r="BB4" i="55"/>
  <c r="AV4" i="55"/>
  <c r="AP4" i="55"/>
  <c r="AJ4" i="55"/>
  <c r="X6" i="91" l="1"/>
  <c r="U6" i="91"/>
  <c r="W6" i="91"/>
  <c r="Z6" i="91" l="1"/>
  <c r="Y6" i="91"/>
  <c r="AA6" i="91" l="1"/>
  <c r="AB6" i="91"/>
  <c r="AC6" i="91" l="1"/>
  <c r="AO6" i="91" l="1"/>
  <c r="AN6" i="91"/>
  <c r="AM6" i="91"/>
  <c r="AK6" i="91"/>
  <c r="AL6" i="91"/>
  <c r="AH6" i="91"/>
  <c r="V6" i="91"/>
  <c r="AI6" i="91"/>
  <c r="AJ6" i="91"/>
  <c r="AD4" i="55"/>
  <c r="X4" i="55"/>
  <c r="F2" i="55"/>
  <c r="D2" i="51"/>
  <c r="D2" i="6"/>
  <c r="D5" i="6"/>
  <c r="O5" i="6" s="1"/>
  <c r="P5" i="6" s="1"/>
  <c r="E5" i="53" s="1"/>
  <c r="D52" i="6"/>
  <c r="D144" i="6"/>
  <c r="O144" i="6"/>
  <c r="P144" i="6" s="1"/>
  <c r="F129" i="55"/>
  <c r="D129" i="6"/>
  <c r="O129" i="6"/>
  <c r="P129" i="6" s="1"/>
  <c r="D85" i="6"/>
  <c r="D140" i="6"/>
  <c r="O140" i="6" s="1"/>
  <c r="P140" i="6" s="1"/>
  <c r="S140" i="88" s="1"/>
  <c r="D51" i="6"/>
  <c r="O51" i="6" s="1"/>
  <c r="P51" i="6" s="1"/>
  <c r="S51" i="88" s="1"/>
  <c r="D98" i="6"/>
  <c r="D84" i="6"/>
  <c r="O84" i="6"/>
  <c r="P84" i="6" s="1"/>
  <c r="S84" i="88" s="1"/>
  <c r="D30" i="6"/>
  <c r="O30" i="6" s="1"/>
  <c r="P30" i="6" s="1"/>
  <c r="S30" i="88" s="1"/>
  <c r="D12" i="6"/>
  <c r="D8" i="6"/>
  <c r="D25" i="6"/>
  <c r="O25" i="6"/>
  <c r="P25" i="6" s="1"/>
  <c r="S25" i="88" s="1"/>
  <c r="D132" i="6"/>
  <c r="O132" i="6" s="1"/>
  <c r="P132" i="6" s="1"/>
  <c r="S132" i="88" s="1"/>
  <c r="D119" i="6"/>
  <c r="O119" i="6" s="1"/>
  <c r="P119" i="6" s="1"/>
  <c r="S119" i="88" s="1"/>
  <c r="D135" i="6"/>
  <c r="O135" i="6" s="1"/>
  <c r="P135" i="6" s="1"/>
  <c r="D142" i="6"/>
  <c r="D68" i="6"/>
  <c r="O68" i="6"/>
  <c r="P68" i="6" s="1"/>
  <c r="S68" i="88" s="1"/>
  <c r="D116" i="6"/>
  <c r="O116" i="6" s="1"/>
  <c r="P116" i="6" s="1"/>
  <c r="D39" i="6"/>
  <c r="D27" i="6"/>
  <c r="O27" i="6" s="1"/>
  <c r="P27" i="6" s="1"/>
  <c r="S27" i="88" s="1"/>
  <c r="F29" i="55"/>
  <c r="D29" i="6"/>
  <c r="D31" i="6"/>
  <c r="D6" i="6"/>
  <c r="D24" i="6"/>
  <c r="O24" i="6" s="1"/>
  <c r="P24" i="6" s="1"/>
  <c r="S24" i="88" s="1"/>
  <c r="D37" i="6"/>
  <c r="D16" i="6"/>
  <c r="D40" i="6"/>
  <c r="D58" i="6"/>
  <c r="O58" i="6" s="1"/>
  <c r="P58" i="6" s="1"/>
  <c r="D20" i="6"/>
  <c r="O20" i="6"/>
  <c r="P20" i="6" s="1"/>
  <c r="S20" i="88" s="1"/>
  <c r="D108" i="6"/>
  <c r="D148" i="6"/>
  <c r="D137" i="6"/>
  <c r="D128" i="6"/>
  <c r="O128" i="6"/>
  <c r="P128" i="6" s="1"/>
  <c r="S128" i="88" s="1"/>
  <c r="D76" i="6"/>
  <c r="D133" i="6"/>
  <c r="O133" i="6"/>
  <c r="P133" i="6" s="1"/>
  <c r="S133" i="88" s="1"/>
  <c r="D67" i="6"/>
  <c r="O67" i="6"/>
  <c r="P67" i="6" s="1"/>
  <c r="S67" i="88" s="1"/>
  <c r="D97" i="6"/>
  <c r="D75" i="6"/>
  <c r="D101" i="6"/>
  <c r="O101" i="6" s="1"/>
  <c r="P101" i="6" s="1"/>
  <c r="S101" i="88" s="1"/>
  <c r="D15" i="6"/>
  <c r="O15" i="6" s="1"/>
  <c r="P15" i="6" s="1"/>
  <c r="S15" i="88" s="1"/>
  <c r="D36" i="6"/>
  <c r="O36" i="6" s="1"/>
  <c r="P36" i="6" s="1"/>
  <c r="S36" i="88" s="1"/>
  <c r="D17" i="6"/>
  <c r="F23" i="55"/>
  <c r="D23" i="6"/>
  <c r="O23" i="6" s="1"/>
  <c r="P23" i="6" s="1"/>
  <c r="S23" i="88" s="1"/>
  <c r="F22" i="55"/>
  <c r="D22" i="6"/>
  <c r="O22" i="6"/>
  <c r="P22" i="6" s="1"/>
  <c r="E22" i="53" s="1"/>
  <c r="D34" i="6"/>
  <c r="O34" i="6" s="1"/>
  <c r="P34" i="6" s="1"/>
  <c r="S34" i="88" s="1"/>
  <c r="D62" i="6"/>
  <c r="O62" i="6"/>
  <c r="P62" i="6" s="1"/>
  <c r="S62" i="88" s="1"/>
  <c r="D69" i="6"/>
  <c r="O69" i="6"/>
  <c r="P69" i="6" s="1"/>
  <c r="D118" i="6"/>
  <c r="O118" i="6"/>
  <c r="P118" i="6" s="1"/>
  <c r="S118" i="88" s="1"/>
  <c r="D48" i="6"/>
  <c r="O48" i="6" s="1"/>
  <c r="P48" i="6" s="1"/>
  <c r="D124" i="6"/>
  <c r="O124" i="6"/>
  <c r="P124" i="6" s="1"/>
  <c r="S124" i="88" s="1"/>
  <c r="D114" i="6"/>
  <c r="O114" i="6" s="1"/>
  <c r="P114" i="6" s="1"/>
  <c r="S114" i="88" s="1"/>
  <c r="D90" i="6"/>
  <c r="O90" i="6"/>
  <c r="P90" i="6" s="1"/>
  <c r="D115" i="6"/>
  <c r="O115" i="6"/>
  <c r="P115" i="6" s="1"/>
  <c r="D136" i="6"/>
  <c r="D54" i="6"/>
  <c r="O54" i="6" s="1"/>
  <c r="P54" i="6" s="1"/>
  <c r="S54" i="88" s="1"/>
  <c r="D60" i="6"/>
  <c r="D21" i="6"/>
  <c r="D18" i="6"/>
  <c r="D109" i="6"/>
  <c r="D89" i="6"/>
  <c r="O89" i="6" s="1"/>
  <c r="P89" i="6" s="1"/>
  <c r="S89" i="88" s="1"/>
  <c r="D86" i="6"/>
  <c r="D65" i="6"/>
  <c r="D94" i="6"/>
  <c r="D95" i="6"/>
  <c r="O95" i="6"/>
  <c r="P95" i="6" s="1"/>
  <c r="S95" i="88" s="1"/>
  <c r="D138" i="6"/>
  <c r="D145" i="6"/>
  <c r="O145" i="6" s="1"/>
  <c r="P145" i="6" s="1"/>
  <c r="S145" i="88" s="1"/>
  <c r="D44" i="6"/>
  <c r="O44" i="6" s="1"/>
  <c r="P44" i="6" s="1"/>
  <c r="S44" i="88" s="1"/>
  <c r="D134" i="6"/>
  <c r="O134" i="6" s="1"/>
  <c r="P134" i="6" s="1"/>
  <c r="S134" i="88" s="1"/>
  <c r="D103" i="6"/>
  <c r="D47" i="6"/>
  <c r="O47" i="6" s="1"/>
  <c r="P47" i="6" s="1"/>
  <c r="S47" i="88" s="1"/>
  <c r="D112" i="6"/>
  <c r="D64" i="6"/>
  <c r="O64" i="6" s="1"/>
  <c r="P64" i="6" s="1"/>
  <c r="S64" i="88" s="1"/>
  <c r="D53" i="6"/>
  <c r="O53" i="6"/>
  <c r="P53" i="6" s="1"/>
  <c r="S53" i="88" s="1"/>
  <c r="D63" i="6"/>
  <c r="O63" i="6" s="1"/>
  <c r="P63" i="6" s="1"/>
  <c r="S63" i="88" s="1"/>
  <c r="D93" i="6"/>
  <c r="D78" i="6"/>
  <c r="D28" i="6"/>
  <c r="D35" i="6"/>
  <c r="O35" i="6"/>
  <c r="P35" i="6" s="1"/>
  <c r="S35" i="88" s="1"/>
  <c r="D26" i="6"/>
  <c r="D33" i="6"/>
  <c r="D38" i="6"/>
  <c r="O38" i="6" s="1"/>
  <c r="P38" i="6" s="1"/>
  <c r="S38" i="88" s="1"/>
  <c r="D19" i="6"/>
  <c r="O19" i="6"/>
  <c r="P19" i="6" s="1"/>
  <c r="D14" i="6"/>
  <c r="O14" i="6" s="1"/>
  <c r="P14" i="6" s="1"/>
  <c r="D10" i="6"/>
  <c r="D143" i="6"/>
  <c r="O143" i="6" s="1"/>
  <c r="P143" i="6" s="1"/>
  <c r="S143" i="88" s="1"/>
  <c r="D73" i="6"/>
  <c r="O73" i="6" s="1"/>
  <c r="P73" i="6" s="1"/>
  <c r="S73" i="88" s="1"/>
  <c r="D100" i="6"/>
  <c r="O100" i="6" s="1"/>
  <c r="P100" i="6" s="1"/>
  <c r="S100" i="88" s="1"/>
  <c r="D149" i="6"/>
  <c r="O149" i="6" s="1"/>
  <c r="P149" i="6" s="1"/>
  <c r="D92" i="6"/>
  <c r="O92" i="6"/>
  <c r="P92" i="6" s="1"/>
  <c r="D131" i="6"/>
  <c r="D46" i="6"/>
  <c r="O46" i="6"/>
  <c r="P46" i="6" s="1"/>
  <c r="S46" i="88" s="1"/>
  <c r="D74" i="6"/>
  <c r="O74" i="6"/>
  <c r="P74" i="6" s="1"/>
  <c r="D104" i="6"/>
  <c r="D77" i="6"/>
  <c r="O77" i="6" s="1"/>
  <c r="P77" i="6" s="1"/>
  <c r="S77" i="88" s="1"/>
  <c r="D110" i="6"/>
  <c r="D126" i="6"/>
  <c r="O126" i="6" s="1"/>
  <c r="P126" i="6" s="1"/>
  <c r="S126" i="88" s="1"/>
  <c r="D117" i="6"/>
  <c r="O117" i="6" s="1"/>
  <c r="P117" i="6" s="1"/>
  <c r="S117" i="88" s="1"/>
  <c r="D57" i="6"/>
  <c r="O57" i="6" s="1"/>
  <c r="P57" i="6" s="1"/>
  <c r="S57" i="88" s="1"/>
  <c r="D146" i="6"/>
  <c r="O146" i="6" s="1"/>
  <c r="P146" i="6" s="1"/>
  <c r="S146" i="88" s="1"/>
  <c r="D125" i="6"/>
  <c r="O125" i="6" s="1"/>
  <c r="P125" i="6" s="1"/>
  <c r="S125" i="88" s="1"/>
  <c r="D70" i="6"/>
  <c r="O70" i="6" s="1"/>
  <c r="P70" i="6" s="1"/>
  <c r="S70" i="88" s="1"/>
  <c r="D66" i="6"/>
  <c r="O66" i="6"/>
  <c r="P66" i="6" s="1"/>
  <c r="S66" i="88" s="1"/>
  <c r="D59" i="6"/>
  <c r="D105" i="6"/>
  <c r="O105" i="6" s="1"/>
  <c r="P105" i="6" s="1"/>
  <c r="S105" i="88" s="1"/>
  <c r="D96" i="6"/>
  <c r="O96" i="6" s="1"/>
  <c r="P96" i="6" s="1"/>
  <c r="S96" i="88" s="1"/>
  <c r="D106" i="6"/>
  <c r="D139" i="6"/>
  <c r="O139" i="6" s="1"/>
  <c r="P139" i="6" s="1"/>
  <c r="S139" i="88" s="1"/>
  <c r="D45" i="6"/>
  <c r="O45" i="6"/>
  <c r="P45" i="6" s="1"/>
  <c r="D147" i="6"/>
  <c r="D102" i="6"/>
  <c r="O102" i="6" s="1"/>
  <c r="P102" i="6" s="1"/>
  <c r="S102" i="88" s="1"/>
  <c r="D50" i="6"/>
  <c r="O50" i="6" s="1"/>
  <c r="P50" i="6" s="1"/>
  <c r="S50" i="88" s="1"/>
  <c r="D43" i="6"/>
  <c r="O43" i="6" s="1"/>
  <c r="P43" i="6" s="1"/>
  <c r="S43" i="88" s="1"/>
  <c r="D123" i="6"/>
  <c r="O123" i="6"/>
  <c r="P123" i="6" s="1"/>
  <c r="D122" i="6"/>
  <c r="O122" i="6"/>
  <c r="P122" i="6" s="1"/>
  <c r="D72" i="6"/>
  <c r="D56" i="6"/>
  <c r="D141" i="6"/>
  <c r="D80" i="6"/>
  <c r="D81" i="6"/>
  <c r="O81" i="6" s="1"/>
  <c r="P81" i="6" s="1"/>
  <c r="S81" i="88" s="1"/>
  <c r="D150" i="6"/>
  <c r="D87" i="6"/>
  <c r="O87" i="6" s="1"/>
  <c r="P87" i="6" s="1"/>
  <c r="S87" i="88" s="1"/>
  <c r="D130" i="6"/>
  <c r="O130" i="6" s="1"/>
  <c r="P130" i="6" s="1"/>
  <c r="S130" i="88" s="1"/>
  <c r="D91" i="6"/>
  <c r="D79" i="6"/>
  <c r="O79" i="6" s="1"/>
  <c r="P79" i="6" s="1"/>
  <c r="D111" i="6"/>
  <c r="J2" i="88"/>
  <c r="O2" i="88"/>
  <c r="S5" i="88" l="1"/>
  <c r="V77" i="88"/>
  <c r="T77" i="88"/>
  <c r="V70" i="88"/>
  <c r="T70" i="88"/>
  <c r="V35" i="88"/>
  <c r="T35" i="88"/>
  <c r="V133" i="88"/>
  <c r="T133" i="88"/>
  <c r="V118" i="88"/>
  <c r="T118" i="88"/>
  <c r="V100" i="88"/>
  <c r="T100" i="88"/>
  <c r="V25" i="88"/>
  <c r="T25" i="88"/>
  <c r="E45" i="53"/>
  <c r="F349" i="56" s="1"/>
  <c r="S45" i="88"/>
  <c r="V73" i="88"/>
  <c r="T73" i="88"/>
  <c r="E90" i="53"/>
  <c r="F394" i="56" s="1"/>
  <c r="S90" i="88"/>
  <c r="E69" i="53"/>
  <c r="F373" i="56" s="1"/>
  <c r="S69" i="88"/>
  <c r="E58" i="53"/>
  <c r="F362" i="56" s="1"/>
  <c r="S58" i="88"/>
  <c r="E116" i="53"/>
  <c r="F420" i="56" s="1"/>
  <c r="S116" i="88"/>
  <c r="E129" i="53"/>
  <c r="F433" i="56" s="1"/>
  <c r="S129" i="88"/>
  <c r="E122" i="53"/>
  <c r="F426" i="56" s="1"/>
  <c r="S122" i="88"/>
  <c r="V23" i="88"/>
  <c r="T23" i="88"/>
  <c r="V36" i="88"/>
  <c r="T36" i="88"/>
  <c r="V143" i="88"/>
  <c r="T143" i="88"/>
  <c r="V68" i="88"/>
  <c r="T68" i="88"/>
  <c r="V47" i="88"/>
  <c r="T47" i="88"/>
  <c r="V62" i="88"/>
  <c r="T62" i="88"/>
  <c r="E144" i="53"/>
  <c r="F448" i="56" s="1"/>
  <c r="S144" i="88"/>
  <c r="V114" i="88"/>
  <c r="T114" i="88"/>
  <c r="V128" i="88"/>
  <c r="T128" i="88"/>
  <c r="V146" i="88"/>
  <c r="T146" i="88"/>
  <c r="V46" i="88"/>
  <c r="T46" i="88"/>
  <c r="V57" i="88"/>
  <c r="T57" i="88"/>
  <c r="E14" i="53"/>
  <c r="F318" i="56" s="1"/>
  <c r="S14" i="88"/>
  <c r="V63" i="88"/>
  <c r="T63" i="88"/>
  <c r="V145" i="88"/>
  <c r="T145" i="88"/>
  <c r="V84" i="88"/>
  <c r="T84" i="88"/>
  <c r="E115" i="53"/>
  <c r="F419" i="56" s="1"/>
  <c r="S115" i="88"/>
  <c r="V139" i="88"/>
  <c r="T139" i="88"/>
  <c r="V30" i="88"/>
  <c r="T30" i="88"/>
  <c r="V130" i="88"/>
  <c r="T130" i="88"/>
  <c r="V101" i="88"/>
  <c r="T101" i="88"/>
  <c r="E135" i="53"/>
  <c r="F439" i="56" s="1"/>
  <c r="S135" i="88"/>
  <c r="V27" i="88"/>
  <c r="T27" i="88"/>
  <c r="V134" i="88"/>
  <c r="T134" i="88"/>
  <c r="E123" i="53"/>
  <c r="F427" i="56" s="1"/>
  <c r="S123" i="88"/>
  <c r="V53" i="88"/>
  <c r="T53" i="88"/>
  <c r="V124" i="88"/>
  <c r="T124" i="88"/>
  <c r="V34" i="88"/>
  <c r="T34" i="88"/>
  <c r="V24" i="88"/>
  <c r="T24" i="88"/>
  <c r="V15" i="88"/>
  <c r="T15" i="88"/>
  <c r="V43" i="88"/>
  <c r="T43" i="88"/>
  <c r="V117" i="88"/>
  <c r="T117" i="88"/>
  <c r="E92" i="53"/>
  <c r="F396" i="56" s="1"/>
  <c r="S92" i="88"/>
  <c r="E19" i="53"/>
  <c r="F323" i="56" s="1"/>
  <c r="S19" i="88"/>
  <c r="V5" i="88"/>
  <c r="T5" i="88"/>
  <c r="E79" i="53"/>
  <c r="F79" i="53" s="1"/>
  <c r="S79" i="88"/>
  <c r="V87" i="88"/>
  <c r="T87" i="88"/>
  <c r="V96" i="88"/>
  <c r="T96" i="88"/>
  <c r="V105" i="88"/>
  <c r="T105" i="88"/>
  <c r="F22" i="53"/>
  <c r="S22" i="88"/>
  <c r="V119" i="88"/>
  <c r="T119" i="88"/>
  <c r="V51" i="88"/>
  <c r="T51" i="88"/>
  <c r="E74" i="53"/>
  <c r="F378" i="56" s="1"/>
  <c r="S74" i="88"/>
  <c r="V81" i="88"/>
  <c r="T81" i="88"/>
  <c r="V95" i="88"/>
  <c r="T95" i="88"/>
  <c r="V54" i="88"/>
  <c r="T54" i="88"/>
  <c r="E48" i="53"/>
  <c r="F352" i="56" s="1"/>
  <c r="S48" i="88"/>
  <c r="V20" i="88"/>
  <c r="T20" i="88"/>
  <c r="V125" i="88"/>
  <c r="T125" i="88"/>
  <c r="V44" i="88"/>
  <c r="T44" i="88"/>
  <c r="V64" i="88"/>
  <c r="T64" i="88"/>
  <c r="V126" i="88"/>
  <c r="T126" i="88"/>
  <c r="E149" i="53"/>
  <c r="F149" i="53" s="1"/>
  <c r="S149" i="88"/>
  <c r="V38" i="88"/>
  <c r="T38" i="88"/>
  <c r="V132" i="88"/>
  <c r="T132" i="88"/>
  <c r="V140" i="88"/>
  <c r="T140" i="88"/>
  <c r="V89" i="88"/>
  <c r="T89" i="88"/>
  <c r="V50" i="88"/>
  <c r="T50" i="88"/>
  <c r="V102" i="88"/>
  <c r="T102" i="88"/>
  <c r="V66" i="88"/>
  <c r="T66" i="88"/>
  <c r="V67" i="88"/>
  <c r="T67" i="88"/>
  <c r="F16" i="56"/>
  <c r="Q15" i="6"/>
  <c r="E15" i="53"/>
  <c r="F71" i="56"/>
  <c r="Q70" i="6"/>
  <c r="E70" i="53"/>
  <c r="CC60" i="6"/>
  <c r="CD60" i="6" s="1"/>
  <c r="BK60" i="6"/>
  <c r="BL60" i="6" s="1"/>
  <c r="AA60" i="6"/>
  <c r="AB60" i="6" s="1"/>
  <c r="AM60" i="6"/>
  <c r="AN60" i="6" s="1"/>
  <c r="AG60" i="6"/>
  <c r="AH60" i="6" s="1"/>
  <c r="AS60" i="6"/>
  <c r="AT60" i="6" s="1"/>
  <c r="BW60" i="6"/>
  <c r="BX60" i="6" s="1"/>
  <c r="BE60" i="6"/>
  <c r="BF60" i="6" s="1"/>
  <c r="AY60" i="6"/>
  <c r="AZ60" i="6" s="1"/>
  <c r="U60" i="6"/>
  <c r="V60" i="6" s="1"/>
  <c r="BQ60" i="6"/>
  <c r="BR60" i="6" s="1"/>
  <c r="O60" i="6"/>
  <c r="P60" i="6" s="1"/>
  <c r="S60" i="88" s="1"/>
  <c r="F102" i="56"/>
  <c r="Q101" i="6"/>
  <c r="E101" i="53"/>
  <c r="F65" i="56"/>
  <c r="Q64" i="6"/>
  <c r="E64" i="53"/>
  <c r="F96" i="56"/>
  <c r="Q95" i="6"/>
  <c r="E95" i="53"/>
  <c r="F55" i="56"/>
  <c r="Q54" i="6"/>
  <c r="E54" i="53"/>
  <c r="F35" i="56"/>
  <c r="Q34" i="6"/>
  <c r="E34" i="53"/>
  <c r="F140" i="56"/>
  <c r="Q139" i="6"/>
  <c r="E139" i="53"/>
  <c r="F147" i="56"/>
  <c r="Q146" i="6"/>
  <c r="E146" i="53"/>
  <c r="CC136" i="6"/>
  <c r="CD136" i="6" s="1"/>
  <c r="AY136" i="6"/>
  <c r="AZ136" i="6" s="1"/>
  <c r="U136" i="6"/>
  <c r="V136" i="6" s="1"/>
  <c r="AG136" i="6"/>
  <c r="AH136" i="6" s="1"/>
  <c r="AM136" i="6"/>
  <c r="AN136" i="6" s="1"/>
  <c r="BW136" i="6"/>
  <c r="BX136" i="6" s="1"/>
  <c r="BQ136" i="6"/>
  <c r="BR136" i="6" s="1"/>
  <c r="BE136" i="6"/>
  <c r="BF136" i="6" s="1"/>
  <c r="BK136" i="6"/>
  <c r="BL136" i="6" s="1"/>
  <c r="AA136" i="6"/>
  <c r="AB136" i="6" s="1"/>
  <c r="AS136" i="6"/>
  <c r="AT136" i="6" s="1"/>
  <c r="O136" i="6"/>
  <c r="P136" i="6" s="1"/>
  <c r="S136" i="88" s="1"/>
  <c r="CC33" i="6"/>
  <c r="CD33" i="6" s="1"/>
  <c r="U33" i="6"/>
  <c r="V33" i="6" s="1"/>
  <c r="AM33" i="6"/>
  <c r="AN33" i="6" s="1"/>
  <c r="BE33" i="6"/>
  <c r="BF33" i="6" s="1"/>
  <c r="AG33" i="6"/>
  <c r="AH33" i="6" s="1"/>
  <c r="BK33" i="6"/>
  <c r="BL33" i="6" s="1"/>
  <c r="AA33" i="6"/>
  <c r="AB33" i="6" s="1"/>
  <c r="AY33" i="6"/>
  <c r="AZ33" i="6" s="1"/>
  <c r="AS33" i="6"/>
  <c r="AT33" i="6" s="1"/>
  <c r="BQ33" i="6"/>
  <c r="BR33" i="6" s="1"/>
  <c r="BW33" i="6"/>
  <c r="BX33" i="6" s="1"/>
  <c r="O33" i="6"/>
  <c r="P33" i="6" s="1"/>
  <c r="S33" i="88" s="1"/>
  <c r="F78" i="56"/>
  <c r="Q77" i="6"/>
  <c r="E77" i="53"/>
  <c r="F131" i="56"/>
  <c r="Q130" i="6"/>
  <c r="E130" i="53"/>
  <c r="CC94" i="6"/>
  <c r="CD94" i="6" s="1"/>
  <c r="AA94" i="6"/>
  <c r="AB94" i="6" s="1"/>
  <c r="AY94" i="6"/>
  <c r="AZ94" i="6" s="1"/>
  <c r="AG94" i="6"/>
  <c r="AH94" i="6" s="1"/>
  <c r="BK94" i="6"/>
  <c r="BL94" i="6" s="1"/>
  <c r="U94" i="6"/>
  <c r="V94" i="6" s="1"/>
  <c r="BE94" i="6"/>
  <c r="BF94" i="6" s="1"/>
  <c r="BQ94" i="6"/>
  <c r="BR94" i="6" s="1"/>
  <c r="BW94" i="6"/>
  <c r="BX94" i="6" s="1"/>
  <c r="AS94" i="6"/>
  <c r="AT94" i="6" s="1"/>
  <c r="AM94" i="6"/>
  <c r="AN94" i="6" s="1"/>
  <c r="O94" i="6"/>
  <c r="P94" i="6" s="1"/>
  <c r="S94" i="88" s="1"/>
  <c r="F63" i="56"/>
  <c r="Q62" i="6"/>
  <c r="E62" i="53"/>
  <c r="F126" i="56"/>
  <c r="Q125" i="6"/>
  <c r="E125" i="53"/>
  <c r="F36" i="56"/>
  <c r="Q35" i="6"/>
  <c r="E35" i="53"/>
  <c r="CC65" i="6"/>
  <c r="CD65" i="6" s="1"/>
  <c r="BW65" i="6"/>
  <c r="BX65" i="6" s="1"/>
  <c r="BE65" i="6"/>
  <c r="BF65" i="6" s="1"/>
  <c r="AY65" i="6"/>
  <c r="AZ65" i="6" s="1"/>
  <c r="BQ65" i="6"/>
  <c r="BR65" i="6" s="1"/>
  <c r="AM65" i="6"/>
  <c r="AN65" i="6" s="1"/>
  <c r="BK65" i="6"/>
  <c r="BL65" i="6" s="1"/>
  <c r="AA65" i="6"/>
  <c r="AB65" i="6" s="1"/>
  <c r="AG65" i="6"/>
  <c r="AH65" i="6" s="1"/>
  <c r="AS65" i="6"/>
  <c r="AT65" i="6" s="1"/>
  <c r="U65" i="6"/>
  <c r="V65" i="6" s="1"/>
  <c r="O65" i="6"/>
  <c r="P65" i="6" s="1"/>
  <c r="S65" i="88" s="1"/>
  <c r="CC104" i="6"/>
  <c r="CD104" i="6" s="1"/>
  <c r="AA104" i="6"/>
  <c r="AB104" i="6" s="1"/>
  <c r="AM104" i="6"/>
  <c r="AN104" i="6" s="1"/>
  <c r="AG104" i="6"/>
  <c r="AH104" i="6" s="1"/>
  <c r="BK104" i="6"/>
  <c r="BL104" i="6" s="1"/>
  <c r="BE104" i="6"/>
  <c r="BF104" i="6" s="1"/>
  <c r="BW104" i="6"/>
  <c r="BX104" i="6" s="1"/>
  <c r="BQ104" i="6"/>
  <c r="BR104" i="6" s="1"/>
  <c r="AY104" i="6"/>
  <c r="AZ104" i="6" s="1"/>
  <c r="AS104" i="6"/>
  <c r="AT104" i="6" s="1"/>
  <c r="U104" i="6"/>
  <c r="V104" i="6" s="1"/>
  <c r="O104" i="6"/>
  <c r="P104" i="6" s="1"/>
  <c r="S104" i="88" s="1"/>
  <c r="F74" i="56"/>
  <c r="Q73" i="6"/>
  <c r="E73" i="53"/>
  <c r="CC150" i="6"/>
  <c r="CD150" i="6" s="1"/>
  <c r="BE150" i="6"/>
  <c r="BF150" i="6" s="1"/>
  <c r="AY150" i="6"/>
  <c r="AZ150" i="6" s="1"/>
  <c r="BQ150" i="6"/>
  <c r="BR150" i="6" s="1"/>
  <c r="U150" i="6"/>
  <c r="V150" i="6" s="1"/>
  <c r="G150" i="53" s="1"/>
  <c r="AM150" i="6"/>
  <c r="AN150" i="6" s="1"/>
  <c r="AG150" i="6"/>
  <c r="AH150" i="6" s="1"/>
  <c r="BW150" i="6"/>
  <c r="BX150" i="6" s="1"/>
  <c r="AA150" i="6"/>
  <c r="AB150" i="6" s="1"/>
  <c r="I150" i="53" s="1"/>
  <c r="J150" i="53" s="1"/>
  <c r="AS150" i="6"/>
  <c r="AT150" i="6" s="1"/>
  <c r="BK150" i="6"/>
  <c r="BL150" i="6" s="1"/>
  <c r="O150" i="6"/>
  <c r="P150" i="6" s="1"/>
  <c r="CC86" i="6"/>
  <c r="CD86" i="6" s="1"/>
  <c r="AY86" i="6"/>
  <c r="AZ86" i="6" s="1"/>
  <c r="BQ86" i="6"/>
  <c r="BR86" i="6" s="1"/>
  <c r="AS86" i="6"/>
  <c r="AT86" i="6" s="1"/>
  <c r="AG86" i="6"/>
  <c r="AH86" i="6" s="1"/>
  <c r="AM86" i="6"/>
  <c r="AN86" i="6" s="1"/>
  <c r="AA86" i="6"/>
  <c r="AB86" i="6" s="1"/>
  <c r="BW86" i="6"/>
  <c r="BX86" i="6" s="1"/>
  <c r="BK86" i="6"/>
  <c r="BL86" i="6" s="1"/>
  <c r="BE86" i="6"/>
  <c r="BF86" i="6" s="1"/>
  <c r="U86" i="6"/>
  <c r="V86" i="6" s="1"/>
  <c r="O86" i="6"/>
  <c r="P86" i="6" s="1"/>
  <c r="S86" i="88" s="1"/>
  <c r="U131" i="6"/>
  <c r="V131" i="6" s="1"/>
  <c r="CC131" i="6"/>
  <c r="CD131" i="6" s="1"/>
  <c r="AA131" i="6"/>
  <c r="AB131" i="6" s="1"/>
  <c r="AS131" i="6"/>
  <c r="AT131" i="6" s="1"/>
  <c r="BK131" i="6"/>
  <c r="BL131" i="6" s="1"/>
  <c r="BQ131" i="6"/>
  <c r="BR131" i="6" s="1"/>
  <c r="BE131" i="6"/>
  <c r="BF131" i="6" s="1"/>
  <c r="AM131" i="6"/>
  <c r="AN131" i="6" s="1"/>
  <c r="AG131" i="6"/>
  <c r="AH131" i="6" s="1"/>
  <c r="BW131" i="6"/>
  <c r="BX131" i="6" s="1"/>
  <c r="AY131" i="6"/>
  <c r="AZ131" i="6" s="1"/>
  <c r="O131" i="6"/>
  <c r="P131" i="6" s="1"/>
  <c r="S131" i="88" s="1"/>
  <c r="AG10" i="6"/>
  <c r="AH10" i="6" s="1"/>
  <c r="BK10" i="6"/>
  <c r="BL10" i="6" s="1"/>
  <c r="BQ10" i="6"/>
  <c r="BR10" i="6" s="1"/>
  <c r="AA10" i="6"/>
  <c r="AB10" i="6" s="1"/>
  <c r="CC10" i="6"/>
  <c r="CD10" i="6" s="1"/>
  <c r="BE10" i="6"/>
  <c r="BF10" i="6" s="1"/>
  <c r="U10" i="6"/>
  <c r="V10" i="6" s="1"/>
  <c r="AM10" i="6"/>
  <c r="AN10" i="6" s="1"/>
  <c r="AY10" i="6"/>
  <c r="AZ10" i="6" s="1"/>
  <c r="AS10" i="6"/>
  <c r="AT10" i="6" s="1"/>
  <c r="BW10" i="6"/>
  <c r="BX10" i="6" s="1"/>
  <c r="O10" i="6"/>
  <c r="P10" i="6" s="1"/>
  <c r="S10" i="88" s="1"/>
  <c r="CC103" i="6"/>
  <c r="CD103" i="6" s="1"/>
  <c r="U103" i="6"/>
  <c r="V103" i="6" s="1"/>
  <c r="AA103" i="6"/>
  <c r="AB103" i="6" s="1"/>
  <c r="BK103" i="6"/>
  <c r="BL103" i="6" s="1"/>
  <c r="BE103" i="6"/>
  <c r="BF103" i="6" s="1"/>
  <c r="AM103" i="6"/>
  <c r="AN103" i="6" s="1"/>
  <c r="AY103" i="6"/>
  <c r="AZ103" i="6" s="1"/>
  <c r="BQ103" i="6"/>
  <c r="BR103" i="6" s="1"/>
  <c r="AG103" i="6"/>
  <c r="AH103" i="6" s="1"/>
  <c r="AS103" i="6"/>
  <c r="AT103" i="6" s="1"/>
  <c r="BW103" i="6"/>
  <c r="BX103" i="6" s="1"/>
  <c r="O103" i="6"/>
  <c r="P103" i="6" s="1"/>
  <c r="S103" i="88" s="1"/>
  <c r="F24" i="56"/>
  <c r="Q23" i="6"/>
  <c r="E23" i="53"/>
  <c r="CC28" i="6"/>
  <c r="CD28" i="6" s="1"/>
  <c r="AS28" i="6"/>
  <c r="AT28" i="6" s="1"/>
  <c r="AG28" i="6"/>
  <c r="AH28" i="6" s="1"/>
  <c r="BK28" i="6"/>
  <c r="BL28" i="6" s="1"/>
  <c r="AM28" i="6"/>
  <c r="AN28" i="6" s="1"/>
  <c r="BW28" i="6"/>
  <c r="BX28" i="6" s="1"/>
  <c r="AY28" i="6"/>
  <c r="AZ28" i="6" s="1"/>
  <c r="BE28" i="6"/>
  <c r="BF28" i="6" s="1"/>
  <c r="U28" i="6"/>
  <c r="V28" i="6" s="1"/>
  <c r="AA28" i="6"/>
  <c r="AB28" i="6" s="1"/>
  <c r="BQ28" i="6"/>
  <c r="BR28" i="6" s="1"/>
  <c r="O28" i="6"/>
  <c r="P28" i="6" s="1"/>
  <c r="S28" i="88" s="1"/>
  <c r="F135" i="56"/>
  <c r="Q134" i="6"/>
  <c r="E134" i="53"/>
  <c r="F90" i="56"/>
  <c r="Q89" i="6"/>
  <c r="E89" i="53"/>
  <c r="CC138" i="6"/>
  <c r="CD138" i="6" s="1"/>
  <c r="BQ138" i="6"/>
  <c r="BR138" i="6" s="1"/>
  <c r="AY138" i="6"/>
  <c r="AZ138" i="6" s="1"/>
  <c r="AM138" i="6"/>
  <c r="AN138" i="6" s="1"/>
  <c r="BW138" i="6"/>
  <c r="BX138" i="6" s="1"/>
  <c r="BE138" i="6"/>
  <c r="BF138" i="6" s="1"/>
  <c r="BK138" i="6"/>
  <c r="BL138" i="6" s="1"/>
  <c r="AS138" i="6"/>
  <c r="AT138" i="6" s="1"/>
  <c r="U138" i="6"/>
  <c r="V138" i="6" s="1"/>
  <c r="AG138" i="6"/>
  <c r="AH138" i="6" s="1"/>
  <c r="AA138" i="6"/>
  <c r="AB138" i="6" s="1"/>
  <c r="O138" i="6"/>
  <c r="P138" i="6" s="1"/>
  <c r="S138" i="88" s="1"/>
  <c r="CC112" i="6"/>
  <c r="CD112" i="6" s="1"/>
  <c r="U112" i="6"/>
  <c r="V112" i="6" s="1"/>
  <c r="BK112" i="6"/>
  <c r="BL112" i="6" s="1"/>
  <c r="AS112" i="6"/>
  <c r="AT112" i="6" s="1"/>
  <c r="BE112" i="6"/>
  <c r="BF112" i="6" s="1"/>
  <c r="AY112" i="6"/>
  <c r="AZ112" i="6" s="1"/>
  <c r="AA112" i="6"/>
  <c r="AB112" i="6" s="1"/>
  <c r="BW112" i="6"/>
  <c r="BX112" i="6" s="1"/>
  <c r="BQ112" i="6"/>
  <c r="BR112" i="6" s="1"/>
  <c r="AM112" i="6"/>
  <c r="AN112" i="6" s="1"/>
  <c r="AG112" i="6"/>
  <c r="AH112" i="6" s="1"/>
  <c r="O112" i="6"/>
  <c r="P112" i="6" s="1"/>
  <c r="S112" i="88" s="1"/>
  <c r="F47" i="56"/>
  <c r="Q46" i="6"/>
  <c r="E46" i="53"/>
  <c r="F144" i="56"/>
  <c r="Q143" i="6"/>
  <c r="E143" i="53"/>
  <c r="CC80" i="6"/>
  <c r="CD80" i="6" s="1"/>
  <c r="AS80" i="6"/>
  <c r="AT80" i="6" s="1"/>
  <c r="BW80" i="6"/>
  <c r="BX80" i="6" s="1"/>
  <c r="AM80" i="6"/>
  <c r="AN80" i="6" s="1"/>
  <c r="AA80" i="6"/>
  <c r="AB80" i="6" s="1"/>
  <c r="BQ80" i="6"/>
  <c r="BR80" i="6" s="1"/>
  <c r="AY80" i="6"/>
  <c r="AZ80" i="6" s="1"/>
  <c r="BE80" i="6"/>
  <c r="BF80" i="6" s="1"/>
  <c r="BK80" i="6"/>
  <c r="BL80" i="6" s="1"/>
  <c r="U80" i="6"/>
  <c r="V80" i="6" s="1"/>
  <c r="AG80" i="6"/>
  <c r="AH80" i="6" s="1"/>
  <c r="O80" i="6"/>
  <c r="P80" i="6" s="1"/>
  <c r="S80" i="88" s="1"/>
  <c r="F106" i="56"/>
  <c r="Q105" i="6"/>
  <c r="E105" i="53"/>
  <c r="CC141" i="6"/>
  <c r="CD141" i="6" s="1"/>
  <c r="BW141" i="6"/>
  <c r="BX141" i="6" s="1"/>
  <c r="BE141" i="6"/>
  <c r="BF141" i="6" s="1"/>
  <c r="BK141" i="6"/>
  <c r="BL141" i="6" s="1"/>
  <c r="AY141" i="6"/>
  <c r="AZ141" i="6" s="1"/>
  <c r="U141" i="6"/>
  <c r="V141" i="6" s="1"/>
  <c r="AM141" i="6"/>
  <c r="AN141" i="6" s="1"/>
  <c r="BQ141" i="6"/>
  <c r="BR141" i="6" s="1"/>
  <c r="AS141" i="6"/>
  <c r="AT141" i="6" s="1"/>
  <c r="AA141" i="6"/>
  <c r="AB141" i="6" s="1"/>
  <c r="AG141" i="6"/>
  <c r="AH141" i="6" s="1"/>
  <c r="O141" i="6"/>
  <c r="P141" i="6" s="1"/>
  <c r="S141" i="88" s="1"/>
  <c r="AM78" i="6"/>
  <c r="AN78" i="6" s="1"/>
  <c r="CC78" i="6"/>
  <c r="CD78" i="6" s="1"/>
  <c r="AY78" i="6"/>
  <c r="AZ78" i="6" s="1"/>
  <c r="AG78" i="6"/>
  <c r="AH78" i="6" s="1"/>
  <c r="U78" i="6"/>
  <c r="V78" i="6" s="1"/>
  <c r="BK78" i="6"/>
  <c r="BL78" i="6" s="1"/>
  <c r="AA78" i="6"/>
  <c r="AB78" i="6" s="1"/>
  <c r="BE78" i="6"/>
  <c r="BF78" i="6" s="1"/>
  <c r="BQ78" i="6"/>
  <c r="BR78" i="6" s="1"/>
  <c r="BW78" i="6"/>
  <c r="BX78" i="6" s="1"/>
  <c r="AS78" i="6"/>
  <c r="AT78" i="6" s="1"/>
  <c r="O78" i="6"/>
  <c r="P78" i="6" s="1"/>
  <c r="S78" i="88" s="1"/>
  <c r="CC91" i="6"/>
  <c r="CD91" i="6" s="1"/>
  <c r="BQ91" i="6"/>
  <c r="BR91" i="6" s="1"/>
  <c r="AY91" i="6"/>
  <c r="AZ91" i="6" s="1"/>
  <c r="BE91" i="6"/>
  <c r="BF91" i="6" s="1"/>
  <c r="AS91" i="6"/>
  <c r="AT91" i="6" s="1"/>
  <c r="AG91" i="6"/>
  <c r="AH91" i="6" s="1"/>
  <c r="U91" i="6"/>
  <c r="V91" i="6" s="1"/>
  <c r="BK91" i="6"/>
  <c r="BL91" i="6" s="1"/>
  <c r="BW91" i="6"/>
  <c r="BX91" i="6" s="1"/>
  <c r="AM91" i="6"/>
  <c r="AN91" i="6" s="1"/>
  <c r="AA91" i="6"/>
  <c r="AB91" i="6" s="1"/>
  <c r="O91" i="6"/>
  <c r="P91" i="6" s="1"/>
  <c r="S91" i="88" s="1"/>
  <c r="F39" i="56"/>
  <c r="Q38" i="6"/>
  <c r="E38" i="53"/>
  <c r="F58" i="56"/>
  <c r="Q57" i="6"/>
  <c r="E57" i="53"/>
  <c r="F82" i="56"/>
  <c r="Q81" i="6"/>
  <c r="E81" i="53"/>
  <c r="CC56" i="6"/>
  <c r="CD56" i="6" s="1"/>
  <c r="BK56" i="6"/>
  <c r="BL56" i="6" s="1"/>
  <c r="U56" i="6"/>
  <c r="V56" i="6" s="1"/>
  <c r="AY56" i="6"/>
  <c r="AZ56" i="6" s="1"/>
  <c r="BQ56" i="6"/>
  <c r="BR56" i="6" s="1"/>
  <c r="BW56" i="6"/>
  <c r="BX56" i="6" s="1"/>
  <c r="BE56" i="6"/>
  <c r="BF56" i="6" s="1"/>
  <c r="AM56" i="6"/>
  <c r="AN56" i="6" s="1"/>
  <c r="AA56" i="6"/>
  <c r="AB56" i="6" s="1"/>
  <c r="AS56" i="6"/>
  <c r="AT56" i="6" s="1"/>
  <c r="AG56" i="6"/>
  <c r="AH56" i="6" s="1"/>
  <c r="O56" i="6"/>
  <c r="P56" i="6" s="1"/>
  <c r="S56" i="88" s="1"/>
  <c r="CC59" i="6"/>
  <c r="CD59" i="6" s="1"/>
  <c r="AM59" i="6"/>
  <c r="AN59" i="6" s="1"/>
  <c r="AY59" i="6"/>
  <c r="AZ59" i="6" s="1"/>
  <c r="U59" i="6"/>
  <c r="V59" i="6" s="1"/>
  <c r="BE59" i="6"/>
  <c r="BF59" i="6" s="1"/>
  <c r="BQ59" i="6"/>
  <c r="BR59" i="6" s="1"/>
  <c r="AS59" i="6"/>
  <c r="AT59" i="6" s="1"/>
  <c r="BW59" i="6"/>
  <c r="BX59" i="6" s="1"/>
  <c r="AG59" i="6"/>
  <c r="AH59" i="6" s="1"/>
  <c r="AA59" i="6"/>
  <c r="AB59" i="6" s="1"/>
  <c r="BK59" i="6"/>
  <c r="BL59" i="6" s="1"/>
  <c r="O59" i="6"/>
  <c r="P59" i="6" s="1"/>
  <c r="S59" i="88" s="1"/>
  <c r="F127" i="56"/>
  <c r="Q126" i="6"/>
  <c r="E126" i="53"/>
  <c r="AM93" i="6"/>
  <c r="AN93" i="6" s="1"/>
  <c r="U93" i="6"/>
  <c r="V93" i="6" s="1"/>
  <c r="AA93" i="6"/>
  <c r="AB93" i="6" s="1"/>
  <c r="BQ93" i="6"/>
  <c r="BR93" i="6" s="1"/>
  <c r="AY93" i="6"/>
  <c r="AZ93" i="6" s="1"/>
  <c r="AS93" i="6"/>
  <c r="AT93" i="6" s="1"/>
  <c r="CC93" i="6"/>
  <c r="CD93" i="6" s="1"/>
  <c r="BE93" i="6"/>
  <c r="BF93" i="6" s="1"/>
  <c r="BW93" i="6"/>
  <c r="BX93" i="6" s="1"/>
  <c r="AG93" i="6"/>
  <c r="AH93" i="6" s="1"/>
  <c r="BK93" i="6"/>
  <c r="BL93" i="6" s="1"/>
  <c r="O93" i="6"/>
  <c r="P93" i="6" s="1"/>
  <c r="S93" i="88" s="1"/>
  <c r="F45" i="56"/>
  <c r="Q44" i="6"/>
  <c r="E44" i="53"/>
  <c r="CC109" i="6"/>
  <c r="CD109" i="6" s="1"/>
  <c r="BW109" i="6"/>
  <c r="BX109" i="6" s="1"/>
  <c r="BK109" i="6"/>
  <c r="BL109" i="6" s="1"/>
  <c r="BQ109" i="6"/>
  <c r="BR109" i="6" s="1"/>
  <c r="AG109" i="6"/>
  <c r="AH109" i="6" s="1"/>
  <c r="AA109" i="6"/>
  <c r="AB109" i="6" s="1"/>
  <c r="AS109" i="6"/>
  <c r="AT109" i="6" s="1"/>
  <c r="AY109" i="6"/>
  <c r="AZ109" i="6" s="1"/>
  <c r="U109" i="6"/>
  <c r="V109" i="6" s="1"/>
  <c r="BE109" i="6"/>
  <c r="BF109" i="6" s="1"/>
  <c r="AM109" i="6"/>
  <c r="AN109" i="6" s="1"/>
  <c r="O109" i="6"/>
  <c r="P109" i="6" s="1"/>
  <c r="S109" i="88" s="1"/>
  <c r="F88" i="56"/>
  <c r="Q87" i="6"/>
  <c r="E87" i="53"/>
  <c r="F48" i="56"/>
  <c r="Q47" i="6"/>
  <c r="E47" i="53"/>
  <c r="CC106" i="6"/>
  <c r="CD106" i="6" s="1"/>
  <c r="AM106" i="6"/>
  <c r="AN106" i="6" s="1"/>
  <c r="AY106" i="6"/>
  <c r="AZ106" i="6" s="1"/>
  <c r="U106" i="6"/>
  <c r="V106" i="6" s="1"/>
  <c r="AS106" i="6"/>
  <c r="AT106" i="6" s="1"/>
  <c r="BE106" i="6"/>
  <c r="BF106" i="6" s="1"/>
  <c r="BK106" i="6"/>
  <c r="BL106" i="6" s="1"/>
  <c r="BQ106" i="6"/>
  <c r="BR106" i="6" s="1"/>
  <c r="AA106" i="6"/>
  <c r="AB106" i="6" s="1"/>
  <c r="AG106" i="6"/>
  <c r="AH106" i="6" s="1"/>
  <c r="BW106" i="6"/>
  <c r="BX106" i="6" s="1"/>
  <c r="O106" i="6"/>
  <c r="P106" i="6" s="1"/>
  <c r="S106" i="88" s="1"/>
  <c r="F97" i="56"/>
  <c r="Q96" i="6"/>
  <c r="E96" i="53"/>
  <c r="F51" i="56"/>
  <c r="Q50" i="6"/>
  <c r="E50" i="53"/>
  <c r="CC111" i="6"/>
  <c r="CD111" i="6" s="1"/>
  <c r="BQ111" i="6"/>
  <c r="BR111" i="6" s="1"/>
  <c r="BK111" i="6"/>
  <c r="BL111" i="6" s="1"/>
  <c r="BW111" i="6"/>
  <c r="BX111" i="6" s="1"/>
  <c r="U111" i="6"/>
  <c r="V111" i="6" s="1"/>
  <c r="BE111" i="6"/>
  <c r="BF111" i="6" s="1"/>
  <c r="AY111" i="6"/>
  <c r="AZ111" i="6" s="1"/>
  <c r="AS111" i="6"/>
  <c r="AT111" i="6" s="1"/>
  <c r="AA111" i="6"/>
  <c r="AB111" i="6" s="1"/>
  <c r="AM111" i="6"/>
  <c r="AN111" i="6" s="1"/>
  <c r="AG111" i="6"/>
  <c r="AH111" i="6" s="1"/>
  <c r="O111" i="6"/>
  <c r="P111" i="6" s="1"/>
  <c r="S111" i="88" s="1"/>
  <c r="F103" i="56"/>
  <c r="Q102" i="6"/>
  <c r="E102" i="53"/>
  <c r="CC72" i="6"/>
  <c r="CD72" i="6" s="1"/>
  <c r="AY72" i="6"/>
  <c r="AZ72" i="6" s="1"/>
  <c r="BW72" i="6"/>
  <c r="BX72" i="6" s="1"/>
  <c r="BE72" i="6"/>
  <c r="BF72" i="6" s="1"/>
  <c r="AS72" i="6"/>
  <c r="AT72" i="6" s="1"/>
  <c r="AA72" i="6"/>
  <c r="AB72" i="6" s="1"/>
  <c r="BQ72" i="6"/>
  <c r="BR72" i="6" s="1"/>
  <c r="AM72" i="6"/>
  <c r="AN72" i="6" s="1"/>
  <c r="AG72" i="6"/>
  <c r="AH72" i="6" s="1"/>
  <c r="BK72" i="6"/>
  <c r="BL72" i="6" s="1"/>
  <c r="U72" i="6"/>
  <c r="V72" i="6" s="1"/>
  <c r="O72" i="6"/>
  <c r="P72" i="6" s="1"/>
  <c r="S72" i="88" s="1"/>
  <c r="F67" i="56"/>
  <c r="Q66" i="6"/>
  <c r="E66" i="53"/>
  <c r="F64" i="56"/>
  <c r="Q63" i="6"/>
  <c r="E63" i="53"/>
  <c r="CC18" i="6"/>
  <c r="CD18" i="6" s="1"/>
  <c r="BE18" i="6"/>
  <c r="BF18" i="6" s="1"/>
  <c r="AM18" i="6"/>
  <c r="AN18" i="6" s="1"/>
  <c r="AA18" i="6"/>
  <c r="AB18" i="6" s="1"/>
  <c r="AS18" i="6"/>
  <c r="AT18" i="6" s="1"/>
  <c r="BQ18" i="6"/>
  <c r="BR18" i="6" s="1"/>
  <c r="AG18" i="6"/>
  <c r="AH18" i="6" s="1"/>
  <c r="BW18" i="6"/>
  <c r="BX18" i="6" s="1"/>
  <c r="AY18" i="6"/>
  <c r="AZ18" i="6" s="1"/>
  <c r="U18" i="6"/>
  <c r="V18" i="6" s="1"/>
  <c r="BK18" i="6"/>
  <c r="BL18" i="6" s="1"/>
  <c r="O18" i="6"/>
  <c r="P18" i="6" s="1"/>
  <c r="S18" i="88" s="1"/>
  <c r="F37" i="56"/>
  <c r="Q36" i="6"/>
  <c r="E36" i="53"/>
  <c r="F101" i="56"/>
  <c r="Q100" i="6"/>
  <c r="E100" i="53"/>
  <c r="CC26" i="6"/>
  <c r="CD26" i="6" s="1"/>
  <c r="BW26" i="6"/>
  <c r="BX26" i="6" s="1"/>
  <c r="AS26" i="6"/>
  <c r="AT26" i="6" s="1"/>
  <c r="AY26" i="6"/>
  <c r="AZ26" i="6" s="1"/>
  <c r="BK26" i="6"/>
  <c r="BL26" i="6" s="1"/>
  <c r="AA26" i="6"/>
  <c r="AB26" i="6" s="1"/>
  <c r="BE26" i="6"/>
  <c r="BF26" i="6" s="1"/>
  <c r="BQ26" i="6"/>
  <c r="BR26" i="6" s="1"/>
  <c r="AM26" i="6"/>
  <c r="AN26" i="6" s="1"/>
  <c r="AG26" i="6"/>
  <c r="AH26" i="6" s="1"/>
  <c r="U26" i="6"/>
  <c r="V26" i="6" s="1"/>
  <c r="O26" i="6"/>
  <c r="P26" i="6" s="1"/>
  <c r="S26" i="88" s="1"/>
  <c r="F44" i="56"/>
  <c r="Q43" i="6"/>
  <c r="E43" i="53"/>
  <c r="F118" i="56"/>
  <c r="Q117" i="6"/>
  <c r="E117" i="53"/>
  <c r="CC147" i="6"/>
  <c r="CD147" i="6" s="1"/>
  <c r="BK147" i="6"/>
  <c r="BL147" i="6" s="1"/>
  <c r="AG147" i="6"/>
  <c r="AH147" i="6" s="1"/>
  <c r="AS147" i="6"/>
  <c r="AT147" i="6" s="1"/>
  <c r="AA147" i="6"/>
  <c r="AB147" i="6" s="1"/>
  <c r="BW147" i="6"/>
  <c r="BX147" i="6" s="1"/>
  <c r="AM147" i="6"/>
  <c r="AN147" i="6" s="1"/>
  <c r="U147" i="6"/>
  <c r="V147" i="6" s="1"/>
  <c r="BE147" i="6"/>
  <c r="BF147" i="6" s="1"/>
  <c r="BQ147" i="6"/>
  <c r="BR147" i="6" s="1"/>
  <c r="AY147" i="6"/>
  <c r="AZ147" i="6" s="1"/>
  <c r="O147" i="6"/>
  <c r="P147" i="6" s="1"/>
  <c r="S147" i="88" s="1"/>
  <c r="CC110" i="6"/>
  <c r="CD110" i="6" s="1"/>
  <c r="AY110" i="6"/>
  <c r="AZ110" i="6" s="1"/>
  <c r="AM110" i="6"/>
  <c r="AN110" i="6" s="1"/>
  <c r="AG110" i="6"/>
  <c r="AH110" i="6" s="1"/>
  <c r="AA110" i="6"/>
  <c r="AB110" i="6" s="1"/>
  <c r="BW110" i="6"/>
  <c r="BX110" i="6" s="1"/>
  <c r="BK110" i="6"/>
  <c r="BL110" i="6" s="1"/>
  <c r="U110" i="6"/>
  <c r="V110" i="6" s="1"/>
  <c r="BE110" i="6"/>
  <c r="BF110" i="6" s="1"/>
  <c r="BQ110" i="6"/>
  <c r="BR110" i="6" s="1"/>
  <c r="AS110" i="6"/>
  <c r="AT110" i="6" s="1"/>
  <c r="O110" i="6"/>
  <c r="P110" i="6" s="1"/>
  <c r="S110" i="88" s="1"/>
  <c r="F146" i="56"/>
  <c r="Q145" i="6"/>
  <c r="E145" i="53"/>
  <c r="F115" i="56"/>
  <c r="Q114" i="6"/>
  <c r="E114" i="53"/>
  <c r="K71" i="80"/>
  <c r="L71" i="80" s="1"/>
  <c r="Q71" i="80" s="1"/>
  <c r="R71" i="80" s="1"/>
  <c r="H71" i="80"/>
  <c r="I71" i="80" s="1"/>
  <c r="P71" i="88" s="1"/>
  <c r="D71" i="51"/>
  <c r="F71" i="55"/>
  <c r="K4" i="80"/>
  <c r="L4" i="80" s="1"/>
  <c r="Q4" i="80" s="1"/>
  <c r="R4" i="80" s="1"/>
  <c r="D4" i="51"/>
  <c r="H88" i="80"/>
  <c r="I88" i="80" s="1"/>
  <c r="P88" i="88" s="1"/>
  <c r="K88" i="80"/>
  <c r="L88" i="80" s="1"/>
  <c r="Q88" i="80" s="1"/>
  <c r="R88" i="80" s="1"/>
  <c r="D88" i="51"/>
  <c r="F88" i="55"/>
  <c r="H113" i="80"/>
  <c r="I113" i="80" s="1"/>
  <c r="P113" i="88" s="1"/>
  <c r="K113" i="80"/>
  <c r="L113" i="80" s="1"/>
  <c r="Q113" i="80" s="1"/>
  <c r="R113" i="80" s="1"/>
  <c r="D113" i="51"/>
  <c r="F113" i="55"/>
  <c r="H120" i="80"/>
  <c r="I120" i="80" s="1"/>
  <c r="P120" i="88" s="1"/>
  <c r="K120" i="80"/>
  <c r="L120" i="80" s="1"/>
  <c r="Q120" i="80" s="1"/>
  <c r="R120" i="80" s="1"/>
  <c r="D120" i="51"/>
  <c r="F120" i="55"/>
  <c r="K49" i="80"/>
  <c r="L49" i="80" s="1"/>
  <c r="Q49" i="80" s="1"/>
  <c r="R49" i="80" s="1"/>
  <c r="H49" i="80"/>
  <c r="I49" i="80" s="1"/>
  <c r="P49" i="88" s="1"/>
  <c r="D49" i="51"/>
  <c r="F49" i="55"/>
  <c r="K7" i="80"/>
  <c r="L7" i="80" s="1"/>
  <c r="Q7" i="80" s="1"/>
  <c r="R7" i="80" s="1"/>
  <c r="H7" i="80"/>
  <c r="I7" i="80" s="1"/>
  <c r="P7" i="88" s="1"/>
  <c r="D7" i="51"/>
  <c r="F7" i="55"/>
  <c r="CC16" i="6"/>
  <c r="CD16" i="6" s="1"/>
  <c r="U16" i="6"/>
  <c r="V16" i="6" s="1"/>
  <c r="BK16" i="6"/>
  <c r="BL16" i="6" s="1"/>
  <c r="AM16" i="6"/>
  <c r="AN16" i="6" s="1"/>
  <c r="AS16" i="6"/>
  <c r="AT16" i="6" s="1"/>
  <c r="AY16" i="6"/>
  <c r="AZ16" i="6" s="1"/>
  <c r="BE16" i="6"/>
  <c r="BF16" i="6" s="1"/>
  <c r="BQ16" i="6"/>
  <c r="BR16" i="6" s="1"/>
  <c r="AA16" i="6"/>
  <c r="AB16" i="6" s="1"/>
  <c r="AG16" i="6"/>
  <c r="AH16" i="6" s="1"/>
  <c r="BW16" i="6"/>
  <c r="BX16" i="6" s="1"/>
  <c r="O16" i="6"/>
  <c r="P16" i="6" s="1"/>
  <c r="S16" i="88" s="1"/>
  <c r="CC85" i="6"/>
  <c r="CD85" i="6" s="1"/>
  <c r="BE85" i="6"/>
  <c r="BF85" i="6" s="1"/>
  <c r="AS85" i="6"/>
  <c r="AT85" i="6" s="1"/>
  <c r="U85" i="6"/>
  <c r="V85" i="6" s="1"/>
  <c r="AA85" i="6"/>
  <c r="AB85" i="6" s="1"/>
  <c r="AG85" i="6"/>
  <c r="AH85" i="6" s="1"/>
  <c r="BQ85" i="6"/>
  <c r="BR85" i="6" s="1"/>
  <c r="BK85" i="6"/>
  <c r="BL85" i="6" s="1"/>
  <c r="AY85" i="6"/>
  <c r="AZ85" i="6" s="1"/>
  <c r="AM85" i="6"/>
  <c r="AN85" i="6" s="1"/>
  <c r="BW85" i="6"/>
  <c r="BX85" i="6" s="1"/>
  <c r="O85" i="6"/>
  <c r="P85" i="6" s="1"/>
  <c r="S85" i="88" s="1"/>
  <c r="CC77" i="6"/>
  <c r="CD77" i="6" s="1"/>
  <c r="AA77" i="6"/>
  <c r="AB77" i="6" s="1"/>
  <c r="BE77" i="6"/>
  <c r="BF77" i="6" s="1"/>
  <c r="AS77" i="6"/>
  <c r="AT77" i="6" s="1"/>
  <c r="AY77" i="6"/>
  <c r="AZ77" i="6" s="1"/>
  <c r="BW77" i="6"/>
  <c r="BX77" i="6" s="1"/>
  <c r="AG77" i="6"/>
  <c r="AH77" i="6" s="1"/>
  <c r="AM77" i="6"/>
  <c r="AN77" i="6" s="1"/>
  <c r="U77" i="6"/>
  <c r="V77" i="6" s="1"/>
  <c r="BK77" i="6"/>
  <c r="BL77" i="6" s="1"/>
  <c r="BQ77" i="6"/>
  <c r="BR77" i="6" s="1"/>
  <c r="K103" i="80"/>
  <c r="L103" i="80" s="1"/>
  <c r="Q103" i="80" s="1"/>
  <c r="R103" i="80" s="1"/>
  <c r="H103" i="80"/>
  <c r="I103" i="80" s="1"/>
  <c r="P103" i="88" s="1"/>
  <c r="D103" i="51"/>
  <c r="F103" i="55"/>
  <c r="H65" i="80"/>
  <c r="I65" i="80" s="1"/>
  <c r="P65" i="88" s="1"/>
  <c r="K65" i="80"/>
  <c r="L65" i="80" s="1"/>
  <c r="Q65" i="80" s="1"/>
  <c r="R65" i="80" s="1"/>
  <c r="D65" i="51"/>
  <c r="F65" i="55"/>
  <c r="H9" i="80"/>
  <c r="I9" i="80" s="1"/>
  <c r="P9" i="88" s="1"/>
  <c r="K9" i="80"/>
  <c r="L9" i="80" s="1"/>
  <c r="Q9" i="80" s="1"/>
  <c r="R9" i="80" s="1"/>
  <c r="D9" i="51"/>
  <c r="F9" i="55"/>
  <c r="D9" i="6"/>
  <c r="CC54" i="6"/>
  <c r="CD54" i="6" s="1"/>
  <c r="AS54" i="6"/>
  <c r="AT54" i="6" s="1"/>
  <c r="BE54" i="6"/>
  <c r="BF54" i="6" s="1"/>
  <c r="U54" i="6"/>
  <c r="V54" i="6" s="1"/>
  <c r="BW54" i="6"/>
  <c r="BX54" i="6" s="1"/>
  <c r="AA54" i="6"/>
  <c r="AB54" i="6" s="1"/>
  <c r="AM54" i="6"/>
  <c r="AN54" i="6" s="1"/>
  <c r="AY54" i="6"/>
  <c r="AZ54" i="6" s="1"/>
  <c r="AG54" i="6"/>
  <c r="AH54" i="6" s="1"/>
  <c r="BQ54" i="6"/>
  <c r="BR54" i="6" s="1"/>
  <c r="BK54" i="6"/>
  <c r="BL54" i="6" s="1"/>
  <c r="CC97" i="6"/>
  <c r="CD97" i="6" s="1"/>
  <c r="AM97" i="6"/>
  <c r="AN97" i="6" s="1"/>
  <c r="U97" i="6"/>
  <c r="V97" i="6" s="1"/>
  <c r="AY97" i="6"/>
  <c r="AZ97" i="6" s="1"/>
  <c r="BW97" i="6"/>
  <c r="BX97" i="6" s="1"/>
  <c r="BE97" i="6"/>
  <c r="BF97" i="6" s="1"/>
  <c r="AA97" i="6"/>
  <c r="AB97" i="6" s="1"/>
  <c r="BK97" i="6"/>
  <c r="BL97" i="6" s="1"/>
  <c r="BQ97" i="6"/>
  <c r="BR97" i="6" s="1"/>
  <c r="AS97" i="6"/>
  <c r="AT97" i="6" s="1"/>
  <c r="AG97" i="6"/>
  <c r="AH97" i="6" s="1"/>
  <c r="O97" i="6"/>
  <c r="P97" i="6" s="1"/>
  <c r="S97" i="88" s="1"/>
  <c r="F117" i="56"/>
  <c r="Q116" i="6"/>
  <c r="CC8" i="6"/>
  <c r="CD8" i="6" s="1"/>
  <c r="AG8" i="6"/>
  <c r="AH8" i="6" s="1"/>
  <c r="AY8" i="6"/>
  <c r="AZ8" i="6" s="1"/>
  <c r="BW8" i="6"/>
  <c r="BX8" i="6" s="1"/>
  <c r="BK8" i="6"/>
  <c r="BL8" i="6" s="1"/>
  <c r="AS8" i="6"/>
  <c r="AT8" i="6" s="1"/>
  <c r="U8" i="6"/>
  <c r="V8" i="6" s="1"/>
  <c r="AA8" i="6"/>
  <c r="AB8" i="6" s="1"/>
  <c r="BQ8" i="6"/>
  <c r="BR8" i="6" s="1"/>
  <c r="BE8" i="6"/>
  <c r="BF8" i="6" s="1"/>
  <c r="AM8" i="6"/>
  <c r="AN8" i="6" s="1"/>
  <c r="O8" i="6"/>
  <c r="P8" i="6" s="1"/>
  <c r="S8" i="88" s="1"/>
  <c r="K81" i="80"/>
  <c r="L81" i="80" s="1"/>
  <c r="Q81" i="80" s="1"/>
  <c r="R81" i="80" s="1"/>
  <c r="H81" i="80"/>
  <c r="I81" i="80" s="1"/>
  <c r="P81" i="88" s="1"/>
  <c r="D81" i="51"/>
  <c r="F81" i="55"/>
  <c r="K57" i="80"/>
  <c r="L57" i="80" s="1"/>
  <c r="Q57" i="80" s="1"/>
  <c r="R57" i="80" s="1"/>
  <c r="H57" i="80"/>
  <c r="I57" i="80" s="1"/>
  <c r="P57" i="88" s="1"/>
  <c r="D57" i="51"/>
  <c r="F57" i="55"/>
  <c r="K77" i="80"/>
  <c r="L77" i="80" s="1"/>
  <c r="Q77" i="80" s="1"/>
  <c r="R77" i="80" s="1"/>
  <c r="H77" i="80"/>
  <c r="I77" i="80" s="1"/>
  <c r="P77" i="88" s="1"/>
  <c r="D77" i="51"/>
  <c r="F77" i="55"/>
  <c r="CC47" i="6"/>
  <c r="CD47" i="6" s="1"/>
  <c r="AM47" i="6"/>
  <c r="AN47" i="6" s="1"/>
  <c r="AG47" i="6"/>
  <c r="AH47" i="6" s="1"/>
  <c r="AY47" i="6"/>
  <c r="AZ47" i="6" s="1"/>
  <c r="AS47" i="6"/>
  <c r="AT47" i="6" s="1"/>
  <c r="AA47" i="6"/>
  <c r="AB47" i="6" s="1"/>
  <c r="BK47" i="6"/>
  <c r="BL47" i="6" s="1"/>
  <c r="BW47" i="6"/>
  <c r="BX47" i="6" s="1"/>
  <c r="BQ47" i="6"/>
  <c r="BR47" i="6" s="1"/>
  <c r="U47" i="6"/>
  <c r="V47" i="6" s="1"/>
  <c r="BE47" i="6"/>
  <c r="BF47" i="6" s="1"/>
  <c r="K11" i="80"/>
  <c r="L11" i="80" s="1"/>
  <c r="Q11" i="80" s="1"/>
  <c r="R11" i="80" s="1"/>
  <c r="H11" i="80"/>
  <c r="I11" i="80" s="1"/>
  <c r="P11" i="88" s="1"/>
  <c r="D11" i="51"/>
  <c r="D11" i="6"/>
  <c r="F11" i="55"/>
  <c r="CC148" i="6"/>
  <c r="CD148" i="6" s="1"/>
  <c r="U148" i="6"/>
  <c r="V148" i="6" s="1"/>
  <c r="BE148" i="6"/>
  <c r="BF148" i="6" s="1"/>
  <c r="AM148" i="6"/>
  <c r="AN148" i="6" s="1"/>
  <c r="AA148" i="6"/>
  <c r="AB148" i="6" s="1"/>
  <c r="BQ148" i="6"/>
  <c r="BR148" i="6" s="1"/>
  <c r="BK148" i="6"/>
  <c r="BL148" i="6" s="1"/>
  <c r="AY148" i="6"/>
  <c r="AZ148" i="6" s="1"/>
  <c r="AG148" i="6"/>
  <c r="AH148" i="6" s="1"/>
  <c r="AS148" i="6"/>
  <c r="AT148" i="6" s="1"/>
  <c r="BW148" i="6"/>
  <c r="BX148" i="6" s="1"/>
  <c r="O148" i="6"/>
  <c r="P148" i="6" s="1"/>
  <c r="S148" i="88" s="1"/>
  <c r="F21" i="56"/>
  <c r="Q20" i="6"/>
  <c r="E20" i="53"/>
  <c r="AS39" i="6"/>
  <c r="AT39" i="6" s="1"/>
  <c r="CC39" i="6"/>
  <c r="CD39" i="6" s="1"/>
  <c r="BK39" i="6"/>
  <c r="BL39" i="6" s="1"/>
  <c r="AG39" i="6"/>
  <c r="AH39" i="6" s="1"/>
  <c r="BQ39" i="6"/>
  <c r="BR39" i="6" s="1"/>
  <c r="BE39" i="6"/>
  <c r="BF39" i="6" s="1"/>
  <c r="BW39" i="6"/>
  <c r="BX39" i="6" s="1"/>
  <c r="U39" i="6"/>
  <c r="V39" i="6" s="1"/>
  <c r="AM39" i="6"/>
  <c r="AN39" i="6" s="1"/>
  <c r="AA39" i="6"/>
  <c r="AB39" i="6" s="1"/>
  <c r="AY39" i="6"/>
  <c r="AZ39" i="6" s="1"/>
  <c r="O39" i="6"/>
  <c r="P39" i="6" s="1"/>
  <c r="S39" i="88" s="1"/>
  <c r="H150" i="80"/>
  <c r="I150" i="80" s="1"/>
  <c r="P150" i="88" s="1"/>
  <c r="K150" i="80"/>
  <c r="L150" i="80" s="1"/>
  <c r="Q150" i="80" s="1"/>
  <c r="R150" i="80" s="1"/>
  <c r="D150" i="51"/>
  <c r="F150" i="55"/>
  <c r="CC102" i="6"/>
  <c r="CD102" i="6" s="1"/>
  <c r="AA102" i="6"/>
  <c r="AB102" i="6" s="1"/>
  <c r="BK102" i="6"/>
  <c r="BL102" i="6" s="1"/>
  <c r="BE102" i="6"/>
  <c r="BF102" i="6" s="1"/>
  <c r="BW102" i="6"/>
  <c r="BX102" i="6" s="1"/>
  <c r="AM102" i="6"/>
  <c r="AN102" i="6" s="1"/>
  <c r="AG102" i="6"/>
  <c r="AH102" i="6" s="1"/>
  <c r="AS102" i="6"/>
  <c r="AT102" i="6" s="1"/>
  <c r="U102" i="6"/>
  <c r="V102" i="6" s="1"/>
  <c r="BQ102" i="6"/>
  <c r="BR102" i="6" s="1"/>
  <c r="AY102" i="6"/>
  <c r="AZ102" i="6" s="1"/>
  <c r="H147" i="80"/>
  <c r="I147" i="80" s="1"/>
  <c r="P147" i="88" s="1"/>
  <c r="K147" i="80"/>
  <c r="L147" i="80" s="1"/>
  <c r="Q147" i="80" s="1"/>
  <c r="R147" i="80" s="1"/>
  <c r="D147" i="51"/>
  <c r="F147" i="55"/>
  <c r="CC146" i="6"/>
  <c r="CD146" i="6" s="1"/>
  <c r="BW146" i="6"/>
  <c r="BX146" i="6" s="1"/>
  <c r="BE146" i="6"/>
  <c r="BF146" i="6" s="1"/>
  <c r="BK146" i="6"/>
  <c r="BL146" i="6" s="1"/>
  <c r="AS146" i="6"/>
  <c r="AT146" i="6" s="1"/>
  <c r="BQ146" i="6"/>
  <c r="BR146" i="6" s="1"/>
  <c r="AY146" i="6"/>
  <c r="AZ146" i="6" s="1"/>
  <c r="AG146" i="6"/>
  <c r="AH146" i="6" s="1"/>
  <c r="AA146" i="6"/>
  <c r="AB146" i="6" s="1"/>
  <c r="U146" i="6"/>
  <c r="V146" i="6" s="1"/>
  <c r="AM146" i="6"/>
  <c r="AN146" i="6" s="1"/>
  <c r="CC134" i="6"/>
  <c r="CD134" i="6" s="1"/>
  <c r="BE134" i="6"/>
  <c r="BF134" i="6" s="1"/>
  <c r="AY134" i="6"/>
  <c r="AZ134" i="6" s="1"/>
  <c r="U134" i="6"/>
  <c r="V134" i="6" s="1"/>
  <c r="BQ134" i="6"/>
  <c r="BR134" i="6" s="1"/>
  <c r="AG134" i="6"/>
  <c r="AH134" i="6" s="1"/>
  <c r="AS134" i="6"/>
  <c r="AT134" i="6" s="1"/>
  <c r="BK134" i="6"/>
  <c r="BL134" i="6" s="1"/>
  <c r="BW134" i="6"/>
  <c r="BX134" i="6" s="1"/>
  <c r="AM134" i="6"/>
  <c r="AN134" i="6" s="1"/>
  <c r="AA134" i="6"/>
  <c r="AB134" i="6" s="1"/>
  <c r="CC21" i="6"/>
  <c r="CD21" i="6" s="1"/>
  <c r="BK21" i="6"/>
  <c r="BL21" i="6" s="1"/>
  <c r="AA21" i="6"/>
  <c r="AB21" i="6" s="1"/>
  <c r="AS21" i="6"/>
  <c r="AT21" i="6" s="1"/>
  <c r="AY21" i="6"/>
  <c r="AZ21" i="6" s="1"/>
  <c r="U21" i="6"/>
  <c r="V21" i="6" s="1"/>
  <c r="AM21" i="6"/>
  <c r="AN21" i="6" s="1"/>
  <c r="BE21" i="6"/>
  <c r="BF21" i="6" s="1"/>
  <c r="BQ21" i="6"/>
  <c r="BR21" i="6" s="1"/>
  <c r="BW21" i="6"/>
  <c r="BX21" i="6" s="1"/>
  <c r="AG21" i="6"/>
  <c r="AH21" i="6" s="1"/>
  <c r="O21" i="6"/>
  <c r="P21" i="6" s="1"/>
  <c r="S21" i="88" s="1"/>
  <c r="F70" i="56"/>
  <c r="Q69" i="6"/>
  <c r="F134" i="56"/>
  <c r="Q133" i="6"/>
  <c r="E133" i="53"/>
  <c r="CC50" i="6"/>
  <c r="CD50" i="6" s="1"/>
  <c r="BE50" i="6"/>
  <c r="BF50" i="6" s="1"/>
  <c r="BW50" i="6"/>
  <c r="BX50" i="6" s="1"/>
  <c r="AY50" i="6"/>
  <c r="AZ50" i="6" s="1"/>
  <c r="U50" i="6"/>
  <c r="V50" i="6" s="1"/>
  <c r="BK50" i="6"/>
  <c r="BL50" i="6" s="1"/>
  <c r="BQ50" i="6"/>
  <c r="BR50" i="6" s="1"/>
  <c r="AS50" i="6"/>
  <c r="AT50" i="6" s="1"/>
  <c r="AM50" i="6"/>
  <c r="AN50" i="6" s="1"/>
  <c r="AA50" i="6"/>
  <c r="AB50" i="6" s="1"/>
  <c r="AG50" i="6"/>
  <c r="AH50" i="6" s="1"/>
  <c r="CC96" i="6"/>
  <c r="CD96" i="6" s="1"/>
  <c r="AM96" i="6"/>
  <c r="AN96" i="6" s="1"/>
  <c r="BQ96" i="6"/>
  <c r="BR96" i="6" s="1"/>
  <c r="BW96" i="6"/>
  <c r="BX96" i="6" s="1"/>
  <c r="AA96" i="6"/>
  <c r="AB96" i="6" s="1"/>
  <c r="AS96" i="6"/>
  <c r="AT96" i="6" s="1"/>
  <c r="BK96" i="6"/>
  <c r="BL96" i="6" s="1"/>
  <c r="AG96" i="6"/>
  <c r="AH96" i="6" s="1"/>
  <c r="U96" i="6"/>
  <c r="V96" i="6" s="1"/>
  <c r="BE96" i="6"/>
  <c r="BF96" i="6" s="1"/>
  <c r="AY96" i="6"/>
  <c r="AZ96" i="6" s="1"/>
  <c r="CC105" i="6"/>
  <c r="CD105" i="6" s="1"/>
  <c r="AS105" i="6"/>
  <c r="AT105" i="6" s="1"/>
  <c r="BQ105" i="6"/>
  <c r="BR105" i="6" s="1"/>
  <c r="AM105" i="6"/>
  <c r="AN105" i="6" s="1"/>
  <c r="AY105" i="6"/>
  <c r="AZ105" i="6" s="1"/>
  <c r="BW105" i="6"/>
  <c r="BX105" i="6" s="1"/>
  <c r="BK105" i="6"/>
  <c r="BL105" i="6" s="1"/>
  <c r="AG105" i="6"/>
  <c r="AH105" i="6" s="1"/>
  <c r="AA105" i="6"/>
  <c r="AB105" i="6" s="1"/>
  <c r="BE105" i="6"/>
  <c r="BF105" i="6" s="1"/>
  <c r="U105" i="6"/>
  <c r="V105" i="6" s="1"/>
  <c r="K130" i="80"/>
  <c r="L130" i="80" s="1"/>
  <c r="Q130" i="80" s="1"/>
  <c r="R130" i="80" s="1"/>
  <c r="H130" i="80"/>
  <c r="I130" i="80" s="1"/>
  <c r="P130" i="88" s="1"/>
  <c r="D130" i="51"/>
  <c r="F130" i="55"/>
  <c r="H87" i="80"/>
  <c r="I87" i="80" s="1"/>
  <c r="P87" i="88" s="1"/>
  <c r="K87" i="80"/>
  <c r="L87" i="80" s="1"/>
  <c r="Q87" i="80" s="1"/>
  <c r="R87" i="80" s="1"/>
  <c r="D87" i="51"/>
  <c r="F87" i="55"/>
  <c r="D71" i="6"/>
  <c r="H50" i="80"/>
  <c r="I50" i="80" s="1"/>
  <c r="P50" i="88" s="1"/>
  <c r="K50" i="80"/>
  <c r="L50" i="80" s="1"/>
  <c r="Q50" i="80" s="1"/>
  <c r="R50" i="80" s="1"/>
  <c r="D50" i="51"/>
  <c r="F50" i="55"/>
  <c r="K102" i="80"/>
  <c r="L102" i="80" s="1"/>
  <c r="Q102" i="80" s="1"/>
  <c r="R102" i="80" s="1"/>
  <c r="H102" i="80"/>
  <c r="I102" i="80" s="1"/>
  <c r="P102" i="88" s="1"/>
  <c r="D102" i="51"/>
  <c r="F102" i="55"/>
  <c r="K96" i="80"/>
  <c r="L96" i="80" s="1"/>
  <c r="Q96" i="80" s="1"/>
  <c r="R96" i="80" s="1"/>
  <c r="H96" i="80"/>
  <c r="I96" i="80" s="1"/>
  <c r="P96" i="88" s="1"/>
  <c r="D96" i="51"/>
  <c r="F96" i="55"/>
  <c r="K105" i="80"/>
  <c r="L105" i="80" s="1"/>
  <c r="Q105" i="80" s="1"/>
  <c r="R105" i="80" s="1"/>
  <c r="H105" i="80"/>
  <c r="I105" i="80" s="1"/>
  <c r="P105" i="88" s="1"/>
  <c r="D105" i="51"/>
  <c r="F105" i="55"/>
  <c r="H146" i="80"/>
  <c r="I146" i="80" s="1"/>
  <c r="P146" i="88" s="1"/>
  <c r="K146" i="80"/>
  <c r="L146" i="80" s="1"/>
  <c r="Q146" i="80" s="1"/>
  <c r="R146" i="80" s="1"/>
  <c r="D146" i="51"/>
  <c r="F146" i="55"/>
  <c r="H134" i="80"/>
  <c r="I134" i="80" s="1"/>
  <c r="P134" i="88" s="1"/>
  <c r="K134" i="80"/>
  <c r="L134" i="80" s="1"/>
  <c r="Q134" i="80" s="1"/>
  <c r="R134" i="80" s="1"/>
  <c r="D134" i="51"/>
  <c r="F134" i="55"/>
  <c r="K21" i="80"/>
  <c r="L21" i="80" s="1"/>
  <c r="Q21" i="80" s="1"/>
  <c r="R21" i="80" s="1"/>
  <c r="H21" i="80"/>
  <c r="I21" i="80" s="1"/>
  <c r="P21" i="88" s="1"/>
  <c r="D21" i="51"/>
  <c r="F21" i="55"/>
  <c r="CC114" i="6"/>
  <c r="CD114" i="6" s="1"/>
  <c r="AY114" i="6"/>
  <c r="AZ114" i="6" s="1"/>
  <c r="BW114" i="6"/>
  <c r="BX114" i="6" s="1"/>
  <c r="BK114" i="6"/>
  <c r="BL114" i="6" s="1"/>
  <c r="BE114" i="6"/>
  <c r="BF114" i="6" s="1"/>
  <c r="AG114" i="6"/>
  <c r="AH114" i="6" s="1"/>
  <c r="AA114" i="6"/>
  <c r="AB114" i="6" s="1"/>
  <c r="AM114" i="6"/>
  <c r="AN114" i="6" s="1"/>
  <c r="BQ114" i="6"/>
  <c r="BR114" i="6" s="1"/>
  <c r="U114" i="6"/>
  <c r="V114" i="6" s="1"/>
  <c r="AS114" i="6"/>
  <c r="AT114" i="6" s="1"/>
  <c r="F119" i="56"/>
  <c r="Q118" i="6"/>
  <c r="E118" i="53"/>
  <c r="CC69" i="6"/>
  <c r="CD69" i="6" s="1"/>
  <c r="BK69" i="6"/>
  <c r="BL69" i="6" s="1"/>
  <c r="AM69" i="6"/>
  <c r="AN69" i="6" s="1"/>
  <c r="BW69" i="6"/>
  <c r="BX69" i="6" s="1"/>
  <c r="AG69" i="6"/>
  <c r="AH69" i="6" s="1"/>
  <c r="AY69" i="6"/>
  <c r="AZ69" i="6" s="1"/>
  <c r="BQ69" i="6"/>
  <c r="BR69" i="6" s="1"/>
  <c r="BE69" i="6"/>
  <c r="BF69" i="6" s="1"/>
  <c r="AS69" i="6"/>
  <c r="AT69" i="6" s="1"/>
  <c r="AA69" i="6"/>
  <c r="AB69" i="6" s="1"/>
  <c r="U69" i="6"/>
  <c r="V69" i="6" s="1"/>
  <c r="CC17" i="6"/>
  <c r="CD17" i="6" s="1"/>
  <c r="U17" i="6"/>
  <c r="V17" i="6" s="1"/>
  <c r="AM17" i="6"/>
  <c r="AN17" i="6" s="1"/>
  <c r="BK17" i="6"/>
  <c r="BL17" i="6" s="1"/>
  <c r="BQ17" i="6"/>
  <c r="BR17" i="6" s="1"/>
  <c r="AS17" i="6"/>
  <c r="AT17" i="6" s="1"/>
  <c r="AA17" i="6"/>
  <c r="AB17" i="6" s="1"/>
  <c r="AY17" i="6"/>
  <c r="AZ17" i="6" s="1"/>
  <c r="BE17" i="6"/>
  <c r="BF17" i="6" s="1"/>
  <c r="AG17" i="6"/>
  <c r="AH17" i="6" s="1"/>
  <c r="BW17" i="6"/>
  <c r="BX17" i="6" s="1"/>
  <c r="O17" i="6"/>
  <c r="P17" i="6" s="1"/>
  <c r="S17" i="88" s="1"/>
  <c r="CC37" i="6"/>
  <c r="CD37" i="6" s="1"/>
  <c r="BW37" i="6"/>
  <c r="BX37" i="6" s="1"/>
  <c r="AA37" i="6"/>
  <c r="AB37" i="6" s="1"/>
  <c r="BK37" i="6"/>
  <c r="BL37" i="6" s="1"/>
  <c r="BE37" i="6"/>
  <c r="BF37" i="6" s="1"/>
  <c r="AM37" i="6"/>
  <c r="AN37" i="6" s="1"/>
  <c r="AS37" i="6"/>
  <c r="AT37" i="6" s="1"/>
  <c r="BQ37" i="6"/>
  <c r="BR37" i="6" s="1"/>
  <c r="U37" i="6"/>
  <c r="V37" i="6" s="1"/>
  <c r="AY37" i="6"/>
  <c r="AZ37" i="6" s="1"/>
  <c r="AG37" i="6"/>
  <c r="AH37" i="6" s="1"/>
  <c r="O37" i="6"/>
  <c r="P37" i="6" s="1"/>
  <c r="S37" i="88" s="1"/>
  <c r="CC6" i="6"/>
  <c r="CD6" i="6" s="1"/>
  <c r="AM6" i="6"/>
  <c r="AN6" i="6" s="1"/>
  <c r="BE6" i="6"/>
  <c r="BF6" i="6" s="1"/>
  <c r="AS6" i="6"/>
  <c r="AT6" i="6" s="1"/>
  <c r="AA6" i="6"/>
  <c r="AB6" i="6" s="1"/>
  <c r="AY6" i="6"/>
  <c r="AZ6" i="6" s="1"/>
  <c r="U6" i="6"/>
  <c r="V6" i="6" s="1"/>
  <c r="BQ6" i="6"/>
  <c r="BR6" i="6" s="1"/>
  <c r="BK6" i="6"/>
  <c r="BL6" i="6" s="1"/>
  <c r="AG6" i="6"/>
  <c r="AH6" i="6" s="1"/>
  <c r="BW6" i="6"/>
  <c r="BX6" i="6" s="1"/>
  <c r="O6" i="6"/>
  <c r="P6" i="6" s="1"/>
  <c r="F69" i="56"/>
  <c r="Q68" i="6"/>
  <c r="E68" i="53"/>
  <c r="F120" i="56"/>
  <c r="Q119" i="6"/>
  <c r="E119" i="53"/>
  <c r="CC12" i="6"/>
  <c r="CD12" i="6" s="1"/>
  <c r="AA12" i="6"/>
  <c r="AB12" i="6" s="1"/>
  <c r="BQ12" i="6"/>
  <c r="BR12" i="6" s="1"/>
  <c r="BK12" i="6"/>
  <c r="BL12" i="6" s="1"/>
  <c r="AM12" i="6"/>
  <c r="AN12" i="6" s="1"/>
  <c r="BE12" i="6"/>
  <c r="BF12" i="6" s="1"/>
  <c r="U12" i="6"/>
  <c r="V12" i="6" s="1"/>
  <c r="BW12" i="6"/>
  <c r="BX12" i="6" s="1"/>
  <c r="AY12" i="6"/>
  <c r="AZ12" i="6" s="1"/>
  <c r="AG12" i="6"/>
  <c r="AH12" i="6" s="1"/>
  <c r="AS12" i="6"/>
  <c r="AT12" i="6" s="1"/>
  <c r="O12" i="6"/>
  <c r="P12" i="6" s="1"/>
  <c r="S12" i="88" s="1"/>
  <c r="AS43" i="6"/>
  <c r="AT43" i="6" s="1"/>
  <c r="CC43" i="6"/>
  <c r="CD43" i="6" s="1"/>
  <c r="AA43" i="6"/>
  <c r="AB43" i="6" s="1"/>
  <c r="BQ43" i="6"/>
  <c r="BR43" i="6" s="1"/>
  <c r="BK43" i="6"/>
  <c r="BL43" i="6" s="1"/>
  <c r="AY43" i="6"/>
  <c r="AZ43" i="6" s="1"/>
  <c r="U43" i="6"/>
  <c r="V43" i="6" s="1"/>
  <c r="AG43" i="6"/>
  <c r="AH43" i="6" s="1"/>
  <c r="BE43" i="6"/>
  <c r="BF43" i="6" s="1"/>
  <c r="AM43" i="6"/>
  <c r="AN43" i="6" s="1"/>
  <c r="BW43" i="6"/>
  <c r="BX43" i="6" s="1"/>
  <c r="F150" i="56"/>
  <c r="Q149" i="6"/>
  <c r="F20" i="56"/>
  <c r="Q19" i="6"/>
  <c r="CC38" i="6"/>
  <c r="CD38" i="6" s="1"/>
  <c r="AS38" i="6"/>
  <c r="AT38" i="6" s="1"/>
  <c r="U38" i="6"/>
  <c r="V38" i="6" s="1"/>
  <c r="BK38" i="6"/>
  <c r="BL38" i="6" s="1"/>
  <c r="BQ38" i="6"/>
  <c r="BR38" i="6" s="1"/>
  <c r="AG38" i="6"/>
  <c r="AH38" i="6" s="1"/>
  <c r="AM38" i="6"/>
  <c r="AN38" i="6" s="1"/>
  <c r="AA38" i="6"/>
  <c r="AB38" i="6" s="1"/>
  <c r="BE38" i="6"/>
  <c r="BF38" i="6" s="1"/>
  <c r="BW38" i="6"/>
  <c r="BX38" i="6" s="1"/>
  <c r="AY38" i="6"/>
  <c r="AZ38" i="6" s="1"/>
  <c r="K112" i="80"/>
  <c r="L112" i="80" s="1"/>
  <c r="Q112" i="80" s="1"/>
  <c r="R112" i="80" s="1"/>
  <c r="H112" i="80"/>
  <c r="I112" i="80" s="1"/>
  <c r="P112" i="88" s="1"/>
  <c r="D112" i="51"/>
  <c r="F112" i="55"/>
  <c r="H60" i="80"/>
  <c r="I60" i="80" s="1"/>
  <c r="P60" i="88" s="1"/>
  <c r="K60" i="80"/>
  <c r="L60" i="80" s="1"/>
  <c r="Q60" i="80" s="1"/>
  <c r="R60" i="80" s="1"/>
  <c r="D60" i="51"/>
  <c r="F60" i="55"/>
  <c r="K82" i="80"/>
  <c r="L82" i="80" s="1"/>
  <c r="Q82" i="80" s="1"/>
  <c r="R82" i="80" s="1"/>
  <c r="H82" i="80"/>
  <c r="I82" i="80" s="1"/>
  <c r="P82" i="88" s="1"/>
  <c r="D82" i="51"/>
  <c r="F82" i="55"/>
  <c r="D82" i="6"/>
  <c r="K136" i="80"/>
  <c r="L136" i="80" s="1"/>
  <c r="Q136" i="80" s="1"/>
  <c r="R136" i="80" s="1"/>
  <c r="H136" i="80"/>
  <c r="I136" i="80" s="1"/>
  <c r="P136" i="88" s="1"/>
  <c r="D136" i="51"/>
  <c r="F136" i="55"/>
  <c r="F49" i="56"/>
  <c r="Q48" i="6"/>
  <c r="CC137" i="6"/>
  <c r="CD137" i="6" s="1"/>
  <c r="BE137" i="6"/>
  <c r="BF137" i="6" s="1"/>
  <c r="AS137" i="6"/>
  <c r="AT137" i="6" s="1"/>
  <c r="U137" i="6"/>
  <c r="V137" i="6" s="1"/>
  <c r="AM137" i="6"/>
  <c r="AN137" i="6" s="1"/>
  <c r="AA137" i="6"/>
  <c r="AB137" i="6" s="1"/>
  <c r="BW137" i="6"/>
  <c r="BX137" i="6" s="1"/>
  <c r="BK137" i="6"/>
  <c r="BL137" i="6" s="1"/>
  <c r="AG137" i="6"/>
  <c r="AH137" i="6" s="1"/>
  <c r="BQ137" i="6"/>
  <c r="BR137" i="6" s="1"/>
  <c r="AY137" i="6"/>
  <c r="AZ137" i="6" s="1"/>
  <c r="O137" i="6"/>
  <c r="P137" i="6" s="1"/>
  <c r="S137" i="88" s="1"/>
  <c r="CC68" i="6"/>
  <c r="CD68" i="6" s="1"/>
  <c r="AS68" i="6"/>
  <c r="AT68" i="6" s="1"/>
  <c r="U68" i="6"/>
  <c r="V68" i="6" s="1"/>
  <c r="AA68" i="6"/>
  <c r="AB68" i="6" s="1"/>
  <c r="BQ68" i="6"/>
  <c r="BR68" i="6" s="1"/>
  <c r="AM68" i="6"/>
  <c r="AN68" i="6" s="1"/>
  <c r="BW68" i="6"/>
  <c r="BX68" i="6" s="1"/>
  <c r="AY68" i="6"/>
  <c r="AZ68" i="6" s="1"/>
  <c r="AG68" i="6"/>
  <c r="AH68" i="6" s="1"/>
  <c r="BE68" i="6"/>
  <c r="BF68" i="6" s="1"/>
  <c r="BK68" i="6"/>
  <c r="BL68" i="6" s="1"/>
  <c r="F31" i="56"/>
  <c r="Q30" i="6"/>
  <c r="E30" i="53"/>
  <c r="CC87" i="6"/>
  <c r="CD87" i="6" s="1"/>
  <c r="BE87" i="6"/>
  <c r="BF87" i="6" s="1"/>
  <c r="BK87" i="6"/>
  <c r="BL87" i="6" s="1"/>
  <c r="AA87" i="6"/>
  <c r="AB87" i="6" s="1"/>
  <c r="BW87" i="6"/>
  <c r="BX87" i="6" s="1"/>
  <c r="BQ87" i="6"/>
  <c r="BR87" i="6" s="1"/>
  <c r="AM87" i="6"/>
  <c r="AN87" i="6" s="1"/>
  <c r="U87" i="6"/>
  <c r="V87" i="6" s="1"/>
  <c r="AY87" i="6"/>
  <c r="AZ87" i="6" s="1"/>
  <c r="AS87" i="6"/>
  <c r="AT87" i="6" s="1"/>
  <c r="AG87" i="6"/>
  <c r="AH87" i="6" s="1"/>
  <c r="K100" i="80"/>
  <c r="L100" i="80" s="1"/>
  <c r="Q100" i="80" s="1"/>
  <c r="R100" i="80" s="1"/>
  <c r="H100" i="80"/>
  <c r="I100" i="80" s="1"/>
  <c r="P100" i="88" s="1"/>
  <c r="D100" i="51"/>
  <c r="F100" i="55"/>
  <c r="F15" i="56"/>
  <c r="Q14" i="6"/>
  <c r="K38" i="80"/>
  <c r="L38" i="80" s="1"/>
  <c r="Q38" i="80" s="1"/>
  <c r="R38" i="80" s="1"/>
  <c r="H38" i="80"/>
  <c r="I38" i="80" s="1"/>
  <c r="P38" i="88" s="1"/>
  <c r="D38" i="51"/>
  <c r="F38" i="55"/>
  <c r="F54" i="56"/>
  <c r="Q53" i="6"/>
  <c r="E53" i="53"/>
  <c r="CC64" i="6"/>
  <c r="CD64" i="6" s="1"/>
  <c r="BE64" i="6"/>
  <c r="BF64" i="6" s="1"/>
  <c r="BQ64" i="6"/>
  <c r="BR64" i="6" s="1"/>
  <c r="AG64" i="6"/>
  <c r="AH64" i="6" s="1"/>
  <c r="BK64" i="6"/>
  <c r="BL64" i="6" s="1"/>
  <c r="AS64" i="6"/>
  <c r="AT64" i="6" s="1"/>
  <c r="AM64" i="6"/>
  <c r="AN64" i="6" s="1"/>
  <c r="U64" i="6"/>
  <c r="V64" i="6" s="1"/>
  <c r="BW64" i="6"/>
  <c r="BX64" i="6" s="1"/>
  <c r="AY64" i="6"/>
  <c r="AZ64" i="6" s="1"/>
  <c r="AA64" i="6"/>
  <c r="AB64" i="6" s="1"/>
  <c r="H94" i="80"/>
  <c r="I94" i="80" s="1"/>
  <c r="P94" i="88" s="1"/>
  <c r="K94" i="80"/>
  <c r="L94" i="80" s="1"/>
  <c r="Q94" i="80" s="1"/>
  <c r="R94" i="80" s="1"/>
  <c r="D94" i="51"/>
  <c r="F94" i="55"/>
  <c r="CC48" i="6"/>
  <c r="CD48" i="6" s="1"/>
  <c r="AS48" i="6"/>
  <c r="AT48" i="6" s="1"/>
  <c r="BQ48" i="6"/>
  <c r="BR48" i="6" s="1"/>
  <c r="U48" i="6"/>
  <c r="V48" i="6" s="1"/>
  <c r="BK48" i="6"/>
  <c r="BL48" i="6" s="1"/>
  <c r="AA48" i="6"/>
  <c r="AB48" i="6" s="1"/>
  <c r="AM48" i="6"/>
  <c r="AN48" i="6" s="1"/>
  <c r="AY48" i="6"/>
  <c r="AZ48" i="6" s="1"/>
  <c r="AG48" i="6"/>
  <c r="AH48" i="6" s="1"/>
  <c r="BW48" i="6"/>
  <c r="BX48" i="6" s="1"/>
  <c r="BE48" i="6"/>
  <c r="BF48" i="6" s="1"/>
  <c r="CC34" i="6"/>
  <c r="CD34" i="6" s="1"/>
  <c r="U34" i="6"/>
  <c r="V34" i="6" s="1"/>
  <c r="AM34" i="6"/>
  <c r="AN34" i="6" s="1"/>
  <c r="AY34" i="6"/>
  <c r="AZ34" i="6" s="1"/>
  <c r="AS34" i="6"/>
  <c r="AT34" i="6" s="1"/>
  <c r="AA34" i="6"/>
  <c r="AB34" i="6" s="1"/>
  <c r="BQ34" i="6"/>
  <c r="BR34" i="6" s="1"/>
  <c r="BW34" i="6"/>
  <c r="BX34" i="6" s="1"/>
  <c r="BE34" i="6"/>
  <c r="BF34" i="6" s="1"/>
  <c r="BK34" i="6"/>
  <c r="BL34" i="6" s="1"/>
  <c r="AG34" i="6"/>
  <c r="AH34" i="6" s="1"/>
  <c r="F46" i="56"/>
  <c r="Q45" i="6"/>
  <c r="CC126" i="6"/>
  <c r="CD126" i="6" s="1"/>
  <c r="AS126" i="6"/>
  <c r="AT126" i="6" s="1"/>
  <c r="BK126" i="6"/>
  <c r="BL126" i="6" s="1"/>
  <c r="AA126" i="6"/>
  <c r="AB126" i="6" s="1"/>
  <c r="U126" i="6"/>
  <c r="V126" i="6" s="1"/>
  <c r="BQ126" i="6"/>
  <c r="BR126" i="6" s="1"/>
  <c r="AY126" i="6"/>
  <c r="AZ126" i="6" s="1"/>
  <c r="BW126" i="6"/>
  <c r="BX126" i="6" s="1"/>
  <c r="AM126" i="6"/>
  <c r="AN126" i="6" s="1"/>
  <c r="BE126" i="6"/>
  <c r="BF126" i="6" s="1"/>
  <c r="AG126" i="6"/>
  <c r="AH126" i="6" s="1"/>
  <c r="K43" i="80"/>
  <c r="L43" i="80" s="1"/>
  <c r="Q43" i="80" s="1"/>
  <c r="R43" i="80" s="1"/>
  <c r="H43" i="80"/>
  <c r="I43" i="80" s="1"/>
  <c r="P43" i="88" s="1"/>
  <c r="D43" i="51"/>
  <c r="F43" i="55"/>
  <c r="K117" i="80"/>
  <c r="L117" i="80" s="1"/>
  <c r="Q117" i="80" s="1"/>
  <c r="R117" i="80" s="1"/>
  <c r="H117" i="80"/>
  <c r="I117" i="80" s="1"/>
  <c r="P117" i="88" s="1"/>
  <c r="D117" i="51"/>
  <c r="F117" i="55"/>
  <c r="CC149" i="6"/>
  <c r="CD149" i="6" s="1"/>
  <c r="BW149" i="6"/>
  <c r="BX149" i="6" s="1"/>
  <c r="AG149" i="6"/>
  <c r="AH149" i="6" s="1"/>
  <c r="BQ149" i="6"/>
  <c r="BR149" i="6" s="1"/>
  <c r="BE149" i="6"/>
  <c r="BF149" i="6" s="1"/>
  <c r="U149" i="6"/>
  <c r="V149" i="6" s="1"/>
  <c r="AS149" i="6"/>
  <c r="AT149" i="6" s="1"/>
  <c r="AA149" i="6"/>
  <c r="AB149" i="6" s="1"/>
  <c r="AY149" i="6"/>
  <c r="AZ149" i="6" s="1"/>
  <c r="BK149" i="6"/>
  <c r="BL149" i="6" s="1"/>
  <c r="AM149" i="6"/>
  <c r="AN149" i="6" s="1"/>
  <c r="CC19" i="6"/>
  <c r="CD19" i="6" s="1"/>
  <c r="AG19" i="6"/>
  <c r="AH19" i="6" s="1"/>
  <c r="BQ19" i="6"/>
  <c r="BR19" i="6" s="1"/>
  <c r="BK19" i="6"/>
  <c r="BL19" i="6" s="1"/>
  <c r="U19" i="6"/>
  <c r="V19" i="6" s="1"/>
  <c r="BW19" i="6"/>
  <c r="BX19" i="6" s="1"/>
  <c r="BE19" i="6"/>
  <c r="BF19" i="6" s="1"/>
  <c r="AA19" i="6"/>
  <c r="AB19" i="6" s="1"/>
  <c r="AM19" i="6"/>
  <c r="AN19" i="6" s="1"/>
  <c r="AY19" i="6"/>
  <c r="AZ19" i="6" s="1"/>
  <c r="AS19" i="6"/>
  <c r="AT19" i="6" s="1"/>
  <c r="K64" i="80"/>
  <c r="L64" i="80" s="1"/>
  <c r="Q64" i="80" s="1"/>
  <c r="R64" i="80" s="1"/>
  <c r="H64" i="80"/>
  <c r="I64" i="80" s="1"/>
  <c r="P64" i="88" s="1"/>
  <c r="D64" i="51"/>
  <c r="F64" i="55"/>
  <c r="CC145" i="6"/>
  <c r="CD145" i="6" s="1"/>
  <c r="BE145" i="6"/>
  <c r="BF145" i="6" s="1"/>
  <c r="AS145" i="6"/>
  <c r="AT145" i="6" s="1"/>
  <c r="AA145" i="6"/>
  <c r="AB145" i="6" s="1"/>
  <c r="U145" i="6"/>
  <c r="V145" i="6" s="1"/>
  <c r="BK145" i="6"/>
  <c r="BL145" i="6" s="1"/>
  <c r="BW145" i="6"/>
  <c r="BX145" i="6" s="1"/>
  <c r="BQ145" i="6"/>
  <c r="BR145" i="6" s="1"/>
  <c r="AM145" i="6"/>
  <c r="AN145" i="6" s="1"/>
  <c r="AG145" i="6"/>
  <c r="AH145" i="6" s="1"/>
  <c r="AY145" i="6"/>
  <c r="AZ145" i="6" s="1"/>
  <c r="H48" i="80"/>
  <c r="I48" i="80" s="1"/>
  <c r="P48" i="88" s="1"/>
  <c r="K48" i="80"/>
  <c r="L48" i="80" s="1"/>
  <c r="Q48" i="80" s="1"/>
  <c r="R48" i="80" s="1"/>
  <c r="D48" i="51"/>
  <c r="F48" i="55"/>
  <c r="F25" i="56"/>
  <c r="Q24" i="6"/>
  <c r="E24" i="53"/>
  <c r="H99" i="80"/>
  <c r="I99" i="80" s="1"/>
  <c r="P99" i="88" s="1"/>
  <c r="K99" i="80"/>
  <c r="L99" i="80" s="1"/>
  <c r="Q99" i="80" s="1"/>
  <c r="R99" i="80" s="1"/>
  <c r="D99" i="51"/>
  <c r="F99" i="55"/>
  <c r="D99" i="6"/>
  <c r="F85" i="56"/>
  <c r="Q84" i="6"/>
  <c r="E84" i="53"/>
  <c r="F124" i="56"/>
  <c r="Q123" i="6"/>
  <c r="CC139" i="6"/>
  <c r="CD139" i="6" s="1"/>
  <c r="AA139" i="6"/>
  <c r="AB139" i="6" s="1"/>
  <c r="AY139" i="6"/>
  <c r="AZ139" i="6" s="1"/>
  <c r="BQ139" i="6"/>
  <c r="BR139" i="6" s="1"/>
  <c r="BK139" i="6"/>
  <c r="BL139" i="6" s="1"/>
  <c r="U139" i="6"/>
  <c r="V139" i="6" s="1"/>
  <c r="BE139" i="6"/>
  <c r="BF139" i="6" s="1"/>
  <c r="AG139" i="6"/>
  <c r="AH139" i="6" s="1"/>
  <c r="AS139" i="6"/>
  <c r="AT139" i="6" s="1"/>
  <c r="AM139" i="6"/>
  <c r="AN139" i="6" s="1"/>
  <c r="BW139" i="6"/>
  <c r="BX139" i="6" s="1"/>
  <c r="CC66" i="6"/>
  <c r="CD66" i="6" s="1"/>
  <c r="U66" i="6"/>
  <c r="V66" i="6" s="1"/>
  <c r="AS66" i="6"/>
  <c r="AT66" i="6" s="1"/>
  <c r="AG66" i="6"/>
  <c r="AH66" i="6" s="1"/>
  <c r="AY66" i="6"/>
  <c r="AZ66" i="6" s="1"/>
  <c r="BK66" i="6"/>
  <c r="BL66" i="6" s="1"/>
  <c r="BQ66" i="6"/>
  <c r="BR66" i="6" s="1"/>
  <c r="BW66" i="6"/>
  <c r="BX66" i="6" s="1"/>
  <c r="AA66" i="6"/>
  <c r="AB66" i="6" s="1"/>
  <c r="BE66" i="6"/>
  <c r="BF66" i="6" s="1"/>
  <c r="AM66" i="6"/>
  <c r="AN66" i="6" s="1"/>
  <c r="K73" i="80"/>
  <c r="L73" i="80" s="1"/>
  <c r="Q73" i="80" s="1"/>
  <c r="R73" i="80" s="1"/>
  <c r="H73" i="80"/>
  <c r="I73" i="80" s="1"/>
  <c r="P73" i="88" s="1"/>
  <c r="D73" i="51"/>
  <c r="F73" i="55"/>
  <c r="AY79" i="6"/>
  <c r="AZ79" i="6" s="1"/>
  <c r="CC79" i="6"/>
  <c r="CD79" i="6" s="1"/>
  <c r="AM79" i="6"/>
  <c r="AN79" i="6" s="1"/>
  <c r="AG79" i="6"/>
  <c r="AH79" i="6" s="1"/>
  <c r="U79" i="6"/>
  <c r="V79" i="6" s="1"/>
  <c r="BK79" i="6"/>
  <c r="BL79" i="6" s="1"/>
  <c r="AS79" i="6"/>
  <c r="AT79" i="6" s="1"/>
  <c r="AA79" i="6"/>
  <c r="AB79" i="6" s="1"/>
  <c r="BW79" i="6"/>
  <c r="BX79" i="6" s="1"/>
  <c r="BE79" i="6"/>
  <c r="BF79" i="6" s="1"/>
  <c r="BQ79" i="6"/>
  <c r="BR79" i="6" s="1"/>
  <c r="CC123" i="6"/>
  <c r="CD123" i="6" s="1"/>
  <c r="AG123" i="6"/>
  <c r="AH123" i="6" s="1"/>
  <c r="AM123" i="6"/>
  <c r="AN123" i="6" s="1"/>
  <c r="BE123" i="6"/>
  <c r="BF123" i="6" s="1"/>
  <c r="U123" i="6"/>
  <c r="V123" i="6" s="1"/>
  <c r="BW123" i="6"/>
  <c r="BX123" i="6" s="1"/>
  <c r="AY123" i="6"/>
  <c r="AZ123" i="6" s="1"/>
  <c r="BK123" i="6"/>
  <c r="BL123" i="6" s="1"/>
  <c r="AS123" i="6"/>
  <c r="AT123" i="6" s="1"/>
  <c r="AA123" i="6"/>
  <c r="AB123" i="6" s="1"/>
  <c r="BQ123" i="6"/>
  <c r="BR123" i="6" s="1"/>
  <c r="K139" i="80"/>
  <c r="L139" i="80" s="1"/>
  <c r="Q139" i="80" s="1"/>
  <c r="R139" i="80" s="1"/>
  <c r="H139" i="80"/>
  <c r="I139" i="80" s="1"/>
  <c r="P139" i="88" s="1"/>
  <c r="D139" i="51"/>
  <c r="F139" i="55"/>
  <c r="K66" i="80"/>
  <c r="L66" i="80" s="1"/>
  <c r="Q66" i="80" s="1"/>
  <c r="R66" i="80" s="1"/>
  <c r="H66" i="80"/>
  <c r="I66" i="80" s="1"/>
  <c r="P66" i="88" s="1"/>
  <c r="D66" i="51"/>
  <c r="F66" i="55"/>
  <c r="H45" i="80"/>
  <c r="I45" i="80" s="1"/>
  <c r="P45" i="88" s="1"/>
  <c r="K45" i="80"/>
  <c r="L45" i="80" s="1"/>
  <c r="Q45" i="80" s="1"/>
  <c r="R45" i="80" s="1"/>
  <c r="D45" i="51"/>
  <c r="F45" i="55"/>
  <c r="CC92" i="6"/>
  <c r="CD92" i="6" s="1"/>
  <c r="AS92" i="6"/>
  <c r="AT92" i="6" s="1"/>
  <c r="BK92" i="6"/>
  <c r="BL92" i="6" s="1"/>
  <c r="BQ92" i="6"/>
  <c r="BR92" i="6" s="1"/>
  <c r="BE92" i="6"/>
  <c r="BF92" i="6" s="1"/>
  <c r="AA92" i="6"/>
  <c r="AB92" i="6" s="1"/>
  <c r="AM92" i="6"/>
  <c r="AN92" i="6" s="1"/>
  <c r="AY92" i="6"/>
  <c r="AZ92" i="6" s="1"/>
  <c r="AG92" i="6"/>
  <c r="AH92" i="6" s="1"/>
  <c r="BW92" i="6"/>
  <c r="BX92" i="6" s="1"/>
  <c r="U92" i="6"/>
  <c r="V92" i="6" s="1"/>
  <c r="K149" i="80"/>
  <c r="L149" i="80" s="1"/>
  <c r="Q149" i="80" s="1"/>
  <c r="R149" i="80" s="1"/>
  <c r="H149" i="80"/>
  <c r="I149" i="80" s="1"/>
  <c r="P149" i="88" s="1"/>
  <c r="D149" i="51"/>
  <c r="F149" i="55"/>
  <c r="CC14" i="6"/>
  <c r="CD14" i="6" s="1"/>
  <c r="AY14" i="6"/>
  <c r="AZ14" i="6" s="1"/>
  <c r="BE14" i="6"/>
  <c r="BF14" i="6" s="1"/>
  <c r="U14" i="6"/>
  <c r="V14" i="6" s="1"/>
  <c r="AA14" i="6"/>
  <c r="AB14" i="6" s="1"/>
  <c r="AG14" i="6"/>
  <c r="AH14" i="6" s="1"/>
  <c r="BW14" i="6"/>
  <c r="BX14" i="6" s="1"/>
  <c r="BK14" i="6"/>
  <c r="BL14" i="6" s="1"/>
  <c r="BQ14" i="6"/>
  <c r="BR14" i="6" s="1"/>
  <c r="AM14" i="6"/>
  <c r="AN14" i="6" s="1"/>
  <c r="AS14" i="6"/>
  <c r="AT14" i="6" s="1"/>
  <c r="K19" i="80"/>
  <c r="L19" i="80" s="1"/>
  <c r="Q19" i="80" s="1"/>
  <c r="R19" i="80" s="1"/>
  <c r="H19" i="80"/>
  <c r="I19" i="80" s="1"/>
  <c r="P19" i="88" s="1"/>
  <c r="D19" i="51"/>
  <c r="F19" i="55"/>
  <c r="CC53" i="6"/>
  <c r="CD53" i="6" s="1"/>
  <c r="AG53" i="6"/>
  <c r="AH53" i="6" s="1"/>
  <c r="AA53" i="6"/>
  <c r="AB53" i="6" s="1"/>
  <c r="BK53" i="6"/>
  <c r="BL53" i="6" s="1"/>
  <c r="AY53" i="6"/>
  <c r="AZ53" i="6" s="1"/>
  <c r="BW53" i="6"/>
  <c r="BX53" i="6" s="1"/>
  <c r="AM53" i="6"/>
  <c r="AN53" i="6" s="1"/>
  <c r="BQ53" i="6"/>
  <c r="BR53" i="6" s="1"/>
  <c r="AS53" i="6"/>
  <c r="AT53" i="6" s="1"/>
  <c r="U53" i="6"/>
  <c r="V53" i="6" s="1"/>
  <c r="BE53" i="6"/>
  <c r="BF53" i="6" s="1"/>
  <c r="K145" i="80"/>
  <c r="L145" i="80" s="1"/>
  <c r="Q145" i="80" s="1"/>
  <c r="R145" i="80" s="1"/>
  <c r="H145" i="80"/>
  <c r="I145" i="80" s="1"/>
  <c r="P145" i="88" s="1"/>
  <c r="D145" i="51"/>
  <c r="F145" i="55"/>
  <c r="K18" i="80"/>
  <c r="L18" i="80" s="1"/>
  <c r="Q18" i="80" s="1"/>
  <c r="R18" i="80" s="1"/>
  <c r="H18" i="80"/>
  <c r="I18" i="80" s="1"/>
  <c r="P18" i="88" s="1"/>
  <c r="D18" i="51"/>
  <c r="F18" i="55"/>
  <c r="F116" i="56"/>
  <c r="Q115" i="6"/>
  <c r="F59" i="56"/>
  <c r="Q58" i="6"/>
  <c r="F133" i="56"/>
  <c r="Q132" i="6"/>
  <c r="E132" i="53"/>
  <c r="F123" i="56"/>
  <c r="Q122" i="6"/>
  <c r="K122" i="80"/>
  <c r="L122" i="80" s="1"/>
  <c r="Q122" i="80" s="1"/>
  <c r="R122" i="80" s="1"/>
  <c r="H122" i="80"/>
  <c r="I122" i="80" s="1"/>
  <c r="P122" i="88" s="1"/>
  <c r="D122" i="51"/>
  <c r="F122" i="55"/>
  <c r="H92" i="80"/>
  <c r="I92" i="80" s="1"/>
  <c r="P92" i="88" s="1"/>
  <c r="K92" i="80"/>
  <c r="L92" i="80" s="1"/>
  <c r="Q92" i="80" s="1"/>
  <c r="R92" i="80" s="1"/>
  <c r="D92" i="51"/>
  <c r="F92" i="55"/>
  <c r="H14" i="80"/>
  <c r="I14" i="80" s="1"/>
  <c r="P14" i="88" s="1"/>
  <c r="K14" i="80"/>
  <c r="L14" i="80" s="1"/>
  <c r="Q14" i="80" s="1"/>
  <c r="R14" i="80" s="1"/>
  <c r="D14" i="51"/>
  <c r="F14" i="55"/>
  <c r="K53" i="80"/>
  <c r="L53" i="80" s="1"/>
  <c r="Q53" i="80" s="1"/>
  <c r="R53" i="80" s="1"/>
  <c r="H53" i="80"/>
  <c r="I53" i="80" s="1"/>
  <c r="P53" i="88" s="1"/>
  <c r="D53" i="51"/>
  <c r="F53" i="55"/>
  <c r="CC95" i="6"/>
  <c r="CD95" i="6" s="1"/>
  <c r="BE95" i="6"/>
  <c r="BF95" i="6" s="1"/>
  <c r="U95" i="6"/>
  <c r="V95" i="6" s="1"/>
  <c r="AM95" i="6"/>
  <c r="AN95" i="6" s="1"/>
  <c r="AA95" i="6"/>
  <c r="AB95" i="6" s="1"/>
  <c r="BK95" i="6"/>
  <c r="BL95" i="6" s="1"/>
  <c r="AY95" i="6"/>
  <c r="AZ95" i="6" s="1"/>
  <c r="BQ95" i="6"/>
  <c r="BR95" i="6" s="1"/>
  <c r="AG95" i="6"/>
  <c r="AH95" i="6" s="1"/>
  <c r="BW95" i="6"/>
  <c r="BX95" i="6" s="1"/>
  <c r="AS95" i="6"/>
  <c r="AT95" i="6" s="1"/>
  <c r="AS115" i="6"/>
  <c r="AT115" i="6" s="1"/>
  <c r="CC115" i="6"/>
  <c r="CD115" i="6" s="1"/>
  <c r="AY115" i="6"/>
  <c r="AZ115" i="6" s="1"/>
  <c r="BW115" i="6"/>
  <c r="BX115" i="6" s="1"/>
  <c r="BE115" i="6"/>
  <c r="BF115" i="6" s="1"/>
  <c r="U115" i="6"/>
  <c r="V115" i="6" s="1"/>
  <c r="AM115" i="6"/>
  <c r="AN115" i="6" s="1"/>
  <c r="BQ115" i="6"/>
  <c r="BR115" i="6" s="1"/>
  <c r="AA115" i="6"/>
  <c r="AB115" i="6" s="1"/>
  <c r="AG115" i="6"/>
  <c r="AH115" i="6" s="1"/>
  <c r="BK115" i="6"/>
  <c r="BL115" i="6" s="1"/>
  <c r="F91" i="56"/>
  <c r="Q90" i="6"/>
  <c r="BW108" i="6"/>
  <c r="BX108" i="6" s="1"/>
  <c r="AA108" i="6"/>
  <c r="AB108" i="6" s="1"/>
  <c r="CC108" i="6"/>
  <c r="CD108" i="6" s="1"/>
  <c r="BE108" i="6"/>
  <c r="BF108" i="6" s="1"/>
  <c r="U108" i="6"/>
  <c r="V108" i="6" s="1"/>
  <c r="BK108" i="6"/>
  <c r="BL108" i="6" s="1"/>
  <c r="AY108" i="6"/>
  <c r="AZ108" i="6" s="1"/>
  <c r="AG108" i="6"/>
  <c r="AH108" i="6" s="1"/>
  <c r="BQ108" i="6"/>
  <c r="BR108" i="6" s="1"/>
  <c r="AS108" i="6"/>
  <c r="AT108" i="6" s="1"/>
  <c r="AM108" i="6"/>
  <c r="AN108" i="6" s="1"/>
  <c r="O108" i="6"/>
  <c r="P108" i="6" s="1"/>
  <c r="S108" i="88" s="1"/>
  <c r="CC31" i="6"/>
  <c r="CD31" i="6" s="1"/>
  <c r="BE31" i="6"/>
  <c r="BF31" i="6" s="1"/>
  <c r="BK31" i="6"/>
  <c r="BL31" i="6" s="1"/>
  <c r="BQ31" i="6"/>
  <c r="BR31" i="6" s="1"/>
  <c r="BW31" i="6"/>
  <c r="BX31" i="6" s="1"/>
  <c r="AS31" i="6"/>
  <c r="AT31" i="6" s="1"/>
  <c r="AG31" i="6"/>
  <c r="AH31" i="6" s="1"/>
  <c r="U31" i="6"/>
  <c r="V31" i="6" s="1"/>
  <c r="AY31" i="6"/>
  <c r="AZ31" i="6" s="1"/>
  <c r="AA31" i="6"/>
  <c r="AB31" i="6" s="1"/>
  <c r="AM31" i="6"/>
  <c r="AN31" i="6" s="1"/>
  <c r="O31" i="6"/>
  <c r="P31" i="6" s="1"/>
  <c r="S31" i="88" s="1"/>
  <c r="K104" i="80"/>
  <c r="L104" i="80" s="1"/>
  <c r="Q104" i="80" s="1"/>
  <c r="R104" i="80" s="1"/>
  <c r="H104" i="80"/>
  <c r="I104" i="80" s="1"/>
  <c r="P104" i="88" s="1"/>
  <c r="D104" i="51"/>
  <c r="F104" i="55"/>
  <c r="CC130" i="6"/>
  <c r="CD130" i="6" s="1"/>
  <c r="AG130" i="6"/>
  <c r="AH130" i="6" s="1"/>
  <c r="BQ130" i="6"/>
  <c r="BR130" i="6" s="1"/>
  <c r="BE130" i="6"/>
  <c r="BF130" i="6" s="1"/>
  <c r="BW130" i="6"/>
  <c r="BX130" i="6" s="1"/>
  <c r="AY130" i="6"/>
  <c r="AZ130" i="6" s="1"/>
  <c r="BK130" i="6"/>
  <c r="BL130" i="6" s="1"/>
  <c r="AA130" i="6"/>
  <c r="AB130" i="6" s="1"/>
  <c r="U130" i="6"/>
  <c r="V130" i="6" s="1"/>
  <c r="AS130" i="6"/>
  <c r="AT130" i="6" s="1"/>
  <c r="AM130" i="6"/>
  <c r="AN130" i="6" s="1"/>
  <c r="K106" i="80"/>
  <c r="L106" i="80" s="1"/>
  <c r="Q106" i="80" s="1"/>
  <c r="R106" i="80" s="1"/>
  <c r="H106" i="80"/>
  <c r="I106" i="80" s="1"/>
  <c r="P106" i="88" s="1"/>
  <c r="D106" i="51"/>
  <c r="F106" i="55"/>
  <c r="K126" i="80"/>
  <c r="L126" i="80" s="1"/>
  <c r="Q126" i="80" s="1"/>
  <c r="R126" i="80" s="1"/>
  <c r="H126" i="80"/>
  <c r="I126" i="80" s="1"/>
  <c r="P126" i="88" s="1"/>
  <c r="D126" i="51"/>
  <c r="F126" i="55"/>
  <c r="K111" i="80"/>
  <c r="L111" i="80" s="1"/>
  <c r="Q111" i="80" s="1"/>
  <c r="R111" i="80" s="1"/>
  <c r="H111" i="80"/>
  <c r="I111" i="80" s="1"/>
  <c r="P111" i="88" s="1"/>
  <c r="D111" i="51"/>
  <c r="F111" i="55"/>
  <c r="H59" i="80"/>
  <c r="I59" i="80" s="1"/>
  <c r="P59" i="88" s="1"/>
  <c r="K59" i="80"/>
  <c r="L59" i="80" s="1"/>
  <c r="Q59" i="80" s="1"/>
  <c r="R59" i="80" s="1"/>
  <c r="D59" i="51"/>
  <c r="F59" i="55"/>
  <c r="H131" i="80"/>
  <c r="I131" i="80" s="1"/>
  <c r="P131" i="88" s="1"/>
  <c r="K131" i="80"/>
  <c r="L131" i="80" s="1"/>
  <c r="Q131" i="80" s="1"/>
  <c r="R131" i="80" s="1"/>
  <c r="D131" i="51"/>
  <c r="F131" i="55"/>
  <c r="H10" i="80"/>
  <c r="I10" i="80" s="1"/>
  <c r="P10" i="88" s="1"/>
  <c r="K10" i="80"/>
  <c r="L10" i="80" s="1"/>
  <c r="Q10" i="80" s="1"/>
  <c r="R10" i="80" s="1"/>
  <c r="D10" i="51"/>
  <c r="F10" i="55"/>
  <c r="H78" i="80"/>
  <c r="I78" i="80" s="1"/>
  <c r="P78" i="88" s="1"/>
  <c r="K78" i="80"/>
  <c r="L78" i="80" s="1"/>
  <c r="Q78" i="80" s="1"/>
  <c r="R78" i="80" s="1"/>
  <c r="D78" i="51"/>
  <c r="F78" i="55"/>
  <c r="K95" i="80"/>
  <c r="L95" i="80" s="1"/>
  <c r="Q95" i="80" s="1"/>
  <c r="R95" i="80" s="1"/>
  <c r="H95" i="80"/>
  <c r="I95" i="80" s="1"/>
  <c r="P95" i="88" s="1"/>
  <c r="D95" i="51"/>
  <c r="F95" i="55"/>
  <c r="H115" i="80"/>
  <c r="I115" i="80" s="1"/>
  <c r="P115" i="88" s="1"/>
  <c r="K115" i="80"/>
  <c r="L115" i="80" s="1"/>
  <c r="Q115" i="80" s="1"/>
  <c r="R115" i="80" s="1"/>
  <c r="D115" i="51"/>
  <c r="F115" i="55"/>
  <c r="CC90" i="6"/>
  <c r="CD90" i="6" s="1"/>
  <c r="AM90" i="6"/>
  <c r="AN90" i="6" s="1"/>
  <c r="BK90" i="6"/>
  <c r="BL90" i="6" s="1"/>
  <c r="AG90" i="6"/>
  <c r="AH90" i="6" s="1"/>
  <c r="AA90" i="6"/>
  <c r="AB90" i="6" s="1"/>
  <c r="BE90" i="6"/>
  <c r="BF90" i="6" s="1"/>
  <c r="AS90" i="6"/>
  <c r="AT90" i="6" s="1"/>
  <c r="U90" i="6"/>
  <c r="V90" i="6" s="1"/>
  <c r="BQ90" i="6"/>
  <c r="BR90" i="6" s="1"/>
  <c r="AY90" i="6"/>
  <c r="AZ90" i="6" s="1"/>
  <c r="BW90" i="6"/>
  <c r="BX90" i="6" s="1"/>
  <c r="H13" i="80"/>
  <c r="I13" i="80" s="1"/>
  <c r="P13" i="88" s="1"/>
  <c r="K13" i="80"/>
  <c r="L13" i="80" s="1"/>
  <c r="Q13" i="80" s="1"/>
  <c r="R13" i="80" s="1"/>
  <c r="D13" i="51"/>
  <c r="F13" i="55"/>
  <c r="D13" i="6"/>
  <c r="CC75" i="6"/>
  <c r="CD75" i="6" s="1"/>
  <c r="BK75" i="6"/>
  <c r="BL75" i="6" s="1"/>
  <c r="BE75" i="6"/>
  <c r="BF75" i="6" s="1"/>
  <c r="U75" i="6"/>
  <c r="V75" i="6" s="1"/>
  <c r="AY75" i="6"/>
  <c r="AZ75" i="6" s="1"/>
  <c r="AS75" i="6"/>
  <c r="AT75" i="6" s="1"/>
  <c r="BW75" i="6"/>
  <c r="BX75" i="6" s="1"/>
  <c r="AA75" i="6"/>
  <c r="AB75" i="6" s="1"/>
  <c r="AG75" i="6"/>
  <c r="AH75" i="6" s="1"/>
  <c r="BQ75" i="6"/>
  <c r="BR75" i="6" s="1"/>
  <c r="AM75" i="6"/>
  <c r="AN75" i="6" s="1"/>
  <c r="O75" i="6"/>
  <c r="P75" i="6" s="1"/>
  <c r="S75" i="88" s="1"/>
  <c r="CC76" i="6"/>
  <c r="CD76" i="6" s="1"/>
  <c r="AG76" i="6"/>
  <c r="AH76" i="6" s="1"/>
  <c r="BK76" i="6"/>
  <c r="BL76" i="6" s="1"/>
  <c r="BW76" i="6"/>
  <c r="BX76" i="6" s="1"/>
  <c r="AS76" i="6"/>
  <c r="AT76" i="6" s="1"/>
  <c r="U76" i="6"/>
  <c r="V76" i="6" s="1"/>
  <c r="BQ76" i="6"/>
  <c r="BR76" i="6" s="1"/>
  <c r="AM76" i="6"/>
  <c r="AN76" i="6" s="1"/>
  <c r="BE76" i="6"/>
  <c r="BF76" i="6" s="1"/>
  <c r="AY76" i="6"/>
  <c r="AZ76" i="6" s="1"/>
  <c r="AA76" i="6"/>
  <c r="AB76" i="6" s="1"/>
  <c r="O76" i="6"/>
  <c r="P76" i="6" s="1"/>
  <c r="S76" i="88" s="1"/>
  <c r="K83" i="80"/>
  <c r="L83" i="80" s="1"/>
  <c r="Q83" i="80" s="1"/>
  <c r="R83" i="80" s="1"/>
  <c r="H83" i="80"/>
  <c r="I83" i="80" s="1"/>
  <c r="P83" i="88" s="1"/>
  <c r="D83" i="51"/>
  <c r="D83" i="6"/>
  <c r="F83" i="55"/>
  <c r="CC98" i="6"/>
  <c r="CD98" i="6" s="1"/>
  <c r="AG98" i="6"/>
  <c r="AH98" i="6" s="1"/>
  <c r="AS98" i="6"/>
  <c r="AT98" i="6" s="1"/>
  <c r="BW98" i="6"/>
  <c r="BX98" i="6" s="1"/>
  <c r="U98" i="6"/>
  <c r="V98" i="6" s="1"/>
  <c r="BQ98" i="6"/>
  <c r="BR98" i="6" s="1"/>
  <c r="BK98" i="6"/>
  <c r="BL98" i="6" s="1"/>
  <c r="AA98" i="6"/>
  <c r="AB98" i="6" s="1"/>
  <c r="AY98" i="6"/>
  <c r="AZ98" i="6" s="1"/>
  <c r="BE98" i="6"/>
  <c r="BF98" i="6" s="1"/>
  <c r="AM98" i="6"/>
  <c r="AN98" i="6" s="1"/>
  <c r="O98" i="6"/>
  <c r="P98" i="6" s="1"/>
  <c r="S98" i="88" s="1"/>
  <c r="CC52" i="6"/>
  <c r="CD52" i="6" s="1"/>
  <c r="BK52" i="6"/>
  <c r="BL52" i="6" s="1"/>
  <c r="AY52" i="6"/>
  <c r="AZ52" i="6" s="1"/>
  <c r="BE52" i="6"/>
  <c r="BF52" i="6" s="1"/>
  <c r="U52" i="6"/>
  <c r="V52" i="6" s="1"/>
  <c r="BW52" i="6"/>
  <c r="BX52" i="6" s="1"/>
  <c r="AA52" i="6"/>
  <c r="AB52" i="6" s="1"/>
  <c r="AM52" i="6"/>
  <c r="AN52" i="6" s="1"/>
  <c r="AS52" i="6"/>
  <c r="AT52" i="6" s="1"/>
  <c r="BQ52" i="6"/>
  <c r="BR52" i="6" s="1"/>
  <c r="AG52" i="6"/>
  <c r="AH52" i="6" s="1"/>
  <c r="O52" i="6"/>
  <c r="P52" i="6" s="1"/>
  <c r="S52" i="88" s="1"/>
  <c r="CC81" i="6"/>
  <c r="CD81" i="6" s="1"/>
  <c r="U81" i="6"/>
  <c r="V81" i="6" s="1"/>
  <c r="AM81" i="6"/>
  <c r="AN81" i="6" s="1"/>
  <c r="BQ81" i="6"/>
  <c r="BR81" i="6" s="1"/>
  <c r="AG81" i="6"/>
  <c r="AH81" i="6" s="1"/>
  <c r="AY81" i="6"/>
  <c r="AZ81" i="6" s="1"/>
  <c r="BE81" i="6"/>
  <c r="BF81" i="6" s="1"/>
  <c r="BK81" i="6"/>
  <c r="BL81" i="6" s="1"/>
  <c r="AA81" i="6"/>
  <c r="AB81" i="6" s="1"/>
  <c r="BW81" i="6"/>
  <c r="BX81" i="6" s="1"/>
  <c r="AS81" i="6"/>
  <c r="AT81" i="6" s="1"/>
  <c r="CC57" i="6"/>
  <c r="CD57" i="6" s="1"/>
  <c r="AG57" i="6"/>
  <c r="AH57" i="6" s="1"/>
  <c r="AY57" i="6"/>
  <c r="AZ57" i="6" s="1"/>
  <c r="BE57" i="6"/>
  <c r="BF57" i="6" s="1"/>
  <c r="BQ57" i="6"/>
  <c r="BR57" i="6" s="1"/>
  <c r="BW57" i="6"/>
  <c r="BX57" i="6" s="1"/>
  <c r="AA57" i="6"/>
  <c r="AB57" i="6" s="1"/>
  <c r="U57" i="6"/>
  <c r="V57" i="6" s="1"/>
  <c r="AM57" i="6"/>
  <c r="AN57" i="6" s="1"/>
  <c r="AS57" i="6"/>
  <c r="AT57" i="6" s="1"/>
  <c r="BK57" i="6"/>
  <c r="BL57" i="6" s="1"/>
  <c r="K110" i="80"/>
  <c r="L110" i="80" s="1"/>
  <c r="Q110" i="80" s="1"/>
  <c r="R110" i="80" s="1"/>
  <c r="H110" i="80"/>
  <c r="I110" i="80" s="1"/>
  <c r="P110" i="88" s="1"/>
  <c r="D110" i="51"/>
  <c r="F110" i="55"/>
  <c r="CC117" i="6"/>
  <c r="CD117" i="6" s="1"/>
  <c r="BW117" i="6"/>
  <c r="BX117" i="6" s="1"/>
  <c r="U117" i="6"/>
  <c r="V117" i="6" s="1"/>
  <c r="AG117" i="6"/>
  <c r="AH117" i="6" s="1"/>
  <c r="AY117" i="6"/>
  <c r="AZ117" i="6" s="1"/>
  <c r="BQ117" i="6"/>
  <c r="BR117" i="6" s="1"/>
  <c r="AA117" i="6"/>
  <c r="AB117" i="6" s="1"/>
  <c r="AS117" i="6"/>
  <c r="AT117" i="6" s="1"/>
  <c r="BE117" i="6"/>
  <c r="BF117" i="6" s="1"/>
  <c r="BK117" i="6"/>
  <c r="BL117" i="6" s="1"/>
  <c r="AM117" i="6"/>
  <c r="AN117" i="6" s="1"/>
  <c r="U122" i="6"/>
  <c r="V122" i="6" s="1"/>
  <c r="CC122" i="6"/>
  <c r="CD122" i="6" s="1"/>
  <c r="BK122" i="6"/>
  <c r="BL122" i="6" s="1"/>
  <c r="AS122" i="6"/>
  <c r="AT122" i="6" s="1"/>
  <c r="AG122" i="6"/>
  <c r="AH122" i="6" s="1"/>
  <c r="AY122" i="6"/>
  <c r="AZ122" i="6" s="1"/>
  <c r="BW122" i="6"/>
  <c r="BX122" i="6" s="1"/>
  <c r="AA122" i="6"/>
  <c r="AB122" i="6" s="1"/>
  <c r="BQ122" i="6"/>
  <c r="BR122" i="6" s="1"/>
  <c r="AM122" i="6"/>
  <c r="AN122" i="6" s="1"/>
  <c r="BE122" i="6"/>
  <c r="BF122" i="6" s="1"/>
  <c r="K72" i="80"/>
  <c r="L72" i="80" s="1"/>
  <c r="Q72" i="80" s="1"/>
  <c r="R72" i="80" s="1"/>
  <c r="H72" i="80"/>
  <c r="I72" i="80" s="1"/>
  <c r="P72" i="88" s="1"/>
  <c r="D72" i="51"/>
  <c r="F72" i="55"/>
  <c r="CC125" i="6"/>
  <c r="CD125" i="6" s="1"/>
  <c r="AS125" i="6"/>
  <c r="AT125" i="6" s="1"/>
  <c r="AY125" i="6"/>
  <c r="AZ125" i="6" s="1"/>
  <c r="AA125" i="6"/>
  <c r="AB125" i="6" s="1"/>
  <c r="AG125" i="6"/>
  <c r="AH125" i="6" s="1"/>
  <c r="BE125" i="6"/>
  <c r="BF125" i="6" s="1"/>
  <c r="AM125" i="6"/>
  <c r="AN125" i="6" s="1"/>
  <c r="BK125" i="6"/>
  <c r="BL125" i="6" s="1"/>
  <c r="U125" i="6"/>
  <c r="V125" i="6" s="1"/>
  <c r="BW125" i="6"/>
  <c r="BX125" i="6" s="1"/>
  <c r="BQ125" i="6"/>
  <c r="BR125" i="6" s="1"/>
  <c r="F75" i="56"/>
  <c r="Q74" i="6"/>
  <c r="CC143" i="6"/>
  <c r="CD143" i="6" s="1"/>
  <c r="AA143" i="6"/>
  <c r="AB143" i="6" s="1"/>
  <c r="AM143" i="6"/>
  <c r="AN143" i="6" s="1"/>
  <c r="AG143" i="6"/>
  <c r="AH143" i="6" s="1"/>
  <c r="AS143" i="6"/>
  <c r="AT143" i="6" s="1"/>
  <c r="BQ143" i="6"/>
  <c r="BR143" i="6" s="1"/>
  <c r="U143" i="6"/>
  <c r="V143" i="6" s="1"/>
  <c r="BE143" i="6"/>
  <c r="BF143" i="6" s="1"/>
  <c r="BK143" i="6"/>
  <c r="BL143" i="6" s="1"/>
  <c r="AY143" i="6"/>
  <c r="AZ143" i="6" s="1"/>
  <c r="BW143" i="6"/>
  <c r="BX143" i="6" s="1"/>
  <c r="H28" i="80"/>
  <c r="I28" i="80" s="1"/>
  <c r="P28" i="88" s="1"/>
  <c r="K28" i="80"/>
  <c r="L28" i="80" s="1"/>
  <c r="Q28" i="80" s="1"/>
  <c r="R28" i="80" s="1"/>
  <c r="D28" i="51"/>
  <c r="F28" i="55"/>
  <c r="CC63" i="6"/>
  <c r="CD63" i="6" s="1"/>
  <c r="AS63" i="6"/>
  <c r="AT63" i="6" s="1"/>
  <c r="BQ63" i="6"/>
  <c r="BR63" i="6" s="1"/>
  <c r="AY63" i="6"/>
  <c r="AZ63" i="6" s="1"/>
  <c r="BK63" i="6"/>
  <c r="BL63" i="6" s="1"/>
  <c r="AG63" i="6"/>
  <c r="AH63" i="6" s="1"/>
  <c r="U63" i="6"/>
  <c r="V63" i="6" s="1"/>
  <c r="BW63" i="6"/>
  <c r="BX63" i="6" s="1"/>
  <c r="AA63" i="6"/>
  <c r="AB63" i="6" s="1"/>
  <c r="BE63" i="6"/>
  <c r="BF63" i="6" s="1"/>
  <c r="AM63" i="6"/>
  <c r="AN63" i="6" s="1"/>
  <c r="CC44" i="6"/>
  <c r="CD44" i="6" s="1"/>
  <c r="AS44" i="6"/>
  <c r="AT44" i="6" s="1"/>
  <c r="AM44" i="6"/>
  <c r="AN44" i="6" s="1"/>
  <c r="BK44" i="6"/>
  <c r="BL44" i="6" s="1"/>
  <c r="AG44" i="6"/>
  <c r="AH44" i="6" s="1"/>
  <c r="AA44" i="6"/>
  <c r="AB44" i="6" s="1"/>
  <c r="BW44" i="6"/>
  <c r="BX44" i="6" s="1"/>
  <c r="BE44" i="6"/>
  <c r="BF44" i="6" s="1"/>
  <c r="BQ44" i="6"/>
  <c r="BR44" i="6" s="1"/>
  <c r="U44" i="6"/>
  <c r="V44" i="6" s="1"/>
  <c r="AY44" i="6"/>
  <c r="AZ44" i="6" s="1"/>
  <c r="K107" i="80"/>
  <c r="L107" i="80" s="1"/>
  <c r="Q107" i="80" s="1"/>
  <c r="R107" i="80" s="1"/>
  <c r="H107" i="80"/>
  <c r="I107" i="80" s="1"/>
  <c r="P107" i="88" s="1"/>
  <c r="D107" i="51"/>
  <c r="D107" i="6"/>
  <c r="F107" i="55"/>
  <c r="H109" i="80"/>
  <c r="I109" i="80" s="1"/>
  <c r="P109" i="88" s="1"/>
  <c r="K109" i="80"/>
  <c r="L109" i="80" s="1"/>
  <c r="Q109" i="80" s="1"/>
  <c r="R109" i="80" s="1"/>
  <c r="D109" i="51"/>
  <c r="F109" i="55"/>
  <c r="H121" i="80"/>
  <c r="I121" i="80" s="1"/>
  <c r="P121" i="88" s="1"/>
  <c r="K121" i="80"/>
  <c r="L121" i="80" s="1"/>
  <c r="Q121" i="80" s="1"/>
  <c r="R121" i="80" s="1"/>
  <c r="D121" i="51"/>
  <c r="F121" i="55"/>
  <c r="D121" i="6"/>
  <c r="F125" i="56"/>
  <c r="Q124" i="6"/>
  <c r="E124" i="53"/>
  <c r="F23" i="56"/>
  <c r="Q22" i="6"/>
  <c r="CC23" i="6"/>
  <c r="CD23" i="6" s="1"/>
  <c r="AM23" i="6"/>
  <c r="AN23" i="6" s="1"/>
  <c r="BK23" i="6"/>
  <c r="BL23" i="6" s="1"/>
  <c r="AA23" i="6"/>
  <c r="AB23" i="6" s="1"/>
  <c r="BW23" i="6"/>
  <c r="BX23" i="6" s="1"/>
  <c r="U23" i="6"/>
  <c r="V23" i="6" s="1"/>
  <c r="BQ23" i="6"/>
  <c r="BR23" i="6" s="1"/>
  <c r="AY23" i="6"/>
  <c r="AZ23" i="6" s="1"/>
  <c r="BE23" i="6"/>
  <c r="BF23" i="6" s="1"/>
  <c r="AG23" i="6"/>
  <c r="AH23" i="6" s="1"/>
  <c r="AS23" i="6"/>
  <c r="AT23" i="6" s="1"/>
  <c r="F68" i="56"/>
  <c r="Q67" i="6"/>
  <c r="E67" i="53"/>
  <c r="CC29" i="6"/>
  <c r="CD29" i="6" s="1"/>
  <c r="U29" i="6"/>
  <c r="V29" i="6" s="1"/>
  <c r="AA29" i="6"/>
  <c r="AB29" i="6" s="1"/>
  <c r="BQ29" i="6"/>
  <c r="BR29" i="6" s="1"/>
  <c r="BW29" i="6"/>
  <c r="BX29" i="6" s="1"/>
  <c r="BE29" i="6"/>
  <c r="BF29" i="6" s="1"/>
  <c r="BK29" i="6"/>
  <c r="BL29" i="6" s="1"/>
  <c r="AM29" i="6"/>
  <c r="AN29" i="6" s="1"/>
  <c r="AY29" i="6"/>
  <c r="AZ29" i="6" s="1"/>
  <c r="AS29" i="6"/>
  <c r="AT29" i="6" s="1"/>
  <c r="AG29" i="6"/>
  <c r="AH29" i="6" s="1"/>
  <c r="O29" i="6"/>
  <c r="P29" i="6" s="1"/>
  <c r="S29" i="88" s="1"/>
  <c r="F52" i="56"/>
  <c r="Q51" i="6"/>
  <c r="E51" i="53"/>
  <c r="F6" i="56"/>
  <c r="Q5" i="6"/>
  <c r="H80" i="80"/>
  <c r="I80" i="80" s="1"/>
  <c r="P80" i="88" s="1"/>
  <c r="K80" i="80"/>
  <c r="L80" i="80" s="1"/>
  <c r="Q80" i="80" s="1"/>
  <c r="R80" i="80" s="1"/>
  <c r="D80" i="51"/>
  <c r="F80" i="55"/>
  <c r="CC100" i="6"/>
  <c r="CD100" i="6" s="1"/>
  <c r="BK100" i="6"/>
  <c r="BL100" i="6" s="1"/>
  <c r="BQ100" i="6"/>
  <c r="BR100" i="6" s="1"/>
  <c r="AS100" i="6"/>
  <c r="AT100" i="6" s="1"/>
  <c r="AG100" i="6"/>
  <c r="AH100" i="6" s="1"/>
  <c r="AM100" i="6"/>
  <c r="AN100" i="6" s="1"/>
  <c r="AA100" i="6"/>
  <c r="AB100" i="6" s="1"/>
  <c r="BW100" i="6"/>
  <c r="BX100" i="6" s="1"/>
  <c r="AY100" i="6"/>
  <c r="AZ100" i="6" s="1"/>
  <c r="BE100" i="6"/>
  <c r="BF100" i="6" s="1"/>
  <c r="U100" i="6"/>
  <c r="V100" i="6" s="1"/>
  <c r="F93" i="56"/>
  <c r="Q92" i="6"/>
  <c r="H123" i="80"/>
  <c r="I123" i="80" s="1"/>
  <c r="P123" i="88" s="1"/>
  <c r="K123" i="80"/>
  <c r="L123" i="80" s="1"/>
  <c r="Q123" i="80" s="1"/>
  <c r="R123" i="80" s="1"/>
  <c r="D123" i="51"/>
  <c r="F123" i="55"/>
  <c r="F4" i="55"/>
  <c r="K125" i="80"/>
  <c r="L125" i="80" s="1"/>
  <c r="Q125" i="80" s="1"/>
  <c r="R125" i="80" s="1"/>
  <c r="H125" i="80"/>
  <c r="I125" i="80" s="1"/>
  <c r="P125" i="88" s="1"/>
  <c r="D125" i="51"/>
  <c r="F125" i="55"/>
  <c r="CC46" i="6"/>
  <c r="CD46" i="6" s="1"/>
  <c r="AY46" i="6"/>
  <c r="AZ46" i="6" s="1"/>
  <c r="AG46" i="6"/>
  <c r="AH46" i="6" s="1"/>
  <c r="BE46" i="6"/>
  <c r="BF46" i="6" s="1"/>
  <c r="AM46" i="6"/>
  <c r="AN46" i="6" s="1"/>
  <c r="BW46" i="6"/>
  <c r="BX46" i="6" s="1"/>
  <c r="U46" i="6"/>
  <c r="V46" i="6" s="1"/>
  <c r="BK46" i="6"/>
  <c r="BL46" i="6" s="1"/>
  <c r="AA46" i="6"/>
  <c r="AB46" i="6" s="1"/>
  <c r="AS46" i="6"/>
  <c r="AT46" i="6" s="1"/>
  <c r="BQ46" i="6"/>
  <c r="BR46" i="6" s="1"/>
  <c r="K143" i="80"/>
  <c r="L143" i="80" s="1"/>
  <c r="Q143" i="80" s="1"/>
  <c r="R143" i="80" s="1"/>
  <c r="H143" i="80"/>
  <c r="I143" i="80" s="1"/>
  <c r="P143" i="88" s="1"/>
  <c r="D143" i="51"/>
  <c r="F143" i="55"/>
  <c r="CC35" i="6"/>
  <c r="CD35" i="6" s="1"/>
  <c r="BE35" i="6"/>
  <c r="BF35" i="6" s="1"/>
  <c r="U35" i="6"/>
  <c r="V35" i="6" s="1"/>
  <c r="AM35" i="6"/>
  <c r="AN35" i="6" s="1"/>
  <c r="AS35" i="6"/>
  <c r="AT35" i="6" s="1"/>
  <c r="BK35" i="6"/>
  <c r="BL35" i="6" s="1"/>
  <c r="BW35" i="6"/>
  <c r="BX35" i="6" s="1"/>
  <c r="AY35" i="6"/>
  <c r="AZ35" i="6" s="1"/>
  <c r="AA35" i="6"/>
  <c r="AB35" i="6" s="1"/>
  <c r="BQ35" i="6"/>
  <c r="BR35" i="6" s="1"/>
  <c r="AG35" i="6"/>
  <c r="AH35" i="6" s="1"/>
  <c r="H63" i="80"/>
  <c r="I63" i="80" s="1"/>
  <c r="P63" i="88" s="1"/>
  <c r="K63" i="80"/>
  <c r="L63" i="80" s="1"/>
  <c r="Q63" i="80" s="1"/>
  <c r="R63" i="80" s="1"/>
  <c r="D63" i="51"/>
  <c r="F63" i="55"/>
  <c r="H44" i="80"/>
  <c r="I44" i="80" s="1"/>
  <c r="P44" i="88" s="1"/>
  <c r="K44" i="80"/>
  <c r="L44" i="80" s="1"/>
  <c r="Q44" i="80" s="1"/>
  <c r="R44" i="80" s="1"/>
  <c r="D44" i="51"/>
  <c r="F44" i="55"/>
  <c r="K61" i="80"/>
  <c r="L61" i="80" s="1"/>
  <c r="Q61" i="80" s="1"/>
  <c r="R61" i="80" s="1"/>
  <c r="H61" i="80"/>
  <c r="I61" i="80" s="1"/>
  <c r="P61" i="88" s="1"/>
  <c r="D61" i="51"/>
  <c r="F61" i="55"/>
  <c r="D61" i="6"/>
  <c r="CC22" i="6"/>
  <c r="CD22" i="6" s="1"/>
  <c r="AY22" i="6"/>
  <c r="AZ22" i="6" s="1"/>
  <c r="BW22" i="6"/>
  <c r="BX22" i="6" s="1"/>
  <c r="BK22" i="6"/>
  <c r="BL22" i="6" s="1"/>
  <c r="AS22" i="6"/>
  <c r="AT22" i="6" s="1"/>
  <c r="U22" i="6"/>
  <c r="V22" i="6" s="1"/>
  <c r="BE22" i="6"/>
  <c r="BF22" i="6" s="1"/>
  <c r="AG22" i="6"/>
  <c r="AH22" i="6" s="1"/>
  <c r="K22" i="53" s="1"/>
  <c r="AM22" i="6"/>
  <c r="AN22" i="6" s="1"/>
  <c r="AA22" i="6"/>
  <c r="AB22" i="6" s="1"/>
  <c r="BQ22" i="6"/>
  <c r="BR22" i="6" s="1"/>
  <c r="BO23" i="55"/>
  <c r="BP23" i="55" s="1"/>
  <c r="BQ23" i="55" s="1"/>
  <c r="Y22" i="68" s="1"/>
  <c r="AK22" i="68" s="1"/>
  <c r="S23" i="55"/>
  <c r="T23" i="55" s="1"/>
  <c r="U23" i="55" s="1"/>
  <c r="Q22" i="68" s="1"/>
  <c r="AC22" i="68" s="1"/>
  <c r="AK23" i="55"/>
  <c r="AL23" i="55" s="1"/>
  <c r="AM23" i="55" s="1"/>
  <c r="T22" i="68" s="1"/>
  <c r="AF22" i="68" s="1"/>
  <c r="BC23" i="55"/>
  <c r="BD23" i="55" s="1"/>
  <c r="BE23" i="55" s="1"/>
  <c r="W22" i="68" s="1"/>
  <c r="AI22" i="68" s="1"/>
  <c r="AW23" i="55"/>
  <c r="AX23" i="55" s="1"/>
  <c r="AY23" i="55" s="1"/>
  <c r="V22" i="68" s="1"/>
  <c r="AH22" i="68" s="1"/>
  <c r="CA23" i="55"/>
  <c r="CB23" i="55" s="1"/>
  <c r="CC23" i="55" s="1"/>
  <c r="AA22" i="68" s="1"/>
  <c r="AM22" i="68" s="1"/>
  <c r="AE23" i="55"/>
  <c r="AF23" i="55" s="1"/>
  <c r="AG23" i="55" s="1"/>
  <c r="S22" i="68" s="1"/>
  <c r="AE22" i="68" s="1"/>
  <c r="Y23" i="55"/>
  <c r="Z23" i="55" s="1"/>
  <c r="AA23" i="55" s="1"/>
  <c r="R22" i="68" s="1"/>
  <c r="AD22" i="68" s="1"/>
  <c r="AQ23" i="55"/>
  <c r="AR23" i="55" s="1"/>
  <c r="AS23" i="55" s="1"/>
  <c r="U22" i="68" s="1"/>
  <c r="AG22" i="68" s="1"/>
  <c r="BI23" i="55"/>
  <c r="BJ23" i="55" s="1"/>
  <c r="BK23" i="55" s="1"/>
  <c r="X22" i="68" s="1"/>
  <c r="AJ22" i="68" s="1"/>
  <c r="BU23" i="55"/>
  <c r="BV23" i="55" s="1"/>
  <c r="BW23" i="55" s="1"/>
  <c r="Z22" i="68" s="1"/>
  <c r="AL22" i="68" s="1"/>
  <c r="M23" i="55"/>
  <c r="N23" i="55" s="1"/>
  <c r="O23" i="55" s="1"/>
  <c r="CC40" i="6"/>
  <c r="CD40" i="6" s="1"/>
  <c r="U40" i="6"/>
  <c r="V40" i="6" s="1"/>
  <c r="AM40" i="6"/>
  <c r="AN40" i="6" s="1"/>
  <c r="AA40" i="6"/>
  <c r="AB40" i="6" s="1"/>
  <c r="BW40" i="6"/>
  <c r="BX40" i="6" s="1"/>
  <c r="AG40" i="6"/>
  <c r="AH40" i="6" s="1"/>
  <c r="BQ40" i="6"/>
  <c r="BR40" i="6" s="1"/>
  <c r="AY40" i="6"/>
  <c r="AZ40" i="6" s="1"/>
  <c r="BE40" i="6"/>
  <c r="BF40" i="6" s="1"/>
  <c r="AS40" i="6"/>
  <c r="AT40" i="6" s="1"/>
  <c r="BK40" i="6"/>
  <c r="BL40" i="6" s="1"/>
  <c r="O40" i="6"/>
  <c r="P40" i="6" s="1"/>
  <c r="S40" i="88" s="1"/>
  <c r="S29" i="55"/>
  <c r="T29" i="55" s="1"/>
  <c r="U29" i="55" s="1"/>
  <c r="Q28" i="68" s="1"/>
  <c r="AC28" i="68" s="1"/>
  <c r="BU29" i="55"/>
  <c r="BV29" i="55" s="1"/>
  <c r="BW29" i="55" s="1"/>
  <c r="Z28" i="68" s="1"/>
  <c r="AL28" i="68" s="1"/>
  <c r="AQ29" i="55"/>
  <c r="AR29" i="55" s="1"/>
  <c r="AS29" i="55" s="1"/>
  <c r="U28" i="68" s="1"/>
  <c r="AG28" i="68" s="1"/>
  <c r="BO29" i="55"/>
  <c r="BP29" i="55" s="1"/>
  <c r="BQ29" i="55" s="1"/>
  <c r="Y28" i="68" s="1"/>
  <c r="AK28" i="68" s="1"/>
  <c r="BC29" i="55"/>
  <c r="BD29" i="55" s="1"/>
  <c r="BE29" i="55" s="1"/>
  <c r="W28" i="68" s="1"/>
  <c r="AI28" i="68" s="1"/>
  <c r="AK29" i="55"/>
  <c r="AL29" i="55" s="1"/>
  <c r="AM29" i="55" s="1"/>
  <c r="T28" i="68" s="1"/>
  <c r="AF28" i="68" s="1"/>
  <c r="Y29" i="55"/>
  <c r="Z29" i="55" s="1"/>
  <c r="AA29" i="55" s="1"/>
  <c r="R28" i="68" s="1"/>
  <c r="AD28" i="68" s="1"/>
  <c r="BI29" i="55"/>
  <c r="BJ29" i="55" s="1"/>
  <c r="BK29" i="55" s="1"/>
  <c r="X28" i="68" s="1"/>
  <c r="AJ28" i="68" s="1"/>
  <c r="AW29" i="55"/>
  <c r="AX29" i="55" s="1"/>
  <c r="AY29" i="55" s="1"/>
  <c r="V28" i="68" s="1"/>
  <c r="AH28" i="68" s="1"/>
  <c r="CA29" i="55"/>
  <c r="CB29" i="55" s="1"/>
  <c r="CC29" i="55" s="1"/>
  <c r="AA28" i="68" s="1"/>
  <c r="AM28" i="68" s="1"/>
  <c r="AE29" i="55"/>
  <c r="AF29" i="55" s="1"/>
  <c r="AG29" i="55" s="1"/>
  <c r="S28" i="68" s="1"/>
  <c r="AE28" i="68" s="1"/>
  <c r="M29" i="55"/>
  <c r="N29" i="55" s="1"/>
  <c r="O29" i="55" s="1"/>
  <c r="CC142" i="6"/>
  <c r="CD142" i="6" s="1"/>
  <c r="AA142" i="6"/>
  <c r="AB142" i="6" s="1"/>
  <c r="AY142" i="6"/>
  <c r="AZ142" i="6" s="1"/>
  <c r="AS142" i="6"/>
  <c r="AT142" i="6" s="1"/>
  <c r="BQ142" i="6"/>
  <c r="BR142" i="6" s="1"/>
  <c r="BE142" i="6"/>
  <c r="BF142" i="6" s="1"/>
  <c r="U142" i="6"/>
  <c r="V142" i="6" s="1"/>
  <c r="BW142" i="6"/>
  <c r="BX142" i="6" s="1"/>
  <c r="AM142" i="6"/>
  <c r="AN142" i="6" s="1"/>
  <c r="AG142" i="6"/>
  <c r="AH142" i="6" s="1"/>
  <c r="BK142" i="6"/>
  <c r="BL142" i="6" s="1"/>
  <c r="O142" i="6"/>
  <c r="P142" i="6" s="1"/>
  <c r="S142" i="88" s="1"/>
  <c r="F80" i="56"/>
  <c r="Q79" i="6"/>
  <c r="K91" i="80"/>
  <c r="L91" i="80" s="1"/>
  <c r="Q91" i="80" s="1"/>
  <c r="R91" i="80" s="1"/>
  <c r="H91" i="80"/>
  <c r="I91" i="80" s="1"/>
  <c r="P91" i="88" s="1"/>
  <c r="D91" i="51"/>
  <c r="F91" i="55"/>
  <c r="CC73" i="6"/>
  <c r="CD73" i="6" s="1"/>
  <c r="AY73" i="6"/>
  <c r="AZ73" i="6" s="1"/>
  <c r="U73" i="6"/>
  <c r="V73" i="6" s="1"/>
  <c r="AG73" i="6"/>
  <c r="AH73" i="6" s="1"/>
  <c r="AM73" i="6"/>
  <c r="AN73" i="6" s="1"/>
  <c r="BE73" i="6"/>
  <c r="BF73" i="6" s="1"/>
  <c r="BW73" i="6"/>
  <c r="BX73" i="6" s="1"/>
  <c r="AS73" i="6"/>
  <c r="AT73" i="6" s="1"/>
  <c r="AA73" i="6"/>
  <c r="AB73" i="6" s="1"/>
  <c r="BK73" i="6"/>
  <c r="BL73" i="6" s="1"/>
  <c r="BQ73" i="6"/>
  <c r="BR73" i="6" s="1"/>
  <c r="H56" i="80"/>
  <c r="I56" i="80" s="1"/>
  <c r="P56" i="88" s="1"/>
  <c r="K56" i="80"/>
  <c r="L56" i="80" s="1"/>
  <c r="Q56" i="80" s="1"/>
  <c r="R56" i="80" s="1"/>
  <c r="D56" i="51"/>
  <c r="F56" i="55"/>
  <c r="CC70" i="6"/>
  <c r="CD70" i="6" s="1"/>
  <c r="BE70" i="6"/>
  <c r="BF70" i="6" s="1"/>
  <c r="AM70" i="6"/>
  <c r="AN70" i="6" s="1"/>
  <c r="BW70" i="6"/>
  <c r="BX70" i="6" s="1"/>
  <c r="U70" i="6"/>
  <c r="V70" i="6" s="1"/>
  <c r="AA70" i="6"/>
  <c r="AB70" i="6" s="1"/>
  <c r="AG70" i="6"/>
  <c r="AH70" i="6" s="1"/>
  <c r="AS70" i="6"/>
  <c r="AT70" i="6" s="1"/>
  <c r="BK70" i="6"/>
  <c r="BL70" i="6" s="1"/>
  <c r="BQ70" i="6"/>
  <c r="BR70" i="6" s="1"/>
  <c r="AY70" i="6"/>
  <c r="AZ70" i="6" s="1"/>
  <c r="CC74" i="6"/>
  <c r="CD74" i="6" s="1"/>
  <c r="BW74" i="6"/>
  <c r="BX74" i="6" s="1"/>
  <c r="AS74" i="6"/>
  <c r="AT74" i="6" s="1"/>
  <c r="BK74" i="6"/>
  <c r="BL74" i="6" s="1"/>
  <c r="AA74" i="6"/>
  <c r="AB74" i="6" s="1"/>
  <c r="U74" i="6"/>
  <c r="V74" i="6" s="1"/>
  <c r="AG74" i="6"/>
  <c r="AH74" i="6" s="1"/>
  <c r="BE74" i="6"/>
  <c r="BF74" i="6" s="1"/>
  <c r="BQ74" i="6"/>
  <c r="BR74" i="6" s="1"/>
  <c r="AY74" i="6"/>
  <c r="AZ74" i="6" s="1"/>
  <c r="AM74" i="6"/>
  <c r="AN74" i="6" s="1"/>
  <c r="K46" i="80"/>
  <c r="L46" i="80" s="1"/>
  <c r="Q46" i="80" s="1"/>
  <c r="R46" i="80" s="1"/>
  <c r="H46" i="80"/>
  <c r="I46" i="80" s="1"/>
  <c r="P46" i="88" s="1"/>
  <c r="D46" i="51"/>
  <c r="F46" i="55"/>
  <c r="H35" i="80"/>
  <c r="I35" i="80" s="1"/>
  <c r="P35" i="88" s="1"/>
  <c r="K35" i="80"/>
  <c r="L35" i="80" s="1"/>
  <c r="Q35" i="80" s="1"/>
  <c r="R35" i="80" s="1"/>
  <c r="D35" i="51"/>
  <c r="F35" i="55"/>
  <c r="CC124" i="6"/>
  <c r="CD124" i="6" s="1"/>
  <c r="AM124" i="6"/>
  <c r="AN124" i="6" s="1"/>
  <c r="AG124" i="6"/>
  <c r="AH124" i="6" s="1"/>
  <c r="U124" i="6"/>
  <c r="V124" i="6" s="1"/>
  <c r="BQ124" i="6"/>
  <c r="BR124" i="6" s="1"/>
  <c r="AA124" i="6"/>
  <c r="AB124" i="6" s="1"/>
  <c r="AS124" i="6"/>
  <c r="AT124" i="6" s="1"/>
  <c r="BK124" i="6"/>
  <c r="BL124" i="6" s="1"/>
  <c r="AY124" i="6"/>
  <c r="AZ124" i="6" s="1"/>
  <c r="BE124" i="6"/>
  <c r="BF124" i="6" s="1"/>
  <c r="BW124" i="6"/>
  <c r="BX124" i="6" s="1"/>
  <c r="BC22" i="55"/>
  <c r="BD22" i="55" s="1"/>
  <c r="BE22" i="55" s="1"/>
  <c r="W21" i="68" s="1"/>
  <c r="AI21" i="68" s="1"/>
  <c r="AE22" i="55"/>
  <c r="AF22" i="55" s="1"/>
  <c r="AG22" i="55" s="1"/>
  <c r="S21" i="68" s="1"/>
  <c r="AE21" i="68" s="1"/>
  <c r="AW22" i="55"/>
  <c r="AX22" i="55" s="1"/>
  <c r="AY22" i="55" s="1"/>
  <c r="V21" i="68" s="1"/>
  <c r="AH21" i="68" s="1"/>
  <c r="BI22" i="55"/>
  <c r="BJ22" i="55" s="1"/>
  <c r="BK22" i="55" s="1"/>
  <c r="X21" i="68" s="1"/>
  <c r="AJ21" i="68" s="1"/>
  <c r="AQ22" i="55"/>
  <c r="AR22" i="55" s="1"/>
  <c r="AS22" i="55" s="1"/>
  <c r="U21" i="68" s="1"/>
  <c r="AG21" i="68" s="1"/>
  <c r="BO22" i="55"/>
  <c r="BP22" i="55" s="1"/>
  <c r="BQ22" i="55" s="1"/>
  <c r="Y21" i="68" s="1"/>
  <c r="AK21" i="68" s="1"/>
  <c r="CA22" i="55"/>
  <c r="CB22" i="55" s="1"/>
  <c r="CC22" i="55" s="1"/>
  <c r="AA21" i="68" s="1"/>
  <c r="AM21" i="68" s="1"/>
  <c r="S22" i="55"/>
  <c r="T22" i="55" s="1"/>
  <c r="U22" i="55" s="1"/>
  <c r="Q21" i="68" s="1"/>
  <c r="AC21" i="68" s="1"/>
  <c r="BU22" i="55"/>
  <c r="BV22" i="55" s="1"/>
  <c r="BW22" i="55" s="1"/>
  <c r="Z21" i="68" s="1"/>
  <c r="AL21" i="68" s="1"/>
  <c r="Y22" i="55"/>
  <c r="Z22" i="55" s="1"/>
  <c r="AA22" i="55" s="1"/>
  <c r="R21" i="68" s="1"/>
  <c r="AD21" i="68" s="1"/>
  <c r="AK22" i="55"/>
  <c r="AL22" i="55" s="1"/>
  <c r="AM22" i="55" s="1"/>
  <c r="T21" i="68" s="1"/>
  <c r="AF21" i="68" s="1"/>
  <c r="M22" i="55"/>
  <c r="N22" i="55" s="1"/>
  <c r="O22" i="55" s="1"/>
  <c r="F26" i="56"/>
  <c r="Q25" i="6"/>
  <c r="E25" i="53"/>
  <c r="F141" i="56"/>
  <c r="Q140" i="6"/>
  <c r="E140" i="53"/>
  <c r="K141" i="80"/>
  <c r="L141" i="80" s="1"/>
  <c r="Q141" i="80" s="1"/>
  <c r="R141" i="80" s="1"/>
  <c r="H141" i="80"/>
  <c r="I141" i="80" s="1"/>
  <c r="P141" i="88" s="1"/>
  <c r="D141" i="51"/>
  <c r="F141" i="55"/>
  <c r="H70" i="80"/>
  <c r="I70" i="80" s="1"/>
  <c r="P70" i="88" s="1"/>
  <c r="K70" i="80"/>
  <c r="L70" i="80" s="1"/>
  <c r="Q70" i="80" s="1"/>
  <c r="R70" i="80" s="1"/>
  <c r="D70" i="51"/>
  <c r="F70" i="55"/>
  <c r="K74" i="80"/>
  <c r="L74" i="80" s="1"/>
  <c r="Q74" i="80" s="1"/>
  <c r="R74" i="80" s="1"/>
  <c r="H74" i="80"/>
  <c r="I74" i="80" s="1"/>
  <c r="P74" i="88" s="1"/>
  <c r="D74" i="51"/>
  <c r="F74" i="55"/>
  <c r="H26" i="80"/>
  <c r="I26" i="80" s="1"/>
  <c r="P26" i="88" s="1"/>
  <c r="K26" i="80"/>
  <c r="L26" i="80" s="1"/>
  <c r="Q26" i="80" s="1"/>
  <c r="R26" i="80" s="1"/>
  <c r="D26" i="51"/>
  <c r="F26" i="55"/>
  <c r="K86" i="80"/>
  <c r="L86" i="80" s="1"/>
  <c r="Q86" i="80" s="1"/>
  <c r="R86" i="80" s="1"/>
  <c r="H86" i="80"/>
  <c r="I86" i="80" s="1"/>
  <c r="P86" i="88" s="1"/>
  <c r="D86" i="51"/>
  <c r="F86" i="55"/>
  <c r="CC89" i="6"/>
  <c r="CD89" i="6" s="1"/>
  <c r="U89" i="6"/>
  <c r="V89" i="6" s="1"/>
  <c r="BK89" i="6"/>
  <c r="BL89" i="6" s="1"/>
  <c r="AS89" i="6"/>
  <c r="AT89" i="6" s="1"/>
  <c r="BE89" i="6"/>
  <c r="BF89" i="6" s="1"/>
  <c r="BW89" i="6"/>
  <c r="BX89" i="6" s="1"/>
  <c r="BQ89" i="6"/>
  <c r="BR89" i="6" s="1"/>
  <c r="AA89" i="6"/>
  <c r="AB89" i="6" s="1"/>
  <c r="AM89" i="6"/>
  <c r="AN89" i="6" s="1"/>
  <c r="AY89" i="6"/>
  <c r="AZ89" i="6" s="1"/>
  <c r="AG89" i="6"/>
  <c r="AH89" i="6" s="1"/>
  <c r="K124" i="80"/>
  <c r="L124" i="80" s="1"/>
  <c r="Q124" i="80" s="1"/>
  <c r="R124" i="80" s="1"/>
  <c r="H124" i="80"/>
  <c r="I124" i="80" s="1"/>
  <c r="P124" i="88" s="1"/>
  <c r="D124" i="51"/>
  <c r="F124" i="55"/>
  <c r="F28" i="56"/>
  <c r="Q27" i="6"/>
  <c r="E27" i="53"/>
  <c r="CC45" i="6"/>
  <c r="CD45" i="6" s="1"/>
  <c r="BQ45" i="6"/>
  <c r="BR45" i="6" s="1"/>
  <c r="AY45" i="6"/>
  <c r="AZ45" i="6" s="1"/>
  <c r="BE45" i="6"/>
  <c r="BF45" i="6" s="1"/>
  <c r="AA45" i="6"/>
  <c r="AB45" i="6" s="1"/>
  <c r="BK45" i="6"/>
  <c r="BL45" i="6" s="1"/>
  <c r="U45" i="6"/>
  <c r="V45" i="6" s="1"/>
  <c r="BW45" i="6"/>
  <c r="BX45" i="6" s="1"/>
  <c r="AM45" i="6"/>
  <c r="AN45" i="6" s="1"/>
  <c r="AG45" i="6"/>
  <c r="AH45" i="6" s="1"/>
  <c r="AS45" i="6"/>
  <c r="AT45" i="6" s="1"/>
  <c r="K79" i="80"/>
  <c r="L79" i="80" s="1"/>
  <c r="Q79" i="80" s="1"/>
  <c r="R79" i="80" s="1"/>
  <c r="H79" i="80"/>
  <c r="I79" i="80" s="1"/>
  <c r="P79" i="88" s="1"/>
  <c r="D79" i="51"/>
  <c r="F79" i="55"/>
  <c r="D4" i="6"/>
  <c r="D88" i="6"/>
  <c r="D113" i="6"/>
  <c r="D120" i="6"/>
  <c r="K33" i="80"/>
  <c r="L33" i="80" s="1"/>
  <c r="Q33" i="80" s="1"/>
  <c r="R33" i="80" s="1"/>
  <c r="H33" i="80"/>
  <c r="I33" i="80" s="1"/>
  <c r="P33" i="88" s="1"/>
  <c r="D33" i="51"/>
  <c r="F33" i="55"/>
  <c r="K93" i="80"/>
  <c r="L93" i="80" s="1"/>
  <c r="Q93" i="80" s="1"/>
  <c r="R93" i="80" s="1"/>
  <c r="H93" i="80"/>
  <c r="I93" i="80" s="1"/>
  <c r="P93" i="88" s="1"/>
  <c r="D93" i="51"/>
  <c r="F93" i="55"/>
  <c r="K138" i="80"/>
  <c r="L138" i="80" s="1"/>
  <c r="Q138" i="80" s="1"/>
  <c r="R138" i="80" s="1"/>
  <c r="H138" i="80"/>
  <c r="I138" i="80" s="1"/>
  <c r="P138" i="88" s="1"/>
  <c r="D138" i="51"/>
  <c r="F138" i="55"/>
  <c r="K89" i="80"/>
  <c r="L89" i="80" s="1"/>
  <c r="Q89" i="80" s="1"/>
  <c r="R89" i="80" s="1"/>
  <c r="H89" i="80"/>
  <c r="I89" i="80" s="1"/>
  <c r="P89" i="88" s="1"/>
  <c r="D89" i="51"/>
  <c r="F89" i="55"/>
  <c r="D49" i="6"/>
  <c r="D7" i="6"/>
  <c r="F129" i="56"/>
  <c r="Q128" i="6"/>
  <c r="E128" i="53"/>
  <c r="K55" i="80"/>
  <c r="L55" i="80" s="1"/>
  <c r="Q55" i="80" s="1"/>
  <c r="R55" i="80" s="1"/>
  <c r="H55" i="80"/>
  <c r="I55" i="80" s="1"/>
  <c r="P55" i="88" s="1"/>
  <c r="D55" i="51"/>
  <c r="F55" i="55"/>
  <c r="D55" i="6"/>
  <c r="F135" i="53"/>
  <c r="K47" i="80"/>
  <c r="L47" i="80" s="1"/>
  <c r="Q47" i="80" s="1"/>
  <c r="R47" i="80" s="1"/>
  <c r="H47" i="80"/>
  <c r="I47" i="80" s="1"/>
  <c r="P47" i="88" s="1"/>
  <c r="D47" i="51"/>
  <c r="F47" i="55"/>
  <c r="H114" i="80"/>
  <c r="I114" i="80" s="1"/>
  <c r="P114" i="88" s="1"/>
  <c r="K114" i="80"/>
  <c r="L114" i="80" s="1"/>
  <c r="Q114" i="80" s="1"/>
  <c r="R114" i="80" s="1"/>
  <c r="D114" i="51"/>
  <c r="F114" i="55"/>
  <c r="H62" i="80"/>
  <c r="I62" i="80" s="1"/>
  <c r="P62" i="88" s="1"/>
  <c r="K62" i="80"/>
  <c r="L62" i="80" s="1"/>
  <c r="Q62" i="80" s="1"/>
  <c r="R62" i="80" s="1"/>
  <c r="D62" i="51"/>
  <c r="F62" i="55"/>
  <c r="K67" i="80"/>
  <c r="L67" i="80" s="1"/>
  <c r="Q67" i="80" s="1"/>
  <c r="R67" i="80" s="1"/>
  <c r="H67" i="80"/>
  <c r="I67" i="80" s="1"/>
  <c r="P67" i="88" s="1"/>
  <c r="D67" i="51"/>
  <c r="F67" i="55"/>
  <c r="H27" i="80"/>
  <c r="I27" i="80" s="1"/>
  <c r="P27" i="88" s="1"/>
  <c r="K27" i="80"/>
  <c r="L27" i="80" s="1"/>
  <c r="Q27" i="80" s="1"/>
  <c r="R27" i="80" s="1"/>
  <c r="D27" i="51"/>
  <c r="K140" i="80"/>
  <c r="L140" i="80" s="1"/>
  <c r="Q140" i="80" s="1"/>
  <c r="R140" i="80" s="1"/>
  <c r="H140" i="80"/>
  <c r="I140" i="80" s="1"/>
  <c r="P140" i="88" s="1"/>
  <c r="D140" i="51"/>
  <c r="F140" i="55"/>
  <c r="K5" i="80"/>
  <c r="L5" i="80" s="1"/>
  <c r="Q5" i="80" s="1"/>
  <c r="R5" i="80" s="1"/>
  <c r="H5" i="80"/>
  <c r="I5" i="80" s="1"/>
  <c r="P5" i="88" s="1"/>
  <c r="D5" i="51"/>
  <c r="F136" i="56"/>
  <c r="Q135" i="6"/>
  <c r="CC119" i="6"/>
  <c r="CD119" i="6" s="1"/>
  <c r="AG119" i="6"/>
  <c r="AH119" i="6" s="1"/>
  <c r="BE119" i="6"/>
  <c r="BF119" i="6" s="1"/>
  <c r="AY119" i="6"/>
  <c r="AZ119" i="6" s="1"/>
  <c r="BW119" i="6"/>
  <c r="BX119" i="6" s="1"/>
  <c r="U119" i="6"/>
  <c r="V119" i="6" s="1"/>
  <c r="BK119" i="6"/>
  <c r="BL119" i="6" s="1"/>
  <c r="BQ119" i="6"/>
  <c r="BR119" i="6" s="1"/>
  <c r="AS119" i="6"/>
  <c r="AT119" i="6" s="1"/>
  <c r="AM119" i="6"/>
  <c r="AN119" i="6" s="1"/>
  <c r="AA119" i="6"/>
  <c r="AB119" i="6" s="1"/>
  <c r="K98" i="80"/>
  <c r="L98" i="80" s="1"/>
  <c r="Q98" i="80" s="1"/>
  <c r="R98" i="80" s="1"/>
  <c r="H98" i="80"/>
  <c r="I98" i="80" s="1"/>
  <c r="P98" i="88" s="1"/>
  <c r="D98" i="51"/>
  <c r="F98" i="55"/>
  <c r="F6" i="55"/>
  <c r="H75" i="80"/>
  <c r="I75" i="80" s="1"/>
  <c r="P75" i="88" s="1"/>
  <c r="K75" i="80"/>
  <c r="L75" i="80" s="1"/>
  <c r="Q75" i="80" s="1"/>
  <c r="R75" i="80" s="1"/>
  <c r="D75" i="51"/>
  <c r="F75" i="55"/>
  <c r="K97" i="80"/>
  <c r="L97" i="80" s="1"/>
  <c r="Q97" i="80" s="1"/>
  <c r="R97" i="80" s="1"/>
  <c r="H97" i="80"/>
  <c r="I97" i="80" s="1"/>
  <c r="P97" i="88" s="1"/>
  <c r="D97" i="51"/>
  <c r="F97" i="55"/>
  <c r="H76" i="80"/>
  <c r="I76" i="80" s="1"/>
  <c r="P76" i="88" s="1"/>
  <c r="K76" i="80"/>
  <c r="L76" i="80" s="1"/>
  <c r="Q76" i="80" s="1"/>
  <c r="R76" i="80" s="1"/>
  <c r="D76" i="51"/>
  <c r="F76" i="55"/>
  <c r="H29" i="80"/>
  <c r="I29" i="80" s="1"/>
  <c r="P29" i="88" s="1"/>
  <c r="K29" i="80"/>
  <c r="L29" i="80" s="1"/>
  <c r="Q29" i="80" s="1"/>
  <c r="R29" i="80" s="1"/>
  <c r="D29" i="51"/>
  <c r="H119" i="80"/>
  <c r="I119" i="80" s="1"/>
  <c r="P119" i="88" s="1"/>
  <c r="K119" i="80"/>
  <c r="L119" i="80" s="1"/>
  <c r="Q119" i="80" s="1"/>
  <c r="R119" i="80" s="1"/>
  <c r="D119" i="51"/>
  <c r="F119" i="55"/>
  <c r="CC132" i="6"/>
  <c r="CD132" i="6" s="1"/>
  <c r="BK132" i="6"/>
  <c r="BL132" i="6" s="1"/>
  <c r="AA132" i="6"/>
  <c r="AB132" i="6" s="1"/>
  <c r="AS132" i="6"/>
  <c r="AT132" i="6" s="1"/>
  <c r="AY132" i="6"/>
  <c r="AZ132" i="6" s="1"/>
  <c r="AM132" i="6"/>
  <c r="AN132" i="6" s="1"/>
  <c r="BW132" i="6"/>
  <c r="BX132" i="6" s="1"/>
  <c r="BQ132" i="6"/>
  <c r="BR132" i="6" s="1"/>
  <c r="BE132" i="6"/>
  <c r="BF132" i="6" s="1"/>
  <c r="U132" i="6"/>
  <c r="V132" i="6" s="1"/>
  <c r="AG132" i="6"/>
  <c r="AH132" i="6" s="1"/>
  <c r="K8" i="80"/>
  <c r="L8" i="80" s="1"/>
  <c r="Q8" i="80" s="1"/>
  <c r="R8" i="80" s="1"/>
  <c r="H8" i="80"/>
  <c r="I8" i="80" s="1"/>
  <c r="P8" i="88" s="1"/>
  <c r="D8" i="51"/>
  <c r="F8" i="55"/>
  <c r="F12" i="55"/>
  <c r="F37" i="55"/>
  <c r="CC118" i="6"/>
  <c r="CD118" i="6" s="1"/>
  <c r="AA118" i="6"/>
  <c r="AB118" i="6" s="1"/>
  <c r="AM118" i="6"/>
  <c r="AN118" i="6" s="1"/>
  <c r="AS118" i="6"/>
  <c r="AT118" i="6" s="1"/>
  <c r="AY118" i="6"/>
  <c r="AZ118" i="6" s="1"/>
  <c r="BW118" i="6"/>
  <c r="BX118" i="6" s="1"/>
  <c r="AG118" i="6"/>
  <c r="AH118" i="6" s="1"/>
  <c r="U118" i="6"/>
  <c r="V118" i="6" s="1"/>
  <c r="BK118" i="6"/>
  <c r="BL118" i="6" s="1"/>
  <c r="BE118" i="6"/>
  <c r="BF118" i="6" s="1"/>
  <c r="BQ118" i="6"/>
  <c r="BR118" i="6" s="1"/>
  <c r="CC36" i="6"/>
  <c r="CD36" i="6" s="1"/>
  <c r="AA36" i="6"/>
  <c r="AB36" i="6" s="1"/>
  <c r="AG36" i="6"/>
  <c r="AH36" i="6" s="1"/>
  <c r="BQ36" i="6"/>
  <c r="BR36" i="6" s="1"/>
  <c r="BW36" i="6"/>
  <c r="BX36" i="6" s="1"/>
  <c r="AM36" i="6"/>
  <c r="AN36" i="6" s="1"/>
  <c r="U36" i="6"/>
  <c r="V36" i="6" s="1"/>
  <c r="BE36" i="6"/>
  <c r="BF36" i="6" s="1"/>
  <c r="AY36" i="6"/>
  <c r="AZ36" i="6" s="1"/>
  <c r="BK36" i="6"/>
  <c r="BL36" i="6" s="1"/>
  <c r="AS36" i="6"/>
  <c r="AT36" i="6" s="1"/>
  <c r="CC15" i="6"/>
  <c r="CD15" i="6" s="1"/>
  <c r="AG15" i="6"/>
  <c r="AH15" i="6" s="1"/>
  <c r="AA15" i="6"/>
  <c r="AB15" i="6" s="1"/>
  <c r="U15" i="6"/>
  <c r="V15" i="6" s="1"/>
  <c r="AM15" i="6"/>
  <c r="AN15" i="6" s="1"/>
  <c r="AS15" i="6"/>
  <c r="AT15" i="6" s="1"/>
  <c r="BQ15" i="6"/>
  <c r="BR15" i="6" s="1"/>
  <c r="BW15" i="6"/>
  <c r="BX15" i="6" s="1"/>
  <c r="BK15" i="6"/>
  <c r="BL15" i="6" s="1"/>
  <c r="AY15" i="6"/>
  <c r="AZ15" i="6" s="1"/>
  <c r="BE15" i="6"/>
  <c r="BF15" i="6" s="1"/>
  <c r="CC101" i="6"/>
  <c r="CD101" i="6" s="1"/>
  <c r="U101" i="6"/>
  <c r="V101" i="6" s="1"/>
  <c r="AY101" i="6"/>
  <c r="AZ101" i="6" s="1"/>
  <c r="AM101" i="6"/>
  <c r="AN101" i="6" s="1"/>
  <c r="BW101" i="6"/>
  <c r="BX101" i="6" s="1"/>
  <c r="BE101" i="6"/>
  <c r="BF101" i="6" s="1"/>
  <c r="AG101" i="6"/>
  <c r="AH101" i="6" s="1"/>
  <c r="BK101" i="6"/>
  <c r="BL101" i="6" s="1"/>
  <c r="BQ101" i="6"/>
  <c r="BR101" i="6" s="1"/>
  <c r="AS101" i="6"/>
  <c r="AT101" i="6" s="1"/>
  <c r="AA101" i="6"/>
  <c r="AB101" i="6" s="1"/>
  <c r="CC24" i="6"/>
  <c r="CD24" i="6" s="1"/>
  <c r="AM24" i="6"/>
  <c r="AN24" i="6" s="1"/>
  <c r="AS24" i="6"/>
  <c r="AT24" i="6" s="1"/>
  <c r="BW24" i="6"/>
  <c r="BX24" i="6" s="1"/>
  <c r="AA24" i="6"/>
  <c r="AB24" i="6" s="1"/>
  <c r="BQ24" i="6"/>
  <c r="BR24" i="6" s="1"/>
  <c r="AY24" i="6"/>
  <c r="AZ24" i="6" s="1"/>
  <c r="BE24" i="6"/>
  <c r="BF24" i="6" s="1"/>
  <c r="AG24" i="6"/>
  <c r="AH24" i="6" s="1"/>
  <c r="U24" i="6"/>
  <c r="V24" i="6" s="1"/>
  <c r="BK24" i="6"/>
  <c r="BL24" i="6" s="1"/>
  <c r="CC135" i="6"/>
  <c r="CD135" i="6" s="1"/>
  <c r="AG135" i="6"/>
  <c r="AH135" i="6" s="1"/>
  <c r="BW135" i="6"/>
  <c r="BX135" i="6" s="1"/>
  <c r="AA135" i="6"/>
  <c r="AB135" i="6" s="1"/>
  <c r="BQ135" i="6"/>
  <c r="BR135" i="6" s="1"/>
  <c r="AY135" i="6"/>
  <c r="AZ135" i="6" s="1"/>
  <c r="BE135" i="6"/>
  <c r="BF135" i="6" s="1"/>
  <c r="AM135" i="6"/>
  <c r="AN135" i="6" s="1"/>
  <c r="AS135" i="6"/>
  <c r="AT135" i="6" s="1"/>
  <c r="BK135" i="6"/>
  <c r="BL135" i="6" s="1"/>
  <c r="U135" i="6"/>
  <c r="V135" i="6" s="1"/>
  <c r="K132" i="80"/>
  <c r="L132" i="80" s="1"/>
  <c r="Q132" i="80" s="1"/>
  <c r="R132" i="80" s="1"/>
  <c r="H132" i="80"/>
  <c r="I132" i="80" s="1"/>
  <c r="P132" i="88" s="1"/>
  <c r="D132" i="51"/>
  <c r="F132" i="55"/>
  <c r="CC25" i="6"/>
  <c r="CD25" i="6" s="1"/>
  <c r="AM25" i="6"/>
  <c r="AN25" i="6" s="1"/>
  <c r="AA25" i="6"/>
  <c r="AB25" i="6" s="1"/>
  <c r="U25" i="6"/>
  <c r="V25" i="6" s="1"/>
  <c r="BQ25" i="6"/>
  <c r="BR25" i="6" s="1"/>
  <c r="AS25" i="6"/>
  <c r="AT25" i="6" s="1"/>
  <c r="BK25" i="6"/>
  <c r="BL25" i="6" s="1"/>
  <c r="BW25" i="6"/>
  <c r="BX25" i="6" s="1"/>
  <c r="AG25" i="6"/>
  <c r="AH25" i="6" s="1"/>
  <c r="AY25" i="6"/>
  <c r="AZ25" i="6" s="1"/>
  <c r="BE25" i="6"/>
  <c r="BF25" i="6" s="1"/>
  <c r="F145" i="56"/>
  <c r="Q144" i="6"/>
  <c r="K54" i="80"/>
  <c r="L54" i="80" s="1"/>
  <c r="Q54" i="80" s="1"/>
  <c r="R54" i="80" s="1"/>
  <c r="H54" i="80"/>
  <c r="I54" i="80" s="1"/>
  <c r="P54" i="88" s="1"/>
  <c r="D54" i="51"/>
  <c r="F54" i="55"/>
  <c r="K118" i="80"/>
  <c r="L118" i="80" s="1"/>
  <c r="Q118" i="80" s="1"/>
  <c r="R118" i="80" s="1"/>
  <c r="H118" i="80"/>
  <c r="I118" i="80" s="1"/>
  <c r="P118" i="88" s="1"/>
  <c r="D118" i="51"/>
  <c r="F118" i="55"/>
  <c r="K36" i="80"/>
  <c r="L36" i="80" s="1"/>
  <c r="Q36" i="80" s="1"/>
  <c r="R36" i="80" s="1"/>
  <c r="H36" i="80"/>
  <c r="I36" i="80" s="1"/>
  <c r="P36" i="88" s="1"/>
  <c r="D36" i="51"/>
  <c r="F36" i="55"/>
  <c r="K15" i="80"/>
  <c r="L15" i="80" s="1"/>
  <c r="Q15" i="80" s="1"/>
  <c r="R15" i="80" s="1"/>
  <c r="H15" i="80"/>
  <c r="I15" i="80" s="1"/>
  <c r="P15" i="88" s="1"/>
  <c r="D15" i="51"/>
  <c r="K101" i="80"/>
  <c r="L101" i="80" s="1"/>
  <c r="Q101" i="80" s="1"/>
  <c r="R101" i="80" s="1"/>
  <c r="H101" i="80"/>
  <c r="I101" i="80" s="1"/>
  <c r="P101" i="88" s="1"/>
  <c r="D101" i="51"/>
  <c r="F101" i="55"/>
  <c r="H24" i="80"/>
  <c r="I24" i="80" s="1"/>
  <c r="P24" i="88" s="1"/>
  <c r="K24" i="80"/>
  <c r="L24" i="80" s="1"/>
  <c r="Q24" i="80" s="1"/>
  <c r="R24" i="80" s="1"/>
  <c r="D24" i="51"/>
  <c r="H135" i="80"/>
  <c r="I135" i="80" s="1"/>
  <c r="P135" i="88" s="1"/>
  <c r="K135" i="80"/>
  <c r="L135" i="80" s="1"/>
  <c r="Q135" i="80" s="1"/>
  <c r="R135" i="80" s="1"/>
  <c r="D135" i="51"/>
  <c r="F135" i="55"/>
  <c r="H25" i="80"/>
  <c r="I25" i="80" s="1"/>
  <c r="P25" i="88" s="1"/>
  <c r="K25" i="80"/>
  <c r="L25" i="80" s="1"/>
  <c r="Q25" i="80" s="1"/>
  <c r="R25" i="80" s="1"/>
  <c r="D25" i="51"/>
  <c r="F24" i="55"/>
  <c r="F148" i="55"/>
  <c r="K108" i="80"/>
  <c r="L108" i="80" s="1"/>
  <c r="Q108" i="80" s="1"/>
  <c r="R108" i="80" s="1"/>
  <c r="H108" i="80"/>
  <c r="I108" i="80" s="1"/>
  <c r="P108" i="88" s="1"/>
  <c r="D108" i="51"/>
  <c r="F108" i="55"/>
  <c r="K37" i="80"/>
  <c r="L37" i="80" s="1"/>
  <c r="Q37" i="80" s="1"/>
  <c r="R37" i="80" s="1"/>
  <c r="H37" i="80"/>
  <c r="I37" i="80" s="1"/>
  <c r="P37" i="88" s="1"/>
  <c r="D37" i="51"/>
  <c r="K31" i="80"/>
  <c r="L31" i="80" s="1"/>
  <c r="Q31" i="80" s="1"/>
  <c r="R31" i="80" s="1"/>
  <c r="H31" i="80"/>
  <c r="I31" i="80" s="1"/>
  <c r="P31" i="88" s="1"/>
  <c r="D31" i="51"/>
  <c r="K142" i="80"/>
  <c r="L142" i="80" s="1"/>
  <c r="Q142" i="80" s="1"/>
  <c r="R142" i="80" s="1"/>
  <c r="H142" i="80"/>
  <c r="I142" i="80" s="1"/>
  <c r="P142" i="88" s="1"/>
  <c r="D142" i="51"/>
  <c r="F142" i="55"/>
  <c r="CC30" i="6"/>
  <c r="CD30" i="6" s="1"/>
  <c r="BE30" i="6"/>
  <c r="BF30" i="6" s="1"/>
  <c r="AA30" i="6"/>
  <c r="AB30" i="6" s="1"/>
  <c r="U30" i="6"/>
  <c r="V30" i="6" s="1"/>
  <c r="AS30" i="6"/>
  <c r="AT30" i="6" s="1"/>
  <c r="BQ30" i="6"/>
  <c r="BR30" i="6" s="1"/>
  <c r="AG30" i="6"/>
  <c r="AH30" i="6" s="1"/>
  <c r="AM30" i="6"/>
  <c r="AN30" i="6" s="1"/>
  <c r="AY30" i="6"/>
  <c r="AZ30" i="6" s="1"/>
  <c r="BK30" i="6"/>
  <c r="BL30" i="6" s="1"/>
  <c r="BW30" i="6"/>
  <c r="BX30" i="6" s="1"/>
  <c r="K85" i="80"/>
  <c r="L85" i="80" s="1"/>
  <c r="Q85" i="80" s="1"/>
  <c r="R85" i="80" s="1"/>
  <c r="H85" i="80"/>
  <c r="I85" i="80" s="1"/>
  <c r="P85" i="88" s="1"/>
  <c r="D85" i="51"/>
  <c r="F85" i="55"/>
  <c r="F130" i="56"/>
  <c r="Q129" i="6"/>
  <c r="F31" i="55"/>
  <c r="K17" i="80"/>
  <c r="L17" i="80" s="1"/>
  <c r="Q17" i="80" s="1"/>
  <c r="R17" i="80" s="1"/>
  <c r="H17" i="80"/>
  <c r="I17" i="80" s="1"/>
  <c r="P17" i="88" s="1"/>
  <c r="D17" i="51"/>
  <c r="F17" i="55"/>
  <c r="K40" i="80"/>
  <c r="L40" i="80" s="1"/>
  <c r="Q40" i="80" s="1"/>
  <c r="R40" i="80" s="1"/>
  <c r="H40" i="80"/>
  <c r="I40" i="80" s="1"/>
  <c r="P40" i="88" s="1"/>
  <c r="D40" i="51"/>
  <c r="H16" i="80"/>
  <c r="I16" i="80" s="1"/>
  <c r="P16" i="88" s="1"/>
  <c r="K16" i="80"/>
  <c r="L16" i="80" s="1"/>
  <c r="Q16" i="80" s="1"/>
  <c r="R16" i="80" s="1"/>
  <c r="D16" i="51"/>
  <c r="F16" i="55"/>
  <c r="H30" i="80"/>
  <c r="I30" i="80" s="1"/>
  <c r="P30" i="88" s="1"/>
  <c r="K30" i="80"/>
  <c r="L30" i="80" s="1"/>
  <c r="Q30" i="80" s="1"/>
  <c r="R30" i="80" s="1"/>
  <c r="D30" i="51"/>
  <c r="F30" i="55"/>
  <c r="H68" i="80"/>
  <c r="I68" i="80" s="1"/>
  <c r="P68" i="88" s="1"/>
  <c r="K68" i="80"/>
  <c r="L68" i="80" s="1"/>
  <c r="Q68" i="80" s="1"/>
  <c r="R68" i="80" s="1"/>
  <c r="D68" i="51"/>
  <c r="F68" i="55"/>
  <c r="CC129" i="6"/>
  <c r="CD129" i="6" s="1"/>
  <c r="AG129" i="6"/>
  <c r="AH129" i="6" s="1"/>
  <c r="BQ129" i="6"/>
  <c r="BR129" i="6" s="1"/>
  <c r="U129" i="6"/>
  <c r="V129" i="6" s="1"/>
  <c r="AA129" i="6"/>
  <c r="AB129" i="6" s="1"/>
  <c r="AM129" i="6"/>
  <c r="AN129" i="6" s="1"/>
  <c r="AS129" i="6"/>
  <c r="AT129" i="6" s="1"/>
  <c r="BK129" i="6"/>
  <c r="BL129" i="6" s="1"/>
  <c r="BW129" i="6"/>
  <c r="BX129" i="6" s="1"/>
  <c r="BE129" i="6"/>
  <c r="BF129" i="6" s="1"/>
  <c r="AY129" i="6"/>
  <c r="AZ129" i="6" s="1"/>
  <c r="F5" i="55"/>
  <c r="F15" i="55"/>
  <c r="CC58" i="6"/>
  <c r="CD58" i="6" s="1"/>
  <c r="AY58" i="6"/>
  <c r="AZ58" i="6" s="1"/>
  <c r="BW58" i="6"/>
  <c r="BX58" i="6" s="1"/>
  <c r="AA58" i="6"/>
  <c r="AB58" i="6" s="1"/>
  <c r="BQ58" i="6"/>
  <c r="BR58" i="6" s="1"/>
  <c r="AM58" i="6"/>
  <c r="AN58" i="6" s="1"/>
  <c r="AG58" i="6"/>
  <c r="AH58" i="6" s="1"/>
  <c r="AS58" i="6"/>
  <c r="AT58" i="6" s="1"/>
  <c r="BK58" i="6"/>
  <c r="BL58" i="6" s="1"/>
  <c r="U58" i="6"/>
  <c r="V58" i="6" s="1"/>
  <c r="BE58" i="6"/>
  <c r="BF58" i="6" s="1"/>
  <c r="AS116" i="6"/>
  <c r="AT116" i="6" s="1"/>
  <c r="CC116" i="6"/>
  <c r="CD116" i="6" s="1"/>
  <c r="AM116" i="6"/>
  <c r="AN116" i="6" s="1"/>
  <c r="BQ116" i="6"/>
  <c r="BR116" i="6" s="1"/>
  <c r="BE116" i="6"/>
  <c r="BF116" i="6" s="1"/>
  <c r="U116" i="6"/>
  <c r="V116" i="6" s="1"/>
  <c r="AY116" i="6"/>
  <c r="AZ116" i="6" s="1"/>
  <c r="BK116" i="6"/>
  <c r="BL116" i="6" s="1"/>
  <c r="BW116" i="6"/>
  <c r="BX116" i="6" s="1"/>
  <c r="AG116" i="6"/>
  <c r="AH116" i="6" s="1"/>
  <c r="AA116" i="6"/>
  <c r="AB116" i="6" s="1"/>
  <c r="K12" i="80"/>
  <c r="L12" i="80" s="1"/>
  <c r="Q12" i="80" s="1"/>
  <c r="R12" i="80" s="1"/>
  <c r="H12" i="80"/>
  <c r="I12" i="80" s="1"/>
  <c r="P12" i="88" s="1"/>
  <c r="D12" i="51"/>
  <c r="CC51" i="6"/>
  <c r="CD51" i="6" s="1"/>
  <c r="BK51" i="6"/>
  <c r="BL51" i="6" s="1"/>
  <c r="AS51" i="6"/>
  <c r="AT51" i="6" s="1"/>
  <c r="U51" i="6"/>
  <c r="V51" i="6" s="1"/>
  <c r="AY51" i="6"/>
  <c r="AZ51" i="6" s="1"/>
  <c r="AG51" i="6"/>
  <c r="AH51" i="6" s="1"/>
  <c r="BW51" i="6"/>
  <c r="BX51" i="6" s="1"/>
  <c r="BE51" i="6"/>
  <c r="BF51" i="6" s="1"/>
  <c r="AA51" i="6"/>
  <c r="AB51" i="6" s="1"/>
  <c r="BQ51" i="6"/>
  <c r="BR51" i="6" s="1"/>
  <c r="AM51" i="6"/>
  <c r="AN51" i="6" s="1"/>
  <c r="BC129" i="55"/>
  <c r="BD129" i="55" s="1"/>
  <c r="BE129" i="55" s="1"/>
  <c r="W128" i="68" s="1"/>
  <c r="AI128" i="68" s="1"/>
  <c r="BI129" i="55"/>
  <c r="BJ129" i="55" s="1"/>
  <c r="BK129" i="55" s="1"/>
  <c r="X128" i="68" s="1"/>
  <c r="AJ128" i="68" s="1"/>
  <c r="BU129" i="55"/>
  <c r="BV129" i="55" s="1"/>
  <c r="BW129" i="55" s="1"/>
  <c r="Z128" i="68" s="1"/>
  <c r="AL128" i="68" s="1"/>
  <c r="Y129" i="55"/>
  <c r="Z129" i="55" s="1"/>
  <c r="AA129" i="55" s="1"/>
  <c r="R128" i="68" s="1"/>
  <c r="AD128" i="68" s="1"/>
  <c r="AW129" i="55"/>
  <c r="AX129" i="55" s="1"/>
  <c r="AY129" i="55" s="1"/>
  <c r="V128" i="68" s="1"/>
  <c r="AH128" i="68" s="1"/>
  <c r="AK129" i="55"/>
  <c r="AL129" i="55" s="1"/>
  <c r="AM129" i="55" s="1"/>
  <c r="T128" i="68" s="1"/>
  <c r="AF128" i="68" s="1"/>
  <c r="CA129" i="55"/>
  <c r="CB129" i="55" s="1"/>
  <c r="CC129" i="55" s="1"/>
  <c r="AA128" i="68" s="1"/>
  <c r="AM128" i="68" s="1"/>
  <c r="AE129" i="55"/>
  <c r="AF129" i="55" s="1"/>
  <c r="AG129" i="55" s="1"/>
  <c r="S128" i="68" s="1"/>
  <c r="AE128" i="68" s="1"/>
  <c r="S129" i="55"/>
  <c r="T129" i="55" s="1"/>
  <c r="U129" i="55" s="1"/>
  <c r="Q128" i="68" s="1"/>
  <c r="AC128" i="68" s="1"/>
  <c r="AQ129" i="55"/>
  <c r="AR129" i="55" s="1"/>
  <c r="AS129" i="55" s="1"/>
  <c r="U128" i="68" s="1"/>
  <c r="AG128" i="68" s="1"/>
  <c r="BO129" i="55"/>
  <c r="BP129" i="55" s="1"/>
  <c r="BQ129" i="55" s="1"/>
  <c r="Y128" i="68" s="1"/>
  <c r="AK128" i="68" s="1"/>
  <c r="M129" i="55"/>
  <c r="N129" i="55" s="1"/>
  <c r="O129" i="55" s="1"/>
  <c r="K90" i="80"/>
  <c r="L90" i="80" s="1"/>
  <c r="Q90" i="80" s="1"/>
  <c r="R90" i="80" s="1"/>
  <c r="H90" i="80"/>
  <c r="I90" i="80" s="1"/>
  <c r="P90" i="88" s="1"/>
  <c r="D90" i="51"/>
  <c r="F90" i="55"/>
  <c r="H69" i="80"/>
  <c r="I69" i="80" s="1"/>
  <c r="P69" i="88" s="1"/>
  <c r="K69" i="80"/>
  <c r="L69" i="80" s="1"/>
  <c r="Q69" i="80" s="1"/>
  <c r="R69" i="80" s="1"/>
  <c r="D69" i="51"/>
  <c r="F69" i="55"/>
  <c r="K22" i="80"/>
  <c r="L22" i="80" s="1"/>
  <c r="Q22" i="80" s="1"/>
  <c r="R22" i="80" s="1"/>
  <c r="H22" i="80"/>
  <c r="I22" i="80" s="1"/>
  <c r="P22" i="88" s="1"/>
  <c r="D22" i="51"/>
  <c r="CC20" i="6"/>
  <c r="CD20" i="6" s="1"/>
  <c r="AG20" i="6"/>
  <c r="AH20" i="6" s="1"/>
  <c r="BK20" i="6"/>
  <c r="BL20" i="6" s="1"/>
  <c r="AY20" i="6"/>
  <c r="AZ20" i="6" s="1"/>
  <c r="U20" i="6"/>
  <c r="V20" i="6" s="1"/>
  <c r="BW20" i="6"/>
  <c r="BX20" i="6" s="1"/>
  <c r="AS20" i="6"/>
  <c r="AT20" i="6" s="1"/>
  <c r="AM20" i="6"/>
  <c r="AN20" i="6" s="1"/>
  <c r="BE20" i="6"/>
  <c r="BF20" i="6" s="1"/>
  <c r="BQ20" i="6"/>
  <c r="BR20" i="6" s="1"/>
  <c r="AA20" i="6"/>
  <c r="AB20" i="6" s="1"/>
  <c r="H58" i="80"/>
  <c r="I58" i="80" s="1"/>
  <c r="P58" i="88" s="1"/>
  <c r="K58" i="80"/>
  <c r="L58" i="80" s="1"/>
  <c r="Q58" i="80" s="1"/>
  <c r="R58" i="80" s="1"/>
  <c r="D58" i="51"/>
  <c r="F58" i="55"/>
  <c r="K116" i="80"/>
  <c r="L116" i="80" s="1"/>
  <c r="Q116" i="80" s="1"/>
  <c r="R116" i="80" s="1"/>
  <c r="H116" i="80"/>
  <c r="I116" i="80" s="1"/>
  <c r="P116" i="88" s="1"/>
  <c r="D116" i="51"/>
  <c r="F116" i="55"/>
  <c r="CC84" i="6"/>
  <c r="CD84" i="6" s="1"/>
  <c r="BK84" i="6"/>
  <c r="BL84" i="6" s="1"/>
  <c r="BW84" i="6"/>
  <c r="BX84" i="6" s="1"/>
  <c r="AA84" i="6"/>
  <c r="AB84" i="6" s="1"/>
  <c r="AM84" i="6"/>
  <c r="AN84" i="6" s="1"/>
  <c r="BE84" i="6"/>
  <c r="BF84" i="6" s="1"/>
  <c r="AY84" i="6"/>
  <c r="AZ84" i="6" s="1"/>
  <c r="AS84" i="6"/>
  <c r="AT84" i="6" s="1"/>
  <c r="BQ84" i="6"/>
  <c r="BR84" i="6" s="1"/>
  <c r="U84" i="6"/>
  <c r="V84" i="6" s="1"/>
  <c r="AG84" i="6"/>
  <c r="AH84" i="6" s="1"/>
  <c r="H51" i="80"/>
  <c r="I51" i="80" s="1"/>
  <c r="P51" i="88" s="1"/>
  <c r="K51" i="80"/>
  <c r="L51" i="80" s="1"/>
  <c r="Q51" i="80" s="1"/>
  <c r="R51" i="80" s="1"/>
  <c r="D51" i="51"/>
  <c r="F51" i="55"/>
  <c r="K32" i="80"/>
  <c r="L32" i="80" s="1"/>
  <c r="Q32" i="80" s="1"/>
  <c r="R32" i="80" s="1"/>
  <c r="H32" i="80"/>
  <c r="I32" i="80" s="1"/>
  <c r="P32" i="88" s="1"/>
  <c r="D32" i="51"/>
  <c r="D32" i="6"/>
  <c r="F32" i="55"/>
  <c r="F25" i="55"/>
  <c r="K34" i="80"/>
  <c r="L34" i="80" s="1"/>
  <c r="Q34" i="80" s="1"/>
  <c r="R34" i="80" s="1"/>
  <c r="H34" i="80"/>
  <c r="I34" i="80" s="1"/>
  <c r="P34" i="88" s="1"/>
  <c r="D34" i="51"/>
  <c r="F34" i="55"/>
  <c r="H20" i="80"/>
  <c r="I20" i="80" s="1"/>
  <c r="P20" i="88" s="1"/>
  <c r="K20" i="80"/>
  <c r="L20" i="80" s="1"/>
  <c r="Q20" i="80" s="1"/>
  <c r="R20" i="80" s="1"/>
  <c r="D20" i="51"/>
  <c r="F20" i="55"/>
  <c r="H84" i="80"/>
  <c r="I84" i="80" s="1"/>
  <c r="P84" i="88" s="1"/>
  <c r="K84" i="80"/>
  <c r="L84" i="80" s="1"/>
  <c r="Q84" i="80" s="1"/>
  <c r="R84" i="80" s="1"/>
  <c r="D84" i="51"/>
  <c r="F84" i="55"/>
  <c r="H148" i="80"/>
  <c r="I148" i="80" s="1"/>
  <c r="P148" i="88" s="1"/>
  <c r="K148" i="80"/>
  <c r="L148" i="80" s="1"/>
  <c r="Q148" i="80" s="1"/>
  <c r="R148" i="80" s="1"/>
  <c r="D148" i="51"/>
  <c r="K6" i="80"/>
  <c r="L6" i="80" s="1"/>
  <c r="Q6" i="80" s="1"/>
  <c r="R6" i="80" s="1"/>
  <c r="H6" i="80"/>
  <c r="I6" i="80" s="1"/>
  <c r="P6" i="88" s="1"/>
  <c r="D6" i="51"/>
  <c r="H127" i="80"/>
  <c r="I127" i="80" s="1"/>
  <c r="P127" i="88" s="1"/>
  <c r="K127" i="80"/>
  <c r="L127" i="80" s="1"/>
  <c r="Q127" i="80" s="1"/>
  <c r="R127" i="80" s="1"/>
  <c r="D127" i="51"/>
  <c r="D127" i="6"/>
  <c r="F127" i="55"/>
  <c r="CC133" i="6"/>
  <c r="CD133" i="6" s="1"/>
  <c r="AM133" i="6"/>
  <c r="AN133" i="6" s="1"/>
  <c r="BE133" i="6"/>
  <c r="BF133" i="6" s="1"/>
  <c r="BQ133" i="6"/>
  <c r="BR133" i="6" s="1"/>
  <c r="BK133" i="6"/>
  <c r="BL133" i="6" s="1"/>
  <c r="AY133" i="6"/>
  <c r="AZ133" i="6" s="1"/>
  <c r="BW133" i="6"/>
  <c r="BX133" i="6" s="1"/>
  <c r="U133" i="6"/>
  <c r="V133" i="6" s="1"/>
  <c r="AG133" i="6"/>
  <c r="AH133" i="6" s="1"/>
  <c r="AA133" i="6"/>
  <c r="AB133" i="6" s="1"/>
  <c r="AS133" i="6"/>
  <c r="AT133" i="6" s="1"/>
  <c r="CC128" i="6"/>
  <c r="CD128" i="6" s="1"/>
  <c r="U128" i="6"/>
  <c r="V128" i="6" s="1"/>
  <c r="AA128" i="6"/>
  <c r="AB128" i="6" s="1"/>
  <c r="AY128" i="6"/>
  <c r="AZ128" i="6" s="1"/>
  <c r="BW128" i="6"/>
  <c r="BX128" i="6" s="1"/>
  <c r="BE128" i="6"/>
  <c r="BF128" i="6" s="1"/>
  <c r="AS128" i="6"/>
  <c r="AT128" i="6" s="1"/>
  <c r="BQ128" i="6"/>
  <c r="BR128" i="6" s="1"/>
  <c r="AG128" i="6"/>
  <c r="AH128" i="6" s="1"/>
  <c r="BK128" i="6"/>
  <c r="BL128" i="6" s="1"/>
  <c r="AM128" i="6"/>
  <c r="AN128" i="6" s="1"/>
  <c r="H137" i="80"/>
  <c r="I137" i="80" s="1"/>
  <c r="P137" i="88" s="1"/>
  <c r="K137" i="80"/>
  <c r="L137" i="80" s="1"/>
  <c r="Q137" i="80" s="1"/>
  <c r="R137" i="80" s="1"/>
  <c r="D137" i="51"/>
  <c r="F137" i="55"/>
  <c r="K52" i="80"/>
  <c r="L52" i="80" s="1"/>
  <c r="Q52" i="80" s="1"/>
  <c r="R52" i="80" s="1"/>
  <c r="H52" i="80"/>
  <c r="I52" i="80" s="1"/>
  <c r="P52" i="88" s="1"/>
  <c r="D52" i="51"/>
  <c r="F52" i="55"/>
  <c r="F27" i="55"/>
  <c r="F40" i="55"/>
  <c r="CC62" i="6"/>
  <c r="CD62" i="6" s="1"/>
  <c r="BK62" i="6"/>
  <c r="BL62" i="6" s="1"/>
  <c r="U62" i="6"/>
  <c r="V62" i="6" s="1"/>
  <c r="AS62" i="6"/>
  <c r="AT62" i="6" s="1"/>
  <c r="AY62" i="6"/>
  <c r="AZ62" i="6" s="1"/>
  <c r="AA62" i="6"/>
  <c r="AB62" i="6" s="1"/>
  <c r="BW62" i="6"/>
  <c r="BX62" i="6" s="1"/>
  <c r="AG62" i="6"/>
  <c r="AH62" i="6" s="1"/>
  <c r="BQ62" i="6"/>
  <c r="BR62" i="6" s="1"/>
  <c r="AM62" i="6"/>
  <c r="AN62" i="6" s="1"/>
  <c r="BE62" i="6"/>
  <c r="BF62" i="6" s="1"/>
  <c r="H23" i="80"/>
  <c r="I23" i="80" s="1"/>
  <c r="P23" i="88" s="1"/>
  <c r="K23" i="80"/>
  <c r="L23" i="80" s="1"/>
  <c r="Q23" i="80" s="1"/>
  <c r="R23" i="80" s="1"/>
  <c r="D23" i="51"/>
  <c r="CC67" i="6"/>
  <c r="CD67" i="6" s="1"/>
  <c r="U67" i="6"/>
  <c r="V67" i="6" s="1"/>
  <c r="AG67" i="6"/>
  <c r="AH67" i="6" s="1"/>
  <c r="BK67" i="6"/>
  <c r="BL67" i="6" s="1"/>
  <c r="BQ67" i="6"/>
  <c r="BR67" i="6" s="1"/>
  <c r="BE67" i="6"/>
  <c r="BF67" i="6" s="1"/>
  <c r="AM67" i="6"/>
  <c r="AN67" i="6" s="1"/>
  <c r="AY67" i="6"/>
  <c r="AZ67" i="6" s="1"/>
  <c r="AA67" i="6"/>
  <c r="AB67" i="6" s="1"/>
  <c r="AS67" i="6"/>
  <c r="AT67" i="6" s="1"/>
  <c r="BW67" i="6"/>
  <c r="BX67" i="6" s="1"/>
  <c r="H133" i="80"/>
  <c r="I133" i="80" s="1"/>
  <c r="P133" i="88" s="1"/>
  <c r="K133" i="80"/>
  <c r="L133" i="80" s="1"/>
  <c r="Q133" i="80" s="1"/>
  <c r="R133" i="80" s="1"/>
  <c r="D133" i="51"/>
  <c r="F133" i="55"/>
  <c r="K128" i="80"/>
  <c r="L128" i="80" s="1"/>
  <c r="Q128" i="80" s="1"/>
  <c r="R128" i="80" s="1"/>
  <c r="H128" i="80"/>
  <c r="I128" i="80" s="1"/>
  <c r="P128" i="88" s="1"/>
  <c r="D128" i="51"/>
  <c r="F128" i="55"/>
  <c r="CC27" i="6"/>
  <c r="CD27" i="6" s="1"/>
  <c r="AA27" i="6"/>
  <c r="AB27" i="6" s="1"/>
  <c r="AM27" i="6"/>
  <c r="AN27" i="6" s="1"/>
  <c r="BE27" i="6"/>
  <c r="BF27" i="6" s="1"/>
  <c r="AG27" i="6"/>
  <c r="AH27" i="6" s="1"/>
  <c r="BW27" i="6"/>
  <c r="BX27" i="6" s="1"/>
  <c r="BK27" i="6"/>
  <c r="BL27" i="6" s="1"/>
  <c r="BQ27" i="6"/>
  <c r="BR27" i="6" s="1"/>
  <c r="U27" i="6"/>
  <c r="V27" i="6" s="1"/>
  <c r="AS27" i="6"/>
  <c r="AT27" i="6" s="1"/>
  <c r="AY27" i="6"/>
  <c r="AZ27" i="6" s="1"/>
  <c r="K39" i="80"/>
  <c r="L39" i="80" s="1"/>
  <c r="Q39" i="80" s="1"/>
  <c r="R39" i="80" s="1"/>
  <c r="H39" i="80"/>
  <c r="I39" i="80" s="1"/>
  <c r="P39" i="88" s="1"/>
  <c r="D39" i="51"/>
  <c r="F39" i="55"/>
  <c r="CC140" i="6"/>
  <c r="CD140" i="6" s="1"/>
  <c r="AM140" i="6"/>
  <c r="AN140" i="6" s="1"/>
  <c r="U140" i="6"/>
  <c r="V140" i="6" s="1"/>
  <c r="AY140" i="6"/>
  <c r="AZ140" i="6" s="1"/>
  <c r="BQ140" i="6"/>
  <c r="BR140" i="6" s="1"/>
  <c r="AG140" i="6"/>
  <c r="AH140" i="6" s="1"/>
  <c r="AA140" i="6"/>
  <c r="AB140" i="6" s="1"/>
  <c r="BK140" i="6"/>
  <c r="BL140" i="6" s="1"/>
  <c r="BW140" i="6"/>
  <c r="BX140" i="6" s="1"/>
  <c r="AS140" i="6"/>
  <c r="AT140" i="6" s="1"/>
  <c r="BE140" i="6"/>
  <c r="BF140" i="6" s="1"/>
  <c r="CC5" i="6"/>
  <c r="CD5" i="6" s="1"/>
  <c r="BQ5" i="6"/>
  <c r="BR5" i="6" s="1"/>
  <c r="AA5" i="6"/>
  <c r="AB5" i="6" s="1"/>
  <c r="AS5" i="6"/>
  <c r="AT5" i="6" s="1"/>
  <c r="BK5" i="6"/>
  <c r="BL5" i="6" s="1"/>
  <c r="AY5" i="6"/>
  <c r="AZ5" i="6" s="1"/>
  <c r="AM5" i="6"/>
  <c r="AN5" i="6" s="1"/>
  <c r="BW5" i="6"/>
  <c r="BX5" i="6" s="1"/>
  <c r="BE5" i="6"/>
  <c r="BF5" i="6" s="1"/>
  <c r="AG5" i="6"/>
  <c r="AH5" i="6" s="1"/>
  <c r="U5" i="6"/>
  <c r="V5" i="6" s="1"/>
  <c r="CC144" i="6"/>
  <c r="CD144" i="6" s="1"/>
  <c r="BQ144" i="6"/>
  <c r="BR144" i="6" s="1"/>
  <c r="AY144" i="6"/>
  <c r="AZ144" i="6" s="1"/>
  <c r="AG144" i="6"/>
  <c r="AH144" i="6" s="1"/>
  <c r="BK144" i="6"/>
  <c r="BL144" i="6" s="1"/>
  <c r="BE144" i="6"/>
  <c r="BF144" i="6" s="1"/>
  <c r="AS144" i="6"/>
  <c r="AT144" i="6" s="1"/>
  <c r="BW144" i="6"/>
  <c r="BX144" i="6" s="1"/>
  <c r="AA144" i="6"/>
  <c r="AB144" i="6" s="1"/>
  <c r="U144" i="6"/>
  <c r="V144" i="6" s="1"/>
  <c r="AM144" i="6"/>
  <c r="AN144" i="6" s="1"/>
  <c r="H144" i="80"/>
  <c r="I144" i="80" s="1"/>
  <c r="P144" i="88" s="1"/>
  <c r="K144" i="80"/>
  <c r="L144" i="80" s="1"/>
  <c r="Q144" i="80" s="1"/>
  <c r="R144" i="80" s="1"/>
  <c r="D144" i="51"/>
  <c r="F144" i="55"/>
  <c r="H129" i="80"/>
  <c r="I129" i="80" s="1"/>
  <c r="P129" i="88" s="1"/>
  <c r="K129" i="80"/>
  <c r="L129" i="80" s="1"/>
  <c r="Q129" i="80" s="1"/>
  <c r="R129" i="80" s="1"/>
  <c r="D129" i="51"/>
  <c r="S150" i="88" l="1"/>
  <c r="E150" i="53"/>
  <c r="F383" i="56"/>
  <c r="S6" i="88"/>
  <c r="T6" i="88" s="1"/>
  <c r="E6" i="53"/>
  <c r="F90" i="53"/>
  <c r="F14" i="53"/>
  <c r="G318" i="56" s="1"/>
  <c r="F116" i="53"/>
  <c r="G420" i="56" s="1"/>
  <c r="U29" i="88"/>
  <c r="Q29" i="88"/>
  <c r="U137" i="88"/>
  <c r="Q137" i="88"/>
  <c r="Q55" i="88"/>
  <c r="U55" i="88"/>
  <c r="Q91" i="88"/>
  <c r="U91" i="88"/>
  <c r="Q28" i="88"/>
  <c r="U28" i="88"/>
  <c r="Q106" i="88"/>
  <c r="U106" i="88"/>
  <c r="Q14" i="88"/>
  <c r="U14" i="88"/>
  <c r="U145" i="88"/>
  <c r="Q145" i="88"/>
  <c r="Q94" i="88"/>
  <c r="U94" i="88"/>
  <c r="U77" i="88"/>
  <c r="Q77" i="88"/>
  <c r="U120" i="88"/>
  <c r="Q120" i="88"/>
  <c r="Q140" i="88"/>
  <c r="U140" i="88"/>
  <c r="U45" i="88"/>
  <c r="Q45" i="88"/>
  <c r="Q44" i="88"/>
  <c r="U44" i="88"/>
  <c r="U129" i="88"/>
  <c r="Q129" i="88"/>
  <c r="U133" i="88"/>
  <c r="Q133" i="88"/>
  <c r="U84" i="88"/>
  <c r="Q84" i="88"/>
  <c r="U12" i="88"/>
  <c r="Q12" i="88"/>
  <c r="U16" i="88"/>
  <c r="Q16" i="88"/>
  <c r="U135" i="88"/>
  <c r="Q135" i="88"/>
  <c r="Q138" i="88"/>
  <c r="U138" i="88"/>
  <c r="U121" i="88"/>
  <c r="Q121" i="88"/>
  <c r="Q78" i="88"/>
  <c r="U78" i="88"/>
  <c r="Q59" i="88"/>
  <c r="U59" i="88"/>
  <c r="Q66" i="88"/>
  <c r="U66" i="88"/>
  <c r="U134" i="88"/>
  <c r="Q134" i="88"/>
  <c r="Q96" i="88"/>
  <c r="U96" i="88"/>
  <c r="U71" i="88"/>
  <c r="Q71" i="88"/>
  <c r="U74" i="88"/>
  <c r="Q74" i="88"/>
  <c r="Q32" i="88"/>
  <c r="U32" i="88"/>
  <c r="U58" i="88"/>
  <c r="Q58" i="88"/>
  <c r="Q85" i="88"/>
  <c r="U85" i="88"/>
  <c r="U36" i="88"/>
  <c r="Q36" i="88"/>
  <c r="Q76" i="88"/>
  <c r="U76" i="88"/>
  <c r="Q98" i="88"/>
  <c r="U98" i="88"/>
  <c r="Q27" i="88"/>
  <c r="U27" i="88"/>
  <c r="Q114" i="88"/>
  <c r="U114" i="88"/>
  <c r="Q86" i="88"/>
  <c r="U86" i="88"/>
  <c r="Q123" i="88"/>
  <c r="U123" i="88"/>
  <c r="U13" i="88"/>
  <c r="Q13" i="88"/>
  <c r="Q64" i="88"/>
  <c r="U64" i="88"/>
  <c r="U150" i="88"/>
  <c r="Q150" i="88"/>
  <c r="U56" i="88"/>
  <c r="Q56" i="88"/>
  <c r="Q108" i="88"/>
  <c r="U108" i="88"/>
  <c r="U132" i="88"/>
  <c r="Q132" i="88"/>
  <c r="U8" i="88"/>
  <c r="Q8" i="88"/>
  <c r="Q70" i="88"/>
  <c r="U70" i="88"/>
  <c r="Q63" i="88"/>
  <c r="U63" i="88"/>
  <c r="U72" i="88"/>
  <c r="Q72" i="88"/>
  <c r="Q104" i="88"/>
  <c r="U104" i="88"/>
  <c r="Q19" i="88"/>
  <c r="U19" i="88"/>
  <c r="U87" i="88"/>
  <c r="Q87" i="88"/>
  <c r="U9" i="88"/>
  <c r="Q9" i="88"/>
  <c r="U7" i="88"/>
  <c r="Q7" i="88"/>
  <c r="U103" i="88"/>
  <c r="Q103" i="88"/>
  <c r="U40" i="88"/>
  <c r="Q40" i="88"/>
  <c r="U24" i="88"/>
  <c r="Q24" i="88"/>
  <c r="Q35" i="88"/>
  <c r="U35" i="88"/>
  <c r="Q111" i="88"/>
  <c r="U111" i="88"/>
  <c r="Q92" i="88"/>
  <c r="U92" i="88"/>
  <c r="Q99" i="88"/>
  <c r="U99" i="88"/>
  <c r="U117" i="88"/>
  <c r="Q117" i="88"/>
  <c r="U60" i="88"/>
  <c r="Q60" i="88"/>
  <c r="U57" i="88"/>
  <c r="Q57" i="88"/>
  <c r="U113" i="88"/>
  <c r="Q113" i="88"/>
  <c r="U100" i="88"/>
  <c r="Q100" i="88"/>
  <c r="Q147" i="88"/>
  <c r="U147" i="88"/>
  <c r="U23" i="88"/>
  <c r="Q23" i="88"/>
  <c r="Q22" i="88"/>
  <c r="U22" i="88"/>
  <c r="U68" i="88"/>
  <c r="Q68" i="88"/>
  <c r="Q142" i="88"/>
  <c r="U142" i="88"/>
  <c r="Q97" i="88"/>
  <c r="U97" i="88"/>
  <c r="Q67" i="88"/>
  <c r="U67" i="88"/>
  <c r="Q47" i="88"/>
  <c r="U47" i="88"/>
  <c r="U93" i="88"/>
  <c r="Q93" i="88"/>
  <c r="U79" i="88"/>
  <c r="Q79" i="88"/>
  <c r="Q143" i="88"/>
  <c r="U143" i="88"/>
  <c r="U109" i="88"/>
  <c r="Q109" i="88"/>
  <c r="Q110" i="88"/>
  <c r="U110" i="88"/>
  <c r="Q115" i="88"/>
  <c r="U115" i="88"/>
  <c r="U10" i="88"/>
  <c r="Q10" i="88"/>
  <c r="Q139" i="88"/>
  <c r="U139" i="88"/>
  <c r="Q38" i="88"/>
  <c r="U38" i="88"/>
  <c r="Q102" i="88"/>
  <c r="U102" i="88"/>
  <c r="Q15" i="88"/>
  <c r="U15" i="88"/>
  <c r="Q62" i="88"/>
  <c r="U62" i="88"/>
  <c r="Q6" i="88"/>
  <c r="U6" i="88"/>
  <c r="U118" i="88"/>
  <c r="Q118" i="88"/>
  <c r="U5" i="88"/>
  <c r="Q5" i="88"/>
  <c r="Q141" i="88"/>
  <c r="U141" i="88"/>
  <c r="U61" i="88"/>
  <c r="Q61" i="88"/>
  <c r="U149" i="88"/>
  <c r="Q149" i="88"/>
  <c r="Q136" i="88"/>
  <c r="U136" i="88"/>
  <c r="Q146" i="88"/>
  <c r="U146" i="88"/>
  <c r="Q130" i="88"/>
  <c r="U130" i="88"/>
  <c r="Q75" i="88"/>
  <c r="U75" i="88"/>
  <c r="Q48" i="88"/>
  <c r="U48" i="88"/>
  <c r="Q82" i="88"/>
  <c r="U82" i="88"/>
  <c r="Q127" i="88"/>
  <c r="U127" i="88"/>
  <c r="U52" i="88"/>
  <c r="Q52" i="88"/>
  <c r="Q51" i="88"/>
  <c r="U51" i="88"/>
  <c r="Q17" i="88"/>
  <c r="U17" i="88"/>
  <c r="U101" i="88"/>
  <c r="Q101" i="88"/>
  <c r="U119" i="88"/>
  <c r="Q119" i="88"/>
  <c r="U26" i="88"/>
  <c r="Q26" i="88"/>
  <c r="U46" i="88"/>
  <c r="Q46" i="88"/>
  <c r="Q80" i="88"/>
  <c r="U80" i="88"/>
  <c r="U53" i="88"/>
  <c r="Q53" i="88"/>
  <c r="U122" i="88"/>
  <c r="Q122" i="88"/>
  <c r="U73" i="88"/>
  <c r="Q73" i="88"/>
  <c r="Q112" i="88"/>
  <c r="U112" i="88"/>
  <c r="U65" i="88"/>
  <c r="Q65" i="88"/>
  <c r="U49" i="88"/>
  <c r="Q49" i="88"/>
  <c r="Q54" i="88"/>
  <c r="U54" i="88"/>
  <c r="U90" i="88"/>
  <c r="Q90" i="88"/>
  <c r="U37" i="88"/>
  <c r="Q37" i="88"/>
  <c r="Q124" i="88"/>
  <c r="U124" i="88"/>
  <c r="Q144" i="88"/>
  <c r="U144" i="88"/>
  <c r="U128" i="88"/>
  <c r="Q128" i="88"/>
  <c r="Q34" i="88"/>
  <c r="U34" i="88"/>
  <c r="Q69" i="88"/>
  <c r="U69" i="88"/>
  <c r="Q31" i="88"/>
  <c r="U31" i="88"/>
  <c r="Q125" i="88"/>
  <c r="U125" i="88"/>
  <c r="Q83" i="88"/>
  <c r="U83" i="88"/>
  <c r="U95" i="88"/>
  <c r="Q95" i="88"/>
  <c r="Q126" i="88"/>
  <c r="U126" i="88"/>
  <c r="Q18" i="88"/>
  <c r="U18" i="88"/>
  <c r="Q43" i="88"/>
  <c r="U43" i="88"/>
  <c r="U21" i="88"/>
  <c r="Q21" i="88"/>
  <c r="U81" i="88"/>
  <c r="Q81" i="88"/>
  <c r="U88" i="88"/>
  <c r="Q88" i="88"/>
  <c r="Q50" i="88"/>
  <c r="U50" i="88"/>
  <c r="Q39" i="88"/>
  <c r="U39" i="88"/>
  <c r="U20" i="88"/>
  <c r="Q20" i="88"/>
  <c r="U148" i="88"/>
  <c r="Q148" i="88"/>
  <c r="U116" i="88"/>
  <c r="Q116" i="88"/>
  <c r="U30" i="88"/>
  <c r="Q30" i="88"/>
  <c r="Q25" i="88"/>
  <c r="U25" i="88"/>
  <c r="U89" i="88"/>
  <c r="Q89" i="88"/>
  <c r="U33" i="88"/>
  <c r="Q33" i="88"/>
  <c r="Q107" i="88"/>
  <c r="U107" i="88"/>
  <c r="Q131" i="88"/>
  <c r="U131" i="88"/>
  <c r="U105" i="88"/>
  <c r="Q105" i="88"/>
  <c r="U11" i="88"/>
  <c r="Q11" i="88"/>
  <c r="F69" i="53"/>
  <c r="P68" i="67" s="1"/>
  <c r="F58" i="53"/>
  <c r="P57" i="67" s="1"/>
  <c r="F144" i="53"/>
  <c r="O143" i="67" s="1"/>
  <c r="F129" i="53"/>
  <c r="G433" i="56" s="1"/>
  <c r="F19" i="53"/>
  <c r="G323" i="56" s="1"/>
  <c r="F453" i="56"/>
  <c r="F122" i="53"/>
  <c r="P121" i="67" s="1"/>
  <c r="F74" i="53"/>
  <c r="G378" i="56" s="1"/>
  <c r="F326" i="56"/>
  <c r="F48" i="53"/>
  <c r="P47" i="67" s="1"/>
  <c r="F115" i="53"/>
  <c r="G419" i="56" s="1"/>
  <c r="F92" i="53"/>
  <c r="P91" i="67" s="1"/>
  <c r="F45" i="53"/>
  <c r="G349" i="56" s="1"/>
  <c r="F123" i="53"/>
  <c r="O122" i="67" s="1"/>
  <c r="V98" i="88"/>
  <c r="T98" i="88"/>
  <c r="V17" i="88"/>
  <c r="T17" i="88"/>
  <c r="V78" i="88"/>
  <c r="T78" i="88"/>
  <c r="V94" i="88"/>
  <c r="T94" i="88"/>
  <c r="V29" i="88"/>
  <c r="T29" i="88"/>
  <c r="V76" i="88"/>
  <c r="T76" i="88"/>
  <c r="V8" i="88"/>
  <c r="T8" i="88"/>
  <c r="V59" i="88"/>
  <c r="T59" i="88"/>
  <c r="V22" i="88"/>
  <c r="T22" i="88"/>
  <c r="V122" i="88"/>
  <c r="T122" i="88"/>
  <c r="V45" i="88"/>
  <c r="T45" i="88"/>
  <c r="V93" i="88"/>
  <c r="T93" i="88"/>
  <c r="V91" i="88"/>
  <c r="T91" i="88"/>
  <c r="V86" i="88"/>
  <c r="T86" i="88"/>
  <c r="V136" i="88"/>
  <c r="T136" i="88"/>
  <c r="V21" i="88"/>
  <c r="T21" i="88"/>
  <c r="V109" i="88"/>
  <c r="T109" i="88"/>
  <c r="V48" i="88"/>
  <c r="T48" i="88"/>
  <c r="V144" i="88"/>
  <c r="T144" i="88"/>
  <c r="V129" i="88"/>
  <c r="T129" i="88"/>
  <c r="V52" i="88"/>
  <c r="T52" i="88"/>
  <c r="V37" i="88"/>
  <c r="T37" i="88"/>
  <c r="V147" i="88"/>
  <c r="T147" i="88"/>
  <c r="V131" i="88"/>
  <c r="T131" i="88"/>
  <c r="V123" i="88"/>
  <c r="T123" i="88"/>
  <c r="V60" i="88"/>
  <c r="T60" i="88"/>
  <c r="V135" i="88"/>
  <c r="T135" i="88"/>
  <c r="V116" i="88"/>
  <c r="T116" i="88"/>
  <c r="V12" i="88"/>
  <c r="T12" i="88"/>
  <c r="V33" i="88"/>
  <c r="T33" i="88"/>
  <c r="V142" i="88"/>
  <c r="T142" i="88"/>
  <c r="V106" i="88"/>
  <c r="T106" i="88"/>
  <c r="V40" i="88"/>
  <c r="T40" i="88"/>
  <c r="V149" i="88"/>
  <c r="T149" i="88"/>
  <c r="V14" i="88"/>
  <c r="T14" i="88"/>
  <c r="V58" i="88"/>
  <c r="T58" i="88"/>
  <c r="V108" i="88"/>
  <c r="T108" i="88"/>
  <c r="V110" i="88"/>
  <c r="T110" i="88"/>
  <c r="V26" i="88"/>
  <c r="T26" i="88"/>
  <c r="V10" i="88"/>
  <c r="T10" i="88"/>
  <c r="V148" i="88"/>
  <c r="T148" i="88"/>
  <c r="V138" i="88"/>
  <c r="T138" i="88"/>
  <c r="V65" i="88"/>
  <c r="T65" i="88"/>
  <c r="V79" i="88"/>
  <c r="T79" i="88"/>
  <c r="V69" i="88"/>
  <c r="T69" i="88"/>
  <c r="V39" i="88"/>
  <c r="T39" i="88"/>
  <c r="V97" i="88"/>
  <c r="T97" i="88"/>
  <c r="V80" i="88"/>
  <c r="T80" i="88"/>
  <c r="V28" i="88"/>
  <c r="T28" i="88"/>
  <c r="V74" i="88"/>
  <c r="T74" i="88"/>
  <c r="V90" i="88"/>
  <c r="T90" i="88"/>
  <c r="V115" i="88"/>
  <c r="T115" i="88"/>
  <c r="V31" i="88"/>
  <c r="T31" i="88"/>
  <c r="V16" i="88"/>
  <c r="T16" i="88"/>
  <c r="V18" i="88"/>
  <c r="T18" i="88"/>
  <c r="V141" i="88"/>
  <c r="T141" i="88"/>
  <c r="V103" i="88"/>
  <c r="T103" i="88"/>
  <c r="V92" i="88"/>
  <c r="T92" i="88"/>
  <c r="V75" i="88"/>
  <c r="T75" i="88"/>
  <c r="V137" i="88"/>
  <c r="T137" i="88"/>
  <c r="V111" i="88"/>
  <c r="T111" i="88"/>
  <c r="V56" i="88"/>
  <c r="T56" i="88"/>
  <c r="V112" i="88"/>
  <c r="T112" i="88"/>
  <c r="V104" i="88"/>
  <c r="T104" i="88"/>
  <c r="V19" i="88"/>
  <c r="T19" i="88"/>
  <c r="V85" i="88"/>
  <c r="T85" i="88"/>
  <c r="V72" i="88"/>
  <c r="T72" i="88"/>
  <c r="V150" i="88"/>
  <c r="T150" i="88"/>
  <c r="BG5" i="6"/>
  <c r="Y4" i="63" s="1"/>
  <c r="S5" i="53"/>
  <c r="T5" i="53" s="1"/>
  <c r="BG67" i="6"/>
  <c r="Y66" i="63" s="1"/>
  <c r="AK66" i="63" s="1"/>
  <c r="S67" i="53"/>
  <c r="T67" i="53" s="1"/>
  <c r="BO116" i="55"/>
  <c r="BP116" i="55" s="1"/>
  <c r="BQ116" i="55" s="1"/>
  <c r="Y115" i="68" s="1"/>
  <c r="AK115" i="68" s="1"/>
  <c r="AW116" i="55"/>
  <c r="AX116" i="55" s="1"/>
  <c r="AY116" i="55" s="1"/>
  <c r="V115" i="68" s="1"/>
  <c r="AH115" i="68" s="1"/>
  <c r="AQ116" i="55"/>
  <c r="AR116" i="55" s="1"/>
  <c r="AS116" i="55" s="1"/>
  <c r="U115" i="68" s="1"/>
  <c r="AG115" i="68" s="1"/>
  <c r="AE116" i="55"/>
  <c r="AF116" i="55" s="1"/>
  <c r="AG116" i="55" s="1"/>
  <c r="S115" i="68" s="1"/>
  <c r="AE115" i="68" s="1"/>
  <c r="CA116" i="55"/>
  <c r="CB116" i="55" s="1"/>
  <c r="CC116" i="55" s="1"/>
  <c r="AA115" i="68" s="1"/>
  <c r="AM115" i="68" s="1"/>
  <c r="S116" i="55"/>
  <c r="T116" i="55" s="1"/>
  <c r="U116" i="55" s="1"/>
  <c r="Q115" i="68" s="1"/>
  <c r="AC115" i="68" s="1"/>
  <c r="BI116" i="55"/>
  <c r="BJ116" i="55" s="1"/>
  <c r="BK116" i="55" s="1"/>
  <c r="X115" i="68" s="1"/>
  <c r="AJ115" i="68" s="1"/>
  <c r="Y116" i="55"/>
  <c r="Z116" i="55" s="1"/>
  <c r="AA116" i="55" s="1"/>
  <c r="R115" i="68" s="1"/>
  <c r="AD115" i="68" s="1"/>
  <c r="AK116" i="55"/>
  <c r="AL116" i="55" s="1"/>
  <c r="AM116" i="55" s="1"/>
  <c r="T115" i="68" s="1"/>
  <c r="AF115" i="68" s="1"/>
  <c r="BC116" i="55"/>
  <c r="BD116" i="55" s="1"/>
  <c r="BE116" i="55" s="1"/>
  <c r="W115" i="68" s="1"/>
  <c r="AI115" i="68" s="1"/>
  <c r="BU116" i="55"/>
  <c r="BV116" i="55" s="1"/>
  <c r="BW116" i="55" s="1"/>
  <c r="Z115" i="68" s="1"/>
  <c r="AL115" i="68" s="1"/>
  <c r="M116" i="55"/>
  <c r="N116" i="55" s="1"/>
  <c r="O116" i="55" s="1"/>
  <c r="BA129" i="6"/>
  <c r="X128" i="63" s="1"/>
  <c r="AJ128" i="63" s="1"/>
  <c r="Q129" i="53"/>
  <c r="R129" i="53" s="1"/>
  <c r="AY30" i="51"/>
  <c r="AZ30" i="51" s="1"/>
  <c r="BA30" i="51" s="1"/>
  <c r="X29" i="65" s="1"/>
  <c r="AJ29" i="65" s="1"/>
  <c r="CC30" i="51"/>
  <c r="CD30" i="51" s="1"/>
  <c r="CE30" i="51" s="1"/>
  <c r="AC29" i="65" s="1"/>
  <c r="AO29" i="65" s="1"/>
  <c r="AA30" i="51"/>
  <c r="AB30" i="51" s="1"/>
  <c r="AC30" i="51" s="1"/>
  <c r="T29" i="65" s="1"/>
  <c r="AF29" i="65" s="1"/>
  <c r="AM30" i="51"/>
  <c r="AN30" i="51" s="1"/>
  <c r="AO30" i="51" s="1"/>
  <c r="V29" i="65" s="1"/>
  <c r="AH29" i="65" s="1"/>
  <c r="BQ30" i="51"/>
  <c r="BR30" i="51" s="1"/>
  <c r="BS30" i="51" s="1"/>
  <c r="AA29" i="65" s="1"/>
  <c r="AM29" i="65" s="1"/>
  <c r="AG30" i="51"/>
  <c r="AH30" i="51" s="1"/>
  <c r="AI30" i="51" s="1"/>
  <c r="U29" i="65" s="1"/>
  <c r="AG29" i="65" s="1"/>
  <c r="BK30" i="51"/>
  <c r="BL30" i="51" s="1"/>
  <c r="BM30" i="51" s="1"/>
  <c r="Z29" i="65" s="1"/>
  <c r="AL29" i="65" s="1"/>
  <c r="BE30" i="51"/>
  <c r="BF30" i="51" s="1"/>
  <c r="BG30" i="51" s="1"/>
  <c r="Y29" i="65" s="1"/>
  <c r="AK29" i="65" s="1"/>
  <c r="U30" i="51"/>
  <c r="V30" i="51" s="1"/>
  <c r="W30" i="51" s="1"/>
  <c r="S29" i="65" s="1"/>
  <c r="AE29" i="65" s="1"/>
  <c r="AS30" i="51"/>
  <c r="AT30" i="51" s="1"/>
  <c r="AU30" i="51" s="1"/>
  <c r="W29" i="65" s="1"/>
  <c r="AI29" i="65" s="1"/>
  <c r="BW30" i="51"/>
  <c r="BX30" i="51" s="1"/>
  <c r="BY30" i="51" s="1"/>
  <c r="AB29" i="65" s="1"/>
  <c r="AN29" i="65" s="1"/>
  <c r="O30" i="51"/>
  <c r="P30" i="51" s="1"/>
  <c r="BE25" i="51"/>
  <c r="BF25" i="51" s="1"/>
  <c r="BG25" i="51" s="1"/>
  <c r="Y24" i="65" s="1"/>
  <c r="AK24" i="65" s="1"/>
  <c r="AM25" i="51"/>
  <c r="AN25" i="51" s="1"/>
  <c r="AO25" i="51" s="1"/>
  <c r="V24" i="65" s="1"/>
  <c r="AH24" i="65" s="1"/>
  <c r="BQ25" i="51"/>
  <c r="BR25" i="51" s="1"/>
  <c r="BS25" i="51" s="1"/>
  <c r="AA24" i="65" s="1"/>
  <c r="AM24" i="65" s="1"/>
  <c r="CC25" i="51"/>
  <c r="CD25" i="51" s="1"/>
  <c r="CE25" i="51" s="1"/>
  <c r="AC24" i="65" s="1"/>
  <c r="AO24" i="65" s="1"/>
  <c r="AY25" i="51"/>
  <c r="AZ25" i="51" s="1"/>
  <c r="BA25" i="51" s="1"/>
  <c r="X24" i="65" s="1"/>
  <c r="AJ24" i="65" s="1"/>
  <c r="AA25" i="51"/>
  <c r="AB25" i="51" s="1"/>
  <c r="AC25" i="51" s="1"/>
  <c r="T24" i="65" s="1"/>
  <c r="AF24" i="65" s="1"/>
  <c r="BW25" i="51"/>
  <c r="BX25" i="51" s="1"/>
  <c r="BY25" i="51" s="1"/>
  <c r="AB24" i="65" s="1"/>
  <c r="AN24" i="65" s="1"/>
  <c r="AG25" i="51"/>
  <c r="AH25" i="51" s="1"/>
  <c r="AI25" i="51" s="1"/>
  <c r="U24" i="65" s="1"/>
  <c r="AG24" i="65" s="1"/>
  <c r="AS25" i="51"/>
  <c r="AT25" i="51" s="1"/>
  <c r="AU25" i="51" s="1"/>
  <c r="W24" i="65" s="1"/>
  <c r="AI24" i="65" s="1"/>
  <c r="BK25" i="51"/>
  <c r="BL25" i="51" s="1"/>
  <c r="BM25" i="51" s="1"/>
  <c r="Z24" i="65" s="1"/>
  <c r="AL24" i="65" s="1"/>
  <c r="U25" i="51"/>
  <c r="V25" i="51" s="1"/>
  <c r="W25" i="51" s="1"/>
  <c r="S24" i="65" s="1"/>
  <c r="AE24" i="65" s="1"/>
  <c r="O25" i="51"/>
  <c r="P25" i="51" s="1"/>
  <c r="BA25" i="6"/>
  <c r="X24" i="63" s="1"/>
  <c r="AJ24" i="63" s="1"/>
  <c r="Q25" i="53"/>
  <c r="R25" i="53" s="1"/>
  <c r="AA144" i="53"/>
  <c r="AB144" i="53" s="1"/>
  <c r="CE144" i="6"/>
  <c r="AC143" i="63" s="1"/>
  <c r="AO143" i="63" s="1"/>
  <c r="Y27" i="53"/>
  <c r="Z27" i="53" s="1"/>
  <c r="BY27" i="6"/>
  <c r="AB26" i="63" s="1"/>
  <c r="AN26" i="63" s="1"/>
  <c r="AC67" i="6"/>
  <c r="T66" i="63" s="1"/>
  <c r="AF66" i="63" s="1"/>
  <c r="I67" i="53"/>
  <c r="J67" i="53" s="1"/>
  <c r="BY62" i="6"/>
  <c r="AB61" i="63" s="1"/>
  <c r="AN61" i="63" s="1"/>
  <c r="Y62" i="53"/>
  <c r="Z62" i="53" s="1"/>
  <c r="J137" i="80"/>
  <c r="N137" i="80"/>
  <c r="O137" i="80" s="1"/>
  <c r="BY133" i="6"/>
  <c r="AB132" i="63" s="1"/>
  <c r="AN132" i="63" s="1"/>
  <c r="Y133" i="53"/>
  <c r="Z133" i="53" s="1"/>
  <c r="CC32" i="6"/>
  <c r="CD32" i="6" s="1"/>
  <c r="AY32" i="6"/>
  <c r="AZ32" i="6" s="1"/>
  <c r="AA32" i="6"/>
  <c r="AB32" i="6" s="1"/>
  <c r="AM32" i="6"/>
  <c r="AN32" i="6" s="1"/>
  <c r="AG32" i="6"/>
  <c r="AH32" i="6" s="1"/>
  <c r="BK32" i="6"/>
  <c r="BL32" i="6" s="1"/>
  <c r="BE32" i="6"/>
  <c r="BF32" i="6" s="1"/>
  <c r="BW32" i="6"/>
  <c r="BX32" i="6" s="1"/>
  <c r="U32" i="6"/>
  <c r="V32" i="6" s="1"/>
  <c r="BQ32" i="6"/>
  <c r="BR32" i="6" s="1"/>
  <c r="AS32" i="6"/>
  <c r="AT32" i="6" s="1"/>
  <c r="O32" i="6"/>
  <c r="P32" i="6" s="1"/>
  <c r="S32" i="88" s="1"/>
  <c r="BY84" i="6"/>
  <c r="AB83" i="63" s="1"/>
  <c r="AN83" i="63" s="1"/>
  <c r="Y84" i="53"/>
  <c r="Z84" i="53" s="1"/>
  <c r="BY20" i="6"/>
  <c r="AB19" i="63" s="1"/>
  <c r="AN19" i="63" s="1"/>
  <c r="Y20" i="53"/>
  <c r="Z20" i="53" s="1"/>
  <c r="BG51" i="6"/>
  <c r="Y50" i="63" s="1"/>
  <c r="AK50" i="63" s="1"/>
  <c r="S51" i="53"/>
  <c r="T51" i="53" s="1"/>
  <c r="W116" i="6"/>
  <c r="S115" i="63" s="1"/>
  <c r="AE115" i="63" s="1"/>
  <c r="G116" i="53"/>
  <c r="H116" i="53" s="1"/>
  <c r="AA58" i="53"/>
  <c r="AB58" i="53" s="1"/>
  <c r="CE58" i="6"/>
  <c r="AC57" i="63" s="1"/>
  <c r="AO57" i="63" s="1"/>
  <c r="AC30" i="6"/>
  <c r="T29" i="63" s="1"/>
  <c r="AF29" i="63" s="1"/>
  <c r="I30" i="53"/>
  <c r="J30" i="53" s="1"/>
  <c r="G145" i="56"/>
  <c r="R143" i="63"/>
  <c r="AD143" i="63" s="1"/>
  <c r="Q143" i="63"/>
  <c r="BA24" i="6"/>
  <c r="X23" i="63" s="1"/>
  <c r="AJ23" i="63" s="1"/>
  <c r="Q24" i="53"/>
  <c r="R24" i="53" s="1"/>
  <c r="W101" i="6"/>
  <c r="S100" i="63" s="1"/>
  <c r="AE100" i="63" s="1"/>
  <c r="G101" i="53"/>
  <c r="H101" i="53" s="1"/>
  <c r="BG36" i="6"/>
  <c r="Y35" i="63" s="1"/>
  <c r="AK35" i="63" s="1"/>
  <c r="S36" i="53"/>
  <c r="T36" i="53" s="1"/>
  <c r="AO118" i="6"/>
  <c r="V117" i="63" s="1"/>
  <c r="AH117" i="63" s="1"/>
  <c r="M118" i="53"/>
  <c r="N118" i="53" s="1"/>
  <c r="AU132" i="6"/>
  <c r="W131" i="63" s="1"/>
  <c r="AI131" i="63" s="1"/>
  <c r="O132" i="53"/>
  <c r="P132" i="53" s="1"/>
  <c r="BW97" i="51"/>
  <c r="BX97" i="51" s="1"/>
  <c r="BY97" i="51" s="1"/>
  <c r="AB96" i="65" s="1"/>
  <c r="AN96" i="65" s="1"/>
  <c r="CC97" i="51"/>
  <c r="CD97" i="51" s="1"/>
  <c r="CE97" i="51" s="1"/>
  <c r="AC96" i="65" s="1"/>
  <c r="AO96" i="65" s="1"/>
  <c r="BE97" i="51"/>
  <c r="BF97" i="51" s="1"/>
  <c r="BG97" i="51" s="1"/>
  <c r="Y96" i="65" s="1"/>
  <c r="AK96" i="65" s="1"/>
  <c r="AG97" i="51"/>
  <c r="AH97" i="51" s="1"/>
  <c r="AI97" i="51" s="1"/>
  <c r="U96" i="65" s="1"/>
  <c r="AG96" i="65" s="1"/>
  <c r="AS97" i="51"/>
  <c r="AT97" i="51" s="1"/>
  <c r="AU97" i="51" s="1"/>
  <c r="W96" i="65" s="1"/>
  <c r="AI96" i="65" s="1"/>
  <c r="AA97" i="51"/>
  <c r="AB97" i="51" s="1"/>
  <c r="AC97" i="51" s="1"/>
  <c r="T96" i="65" s="1"/>
  <c r="AF96" i="65" s="1"/>
  <c r="AM97" i="51"/>
  <c r="AN97" i="51" s="1"/>
  <c r="AO97" i="51" s="1"/>
  <c r="V96" i="65" s="1"/>
  <c r="AH96" i="65" s="1"/>
  <c r="U97" i="51"/>
  <c r="V97" i="51" s="1"/>
  <c r="W97" i="51" s="1"/>
  <c r="S96" i="65" s="1"/>
  <c r="AE96" i="65" s="1"/>
  <c r="BK97" i="51"/>
  <c r="BL97" i="51" s="1"/>
  <c r="BM97" i="51" s="1"/>
  <c r="Z96" i="65" s="1"/>
  <c r="AL96" i="65" s="1"/>
  <c r="AY97" i="51"/>
  <c r="AZ97" i="51" s="1"/>
  <c r="BA97" i="51" s="1"/>
  <c r="X96" i="65" s="1"/>
  <c r="AJ96" i="65" s="1"/>
  <c r="BQ97" i="51"/>
  <c r="BR97" i="51" s="1"/>
  <c r="BS97" i="51" s="1"/>
  <c r="AA96" i="65" s="1"/>
  <c r="AM96" i="65" s="1"/>
  <c r="O97" i="51"/>
  <c r="P97" i="51" s="1"/>
  <c r="BM119" i="6"/>
  <c r="Z118" i="63" s="1"/>
  <c r="AL118" i="63" s="1"/>
  <c r="U119" i="53"/>
  <c r="V119" i="53" s="1"/>
  <c r="CC27" i="51"/>
  <c r="CD27" i="51" s="1"/>
  <c r="CE27" i="51" s="1"/>
  <c r="AC26" i="65" s="1"/>
  <c r="AO26" i="65" s="1"/>
  <c r="BW27" i="51"/>
  <c r="BX27" i="51" s="1"/>
  <c r="BY27" i="51" s="1"/>
  <c r="AB26" i="65" s="1"/>
  <c r="AN26" i="65" s="1"/>
  <c r="AS27" i="51"/>
  <c r="AT27" i="51" s="1"/>
  <c r="AU27" i="51" s="1"/>
  <c r="W26" i="65" s="1"/>
  <c r="AI26" i="65" s="1"/>
  <c r="AG27" i="51"/>
  <c r="AH27" i="51" s="1"/>
  <c r="AI27" i="51" s="1"/>
  <c r="U26" i="65" s="1"/>
  <c r="AG26" i="65" s="1"/>
  <c r="BK27" i="51"/>
  <c r="BL27" i="51" s="1"/>
  <c r="BM27" i="51" s="1"/>
  <c r="Z26" i="65" s="1"/>
  <c r="AL26" i="65" s="1"/>
  <c r="AY27" i="51"/>
  <c r="AZ27" i="51" s="1"/>
  <c r="BA27" i="51" s="1"/>
  <c r="X26" i="65" s="1"/>
  <c r="AJ26" i="65" s="1"/>
  <c r="U27" i="51"/>
  <c r="V27" i="51" s="1"/>
  <c r="W27" i="51" s="1"/>
  <c r="S26" i="65" s="1"/>
  <c r="AE26" i="65" s="1"/>
  <c r="AM27" i="51"/>
  <c r="AN27" i="51" s="1"/>
  <c r="AO27" i="51" s="1"/>
  <c r="V26" i="65" s="1"/>
  <c r="AH26" i="65" s="1"/>
  <c r="AA27" i="51"/>
  <c r="AB27" i="51" s="1"/>
  <c r="AC27" i="51" s="1"/>
  <c r="T26" i="65" s="1"/>
  <c r="AF26" i="65" s="1"/>
  <c r="BQ27" i="51"/>
  <c r="BR27" i="51" s="1"/>
  <c r="BS27" i="51" s="1"/>
  <c r="AA26" i="65" s="1"/>
  <c r="AM26" i="65" s="1"/>
  <c r="BE27" i="51"/>
  <c r="BF27" i="51" s="1"/>
  <c r="BG27" i="51" s="1"/>
  <c r="Y26" i="65" s="1"/>
  <c r="AK26" i="65" s="1"/>
  <c r="O27" i="51"/>
  <c r="P27" i="51" s="1"/>
  <c r="CC47" i="51"/>
  <c r="CD47" i="51" s="1"/>
  <c r="CE47" i="51" s="1"/>
  <c r="AC46" i="65" s="1"/>
  <c r="AO46" i="65" s="1"/>
  <c r="AA47" i="51"/>
  <c r="AB47" i="51" s="1"/>
  <c r="AC47" i="51" s="1"/>
  <c r="T46" i="65" s="1"/>
  <c r="AF46" i="65" s="1"/>
  <c r="BW47" i="51"/>
  <c r="BX47" i="51" s="1"/>
  <c r="BY47" i="51" s="1"/>
  <c r="AB46" i="65" s="1"/>
  <c r="AN46" i="65" s="1"/>
  <c r="BE47" i="51"/>
  <c r="BF47" i="51" s="1"/>
  <c r="BG47" i="51" s="1"/>
  <c r="Y46" i="65" s="1"/>
  <c r="AK46" i="65" s="1"/>
  <c r="AS47" i="51"/>
  <c r="AT47" i="51" s="1"/>
  <c r="AU47" i="51" s="1"/>
  <c r="W46" i="65" s="1"/>
  <c r="AI46" i="65" s="1"/>
  <c r="BK47" i="51"/>
  <c r="BL47" i="51" s="1"/>
  <c r="BM47" i="51" s="1"/>
  <c r="Z46" i="65" s="1"/>
  <c r="AL46" i="65" s="1"/>
  <c r="BQ47" i="51"/>
  <c r="BR47" i="51" s="1"/>
  <c r="BS47" i="51" s="1"/>
  <c r="AA46" i="65" s="1"/>
  <c r="AM46" i="65" s="1"/>
  <c r="AY47" i="51"/>
  <c r="AZ47" i="51" s="1"/>
  <c r="BA47" i="51" s="1"/>
  <c r="X46" i="65" s="1"/>
  <c r="AJ46" i="65" s="1"/>
  <c r="AG47" i="51"/>
  <c r="AH47" i="51" s="1"/>
  <c r="AI47" i="51" s="1"/>
  <c r="U46" i="65" s="1"/>
  <c r="AG46" i="65" s="1"/>
  <c r="U47" i="51"/>
  <c r="V47" i="51" s="1"/>
  <c r="W47" i="51" s="1"/>
  <c r="S46" i="65" s="1"/>
  <c r="AE46" i="65" s="1"/>
  <c r="AM47" i="51"/>
  <c r="AN47" i="51" s="1"/>
  <c r="AO47" i="51" s="1"/>
  <c r="V46" i="65" s="1"/>
  <c r="AH46" i="65" s="1"/>
  <c r="O47" i="51"/>
  <c r="P47" i="51" s="1"/>
  <c r="BK89" i="51"/>
  <c r="BL89" i="51" s="1"/>
  <c r="BM89" i="51" s="1"/>
  <c r="Z88" i="65" s="1"/>
  <c r="AL88" i="65" s="1"/>
  <c r="AS89" i="51"/>
  <c r="AT89" i="51" s="1"/>
  <c r="AU89" i="51" s="1"/>
  <c r="W88" i="65" s="1"/>
  <c r="AI88" i="65" s="1"/>
  <c r="AG89" i="51"/>
  <c r="AH89" i="51" s="1"/>
  <c r="AI89" i="51" s="1"/>
  <c r="U88" i="65" s="1"/>
  <c r="AG88" i="65" s="1"/>
  <c r="AA89" i="51"/>
  <c r="AB89" i="51" s="1"/>
  <c r="AC89" i="51" s="1"/>
  <c r="T88" i="65" s="1"/>
  <c r="AF88" i="65" s="1"/>
  <c r="BQ89" i="51"/>
  <c r="BR89" i="51" s="1"/>
  <c r="BS89" i="51" s="1"/>
  <c r="AA88" i="65" s="1"/>
  <c r="AM88" i="65" s="1"/>
  <c r="U89" i="51"/>
  <c r="V89" i="51" s="1"/>
  <c r="W89" i="51" s="1"/>
  <c r="S88" i="65" s="1"/>
  <c r="AE88" i="65" s="1"/>
  <c r="CC89" i="51"/>
  <c r="CD89" i="51" s="1"/>
  <c r="CE89" i="51" s="1"/>
  <c r="AC88" i="65" s="1"/>
  <c r="AO88" i="65" s="1"/>
  <c r="BE89" i="51"/>
  <c r="BF89" i="51" s="1"/>
  <c r="BG89" i="51" s="1"/>
  <c r="Y88" i="65" s="1"/>
  <c r="AK88" i="65" s="1"/>
  <c r="BW89" i="51"/>
  <c r="BX89" i="51" s="1"/>
  <c r="BY89" i="51" s="1"/>
  <c r="AB88" i="65" s="1"/>
  <c r="AN88" i="65" s="1"/>
  <c r="AY89" i="51"/>
  <c r="AZ89" i="51" s="1"/>
  <c r="BA89" i="51" s="1"/>
  <c r="X88" i="65" s="1"/>
  <c r="AJ88" i="65" s="1"/>
  <c r="AM89" i="51"/>
  <c r="AN89" i="51" s="1"/>
  <c r="AO89" i="51" s="1"/>
  <c r="V88" i="65" s="1"/>
  <c r="AH88" i="65" s="1"/>
  <c r="O89" i="51"/>
  <c r="P89" i="51" s="1"/>
  <c r="CC113" i="6"/>
  <c r="CD113" i="6" s="1"/>
  <c r="BW113" i="6"/>
  <c r="BX113" i="6" s="1"/>
  <c r="AY113" i="6"/>
  <c r="AZ113" i="6" s="1"/>
  <c r="AA113" i="6"/>
  <c r="AB113" i="6" s="1"/>
  <c r="AG113" i="6"/>
  <c r="AH113" i="6" s="1"/>
  <c r="AS113" i="6"/>
  <c r="AT113" i="6" s="1"/>
  <c r="BQ113" i="6"/>
  <c r="BR113" i="6" s="1"/>
  <c r="AM113" i="6"/>
  <c r="AN113" i="6" s="1"/>
  <c r="BE113" i="6"/>
  <c r="BF113" i="6" s="1"/>
  <c r="BK113" i="6"/>
  <c r="BL113" i="6" s="1"/>
  <c r="U113" i="6"/>
  <c r="V113" i="6" s="1"/>
  <c r="O113" i="6"/>
  <c r="P113" i="6" s="1"/>
  <c r="S113" i="88" s="1"/>
  <c r="BS45" i="6"/>
  <c r="AA44" i="63" s="1"/>
  <c r="AM44" i="63" s="1"/>
  <c r="W45" i="53"/>
  <c r="X45" i="53" s="1"/>
  <c r="AU89" i="6"/>
  <c r="W88" i="63" s="1"/>
  <c r="AI88" i="63" s="1"/>
  <c r="O89" i="53"/>
  <c r="P89" i="53" s="1"/>
  <c r="AE70" i="55"/>
  <c r="AF70" i="55" s="1"/>
  <c r="AG70" i="55" s="1"/>
  <c r="S69" i="68" s="1"/>
  <c r="AE69" i="68" s="1"/>
  <c r="BO70" i="55"/>
  <c r="BP70" i="55" s="1"/>
  <c r="BQ70" i="55" s="1"/>
  <c r="Y69" i="68" s="1"/>
  <c r="AK69" i="68" s="1"/>
  <c r="AK70" i="55"/>
  <c r="AL70" i="55" s="1"/>
  <c r="AM70" i="55" s="1"/>
  <c r="T69" i="68" s="1"/>
  <c r="AF69" i="68" s="1"/>
  <c r="BC70" i="55"/>
  <c r="BD70" i="55" s="1"/>
  <c r="BE70" i="55" s="1"/>
  <c r="W69" i="68" s="1"/>
  <c r="AI69" i="68" s="1"/>
  <c r="Y70" i="55"/>
  <c r="Z70" i="55" s="1"/>
  <c r="AA70" i="55" s="1"/>
  <c r="R69" i="68" s="1"/>
  <c r="AD69" i="68" s="1"/>
  <c r="S70" i="55"/>
  <c r="T70" i="55" s="1"/>
  <c r="U70" i="55" s="1"/>
  <c r="Q69" i="68" s="1"/>
  <c r="AC69" i="68" s="1"/>
  <c r="AQ70" i="55"/>
  <c r="AR70" i="55" s="1"/>
  <c r="AS70" i="55" s="1"/>
  <c r="U69" i="68" s="1"/>
  <c r="AG69" i="68" s="1"/>
  <c r="BI70" i="55"/>
  <c r="BJ70" i="55" s="1"/>
  <c r="BK70" i="55" s="1"/>
  <c r="X69" i="68" s="1"/>
  <c r="AJ69" i="68" s="1"/>
  <c r="AW70" i="55"/>
  <c r="AX70" i="55" s="1"/>
  <c r="AY70" i="55" s="1"/>
  <c r="V69" i="68" s="1"/>
  <c r="AH69" i="68" s="1"/>
  <c r="CA70" i="55"/>
  <c r="CB70" i="55" s="1"/>
  <c r="CC70" i="55" s="1"/>
  <c r="AA69" i="68" s="1"/>
  <c r="AM69" i="68" s="1"/>
  <c r="BU70" i="55"/>
  <c r="BV70" i="55" s="1"/>
  <c r="BW70" i="55" s="1"/>
  <c r="Z69" i="68" s="1"/>
  <c r="AL69" i="68" s="1"/>
  <c r="M70" i="55"/>
  <c r="N70" i="55" s="1"/>
  <c r="O70" i="55" s="1"/>
  <c r="BS124" i="6"/>
  <c r="AA123" i="63" s="1"/>
  <c r="AM123" i="63" s="1"/>
  <c r="W124" i="53"/>
  <c r="X124" i="53" s="1"/>
  <c r="BG74" i="6"/>
  <c r="Y73" i="63" s="1"/>
  <c r="AK73" i="63" s="1"/>
  <c r="S74" i="53"/>
  <c r="T74" i="53" s="1"/>
  <c r="AO70" i="6"/>
  <c r="V69" i="63" s="1"/>
  <c r="AH69" i="63" s="1"/>
  <c r="M70" i="53"/>
  <c r="N70" i="53" s="1"/>
  <c r="BA73" i="6"/>
  <c r="X72" i="63" s="1"/>
  <c r="AJ72" i="63" s="1"/>
  <c r="Q73" i="53"/>
  <c r="R73" i="53" s="1"/>
  <c r="AU142" i="6"/>
  <c r="W141" i="63" s="1"/>
  <c r="AI141" i="63" s="1"/>
  <c r="O142" i="53"/>
  <c r="P142" i="53" s="1"/>
  <c r="F41" i="56"/>
  <c r="Q40" i="6"/>
  <c r="E40" i="53"/>
  <c r="BY22" i="6"/>
  <c r="AB21" i="63" s="1"/>
  <c r="AN21" i="63" s="1"/>
  <c r="Y22" i="53"/>
  <c r="Z22" i="53" s="1"/>
  <c r="AI35" i="6"/>
  <c r="U34" i="63" s="1"/>
  <c r="AG34" i="63" s="1"/>
  <c r="K35" i="53"/>
  <c r="L35" i="53" s="1"/>
  <c r="AU46" i="6"/>
  <c r="W45" i="63" s="1"/>
  <c r="AI45" i="63" s="1"/>
  <c r="O46" i="53"/>
  <c r="P46" i="53" s="1"/>
  <c r="AG123" i="51"/>
  <c r="AH123" i="51" s="1"/>
  <c r="AI123" i="51" s="1"/>
  <c r="U122" i="65" s="1"/>
  <c r="AG122" i="65" s="1"/>
  <c r="BE123" i="51"/>
  <c r="BF123" i="51" s="1"/>
  <c r="BG123" i="51" s="1"/>
  <c r="Y122" i="65" s="1"/>
  <c r="AK122" i="65" s="1"/>
  <c r="AA123" i="51"/>
  <c r="AB123" i="51" s="1"/>
  <c r="AC123" i="51" s="1"/>
  <c r="T122" i="65" s="1"/>
  <c r="AF122" i="65" s="1"/>
  <c r="BW123" i="51"/>
  <c r="BX123" i="51" s="1"/>
  <c r="BY123" i="51" s="1"/>
  <c r="AB122" i="65" s="1"/>
  <c r="AN122" i="65" s="1"/>
  <c r="AM123" i="51"/>
  <c r="AN123" i="51" s="1"/>
  <c r="AO123" i="51" s="1"/>
  <c r="V122" i="65" s="1"/>
  <c r="AH122" i="65" s="1"/>
  <c r="AS123" i="51"/>
  <c r="AT123" i="51" s="1"/>
  <c r="AU123" i="51" s="1"/>
  <c r="W122" i="65" s="1"/>
  <c r="AI122" i="65" s="1"/>
  <c r="CC123" i="51"/>
  <c r="CD123" i="51" s="1"/>
  <c r="CE123" i="51" s="1"/>
  <c r="AC122" i="65" s="1"/>
  <c r="AO122" i="65" s="1"/>
  <c r="BK123" i="51"/>
  <c r="BL123" i="51" s="1"/>
  <c r="BM123" i="51" s="1"/>
  <c r="Z122" i="65" s="1"/>
  <c r="AL122" i="65" s="1"/>
  <c r="AY123" i="51"/>
  <c r="AZ123" i="51" s="1"/>
  <c r="BA123" i="51" s="1"/>
  <c r="X122" i="65" s="1"/>
  <c r="AJ122" i="65" s="1"/>
  <c r="U123" i="51"/>
  <c r="V123" i="51" s="1"/>
  <c r="W123" i="51" s="1"/>
  <c r="S122" i="65" s="1"/>
  <c r="AE122" i="65" s="1"/>
  <c r="BQ123" i="51"/>
  <c r="BR123" i="51" s="1"/>
  <c r="BS123" i="51" s="1"/>
  <c r="AA122" i="65" s="1"/>
  <c r="AM122" i="65" s="1"/>
  <c r="O123" i="51"/>
  <c r="P123" i="51" s="1"/>
  <c r="Y80" i="55"/>
  <c r="Z80" i="55" s="1"/>
  <c r="AA80" i="55" s="1"/>
  <c r="R79" i="68" s="1"/>
  <c r="AD79" i="68" s="1"/>
  <c r="AW80" i="55"/>
  <c r="AX80" i="55" s="1"/>
  <c r="AY80" i="55" s="1"/>
  <c r="V79" i="68" s="1"/>
  <c r="AH79" i="68" s="1"/>
  <c r="BO80" i="55"/>
  <c r="BP80" i="55" s="1"/>
  <c r="BQ80" i="55" s="1"/>
  <c r="Y79" i="68" s="1"/>
  <c r="AK79" i="68" s="1"/>
  <c r="BC80" i="55"/>
  <c r="BD80" i="55" s="1"/>
  <c r="BE80" i="55" s="1"/>
  <c r="W79" i="68" s="1"/>
  <c r="AI79" i="68" s="1"/>
  <c r="CA80" i="55"/>
  <c r="CB80" i="55" s="1"/>
  <c r="CC80" i="55" s="1"/>
  <c r="AA79" i="68" s="1"/>
  <c r="AM79" i="68" s="1"/>
  <c r="AK80" i="55"/>
  <c r="AL80" i="55" s="1"/>
  <c r="AM80" i="55" s="1"/>
  <c r="T79" i="68" s="1"/>
  <c r="AF79" i="68" s="1"/>
  <c r="AE80" i="55"/>
  <c r="AF80" i="55" s="1"/>
  <c r="AG80" i="55" s="1"/>
  <c r="S79" i="68" s="1"/>
  <c r="AE79" i="68" s="1"/>
  <c r="BU80" i="55"/>
  <c r="BV80" i="55" s="1"/>
  <c r="BW80" i="55" s="1"/>
  <c r="Z79" i="68" s="1"/>
  <c r="AL79" i="68" s="1"/>
  <c r="BI80" i="55"/>
  <c r="BJ80" i="55" s="1"/>
  <c r="BK80" i="55" s="1"/>
  <c r="X79" i="68" s="1"/>
  <c r="AJ79" i="68" s="1"/>
  <c r="AQ80" i="55"/>
  <c r="AR80" i="55" s="1"/>
  <c r="AS80" i="55" s="1"/>
  <c r="U79" i="68" s="1"/>
  <c r="AG79" i="68" s="1"/>
  <c r="S80" i="55"/>
  <c r="T80" i="55" s="1"/>
  <c r="U80" i="55" s="1"/>
  <c r="Q79" i="68" s="1"/>
  <c r="AC79" i="68" s="1"/>
  <c r="M80" i="55"/>
  <c r="N80" i="55" s="1"/>
  <c r="O80" i="55" s="1"/>
  <c r="BG29" i="6"/>
  <c r="Y28" i="63" s="1"/>
  <c r="AK28" i="63" s="1"/>
  <c r="S29" i="53"/>
  <c r="T29" i="53" s="1"/>
  <c r="AC23" i="6"/>
  <c r="T22" i="63" s="1"/>
  <c r="AF22" i="63" s="1"/>
  <c r="I23" i="53"/>
  <c r="J23" i="53" s="1"/>
  <c r="AU44" i="6"/>
  <c r="W43" i="63" s="1"/>
  <c r="AI43" i="63" s="1"/>
  <c r="O44" i="53"/>
  <c r="P44" i="53" s="1"/>
  <c r="N28" i="80"/>
  <c r="O28" i="80" s="1"/>
  <c r="J28" i="80"/>
  <c r="W125" i="6"/>
  <c r="S124" i="63" s="1"/>
  <c r="AE124" i="63" s="1"/>
  <c r="G125" i="53"/>
  <c r="H125" i="53" s="1"/>
  <c r="AC122" i="6"/>
  <c r="T121" i="63" s="1"/>
  <c r="AF121" i="63" s="1"/>
  <c r="I122" i="53"/>
  <c r="J122" i="53" s="1"/>
  <c r="W117" i="6"/>
  <c r="S116" i="63" s="1"/>
  <c r="AE116" i="63" s="1"/>
  <c r="G117" i="53"/>
  <c r="H117" i="53" s="1"/>
  <c r="AI57" i="6"/>
  <c r="U56" i="63" s="1"/>
  <c r="AG56" i="63" s="1"/>
  <c r="K57" i="53"/>
  <c r="L57" i="53" s="1"/>
  <c r="AU52" i="6"/>
  <c r="W51" i="63" s="1"/>
  <c r="AI51" i="63" s="1"/>
  <c r="O52" i="53"/>
  <c r="P52" i="53" s="1"/>
  <c r="W98" i="6"/>
  <c r="S97" i="63" s="1"/>
  <c r="AE97" i="63" s="1"/>
  <c r="G98" i="53"/>
  <c r="H98" i="53" s="1"/>
  <c r="W76" i="6"/>
  <c r="S75" i="63" s="1"/>
  <c r="AE75" i="63" s="1"/>
  <c r="G76" i="53"/>
  <c r="H76" i="53" s="1"/>
  <c r="BM75" i="6"/>
  <c r="Z74" i="63" s="1"/>
  <c r="AL74" i="63" s="1"/>
  <c r="U75" i="53"/>
  <c r="V75" i="53" s="1"/>
  <c r="AO90" i="6"/>
  <c r="V89" i="63" s="1"/>
  <c r="AH89" i="63" s="1"/>
  <c r="M90" i="53"/>
  <c r="N90" i="53" s="1"/>
  <c r="J126" i="80"/>
  <c r="N126" i="80"/>
  <c r="O126" i="80" s="1"/>
  <c r="AA130" i="53"/>
  <c r="AB130" i="53" s="1"/>
  <c r="CE130" i="6"/>
  <c r="AC129" i="63" s="1"/>
  <c r="AO129" i="63" s="1"/>
  <c r="AA31" i="53"/>
  <c r="AB31" i="53" s="1"/>
  <c r="CE31" i="6"/>
  <c r="AC30" i="63" s="1"/>
  <c r="AO30" i="63" s="1"/>
  <c r="AI115" i="6"/>
  <c r="U114" i="63" s="1"/>
  <c r="AG114" i="63" s="1"/>
  <c r="K115" i="53"/>
  <c r="L115" i="53" s="1"/>
  <c r="AC95" i="6"/>
  <c r="T94" i="63" s="1"/>
  <c r="AF94" i="63" s="1"/>
  <c r="I95" i="53"/>
  <c r="J95" i="53" s="1"/>
  <c r="J92" i="80"/>
  <c r="N92" i="80"/>
  <c r="O92" i="80" s="1"/>
  <c r="J18" i="80"/>
  <c r="N18" i="80"/>
  <c r="O18" i="80" s="1"/>
  <c r="AA53" i="53"/>
  <c r="AB53" i="53" s="1"/>
  <c r="CE53" i="6"/>
  <c r="AC52" i="63" s="1"/>
  <c r="AO52" i="63" s="1"/>
  <c r="CA149" i="55"/>
  <c r="CB149" i="55" s="1"/>
  <c r="CC149" i="55" s="1"/>
  <c r="AA148" i="68" s="1"/>
  <c r="AM148" i="68" s="1"/>
  <c r="AK149" i="55"/>
  <c r="AL149" i="55" s="1"/>
  <c r="AM149" i="55" s="1"/>
  <c r="T148" i="68" s="1"/>
  <c r="AF148" i="68" s="1"/>
  <c r="AW149" i="55"/>
  <c r="AX149" i="55" s="1"/>
  <c r="AY149" i="55" s="1"/>
  <c r="V148" i="68" s="1"/>
  <c r="AH148" i="68" s="1"/>
  <c r="AQ149" i="55"/>
  <c r="AR149" i="55" s="1"/>
  <c r="AS149" i="55" s="1"/>
  <c r="U148" i="68" s="1"/>
  <c r="AG148" i="68" s="1"/>
  <c r="BO149" i="55"/>
  <c r="BP149" i="55" s="1"/>
  <c r="BQ149" i="55" s="1"/>
  <c r="Y148" i="68" s="1"/>
  <c r="AK148" i="68" s="1"/>
  <c r="BC149" i="55"/>
  <c r="BD149" i="55" s="1"/>
  <c r="BE149" i="55" s="1"/>
  <c r="W148" i="68" s="1"/>
  <c r="AI148" i="68" s="1"/>
  <c r="BU149" i="55"/>
  <c r="BV149" i="55" s="1"/>
  <c r="BW149" i="55" s="1"/>
  <c r="Z148" i="68" s="1"/>
  <c r="AL148" i="68" s="1"/>
  <c r="BI149" i="55"/>
  <c r="BJ149" i="55" s="1"/>
  <c r="BK149" i="55" s="1"/>
  <c r="X148" i="68" s="1"/>
  <c r="AJ148" i="68" s="1"/>
  <c r="Y149" i="55"/>
  <c r="Z149" i="55" s="1"/>
  <c r="AA149" i="55" s="1"/>
  <c r="R148" i="68" s="1"/>
  <c r="AD148" i="68" s="1"/>
  <c r="S149" i="55"/>
  <c r="T149" i="55" s="1"/>
  <c r="U149" i="55" s="1"/>
  <c r="Q148" i="68" s="1"/>
  <c r="AC148" i="68" s="1"/>
  <c r="AE149" i="55"/>
  <c r="AF149" i="55" s="1"/>
  <c r="AG149" i="55" s="1"/>
  <c r="S148" i="68" s="1"/>
  <c r="AE148" i="68" s="1"/>
  <c r="M149" i="55"/>
  <c r="N149" i="55" s="1"/>
  <c r="O149" i="55" s="1"/>
  <c r="BQ45" i="51"/>
  <c r="BR45" i="51" s="1"/>
  <c r="BS45" i="51" s="1"/>
  <c r="AA44" i="65" s="1"/>
  <c r="AM44" i="65" s="1"/>
  <c r="AY45" i="51"/>
  <c r="AZ45" i="51" s="1"/>
  <c r="BA45" i="51" s="1"/>
  <c r="X44" i="65" s="1"/>
  <c r="AJ44" i="65" s="1"/>
  <c r="U45" i="51"/>
  <c r="V45" i="51" s="1"/>
  <c r="W45" i="51" s="1"/>
  <c r="S44" i="65" s="1"/>
  <c r="AE44" i="65" s="1"/>
  <c r="CC45" i="51"/>
  <c r="CD45" i="51" s="1"/>
  <c r="CE45" i="51" s="1"/>
  <c r="AC44" i="65" s="1"/>
  <c r="AO44" i="65" s="1"/>
  <c r="AM45" i="51"/>
  <c r="AN45" i="51" s="1"/>
  <c r="AO45" i="51" s="1"/>
  <c r="V44" i="65" s="1"/>
  <c r="AH44" i="65" s="1"/>
  <c r="BK45" i="51"/>
  <c r="BL45" i="51" s="1"/>
  <c r="BM45" i="51" s="1"/>
  <c r="Z44" i="65" s="1"/>
  <c r="AL44" i="65" s="1"/>
  <c r="BE45" i="51"/>
  <c r="BF45" i="51" s="1"/>
  <c r="BG45" i="51" s="1"/>
  <c r="Y44" i="65" s="1"/>
  <c r="AK44" i="65" s="1"/>
  <c r="AA45" i="51"/>
  <c r="AB45" i="51" s="1"/>
  <c r="AC45" i="51" s="1"/>
  <c r="T44" i="65" s="1"/>
  <c r="AF44" i="65" s="1"/>
  <c r="AG45" i="51"/>
  <c r="AH45" i="51" s="1"/>
  <c r="AI45" i="51" s="1"/>
  <c r="U44" i="65" s="1"/>
  <c r="AG44" i="65" s="1"/>
  <c r="BW45" i="51"/>
  <c r="BX45" i="51" s="1"/>
  <c r="BY45" i="51" s="1"/>
  <c r="AB44" i="65" s="1"/>
  <c r="AN44" i="65" s="1"/>
  <c r="AS45" i="51"/>
  <c r="AT45" i="51" s="1"/>
  <c r="AU45" i="51" s="1"/>
  <c r="W44" i="65" s="1"/>
  <c r="AI44" i="65" s="1"/>
  <c r="O45" i="51"/>
  <c r="P45" i="51" s="1"/>
  <c r="BY123" i="6"/>
  <c r="AB122" i="63" s="1"/>
  <c r="AN122" i="63" s="1"/>
  <c r="Y123" i="53"/>
  <c r="Z123" i="53" s="1"/>
  <c r="Q79" i="53"/>
  <c r="R79" i="53" s="1"/>
  <c r="BA79" i="6"/>
  <c r="X78" i="63" s="1"/>
  <c r="AJ78" i="63" s="1"/>
  <c r="BY139" i="6"/>
  <c r="AB138" i="63" s="1"/>
  <c r="AN138" i="63" s="1"/>
  <c r="Y139" i="53"/>
  <c r="Z139" i="53" s="1"/>
  <c r="CC99" i="6"/>
  <c r="CD99" i="6" s="1"/>
  <c r="AY99" i="6"/>
  <c r="AZ99" i="6" s="1"/>
  <c r="AA99" i="6"/>
  <c r="AB99" i="6" s="1"/>
  <c r="AG99" i="6"/>
  <c r="AH99" i="6" s="1"/>
  <c r="BE99" i="6"/>
  <c r="BF99" i="6" s="1"/>
  <c r="BK99" i="6"/>
  <c r="BL99" i="6" s="1"/>
  <c r="BQ99" i="6"/>
  <c r="BR99" i="6" s="1"/>
  <c r="AS99" i="6"/>
  <c r="AT99" i="6" s="1"/>
  <c r="U99" i="6"/>
  <c r="V99" i="6" s="1"/>
  <c r="AM99" i="6"/>
  <c r="AN99" i="6" s="1"/>
  <c r="BW99" i="6"/>
  <c r="BX99" i="6" s="1"/>
  <c r="O99" i="6"/>
  <c r="P99" i="6" s="1"/>
  <c r="S99" i="88" s="1"/>
  <c r="AI145" i="6"/>
  <c r="U144" i="63" s="1"/>
  <c r="AG144" i="63" s="1"/>
  <c r="K145" i="53"/>
  <c r="L145" i="53" s="1"/>
  <c r="AO19" i="6"/>
  <c r="V18" i="63" s="1"/>
  <c r="AH18" i="63" s="1"/>
  <c r="M19" i="53"/>
  <c r="N19" i="53" s="1"/>
  <c r="BS149" i="6"/>
  <c r="AA148" i="63" s="1"/>
  <c r="AM148" i="63" s="1"/>
  <c r="W149" i="53"/>
  <c r="X149" i="53" s="1"/>
  <c r="BA126" i="6"/>
  <c r="X125" i="63" s="1"/>
  <c r="AJ125" i="63" s="1"/>
  <c r="Q126" i="53"/>
  <c r="R126" i="53" s="1"/>
  <c r="AC34" i="6"/>
  <c r="T33" i="63" s="1"/>
  <c r="AF33" i="63" s="1"/>
  <c r="I34" i="53"/>
  <c r="J34" i="53" s="1"/>
  <c r="CE48" i="6"/>
  <c r="AC47" i="63" s="1"/>
  <c r="AO47" i="63" s="1"/>
  <c r="AA48" i="53"/>
  <c r="AB48" i="53" s="1"/>
  <c r="F357" i="56"/>
  <c r="F53" i="53"/>
  <c r="W87" i="6"/>
  <c r="S86" i="63" s="1"/>
  <c r="AE86" i="63" s="1"/>
  <c r="G87" i="53"/>
  <c r="H87" i="53" s="1"/>
  <c r="AO68" i="6"/>
  <c r="V67" i="63" s="1"/>
  <c r="AH67" i="63" s="1"/>
  <c r="M68" i="53"/>
  <c r="N68" i="53" s="1"/>
  <c r="BG137" i="6"/>
  <c r="Y136" i="63" s="1"/>
  <c r="AK136" i="63" s="1"/>
  <c r="S137" i="53"/>
  <c r="T137" i="53" s="1"/>
  <c r="J60" i="80"/>
  <c r="N60" i="80"/>
  <c r="O60" i="80" s="1"/>
  <c r="Q18" i="63"/>
  <c r="G20" i="56"/>
  <c r="R18" i="63"/>
  <c r="AD18" i="63" s="1"/>
  <c r="AU12" i="6"/>
  <c r="W11" i="63" s="1"/>
  <c r="O12" i="53"/>
  <c r="P12" i="53" s="1"/>
  <c r="W37" i="6"/>
  <c r="S36" i="63" s="1"/>
  <c r="AE36" i="63" s="1"/>
  <c r="G37" i="53"/>
  <c r="H37" i="53" s="1"/>
  <c r="BS17" i="6"/>
  <c r="AA16" i="63" s="1"/>
  <c r="AM16" i="63" s="1"/>
  <c r="W17" i="53"/>
  <c r="X17" i="53" s="1"/>
  <c r="F422" i="56"/>
  <c r="F118" i="53"/>
  <c r="N21" i="80"/>
  <c r="O21" i="80" s="1"/>
  <c r="J21" i="80"/>
  <c r="Y96" i="55"/>
  <c r="Z96" i="55" s="1"/>
  <c r="AA96" i="55" s="1"/>
  <c r="R95" i="68" s="1"/>
  <c r="AD95" i="68" s="1"/>
  <c r="S96" i="55"/>
  <c r="T96" i="55" s="1"/>
  <c r="U96" i="55" s="1"/>
  <c r="Q95" i="68" s="1"/>
  <c r="AC95" i="68" s="1"/>
  <c r="AK96" i="55"/>
  <c r="AL96" i="55" s="1"/>
  <c r="AM96" i="55" s="1"/>
  <c r="T95" i="68" s="1"/>
  <c r="AF95" i="68" s="1"/>
  <c r="BU96" i="55"/>
  <c r="BV96" i="55" s="1"/>
  <c r="BW96" i="55" s="1"/>
  <c r="Z95" i="68" s="1"/>
  <c r="AL95" i="68" s="1"/>
  <c r="AW96" i="55"/>
  <c r="AX96" i="55" s="1"/>
  <c r="AY96" i="55" s="1"/>
  <c r="V95" i="68" s="1"/>
  <c r="AH95" i="68" s="1"/>
  <c r="AQ96" i="55"/>
  <c r="AR96" i="55" s="1"/>
  <c r="AS96" i="55" s="1"/>
  <c r="U95" i="68" s="1"/>
  <c r="AG95" i="68" s="1"/>
  <c r="AE96" i="55"/>
  <c r="AF96" i="55" s="1"/>
  <c r="AG96" i="55" s="1"/>
  <c r="S95" i="68" s="1"/>
  <c r="AE95" i="68" s="1"/>
  <c r="BO96" i="55"/>
  <c r="BP96" i="55" s="1"/>
  <c r="BQ96" i="55" s="1"/>
  <c r="Y95" i="68" s="1"/>
  <c r="AK95" i="68" s="1"/>
  <c r="BC96" i="55"/>
  <c r="BD96" i="55" s="1"/>
  <c r="BE96" i="55" s="1"/>
  <c r="W95" i="68" s="1"/>
  <c r="AI95" i="68" s="1"/>
  <c r="BI96" i="55"/>
  <c r="BJ96" i="55" s="1"/>
  <c r="BK96" i="55" s="1"/>
  <c r="X95" i="68" s="1"/>
  <c r="AJ95" i="68" s="1"/>
  <c r="CA96" i="55"/>
  <c r="CB96" i="55" s="1"/>
  <c r="CC96" i="55" s="1"/>
  <c r="AA95" i="68" s="1"/>
  <c r="AM95" i="68" s="1"/>
  <c r="M96" i="55"/>
  <c r="N96" i="55" s="1"/>
  <c r="O96" i="55" s="1"/>
  <c r="AA105" i="53"/>
  <c r="AB105" i="53" s="1"/>
  <c r="CE105" i="6"/>
  <c r="AC104" i="63" s="1"/>
  <c r="AO104" i="63" s="1"/>
  <c r="BS50" i="6"/>
  <c r="AA49" i="63" s="1"/>
  <c r="AM49" i="63" s="1"/>
  <c r="W50" i="53"/>
  <c r="X50" i="53" s="1"/>
  <c r="BG21" i="6"/>
  <c r="Y20" i="63" s="1"/>
  <c r="AK20" i="63" s="1"/>
  <c r="S21" i="53"/>
  <c r="T21" i="53" s="1"/>
  <c r="BA134" i="6"/>
  <c r="X133" i="63" s="1"/>
  <c r="AJ133" i="63" s="1"/>
  <c r="Q134" i="53"/>
  <c r="R134" i="53" s="1"/>
  <c r="J150" i="80"/>
  <c r="N150" i="80"/>
  <c r="O150" i="80" s="1"/>
  <c r="G21" i="56"/>
  <c r="Q19" i="63"/>
  <c r="R19" i="63"/>
  <c r="AD19" i="63" s="1"/>
  <c r="BQ11" i="51"/>
  <c r="BR11" i="51" s="1"/>
  <c r="BS11" i="51" s="1"/>
  <c r="AA10" i="65" s="1"/>
  <c r="AM10" i="65" s="1"/>
  <c r="AG11" i="51"/>
  <c r="AH11" i="51" s="1"/>
  <c r="AI11" i="51" s="1"/>
  <c r="U10" i="65" s="1"/>
  <c r="AG10" i="65" s="1"/>
  <c r="BW11" i="51"/>
  <c r="BX11" i="51" s="1"/>
  <c r="BY11" i="51" s="1"/>
  <c r="AB10" i="65" s="1"/>
  <c r="AN10" i="65" s="1"/>
  <c r="BK11" i="51"/>
  <c r="BL11" i="51" s="1"/>
  <c r="BM11" i="51" s="1"/>
  <c r="Z10" i="65" s="1"/>
  <c r="AL10" i="65" s="1"/>
  <c r="AM11" i="51"/>
  <c r="AN11" i="51" s="1"/>
  <c r="AO11" i="51" s="1"/>
  <c r="V10" i="65" s="1"/>
  <c r="AH10" i="65" s="1"/>
  <c r="AA11" i="51"/>
  <c r="AB11" i="51" s="1"/>
  <c r="AC11" i="51" s="1"/>
  <c r="T10" i="65" s="1"/>
  <c r="AF10" i="65" s="1"/>
  <c r="BE11" i="51"/>
  <c r="BF11" i="51" s="1"/>
  <c r="BG11" i="51" s="1"/>
  <c r="Y10" i="65" s="1"/>
  <c r="AK10" i="65" s="1"/>
  <c r="AS11" i="51"/>
  <c r="AT11" i="51" s="1"/>
  <c r="AU11" i="51" s="1"/>
  <c r="W10" i="65" s="1"/>
  <c r="AI10" i="65" s="1"/>
  <c r="AY11" i="51"/>
  <c r="AZ11" i="51" s="1"/>
  <c r="BA11" i="51" s="1"/>
  <c r="X10" i="65" s="1"/>
  <c r="AJ10" i="65" s="1"/>
  <c r="U11" i="51"/>
  <c r="V11" i="51" s="1"/>
  <c r="W11" i="51" s="1"/>
  <c r="S10" i="65" s="1"/>
  <c r="AE10" i="65" s="1"/>
  <c r="CC11" i="51"/>
  <c r="CD11" i="51" s="1"/>
  <c r="CE11" i="51" s="1"/>
  <c r="AC10" i="65" s="1"/>
  <c r="AO10" i="65" s="1"/>
  <c r="O11" i="51"/>
  <c r="P11" i="51" s="1"/>
  <c r="N77" i="80"/>
  <c r="O77" i="80" s="1"/>
  <c r="J77" i="80"/>
  <c r="AU8" i="6"/>
  <c r="W7" i="63" s="1"/>
  <c r="O8" i="53"/>
  <c r="P8" i="53" s="1"/>
  <c r="BA97" i="6"/>
  <c r="X96" i="63" s="1"/>
  <c r="AJ96" i="63" s="1"/>
  <c r="Q97" i="53"/>
  <c r="R97" i="53" s="1"/>
  <c r="BU9" i="55"/>
  <c r="BV9" i="55" s="1"/>
  <c r="BW9" i="55" s="1"/>
  <c r="Z8" i="68" s="1"/>
  <c r="AL8" i="68" s="1"/>
  <c r="BO9" i="55"/>
  <c r="BP9" i="55" s="1"/>
  <c r="BQ9" i="55" s="1"/>
  <c r="Y8" i="68" s="1"/>
  <c r="AK8" i="68" s="1"/>
  <c r="Y9" i="55"/>
  <c r="Z9" i="55" s="1"/>
  <c r="AA9" i="55" s="1"/>
  <c r="R8" i="68" s="1"/>
  <c r="AD8" i="68" s="1"/>
  <c r="BI9" i="55"/>
  <c r="BJ9" i="55" s="1"/>
  <c r="BK9" i="55" s="1"/>
  <c r="X8" i="68" s="1"/>
  <c r="AJ8" i="68" s="1"/>
  <c r="AQ9" i="55"/>
  <c r="AR9" i="55" s="1"/>
  <c r="AS9" i="55" s="1"/>
  <c r="U8" i="68" s="1"/>
  <c r="AG8" i="68" s="1"/>
  <c r="AK9" i="55"/>
  <c r="AL9" i="55" s="1"/>
  <c r="AM9" i="55" s="1"/>
  <c r="T8" i="68" s="1"/>
  <c r="AF8" i="68" s="1"/>
  <c r="CA9" i="55"/>
  <c r="CB9" i="55" s="1"/>
  <c r="CC9" i="55" s="1"/>
  <c r="AA8" i="68" s="1"/>
  <c r="AM8" i="68" s="1"/>
  <c r="BC9" i="55"/>
  <c r="BD9" i="55" s="1"/>
  <c r="BE9" i="55" s="1"/>
  <c r="W8" i="68" s="1"/>
  <c r="AI8" i="68" s="1"/>
  <c r="S9" i="55"/>
  <c r="T9" i="55" s="1"/>
  <c r="U9" i="55" s="1"/>
  <c r="Q8" i="68" s="1"/>
  <c r="AC8" i="68" s="1"/>
  <c r="AE9" i="55"/>
  <c r="AF9" i="55" s="1"/>
  <c r="AG9" i="55" s="1"/>
  <c r="S8" i="68" s="1"/>
  <c r="AE8" i="68" s="1"/>
  <c r="AW9" i="55"/>
  <c r="AX9" i="55" s="1"/>
  <c r="AY9" i="55" s="1"/>
  <c r="V8" i="68" s="1"/>
  <c r="AH8" i="68" s="1"/>
  <c r="M9" i="55"/>
  <c r="N9" i="55" s="1"/>
  <c r="O9" i="55" s="1"/>
  <c r="AI77" i="6"/>
  <c r="U76" i="63" s="1"/>
  <c r="AG76" i="63" s="1"/>
  <c r="K77" i="53"/>
  <c r="L77" i="53" s="1"/>
  <c r="AU85" i="6"/>
  <c r="W84" i="63" s="1"/>
  <c r="AI84" i="63" s="1"/>
  <c r="O85" i="53"/>
  <c r="P85" i="53" s="1"/>
  <c r="CE16" i="6"/>
  <c r="AC15" i="63" s="1"/>
  <c r="AO15" i="63" s="1"/>
  <c r="AA16" i="53"/>
  <c r="AB16" i="53" s="1"/>
  <c r="J113" i="80"/>
  <c r="N113" i="80"/>
  <c r="O113" i="80" s="1"/>
  <c r="BG147" i="6"/>
  <c r="Y146" i="63" s="1"/>
  <c r="AK146" i="63" s="1"/>
  <c r="S147" i="53"/>
  <c r="T147" i="53" s="1"/>
  <c r="AA18" i="53"/>
  <c r="AB18" i="53" s="1"/>
  <c r="CE18" i="6"/>
  <c r="AC17" i="63" s="1"/>
  <c r="AO17" i="63" s="1"/>
  <c r="BY72" i="6"/>
  <c r="AB71" i="63" s="1"/>
  <c r="AN71" i="63" s="1"/>
  <c r="Y72" i="53"/>
  <c r="Z72" i="53" s="1"/>
  <c r="BS111" i="6"/>
  <c r="AA110" i="63" s="1"/>
  <c r="AM110" i="63" s="1"/>
  <c r="W111" i="53"/>
  <c r="X111" i="53" s="1"/>
  <c r="W106" i="6"/>
  <c r="S105" i="63" s="1"/>
  <c r="AE105" i="63" s="1"/>
  <c r="G106" i="53"/>
  <c r="H106" i="53" s="1"/>
  <c r="BA109" i="6"/>
  <c r="X108" i="63" s="1"/>
  <c r="AJ108" i="63" s="1"/>
  <c r="Q109" i="53"/>
  <c r="R109" i="53" s="1"/>
  <c r="CE93" i="6"/>
  <c r="AC92" i="63" s="1"/>
  <c r="AO92" i="63" s="1"/>
  <c r="AA93" i="53"/>
  <c r="AB93" i="53" s="1"/>
  <c r="BS59" i="6"/>
  <c r="AA58" i="63" s="1"/>
  <c r="AM58" i="63" s="1"/>
  <c r="W59" i="53"/>
  <c r="X59" i="53" s="1"/>
  <c r="BM56" i="6"/>
  <c r="Z55" i="63" s="1"/>
  <c r="AL55" i="63" s="1"/>
  <c r="U56" i="53"/>
  <c r="V56" i="53" s="1"/>
  <c r="W91" i="6"/>
  <c r="S90" i="63" s="1"/>
  <c r="AE90" i="63" s="1"/>
  <c r="G91" i="53"/>
  <c r="H91" i="53" s="1"/>
  <c r="W78" i="6"/>
  <c r="S77" i="63" s="1"/>
  <c r="AE77" i="63" s="1"/>
  <c r="G78" i="53"/>
  <c r="H78" i="53" s="1"/>
  <c r="CE141" i="6"/>
  <c r="AC140" i="63" s="1"/>
  <c r="AO140" i="63" s="1"/>
  <c r="AA141" i="53"/>
  <c r="AB141" i="53" s="1"/>
  <c r="F447" i="56"/>
  <c r="F143" i="53"/>
  <c r="W112" i="6"/>
  <c r="S111" i="63" s="1"/>
  <c r="AE111" i="63" s="1"/>
  <c r="G112" i="53"/>
  <c r="H112" i="53" s="1"/>
  <c r="AA103" i="53"/>
  <c r="AB103" i="53" s="1"/>
  <c r="CE103" i="6"/>
  <c r="AC102" i="63" s="1"/>
  <c r="AO102" i="63" s="1"/>
  <c r="AI131" i="6"/>
  <c r="U130" i="63" s="1"/>
  <c r="AG130" i="63" s="1"/>
  <c r="K131" i="53"/>
  <c r="L131" i="53" s="1"/>
  <c r="AC86" i="6"/>
  <c r="T85" i="63" s="1"/>
  <c r="AF85" i="63" s="1"/>
  <c r="I86" i="53"/>
  <c r="J86" i="53" s="1"/>
  <c r="BA150" i="6"/>
  <c r="Q150" i="53"/>
  <c r="R150" i="53" s="1"/>
  <c r="AC104" i="6"/>
  <c r="T103" i="63" s="1"/>
  <c r="AF103" i="63" s="1"/>
  <c r="I104" i="53"/>
  <c r="J104" i="53" s="1"/>
  <c r="BM94" i="6"/>
  <c r="Z93" i="63" s="1"/>
  <c r="AL93" i="63" s="1"/>
  <c r="U94" i="53"/>
  <c r="V94" i="53" s="1"/>
  <c r="BY33" i="6"/>
  <c r="AB32" i="63" s="1"/>
  <c r="AN32" i="63" s="1"/>
  <c r="Y33" i="53"/>
  <c r="Z33" i="53" s="1"/>
  <c r="BS136" i="6"/>
  <c r="AA135" i="63" s="1"/>
  <c r="AM135" i="63" s="1"/>
  <c r="W136" i="53"/>
  <c r="X136" i="53" s="1"/>
  <c r="F358" i="56"/>
  <c r="F54" i="53"/>
  <c r="W60" i="6"/>
  <c r="S59" i="63" s="1"/>
  <c r="AE59" i="63" s="1"/>
  <c r="G60" i="53"/>
  <c r="H60" i="53" s="1"/>
  <c r="AI140" i="6"/>
  <c r="U139" i="63" s="1"/>
  <c r="AG139" i="63" s="1"/>
  <c r="K140" i="53"/>
  <c r="L140" i="53" s="1"/>
  <c r="AO128" i="6"/>
  <c r="V127" i="63" s="1"/>
  <c r="AH127" i="63" s="1"/>
  <c r="M128" i="53"/>
  <c r="N128" i="53" s="1"/>
  <c r="J148" i="80"/>
  <c r="N148" i="80"/>
  <c r="O148" i="80" s="1"/>
  <c r="U32" i="51"/>
  <c r="V32" i="51" s="1"/>
  <c r="W32" i="51" s="1"/>
  <c r="S31" i="65" s="1"/>
  <c r="AE31" i="65" s="1"/>
  <c r="BE32" i="51"/>
  <c r="BF32" i="51" s="1"/>
  <c r="BG32" i="51" s="1"/>
  <c r="Y31" i="65" s="1"/>
  <c r="AK31" i="65" s="1"/>
  <c r="AM32" i="51"/>
  <c r="AN32" i="51" s="1"/>
  <c r="AO32" i="51" s="1"/>
  <c r="V31" i="65" s="1"/>
  <c r="AH31" i="65" s="1"/>
  <c r="AY32" i="51"/>
  <c r="AZ32" i="51" s="1"/>
  <c r="BA32" i="51" s="1"/>
  <c r="X31" i="65" s="1"/>
  <c r="AJ31" i="65" s="1"/>
  <c r="AG32" i="51"/>
  <c r="AH32" i="51" s="1"/>
  <c r="AI32" i="51" s="1"/>
  <c r="U31" i="65" s="1"/>
  <c r="AG31" i="65" s="1"/>
  <c r="BQ32" i="51"/>
  <c r="BR32" i="51" s="1"/>
  <c r="BS32" i="51" s="1"/>
  <c r="AA31" i="65" s="1"/>
  <c r="AM31" i="65" s="1"/>
  <c r="CC32" i="51"/>
  <c r="CD32" i="51" s="1"/>
  <c r="CE32" i="51" s="1"/>
  <c r="AC31" i="65" s="1"/>
  <c r="AO31" i="65" s="1"/>
  <c r="BK32" i="51"/>
  <c r="BL32" i="51" s="1"/>
  <c r="BM32" i="51" s="1"/>
  <c r="Z31" i="65" s="1"/>
  <c r="AL31" i="65" s="1"/>
  <c r="AS32" i="51"/>
  <c r="AT32" i="51" s="1"/>
  <c r="AU32" i="51" s="1"/>
  <c r="W31" i="65" s="1"/>
  <c r="AI31" i="65" s="1"/>
  <c r="BW32" i="51"/>
  <c r="BX32" i="51" s="1"/>
  <c r="BY32" i="51" s="1"/>
  <c r="AB31" i="65" s="1"/>
  <c r="AN31" i="65" s="1"/>
  <c r="AA32" i="51"/>
  <c r="AB32" i="51" s="1"/>
  <c r="AC32" i="51" s="1"/>
  <c r="T31" i="65" s="1"/>
  <c r="AF31" i="65" s="1"/>
  <c r="O32" i="51"/>
  <c r="P32" i="51" s="1"/>
  <c r="BM84" i="6"/>
  <c r="Z83" i="63" s="1"/>
  <c r="AL83" i="63" s="1"/>
  <c r="U84" i="53"/>
  <c r="V84" i="53" s="1"/>
  <c r="W20" i="6"/>
  <c r="S19" i="63" s="1"/>
  <c r="AE19" i="63" s="1"/>
  <c r="G20" i="53"/>
  <c r="H20" i="53" s="1"/>
  <c r="BG116" i="6"/>
  <c r="Y115" i="63" s="1"/>
  <c r="AK115" i="63" s="1"/>
  <c r="S116" i="53"/>
  <c r="T116" i="53" s="1"/>
  <c r="BO15" i="55"/>
  <c r="BP15" i="55" s="1"/>
  <c r="BQ15" i="55" s="1"/>
  <c r="Y14" i="68" s="1"/>
  <c r="AK14" i="68" s="1"/>
  <c r="Y15" i="55"/>
  <c r="Z15" i="55" s="1"/>
  <c r="AA15" i="55" s="1"/>
  <c r="R14" i="68" s="1"/>
  <c r="AD14" i="68" s="1"/>
  <c r="BC15" i="55"/>
  <c r="BD15" i="55" s="1"/>
  <c r="BE15" i="55" s="1"/>
  <c r="W14" i="68" s="1"/>
  <c r="AI14" i="68" s="1"/>
  <c r="S15" i="55"/>
  <c r="T15" i="55" s="1"/>
  <c r="U15" i="55" s="1"/>
  <c r="Q14" i="68" s="1"/>
  <c r="AC14" i="68" s="1"/>
  <c r="AE15" i="55"/>
  <c r="AF15" i="55" s="1"/>
  <c r="AG15" i="55" s="1"/>
  <c r="S14" i="68" s="1"/>
  <c r="AE14" i="68" s="1"/>
  <c r="CA15" i="55"/>
  <c r="CB15" i="55" s="1"/>
  <c r="CC15" i="55" s="1"/>
  <c r="AA14" i="68" s="1"/>
  <c r="AM14" i="68" s="1"/>
  <c r="AK15" i="55"/>
  <c r="AL15" i="55" s="1"/>
  <c r="AM15" i="55" s="1"/>
  <c r="T14" i="68" s="1"/>
  <c r="AF14" i="68" s="1"/>
  <c r="AQ15" i="55"/>
  <c r="AR15" i="55" s="1"/>
  <c r="AS15" i="55" s="1"/>
  <c r="U14" i="68" s="1"/>
  <c r="AG14" i="68" s="1"/>
  <c r="BI15" i="55"/>
  <c r="BJ15" i="55" s="1"/>
  <c r="BK15" i="55" s="1"/>
  <c r="X14" i="68" s="1"/>
  <c r="AJ14" i="68" s="1"/>
  <c r="AW15" i="55"/>
  <c r="AX15" i="55" s="1"/>
  <c r="AY15" i="55" s="1"/>
  <c r="V14" i="68" s="1"/>
  <c r="AH14" i="68" s="1"/>
  <c r="M15" i="55"/>
  <c r="N15" i="55" s="1"/>
  <c r="O15" i="55" s="1"/>
  <c r="BU15" i="55"/>
  <c r="BV15" i="55" s="1"/>
  <c r="BW15" i="55" s="1"/>
  <c r="Z14" i="68" s="1"/>
  <c r="AL14" i="68" s="1"/>
  <c r="N68" i="80"/>
  <c r="O68" i="80" s="1"/>
  <c r="J68" i="80"/>
  <c r="BU31" i="55"/>
  <c r="BV31" i="55" s="1"/>
  <c r="BW31" i="55" s="1"/>
  <c r="Z30" i="68" s="1"/>
  <c r="AL30" i="68" s="1"/>
  <c r="AK31" i="55"/>
  <c r="AL31" i="55" s="1"/>
  <c r="AM31" i="55" s="1"/>
  <c r="T30" i="68" s="1"/>
  <c r="AF30" i="68" s="1"/>
  <c r="S31" i="55"/>
  <c r="T31" i="55" s="1"/>
  <c r="U31" i="55" s="1"/>
  <c r="Q30" i="68" s="1"/>
  <c r="AC30" i="68" s="1"/>
  <c r="BO31" i="55"/>
  <c r="BP31" i="55" s="1"/>
  <c r="BQ31" i="55" s="1"/>
  <c r="Y30" i="68" s="1"/>
  <c r="AK30" i="68" s="1"/>
  <c r="AE31" i="55"/>
  <c r="AF31" i="55" s="1"/>
  <c r="AG31" i="55" s="1"/>
  <c r="S30" i="68" s="1"/>
  <c r="AE30" i="68" s="1"/>
  <c r="BI31" i="55"/>
  <c r="BJ31" i="55" s="1"/>
  <c r="BK31" i="55" s="1"/>
  <c r="X30" i="68" s="1"/>
  <c r="AJ30" i="68" s="1"/>
  <c r="Y31" i="55"/>
  <c r="Z31" i="55" s="1"/>
  <c r="AA31" i="55" s="1"/>
  <c r="R30" i="68" s="1"/>
  <c r="AD30" i="68" s="1"/>
  <c r="BC31" i="55"/>
  <c r="BD31" i="55" s="1"/>
  <c r="BE31" i="55" s="1"/>
  <c r="W30" i="68" s="1"/>
  <c r="AI30" i="68" s="1"/>
  <c r="AW31" i="55"/>
  <c r="AX31" i="55" s="1"/>
  <c r="AY31" i="55" s="1"/>
  <c r="V30" i="68" s="1"/>
  <c r="AH30" i="68" s="1"/>
  <c r="AQ31" i="55"/>
  <c r="AR31" i="55" s="1"/>
  <c r="AS31" i="55" s="1"/>
  <c r="U30" i="68" s="1"/>
  <c r="AG30" i="68" s="1"/>
  <c r="M31" i="55"/>
  <c r="N31" i="55" s="1"/>
  <c r="O31" i="55" s="1"/>
  <c r="CA31" i="55"/>
  <c r="CB31" i="55" s="1"/>
  <c r="CC31" i="55" s="1"/>
  <c r="AA30" i="68" s="1"/>
  <c r="AM30" i="68" s="1"/>
  <c r="CA148" i="55"/>
  <c r="CB148" i="55" s="1"/>
  <c r="CC148" i="55" s="1"/>
  <c r="AA147" i="68" s="1"/>
  <c r="AM147" i="68" s="1"/>
  <c r="BI148" i="55"/>
  <c r="BJ148" i="55" s="1"/>
  <c r="BK148" i="55" s="1"/>
  <c r="X147" i="68" s="1"/>
  <c r="AJ147" i="68" s="1"/>
  <c r="AQ148" i="55"/>
  <c r="AR148" i="55" s="1"/>
  <c r="AS148" i="55" s="1"/>
  <c r="U147" i="68" s="1"/>
  <c r="AG147" i="68" s="1"/>
  <c r="Y148" i="55"/>
  <c r="Z148" i="55" s="1"/>
  <c r="AA148" i="55" s="1"/>
  <c r="R147" i="68" s="1"/>
  <c r="AD147" i="68" s="1"/>
  <c r="S148" i="55"/>
  <c r="T148" i="55" s="1"/>
  <c r="U148" i="55" s="1"/>
  <c r="Q147" i="68" s="1"/>
  <c r="AC147" i="68" s="1"/>
  <c r="BO148" i="55"/>
  <c r="BP148" i="55" s="1"/>
  <c r="BQ148" i="55" s="1"/>
  <c r="Y147" i="68" s="1"/>
  <c r="AK147" i="68" s="1"/>
  <c r="BU148" i="55"/>
  <c r="BV148" i="55" s="1"/>
  <c r="BW148" i="55" s="1"/>
  <c r="Z147" i="68" s="1"/>
  <c r="AL147" i="68" s="1"/>
  <c r="AE148" i="55"/>
  <c r="AF148" i="55" s="1"/>
  <c r="AG148" i="55" s="1"/>
  <c r="S147" i="68" s="1"/>
  <c r="AE147" i="68" s="1"/>
  <c r="BC148" i="55"/>
  <c r="BD148" i="55" s="1"/>
  <c r="BE148" i="55" s="1"/>
  <c r="W147" i="68" s="1"/>
  <c r="AI147" i="68" s="1"/>
  <c r="AK148" i="55"/>
  <c r="AL148" i="55" s="1"/>
  <c r="AM148" i="55" s="1"/>
  <c r="T147" i="68" s="1"/>
  <c r="AF147" i="68" s="1"/>
  <c r="AW148" i="55"/>
  <c r="AX148" i="55" s="1"/>
  <c r="AY148" i="55" s="1"/>
  <c r="V147" i="68" s="1"/>
  <c r="AH147" i="68" s="1"/>
  <c r="M148" i="55"/>
  <c r="N148" i="55" s="1"/>
  <c r="O148" i="55" s="1"/>
  <c r="J97" i="80"/>
  <c r="N97" i="80"/>
  <c r="O97" i="80" s="1"/>
  <c r="W119" i="6"/>
  <c r="S118" i="63" s="1"/>
  <c r="AE118" i="63" s="1"/>
  <c r="G119" i="53"/>
  <c r="H119" i="53" s="1"/>
  <c r="J47" i="80"/>
  <c r="N47" i="80"/>
  <c r="O47" i="80" s="1"/>
  <c r="J89" i="80"/>
  <c r="N89" i="80"/>
  <c r="O89" i="80" s="1"/>
  <c r="CC88" i="6"/>
  <c r="CD88" i="6" s="1"/>
  <c r="BW88" i="6"/>
  <c r="BX88" i="6" s="1"/>
  <c r="AS88" i="6"/>
  <c r="AT88" i="6" s="1"/>
  <c r="BK88" i="6"/>
  <c r="BL88" i="6" s="1"/>
  <c r="U88" i="6"/>
  <c r="V88" i="6" s="1"/>
  <c r="AY88" i="6"/>
  <c r="AZ88" i="6" s="1"/>
  <c r="AM88" i="6"/>
  <c r="AN88" i="6" s="1"/>
  <c r="AA88" i="6"/>
  <c r="AB88" i="6" s="1"/>
  <c r="BE88" i="6"/>
  <c r="BF88" i="6" s="1"/>
  <c r="BQ88" i="6"/>
  <c r="BR88" i="6" s="1"/>
  <c r="AG88" i="6"/>
  <c r="AH88" i="6" s="1"/>
  <c r="O88" i="6"/>
  <c r="P88" i="6" s="1"/>
  <c r="S88" i="88" s="1"/>
  <c r="CE45" i="6"/>
  <c r="AC44" i="63" s="1"/>
  <c r="AO44" i="63" s="1"/>
  <c r="AA45" i="53"/>
  <c r="AB45" i="53" s="1"/>
  <c r="BM89" i="6"/>
  <c r="Z88" i="63" s="1"/>
  <c r="AL88" i="63" s="1"/>
  <c r="U89" i="53"/>
  <c r="V89" i="53" s="1"/>
  <c r="BW70" i="51"/>
  <c r="BX70" i="51" s="1"/>
  <c r="BY70" i="51" s="1"/>
  <c r="AB69" i="65" s="1"/>
  <c r="AN69" i="65" s="1"/>
  <c r="BK70" i="51"/>
  <c r="BL70" i="51" s="1"/>
  <c r="BM70" i="51" s="1"/>
  <c r="Z69" i="65" s="1"/>
  <c r="AL69" i="65" s="1"/>
  <c r="CC70" i="51"/>
  <c r="CD70" i="51" s="1"/>
  <c r="CE70" i="51" s="1"/>
  <c r="AC69" i="65" s="1"/>
  <c r="AO69" i="65" s="1"/>
  <c r="BE70" i="51"/>
  <c r="BF70" i="51" s="1"/>
  <c r="BG70" i="51" s="1"/>
  <c r="Y69" i="65" s="1"/>
  <c r="AK69" i="65" s="1"/>
  <c r="BQ70" i="51"/>
  <c r="BR70" i="51" s="1"/>
  <c r="BS70" i="51" s="1"/>
  <c r="AA69" i="65" s="1"/>
  <c r="AM69" i="65" s="1"/>
  <c r="AG70" i="51"/>
  <c r="AH70" i="51" s="1"/>
  <c r="AI70" i="51" s="1"/>
  <c r="U69" i="65" s="1"/>
  <c r="AG69" i="65" s="1"/>
  <c r="AY70" i="51"/>
  <c r="AZ70" i="51" s="1"/>
  <c r="BA70" i="51" s="1"/>
  <c r="X69" i="65" s="1"/>
  <c r="AJ69" i="65" s="1"/>
  <c r="U70" i="51"/>
  <c r="V70" i="51" s="1"/>
  <c r="W70" i="51" s="1"/>
  <c r="S69" i="65" s="1"/>
  <c r="AE69" i="65" s="1"/>
  <c r="AA70" i="51"/>
  <c r="AB70" i="51" s="1"/>
  <c r="AC70" i="51" s="1"/>
  <c r="T69" i="65" s="1"/>
  <c r="AF69" i="65" s="1"/>
  <c r="AS70" i="51"/>
  <c r="AT70" i="51" s="1"/>
  <c r="AU70" i="51" s="1"/>
  <c r="W69" i="65" s="1"/>
  <c r="AI69" i="65" s="1"/>
  <c r="AM70" i="51"/>
  <c r="AN70" i="51" s="1"/>
  <c r="AO70" i="51" s="1"/>
  <c r="V69" i="65" s="1"/>
  <c r="AH69" i="65" s="1"/>
  <c r="O70" i="51"/>
  <c r="P70" i="51" s="1"/>
  <c r="W124" i="6"/>
  <c r="S123" i="63" s="1"/>
  <c r="AE123" i="63" s="1"/>
  <c r="G124" i="53"/>
  <c r="H124" i="53" s="1"/>
  <c r="AI74" i="6"/>
  <c r="U73" i="63" s="1"/>
  <c r="AG73" i="63" s="1"/>
  <c r="K74" i="53"/>
  <c r="L74" i="53" s="1"/>
  <c r="BG70" i="6"/>
  <c r="Y69" i="63" s="1"/>
  <c r="AK69" i="63" s="1"/>
  <c r="S70" i="53"/>
  <c r="T70" i="53" s="1"/>
  <c r="CE73" i="6"/>
  <c r="AC72" i="63" s="1"/>
  <c r="AO72" i="63" s="1"/>
  <c r="AA73" i="53"/>
  <c r="AB73" i="53" s="1"/>
  <c r="BA142" i="6"/>
  <c r="X141" i="63" s="1"/>
  <c r="AJ141" i="63" s="1"/>
  <c r="Q142" i="53"/>
  <c r="R142" i="53" s="1"/>
  <c r="BM40" i="6"/>
  <c r="Z39" i="63" s="1"/>
  <c r="AL39" i="63" s="1"/>
  <c r="U40" i="53"/>
  <c r="V40" i="53" s="1"/>
  <c r="BA22" i="6"/>
  <c r="X21" i="63" s="1"/>
  <c r="AJ21" i="63" s="1"/>
  <c r="Q22" i="53"/>
  <c r="R22" i="53" s="1"/>
  <c r="BS35" i="6"/>
  <c r="AA34" i="63" s="1"/>
  <c r="AM34" i="63" s="1"/>
  <c r="W35" i="53"/>
  <c r="X35" i="53" s="1"/>
  <c r="AC46" i="6"/>
  <c r="T45" i="63" s="1"/>
  <c r="AF45" i="63" s="1"/>
  <c r="I46" i="53"/>
  <c r="J46" i="53" s="1"/>
  <c r="U80" i="51"/>
  <c r="V80" i="51" s="1"/>
  <c r="W80" i="51" s="1"/>
  <c r="S79" i="65" s="1"/>
  <c r="AE79" i="65" s="1"/>
  <c r="AY80" i="51"/>
  <c r="AZ80" i="51" s="1"/>
  <c r="BA80" i="51" s="1"/>
  <c r="X79" i="65" s="1"/>
  <c r="AJ79" i="65" s="1"/>
  <c r="AA80" i="51"/>
  <c r="AB80" i="51" s="1"/>
  <c r="AC80" i="51" s="1"/>
  <c r="T79" i="65" s="1"/>
  <c r="AF79" i="65" s="1"/>
  <c r="BK80" i="51"/>
  <c r="BL80" i="51" s="1"/>
  <c r="BM80" i="51" s="1"/>
  <c r="Z79" i="65" s="1"/>
  <c r="AL79" i="65" s="1"/>
  <c r="CC80" i="51"/>
  <c r="CD80" i="51" s="1"/>
  <c r="CE80" i="51" s="1"/>
  <c r="AC79" i="65" s="1"/>
  <c r="AO79" i="65" s="1"/>
  <c r="BE80" i="51"/>
  <c r="BF80" i="51" s="1"/>
  <c r="BG80" i="51" s="1"/>
  <c r="Y79" i="65" s="1"/>
  <c r="AK79" i="65" s="1"/>
  <c r="AM80" i="51"/>
  <c r="AN80" i="51" s="1"/>
  <c r="AO80" i="51" s="1"/>
  <c r="V79" i="65" s="1"/>
  <c r="AH79" i="65" s="1"/>
  <c r="BQ80" i="51"/>
  <c r="BR80" i="51" s="1"/>
  <c r="BS80" i="51" s="1"/>
  <c r="AA79" i="65" s="1"/>
  <c r="AM79" i="65" s="1"/>
  <c r="AG80" i="51"/>
  <c r="AH80" i="51" s="1"/>
  <c r="AI80" i="51" s="1"/>
  <c r="U79" i="65" s="1"/>
  <c r="AG79" i="65" s="1"/>
  <c r="BW80" i="51"/>
  <c r="BX80" i="51" s="1"/>
  <c r="BY80" i="51" s="1"/>
  <c r="AB79" i="65" s="1"/>
  <c r="AN79" i="65" s="1"/>
  <c r="AS80" i="51"/>
  <c r="AT80" i="51" s="1"/>
  <c r="AU80" i="51" s="1"/>
  <c r="W79" i="65" s="1"/>
  <c r="AI79" i="65" s="1"/>
  <c r="O80" i="51"/>
  <c r="P80" i="51" s="1"/>
  <c r="BY29" i="6"/>
  <c r="AB28" i="63" s="1"/>
  <c r="AN28" i="63" s="1"/>
  <c r="Y29" i="53"/>
  <c r="Z29" i="53" s="1"/>
  <c r="BM23" i="6"/>
  <c r="Z22" i="63" s="1"/>
  <c r="AL22" i="63" s="1"/>
  <c r="U23" i="53"/>
  <c r="V23" i="53" s="1"/>
  <c r="J109" i="80"/>
  <c r="N109" i="80"/>
  <c r="O109" i="80" s="1"/>
  <c r="CE44" i="6"/>
  <c r="AC43" i="63" s="1"/>
  <c r="AO43" i="63" s="1"/>
  <c r="AA44" i="53"/>
  <c r="AB44" i="53" s="1"/>
  <c r="BY143" i="6"/>
  <c r="AB142" i="63" s="1"/>
  <c r="AN142" i="63" s="1"/>
  <c r="Y143" i="53"/>
  <c r="Z143" i="53" s="1"/>
  <c r="BM125" i="6"/>
  <c r="Z124" i="63" s="1"/>
  <c r="AL124" i="63" s="1"/>
  <c r="U125" i="53"/>
  <c r="V125" i="53" s="1"/>
  <c r="BY122" i="6"/>
  <c r="AB121" i="63" s="1"/>
  <c r="AN121" i="63" s="1"/>
  <c r="Y122" i="53"/>
  <c r="Z122" i="53" s="1"/>
  <c r="BY117" i="6"/>
  <c r="AB116" i="63" s="1"/>
  <c r="AN116" i="63" s="1"/>
  <c r="Y117" i="53"/>
  <c r="Z117" i="53" s="1"/>
  <c r="CE57" i="6"/>
  <c r="AC56" i="63" s="1"/>
  <c r="AO56" i="63" s="1"/>
  <c r="AA57" i="53"/>
  <c r="AB57" i="53" s="1"/>
  <c r="AO52" i="6"/>
  <c r="V51" i="63" s="1"/>
  <c r="AH51" i="63" s="1"/>
  <c r="M52" i="53"/>
  <c r="N52" i="53" s="1"/>
  <c r="BY98" i="6"/>
  <c r="AB97" i="63" s="1"/>
  <c r="AN97" i="63" s="1"/>
  <c r="Y98" i="53"/>
  <c r="Z98" i="53" s="1"/>
  <c r="AU76" i="6"/>
  <c r="W75" i="63" s="1"/>
  <c r="AI75" i="63" s="1"/>
  <c r="O76" i="53"/>
  <c r="P76" i="53" s="1"/>
  <c r="CE75" i="6"/>
  <c r="AC74" i="63" s="1"/>
  <c r="AO74" i="63" s="1"/>
  <c r="AA75" i="53"/>
  <c r="AB75" i="53" s="1"/>
  <c r="AA90" i="53"/>
  <c r="AB90" i="53" s="1"/>
  <c r="CE90" i="6"/>
  <c r="AC89" i="63" s="1"/>
  <c r="AO89" i="63" s="1"/>
  <c r="J10" i="80"/>
  <c r="N10" i="80"/>
  <c r="O10" i="80" s="1"/>
  <c r="BC104" i="55"/>
  <c r="BD104" i="55" s="1"/>
  <c r="BE104" i="55" s="1"/>
  <c r="W103" i="68" s="1"/>
  <c r="AI103" i="68" s="1"/>
  <c r="AQ104" i="55"/>
  <c r="AR104" i="55" s="1"/>
  <c r="AS104" i="55" s="1"/>
  <c r="U103" i="68" s="1"/>
  <c r="AG103" i="68" s="1"/>
  <c r="BO104" i="55"/>
  <c r="BP104" i="55" s="1"/>
  <c r="BQ104" i="55" s="1"/>
  <c r="Y103" i="68" s="1"/>
  <c r="AK103" i="68" s="1"/>
  <c r="AW104" i="55"/>
  <c r="AX104" i="55" s="1"/>
  <c r="AY104" i="55" s="1"/>
  <c r="V103" i="68" s="1"/>
  <c r="AH103" i="68" s="1"/>
  <c r="Y104" i="55"/>
  <c r="Z104" i="55" s="1"/>
  <c r="AA104" i="55" s="1"/>
  <c r="R103" i="68" s="1"/>
  <c r="AD103" i="68" s="1"/>
  <c r="AE104" i="55"/>
  <c r="AF104" i="55" s="1"/>
  <c r="AG104" i="55" s="1"/>
  <c r="S103" i="68" s="1"/>
  <c r="AE103" i="68" s="1"/>
  <c r="CA104" i="55"/>
  <c r="CB104" i="55" s="1"/>
  <c r="CC104" i="55" s="1"/>
  <c r="AA103" i="68" s="1"/>
  <c r="AM103" i="68" s="1"/>
  <c r="BI104" i="55"/>
  <c r="BJ104" i="55" s="1"/>
  <c r="BK104" i="55" s="1"/>
  <c r="X103" i="68" s="1"/>
  <c r="AJ103" i="68" s="1"/>
  <c r="S104" i="55"/>
  <c r="T104" i="55" s="1"/>
  <c r="U104" i="55" s="1"/>
  <c r="Q103" i="68" s="1"/>
  <c r="AC103" i="68" s="1"/>
  <c r="BU104" i="55"/>
  <c r="BV104" i="55" s="1"/>
  <c r="BW104" i="55" s="1"/>
  <c r="Z103" i="68" s="1"/>
  <c r="AL103" i="68" s="1"/>
  <c r="AK104" i="55"/>
  <c r="AL104" i="55" s="1"/>
  <c r="AM104" i="55" s="1"/>
  <c r="T103" i="68" s="1"/>
  <c r="AF103" i="68" s="1"/>
  <c r="M104" i="55"/>
  <c r="N104" i="55" s="1"/>
  <c r="O104" i="55" s="1"/>
  <c r="F109" i="56"/>
  <c r="Q108" i="6"/>
  <c r="E108" i="53"/>
  <c r="AC115" i="6"/>
  <c r="T114" i="63" s="1"/>
  <c r="AF114" i="63" s="1"/>
  <c r="I115" i="53"/>
  <c r="J115" i="53" s="1"/>
  <c r="AO95" i="6"/>
  <c r="V94" i="63" s="1"/>
  <c r="AH94" i="63" s="1"/>
  <c r="M95" i="53"/>
  <c r="N95" i="53" s="1"/>
  <c r="AE122" i="55"/>
  <c r="AF122" i="55" s="1"/>
  <c r="AG122" i="55" s="1"/>
  <c r="S121" i="68" s="1"/>
  <c r="AE121" i="68" s="1"/>
  <c r="AK122" i="55"/>
  <c r="AL122" i="55" s="1"/>
  <c r="AM122" i="55" s="1"/>
  <c r="T121" i="68" s="1"/>
  <c r="AF121" i="68" s="1"/>
  <c r="AQ122" i="55"/>
  <c r="AR122" i="55" s="1"/>
  <c r="AS122" i="55" s="1"/>
  <c r="U121" i="68" s="1"/>
  <c r="AG121" i="68" s="1"/>
  <c r="AW122" i="55"/>
  <c r="AX122" i="55" s="1"/>
  <c r="AY122" i="55" s="1"/>
  <c r="V121" i="68" s="1"/>
  <c r="AH121" i="68" s="1"/>
  <c r="BO122" i="55"/>
  <c r="BP122" i="55" s="1"/>
  <c r="BQ122" i="55" s="1"/>
  <c r="Y121" i="68" s="1"/>
  <c r="AK121" i="68" s="1"/>
  <c r="BI122" i="55"/>
  <c r="BJ122" i="55" s="1"/>
  <c r="BK122" i="55" s="1"/>
  <c r="X121" i="68" s="1"/>
  <c r="AJ121" i="68" s="1"/>
  <c r="CA122" i="55"/>
  <c r="CB122" i="55" s="1"/>
  <c r="CC122" i="55" s="1"/>
  <c r="AA121" i="68" s="1"/>
  <c r="AM121" i="68" s="1"/>
  <c r="BU122" i="55"/>
  <c r="BV122" i="55" s="1"/>
  <c r="BW122" i="55" s="1"/>
  <c r="Z121" i="68" s="1"/>
  <c r="AL121" i="68" s="1"/>
  <c r="BC122" i="55"/>
  <c r="BD122" i="55" s="1"/>
  <c r="BE122" i="55" s="1"/>
  <c r="W121" i="68" s="1"/>
  <c r="AI121" i="68" s="1"/>
  <c r="S122" i="55"/>
  <c r="T122" i="55" s="1"/>
  <c r="U122" i="55" s="1"/>
  <c r="Q121" i="68" s="1"/>
  <c r="AC121" i="68" s="1"/>
  <c r="Y122" i="55"/>
  <c r="Z122" i="55" s="1"/>
  <c r="AA122" i="55" s="1"/>
  <c r="R121" i="68" s="1"/>
  <c r="AD121" i="68" s="1"/>
  <c r="M122" i="55"/>
  <c r="N122" i="55" s="1"/>
  <c r="O122" i="55" s="1"/>
  <c r="S19" i="55"/>
  <c r="T19" i="55" s="1"/>
  <c r="U19" i="55" s="1"/>
  <c r="Q18" i="68" s="1"/>
  <c r="AC18" i="68" s="1"/>
  <c r="BI19" i="55"/>
  <c r="BJ19" i="55" s="1"/>
  <c r="BK19" i="55" s="1"/>
  <c r="X18" i="68" s="1"/>
  <c r="AJ18" i="68" s="1"/>
  <c r="BO19" i="55"/>
  <c r="BP19" i="55" s="1"/>
  <c r="BQ19" i="55" s="1"/>
  <c r="Y18" i="68" s="1"/>
  <c r="AK18" i="68" s="1"/>
  <c r="CA19" i="55"/>
  <c r="CB19" i="55" s="1"/>
  <c r="CC19" i="55" s="1"/>
  <c r="AA18" i="68" s="1"/>
  <c r="AM18" i="68" s="1"/>
  <c r="BC19" i="55"/>
  <c r="BD19" i="55" s="1"/>
  <c r="BE19" i="55" s="1"/>
  <c r="W18" i="68" s="1"/>
  <c r="AI18" i="68" s="1"/>
  <c r="AE19" i="55"/>
  <c r="AF19" i="55" s="1"/>
  <c r="AG19" i="55" s="1"/>
  <c r="S18" i="68" s="1"/>
  <c r="AE18" i="68" s="1"/>
  <c r="AK19" i="55"/>
  <c r="AL19" i="55" s="1"/>
  <c r="AM19" i="55" s="1"/>
  <c r="T18" i="68" s="1"/>
  <c r="AF18" i="68" s="1"/>
  <c r="AW19" i="55"/>
  <c r="AX19" i="55" s="1"/>
  <c r="AY19" i="55" s="1"/>
  <c r="V18" i="68" s="1"/>
  <c r="AH18" i="68" s="1"/>
  <c r="Y19" i="55"/>
  <c r="Z19" i="55" s="1"/>
  <c r="AA19" i="55" s="1"/>
  <c r="R18" i="68" s="1"/>
  <c r="AD18" i="68" s="1"/>
  <c r="BU19" i="55"/>
  <c r="BV19" i="55" s="1"/>
  <c r="BW19" i="55" s="1"/>
  <c r="Z18" i="68" s="1"/>
  <c r="AL18" i="68" s="1"/>
  <c r="AQ19" i="55"/>
  <c r="AR19" i="55" s="1"/>
  <c r="AS19" i="55" s="1"/>
  <c r="U18" i="68" s="1"/>
  <c r="AG18" i="68" s="1"/>
  <c r="M19" i="55"/>
  <c r="N19" i="55" s="1"/>
  <c r="O19" i="55" s="1"/>
  <c r="BW149" i="51"/>
  <c r="BX149" i="51" s="1"/>
  <c r="BY149" i="51" s="1"/>
  <c r="AB148" i="65" s="1"/>
  <c r="AN148" i="65" s="1"/>
  <c r="U149" i="51"/>
  <c r="V149" i="51" s="1"/>
  <c r="W149" i="51" s="1"/>
  <c r="S148" i="65" s="1"/>
  <c r="AE148" i="65" s="1"/>
  <c r="AM149" i="51"/>
  <c r="AN149" i="51" s="1"/>
  <c r="AO149" i="51" s="1"/>
  <c r="V148" i="65" s="1"/>
  <c r="AH148" i="65" s="1"/>
  <c r="AY149" i="51"/>
  <c r="AZ149" i="51" s="1"/>
  <c r="BA149" i="51" s="1"/>
  <c r="X148" i="65" s="1"/>
  <c r="AJ148" i="65" s="1"/>
  <c r="BK149" i="51"/>
  <c r="BL149" i="51" s="1"/>
  <c r="BM149" i="51" s="1"/>
  <c r="Z148" i="65" s="1"/>
  <c r="AL148" i="65" s="1"/>
  <c r="AA149" i="51"/>
  <c r="AB149" i="51" s="1"/>
  <c r="AC149" i="51" s="1"/>
  <c r="T148" i="65" s="1"/>
  <c r="AF148" i="65" s="1"/>
  <c r="BE149" i="51"/>
  <c r="BF149" i="51" s="1"/>
  <c r="BG149" i="51" s="1"/>
  <c r="Y148" i="65" s="1"/>
  <c r="AK148" i="65" s="1"/>
  <c r="BQ149" i="51"/>
  <c r="BR149" i="51" s="1"/>
  <c r="BS149" i="51" s="1"/>
  <c r="AA148" i="65" s="1"/>
  <c r="AM148" i="65" s="1"/>
  <c r="AS149" i="51"/>
  <c r="AT149" i="51" s="1"/>
  <c r="AU149" i="51" s="1"/>
  <c r="W148" i="65" s="1"/>
  <c r="AI148" i="65" s="1"/>
  <c r="AG149" i="51"/>
  <c r="AH149" i="51" s="1"/>
  <c r="AI149" i="51" s="1"/>
  <c r="U148" i="65" s="1"/>
  <c r="AG148" i="65" s="1"/>
  <c r="CC149" i="51"/>
  <c r="CD149" i="51" s="1"/>
  <c r="CE149" i="51" s="1"/>
  <c r="AC148" i="65" s="1"/>
  <c r="AO148" i="65" s="1"/>
  <c r="O149" i="51"/>
  <c r="P149" i="51" s="1"/>
  <c r="W123" i="6"/>
  <c r="S122" i="63" s="1"/>
  <c r="AE122" i="63" s="1"/>
  <c r="G123" i="53"/>
  <c r="H123" i="53" s="1"/>
  <c r="AE73" i="55"/>
  <c r="AF73" i="55" s="1"/>
  <c r="AG73" i="55" s="1"/>
  <c r="S72" i="68" s="1"/>
  <c r="AE72" i="68" s="1"/>
  <c r="BO73" i="55"/>
  <c r="BP73" i="55" s="1"/>
  <c r="BQ73" i="55" s="1"/>
  <c r="Y72" i="68" s="1"/>
  <c r="AK72" i="68" s="1"/>
  <c r="AW73" i="55"/>
  <c r="AX73" i="55" s="1"/>
  <c r="AY73" i="55" s="1"/>
  <c r="V72" i="68" s="1"/>
  <c r="AH72" i="68" s="1"/>
  <c r="AQ73" i="55"/>
  <c r="AR73" i="55" s="1"/>
  <c r="AS73" i="55" s="1"/>
  <c r="U72" i="68" s="1"/>
  <c r="AG72" i="68" s="1"/>
  <c r="S73" i="55"/>
  <c r="T73" i="55" s="1"/>
  <c r="U73" i="55" s="1"/>
  <c r="Q72" i="68" s="1"/>
  <c r="AC72" i="68" s="1"/>
  <c r="AK73" i="55"/>
  <c r="AL73" i="55" s="1"/>
  <c r="AM73" i="55" s="1"/>
  <c r="T72" i="68" s="1"/>
  <c r="AF72" i="68" s="1"/>
  <c r="BI73" i="55"/>
  <c r="BJ73" i="55" s="1"/>
  <c r="BK73" i="55" s="1"/>
  <c r="X72" i="68" s="1"/>
  <c r="AJ72" i="68" s="1"/>
  <c r="CA73" i="55"/>
  <c r="CB73" i="55" s="1"/>
  <c r="CC73" i="55" s="1"/>
  <c r="AA72" i="68" s="1"/>
  <c r="AM72" i="68" s="1"/>
  <c r="Y73" i="55"/>
  <c r="Z73" i="55" s="1"/>
  <c r="AA73" i="55" s="1"/>
  <c r="R72" i="68" s="1"/>
  <c r="AD72" i="68" s="1"/>
  <c r="BC73" i="55"/>
  <c r="BD73" i="55" s="1"/>
  <c r="BE73" i="55" s="1"/>
  <c r="W72" i="68" s="1"/>
  <c r="AI72" i="68" s="1"/>
  <c r="BU73" i="55"/>
  <c r="BV73" i="55" s="1"/>
  <c r="BW73" i="55" s="1"/>
  <c r="Z72" i="68" s="1"/>
  <c r="AL72" i="68" s="1"/>
  <c r="M73" i="55"/>
  <c r="N73" i="55" s="1"/>
  <c r="O73" i="55" s="1"/>
  <c r="AO139" i="6"/>
  <c r="V138" i="63" s="1"/>
  <c r="AH138" i="63" s="1"/>
  <c r="M139" i="53"/>
  <c r="N139" i="53" s="1"/>
  <c r="AW99" i="55"/>
  <c r="AX99" i="55" s="1"/>
  <c r="AY99" i="55" s="1"/>
  <c r="V98" i="68" s="1"/>
  <c r="AH98" i="68" s="1"/>
  <c r="AK99" i="55"/>
  <c r="AL99" i="55" s="1"/>
  <c r="AM99" i="55" s="1"/>
  <c r="T98" i="68" s="1"/>
  <c r="AF98" i="68" s="1"/>
  <c r="BI99" i="55"/>
  <c r="BJ99" i="55" s="1"/>
  <c r="BK99" i="55" s="1"/>
  <c r="X98" i="68" s="1"/>
  <c r="AJ98" i="68" s="1"/>
  <c r="S99" i="55"/>
  <c r="T99" i="55" s="1"/>
  <c r="U99" i="55" s="1"/>
  <c r="Q98" i="68" s="1"/>
  <c r="AC98" i="68" s="1"/>
  <c r="Y99" i="55"/>
  <c r="Z99" i="55" s="1"/>
  <c r="AA99" i="55" s="1"/>
  <c r="R98" i="68" s="1"/>
  <c r="AD98" i="68" s="1"/>
  <c r="BU99" i="55"/>
  <c r="BV99" i="55" s="1"/>
  <c r="BW99" i="55" s="1"/>
  <c r="Z98" i="68" s="1"/>
  <c r="AL98" i="68" s="1"/>
  <c r="BC99" i="55"/>
  <c r="BD99" i="55" s="1"/>
  <c r="BE99" i="55" s="1"/>
  <c r="W98" i="68" s="1"/>
  <c r="AI98" i="68" s="1"/>
  <c r="AE99" i="55"/>
  <c r="AF99" i="55" s="1"/>
  <c r="AG99" i="55" s="1"/>
  <c r="S98" i="68" s="1"/>
  <c r="AE98" i="68" s="1"/>
  <c r="AQ99" i="55"/>
  <c r="AR99" i="55" s="1"/>
  <c r="AS99" i="55" s="1"/>
  <c r="U98" i="68" s="1"/>
  <c r="AG98" i="68" s="1"/>
  <c r="CA99" i="55"/>
  <c r="CB99" i="55" s="1"/>
  <c r="CC99" i="55" s="1"/>
  <c r="AA98" i="68" s="1"/>
  <c r="AM98" i="68" s="1"/>
  <c r="BO99" i="55"/>
  <c r="BP99" i="55" s="1"/>
  <c r="BQ99" i="55" s="1"/>
  <c r="Y98" i="68" s="1"/>
  <c r="AK98" i="68" s="1"/>
  <c r="M99" i="55"/>
  <c r="N99" i="55" s="1"/>
  <c r="O99" i="55" s="1"/>
  <c r="AO145" i="6"/>
  <c r="V144" i="63" s="1"/>
  <c r="AH144" i="63" s="1"/>
  <c r="M145" i="53"/>
  <c r="N145" i="53" s="1"/>
  <c r="AC19" i="6"/>
  <c r="T18" i="63" s="1"/>
  <c r="AF18" i="63" s="1"/>
  <c r="I19" i="53"/>
  <c r="J19" i="53" s="1"/>
  <c r="AI149" i="6"/>
  <c r="U148" i="63" s="1"/>
  <c r="AG148" i="63" s="1"/>
  <c r="K149" i="53"/>
  <c r="L149" i="53" s="1"/>
  <c r="BS126" i="6"/>
  <c r="AA125" i="63" s="1"/>
  <c r="AM125" i="63" s="1"/>
  <c r="W126" i="53"/>
  <c r="X126" i="53" s="1"/>
  <c r="AU34" i="6"/>
  <c r="W33" i="63" s="1"/>
  <c r="AI33" i="63" s="1"/>
  <c r="O34" i="53"/>
  <c r="P34" i="53" s="1"/>
  <c r="BO94" i="55"/>
  <c r="BP94" i="55" s="1"/>
  <c r="BQ94" i="55" s="1"/>
  <c r="Y93" i="68" s="1"/>
  <c r="AK93" i="68" s="1"/>
  <c r="BI94" i="55"/>
  <c r="BJ94" i="55" s="1"/>
  <c r="BK94" i="55" s="1"/>
  <c r="X93" i="68" s="1"/>
  <c r="AJ93" i="68" s="1"/>
  <c r="BU94" i="55"/>
  <c r="BV94" i="55" s="1"/>
  <c r="BW94" i="55" s="1"/>
  <c r="Z93" i="68" s="1"/>
  <c r="AL93" i="68" s="1"/>
  <c r="CA94" i="55"/>
  <c r="CB94" i="55" s="1"/>
  <c r="CC94" i="55" s="1"/>
  <c r="AA93" i="68" s="1"/>
  <c r="AM93" i="68" s="1"/>
  <c r="S94" i="55"/>
  <c r="T94" i="55" s="1"/>
  <c r="U94" i="55" s="1"/>
  <c r="Q93" i="68" s="1"/>
  <c r="AC93" i="68" s="1"/>
  <c r="Y94" i="55"/>
  <c r="Z94" i="55" s="1"/>
  <c r="AA94" i="55" s="1"/>
  <c r="R93" i="68" s="1"/>
  <c r="AD93" i="68" s="1"/>
  <c r="AW94" i="55"/>
  <c r="AX94" i="55" s="1"/>
  <c r="AY94" i="55" s="1"/>
  <c r="V93" i="68" s="1"/>
  <c r="AH93" i="68" s="1"/>
  <c r="AK94" i="55"/>
  <c r="AL94" i="55" s="1"/>
  <c r="AM94" i="55" s="1"/>
  <c r="T93" i="68" s="1"/>
  <c r="AF93" i="68" s="1"/>
  <c r="AE94" i="55"/>
  <c r="AF94" i="55" s="1"/>
  <c r="AG94" i="55" s="1"/>
  <c r="S93" i="68" s="1"/>
  <c r="AE93" i="68" s="1"/>
  <c r="BC94" i="55"/>
  <c r="BD94" i="55" s="1"/>
  <c r="BE94" i="55" s="1"/>
  <c r="W93" i="68" s="1"/>
  <c r="AI93" i="68" s="1"/>
  <c r="AQ94" i="55"/>
  <c r="AR94" i="55" s="1"/>
  <c r="AS94" i="55" s="1"/>
  <c r="U93" i="68" s="1"/>
  <c r="AG93" i="68" s="1"/>
  <c r="M94" i="55"/>
  <c r="N94" i="55" s="1"/>
  <c r="O94" i="55" s="1"/>
  <c r="R52" i="63"/>
  <c r="AD52" i="63" s="1"/>
  <c r="Q52" i="63"/>
  <c r="G54" i="56"/>
  <c r="AO87" i="6"/>
  <c r="V86" i="63" s="1"/>
  <c r="AH86" i="63" s="1"/>
  <c r="M87" i="53"/>
  <c r="N87" i="53" s="1"/>
  <c r="BS68" i="6"/>
  <c r="AA67" i="63" s="1"/>
  <c r="AM67" i="63" s="1"/>
  <c r="W68" i="53"/>
  <c r="X68" i="53" s="1"/>
  <c r="CE137" i="6"/>
  <c r="AC136" i="63" s="1"/>
  <c r="AO136" i="63" s="1"/>
  <c r="AA137" i="53"/>
  <c r="AB137" i="53" s="1"/>
  <c r="AE112" i="55"/>
  <c r="AF112" i="55" s="1"/>
  <c r="AG112" i="55" s="1"/>
  <c r="S111" i="68" s="1"/>
  <c r="AE111" i="68" s="1"/>
  <c r="BC112" i="55"/>
  <c r="BD112" i="55" s="1"/>
  <c r="BE112" i="55" s="1"/>
  <c r="W111" i="68" s="1"/>
  <c r="AI111" i="68" s="1"/>
  <c r="BO112" i="55"/>
  <c r="BP112" i="55" s="1"/>
  <c r="BQ112" i="55" s="1"/>
  <c r="Y111" i="68" s="1"/>
  <c r="AK111" i="68" s="1"/>
  <c r="AW112" i="55"/>
  <c r="AX112" i="55" s="1"/>
  <c r="AY112" i="55" s="1"/>
  <c r="V111" i="68" s="1"/>
  <c r="AH111" i="68" s="1"/>
  <c r="AQ112" i="55"/>
  <c r="AR112" i="55" s="1"/>
  <c r="AS112" i="55" s="1"/>
  <c r="U111" i="68" s="1"/>
  <c r="AG111" i="68" s="1"/>
  <c r="CA112" i="55"/>
  <c r="CB112" i="55" s="1"/>
  <c r="CC112" i="55" s="1"/>
  <c r="AA111" i="68" s="1"/>
  <c r="AM111" i="68" s="1"/>
  <c r="BI112" i="55"/>
  <c r="BJ112" i="55" s="1"/>
  <c r="BK112" i="55" s="1"/>
  <c r="X111" i="68" s="1"/>
  <c r="AJ111" i="68" s="1"/>
  <c r="BU112" i="55"/>
  <c r="BV112" i="55" s="1"/>
  <c r="BW112" i="55" s="1"/>
  <c r="Z111" i="68" s="1"/>
  <c r="AL111" i="68" s="1"/>
  <c r="S112" i="55"/>
  <c r="T112" i="55" s="1"/>
  <c r="U112" i="55" s="1"/>
  <c r="Q111" i="68" s="1"/>
  <c r="AC111" i="68" s="1"/>
  <c r="Y112" i="55"/>
  <c r="Z112" i="55" s="1"/>
  <c r="AA112" i="55" s="1"/>
  <c r="R111" i="68" s="1"/>
  <c r="AD111" i="68" s="1"/>
  <c r="AK112" i="55"/>
  <c r="AL112" i="55" s="1"/>
  <c r="AM112" i="55" s="1"/>
  <c r="T111" i="68" s="1"/>
  <c r="AF111" i="68" s="1"/>
  <c r="M112" i="55"/>
  <c r="N112" i="55" s="1"/>
  <c r="O112" i="55" s="1"/>
  <c r="AI12" i="6"/>
  <c r="U11" i="63" s="1"/>
  <c r="K12" i="53"/>
  <c r="L12" i="53" s="1"/>
  <c r="F7" i="56"/>
  <c r="Q6" i="6"/>
  <c r="BS37" i="6"/>
  <c r="AA36" i="63" s="1"/>
  <c r="AM36" i="63" s="1"/>
  <c r="W37" i="53"/>
  <c r="X37" i="53" s="1"/>
  <c r="BM17" i="6"/>
  <c r="Z16" i="63" s="1"/>
  <c r="AL16" i="63" s="1"/>
  <c r="U17" i="53"/>
  <c r="V17" i="53" s="1"/>
  <c r="Q117" i="63"/>
  <c r="G119" i="56"/>
  <c r="R117" i="63"/>
  <c r="AD117" i="63" s="1"/>
  <c r="U96" i="51"/>
  <c r="V96" i="51" s="1"/>
  <c r="W96" i="51" s="1"/>
  <c r="S95" i="65" s="1"/>
  <c r="AE95" i="65" s="1"/>
  <c r="AS96" i="51"/>
  <c r="AT96" i="51" s="1"/>
  <c r="AU96" i="51" s="1"/>
  <c r="W95" i="65" s="1"/>
  <c r="AI95" i="65" s="1"/>
  <c r="AY96" i="51"/>
  <c r="AZ96" i="51" s="1"/>
  <c r="BA96" i="51" s="1"/>
  <c r="X95" i="65" s="1"/>
  <c r="AJ95" i="65" s="1"/>
  <c r="AM96" i="51"/>
  <c r="AN96" i="51" s="1"/>
  <c r="AO96" i="51" s="1"/>
  <c r="V95" i="65" s="1"/>
  <c r="AH95" i="65" s="1"/>
  <c r="BQ96" i="51"/>
  <c r="BR96" i="51" s="1"/>
  <c r="BS96" i="51" s="1"/>
  <c r="AA95" i="65" s="1"/>
  <c r="AM95" i="65" s="1"/>
  <c r="BW96" i="51"/>
  <c r="BX96" i="51" s="1"/>
  <c r="BY96" i="51" s="1"/>
  <c r="AB95" i="65" s="1"/>
  <c r="AN95" i="65" s="1"/>
  <c r="AA96" i="51"/>
  <c r="AB96" i="51" s="1"/>
  <c r="AC96" i="51" s="1"/>
  <c r="T95" i="65" s="1"/>
  <c r="AF95" i="65" s="1"/>
  <c r="BK96" i="51"/>
  <c r="BL96" i="51" s="1"/>
  <c r="BM96" i="51" s="1"/>
  <c r="Z95" i="65" s="1"/>
  <c r="AL95" i="65" s="1"/>
  <c r="AG96" i="51"/>
  <c r="AH96" i="51" s="1"/>
  <c r="AI96" i="51" s="1"/>
  <c r="U95" i="65" s="1"/>
  <c r="AG95" i="65" s="1"/>
  <c r="CC96" i="51"/>
  <c r="CD96" i="51" s="1"/>
  <c r="CE96" i="51" s="1"/>
  <c r="AC95" i="65" s="1"/>
  <c r="AO95" i="65" s="1"/>
  <c r="BE96" i="51"/>
  <c r="BF96" i="51" s="1"/>
  <c r="BG96" i="51" s="1"/>
  <c r="Y95" i="65" s="1"/>
  <c r="AK95" i="65" s="1"/>
  <c r="O96" i="51"/>
  <c r="P96" i="51" s="1"/>
  <c r="J87" i="80"/>
  <c r="N87" i="80"/>
  <c r="O87" i="80" s="1"/>
  <c r="BA96" i="6"/>
  <c r="X95" i="63" s="1"/>
  <c r="AJ95" i="63" s="1"/>
  <c r="Q96" i="53"/>
  <c r="R96" i="53" s="1"/>
  <c r="BM50" i="6"/>
  <c r="Z49" i="63" s="1"/>
  <c r="AL49" i="63" s="1"/>
  <c r="U50" i="53"/>
  <c r="V50" i="53" s="1"/>
  <c r="AO21" i="6"/>
  <c r="V20" i="63" s="1"/>
  <c r="AH20" i="63" s="1"/>
  <c r="M21" i="53"/>
  <c r="N21" i="53" s="1"/>
  <c r="BG134" i="6"/>
  <c r="Y133" i="63" s="1"/>
  <c r="AK133" i="63" s="1"/>
  <c r="S134" i="53"/>
  <c r="T134" i="53" s="1"/>
  <c r="J147" i="80"/>
  <c r="N147" i="80"/>
  <c r="O147" i="80" s="1"/>
  <c r="J11" i="80"/>
  <c r="N11" i="80"/>
  <c r="O11" i="80" s="1"/>
  <c r="BM8" i="6"/>
  <c r="Z7" i="63" s="1"/>
  <c r="U8" i="53"/>
  <c r="V8" i="53" s="1"/>
  <c r="W97" i="6"/>
  <c r="S96" i="63" s="1"/>
  <c r="AE96" i="63" s="1"/>
  <c r="G97" i="53"/>
  <c r="H97" i="53" s="1"/>
  <c r="AS9" i="51"/>
  <c r="AT9" i="51" s="1"/>
  <c r="AU9" i="51" s="1"/>
  <c r="W8" i="65" s="1"/>
  <c r="AI8" i="65" s="1"/>
  <c r="AM9" i="51"/>
  <c r="AN9" i="51" s="1"/>
  <c r="AO9" i="51" s="1"/>
  <c r="V8" i="65" s="1"/>
  <c r="AH8" i="65" s="1"/>
  <c r="BQ9" i="51"/>
  <c r="BR9" i="51" s="1"/>
  <c r="BS9" i="51" s="1"/>
  <c r="AA8" i="65" s="1"/>
  <c r="AM8" i="65" s="1"/>
  <c r="BW9" i="51"/>
  <c r="BX9" i="51" s="1"/>
  <c r="BY9" i="51" s="1"/>
  <c r="AB8" i="65" s="1"/>
  <c r="AN8" i="65" s="1"/>
  <c r="AY9" i="51"/>
  <c r="AZ9" i="51" s="1"/>
  <c r="BA9" i="51" s="1"/>
  <c r="X8" i="65" s="1"/>
  <c r="AJ8" i="65" s="1"/>
  <c r="AA9" i="51"/>
  <c r="AB9" i="51" s="1"/>
  <c r="AC9" i="51" s="1"/>
  <c r="T8" i="65" s="1"/>
  <c r="AF8" i="65" s="1"/>
  <c r="BE9" i="51"/>
  <c r="BF9" i="51" s="1"/>
  <c r="BG9" i="51" s="1"/>
  <c r="Y8" i="65" s="1"/>
  <c r="AK8" i="65" s="1"/>
  <c r="CC9" i="51"/>
  <c r="CD9" i="51" s="1"/>
  <c r="CE9" i="51" s="1"/>
  <c r="AC8" i="65" s="1"/>
  <c r="AO8" i="65" s="1"/>
  <c r="AG9" i="51"/>
  <c r="AH9" i="51" s="1"/>
  <c r="AI9" i="51" s="1"/>
  <c r="U8" i="65" s="1"/>
  <c r="AG8" i="65" s="1"/>
  <c r="U9" i="51"/>
  <c r="V9" i="51" s="1"/>
  <c r="W9" i="51" s="1"/>
  <c r="S8" i="65" s="1"/>
  <c r="AE8" i="65" s="1"/>
  <c r="BK9" i="51"/>
  <c r="BL9" i="51" s="1"/>
  <c r="BM9" i="51" s="1"/>
  <c r="Z8" i="65" s="1"/>
  <c r="AL8" i="65" s="1"/>
  <c r="O9" i="51"/>
  <c r="P9" i="51" s="1"/>
  <c r="BY77" i="6"/>
  <c r="AB76" i="63" s="1"/>
  <c r="AN76" i="63" s="1"/>
  <c r="Y77" i="53"/>
  <c r="Z77" i="53" s="1"/>
  <c r="BG85" i="6"/>
  <c r="Y84" i="63" s="1"/>
  <c r="AK84" i="63" s="1"/>
  <c r="S85" i="53"/>
  <c r="T85" i="53" s="1"/>
  <c r="AQ7" i="55"/>
  <c r="AR7" i="55" s="1"/>
  <c r="AS7" i="55" s="1"/>
  <c r="U6" i="68" s="1"/>
  <c r="AG6" i="68" s="1"/>
  <c r="BO7" i="55"/>
  <c r="BP7" i="55" s="1"/>
  <c r="BQ7" i="55" s="1"/>
  <c r="Y6" i="68" s="1"/>
  <c r="AK6" i="68" s="1"/>
  <c r="BU7" i="55"/>
  <c r="BV7" i="55" s="1"/>
  <c r="BW7" i="55" s="1"/>
  <c r="Z6" i="68" s="1"/>
  <c r="AL6" i="68" s="1"/>
  <c r="AE7" i="55"/>
  <c r="AF7" i="55" s="1"/>
  <c r="AG7" i="55" s="1"/>
  <c r="S6" i="68" s="1"/>
  <c r="AE6" i="68" s="1"/>
  <c r="BC7" i="55"/>
  <c r="BD7" i="55" s="1"/>
  <c r="BE7" i="55" s="1"/>
  <c r="W6" i="68" s="1"/>
  <c r="AI6" i="68" s="1"/>
  <c r="CA7" i="55"/>
  <c r="CB7" i="55" s="1"/>
  <c r="CC7" i="55" s="1"/>
  <c r="AA6" i="68" s="1"/>
  <c r="AM6" i="68" s="1"/>
  <c r="BI7" i="55"/>
  <c r="BJ7" i="55" s="1"/>
  <c r="BK7" i="55" s="1"/>
  <c r="X6" i="68" s="1"/>
  <c r="AJ6" i="68" s="1"/>
  <c r="S7" i="55"/>
  <c r="T7" i="55" s="1"/>
  <c r="U7" i="55" s="1"/>
  <c r="Q6" i="68" s="1"/>
  <c r="AC6" i="68" s="1"/>
  <c r="AW7" i="55"/>
  <c r="AX7" i="55" s="1"/>
  <c r="AY7" i="55" s="1"/>
  <c r="V6" i="68" s="1"/>
  <c r="AH6" i="68" s="1"/>
  <c r="AK7" i="55"/>
  <c r="AL7" i="55" s="1"/>
  <c r="AM7" i="55" s="1"/>
  <c r="T6" i="68" s="1"/>
  <c r="AF6" i="68" s="1"/>
  <c r="M7" i="55"/>
  <c r="N7" i="55" s="1"/>
  <c r="O7" i="55" s="1"/>
  <c r="Y7" i="55"/>
  <c r="Z7" i="55" s="1"/>
  <c r="AA7" i="55" s="1"/>
  <c r="R6" i="68" s="1"/>
  <c r="AD6" i="68" s="1"/>
  <c r="S88" i="55"/>
  <c r="T88" i="55" s="1"/>
  <c r="U88" i="55" s="1"/>
  <c r="Q87" i="68" s="1"/>
  <c r="AC87" i="68" s="1"/>
  <c r="BC88" i="55"/>
  <c r="BD88" i="55" s="1"/>
  <c r="BE88" i="55" s="1"/>
  <c r="W87" i="68" s="1"/>
  <c r="AI87" i="68" s="1"/>
  <c r="AK88" i="55"/>
  <c r="AL88" i="55" s="1"/>
  <c r="AM88" i="55" s="1"/>
  <c r="T87" i="68" s="1"/>
  <c r="AF87" i="68" s="1"/>
  <c r="AE88" i="55"/>
  <c r="AF88" i="55" s="1"/>
  <c r="AG88" i="55" s="1"/>
  <c r="S87" i="68" s="1"/>
  <c r="AE87" i="68" s="1"/>
  <c r="BI88" i="55"/>
  <c r="BJ88" i="55" s="1"/>
  <c r="BK88" i="55" s="1"/>
  <c r="X87" i="68" s="1"/>
  <c r="AJ87" i="68" s="1"/>
  <c r="CA88" i="55"/>
  <c r="CB88" i="55" s="1"/>
  <c r="CC88" i="55" s="1"/>
  <c r="AA87" i="68" s="1"/>
  <c r="AM87" i="68" s="1"/>
  <c r="AW88" i="55"/>
  <c r="AX88" i="55" s="1"/>
  <c r="AY88" i="55" s="1"/>
  <c r="V87" i="68" s="1"/>
  <c r="AH87" i="68" s="1"/>
  <c r="Y88" i="55"/>
  <c r="Z88" i="55" s="1"/>
  <c r="AA88" i="55" s="1"/>
  <c r="R87" i="68" s="1"/>
  <c r="AD87" i="68" s="1"/>
  <c r="BU88" i="55"/>
  <c r="BV88" i="55" s="1"/>
  <c r="BW88" i="55" s="1"/>
  <c r="Z87" i="68" s="1"/>
  <c r="AL87" i="68" s="1"/>
  <c r="BO88" i="55"/>
  <c r="BP88" i="55" s="1"/>
  <c r="BQ88" i="55" s="1"/>
  <c r="Y87" i="68" s="1"/>
  <c r="AK87" i="68" s="1"/>
  <c r="M88" i="55"/>
  <c r="N88" i="55" s="1"/>
  <c r="O88" i="55" s="1"/>
  <c r="AQ88" i="55"/>
  <c r="AR88" i="55" s="1"/>
  <c r="AS88" i="55" s="1"/>
  <c r="U87" i="68" s="1"/>
  <c r="AG87" i="68" s="1"/>
  <c r="F111" i="56"/>
  <c r="Q110" i="6"/>
  <c r="E110" i="53"/>
  <c r="W147" i="6"/>
  <c r="S146" i="63" s="1"/>
  <c r="AE146" i="63" s="1"/>
  <c r="G147" i="53"/>
  <c r="H147" i="53" s="1"/>
  <c r="F27" i="56"/>
  <c r="Q26" i="6"/>
  <c r="E26" i="53"/>
  <c r="F367" i="56"/>
  <c r="F63" i="53"/>
  <c r="Q72" i="53"/>
  <c r="R72" i="53" s="1"/>
  <c r="BA72" i="6"/>
  <c r="X71" i="63" s="1"/>
  <c r="AJ71" i="63" s="1"/>
  <c r="AA111" i="53"/>
  <c r="AB111" i="53" s="1"/>
  <c r="CE111" i="6"/>
  <c r="AC110" i="63" s="1"/>
  <c r="AO110" i="63" s="1"/>
  <c r="BA106" i="6"/>
  <c r="X105" i="63" s="1"/>
  <c r="AJ105" i="63" s="1"/>
  <c r="Q106" i="53"/>
  <c r="R106" i="53" s="1"/>
  <c r="AU109" i="6"/>
  <c r="W108" i="63" s="1"/>
  <c r="AI108" i="63" s="1"/>
  <c r="O109" i="53"/>
  <c r="P109" i="53" s="1"/>
  <c r="AU93" i="6"/>
  <c r="W92" i="63" s="1"/>
  <c r="AI92" i="63" s="1"/>
  <c r="O93" i="53"/>
  <c r="P93" i="53" s="1"/>
  <c r="BG59" i="6"/>
  <c r="Y58" i="63" s="1"/>
  <c r="AK58" i="63" s="1"/>
  <c r="S59" i="53"/>
  <c r="T59" i="53" s="1"/>
  <c r="AA56" i="53"/>
  <c r="AB56" i="53" s="1"/>
  <c r="CE56" i="6"/>
  <c r="AC55" i="63" s="1"/>
  <c r="AO55" i="63" s="1"/>
  <c r="AI91" i="6"/>
  <c r="U90" i="63" s="1"/>
  <c r="AG90" i="63" s="1"/>
  <c r="K91" i="53"/>
  <c r="L91" i="53" s="1"/>
  <c r="AI78" i="6"/>
  <c r="U77" i="63" s="1"/>
  <c r="AG77" i="63" s="1"/>
  <c r="K78" i="53"/>
  <c r="L78" i="53" s="1"/>
  <c r="F409" i="56"/>
  <c r="F105" i="53"/>
  <c r="G144" i="56"/>
  <c r="Q142" i="63"/>
  <c r="R142" i="63"/>
  <c r="AD142" i="63" s="1"/>
  <c r="CE112" i="6"/>
  <c r="AC111" i="63" s="1"/>
  <c r="AO111" i="63" s="1"/>
  <c r="AA112" i="53"/>
  <c r="AB112" i="53" s="1"/>
  <c r="F438" i="56"/>
  <c r="F134" i="53"/>
  <c r="F11" i="56"/>
  <c r="Q10" i="6"/>
  <c r="E10" i="53"/>
  <c r="AO131" i="6"/>
  <c r="V130" i="63" s="1"/>
  <c r="AH130" i="63" s="1"/>
  <c r="M131" i="53"/>
  <c r="N131" i="53" s="1"/>
  <c r="AO86" i="6"/>
  <c r="V85" i="63" s="1"/>
  <c r="AH85" i="63" s="1"/>
  <c r="M86" i="53"/>
  <c r="N86" i="53" s="1"/>
  <c r="BG150" i="6"/>
  <c r="S150" i="53"/>
  <c r="T150" i="53" s="1"/>
  <c r="CE104" i="6"/>
  <c r="AC103" i="63" s="1"/>
  <c r="AO103" i="63" s="1"/>
  <c r="AA104" i="53"/>
  <c r="AB104" i="53" s="1"/>
  <c r="F429" i="56"/>
  <c r="F125" i="53"/>
  <c r="AI94" i="6"/>
  <c r="U93" i="63" s="1"/>
  <c r="AG93" i="63" s="1"/>
  <c r="K94" i="53"/>
  <c r="L94" i="53" s="1"/>
  <c r="BS33" i="6"/>
  <c r="AA32" i="63" s="1"/>
  <c r="AM32" i="63" s="1"/>
  <c r="W33" i="53"/>
  <c r="X33" i="53" s="1"/>
  <c r="BY136" i="6"/>
  <c r="AB135" i="63" s="1"/>
  <c r="AN135" i="63" s="1"/>
  <c r="Y136" i="53"/>
  <c r="Z136" i="53" s="1"/>
  <c r="G55" i="56"/>
  <c r="R53" i="63"/>
  <c r="AD53" i="63" s="1"/>
  <c r="Q53" i="63"/>
  <c r="BA60" i="6"/>
  <c r="X59" i="63" s="1"/>
  <c r="AJ59" i="63" s="1"/>
  <c r="Q60" i="53"/>
  <c r="R60" i="53" s="1"/>
  <c r="AC140" i="6"/>
  <c r="T139" i="63" s="1"/>
  <c r="AF139" i="63" s="1"/>
  <c r="I140" i="53"/>
  <c r="J140" i="53" s="1"/>
  <c r="N129" i="80"/>
  <c r="O129" i="80" s="1"/>
  <c r="J129" i="80"/>
  <c r="W5" i="6"/>
  <c r="S4" i="63" s="1"/>
  <c r="G5" i="53"/>
  <c r="H5" i="53" s="1"/>
  <c r="AI27" i="6"/>
  <c r="U26" i="63" s="1"/>
  <c r="AG26" i="63" s="1"/>
  <c r="K27" i="53"/>
  <c r="L27" i="53" s="1"/>
  <c r="BA67" i="6"/>
  <c r="X66" i="63" s="1"/>
  <c r="AJ66" i="63" s="1"/>
  <c r="Q67" i="53"/>
  <c r="R67" i="53" s="1"/>
  <c r="AC62" i="6"/>
  <c r="T61" i="63" s="1"/>
  <c r="AF61" i="63" s="1"/>
  <c r="I62" i="53"/>
  <c r="J62" i="53" s="1"/>
  <c r="BA133" i="6"/>
  <c r="X132" i="63" s="1"/>
  <c r="AJ132" i="63" s="1"/>
  <c r="Q133" i="53"/>
  <c r="R133" i="53" s="1"/>
  <c r="P128" i="68"/>
  <c r="AB128" i="68" s="1"/>
  <c r="O128" i="68"/>
  <c r="BY51" i="6"/>
  <c r="AB50" i="63" s="1"/>
  <c r="AN50" i="63" s="1"/>
  <c r="Y51" i="53"/>
  <c r="Z51" i="53" s="1"/>
  <c r="BG30" i="6"/>
  <c r="Y29" i="63" s="1"/>
  <c r="AK29" i="63" s="1"/>
  <c r="S30" i="53"/>
  <c r="T30" i="53" s="1"/>
  <c r="CC15" i="51"/>
  <c r="CD15" i="51" s="1"/>
  <c r="CE15" i="51" s="1"/>
  <c r="AC14" i="65" s="1"/>
  <c r="AO14" i="65" s="1"/>
  <c r="BE15" i="51"/>
  <c r="BF15" i="51" s="1"/>
  <c r="BG15" i="51" s="1"/>
  <c r="Y14" i="65" s="1"/>
  <c r="AK14" i="65" s="1"/>
  <c r="AY15" i="51"/>
  <c r="AZ15" i="51" s="1"/>
  <c r="BA15" i="51" s="1"/>
  <c r="X14" i="65" s="1"/>
  <c r="AJ14" i="65" s="1"/>
  <c r="U15" i="51"/>
  <c r="V15" i="51" s="1"/>
  <c r="W15" i="51" s="1"/>
  <c r="S14" i="65" s="1"/>
  <c r="AE14" i="65" s="1"/>
  <c r="BK15" i="51"/>
  <c r="BL15" i="51" s="1"/>
  <c r="BM15" i="51" s="1"/>
  <c r="Z14" i="65" s="1"/>
  <c r="AL14" i="65" s="1"/>
  <c r="AM15" i="51"/>
  <c r="AN15" i="51" s="1"/>
  <c r="AO15" i="51" s="1"/>
  <c r="V14" i="65" s="1"/>
  <c r="AH14" i="65" s="1"/>
  <c r="AS15" i="51"/>
  <c r="AT15" i="51" s="1"/>
  <c r="AU15" i="51" s="1"/>
  <c r="W14" i="65" s="1"/>
  <c r="AI14" i="65" s="1"/>
  <c r="AG15" i="51"/>
  <c r="AH15" i="51" s="1"/>
  <c r="AI15" i="51" s="1"/>
  <c r="U14" i="65" s="1"/>
  <c r="AG14" i="65" s="1"/>
  <c r="BQ15" i="51"/>
  <c r="BR15" i="51" s="1"/>
  <c r="BS15" i="51" s="1"/>
  <c r="AA14" i="65" s="1"/>
  <c r="AM14" i="65" s="1"/>
  <c r="BW15" i="51"/>
  <c r="BX15" i="51" s="1"/>
  <c r="BY15" i="51" s="1"/>
  <c r="AB14" i="65" s="1"/>
  <c r="AN14" i="65" s="1"/>
  <c r="AA15" i="51"/>
  <c r="AB15" i="51" s="1"/>
  <c r="AC15" i="51" s="1"/>
  <c r="T14" i="65" s="1"/>
  <c r="AF14" i="65" s="1"/>
  <c r="O15" i="51"/>
  <c r="P15" i="51" s="1"/>
  <c r="W135" i="6"/>
  <c r="S134" i="63" s="1"/>
  <c r="AE134" i="63" s="1"/>
  <c r="G135" i="53"/>
  <c r="H135" i="53" s="1"/>
  <c r="BS24" i="6"/>
  <c r="AA23" i="63" s="1"/>
  <c r="AM23" i="63" s="1"/>
  <c r="W24" i="53"/>
  <c r="X24" i="53" s="1"/>
  <c r="AA101" i="53"/>
  <c r="AB101" i="53" s="1"/>
  <c r="CE101" i="6"/>
  <c r="AC100" i="63" s="1"/>
  <c r="AO100" i="63" s="1"/>
  <c r="W36" i="6"/>
  <c r="S35" i="63" s="1"/>
  <c r="AE35" i="63" s="1"/>
  <c r="G36" i="53"/>
  <c r="H36" i="53" s="1"/>
  <c r="AC118" i="6"/>
  <c r="T117" i="63" s="1"/>
  <c r="AF117" i="63" s="1"/>
  <c r="I118" i="53"/>
  <c r="J118" i="53" s="1"/>
  <c r="AC132" i="6"/>
  <c r="T131" i="63" s="1"/>
  <c r="AF131" i="63" s="1"/>
  <c r="I132" i="53"/>
  <c r="J132" i="53" s="1"/>
  <c r="AW144" i="55"/>
  <c r="AX144" i="55" s="1"/>
  <c r="AY144" i="55" s="1"/>
  <c r="V143" i="68" s="1"/>
  <c r="AH143" i="68" s="1"/>
  <c r="AK144" i="55"/>
  <c r="AL144" i="55" s="1"/>
  <c r="AM144" i="55" s="1"/>
  <c r="T143" i="68" s="1"/>
  <c r="AF143" i="68" s="1"/>
  <c r="BC144" i="55"/>
  <c r="BD144" i="55" s="1"/>
  <c r="BE144" i="55" s="1"/>
  <c r="W143" i="68" s="1"/>
  <c r="AI143" i="68" s="1"/>
  <c r="CA144" i="55"/>
  <c r="CB144" i="55" s="1"/>
  <c r="CC144" i="55" s="1"/>
  <c r="AA143" i="68" s="1"/>
  <c r="AM143" i="68" s="1"/>
  <c r="Y144" i="55"/>
  <c r="Z144" i="55" s="1"/>
  <c r="AA144" i="55" s="1"/>
  <c r="R143" i="68" s="1"/>
  <c r="AD143" i="68" s="1"/>
  <c r="S144" i="55"/>
  <c r="T144" i="55" s="1"/>
  <c r="U144" i="55" s="1"/>
  <c r="Q143" i="68" s="1"/>
  <c r="AC143" i="68" s="1"/>
  <c r="AQ144" i="55"/>
  <c r="AR144" i="55" s="1"/>
  <c r="AS144" i="55" s="1"/>
  <c r="U143" i="68" s="1"/>
  <c r="AG143" i="68" s="1"/>
  <c r="BU144" i="55"/>
  <c r="BV144" i="55" s="1"/>
  <c r="BW144" i="55" s="1"/>
  <c r="Z143" i="68" s="1"/>
  <c r="AL143" i="68" s="1"/>
  <c r="AE144" i="55"/>
  <c r="AF144" i="55" s="1"/>
  <c r="AG144" i="55" s="1"/>
  <c r="S143" i="68" s="1"/>
  <c r="AE143" i="68" s="1"/>
  <c r="BO144" i="55"/>
  <c r="BP144" i="55" s="1"/>
  <c r="BQ144" i="55" s="1"/>
  <c r="Y143" i="68" s="1"/>
  <c r="AK143" i="68" s="1"/>
  <c r="BI144" i="55"/>
  <c r="BJ144" i="55" s="1"/>
  <c r="BK144" i="55" s="1"/>
  <c r="X143" i="68" s="1"/>
  <c r="AJ143" i="68" s="1"/>
  <c r="M144" i="55"/>
  <c r="N144" i="55" s="1"/>
  <c r="O144" i="55" s="1"/>
  <c r="AI5" i="6"/>
  <c r="U4" i="63" s="1"/>
  <c r="K5" i="53"/>
  <c r="L5" i="53" s="1"/>
  <c r="BS140" i="6"/>
  <c r="AA139" i="63" s="1"/>
  <c r="AM139" i="63" s="1"/>
  <c r="W140" i="53"/>
  <c r="X140" i="53" s="1"/>
  <c r="BG27" i="6"/>
  <c r="Y26" i="63" s="1"/>
  <c r="AK26" i="63" s="1"/>
  <c r="S27" i="53"/>
  <c r="T27" i="53" s="1"/>
  <c r="AO67" i="6"/>
  <c r="V66" i="63" s="1"/>
  <c r="AH66" i="63" s="1"/>
  <c r="M67" i="53"/>
  <c r="N67" i="53" s="1"/>
  <c r="BA62" i="6"/>
  <c r="X61" i="63" s="1"/>
  <c r="AJ61" i="63" s="1"/>
  <c r="Q62" i="53"/>
  <c r="R62" i="53" s="1"/>
  <c r="BM128" i="6"/>
  <c r="Z127" i="63" s="1"/>
  <c r="AL127" i="63" s="1"/>
  <c r="U128" i="53"/>
  <c r="V128" i="53" s="1"/>
  <c r="BM133" i="6"/>
  <c r="Z132" i="63" s="1"/>
  <c r="AL132" i="63" s="1"/>
  <c r="U133" i="53"/>
  <c r="V133" i="53" s="1"/>
  <c r="CA84" i="55"/>
  <c r="CB84" i="55" s="1"/>
  <c r="CC84" i="55" s="1"/>
  <c r="AA83" i="68" s="1"/>
  <c r="AM83" i="68" s="1"/>
  <c r="AE84" i="55"/>
  <c r="AF84" i="55" s="1"/>
  <c r="AG84" i="55" s="1"/>
  <c r="S83" i="68" s="1"/>
  <c r="AE83" i="68" s="1"/>
  <c r="AK84" i="55"/>
  <c r="AL84" i="55" s="1"/>
  <c r="AM84" i="55" s="1"/>
  <c r="T83" i="68" s="1"/>
  <c r="AF83" i="68" s="1"/>
  <c r="AW84" i="55"/>
  <c r="AX84" i="55" s="1"/>
  <c r="AY84" i="55" s="1"/>
  <c r="V83" i="68" s="1"/>
  <c r="AH83" i="68" s="1"/>
  <c r="Y84" i="55"/>
  <c r="Z84" i="55" s="1"/>
  <c r="AA84" i="55" s="1"/>
  <c r="R83" i="68" s="1"/>
  <c r="AD83" i="68" s="1"/>
  <c r="BU84" i="55"/>
  <c r="BV84" i="55" s="1"/>
  <c r="BW84" i="55" s="1"/>
  <c r="Z83" i="68" s="1"/>
  <c r="AL83" i="68" s="1"/>
  <c r="BI84" i="55"/>
  <c r="BJ84" i="55" s="1"/>
  <c r="BK84" i="55" s="1"/>
  <c r="X83" i="68" s="1"/>
  <c r="AJ83" i="68" s="1"/>
  <c r="BO84" i="55"/>
  <c r="BP84" i="55" s="1"/>
  <c r="BQ84" i="55" s="1"/>
  <c r="Y83" i="68" s="1"/>
  <c r="AK83" i="68" s="1"/>
  <c r="BC84" i="55"/>
  <c r="BD84" i="55" s="1"/>
  <c r="BE84" i="55" s="1"/>
  <c r="W83" i="68" s="1"/>
  <c r="AI83" i="68" s="1"/>
  <c r="S84" i="55"/>
  <c r="T84" i="55" s="1"/>
  <c r="U84" i="55" s="1"/>
  <c r="Q83" i="68" s="1"/>
  <c r="AC83" i="68" s="1"/>
  <c r="AQ84" i="55"/>
  <c r="AR84" i="55" s="1"/>
  <c r="AS84" i="55" s="1"/>
  <c r="U83" i="68" s="1"/>
  <c r="AG83" i="68" s="1"/>
  <c r="M84" i="55"/>
  <c r="N84" i="55" s="1"/>
  <c r="O84" i="55" s="1"/>
  <c r="J32" i="80"/>
  <c r="N32" i="80"/>
  <c r="O32" i="80" s="1"/>
  <c r="AA84" i="53"/>
  <c r="AB84" i="53" s="1"/>
  <c r="CE84" i="6"/>
  <c r="AC83" i="63" s="1"/>
  <c r="AO83" i="63" s="1"/>
  <c r="BA20" i="6"/>
  <c r="X19" i="63" s="1"/>
  <c r="AJ19" i="63" s="1"/>
  <c r="Q20" i="53"/>
  <c r="R20" i="53" s="1"/>
  <c r="AI51" i="6"/>
  <c r="U50" i="63" s="1"/>
  <c r="AG50" i="63" s="1"/>
  <c r="K51" i="53"/>
  <c r="L51" i="53" s="1"/>
  <c r="BS116" i="6"/>
  <c r="AA115" i="63" s="1"/>
  <c r="AM115" i="63" s="1"/>
  <c r="W116" i="53"/>
  <c r="X116" i="53" s="1"/>
  <c r="CA5" i="55"/>
  <c r="CB5" i="55" s="1"/>
  <c r="CC5" i="55" s="1"/>
  <c r="AA4" i="68" s="1"/>
  <c r="AM4" i="68" s="1"/>
  <c r="BI5" i="55"/>
  <c r="BJ5" i="55" s="1"/>
  <c r="BK5" i="55" s="1"/>
  <c r="X4" i="68" s="1"/>
  <c r="AJ4" i="68" s="1"/>
  <c r="S5" i="55"/>
  <c r="T5" i="55" s="1"/>
  <c r="U5" i="55" s="1"/>
  <c r="Q4" i="68" s="1"/>
  <c r="AC4" i="68" s="1"/>
  <c r="AK5" i="55"/>
  <c r="AL5" i="55" s="1"/>
  <c r="AM5" i="55" s="1"/>
  <c r="T4" i="68" s="1"/>
  <c r="AF4" i="68" s="1"/>
  <c r="Y5" i="55"/>
  <c r="Z5" i="55" s="1"/>
  <c r="AA5" i="55" s="1"/>
  <c r="R4" i="68" s="1"/>
  <c r="AD4" i="68" s="1"/>
  <c r="BC5" i="55"/>
  <c r="BD5" i="55" s="1"/>
  <c r="BE5" i="55" s="1"/>
  <c r="W4" i="68" s="1"/>
  <c r="AI4" i="68" s="1"/>
  <c r="AE5" i="55"/>
  <c r="AF5" i="55" s="1"/>
  <c r="AG5" i="55" s="1"/>
  <c r="S4" i="68" s="1"/>
  <c r="AE4" i="68" s="1"/>
  <c r="AW5" i="55"/>
  <c r="AX5" i="55" s="1"/>
  <c r="AY5" i="55" s="1"/>
  <c r="V4" i="68" s="1"/>
  <c r="AH4" i="68" s="1"/>
  <c r="BO5" i="55"/>
  <c r="BP5" i="55" s="1"/>
  <c r="BQ5" i="55" s="1"/>
  <c r="Y4" i="68" s="1"/>
  <c r="AK4" i="68" s="1"/>
  <c r="AQ5" i="55"/>
  <c r="AR5" i="55" s="1"/>
  <c r="AS5" i="55" s="1"/>
  <c r="U4" i="68" s="1"/>
  <c r="AG4" i="68" s="1"/>
  <c r="BU5" i="55"/>
  <c r="BV5" i="55" s="1"/>
  <c r="BW5" i="55" s="1"/>
  <c r="Z4" i="68" s="1"/>
  <c r="AL4" i="68" s="1"/>
  <c r="M5" i="55"/>
  <c r="N5" i="55" s="1"/>
  <c r="O5" i="55" s="1"/>
  <c r="BI30" i="55"/>
  <c r="BJ30" i="55" s="1"/>
  <c r="BK30" i="55" s="1"/>
  <c r="X29" i="68" s="1"/>
  <c r="AJ29" i="68" s="1"/>
  <c r="BU30" i="55"/>
  <c r="BV30" i="55" s="1"/>
  <c r="BW30" i="55" s="1"/>
  <c r="Z29" i="68" s="1"/>
  <c r="AL29" i="68" s="1"/>
  <c r="BO30" i="55"/>
  <c r="BP30" i="55" s="1"/>
  <c r="BQ30" i="55" s="1"/>
  <c r="Y29" i="68" s="1"/>
  <c r="AK29" i="68" s="1"/>
  <c r="CA30" i="55"/>
  <c r="CB30" i="55" s="1"/>
  <c r="CC30" i="55" s="1"/>
  <c r="AA29" i="68" s="1"/>
  <c r="AM29" i="68" s="1"/>
  <c r="AW30" i="55"/>
  <c r="AX30" i="55" s="1"/>
  <c r="AY30" i="55" s="1"/>
  <c r="V29" i="68" s="1"/>
  <c r="AH29" i="68" s="1"/>
  <c r="S30" i="55"/>
  <c r="T30" i="55" s="1"/>
  <c r="U30" i="55" s="1"/>
  <c r="Q29" i="68" s="1"/>
  <c r="AC29" i="68" s="1"/>
  <c r="AE30" i="55"/>
  <c r="AF30" i="55" s="1"/>
  <c r="AG30" i="55" s="1"/>
  <c r="S29" i="68" s="1"/>
  <c r="AE29" i="68" s="1"/>
  <c r="AK30" i="55"/>
  <c r="AL30" i="55" s="1"/>
  <c r="AM30" i="55" s="1"/>
  <c r="T29" i="68" s="1"/>
  <c r="AF29" i="68" s="1"/>
  <c r="Y30" i="55"/>
  <c r="Z30" i="55" s="1"/>
  <c r="AA30" i="55" s="1"/>
  <c r="R29" i="68" s="1"/>
  <c r="AD29" i="68" s="1"/>
  <c r="AQ30" i="55"/>
  <c r="AR30" i="55" s="1"/>
  <c r="AS30" i="55" s="1"/>
  <c r="U29" i="68" s="1"/>
  <c r="AG29" i="68" s="1"/>
  <c r="BC30" i="55"/>
  <c r="BD30" i="55" s="1"/>
  <c r="BE30" i="55" s="1"/>
  <c r="W29" i="68" s="1"/>
  <c r="AI29" i="68" s="1"/>
  <c r="M30" i="55"/>
  <c r="N30" i="55" s="1"/>
  <c r="O30" i="55" s="1"/>
  <c r="R128" i="63"/>
  <c r="AD128" i="63" s="1"/>
  <c r="G130" i="56"/>
  <c r="Q128" i="63"/>
  <c r="AA30" i="53"/>
  <c r="AB30" i="53" s="1"/>
  <c r="CE30" i="6"/>
  <c r="AC29" i="63" s="1"/>
  <c r="AO29" i="63" s="1"/>
  <c r="AE24" i="55"/>
  <c r="AF24" i="55" s="1"/>
  <c r="AG24" i="55" s="1"/>
  <c r="S23" i="68" s="1"/>
  <c r="AE23" i="68" s="1"/>
  <c r="BC24" i="55"/>
  <c r="BD24" i="55" s="1"/>
  <c r="BE24" i="55" s="1"/>
  <c r="W23" i="68" s="1"/>
  <c r="AI23" i="68" s="1"/>
  <c r="S24" i="55"/>
  <c r="T24" i="55" s="1"/>
  <c r="U24" i="55" s="1"/>
  <c r="Q23" i="68" s="1"/>
  <c r="AC23" i="68" s="1"/>
  <c r="Y24" i="55"/>
  <c r="Z24" i="55" s="1"/>
  <c r="AA24" i="55" s="1"/>
  <c r="R23" i="68" s="1"/>
  <c r="AD23" i="68" s="1"/>
  <c r="BI24" i="55"/>
  <c r="BJ24" i="55" s="1"/>
  <c r="BK24" i="55" s="1"/>
  <c r="X23" i="68" s="1"/>
  <c r="AJ23" i="68" s="1"/>
  <c r="AK24" i="55"/>
  <c r="AL24" i="55" s="1"/>
  <c r="AM24" i="55" s="1"/>
  <c r="T23" i="68" s="1"/>
  <c r="AF23" i="68" s="1"/>
  <c r="AQ24" i="55"/>
  <c r="AR24" i="55" s="1"/>
  <c r="AS24" i="55" s="1"/>
  <c r="U23" i="68" s="1"/>
  <c r="AG23" i="68" s="1"/>
  <c r="BO24" i="55"/>
  <c r="BP24" i="55" s="1"/>
  <c r="BQ24" i="55" s="1"/>
  <c r="Y23" i="68" s="1"/>
  <c r="AK23" i="68" s="1"/>
  <c r="CA24" i="55"/>
  <c r="CB24" i="55" s="1"/>
  <c r="CC24" i="55" s="1"/>
  <c r="AA23" i="68" s="1"/>
  <c r="AM23" i="68" s="1"/>
  <c r="BU24" i="55"/>
  <c r="BV24" i="55" s="1"/>
  <c r="BW24" i="55" s="1"/>
  <c r="Z23" i="68" s="1"/>
  <c r="AL23" i="68" s="1"/>
  <c r="AW24" i="55"/>
  <c r="AX24" i="55" s="1"/>
  <c r="AY24" i="55" s="1"/>
  <c r="V23" i="68" s="1"/>
  <c r="AH23" i="68" s="1"/>
  <c r="M24" i="55"/>
  <c r="N24" i="55" s="1"/>
  <c r="O24" i="55" s="1"/>
  <c r="J15" i="80"/>
  <c r="N15" i="80"/>
  <c r="O15" i="80" s="1"/>
  <c r="BG25" i="6"/>
  <c r="Y24" i="63" s="1"/>
  <c r="AK24" i="63" s="1"/>
  <c r="S25" i="53"/>
  <c r="T25" i="53" s="1"/>
  <c r="BM135" i="6"/>
  <c r="Z134" i="63" s="1"/>
  <c r="AL134" i="63" s="1"/>
  <c r="U135" i="53"/>
  <c r="V135" i="53" s="1"/>
  <c r="AC24" i="6"/>
  <c r="T23" i="63" s="1"/>
  <c r="AF23" i="63" s="1"/>
  <c r="I24" i="53"/>
  <c r="J24" i="53" s="1"/>
  <c r="BG15" i="6"/>
  <c r="Y14" i="63" s="1"/>
  <c r="AK14" i="63" s="1"/>
  <c r="S15" i="53"/>
  <c r="T15" i="53" s="1"/>
  <c r="AO36" i="6"/>
  <c r="V35" i="63" s="1"/>
  <c r="AH35" i="63" s="1"/>
  <c r="M36" i="53"/>
  <c r="N36" i="53" s="1"/>
  <c r="CE118" i="6"/>
  <c r="AC117" i="63" s="1"/>
  <c r="AO117" i="63" s="1"/>
  <c r="AA118" i="53"/>
  <c r="AB118" i="53" s="1"/>
  <c r="BM132" i="6"/>
  <c r="Z131" i="63" s="1"/>
  <c r="AL131" i="63" s="1"/>
  <c r="U132" i="53"/>
  <c r="V132" i="53" s="1"/>
  <c r="BY119" i="6"/>
  <c r="AB118" i="63" s="1"/>
  <c r="AN118" i="63" s="1"/>
  <c r="Y119" i="53"/>
  <c r="Z119" i="53" s="1"/>
  <c r="J27" i="80"/>
  <c r="N27" i="80"/>
  <c r="O27" i="80" s="1"/>
  <c r="BQ4" i="6"/>
  <c r="BR4" i="6" s="1"/>
  <c r="BE4" i="6"/>
  <c r="BF4" i="6" s="1"/>
  <c r="O4" i="6"/>
  <c r="P4" i="6" s="1"/>
  <c r="E4" i="53" s="1"/>
  <c r="U4" i="6"/>
  <c r="V4" i="6" s="1"/>
  <c r="AA4" i="6"/>
  <c r="AB4" i="6" s="1"/>
  <c r="I4" i="53" s="1"/>
  <c r="J4" i="53" s="1"/>
  <c r="CC4" i="6"/>
  <c r="CD4" i="6" s="1"/>
  <c r="AM4" i="6"/>
  <c r="AN4" i="6" s="1"/>
  <c r="BW4" i="6"/>
  <c r="BX4" i="6" s="1"/>
  <c r="AG4" i="6"/>
  <c r="AH4" i="6" s="1"/>
  <c r="AS4" i="6"/>
  <c r="AT4" i="6" s="1"/>
  <c r="AU4" i="6" s="1"/>
  <c r="AY4" i="6"/>
  <c r="AZ4" i="6" s="1"/>
  <c r="BK4" i="6"/>
  <c r="BL4" i="6" s="1"/>
  <c r="F331" i="56"/>
  <c r="F27" i="53"/>
  <c r="W89" i="6"/>
  <c r="S88" i="63" s="1"/>
  <c r="AE88" i="63" s="1"/>
  <c r="G89" i="53"/>
  <c r="H89" i="53" s="1"/>
  <c r="AI124" i="6"/>
  <c r="U123" i="63" s="1"/>
  <c r="AG123" i="63" s="1"/>
  <c r="K124" i="53"/>
  <c r="L124" i="53" s="1"/>
  <c r="W74" i="6"/>
  <c r="S73" i="63" s="1"/>
  <c r="AE73" i="63" s="1"/>
  <c r="G74" i="53"/>
  <c r="H74" i="53" s="1"/>
  <c r="AA70" i="53"/>
  <c r="AB70" i="53" s="1"/>
  <c r="CE70" i="6"/>
  <c r="AC69" i="63" s="1"/>
  <c r="AO69" i="63" s="1"/>
  <c r="BI91" i="55"/>
  <c r="BJ91" i="55" s="1"/>
  <c r="BK91" i="55" s="1"/>
  <c r="X90" i="68" s="1"/>
  <c r="AJ90" i="68" s="1"/>
  <c r="AK91" i="55"/>
  <c r="AL91" i="55" s="1"/>
  <c r="AM91" i="55" s="1"/>
  <c r="T90" i="68" s="1"/>
  <c r="AF90" i="68" s="1"/>
  <c r="BC91" i="55"/>
  <c r="BD91" i="55" s="1"/>
  <c r="BE91" i="55" s="1"/>
  <c r="W90" i="68" s="1"/>
  <c r="AI90" i="68" s="1"/>
  <c r="BO91" i="55"/>
  <c r="BP91" i="55" s="1"/>
  <c r="BQ91" i="55" s="1"/>
  <c r="Y90" i="68" s="1"/>
  <c r="AK90" i="68" s="1"/>
  <c r="S91" i="55"/>
  <c r="T91" i="55" s="1"/>
  <c r="U91" i="55" s="1"/>
  <c r="Q90" i="68" s="1"/>
  <c r="AC90" i="68" s="1"/>
  <c r="CA91" i="55"/>
  <c r="CB91" i="55" s="1"/>
  <c r="CC91" i="55" s="1"/>
  <c r="AA90" i="68" s="1"/>
  <c r="AM90" i="68" s="1"/>
  <c r="Y91" i="55"/>
  <c r="Z91" i="55" s="1"/>
  <c r="AA91" i="55" s="1"/>
  <c r="R90" i="68" s="1"/>
  <c r="AD90" i="68" s="1"/>
  <c r="BU91" i="55"/>
  <c r="BV91" i="55" s="1"/>
  <c r="BW91" i="55" s="1"/>
  <c r="Z90" i="68" s="1"/>
  <c r="AL90" i="68" s="1"/>
  <c r="AE91" i="55"/>
  <c r="AF91" i="55" s="1"/>
  <c r="AG91" i="55" s="1"/>
  <c r="S90" i="68" s="1"/>
  <c r="AE90" i="68" s="1"/>
  <c r="AQ91" i="55"/>
  <c r="AR91" i="55" s="1"/>
  <c r="AS91" i="55" s="1"/>
  <c r="U90" i="68" s="1"/>
  <c r="AG90" i="68" s="1"/>
  <c r="AW91" i="55"/>
  <c r="AX91" i="55" s="1"/>
  <c r="AY91" i="55" s="1"/>
  <c r="V90" i="68" s="1"/>
  <c r="AH90" i="68" s="1"/>
  <c r="M91" i="55"/>
  <c r="N91" i="55" s="1"/>
  <c r="O91" i="55" s="1"/>
  <c r="AC142" i="6"/>
  <c r="T141" i="63" s="1"/>
  <c r="AF141" i="63" s="1"/>
  <c r="I142" i="53"/>
  <c r="J142" i="53" s="1"/>
  <c r="AU40" i="6"/>
  <c r="W39" i="63" s="1"/>
  <c r="AI39" i="63" s="1"/>
  <c r="O40" i="53"/>
  <c r="P40" i="53" s="1"/>
  <c r="AA22" i="53"/>
  <c r="AB22" i="53" s="1"/>
  <c r="CE22" i="6"/>
  <c r="AC21" i="63" s="1"/>
  <c r="AO21" i="63" s="1"/>
  <c r="AC35" i="6"/>
  <c r="T34" i="63" s="1"/>
  <c r="AF34" i="63" s="1"/>
  <c r="I35" i="53"/>
  <c r="J35" i="53" s="1"/>
  <c r="BM46" i="6"/>
  <c r="Z45" i="63" s="1"/>
  <c r="AL45" i="63" s="1"/>
  <c r="U46" i="53"/>
  <c r="V46" i="53" s="1"/>
  <c r="J123" i="80"/>
  <c r="N123" i="80"/>
  <c r="O123" i="80" s="1"/>
  <c r="BS29" i="6"/>
  <c r="AA28" i="63" s="1"/>
  <c r="AM28" i="63" s="1"/>
  <c r="W29" i="53"/>
  <c r="X29" i="53" s="1"/>
  <c r="AO23" i="6"/>
  <c r="V22" i="63" s="1"/>
  <c r="AH22" i="63" s="1"/>
  <c r="M23" i="53"/>
  <c r="N23" i="53" s="1"/>
  <c r="S107" i="55"/>
  <c r="T107" i="55" s="1"/>
  <c r="U107" i="55" s="1"/>
  <c r="Q106" i="68" s="1"/>
  <c r="AC106" i="68" s="1"/>
  <c r="AW107" i="55"/>
  <c r="AX107" i="55" s="1"/>
  <c r="AY107" i="55" s="1"/>
  <c r="V106" i="68" s="1"/>
  <c r="AH106" i="68" s="1"/>
  <c r="CA107" i="55"/>
  <c r="CB107" i="55" s="1"/>
  <c r="CC107" i="55" s="1"/>
  <c r="AA106" i="68" s="1"/>
  <c r="AM106" i="68" s="1"/>
  <c r="Y107" i="55"/>
  <c r="Z107" i="55" s="1"/>
  <c r="AA107" i="55" s="1"/>
  <c r="R106" i="68" s="1"/>
  <c r="AD106" i="68" s="1"/>
  <c r="BO107" i="55"/>
  <c r="BP107" i="55" s="1"/>
  <c r="BQ107" i="55" s="1"/>
  <c r="Y106" i="68" s="1"/>
  <c r="AK106" i="68" s="1"/>
  <c r="AE107" i="55"/>
  <c r="AF107" i="55" s="1"/>
  <c r="AG107" i="55" s="1"/>
  <c r="S106" i="68" s="1"/>
  <c r="AE106" i="68" s="1"/>
  <c r="AQ107" i="55"/>
  <c r="AR107" i="55" s="1"/>
  <c r="AS107" i="55" s="1"/>
  <c r="U106" i="68" s="1"/>
  <c r="AG106" i="68" s="1"/>
  <c r="AK107" i="55"/>
  <c r="AL107" i="55" s="1"/>
  <c r="AM107" i="55" s="1"/>
  <c r="T106" i="68" s="1"/>
  <c r="AF106" i="68" s="1"/>
  <c r="BI107" i="55"/>
  <c r="BJ107" i="55" s="1"/>
  <c r="BK107" i="55" s="1"/>
  <c r="X106" i="68" s="1"/>
  <c r="AJ106" i="68" s="1"/>
  <c r="BC107" i="55"/>
  <c r="BD107" i="55" s="1"/>
  <c r="BE107" i="55" s="1"/>
  <c r="W106" i="68" s="1"/>
  <c r="AI106" i="68" s="1"/>
  <c r="BU107" i="55"/>
  <c r="BV107" i="55" s="1"/>
  <c r="BW107" i="55" s="1"/>
  <c r="Z106" i="68" s="1"/>
  <c r="AL106" i="68" s="1"/>
  <c r="M107" i="55"/>
  <c r="N107" i="55" s="1"/>
  <c r="O107" i="55" s="1"/>
  <c r="AO63" i="6"/>
  <c r="V62" i="63" s="1"/>
  <c r="AH62" i="63" s="1"/>
  <c r="M63" i="53"/>
  <c r="N63" i="53" s="1"/>
  <c r="BA143" i="6"/>
  <c r="X142" i="63" s="1"/>
  <c r="AJ142" i="63" s="1"/>
  <c r="Q143" i="53"/>
  <c r="R143" i="53" s="1"/>
  <c r="AO125" i="6"/>
  <c r="V124" i="63" s="1"/>
  <c r="AH124" i="63" s="1"/>
  <c r="M125" i="53"/>
  <c r="N125" i="53" s="1"/>
  <c r="BA122" i="6"/>
  <c r="X121" i="63" s="1"/>
  <c r="AJ121" i="63" s="1"/>
  <c r="Q122" i="53"/>
  <c r="R122" i="53" s="1"/>
  <c r="CE117" i="6"/>
  <c r="AC116" i="63" s="1"/>
  <c r="AO116" i="63" s="1"/>
  <c r="AA117" i="53"/>
  <c r="AB117" i="53" s="1"/>
  <c r="AU81" i="6"/>
  <c r="W80" i="63" s="1"/>
  <c r="AI80" i="63" s="1"/>
  <c r="O81" i="53"/>
  <c r="P81" i="53" s="1"/>
  <c r="AC52" i="6"/>
  <c r="T51" i="63" s="1"/>
  <c r="AF51" i="63" s="1"/>
  <c r="I52" i="53"/>
  <c r="J52" i="53" s="1"/>
  <c r="AU98" i="6"/>
  <c r="W97" i="63" s="1"/>
  <c r="AI97" i="63" s="1"/>
  <c r="O98" i="53"/>
  <c r="P98" i="53" s="1"/>
  <c r="BY76" i="6"/>
  <c r="AB75" i="63" s="1"/>
  <c r="AN75" i="63" s="1"/>
  <c r="Y76" i="53"/>
  <c r="Z76" i="53" s="1"/>
  <c r="CC13" i="6"/>
  <c r="CD13" i="6" s="1"/>
  <c r="AS13" i="6"/>
  <c r="AT13" i="6" s="1"/>
  <c r="AM13" i="6"/>
  <c r="AN13" i="6" s="1"/>
  <c r="AY13" i="6"/>
  <c r="AZ13" i="6" s="1"/>
  <c r="BK13" i="6"/>
  <c r="BL13" i="6" s="1"/>
  <c r="AA13" i="6"/>
  <c r="AB13" i="6" s="1"/>
  <c r="BW13" i="6"/>
  <c r="BX13" i="6" s="1"/>
  <c r="U13" i="6"/>
  <c r="V13" i="6" s="1"/>
  <c r="BE13" i="6"/>
  <c r="BF13" i="6" s="1"/>
  <c r="AG13" i="6"/>
  <c r="AH13" i="6" s="1"/>
  <c r="BQ13" i="6"/>
  <c r="BR13" i="6" s="1"/>
  <c r="O13" i="6"/>
  <c r="P13" i="6" s="1"/>
  <c r="S13" i="88" s="1"/>
  <c r="BI115" i="55"/>
  <c r="BJ115" i="55" s="1"/>
  <c r="BK115" i="55" s="1"/>
  <c r="X114" i="68" s="1"/>
  <c r="AJ114" i="68" s="1"/>
  <c r="BO115" i="55"/>
  <c r="BP115" i="55" s="1"/>
  <c r="BQ115" i="55" s="1"/>
  <c r="Y114" i="68" s="1"/>
  <c r="AK114" i="68" s="1"/>
  <c r="AQ115" i="55"/>
  <c r="AR115" i="55" s="1"/>
  <c r="AS115" i="55" s="1"/>
  <c r="U114" i="68" s="1"/>
  <c r="AG114" i="68" s="1"/>
  <c r="Y115" i="55"/>
  <c r="Z115" i="55" s="1"/>
  <c r="AA115" i="55" s="1"/>
  <c r="R114" i="68" s="1"/>
  <c r="AD114" i="68" s="1"/>
  <c r="BU115" i="55"/>
  <c r="BV115" i="55" s="1"/>
  <c r="BW115" i="55" s="1"/>
  <c r="Z114" i="68" s="1"/>
  <c r="AL114" i="68" s="1"/>
  <c r="S115" i="55"/>
  <c r="T115" i="55" s="1"/>
  <c r="U115" i="55" s="1"/>
  <c r="Q114" i="68" s="1"/>
  <c r="AC114" i="68" s="1"/>
  <c r="CA115" i="55"/>
  <c r="CB115" i="55" s="1"/>
  <c r="CC115" i="55" s="1"/>
  <c r="AA114" i="68" s="1"/>
  <c r="AM114" i="68" s="1"/>
  <c r="AK115" i="55"/>
  <c r="AL115" i="55" s="1"/>
  <c r="AM115" i="55" s="1"/>
  <c r="T114" i="68" s="1"/>
  <c r="AF114" i="68" s="1"/>
  <c r="AW115" i="55"/>
  <c r="AX115" i="55" s="1"/>
  <c r="AY115" i="55" s="1"/>
  <c r="V114" i="68" s="1"/>
  <c r="AH114" i="68" s="1"/>
  <c r="BC115" i="55"/>
  <c r="BD115" i="55" s="1"/>
  <c r="BE115" i="55" s="1"/>
  <c r="W114" i="68" s="1"/>
  <c r="AI114" i="68" s="1"/>
  <c r="AE115" i="55"/>
  <c r="AF115" i="55" s="1"/>
  <c r="AG115" i="55" s="1"/>
  <c r="S114" i="68" s="1"/>
  <c r="AE114" i="68" s="1"/>
  <c r="M115" i="55"/>
  <c r="N115" i="55" s="1"/>
  <c r="O115" i="55" s="1"/>
  <c r="BI131" i="55"/>
  <c r="BJ131" i="55" s="1"/>
  <c r="BK131" i="55" s="1"/>
  <c r="X130" i="68" s="1"/>
  <c r="AJ130" i="68" s="1"/>
  <c r="Y131" i="55"/>
  <c r="Z131" i="55" s="1"/>
  <c r="AA131" i="55" s="1"/>
  <c r="R130" i="68" s="1"/>
  <c r="AD130" i="68" s="1"/>
  <c r="AW131" i="55"/>
  <c r="AX131" i="55" s="1"/>
  <c r="AY131" i="55" s="1"/>
  <c r="V130" i="68" s="1"/>
  <c r="AH130" i="68" s="1"/>
  <c r="BO131" i="55"/>
  <c r="BP131" i="55" s="1"/>
  <c r="BQ131" i="55" s="1"/>
  <c r="Y130" i="68" s="1"/>
  <c r="AK130" i="68" s="1"/>
  <c r="AQ131" i="55"/>
  <c r="AR131" i="55" s="1"/>
  <c r="AS131" i="55" s="1"/>
  <c r="U130" i="68" s="1"/>
  <c r="AG130" i="68" s="1"/>
  <c r="S131" i="55"/>
  <c r="T131" i="55" s="1"/>
  <c r="U131" i="55" s="1"/>
  <c r="Q130" i="68" s="1"/>
  <c r="AC130" i="68" s="1"/>
  <c r="CA131" i="55"/>
  <c r="CB131" i="55" s="1"/>
  <c r="CC131" i="55" s="1"/>
  <c r="AA130" i="68" s="1"/>
  <c r="AM130" i="68" s="1"/>
  <c r="AE131" i="55"/>
  <c r="AF131" i="55" s="1"/>
  <c r="AG131" i="55" s="1"/>
  <c r="S130" i="68" s="1"/>
  <c r="AE130" i="68" s="1"/>
  <c r="AK131" i="55"/>
  <c r="AL131" i="55" s="1"/>
  <c r="AM131" i="55" s="1"/>
  <c r="T130" i="68" s="1"/>
  <c r="AF130" i="68" s="1"/>
  <c r="BC131" i="55"/>
  <c r="BD131" i="55" s="1"/>
  <c r="BE131" i="55" s="1"/>
  <c r="W130" i="68" s="1"/>
  <c r="AI130" i="68" s="1"/>
  <c r="M131" i="55"/>
  <c r="N131" i="55" s="1"/>
  <c r="O131" i="55" s="1"/>
  <c r="BU131" i="55"/>
  <c r="BV131" i="55" s="1"/>
  <c r="BW131" i="55" s="1"/>
  <c r="Z130" i="68" s="1"/>
  <c r="AL130" i="68" s="1"/>
  <c r="BO106" i="55"/>
  <c r="BP106" i="55" s="1"/>
  <c r="BQ106" i="55" s="1"/>
  <c r="Y105" i="68" s="1"/>
  <c r="AK105" i="68" s="1"/>
  <c r="S106" i="55"/>
  <c r="T106" i="55" s="1"/>
  <c r="U106" i="55" s="1"/>
  <c r="Q105" i="68" s="1"/>
  <c r="AC105" i="68" s="1"/>
  <c r="BU106" i="55"/>
  <c r="BV106" i="55" s="1"/>
  <c r="BW106" i="55" s="1"/>
  <c r="Z105" i="68" s="1"/>
  <c r="AL105" i="68" s="1"/>
  <c r="BI106" i="55"/>
  <c r="BJ106" i="55" s="1"/>
  <c r="BK106" i="55" s="1"/>
  <c r="X105" i="68" s="1"/>
  <c r="AJ105" i="68" s="1"/>
  <c r="Y106" i="55"/>
  <c r="Z106" i="55" s="1"/>
  <c r="AA106" i="55" s="1"/>
  <c r="R105" i="68" s="1"/>
  <c r="AD105" i="68" s="1"/>
  <c r="AW106" i="55"/>
  <c r="AX106" i="55" s="1"/>
  <c r="AY106" i="55" s="1"/>
  <c r="V105" i="68" s="1"/>
  <c r="AH105" i="68" s="1"/>
  <c r="AE106" i="55"/>
  <c r="AF106" i="55" s="1"/>
  <c r="AG106" i="55" s="1"/>
  <c r="S105" i="68" s="1"/>
  <c r="AE105" i="68" s="1"/>
  <c r="BC106" i="55"/>
  <c r="BD106" i="55" s="1"/>
  <c r="BE106" i="55" s="1"/>
  <c r="W105" i="68" s="1"/>
  <c r="AI105" i="68" s="1"/>
  <c r="AQ106" i="55"/>
  <c r="AR106" i="55" s="1"/>
  <c r="AS106" i="55" s="1"/>
  <c r="U105" i="68" s="1"/>
  <c r="AG105" i="68" s="1"/>
  <c r="AK106" i="55"/>
  <c r="AL106" i="55" s="1"/>
  <c r="AM106" i="55" s="1"/>
  <c r="T105" i="68" s="1"/>
  <c r="AF105" i="68" s="1"/>
  <c r="M106" i="55"/>
  <c r="N106" i="55" s="1"/>
  <c r="O106" i="55" s="1"/>
  <c r="CA106" i="55"/>
  <c r="CB106" i="55" s="1"/>
  <c r="CC106" i="55" s="1"/>
  <c r="AA105" i="68" s="1"/>
  <c r="AM105" i="68" s="1"/>
  <c r="AM104" i="51"/>
  <c r="AN104" i="51" s="1"/>
  <c r="AO104" i="51" s="1"/>
  <c r="V103" i="65" s="1"/>
  <c r="AH103" i="65" s="1"/>
  <c r="BK104" i="51"/>
  <c r="BL104" i="51" s="1"/>
  <c r="BM104" i="51" s="1"/>
  <c r="Z103" i="65" s="1"/>
  <c r="AL103" i="65" s="1"/>
  <c r="AS104" i="51"/>
  <c r="AT104" i="51" s="1"/>
  <c r="AU104" i="51" s="1"/>
  <c r="W103" i="65" s="1"/>
  <c r="AI103" i="65" s="1"/>
  <c r="BW104" i="51"/>
  <c r="BX104" i="51" s="1"/>
  <c r="BY104" i="51" s="1"/>
  <c r="AB103" i="65" s="1"/>
  <c r="AN103" i="65" s="1"/>
  <c r="AY104" i="51"/>
  <c r="AZ104" i="51" s="1"/>
  <c r="BA104" i="51" s="1"/>
  <c r="X103" i="65" s="1"/>
  <c r="AJ103" i="65" s="1"/>
  <c r="BE104" i="51"/>
  <c r="BF104" i="51" s="1"/>
  <c r="BG104" i="51" s="1"/>
  <c r="Y103" i="65" s="1"/>
  <c r="AK103" i="65" s="1"/>
  <c r="CC104" i="51"/>
  <c r="CD104" i="51" s="1"/>
  <c r="CE104" i="51" s="1"/>
  <c r="AC103" i="65" s="1"/>
  <c r="AO103" i="65" s="1"/>
  <c r="AG104" i="51"/>
  <c r="AH104" i="51" s="1"/>
  <c r="AI104" i="51" s="1"/>
  <c r="U103" i="65" s="1"/>
  <c r="AG103" i="65" s="1"/>
  <c r="BQ104" i="51"/>
  <c r="BR104" i="51" s="1"/>
  <c r="BS104" i="51" s="1"/>
  <c r="AA103" i="65" s="1"/>
  <c r="AM103" i="65" s="1"/>
  <c r="U104" i="51"/>
  <c r="V104" i="51" s="1"/>
  <c r="W104" i="51" s="1"/>
  <c r="S103" i="65" s="1"/>
  <c r="AE103" i="65" s="1"/>
  <c r="AA104" i="51"/>
  <c r="AB104" i="51" s="1"/>
  <c r="AC104" i="51" s="1"/>
  <c r="T103" i="65" s="1"/>
  <c r="AF103" i="65" s="1"/>
  <c r="O104" i="51"/>
  <c r="P104" i="51" s="1"/>
  <c r="AO108" i="6"/>
  <c r="V107" i="63" s="1"/>
  <c r="AH107" i="63" s="1"/>
  <c r="M108" i="53"/>
  <c r="N108" i="53" s="1"/>
  <c r="BS115" i="6"/>
  <c r="AA114" i="63" s="1"/>
  <c r="AM114" i="63" s="1"/>
  <c r="W115" i="53"/>
  <c r="X115" i="53" s="1"/>
  <c r="W95" i="6"/>
  <c r="S94" i="63" s="1"/>
  <c r="AE94" i="63" s="1"/>
  <c r="G95" i="53"/>
  <c r="H95" i="53" s="1"/>
  <c r="AA122" i="51"/>
  <c r="AB122" i="51" s="1"/>
  <c r="AC122" i="51" s="1"/>
  <c r="T121" i="65" s="1"/>
  <c r="AF121" i="65" s="1"/>
  <c r="U122" i="51"/>
  <c r="V122" i="51" s="1"/>
  <c r="W122" i="51" s="1"/>
  <c r="S121" i="65" s="1"/>
  <c r="AE121" i="65" s="1"/>
  <c r="BQ122" i="51"/>
  <c r="BR122" i="51" s="1"/>
  <c r="BS122" i="51" s="1"/>
  <c r="AA121" i="65" s="1"/>
  <c r="AM121" i="65" s="1"/>
  <c r="BW122" i="51"/>
  <c r="BX122" i="51" s="1"/>
  <c r="BY122" i="51" s="1"/>
  <c r="AB121" i="65" s="1"/>
  <c r="AN121" i="65" s="1"/>
  <c r="AY122" i="51"/>
  <c r="AZ122" i="51" s="1"/>
  <c r="BA122" i="51" s="1"/>
  <c r="X121" i="65" s="1"/>
  <c r="AJ121" i="65" s="1"/>
  <c r="BK122" i="51"/>
  <c r="BL122" i="51" s="1"/>
  <c r="BM122" i="51" s="1"/>
  <c r="Z121" i="65" s="1"/>
  <c r="AL121" i="65" s="1"/>
  <c r="AG122" i="51"/>
  <c r="AH122" i="51" s="1"/>
  <c r="AI122" i="51" s="1"/>
  <c r="U121" i="65" s="1"/>
  <c r="AG121" i="65" s="1"/>
  <c r="AM122" i="51"/>
  <c r="AN122" i="51" s="1"/>
  <c r="AO122" i="51" s="1"/>
  <c r="V121" i="65" s="1"/>
  <c r="AH121" i="65" s="1"/>
  <c r="CC122" i="51"/>
  <c r="CD122" i="51" s="1"/>
  <c r="CE122" i="51" s="1"/>
  <c r="AC121" i="65" s="1"/>
  <c r="AO121" i="65" s="1"/>
  <c r="AS122" i="51"/>
  <c r="AT122" i="51" s="1"/>
  <c r="AU122" i="51" s="1"/>
  <c r="W121" i="65" s="1"/>
  <c r="AI121" i="65" s="1"/>
  <c r="BE122" i="51"/>
  <c r="BF122" i="51" s="1"/>
  <c r="BG122" i="51" s="1"/>
  <c r="Y121" i="65" s="1"/>
  <c r="AK121" i="65" s="1"/>
  <c r="O122" i="51"/>
  <c r="P122" i="51" s="1"/>
  <c r="BI145" i="55"/>
  <c r="BJ145" i="55" s="1"/>
  <c r="BK145" i="55" s="1"/>
  <c r="X144" i="68" s="1"/>
  <c r="AJ144" i="68" s="1"/>
  <c r="AE145" i="55"/>
  <c r="AF145" i="55" s="1"/>
  <c r="AG145" i="55" s="1"/>
  <c r="S144" i="68" s="1"/>
  <c r="AE144" i="68" s="1"/>
  <c r="BC145" i="55"/>
  <c r="BD145" i="55" s="1"/>
  <c r="BE145" i="55" s="1"/>
  <c r="W144" i="68" s="1"/>
  <c r="AI144" i="68" s="1"/>
  <c r="Y145" i="55"/>
  <c r="Z145" i="55" s="1"/>
  <c r="AA145" i="55" s="1"/>
  <c r="R144" i="68" s="1"/>
  <c r="AD144" i="68" s="1"/>
  <c r="BO145" i="55"/>
  <c r="BP145" i="55" s="1"/>
  <c r="BQ145" i="55" s="1"/>
  <c r="Y144" i="68" s="1"/>
  <c r="AK144" i="68" s="1"/>
  <c r="AW145" i="55"/>
  <c r="AX145" i="55" s="1"/>
  <c r="AY145" i="55" s="1"/>
  <c r="V144" i="68" s="1"/>
  <c r="AH144" i="68" s="1"/>
  <c r="BU145" i="55"/>
  <c r="BV145" i="55" s="1"/>
  <c r="BW145" i="55" s="1"/>
  <c r="Z144" i="68" s="1"/>
  <c r="AL144" i="68" s="1"/>
  <c r="AQ145" i="55"/>
  <c r="AR145" i="55" s="1"/>
  <c r="AS145" i="55" s="1"/>
  <c r="U144" i="68" s="1"/>
  <c r="AG144" i="68" s="1"/>
  <c r="CA145" i="55"/>
  <c r="CB145" i="55" s="1"/>
  <c r="CC145" i="55" s="1"/>
  <c r="AA144" i="68" s="1"/>
  <c r="AM144" i="68" s="1"/>
  <c r="S145" i="55"/>
  <c r="T145" i="55" s="1"/>
  <c r="U145" i="55" s="1"/>
  <c r="Q144" i="68" s="1"/>
  <c r="AC144" i="68" s="1"/>
  <c r="M145" i="55"/>
  <c r="N145" i="55" s="1"/>
  <c r="O145" i="55" s="1"/>
  <c r="AK145" i="55"/>
  <c r="AL145" i="55" s="1"/>
  <c r="AM145" i="55" s="1"/>
  <c r="T144" i="68" s="1"/>
  <c r="AF144" i="68" s="1"/>
  <c r="AY19" i="51"/>
  <c r="AZ19" i="51" s="1"/>
  <c r="BA19" i="51" s="1"/>
  <c r="X18" i="65" s="1"/>
  <c r="AJ18" i="65" s="1"/>
  <c r="CC19" i="51"/>
  <c r="CD19" i="51" s="1"/>
  <c r="CE19" i="51" s="1"/>
  <c r="AC18" i="65" s="1"/>
  <c r="AO18" i="65" s="1"/>
  <c r="AG19" i="51"/>
  <c r="AH19" i="51" s="1"/>
  <c r="AI19" i="51" s="1"/>
  <c r="U18" i="65" s="1"/>
  <c r="AG18" i="65" s="1"/>
  <c r="BQ19" i="51"/>
  <c r="BR19" i="51" s="1"/>
  <c r="BS19" i="51" s="1"/>
  <c r="AA18" i="65" s="1"/>
  <c r="AM18" i="65" s="1"/>
  <c r="AM19" i="51"/>
  <c r="AN19" i="51" s="1"/>
  <c r="AO19" i="51" s="1"/>
  <c r="V18" i="65" s="1"/>
  <c r="AH18" i="65" s="1"/>
  <c r="AS19" i="51"/>
  <c r="AT19" i="51" s="1"/>
  <c r="AU19" i="51" s="1"/>
  <c r="W18" i="65" s="1"/>
  <c r="AI18" i="65" s="1"/>
  <c r="BK19" i="51"/>
  <c r="BL19" i="51" s="1"/>
  <c r="BM19" i="51" s="1"/>
  <c r="Z18" i="65" s="1"/>
  <c r="AL18" i="65" s="1"/>
  <c r="BE19" i="51"/>
  <c r="BF19" i="51" s="1"/>
  <c r="BG19" i="51" s="1"/>
  <c r="Y18" i="65" s="1"/>
  <c r="AK18" i="65" s="1"/>
  <c r="BW19" i="51"/>
  <c r="BX19" i="51" s="1"/>
  <c r="BY19" i="51" s="1"/>
  <c r="AB18" i="65" s="1"/>
  <c r="AN18" i="65" s="1"/>
  <c r="U19" i="51"/>
  <c r="V19" i="51" s="1"/>
  <c r="W19" i="51" s="1"/>
  <c r="S18" i="65" s="1"/>
  <c r="AE18" i="65" s="1"/>
  <c r="AA19" i="51"/>
  <c r="AB19" i="51" s="1"/>
  <c r="AC19" i="51" s="1"/>
  <c r="T18" i="65" s="1"/>
  <c r="AF18" i="65" s="1"/>
  <c r="O19" i="51"/>
  <c r="P19" i="51" s="1"/>
  <c r="J149" i="80"/>
  <c r="N149" i="80"/>
  <c r="O149" i="80" s="1"/>
  <c r="N45" i="80"/>
  <c r="O45" i="80" s="1"/>
  <c r="J45" i="80"/>
  <c r="BG123" i="6"/>
  <c r="Y122" i="63" s="1"/>
  <c r="AK122" i="63" s="1"/>
  <c r="S123" i="53"/>
  <c r="T123" i="53" s="1"/>
  <c r="CC73" i="51"/>
  <c r="CD73" i="51" s="1"/>
  <c r="CE73" i="51" s="1"/>
  <c r="AC72" i="65" s="1"/>
  <c r="AO72" i="65" s="1"/>
  <c r="BE73" i="51"/>
  <c r="BF73" i="51" s="1"/>
  <c r="BG73" i="51" s="1"/>
  <c r="Y72" i="65" s="1"/>
  <c r="AK72" i="65" s="1"/>
  <c r="BK73" i="51"/>
  <c r="BL73" i="51" s="1"/>
  <c r="BM73" i="51" s="1"/>
  <c r="Z72" i="65" s="1"/>
  <c r="AL72" i="65" s="1"/>
  <c r="AY73" i="51"/>
  <c r="AZ73" i="51" s="1"/>
  <c r="BA73" i="51" s="1"/>
  <c r="X72" i="65" s="1"/>
  <c r="AJ72" i="65" s="1"/>
  <c r="AM73" i="51"/>
  <c r="AN73" i="51" s="1"/>
  <c r="AO73" i="51" s="1"/>
  <c r="V72" i="65" s="1"/>
  <c r="AH72" i="65" s="1"/>
  <c r="BQ73" i="51"/>
  <c r="BR73" i="51" s="1"/>
  <c r="BS73" i="51" s="1"/>
  <c r="AA72" i="65" s="1"/>
  <c r="AM72" i="65" s="1"/>
  <c r="AS73" i="51"/>
  <c r="AT73" i="51" s="1"/>
  <c r="AU73" i="51" s="1"/>
  <c r="W72" i="65" s="1"/>
  <c r="AI72" i="65" s="1"/>
  <c r="AA73" i="51"/>
  <c r="AB73" i="51" s="1"/>
  <c r="AC73" i="51" s="1"/>
  <c r="T72" i="65" s="1"/>
  <c r="AF72" i="65" s="1"/>
  <c r="U73" i="51"/>
  <c r="V73" i="51" s="1"/>
  <c r="W73" i="51" s="1"/>
  <c r="S72" i="65" s="1"/>
  <c r="AE72" i="65" s="1"/>
  <c r="BW73" i="51"/>
  <c r="BX73" i="51" s="1"/>
  <c r="BY73" i="51" s="1"/>
  <c r="AB72" i="65" s="1"/>
  <c r="AN72" i="65" s="1"/>
  <c r="AG73" i="51"/>
  <c r="AH73" i="51" s="1"/>
  <c r="AI73" i="51" s="1"/>
  <c r="U72" i="65" s="1"/>
  <c r="AG72" i="65" s="1"/>
  <c r="O73" i="51"/>
  <c r="P73" i="51" s="1"/>
  <c r="AU139" i="6"/>
  <c r="W138" i="63" s="1"/>
  <c r="AI138" i="63" s="1"/>
  <c r="O139" i="53"/>
  <c r="P139" i="53" s="1"/>
  <c r="U99" i="51"/>
  <c r="V99" i="51" s="1"/>
  <c r="W99" i="51" s="1"/>
  <c r="S98" i="65" s="1"/>
  <c r="AE98" i="65" s="1"/>
  <c r="AA99" i="51"/>
  <c r="AB99" i="51" s="1"/>
  <c r="AC99" i="51" s="1"/>
  <c r="T98" i="65" s="1"/>
  <c r="AF98" i="65" s="1"/>
  <c r="BK99" i="51"/>
  <c r="BL99" i="51" s="1"/>
  <c r="BM99" i="51" s="1"/>
  <c r="Z98" i="65" s="1"/>
  <c r="AL98" i="65" s="1"/>
  <c r="AM99" i="51"/>
  <c r="AN99" i="51" s="1"/>
  <c r="AO99" i="51" s="1"/>
  <c r="V98" i="65" s="1"/>
  <c r="AH98" i="65" s="1"/>
  <c r="CC99" i="51"/>
  <c r="CD99" i="51" s="1"/>
  <c r="CE99" i="51" s="1"/>
  <c r="AC98" i="65" s="1"/>
  <c r="AO98" i="65" s="1"/>
  <c r="BQ99" i="51"/>
  <c r="BR99" i="51" s="1"/>
  <c r="BS99" i="51" s="1"/>
  <c r="AA98" i="65" s="1"/>
  <c r="AM98" i="65" s="1"/>
  <c r="AS99" i="51"/>
  <c r="AT99" i="51" s="1"/>
  <c r="AU99" i="51" s="1"/>
  <c r="W98" i="65" s="1"/>
  <c r="AI98" i="65" s="1"/>
  <c r="BE99" i="51"/>
  <c r="BF99" i="51" s="1"/>
  <c r="BG99" i="51" s="1"/>
  <c r="Y98" i="65" s="1"/>
  <c r="AK98" i="65" s="1"/>
  <c r="AY99" i="51"/>
  <c r="AZ99" i="51" s="1"/>
  <c r="BA99" i="51" s="1"/>
  <c r="X98" i="65" s="1"/>
  <c r="AJ98" i="65" s="1"/>
  <c r="BW99" i="51"/>
  <c r="BX99" i="51" s="1"/>
  <c r="BY99" i="51" s="1"/>
  <c r="AB98" i="65" s="1"/>
  <c r="AN98" i="65" s="1"/>
  <c r="AG99" i="51"/>
  <c r="AH99" i="51" s="1"/>
  <c r="AI99" i="51" s="1"/>
  <c r="U98" i="65" s="1"/>
  <c r="AG98" i="65" s="1"/>
  <c r="O99" i="51"/>
  <c r="P99" i="51" s="1"/>
  <c r="BS145" i="6"/>
  <c r="AA144" i="63" s="1"/>
  <c r="AM144" i="63" s="1"/>
  <c r="W145" i="53"/>
  <c r="X145" i="53" s="1"/>
  <c r="BG19" i="6"/>
  <c r="Y18" i="63" s="1"/>
  <c r="AK18" i="63" s="1"/>
  <c r="S19" i="53"/>
  <c r="T19" i="53" s="1"/>
  <c r="BY149" i="6"/>
  <c r="AB148" i="63" s="1"/>
  <c r="AN148" i="63" s="1"/>
  <c r="Y149" i="53"/>
  <c r="Z149" i="53" s="1"/>
  <c r="W126" i="6"/>
  <c r="S125" i="63" s="1"/>
  <c r="AE125" i="63" s="1"/>
  <c r="G126" i="53"/>
  <c r="H126" i="53" s="1"/>
  <c r="BA34" i="6"/>
  <c r="X33" i="63" s="1"/>
  <c r="AJ33" i="63" s="1"/>
  <c r="Q34" i="53"/>
  <c r="R34" i="53" s="1"/>
  <c r="AA94" i="51"/>
  <c r="AB94" i="51" s="1"/>
  <c r="AC94" i="51" s="1"/>
  <c r="T93" i="65" s="1"/>
  <c r="AF93" i="65" s="1"/>
  <c r="BQ94" i="51"/>
  <c r="BR94" i="51" s="1"/>
  <c r="BS94" i="51" s="1"/>
  <c r="AA93" i="65" s="1"/>
  <c r="AM93" i="65" s="1"/>
  <c r="AG94" i="51"/>
  <c r="AH94" i="51" s="1"/>
  <c r="AI94" i="51" s="1"/>
  <c r="U93" i="65" s="1"/>
  <c r="AG93" i="65" s="1"/>
  <c r="BE94" i="51"/>
  <c r="BF94" i="51" s="1"/>
  <c r="BG94" i="51" s="1"/>
  <c r="Y93" i="65" s="1"/>
  <c r="AK93" i="65" s="1"/>
  <c r="AM94" i="51"/>
  <c r="AN94" i="51" s="1"/>
  <c r="AO94" i="51" s="1"/>
  <c r="V93" i="65" s="1"/>
  <c r="AH93" i="65" s="1"/>
  <c r="BW94" i="51"/>
  <c r="BX94" i="51" s="1"/>
  <c r="BY94" i="51" s="1"/>
  <c r="AB93" i="65" s="1"/>
  <c r="AN93" i="65" s="1"/>
  <c r="BK94" i="51"/>
  <c r="BL94" i="51" s="1"/>
  <c r="BM94" i="51" s="1"/>
  <c r="Z93" i="65" s="1"/>
  <c r="AL93" i="65" s="1"/>
  <c r="U94" i="51"/>
  <c r="V94" i="51" s="1"/>
  <c r="W94" i="51" s="1"/>
  <c r="S93" i="65" s="1"/>
  <c r="AE93" i="65" s="1"/>
  <c r="AY94" i="51"/>
  <c r="AZ94" i="51" s="1"/>
  <c r="BA94" i="51" s="1"/>
  <c r="X93" i="65" s="1"/>
  <c r="AJ93" i="65" s="1"/>
  <c r="AS94" i="51"/>
  <c r="AT94" i="51" s="1"/>
  <c r="AU94" i="51" s="1"/>
  <c r="W93" i="65" s="1"/>
  <c r="AI93" i="65" s="1"/>
  <c r="CC94" i="51"/>
  <c r="CD94" i="51" s="1"/>
  <c r="CE94" i="51" s="1"/>
  <c r="AC93" i="65" s="1"/>
  <c r="AO93" i="65" s="1"/>
  <c r="O94" i="51"/>
  <c r="P94" i="51" s="1"/>
  <c r="BS87" i="6"/>
  <c r="AA86" i="63" s="1"/>
  <c r="AM86" i="63" s="1"/>
  <c r="W87" i="53"/>
  <c r="X87" i="53" s="1"/>
  <c r="AC68" i="6"/>
  <c r="T67" i="63" s="1"/>
  <c r="AF67" i="63" s="1"/>
  <c r="I68" i="53"/>
  <c r="J68" i="53" s="1"/>
  <c r="Q47" i="63"/>
  <c r="G49" i="56"/>
  <c r="R47" i="63"/>
  <c r="AD47" i="63" s="1"/>
  <c r="AG112" i="51"/>
  <c r="AH112" i="51" s="1"/>
  <c r="AI112" i="51" s="1"/>
  <c r="U111" i="65" s="1"/>
  <c r="AG111" i="65" s="1"/>
  <c r="BW112" i="51"/>
  <c r="BX112" i="51" s="1"/>
  <c r="BY112" i="51" s="1"/>
  <c r="AB111" i="65" s="1"/>
  <c r="AN111" i="65" s="1"/>
  <c r="AM112" i="51"/>
  <c r="AN112" i="51" s="1"/>
  <c r="AO112" i="51" s="1"/>
  <c r="V111" i="65" s="1"/>
  <c r="AH111" i="65" s="1"/>
  <c r="BK112" i="51"/>
  <c r="BL112" i="51" s="1"/>
  <c r="BM112" i="51" s="1"/>
  <c r="Z111" i="65" s="1"/>
  <c r="AL111" i="65" s="1"/>
  <c r="AS112" i="51"/>
  <c r="AT112" i="51" s="1"/>
  <c r="AU112" i="51" s="1"/>
  <c r="W111" i="65" s="1"/>
  <c r="AI111" i="65" s="1"/>
  <c r="AA112" i="51"/>
  <c r="AB112" i="51" s="1"/>
  <c r="AC112" i="51" s="1"/>
  <c r="T111" i="65" s="1"/>
  <c r="AF111" i="65" s="1"/>
  <c r="U112" i="51"/>
  <c r="V112" i="51" s="1"/>
  <c r="W112" i="51" s="1"/>
  <c r="S111" i="65" s="1"/>
  <c r="AE111" i="65" s="1"/>
  <c r="BQ112" i="51"/>
  <c r="BR112" i="51" s="1"/>
  <c r="BS112" i="51" s="1"/>
  <c r="AA111" i="65" s="1"/>
  <c r="AM111" i="65" s="1"/>
  <c r="AY112" i="51"/>
  <c r="AZ112" i="51" s="1"/>
  <c r="BA112" i="51" s="1"/>
  <c r="X111" i="65" s="1"/>
  <c r="AJ111" i="65" s="1"/>
  <c r="CC112" i="51"/>
  <c r="CD112" i="51" s="1"/>
  <c r="CE112" i="51" s="1"/>
  <c r="AC111" i="65" s="1"/>
  <c r="AO111" i="65" s="1"/>
  <c r="BE112" i="51"/>
  <c r="BF112" i="51" s="1"/>
  <c r="BG112" i="51" s="1"/>
  <c r="Y111" i="65" s="1"/>
  <c r="AK111" i="65" s="1"/>
  <c r="O112" i="51"/>
  <c r="P112" i="51" s="1"/>
  <c r="Q148" i="63"/>
  <c r="G150" i="56"/>
  <c r="R148" i="63"/>
  <c r="AD148" i="63" s="1"/>
  <c r="BA12" i="6"/>
  <c r="X11" i="63" s="1"/>
  <c r="Q12" i="53"/>
  <c r="R12" i="53" s="1"/>
  <c r="BY6" i="6"/>
  <c r="AB5" i="63" s="1"/>
  <c r="Y6" i="53"/>
  <c r="Z6" i="53" s="1"/>
  <c r="AU37" i="6"/>
  <c r="W36" i="63" s="1"/>
  <c r="AI36" i="63" s="1"/>
  <c r="O37" i="53"/>
  <c r="P37" i="53" s="1"/>
  <c r="AO17" i="6"/>
  <c r="V16" i="63" s="1"/>
  <c r="AH16" i="63" s="1"/>
  <c r="M17" i="53"/>
  <c r="N17" i="53" s="1"/>
  <c r="BC134" i="55"/>
  <c r="BD134" i="55" s="1"/>
  <c r="BE134" i="55" s="1"/>
  <c r="W133" i="68" s="1"/>
  <c r="AI133" i="68" s="1"/>
  <c r="BU134" i="55"/>
  <c r="BV134" i="55" s="1"/>
  <c r="BW134" i="55" s="1"/>
  <c r="Z133" i="68" s="1"/>
  <c r="AL133" i="68" s="1"/>
  <c r="AW134" i="55"/>
  <c r="AX134" i="55" s="1"/>
  <c r="AY134" i="55" s="1"/>
  <c r="V133" i="68" s="1"/>
  <c r="AH133" i="68" s="1"/>
  <c r="S134" i="55"/>
  <c r="T134" i="55" s="1"/>
  <c r="U134" i="55" s="1"/>
  <c r="Q133" i="68" s="1"/>
  <c r="AC133" i="68" s="1"/>
  <c r="CA134" i="55"/>
  <c r="CB134" i="55" s="1"/>
  <c r="CC134" i="55" s="1"/>
  <c r="AA133" i="68" s="1"/>
  <c r="AM133" i="68" s="1"/>
  <c r="AE134" i="55"/>
  <c r="AF134" i="55" s="1"/>
  <c r="AG134" i="55" s="1"/>
  <c r="S133" i="68" s="1"/>
  <c r="AE133" i="68" s="1"/>
  <c r="BO134" i="55"/>
  <c r="BP134" i="55" s="1"/>
  <c r="BQ134" i="55" s="1"/>
  <c r="Y133" i="68" s="1"/>
  <c r="AK133" i="68" s="1"/>
  <c r="AK134" i="55"/>
  <c r="AL134" i="55" s="1"/>
  <c r="AM134" i="55" s="1"/>
  <c r="T133" i="68" s="1"/>
  <c r="AF133" i="68" s="1"/>
  <c r="AQ134" i="55"/>
  <c r="AR134" i="55" s="1"/>
  <c r="AS134" i="55" s="1"/>
  <c r="U133" i="68" s="1"/>
  <c r="AG133" i="68" s="1"/>
  <c r="BI134" i="55"/>
  <c r="BJ134" i="55" s="1"/>
  <c r="BK134" i="55" s="1"/>
  <c r="X133" i="68" s="1"/>
  <c r="AJ133" i="68" s="1"/>
  <c r="Y134" i="55"/>
  <c r="Z134" i="55" s="1"/>
  <c r="AA134" i="55" s="1"/>
  <c r="R133" i="68" s="1"/>
  <c r="AD133" i="68" s="1"/>
  <c r="M134" i="55"/>
  <c r="N134" i="55" s="1"/>
  <c r="O134" i="55" s="1"/>
  <c r="J96" i="80"/>
  <c r="N96" i="80"/>
  <c r="O96" i="80" s="1"/>
  <c r="AK130" i="55"/>
  <c r="AL130" i="55" s="1"/>
  <c r="AM130" i="55" s="1"/>
  <c r="T129" i="68" s="1"/>
  <c r="AF129" i="68" s="1"/>
  <c r="BU130" i="55"/>
  <c r="BV130" i="55" s="1"/>
  <c r="BW130" i="55" s="1"/>
  <c r="Z129" i="68" s="1"/>
  <c r="AL129" i="68" s="1"/>
  <c r="AW130" i="55"/>
  <c r="AX130" i="55" s="1"/>
  <c r="AY130" i="55" s="1"/>
  <c r="V129" i="68" s="1"/>
  <c r="AH129" i="68" s="1"/>
  <c r="S130" i="55"/>
  <c r="T130" i="55" s="1"/>
  <c r="U130" i="55" s="1"/>
  <c r="Q129" i="68" s="1"/>
  <c r="AC129" i="68" s="1"/>
  <c r="Y130" i="55"/>
  <c r="Z130" i="55" s="1"/>
  <c r="AA130" i="55" s="1"/>
  <c r="R129" i="68" s="1"/>
  <c r="AD129" i="68" s="1"/>
  <c r="BC130" i="55"/>
  <c r="BD130" i="55" s="1"/>
  <c r="BE130" i="55" s="1"/>
  <c r="W129" i="68" s="1"/>
  <c r="AI129" i="68" s="1"/>
  <c r="CA130" i="55"/>
  <c r="CB130" i="55" s="1"/>
  <c r="CC130" i="55" s="1"/>
  <c r="AA129" i="68" s="1"/>
  <c r="AM129" i="68" s="1"/>
  <c r="AQ130" i="55"/>
  <c r="AR130" i="55" s="1"/>
  <c r="AS130" i="55" s="1"/>
  <c r="U129" i="68" s="1"/>
  <c r="AG129" i="68" s="1"/>
  <c r="AE130" i="55"/>
  <c r="AF130" i="55" s="1"/>
  <c r="AG130" i="55" s="1"/>
  <c r="S129" i="68" s="1"/>
  <c r="AE129" i="68" s="1"/>
  <c r="BO130" i="55"/>
  <c r="BP130" i="55" s="1"/>
  <c r="BQ130" i="55" s="1"/>
  <c r="Y129" i="68" s="1"/>
  <c r="AK129" i="68" s="1"/>
  <c r="BI130" i="55"/>
  <c r="BJ130" i="55" s="1"/>
  <c r="BK130" i="55" s="1"/>
  <c r="X129" i="68" s="1"/>
  <c r="AJ129" i="68" s="1"/>
  <c r="M130" i="55"/>
  <c r="N130" i="55" s="1"/>
  <c r="O130" i="55" s="1"/>
  <c r="BG96" i="6"/>
  <c r="Y95" i="63" s="1"/>
  <c r="AK95" i="63" s="1"/>
  <c r="S96" i="53"/>
  <c r="T96" i="53" s="1"/>
  <c r="W50" i="6"/>
  <c r="S49" i="63" s="1"/>
  <c r="AE49" i="63" s="1"/>
  <c r="G50" i="53"/>
  <c r="H50" i="53" s="1"/>
  <c r="W21" i="6"/>
  <c r="S20" i="63" s="1"/>
  <c r="AE20" i="63" s="1"/>
  <c r="G21" i="53"/>
  <c r="H21" i="53" s="1"/>
  <c r="CE134" i="6"/>
  <c r="AC133" i="63" s="1"/>
  <c r="AO133" i="63" s="1"/>
  <c r="AA134" i="53"/>
  <c r="AB134" i="53" s="1"/>
  <c r="BA102" i="6"/>
  <c r="X101" i="63" s="1"/>
  <c r="AJ101" i="63" s="1"/>
  <c r="Q102" i="53"/>
  <c r="R102" i="53" s="1"/>
  <c r="F149" i="56"/>
  <c r="Q148" i="6"/>
  <c r="E148" i="53"/>
  <c r="Y57" i="55"/>
  <c r="Z57" i="55" s="1"/>
  <c r="AA57" i="55" s="1"/>
  <c r="R56" i="68" s="1"/>
  <c r="AD56" i="68" s="1"/>
  <c r="BI57" i="55"/>
  <c r="BJ57" i="55" s="1"/>
  <c r="BK57" i="55" s="1"/>
  <c r="X56" i="68" s="1"/>
  <c r="AJ56" i="68" s="1"/>
  <c r="AQ57" i="55"/>
  <c r="AR57" i="55" s="1"/>
  <c r="AS57" i="55" s="1"/>
  <c r="U56" i="68" s="1"/>
  <c r="AG56" i="68" s="1"/>
  <c r="BU57" i="55"/>
  <c r="BV57" i="55" s="1"/>
  <c r="BW57" i="55" s="1"/>
  <c r="Z56" i="68" s="1"/>
  <c r="AL56" i="68" s="1"/>
  <c r="AE57" i="55"/>
  <c r="AF57" i="55" s="1"/>
  <c r="AG57" i="55" s="1"/>
  <c r="S56" i="68" s="1"/>
  <c r="AE56" i="68" s="1"/>
  <c r="BO57" i="55"/>
  <c r="BP57" i="55" s="1"/>
  <c r="BQ57" i="55" s="1"/>
  <c r="Y56" i="68" s="1"/>
  <c r="AK56" i="68" s="1"/>
  <c r="AK57" i="55"/>
  <c r="AL57" i="55" s="1"/>
  <c r="AM57" i="55" s="1"/>
  <c r="T56" i="68" s="1"/>
  <c r="AF56" i="68" s="1"/>
  <c r="AW57" i="55"/>
  <c r="AX57" i="55" s="1"/>
  <c r="AY57" i="55" s="1"/>
  <c r="V56" i="68" s="1"/>
  <c r="AH56" i="68" s="1"/>
  <c r="BC57" i="55"/>
  <c r="BD57" i="55" s="1"/>
  <c r="BE57" i="55" s="1"/>
  <c r="W56" i="68" s="1"/>
  <c r="AI56" i="68" s="1"/>
  <c r="CA57" i="55"/>
  <c r="CB57" i="55" s="1"/>
  <c r="CC57" i="55" s="1"/>
  <c r="AA56" i="68" s="1"/>
  <c r="AM56" i="68" s="1"/>
  <c r="M57" i="55"/>
  <c r="N57" i="55" s="1"/>
  <c r="O57" i="55" s="1"/>
  <c r="S57" i="55"/>
  <c r="T57" i="55" s="1"/>
  <c r="U57" i="55" s="1"/>
  <c r="Q56" i="68" s="1"/>
  <c r="AC56" i="68" s="1"/>
  <c r="BY8" i="6"/>
  <c r="AB7" i="63" s="1"/>
  <c r="Y8" i="53"/>
  <c r="Z8" i="53" s="1"/>
  <c r="AO97" i="6"/>
  <c r="V96" i="63" s="1"/>
  <c r="AH96" i="63" s="1"/>
  <c r="M97" i="53"/>
  <c r="N97" i="53" s="1"/>
  <c r="BA77" i="6"/>
  <c r="X76" i="63" s="1"/>
  <c r="AJ76" i="63" s="1"/>
  <c r="Q77" i="53"/>
  <c r="R77" i="53" s="1"/>
  <c r="AA85" i="53"/>
  <c r="AB85" i="53" s="1"/>
  <c r="CE85" i="6"/>
  <c r="AC84" i="63" s="1"/>
  <c r="AO84" i="63" s="1"/>
  <c r="AG7" i="51"/>
  <c r="AH7" i="51" s="1"/>
  <c r="AI7" i="51" s="1"/>
  <c r="U6" i="65" s="1"/>
  <c r="AG6" i="65" s="1"/>
  <c r="AA7" i="51"/>
  <c r="AB7" i="51" s="1"/>
  <c r="AC7" i="51" s="1"/>
  <c r="T6" i="65" s="1"/>
  <c r="AF6" i="65" s="1"/>
  <c r="BW7" i="51"/>
  <c r="BX7" i="51" s="1"/>
  <c r="BY7" i="51" s="1"/>
  <c r="AB6" i="65" s="1"/>
  <c r="AN6" i="65" s="1"/>
  <c r="BE7" i="51"/>
  <c r="BF7" i="51" s="1"/>
  <c r="BG7" i="51" s="1"/>
  <c r="Y6" i="65" s="1"/>
  <c r="AK6" i="65" s="1"/>
  <c r="AS7" i="51"/>
  <c r="AT7" i="51" s="1"/>
  <c r="AU7" i="51" s="1"/>
  <c r="W6" i="65" s="1"/>
  <c r="AI6" i="65" s="1"/>
  <c r="U7" i="51"/>
  <c r="V7" i="51" s="1"/>
  <c r="W7" i="51" s="1"/>
  <c r="S6" i="65" s="1"/>
  <c r="AE6" i="65" s="1"/>
  <c r="AM7" i="51"/>
  <c r="AN7" i="51" s="1"/>
  <c r="AO7" i="51" s="1"/>
  <c r="V6" i="65" s="1"/>
  <c r="AH6" i="65" s="1"/>
  <c r="BQ7" i="51"/>
  <c r="BR7" i="51" s="1"/>
  <c r="BS7" i="51" s="1"/>
  <c r="AA6" i="65" s="1"/>
  <c r="AM6" i="65" s="1"/>
  <c r="AY7" i="51"/>
  <c r="AZ7" i="51" s="1"/>
  <c r="BA7" i="51" s="1"/>
  <c r="X6" i="65" s="1"/>
  <c r="AJ6" i="65" s="1"/>
  <c r="CC7" i="51"/>
  <c r="CD7" i="51" s="1"/>
  <c r="CE7" i="51" s="1"/>
  <c r="AC6" i="65" s="1"/>
  <c r="AO6" i="65" s="1"/>
  <c r="BK7" i="51"/>
  <c r="BL7" i="51" s="1"/>
  <c r="BM7" i="51" s="1"/>
  <c r="Z6" i="65" s="1"/>
  <c r="AL6" i="65" s="1"/>
  <c r="O7" i="51"/>
  <c r="P7" i="51" s="1"/>
  <c r="AS88" i="51"/>
  <c r="AT88" i="51" s="1"/>
  <c r="AU88" i="51" s="1"/>
  <c r="W87" i="65" s="1"/>
  <c r="AI87" i="65" s="1"/>
  <c r="BW88" i="51"/>
  <c r="BX88" i="51" s="1"/>
  <c r="BY88" i="51" s="1"/>
  <c r="AB87" i="65" s="1"/>
  <c r="AN87" i="65" s="1"/>
  <c r="BQ88" i="51"/>
  <c r="BR88" i="51" s="1"/>
  <c r="BS88" i="51" s="1"/>
  <c r="AA87" i="65" s="1"/>
  <c r="AM87" i="65" s="1"/>
  <c r="AA88" i="51"/>
  <c r="AB88" i="51" s="1"/>
  <c r="AC88" i="51" s="1"/>
  <c r="T87" i="65" s="1"/>
  <c r="AF87" i="65" s="1"/>
  <c r="AM88" i="51"/>
  <c r="AN88" i="51" s="1"/>
  <c r="AO88" i="51" s="1"/>
  <c r="V87" i="65" s="1"/>
  <c r="AH87" i="65" s="1"/>
  <c r="CC88" i="51"/>
  <c r="CD88" i="51" s="1"/>
  <c r="CE88" i="51" s="1"/>
  <c r="AC87" i="65" s="1"/>
  <c r="AO87" i="65" s="1"/>
  <c r="AY88" i="51"/>
  <c r="AZ88" i="51" s="1"/>
  <c r="BA88" i="51" s="1"/>
  <c r="X87" i="65" s="1"/>
  <c r="AJ87" i="65" s="1"/>
  <c r="U88" i="51"/>
  <c r="V88" i="51" s="1"/>
  <c r="W88" i="51" s="1"/>
  <c r="S87" i="65" s="1"/>
  <c r="AE87" i="65" s="1"/>
  <c r="AG88" i="51"/>
  <c r="AH88" i="51" s="1"/>
  <c r="AI88" i="51" s="1"/>
  <c r="U87" i="65" s="1"/>
  <c r="AG87" i="65" s="1"/>
  <c r="BE88" i="51"/>
  <c r="BF88" i="51" s="1"/>
  <c r="BG88" i="51" s="1"/>
  <c r="Y87" i="65" s="1"/>
  <c r="AK87" i="65" s="1"/>
  <c r="BK88" i="51"/>
  <c r="BL88" i="51" s="1"/>
  <c r="BM88" i="51" s="1"/>
  <c r="Z87" i="65" s="1"/>
  <c r="AL87" i="65" s="1"/>
  <c r="O88" i="51"/>
  <c r="P88" i="51" s="1"/>
  <c r="AU110" i="6"/>
  <c r="W109" i="63" s="1"/>
  <c r="AI109" i="63" s="1"/>
  <c r="O110" i="53"/>
  <c r="P110" i="53" s="1"/>
  <c r="AO147" i="6"/>
  <c r="V146" i="63" s="1"/>
  <c r="AH146" i="63" s="1"/>
  <c r="M147" i="53"/>
  <c r="N147" i="53" s="1"/>
  <c r="W26" i="6"/>
  <c r="S25" i="63" s="1"/>
  <c r="AE25" i="63" s="1"/>
  <c r="G26" i="53"/>
  <c r="H26" i="53" s="1"/>
  <c r="F340" i="56"/>
  <c r="F36" i="53"/>
  <c r="R62" i="63"/>
  <c r="AD62" i="63" s="1"/>
  <c r="Q62" i="63"/>
  <c r="G64" i="56"/>
  <c r="CE72" i="6"/>
  <c r="AC71" i="63" s="1"/>
  <c r="AO71" i="63" s="1"/>
  <c r="AA72" i="53"/>
  <c r="AB72" i="53" s="1"/>
  <c r="F354" i="56"/>
  <c r="F50" i="53"/>
  <c r="AO106" i="6"/>
  <c r="V105" i="63" s="1"/>
  <c r="AH105" i="63" s="1"/>
  <c r="M106" i="53"/>
  <c r="N106" i="53" s="1"/>
  <c r="AC109" i="6"/>
  <c r="T108" i="63" s="1"/>
  <c r="AF108" i="63" s="1"/>
  <c r="I109" i="53"/>
  <c r="J109" i="53" s="1"/>
  <c r="BA93" i="6"/>
  <c r="X92" i="63" s="1"/>
  <c r="AJ92" i="63" s="1"/>
  <c r="Q93" i="53"/>
  <c r="R93" i="53" s="1"/>
  <c r="W59" i="6"/>
  <c r="S58" i="63" s="1"/>
  <c r="AE58" i="63" s="1"/>
  <c r="G59" i="53"/>
  <c r="H59" i="53" s="1"/>
  <c r="F385" i="56"/>
  <c r="F81" i="53"/>
  <c r="AU91" i="6"/>
  <c r="W90" i="63" s="1"/>
  <c r="AI90" i="63" s="1"/>
  <c r="O91" i="53"/>
  <c r="P91" i="53" s="1"/>
  <c r="BA78" i="6"/>
  <c r="X77" i="63" s="1"/>
  <c r="AJ77" i="63" s="1"/>
  <c r="Q78" i="53"/>
  <c r="R78" i="53" s="1"/>
  <c r="G106" i="56"/>
  <c r="Q104" i="63"/>
  <c r="R104" i="63"/>
  <c r="AD104" i="63" s="1"/>
  <c r="F139" i="56"/>
  <c r="Q138" i="6"/>
  <c r="E138" i="53"/>
  <c r="R133" i="63"/>
  <c r="AD133" i="63" s="1"/>
  <c r="Q133" i="63"/>
  <c r="G135" i="56"/>
  <c r="F327" i="56"/>
  <c r="F23" i="53"/>
  <c r="BY10" i="6"/>
  <c r="AB9" i="63" s="1"/>
  <c r="Y10" i="53"/>
  <c r="Z10" i="53" s="1"/>
  <c r="BG131" i="6"/>
  <c r="Y130" i="63" s="1"/>
  <c r="AK130" i="63" s="1"/>
  <c r="S131" i="53"/>
  <c r="T131" i="53" s="1"/>
  <c r="AI86" i="6"/>
  <c r="U85" i="63" s="1"/>
  <c r="AG85" i="63" s="1"/>
  <c r="K86" i="53"/>
  <c r="L86" i="53" s="1"/>
  <c r="AA150" i="53"/>
  <c r="AB150" i="53" s="1"/>
  <c r="CE150" i="6"/>
  <c r="F66" i="56"/>
  <c r="Q65" i="6"/>
  <c r="E65" i="53"/>
  <c r="Q124" i="63"/>
  <c r="G126" i="56"/>
  <c r="R124" i="63"/>
  <c r="AD124" i="63" s="1"/>
  <c r="BA94" i="6"/>
  <c r="X93" i="63" s="1"/>
  <c r="AJ93" i="63" s="1"/>
  <c r="Q94" i="53"/>
  <c r="R94" i="53" s="1"/>
  <c r="AU33" i="6"/>
  <c r="W32" i="63" s="1"/>
  <c r="AI32" i="63" s="1"/>
  <c r="O33" i="53"/>
  <c r="P33" i="53" s="1"/>
  <c r="AO136" i="6"/>
  <c r="V135" i="63" s="1"/>
  <c r="AH135" i="63" s="1"/>
  <c r="M136" i="53"/>
  <c r="N136" i="53" s="1"/>
  <c r="BG60" i="6"/>
  <c r="Y59" i="63" s="1"/>
  <c r="AK59" i="63" s="1"/>
  <c r="S60" i="53"/>
  <c r="T60" i="53" s="1"/>
  <c r="AA132" i="53"/>
  <c r="AB132" i="53" s="1"/>
  <c r="CE132" i="6"/>
  <c r="AC131" i="63" s="1"/>
  <c r="AO131" i="63" s="1"/>
  <c r="S79" i="55"/>
  <c r="T79" i="55" s="1"/>
  <c r="U79" i="55" s="1"/>
  <c r="Q78" i="68" s="1"/>
  <c r="AC78" i="68" s="1"/>
  <c r="BI79" i="55"/>
  <c r="BJ79" i="55" s="1"/>
  <c r="BK79" i="55" s="1"/>
  <c r="X78" i="68" s="1"/>
  <c r="AJ78" i="68" s="1"/>
  <c r="BO79" i="55"/>
  <c r="BP79" i="55" s="1"/>
  <c r="BQ79" i="55" s="1"/>
  <c r="Y78" i="68" s="1"/>
  <c r="AK78" i="68" s="1"/>
  <c r="Y79" i="55"/>
  <c r="Z79" i="55" s="1"/>
  <c r="AA79" i="55" s="1"/>
  <c r="R78" i="68" s="1"/>
  <c r="AD78" i="68" s="1"/>
  <c r="AQ79" i="55"/>
  <c r="AR79" i="55" s="1"/>
  <c r="AS79" i="55" s="1"/>
  <c r="U78" i="68" s="1"/>
  <c r="AG78" i="68" s="1"/>
  <c r="AK79" i="55"/>
  <c r="AL79" i="55" s="1"/>
  <c r="AM79" i="55" s="1"/>
  <c r="T78" i="68" s="1"/>
  <c r="AF78" i="68" s="1"/>
  <c r="AW79" i="55"/>
  <c r="AX79" i="55" s="1"/>
  <c r="AY79" i="55" s="1"/>
  <c r="V78" i="68" s="1"/>
  <c r="AH78" i="68" s="1"/>
  <c r="AE79" i="55"/>
  <c r="AF79" i="55" s="1"/>
  <c r="AG79" i="55" s="1"/>
  <c r="S78" i="68" s="1"/>
  <c r="AE78" i="68" s="1"/>
  <c r="BU79" i="55"/>
  <c r="BV79" i="55" s="1"/>
  <c r="BW79" i="55" s="1"/>
  <c r="Z78" i="68" s="1"/>
  <c r="AL78" i="68" s="1"/>
  <c r="CA79" i="55"/>
  <c r="CB79" i="55" s="1"/>
  <c r="CC79" i="55" s="1"/>
  <c r="AA78" i="68" s="1"/>
  <c r="AM78" i="68" s="1"/>
  <c r="BC79" i="55"/>
  <c r="BD79" i="55" s="1"/>
  <c r="BE79" i="55" s="1"/>
  <c r="W78" i="68" s="1"/>
  <c r="AI78" i="68" s="1"/>
  <c r="M79" i="55"/>
  <c r="N79" i="55" s="1"/>
  <c r="O79" i="55" s="1"/>
  <c r="R26" i="63"/>
  <c r="AD26" i="63" s="1"/>
  <c r="G28" i="56"/>
  <c r="Q26" i="63"/>
  <c r="CE89" i="6"/>
  <c r="AC88" i="63" s="1"/>
  <c r="AO88" i="63" s="1"/>
  <c r="AA89" i="53"/>
  <c r="AB89" i="53" s="1"/>
  <c r="J70" i="80"/>
  <c r="N70" i="80"/>
  <c r="O70" i="80" s="1"/>
  <c r="AO124" i="6"/>
  <c r="V123" i="63" s="1"/>
  <c r="AH123" i="63" s="1"/>
  <c r="M124" i="53"/>
  <c r="N124" i="53" s="1"/>
  <c r="AC74" i="6"/>
  <c r="T73" i="63" s="1"/>
  <c r="AF73" i="63" s="1"/>
  <c r="I74" i="53"/>
  <c r="J74" i="53" s="1"/>
  <c r="Y56" i="55"/>
  <c r="Z56" i="55" s="1"/>
  <c r="AA56" i="55" s="1"/>
  <c r="R55" i="68" s="1"/>
  <c r="AD55" i="68" s="1"/>
  <c r="AE56" i="55"/>
  <c r="AF56" i="55" s="1"/>
  <c r="AG56" i="55" s="1"/>
  <c r="S55" i="68" s="1"/>
  <c r="AE55" i="68" s="1"/>
  <c r="BI56" i="55"/>
  <c r="BJ56" i="55" s="1"/>
  <c r="BK56" i="55" s="1"/>
  <c r="X55" i="68" s="1"/>
  <c r="AJ55" i="68" s="1"/>
  <c r="BC56" i="55"/>
  <c r="BD56" i="55" s="1"/>
  <c r="BE56" i="55" s="1"/>
  <c r="W55" i="68" s="1"/>
  <c r="AI55" i="68" s="1"/>
  <c r="BO56" i="55"/>
  <c r="BP56" i="55" s="1"/>
  <c r="BQ56" i="55" s="1"/>
  <c r="Y55" i="68" s="1"/>
  <c r="AK55" i="68" s="1"/>
  <c r="S56" i="55"/>
  <c r="T56" i="55" s="1"/>
  <c r="U56" i="55" s="1"/>
  <c r="Q55" i="68" s="1"/>
  <c r="AC55" i="68" s="1"/>
  <c r="AQ56" i="55"/>
  <c r="AR56" i="55" s="1"/>
  <c r="AS56" i="55" s="1"/>
  <c r="U55" i="68" s="1"/>
  <c r="AG55" i="68" s="1"/>
  <c r="AK56" i="55"/>
  <c r="AL56" i="55" s="1"/>
  <c r="AM56" i="55" s="1"/>
  <c r="T55" i="68" s="1"/>
  <c r="AF55" i="68" s="1"/>
  <c r="CA56" i="55"/>
  <c r="CB56" i="55" s="1"/>
  <c r="CC56" i="55" s="1"/>
  <c r="AA55" i="68" s="1"/>
  <c r="AM55" i="68" s="1"/>
  <c r="AW56" i="55"/>
  <c r="AX56" i="55" s="1"/>
  <c r="AY56" i="55" s="1"/>
  <c r="V55" i="68" s="1"/>
  <c r="AH55" i="68" s="1"/>
  <c r="M56" i="55"/>
  <c r="N56" i="55" s="1"/>
  <c r="O56" i="55" s="1"/>
  <c r="BU56" i="55"/>
  <c r="BV56" i="55" s="1"/>
  <c r="BW56" i="55" s="1"/>
  <c r="Z55" i="68" s="1"/>
  <c r="AL55" i="68" s="1"/>
  <c r="AG91" i="51"/>
  <c r="AH91" i="51" s="1"/>
  <c r="AI91" i="51" s="1"/>
  <c r="U90" i="65" s="1"/>
  <c r="AG90" i="65" s="1"/>
  <c r="BQ91" i="51"/>
  <c r="BR91" i="51" s="1"/>
  <c r="BS91" i="51" s="1"/>
  <c r="AA90" i="65" s="1"/>
  <c r="AM90" i="65" s="1"/>
  <c r="CC91" i="51"/>
  <c r="CD91" i="51" s="1"/>
  <c r="CE91" i="51" s="1"/>
  <c r="AC90" i="65" s="1"/>
  <c r="AO90" i="65" s="1"/>
  <c r="BW91" i="51"/>
  <c r="BX91" i="51" s="1"/>
  <c r="BY91" i="51" s="1"/>
  <c r="AB90" i="65" s="1"/>
  <c r="AN90" i="65" s="1"/>
  <c r="AY91" i="51"/>
  <c r="AZ91" i="51" s="1"/>
  <c r="BA91" i="51" s="1"/>
  <c r="X90" i="65" s="1"/>
  <c r="AJ90" i="65" s="1"/>
  <c r="AS91" i="51"/>
  <c r="AT91" i="51" s="1"/>
  <c r="AU91" i="51" s="1"/>
  <c r="W90" i="65" s="1"/>
  <c r="AI90" i="65" s="1"/>
  <c r="U91" i="51"/>
  <c r="V91" i="51" s="1"/>
  <c r="W91" i="51" s="1"/>
  <c r="S90" i="65" s="1"/>
  <c r="AE90" i="65" s="1"/>
  <c r="BK91" i="51"/>
  <c r="BL91" i="51" s="1"/>
  <c r="BM91" i="51" s="1"/>
  <c r="Z90" i="65" s="1"/>
  <c r="AL90" i="65" s="1"/>
  <c r="AM91" i="51"/>
  <c r="AN91" i="51" s="1"/>
  <c r="AO91" i="51" s="1"/>
  <c r="V90" i="65" s="1"/>
  <c r="AH90" i="65" s="1"/>
  <c r="BE91" i="51"/>
  <c r="BF91" i="51" s="1"/>
  <c r="BG91" i="51" s="1"/>
  <c r="Y90" i="65" s="1"/>
  <c r="AK90" i="65" s="1"/>
  <c r="AA91" i="51"/>
  <c r="AB91" i="51" s="1"/>
  <c r="AC91" i="51" s="1"/>
  <c r="T90" i="65" s="1"/>
  <c r="AF90" i="65" s="1"/>
  <c r="O91" i="51"/>
  <c r="P91" i="51" s="1"/>
  <c r="CE142" i="6"/>
  <c r="AC141" i="63" s="1"/>
  <c r="AO141" i="63" s="1"/>
  <c r="AA142" i="53"/>
  <c r="AB142" i="53" s="1"/>
  <c r="BG40" i="6"/>
  <c r="Y39" i="63" s="1"/>
  <c r="AK39" i="63" s="1"/>
  <c r="S40" i="53"/>
  <c r="T40" i="53" s="1"/>
  <c r="CC61" i="6"/>
  <c r="CD61" i="6" s="1"/>
  <c r="AA61" i="6"/>
  <c r="AB61" i="6" s="1"/>
  <c r="BW61" i="6"/>
  <c r="BX61" i="6" s="1"/>
  <c r="AY61" i="6"/>
  <c r="AZ61" i="6" s="1"/>
  <c r="AS61" i="6"/>
  <c r="AT61" i="6" s="1"/>
  <c r="BQ61" i="6"/>
  <c r="BR61" i="6" s="1"/>
  <c r="BE61" i="6"/>
  <c r="BF61" i="6" s="1"/>
  <c r="BK61" i="6"/>
  <c r="BL61" i="6" s="1"/>
  <c r="U61" i="6"/>
  <c r="V61" i="6" s="1"/>
  <c r="AM61" i="6"/>
  <c r="AN61" i="6" s="1"/>
  <c r="AG61" i="6"/>
  <c r="AH61" i="6" s="1"/>
  <c r="O61" i="6"/>
  <c r="P61" i="6" s="1"/>
  <c r="S61" i="88" s="1"/>
  <c r="BA35" i="6"/>
  <c r="X34" i="63" s="1"/>
  <c r="AJ34" i="63" s="1"/>
  <c r="Q35" i="53"/>
  <c r="R35" i="53" s="1"/>
  <c r="W46" i="6"/>
  <c r="S45" i="63" s="1"/>
  <c r="AE45" i="63" s="1"/>
  <c r="G46" i="53"/>
  <c r="H46" i="53" s="1"/>
  <c r="G93" i="56"/>
  <c r="R91" i="63"/>
  <c r="AD91" i="63" s="1"/>
  <c r="Q91" i="63"/>
  <c r="J80" i="80"/>
  <c r="N80" i="80"/>
  <c r="O80" i="80" s="1"/>
  <c r="AC29" i="6"/>
  <c r="T28" i="63" s="1"/>
  <c r="AF28" i="63" s="1"/>
  <c r="I29" i="53"/>
  <c r="J29" i="53" s="1"/>
  <c r="CE23" i="6"/>
  <c r="AC22" i="63" s="1"/>
  <c r="AO22" i="63" s="1"/>
  <c r="AA23" i="53"/>
  <c r="AB23" i="53" s="1"/>
  <c r="CC107" i="6"/>
  <c r="CD107" i="6" s="1"/>
  <c r="U107" i="6"/>
  <c r="V107" i="6" s="1"/>
  <c r="BK107" i="6"/>
  <c r="BL107" i="6" s="1"/>
  <c r="BW107" i="6"/>
  <c r="BX107" i="6" s="1"/>
  <c r="AA107" i="6"/>
  <c r="AB107" i="6" s="1"/>
  <c r="AG107" i="6"/>
  <c r="AH107" i="6" s="1"/>
  <c r="AM107" i="6"/>
  <c r="AN107" i="6" s="1"/>
  <c r="AS107" i="6"/>
  <c r="AT107" i="6" s="1"/>
  <c r="BQ107" i="6"/>
  <c r="BR107" i="6" s="1"/>
  <c r="AY107" i="6"/>
  <c r="AZ107" i="6" s="1"/>
  <c r="BE107" i="6"/>
  <c r="BF107" i="6" s="1"/>
  <c r="O107" i="6"/>
  <c r="P107" i="6" s="1"/>
  <c r="S107" i="88" s="1"/>
  <c r="BG63" i="6"/>
  <c r="Y62" i="63" s="1"/>
  <c r="AK62" i="63" s="1"/>
  <c r="S63" i="53"/>
  <c r="T63" i="53" s="1"/>
  <c r="BM143" i="6"/>
  <c r="Z142" i="63" s="1"/>
  <c r="AL142" i="63" s="1"/>
  <c r="U143" i="53"/>
  <c r="V143" i="53" s="1"/>
  <c r="BG125" i="6"/>
  <c r="Y124" i="63" s="1"/>
  <c r="AK124" i="63" s="1"/>
  <c r="S125" i="53"/>
  <c r="T125" i="53" s="1"/>
  <c r="AI122" i="6"/>
  <c r="U121" i="63" s="1"/>
  <c r="AG121" i="63" s="1"/>
  <c r="K122" i="53"/>
  <c r="L122" i="53" s="1"/>
  <c r="AW110" i="55"/>
  <c r="AX110" i="55" s="1"/>
  <c r="AY110" i="55" s="1"/>
  <c r="V109" i="68" s="1"/>
  <c r="AH109" i="68" s="1"/>
  <c r="CA110" i="55"/>
  <c r="CB110" i="55" s="1"/>
  <c r="CC110" i="55" s="1"/>
  <c r="AA109" i="68" s="1"/>
  <c r="AM109" i="68" s="1"/>
  <c r="Y110" i="55"/>
  <c r="Z110" i="55" s="1"/>
  <c r="AA110" i="55" s="1"/>
  <c r="R109" i="68" s="1"/>
  <c r="AD109" i="68" s="1"/>
  <c r="AK110" i="55"/>
  <c r="AL110" i="55" s="1"/>
  <c r="AM110" i="55" s="1"/>
  <c r="T109" i="68" s="1"/>
  <c r="AF109" i="68" s="1"/>
  <c r="BU110" i="55"/>
  <c r="BV110" i="55" s="1"/>
  <c r="BW110" i="55" s="1"/>
  <c r="Z109" i="68" s="1"/>
  <c r="AL109" i="68" s="1"/>
  <c r="AE110" i="55"/>
  <c r="AF110" i="55" s="1"/>
  <c r="AG110" i="55" s="1"/>
  <c r="S109" i="68" s="1"/>
  <c r="AE109" i="68" s="1"/>
  <c r="AQ110" i="55"/>
  <c r="AR110" i="55" s="1"/>
  <c r="AS110" i="55" s="1"/>
  <c r="U109" i="68" s="1"/>
  <c r="AG109" i="68" s="1"/>
  <c r="S110" i="55"/>
  <c r="T110" i="55" s="1"/>
  <c r="U110" i="55" s="1"/>
  <c r="Q109" i="68" s="1"/>
  <c r="AC109" i="68" s="1"/>
  <c r="BI110" i="55"/>
  <c r="BJ110" i="55" s="1"/>
  <c r="BK110" i="55" s="1"/>
  <c r="X109" i="68" s="1"/>
  <c r="AJ109" i="68" s="1"/>
  <c r="BC110" i="55"/>
  <c r="BD110" i="55" s="1"/>
  <c r="BE110" i="55" s="1"/>
  <c r="W109" i="68" s="1"/>
  <c r="AI109" i="68" s="1"/>
  <c r="BO110" i="55"/>
  <c r="BP110" i="55" s="1"/>
  <c r="BQ110" i="55" s="1"/>
  <c r="Y109" i="68" s="1"/>
  <c r="AK109" i="68" s="1"/>
  <c r="M110" i="55"/>
  <c r="N110" i="55" s="1"/>
  <c r="O110" i="55" s="1"/>
  <c r="BY81" i="6"/>
  <c r="AB80" i="63" s="1"/>
  <c r="AN80" i="63" s="1"/>
  <c r="Y81" i="53"/>
  <c r="Z81" i="53" s="1"/>
  <c r="BY52" i="6"/>
  <c r="AB51" i="63" s="1"/>
  <c r="AN51" i="63" s="1"/>
  <c r="Y52" i="53"/>
  <c r="Z52" i="53" s="1"/>
  <c r="AI98" i="6"/>
  <c r="U97" i="63" s="1"/>
  <c r="AG97" i="63" s="1"/>
  <c r="K98" i="53"/>
  <c r="L98" i="53" s="1"/>
  <c r="BM76" i="6"/>
  <c r="Z75" i="63" s="1"/>
  <c r="AL75" i="63" s="1"/>
  <c r="U76" i="53"/>
  <c r="V76" i="53" s="1"/>
  <c r="BC13" i="55"/>
  <c r="BD13" i="55" s="1"/>
  <c r="BE13" i="55" s="1"/>
  <c r="W12" i="68" s="1"/>
  <c r="AI12" i="68" s="1"/>
  <c r="BI13" i="55"/>
  <c r="BJ13" i="55" s="1"/>
  <c r="BK13" i="55" s="1"/>
  <c r="X12" i="68" s="1"/>
  <c r="AJ12" i="68" s="1"/>
  <c r="S13" i="55"/>
  <c r="T13" i="55" s="1"/>
  <c r="U13" i="55" s="1"/>
  <c r="Q12" i="68" s="1"/>
  <c r="AC12" i="68" s="1"/>
  <c r="BU13" i="55"/>
  <c r="BV13" i="55" s="1"/>
  <c r="BW13" i="55" s="1"/>
  <c r="Z12" i="68" s="1"/>
  <c r="AL12" i="68" s="1"/>
  <c r="BO13" i="55"/>
  <c r="BP13" i="55" s="1"/>
  <c r="BQ13" i="55" s="1"/>
  <c r="Y12" i="68" s="1"/>
  <c r="AK12" i="68" s="1"/>
  <c r="CA13" i="55"/>
  <c r="CB13" i="55" s="1"/>
  <c r="CC13" i="55" s="1"/>
  <c r="AA12" i="68" s="1"/>
  <c r="AM12" i="68" s="1"/>
  <c r="AK13" i="55"/>
  <c r="AL13" i="55" s="1"/>
  <c r="AM13" i="55" s="1"/>
  <c r="T12" i="68" s="1"/>
  <c r="AF12" i="68" s="1"/>
  <c r="AW13" i="55"/>
  <c r="AX13" i="55" s="1"/>
  <c r="AY13" i="55" s="1"/>
  <c r="V12" i="68" s="1"/>
  <c r="AH12" i="68" s="1"/>
  <c r="Y13" i="55"/>
  <c r="Z13" i="55" s="1"/>
  <c r="AA13" i="55" s="1"/>
  <c r="R12" i="68" s="1"/>
  <c r="AD12" i="68" s="1"/>
  <c r="AQ13" i="55"/>
  <c r="AR13" i="55" s="1"/>
  <c r="AS13" i="55" s="1"/>
  <c r="U12" i="68" s="1"/>
  <c r="AG12" i="68" s="1"/>
  <c r="AE13" i="55"/>
  <c r="AF13" i="55" s="1"/>
  <c r="AG13" i="55" s="1"/>
  <c r="S12" i="68" s="1"/>
  <c r="AE12" i="68" s="1"/>
  <c r="M13" i="55"/>
  <c r="N13" i="55" s="1"/>
  <c r="O13" i="55" s="1"/>
  <c r="AS115" i="51"/>
  <c r="AT115" i="51" s="1"/>
  <c r="AU115" i="51" s="1"/>
  <c r="W114" i="65" s="1"/>
  <c r="AI114" i="65" s="1"/>
  <c r="BW115" i="51"/>
  <c r="BX115" i="51" s="1"/>
  <c r="BY115" i="51" s="1"/>
  <c r="AB114" i="65" s="1"/>
  <c r="AN114" i="65" s="1"/>
  <c r="BQ115" i="51"/>
  <c r="BR115" i="51" s="1"/>
  <c r="BS115" i="51" s="1"/>
  <c r="AA114" i="65" s="1"/>
  <c r="AM114" i="65" s="1"/>
  <c r="AM115" i="51"/>
  <c r="AN115" i="51" s="1"/>
  <c r="AO115" i="51" s="1"/>
  <c r="V114" i="65" s="1"/>
  <c r="AH114" i="65" s="1"/>
  <c r="AA115" i="51"/>
  <c r="AB115" i="51" s="1"/>
  <c r="AC115" i="51" s="1"/>
  <c r="T114" i="65" s="1"/>
  <c r="AF114" i="65" s="1"/>
  <c r="BE115" i="51"/>
  <c r="BF115" i="51" s="1"/>
  <c r="BG115" i="51" s="1"/>
  <c r="Y114" i="65" s="1"/>
  <c r="AK114" i="65" s="1"/>
  <c r="AY115" i="51"/>
  <c r="AZ115" i="51" s="1"/>
  <c r="BA115" i="51" s="1"/>
  <c r="X114" i="65" s="1"/>
  <c r="AJ114" i="65" s="1"/>
  <c r="CC115" i="51"/>
  <c r="CD115" i="51" s="1"/>
  <c r="CE115" i="51" s="1"/>
  <c r="AC114" i="65" s="1"/>
  <c r="AO114" i="65" s="1"/>
  <c r="AG115" i="51"/>
  <c r="AH115" i="51" s="1"/>
  <c r="AI115" i="51" s="1"/>
  <c r="U114" i="65" s="1"/>
  <c r="AG114" i="65" s="1"/>
  <c r="U115" i="51"/>
  <c r="V115" i="51" s="1"/>
  <c r="W115" i="51" s="1"/>
  <c r="S114" i="65" s="1"/>
  <c r="AE114" i="65" s="1"/>
  <c r="BK115" i="51"/>
  <c r="BL115" i="51" s="1"/>
  <c r="BM115" i="51" s="1"/>
  <c r="Z114" i="65" s="1"/>
  <c r="AL114" i="65" s="1"/>
  <c r="O115" i="51"/>
  <c r="P115" i="51" s="1"/>
  <c r="U131" i="51"/>
  <c r="V131" i="51" s="1"/>
  <c r="W131" i="51" s="1"/>
  <c r="S130" i="65" s="1"/>
  <c r="AE130" i="65" s="1"/>
  <c r="CC131" i="51"/>
  <c r="CD131" i="51" s="1"/>
  <c r="CE131" i="51" s="1"/>
  <c r="AC130" i="65" s="1"/>
  <c r="AO130" i="65" s="1"/>
  <c r="BQ131" i="51"/>
  <c r="BR131" i="51" s="1"/>
  <c r="BS131" i="51" s="1"/>
  <c r="AA130" i="65" s="1"/>
  <c r="AM130" i="65" s="1"/>
  <c r="AM131" i="51"/>
  <c r="AN131" i="51" s="1"/>
  <c r="AO131" i="51" s="1"/>
  <c r="V130" i="65" s="1"/>
  <c r="AH130" i="65" s="1"/>
  <c r="AA131" i="51"/>
  <c r="AB131" i="51" s="1"/>
  <c r="AC131" i="51" s="1"/>
  <c r="T130" i="65" s="1"/>
  <c r="AF130" i="65" s="1"/>
  <c r="BK131" i="51"/>
  <c r="BL131" i="51" s="1"/>
  <c r="BM131" i="51" s="1"/>
  <c r="Z130" i="65" s="1"/>
  <c r="AL130" i="65" s="1"/>
  <c r="AG131" i="51"/>
  <c r="AH131" i="51" s="1"/>
  <c r="AI131" i="51" s="1"/>
  <c r="U130" i="65" s="1"/>
  <c r="AG130" i="65" s="1"/>
  <c r="BE131" i="51"/>
  <c r="BF131" i="51" s="1"/>
  <c r="BG131" i="51" s="1"/>
  <c r="Y130" i="65" s="1"/>
  <c r="AK130" i="65" s="1"/>
  <c r="AY131" i="51"/>
  <c r="AZ131" i="51" s="1"/>
  <c r="BA131" i="51" s="1"/>
  <c r="X130" i="65" s="1"/>
  <c r="AJ130" i="65" s="1"/>
  <c r="AS131" i="51"/>
  <c r="AT131" i="51" s="1"/>
  <c r="AU131" i="51" s="1"/>
  <c r="W130" i="65" s="1"/>
  <c r="AI130" i="65" s="1"/>
  <c r="BW131" i="51"/>
  <c r="BX131" i="51" s="1"/>
  <c r="BY131" i="51" s="1"/>
  <c r="AB130" i="65" s="1"/>
  <c r="AN130" i="65" s="1"/>
  <c r="O131" i="51"/>
  <c r="P131" i="51" s="1"/>
  <c r="BW106" i="51"/>
  <c r="BX106" i="51" s="1"/>
  <c r="BY106" i="51" s="1"/>
  <c r="AB105" i="65" s="1"/>
  <c r="AN105" i="65" s="1"/>
  <c r="U106" i="51"/>
  <c r="V106" i="51" s="1"/>
  <c r="W106" i="51" s="1"/>
  <c r="S105" i="65" s="1"/>
  <c r="AE105" i="65" s="1"/>
  <c r="BE106" i="51"/>
  <c r="BF106" i="51" s="1"/>
  <c r="BG106" i="51" s="1"/>
  <c r="Y105" i="65" s="1"/>
  <c r="AK105" i="65" s="1"/>
  <c r="BQ106" i="51"/>
  <c r="BR106" i="51" s="1"/>
  <c r="BS106" i="51" s="1"/>
  <c r="AA105" i="65" s="1"/>
  <c r="AM105" i="65" s="1"/>
  <c r="AG106" i="51"/>
  <c r="AH106" i="51" s="1"/>
  <c r="AI106" i="51" s="1"/>
  <c r="U105" i="65" s="1"/>
  <c r="AG105" i="65" s="1"/>
  <c r="AS106" i="51"/>
  <c r="AT106" i="51" s="1"/>
  <c r="AU106" i="51" s="1"/>
  <c r="W105" i="65" s="1"/>
  <c r="AI105" i="65" s="1"/>
  <c r="CC106" i="51"/>
  <c r="CD106" i="51" s="1"/>
  <c r="CE106" i="51" s="1"/>
  <c r="AC105" i="65" s="1"/>
  <c r="AO105" i="65" s="1"/>
  <c r="AM106" i="51"/>
  <c r="AN106" i="51" s="1"/>
  <c r="AO106" i="51" s="1"/>
  <c r="V105" i="65" s="1"/>
  <c r="AH105" i="65" s="1"/>
  <c r="AY106" i="51"/>
  <c r="AZ106" i="51" s="1"/>
  <c r="BA106" i="51" s="1"/>
  <c r="X105" i="65" s="1"/>
  <c r="AJ105" i="65" s="1"/>
  <c r="BK106" i="51"/>
  <c r="BL106" i="51" s="1"/>
  <c r="BM106" i="51" s="1"/>
  <c r="Z105" i="65" s="1"/>
  <c r="AL105" i="65" s="1"/>
  <c r="AA106" i="51"/>
  <c r="AB106" i="51" s="1"/>
  <c r="AC106" i="51" s="1"/>
  <c r="T105" i="65" s="1"/>
  <c r="AF105" i="65" s="1"/>
  <c r="O106" i="51"/>
  <c r="P106" i="51" s="1"/>
  <c r="J104" i="80"/>
  <c r="N104" i="80"/>
  <c r="O104" i="80" s="1"/>
  <c r="AU108" i="6"/>
  <c r="W107" i="63" s="1"/>
  <c r="AI107" i="63" s="1"/>
  <c r="O108" i="53"/>
  <c r="P108" i="53" s="1"/>
  <c r="AO115" i="6"/>
  <c r="V114" i="63" s="1"/>
  <c r="AH114" i="63" s="1"/>
  <c r="M115" i="53"/>
  <c r="N115" i="53" s="1"/>
  <c r="BG95" i="6"/>
  <c r="Y94" i="63" s="1"/>
  <c r="AK94" i="63" s="1"/>
  <c r="S95" i="53"/>
  <c r="T95" i="53" s="1"/>
  <c r="J122" i="80"/>
  <c r="N122" i="80"/>
  <c r="O122" i="80" s="1"/>
  <c r="BW145" i="51"/>
  <c r="BX145" i="51" s="1"/>
  <c r="BY145" i="51" s="1"/>
  <c r="AB144" i="65" s="1"/>
  <c r="AN144" i="65" s="1"/>
  <c r="BQ145" i="51"/>
  <c r="BR145" i="51" s="1"/>
  <c r="BS145" i="51" s="1"/>
  <c r="AA144" i="65" s="1"/>
  <c r="AM144" i="65" s="1"/>
  <c r="AS145" i="51"/>
  <c r="AT145" i="51" s="1"/>
  <c r="AU145" i="51" s="1"/>
  <c r="W144" i="65" s="1"/>
  <c r="AI144" i="65" s="1"/>
  <c r="BK145" i="51"/>
  <c r="BL145" i="51" s="1"/>
  <c r="BM145" i="51" s="1"/>
  <c r="Z144" i="65" s="1"/>
  <c r="AL144" i="65" s="1"/>
  <c r="AG145" i="51"/>
  <c r="AH145" i="51" s="1"/>
  <c r="AI145" i="51" s="1"/>
  <c r="U144" i="65" s="1"/>
  <c r="AG144" i="65" s="1"/>
  <c r="BE145" i="51"/>
  <c r="BF145" i="51" s="1"/>
  <c r="BG145" i="51" s="1"/>
  <c r="Y144" i="65" s="1"/>
  <c r="AK144" i="65" s="1"/>
  <c r="AY145" i="51"/>
  <c r="AZ145" i="51" s="1"/>
  <c r="BA145" i="51" s="1"/>
  <c r="X144" i="65" s="1"/>
  <c r="AJ144" i="65" s="1"/>
  <c r="CC145" i="51"/>
  <c r="CD145" i="51" s="1"/>
  <c r="CE145" i="51" s="1"/>
  <c r="AC144" i="65" s="1"/>
  <c r="AO144" i="65" s="1"/>
  <c r="AM145" i="51"/>
  <c r="AN145" i="51" s="1"/>
  <c r="AO145" i="51" s="1"/>
  <c r="V144" i="65" s="1"/>
  <c r="AH144" i="65" s="1"/>
  <c r="U145" i="51"/>
  <c r="V145" i="51" s="1"/>
  <c r="W145" i="51" s="1"/>
  <c r="S144" i="65" s="1"/>
  <c r="AE144" i="65" s="1"/>
  <c r="AA145" i="51"/>
  <c r="AB145" i="51" s="1"/>
  <c r="AC145" i="51" s="1"/>
  <c r="T144" i="65" s="1"/>
  <c r="AF144" i="65" s="1"/>
  <c r="O145" i="51"/>
  <c r="P145" i="51" s="1"/>
  <c r="J19" i="80"/>
  <c r="N19" i="80"/>
  <c r="O19" i="80" s="1"/>
  <c r="AQ66" i="55"/>
  <c r="AR66" i="55" s="1"/>
  <c r="AS66" i="55" s="1"/>
  <c r="U65" i="68" s="1"/>
  <c r="AG65" i="68" s="1"/>
  <c r="AE66" i="55"/>
  <c r="AF66" i="55" s="1"/>
  <c r="AG66" i="55" s="1"/>
  <c r="S65" i="68" s="1"/>
  <c r="AE65" i="68" s="1"/>
  <c r="S66" i="55"/>
  <c r="T66" i="55" s="1"/>
  <c r="U66" i="55" s="1"/>
  <c r="Q65" i="68" s="1"/>
  <c r="AC65" i="68" s="1"/>
  <c r="Y66" i="55"/>
  <c r="Z66" i="55" s="1"/>
  <c r="AA66" i="55" s="1"/>
  <c r="R65" i="68" s="1"/>
  <c r="AD65" i="68" s="1"/>
  <c r="BI66" i="55"/>
  <c r="BJ66" i="55" s="1"/>
  <c r="BK66" i="55" s="1"/>
  <c r="X65" i="68" s="1"/>
  <c r="AJ65" i="68" s="1"/>
  <c r="BU66" i="55"/>
  <c r="BV66" i="55" s="1"/>
  <c r="BW66" i="55" s="1"/>
  <c r="Z65" i="68" s="1"/>
  <c r="AL65" i="68" s="1"/>
  <c r="BO66" i="55"/>
  <c r="BP66" i="55" s="1"/>
  <c r="BQ66" i="55" s="1"/>
  <c r="Y65" i="68" s="1"/>
  <c r="AK65" i="68" s="1"/>
  <c r="AW66" i="55"/>
  <c r="AX66" i="55" s="1"/>
  <c r="AY66" i="55" s="1"/>
  <c r="V65" i="68" s="1"/>
  <c r="AH65" i="68" s="1"/>
  <c r="AK66" i="55"/>
  <c r="AL66" i="55" s="1"/>
  <c r="AM66" i="55" s="1"/>
  <c r="T65" i="68" s="1"/>
  <c r="AF65" i="68" s="1"/>
  <c r="BC66" i="55"/>
  <c r="BD66" i="55" s="1"/>
  <c r="BE66" i="55" s="1"/>
  <c r="W65" i="68" s="1"/>
  <c r="AI65" i="68" s="1"/>
  <c r="M66" i="55"/>
  <c r="N66" i="55" s="1"/>
  <c r="O66" i="55" s="1"/>
  <c r="CA66" i="55"/>
  <c r="CB66" i="55" s="1"/>
  <c r="CC66" i="55" s="1"/>
  <c r="AA65" i="68" s="1"/>
  <c r="AM65" i="68" s="1"/>
  <c r="AO123" i="6"/>
  <c r="V122" i="63" s="1"/>
  <c r="AH122" i="63" s="1"/>
  <c r="M123" i="53"/>
  <c r="N123" i="53" s="1"/>
  <c r="J73" i="80"/>
  <c r="N73" i="80"/>
  <c r="O73" i="80" s="1"/>
  <c r="AI139" i="6"/>
  <c r="U138" i="63" s="1"/>
  <c r="AG138" i="63" s="1"/>
  <c r="K139" i="53"/>
  <c r="L139" i="53" s="1"/>
  <c r="BY145" i="6"/>
  <c r="AB144" i="63" s="1"/>
  <c r="AN144" i="63" s="1"/>
  <c r="Y145" i="53"/>
  <c r="Z145" i="53" s="1"/>
  <c r="BY19" i="6"/>
  <c r="AB18" i="63" s="1"/>
  <c r="AN18" i="63" s="1"/>
  <c r="Y19" i="53"/>
  <c r="Z19" i="53" s="1"/>
  <c r="CE149" i="6"/>
  <c r="AC148" i="63" s="1"/>
  <c r="AO148" i="63" s="1"/>
  <c r="AA149" i="53"/>
  <c r="AB149" i="53" s="1"/>
  <c r="AC126" i="6"/>
  <c r="T125" i="63" s="1"/>
  <c r="AF125" i="63" s="1"/>
  <c r="I126" i="53"/>
  <c r="J126" i="53" s="1"/>
  <c r="AO34" i="6"/>
  <c r="V33" i="63" s="1"/>
  <c r="AH33" i="63" s="1"/>
  <c r="M34" i="53"/>
  <c r="N34" i="53" s="1"/>
  <c r="AE38" i="55"/>
  <c r="AF38" i="55" s="1"/>
  <c r="AG38" i="55" s="1"/>
  <c r="S37" i="68" s="1"/>
  <c r="AE37" i="68" s="1"/>
  <c r="BC38" i="55"/>
  <c r="BD38" i="55" s="1"/>
  <c r="BE38" i="55" s="1"/>
  <c r="W37" i="68" s="1"/>
  <c r="AI37" i="68" s="1"/>
  <c r="AK38" i="55"/>
  <c r="AL38" i="55" s="1"/>
  <c r="AM38" i="55" s="1"/>
  <c r="T37" i="68" s="1"/>
  <c r="AF37" i="68" s="1"/>
  <c r="S38" i="55"/>
  <c r="T38" i="55" s="1"/>
  <c r="U38" i="55" s="1"/>
  <c r="Q37" i="68" s="1"/>
  <c r="AC37" i="68" s="1"/>
  <c r="BI38" i="55"/>
  <c r="BJ38" i="55" s="1"/>
  <c r="BK38" i="55" s="1"/>
  <c r="X37" i="68" s="1"/>
  <c r="AJ37" i="68" s="1"/>
  <c r="BU38" i="55"/>
  <c r="BV38" i="55" s="1"/>
  <c r="BW38" i="55" s="1"/>
  <c r="Z37" i="68" s="1"/>
  <c r="AL37" i="68" s="1"/>
  <c r="AQ38" i="55"/>
  <c r="AR38" i="55" s="1"/>
  <c r="AS38" i="55" s="1"/>
  <c r="U37" i="68" s="1"/>
  <c r="AG37" i="68" s="1"/>
  <c r="CA38" i="55"/>
  <c r="CB38" i="55" s="1"/>
  <c r="CC38" i="55" s="1"/>
  <c r="AA37" i="68" s="1"/>
  <c r="AM37" i="68" s="1"/>
  <c r="Y38" i="55"/>
  <c r="Z38" i="55" s="1"/>
  <c r="AA38" i="55" s="1"/>
  <c r="R37" i="68" s="1"/>
  <c r="AD37" i="68" s="1"/>
  <c r="AW38" i="55"/>
  <c r="AX38" i="55" s="1"/>
  <c r="AY38" i="55" s="1"/>
  <c r="V37" i="68" s="1"/>
  <c r="AH37" i="68" s="1"/>
  <c r="BO38" i="55"/>
  <c r="BP38" i="55" s="1"/>
  <c r="BQ38" i="55" s="1"/>
  <c r="Y37" i="68" s="1"/>
  <c r="AK37" i="68" s="1"/>
  <c r="M38" i="55"/>
  <c r="N38" i="55" s="1"/>
  <c r="O38" i="55" s="1"/>
  <c r="BY87" i="6"/>
  <c r="AB86" i="63" s="1"/>
  <c r="AN86" i="63" s="1"/>
  <c r="Y87" i="53"/>
  <c r="Z87" i="53" s="1"/>
  <c r="W68" i="6"/>
  <c r="S67" i="63" s="1"/>
  <c r="AE67" i="63" s="1"/>
  <c r="G68" i="53"/>
  <c r="H68" i="53" s="1"/>
  <c r="J112" i="80"/>
  <c r="N112" i="80"/>
  <c r="O112" i="80" s="1"/>
  <c r="BY12" i="6"/>
  <c r="AB11" i="63" s="1"/>
  <c r="Y12" i="53"/>
  <c r="Z12" i="53" s="1"/>
  <c r="AI6" i="6"/>
  <c r="U5" i="63" s="1"/>
  <c r="K6" i="53"/>
  <c r="L6" i="53" s="1"/>
  <c r="AO37" i="6"/>
  <c r="V36" i="63" s="1"/>
  <c r="AH36" i="63" s="1"/>
  <c r="M37" i="53"/>
  <c r="N37" i="53" s="1"/>
  <c r="W17" i="6"/>
  <c r="S16" i="63" s="1"/>
  <c r="AE16" i="63" s="1"/>
  <c r="G17" i="53"/>
  <c r="H17" i="53" s="1"/>
  <c r="AU114" i="6"/>
  <c r="W113" i="63" s="1"/>
  <c r="AI113" i="63" s="1"/>
  <c r="O114" i="53"/>
  <c r="P114" i="53" s="1"/>
  <c r="AG134" i="51"/>
  <c r="AH134" i="51" s="1"/>
  <c r="AI134" i="51" s="1"/>
  <c r="U133" i="65" s="1"/>
  <c r="AG133" i="65" s="1"/>
  <c r="AM134" i="51"/>
  <c r="AN134" i="51" s="1"/>
  <c r="AO134" i="51" s="1"/>
  <c r="V133" i="65" s="1"/>
  <c r="AH133" i="65" s="1"/>
  <c r="BQ134" i="51"/>
  <c r="BR134" i="51" s="1"/>
  <c r="BS134" i="51" s="1"/>
  <c r="AA133" i="65" s="1"/>
  <c r="AM133" i="65" s="1"/>
  <c r="BE134" i="51"/>
  <c r="BF134" i="51" s="1"/>
  <c r="BG134" i="51" s="1"/>
  <c r="Y133" i="65" s="1"/>
  <c r="AK133" i="65" s="1"/>
  <c r="AA134" i="51"/>
  <c r="AB134" i="51" s="1"/>
  <c r="AC134" i="51" s="1"/>
  <c r="T133" i="65" s="1"/>
  <c r="AF133" i="65" s="1"/>
  <c r="BW134" i="51"/>
  <c r="BX134" i="51" s="1"/>
  <c r="BY134" i="51" s="1"/>
  <c r="AB133" i="65" s="1"/>
  <c r="AN133" i="65" s="1"/>
  <c r="U134" i="51"/>
  <c r="V134" i="51" s="1"/>
  <c r="W134" i="51" s="1"/>
  <c r="S133" i="65" s="1"/>
  <c r="AE133" i="65" s="1"/>
  <c r="BK134" i="51"/>
  <c r="BL134" i="51" s="1"/>
  <c r="BM134" i="51" s="1"/>
  <c r="Z133" i="65" s="1"/>
  <c r="AL133" i="65" s="1"/>
  <c r="CC134" i="51"/>
  <c r="CD134" i="51" s="1"/>
  <c r="CE134" i="51" s="1"/>
  <c r="AC133" i="65" s="1"/>
  <c r="AO133" i="65" s="1"/>
  <c r="AY134" i="51"/>
  <c r="AZ134" i="51" s="1"/>
  <c r="BA134" i="51" s="1"/>
  <c r="X133" i="65" s="1"/>
  <c r="AJ133" i="65" s="1"/>
  <c r="AS134" i="51"/>
  <c r="AT134" i="51" s="1"/>
  <c r="AU134" i="51" s="1"/>
  <c r="W133" i="65" s="1"/>
  <c r="AI133" i="65" s="1"/>
  <c r="O134" i="51"/>
  <c r="P134" i="51" s="1"/>
  <c r="BK130" i="51"/>
  <c r="BL130" i="51" s="1"/>
  <c r="BM130" i="51" s="1"/>
  <c r="Z129" i="65" s="1"/>
  <c r="AL129" i="65" s="1"/>
  <c r="BQ130" i="51"/>
  <c r="BR130" i="51" s="1"/>
  <c r="BS130" i="51" s="1"/>
  <c r="AA129" i="65" s="1"/>
  <c r="AM129" i="65" s="1"/>
  <c r="U130" i="51"/>
  <c r="V130" i="51" s="1"/>
  <c r="W130" i="51" s="1"/>
  <c r="S129" i="65" s="1"/>
  <c r="AE129" i="65" s="1"/>
  <c r="AY130" i="51"/>
  <c r="AZ130" i="51" s="1"/>
  <c r="BA130" i="51" s="1"/>
  <c r="X129" i="65" s="1"/>
  <c r="AJ129" i="65" s="1"/>
  <c r="BE130" i="51"/>
  <c r="BF130" i="51" s="1"/>
  <c r="BG130" i="51" s="1"/>
  <c r="Y129" i="65" s="1"/>
  <c r="AK129" i="65" s="1"/>
  <c r="BW130" i="51"/>
  <c r="BX130" i="51" s="1"/>
  <c r="BY130" i="51" s="1"/>
  <c r="AB129" i="65" s="1"/>
  <c r="AN129" i="65" s="1"/>
  <c r="AA130" i="51"/>
  <c r="AB130" i="51" s="1"/>
  <c r="AC130" i="51" s="1"/>
  <c r="T129" i="65" s="1"/>
  <c r="AF129" i="65" s="1"/>
  <c r="CC130" i="51"/>
  <c r="CD130" i="51" s="1"/>
  <c r="CE130" i="51" s="1"/>
  <c r="AC129" i="65" s="1"/>
  <c r="AO129" i="65" s="1"/>
  <c r="AM130" i="51"/>
  <c r="AN130" i="51" s="1"/>
  <c r="AO130" i="51" s="1"/>
  <c r="V129" i="65" s="1"/>
  <c r="AH129" i="65" s="1"/>
  <c r="AS130" i="51"/>
  <c r="AT130" i="51" s="1"/>
  <c r="AU130" i="51" s="1"/>
  <c r="W129" i="65" s="1"/>
  <c r="AI129" i="65" s="1"/>
  <c r="AG130" i="51"/>
  <c r="AH130" i="51" s="1"/>
  <c r="AI130" i="51" s="1"/>
  <c r="U129" i="65" s="1"/>
  <c r="AG129" i="65" s="1"/>
  <c r="O130" i="51"/>
  <c r="P130" i="51" s="1"/>
  <c r="W96" i="6"/>
  <c r="S95" i="63" s="1"/>
  <c r="AE95" i="63" s="1"/>
  <c r="G96" i="53"/>
  <c r="H96" i="53" s="1"/>
  <c r="BA50" i="6"/>
  <c r="X49" i="63" s="1"/>
  <c r="AJ49" i="63" s="1"/>
  <c r="Q50" i="53"/>
  <c r="R50" i="53" s="1"/>
  <c r="BA21" i="6"/>
  <c r="X20" i="63" s="1"/>
  <c r="AJ20" i="63" s="1"/>
  <c r="Q21" i="53"/>
  <c r="R21" i="53" s="1"/>
  <c r="AO146" i="6"/>
  <c r="V145" i="63" s="1"/>
  <c r="AH145" i="63" s="1"/>
  <c r="M146" i="53"/>
  <c r="N146" i="53" s="1"/>
  <c r="BS102" i="6"/>
  <c r="AA101" i="63" s="1"/>
  <c r="AM101" i="63" s="1"/>
  <c r="W102" i="53"/>
  <c r="X102" i="53" s="1"/>
  <c r="F40" i="56"/>
  <c r="Q39" i="6"/>
  <c r="E39" i="53"/>
  <c r="BY148" i="6"/>
  <c r="AB147" i="63" s="1"/>
  <c r="AN147" i="63" s="1"/>
  <c r="Y148" i="53"/>
  <c r="Z148" i="53" s="1"/>
  <c r="BG47" i="6"/>
  <c r="Y46" i="63" s="1"/>
  <c r="AK46" i="63" s="1"/>
  <c r="S47" i="53"/>
  <c r="T47" i="53" s="1"/>
  <c r="AA57" i="51"/>
  <c r="AB57" i="51" s="1"/>
  <c r="AC57" i="51" s="1"/>
  <c r="T56" i="65" s="1"/>
  <c r="AF56" i="65" s="1"/>
  <c r="BE57" i="51"/>
  <c r="BF57" i="51" s="1"/>
  <c r="BG57" i="51" s="1"/>
  <c r="Y56" i="65" s="1"/>
  <c r="AK56" i="65" s="1"/>
  <c r="BK57" i="51"/>
  <c r="BL57" i="51" s="1"/>
  <c r="BM57" i="51" s="1"/>
  <c r="Z56" i="65" s="1"/>
  <c r="AL56" i="65" s="1"/>
  <c r="U57" i="51"/>
  <c r="V57" i="51" s="1"/>
  <c r="W57" i="51" s="1"/>
  <c r="S56" i="65" s="1"/>
  <c r="AE56" i="65" s="1"/>
  <c r="BQ57" i="51"/>
  <c r="BR57" i="51" s="1"/>
  <c r="BS57" i="51" s="1"/>
  <c r="AA56" i="65" s="1"/>
  <c r="AM56" i="65" s="1"/>
  <c r="AY57" i="51"/>
  <c r="AZ57" i="51" s="1"/>
  <c r="BA57" i="51" s="1"/>
  <c r="X56" i="65" s="1"/>
  <c r="AJ56" i="65" s="1"/>
  <c r="CC57" i="51"/>
  <c r="CD57" i="51" s="1"/>
  <c r="CE57" i="51" s="1"/>
  <c r="AC56" i="65" s="1"/>
  <c r="AO56" i="65" s="1"/>
  <c r="AM57" i="51"/>
  <c r="AN57" i="51" s="1"/>
  <c r="AO57" i="51" s="1"/>
  <c r="V56" i="65" s="1"/>
  <c r="AH56" i="65" s="1"/>
  <c r="AS57" i="51"/>
  <c r="AT57" i="51" s="1"/>
  <c r="AU57" i="51" s="1"/>
  <c r="W56" i="65" s="1"/>
  <c r="AI56" i="65" s="1"/>
  <c r="BW57" i="51"/>
  <c r="BX57" i="51" s="1"/>
  <c r="BY57" i="51" s="1"/>
  <c r="AB56" i="65" s="1"/>
  <c r="AN56" i="65" s="1"/>
  <c r="AG57" i="51"/>
  <c r="AH57" i="51" s="1"/>
  <c r="AI57" i="51" s="1"/>
  <c r="U56" i="65" s="1"/>
  <c r="AG56" i="65" s="1"/>
  <c r="O57" i="51"/>
  <c r="P57" i="51" s="1"/>
  <c r="BA8" i="6"/>
  <c r="X7" i="63" s="1"/>
  <c r="Q8" i="53"/>
  <c r="R8" i="53" s="1"/>
  <c r="AA97" i="53"/>
  <c r="AB97" i="53" s="1"/>
  <c r="CE97" i="6"/>
  <c r="AC96" i="63" s="1"/>
  <c r="AO96" i="63" s="1"/>
  <c r="J9" i="80"/>
  <c r="N9" i="80"/>
  <c r="O9" i="80" s="1"/>
  <c r="AU77" i="6"/>
  <c r="W76" i="63" s="1"/>
  <c r="AI76" i="63" s="1"/>
  <c r="O77" i="53"/>
  <c r="P77" i="53" s="1"/>
  <c r="J7" i="80"/>
  <c r="N7" i="80"/>
  <c r="O7" i="80" s="1"/>
  <c r="BS110" i="6"/>
  <c r="AA109" i="63" s="1"/>
  <c r="AM109" i="63" s="1"/>
  <c r="W110" i="53"/>
  <c r="X110" i="53" s="1"/>
  <c r="BY147" i="6"/>
  <c r="AB146" i="63" s="1"/>
  <c r="AN146" i="63" s="1"/>
  <c r="Y147" i="53"/>
  <c r="Z147" i="53" s="1"/>
  <c r="AI26" i="6"/>
  <c r="U25" i="63" s="1"/>
  <c r="AG25" i="63" s="1"/>
  <c r="K26" i="53"/>
  <c r="L26" i="53" s="1"/>
  <c r="Q35" i="63"/>
  <c r="G37" i="56"/>
  <c r="R35" i="63"/>
  <c r="AD35" i="63" s="1"/>
  <c r="F406" i="56"/>
  <c r="F102" i="53"/>
  <c r="G51" i="56"/>
  <c r="R49" i="63"/>
  <c r="AD49" i="63" s="1"/>
  <c r="Q49" i="63"/>
  <c r="AA106" i="53"/>
  <c r="AB106" i="53" s="1"/>
  <c r="CE106" i="6"/>
  <c r="AC105" i="63" s="1"/>
  <c r="AO105" i="63" s="1"/>
  <c r="AI109" i="6"/>
  <c r="U108" i="63" s="1"/>
  <c r="AG108" i="63" s="1"/>
  <c r="K109" i="53"/>
  <c r="L109" i="53" s="1"/>
  <c r="BS93" i="6"/>
  <c r="AA92" i="63" s="1"/>
  <c r="AM92" i="63" s="1"/>
  <c r="W93" i="53"/>
  <c r="X93" i="53" s="1"/>
  <c r="BA59" i="6"/>
  <c r="X58" i="63" s="1"/>
  <c r="AJ58" i="63" s="1"/>
  <c r="Q59" i="53"/>
  <c r="R59" i="53" s="1"/>
  <c r="G82" i="56"/>
  <c r="R80" i="63"/>
  <c r="AD80" i="63" s="1"/>
  <c r="Q80" i="63"/>
  <c r="BG91" i="6"/>
  <c r="Y90" i="63" s="1"/>
  <c r="AK90" i="63" s="1"/>
  <c r="S91" i="53"/>
  <c r="T91" i="53" s="1"/>
  <c r="CE78" i="6"/>
  <c r="AC77" i="63" s="1"/>
  <c r="AO77" i="63" s="1"/>
  <c r="AA78" i="53"/>
  <c r="AB78" i="53" s="1"/>
  <c r="F350" i="56"/>
  <c r="F46" i="53"/>
  <c r="AC138" i="6"/>
  <c r="T137" i="63" s="1"/>
  <c r="AF137" i="63" s="1"/>
  <c r="I138" i="53"/>
  <c r="J138" i="53" s="1"/>
  <c r="G24" i="56"/>
  <c r="Q22" i="63"/>
  <c r="R22" i="63"/>
  <c r="AD22" i="63" s="1"/>
  <c r="AU10" i="6"/>
  <c r="W9" i="63" s="1"/>
  <c r="O10" i="53"/>
  <c r="P10" i="53" s="1"/>
  <c r="BS131" i="6"/>
  <c r="AA130" i="63" s="1"/>
  <c r="AM130" i="63" s="1"/>
  <c r="W131" i="53"/>
  <c r="X131" i="53" s="1"/>
  <c r="AU86" i="6"/>
  <c r="W85" i="63" s="1"/>
  <c r="AI85" i="63" s="1"/>
  <c r="O86" i="53"/>
  <c r="P86" i="53" s="1"/>
  <c r="F377" i="56"/>
  <c r="F73" i="53"/>
  <c r="W65" i="6"/>
  <c r="S64" i="63" s="1"/>
  <c r="AE64" i="63" s="1"/>
  <c r="G65" i="53"/>
  <c r="H65" i="53" s="1"/>
  <c r="AC94" i="6"/>
  <c r="T93" i="63" s="1"/>
  <c r="AF93" i="63" s="1"/>
  <c r="I94" i="53"/>
  <c r="J94" i="53" s="1"/>
  <c r="BA33" i="6"/>
  <c r="X32" i="63" s="1"/>
  <c r="AJ32" i="63" s="1"/>
  <c r="Q33" i="53"/>
  <c r="R33" i="53" s="1"/>
  <c r="AI136" i="6"/>
  <c r="U135" i="63" s="1"/>
  <c r="AG135" i="63" s="1"/>
  <c r="K136" i="53"/>
  <c r="L136" i="53" s="1"/>
  <c r="F399" i="56"/>
  <c r="F95" i="53"/>
  <c r="BY60" i="6"/>
  <c r="AB59" i="63" s="1"/>
  <c r="AN59" i="63" s="1"/>
  <c r="Y60" i="53"/>
  <c r="Z60" i="53" s="1"/>
  <c r="AU135" i="6"/>
  <c r="W134" i="63" s="1"/>
  <c r="AI134" i="63" s="1"/>
  <c r="O135" i="53"/>
  <c r="P135" i="53" s="1"/>
  <c r="AK51" i="55"/>
  <c r="AL51" i="55" s="1"/>
  <c r="AM51" i="55" s="1"/>
  <c r="T50" i="68" s="1"/>
  <c r="AF50" i="68" s="1"/>
  <c r="AE51" i="55"/>
  <c r="AF51" i="55" s="1"/>
  <c r="AG51" i="55" s="1"/>
  <c r="S50" i="68" s="1"/>
  <c r="AE50" i="68" s="1"/>
  <c r="AQ51" i="55"/>
  <c r="AR51" i="55" s="1"/>
  <c r="AS51" i="55" s="1"/>
  <c r="U50" i="68" s="1"/>
  <c r="AG50" i="68" s="1"/>
  <c r="S51" i="55"/>
  <c r="T51" i="55" s="1"/>
  <c r="U51" i="55" s="1"/>
  <c r="Q50" i="68" s="1"/>
  <c r="AC50" i="68" s="1"/>
  <c r="BC51" i="55"/>
  <c r="BD51" i="55" s="1"/>
  <c r="BE51" i="55" s="1"/>
  <c r="W50" i="68" s="1"/>
  <c r="AI50" i="68" s="1"/>
  <c r="BI51" i="55"/>
  <c r="BJ51" i="55" s="1"/>
  <c r="BK51" i="55" s="1"/>
  <c r="X50" i="68" s="1"/>
  <c r="AJ50" i="68" s="1"/>
  <c r="CA51" i="55"/>
  <c r="CB51" i="55" s="1"/>
  <c r="CC51" i="55" s="1"/>
  <c r="AA50" i="68" s="1"/>
  <c r="AM50" i="68" s="1"/>
  <c r="Y51" i="55"/>
  <c r="Z51" i="55" s="1"/>
  <c r="AA51" i="55" s="1"/>
  <c r="R50" i="68" s="1"/>
  <c r="AD50" i="68" s="1"/>
  <c r="BU51" i="55"/>
  <c r="BV51" i="55" s="1"/>
  <c r="BW51" i="55" s="1"/>
  <c r="Z50" i="68" s="1"/>
  <c r="AL50" i="68" s="1"/>
  <c r="BO51" i="55"/>
  <c r="BP51" i="55" s="1"/>
  <c r="BQ51" i="55" s="1"/>
  <c r="Y50" i="68" s="1"/>
  <c r="AK50" i="68" s="1"/>
  <c r="AW51" i="55"/>
  <c r="AX51" i="55" s="1"/>
  <c r="AY51" i="55" s="1"/>
  <c r="V50" i="68" s="1"/>
  <c r="AH50" i="68" s="1"/>
  <c r="M51" i="55"/>
  <c r="N51" i="55" s="1"/>
  <c r="O51" i="55" s="1"/>
  <c r="AS116" i="51"/>
  <c r="AT116" i="51" s="1"/>
  <c r="AU116" i="51" s="1"/>
  <c r="W115" i="65" s="1"/>
  <c r="AI115" i="65" s="1"/>
  <c r="BW116" i="51"/>
  <c r="BX116" i="51" s="1"/>
  <c r="BY116" i="51" s="1"/>
  <c r="AB115" i="65" s="1"/>
  <c r="AN115" i="65" s="1"/>
  <c r="CC116" i="51"/>
  <c r="CD116" i="51" s="1"/>
  <c r="CE116" i="51" s="1"/>
  <c r="AC115" i="65" s="1"/>
  <c r="AO115" i="65" s="1"/>
  <c r="AA116" i="51"/>
  <c r="AB116" i="51" s="1"/>
  <c r="AC116" i="51" s="1"/>
  <c r="T115" i="65" s="1"/>
  <c r="AF115" i="65" s="1"/>
  <c r="BK116" i="51"/>
  <c r="BL116" i="51" s="1"/>
  <c r="BM116" i="51" s="1"/>
  <c r="Z115" i="65" s="1"/>
  <c r="AL115" i="65" s="1"/>
  <c r="AY116" i="51"/>
  <c r="AZ116" i="51" s="1"/>
  <c r="BA116" i="51" s="1"/>
  <c r="X115" i="65" s="1"/>
  <c r="AJ115" i="65" s="1"/>
  <c r="AG116" i="51"/>
  <c r="AH116" i="51" s="1"/>
  <c r="AI116" i="51" s="1"/>
  <c r="U115" i="65" s="1"/>
  <c r="AG115" i="65" s="1"/>
  <c r="BQ116" i="51"/>
  <c r="BR116" i="51" s="1"/>
  <c r="BS116" i="51" s="1"/>
  <c r="AA115" i="65" s="1"/>
  <c r="AM115" i="65" s="1"/>
  <c r="U116" i="51"/>
  <c r="V116" i="51" s="1"/>
  <c r="W116" i="51" s="1"/>
  <c r="S115" i="65" s="1"/>
  <c r="AE115" i="65" s="1"/>
  <c r="AM116" i="51"/>
  <c r="AN116" i="51" s="1"/>
  <c r="AO116" i="51" s="1"/>
  <c r="V115" i="65" s="1"/>
  <c r="AH115" i="65" s="1"/>
  <c r="BE116" i="51"/>
  <c r="BF116" i="51" s="1"/>
  <c r="BG116" i="51" s="1"/>
  <c r="Y115" i="65" s="1"/>
  <c r="AK115" i="65" s="1"/>
  <c r="O116" i="51"/>
  <c r="P116" i="51" s="1"/>
  <c r="K20" i="53"/>
  <c r="L20" i="53" s="1"/>
  <c r="AI20" i="6"/>
  <c r="U19" i="63" s="1"/>
  <c r="AG19" i="63" s="1"/>
  <c r="W51" i="6"/>
  <c r="S50" i="63" s="1"/>
  <c r="AE50" i="63" s="1"/>
  <c r="G51" i="53"/>
  <c r="H51" i="53" s="1"/>
  <c r="AA116" i="53"/>
  <c r="AB116" i="53" s="1"/>
  <c r="CE116" i="6"/>
  <c r="AC115" i="63" s="1"/>
  <c r="AO115" i="63" s="1"/>
  <c r="BG129" i="6"/>
  <c r="Y128" i="63" s="1"/>
  <c r="AK128" i="63" s="1"/>
  <c r="S129" i="53"/>
  <c r="T129" i="53" s="1"/>
  <c r="CA85" i="55"/>
  <c r="CB85" i="55" s="1"/>
  <c r="CC85" i="55" s="1"/>
  <c r="AA84" i="68" s="1"/>
  <c r="AM84" i="68" s="1"/>
  <c r="S85" i="55"/>
  <c r="T85" i="55" s="1"/>
  <c r="U85" i="55" s="1"/>
  <c r="Q84" i="68" s="1"/>
  <c r="AC84" i="68" s="1"/>
  <c r="AK85" i="55"/>
  <c r="AL85" i="55" s="1"/>
  <c r="AM85" i="55" s="1"/>
  <c r="T84" i="68" s="1"/>
  <c r="AF84" i="68" s="1"/>
  <c r="Y85" i="55"/>
  <c r="Z85" i="55" s="1"/>
  <c r="AA85" i="55" s="1"/>
  <c r="R84" i="68" s="1"/>
  <c r="AD84" i="68" s="1"/>
  <c r="BI85" i="55"/>
  <c r="BJ85" i="55" s="1"/>
  <c r="BK85" i="55" s="1"/>
  <c r="X84" i="68" s="1"/>
  <c r="AJ84" i="68" s="1"/>
  <c r="AW85" i="55"/>
  <c r="AX85" i="55" s="1"/>
  <c r="AY85" i="55" s="1"/>
  <c r="V84" i="68" s="1"/>
  <c r="AH84" i="68" s="1"/>
  <c r="AQ85" i="55"/>
  <c r="AR85" i="55" s="1"/>
  <c r="AS85" i="55" s="1"/>
  <c r="U84" i="68" s="1"/>
  <c r="AG84" i="68" s="1"/>
  <c r="AE85" i="55"/>
  <c r="AF85" i="55" s="1"/>
  <c r="AG85" i="55" s="1"/>
  <c r="S84" i="68" s="1"/>
  <c r="AE84" i="68" s="1"/>
  <c r="BC85" i="55"/>
  <c r="BD85" i="55" s="1"/>
  <c r="BE85" i="55" s="1"/>
  <c r="W84" i="68" s="1"/>
  <c r="AI84" i="68" s="1"/>
  <c r="BO85" i="55"/>
  <c r="BP85" i="55" s="1"/>
  <c r="BQ85" i="55" s="1"/>
  <c r="Y84" i="68" s="1"/>
  <c r="AK84" i="68" s="1"/>
  <c r="BU85" i="55"/>
  <c r="BV85" i="55" s="1"/>
  <c r="BW85" i="55" s="1"/>
  <c r="Z84" i="68" s="1"/>
  <c r="AL84" i="68" s="1"/>
  <c r="M85" i="55"/>
  <c r="N85" i="55" s="1"/>
  <c r="O85" i="55" s="1"/>
  <c r="AG142" i="51"/>
  <c r="AH142" i="51" s="1"/>
  <c r="AI142" i="51" s="1"/>
  <c r="U141" i="65" s="1"/>
  <c r="AG141" i="65" s="1"/>
  <c r="AY142" i="51"/>
  <c r="AZ142" i="51" s="1"/>
  <c r="BA142" i="51" s="1"/>
  <c r="X141" i="65" s="1"/>
  <c r="AJ141" i="65" s="1"/>
  <c r="U142" i="51"/>
  <c r="V142" i="51" s="1"/>
  <c r="W142" i="51" s="1"/>
  <c r="S141" i="65" s="1"/>
  <c r="AE141" i="65" s="1"/>
  <c r="BW142" i="51"/>
  <c r="BX142" i="51" s="1"/>
  <c r="BY142" i="51" s="1"/>
  <c r="AB141" i="65" s="1"/>
  <c r="AN141" i="65" s="1"/>
  <c r="AA142" i="51"/>
  <c r="AB142" i="51" s="1"/>
  <c r="AC142" i="51" s="1"/>
  <c r="T141" i="65" s="1"/>
  <c r="AF141" i="65" s="1"/>
  <c r="AM142" i="51"/>
  <c r="AN142" i="51" s="1"/>
  <c r="AO142" i="51" s="1"/>
  <c r="V141" i="65" s="1"/>
  <c r="AH141" i="65" s="1"/>
  <c r="BK142" i="51"/>
  <c r="BL142" i="51" s="1"/>
  <c r="BM142" i="51" s="1"/>
  <c r="Z141" i="65" s="1"/>
  <c r="AL141" i="65" s="1"/>
  <c r="BQ142" i="51"/>
  <c r="BR142" i="51" s="1"/>
  <c r="BS142" i="51" s="1"/>
  <c r="AA141" i="65" s="1"/>
  <c r="AM141" i="65" s="1"/>
  <c r="CC142" i="51"/>
  <c r="CD142" i="51" s="1"/>
  <c r="CE142" i="51" s="1"/>
  <c r="AC141" i="65" s="1"/>
  <c r="AO141" i="65" s="1"/>
  <c r="BE142" i="51"/>
  <c r="BF142" i="51" s="1"/>
  <c r="BG142" i="51" s="1"/>
  <c r="Y141" i="65" s="1"/>
  <c r="AK141" i="65" s="1"/>
  <c r="AS142" i="51"/>
  <c r="AT142" i="51" s="1"/>
  <c r="AU142" i="51" s="1"/>
  <c r="W141" i="65" s="1"/>
  <c r="AI141" i="65" s="1"/>
  <c r="O142" i="51"/>
  <c r="P142" i="51" s="1"/>
  <c r="S36" i="55"/>
  <c r="T36" i="55" s="1"/>
  <c r="U36" i="55" s="1"/>
  <c r="Q35" i="68" s="1"/>
  <c r="AC35" i="68" s="1"/>
  <c r="BU36" i="55"/>
  <c r="BV36" i="55" s="1"/>
  <c r="BW36" i="55" s="1"/>
  <c r="Z35" i="68" s="1"/>
  <c r="AL35" i="68" s="1"/>
  <c r="BO36" i="55"/>
  <c r="BP36" i="55" s="1"/>
  <c r="BQ36" i="55" s="1"/>
  <c r="Y35" i="68" s="1"/>
  <c r="AK35" i="68" s="1"/>
  <c r="CA36" i="55"/>
  <c r="CB36" i="55" s="1"/>
  <c r="CC36" i="55" s="1"/>
  <c r="AA35" i="68" s="1"/>
  <c r="AM35" i="68" s="1"/>
  <c r="Y36" i="55"/>
  <c r="Z36" i="55" s="1"/>
  <c r="AA36" i="55" s="1"/>
  <c r="R35" i="68" s="1"/>
  <c r="AD35" i="68" s="1"/>
  <c r="BC36" i="55"/>
  <c r="BD36" i="55" s="1"/>
  <c r="BE36" i="55" s="1"/>
  <c r="W35" i="68" s="1"/>
  <c r="AI35" i="68" s="1"/>
  <c r="AE36" i="55"/>
  <c r="AF36" i="55" s="1"/>
  <c r="AG36" i="55" s="1"/>
  <c r="S35" i="68" s="1"/>
  <c r="AE35" i="68" s="1"/>
  <c r="BI36" i="55"/>
  <c r="BJ36" i="55" s="1"/>
  <c r="BK36" i="55" s="1"/>
  <c r="X35" i="68" s="1"/>
  <c r="AJ35" i="68" s="1"/>
  <c r="AK36" i="55"/>
  <c r="AL36" i="55" s="1"/>
  <c r="AM36" i="55" s="1"/>
  <c r="T35" i="68" s="1"/>
  <c r="AF35" i="68" s="1"/>
  <c r="AQ36" i="55"/>
  <c r="AR36" i="55" s="1"/>
  <c r="AS36" i="55" s="1"/>
  <c r="U35" i="68" s="1"/>
  <c r="AG35" i="68" s="1"/>
  <c r="AW36" i="55"/>
  <c r="AX36" i="55" s="1"/>
  <c r="AY36" i="55" s="1"/>
  <c r="V35" i="68" s="1"/>
  <c r="AH35" i="68" s="1"/>
  <c r="M36" i="55"/>
  <c r="N36" i="55" s="1"/>
  <c r="O36" i="55" s="1"/>
  <c r="AI25" i="6"/>
  <c r="U24" i="63" s="1"/>
  <c r="AG24" i="63" s="1"/>
  <c r="K25" i="53"/>
  <c r="L25" i="53" s="1"/>
  <c r="AO135" i="6"/>
  <c r="V134" i="63" s="1"/>
  <c r="AH134" i="63" s="1"/>
  <c r="M135" i="53"/>
  <c r="N135" i="53" s="1"/>
  <c r="O24" i="53"/>
  <c r="P24" i="53" s="1"/>
  <c r="AU24" i="6"/>
  <c r="W23" i="63" s="1"/>
  <c r="AI23" i="63" s="1"/>
  <c r="BM15" i="6"/>
  <c r="Z14" i="63" s="1"/>
  <c r="AL14" i="63" s="1"/>
  <c r="U15" i="53"/>
  <c r="V15" i="53" s="1"/>
  <c r="BS36" i="6"/>
  <c r="AA35" i="63" s="1"/>
  <c r="AM35" i="63" s="1"/>
  <c r="W36" i="53"/>
  <c r="X36" i="53" s="1"/>
  <c r="BO12" i="55"/>
  <c r="BP12" i="55" s="1"/>
  <c r="BQ12" i="55" s="1"/>
  <c r="Y11" i="68" s="1"/>
  <c r="AK11" i="68" s="1"/>
  <c r="CA12" i="55"/>
  <c r="CB12" i="55" s="1"/>
  <c r="CC12" i="55" s="1"/>
  <c r="AA11" i="68" s="1"/>
  <c r="AM11" i="68" s="1"/>
  <c r="BC12" i="55"/>
  <c r="BD12" i="55" s="1"/>
  <c r="BE12" i="55" s="1"/>
  <c r="W11" i="68" s="1"/>
  <c r="AI11" i="68" s="1"/>
  <c r="AQ12" i="55"/>
  <c r="AR12" i="55" s="1"/>
  <c r="AS12" i="55" s="1"/>
  <c r="U11" i="68" s="1"/>
  <c r="AG11" i="68" s="1"/>
  <c r="Y12" i="55"/>
  <c r="Z12" i="55" s="1"/>
  <c r="AA12" i="55" s="1"/>
  <c r="R11" i="68" s="1"/>
  <c r="AD11" i="68" s="1"/>
  <c r="AE12" i="55"/>
  <c r="AF12" i="55" s="1"/>
  <c r="AG12" i="55" s="1"/>
  <c r="S11" i="68" s="1"/>
  <c r="AE11" i="68" s="1"/>
  <c r="S12" i="55"/>
  <c r="T12" i="55" s="1"/>
  <c r="U12" i="55" s="1"/>
  <c r="Q11" i="68" s="1"/>
  <c r="AC11" i="68" s="1"/>
  <c r="BI12" i="55"/>
  <c r="BJ12" i="55" s="1"/>
  <c r="BK12" i="55" s="1"/>
  <c r="X11" i="68" s="1"/>
  <c r="AJ11" i="68" s="1"/>
  <c r="AW12" i="55"/>
  <c r="AX12" i="55" s="1"/>
  <c r="AY12" i="55" s="1"/>
  <c r="V11" i="68" s="1"/>
  <c r="AH11" i="68" s="1"/>
  <c r="M12" i="55"/>
  <c r="N12" i="55" s="1"/>
  <c r="O12" i="55" s="1"/>
  <c r="BU12" i="55"/>
  <c r="BV12" i="55" s="1"/>
  <c r="BW12" i="55" s="1"/>
  <c r="Z11" i="68" s="1"/>
  <c r="AL11" i="68" s="1"/>
  <c r="AK12" i="55"/>
  <c r="AL12" i="55" s="1"/>
  <c r="AM12" i="55" s="1"/>
  <c r="T11" i="68" s="1"/>
  <c r="AF11" i="68" s="1"/>
  <c r="AE119" i="55"/>
  <c r="AF119" i="55" s="1"/>
  <c r="AG119" i="55" s="1"/>
  <c r="S118" i="68" s="1"/>
  <c r="AE118" i="68" s="1"/>
  <c r="BO119" i="55"/>
  <c r="BP119" i="55" s="1"/>
  <c r="BQ119" i="55" s="1"/>
  <c r="Y118" i="68" s="1"/>
  <c r="AK118" i="68" s="1"/>
  <c r="BC119" i="55"/>
  <c r="BD119" i="55" s="1"/>
  <c r="BE119" i="55" s="1"/>
  <c r="W118" i="68" s="1"/>
  <c r="AI118" i="68" s="1"/>
  <c r="Y119" i="55"/>
  <c r="Z119" i="55" s="1"/>
  <c r="AA119" i="55" s="1"/>
  <c r="R118" i="68" s="1"/>
  <c r="AD118" i="68" s="1"/>
  <c r="AW119" i="55"/>
  <c r="AX119" i="55" s="1"/>
  <c r="AY119" i="55" s="1"/>
  <c r="V118" i="68" s="1"/>
  <c r="AH118" i="68" s="1"/>
  <c r="AK119" i="55"/>
  <c r="AL119" i="55" s="1"/>
  <c r="AM119" i="55" s="1"/>
  <c r="T118" i="68" s="1"/>
  <c r="AF118" i="68" s="1"/>
  <c r="S119" i="55"/>
  <c r="T119" i="55" s="1"/>
  <c r="U119" i="55" s="1"/>
  <c r="Q118" i="68" s="1"/>
  <c r="AC118" i="68" s="1"/>
  <c r="BU119" i="55"/>
  <c r="BV119" i="55" s="1"/>
  <c r="BW119" i="55" s="1"/>
  <c r="Z118" i="68" s="1"/>
  <c r="AL118" i="68" s="1"/>
  <c r="CA119" i="55"/>
  <c r="CB119" i="55" s="1"/>
  <c r="CC119" i="55" s="1"/>
  <c r="AA118" i="68" s="1"/>
  <c r="AM118" i="68" s="1"/>
  <c r="AQ119" i="55"/>
  <c r="AR119" i="55" s="1"/>
  <c r="AS119" i="55" s="1"/>
  <c r="U118" i="68" s="1"/>
  <c r="AG118" i="68" s="1"/>
  <c r="BI119" i="55"/>
  <c r="BJ119" i="55" s="1"/>
  <c r="BK119" i="55" s="1"/>
  <c r="X118" i="68" s="1"/>
  <c r="AJ118" i="68" s="1"/>
  <c r="M119" i="55"/>
  <c r="N119" i="55" s="1"/>
  <c r="O119" i="55" s="1"/>
  <c r="AG75" i="51"/>
  <c r="AH75" i="51" s="1"/>
  <c r="AI75" i="51" s="1"/>
  <c r="U74" i="65" s="1"/>
  <c r="AG74" i="65" s="1"/>
  <c r="U75" i="51"/>
  <c r="V75" i="51" s="1"/>
  <c r="W75" i="51" s="1"/>
  <c r="S74" i="65" s="1"/>
  <c r="AE74" i="65" s="1"/>
  <c r="AS75" i="51"/>
  <c r="AT75" i="51" s="1"/>
  <c r="AU75" i="51" s="1"/>
  <c r="W74" i="65" s="1"/>
  <c r="AI74" i="65" s="1"/>
  <c r="CC75" i="51"/>
  <c r="CD75" i="51" s="1"/>
  <c r="CE75" i="51" s="1"/>
  <c r="AC74" i="65" s="1"/>
  <c r="AO74" i="65" s="1"/>
  <c r="AY75" i="51"/>
  <c r="AZ75" i="51" s="1"/>
  <c r="BA75" i="51" s="1"/>
  <c r="X74" i="65" s="1"/>
  <c r="AJ74" i="65" s="1"/>
  <c r="BE75" i="51"/>
  <c r="BF75" i="51" s="1"/>
  <c r="BG75" i="51" s="1"/>
  <c r="Y74" i="65" s="1"/>
  <c r="AK74" i="65" s="1"/>
  <c r="BW75" i="51"/>
  <c r="BX75" i="51" s="1"/>
  <c r="BY75" i="51" s="1"/>
  <c r="AB74" i="65" s="1"/>
  <c r="AN74" i="65" s="1"/>
  <c r="AM75" i="51"/>
  <c r="AN75" i="51" s="1"/>
  <c r="AO75" i="51" s="1"/>
  <c r="V74" i="65" s="1"/>
  <c r="AH74" i="65" s="1"/>
  <c r="BQ75" i="51"/>
  <c r="BR75" i="51" s="1"/>
  <c r="BS75" i="51" s="1"/>
  <c r="AA74" i="65" s="1"/>
  <c r="AM74" i="65" s="1"/>
  <c r="BK75" i="51"/>
  <c r="BL75" i="51" s="1"/>
  <c r="BM75" i="51" s="1"/>
  <c r="Z74" i="65" s="1"/>
  <c r="AL74" i="65" s="1"/>
  <c r="AA75" i="51"/>
  <c r="AB75" i="51" s="1"/>
  <c r="AC75" i="51" s="1"/>
  <c r="T74" i="65" s="1"/>
  <c r="AF74" i="65" s="1"/>
  <c r="O75" i="51"/>
  <c r="P75" i="51" s="1"/>
  <c r="BG119" i="6"/>
  <c r="Y118" i="63" s="1"/>
  <c r="AK118" i="63" s="1"/>
  <c r="S119" i="53"/>
  <c r="T119" i="53" s="1"/>
  <c r="AM67" i="51"/>
  <c r="AN67" i="51" s="1"/>
  <c r="AO67" i="51" s="1"/>
  <c r="V66" i="65" s="1"/>
  <c r="AH66" i="65" s="1"/>
  <c r="CC67" i="51"/>
  <c r="CD67" i="51" s="1"/>
  <c r="CE67" i="51" s="1"/>
  <c r="AC66" i="65" s="1"/>
  <c r="AO66" i="65" s="1"/>
  <c r="BK67" i="51"/>
  <c r="BL67" i="51" s="1"/>
  <c r="BM67" i="51" s="1"/>
  <c r="Z66" i="65" s="1"/>
  <c r="AL66" i="65" s="1"/>
  <c r="AS67" i="51"/>
  <c r="AT67" i="51" s="1"/>
  <c r="AU67" i="51" s="1"/>
  <c r="W66" i="65" s="1"/>
  <c r="AI66" i="65" s="1"/>
  <c r="BW67" i="51"/>
  <c r="BX67" i="51" s="1"/>
  <c r="BY67" i="51" s="1"/>
  <c r="AB66" i="65" s="1"/>
  <c r="AN66" i="65" s="1"/>
  <c r="AY67" i="51"/>
  <c r="AZ67" i="51" s="1"/>
  <c r="BA67" i="51" s="1"/>
  <c r="X66" i="65" s="1"/>
  <c r="AJ66" i="65" s="1"/>
  <c r="AA67" i="51"/>
  <c r="AB67" i="51" s="1"/>
  <c r="AC67" i="51" s="1"/>
  <c r="T66" i="65" s="1"/>
  <c r="AF66" i="65" s="1"/>
  <c r="U67" i="51"/>
  <c r="V67" i="51" s="1"/>
  <c r="W67" i="51" s="1"/>
  <c r="S66" i="65" s="1"/>
  <c r="AE66" i="65" s="1"/>
  <c r="BQ67" i="51"/>
  <c r="BR67" i="51" s="1"/>
  <c r="BS67" i="51" s="1"/>
  <c r="AA66" i="65" s="1"/>
  <c r="AM66" i="65" s="1"/>
  <c r="AG67" i="51"/>
  <c r="AH67" i="51" s="1"/>
  <c r="AI67" i="51" s="1"/>
  <c r="U66" i="65" s="1"/>
  <c r="AG66" i="65" s="1"/>
  <c r="BE67" i="51"/>
  <c r="BF67" i="51" s="1"/>
  <c r="BG67" i="51" s="1"/>
  <c r="Y66" i="65" s="1"/>
  <c r="AK66" i="65" s="1"/>
  <c r="O67" i="51"/>
  <c r="P67" i="51" s="1"/>
  <c r="BW138" i="51"/>
  <c r="BX138" i="51" s="1"/>
  <c r="BY138" i="51" s="1"/>
  <c r="AB137" i="65" s="1"/>
  <c r="AN137" i="65" s="1"/>
  <c r="BQ138" i="51"/>
  <c r="BR138" i="51" s="1"/>
  <c r="BS138" i="51" s="1"/>
  <c r="AA137" i="65" s="1"/>
  <c r="AM137" i="65" s="1"/>
  <c r="AM138" i="51"/>
  <c r="AN138" i="51" s="1"/>
  <c r="AO138" i="51" s="1"/>
  <c r="V137" i="65" s="1"/>
  <c r="AH137" i="65" s="1"/>
  <c r="AS138" i="51"/>
  <c r="AT138" i="51" s="1"/>
  <c r="AU138" i="51" s="1"/>
  <c r="W137" i="65" s="1"/>
  <c r="AI137" i="65" s="1"/>
  <c r="AA138" i="51"/>
  <c r="AB138" i="51" s="1"/>
  <c r="AC138" i="51" s="1"/>
  <c r="T137" i="65" s="1"/>
  <c r="AF137" i="65" s="1"/>
  <c r="U138" i="51"/>
  <c r="V138" i="51" s="1"/>
  <c r="W138" i="51" s="1"/>
  <c r="S137" i="65" s="1"/>
  <c r="AE137" i="65" s="1"/>
  <c r="BK138" i="51"/>
  <c r="BL138" i="51" s="1"/>
  <c r="BM138" i="51" s="1"/>
  <c r="Z137" i="65" s="1"/>
  <c r="AL137" i="65" s="1"/>
  <c r="BE138" i="51"/>
  <c r="BF138" i="51" s="1"/>
  <c r="BG138" i="51" s="1"/>
  <c r="Y137" i="65" s="1"/>
  <c r="AK137" i="65" s="1"/>
  <c r="CC138" i="51"/>
  <c r="CD138" i="51" s="1"/>
  <c r="CE138" i="51" s="1"/>
  <c r="AC137" i="65" s="1"/>
  <c r="AO137" i="65" s="1"/>
  <c r="AG138" i="51"/>
  <c r="AH138" i="51" s="1"/>
  <c r="AI138" i="51" s="1"/>
  <c r="U137" i="65" s="1"/>
  <c r="AG137" i="65" s="1"/>
  <c r="AY138" i="51"/>
  <c r="AZ138" i="51" s="1"/>
  <c r="BA138" i="51" s="1"/>
  <c r="X137" i="65" s="1"/>
  <c r="AJ137" i="65" s="1"/>
  <c r="O138" i="51"/>
  <c r="P138" i="51" s="1"/>
  <c r="BW79" i="51"/>
  <c r="BX79" i="51" s="1"/>
  <c r="BY79" i="51" s="1"/>
  <c r="AB78" i="65" s="1"/>
  <c r="AN78" i="65" s="1"/>
  <c r="BE79" i="51"/>
  <c r="BF79" i="51" s="1"/>
  <c r="BG79" i="51" s="1"/>
  <c r="Y78" i="65" s="1"/>
  <c r="AK78" i="65" s="1"/>
  <c r="CC79" i="51"/>
  <c r="CD79" i="51" s="1"/>
  <c r="CE79" i="51" s="1"/>
  <c r="AC78" i="65" s="1"/>
  <c r="AO78" i="65" s="1"/>
  <c r="BQ79" i="51"/>
  <c r="BR79" i="51" s="1"/>
  <c r="BS79" i="51" s="1"/>
  <c r="AA78" i="65" s="1"/>
  <c r="AM78" i="65" s="1"/>
  <c r="BK79" i="51"/>
  <c r="BL79" i="51" s="1"/>
  <c r="BM79" i="51" s="1"/>
  <c r="Z78" i="65" s="1"/>
  <c r="AL78" i="65" s="1"/>
  <c r="AY79" i="51"/>
  <c r="AZ79" i="51" s="1"/>
  <c r="BA79" i="51" s="1"/>
  <c r="X78" i="65" s="1"/>
  <c r="AJ78" i="65" s="1"/>
  <c r="AM79" i="51"/>
  <c r="AN79" i="51" s="1"/>
  <c r="AO79" i="51" s="1"/>
  <c r="V78" i="65" s="1"/>
  <c r="AH78" i="65" s="1"/>
  <c r="AS79" i="51"/>
  <c r="AT79" i="51" s="1"/>
  <c r="AU79" i="51" s="1"/>
  <c r="W78" i="65" s="1"/>
  <c r="AI78" i="65" s="1"/>
  <c r="U79" i="51"/>
  <c r="V79" i="51" s="1"/>
  <c r="W79" i="51" s="1"/>
  <c r="S78" i="65" s="1"/>
  <c r="AE78" i="65" s="1"/>
  <c r="AA79" i="51"/>
  <c r="AB79" i="51" s="1"/>
  <c r="AC79" i="51" s="1"/>
  <c r="T78" i="65" s="1"/>
  <c r="AF78" i="65" s="1"/>
  <c r="AG79" i="51"/>
  <c r="AH79" i="51" s="1"/>
  <c r="AI79" i="51" s="1"/>
  <c r="U78" i="65" s="1"/>
  <c r="AG78" i="65" s="1"/>
  <c r="O79" i="51"/>
  <c r="P79" i="51" s="1"/>
  <c r="S86" i="55"/>
  <c r="T86" i="55" s="1"/>
  <c r="U86" i="55" s="1"/>
  <c r="Q85" i="68" s="1"/>
  <c r="AC85" i="68" s="1"/>
  <c r="AQ86" i="55"/>
  <c r="AR86" i="55" s="1"/>
  <c r="AS86" i="55" s="1"/>
  <c r="U85" i="68" s="1"/>
  <c r="AG85" i="68" s="1"/>
  <c r="AE86" i="55"/>
  <c r="AF86" i="55" s="1"/>
  <c r="AG86" i="55" s="1"/>
  <c r="S85" i="68" s="1"/>
  <c r="AE85" i="68" s="1"/>
  <c r="AK86" i="55"/>
  <c r="AL86" i="55" s="1"/>
  <c r="AM86" i="55" s="1"/>
  <c r="T85" i="68" s="1"/>
  <c r="AF85" i="68" s="1"/>
  <c r="AW86" i="55"/>
  <c r="AX86" i="55" s="1"/>
  <c r="AY86" i="55" s="1"/>
  <c r="V85" i="68" s="1"/>
  <c r="AH85" i="68" s="1"/>
  <c r="BU86" i="55"/>
  <c r="BV86" i="55" s="1"/>
  <c r="BW86" i="55" s="1"/>
  <c r="Z85" i="68" s="1"/>
  <c r="AL85" i="68" s="1"/>
  <c r="CA86" i="55"/>
  <c r="CB86" i="55" s="1"/>
  <c r="CC86" i="55" s="1"/>
  <c r="AA85" i="68" s="1"/>
  <c r="AM85" i="68" s="1"/>
  <c r="BO86" i="55"/>
  <c r="BP86" i="55" s="1"/>
  <c r="BQ86" i="55" s="1"/>
  <c r="Y85" i="68" s="1"/>
  <c r="AK85" i="68" s="1"/>
  <c r="BI86" i="55"/>
  <c r="BJ86" i="55" s="1"/>
  <c r="BK86" i="55" s="1"/>
  <c r="X85" i="68" s="1"/>
  <c r="AJ85" i="68" s="1"/>
  <c r="Y86" i="55"/>
  <c r="Z86" i="55" s="1"/>
  <c r="AA86" i="55" s="1"/>
  <c r="R85" i="68" s="1"/>
  <c r="AD85" i="68" s="1"/>
  <c r="BC86" i="55"/>
  <c r="BD86" i="55" s="1"/>
  <c r="BE86" i="55" s="1"/>
  <c r="W85" i="68" s="1"/>
  <c r="AI85" i="68" s="1"/>
  <c r="M86" i="55"/>
  <c r="N86" i="55" s="1"/>
  <c r="O86" i="55" s="1"/>
  <c r="AQ141" i="55"/>
  <c r="AR141" i="55" s="1"/>
  <c r="AS141" i="55" s="1"/>
  <c r="U140" i="68" s="1"/>
  <c r="AG140" i="68" s="1"/>
  <c r="S141" i="55"/>
  <c r="T141" i="55" s="1"/>
  <c r="U141" i="55" s="1"/>
  <c r="Q140" i="68" s="1"/>
  <c r="AC140" i="68" s="1"/>
  <c r="CA141" i="55"/>
  <c r="CB141" i="55" s="1"/>
  <c r="CC141" i="55" s="1"/>
  <c r="AA140" i="68" s="1"/>
  <c r="AM140" i="68" s="1"/>
  <c r="Y141" i="55"/>
  <c r="Z141" i="55" s="1"/>
  <c r="AA141" i="55" s="1"/>
  <c r="R140" i="68" s="1"/>
  <c r="AD140" i="68" s="1"/>
  <c r="BO141" i="55"/>
  <c r="BP141" i="55" s="1"/>
  <c r="BQ141" i="55" s="1"/>
  <c r="Y140" i="68" s="1"/>
  <c r="AK140" i="68" s="1"/>
  <c r="AK141" i="55"/>
  <c r="AL141" i="55" s="1"/>
  <c r="AM141" i="55" s="1"/>
  <c r="T140" i="68" s="1"/>
  <c r="AF140" i="68" s="1"/>
  <c r="AW141" i="55"/>
  <c r="AX141" i="55" s="1"/>
  <c r="AY141" i="55" s="1"/>
  <c r="V140" i="68" s="1"/>
  <c r="AH140" i="68" s="1"/>
  <c r="AE141" i="55"/>
  <c r="AF141" i="55" s="1"/>
  <c r="AG141" i="55" s="1"/>
  <c r="S140" i="68" s="1"/>
  <c r="AE140" i="68" s="1"/>
  <c r="BU141" i="55"/>
  <c r="BV141" i="55" s="1"/>
  <c r="BW141" i="55" s="1"/>
  <c r="Z140" i="68" s="1"/>
  <c r="AL140" i="68" s="1"/>
  <c r="BC141" i="55"/>
  <c r="BD141" i="55" s="1"/>
  <c r="BE141" i="55" s="1"/>
  <c r="W140" i="68" s="1"/>
  <c r="AI140" i="68" s="1"/>
  <c r="BI141" i="55"/>
  <c r="BJ141" i="55" s="1"/>
  <c r="BK141" i="55" s="1"/>
  <c r="X140" i="68" s="1"/>
  <c r="AJ140" i="68" s="1"/>
  <c r="M141" i="55"/>
  <c r="N141" i="55" s="1"/>
  <c r="O141" i="55" s="1"/>
  <c r="CE124" i="6"/>
  <c r="AC123" i="63" s="1"/>
  <c r="AO123" i="63" s="1"/>
  <c r="AA124" i="53"/>
  <c r="AB124" i="53" s="1"/>
  <c r="BM74" i="6"/>
  <c r="Z73" i="63" s="1"/>
  <c r="AL73" i="63" s="1"/>
  <c r="U74" i="53"/>
  <c r="V74" i="53" s="1"/>
  <c r="AS56" i="51"/>
  <c r="AT56" i="51" s="1"/>
  <c r="AU56" i="51" s="1"/>
  <c r="W55" i="65" s="1"/>
  <c r="AI55" i="65" s="1"/>
  <c r="AG56" i="51"/>
  <c r="AH56" i="51" s="1"/>
  <c r="AI56" i="51" s="1"/>
  <c r="U55" i="65" s="1"/>
  <c r="AG55" i="65" s="1"/>
  <c r="U56" i="51"/>
  <c r="V56" i="51" s="1"/>
  <c r="W56" i="51" s="1"/>
  <c r="S55" i="65" s="1"/>
  <c r="AE55" i="65" s="1"/>
  <c r="BK56" i="51"/>
  <c r="BL56" i="51" s="1"/>
  <c r="BM56" i="51" s="1"/>
  <c r="Z55" i="65" s="1"/>
  <c r="AL55" i="65" s="1"/>
  <c r="BW56" i="51"/>
  <c r="BX56" i="51" s="1"/>
  <c r="BY56" i="51" s="1"/>
  <c r="AB55" i="65" s="1"/>
  <c r="AN55" i="65" s="1"/>
  <c r="AA56" i="51"/>
  <c r="AB56" i="51" s="1"/>
  <c r="AC56" i="51" s="1"/>
  <c r="T55" i="65" s="1"/>
  <c r="AF55" i="65" s="1"/>
  <c r="AY56" i="51"/>
  <c r="AZ56" i="51" s="1"/>
  <c r="BA56" i="51" s="1"/>
  <c r="X55" i="65" s="1"/>
  <c r="AJ55" i="65" s="1"/>
  <c r="CC56" i="51"/>
  <c r="CD56" i="51" s="1"/>
  <c r="CE56" i="51" s="1"/>
  <c r="AC55" i="65" s="1"/>
  <c r="AO55" i="65" s="1"/>
  <c r="AM56" i="51"/>
  <c r="AN56" i="51" s="1"/>
  <c r="AO56" i="51" s="1"/>
  <c r="V55" i="65" s="1"/>
  <c r="AH55" i="65" s="1"/>
  <c r="BE56" i="51"/>
  <c r="BF56" i="51" s="1"/>
  <c r="BG56" i="51" s="1"/>
  <c r="Y55" i="65" s="1"/>
  <c r="AK55" i="65" s="1"/>
  <c r="BQ56" i="51"/>
  <c r="BR56" i="51" s="1"/>
  <c r="BS56" i="51" s="1"/>
  <c r="AA55" i="65" s="1"/>
  <c r="AM55" i="65" s="1"/>
  <c r="O56" i="51"/>
  <c r="P56" i="51" s="1"/>
  <c r="J91" i="80"/>
  <c r="N91" i="80"/>
  <c r="O91" i="80" s="1"/>
  <c r="O28" i="68"/>
  <c r="P28" i="68"/>
  <c r="AB28" i="68" s="1"/>
  <c r="BA40" i="6"/>
  <c r="X39" i="63" s="1"/>
  <c r="AJ39" i="63" s="1"/>
  <c r="Q40" i="53"/>
  <c r="R40" i="53" s="1"/>
  <c r="AQ61" i="55"/>
  <c r="AR61" i="55" s="1"/>
  <c r="AS61" i="55" s="1"/>
  <c r="U60" i="68" s="1"/>
  <c r="AG60" i="68" s="1"/>
  <c r="AE61" i="55"/>
  <c r="AF61" i="55" s="1"/>
  <c r="AG61" i="55" s="1"/>
  <c r="S60" i="68" s="1"/>
  <c r="AE60" i="68" s="1"/>
  <c r="BU61" i="55"/>
  <c r="BV61" i="55" s="1"/>
  <c r="BW61" i="55" s="1"/>
  <c r="Z60" i="68" s="1"/>
  <c r="AL60" i="68" s="1"/>
  <c r="S61" i="55"/>
  <c r="T61" i="55" s="1"/>
  <c r="U61" i="55" s="1"/>
  <c r="Q60" i="68" s="1"/>
  <c r="AC60" i="68" s="1"/>
  <c r="BI61" i="55"/>
  <c r="BJ61" i="55" s="1"/>
  <c r="BK61" i="55" s="1"/>
  <c r="X60" i="68" s="1"/>
  <c r="AJ60" i="68" s="1"/>
  <c r="Y61" i="55"/>
  <c r="Z61" i="55" s="1"/>
  <c r="AA61" i="55" s="1"/>
  <c r="R60" i="68" s="1"/>
  <c r="AD60" i="68" s="1"/>
  <c r="AK61" i="55"/>
  <c r="AL61" i="55" s="1"/>
  <c r="AM61" i="55" s="1"/>
  <c r="T60" i="68" s="1"/>
  <c r="AF60" i="68" s="1"/>
  <c r="BC61" i="55"/>
  <c r="BD61" i="55" s="1"/>
  <c r="BE61" i="55" s="1"/>
  <c r="W60" i="68" s="1"/>
  <c r="AI60" i="68" s="1"/>
  <c r="BO61" i="55"/>
  <c r="BP61" i="55" s="1"/>
  <c r="BQ61" i="55" s="1"/>
  <c r="Y60" i="68" s="1"/>
  <c r="AK60" i="68" s="1"/>
  <c r="AW61" i="55"/>
  <c r="AX61" i="55" s="1"/>
  <c r="AY61" i="55" s="1"/>
  <c r="V60" i="68" s="1"/>
  <c r="AH60" i="68" s="1"/>
  <c r="CA61" i="55"/>
  <c r="CB61" i="55" s="1"/>
  <c r="CC61" i="55" s="1"/>
  <c r="AA60" i="68" s="1"/>
  <c r="AM60" i="68" s="1"/>
  <c r="M61" i="55"/>
  <c r="N61" i="55" s="1"/>
  <c r="O61" i="55" s="1"/>
  <c r="BY35" i="6"/>
  <c r="AB34" i="63" s="1"/>
  <c r="AN34" i="63" s="1"/>
  <c r="Y35" i="53"/>
  <c r="Z35" i="53" s="1"/>
  <c r="BY46" i="6"/>
  <c r="AB45" i="63" s="1"/>
  <c r="AN45" i="63" s="1"/>
  <c r="Y46" i="53"/>
  <c r="Z46" i="53" s="1"/>
  <c r="F309" i="56"/>
  <c r="F5" i="53"/>
  <c r="W29" i="6"/>
  <c r="S28" i="63" s="1"/>
  <c r="AE28" i="63" s="1"/>
  <c r="G29" i="53"/>
  <c r="H29" i="53" s="1"/>
  <c r="R21" i="63"/>
  <c r="AD21" i="63" s="1"/>
  <c r="G23" i="56"/>
  <c r="Q21" i="63"/>
  <c r="AS107" i="51"/>
  <c r="AT107" i="51" s="1"/>
  <c r="AU107" i="51" s="1"/>
  <c r="W106" i="65" s="1"/>
  <c r="AI106" i="65" s="1"/>
  <c r="BE107" i="51"/>
  <c r="BF107" i="51" s="1"/>
  <c r="BG107" i="51" s="1"/>
  <c r="Y106" i="65" s="1"/>
  <c r="AK106" i="65" s="1"/>
  <c r="U107" i="51"/>
  <c r="V107" i="51" s="1"/>
  <c r="W107" i="51" s="1"/>
  <c r="S106" i="65" s="1"/>
  <c r="AE106" i="65" s="1"/>
  <c r="CC107" i="51"/>
  <c r="CD107" i="51" s="1"/>
  <c r="CE107" i="51" s="1"/>
  <c r="AC106" i="65" s="1"/>
  <c r="AO106" i="65" s="1"/>
  <c r="AA107" i="51"/>
  <c r="AB107" i="51" s="1"/>
  <c r="AC107" i="51" s="1"/>
  <c r="T106" i="65" s="1"/>
  <c r="AF106" i="65" s="1"/>
  <c r="BW107" i="51"/>
  <c r="BX107" i="51" s="1"/>
  <c r="BY107" i="51" s="1"/>
  <c r="AB106" i="65" s="1"/>
  <c r="AN106" i="65" s="1"/>
  <c r="BK107" i="51"/>
  <c r="BL107" i="51" s="1"/>
  <c r="BM107" i="51" s="1"/>
  <c r="Z106" i="65" s="1"/>
  <c r="AL106" i="65" s="1"/>
  <c r="BQ107" i="51"/>
  <c r="BR107" i="51" s="1"/>
  <c r="BS107" i="51" s="1"/>
  <c r="AA106" i="65" s="1"/>
  <c r="AM106" i="65" s="1"/>
  <c r="AM107" i="51"/>
  <c r="AN107" i="51" s="1"/>
  <c r="AO107" i="51" s="1"/>
  <c r="V106" i="65" s="1"/>
  <c r="AH106" i="65" s="1"/>
  <c r="AY107" i="51"/>
  <c r="AZ107" i="51" s="1"/>
  <c r="BA107" i="51" s="1"/>
  <c r="X106" i="65" s="1"/>
  <c r="AJ106" i="65" s="1"/>
  <c r="AG107" i="51"/>
  <c r="AH107" i="51" s="1"/>
  <c r="AI107" i="51" s="1"/>
  <c r="U106" i="65" s="1"/>
  <c r="AG106" i="65" s="1"/>
  <c r="O107" i="51"/>
  <c r="P107" i="51" s="1"/>
  <c r="AC63" i="6"/>
  <c r="T62" i="63" s="1"/>
  <c r="AF62" i="63" s="1"/>
  <c r="I63" i="53"/>
  <c r="J63" i="53" s="1"/>
  <c r="BG143" i="6"/>
  <c r="Y142" i="63" s="1"/>
  <c r="AK142" i="63" s="1"/>
  <c r="S143" i="53"/>
  <c r="T143" i="53" s="1"/>
  <c r="AI125" i="6"/>
  <c r="U124" i="63" s="1"/>
  <c r="AG124" i="63" s="1"/>
  <c r="K125" i="53"/>
  <c r="L125" i="53" s="1"/>
  <c r="AU122" i="6"/>
  <c r="W121" i="63" s="1"/>
  <c r="AI121" i="63" s="1"/>
  <c r="O122" i="53"/>
  <c r="P122" i="53" s="1"/>
  <c r="U110" i="51"/>
  <c r="V110" i="51" s="1"/>
  <c r="W110" i="51" s="1"/>
  <c r="S109" i="65" s="1"/>
  <c r="AE109" i="65" s="1"/>
  <c r="BW110" i="51"/>
  <c r="BX110" i="51" s="1"/>
  <c r="BY110" i="51" s="1"/>
  <c r="AB109" i="65" s="1"/>
  <c r="AN109" i="65" s="1"/>
  <c r="AG110" i="51"/>
  <c r="AH110" i="51" s="1"/>
  <c r="AI110" i="51" s="1"/>
  <c r="U109" i="65" s="1"/>
  <c r="AG109" i="65" s="1"/>
  <c r="AA110" i="51"/>
  <c r="AB110" i="51" s="1"/>
  <c r="AC110" i="51" s="1"/>
  <c r="T109" i="65" s="1"/>
  <c r="AF109" i="65" s="1"/>
  <c r="AS110" i="51"/>
  <c r="AT110" i="51" s="1"/>
  <c r="AU110" i="51" s="1"/>
  <c r="W109" i="65" s="1"/>
  <c r="AI109" i="65" s="1"/>
  <c r="BK110" i="51"/>
  <c r="BL110" i="51" s="1"/>
  <c r="BM110" i="51" s="1"/>
  <c r="Z109" i="65" s="1"/>
  <c r="AL109" i="65" s="1"/>
  <c r="AY110" i="51"/>
  <c r="AZ110" i="51" s="1"/>
  <c r="BA110" i="51" s="1"/>
  <c r="X109" i="65" s="1"/>
  <c r="AJ109" i="65" s="1"/>
  <c r="BQ110" i="51"/>
  <c r="BR110" i="51" s="1"/>
  <c r="BS110" i="51" s="1"/>
  <c r="AA109" i="65" s="1"/>
  <c r="AM109" i="65" s="1"/>
  <c r="AM110" i="51"/>
  <c r="AN110" i="51" s="1"/>
  <c r="AO110" i="51" s="1"/>
  <c r="V109" i="65" s="1"/>
  <c r="AH109" i="65" s="1"/>
  <c r="CC110" i="51"/>
  <c r="CD110" i="51" s="1"/>
  <c r="CE110" i="51" s="1"/>
  <c r="AC109" i="65" s="1"/>
  <c r="AO109" i="65" s="1"/>
  <c r="BE110" i="51"/>
  <c r="BF110" i="51" s="1"/>
  <c r="BG110" i="51" s="1"/>
  <c r="Y109" i="65" s="1"/>
  <c r="AK109" i="65" s="1"/>
  <c r="O110" i="51"/>
  <c r="P110" i="51" s="1"/>
  <c r="AC81" i="6"/>
  <c r="T80" i="63" s="1"/>
  <c r="AF80" i="63" s="1"/>
  <c r="I81" i="53"/>
  <c r="J81" i="53" s="1"/>
  <c r="W52" i="6"/>
  <c r="S51" i="63" s="1"/>
  <c r="AE51" i="63" s="1"/>
  <c r="G52" i="53"/>
  <c r="H52" i="53" s="1"/>
  <c r="AA98" i="53"/>
  <c r="AB98" i="53" s="1"/>
  <c r="CE98" i="6"/>
  <c r="AC97" i="63" s="1"/>
  <c r="AO97" i="63" s="1"/>
  <c r="AI76" i="6"/>
  <c r="U75" i="63" s="1"/>
  <c r="AG75" i="63" s="1"/>
  <c r="K76" i="53"/>
  <c r="L76" i="53" s="1"/>
  <c r="CC13" i="51"/>
  <c r="CD13" i="51" s="1"/>
  <c r="CE13" i="51" s="1"/>
  <c r="AC12" i="65" s="1"/>
  <c r="AO12" i="65" s="1"/>
  <c r="BW13" i="51"/>
  <c r="BX13" i="51" s="1"/>
  <c r="BY13" i="51" s="1"/>
  <c r="AB12" i="65" s="1"/>
  <c r="AN12" i="65" s="1"/>
  <c r="BE13" i="51"/>
  <c r="BF13" i="51" s="1"/>
  <c r="BG13" i="51" s="1"/>
  <c r="Y12" i="65" s="1"/>
  <c r="AK12" i="65" s="1"/>
  <c r="BK13" i="51"/>
  <c r="BL13" i="51" s="1"/>
  <c r="BM13" i="51" s="1"/>
  <c r="Z12" i="65" s="1"/>
  <c r="AL12" i="65" s="1"/>
  <c r="U13" i="51"/>
  <c r="V13" i="51" s="1"/>
  <c r="W13" i="51" s="1"/>
  <c r="S12" i="65" s="1"/>
  <c r="AE12" i="65" s="1"/>
  <c r="AM13" i="51"/>
  <c r="AN13" i="51" s="1"/>
  <c r="AO13" i="51" s="1"/>
  <c r="V12" i="65" s="1"/>
  <c r="AH12" i="65" s="1"/>
  <c r="AG13" i="51"/>
  <c r="AH13" i="51" s="1"/>
  <c r="AI13" i="51" s="1"/>
  <c r="U12" i="65" s="1"/>
  <c r="AG12" i="65" s="1"/>
  <c r="AY13" i="51"/>
  <c r="AZ13" i="51" s="1"/>
  <c r="BA13" i="51" s="1"/>
  <c r="X12" i="65" s="1"/>
  <c r="AJ12" i="65" s="1"/>
  <c r="AS13" i="51"/>
  <c r="AT13" i="51" s="1"/>
  <c r="AU13" i="51" s="1"/>
  <c r="W12" i="65" s="1"/>
  <c r="AI12" i="65" s="1"/>
  <c r="BQ13" i="51"/>
  <c r="BR13" i="51" s="1"/>
  <c r="BS13" i="51" s="1"/>
  <c r="AA12" i="65" s="1"/>
  <c r="AM12" i="65" s="1"/>
  <c r="AA13" i="51"/>
  <c r="AB13" i="51" s="1"/>
  <c r="AC13" i="51" s="1"/>
  <c r="T12" i="65" s="1"/>
  <c r="AF12" i="65" s="1"/>
  <c r="O13" i="51"/>
  <c r="P13" i="51" s="1"/>
  <c r="J106" i="80"/>
  <c r="N106" i="80"/>
  <c r="O106" i="80" s="1"/>
  <c r="BS108" i="6"/>
  <c r="AA107" i="63" s="1"/>
  <c r="AM107" i="63" s="1"/>
  <c r="W108" i="53"/>
  <c r="X108" i="53" s="1"/>
  <c r="W115" i="6"/>
  <c r="S114" i="63" s="1"/>
  <c r="AE114" i="63" s="1"/>
  <c r="G115" i="53"/>
  <c r="H115" i="53" s="1"/>
  <c r="AA95" i="53"/>
  <c r="AB95" i="53" s="1"/>
  <c r="CE95" i="6"/>
  <c r="AC94" i="63" s="1"/>
  <c r="AO94" i="63" s="1"/>
  <c r="J145" i="80"/>
  <c r="N145" i="80"/>
  <c r="O145" i="80" s="1"/>
  <c r="W92" i="6"/>
  <c r="S91" i="63" s="1"/>
  <c r="AE91" i="63" s="1"/>
  <c r="G92" i="53"/>
  <c r="H92" i="53" s="1"/>
  <c r="CC66" i="51"/>
  <c r="CD66" i="51" s="1"/>
  <c r="CE66" i="51" s="1"/>
  <c r="AC65" i="65" s="1"/>
  <c r="AO65" i="65" s="1"/>
  <c r="BE66" i="51"/>
  <c r="BF66" i="51" s="1"/>
  <c r="BG66" i="51" s="1"/>
  <c r="Y65" i="65" s="1"/>
  <c r="AK65" i="65" s="1"/>
  <c r="AY66" i="51"/>
  <c r="AZ66" i="51" s="1"/>
  <c r="BA66" i="51" s="1"/>
  <c r="X65" i="65" s="1"/>
  <c r="AJ65" i="65" s="1"/>
  <c r="BK66" i="51"/>
  <c r="BL66" i="51" s="1"/>
  <c r="BM66" i="51" s="1"/>
  <c r="Z65" i="65" s="1"/>
  <c r="AL65" i="65" s="1"/>
  <c r="AM66" i="51"/>
  <c r="AN66" i="51" s="1"/>
  <c r="AO66" i="51" s="1"/>
  <c r="V65" i="65" s="1"/>
  <c r="AH65" i="65" s="1"/>
  <c r="AS66" i="51"/>
  <c r="AT66" i="51" s="1"/>
  <c r="AU66" i="51" s="1"/>
  <c r="W65" i="65" s="1"/>
  <c r="AI65" i="65" s="1"/>
  <c r="BW66" i="51"/>
  <c r="BX66" i="51" s="1"/>
  <c r="BY66" i="51" s="1"/>
  <c r="AB65" i="65" s="1"/>
  <c r="AN65" i="65" s="1"/>
  <c r="AA66" i="51"/>
  <c r="AB66" i="51" s="1"/>
  <c r="AC66" i="51" s="1"/>
  <c r="T65" i="65" s="1"/>
  <c r="AF65" i="65" s="1"/>
  <c r="AG66" i="51"/>
  <c r="AH66" i="51" s="1"/>
  <c r="AI66" i="51" s="1"/>
  <c r="U65" i="65" s="1"/>
  <c r="AG65" i="65" s="1"/>
  <c r="U66" i="51"/>
  <c r="V66" i="51" s="1"/>
  <c r="W66" i="51" s="1"/>
  <c r="S65" i="65" s="1"/>
  <c r="AE65" i="65" s="1"/>
  <c r="BQ66" i="51"/>
  <c r="BR66" i="51" s="1"/>
  <c r="BS66" i="51" s="1"/>
  <c r="AA65" i="65" s="1"/>
  <c r="AM65" i="65" s="1"/>
  <c r="O66" i="51"/>
  <c r="P66" i="51" s="1"/>
  <c r="AI123" i="6"/>
  <c r="U122" i="63" s="1"/>
  <c r="AG122" i="63" s="1"/>
  <c r="K123" i="53"/>
  <c r="L123" i="53" s="1"/>
  <c r="BG139" i="6"/>
  <c r="Y138" i="63" s="1"/>
  <c r="AK138" i="63" s="1"/>
  <c r="S139" i="53"/>
  <c r="T139" i="53" s="1"/>
  <c r="J99" i="80"/>
  <c r="N99" i="80"/>
  <c r="O99" i="80" s="1"/>
  <c r="BM145" i="6"/>
  <c r="Z144" i="63" s="1"/>
  <c r="AL144" i="63" s="1"/>
  <c r="U145" i="53"/>
  <c r="V145" i="53" s="1"/>
  <c r="W19" i="6"/>
  <c r="S18" i="63" s="1"/>
  <c r="AE18" i="63" s="1"/>
  <c r="G19" i="53"/>
  <c r="H19" i="53" s="1"/>
  <c r="AE117" i="55"/>
  <c r="AF117" i="55" s="1"/>
  <c r="AG117" i="55" s="1"/>
  <c r="S116" i="68" s="1"/>
  <c r="AE116" i="68" s="1"/>
  <c r="AW117" i="55"/>
  <c r="AX117" i="55" s="1"/>
  <c r="AY117" i="55" s="1"/>
  <c r="V116" i="68" s="1"/>
  <c r="AH116" i="68" s="1"/>
  <c r="S117" i="55"/>
  <c r="T117" i="55" s="1"/>
  <c r="U117" i="55" s="1"/>
  <c r="Q116" i="68" s="1"/>
  <c r="AC116" i="68" s="1"/>
  <c r="BO117" i="55"/>
  <c r="BP117" i="55" s="1"/>
  <c r="BQ117" i="55" s="1"/>
  <c r="Y116" i="68" s="1"/>
  <c r="AK116" i="68" s="1"/>
  <c r="CA117" i="55"/>
  <c r="CB117" i="55" s="1"/>
  <c r="CC117" i="55" s="1"/>
  <c r="AA116" i="68" s="1"/>
  <c r="AM116" i="68" s="1"/>
  <c r="BI117" i="55"/>
  <c r="BJ117" i="55" s="1"/>
  <c r="BK117" i="55" s="1"/>
  <c r="X116" i="68" s="1"/>
  <c r="AJ116" i="68" s="1"/>
  <c r="Y117" i="55"/>
  <c r="Z117" i="55" s="1"/>
  <c r="AA117" i="55" s="1"/>
  <c r="R116" i="68" s="1"/>
  <c r="AD116" i="68" s="1"/>
  <c r="AQ117" i="55"/>
  <c r="AR117" i="55" s="1"/>
  <c r="AS117" i="55" s="1"/>
  <c r="U116" i="68" s="1"/>
  <c r="AG116" i="68" s="1"/>
  <c r="BU117" i="55"/>
  <c r="BV117" i="55" s="1"/>
  <c r="BW117" i="55" s="1"/>
  <c r="Z116" i="68" s="1"/>
  <c r="AL116" i="68" s="1"/>
  <c r="AK117" i="55"/>
  <c r="AL117" i="55" s="1"/>
  <c r="AM117" i="55" s="1"/>
  <c r="T116" i="68" s="1"/>
  <c r="AF116" i="68" s="1"/>
  <c r="BC117" i="55"/>
  <c r="BD117" i="55" s="1"/>
  <c r="BE117" i="55" s="1"/>
  <c r="W116" i="68" s="1"/>
  <c r="AI116" i="68" s="1"/>
  <c r="M117" i="55"/>
  <c r="N117" i="55" s="1"/>
  <c r="O117" i="55" s="1"/>
  <c r="BM126" i="6"/>
  <c r="Z125" i="63" s="1"/>
  <c r="AL125" i="63" s="1"/>
  <c r="U126" i="53"/>
  <c r="V126" i="53" s="1"/>
  <c r="W34" i="6"/>
  <c r="S33" i="63" s="1"/>
  <c r="AE33" i="63" s="1"/>
  <c r="G34" i="53"/>
  <c r="H34" i="53" s="1"/>
  <c r="J94" i="80"/>
  <c r="N94" i="80"/>
  <c r="O94" i="80" s="1"/>
  <c r="BK38" i="51"/>
  <c r="BL38" i="51" s="1"/>
  <c r="BM38" i="51" s="1"/>
  <c r="Z37" i="65" s="1"/>
  <c r="AL37" i="65" s="1"/>
  <c r="AY38" i="51"/>
  <c r="AZ38" i="51" s="1"/>
  <c r="BA38" i="51" s="1"/>
  <c r="X37" i="65" s="1"/>
  <c r="AJ37" i="65" s="1"/>
  <c r="AG38" i="51"/>
  <c r="AH38" i="51" s="1"/>
  <c r="AI38" i="51" s="1"/>
  <c r="U37" i="65" s="1"/>
  <c r="AG37" i="65" s="1"/>
  <c r="BQ38" i="51"/>
  <c r="BR38" i="51" s="1"/>
  <c r="BS38" i="51" s="1"/>
  <c r="AA37" i="65" s="1"/>
  <c r="AM37" i="65" s="1"/>
  <c r="BW38" i="51"/>
  <c r="BX38" i="51" s="1"/>
  <c r="BY38" i="51" s="1"/>
  <c r="AB37" i="65" s="1"/>
  <c r="AN37" i="65" s="1"/>
  <c r="CC38" i="51"/>
  <c r="CD38" i="51" s="1"/>
  <c r="CE38" i="51" s="1"/>
  <c r="AC37" i="65" s="1"/>
  <c r="AO37" i="65" s="1"/>
  <c r="AM38" i="51"/>
  <c r="AN38" i="51" s="1"/>
  <c r="AO38" i="51" s="1"/>
  <c r="V37" i="65" s="1"/>
  <c r="AH37" i="65" s="1"/>
  <c r="AA38" i="51"/>
  <c r="AB38" i="51" s="1"/>
  <c r="AC38" i="51" s="1"/>
  <c r="T37" i="65" s="1"/>
  <c r="AF37" i="65" s="1"/>
  <c r="U38" i="51"/>
  <c r="V38" i="51" s="1"/>
  <c r="W38" i="51" s="1"/>
  <c r="S37" i="65" s="1"/>
  <c r="AE37" i="65" s="1"/>
  <c r="BE38" i="51"/>
  <c r="BF38" i="51" s="1"/>
  <c r="BG38" i="51" s="1"/>
  <c r="Y37" i="65" s="1"/>
  <c r="AK37" i="65" s="1"/>
  <c r="AS38" i="51"/>
  <c r="AT38" i="51" s="1"/>
  <c r="AU38" i="51" s="1"/>
  <c r="W37" i="65" s="1"/>
  <c r="AI37" i="65" s="1"/>
  <c r="O38" i="51"/>
  <c r="P38" i="51" s="1"/>
  <c r="AC87" i="6"/>
  <c r="T86" i="63" s="1"/>
  <c r="AF86" i="63" s="1"/>
  <c r="I87" i="53"/>
  <c r="J87" i="53" s="1"/>
  <c r="AU68" i="6"/>
  <c r="W67" i="63" s="1"/>
  <c r="AI67" i="63" s="1"/>
  <c r="O68" i="53"/>
  <c r="P68" i="53" s="1"/>
  <c r="S136" i="55"/>
  <c r="T136" i="55" s="1"/>
  <c r="U136" i="55" s="1"/>
  <c r="Q135" i="68" s="1"/>
  <c r="AC135" i="68" s="1"/>
  <c r="AE136" i="55"/>
  <c r="AF136" i="55" s="1"/>
  <c r="AG136" i="55" s="1"/>
  <c r="S135" i="68" s="1"/>
  <c r="AE135" i="68" s="1"/>
  <c r="AQ136" i="55"/>
  <c r="AR136" i="55" s="1"/>
  <c r="AS136" i="55" s="1"/>
  <c r="U135" i="68" s="1"/>
  <c r="AG135" i="68" s="1"/>
  <c r="BI136" i="55"/>
  <c r="BJ136" i="55" s="1"/>
  <c r="BK136" i="55" s="1"/>
  <c r="X135" i="68" s="1"/>
  <c r="AJ135" i="68" s="1"/>
  <c r="CA136" i="55"/>
  <c r="CB136" i="55" s="1"/>
  <c r="CC136" i="55" s="1"/>
  <c r="AA135" i="68" s="1"/>
  <c r="AM135" i="68" s="1"/>
  <c r="AW136" i="55"/>
  <c r="AX136" i="55" s="1"/>
  <c r="AY136" i="55" s="1"/>
  <c r="V135" i="68" s="1"/>
  <c r="AH135" i="68" s="1"/>
  <c r="BC136" i="55"/>
  <c r="BD136" i="55" s="1"/>
  <c r="BE136" i="55" s="1"/>
  <c r="W135" i="68" s="1"/>
  <c r="AI135" i="68" s="1"/>
  <c r="BO136" i="55"/>
  <c r="BP136" i="55" s="1"/>
  <c r="BQ136" i="55" s="1"/>
  <c r="Y135" i="68" s="1"/>
  <c r="AK135" i="68" s="1"/>
  <c r="Y136" i="55"/>
  <c r="Z136" i="55" s="1"/>
  <c r="AA136" i="55" s="1"/>
  <c r="R135" i="68" s="1"/>
  <c r="AD135" i="68" s="1"/>
  <c r="AK136" i="55"/>
  <c r="AL136" i="55" s="1"/>
  <c r="AM136" i="55" s="1"/>
  <c r="T135" i="68" s="1"/>
  <c r="AF135" i="68" s="1"/>
  <c r="BU136" i="55"/>
  <c r="BV136" i="55" s="1"/>
  <c r="BW136" i="55" s="1"/>
  <c r="Z135" i="68" s="1"/>
  <c r="AL135" i="68" s="1"/>
  <c r="M136" i="55"/>
  <c r="N136" i="55" s="1"/>
  <c r="O136" i="55" s="1"/>
  <c r="BY43" i="6"/>
  <c r="AB42" i="63" s="1"/>
  <c r="AN42" i="63" s="1"/>
  <c r="Y43" i="53"/>
  <c r="Z43" i="53" s="1"/>
  <c r="W12" i="6"/>
  <c r="S11" i="63" s="1"/>
  <c r="G12" i="53"/>
  <c r="H12" i="53" s="1"/>
  <c r="BM6" i="6"/>
  <c r="Z5" i="63" s="1"/>
  <c r="U6" i="53"/>
  <c r="V6" i="53" s="1"/>
  <c r="BG37" i="6"/>
  <c r="Y36" i="63" s="1"/>
  <c r="AK36" i="63" s="1"/>
  <c r="S37" i="53"/>
  <c r="T37" i="53" s="1"/>
  <c r="CE17" i="6"/>
  <c r="AC16" i="63" s="1"/>
  <c r="AO16" i="63" s="1"/>
  <c r="AA17" i="53"/>
  <c r="AB17" i="53" s="1"/>
  <c r="W114" i="6"/>
  <c r="S113" i="63" s="1"/>
  <c r="AE113" i="63" s="1"/>
  <c r="G114" i="53"/>
  <c r="H114" i="53" s="1"/>
  <c r="Y102" i="55"/>
  <c r="Z102" i="55" s="1"/>
  <c r="AA102" i="55" s="1"/>
  <c r="R101" i="68" s="1"/>
  <c r="AD101" i="68" s="1"/>
  <c r="BC102" i="55"/>
  <c r="BD102" i="55" s="1"/>
  <c r="BE102" i="55" s="1"/>
  <c r="W101" i="68" s="1"/>
  <c r="AI101" i="68" s="1"/>
  <c r="CA102" i="55"/>
  <c r="CB102" i="55" s="1"/>
  <c r="CC102" i="55" s="1"/>
  <c r="AA101" i="68" s="1"/>
  <c r="AM101" i="68" s="1"/>
  <c r="AW102" i="55"/>
  <c r="AX102" i="55" s="1"/>
  <c r="AY102" i="55" s="1"/>
  <c r="V101" i="68" s="1"/>
  <c r="AH101" i="68" s="1"/>
  <c r="AE102" i="55"/>
  <c r="AF102" i="55" s="1"/>
  <c r="AG102" i="55" s="1"/>
  <c r="S101" i="68" s="1"/>
  <c r="AE101" i="68" s="1"/>
  <c r="S102" i="55"/>
  <c r="T102" i="55" s="1"/>
  <c r="U102" i="55" s="1"/>
  <c r="Q101" i="68" s="1"/>
  <c r="AC101" i="68" s="1"/>
  <c r="AK102" i="55"/>
  <c r="AL102" i="55" s="1"/>
  <c r="AM102" i="55" s="1"/>
  <c r="T101" i="68" s="1"/>
  <c r="AF101" i="68" s="1"/>
  <c r="BO102" i="55"/>
  <c r="BP102" i="55" s="1"/>
  <c r="BQ102" i="55" s="1"/>
  <c r="Y101" i="68" s="1"/>
  <c r="AK101" i="68" s="1"/>
  <c r="AQ102" i="55"/>
  <c r="AR102" i="55" s="1"/>
  <c r="AS102" i="55" s="1"/>
  <c r="U101" i="68" s="1"/>
  <c r="AG101" i="68" s="1"/>
  <c r="M102" i="55"/>
  <c r="N102" i="55" s="1"/>
  <c r="O102" i="55" s="1"/>
  <c r="BI102" i="55"/>
  <c r="BJ102" i="55" s="1"/>
  <c r="BK102" i="55" s="1"/>
  <c r="X101" i="68" s="1"/>
  <c r="AJ101" i="68" s="1"/>
  <c r="BU102" i="55"/>
  <c r="BV102" i="55" s="1"/>
  <c r="BW102" i="55" s="1"/>
  <c r="Z101" i="68" s="1"/>
  <c r="AL101" i="68" s="1"/>
  <c r="J130" i="80"/>
  <c r="N130" i="80"/>
  <c r="O130" i="80" s="1"/>
  <c r="AI96" i="6"/>
  <c r="U95" i="63" s="1"/>
  <c r="AG95" i="63" s="1"/>
  <c r="K96" i="53"/>
  <c r="L96" i="53" s="1"/>
  <c r="BY50" i="6"/>
  <c r="AB49" i="63" s="1"/>
  <c r="AN49" i="63" s="1"/>
  <c r="Y50" i="53"/>
  <c r="Z50" i="53" s="1"/>
  <c r="AU21" i="6"/>
  <c r="W20" i="63" s="1"/>
  <c r="AI20" i="63" s="1"/>
  <c r="O21" i="53"/>
  <c r="P21" i="53" s="1"/>
  <c r="W146" i="6"/>
  <c r="S145" i="63" s="1"/>
  <c r="AE145" i="63" s="1"/>
  <c r="G146" i="53"/>
  <c r="H146" i="53" s="1"/>
  <c r="W102" i="6"/>
  <c r="S101" i="63" s="1"/>
  <c r="AE101" i="63" s="1"/>
  <c r="G102" i="53"/>
  <c r="H102" i="53" s="1"/>
  <c r="BA39" i="6"/>
  <c r="X38" i="63" s="1"/>
  <c r="AJ38" i="63" s="1"/>
  <c r="Q39" i="53"/>
  <c r="R39" i="53" s="1"/>
  <c r="AU148" i="6"/>
  <c r="W147" i="63" s="1"/>
  <c r="AI147" i="63" s="1"/>
  <c r="O148" i="53"/>
  <c r="P148" i="53" s="1"/>
  <c r="W47" i="6"/>
  <c r="S46" i="63" s="1"/>
  <c r="AE46" i="63" s="1"/>
  <c r="G47" i="53"/>
  <c r="H47" i="53" s="1"/>
  <c r="J57" i="80"/>
  <c r="N57" i="80"/>
  <c r="O57" i="80" s="1"/>
  <c r="AI8" i="6"/>
  <c r="U7" i="63" s="1"/>
  <c r="K8" i="53"/>
  <c r="L8" i="53" s="1"/>
  <c r="BM54" i="6"/>
  <c r="Z53" i="63" s="1"/>
  <c r="AL53" i="63" s="1"/>
  <c r="U54" i="53"/>
  <c r="V54" i="53" s="1"/>
  <c r="AE65" i="55"/>
  <c r="AF65" i="55" s="1"/>
  <c r="AG65" i="55" s="1"/>
  <c r="S64" i="68" s="1"/>
  <c r="AE64" i="68" s="1"/>
  <c r="BI65" i="55"/>
  <c r="BJ65" i="55" s="1"/>
  <c r="BK65" i="55" s="1"/>
  <c r="X64" i="68" s="1"/>
  <c r="AJ64" i="68" s="1"/>
  <c r="AW65" i="55"/>
  <c r="AX65" i="55" s="1"/>
  <c r="AY65" i="55" s="1"/>
  <c r="V64" i="68" s="1"/>
  <c r="AH64" i="68" s="1"/>
  <c r="CA65" i="55"/>
  <c r="CB65" i="55" s="1"/>
  <c r="CC65" i="55" s="1"/>
  <c r="AA64" i="68" s="1"/>
  <c r="AM64" i="68" s="1"/>
  <c r="BU65" i="55"/>
  <c r="BV65" i="55" s="1"/>
  <c r="BW65" i="55" s="1"/>
  <c r="Z64" i="68" s="1"/>
  <c r="AL64" i="68" s="1"/>
  <c r="BC65" i="55"/>
  <c r="BD65" i="55" s="1"/>
  <c r="BE65" i="55" s="1"/>
  <c r="W64" i="68" s="1"/>
  <c r="AI64" i="68" s="1"/>
  <c r="AK65" i="55"/>
  <c r="AL65" i="55" s="1"/>
  <c r="AM65" i="55" s="1"/>
  <c r="T64" i="68" s="1"/>
  <c r="AF64" i="68" s="1"/>
  <c r="AQ65" i="55"/>
  <c r="AR65" i="55" s="1"/>
  <c r="AS65" i="55" s="1"/>
  <c r="U64" i="68" s="1"/>
  <c r="AG64" i="68" s="1"/>
  <c r="S65" i="55"/>
  <c r="T65" i="55" s="1"/>
  <c r="U65" i="55" s="1"/>
  <c r="Q64" i="68" s="1"/>
  <c r="AC64" i="68" s="1"/>
  <c r="Y65" i="55"/>
  <c r="Z65" i="55" s="1"/>
  <c r="AA65" i="55" s="1"/>
  <c r="R64" i="68" s="1"/>
  <c r="AD64" i="68" s="1"/>
  <c r="BO65" i="55"/>
  <c r="BP65" i="55" s="1"/>
  <c r="BQ65" i="55" s="1"/>
  <c r="Y64" i="68" s="1"/>
  <c r="AK64" i="68" s="1"/>
  <c r="M65" i="55"/>
  <c r="N65" i="55" s="1"/>
  <c r="O65" i="55" s="1"/>
  <c r="BG77" i="6"/>
  <c r="Y76" i="63" s="1"/>
  <c r="AK76" i="63" s="1"/>
  <c r="S77" i="53"/>
  <c r="T77" i="53" s="1"/>
  <c r="J88" i="80"/>
  <c r="N88" i="80"/>
  <c r="O88" i="80" s="1"/>
  <c r="BG110" i="6"/>
  <c r="Y109" i="63" s="1"/>
  <c r="AK109" i="63" s="1"/>
  <c r="S110" i="53"/>
  <c r="T110" i="53" s="1"/>
  <c r="AC147" i="6"/>
  <c r="T146" i="63" s="1"/>
  <c r="AF146" i="63" s="1"/>
  <c r="I147" i="53"/>
  <c r="J147" i="53" s="1"/>
  <c r="AO26" i="6"/>
  <c r="V25" i="63" s="1"/>
  <c r="AH25" i="63" s="1"/>
  <c r="M26" i="53"/>
  <c r="N26" i="53" s="1"/>
  <c r="F370" i="56"/>
  <c r="F66" i="53"/>
  <c r="R101" i="63"/>
  <c r="AD101" i="63" s="1"/>
  <c r="G103" i="56"/>
  <c r="Q101" i="63"/>
  <c r="F351" i="56"/>
  <c r="F47" i="53"/>
  <c r="BS109" i="6"/>
  <c r="AA108" i="63" s="1"/>
  <c r="AM108" i="63" s="1"/>
  <c r="W109" i="53"/>
  <c r="X109" i="53" s="1"/>
  <c r="AC93" i="6"/>
  <c r="T92" i="63" s="1"/>
  <c r="AF92" i="63" s="1"/>
  <c r="I93" i="53"/>
  <c r="J93" i="53" s="1"/>
  <c r="AO59" i="6"/>
  <c r="V58" i="63" s="1"/>
  <c r="AH58" i="63" s="1"/>
  <c r="M59" i="53"/>
  <c r="N59" i="53" s="1"/>
  <c r="BA91" i="6"/>
  <c r="X90" i="63" s="1"/>
  <c r="AJ90" i="63" s="1"/>
  <c r="Q91" i="53"/>
  <c r="R91" i="53" s="1"/>
  <c r="AO78" i="6"/>
  <c r="V77" i="63" s="1"/>
  <c r="AH77" i="63" s="1"/>
  <c r="M78" i="53"/>
  <c r="N78" i="53" s="1"/>
  <c r="F81" i="56"/>
  <c r="Q80" i="6"/>
  <c r="E80" i="53"/>
  <c r="Q45" i="63"/>
  <c r="R45" i="63"/>
  <c r="AD45" i="63" s="1"/>
  <c r="G47" i="56"/>
  <c r="AI138" i="6"/>
  <c r="U137" i="63" s="1"/>
  <c r="AG137" i="63" s="1"/>
  <c r="K138" i="53"/>
  <c r="L138" i="53" s="1"/>
  <c r="F29" i="56"/>
  <c r="Q28" i="6"/>
  <c r="E28" i="53"/>
  <c r="BA10" i="6"/>
  <c r="X9" i="63" s="1"/>
  <c r="Q10" i="53"/>
  <c r="R10" i="53" s="1"/>
  <c r="BM131" i="6"/>
  <c r="Z130" i="63" s="1"/>
  <c r="AL130" i="63" s="1"/>
  <c r="U131" i="53"/>
  <c r="V131" i="53" s="1"/>
  <c r="BS86" i="6"/>
  <c r="AA85" i="63" s="1"/>
  <c r="AM85" i="63" s="1"/>
  <c r="W86" i="53"/>
  <c r="X86" i="53" s="1"/>
  <c r="G74" i="56"/>
  <c r="Q72" i="63"/>
  <c r="R72" i="63"/>
  <c r="AD72" i="63" s="1"/>
  <c r="AU65" i="6"/>
  <c r="W64" i="63" s="1"/>
  <c r="AI64" i="63" s="1"/>
  <c r="O65" i="53"/>
  <c r="P65" i="53" s="1"/>
  <c r="F366" i="56"/>
  <c r="F62" i="53"/>
  <c r="AA94" i="53"/>
  <c r="AB94" i="53" s="1"/>
  <c r="CE94" i="6"/>
  <c r="AC93" i="63" s="1"/>
  <c r="AO93" i="63" s="1"/>
  <c r="AC33" i="6"/>
  <c r="T32" i="63" s="1"/>
  <c r="AF32" i="63" s="1"/>
  <c r="I33" i="53"/>
  <c r="J33" i="53" s="1"/>
  <c r="W136" i="6"/>
  <c r="S135" i="63" s="1"/>
  <c r="AE135" i="63" s="1"/>
  <c r="G136" i="53"/>
  <c r="H136" i="53" s="1"/>
  <c r="G96" i="56"/>
  <c r="Q94" i="63"/>
  <c r="R94" i="63"/>
  <c r="AD94" i="63" s="1"/>
  <c r="AU60" i="6"/>
  <c r="W59" i="63" s="1"/>
  <c r="AI59" i="63" s="1"/>
  <c r="O60" i="53"/>
  <c r="P60" i="53" s="1"/>
  <c r="CC84" i="51"/>
  <c r="CD84" i="51" s="1"/>
  <c r="CE84" i="51" s="1"/>
  <c r="AC83" i="65" s="1"/>
  <c r="AO83" i="65" s="1"/>
  <c r="AM84" i="51"/>
  <c r="AN84" i="51" s="1"/>
  <c r="AO84" i="51" s="1"/>
  <c r="V83" i="65" s="1"/>
  <c r="AH83" i="65" s="1"/>
  <c r="BE84" i="51"/>
  <c r="BF84" i="51" s="1"/>
  <c r="BG84" i="51" s="1"/>
  <c r="Y83" i="65" s="1"/>
  <c r="AK83" i="65" s="1"/>
  <c r="BW84" i="51"/>
  <c r="BX84" i="51" s="1"/>
  <c r="BY84" i="51" s="1"/>
  <c r="AB83" i="65" s="1"/>
  <c r="AN83" i="65" s="1"/>
  <c r="U84" i="51"/>
  <c r="V84" i="51" s="1"/>
  <c r="W84" i="51" s="1"/>
  <c r="S83" i="65" s="1"/>
  <c r="AE83" i="65" s="1"/>
  <c r="AG84" i="51"/>
  <c r="AH84" i="51" s="1"/>
  <c r="AI84" i="51" s="1"/>
  <c r="U83" i="65" s="1"/>
  <c r="AG83" i="65" s="1"/>
  <c r="BQ84" i="51"/>
  <c r="BR84" i="51" s="1"/>
  <c r="BS84" i="51" s="1"/>
  <c r="AA83" i="65" s="1"/>
  <c r="AM83" i="65" s="1"/>
  <c r="AY84" i="51"/>
  <c r="AZ84" i="51" s="1"/>
  <c r="BA84" i="51" s="1"/>
  <c r="X83" i="65" s="1"/>
  <c r="AJ83" i="65" s="1"/>
  <c r="BK84" i="51"/>
  <c r="BL84" i="51" s="1"/>
  <c r="BM84" i="51" s="1"/>
  <c r="Z83" i="65" s="1"/>
  <c r="AL83" i="65" s="1"/>
  <c r="AS84" i="51"/>
  <c r="AT84" i="51" s="1"/>
  <c r="AU84" i="51" s="1"/>
  <c r="W83" i="65" s="1"/>
  <c r="AI83" i="65" s="1"/>
  <c r="AA84" i="51"/>
  <c r="AB84" i="51" s="1"/>
  <c r="AC84" i="51" s="1"/>
  <c r="T83" i="65" s="1"/>
  <c r="AF83" i="65" s="1"/>
  <c r="O84" i="51"/>
  <c r="P84" i="51" s="1"/>
  <c r="BA119" i="6"/>
  <c r="X118" i="63" s="1"/>
  <c r="AJ118" i="63" s="1"/>
  <c r="Q119" i="53"/>
  <c r="R119" i="53" s="1"/>
  <c r="N144" i="80"/>
  <c r="O144" i="80" s="1"/>
  <c r="J144" i="80"/>
  <c r="CE27" i="6"/>
  <c r="AC26" i="63" s="1"/>
  <c r="AO26" i="63" s="1"/>
  <c r="AA27" i="53"/>
  <c r="AB27" i="53" s="1"/>
  <c r="BM67" i="6"/>
  <c r="Z66" i="63" s="1"/>
  <c r="AL66" i="63" s="1"/>
  <c r="U67" i="53"/>
  <c r="V67" i="53" s="1"/>
  <c r="BM62" i="6"/>
  <c r="Z61" i="63" s="1"/>
  <c r="AL61" i="63" s="1"/>
  <c r="U62" i="53"/>
  <c r="V62" i="53" s="1"/>
  <c r="AU128" i="6"/>
  <c r="W127" i="63" s="1"/>
  <c r="AI127" i="63" s="1"/>
  <c r="O128" i="53"/>
  <c r="P128" i="53" s="1"/>
  <c r="M133" i="53"/>
  <c r="N133" i="53" s="1"/>
  <c r="AO133" i="6"/>
  <c r="V132" i="63" s="1"/>
  <c r="AH132" i="63" s="1"/>
  <c r="J84" i="80"/>
  <c r="N84" i="80"/>
  <c r="O84" i="80" s="1"/>
  <c r="AM51" i="51"/>
  <c r="AN51" i="51" s="1"/>
  <c r="AO51" i="51" s="1"/>
  <c r="V50" i="65" s="1"/>
  <c r="AH50" i="65" s="1"/>
  <c r="BW51" i="51"/>
  <c r="BX51" i="51" s="1"/>
  <c r="BY51" i="51" s="1"/>
  <c r="AB50" i="65" s="1"/>
  <c r="AN50" i="65" s="1"/>
  <c r="AA51" i="51"/>
  <c r="AB51" i="51" s="1"/>
  <c r="AC51" i="51" s="1"/>
  <c r="T50" i="65" s="1"/>
  <c r="AF50" i="65" s="1"/>
  <c r="BQ51" i="51"/>
  <c r="BR51" i="51" s="1"/>
  <c r="BS51" i="51" s="1"/>
  <c r="AA50" i="65" s="1"/>
  <c r="AM50" i="65" s="1"/>
  <c r="BE51" i="51"/>
  <c r="BF51" i="51" s="1"/>
  <c r="BG51" i="51" s="1"/>
  <c r="Y50" i="65" s="1"/>
  <c r="AK50" i="65" s="1"/>
  <c r="AY51" i="51"/>
  <c r="AZ51" i="51" s="1"/>
  <c r="BA51" i="51" s="1"/>
  <c r="X50" i="65" s="1"/>
  <c r="AJ50" i="65" s="1"/>
  <c r="BK51" i="51"/>
  <c r="BL51" i="51" s="1"/>
  <c r="BM51" i="51" s="1"/>
  <c r="Z50" i="65" s="1"/>
  <c r="AL50" i="65" s="1"/>
  <c r="U51" i="51"/>
  <c r="V51" i="51" s="1"/>
  <c r="W51" i="51" s="1"/>
  <c r="S50" i="65" s="1"/>
  <c r="AE50" i="65" s="1"/>
  <c r="CC51" i="51"/>
  <c r="CD51" i="51" s="1"/>
  <c r="CE51" i="51" s="1"/>
  <c r="AC50" i="65" s="1"/>
  <c r="AO50" i="65" s="1"/>
  <c r="AG51" i="51"/>
  <c r="AH51" i="51" s="1"/>
  <c r="AI51" i="51" s="1"/>
  <c r="U50" i="65" s="1"/>
  <c r="AG50" i="65" s="1"/>
  <c r="AS51" i="51"/>
  <c r="AT51" i="51" s="1"/>
  <c r="AU51" i="51" s="1"/>
  <c r="W50" i="65" s="1"/>
  <c r="AI50" i="65" s="1"/>
  <c r="O51" i="51"/>
  <c r="P51" i="51" s="1"/>
  <c r="J116" i="80"/>
  <c r="N116" i="80"/>
  <c r="O116" i="80" s="1"/>
  <c r="AA20" i="53"/>
  <c r="AB20" i="53" s="1"/>
  <c r="CE20" i="6"/>
  <c r="AC19" i="63" s="1"/>
  <c r="AO19" i="63" s="1"/>
  <c r="AU51" i="6"/>
  <c r="W50" i="63" s="1"/>
  <c r="AI50" i="63" s="1"/>
  <c r="O51" i="53"/>
  <c r="P51" i="53" s="1"/>
  <c r="AU116" i="6"/>
  <c r="W115" i="63" s="1"/>
  <c r="AI115" i="63" s="1"/>
  <c r="O116" i="53"/>
  <c r="P116" i="53" s="1"/>
  <c r="BY129" i="6"/>
  <c r="AB128" i="63" s="1"/>
  <c r="AN128" i="63" s="1"/>
  <c r="Y129" i="53"/>
  <c r="Z129" i="53" s="1"/>
  <c r="J30" i="80"/>
  <c r="N30" i="80"/>
  <c r="O30" i="80" s="1"/>
  <c r="BK85" i="51"/>
  <c r="BL85" i="51" s="1"/>
  <c r="BM85" i="51" s="1"/>
  <c r="Z84" i="65" s="1"/>
  <c r="AL84" i="65" s="1"/>
  <c r="BE85" i="51"/>
  <c r="BF85" i="51" s="1"/>
  <c r="BG85" i="51" s="1"/>
  <c r="Y84" i="65" s="1"/>
  <c r="AK84" i="65" s="1"/>
  <c r="AA85" i="51"/>
  <c r="AB85" i="51" s="1"/>
  <c r="AC85" i="51" s="1"/>
  <c r="T84" i="65" s="1"/>
  <c r="AF84" i="65" s="1"/>
  <c r="CC85" i="51"/>
  <c r="CD85" i="51" s="1"/>
  <c r="CE85" i="51" s="1"/>
  <c r="AC84" i="65" s="1"/>
  <c r="AO84" i="65" s="1"/>
  <c r="BQ85" i="51"/>
  <c r="BR85" i="51" s="1"/>
  <c r="BS85" i="51" s="1"/>
  <c r="AA84" i="65" s="1"/>
  <c r="AM84" i="65" s="1"/>
  <c r="BW85" i="51"/>
  <c r="BX85" i="51" s="1"/>
  <c r="BY85" i="51" s="1"/>
  <c r="AB84" i="65" s="1"/>
  <c r="AN84" i="65" s="1"/>
  <c r="AS85" i="51"/>
  <c r="AT85" i="51" s="1"/>
  <c r="AU85" i="51" s="1"/>
  <c r="W84" i="65" s="1"/>
  <c r="AI84" i="65" s="1"/>
  <c r="U85" i="51"/>
  <c r="V85" i="51" s="1"/>
  <c r="W85" i="51" s="1"/>
  <c r="S84" i="65" s="1"/>
  <c r="AE84" i="65" s="1"/>
  <c r="AG85" i="51"/>
  <c r="AH85" i="51" s="1"/>
  <c r="AI85" i="51" s="1"/>
  <c r="U84" i="65" s="1"/>
  <c r="AG84" i="65" s="1"/>
  <c r="AM85" i="51"/>
  <c r="AN85" i="51" s="1"/>
  <c r="AO85" i="51" s="1"/>
  <c r="V84" i="65" s="1"/>
  <c r="AH84" i="65" s="1"/>
  <c r="AY85" i="51"/>
  <c r="AZ85" i="51" s="1"/>
  <c r="BA85" i="51" s="1"/>
  <c r="X84" i="65" s="1"/>
  <c r="AJ84" i="65" s="1"/>
  <c r="O85" i="51"/>
  <c r="P85" i="51" s="1"/>
  <c r="J142" i="80"/>
  <c r="N142" i="80"/>
  <c r="O142" i="80" s="1"/>
  <c r="J25" i="80"/>
  <c r="N25" i="80"/>
  <c r="O25" i="80" s="1"/>
  <c r="CC36" i="51"/>
  <c r="CD36" i="51" s="1"/>
  <c r="CE36" i="51" s="1"/>
  <c r="AC35" i="65" s="1"/>
  <c r="AO35" i="65" s="1"/>
  <c r="BE36" i="51"/>
  <c r="BF36" i="51" s="1"/>
  <c r="BG36" i="51" s="1"/>
  <c r="Y35" i="65" s="1"/>
  <c r="AK35" i="65" s="1"/>
  <c r="BW36" i="51"/>
  <c r="BX36" i="51" s="1"/>
  <c r="BY36" i="51" s="1"/>
  <c r="AB35" i="65" s="1"/>
  <c r="AN35" i="65" s="1"/>
  <c r="U36" i="51"/>
  <c r="V36" i="51" s="1"/>
  <c r="W36" i="51" s="1"/>
  <c r="S35" i="65" s="1"/>
  <c r="AE35" i="65" s="1"/>
  <c r="BQ36" i="51"/>
  <c r="BR36" i="51" s="1"/>
  <c r="BS36" i="51" s="1"/>
  <c r="AA35" i="65" s="1"/>
  <c r="AM35" i="65" s="1"/>
  <c r="AM36" i="51"/>
  <c r="AN36" i="51" s="1"/>
  <c r="AO36" i="51" s="1"/>
  <c r="V35" i="65" s="1"/>
  <c r="AH35" i="65" s="1"/>
  <c r="AA36" i="51"/>
  <c r="AB36" i="51" s="1"/>
  <c r="AC36" i="51" s="1"/>
  <c r="T35" i="65" s="1"/>
  <c r="AF35" i="65" s="1"/>
  <c r="AY36" i="51"/>
  <c r="AZ36" i="51" s="1"/>
  <c r="BA36" i="51" s="1"/>
  <c r="X35" i="65" s="1"/>
  <c r="AJ35" i="65" s="1"/>
  <c r="AS36" i="51"/>
  <c r="AT36" i="51" s="1"/>
  <c r="AU36" i="51" s="1"/>
  <c r="W35" i="65" s="1"/>
  <c r="AI35" i="65" s="1"/>
  <c r="AG36" i="51"/>
  <c r="AH36" i="51" s="1"/>
  <c r="AI36" i="51" s="1"/>
  <c r="U35" i="65" s="1"/>
  <c r="AG35" i="65" s="1"/>
  <c r="BK36" i="51"/>
  <c r="BL36" i="51" s="1"/>
  <c r="BM36" i="51" s="1"/>
  <c r="Z35" i="65" s="1"/>
  <c r="AL35" i="65" s="1"/>
  <c r="O36" i="51"/>
  <c r="P36" i="51" s="1"/>
  <c r="BY25" i="6"/>
  <c r="AB24" i="63" s="1"/>
  <c r="AN24" i="63" s="1"/>
  <c r="Y25" i="53"/>
  <c r="Z25" i="53" s="1"/>
  <c r="BG135" i="6"/>
  <c r="Y134" i="63" s="1"/>
  <c r="AK134" i="63" s="1"/>
  <c r="S135" i="53"/>
  <c r="T135" i="53" s="1"/>
  <c r="AO24" i="6"/>
  <c r="V23" i="63" s="1"/>
  <c r="AH23" i="63" s="1"/>
  <c r="M24" i="53"/>
  <c r="N24" i="53" s="1"/>
  <c r="BY15" i="6"/>
  <c r="AB14" i="63" s="1"/>
  <c r="AN14" i="63" s="1"/>
  <c r="Y15" i="53"/>
  <c r="Z15" i="53" s="1"/>
  <c r="AI36" i="6"/>
  <c r="U35" i="63" s="1"/>
  <c r="AG35" i="63" s="1"/>
  <c r="K36" i="53"/>
  <c r="L36" i="53" s="1"/>
  <c r="AW8" i="55"/>
  <c r="AX8" i="55" s="1"/>
  <c r="AY8" i="55" s="1"/>
  <c r="V7" i="68" s="1"/>
  <c r="AH7" i="68" s="1"/>
  <c r="BC8" i="55"/>
  <c r="BD8" i="55" s="1"/>
  <c r="BE8" i="55" s="1"/>
  <c r="W7" i="68" s="1"/>
  <c r="AI7" i="68" s="1"/>
  <c r="AE8" i="55"/>
  <c r="AF8" i="55" s="1"/>
  <c r="AG8" i="55" s="1"/>
  <c r="S7" i="68" s="1"/>
  <c r="AE7" i="68" s="1"/>
  <c r="Y8" i="55"/>
  <c r="Z8" i="55" s="1"/>
  <c r="AA8" i="55" s="1"/>
  <c r="R7" i="68" s="1"/>
  <c r="AD7" i="68" s="1"/>
  <c r="AK8" i="55"/>
  <c r="AL8" i="55" s="1"/>
  <c r="AM8" i="55" s="1"/>
  <c r="T7" i="68" s="1"/>
  <c r="AF7" i="68" s="1"/>
  <c r="BO8" i="55"/>
  <c r="BP8" i="55" s="1"/>
  <c r="BQ8" i="55" s="1"/>
  <c r="Y7" i="68" s="1"/>
  <c r="AK7" i="68" s="1"/>
  <c r="BI8" i="55"/>
  <c r="BJ8" i="55" s="1"/>
  <c r="BK8" i="55" s="1"/>
  <c r="X7" i="68" s="1"/>
  <c r="AJ7" i="68" s="1"/>
  <c r="BU8" i="55"/>
  <c r="BV8" i="55" s="1"/>
  <c r="BW8" i="55" s="1"/>
  <c r="Z7" i="68" s="1"/>
  <c r="AL7" i="68" s="1"/>
  <c r="S8" i="55"/>
  <c r="T8" i="55" s="1"/>
  <c r="U8" i="55" s="1"/>
  <c r="Q7" i="68" s="1"/>
  <c r="AC7" i="68" s="1"/>
  <c r="CA8" i="55"/>
  <c r="CB8" i="55" s="1"/>
  <c r="CC8" i="55" s="1"/>
  <c r="AA7" i="68" s="1"/>
  <c r="AM7" i="68" s="1"/>
  <c r="AQ8" i="55"/>
  <c r="AR8" i="55" s="1"/>
  <c r="AS8" i="55" s="1"/>
  <c r="U7" i="68" s="1"/>
  <c r="AG7" i="68" s="1"/>
  <c r="M8" i="55"/>
  <c r="N8" i="55" s="1"/>
  <c r="O8" i="55" s="1"/>
  <c r="BE119" i="51"/>
  <c r="BF119" i="51" s="1"/>
  <c r="BG119" i="51" s="1"/>
  <c r="Y118" i="65" s="1"/>
  <c r="AK118" i="65" s="1"/>
  <c r="BW119" i="51"/>
  <c r="BX119" i="51" s="1"/>
  <c r="BY119" i="51" s="1"/>
  <c r="AB118" i="65" s="1"/>
  <c r="AN118" i="65" s="1"/>
  <c r="AM119" i="51"/>
  <c r="AN119" i="51" s="1"/>
  <c r="AO119" i="51" s="1"/>
  <c r="V118" i="65" s="1"/>
  <c r="AH118" i="65" s="1"/>
  <c r="AG119" i="51"/>
  <c r="AH119" i="51" s="1"/>
  <c r="AI119" i="51" s="1"/>
  <c r="U118" i="65" s="1"/>
  <c r="AG118" i="65" s="1"/>
  <c r="U119" i="51"/>
  <c r="V119" i="51" s="1"/>
  <c r="W119" i="51" s="1"/>
  <c r="S118" i="65" s="1"/>
  <c r="AE118" i="65" s="1"/>
  <c r="BQ119" i="51"/>
  <c r="BR119" i="51" s="1"/>
  <c r="BS119" i="51" s="1"/>
  <c r="AA118" i="65" s="1"/>
  <c r="AM118" i="65" s="1"/>
  <c r="AS119" i="51"/>
  <c r="AT119" i="51" s="1"/>
  <c r="AU119" i="51" s="1"/>
  <c r="W118" i="65" s="1"/>
  <c r="AI118" i="65" s="1"/>
  <c r="AY119" i="51"/>
  <c r="AZ119" i="51" s="1"/>
  <c r="BA119" i="51" s="1"/>
  <c r="X118" i="65" s="1"/>
  <c r="AJ118" i="65" s="1"/>
  <c r="AA119" i="51"/>
  <c r="AB119" i="51" s="1"/>
  <c r="AC119" i="51" s="1"/>
  <c r="T118" i="65" s="1"/>
  <c r="AF118" i="65" s="1"/>
  <c r="CC119" i="51"/>
  <c r="CD119" i="51" s="1"/>
  <c r="CE119" i="51" s="1"/>
  <c r="AC118" i="65" s="1"/>
  <c r="AO118" i="65" s="1"/>
  <c r="BK119" i="51"/>
  <c r="BL119" i="51" s="1"/>
  <c r="BM119" i="51" s="1"/>
  <c r="Z118" i="65" s="1"/>
  <c r="AL118" i="65" s="1"/>
  <c r="O119" i="51"/>
  <c r="P119" i="51" s="1"/>
  <c r="AI119" i="6"/>
  <c r="U118" i="63" s="1"/>
  <c r="AG118" i="63" s="1"/>
  <c r="K119" i="53"/>
  <c r="L119" i="53" s="1"/>
  <c r="J67" i="80"/>
  <c r="N67" i="80"/>
  <c r="O67" i="80" s="1"/>
  <c r="CC55" i="6"/>
  <c r="CD55" i="6" s="1"/>
  <c r="BQ55" i="6"/>
  <c r="BR55" i="6" s="1"/>
  <c r="AY55" i="6"/>
  <c r="AZ55" i="6" s="1"/>
  <c r="AG55" i="6"/>
  <c r="AH55" i="6" s="1"/>
  <c r="BW55" i="6"/>
  <c r="BX55" i="6" s="1"/>
  <c r="AS55" i="6"/>
  <c r="AT55" i="6" s="1"/>
  <c r="AA55" i="6"/>
  <c r="AB55" i="6" s="1"/>
  <c r="BK55" i="6"/>
  <c r="BL55" i="6" s="1"/>
  <c r="BE55" i="6"/>
  <c r="BF55" i="6" s="1"/>
  <c r="AM55" i="6"/>
  <c r="AN55" i="6" s="1"/>
  <c r="U55" i="6"/>
  <c r="V55" i="6" s="1"/>
  <c r="O55" i="6"/>
  <c r="P55" i="6" s="1"/>
  <c r="S55" i="88" s="1"/>
  <c r="N138" i="80"/>
  <c r="O138" i="80" s="1"/>
  <c r="J138" i="80"/>
  <c r="N79" i="80"/>
  <c r="O79" i="80" s="1"/>
  <c r="J79" i="80"/>
  <c r="AK124" i="55"/>
  <c r="AL124" i="55" s="1"/>
  <c r="AM124" i="55" s="1"/>
  <c r="T123" i="68" s="1"/>
  <c r="AF123" i="68" s="1"/>
  <c r="BC124" i="55"/>
  <c r="BD124" i="55" s="1"/>
  <c r="BE124" i="55" s="1"/>
  <c r="W123" i="68" s="1"/>
  <c r="AI123" i="68" s="1"/>
  <c r="AW124" i="55"/>
  <c r="AX124" i="55" s="1"/>
  <c r="AY124" i="55" s="1"/>
  <c r="V123" i="68" s="1"/>
  <c r="AH123" i="68" s="1"/>
  <c r="AE124" i="55"/>
  <c r="AF124" i="55" s="1"/>
  <c r="AG124" i="55" s="1"/>
  <c r="S123" i="68" s="1"/>
  <c r="AE123" i="68" s="1"/>
  <c r="Y124" i="55"/>
  <c r="Z124" i="55" s="1"/>
  <c r="AA124" i="55" s="1"/>
  <c r="R123" i="68" s="1"/>
  <c r="AD123" i="68" s="1"/>
  <c r="BO124" i="55"/>
  <c r="BP124" i="55" s="1"/>
  <c r="BQ124" i="55" s="1"/>
  <c r="Y123" i="68" s="1"/>
  <c r="AK123" i="68" s="1"/>
  <c r="CA124" i="55"/>
  <c r="CB124" i="55" s="1"/>
  <c r="CC124" i="55" s="1"/>
  <c r="AA123" i="68" s="1"/>
  <c r="AM123" i="68" s="1"/>
  <c r="S124" i="55"/>
  <c r="T124" i="55" s="1"/>
  <c r="U124" i="55" s="1"/>
  <c r="Q123" i="68" s="1"/>
  <c r="AC123" i="68" s="1"/>
  <c r="BU124" i="55"/>
  <c r="BV124" i="55" s="1"/>
  <c r="BW124" i="55" s="1"/>
  <c r="Z123" i="68" s="1"/>
  <c r="AL123" i="68" s="1"/>
  <c r="M124" i="55"/>
  <c r="N124" i="55" s="1"/>
  <c r="O124" i="55" s="1"/>
  <c r="BI124" i="55"/>
  <c r="BJ124" i="55" s="1"/>
  <c r="BK124" i="55" s="1"/>
  <c r="X123" i="68" s="1"/>
  <c r="AJ123" i="68" s="1"/>
  <c r="AQ124" i="55"/>
  <c r="AR124" i="55" s="1"/>
  <c r="AS124" i="55" s="1"/>
  <c r="U123" i="68" s="1"/>
  <c r="AG123" i="68" s="1"/>
  <c r="AA86" i="51"/>
  <c r="AB86" i="51" s="1"/>
  <c r="AC86" i="51" s="1"/>
  <c r="T85" i="65" s="1"/>
  <c r="AF85" i="65" s="1"/>
  <c r="AM86" i="51"/>
  <c r="AN86" i="51" s="1"/>
  <c r="AO86" i="51" s="1"/>
  <c r="V85" i="65" s="1"/>
  <c r="AH85" i="65" s="1"/>
  <c r="BK86" i="51"/>
  <c r="BL86" i="51" s="1"/>
  <c r="BM86" i="51" s="1"/>
  <c r="Z85" i="65" s="1"/>
  <c r="AL85" i="65" s="1"/>
  <c r="AS86" i="51"/>
  <c r="AT86" i="51" s="1"/>
  <c r="AU86" i="51" s="1"/>
  <c r="W85" i="65" s="1"/>
  <c r="AI85" i="65" s="1"/>
  <c r="BE86" i="51"/>
  <c r="BF86" i="51" s="1"/>
  <c r="BG86" i="51" s="1"/>
  <c r="Y85" i="65" s="1"/>
  <c r="AK85" i="65" s="1"/>
  <c r="BQ86" i="51"/>
  <c r="BR86" i="51" s="1"/>
  <c r="BS86" i="51" s="1"/>
  <c r="AA85" i="65" s="1"/>
  <c r="AM85" i="65" s="1"/>
  <c r="CC86" i="51"/>
  <c r="CD86" i="51" s="1"/>
  <c r="CE86" i="51" s="1"/>
  <c r="AC85" i="65" s="1"/>
  <c r="AO85" i="65" s="1"/>
  <c r="BW86" i="51"/>
  <c r="BX86" i="51" s="1"/>
  <c r="BY86" i="51" s="1"/>
  <c r="AB85" i="65" s="1"/>
  <c r="AN85" i="65" s="1"/>
  <c r="AY86" i="51"/>
  <c r="AZ86" i="51" s="1"/>
  <c r="BA86" i="51" s="1"/>
  <c r="X85" i="65" s="1"/>
  <c r="AJ85" i="65" s="1"/>
  <c r="AG86" i="51"/>
  <c r="AH86" i="51" s="1"/>
  <c r="AI86" i="51" s="1"/>
  <c r="U85" i="65" s="1"/>
  <c r="AG85" i="65" s="1"/>
  <c r="U86" i="51"/>
  <c r="V86" i="51" s="1"/>
  <c r="W86" i="51" s="1"/>
  <c r="S85" i="65" s="1"/>
  <c r="AE85" i="65" s="1"/>
  <c r="O86" i="51"/>
  <c r="P86" i="51" s="1"/>
  <c r="AM141" i="51"/>
  <c r="AN141" i="51" s="1"/>
  <c r="AO141" i="51" s="1"/>
  <c r="V140" i="65" s="1"/>
  <c r="AH140" i="65" s="1"/>
  <c r="AG141" i="51"/>
  <c r="AH141" i="51" s="1"/>
  <c r="AI141" i="51" s="1"/>
  <c r="U140" i="65" s="1"/>
  <c r="AG140" i="65" s="1"/>
  <c r="BQ141" i="51"/>
  <c r="BR141" i="51" s="1"/>
  <c r="BS141" i="51" s="1"/>
  <c r="AA140" i="65" s="1"/>
  <c r="AM140" i="65" s="1"/>
  <c r="BK141" i="51"/>
  <c r="BL141" i="51" s="1"/>
  <c r="BM141" i="51" s="1"/>
  <c r="Z140" i="65" s="1"/>
  <c r="AL140" i="65" s="1"/>
  <c r="AS141" i="51"/>
  <c r="AT141" i="51" s="1"/>
  <c r="AU141" i="51" s="1"/>
  <c r="W140" i="65" s="1"/>
  <c r="AI140" i="65" s="1"/>
  <c r="BE141" i="51"/>
  <c r="BF141" i="51" s="1"/>
  <c r="BG141" i="51" s="1"/>
  <c r="Y140" i="65" s="1"/>
  <c r="AK140" i="65" s="1"/>
  <c r="BW141" i="51"/>
  <c r="BX141" i="51" s="1"/>
  <c r="BY141" i="51" s="1"/>
  <c r="AB140" i="65" s="1"/>
  <c r="AN140" i="65" s="1"/>
  <c r="AA141" i="51"/>
  <c r="AB141" i="51" s="1"/>
  <c r="AC141" i="51" s="1"/>
  <c r="T140" i="65" s="1"/>
  <c r="AF140" i="65" s="1"/>
  <c r="U141" i="51"/>
  <c r="V141" i="51" s="1"/>
  <c r="W141" i="51" s="1"/>
  <c r="S140" i="65" s="1"/>
  <c r="AE140" i="65" s="1"/>
  <c r="CC141" i="51"/>
  <c r="CD141" i="51" s="1"/>
  <c r="CE141" i="51" s="1"/>
  <c r="AC140" i="65" s="1"/>
  <c r="AO140" i="65" s="1"/>
  <c r="AY141" i="51"/>
  <c r="AZ141" i="51" s="1"/>
  <c r="BA141" i="51" s="1"/>
  <c r="X140" i="65" s="1"/>
  <c r="AJ140" i="65" s="1"/>
  <c r="O141" i="51"/>
  <c r="P141" i="51" s="1"/>
  <c r="CA35" i="55"/>
  <c r="CB35" i="55" s="1"/>
  <c r="CC35" i="55" s="1"/>
  <c r="AA34" i="68" s="1"/>
  <c r="AM34" i="68" s="1"/>
  <c r="BU35" i="55"/>
  <c r="BV35" i="55" s="1"/>
  <c r="BW35" i="55" s="1"/>
  <c r="Z34" i="68" s="1"/>
  <c r="AL34" i="68" s="1"/>
  <c r="BO35" i="55"/>
  <c r="BP35" i="55" s="1"/>
  <c r="BQ35" i="55" s="1"/>
  <c r="Y34" i="68" s="1"/>
  <c r="AK34" i="68" s="1"/>
  <c r="AE35" i="55"/>
  <c r="AF35" i="55" s="1"/>
  <c r="AG35" i="55" s="1"/>
  <c r="S34" i="68" s="1"/>
  <c r="AE34" i="68" s="1"/>
  <c r="AK35" i="55"/>
  <c r="AL35" i="55" s="1"/>
  <c r="AM35" i="55" s="1"/>
  <c r="T34" i="68" s="1"/>
  <c r="AF34" i="68" s="1"/>
  <c r="S35" i="55"/>
  <c r="T35" i="55" s="1"/>
  <c r="U35" i="55" s="1"/>
  <c r="Q34" i="68" s="1"/>
  <c r="AC34" i="68" s="1"/>
  <c r="AQ35" i="55"/>
  <c r="AR35" i="55" s="1"/>
  <c r="AS35" i="55" s="1"/>
  <c r="U34" i="68" s="1"/>
  <c r="AG34" i="68" s="1"/>
  <c r="Y35" i="55"/>
  <c r="Z35" i="55" s="1"/>
  <c r="AA35" i="55" s="1"/>
  <c r="R34" i="68" s="1"/>
  <c r="AD34" i="68" s="1"/>
  <c r="BC35" i="55"/>
  <c r="BD35" i="55" s="1"/>
  <c r="BE35" i="55" s="1"/>
  <c r="W34" i="68" s="1"/>
  <c r="AI34" i="68" s="1"/>
  <c r="AW35" i="55"/>
  <c r="AX35" i="55" s="1"/>
  <c r="AY35" i="55" s="1"/>
  <c r="V34" i="68" s="1"/>
  <c r="AH34" i="68" s="1"/>
  <c r="BI35" i="55"/>
  <c r="BJ35" i="55" s="1"/>
  <c r="BK35" i="55" s="1"/>
  <c r="X34" i="68" s="1"/>
  <c r="AJ34" i="68" s="1"/>
  <c r="M35" i="55"/>
  <c r="N35" i="55" s="1"/>
  <c r="O35" i="55" s="1"/>
  <c r="AU74" i="6"/>
  <c r="W73" i="63" s="1"/>
  <c r="AI73" i="63" s="1"/>
  <c r="O74" i="53"/>
  <c r="P74" i="53" s="1"/>
  <c r="BS40" i="6"/>
  <c r="AA39" i="63" s="1"/>
  <c r="AM39" i="63" s="1"/>
  <c r="W40" i="53"/>
  <c r="X40" i="53" s="1"/>
  <c r="AM61" i="51"/>
  <c r="AN61" i="51" s="1"/>
  <c r="AO61" i="51" s="1"/>
  <c r="V60" i="65" s="1"/>
  <c r="AH60" i="65" s="1"/>
  <c r="AG61" i="51"/>
  <c r="AH61" i="51" s="1"/>
  <c r="AI61" i="51" s="1"/>
  <c r="U60" i="65" s="1"/>
  <c r="AG60" i="65" s="1"/>
  <c r="AA61" i="51"/>
  <c r="AB61" i="51" s="1"/>
  <c r="AC61" i="51" s="1"/>
  <c r="T60" i="65" s="1"/>
  <c r="AF60" i="65" s="1"/>
  <c r="AS61" i="51"/>
  <c r="AT61" i="51" s="1"/>
  <c r="AU61" i="51" s="1"/>
  <c r="W60" i="65" s="1"/>
  <c r="AI60" i="65" s="1"/>
  <c r="BQ61" i="51"/>
  <c r="BR61" i="51" s="1"/>
  <c r="BS61" i="51" s="1"/>
  <c r="AA60" i="65" s="1"/>
  <c r="AM60" i="65" s="1"/>
  <c r="AY61" i="51"/>
  <c r="AZ61" i="51" s="1"/>
  <c r="BA61" i="51" s="1"/>
  <c r="X60" i="65" s="1"/>
  <c r="AJ60" i="65" s="1"/>
  <c r="BK61" i="51"/>
  <c r="BL61" i="51" s="1"/>
  <c r="BM61" i="51" s="1"/>
  <c r="Z60" i="65" s="1"/>
  <c r="AL60" i="65" s="1"/>
  <c r="BW61" i="51"/>
  <c r="BX61" i="51" s="1"/>
  <c r="BY61" i="51" s="1"/>
  <c r="AB60" i="65" s="1"/>
  <c r="AN60" i="65" s="1"/>
  <c r="CC61" i="51"/>
  <c r="CD61" i="51" s="1"/>
  <c r="CE61" i="51" s="1"/>
  <c r="AC60" i="65" s="1"/>
  <c r="AO60" i="65" s="1"/>
  <c r="BE61" i="51"/>
  <c r="BF61" i="51" s="1"/>
  <c r="BG61" i="51" s="1"/>
  <c r="Y60" i="65" s="1"/>
  <c r="AK60" i="65" s="1"/>
  <c r="U61" i="51"/>
  <c r="V61" i="51" s="1"/>
  <c r="W61" i="51" s="1"/>
  <c r="S60" i="65" s="1"/>
  <c r="AE60" i="65" s="1"/>
  <c r="O61" i="51"/>
  <c r="P61" i="51" s="1"/>
  <c r="BM35" i="6"/>
  <c r="Z34" i="63" s="1"/>
  <c r="AL34" i="63" s="1"/>
  <c r="U35" i="53"/>
  <c r="V35" i="53" s="1"/>
  <c r="AO46" i="6"/>
  <c r="V45" i="63" s="1"/>
  <c r="AH45" i="63" s="1"/>
  <c r="M46" i="53"/>
  <c r="N46" i="53" s="1"/>
  <c r="W100" i="6"/>
  <c r="S99" i="63" s="1"/>
  <c r="AE99" i="63" s="1"/>
  <c r="G100" i="53"/>
  <c r="H100" i="53" s="1"/>
  <c r="G6" i="56"/>
  <c r="Q4" i="63"/>
  <c r="R4" i="63"/>
  <c r="AA29" i="53"/>
  <c r="AB29" i="53" s="1"/>
  <c r="CE29" i="6"/>
  <c r="AC28" i="63" s="1"/>
  <c r="AO28" i="63" s="1"/>
  <c r="N107" i="80"/>
  <c r="O107" i="80" s="1"/>
  <c r="J107" i="80"/>
  <c r="BY63" i="6"/>
  <c r="AB62" i="63" s="1"/>
  <c r="AN62" i="63" s="1"/>
  <c r="Y63" i="53"/>
  <c r="Z63" i="53" s="1"/>
  <c r="W143" i="6"/>
  <c r="S142" i="63" s="1"/>
  <c r="AE142" i="63" s="1"/>
  <c r="G143" i="53"/>
  <c r="H143" i="53" s="1"/>
  <c r="AC125" i="6"/>
  <c r="T124" i="63" s="1"/>
  <c r="AF124" i="63" s="1"/>
  <c r="I125" i="53"/>
  <c r="J125" i="53" s="1"/>
  <c r="BM122" i="6"/>
  <c r="Z121" i="63" s="1"/>
  <c r="AL121" i="63" s="1"/>
  <c r="U122" i="53"/>
  <c r="V122" i="53" s="1"/>
  <c r="N110" i="80"/>
  <c r="O110" i="80" s="1"/>
  <c r="J110" i="80"/>
  <c r="BM81" i="6"/>
  <c r="Z80" i="63" s="1"/>
  <c r="AL80" i="63" s="1"/>
  <c r="U81" i="53"/>
  <c r="V81" i="53" s="1"/>
  <c r="BG52" i="6"/>
  <c r="Y51" i="63" s="1"/>
  <c r="AK51" i="63" s="1"/>
  <c r="S52" i="53"/>
  <c r="T52" i="53" s="1"/>
  <c r="S83" i="55"/>
  <c r="T83" i="55" s="1"/>
  <c r="U83" i="55" s="1"/>
  <c r="Q82" i="68" s="1"/>
  <c r="AC82" i="68" s="1"/>
  <c r="AK83" i="55"/>
  <c r="AL83" i="55" s="1"/>
  <c r="AM83" i="55" s="1"/>
  <c r="T82" i="68" s="1"/>
  <c r="AF82" i="68" s="1"/>
  <c r="AW83" i="55"/>
  <c r="AX83" i="55" s="1"/>
  <c r="AY83" i="55" s="1"/>
  <c r="V82" i="68" s="1"/>
  <c r="AH82" i="68" s="1"/>
  <c r="BI83" i="55"/>
  <c r="BJ83" i="55" s="1"/>
  <c r="BK83" i="55" s="1"/>
  <c r="X82" i="68" s="1"/>
  <c r="AJ82" i="68" s="1"/>
  <c r="Y83" i="55"/>
  <c r="Z83" i="55" s="1"/>
  <c r="AA83" i="55" s="1"/>
  <c r="R82" i="68" s="1"/>
  <c r="AD82" i="68" s="1"/>
  <c r="AQ83" i="55"/>
  <c r="AR83" i="55" s="1"/>
  <c r="AS83" i="55" s="1"/>
  <c r="U82" i="68" s="1"/>
  <c r="AG82" i="68" s="1"/>
  <c r="BO83" i="55"/>
  <c r="BP83" i="55" s="1"/>
  <c r="BQ83" i="55" s="1"/>
  <c r="Y82" i="68" s="1"/>
  <c r="AK82" i="68" s="1"/>
  <c r="CA83" i="55"/>
  <c r="CB83" i="55" s="1"/>
  <c r="CC83" i="55" s="1"/>
  <c r="AA82" i="68" s="1"/>
  <c r="AM82" i="68" s="1"/>
  <c r="BU83" i="55"/>
  <c r="BV83" i="55" s="1"/>
  <c r="BW83" i="55" s="1"/>
  <c r="Z82" i="68" s="1"/>
  <c r="AL82" i="68" s="1"/>
  <c r="BC83" i="55"/>
  <c r="BD83" i="55" s="1"/>
  <c r="BE83" i="55" s="1"/>
  <c r="W82" i="68" s="1"/>
  <c r="AI82" i="68" s="1"/>
  <c r="AE83" i="55"/>
  <c r="AF83" i="55" s="1"/>
  <c r="AG83" i="55" s="1"/>
  <c r="S82" i="68" s="1"/>
  <c r="AE82" i="68" s="1"/>
  <c r="M83" i="55"/>
  <c r="N83" i="55" s="1"/>
  <c r="O83" i="55" s="1"/>
  <c r="AA76" i="53"/>
  <c r="AB76" i="53" s="1"/>
  <c r="CE76" i="6"/>
  <c r="AC75" i="63" s="1"/>
  <c r="AO75" i="63" s="1"/>
  <c r="J115" i="80"/>
  <c r="N115" i="80"/>
  <c r="O115" i="80" s="1"/>
  <c r="N131" i="80"/>
  <c r="O131" i="80" s="1"/>
  <c r="J131" i="80"/>
  <c r="F32" i="56"/>
  <c r="Q31" i="6"/>
  <c r="E31" i="53"/>
  <c r="AI108" i="6"/>
  <c r="U107" i="63" s="1"/>
  <c r="AG107" i="63" s="1"/>
  <c r="K108" i="53"/>
  <c r="L108" i="53" s="1"/>
  <c r="BG115" i="6"/>
  <c r="Y114" i="63" s="1"/>
  <c r="AK114" i="63" s="1"/>
  <c r="S115" i="53"/>
  <c r="T115" i="53" s="1"/>
  <c r="AQ53" i="55"/>
  <c r="AR53" i="55" s="1"/>
  <c r="AS53" i="55" s="1"/>
  <c r="U52" i="68" s="1"/>
  <c r="AG52" i="68" s="1"/>
  <c r="BO53" i="55"/>
  <c r="BP53" i="55" s="1"/>
  <c r="BQ53" i="55" s="1"/>
  <c r="Y52" i="68" s="1"/>
  <c r="AK52" i="68" s="1"/>
  <c r="S53" i="55"/>
  <c r="T53" i="55" s="1"/>
  <c r="U53" i="55" s="1"/>
  <c r="Q52" i="68" s="1"/>
  <c r="AC52" i="68" s="1"/>
  <c r="AK53" i="55"/>
  <c r="AL53" i="55" s="1"/>
  <c r="AM53" i="55" s="1"/>
  <c r="T52" i="68" s="1"/>
  <c r="AF52" i="68" s="1"/>
  <c r="CA53" i="55"/>
  <c r="CB53" i="55" s="1"/>
  <c r="CC53" i="55" s="1"/>
  <c r="AA52" i="68" s="1"/>
  <c r="AM52" i="68" s="1"/>
  <c r="AE53" i="55"/>
  <c r="AF53" i="55" s="1"/>
  <c r="AG53" i="55" s="1"/>
  <c r="S52" i="68" s="1"/>
  <c r="AE52" i="68" s="1"/>
  <c r="AW53" i="55"/>
  <c r="AX53" i="55" s="1"/>
  <c r="AY53" i="55" s="1"/>
  <c r="V52" i="68" s="1"/>
  <c r="AH52" i="68" s="1"/>
  <c r="BC53" i="55"/>
  <c r="BD53" i="55" s="1"/>
  <c r="BE53" i="55" s="1"/>
  <c r="W52" i="68" s="1"/>
  <c r="AI52" i="68" s="1"/>
  <c r="BU53" i="55"/>
  <c r="BV53" i="55" s="1"/>
  <c r="BW53" i="55" s="1"/>
  <c r="Z52" i="68" s="1"/>
  <c r="AL52" i="68" s="1"/>
  <c r="Y53" i="55"/>
  <c r="Z53" i="55" s="1"/>
  <c r="AA53" i="55" s="1"/>
  <c r="R52" i="68" s="1"/>
  <c r="AD52" i="68" s="1"/>
  <c r="M53" i="55"/>
  <c r="N53" i="55" s="1"/>
  <c r="O53" i="55" s="1"/>
  <c r="BI53" i="55"/>
  <c r="BJ53" i="55" s="1"/>
  <c r="BK53" i="55" s="1"/>
  <c r="X52" i="68" s="1"/>
  <c r="AJ52" i="68" s="1"/>
  <c r="Q121" i="63"/>
  <c r="R121" i="63"/>
  <c r="AD121" i="63" s="1"/>
  <c r="G123" i="56"/>
  <c r="AU14" i="6"/>
  <c r="W13" i="63" s="1"/>
  <c r="AI13" i="63" s="1"/>
  <c r="O14" i="53"/>
  <c r="P14" i="53" s="1"/>
  <c r="BY92" i="6"/>
  <c r="AB91" i="63" s="1"/>
  <c r="AN91" i="63" s="1"/>
  <c r="Y92" i="53"/>
  <c r="Z92" i="53" s="1"/>
  <c r="J66" i="80"/>
  <c r="N66" i="80"/>
  <c r="O66" i="80" s="1"/>
  <c r="CE123" i="6"/>
  <c r="AC122" i="63" s="1"/>
  <c r="AO122" i="63" s="1"/>
  <c r="AA123" i="53"/>
  <c r="AB123" i="53" s="1"/>
  <c r="AO66" i="6"/>
  <c r="V65" i="63" s="1"/>
  <c r="AH65" i="63" s="1"/>
  <c r="M66" i="53"/>
  <c r="N66" i="53" s="1"/>
  <c r="W139" i="6"/>
  <c r="S138" i="63" s="1"/>
  <c r="AE138" i="63" s="1"/>
  <c r="G139" i="53"/>
  <c r="H139" i="53" s="1"/>
  <c r="F328" i="56"/>
  <c r="F24" i="53"/>
  <c r="W145" i="6"/>
  <c r="S144" i="63" s="1"/>
  <c r="AE144" i="63" s="1"/>
  <c r="G145" i="53"/>
  <c r="H145" i="53" s="1"/>
  <c r="BM19" i="6"/>
  <c r="Z18" i="63" s="1"/>
  <c r="AL18" i="63" s="1"/>
  <c r="U19" i="53"/>
  <c r="V19" i="53" s="1"/>
  <c r="AG117" i="51"/>
  <c r="AH117" i="51" s="1"/>
  <c r="AI117" i="51" s="1"/>
  <c r="U116" i="65" s="1"/>
  <c r="AG116" i="65" s="1"/>
  <c r="BW117" i="51"/>
  <c r="BX117" i="51" s="1"/>
  <c r="BY117" i="51" s="1"/>
  <c r="AB116" i="65" s="1"/>
  <c r="AN116" i="65" s="1"/>
  <c r="AS117" i="51"/>
  <c r="AT117" i="51" s="1"/>
  <c r="AU117" i="51" s="1"/>
  <c r="W116" i="65" s="1"/>
  <c r="AI116" i="65" s="1"/>
  <c r="U117" i="51"/>
  <c r="V117" i="51" s="1"/>
  <c r="W117" i="51" s="1"/>
  <c r="S116" i="65" s="1"/>
  <c r="AE116" i="65" s="1"/>
  <c r="BQ117" i="51"/>
  <c r="BR117" i="51" s="1"/>
  <c r="BS117" i="51" s="1"/>
  <c r="AA116" i="65" s="1"/>
  <c r="AM116" i="65" s="1"/>
  <c r="BE117" i="51"/>
  <c r="BF117" i="51" s="1"/>
  <c r="BG117" i="51" s="1"/>
  <c r="Y116" i="65" s="1"/>
  <c r="AK116" i="65" s="1"/>
  <c r="BK117" i="51"/>
  <c r="BL117" i="51" s="1"/>
  <c r="BM117" i="51" s="1"/>
  <c r="Z116" i="65" s="1"/>
  <c r="AL116" i="65" s="1"/>
  <c r="AM117" i="51"/>
  <c r="AN117" i="51" s="1"/>
  <c r="AO117" i="51" s="1"/>
  <c r="V116" i="65" s="1"/>
  <c r="AH116" i="65" s="1"/>
  <c r="CC117" i="51"/>
  <c r="CD117" i="51" s="1"/>
  <c r="CE117" i="51" s="1"/>
  <c r="AC116" i="65" s="1"/>
  <c r="AO116" i="65" s="1"/>
  <c r="AY117" i="51"/>
  <c r="AZ117" i="51" s="1"/>
  <c r="BA117" i="51" s="1"/>
  <c r="X116" i="65" s="1"/>
  <c r="AJ116" i="65" s="1"/>
  <c r="AA117" i="51"/>
  <c r="AB117" i="51" s="1"/>
  <c r="AC117" i="51" s="1"/>
  <c r="T116" i="65" s="1"/>
  <c r="AF116" i="65" s="1"/>
  <c r="O117" i="51"/>
  <c r="P117" i="51" s="1"/>
  <c r="AU126" i="6"/>
  <c r="W125" i="63" s="1"/>
  <c r="AI125" i="63" s="1"/>
  <c r="O126" i="53"/>
  <c r="P126" i="53" s="1"/>
  <c r="AA34" i="53"/>
  <c r="AB34" i="53" s="1"/>
  <c r="CE34" i="6"/>
  <c r="AC33" i="63" s="1"/>
  <c r="AO33" i="63" s="1"/>
  <c r="AC64" i="6"/>
  <c r="T63" i="63" s="1"/>
  <c r="AF63" i="63" s="1"/>
  <c r="I64" i="53"/>
  <c r="J64" i="53" s="1"/>
  <c r="J38" i="80"/>
  <c r="N38" i="80"/>
  <c r="O38" i="80" s="1"/>
  <c r="BM87" i="6"/>
  <c r="Z86" i="63" s="1"/>
  <c r="AL86" i="63" s="1"/>
  <c r="U87" i="53"/>
  <c r="V87" i="53" s="1"/>
  <c r="AA68" i="53"/>
  <c r="AB68" i="53" s="1"/>
  <c r="CE68" i="6"/>
  <c r="AC67" i="63" s="1"/>
  <c r="AO67" i="63" s="1"/>
  <c r="AS136" i="51"/>
  <c r="AT136" i="51" s="1"/>
  <c r="AU136" i="51" s="1"/>
  <c r="W135" i="65" s="1"/>
  <c r="AI135" i="65" s="1"/>
  <c r="BE136" i="51"/>
  <c r="BF136" i="51" s="1"/>
  <c r="BG136" i="51" s="1"/>
  <c r="Y135" i="65" s="1"/>
  <c r="AK135" i="65" s="1"/>
  <c r="BQ136" i="51"/>
  <c r="BR136" i="51" s="1"/>
  <c r="BS136" i="51" s="1"/>
  <c r="AA135" i="65" s="1"/>
  <c r="AM135" i="65" s="1"/>
  <c r="BW136" i="51"/>
  <c r="BX136" i="51" s="1"/>
  <c r="BY136" i="51" s="1"/>
  <c r="AB135" i="65" s="1"/>
  <c r="AN135" i="65" s="1"/>
  <c r="AG136" i="51"/>
  <c r="AH136" i="51" s="1"/>
  <c r="AI136" i="51" s="1"/>
  <c r="U135" i="65" s="1"/>
  <c r="AG135" i="65" s="1"/>
  <c r="BK136" i="51"/>
  <c r="BL136" i="51" s="1"/>
  <c r="BM136" i="51" s="1"/>
  <c r="Z135" i="65" s="1"/>
  <c r="AL135" i="65" s="1"/>
  <c r="AA136" i="51"/>
  <c r="AB136" i="51" s="1"/>
  <c r="AC136" i="51" s="1"/>
  <c r="T135" i="65" s="1"/>
  <c r="AF135" i="65" s="1"/>
  <c r="CC136" i="51"/>
  <c r="CD136" i="51" s="1"/>
  <c r="CE136" i="51" s="1"/>
  <c r="AC135" i="65" s="1"/>
  <c r="AO135" i="65" s="1"/>
  <c r="AY136" i="51"/>
  <c r="AZ136" i="51" s="1"/>
  <c r="BA136" i="51" s="1"/>
  <c r="X135" i="65" s="1"/>
  <c r="AJ135" i="65" s="1"/>
  <c r="AM136" i="51"/>
  <c r="AN136" i="51" s="1"/>
  <c r="AO136" i="51" s="1"/>
  <c r="V135" i="65" s="1"/>
  <c r="AH135" i="65" s="1"/>
  <c r="U136" i="51"/>
  <c r="V136" i="51" s="1"/>
  <c r="W136" i="51" s="1"/>
  <c r="S135" i="65" s="1"/>
  <c r="AE135" i="65" s="1"/>
  <c r="O136" i="51"/>
  <c r="P136" i="51" s="1"/>
  <c r="BA38" i="6"/>
  <c r="X37" i="63" s="1"/>
  <c r="AJ37" i="63" s="1"/>
  <c r="Q38" i="53"/>
  <c r="R38" i="53" s="1"/>
  <c r="AO43" i="6"/>
  <c r="V42" i="63" s="1"/>
  <c r="AH42" i="63" s="1"/>
  <c r="M43" i="53"/>
  <c r="N43" i="53" s="1"/>
  <c r="BG12" i="6"/>
  <c r="Y11" i="63" s="1"/>
  <c r="S12" i="53"/>
  <c r="T12" i="53" s="1"/>
  <c r="BS6" i="6"/>
  <c r="AA5" i="63" s="1"/>
  <c r="W6" i="53"/>
  <c r="X6" i="53" s="1"/>
  <c r="BM37" i="6"/>
  <c r="Z36" i="63" s="1"/>
  <c r="AL36" i="63" s="1"/>
  <c r="U37" i="53"/>
  <c r="V37" i="53" s="1"/>
  <c r="W69" i="6"/>
  <c r="S68" i="63" s="1"/>
  <c r="AE68" i="63" s="1"/>
  <c r="G69" i="53"/>
  <c r="H69" i="53" s="1"/>
  <c r="BS114" i="6"/>
  <c r="AA113" i="63" s="1"/>
  <c r="AM113" i="63" s="1"/>
  <c r="W114" i="53"/>
  <c r="X114" i="53" s="1"/>
  <c r="J134" i="80"/>
  <c r="N134" i="80"/>
  <c r="O134" i="80" s="1"/>
  <c r="AG102" i="51"/>
  <c r="AH102" i="51" s="1"/>
  <c r="AI102" i="51" s="1"/>
  <c r="U101" i="65" s="1"/>
  <c r="AG101" i="65" s="1"/>
  <c r="BQ102" i="51"/>
  <c r="BR102" i="51" s="1"/>
  <c r="BS102" i="51" s="1"/>
  <c r="AA101" i="65" s="1"/>
  <c r="AM101" i="65" s="1"/>
  <c r="AA102" i="51"/>
  <c r="AB102" i="51" s="1"/>
  <c r="AC102" i="51" s="1"/>
  <c r="T101" i="65" s="1"/>
  <c r="AF101" i="65" s="1"/>
  <c r="CC102" i="51"/>
  <c r="CD102" i="51" s="1"/>
  <c r="CE102" i="51" s="1"/>
  <c r="AC101" i="65" s="1"/>
  <c r="AO101" i="65" s="1"/>
  <c r="BE102" i="51"/>
  <c r="BF102" i="51" s="1"/>
  <c r="BG102" i="51" s="1"/>
  <c r="Y101" i="65" s="1"/>
  <c r="AK101" i="65" s="1"/>
  <c r="AY102" i="51"/>
  <c r="AZ102" i="51" s="1"/>
  <c r="BA102" i="51" s="1"/>
  <c r="X101" i="65" s="1"/>
  <c r="AJ101" i="65" s="1"/>
  <c r="AM102" i="51"/>
  <c r="AN102" i="51" s="1"/>
  <c r="AO102" i="51" s="1"/>
  <c r="V101" i="65" s="1"/>
  <c r="AH101" i="65" s="1"/>
  <c r="U102" i="51"/>
  <c r="V102" i="51" s="1"/>
  <c r="W102" i="51" s="1"/>
  <c r="S101" i="65" s="1"/>
  <c r="AE101" i="65" s="1"/>
  <c r="BK102" i="51"/>
  <c r="BL102" i="51" s="1"/>
  <c r="BM102" i="51" s="1"/>
  <c r="Z101" i="65" s="1"/>
  <c r="AL101" i="65" s="1"/>
  <c r="AS102" i="51"/>
  <c r="AT102" i="51" s="1"/>
  <c r="AU102" i="51" s="1"/>
  <c r="W101" i="65" s="1"/>
  <c r="AI101" i="65" s="1"/>
  <c r="BW102" i="51"/>
  <c r="BX102" i="51" s="1"/>
  <c r="BY102" i="51" s="1"/>
  <c r="AB101" i="65" s="1"/>
  <c r="AN101" i="65" s="1"/>
  <c r="O102" i="51"/>
  <c r="P102" i="51" s="1"/>
  <c r="BM96" i="6"/>
  <c r="Z95" i="63" s="1"/>
  <c r="AL95" i="63" s="1"/>
  <c r="U96" i="53"/>
  <c r="V96" i="53" s="1"/>
  <c r="BG50" i="6"/>
  <c r="Y49" i="63" s="1"/>
  <c r="AK49" i="63" s="1"/>
  <c r="S50" i="53"/>
  <c r="T50" i="53" s="1"/>
  <c r="AC21" i="6"/>
  <c r="T20" i="63" s="1"/>
  <c r="AF20" i="63" s="1"/>
  <c r="I21" i="53"/>
  <c r="J21" i="53" s="1"/>
  <c r="AC146" i="6"/>
  <c r="T145" i="63" s="1"/>
  <c r="AF145" i="63" s="1"/>
  <c r="I146" i="53"/>
  <c r="J146" i="53" s="1"/>
  <c r="AU102" i="6"/>
  <c r="W101" i="63" s="1"/>
  <c r="AI101" i="63" s="1"/>
  <c r="O102" i="53"/>
  <c r="P102" i="53" s="1"/>
  <c r="AC39" i="6"/>
  <c r="T38" i="63" s="1"/>
  <c r="AF38" i="63" s="1"/>
  <c r="I39" i="53"/>
  <c r="J39" i="53" s="1"/>
  <c r="AI148" i="6"/>
  <c r="U147" i="63" s="1"/>
  <c r="AG147" i="63" s="1"/>
  <c r="K148" i="53"/>
  <c r="L148" i="53" s="1"/>
  <c r="BS47" i="6"/>
  <c r="AA46" i="63" s="1"/>
  <c r="AM46" i="63" s="1"/>
  <c r="W47" i="53"/>
  <c r="X47" i="53" s="1"/>
  <c r="CE8" i="6"/>
  <c r="AC7" i="63" s="1"/>
  <c r="AA8" i="53"/>
  <c r="AB8" i="53" s="1"/>
  <c r="BS54" i="6"/>
  <c r="AA53" i="63" s="1"/>
  <c r="AM53" i="63" s="1"/>
  <c r="W54" i="53"/>
  <c r="X54" i="53" s="1"/>
  <c r="AA65" i="51"/>
  <c r="AB65" i="51" s="1"/>
  <c r="AC65" i="51" s="1"/>
  <c r="T64" i="65" s="1"/>
  <c r="AF64" i="65" s="1"/>
  <c r="CC65" i="51"/>
  <c r="CD65" i="51" s="1"/>
  <c r="CE65" i="51" s="1"/>
  <c r="AC64" i="65" s="1"/>
  <c r="AO64" i="65" s="1"/>
  <c r="BE65" i="51"/>
  <c r="BF65" i="51" s="1"/>
  <c r="BG65" i="51" s="1"/>
  <c r="Y64" i="65" s="1"/>
  <c r="AK64" i="65" s="1"/>
  <c r="AS65" i="51"/>
  <c r="AT65" i="51" s="1"/>
  <c r="AU65" i="51" s="1"/>
  <c r="W64" i="65" s="1"/>
  <c r="AI64" i="65" s="1"/>
  <c r="AG65" i="51"/>
  <c r="AH65" i="51" s="1"/>
  <c r="AI65" i="51" s="1"/>
  <c r="U64" i="65" s="1"/>
  <c r="AG64" i="65" s="1"/>
  <c r="BW65" i="51"/>
  <c r="BX65" i="51" s="1"/>
  <c r="BY65" i="51" s="1"/>
  <c r="AB64" i="65" s="1"/>
  <c r="AN64" i="65" s="1"/>
  <c r="BQ65" i="51"/>
  <c r="BR65" i="51" s="1"/>
  <c r="BS65" i="51" s="1"/>
  <c r="AA64" i="65" s="1"/>
  <c r="AM64" i="65" s="1"/>
  <c r="BK65" i="51"/>
  <c r="BL65" i="51" s="1"/>
  <c r="BM65" i="51" s="1"/>
  <c r="Z64" i="65" s="1"/>
  <c r="AL64" i="65" s="1"/>
  <c r="U65" i="51"/>
  <c r="V65" i="51" s="1"/>
  <c r="W65" i="51" s="1"/>
  <c r="S64" i="65" s="1"/>
  <c r="AE64" i="65" s="1"/>
  <c r="AM65" i="51"/>
  <c r="AN65" i="51" s="1"/>
  <c r="AO65" i="51" s="1"/>
  <c r="V64" i="65" s="1"/>
  <c r="AH64" i="65" s="1"/>
  <c r="AY65" i="51"/>
  <c r="AZ65" i="51" s="1"/>
  <c r="BA65" i="51" s="1"/>
  <c r="X64" i="65" s="1"/>
  <c r="AJ64" i="65" s="1"/>
  <c r="O65" i="51"/>
  <c r="P65" i="51" s="1"/>
  <c r="I77" i="53"/>
  <c r="J77" i="53" s="1"/>
  <c r="AC77" i="6"/>
  <c r="T76" i="63" s="1"/>
  <c r="AF76" i="63" s="1"/>
  <c r="F17" i="56"/>
  <c r="Q16" i="6"/>
  <c r="E16" i="53"/>
  <c r="AW49" i="55"/>
  <c r="AX49" i="55" s="1"/>
  <c r="AY49" i="55" s="1"/>
  <c r="V48" i="68" s="1"/>
  <c r="AH48" i="68" s="1"/>
  <c r="BU49" i="55"/>
  <c r="BV49" i="55" s="1"/>
  <c r="BW49" i="55" s="1"/>
  <c r="Z48" i="68" s="1"/>
  <c r="AL48" i="68" s="1"/>
  <c r="BC49" i="55"/>
  <c r="BD49" i="55" s="1"/>
  <c r="BE49" i="55" s="1"/>
  <c r="W48" i="68" s="1"/>
  <c r="AI48" i="68" s="1"/>
  <c r="CA49" i="55"/>
  <c r="CB49" i="55" s="1"/>
  <c r="CC49" i="55" s="1"/>
  <c r="AA48" i="68" s="1"/>
  <c r="AM48" i="68" s="1"/>
  <c r="BO49" i="55"/>
  <c r="BP49" i="55" s="1"/>
  <c r="BQ49" i="55" s="1"/>
  <c r="Y48" i="68" s="1"/>
  <c r="AK48" i="68" s="1"/>
  <c r="S49" i="55"/>
  <c r="T49" i="55" s="1"/>
  <c r="U49" i="55" s="1"/>
  <c r="Q48" i="68" s="1"/>
  <c r="AC48" i="68" s="1"/>
  <c r="Y49" i="55"/>
  <c r="Z49" i="55" s="1"/>
  <c r="AA49" i="55" s="1"/>
  <c r="R48" i="68" s="1"/>
  <c r="AD48" i="68" s="1"/>
  <c r="AQ49" i="55"/>
  <c r="AR49" i="55" s="1"/>
  <c r="AS49" i="55" s="1"/>
  <c r="U48" i="68" s="1"/>
  <c r="AG48" i="68" s="1"/>
  <c r="BI49" i="55"/>
  <c r="BJ49" i="55" s="1"/>
  <c r="BK49" i="55" s="1"/>
  <c r="X48" i="68" s="1"/>
  <c r="AJ48" i="68" s="1"/>
  <c r="AE49" i="55"/>
  <c r="AF49" i="55" s="1"/>
  <c r="AG49" i="55" s="1"/>
  <c r="S48" i="68" s="1"/>
  <c r="AE48" i="68" s="1"/>
  <c r="AK49" i="55"/>
  <c r="AL49" i="55" s="1"/>
  <c r="AM49" i="55" s="1"/>
  <c r="T48" i="68" s="1"/>
  <c r="AF48" i="68" s="1"/>
  <c r="M49" i="55"/>
  <c r="N49" i="55" s="1"/>
  <c r="O49" i="55" s="1"/>
  <c r="BQ4" i="51"/>
  <c r="BR4" i="51" s="1"/>
  <c r="BS4" i="51" s="1"/>
  <c r="AA3" i="65" s="1"/>
  <c r="AM3" i="65" s="1"/>
  <c r="AY4" i="51"/>
  <c r="AZ4" i="51" s="1"/>
  <c r="BA4" i="51" s="1"/>
  <c r="X3" i="65" s="1"/>
  <c r="AJ3" i="65" s="1"/>
  <c r="BE4" i="51"/>
  <c r="BF4" i="51" s="1"/>
  <c r="BG4" i="51" s="1"/>
  <c r="Y3" i="65" s="1"/>
  <c r="AK3" i="65" s="1"/>
  <c r="BK4" i="51"/>
  <c r="BL4" i="51" s="1"/>
  <c r="BM4" i="51" s="1"/>
  <c r="Z3" i="65" s="1"/>
  <c r="AL3" i="65" s="1"/>
  <c r="O4" i="51"/>
  <c r="P4" i="51" s="1"/>
  <c r="AM4" i="51"/>
  <c r="AN4" i="51" s="1"/>
  <c r="AO4" i="51" s="1"/>
  <c r="V3" i="65" s="1"/>
  <c r="AH3" i="65" s="1"/>
  <c r="BW4" i="51"/>
  <c r="BX4" i="51" s="1"/>
  <c r="BY4" i="51" s="1"/>
  <c r="AB3" i="65" s="1"/>
  <c r="AN3" i="65" s="1"/>
  <c r="AS4" i="51"/>
  <c r="AT4" i="51" s="1"/>
  <c r="AU4" i="51" s="1"/>
  <c r="W3" i="65" s="1"/>
  <c r="AI3" i="65" s="1"/>
  <c r="CC4" i="51"/>
  <c r="CD4" i="51" s="1"/>
  <c r="CE4" i="51" s="1"/>
  <c r="AC3" i="65" s="1"/>
  <c r="AO3" i="65" s="1"/>
  <c r="AG4" i="51"/>
  <c r="AH4" i="51" s="1"/>
  <c r="AI4" i="51" s="1"/>
  <c r="U3" i="65" s="1"/>
  <c r="AG3" i="65" s="1"/>
  <c r="AA4" i="51"/>
  <c r="AB4" i="51" s="1"/>
  <c r="AC4" i="51" s="1"/>
  <c r="T3" i="65" s="1"/>
  <c r="AF3" i="65" s="1"/>
  <c r="U4" i="51"/>
  <c r="V4" i="51" s="1"/>
  <c r="W4" i="51" s="1"/>
  <c r="S3" i="65" s="1"/>
  <c r="AE3" i="65" s="1"/>
  <c r="W110" i="6"/>
  <c r="S109" i="63" s="1"/>
  <c r="AE109" i="63" s="1"/>
  <c r="G110" i="53"/>
  <c r="H110" i="53" s="1"/>
  <c r="AU147" i="6"/>
  <c r="W146" i="63" s="1"/>
  <c r="AI146" i="63" s="1"/>
  <c r="O147" i="53"/>
  <c r="P147" i="53" s="1"/>
  <c r="BS26" i="6"/>
  <c r="AA25" i="63" s="1"/>
  <c r="AM25" i="63" s="1"/>
  <c r="W26" i="53"/>
  <c r="X26" i="53" s="1"/>
  <c r="F19" i="56"/>
  <c r="Q18" i="6"/>
  <c r="E18" i="53"/>
  <c r="G67" i="56"/>
  <c r="R65" i="63"/>
  <c r="AD65" i="63" s="1"/>
  <c r="Q65" i="63"/>
  <c r="F400" i="56"/>
  <c r="F96" i="53"/>
  <c r="R46" i="63"/>
  <c r="AD46" i="63" s="1"/>
  <c r="G48" i="56"/>
  <c r="Q46" i="63"/>
  <c r="BM109" i="6"/>
  <c r="Z108" i="63" s="1"/>
  <c r="AL108" i="63" s="1"/>
  <c r="U109" i="53"/>
  <c r="V109" i="53" s="1"/>
  <c r="W93" i="6"/>
  <c r="S92" i="63" s="1"/>
  <c r="AE92" i="63" s="1"/>
  <c r="G93" i="53"/>
  <c r="H93" i="53" s="1"/>
  <c r="CE59" i="6"/>
  <c r="AC58" i="63" s="1"/>
  <c r="AO58" i="63" s="1"/>
  <c r="AA59" i="53"/>
  <c r="AB59" i="53" s="1"/>
  <c r="F361" i="56"/>
  <c r="F57" i="53"/>
  <c r="BS91" i="6"/>
  <c r="AA90" i="63" s="1"/>
  <c r="AM90" i="63" s="1"/>
  <c r="W91" i="53"/>
  <c r="X91" i="53" s="1"/>
  <c r="Q141" i="6"/>
  <c r="F142" i="56"/>
  <c r="E141" i="53"/>
  <c r="AI80" i="6"/>
  <c r="U79" i="63" s="1"/>
  <c r="AG79" i="63" s="1"/>
  <c r="K80" i="53"/>
  <c r="L80" i="53" s="1"/>
  <c r="W138" i="6"/>
  <c r="S137" i="63" s="1"/>
  <c r="AE137" i="63" s="1"/>
  <c r="G138" i="53"/>
  <c r="H138" i="53" s="1"/>
  <c r="BS28" i="6"/>
  <c r="AA27" i="63" s="1"/>
  <c r="AM27" i="63" s="1"/>
  <c r="W28" i="53"/>
  <c r="X28" i="53" s="1"/>
  <c r="F104" i="56"/>
  <c r="Q103" i="6"/>
  <c r="E103" i="53"/>
  <c r="AO10" i="6"/>
  <c r="V9" i="63" s="1"/>
  <c r="M10" i="53"/>
  <c r="N10" i="53" s="1"/>
  <c r="AU131" i="6"/>
  <c r="W130" i="63" s="1"/>
  <c r="AI130" i="63" s="1"/>
  <c r="O131" i="53"/>
  <c r="P131" i="53" s="1"/>
  <c r="BA86" i="6"/>
  <c r="X85" i="63" s="1"/>
  <c r="AJ85" i="63" s="1"/>
  <c r="Q86" i="53"/>
  <c r="R86" i="53" s="1"/>
  <c r="AI65" i="6"/>
  <c r="U64" i="63" s="1"/>
  <c r="AG64" i="63" s="1"/>
  <c r="K65" i="53"/>
  <c r="L65" i="53" s="1"/>
  <c r="Q61" i="63"/>
  <c r="G63" i="56"/>
  <c r="R61" i="63"/>
  <c r="AD61" i="63" s="1"/>
  <c r="F434" i="56"/>
  <c r="F130" i="53"/>
  <c r="BM33" i="6"/>
  <c r="Z32" i="63" s="1"/>
  <c r="AL32" i="63" s="1"/>
  <c r="U33" i="53"/>
  <c r="V33" i="53" s="1"/>
  <c r="BA136" i="6"/>
  <c r="X135" i="63" s="1"/>
  <c r="AJ135" i="63" s="1"/>
  <c r="Q136" i="53"/>
  <c r="R136" i="53" s="1"/>
  <c r="AI60" i="6"/>
  <c r="U59" i="63" s="1"/>
  <c r="AG59" i="63" s="1"/>
  <c r="K60" i="53"/>
  <c r="L60" i="53" s="1"/>
  <c r="BM129" i="6"/>
  <c r="Z128" i="63" s="1"/>
  <c r="AL128" i="63" s="1"/>
  <c r="U129" i="53"/>
  <c r="V129" i="53" s="1"/>
  <c r="N85" i="80"/>
  <c r="O85" i="80" s="1"/>
  <c r="J85" i="80"/>
  <c r="J36" i="80"/>
  <c r="N36" i="80"/>
  <c r="O36" i="80" s="1"/>
  <c r="BM25" i="6"/>
  <c r="Z24" i="63" s="1"/>
  <c r="AL24" i="63" s="1"/>
  <c r="U25" i="53"/>
  <c r="V25" i="53" s="1"/>
  <c r="BA135" i="6"/>
  <c r="X134" i="63" s="1"/>
  <c r="AJ134" i="63" s="1"/>
  <c r="Q135" i="53"/>
  <c r="R135" i="53" s="1"/>
  <c r="CE24" i="6"/>
  <c r="AC23" i="63" s="1"/>
  <c r="AO23" i="63" s="1"/>
  <c r="AA24" i="53"/>
  <c r="AB24" i="53" s="1"/>
  <c r="BS15" i="6"/>
  <c r="AA14" i="63" s="1"/>
  <c r="AM14" i="63" s="1"/>
  <c r="W15" i="53"/>
  <c r="X15" i="53" s="1"/>
  <c r="AC36" i="6"/>
  <c r="T35" i="63" s="1"/>
  <c r="AF35" i="63" s="1"/>
  <c r="I36" i="53"/>
  <c r="J36" i="53" s="1"/>
  <c r="BW8" i="51"/>
  <c r="BX8" i="51" s="1"/>
  <c r="BY8" i="51" s="1"/>
  <c r="AB7" i="65" s="1"/>
  <c r="AN7" i="65" s="1"/>
  <c r="AA8" i="51"/>
  <c r="AB8" i="51" s="1"/>
  <c r="AC8" i="51" s="1"/>
  <c r="T7" i="65" s="1"/>
  <c r="AF7" i="65" s="1"/>
  <c r="BK8" i="51"/>
  <c r="BL8" i="51" s="1"/>
  <c r="BM8" i="51" s="1"/>
  <c r="Z7" i="65" s="1"/>
  <c r="AL7" i="65" s="1"/>
  <c r="AY8" i="51"/>
  <c r="AZ8" i="51" s="1"/>
  <c r="BA8" i="51" s="1"/>
  <c r="X7" i="65" s="1"/>
  <c r="AJ7" i="65" s="1"/>
  <c r="AG8" i="51"/>
  <c r="AH8" i="51" s="1"/>
  <c r="AI8" i="51" s="1"/>
  <c r="U7" i="65" s="1"/>
  <c r="AG7" i="65" s="1"/>
  <c r="BQ8" i="51"/>
  <c r="BR8" i="51" s="1"/>
  <c r="BS8" i="51" s="1"/>
  <c r="AA7" i="65" s="1"/>
  <c r="AM7" i="65" s="1"/>
  <c r="AM8" i="51"/>
  <c r="AN8" i="51" s="1"/>
  <c r="AO8" i="51" s="1"/>
  <c r="V7" i="65" s="1"/>
  <c r="AH7" i="65" s="1"/>
  <c r="CC8" i="51"/>
  <c r="CD8" i="51" s="1"/>
  <c r="CE8" i="51" s="1"/>
  <c r="AC7" i="65" s="1"/>
  <c r="AO7" i="65" s="1"/>
  <c r="U8" i="51"/>
  <c r="V8" i="51" s="1"/>
  <c r="W8" i="51" s="1"/>
  <c r="S7" i="65" s="1"/>
  <c r="AE7" i="65" s="1"/>
  <c r="AS8" i="51"/>
  <c r="AT8" i="51" s="1"/>
  <c r="AU8" i="51" s="1"/>
  <c r="W7" i="65" s="1"/>
  <c r="AI7" i="65" s="1"/>
  <c r="BE8" i="51"/>
  <c r="BF8" i="51" s="1"/>
  <c r="BG8" i="51" s="1"/>
  <c r="Y7" i="65" s="1"/>
  <c r="AK7" i="65" s="1"/>
  <c r="O8" i="51"/>
  <c r="P8" i="51" s="1"/>
  <c r="J75" i="80"/>
  <c r="N75" i="80"/>
  <c r="O75" i="80" s="1"/>
  <c r="AA119" i="53"/>
  <c r="AB119" i="53" s="1"/>
  <c r="CE119" i="6"/>
  <c r="AC118" i="63" s="1"/>
  <c r="AO118" i="63" s="1"/>
  <c r="AK55" i="55"/>
  <c r="AL55" i="55" s="1"/>
  <c r="AM55" i="55" s="1"/>
  <c r="T54" i="68" s="1"/>
  <c r="AF54" i="68" s="1"/>
  <c r="AE55" i="55"/>
  <c r="AF55" i="55" s="1"/>
  <c r="AG55" i="55" s="1"/>
  <c r="S54" i="68" s="1"/>
  <c r="AE54" i="68" s="1"/>
  <c r="AQ55" i="55"/>
  <c r="AR55" i="55" s="1"/>
  <c r="AS55" i="55" s="1"/>
  <c r="U54" i="68" s="1"/>
  <c r="AG54" i="68" s="1"/>
  <c r="BO55" i="55"/>
  <c r="BP55" i="55" s="1"/>
  <c r="BQ55" i="55" s="1"/>
  <c r="Y54" i="68" s="1"/>
  <c r="AK54" i="68" s="1"/>
  <c r="S55" i="55"/>
  <c r="T55" i="55" s="1"/>
  <c r="U55" i="55" s="1"/>
  <c r="Q54" i="68" s="1"/>
  <c r="AC54" i="68" s="1"/>
  <c r="BC55" i="55"/>
  <c r="BD55" i="55" s="1"/>
  <c r="BE55" i="55" s="1"/>
  <c r="W54" i="68" s="1"/>
  <c r="AI54" i="68" s="1"/>
  <c r="CA55" i="55"/>
  <c r="CB55" i="55" s="1"/>
  <c r="CC55" i="55" s="1"/>
  <c r="AA54" i="68" s="1"/>
  <c r="AM54" i="68" s="1"/>
  <c r="AW55" i="55"/>
  <c r="AX55" i="55" s="1"/>
  <c r="AY55" i="55" s="1"/>
  <c r="V54" i="68" s="1"/>
  <c r="AH54" i="68" s="1"/>
  <c r="BU55" i="55"/>
  <c r="BV55" i="55" s="1"/>
  <c r="BW55" i="55" s="1"/>
  <c r="Z54" i="68" s="1"/>
  <c r="AL54" i="68" s="1"/>
  <c r="Y55" i="55"/>
  <c r="Z55" i="55" s="1"/>
  <c r="AA55" i="55" s="1"/>
  <c r="R54" i="68" s="1"/>
  <c r="AD54" i="68" s="1"/>
  <c r="M55" i="55"/>
  <c r="N55" i="55" s="1"/>
  <c r="O55" i="55" s="1"/>
  <c r="BI55" i="55"/>
  <c r="BJ55" i="55" s="1"/>
  <c r="BK55" i="55" s="1"/>
  <c r="X54" i="68" s="1"/>
  <c r="AJ54" i="68" s="1"/>
  <c r="CC124" i="51"/>
  <c r="CD124" i="51" s="1"/>
  <c r="CE124" i="51" s="1"/>
  <c r="AC123" i="65" s="1"/>
  <c r="AO123" i="65" s="1"/>
  <c r="U124" i="51"/>
  <c r="V124" i="51" s="1"/>
  <c r="W124" i="51" s="1"/>
  <c r="S123" i="65" s="1"/>
  <c r="AE123" i="65" s="1"/>
  <c r="AM124" i="51"/>
  <c r="AN124" i="51" s="1"/>
  <c r="AO124" i="51" s="1"/>
  <c r="V123" i="65" s="1"/>
  <c r="AH123" i="65" s="1"/>
  <c r="AA124" i="51"/>
  <c r="AB124" i="51" s="1"/>
  <c r="AC124" i="51" s="1"/>
  <c r="T123" i="65" s="1"/>
  <c r="AF123" i="65" s="1"/>
  <c r="AS124" i="51"/>
  <c r="AT124" i="51" s="1"/>
  <c r="AU124" i="51" s="1"/>
  <c r="W123" i="65" s="1"/>
  <c r="AI123" i="65" s="1"/>
  <c r="BE124" i="51"/>
  <c r="BF124" i="51" s="1"/>
  <c r="BG124" i="51" s="1"/>
  <c r="Y123" i="65" s="1"/>
  <c r="AK123" i="65" s="1"/>
  <c r="AY124" i="51"/>
  <c r="AZ124" i="51" s="1"/>
  <c r="BA124" i="51" s="1"/>
  <c r="X123" i="65" s="1"/>
  <c r="AJ123" i="65" s="1"/>
  <c r="BK124" i="51"/>
  <c r="BL124" i="51" s="1"/>
  <c r="BM124" i="51" s="1"/>
  <c r="Z123" i="65" s="1"/>
  <c r="AL123" i="65" s="1"/>
  <c r="BQ124" i="51"/>
  <c r="BR124" i="51" s="1"/>
  <c r="BS124" i="51" s="1"/>
  <c r="AA123" i="65" s="1"/>
  <c r="AM123" i="65" s="1"/>
  <c r="AG124" i="51"/>
  <c r="AH124" i="51" s="1"/>
  <c r="AI124" i="51" s="1"/>
  <c r="U123" i="65" s="1"/>
  <c r="AG123" i="65" s="1"/>
  <c r="BW124" i="51"/>
  <c r="BX124" i="51" s="1"/>
  <c r="BY124" i="51" s="1"/>
  <c r="AB123" i="65" s="1"/>
  <c r="AN123" i="65" s="1"/>
  <c r="O124" i="51"/>
  <c r="P124" i="51" s="1"/>
  <c r="N86" i="80"/>
  <c r="O86" i="80" s="1"/>
  <c r="J86" i="80"/>
  <c r="J141" i="80"/>
  <c r="N141" i="80"/>
  <c r="O141" i="80" s="1"/>
  <c r="AS35" i="51"/>
  <c r="AT35" i="51" s="1"/>
  <c r="AU35" i="51" s="1"/>
  <c r="W34" i="65" s="1"/>
  <c r="AI34" i="65" s="1"/>
  <c r="BQ35" i="51"/>
  <c r="BR35" i="51" s="1"/>
  <c r="BS35" i="51" s="1"/>
  <c r="AA34" i="65" s="1"/>
  <c r="AM34" i="65" s="1"/>
  <c r="BE35" i="51"/>
  <c r="BF35" i="51" s="1"/>
  <c r="BG35" i="51" s="1"/>
  <c r="Y34" i="65" s="1"/>
  <c r="AK34" i="65" s="1"/>
  <c r="AA35" i="51"/>
  <c r="AB35" i="51" s="1"/>
  <c r="AC35" i="51" s="1"/>
  <c r="T34" i="65" s="1"/>
  <c r="AF34" i="65" s="1"/>
  <c r="AG35" i="51"/>
  <c r="AH35" i="51" s="1"/>
  <c r="AI35" i="51" s="1"/>
  <c r="U34" i="65" s="1"/>
  <c r="AG34" i="65" s="1"/>
  <c r="BK35" i="51"/>
  <c r="BL35" i="51" s="1"/>
  <c r="BM35" i="51" s="1"/>
  <c r="Z34" i="65" s="1"/>
  <c r="AL34" i="65" s="1"/>
  <c r="U35" i="51"/>
  <c r="V35" i="51" s="1"/>
  <c r="W35" i="51" s="1"/>
  <c r="S34" i="65" s="1"/>
  <c r="AE34" i="65" s="1"/>
  <c r="CC35" i="51"/>
  <c r="CD35" i="51" s="1"/>
  <c r="CE35" i="51" s="1"/>
  <c r="AC34" i="65" s="1"/>
  <c r="AO34" i="65" s="1"/>
  <c r="AY35" i="51"/>
  <c r="AZ35" i="51" s="1"/>
  <c r="BA35" i="51" s="1"/>
  <c r="X34" i="65" s="1"/>
  <c r="AJ34" i="65" s="1"/>
  <c r="BW35" i="51"/>
  <c r="BX35" i="51" s="1"/>
  <c r="BY35" i="51" s="1"/>
  <c r="AB34" i="65" s="1"/>
  <c r="AN34" i="65" s="1"/>
  <c r="AM35" i="51"/>
  <c r="AN35" i="51" s="1"/>
  <c r="AO35" i="51" s="1"/>
  <c r="V34" i="65" s="1"/>
  <c r="AH34" i="65" s="1"/>
  <c r="O35" i="51"/>
  <c r="P35" i="51" s="1"/>
  <c r="BY74" i="6"/>
  <c r="AB73" i="63" s="1"/>
  <c r="AN73" i="63" s="1"/>
  <c r="Y74" i="53"/>
  <c r="Z74" i="53" s="1"/>
  <c r="J56" i="80"/>
  <c r="N56" i="80"/>
  <c r="O56" i="80" s="1"/>
  <c r="Q78" i="63"/>
  <c r="R78" i="63"/>
  <c r="AD78" i="63" s="1"/>
  <c r="G80" i="56"/>
  <c r="AI40" i="6"/>
  <c r="U39" i="63" s="1"/>
  <c r="AG39" i="63" s="1"/>
  <c r="K40" i="53"/>
  <c r="L40" i="53" s="1"/>
  <c r="J61" i="80"/>
  <c r="N61" i="80"/>
  <c r="O61" i="80" s="1"/>
  <c r="AU35" i="6"/>
  <c r="W34" i="63" s="1"/>
  <c r="AI34" i="63" s="1"/>
  <c r="O35" i="53"/>
  <c r="P35" i="53" s="1"/>
  <c r="BG46" i="6"/>
  <c r="Y45" i="63" s="1"/>
  <c r="AK45" i="63" s="1"/>
  <c r="S46" i="53"/>
  <c r="T46" i="53" s="1"/>
  <c r="BG100" i="6"/>
  <c r="Y99" i="63" s="1"/>
  <c r="AK99" i="63" s="1"/>
  <c r="S100" i="53"/>
  <c r="T100" i="53" s="1"/>
  <c r="F371" i="56"/>
  <c r="F67" i="53"/>
  <c r="F428" i="56"/>
  <c r="F124" i="53"/>
  <c r="W63" i="6"/>
  <c r="S62" i="63" s="1"/>
  <c r="AE62" i="63" s="1"/>
  <c r="G63" i="53"/>
  <c r="H63" i="53" s="1"/>
  <c r="BS143" i="6"/>
  <c r="AA142" i="63" s="1"/>
  <c r="AM142" i="63" s="1"/>
  <c r="W143" i="53"/>
  <c r="X143" i="53" s="1"/>
  <c r="BA125" i="6"/>
  <c r="X124" i="63" s="1"/>
  <c r="AJ124" i="63" s="1"/>
  <c r="Q125" i="53"/>
  <c r="R125" i="53" s="1"/>
  <c r="AA122" i="53"/>
  <c r="AB122" i="53" s="1"/>
  <c r="CE122" i="6"/>
  <c r="AC121" i="63" s="1"/>
  <c r="AO121" i="63" s="1"/>
  <c r="BG81" i="6"/>
  <c r="Y80" i="63" s="1"/>
  <c r="AK80" i="63" s="1"/>
  <c r="S81" i="53"/>
  <c r="T81" i="53" s="1"/>
  <c r="BA52" i="6"/>
  <c r="X51" i="63" s="1"/>
  <c r="AJ51" i="63" s="1"/>
  <c r="Q52" i="53"/>
  <c r="R52" i="53" s="1"/>
  <c r="CC83" i="6"/>
  <c r="CD83" i="6" s="1"/>
  <c r="U83" i="6"/>
  <c r="V83" i="6" s="1"/>
  <c r="AY83" i="6"/>
  <c r="AZ83" i="6" s="1"/>
  <c r="BK83" i="6"/>
  <c r="BL83" i="6" s="1"/>
  <c r="AM83" i="6"/>
  <c r="AN83" i="6" s="1"/>
  <c r="BE83" i="6"/>
  <c r="BF83" i="6" s="1"/>
  <c r="AG83" i="6"/>
  <c r="AH83" i="6" s="1"/>
  <c r="BW83" i="6"/>
  <c r="BX83" i="6" s="1"/>
  <c r="BQ83" i="6"/>
  <c r="BR83" i="6" s="1"/>
  <c r="AA83" i="6"/>
  <c r="AB83" i="6" s="1"/>
  <c r="AS83" i="6"/>
  <c r="AT83" i="6" s="1"/>
  <c r="O83" i="6"/>
  <c r="P83" i="6" s="1"/>
  <c r="S83" i="88" s="1"/>
  <c r="F76" i="56"/>
  <c r="Q75" i="6"/>
  <c r="E75" i="53"/>
  <c r="J13" i="80"/>
  <c r="N13" i="80"/>
  <c r="O13" i="80" s="1"/>
  <c r="BO95" i="55"/>
  <c r="BP95" i="55" s="1"/>
  <c r="BQ95" i="55" s="1"/>
  <c r="Y94" i="68" s="1"/>
  <c r="AK94" i="68" s="1"/>
  <c r="BU95" i="55"/>
  <c r="BV95" i="55" s="1"/>
  <c r="BW95" i="55" s="1"/>
  <c r="Z94" i="68" s="1"/>
  <c r="AL94" i="68" s="1"/>
  <c r="BI95" i="55"/>
  <c r="BJ95" i="55" s="1"/>
  <c r="BK95" i="55" s="1"/>
  <c r="X94" i="68" s="1"/>
  <c r="AJ94" i="68" s="1"/>
  <c r="Y95" i="55"/>
  <c r="Z95" i="55" s="1"/>
  <c r="AA95" i="55" s="1"/>
  <c r="R94" i="68" s="1"/>
  <c r="AD94" i="68" s="1"/>
  <c r="BC95" i="55"/>
  <c r="BD95" i="55" s="1"/>
  <c r="BE95" i="55" s="1"/>
  <c r="W94" i="68" s="1"/>
  <c r="AI94" i="68" s="1"/>
  <c r="CA95" i="55"/>
  <c r="CB95" i="55" s="1"/>
  <c r="CC95" i="55" s="1"/>
  <c r="AA94" i="68" s="1"/>
  <c r="AM94" i="68" s="1"/>
  <c r="AK95" i="55"/>
  <c r="AL95" i="55" s="1"/>
  <c r="AM95" i="55" s="1"/>
  <c r="T94" i="68" s="1"/>
  <c r="AF94" i="68" s="1"/>
  <c r="AQ95" i="55"/>
  <c r="AR95" i="55" s="1"/>
  <c r="AS95" i="55" s="1"/>
  <c r="U94" i="68" s="1"/>
  <c r="AG94" i="68" s="1"/>
  <c r="AW95" i="55"/>
  <c r="AX95" i="55" s="1"/>
  <c r="AY95" i="55" s="1"/>
  <c r="V94" i="68" s="1"/>
  <c r="AH94" i="68" s="1"/>
  <c r="AE95" i="55"/>
  <c r="AF95" i="55" s="1"/>
  <c r="AG95" i="55" s="1"/>
  <c r="S94" i="68" s="1"/>
  <c r="AE94" i="68" s="1"/>
  <c r="S95" i="55"/>
  <c r="T95" i="55" s="1"/>
  <c r="U95" i="55" s="1"/>
  <c r="Q94" i="68" s="1"/>
  <c r="AC94" i="68" s="1"/>
  <c r="M95" i="55"/>
  <c r="N95" i="55" s="1"/>
  <c r="O95" i="55" s="1"/>
  <c r="AQ59" i="55"/>
  <c r="AR59" i="55" s="1"/>
  <c r="AS59" i="55" s="1"/>
  <c r="U58" i="68" s="1"/>
  <c r="AG58" i="68" s="1"/>
  <c r="AE59" i="55"/>
  <c r="AF59" i="55" s="1"/>
  <c r="AG59" i="55" s="1"/>
  <c r="S58" i="68" s="1"/>
  <c r="AE58" i="68" s="1"/>
  <c r="BU59" i="55"/>
  <c r="BV59" i="55" s="1"/>
  <c r="BW59" i="55" s="1"/>
  <c r="Z58" i="68" s="1"/>
  <c r="AL58" i="68" s="1"/>
  <c r="BC59" i="55"/>
  <c r="BD59" i="55" s="1"/>
  <c r="BE59" i="55" s="1"/>
  <c r="W58" i="68" s="1"/>
  <c r="AI58" i="68" s="1"/>
  <c r="BO59" i="55"/>
  <c r="BP59" i="55" s="1"/>
  <c r="BQ59" i="55" s="1"/>
  <c r="Y58" i="68" s="1"/>
  <c r="AK58" i="68" s="1"/>
  <c r="AW59" i="55"/>
  <c r="AX59" i="55" s="1"/>
  <c r="AY59" i="55" s="1"/>
  <c r="V58" i="68" s="1"/>
  <c r="AH58" i="68" s="1"/>
  <c r="BI59" i="55"/>
  <c r="BJ59" i="55" s="1"/>
  <c r="BK59" i="55" s="1"/>
  <c r="X58" i="68" s="1"/>
  <c r="AJ58" i="68" s="1"/>
  <c r="AK59" i="55"/>
  <c r="AL59" i="55" s="1"/>
  <c r="AM59" i="55" s="1"/>
  <c r="T58" i="68" s="1"/>
  <c r="AF58" i="68" s="1"/>
  <c r="S59" i="55"/>
  <c r="T59" i="55" s="1"/>
  <c r="U59" i="55" s="1"/>
  <c r="Q58" i="68" s="1"/>
  <c r="AC58" i="68" s="1"/>
  <c r="CA59" i="55"/>
  <c r="CB59" i="55" s="1"/>
  <c r="CC59" i="55" s="1"/>
  <c r="AA58" i="68" s="1"/>
  <c r="AM58" i="68" s="1"/>
  <c r="M59" i="55"/>
  <c r="N59" i="55" s="1"/>
  <c r="O59" i="55" s="1"/>
  <c r="Y59" i="55"/>
  <c r="Z59" i="55" s="1"/>
  <c r="AA59" i="55" s="1"/>
  <c r="R58" i="68" s="1"/>
  <c r="AD58" i="68" s="1"/>
  <c r="AO130" i="6"/>
  <c r="V129" i="63" s="1"/>
  <c r="AH129" i="63" s="1"/>
  <c r="M130" i="53"/>
  <c r="N130" i="53" s="1"/>
  <c r="AO31" i="6"/>
  <c r="V30" i="63" s="1"/>
  <c r="AH30" i="63" s="1"/>
  <c r="M31" i="53"/>
  <c r="N31" i="53" s="1"/>
  <c r="BA108" i="6"/>
  <c r="X107" i="63" s="1"/>
  <c r="AJ107" i="63" s="1"/>
  <c r="Q108" i="53"/>
  <c r="R108" i="53" s="1"/>
  <c r="BY115" i="6"/>
  <c r="AB114" i="63" s="1"/>
  <c r="AN114" i="63" s="1"/>
  <c r="Y115" i="53"/>
  <c r="Z115" i="53" s="1"/>
  <c r="AA53" i="51"/>
  <c r="AB53" i="51" s="1"/>
  <c r="AC53" i="51" s="1"/>
  <c r="T52" i="65" s="1"/>
  <c r="AF52" i="65" s="1"/>
  <c r="AM53" i="51"/>
  <c r="AN53" i="51" s="1"/>
  <c r="AO53" i="51" s="1"/>
  <c r="V52" i="65" s="1"/>
  <c r="AH52" i="65" s="1"/>
  <c r="AG53" i="51"/>
  <c r="AH53" i="51" s="1"/>
  <c r="AI53" i="51" s="1"/>
  <c r="U52" i="65" s="1"/>
  <c r="AG52" i="65" s="1"/>
  <c r="BK53" i="51"/>
  <c r="BL53" i="51" s="1"/>
  <c r="BM53" i="51" s="1"/>
  <c r="Z52" i="65" s="1"/>
  <c r="AL52" i="65" s="1"/>
  <c r="U53" i="51"/>
  <c r="V53" i="51" s="1"/>
  <c r="W53" i="51" s="1"/>
  <c r="S52" i="65" s="1"/>
  <c r="AE52" i="65" s="1"/>
  <c r="BW53" i="51"/>
  <c r="BX53" i="51" s="1"/>
  <c r="BY53" i="51" s="1"/>
  <c r="AB52" i="65" s="1"/>
  <c r="AN52" i="65" s="1"/>
  <c r="BQ53" i="51"/>
  <c r="BR53" i="51" s="1"/>
  <c r="BS53" i="51" s="1"/>
  <c r="AA52" i="65" s="1"/>
  <c r="AM52" i="65" s="1"/>
  <c r="AS53" i="51"/>
  <c r="AT53" i="51" s="1"/>
  <c r="AU53" i="51" s="1"/>
  <c r="W52" i="65" s="1"/>
  <c r="AI52" i="65" s="1"/>
  <c r="AY53" i="51"/>
  <c r="AZ53" i="51" s="1"/>
  <c r="BA53" i="51" s="1"/>
  <c r="X52" i="65" s="1"/>
  <c r="AJ52" i="65" s="1"/>
  <c r="CC53" i="51"/>
  <c r="CD53" i="51" s="1"/>
  <c r="CE53" i="51" s="1"/>
  <c r="AC52" i="65" s="1"/>
  <c r="AO52" i="65" s="1"/>
  <c r="BE53" i="51"/>
  <c r="BF53" i="51" s="1"/>
  <c r="BG53" i="51" s="1"/>
  <c r="Y52" i="65" s="1"/>
  <c r="AK52" i="65" s="1"/>
  <c r="O53" i="51"/>
  <c r="P53" i="51" s="1"/>
  <c r="BG53" i="6"/>
  <c r="Y52" i="63" s="1"/>
  <c r="AK52" i="63" s="1"/>
  <c r="S53" i="53"/>
  <c r="T53" i="53" s="1"/>
  <c r="AO14" i="6"/>
  <c r="V13" i="63" s="1"/>
  <c r="AH13" i="63" s="1"/>
  <c r="M14" i="53"/>
  <c r="N14" i="53" s="1"/>
  <c r="AI92" i="6"/>
  <c r="U91" i="63" s="1"/>
  <c r="AG91" i="63" s="1"/>
  <c r="K92" i="53"/>
  <c r="L92" i="53" s="1"/>
  <c r="BS79" i="6"/>
  <c r="AA78" i="63" s="1"/>
  <c r="AM78" i="63" s="1"/>
  <c r="W79" i="53"/>
  <c r="X79" i="53" s="1"/>
  <c r="BG66" i="6"/>
  <c r="Y65" i="63" s="1"/>
  <c r="AK65" i="63" s="1"/>
  <c r="S66" i="53"/>
  <c r="T66" i="53" s="1"/>
  <c r="BM139" i="6"/>
  <c r="Z138" i="63" s="1"/>
  <c r="AL138" i="63" s="1"/>
  <c r="U139" i="53"/>
  <c r="V139" i="53" s="1"/>
  <c r="G25" i="56"/>
  <c r="R23" i="63"/>
  <c r="AD23" i="63" s="1"/>
  <c r="Q23" i="63"/>
  <c r="AC145" i="6"/>
  <c r="T144" i="63" s="1"/>
  <c r="AF144" i="63" s="1"/>
  <c r="I145" i="53"/>
  <c r="J145" i="53" s="1"/>
  <c r="BS19" i="6"/>
  <c r="AA18" i="63" s="1"/>
  <c r="AM18" i="63" s="1"/>
  <c r="W19" i="53"/>
  <c r="X19" i="53" s="1"/>
  <c r="N117" i="80"/>
  <c r="O117" i="80" s="1"/>
  <c r="J117" i="80"/>
  <c r="AA126" i="53"/>
  <c r="AB126" i="53" s="1"/>
  <c r="CE126" i="6"/>
  <c r="AC125" i="63" s="1"/>
  <c r="AO125" i="63" s="1"/>
  <c r="BG48" i="6"/>
  <c r="Y47" i="63" s="1"/>
  <c r="AK47" i="63" s="1"/>
  <c r="S48" i="53"/>
  <c r="T48" i="53" s="1"/>
  <c r="BA64" i="6"/>
  <c r="X63" i="63" s="1"/>
  <c r="AJ63" i="63" s="1"/>
  <c r="Q64" i="53"/>
  <c r="R64" i="53" s="1"/>
  <c r="BG87" i="6"/>
  <c r="Y86" i="63" s="1"/>
  <c r="AK86" i="63" s="1"/>
  <c r="S87" i="53"/>
  <c r="T87" i="53" s="1"/>
  <c r="F138" i="56"/>
  <c r="Q137" i="6"/>
  <c r="E137" i="53"/>
  <c r="J136" i="80"/>
  <c r="N136" i="80"/>
  <c r="O136" i="80" s="1"/>
  <c r="BY38" i="6"/>
  <c r="AB37" i="63" s="1"/>
  <c r="AN37" i="63" s="1"/>
  <c r="Y38" i="53"/>
  <c r="Z38" i="53" s="1"/>
  <c r="BG43" i="6"/>
  <c r="Y42" i="63" s="1"/>
  <c r="AK42" i="63" s="1"/>
  <c r="S43" i="53"/>
  <c r="T43" i="53" s="1"/>
  <c r="AO12" i="6"/>
  <c r="V11" i="63" s="1"/>
  <c r="M12" i="53"/>
  <c r="N12" i="53" s="1"/>
  <c r="W6" i="6"/>
  <c r="S5" i="63" s="1"/>
  <c r="G6" i="53"/>
  <c r="H6" i="53" s="1"/>
  <c r="AC37" i="6"/>
  <c r="T36" i="63" s="1"/>
  <c r="AF36" i="63" s="1"/>
  <c r="I37" i="53"/>
  <c r="J37" i="53" s="1"/>
  <c r="AC69" i="6"/>
  <c r="T68" i="63" s="1"/>
  <c r="AF68" i="63" s="1"/>
  <c r="I69" i="53"/>
  <c r="J69" i="53" s="1"/>
  <c r="AO114" i="6"/>
  <c r="V113" i="63" s="1"/>
  <c r="AH113" i="63" s="1"/>
  <c r="M114" i="53"/>
  <c r="N114" i="53" s="1"/>
  <c r="N102" i="80"/>
  <c r="O102" i="80" s="1"/>
  <c r="J102" i="80"/>
  <c r="W105" i="6"/>
  <c r="S104" i="63" s="1"/>
  <c r="AE104" i="63" s="1"/>
  <c r="G105" i="53"/>
  <c r="H105" i="53" s="1"/>
  <c r="AU96" i="6"/>
  <c r="W95" i="63" s="1"/>
  <c r="AI95" i="63" s="1"/>
  <c r="O96" i="53"/>
  <c r="P96" i="53" s="1"/>
  <c r="CE50" i="6"/>
  <c r="AC49" i="63" s="1"/>
  <c r="AO49" i="63" s="1"/>
  <c r="AA50" i="53"/>
  <c r="AB50" i="53" s="1"/>
  <c r="BM21" i="6"/>
  <c r="Z20" i="63" s="1"/>
  <c r="AL20" i="63" s="1"/>
  <c r="U21" i="53"/>
  <c r="V21" i="53" s="1"/>
  <c r="AI146" i="6"/>
  <c r="U145" i="63" s="1"/>
  <c r="AG145" i="63" s="1"/>
  <c r="K146" i="53"/>
  <c r="L146" i="53" s="1"/>
  <c r="AI102" i="6"/>
  <c r="U101" i="63" s="1"/>
  <c r="AG101" i="63" s="1"/>
  <c r="K102" i="53"/>
  <c r="L102" i="53" s="1"/>
  <c r="AO39" i="6"/>
  <c r="V38" i="63" s="1"/>
  <c r="AH38" i="63" s="1"/>
  <c r="M39" i="53"/>
  <c r="N39" i="53" s="1"/>
  <c r="BA148" i="6"/>
  <c r="X147" i="63" s="1"/>
  <c r="AJ147" i="63" s="1"/>
  <c r="Q148" i="53"/>
  <c r="R148" i="53" s="1"/>
  <c r="BY47" i="6"/>
  <c r="AB46" i="63" s="1"/>
  <c r="AN46" i="63" s="1"/>
  <c r="Y47" i="53"/>
  <c r="Z47" i="53" s="1"/>
  <c r="BC81" i="55"/>
  <c r="BD81" i="55" s="1"/>
  <c r="BE81" i="55" s="1"/>
  <c r="W80" i="68" s="1"/>
  <c r="AI80" i="68" s="1"/>
  <c r="AW81" i="55"/>
  <c r="AX81" i="55" s="1"/>
  <c r="AY81" i="55" s="1"/>
  <c r="V80" i="68" s="1"/>
  <c r="AH80" i="68" s="1"/>
  <c r="CA81" i="55"/>
  <c r="CB81" i="55" s="1"/>
  <c r="CC81" i="55" s="1"/>
  <c r="AA80" i="68" s="1"/>
  <c r="AM80" i="68" s="1"/>
  <c r="AE81" i="55"/>
  <c r="AF81" i="55" s="1"/>
  <c r="AG81" i="55" s="1"/>
  <c r="S80" i="68" s="1"/>
  <c r="AE80" i="68" s="1"/>
  <c r="BU81" i="55"/>
  <c r="BV81" i="55" s="1"/>
  <c r="BW81" i="55" s="1"/>
  <c r="Z80" i="68" s="1"/>
  <c r="AL80" i="68" s="1"/>
  <c r="AK81" i="55"/>
  <c r="AL81" i="55" s="1"/>
  <c r="AM81" i="55" s="1"/>
  <c r="T80" i="68" s="1"/>
  <c r="AF80" i="68" s="1"/>
  <c r="AQ81" i="55"/>
  <c r="AR81" i="55" s="1"/>
  <c r="AS81" i="55" s="1"/>
  <c r="U80" i="68" s="1"/>
  <c r="AG80" i="68" s="1"/>
  <c r="BO81" i="55"/>
  <c r="BP81" i="55" s="1"/>
  <c r="BQ81" i="55" s="1"/>
  <c r="Y80" i="68" s="1"/>
  <c r="AK80" i="68" s="1"/>
  <c r="S81" i="55"/>
  <c r="T81" i="55" s="1"/>
  <c r="U81" i="55" s="1"/>
  <c r="Q80" i="68" s="1"/>
  <c r="AC80" i="68" s="1"/>
  <c r="BI81" i="55"/>
  <c r="BJ81" i="55" s="1"/>
  <c r="BK81" i="55" s="1"/>
  <c r="X80" i="68" s="1"/>
  <c r="AJ80" i="68" s="1"/>
  <c r="Y81" i="55"/>
  <c r="Z81" i="55" s="1"/>
  <c r="AA81" i="55" s="1"/>
  <c r="R80" i="68" s="1"/>
  <c r="AD80" i="68" s="1"/>
  <c r="M81" i="55"/>
  <c r="N81" i="55" s="1"/>
  <c r="O81" i="55" s="1"/>
  <c r="R115" i="63"/>
  <c r="AD115" i="63" s="1"/>
  <c r="Q115" i="63"/>
  <c r="G117" i="56"/>
  <c r="AI54" i="6"/>
  <c r="U53" i="63" s="1"/>
  <c r="AG53" i="63" s="1"/>
  <c r="K54" i="53"/>
  <c r="L54" i="53" s="1"/>
  <c r="CE77" i="6"/>
  <c r="AC76" i="63" s="1"/>
  <c r="AO76" i="63" s="1"/>
  <c r="AA77" i="53"/>
  <c r="AB77" i="53" s="1"/>
  <c r="BY16" i="6"/>
  <c r="AB15" i="63" s="1"/>
  <c r="AN15" i="63" s="1"/>
  <c r="Y16" i="53"/>
  <c r="Z16" i="53" s="1"/>
  <c r="CC49" i="51"/>
  <c r="CD49" i="51" s="1"/>
  <c r="CE49" i="51" s="1"/>
  <c r="AC48" i="65" s="1"/>
  <c r="AO48" i="65" s="1"/>
  <c r="BQ49" i="51"/>
  <c r="BR49" i="51" s="1"/>
  <c r="BS49" i="51" s="1"/>
  <c r="AA48" i="65" s="1"/>
  <c r="AM48" i="65" s="1"/>
  <c r="AS49" i="51"/>
  <c r="AT49" i="51" s="1"/>
  <c r="AU49" i="51" s="1"/>
  <c r="W48" i="65" s="1"/>
  <c r="AI48" i="65" s="1"/>
  <c r="AA49" i="51"/>
  <c r="AB49" i="51" s="1"/>
  <c r="AC49" i="51" s="1"/>
  <c r="T48" i="65" s="1"/>
  <c r="AF48" i="65" s="1"/>
  <c r="U49" i="51"/>
  <c r="V49" i="51" s="1"/>
  <c r="W49" i="51" s="1"/>
  <c r="S48" i="65" s="1"/>
  <c r="AE48" i="65" s="1"/>
  <c r="BE49" i="51"/>
  <c r="BF49" i="51" s="1"/>
  <c r="BG49" i="51" s="1"/>
  <c r="Y48" i="65" s="1"/>
  <c r="AK48" i="65" s="1"/>
  <c r="AG49" i="51"/>
  <c r="AH49" i="51" s="1"/>
  <c r="AI49" i="51" s="1"/>
  <c r="U48" i="65" s="1"/>
  <c r="AG48" i="65" s="1"/>
  <c r="BW49" i="51"/>
  <c r="BX49" i="51" s="1"/>
  <c r="BY49" i="51" s="1"/>
  <c r="AB48" i="65" s="1"/>
  <c r="AN48" i="65" s="1"/>
  <c r="AY49" i="51"/>
  <c r="AZ49" i="51" s="1"/>
  <c r="BA49" i="51" s="1"/>
  <c r="X48" i="65" s="1"/>
  <c r="AJ48" i="65" s="1"/>
  <c r="AM49" i="51"/>
  <c r="AN49" i="51" s="1"/>
  <c r="AO49" i="51" s="1"/>
  <c r="V48" i="65" s="1"/>
  <c r="AH48" i="65" s="1"/>
  <c r="BK49" i="51"/>
  <c r="BL49" i="51" s="1"/>
  <c r="BM49" i="51" s="1"/>
  <c r="Z48" i="65" s="1"/>
  <c r="AL48" i="65" s="1"/>
  <c r="O49" i="51"/>
  <c r="P49" i="51" s="1"/>
  <c r="BM110" i="6"/>
  <c r="Z109" i="63" s="1"/>
  <c r="AL109" i="63" s="1"/>
  <c r="U110" i="53"/>
  <c r="V110" i="53" s="1"/>
  <c r="AI147" i="6"/>
  <c r="U146" i="63" s="1"/>
  <c r="AG146" i="63" s="1"/>
  <c r="K147" i="53"/>
  <c r="L147" i="53" s="1"/>
  <c r="BG26" i="6"/>
  <c r="Y25" i="63" s="1"/>
  <c r="AK25" i="63" s="1"/>
  <c r="S26" i="53"/>
  <c r="T26" i="53" s="1"/>
  <c r="BM18" i="6"/>
  <c r="Z17" i="63" s="1"/>
  <c r="AL17" i="63" s="1"/>
  <c r="U18" i="53"/>
  <c r="V18" i="53" s="1"/>
  <c r="F112" i="56"/>
  <c r="Q111" i="6"/>
  <c r="E111" i="53"/>
  <c r="G97" i="56"/>
  <c r="R95" i="63"/>
  <c r="AD95" i="63" s="1"/>
  <c r="Q95" i="63"/>
  <c r="BY109" i="6"/>
  <c r="AB108" i="63" s="1"/>
  <c r="AN108" i="63" s="1"/>
  <c r="Y109" i="53"/>
  <c r="Z109" i="53" s="1"/>
  <c r="AO93" i="6"/>
  <c r="V92" i="63" s="1"/>
  <c r="AH92" i="63" s="1"/>
  <c r="M93" i="53"/>
  <c r="N93" i="53" s="1"/>
  <c r="F57" i="56"/>
  <c r="Q56" i="6"/>
  <c r="E56" i="53"/>
  <c r="R56" i="63"/>
  <c r="AD56" i="63" s="1"/>
  <c r="G58" i="56"/>
  <c r="Q56" i="63"/>
  <c r="CE91" i="6"/>
  <c r="AC90" i="63" s="1"/>
  <c r="AO90" i="63" s="1"/>
  <c r="AA91" i="53"/>
  <c r="AB91" i="53" s="1"/>
  <c r="AI141" i="6"/>
  <c r="U140" i="63" s="1"/>
  <c r="AG140" i="63" s="1"/>
  <c r="K141" i="53"/>
  <c r="L141" i="53" s="1"/>
  <c r="W80" i="6"/>
  <c r="S79" i="63" s="1"/>
  <c r="AE79" i="63" s="1"/>
  <c r="G80" i="53"/>
  <c r="H80" i="53" s="1"/>
  <c r="Q112" i="6"/>
  <c r="F113" i="56"/>
  <c r="E112" i="53"/>
  <c r="AU138" i="6"/>
  <c r="W137" i="63" s="1"/>
  <c r="AI137" i="63" s="1"/>
  <c r="O138" i="53"/>
  <c r="P138" i="53" s="1"/>
  <c r="AC28" i="6"/>
  <c r="T27" i="63" s="1"/>
  <c r="AF27" i="63" s="1"/>
  <c r="I28" i="53"/>
  <c r="J28" i="53" s="1"/>
  <c r="BY103" i="6"/>
  <c r="AB102" i="63" s="1"/>
  <c r="AN102" i="63" s="1"/>
  <c r="Y103" i="53"/>
  <c r="Z103" i="53" s="1"/>
  <c r="W10" i="6"/>
  <c r="S9" i="63" s="1"/>
  <c r="G10" i="53"/>
  <c r="H10" i="53" s="1"/>
  <c r="AC131" i="6"/>
  <c r="T130" i="63" s="1"/>
  <c r="AF130" i="63" s="1"/>
  <c r="I131" i="53"/>
  <c r="J131" i="53" s="1"/>
  <c r="AA86" i="53"/>
  <c r="AB86" i="53" s="1"/>
  <c r="CE86" i="6"/>
  <c r="AC85" i="63" s="1"/>
  <c r="AO85" i="63" s="1"/>
  <c r="F105" i="56"/>
  <c r="Q104" i="6"/>
  <c r="E104" i="53"/>
  <c r="AC65" i="6"/>
  <c r="T64" i="63" s="1"/>
  <c r="AF64" i="63" s="1"/>
  <c r="I65" i="53"/>
  <c r="J65" i="53" s="1"/>
  <c r="G131" i="56"/>
  <c r="R129" i="63"/>
  <c r="AD129" i="63" s="1"/>
  <c r="Q129" i="63"/>
  <c r="AI33" i="6"/>
  <c r="U32" i="63" s="1"/>
  <c r="AG32" i="63" s="1"/>
  <c r="K33" i="53"/>
  <c r="L33" i="53" s="1"/>
  <c r="CE136" i="6"/>
  <c r="AC135" i="63" s="1"/>
  <c r="AO135" i="63" s="1"/>
  <c r="AA136" i="53"/>
  <c r="AB136" i="53" s="1"/>
  <c r="F368" i="56"/>
  <c r="F64" i="53"/>
  <c r="AO60" i="6"/>
  <c r="V59" i="63" s="1"/>
  <c r="AH59" i="63" s="1"/>
  <c r="M60" i="53"/>
  <c r="N60" i="53" s="1"/>
  <c r="CA16" i="55"/>
  <c r="CB16" i="55" s="1"/>
  <c r="CC16" i="55" s="1"/>
  <c r="AA15" i="68" s="1"/>
  <c r="AM15" i="68" s="1"/>
  <c r="BO16" i="55"/>
  <c r="BP16" i="55" s="1"/>
  <c r="BQ16" i="55" s="1"/>
  <c r="Y15" i="68" s="1"/>
  <c r="AK15" i="68" s="1"/>
  <c r="Y16" i="55"/>
  <c r="Z16" i="55" s="1"/>
  <c r="AA16" i="55" s="1"/>
  <c r="R15" i="68" s="1"/>
  <c r="AD15" i="68" s="1"/>
  <c r="BI16" i="55"/>
  <c r="BJ16" i="55" s="1"/>
  <c r="BK16" i="55" s="1"/>
  <c r="X15" i="68" s="1"/>
  <c r="AJ15" i="68" s="1"/>
  <c r="AE16" i="55"/>
  <c r="AF16" i="55" s="1"/>
  <c r="AG16" i="55" s="1"/>
  <c r="S15" i="68" s="1"/>
  <c r="AE15" i="68" s="1"/>
  <c r="S16" i="55"/>
  <c r="T16" i="55" s="1"/>
  <c r="U16" i="55" s="1"/>
  <c r="Q15" i="68" s="1"/>
  <c r="AC15" i="68" s="1"/>
  <c r="BC16" i="55"/>
  <c r="BD16" i="55" s="1"/>
  <c r="BE16" i="55" s="1"/>
  <c r="W15" i="68" s="1"/>
  <c r="AI15" i="68" s="1"/>
  <c r="AQ16" i="55"/>
  <c r="AR16" i="55" s="1"/>
  <c r="AS16" i="55" s="1"/>
  <c r="U15" i="68" s="1"/>
  <c r="AG15" i="68" s="1"/>
  <c r="AK16" i="55"/>
  <c r="AL16" i="55" s="1"/>
  <c r="AM16" i="55" s="1"/>
  <c r="T15" i="68" s="1"/>
  <c r="AF15" i="68" s="1"/>
  <c r="AW16" i="55"/>
  <c r="AX16" i="55" s="1"/>
  <c r="AY16" i="55" s="1"/>
  <c r="V15" i="68" s="1"/>
  <c r="AH15" i="68" s="1"/>
  <c r="BU16" i="55"/>
  <c r="BV16" i="55" s="1"/>
  <c r="BW16" i="55" s="1"/>
  <c r="Z15" i="68" s="1"/>
  <c r="AL15" i="68" s="1"/>
  <c r="M16" i="55"/>
  <c r="N16" i="55" s="1"/>
  <c r="O16" i="55" s="1"/>
  <c r="BM5" i="6"/>
  <c r="Z4" i="63" s="1"/>
  <c r="U5" i="53"/>
  <c r="V5" i="53" s="1"/>
  <c r="BE128" i="51"/>
  <c r="BF128" i="51" s="1"/>
  <c r="BG128" i="51" s="1"/>
  <c r="Y127" i="65" s="1"/>
  <c r="AK127" i="65" s="1"/>
  <c r="CC128" i="51"/>
  <c r="CD128" i="51" s="1"/>
  <c r="CE128" i="51" s="1"/>
  <c r="AC127" i="65" s="1"/>
  <c r="AO127" i="65" s="1"/>
  <c r="BW128" i="51"/>
  <c r="BX128" i="51" s="1"/>
  <c r="BY128" i="51" s="1"/>
  <c r="AB127" i="65" s="1"/>
  <c r="AN127" i="65" s="1"/>
  <c r="AY128" i="51"/>
  <c r="AZ128" i="51" s="1"/>
  <c r="BA128" i="51" s="1"/>
  <c r="X127" i="65" s="1"/>
  <c r="AJ127" i="65" s="1"/>
  <c r="AM128" i="51"/>
  <c r="AN128" i="51" s="1"/>
  <c r="AO128" i="51" s="1"/>
  <c r="V127" i="65" s="1"/>
  <c r="AH127" i="65" s="1"/>
  <c r="BQ128" i="51"/>
  <c r="BR128" i="51" s="1"/>
  <c r="BS128" i="51" s="1"/>
  <c r="AA127" i="65" s="1"/>
  <c r="AM127" i="65" s="1"/>
  <c r="BK128" i="51"/>
  <c r="BL128" i="51" s="1"/>
  <c r="BM128" i="51" s="1"/>
  <c r="Z127" i="65" s="1"/>
  <c r="AL127" i="65" s="1"/>
  <c r="AA128" i="51"/>
  <c r="AB128" i="51" s="1"/>
  <c r="AC128" i="51" s="1"/>
  <c r="T127" i="65" s="1"/>
  <c r="AF127" i="65" s="1"/>
  <c r="AS128" i="51"/>
  <c r="AT128" i="51" s="1"/>
  <c r="AU128" i="51" s="1"/>
  <c r="W127" i="65" s="1"/>
  <c r="AI127" i="65" s="1"/>
  <c r="U128" i="51"/>
  <c r="V128" i="51" s="1"/>
  <c r="W128" i="51" s="1"/>
  <c r="S127" i="65" s="1"/>
  <c r="AE127" i="65" s="1"/>
  <c r="AG128" i="51"/>
  <c r="AH128" i="51" s="1"/>
  <c r="AI128" i="51" s="1"/>
  <c r="U127" i="65" s="1"/>
  <c r="AG127" i="65" s="1"/>
  <c r="O128" i="51"/>
  <c r="P128" i="51" s="1"/>
  <c r="AW40" i="55"/>
  <c r="AX40" i="55" s="1"/>
  <c r="AY40" i="55" s="1"/>
  <c r="V39" i="68" s="1"/>
  <c r="AH39" i="68" s="1"/>
  <c r="AE40" i="55"/>
  <c r="AF40" i="55" s="1"/>
  <c r="AG40" i="55" s="1"/>
  <c r="S39" i="68" s="1"/>
  <c r="AE39" i="68" s="1"/>
  <c r="AK40" i="55"/>
  <c r="AL40" i="55" s="1"/>
  <c r="AM40" i="55" s="1"/>
  <c r="T39" i="68" s="1"/>
  <c r="AF39" i="68" s="1"/>
  <c r="Y40" i="55"/>
  <c r="Z40" i="55" s="1"/>
  <c r="AA40" i="55" s="1"/>
  <c r="R39" i="68" s="1"/>
  <c r="AD39" i="68" s="1"/>
  <c r="CA40" i="55"/>
  <c r="CB40" i="55" s="1"/>
  <c r="CC40" i="55" s="1"/>
  <c r="AA39" i="68" s="1"/>
  <c r="AM39" i="68" s="1"/>
  <c r="S40" i="55"/>
  <c r="T40" i="55" s="1"/>
  <c r="U40" i="55" s="1"/>
  <c r="Q39" i="68" s="1"/>
  <c r="AC39" i="68" s="1"/>
  <c r="BI40" i="55"/>
  <c r="BJ40" i="55" s="1"/>
  <c r="BK40" i="55" s="1"/>
  <c r="X39" i="68" s="1"/>
  <c r="AJ39" i="68" s="1"/>
  <c r="AQ40" i="55"/>
  <c r="AR40" i="55" s="1"/>
  <c r="AS40" i="55" s="1"/>
  <c r="U39" i="68" s="1"/>
  <c r="AG39" i="68" s="1"/>
  <c r="BO40" i="55"/>
  <c r="BP40" i="55" s="1"/>
  <c r="BQ40" i="55" s="1"/>
  <c r="Y39" i="68" s="1"/>
  <c r="AK39" i="68" s="1"/>
  <c r="BU40" i="55"/>
  <c r="BV40" i="55" s="1"/>
  <c r="BW40" i="55" s="1"/>
  <c r="Z39" i="68" s="1"/>
  <c r="AL39" i="68" s="1"/>
  <c r="BC40" i="55"/>
  <c r="BD40" i="55" s="1"/>
  <c r="BE40" i="55" s="1"/>
  <c r="W39" i="68" s="1"/>
  <c r="AI39" i="68" s="1"/>
  <c r="M40" i="55"/>
  <c r="N40" i="55" s="1"/>
  <c r="O40" i="55" s="1"/>
  <c r="BY128" i="6"/>
  <c r="AB127" i="63" s="1"/>
  <c r="AN127" i="63" s="1"/>
  <c r="Y128" i="53"/>
  <c r="Z128" i="53" s="1"/>
  <c r="W58" i="6"/>
  <c r="S57" i="63" s="1"/>
  <c r="AE57" i="63" s="1"/>
  <c r="G58" i="53"/>
  <c r="H58" i="53" s="1"/>
  <c r="AU129" i="6"/>
  <c r="W128" i="63" s="1"/>
  <c r="AI128" i="63" s="1"/>
  <c r="O129" i="53"/>
  <c r="P129" i="53" s="1"/>
  <c r="BK16" i="51"/>
  <c r="BL16" i="51" s="1"/>
  <c r="BM16" i="51" s="1"/>
  <c r="Z15" i="65" s="1"/>
  <c r="AL15" i="65" s="1"/>
  <c r="BE16" i="51"/>
  <c r="BF16" i="51" s="1"/>
  <c r="BG16" i="51" s="1"/>
  <c r="Y15" i="65" s="1"/>
  <c r="AK15" i="65" s="1"/>
  <c r="BW16" i="51"/>
  <c r="BX16" i="51" s="1"/>
  <c r="BY16" i="51" s="1"/>
  <c r="AB15" i="65" s="1"/>
  <c r="AN15" i="65" s="1"/>
  <c r="AA16" i="51"/>
  <c r="AB16" i="51" s="1"/>
  <c r="AC16" i="51" s="1"/>
  <c r="T15" i="65" s="1"/>
  <c r="AF15" i="65" s="1"/>
  <c r="AG16" i="51"/>
  <c r="AH16" i="51" s="1"/>
  <c r="AI16" i="51" s="1"/>
  <c r="U15" i="65" s="1"/>
  <c r="AG15" i="65" s="1"/>
  <c r="AY16" i="51"/>
  <c r="AZ16" i="51" s="1"/>
  <c r="BA16" i="51" s="1"/>
  <c r="X15" i="65" s="1"/>
  <c r="AJ15" i="65" s="1"/>
  <c r="AS16" i="51"/>
  <c r="AT16" i="51" s="1"/>
  <c r="AU16" i="51" s="1"/>
  <c r="W15" i="65" s="1"/>
  <c r="AI15" i="65" s="1"/>
  <c r="AM16" i="51"/>
  <c r="AN16" i="51" s="1"/>
  <c r="AO16" i="51" s="1"/>
  <c r="V15" i="65" s="1"/>
  <c r="AH15" i="65" s="1"/>
  <c r="U16" i="51"/>
  <c r="V16" i="51" s="1"/>
  <c r="W16" i="51" s="1"/>
  <c r="S15" i="65" s="1"/>
  <c r="AE15" i="65" s="1"/>
  <c r="CC16" i="51"/>
  <c r="CD16" i="51" s="1"/>
  <c r="CE16" i="51" s="1"/>
  <c r="AC15" i="65" s="1"/>
  <c r="AO15" i="65" s="1"/>
  <c r="BQ16" i="51"/>
  <c r="BR16" i="51" s="1"/>
  <c r="BS16" i="51" s="1"/>
  <c r="AA15" i="65" s="1"/>
  <c r="AM15" i="65" s="1"/>
  <c r="O16" i="51"/>
  <c r="P16" i="51" s="1"/>
  <c r="AA31" i="51"/>
  <c r="AB31" i="51" s="1"/>
  <c r="AC31" i="51" s="1"/>
  <c r="T30" i="65" s="1"/>
  <c r="AF30" i="65" s="1"/>
  <c r="AY31" i="51"/>
  <c r="AZ31" i="51" s="1"/>
  <c r="BA31" i="51" s="1"/>
  <c r="X30" i="65" s="1"/>
  <c r="AJ30" i="65" s="1"/>
  <c r="BQ31" i="51"/>
  <c r="BR31" i="51" s="1"/>
  <c r="BS31" i="51" s="1"/>
  <c r="AA30" i="65" s="1"/>
  <c r="AM30" i="65" s="1"/>
  <c r="BW31" i="51"/>
  <c r="BX31" i="51" s="1"/>
  <c r="BY31" i="51" s="1"/>
  <c r="AB30" i="65" s="1"/>
  <c r="AN30" i="65" s="1"/>
  <c r="AG31" i="51"/>
  <c r="AH31" i="51" s="1"/>
  <c r="AI31" i="51" s="1"/>
  <c r="U30" i="65" s="1"/>
  <c r="AG30" i="65" s="1"/>
  <c r="AM31" i="51"/>
  <c r="AN31" i="51" s="1"/>
  <c r="AO31" i="51" s="1"/>
  <c r="V30" i="65" s="1"/>
  <c r="AH30" i="65" s="1"/>
  <c r="CC31" i="51"/>
  <c r="CD31" i="51" s="1"/>
  <c r="CE31" i="51" s="1"/>
  <c r="AC30" i="65" s="1"/>
  <c r="AO30" i="65" s="1"/>
  <c r="U31" i="51"/>
  <c r="V31" i="51" s="1"/>
  <c r="W31" i="51" s="1"/>
  <c r="S30" i="65" s="1"/>
  <c r="AE30" i="65" s="1"/>
  <c r="BK31" i="51"/>
  <c r="BL31" i="51" s="1"/>
  <c r="BM31" i="51" s="1"/>
  <c r="Z30" i="65" s="1"/>
  <c r="AL30" i="65" s="1"/>
  <c r="AS31" i="51"/>
  <c r="AT31" i="51" s="1"/>
  <c r="AU31" i="51" s="1"/>
  <c r="W30" i="65" s="1"/>
  <c r="AI30" i="65" s="1"/>
  <c r="BE31" i="51"/>
  <c r="BF31" i="51" s="1"/>
  <c r="BG31" i="51" s="1"/>
  <c r="Y30" i="65" s="1"/>
  <c r="AK30" i="65" s="1"/>
  <c r="O31" i="51"/>
  <c r="P31" i="51" s="1"/>
  <c r="BQ135" i="51"/>
  <c r="BR135" i="51" s="1"/>
  <c r="BS135" i="51" s="1"/>
  <c r="AA134" i="65" s="1"/>
  <c r="AM134" i="65" s="1"/>
  <c r="BW135" i="51"/>
  <c r="BX135" i="51" s="1"/>
  <c r="BY135" i="51" s="1"/>
  <c r="AB134" i="65" s="1"/>
  <c r="AN134" i="65" s="1"/>
  <c r="BE135" i="51"/>
  <c r="BF135" i="51" s="1"/>
  <c r="BG135" i="51" s="1"/>
  <c r="Y134" i="65" s="1"/>
  <c r="AK134" i="65" s="1"/>
  <c r="AY135" i="51"/>
  <c r="AZ135" i="51" s="1"/>
  <c r="BA135" i="51" s="1"/>
  <c r="X134" i="65" s="1"/>
  <c r="AJ134" i="65" s="1"/>
  <c r="AA135" i="51"/>
  <c r="AB135" i="51" s="1"/>
  <c r="AC135" i="51" s="1"/>
  <c r="T134" i="65" s="1"/>
  <c r="AF134" i="65" s="1"/>
  <c r="CC135" i="51"/>
  <c r="CD135" i="51" s="1"/>
  <c r="CE135" i="51" s="1"/>
  <c r="AC134" i="65" s="1"/>
  <c r="AO134" i="65" s="1"/>
  <c r="AG135" i="51"/>
  <c r="AH135" i="51" s="1"/>
  <c r="AI135" i="51" s="1"/>
  <c r="U134" i="65" s="1"/>
  <c r="AG134" i="65" s="1"/>
  <c r="AS135" i="51"/>
  <c r="AT135" i="51" s="1"/>
  <c r="AU135" i="51" s="1"/>
  <c r="W134" i="65" s="1"/>
  <c r="AI134" i="65" s="1"/>
  <c r="BK135" i="51"/>
  <c r="BL135" i="51" s="1"/>
  <c r="BM135" i="51" s="1"/>
  <c r="Z134" i="65" s="1"/>
  <c r="AL134" i="65" s="1"/>
  <c r="AM135" i="51"/>
  <c r="AN135" i="51" s="1"/>
  <c r="AO135" i="51" s="1"/>
  <c r="V134" i="65" s="1"/>
  <c r="AH134" i="65" s="1"/>
  <c r="U135" i="51"/>
  <c r="V135" i="51" s="1"/>
  <c r="W135" i="51" s="1"/>
  <c r="S134" i="65" s="1"/>
  <c r="AE134" i="65" s="1"/>
  <c r="O135" i="51"/>
  <c r="P135" i="51" s="1"/>
  <c r="AU25" i="6"/>
  <c r="W24" i="63" s="1"/>
  <c r="AI24" i="63" s="1"/>
  <c r="O25" i="53"/>
  <c r="P25" i="53" s="1"/>
  <c r="BS135" i="6"/>
  <c r="AA134" i="63" s="1"/>
  <c r="AM134" i="63" s="1"/>
  <c r="W135" i="53"/>
  <c r="X135" i="53" s="1"/>
  <c r="AC101" i="6"/>
  <c r="T100" i="63" s="1"/>
  <c r="AF100" i="63" s="1"/>
  <c r="I101" i="53"/>
  <c r="J101" i="53" s="1"/>
  <c r="AU15" i="6"/>
  <c r="W14" i="63" s="1"/>
  <c r="AI14" i="63" s="1"/>
  <c r="O15" i="53"/>
  <c r="P15" i="53" s="1"/>
  <c r="AA36" i="53"/>
  <c r="AB36" i="53" s="1"/>
  <c r="CE36" i="6"/>
  <c r="AC35" i="63" s="1"/>
  <c r="AO35" i="63" s="1"/>
  <c r="J8" i="80"/>
  <c r="N8" i="80"/>
  <c r="O8" i="80" s="1"/>
  <c r="J119" i="80"/>
  <c r="N119" i="80"/>
  <c r="O119" i="80" s="1"/>
  <c r="BI6" i="55"/>
  <c r="BJ6" i="55" s="1"/>
  <c r="BK6" i="55" s="1"/>
  <c r="X5" i="68" s="1"/>
  <c r="AJ5" i="68" s="1"/>
  <c r="AQ6" i="55"/>
  <c r="AR6" i="55" s="1"/>
  <c r="AS6" i="55" s="1"/>
  <c r="U5" i="68" s="1"/>
  <c r="AG5" i="68" s="1"/>
  <c r="CA6" i="55"/>
  <c r="CB6" i="55" s="1"/>
  <c r="CC6" i="55" s="1"/>
  <c r="AA5" i="68" s="1"/>
  <c r="AM5" i="68" s="1"/>
  <c r="BO6" i="55"/>
  <c r="BP6" i="55" s="1"/>
  <c r="BQ6" i="55" s="1"/>
  <c r="Y5" i="68" s="1"/>
  <c r="AK5" i="68" s="1"/>
  <c r="AK6" i="55"/>
  <c r="AL6" i="55" s="1"/>
  <c r="AM6" i="55" s="1"/>
  <c r="T5" i="68" s="1"/>
  <c r="AF5" i="68" s="1"/>
  <c r="S6" i="55"/>
  <c r="T6" i="55" s="1"/>
  <c r="U6" i="55" s="1"/>
  <c r="Q5" i="68" s="1"/>
  <c r="AC5" i="68" s="1"/>
  <c r="BC6" i="55"/>
  <c r="BD6" i="55" s="1"/>
  <c r="BE6" i="55" s="1"/>
  <c r="W5" i="68" s="1"/>
  <c r="AI5" i="68" s="1"/>
  <c r="Y6" i="55"/>
  <c r="Z6" i="55" s="1"/>
  <c r="AA6" i="55" s="1"/>
  <c r="R5" i="68" s="1"/>
  <c r="AD5" i="68" s="1"/>
  <c r="AE6" i="55"/>
  <c r="AF6" i="55" s="1"/>
  <c r="AG6" i="55" s="1"/>
  <c r="S5" i="68" s="1"/>
  <c r="AE5" i="68" s="1"/>
  <c r="AW6" i="55"/>
  <c r="AX6" i="55" s="1"/>
  <c r="AY6" i="55" s="1"/>
  <c r="V5" i="68" s="1"/>
  <c r="AH5" i="68" s="1"/>
  <c r="BU6" i="55"/>
  <c r="BV6" i="55" s="1"/>
  <c r="BW6" i="55" s="1"/>
  <c r="Z5" i="68" s="1"/>
  <c r="AL5" i="68" s="1"/>
  <c r="M6" i="55"/>
  <c r="N6" i="55" s="1"/>
  <c r="O6" i="55" s="1"/>
  <c r="Q134" i="63"/>
  <c r="G136" i="56"/>
  <c r="R134" i="63"/>
  <c r="AD134" i="63" s="1"/>
  <c r="S62" i="55"/>
  <c r="T62" i="55" s="1"/>
  <c r="U62" i="55" s="1"/>
  <c r="Q61" i="68" s="1"/>
  <c r="AC61" i="68" s="1"/>
  <c r="BO62" i="55"/>
  <c r="BP62" i="55" s="1"/>
  <c r="BQ62" i="55" s="1"/>
  <c r="Y61" i="68" s="1"/>
  <c r="AK61" i="68" s="1"/>
  <c r="Y62" i="55"/>
  <c r="Z62" i="55" s="1"/>
  <c r="AA62" i="55" s="1"/>
  <c r="R61" i="68" s="1"/>
  <c r="AD61" i="68" s="1"/>
  <c r="BI62" i="55"/>
  <c r="BJ62" i="55" s="1"/>
  <c r="BK62" i="55" s="1"/>
  <c r="X61" i="68" s="1"/>
  <c r="AJ61" i="68" s="1"/>
  <c r="AK62" i="55"/>
  <c r="AL62" i="55" s="1"/>
  <c r="AM62" i="55" s="1"/>
  <c r="T61" i="68" s="1"/>
  <c r="AF61" i="68" s="1"/>
  <c r="BU62" i="55"/>
  <c r="BV62" i="55" s="1"/>
  <c r="BW62" i="55" s="1"/>
  <c r="Z61" i="68" s="1"/>
  <c r="AL61" i="68" s="1"/>
  <c r="AQ62" i="55"/>
  <c r="AR62" i="55" s="1"/>
  <c r="AS62" i="55" s="1"/>
  <c r="U61" i="68" s="1"/>
  <c r="AG61" i="68" s="1"/>
  <c r="AW62" i="55"/>
  <c r="AX62" i="55" s="1"/>
  <c r="AY62" i="55" s="1"/>
  <c r="V61" i="68" s="1"/>
  <c r="AH61" i="68" s="1"/>
  <c r="CA62" i="55"/>
  <c r="CB62" i="55" s="1"/>
  <c r="CC62" i="55" s="1"/>
  <c r="AA61" i="68" s="1"/>
  <c r="AM61" i="68" s="1"/>
  <c r="AE62" i="55"/>
  <c r="AF62" i="55" s="1"/>
  <c r="AG62" i="55" s="1"/>
  <c r="S61" i="68" s="1"/>
  <c r="AE61" i="68" s="1"/>
  <c r="BC62" i="55"/>
  <c r="BD62" i="55" s="1"/>
  <c r="BE62" i="55" s="1"/>
  <c r="W61" i="68" s="1"/>
  <c r="AI61" i="68" s="1"/>
  <c r="M62" i="55"/>
  <c r="N62" i="55" s="1"/>
  <c r="O62" i="55" s="1"/>
  <c r="BK55" i="51"/>
  <c r="BL55" i="51" s="1"/>
  <c r="BM55" i="51" s="1"/>
  <c r="Z54" i="65" s="1"/>
  <c r="AL54" i="65" s="1"/>
  <c r="AA55" i="51"/>
  <c r="AB55" i="51" s="1"/>
  <c r="AC55" i="51" s="1"/>
  <c r="T54" i="65" s="1"/>
  <c r="AF54" i="65" s="1"/>
  <c r="U55" i="51"/>
  <c r="V55" i="51" s="1"/>
  <c r="W55" i="51" s="1"/>
  <c r="S54" i="65" s="1"/>
  <c r="AE54" i="65" s="1"/>
  <c r="CC55" i="51"/>
  <c r="CD55" i="51" s="1"/>
  <c r="CE55" i="51" s="1"/>
  <c r="AC54" i="65" s="1"/>
  <c r="AO54" i="65" s="1"/>
  <c r="BQ55" i="51"/>
  <c r="BR55" i="51" s="1"/>
  <c r="BS55" i="51" s="1"/>
  <c r="AA54" i="65" s="1"/>
  <c r="AM54" i="65" s="1"/>
  <c r="AY55" i="51"/>
  <c r="AZ55" i="51" s="1"/>
  <c r="BA55" i="51" s="1"/>
  <c r="X54" i="65" s="1"/>
  <c r="AJ54" i="65" s="1"/>
  <c r="AS55" i="51"/>
  <c r="AT55" i="51" s="1"/>
  <c r="AU55" i="51" s="1"/>
  <c r="W54" i="65" s="1"/>
  <c r="AI54" i="65" s="1"/>
  <c r="BE55" i="51"/>
  <c r="BF55" i="51" s="1"/>
  <c r="BG55" i="51" s="1"/>
  <c r="Y54" i="65" s="1"/>
  <c r="AK54" i="65" s="1"/>
  <c r="BW55" i="51"/>
  <c r="BX55" i="51" s="1"/>
  <c r="BY55" i="51" s="1"/>
  <c r="AB54" i="65" s="1"/>
  <c r="AN54" i="65" s="1"/>
  <c r="AG55" i="51"/>
  <c r="AH55" i="51" s="1"/>
  <c r="AI55" i="51" s="1"/>
  <c r="U54" i="65" s="1"/>
  <c r="AG54" i="65" s="1"/>
  <c r="AM55" i="51"/>
  <c r="AN55" i="51" s="1"/>
  <c r="AO55" i="51" s="1"/>
  <c r="V54" i="65" s="1"/>
  <c r="AH54" i="65" s="1"/>
  <c r="O55" i="51"/>
  <c r="P55" i="51" s="1"/>
  <c r="CA93" i="55"/>
  <c r="CB93" i="55" s="1"/>
  <c r="CC93" i="55" s="1"/>
  <c r="AA92" i="68" s="1"/>
  <c r="AM92" i="68" s="1"/>
  <c r="Y93" i="55"/>
  <c r="Z93" i="55" s="1"/>
  <c r="AA93" i="55" s="1"/>
  <c r="R92" i="68" s="1"/>
  <c r="AD92" i="68" s="1"/>
  <c r="AW93" i="55"/>
  <c r="AX93" i="55" s="1"/>
  <c r="AY93" i="55" s="1"/>
  <c r="V92" i="68" s="1"/>
  <c r="AH92" i="68" s="1"/>
  <c r="BO93" i="55"/>
  <c r="BP93" i="55" s="1"/>
  <c r="BQ93" i="55" s="1"/>
  <c r="Y92" i="68" s="1"/>
  <c r="AK92" i="68" s="1"/>
  <c r="AK93" i="55"/>
  <c r="AL93" i="55" s="1"/>
  <c r="AM93" i="55" s="1"/>
  <c r="T92" i="68" s="1"/>
  <c r="AF92" i="68" s="1"/>
  <c r="AQ93" i="55"/>
  <c r="AR93" i="55" s="1"/>
  <c r="AS93" i="55" s="1"/>
  <c r="U92" i="68" s="1"/>
  <c r="AG92" i="68" s="1"/>
  <c r="BI93" i="55"/>
  <c r="BJ93" i="55" s="1"/>
  <c r="BK93" i="55" s="1"/>
  <c r="X92" i="68" s="1"/>
  <c r="AJ92" i="68" s="1"/>
  <c r="S93" i="55"/>
  <c r="T93" i="55" s="1"/>
  <c r="U93" i="55" s="1"/>
  <c r="Q92" i="68" s="1"/>
  <c r="AC92" i="68" s="1"/>
  <c r="BC93" i="55"/>
  <c r="BD93" i="55" s="1"/>
  <c r="BE93" i="55" s="1"/>
  <c r="W92" i="68" s="1"/>
  <c r="AI92" i="68" s="1"/>
  <c r="BU93" i="55"/>
  <c r="BV93" i="55" s="1"/>
  <c r="BW93" i="55" s="1"/>
  <c r="Z92" i="68" s="1"/>
  <c r="AL92" i="68" s="1"/>
  <c r="AE93" i="55"/>
  <c r="AF93" i="55" s="1"/>
  <c r="AG93" i="55" s="1"/>
  <c r="S92" i="68" s="1"/>
  <c r="AE92" i="68" s="1"/>
  <c r="M93" i="55"/>
  <c r="N93" i="55" s="1"/>
  <c r="O93" i="55" s="1"/>
  <c r="AU45" i="6"/>
  <c r="W44" i="63" s="1"/>
  <c r="AI44" i="63" s="1"/>
  <c r="O45" i="53"/>
  <c r="P45" i="53" s="1"/>
  <c r="J124" i="80"/>
  <c r="N124" i="80"/>
  <c r="O124" i="80" s="1"/>
  <c r="AA74" i="53"/>
  <c r="AB74" i="53" s="1"/>
  <c r="CE74" i="6"/>
  <c r="AC73" i="63" s="1"/>
  <c r="AO73" i="63" s="1"/>
  <c r="BS73" i="6"/>
  <c r="AA72" i="63" s="1"/>
  <c r="AM72" i="63" s="1"/>
  <c r="W73" i="53"/>
  <c r="X73" i="53" s="1"/>
  <c r="BY40" i="6"/>
  <c r="AB39" i="63" s="1"/>
  <c r="AN39" i="63" s="1"/>
  <c r="Y40" i="53"/>
  <c r="Z40" i="53" s="1"/>
  <c r="AO35" i="6"/>
  <c r="V34" i="63" s="1"/>
  <c r="AH34" i="63" s="1"/>
  <c r="M35" i="53"/>
  <c r="N35" i="53" s="1"/>
  <c r="AI46" i="6"/>
  <c r="U45" i="63" s="1"/>
  <c r="AG45" i="63" s="1"/>
  <c r="K46" i="53"/>
  <c r="L46" i="53" s="1"/>
  <c r="BA100" i="6"/>
  <c r="X99" i="63" s="1"/>
  <c r="AJ99" i="63" s="1"/>
  <c r="Q100" i="53"/>
  <c r="R100" i="53" s="1"/>
  <c r="F355" i="56"/>
  <c r="F51" i="53"/>
  <c r="R66" i="63"/>
  <c r="AD66" i="63" s="1"/>
  <c r="Q66" i="63"/>
  <c r="G68" i="56"/>
  <c r="Q123" i="63"/>
  <c r="G125" i="56"/>
  <c r="R123" i="63"/>
  <c r="AD123" i="63" s="1"/>
  <c r="BA44" i="6"/>
  <c r="X43" i="63" s="1"/>
  <c r="AJ43" i="63" s="1"/>
  <c r="Q44" i="53"/>
  <c r="R44" i="53" s="1"/>
  <c r="AI63" i="6"/>
  <c r="U62" i="63" s="1"/>
  <c r="AG62" i="63" s="1"/>
  <c r="K63" i="53"/>
  <c r="L63" i="53" s="1"/>
  <c r="AU143" i="6"/>
  <c r="W142" i="63" s="1"/>
  <c r="AI142" i="63" s="1"/>
  <c r="O143" i="53"/>
  <c r="P143" i="53" s="1"/>
  <c r="AU125" i="6"/>
  <c r="W124" i="63" s="1"/>
  <c r="AI124" i="63" s="1"/>
  <c r="O125" i="53"/>
  <c r="P125" i="53" s="1"/>
  <c r="W122" i="6"/>
  <c r="S121" i="63" s="1"/>
  <c r="AE121" i="63" s="1"/>
  <c r="G122" i="53"/>
  <c r="H122" i="53" s="1"/>
  <c r="BM57" i="6"/>
  <c r="Z56" i="63" s="1"/>
  <c r="AL56" i="63" s="1"/>
  <c r="U57" i="53"/>
  <c r="V57" i="53" s="1"/>
  <c r="BA81" i="6"/>
  <c r="X80" i="63" s="1"/>
  <c r="AJ80" i="63" s="1"/>
  <c r="Q81" i="53"/>
  <c r="R81" i="53" s="1"/>
  <c r="BM52" i="6"/>
  <c r="Z51" i="63" s="1"/>
  <c r="AL51" i="63" s="1"/>
  <c r="U52" i="53"/>
  <c r="V52" i="53" s="1"/>
  <c r="AA83" i="51"/>
  <c r="AB83" i="51" s="1"/>
  <c r="AC83" i="51" s="1"/>
  <c r="T82" i="65" s="1"/>
  <c r="AF82" i="65" s="1"/>
  <c r="U83" i="51"/>
  <c r="V83" i="51" s="1"/>
  <c r="W83" i="51" s="1"/>
  <c r="S82" i="65" s="1"/>
  <c r="AE82" i="65" s="1"/>
  <c r="BE83" i="51"/>
  <c r="BF83" i="51" s="1"/>
  <c r="BG83" i="51" s="1"/>
  <c r="Y82" i="65" s="1"/>
  <c r="AK82" i="65" s="1"/>
  <c r="BK83" i="51"/>
  <c r="BL83" i="51" s="1"/>
  <c r="BM83" i="51" s="1"/>
  <c r="Z82" i="65" s="1"/>
  <c r="AL82" i="65" s="1"/>
  <c r="AG83" i="51"/>
  <c r="AH83" i="51" s="1"/>
  <c r="AI83" i="51" s="1"/>
  <c r="U82" i="65" s="1"/>
  <c r="AG82" i="65" s="1"/>
  <c r="AM83" i="51"/>
  <c r="AN83" i="51" s="1"/>
  <c r="AO83" i="51" s="1"/>
  <c r="V82" i="65" s="1"/>
  <c r="AH82" i="65" s="1"/>
  <c r="BQ83" i="51"/>
  <c r="BR83" i="51" s="1"/>
  <c r="BS83" i="51" s="1"/>
  <c r="AA82" i="65" s="1"/>
  <c r="AM82" i="65" s="1"/>
  <c r="AS83" i="51"/>
  <c r="AT83" i="51" s="1"/>
  <c r="AU83" i="51" s="1"/>
  <c r="W82" i="65" s="1"/>
  <c r="AI82" i="65" s="1"/>
  <c r="CC83" i="51"/>
  <c r="CD83" i="51" s="1"/>
  <c r="CE83" i="51" s="1"/>
  <c r="AC82" i="65" s="1"/>
  <c r="AO82" i="65" s="1"/>
  <c r="AY83" i="51"/>
  <c r="AZ83" i="51" s="1"/>
  <c r="BA83" i="51" s="1"/>
  <c r="X82" i="65" s="1"/>
  <c r="AJ82" i="65" s="1"/>
  <c r="BW83" i="51"/>
  <c r="BX83" i="51" s="1"/>
  <c r="BY83" i="51" s="1"/>
  <c r="AB82" i="65" s="1"/>
  <c r="AN82" i="65" s="1"/>
  <c r="O83" i="51"/>
  <c r="P83" i="51" s="1"/>
  <c r="AO75" i="6"/>
  <c r="V74" i="63" s="1"/>
  <c r="AH74" i="63" s="1"/>
  <c r="M75" i="53"/>
  <c r="N75" i="53" s="1"/>
  <c r="BY90" i="6"/>
  <c r="AB89" i="63" s="1"/>
  <c r="AN89" i="63" s="1"/>
  <c r="Y90" i="53"/>
  <c r="Z90" i="53" s="1"/>
  <c r="BW95" i="51"/>
  <c r="BX95" i="51" s="1"/>
  <c r="BY95" i="51" s="1"/>
  <c r="AB94" i="65" s="1"/>
  <c r="AN94" i="65" s="1"/>
  <c r="AA95" i="51"/>
  <c r="AB95" i="51" s="1"/>
  <c r="AC95" i="51" s="1"/>
  <c r="T94" i="65" s="1"/>
  <c r="AF94" i="65" s="1"/>
  <c r="AG95" i="51"/>
  <c r="AH95" i="51" s="1"/>
  <c r="AI95" i="51" s="1"/>
  <c r="U94" i="65" s="1"/>
  <c r="AG94" i="65" s="1"/>
  <c r="AM95" i="51"/>
  <c r="AN95" i="51" s="1"/>
  <c r="AO95" i="51" s="1"/>
  <c r="V94" i="65" s="1"/>
  <c r="AH94" i="65" s="1"/>
  <c r="U95" i="51"/>
  <c r="V95" i="51" s="1"/>
  <c r="W95" i="51" s="1"/>
  <c r="S94" i="65" s="1"/>
  <c r="AE94" i="65" s="1"/>
  <c r="AS95" i="51"/>
  <c r="AT95" i="51" s="1"/>
  <c r="AU95" i="51" s="1"/>
  <c r="W94" i="65" s="1"/>
  <c r="AI94" i="65" s="1"/>
  <c r="BK95" i="51"/>
  <c r="BL95" i="51" s="1"/>
  <c r="BM95" i="51" s="1"/>
  <c r="Z94" i="65" s="1"/>
  <c r="AL94" i="65" s="1"/>
  <c r="CC95" i="51"/>
  <c r="CD95" i="51" s="1"/>
  <c r="CE95" i="51" s="1"/>
  <c r="AC94" i="65" s="1"/>
  <c r="AO94" i="65" s="1"/>
  <c r="BQ95" i="51"/>
  <c r="BR95" i="51" s="1"/>
  <c r="BS95" i="51" s="1"/>
  <c r="AA94" i="65" s="1"/>
  <c r="AM94" i="65" s="1"/>
  <c r="AY95" i="51"/>
  <c r="AZ95" i="51" s="1"/>
  <c r="BA95" i="51" s="1"/>
  <c r="X94" i="65" s="1"/>
  <c r="AJ94" i="65" s="1"/>
  <c r="BE95" i="51"/>
  <c r="BF95" i="51" s="1"/>
  <c r="BG95" i="51" s="1"/>
  <c r="Y94" i="65" s="1"/>
  <c r="AK94" i="65" s="1"/>
  <c r="O95" i="51"/>
  <c r="P95" i="51" s="1"/>
  <c r="AY59" i="51"/>
  <c r="AZ59" i="51" s="1"/>
  <c r="BA59" i="51" s="1"/>
  <c r="X58" i="65" s="1"/>
  <c r="AJ58" i="65" s="1"/>
  <c r="U59" i="51"/>
  <c r="V59" i="51" s="1"/>
  <c r="W59" i="51" s="1"/>
  <c r="S58" i="65" s="1"/>
  <c r="AE58" i="65" s="1"/>
  <c r="CC59" i="51"/>
  <c r="CD59" i="51" s="1"/>
  <c r="CE59" i="51" s="1"/>
  <c r="AC58" i="65" s="1"/>
  <c r="AO58" i="65" s="1"/>
  <c r="AG59" i="51"/>
  <c r="AH59" i="51" s="1"/>
  <c r="AI59" i="51" s="1"/>
  <c r="U58" i="65" s="1"/>
  <c r="AG58" i="65" s="1"/>
  <c r="BE59" i="51"/>
  <c r="BF59" i="51" s="1"/>
  <c r="BG59" i="51" s="1"/>
  <c r="Y58" i="65" s="1"/>
  <c r="AK58" i="65" s="1"/>
  <c r="AM59" i="51"/>
  <c r="AN59" i="51" s="1"/>
  <c r="AO59" i="51" s="1"/>
  <c r="V58" i="65" s="1"/>
  <c r="AH58" i="65" s="1"/>
  <c r="BQ59" i="51"/>
  <c r="BR59" i="51" s="1"/>
  <c r="BS59" i="51" s="1"/>
  <c r="AA58" i="65" s="1"/>
  <c r="AM58" i="65" s="1"/>
  <c r="BW59" i="51"/>
  <c r="BX59" i="51" s="1"/>
  <c r="BY59" i="51" s="1"/>
  <c r="AB58" i="65" s="1"/>
  <c r="AN58" i="65" s="1"/>
  <c r="BK59" i="51"/>
  <c r="BL59" i="51" s="1"/>
  <c r="BM59" i="51" s="1"/>
  <c r="Z58" i="65" s="1"/>
  <c r="AL58" i="65" s="1"/>
  <c r="AA59" i="51"/>
  <c r="AB59" i="51" s="1"/>
  <c r="AC59" i="51" s="1"/>
  <c r="T58" i="65" s="1"/>
  <c r="AF58" i="65" s="1"/>
  <c r="AS59" i="51"/>
  <c r="AT59" i="51" s="1"/>
  <c r="AU59" i="51" s="1"/>
  <c r="W58" i="65" s="1"/>
  <c r="AI58" i="65" s="1"/>
  <c r="O59" i="51"/>
  <c r="P59" i="51" s="1"/>
  <c r="AU130" i="6"/>
  <c r="W129" i="63" s="1"/>
  <c r="AI129" i="63" s="1"/>
  <c r="O130" i="53"/>
  <c r="P130" i="53" s="1"/>
  <c r="AC31" i="6"/>
  <c r="T30" i="63" s="1"/>
  <c r="AF30" i="63" s="1"/>
  <c r="I31" i="53"/>
  <c r="J31" i="53" s="1"/>
  <c r="BM108" i="6"/>
  <c r="Z107" i="63" s="1"/>
  <c r="AL107" i="63" s="1"/>
  <c r="U108" i="53"/>
  <c r="V108" i="53" s="1"/>
  <c r="BA115" i="6"/>
  <c r="X114" i="63" s="1"/>
  <c r="AJ114" i="63" s="1"/>
  <c r="Q115" i="53"/>
  <c r="R115" i="53" s="1"/>
  <c r="N53" i="80"/>
  <c r="O53" i="80" s="1"/>
  <c r="J53" i="80"/>
  <c r="F436" i="56"/>
  <c r="F132" i="53"/>
  <c r="W53" i="6"/>
  <c r="S52" i="63" s="1"/>
  <c r="AE52" i="63" s="1"/>
  <c r="G53" i="53"/>
  <c r="H53" i="53" s="1"/>
  <c r="BS14" i="6"/>
  <c r="AA13" i="63" s="1"/>
  <c r="AM13" i="63" s="1"/>
  <c r="W14" i="53"/>
  <c r="X14" i="53" s="1"/>
  <c r="BA92" i="6"/>
  <c r="X91" i="63" s="1"/>
  <c r="AJ91" i="63" s="1"/>
  <c r="Q92" i="53"/>
  <c r="R92" i="53" s="1"/>
  <c r="AW139" i="55"/>
  <c r="AX139" i="55" s="1"/>
  <c r="AY139" i="55" s="1"/>
  <c r="V138" i="68" s="1"/>
  <c r="AH138" i="68" s="1"/>
  <c r="BU139" i="55"/>
  <c r="BV139" i="55" s="1"/>
  <c r="BW139" i="55" s="1"/>
  <c r="Z138" i="68" s="1"/>
  <c r="AL138" i="68" s="1"/>
  <c r="AE139" i="55"/>
  <c r="AF139" i="55" s="1"/>
  <c r="AG139" i="55" s="1"/>
  <c r="S138" i="68" s="1"/>
  <c r="AE138" i="68" s="1"/>
  <c r="AK139" i="55"/>
  <c r="AL139" i="55" s="1"/>
  <c r="AM139" i="55" s="1"/>
  <c r="T138" i="68" s="1"/>
  <c r="AF138" i="68" s="1"/>
  <c r="BO139" i="55"/>
  <c r="BP139" i="55" s="1"/>
  <c r="BQ139" i="55" s="1"/>
  <c r="Y138" i="68" s="1"/>
  <c r="AK138" i="68" s="1"/>
  <c r="Y139" i="55"/>
  <c r="Z139" i="55" s="1"/>
  <c r="AA139" i="55" s="1"/>
  <c r="R138" i="68" s="1"/>
  <c r="AD138" i="68" s="1"/>
  <c r="BI139" i="55"/>
  <c r="BJ139" i="55" s="1"/>
  <c r="BK139" i="55" s="1"/>
  <c r="X138" i="68" s="1"/>
  <c r="AJ138" i="68" s="1"/>
  <c r="S139" i="55"/>
  <c r="T139" i="55" s="1"/>
  <c r="U139" i="55" s="1"/>
  <c r="Q138" i="68" s="1"/>
  <c r="AC138" i="68" s="1"/>
  <c r="BC139" i="55"/>
  <c r="BD139" i="55" s="1"/>
  <c r="BE139" i="55" s="1"/>
  <c r="W138" i="68" s="1"/>
  <c r="AI138" i="68" s="1"/>
  <c r="AQ139" i="55"/>
  <c r="AR139" i="55" s="1"/>
  <c r="AS139" i="55" s="1"/>
  <c r="U138" i="68" s="1"/>
  <c r="AG138" i="68" s="1"/>
  <c r="CA139" i="55"/>
  <c r="CB139" i="55" s="1"/>
  <c r="CC139" i="55" s="1"/>
  <c r="AA138" i="68" s="1"/>
  <c r="AM138" i="68" s="1"/>
  <c r="M139" i="55"/>
  <c r="N139" i="55" s="1"/>
  <c r="O139" i="55" s="1"/>
  <c r="BG79" i="6"/>
  <c r="Y78" i="63" s="1"/>
  <c r="AK78" i="63" s="1"/>
  <c r="S79" i="53"/>
  <c r="T79" i="53" s="1"/>
  <c r="AC66" i="6"/>
  <c r="T65" i="63" s="1"/>
  <c r="AF65" i="63" s="1"/>
  <c r="I66" i="53"/>
  <c r="J66" i="53" s="1"/>
  <c r="BS139" i="6"/>
  <c r="AA138" i="63" s="1"/>
  <c r="AM138" i="63" s="1"/>
  <c r="W139" i="53"/>
  <c r="X139" i="53" s="1"/>
  <c r="AU145" i="6"/>
  <c r="W144" i="63" s="1"/>
  <c r="AI144" i="63" s="1"/>
  <c r="O145" i="53"/>
  <c r="P145" i="53" s="1"/>
  <c r="AI19" i="6"/>
  <c r="U18" i="63" s="1"/>
  <c r="AG18" i="63" s="1"/>
  <c r="K19" i="53"/>
  <c r="L19" i="53" s="1"/>
  <c r="G46" i="56"/>
  <c r="Q44" i="63"/>
  <c r="R44" i="63"/>
  <c r="AD44" i="63" s="1"/>
  <c r="BY48" i="6"/>
  <c r="AB47" i="63" s="1"/>
  <c r="AN47" i="63" s="1"/>
  <c r="Y48" i="53"/>
  <c r="Z48" i="53" s="1"/>
  <c r="BY64" i="6"/>
  <c r="AB63" i="63" s="1"/>
  <c r="AN63" i="63" s="1"/>
  <c r="Y64" i="53"/>
  <c r="Z64" i="53" s="1"/>
  <c r="R13" i="63"/>
  <c r="AD13" i="63" s="1"/>
  <c r="Q13" i="63"/>
  <c r="G15" i="56"/>
  <c r="AA87" i="53"/>
  <c r="AB87" i="53" s="1"/>
  <c r="CE87" i="6"/>
  <c r="AC86" i="63" s="1"/>
  <c r="AO86" i="63" s="1"/>
  <c r="BA137" i="6"/>
  <c r="X136" i="63" s="1"/>
  <c r="AJ136" i="63" s="1"/>
  <c r="Q137" i="53"/>
  <c r="R137" i="53" s="1"/>
  <c r="BG38" i="6"/>
  <c r="Y37" i="63" s="1"/>
  <c r="AK37" i="63" s="1"/>
  <c r="S38" i="53"/>
  <c r="T38" i="53" s="1"/>
  <c r="AI43" i="6"/>
  <c r="U42" i="63" s="1"/>
  <c r="AG42" i="63" s="1"/>
  <c r="K43" i="53"/>
  <c r="L43" i="53" s="1"/>
  <c r="BM12" i="6"/>
  <c r="Z11" i="63" s="1"/>
  <c r="U12" i="53"/>
  <c r="V12" i="53" s="1"/>
  <c r="BA6" i="6"/>
  <c r="X5" i="63" s="1"/>
  <c r="Q6" i="53"/>
  <c r="R6" i="53" s="1"/>
  <c r="BY37" i="6"/>
  <c r="AB36" i="63" s="1"/>
  <c r="AN36" i="63" s="1"/>
  <c r="Y37" i="53"/>
  <c r="Z37" i="53" s="1"/>
  <c r="AU69" i="6"/>
  <c r="W68" i="63" s="1"/>
  <c r="AI68" i="63" s="1"/>
  <c r="O69" i="53"/>
  <c r="P69" i="53" s="1"/>
  <c r="AC114" i="6"/>
  <c r="T113" i="63" s="1"/>
  <c r="AF113" i="63" s="1"/>
  <c r="I114" i="53"/>
  <c r="J114" i="53" s="1"/>
  <c r="BG105" i="6"/>
  <c r="Y104" i="63" s="1"/>
  <c r="AK104" i="63" s="1"/>
  <c r="S105" i="53"/>
  <c r="T105" i="53" s="1"/>
  <c r="AC96" i="6"/>
  <c r="T95" i="63" s="1"/>
  <c r="AF95" i="63" s="1"/>
  <c r="I96" i="53"/>
  <c r="J96" i="53" s="1"/>
  <c r="F437" i="56"/>
  <c r="F133" i="53"/>
  <c r="AA21" i="53"/>
  <c r="AB21" i="53" s="1"/>
  <c r="CE21" i="6"/>
  <c r="AC20" i="63" s="1"/>
  <c r="AO20" i="63" s="1"/>
  <c r="BA146" i="6"/>
  <c r="X145" i="63" s="1"/>
  <c r="AJ145" i="63" s="1"/>
  <c r="Q146" i="53"/>
  <c r="R146" i="53" s="1"/>
  <c r="AO102" i="6"/>
  <c r="V101" i="63" s="1"/>
  <c r="AH101" i="63" s="1"/>
  <c r="M102" i="53"/>
  <c r="N102" i="53" s="1"/>
  <c r="W39" i="6"/>
  <c r="S38" i="63" s="1"/>
  <c r="AE38" i="63" s="1"/>
  <c r="G39" i="53"/>
  <c r="H39" i="53" s="1"/>
  <c r="BM148" i="6"/>
  <c r="Z147" i="63" s="1"/>
  <c r="AL147" i="63" s="1"/>
  <c r="U148" i="53"/>
  <c r="V148" i="53" s="1"/>
  <c r="BM47" i="6"/>
  <c r="Z46" i="63" s="1"/>
  <c r="AL46" i="63" s="1"/>
  <c r="U47" i="53"/>
  <c r="V47" i="53" s="1"/>
  <c r="AA81" i="51"/>
  <c r="AB81" i="51" s="1"/>
  <c r="AC81" i="51" s="1"/>
  <c r="T80" i="65" s="1"/>
  <c r="AF80" i="65" s="1"/>
  <c r="U81" i="51"/>
  <c r="V81" i="51" s="1"/>
  <c r="W81" i="51" s="1"/>
  <c r="S80" i="65" s="1"/>
  <c r="AE80" i="65" s="1"/>
  <c r="AG81" i="51"/>
  <c r="AH81" i="51" s="1"/>
  <c r="AI81" i="51" s="1"/>
  <c r="U80" i="65" s="1"/>
  <c r="AG80" i="65" s="1"/>
  <c r="BE81" i="51"/>
  <c r="BF81" i="51" s="1"/>
  <c r="BG81" i="51" s="1"/>
  <c r="Y80" i="65" s="1"/>
  <c r="AK80" i="65" s="1"/>
  <c r="CC81" i="51"/>
  <c r="CD81" i="51" s="1"/>
  <c r="CE81" i="51" s="1"/>
  <c r="AC80" i="65" s="1"/>
  <c r="AO80" i="65" s="1"/>
  <c r="BW81" i="51"/>
  <c r="BX81" i="51" s="1"/>
  <c r="BY81" i="51" s="1"/>
  <c r="AB80" i="65" s="1"/>
  <c r="AN80" i="65" s="1"/>
  <c r="BQ81" i="51"/>
  <c r="BR81" i="51" s="1"/>
  <c r="BS81" i="51" s="1"/>
  <c r="AA80" i="65" s="1"/>
  <c r="AM80" i="65" s="1"/>
  <c r="AS81" i="51"/>
  <c r="AT81" i="51" s="1"/>
  <c r="AU81" i="51" s="1"/>
  <c r="W80" i="65" s="1"/>
  <c r="AI80" i="65" s="1"/>
  <c r="BK81" i="51"/>
  <c r="BL81" i="51" s="1"/>
  <c r="BM81" i="51" s="1"/>
  <c r="Z80" i="65" s="1"/>
  <c r="AL80" i="65" s="1"/>
  <c r="AY81" i="51"/>
  <c r="AZ81" i="51" s="1"/>
  <c r="BA81" i="51" s="1"/>
  <c r="X80" i="65" s="1"/>
  <c r="AJ80" i="65" s="1"/>
  <c r="AM81" i="51"/>
  <c r="AN81" i="51" s="1"/>
  <c r="AO81" i="51" s="1"/>
  <c r="V80" i="65" s="1"/>
  <c r="AH80" i="65" s="1"/>
  <c r="O81" i="51"/>
  <c r="P81" i="51" s="1"/>
  <c r="BA54" i="6"/>
  <c r="X53" i="63" s="1"/>
  <c r="AJ53" i="63" s="1"/>
  <c r="Q54" i="53"/>
  <c r="R54" i="53" s="1"/>
  <c r="J65" i="80"/>
  <c r="N65" i="80"/>
  <c r="O65" i="80" s="1"/>
  <c r="F86" i="56"/>
  <c r="Q85" i="6"/>
  <c r="E85" i="53"/>
  <c r="AI16" i="6"/>
  <c r="U15" i="63" s="1"/>
  <c r="AG15" i="63" s="1"/>
  <c r="K16" i="53"/>
  <c r="L16" i="53" s="1"/>
  <c r="J49" i="80"/>
  <c r="N49" i="80"/>
  <c r="O49" i="80" s="1"/>
  <c r="AK71" i="55"/>
  <c r="AL71" i="55" s="1"/>
  <c r="AM71" i="55" s="1"/>
  <c r="T70" i="68" s="1"/>
  <c r="AF70" i="68" s="1"/>
  <c r="AQ71" i="55"/>
  <c r="AR71" i="55" s="1"/>
  <c r="AS71" i="55" s="1"/>
  <c r="U70" i="68" s="1"/>
  <c r="AG70" i="68" s="1"/>
  <c r="BO71" i="55"/>
  <c r="BP71" i="55" s="1"/>
  <c r="BQ71" i="55" s="1"/>
  <c r="Y70" i="68" s="1"/>
  <c r="AK70" i="68" s="1"/>
  <c r="BC71" i="55"/>
  <c r="BD71" i="55" s="1"/>
  <c r="BE71" i="55" s="1"/>
  <c r="W70" i="68" s="1"/>
  <c r="AI70" i="68" s="1"/>
  <c r="CA71" i="55"/>
  <c r="CB71" i="55" s="1"/>
  <c r="CC71" i="55" s="1"/>
  <c r="AA70" i="68" s="1"/>
  <c r="AM70" i="68" s="1"/>
  <c r="BU71" i="55"/>
  <c r="BV71" i="55" s="1"/>
  <c r="BW71" i="55" s="1"/>
  <c r="Z70" i="68" s="1"/>
  <c r="AL70" i="68" s="1"/>
  <c r="BI71" i="55"/>
  <c r="BJ71" i="55" s="1"/>
  <c r="BK71" i="55" s="1"/>
  <c r="X70" i="68" s="1"/>
  <c r="AJ70" i="68" s="1"/>
  <c r="AW71" i="55"/>
  <c r="AX71" i="55" s="1"/>
  <c r="AY71" i="55" s="1"/>
  <c r="V70" i="68" s="1"/>
  <c r="AH70" i="68" s="1"/>
  <c r="Y71" i="55"/>
  <c r="Z71" i="55" s="1"/>
  <c r="AA71" i="55" s="1"/>
  <c r="R70" i="68" s="1"/>
  <c r="AD70" i="68" s="1"/>
  <c r="AE71" i="55"/>
  <c r="AF71" i="55" s="1"/>
  <c r="AG71" i="55" s="1"/>
  <c r="S70" i="68" s="1"/>
  <c r="AE70" i="68" s="1"/>
  <c r="S71" i="55"/>
  <c r="T71" i="55" s="1"/>
  <c r="U71" i="55" s="1"/>
  <c r="Q70" i="68" s="1"/>
  <c r="AC70" i="68" s="1"/>
  <c r="M71" i="55"/>
  <c r="N71" i="55" s="1"/>
  <c r="O71" i="55" s="1"/>
  <c r="BY110" i="6"/>
  <c r="AB109" i="63" s="1"/>
  <c r="AN109" i="63" s="1"/>
  <c r="Y110" i="53"/>
  <c r="Z110" i="53" s="1"/>
  <c r="BM147" i="6"/>
  <c r="Z146" i="63" s="1"/>
  <c r="AL146" i="63" s="1"/>
  <c r="U147" i="53"/>
  <c r="V147" i="53" s="1"/>
  <c r="AC26" i="6"/>
  <c r="T25" i="63" s="1"/>
  <c r="AF25" i="63" s="1"/>
  <c r="I26" i="53"/>
  <c r="J26" i="53" s="1"/>
  <c r="W18" i="6"/>
  <c r="S17" i="63" s="1"/>
  <c r="AE17" i="63" s="1"/>
  <c r="G18" i="53"/>
  <c r="H18" i="53" s="1"/>
  <c r="F73" i="56"/>
  <c r="Q72" i="6"/>
  <c r="E72" i="53"/>
  <c r="AI111" i="6"/>
  <c r="U110" i="63" s="1"/>
  <c r="AG110" i="63" s="1"/>
  <c r="K111" i="53"/>
  <c r="L111" i="53" s="1"/>
  <c r="F391" i="56"/>
  <c r="F87" i="53"/>
  <c r="AA109" i="53"/>
  <c r="AB109" i="53" s="1"/>
  <c r="CE109" i="6"/>
  <c r="AC108" i="63" s="1"/>
  <c r="AO108" i="63" s="1"/>
  <c r="F430" i="56"/>
  <c r="F126" i="53"/>
  <c r="AI56" i="6"/>
  <c r="U55" i="63" s="1"/>
  <c r="AG55" i="63" s="1"/>
  <c r="K56" i="53"/>
  <c r="L56" i="53" s="1"/>
  <c r="G453" i="56"/>
  <c r="P148" i="67"/>
  <c r="O148" i="67"/>
  <c r="AC141" i="6"/>
  <c r="T140" i="63" s="1"/>
  <c r="AF140" i="63" s="1"/>
  <c r="I141" i="53"/>
  <c r="J141" i="53" s="1"/>
  <c r="BM80" i="6"/>
  <c r="Z79" i="63" s="1"/>
  <c r="AL79" i="63" s="1"/>
  <c r="U80" i="53"/>
  <c r="V80" i="53" s="1"/>
  <c r="AI112" i="6"/>
  <c r="U111" i="63" s="1"/>
  <c r="AG111" i="63" s="1"/>
  <c r="K112" i="53"/>
  <c r="L112" i="53" s="1"/>
  <c r="BM138" i="6"/>
  <c r="Z137" i="63" s="1"/>
  <c r="AL137" i="63" s="1"/>
  <c r="U138" i="53"/>
  <c r="V138" i="53" s="1"/>
  <c r="W28" i="6"/>
  <c r="S27" i="63" s="1"/>
  <c r="AE27" i="63" s="1"/>
  <c r="G28" i="53"/>
  <c r="H28" i="53" s="1"/>
  <c r="AU103" i="6"/>
  <c r="W102" i="63" s="1"/>
  <c r="AI102" i="63" s="1"/>
  <c r="O103" i="53"/>
  <c r="P103" i="53" s="1"/>
  <c r="BG10" i="6"/>
  <c r="Y9" i="63" s="1"/>
  <c r="S10" i="53"/>
  <c r="T10" i="53" s="1"/>
  <c r="AA131" i="53"/>
  <c r="AB131" i="53" s="1"/>
  <c r="CE131" i="6"/>
  <c r="AC130" i="63" s="1"/>
  <c r="AO130" i="63" s="1"/>
  <c r="F151" i="56"/>
  <c r="Q150" i="6"/>
  <c r="W104" i="6"/>
  <c r="S103" i="63" s="1"/>
  <c r="AE103" i="63" s="1"/>
  <c r="G104" i="53"/>
  <c r="H104" i="53" s="1"/>
  <c r="BM65" i="6"/>
  <c r="Z64" i="63" s="1"/>
  <c r="AL64" i="63" s="1"/>
  <c r="U65" i="53"/>
  <c r="V65" i="53" s="1"/>
  <c r="BG33" i="6"/>
  <c r="Y32" i="63" s="1"/>
  <c r="AK32" i="63" s="1"/>
  <c r="S33" i="53"/>
  <c r="T33" i="53" s="1"/>
  <c r="F450" i="56"/>
  <c r="F146" i="53"/>
  <c r="G65" i="56"/>
  <c r="Q63" i="63"/>
  <c r="R63" i="63"/>
  <c r="AD63" i="63" s="1"/>
  <c r="AC60" i="6"/>
  <c r="T59" i="63" s="1"/>
  <c r="AF59" i="63" s="1"/>
  <c r="I60" i="53"/>
  <c r="J60" i="53" s="1"/>
  <c r="Y75" i="55"/>
  <c r="Z75" i="55" s="1"/>
  <c r="AA75" i="55" s="1"/>
  <c r="R74" i="68" s="1"/>
  <c r="AD74" i="68" s="1"/>
  <c r="S75" i="55"/>
  <c r="T75" i="55" s="1"/>
  <c r="U75" i="55" s="1"/>
  <c r="Q74" i="68" s="1"/>
  <c r="AC74" i="68" s="1"/>
  <c r="AK75" i="55"/>
  <c r="AL75" i="55" s="1"/>
  <c r="AM75" i="55" s="1"/>
  <c r="T74" i="68" s="1"/>
  <c r="AF74" i="68" s="1"/>
  <c r="BC75" i="55"/>
  <c r="BD75" i="55" s="1"/>
  <c r="BE75" i="55" s="1"/>
  <c r="W74" i="68" s="1"/>
  <c r="AI74" i="68" s="1"/>
  <c r="AE75" i="55"/>
  <c r="AF75" i="55" s="1"/>
  <c r="AG75" i="55" s="1"/>
  <c r="S74" i="68" s="1"/>
  <c r="AE74" i="68" s="1"/>
  <c r="BO75" i="55"/>
  <c r="BP75" i="55" s="1"/>
  <c r="BQ75" i="55" s="1"/>
  <c r="Y74" i="68" s="1"/>
  <c r="AK74" i="68" s="1"/>
  <c r="AQ75" i="55"/>
  <c r="AR75" i="55" s="1"/>
  <c r="AS75" i="55" s="1"/>
  <c r="U74" i="68" s="1"/>
  <c r="AG74" i="68" s="1"/>
  <c r="BU75" i="55"/>
  <c r="BV75" i="55" s="1"/>
  <c r="BW75" i="55" s="1"/>
  <c r="Z74" i="68" s="1"/>
  <c r="AL74" i="68" s="1"/>
  <c r="CA75" i="55"/>
  <c r="CB75" i="55" s="1"/>
  <c r="CC75" i="55" s="1"/>
  <c r="AA74" i="68" s="1"/>
  <c r="AM74" i="68" s="1"/>
  <c r="BI75" i="55"/>
  <c r="BJ75" i="55" s="1"/>
  <c r="BK75" i="55" s="1"/>
  <c r="X74" i="68" s="1"/>
  <c r="AJ74" i="68" s="1"/>
  <c r="AW75" i="55"/>
  <c r="AX75" i="55" s="1"/>
  <c r="AY75" i="55" s="1"/>
  <c r="V74" i="68" s="1"/>
  <c r="AH74" i="68" s="1"/>
  <c r="M75" i="55"/>
  <c r="N75" i="55" s="1"/>
  <c r="O75" i="55" s="1"/>
  <c r="BG58" i="6"/>
  <c r="Y57" i="63" s="1"/>
  <c r="AK57" i="63" s="1"/>
  <c r="S58" i="53"/>
  <c r="T58" i="53" s="1"/>
  <c r="W144" i="6"/>
  <c r="S143" i="63" s="1"/>
  <c r="AE143" i="63" s="1"/>
  <c r="G144" i="53"/>
  <c r="H144" i="53" s="1"/>
  <c r="BI39" i="55"/>
  <c r="BJ39" i="55" s="1"/>
  <c r="BK39" i="55" s="1"/>
  <c r="X38" i="68" s="1"/>
  <c r="AJ38" i="68" s="1"/>
  <c r="Y39" i="55"/>
  <c r="Z39" i="55" s="1"/>
  <c r="AA39" i="55" s="1"/>
  <c r="R38" i="68" s="1"/>
  <c r="AD38" i="68" s="1"/>
  <c r="AQ39" i="55"/>
  <c r="AR39" i="55" s="1"/>
  <c r="AS39" i="55" s="1"/>
  <c r="U38" i="68" s="1"/>
  <c r="AG38" i="68" s="1"/>
  <c r="AE39" i="55"/>
  <c r="AF39" i="55" s="1"/>
  <c r="AG39" i="55" s="1"/>
  <c r="S38" i="68" s="1"/>
  <c r="AE38" i="68" s="1"/>
  <c r="S39" i="55"/>
  <c r="T39" i="55" s="1"/>
  <c r="U39" i="55" s="1"/>
  <c r="Q38" i="68" s="1"/>
  <c r="AC38" i="68" s="1"/>
  <c r="BC39" i="55"/>
  <c r="BD39" i="55" s="1"/>
  <c r="BE39" i="55" s="1"/>
  <c r="W38" i="68" s="1"/>
  <c r="AI38" i="68" s="1"/>
  <c r="CA39" i="55"/>
  <c r="CB39" i="55" s="1"/>
  <c r="CC39" i="55" s="1"/>
  <c r="AA38" i="68" s="1"/>
  <c r="AM38" i="68" s="1"/>
  <c r="BO39" i="55"/>
  <c r="BP39" i="55" s="1"/>
  <c r="BQ39" i="55" s="1"/>
  <c r="Y38" i="68" s="1"/>
  <c r="AK38" i="68" s="1"/>
  <c r="AK39" i="55"/>
  <c r="AL39" i="55" s="1"/>
  <c r="AM39" i="55" s="1"/>
  <c r="T38" i="68" s="1"/>
  <c r="AF38" i="68" s="1"/>
  <c r="AW39" i="55"/>
  <c r="AX39" i="55" s="1"/>
  <c r="AY39" i="55" s="1"/>
  <c r="V38" i="68" s="1"/>
  <c r="AH38" i="68" s="1"/>
  <c r="BU39" i="55"/>
  <c r="BV39" i="55" s="1"/>
  <c r="BW39" i="55" s="1"/>
  <c r="Z38" i="68" s="1"/>
  <c r="AL38" i="68" s="1"/>
  <c r="M39" i="55"/>
  <c r="N39" i="55" s="1"/>
  <c r="O39" i="55" s="1"/>
  <c r="W67" i="6"/>
  <c r="S66" i="63" s="1"/>
  <c r="AE66" i="63" s="1"/>
  <c r="G67" i="53"/>
  <c r="H67" i="53" s="1"/>
  <c r="AQ127" i="55"/>
  <c r="AR127" i="55" s="1"/>
  <c r="AS127" i="55" s="1"/>
  <c r="U126" i="68" s="1"/>
  <c r="AG126" i="68" s="1"/>
  <c r="Y127" i="55"/>
  <c r="Z127" i="55" s="1"/>
  <c r="AA127" i="55" s="1"/>
  <c r="R126" i="68" s="1"/>
  <c r="AD126" i="68" s="1"/>
  <c r="S127" i="55"/>
  <c r="T127" i="55" s="1"/>
  <c r="U127" i="55" s="1"/>
  <c r="Q126" i="68" s="1"/>
  <c r="AC126" i="68" s="1"/>
  <c r="BC127" i="55"/>
  <c r="BD127" i="55" s="1"/>
  <c r="BE127" i="55" s="1"/>
  <c r="W126" i="68" s="1"/>
  <c r="AI126" i="68" s="1"/>
  <c r="CA127" i="55"/>
  <c r="CB127" i="55" s="1"/>
  <c r="CC127" i="55" s="1"/>
  <c r="AA126" i="68" s="1"/>
  <c r="AM126" i="68" s="1"/>
  <c r="AE127" i="55"/>
  <c r="AF127" i="55" s="1"/>
  <c r="AG127" i="55" s="1"/>
  <c r="S126" i="68" s="1"/>
  <c r="AE126" i="68" s="1"/>
  <c r="BI127" i="55"/>
  <c r="BJ127" i="55" s="1"/>
  <c r="BK127" i="55" s="1"/>
  <c r="X126" i="68" s="1"/>
  <c r="AJ126" i="68" s="1"/>
  <c r="AK127" i="55"/>
  <c r="AL127" i="55" s="1"/>
  <c r="AM127" i="55" s="1"/>
  <c r="T126" i="68" s="1"/>
  <c r="AF126" i="68" s="1"/>
  <c r="BO127" i="55"/>
  <c r="BP127" i="55" s="1"/>
  <c r="BQ127" i="55" s="1"/>
  <c r="Y126" i="68" s="1"/>
  <c r="AK126" i="68" s="1"/>
  <c r="BU127" i="55"/>
  <c r="BV127" i="55" s="1"/>
  <c r="BW127" i="55" s="1"/>
  <c r="Z126" i="68" s="1"/>
  <c r="AL126" i="68" s="1"/>
  <c r="AW127" i="55"/>
  <c r="AX127" i="55" s="1"/>
  <c r="AY127" i="55" s="1"/>
  <c r="V126" i="68" s="1"/>
  <c r="AH126" i="68" s="1"/>
  <c r="M127" i="55"/>
  <c r="N127" i="55" s="1"/>
  <c r="O127" i="55" s="1"/>
  <c r="AY20" i="51"/>
  <c r="AZ20" i="51" s="1"/>
  <c r="BA20" i="51" s="1"/>
  <c r="X19" i="65" s="1"/>
  <c r="AJ19" i="65" s="1"/>
  <c r="AS20" i="51"/>
  <c r="AT20" i="51" s="1"/>
  <c r="AU20" i="51" s="1"/>
  <c r="W19" i="65" s="1"/>
  <c r="AI19" i="65" s="1"/>
  <c r="AM20" i="51"/>
  <c r="AN20" i="51" s="1"/>
  <c r="AO20" i="51" s="1"/>
  <c r="V19" i="65" s="1"/>
  <c r="AH19" i="65" s="1"/>
  <c r="CC20" i="51"/>
  <c r="CD20" i="51" s="1"/>
  <c r="CE20" i="51" s="1"/>
  <c r="AC19" i="65" s="1"/>
  <c r="AO19" i="65" s="1"/>
  <c r="BE20" i="51"/>
  <c r="BF20" i="51" s="1"/>
  <c r="BG20" i="51" s="1"/>
  <c r="Y19" i="65" s="1"/>
  <c r="AK19" i="65" s="1"/>
  <c r="BW20" i="51"/>
  <c r="BX20" i="51" s="1"/>
  <c r="BY20" i="51" s="1"/>
  <c r="AB19" i="65" s="1"/>
  <c r="AN19" i="65" s="1"/>
  <c r="AA20" i="51"/>
  <c r="AB20" i="51" s="1"/>
  <c r="AC20" i="51" s="1"/>
  <c r="T19" i="65" s="1"/>
  <c r="AF19" i="65" s="1"/>
  <c r="BQ20" i="51"/>
  <c r="BR20" i="51" s="1"/>
  <c r="BS20" i="51" s="1"/>
  <c r="AA19" i="65" s="1"/>
  <c r="AM19" i="65" s="1"/>
  <c r="AG20" i="51"/>
  <c r="AH20" i="51" s="1"/>
  <c r="AI20" i="51" s="1"/>
  <c r="U19" i="65" s="1"/>
  <c r="AG19" i="65" s="1"/>
  <c r="BK20" i="51"/>
  <c r="BL20" i="51" s="1"/>
  <c r="BM20" i="51" s="1"/>
  <c r="Z19" i="65" s="1"/>
  <c r="AL19" i="65" s="1"/>
  <c r="U20" i="51"/>
  <c r="V20" i="51" s="1"/>
  <c r="W20" i="51" s="1"/>
  <c r="S19" i="65" s="1"/>
  <c r="AE19" i="65" s="1"/>
  <c r="O20" i="51"/>
  <c r="P20" i="51" s="1"/>
  <c r="N51" i="80"/>
  <c r="O51" i="80" s="1"/>
  <c r="J51" i="80"/>
  <c r="S58" i="55"/>
  <c r="T58" i="55" s="1"/>
  <c r="U58" i="55" s="1"/>
  <c r="Q57" i="68" s="1"/>
  <c r="AC57" i="68" s="1"/>
  <c r="CA58" i="55"/>
  <c r="CB58" i="55" s="1"/>
  <c r="CC58" i="55" s="1"/>
  <c r="AA57" i="68" s="1"/>
  <c r="AM57" i="68" s="1"/>
  <c r="AK58" i="55"/>
  <c r="AL58" i="55" s="1"/>
  <c r="AM58" i="55" s="1"/>
  <c r="T57" i="68" s="1"/>
  <c r="AF57" i="68" s="1"/>
  <c r="AQ58" i="55"/>
  <c r="AR58" i="55" s="1"/>
  <c r="AS58" i="55" s="1"/>
  <c r="U57" i="68" s="1"/>
  <c r="AG57" i="68" s="1"/>
  <c r="AE58" i="55"/>
  <c r="AF58" i="55" s="1"/>
  <c r="AG58" i="55" s="1"/>
  <c r="S57" i="68" s="1"/>
  <c r="AE57" i="68" s="1"/>
  <c r="BI58" i="55"/>
  <c r="BJ58" i="55" s="1"/>
  <c r="BK58" i="55" s="1"/>
  <c r="X57" i="68" s="1"/>
  <c r="AJ57" i="68" s="1"/>
  <c r="BU58" i="55"/>
  <c r="BV58" i="55" s="1"/>
  <c r="BW58" i="55" s="1"/>
  <c r="Z57" i="68" s="1"/>
  <c r="AL57" i="68" s="1"/>
  <c r="BO58" i="55"/>
  <c r="BP58" i="55" s="1"/>
  <c r="BQ58" i="55" s="1"/>
  <c r="Y57" i="68" s="1"/>
  <c r="AK57" i="68" s="1"/>
  <c r="BC58" i="55"/>
  <c r="BD58" i="55" s="1"/>
  <c r="BE58" i="55" s="1"/>
  <c r="W57" i="68" s="1"/>
  <c r="AI57" i="68" s="1"/>
  <c r="Y58" i="55"/>
  <c r="Z58" i="55" s="1"/>
  <c r="AA58" i="55" s="1"/>
  <c r="R57" i="68" s="1"/>
  <c r="AD57" i="68" s="1"/>
  <c r="AW58" i="55"/>
  <c r="AX58" i="55" s="1"/>
  <c r="AY58" i="55" s="1"/>
  <c r="V57" i="68" s="1"/>
  <c r="AH57" i="68" s="1"/>
  <c r="M58" i="55"/>
  <c r="N58" i="55" s="1"/>
  <c r="O58" i="55" s="1"/>
  <c r="J22" i="80"/>
  <c r="N22" i="80"/>
  <c r="O22" i="80" s="1"/>
  <c r="AA51" i="53"/>
  <c r="AB51" i="53" s="1"/>
  <c r="CE51" i="6"/>
  <c r="AC50" i="63" s="1"/>
  <c r="AO50" i="63" s="1"/>
  <c r="AC144" i="6"/>
  <c r="T143" i="63" s="1"/>
  <c r="AF143" i="63" s="1"/>
  <c r="I144" i="53"/>
  <c r="J144" i="53" s="1"/>
  <c r="AU5" i="6"/>
  <c r="W4" i="63" s="1"/>
  <c r="O5" i="53"/>
  <c r="P5" i="53" s="1"/>
  <c r="AY39" i="51"/>
  <c r="AZ39" i="51" s="1"/>
  <c r="BA39" i="51" s="1"/>
  <c r="X38" i="65" s="1"/>
  <c r="AJ38" i="65" s="1"/>
  <c r="BE39" i="51"/>
  <c r="BF39" i="51" s="1"/>
  <c r="BG39" i="51" s="1"/>
  <c r="Y38" i="65" s="1"/>
  <c r="AK38" i="65" s="1"/>
  <c r="U39" i="51"/>
  <c r="V39" i="51" s="1"/>
  <c r="W39" i="51" s="1"/>
  <c r="S38" i="65" s="1"/>
  <c r="AE38" i="65" s="1"/>
  <c r="AG39" i="51"/>
  <c r="AH39" i="51" s="1"/>
  <c r="AI39" i="51" s="1"/>
  <c r="U38" i="65" s="1"/>
  <c r="AG38" i="65" s="1"/>
  <c r="AS39" i="51"/>
  <c r="AT39" i="51" s="1"/>
  <c r="AU39" i="51" s="1"/>
  <c r="W38" i="65" s="1"/>
  <c r="AI38" i="65" s="1"/>
  <c r="AM39" i="51"/>
  <c r="AN39" i="51" s="1"/>
  <c r="AO39" i="51" s="1"/>
  <c r="V38" i="65" s="1"/>
  <c r="AH38" i="65" s="1"/>
  <c r="BW39" i="51"/>
  <c r="BX39" i="51" s="1"/>
  <c r="BY39" i="51" s="1"/>
  <c r="AB38" i="65" s="1"/>
  <c r="AN38" i="65" s="1"/>
  <c r="BQ39" i="51"/>
  <c r="BR39" i="51" s="1"/>
  <c r="BS39" i="51" s="1"/>
  <c r="AA38" i="65" s="1"/>
  <c r="AM38" i="65" s="1"/>
  <c r="CC39" i="51"/>
  <c r="CD39" i="51" s="1"/>
  <c r="CE39" i="51" s="1"/>
  <c r="AC38" i="65" s="1"/>
  <c r="AO38" i="65" s="1"/>
  <c r="BK39" i="51"/>
  <c r="BL39" i="51" s="1"/>
  <c r="BM39" i="51" s="1"/>
  <c r="Z38" i="65" s="1"/>
  <c r="AL38" i="65" s="1"/>
  <c r="AA39" i="51"/>
  <c r="AB39" i="51" s="1"/>
  <c r="AC39" i="51" s="1"/>
  <c r="T38" i="65" s="1"/>
  <c r="AF38" i="65" s="1"/>
  <c r="O39" i="51"/>
  <c r="P39" i="51" s="1"/>
  <c r="N128" i="80"/>
  <c r="O128" i="80" s="1"/>
  <c r="J128" i="80"/>
  <c r="CE67" i="6"/>
  <c r="AC66" i="63" s="1"/>
  <c r="AO66" i="63" s="1"/>
  <c r="AA67" i="53"/>
  <c r="AB67" i="53" s="1"/>
  <c r="AW27" i="55"/>
  <c r="AX27" i="55" s="1"/>
  <c r="AY27" i="55" s="1"/>
  <c r="V26" i="68" s="1"/>
  <c r="AH26" i="68" s="1"/>
  <c r="BO27" i="55"/>
  <c r="BP27" i="55" s="1"/>
  <c r="BQ27" i="55" s="1"/>
  <c r="Y26" i="68" s="1"/>
  <c r="AK26" i="68" s="1"/>
  <c r="CA27" i="55"/>
  <c r="CB27" i="55" s="1"/>
  <c r="CC27" i="55" s="1"/>
  <c r="AA26" i="68" s="1"/>
  <c r="AM26" i="68" s="1"/>
  <c r="AQ27" i="55"/>
  <c r="AR27" i="55" s="1"/>
  <c r="AS27" i="55" s="1"/>
  <c r="U26" i="68" s="1"/>
  <c r="AG26" i="68" s="1"/>
  <c r="BU27" i="55"/>
  <c r="BV27" i="55" s="1"/>
  <c r="BW27" i="55" s="1"/>
  <c r="Z26" i="68" s="1"/>
  <c r="AL26" i="68" s="1"/>
  <c r="Y27" i="55"/>
  <c r="Z27" i="55" s="1"/>
  <c r="AA27" i="55" s="1"/>
  <c r="R26" i="68" s="1"/>
  <c r="AD26" i="68" s="1"/>
  <c r="S27" i="55"/>
  <c r="T27" i="55" s="1"/>
  <c r="U27" i="55" s="1"/>
  <c r="Q26" i="68" s="1"/>
  <c r="AC26" i="68" s="1"/>
  <c r="AE27" i="55"/>
  <c r="AF27" i="55" s="1"/>
  <c r="AG27" i="55" s="1"/>
  <c r="S26" i="68" s="1"/>
  <c r="AE26" i="68" s="1"/>
  <c r="BC27" i="55"/>
  <c r="BD27" i="55" s="1"/>
  <c r="BE27" i="55" s="1"/>
  <c r="W26" i="68" s="1"/>
  <c r="AI26" i="68" s="1"/>
  <c r="AK27" i="55"/>
  <c r="AL27" i="55" s="1"/>
  <c r="AM27" i="55" s="1"/>
  <c r="T26" i="68" s="1"/>
  <c r="AF26" i="68" s="1"/>
  <c r="BI27" i="55"/>
  <c r="BJ27" i="55" s="1"/>
  <c r="BK27" i="55" s="1"/>
  <c r="X26" i="68" s="1"/>
  <c r="AJ26" i="68" s="1"/>
  <c r="M27" i="55"/>
  <c r="N27" i="55" s="1"/>
  <c r="O27" i="55" s="1"/>
  <c r="BA128" i="6"/>
  <c r="X127" i="63" s="1"/>
  <c r="AJ127" i="63" s="1"/>
  <c r="Q128" i="53"/>
  <c r="R128" i="53" s="1"/>
  <c r="CC127" i="6"/>
  <c r="CD127" i="6" s="1"/>
  <c r="AS127" i="6"/>
  <c r="AT127" i="6" s="1"/>
  <c r="AA127" i="6"/>
  <c r="AB127" i="6" s="1"/>
  <c r="BK127" i="6"/>
  <c r="BL127" i="6" s="1"/>
  <c r="AG127" i="6"/>
  <c r="AH127" i="6" s="1"/>
  <c r="AM127" i="6"/>
  <c r="AN127" i="6" s="1"/>
  <c r="BW127" i="6"/>
  <c r="BX127" i="6" s="1"/>
  <c r="BQ127" i="6"/>
  <c r="BR127" i="6" s="1"/>
  <c r="BE127" i="6"/>
  <c r="BF127" i="6" s="1"/>
  <c r="AY127" i="6"/>
  <c r="AZ127" i="6" s="1"/>
  <c r="U127" i="6"/>
  <c r="V127" i="6" s="1"/>
  <c r="O127" i="6"/>
  <c r="P127" i="6" s="1"/>
  <c r="S127" i="88" s="1"/>
  <c r="AI84" i="6"/>
  <c r="U83" i="63" s="1"/>
  <c r="AG83" i="63" s="1"/>
  <c r="K84" i="53"/>
  <c r="L84" i="53" s="1"/>
  <c r="AG58" i="51"/>
  <c r="AH58" i="51" s="1"/>
  <c r="AI58" i="51" s="1"/>
  <c r="U57" i="65" s="1"/>
  <c r="AG57" i="65" s="1"/>
  <c r="BW58" i="51"/>
  <c r="BX58" i="51" s="1"/>
  <c r="BY58" i="51" s="1"/>
  <c r="AB57" i="65" s="1"/>
  <c r="AN57" i="65" s="1"/>
  <c r="BE58" i="51"/>
  <c r="BF58" i="51" s="1"/>
  <c r="BG58" i="51" s="1"/>
  <c r="Y57" i="65" s="1"/>
  <c r="AK57" i="65" s="1"/>
  <c r="BQ58" i="51"/>
  <c r="BR58" i="51" s="1"/>
  <c r="BS58" i="51" s="1"/>
  <c r="AA57" i="65" s="1"/>
  <c r="AM57" i="65" s="1"/>
  <c r="AY58" i="51"/>
  <c r="AZ58" i="51" s="1"/>
  <c r="BA58" i="51" s="1"/>
  <c r="X57" i="65" s="1"/>
  <c r="AJ57" i="65" s="1"/>
  <c r="AS58" i="51"/>
  <c r="AT58" i="51" s="1"/>
  <c r="AU58" i="51" s="1"/>
  <c r="W57" i="65" s="1"/>
  <c r="AI57" i="65" s="1"/>
  <c r="AA58" i="51"/>
  <c r="AB58" i="51" s="1"/>
  <c r="AC58" i="51" s="1"/>
  <c r="T57" i="65" s="1"/>
  <c r="AF57" i="65" s="1"/>
  <c r="BK58" i="51"/>
  <c r="BL58" i="51" s="1"/>
  <c r="BM58" i="51" s="1"/>
  <c r="Z57" i="65" s="1"/>
  <c r="AL57" i="65" s="1"/>
  <c r="AM58" i="51"/>
  <c r="AN58" i="51" s="1"/>
  <c r="AO58" i="51" s="1"/>
  <c r="V57" i="65" s="1"/>
  <c r="AH57" i="65" s="1"/>
  <c r="U58" i="51"/>
  <c r="V58" i="51" s="1"/>
  <c r="W58" i="51" s="1"/>
  <c r="S57" i="65" s="1"/>
  <c r="AE57" i="65" s="1"/>
  <c r="CC58" i="51"/>
  <c r="CD58" i="51" s="1"/>
  <c r="CE58" i="51" s="1"/>
  <c r="AC57" i="65" s="1"/>
  <c r="AO57" i="65" s="1"/>
  <c r="O58" i="51"/>
  <c r="P58" i="51" s="1"/>
  <c r="CC12" i="51"/>
  <c r="CD12" i="51" s="1"/>
  <c r="CE12" i="51" s="1"/>
  <c r="AC11" i="65" s="1"/>
  <c r="AO11" i="65" s="1"/>
  <c r="AM12" i="51"/>
  <c r="AN12" i="51" s="1"/>
  <c r="AO12" i="51" s="1"/>
  <c r="V11" i="65" s="1"/>
  <c r="AH11" i="65" s="1"/>
  <c r="AA12" i="51"/>
  <c r="AB12" i="51" s="1"/>
  <c r="AC12" i="51" s="1"/>
  <c r="T11" i="65" s="1"/>
  <c r="AF11" i="65" s="1"/>
  <c r="BE12" i="51"/>
  <c r="BF12" i="51" s="1"/>
  <c r="BG12" i="51" s="1"/>
  <c r="Y11" i="65" s="1"/>
  <c r="AK11" i="65" s="1"/>
  <c r="AS12" i="51"/>
  <c r="AT12" i="51" s="1"/>
  <c r="AU12" i="51" s="1"/>
  <c r="W11" i="65" s="1"/>
  <c r="AI11" i="65" s="1"/>
  <c r="AY12" i="51"/>
  <c r="AZ12" i="51" s="1"/>
  <c r="BA12" i="51" s="1"/>
  <c r="X11" i="65" s="1"/>
  <c r="AJ11" i="65" s="1"/>
  <c r="AG12" i="51"/>
  <c r="AH12" i="51" s="1"/>
  <c r="AI12" i="51" s="1"/>
  <c r="U11" i="65" s="1"/>
  <c r="AG11" i="65" s="1"/>
  <c r="BK12" i="51"/>
  <c r="BL12" i="51" s="1"/>
  <c r="BM12" i="51" s="1"/>
  <c r="Z11" i="65" s="1"/>
  <c r="AL11" i="65" s="1"/>
  <c r="BQ12" i="51"/>
  <c r="BR12" i="51" s="1"/>
  <c r="BS12" i="51" s="1"/>
  <c r="AA11" i="65" s="1"/>
  <c r="AM11" i="65" s="1"/>
  <c r="U12" i="51"/>
  <c r="V12" i="51" s="1"/>
  <c r="W12" i="51" s="1"/>
  <c r="S11" i="65" s="1"/>
  <c r="AE11" i="65" s="1"/>
  <c r="BW12" i="51"/>
  <c r="BX12" i="51" s="1"/>
  <c r="BY12" i="51" s="1"/>
  <c r="AB11" i="65" s="1"/>
  <c r="AN11" i="65" s="1"/>
  <c r="O12" i="51"/>
  <c r="P12" i="51" s="1"/>
  <c r="BM58" i="6"/>
  <c r="Z57" i="63" s="1"/>
  <c r="AL57" i="63" s="1"/>
  <c r="U58" i="53"/>
  <c r="V58" i="53" s="1"/>
  <c r="AO129" i="6"/>
  <c r="V128" i="63" s="1"/>
  <c r="AH128" i="63" s="1"/>
  <c r="M129" i="53"/>
  <c r="N129" i="53" s="1"/>
  <c r="BY30" i="6"/>
  <c r="AB29" i="63" s="1"/>
  <c r="AN29" i="63" s="1"/>
  <c r="Y30" i="53"/>
  <c r="Z30" i="53" s="1"/>
  <c r="J31" i="80"/>
  <c r="N31" i="80"/>
  <c r="O31" i="80" s="1"/>
  <c r="AK118" i="55"/>
  <c r="AL118" i="55" s="1"/>
  <c r="AM118" i="55" s="1"/>
  <c r="T117" i="68" s="1"/>
  <c r="AF117" i="68" s="1"/>
  <c r="BI118" i="55"/>
  <c r="BJ118" i="55" s="1"/>
  <c r="BK118" i="55" s="1"/>
  <c r="X117" i="68" s="1"/>
  <c r="AJ117" i="68" s="1"/>
  <c r="AW118" i="55"/>
  <c r="AX118" i="55" s="1"/>
  <c r="AY118" i="55" s="1"/>
  <c r="V117" i="68" s="1"/>
  <c r="AH117" i="68" s="1"/>
  <c r="AQ118" i="55"/>
  <c r="AR118" i="55" s="1"/>
  <c r="AS118" i="55" s="1"/>
  <c r="U117" i="68" s="1"/>
  <c r="AG117" i="68" s="1"/>
  <c r="CA118" i="55"/>
  <c r="CB118" i="55" s="1"/>
  <c r="CC118" i="55" s="1"/>
  <c r="AA117" i="68" s="1"/>
  <c r="AM117" i="68" s="1"/>
  <c r="BO118" i="55"/>
  <c r="BP118" i="55" s="1"/>
  <c r="BQ118" i="55" s="1"/>
  <c r="Y117" i="68" s="1"/>
  <c r="AK117" i="68" s="1"/>
  <c r="BU118" i="55"/>
  <c r="BV118" i="55" s="1"/>
  <c r="BW118" i="55" s="1"/>
  <c r="Z117" i="68" s="1"/>
  <c r="AL117" i="68" s="1"/>
  <c r="Y118" i="55"/>
  <c r="Z118" i="55" s="1"/>
  <c r="AA118" i="55" s="1"/>
  <c r="R117" i="68" s="1"/>
  <c r="AD117" i="68" s="1"/>
  <c r="AE118" i="55"/>
  <c r="AF118" i="55" s="1"/>
  <c r="AG118" i="55" s="1"/>
  <c r="S117" i="68" s="1"/>
  <c r="AE117" i="68" s="1"/>
  <c r="BC118" i="55"/>
  <c r="BD118" i="55" s="1"/>
  <c r="BE118" i="55" s="1"/>
  <c r="W117" i="68" s="1"/>
  <c r="AI117" i="68" s="1"/>
  <c r="M118" i="55"/>
  <c r="N118" i="55" s="1"/>
  <c r="O118" i="55" s="1"/>
  <c r="S118" i="55"/>
  <c r="T118" i="55" s="1"/>
  <c r="U118" i="55" s="1"/>
  <c r="Q117" i="68" s="1"/>
  <c r="AC117" i="68" s="1"/>
  <c r="BS25" i="6"/>
  <c r="AA24" i="63" s="1"/>
  <c r="AM24" i="63" s="1"/>
  <c r="W25" i="53"/>
  <c r="X25" i="53" s="1"/>
  <c r="AC135" i="6"/>
  <c r="T134" i="63" s="1"/>
  <c r="AF134" i="63" s="1"/>
  <c r="I135" i="53"/>
  <c r="J135" i="53" s="1"/>
  <c r="AU101" i="6"/>
  <c r="W100" i="63" s="1"/>
  <c r="AI100" i="63" s="1"/>
  <c r="O101" i="53"/>
  <c r="P101" i="53" s="1"/>
  <c r="AO15" i="6"/>
  <c r="V14" i="63" s="1"/>
  <c r="AH14" i="63" s="1"/>
  <c r="M15" i="53"/>
  <c r="N15" i="53" s="1"/>
  <c r="BS118" i="6"/>
  <c r="AA117" i="63" s="1"/>
  <c r="AM117" i="63" s="1"/>
  <c r="W118" i="53"/>
  <c r="X118" i="53" s="1"/>
  <c r="AG29" i="51"/>
  <c r="AH29" i="51" s="1"/>
  <c r="AI29" i="51" s="1"/>
  <c r="U28" i="65" s="1"/>
  <c r="AG28" i="65" s="1"/>
  <c r="BK29" i="51"/>
  <c r="BL29" i="51" s="1"/>
  <c r="BM29" i="51" s="1"/>
  <c r="Z28" i="65" s="1"/>
  <c r="AL28" i="65" s="1"/>
  <c r="AA29" i="51"/>
  <c r="AB29" i="51" s="1"/>
  <c r="AC29" i="51" s="1"/>
  <c r="T28" i="65" s="1"/>
  <c r="AF28" i="65" s="1"/>
  <c r="U29" i="51"/>
  <c r="V29" i="51" s="1"/>
  <c r="W29" i="51" s="1"/>
  <c r="S28" i="65" s="1"/>
  <c r="AE28" i="65" s="1"/>
  <c r="BE29" i="51"/>
  <c r="BF29" i="51" s="1"/>
  <c r="BG29" i="51" s="1"/>
  <c r="Y28" i="65" s="1"/>
  <c r="AK28" i="65" s="1"/>
  <c r="BQ29" i="51"/>
  <c r="BR29" i="51" s="1"/>
  <c r="BS29" i="51" s="1"/>
  <c r="AA28" i="65" s="1"/>
  <c r="AM28" i="65" s="1"/>
  <c r="AY29" i="51"/>
  <c r="AZ29" i="51" s="1"/>
  <c r="BA29" i="51" s="1"/>
  <c r="X28" i="65" s="1"/>
  <c r="AJ28" i="65" s="1"/>
  <c r="CC29" i="51"/>
  <c r="CD29" i="51" s="1"/>
  <c r="CE29" i="51" s="1"/>
  <c r="AC28" i="65" s="1"/>
  <c r="AO28" i="65" s="1"/>
  <c r="BW29" i="51"/>
  <c r="BX29" i="51" s="1"/>
  <c r="BY29" i="51" s="1"/>
  <c r="AB28" i="65" s="1"/>
  <c r="AN28" i="65" s="1"/>
  <c r="AS29" i="51"/>
  <c r="AT29" i="51" s="1"/>
  <c r="AU29" i="51" s="1"/>
  <c r="W28" i="65" s="1"/>
  <c r="AI28" i="65" s="1"/>
  <c r="AM29" i="51"/>
  <c r="AN29" i="51" s="1"/>
  <c r="AO29" i="51" s="1"/>
  <c r="V28" i="65" s="1"/>
  <c r="AH28" i="65" s="1"/>
  <c r="O29" i="51"/>
  <c r="P29" i="51" s="1"/>
  <c r="AW98" i="55"/>
  <c r="AX98" i="55" s="1"/>
  <c r="AY98" i="55" s="1"/>
  <c r="V97" i="68" s="1"/>
  <c r="AH97" i="68" s="1"/>
  <c r="AK98" i="55"/>
  <c r="AL98" i="55" s="1"/>
  <c r="AM98" i="55" s="1"/>
  <c r="T97" i="68" s="1"/>
  <c r="AF97" i="68" s="1"/>
  <c r="BI98" i="55"/>
  <c r="BJ98" i="55" s="1"/>
  <c r="BK98" i="55" s="1"/>
  <c r="X97" i="68" s="1"/>
  <c r="AJ97" i="68" s="1"/>
  <c r="AQ98" i="55"/>
  <c r="AR98" i="55" s="1"/>
  <c r="AS98" i="55" s="1"/>
  <c r="U97" i="68" s="1"/>
  <c r="AG97" i="68" s="1"/>
  <c r="CA98" i="55"/>
  <c r="CB98" i="55" s="1"/>
  <c r="CC98" i="55" s="1"/>
  <c r="AA97" i="68" s="1"/>
  <c r="AM97" i="68" s="1"/>
  <c r="BO98" i="55"/>
  <c r="BP98" i="55" s="1"/>
  <c r="BQ98" i="55" s="1"/>
  <c r="Y97" i="68" s="1"/>
  <c r="AK97" i="68" s="1"/>
  <c r="BU98" i="55"/>
  <c r="BV98" i="55" s="1"/>
  <c r="BW98" i="55" s="1"/>
  <c r="Z97" i="68" s="1"/>
  <c r="AL97" i="68" s="1"/>
  <c r="S98" i="55"/>
  <c r="T98" i="55" s="1"/>
  <c r="U98" i="55" s="1"/>
  <c r="Q97" i="68" s="1"/>
  <c r="AC97" i="68" s="1"/>
  <c r="AE98" i="55"/>
  <c r="AF98" i="55" s="1"/>
  <c r="AG98" i="55" s="1"/>
  <c r="S97" i="68" s="1"/>
  <c r="AE97" i="68" s="1"/>
  <c r="BC98" i="55"/>
  <c r="BD98" i="55" s="1"/>
  <c r="BE98" i="55" s="1"/>
  <c r="W97" i="68" s="1"/>
  <c r="AI97" i="68" s="1"/>
  <c r="Y98" i="55"/>
  <c r="Z98" i="55" s="1"/>
  <c r="AA98" i="55" s="1"/>
  <c r="R97" i="68" s="1"/>
  <c r="AD97" i="68" s="1"/>
  <c r="M98" i="55"/>
  <c r="N98" i="55" s="1"/>
  <c r="O98" i="55" s="1"/>
  <c r="U62" i="51"/>
  <c r="V62" i="51" s="1"/>
  <c r="W62" i="51" s="1"/>
  <c r="S61" i="65" s="1"/>
  <c r="AE61" i="65" s="1"/>
  <c r="AG62" i="51"/>
  <c r="AH62" i="51" s="1"/>
  <c r="AI62" i="51" s="1"/>
  <c r="U61" i="65" s="1"/>
  <c r="AG61" i="65" s="1"/>
  <c r="AA62" i="51"/>
  <c r="AB62" i="51" s="1"/>
  <c r="AC62" i="51" s="1"/>
  <c r="T61" i="65" s="1"/>
  <c r="AF61" i="65" s="1"/>
  <c r="CC62" i="51"/>
  <c r="CD62" i="51" s="1"/>
  <c r="CE62" i="51" s="1"/>
  <c r="AC61" i="65" s="1"/>
  <c r="AO61" i="65" s="1"/>
  <c r="AY62" i="51"/>
  <c r="AZ62" i="51" s="1"/>
  <c r="BA62" i="51" s="1"/>
  <c r="X61" i="65" s="1"/>
  <c r="AJ61" i="65" s="1"/>
  <c r="BQ62" i="51"/>
  <c r="BR62" i="51" s="1"/>
  <c r="BS62" i="51" s="1"/>
  <c r="AA61" i="65" s="1"/>
  <c r="AM61" i="65" s="1"/>
  <c r="AM62" i="51"/>
  <c r="AN62" i="51" s="1"/>
  <c r="AO62" i="51" s="1"/>
  <c r="V61" i="65" s="1"/>
  <c r="AH61" i="65" s="1"/>
  <c r="BW62" i="51"/>
  <c r="BX62" i="51" s="1"/>
  <c r="BY62" i="51" s="1"/>
  <c r="AB61" i="65" s="1"/>
  <c r="AN61" i="65" s="1"/>
  <c r="AS62" i="51"/>
  <c r="AT62" i="51" s="1"/>
  <c r="AU62" i="51" s="1"/>
  <c r="W61" i="65" s="1"/>
  <c r="AI61" i="65" s="1"/>
  <c r="BK62" i="51"/>
  <c r="BL62" i="51" s="1"/>
  <c r="BM62" i="51" s="1"/>
  <c r="Z61" i="65" s="1"/>
  <c r="AL61" i="65" s="1"/>
  <c r="BE62" i="51"/>
  <c r="BF62" i="51" s="1"/>
  <c r="BG62" i="51" s="1"/>
  <c r="Y61" i="65" s="1"/>
  <c r="AK61" i="65" s="1"/>
  <c r="O62" i="51"/>
  <c r="P62" i="51" s="1"/>
  <c r="J55" i="80"/>
  <c r="N55" i="80"/>
  <c r="O55" i="80" s="1"/>
  <c r="BQ93" i="51"/>
  <c r="BR93" i="51" s="1"/>
  <c r="BS93" i="51" s="1"/>
  <c r="AA92" i="65" s="1"/>
  <c r="AM92" i="65" s="1"/>
  <c r="BK93" i="51"/>
  <c r="BL93" i="51" s="1"/>
  <c r="BM93" i="51" s="1"/>
  <c r="Z92" i="65" s="1"/>
  <c r="AL92" i="65" s="1"/>
  <c r="AA93" i="51"/>
  <c r="AB93" i="51" s="1"/>
  <c r="AC93" i="51" s="1"/>
  <c r="T92" i="65" s="1"/>
  <c r="AF92" i="65" s="1"/>
  <c r="AM93" i="51"/>
  <c r="AN93" i="51" s="1"/>
  <c r="AO93" i="51" s="1"/>
  <c r="V92" i="65" s="1"/>
  <c r="AH92" i="65" s="1"/>
  <c r="AY93" i="51"/>
  <c r="AZ93" i="51" s="1"/>
  <c r="BA93" i="51" s="1"/>
  <c r="X92" i="65" s="1"/>
  <c r="AJ92" i="65" s="1"/>
  <c r="AG93" i="51"/>
  <c r="AH93" i="51" s="1"/>
  <c r="AI93" i="51" s="1"/>
  <c r="U92" i="65" s="1"/>
  <c r="AG92" i="65" s="1"/>
  <c r="BE93" i="51"/>
  <c r="BF93" i="51" s="1"/>
  <c r="BG93" i="51" s="1"/>
  <c r="Y92" i="65" s="1"/>
  <c r="AK92" i="65" s="1"/>
  <c r="BW93" i="51"/>
  <c r="BX93" i="51" s="1"/>
  <c r="BY93" i="51" s="1"/>
  <c r="AB92" i="65" s="1"/>
  <c r="AN92" i="65" s="1"/>
  <c r="AS93" i="51"/>
  <c r="AT93" i="51" s="1"/>
  <c r="AU93" i="51" s="1"/>
  <c r="W92" i="65" s="1"/>
  <c r="AI92" i="65" s="1"/>
  <c r="CC93" i="51"/>
  <c r="CD93" i="51" s="1"/>
  <c r="CE93" i="51" s="1"/>
  <c r="AC92" i="65" s="1"/>
  <c r="AO92" i="65" s="1"/>
  <c r="U93" i="51"/>
  <c r="V93" i="51" s="1"/>
  <c r="W93" i="51" s="1"/>
  <c r="S92" i="65" s="1"/>
  <c r="AE92" i="65" s="1"/>
  <c r="O93" i="51"/>
  <c r="P93" i="51" s="1"/>
  <c r="AI45" i="6"/>
  <c r="U44" i="63" s="1"/>
  <c r="AG44" i="63" s="1"/>
  <c r="K45" i="53"/>
  <c r="L45" i="53" s="1"/>
  <c r="AW26" i="55"/>
  <c r="AX26" i="55" s="1"/>
  <c r="AY26" i="55" s="1"/>
  <c r="V25" i="68" s="1"/>
  <c r="AH25" i="68" s="1"/>
  <c r="CA26" i="55"/>
  <c r="CB26" i="55" s="1"/>
  <c r="CC26" i="55" s="1"/>
  <c r="AA25" i="68" s="1"/>
  <c r="AM25" i="68" s="1"/>
  <c r="BU26" i="55"/>
  <c r="BV26" i="55" s="1"/>
  <c r="BW26" i="55" s="1"/>
  <c r="Z25" i="68" s="1"/>
  <c r="AL25" i="68" s="1"/>
  <c r="AK26" i="55"/>
  <c r="AL26" i="55" s="1"/>
  <c r="AM26" i="55" s="1"/>
  <c r="T25" i="68" s="1"/>
  <c r="AF25" i="68" s="1"/>
  <c r="BC26" i="55"/>
  <c r="BD26" i="55" s="1"/>
  <c r="BE26" i="55" s="1"/>
  <c r="W25" i="68" s="1"/>
  <c r="AI25" i="68" s="1"/>
  <c r="Y26" i="55"/>
  <c r="Z26" i="55" s="1"/>
  <c r="AA26" i="55" s="1"/>
  <c r="R25" i="68" s="1"/>
  <c r="AD25" i="68" s="1"/>
  <c r="S26" i="55"/>
  <c r="T26" i="55" s="1"/>
  <c r="U26" i="55" s="1"/>
  <c r="Q25" i="68" s="1"/>
  <c r="AC25" i="68" s="1"/>
  <c r="AQ26" i="55"/>
  <c r="AR26" i="55" s="1"/>
  <c r="AS26" i="55" s="1"/>
  <c r="U25" i="68" s="1"/>
  <c r="AG25" i="68" s="1"/>
  <c r="AE26" i="55"/>
  <c r="AF26" i="55" s="1"/>
  <c r="AG26" i="55" s="1"/>
  <c r="S25" i="68" s="1"/>
  <c r="AE25" i="68" s="1"/>
  <c r="BO26" i="55"/>
  <c r="BP26" i="55" s="1"/>
  <c r="BQ26" i="55" s="1"/>
  <c r="Y25" i="68" s="1"/>
  <c r="AK25" i="68" s="1"/>
  <c r="BI26" i="55"/>
  <c r="BJ26" i="55" s="1"/>
  <c r="BK26" i="55" s="1"/>
  <c r="X25" i="68" s="1"/>
  <c r="AJ25" i="68" s="1"/>
  <c r="M26" i="55"/>
  <c r="N26" i="55" s="1"/>
  <c r="O26" i="55" s="1"/>
  <c r="F444" i="56"/>
  <c r="F140" i="53"/>
  <c r="J35" i="80"/>
  <c r="N35" i="80"/>
  <c r="O35" i="80" s="1"/>
  <c r="BA70" i="6"/>
  <c r="X69" i="63" s="1"/>
  <c r="AJ69" i="63" s="1"/>
  <c r="Q70" i="53"/>
  <c r="R70" i="53" s="1"/>
  <c r="BM73" i="6"/>
  <c r="Z72" i="63" s="1"/>
  <c r="AL72" i="63" s="1"/>
  <c r="U73" i="53"/>
  <c r="V73" i="53" s="1"/>
  <c r="F143" i="56"/>
  <c r="Q142" i="6"/>
  <c r="E142" i="53"/>
  <c r="I40" i="53"/>
  <c r="J40" i="53" s="1"/>
  <c r="AC40" i="6"/>
  <c r="T39" i="63" s="1"/>
  <c r="AF39" i="63" s="1"/>
  <c r="BS22" i="6"/>
  <c r="AA21" i="63" s="1"/>
  <c r="AM21" i="63" s="1"/>
  <c r="W22" i="53"/>
  <c r="X22" i="53" s="1"/>
  <c r="BC44" i="55"/>
  <c r="BD44" i="55" s="1"/>
  <c r="BE44" i="55" s="1"/>
  <c r="W43" i="68" s="1"/>
  <c r="AI43" i="68" s="1"/>
  <c r="CA44" i="55"/>
  <c r="CB44" i="55" s="1"/>
  <c r="CC44" i="55" s="1"/>
  <c r="AA43" i="68" s="1"/>
  <c r="AM43" i="68" s="1"/>
  <c r="AK44" i="55"/>
  <c r="AL44" i="55" s="1"/>
  <c r="AM44" i="55" s="1"/>
  <c r="T43" i="68" s="1"/>
  <c r="AF43" i="68" s="1"/>
  <c r="BO44" i="55"/>
  <c r="BP44" i="55" s="1"/>
  <c r="BQ44" i="55" s="1"/>
  <c r="Y43" i="68" s="1"/>
  <c r="AK43" i="68" s="1"/>
  <c r="AW44" i="55"/>
  <c r="AX44" i="55" s="1"/>
  <c r="AY44" i="55" s="1"/>
  <c r="V43" i="68" s="1"/>
  <c r="AH43" i="68" s="1"/>
  <c r="AQ44" i="55"/>
  <c r="AR44" i="55" s="1"/>
  <c r="AS44" i="55" s="1"/>
  <c r="U43" i="68" s="1"/>
  <c r="AG43" i="68" s="1"/>
  <c r="Y44" i="55"/>
  <c r="Z44" i="55" s="1"/>
  <c r="AA44" i="55" s="1"/>
  <c r="R43" i="68" s="1"/>
  <c r="AD43" i="68" s="1"/>
  <c r="BU44" i="55"/>
  <c r="BV44" i="55" s="1"/>
  <c r="BW44" i="55" s="1"/>
  <c r="Z43" i="68" s="1"/>
  <c r="AL43" i="68" s="1"/>
  <c r="AE44" i="55"/>
  <c r="AF44" i="55" s="1"/>
  <c r="AG44" i="55" s="1"/>
  <c r="S43" i="68" s="1"/>
  <c r="AE43" i="68" s="1"/>
  <c r="S44" i="55"/>
  <c r="T44" i="55" s="1"/>
  <c r="U44" i="55" s="1"/>
  <c r="Q43" i="68" s="1"/>
  <c r="AC43" i="68" s="1"/>
  <c r="M44" i="55"/>
  <c r="N44" i="55" s="1"/>
  <c r="O44" i="55" s="1"/>
  <c r="BI44" i="55"/>
  <c r="BJ44" i="55" s="1"/>
  <c r="BK44" i="55" s="1"/>
  <c r="X43" i="68" s="1"/>
  <c r="AJ43" i="68" s="1"/>
  <c r="W35" i="6"/>
  <c r="S34" i="63" s="1"/>
  <c r="AE34" i="63" s="1"/>
  <c r="G35" i="53"/>
  <c r="H35" i="53" s="1"/>
  <c r="BA46" i="6"/>
  <c r="X45" i="63" s="1"/>
  <c r="AJ45" i="63" s="1"/>
  <c r="Q46" i="53"/>
  <c r="R46" i="53" s="1"/>
  <c r="BY100" i="6"/>
  <c r="AB99" i="63" s="1"/>
  <c r="AN99" i="63" s="1"/>
  <c r="Y100" i="53"/>
  <c r="Z100" i="53" s="1"/>
  <c r="R50" i="63"/>
  <c r="AD50" i="63" s="1"/>
  <c r="Q50" i="63"/>
  <c r="G52" i="56"/>
  <c r="W44" i="6"/>
  <c r="S43" i="63" s="1"/>
  <c r="AE43" i="63" s="1"/>
  <c r="G44" i="53"/>
  <c r="H44" i="53" s="1"/>
  <c r="BM63" i="6"/>
  <c r="Z62" i="63" s="1"/>
  <c r="AL62" i="63" s="1"/>
  <c r="U63" i="53"/>
  <c r="V63" i="53" s="1"/>
  <c r="AI143" i="6"/>
  <c r="U142" i="63" s="1"/>
  <c r="AG142" i="63" s="1"/>
  <c r="K143" i="53"/>
  <c r="L143" i="53" s="1"/>
  <c r="AA125" i="53"/>
  <c r="AB125" i="53" s="1"/>
  <c r="CE125" i="6"/>
  <c r="AC124" i="63" s="1"/>
  <c r="AO124" i="63" s="1"/>
  <c r="AO117" i="6"/>
  <c r="V116" i="63" s="1"/>
  <c r="AH116" i="63" s="1"/>
  <c r="M117" i="53"/>
  <c r="N117" i="53" s="1"/>
  <c r="AU57" i="6"/>
  <c r="W56" i="63" s="1"/>
  <c r="AI56" i="63" s="1"/>
  <c r="O57" i="53"/>
  <c r="P57" i="53" s="1"/>
  <c r="AI81" i="6"/>
  <c r="U80" i="63" s="1"/>
  <c r="AG80" i="63" s="1"/>
  <c r="K81" i="53"/>
  <c r="L81" i="53" s="1"/>
  <c r="CE52" i="6"/>
  <c r="AC51" i="63" s="1"/>
  <c r="AO51" i="63" s="1"/>
  <c r="AA52" i="53"/>
  <c r="AB52" i="53" s="1"/>
  <c r="N83" i="80"/>
  <c r="O83" i="80" s="1"/>
  <c r="J83" i="80"/>
  <c r="BS75" i="6"/>
  <c r="AA74" i="63" s="1"/>
  <c r="AM74" i="63" s="1"/>
  <c r="W75" i="53"/>
  <c r="X75" i="53" s="1"/>
  <c r="BA90" i="6"/>
  <c r="X89" i="63" s="1"/>
  <c r="AJ89" i="63" s="1"/>
  <c r="Q90" i="53"/>
  <c r="R90" i="53" s="1"/>
  <c r="J95" i="80"/>
  <c r="N95" i="80"/>
  <c r="O95" i="80" s="1"/>
  <c r="W130" i="6"/>
  <c r="S129" i="63" s="1"/>
  <c r="AE129" i="63" s="1"/>
  <c r="G130" i="53"/>
  <c r="H130" i="53" s="1"/>
  <c r="BA31" i="6"/>
  <c r="X30" i="63" s="1"/>
  <c r="AJ30" i="63" s="1"/>
  <c r="Q31" i="53"/>
  <c r="R31" i="53" s="1"/>
  <c r="W108" i="6"/>
  <c r="S107" i="63" s="1"/>
  <c r="AE107" i="63" s="1"/>
  <c r="G108" i="53"/>
  <c r="H108" i="53" s="1"/>
  <c r="AA115" i="53"/>
  <c r="AB115" i="53" s="1"/>
  <c r="CE115" i="6"/>
  <c r="AC114" i="63" s="1"/>
  <c r="AO114" i="63" s="1"/>
  <c r="Q131" i="63"/>
  <c r="G133" i="56"/>
  <c r="R131" i="63"/>
  <c r="AD131" i="63" s="1"/>
  <c r="AU53" i="6"/>
  <c r="W52" i="63" s="1"/>
  <c r="AI52" i="63" s="1"/>
  <c r="O53" i="53"/>
  <c r="P53" i="53" s="1"/>
  <c r="BM14" i="6"/>
  <c r="Z13" i="63" s="1"/>
  <c r="AL13" i="63" s="1"/>
  <c r="U14" i="53"/>
  <c r="V14" i="53" s="1"/>
  <c r="AO92" i="6"/>
  <c r="V91" i="63" s="1"/>
  <c r="AH91" i="63" s="1"/>
  <c r="M92" i="53"/>
  <c r="N92" i="53" s="1"/>
  <c r="BK139" i="51"/>
  <c r="BL139" i="51" s="1"/>
  <c r="BM139" i="51" s="1"/>
  <c r="Z138" i="65" s="1"/>
  <c r="AL138" i="65" s="1"/>
  <c r="AM139" i="51"/>
  <c r="AN139" i="51" s="1"/>
  <c r="AO139" i="51" s="1"/>
  <c r="V138" i="65" s="1"/>
  <c r="AH138" i="65" s="1"/>
  <c r="BQ139" i="51"/>
  <c r="BR139" i="51" s="1"/>
  <c r="BS139" i="51" s="1"/>
  <c r="AA138" i="65" s="1"/>
  <c r="AM138" i="65" s="1"/>
  <c r="BW139" i="51"/>
  <c r="BX139" i="51" s="1"/>
  <c r="BY139" i="51" s="1"/>
  <c r="AB138" i="65" s="1"/>
  <c r="AN138" i="65" s="1"/>
  <c r="AG139" i="51"/>
  <c r="AH139" i="51" s="1"/>
  <c r="AI139" i="51" s="1"/>
  <c r="U138" i="65" s="1"/>
  <c r="AG138" i="65" s="1"/>
  <c r="BE139" i="51"/>
  <c r="BF139" i="51" s="1"/>
  <c r="BG139" i="51" s="1"/>
  <c r="Y138" i="65" s="1"/>
  <c r="AK138" i="65" s="1"/>
  <c r="AY139" i="51"/>
  <c r="AZ139" i="51" s="1"/>
  <c r="BA139" i="51" s="1"/>
  <c r="X138" i="65" s="1"/>
  <c r="AJ138" i="65" s="1"/>
  <c r="CC139" i="51"/>
  <c r="CD139" i="51" s="1"/>
  <c r="CE139" i="51" s="1"/>
  <c r="AC138" i="65" s="1"/>
  <c r="AO138" i="65" s="1"/>
  <c r="U139" i="51"/>
  <c r="V139" i="51" s="1"/>
  <c r="W139" i="51" s="1"/>
  <c r="S138" i="65" s="1"/>
  <c r="AE138" i="65" s="1"/>
  <c r="AS139" i="51"/>
  <c r="AT139" i="51" s="1"/>
  <c r="AU139" i="51" s="1"/>
  <c r="W138" i="65" s="1"/>
  <c r="AI138" i="65" s="1"/>
  <c r="AA139" i="51"/>
  <c r="AB139" i="51" s="1"/>
  <c r="AC139" i="51" s="1"/>
  <c r="T138" i="65" s="1"/>
  <c r="AF138" i="65" s="1"/>
  <c r="O139" i="51"/>
  <c r="P139" i="51" s="1"/>
  <c r="BY79" i="6"/>
  <c r="AB78" i="63" s="1"/>
  <c r="AN78" i="63" s="1"/>
  <c r="Y79" i="53"/>
  <c r="Z79" i="53" s="1"/>
  <c r="BY66" i="6"/>
  <c r="AB65" i="63" s="1"/>
  <c r="AN65" i="63" s="1"/>
  <c r="Y66" i="53"/>
  <c r="Z66" i="53" s="1"/>
  <c r="BA139" i="6"/>
  <c r="X138" i="63" s="1"/>
  <c r="AJ138" i="63" s="1"/>
  <c r="Q139" i="53"/>
  <c r="R139" i="53" s="1"/>
  <c r="BG145" i="6"/>
  <c r="Y144" i="63" s="1"/>
  <c r="AK144" i="63" s="1"/>
  <c r="S145" i="53"/>
  <c r="T145" i="53" s="1"/>
  <c r="CE19" i="6"/>
  <c r="AC18" i="63" s="1"/>
  <c r="AO18" i="63" s="1"/>
  <c r="AA19" i="53"/>
  <c r="AB19" i="53" s="1"/>
  <c r="BI43" i="55"/>
  <c r="BJ43" i="55" s="1"/>
  <c r="BK43" i="55" s="1"/>
  <c r="X42" i="68" s="1"/>
  <c r="AJ42" i="68" s="1"/>
  <c r="AK43" i="55"/>
  <c r="AL43" i="55" s="1"/>
  <c r="AM43" i="55" s="1"/>
  <c r="T42" i="68" s="1"/>
  <c r="AF42" i="68" s="1"/>
  <c r="BU43" i="55"/>
  <c r="BV43" i="55" s="1"/>
  <c r="BW43" i="55" s="1"/>
  <c r="Z42" i="68" s="1"/>
  <c r="AL42" i="68" s="1"/>
  <c r="AQ43" i="55"/>
  <c r="AR43" i="55" s="1"/>
  <c r="AS43" i="55" s="1"/>
  <c r="U42" i="68" s="1"/>
  <c r="AG42" i="68" s="1"/>
  <c r="AE43" i="55"/>
  <c r="AF43" i="55" s="1"/>
  <c r="AG43" i="55" s="1"/>
  <c r="S42" i="68" s="1"/>
  <c r="AE42" i="68" s="1"/>
  <c r="Y43" i="55"/>
  <c r="Z43" i="55" s="1"/>
  <c r="AA43" i="55" s="1"/>
  <c r="R42" i="68" s="1"/>
  <c r="AD42" i="68" s="1"/>
  <c r="BC43" i="55"/>
  <c r="BD43" i="55" s="1"/>
  <c r="BE43" i="55" s="1"/>
  <c r="W42" i="68" s="1"/>
  <c r="AI42" i="68" s="1"/>
  <c r="CA43" i="55"/>
  <c r="CB43" i="55" s="1"/>
  <c r="CC43" i="55" s="1"/>
  <c r="AA42" i="68" s="1"/>
  <c r="AM42" i="68" s="1"/>
  <c r="BO43" i="55"/>
  <c r="BP43" i="55" s="1"/>
  <c r="BQ43" i="55" s="1"/>
  <c r="Y42" i="68" s="1"/>
  <c r="AK42" i="68" s="1"/>
  <c r="S43" i="55"/>
  <c r="T43" i="55" s="1"/>
  <c r="U43" i="55" s="1"/>
  <c r="Q42" i="68" s="1"/>
  <c r="AC42" i="68" s="1"/>
  <c r="AW43" i="55"/>
  <c r="AX43" i="55" s="1"/>
  <c r="AY43" i="55" s="1"/>
  <c r="V42" i="68" s="1"/>
  <c r="AH42" i="68" s="1"/>
  <c r="M43" i="55"/>
  <c r="N43" i="55" s="1"/>
  <c r="O43" i="55" s="1"/>
  <c r="AI48" i="6"/>
  <c r="U47" i="63" s="1"/>
  <c r="AG47" i="63" s="1"/>
  <c r="K48" i="53"/>
  <c r="L48" i="53" s="1"/>
  <c r="W64" i="6"/>
  <c r="S63" i="63" s="1"/>
  <c r="AE63" i="63" s="1"/>
  <c r="G64" i="53"/>
  <c r="H64" i="53" s="1"/>
  <c r="F334" i="56"/>
  <c r="F30" i="53"/>
  <c r="BS137" i="6"/>
  <c r="AA136" i="63" s="1"/>
  <c r="AM136" i="63" s="1"/>
  <c r="W137" i="53"/>
  <c r="X137" i="53" s="1"/>
  <c r="CC82" i="6"/>
  <c r="CD82" i="6" s="1"/>
  <c r="U82" i="6"/>
  <c r="V82" i="6" s="1"/>
  <c r="AY82" i="6"/>
  <c r="AZ82" i="6" s="1"/>
  <c r="AG82" i="6"/>
  <c r="AH82" i="6" s="1"/>
  <c r="BW82" i="6"/>
  <c r="BX82" i="6" s="1"/>
  <c r="BQ82" i="6"/>
  <c r="BR82" i="6" s="1"/>
  <c r="AM82" i="6"/>
  <c r="AN82" i="6" s="1"/>
  <c r="AS82" i="6"/>
  <c r="AT82" i="6" s="1"/>
  <c r="AA82" i="6"/>
  <c r="AB82" i="6" s="1"/>
  <c r="BE82" i="6"/>
  <c r="BF82" i="6" s="1"/>
  <c r="BK82" i="6"/>
  <c r="BL82" i="6" s="1"/>
  <c r="O82" i="6"/>
  <c r="P82" i="6" s="1"/>
  <c r="S82" i="88" s="1"/>
  <c r="AC38" i="6"/>
  <c r="T37" i="63" s="1"/>
  <c r="AF37" i="63" s="1"/>
  <c r="I38" i="53"/>
  <c r="J38" i="53" s="1"/>
  <c r="W43" i="6"/>
  <c r="S42" i="63" s="1"/>
  <c r="AE42" i="63" s="1"/>
  <c r="G43" i="53"/>
  <c r="H43" i="53" s="1"/>
  <c r="W12" i="53"/>
  <c r="X12" i="53" s="1"/>
  <c r="BS12" i="6"/>
  <c r="AA11" i="63" s="1"/>
  <c r="AC6" i="6"/>
  <c r="T5" i="63" s="1"/>
  <c r="I6" i="53"/>
  <c r="J6" i="53" s="1"/>
  <c r="AA37" i="53"/>
  <c r="AB37" i="53" s="1"/>
  <c r="CE37" i="6"/>
  <c r="AC36" i="63" s="1"/>
  <c r="AO36" i="63" s="1"/>
  <c r="BG69" i="6"/>
  <c r="Y68" i="63" s="1"/>
  <c r="AK68" i="63" s="1"/>
  <c r="S69" i="53"/>
  <c r="T69" i="53" s="1"/>
  <c r="AI114" i="6"/>
  <c r="U113" i="63" s="1"/>
  <c r="AG113" i="63" s="1"/>
  <c r="K114" i="53"/>
  <c r="L114" i="53" s="1"/>
  <c r="S146" i="55"/>
  <c r="T146" i="55" s="1"/>
  <c r="U146" i="55" s="1"/>
  <c r="Q145" i="68" s="1"/>
  <c r="AC145" i="68" s="1"/>
  <c r="Y146" i="55"/>
  <c r="Z146" i="55" s="1"/>
  <c r="AA146" i="55" s="1"/>
  <c r="R145" i="68" s="1"/>
  <c r="AD145" i="68" s="1"/>
  <c r="BC146" i="55"/>
  <c r="BD146" i="55" s="1"/>
  <c r="BE146" i="55" s="1"/>
  <c r="W145" i="68" s="1"/>
  <c r="AI145" i="68" s="1"/>
  <c r="BI146" i="55"/>
  <c r="BJ146" i="55" s="1"/>
  <c r="BK146" i="55" s="1"/>
  <c r="X145" i="68" s="1"/>
  <c r="AJ145" i="68" s="1"/>
  <c r="AW146" i="55"/>
  <c r="AX146" i="55" s="1"/>
  <c r="AY146" i="55" s="1"/>
  <c r="V145" i="68" s="1"/>
  <c r="AH145" i="68" s="1"/>
  <c r="BU146" i="55"/>
  <c r="BV146" i="55" s="1"/>
  <c r="BW146" i="55" s="1"/>
  <c r="Z145" i="68" s="1"/>
  <c r="AL145" i="68" s="1"/>
  <c r="AK146" i="55"/>
  <c r="AL146" i="55" s="1"/>
  <c r="AM146" i="55" s="1"/>
  <c r="T145" i="68" s="1"/>
  <c r="AF145" i="68" s="1"/>
  <c r="BO146" i="55"/>
  <c r="BP146" i="55" s="1"/>
  <c r="BQ146" i="55" s="1"/>
  <c r="Y145" i="68" s="1"/>
  <c r="AK145" i="68" s="1"/>
  <c r="CA146" i="55"/>
  <c r="CB146" i="55" s="1"/>
  <c r="CC146" i="55" s="1"/>
  <c r="AA145" i="68" s="1"/>
  <c r="AM145" i="68" s="1"/>
  <c r="AQ146" i="55"/>
  <c r="AR146" i="55" s="1"/>
  <c r="AS146" i="55" s="1"/>
  <c r="U145" i="68" s="1"/>
  <c r="AG145" i="68" s="1"/>
  <c r="AE146" i="55"/>
  <c r="AF146" i="55" s="1"/>
  <c r="AG146" i="55" s="1"/>
  <c r="S145" i="68" s="1"/>
  <c r="AE145" i="68" s="1"/>
  <c r="M146" i="55"/>
  <c r="N146" i="55" s="1"/>
  <c r="O146" i="55" s="1"/>
  <c r="AK50" i="55"/>
  <c r="AL50" i="55" s="1"/>
  <c r="AM50" i="55" s="1"/>
  <c r="T49" i="68" s="1"/>
  <c r="AF49" i="68" s="1"/>
  <c r="BO50" i="55"/>
  <c r="BP50" i="55" s="1"/>
  <c r="BQ50" i="55" s="1"/>
  <c r="Y49" i="68" s="1"/>
  <c r="AK49" i="68" s="1"/>
  <c r="BU50" i="55"/>
  <c r="BV50" i="55" s="1"/>
  <c r="BW50" i="55" s="1"/>
  <c r="Z49" i="68" s="1"/>
  <c r="AL49" i="68" s="1"/>
  <c r="CA50" i="55"/>
  <c r="CB50" i="55" s="1"/>
  <c r="CC50" i="55" s="1"/>
  <c r="AA49" i="68" s="1"/>
  <c r="AM49" i="68" s="1"/>
  <c r="AW50" i="55"/>
  <c r="AX50" i="55" s="1"/>
  <c r="AY50" i="55" s="1"/>
  <c r="V49" i="68" s="1"/>
  <c r="AH49" i="68" s="1"/>
  <c r="AE50" i="55"/>
  <c r="AF50" i="55" s="1"/>
  <c r="AG50" i="55" s="1"/>
  <c r="S49" i="68" s="1"/>
  <c r="AE49" i="68" s="1"/>
  <c r="S50" i="55"/>
  <c r="T50" i="55" s="1"/>
  <c r="U50" i="55" s="1"/>
  <c r="Q49" i="68" s="1"/>
  <c r="AC49" i="68" s="1"/>
  <c r="Y50" i="55"/>
  <c r="Z50" i="55" s="1"/>
  <c r="AA50" i="55" s="1"/>
  <c r="R49" i="68" s="1"/>
  <c r="AD49" i="68" s="1"/>
  <c r="AQ50" i="55"/>
  <c r="AR50" i="55" s="1"/>
  <c r="AS50" i="55" s="1"/>
  <c r="U49" i="68" s="1"/>
  <c r="AG49" i="68" s="1"/>
  <c r="BI50" i="55"/>
  <c r="BJ50" i="55" s="1"/>
  <c r="BK50" i="55" s="1"/>
  <c r="X49" i="68" s="1"/>
  <c r="AJ49" i="68" s="1"/>
  <c r="M50" i="55"/>
  <c r="N50" i="55" s="1"/>
  <c r="O50" i="55" s="1"/>
  <c r="BC50" i="55"/>
  <c r="BD50" i="55" s="1"/>
  <c r="BE50" i="55" s="1"/>
  <c r="W49" i="68" s="1"/>
  <c r="AI49" i="68" s="1"/>
  <c r="AC105" i="6"/>
  <c r="T104" i="63" s="1"/>
  <c r="AF104" i="63" s="1"/>
  <c r="I105" i="53"/>
  <c r="J105" i="53" s="1"/>
  <c r="Y96" i="53"/>
  <c r="Z96" i="53" s="1"/>
  <c r="BY96" i="6"/>
  <c r="AB95" i="63" s="1"/>
  <c r="AN95" i="63" s="1"/>
  <c r="G134" i="56"/>
  <c r="Q132" i="63"/>
  <c r="R132" i="63"/>
  <c r="AD132" i="63" s="1"/>
  <c r="AC134" i="6"/>
  <c r="T133" i="63" s="1"/>
  <c r="AF133" i="63" s="1"/>
  <c r="I134" i="53"/>
  <c r="J134" i="53" s="1"/>
  <c r="BS146" i="6"/>
  <c r="AA145" i="63" s="1"/>
  <c r="AM145" i="63" s="1"/>
  <c r="W146" i="53"/>
  <c r="X146" i="53" s="1"/>
  <c r="BY102" i="6"/>
  <c r="AB101" i="63" s="1"/>
  <c r="AN101" i="63" s="1"/>
  <c r="Y102" i="53"/>
  <c r="Z102" i="53" s="1"/>
  <c r="BY39" i="6"/>
  <c r="AB38" i="63" s="1"/>
  <c r="AN38" i="63" s="1"/>
  <c r="Y39" i="53"/>
  <c r="Z39" i="53" s="1"/>
  <c r="BS148" i="6"/>
  <c r="AA147" i="63" s="1"/>
  <c r="AM147" i="63" s="1"/>
  <c r="W148" i="53"/>
  <c r="X148" i="53" s="1"/>
  <c r="AC47" i="6"/>
  <c r="T46" i="63" s="1"/>
  <c r="AF46" i="63" s="1"/>
  <c r="I47" i="53"/>
  <c r="J47" i="53" s="1"/>
  <c r="J81" i="80"/>
  <c r="N81" i="80"/>
  <c r="O81" i="80" s="1"/>
  <c r="F98" i="56"/>
  <c r="Q97" i="6"/>
  <c r="E97" i="53"/>
  <c r="AO54" i="6"/>
  <c r="V53" i="63" s="1"/>
  <c r="AH53" i="63" s="1"/>
  <c r="M54" i="53"/>
  <c r="N54" i="53" s="1"/>
  <c r="CA103" i="55"/>
  <c r="CB103" i="55" s="1"/>
  <c r="CC103" i="55" s="1"/>
  <c r="AA102" i="68" s="1"/>
  <c r="AM102" i="68" s="1"/>
  <c r="AW103" i="55"/>
  <c r="AX103" i="55" s="1"/>
  <c r="AY103" i="55" s="1"/>
  <c r="V102" i="68" s="1"/>
  <c r="AH102" i="68" s="1"/>
  <c r="AQ103" i="55"/>
  <c r="AR103" i="55" s="1"/>
  <c r="AS103" i="55" s="1"/>
  <c r="U102" i="68" s="1"/>
  <c r="AG102" i="68" s="1"/>
  <c r="BO103" i="55"/>
  <c r="BP103" i="55" s="1"/>
  <c r="BQ103" i="55" s="1"/>
  <c r="Y102" i="68" s="1"/>
  <c r="AK102" i="68" s="1"/>
  <c r="BU103" i="55"/>
  <c r="BV103" i="55" s="1"/>
  <c r="BW103" i="55" s="1"/>
  <c r="Z102" i="68" s="1"/>
  <c r="AL102" i="68" s="1"/>
  <c r="BI103" i="55"/>
  <c r="BJ103" i="55" s="1"/>
  <c r="BK103" i="55" s="1"/>
  <c r="X102" i="68" s="1"/>
  <c r="AJ102" i="68" s="1"/>
  <c r="Y103" i="55"/>
  <c r="Z103" i="55" s="1"/>
  <c r="AA103" i="55" s="1"/>
  <c r="R102" i="68" s="1"/>
  <c r="AD102" i="68" s="1"/>
  <c r="S103" i="55"/>
  <c r="T103" i="55" s="1"/>
  <c r="U103" i="55" s="1"/>
  <c r="Q102" i="68" s="1"/>
  <c r="AC102" i="68" s="1"/>
  <c r="AE103" i="55"/>
  <c r="AF103" i="55" s="1"/>
  <c r="AG103" i="55" s="1"/>
  <c r="S102" i="68" s="1"/>
  <c r="AE102" i="68" s="1"/>
  <c r="AK103" i="55"/>
  <c r="AL103" i="55" s="1"/>
  <c r="AM103" i="55" s="1"/>
  <c r="T102" i="68" s="1"/>
  <c r="AF102" i="68" s="1"/>
  <c r="BC103" i="55"/>
  <c r="BD103" i="55" s="1"/>
  <c r="BE103" i="55" s="1"/>
  <c r="W102" i="68" s="1"/>
  <c r="AI102" i="68" s="1"/>
  <c r="M103" i="55"/>
  <c r="N103" i="55" s="1"/>
  <c r="O103" i="55" s="1"/>
  <c r="BY85" i="6"/>
  <c r="AB84" i="63" s="1"/>
  <c r="AN84" i="63" s="1"/>
  <c r="Y85" i="53"/>
  <c r="Z85" i="53" s="1"/>
  <c r="AC16" i="6"/>
  <c r="T15" i="63" s="1"/>
  <c r="AF15" i="63" s="1"/>
  <c r="I16" i="53"/>
  <c r="J16" i="53" s="1"/>
  <c r="AY71" i="51"/>
  <c r="AZ71" i="51" s="1"/>
  <c r="BA71" i="51" s="1"/>
  <c r="X70" i="65" s="1"/>
  <c r="AJ70" i="65" s="1"/>
  <c r="BK71" i="51"/>
  <c r="BL71" i="51" s="1"/>
  <c r="BM71" i="51" s="1"/>
  <c r="Z70" i="65" s="1"/>
  <c r="AL70" i="65" s="1"/>
  <c r="AA71" i="51"/>
  <c r="AB71" i="51" s="1"/>
  <c r="AC71" i="51" s="1"/>
  <c r="T70" i="65" s="1"/>
  <c r="AF70" i="65" s="1"/>
  <c r="AG71" i="51"/>
  <c r="AH71" i="51" s="1"/>
  <c r="AI71" i="51" s="1"/>
  <c r="U70" i="65" s="1"/>
  <c r="AG70" i="65" s="1"/>
  <c r="AM71" i="51"/>
  <c r="AN71" i="51" s="1"/>
  <c r="AO71" i="51" s="1"/>
  <c r="V70" i="65" s="1"/>
  <c r="AH70" i="65" s="1"/>
  <c r="BQ71" i="51"/>
  <c r="BR71" i="51" s="1"/>
  <c r="BS71" i="51" s="1"/>
  <c r="AA70" i="65" s="1"/>
  <c r="AM70" i="65" s="1"/>
  <c r="CC71" i="51"/>
  <c r="CD71" i="51" s="1"/>
  <c r="CE71" i="51" s="1"/>
  <c r="AC70" i="65" s="1"/>
  <c r="AO70" i="65" s="1"/>
  <c r="BE71" i="51"/>
  <c r="BF71" i="51" s="1"/>
  <c r="BG71" i="51" s="1"/>
  <c r="Y70" i="65" s="1"/>
  <c r="AK70" i="65" s="1"/>
  <c r="BW71" i="51"/>
  <c r="BX71" i="51" s="1"/>
  <c r="BY71" i="51" s="1"/>
  <c r="AB70" i="65" s="1"/>
  <c r="AN70" i="65" s="1"/>
  <c r="AS71" i="51"/>
  <c r="AT71" i="51" s="1"/>
  <c r="AU71" i="51" s="1"/>
  <c r="W70" i="65" s="1"/>
  <c r="AI70" i="65" s="1"/>
  <c r="U71" i="51"/>
  <c r="V71" i="51" s="1"/>
  <c r="W71" i="51" s="1"/>
  <c r="S70" i="65" s="1"/>
  <c r="AE70" i="65" s="1"/>
  <c r="O71" i="51"/>
  <c r="P71" i="51" s="1"/>
  <c r="AC110" i="6"/>
  <c r="T109" i="63" s="1"/>
  <c r="AF109" i="63" s="1"/>
  <c r="I110" i="53"/>
  <c r="J110" i="53" s="1"/>
  <c r="AA147" i="53"/>
  <c r="AB147" i="53" s="1"/>
  <c r="CE147" i="6"/>
  <c r="AC146" i="63" s="1"/>
  <c r="AO146" i="63" s="1"/>
  <c r="BM26" i="6"/>
  <c r="Z25" i="63" s="1"/>
  <c r="AL25" i="63" s="1"/>
  <c r="U26" i="53"/>
  <c r="V26" i="53" s="1"/>
  <c r="BA18" i="6"/>
  <c r="X17" i="63" s="1"/>
  <c r="AJ17" i="63" s="1"/>
  <c r="Q18" i="53"/>
  <c r="R18" i="53" s="1"/>
  <c r="W72" i="6"/>
  <c r="S71" i="63" s="1"/>
  <c r="AE71" i="63" s="1"/>
  <c r="G72" i="53"/>
  <c r="H72" i="53" s="1"/>
  <c r="AO111" i="6"/>
  <c r="V110" i="63" s="1"/>
  <c r="AH110" i="63" s="1"/>
  <c r="M111" i="53"/>
  <c r="N111" i="53" s="1"/>
  <c r="F107" i="56"/>
  <c r="Q106" i="6"/>
  <c r="E106" i="53"/>
  <c r="G88" i="56"/>
  <c r="R86" i="63"/>
  <c r="AD86" i="63" s="1"/>
  <c r="Q86" i="63"/>
  <c r="F348" i="56"/>
  <c r="F44" i="53"/>
  <c r="Q125" i="63"/>
  <c r="G127" i="56"/>
  <c r="R125" i="63"/>
  <c r="AD125" i="63" s="1"/>
  <c r="AU56" i="6"/>
  <c r="W55" i="63" s="1"/>
  <c r="AI55" i="63" s="1"/>
  <c r="O56" i="53"/>
  <c r="P56" i="53" s="1"/>
  <c r="F342" i="56"/>
  <c r="F38" i="53"/>
  <c r="AU141" i="6"/>
  <c r="W140" i="63" s="1"/>
  <c r="AI140" i="63" s="1"/>
  <c r="O141" i="53"/>
  <c r="P141" i="53" s="1"/>
  <c r="BG80" i="6"/>
  <c r="Y79" i="63" s="1"/>
  <c r="AK79" i="63" s="1"/>
  <c r="S80" i="53"/>
  <c r="T80" i="53" s="1"/>
  <c r="AO112" i="6"/>
  <c r="V111" i="63" s="1"/>
  <c r="AH111" i="63" s="1"/>
  <c r="M112" i="53"/>
  <c r="N112" i="53" s="1"/>
  <c r="BG138" i="6"/>
  <c r="Y137" i="63" s="1"/>
  <c r="AK137" i="63" s="1"/>
  <c r="S138" i="53"/>
  <c r="T138" i="53" s="1"/>
  <c r="BG28" i="6"/>
  <c r="Y27" i="63" s="1"/>
  <c r="AK27" i="63" s="1"/>
  <c r="S28" i="53"/>
  <c r="T28" i="53" s="1"/>
  <c r="AI103" i="6"/>
  <c r="U102" i="63" s="1"/>
  <c r="AG102" i="63" s="1"/>
  <c r="K103" i="53"/>
  <c r="L103" i="53" s="1"/>
  <c r="CE10" i="6"/>
  <c r="AC9" i="63" s="1"/>
  <c r="AA10" i="53"/>
  <c r="AB10" i="53" s="1"/>
  <c r="W131" i="6"/>
  <c r="S130" i="63" s="1"/>
  <c r="AE130" i="63" s="1"/>
  <c r="G131" i="53"/>
  <c r="H131" i="53" s="1"/>
  <c r="BM150" i="6"/>
  <c r="U150" i="53"/>
  <c r="V150" i="53" s="1"/>
  <c r="AU104" i="6"/>
  <c r="W103" i="63" s="1"/>
  <c r="AI103" i="63" s="1"/>
  <c r="O104" i="53"/>
  <c r="P104" i="53" s="1"/>
  <c r="AO65" i="6"/>
  <c r="V64" i="63" s="1"/>
  <c r="AH64" i="63" s="1"/>
  <c r="M65" i="53"/>
  <c r="N65" i="53" s="1"/>
  <c r="F381" i="56"/>
  <c r="F77" i="53"/>
  <c r="AO33" i="6"/>
  <c r="V32" i="63" s="1"/>
  <c r="AH32" i="63" s="1"/>
  <c r="M33" i="53"/>
  <c r="N33" i="53" s="1"/>
  <c r="G147" i="56"/>
  <c r="R145" i="63"/>
  <c r="AD145" i="63" s="1"/>
  <c r="Q145" i="63"/>
  <c r="BM60" i="6"/>
  <c r="Z59" i="63" s="1"/>
  <c r="AL59" i="63" s="1"/>
  <c r="U60" i="53"/>
  <c r="V60" i="53" s="1"/>
  <c r="BQ144" i="51"/>
  <c r="BR144" i="51" s="1"/>
  <c r="BS144" i="51" s="1"/>
  <c r="AA143" i="65" s="1"/>
  <c r="AM143" i="65" s="1"/>
  <c r="AG144" i="51"/>
  <c r="AH144" i="51" s="1"/>
  <c r="AI144" i="51" s="1"/>
  <c r="U143" i="65" s="1"/>
  <c r="AG143" i="65" s="1"/>
  <c r="BW144" i="51"/>
  <c r="BX144" i="51" s="1"/>
  <c r="BY144" i="51" s="1"/>
  <c r="AB143" i="65" s="1"/>
  <c r="AN143" i="65" s="1"/>
  <c r="AY144" i="51"/>
  <c r="AZ144" i="51" s="1"/>
  <c r="BA144" i="51" s="1"/>
  <c r="X143" i="65" s="1"/>
  <c r="AJ143" i="65" s="1"/>
  <c r="AM144" i="51"/>
  <c r="AN144" i="51" s="1"/>
  <c r="AO144" i="51" s="1"/>
  <c r="V143" i="65" s="1"/>
  <c r="AH143" i="65" s="1"/>
  <c r="AS144" i="51"/>
  <c r="AT144" i="51" s="1"/>
  <c r="AU144" i="51" s="1"/>
  <c r="W143" i="65" s="1"/>
  <c r="AI143" i="65" s="1"/>
  <c r="CC144" i="51"/>
  <c r="CD144" i="51" s="1"/>
  <c r="CE144" i="51" s="1"/>
  <c r="AC143" i="65" s="1"/>
  <c r="AO143" i="65" s="1"/>
  <c r="BK144" i="51"/>
  <c r="BL144" i="51" s="1"/>
  <c r="BM144" i="51" s="1"/>
  <c r="Z143" i="65" s="1"/>
  <c r="AL143" i="65" s="1"/>
  <c r="U144" i="51"/>
  <c r="V144" i="51" s="1"/>
  <c r="W144" i="51" s="1"/>
  <c r="S143" i="65" s="1"/>
  <c r="AE143" i="65" s="1"/>
  <c r="AA144" i="51"/>
  <c r="AB144" i="51" s="1"/>
  <c r="AC144" i="51" s="1"/>
  <c r="T143" i="65" s="1"/>
  <c r="AF143" i="65" s="1"/>
  <c r="BE144" i="51"/>
  <c r="BF144" i="51" s="1"/>
  <c r="BG144" i="51" s="1"/>
  <c r="Y143" i="65" s="1"/>
  <c r="AK143" i="65" s="1"/>
  <c r="O144" i="51"/>
  <c r="P144" i="51" s="1"/>
  <c r="AO27" i="6"/>
  <c r="V26" i="63" s="1"/>
  <c r="AH26" i="63" s="1"/>
  <c r="M27" i="53"/>
  <c r="N27" i="53" s="1"/>
  <c r="AU62" i="6"/>
  <c r="W61" i="63" s="1"/>
  <c r="AI61" i="63" s="1"/>
  <c r="O62" i="53"/>
  <c r="P62" i="53" s="1"/>
  <c r="BM20" i="6"/>
  <c r="Z19" i="63" s="1"/>
  <c r="AL19" i="63" s="1"/>
  <c r="U20" i="53"/>
  <c r="V20" i="53" s="1"/>
  <c r="BA51" i="6"/>
  <c r="X50" i="63" s="1"/>
  <c r="AJ50" i="63" s="1"/>
  <c r="Q51" i="53"/>
  <c r="R51" i="53" s="1"/>
  <c r="AO116" i="6"/>
  <c r="V115" i="63" s="1"/>
  <c r="AH115" i="63" s="1"/>
  <c r="M116" i="53"/>
  <c r="N116" i="53" s="1"/>
  <c r="BC142" i="55"/>
  <c r="BD142" i="55" s="1"/>
  <c r="BE142" i="55" s="1"/>
  <c r="W141" i="68" s="1"/>
  <c r="AI141" i="68" s="1"/>
  <c r="BO142" i="55"/>
  <c r="BP142" i="55" s="1"/>
  <c r="BQ142" i="55" s="1"/>
  <c r="Y141" i="68" s="1"/>
  <c r="AK141" i="68" s="1"/>
  <c r="AW142" i="55"/>
  <c r="AX142" i="55" s="1"/>
  <c r="AY142" i="55" s="1"/>
  <c r="V141" i="68" s="1"/>
  <c r="AH141" i="68" s="1"/>
  <c r="BU142" i="55"/>
  <c r="BV142" i="55" s="1"/>
  <c r="BW142" i="55" s="1"/>
  <c r="Z141" i="68" s="1"/>
  <c r="AL141" i="68" s="1"/>
  <c r="CA142" i="55"/>
  <c r="CB142" i="55" s="1"/>
  <c r="CC142" i="55" s="1"/>
  <c r="AA141" i="68" s="1"/>
  <c r="AM141" i="68" s="1"/>
  <c r="AE142" i="55"/>
  <c r="AF142" i="55" s="1"/>
  <c r="AG142" i="55" s="1"/>
  <c r="S141" i="68" s="1"/>
  <c r="AE141" i="68" s="1"/>
  <c r="BI142" i="55"/>
  <c r="BJ142" i="55" s="1"/>
  <c r="BK142" i="55" s="1"/>
  <c r="X141" i="68" s="1"/>
  <c r="AJ141" i="68" s="1"/>
  <c r="AK142" i="55"/>
  <c r="AL142" i="55" s="1"/>
  <c r="AM142" i="55" s="1"/>
  <c r="T141" i="68" s="1"/>
  <c r="AF141" i="68" s="1"/>
  <c r="Y142" i="55"/>
  <c r="Z142" i="55" s="1"/>
  <c r="AA142" i="55" s="1"/>
  <c r="R141" i="68" s="1"/>
  <c r="AD141" i="68" s="1"/>
  <c r="AQ142" i="55"/>
  <c r="AR142" i="55" s="1"/>
  <c r="AS142" i="55" s="1"/>
  <c r="U141" i="68" s="1"/>
  <c r="AG141" i="68" s="1"/>
  <c r="S142" i="55"/>
  <c r="T142" i="55" s="1"/>
  <c r="U142" i="55" s="1"/>
  <c r="Q141" i="68" s="1"/>
  <c r="AC141" i="68" s="1"/>
  <c r="M142" i="55"/>
  <c r="N142" i="55" s="1"/>
  <c r="O142" i="55" s="1"/>
  <c r="G439" i="56"/>
  <c r="O134" i="67"/>
  <c r="P134" i="67"/>
  <c r="W140" i="6"/>
  <c r="S139" i="63" s="1"/>
  <c r="AE139" i="63" s="1"/>
  <c r="G140" i="53"/>
  <c r="H140" i="53" s="1"/>
  <c r="W62" i="6"/>
  <c r="S61" i="63" s="1"/>
  <c r="AE61" i="63" s="1"/>
  <c r="G62" i="53"/>
  <c r="H62" i="53" s="1"/>
  <c r="BG133" i="6"/>
  <c r="Y132" i="63" s="1"/>
  <c r="AK132" i="63" s="1"/>
  <c r="S133" i="53"/>
  <c r="T133" i="53" s="1"/>
  <c r="BA5" i="6"/>
  <c r="X4" i="63" s="1"/>
  <c r="Q5" i="53"/>
  <c r="R5" i="53" s="1"/>
  <c r="BG128" i="6"/>
  <c r="Y127" i="63" s="1"/>
  <c r="AK127" i="63" s="1"/>
  <c r="S128" i="53"/>
  <c r="T128" i="53" s="1"/>
  <c r="Y69" i="55"/>
  <c r="Z69" i="55" s="1"/>
  <c r="AA69" i="55" s="1"/>
  <c r="R68" i="68" s="1"/>
  <c r="AD68" i="68" s="1"/>
  <c r="BU69" i="55"/>
  <c r="BV69" i="55" s="1"/>
  <c r="BW69" i="55" s="1"/>
  <c r="Z68" i="68" s="1"/>
  <c r="AL68" i="68" s="1"/>
  <c r="CA69" i="55"/>
  <c r="CB69" i="55" s="1"/>
  <c r="CC69" i="55" s="1"/>
  <c r="AA68" i="68" s="1"/>
  <c r="AM68" i="68" s="1"/>
  <c r="BC69" i="55"/>
  <c r="BD69" i="55" s="1"/>
  <c r="BE69" i="55" s="1"/>
  <c r="W68" i="68" s="1"/>
  <c r="AI68" i="68" s="1"/>
  <c r="S69" i="55"/>
  <c r="T69" i="55" s="1"/>
  <c r="U69" i="55" s="1"/>
  <c r="Q68" i="68" s="1"/>
  <c r="AC68" i="68" s="1"/>
  <c r="AK69" i="55"/>
  <c r="AL69" i="55" s="1"/>
  <c r="AM69" i="55" s="1"/>
  <c r="T68" i="68" s="1"/>
  <c r="AF68" i="68" s="1"/>
  <c r="BO69" i="55"/>
  <c r="BP69" i="55" s="1"/>
  <c r="BQ69" i="55" s="1"/>
  <c r="Y68" i="68" s="1"/>
  <c r="AK68" i="68" s="1"/>
  <c r="AQ69" i="55"/>
  <c r="AR69" i="55" s="1"/>
  <c r="AS69" i="55" s="1"/>
  <c r="U68" i="68" s="1"/>
  <c r="AG68" i="68" s="1"/>
  <c r="AW69" i="55"/>
  <c r="AX69" i="55" s="1"/>
  <c r="AY69" i="55" s="1"/>
  <c r="V68" i="68" s="1"/>
  <c r="AH68" i="68" s="1"/>
  <c r="BI69" i="55"/>
  <c r="BJ69" i="55" s="1"/>
  <c r="BK69" i="55" s="1"/>
  <c r="X68" i="68" s="1"/>
  <c r="AJ68" i="68" s="1"/>
  <c r="M69" i="55"/>
  <c r="N69" i="55" s="1"/>
  <c r="O69" i="55" s="1"/>
  <c r="AE69" i="55"/>
  <c r="AF69" i="55" s="1"/>
  <c r="AG69" i="55" s="1"/>
  <c r="S68" i="68" s="1"/>
  <c r="AE68" i="68" s="1"/>
  <c r="N12" i="80"/>
  <c r="O12" i="80" s="1"/>
  <c r="J12" i="80"/>
  <c r="AU58" i="6"/>
  <c r="W57" i="63" s="1"/>
  <c r="AI57" i="63" s="1"/>
  <c r="O58" i="53"/>
  <c r="P58" i="53" s="1"/>
  <c r="AC129" i="6"/>
  <c r="T128" i="63" s="1"/>
  <c r="AF128" i="63" s="1"/>
  <c r="I129" i="53"/>
  <c r="J129" i="53" s="1"/>
  <c r="J16" i="80"/>
  <c r="N16" i="80"/>
  <c r="O16" i="80" s="1"/>
  <c r="BM30" i="6"/>
  <c r="Z29" i="63" s="1"/>
  <c r="AL29" i="63" s="1"/>
  <c r="U30" i="53"/>
  <c r="V30" i="53" s="1"/>
  <c r="J135" i="80"/>
  <c r="N135" i="80"/>
  <c r="O135" i="80" s="1"/>
  <c r="AS118" i="51"/>
  <c r="AT118" i="51" s="1"/>
  <c r="AU118" i="51" s="1"/>
  <c r="W117" i="65" s="1"/>
  <c r="AI117" i="65" s="1"/>
  <c r="AG118" i="51"/>
  <c r="AH118" i="51" s="1"/>
  <c r="AI118" i="51" s="1"/>
  <c r="U117" i="65" s="1"/>
  <c r="AG117" i="65" s="1"/>
  <c r="BQ118" i="51"/>
  <c r="BR118" i="51" s="1"/>
  <c r="BS118" i="51" s="1"/>
  <c r="AA117" i="65" s="1"/>
  <c r="AM117" i="65" s="1"/>
  <c r="BW118" i="51"/>
  <c r="BX118" i="51" s="1"/>
  <c r="BY118" i="51" s="1"/>
  <c r="AB117" i="65" s="1"/>
  <c r="AN117" i="65" s="1"/>
  <c r="AY118" i="51"/>
  <c r="AZ118" i="51" s="1"/>
  <c r="BA118" i="51" s="1"/>
  <c r="X117" i="65" s="1"/>
  <c r="AJ117" i="65" s="1"/>
  <c r="BK118" i="51"/>
  <c r="BL118" i="51" s="1"/>
  <c r="BM118" i="51" s="1"/>
  <c r="Z117" i="65" s="1"/>
  <c r="AL117" i="65" s="1"/>
  <c r="BE118" i="51"/>
  <c r="BF118" i="51" s="1"/>
  <c r="BG118" i="51" s="1"/>
  <c r="Y117" i="65" s="1"/>
  <c r="AK117" i="65" s="1"/>
  <c r="AA118" i="51"/>
  <c r="AB118" i="51" s="1"/>
  <c r="AC118" i="51" s="1"/>
  <c r="T117" i="65" s="1"/>
  <c r="AF117" i="65" s="1"/>
  <c r="CC118" i="51"/>
  <c r="CD118" i="51" s="1"/>
  <c r="CE118" i="51" s="1"/>
  <c r="AC117" i="65" s="1"/>
  <c r="AO117" i="65" s="1"/>
  <c r="AM118" i="51"/>
  <c r="AN118" i="51" s="1"/>
  <c r="AO118" i="51" s="1"/>
  <c r="V117" i="65" s="1"/>
  <c r="AH117" i="65" s="1"/>
  <c r="U118" i="51"/>
  <c r="V118" i="51" s="1"/>
  <c r="W118" i="51" s="1"/>
  <c r="S117" i="65" s="1"/>
  <c r="AE117" i="65" s="1"/>
  <c r="O118" i="51"/>
  <c r="P118" i="51" s="1"/>
  <c r="W25" i="6"/>
  <c r="S24" i="63" s="1"/>
  <c r="AE24" i="63" s="1"/>
  <c r="G25" i="53"/>
  <c r="H25" i="53" s="1"/>
  <c r="BY135" i="6"/>
  <c r="AB134" i="63" s="1"/>
  <c r="AN134" i="63" s="1"/>
  <c r="Y135" i="53"/>
  <c r="Z135" i="53" s="1"/>
  <c r="BS101" i="6"/>
  <c r="AA100" i="63" s="1"/>
  <c r="AM100" i="63" s="1"/>
  <c r="W101" i="53"/>
  <c r="X101" i="53" s="1"/>
  <c r="W15" i="6"/>
  <c r="S14" i="63" s="1"/>
  <c r="AE14" i="63" s="1"/>
  <c r="G15" i="53"/>
  <c r="H15" i="53" s="1"/>
  <c r="BG118" i="6"/>
  <c r="Y117" i="63" s="1"/>
  <c r="AK117" i="63" s="1"/>
  <c r="S118" i="53"/>
  <c r="T118" i="53" s="1"/>
  <c r="AI132" i="6"/>
  <c r="U131" i="63" s="1"/>
  <c r="AG131" i="63" s="1"/>
  <c r="K132" i="53"/>
  <c r="L132" i="53" s="1"/>
  <c r="U98" i="51"/>
  <c r="V98" i="51" s="1"/>
  <c r="W98" i="51" s="1"/>
  <c r="S97" i="65" s="1"/>
  <c r="AE97" i="65" s="1"/>
  <c r="CC98" i="51"/>
  <c r="CD98" i="51" s="1"/>
  <c r="CE98" i="51" s="1"/>
  <c r="AC97" i="65" s="1"/>
  <c r="AO97" i="65" s="1"/>
  <c r="AG98" i="51"/>
  <c r="AH98" i="51" s="1"/>
  <c r="AI98" i="51" s="1"/>
  <c r="U97" i="65" s="1"/>
  <c r="AG97" i="65" s="1"/>
  <c r="BK98" i="51"/>
  <c r="BL98" i="51" s="1"/>
  <c r="BM98" i="51" s="1"/>
  <c r="Z97" i="65" s="1"/>
  <c r="AL97" i="65" s="1"/>
  <c r="BE98" i="51"/>
  <c r="BF98" i="51" s="1"/>
  <c r="BG98" i="51" s="1"/>
  <c r="Y97" i="65" s="1"/>
  <c r="AK97" i="65" s="1"/>
  <c r="BW98" i="51"/>
  <c r="BX98" i="51" s="1"/>
  <c r="BY98" i="51" s="1"/>
  <c r="AB97" i="65" s="1"/>
  <c r="AN97" i="65" s="1"/>
  <c r="AM98" i="51"/>
  <c r="AN98" i="51" s="1"/>
  <c r="AO98" i="51" s="1"/>
  <c r="V97" i="65" s="1"/>
  <c r="AH97" i="65" s="1"/>
  <c r="AS98" i="51"/>
  <c r="AT98" i="51" s="1"/>
  <c r="AU98" i="51" s="1"/>
  <c r="W97" i="65" s="1"/>
  <c r="AI97" i="65" s="1"/>
  <c r="AY98" i="51"/>
  <c r="AZ98" i="51" s="1"/>
  <c r="BA98" i="51" s="1"/>
  <c r="X97" i="65" s="1"/>
  <c r="AJ97" i="65" s="1"/>
  <c r="AA98" i="51"/>
  <c r="AB98" i="51" s="1"/>
  <c r="AC98" i="51" s="1"/>
  <c r="T97" i="65" s="1"/>
  <c r="AF97" i="65" s="1"/>
  <c r="BQ98" i="51"/>
  <c r="BR98" i="51" s="1"/>
  <c r="BS98" i="51" s="1"/>
  <c r="AA97" i="65" s="1"/>
  <c r="AM97" i="65" s="1"/>
  <c r="O98" i="51"/>
  <c r="P98" i="51" s="1"/>
  <c r="BE5" i="51"/>
  <c r="BF5" i="51" s="1"/>
  <c r="BG5" i="51" s="1"/>
  <c r="Y4" i="65" s="1"/>
  <c r="AK4" i="65" s="1"/>
  <c r="AA5" i="51"/>
  <c r="AB5" i="51" s="1"/>
  <c r="AC5" i="51" s="1"/>
  <c r="T4" i="65" s="1"/>
  <c r="AF4" i="65" s="1"/>
  <c r="AS5" i="51"/>
  <c r="AT5" i="51" s="1"/>
  <c r="AU5" i="51" s="1"/>
  <c r="W4" i="65" s="1"/>
  <c r="AI4" i="65" s="1"/>
  <c r="AY5" i="51"/>
  <c r="AZ5" i="51" s="1"/>
  <c r="BA5" i="51" s="1"/>
  <c r="X4" i="65" s="1"/>
  <c r="AJ4" i="65" s="1"/>
  <c r="BK5" i="51"/>
  <c r="BL5" i="51" s="1"/>
  <c r="BM5" i="51" s="1"/>
  <c r="Z4" i="65" s="1"/>
  <c r="AL4" i="65" s="1"/>
  <c r="BW5" i="51"/>
  <c r="BX5" i="51" s="1"/>
  <c r="BY5" i="51" s="1"/>
  <c r="AB4" i="65" s="1"/>
  <c r="AN4" i="65" s="1"/>
  <c r="U5" i="51"/>
  <c r="V5" i="51" s="1"/>
  <c r="W5" i="51" s="1"/>
  <c r="S4" i="65" s="1"/>
  <c r="AE4" i="65" s="1"/>
  <c r="CC5" i="51"/>
  <c r="CD5" i="51" s="1"/>
  <c r="CE5" i="51" s="1"/>
  <c r="AC4" i="65" s="1"/>
  <c r="AO4" i="65" s="1"/>
  <c r="AM5" i="51"/>
  <c r="AN5" i="51" s="1"/>
  <c r="AO5" i="51" s="1"/>
  <c r="V4" i="65" s="1"/>
  <c r="AH4" i="65" s="1"/>
  <c r="BQ5" i="51"/>
  <c r="BR5" i="51" s="1"/>
  <c r="BS5" i="51" s="1"/>
  <c r="AA4" i="65" s="1"/>
  <c r="AM4" i="65" s="1"/>
  <c r="AG5" i="51"/>
  <c r="AH5" i="51" s="1"/>
  <c r="AI5" i="51" s="1"/>
  <c r="U4" i="65" s="1"/>
  <c r="AG4" i="65" s="1"/>
  <c r="O5" i="51"/>
  <c r="P5" i="51" s="1"/>
  <c r="N93" i="80"/>
  <c r="O93" i="80" s="1"/>
  <c r="J93" i="80"/>
  <c r="AO45" i="6"/>
  <c r="V44" i="63" s="1"/>
  <c r="AH44" i="63" s="1"/>
  <c r="M45" i="53"/>
  <c r="N45" i="53" s="1"/>
  <c r="AI89" i="6"/>
  <c r="U88" i="63" s="1"/>
  <c r="AG88" i="63" s="1"/>
  <c r="K89" i="53"/>
  <c r="L89" i="53" s="1"/>
  <c r="AY26" i="51"/>
  <c r="AZ26" i="51" s="1"/>
  <c r="BA26" i="51" s="1"/>
  <c r="X25" i="65" s="1"/>
  <c r="AJ25" i="65" s="1"/>
  <c r="AA26" i="51"/>
  <c r="AB26" i="51" s="1"/>
  <c r="AC26" i="51" s="1"/>
  <c r="T25" i="65" s="1"/>
  <c r="AF25" i="65" s="1"/>
  <c r="BW26" i="51"/>
  <c r="BX26" i="51" s="1"/>
  <c r="BY26" i="51" s="1"/>
  <c r="AB25" i="65" s="1"/>
  <c r="AN25" i="65" s="1"/>
  <c r="AM26" i="51"/>
  <c r="AN26" i="51" s="1"/>
  <c r="AO26" i="51" s="1"/>
  <c r="V25" i="65" s="1"/>
  <c r="AH25" i="65" s="1"/>
  <c r="AG26" i="51"/>
  <c r="AH26" i="51" s="1"/>
  <c r="AI26" i="51" s="1"/>
  <c r="U25" i="65" s="1"/>
  <c r="AG25" i="65" s="1"/>
  <c r="AS26" i="51"/>
  <c r="AT26" i="51" s="1"/>
  <c r="AU26" i="51" s="1"/>
  <c r="W25" i="65" s="1"/>
  <c r="AI25" i="65" s="1"/>
  <c r="BK26" i="51"/>
  <c r="BL26" i="51" s="1"/>
  <c r="BM26" i="51" s="1"/>
  <c r="Z25" i="65" s="1"/>
  <c r="AL25" i="65" s="1"/>
  <c r="U26" i="51"/>
  <c r="V26" i="51" s="1"/>
  <c r="W26" i="51" s="1"/>
  <c r="S25" i="65" s="1"/>
  <c r="AE25" i="65" s="1"/>
  <c r="BQ26" i="51"/>
  <c r="BR26" i="51" s="1"/>
  <c r="BS26" i="51" s="1"/>
  <c r="AA25" i="65" s="1"/>
  <c r="AM25" i="65" s="1"/>
  <c r="CC26" i="51"/>
  <c r="CD26" i="51" s="1"/>
  <c r="CE26" i="51" s="1"/>
  <c r="AC25" i="65" s="1"/>
  <c r="AO25" i="65" s="1"/>
  <c r="BE26" i="51"/>
  <c r="BF26" i="51" s="1"/>
  <c r="BG26" i="51" s="1"/>
  <c r="Y25" i="65" s="1"/>
  <c r="AK25" i="65" s="1"/>
  <c r="O26" i="51"/>
  <c r="P26" i="51" s="1"/>
  <c r="R139" i="63"/>
  <c r="AD139" i="63" s="1"/>
  <c r="G141" i="56"/>
  <c r="Q139" i="63"/>
  <c r="AW46" i="55"/>
  <c r="AX46" i="55" s="1"/>
  <c r="AY46" i="55" s="1"/>
  <c r="V45" i="68" s="1"/>
  <c r="AH45" i="68" s="1"/>
  <c r="BI46" i="55"/>
  <c r="BJ46" i="55" s="1"/>
  <c r="BK46" i="55" s="1"/>
  <c r="X45" i="68" s="1"/>
  <c r="AJ45" i="68" s="1"/>
  <c r="S46" i="55"/>
  <c r="T46" i="55" s="1"/>
  <c r="U46" i="55" s="1"/>
  <c r="Q45" i="68" s="1"/>
  <c r="AC45" i="68" s="1"/>
  <c r="AE46" i="55"/>
  <c r="AF46" i="55" s="1"/>
  <c r="AG46" i="55" s="1"/>
  <c r="S45" i="68" s="1"/>
  <c r="AE45" i="68" s="1"/>
  <c r="BU46" i="55"/>
  <c r="BV46" i="55" s="1"/>
  <c r="BW46" i="55" s="1"/>
  <c r="Z45" i="68" s="1"/>
  <c r="AL45" i="68" s="1"/>
  <c r="CA46" i="55"/>
  <c r="CB46" i="55" s="1"/>
  <c r="CC46" i="55" s="1"/>
  <c r="AA45" i="68" s="1"/>
  <c r="AM45" i="68" s="1"/>
  <c r="Y46" i="55"/>
  <c r="Z46" i="55" s="1"/>
  <c r="AA46" i="55" s="1"/>
  <c r="R45" i="68" s="1"/>
  <c r="AD45" i="68" s="1"/>
  <c r="AQ46" i="55"/>
  <c r="AR46" i="55" s="1"/>
  <c r="AS46" i="55" s="1"/>
  <c r="U45" i="68" s="1"/>
  <c r="AG45" i="68" s="1"/>
  <c r="BC46" i="55"/>
  <c r="BD46" i="55" s="1"/>
  <c r="BE46" i="55" s="1"/>
  <c r="W45" i="68" s="1"/>
  <c r="AI45" i="68" s="1"/>
  <c r="AK46" i="55"/>
  <c r="AL46" i="55" s="1"/>
  <c r="AM46" i="55" s="1"/>
  <c r="T45" i="68" s="1"/>
  <c r="AF45" i="68" s="1"/>
  <c r="BO46" i="55"/>
  <c r="BP46" i="55" s="1"/>
  <c r="BQ46" i="55" s="1"/>
  <c r="Y45" i="68" s="1"/>
  <c r="AK45" i="68" s="1"/>
  <c r="M46" i="55"/>
  <c r="N46" i="55" s="1"/>
  <c r="O46" i="55" s="1"/>
  <c r="BS70" i="6"/>
  <c r="AA69" i="63" s="1"/>
  <c r="AM69" i="63" s="1"/>
  <c r="W70" i="53"/>
  <c r="X70" i="53" s="1"/>
  <c r="AC73" i="6"/>
  <c r="T72" i="63" s="1"/>
  <c r="AF72" i="63" s="1"/>
  <c r="I73" i="53"/>
  <c r="J73" i="53" s="1"/>
  <c r="BM142" i="6"/>
  <c r="Z141" i="63" s="1"/>
  <c r="AL141" i="63" s="1"/>
  <c r="U142" i="53"/>
  <c r="V142" i="53" s="1"/>
  <c r="AO40" i="6"/>
  <c r="V39" i="63" s="1"/>
  <c r="AH39" i="63" s="1"/>
  <c r="M40" i="53"/>
  <c r="N40" i="53" s="1"/>
  <c r="AC22" i="6"/>
  <c r="T21" i="63" s="1"/>
  <c r="AF21" i="63" s="1"/>
  <c r="I22" i="53"/>
  <c r="J22" i="53" s="1"/>
  <c r="AM44" i="51"/>
  <c r="AN44" i="51" s="1"/>
  <c r="AO44" i="51" s="1"/>
  <c r="V43" i="65" s="1"/>
  <c r="AH43" i="65" s="1"/>
  <c r="AA44" i="51"/>
  <c r="AB44" i="51" s="1"/>
  <c r="AC44" i="51" s="1"/>
  <c r="T43" i="65" s="1"/>
  <c r="AF43" i="65" s="1"/>
  <c r="BK44" i="51"/>
  <c r="BL44" i="51" s="1"/>
  <c r="BM44" i="51" s="1"/>
  <c r="Z43" i="65" s="1"/>
  <c r="AL43" i="65" s="1"/>
  <c r="AS44" i="51"/>
  <c r="AT44" i="51" s="1"/>
  <c r="AU44" i="51" s="1"/>
  <c r="W43" i="65" s="1"/>
  <c r="AI43" i="65" s="1"/>
  <c r="BW44" i="51"/>
  <c r="BX44" i="51" s="1"/>
  <c r="BY44" i="51" s="1"/>
  <c r="AB43" i="65" s="1"/>
  <c r="AN43" i="65" s="1"/>
  <c r="BQ44" i="51"/>
  <c r="BR44" i="51" s="1"/>
  <c r="BS44" i="51" s="1"/>
  <c r="AA43" i="65" s="1"/>
  <c r="AM43" i="65" s="1"/>
  <c r="U44" i="51"/>
  <c r="V44" i="51" s="1"/>
  <c r="W44" i="51" s="1"/>
  <c r="S43" i="65" s="1"/>
  <c r="AE43" i="65" s="1"/>
  <c r="BE44" i="51"/>
  <c r="BF44" i="51" s="1"/>
  <c r="BG44" i="51" s="1"/>
  <c r="Y43" i="65" s="1"/>
  <c r="AK43" i="65" s="1"/>
  <c r="AG44" i="51"/>
  <c r="AH44" i="51" s="1"/>
  <c r="AI44" i="51" s="1"/>
  <c r="U43" i="65" s="1"/>
  <c r="AG43" i="65" s="1"/>
  <c r="AY44" i="51"/>
  <c r="AZ44" i="51" s="1"/>
  <c r="BA44" i="51" s="1"/>
  <c r="X43" i="65" s="1"/>
  <c r="AJ43" i="65" s="1"/>
  <c r="CC44" i="51"/>
  <c r="CD44" i="51" s="1"/>
  <c r="CE44" i="51" s="1"/>
  <c r="AC43" i="65" s="1"/>
  <c r="AO43" i="65" s="1"/>
  <c r="O44" i="51"/>
  <c r="P44" i="51" s="1"/>
  <c r="BG35" i="6"/>
  <c r="Y34" i="63" s="1"/>
  <c r="AK34" i="63" s="1"/>
  <c r="S35" i="53"/>
  <c r="T35" i="53" s="1"/>
  <c r="AA46" i="53"/>
  <c r="AB46" i="53" s="1"/>
  <c r="CE46" i="6"/>
  <c r="AC45" i="63" s="1"/>
  <c r="AO45" i="63" s="1"/>
  <c r="AC100" i="6"/>
  <c r="T99" i="63" s="1"/>
  <c r="AF99" i="63" s="1"/>
  <c r="I100" i="53"/>
  <c r="J100" i="53" s="1"/>
  <c r="AU23" i="6"/>
  <c r="W22" i="63" s="1"/>
  <c r="AI22" i="63" s="1"/>
  <c r="O23" i="53"/>
  <c r="P23" i="53" s="1"/>
  <c r="CC121" i="6"/>
  <c r="CD121" i="6" s="1"/>
  <c r="AY121" i="6"/>
  <c r="AZ121" i="6" s="1"/>
  <c r="BK121" i="6"/>
  <c r="BL121" i="6" s="1"/>
  <c r="BW121" i="6"/>
  <c r="BX121" i="6" s="1"/>
  <c r="AM121" i="6"/>
  <c r="AN121" i="6" s="1"/>
  <c r="AA121" i="6"/>
  <c r="AB121" i="6" s="1"/>
  <c r="BQ121" i="6"/>
  <c r="BR121" i="6" s="1"/>
  <c r="AG121" i="6"/>
  <c r="AH121" i="6" s="1"/>
  <c r="U121" i="6"/>
  <c r="V121" i="6" s="1"/>
  <c r="BE121" i="6"/>
  <c r="BF121" i="6" s="1"/>
  <c r="AS121" i="6"/>
  <c r="AT121" i="6" s="1"/>
  <c r="O121" i="6"/>
  <c r="P121" i="6" s="1"/>
  <c r="S121" i="88" s="1"/>
  <c r="BS44" i="6"/>
  <c r="AA43" i="63" s="1"/>
  <c r="AM43" i="63" s="1"/>
  <c r="W44" i="53"/>
  <c r="X44" i="53" s="1"/>
  <c r="BA63" i="6"/>
  <c r="X62" i="63" s="1"/>
  <c r="AJ62" i="63" s="1"/>
  <c r="Q63" i="53"/>
  <c r="R63" i="53" s="1"/>
  <c r="AO143" i="6"/>
  <c r="V142" i="63" s="1"/>
  <c r="AH142" i="63" s="1"/>
  <c r="M143" i="53"/>
  <c r="N143" i="53" s="1"/>
  <c r="BI72" i="55"/>
  <c r="BJ72" i="55" s="1"/>
  <c r="BK72" i="55" s="1"/>
  <c r="X71" i="68" s="1"/>
  <c r="AJ71" i="68" s="1"/>
  <c r="AQ72" i="55"/>
  <c r="AR72" i="55" s="1"/>
  <c r="AS72" i="55" s="1"/>
  <c r="U71" i="68" s="1"/>
  <c r="AG71" i="68" s="1"/>
  <c r="CA72" i="55"/>
  <c r="CB72" i="55" s="1"/>
  <c r="CC72" i="55" s="1"/>
  <c r="AA71" i="68" s="1"/>
  <c r="AM71" i="68" s="1"/>
  <c r="BO72" i="55"/>
  <c r="BP72" i="55" s="1"/>
  <c r="BQ72" i="55" s="1"/>
  <c r="Y71" i="68" s="1"/>
  <c r="AK71" i="68" s="1"/>
  <c r="BC72" i="55"/>
  <c r="BD72" i="55" s="1"/>
  <c r="BE72" i="55" s="1"/>
  <c r="W71" i="68" s="1"/>
  <c r="AI71" i="68" s="1"/>
  <c r="S72" i="55"/>
  <c r="T72" i="55" s="1"/>
  <c r="U72" i="55" s="1"/>
  <c r="Q71" i="68" s="1"/>
  <c r="AC71" i="68" s="1"/>
  <c r="AW72" i="55"/>
  <c r="AX72" i="55" s="1"/>
  <c r="AY72" i="55" s="1"/>
  <c r="V71" i="68" s="1"/>
  <c r="AH71" i="68" s="1"/>
  <c r="BU72" i="55"/>
  <c r="BV72" i="55" s="1"/>
  <c r="BW72" i="55" s="1"/>
  <c r="Z71" i="68" s="1"/>
  <c r="AL71" i="68" s="1"/>
  <c r="AE72" i="55"/>
  <c r="AF72" i="55" s="1"/>
  <c r="AG72" i="55" s="1"/>
  <c r="S71" i="68" s="1"/>
  <c r="AE71" i="68" s="1"/>
  <c r="AK72" i="55"/>
  <c r="AL72" i="55" s="1"/>
  <c r="AM72" i="55" s="1"/>
  <c r="T71" i="68" s="1"/>
  <c r="AF71" i="68" s="1"/>
  <c r="Y72" i="55"/>
  <c r="Z72" i="55" s="1"/>
  <c r="AA72" i="55" s="1"/>
  <c r="R71" i="68" s="1"/>
  <c r="AD71" i="68" s="1"/>
  <c r="M72" i="55"/>
  <c r="N72" i="55" s="1"/>
  <c r="O72" i="55" s="1"/>
  <c r="BM117" i="6"/>
  <c r="Z116" i="63" s="1"/>
  <c r="AL116" i="63" s="1"/>
  <c r="U117" i="53"/>
  <c r="V117" i="53" s="1"/>
  <c r="AO57" i="6"/>
  <c r="V56" i="63" s="1"/>
  <c r="AH56" i="63" s="1"/>
  <c r="M57" i="53"/>
  <c r="N57" i="53" s="1"/>
  <c r="BS81" i="6"/>
  <c r="AA80" i="63" s="1"/>
  <c r="AM80" i="63" s="1"/>
  <c r="W81" i="53"/>
  <c r="X81" i="53" s="1"/>
  <c r="F99" i="56"/>
  <c r="Q98" i="6"/>
  <c r="E98" i="53"/>
  <c r="AI75" i="6"/>
  <c r="U74" i="63" s="1"/>
  <c r="AG74" i="63" s="1"/>
  <c r="K75" i="53"/>
  <c r="L75" i="53" s="1"/>
  <c r="BS90" i="6"/>
  <c r="AA89" i="63" s="1"/>
  <c r="AM89" i="63" s="1"/>
  <c r="W90" i="53"/>
  <c r="X90" i="53" s="1"/>
  <c r="J59" i="80"/>
  <c r="N59" i="80"/>
  <c r="O59" i="80" s="1"/>
  <c r="AC130" i="6"/>
  <c r="T129" i="63" s="1"/>
  <c r="AF129" i="63" s="1"/>
  <c r="I130" i="53"/>
  <c r="J130" i="53" s="1"/>
  <c r="W31" i="6"/>
  <c r="S30" i="63" s="1"/>
  <c r="AE30" i="63" s="1"/>
  <c r="G31" i="53"/>
  <c r="H31" i="53" s="1"/>
  <c r="BG108" i="6"/>
  <c r="Y107" i="63" s="1"/>
  <c r="AK107" i="63" s="1"/>
  <c r="S108" i="53"/>
  <c r="T108" i="53" s="1"/>
  <c r="AU115" i="6"/>
  <c r="W114" i="63" s="1"/>
  <c r="AI114" i="63" s="1"/>
  <c r="O115" i="53"/>
  <c r="P115" i="53" s="1"/>
  <c r="CA14" i="55"/>
  <c r="CB14" i="55" s="1"/>
  <c r="CC14" i="55" s="1"/>
  <c r="AA13" i="68" s="1"/>
  <c r="AM13" i="68" s="1"/>
  <c r="BO14" i="55"/>
  <c r="BP14" i="55" s="1"/>
  <c r="BQ14" i="55" s="1"/>
  <c r="Y13" i="68" s="1"/>
  <c r="AK13" i="68" s="1"/>
  <c r="Y14" i="55"/>
  <c r="Z14" i="55" s="1"/>
  <c r="AA14" i="55" s="1"/>
  <c r="R13" i="68" s="1"/>
  <c r="AD13" i="68" s="1"/>
  <c r="BC14" i="55"/>
  <c r="BD14" i="55" s="1"/>
  <c r="BE14" i="55" s="1"/>
  <c r="W13" i="68" s="1"/>
  <c r="AI13" i="68" s="1"/>
  <c r="BU14" i="55"/>
  <c r="BV14" i="55" s="1"/>
  <c r="BW14" i="55" s="1"/>
  <c r="Z13" i="68" s="1"/>
  <c r="AL13" i="68" s="1"/>
  <c r="S14" i="55"/>
  <c r="T14" i="55" s="1"/>
  <c r="U14" i="55" s="1"/>
  <c r="Q13" i="68" s="1"/>
  <c r="AC13" i="68" s="1"/>
  <c r="AE14" i="55"/>
  <c r="AF14" i="55" s="1"/>
  <c r="AG14" i="55" s="1"/>
  <c r="S13" i="68" s="1"/>
  <c r="AE13" i="68" s="1"/>
  <c r="BI14" i="55"/>
  <c r="BJ14" i="55" s="1"/>
  <c r="BK14" i="55" s="1"/>
  <c r="X13" i="68" s="1"/>
  <c r="AJ13" i="68" s="1"/>
  <c r="AW14" i="55"/>
  <c r="AX14" i="55" s="1"/>
  <c r="AY14" i="55" s="1"/>
  <c r="V13" i="68" s="1"/>
  <c r="AH13" i="68" s="1"/>
  <c r="AK14" i="55"/>
  <c r="AL14" i="55" s="1"/>
  <c r="AM14" i="55" s="1"/>
  <c r="T13" i="68" s="1"/>
  <c r="AF13" i="68" s="1"/>
  <c r="AQ14" i="55"/>
  <c r="AR14" i="55" s="1"/>
  <c r="AS14" i="55" s="1"/>
  <c r="U13" i="68" s="1"/>
  <c r="AG13" i="68" s="1"/>
  <c r="M14" i="55"/>
  <c r="N14" i="55" s="1"/>
  <c r="O14" i="55" s="1"/>
  <c r="BS53" i="6"/>
  <c r="AA52" i="63" s="1"/>
  <c r="AM52" i="63" s="1"/>
  <c r="W53" i="53"/>
  <c r="X53" i="53" s="1"/>
  <c r="BY14" i="6"/>
  <c r="AB13" i="63" s="1"/>
  <c r="AN13" i="63" s="1"/>
  <c r="Y14" i="53"/>
  <c r="Z14" i="53" s="1"/>
  <c r="AC92" i="6"/>
  <c r="T91" i="63" s="1"/>
  <c r="AF91" i="63" s="1"/>
  <c r="I92" i="53"/>
  <c r="J92" i="53" s="1"/>
  <c r="J139" i="80"/>
  <c r="N139" i="80"/>
  <c r="O139" i="80" s="1"/>
  <c r="AC79" i="6"/>
  <c r="T78" i="63" s="1"/>
  <c r="AF78" i="63" s="1"/>
  <c r="I79" i="53"/>
  <c r="J79" i="53" s="1"/>
  <c r="BS66" i="6"/>
  <c r="AA65" i="63" s="1"/>
  <c r="AM65" i="63" s="1"/>
  <c r="W66" i="53"/>
  <c r="X66" i="53" s="1"/>
  <c r="AC139" i="6"/>
  <c r="T138" i="63" s="1"/>
  <c r="AF138" i="63" s="1"/>
  <c r="I139" i="53"/>
  <c r="J139" i="53" s="1"/>
  <c r="CE145" i="6"/>
  <c r="AC144" i="63" s="1"/>
  <c r="AO144" i="63" s="1"/>
  <c r="AA145" i="53"/>
  <c r="AB145" i="53" s="1"/>
  <c r="AO149" i="6"/>
  <c r="V148" i="63" s="1"/>
  <c r="AH148" i="63" s="1"/>
  <c r="M149" i="53"/>
  <c r="N149" i="53" s="1"/>
  <c r="AA43" i="51"/>
  <c r="AB43" i="51" s="1"/>
  <c r="AC43" i="51" s="1"/>
  <c r="T42" i="65" s="1"/>
  <c r="AF42" i="65" s="1"/>
  <c r="AM43" i="51"/>
  <c r="AN43" i="51" s="1"/>
  <c r="AO43" i="51" s="1"/>
  <c r="V42" i="65" s="1"/>
  <c r="AH42" i="65" s="1"/>
  <c r="CC43" i="51"/>
  <c r="CD43" i="51" s="1"/>
  <c r="CE43" i="51" s="1"/>
  <c r="AC42" i="65" s="1"/>
  <c r="AO42" i="65" s="1"/>
  <c r="BK43" i="51"/>
  <c r="BL43" i="51" s="1"/>
  <c r="BM43" i="51" s="1"/>
  <c r="Z42" i="65" s="1"/>
  <c r="AL42" i="65" s="1"/>
  <c r="AY43" i="51"/>
  <c r="AZ43" i="51" s="1"/>
  <c r="BA43" i="51" s="1"/>
  <c r="X42" i="65" s="1"/>
  <c r="AJ42" i="65" s="1"/>
  <c r="BE43" i="51"/>
  <c r="BF43" i="51" s="1"/>
  <c r="BG43" i="51" s="1"/>
  <c r="Y42" i="65" s="1"/>
  <c r="AK42" i="65" s="1"/>
  <c r="AS43" i="51"/>
  <c r="AT43" i="51" s="1"/>
  <c r="AU43" i="51" s="1"/>
  <c r="W42" i="65" s="1"/>
  <c r="AI42" i="65" s="1"/>
  <c r="U43" i="51"/>
  <c r="V43" i="51" s="1"/>
  <c r="W43" i="51" s="1"/>
  <c r="S42" i="65" s="1"/>
  <c r="AE42" i="65" s="1"/>
  <c r="BQ43" i="51"/>
  <c r="BR43" i="51" s="1"/>
  <c r="BS43" i="51" s="1"/>
  <c r="AA42" i="65" s="1"/>
  <c r="AM42" i="65" s="1"/>
  <c r="AG43" i="51"/>
  <c r="AH43" i="51" s="1"/>
  <c r="AI43" i="51" s="1"/>
  <c r="U42" i="65" s="1"/>
  <c r="AG42" i="65" s="1"/>
  <c r="BW43" i="51"/>
  <c r="BX43" i="51" s="1"/>
  <c r="BY43" i="51" s="1"/>
  <c r="AB42" i="65" s="1"/>
  <c r="AN42" i="65" s="1"/>
  <c r="O43" i="51"/>
  <c r="P43" i="51" s="1"/>
  <c r="BA48" i="6"/>
  <c r="X47" i="63" s="1"/>
  <c r="AJ47" i="63" s="1"/>
  <c r="Q48" i="53"/>
  <c r="R48" i="53" s="1"/>
  <c r="AO64" i="6"/>
  <c r="V63" i="63" s="1"/>
  <c r="AH63" i="63" s="1"/>
  <c r="M64" i="53"/>
  <c r="N64" i="53" s="1"/>
  <c r="Y100" i="55"/>
  <c r="Z100" i="55" s="1"/>
  <c r="AA100" i="55" s="1"/>
  <c r="R99" i="68" s="1"/>
  <c r="AD99" i="68" s="1"/>
  <c r="BU100" i="55"/>
  <c r="BV100" i="55" s="1"/>
  <c r="BW100" i="55" s="1"/>
  <c r="Z99" i="68" s="1"/>
  <c r="AL99" i="68" s="1"/>
  <c r="S100" i="55"/>
  <c r="T100" i="55" s="1"/>
  <c r="U100" i="55" s="1"/>
  <c r="Q99" i="68" s="1"/>
  <c r="AC99" i="68" s="1"/>
  <c r="BC100" i="55"/>
  <c r="BD100" i="55" s="1"/>
  <c r="BE100" i="55" s="1"/>
  <c r="W99" i="68" s="1"/>
  <c r="AI99" i="68" s="1"/>
  <c r="AW100" i="55"/>
  <c r="AX100" i="55" s="1"/>
  <c r="AY100" i="55" s="1"/>
  <c r="V99" i="68" s="1"/>
  <c r="AH99" i="68" s="1"/>
  <c r="AQ100" i="55"/>
  <c r="AR100" i="55" s="1"/>
  <c r="AS100" i="55" s="1"/>
  <c r="U99" i="68" s="1"/>
  <c r="AG99" i="68" s="1"/>
  <c r="AK100" i="55"/>
  <c r="AL100" i="55" s="1"/>
  <c r="AM100" i="55" s="1"/>
  <c r="T99" i="68" s="1"/>
  <c r="AF99" i="68" s="1"/>
  <c r="BI100" i="55"/>
  <c r="BJ100" i="55" s="1"/>
  <c r="BK100" i="55" s="1"/>
  <c r="X99" i="68" s="1"/>
  <c r="AJ99" i="68" s="1"/>
  <c r="AE100" i="55"/>
  <c r="AF100" i="55" s="1"/>
  <c r="AG100" i="55" s="1"/>
  <c r="S99" i="68" s="1"/>
  <c r="AE99" i="68" s="1"/>
  <c r="CA100" i="55"/>
  <c r="CB100" i="55" s="1"/>
  <c r="CC100" i="55" s="1"/>
  <c r="AA99" i="68" s="1"/>
  <c r="AM99" i="68" s="1"/>
  <c r="BO100" i="55"/>
  <c r="BP100" i="55" s="1"/>
  <c r="BQ100" i="55" s="1"/>
  <c r="Y99" i="68" s="1"/>
  <c r="AK99" i="68" s="1"/>
  <c r="M100" i="55"/>
  <c r="N100" i="55" s="1"/>
  <c r="O100" i="55" s="1"/>
  <c r="G31" i="56"/>
  <c r="Q29" i="63"/>
  <c r="R29" i="63"/>
  <c r="AD29" i="63" s="1"/>
  <c r="AI137" i="6"/>
  <c r="U136" i="63" s="1"/>
  <c r="AG136" i="63" s="1"/>
  <c r="K137" i="53"/>
  <c r="L137" i="53" s="1"/>
  <c r="AW82" i="55"/>
  <c r="AX82" i="55" s="1"/>
  <c r="AY82" i="55" s="1"/>
  <c r="V81" i="68" s="1"/>
  <c r="AH81" i="68" s="1"/>
  <c r="AQ82" i="55"/>
  <c r="AR82" i="55" s="1"/>
  <c r="AS82" i="55" s="1"/>
  <c r="U81" i="68" s="1"/>
  <c r="AG81" i="68" s="1"/>
  <c r="BO82" i="55"/>
  <c r="BP82" i="55" s="1"/>
  <c r="BQ82" i="55" s="1"/>
  <c r="Y81" i="68" s="1"/>
  <c r="AK81" i="68" s="1"/>
  <c r="CA82" i="55"/>
  <c r="CB82" i="55" s="1"/>
  <c r="CC82" i="55" s="1"/>
  <c r="AA81" i="68" s="1"/>
  <c r="AM81" i="68" s="1"/>
  <c r="S82" i="55"/>
  <c r="T82" i="55" s="1"/>
  <c r="U82" i="55" s="1"/>
  <c r="Q81" i="68" s="1"/>
  <c r="AC81" i="68" s="1"/>
  <c r="BU82" i="55"/>
  <c r="BV82" i="55" s="1"/>
  <c r="BW82" i="55" s="1"/>
  <c r="Z81" i="68" s="1"/>
  <c r="AL81" i="68" s="1"/>
  <c r="BC82" i="55"/>
  <c r="BD82" i="55" s="1"/>
  <c r="BE82" i="55" s="1"/>
  <c r="W81" i="68" s="1"/>
  <c r="AI81" i="68" s="1"/>
  <c r="BI82" i="55"/>
  <c r="BJ82" i="55" s="1"/>
  <c r="BK82" i="55" s="1"/>
  <c r="X81" i="68" s="1"/>
  <c r="AJ81" i="68" s="1"/>
  <c r="AE82" i="55"/>
  <c r="AF82" i="55" s="1"/>
  <c r="AG82" i="55" s="1"/>
  <c r="S81" i="68" s="1"/>
  <c r="AE81" i="68" s="1"/>
  <c r="AK82" i="55"/>
  <c r="AL82" i="55" s="1"/>
  <c r="AM82" i="55" s="1"/>
  <c r="T81" i="68" s="1"/>
  <c r="AF81" i="68" s="1"/>
  <c r="Y82" i="55"/>
  <c r="Z82" i="55" s="1"/>
  <c r="AA82" i="55" s="1"/>
  <c r="R81" i="68" s="1"/>
  <c r="AD81" i="68" s="1"/>
  <c r="M82" i="55"/>
  <c r="N82" i="55" s="1"/>
  <c r="O82" i="55" s="1"/>
  <c r="AO38" i="6"/>
  <c r="V37" i="63" s="1"/>
  <c r="AH37" i="63" s="1"/>
  <c r="M38" i="53"/>
  <c r="N38" i="53" s="1"/>
  <c r="BA43" i="6"/>
  <c r="X42" i="63" s="1"/>
  <c r="AJ42" i="63" s="1"/>
  <c r="Q43" i="53"/>
  <c r="R43" i="53" s="1"/>
  <c r="I12" i="53"/>
  <c r="J12" i="53" s="1"/>
  <c r="AC12" i="6"/>
  <c r="T11" i="63" s="1"/>
  <c r="AU6" i="6"/>
  <c r="W5" i="63" s="1"/>
  <c r="O6" i="53"/>
  <c r="P6" i="53" s="1"/>
  <c r="F18" i="56"/>
  <c r="Q17" i="6"/>
  <c r="E17" i="53"/>
  <c r="BS69" i="6"/>
  <c r="AA68" i="63" s="1"/>
  <c r="AM68" i="63" s="1"/>
  <c r="W69" i="53"/>
  <c r="X69" i="53" s="1"/>
  <c r="BG114" i="6"/>
  <c r="Y113" i="63" s="1"/>
  <c r="AK113" i="63" s="1"/>
  <c r="S114" i="53"/>
  <c r="T114" i="53" s="1"/>
  <c r="AM146" i="51"/>
  <c r="AN146" i="51" s="1"/>
  <c r="AO146" i="51" s="1"/>
  <c r="V145" i="65" s="1"/>
  <c r="AH145" i="65" s="1"/>
  <c r="AS146" i="51"/>
  <c r="AT146" i="51" s="1"/>
  <c r="AU146" i="51" s="1"/>
  <c r="W145" i="65" s="1"/>
  <c r="AI145" i="65" s="1"/>
  <c r="U146" i="51"/>
  <c r="V146" i="51" s="1"/>
  <c r="W146" i="51" s="1"/>
  <c r="S145" i="65" s="1"/>
  <c r="AE145" i="65" s="1"/>
  <c r="CC146" i="51"/>
  <c r="CD146" i="51" s="1"/>
  <c r="CE146" i="51" s="1"/>
  <c r="AC145" i="65" s="1"/>
  <c r="AO145" i="65" s="1"/>
  <c r="BQ146" i="51"/>
  <c r="BR146" i="51" s="1"/>
  <c r="BS146" i="51" s="1"/>
  <c r="AA145" i="65" s="1"/>
  <c r="AM145" i="65" s="1"/>
  <c r="AA146" i="51"/>
  <c r="AB146" i="51" s="1"/>
  <c r="AC146" i="51" s="1"/>
  <c r="T145" i="65" s="1"/>
  <c r="AF145" i="65" s="1"/>
  <c r="BE146" i="51"/>
  <c r="BF146" i="51" s="1"/>
  <c r="BG146" i="51" s="1"/>
  <c r="Y145" i="65" s="1"/>
  <c r="AK145" i="65" s="1"/>
  <c r="BW146" i="51"/>
  <c r="BX146" i="51" s="1"/>
  <c r="BY146" i="51" s="1"/>
  <c r="AB145" i="65" s="1"/>
  <c r="AN145" i="65" s="1"/>
  <c r="AY146" i="51"/>
  <c r="AZ146" i="51" s="1"/>
  <c r="BA146" i="51" s="1"/>
  <c r="X145" i="65" s="1"/>
  <c r="AJ145" i="65" s="1"/>
  <c r="BK146" i="51"/>
  <c r="BL146" i="51" s="1"/>
  <c r="BM146" i="51" s="1"/>
  <c r="Z145" i="65" s="1"/>
  <c r="AL145" i="65" s="1"/>
  <c r="AG146" i="51"/>
  <c r="AH146" i="51" s="1"/>
  <c r="AI146" i="51" s="1"/>
  <c r="U145" i="65" s="1"/>
  <c r="AG145" i="65" s="1"/>
  <c r="O146" i="51"/>
  <c r="P146" i="51" s="1"/>
  <c r="AS50" i="51"/>
  <c r="AT50" i="51" s="1"/>
  <c r="AU50" i="51" s="1"/>
  <c r="W49" i="65" s="1"/>
  <c r="AI49" i="65" s="1"/>
  <c r="CC50" i="51"/>
  <c r="CD50" i="51" s="1"/>
  <c r="CE50" i="51" s="1"/>
  <c r="AC49" i="65" s="1"/>
  <c r="AO49" i="65" s="1"/>
  <c r="AY50" i="51"/>
  <c r="AZ50" i="51" s="1"/>
  <c r="BA50" i="51" s="1"/>
  <c r="X49" i="65" s="1"/>
  <c r="AJ49" i="65" s="1"/>
  <c r="BE50" i="51"/>
  <c r="BF50" i="51" s="1"/>
  <c r="BG50" i="51" s="1"/>
  <c r="Y49" i="65" s="1"/>
  <c r="AK49" i="65" s="1"/>
  <c r="AG50" i="51"/>
  <c r="AH50" i="51" s="1"/>
  <c r="AI50" i="51" s="1"/>
  <c r="U49" i="65" s="1"/>
  <c r="AG49" i="65" s="1"/>
  <c r="U50" i="51"/>
  <c r="V50" i="51" s="1"/>
  <c r="W50" i="51" s="1"/>
  <c r="S49" i="65" s="1"/>
  <c r="AE49" i="65" s="1"/>
  <c r="BQ50" i="51"/>
  <c r="BR50" i="51" s="1"/>
  <c r="BS50" i="51" s="1"/>
  <c r="AA49" i="65" s="1"/>
  <c r="AM49" i="65" s="1"/>
  <c r="AM50" i="51"/>
  <c r="AN50" i="51" s="1"/>
  <c r="AO50" i="51" s="1"/>
  <c r="V49" i="65" s="1"/>
  <c r="AH49" i="65" s="1"/>
  <c r="AA50" i="51"/>
  <c r="AB50" i="51" s="1"/>
  <c r="AC50" i="51" s="1"/>
  <c r="T49" i="65" s="1"/>
  <c r="AF49" i="65" s="1"/>
  <c r="BK50" i="51"/>
  <c r="BL50" i="51" s="1"/>
  <c r="BM50" i="51" s="1"/>
  <c r="Z49" i="65" s="1"/>
  <c r="AL49" i="65" s="1"/>
  <c r="BW50" i="51"/>
  <c r="BX50" i="51" s="1"/>
  <c r="BY50" i="51" s="1"/>
  <c r="AB49" i="65" s="1"/>
  <c r="AN49" i="65" s="1"/>
  <c r="O50" i="51"/>
  <c r="P50" i="51" s="1"/>
  <c r="AI105" i="6"/>
  <c r="U104" i="63" s="1"/>
  <c r="AG104" i="63" s="1"/>
  <c r="K105" i="53"/>
  <c r="L105" i="53" s="1"/>
  <c r="BS96" i="6"/>
  <c r="AA95" i="63" s="1"/>
  <c r="AM95" i="63" s="1"/>
  <c r="W96" i="53"/>
  <c r="X96" i="53" s="1"/>
  <c r="AO134" i="6"/>
  <c r="V133" i="63" s="1"/>
  <c r="AH133" i="63" s="1"/>
  <c r="M134" i="53"/>
  <c r="N134" i="53" s="1"/>
  <c r="AU146" i="6"/>
  <c r="W145" i="63" s="1"/>
  <c r="AI145" i="63" s="1"/>
  <c r="O146" i="53"/>
  <c r="P146" i="53" s="1"/>
  <c r="BG102" i="6"/>
  <c r="Y101" i="63" s="1"/>
  <c r="AK101" i="63" s="1"/>
  <c r="S102" i="53"/>
  <c r="T102" i="53" s="1"/>
  <c r="BG39" i="6"/>
  <c r="Y38" i="63" s="1"/>
  <c r="AK38" i="63" s="1"/>
  <c r="S39" i="53"/>
  <c r="T39" i="53" s="1"/>
  <c r="AC148" i="6"/>
  <c r="T147" i="63" s="1"/>
  <c r="AF147" i="63" s="1"/>
  <c r="I148" i="53"/>
  <c r="J148" i="53" s="1"/>
  <c r="AU47" i="6"/>
  <c r="W46" i="63" s="1"/>
  <c r="AI46" i="63" s="1"/>
  <c r="O47" i="53"/>
  <c r="P47" i="53" s="1"/>
  <c r="AI97" i="6"/>
  <c r="U96" i="63" s="1"/>
  <c r="AG96" i="63" s="1"/>
  <c r="K97" i="53"/>
  <c r="L97" i="53" s="1"/>
  <c r="AC54" i="6"/>
  <c r="T53" i="63" s="1"/>
  <c r="AF53" i="63" s="1"/>
  <c r="I54" i="53"/>
  <c r="J54" i="53" s="1"/>
  <c r="AG103" i="51"/>
  <c r="AH103" i="51" s="1"/>
  <c r="AI103" i="51" s="1"/>
  <c r="U102" i="65" s="1"/>
  <c r="AG102" i="65" s="1"/>
  <c r="AA103" i="51"/>
  <c r="AB103" i="51" s="1"/>
  <c r="AC103" i="51" s="1"/>
  <c r="T102" i="65" s="1"/>
  <c r="AF102" i="65" s="1"/>
  <c r="BK103" i="51"/>
  <c r="BL103" i="51" s="1"/>
  <c r="BM103" i="51" s="1"/>
  <c r="Z102" i="65" s="1"/>
  <c r="AL102" i="65" s="1"/>
  <c r="AY103" i="51"/>
  <c r="AZ103" i="51" s="1"/>
  <c r="BA103" i="51" s="1"/>
  <c r="X102" i="65" s="1"/>
  <c r="AJ102" i="65" s="1"/>
  <c r="AS103" i="51"/>
  <c r="AT103" i="51" s="1"/>
  <c r="AU103" i="51" s="1"/>
  <c r="W102" i="65" s="1"/>
  <c r="AI102" i="65" s="1"/>
  <c r="AM103" i="51"/>
  <c r="AN103" i="51" s="1"/>
  <c r="AO103" i="51" s="1"/>
  <c r="V102" i="65" s="1"/>
  <c r="AH102" i="65" s="1"/>
  <c r="BW103" i="51"/>
  <c r="BX103" i="51" s="1"/>
  <c r="BY103" i="51" s="1"/>
  <c r="AB102" i="65" s="1"/>
  <c r="AN102" i="65" s="1"/>
  <c r="BE103" i="51"/>
  <c r="BF103" i="51" s="1"/>
  <c r="BG103" i="51" s="1"/>
  <c r="Y102" i="65" s="1"/>
  <c r="AK102" i="65" s="1"/>
  <c r="BQ103" i="51"/>
  <c r="BR103" i="51" s="1"/>
  <c r="BS103" i="51" s="1"/>
  <c r="AA102" i="65" s="1"/>
  <c r="AM102" i="65" s="1"/>
  <c r="U103" i="51"/>
  <c r="V103" i="51" s="1"/>
  <c r="W103" i="51" s="1"/>
  <c r="S102" i="65" s="1"/>
  <c r="AE102" i="65" s="1"/>
  <c r="CC103" i="51"/>
  <c r="CD103" i="51" s="1"/>
  <c r="CE103" i="51" s="1"/>
  <c r="AC102" i="65" s="1"/>
  <c r="AO102" i="65" s="1"/>
  <c r="O103" i="51"/>
  <c r="P103" i="51" s="1"/>
  <c r="AO85" i="6"/>
  <c r="V84" i="63" s="1"/>
  <c r="AH84" i="63" s="1"/>
  <c r="M85" i="53"/>
  <c r="N85" i="53" s="1"/>
  <c r="BS16" i="6"/>
  <c r="AA15" i="63" s="1"/>
  <c r="AM15" i="63" s="1"/>
  <c r="W16" i="53"/>
  <c r="X16" i="53" s="1"/>
  <c r="BI120" i="55"/>
  <c r="BJ120" i="55" s="1"/>
  <c r="BK120" i="55" s="1"/>
  <c r="X119" i="68" s="1"/>
  <c r="AJ119" i="68" s="1"/>
  <c r="AW120" i="55"/>
  <c r="AX120" i="55" s="1"/>
  <c r="AY120" i="55" s="1"/>
  <c r="V119" i="68" s="1"/>
  <c r="AH119" i="68" s="1"/>
  <c r="AE120" i="55"/>
  <c r="AF120" i="55" s="1"/>
  <c r="AG120" i="55" s="1"/>
  <c r="S119" i="68" s="1"/>
  <c r="AE119" i="68" s="1"/>
  <c r="AK120" i="55"/>
  <c r="AL120" i="55" s="1"/>
  <c r="AM120" i="55" s="1"/>
  <c r="T119" i="68" s="1"/>
  <c r="AF119" i="68" s="1"/>
  <c r="Y120" i="55"/>
  <c r="Z120" i="55" s="1"/>
  <c r="AA120" i="55" s="1"/>
  <c r="R119" i="68" s="1"/>
  <c r="AD119" i="68" s="1"/>
  <c r="AQ120" i="55"/>
  <c r="AR120" i="55" s="1"/>
  <c r="AS120" i="55" s="1"/>
  <c r="U119" i="68" s="1"/>
  <c r="AG119" i="68" s="1"/>
  <c r="CA120" i="55"/>
  <c r="CB120" i="55" s="1"/>
  <c r="CC120" i="55" s="1"/>
  <c r="AA119" i="68" s="1"/>
  <c r="AM119" i="68" s="1"/>
  <c r="BU120" i="55"/>
  <c r="BV120" i="55" s="1"/>
  <c r="BW120" i="55" s="1"/>
  <c r="Z119" i="68" s="1"/>
  <c r="AL119" i="68" s="1"/>
  <c r="BO120" i="55"/>
  <c r="BP120" i="55" s="1"/>
  <c r="BQ120" i="55" s="1"/>
  <c r="Y119" i="68" s="1"/>
  <c r="AK119" i="68" s="1"/>
  <c r="S120" i="55"/>
  <c r="T120" i="55" s="1"/>
  <c r="U120" i="55" s="1"/>
  <c r="Q119" i="68" s="1"/>
  <c r="AC119" i="68" s="1"/>
  <c r="M120" i="55"/>
  <c r="N120" i="55" s="1"/>
  <c r="O120" i="55" s="1"/>
  <c r="BC120" i="55"/>
  <c r="BD120" i="55" s="1"/>
  <c r="BE120" i="55" s="1"/>
  <c r="W119" i="68" s="1"/>
  <c r="AI119" i="68" s="1"/>
  <c r="J71" i="80"/>
  <c r="N71" i="80"/>
  <c r="O71" i="80" s="1"/>
  <c r="AI110" i="6"/>
  <c r="U109" i="63" s="1"/>
  <c r="AG109" i="63" s="1"/>
  <c r="K110" i="53"/>
  <c r="L110" i="53" s="1"/>
  <c r="G383" i="56"/>
  <c r="O78" i="67"/>
  <c r="P78" i="67"/>
  <c r="BA26" i="6"/>
  <c r="X25" i="63" s="1"/>
  <c r="AJ25" i="63" s="1"/>
  <c r="Q26" i="53"/>
  <c r="R26" i="53" s="1"/>
  <c r="BY18" i="6"/>
  <c r="AB17" i="63" s="1"/>
  <c r="AN17" i="63" s="1"/>
  <c r="Y18" i="53"/>
  <c r="Z18" i="53" s="1"/>
  <c r="BM72" i="6"/>
  <c r="Z71" i="63" s="1"/>
  <c r="AL71" i="63" s="1"/>
  <c r="U72" i="53"/>
  <c r="V72" i="53" s="1"/>
  <c r="AC111" i="6"/>
  <c r="T110" i="63" s="1"/>
  <c r="AF110" i="63" s="1"/>
  <c r="I111" i="53"/>
  <c r="J111" i="53" s="1"/>
  <c r="BY106" i="6"/>
  <c r="AB105" i="63" s="1"/>
  <c r="AN105" i="63" s="1"/>
  <c r="Y106" i="53"/>
  <c r="Z106" i="53" s="1"/>
  <c r="G45" i="56"/>
  <c r="R43" i="63"/>
  <c r="AD43" i="63" s="1"/>
  <c r="Q43" i="63"/>
  <c r="AC56" i="6"/>
  <c r="T55" i="63" s="1"/>
  <c r="AF55" i="63" s="1"/>
  <c r="I56" i="53"/>
  <c r="J56" i="53" s="1"/>
  <c r="Q37" i="63"/>
  <c r="G39" i="56"/>
  <c r="R37" i="63"/>
  <c r="AD37" i="63" s="1"/>
  <c r="F79" i="56"/>
  <c r="Q78" i="6"/>
  <c r="E78" i="53"/>
  <c r="BS141" i="6"/>
  <c r="AA140" i="63" s="1"/>
  <c r="AM140" i="63" s="1"/>
  <c r="W141" i="53"/>
  <c r="X141" i="53" s="1"/>
  <c r="BA80" i="6"/>
  <c r="X79" i="63" s="1"/>
  <c r="AJ79" i="63" s="1"/>
  <c r="Q80" i="53"/>
  <c r="R80" i="53" s="1"/>
  <c r="BS112" i="6"/>
  <c r="AA111" i="63" s="1"/>
  <c r="AM111" i="63" s="1"/>
  <c r="W112" i="53"/>
  <c r="X112" i="53" s="1"/>
  <c r="BY138" i="6"/>
  <c r="AB137" i="63" s="1"/>
  <c r="AN137" i="63" s="1"/>
  <c r="Y138" i="53"/>
  <c r="Z138" i="53" s="1"/>
  <c r="BA28" i="6"/>
  <c r="X27" i="63" s="1"/>
  <c r="AJ27" i="63" s="1"/>
  <c r="Q28" i="53"/>
  <c r="R28" i="53" s="1"/>
  <c r="BS103" i="6"/>
  <c r="AA102" i="63" s="1"/>
  <c r="AM102" i="63" s="1"/>
  <c r="W103" i="53"/>
  <c r="X103" i="53" s="1"/>
  <c r="AC10" i="6"/>
  <c r="T9" i="63" s="1"/>
  <c r="I10" i="53"/>
  <c r="J10" i="53" s="1"/>
  <c r="AU150" i="6"/>
  <c r="O150" i="53"/>
  <c r="P150" i="53" s="1"/>
  <c r="BA104" i="6"/>
  <c r="X103" i="63" s="1"/>
  <c r="AJ103" i="63" s="1"/>
  <c r="Q104" i="53"/>
  <c r="R104" i="53" s="1"/>
  <c r="BS65" i="6"/>
  <c r="AA64" i="63" s="1"/>
  <c r="AM64" i="63" s="1"/>
  <c r="W65" i="53"/>
  <c r="X65" i="53" s="1"/>
  <c r="F95" i="56"/>
  <c r="Q94" i="6"/>
  <c r="E94" i="53"/>
  <c r="R76" i="63"/>
  <c r="AD76" i="63" s="1"/>
  <c r="Q76" i="63"/>
  <c r="G78" i="56"/>
  <c r="W33" i="6"/>
  <c r="S32" i="63" s="1"/>
  <c r="AE32" i="63" s="1"/>
  <c r="G33" i="53"/>
  <c r="H33" i="53" s="1"/>
  <c r="F405" i="56"/>
  <c r="F101" i="53"/>
  <c r="AA60" i="53"/>
  <c r="AB60" i="53" s="1"/>
  <c r="CE60" i="6"/>
  <c r="AC59" i="63" s="1"/>
  <c r="AO59" i="63" s="1"/>
  <c r="BC138" i="55"/>
  <c r="BD138" i="55" s="1"/>
  <c r="BE138" i="55" s="1"/>
  <c r="W137" i="68" s="1"/>
  <c r="AI137" i="68" s="1"/>
  <c r="CA138" i="55"/>
  <c r="CB138" i="55" s="1"/>
  <c r="CC138" i="55" s="1"/>
  <c r="AA137" i="68" s="1"/>
  <c r="AM137" i="68" s="1"/>
  <c r="S138" i="55"/>
  <c r="T138" i="55" s="1"/>
  <c r="U138" i="55" s="1"/>
  <c r="Q137" i="68" s="1"/>
  <c r="AC137" i="68" s="1"/>
  <c r="BI138" i="55"/>
  <c r="BJ138" i="55" s="1"/>
  <c r="BK138" i="55" s="1"/>
  <c r="X137" i="68" s="1"/>
  <c r="AJ137" i="68" s="1"/>
  <c r="AE138" i="55"/>
  <c r="AF138" i="55" s="1"/>
  <c r="AG138" i="55" s="1"/>
  <c r="S137" i="68" s="1"/>
  <c r="AE137" i="68" s="1"/>
  <c r="AK138" i="55"/>
  <c r="AL138" i="55" s="1"/>
  <c r="AM138" i="55" s="1"/>
  <c r="T137" i="68" s="1"/>
  <c r="AF137" i="68" s="1"/>
  <c r="BO138" i="55"/>
  <c r="BP138" i="55" s="1"/>
  <c r="BQ138" i="55" s="1"/>
  <c r="Y137" i="68" s="1"/>
  <c r="AK137" i="68" s="1"/>
  <c r="Y138" i="55"/>
  <c r="Z138" i="55" s="1"/>
  <c r="AA138" i="55" s="1"/>
  <c r="R137" i="68" s="1"/>
  <c r="AD137" i="68" s="1"/>
  <c r="AQ138" i="55"/>
  <c r="AR138" i="55" s="1"/>
  <c r="AS138" i="55" s="1"/>
  <c r="U137" i="68" s="1"/>
  <c r="AG137" i="68" s="1"/>
  <c r="AW138" i="55"/>
  <c r="AX138" i="55" s="1"/>
  <c r="AY138" i="55" s="1"/>
  <c r="V137" i="68" s="1"/>
  <c r="AH137" i="68" s="1"/>
  <c r="BU138" i="55"/>
  <c r="BV138" i="55" s="1"/>
  <c r="BW138" i="55" s="1"/>
  <c r="Z137" i="68" s="1"/>
  <c r="AL137" i="68" s="1"/>
  <c r="M138" i="55"/>
  <c r="N138" i="55" s="1"/>
  <c r="O138" i="55" s="1"/>
  <c r="CE140" i="6"/>
  <c r="AC139" i="63" s="1"/>
  <c r="AO139" i="63" s="1"/>
  <c r="AA140" i="53"/>
  <c r="AB140" i="53" s="1"/>
  <c r="Y20" i="55"/>
  <c r="Z20" i="55" s="1"/>
  <c r="AA20" i="55" s="1"/>
  <c r="R19" i="68" s="1"/>
  <c r="AD19" i="68" s="1"/>
  <c r="S20" i="55"/>
  <c r="T20" i="55" s="1"/>
  <c r="U20" i="55" s="1"/>
  <c r="Q19" i="68" s="1"/>
  <c r="AC19" i="68" s="1"/>
  <c r="AE20" i="55"/>
  <c r="AF20" i="55" s="1"/>
  <c r="AG20" i="55" s="1"/>
  <c r="S19" i="68" s="1"/>
  <c r="AE19" i="68" s="1"/>
  <c r="AK20" i="55"/>
  <c r="AL20" i="55" s="1"/>
  <c r="AM20" i="55" s="1"/>
  <c r="T19" i="68" s="1"/>
  <c r="AF19" i="68" s="1"/>
  <c r="BC20" i="55"/>
  <c r="BD20" i="55" s="1"/>
  <c r="BE20" i="55" s="1"/>
  <c r="W19" i="68" s="1"/>
  <c r="AI19" i="68" s="1"/>
  <c r="BI20" i="55"/>
  <c r="BJ20" i="55" s="1"/>
  <c r="BK20" i="55" s="1"/>
  <c r="X19" i="68" s="1"/>
  <c r="AJ19" i="68" s="1"/>
  <c r="AW20" i="55"/>
  <c r="AX20" i="55" s="1"/>
  <c r="AY20" i="55" s="1"/>
  <c r="V19" i="68" s="1"/>
  <c r="AH19" i="68" s="1"/>
  <c r="BU20" i="55"/>
  <c r="BV20" i="55" s="1"/>
  <c r="BW20" i="55" s="1"/>
  <c r="Z19" i="68" s="1"/>
  <c r="AL19" i="68" s="1"/>
  <c r="AQ20" i="55"/>
  <c r="AR20" i="55" s="1"/>
  <c r="AS20" i="55" s="1"/>
  <c r="U19" i="68" s="1"/>
  <c r="AG19" i="68" s="1"/>
  <c r="BO20" i="55"/>
  <c r="BP20" i="55" s="1"/>
  <c r="BQ20" i="55" s="1"/>
  <c r="Y19" i="68" s="1"/>
  <c r="AK19" i="68" s="1"/>
  <c r="CA20" i="55"/>
  <c r="CB20" i="55" s="1"/>
  <c r="CC20" i="55" s="1"/>
  <c r="AA19" i="68" s="1"/>
  <c r="AM19" i="68" s="1"/>
  <c r="M20" i="55"/>
  <c r="N20" i="55" s="1"/>
  <c r="O20" i="55" s="1"/>
  <c r="BC135" i="55"/>
  <c r="BD135" i="55" s="1"/>
  <c r="BE135" i="55" s="1"/>
  <c r="W134" i="68" s="1"/>
  <c r="AI134" i="68" s="1"/>
  <c r="BU135" i="55"/>
  <c r="BV135" i="55" s="1"/>
  <c r="BW135" i="55" s="1"/>
  <c r="Z134" i="68" s="1"/>
  <c r="AL134" i="68" s="1"/>
  <c r="AK135" i="55"/>
  <c r="AL135" i="55" s="1"/>
  <c r="AM135" i="55" s="1"/>
  <c r="T134" i="68" s="1"/>
  <c r="AF134" i="68" s="1"/>
  <c r="BI135" i="55"/>
  <c r="BJ135" i="55" s="1"/>
  <c r="BK135" i="55" s="1"/>
  <c r="X134" i="68" s="1"/>
  <c r="AJ134" i="68" s="1"/>
  <c r="AQ135" i="55"/>
  <c r="AR135" i="55" s="1"/>
  <c r="AS135" i="55" s="1"/>
  <c r="U134" i="68" s="1"/>
  <c r="AG134" i="68" s="1"/>
  <c r="BO135" i="55"/>
  <c r="BP135" i="55" s="1"/>
  <c r="BQ135" i="55" s="1"/>
  <c r="Y134" i="68" s="1"/>
  <c r="AK134" i="68" s="1"/>
  <c r="AW135" i="55"/>
  <c r="AX135" i="55" s="1"/>
  <c r="AY135" i="55" s="1"/>
  <c r="V134" i="68" s="1"/>
  <c r="AH134" i="68" s="1"/>
  <c r="AE135" i="55"/>
  <c r="AF135" i="55" s="1"/>
  <c r="AG135" i="55" s="1"/>
  <c r="S134" i="68" s="1"/>
  <c r="AE134" i="68" s="1"/>
  <c r="Y135" i="55"/>
  <c r="Z135" i="55" s="1"/>
  <c r="AA135" i="55" s="1"/>
  <c r="R134" i="68" s="1"/>
  <c r="AD134" i="68" s="1"/>
  <c r="CA135" i="55"/>
  <c r="CB135" i="55" s="1"/>
  <c r="CC135" i="55" s="1"/>
  <c r="AA134" i="68" s="1"/>
  <c r="AM134" i="68" s="1"/>
  <c r="S135" i="55"/>
  <c r="T135" i="55" s="1"/>
  <c r="U135" i="55" s="1"/>
  <c r="Q134" i="68" s="1"/>
  <c r="AC134" i="68" s="1"/>
  <c r="M135" i="55"/>
  <c r="N135" i="55" s="1"/>
  <c r="O135" i="55" s="1"/>
  <c r="BY144" i="6"/>
  <c r="AB143" i="63" s="1"/>
  <c r="AN143" i="63" s="1"/>
  <c r="Y144" i="53"/>
  <c r="Z144" i="53" s="1"/>
  <c r="AC5" i="6"/>
  <c r="T4" i="63" s="1"/>
  <c r="I5" i="53"/>
  <c r="J5" i="53" s="1"/>
  <c r="AC128" i="6"/>
  <c r="T127" i="63" s="1"/>
  <c r="AF127" i="63" s="1"/>
  <c r="I128" i="53"/>
  <c r="J128" i="53" s="1"/>
  <c r="BC133" i="55"/>
  <c r="BD133" i="55" s="1"/>
  <c r="BE133" i="55" s="1"/>
  <c r="W132" i="68" s="1"/>
  <c r="AI132" i="68" s="1"/>
  <c r="BO133" i="55"/>
  <c r="BP133" i="55" s="1"/>
  <c r="BQ133" i="55" s="1"/>
  <c r="Y132" i="68" s="1"/>
  <c r="AK132" i="68" s="1"/>
  <c r="CA133" i="55"/>
  <c r="CB133" i="55" s="1"/>
  <c r="CC133" i="55" s="1"/>
  <c r="AA132" i="68" s="1"/>
  <c r="AM132" i="68" s="1"/>
  <c r="BU133" i="55"/>
  <c r="BV133" i="55" s="1"/>
  <c r="BW133" i="55" s="1"/>
  <c r="Z132" i="68" s="1"/>
  <c r="AL132" i="68" s="1"/>
  <c r="AE133" i="55"/>
  <c r="AF133" i="55" s="1"/>
  <c r="AG133" i="55" s="1"/>
  <c r="S132" i="68" s="1"/>
  <c r="AE132" i="68" s="1"/>
  <c r="AQ133" i="55"/>
  <c r="AR133" i="55" s="1"/>
  <c r="AS133" i="55" s="1"/>
  <c r="U132" i="68" s="1"/>
  <c r="AG132" i="68" s="1"/>
  <c r="AW133" i="55"/>
  <c r="AX133" i="55" s="1"/>
  <c r="AY133" i="55" s="1"/>
  <c r="V132" i="68" s="1"/>
  <c r="AH132" i="68" s="1"/>
  <c r="AK133" i="55"/>
  <c r="AL133" i="55" s="1"/>
  <c r="AM133" i="55" s="1"/>
  <c r="T132" i="68" s="1"/>
  <c r="AF132" i="68" s="1"/>
  <c r="S133" i="55"/>
  <c r="T133" i="55" s="1"/>
  <c r="U133" i="55" s="1"/>
  <c r="Q132" i="68" s="1"/>
  <c r="AC132" i="68" s="1"/>
  <c r="Y133" i="55"/>
  <c r="Z133" i="55" s="1"/>
  <c r="AA133" i="55" s="1"/>
  <c r="R132" i="68" s="1"/>
  <c r="AD132" i="68" s="1"/>
  <c r="BI133" i="55"/>
  <c r="BJ133" i="55" s="1"/>
  <c r="BK133" i="55" s="1"/>
  <c r="X132" i="68" s="1"/>
  <c r="AJ132" i="68" s="1"/>
  <c r="M133" i="55"/>
  <c r="N133" i="55" s="1"/>
  <c r="O133" i="55" s="1"/>
  <c r="BK52" i="51"/>
  <c r="BL52" i="51" s="1"/>
  <c r="BM52" i="51" s="1"/>
  <c r="Z51" i="65" s="1"/>
  <c r="AL51" i="65" s="1"/>
  <c r="AS52" i="51"/>
  <c r="AT52" i="51" s="1"/>
  <c r="AU52" i="51" s="1"/>
  <c r="W51" i="65" s="1"/>
  <c r="AI51" i="65" s="1"/>
  <c r="BE52" i="51"/>
  <c r="BF52" i="51" s="1"/>
  <c r="BG52" i="51" s="1"/>
  <c r="Y51" i="65" s="1"/>
  <c r="AK51" i="65" s="1"/>
  <c r="AA52" i="51"/>
  <c r="AB52" i="51" s="1"/>
  <c r="AC52" i="51" s="1"/>
  <c r="T51" i="65" s="1"/>
  <c r="AF51" i="65" s="1"/>
  <c r="CC52" i="51"/>
  <c r="CD52" i="51" s="1"/>
  <c r="CE52" i="51" s="1"/>
  <c r="AC51" i="65" s="1"/>
  <c r="AO51" i="65" s="1"/>
  <c r="BQ52" i="51"/>
  <c r="BR52" i="51" s="1"/>
  <c r="BS52" i="51" s="1"/>
  <c r="AA51" i="65" s="1"/>
  <c r="AM51" i="65" s="1"/>
  <c r="AM52" i="51"/>
  <c r="AN52" i="51" s="1"/>
  <c r="AO52" i="51" s="1"/>
  <c r="V51" i="65" s="1"/>
  <c r="AH51" i="65" s="1"/>
  <c r="AY52" i="51"/>
  <c r="AZ52" i="51" s="1"/>
  <c r="BA52" i="51" s="1"/>
  <c r="X51" i="65" s="1"/>
  <c r="AJ51" i="65" s="1"/>
  <c r="AG52" i="51"/>
  <c r="AH52" i="51" s="1"/>
  <c r="AI52" i="51" s="1"/>
  <c r="U51" i="65" s="1"/>
  <c r="AG51" i="65" s="1"/>
  <c r="U52" i="51"/>
  <c r="V52" i="51" s="1"/>
  <c r="W52" i="51" s="1"/>
  <c r="S51" i="65" s="1"/>
  <c r="AE51" i="65" s="1"/>
  <c r="BW52" i="51"/>
  <c r="BX52" i="51" s="1"/>
  <c r="BY52" i="51" s="1"/>
  <c r="AB51" i="65" s="1"/>
  <c r="AN51" i="65" s="1"/>
  <c r="O52" i="51"/>
  <c r="P52" i="51" s="1"/>
  <c r="BS84" i="6"/>
  <c r="AA83" i="63" s="1"/>
  <c r="AM83" i="63" s="1"/>
  <c r="W84" i="53"/>
  <c r="X84" i="53" s="1"/>
  <c r="J58" i="80"/>
  <c r="N58" i="80"/>
  <c r="O58" i="80" s="1"/>
  <c r="CC69" i="51"/>
  <c r="CD69" i="51" s="1"/>
  <c r="CE69" i="51" s="1"/>
  <c r="AC68" i="65" s="1"/>
  <c r="AO68" i="65" s="1"/>
  <c r="BK69" i="51"/>
  <c r="BL69" i="51" s="1"/>
  <c r="BM69" i="51" s="1"/>
  <c r="Z68" i="65" s="1"/>
  <c r="AL68" i="65" s="1"/>
  <c r="BQ69" i="51"/>
  <c r="BR69" i="51" s="1"/>
  <c r="BS69" i="51" s="1"/>
  <c r="AA68" i="65" s="1"/>
  <c r="AM68" i="65" s="1"/>
  <c r="BE69" i="51"/>
  <c r="BF69" i="51" s="1"/>
  <c r="BG69" i="51" s="1"/>
  <c r="Y68" i="65" s="1"/>
  <c r="AK68" i="65" s="1"/>
  <c r="AM69" i="51"/>
  <c r="AN69" i="51" s="1"/>
  <c r="AO69" i="51" s="1"/>
  <c r="V68" i="65" s="1"/>
  <c r="AH68" i="65" s="1"/>
  <c r="BW69" i="51"/>
  <c r="BX69" i="51" s="1"/>
  <c r="BY69" i="51" s="1"/>
  <c r="AB68" i="65" s="1"/>
  <c r="AN68" i="65" s="1"/>
  <c r="U69" i="51"/>
  <c r="V69" i="51" s="1"/>
  <c r="W69" i="51" s="1"/>
  <c r="S68" i="65" s="1"/>
  <c r="AE68" i="65" s="1"/>
  <c r="AY69" i="51"/>
  <c r="AZ69" i="51" s="1"/>
  <c r="BA69" i="51" s="1"/>
  <c r="X68" i="65" s="1"/>
  <c r="AJ68" i="65" s="1"/>
  <c r="AA69" i="51"/>
  <c r="AB69" i="51" s="1"/>
  <c r="AC69" i="51" s="1"/>
  <c r="T68" i="65" s="1"/>
  <c r="AF68" i="65" s="1"/>
  <c r="AG69" i="51"/>
  <c r="AH69" i="51" s="1"/>
  <c r="AI69" i="51" s="1"/>
  <c r="U68" i="65" s="1"/>
  <c r="AG68" i="65" s="1"/>
  <c r="AS69" i="51"/>
  <c r="AT69" i="51" s="1"/>
  <c r="AU69" i="51" s="1"/>
  <c r="W68" i="65" s="1"/>
  <c r="AI68" i="65" s="1"/>
  <c r="O69" i="51"/>
  <c r="P69" i="51" s="1"/>
  <c r="AI58" i="6"/>
  <c r="U57" i="63" s="1"/>
  <c r="AG57" i="63" s="1"/>
  <c r="K58" i="53"/>
  <c r="L58" i="53" s="1"/>
  <c r="W129" i="6"/>
  <c r="S128" i="63" s="1"/>
  <c r="AE128" i="63" s="1"/>
  <c r="G129" i="53"/>
  <c r="H129" i="53" s="1"/>
  <c r="AS40" i="51"/>
  <c r="AT40" i="51" s="1"/>
  <c r="AU40" i="51" s="1"/>
  <c r="W39" i="65" s="1"/>
  <c r="AI39" i="65" s="1"/>
  <c r="U40" i="51"/>
  <c r="V40" i="51" s="1"/>
  <c r="W40" i="51" s="1"/>
  <c r="S39" i="65" s="1"/>
  <c r="AE39" i="65" s="1"/>
  <c r="BW40" i="51"/>
  <c r="BX40" i="51" s="1"/>
  <c r="BY40" i="51" s="1"/>
  <c r="AB39" i="65" s="1"/>
  <c r="AN39" i="65" s="1"/>
  <c r="BK40" i="51"/>
  <c r="BL40" i="51" s="1"/>
  <c r="BM40" i="51" s="1"/>
  <c r="Z39" i="65" s="1"/>
  <c r="AL39" i="65" s="1"/>
  <c r="AM40" i="51"/>
  <c r="AN40" i="51" s="1"/>
  <c r="AO40" i="51" s="1"/>
  <c r="V39" i="65" s="1"/>
  <c r="AH39" i="65" s="1"/>
  <c r="AG40" i="51"/>
  <c r="AH40" i="51" s="1"/>
  <c r="AI40" i="51" s="1"/>
  <c r="U39" i="65" s="1"/>
  <c r="AG39" i="65" s="1"/>
  <c r="AY40" i="51"/>
  <c r="AZ40" i="51" s="1"/>
  <c r="BA40" i="51" s="1"/>
  <c r="X39" i="65" s="1"/>
  <c r="AJ39" i="65" s="1"/>
  <c r="BE40" i="51"/>
  <c r="BF40" i="51" s="1"/>
  <c r="BG40" i="51" s="1"/>
  <c r="Y39" i="65" s="1"/>
  <c r="AK39" i="65" s="1"/>
  <c r="CC40" i="51"/>
  <c r="CD40" i="51" s="1"/>
  <c r="CE40" i="51" s="1"/>
  <c r="AC39" i="65" s="1"/>
  <c r="AO39" i="65" s="1"/>
  <c r="AA40" i="51"/>
  <c r="AB40" i="51" s="1"/>
  <c r="AC40" i="51" s="1"/>
  <c r="T39" i="65" s="1"/>
  <c r="AF39" i="65" s="1"/>
  <c r="BQ40" i="51"/>
  <c r="BR40" i="51" s="1"/>
  <c r="BS40" i="51" s="1"/>
  <c r="AA39" i="65" s="1"/>
  <c r="AM39" i="65" s="1"/>
  <c r="O40" i="51"/>
  <c r="P40" i="51" s="1"/>
  <c r="BA30" i="6"/>
  <c r="X29" i="63" s="1"/>
  <c r="AJ29" i="63" s="1"/>
  <c r="Q30" i="53"/>
  <c r="R30" i="53" s="1"/>
  <c r="AA37" i="51"/>
  <c r="AB37" i="51" s="1"/>
  <c r="AC37" i="51" s="1"/>
  <c r="T36" i="65" s="1"/>
  <c r="AF36" i="65" s="1"/>
  <c r="U37" i="51"/>
  <c r="V37" i="51" s="1"/>
  <c r="W37" i="51" s="1"/>
  <c r="S36" i="65" s="1"/>
  <c r="AE36" i="65" s="1"/>
  <c r="BQ37" i="51"/>
  <c r="BR37" i="51" s="1"/>
  <c r="BS37" i="51" s="1"/>
  <c r="AA36" i="65" s="1"/>
  <c r="AM36" i="65" s="1"/>
  <c r="AG37" i="51"/>
  <c r="AH37" i="51" s="1"/>
  <c r="AI37" i="51" s="1"/>
  <c r="U36" i="65" s="1"/>
  <c r="AG36" i="65" s="1"/>
  <c r="BW37" i="51"/>
  <c r="BX37" i="51" s="1"/>
  <c r="BY37" i="51" s="1"/>
  <c r="AB36" i="65" s="1"/>
  <c r="AN36" i="65" s="1"/>
  <c r="AM37" i="51"/>
  <c r="AN37" i="51" s="1"/>
  <c r="AO37" i="51" s="1"/>
  <c r="V36" i="65" s="1"/>
  <c r="AH36" i="65" s="1"/>
  <c r="AS37" i="51"/>
  <c r="AT37" i="51" s="1"/>
  <c r="AU37" i="51" s="1"/>
  <c r="W36" i="65" s="1"/>
  <c r="AI36" i="65" s="1"/>
  <c r="AY37" i="51"/>
  <c r="AZ37" i="51" s="1"/>
  <c r="BA37" i="51" s="1"/>
  <c r="X36" i="65" s="1"/>
  <c r="AJ36" i="65" s="1"/>
  <c r="BE37" i="51"/>
  <c r="BF37" i="51" s="1"/>
  <c r="BG37" i="51" s="1"/>
  <c r="Y36" i="65" s="1"/>
  <c r="AK36" i="65" s="1"/>
  <c r="CC37" i="51"/>
  <c r="CD37" i="51" s="1"/>
  <c r="CE37" i="51" s="1"/>
  <c r="AC36" i="65" s="1"/>
  <c r="AO36" i="65" s="1"/>
  <c r="BK37" i="51"/>
  <c r="BL37" i="51" s="1"/>
  <c r="BM37" i="51" s="1"/>
  <c r="Z36" i="65" s="1"/>
  <c r="AL36" i="65" s="1"/>
  <c r="O37" i="51"/>
  <c r="P37" i="51" s="1"/>
  <c r="CC24" i="51"/>
  <c r="CD24" i="51" s="1"/>
  <c r="CE24" i="51" s="1"/>
  <c r="AC23" i="65" s="1"/>
  <c r="AO23" i="65" s="1"/>
  <c r="U24" i="51"/>
  <c r="V24" i="51" s="1"/>
  <c r="W24" i="51" s="1"/>
  <c r="S23" i="65" s="1"/>
  <c r="AE23" i="65" s="1"/>
  <c r="AA24" i="51"/>
  <c r="AB24" i="51" s="1"/>
  <c r="AC24" i="51" s="1"/>
  <c r="T23" i="65" s="1"/>
  <c r="AF23" i="65" s="1"/>
  <c r="BW24" i="51"/>
  <c r="BX24" i="51" s="1"/>
  <c r="BY24" i="51" s="1"/>
  <c r="AB23" i="65" s="1"/>
  <c r="AN23" i="65" s="1"/>
  <c r="AY24" i="51"/>
  <c r="AZ24" i="51" s="1"/>
  <c r="BA24" i="51" s="1"/>
  <c r="X23" i="65" s="1"/>
  <c r="AJ23" i="65" s="1"/>
  <c r="BK24" i="51"/>
  <c r="BL24" i="51" s="1"/>
  <c r="BM24" i="51" s="1"/>
  <c r="Z23" i="65" s="1"/>
  <c r="AL23" i="65" s="1"/>
  <c r="AS24" i="51"/>
  <c r="AT24" i="51" s="1"/>
  <c r="AU24" i="51" s="1"/>
  <c r="W23" i="65" s="1"/>
  <c r="AI23" i="65" s="1"/>
  <c r="BE24" i="51"/>
  <c r="BF24" i="51" s="1"/>
  <c r="BG24" i="51" s="1"/>
  <c r="Y23" i="65" s="1"/>
  <c r="AK23" i="65" s="1"/>
  <c r="BQ24" i="51"/>
  <c r="BR24" i="51" s="1"/>
  <c r="BS24" i="51" s="1"/>
  <c r="AA23" i="65" s="1"/>
  <c r="AM23" i="65" s="1"/>
  <c r="AM24" i="51"/>
  <c r="AN24" i="51" s="1"/>
  <c r="AO24" i="51" s="1"/>
  <c r="V23" i="65" s="1"/>
  <c r="AH23" i="65" s="1"/>
  <c r="AG24" i="51"/>
  <c r="AH24" i="51" s="1"/>
  <c r="AI24" i="51" s="1"/>
  <c r="U23" i="65" s="1"/>
  <c r="AG23" i="65" s="1"/>
  <c r="O24" i="51"/>
  <c r="P24" i="51" s="1"/>
  <c r="J118" i="80"/>
  <c r="N118" i="80"/>
  <c r="O118" i="80" s="1"/>
  <c r="AC25" i="6"/>
  <c r="T24" i="63" s="1"/>
  <c r="AF24" i="63" s="1"/>
  <c r="I25" i="53"/>
  <c r="J25" i="53" s="1"/>
  <c r="AI135" i="6"/>
  <c r="U134" i="63" s="1"/>
  <c r="AG134" i="63" s="1"/>
  <c r="K135" i="53"/>
  <c r="L135" i="53" s="1"/>
  <c r="BM101" i="6"/>
  <c r="Z100" i="63" s="1"/>
  <c r="AL100" i="63" s="1"/>
  <c r="U101" i="53"/>
  <c r="V101" i="53" s="1"/>
  <c r="AC15" i="6"/>
  <c r="T14" i="63" s="1"/>
  <c r="AF14" i="63" s="1"/>
  <c r="I15" i="53"/>
  <c r="J15" i="53" s="1"/>
  <c r="BM118" i="6"/>
  <c r="Z117" i="63" s="1"/>
  <c r="AL117" i="63" s="1"/>
  <c r="U118" i="53"/>
  <c r="V118" i="53" s="1"/>
  <c r="W132" i="6"/>
  <c r="S131" i="63" s="1"/>
  <c r="AE131" i="63" s="1"/>
  <c r="G132" i="53"/>
  <c r="H132" i="53" s="1"/>
  <c r="J29" i="80"/>
  <c r="N29" i="80"/>
  <c r="O29" i="80" s="1"/>
  <c r="N98" i="80"/>
  <c r="O98" i="80" s="1"/>
  <c r="J98" i="80"/>
  <c r="J5" i="80"/>
  <c r="N5" i="80"/>
  <c r="O5" i="80" s="1"/>
  <c r="J62" i="80"/>
  <c r="N62" i="80"/>
  <c r="O62" i="80" s="1"/>
  <c r="F432" i="56"/>
  <c r="F128" i="53"/>
  <c r="BY45" i="6"/>
  <c r="AB44" i="63" s="1"/>
  <c r="AN44" i="63" s="1"/>
  <c r="Y45" i="53"/>
  <c r="Z45" i="53" s="1"/>
  <c r="BA89" i="6"/>
  <c r="X88" i="63" s="1"/>
  <c r="AJ88" i="63" s="1"/>
  <c r="Q89" i="53"/>
  <c r="R89" i="53" s="1"/>
  <c r="BY124" i="6"/>
  <c r="AB123" i="63" s="1"/>
  <c r="AN123" i="63" s="1"/>
  <c r="Y124" i="53"/>
  <c r="Z124" i="53" s="1"/>
  <c r="BW46" i="51"/>
  <c r="BX46" i="51" s="1"/>
  <c r="BY46" i="51" s="1"/>
  <c r="AB45" i="65" s="1"/>
  <c r="AN45" i="65" s="1"/>
  <c r="BK46" i="51"/>
  <c r="BL46" i="51" s="1"/>
  <c r="BM46" i="51" s="1"/>
  <c r="Z45" i="65" s="1"/>
  <c r="AL45" i="65" s="1"/>
  <c r="U46" i="51"/>
  <c r="V46" i="51" s="1"/>
  <c r="W46" i="51" s="1"/>
  <c r="S45" i="65" s="1"/>
  <c r="AE45" i="65" s="1"/>
  <c r="AA46" i="51"/>
  <c r="AB46" i="51" s="1"/>
  <c r="AC46" i="51" s="1"/>
  <c r="T45" i="65" s="1"/>
  <c r="AF45" i="65" s="1"/>
  <c r="AS46" i="51"/>
  <c r="AT46" i="51" s="1"/>
  <c r="AU46" i="51" s="1"/>
  <c r="W45" i="65" s="1"/>
  <c r="AI45" i="65" s="1"/>
  <c r="BQ46" i="51"/>
  <c r="BR46" i="51" s="1"/>
  <c r="BS46" i="51" s="1"/>
  <c r="AA45" i="65" s="1"/>
  <c r="AM45" i="65" s="1"/>
  <c r="AM46" i="51"/>
  <c r="AN46" i="51" s="1"/>
  <c r="AO46" i="51" s="1"/>
  <c r="V45" i="65" s="1"/>
  <c r="AH45" i="65" s="1"/>
  <c r="AY46" i="51"/>
  <c r="AZ46" i="51" s="1"/>
  <c r="BA46" i="51" s="1"/>
  <c r="X45" i="65" s="1"/>
  <c r="AJ45" i="65" s="1"/>
  <c r="BE46" i="51"/>
  <c r="BF46" i="51" s="1"/>
  <c r="BG46" i="51" s="1"/>
  <c r="Y45" i="65" s="1"/>
  <c r="AK45" i="65" s="1"/>
  <c r="CC46" i="51"/>
  <c r="CD46" i="51" s="1"/>
  <c r="CE46" i="51" s="1"/>
  <c r="AC45" i="65" s="1"/>
  <c r="AO45" i="65" s="1"/>
  <c r="AG46" i="51"/>
  <c r="AH46" i="51" s="1"/>
  <c r="AI46" i="51" s="1"/>
  <c r="U45" i="65" s="1"/>
  <c r="AG45" i="65" s="1"/>
  <c r="O46" i="51"/>
  <c r="P46" i="51" s="1"/>
  <c r="BM70" i="6"/>
  <c r="Z69" i="63" s="1"/>
  <c r="AL69" i="63" s="1"/>
  <c r="U70" i="53"/>
  <c r="V70" i="53" s="1"/>
  <c r="AU73" i="6"/>
  <c r="W72" i="63" s="1"/>
  <c r="AI72" i="63" s="1"/>
  <c r="O73" i="53"/>
  <c r="P73" i="53" s="1"/>
  <c r="AI142" i="6"/>
  <c r="U141" i="63" s="1"/>
  <c r="AG141" i="63" s="1"/>
  <c r="K142" i="53"/>
  <c r="L142" i="53" s="1"/>
  <c r="W40" i="6"/>
  <c r="S39" i="63" s="1"/>
  <c r="AE39" i="63" s="1"/>
  <c r="G40" i="53"/>
  <c r="H40" i="53" s="1"/>
  <c r="AO22" i="6"/>
  <c r="V21" i="63" s="1"/>
  <c r="AH21" i="63" s="1"/>
  <c r="M22" i="53"/>
  <c r="N22" i="53" s="1"/>
  <c r="AA35" i="53"/>
  <c r="AB35" i="53" s="1"/>
  <c r="CE35" i="6"/>
  <c r="AC34" i="63" s="1"/>
  <c r="AO34" i="63" s="1"/>
  <c r="BU125" i="55"/>
  <c r="BV125" i="55" s="1"/>
  <c r="BW125" i="55" s="1"/>
  <c r="Z124" i="68" s="1"/>
  <c r="AL124" i="68" s="1"/>
  <c r="BC125" i="55"/>
  <c r="BD125" i="55" s="1"/>
  <c r="BE125" i="55" s="1"/>
  <c r="W124" i="68" s="1"/>
  <c r="AI124" i="68" s="1"/>
  <c r="AQ125" i="55"/>
  <c r="AR125" i="55" s="1"/>
  <c r="AS125" i="55" s="1"/>
  <c r="U124" i="68" s="1"/>
  <c r="AG124" i="68" s="1"/>
  <c r="S125" i="55"/>
  <c r="T125" i="55" s="1"/>
  <c r="U125" i="55" s="1"/>
  <c r="Q124" i="68" s="1"/>
  <c r="AC124" i="68" s="1"/>
  <c r="BI125" i="55"/>
  <c r="BJ125" i="55" s="1"/>
  <c r="BK125" i="55" s="1"/>
  <c r="X124" i="68" s="1"/>
  <c r="AJ124" i="68" s="1"/>
  <c r="AK125" i="55"/>
  <c r="AL125" i="55" s="1"/>
  <c r="AM125" i="55" s="1"/>
  <c r="T124" i="68" s="1"/>
  <c r="AF124" i="68" s="1"/>
  <c r="AE125" i="55"/>
  <c r="AF125" i="55" s="1"/>
  <c r="AG125" i="55" s="1"/>
  <c r="S124" i="68" s="1"/>
  <c r="AE124" i="68" s="1"/>
  <c r="BO125" i="55"/>
  <c r="BP125" i="55" s="1"/>
  <c r="BQ125" i="55" s="1"/>
  <c r="Y124" i="68" s="1"/>
  <c r="AK124" i="68" s="1"/>
  <c r="Y125" i="55"/>
  <c r="Z125" i="55" s="1"/>
  <c r="AA125" i="55" s="1"/>
  <c r="R124" i="68" s="1"/>
  <c r="AD124" i="68" s="1"/>
  <c r="CA125" i="55"/>
  <c r="CB125" i="55" s="1"/>
  <c r="CC125" i="55" s="1"/>
  <c r="AA124" i="68" s="1"/>
  <c r="AM124" i="68" s="1"/>
  <c r="AW125" i="55"/>
  <c r="AX125" i="55" s="1"/>
  <c r="AY125" i="55" s="1"/>
  <c r="V124" i="68" s="1"/>
  <c r="AH124" i="68" s="1"/>
  <c r="M125" i="55"/>
  <c r="N125" i="55" s="1"/>
  <c r="O125" i="55" s="1"/>
  <c r="AO100" i="6"/>
  <c r="V99" i="63" s="1"/>
  <c r="AH99" i="63" s="1"/>
  <c r="M100" i="53"/>
  <c r="N100" i="53" s="1"/>
  <c r="F30" i="56"/>
  <c r="Q29" i="6"/>
  <c r="E29" i="53"/>
  <c r="AI23" i="6"/>
  <c r="U22" i="63" s="1"/>
  <c r="AG22" i="63" s="1"/>
  <c r="K23" i="53"/>
  <c r="L23" i="53" s="1"/>
  <c r="BU121" i="55"/>
  <c r="BV121" i="55" s="1"/>
  <c r="BW121" i="55" s="1"/>
  <c r="Z120" i="68" s="1"/>
  <c r="AL120" i="68" s="1"/>
  <c r="AE121" i="55"/>
  <c r="AF121" i="55" s="1"/>
  <c r="AG121" i="55" s="1"/>
  <c r="S120" i="68" s="1"/>
  <c r="AE120" i="68" s="1"/>
  <c r="BO121" i="55"/>
  <c r="BP121" i="55" s="1"/>
  <c r="BQ121" i="55" s="1"/>
  <c r="Y120" i="68" s="1"/>
  <c r="AK120" i="68" s="1"/>
  <c r="AK121" i="55"/>
  <c r="AL121" i="55" s="1"/>
  <c r="AM121" i="55" s="1"/>
  <c r="T120" i="68" s="1"/>
  <c r="AF120" i="68" s="1"/>
  <c r="S121" i="55"/>
  <c r="T121" i="55" s="1"/>
  <c r="U121" i="55" s="1"/>
  <c r="Q120" i="68" s="1"/>
  <c r="AC120" i="68" s="1"/>
  <c r="AQ121" i="55"/>
  <c r="AR121" i="55" s="1"/>
  <c r="AS121" i="55" s="1"/>
  <c r="U120" i="68" s="1"/>
  <c r="AG120" i="68" s="1"/>
  <c r="Y121" i="55"/>
  <c r="Z121" i="55" s="1"/>
  <c r="AA121" i="55" s="1"/>
  <c r="R120" i="68" s="1"/>
  <c r="AD120" i="68" s="1"/>
  <c r="BI121" i="55"/>
  <c r="BJ121" i="55" s="1"/>
  <c r="BK121" i="55" s="1"/>
  <c r="X120" i="68" s="1"/>
  <c r="AJ120" i="68" s="1"/>
  <c r="AW121" i="55"/>
  <c r="AX121" i="55" s="1"/>
  <c r="AY121" i="55" s="1"/>
  <c r="V120" i="68" s="1"/>
  <c r="AH120" i="68" s="1"/>
  <c r="CA121" i="55"/>
  <c r="CB121" i="55" s="1"/>
  <c r="CC121" i="55" s="1"/>
  <c r="AA120" i="68" s="1"/>
  <c r="AM120" i="68" s="1"/>
  <c r="BC121" i="55"/>
  <c r="BD121" i="55" s="1"/>
  <c r="BE121" i="55" s="1"/>
  <c r="W120" i="68" s="1"/>
  <c r="AI120" i="68" s="1"/>
  <c r="M121" i="55"/>
  <c r="N121" i="55" s="1"/>
  <c r="O121" i="55" s="1"/>
  <c r="BG44" i="6"/>
  <c r="Y43" i="63" s="1"/>
  <c r="AK43" i="63" s="1"/>
  <c r="S44" i="53"/>
  <c r="T44" i="53" s="1"/>
  <c r="BS63" i="6"/>
  <c r="AA62" i="63" s="1"/>
  <c r="AM62" i="63" s="1"/>
  <c r="W63" i="53"/>
  <c r="X63" i="53" s="1"/>
  <c r="AC143" i="6"/>
  <c r="T142" i="63" s="1"/>
  <c r="AF142" i="63" s="1"/>
  <c r="I143" i="53"/>
  <c r="J143" i="53" s="1"/>
  <c r="AM72" i="51"/>
  <c r="AN72" i="51" s="1"/>
  <c r="AO72" i="51" s="1"/>
  <c r="V71" i="65" s="1"/>
  <c r="AH71" i="65" s="1"/>
  <c r="BE72" i="51"/>
  <c r="BF72" i="51" s="1"/>
  <c r="BG72" i="51" s="1"/>
  <c r="Y71" i="65" s="1"/>
  <c r="AK71" i="65" s="1"/>
  <c r="AS72" i="51"/>
  <c r="AT72" i="51" s="1"/>
  <c r="AU72" i="51" s="1"/>
  <c r="W71" i="65" s="1"/>
  <c r="AI71" i="65" s="1"/>
  <c r="BK72" i="51"/>
  <c r="BL72" i="51" s="1"/>
  <c r="BM72" i="51" s="1"/>
  <c r="Z71" i="65" s="1"/>
  <c r="AL71" i="65" s="1"/>
  <c r="AY72" i="51"/>
  <c r="AZ72" i="51" s="1"/>
  <c r="BA72" i="51" s="1"/>
  <c r="X71" i="65" s="1"/>
  <c r="AJ71" i="65" s="1"/>
  <c r="CC72" i="51"/>
  <c r="CD72" i="51" s="1"/>
  <c r="CE72" i="51" s="1"/>
  <c r="AC71" i="65" s="1"/>
  <c r="AO71" i="65" s="1"/>
  <c r="U72" i="51"/>
  <c r="V72" i="51" s="1"/>
  <c r="W72" i="51" s="1"/>
  <c r="S71" i="65" s="1"/>
  <c r="AE71" i="65" s="1"/>
  <c r="AA72" i="51"/>
  <c r="AB72" i="51" s="1"/>
  <c r="AC72" i="51" s="1"/>
  <c r="T71" i="65" s="1"/>
  <c r="AF71" i="65" s="1"/>
  <c r="AG72" i="51"/>
  <c r="AH72" i="51" s="1"/>
  <c r="AI72" i="51" s="1"/>
  <c r="U71" i="65" s="1"/>
  <c r="AG71" i="65" s="1"/>
  <c r="BQ72" i="51"/>
  <c r="BR72" i="51" s="1"/>
  <c r="BS72" i="51" s="1"/>
  <c r="AA71" i="65" s="1"/>
  <c r="AM71" i="65" s="1"/>
  <c r="BW72" i="51"/>
  <c r="BX72" i="51" s="1"/>
  <c r="BY72" i="51" s="1"/>
  <c r="AB71" i="65" s="1"/>
  <c r="AN71" i="65" s="1"/>
  <c r="O72" i="51"/>
  <c r="P72" i="51" s="1"/>
  <c r="BG117" i="6"/>
  <c r="Y116" i="63" s="1"/>
  <c r="AK116" i="63" s="1"/>
  <c r="S117" i="53"/>
  <c r="T117" i="53" s="1"/>
  <c r="W57" i="6"/>
  <c r="S56" i="63" s="1"/>
  <c r="AE56" i="63" s="1"/>
  <c r="G57" i="53"/>
  <c r="H57" i="53" s="1"/>
  <c r="AO81" i="6"/>
  <c r="V80" i="63" s="1"/>
  <c r="AH80" i="63" s="1"/>
  <c r="M81" i="53"/>
  <c r="N81" i="53" s="1"/>
  <c r="AO98" i="6"/>
  <c r="V97" i="63" s="1"/>
  <c r="AH97" i="63" s="1"/>
  <c r="M98" i="53"/>
  <c r="N98" i="53" s="1"/>
  <c r="F77" i="56"/>
  <c r="Q76" i="6"/>
  <c r="E76" i="53"/>
  <c r="AC75" i="6"/>
  <c r="T74" i="63" s="1"/>
  <c r="AF74" i="63" s="1"/>
  <c r="I75" i="53"/>
  <c r="J75" i="53" s="1"/>
  <c r="W90" i="6"/>
  <c r="S89" i="63" s="1"/>
  <c r="AE89" i="63" s="1"/>
  <c r="G90" i="53"/>
  <c r="H90" i="53" s="1"/>
  <c r="AQ78" i="55"/>
  <c r="AR78" i="55" s="1"/>
  <c r="AS78" i="55" s="1"/>
  <c r="U77" i="68" s="1"/>
  <c r="AG77" i="68" s="1"/>
  <c r="Y78" i="55"/>
  <c r="Z78" i="55" s="1"/>
  <c r="AA78" i="55" s="1"/>
  <c r="R77" i="68" s="1"/>
  <c r="AD77" i="68" s="1"/>
  <c r="AK78" i="55"/>
  <c r="AL78" i="55" s="1"/>
  <c r="AM78" i="55" s="1"/>
  <c r="T77" i="68" s="1"/>
  <c r="AF77" i="68" s="1"/>
  <c r="BO78" i="55"/>
  <c r="BP78" i="55" s="1"/>
  <c r="BQ78" i="55" s="1"/>
  <c r="Y77" i="68" s="1"/>
  <c r="AK77" i="68" s="1"/>
  <c r="BC78" i="55"/>
  <c r="BD78" i="55" s="1"/>
  <c r="BE78" i="55" s="1"/>
  <c r="W77" i="68" s="1"/>
  <c r="AI77" i="68" s="1"/>
  <c r="AE78" i="55"/>
  <c r="AF78" i="55" s="1"/>
  <c r="AG78" i="55" s="1"/>
  <c r="S77" i="68" s="1"/>
  <c r="AE77" i="68" s="1"/>
  <c r="CA78" i="55"/>
  <c r="CB78" i="55" s="1"/>
  <c r="CC78" i="55" s="1"/>
  <c r="AA77" i="68" s="1"/>
  <c r="AM77" i="68" s="1"/>
  <c r="BU78" i="55"/>
  <c r="BV78" i="55" s="1"/>
  <c r="BW78" i="55" s="1"/>
  <c r="Z77" i="68" s="1"/>
  <c r="AL77" i="68" s="1"/>
  <c r="AW78" i="55"/>
  <c r="AX78" i="55" s="1"/>
  <c r="AY78" i="55" s="1"/>
  <c r="V77" i="68" s="1"/>
  <c r="AH77" i="68" s="1"/>
  <c r="BI78" i="55"/>
  <c r="BJ78" i="55" s="1"/>
  <c r="BK78" i="55" s="1"/>
  <c r="X77" i="68" s="1"/>
  <c r="AJ77" i="68" s="1"/>
  <c r="S78" i="55"/>
  <c r="T78" i="55" s="1"/>
  <c r="U78" i="55" s="1"/>
  <c r="Q77" i="68" s="1"/>
  <c r="AC77" i="68" s="1"/>
  <c r="M78" i="55"/>
  <c r="N78" i="55" s="1"/>
  <c r="O78" i="55" s="1"/>
  <c r="BC111" i="55"/>
  <c r="BD111" i="55" s="1"/>
  <c r="BE111" i="55" s="1"/>
  <c r="W110" i="68" s="1"/>
  <c r="AI110" i="68" s="1"/>
  <c r="AW111" i="55"/>
  <c r="AX111" i="55" s="1"/>
  <c r="AY111" i="55" s="1"/>
  <c r="V110" i="68" s="1"/>
  <c r="AH110" i="68" s="1"/>
  <c r="BU111" i="55"/>
  <c r="BV111" i="55" s="1"/>
  <c r="BW111" i="55" s="1"/>
  <c r="Z110" i="68" s="1"/>
  <c r="AL110" i="68" s="1"/>
  <c r="AK111" i="55"/>
  <c r="AL111" i="55" s="1"/>
  <c r="AM111" i="55" s="1"/>
  <c r="T110" i="68" s="1"/>
  <c r="AF110" i="68" s="1"/>
  <c r="BO111" i="55"/>
  <c r="BP111" i="55" s="1"/>
  <c r="BQ111" i="55" s="1"/>
  <c r="Y110" i="68" s="1"/>
  <c r="AK110" i="68" s="1"/>
  <c r="AE111" i="55"/>
  <c r="AF111" i="55" s="1"/>
  <c r="AG111" i="55" s="1"/>
  <c r="S110" i="68" s="1"/>
  <c r="AE110" i="68" s="1"/>
  <c r="Y111" i="55"/>
  <c r="Z111" i="55" s="1"/>
  <c r="AA111" i="55" s="1"/>
  <c r="R110" i="68" s="1"/>
  <c r="AD110" i="68" s="1"/>
  <c r="AQ111" i="55"/>
  <c r="AR111" i="55" s="1"/>
  <c r="AS111" i="55" s="1"/>
  <c r="U110" i="68" s="1"/>
  <c r="AG110" i="68" s="1"/>
  <c r="S111" i="55"/>
  <c r="T111" i="55" s="1"/>
  <c r="U111" i="55" s="1"/>
  <c r="Q110" i="68" s="1"/>
  <c r="AC110" i="68" s="1"/>
  <c r="BI111" i="55"/>
  <c r="BJ111" i="55" s="1"/>
  <c r="BK111" i="55" s="1"/>
  <c r="X110" i="68" s="1"/>
  <c r="AJ110" i="68" s="1"/>
  <c r="M111" i="55"/>
  <c r="N111" i="55" s="1"/>
  <c r="O111" i="55" s="1"/>
  <c r="CA111" i="55"/>
  <c r="CB111" i="55" s="1"/>
  <c r="CC111" i="55" s="1"/>
  <c r="AA110" i="68" s="1"/>
  <c r="AM110" i="68" s="1"/>
  <c r="BM130" i="6"/>
  <c r="Z129" i="63" s="1"/>
  <c r="AL129" i="63" s="1"/>
  <c r="U130" i="53"/>
  <c r="V130" i="53" s="1"/>
  <c r="AI31" i="6"/>
  <c r="U30" i="63" s="1"/>
  <c r="AG30" i="63" s="1"/>
  <c r="K31" i="53"/>
  <c r="L31" i="53" s="1"/>
  <c r="AA108" i="53"/>
  <c r="AB108" i="53" s="1"/>
  <c r="CE108" i="6"/>
  <c r="AC107" i="63" s="1"/>
  <c r="AO107" i="63" s="1"/>
  <c r="AU95" i="6"/>
  <c r="W94" i="63" s="1"/>
  <c r="AI94" i="63" s="1"/>
  <c r="O95" i="53"/>
  <c r="P95" i="53" s="1"/>
  <c r="AM14" i="51"/>
  <c r="AN14" i="51" s="1"/>
  <c r="AO14" i="51" s="1"/>
  <c r="V13" i="65" s="1"/>
  <c r="AH13" i="65" s="1"/>
  <c r="BE14" i="51"/>
  <c r="BF14" i="51" s="1"/>
  <c r="BG14" i="51" s="1"/>
  <c r="Y13" i="65" s="1"/>
  <c r="AK13" i="65" s="1"/>
  <c r="AS14" i="51"/>
  <c r="AT14" i="51" s="1"/>
  <c r="AU14" i="51" s="1"/>
  <c r="W13" i="65" s="1"/>
  <c r="AI13" i="65" s="1"/>
  <c r="CC14" i="51"/>
  <c r="CD14" i="51" s="1"/>
  <c r="CE14" i="51" s="1"/>
  <c r="AC13" i="65" s="1"/>
  <c r="AO13" i="65" s="1"/>
  <c r="AY14" i="51"/>
  <c r="AZ14" i="51" s="1"/>
  <c r="BA14" i="51" s="1"/>
  <c r="X13" i="65" s="1"/>
  <c r="AJ13" i="65" s="1"/>
  <c r="BK14" i="51"/>
  <c r="BL14" i="51" s="1"/>
  <c r="BM14" i="51" s="1"/>
  <c r="Z13" i="65" s="1"/>
  <c r="AL13" i="65" s="1"/>
  <c r="BW14" i="51"/>
  <c r="BX14" i="51" s="1"/>
  <c r="BY14" i="51" s="1"/>
  <c r="AB13" i="65" s="1"/>
  <c r="AN13" i="65" s="1"/>
  <c r="AA14" i="51"/>
  <c r="AB14" i="51" s="1"/>
  <c r="AC14" i="51" s="1"/>
  <c r="T13" i="65" s="1"/>
  <c r="AF13" i="65" s="1"/>
  <c r="AG14" i="51"/>
  <c r="AH14" i="51" s="1"/>
  <c r="AI14" i="51" s="1"/>
  <c r="U13" i="65" s="1"/>
  <c r="AG13" i="65" s="1"/>
  <c r="U14" i="51"/>
  <c r="V14" i="51" s="1"/>
  <c r="W14" i="51" s="1"/>
  <c r="S13" i="65" s="1"/>
  <c r="AE13" i="65" s="1"/>
  <c r="BQ14" i="51"/>
  <c r="BR14" i="51" s="1"/>
  <c r="BS14" i="51" s="1"/>
  <c r="AA13" i="65" s="1"/>
  <c r="AM13" i="65" s="1"/>
  <c r="O14" i="51"/>
  <c r="P14" i="51" s="1"/>
  <c r="G59" i="56"/>
  <c r="R57" i="63"/>
  <c r="AD57" i="63" s="1"/>
  <c r="Q57" i="63"/>
  <c r="AO53" i="6"/>
  <c r="V52" i="63" s="1"/>
  <c r="AH52" i="63" s="1"/>
  <c r="M53" i="53"/>
  <c r="N53" i="53" s="1"/>
  <c r="AI14" i="6"/>
  <c r="U13" i="63" s="1"/>
  <c r="AG13" i="63" s="1"/>
  <c r="K14" i="53"/>
  <c r="L14" i="53" s="1"/>
  <c r="BG92" i="6"/>
  <c r="Y91" i="63" s="1"/>
  <c r="AK91" i="63" s="1"/>
  <c r="S92" i="53"/>
  <c r="T92" i="53" s="1"/>
  <c r="AU79" i="6"/>
  <c r="W78" i="63" s="1"/>
  <c r="AI78" i="63" s="1"/>
  <c r="O79" i="53"/>
  <c r="P79" i="53" s="1"/>
  <c r="BM66" i="6"/>
  <c r="Z65" i="63" s="1"/>
  <c r="AL65" i="63" s="1"/>
  <c r="U66" i="53"/>
  <c r="V66" i="53" s="1"/>
  <c r="AA139" i="53"/>
  <c r="AB139" i="53" s="1"/>
  <c r="CE139" i="6"/>
  <c r="AC138" i="63" s="1"/>
  <c r="AO138" i="63" s="1"/>
  <c r="AK48" i="55"/>
  <c r="AL48" i="55" s="1"/>
  <c r="AM48" i="55" s="1"/>
  <c r="T47" i="68" s="1"/>
  <c r="AF47" i="68" s="1"/>
  <c r="CA48" i="55"/>
  <c r="CB48" i="55" s="1"/>
  <c r="CC48" i="55" s="1"/>
  <c r="AA47" i="68" s="1"/>
  <c r="AM47" i="68" s="1"/>
  <c r="BC48" i="55"/>
  <c r="BD48" i="55" s="1"/>
  <c r="BE48" i="55" s="1"/>
  <c r="W47" i="68" s="1"/>
  <c r="AI47" i="68" s="1"/>
  <c r="AE48" i="55"/>
  <c r="AF48" i="55" s="1"/>
  <c r="AG48" i="55" s="1"/>
  <c r="S47" i="68" s="1"/>
  <c r="AE47" i="68" s="1"/>
  <c r="Y48" i="55"/>
  <c r="Z48" i="55" s="1"/>
  <c r="AA48" i="55" s="1"/>
  <c r="R47" i="68" s="1"/>
  <c r="AD47" i="68" s="1"/>
  <c r="BI48" i="55"/>
  <c r="BJ48" i="55" s="1"/>
  <c r="BK48" i="55" s="1"/>
  <c r="X47" i="68" s="1"/>
  <c r="AJ47" i="68" s="1"/>
  <c r="S48" i="55"/>
  <c r="T48" i="55" s="1"/>
  <c r="U48" i="55" s="1"/>
  <c r="Q47" i="68" s="1"/>
  <c r="AC47" i="68" s="1"/>
  <c r="AW48" i="55"/>
  <c r="AX48" i="55" s="1"/>
  <c r="AY48" i="55" s="1"/>
  <c r="V47" i="68" s="1"/>
  <c r="AH47" i="68" s="1"/>
  <c r="AQ48" i="55"/>
  <c r="AR48" i="55" s="1"/>
  <c r="AS48" i="55" s="1"/>
  <c r="U47" i="68" s="1"/>
  <c r="AG47" i="68" s="1"/>
  <c r="BO48" i="55"/>
  <c r="BP48" i="55" s="1"/>
  <c r="BQ48" i="55" s="1"/>
  <c r="Y47" i="68" s="1"/>
  <c r="AK47" i="68" s="1"/>
  <c r="BU48" i="55"/>
  <c r="BV48" i="55" s="1"/>
  <c r="BW48" i="55" s="1"/>
  <c r="Z47" i="68" s="1"/>
  <c r="AL47" i="68" s="1"/>
  <c r="M48" i="55"/>
  <c r="N48" i="55" s="1"/>
  <c r="O48" i="55" s="1"/>
  <c r="BI64" i="55"/>
  <c r="BJ64" i="55" s="1"/>
  <c r="BK64" i="55" s="1"/>
  <c r="X63" i="68" s="1"/>
  <c r="AJ63" i="68" s="1"/>
  <c r="AK64" i="55"/>
  <c r="AL64" i="55" s="1"/>
  <c r="AM64" i="55" s="1"/>
  <c r="T63" i="68" s="1"/>
  <c r="AF63" i="68" s="1"/>
  <c r="S64" i="55"/>
  <c r="T64" i="55" s="1"/>
  <c r="U64" i="55" s="1"/>
  <c r="Q63" i="68" s="1"/>
  <c r="AC63" i="68" s="1"/>
  <c r="AE64" i="55"/>
  <c r="AF64" i="55" s="1"/>
  <c r="AG64" i="55" s="1"/>
  <c r="S63" i="68" s="1"/>
  <c r="AE63" i="68" s="1"/>
  <c r="AW64" i="55"/>
  <c r="AX64" i="55" s="1"/>
  <c r="AY64" i="55" s="1"/>
  <c r="V63" i="68" s="1"/>
  <c r="AH63" i="68" s="1"/>
  <c r="AQ64" i="55"/>
  <c r="AR64" i="55" s="1"/>
  <c r="AS64" i="55" s="1"/>
  <c r="U63" i="68" s="1"/>
  <c r="AG63" i="68" s="1"/>
  <c r="BU64" i="55"/>
  <c r="BV64" i="55" s="1"/>
  <c r="BW64" i="55" s="1"/>
  <c r="Z63" i="68" s="1"/>
  <c r="AL63" i="68" s="1"/>
  <c r="Y64" i="55"/>
  <c r="Z64" i="55" s="1"/>
  <c r="AA64" i="55" s="1"/>
  <c r="R63" i="68" s="1"/>
  <c r="AD63" i="68" s="1"/>
  <c r="BO64" i="55"/>
  <c r="BP64" i="55" s="1"/>
  <c r="BQ64" i="55" s="1"/>
  <c r="Y63" i="68" s="1"/>
  <c r="AK63" i="68" s="1"/>
  <c r="CA64" i="55"/>
  <c r="CB64" i="55" s="1"/>
  <c r="CC64" i="55" s="1"/>
  <c r="AA63" i="68" s="1"/>
  <c r="AM63" i="68" s="1"/>
  <c r="BC64" i="55"/>
  <c r="BD64" i="55" s="1"/>
  <c r="BE64" i="55" s="1"/>
  <c r="W63" i="68" s="1"/>
  <c r="AI63" i="68" s="1"/>
  <c r="M64" i="55"/>
  <c r="N64" i="55" s="1"/>
  <c r="O64" i="55" s="1"/>
  <c r="BM149" i="6"/>
  <c r="Z148" i="63" s="1"/>
  <c r="AL148" i="63" s="1"/>
  <c r="U149" i="53"/>
  <c r="V149" i="53" s="1"/>
  <c r="J43" i="80"/>
  <c r="N43" i="80"/>
  <c r="O43" i="80" s="1"/>
  <c r="AO48" i="6"/>
  <c r="V47" i="63" s="1"/>
  <c r="AH47" i="63" s="1"/>
  <c r="M48" i="53"/>
  <c r="N48" i="53" s="1"/>
  <c r="AU64" i="6"/>
  <c r="W63" i="63" s="1"/>
  <c r="AI63" i="63" s="1"/>
  <c r="O64" i="53"/>
  <c r="P64" i="53" s="1"/>
  <c r="BQ100" i="51"/>
  <c r="BR100" i="51" s="1"/>
  <c r="BS100" i="51" s="1"/>
  <c r="AA99" i="65" s="1"/>
  <c r="AM99" i="65" s="1"/>
  <c r="AY100" i="51"/>
  <c r="AZ100" i="51" s="1"/>
  <c r="BA100" i="51" s="1"/>
  <c r="X99" i="65" s="1"/>
  <c r="AJ99" i="65" s="1"/>
  <c r="AM100" i="51"/>
  <c r="AN100" i="51" s="1"/>
  <c r="AO100" i="51" s="1"/>
  <c r="V99" i="65" s="1"/>
  <c r="AH99" i="65" s="1"/>
  <c r="AA100" i="51"/>
  <c r="AB100" i="51" s="1"/>
  <c r="AC100" i="51" s="1"/>
  <c r="T99" i="65" s="1"/>
  <c r="AF99" i="65" s="1"/>
  <c r="CC100" i="51"/>
  <c r="CD100" i="51" s="1"/>
  <c r="CE100" i="51" s="1"/>
  <c r="AC99" i="65" s="1"/>
  <c r="AO99" i="65" s="1"/>
  <c r="BW100" i="51"/>
  <c r="BX100" i="51" s="1"/>
  <c r="BY100" i="51" s="1"/>
  <c r="AB99" i="65" s="1"/>
  <c r="AN99" i="65" s="1"/>
  <c r="AS100" i="51"/>
  <c r="AT100" i="51" s="1"/>
  <c r="AU100" i="51" s="1"/>
  <c r="W99" i="65" s="1"/>
  <c r="AI99" i="65" s="1"/>
  <c r="U100" i="51"/>
  <c r="V100" i="51" s="1"/>
  <c r="W100" i="51" s="1"/>
  <c r="S99" i="65" s="1"/>
  <c r="AE99" i="65" s="1"/>
  <c r="BK100" i="51"/>
  <c r="BL100" i="51" s="1"/>
  <c r="BM100" i="51" s="1"/>
  <c r="Z99" i="65" s="1"/>
  <c r="AL99" i="65" s="1"/>
  <c r="BE100" i="51"/>
  <c r="BF100" i="51" s="1"/>
  <c r="BG100" i="51" s="1"/>
  <c r="Y99" i="65" s="1"/>
  <c r="AK99" i="65" s="1"/>
  <c r="AG100" i="51"/>
  <c r="AH100" i="51" s="1"/>
  <c r="AI100" i="51" s="1"/>
  <c r="U99" i="65" s="1"/>
  <c r="AG99" i="65" s="1"/>
  <c r="O100" i="51"/>
  <c r="P100" i="51" s="1"/>
  <c r="BM137" i="6"/>
  <c r="Z136" i="63" s="1"/>
  <c r="AL136" i="63" s="1"/>
  <c r="U137" i="53"/>
  <c r="V137" i="53" s="1"/>
  <c r="BW82" i="51"/>
  <c r="BX82" i="51" s="1"/>
  <c r="BY82" i="51" s="1"/>
  <c r="AB81" i="65" s="1"/>
  <c r="AN81" i="65" s="1"/>
  <c r="AY82" i="51"/>
  <c r="AZ82" i="51" s="1"/>
  <c r="BA82" i="51" s="1"/>
  <c r="X81" i="65" s="1"/>
  <c r="AJ81" i="65" s="1"/>
  <c r="AG82" i="51"/>
  <c r="AH82" i="51" s="1"/>
  <c r="AI82" i="51" s="1"/>
  <c r="U81" i="65" s="1"/>
  <c r="AG81" i="65" s="1"/>
  <c r="CC82" i="51"/>
  <c r="CD82" i="51" s="1"/>
  <c r="CE82" i="51" s="1"/>
  <c r="AC81" i="65" s="1"/>
  <c r="AO81" i="65" s="1"/>
  <c r="AA82" i="51"/>
  <c r="AB82" i="51" s="1"/>
  <c r="AC82" i="51" s="1"/>
  <c r="T81" i="65" s="1"/>
  <c r="AF81" i="65" s="1"/>
  <c r="U82" i="51"/>
  <c r="V82" i="51" s="1"/>
  <c r="W82" i="51" s="1"/>
  <c r="S81" i="65" s="1"/>
  <c r="AE81" i="65" s="1"/>
  <c r="AS82" i="51"/>
  <c r="AT82" i="51" s="1"/>
  <c r="AU82" i="51" s="1"/>
  <c r="W81" i="65" s="1"/>
  <c r="AI81" i="65" s="1"/>
  <c r="BQ82" i="51"/>
  <c r="BR82" i="51" s="1"/>
  <c r="BS82" i="51" s="1"/>
  <c r="AA81" i="65" s="1"/>
  <c r="AM81" i="65" s="1"/>
  <c r="AM82" i="51"/>
  <c r="AN82" i="51" s="1"/>
  <c r="AO82" i="51" s="1"/>
  <c r="V81" i="65" s="1"/>
  <c r="AH81" i="65" s="1"/>
  <c r="BE82" i="51"/>
  <c r="BF82" i="51" s="1"/>
  <c r="BG82" i="51" s="1"/>
  <c r="Y81" i="65" s="1"/>
  <c r="AK81" i="65" s="1"/>
  <c r="BK82" i="51"/>
  <c r="BL82" i="51" s="1"/>
  <c r="BM82" i="51" s="1"/>
  <c r="Z81" i="65" s="1"/>
  <c r="AL81" i="65" s="1"/>
  <c r="O82" i="51"/>
  <c r="P82" i="51" s="1"/>
  <c r="AI38" i="6"/>
  <c r="U37" i="63" s="1"/>
  <c r="AG37" i="63" s="1"/>
  <c r="K38" i="53"/>
  <c r="L38" i="53" s="1"/>
  <c r="BM43" i="6"/>
  <c r="Z42" i="63" s="1"/>
  <c r="AL42" i="63" s="1"/>
  <c r="U43" i="53"/>
  <c r="V43" i="53" s="1"/>
  <c r="CE12" i="6"/>
  <c r="AC11" i="63" s="1"/>
  <c r="AA12" i="53"/>
  <c r="AB12" i="53" s="1"/>
  <c r="BG6" i="6"/>
  <c r="Y5" i="63" s="1"/>
  <c r="S6" i="53"/>
  <c r="T6" i="53" s="1"/>
  <c r="BY17" i="6"/>
  <c r="AB16" i="63" s="1"/>
  <c r="AN16" i="63" s="1"/>
  <c r="Y17" i="53"/>
  <c r="Z17" i="53" s="1"/>
  <c r="BA69" i="6"/>
  <c r="X68" i="63" s="1"/>
  <c r="AJ68" i="63" s="1"/>
  <c r="Q69" i="53"/>
  <c r="R69" i="53" s="1"/>
  <c r="BM114" i="6"/>
  <c r="Z113" i="63" s="1"/>
  <c r="AL113" i="63" s="1"/>
  <c r="U114" i="53"/>
  <c r="V114" i="53" s="1"/>
  <c r="BM105" i="6"/>
  <c r="Z104" i="63" s="1"/>
  <c r="AL104" i="63" s="1"/>
  <c r="U105" i="53"/>
  <c r="V105" i="53" s="1"/>
  <c r="AO96" i="6"/>
  <c r="V95" i="63" s="1"/>
  <c r="AH95" i="63" s="1"/>
  <c r="M96" i="53"/>
  <c r="N96" i="53" s="1"/>
  <c r="R68" i="63"/>
  <c r="AD68" i="63" s="1"/>
  <c r="Q68" i="63"/>
  <c r="G70" i="56"/>
  <c r="BY134" i="6"/>
  <c r="AB133" i="63" s="1"/>
  <c r="AN133" i="63" s="1"/>
  <c r="Y134" i="53"/>
  <c r="Z134" i="53" s="1"/>
  <c r="BM146" i="6"/>
  <c r="Z145" i="63" s="1"/>
  <c r="AL145" i="63" s="1"/>
  <c r="U146" i="53"/>
  <c r="V146" i="53" s="1"/>
  <c r="BM102" i="6"/>
  <c r="Z101" i="63" s="1"/>
  <c r="AL101" i="63" s="1"/>
  <c r="U102" i="53"/>
  <c r="V102" i="53" s="1"/>
  <c r="BS39" i="6"/>
  <c r="AA38" i="63" s="1"/>
  <c r="AM38" i="63" s="1"/>
  <c r="W39" i="53"/>
  <c r="X39" i="53" s="1"/>
  <c r="AO148" i="6"/>
  <c r="V147" i="63" s="1"/>
  <c r="AH147" i="63" s="1"/>
  <c r="M148" i="53"/>
  <c r="N148" i="53" s="1"/>
  <c r="BA47" i="6"/>
  <c r="X46" i="63" s="1"/>
  <c r="AJ46" i="63" s="1"/>
  <c r="Q47" i="53"/>
  <c r="R47" i="53" s="1"/>
  <c r="F9" i="56"/>
  <c r="Q8" i="6"/>
  <c r="E8" i="53"/>
  <c r="AU97" i="6"/>
  <c r="W96" i="63" s="1"/>
  <c r="AI96" i="63" s="1"/>
  <c r="O97" i="53"/>
  <c r="P97" i="53" s="1"/>
  <c r="BY54" i="6"/>
  <c r="AB53" i="63" s="1"/>
  <c r="AN53" i="63" s="1"/>
  <c r="Y54" i="53"/>
  <c r="Z54" i="53" s="1"/>
  <c r="J103" i="80"/>
  <c r="N103" i="80"/>
  <c r="O103" i="80" s="1"/>
  <c r="BA85" i="6"/>
  <c r="X84" i="63" s="1"/>
  <c r="AJ84" i="63" s="1"/>
  <c r="Q85" i="53"/>
  <c r="R85" i="53" s="1"/>
  <c r="BG16" i="6"/>
  <c r="Y15" i="63" s="1"/>
  <c r="AK15" i="63" s="1"/>
  <c r="S16" i="53"/>
  <c r="T16" i="53" s="1"/>
  <c r="AY120" i="51"/>
  <c r="AZ120" i="51" s="1"/>
  <c r="BA120" i="51" s="1"/>
  <c r="X119" i="65" s="1"/>
  <c r="AJ119" i="65" s="1"/>
  <c r="AA120" i="51"/>
  <c r="AB120" i="51" s="1"/>
  <c r="AC120" i="51" s="1"/>
  <c r="T119" i="65" s="1"/>
  <c r="AF119" i="65" s="1"/>
  <c r="BQ120" i="51"/>
  <c r="BR120" i="51" s="1"/>
  <c r="BS120" i="51" s="1"/>
  <c r="AA119" i="65" s="1"/>
  <c r="AM119" i="65" s="1"/>
  <c r="BW120" i="51"/>
  <c r="BX120" i="51" s="1"/>
  <c r="BY120" i="51" s="1"/>
  <c r="AB119" i="65" s="1"/>
  <c r="AN119" i="65" s="1"/>
  <c r="BE120" i="51"/>
  <c r="BF120" i="51" s="1"/>
  <c r="BG120" i="51" s="1"/>
  <c r="Y119" i="65" s="1"/>
  <c r="AK119" i="65" s="1"/>
  <c r="AG120" i="51"/>
  <c r="AH120" i="51" s="1"/>
  <c r="AI120" i="51" s="1"/>
  <c r="U119" i="65" s="1"/>
  <c r="AG119" i="65" s="1"/>
  <c r="AM120" i="51"/>
  <c r="AN120" i="51" s="1"/>
  <c r="AO120" i="51" s="1"/>
  <c r="V119" i="65" s="1"/>
  <c r="AH119" i="65" s="1"/>
  <c r="CC120" i="51"/>
  <c r="CD120" i="51" s="1"/>
  <c r="CE120" i="51" s="1"/>
  <c r="AC119" i="65" s="1"/>
  <c r="AO119" i="65" s="1"/>
  <c r="BK120" i="51"/>
  <c r="BL120" i="51" s="1"/>
  <c r="BM120" i="51" s="1"/>
  <c r="Z119" i="65" s="1"/>
  <c r="AL119" i="65" s="1"/>
  <c r="AS120" i="51"/>
  <c r="AT120" i="51" s="1"/>
  <c r="AU120" i="51" s="1"/>
  <c r="W119" i="65" s="1"/>
  <c r="AI119" i="65" s="1"/>
  <c r="U120" i="51"/>
  <c r="V120" i="51" s="1"/>
  <c r="W120" i="51" s="1"/>
  <c r="S119" i="65" s="1"/>
  <c r="AE119" i="65" s="1"/>
  <c r="O120" i="51"/>
  <c r="P120" i="51" s="1"/>
  <c r="AO110" i="6"/>
  <c r="V109" i="63" s="1"/>
  <c r="AH109" i="63" s="1"/>
  <c r="M110" i="53"/>
  <c r="N110" i="53" s="1"/>
  <c r="AU26" i="6"/>
  <c r="W25" i="63" s="1"/>
  <c r="AI25" i="63" s="1"/>
  <c r="O26" i="53"/>
  <c r="P26" i="53" s="1"/>
  <c r="AI18" i="6"/>
  <c r="U17" i="63" s="1"/>
  <c r="AG17" i="63" s="1"/>
  <c r="K18" i="53"/>
  <c r="L18" i="53" s="1"/>
  <c r="AI72" i="6"/>
  <c r="U71" i="63" s="1"/>
  <c r="AG71" i="63" s="1"/>
  <c r="K72" i="53"/>
  <c r="L72" i="53" s="1"/>
  <c r="AU111" i="6"/>
  <c r="W110" i="63" s="1"/>
  <c r="AI110" i="63" s="1"/>
  <c r="O111" i="53"/>
  <c r="P111" i="53" s="1"/>
  <c r="AI106" i="6"/>
  <c r="U105" i="63" s="1"/>
  <c r="AG105" i="63" s="1"/>
  <c r="K106" i="53"/>
  <c r="L106" i="53" s="1"/>
  <c r="F60" i="56"/>
  <c r="Q59" i="6"/>
  <c r="E59" i="53"/>
  <c r="AO56" i="6"/>
  <c r="V55" i="63" s="1"/>
  <c r="AH55" i="63" s="1"/>
  <c r="M56" i="53"/>
  <c r="N56" i="53" s="1"/>
  <c r="AU78" i="6"/>
  <c r="W77" i="63" s="1"/>
  <c r="AI77" i="63" s="1"/>
  <c r="O78" i="53"/>
  <c r="P78" i="53" s="1"/>
  <c r="AO141" i="6"/>
  <c r="V140" i="63" s="1"/>
  <c r="AH140" i="63" s="1"/>
  <c r="M141" i="53"/>
  <c r="N141" i="53" s="1"/>
  <c r="BS80" i="6"/>
  <c r="AA79" i="63" s="1"/>
  <c r="AM79" i="63" s="1"/>
  <c r="W80" i="53"/>
  <c r="X80" i="53" s="1"/>
  <c r="BY112" i="6"/>
  <c r="AB111" i="63" s="1"/>
  <c r="AN111" i="63" s="1"/>
  <c r="Y112" i="53"/>
  <c r="Z112" i="53" s="1"/>
  <c r="AO138" i="6"/>
  <c r="V137" i="63" s="1"/>
  <c r="AH137" i="63" s="1"/>
  <c r="M138" i="53"/>
  <c r="N138" i="53" s="1"/>
  <c r="BY28" i="6"/>
  <c r="AB27" i="63" s="1"/>
  <c r="AN27" i="63" s="1"/>
  <c r="Y28" i="53"/>
  <c r="Z28" i="53" s="1"/>
  <c r="BA103" i="6"/>
  <c r="X102" i="63" s="1"/>
  <c r="AJ102" i="63" s="1"/>
  <c r="Q103" i="53"/>
  <c r="R103" i="53" s="1"/>
  <c r="BS10" i="6"/>
  <c r="AA9" i="63" s="1"/>
  <c r="W10" i="53"/>
  <c r="X10" i="53" s="1"/>
  <c r="AC150" i="6"/>
  <c r="BS104" i="6"/>
  <c r="AA103" i="63" s="1"/>
  <c r="AM103" i="63" s="1"/>
  <c r="W104" i="53"/>
  <c r="X104" i="53" s="1"/>
  <c r="BA65" i="6"/>
  <c r="X64" i="63" s="1"/>
  <c r="AJ64" i="63" s="1"/>
  <c r="Q65" i="53"/>
  <c r="R65" i="53" s="1"/>
  <c r="AO94" i="6"/>
  <c r="V93" i="63" s="1"/>
  <c r="AH93" i="63" s="1"/>
  <c r="M94" i="53"/>
  <c r="N94" i="53" s="1"/>
  <c r="AA33" i="53"/>
  <c r="AB33" i="53" s="1"/>
  <c r="CE33" i="6"/>
  <c r="AC32" i="63" s="1"/>
  <c r="AO32" i="63" s="1"/>
  <c r="F443" i="56"/>
  <c r="F139" i="53"/>
  <c r="G102" i="56"/>
  <c r="Q100" i="63"/>
  <c r="R100" i="63"/>
  <c r="AD100" i="63" s="1"/>
  <c r="F374" i="56"/>
  <c r="F70" i="53"/>
  <c r="BO67" i="55"/>
  <c r="BP67" i="55" s="1"/>
  <c r="BQ67" i="55" s="1"/>
  <c r="Y66" i="68" s="1"/>
  <c r="AK66" i="68" s="1"/>
  <c r="AK67" i="55"/>
  <c r="AL67" i="55" s="1"/>
  <c r="AM67" i="55" s="1"/>
  <c r="T66" i="68" s="1"/>
  <c r="AF66" i="68" s="1"/>
  <c r="BI67" i="55"/>
  <c r="BJ67" i="55" s="1"/>
  <c r="BK67" i="55" s="1"/>
  <c r="X66" i="68" s="1"/>
  <c r="AJ66" i="68" s="1"/>
  <c r="CA67" i="55"/>
  <c r="CB67" i="55" s="1"/>
  <c r="CC67" i="55" s="1"/>
  <c r="AA66" i="68" s="1"/>
  <c r="AM66" i="68" s="1"/>
  <c r="AQ67" i="55"/>
  <c r="AR67" i="55" s="1"/>
  <c r="AS67" i="55" s="1"/>
  <c r="U66" i="68" s="1"/>
  <c r="AG66" i="68" s="1"/>
  <c r="S67" i="55"/>
  <c r="T67" i="55" s="1"/>
  <c r="U67" i="55" s="1"/>
  <c r="Q66" i="68" s="1"/>
  <c r="AC66" i="68" s="1"/>
  <c r="BC67" i="55"/>
  <c r="BD67" i="55" s="1"/>
  <c r="BE67" i="55" s="1"/>
  <c r="W66" i="68" s="1"/>
  <c r="AI66" i="68" s="1"/>
  <c r="AE67" i="55"/>
  <c r="AF67" i="55" s="1"/>
  <c r="AG67" i="55" s="1"/>
  <c r="S66" i="68" s="1"/>
  <c r="AE66" i="68" s="1"/>
  <c r="AW67" i="55"/>
  <c r="AX67" i="55" s="1"/>
  <c r="AY67" i="55" s="1"/>
  <c r="V66" i="68" s="1"/>
  <c r="AH66" i="68" s="1"/>
  <c r="Y67" i="55"/>
  <c r="Z67" i="55" s="1"/>
  <c r="AA67" i="55" s="1"/>
  <c r="R66" i="68" s="1"/>
  <c r="AD66" i="68" s="1"/>
  <c r="BU67" i="55"/>
  <c r="BV67" i="55" s="1"/>
  <c r="BW67" i="55" s="1"/>
  <c r="Z66" i="68" s="1"/>
  <c r="AL66" i="68" s="1"/>
  <c r="M67" i="55"/>
  <c r="N67" i="55" s="1"/>
  <c r="O67" i="55" s="1"/>
  <c r="BY5" i="6"/>
  <c r="AB4" i="63" s="1"/>
  <c r="Y5" i="53"/>
  <c r="Z5" i="53" s="1"/>
  <c r="BS67" i="6"/>
  <c r="AA66" i="63" s="1"/>
  <c r="AM66" i="63" s="1"/>
  <c r="W67" i="53"/>
  <c r="X67" i="53" s="1"/>
  <c r="BS128" i="6"/>
  <c r="AA127" i="63" s="1"/>
  <c r="AM127" i="63" s="1"/>
  <c r="W128" i="53"/>
  <c r="X128" i="53" s="1"/>
  <c r="AO5" i="6"/>
  <c r="V4" i="63" s="1"/>
  <c r="M5" i="53"/>
  <c r="N5" i="53" s="1"/>
  <c r="AO144" i="6"/>
  <c r="V143" i="63" s="1"/>
  <c r="AH143" i="63" s="1"/>
  <c r="M144" i="53"/>
  <c r="N144" i="53" s="1"/>
  <c r="AI67" i="6"/>
  <c r="U66" i="63" s="1"/>
  <c r="AG66" i="63" s="1"/>
  <c r="K67" i="53"/>
  <c r="L67" i="53" s="1"/>
  <c r="AA133" i="53"/>
  <c r="AB133" i="53" s="1"/>
  <c r="CE133" i="6"/>
  <c r="AC132" i="63" s="1"/>
  <c r="AO132" i="63" s="1"/>
  <c r="BM51" i="6"/>
  <c r="Z50" i="63" s="1"/>
  <c r="AL50" i="63" s="1"/>
  <c r="U51" i="53"/>
  <c r="V51" i="53" s="1"/>
  <c r="AM23" i="51"/>
  <c r="AN23" i="51" s="1"/>
  <c r="AO23" i="51" s="1"/>
  <c r="V22" i="65" s="1"/>
  <c r="AH22" i="65" s="1"/>
  <c r="AG23" i="51"/>
  <c r="AH23" i="51" s="1"/>
  <c r="AI23" i="51" s="1"/>
  <c r="U22" i="65" s="1"/>
  <c r="AG22" i="65" s="1"/>
  <c r="BE23" i="51"/>
  <c r="BF23" i="51" s="1"/>
  <c r="BG23" i="51" s="1"/>
  <c r="Y22" i="65" s="1"/>
  <c r="AK22" i="65" s="1"/>
  <c r="AA23" i="51"/>
  <c r="AB23" i="51" s="1"/>
  <c r="AC23" i="51" s="1"/>
  <c r="T22" i="65" s="1"/>
  <c r="AF22" i="65" s="1"/>
  <c r="U23" i="51"/>
  <c r="V23" i="51" s="1"/>
  <c r="W23" i="51" s="1"/>
  <c r="S22" i="65" s="1"/>
  <c r="AE22" i="65" s="1"/>
  <c r="AY23" i="51"/>
  <c r="AZ23" i="51" s="1"/>
  <c r="BA23" i="51" s="1"/>
  <c r="X22" i="65" s="1"/>
  <c r="AJ22" i="65" s="1"/>
  <c r="CC23" i="51"/>
  <c r="CD23" i="51" s="1"/>
  <c r="CE23" i="51" s="1"/>
  <c r="AC22" i="65" s="1"/>
  <c r="AO22" i="65" s="1"/>
  <c r="BQ23" i="51"/>
  <c r="BR23" i="51" s="1"/>
  <c r="BS23" i="51" s="1"/>
  <c r="AA22" i="65" s="1"/>
  <c r="AM22" i="65" s="1"/>
  <c r="AS23" i="51"/>
  <c r="AT23" i="51" s="1"/>
  <c r="AU23" i="51" s="1"/>
  <c r="W22" i="65" s="1"/>
  <c r="AI22" i="65" s="1"/>
  <c r="BW23" i="51"/>
  <c r="BX23" i="51" s="1"/>
  <c r="BY23" i="51" s="1"/>
  <c r="AB22" i="65" s="1"/>
  <c r="AN22" i="65" s="1"/>
  <c r="BK23" i="51"/>
  <c r="BL23" i="51" s="1"/>
  <c r="BM23" i="51" s="1"/>
  <c r="Z22" i="65" s="1"/>
  <c r="AL22" i="65" s="1"/>
  <c r="O23" i="51"/>
  <c r="P23" i="51" s="1"/>
  <c r="AU144" i="6"/>
  <c r="W143" i="63" s="1"/>
  <c r="AI143" i="63" s="1"/>
  <c r="O144" i="53"/>
  <c r="P144" i="53" s="1"/>
  <c r="W128" i="6"/>
  <c r="S127" i="63" s="1"/>
  <c r="AE127" i="63" s="1"/>
  <c r="G128" i="53"/>
  <c r="H128" i="53" s="1"/>
  <c r="BG144" i="6"/>
  <c r="Y143" i="63" s="1"/>
  <c r="AK143" i="63" s="1"/>
  <c r="S144" i="53"/>
  <c r="T144" i="53" s="1"/>
  <c r="CE5" i="6"/>
  <c r="AC4" i="63" s="1"/>
  <c r="AA5" i="53"/>
  <c r="AB5" i="53" s="1"/>
  <c r="BA27" i="6"/>
  <c r="X26" i="63" s="1"/>
  <c r="AJ26" i="63" s="1"/>
  <c r="Q27" i="53"/>
  <c r="R27" i="53" s="1"/>
  <c r="AY133" i="51"/>
  <c r="AZ133" i="51" s="1"/>
  <c r="BA133" i="51" s="1"/>
  <c r="X132" i="65" s="1"/>
  <c r="AJ132" i="65" s="1"/>
  <c r="BE133" i="51"/>
  <c r="BF133" i="51" s="1"/>
  <c r="BG133" i="51" s="1"/>
  <c r="Y132" i="65" s="1"/>
  <c r="AK132" i="65" s="1"/>
  <c r="CC133" i="51"/>
  <c r="CD133" i="51" s="1"/>
  <c r="CE133" i="51" s="1"/>
  <c r="AC132" i="65" s="1"/>
  <c r="AO132" i="65" s="1"/>
  <c r="BQ133" i="51"/>
  <c r="BR133" i="51" s="1"/>
  <c r="BS133" i="51" s="1"/>
  <c r="AA132" i="65" s="1"/>
  <c r="AM132" i="65" s="1"/>
  <c r="AS133" i="51"/>
  <c r="AT133" i="51" s="1"/>
  <c r="AU133" i="51" s="1"/>
  <c r="W132" i="65" s="1"/>
  <c r="AI132" i="65" s="1"/>
  <c r="AA133" i="51"/>
  <c r="AB133" i="51" s="1"/>
  <c r="AC133" i="51" s="1"/>
  <c r="T132" i="65" s="1"/>
  <c r="AF132" i="65" s="1"/>
  <c r="BK133" i="51"/>
  <c r="BL133" i="51" s="1"/>
  <c r="BM133" i="51" s="1"/>
  <c r="Z132" i="65" s="1"/>
  <c r="AL132" i="65" s="1"/>
  <c r="AM133" i="51"/>
  <c r="AN133" i="51" s="1"/>
  <c r="AO133" i="51" s="1"/>
  <c r="V132" i="65" s="1"/>
  <c r="AH132" i="65" s="1"/>
  <c r="U133" i="51"/>
  <c r="V133" i="51" s="1"/>
  <c r="W133" i="51" s="1"/>
  <c r="S132" i="65" s="1"/>
  <c r="AE132" i="65" s="1"/>
  <c r="AG133" i="51"/>
  <c r="AH133" i="51" s="1"/>
  <c r="AI133" i="51" s="1"/>
  <c r="U132" i="65" s="1"/>
  <c r="AG132" i="65" s="1"/>
  <c r="BW133" i="51"/>
  <c r="BX133" i="51" s="1"/>
  <c r="BY133" i="51" s="1"/>
  <c r="AB132" i="65" s="1"/>
  <c r="AN132" i="65" s="1"/>
  <c r="O133" i="51"/>
  <c r="P133" i="51" s="1"/>
  <c r="J23" i="80"/>
  <c r="N23" i="80"/>
  <c r="O23" i="80" s="1"/>
  <c r="J52" i="80"/>
  <c r="N52" i="80"/>
  <c r="O52" i="80" s="1"/>
  <c r="AA128" i="53"/>
  <c r="AB128" i="53" s="1"/>
  <c r="CE128" i="6"/>
  <c r="AC127" i="63" s="1"/>
  <c r="AO127" i="63" s="1"/>
  <c r="J127" i="80"/>
  <c r="N127" i="80"/>
  <c r="O127" i="80" s="1"/>
  <c r="AM34" i="51"/>
  <c r="AN34" i="51" s="1"/>
  <c r="AO34" i="51" s="1"/>
  <c r="V33" i="65" s="1"/>
  <c r="AH33" i="65" s="1"/>
  <c r="BK34" i="51"/>
  <c r="BL34" i="51" s="1"/>
  <c r="BM34" i="51" s="1"/>
  <c r="Z33" i="65" s="1"/>
  <c r="AL33" i="65" s="1"/>
  <c r="AS34" i="51"/>
  <c r="AT34" i="51" s="1"/>
  <c r="AU34" i="51" s="1"/>
  <c r="W33" i="65" s="1"/>
  <c r="AI33" i="65" s="1"/>
  <c r="BW34" i="51"/>
  <c r="BX34" i="51" s="1"/>
  <c r="BY34" i="51" s="1"/>
  <c r="AB33" i="65" s="1"/>
  <c r="AN33" i="65" s="1"/>
  <c r="U34" i="51"/>
  <c r="V34" i="51" s="1"/>
  <c r="W34" i="51" s="1"/>
  <c r="S33" i="65" s="1"/>
  <c r="AE33" i="65" s="1"/>
  <c r="AY34" i="51"/>
  <c r="AZ34" i="51" s="1"/>
  <c r="BA34" i="51" s="1"/>
  <c r="X33" i="65" s="1"/>
  <c r="AJ33" i="65" s="1"/>
  <c r="BE34" i="51"/>
  <c r="BF34" i="51" s="1"/>
  <c r="BG34" i="51" s="1"/>
  <c r="Y33" i="65" s="1"/>
  <c r="AK33" i="65" s="1"/>
  <c r="AG34" i="51"/>
  <c r="AH34" i="51" s="1"/>
  <c r="AI34" i="51" s="1"/>
  <c r="U33" i="65" s="1"/>
  <c r="AG33" i="65" s="1"/>
  <c r="CC34" i="51"/>
  <c r="CD34" i="51" s="1"/>
  <c r="CE34" i="51" s="1"/>
  <c r="AC33" i="65" s="1"/>
  <c r="AO33" i="65" s="1"/>
  <c r="BQ34" i="51"/>
  <c r="BR34" i="51" s="1"/>
  <c r="BS34" i="51" s="1"/>
  <c r="AA33" i="65" s="1"/>
  <c r="AM33" i="65" s="1"/>
  <c r="AA34" i="51"/>
  <c r="AB34" i="51" s="1"/>
  <c r="AC34" i="51" s="1"/>
  <c r="T33" i="65" s="1"/>
  <c r="AF33" i="65" s="1"/>
  <c r="O34" i="51"/>
  <c r="P34" i="51" s="1"/>
  <c r="AU84" i="6"/>
  <c r="W83" i="63" s="1"/>
  <c r="AI83" i="63" s="1"/>
  <c r="O84" i="53"/>
  <c r="P84" i="53" s="1"/>
  <c r="AC20" i="6"/>
  <c r="T19" i="63" s="1"/>
  <c r="AF19" i="63" s="1"/>
  <c r="I20" i="53"/>
  <c r="J20" i="53" s="1"/>
  <c r="AC116" i="6"/>
  <c r="T115" i="63" s="1"/>
  <c r="AF115" i="63" s="1"/>
  <c r="I116" i="53"/>
  <c r="J116" i="53" s="1"/>
  <c r="AO58" i="6"/>
  <c r="V57" i="63" s="1"/>
  <c r="AH57" i="63" s="1"/>
  <c r="M58" i="53"/>
  <c r="N58" i="53" s="1"/>
  <c r="BS129" i="6"/>
  <c r="AA128" i="63" s="1"/>
  <c r="AM128" i="63" s="1"/>
  <c r="W129" i="53"/>
  <c r="X129" i="53" s="1"/>
  <c r="N40" i="80"/>
  <c r="O40" i="80" s="1"/>
  <c r="J40" i="80"/>
  <c r="AO30" i="6"/>
  <c r="V29" i="63" s="1"/>
  <c r="AH29" i="63" s="1"/>
  <c r="M30" i="53"/>
  <c r="N30" i="53" s="1"/>
  <c r="J37" i="80"/>
  <c r="N37" i="80"/>
  <c r="O37" i="80" s="1"/>
  <c r="AO25" i="6"/>
  <c r="V24" i="63" s="1"/>
  <c r="AH24" i="63" s="1"/>
  <c r="M25" i="53"/>
  <c r="N25" i="53" s="1"/>
  <c r="AA135" i="53"/>
  <c r="AB135" i="53" s="1"/>
  <c r="CE135" i="6"/>
  <c r="AC134" i="63" s="1"/>
  <c r="AO134" i="63" s="1"/>
  <c r="AI101" i="6"/>
  <c r="U100" i="63" s="1"/>
  <c r="AG100" i="63" s="1"/>
  <c r="K101" i="53"/>
  <c r="L101" i="53" s="1"/>
  <c r="AI15" i="6"/>
  <c r="U14" i="63" s="1"/>
  <c r="AG14" i="63" s="1"/>
  <c r="K15" i="53"/>
  <c r="L15" i="53" s="1"/>
  <c r="W118" i="6"/>
  <c r="S117" i="63" s="1"/>
  <c r="AE117" i="63" s="1"/>
  <c r="G118" i="53"/>
  <c r="H118" i="53" s="1"/>
  <c r="BG132" i="6"/>
  <c r="Y131" i="63" s="1"/>
  <c r="AK131" i="63" s="1"/>
  <c r="S132" i="53"/>
  <c r="T132" i="53" s="1"/>
  <c r="AQ76" i="55"/>
  <c r="AR76" i="55" s="1"/>
  <c r="AS76" i="55" s="1"/>
  <c r="U75" i="68" s="1"/>
  <c r="AG75" i="68" s="1"/>
  <c r="BU76" i="55"/>
  <c r="BV76" i="55" s="1"/>
  <c r="BW76" i="55" s="1"/>
  <c r="Z75" i="68" s="1"/>
  <c r="AL75" i="68" s="1"/>
  <c r="AK76" i="55"/>
  <c r="AL76" i="55" s="1"/>
  <c r="AM76" i="55" s="1"/>
  <c r="T75" i="68" s="1"/>
  <c r="AF75" i="68" s="1"/>
  <c r="S76" i="55"/>
  <c r="T76" i="55" s="1"/>
  <c r="U76" i="55" s="1"/>
  <c r="Q75" i="68" s="1"/>
  <c r="AC75" i="68" s="1"/>
  <c r="BI76" i="55"/>
  <c r="BJ76" i="55" s="1"/>
  <c r="BK76" i="55" s="1"/>
  <c r="X75" i="68" s="1"/>
  <c r="AJ75" i="68" s="1"/>
  <c r="Y76" i="55"/>
  <c r="Z76" i="55" s="1"/>
  <c r="AA76" i="55" s="1"/>
  <c r="R75" i="68" s="1"/>
  <c r="AD75" i="68" s="1"/>
  <c r="AW76" i="55"/>
  <c r="AX76" i="55" s="1"/>
  <c r="AY76" i="55" s="1"/>
  <c r="V75" i="68" s="1"/>
  <c r="AH75" i="68" s="1"/>
  <c r="AE76" i="55"/>
  <c r="AF76" i="55" s="1"/>
  <c r="AG76" i="55" s="1"/>
  <c r="S75" i="68" s="1"/>
  <c r="AE75" i="68" s="1"/>
  <c r="BC76" i="55"/>
  <c r="BD76" i="55" s="1"/>
  <c r="BE76" i="55" s="1"/>
  <c r="W75" i="68" s="1"/>
  <c r="AI75" i="68" s="1"/>
  <c r="CA76" i="55"/>
  <c r="CB76" i="55" s="1"/>
  <c r="CC76" i="55" s="1"/>
  <c r="AA75" i="68" s="1"/>
  <c r="AM75" i="68" s="1"/>
  <c r="BO76" i="55"/>
  <c r="BP76" i="55" s="1"/>
  <c r="BQ76" i="55" s="1"/>
  <c r="Y75" i="68" s="1"/>
  <c r="AK75" i="68" s="1"/>
  <c r="M76" i="55"/>
  <c r="N76" i="55" s="1"/>
  <c r="O76" i="55" s="1"/>
  <c r="Y114" i="55"/>
  <c r="Z114" i="55" s="1"/>
  <c r="AA114" i="55" s="1"/>
  <c r="R113" i="68" s="1"/>
  <c r="AD113" i="68" s="1"/>
  <c r="BU114" i="55"/>
  <c r="BV114" i="55" s="1"/>
  <c r="BW114" i="55" s="1"/>
  <c r="Z113" i="68" s="1"/>
  <c r="AL113" i="68" s="1"/>
  <c r="BC114" i="55"/>
  <c r="BD114" i="55" s="1"/>
  <c r="BE114" i="55" s="1"/>
  <c r="W113" i="68" s="1"/>
  <c r="AI113" i="68" s="1"/>
  <c r="CA114" i="55"/>
  <c r="CB114" i="55" s="1"/>
  <c r="CC114" i="55" s="1"/>
  <c r="AA113" i="68" s="1"/>
  <c r="AM113" i="68" s="1"/>
  <c r="BI114" i="55"/>
  <c r="BJ114" i="55" s="1"/>
  <c r="BK114" i="55" s="1"/>
  <c r="X113" i="68" s="1"/>
  <c r="AJ113" i="68" s="1"/>
  <c r="S114" i="55"/>
  <c r="T114" i="55" s="1"/>
  <c r="U114" i="55" s="1"/>
  <c r="Q113" i="68" s="1"/>
  <c r="AC113" i="68" s="1"/>
  <c r="AQ114" i="55"/>
  <c r="AR114" i="55" s="1"/>
  <c r="AS114" i="55" s="1"/>
  <c r="U113" i="68" s="1"/>
  <c r="AG113" i="68" s="1"/>
  <c r="AE114" i="55"/>
  <c r="AF114" i="55" s="1"/>
  <c r="AG114" i="55" s="1"/>
  <c r="S113" i="68" s="1"/>
  <c r="AE113" i="68" s="1"/>
  <c r="AK114" i="55"/>
  <c r="AL114" i="55" s="1"/>
  <c r="AM114" i="55" s="1"/>
  <c r="T113" i="68" s="1"/>
  <c r="AF113" i="68" s="1"/>
  <c r="M114" i="55"/>
  <c r="N114" i="55" s="1"/>
  <c r="O114" i="55" s="1"/>
  <c r="BO114" i="55"/>
  <c r="BP114" i="55" s="1"/>
  <c r="BQ114" i="55" s="1"/>
  <c r="Y113" i="68" s="1"/>
  <c r="AK113" i="68" s="1"/>
  <c r="AW114" i="55"/>
  <c r="AX114" i="55" s="1"/>
  <c r="AY114" i="55" s="1"/>
  <c r="V113" i="68" s="1"/>
  <c r="AH113" i="68" s="1"/>
  <c r="R127" i="63"/>
  <c r="AD127" i="63" s="1"/>
  <c r="G129" i="56"/>
  <c r="Q127" i="63"/>
  <c r="BC33" i="55"/>
  <c r="BD33" i="55" s="1"/>
  <c r="BE33" i="55" s="1"/>
  <c r="W32" i="68" s="1"/>
  <c r="AI32" i="68" s="1"/>
  <c r="BO33" i="55"/>
  <c r="BP33" i="55" s="1"/>
  <c r="BQ33" i="55" s="1"/>
  <c r="Y32" i="68" s="1"/>
  <c r="AK32" i="68" s="1"/>
  <c r="AW33" i="55"/>
  <c r="AX33" i="55" s="1"/>
  <c r="AY33" i="55" s="1"/>
  <c r="V32" i="68" s="1"/>
  <c r="AH32" i="68" s="1"/>
  <c r="BI33" i="55"/>
  <c r="BJ33" i="55" s="1"/>
  <c r="BK33" i="55" s="1"/>
  <c r="X32" i="68" s="1"/>
  <c r="AJ32" i="68" s="1"/>
  <c r="AQ33" i="55"/>
  <c r="AR33" i="55" s="1"/>
  <c r="AS33" i="55" s="1"/>
  <c r="U32" i="68" s="1"/>
  <c r="AG32" i="68" s="1"/>
  <c r="AK33" i="55"/>
  <c r="AL33" i="55" s="1"/>
  <c r="AM33" i="55" s="1"/>
  <c r="T32" i="68" s="1"/>
  <c r="AF32" i="68" s="1"/>
  <c r="BU33" i="55"/>
  <c r="BV33" i="55" s="1"/>
  <c r="BW33" i="55" s="1"/>
  <c r="Z32" i="68" s="1"/>
  <c r="AL32" i="68" s="1"/>
  <c r="Y33" i="55"/>
  <c r="Z33" i="55" s="1"/>
  <c r="AA33" i="55" s="1"/>
  <c r="R32" i="68" s="1"/>
  <c r="AD32" i="68" s="1"/>
  <c r="AE33" i="55"/>
  <c r="AF33" i="55" s="1"/>
  <c r="AG33" i="55" s="1"/>
  <c r="S32" i="68" s="1"/>
  <c r="AE32" i="68" s="1"/>
  <c r="S33" i="55"/>
  <c r="T33" i="55" s="1"/>
  <c r="U33" i="55" s="1"/>
  <c r="Q32" i="68" s="1"/>
  <c r="AC32" i="68" s="1"/>
  <c r="CA33" i="55"/>
  <c r="CB33" i="55" s="1"/>
  <c r="CC33" i="55" s="1"/>
  <c r="AA32" i="68" s="1"/>
  <c r="AM32" i="68" s="1"/>
  <c r="M33" i="55"/>
  <c r="N33" i="55" s="1"/>
  <c r="O33" i="55" s="1"/>
  <c r="W45" i="6"/>
  <c r="S44" i="63" s="1"/>
  <c r="AE44" i="63" s="1"/>
  <c r="G45" i="53"/>
  <c r="H45" i="53" s="1"/>
  <c r="AO89" i="6"/>
  <c r="V88" i="63" s="1"/>
  <c r="AH88" i="63" s="1"/>
  <c r="M89" i="53"/>
  <c r="N89" i="53" s="1"/>
  <c r="J26" i="80"/>
  <c r="N26" i="80"/>
  <c r="O26" i="80" s="1"/>
  <c r="F329" i="56"/>
  <c r="F25" i="53"/>
  <c r="BG124" i="6"/>
  <c r="Y123" i="63" s="1"/>
  <c r="AK123" i="63" s="1"/>
  <c r="S124" i="53"/>
  <c r="T124" i="53" s="1"/>
  <c r="N46" i="80"/>
  <c r="O46" i="80" s="1"/>
  <c r="J46" i="80"/>
  <c r="AU70" i="6"/>
  <c r="W69" i="63" s="1"/>
  <c r="AI69" i="63" s="1"/>
  <c r="O70" i="53"/>
  <c r="P70" i="53" s="1"/>
  <c r="BY73" i="6"/>
  <c r="AB72" i="63" s="1"/>
  <c r="AN72" i="63" s="1"/>
  <c r="Y73" i="53"/>
  <c r="Z73" i="53" s="1"/>
  <c r="AO142" i="6"/>
  <c r="V141" i="63" s="1"/>
  <c r="AH141" i="63" s="1"/>
  <c r="M142" i="53"/>
  <c r="N142" i="53" s="1"/>
  <c r="AA40" i="53"/>
  <c r="AB40" i="53" s="1"/>
  <c r="CE40" i="6"/>
  <c r="AC39" i="63" s="1"/>
  <c r="AO39" i="63" s="1"/>
  <c r="AI22" i="6"/>
  <c r="U21" i="63" s="1"/>
  <c r="AG21" i="63" s="1"/>
  <c r="L22" i="53"/>
  <c r="J44" i="80"/>
  <c r="N44" i="80"/>
  <c r="O44" i="80" s="1"/>
  <c r="BU143" i="55"/>
  <c r="BV143" i="55" s="1"/>
  <c r="BW143" i="55" s="1"/>
  <c r="Z142" i="68" s="1"/>
  <c r="AL142" i="68" s="1"/>
  <c r="AE143" i="55"/>
  <c r="AF143" i="55" s="1"/>
  <c r="AG143" i="55" s="1"/>
  <c r="S142" i="68" s="1"/>
  <c r="AE142" i="68" s="1"/>
  <c r="S143" i="55"/>
  <c r="T143" i="55" s="1"/>
  <c r="U143" i="55" s="1"/>
  <c r="Q142" i="68" s="1"/>
  <c r="AC142" i="68" s="1"/>
  <c r="Y143" i="55"/>
  <c r="Z143" i="55" s="1"/>
  <c r="AA143" i="55" s="1"/>
  <c r="R142" i="68" s="1"/>
  <c r="AD142" i="68" s="1"/>
  <c r="BI143" i="55"/>
  <c r="BJ143" i="55" s="1"/>
  <c r="BK143" i="55" s="1"/>
  <c r="X142" i="68" s="1"/>
  <c r="AJ142" i="68" s="1"/>
  <c r="CA143" i="55"/>
  <c r="CB143" i="55" s="1"/>
  <c r="CC143" i="55" s="1"/>
  <c r="AA142" i="68" s="1"/>
  <c r="AM142" i="68" s="1"/>
  <c r="AW143" i="55"/>
  <c r="AX143" i="55" s="1"/>
  <c r="AY143" i="55" s="1"/>
  <c r="V142" i="68" s="1"/>
  <c r="AH142" i="68" s="1"/>
  <c r="AK143" i="55"/>
  <c r="AL143" i="55" s="1"/>
  <c r="AM143" i="55" s="1"/>
  <c r="T142" i="68" s="1"/>
  <c r="AF142" i="68" s="1"/>
  <c r="BO143" i="55"/>
  <c r="BP143" i="55" s="1"/>
  <c r="BQ143" i="55" s="1"/>
  <c r="Y142" i="68" s="1"/>
  <c r="AK142" i="68" s="1"/>
  <c r="BC143" i="55"/>
  <c r="BD143" i="55" s="1"/>
  <c r="BE143" i="55" s="1"/>
  <c r="W142" i="68" s="1"/>
  <c r="AI142" i="68" s="1"/>
  <c r="AQ143" i="55"/>
  <c r="AR143" i="55" s="1"/>
  <c r="AS143" i="55" s="1"/>
  <c r="U142" i="68" s="1"/>
  <c r="AG142" i="68" s="1"/>
  <c r="M143" i="55"/>
  <c r="N143" i="55" s="1"/>
  <c r="O143" i="55" s="1"/>
  <c r="AA125" i="51"/>
  <c r="AB125" i="51" s="1"/>
  <c r="AC125" i="51" s="1"/>
  <c r="T124" i="65" s="1"/>
  <c r="AF124" i="65" s="1"/>
  <c r="BK125" i="51"/>
  <c r="BL125" i="51" s="1"/>
  <c r="BM125" i="51" s="1"/>
  <c r="Z124" i="65" s="1"/>
  <c r="AL124" i="65" s="1"/>
  <c r="U125" i="51"/>
  <c r="V125" i="51" s="1"/>
  <c r="W125" i="51" s="1"/>
  <c r="S124" i="65" s="1"/>
  <c r="AE124" i="65" s="1"/>
  <c r="AG125" i="51"/>
  <c r="AH125" i="51" s="1"/>
  <c r="AI125" i="51" s="1"/>
  <c r="U124" i="65" s="1"/>
  <c r="AG124" i="65" s="1"/>
  <c r="BW125" i="51"/>
  <c r="BX125" i="51" s="1"/>
  <c r="BY125" i="51" s="1"/>
  <c r="AB124" i="65" s="1"/>
  <c r="AN124" i="65" s="1"/>
  <c r="BQ125" i="51"/>
  <c r="BR125" i="51" s="1"/>
  <c r="BS125" i="51" s="1"/>
  <c r="AA124" i="65" s="1"/>
  <c r="AM124" i="65" s="1"/>
  <c r="CC125" i="51"/>
  <c r="CD125" i="51" s="1"/>
  <c r="CE125" i="51" s="1"/>
  <c r="AC124" i="65" s="1"/>
  <c r="AO124" i="65" s="1"/>
  <c r="BE125" i="51"/>
  <c r="BF125" i="51" s="1"/>
  <c r="BG125" i="51" s="1"/>
  <c r="Y124" i="65" s="1"/>
  <c r="AK124" i="65" s="1"/>
  <c r="AM125" i="51"/>
  <c r="AN125" i="51" s="1"/>
  <c r="AO125" i="51" s="1"/>
  <c r="V124" i="65" s="1"/>
  <c r="AH124" i="65" s="1"/>
  <c r="AS125" i="51"/>
  <c r="AT125" i="51" s="1"/>
  <c r="AU125" i="51" s="1"/>
  <c r="W124" i="65" s="1"/>
  <c r="AI124" i="65" s="1"/>
  <c r="AY125" i="51"/>
  <c r="AZ125" i="51" s="1"/>
  <c r="BA125" i="51" s="1"/>
  <c r="X124" i="65" s="1"/>
  <c r="AJ124" i="65" s="1"/>
  <c r="O125" i="51"/>
  <c r="P125" i="51" s="1"/>
  <c r="AI100" i="6"/>
  <c r="U99" i="63" s="1"/>
  <c r="AG99" i="63" s="1"/>
  <c r="K100" i="53"/>
  <c r="L100" i="53" s="1"/>
  <c r="AI29" i="6"/>
  <c r="U28" i="63" s="1"/>
  <c r="AG28" i="63" s="1"/>
  <c r="K29" i="53"/>
  <c r="L29" i="53" s="1"/>
  <c r="BG23" i="6"/>
  <c r="Y22" i="63" s="1"/>
  <c r="AK22" i="63" s="1"/>
  <c r="S23" i="53"/>
  <c r="T23" i="53" s="1"/>
  <c r="AM121" i="51"/>
  <c r="AN121" i="51" s="1"/>
  <c r="AO121" i="51" s="1"/>
  <c r="V120" i="65" s="1"/>
  <c r="AH120" i="65" s="1"/>
  <c r="BQ121" i="51"/>
  <c r="BR121" i="51" s="1"/>
  <c r="BS121" i="51" s="1"/>
  <c r="AA120" i="65" s="1"/>
  <c r="AM120" i="65" s="1"/>
  <c r="CC121" i="51"/>
  <c r="CD121" i="51" s="1"/>
  <c r="CE121" i="51" s="1"/>
  <c r="AC120" i="65" s="1"/>
  <c r="AO120" i="65" s="1"/>
  <c r="BK121" i="51"/>
  <c r="BL121" i="51" s="1"/>
  <c r="BM121" i="51" s="1"/>
  <c r="Z120" i="65" s="1"/>
  <c r="AL120" i="65" s="1"/>
  <c r="AY121" i="51"/>
  <c r="AZ121" i="51" s="1"/>
  <c r="BA121" i="51" s="1"/>
  <c r="X120" i="65" s="1"/>
  <c r="AJ120" i="65" s="1"/>
  <c r="AG121" i="51"/>
  <c r="AH121" i="51" s="1"/>
  <c r="AI121" i="51" s="1"/>
  <c r="U120" i="65" s="1"/>
  <c r="AG120" i="65" s="1"/>
  <c r="BE121" i="51"/>
  <c r="BF121" i="51" s="1"/>
  <c r="BG121" i="51" s="1"/>
  <c r="Y120" i="65" s="1"/>
  <c r="AK120" i="65" s="1"/>
  <c r="AS121" i="51"/>
  <c r="AT121" i="51" s="1"/>
  <c r="AU121" i="51" s="1"/>
  <c r="W120" i="65" s="1"/>
  <c r="AI120" i="65" s="1"/>
  <c r="AA121" i="51"/>
  <c r="AB121" i="51" s="1"/>
  <c r="AC121" i="51" s="1"/>
  <c r="T120" i="65" s="1"/>
  <c r="AF120" i="65" s="1"/>
  <c r="U121" i="51"/>
  <c r="V121" i="51" s="1"/>
  <c r="W121" i="51" s="1"/>
  <c r="S120" i="65" s="1"/>
  <c r="AE120" i="65" s="1"/>
  <c r="BW121" i="51"/>
  <c r="BX121" i="51" s="1"/>
  <c r="BY121" i="51" s="1"/>
  <c r="AB120" i="65" s="1"/>
  <c r="AN120" i="65" s="1"/>
  <c r="O121" i="51"/>
  <c r="P121" i="51" s="1"/>
  <c r="BY44" i="6"/>
  <c r="AB43" i="63" s="1"/>
  <c r="AN43" i="63" s="1"/>
  <c r="Y44" i="53"/>
  <c r="Z44" i="53" s="1"/>
  <c r="AU63" i="6"/>
  <c r="W62" i="63" s="1"/>
  <c r="AI62" i="63" s="1"/>
  <c r="O63" i="53"/>
  <c r="P63" i="53" s="1"/>
  <c r="AA143" i="53"/>
  <c r="AB143" i="53" s="1"/>
  <c r="CE143" i="6"/>
  <c r="AC142" i="63" s="1"/>
  <c r="AO142" i="63" s="1"/>
  <c r="J72" i="80"/>
  <c r="N72" i="80"/>
  <c r="O72" i="80" s="1"/>
  <c r="AU117" i="6"/>
  <c r="W116" i="63" s="1"/>
  <c r="AI116" i="63" s="1"/>
  <c r="O117" i="53"/>
  <c r="P117" i="53" s="1"/>
  <c r="AC57" i="6"/>
  <c r="T56" i="63" s="1"/>
  <c r="AF56" i="63" s="1"/>
  <c r="I57" i="53"/>
  <c r="J57" i="53" s="1"/>
  <c r="W81" i="6"/>
  <c r="S80" i="63" s="1"/>
  <c r="AE80" i="63" s="1"/>
  <c r="G81" i="53"/>
  <c r="H81" i="53" s="1"/>
  <c r="BG98" i="6"/>
  <c r="Y97" i="63" s="1"/>
  <c r="AK97" i="63" s="1"/>
  <c r="S98" i="53"/>
  <c r="T98" i="53" s="1"/>
  <c r="AC76" i="6"/>
  <c r="T75" i="63" s="1"/>
  <c r="AF75" i="63" s="1"/>
  <c r="I76" i="53"/>
  <c r="J76" i="53" s="1"/>
  <c r="BY75" i="6"/>
  <c r="AB74" i="63" s="1"/>
  <c r="AN74" i="63" s="1"/>
  <c r="Y75" i="53"/>
  <c r="Z75" i="53" s="1"/>
  <c r="AU90" i="6"/>
  <c r="W89" i="63" s="1"/>
  <c r="AI89" i="63" s="1"/>
  <c r="O90" i="53"/>
  <c r="P90" i="53" s="1"/>
  <c r="AG78" i="51"/>
  <c r="AH78" i="51" s="1"/>
  <c r="AI78" i="51" s="1"/>
  <c r="U77" i="65" s="1"/>
  <c r="AG77" i="65" s="1"/>
  <c r="AM78" i="51"/>
  <c r="AN78" i="51" s="1"/>
  <c r="AO78" i="51" s="1"/>
  <c r="V77" i="65" s="1"/>
  <c r="AH77" i="65" s="1"/>
  <c r="U78" i="51"/>
  <c r="V78" i="51" s="1"/>
  <c r="W78" i="51" s="1"/>
  <c r="S77" i="65" s="1"/>
  <c r="AE77" i="65" s="1"/>
  <c r="BW78" i="51"/>
  <c r="BX78" i="51" s="1"/>
  <c r="BY78" i="51" s="1"/>
  <c r="AB77" i="65" s="1"/>
  <c r="AN77" i="65" s="1"/>
  <c r="AS78" i="51"/>
  <c r="AT78" i="51" s="1"/>
  <c r="AU78" i="51" s="1"/>
  <c r="W77" i="65" s="1"/>
  <c r="AI77" i="65" s="1"/>
  <c r="AA78" i="51"/>
  <c r="AB78" i="51" s="1"/>
  <c r="AC78" i="51" s="1"/>
  <c r="T77" i="65" s="1"/>
  <c r="AF77" i="65" s="1"/>
  <c r="BQ78" i="51"/>
  <c r="BR78" i="51" s="1"/>
  <c r="BS78" i="51" s="1"/>
  <c r="AA77" i="65" s="1"/>
  <c r="AM77" i="65" s="1"/>
  <c r="AY78" i="51"/>
  <c r="AZ78" i="51" s="1"/>
  <c r="BA78" i="51" s="1"/>
  <c r="X77" i="65" s="1"/>
  <c r="AJ77" i="65" s="1"/>
  <c r="CC78" i="51"/>
  <c r="CD78" i="51" s="1"/>
  <c r="CE78" i="51" s="1"/>
  <c r="AC77" i="65" s="1"/>
  <c r="AO77" i="65" s="1"/>
  <c r="BE78" i="51"/>
  <c r="BF78" i="51" s="1"/>
  <c r="BG78" i="51" s="1"/>
  <c r="Y77" i="65" s="1"/>
  <c r="AK77" i="65" s="1"/>
  <c r="BK78" i="51"/>
  <c r="BL78" i="51" s="1"/>
  <c r="BM78" i="51" s="1"/>
  <c r="Z77" i="65" s="1"/>
  <c r="AL77" i="65" s="1"/>
  <c r="O78" i="51"/>
  <c r="P78" i="51" s="1"/>
  <c r="AA111" i="51"/>
  <c r="AB111" i="51" s="1"/>
  <c r="AC111" i="51" s="1"/>
  <c r="T110" i="65" s="1"/>
  <c r="AF110" i="65" s="1"/>
  <c r="BW111" i="51"/>
  <c r="BX111" i="51" s="1"/>
  <c r="BY111" i="51" s="1"/>
  <c r="AB110" i="65" s="1"/>
  <c r="AN110" i="65" s="1"/>
  <c r="CC111" i="51"/>
  <c r="CD111" i="51" s="1"/>
  <c r="CE111" i="51" s="1"/>
  <c r="AC110" i="65" s="1"/>
  <c r="AO110" i="65" s="1"/>
  <c r="AS111" i="51"/>
  <c r="AT111" i="51" s="1"/>
  <c r="AU111" i="51" s="1"/>
  <c r="W110" i="65" s="1"/>
  <c r="AI110" i="65" s="1"/>
  <c r="U111" i="51"/>
  <c r="V111" i="51" s="1"/>
  <c r="W111" i="51" s="1"/>
  <c r="S110" i="65" s="1"/>
  <c r="AE110" i="65" s="1"/>
  <c r="AG111" i="51"/>
  <c r="AH111" i="51" s="1"/>
  <c r="AI111" i="51" s="1"/>
  <c r="U110" i="65" s="1"/>
  <c r="AG110" i="65" s="1"/>
  <c r="AM111" i="51"/>
  <c r="AN111" i="51" s="1"/>
  <c r="AO111" i="51" s="1"/>
  <c r="V110" i="65" s="1"/>
  <c r="AH110" i="65" s="1"/>
  <c r="BE111" i="51"/>
  <c r="BF111" i="51" s="1"/>
  <c r="BG111" i="51" s="1"/>
  <c r="Y110" i="65" s="1"/>
  <c r="AK110" i="65" s="1"/>
  <c r="BK111" i="51"/>
  <c r="BL111" i="51" s="1"/>
  <c r="BM111" i="51" s="1"/>
  <c r="Z110" i="65" s="1"/>
  <c r="AL110" i="65" s="1"/>
  <c r="BQ111" i="51"/>
  <c r="BR111" i="51" s="1"/>
  <c r="BS111" i="51" s="1"/>
  <c r="AA110" i="65" s="1"/>
  <c r="AM110" i="65" s="1"/>
  <c r="AY111" i="51"/>
  <c r="AZ111" i="51" s="1"/>
  <c r="BA111" i="51" s="1"/>
  <c r="X110" i="65" s="1"/>
  <c r="AJ110" i="65" s="1"/>
  <c r="O111" i="51"/>
  <c r="P111" i="51" s="1"/>
  <c r="BA130" i="6"/>
  <c r="X129" i="63" s="1"/>
  <c r="AJ129" i="63" s="1"/>
  <c r="Q130" i="53"/>
  <c r="R130" i="53" s="1"/>
  <c r="AU31" i="6"/>
  <c r="W30" i="63" s="1"/>
  <c r="AI30" i="63" s="1"/>
  <c r="O31" i="53"/>
  <c r="P31" i="53" s="1"/>
  <c r="AC108" i="6"/>
  <c r="T107" i="63" s="1"/>
  <c r="AF107" i="63" s="1"/>
  <c r="I108" i="53"/>
  <c r="J108" i="53" s="1"/>
  <c r="BY95" i="6"/>
  <c r="AB94" i="63" s="1"/>
  <c r="AN94" i="63" s="1"/>
  <c r="Y95" i="53"/>
  <c r="Z95" i="53" s="1"/>
  <c r="BY53" i="6"/>
  <c r="AB52" i="63" s="1"/>
  <c r="AN52" i="63" s="1"/>
  <c r="Y53" i="53"/>
  <c r="Z53" i="53" s="1"/>
  <c r="AC14" i="6"/>
  <c r="T13" i="63" s="1"/>
  <c r="AF13" i="63" s="1"/>
  <c r="I14" i="53"/>
  <c r="J14" i="53" s="1"/>
  <c r="BS92" i="6"/>
  <c r="AA91" i="63" s="1"/>
  <c r="AM91" i="63" s="1"/>
  <c r="W92" i="53"/>
  <c r="X92" i="53" s="1"/>
  <c r="BS123" i="6"/>
  <c r="AA122" i="63" s="1"/>
  <c r="AM122" i="63" s="1"/>
  <c r="W123" i="53"/>
  <c r="X123" i="53" s="1"/>
  <c r="BM79" i="6"/>
  <c r="Z78" i="63" s="1"/>
  <c r="AL78" i="63" s="1"/>
  <c r="U79" i="53"/>
  <c r="V79" i="53" s="1"/>
  <c r="BA66" i="6"/>
  <c r="X65" i="63" s="1"/>
  <c r="AJ65" i="63" s="1"/>
  <c r="Q66" i="53"/>
  <c r="R66" i="53" s="1"/>
  <c r="G124" i="56"/>
  <c r="R122" i="63"/>
  <c r="AD122" i="63" s="1"/>
  <c r="Q122" i="63"/>
  <c r="AS48" i="51"/>
  <c r="AT48" i="51" s="1"/>
  <c r="AU48" i="51" s="1"/>
  <c r="W47" i="65" s="1"/>
  <c r="AI47" i="65" s="1"/>
  <c r="AA48" i="51"/>
  <c r="AB48" i="51" s="1"/>
  <c r="AC48" i="51" s="1"/>
  <c r="T47" i="65" s="1"/>
  <c r="AF47" i="65" s="1"/>
  <c r="AY48" i="51"/>
  <c r="AZ48" i="51" s="1"/>
  <c r="BA48" i="51" s="1"/>
  <c r="X47" i="65" s="1"/>
  <c r="AJ47" i="65" s="1"/>
  <c r="BE48" i="51"/>
  <c r="BF48" i="51" s="1"/>
  <c r="BG48" i="51" s="1"/>
  <c r="Y47" i="65" s="1"/>
  <c r="AK47" i="65" s="1"/>
  <c r="BQ48" i="51"/>
  <c r="BR48" i="51" s="1"/>
  <c r="BS48" i="51" s="1"/>
  <c r="AA47" i="65" s="1"/>
  <c r="AM47" i="65" s="1"/>
  <c r="AM48" i="51"/>
  <c r="AN48" i="51" s="1"/>
  <c r="AO48" i="51" s="1"/>
  <c r="V47" i="65" s="1"/>
  <c r="AH47" i="65" s="1"/>
  <c r="BK48" i="51"/>
  <c r="BL48" i="51" s="1"/>
  <c r="BM48" i="51" s="1"/>
  <c r="Z47" i="65" s="1"/>
  <c r="AL47" i="65" s="1"/>
  <c r="AG48" i="51"/>
  <c r="AH48" i="51" s="1"/>
  <c r="AI48" i="51" s="1"/>
  <c r="U47" i="65" s="1"/>
  <c r="AG47" i="65" s="1"/>
  <c r="CC48" i="51"/>
  <c r="CD48" i="51" s="1"/>
  <c r="CE48" i="51" s="1"/>
  <c r="AC47" i="65" s="1"/>
  <c r="AO47" i="65" s="1"/>
  <c r="U48" i="51"/>
  <c r="V48" i="51" s="1"/>
  <c r="W48" i="51" s="1"/>
  <c r="S47" i="65" s="1"/>
  <c r="AE47" i="65" s="1"/>
  <c r="BW48" i="51"/>
  <c r="BX48" i="51" s="1"/>
  <c r="BY48" i="51" s="1"/>
  <c r="AB47" i="65" s="1"/>
  <c r="AN47" i="65" s="1"/>
  <c r="O48" i="51"/>
  <c r="P48" i="51" s="1"/>
  <c r="BE64" i="51"/>
  <c r="BF64" i="51" s="1"/>
  <c r="BG64" i="51" s="1"/>
  <c r="Y63" i="65" s="1"/>
  <c r="AK63" i="65" s="1"/>
  <c r="AG64" i="51"/>
  <c r="AH64" i="51" s="1"/>
  <c r="AI64" i="51" s="1"/>
  <c r="U63" i="65" s="1"/>
  <c r="AG63" i="65" s="1"/>
  <c r="AY64" i="51"/>
  <c r="AZ64" i="51" s="1"/>
  <c r="BA64" i="51" s="1"/>
  <c r="X63" i="65" s="1"/>
  <c r="AJ63" i="65" s="1"/>
  <c r="BK64" i="51"/>
  <c r="BL64" i="51" s="1"/>
  <c r="BM64" i="51" s="1"/>
  <c r="Z63" i="65" s="1"/>
  <c r="AL63" i="65" s="1"/>
  <c r="CC64" i="51"/>
  <c r="CD64" i="51" s="1"/>
  <c r="CE64" i="51" s="1"/>
  <c r="AC63" i="65" s="1"/>
  <c r="AO63" i="65" s="1"/>
  <c r="AS64" i="51"/>
  <c r="AT64" i="51" s="1"/>
  <c r="AU64" i="51" s="1"/>
  <c r="W63" i="65" s="1"/>
  <c r="AI63" i="65" s="1"/>
  <c r="BW64" i="51"/>
  <c r="BX64" i="51" s="1"/>
  <c r="BY64" i="51" s="1"/>
  <c r="AB63" i="65" s="1"/>
  <c r="AN63" i="65" s="1"/>
  <c r="BQ64" i="51"/>
  <c r="BR64" i="51" s="1"/>
  <c r="BS64" i="51" s="1"/>
  <c r="AA63" i="65" s="1"/>
  <c r="AM63" i="65" s="1"/>
  <c r="AM64" i="51"/>
  <c r="AN64" i="51" s="1"/>
  <c r="AO64" i="51" s="1"/>
  <c r="V63" i="65" s="1"/>
  <c r="AH63" i="65" s="1"/>
  <c r="U64" i="51"/>
  <c r="V64" i="51" s="1"/>
  <c r="W64" i="51" s="1"/>
  <c r="S63" i="65" s="1"/>
  <c r="AE63" i="65" s="1"/>
  <c r="AA64" i="51"/>
  <c r="AB64" i="51" s="1"/>
  <c r="AC64" i="51" s="1"/>
  <c r="T63" i="65" s="1"/>
  <c r="AF63" i="65" s="1"/>
  <c r="O64" i="51"/>
  <c r="P64" i="51" s="1"/>
  <c r="BA149" i="6"/>
  <c r="X148" i="63" s="1"/>
  <c r="AJ148" i="63" s="1"/>
  <c r="Q149" i="53"/>
  <c r="R149" i="53" s="1"/>
  <c r="AI34" i="6"/>
  <c r="U33" i="63" s="1"/>
  <c r="AG33" i="63" s="1"/>
  <c r="K34" i="53"/>
  <c r="L34" i="53" s="1"/>
  <c r="AC48" i="6"/>
  <c r="T47" i="63" s="1"/>
  <c r="AF47" i="63" s="1"/>
  <c r="I48" i="53"/>
  <c r="J48" i="53" s="1"/>
  <c r="BM64" i="6"/>
  <c r="Z63" i="63" s="1"/>
  <c r="AL63" i="63" s="1"/>
  <c r="U64" i="53"/>
  <c r="V64" i="53" s="1"/>
  <c r="J100" i="80"/>
  <c r="N100" i="80"/>
  <c r="O100" i="80" s="1"/>
  <c r="BM68" i="6"/>
  <c r="Z67" i="63" s="1"/>
  <c r="AL67" i="63" s="1"/>
  <c r="U68" i="53"/>
  <c r="V68" i="53" s="1"/>
  <c r="BY137" i="6"/>
  <c r="AB136" i="63" s="1"/>
  <c r="AN136" i="63" s="1"/>
  <c r="Y137" i="53"/>
  <c r="Z137" i="53" s="1"/>
  <c r="J82" i="80"/>
  <c r="N82" i="80"/>
  <c r="O82" i="80" s="1"/>
  <c r="BS38" i="6"/>
  <c r="AA37" i="63" s="1"/>
  <c r="AM37" i="63" s="1"/>
  <c r="W38" i="53"/>
  <c r="X38" i="53" s="1"/>
  <c r="BS43" i="6"/>
  <c r="AA42" i="63" s="1"/>
  <c r="AM42" i="63" s="1"/>
  <c r="W43" i="53"/>
  <c r="X43" i="53" s="1"/>
  <c r="F423" i="56"/>
  <c r="F119" i="53"/>
  <c r="AO6" i="6"/>
  <c r="V5" i="63" s="1"/>
  <c r="M6" i="53"/>
  <c r="N6" i="53" s="1"/>
  <c r="AI17" i="6"/>
  <c r="U16" i="63" s="1"/>
  <c r="AG16" i="63" s="1"/>
  <c r="K17" i="53"/>
  <c r="L17" i="53" s="1"/>
  <c r="AI69" i="6"/>
  <c r="U68" i="63" s="1"/>
  <c r="AG68" i="63" s="1"/>
  <c r="K69" i="53"/>
  <c r="L69" i="53" s="1"/>
  <c r="BY114" i="6"/>
  <c r="AB113" i="63" s="1"/>
  <c r="AN113" i="63" s="1"/>
  <c r="Y114" i="53"/>
  <c r="Z114" i="53" s="1"/>
  <c r="J146" i="80"/>
  <c r="N146" i="80"/>
  <c r="O146" i="80" s="1"/>
  <c r="N50" i="80"/>
  <c r="O50" i="80" s="1"/>
  <c r="J50" i="80"/>
  <c r="BY105" i="6"/>
  <c r="AB104" i="63" s="1"/>
  <c r="AN104" i="63" s="1"/>
  <c r="Y105" i="53"/>
  <c r="Z105" i="53" s="1"/>
  <c r="CE96" i="6"/>
  <c r="AC95" i="63" s="1"/>
  <c r="AO95" i="63" s="1"/>
  <c r="AA96" i="53"/>
  <c r="AB96" i="53" s="1"/>
  <c r="BM134" i="6"/>
  <c r="Z133" i="63" s="1"/>
  <c r="AL133" i="63" s="1"/>
  <c r="U134" i="53"/>
  <c r="V134" i="53" s="1"/>
  <c r="BG146" i="6"/>
  <c r="Y145" i="63" s="1"/>
  <c r="AK145" i="63" s="1"/>
  <c r="S146" i="53"/>
  <c r="T146" i="53" s="1"/>
  <c r="AC102" i="6"/>
  <c r="T101" i="63" s="1"/>
  <c r="AF101" i="63" s="1"/>
  <c r="I102" i="53"/>
  <c r="J102" i="53" s="1"/>
  <c r="AI39" i="6"/>
  <c r="U38" i="63" s="1"/>
  <c r="AG38" i="63" s="1"/>
  <c r="K39" i="53"/>
  <c r="L39" i="53" s="1"/>
  <c r="BG148" i="6"/>
  <c r="Y147" i="63" s="1"/>
  <c r="AK147" i="63" s="1"/>
  <c r="S148" i="53"/>
  <c r="T148" i="53" s="1"/>
  <c r="AI47" i="6"/>
  <c r="U46" i="63" s="1"/>
  <c r="AG46" i="63" s="1"/>
  <c r="K47" i="53"/>
  <c r="L47" i="53" s="1"/>
  <c r="AO8" i="6"/>
  <c r="V7" i="63" s="1"/>
  <c r="M8" i="53"/>
  <c r="N8" i="53" s="1"/>
  <c r="BS97" i="6"/>
  <c r="AA96" i="63" s="1"/>
  <c r="AM96" i="63" s="1"/>
  <c r="W97" i="53"/>
  <c r="X97" i="53" s="1"/>
  <c r="W54" i="6"/>
  <c r="S53" i="63" s="1"/>
  <c r="AE53" i="63" s="1"/>
  <c r="G54" i="53"/>
  <c r="H54" i="53" s="1"/>
  <c r="BM85" i="6"/>
  <c r="Z84" i="63" s="1"/>
  <c r="AL84" i="63" s="1"/>
  <c r="U85" i="53"/>
  <c r="V85" i="53" s="1"/>
  <c r="BA16" i="6"/>
  <c r="X15" i="63" s="1"/>
  <c r="AJ15" i="63" s="1"/>
  <c r="Q16" i="53"/>
  <c r="R16" i="53" s="1"/>
  <c r="F418" i="56"/>
  <c r="F114" i="53"/>
  <c r="BA110" i="6"/>
  <c r="X109" i="63" s="1"/>
  <c r="AJ109" i="63" s="1"/>
  <c r="Q110" i="53"/>
  <c r="R110" i="53" s="1"/>
  <c r="F421" i="56"/>
  <c r="F117" i="53"/>
  <c r="BY26" i="6"/>
  <c r="AB25" i="63" s="1"/>
  <c r="AN25" i="63" s="1"/>
  <c r="Y26" i="53"/>
  <c r="Z26" i="53" s="1"/>
  <c r="BS18" i="6"/>
  <c r="AA17" i="63" s="1"/>
  <c r="AM17" i="63" s="1"/>
  <c r="W18" i="53"/>
  <c r="X18" i="53" s="1"/>
  <c r="AO72" i="6"/>
  <c r="V71" i="63" s="1"/>
  <c r="AH71" i="63" s="1"/>
  <c r="M72" i="53"/>
  <c r="N72" i="53" s="1"/>
  <c r="BA111" i="6"/>
  <c r="X110" i="63" s="1"/>
  <c r="AJ110" i="63" s="1"/>
  <c r="Q111" i="53"/>
  <c r="R111" i="53" s="1"/>
  <c r="AC106" i="6"/>
  <c r="T105" i="63" s="1"/>
  <c r="AF105" i="63" s="1"/>
  <c r="I106" i="53"/>
  <c r="J106" i="53" s="1"/>
  <c r="F94" i="56"/>
  <c r="Q93" i="6"/>
  <c r="E93" i="53"/>
  <c r="BM59" i="6"/>
  <c r="Z58" i="63" s="1"/>
  <c r="AL58" i="63" s="1"/>
  <c r="U59" i="53"/>
  <c r="V59" i="53" s="1"/>
  <c r="BG56" i="6"/>
  <c r="Y55" i="63" s="1"/>
  <c r="AK55" i="63" s="1"/>
  <c r="S56" i="53"/>
  <c r="T56" i="53" s="1"/>
  <c r="F92" i="56"/>
  <c r="Q91" i="6"/>
  <c r="E91" i="53"/>
  <c r="BY78" i="6"/>
  <c r="AB77" i="63" s="1"/>
  <c r="AN77" i="63" s="1"/>
  <c r="Y78" i="53"/>
  <c r="Z78" i="53" s="1"/>
  <c r="W141" i="6"/>
  <c r="S140" i="63" s="1"/>
  <c r="AE140" i="63" s="1"/>
  <c r="G141" i="53"/>
  <c r="H141" i="53" s="1"/>
  <c r="AC80" i="6"/>
  <c r="T79" i="63" s="1"/>
  <c r="AF79" i="63" s="1"/>
  <c r="I80" i="53"/>
  <c r="J80" i="53" s="1"/>
  <c r="AC112" i="6"/>
  <c r="T111" i="63" s="1"/>
  <c r="AF111" i="63" s="1"/>
  <c r="I112" i="53"/>
  <c r="J112" i="53" s="1"/>
  <c r="BA138" i="6"/>
  <c r="X137" i="63" s="1"/>
  <c r="AJ137" i="63" s="1"/>
  <c r="Q138" i="53"/>
  <c r="R138" i="53" s="1"/>
  <c r="AO28" i="6"/>
  <c r="V27" i="63" s="1"/>
  <c r="AH27" i="63" s="1"/>
  <c r="M28" i="53"/>
  <c r="N28" i="53" s="1"/>
  <c r="AO103" i="6"/>
  <c r="V102" i="63" s="1"/>
  <c r="AH102" i="63" s="1"/>
  <c r="M103" i="53"/>
  <c r="N103" i="53" s="1"/>
  <c r="BM10" i="6"/>
  <c r="Z9" i="63" s="1"/>
  <c r="U10" i="53"/>
  <c r="V10" i="53" s="1"/>
  <c r="F87" i="56"/>
  <c r="Q86" i="6"/>
  <c r="E86" i="53"/>
  <c r="BY150" i="6"/>
  <c r="Y150" i="53"/>
  <c r="Z150" i="53" s="1"/>
  <c r="BY104" i="6"/>
  <c r="AB103" i="63" s="1"/>
  <c r="AN103" i="63" s="1"/>
  <c r="Y104" i="53"/>
  <c r="Z104" i="53" s="1"/>
  <c r="BG65" i="6"/>
  <c r="Y64" i="63" s="1"/>
  <c r="AK64" i="63" s="1"/>
  <c r="S65" i="53"/>
  <c r="T65" i="53" s="1"/>
  <c r="AU94" i="6"/>
  <c r="W93" i="63" s="1"/>
  <c r="AI93" i="63" s="1"/>
  <c r="O94" i="53"/>
  <c r="P94" i="53" s="1"/>
  <c r="G326" i="56"/>
  <c r="O21" i="67"/>
  <c r="P21" i="67"/>
  <c r="F137" i="56"/>
  <c r="Q136" i="6"/>
  <c r="E136" i="53"/>
  <c r="R138" i="63"/>
  <c r="AD138" i="63" s="1"/>
  <c r="G140" i="56"/>
  <c r="Q138" i="63"/>
  <c r="R69" i="63"/>
  <c r="AD69" i="63" s="1"/>
  <c r="Q69" i="63"/>
  <c r="G71" i="56"/>
  <c r="AI128" i="6"/>
  <c r="U127" i="63" s="1"/>
  <c r="AG127" i="63" s="1"/>
  <c r="K128" i="53"/>
  <c r="L128" i="53" s="1"/>
  <c r="BY36" i="6"/>
  <c r="AB35" i="63" s="1"/>
  <c r="AN35" i="63" s="1"/>
  <c r="Y36" i="53"/>
  <c r="Z36" i="53" s="1"/>
  <c r="AW128" i="55"/>
  <c r="AX128" i="55" s="1"/>
  <c r="AY128" i="55" s="1"/>
  <c r="V127" i="68" s="1"/>
  <c r="AH127" i="68" s="1"/>
  <c r="AK128" i="55"/>
  <c r="AL128" i="55" s="1"/>
  <c r="AM128" i="55" s="1"/>
  <c r="T127" i="68" s="1"/>
  <c r="AF127" i="68" s="1"/>
  <c r="AQ128" i="55"/>
  <c r="AR128" i="55" s="1"/>
  <c r="AS128" i="55" s="1"/>
  <c r="U127" i="68" s="1"/>
  <c r="AG127" i="68" s="1"/>
  <c r="BO128" i="55"/>
  <c r="BP128" i="55" s="1"/>
  <c r="BQ128" i="55" s="1"/>
  <c r="Y127" i="68" s="1"/>
  <c r="AK127" i="68" s="1"/>
  <c r="Y128" i="55"/>
  <c r="Z128" i="55" s="1"/>
  <c r="AA128" i="55" s="1"/>
  <c r="R127" i="68" s="1"/>
  <c r="AD127" i="68" s="1"/>
  <c r="BI128" i="55"/>
  <c r="BJ128" i="55" s="1"/>
  <c r="BK128" i="55" s="1"/>
  <c r="X127" i="68" s="1"/>
  <c r="AJ127" i="68" s="1"/>
  <c r="S128" i="55"/>
  <c r="T128" i="55" s="1"/>
  <c r="U128" i="55" s="1"/>
  <c r="Q127" i="68" s="1"/>
  <c r="AC127" i="68" s="1"/>
  <c r="AE128" i="55"/>
  <c r="AF128" i="55" s="1"/>
  <c r="AG128" i="55" s="1"/>
  <c r="S127" i="68" s="1"/>
  <c r="AE127" i="68" s="1"/>
  <c r="BC128" i="55"/>
  <c r="BD128" i="55" s="1"/>
  <c r="BE128" i="55" s="1"/>
  <c r="W127" i="68" s="1"/>
  <c r="AI127" i="68" s="1"/>
  <c r="BU128" i="55"/>
  <c r="BV128" i="55" s="1"/>
  <c r="BW128" i="55" s="1"/>
  <c r="Z127" i="68" s="1"/>
  <c r="AL127" i="68" s="1"/>
  <c r="CA128" i="55"/>
  <c r="CB128" i="55" s="1"/>
  <c r="CC128" i="55" s="1"/>
  <c r="AA127" i="68" s="1"/>
  <c r="AM127" i="68" s="1"/>
  <c r="M128" i="55"/>
  <c r="N128" i="55" s="1"/>
  <c r="O128" i="55" s="1"/>
  <c r="BE22" i="51"/>
  <c r="BF22" i="51" s="1"/>
  <c r="BG22" i="51" s="1"/>
  <c r="Y21" i="65" s="1"/>
  <c r="AK21" i="65" s="1"/>
  <c r="AY22" i="51"/>
  <c r="AZ22" i="51" s="1"/>
  <c r="BA22" i="51" s="1"/>
  <c r="X21" i="65" s="1"/>
  <c r="AJ21" i="65" s="1"/>
  <c r="AG22" i="51"/>
  <c r="AH22" i="51" s="1"/>
  <c r="AI22" i="51" s="1"/>
  <c r="U21" i="65" s="1"/>
  <c r="AG21" i="65" s="1"/>
  <c r="BW22" i="51"/>
  <c r="BX22" i="51" s="1"/>
  <c r="BY22" i="51" s="1"/>
  <c r="AB21" i="65" s="1"/>
  <c r="AN21" i="65" s="1"/>
  <c r="CC22" i="51"/>
  <c r="CD22" i="51" s="1"/>
  <c r="CE22" i="51" s="1"/>
  <c r="AC21" i="65" s="1"/>
  <c r="AO21" i="65" s="1"/>
  <c r="BK22" i="51"/>
  <c r="BL22" i="51" s="1"/>
  <c r="BM22" i="51" s="1"/>
  <c r="Z21" i="65" s="1"/>
  <c r="AL21" i="65" s="1"/>
  <c r="BQ22" i="51"/>
  <c r="BR22" i="51" s="1"/>
  <c r="BS22" i="51" s="1"/>
  <c r="AA21" i="65" s="1"/>
  <c r="AM21" i="65" s="1"/>
  <c r="AA22" i="51"/>
  <c r="AB22" i="51" s="1"/>
  <c r="AC22" i="51" s="1"/>
  <c r="T21" i="65" s="1"/>
  <c r="AF21" i="65" s="1"/>
  <c r="AM22" i="51"/>
  <c r="AN22" i="51" s="1"/>
  <c r="AO22" i="51" s="1"/>
  <c r="V21" i="65" s="1"/>
  <c r="AH21" i="65" s="1"/>
  <c r="U22" i="51"/>
  <c r="V22" i="51" s="1"/>
  <c r="W22" i="51" s="1"/>
  <c r="S21" i="65" s="1"/>
  <c r="AE21" i="65" s="1"/>
  <c r="AS22" i="51"/>
  <c r="AT22" i="51" s="1"/>
  <c r="AU22" i="51" s="1"/>
  <c r="W21" i="65" s="1"/>
  <c r="AI21" i="65" s="1"/>
  <c r="O22" i="51"/>
  <c r="P22" i="51" s="1"/>
  <c r="BE127" i="51"/>
  <c r="BF127" i="51" s="1"/>
  <c r="BG127" i="51" s="1"/>
  <c r="Y126" i="65" s="1"/>
  <c r="AK126" i="65" s="1"/>
  <c r="BQ127" i="51"/>
  <c r="BR127" i="51" s="1"/>
  <c r="BS127" i="51" s="1"/>
  <c r="AA126" i="65" s="1"/>
  <c r="AM126" i="65" s="1"/>
  <c r="AG127" i="51"/>
  <c r="AH127" i="51" s="1"/>
  <c r="AI127" i="51" s="1"/>
  <c r="U126" i="65" s="1"/>
  <c r="AG126" i="65" s="1"/>
  <c r="AY127" i="51"/>
  <c r="AZ127" i="51" s="1"/>
  <c r="BA127" i="51" s="1"/>
  <c r="X126" i="65" s="1"/>
  <c r="AJ126" i="65" s="1"/>
  <c r="AS127" i="51"/>
  <c r="AT127" i="51" s="1"/>
  <c r="AU127" i="51" s="1"/>
  <c r="W126" i="65" s="1"/>
  <c r="AI126" i="65" s="1"/>
  <c r="U127" i="51"/>
  <c r="V127" i="51" s="1"/>
  <c r="W127" i="51" s="1"/>
  <c r="S126" i="65" s="1"/>
  <c r="AE126" i="65" s="1"/>
  <c r="CC127" i="51"/>
  <c r="CD127" i="51" s="1"/>
  <c r="CE127" i="51" s="1"/>
  <c r="AC126" i="65" s="1"/>
  <c r="AO126" i="65" s="1"/>
  <c r="AA127" i="51"/>
  <c r="AB127" i="51" s="1"/>
  <c r="AC127" i="51" s="1"/>
  <c r="T126" i="65" s="1"/>
  <c r="AF126" i="65" s="1"/>
  <c r="BK127" i="51"/>
  <c r="BL127" i="51" s="1"/>
  <c r="BM127" i="51" s="1"/>
  <c r="Z126" i="65" s="1"/>
  <c r="AL126" i="65" s="1"/>
  <c r="BW127" i="51"/>
  <c r="BX127" i="51" s="1"/>
  <c r="BY127" i="51" s="1"/>
  <c r="AB126" i="65" s="1"/>
  <c r="AN126" i="65" s="1"/>
  <c r="AM127" i="51"/>
  <c r="AN127" i="51" s="1"/>
  <c r="AO127" i="51" s="1"/>
  <c r="V126" i="65" s="1"/>
  <c r="AH126" i="65" s="1"/>
  <c r="O127" i="51"/>
  <c r="P127" i="51" s="1"/>
  <c r="W84" i="6"/>
  <c r="S83" i="63" s="1"/>
  <c r="AE83" i="63" s="1"/>
  <c r="G84" i="53"/>
  <c r="H84" i="53" s="1"/>
  <c r="BS5" i="6"/>
  <c r="AA4" i="63" s="1"/>
  <c r="W5" i="53"/>
  <c r="X5" i="53" s="1"/>
  <c r="AU27" i="6"/>
  <c r="W26" i="63" s="1"/>
  <c r="AI26" i="63" s="1"/>
  <c r="O27" i="53"/>
  <c r="P27" i="53" s="1"/>
  <c r="BG62" i="6"/>
  <c r="Y61" i="63" s="1"/>
  <c r="AK61" i="63" s="1"/>
  <c r="S62" i="53"/>
  <c r="T62" i="53" s="1"/>
  <c r="AU133" i="6"/>
  <c r="W132" i="63" s="1"/>
  <c r="AI132" i="63" s="1"/>
  <c r="O133" i="53"/>
  <c r="P133" i="53" s="1"/>
  <c r="CC6" i="51"/>
  <c r="CD6" i="51" s="1"/>
  <c r="CE6" i="51" s="1"/>
  <c r="AC5" i="65" s="1"/>
  <c r="AO5" i="65" s="1"/>
  <c r="U6" i="51"/>
  <c r="V6" i="51" s="1"/>
  <c r="W6" i="51" s="1"/>
  <c r="S5" i="65" s="1"/>
  <c r="AE5" i="65" s="1"/>
  <c r="AS6" i="51"/>
  <c r="AT6" i="51" s="1"/>
  <c r="AU6" i="51" s="1"/>
  <c r="W5" i="65" s="1"/>
  <c r="AI5" i="65" s="1"/>
  <c r="BW6" i="51"/>
  <c r="BX6" i="51" s="1"/>
  <c r="BY6" i="51" s="1"/>
  <c r="AB5" i="65" s="1"/>
  <c r="AN5" i="65" s="1"/>
  <c r="AM6" i="51"/>
  <c r="AN6" i="51" s="1"/>
  <c r="AO6" i="51" s="1"/>
  <c r="V5" i="65" s="1"/>
  <c r="AH5" i="65" s="1"/>
  <c r="AG6" i="51"/>
  <c r="AH6" i="51" s="1"/>
  <c r="AI6" i="51" s="1"/>
  <c r="U5" i="65" s="1"/>
  <c r="AG5" i="65" s="1"/>
  <c r="AA6" i="51"/>
  <c r="AB6" i="51" s="1"/>
  <c r="AC6" i="51" s="1"/>
  <c r="T5" i="65" s="1"/>
  <c r="AF5" i="65" s="1"/>
  <c r="AY6" i="51"/>
  <c r="AZ6" i="51" s="1"/>
  <c r="BA6" i="51" s="1"/>
  <c r="X5" i="65" s="1"/>
  <c r="AJ5" i="65" s="1"/>
  <c r="BK6" i="51"/>
  <c r="BL6" i="51" s="1"/>
  <c r="BM6" i="51" s="1"/>
  <c r="Z5" i="65" s="1"/>
  <c r="AL5" i="65" s="1"/>
  <c r="BQ6" i="51"/>
  <c r="BR6" i="51" s="1"/>
  <c r="BS6" i="51" s="1"/>
  <c r="AA5" i="65" s="1"/>
  <c r="AM5" i="65" s="1"/>
  <c r="BE6" i="51"/>
  <c r="BF6" i="51" s="1"/>
  <c r="BG6" i="51" s="1"/>
  <c r="Y5" i="65" s="1"/>
  <c r="AK5" i="65" s="1"/>
  <c r="O6" i="51"/>
  <c r="P6" i="51" s="1"/>
  <c r="J34" i="80"/>
  <c r="N34" i="80"/>
  <c r="O34" i="80" s="1"/>
  <c r="BA84" i="6"/>
  <c r="X83" i="63" s="1"/>
  <c r="AJ83" i="63" s="1"/>
  <c r="Q84" i="53"/>
  <c r="R84" i="53" s="1"/>
  <c r="BS20" i="6"/>
  <c r="AA19" i="63" s="1"/>
  <c r="AM19" i="63" s="1"/>
  <c r="W20" i="53"/>
  <c r="X20" i="53" s="1"/>
  <c r="J69" i="80"/>
  <c r="N69" i="80"/>
  <c r="O69" i="80" s="1"/>
  <c r="AI116" i="6"/>
  <c r="U115" i="63" s="1"/>
  <c r="AG115" i="63" s="1"/>
  <c r="K116" i="53"/>
  <c r="L116" i="53" s="1"/>
  <c r="BS58" i="6"/>
  <c r="AA57" i="63" s="1"/>
  <c r="AM57" i="63" s="1"/>
  <c r="W58" i="53"/>
  <c r="X58" i="53" s="1"/>
  <c r="AI129" i="6"/>
  <c r="U128" i="63" s="1"/>
  <c r="AG128" i="63" s="1"/>
  <c r="K129" i="53"/>
  <c r="L129" i="53" s="1"/>
  <c r="AI30" i="6"/>
  <c r="U29" i="63" s="1"/>
  <c r="AG29" i="63" s="1"/>
  <c r="K30" i="53"/>
  <c r="L30" i="53" s="1"/>
  <c r="J24" i="80"/>
  <c r="N24" i="80"/>
  <c r="O24" i="80" s="1"/>
  <c r="BU54" i="55"/>
  <c r="BV54" i="55" s="1"/>
  <c r="BW54" i="55" s="1"/>
  <c r="Z53" i="68" s="1"/>
  <c r="AL53" i="68" s="1"/>
  <c r="AK54" i="55"/>
  <c r="AL54" i="55" s="1"/>
  <c r="AM54" i="55" s="1"/>
  <c r="T53" i="68" s="1"/>
  <c r="AF53" i="68" s="1"/>
  <c r="S54" i="55"/>
  <c r="T54" i="55" s="1"/>
  <c r="U54" i="55" s="1"/>
  <c r="Q53" i="68" s="1"/>
  <c r="AC53" i="68" s="1"/>
  <c r="BC54" i="55"/>
  <c r="BD54" i="55" s="1"/>
  <c r="BE54" i="55" s="1"/>
  <c r="W53" i="68" s="1"/>
  <c r="AI53" i="68" s="1"/>
  <c r="AW54" i="55"/>
  <c r="AX54" i="55" s="1"/>
  <c r="AY54" i="55" s="1"/>
  <c r="V53" i="68" s="1"/>
  <c r="AH53" i="68" s="1"/>
  <c r="BI54" i="55"/>
  <c r="BJ54" i="55" s="1"/>
  <c r="BK54" i="55" s="1"/>
  <c r="X53" i="68" s="1"/>
  <c r="AJ53" i="68" s="1"/>
  <c r="CA54" i="55"/>
  <c r="CB54" i="55" s="1"/>
  <c r="CC54" i="55" s="1"/>
  <c r="AA53" i="68" s="1"/>
  <c r="AM53" i="68" s="1"/>
  <c r="AE54" i="55"/>
  <c r="AF54" i="55" s="1"/>
  <c r="AG54" i="55" s="1"/>
  <c r="S53" i="68" s="1"/>
  <c r="AE53" i="68" s="1"/>
  <c r="AQ54" i="55"/>
  <c r="AR54" i="55" s="1"/>
  <c r="AS54" i="55" s="1"/>
  <c r="U53" i="68" s="1"/>
  <c r="AG53" i="68" s="1"/>
  <c r="BO54" i="55"/>
  <c r="BP54" i="55" s="1"/>
  <c r="BQ54" i="55" s="1"/>
  <c r="Y53" i="68" s="1"/>
  <c r="AK53" i="68" s="1"/>
  <c r="M54" i="55"/>
  <c r="N54" i="55" s="1"/>
  <c r="O54" i="55" s="1"/>
  <c r="Y54" i="55"/>
  <c r="Z54" i="55" s="1"/>
  <c r="AA54" i="55" s="1"/>
  <c r="R53" i="68" s="1"/>
  <c r="AD53" i="68" s="1"/>
  <c r="AA25" i="53"/>
  <c r="AB25" i="53" s="1"/>
  <c r="CE25" i="6"/>
  <c r="AC24" i="63" s="1"/>
  <c r="AO24" i="63" s="1"/>
  <c r="BM24" i="6"/>
  <c r="Z23" i="63" s="1"/>
  <c r="AL23" i="63" s="1"/>
  <c r="U24" i="53"/>
  <c r="V24" i="53" s="1"/>
  <c r="BG101" i="6"/>
  <c r="Y100" i="63" s="1"/>
  <c r="AK100" i="63" s="1"/>
  <c r="S101" i="53"/>
  <c r="T101" i="53" s="1"/>
  <c r="CE15" i="6"/>
  <c r="AC14" i="63" s="1"/>
  <c r="AO14" i="63" s="1"/>
  <c r="AA15" i="53"/>
  <c r="AB15" i="53" s="1"/>
  <c r="AI118" i="6"/>
  <c r="U117" i="63" s="1"/>
  <c r="AG117" i="63" s="1"/>
  <c r="K118" i="53"/>
  <c r="L118" i="53" s="1"/>
  <c r="BS132" i="6"/>
  <c r="AA131" i="63" s="1"/>
  <c r="AM131" i="63" s="1"/>
  <c r="W132" i="53"/>
  <c r="X132" i="53" s="1"/>
  <c r="BK76" i="51"/>
  <c r="BL76" i="51" s="1"/>
  <c r="BM76" i="51" s="1"/>
  <c r="Z75" i="65" s="1"/>
  <c r="AL75" i="65" s="1"/>
  <c r="AM76" i="51"/>
  <c r="AN76" i="51" s="1"/>
  <c r="AO76" i="51" s="1"/>
  <c r="V75" i="65" s="1"/>
  <c r="AH75" i="65" s="1"/>
  <c r="BW76" i="51"/>
  <c r="BX76" i="51" s="1"/>
  <c r="BY76" i="51" s="1"/>
  <c r="AB75" i="65" s="1"/>
  <c r="AN75" i="65" s="1"/>
  <c r="BQ76" i="51"/>
  <c r="BR76" i="51" s="1"/>
  <c r="BS76" i="51" s="1"/>
  <c r="AA75" i="65" s="1"/>
  <c r="AM75" i="65" s="1"/>
  <c r="AG76" i="51"/>
  <c r="AH76" i="51" s="1"/>
  <c r="AI76" i="51" s="1"/>
  <c r="U75" i="65" s="1"/>
  <c r="AG75" i="65" s="1"/>
  <c r="U76" i="51"/>
  <c r="V76" i="51" s="1"/>
  <c r="W76" i="51" s="1"/>
  <c r="S75" i="65" s="1"/>
  <c r="AE75" i="65" s="1"/>
  <c r="AA76" i="51"/>
  <c r="AB76" i="51" s="1"/>
  <c r="AC76" i="51" s="1"/>
  <c r="T75" i="65" s="1"/>
  <c r="AF75" i="65" s="1"/>
  <c r="BE76" i="51"/>
  <c r="BF76" i="51" s="1"/>
  <c r="BG76" i="51" s="1"/>
  <c r="Y75" i="65" s="1"/>
  <c r="AK75" i="65" s="1"/>
  <c r="AY76" i="51"/>
  <c r="AZ76" i="51" s="1"/>
  <c r="BA76" i="51" s="1"/>
  <c r="X75" i="65" s="1"/>
  <c r="AJ75" i="65" s="1"/>
  <c r="CC76" i="51"/>
  <c r="CD76" i="51" s="1"/>
  <c r="CE76" i="51" s="1"/>
  <c r="AC75" i="65" s="1"/>
  <c r="AO75" i="65" s="1"/>
  <c r="AS76" i="51"/>
  <c r="AT76" i="51" s="1"/>
  <c r="AU76" i="51" s="1"/>
  <c r="W75" i="65" s="1"/>
  <c r="AI75" i="65" s="1"/>
  <c r="O76" i="51"/>
  <c r="P76" i="51" s="1"/>
  <c r="AC119" i="6"/>
  <c r="T118" i="63" s="1"/>
  <c r="AF118" i="63" s="1"/>
  <c r="I119" i="53"/>
  <c r="J119" i="53" s="1"/>
  <c r="BC140" i="55"/>
  <c r="BD140" i="55" s="1"/>
  <c r="BE140" i="55" s="1"/>
  <c r="W139" i="68" s="1"/>
  <c r="AI139" i="68" s="1"/>
  <c r="AK140" i="55"/>
  <c r="AL140" i="55" s="1"/>
  <c r="AM140" i="55" s="1"/>
  <c r="T139" i="68" s="1"/>
  <c r="AF139" i="68" s="1"/>
  <c r="BI140" i="55"/>
  <c r="BJ140" i="55" s="1"/>
  <c r="BK140" i="55" s="1"/>
  <c r="X139" i="68" s="1"/>
  <c r="AJ139" i="68" s="1"/>
  <c r="BO140" i="55"/>
  <c r="BP140" i="55" s="1"/>
  <c r="BQ140" i="55" s="1"/>
  <c r="Y139" i="68" s="1"/>
  <c r="AK139" i="68" s="1"/>
  <c r="AW140" i="55"/>
  <c r="AX140" i="55" s="1"/>
  <c r="AY140" i="55" s="1"/>
  <c r="V139" i="68" s="1"/>
  <c r="AH139" i="68" s="1"/>
  <c r="AQ140" i="55"/>
  <c r="AR140" i="55" s="1"/>
  <c r="AS140" i="55" s="1"/>
  <c r="U139" i="68" s="1"/>
  <c r="AG139" i="68" s="1"/>
  <c r="AE140" i="55"/>
  <c r="AF140" i="55" s="1"/>
  <c r="AG140" i="55" s="1"/>
  <c r="S139" i="68" s="1"/>
  <c r="AE139" i="68" s="1"/>
  <c r="Y140" i="55"/>
  <c r="Z140" i="55" s="1"/>
  <c r="AA140" i="55" s="1"/>
  <c r="R139" i="68" s="1"/>
  <c r="AD139" i="68" s="1"/>
  <c r="S140" i="55"/>
  <c r="T140" i="55" s="1"/>
  <c r="U140" i="55" s="1"/>
  <c r="Q139" i="68" s="1"/>
  <c r="AC139" i="68" s="1"/>
  <c r="CA140" i="55"/>
  <c r="CB140" i="55" s="1"/>
  <c r="CC140" i="55" s="1"/>
  <c r="AA139" i="68" s="1"/>
  <c r="AM139" i="68" s="1"/>
  <c r="BU140" i="55"/>
  <c r="BV140" i="55" s="1"/>
  <c r="BW140" i="55" s="1"/>
  <c r="Z139" i="68" s="1"/>
  <c r="AL139" i="68" s="1"/>
  <c r="M140" i="55"/>
  <c r="N140" i="55" s="1"/>
  <c r="O140" i="55" s="1"/>
  <c r="BK114" i="51"/>
  <c r="BL114" i="51" s="1"/>
  <c r="BM114" i="51" s="1"/>
  <c r="Z113" i="65" s="1"/>
  <c r="AL113" i="65" s="1"/>
  <c r="BE114" i="51"/>
  <c r="BF114" i="51" s="1"/>
  <c r="BG114" i="51" s="1"/>
  <c r="Y113" i="65" s="1"/>
  <c r="AK113" i="65" s="1"/>
  <c r="AM114" i="51"/>
  <c r="AN114" i="51" s="1"/>
  <c r="AO114" i="51" s="1"/>
  <c r="V113" i="65" s="1"/>
  <c r="AH113" i="65" s="1"/>
  <c r="U114" i="51"/>
  <c r="V114" i="51" s="1"/>
  <c r="W114" i="51" s="1"/>
  <c r="S113" i="65" s="1"/>
  <c r="AE113" i="65" s="1"/>
  <c r="CC114" i="51"/>
  <c r="CD114" i="51" s="1"/>
  <c r="CE114" i="51" s="1"/>
  <c r="AC113" i="65" s="1"/>
  <c r="AO113" i="65" s="1"/>
  <c r="AY114" i="51"/>
  <c r="AZ114" i="51" s="1"/>
  <c r="BA114" i="51" s="1"/>
  <c r="X113" i="65" s="1"/>
  <c r="AJ113" i="65" s="1"/>
  <c r="AA114" i="51"/>
  <c r="AB114" i="51" s="1"/>
  <c r="AC114" i="51" s="1"/>
  <c r="T113" i="65" s="1"/>
  <c r="AF113" i="65" s="1"/>
  <c r="AG114" i="51"/>
  <c r="AH114" i="51" s="1"/>
  <c r="AI114" i="51" s="1"/>
  <c r="U113" i="65" s="1"/>
  <c r="AG113" i="65" s="1"/>
  <c r="AS114" i="51"/>
  <c r="AT114" i="51" s="1"/>
  <c r="AU114" i="51" s="1"/>
  <c r="W113" i="65" s="1"/>
  <c r="AI113" i="65" s="1"/>
  <c r="BQ114" i="51"/>
  <c r="BR114" i="51" s="1"/>
  <c r="BS114" i="51" s="1"/>
  <c r="AA113" i="65" s="1"/>
  <c r="AM113" i="65" s="1"/>
  <c r="BW114" i="51"/>
  <c r="BX114" i="51" s="1"/>
  <c r="BY114" i="51" s="1"/>
  <c r="AB113" i="65" s="1"/>
  <c r="AN113" i="65" s="1"/>
  <c r="O114" i="51"/>
  <c r="P114" i="51" s="1"/>
  <c r="BE33" i="51"/>
  <c r="BF33" i="51" s="1"/>
  <c r="BG33" i="51" s="1"/>
  <c r="Y32" i="65" s="1"/>
  <c r="AK32" i="65" s="1"/>
  <c r="CC33" i="51"/>
  <c r="CD33" i="51" s="1"/>
  <c r="CE33" i="51" s="1"/>
  <c r="AC32" i="65" s="1"/>
  <c r="AO32" i="65" s="1"/>
  <c r="AY33" i="51"/>
  <c r="AZ33" i="51" s="1"/>
  <c r="BA33" i="51" s="1"/>
  <c r="X32" i="65" s="1"/>
  <c r="AJ32" i="65" s="1"/>
  <c r="BW33" i="51"/>
  <c r="BX33" i="51" s="1"/>
  <c r="BY33" i="51" s="1"/>
  <c r="AB32" i="65" s="1"/>
  <c r="AN32" i="65" s="1"/>
  <c r="BK33" i="51"/>
  <c r="BL33" i="51" s="1"/>
  <c r="BM33" i="51" s="1"/>
  <c r="Z32" i="65" s="1"/>
  <c r="AL32" i="65" s="1"/>
  <c r="AA33" i="51"/>
  <c r="AB33" i="51" s="1"/>
  <c r="AC33" i="51" s="1"/>
  <c r="T32" i="65" s="1"/>
  <c r="AF32" i="65" s="1"/>
  <c r="AG33" i="51"/>
  <c r="AH33" i="51" s="1"/>
  <c r="AI33" i="51" s="1"/>
  <c r="U32" i="65" s="1"/>
  <c r="AG32" i="65" s="1"/>
  <c r="AM33" i="51"/>
  <c r="AN33" i="51" s="1"/>
  <c r="AO33" i="51" s="1"/>
  <c r="V32" i="65" s="1"/>
  <c r="AH32" i="65" s="1"/>
  <c r="U33" i="51"/>
  <c r="V33" i="51" s="1"/>
  <c r="W33" i="51" s="1"/>
  <c r="S32" i="65" s="1"/>
  <c r="AE32" i="65" s="1"/>
  <c r="AS33" i="51"/>
  <c r="AT33" i="51" s="1"/>
  <c r="AU33" i="51" s="1"/>
  <c r="W32" i="65" s="1"/>
  <c r="AI32" i="65" s="1"/>
  <c r="BQ33" i="51"/>
  <c r="BR33" i="51" s="1"/>
  <c r="BS33" i="51" s="1"/>
  <c r="AA32" i="65" s="1"/>
  <c r="AM32" i="65" s="1"/>
  <c r="O33" i="51"/>
  <c r="P33" i="51" s="1"/>
  <c r="BM45" i="6"/>
  <c r="Z44" i="63" s="1"/>
  <c r="AL44" i="63" s="1"/>
  <c r="U45" i="53"/>
  <c r="V45" i="53" s="1"/>
  <c r="AC89" i="6"/>
  <c r="T88" i="63" s="1"/>
  <c r="AF88" i="63" s="1"/>
  <c r="I89" i="53"/>
  <c r="J89" i="53" s="1"/>
  <c r="BO74" i="55"/>
  <c r="BP74" i="55" s="1"/>
  <c r="BQ74" i="55" s="1"/>
  <c r="Y73" i="68" s="1"/>
  <c r="AK73" i="68" s="1"/>
  <c r="AE74" i="55"/>
  <c r="AF74" i="55" s="1"/>
  <c r="AG74" i="55" s="1"/>
  <c r="S73" i="68" s="1"/>
  <c r="AE73" i="68" s="1"/>
  <c r="BI74" i="55"/>
  <c r="BJ74" i="55" s="1"/>
  <c r="BK74" i="55" s="1"/>
  <c r="X73" i="68" s="1"/>
  <c r="AJ73" i="68" s="1"/>
  <c r="BU74" i="55"/>
  <c r="BV74" i="55" s="1"/>
  <c r="BW74" i="55" s="1"/>
  <c r="Z73" i="68" s="1"/>
  <c r="AL73" i="68" s="1"/>
  <c r="AK74" i="55"/>
  <c r="AL74" i="55" s="1"/>
  <c r="AM74" i="55" s="1"/>
  <c r="T73" i="68" s="1"/>
  <c r="AF73" i="68" s="1"/>
  <c r="AQ74" i="55"/>
  <c r="AR74" i="55" s="1"/>
  <c r="AS74" i="55" s="1"/>
  <c r="U73" i="68" s="1"/>
  <c r="AG73" i="68" s="1"/>
  <c r="Y74" i="55"/>
  <c r="Z74" i="55" s="1"/>
  <c r="AA74" i="55" s="1"/>
  <c r="R73" i="68" s="1"/>
  <c r="AD73" i="68" s="1"/>
  <c r="S74" i="55"/>
  <c r="T74" i="55" s="1"/>
  <c r="U74" i="55" s="1"/>
  <c r="Q73" i="68" s="1"/>
  <c r="AC73" i="68" s="1"/>
  <c r="BC74" i="55"/>
  <c r="BD74" i="55" s="1"/>
  <c r="BE74" i="55" s="1"/>
  <c r="W73" i="68" s="1"/>
  <c r="AI73" i="68" s="1"/>
  <c r="AW74" i="55"/>
  <c r="AX74" i="55" s="1"/>
  <c r="AY74" i="55" s="1"/>
  <c r="V73" i="68" s="1"/>
  <c r="AH73" i="68" s="1"/>
  <c r="CA74" i="55"/>
  <c r="CB74" i="55" s="1"/>
  <c r="CC74" i="55" s="1"/>
  <c r="AA73" i="68" s="1"/>
  <c r="AM73" i="68" s="1"/>
  <c r="M74" i="55"/>
  <c r="N74" i="55" s="1"/>
  <c r="O74" i="55" s="1"/>
  <c r="Q24" i="63"/>
  <c r="G26" i="56"/>
  <c r="R24" i="63"/>
  <c r="AD24" i="63" s="1"/>
  <c r="BA124" i="6"/>
  <c r="X123" i="63" s="1"/>
  <c r="AJ123" i="63" s="1"/>
  <c r="Q124" i="53"/>
  <c r="R124" i="53" s="1"/>
  <c r="AI70" i="6"/>
  <c r="U69" i="63" s="1"/>
  <c r="AG69" i="63" s="1"/>
  <c r="K70" i="53"/>
  <c r="L70" i="53" s="1"/>
  <c r="BG73" i="6"/>
  <c r="Y72" i="63" s="1"/>
  <c r="AK72" i="63" s="1"/>
  <c r="S73" i="53"/>
  <c r="T73" i="53" s="1"/>
  <c r="BY142" i="6"/>
  <c r="AB141" i="63" s="1"/>
  <c r="AN141" i="63" s="1"/>
  <c r="Y142" i="53"/>
  <c r="Z142" i="53" s="1"/>
  <c r="O22" i="68"/>
  <c r="P22" i="68"/>
  <c r="AB22" i="68" s="1"/>
  <c r="BG22" i="6"/>
  <c r="Y21" i="63" s="1"/>
  <c r="AK21" i="63" s="1"/>
  <c r="S22" i="53"/>
  <c r="T22" i="53" s="1"/>
  <c r="AK63" i="55"/>
  <c r="AL63" i="55" s="1"/>
  <c r="AM63" i="55" s="1"/>
  <c r="T62" i="68" s="1"/>
  <c r="AF62" i="68" s="1"/>
  <c r="BO63" i="55"/>
  <c r="BP63" i="55" s="1"/>
  <c r="BQ63" i="55" s="1"/>
  <c r="Y62" i="68" s="1"/>
  <c r="AK62" i="68" s="1"/>
  <c r="BC63" i="55"/>
  <c r="BD63" i="55" s="1"/>
  <c r="BE63" i="55" s="1"/>
  <c r="W62" i="68" s="1"/>
  <c r="AI62" i="68" s="1"/>
  <c r="Y63" i="55"/>
  <c r="Z63" i="55" s="1"/>
  <c r="AA63" i="55" s="1"/>
  <c r="R62" i="68" s="1"/>
  <c r="AD62" i="68" s="1"/>
  <c r="AE63" i="55"/>
  <c r="AF63" i="55" s="1"/>
  <c r="AG63" i="55" s="1"/>
  <c r="S62" i="68" s="1"/>
  <c r="AE62" i="68" s="1"/>
  <c r="CA63" i="55"/>
  <c r="CB63" i="55" s="1"/>
  <c r="CC63" i="55" s="1"/>
  <c r="AA62" i="68" s="1"/>
  <c r="AM62" i="68" s="1"/>
  <c r="BI63" i="55"/>
  <c r="BJ63" i="55" s="1"/>
  <c r="BK63" i="55" s="1"/>
  <c r="X62" i="68" s="1"/>
  <c r="AJ62" i="68" s="1"/>
  <c r="AW63" i="55"/>
  <c r="AX63" i="55" s="1"/>
  <c r="AY63" i="55" s="1"/>
  <c r="V62" i="68" s="1"/>
  <c r="AH62" i="68" s="1"/>
  <c r="AQ63" i="55"/>
  <c r="AR63" i="55" s="1"/>
  <c r="AS63" i="55" s="1"/>
  <c r="U62" i="68" s="1"/>
  <c r="AG62" i="68" s="1"/>
  <c r="BU63" i="55"/>
  <c r="BV63" i="55" s="1"/>
  <c r="BW63" i="55" s="1"/>
  <c r="Z62" i="68" s="1"/>
  <c r="AL62" i="68" s="1"/>
  <c r="S63" i="55"/>
  <c r="T63" i="55" s="1"/>
  <c r="U63" i="55" s="1"/>
  <c r="Q62" i="68" s="1"/>
  <c r="AC62" i="68" s="1"/>
  <c r="M63" i="55"/>
  <c r="N63" i="55" s="1"/>
  <c r="O63" i="55" s="1"/>
  <c r="AS143" i="51"/>
  <c r="AT143" i="51" s="1"/>
  <c r="AU143" i="51" s="1"/>
  <c r="W142" i="65" s="1"/>
  <c r="AI142" i="65" s="1"/>
  <c r="BW143" i="51"/>
  <c r="BX143" i="51" s="1"/>
  <c r="BY143" i="51" s="1"/>
  <c r="AB142" i="65" s="1"/>
  <c r="AN142" i="65" s="1"/>
  <c r="AA143" i="51"/>
  <c r="AB143" i="51" s="1"/>
  <c r="AC143" i="51" s="1"/>
  <c r="T142" i="65" s="1"/>
  <c r="AF142" i="65" s="1"/>
  <c r="AM143" i="51"/>
  <c r="AN143" i="51" s="1"/>
  <c r="AO143" i="51" s="1"/>
  <c r="V142" i="65" s="1"/>
  <c r="AH142" i="65" s="1"/>
  <c r="U143" i="51"/>
  <c r="V143" i="51" s="1"/>
  <c r="W143" i="51" s="1"/>
  <c r="S142" i="65" s="1"/>
  <c r="AE142" i="65" s="1"/>
  <c r="BK143" i="51"/>
  <c r="BL143" i="51" s="1"/>
  <c r="BM143" i="51" s="1"/>
  <c r="Z142" i="65" s="1"/>
  <c r="AL142" i="65" s="1"/>
  <c r="CC143" i="51"/>
  <c r="CD143" i="51" s="1"/>
  <c r="CE143" i="51" s="1"/>
  <c r="AC142" i="65" s="1"/>
  <c r="AO142" i="65" s="1"/>
  <c r="AY143" i="51"/>
  <c r="AZ143" i="51" s="1"/>
  <c r="BA143" i="51" s="1"/>
  <c r="X142" i="65" s="1"/>
  <c r="AJ142" i="65" s="1"/>
  <c r="BE143" i="51"/>
  <c r="BF143" i="51" s="1"/>
  <c r="BG143" i="51" s="1"/>
  <c r="Y142" i="65" s="1"/>
  <c r="AK142" i="65" s="1"/>
  <c r="BQ143" i="51"/>
  <c r="BR143" i="51" s="1"/>
  <c r="BS143" i="51" s="1"/>
  <c r="AA142" i="65" s="1"/>
  <c r="AM142" i="65" s="1"/>
  <c r="AG143" i="51"/>
  <c r="AH143" i="51" s="1"/>
  <c r="AI143" i="51" s="1"/>
  <c r="U142" i="65" s="1"/>
  <c r="AG142" i="65" s="1"/>
  <c r="O143" i="51"/>
  <c r="P143" i="51" s="1"/>
  <c r="N125" i="80"/>
  <c r="O125" i="80" s="1"/>
  <c r="J125" i="80"/>
  <c r="AU100" i="6"/>
  <c r="W99" i="63" s="1"/>
  <c r="AI99" i="63" s="1"/>
  <c r="O100" i="53"/>
  <c r="P100" i="53" s="1"/>
  <c r="AU29" i="6"/>
  <c r="W28" i="63" s="1"/>
  <c r="AI28" i="63" s="1"/>
  <c r="O29" i="53"/>
  <c r="P29" i="53" s="1"/>
  <c r="BA23" i="6"/>
  <c r="X22" i="63" s="1"/>
  <c r="AJ22" i="63" s="1"/>
  <c r="Q23" i="53"/>
  <c r="R23" i="53" s="1"/>
  <c r="AC44" i="6"/>
  <c r="T43" i="63" s="1"/>
  <c r="AF43" i="63" s="1"/>
  <c r="I44" i="53"/>
  <c r="J44" i="53" s="1"/>
  <c r="AA63" i="53"/>
  <c r="AB63" i="53" s="1"/>
  <c r="CE63" i="6"/>
  <c r="AC62" i="63" s="1"/>
  <c r="AO62" i="63" s="1"/>
  <c r="G75" i="56"/>
  <c r="R73" i="63"/>
  <c r="AD73" i="63" s="1"/>
  <c r="Q73" i="63"/>
  <c r="AC117" i="6"/>
  <c r="T116" i="63" s="1"/>
  <c r="AF116" i="63" s="1"/>
  <c r="I117" i="53"/>
  <c r="J117" i="53" s="1"/>
  <c r="BY57" i="6"/>
  <c r="AB56" i="63" s="1"/>
  <c r="AN56" i="63" s="1"/>
  <c r="Y57" i="53"/>
  <c r="Z57" i="53" s="1"/>
  <c r="AA81" i="53"/>
  <c r="AB81" i="53" s="1"/>
  <c r="CE81" i="6"/>
  <c r="AC80" i="63" s="1"/>
  <c r="AO80" i="63" s="1"/>
  <c r="BA98" i="6"/>
  <c r="X97" i="63" s="1"/>
  <c r="AJ97" i="63" s="1"/>
  <c r="Q98" i="53"/>
  <c r="R98" i="53" s="1"/>
  <c r="BA76" i="6"/>
  <c r="X75" i="63" s="1"/>
  <c r="AJ75" i="63" s="1"/>
  <c r="Q76" i="53"/>
  <c r="R76" i="53" s="1"/>
  <c r="AU75" i="6"/>
  <c r="W74" i="63" s="1"/>
  <c r="AI74" i="63" s="1"/>
  <c r="O75" i="53"/>
  <c r="P75" i="53" s="1"/>
  <c r="BG90" i="6"/>
  <c r="Y89" i="63" s="1"/>
  <c r="AK89" i="63" s="1"/>
  <c r="S90" i="53"/>
  <c r="T90" i="53" s="1"/>
  <c r="J111" i="80"/>
  <c r="N111" i="80"/>
  <c r="O111" i="80" s="1"/>
  <c r="BY130" i="6"/>
  <c r="AB129" i="63" s="1"/>
  <c r="AN129" i="63" s="1"/>
  <c r="Y130" i="53"/>
  <c r="Z130" i="53" s="1"/>
  <c r="BY31" i="6"/>
  <c r="AB30" i="63" s="1"/>
  <c r="AN30" i="63" s="1"/>
  <c r="Y31" i="53"/>
  <c r="Z31" i="53" s="1"/>
  <c r="BY108" i="6"/>
  <c r="AB107" i="63" s="1"/>
  <c r="AN107" i="63" s="1"/>
  <c r="Y108" i="53"/>
  <c r="Z108" i="53" s="1"/>
  <c r="AI95" i="6"/>
  <c r="U94" i="63" s="1"/>
  <c r="AG94" i="63" s="1"/>
  <c r="K95" i="53"/>
  <c r="L95" i="53" s="1"/>
  <c r="N14" i="80"/>
  <c r="O14" i="80" s="1"/>
  <c r="J14" i="80"/>
  <c r="G116" i="56"/>
  <c r="R114" i="63"/>
  <c r="AD114" i="63" s="1"/>
  <c r="Q114" i="63"/>
  <c r="BA53" i="6"/>
  <c r="X52" i="63" s="1"/>
  <c r="AJ52" i="63" s="1"/>
  <c r="Q53" i="53"/>
  <c r="R53" i="53" s="1"/>
  <c r="W14" i="6"/>
  <c r="S13" i="63" s="1"/>
  <c r="AE13" i="63" s="1"/>
  <c r="G14" i="53"/>
  <c r="H14" i="53" s="1"/>
  <c r="BM92" i="6"/>
  <c r="Z91" i="63" s="1"/>
  <c r="AL91" i="63" s="1"/>
  <c r="U92" i="53"/>
  <c r="V92" i="53" s="1"/>
  <c r="AC123" i="6"/>
  <c r="T122" i="63" s="1"/>
  <c r="AF122" i="63" s="1"/>
  <c r="I123" i="53"/>
  <c r="J123" i="53" s="1"/>
  <c r="W79" i="6"/>
  <c r="S78" i="63" s="1"/>
  <c r="AE78" i="63" s="1"/>
  <c r="G79" i="53"/>
  <c r="H79" i="53" s="1"/>
  <c r="AI66" i="6"/>
  <c r="U65" i="63" s="1"/>
  <c r="AG65" i="63" s="1"/>
  <c r="K66" i="53"/>
  <c r="L66" i="53" s="1"/>
  <c r="N64" i="80"/>
  <c r="O64" i="80" s="1"/>
  <c r="J64" i="80"/>
  <c r="AC149" i="6"/>
  <c r="T148" i="63" s="1"/>
  <c r="AF148" i="63" s="1"/>
  <c r="I149" i="53"/>
  <c r="J149" i="53" s="1"/>
  <c r="AI126" i="6"/>
  <c r="U125" i="63" s="1"/>
  <c r="AG125" i="63" s="1"/>
  <c r="K126" i="53"/>
  <c r="L126" i="53" s="1"/>
  <c r="BM34" i="6"/>
  <c r="Z33" i="63" s="1"/>
  <c r="AL33" i="63" s="1"/>
  <c r="U34" i="53"/>
  <c r="V34" i="53" s="1"/>
  <c r="BM48" i="6"/>
  <c r="Z47" i="63" s="1"/>
  <c r="AL47" i="63" s="1"/>
  <c r="U48" i="53"/>
  <c r="V48" i="53" s="1"/>
  <c r="AI64" i="6"/>
  <c r="U63" i="63" s="1"/>
  <c r="AG63" i="63" s="1"/>
  <c r="K64" i="53"/>
  <c r="L64" i="53" s="1"/>
  <c r="BG68" i="6"/>
  <c r="Y67" i="63" s="1"/>
  <c r="AK67" i="63" s="1"/>
  <c r="S68" i="53"/>
  <c r="T68" i="53" s="1"/>
  <c r="AC137" i="6"/>
  <c r="T136" i="63" s="1"/>
  <c r="AF136" i="63" s="1"/>
  <c r="I137" i="53"/>
  <c r="J137" i="53" s="1"/>
  <c r="BM38" i="6"/>
  <c r="Z37" i="63" s="1"/>
  <c r="AL37" i="63" s="1"/>
  <c r="U38" i="53"/>
  <c r="V38" i="53" s="1"/>
  <c r="AC43" i="6"/>
  <c r="T42" i="63" s="1"/>
  <c r="AF42" i="63" s="1"/>
  <c r="I43" i="53"/>
  <c r="J43" i="53" s="1"/>
  <c r="G120" i="56"/>
  <c r="Q118" i="63"/>
  <c r="R118" i="63"/>
  <c r="AD118" i="63" s="1"/>
  <c r="CE6" i="6"/>
  <c r="AC5" i="63" s="1"/>
  <c r="AA6" i="53"/>
  <c r="AB6" i="53" s="1"/>
  <c r="BG17" i="6"/>
  <c r="Y16" i="63" s="1"/>
  <c r="AK16" i="63" s="1"/>
  <c r="S17" i="53"/>
  <c r="T17" i="53" s="1"/>
  <c r="BY69" i="6"/>
  <c r="AB68" i="63" s="1"/>
  <c r="AN68" i="63" s="1"/>
  <c r="Y69" i="53"/>
  <c r="Z69" i="53" s="1"/>
  <c r="BA114" i="6"/>
  <c r="X113" i="63" s="1"/>
  <c r="AJ113" i="63" s="1"/>
  <c r="Q114" i="53"/>
  <c r="R114" i="53" s="1"/>
  <c r="Y105" i="55"/>
  <c r="Z105" i="55" s="1"/>
  <c r="AA105" i="55" s="1"/>
  <c r="R104" i="68" s="1"/>
  <c r="AD104" i="68" s="1"/>
  <c r="AQ105" i="55"/>
  <c r="AR105" i="55" s="1"/>
  <c r="AS105" i="55" s="1"/>
  <c r="U104" i="68" s="1"/>
  <c r="AG104" i="68" s="1"/>
  <c r="AK105" i="55"/>
  <c r="AL105" i="55" s="1"/>
  <c r="AM105" i="55" s="1"/>
  <c r="T104" i="68" s="1"/>
  <c r="AF104" i="68" s="1"/>
  <c r="BI105" i="55"/>
  <c r="BJ105" i="55" s="1"/>
  <c r="BK105" i="55" s="1"/>
  <c r="X104" i="68" s="1"/>
  <c r="AJ104" i="68" s="1"/>
  <c r="BC105" i="55"/>
  <c r="BD105" i="55" s="1"/>
  <c r="BE105" i="55" s="1"/>
  <c r="W104" i="68" s="1"/>
  <c r="AI104" i="68" s="1"/>
  <c r="BO105" i="55"/>
  <c r="BP105" i="55" s="1"/>
  <c r="BQ105" i="55" s="1"/>
  <c r="Y104" i="68" s="1"/>
  <c r="AK104" i="68" s="1"/>
  <c r="S105" i="55"/>
  <c r="T105" i="55" s="1"/>
  <c r="U105" i="55" s="1"/>
  <c r="Q104" i="68" s="1"/>
  <c r="AC104" i="68" s="1"/>
  <c r="BU105" i="55"/>
  <c r="BV105" i="55" s="1"/>
  <c r="BW105" i="55" s="1"/>
  <c r="Z104" i="68" s="1"/>
  <c r="AL104" i="68" s="1"/>
  <c r="CA105" i="55"/>
  <c r="CB105" i="55" s="1"/>
  <c r="CC105" i="55" s="1"/>
  <c r="AA104" i="68" s="1"/>
  <c r="AM104" i="68" s="1"/>
  <c r="AW105" i="55"/>
  <c r="AX105" i="55" s="1"/>
  <c r="AY105" i="55" s="1"/>
  <c r="V104" i="68" s="1"/>
  <c r="AH104" i="68" s="1"/>
  <c r="AE105" i="55"/>
  <c r="AF105" i="55" s="1"/>
  <c r="AG105" i="55" s="1"/>
  <c r="S104" i="68" s="1"/>
  <c r="AE104" i="68" s="1"/>
  <c r="M105" i="55"/>
  <c r="N105" i="55" s="1"/>
  <c r="O105" i="55" s="1"/>
  <c r="CC71" i="6"/>
  <c r="CD71" i="6" s="1"/>
  <c r="AM71" i="6"/>
  <c r="AN71" i="6" s="1"/>
  <c r="AA71" i="6"/>
  <c r="AB71" i="6" s="1"/>
  <c r="AG71" i="6"/>
  <c r="AH71" i="6" s="1"/>
  <c r="AY71" i="6"/>
  <c r="AZ71" i="6" s="1"/>
  <c r="AS71" i="6"/>
  <c r="AT71" i="6" s="1"/>
  <c r="BK71" i="6"/>
  <c r="BL71" i="6" s="1"/>
  <c r="BW71" i="6"/>
  <c r="BX71" i="6" s="1"/>
  <c r="BE71" i="6"/>
  <c r="BF71" i="6" s="1"/>
  <c r="BQ71" i="6"/>
  <c r="BR71" i="6" s="1"/>
  <c r="U71" i="6"/>
  <c r="V71" i="6" s="1"/>
  <c r="O71" i="6"/>
  <c r="P71" i="6" s="1"/>
  <c r="S71" i="88" s="1"/>
  <c r="Q105" i="53"/>
  <c r="R105" i="53" s="1"/>
  <c r="BA105" i="6"/>
  <c r="X104" i="63" s="1"/>
  <c r="AJ104" i="63" s="1"/>
  <c r="AI50" i="6"/>
  <c r="U49" i="63" s="1"/>
  <c r="AG49" i="63" s="1"/>
  <c r="K50" i="53"/>
  <c r="L50" i="53" s="1"/>
  <c r="F22" i="56"/>
  <c r="Q21" i="6"/>
  <c r="E21" i="53"/>
  <c r="AU134" i="6"/>
  <c r="W133" i="63" s="1"/>
  <c r="AI133" i="63" s="1"/>
  <c r="O134" i="53"/>
  <c r="P134" i="53" s="1"/>
  <c r="BY146" i="6"/>
  <c r="AB145" i="63" s="1"/>
  <c r="AN145" i="63" s="1"/>
  <c r="Y146" i="53"/>
  <c r="Z146" i="53" s="1"/>
  <c r="CE102" i="6"/>
  <c r="AC101" i="63" s="1"/>
  <c r="AO101" i="63" s="1"/>
  <c r="AA102" i="53"/>
  <c r="AB102" i="53" s="1"/>
  <c r="BM39" i="6"/>
  <c r="Z38" i="63" s="1"/>
  <c r="AL38" i="63" s="1"/>
  <c r="U39" i="53"/>
  <c r="V39" i="53" s="1"/>
  <c r="W148" i="6"/>
  <c r="S147" i="63" s="1"/>
  <c r="AE147" i="63" s="1"/>
  <c r="G148" i="53"/>
  <c r="H148" i="53" s="1"/>
  <c r="AO47" i="6"/>
  <c r="V46" i="63" s="1"/>
  <c r="AH46" i="63" s="1"/>
  <c r="M47" i="53"/>
  <c r="N47" i="53" s="1"/>
  <c r="BG8" i="6"/>
  <c r="Y7" i="63" s="1"/>
  <c r="S8" i="53"/>
  <c r="T8" i="53" s="1"/>
  <c r="BM97" i="6"/>
  <c r="Z96" i="63" s="1"/>
  <c r="AL96" i="63" s="1"/>
  <c r="U97" i="53"/>
  <c r="V97" i="53" s="1"/>
  <c r="BG54" i="6"/>
  <c r="Y53" i="63" s="1"/>
  <c r="AK53" i="63" s="1"/>
  <c r="S54" i="53"/>
  <c r="T54" i="53" s="1"/>
  <c r="BS77" i="6"/>
  <c r="AA76" i="63" s="1"/>
  <c r="AM76" i="63" s="1"/>
  <c r="W77" i="53"/>
  <c r="X77" i="53" s="1"/>
  <c r="BS85" i="6"/>
  <c r="AA84" i="63" s="1"/>
  <c r="AM84" i="63" s="1"/>
  <c r="W85" i="53"/>
  <c r="X85" i="53" s="1"/>
  <c r="O16" i="53"/>
  <c r="P16" i="53" s="1"/>
  <c r="AU16" i="6"/>
  <c r="W15" i="63" s="1"/>
  <c r="AI15" i="63" s="1"/>
  <c r="J120" i="80"/>
  <c r="N120" i="80"/>
  <c r="O120" i="80" s="1"/>
  <c r="G115" i="56"/>
  <c r="Q113" i="63"/>
  <c r="R113" i="63"/>
  <c r="AD113" i="63" s="1"/>
  <c r="AA110" i="53"/>
  <c r="AB110" i="53" s="1"/>
  <c r="CE110" i="6"/>
  <c r="AC109" i="63" s="1"/>
  <c r="AO109" i="63" s="1"/>
  <c r="Q116" i="63"/>
  <c r="G118" i="56"/>
  <c r="R116" i="63"/>
  <c r="AD116" i="63" s="1"/>
  <c r="CE26" i="6"/>
  <c r="AC25" i="63" s="1"/>
  <c r="AO25" i="63" s="1"/>
  <c r="AA26" i="53"/>
  <c r="AB26" i="53" s="1"/>
  <c r="AU18" i="6"/>
  <c r="W17" i="63" s="1"/>
  <c r="AI17" i="63" s="1"/>
  <c r="O18" i="53"/>
  <c r="P18" i="53" s="1"/>
  <c r="BS72" i="6"/>
  <c r="AA71" i="63" s="1"/>
  <c r="AM71" i="63" s="1"/>
  <c r="W72" i="53"/>
  <c r="X72" i="53" s="1"/>
  <c r="BG111" i="6"/>
  <c r="Y110" i="63" s="1"/>
  <c r="AK110" i="63" s="1"/>
  <c r="S111" i="53"/>
  <c r="T111" i="53" s="1"/>
  <c r="BS106" i="6"/>
  <c r="AA105" i="63" s="1"/>
  <c r="AM105" i="63" s="1"/>
  <c r="W106" i="53"/>
  <c r="X106" i="53" s="1"/>
  <c r="F110" i="56"/>
  <c r="Q109" i="6"/>
  <c r="E109" i="53"/>
  <c r="BM93" i="6"/>
  <c r="Z92" i="63" s="1"/>
  <c r="AL92" i="63" s="1"/>
  <c r="U93" i="53"/>
  <c r="V93" i="53" s="1"/>
  <c r="AC59" i="6"/>
  <c r="T58" i="63" s="1"/>
  <c r="AF58" i="63" s="1"/>
  <c r="I59" i="53"/>
  <c r="J59" i="53" s="1"/>
  <c r="BY56" i="6"/>
  <c r="AB55" i="63" s="1"/>
  <c r="AN55" i="63" s="1"/>
  <c r="Y56" i="53"/>
  <c r="Z56" i="53" s="1"/>
  <c r="AC91" i="6"/>
  <c r="T90" i="63" s="1"/>
  <c r="AF90" i="63" s="1"/>
  <c r="I91" i="53"/>
  <c r="J91" i="53" s="1"/>
  <c r="BS78" i="6"/>
  <c r="AA77" i="63" s="1"/>
  <c r="AM77" i="63" s="1"/>
  <c r="W78" i="53"/>
  <c r="X78" i="53" s="1"/>
  <c r="BA141" i="6"/>
  <c r="X140" i="63" s="1"/>
  <c r="AJ140" i="63" s="1"/>
  <c r="Q141" i="53"/>
  <c r="R141" i="53" s="1"/>
  <c r="AO80" i="6"/>
  <c r="V79" i="63" s="1"/>
  <c r="AH79" i="63" s="1"/>
  <c r="M80" i="53"/>
  <c r="N80" i="53" s="1"/>
  <c r="BA112" i="6"/>
  <c r="X111" i="63" s="1"/>
  <c r="AJ111" i="63" s="1"/>
  <c r="Q112" i="53"/>
  <c r="R112" i="53" s="1"/>
  <c r="BS138" i="6"/>
  <c r="AA137" i="63" s="1"/>
  <c r="AM137" i="63" s="1"/>
  <c r="W138" i="53"/>
  <c r="X138" i="53" s="1"/>
  <c r="U28" i="53"/>
  <c r="V28" i="53" s="1"/>
  <c r="BM28" i="6"/>
  <c r="Z27" i="63" s="1"/>
  <c r="AL27" i="63" s="1"/>
  <c r="BG103" i="6"/>
  <c r="Y102" i="63" s="1"/>
  <c r="AK102" i="63" s="1"/>
  <c r="S103" i="53"/>
  <c r="T103" i="53" s="1"/>
  <c r="AI10" i="6"/>
  <c r="U9" i="63" s="1"/>
  <c r="K10" i="53"/>
  <c r="L10" i="53" s="1"/>
  <c r="W86" i="6"/>
  <c r="S85" i="63" s="1"/>
  <c r="AE85" i="63" s="1"/>
  <c r="G86" i="53"/>
  <c r="H86" i="53" s="1"/>
  <c r="AI150" i="6"/>
  <c r="K150" i="53"/>
  <c r="L150" i="53" s="1"/>
  <c r="BG104" i="6"/>
  <c r="Y103" i="63" s="1"/>
  <c r="AK103" i="63" s="1"/>
  <c r="S104" i="53"/>
  <c r="T104" i="53" s="1"/>
  <c r="BY65" i="6"/>
  <c r="AB64" i="63" s="1"/>
  <c r="AN64" i="63" s="1"/>
  <c r="Y65" i="53"/>
  <c r="Z65" i="53" s="1"/>
  <c r="BY94" i="6"/>
  <c r="AB93" i="63" s="1"/>
  <c r="AN93" i="63" s="1"/>
  <c r="Y94" i="53"/>
  <c r="Z94" i="53" s="1"/>
  <c r="AU136" i="6"/>
  <c r="W135" i="63" s="1"/>
  <c r="AI135" i="63" s="1"/>
  <c r="O136" i="53"/>
  <c r="P136" i="53" s="1"/>
  <c r="BY24" i="6"/>
  <c r="AB23" i="63" s="1"/>
  <c r="AN23" i="63" s="1"/>
  <c r="Y24" i="53"/>
  <c r="Z24" i="53" s="1"/>
  <c r="AO140" i="6"/>
  <c r="V139" i="63" s="1"/>
  <c r="AH139" i="63" s="1"/>
  <c r="M140" i="53"/>
  <c r="N140" i="53" s="1"/>
  <c r="BI34" i="55"/>
  <c r="BJ34" i="55" s="1"/>
  <c r="BK34" i="55" s="1"/>
  <c r="X33" i="68" s="1"/>
  <c r="AJ33" i="68" s="1"/>
  <c r="AQ34" i="55"/>
  <c r="AR34" i="55" s="1"/>
  <c r="AS34" i="55" s="1"/>
  <c r="U33" i="68" s="1"/>
  <c r="AG33" i="68" s="1"/>
  <c r="Y34" i="55"/>
  <c r="Z34" i="55" s="1"/>
  <c r="AA34" i="55" s="1"/>
  <c r="R33" i="68" s="1"/>
  <c r="AD33" i="68" s="1"/>
  <c r="CA34" i="55"/>
  <c r="CB34" i="55" s="1"/>
  <c r="CC34" i="55" s="1"/>
  <c r="AA33" i="68" s="1"/>
  <c r="AM33" i="68" s="1"/>
  <c r="BU34" i="55"/>
  <c r="BV34" i="55" s="1"/>
  <c r="BW34" i="55" s="1"/>
  <c r="Z33" i="68" s="1"/>
  <c r="AL33" i="68" s="1"/>
  <c r="AW34" i="55"/>
  <c r="AX34" i="55" s="1"/>
  <c r="AY34" i="55" s="1"/>
  <c r="V33" i="68" s="1"/>
  <c r="AH33" i="68" s="1"/>
  <c r="BO34" i="55"/>
  <c r="BP34" i="55" s="1"/>
  <c r="BQ34" i="55" s="1"/>
  <c r="Y33" i="68" s="1"/>
  <c r="AK33" i="68" s="1"/>
  <c r="AK34" i="55"/>
  <c r="AL34" i="55" s="1"/>
  <c r="AM34" i="55" s="1"/>
  <c r="T33" i="68" s="1"/>
  <c r="AF33" i="68" s="1"/>
  <c r="AE34" i="55"/>
  <c r="AF34" i="55" s="1"/>
  <c r="AG34" i="55" s="1"/>
  <c r="S33" i="68" s="1"/>
  <c r="AE33" i="68" s="1"/>
  <c r="BC34" i="55"/>
  <c r="BD34" i="55" s="1"/>
  <c r="BE34" i="55" s="1"/>
  <c r="W33" i="68" s="1"/>
  <c r="AI33" i="68" s="1"/>
  <c r="S34" i="55"/>
  <c r="T34" i="55" s="1"/>
  <c r="U34" i="55" s="1"/>
  <c r="Q33" i="68" s="1"/>
  <c r="AC33" i="68" s="1"/>
  <c r="M34" i="55"/>
  <c r="N34" i="55" s="1"/>
  <c r="O34" i="55" s="1"/>
  <c r="AU140" i="6"/>
  <c r="W139" i="63" s="1"/>
  <c r="AI139" i="63" s="1"/>
  <c r="O140" i="53"/>
  <c r="P140" i="53" s="1"/>
  <c r="AO62" i="6"/>
  <c r="V61" i="63" s="1"/>
  <c r="AH61" i="63" s="1"/>
  <c r="M62" i="53"/>
  <c r="N62" i="53" s="1"/>
  <c r="J6" i="80"/>
  <c r="N6" i="80"/>
  <c r="O6" i="80" s="1"/>
  <c r="BG20" i="6"/>
  <c r="Y19" i="63" s="1"/>
  <c r="AK19" i="63" s="1"/>
  <c r="S20" i="53"/>
  <c r="T20" i="53" s="1"/>
  <c r="BI90" i="55"/>
  <c r="BJ90" i="55" s="1"/>
  <c r="BK90" i="55" s="1"/>
  <c r="X89" i="68" s="1"/>
  <c r="AJ89" i="68" s="1"/>
  <c r="Y90" i="55"/>
  <c r="Z90" i="55" s="1"/>
  <c r="AA90" i="55" s="1"/>
  <c r="R89" i="68" s="1"/>
  <c r="AD89" i="68" s="1"/>
  <c r="AK90" i="55"/>
  <c r="AL90" i="55" s="1"/>
  <c r="AM90" i="55" s="1"/>
  <c r="T89" i="68" s="1"/>
  <c r="AF89" i="68" s="1"/>
  <c r="BO90" i="55"/>
  <c r="BP90" i="55" s="1"/>
  <c r="BQ90" i="55" s="1"/>
  <c r="Y89" i="68" s="1"/>
  <c r="AK89" i="68" s="1"/>
  <c r="CA90" i="55"/>
  <c r="CB90" i="55" s="1"/>
  <c r="CC90" i="55" s="1"/>
  <c r="AA89" i="68" s="1"/>
  <c r="AM89" i="68" s="1"/>
  <c r="S90" i="55"/>
  <c r="T90" i="55" s="1"/>
  <c r="U90" i="55" s="1"/>
  <c r="Q89" i="68" s="1"/>
  <c r="AC89" i="68" s="1"/>
  <c r="AQ90" i="55"/>
  <c r="AR90" i="55" s="1"/>
  <c r="AS90" i="55" s="1"/>
  <c r="U89" i="68" s="1"/>
  <c r="AG89" i="68" s="1"/>
  <c r="BC90" i="55"/>
  <c r="BD90" i="55" s="1"/>
  <c r="BE90" i="55" s="1"/>
  <c r="W89" i="68" s="1"/>
  <c r="AI89" i="68" s="1"/>
  <c r="AW90" i="55"/>
  <c r="AX90" i="55" s="1"/>
  <c r="AY90" i="55" s="1"/>
  <c r="V89" i="68" s="1"/>
  <c r="AH89" i="68" s="1"/>
  <c r="BU90" i="55"/>
  <c r="BV90" i="55" s="1"/>
  <c r="BW90" i="55" s="1"/>
  <c r="Z89" i="68" s="1"/>
  <c r="AL89" i="68" s="1"/>
  <c r="AE90" i="55"/>
  <c r="AF90" i="55" s="1"/>
  <c r="AG90" i="55" s="1"/>
  <c r="S89" i="68" s="1"/>
  <c r="AE89" i="68" s="1"/>
  <c r="M90" i="55"/>
  <c r="N90" i="55" s="1"/>
  <c r="O90" i="55" s="1"/>
  <c r="AO51" i="6"/>
  <c r="V50" i="63" s="1"/>
  <c r="AH50" i="63" s="1"/>
  <c r="M51" i="53"/>
  <c r="N51" i="53" s="1"/>
  <c r="AC58" i="6"/>
  <c r="T57" i="63" s="1"/>
  <c r="AF57" i="63" s="1"/>
  <c r="I58" i="53"/>
  <c r="J58" i="53" s="1"/>
  <c r="CE129" i="6"/>
  <c r="AC128" i="63" s="1"/>
  <c r="AO128" i="63" s="1"/>
  <c r="AA129" i="53"/>
  <c r="AB129" i="53" s="1"/>
  <c r="Y17" i="55"/>
  <c r="Z17" i="55" s="1"/>
  <c r="AA17" i="55" s="1"/>
  <c r="R16" i="68" s="1"/>
  <c r="AD16" i="68" s="1"/>
  <c r="BC17" i="55"/>
  <c r="BD17" i="55" s="1"/>
  <c r="BE17" i="55" s="1"/>
  <c r="W16" i="68" s="1"/>
  <c r="AI16" i="68" s="1"/>
  <c r="AE17" i="55"/>
  <c r="AF17" i="55" s="1"/>
  <c r="AG17" i="55" s="1"/>
  <c r="S16" i="68" s="1"/>
  <c r="AE16" i="68" s="1"/>
  <c r="AQ17" i="55"/>
  <c r="AR17" i="55" s="1"/>
  <c r="AS17" i="55" s="1"/>
  <c r="U16" i="68" s="1"/>
  <c r="AG16" i="68" s="1"/>
  <c r="AW17" i="55"/>
  <c r="AX17" i="55" s="1"/>
  <c r="AY17" i="55" s="1"/>
  <c r="V16" i="68" s="1"/>
  <c r="AH16" i="68" s="1"/>
  <c r="CA17" i="55"/>
  <c r="CB17" i="55" s="1"/>
  <c r="CC17" i="55" s="1"/>
  <c r="AA16" i="68" s="1"/>
  <c r="AM16" i="68" s="1"/>
  <c r="S17" i="55"/>
  <c r="T17" i="55" s="1"/>
  <c r="U17" i="55" s="1"/>
  <c r="Q16" i="68" s="1"/>
  <c r="AC16" i="68" s="1"/>
  <c r="BU17" i="55"/>
  <c r="BV17" i="55" s="1"/>
  <c r="BW17" i="55" s="1"/>
  <c r="Z16" i="68" s="1"/>
  <c r="AL16" i="68" s="1"/>
  <c r="BO17" i="55"/>
  <c r="BP17" i="55" s="1"/>
  <c r="BQ17" i="55" s="1"/>
  <c r="Y16" i="68" s="1"/>
  <c r="AK16" i="68" s="1"/>
  <c r="BI17" i="55"/>
  <c r="BJ17" i="55" s="1"/>
  <c r="BK17" i="55" s="1"/>
  <c r="X16" i="68" s="1"/>
  <c r="AJ16" i="68" s="1"/>
  <c r="AK17" i="55"/>
  <c r="AL17" i="55" s="1"/>
  <c r="AM17" i="55" s="1"/>
  <c r="T16" i="68" s="1"/>
  <c r="AF16" i="68" s="1"/>
  <c r="M17" i="55"/>
  <c r="N17" i="55" s="1"/>
  <c r="O17" i="55" s="1"/>
  <c r="BS30" i="6"/>
  <c r="AA29" i="63" s="1"/>
  <c r="AM29" i="63" s="1"/>
  <c r="W30" i="53"/>
  <c r="X30" i="53" s="1"/>
  <c r="BI108" i="55"/>
  <c r="BJ108" i="55" s="1"/>
  <c r="BK108" i="55" s="1"/>
  <c r="X107" i="68" s="1"/>
  <c r="AJ107" i="68" s="1"/>
  <c r="BO108" i="55"/>
  <c r="BP108" i="55" s="1"/>
  <c r="BQ108" i="55" s="1"/>
  <c r="Y107" i="68" s="1"/>
  <c r="AK107" i="68" s="1"/>
  <c r="AE108" i="55"/>
  <c r="AF108" i="55" s="1"/>
  <c r="AG108" i="55" s="1"/>
  <c r="S107" i="68" s="1"/>
  <c r="AE107" i="68" s="1"/>
  <c r="Y108" i="55"/>
  <c r="Z108" i="55" s="1"/>
  <c r="AA108" i="55" s="1"/>
  <c r="R107" i="68" s="1"/>
  <c r="AD107" i="68" s="1"/>
  <c r="CA108" i="55"/>
  <c r="CB108" i="55" s="1"/>
  <c r="CC108" i="55" s="1"/>
  <c r="AA107" i="68" s="1"/>
  <c r="AM107" i="68" s="1"/>
  <c r="BC108" i="55"/>
  <c r="BD108" i="55" s="1"/>
  <c r="BE108" i="55" s="1"/>
  <c r="W107" i="68" s="1"/>
  <c r="AI107" i="68" s="1"/>
  <c r="S108" i="55"/>
  <c r="T108" i="55" s="1"/>
  <c r="U108" i="55" s="1"/>
  <c r="Q107" i="68" s="1"/>
  <c r="AC107" i="68" s="1"/>
  <c r="AK108" i="55"/>
  <c r="AL108" i="55" s="1"/>
  <c r="AM108" i="55" s="1"/>
  <c r="T107" i="68" s="1"/>
  <c r="AF107" i="68" s="1"/>
  <c r="AW108" i="55"/>
  <c r="AX108" i="55" s="1"/>
  <c r="AY108" i="55" s="1"/>
  <c r="V107" i="68" s="1"/>
  <c r="AH107" i="68" s="1"/>
  <c r="AQ108" i="55"/>
  <c r="AR108" i="55" s="1"/>
  <c r="AS108" i="55" s="1"/>
  <c r="U107" i="68" s="1"/>
  <c r="AG107" i="68" s="1"/>
  <c r="BU108" i="55"/>
  <c r="BV108" i="55" s="1"/>
  <c r="BW108" i="55" s="1"/>
  <c r="Z107" i="68" s="1"/>
  <c r="AL107" i="68" s="1"/>
  <c r="M108" i="55"/>
  <c r="N108" i="55" s="1"/>
  <c r="O108" i="55" s="1"/>
  <c r="AQ101" i="55"/>
  <c r="AR101" i="55" s="1"/>
  <c r="AS101" i="55" s="1"/>
  <c r="U100" i="68" s="1"/>
  <c r="AG100" i="68" s="1"/>
  <c r="S101" i="55"/>
  <c r="T101" i="55" s="1"/>
  <c r="U101" i="55" s="1"/>
  <c r="Q100" i="68" s="1"/>
  <c r="AC100" i="68" s="1"/>
  <c r="AW101" i="55"/>
  <c r="AX101" i="55" s="1"/>
  <c r="AY101" i="55" s="1"/>
  <c r="V100" i="68" s="1"/>
  <c r="AH100" i="68" s="1"/>
  <c r="BO101" i="55"/>
  <c r="BP101" i="55" s="1"/>
  <c r="BQ101" i="55" s="1"/>
  <c r="Y100" i="68" s="1"/>
  <c r="AK100" i="68" s="1"/>
  <c r="CA101" i="55"/>
  <c r="CB101" i="55" s="1"/>
  <c r="CC101" i="55" s="1"/>
  <c r="AA100" i="68" s="1"/>
  <c r="AM100" i="68" s="1"/>
  <c r="Y101" i="55"/>
  <c r="Z101" i="55" s="1"/>
  <c r="AA101" i="55" s="1"/>
  <c r="R100" i="68" s="1"/>
  <c r="AD100" i="68" s="1"/>
  <c r="BC101" i="55"/>
  <c r="BD101" i="55" s="1"/>
  <c r="BE101" i="55" s="1"/>
  <c r="W100" i="68" s="1"/>
  <c r="AI100" i="68" s="1"/>
  <c r="BU101" i="55"/>
  <c r="BV101" i="55" s="1"/>
  <c r="BW101" i="55" s="1"/>
  <c r="Z100" i="68" s="1"/>
  <c r="AL100" i="68" s="1"/>
  <c r="AE101" i="55"/>
  <c r="AF101" i="55" s="1"/>
  <c r="AG101" i="55" s="1"/>
  <c r="S100" i="68" s="1"/>
  <c r="AE100" i="68" s="1"/>
  <c r="AK101" i="55"/>
  <c r="AL101" i="55" s="1"/>
  <c r="AM101" i="55" s="1"/>
  <c r="T100" i="68" s="1"/>
  <c r="AF100" i="68" s="1"/>
  <c r="BI101" i="55"/>
  <c r="BJ101" i="55" s="1"/>
  <c r="BK101" i="55" s="1"/>
  <c r="X100" i="68" s="1"/>
  <c r="AJ100" i="68" s="1"/>
  <c r="M101" i="55"/>
  <c r="N101" i="55" s="1"/>
  <c r="O101" i="55" s="1"/>
  <c r="AG54" i="51"/>
  <c r="AH54" i="51" s="1"/>
  <c r="AI54" i="51" s="1"/>
  <c r="U53" i="65" s="1"/>
  <c r="AG53" i="65" s="1"/>
  <c r="BW54" i="51"/>
  <c r="BX54" i="51" s="1"/>
  <c r="BY54" i="51" s="1"/>
  <c r="AB53" i="65" s="1"/>
  <c r="AN53" i="65" s="1"/>
  <c r="U54" i="51"/>
  <c r="V54" i="51" s="1"/>
  <c r="W54" i="51" s="1"/>
  <c r="S53" i="65" s="1"/>
  <c r="AE53" i="65" s="1"/>
  <c r="AM54" i="51"/>
  <c r="AN54" i="51" s="1"/>
  <c r="AO54" i="51" s="1"/>
  <c r="V53" i="65" s="1"/>
  <c r="AH53" i="65" s="1"/>
  <c r="AY54" i="51"/>
  <c r="AZ54" i="51" s="1"/>
  <c r="BA54" i="51" s="1"/>
  <c r="X53" i="65" s="1"/>
  <c r="AJ53" i="65" s="1"/>
  <c r="AA54" i="51"/>
  <c r="AB54" i="51" s="1"/>
  <c r="AC54" i="51" s="1"/>
  <c r="T53" i="65" s="1"/>
  <c r="AF53" i="65" s="1"/>
  <c r="BE54" i="51"/>
  <c r="BF54" i="51" s="1"/>
  <c r="BG54" i="51" s="1"/>
  <c r="Y53" i="65" s="1"/>
  <c r="AK53" i="65" s="1"/>
  <c r="BQ54" i="51"/>
  <c r="BR54" i="51" s="1"/>
  <c r="BS54" i="51" s="1"/>
  <c r="AA53" i="65" s="1"/>
  <c r="AM53" i="65" s="1"/>
  <c r="AS54" i="51"/>
  <c r="AT54" i="51" s="1"/>
  <c r="AU54" i="51" s="1"/>
  <c r="W53" i="65" s="1"/>
  <c r="AI53" i="65" s="1"/>
  <c r="BK54" i="51"/>
  <c r="BL54" i="51" s="1"/>
  <c r="BM54" i="51" s="1"/>
  <c r="Z53" i="65" s="1"/>
  <c r="AL53" i="65" s="1"/>
  <c r="CC54" i="51"/>
  <c r="CD54" i="51" s="1"/>
  <c r="CE54" i="51" s="1"/>
  <c r="AC53" i="65" s="1"/>
  <c r="AO53" i="65" s="1"/>
  <c r="O54" i="51"/>
  <c r="P54" i="51" s="1"/>
  <c r="AK132" i="55"/>
  <c r="AL132" i="55" s="1"/>
  <c r="AM132" i="55" s="1"/>
  <c r="T131" i="68" s="1"/>
  <c r="AF131" i="68" s="1"/>
  <c r="S132" i="55"/>
  <c r="T132" i="55" s="1"/>
  <c r="U132" i="55" s="1"/>
  <c r="Q131" i="68" s="1"/>
  <c r="AC131" i="68" s="1"/>
  <c r="BC132" i="55"/>
  <c r="BD132" i="55" s="1"/>
  <c r="BE132" i="55" s="1"/>
  <c r="W131" i="68" s="1"/>
  <c r="AI131" i="68" s="1"/>
  <c r="BI132" i="55"/>
  <c r="BJ132" i="55" s="1"/>
  <c r="BK132" i="55" s="1"/>
  <c r="X131" i="68" s="1"/>
  <c r="AJ131" i="68" s="1"/>
  <c r="CA132" i="55"/>
  <c r="CB132" i="55" s="1"/>
  <c r="CC132" i="55" s="1"/>
  <c r="AA131" i="68" s="1"/>
  <c r="AM131" i="68" s="1"/>
  <c r="AQ132" i="55"/>
  <c r="AR132" i="55" s="1"/>
  <c r="AS132" i="55" s="1"/>
  <c r="U131" i="68" s="1"/>
  <c r="AG131" i="68" s="1"/>
  <c r="AE132" i="55"/>
  <c r="AF132" i="55" s="1"/>
  <c r="AG132" i="55" s="1"/>
  <c r="S131" i="68" s="1"/>
  <c r="AE131" i="68" s="1"/>
  <c r="Y132" i="55"/>
  <c r="Z132" i="55" s="1"/>
  <c r="AA132" i="55" s="1"/>
  <c r="R131" i="68" s="1"/>
  <c r="AD131" i="68" s="1"/>
  <c r="AW132" i="55"/>
  <c r="AX132" i="55" s="1"/>
  <c r="AY132" i="55" s="1"/>
  <c r="V131" i="68" s="1"/>
  <c r="AH131" i="68" s="1"/>
  <c r="BU132" i="55"/>
  <c r="BV132" i="55" s="1"/>
  <c r="BW132" i="55" s="1"/>
  <c r="Z131" i="68" s="1"/>
  <c r="AL131" i="68" s="1"/>
  <c r="BO132" i="55"/>
  <c r="BP132" i="55" s="1"/>
  <c r="BQ132" i="55" s="1"/>
  <c r="Y131" i="68" s="1"/>
  <c r="AK131" i="68" s="1"/>
  <c r="M132" i="55"/>
  <c r="N132" i="55" s="1"/>
  <c r="O132" i="55" s="1"/>
  <c r="W24" i="6"/>
  <c r="S23" i="63" s="1"/>
  <c r="AE23" i="63" s="1"/>
  <c r="G24" i="53"/>
  <c r="H24" i="53" s="1"/>
  <c r="BY101" i="6"/>
  <c r="AB100" i="63" s="1"/>
  <c r="AN100" i="63" s="1"/>
  <c r="Y101" i="53"/>
  <c r="Z101" i="53" s="1"/>
  <c r="AU36" i="6"/>
  <c r="W35" i="63" s="1"/>
  <c r="AI35" i="63" s="1"/>
  <c r="O36" i="53"/>
  <c r="P36" i="53" s="1"/>
  <c r="BY118" i="6"/>
  <c r="AB117" i="63" s="1"/>
  <c r="AN117" i="63" s="1"/>
  <c r="Y118" i="53"/>
  <c r="Z118" i="53" s="1"/>
  <c r="BY132" i="6"/>
  <c r="AB131" i="63" s="1"/>
  <c r="AN131" i="63" s="1"/>
  <c r="Y132" i="53"/>
  <c r="Z132" i="53" s="1"/>
  <c r="AO119" i="6"/>
  <c r="V118" i="63" s="1"/>
  <c r="AH118" i="63" s="1"/>
  <c r="M119" i="53"/>
  <c r="N119" i="53" s="1"/>
  <c r="U140" i="51"/>
  <c r="V140" i="51" s="1"/>
  <c r="W140" i="51" s="1"/>
  <c r="S139" i="65" s="1"/>
  <c r="AE139" i="65" s="1"/>
  <c r="AM140" i="51"/>
  <c r="AN140" i="51" s="1"/>
  <c r="AO140" i="51" s="1"/>
  <c r="V139" i="65" s="1"/>
  <c r="AH139" i="65" s="1"/>
  <c r="AG140" i="51"/>
  <c r="AH140" i="51" s="1"/>
  <c r="AI140" i="51" s="1"/>
  <c r="U139" i="65" s="1"/>
  <c r="AG139" i="65" s="1"/>
  <c r="BK140" i="51"/>
  <c r="BL140" i="51" s="1"/>
  <c r="BM140" i="51" s="1"/>
  <c r="Z139" i="65" s="1"/>
  <c r="AL139" i="65" s="1"/>
  <c r="AY140" i="51"/>
  <c r="AZ140" i="51" s="1"/>
  <c r="BA140" i="51" s="1"/>
  <c r="X139" i="65" s="1"/>
  <c r="AJ139" i="65" s="1"/>
  <c r="AA140" i="51"/>
  <c r="AB140" i="51" s="1"/>
  <c r="AC140" i="51" s="1"/>
  <c r="T139" i="65" s="1"/>
  <c r="AF139" i="65" s="1"/>
  <c r="BE140" i="51"/>
  <c r="BF140" i="51" s="1"/>
  <c r="BG140" i="51" s="1"/>
  <c r="Y139" i="65" s="1"/>
  <c r="AK139" i="65" s="1"/>
  <c r="BQ140" i="51"/>
  <c r="BR140" i="51" s="1"/>
  <c r="BS140" i="51" s="1"/>
  <c r="AA139" i="65" s="1"/>
  <c r="AM139" i="65" s="1"/>
  <c r="BW140" i="51"/>
  <c r="BX140" i="51" s="1"/>
  <c r="BY140" i="51" s="1"/>
  <c r="AB139" i="65" s="1"/>
  <c r="AN139" i="65" s="1"/>
  <c r="AS140" i="51"/>
  <c r="AT140" i="51" s="1"/>
  <c r="AU140" i="51" s="1"/>
  <c r="W139" i="65" s="1"/>
  <c r="AI139" i="65" s="1"/>
  <c r="CC140" i="51"/>
  <c r="CD140" i="51" s="1"/>
  <c r="CE140" i="51" s="1"/>
  <c r="AC139" i="65" s="1"/>
  <c r="AO139" i="65" s="1"/>
  <c r="O140" i="51"/>
  <c r="P140" i="51" s="1"/>
  <c r="CC7" i="6"/>
  <c r="CD7" i="6" s="1"/>
  <c r="AY7" i="6"/>
  <c r="AZ7" i="6" s="1"/>
  <c r="BW7" i="6"/>
  <c r="BX7" i="6" s="1"/>
  <c r="AG7" i="6"/>
  <c r="AH7" i="6" s="1"/>
  <c r="U7" i="6"/>
  <c r="V7" i="6" s="1"/>
  <c r="BK7" i="6"/>
  <c r="BL7" i="6" s="1"/>
  <c r="AA7" i="6"/>
  <c r="AB7" i="6" s="1"/>
  <c r="BE7" i="6"/>
  <c r="BF7" i="6" s="1"/>
  <c r="BQ7" i="6"/>
  <c r="BR7" i="6" s="1"/>
  <c r="AM7" i="6"/>
  <c r="AN7" i="6" s="1"/>
  <c r="AS7" i="6"/>
  <c r="AT7" i="6" s="1"/>
  <c r="O7" i="6"/>
  <c r="P7" i="6" s="1"/>
  <c r="S7" i="88" s="1"/>
  <c r="J33" i="80"/>
  <c r="N33" i="80"/>
  <c r="O33" i="80" s="1"/>
  <c r="AC45" i="6"/>
  <c r="T44" i="63" s="1"/>
  <c r="AF44" i="63" s="1"/>
  <c r="I45" i="53"/>
  <c r="J45" i="53" s="1"/>
  <c r="BS89" i="6"/>
  <c r="AA88" i="63" s="1"/>
  <c r="AM88" i="63" s="1"/>
  <c r="W89" i="53"/>
  <c r="X89" i="53" s="1"/>
  <c r="BQ74" i="51"/>
  <c r="BR74" i="51" s="1"/>
  <c r="BS74" i="51" s="1"/>
  <c r="AA73" i="65" s="1"/>
  <c r="AM73" i="65" s="1"/>
  <c r="AY74" i="51"/>
  <c r="AZ74" i="51" s="1"/>
  <c r="BA74" i="51" s="1"/>
  <c r="X73" i="65" s="1"/>
  <c r="AJ73" i="65" s="1"/>
  <c r="U74" i="51"/>
  <c r="V74" i="51" s="1"/>
  <c r="W74" i="51" s="1"/>
  <c r="S73" i="65" s="1"/>
  <c r="AE73" i="65" s="1"/>
  <c r="AS74" i="51"/>
  <c r="AT74" i="51" s="1"/>
  <c r="AU74" i="51" s="1"/>
  <c r="W73" i="65" s="1"/>
  <c r="AI73" i="65" s="1"/>
  <c r="BK74" i="51"/>
  <c r="BL74" i="51" s="1"/>
  <c r="BM74" i="51" s="1"/>
  <c r="Z73" i="65" s="1"/>
  <c r="AL73" i="65" s="1"/>
  <c r="BE74" i="51"/>
  <c r="BF74" i="51" s="1"/>
  <c r="BG74" i="51" s="1"/>
  <c r="Y73" i="65" s="1"/>
  <c r="AK73" i="65" s="1"/>
  <c r="BW74" i="51"/>
  <c r="BX74" i="51" s="1"/>
  <c r="BY74" i="51" s="1"/>
  <c r="AB73" i="65" s="1"/>
  <c r="AN73" i="65" s="1"/>
  <c r="AM74" i="51"/>
  <c r="AN74" i="51" s="1"/>
  <c r="AO74" i="51" s="1"/>
  <c r="V73" i="65" s="1"/>
  <c r="AH73" i="65" s="1"/>
  <c r="AA74" i="51"/>
  <c r="AB74" i="51" s="1"/>
  <c r="AC74" i="51" s="1"/>
  <c r="T73" i="65" s="1"/>
  <c r="AF73" i="65" s="1"/>
  <c r="AG74" i="51"/>
  <c r="AH74" i="51" s="1"/>
  <c r="AI74" i="51" s="1"/>
  <c r="U73" i="65" s="1"/>
  <c r="AG73" i="65" s="1"/>
  <c r="CC74" i="51"/>
  <c r="CD74" i="51" s="1"/>
  <c r="CE74" i="51" s="1"/>
  <c r="AC73" i="65" s="1"/>
  <c r="AO73" i="65" s="1"/>
  <c r="O74" i="51"/>
  <c r="P74" i="51" s="1"/>
  <c r="BM124" i="6"/>
  <c r="Z123" i="63" s="1"/>
  <c r="AL123" i="63" s="1"/>
  <c r="U124" i="53"/>
  <c r="V124" i="53" s="1"/>
  <c r="AO74" i="6"/>
  <c r="V73" i="63" s="1"/>
  <c r="AH73" i="63" s="1"/>
  <c r="M74" i="53"/>
  <c r="N74" i="53" s="1"/>
  <c r="AC70" i="6"/>
  <c r="T69" i="63" s="1"/>
  <c r="AF69" i="63" s="1"/>
  <c r="I70" i="53"/>
  <c r="J70" i="53" s="1"/>
  <c r="AO73" i="6"/>
  <c r="V72" i="63" s="1"/>
  <c r="AH72" i="63" s="1"/>
  <c r="M73" i="53"/>
  <c r="N73" i="53" s="1"/>
  <c r="W142" i="6"/>
  <c r="S141" i="63" s="1"/>
  <c r="AE141" i="63" s="1"/>
  <c r="G142" i="53"/>
  <c r="H142" i="53" s="1"/>
  <c r="W22" i="6"/>
  <c r="S21" i="63" s="1"/>
  <c r="AE21" i="63" s="1"/>
  <c r="G22" i="53"/>
  <c r="H22" i="53" s="1"/>
  <c r="AA63" i="51"/>
  <c r="AB63" i="51" s="1"/>
  <c r="AC63" i="51" s="1"/>
  <c r="T62" i="65" s="1"/>
  <c r="AF62" i="65" s="1"/>
  <c r="AY63" i="51"/>
  <c r="AZ63" i="51" s="1"/>
  <c r="BA63" i="51" s="1"/>
  <c r="X62" i="65" s="1"/>
  <c r="AJ62" i="65" s="1"/>
  <c r="AS63" i="51"/>
  <c r="AT63" i="51" s="1"/>
  <c r="AU63" i="51" s="1"/>
  <c r="W62" i="65" s="1"/>
  <c r="AI62" i="65" s="1"/>
  <c r="BW63" i="51"/>
  <c r="BX63" i="51" s="1"/>
  <c r="BY63" i="51" s="1"/>
  <c r="AB62" i="65" s="1"/>
  <c r="AN62" i="65" s="1"/>
  <c r="BQ63" i="51"/>
  <c r="BR63" i="51" s="1"/>
  <c r="BS63" i="51" s="1"/>
  <c r="AA62" i="65" s="1"/>
  <c r="AM62" i="65" s="1"/>
  <c r="U63" i="51"/>
  <c r="V63" i="51" s="1"/>
  <c r="W63" i="51" s="1"/>
  <c r="S62" i="65" s="1"/>
  <c r="AE62" i="65" s="1"/>
  <c r="BK63" i="51"/>
  <c r="BL63" i="51" s="1"/>
  <c r="BM63" i="51" s="1"/>
  <c r="Z62" i="65" s="1"/>
  <c r="AL62" i="65" s="1"/>
  <c r="BE63" i="51"/>
  <c r="BF63" i="51" s="1"/>
  <c r="BG63" i="51" s="1"/>
  <c r="Y62" i="65" s="1"/>
  <c r="AK62" i="65" s="1"/>
  <c r="CC63" i="51"/>
  <c r="CD63" i="51" s="1"/>
  <c r="CE63" i="51" s="1"/>
  <c r="AC62" i="65" s="1"/>
  <c r="AO62" i="65" s="1"/>
  <c r="AM63" i="51"/>
  <c r="AN63" i="51" s="1"/>
  <c r="AO63" i="51" s="1"/>
  <c r="V62" i="65" s="1"/>
  <c r="AH62" i="65" s="1"/>
  <c r="AG63" i="51"/>
  <c r="AH63" i="51" s="1"/>
  <c r="AI63" i="51" s="1"/>
  <c r="U62" i="65" s="1"/>
  <c r="AG62" i="65" s="1"/>
  <c r="O63" i="51"/>
  <c r="P63" i="51" s="1"/>
  <c r="J143" i="80"/>
  <c r="N143" i="80"/>
  <c r="O143" i="80" s="1"/>
  <c r="BS100" i="6"/>
  <c r="AA99" i="63" s="1"/>
  <c r="AM99" i="63" s="1"/>
  <c r="W100" i="53"/>
  <c r="X100" i="53" s="1"/>
  <c r="BA29" i="6"/>
  <c r="X28" i="63" s="1"/>
  <c r="AJ28" i="63" s="1"/>
  <c r="Q29" i="53"/>
  <c r="R29" i="53" s="1"/>
  <c r="BS23" i="6"/>
  <c r="AA22" i="63" s="1"/>
  <c r="AM22" i="63" s="1"/>
  <c r="W23" i="53"/>
  <c r="X23" i="53" s="1"/>
  <c r="N121" i="80"/>
  <c r="O121" i="80" s="1"/>
  <c r="J121" i="80"/>
  <c r="AI44" i="6"/>
  <c r="U43" i="63" s="1"/>
  <c r="AG43" i="63" s="1"/>
  <c r="K44" i="53"/>
  <c r="L44" i="53" s="1"/>
  <c r="Y28" i="55"/>
  <c r="Z28" i="55" s="1"/>
  <c r="AA28" i="55" s="1"/>
  <c r="R27" i="68" s="1"/>
  <c r="AD27" i="68" s="1"/>
  <c r="S28" i="55"/>
  <c r="T28" i="55" s="1"/>
  <c r="U28" i="55" s="1"/>
  <c r="Q27" i="68" s="1"/>
  <c r="AC27" i="68" s="1"/>
  <c r="AW28" i="55"/>
  <c r="AX28" i="55" s="1"/>
  <c r="AY28" i="55" s="1"/>
  <c r="V27" i="68" s="1"/>
  <c r="AH27" i="68" s="1"/>
  <c r="BI28" i="55"/>
  <c r="BJ28" i="55" s="1"/>
  <c r="BK28" i="55" s="1"/>
  <c r="X27" i="68" s="1"/>
  <c r="AJ27" i="68" s="1"/>
  <c r="BC28" i="55"/>
  <c r="BD28" i="55" s="1"/>
  <c r="BE28" i="55" s="1"/>
  <c r="W27" i="68" s="1"/>
  <c r="AI27" i="68" s="1"/>
  <c r="AK28" i="55"/>
  <c r="AL28" i="55" s="1"/>
  <c r="AM28" i="55" s="1"/>
  <c r="T27" i="68" s="1"/>
  <c r="AF27" i="68" s="1"/>
  <c r="BU28" i="55"/>
  <c r="BV28" i="55" s="1"/>
  <c r="BW28" i="55" s="1"/>
  <c r="Z27" i="68" s="1"/>
  <c r="AL27" i="68" s="1"/>
  <c r="BO28" i="55"/>
  <c r="BP28" i="55" s="1"/>
  <c r="BQ28" i="55" s="1"/>
  <c r="Y27" i="68" s="1"/>
  <c r="AK27" i="68" s="1"/>
  <c r="CA28" i="55"/>
  <c r="CB28" i="55" s="1"/>
  <c r="CC28" i="55" s="1"/>
  <c r="AA27" i="68" s="1"/>
  <c r="AM27" i="68" s="1"/>
  <c r="AE28" i="55"/>
  <c r="AF28" i="55" s="1"/>
  <c r="AG28" i="55" s="1"/>
  <c r="S27" i="68" s="1"/>
  <c r="AE27" i="68" s="1"/>
  <c r="AQ28" i="55"/>
  <c r="AR28" i="55" s="1"/>
  <c r="AS28" i="55" s="1"/>
  <c r="U27" i="68" s="1"/>
  <c r="AG27" i="68" s="1"/>
  <c r="M28" i="55"/>
  <c r="N28" i="55" s="1"/>
  <c r="O28" i="55" s="1"/>
  <c r="BG122" i="6"/>
  <c r="Y121" i="63" s="1"/>
  <c r="AK121" i="63" s="1"/>
  <c r="S122" i="53"/>
  <c r="T122" i="53" s="1"/>
  <c r="BS117" i="6"/>
  <c r="AA116" i="63" s="1"/>
  <c r="AM116" i="63" s="1"/>
  <c r="W117" i="53"/>
  <c r="X117" i="53" s="1"/>
  <c r="BS57" i="6"/>
  <c r="AA56" i="63" s="1"/>
  <c r="AM56" i="63" s="1"/>
  <c r="W57" i="53"/>
  <c r="X57" i="53" s="1"/>
  <c r="F53" i="56"/>
  <c r="Q52" i="6"/>
  <c r="E52" i="53"/>
  <c r="AC98" i="6"/>
  <c r="T97" i="63" s="1"/>
  <c r="AF97" i="63" s="1"/>
  <c r="I98" i="53"/>
  <c r="J98" i="53" s="1"/>
  <c r="BG76" i="6"/>
  <c r="Y75" i="63" s="1"/>
  <c r="AK75" i="63" s="1"/>
  <c r="S76" i="53"/>
  <c r="T76" i="53" s="1"/>
  <c r="BA75" i="6"/>
  <c r="X74" i="63" s="1"/>
  <c r="AJ74" i="63" s="1"/>
  <c r="Q75" i="53"/>
  <c r="R75" i="53" s="1"/>
  <c r="AC90" i="6"/>
  <c r="T89" i="63" s="1"/>
  <c r="AF89" i="63" s="1"/>
  <c r="I90" i="53"/>
  <c r="J90" i="53" s="1"/>
  <c r="J78" i="80"/>
  <c r="N78" i="80"/>
  <c r="O78" i="80" s="1"/>
  <c r="BG130" i="6"/>
  <c r="Y129" i="63" s="1"/>
  <c r="AK129" i="63" s="1"/>
  <c r="S130" i="53"/>
  <c r="T130" i="53" s="1"/>
  <c r="BS31" i="6"/>
  <c r="AA30" i="63" s="1"/>
  <c r="AM30" i="63" s="1"/>
  <c r="W31" i="53"/>
  <c r="X31" i="53" s="1"/>
  <c r="G91" i="56"/>
  <c r="R89" i="63"/>
  <c r="AD89" i="63" s="1"/>
  <c r="Q89" i="63"/>
  <c r="BS95" i="6"/>
  <c r="AA94" i="63" s="1"/>
  <c r="AM94" i="63" s="1"/>
  <c r="W95" i="53"/>
  <c r="X95" i="53" s="1"/>
  <c r="BC92" i="55"/>
  <c r="BD92" i="55" s="1"/>
  <c r="BE92" i="55" s="1"/>
  <c r="W91" i="68" s="1"/>
  <c r="AI91" i="68" s="1"/>
  <c r="CA92" i="55"/>
  <c r="CB92" i="55" s="1"/>
  <c r="CC92" i="55" s="1"/>
  <c r="AA91" i="68" s="1"/>
  <c r="AM91" i="68" s="1"/>
  <c r="AE92" i="55"/>
  <c r="AF92" i="55" s="1"/>
  <c r="AG92" i="55" s="1"/>
  <c r="S91" i="68" s="1"/>
  <c r="AE91" i="68" s="1"/>
  <c r="AW92" i="55"/>
  <c r="AX92" i="55" s="1"/>
  <c r="AY92" i="55" s="1"/>
  <c r="V91" i="68" s="1"/>
  <c r="AH91" i="68" s="1"/>
  <c r="S92" i="55"/>
  <c r="T92" i="55" s="1"/>
  <c r="U92" i="55" s="1"/>
  <c r="Q91" i="68" s="1"/>
  <c r="AC91" i="68" s="1"/>
  <c r="AK92" i="55"/>
  <c r="AL92" i="55" s="1"/>
  <c r="AM92" i="55" s="1"/>
  <c r="T91" i="68" s="1"/>
  <c r="AF91" i="68" s="1"/>
  <c r="AQ92" i="55"/>
  <c r="AR92" i="55" s="1"/>
  <c r="AS92" i="55" s="1"/>
  <c r="U91" i="68" s="1"/>
  <c r="AG91" i="68" s="1"/>
  <c r="Y92" i="55"/>
  <c r="Z92" i="55" s="1"/>
  <c r="AA92" i="55" s="1"/>
  <c r="R91" i="68" s="1"/>
  <c r="AD91" i="68" s="1"/>
  <c r="BI92" i="55"/>
  <c r="BJ92" i="55" s="1"/>
  <c r="BK92" i="55" s="1"/>
  <c r="X91" i="68" s="1"/>
  <c r="AJ91" i="68" s="1"/>
  <c r="BU92" i="55"/>
  <c r="BV92" i="55" s="1"/>
  <c r="BW92" i="55" s="1"/>
  <c r="Z91" i="68" s="1"/>
  <c r="AL91" i="68" s="1"/>
  <c r="BO92" i="55"/>
  <c r="BP92" i="55" s="1"/>
  <c r="BQ92" i="55" s="1"/>
  <c r="Y91" i="68" s="1"/>
  <c r="AK91" i="68" s="1"/>
  <c r="M92" i="55"/>
  <c r="N92" i="55" s="1"/>
  <c r="O92" i="55" s="1"/>
  <c r="BM53" i="6"/>
  <c r="Z52" i="63" s="1"/>
  <c r="AL52" i="63" s="1"/>
  <c r="U53" i="53"/>
  <c r="V53" i="53" s="1"/>
  <c r="BG14" i="6"/>
  <c r="Y13" i="63" s="1"/>
  <c r="AK13" i="63" s="1"/>
  <c r="S14" i="53"/>
  <c r="T14" i="53" s="1"/>
  <c r="AU92" i="6"/>
  <c r="W91" i="63" s="1"/>
  <c r="AI91" i="63" s="1"/>
  <c r="O92" i="53"/>
  <c r="P92" i="53" s="1"/>
  <c r="AU123" i="6"/>
  <c r="W122" i="63" s="1"/>
  <c r="AI122" i="63" s="1"/>
  <c r="O123" i="53"/>
  <c r="P123" i="53" s="1"/>
  <c r="AI79" i="6"/>
  <c r="U78" i="63" s="1"/>
  <c r="AG78" i="63" s="1"/>
  <c r="K79" i="53"/>
  <c r="L79" i="53" s="1"/>
  <c r="AU66" i="6"/>
  <c r="W65" i="63" s="1"/>
  <c r="AI65" i="63" s="1"/>
  <c r="O66" i="53"/>
  <c r="P66" i="53" s="1"/>
  <c r="F388" i="56"/>
  <c r="F84" i="53"/>
  <c r="J48" i="80"/>
  <c r="N48" i="80"/>
  <c r="O48" i="80" s="1"/>
  <c r="AU149" i="6"/>
  <c r="W148" i="63" s="1"/>
  <c r="AI148" i="63" s="1"/>
  <c r="O149" i="53"/>
  <c r="P149" i="53" s="1"/>
  <c r="BG126" i="6"/>
  <c r="Y125" i="63" s="1"/>
  <c r="AK125" i="63" s="1"/>
  <c r="S126" i="53"/>
  <c r="T126" i="53" s="1"/>
  <c r="BG34" i="6"/>
  <c r="Y33" i="63" s="1"/>
  <c r="AK33" i="63" s="1"/>
  <c r="S34" i="53"/>
  <c r="T34" i="53" s="1"/>
  <c r="W48" i="6"/>
  <c r="S47" i="63" s="1"/>
  <c r="AE47" i="63" s="1"/>
  <c r="G48" i="53"/>
  <c r="H48" i="53" s="1"/>
  <c r="BS64" i="6"/>
  <c r="AA63" i="63" s="1"/>
  <c r="AM63" i="63" s="1"/>
  <c r="W64" i="53"/>
  <c r="X64" i="53" s="1"/>
  <c r="AI87" i="6"/>
  <c r="U86" i="63" s="1"/>
  <c r="AG86" i="63" s="1"/>
  <c r="K87" i="53"/>
  <c r="L87" i="53" s="1"/>
  <c r="AI68" i="6"/>
  <c r="U67" i="63" s="1"/>
  <c r="AG67" i="63" s="1"/>
  <c r="K68" i="53"/>
  <c r="L68" i="53" s="1"/>
  <c r="AO137" i="6"/>
  <c r="V136" i="63" s="1"/>
  <c r="AH136" i="63" s="1"/>
  <c r="M137" i="53"/>
  <c r="N137" i="53" s="1"/>
  <c r="CA60" i="55"/>
  <c r="CB60" i="55" s="1"/>
  <c r="CC60" i="55" s="1"/>
  <c r="AA59" i="68" s="1"/>
  <c r="AM59" i="68" s="1"/>
  <c r="AQ60" i="55"/>
  <c r="AR60" i="55" s="1"/>
  <c r="AS60" i="55" s="1"/>
  <c r="U59" i="68" s="1"/>
  <c r="AG59" i="68" s="1"/>
  <c r="AW60" i="55"/>
  <c r="AX60" i="55" s="1"/>
  <c r="AY60" i="55" s="1"/>
  <c r="V59" i="68" s="1"/>
  <c r="AH59" i="68" s="1"/>
  <c r="S60" i="55"/>
  <c r="T60" i="55" s="1"/>
  <c r="U60" i="55" s="1"/>
  <c r="Q59" i="68" s="1"/>
  <c r="AC59" i="68" s="1"/>
  <c r="BC60" i="55"/>
  <c r="BD60" i="55" s="1"/>
  <c r="BE60" i="55" s="1"/>
  <c r="W59" i="68" s="1"/>
  <c r="AI59" i="68" s="1"/>
  <c r="BO60" i="55"/>
  <c r="BP60" i="55" s="1"/>
  <c r="BQ60" i="55" s="1"/>
  <c r="Y59" i="68" s="1"/>
  <c r="AK59" i="68" s="1"/>
  <c r="BU60" i="55"/>
  <c r="BV60" i="55" s="1"/>
  <c r="BW60" i="55" s="1"/>
  <c r="Z59" i="68" s="1"/>
  <c r="AL59" i="68" s="1"/>
  <c r="BI60" i="55"/>
  <c r="BJ60" i="55" s="1"/>
  <c r="BK60" i="55" s="1"/>
  <c r="X59" i="68" s="1"/>
  <c r="AJ59" i="68" s="1"/>
  <c r="Y60" i="55"/>
  <c r="Z60" i="55" s="1"/>
  <c r="AA60" i="55" s="1"/>
  <c r="R59" i="68" s="1"/>
  <c r="AD59" i="68" s="1"/>
  <c r="M60" i="55"/>
  <c r="N60" i="55" s="1"/>
  <c r="O60" i="55" s="1"/>
  <c r="AK60" i="55"/>
  <c r="AL60" i="55" s="1"/>
  <c r="AM60" i="55" s="1"/>
  <c r="T59" i="68" s="1"/>
  <c r="AF59" i="68" s="1"/>
  <c r="AE60" i="55"/>
  <c r="AF60" i="55" s="1"/>
  <c r="AG60" i="55" s="1"/>
  <c r="S59" i="68" s="1"/>
  <c r="AE59" i="68" s="1"/>
  <c r="W38" i="6"/>
  <c r="S37" i="63" s="1"/>
  <c r="AE37" i="63" s="1"/>
  <c r="G38" i="53"/>
  <c r="H38" i="53" s="1"/>
  <c r="AA43" i="53"/>
  <c r="AB43" i="53" s="1"/>
  <c r="CE43" i="6"/>
  <c r="AC42" i="63" s="1"/>
  <c r="AO42" i="63" s="1"/>
  <c r="F38" i="56"/>
  <c r="Q37" i="6"/>
  <c r="E37" i="53"/>
  <c r="BA17" i="6"/>
  <c r="X16" i="63" s="1"/>
  <c r="AJ16" i="63" s="1"/>
  <c r="Q17" i="53"/>
  <c r="R17" i="53" s="1"/>
  <c r="AO69" i="6"/>
  <c r="V68" i="63" s="1"/>
  <c r="AH68" i="63" s="1"/>
  <c r="M69" i="53"/>
  <c r="N69" i="53" s="1"/>
  <c r="CE114" i="6"/>
  <c r="AC113" i="63" s="1"/>
  <c r="AO113" i="63" s="1"/>
  <c r="AA114" i="53"/>
  <c r="AB114" i="53" s="1"/>
  <c r="BQ105" i="51"/>
  <c r="BR105" i="51" s="1"/>
  <c r="BS105" i="51" s="1"/>
  <c r="AA104" i="65" s="1"/>
  <c r="AM104" i="65" s="1"/>
  <c r="AA105" i="51"/>
  <c r="AB105" i="51" s="1"/>
  <c r="AC105" i="51" s="1"/>
  <c r="T104" i="65" s="1"/>
  <c r="AF104" i="65" s="1"/>
  <c r="BK105" i="51"/>
  <c r="BL105" i="51" s="1"/>
  <c r="BM105" i="51" s="1"/>
  <c r="Z104" i="65" s="1"/>
  <c r="AL104" i="65" s="1"/>
  <c r="CC105" i="51"/>
  <c r="CD105" i="51" s="1"/>
  <c r="CE105" i="51" s="1"/>
  <c r="AC104" i="65" s="1"/>
  <c r="AO104" i="65" s="1"/>
  <c r="AS105" i="51"/>
  <c r="AT105" i="51" s="1"/>
  <c r="AU105" i="51" s="1"/>
  <c r="W104" i="65" s="1"/>
  <c r="AI104" i="65" s="1"/>
  <c r="BE105" i="51"/>
  <c r="BF105" i="51" s="1"/>
  <c r="BG105" i="51" s="1"/>
  <c r="Y104" i="65" s="1"/>
  <c r="AK104" i="65" s="1"/>
  <c r="U105" i="51"/>
  <c r="V105" i="51" s="1"/>
  <c r="W105" i="51" s="1"/>
  <c r="S104" i="65" s="1"/>
  <c r="AE104" i="65" s="1"/>
  <c r="AM105" i="51"/>
  <c r="AN105" i="51" s="1"/>
  <c r="AO105" i="51" s="1"/>
  <c r="V104" i="65" s="1"/>
  <c r="AH104" i="65" s="1"/>
  <c r="AG105" i="51"/>
  <c r="AH105" i="51" s="1"/>
  <c r="AI105" i="51" s="1"/>
  <c r="U104" i="65" s="1"/>
  <c r="AG104" i="65" s="1"/>
  <c r="BW105" i="51"/>
  <c r="BX105" i="51" s="1"/>
  <c r="BY105" i="51" s="1"/>
  <c r="AB104" i="65" s="1"/>
  <c r="AN104" i="65" s="1"/>
  <c r="AY105" i="51"/>
  <c r="AZ105" i="51" s="1"/>
  <c r="BA105" i="51" s="1"/>
  <c r="X104" i="65" s="1"/>
  <c r="AJ104" i="65" s="1"/>
  <c r="O105" i="51"/>
  <c r="P105" i="51" s="1"/>
  <c r="AO105" i="6"/>
  <c r="V104" i="63" s="1"/>
  <c r="AH104" i="63" s="1"/>
  <c r="M105" i="53"/>
  <c r="N105" i="53" s="1"/>
  <c r="AC50" i="6"/>
  <c r="T49" i="63" s="1"/>
  <c r="AF49" i="63" s="1"/>
  <c r="I50" i="53"/>
  <c r="J50" i="53" s="1"/>
  <c r="AI21" i="6"/>
  <c r="U20" i="63" s="1"/>
  <c r="AG20" i="63" s="1"/>
  <c r="K21" i="53"/>
  <c r="L21" i="53" s="1"/>
  <c r="AI134" i="6"/>
  <c r="U133" i="63" s="1"/>
  <c r="AG133" i="63" s="1"/>
  <c r="K134" i="53"/>
  <c r="L134" i="53" s="1"/>
  <c r="AA146" i="53"/>
  <c r="AB146" i="53" s="1"/>
  <c r="CE146" i="6"/>
  <c r="AC145" i="63" s="1"/>
  <c r="AO145" i="63" s="1"/>
  <c r="BI150" i="55"/>
  <c r="BJ150" i="55" s="1"/>
  <c r="BK150" i="55" s="1"/>
  <c r="X149" i="68" s="1"/>
  <c r="AJ149" i="68" s="1"/>
  <c r="AE150" i="55"/>
  <c r="AF150" i="55" s="1"/>
  <c r="AG150" i="55" s="1"/>
  <c r="S149" i="68" s="1"/>
  <c r="AE149" i="68" s="1"/>
  <c r="CA150" i="55"/>
  <c r="CB150" i="55" s="1"/>
  <c r="CC150" i="55" s="1"/>
  <c r="AA149" i="68" s="1"/>
  <c r="AM149" i="68" s="1"/>
  <c r="AQ150" i="55"/>
  <c r="AR150" i="55" s="1"/>
  <c r="AS150" i="55" s="1"/>
  <c r="U149" i="68" s="1"/>
  <c r="AG149" i="68" s="1"/>
  <c r="Y150" i="55"/>
  <c r="Z150" i="55" s="1"/>
  <c r="AA150" i="55" s="1"/>
  <c r="R149" i="68" s="1"/>
  <c r="AD149" i="68" s="1"/>
  <c r="BC150" i="55"/>
  <c r="BD150" i="55" s="1"/>
  <c r="BE150" i="55" s="1"/>
  <c r="W149" i="68" s="1"/>
  <c r="AI149" i="68" s="1"/>
  <c r="S150" i="55"/>
  <c r="T150" i="55" s="1"/>
  <c r="U150" i="55" s="1"/>
  <c r="Q149" i="68" s="1"/>
  <c r="AC149" i="68" s="1"/>
  <c r="BU150" i="55"/>
  <c r="BV150" i="55" s="1"/>
  <c r="BW150" i="55" s="1"/>
  <c r="Z149" i="68" s="1"/>
  <c r="AL149" i="68" s="1"/>
  <c r="BO150" i="55"/>
  <c r="BP150" i="55" s="1"/>
  <c r="BQ150" i="55" s="1"/>
  <c r="Y149" i="68" s="1"/>
  <c r="AK149" i="68" s="1"/>
  <c r="AW150" i="55"/>
  <c r="AX150" i="55" s="1"/>
  <c r="AY150" i="55" s="1"/>
  <c r="V149" i="68" s="1"/>
  <c r="AH149" i="68" s="1"/>
  <c r="AK150" i="55"/>
  <c r="AL150" i="55" s="1"/>
  <c r="AM150" i="55" s="1"/>
  <c r="T149" i="68" s="1"/>
  <c r="AF149" i="68" s="1"/>
  <c r="M150" i="55"/>
  <c r="N150" i="55" s="1"/>
  <c r="O150" i="55" s="1"/>
  <c r="AA39" i="53"/>
  <c r="AB39" i="53" s="1"/>
  <c r="CE39" i="6"/>
  <c r="AC38" i="63" s="1"/>
  <c r="AO38" i="63" s="1"/>
  <c r="AA148" i="53"/>
  <c r="AB148" i="53" s="1"/>
  <c r="CE148" i="6"/>
  <c r="AC147" i="63" s="1"/>
  <c r="AO147" i="63" s="1"/>
  <c r="CE47" i="6"/>
  <c r="AC46" i="63" s="1"/>
  <c r="AO46" i="63" s="1"/>
  <c r="AA47" i="53"/>
  <c r="AB47" i="53" s="1"/>
  <c r="BS8" i="6"/>
  <c r="AA7" i="63" s="1"/>
  <c r="W8" i="53"/>
  <c r="X8" i="53" s="1"/>
  <c r="AC97" i="6"/>
  <c r="T96" i="63" s="1"/>
  <c r="AF96" i="63" s="1"/>
  <c r="I97" i="53"/>
  <c r="J97" i="53" s="1"/>
  <c r="AU54" i="6"/>
  <c r="W53" i="63" s="1"/>
  <c r="AI53" i="63" s="1"/>
  <c r="O54" i="53"/>
  <c r="P54" i="53" s="1"/>
  <c r="BM77" i="6"/>
  <c r="Z76" i="63" s="1"/>
  <c r="AL76" i="63" s="1"/>
  <c r="U77" i="53"/>
  <c r="V77" i="53" s="1"/>
  <c r="AI85" i="6"/>
  <c r="U84" i="63" s="1"/>
  <c r="AG84" i="63" s="1"/>
  <c r="K85" i="53"/>
  <c r="L85" i="53" s="1"/>
  <c r="AO16" i="6"/>
  <c r="V15" i="63" s="1"/>
  <c r="AH15" i="63" s="1"/>
  <c r="M16" i="53"/>
  <c r="N16" i="53" s="1"/>
  <c r="BC113" i="55"/>
  <c r="BD113" i="55" s="1"/>
  <c r="BE113" i="55" s="1"/>
  <c r="W112" i="68" s="1"/>
  <c r="AI112" i="68" s="1"/>
  <c r="Y113" i="55"/>
  <c r="Z113" i="55" s="1"/>
  <c r="AA113" i="55" s="1"/>
  <c r="R112" i="68" s="1"/>
  <c r="AD112" i="68" s="1"/>
  <c r="AW113" i="55"/>
  <c r="AX113" i="55" s="1"/>
  <c r="AY113" i="55" s="1"/>
  <c r="V112" i="68" s="1"/>
  <c r="AH112" i="68" s="1"/>
  <c r="AK113" i="55"/>
  <c r="AL113" i="55" s="1"/>
  <c r="AM113" i="55" s="1"/>
  <c r="T112" i="68" s="1"/>
  <c r="AF112" i="68" s="1"/>
  <c r="BU113" i="55"/>
  <c r="BV113" i="55" s="1"/>
  <c r="BW113" i="55" s="1"/>
  <c r="Z112" i="68" s="1"/>
  <c r="AL112" i="68" s="1"/>
  <c r="AQ113" i="55"/>
  <c r="AR113" i="55" s="1"/>
  <c r="AS113" i="55" s="1"/>
  <c r="U112" i="68" s="1"/>
  <c r="AG112" i="68" s="1"/>
  <c r="BI113" i="55"/>
  <c r="BJ113" i="55" s="1"/>
  <c r="BK113" i="55" s="1"/>
  <c r="X112" i="68" s="1"/>
  <c r="AJ112" i="68" s="1"/>
  <c r="S113" i="55"/>
  <c r="T113" i="55" s="1"/>
  <c r="U113" i="55" s="1"/>
  <c r="Q112" i="68" s="1"/>
  <c r="AC112" i="68" s="1"/>
  <c r="AE113" i="55"/>
  <c r="AF113" i="55" s="1"/>
  <c r="AG113" i="55" s="1"/>
  <c r="S112" i="68" s="1"/>
  <c r="AE112" i="68" s="1"/>
  <c r="CA113" i="55"/>
  <c r="CB113" i="55" s="1"/>
  <c r="CC113" i="55" s="1"/>
  <c r="AA112" i="68" s="1"/>
  <c r="AM112" i="68" s="1"/>
  <c r="BO113" i="55"/>
  <c r="BP113" i="55" s="1"/>
  <c r="BQ113" i="55" s="1"/>
  <c r="Y112" i="68" s="1"/>
  <c r="AK112" i="68" s="1"/>
  <c r="M113" i="55"/>
  <c r="N113" i="55" s="1"/>
  <c r="O113" i="55" s="1"/>
  <c r="F148" i="56"/>
  <c r="Q147" i="6"/>
  <c r="E147" i="53"/>
  <c r="F404" i="56"/>
  <c r="F100" i="53"/>
  <c r="AC18" i="6"/>
  <c r="T17" i="63" s="1"/>
  <c r="AF17" i="63" s="1"/>
  <c r="I18" i="53"/>
  <c r="J18" i="53" s="1"/>
  <c r="AC72" i="6"/>
  <c r="T71" i="63" s="1"/>
  <c r="AF71" i="63" s="1"/>
  <c r="I72" i="53"/>
  <c r="J72" i="53" s="1"/>
  <c r="W111" i="6"/>
  <c r="S110" i="63" s="1"/>
  <c r="AE110" i="63" s="1"/>
  <c r="G111" i="53"/>
  <c r="H111" i="53" s="1"/>
  <c r="BM106" i="6"/>
  <c r="Z105" i="63" s="1"/>
  <c r="AL105" i="63" s="1"/>
  <c r="U106" i="53"/>
  <c r="V106" i="53" s="1"/>
  <c r="AO109" i="6"/>
  <c r="V108" i="63" s="1"/>
  <c r="AH108" i="63" s="1"/>
  <c r="M109" i="53"/>
  <c r="N109" i="53" s="1"/>
  <c r="AI93" i="6"/>
  <c r="U92" i="63" s="1"/>
  <c r="AG92" i="63" s="1"/>
  <c r="K93" i="53"/>
  <c r="L93" i="53" s="1"/>
  <c r="AI59" i="6"/>
  <c r="U58" i="63" s="1"/>
  <c r="AG58" i="63" s="1"/>
  <c r="K59" i="53"/>
  <c r="L59" i="53" s="1"/>
  <c r="BS56" i="6"/>
  <c r="AA55" i="63" s="1"/>
  <c r="AM55" i="63" s="1"/>
  <c r="W56" i="53"/>
  <c r="X56" i="53" s="1"/>
  <c r="AO91" i="6"/>
  <c r="V90" i="63" s="1"/>
  <c r="AH90" i="63" s="1"/>
  <c r="M91" i="53"/>
  <c r="N91" i="53" s="1"/>
  <c r="BG78" i="6"/>
  <c r="Y77" i="63" s="1"/>
  <c r="AK77" i="63" s="1"/>
  <c r="S78" i="53"/>
  <c r="T78" i="53" s="1"/>
  <c r="BM141" i="6"/>
  <c r="Z140" i="63" s="1"/>
  <c r="AL140" i="63" s="1"/>
  <c r="U141" i="53"/>
  <c r="V141" i="53" s="1"/>
  <c r="BY80" i="6"/>
  <c r="AB79" i="63" s="1"/>
  <c r="AN79" i="63" s="1"/>
  <c r="Y80" i="53"/>
  <c r="Z80" i="53" s="1"/>
  <c r="BG112" i="6"/>
  <c r="Y111" i="63" s="1"/>
  <c r="AK111" i="63" s="1"/>
  <c r="S112" i="53"/>
  <c r="T112" i="53" s="1"/>
  <c r="AA138" i="53"/>
  <c r="AB138" i="53" s="1"/>
  <c r="CE138" i="6"/>
  <c r="AC137" i="63" s="1"/>
  <c r="AO137" i="63" s="1"/>
  <c r="AI28" i="6"/>
  <c r="U27" i="63" s="1"/>
  <c r="AG27" i="63" s="1"/>
  <c r="K28" i="53"/>
  <c r="L28" i="53" s="1"/>
  <c r="BM103" i="6"/>
  <c r="Z102" i="63" s="1"/>
  <c r="AL102" i="63" s="1"/>
  <c r="U103" i="53"/>
  <c r="V103" i="53" s="1"/>
  <c r="F132" i="56"/>
  <c r="Q131" i="6"/>
  <c r="E131" i="53"/>
  <c r="BG86" i="6"/>
  <c r="Y85" i="63" s="1"/>
  <c r="AK85" i="63" s="1"/>
  <c r="S86" i="53"/>
  <c r="T86" i="53" s="1"/>
  <c r="AO150" i="6"/>
  <c r="M150" i="53"/>
  <c r="N150" i="53" s="1"/>
  <c r="BM104" i="6"/>
  <c r="Z103" i="63" s="1"/>
  <c r="AL103" i="63" s="1"/>
  <c r="U104" i="53"/>
  <c r="V104" i="53" s="1"/>
  <c r="AA65" i="53"/>
  <c r="AB65" i="53" s="1"/>
  <c r="CE65" i="6"/>
  <c r="AC64" i="63" s="1"/>
  <c r="AO64" i="63" s="1"/>
  <c r="BS94" i="6"/>
  <c r="AA93" i="63" s="1"/>
  <c r="AM93" i="63" s="1"/>
  <c r="W94" i="53"/>
  <c r="X94" i="53" s="1"/>
  <c r="AC136" i="6"/>
  <c r="T135" i="63" s="1"/>
  <c r="AF135" i="63" s="1"/>
  <c r="I136" i="53"/>
  <c r="J136" i="53" s="1"/>
  <c r="F338" i="56"/>
  <c r="F34" i="53"/>
  <c r="F319" i="56"/>
  <c r="F15" i="53"/>
  <c r="BA140" i="6"/>
  <c r="X139" i="63" s="1"/>
  <c r="AJ139" i="63" s="1"/>
  <c r="Q140" i="53"/>
  <c r="R140" i="53" s="1"/>
  <c r="BA15" i="6"/>
  <c r="X14" i="63" s="1"/>
  <c r="AJ14" i="63" s="1"/>
  <c r="Q15" i="53"/>
  <c r="R15" i="53" s="1"/>
  <c r="AC27" i="6"/>
  <c r="T26" i="63" s="1"/>
  <c r="AF26" i="63" s="1"/>
  <c r="I27" i="53"/>
  <c r="J27" i="53" s="1"/>
  <c r="CE62" i="6"/>
  <c r="AC61" i="63" s="1"/>
  <c r="AO61" i="63" s="1"/>
  <c r="AA62" i="53"/>
  <c r="AB62" i="53" s="1"/>
  <c r="J39" i="80"/>
  <c r="N39" i="80"/>
  <c r="O39" i="80" s="1"/>
  <c r="CA52" i="55"/>
  <c r="CB52" i="55" s="1"/>
  <c r="CC52" i="55" s="1"/>
  <c r="AA51" i="68" s="1"/>
  <c r="AM51" i="68" s="1"/>
  <c r="BO52" i="55"/>
  <c r="BP52" i="55" s="1"/>
  <c r="BQ52" i="55" s="1"/>
  <c r="Y51" i="68" s="1"/>
  <c r="AK51" i="68" s="1"/>
  <c r="AW52" i="55"/>
  <c r="AX52" i="55" s="1"/>
  <c r="AY52" i="55" s="1"/>
  <c r="V51" i="68" s="1"/>
  <c r="AH51" i="68" s="1"/>
  <c r="BI52" i="55"/>
  <c r="BJ52" i="55" s="1"/>
  <c r="BK52" i="55" s="1"/>
  <c r="X51" i="68" s="1"/>
  <c r="AJ51" i="68" s="1"/>
  <c r="Y52" i="55"/>
  <c r="Z52" i="55" s="1"/>
  <c r="AA52" i="55" s="1"/>
  <c r="R51" i="68" s="1"/>
  <c r="AD51" i="68" s="1"/>
  <c r="AE52" i="55"/>
  <c r="AF52" i="55" s="1"/>
  <c r="AG52" i="55" s="1"/>
  <c r="S51" i="68" s="1"/>
  <c r="AE51" i="68" s="1"/>
  <c r="S52" i="55"/>
  <c r="T52" i="55" s="1"/>
  <c r="U52" i="55" s="1"/>
  <c r="Q51" i="68" s="1"/>
  <c r="AC51" i="68" s="1"/>
  <c r="AK52" i="55"/>
  <c r="AL52" i="55" s="1"/>
  <c r="AM52" i="55" s="1"/>
  <c r="T51" i="68" s="1"/>
  <c r="AF51" i="68" s="1"/>
  <c r="BU52" i="55"/>
  <c r="BV52" i="55" s="1"/>
  <c r="BW52" i="55" s="1"/>
  <c r="Z51" i="68" s="1"/>
  <c r="AL51" i="68" s="1"/>
  <c r="AQ52" i="55"/>
  <c r="AR52" i="55" s="1"/>
  <c r="AS52" i="55" s="1"/>
  <c r="U51" i="68" s="1"/>
  <c r="AG51" i="68" s="1"/>
  <c r="BC52" i="55"/>
  <c r="BD52" i="55" s="1"/>
  <c r="BE52" i="55" s="1"/>
  <c r="W51" i="68" s="1"/>
  <c r="AI51" i="68" s="1"/>
  <c r="M52" i="55"/>
  <c r="N52" i="55" s="1"/>
  <c r="O52" i="55" s="1"/>
  <c r="J20" i="80"/>
  <c r="N20" i="80"/>
  <c r="O20" i="80" s="1"/>
  <c r="BM144" i="6"/>
  <c r="Z143" i="63" s="1"/>
  <c r="AL143" i="63" s="1"/>
  <c r="U144" i="53"/>
  <c r="V144" i="53" s="1"/>
  <c r="BG140" i="6"/>
  <c r="Y139" i="63" s="1"/>
  <c r="AK139" i="63" s="1"/>
  <c r="S140" i="53"/>
  <c r="T140" i="53" s="1"/>
  <c r="AI144" i="6"/>
  <c r="U143" i="63" s="1"/>
  <c r="AG143" i="63" s="1"/>
  <c r="K144" i="53"/>
  <c r="L144" i="53" s="1"/>
  <c r="W27" i="6"/>
  <c r="S26" i="63" s="1"/>
  <c r="AE26" i="63" s="1"/>
  <c r="G27" i="53"/>
  <c r="H27" i="53" s="1"/>
  <c r="J133" i="80"/>
  <c r="N133" i="80"/>
  <c r="O133" i="80" s="1"/>
  <c r="AQ137" i="55"/>
  <c r="AR137" i="55" s="1"/>
  <c r="AS137" i="55" s="1"/>
  <c r="U136" i="68" s="1"/>
  <c r="AG136" i="68" s="1"/>
  <c r="BO137" i="55"/>
  <c r="BP137" i="55" s="1"/>
  <c r="BQ137" i="55" s="1"/>
  <c r="Y136" i="68" s="1"/>
  <c r="AK136" i="68" s="1"/>
  <c r="AW137" i="55"/>
  <c r="AX137" i="55" s="1"/>
  <c r="AY137" i="55" s="1"/>
  <c r="V136" i="68" s="1"/>
  <c r="AH136" i="68" s="1"/>
  <c r="BI137" i="55"/>
  <c r="BJ137" i="55" s="1"/>
  <c r="BK137" i="55" s="1"/>
  <c r="X136" i="68" s="1"/>
  <c r="AJ136" i="68" s="1"/>
  <c r="BC137" i="55"/>
  <c r="BD137" i="55" s="1"/>
  <c r="BE137" i="55" s="1"/>
  <c r="W136" i="68" s="1"/>
  <c r="AI136" i="68" s="1"/>
  <c r="S137" i="55"/>
  <c r="T137" i="55" s="1"/>
  <c r="U137" i="55" s="1"/>
  <c r="Q136" i="68" s="1"/>
  <c r="AC136" i="68" s="1"/>
  <c r="Y137" i="55"/>
  <c r="Z137" i="55" s="1"/>
  <c r="AA137" i="55" s="1"/>
  <c r="R136" i="68" s="1"/>
  <c r="AD136" i="68" s="1"/>
  <c r="AE137" i="55"/>
  <c r="AF137" i="55" s="1"/>
  <c r="AG137" i="55" s="1"/>
  <c r="S136" i="68" s="1"/>
  <c r="AE136" i="68" s="1"/>
  <c r="BU137" i="55"/>
  <c r="BV137" i="55" s="1"/>
  <c r="BW137" i="55" s="1"/>
  <c r="Z136" i="68" s="1"/>
  <c r="AL136" i="68" s="1"/>
  <c r="CA137" i="55"/>
  <c r="CB137" i="55" s="1"/>
  <c r="CC137" i="55" s="1"/>
  <c r="AA136" i="68" s="1"/>
  <c r="AM136" i="68" s="1"/>
  <c r="AK137" i="55"/>
  <c r="AL137" i="55" s="1"/>
  <c r="AM137" i="55" s="1"/>
  <c r="T136" i="68" s="1"/>
  <c r="AF136" i="68" s="1"/>
  <c r="M137" i="55"/>
  <c r="N137" i="55" s="1"/>
  <c r="O137" i="55" s="1"/>
  <c r="AC133" i="6"/>
  <c r="T132" i="63" s="1"/>
  <c r="AF132" i="63" s="1"/>
  <c r="I133" i="53"/>
  <c r="J133" i="53" s="1"/>
  <c r="BG84" i="6"/>
  <c r="Y83" i="63" s="1"/>
  <c r="AK83" i="63" s="1"/>
  <c r="S84" i="53"/>
  <c r="T84" i="53" s="1"/>
  <c r="BY116" i="6"/>
  <c r="AB115" i="63" s="1"/>
  <c r="AN115" i="63" s="1"/>
  <c r="Y116" i="53"/>
  <c r="Z116" i="53" s="1"/>
  <c r="BA144" i="6"/>
  <c r="X143" i="63" s="1"/>
  <c r="AJ143" i="63" s="1"/>
  <c r="Q144" i="53"/>
  <c r="R144" i="53" s="1"/>
  <c r="BY140" i="6"/>
  <c r="AB139" i="63" s="1"/>
  <c r="AN139" i="63" s="1"/>
  <c r="Y140" i="53"/>
  <c r="Z140" i="53" s="1"/>
  <c r="BS27" i="6"/>
  <c r="AA26" i="63" s="1"/>
  <c r="AM26" i="63" s="1"/>
  <c r="W27" i="53"/>
  <c r="X27" i="53" s="1"/>
  <c r="BY67" i="6"/>
  <c r="AB66" i="63" s="1"/>
  <c r="AN66" i="63" s="1"/>
  <c r="Y67" i="53"/>
  <c r="Z67" i="53" s="1"/>
  <c r="BS62" i="6"/>
  <c r="AA61" i="63" s="1"/>
  <c r="AM61" i="63" s="1"/>
  <c r="W62" i="53"/>
  <c r="X62" i="53" s="1"/>
  <c r="AG137" i="51"/>
  <c r="AH137" i="51" s="1"/>
  <c r="AI137" i="51" s="1"/>
  <c r="U136" i="65" s="1"/>
  <c r="AG136" i="65" s="1"/>
  <c r="CC137" i="51"/>
  <c r="CD137" i="51" s="1"/>
  <c r="CE137" i="51" s="1"/>
  <c r="AC136" i="65" s="1"/>
  <c r="AO136" i="65" s="1"/>
  <c r="BK137" i="51"/>
  <c r="BL137" i="51" s="1"/>
  <c r="BM137" i="51" s="1"/>
  <c r="Z136" i="65" s="1"/>
  <c r="AL136" i="65" s="1"/>
  <c r="AY137" i="51"/>
  <c r="AZ137" i="51" s="1"/>
  <c r="BA137" i="51" s="1"/>
  <c r="X136" i="65" s="1"/>
  <c r="AJ136" i="65" s="1"/>
  <c r="BW137" i="51"/>
  <c r="BX137" i="51" s="1"/>
  <c r="BY137" i="51" s="1"/>
  <c r="AB136" i="65" s="1"/>
  <c r="AN136" i="65" s="1"/>
  <c r="AA137" i="51"/>
  <c r="AB137" i="51" s="1"/>
  <c r="AC137" i="51" s="1"/>
  <c r="T136" i="65" s="1"/>
  <c r="AF136" i="65" s="1"/>
  <c r="AS137" i="51"/>
  <c r="AT137" i="51" s="1"/>
  <c r="AU137" i="51" s="1"/>
  <c r="W136" i="65" s="1"/>
  <c r="AI136" i="65" s="1"/>
  <c r="AM137" i="51"/>
  <c r="AN137" i="51" s="1"/>
  <c r="AO137" i="51" s="1"/>
  <c r="V136" i="65" s="1"/>
  <c r="AH136" i="65" s="1"/>
  <c r="U137" i="51"/>
  <c r="V137" i="51" s="1"/>
  <c r="W137" i="51" s="1"/>
  <c r="S136" i="65" s="1"/>
  <c r="AE136" i="65" s="1"/>
  <c r="BE137" i="51"/>
  <c r="BF137" i="51" s="1"/>
  <c r="BG137" i="51" s="1"/>
  <c r="Y136" i="65" s="1"/>
  <c r="AK136" i="65" s="1"/>
  <c r="BQ137" i="51"/>
  <c r="BR137" i="51" s="1"/>
  <c r="BS137" i="51" s="1"/>
  <c r="AA136" i="65" s="1"/>
  <c r="AM136" i="65" s="1"/>
  <c r="O137" i="51"/>
  <c r="P137" i="51" s="1"/>
  <c r="AI133" i="6"/>
  <c r="U132" i="63" s="1"/>
  <c r="AG132" i="63" s="1"/>
  <c r="K133" i="53"/>
  <c r="L133" i="53" s="1"/>
  <c r="Y25" i="55"/>
  <c r="Z25" i="55" s="1"/>
  <c r="AA25" i="55" s="1"/>
  <c r="R24" i="68" s="1"/>
  <c r="AD24" i="68" s="1"/>
  <c r="CA25" i="55"/>
  <c r="CB25" i="55" s="1"/>
  <c r="CC25" i="55" s="1"/>
  <c r="AA24" i="68" s="1"/>
  <c r="AM24" i="68" s="1"/>
  <c r="S25" i="55"/>
  <c r="T25" i="55" s="1"/>
  <c r="U25" i="55" s="1"/>
  <c r="Q24" i="68" s="1"/>
  <c r="AC24" i="68" s="1"/>
  <c r="BO25" i="55"/>
  <c r="BP25" i="55" s="1"/>
  <c r="BQ25" i="55" s="1"/>
  <c r="Y24" i="68" s="1"/>
  <c r="AK24" i="68" s="1"/>
  <c r="AK25" i="55"/>
  <c r="AL25" i="55" s="1"/>
  <c r="AM25" i="55" s="1"/>
  <c r="T24" i="68" s="1"/>
  <c r="AF24" i="68" s="1"/>
  <c r="BC25" i="55"/>
  <c r="BD25" i="55" s="1"/>
  <c r="BE25" i="55" s="1"/>
  <c r="W24" i="68" s="1"/>
  <c r="AI24" i="68" s="1"/>
  <c r="AW25" i="55"/>
  <c r="AX25" i="55" s="1"/>
  <c r="AY25" i="55" s="1"/>
  <c r="V24" i="68" s="1"/>
  <c r="AH24" i="68" s="1"/>
  <c r="AE25" i="55"/>
  <c r="AF25" i="55" s="1"/>
  <c r="AG25" i="55" s="1"/>
  <c r="S24" i="68" s="1"/>
  <c r="AE24" i="68" s="1"/>
  <c r="BI25" i="55"/>
  <c r="BJ25" i="55" s="1"/>
  <c r="BK25" i="55" s="1"/>
  <c r="X24" i="68" s="1"/>
  <c r="AJ24" i="68" s="1"/>
  <c r="BU25" i="55"/>
  <c r="BV25" i="55" s="1"/>
  <c r="BW25" i="55" s="1"/>
  <c r="Z24" i="68" s="1"/>
  <c r="AL24" i="68" s="1"/>
  <c r="AQ25" i="55"/>
  <c r="AR25" i="55" s="1"/>
  <c r="AS25" i="55" s="1"/>
  <c r="U24" i="68" s="1"/>
  <c r="AG24" i="68" s="1"/>
  <c r="M25" i="55"/>
  <c r="N25" i="55" s="1"/>
  <c r="O25" i="55" s="1"/>
  <c r="AO84" i="6"/>
  <c r="V83" i="63" s="1"/>
  <c r="AH83" i="63" s="1"/>
  <c r="M84" i="53"/>
  <c r="N84" i="53" s="1"/>
  <c r="AO20" i="6"/>
  <c r="V19" i="63" s="1"/>
  <c r="AH19" i="63" s="1"/>
  <c r="M20" i="53"/>
  <c r="N20" i="53" s="1"/>
  <c r="BK90" i="51"/>
  <c r="BL90" i="51" s="1"/>
  <c r="BM90" i="51" s="1"/>
  <c r="Z89" i="65" s="1"/>
  <c r="AL89" i="65" s="1"/>
  <c r="CC90" i="51"/>
  <c r="CD90" i="51" s="1"/>
  <c r="CE90" i="51" s="1"/>
  <c r="AC89" i="65" s="1"/>
  <c r="AO89" i="65" s="1"/>
  <c r="AA90" i="51"/>
  <c r="AB90" i="51" s="1"/>
  <c r="AC90" i="51" s="1"/>
  <c r="T89" i="65" s="1"/>
  <c r="AF89" i="65" s="1"/>
  <c r="AS90" i="51"/>
  <c r="AT90" i="51" s="1"/>
  <c r="AU90" i="51" s="1"/>
  <c r="W89" i="65" s="1"/>
  <c r="AI89" i="65" s="1"/>
  <c r="AG90" i="51"/>
  <c r="AH90" i="51" s="1"/>
  <c r="AI90" i="51" s="1"/>
  <c r="U89" i="65" s="1"/>
  <c r="AG89" i="65" s="1"/>
  <c r="BQ90" i="51"/>
  <c r="BR90" i="51" s="1"/>
  <c r="BS90" i="51" s="1"/>
  <c r="AA89" i="65" s="1"/>
  <c r="AM89" i="65" s="1"/>
  <c r="BE90" i="51"/>
  <c r="BF90" i="51" s="1"/>
  <c r="BG90" i="51" s="1"/>
  <c r="Y89" i="65" s="1"/>
  <c r="AK89" i="65" s="1"/>
  <c r="U90" i="51"/>
  <c r="V90" i="51" s="1"/>
  <c r="W90" i="51" s="1"/>
  <c r="S89" i="65" s="1"/>
  <c r="AE89" i="65" s="1"/>
  <c r="AY90" i="51"/>
  <c r="AZ90" i="51" s="1"/>
  <c r="BA90" i="51" s="1"/>
  <c r="X89" i="65" s="1"/>
  <c r="AJ89" i="65" s="1"/>
  <c r="BW90" i="51"/>
  <c r="BX90" i="51" s="1"/>
  <c r="BY90" i="51" s="1"/>
  <c r="AB89" i="65" s="1"/>
  <c r="AN89" i="65" s="1"/>
  <c r="AM90" i="51"/>
  <c r="AN90" i="51" s="1"/>
  <c r="AO90" i="51" s="1"/>
  <c r="V89" i="65" s="1"/>
  <c r="AH89" i="65" s="1"/>
  <c r="O90" i="51"/>
  <c r="P90" i="51" s="1"/>
  <c r="BS51" i="6"/>
  <c r="AA50" i="63" s="1"/>
  <c r="AM50" i="63" s="1"/>
  <c r="W51" i="53"/>
  <c r="X51" i="53" s="1"/>
  <c r="BM116" i="6"/>
  <c r="Z115" i="63" s="1"/>
  <c r="AL115" i="63" s="1"/>
  <c r="U116" i="53"/>
  <c r="V116" i="53" s="1"/>
  <c r="BY58" i="6"/>
  <c r="AB57" i="63" s="1"/>
  <c r="AN57" i="63" s="1"/>
  <c r="Y58" i="53"/>
  <c r="Z58" i="53" s="1"/>
  <c r="BU68" i="55"/>
  <c r="BV68" i="55" s="1"/>
  <c r="BW68" i="55" s="1"/>
  <c r="Z67" i="68" s="1"/>
  <c r="AL67" i="68" s="1"/>
  <c r="AW68" i="55"/>
  <c r="AX68" i="55" s="1"/>
  <c r="AY68" i="55" s="1"/>
  <c r="V67" i="68" s="1"/>
  <c r="AH67" i="68" s="1"/>
  <c r="Y68" i="55"/>
  <c r="Z68" i="55" s="1"/>
  <c r="AA68" i="55" s="1"/>
  <c r="R67" i="68" s="1"/>
  <c r="AD67" i="68" s="1"/>
  <c r="AQ68" i="55"/>
  <c r="AR68" i="55" s="1"/>
  <c r="AS68" i="55" s="1"/>
  <c r="U67" i="68" s="1"/>
  <c r="AG67" i="68" s="1"/>
  <c r="BO68" i="55"/>
  <c r="BP68" i="55" s="1"/>
  <c r="BQ68" i="55" s="1"/>
  <c r="Y67" i="68" s="1"/>
  <c r="AK67" i="68" s="1"/>
  <c r="BC68" i="55"/>
  <c r="BD68" i="55" s="1"/>
  <c r="BE68" i="55" s="1"/>
  <c r="W67" i="68" s="1"/>
  <c r="AI67" i="68" s="1"/>
  <c r="AK68" i="55"/>
  <c r="AL68" i="55" s="1"/>
  <c r="AM68" i="55" s="1"/>
  <c r="T67" i="68" s="1"/>
  <c r="AF67" i="68" s="1"/>
  <c r="AE68" i="55"/>
  <c r="AF68" i="55" s="1"/>
  <c r="AG68" i="55" s="1"/>
  <c r="S67" i="68" s="1"/>
  <c r="AE67" i="68" s="1"/>
  <c r="S68" i="55"/>
  <c r="T68" i="55" s="1"/>
  <c r="U68" i="55" s="1"/>
  <c r="Q67" i="68" s="1"/>
  <c r="AC67" i="68" s="1"/>
  <c r="BI68" i="55"/>
  <c r="BJ68" i="55" s="1"/>
  <c r="BK68" i="55" s="1"/>
  <c r="X67" i="68" s="1"/>
  <c r="AJ67" i="68" s="1"/>
  <c r="CA68" i="55"/>
  <c r="CB68" i="55" s="1"/>
  <c r="CC68" i="55" s="1"/>
  <c r="AA67" i="68" s="1"/>
  <c r="AM67" i="68" s="1"/>
  <c r="M68" i="55"/>
  <c r="N68" i="55" s="1"/>
  <c r="O68" i="55" s="1"/>
  <c r="U17" i="51"/>
  <c r="V17" i="51" s="1"/>
  <c r="W17" i="51" s="1"/>
  <c r="S16" i="65" s="1"/>
  <c r="AE16" i="65" s="1"/>
  <c r="AA17" i="51"/>
  <c r="AB17" i="51" s="1"/>
  <c r="AC17" i="51" s="1"/>
  <c r="T16" i="65" s="1"/>
  <c r="AF16" i="65" s="1"/>
  <c r="BW17" i="51"/>
  <c r="BX17" i="51" s="1"/>
  <c r="BY17" i="51" s="1"/>
  <c r="AB16" i="65" s="1"/>
  <c r="AN16" i="65" s="1"/>
  <c r="AY17" i="51"/>
  <c r="AZ17" i="51" s="1"/>
  <c r="BA17" i="51" s="1"/>
  <c r="X16" i="65" s="1"/>
  <c r="AJ16" i="65" s="1"/>
  <c r="BK17" i="51"/>
  <c r="BL17" i="51" s="1"/>
  <c r="BM17" i="51" s="1"/>
  <c r="Z16" i="65" s="1"/>
  <c r="AL16" i="65" s="1"/>
  <c r="BQ17" i="51"/>
  <c r="BR17" i="51" s="1"/>
  <c r="BS17" i="51" s="1"/>
  <c r="AA16" i="65" s="1"/>
  <c r="AM16" i="65" s="1"/>
  <c r="AS17" i="51"/>
  <c r="AT17" i="51" s="1"/>
  <c r="AU17" i="51" s="1"/>
  <c r="W16" i="65" s="1"/>
  <c r="AI16" i="65" s="1"/>
  <c r="AM17" i="51"/>
  <c r="AN17" i="51" s="1"/>
  <c r="AO17" i="51" s="1"/>
  <c r="V16" i="65" s="1"/>
  <c r="AH16" i="65" s="1"/>
  <c r="BE17" i="51"/>
  <c r="BF17" i="51" s="1"/>
  <c r="BG17" i="51" s="1"/>
  <c r="Y16" i="65" s="1"/>
  <c r="AK16" i="65" s="1"/>
  <c r="CC17" i="51"/>
  <c r="CD17" i="51" s="1"/>
  <c r="CE17" i="51" s="1"/>
  <c r="AC16" i="65" s="1"/>
  <c r="AO16" i="65" s="1"/>
  <c r="AG17" i="51"/>
  <c r="AH17" i="51" s="1"/>
  <c r="AI17" i="51" s="1"/>
  <c r="U16" i="65" s="1"/>
  <c r="AG16" i="65" s="1"/>
  <c r="O17" i="51"/>
  <c r="P17" i="51" s="1"/>
  <c r="AU30" i="6"/>
  <c r="W29" i="63" s="1"/>
  <c r="AI29" i="63" s="1"/>
  <c r="O30" i="53"/>
  <c r="P30" i="53" s="1"/>
  <c r="AG108" i="51"/>
  <c r="AH108" i="51" s="1"/>
  <c r="AI108" i="51" s="1"/>
  <c r="U107" i="65" s="1"/>
  <c r="AG107" i="65" s="1"/>
  <c r="BK108" i="51"/>
  <c r="BL108" i="51" s="1"/>
  <c r="BM108" i="51" s="1"/>
  <c r="Z107" i="65" s="1"/>
  <c r="AL107" i="65" s="1"/>
  <c r="BQ108" i="51"/>
  <c r="BR108" i="51" s="1"/>
  <c r="BS108" i="51" s="1"/>
  <c r="AA107" i="65" s="1"/>
  <c r="AM107" i="65" s="1"/>
  <c r="CC108" i="51"/>
  <c r="CD108" i="51" s="1"/>
  <c r="CE108" i="51" s="1"/>
  <c r="AC107" i="65" s="1"/>
  <c r="AO107" i="65" s="1"/>
  <c r="AY108" i="51"/>
  <c r="AZ108" i="51" s="1"/>
  <c r="BA108" i="51" s="1"/>
  <c r="X107" i="65" s="1"/>
  <c r="AJ107" i="65" s="1"/>
  <c r="AS108" i="51"/>
  <c r="AT108" i="51" s="1"/>
  <c r="AU108" i="51" s="1"/>
  <c r="W107" i="65" s="1"/>
  <c r="AI107" i="65" s="1"/>
  <c r="BE108" i="51"/>
  <c r="BF108" i="51" s="1"/>
  <c r="BG108" i="51" s="1"/>
  <c r="Y107" i="65" s="1"/>
  <c r="AK107" i="65" s="1"/>
  <c r="BW108" i="51"/>
  <c r="BX108" i="51" s="1"/>
  <c r="BY108" i="51" s="1"/>
  <c r="AB107" i="65" s="1"/>
  <c r="AN107" i="65" s="1"/>
  <c r="U108" i="51"/>
  <c r="V108" i="51" s="1"/>
  <c r="W108" i="51" s="1"/>
  <c r="S107" i="65" s="1"/>
  <c r="AE107" i="65" s="1"/>
  <c r="AA108" i="51"/>
  <c r="AB108" i="51" s="1"/>
  <c r="AC108" i="51" s="1"/>
  <c r="T107" i="65" s="1"/>
  <c r="AF107" i="65" s="1"/>
  <c r="AM108" i="51"/>
  <c r="AN108" i="51" s="1"/>
  <c r="AO108" i="51" s="1"/>
  <c r="V107" i="65" s="1"/>
  <c r="AH107" i="65" s="1"/>
  <c r="O108" i="51"/>
  <c r="P108" i="51" s="1"/>
  <c r="BQ101" i="51"/>
  <c r="BR101" i="51" s="1"/>
  <c r="BS101" i="51" s="1"/>
  <c r="AA100" i="65" s="1"/>
  <c r="AM100" i="65" s="1"/>
  <c r="AM101" i="51"/>
  <c r="AN101" i="51" s="1"/>
  <c r="AO101" i="51" s="1"/>
  <c r="V100" i="65" s="1"/>
  <c r="AH100" i="65" s="1"/>
  <c r="BW101" i="51"/>
  <c r="BX101" i="51" s="1"/>
  <c r="BY101" i="51" s="1"/>
  <c r="AB100" i="65" s="1"/>
  <c r="AN100" i="65" s="1"/>
  <c r="BK101" i="51"/>
  <c r="BL101" i="51" s="1"/>
  <c r="BM101" i="51" s="1"/>
  <c r="Z100" i="65" s="1"/>
  <c r="AL100" i="65" s="1"/>
  <c r="AG101" i="51"/>
  <c r="AH101" i="51" s="1"/>
  <c r="AI101" i="51" s="1"/>
  <c r="U100" i="65" s="1"/>
  <c r="AG100" i="65" s="1"/>
  <c r="AS101" i="51"/>
  <c r="AT101" i="51" s="1"/>
  <c r="AU101" i="51" s="1"/>
  <c r="W100" i="65" s="1"/>
  <c r="AI100" i="65" s="1"/>
  <c r="U101" i="51"/>
  <c r="V101" i="51" s="1"/>
  <c r="W101" i="51" s="1"/>
  <c r="S100" i="65" s="1"/>
  <c r="AE100" i="65" s="1"/>
  <c r="BE101" i="51"/>
  <c r="BF101" i="51" s="1"/>
  <c r="BG101" i="51" s="1"/>
  <c r="Y100" i="65" s="1"/>
  <c r="AK100" i="65" s="1"/>
  <c r="AA101" i="51"/>
  <c r="AB101" i="51" s="1"/>
  <c r="AC101" i="51" s="1"/>
  <c r="T100" i="65" s="1"/>
  <c r="AF100" i="65" s="1"/>
  <c r="CC101" i="51"/>
  <c r="CD101" i="51" s="1"/>
  <c r="CE101" i="51" s="1"/>
  <c r="AC100" i="65" s="1"/>
  <c r="AO100" i="65" s="1"/>
  <c r="AY101" i="51"/>
  <c r="AZ101" i="51" s="1"/>
  <c r="BA101" i="51" s="1"/>
  <c r="X100" i="65" s="1"/>
  <c r="AJ100" i="65" s="1"/>
  <c r="O101" i="51"/>
  <c r="P101" i="51" s="1"/>
  <c r="N54" i="80"/>
  <c r="O54" i="80" s="1"/>
  <c r="J54" i="80"/>
  <c r="BE132" i="51"/>
  <c r="BF132" i="51" s="1"/>
  <c r="BG132" i="51" s="1"/>
  <c r="Y131" i="65" s="1"/>
  <c r="AK131" i="65" s="1"/>
  <c r="AS132" i="51"/>
  <c r="AT132" i="51" s="1"/>
  <c r="AU132" i="51" s="1"/>
  <c r="W131" i="65" s="1"/>
  <c r="AI131" i="65" s="1"/>
  <c r="BW132" i="51"/>
  <c r="BX132" i="51" s="1"/>
  <c r="BY132" i="51" s="1"/>
  <c r="AB131" i="65" s="1"/>
  <c r="AN131" i="65" s="1"/>
  <c r="AG132" i="51"/>
  <c r="AH132" i="51" s="1"/>
  <c r="AI132" i="51" s="1"/>
  <c r="U131" i="65" s="1"/>
  <c r="AG131" i="65" s="1"/>
  <c r="AY132" i="51"/>
  <c r="AZ132" i="51" s="1"/>
  <c r="BA132" i="51" s="1"/>
  <c r="X131" i="65" s="1"/>
  <c r="AJ131" i="65" s="1"/>
  <c r="AM132" i="51"/>
  <c r="AN132" i="51" s="1"/>
  <c r="AO132" i="51" s="1"/>
  <c r="V131" i="65" s="1"/>
  <c r="AH131" i="65" s="1"/>
  <c r="BK132" i="51"/>
  <c r="BL132" i="51" s="1"/>
  <c r="BM132" i="51" s="1"/>
  <c r="Z131" i="65" s="1"/>
  <c r="AL131" i="65" s="1"/>
  <c r="U132" i="51"/>
  <c r="V132" i="51" s="1"/>
  <c r="W132" i="51" s="1"/>
  <c r="S131" i="65" s="1"/>
  <c r="AE131" i="65" s="1"/>
  <c r="CC132" i="51"/>
  <c r="CD132" i="51" s="1"/>
  <c r="CE132" i="51" s="1"/>
  <c r="AC131" i="65" s="1"/>
  <c r="AO131" i="65" s="1"/>
  <c r="AA132" i="51"/>
  <c r="AB132" i="51" s="1"/>
  <c r="AC132" i="51" s="1"/>
  <c r="T131" i="65" s="1"/>
  <c r="AF131" i="65" s="1"/>
  <c r="BQ132" i="51"/>
  <c r="BR132" i="51" s="1"/>
  <c r="BS132" i="51" s="1"/>
  <c r="AA131" i="65" s="1"/>
  <c r="AM131" i="65" s="1"/>
  <c r="O132" i="51"/>
  <c r="P132" i="51" s="1"/>
  <c r="AI24" i="6"/>
  <c r="U23" i="63" s="1"/>
  <c r="AG23" i="63" s="1"/>
  <c r="K24" i="53"/>
  <c r="L24" i="53" s="1"/>
  <c r="AO101" i="6"/>
  <c r="V100" i="63" s="1"/>
  <c r="AH100" i="63" s="1"/>
  <c r="M101" i="53"/>
  <c r="N101" i="53" s="1"/>
  <c r="BM36" i="6"/>
  <c r="Z35" i="63" s="1"/>
  <c r="AL35" i="63" s="1"/>
  <c r="U36" i="53"/>
  <c r="V36" i="53" s="1"/>
  <c r="BA118" i="6"/>
  <c r="X117" i="63" s="1"/>
  <c r="AJ117" i="63" s="1"/>
  <c r="Q118" i="53"/>
  <c r="R118" i="53" s="1"/>
  <c r="AO132" i="6"/>
  <c r="V131" i="63" s="1"/>
  <c r="AH131" i="63" s="1"/>
  <c r="M132" i="53"/>
  <c r="N132" i="53" s="1"/>
  <c r="J76" i="80"/>
  <c r="N76" i="80"/>
  <c r="O76" i="80" s="1"/>
  <c r="AU119" i="6"/>
  <c r="W118" i="63" s="1"/>
  <c r="AI118" i="63" s="1"/>
  <c r="O119" i="53"/>
  <c r="P119" i="53" s="1"/>
  <c r="J140" i="80"/>
  <c r="N140" i="80"/>
  <c r="O140" i="80" s="1"/>
  <c r="J114" i="80"/>
  <c r="N114" i="80"/>
  <c r="O114" i="80" s="1"/>
  <c r="CC49" i="6"/>
  <c r="CD49" i="6" s="1"/>
  <c r="BK49" i="6"/>
  <c r="BL49" i="6" s="1"/>
  <c r="BQ49" i="6"/>
  <c r="BR49" i="6" s="1"/>
  <c r="BE49" i="6"/>
  <c r="BF49" i="6" s="1"/>
  <c r="AA49" i="6"/>
  <c r="AB49" i="6" s="1"/>
  <c r="AS49" i="6"/>
  <c r="AT49" i="6" s="1"/>
  <c r="BW49" i="6"/>
  <c r="BX49" i="6" s="1"/>
  <c r="AG49" i="6"/>
  <c r="AH49" i="6" s="1"/>
  <c r="U49" i="6"/>
  <c r="V49" i="6" s="1"/>
  <c r="AM49" i="6"/>
  <c r="AN49" i="6" s="1"/>
  <c r="AY49" i="6"/>
  <c r="AZ49" i="6" s="1"/>
  <c r="O49" i="6"/>
  <c r="P49" i="6" s="1"/>
  <c r="S49" i="88" s="1"/>
  <c r="BG45" i="6"/>
  <c r="Y44" i="63" s="1"/>
  <c r="AK44" i="63" s="1"/>
  <c r="S45" i="53"/>
  <c r="T45" i="53" s="1"/>
  <c r="BY89" i="6"/>
  <c r="AB88" i="63" s="1"/>
  <c r="AN88" i="63" s="1"/>
  <c r="Y89" i="53"/>
  <c r="Z89" i="53" s="1"/>
  <c r="J74" i="80"/>
  <c r="N74" i="80"/>
  <c r="O74" i="80" s="1"/>
  <c r="P21" i="68"/>
  <c r="AB21" i="68" s="1"/>
  <c r="O21" i="68"/>
  <c r="AU124" i="6"/>
  <c r="W123" i="63" s="1"/>
  <c r="AI123" i="63" s="1"/>
  <c r="O124" i="53"/>
  <c r="P124" i="53" s="1"/>
  <c r="BA74" i="6"/>
  <c r="X73" i="63" s="1"/>
  <c r="AJ73" i="63" s="1"/>
  <c r="Q74" i="53"/>
  <c r="R74" i="53" s="1"/>
  <c r="W70" i="6"/>
  <c r="S69" i="63" s="1"/>
  <c r="AE69" i="63" s="1"/>
  <c r="G70" i="53"/>
  <c r="H70" i="53" s="1"/>
  <c r="AI73" i="6"/>
  <c r="U72" i="63" s="1"/>
  <c r="AG72" i="63" s="1"/>
  <c r="K73" i="53"/>
  <c r="L73" i="53" s="1"/>
  <c r="BG142" i="6"/>
  <c r="Y141" i="63" s="1"/>
  <c r="AK141" i="63" s="1"/>
  <c r="S142" i="53"/>
  <c r="T142" i="53" s="1"/>
  <c r="AU22" i="6"/>
  <c r="W21" i="63" s="1"/>
  <c r="AI21" i="63" s="1"/>
  <c r="O22" i="53"/>
  <c r="P22" i="53" s="1"/>
  <c r="AW4" i="55"/>
  <c r="AX4" i="55" s="1"/>
  <c r="AY4" i="55" s="1"/>
  <c r="V3" i="68" s="1"/>
  <c r="AH3" i="68" s="1"/>
  <c r="AQ4" i="55"/>
  <c r="AR4" i="55" s="1"/>
  <c r="AS4" i="55" s="1"/>
  <c r="U3" i="68" s="1"/>
  <c r="AG3" i="68" s="1"/>
  <c r="BU4" i="55"/>
  <c r="BV4" i="55" s="1"/>
  <c r="BW4" i="55" s="1"/>
  <c r="Z3" i="68" s="1"/>
  <c r="AL3" i="68" s="1"/>
  <c r="BI4" i="55"/>
  <c r="BJ4" i="55" s="1"/>
  <c r="BK4" i="55" s="1"/>
  <c r="X3" i="68" s="1"/>
  <c r="AJ3" i="68" s="1"/>
  <c r="BC4" i="55"/>
  <c r="BD4" i="55" s="1"/>
  <c r="BE4" i="55" s="1"/>
  <c r="W3" i="68" s="1"/>
  <c r="AI3" i="68" s="1"/>
  <c r="BO4" i="55"/>
  <c r="BP4" i="55" s="1"/>
  <c r="BQ4" i="55" s="1"/>
  <c r="Y3" i="68" s="1"/>
  <c r="AK3" i="68" s="1"/>
  <c r="AK4" i="55"/>
  <c r="AL4" i="55" s="1"/>
  <c r="AM4" i="55" s="1"/>
  <c r="T3" i="68" s="1"/>
  <c r="AF3" i="68" s="1"/>
  <c r="CA4" i="55"/>
  <c r="CB4" i="55" s="1"/>
  <c r="CC4" i="55" s="1"/>
  <c r="AA3" i="68" s="1"/>
  <c r="AM3" i="68" s="1"/>
  <c r="AE4" i="55"/>
  <c r="AF4" i="55" s="1"/>
  <c r="AG4" i="55" s="1"/>
  <c r="S3" i="68" s="1"/>
  <c r="AE3" i="68" s="1"/>
  <c r="M4" i="55"/>
  <c r="N4" i="55" s="1"/>
  <c r="O4" i="55" s="1"/>
  <c r="S4" i="55"/>
  <c r="T4" i="55" s="1"/>
  <c r="U4" i="55" s="1"/>
  <c r="Q3" i="68" s="1"/>
  <c r="AC3" i="68" s="1"/>
  <c r="Y4" i="55"/>
  <c r="Z4" i="55" s="1"/>
  <c r="AA4" i="55" s="1"/>
  <c r="R3" i="68" s="1"/>
  <c r="AD3" i="68" s="1"/>
  <c r="BM100" i="6"/>
  <c r="Z99" i="63" s="1"/>
  <c r="AL99" i="63" s="1"/>
  <c r="U100" i="53"/>
  <c r="V100" i="53" s="1"/>
  <c r="AO29" i="6"/>
  <c r="V28" i="63" s="1"/>
  <c r="AH28" i="63" s="1"/>
  <c r="M29" i="53"/>
  <c r="N29" i="53" s="1"/>
  <c r="W23" i="6"/>
  <c r="S22" i="63" s="1"/>
  <c r="AE22" i="63" s="1"/>
  <c r="G23" i="53"/>
  <c r="H23" i="53" s="1"/>
  <c r="BU109" i="55"/>
  <c r="BV109" i="55" s="1"/>
  <c r="BW109" i="55" s="1"/>
  <c r="Z108" i="68" s="1"/>
  <c r="AL108" i="68" s="1"/>
  <c r="BI109" i="55"/>
  <c r="BJ109" i="55" s="1"/>
  <c r="BK109" i="55" s="1"/>
  <c r="X108" i="68" s="1"/>
  <c r="AJ108" i="68" s="1"/>
  <c r="Y109" i="55"/>
  <c r="Z109" i="55" s="1"/>
  <c r="AA109" i="55" s="1"/>
  <c r="R108" i="68" s="1"/>
  <c r="AD108" i="68" s="1"/>
  <c r="CA109" i="55"/>
  <c r="CB109" i="55" s="1"/>
  <c r="CC109" i="55" s="1"/>
  <c r="AA108" i="68" s="1"/>
  <c r="AM108" i="68" s="1"/>
  <c r="AW109" i="55"/>
  <c r="AX109" i="55" s="1"/>
  <c r="AY109" i="55" s="1"/>
  <c r="V108" i="68" s="1"/>
  <c r="AH108" i="68" s="1"/>
  <c r="AE109" i="55"/>
  <c r="AF109" i="55" s="1"/>
  <c r="AG109" i="55" s="1"/>
  <c r="S108" i="68" s="1"/>
  <c r="AE108" i="68" s="1"/>
  <c r="S109" i="55"/>
  <c r="T109" i="55" s="1"/>
  <c r="U109" i="55" s="1"/>
  <c r="Q108" i="68" s="1"/>
  <c r="AC108" i="68" s="1"/>
  <c r="AQ109" i="55"/>
  <c r="AR109" i="55" s="1"/>
  <c r="AS109" i="55" s="1"/>
  <c r="U108" i="68" s="1"/>
  <c r="AG108" i="68" s="1"/>
  <c r="BC109" i="55"/>
  <c r="BD109" i="55" s="1"/>
  <c r="BE109" i="55" s="1"/>
  <c r="W108" i="68" s="1"/>
  <c r="AI108" i="68" s="1"/>
  <c r="AK109" i="55"/>
  <c r="AL109" i="55" s="1"/>
  <c r="AM109" i="55" s="1"/>
  <c r="T108" i="68" s="1"/>
  <c r="AF108" i="68" s="1"/>
  <c r="BO109" i="55"/>
  <c r="BP109" i="55" s="1"/>
  <c r="BQ109" i="55" s="1"/>
  <c r="Y108" i="68" s="1"/>
  <c r="AK108" i="68" s="1"/>
  <c r="M109" i="55"/>
  <c r="N109" i="55" s="1"/>
  <c r="O109" i="55" s="1"/>
  <c r="BM44" i="6"/>
  <c r="Z43" i="63" s="1"/>
  <c r="AL43" i="63" s="1"/>
  <c r="U44" i="53"/>
  <c r="V44" i="53" s="1"/>
  <c r="CC28" i="51"/>
  <c r="CD28" i="51" s="1"/>
  <c r="CE28" i="51" s="1"/>
  <c r="AC27" i="65" s="1"/>
  <c r="AO27" i="65" s="1"/>
  <c r="BQ28" i="51"/>
  <c r="BR28" i="51" s="1"/>
  <c r="BS28" i="51" s="1"/>
  <c r="AA27" i="65" s="1"/>
  <c r="AM27" i="65" s="1"/>
  <c r="AA28" i="51"/>
  <c r="AB28" i="51" s="1"/>
  <c r="AC28" i="51" s="1"/>
  <c r="T27" i="65" s="1"/>
  <c r="AF27" i="65" s="1"/>
  <c r="BK28" i="51"/>
  <c r="BL28" i="51" s="1"/>
  <c r="BM28" i="51" s="1"/>
  <c r="Z27" i="65" s="1"/>
  <c r="AL27" i="65" s="1"/>
  <c r="AG28" i="51"/>
  <c r="AH28" i="51" s="1"/>
  <c r="AI28" i="51" s="1"/>
  <c r="U27" i="65" s="1"/>
  <c r="AG27" i="65" s="1"/>
  <c r="BW28" i="51"/>
  <c r="BX28" i="51" s="1"/>
  <c r="BY28" i="51" s="1"/>
  <c r="AB27" i="65" s="1"/>
  <c r="AN27" i="65" s="1"/>
  <c r="AY28" i="51"/>
  <c r="AZ28" i="51" s="1"/>
  <c r="BA28" i="51" s="1"/>
  <c r="X27" i="65" s="1"/>
  <c r="AJ27" i="65" s="1"/>
  <c r="U28" i="51"/>
  <c r="V28" i="51" s="1"/>
  <c r="W28" i="51" s="1"/>
  <c r="S27" i="65" s="1"/>
  <c r="AE27" i="65" s="1"/>
  <c r="AS28" i="51"/>
  <c r="AT28" i="51" s="1"/>
  <c r="AU28" i="51" s="1"/>
  <c r="W27" i="65" s="1"/>
  <c r="AI27" i="65" s="1"/>
  <c r="AM28" i="51"/>
  <c r="AN28" i="51" s="1"/>
  <c r="AO28" i="51" s="1"/>
  <c r="V27" i="65" s="1"/>
  <c r="AH27" i="65" s="1"/>
  <c r="BE28" i="51"/>
  <c r="BF28" i="51" s="1"/>
  <c r="BG28" i="51" s="1"/>
  <c r="Y27" i="65" s="1"/>
  <c r="AK27" i="65" s="1"/>
  <c r="O28" i="51"/>
  <c r="P28" i="51" s="1"/>
  <c r="BS125" i="6"/>
  <c r="AA124" i="63" s="1"/>
  <c r="AM124" i="63" s="1"/>
  <c r="W125" i="53"/>
  <c r="X125" i="53" s="1"/>
  <c r="AO122" i="6"/>
  <c r="V121" i="63" s="1"/>
  <c r="AH121" i="63" s="1"/>
  <c r="M122" i="53"/>
  <c r="N122" i="53" s="1"/>
  <c r="BA117" i="6"/>
  <c r="X116" i="63" s="1"/>
  <c r="AJ116" i="63" s="1"/>
  <c r="Q117" i="53"/>
  <c r="R117" i="53" s="1"/>
  <c r="BG57" i="6"/>
  <c r="Y56" i="63" s="1"/>
  <c r="AK56" i="63" s="1"/>
  <c r="S57" i="53"/>
  <c r="T57" i="53" s="1"/>
  <c r="AI52" i="6"/>
  <c r="U51" i="63" s="1"/>
  <c r="AG51" i="63" s="1"/>
  <c r="K52" i="53"/>
  <c r="L52" i="53" s="1"/>
  <c r="BM98" i="6"/>
  <c r="Z97" i="63" s="1"/>
  <c r="AL97" i="63" s="1"/>
  <c r="U98" i="53"/>
  <c r="V98" i="53" s="1"/>
  <c r="AO76" i="6"/>
  <c r="V75" i="63" s="1"/>
  <c r="AH75" i="63" s="1"/>
  <c r="M76" i="53"/>
  <c r="N76" i="53" s="1"/>
  <c r="W75" i="6"/>
  <c r="S74" i="63" s="1"/>
  <c r="AE74" i="63" s="1"/>
  <c r="G75" i="53"/>
  <c r="H75" i="53" s="1"/>
  <c r="AI90" i="6"/>
  <c r="U89" i="63" s="1"/>
  <c r="AG89" i="63" s="1"/>
  <c r="K90" i="53"/>
  <c r="L90" i="53" s="1"/>
  <c r="AW10" i="55"/>
  <c r="AX10" i="55" s="1"/>
  <c r="AY10" i="55" s="1"/>
  <c r="V9" i="68" s="1"/>
  <c r="AH9" i="68" s="1"/>
  <c r="CA10" i="55"/>
  <c r="CB10" i="55" s="1"/>
  <c r="CC10" i="55" s="1"/>
  <c r="AA9" i="68" s="1"/>
  <c r="AM9" i="68" s="1"/>
  <c r="Y10" i="55"/>
  <c r="Z10" i="55" s="1"/>
  <c r="AA10" i="55" s="1"/>
  <c r="R9" i="68" s="1"/>
  <c r="AD9" i="68" s="1"/>
  <c r="S10" i="55"/>
  <c r="T10" i="55" s="1"/>
  <c r="U10" i="55" s="1"/>
  <c r="Q9" i="68" s="1"/>
  <c r="AC9" i="68" s="1"/>
  <c r="AE10" i="55"/>
  <c r="AF10" i="55" s="1"/>
  <c r="AG10" i="55" s="1"/>
  <c r="S9" i="68" s="1"/>
  <c r="AE9" i="68" s="1"/>
  <c r="BO10" i="55"/>
  <c r="BP10" i="55" s="1"/>
  <c r="BQ10" i="55" s="1"/>
  <c r="Y9" i="68" s="1"/>
  <c r="AK9" i="68" s="1"/>
  <c r="BI10" i="55"/>
  <c r="BJ10" i="55" s="1"/>
  <c r="BK10" i="55" s="1"/>
  <c r="X9" i="68" s="1"/>
  <c r="AJ9" i="68" s="1"/>
  <c r="AK10" i="55"/>
  <c r="AL10" i="55" s="1"/>
  <c r="AM10" i="55" s="1"/>
  <c r="T9" i="68" s="1"/>
  <c r="AF9" i="68" s="1"/>
  <c r="AQ10" i="55"/>
  <c r="AR10" i="55" s="1"/>
  <c r="AS10" i="55" s="1"/>
  <c r="U9" i="68" s="1"/>
  <c r="AG9" i="68" s="1"/>
  <c r="M10" i="55"/>
  <c r="N10" i="55" s="1"/>
  <c r="O10" i="55" s="1"/>
  <c r="BC10" i="55"/>
  <c r="BD10" i="55" s="1"/>
  <c r="BE10" i="55" s="1"/>
  <c r="W9" i="68" s="1"/>
  <c r="AI9" i="68" s="1"/>
  <c r="BU10" i="55"/>
  <c r="BV10" i="55" s="1"/>
  <c r="BW10" i="55" s="1"/>
  <c r="Z9" i="68" s="1"/>
  <c r="AL9" i="68" s="1"/>
  <c r="BC126" i="55"/>
  <c r="BD126" i="55" s="1"/>
  <c r="BE126" i="55" s="1"/>
  <c r="W125" i="68" s="1"/>
  <c r="AI125" i="68" s="1"/>
  <c r="AK126" i="55"/>
  <c r="AL126" i="55" s="1"/>
  <c r="AM126" i="55" s="1"/>
  <c r="T125" i="68" s="1"/>
  <c r="AF125" i="68" s="1"/>
  <c r="AQ126" i="55"/>
  <c r="AR126" i="55" s="1"/>
  <c r="AS126" i="55" s="1"/>
  <c r="U125" i="68" s="1"/>
  <c r="AG125" i="68" s="1"/>
  <c r="BO126" i="55"/>
  <c r="BP126" i="55" s="1"/>
  <c r="BQ126" i="55" s="1"/>
  <c r="Y125" i="68" s="1"/>
  <c r="AK125" i="68" s="1"/>
  <c r="CA126" i="55"/>
  <c r="CB126" i="55" s="1"/>
  <c r="CC126" i="55" s="1"/>
  <c r="AA125" i="68" s="1"/>
  <c r="AM125" i="68" s="1"/>
  <c r="AW126" i="55"/>
  <c r="AX126" i="55" s="1"/>
  <c r="AY126" i="55" s="1"/>
  <c r="V125" i="68" s="1"/>
  <c r="AH125" i="68" s="1"/>
  <c r="AE126" i="55"/>
  <c r="AF126" i="55" s="1"/>
  <c r="AG126" i="55" s="1"/>
  <c r="S125" i="68" s="1"/>
  <c r="AE125" i="68" s="1"/>
  <c r="Y126" i="55"/>
  <c r="Z126" i="55" s="1"/>
  <c r="AA126" i="55" s="1"/>
  <c r="R125" i="68" s="1"/>
  <c r="AD125" i="68" s="1"/>
  <c r="BI126" i="55"/>
  <c r="BJ126" i="55" s="1"/>
  <c r="BK126" i="55" s="1"/>
  <c r="X125" i="68" s="1"/>
  <c r="AJ125" i="68" s="1"/>
  <c r="BU126" i="55"/>
  <c r="BV126" i="55" s="1"/>
  <c r="BW126" i="55" s="1"/>
  <c r="Z125" i="68" s="1"/>
  <c r="AL125" i="68" s="1"/>
  <c r="S126" i="55"/>
  <c r="T126" i="55" s="1"/>
  <c r="U126" i="55" s="1"/>
  <c r="Q125" i="68" s="1"/>
  <c r="AC125" i="68" s="1"/>
  <c r="M126" i="55"/>
  <c r="N126" i="55" s="1"/>
  <c r="O126" i="55" s="1"/>
  <c r="BS130" i="6"/>
  <c r="AA129" i="63" s="1"/>
  <c r="AM129" i="63" s="1"/>
  <c r="W130" i="53"/>
  <c r="X130" i="53" s="1"/>
  <c r="BM31" i="6"/>
  <c r="Z30" i="63" s="1"/>
  <c r="AL30" i="63" s="1"/>
  <c r="U31" i="53"/>
  <c r="V31" i="53" s="1"/>
  <c r="BA95" i="6"/>
  <c r="X94" i="63" s="1"/>
  <c r="AJ94" i="63" s="1"/>
  <c r="Q95" i="53"/>
  <c r="R95" i="53" s="1"/>
  <c r="BE92" i="51"/>
  <c r="BF92" i="51" s="1"/>
  <c r="BG92" i="51" s="1"/>
  <c r="Y91" i="65" s="1"/>
  <c r="AK91" i="65" s="1"/>
  <c r="CC92" i="51"/>
  <c r="CD92" i="51" s="1"/>
  <c r="CE92" i="51" s="1"/>
  <c r="AC91" i="65" s="1"/>
  <c r="AO91" i="65" s="1"/>
  <c r="AM92" i="51"/>
  <c r="AN92" i="51" s="1"/>
  <c r="AO92" i="51" s="1"/>
  <c r="V91" i="65" s="1"/>
  <c r="AH91" i="65" s="1"/>
  <c r="AG92" i="51"/>
  <c r="AH92" i="51" s="1"/>
  <c r="AI92" i="51" s="1"/>
  <c r="U91" i="65" s="1"/>
  <c r="AG91" i="65" s="1"/>
  <c r="AY92" i="51"/>
  <c r="AZ92" i="51" s="1"/>
  <c r="BA92" i="51" s="1"/>
  <c r="X91" i="65" s="1"/>
  <c r="AJ91" i="65" s="1"/>
  <c r="AA92" i="51"/>
  <c r="AB92" i="51" s="1"/>
  <c r="AC92" i="51" s="1"/>
  <c r="T91" i="65" s="1"/>
  <c r="AF91" i="65" s="1"/>
  <c r="BK92" i="51"/>
  <c r="BL92" i="51" s="1"/>
  <c r="BM92" i="51" s="1"/>
  <c r="Z91" i="65" s="1"/>
  <c r="AL91" i="65" s="1"/>
  <c r="BW92" i="51"/>
  <c r="BX92" i="51" s="1"/>
  <c r="BY92" i="51" s="1"/>
  <c r="AB91" i="65" s="1"/>
  <c r="AN91" i="65" s="1"/>
  <c r="U92" i="51"/>
  <c r="V92" i="51" s="1"/>
  <c r="W92" i="51" s="1"/>
  <c r="S91" i="65" s="1"/>
  <c r="AE91" i="65" s="1"/>
  <c r="BQ92" i="51"/>
  <c r="BR92" i="51" s="1"/>
  <c r="BS92" i="51" s="1"/>
  <c r="AA91" i="65" s="1"/>
  <c r="AM91" i="65" s="1"/>
  <c r="AS92" i="51"/>
  <c r="AT92" i="51" s="1"/>
  <c r="AU92" i="51" s="1"/>
  <c r="W91" i="65" s="1"/>
  <c r="AI91" i="65" s="1"/>
  <c r="O92" i="51"/>
  <c r="P92" i="51" s="1"/>
  <c r="AW18" i="55"/>
  <c r="AX18" i="55" s="1"/>
  <c r="AY18" i="55" s="1"/>
  <c r="V17" i="68" s="1"/>
  <c r="AH17" i="68" s="1"/>
  <c r="CA18" i="55"/>
  <c r="CB18" i="55" s="1"/>
  <c r="CC18" i="55" s="1"/>
  <c r="AA17" i="68" s="1"/>
  <c r="AM17" i="68" s="1"/>
  <c r="AQ18" i="55"/>
  <c r="AR18" i="55" s="1"/>
  <c r="AS18" i="55" s="1"/>
  <c r="U17" i="68" s="1"/>
  <c r="AG17" i="68" s="1"/>
  <c r="BI18" i="55"/>
  <c r="BJ18" i="55" s="1"/>
  <c r="BK18" i="55" s="1"/>
  <c r="X17" i="68" s="1"/>
  <c r="AJ17" i="68" s="1"/>
  <c r="BO18" i="55"/>
  <c r="BP18" i="55" s="1"/>
  <c r="BQ18" i="55" s="1"/>
  <c r="Y17" i="68" s="1"/>
  <c r="AK17" i="68" s="1"/>
  <c r="BC18" i="55"/>
  <c r="BD18" i="55" s="1"/>
  <c r="BE18" i="55" s="1"/>
  <c r="W17" i="68" s="1"/>
  <c r="AI17" i="68" s="1"/>
  <c r="BU18" i="55"/>
  <c r="BV18" i="55" s="1"/>
  <c r="BW18" i="55" s="1"/>
  <c r="Z17" i="68" s="1"/>
  <c r="AL17" i="68" s="1"/>
  <c r="S18" i="55"/>
  <c r="T18" i="55" s="1"/>
  <c r="U18" i="55" s="1"/>
  <c r="Q17" i="68" s="1"/>
  <c r="AC17" i="68" s="1"/>
  <c r="AE18" i="55"/>
  <c r="AF18" i="55" s="1"/>
  <c r="AG18" i="55" s="1"/>
  <c r="S17" i="68" s="1"/>
  <c r="AE17" i="68" s="1"/>
  <c r="Y18" i="55"/>
  <c r="Z18" i="55" s="1"/>
  <c r="AA18" i="55" s="1"/>
  <c r="R17" i="68" s="1"/>
  <c r="AD17" i="68" s="1"/>
  <c r="M18" i="55"/>
  <c r="N18" i="55" s="1"/>
  <c r="O18" i="55" s="1"/>
  <c r="AK18" i="55"/>
  <c r="AL18" i="55" s="1"/>
  <c r="AM18" i="55" s="1"/>
  <c r="T17" i="68" s="1"/>
  <c r="AF17" i="68" s="1"/>
  <c r="AC53" i="6"/>
  <c r="T52" i="63" s="1"/>
  <c r="AF52" i="63" s="1"/>
  <c r="I53" i="53"/>
  <c r="J53" i="53" s="1"/>
  <c r="BA14" i="6"/>
  <c r="X13" i="63" s="1"/>
  <c r="AJ13" i="63" s="1"/>
  <c r="Q14" i="53"/>
  <c r="R14" i="53" s="1"/>
  <c r="CE92" i="6"/>
  <c r="AC91" i="63" s="1"/>
  <c r="AO91" i="63" s="1"/>
  <c r="AA92" i="53"/>
  <c r="AB92" i="53" s="1"/>
  <c r="BM123" i="6"/>
  <c r="Z122" i="63" s="1"/>
  <c r="AL122" i="63" s="1"/>
  <c r="U123" i="53"/>
  <c r="V123" i="53" s="1"/>
  <c r="AO79" i="6"/>
  <c r="V78" i="63" s="1"/>
  <c r="AH78" i="63" s="1"/>
  <c r="M79" i="53"/>
  <c r="N79" i="53" s="1"/>
  <c r="W66" i="6"/>
  <c r="S65" i="63" s="1"/>
  <c r="AE65" i="63" s="1"/>
  <c r="G66" i="53"/>
  <c r="H66" i="53" s="1"/>
  <c r="G85" i="56"/>
  <c r="Q83" i="63"/>
  <c r="R83" i="63"/>
  <c r="AD83" i="63" s="1"/>
  <c r="G394" i="56"/>
  <c r="P89" i="67"/>
  <c r="O89" i="67"/>
  <c r="AU19" i="6"/>
  <c r="W18" i="63" s="1"/>
  <c r="AI18" i="63" s="1"/>
  <c r="O19" i="53"/>
  <c r="P19" i="53" s="1"/>
  <c r="W149" i="6"/>
  <c r="S148" i="63" s="1"/>
  <c r="AE148" i="63" s="1"/>
  <c r="G149" i="53"/>
  <c r="H149" i="53" s="1"/>
  <c r="AO126" i="6"/>
  <c r="V125" i="63" s="1"/>
  <c r="AH125" i="63" s="1"/>
  <c r="M126" i="53"/>
  <c r="N126" i="53" s="1"/>
  <c r="BY34" i="6"/>
  <c r="AB33" i="63" s="1"/>
  <c r="AN33" i="63" s="1"/>
  <c r="Y34" i="53"/>
  <c r="Z34" i="53" s="1"/>
  <c r="BS48" i="6"/>
  <c r="AA47" i="63" s="1"/>
  <c r="AM47" i="63" s="1"/>
  <c r="W48" i="53"/>
  <c r="X48" i="53" s="1"/>
  <c r="BG64" i="6"/>
  <c r="Y63" i="63" s="1"/>
  <c r="AK63" i="63" s="1"/>
  <c r="S64" i="53"/>
  <c r="T64" i="53" s="1"/>
  <c r="AU87" i="6"/>
  <c r="W86" i="63" s="1"/>
  <c r="AI86" i="63" s="1"/>
  <c r="O87" i="53"/>
  <c r="P87" i="53" s="1"/>
  <c r="BA68" i="6"/>
  <c r="X67" i="63" s="1"/>
  <c r="AJ67" i="63" s="1"/>
  <c r="Q68" i="53"/>
  <c r="R68" i="53" s="1"/>
  <c r="W137" i="6"/>
  <c r="S136" i="63" s="1"/>
  <c r="AE136" i="63" s="1"/>
  <c r="G137" i="53"/>
  <c r="H137" i="53" s="1"/>
  <c r="AS60" i="51"/>
  <c r="AT60" i="51" s="1"/>
  <c r="AU60" i="51" s="1"/>
  <c r="W59" i="65" s="1"/>
  <c r="AI59" i="65" s="1"/>
  <c r="CC60" i="51"/>
  <c r="CD60" i="51" s="1"/>
  <c r="CE60" i="51" s="1"/>
  <c r="AC59" i="65" s="1"/>
  <c r="AO59" i="65" s="1"/>
  <c r="AG60" i="51"/>
  <c r="AH60" i="51" s="1"/>
  <c r="AI60" i="51" s="1"/>
  <c r="U59" i="65" s="1"/>
  <c r="AG59" i="65" s="1"/>
  <c r="AA60" i="51"/>
  <c r="AB60" i="51" s="1"/>
  <c r="AC60" i="51" s="1"/>
  <c r="T59" i="65" s="1"/>
  <c r="AF59" i="65" s="1"/>
  <c r="BK60" i="51"/>
  <c r="BL60" i="51" s="1"/>
  <c r="BM60" i="51" s="1"/>
  <c r="Z59" i="65" s="1"/>
  <c r="AL59" i="65" s="1"/>
  <c r="AM60" i="51"/>
  <c r="AN60" i="51" s="1"/>
  <c r="AO60" i="51" s="1"/>
  <c r="V59" i="65" s="1"/>
  <c r="AH59" i="65" s="1"/>
  <c r="BW60" i="51"/>
  <c r="BX60" i="51" s="1"/>
  <c r="BY60" i="51" s="1"/>
  <c r="AB59" i="65" s="1"/>
  <c r="AN59" i="65" s="1"/>
  <c r="U60" i="51"/>
  <c r="V60" i="51" s="1"/>
  <c r="W60" i="51" s="1"/>
  <c r="S59" i="65" s="1"/>
  <c r="AE59" i="65" s="1"/>
  <c r="BQ60" i="51"/>
  <c r="BR60" i="51" s="1"/>
  <c r="BS60" i="51" s="1"/>
  <c r="AA59" i="65" s="1"/>
  <c r="AM59" i="65" s="1"/>
  <c r="BE60" i="51"/>
  <c r="BF60" i="51" s="1"/>
  <c r="BG60" i="51" s="1"/>
  <c r="Y59" i="65" s="1"/>
  <c r="AK59" i="65" s="1"/>
  <c r="AY60" i="51"/>
  <c r="AZ60" i="51" s="1"/>
  <c r="BA60" i="51" s="1"/>
  <c r="X59" i="65" s="1"/>
  <c r="AJ59" i="65" s="1"/>
  <c r="O60" i="51"/>
  <c r="P60" i="51" s="1"/>
  <c r="AU38" i="6"/>
  <c r="W37" i="63" s="1"/>
  <c r="AI37" i="63" s="1"/>
  <c r="O38" i="53"/>
  <c r="P38" i="53" s="1"/>
  <c r="O43" i="53"/>
  <c r="P43" i="53" s="1"/>
  <c r="AU43" i="6"/>
  <c r="W42" i="63" s="1"/>
  <c r="AI42" i="63" s="1"/>
  <c r="F372" i="56"/>
  <c r="F68" i="53"/>
  <c r="AI37" i="6"/>
  <c r="U36" i="63" s="1"/>
  <c r="AG36" i="63" s="1"/>
  <c r="K37" i="53"/>
  <c r="L37" i="53" s="1"/>
  <c r="AC17" i="6"/>
  <c r="T16" i="63" s="1"/>
  <c r="AF16" i="63" s="1"/>
  <c r="I17" i="53"/>
  <c r="J17" i="53" s="1"/>
  <c r="BM69" i="6"/>
  <c r="Z68" i="63" s="1"/>
  <c r="AL68" i="63" s="1"/>
  <c r="U69" i="53"/>
  <c r="V69" i="53" s="1"/>
  <c r="S21" i="55"/>
  <c r="T21" i="55" s="1"/>
  <c r="U21" i="55" s="1"/>
  <c r="Q20" i="68" s="1"/>
  <c r="AC20" i="68" s="1"/>
  <c r="BI21" i="55"/>
  <c r="BJ21" i="55" s="1"/>
  <c r="BK21" i="55" s="1"/>
  <c r="X20" i="68" s="1"/>
  <c r="AJ20" i="68" s="1"/>
  <c r="AW21" i="55"/>
  <c r="AX21" i="55" s="1"/>
  <c r="AY21" i="55" s="1"/>
  <c r="V20" i="68" s="1"/>
  <c r="AH20" i="68" s="1"/>
  <c r="AK21" i="55"/>
  <c r="AL21" i="55" s="1"/>
  <c r="AM21" i="55" s="1"/>
  <c r="T20" i="68" s="1"/>
  <c r="AF20" i="68" s="1"/>
  <c r="BO21" i="55"/>
  <c r="BP21" i="55" s="1"/>
  <c r="BQ21" i="55" s="1"/>
  <c r="Y20" i="68" s="1"/>
  <c r="AK20" i="68" s="1"/>
  <c r="AQ21" i="55"/>
  <c r="AR21" i="55" s="1"/>
  <c r="AS21" i="55" s="1"/>
  <c r="U20" i="68" s="1"/>
  <c r="AG20" i="68" s="1"/>
  <c r="AE21" i="55"/>
  <c r="AF21" i="55" s="1"/>
  <c r="AG21" i="55" s="1"/>
  <c r="S20" i="68" s="1"/>
  <c r="AE20" i="68" s="1"/>
  <c r="CA21" i="55"/>
  <c r="CB21" i="55" s="1"/>
  <c r="CC21" i="55" s="1"/>
  <c r="AA20" i="68" s="1"/>
  <c r="AM20" i="68" s="1"/>
  <c r="BC21" i="55"/>
  <c r="BD21" i="55" s="1"/>
  <c r="BE21" i="55" s="1"/>
  <c r="W20" i="68" s="1"/>
  <c r="AI20" i="68" s="1"/>
  <c r="BU21" i="55"/>
  <c r="BV21" i="55" s="1"/>
  <c r="BW21" i="55" s="1"/>
  <c r="Z20" i="68" s="1"/>
  <c r="AL20" i="68" s="1"/>
  <c r="Y21" i="55"/>
  <c r="Z21" i="55" s="1"/>
  <c r="AA21" i="55" s="1"/>
  <c r="R20" i="68" s="1"/>
  <c r="AD20" i="68" s="1"/>
  <c r="M21" i="55"/>
  <c r="N21" i="55" s="1"/>
  <c r="O21" i="55" s="1"/>
  <c r="J105" i="80"/>
  <c r="N105" i="80"/>
  <c r="O105" i="80" s="1"/>
  <c r="BO87" i="55"/>
  <c r="BP87" i="55" s="1"/>
  <c r="BQ87" i="55" s="1"/>
  <c r="Y86" i="68" s="1"/>
  <c r="AK86" i="68" s="1"/>
  <c r="CA87" i="55"/>
  <c r="CB87" i="55" s="1"/>
  <c r="CC87" i="55" s="1"/>
  <c r="AA86" i="68" s="1"/>
  <c r="AM86" i="68" s="1"/>
  <c r="BU87" i="55"/>
  <c r="BV87" i="55" s="1"/>
  <c r="BW87" i="55" s="1"/>
  <c r="Z86" i="68" s="1"/>
  <c r="AL86" i="68" s="1"/>
  <c r="Y87" i="55"/>
  <c r="Z87" i="55" s="1"/>
  <c r="AA87" i="55" s="1"/>
  <c r="R86" i="68" s="1"/>
  <c r="AD86" i="68" s="1"/>
  <c r="BI87" i="55"/>
  <c r="BJ87" i="55" s="1"/>
  <c r="BK87" i="55" s="1"/>
  <c r="X86" i="68" s="1"/>
  <c r="AJ86" i="68" s="1"/>
  <c r="AW87" i="55"/>
  <c r="AX87" i="55" s="1"/>
  <c r="AY87" i="55" s="1"/>
  <c r="V86" i="68" s="1"/>
  <c r="AH86" i="68" s="1"/>
  <c r="S87" i="55"/>
  <c r="T87" i="55" s="1"/>
  <c r="U87" i="55" s="1"/>
  <c r="Q86" i="68" s="1"/>
  <c r="AC86" i="68" s="1"/>
  <c r="AQ87" i="55"/>
  <c r="AR87" i="55" s="1"/>
  <c r="AS87" i="55" s="1"/>
  <c r="U86" i="68" s="1"/>
  <c r="AG86" i="68" s="1"/>
  <c r="BC87" i="55"/>
  <c r="BD87" i="55" s="1"/>
  <c r="BE87" i="55" s="1"/>
  <c r="W86" i="68" s="1"/>
  <c r="AI86" i="68" s="1"/>
  <c r="AE87" i="55"/>
  <c r="AF87" i="55" s="1"/>
  <c r="AG87" i="55" s="1"/>
  <c r="S86" i="68" s="1"/>
  <c r="AE86" i="68" s="1"/>
  <c r="AK87" i="55"/>
  <c r="AL87" i="55" s="1"/>
  <c r="AM87" i="55" s="1"/>
  <c r="T86" i="68" s="1"/>
  <c r="AF86" i="68" s="1"/>
  <c r="M87" i="55"/>
  <c r="N87" i="55" s="1"/>
  <c r="O87" i="55" s="1"/>
  <c r="BS105" i="6"/>
  <c r="AA104" i="63" s="1"/>
  <c r="AM104" i="63" s="1"/>
  <c r="W105" i="53"/>
  <c r="X105" i="53" s="1"/>
  <c r="AO50" i="6"/>
  <c r="V49" i="63" s="1"/>
  <c r="AH49" i="63" s="1"/>
  <c r="M50" i="53"/>
  <c r="N50" i="53" s="1"/>
  <c r="BY21" i="6"/>
  <c r="AB20" i="63" s="1"/>
  <c r="AN20" i="63" s="1"/>
  <c r="Y21" i="53"/>
  <c r="Z21" i="53" s="1"/>
  <c r="BS134" i="6"/>
  <c r="AA133" i="63" s="1"/>
  <c r="AM133" i="63" s="1"/>
  <c r="W134" i="53"/>
  <c r="X134" i="53" s="1"/>
  <c r="BI147" i="55"/>
  <c r="BJ147" i="55" s="1"/>
  <c r="BK147" i="55" s="1"/>
  <c r="X146" i="68" s="1"/>
  <c r="AJ146" i="68" s="1"/>
  <c r="AE147" i="55"/>
  <c r="AF147" i="55" s="1"/>
  <c r="AG147" i="55" s="1"/>
  <c r="S146" i="68" s="1"/>
  <c r="AE146" i="68" s="1"/>
  <c r="BO147" i="55"/>
  <c r="BP147" i="55" s="1"/>
  <c r="BQ147" i="55" s="1"/>
  <c r="Y146" i="68" s="1"/>
  <c r="AK146" i="68" s="1"/>
  <c r="BU147" i="55"/>
  <c r="BV147" i="55" s="1"/>
  <c r="BW147" i="55" s="1"/>
  <c r="Z146" i="68" s="1"/>
  <c r="AL146" i="68" s="1"/>
  <c r="S147" i="55"/>
  <c r="T147" i="55" s="1"/>
  <c r="U147" i="55" s="1"/>
  <c r="Q146" i="68" s="1"/>
  <c r="AC146" i="68" s="1"/>
  <c r="BC147" i="55"/>
  <c r="BD147" i="55" s="1"/>
  <c r="BE147" i="55" s="1"/>
  <c r="W146" i="68" s="1"/>
  <c r="AI146" i="68" s="1"/>
  <c r="Y147" i="55"/>
  <c r="Z147" i="55" s="1"/>
  <c r="AA147" i="55" s="1"/>
  <c r="R146" i="68" s="1"/>
  <c r="AD146" i="68" s="1"/>
  <c r="AK147" i="55"/>
  <c r="AL147" i="55" s="1"/>
  <c r="AM147" i="55" s="1"/>
  <c r="T146" i="68" s="1"/>
  <c r="AF146" i="68" s="1"/>
  <c r="AW147" i="55"/>
  <c r="AX147" i="55" s="1"/>
  <c r="AY147" i="55" s="1"/>
  <c r="V146" i="68" s="1"/>
  <c r="AH146" i="68" s="1"/>
  <c r="AQ147" i="55"/>
  <c r="AR147" i="55" s="1"/>
  <c r="AS147" i="55" s="1"/>
  <c r="U146" i="68" s="1"/>
  <c r="AG146" i="68" s="1"/>
  <c r="M147" i="55"/>
  <c r="N147" i="55" s="1"/>
  <c r="O147" i="55" s="1"/>
  <c r="CA147" i="55"/>
  <c r="CB147" i="55" s="1"/>
  <c r="CC147" i="55" s="1"/>
  <c r="AA146" i="68" s="1"/>
  <c r="AM146" i="68" s="1"/>
  <c r="BE150" i="51"/>
  <c r="BF150" i="51" s="1"/>
  <c r="BG150" i="51" s="1"/>
  <c r="Y149" i="65" s="1"/>
  <c r="AK149" i="65" s="1"/>
  <c r="CC150" i="51"/>
  <c r="CD150" i="51" s="1"/>
  <c r="CE150" i="51" s="1"/>
  <c r="AC149" i="65" s="1"/>
  <c r="AO149" i="65" s="1"/>
  <c r="BK150" i="51"/>
  <c r="BL150" i="51" s="1"/>
  <c r="BM150" i="51" s="1"/>
  <c r="Z149" i="65" s="1"/>
  <c r="AL149" i="65" s="1"/>
  <c r="AM150" i="51"/>
  <c r="AN150" i="51" s="1"/>
  <c r="AO150" i="51" s="1"/>
  <c r="V149" i="65" s="1"/>
  <c r="AH149" i="65" s="1"/>
  <c r="AS150" i="51"/>
  <c r="AT150" i="51" s="1"/>
  <c r="AU150" i="51" s="1"/>
  <c r="W149" i="65" s="1"/>
  <c r="AI149" i="65" s="1"/>
  <c r="AY150" i="51"/>
  <c r="AZ150" i="51" s="1"/>
  <c r="BA150" i="51" s="1"/>
  <c r="X149" i="65" s="1"/>
  <c r="AJ149" i="65" s="1"/>
  <c r="BQ150" i="51"/>
  <c r="BR150" i="51" s="1"/>
  <c r="BS150" i="51" s="1"/>
  <c r="AA149" i="65" s="1"/>
  <c r="AM149" i="65" s="1"/>
  <c r="AA150" i="51"/>
  <c r="AB150" i="51" s="1"/>
  <c r="AC150" i="51" s="1"/>
  <c r="T149" i="65" s="1"/>
  <c r="AF149" i="65" s="1"/>
  <c r="AG150" i="51"/>
  <c r="AH150" i="51" s="1"/>
  <c r="AI150" i="51" s="1"/>
  <c r="U149" i="65" s="1"/>
  <c r="AG149" i="65" s="1"/>
  <c r="BW150" i="51"/>
  <c r="BX150" i="51" s="1"/>
  <c r="BY150" i="51" s="1"/>
  <c r="AB149" i="65" s="1"/>
  <c r="AN149" i="65" s="1"/>
  <c r="U150" i="51"/>
  <c r="V150" i="51" s="1"/>
  <c r="W150" i="51" s="1"/>
  <c r="S149" i="65" s="1"/>
  <c r="AE149" i="65" s="1"/>
  <c r="O150" i="51"/>
  <c r="P150" i="51" s="1"/>
  <c r="AU39" i="6"/>
  <c r="W38" i="63" s="1"/>
  <c r="AI38" i="63" s="1"/>
  <c r="O39" i="53"/>
  <c r="P39" i="53" s="1"/>
  <c r="BC11" i="55"/>
  <c r="BD11" i="55" s="1"/>
  <c r="BE11" i="55" s="1"/>
  <c r="W10" i="68" s="1"/>
  <c r="AI10" i="68" s="1"/>
  <c r="AW11" i="55"/>
  <c r="AX11" i="55" s="1"/>
  <c r="AY11" i="55" s="1"/>
  <c r="V10" i="68" s="1"/>
  <c r="AH10" i="68" s="1"/>
  <c r="BU11" i="55"/>
  <c r="BV11" i="55" s="1"/>
  <c r="BW11" i="55" s="1"/>
  <c r="Z10" i="68" s="1"/>
  <c r="AL10" i="68" s="1"/>
  <c r="S11" i="55"/>
  <c r="T11" i="55" s="1"/>
  <c r="U11" i="55" s="1"/>
  <c r="Q10" i="68" s="1"/>
  <c r="AC10" i="68" s="1"/>
  <c r="AE11" i="55"/>
  <c r="AF11" i="55" s="1"/>
  <c r="AG11" i="55" s="1"/>
  <c r="S10" i="68" s="1"/>
  <c r="AE10" i="68" s="1"/>
  <c r="Y11" i="55"/>
  <c r="Z11" i="55" s="1"/>
  <c r="AA11" i="55" s="1"/>
  <c r="R10" i="68" s="1"/>
  <c r="AD10" i="68" s="1"/>
  <c r="AK11" i="55"/>
  <c r="AL11" i="55" s="1"/>
  <c r="AM11" i="55" s="1"/>
  <c r="T10" i="68" s="1"/>
  <c r="AF10" i="68" s="1"/>
  <c r="CA11" i="55"/>
  <c r="CB11" i="55" s="1"/>
  <c r="CC11" i="55" s="1"/>
  <c r="AA10" i="68" s="1"/>
  <c r="AM10" i="68" s="1"/>
  <c r="AQ11" i="55"/>
  <c r="AR11" i="55" s="1"/>
  <c r="AS11" i="55" s="1"/>
  <c r="U10" i="68" s="1"/>
  <c r="AG10" i="68" s="1"/>
  <c r="BO11" i="55"/>
  <c r="BP11" i="55" s="1"/>
  <c r="BQ11" i="55" s="1"/>
  <c r="Y10" i="68" s="1"/>
  <c r="AK10" i="68" s="1"/>
  <c r="BI11" i="55"/>
  <c r="BJ11" i="55" s="1"/>
  <c r="BK11" i="55" s="1"/>
  <c r="X10" i="68" s="1"/>
  <c r="AJ10" i="68" s="1"/>
  <c r="M11" i="55"/>
  <c r="N11" i="55" s="1"/>
  <c r="O11" i="55" s="1"/>
  <c r="Y77" i="55"/>
  <c r="Z77" i="55" s="1"/>
  <c r="AA77" i="55" s="1"/>
  <c r="R76" i="68" s="1"/>
  <c r="AD76" i="68" s="1"/>
  <c r="S77" i="55"/>
  <c r="T77" i="55" s="1"/>
  <c r="U77" i="55" s="1"/>
  <c r="Q76" i="68" s="1"/>
  <c r="AC76" i="68" s="1"/>
  <c r="BC77" i="55"/>
  <c r="BD77" i="55" s="1"/>
  <c r="BE77" i="55" s="1"/>
  <c r="W76" i="68" s="1"/>
  <c r="AI76" i="68" s="1"/>
  <c r="AQ77" i="55"/>
  <c r="AR77" i="55" s="1"/>
  <c r="AS77" i="55" s="1"/>
  <c r="U76" i="68" s="1"/>
  <c r="AG76" i="68" s="1"/>
  <c r="AK77" i="55"/>
  <c r="AL77" i="55" s="1"/>
  <c r="AM77" i="55" s="1"/>
  <c r="T76" i="68" s="1"/>
  <c r="AF76" i="68" s="1"/>
  <c r="AE77" i="55"/>
  <c r="AF77" i="55" s="1"/>
  <c r="AG77" i="55" s="1"/>
  <c r="S76" i="68" s="1"/>
  <c r="AE76" i="68" s="1"/>
  <c r="CA77" i="55"/>
  <c r="CB77" i="55" s="1"/>
  <c r="CC77" i="55" s="1"/>
  <c r="AA76" i="68" s="1"/>
  <c r="AM76" i="68" s="1"/>
  <c r="AW77" i="55"/>
  <c r="AX77" i="55" s="1"/>
  <c r="AY77" i="55" s="1"/>
  <c r="V76" i="68" s="1"/>
  <c r="AH76" i="68" s="1"/>
  <c r="BO77" i="55"/>
  <c r="BP77" i="55" s="1"/>
  <c r="BQ77" i="55" s="1"/>
  <c r="Y76" i="68" s="1"/>
  <c r="AK76" i="68" s="1"/>
  <c r="BU77" i="55"/>
  <c r="BV77" i="55" s="1"/>
  <c r="BW77" i="55" s="1"/>
  <c r="Z76" i="68" s="1"/>
  <c r="AL76" i="68" s="1"/>
  <c r="BI77" i="55"/>
  <c r="BJ77" i="55" s="1"/>
  <c r="BK77" i="55" s="1"/>
  <c r="X76" i="68" s="1"/>
  <c r="AJ76" i="68" s="1"/>
  <c r="M77" i="55"/>
  <c r="N77" i="55" s="1"/>
  <c r="O77" i="55" s="1"/>
  <c r="AC8" i="6"/>
  <c r="T7" i="63" s="1"/>
  <c r="I8" i="53"/>
  <c r="J8" i="53" s="1"/>
  <c r="BG97" i="6"/>
  <c r="Y96" i="63" s="1"/>
  <c r="AK96" i="63" s="1"/>
  <c r="S97" i="53"/>
  <c r="T97" i="53" s="1"/>
  <c r="CE54" i="6"/>
  <c r="AC53" i="63" s="1"/>
  <c r="AO53" i="63" s="1"/>
  <c r="AA54" i="53"/>
  <c r="AB54" i="53" s="1"/>
  <c r="W77" i="6"/>
  <c r="S76" i="63" s="1"/>
  <c r="AE76" i="63" s="1"/>
  <c r="G77" i="53"/>
  <c r="H77" i="53" s="1"/>
  <c r="AC85" i="6"/>
  <c r="T84" i="63" s="1"/>
  <c r="AF84" i="63" s="1"/>
  <c r="I85" i="53"/>
  <c r="J85" i="53" s="1"/>
  <c r="BM16" i="6"/>
  <c r="Z15" i="63" s="1"/>
  <c r="AL15" i="63" s="1"/>
  <c r="U16" i="53"/>
  <c r="V16" i="53" s="1"/>
  <c r="AM113" i="51"/>
  <c r="AN113" i="51" s="1"/>
  <c r="AO113" i="51" s="1"/>
  <c r="V112" i="65" s="1"/>
  <c r="AH112" i="65" s="1"/>
  <c r="AS113" i="51"/>
  <c r="AT113" i="51" s="1"/>
  <c r="AU113" i="51" s="1"/>
  <c r="W112" i="65" s="1"/>
  <c r="AI112" i="65" s="1"/>
  <c r="AG113" i="51"/>
  <c r="AH113" i="51" s="1"/>
  <c r="AI113" i="51" s="1"/>
  <c r="U112" i="65" s="1"/>
  <c r="AG112" i="65" s="1"/>
  <c r="CC113" i="51"/>
  <c r="CD113" i="51" s="1"/>
  <c r="CE113" i="51" s="1"/>
  <c r="AC112" i="65" s="1"/>
  <c r="AO112" i="65" s="1"/>
  <c r="BK113" i="51"/>
  <c r="BL113" i="51" s="1"/>
  <c r="BM113" i="51" s="1"/>
  <c r="Z112" i="65" s="1"/>
  <c r="AL112" i="65" s="1"/>
  <c r="BW113" i="51"/>
  <c r="BX113" i="51" s="1"/>
  <c r="BY113" i="51" s="1"/>
  <c r="AB112" i="65" s="1"/>
  <c r="AN112" i="65" s="1"/>
  <c r="U113" i="51"/>
  <c r="V113" i="51" s="1"/>
  <c r="W113" i="51" s="1"/>
  <c r="S112" i="65" s="1"/>
  <c r="AE112" i="65" s="1"/>
  <c r="AA113" i="51"/>
  <c r="AB113" i="51" s="1"/>
  <c r="AC113" i="51" s="1"/>
  <c r="T112" i="65" s="1"/>
  <c r="AF112" i="65" s="1"/>
  <c r="AY113" i="51"/>
  <c r="AZ113" i="51" s="1"/>
  <c r="BA113" i="51" s="1"/>
  <c r="X112" i="65" s="1"/>
  <c r="AJ112" i="65" s="1"/>
  <c r="BE113" i="51"/>
  <c r="BF113" i="51" s="1"/>
  <c r="BG113" i="51" s="1"/>
  <c r="Y112" i="65" s="1"/>
  <c r="AK112" i="65" s="1"/>
  <c r="BQ113" i="51"/>
  <c r="BR113" i="51" s="1"/>
  <c r="BS113" i="51" s="1"/>
  <c r="AA112" i="65" s="1"/>
  <c r="AM112" i="65" s="1"/>
  <c r="O113" i="51"/>
  <c r="P113" i="51" s="1"/>
  <c r="F449" i="56"/>
  <c r="F145" i="53"/>
  <c r="BA147" i="6"/>
  <c r="X146" i="63" s="1"/>
  <c r="AJ146" i="63" s="1"/>
  <c r="Q147" i="53"/>
  <c r="R147" i="53" s="1"/>
  <c r="F347" i="56"/>
  <c r="F43" i="53"/>
  <c r="Q99" i="63"/>
  <c r="R99" i="63"/>
  <c r="AD99" i="63" s="1"/>
  <c r="G101" i="56"/>
  <c r="AO18" i="6"/>
  <c r="V17" i="63" s="1"/>
  <c r="AH17" i="63" s="1"/>
  <c r="M18" i="53"/>
  <c r="N18" i="53" s="1"/>
  <c r="AU72" i="6"/>
  <c r="W71" i="63" s="1"/>
  <c r="AI71" i="63" s="1"/>
  <c r="O72" i="53"/>
  <c r="P72" i="53" s="1"/>
  <c r="BY111" i="6"/>
  <c r="AB110" i="63" s="1"/>
  <c r="AN110" i="63" s="1"/>
  <c r="Y111" i="53"/>
  <c r="Z111" i="53" s="1"/>
  <c r="BG106" i="6"/>
  <c r="Y105" i="63" s="1"/>
  <c r="AK105" i="63" s="1"/>
  <c r="S106" i="53"/>
  <c r="T106" i="53" s="1"/>
  <c r="BG109" i="6"/>
  <c r="Y108" i="63" s="1"/>
  <c r="AK108" i="63" s="1"/>
  <c r="S109" i="53"/>
  <c r="T109" i="53" s="1"/>
  <c r="BY93" i="6"/>
  <c r="AB92" i="63" s="1"/>
  <c r="AN92" i="63" s="1"/>
  <c r="Y93" i="53"/>
  <c r="Z93" i="53" s="1"/>
  <c r="BY59" i="6"/>
  <c r="AB58" i="63" s="1"/>
  <c r="AN58" i="63" s="1"/>
  <c r="Y59" i="53"/>
  <c r="Z59" i="53" s="1"/>
  <c r="BA56" i="6"/>
  <c r="X55" i="63" s="1"/>
  <c r="AJ55" i="63" s="1"/>
  <c r="Q56" i="53"/>
  <c r="R56" i="53" s="1"/>
  <c r="BY91" i="6"/>
  <c r="AB90" i="63" s="1"/>
  <c r="AN90" i="63" s="1"/>
  <c r="Y91" i="53"/>
  <c r="Z91" i="53" s="1"/>
  <c r="AC78" i="6"/>
  <c r="T77" i="63" s="1"/>
  <c r="AF77" i="63" s="1"/>
  <c r="I78" i="53"/>
  <c r="J78" i="53" s="1"/>
  <c r="BG141" i="6"/>
  <c r="Y140" i="63" s="1"/>
  <c r="AK140" i="63" s="1"/>
  <c r="S141" i="53"/>
  <c r="T141" i="53" s="1"/>
  <c r="AU80" i="6"/>
  <c r="W79" i="63" s="1"/>
  <c r="AI79" i="63" s="1"/>
  <c r="O80" i="53"/>
  <c r="P80" i="53" s="1"/>
  <c r="AU112" i="6"/>
  <c r="W111" i="63" s="1"/>
  <c r="AI111" i="63" s="1"/>
  <c r="O112" i="53"/>
  <c r="P112" i="53" s="1"/>
  <c r="F393" i="56"/>
  <c r="F89" i="53"/>
  <c r="AU28" i="6"/>
  <c r="W27" i="63" s="1"/>
  <c r="AI27" i="63" s="1"/>
  <c r="O28" i="53"/>
  <c r="P28" i="53" s="1"/>
  <c r="AC103" i="6"/>
  <c r="T102" i="63" s="1"/>
  <c r="AF102" i="63" s="1"/>
  <c r="I103" i="53"/>
  <c r="J103" i="53" s="1"/>
  <c r="BA131" i="6"/>
  <c r="X130" i="63" s="1"/>
  <c r="AJ130" i="63" s="1"/>
  <c r="Q131" i="53"/>
  <c r="R131" i="53" s="1"/>
  <c r="BM86" i="6"/>
  <c r="Z85" i="63" s="1"/>
  <c r="AL85" i="63" s="1"/>
  <c r="U86" i="53"/>
  <c r="V86" i="53" s="1"/>
  <c r="W150" i="6"/>
  <c r="H150" i="53"/>
  <c r="AI104" i="6"/>
  <c r="U103" i="63" s="1"/>
  <c r="AG103" i="63" s="1"/>
  <c r="K104" i="53"/>
  <c r="L104" i="53" s="1"/>
  <c r="F339" i="56"/>
  <c r="F35" i="53"/>
  <c r="BG94" i="6"/>
  <c r="Y93" i="63" s="1"/>
  <c r="AK93" i="63" s="1"/>
  <c r="S94" i="53"/>
  <c r="T94" i="53" s="1"/>
  <c r="BM136" i="6"/>
  <c r="Z135" i="63" s="1"/>
  <c r="AL135" i="63" s="1"/>
  <c r="U136" i="53"/>
  <c r="V136" i="53" s="1"/>
  <c r="R33" i="63"/>
  <c r="AD33" i="63" s="1"/>
  <c r="Q33" i="63"/>
  <c r="G35" i="56"/>
  <c r="F61" i="56"/>
  <c r="Q60" i="6"/>
  <c r="E60" i="53"/>
  <c r="G16" i="56"/>
  <c r="Q14" i="63"/>
  <c r="R14" i="63"/>
  <c r="AD14" i="63" s="1"/>
  <c r="BS133" i="6"/>
  <c r="AA132" i="63" s="1"/>
  <c r="AM132" i="63" s="1"/>
  <c r="W133" i="53"/>
  <c r="X133" i="53" s="1"/>
  <c r="AE37" i="55"/>
  <c r="AF37" i="55" s="1"/>
  <c r="AG37" i="55" s="1"/>
  <c r="S36" i="68" s="1"/>
  <c r="AE36" i="68" s="1"/>
  <c r="BC37" i="55"/>
  <c r="BD37" i="55" s="1"/>
  <c r="BE37" i="55" s="1"/>
  <c r="W36" i="68" s="1"/>
  <c r="AI36" i="68" s="1"/>
  <c r="CA37" i="55"/>
  <c r="CB37" i="55" s="1"/>
  <c r="CC37" i="55" s="1"/>
  <c r="AA36" i="68" s="1"/>
  <c r="AM36" i="68" s="1"/>
  <c r="AK37" i="55"/>
  <c r="AL37" i="55" s="1"/>
  <c r="AM37" i="55" s="1"/>
  <c r="T36" i="68" s="1"/>
  <c r="AF36" i="68" s="1"/>
  <c r="Y37" i="55"/>
  <c r="Z37" i="55" s="1"/>
  <c r="AA37" i="55" s="1"/>
  <c r="R36" i="68" s="1"/>
  <c r="AD36" i="68" s="1"/>
  <c r="AW37" i="55"/>
  <c r="AX37" i="55" s="1"/>
  <c r="AY37" i="55" s="1"/>
  <c r="V36" i="68" s="1"/>
  <c r="AH36" i="68" s="1"/>
  <c r="BU37" i="55"/>
  <c r="BV37" i="55" s="1"/>
  <c r="BW37" i="55" s="1"/>
  <c r="Z36" i="68" s="1"/>
  <c r="AL36" i="68" s="1"/>
  <c r="BI37" i="55"/>
  <c r="BJ37" i="55" s="1"/>
  <c r="BK37" i="55" s="1"/>
  <c r="X36" i="68" s="1"/>
  <c r="AJ36" i="68" s="1"/>
  <c r="BO37" i="55"/>
  <c r="BP37" i="55" s="1"/>
  <c r="BQ37" i="55" s="1"/>
  <c r="Y36" i="68" s="1"/>
  <c r="AK36" i="68" s="1"/>
  <c r="AQ37" i="55"/>
  <c r="AR37" i="55" s="1"/>
  <c r="AS37" i="55" s="1"/>
  <c r="U36" i="68" s="1"/>
  <c r="AG36" i="68" s="1"/>
  <c r="S37" i="55"/>
  <c r="T37" i="55" s="1"/>
  <c r="U37" i="55" s="1"/>
  <c r="Q36" i="68" s="1"/>
  <c r="AC36" i="68" s="1"/>
  <c r="M37" i="55"/>
  <c r="N37" i="55" s="1"/>
  <c r="O37" i="55" s="1"/>
  <c r="CC129" i="51"/>
  <c r="CD129" i="51" s="1"/>
  <c r="CE129" i="51" s="1"/>
  <c r="AC128" i="65" s="1"/>
  <c r="AO128" i="65" s="1"/>
  <c r="AG129" i="51"/>
  <c r="AH129" i="51" s="1"/>
  <c r="AI129" i="51" s="1"/>
  <c r="U128" i="65" s="1"/>
  <c r="AG128" i="65" s="1"/>
  <c r="BK129" i="51"/>
  <c r="BL129" i="51" s="1"/>
  <c r="BM129" i="51" s="1"/>
  <c r="Z128" i="65" s="1"/>
  <c r="AL128" i="65" s="1"/>
  <c r="AS129" i="51"/>
  <c r="AT129" i="51" s="1"/>
  <c r="AU129" i="51" s="1"/>
  <c r="W128" i="65" s="1"/>
  <c r="AI128" i="65" s="1"/>
  <c r="AA129" i="51"/>
  <c r="AB129" i="51" s="1"/>
  <c r="AC129" i="51" s="1"/>
  <c r="T128" i="65" s="1"/>
  <c r="AF128" i="65" s="1"/>
  <c r="BQ129" i="51"/>
  <c r="BR129" i="51" s="1"/>
  <c r="BS129" i="51" s="1"/>
  <c r="AA128" i="65" s="1"/>
  <c r="AM128" i="65" s="1"/>
  <c r="U129" i="51"/>
  <c r="V129" i="51" s="1"/>
  <c r="W129" i="51" s="1"/>
  <c r="S128" i="65" s="1"/>
  <c r="AE128" i="65" s="1"/>
  <c r="BE129" i="51"/>
  <c r="BF129" i="51" s="1"/>
  <c r="BG129" i="51" s="1"/>
  <c r="Y128" i="65" s="1"/>
  <c r="AK128" i="65" s="1"/>
  <c r="AY129" i="51"/>
  <c r="AZ129" i="51" s="1"/>
  <c r="BA129" i="51" s="1"/>
  <c r="X128" i="65" s="1"/>
  <c r="AJ128" i="65" s="1"/>
  <c r="AM129" i="51"/>
  <c r="AN129" i="51" s="1"/>
  <c r="AO129" i="51" s="1"/>
  <c r="V128" i="65" s="1"/>
  <c r="AH128" i="65" s="1"/>
  <c r="BW129" i="51"/>
  <c r="BX129" i="51" s="1"/>
  <c r="BY129" i="51" s="1"/>
  <c r="AB128" i="65" s="1"/>
  <c r="AN128" i="65" s="1"/>
  <c r="O129" i="51"/>
  <c r="P129" i="51" s="1"/>
  <c r="BS144" i="6"/>
  <c r="AA143" i="63" s="1"/>
  <c r="AM143" i="63" s="1"/>
  <c r="W144" i="53"/>
  <c r="X144" i="53" s="1"/>
  <c r="BM140" i="6"/>
  <c r="Z139" i="63" s="1"/>
  <c r="AL139" i="63" s="1"/>
  <c r="U140" i="53"/>
  <c r="V140" i="53" s="1"/>
  <c r="BM27" i="6"/>
  <c r="Z26" i="63" s="1"/>
  <c r="AL26" i="63" s="1"/>
  <c r="U27" i="53"/>
  <c r="V27" i="53" s="1"/>
  <c r="AU67" i="6"/>
  <c r="W66" i="63" s="1"/>
  <c r="AI66" i="63" s="1"/>
  <c r="O67" i="53"/>
  <c r="P67" i="53" s="1"/>
  <c r="AI62" i="6"/>
  <c r="U61" i="63" s="1"/>
  <c r="AG61" i="63" s="1"/>
  <c r="K62" i="53"/>
  <c r="L62" i="53" s="1"/>
  <c r="W133" i="6"/>
  <c r="S132" i="63" s="1"/>
  <c r="AE132" i="63" s="1"/>
  <c r="G133" i="53"/>
  <c r="H133" i="53" s="1"/>
  <c r="AA148" i="51"/>
  <c r="AB148" i="51" s="1"/>
  <c r="AC148" i="51" s="1"/>
  <c r="T147" i="65" s="1"/>
  <c r="AF147" i="65" s="1"/>
  <c r="CC148" i="51"/>
  <c r="CD148" i="51" s="1"/>
  <c r="CE148" i="51" s="1"/>
  <c r="AC147" i="65" s="1"/>
  <c r="AO147" i="65" s="1"/>
  <c r="AS148" i="51"/>
  <c r="AT148" i="51" s="1"/>
  <c r="AU148" i="51" s="1"/>
  <c r="W147" i="65" s="1"/>
  <c r="AI147" i="65" s="1"/>
  <c r="BK148" i="51"/>
  <c r="BL148" i="51" s="1"/>
  <c r="BM148" i="51" s="1"/>
  <c r="Z147" i="65" s="1"/>
  <c r="AL147" i="65" s="1"/>
  <c r="BQ148" i="51"/>
  <c r="BR148" i="51" s="1"/>
  <c r="BS148" i="51" s="1"/>
  <c r="AA147" i="65" s="1"/>
  <c r="AM147" i="65" s="1"/>
  <c r="AG148" i="51"/>
  <c r="AH148" i="51" s="1"/>
  <c r="AI148" i="51" s="1"/>
  <c r="U147" i="65" s="1"/>
  <c r="AG147" i="65" s="1"/>
  <c r="AY148" i="51"/>
  <c r="AZ148" i="51" s="1"/>
  <c r="BA148" i="51" s="1"/>
  <c r="X147" i="65" s="1"/>
  <c r="AJ147" i="65" s="1"/>
  <c r="BE148" i="51"/>
  <c r="BF148" i="51" s="1"/>
  <c r="BG148" i="51" s="1"/>
  <c r="Y147" i="65" s="1"/>
  <c r="AK147" i="65" s="1"/>
  <c r="AM148" i="51"/>
  <c r="AN148" i="51" s="1"/>
  <c r="AO148" i="51" s="1"/>
  <c r="V147" i="65" s="1"/>
  <c r="AH147" i="65" s="1"/>
  <c r="U148" i="51"/>
  <c r="V148" i="51" s="1"/>
  <c r="W148" i="51" s="1"/>
  <c r="S147" i="65" s="1"/>
  <c r="AE147" i="65" s="1"/>
  <c r="BW148" i="51"/>
  <c r="BX148" i="51" s="1"/>
  <c r="BY148" i="51" s="1"/>
  <c r="AB147" i="65" s="1"/>
  <c r="AN147" i="65" s="1"/>
  <c r="O148" i="51"/>
  <c r="P148" i="51" s="1"/>
  <c r="BC32" i="55"/>
  <c r="BD32" i="55" s="1"/>
  <c r="BE32" i="55" s="1"/>
  <c r="W31" i="68" s="1"/>
  <c r="AI31" i="68" s="1"/>
  <c r="CA32" i="55"/>
  <c r="CB32" i="55" s="1"/>
  <c r="CC32" i="55" s="1"/>
  <c r="AA31" i="68" s="1"/>
  <c r="AM31" i="68" s="1"/>
  <c r="BI32" i="55"/>
  <c r="BJ32" i="55" s="1"/>
  <c r="BK32" i="55" s="1"/>
  <c r="X31" i="68" s="1"/>
  <c r="AJ31" i="68" s="1"/>
  <c r="AE32" i="55"/>
  <c r="AF32" i="55" s="1"/>
  <c r="AG32" i="55" s="1"/>
  <c r="S31" i="68" s="1"/>
  <c r="AE31" i="68" s="1"/>
  <c r="BO32" i="55"/>
  <c r="BP32" i="55" s="1"/>
  <c r="BQ32" i="55" s="1"/>
  <c r="Y31" i="68" s="1"/>
  <c r="AK31" i="68" s="1"/>
  <c r="AQ32" i="55"/>
  <c r="AR32" i="55" s="1"/>
  <c r="AS32" i="55" s="1"/>
  <c r="U31" i="68" s="1"/>
  <c r="AG31" i="68" s="1"/>
  <c r="Y32" i="55"/>
  <c r="Z32" i="55" s="1"/>
  <c r="AA32" i="55" s="1"/>
  <c r="R31" i="68" s="1"/>
  <c r="AD31" i="68" s="1"/>
  <c r="S32" i="55"/>
  <c r="T32" i="55" s="1"/>
  <c r="U32" i="55" s="1"/>
  <c r="Q31" i="68" s="1"/>
  <c r="AC31" i="68" s="1"/>
  <c r="AW32" i="55"/>
  <c r="AX32" i="55" s="1"/>
  <c r="AY32" i="55" s="1"/>
  <c r="V31" i="68" s="1"/>
  <c r="AH31" i="68" s="1"/>
  <c r="AK32" i="55"/>
  <c r="AL32" i="55" s="1"/>
  <c r="AM32" i="55" s="1"/>
  <c r="T31" i="68" s="1"/>
  <c r="AF31" i="68" s="1"/>
  <c r="BU32" i="55"/>
  <c r="BV32" i="55" s="1"/>
  <c r="BW32" i="55" s="1"/>
  <c r="Z31" i="68" s="1"/>
  <c r="AL31" i="68" s="1"/>
  <c r="M32" i="55"/>
  <c r="N32" i="55" s="1"/>
  <c r="O32" i="55" s="1"/>
  <c r="AC84" i="6"/>
  <c r="T83" i="63" s="1"/>
  <c r="AF83" i="63" s="1"/>
  <c r="I84" i="53"/>
  <c r="J84" i="53" s="1"/>
  <c r="AU20" i="6"/>
  <c r="W19" i="63" s="1"/>
  <c r="AI19" i="63" s="1"/>
  <c r="O20" i="53"/>
  <c r="P20" i="53" s="1"/>
  <c r="N90" i="80"/>
  <c r="O90" i="80" s="1"/>
  <c r="J90" i="80"/>
  <c r="AC51" i="6"/>
  <c r="T50" i="63" s="1"/>
  <c r="AF50" i="63" s="1"/>
  <c r="I51" i="53"/>
  <c r="J51" i="53" s="1"/>
  <c r="BA116" i="6"/>
  <c r="X115" i="63" s="1"/>
  <c r="AJ115" i="63" s="1"/>
  <c r="Q116" i="53"/>
  <c r="R116" i="53" s="1"/>
  <c r="BA58" i="6"/>
  <c r="X57" i="63" s="1"/>
  <c r="AJ57" i="63" s="1"/>
  <c r="Q58" i="53"/>
  <c r="R58" i="53" s="1"/>
  <c r="AS68" i="51"/>
  <c r="AT68" i="51" s="1"/>
  <c r="AU68" i="51" s="1"/>
  <c r="W67" i="65" s="1"/>
  <c r="AI67" i="65" s="1"/>
  <c r="AM68" i="51"/>
  <c r="AN68" i="51" s="1"/>
  <c r="AO68" i="51" s="1"/>
  <c r="V67" i="65" s="1"/>
  <c r="AH67" i="65" s="1"/>
  <c r="BK68" i="51"/>
  <c r="BL68" i="51" s="1"/>
  <c r="BM68" i="51" s="1"/>
  <c r="Z67" i="65" s="1"/>
  <c r="AL67" i="65" s="1"/>
  <c r="BW68" i="51"/>
  <c r="BX68" i="51" s="1"/>
  <c r="BY68" i="51" s="1"/>
  <c r="AB67" i="65" s="1"/>
  <c r="AN67" i="65" s="1"/>
  <c r="AA68" i="51"/>
  <c r="AB68" i="51" s="1"/>
  <c r="AC68" i="51" s="1"/>
  <c r="T67" i="65" s="1"/>
  <c r="AF67" i="65" s="1"/>
  <c r="AY68" i="51"/>
  <c r="AZ68" i="51" s="1"/>
  <c r="BA68" i="51" s="1"/>
  <c r="X67" i="65" s="1"/>
  <c r="AJ67" i="65" s="1"/>
  <c r="U68" i="51"/>
  <c r="V68" i="51" s="1"/>
  <c r="W68" i="51" s="1"/>
  <c r="S67" i="65" s="1"/>
  <c r="AE67" i="65" s="1"/>
  <c r="AG68" i="51"/>
  <c r="AH68" i="51" s="1"/>
  <c r="AI68" i="51" s="1"/>
  <c r="U67" i="65" s="1"/>
  <c r="AG67" i="65" s="1"/>
  <c r="BQ68" i="51"/>
  <c r="BR68" i="51" s="1"/>
  <c r="BS68" i="51" s="1"/>
  <c r="AA67" i="65" s="1"/>
  <c r="AM67" i="65" s="1"/>
  <c r="BE68" i="51"/>
  <c r="BF68" i="51" s="1"/>
  <c r="BG68" i="51" s="1"/>
  <c r="Y67" i="65" s="1"/>
  <c r="AK67" i="65" s="1"/>
  <c r="CC68" i="51"/>
  <c r="CD68" i="51" s="1"/>
  <c r="CE68" i="51" s="1"/>
  <c r="AC67" i="65" s="1"/>
  <c r="AO67" i="65" s="1"/>
  <c r="O68" i="51"/>
  <c r="P68" i="51" s="1"/>
  <c r="J17" i="80"/>
  <c r="N17" i="80"/>
  <c r="O17" i="80" s="1"/>
  <c r="W30" i="6"/>
  <c r="S29" i="63" s="1"/>
  <c r="AE29" i="63" s="1"/>
  <c r="G30" i="53"/>
  <c r="H30" i="53" s="1"/>
  <c r="J108" i="80"/>
  <c r="N108" i="80"/>
  <c r="O108" i="80" s="1"/>
  <c r="J101" i="80"/>
  <c r="N101" i="80"/>
  <c r="O101" i="80" s="1"/>
  <c r="N132" i="80"/>
  <c r="O132" i="80" s="1"/>
  <c r="J132" i="80"/>
  <c r="BG24" i="6"/>
  <c r="Y23" i="63" s="1"/>
  <c r="AK23" i="63" s="1"/>
  <c r="S24" i="53"/>
  <c r="T24" i="53" s="1"/>
  <c r="BA101" i="6"/>
  <c r="X100" i="63" s="1"/>
  <c r="AJ100" i="63" s="1"/>
  <c r="Q101" i="53"/>
  <c r="R101" i="53" s="1"/>
  <c r="BA36" i="6"/>
  <c r="X35" i="63" s="1"/>
  <c r="AJ35" i="63" s="1"/>
  <c r="Q36" i="53"/>
  <c r="R36" i="53" s="1"/>
  <c r="AU118" i="6"/>
  <c r="W117" i="63" s="1"/>
  <c r="AI117" i="63" s="1"/>
  <c r="O118" i="53"/>
  <c r="P118" i="53" s="1"/>
  <c r="BA132" i="6"/>
  <c r="X131" i="63" s="1"/>
  <c r="AJ131" i="63" s="1"/>
  <c r="Q132" i="53"/>
  <c r="R132" i="53" s="1"/>
  <c r="AQ97" i="55"/>
  <c r="AR97" i="55" s="1"/>
  <c r="AS97" i="55" s="1"/>
  <c r="U96" i="68" s="1"/>
  <c r="AG96" i="68" s="1"/>
  <c r="Y97" i="55"/>
  <c r="Z97" i="55" s="1"/>
  <c r="AA97" i="55" s="1"/>
  <c r="R96" i="68" s="1"/>
  <c r="AD96" i="68" s="1"/>
  <c r="BU97" i="55"/>
  <c r="BV97" i="55" s="1"/>
  <c r="BW97" i="55" s="1"/>
  <c r="Z96" i="68" s="1"/>
  <c r="AL96" i="68" s="1"/>
  <c r="BI97" i="55"/>
  <c r="BJ97" i="55" s="1"/>
  <c r="BK97" i="55" s="1"/>
  <c r="X96" i="68" s="1"/>
  <c r="AJ96" i="68" s="1"/>
  <c r="CA97" i="55"/>
  <c r="CB97" i="55" s="1"/>
  <c r="CC97" i="55" s="1"/>
  <c r="AA96" i="68" s="1"/>
  <c r="AM96" i="68" s="1"/>
  <c r="AE97" i="55"/>
  <c r="AF97" i="55" s="1"/>
  <c r="AG97" i="55" s="1"/>
  <c r="S96" i="68" s="1"/>
  <c r="AE96" i="68" s="1"/>
  <c r="BO97" i="55"/>
  <c r="BP97" i="55" s="1"/>
  <c r="BQ97" i="55" s="1"/>
  <c r="Y96" i="68" s="1"/>
  <c r="AK96" i="68" s="1"/>
  <c r="BC97" i="55"/>
  <c r="BD97" i="55" s="1"/>
  <c r="BE97" i="55" s="1"/>
  <c r="W96" i="68" s="1"/>
  <c r="AI96" i="68" s="1"/>
  <c r="AK97" i="55"/>
  <c r="AL97" i="55" s="1"/>
  <c r="AM97" i="55" s="1"/>
  <c r="T96" i="68" s="1"/>
  <c r="AF96" i="68" s="1"/>
  <c r="AW97" i="55"/>
  <c r="AX97" i="55" s="1"/>
  <c r="AY97" i="55" s="1"/>
  <c r="V96" i="68" s="1"/>
  <c r="AH96" i="68" s="1"/>
  <c r="S97" i="55"/>
  <c r="T97" i="55" s="1"/>
  <c r="U97" i="55" s="1"/>
  <c r="Q96" i="68" s="1"/>
  <c r="AC96" i="68" s="1"/>
  <c r="M97" i="55"/>
  <c r="N97" i="55" s="1"/>
  <c r="O97" i="55" s="1"/>
  <c r="BS119" i="6"/>
  <c r="AA118" i="63" s="1"/>
  <c r="AM118" i="63" s="1"/>
  <c r="W119" i="53"/>
  <c r="X119" i="53" s="1"/>
  <c r="AK47" i="55"/>
  <c r="AL47" i="55" s="1"/>
  <c r="AM47" i="55" s="1"/>
  <c r="T46" i="68" s="1"/>
  <c r="AF46" i="68" s="1"/>
  <c r="S47" i="55"/>
  <c r="T47" i="55" s="1"/>
  <c r="U47" i="55" s="1"/>
  <c r="Q46" i="68" s="1"/>
  <c r="AC46" i="68" s="1"/>
  <c r="AQ47" i="55"/>
  <c r="AR47" i="55" s="1"/>
  <c r="AS47" i="55" s="1"/>
  <c r="U46" i="68" s="1"/>
  <c r="AG46" i="68" s="1"/>
  <c r="AW47" i="55"/>
  <c r="AX47" i="55" s="1"/>
  <c r="AY47" i="55" s="1"/>
  <c r="V46" i="68" s="1"/>
  <c r="AH46" i="68" s="1"/>
  <c r="CA47" i="55"/>
  <c r="CB47" i="55" s="1"/>
  <c r="CC47" i="55" s="1"/>
  <c r="AA46" i="68" s="1"/>
  <c r="AM46" i="68" s="1"/>
  <c r="BO47" i="55"/>
  <c r="BP47" i="55" s="1"/>
  <c r="BQ47" i="55" s="1"/>
  <c r="Y46" i="68" s="1"/>
  <c r="AK46" i="68" s="1"/>
  <c r="BU47" i="55"/>
  <c r="BV47" i="55" s="1"/>
  <c r="BW47" i="55" s="1"/>
  <c r="Z46" i="68" s="1"/>
  <c r="AL46" i="68" s="1"/>
  <c r="BC47" i="55"/>
  <c r="BD47" i="55" s="1"/>
  <c r="BE47" i="55" s="1"/>
  <c r="W46" i="68" s="1"/>
  <c r="AI46" i="68" s="1"/>
  <c r="AE47" i="55"/>
  <c r="AF47" i="55" s="1"/>
  <c r="AG47" i="55" s="1"/>
  <c r="S46" i="68" s="1"/>
  <c r="AE46" i="68" s="1"/>
  <c r="BI47" i="55"/>
  <c r="BJ47" i="55" s="1"/>
  <c r="BK47" i="55" s="1"/>
  <c r="X46" i="68" s="1"/>
  <c r="AJ46" i="68" s="1"/>
  <c r="Y47" i="55"/>
  <c r="Z47" i="55" s="1"/>
  <c r="AA47" i="55" s="1"/>
  <c r="R46" i="68" s="1"/>
  <c r="AD46" i="68" s="1"/>
  <c r="M47" i="55"/>
  <c r="N47" i="55" s="1"/>
  <c r="O47" i="55" s="1"/>
  <c r="BI89" i="55"/>
  <c r="BJ89" i="55" s="1"/>
  <c r="BK89" i="55" s="1"/>
  <c r="X88" i="68" s="1"/>
  <c r="AJ88" i="68" s="1"/>
  <c r="CA89" i="55"/>
  <c r="CB89" i="55" s="1"/>
  <c r="CC89" i="55" s="1"/>
  <c r="AA88" i="68" s="1"/>
  <c r="AM88" i="68" s="1"/>
  <c r="AE89" i="55"/>
  <c r="AF89" i="55" s="1"/>
  <c r="AG89" i="55" s="1"/>
  <c r="S88" i="68" s="1"/>
  <c r="AE88" i="68" s="1"/>
  <c r="AK89" i="55"/>
  <c r="AL89" i="55" s="1"/>
  <c r="AM89" i="55" s="1"/>
  <c r="T88" i="68" s="1"/>
  <c r="AF88" i="68" s="1"/>
  <c r="BC89" i="55"/>
  <c r="BD89" i="55" s="1"/>
  <c r="BE89" i="55" s="1"/>
  <c r="W88" i="68" s="1"/>
  <c r="AI88" i="68" s="1"/>
  <c r="AW89" i="55"/>
  <c r="AX89" i="55" s="1"/>
  <c r="AY89" i="55" s="1"/>
  <c r="V88" i="68" s="1"/>
  <c r="AH88" i="68" s="1"/>
  <c r="Y89" i="55"/>
  <c r="Z89" i="55" s="1"/>
  <c r="AA89" i="55" s="1"/>
  <c r="R88" i="68" s="1"/>
  <c r="AD88" i="68" s="1"/>
  <c r="AQ89" i="55"/>
  <c r="AR89" i="55" s="1"/>
  <c r="AS89" i="55" s="1"/>
  <c r="U88" i="68" s="1"/>
  <c r="AG88" i="68" s="1"/>
  <c r="BO89" i="55"/>
  <c r="BP89" i="55" s="1"/>
  <c r="BQ89" i="55" s="1"/>
  <c r="Y88" i="68" s="1"/>
  <c r="AK88" i="68" s="1"/>
  <c r="BU89" i="55"/>
  <c r="BV89" i="55" s="1"/>
  <c r="BW89" i="55" s="1"/>
  <c r="Z88" i="68" s="1"/>
  <c r="AL88" i="68" s="1"/>
  <c r="M89" i="55"/>
  <c r="N89" i="55" s="1"/>
  <c r="O89" i="55" s="1"/>
  <c r="S89" i="55"/>
  <c r="T89" i="55" s="1"/>
  <c r="U89" i="55" s="1"/>
  <c r="Q88" i="68" s="1"/>
  <c r="AC88" i="68" s="1"/>
  <c r="CC120" i="6"/>
  <c r="CD120" i="6" s="1"/>
  <c r="AG120" i="6"/>
  <c r="AH120" i="6" s="1"/>
  <c r="U120" i="6"/>
  <c r="V120" i="6" s="1"/>
  <c r="AM120" i="6"/>
  <c r="AN120" i="6" s="1"/>
  <c r="AY120" i="6"/>
  <c r="AZ120" i="6" s="1"/>
  <c r="BE120" i="6"/>
  <c r="BF120" i="6" s="1"/>
  <c r="AS120" i="6"/>
  <c r="AT120" i="6" s="1"/>
  <c r="BW120" i="6"/>
  <c r="BX120" i="6" s="1"/>
  <c r="BQ120" i="6"/>
  <c r="BR120" i="6" s="1"/>
  <c r="AA120" i="6"/>
  <c r="AB120" i="6" s="1"/>
  <c r="BK120" i="6"/>
  <c r="BL120" i="6" s="1"/>
  <c r="O120" i="6"/>
  <c r="P120" i="6" s="1"/>
  <c r="S120" i="88" s="1"/>
  <c r="BA45" i="6"/>
  <c r="X44" i="63" s="1"/>
  <c r="AJ44" i="63" s="1"/>
  <c r="Q45" i="53"/>
  <c r="R45" i="53" s="1"/>
  <c r="BG89" i="6"/>
  <c r="Y88" i="63" s="1"/>
  <c r="AK88" i="63" s="1"/>
  <c r="S89" i="53"/>
  <c r="T89" i="53" s="1"/>
  <c r="AC124" i="6"/>
  <c r="T123" i="63" s="1"/>
  <c r="AF123" i="63" s="1"/>
  <c r="I124" i="53"/>
  <c r="J124" i="53" s="1"/>
  <c r="BS74" i="6"/>
  <c r="AA73" i="63" s="1"/>
  <c r="AM73" i="63" s="1"/>
  <c r="W74" i="53"/>
  <c r="X74" i="53" s="1"/>
  <c r="BY70" i="6"/>
  <c r="AB69" i="63" s="1"/>
  <c r="AN69" i="63" s="1"/>
  <c r="Y70" i="53"/>
  <c r="Z70" i="53" s="1"/>
  <c r="W73" i="6"/>
  <c r="S72" i="63" s="1"/>
  <c r="AE72" i="63" s="1"/>
  <c r="G73" i="53"/>
  <c r="H73" i="53" s="1"/>
  <c r="BS142" i="6"/>
  <c r="AA141" i="63" s="1"/>
  <c r="AM141" i="63" s="1"/>
  <c r="W142" i="53"/>
  <c r="X142" i="53" s="1"/>
  <c r="BM22" i="6"/>
  <c r="Z21" i="63" s="1"/>
  <c r="AL21" i="63" s="1"/>
  <c r="U22" i="53"/>
  <c r="V22" i="53" s="1"/>
  <c r="J63" i="80"/>
  <c r="N63" i="80"/>
  <c r="O63" i="80" s="1"/>
  <c r="BS46" i="6"/>
  <c r="AA45" i="63" s="1"/>
  <c r="AM45" i="63" s="1"/>
  <c r="W46" i="53"/>
  <c r="X46" i="53" s="1"/>
  <c r="BO123" i="55"/>
  <c r="BP123" i="55" s="1"/>
  <c r="BQ123" i="55" s="1"/>
  <c r="Y122" i="68" s="1"/>
  <c r="AK122" i="68" s="1"/>
  <c r="AQ123" i="55"/>
  <c r="AR123" i="55" s="1"/>
  <c r="AS123" i="55" s="1"/>
  <c r="U122" i="68" s="1"/>
  <c r="AG122" i="68" s="1"/>
  <c r="AK123" i="55"/>
  <c r="AL123" i="55" s="1"/>
  <c r="AM123" i="55" s="1"/>
  <c r="T122" i="68" s="1"/>
  <c r="AF122" i="68" s="1"/>
  <c r="AW123" i="55"/>
  <c r="AX123" i="55" s="1"/>
  <c r="AY123" i="55" s="1"/>
  <c r="V122" i="68" s="1"/>
  <c r="AH122" i="68" s="1"/>
  <c r="BC123" i="55"/>
  <c r="BD123" i="55" s="1"/>
  <c r="BE123" i="55" s="1"/>
  <c r="W122" i="68" s="1"/>
  <c r="AI122" i="68" s="1"/>
  <c r="S123" i="55"/>
  <c r="T123" i="55" s="1"/>
  <c r="U123" i="55" s="1"/>
  <c r="Q122" i="68" s="1"/>
  <c r="AC122" i="68" s="1"/>
  <c r="BI123" i="55"/>
  <c r="BJ123" i="55" s="1"/>
  <c r="BK123" i="55" s="1"/>
  <c r="X122" i="68" s="1"/>
  <c r="AJ122" i="68" s="1"/>
  <c r="Y123" i="55"/>
  <c r="Z123" i="55" s="1"/>
  <c r="AA123" i="55" s="1"/>
  <c r="R122" i="68" s="1"/>
  <c r="AD122" i="68" s="1"/>
  <c r="BU123" i="55"/>
  <c r="BV123" i="55" s="1"/>
  <c r="BW123" i="55" s="1"/>
  <c r="Z122" i="68" s="1"/>
  <c r="AL122" i="68" s="1"/>
  <c r="AE123" i="55"/>
  <c r="AF123" i="55" s="1"/>
  <c r="AG123" i="55" s="1"/>
  <c r="S122" i="68" s="1"/>
  <c r="AE122" i="68" s="1"/>
  <c r="CA123" i="55"/>
  <c r="CB123" i="55" s="1"/>
  <c r="CC123" i="55" s="1"/>
  <c r="AA122" i="68" s="1"/>
  <c r="AM122" i="68" s="1"/>
  <c r="M123" i="55"/>
  <c r="N123" i="55" s="1"/>
  <c r="O123" i="55" s="1"/>
  <c r="CE100" i="6"/>
  <c r="AC99" i="63" s="1"/>
  <c r="AO99" i="63" s="1"/>
  <c r="AA100" i="53"/>
  <c r="AB100" i="53" s="1"/>
  <c r="BM29" i="6"/>
  <c r="Z28" i="63" s="1"/>
  <c r="AL28" i="63" s="1"/>
  <c r="U29" i="53"/>
  <c r="V29" i="53" s="1"/>
  <c r="BY23" i="6"/>
  <c r="AB22" i="63" s="1"/>
  <c r="AN22" i="63" s="1"/>
  <c r="Y23" i="53"/>
  <c r="Z23" i="53" s="1"/>
  <c r="AM109" i="51"/>
  <c r="AN109" i="51" s="1"/>
  <c r="AO109" i="51" s="1"/>
  <c r="V108" i="65" s="1"/>
  <c r="AH108" i="65" s="1"/>
  <c r="AA109" i="51"/>
  <c r="AB109" i="51" s="1"/>
  <c r="AC109" i="51" s="1"/>
  <c r="T108" i="65" s="1"/>
  <c r="AF108" i="65" s="1"/>
  <c r="AY109" i="51"/>
  <c r="AZ109" i="51" s="1"/>
  <c r="BA109" i="51" s="1"/>
  <c r="X108" i="65" s="1"/>
  <c r="AJ108" i="65" s="1"/>
  <c r="BQ109" i="51"/>
  <c r="BR109" i="51" s="1"/>
  <c r="BS109" i="51" s="1"/>
  <c r="AA108" i="65" s="1"/>
  <c r="AM108" i="65" s="1"/>
  <c r="AG109" i="51"/>
  <c r="AH109" i="51" s="1"/>
  <c r="AI109" i="51" s="1"/>
  <c r="U108" i="65" s="1"/>
  <c r="AG108" i="65" s="1"/>
  <c r="CC109" i="51"/>
  <c r="CD109" i="51" s="1"/>
  <c r="CE109" i="51" s="1"/>
  <c r="AC108" i="65" s="1"/>
  <c r="AO108" i="65" s="1"/>
  <c r="BK109" i="51"/>
  <c r="BL109" i="51" s="1"/>
  <c r="BM109" i="51" s="1"/>
  <c r="Z108" i="65" s="1"/>
  <c r="AL108" i="65" s="1"/>
  <c r="AS109" i="51"/>
  <c r="AT109" i="51" s="1"/>
  <c r="AU109" i="51" s="1"/>
  <c r="W108" i="65" s="1"/>
  <c r="AI108" i="65" s="1"/>
  <c r="BW109" i="51"/>
  <c r="BX109" i="51" s="1"/>
  <c r="BY109" i="51" s="1"/>
  <c r="AB108" i="65" s="1"/>
  <c r="AN108" i="65" s="1"/>
  <c r="U109" i="51"/>
  <c r="V109" i="51" s="1"/>
  <c r="W109" i="51" s="1"/>
  <c r="S108" i="65" s="1"/>
  <c r="AE108" i="65" s="1"/>
  <c r="BE109" i="51"/>
  <c r="BF109" i="51" s="1"/>
  <c r="BG109" i="51" s="1"/>
  <c r="Y108" i="65" s="1"/>
  <c r="AK108" i="65" s="1"/>
  <c r="O109" i="51"/>
  <c r="P109" i="51" s="1"/>
  <c r="AO44" i="6"/>
  <c r="V43" i="63" s="1"/>
  <c r="AH43" i="63" s="1"/>
  <c r="M44" i="53"/>
  <c r="N44" i="53" s="1"/>
  <c r="BY125" i="6"/>
  <c r="AB124" i="63" s="1"/>
  <c r="AN124" i="63" s="1"/>
  <c r="Y125" i="53"/>
  <c r="Z125" i="53" s="1"/>
  <c r="BS122" i="6"/>
  <c r="AA121" i="63" s="1"/>
  <c r="AM121" i="63" s="1"/>
  <c r="W122" i="53"/>
  <c r="X122" i="53" s="1"/>
  <c r="AI117" i="6"/>
  <c r="U116" i="63" s="1"/>
  <c r="AG116" i="63" s="1"/>
  <c r="K117" i="53"/>
  <c r="L117" i="53" s="1"/>
  <c r="BA57" i="6"/>
  <c r="X56" i="63" s="1"/>
  <c r="AJ56" i="63" s="1"/>
  <c r="Q57" i="53"/>
  <c r="R57" i="53" s="1"/>
  <c r="BS52" i="6"/>
  <c r="AA51" i="63" s="1"/>
  <c r="AM51" i="63" s="1"/>
  <c r="W52" i="53"/>
  <c r="X52" i="53" s="1"/>
  <c r="BS98" i="6"/>
  <c r="AA97" i="63" s="1"/>
  <c r="AM97" i="63" s="1"/>
  <c r="W98" i="53"/>
  <c r="X98" i="53" s="1"/>
  <c r="BS76" i="6"/>
  <c r="AA75" i="63" s="1"/>
  <c r="AM75" i="63" s="1"/>
  <c r="W76" i="53"/>
  <c r="X76" i="53" s="1"/>
  <c r="BG75" i="6"/>
  <c r="Y74" i="63" s="1"/>
  <c r="AK74" i="63" s="1"/>
  <c r="S75" i="53"/>
  <c r="T75" i="53" s="1"/>
  <c r="BM90" i="6"/>
  <c r="Z89" i="63" s="1"/>
  <c r="AL89" i="63" s="1"/>
  <c r="U90" i="53"/>
  <c r="V90" i="53" s="1"/>
  <c r="U10" i="51"/>
  <c r="V10" i="51" s="1"/>
  <c r="W10" i="51" s="1"/>
  <c r="S9" i="65" s="1"/>
  <c r="AE9" i="65" s="1"/>
  <c r="AY10" i="51"/>
  <c r="AZ10" i="51" s="1"/>
  <c r="BA10" i="51" s="1"/>
  <c r="X9" i="65" s="1"/>
  <c r="AJ9" i="65" s="1"/>
  <c r="AA10" i="51"/>
  <c r="AB10" i="51" s="1"/>
  <c r="AC10" i="51" s="1"/>
  <c r="T9" i="65" s="1"/>
  <c r="AF9" i="65" s="1"/>
  <c r="BQ10" i="51"/>
  <c r="BR10" i="51" s="1"/>
  <c r="BS10" i="51" s="1"/>
  <c r="AA9" i="65" s="1"/>
  <c r="AM9" i="65" s="1"/>
  <c r="CC10" i="51"/>
  <c r="CD10" i="51" s="1"/>
  <c r="CE10" i="51" s="1"/>
  <c r="AC9" i="65" s="1"/>
  <c r="AO9" i="65" s="1"/>
  <c r="AG10" i="51"/>
  <c r="AH10" i="51" s="1"/>
  <c r="AI10" i="51" s="1"/>
  <c r="U9" i="65" s="1"/>
  <c r="AG9" i="65" s="1"/>
  <c r="BW10" i="51"/>
  <c r="BX10" i="51" s="1"/>
  <c r="BY10" i="51" s="1"/>
  <c r="AB9" i="65" s="1"/>
  <c r="AN9" i="65" s="1"/>
  <c r="AM10" i="51"/>
  <c r="AN10" i="51" s="1"/>
  <c r="AO10" i="51" s="1"/>
  <c r="V9" i="65" s="1"/>
  <c r="AH9" i="65" s="1"/>
  <c r="BE10" i="51"/>
  <c r="BF10" i="51" s="1"/>
  <c r="BG10" i="51" s="1"/>
  <c r="Y9" i="65" s="1"/>
  <c r="AK9" i="65" s="1"/>
  <c r="BK10" i="51"/>
  <c r="BL10" i="51" s="1"/>
  <c r="BM10" i="51" s="1"/>
  <c r="Z9" i="65" s="1"/>
  <c r="AL9" i="65" s="1"/>
  <c r="AS10" i="51"/>
  <c r="AT10" i="51" s="1"/>
  <c r="AU10" i="51" s="1"/>
  <c r="W9" i="65" s="1"/>
  <c r="AI9" i="65" s="1"/>
  <c r="O10" i="51"/>
  <c r="P10" i="51" s="1"/>
  <c r="BQ126" i="51"/>
  <c r="BR126" i="51" s="1"/>
  <c r="BS126" i="51" s="1"/>
  <c r="AA125" i="65" s="1"/>
  <c r="AM125" i="65" s="1"/>
  <c r="BE126" i="51"/>
  <c r="BF126" i="51" s="1"/>
  <c r="BG126" i="51" s="1"/>
  <c r="Y125" i="65" s="1"/>
  <c r="AK125" i="65" s="1"/>
  <c r="AA126" i="51"/>
  <c r="AB126" i="51" s="1"/>
  <c r="AC126" i="51" s="1"/>
  <c r="T125" i="65" s="1"/>
  <c r="AF125" i="65" s="1"/>
  <c r="AY126" i="51"/>
  <c r="AZ126" i="51" s="1"/>
  <c r="BA126" i="51" s="1"/>
  <c r="X125" i="65" s="1"/>
  <c r="AJ125" i="65" s="1"/>
  <c r="AG126" i="51"/>
  <c r="AH126" i="51" s="1"/>
  <c r="AI126" i="51" s="1"/>
  <c r="U125" i="65" s="1"/>
  <c r="AG125" i="65" s="1"/>
  <c r="AM126" i="51"/>
  <c r="AN126" i="51" s="1"/>
  <c r="AO126" i="51" s="1"/>
  <c r="V125" i="65" s="1"/>
  <c r="AH125" i="65" s="1"/>
  <c r="BK126" i="51"/>
  <c r="BL126" i="51" s="1"/>
  <c r="BM126" i="51" s="1"/>
  <c r="Z125" i="65" s="1"/>
  <c r="AL125" i="65" s="1"/>
  <c r="U126" i="51"/>
  <c r="V126" i="51" s="1"/>
  <c r="W126" i="51" s="1"/>
  <c r="S125" i="65" s="1"/>
  <c r="AE125" i="65" s="1"/>
  <c r="AS126" i="51"/>
  <c r="AT126" i="51" s="1"/>
  <c r="AU126" i="51" s="1"/>
  <c r="W125" i="65" s="1"/>
  <c r="AI125" i="65" s="1"/>
  <c r="CC126" i="51"/>
  <c r="CD126" i="51" s="1"/>
  <c r="CE126" i="51" s="1"/>
  <c r="AC125" i="65" s="1"/>
  <c r="AO125" i="65" s="1"/>
  <c r="BW126" i="51"/>
  <c r="BX126" i="51" s="1"/>
  <c r="BY126" i="51" s="1"/>
  <c r="AB125" i="65" s="1"/>
  <c r="AN125" i="65" s="1"/>
  <c r="O126" i="51"/>
  <c r="P126" i="51" s="1"/>
  <c r="AI130" i="6"/>
  <c r="U129" i="63" s="1"/>
  <c r="AG129" i="63" s="1"/>
  <c r="K130" i="53"/>
  <c r="L130" i="53" s="1"/>
  <c r="S31" i="53"/>
  <c r="T31" i="53" s="1"/>
  <c r="BG31" i="6"/>
  <c r="Y30" i="63" s="1"/>
  <c r="AK30" i="63" s="1"/>
  <c r="BM115" i="6"/>
  <c r="Z114" i="63" s="1"/>
  <c r="AL114" i="63" s="1"/>
  <c r="U115" i="53"/>
  <c r="V115" i="53" s="1"/>
  <c r="BM95" i="6"/>
  <c r="Z94" i="63" s="1"/>
  <c r="AL94" i="63" s="1"/>
  <c r="U95" i="53"/>
  <c r="V95" i="53" s="1"/>
  <c r="AG18" i="51"/>
  <c r="AH18" i="51" s="1"/>
  <c r="AI18" i="51" s="1"/>
  <c r="U17" i="65" s="1"/>
  <c r="AG17" i="65" s="1"/>
  <c r="BW18" i="51"/>
  <c r="BX18" i="51" s="1"/>
  <c r="BY18" i="51" s="1"/>
  <c r="AB17" i="65" s="1"/>
  <c r="AN17" i="65" s="1"/>
  <c r="AY18" i="51"/>
  <c r="AZ18" i="51" s="1"/>
  <c r="BA18" i="51" s="1"/>
  <c r="X17" i="65" s="1"/>
  <c r="AJ17" i="65" s="1"/>
  <c r="BE18" i="51"/>
  <c r="BF18" i="51" s="1"/>
  <c r="BG18" i="51" s="1"/>
  <c r="Y17" i="65" s="1"/>
  <c r="AK17" i="65" s="1"/>
  <c r="CC18" i="51"/>
  <c r="CD18" i="51" s="1"/>
  <c r="CE18" i="51" s="1"/>
  <c r="AC17" i="65" s="1"/>
  <c r="AO17" i="65" s="1"/>
  <c r="AM18" i="51"/>
  <c r="AN18" i="51" s="1"/>
  <c r="AO18" i="51" s="1"/>
  <c r="V17" i="65" s="1"/>
  <c r="AH17" i="65" s="1"/>
  <c r="U18" i="51"/>
  <c r="V18" i="51" s="1"/>
  <c r="W18" i="51" s="1"/>
  <c r="S17" i="65" s="1"/>
  <c r="AE17" i="65" s="1"/>
  <c r="AS18" i="51"/>
  <c r="AT18" i="51" s="1"/>
  <c r="AU18" i="51" s="1"/>
  <c r="W17" i="65" s="1"/>
  <c r="AI17" i="65" s="1"/>
  <c r="BK18" i="51"/>
  <c r="BL18" i="51" s="1"/>
  <c r="BM18" i="51" s="1"/>
  <c r="Z17" i="65" s="1"/>
  <c r="AL17" i="65" s="1"/>
  <c r="BQ18" i="51"/>
  <c r="BR18" i="51" s="1"/>
  <c r="BS18" i="51" s="1"/>
  <c r="AA17" i="65" s="1"/>
  <c r="AM17" i="65" s="1"/>
  <c r="AA18" i="51"/>
  <c r="AB18" i="51" s="1"/>
  <c r="AC18" i="51" s="1"/>
  <c r="T17" i="65" s="1"/>
  <c r="AF17" i="65" s="1"/>
  <c r="O18" i="51"/>
  <c r="P18" i="51" s="1"/>
  <c r="AI53" i="6"/>
  <c r="U52" i="63" s="1"/>
  <c r="AG52" i="63" s="1"/>
  <c r="K53" i="53"/>
  <c r="L53" i="53" s="1"/>
  <c r="AA14" i="53"/>
  <c r="AB14" i="53" s="1"/>
  <c r="CE14" i="6"/>
  <c r="AC13" i="63" s="1"/>
  <c r="AO13" i="63" s="1"/>
  <c r="S45" i="55"/>
  <c r="T45" i="55" s="1"/>
  <c r="U45" i="55" s="1"/>
  <c r="Q44" i="68" s="1"/>
  <c r="AC44" i="68" s="1"/>
  <c r="BO45" i="55"/>
  <c r="BP45" i="55" s="1"/>
  <c r="BQ45" i="55" s="1"/>
  <c r="Y44" i="68" s="1"/>
  <c r="AK44" i="68" s="1"/>
  <c r="AQ45" i="55"/>
  <c r="AR45" i="55" s="1"/>
  <c r="AS45" i="55" s="1"/>
  <c r="U44" i="68" s="1"/>
  <c r="AG44" i="68" s="1"/>
  <c r="CA45" i="55"/>
  <c r="CB45" i="55" s="1"/>
  <c r="CC45" i="55" s="1"/>
  <c r="AA44" i="68" s="1"/>
  <c r="AM44" i="68" s="1"/>
  <c r="AW45" i="55"/>
  <c r="AX45" i="55" s="1"/>
  <c r="AY45" i="55" s="1"/>
  <c r="V44" i="68" s="1"/>
  <c r="AH44" i="68" s="1"/>
  <c r="BC45" i="55"/>
  <c r="BD45" i="55" s="1"/>
  <c r="BE45" i="55" s="1"/>
  <c r="W44" i="68" s="1"/>
  <c r="AI44" i="68" s="1"/>
  <c r="BU45" i="55"/>
  <c r="BV45" i="55" s="1"/>
  <c r="BW45" i="55" s="1"/>
  <c r="Z44" i="68" s="1"/>
  <c r="AL44" i="68" s="1"/>
  <c r="AE45" i="55"/>
  <c r="AF45" i="55" s="1"/>
  <c r="AG45" i="55" s="1"/>
  <c r="S44" i="68" s="1"/>
  <c r="AE44" i="68" s="1"/>
  <c r="AK45" i="55"/>
  <c r="AL45" i="55" s="1"/>
  <c r="AM45" i="55" s="1"/>
  <c r="T44" i="68" s="1"/>
  <c r="AF44" i="68" s="1"/>
  <c r="BI45" i="55"/>
  <c r="BJ45" i="55" s="1"/>
  <c r="BK45" i="55" s="1"/>
  <c r="X44" i="68" s="1"/>
  <c r="AJ44" i="68" s="1"/>
  <c r="Y45" i="55"/>
  <c r="Z45" i="55" s="1"/>
  <c r="AA45" i="55" s="1"/>
  <c r="R44" i="68" s="1"/>
  <c r="AD44" i="68" s="1"/>
  <c r="M45" i="55"/>
  <c r="N45" i="55" s="1"/>
  <c r="O45" i="55" s="1"/>
  <c r="BA123" i="6"/>
  <c r="X122" i="63" s="1"/>
  <c r="AJ122" i="63" s="1"/>
  <c r="Q123" i="53"/>
  <c r="R123" i="53" s="1"/>
  <c r="CE79" i="6"/>
  <c r="AC78" i="63" s="1"/>
  <c r="AO78" i="63" s="1"/>
  <c r="AA79" i="53"/>
  <c r="AB79" i="53" s="1"/>
  <c r="CE66" i="6"/>
  <c r="AC65" i="63" s="1"/>
  <c r="AO65" i="63" s="1"/>
  <c r="AA66" i="53"/>
  <c r="AB66" i="53" s="1"/>
  <c r="BA145" i="6"/>
  <c r="X144" i="63" s="1"/>
  <c r="AJ144" i="63" s="1"/>
  <c r="Q145" i="53"/>
  <c r="R145" i="53" s="1"/>
  <c r="BA19" i="6"/>
  <c r="X18" i="63" s="1"/>
  <c r="AJ18" i="63" s="1"/>
  <c r="Q19" i="53"/>
  <c r="R19" i="53" s="1"/>
  <c r="BG149" i="6"/>
  <c r="Y148" i="63" s="1"/>
  <c r="AK148" i="63" s="1"/>
  <c r="S149" i="53"/>
  <c r="T149" i="53" s="1"/>
  <c r="BY126" i="6"/>
  <c r="AB125" i="63" s="1"/>
  <c r="AN125" i="63" s="1"/>
  <c r="Y126" i="53"/>
  <c r="Z126" i="53" s="1"/>
  <c r="BS34" i="6"/>
  <c r="AA33" i="63" s="1"/>
  <c r="AM33" i="63" s="1"/>
  <c r="W34" i="53"/>
  <c r="X34" i="53" s="1"/>
  <c r="AU48" i="6"/>
  <c r="W47" i="63" s="1"/>
  <c r="AI47" i="63" s="1"/>
  <c r="O48" i="53"/>
  <c r="P48" i="53" s="1"/>
  <c r="AA64" i="53"/>
  <c r="AB64" i="53" s="1"/>
  <c r="CE64" i="6"/>
  <c r="AC63" i="63" s="1"/>
  <c r="AO63" i="63" s="1"/>
  <c r="BA87" i="6"/>
  <c r="X86" i="63" s="1"/>
  <c r="AJ86" i="63" s="1"/>
  <c r="Q87" i="53"/>
  <c r="R87" i="53" s="1"/>
  <c r="BY68" i="6"/>
  <c r="AB67" i="63" s="1"/>
  <c r="AN67" i="63" s="1"/>
  <c r="Y68" i="53"/>
  <c r="Z68" i="53" s="1"/>
  <c r="AU137" i="6"/>
  <c r="W136" i="63" s="1"/>
  <c r="AI136" i="63" s="1"/>
  <c r="O137" i="53"/>
  <c r="P137" i="53" s="1"/>
  <c r="AA38" i="53"/>
  <c r="AB38" i="53" s="1"/>
  <c r="CE38" i="6"/>
  <c r="AC37" i="63" s="1"/>
  <c r="AO37" i="63" s="1"/>
  <c r="F13" i="56"/>
  <c r="Q12" i="6"/>
  <c r="E12" i="53"/>
  <c r="R67" i="63"/>
  <c r="AD67" i="63" s="1"/>
  <c r="Q67" i="63"/>
  <c r="G69" i="56"/>
  <c r="BA37" i="6"/>
  <c r="X36" i="63" s="1"/>
  <c r="AJ36" i="63" s="1"/>
  <c r="Q37" i="53"/>
  <c r="R37" i="53" s="1"/>
  <c r="AU17" i="6"/>
  <c r="W16" i="63" s="1"/>
  <c r="AI16" i="63" s="1"/>
  <c r="O17" i="53"/>
  <c r="P17" i="53" s="1"/>
  <c r="AA69" i="53"/>
  <c r="AB69" i="53" s="1"/>
  <c r="CE69" i="6"/>
  <c r="AC68" i="63" s="1"/>
  <c r="AO68" i="63" s="1"/>
  <c r="AY21" i="51"/>
  <c r="AZ21" i="51" s="1"/>
  <c r="BA21" i="51" s="1"/>
  <c r="X20" i="65" s="1"/>
  <c r="AJ20" i="65" s="1"/>
  <c r="BK21" i="51"/>
  <c r="BL21" i="51" s="1"/>
  <c r="BM21" i="51" s="1"/>
  <c r="Z20" i="65" s="1"/>
  <c r="AL20" i="65" s="1"/>
  <c r="BW21" i="51"/>
  <c r="BX21" i="51" s="1"/>
  <c r="BY21" i="51" s="1"/>
  <c r="AB20" i="65" s="1"/>
  <c r="AN20" i="65" s="1"/>
  <c r="AS21" i="51"/>
  <c r="AT21" i="51" s="1"/>
  <c r="AU21" i="51" s="1"/>
  <c r="W20" i="65" s="1"/>
  <c r="AI20" i="65" s="1"/>
  <c r="CC21" i="51"/>
  <c r="CD21" i="51" s="1"/>
  <c r="CE21" i="51" s="1"/>
  <c r="AC20" i="65" s="1"/>
  <c r="AO20" i="65" s="1"/>
  <c r="AM21" i="51"/>
  <c r="AN21" i="51" s="1"/>
  <c r="AO21" i="51" s="1"/>
  <c r="V20" i="65" s="1"/>
  <c r="AH20" i="65" s="1"/>
  <c r="BE21" i="51"/>
  <c r="BF21" i="51" s="1"/>
  <c r="BG21" i="51" s="1"/>
  <c r="Y20" i="65" s="1"/>
  <c r="AK20" i="65" s="1"/>
  <c r="AG21" i="51"/>
  <c r="AH21" i="51" s="1"/>
  <c r="AI21" i="51" s="1"/>
  <c r="U20" i="65" s="1"/>
  <c r="AG20" i="65" s="1"/>
  <c r="BQ21" i="51"/>
  <c r="BR21" i="51" s="1"/>
  <c r="BS21" i="51" s="1"/>
  <c r="AA20" i="65" s="1"/>
  <c r="AM20" i="65" s="1"/>
  <c r="U21" i="51"/>
  <c r="V21" i="51" s="1"/>
  <c r="W21" i="51" s="1"/>
  <c r="S20" i="65" s="1"/>
  <c r="AE20" i="65" s="1"/>
  <c r="AA21" i="51"/>
  <c r="AB21" i="51" s="1"/>
  <c r="AC21" i="51" s="1"/>
  <c r="T20" i="65" s="1"/>
  <c r="AF20" i="65" s="1"/>
  <c r="O21" i="51"/>
  <c r="P21" i="51" s="1"/>
  <c r="BW87" i="51"/>
  <c r="BX87" i="51" s="1"/>
  <c r="BY87" i="51" s="1"/>
  <c r="AB86" i="65" s="1"/>
  <c r="AN86" i="65" s="1"/>
  <c r="AA87" i="51"/>
  <c r="AB87" i="51" s="1"/>
  <c r="AC87" i="51" s="1"/>
  <c r="T86" i="65" s="1"/>
  <c r="AF86" i="65" s="1"/>
  <c r="AY87" i="51"/>
  <c r="AZ87" i="51" s="1"/>
  <c r="BA87" i="51" s="1"/>
  <c r="X86" i="65" s="1"/>
  <c r="AJ86" i="65" s="1"/>
  <c r="AM87" i="51"/>
  <c r="AN87" i="51" s="1"/>
  <c r="AO87" i="51" s="1"/>
  <c r="V86" i="65" s="1"/>
  <c r="AH86" i="65" s="1"/>
  <c r="U87" i="51"/>
  <c r="V87" i="51" s="1"/>
  <c r="W87" i="51" s="1"/>
  <c r="S86" i="65" s="1"/>
  <c r="AE86" i="65" s="1"/>
  <c r="AG87" i="51"/>
  <c r="AH87" i="51" s="1"/>
  <c r="AI87" i="51" s="1"/>
  <c r="U86" i="65" s="1"/>
  <c r="AG86" i="65" s="1"/>
  <c r="CC87" i="51"/>
  <c r="CD87" i="51" s="1"/>
  <c r="CE87" i="51" s="1"/>
  <c r="AC86" i="65" s="1"/>
  <c r="AO86" i="65" s="1"/>
  <c r="BE87" i="51"/>
  <c r="BF87" i="51" s="1"/>
  <c r="BG87" i="51" s="1"/>
  <c r="Y86" i="65" s="1"/>
  <c r="AK86" i="65" s="1"/>
  <c r="BK87" i="51"/>
  <c r="BL87" i="51" s="1"/>
  <c r="BM87" i="51" s="1"/>
  <c r="Z86" i="65" s="1"/>
  <c r="AL86" i="65" s="1"/>
  <c r="BQ87" i="51"/>
  <c r="BR87" i="51" s="1"/>
  <c r="BS87" i="51" s="1"/>
  <c r="AA86" i="65" s="1"/>
  <c r="AM86" i="65" s="1"/>
  <c r="AS87" i="51"/>
  <c r="AT87" i="51" s="1"/>
  <c r="AU87" i="51" s="1"/>
  <c r="W86" i="65" s="1"/>
  <c r="AI86" i="65" s="1"/>
  <c r="O87" i="51"/>
  <c r="P87" i="51" s="1"/>
  <c r="AU105" i="6"/>
  <c r="W104" i="63" s="1"/>
  <c r="AI104" i="63" s="1"/>
  <c r="O105" i="53"/>
  <c r="P105" i="53" s="1"/>
  <c r="AU50" i="6"/>
  <c r="W49" i="63" s="1"/>
  <c r="AI49" i="63" s="1"/>
  <c r="O50" i="53"/>
  <c r="P50" i="53" s="1"/>
  <c r="BS21" i="6"/>
  <c r="AA20" i="63" s="1"/>
  <c r="AM20" i="63" s="1"/>
  <c r="W21" i="53"/>
  <c r="X21" i="53" s="1"/>
  <c r="W134" i="6"/>
  <c r="S133" i="63" s="1"/>
  <c r="AE133" i="63" s="1"/>
  <c r="G134" i="53"/>
  <c r="H134" i="53" s="1"/>
  <c r="BQ147" i="51"/>
  <c r="BR147" i="51" s="1"/>
  <c r="BS147" i="51" s="1"/>
  <c r="AA146" i="65" s="1"/>
  <c r="AM146" i="65" s="1"/>
  <c r="BW147" i="51"/>
  <c r="BX147" i="51" s="1"/>
  <c r="BY147" i="51" s="1"/>
  <c r="AB146" i="65" s="1"/>
  <c r="AN146" i="65" s="1"/>
  <c r="AY147" i="51"/>
  <c r="AZ147" i="51" s="1"/>
  <c r="BA147" i="51" s="1"/>
  <c r="X146" i="65" s="1"/>
  <c r="AJ146" i="65" s="1"/>
  <c r="AG147" i="51"/>
  <c r="AH147" i="51" s="1"/>
  <c r="AI147" i="51" s="1"/>
  <c r="U146" i="65" s="1"/>
  <c r="AG146" i="65" s="1"/>
  <c r="AM147" i="51"/>
  <c r="AN147" i="51" s="1"/>
  <c r="AO147" i="51" s="1"/>
  <c r="V146" i="65" s="1"/>
  <c r="AH146" i="65" s="1"/>
  <c r="BK147" i="51"/>
  <c r="BL147" i="51" s="1"/>
  <c r="BM147" i="51" s="1"/>
  <c r="Z146" i="65" s="1"/>
  <c r="AL146" i="65" s="1"/>
  <c r="U147" i="51"/>
  <c r="V147" i="51" s="1"/>
  <c r="W147" i="51" s="1"/>
  <c r="S146" i="65" s="1"/>
  <c r="AE146" i="65" s="1"/>
  <c r="CC147" i="51"/>
  <c r="CD147" i="51" s="1"/>
  <c r="CE147" i="51" s="1"/>
  <c r="AC146" i="65" s="1"/>
  <c r="AO146" i="65" s="1"/>
  <c r="BE147" i="51"/>
  <c r="BF147" i="51" s="1"/>
  <c r="BG147" i="51" s="1"/>
  <c r="Y146" i="65" s="1"/>
  <c r="AK146" i="65" s="1"/>
  <c r="AA147" i="51"/>
  <c r="AB147" i="51" s="1"/>
  <c r="AC147" i="51" s="1"/>
  <c r="T146" i="65" s="1"/>
  <c r="AF146" i="65" s="1"/>
  <c r="AS147" i="51"/>
  <c r="AT147" i="51" s="1"/>
  <c r="AU147" i="51" s="1"/>
  <c r="W146" i="65" s="1"/>
  <c r="AI146" i="65" s="1"/>
  <c r="O147" i="51"/>
  <c r="P147" i="51" s="1"/>
  <c r="F324" i="56"/>
  <c r="F20" i="53"/>
  <c r="CC11" i="6"/>
  <c r="CD11" i="6" s="1"/>
  <c r="U11" i="6"/>
  <c r="V11" i="6" s="1"/>
  <c r="AY11" i="6"/>
  <c r="AZ11" i="6" s="1"/>
  <c r="AM11" i="6"/>
  <c r="AN11" i="6" s="1"/>
  <c r="BQ11" i="6"/>
  <c r="BR11" i="6" s="1"/>
  <c r="BW11" i="6"/>
  <c r="BX11" i="6" s="1"/>
  <c r="BE11" i="6"/>
  <c r="BF11" i="6" s="1"/>
  <c r="AA11" i="6"/>
  <c r="AB11" i="6" s="1"/>
  <c r="AS11" i="6"/>
  <c r="AT11" i="6" s="1"/>
  <c r="AG11" i="6"/>
  <c r="AH11" i="6" s="1"/>
  <c r="BK11" i="6"/>
  <c r="BL11" i="6" s="1"/>
  <c r="O11" i="6"/>
  <c r="P11" i="6" s="1"/>
  <c r="S11" i="88" s="1"/>
  <c r="AA77" i="51"/>
  <c r="AB77" i="51" s="1"/>
  <c r="AC77" i="51" s="1"/>
  <c r="T76" i="65" s="1"/>
  <c r="AF76" i="65" s="1"/>
  <c r="BW77" i="51"/>
  <c r="BX77" i="51" s="1"/>
  <c r="BY77" i="51" s="1"/>
  <c r="AB76" i="65" s="1"/>
  <c r="AN76" i="65" s="1"/>
  <c r="AG77" i="51"/>
  <c r="AH77" i="51" s="1"/>
  <c r="AI77" i="51" s="1"/>
  <c r="U76" i="65" s="1"/>
  <c r="AG76" i="65" s="1"/>
  <c r="BK77" i="51"/>
  <c r="BL77" i="51" s="1"/>
  <c r="BM77" i="51" s="1"/>
  <c r="Z76" i="65" s="1"/>
  <c r="AL76" i="65" s="1"/>
  <c r="AM77" i="51"/>
  <c r="AN77" i="51" s="1"/>
  <c r="AO77" i="51" s="1"/>
  <c r="V76" i="65" s="1"/>
  <c r="AH76" i="65" s="1"/>
  <c r="AS77" i="51"/>
  <c r="AT77" i="51" s="1"/>
  <c r="AU77" i="51" s="1"/>
  <c r="W76" i="65" s="1"/>
  <c r="AI76" i="65" s="1"/>
  <c r="AY77" i="51"/>
  <c r="AZ77" i="51" s="1"/>
  <c r="BA77" i="51" s="1"/>
  <c r="X76" i="65" s="1"/>
  <c r="AJ76" i="65" s="1"/>
  <c r="BQ77" i="51"/>
  <c r="BR77" i="51" s="1"/>
  <c r="BS77" i="51" s="1"/>
  <c r="AA76" i="65" s="1"/>
  <c r="AM76" i="65" s="1"/>
  <c r="U77" i="51"/>
  <c r="V77" i="51" s="1"/>
  <c r="W77" i="51" s="1"/>
  <c r="S76" i="65" s="1"/>
  <c r="AE76" i="65" s="1"/>
  <c r="BE77" i="51"/>
  <c r="BF77" i="51" s="1"/>
  <c r="BG77" i="51" s="1"/>
  <c r="Y76" i="65" s="1"/>
  <c r="AK76" i="65" s="1"/>
  <c r="CC77" i="51"/>
  <c r="CD77" i="51" s="1"/>
  <c r="CE77" i="51" s="1"/>
  <c r="AC76" i="65" s="1"/>
  <c r="AO76" i="65" s="1"/>
  <c r="O77" i="51"/>
  <c r="P77" i="51" s="1"/>
  <c r="W8" i="6"/>
  <c r="S7" i="63" s="1"/>
  <c r="G8" i="53"/>
  <c r="H8" i="53" s="1"/>
  <c r="BY97" i="6"/>
  <c r="AB96" i="63" s="1"/>
  <c r="AN96" i="63" s="1"/>
  <c r="Y97" i="53"/>
  <c r="Z97" i="53" s="1"/>
  <c r="CC9" i="6"/>
  <c r="CD9" i="6" s="1"/>
  <c r="U9" i="6"/>
  <c r="V9" i="6" s="1"/>
  <c r="BE9" i="6"/>
  <c r="BF9" i="6" s="1"/>
  <c r="AG9" i="6"/>
  <c r="AH9" i="6" s="1"/>
  <c r="AS9" i="6"/>
  <c r="AT9" i="6" s="1"/>
  <c r="AA9" i="6"/>
  <c r="AB9" i="6" s="1"/>
  <c r="AY9" i="6"/>
  <c r="AZ9" i="6" s="1"/>
  <c r="BK9" i="6"/>
  <c r="BL9" i="6" s="1"/>
  <c r="AM9" i="6"/>
  <c r="AN9" i="6" s="1"/>
  <c r="BW9" i="6"/>
  <c r="BX9" i="6" s="1"/>
  <c r="BQ9" i="6"/>
  <c r="BR9" i="6" s="1"/>
  <c r="O9" i="6"/>
  <c r="P9" i="6" s="1"/>
  <c r="S9" i="88" s="1"/>
  <c r="AO77" i="6"/>
  <c r="V76" i="63" s="1"/>
  <c r="AH76" i="63" s="1"/>
  <c r="M77" i="53"/>
  <c r="N77" i="53" s="1"/>
  <c r="W85" i="6"/>
  <c r="S84" i="63" s="1"/>
  <c r="AE84" i="63" s="1"/>
  <c r="G85" i="53"/>
  <c r="H85" i="53" s="1"/>
  <c r="W16" i="6"/>
  <c r="S15" i="63" s="1"/>
  <c r="AE15" i="63" s="1"/>
  <c r="G16" i="53"/>
  <c r="H16" i="53" s="1"/>
  <c r="Q144" i="63"/>
  <c r="G146" i="56"/>
  <c r="R144" i="63"/>
  <c r="AD144" i="63" s="1"/>
  <c r="BS147" i="6"/>
  <c r="AA146" i="63" s="1"/>
  <c r="AM146" i="63" s="1"/>
  <c r="W147" i="53"/>
  <c r="X147" i="53" s="1"/>
  <c r="Q42" i="63"/>
  <c r="G44" i="56"/>
  <c r="R42" i="63"/>
  <c r="AD42" i="63" s="1"/>
  <c r="BG18" i="6"/>
  <c r="Y17" i="63" s="1"/>
  <c r="AK17" i="63" s="1"/>
  <c r="S18" i="53"/>
  <c r="T18" i="53" s="1"/>
  <c r="BG72" i="6"/>
  <c r="Y71" i="63" s="1"/>
  <c r="AK71" i="63" s="1"/>
  <c r="S72" i="53"/>
  <c r="T72" i="53" s="1"/>
  <c r="BM111" i="6"/>
  <c r="Z110" i="63" s="1"/>
  <c r="AL110" i="63" s="1"/>
  <c r="U111" i="53"/>
  <c r="V111" i="53" s="1"/>
  <c r="AU106" i="6"/>
  <c r="W105" i="63" s="1"/>
  <c r="AI105" i="63" s="1"/>
  <c r="O106" i="53"/>
  <c r="P106" i="53" s="1"/>
  <c r="W109" i="6"/>
  <c r="S108" i="63" s="1"/>
  <c r="AE108" i="63" s="1"/>
  <c r="G109" i="53"/>
  <c r="H109" i="53" s="1"/>
  <c r="BG93" i="6"/>
  <c r="Y92" i="63" s="1"/>
  <c r="AK92" i="63" s="1"/>
  <c r="S93" i="53"/>
  <c r="T93" i="53" s="1"/>
  <c r="AU59" i="6"/>
  <c r="W58" i="63" s="1"/>
  <c r="AI58" i="63" s="1"/>
  <c r="O59" i="53"/>
  <c r="P59" i="53" s="1"/>
  <c r="W56" i="6"/>
  <c r="S55" i="63" s="1"/>
  <c r="AE55" i="63" s="1"/>
  <c r="G56" i="53"/>
  <c r="H56" i="53" s="1"/>
  <c r="BM91" i="6"/>
  <c r="Z90" i="63" s="1"/>
  <c r="AL90" i="63" s="1"/>
  <c r="U91" i="53"/>
  <c r="V91" i="53" s="1"/>
  <c r="BM78" i="6"/>
  <c r="Z77" i="63" s="1"/>
  <c r="AL77" i="63" s="1"/>
  <c r="U78" i="53"/>
  <c r="V78" i="53" s="1"/>
  <c r="BY141" i="6"/>
  <c r="AB140" i="63" s="1"/>
  <c r="AN140" i="63" s="1"/>
  <c r="Y141" i="53"/>
  <c r="Z141" i="53" s="1"/>
  <c r="AA80" i="53"/>
  <c r="AB80" i="53" s="1"/>
  <c r="CE80" i="6"/>
  <c r="AC79" i="63" s="1"/>
  <c r="AO79" i="63" s="1"/>
  <c r="BM112" i="6"/>
  <c r="Z111" i="63" s="1"/>
  <c r="AL111" i="63" s="1"/>
  <c r="U112" i="53"/>
  <c r="V112" i="53" s="1"/>
  <c r="G90" i="56"/>
  <c r="R88" i="63"/>
  <c r="AD88" i="63" s="1"/>
  <c r="Q88" i="63"/>
  <c r="CE28" i="6"/>
  <c r="AC27" i="63" s="1"/>
  <c r="AO27" i="63" s="1"/>
  <c r="AA28" i="53"/>
  <c r="AB28" i="53" s="1"/>
  <c r="W103" i="6"/>
  <c r="S102" i="63" s="1"/>
  <c r="AE102" i="63" s="1"/>
  <c r="G103" i="53"/>
  <c r="H103" i="53" s="1"/>
  <c r="BY131" i="6"/>
  <c r="AB130" i="63" s="1"/>
  <c r="AN130" i="63" s="1"/>
  <c r="Y131" i="53"/>
  <c r="Z131" i="53" s="1"/>
  <c r="BY86" i="6"/>
  <c r="AB85" i="63" s="1"/>
  <c r="AN85" i="63" s="1"/>
  <c r="Y86" i="53"/>
  <c r="Z86" i="53" s="1"/>
  <c r="BS150" i="6"/>
  <c r="W150" i="53"/>
  <c r="X150" i="53" s="1"/>
  <c r="AO104" i="6"/>
  <c r="V103" i="63" s="1"/>
  <c r="AH103" i="63" s="1"/>
  <c r="M104" i="53"/>
  <c r="N104" i="53" s="1"/>
  <c r="Q34" i="63"/>
  <c r="R34" i="63"/>
  <c r="AD34" i="63" s="1"/>
  <c r="G36" i="56"/>
  <c r="W94" i="6"/>
  <c r="S93" i="63" s="1"/>
  <c r="AE93" i="63" s="1"/>
  <c r="G94" i="53"/>
  <c r="H94" i="53" s="1"/>
  <c r="F34" i="56"/>
  <c r="Q33" i="6"/>
  <c r="E33" i="53"/>
  <c r="BG136" i="6"/>
  <c r="Y135" i="63" s="1"/>
  <c r="AK135" i="63" s="1"/>
  <c r="S136" i="53"/>
  <c r="T136" i="53" s="1"/>
  <c r="BS60" i="6"/>
  <c r="AA59" i="63" s="1"/>
  <c r="AM59" i="63" s="1"/>
  <c r="W60" i="53"/>
  <c r="X60" i="53" s="1"/>
  <c r="V6" i="88" l="1"/>
  <c r="O13" i="67"/>
  <c r="P13" i="67"/>
  <c r="O115" i="67"/>
  <c r="P115" i="67"/>
  <c r="AC149" i="63"/>
  <c r="AO149" i="63" s="1"/>
  <c r="AB149" i="63"/>
  <c r="AN149" i="63" s="1"/>
  <c r="AA149" i="63"/>
  <c r="AM149" i="63" s="1"/>
  <c r="Z149" i="63"/>
  <c r="AL149" i="63" s="1"/>
  <c r="Y149" i="63"/>
  <c r="AK149" i="63" s="1"/>
  <c r="X149" i="63"/>
  <c r="AJ149" i="63" s="1"/>
  <c r="W149" i="63"/>
  <c r="AI149" i="63" s="1"/>
  <c r="V149" i="63"/>
  <c r="AH149" i="63" s="1"/>
  <c r="U149" i="63"/>
  <c r="AG149" i="63" s="1"/>
  <c r="T149" i="63"/>
  <c r="AF149" i="63" s="1"/>
  <c r="S149" i="63"/>
  <c r="AE149" i="63" s="1"/>
  <c r="Q149" i="63"/>
  <c r="R149" i="63"/>
  <c r="AD149" i="63" s="1"/>
  <c r="G448" i="56"/>
  <c r="P143" i="67"/>
  <c r="AB143" i="67" s="1"/>
  <c r="O68" i="67"/>
  <c r="Q68" i="67" s="1"/>
  <c r="AC68" i="67" s="1"/>
  <c r="O57" i="67"/>
  <c r="Q57" i="67" s="1"/>
  <c r="S57" i="67" s="1"/>
  <c r="G373" i="56"/>
  <c r="G362" i="56"/>
  <c r="O18" i="67"/>
  <c r="Q18" i="67" s="1"/>
  <c r="AC18" i="67" s="1"/>
  <c r="P18" i="67"/>
  <c r="AB18" i="67" s="1"/>
  <c r="O128" i="67"/>
  <c r="Q128" i="67" s="1"/>
  <c r="P128" i="67"/>
  <c r="R128" i="67" s="1"/>
  <c r="S4" i="88"/>
  <c r="T4" i="88" s="1"/>
  <c r="Q4" i="6"/>
  <c r="G426" i="56"/>
  <c r="O121" i="67"/>
  <c r="Q121" i="67" s="1"/>
  <c r="AC121" i="67" s="1"/>
  <c r="O73" i="67"/>
  <c r="Q73" i="67" s="1"/>
  <c r="AC73" i="67" s="1"/>
  <c r="G352" i="56"/>
  <c r="O47" i="67"/>
  <c r="Q47" i="67" s="1"/>
  <c r="AC47" i="67" s="1"/>
  <c r="P73" i="67"/>
  <c r="AB73" i="67" s="1"/>
  <c r="G427" i="56"/>
  <c r="O91" i="67"/>
  <c r="Q91" i="67" s="1"/>
  <c r="AC91" i="67" s="1"/>
  <c r="G396" i="56"/>
  <c r="P114" i="67"/>
  <c r="AB114" i="67" s="1"/>
  <c r="O114" i="67"/>
  <c r="Q114" i="67" s="1"/>
  <c r="AC114" i="67" s="1"/>
  <c r="O44" i="67"/>
  <c r="Q44" i="67" s="1"/>
  <c r="P44" i="67"/>
  <c r="AB44" i="67" s="1"/>
  <c r="P122" i="67"/>
  <c r="R122" i="67" s="1"/>
  <c r="AO11" i="63"/>
  <c r="AO7" i="63"/>
  <c r="AK7" i="63"/>
  <c r="AJ4" i="63"/>
  <c r="AJ5" i="63"/>
  <c r="AL5" i="63"/>
  <c r="AJ11" i="63"/>
  <c r="AE7" i="63"/>
  <c r="AL4" i="63"/>
  <c r="AH4" i="63"/>
  <c r="AL11" i="63"/>
  <c r="AJ9" i="63"/>
  <c r="AE11" i="63"/>
  <c r="AO5" i="63"/>
  <c r="AF9" i="63"/>
  <c r="AE9" i="63"/>
  <c r="AG4" i="63"/>
  <c r="AF4" i="63"/>
  <c r="AL7" i="63"/>
  <c r="AF7" i="63"/>
  <c r="AM5" i="63"/>
  <c r="AN7" i="63"/>
  <c r="AO4" i="63"/>
  <c r="AI7" i="63"/>
  <c r="AG9" i="63"/>
  <c r="AM9" i="63"/>
  <c r="AK11" i="63"/>
  <c r="AE4" i="63"/>
  <c r="AI11" i="63"/>
  <c r="AN4" i="63"/>
  <c r="AG7" i="63"/>
  <c r="AM4" i="63"/>
  <c r="AG5" i="63"/>
  <c r="AH5" i="63"/>
  <c r="AE5" i="63"/>
  <c r="AK4" i="63"/>
  <c r="AF5" i="63"/>
  <c r="AI4" i="63"/>
  <c r="AH9" i="63"/>
  <c r="AI9" i="63"/>
  <c r="AN11" i="63"/>
  <c r="AM7" i="63"/>
  <c r="AL9" i="63"/>
  <c r="AI5" i="63"/>
  <c r="AM11" i="63"/>
  <c r="AK9" i="63"/>
  <c r="AH11" i="63"/>
  <c r="AD4" i="63"/>
  <c r="AJ7" i="63"/>
  <c r="AK5" i="63"/>
  <c r="AF11" i="63"/>
  <c r="AN9" i="63"/>
  <c r="AG11" i="63"/>
  <c r="AH7" i="63"/>
  <c r="AO9" i="63"/>
  <c r="AN5" i="63"/>
  <c r="V61" i="88"/>
  <c r="T61" i="88"/>
  <c r="V13" i="88"/>
  <c r="T13" i="88"/>
  <c r="V88" i="88"/>
  <c r="T88" i="88"/>
  <c r="V32" i="88"/>
  <c r="T32" i="88"/>
  <c r="V55" i="88"/>
  <c r="T55" i="88"/>
  <c r="V121" i="88"/>
  <c r="T121" i="88"/>
  <c r="V7" i="88"/>
  <c r="T7" i="88"/>
  <c r="V49" i="88"/>
  <c r="T49" i="88"/>
  <c r="V107" i="88"/>
  <c r="T107" i="88"/>
  <c r="V127" i="88"/>
  <c r="T127" i="88"/>
  <c r="V11" i="88"/>
  <c r="T11" i="88"/>
  <c r="V113" i="88"/>
  <c r="T113" i="88"/>
  <c r="V9" i="88"/>
  <c r="T9" i="88"/>
  <c r="V120" i="88"/>
  <c r="T120" i="88"/>
  <c r="V82" i="88"/>
  <c r="T82" i="88"/>
  <c r="V99" i="88"/>
  <c r="T99" i="88"/>
  <c r="V71" i="88"/>
  <c r="T71" i="88"/>
  <c r="V83" i="88"/>
  <c r="T83" i="88"/>
  <c r="V4" i="88"/>
  <c r="Q89" i="67"/>
  <c r="AC89" i="67" s="1"/>
  <c r="Q134" i="67"/>
  <c r="S134" i="67" s="1"/>
  <c r="Q115" i="67"/>
  <c r="AC115" i="67" s="1"/>
  <c r="Q143" i="67"/>
  <c r="AC143" i="67" s="1"/>
  <c r="BS9" i="6"/>
  <c r="AA8" i="63" s="1"/>
  <c r="W9" i="53"/>
  <c r="X9" i="53" s="1"/>
  <c r="W9" i="6"/>
  <c r="S8" i="63" s="1"/>
  <c r="G9" i="53"/>
  <c r="H9" i="53" s="1"/>
  <c r="Q147" i="51"/>
  <c r="F300" i="56"/>
  <c r="F174" i="56"/>
  <c r="Q21" i="51"/>
  <c r="AI120" i="6"/>
  <c r="U119" i="63" s="1"/>
  <c r="AG119" i="63" s="1"/>
  <c r="K120" i="53"/>
  <c r="L120" i="53" s="1"/>
  <c r="F301" i="56"/>
  <c r="Q148" i="51"/>
  <c r="G449" i="56"/>
  <c r="O144" i="67"/>
  <c r="Q144" i="67" s="1"/>
  <c r="P144" i="67"/>
  <c r="P108" i="68"/>
  <c r="AB108" i="68" s="1"/>
  <c r="O108" i="68"/>
  <c r="Q132" i="51"/>
  <c r="F285" i="56"/>
  <c r="O136" i="68"/>
  <c r="P136" i="68"/>
  <c r="AB136" i="68" s="1"/>
  <c r="G338" i="56"/>
  <c r="O33" i="67"/>
  <c r="Q33" i="67" s="1"/>
  <c r="P33" i="67"/>
  <c r="F258" i="56"/>
  <c r="Q105" i="51"/>
  <c r="AU7" i="6"/>
  <c r="W6" i="63" s="1"/>
  <c r="O7" i="53"/>
  <c r="P7" i="53" s="1"/>
  <c r="AI71" i="6"/>
  <c r="U70" i="63" s="1"/>
  <c r="AG70" i="63" s="1"/>
  <c r="K71" i="53"/>
  <c r="L71" i="53" s="1"/>
  <c r="Q127" i="51"/>
  <c r="F280" i="56"/>
  <c r="G92" i="56"/>
  <c r="Q90" i="63"/>
  <c r="R90" i="63"/>
  <c r="AD90" i="63" s="1"/>
  <c r="F231" i="56"/>
  <c r="Q78" i="51"/>
  <c r="P142" i="68"/>
  <c r="AB142" i="68" s="1"/>
  <c r="O142" i="68"/>
  <c r="F256" i="56"/>
  <c r="Q103" i="51"/>
  <c r="F203" i="56"/>
  <c r="Q50" i="51"/>
  <c r="BG121" i="6"/>
  <c r="Y120" i="63" s="1"/>
  <c r="AK120" i="63" s="1"/>
  <c r="S121" i="53"/>
  <c r="T121" i="53" s="1"/>
  <c r="W82" i="6"/>
  <c r="S81" i="63" s="1"/>
  <c r="AE81" i="63" s="1"/>
  <c r="G82" i="53"/>
  <c r="H82" i="53" s="1"/>
  <c r="F182" i="56"/>
  <c r="Q29" i="51"/>
  <c r="O126" i="68"/>
  <c r="P126" i="68"/>
  <c r="AB126" i="68" s="1"/>
  <c r="G105" i="56"/>
  <c r="R103" i="63"/>
  <c r="AD103" i="63" s="1"/>
  <c r="Q103" i="63"/>
  <c r="G113" i="56"/>
  <c r="R111" i="63"/>
  <c r="AD111" i="63" s="1"/>
  <c r="Q111" i="63"/>
  <c r="BM83" i="6"/>
  <c r="Z82" i="63" s="1"/>
  <c r="AL82" i="63" s="1"/>
  <c r="U83" i="53"/>
  <c r="V83" i="53" s="1"/>
  <c r="G428" i="56"/>
  <c r="O123" i="67"/>
  <c r="Q123" i="67" s="1"/>
  <c r="P123" i="67"/>
  <c r="F407" i="56"/>
  <c r="F103" i="53"/>
  <c r="Q15" i="63"/>
  <c r="R15" i="63"/>
  <c r="AD15" i="63" s="1"/>
  <c r="G17" i="56"/>
  <c r="F289" i="56"/>
  <c r="Q136" i="51"/>
  <c r="BG55" i="6"/>
  <c r="Y54" i="63" s="1"/>
  <c r="AK54" i="63" s="1"/>
  <c r="S55" i="53"/>
  <c r="T55" i="53" s="1"/>
  <c r="R79" i="63"/>
  <c r="AD79" i="63" s="1"/>
  <c r="G81" i="56"/>
  <c r="Q79" i="63"/>
  <c r="F298" i="56"/>
  <c r="Q145" i="51"/>
  <c r="BG61" i="6"/>
  <c r="Y60" i="63" s="1"/>
  <c r="AK60" i="63" s="1"/>
  <c r="S61" i="53"/>
  <c r="T61" i="53" s="1"/>
  <c r="BY13" i="6"/>
  <c r="AB12" i="63" s="1"/>
  <c r="Y13" i="53"/>
  <c r="Z13" i="53" s="1"/>
  <c r="AO4" i="6"/>
  <c r="V3" i="63" s="1"/>
  <c r="M4" i="53"/>
  <c r="N4" i="53" s="1"/>
  <c r="F168" i="56"/>
  <c r="Q15" i="51"/>
  <c r="AC88" i="6"/>
  <c r="T87" i="63" s="1"/>
  <c r="AF87" i="63" s="1"/>
  <c r="I88" i="53"/>
  <c r="J88" i="53" s="1"/>
  <c r="O147" i="68"/>
  <c r="P147" i="68"/>
  <c r="AB147" i="68" s="1"/>
  <c r="G358" i="56"/>
  <c r="P53" i="67"/>
  <c r="O53" i="67"/>
  <c r="Q53" i="67" s="1"/>
  <c r="BA99" i="6"/>
  <c r="X98" i="63" s="1"/>
  <c r="AJ98" i="63" s="1"/>
  <c r="Q99" i="53"/>
  <c r="R99" i="53" s="1"/>
  <c r="CE113" i="6"/>
  <c r="AC112" i="63" s="1"/>
  <c r="AO112" i="63" s="1"/>
  <c r="AA113" i="53"/>
  <c r="AB113" i="53" s="1"/>
  <c r="BY32" i="6"/>
  <c r="AB31" i="63" s="1"/>
  <c r="AN31" i="63" s="1"/>
  <c r="Y32" i="53"/>
  <c r="Z32" i="53" s="1"/>
  <c r="P115" i="68"/>
  <c r="AB115" i="68" s="1"/>
  <c r="O115" i="68"/>
  <c r="F435" i="56"/>
  <c r="F131" i="53"/>
  <c r="AO7" i="6"/>
  <c r="V6" i="63" s="1"/>
  <c r="M7" i="53"/>
  <c r="N7" i="53" s="1"/>
  <c r="F325" i="56"/>
  <c r="F21" i="53"/>
  <c r="AC71" i="6"/>
  <c r="T70" i="63" s="1"/>
  <c r="AF70" i="63" s="1"/>
  <c r="I71" i="53"/>
  <c r="J71" i="53" s="1"/>
  <c r="AB21" i="67"/>
  <c r="R21" i="67"/>
  <c r="F201" i="56"/>
  <c r="Q48" i="51"/>
  <c r="F176" i="56"/>
  <c r="Q23" i="51"/>
  <c r="F167" i="56"/>
  <c r="Q14" i="51"/>
  <c r="O77" i="68"/>
  <c r="P77" i="68"/>
  <c r="AB77" i="68" s="1"/>
  <c r="F380" i="56"/>
  <c r="F76" i="53"/>
  <c r="O124" i="68"/>
  <c r="P124" i="68"/>
  <c r="AB124" i="68" s="1"/>
  <c r="O119" i="68"/>
  <c r="P119" i="68"/>
  <c r="AB119" i="68" s="1"/>
  <c r="W121" i="6"/>
  <c r="S120" i="63" s="1"/>
  <c r="AE120" i="63" s="1"/>
  <c r="G121" i="53"/>
  <c r="H121" i="53" s="1"/>
  <c r="O49" i="68"/>
  <c r="P49" i="68"/>
  <c r="AB49" i="68" s="1"/>
  <c r="AA82" i="53"/>
  <c r="AB82" i="53" s="1"/>
  <c r="CE82" i="6"/>
  <c r="AC81" i="63" s="1"/>
  <c r="AO81" i="63" s="1"/>
  <c r="F446" i="56"/>
  <c r="F142" i="53"/>
  <c r="Q59" i="51"/>
  <c r="F212" i="56"/>
  <c r="P92" i="68"/>
  <c r="AB92" i="68" s="1"/>
  <c r="O92" i="68"/>
  <c r="BA83" i="6"/>
  <c r="X82" i="63" s="1"/>
  <c r="AJ82" i="63" s="1"/>
  <c r="Q83" i="53"/>
  <c r="R83" i="53" s="1"/>
  <c r="F161" i="56"/>
  <c r="Q8" i="51"/>
  <c r="Q102" i="63"/>
  <c r="G104" i="56"/>
  <c r="R102" i="63"/>
  <c r="AD102" i="63" s="1"/>
  <c r="Q86" i="51"/>
  <c r="F239" i="56"/>
  <c r="BM55" i="6"/>
  <c r="Z54" i="63" s="1"/>
  <c r="AL54" i="63" s="1"/>
  <c r="U55" i="53"/>
  <c r="V55" i="53" s="1"/>
  <c r="G370" i="56"/>
  <c r="O65" i="67"/>
  <c r="Q65" i="67" s="1"/>
  <c r="P65" i="67"/>
  <c r="F219" i="56"/>
  <c r="Q66" i="51"/>
  <c r="F260" i="56"/>
  <c r="Q107" i="51"/>
  <c r="F210" i="56"/>
  <c r="Q57" i="51"/>
  <c r="F343" i="56"/>
  <c r="F39" i="53"/>
  <c r="BS61" i="6"/>
  <c r="AA60" i="63" s="1"/>
  <c r="AM60" i="63" s="1"/>
  <c r="W61" i="53"/>
  <c r="X61" i="53" s="1"/>
  <c r="G385" i="56"/>
  <c r="O80" i="67"/>
  <c r="Q80" i="67" s="1"/>
  <c r="P80" i="67"/>
  <c r="O133" i="68"/>
  <c r="P133" i="68"/>
  <c r="AB133" i="68" s="1"/>
  <c r="F252" i="56"/>
  <c r="Q99" i="51"/>
  <c r="F172" i="56"/>
  <c r="Q19" i="51"/>
  <c r="AC13" i="6"/>
  <c r="T12" i="63" s="1"/>
  <c r="I13" i="53"/>
  <c r="J13" i="53" s="1"/>
  <c r="AA4" i="53"/>
  <c r="AB4" i="53" s="1"/>
  <c r="CE4" i="6"/>
  <c r="AC3" i="63" s="1"/>
  <c r="AO3" i="63" s="1"/>
  <c r="P121" i="68"/>
  <c r="AB121" i="68" s="1"/>
  <c r="O121" i="68"/>
  <c r="F412" i="56"/>
  <c r="F108" i="53"/>
  <c r="AO88" i="6"/>
  <c r="V87" i="63" s="1"/>
  <c r="AH87" i="63" s="1"/>
  <c r="M88" i="53"/>
  <c r="N88" i="53" s="1"/>
  <c r="AA99" i="53"/>
  <c r="AB99" i="53" s="1"/>
  <c r="CE99" i="6"/>
  <c r="AC98" i="63" s="1"/>
  <c r="AO98" i="63" s="1"/>
  <c r="F242" i="56"/>
  <c r="Q89" i="51"/>
  <c r="BG32" i="6"/>
  <c r="Y31" i="63" s="1"/>
  <c r="AK31" i="63" s="1"/>
  <c r="S32" i="53"/>
  <c r="T32" i="53" s="1"/>
  <c r="F266" i="56"/>
  <c r="Q113" i="51"/>
  <c r="P20" i="68"/>
  <c r="AB20" i="68" s="1"/>
  <c r="O20" i="68"/>
  <c r="F181" i="56"/>
  <c r="Q28" i="51"/>
  <c r="F50" i="56"/>
  <c r="Q49" i="6"/>
  <c r="E49" i="53"/>
  <c r="G132" i="56"/>
  <c r="Q130" i="63"/>
  <c r="R130" i="63"/>
  <c r="AD130" i="63" s="1"/>
  <c r="F341" i="56"/>
  <c r="F37" i="53"/>
  <c r="BS7" i="6"/>
  <c r="AA6" i="63" s="1"/>
  <c r="W7" i="53"/>
  <c r="X7" i="53" s="1"/>
  <c r="F413" i="56"/>
  <c r="F109" i="53"/>
  <c r="Q20" i="63"/>
  <c r="G22" i="56"/>
  <c r="R20" i="63"/>
  <c r="AD20" i="63" s="1"/>
  <c r="AO71" i="6"/>
  <c r="V70" i="63" s="1"/>
  <c r="AH70" i="63" s="1"/>
  <c r="M71" i="53"/>
  <c r="N71" i="53" s="1"/>
  <c r="Q21" i="67"/>
  <c r="F274" i="56"/>
  <c r="Q121" i="51"/>
  <c r="G77" i="56"/>
  <c r="Q75" i="63"/>
  <c r="R75" i="63"/>
  <c r="AD75" i="63" s="1"/>
  <c r="AI121" i="6"/>
  <c r="U120" i="63" s="1"/>
  <c r="AG120" i="63" s="1"/>
  <c r="K121" i="53"/>
  <c r="L121" i="53" s="1"/>
  <c r="F197" i="56"/>
  <c r="Q44" i="51"/>
  <c r="O43" i="68"/>
  <c r="P43" i="68"/>
  <c r="AB43" i="68" s="1"/>
  <c r="G143" i="56"/>
  <c r="R141" i="63"/>
  <c r="AD141" i="63" s="1"/>
  <c r="Q141" i="63"/>
  <c r="O26" i="68"/>
  <c r="P26" i="68"/>
  <c r="AB26" i="68" s="1"/>
  <c r="F192" i="56"/>
  <c r="Q39" i="51"/>
  <c r="G430" i="56"/>
  <c r="P125" i="67"/>
  <c r="O125" i="67"/>
  <c r="Q125" i="67" s="1"/>
  <c r="F288" i="56"/>
  <c r="Q135" i="51"/>
  <c r="W83" i="6"/>
  <c r="S82" i="63" s="1"/>
  <c r="AE82" i="63" s="1"/>
  <c r="G83" i="53"/>
  <c r="H83" i="53" s="1"/>
  <c r="G371" i="56"/>
  <c r="P66" i="67"/>
  <c r="O66" i="67"/>
  <c r="Q66" i="67" s="1"/>
  <c r="P54" i="68"/>
  <c r="AB54" i="68" s="1"/>
  <c r="O54" i="68"/>
  <c r="O82" i="68"/>
  <c r="P82" i="68"/>
  <c r="AB82" i="68" s="1"/>
  <c r="AC55" i="6"/>
  <c r="T54" i="63" s="1"/>
  <c r="AF54" i="63" s="1"/>
  <c r="I55" i="53"/>
  <c r="J55" i="53" s="1"/>
  <c r="G309" i="56"/>
  <c r="P4" i="67"/>
  <c r="O4" i="67"/>
  <c r="Q4" i="67" s="1"/>
  <c r="F232" i="56"/>
  <c r="Q79" i="51"/>
  <c r="O11" i="68"/>
  <c r="P11" i="68"/>
  <c r="AB11" i="68" s="1"/>
  <c r="F295" i="56"/>
  <c r="Q142" i="51"/>
  <c r="F269" i="56"/>
  <c r="Q116" i="51"/>
  <c r="Q38" i="63"/>
  <c r="G40" i="56"/>
  <c r="R38" i="63"/>
  <c r="AD38" i="63" s="1"/>
  <c r="F284" i="56"/>
  <c r="Q131" i="51"/>
  <c r="F108" i="56"/>
  <c r="Q107" i="6"/>
  <c r="E107" i="53"/>
  <c r="AU61" i="6"/>
  <c r="W60" i="63" s="1"/>
  <c r="AI60" i="63" s="1"/>
  <c r="O61" i="53"/>
  <c r="P61" i="53" s="1"/>
  <c r="G327" i="56"/>
  <c r="P22" i="67"/>
  <c r="O22" i="67"/>
  <c r="Q22" i="67" s="1"/>
  <c r="G340" i="56"/>
  <c r="O35" i="67"/>
  <c r="Q35" i="67" s="1"/>
  <c r="P35" i="67"/>
  <c r="BM13" i="6"/>
  <c r="Z12" i="63" s="1"/>
  <c r="U13" i="53"/>
  <c r="V13" i="53" s="1"/>
  <c r="AC4" i="6"/>
  <c r="T3" i="63" s="1"/>
  <c r="AF3" i="63" s="1"/>
  <c r="O111" i="68"/>
  <c r="P111" i="68"/>
  <c r="AB111" i="68" s="1"/>
  <c r="G109" i="56"/>
  <c r="R107" i="63"/>
  <c r="AD107" i="63" s="1"/>
  <c r="Q107" i="63"/>
  <c r="BA88" i="6"/>
  <c r="X87" i="63" s="1"/>
  <c r="AJ87" i="63" s="1"/>
  <c r="Q88" i="53"/>
  <c r="R88" i="53" s="1"/>
  <c r="BM32" i="6"/>
  <c r="Z31" i="63" s="1"/>
  <c r="AL31" i="63" s="1"/>
  <c r="U32" i="53"/>
  <c r="V32" i="53" s="1"/>
  <c r="F183" i="56"/>
  <c r="Q30" i="51"/>
  <c r="BM11" i="6"/>
  <c r="Z10" i="63" s="1"/>
  <c r="U11" i="53"/>
  <c r="V11" i="53" s="1"/>
  <c r="O88" i="68"/>
  <c r="P88" i="68"/>
  <c r="AB88" i="68" s="1"/>
  <c r="BA49" i="6"/>
  <c r="X48" i="63" s="1"/>
  <c r="AJ48" i="63" s="1"/>
  <c r="Q49" i="53"/>
  <c r="R49" i="53" s="1"/>
  <c r="R36" i="63"/>
  <c r="AD36" i="63" s="1"/>
  <c r="Q36" i="63"/>
  <c r="G38" i="56"/>
  <c r="BG7" i="6"/>
  <c r="Y6" i="63" s="1"/>
  <c r="S7" i="53"/>
  <c r="T7" i="53" s="1"/>
  <c r="O131" i="68"/>
  <c r="P131" i="68"/>
  <c r="AB131" i="68" s="1"/>
  <c r="Q108" i="63"/>
  <c r="G110" i="56"/>
  <c r="R108" i="63"/>
  <c r="AD108" i="63" s="1"/>
  <c r="CE71" i="6"/>
  <c r="AC70" i="63" s="1"/>
  <c r="AO70" i="63" s="1"/>
  <c r="AA71" i="53"/>
  <c r="AB71" i="53" s="1"/>
  <c r="O62" i="68"/>
  <c r="P62" i="68"/>
  <c r="AB62" i="68" s="1"/>
  <c r="G421" i="56"/>
  <c r="P116" i="67"/>
  <c r="O116" i="67"/>
  <c r="Q116" i="67" s="1"/>
  <c r="F177" i="56"/>
  <c r="Q24" i="51"/>
  <c r="G405" i="56"/>
  <c r="O100" i="67"/>
  <c r="Q100" i="67" s="1"/>
  <c r="P100" i="67"/>
  <c r="F402" i="56"/>
  <c r="F98" i="53"/>
  <c r="BS121" i="6"/>
  <c r="AA120" i="63" s="1"/>
  <c r="AM120" i="63" s="1"/>
  <c r="W121" i="53"/>
  <c r="X121" i="53" s="1"/>
  <c r="F292" i="56"/>
  <c r="Q139" i="51"/>
  <c r="P138" i="68"/>
  <c r="AB138" i="68" s="1"/>
  <c r="O138" i="68"/>
  <c r="AA83" i="53"/>
  <c r="AB83" i="53" s="1"/>
  <c r="CE83" i="6"/>
  <c r="AC82" i="63" s="1"/>
  <c r="AO82" i="63" s="1"/>
  <c r="G434" i="56"/>
  <c r="O129" i="67"/>
  <c r="Q129" i="67" s="1"/>
  <c r="P129" i="67"/>
  <c r="P48" i="68"/>
  <c r="AB48" i="68" s="1"/>
  <c r="O48" i="68"/>
  <c r="AU55" i="6"/>
  <c r="W54" i="63" s="1"/>
  <c r="AI54" i="63" s="1"/>
  <c r="O55" i="53"/>
  <c r="P55" i="53" s="1"/>
  <c r="F237" i="56"/>
  <c r="Q84" i="51"/>
  <c r="O101" i="68"/>
  <c r="P101" i="68"/>
  <c r="AB101" i="68" s="1"/>
  <c r="O65" i="68"/>
  <c r="P65" i="68"/>
  <c r="AB65" i="68" s="1"/>
  <c r="BG107" i="6"/>
  <c r="Y106" i="63" s="1"/>
  <c r="AK106" i="63" s="1"/>
  <c r="S107" i="53"/>
  <c r="T107" i="53" s="1"/>
  <c r="BA61" i="6"/>
  <c r="X60" i="63" s="1"/>
  <c r="AJ60" i="63" s="1"/>
  <c r="Q61" i="53"/>
  <c r="R61" i="53" s="1"/>
  <c r="O129" i="68"/>
  <c r="P129" i="68"/>
  <c r="AB129" i="68" s="1"/>
  <c r="BA13" i="6"/>
  <c r="X12" i="63" s="1"/>
  <c r="Q13" i="53"/>
  <c r="R13" i="53" s="1"/>
  <c r="G4" i="53"/>
  <c r="H4" i="53" s="1"/>
  <c r="W4" i="6"/>
  <c r="S3" i="63" s="1"/>
  <c r="AE3" i="63" s="1"/>
  <c r="G367" i="56"/>
  <c r="P62" i="67"/>
  <c r="O62" i="67"/>
  <c r="Q62" i="67" s="1"/>
  <c r="W88" i="6"/>
  <c r="S87" i="63" s="1"/>
  <c r="AE87" i="63" s="1"/>
  <c r="G88" i="53"/>
  <c r="H88" i="53" s="1"/>
  <c r="Q122" i="67"/>
  <c r="AI32" i="6"/>
  <c r="U31" i="63" s="1"/>
  <c r="AG31" i="63" s="1"/>
  <c r="K32" i="53"/>
  <c r="L32" i="53" s="1"/>
  <c r="P146" i="68"/>
  <c r="AB146" i="68" s="1"/>
  <c r="O146" i="68"/>
  <c r="F12" i="56"/>
  <c r="Q11" i="6"/>
  <c r="E11" i="53"/>
  <c r="AI11" i="6"/>
  <c r="U10" i="63" s="1"/>
  <c r="K11" i="53"/>
  <c r="L11" i="53" s="1"/>
  <c r="Q87" i="51"/>
  <c r="F240" i="56"/>
  <c r="O44" i="68"/>
  <c r="P44" i="68"/>
  <c r="AB44" i="68" s="1"/>
  <c r="F171" i="56"/>
  <c r="Q18" i="51"/>
  <c r="F163" i="56"/>
  <c r="Q10" i="51"/>
  <c r="Q109" i="51"/>
  <c r="F262" i="56"/>
  <c r="P31" i="68"/>
  <c r="AB31" i="68" s="1"/>
  <c r="O31" i="68"/>
  <c r="O36" i="68"/>
  <c r="P36" i="68"/>
  <c r="AB36" i="68" s="1"/>
  <c r="F303" i="56"/>
  <c r="Q150" i="51"/>
  <c r="P86" i="68"/>
  <c r="AB86" i="68" s="1"/>
  <c r="O86" i="68"/>
  <c r="G372" i="56"/>
  <c r="O67" i="67"/>
  <c r="Q67" i="67" s="1"/>
  <c r="P67" i="67"/>
  <c r="P3" i="68"/>
  <c r="AB3" i="68" s="1"/>
  <c r="O3" i="68"/>
  <c r="AO49" i="6"/>
  <c r="V48" i="63" s="1"/>
  <c r="AH48" i="63" s="1"/>
  <c r="M49" i="53"/>
  <c r="N49" i="53" s="1"/>
  <c r="O67" i="68"/>
  <c r="P67" i="68"/>
  <c r="AB67" i="68" s="1"/>
  <c r="F290" i="56"/>
  <c r="Q137" i="51"/>
  <c r="AB47" i="67"/>
  <c r="R47" i="67"/>
  <c r="G404" i="56"/>
  <c r="P99" i="67"/>
  <c r="O99" i="67"/>
  <c r="Q99" i="67" s="1"/>
  <c r="F356" i="56"/>
  <c r="F52" i="53"/>
  <c r="AC7" i="6"/>
  <c r="T6" i="63" s="1"/>
  <c r="I7" i="53"/>
  <c r="J7" i="53" s="1"/>
  <c r="O104" i="68"/>
  <c r="P104" i="68"/>
  <c r="AB104" i="68" s="1"/>
  <c r="Q76" i="51"/>
  <c r="F229" i="56"/>
  <c r="F264" i="56"/>
  <c r="Q111" i="51"/>
  <c r="F278" i="56"/>
  <c r="Q125" i="51"/>
  <c r="P32" i="68"/>
  <c r="AB32" i="68" s="1"/>
  <c r="O32" i="68"/>
  <c r="F312" i="56"/>
  <c r="F8" i="53"/>
  <c r="F382" i="56"/>
  <c r="F78" i="53"/>
  <c r="G99" i="56"/>
  <c r="Q97" i="63"/>
  <c r="R97" i="63"/>
  <c r="AD97" i="63" s="1"/>
  <c r="AC121" i="6"/>
  <c r="T120" i="63" s="1"/>
  <c r="AF120" i="63" s="1"/>
  <c r="I121" i="53"/>
  <c r="J121" i="53" s="1"/>
  <c r="F297" i="56"/>
  <c r="Q144" i="51"/>
  <c r="G334" i="56"/>
  <c r="O29" i="67"/>
  <c r="Q29" i="67" s="1"/>
  <c r="P29" i="67"/>
  <c r="O97" i="68"/>
  <c r="P97" i="68"/>
  <c r="AB97" i="68" s="1"/>
  <c r="F128" i="56"/>
  <c r="Q127" i="6"/>
  <c r="E127" i="53"/>
  <c r="F173" i="56"/>
  <c r="Q20" i="51"/>
  <c r="G437" i="56"/>
  <c r="P132" i="67"/>
  <c r="O132" i="67"/>
  <c r="Q132" i="67" s="1"/>
  <c r="G368" i="56"/>
  <c r="O63" i="67"/>
  <c r="Q63" i="67" s="1"/>
  <c r="P63" i="67"/>
  <c r="F415" i="56"/>
  <c r="F111" i="53"/>
  <c r="O80" i="68"/>
  <c r="P80" i="68"/>
  <c r="AB80" i="68" s="1"/>
  <c r="Q13" i="67"/>
  <c r="F218" i="56"/>
  <c r="Q65" i="51"/>
  <c r="F255" i="56"/>
  <c r="Q102" i="51"/>
  <c r="BY55" i="6"/>
  <c r="AB54" i="63" s="1"/>
  <c r="AN54" i="63" s="1"/>
  <c r="Y55" i="53"/>
  <c r="Z55" i="53" s="1"/>
  <c r="O118" i="68"/>
  <c r="P118" i="68"/>
  <c r="AB118" i="68" s="1"/>
  <c r="BA107" i="6"/>
  <c r="X106" i="63" s="1"/>
  <c r="AJ106" i="63" s="1"/>
  <c r="Q107" i="53"/>
  <c r="R107" i="53" s="1"/>
  <c r="BY61" i="6"/>
  <c r="AB60" i="63" s="1"/>
  <c r="AN60" i="63" s="1"/>
  <c r="Y61" i="53"/>
  <c r="Z61" i="53" s="1"/>
  <c r="O130" i="68"/>
  <c r="P130" i="68"/>
  <c r="AB130" i="68" s="1"/>
  <c r="AO13" i="6"/>
  <c r="V12" i="63" s="1"/>
  <c r="M13" i="53"/>
  <c r="N13" i="53" s="1"/>
  <c r="F5" i="56"/>
  <c r="P103" i="68"/>
  <c r="AB103" i="68" s="1"/>
  <c r="O103" i="68"/>
  <c r="BM88" i="6"/>
  <c r="Z87" i="63" s="1"/>
  <c r="AL87" i="63" s="1"/>
  <c r="U88" i="53"/>
  <c r="V88" i="53" s="1"/>
  <c r="P148" i="68"/>
  <c r="AB148" i="68" s="1"/>
  <c r="O148" i="68"/>
  <c r="AO32" i="6"/>
  <c r="V31" i="63" s="1"/>
  <c r="AH31" i="63" s="1"/>
  <c r="M32" i="53"/>
  <c r="N32" i="53" s="1"/>
  <c r="AU11" i="6"/>
  <c r="W10" i="63" s="1"/>
  <c r="O11" i="53"/>
  <c r="P11" i="53" s="1"/>
  <c r="F364" i="56"/>
  <c r="F60" i="53"/>
  <c r="W49" i="6"/>
  <c r="S48" i="63" s="1"/>
  <c r="AE48" i="63" s="1"/>
  <c r="G49" i="53"/>
  <c r="H49" i="53" s="1"/>
  <c r="O91" i="68"/>
  <c r="P91" i="68"/>
  <c r="AB91" i="68" s="1"/>
  <c r="G53" i="56"/>
  <c r="Q51" i="63"/>
  <c r="R51" i="63"/>
  <c r="AD51" i="63" s="1"/>
  <c r="F216" i="56"/>
  <c r="Q63" i="51"/>
  <c r="BM7" i="6"/>
  <c r="Z6" i="63" s="1"/>
  <c r="U7" i="53"/>
  <c r="V7" i="53" s="1"/>
  <c r="P16" i="68"/>
  <c r="AB16" i="68" s="1"/>
  <c r="O16" i="68"/>
  <c r="F217" i="56"/>
  <c r="Q64" i="51"/>
  <c r="O113" i="68"/>
  <c r="P113" i="68"/>
  <c r="AB113" i="68" s="1"/>
  <c r="G9" i="56"/>
  <c r="Q7" i="63"/>
  <c r="R7" i="63"/>
  <c r="O137" i="68"/>
  <c r="P137" i="68"/>
  <c r="AB137" i="68" s="1"/>
  <c r="G79" i="56"/>
  <c r="Q77" i="63"/>
  <c r="R77" i="63"/>
  <c r="AD77" i="63" s="1"/>
  <c r="AO121" i="6"/>
  <c r="V120" i="63" s="1"/>
  <c r="AH120" i="63" s="1"/>
  <c r="M121" i="53"/>
  <c r="N121" i="53" s="1"/>
  <c r="F251" i="56"/>
  <c r="Q98" i="51"/>
  <c r="W127" i="6"/>
  <c r="S126" i="63" s="1"/>
  <c r="AE126" i="63" s="1"/>
  <c r="G127" i="53"/>
  <c r="H127" i="53" s="1"/>
  <c r="O70" i="68"/>
  <c r="P70" i="68"/>
  <c r="AB70" i="68" s="1"/>
  <c r="F389" i="56"/>
  <c r="F85" i="53"/>
  <c r="G436" i="56"/>
  <c r="P131" i="67"/>
  <c r="O131" i="67"/>
  <c r="Q131" i="67" s="1"/>
  <c r="G112" i="56"/>
  <c r="Q110" i="63"/>
  <c r="R110" i="63"/>
  <c r="AD110" i="63" s="1"/>
  <c r="AB13" i="67"/>
  <c r="R13" i="67"/>
  <c r="F379" i="56"/>
  <c r="F75" i="53"/>
  <c r="F188" i="56"/>
  <c r="Q35" i="51"/>
  <c r="F277" i="56"/>
  <c r="Q124" i="51"/>
  <c r="F294" i="56"/>
  <c r="Q141" i="51"/>
  <c r="AI55" i="6"/>
  <c r="U54" i="63" s="1"/>
  <c r="AG54" i="63" s="1"/>
  <c r="K55" i="53"/>
  <c r="L55" i="53" s="1"/>
  <c r="G350" i="56"/>
  <c r="O45" i="67"/>
  <c r="Q45" i="67" s="1"/>
  <c r="P45" i="67"/>
  <c r="BS107" i="6"/>
  <c r="AA106" i="63" s="1"/>
  <c r="AM106" i="63" s="1"/>
  <c r="W107" i="53"/>
  <c r="X107" i="53" s="1"/>
  <c r="AC61" i="6"/>
  <c r="T60" i="63" s="1"/>
  <c r="AF60" i="63" s="1"/>
  <c r="I61" i="53"/>
  <c r="J61" i="53" s="1"/>
  <c r="AU13" i="6"/>
  <c r="W12" i="63" s="1"/>
  <c r="O13" i="53"/>
  <c r="P13" i="53" s="1"/>
  <c r="O90" i="68"/>
  <c r="P90" i="68"/>
  <c r="AB90" i="68" s="1"/>
  <c r="BG4" i="6"/>
  <c r="Y3" i="63" s="1"/>
  <c r="AK3" i="63" s="1"/>
  <c r="S4" i="53"/>
  <c r="T4" i="53" s="1"/>
  <c r="F314" i="56"/>
  <c r="F10" i="53"/>
  <c r="F330" i="56"/>
  <c r="F26" i="53"/>
  <c r="P18" i="68"/>
  <c r="AB18" i="68" s="1"/>
  <c r="O18" i="68"/>
  <c r="AU88" i="6"/>
  <c r="W87" i="63" s="1"/>
  <c r="AI87" i="63" s="1"/>
  <c r="O88" i="53"/>
  <c r="P88" i="53" s="1"/>
  <c r="G422" i="56"/>
  <c r="P117" i="67"/>
  <c r="O117" i="67"/>
  <c r="Q117" i="67" s="1"/>
  <c r="O69" i="68"/>
  <c r="P69" i="68"/>
  <c r="AB69" i="68" s="1"/>
  <c r="F114" i="56"/>
  <c r="Q113" i="6"/>
  <c r="E113" i="53"/>
  <c r="AC32" i="6"/>
  <c r="T31" i="63" s="1"/>
  <c r="AF31" i="63" s="1"/>
  <c r="I32" i="53"/>
  <c r="J32" i="53" s="1"/>
  <c r="CE120" i="6"/>
  <c r="AC119" i="63" s="1"/>
  <c r="AO119" i="63" s="1"/>
  <c r="AA120" i="53"/>
  <c r="AB120" i="53" s="1"/>
  <c r="F316" i="56"/>
  <c r="F12" i="53"/>
  <c r="F10" i="56"/>
  <c r="Q9" i="6"/>
  <c r="E9" i="53"/>
  <c r="F230" i="56"/>
  <c r="Q77" i="51"/>
  <c r="AC11" i="6"/>
  <c r="T10" i="63" s="1"/>
  <c r="I11" i="53"/>
  <c r="J11" i="53" s="1"/>
  <c r="G13" i="56"/>
  <c r="Q11" i="63"/>
  <c r="R11" i="63"/>
  <c r="O122" i="68"/>
  <c r="P122" i="68"/>
  <c r="AB122" i="68" s="1"/>
  <c r="F121" i="56"/>
  <c r="Q120" i="6"/>
  <c r="E120" i="53"/>
  <c r="G61" i="56"/>
  <c r="Q59" i="63"/>
  <c r="R59" i="63"/>
  <c r="AD59" i="63" s="1"/>
  <c r="O10" i="68"/>
  <c r="P10" i="68"/>
  <c r="AB10" i="68" s="1"/>
  <c r="F245" i="56"/>
  <c r="Q92" i="51"/>
  <c r="O9" i="68"/>
  <c r="P9" i="68"/>
  <c r="AB9" i="68" s="1"/>
  <c r="AI49" i="6"/>
  <c r="U48" i="63" s="1"/>
  <c r="AG48" i="63" s="1"/>
  <c r="K49" i="53"/>
  <c r="L49" i="53" s="1"/>
  <c r="F243" i="56"/>
  <c r="Q90" i="51"/>
  <c r="O24" i="68"/>
  <c r="P24" i="68"/>
  <c r="AB24" i="68" s="1"/>
  <c r="F451" i="56"/>
  <c r="F147" i="53"/>
  <c r="W7" i="6"/>
  <c r="S6" i="63" s="1"/>
  <c r="G7" i="53"/>
  <c r="H7" i="53" s="1"/>
  <c r="O139" i="68"/>
  <c r="P139" i="68"/>
  <c r="AB139" i="68" s="1"/>
  <c r="F397" i="56"/>
  <c r="F93" i="53"/>
  <c r="F253" i="56"/>
  <c r="Q100" i="51"/>
  <c r="P47" i="68"/>
  <c r="AB47" i="68" s="1"/>
  <c r="O47" i="68"/>
  <c r="O110" i="68"/>
  <c r="P110" i="68"/>
  <c r="AB110" i="68" s="1"/>
  <c r="BY121" i="6"/>
  <c r="AB120" i="63" s="1"/>
  <c r="AN120" i="63" s="1"/>
  <c r="Y121" i="53"/>
  <c r="Z121" i="53" s="1"/>
  <c r="O68" i="68"/>
  <c r="P68" i="68"/>
  <c r="AB68" i="68" s="1"/>
  <c r="G348" i="56"/>
  <c r="P43" i="67"/>
  <c r="O43" i="67"/>
  <c r="Q43" i="67" s="1"/>
  <c r="F83" i="56"/>
  <c r="Q82" i="6"/>
  <c r="E82" i="53"/>
  <c r="F211" i="56"/>
  <c r="Q58" i="51"/>
  <c r="BA127" i="6"/>
  <c r="X126" i="63" s="1"/>
  <c r="AJ126" i="63" s="1"/>
  <c r="Q127" i="53"/>
  <c r="R127" i="53" s="1"/>
  <c r="O57" i="68"/>
  <c r="P57" i="68"/>
  <c r="AB57" i="68" s="1"/>
  <c r="G391" i="56"/>
  <c r="P86" i="67"/>
  <c r="O86" i="67"/>
  <c r="Q86" i="67" s="1"/>
  <c r="R84" i="63"/>
  <c r="AD84" i="63" s="1"/>
  <c r="G86" i="56"/>
  <c r="Q84" i="63"/>
  <c r="P15" i="68"/>
  <c r="AB15" i="68" s="1"/>
  <c r="O15" i="68"/>
  <c r="G76" i="56"/>
  <c r="R74" i="63"/>
  <c r="AD74" i="63" s="1"/>
  <c r="Q74" i="63"/>
  <c r="BA55" i="6"/>
  <c r="X54" i="63" s="1"/>
  <c r="AJ54" i="63" s="1"/>
  <c r="Q55" i="53"/>
  <c r="R55" i="53" s="1"/>
  <c r="O85" i="68"/>
  <c r="P85" i="68"/>
  <c r="AB85" i="68" s="1"/>
  <c r="O35" i="68"/>
  <c r="P35" i="68"/>
  <c r="AB35" i="68" s="1"/>
  <c r="O37" i="68"/>
  <c r="P37" i="68"/>
  <c r="AB37" i="68" s="1"/>
  <c r="F259" i="56"/>
  <c r="Q106" i="51"/>
  <c r="AU107" i="6"/>
  <c r="W106" i="63" s="1"/>
  <c r="AI106" i="63" s="1"/>
  <c r="O107" i="53"/>
  <c r="P107" i="53" s="1"/>
  <c r="CE61" i="6"/>
  <c r="AC60" i="63" s="1"/>
  <c r="AO60" i="63" s="1"/>
  <c r="AA61" i="53"/>
  <c r="AB61" i="53" s="1"/>
  <c r="F160" i="56"/>
  <c r="Q7" i="51"/>
  <c r="F452" i="56"/>
  <c r="F148" i="53"/>
  <c r="AA13" i="53"/>
  <c r="AB13" i="53" s="1"/>
  <c r="CE13" i="6"/>
  <c r="AC12" i="63" s="1"/>
  <c r="W4" i="53"/>
  <c r="X4" i="53" s="1"/>
  <c r="BS4" i="6"/>
  <c r="AA3" i="63" s="1"/>
  <c r="AM3" i="63" s="1"/>
  <c r="R9" i="63"/>
  <c r="Q9" i="63"/>
  <c r="G11" i="56"/>
  <c r="G27" i="56"/>
  <c r="Q25" i="63"/>
  <c r="R25" i="63"/>
  <c r="AD25" i="63" s="1"/>
  <c r="BY88" i="6"/>
  <c r="AB87" i="63" s="1"/>
  <c r="AN87" i="63" s="1"/>
  <c r="Y88" i="53"/>
  <c r="Z88" i="53" s="1"/>
  <c r="F100" i="56"/>
  <c r="Q99" i="6"/>
  <c r="E99" i="53"/>
  <c r="Q123" i="51"/>
  <c r="F276" i="56"/>
  <c r="W113" i="6"/>
  <c r="S112" i="63" s="1"/>
  <c r="AE112" i="63" s="1"/>
  <c r="G113" i="53"/>
  <c r="H113" i="53" s="1"/>
  <c r="BA32" i="6"/>
  <c r="X31" i="63" s="1"/>
  <c r="AJ31" i="63" s="1"/>
  <c r="Q32" i="53"/>
  <c r="R32" i="53" s="1"/>
  <c r="Q25" i="51"/>
  <c r="F178" i="56"/>
  <c r="BY49" i="6"/>
  <c r="AB48" i="63" s="1"/>
  <c r="AN48" i="63" s="1"/>
  <c r="Y49" i="53"/>
  <c r="Z49" i="53" s="1"/>
  <c r="G148" i="56"/>
  <c r="Q146" i="63"/>
  <c r="R146" i="63"/>
  <c r="AD146" i="63" s="1"/>
  <c r="O149" i="68"/>
  <c r="P149" i="68"/>
  <c r="AB149" i="68" s="1"/>
  <c r="G388" i="56"/>
  <c r="P83" i="67"/>
  <c r="O83" i="67"/>
  <c r="Q83" i="67" s="1"/>
  <c r="AI7" i="6"/>
  <c r="U6" i="63" s="1"/>
  <c r="K7" i="53"/>
  <c r="L7" i="53" s="1"/>
  <c r="O107" i="68"/>
  <c r="P107" i="68"/>
  <c r="AB107" i="68" s="1"/>
  <c r="O89" i="68"/>
  <c r="P89" i="68"/>
  <c r="AB89" i="68" s="1"/>
  <c r="F296" i="56"/>
  <c r="Q143" i="51"/>
  <c r="Q92" i="63"/>
  <c r="G94" i="56"/>
  <c r="R92" i="63"/>
  <c r="AD92" i="63" s="1"/>
  <c r="G418" i="56"/>
  <c r="P113" i="67"/>
  <c r="O113" i="67"/>
  <c r="Q113" i="67" s="1"/>
  <c r="F187" i="56"/>
  <c r="Q34" i="51"/>
  <c r="P19" i="68"/>
  <c r="AB19" i="68" s="1"/>
  <c r="O19" i="68"/>
  <c r="O81" i="68"/>
  <c r="P81" i="68"/>
  <c r="AB81" i="68" s="1"/>
  <c r="BM121" i="6"/>
  <c r="Z120" i="63" s="1"/>
  <c r="AL120" i="63" s="1"/>
  <c r="U121" i="53"/>
  <c r="V121" i="53" s="1"/>
  <c r="F179" i="56"/>
  <c r="Q26" i="51"/>
  <c r="G381" i="56"/>
  <c r="O76" i="67"/>
  <c r="Q76" i="67" s="1"/>
  <c r="P76" i="67"/>
  <c r="BM82" i="6"/>
  <c r="Z81" i="63" s="1"/>
  <c r="AL81" i="63" s="1"/>
  <c r="U82" i="53"/>
  <c r="V82" i="53" s="1"/>
  <c r="O117" i="68"/>
  <c r="P117" i="68"/>
  <c r="AB117" i="68" s="1"/>
  <c r="BG127" i="6"/>
  <c r="Y126" i="63" s="1"/>
  <c r="AK126" i="63" s="1"/>
  <c r="S127" i="53"/>
  <c r="T127" i="53" s="1"/>
  <c r="F441" i="56"/>
  <c r="F137" i="53"/>
  <c r="Q53" i="51"/>
  <c r="F206" i="56"/>
  <c r="P94" i="68"/>
  <c r="AB94" i="68" s="1"/>
  <c r="O94" i="68"/>
  <c r="BS55" i="6"/>
  <c r="AA54" i="63" s="1"/>
  <c r="AM54" i="63" s="1"/>
  <c r="W55" i="53"/>
  <c r="X55" i="53" s="1"/>
  <c r="Q51" i="51"/>
  <c r="F204" i="56"/>
  <c r="F332" i="56"/>
  <c r="F28" i="53"/>
  <c r="AB115" i="67"/>
  <c r="R115" i="67"/>
  <c r="AO107" i="6"/>
  <c r="V106" i="63" s="1"/>
  <c r="AH106" i="63" s="1"/>
  <c r="M107" i="53"/>
  <c r="N107" i="53" s="1"/>
  <c r="F369" i="56"/>
  <c r="F65" i="53"/>
  <c r="F442" i="56"/>
  <c r="F138" i="53"/>
  <c r="R147" i="63"/>
  <c r="AD147" i="63" s="1"/>
  <c r="G149" i="56"/>
  <c r="Q147" i="63"/>
  <c r="O93" i="68"/>
  <c r="P93" i="68"/>
  <c r="AB93" i="68" s="1"/>
  <c r="CE88" i="6"/>
  <c r="AC87" i="63" s="1"/>
  <c r="AO87" i="63" s="1"/>
  <c r="AA88" i="53"/>
  <c r="AB88" i="53" s="1"/>
  <c r="G447" i="56"/>
  <c r="O142" i="67"/>
  <c r="Q142" i="67" s="1"/>
  <c r="P142" i="67"/>
  <c r="O95" i="68"/>
  <c r="P95" i="68"/>
  <c r="AB95" i="68" s="1"/>
  <c r="BY99" i="6"/>
  <c r="AB98" i="63" s="1"/>
  <c r="AN98" i="63" s="1"/>
  <c r="Y99" i="53"/>
  <c r="Z99" i="53" s="1"/>
  <c r="BM113" i="6"/>
  <c r="Z112" i="63" s="1"/>
  <c r="AL112" i="63" s="1"/>
  <c r="U113" i="53"/>
  <c r="V113" i="53" s="1"/>
  <c r="F250" i="56"/>
  <c r="Q97" i="51"/>
  <c r="AA32" i="53"/>
  <c r="AB32" i="53" s="1"/>
  <c r="CE32" i="6"/>
  <c r="AC31" i="63" s="1"/>
  <c r="AO31" i="63" s="1"/>
  <c r="Q32" i="63"/>
  <c r="G34" i="56"/>
  <c r="R32" i="63"/>
  <c r="AD32" i="63" s="1"/>
  <c r="BY9" i="6"/>
  <c r="AB8" i="63" s="1"/>
  <c r="Y9" i="53"/>
  <c r="Z9" i="53" s="1"/>
  <c r="F279" i="56"/>
  <c r="Q126" i="51"/>
  <c r="AC120" i="6"/>
  <c r="T119" i="63" s="1"/>
  <c r="AF119" i="63" s="1"/>
  <c r="I120" i="53"/>
  <c r="J120" i="53" s="1"/>
  <c r="F282" i="56"/>
  <c r="Q129" i="51"/>
  <c r="O125" i="68"/>
  <c r="P125" i="68"/>
  <c r="AB125" i="68" s="1"/>
  <c r="AU49" i="6"/>
  <c r="W48" i="63" s="1"/>
  <c r="AI48" i="63" s="1"/>
  <c r="O49" i="53"/>
  <c r="P49" i="53" s="1"/>
  <c r="Q17" i="51"/>
  <c r="F170" i="56"/>
  <c r="P51" i="68"/>
  <c r="AB51" i="68" s="1"/>
  <c r="O51" i="68"/>
  <c r="BY7" i="6"/>
  <c r="AB6" i="63" s="1"/>
  <c r="Y7" i="53"/>
  <c r="Z7" i="53" s="1"/>
  <c r="F72" i="56"/>
  <c r="Q71" i="6"/>
  <c r="E71" i="53"/>
  <c r="P127" i="68"/>
  <c r="AB127" i="68" s="1"/>
  <c r="O127" i="68"/>
  <c r="F235" i="56"/>
  <c r="Q82" i="51"/>
  <c r="P99" i="68"/>
  <c r="AB99" i="68" s="1"/>
  <c r="O99" i="68"/>
  <c r="BA121" i="6"/>
  <c r="X120" i="63" s="1"/>
  <c r="AJ120" i="63" s="1"/>
  <c r="Q121" i="53"/>
  <c r="R121" i="53" s="1"/>
  <c r="O45" i="68"/>
  <c r="P45" i="68"/>
  <c r="AB45" i="68" s="1"/>
  <c r="F401" i="56"/>
  <c r="F97" i="53"/>
  <c r="BG82" i="6"/>
  <c r="Y81" i="63" s="1"/>
  <c r="AK81" i="63" s="1"/>
  <c r="S82" i="53"/>
  <c r="T82" i="53" s="1"/>
  <c r="F215" i="56"/>
  <c r="Q62" i="51"/>
  <c r="BS127" i="6"/>
  <c r="AA126" i="63" s="1"/>
  <c r="AM126" i="63" s="1"/>
  <c r="W127" i="53"/>
  <c r="X127" i="53" s="1"/>
  <c r="P5" i="68"/>
  <c r="AB5" i="68" s="1"/>
  <c r="O5" i="68"/>
  <c r="F281" i="56"/>
  <c r="Q128" i="51"/>
  <c r="Q136" i="63"/>
  <c r="R136" i="63"/>
  <c r="AD136" i="63" s="1"/>
  <c r="G138" i="56"/>
  <c r="F84" i="56"/>
  <c r="Q83" i="6"/>
  <c r="E83" i="53"/>
  <c r="F270" i="56"/>
  <c r="Q117" i="51"/>
  <c r="G328" i="56"/>
  <c r="O23" i="67"/>
  <c r="Q23" i="67" s="1"/>
  <c r="P23" i="67"/>
  <c r="CE55" i="6"/>
  <c r="AC54" i="63" s="1"/>
  <c r="AO54" i="63" s="1"/>
  <c r="AA55" i="53"/>
  <c r="AB55" i="53" s="1"/>
  <c r="R27" i="63"/>
  <c r="AD27" i="63" s="1"/>
  <c r="Q27" i="63"/>
  <c r="G29" i="56"/>
  <c r="O60" i="68"/>
  <c r="P60" i="68"/>
  <c r="AB60" i="68" s="1"/>
  <c r="F228" i="56"/>
  <c r="Q75" i="51"/>
  <c r="G377" i="56"/>
  <c r="O72" i="67"/>
  <c r="Q72" i="67" s="1"/>
  <c r="P72" i="67"/>
  <c r="AI107" i="6"/>
  <c r="U106" i="63" s="1"/>
  <c r="AG106" i="63" s="1"/>
  <c r="K107" i="53"/>
  <c r="L107" i="53" s="1"/>
  <c r="P55" i="68"/>
  <c r="AB55" i="68" s="1"/>
  <c r="O55" i="68"/>
  <c r="R64" i="63"/>
  <c r="AD64" i="63" s="1"/>
  <c r="Q64" i="63"/>
  <c r="G66" i="56"/>
  <c r="G139" i="56"/>
  <c r="R137" i="63"/>
  <c r="AD137" i="63" s="1"/>
  <c r="Q137" i="63"/>
  <c r="F265" i="56"/>
  <c r="Q112" i="51"/>
  <c r="P105" i="68"/>
  <c r="AB105" i="68" s="1"/>
  <c r="O105" i="68"/>
  <c r="P4" i="68"/>
  <c r="AB4" i="68" s="1"/>
  <c r="O4" i="68"/>
  <c r="P143" i="68"/>
  <c r="AB143" i="68" s="1"/>
  <c r="O143" i="68"/>
  <c r="G438" i="56"/>
  <c r="O133" i="67"/>
  <c r="Q133" i="67" s="1"/>
  <c r="P133" i="67"/>
  <c r="G357" i="56"/>
  <c r="O52" i="67"/>
  <c r="Q52" i="67" s="1"/>
  <c r="P52" i="67"/>
  <c r="AO99" i="6"/>
  <c r="V98" i="63" s="1"/>
  <c r="AH98" i="63" s="1"/>
  <c r="M99" i="53"/>
  <c r="N99" i="53" s="1"/>
  <c r="F198" i="56"/>
  <c r="Q45" i="51"/>
  <c r="F344" i="56"/>
  <c r="F40" i="53"/>
  <c r="BG113" i="6"/>
  <c r="Y112" i="63" s="1"/>
  <c r="AK112" i="63" s="1"/>
  <c r="S113" i="53"/>
  <c r="T113" i="53" s="1"/>
  <c r="BY11" i="6"/>
  <c r="AB10" i="63" s="1"/>
  <c r="Y11" i="53"/>
  <c r="Z11" i="53" s="1"/>
  <c r="AO9" i="6"/>
  <c r="V8" i="63" s="1"/>
  <c r="M9" i="53"/>
  <c r="N9" i="53" s="1"/>
  <c r="BS11" i="6"/>
  <c r="AA10" i="63" s="1"/>
  <c r="W11" i="53"/>
  <c r="X11" i="53" s="1"/>
  <c r="BS120" i="6"/>
  <c r="AA119" i="63" s="1"/>
  <c r="AM119" i="63" s="1"/>
  <c r="W120" i="53"/>
  <c r="X120" i="53" s="1"/>
  <c r="AB89" i="67"/>
  <c r="R89" i="67"/>
  <c r="AC49" i="6"/>
  <c r="T48" i="63" s="1"/>
  <c r="AF48" i="63" s="1"/>
  <c r="I49" i="53"/>
  <c r="J49" i="53" s="1"/>
  <c r="O112" i="68"/>
  <c r="P112" i="68"/>
  <c r="AB112" i="68" s="1"/>
  <c r="BA7" i="6"/>
  <c r="X6" i="63" s="1"/>
  <c r="Q7" i="53"/>
  <c r="R7" i="53" s="1"/>
  <c r="W71" i="6"/>
  <c r="S70" i="63" s="1"/>
  <c r="AE70" i="63" s="1"/>
  <c r="G71" i="53"/>
  <c r="H71" i="53" s="1"/>
  <c r="G374" i="56"/>
  <c r="O69" i="67"/>
  <c r="Q69" i="67" s="1"/>
  <c r="P69" i="67"/>
  <c r="F199" i="56"/>
  <c r="Q46" i="51"/>
  <c r="O132" i="68"/>
  <c r="P132" i="68"/>
  <c r="AB132" i="68" s="1"/>
  <c r="AB78" i="67"/>
  <c r="R78" i="67"/>
  <c r="O13" i="68"/>
  <c r="P13" i="68"/>
  <c r="AB13" i="68" s="1"/>
  <c r="CE121" i="6"/>
  <c r="AC120" i="63" s="1"/>
  <c r="AO120" i="63" s="1"/>
  <c r="AA121" i="53"/>
  <c r="AB121" i="53" s="1"/>
  <c r="Q5" i="51"/>
  <c r="F158" i="56"/>
  <c r="G98" i="56"/>
  <c r="Q96" i="63"/>
  <c r="R96" i="63"/>
  <c r="AD96" i="63" s="1"/>
  <c r="AC82" i="6"/>
  <c r="T81" i="63" s="1"/>
  <c r="AF81" i="63" s="1"/>
  <c r="I82" i="53"/>
  <c r="J82" i="53" s="1"/>
  <c r="BY127" i="6"/>
  <c r="AB126" i="63" s="1"/>
  <c r="AN126" i="63" s="1"/>
  <c r="Y127" i="53"/>
  <c r="Z127" i="53" s="1"/>
  <c r="P61" i="68"/>
  <c r="AB61" i="68" s="1"/>
  <c r="O61" i="68"/>
  <c r="AU83" i="6"/>
  <c r="W82" i="63" s="1"/>
  <c r="AI82" i="63" s="1"/>
  <c r="O83" i="53"/>
  <c r="P83" i="53" s="1"/>
  <c r="F445" i="56"/>
  <c r="F141" i="53"/>
  <c r="G400" i="56"/>
  <c r="P95" i="67"/>
  <c r="O95" i="67"/>
  <c r="Q95" i="67" s="1"/>
  <c r="F335" i="56"/>
  <c r="F31" i="53"/>
  <c r="F214" i="56"/>
  <c r="Q61" i="51"/>
  <c r="P34" i="68"/>
  <c r="AB34" i="68" s="1"/>
  <c r="O34" i="68"/>
  <c r="P7" i="68"/>
  <c r="AB7" i="68" s="1"/>
  <c r="O7" i="68"/>
  <c r="O135" i="68"/>
  <c r="P135" i="68"/>
  <c r="AB135" i="68" s="1"/>
  <c r="F191" i="56"/>
  <c r="Q38" i="51"/>
  <c r="F166" i="56"/>
  <c r="Q13" i="51"/>
  <c r="G406" i="56"/>
  <c r="P101" i="67"/>
  <c r="O101" i="67"/>
  <c r="Q101" i="67" s="1"/>
  <c r="AC107" i="6"/>
  <c r="T106" i="63" s="1"/>
  <c r="AF106" i="63" s="1"/>
  <c r="I107" i="53"/>
  <c r="J107" i="53" s="1"/>
  <c r="F275" i="56"/>
  <c r="Q122" i="51"/>
  <c r="O106" i="68"/>
  <c r="P106" i="68"/>
  <c r="AB106" i="68" s="1"/>
  <c r="G331" i="56"/>
  <c r="P26" i="67"/>
  <c r="O26" i="67"/>
  <c r="Q26" i="67" s="1"/>
  <c r="F162" i="56"/>
  <c r="Q9" i="51"/>
  <c r="F302" i="56"/>
  <c r="Q149" i="51"/>
  <c r="W99" i="6"/>
  <c r="S98" i="63" s="1"/>
  <c r="AE98" i="63" s="1"/>
  <c r="G99" i="53"/>
  <c r="H99" i="53" s="1"/>
  <c r="R39" i="63"/>
  <c r="AD39" i="63" s="1"/>
  <c r="Q39" i="63"/>
  <c r="G41" i="56"/>
  <c r="AO113" i="6"/>
  <c r="V112" i="63" s="1"/>
  <c r="AH112" i="63" s="1"/>
  <c r="M113" i="53"/>
  <c r="N113" i="53" s="1"/>
  <c r="F180" i="56"/>
  <c r="Q27" i="51"/>
  <c r="BM9" i="6"/>
  <c r="Z8" i="63" s="1"/>
  <c r="U9" i="53"/>
  <c r="V9" i="53" s="1"/>
  <c r="AO11" i="6"/>
  <c r="V10" i="63" s="1"/>
  <c r="M11" i="53"/>
  <c r="N11" i="53" s="1"/>
  <c r="BY120" i="6"/>
  <c r="AB119" i="63" s="1"/>
  <c r="AN119" i="63" s="1"/>
  <c r="Y120" i="53"/>
  <c r="Z120" i="53" s="1"/>
  <c r="O76" i="68"/>
  <c r="P76" i="68"/>
  <c r="AB76" i="68" s="1"/>
  <c r="F213" i="56"/>
  <c r="Q60" i="51"/>
  <c r="BG49" i="6"/>
  <c r="Y48" i="63" s="1"/>
  <c r="AK48" i="63" s="1"/>
  <c r="S49" i="53"/>
  <c r="T49" i="53" s="1"/>
  <c r="F261" i="56"/>
  <c r="Q108" i="51"/>
  <c r="CE7" i="6"/>
  <c r="AC6" i="63" s="1"/>
  <c r="AA7" i="53"/>
  <c r="AB7" i="53" s="1"/>
  <c r="BS71" i="6"/>
  <c r="AA70" i="63" s="1"/>
  <c r="AM70" i="63" s="1"/>
  <c r="W71" i="53"/>
  <c r="X71" i="53" s="1"/>
  <c r="F267" i="56"/>
  <c r="Q114" i="51"/>
  <c r="F159" i="56"/>
  <c r="Q6" i="51"/>
  <c r="O63" i="68"/>
  <c r="P63" i="68"/>
  <c r="AB63" i="68" s="1"/>
  <c r="F398" i="56"/>
  <c r="F94" i="53"/>
  <c r="Q78" i="67"/>
  <c r="F224" i="56"/>
  <c r="Q71" i="51"/>
  <c r="O102" i="68"/>
  <c r="P102" i="68"/>
  <c r="AB102" i="68" s="1"/>
  <c r="AU82" i="6"/>
  <c r="W81" i="63" s="1"/>
  <c r="AI81" i="63" s="1"/>
  <c r="O82" i="53"/>
  <c r="P82" i="53" s="1"/>
  <c r="O42" i="68"/>
  <c r="P42" i="68"/>
  <c r="AB42" i="68" s="1"/>
  <c r="AB57" i="67"/>
  <c r="R57" i="67"/>
  <c r="G444" i="56"/>
  <c r="O139" i="67"/>
  <c r="Q139" i="67" s="1"/>
  <c r="P139" i="67"/>
  <c r="Q93" i="51"/>
  <c r="F246" i="56"/>
  <c r="F165" i="56"/>
  <c r="Q12" i="51"/>
  <c r="AO127" i="6"/>
  <c r="V126" i="63" s="1"/>
  <c r="AH126" i="63" s="1"/>
  <c r="M127" i="53"/>
  <c r="N127" i="53" s="1"/>
  <c r="F454" i="56"/>
  <c r="F150" i="53"/>
  <c r="F376" i="56"/>
  <c r="F72" i="53"/>
  <c r="AB91" i="67"/>
  <c r="R91" i="67"/>
  <c r="F169" i="56"/>
  <c r="Q16" i="51"/>
  <c r="F360" i="56"/>
  <c r="F56" i="53"/>
  <c r="AC83" i="6"/>
  <c r="T82" i="63" s="1"/>
  <c r="AF82" i="63" s="1"/>
  <c r="I83" i="53"/>
  <c r="J83" i="53" s="1"/>
  <c r="P52" i="68"/>
  <c r="AB52" i="68" s="1"/>
  <c r="O52" i="68"/>
  <c r="G32" i="56"/>
  <c r="R30" i="63"/>
  <c r="AD30" i="63" s="1"/>
  <c r="Q30" i="63"/>
  <c r="G366" i="56"/>
  <c r="P61" i="67"/>
  <c r="O61" i="67"/>
  <c r="Q61" i="67" s="1"/>
  <c r="F209" i="56"/>
  <c r="Q56" i="51"/>
  <c r="P140" i="68"/>
  <c r="AB140" i="68" s="1"/>
  <c r="O140" i="68"/>
  <c r="F220" i="56"/>
  <c r="Q67" i="51"/>
  <c r="F287" i="56"/>
  <c r="Q134" i="51"/>
  <c r="P12" i="68"/>
  <c r="AB12" i="68" s="1"/>
  <c r="O12" i="68"/>
  <c r="BY107" i="6"/>
  <c r="AB106" i="63" s="1"/>
  <c r="AN106" i="63" s="1"/>
  <c r="Y107" i="53"/>
  <c r="Z107" i="53" s="1"/>
  <c r="F241" i="56"/>
  <c r="Q88" i="51"/>
  <c r="F414" i="56"/>
  <c r="F110" i="53"/>
  <c r="P6" i="68"/>
  <c r="AB6" i="68" s="1"/>
  <c r="O6" i="68"/>
  <c r="Q96" i="51"/>
  <c r="F249" i="56"/>
  <c r="AU99" i="6"/>
  <c r="W98" i="63" s="1"/>
  <c r="AI98" i="63" s="1"/>
  <c r="O99" i="53"/>
  <c r="P99" i="53" s="1"/>
  <c r="O79" i="68"/>
  <c r="P79" i="68"/>
  <c r="AB79" i="68" s="1"/>
  <c r="BS113" i="6"/>
  <c r="AA112" i="63" s="1"/>
  <c r="AM112" i="63" s="1"/>
  <c r="W113" i="53"/>
  <c r="X113" i="53" s="1"/>
  <c r="AA9" i="53"/>
  <c r="AB9" i="53" s="1"/>
  <c r="CE9" i="6"/>
  <c r="AC8" i="63" s="1"/>
  <c r="BG11" i="6"/>
  <c r="Y10" i="63" s="1"/>
  <c r="S11" i="53"/>
  <c r="T11" i="53" s="1"/>
  <c r="BS49" i="6"/>
  <c r="AA48" i="63" s="1"/>
  <c r="AM48" i="63" s="1"/>
  <c r="W49" i="53"/>
  <c r="X49" i="53" s="1"/>
  <c r="P59" i="68"/>
  <c r="AB59" i="68" s="1"/>
  <c r="O59" i="68"/>
  <c r="F293" i="56"/>
  <c r="Q140" i="51"/>
  <c r="O100" i="68"/>
  <c r="P100" i="68"/>
  <c r="AB100" i="68" s="1"/>
  <c r="O33" i="68"/>
  <c r="P33" i="68"/>
  <c r="AB33" i="68" s="1"/>
  <c r="BG71" i="6"/>
  <c r="Y70" i="63" s="1"/>
  <c r="AK70" i="63" s="1"/>
  <c r="S71" i="53"/>
  <c r="T71" i="53" s="1"/>
  <c r="F286" i="56"/>
  <c r="Q133" i="51"/>
  <c r="G432" i="56"/>
  <c r="P127" i="67"/>
  <c r="O127" i="67"/>
  <c r="Q127" i="67" s="1"/>
  <c r="P134" i="68"/>
  <c r="AB134" i="68" s="1"/>
  <c r="O134" i="68"/>
  <c r="R93" i="63"/>
  <c r="AD93" i="63" s="1"/>
  <c r="G95" i="56"/>
  <c r="Q93" i="63"/>
  <c r="F196" i="56"/>
  <c r="Q43" i="51"/>
  <c r="AB134" i="67"/>
  <c r="R134" i="67"/>
  <c r="F410" i="56"/>
  <c r="F106" i="53"/>
  <c r="AO82" i="6"/>
  <c r="V81" i="63" s="1"/>
  <c r="AH81" i="63" s="1"/>
  <c r="M82" i="53"/>
  <c r="N82" i="53" s="1"/>
  <c r="AI127" i="6"/>
  <c r="U126" i="63" s="1"/>
  <c r="AG126" i="63" s="1"/>
  <c r="K127" i="53"/>
  <c r="L127" i="53" s="1"/>
  <c r="G151" i="56"/>
  <c r="G73" i="56"/>
  <c r="R71" i="63"/>
  <c r="AD71" i="63" s="1"/>
  <c r="Q71" i="63"/>
  <c r="Q55" i="63"/>
  <c r="G57" i="56"/>
  <c r="R55" i="63"/>
  <c r="AD55" i="63" s="1"/>
  <c r="BS83" i="6"/>
  <c r="AA82" i="63" s="1"/>
  <c r="AM82" i="63" s="1"/>
  <c r="W83" i="53"/>
  <c r="X83" i="53" s="1"/>
  <c r="Q140" i="63"/>
  <c r="G142" i="56"/>
  <c r="R140" i="63"/>
  <c r="AD140" i="63" s="1"/>
  <c r="O116" i="68"/>
  <c r="P116" i="68"/>
  <c r="AB116" i="68" s="1"/>
  <c r="BM107" i="6"/>
  <c r="Z106" i="63" s="1"/>
  <c r="AL106" i="63" s="1"/>
  <c r="U107" i="53"/>
  <c r="V107" i="53" s="1"/>
  <c r="F62" i="56"/>
  <c r="Q61" i="6"/>
  <c r="E61" i="53"/>
  <c r="F244" i="56"/>
  <c r="Q91" i="51"/>
  <c r="G354" i="56"/>
  <c r="P49" i="67"/>
  <c r="O49" i="67"/>
  <c r="Q49" i="67" s="1"/>
  <c r="O56" i="68"/>
  <c r="P56" i="68"/>
  <c r="AB56" i="68" s="1"/>
  <c r="F247" i="56"/>
  <c r="Q94" i="51"/>
  <c r="F257" i="56"/>
  <c r="Q104" i="51"/>
  <c r="F14" i="56"/>
  <c r="Q13" i="6"/>
  <c r="E13" i="53"/>
  <c r="BM4" i="6"/>
  <c r="Z3" i="63" s="1"/>
  <c r="AL3" i="63" s="1"/>
  <c r="U4" i="53"/>
  <c r="V4" i="53" s="1"/>
  <c r="O23" i="68"/>
  <c r="P23" i="68"/>
  <c r="AB23" i="68" s="1"/>
  <c r="G429" i="56"/>
  <c r="P124" i="67"/>
  <c r="O124" i="67"/>
  <c r="Q124" i="67" s="1"/>
  <c r="G111" i="56"/>
  <c r="Q109" i="63"/>
  <c r="R109" i="63"/>
  <c r="AD109" i="63" s="1"/>
  <c r="O72" i="68"/>
  <c r="P72" i="68"/>
  <c r="AB72" i="68" s="1"/>
  <c r="O14" i="68"/>
  <c r="P14" i="68"/>
  <c r="AB14" i="68" s="1"/>
  <c r="BS99" i="6"/>
  <c r="AA98" i="63" s="1"/>
  <c r="AM98" i="63" s="1"/>
  <c r="W99" i="53"/>
  <c r="X99" i="53" s="1"/>
  <c r="AU113" i="6"/>
  <c r="W112" i="63" s="1"/>
  <c r="AI112" i="63" s="1"/>
  <c r="O113" i="53"/>
  <c r="P113" i="53" s="1"/>
  <c r="F337" i="56"/>
  <c r="F33" i="53"/>
  <c r="O17" i="68"/>
  <c r="P17" i="68"/>
  <c r="AB17" i="68" s="1"/>
  <c r="AC9" i="6"/>
  <c r="T8" i="63" s="1"/>
  <c r="I9" i="53"/>
  <c r="J9" i="53" s="1"/>
  <c r="W11" i="6"/>
  <c r="S10" i="63" s="1"/>
  <c r="G11" i="53"/>
  <c r="H11" i="53" s="1"/>
  <c r="BG120" i="6"/>
  <c r="Y119" i="63" s="1"/>
  <c r="AK119" i="63" s="1"/>
  <c r="S120" i="53"/>
  <c r="T120" i="53" s="1"/>
  <c r="P96" i="68"/>
  <c r="AB96" i="68" s="1"/>
  <c r="O96" i="68"/>
  <c r="F221" i="56"/>
  <c r="Q68" i="51"/>
  <c r="G347" i="56"/>
  <c r="P42" i="67"/>
  <c r="O42" i="67"/>
  <c r="Q42" i="67" s="1"/>
  <c r="BM49" i="6"/>
  <c r="Z48" i="63" s="1"/>
  <c r="AL48" i="63" s="1"/>
  <c r="U49" i="53"/>
  <c r="V49" i="53" s="1"/>
  <c r="BY71" i="6"/>
  <c r="AB70" i="63" s="1"/>
  <c r="AN70" i="63" s="1"/>
  <c r="Y71" i="53"/>
  <c r="Z71" i="53" s="1"/>
  <c r="F175" i="56"/>
  <c r="Q22" i="51"/>
  <c r="F390" i="56"/>
  <c r="F86" i="53"/>
  <c r="G329" i="56"/>
  <c r="O24" i="67"/>
  <c r="Q24" i="67" s="1"/>
  <c r="P24" i="67"/>
  <c r="F363" i="56"/>
  <c r="F59" i="53"/>
  <c r="F225" i="56"/>
  <c r="Q72" i="51"/>
  <c r="F333" i="56"/>
  <c r="F29" i="53"/>
  <c r="F299" i="56"/>
  <c r="Q146" i="51"/>
  <c r="F321" i="56"/>
  <c r="F17" i="53"/>
  <c r="P71" i="68"/>
  <c r="AB71" i="68" s="1"/>
  <c r="O71" i="68"/>
  <c r="Q105" i="63"/>
  <c r="G107" i="56"/>
  <c r="R105" i="63"/>
  <c r="AD105" i="63" s="1"/>
  <c r="O145" i="68"/>
  <c r="P145" i="68"/>
  <c r="AB145" i="68" s="1"/>
  <c r="BS82" i="6"/>
  <c r="AA81" i="63" s="1"/>
  <c r="AM81" i="63" s="1"/>
  <c r="W82" i="53"/>
  <c r="X82" i="53" s="1"/>
  <c r="P25" i="68"/>
  <c r="AB25" i="68" s="1"/>
  <c r="O25" i="68"/>
  <c r="BM127" i="6"/>
  <c r="Z126" i="63" s="1"/>
  <c r="AL126" i="63" s="1"/>
  <c r="U127" i="53"/>
  <c r="V127" i="53" s="1"/>
  <c r="F234" i="56"/>
  <c r="Q81" i="51"/>
  <c r="O39" i="68"/>
  <c r="P39" i="68"/>
  <c r="AB39" i="68" s="1"/>
  <c r="P58" i="68"/>
  <c r="AB58" i="68" s="1"/>
  <c r="O58" i="68"/>
  <c r="BY83" i="6"/>
  <c r="AB82" i="63" s="1"/>
  <c r="AN82" i="63" s="1"/>
  <c r="Y83" i="53"/>
  <c r="Z83" i="53" s="1"/>
  <c r="G351" i="56"/>
  <c r="O46" i="67"/>
  <c r="Q46" i="67" s="1"/>
  <c r="P46" i="67"/>
  <c r="W107" i="6"/>
  <c r="S106" i="63" s="1"/>
  <c r="AE106" i="63" s="1"/>
  <c r="G107" i="53"/>
  <c r="H107" i="53" s="1"/>
  <c r="AI61" i="6"/>
  <c r="U60" i="63" s="1"/>
  <c r="AG60" i="63" s="1"/>
  <c r="K61" i="53"/>
  <c r="L61" i="53" s="1"/>
  <c r="BS13" i="6"/>
  <c r="AA12" i="63" s="1"/>
  <c r="W13" i="53"/>
  <c r="X13" i="53" s="1"/>
  <c r="Q4" i="53"/>
  <c r="R4" i="53" s="1"/>
  <c r="BA4" i="6"/>
  <c r="X3" i="63" s="1"/>
  <c r="AJ3" i="63" s="1"/>
  <c r="P29" i="68"/>
  <c r="AB29" i="68" s="1"/>
  <c r="O29" i="68"/>
  <c r="F223" i="56"/>
  <c r="Q70" i="51"/>
  <c r="F89" i="56"/>
  <c r="Q88" i="6"/>
  <c r="E88" i="53"/>
  <c r="Q32" i="51"/>
  <c r="F185" i="56"/>
  <c r="P8" i="68"/>
  <c r="AB8" i="68" s="1"/>
  <c r="O8" i="68"/>
  <c r="BM99" i="6"/>
  <c r="Z98" i="63" s="1"/>
  <c r="AL98" i="63" s="1"/>
  <c r="U99" i="53"/>
  <c r="V99" i="53" s="1"/>
  <c r="AI113" i="6"/>
  <c r="U112" i="63" s="1"/>
  <c r="AG112" i="63" s="1"/>
  <c r="K113" i="53"/>
  <c r="L113" i="53" s="1"/>
  <c r="F33" i="56"/>
  <c r="Q32" i="6"/>
  <c r="E32" i="53"/>
  <c r="BA9" i="6"/>
  <c r="X8" i="63" s="1"/>
  <c r="Q9" i="53"/>
  <c r="R9" i="53" s="1"/>
  <c r="AU9" i="6"/>
  <c r="W8" i="63" s="1"/>
  <c r="O9" i="53"/>
  <c r="P9" i="53" s="1"/>
  <c r="AA11" i="53"/>
  <c r="AB11" i="53" s="1"/>
  <c r="CE11" i="6"/>
  <c r="AC10" i="63" s="1"/>
  <c r="BA120" i="6"/>
  <c r="X119" i="63" s="1"/>
  <c r="AJ119" i="63" s="1"/>
  <c r="Q120" i="53"/>
  <c r="R120" i="53" s="1"/>
  <c r="G393" i="56"/>
  <c r="O88" i="67"/>
  <c r="Q88" i="67" s="1"/>
  <c r="P88" i="67"/>
  <c r="CE49" i="6"/>
  <c r="AC48" i="63" s="1"/>
  <c r="AO48" i="63" s="1"/>
  <c r="AA49" i="53"/>
  <c r="AB49" i="53" s="1"/>
  <c r="O27" i="68"/>
  <c r="P27" i="68"/>
  <c r="AB27" i="68" s="1"/>
  <c r="F227" i="56"/>
  <c r="Q74" i="51"/>
  <c r="BM71" i="6"/>
  <c r="Z70" i="63" s="1"/>
  <c r="AL70" i="63" s="1"/>
  <c r="U71" i="53"/>
  <c r="V71" i="53" s="1"/>
  <c r="P53" i="68"/>
  <c r="AB53" i="68" s="1"/>
  <c r="O53" i="68"/>
  <c r="R85" i="63"/>
  <c r="AD85" i="63" s="1"/>
  <c r="Q85" i="63"/>
  <c r="G87" i="56"/>
  <c r="P66" i="68"/>
  <c r="AB66" i="68" s="1"/>
  <c r="O66" i="68"/>
  <c r="Q58" i="63"/>
  <c r="R58" i="63"/>
  <c r="AD58" i="63" s="1"/>
  <c r="G60" i="56"/>
  <c r="Q28" i="63"/>
  <c r="R28" i="63"/>
  <c r="AD28" i="63" s="1"/>
  <c r="G30" i="56"/>
  <c r="Q40" i="51"/>
  <c r="F193" i="56"/>
  <c r="F222" i="56"/>
  <c r="Q69" i="51"/>
  <c r="F205" i="56"/>
  <c r="Q52" i="51"/>
  <c r="Q16" i="63"/>
  <c r="R16" i="63"/>
  <c r="AD16" i="63" s="1"/>
  <c r="G18" i="56"/>
  <c r="F271" i="56"/>
  <c r="Q118" i="51"/>
  <c r="BY82" i="6"/>
  <c r="AB81" i="63" s="1"/>
  <c r="AN81" i="63" s="1"/>
  <c r="Y82" i="53"/>
  <c r="Z82" i="53" s="1"/>
  <c r="AC127" i="6"/>
  <c r="T126" i="63" s="1"/>
  <c r="AF126" i="63" s="1"/>
  <c r="I127" i="53"/>
  <c r="J127" i="53" s="1"/>
  <c r="Q148" i="67"/>
  <c r="F248" i="56"/>
  <c r="Q95" i="51"/>
  <c r="Q83" i="51"/>
  <c r="F236" i="56"/>
  <c r="F208" i="56"/>
  <c r="Q55" i="51"/>
  <c r="AI83" i="6"/>
  <c r="U82" i="63" s="1"/>
  <c r="AG82" i="63" s="1"/>
  <c r="K83" i="53"/>
  <c r="L83" i="53" s="1"/>
  <c r="F56" i="56"/>
  <c r="Q55" i="6"/>
  <c r="E55" i="53"/>
  <c r="F272" i="56"/>
  <c r="Q119" i="51"/>
  <c r="P64" i="68"/>
  <c r="AB64" i="68" s="1"/>
  <c r="O64" i="68"/>
  <c r="F263" i="56"/>
  <c r="Q110" i="51"/>
  <c r="AA107" i="53"/>
  <c r="AB107" i="53" s="1"/>
  <c r="CE107" i="6"/>
  <c r="AC106" i="63" s="1"/>
  <c r="AO106" i="63" s="1"/>
  <c r="AO61" i="6"/>
  <c r="V60" i="63" s="1"/>
  <c r="AH60" i="63" s="1"/>
  <c r="M61" i="53"/>
  <c r="N61" i="53" s="1"/>
  <c r="AI13" i="6"/>
  <c r="U12" i="63" s="1"/>
  <c r="K13" i="53"/>
  <c r="L13" i="53" s="1"/>
  <c r="W3" i="63"/>
  <c r="AI3" i="63" s="1"/>
  <c r="O4" i="53"/>
  <c r="P4" i="53" s="1"/>
  <c r="F310" i="56"/>
  <c r="F6" i="53"/>
  <c r="O98" i="68"/>
  <c r="P98" i="68"/>
  <c r="AB98" i="68" s="1"/>
  <c r="AI88" i="6"/>
  <c r="U87" i="63" s="1"/>
  <c r="AG87" i="63" s="1"/>
  <c r="K88" i="53"/>
  <c r="L88" i="53" s="1"/>
  <c r="O30" i="68"/>
  <c r="P30" i="68"/>
  <c r="AB30" i="68" s="1"/>
  <c r="S99" i="53"/>
  <c r="T99" i="53" s="1"/>
  <c r="BG99" i="6"/>
  <c r="Y98" i="63" s="1"/>
  <c r="AK98" i="63" s="1"/>
  <c r="AC113" i="6"/>
  <c r="T112" i="63" s="1"/>
  <c r="AF112" i="63" s="1"/>
  <c r="I113" i="53"/>
  <c r="J113" i="53" s="1"/>
  <c r="F200" i="56"/>
  <c r="Q47" i="51"/>
  <c r="AU32" i="6"/>
  <c r="W31" i="63" s="1"/>
  <c r="AI31" i="63" s="1"/>
  <c r="O32" i="53"/>
  <c r="P32" i="53" s="1"/>
  <c r="BM120" i="6"/>
  <c r="Z119" i="63" s="1"/>
  <c r="AL119" i="63" s="1"/>
  <c r="U120" i="53"/>
  <c r="V120" i="53" s="1"/>
  <c r="AU120" i="6"/>
  <c r="W119" i="63" s="1"/>
  <c r="AI119" i="63" s="1"/>
  <c r="O120" i="53"/>
  <c r="P120" i="53" s="1"/>
  <c r="AI9" i="6"/>
  <c r="U8" i="63" s="1"/>
  <c r="K9" i="53"/>
  <c r="L9" i="53" s="1"/>
  <c r="G324" i="56"/>
  <c r="P19" i="67"/>
  <c r="O19" i="67"/>
  <c r="Q19" i="67" s="1"/>
  <c r="AO120" i="6"/>
  <c r="V119" i="63" s="1"/>
  <c r="AH119" i="63" s="1"/>
  <c r="M120" i="53"/>
  <c r="N120" i="53" s="1"/>
  <c r="P46" i="68"/>
  <c r="AB46" i="68" s="1"/>
  <c r="O46" i="68"/>
  <c r="F254" i="56"/>
  <c r="Q101" i="51"/>
  <c r="G319" i="56"/>
  <c r="P14" i="67"/>
  <c r="O14" i="67"/>
  <c r="Q14" i="67" s="1"/>
  <c r="AB121" i="67"/>
  <c r="R121" i="67"/>
  <c r="AU71" i="6"/>
  <c r="W70" i="63" s="1"/>
  <c r="AI70" i="63" s="1"/>
  <c r="O71" i="53"/>
  <c r="P71" i="53" s="1"/>
  <c r="P73" i="68"/>
  <c r="AB73" i="68" s="1"/>
  <c r="O73" i="68"/>
  <c r="F186" i="56"/>
  <c r="Q33" i="51"/>
  <c r="F440" i="56"/>
  <c r="F136" i="53"/>
  <c r="G443" i="56"/>
  <c r="P138" i="67"/>
  <c r="O138" i="67"/>
  <c r="Q138" i="67" s="1"/>
  <c r="Q120" i="51"/>
  <c r="F273" i="56"/>
  <c r="O120" i="68"/>
  <c r="P120" i="68"/>
  <c r="AB120" i="68" s="1"/>
  <c r="F122" i="56"/>
  <c r="Q121" i="6"/>
  <c r="E121" i="53"/>
  <c r="O141" i="68"/>
  <c r="P141" i="68"/>
  <c r="AB141" i="68" s="1"/>
  <c r="AI82" i="6"/>
  <c r="U81" i="63" s="1"/>
  <c r="AG81" i="63" s="1"/>
  <c r="K82" i="53"/>
  <c r="L82" i="53" s="1"/>
  <c r="AU127" i="6"/>
  <c r="W126" i="63" s="1"/>
  <c r="AI126" i="63" s="1"/>
  <c r="O127" i="53"/>
  <c r="P127" i="53" s="1"/>
  <c r="O38" i="68"/>
  <c r="P38" i="68"/>
  <c r="AB38" i="68" s="1"/>
  <c r="O74" i="68"/>
  <c r="P74" i="68"/>
  <c r="AB74" i="68" s="1"/>
  <c r="AB148" i="67"/>
  <c r="R148" i="67"/>
  <c r="F184" i="56"/>
  <c r="Q31" i="51"/>
  <c r="F416" i="56"/>
  <c r="F112" i="53"/>
  <c r="BG83" i="6"/>
  <c r="Y82" i="63" s="1"/>
  <c r="AK82" i="63" s="1"/>
  <c r="S83" i="53"/>
  <c r="T83" i="53" s="1"/>
  <c r="G361" i="56"/>
  <c r="P56" i="67"/>
  <c r="O56" i="67"/>
  <c r="Q56" i="67" s="1"/>
  <c r="F322" i="56"/>
  <c r="F18" i="53"/>
  <c r="Q4" i="51"/>
  <c r="F157" i="56"/>
  <c r="W55" i="6"/>
  <c r="S54" i="63" s="1"/>
  <c r="AE54" i="63" s="1"/>
  <c r="G55" i="53"/>
  <c r="H55" i="53" s="1"/>
  <c r="F291" i="56"/>
  <c r="Q138" i="51"/>
  <c r="P84" i="68"/>
  <c r="AB84" i="68" s="1"/>
  <c r="O84" i="68"/>
  <c r="O50" i="68"/>
  <c r="P50" i="68"/>
  <c r="AB50" i="68" s="1"/>
  <c r="G399" i="56"/>
  <c r="P94" i="67"/>
  <c r="O94" i="67"/>
  <c r="Q94" i="67" s="1"/>
  <c r="F283" i="56"/>
  <c r="Q130" i="51"/>
  <c r="F268" i="56"/>
  <c r="Q115" i="51"/>
  <c r="P109" i="68"/>
  <c r="AB109" i="68" s="1"/>
  <c r="O109" i="68"/>
  <c r="W61" i="6"/>
  <c r="S60" i="63" s="1"/>
  <c r="AE60" i="63" s="1"/>
  <c r="G61" i="53"/>
  <c r="H61" i="53" s="1"/>
  <c r="O78" i="68"/>
  <c r="P78" i="68"/>
  <c r="AB78" i="68" s="1"/>
  <c r="O144" i="68"/>
  <c r="P144" i="68"/>
  <c r="AB144" i="68" s="1"/>
  <c r="BG13" i="6"/>
  <c r="Y12" i="63" s="1"/>
  <c r="S13" i="53"/>
  <c r="T13" i="53" s="1"/>
  <c r="AI4" i="6"/>
  <c r="U3" i="63" s="1"/>
  <c r="AG3" i="63" s="1"/>
  <c r="K4" i="53"/>
  <c r="L4" i="53" s="1"/>
  <c r="P83" i="68"/>
  <c r="AB83" i="68" s="1"/>
  <c r="O83" i="68"/>
  <c r="O87" i="68"/>
  <c r="P87" i="68"/>
  <c r="AB87" i="68" s="1"/>
  <c r="G7" i="56"/>
  <c r="Q5" i="63"/>
  <c r="R5" i="63"/>
  <c r="F233" i="56"/>
  <c r="Q80" i="51"/>
  <c r="BS88" i="6"/>
  <c r="AA87" i="63" s="1"/>
  <c r="AM87" i="63" s="1"/>
  <c r="W88" i="53"/>
  <c r="X88" i="53" s="1"/>
  <c r="F164" i="56"/>
  <c r="Q11" i="51"/>
  <c r="AI99" i="6"/>
  <c r="U98" i="63" s="1"/>
  <c r="AG98" i="63" s="1"/>
  <c r="K99" i="53"/>
  <c r="L99" i="53" s="1"/>
  <c r="BA113" i="6"/>
  <c r="X112" i="63" s="1"/>
  <c r="AJ112" i="63" s="1"/>
  <c r="Q113" i="53"/>
  <c r="R113" i="53" s="1"/>
  <c r="BS32" i="6"/>
  <c r="AA31" i="63" s="1"/>
  <c r="AM31" i="63" s="1"/>
  <c r="W32" i="53"/>
  <c r="X32" i="53" s="1"/>
  <c r="BA11" i="6"/>
  <c r="X10" i="63" s="1"/>
  <c r="Q11" i="53"/>
  <c r="R11" i="53" s="1"/>
  <c r="BG9" i="6"/>
  <c r="Y8" i="63" s="1"/>
  <c r="S9" i="53"/>
  <c r="T9" i="53" s="1"/>
  <c r="W120" i="6"/>
  <c r="S119" i="63" s="1"/>
  <c r="AE119" i="63" s="1"/>
  <c r="G120" i="53"/>
  <c r="H120" i="53" s="1"/>
  <c r="G339" i="56"/>
  <c r="P34" i="67"/>
  <c r="O34" i="67"/>
  <c r="Q34" i="67" s="1"/>
  <c r="F8" i="56"/>
  <c r="Q7" i="6"/>
  <c r="E7" i="53"/>
  <c r="F207" i="56"/>
  <c r="Q54" i="51"/>
  <c r="BA71" i="6"/>
  <c r="X70" i="63" s="1"/>
  <c r="AJ70" i="63" s="1"/>
  <c r="Q71" i="53"/>
  <c r="R71" i="53" s="1"/>
  <c r="G137" i="56"/>
  <c r="Q135" i="63"/>
  <c r="R135" i="63"/>
  <c r="AD135" i="63" s="1"/>
  <c r="F395" i="56"/>
  <c r="F91" i="53"/>
  <c r="G423" i="56"/>
  <c r="P118" i="67"/>
  <c r="O118" i="67"/>
  <c r="Q118" i="67" s="1"/>
  <c r="P75" i="68"/>
  <c r="AB75" i="68" s="1"/>
  <c r="O75" i="68"/>
  <c r="AB68" i="67"/>
  <c r="R68" i="67"/>
  <c r="Q37" i="51"/>
  <c r="F190" i="56"/>
  <c r="AU121" i="6"/>
  <c r="W120" i="63" s="1"/>
  <c r="AI120" i="63" s="1"/>
  <c r="O121" i="53"/>
  <c r="P121" i="53" s="1"/>
  <c r="G342" i="56"/>
  <c r="P37" i="67"/>
  <c r="O37" i="67"/>
  <c r="Q37" i="67" s="1"/>
  <c r="BA82" i="6"/>
  <c r="X81" i="63" s="1"/>
  <c r="AJ81" i="63" s="1"/>
  <c r="Q82" i="53"/>
  <c r="R82" i="53" s="1"/>
  <c r="AA127" i="53"/>
  <c r="AB127" i="53" s="1"/>
  <c r="CE127" i="6"/>
  <c r="AC126" i="63" s="1"/>
  <c r="AO126" i="63" s="1"/>
  <c r="G450" i="56"/>
  <c r="O145" i="67"/>
  <c r="Q145" i="67" s="1"/>
  <c r="P145" i="67"/>
  <c r="G355" i="56"/>
  <c r="O50" i="67"/>
  <c r="Q50" i="67" s="1"/>
  <c r="P50" i="67"/>
  <c r="F408" i="56"/>
  <c r="F104" i="53"/>
  <c r="F202" i="56"/>
  <c r="Q49" i="51"/>
  <c r="AO83" i="6"/>
  <c r="V82" i="63" s="1"/>
  <c r="AH82" i="63" s="1"/>
  <c r="M83" i="53"/>
  <c r="N83" i="53" s="1"/>
  <c r="R17" i="63"/>
  <c r="AD17" i="63" s="1"/>
  <c r="G19" i="56"/>
  <c r="Q17" i="63"/>
  <c r="F320" i="56"/>
  <c r="F16" i="53"/>
  <c r="O123" i="68"/>
  <c r="P123" i="68"/>
  <c r="AB123" i="68" s="1"/>
  <c r="AO55" i="6"/>
  <c r="V54" i="63" s="1"/>
  <c r="AH54" i="63" s="1"/>
  <c r="M55" i="53"/>
  <c r="N55" i="53" s="1"/>
  <c r="F189" i="56"/>
  <c r="Q36" i="51"/>
  <c r="Q85" i="51"/>
  <c r="F238" i="56"/>
  <c r="F384" i="56"/>
  <c r="F80" i="53"/>
  <c r="BM61" i="6"/>
  <c r="Z60" i="63" s="1"/>
  <c r="AL60" i="63" s="1"/>
  <c r="U61" i="53"/>
  <c r="V61" i="53" s="1"/>
  <c r="F226" i="56"/>
  <c r="Q73" i="51"/>
  <c r="O114" i="68"/>
  <c r="P114" i="68"/>
  <c r="AB114" i="68" s="1"/>
  <c r="W13" i="6"/>
  <c r="S12" i="63" s="1"/>
  <c r="G13" i="53"/>
  <c r="H13" i="53" s="1"/>
  <c r="BY4" i="6"/>
  <c r="AB3" i="63" s="1"/>
  <c r="AN3" i="63" s="1"/>
  <c r="Y4" i="53"/>
  <c r="Z4" i="53" s="1"/>
  <c r="G409" i="56"/>
  <c r="O104" i="67"/>
  <c r="Q104" i="67" s="1"/>
  <c r="P104" i="67"/>
  <c r="BG88" i="6"/>
  <c r="Y87" i="63" s="1"/>
  <c r="AK87" i="63" s="1"/>
  <c r="S88" i="53"/>
  <c r="T88" i="53" s="1"/>
  <c r="AC99" i="6"/>
  <c r="T98" i="63" s="1"/>
  <c r="AF98" i="63" s="1"/>
  <c r="I99" i="53"/>
  <c r="J99" i="53" s="1"/>
  <c r="BY113" i="6"/>
  <c r="AB112" i="63" s="1"/>
  <c r="AN112" i="63" s="1"/>
  <c r="Y113" i="53"/>
  <c r="Z113" i="53" s="1"/>
  <c r="W32" i="6"/>
  <c r="S31" i="63" s="1"/>
  <c r="AE31" i="63" s="1"/>
  <c r="G32" i="53"/>
  <c r="H32" i="53" s="1"/>
  <c r="AB128" i="67" l="1"/>
  <c r="R143" i="67"/>
  <c r="R18" i="67"/>
  <c r="R73" i="67"/>
  <c r="R114" i="67"/>
  <c r="R44" i="67"/>
  <c r="AD44" i="67" s="1"/>
  <c r="S89" i="67"/>
  <c r="AB122" i="67"/>
  <c r="AH3" i="63"/>
  <c r="Q3" i="63"/>
  <c r="R3" i="63"/>
  <c r="AD3" i="63" s="1"/>
  <c r="AE71" i="91"/>
  <c r="AE42" i="91"/>
  <c r="AE23" i="91"/>
  <c r="AE18" i="91"/>
  <c r="AE57" i="91"/>
  <c r="AE87" i="91"/>
  <c r="AE7" i="91"/>
  <c r="AE53" i="91"/>
  <c r="AE10" i="91"/>
  <c r="AE79" i="91"/>
  <c r="AE83" i="91"/>
  <c r="AE65" i="91"/>
  <c r="AE24" i="91"/>
  <c r="AE84" i="91"/>
  <c r="AE95" i="91"/>
  <c r="AE8" i="91"/>
  <c r="AE81" i="91"/>
  <c r="AE77" i="91"/>
  <c r="AE41" i="91"/>
  <c r="AE17" i="91"/>
  <c r="AE88" i="91"/>
  <c r="AE32" i="91"/>
  <c r="AE89" i="91"/>
  <c r="AE48" i="91"/>
  <c r="AE9" i="91"/>
  <c r="AE136" i="91"/>
  <c r="AE103" i="91"/>
  <c r="AE132" i="91"/>
  <c r="AE123" i="91"/>
  <c r="AE128" i="91"/>
  <c r="AE98" i="91"/>
  <c r="AE150" i="91"/>
  <c r="AE149" i="91"/>
  <c r="AE118" i="91"/>
  <c r="AE109" i="91"/>
  <c r="AE138" i="91"/>
  <c r="AE124" i="91"/>
  <c r="AE115" i="91"/>
  <c r="AE120" i="91"/>
  <c r="AE143" i="91"/>
  <c r="AE135" i="91"/>
  <c r="AE110" i="91"/>
  <c r="AE101" i="91"/>
  <c r="AE130" i="91"/>
  <c r="AE116" i="91"/>
  <c r="AE107" i="91"/>
  <c r="AE112" i="91"/>
  <c r="AE137" i="91"/>
  <c r="AE141" i="91"/>
  <c r="AE127" i="91"/>
  <c r="AE102" i="91"/>
  <c r="AE122" i="91"/>
  <c r="AE142" i="91"/>
  <c r="AE133" i="91"/>
  <c r="AE148" i="91"/>
  <c r="AE108" i="91"/>
  <c r="AE99" i="91"/>
  <c r="AE104" i="91"/>
  <c r="AE119" i="91"/>
  <c r="AE114" i="91"/>
  <c r="AE113" i="91"/>
  <c r="AE134" i="91"/>
  <c r="AE125" i="91"/>
  <c r="AE105" i="91"/>
  <c r="AE100" i="91"/>
  <c r="AE96" i="91"/>
  <c r="AE139" i="91"/>
  <c r="AE111" i="91"/>
  <c r="AE131" i="91"/>
  <c r="AE106" i="91"/>
  <c r="AE126" i="91"/>
  <c r="AE117" i="91"/>
  <c r="AE146" i="91"/>
  <c r="AE121" i="91"/>
  <c r="AE52" i="91"/>
  <c r="AE49" i="91"/>
  <c r="AE38" i="91"/>
  <c r="AE60" i="91"/>
  <c r="AE43" i="91"/>
  <c r="AE140" i="91"/>
  <c r="AE68" i="91"/>
  <c r="AE47" i="91"/>
  <c r="AE62" i="91"/>
  <c r="AE67" i="91"/>
  <c r="AE28" i="91"/>
  <c r="AE31" i="91"/>
  <c r="AE27" i="91"/>
  <c r="AE147" i="91"/>
  <c r="AE51" i="91"/>
  <c r="AE44" i="91"/>
  <c r="AE33" i="91"/>
  <c r="AE75" i="91"/>
  <c r="AE20" i="91"/>
  <c r="AE92" i="91"/>
  <c r="AE78" i="91"/>
  <c r="AE90" i="91"/>
  <c r="AE144" i="91"/>
  <c r="AE63" i="91"/>
  <c r="AE61" i="91"/>
  <c r="AE45" i="91"/>
  <c r="AE76" i="91"/>
  <c r="AE55" i="91"/>
  <c r="AE85" i="91"/>
  <c r="AE80" i="91"/>
  <c r="AE46" i="91"/>
  <c r="AE66" i="91"/>
  <c r="AE30" i="91"/>
  <c r="AE19" i="91"/>
  <c r="AE58" i="91"/>
  <c r="AE73" i="91"/>
  <c r="AE145" i="91"/>
  <c r="AE16" i="91"/>
  <c r="AE74" i="91"/>
  <c r="AE15" i="91"/>
  <c r="AE151" i="91"/>
  <c r="AE39" i="91"/>
  <c r="AE69" i="91"/>
  <c r="AE72" i="91"/>
  <c r="AE82" i="91"/>
  <c r="AE14" i="91"/>
  <c r="AE13" i="91"/>
  <c r="AE11" i="91"/>
  <c r="AE93" i="91"/>
  <c r="AE97" i="91"/>
  <c r="AE129" i="91"/>
  <c r="AE12" i="91"/>
  <c r="AE37" i="91"/>
  <c r="AE22" i="91"/>
  <c r="AE91" i="91"/>
  <c r="AE64" i="91"/>
  <c r="AE26" i="91"/>
  <c r="AE54" i="91"/>
  <c r="AE36" i="91"/>
  <c r="AE40" i="91"/>
  <c r="AE94" i="91"/>
  <c r="AE35" i="91"/>
  <c r="AE29" i="91"/>
  <c r="AE86" i="91"/>
  <c r="AE56" i="91"/>
  <c r="AE34" i="91"/>
  <c r="AE70" i="91"/>
  <c r="AE59" i="91"/>
  <c r="AE25" i="91"/>
  <c r="AE21" i="91"/>
  <c r="AE50" i="91"/>
  <c r="AE6" i="91"/>
  <c r="AD18" i="91"/>
  <c r="AD57" i="91"/>
  <c r="AD87" i="91"/>
  <c r="AD7" i="91"/>
  <c r="AD53" i="91"/>
  <c r="AD10" i="91"/>
  <c r="AD83" i="91"/>
  <c r="AD65" i="91"/>
  <c r="AD82" i="91"/>
  <c r="AD95" i="91"/>
  <c r="AD8" i="91"/>
  <c r="AD81" i="91"/>
  <c r="AD77" i="91"/>
  <c r="AD41" i="91"/>
  <c r="AD23" i="91"/>
  <c r="AD17" i="91"/>
  <c r="AD88" i="91"/>
  <c r="AD89" i="91"/>
  <c r="AD48" i="91"/>
  <c r="AD9" i="91"/>
  <c r="AD24" i="91"/>
  <c r="AD71" i="91"/>
  <c r="AD117" i="91"/>
  <c r="AD135" i="91"/>
  <c r="AD130" i="91"/>
  <c r="AD148" i="91"/>
  <c r="AD116" i="91"/>
  <c r="AD105" i="91"/>
  <c r="AD102" i="91"/>
  <c r="AD115" i="91"/>
  <c r="AD112" i="91"/>
  <c r="AD145" i="91"/>
  <c r="AD142" i="91"/>
  <c r="AD109" i="91"/>
  <c r="AD127" i="91"/>
  <c r="AD122" i="91"/>
  <c r="AD141" i="91"/>
  <c r="AD108" i="91"/>
  <c r="AD97" i="91"/>
  <c r="AD107" i="91"/>
  <c r="AD104" i="91"/>
  <c r="AD137" i="91"/>
  <c r="AD134" i="91"/>
  <c r="AD144" i="91"/>
  <c r="AD101" i="91"/>
  <c r="AD119" i="91"/>
  <c r="AD151" i="91"/>
  <c r="AD114" i="91"/>
  <c r="AD149" i="91"/>
  <c r="AD100" i="91"/>
  <c r="AD99" i="91"/>
  <c r="AD96" i="91"/>
  <c r="AD140" i="91"/>
  <c r="AD129" i="91"/>
  <c r="AD126" i="91"/>
  <c r="AD136" i="91"/>
  <c r="AD139" i="91"/>
  <c r="AD111" i="91"/>
  <c r="AD133" i="91"/>
  <c r="AD106" i="91"/>
  <c r="AD146" i="91"/>
  <c r="AD132" i="91"/>
  <c r="AD121" i="91"/>
  <c r="AD118" i="91"/>
  <c r="AD131" i="91"/>
  <c r="AD128" i="91"/>
  <c r="AD143" i="91"/>
  <c r="AD103" i="91"/>
  <c r="AD125" i="91"/>
  <c r="AD98" i="91"/>
  <c r="AD138" i="91"/>
  <c r="AD150" i="91"/>
  <c r="AD124" i="91"/>
  <c r="AD113" i="91"/>
  <c r="AD110" i="91"/>
  <c r="AD123" i="91"/>
  <c r="AD120" i="91"/>
  <c r="AD16" i="91"/>
  <c r="AD54" i="91"/>
  <c r="AD15" i="91"/>
  <c r="AD45" i="91"/>
  <c r="AD11" i="91"/>
  <c r="AD80" i="91"/>
  <c r="AD76" i="91"/>
  <c r="AD69" i="91"/>
  <c r="AD72" i="91"/>
  <c r="AD14" i="91"/>
  <c r="AD60" i="91"/>
  <c r="AD30" i="91"/>
  <c r="AD13" i="91"/>
  <c r="AD46" i="91"/>
  <c r="AD66" i="91"/>
  <c r="AD12" i="91"/>
  <c r="AD58" i="91"/>
  <c r="AD55" i="91"/>
  <c r="AD94" i="91"/>
  <c r="AD90" i="91"/>
  <c r="AD37" i="91"/>
  <c r="AD35" i="91"/>
  <c r="AD29" i="91"/>
  <c r="AD22" i="91"/>
  <c r="AD73" i="91"/>
  <c r="AD84" i="91"/>
  <c r="AD36" i="91"/>
  <c r="AD91" i="91"/>
  <c r="AD64" i="91"/>
  <c r="AD26" i="91"/>
  <c r="AD39" i="91"/>
  <c r="AD27" i="91"/>
  <c r="AD56" i="91"/>
  <c r="AD34" i="91"/>
  <c r="AD70" i="91"/>
  <c r="AD63" i="91"/>
  <c r="AD50" i="91"/>
  <c r="AD31" i="91"/>
  <c r="AD52" i="91"/>
  <c r="AD44" i="91"/>
  <c r="AD47" i="91"/>
  <c r="AD25" i="91"/>
  <c r="AD32" i="91"/>
  <c r="AD40" i="91"/>
  <c r="AD86" i="91"/>
  <c r="AD38" i="91"/>
  <c r="AD43" i="91"/>
  <c r="AD85" i="91"/>
  <c r="AD68" i="91"/>
  <c r="AD20" i="91"/>
  <c r="AD49" i="91"/>
  <c r="AD28" i="91"/>
  <c r="AD59" i="91"/>
  <c r="AD79" i="91"/>
  <c r="AD42" i="91"/>
  <c r="AD51" i="91"/>
  <c r="AD21" i="91"/>
  <c r="AD62" i="91"/>
  <c r="AD147" i="91"/>
  <c r="AD74" i="91"/>
  <c r="AD67" i="91"/>
  <c r="AD33" i="91"/>
  <c r="AD75" i="91"/>
  <c r="AD19" i="91"/>
  <c r="AD61" i="91"/>
  <c r="AD93" i="91"/>
  <c r="AD92" i="91"/>
  <c r="AD78" i="91"/>
  <c r="AD6" i="91"/>
  <c r="AF48" i="91"/>
  <c r="AF9" i="91"/>
  <c r="AF71" i="91"/>
  <c r="AF42" i="91"/>
  <c r="AF23" i="91"/>
  <c r="AF18" i="91"/>
  <c r="AF57" i="91"/>
  <c r="AF87" i="91"/>
  <c r="AF7" i="91"/>
  <c r="AF53" i="91"/>
  <c r="AF10" i="91"/>
  <c r="AF83" i="91"/>
  <c r="AF65" i="91"/>
  <c r="AF24" i="91"/>
  <c r="AF84" i="91"/>
  <c r="AF95" i="91"/>
  <c r="AF8" i="91"/>
  <c r="AF81" i="91"/>
  <c r="AF77" i="91"/>
  <c r="AF41" i="91"/>
  <c r="AF17" i="91"/>
  <c r="AF32" i="91"/>
  <c r="AF89" i="91"/>
  <c r="AF135" i="91"/>
  <c r="AF124" i="91"/>
  <c r="AF121" i="91"/>
  <c r="AF134" i="91"/>
  <c r="AF131" i="91"/>
  <c r="AF106" i="91"/>
  <c r="AF128" i="91"/>
  <c r="AF101" i="91"/>
  <c r="AF138" i="91"/>
  <c r="AF141" i="91"/>
  <c r="AF148" i="91"/>
  <c r="AF136" i="91"/>
  <c r="AF127" i="91"/>
  <c r="AF116" i="91"/>
  <c r="AF113" i="91"/>
  <c r="AF126" i="91"/>
  <c r="AF151" i="91"/>
  <c r="AF123" i="91"/>
  <c r="AF98" i="91"/>
  <c r="AF120" i="91"/>
  <c r="AF150" i="91"/>
  <c r="AF133" i="91"/>
  <c r="AF119" i="91"/>
  <c r="AF108" i="91"/>
  <c r="AF105" i="91"/>
  <c r="AF118" i="91"/>
  <c r="AF115" i="91"/>
  <c r="AF145" i="91"/>
  <c r="AF112" i="91"/>
  <c r="AF130" i="91"/>
  <c r="AF125" i="91"/>
  <c r="AF111" i="91"/>
  <c r="AF100" i="91"/>
  <c r="AF97" i="91"/>
  <c r="AF110" i="91"/>
  <c r="AF107" i="91"/>
  <c r="AF140" i="91"/>
  <c r="AF137" i="91"/>
  <c r="AF147" i="91"/>
  <c r="AF104" i="91"/>
  <c r="AF122" i="91"/>
  <c r="AF117" i="91"/>
  <c r="AF103" i="91"/>
  <c r="AF102" i="91"/>
  <c r="AF99" i="91"/>
  <c r="AF144" i="91"/>
  <c r="AF142" i="91"/>
  <c r="AF143" i="91"/>
  <c r="AF132" i="91"/>
  <c r="AF129" i="91"/>
  <c r="AF139" i="91"/>
  <c r="AF96" i="91"/>
  <c r="AF114" i="91"/>
  <c r="AF109" i="91"/>
  <c r="AF93" i="91"/>
  <c r="AF19" i="91"/>
  <c r="AF22" i="91"/>
  <c r="AF91" i="91"/>
  <c r="AF40" i="91"/>
  <c r="AF25" i="91"/>
  <c r="AF37" i="91"/>
  <c r="AF15" i="91"/>
  <c r="AF14" i="91"/>
  <c r="AF36" i="91"/>
  <c r="AF13" i="91"/>
  <c r="AF86" i="91"/>
  <c r="AF56" i="91"/>
  <c r="AF34" i="91"/>
  <c r="AF21" i="91"/>
  <c r="AF12" i="91"/>
  <c r="AF11" i="91"/>
  <c r="AF50" i="91"/>
  <c r="AF67" i="91"/>
  <c r="AF74" i="91"/>
  <c r="AF70" i="91"/>
  <c r="AF59" i="91"/>
  <c r="AF35" i="91"/>
  <c r="AF29" i="91"/>
  <c r="AF49" i="91"/>
  <c r="AF33" i="91"/>
  <c r="AF75" i="91"/>
  <c r="AF94" i="91"/>
  <c r="AF52" i="91"/>
  <c r="AF78" i="91"/>
  <c r="AF146" i="91"/>
  <c r="AF54" i="91"/>
  <c r="AF38" i="91"/>
  <c r="AF60" i="91"/>
  <c r="AF43" i="91"/>
  <c r="AF149" i="91"/>
  <c r="AF68" i="91"/>
  <c r="AF63" i="91"/>
  <c r="AF90" i="91"/>
  <c r="AF72" i="91"/>
  <c r="AF28" i="91"/>
  <c r="AF31" i="91"/>
  <c r="AF58" i="91"/>
  <c r="AF51" i="91"/>
  <c r="AF47" i="91"/>
  <c r="AF92" i="91"/>
  <c r="AF73" i="91"/>
  <c r="AF45" i="91"/>
  <c r="AF61" i="91"/>
  <c r="AF80" i="91"/>
  <c r="AF46" i="91"/>
  <c r="AF64" i="91"/>
  <c r="AF26" i="91"/>
  <c r="AF27" i="91"/>
  <c r="AF44" i="91"/>
  <c r="AF16" i="91"/>
  <c r="AF79" i="91"/>
  <c r="AF85" i="91"/>
  <c r="AF66" i="91"/>
  <c r="AF30" i="91"/>
  <c r="AF20" i="91"/>
  <c r="AF82" i="91"/>
  <c r="AF39" i="91"/>
  <c r="AF76" i="91"/>
  <c r="AF69" i="91"/>
  <c r="AF55" i="91"/>
  <c r="AF88" i="91"/>
  <c r="AF62" i="91"/>
  <c r="AF6" i="91"/>
  <c r="AG89" i="91"/>
  <c r="AG48" i="91"/>
  <c r="AG9" i="91"/>
  <c r="AG71" i="91"/>
  <c r="AG26" i="91"/>
  <c r="AG23" i="91"/>
  <c r="AG18" i="91"/>
  <c r="AG94" i="91"/>
  <c r="AG57" i="91"/>
  <c r="AG82" i="91"/>
  <c r="AG7" i="91"/>
  <c r="AG87" i="91"/>
  <c r="AG10" i="91"/>
  <c r="AG83" i="91"/>
  <c r="AG65" i="91"/>
  <c r="AG24" i="91"/>
  <c r="AG95" i="91"/>
  <c r="AG25" i="91"/>
  <c r="AG8" i="91"/>
  <c r="AG81" i="91"/>
  <c r="AG77" i="91"/>
  <c r="AG41" i="91"/>
  <c r="AG58" i="91"/>
  <c r="AG53" i="91"/>
  <c r="AG17" i="91"/>
  <c r="AG122" i="91"/>
  <c r="AG97" i="91"/>
  <c r="AG117" i="91"/>
  <c r="AG137" i="91"/>
  <c r="AG128" i="91"/>
  <c r="AG142" i="91"/>
  <c r="AG103" i="91"/>
  <c r="AG99" i="91"/>
  <c r="AG147" i="91"/>
  <c r="AG114" i="91"/>
  <c r="AG134" i="91"/>
  <c r="AG109" i="91"/>
  <c r="AG129" i="91"/>
  <c r="AG120" i="91"/>
  <c r="AG116" i="91"/>
  <c r="AG132" i="91"/>
  <c r="AG144" i="91"/>
  <c r="AG106" i="91"/>
  <c r="AG126" i="91"/>
  <c r="AG131" i="91"/>
  <c r="AG101" i="91"/>
  <c r="AG121" i="91"/>
  <c r="AG112" i="91"/>
  <c r="AG141" i="91"/>
  <c r="AG148" i="91"/>
  <c r="AG136" i="91"/>
  <c r="AG139" i="91"/>
  <c r="AG98" i="91"/>
  <c r="AG127" i="91"/>
  <c r="AG118" i="91"/>
  <c r="AG123" i="91"/>
  <c r="AG150" i="91"/>
  <c r="AG149" i="91"/>
  <c r="AG146" i="91"/>
  <c r="AG138" i="91"/>
  <c r="AG113" i="91"/>
  <c r="AG104" i="91"/>
  <c r="AG133" i="91"/>
  <c r="AG119" i="91"/>
  <c r="AG110" i="91"/>
  <c r="AG115" i="91"/>
  <c r="AG130" i="91"/>
  <c r="AG105" i="91"/>
  <c r="AG96" i="91"/>
  <c r="AG125" i="91"/>
  <c r="AG145" i="91"/>
  <c r="AG143" i="91"/>
  <c r="AG111" i="91"/>
  <c r="AG102" i="91"/>
  <c r="AG107" i="91"/>
  <c r="AG68" i="91"/>
  <c r="AG78" i="91"/>
  <c r="AG70" i="91"/>
  <c r="AG108" i="91"/>
  <c r="AG28" i="91"/>
  <c r="AG31" i="91"/>
  <c r="AG92" i="91"/>
  <c r="AG64" i="91"/>
  <c r="AG72" i="91"/>
  <c r="AG51" i="91"/>
  <c r="AG45" i="91"/>
  <c r="AG90" i="91"/>
  <c r="AG42" i="91"/>
  <c r="AG84" i="91"/>
  <c r="AG44" i="91"/>
  <c r="AG80" i="91"/>
  <c r="AG46" i="91"/>
  <c r="AG47" i="91"/>
  <c r="AG63" i="91"/>
  <c r="AG61" i="91"/>
  <c r="AG62" i="91"/>
  <c r="AG79" i="91"/>
  <c r="AG67" i="91"/>
  <c r="AG27" i="91"/>
  <c r="AG39" i="91"/>
  <c r="AG69" i="91"/>
  <c r="AG124" i="91"/>
  <c r="AG140" i="91"/>
  <c r="AG66" i="91"/>
  <c r="AG30" i="91"/>
  <c r="AG91" i="91"/>
  <c r="AG93" i="91"/>
  <c r="AG22" i="91"/>
  <c r="AG40" i="91"/>
  <c r="AG16" i="91"/>
  <c r="AG56" i="91"/>
  <c r="AG55" i="91"/>
  <c r="AG34" i="91"/>
  <c r="AG100" i="91"/>
  <c r="AG37" i="91"/>
  <c r="AG20" i="91"/>
  <c r="AG86" i="91"/>
  <c r="AG73" i="91"/>
  <c r="AG19" i="91"/>
  <c r="AG36" i="91"/>
  <c r="AG85" i="91"/>
  <c r="AG50" i="91"/>
  <c r="AG33" i="91"/>
  <c r="AG75" i="91"/>
  <c r="AG38" i="91"/>
  <c r="AG15" i="91"/>
  <c r="AG14" i="91"/>
  <c r="AG13" i="91"/>
  <c r="AG49" i="91"/>
  <c r="AG76" i="91"/>
  <c r="AG21" i="91"/>
  <c r="AG135" i="91"/>
  <c r="AG12" i="91"/>
  <c r="AG11" i="91"/>
  <c r="AG151" i="91"/>
  <c r="AG52" i="91"/>
  <c r="AG88" i="91"/>
  <c r="AG54" i="91"/>
  <c r="AG59" i="91"/>
  <c r="AG74" i="91"/>
  <c r="AG35" i="91"/>
  <c r="AG29" i="91"/>
  <c r="AG60" i="91"/>
  <c r="AG43" i="91"/>
  <c r="AG32" i="91"/>
  <c r="AG6" i="91"/>
  <c r="AE10" i="63"/>
  <c r="AK10" i="63"/>
  <c r="AO6" i="63"/>
  <c r="AK6" i="63"/>
  <c r="AO8" i="63"/>
  <c r="AL6" i="63"/>
  <c r="AM6" i="63"/>
  <c r="AF8" i="63"/>
  <c r="AM10" i="63"/>
  <c r="AE6" i="63"/>
  <c r="AH6" i="63"/>
  <c r="AD5" i="63"/>
  <c r="AH8" i="63"/>
  <c r="AD9" i="63"/>
  <c r="AJ10" i="63"/>
  <c r="AN10" i="63"/>
  <c r="AM12" i="63"/>
  <c r="AG12" i="63"/>
  <c r="AO10" i="63"/>
  <c r="AD7" i="63"/>
  <c r="AF6" i="63"/>
  <c r="AE8" i="63"/>
  <c r="AG6" i="63"/>
  <c r="AO12" i="63"/>
  <c r="AJ6" i="63"/>
  <c r="AD11" i="63"/>
  <c r="AL10" i="63"/>
  <c r="AM8" i="63"/>
  <c r="AK8" i="63"/>
  <c r="AI8" i="63"/>
  <c r="AN6" i="63"/>
  <c r="AL12" i="63"/>
  <c r="AH12" i="63"/>
  <c r="AN12" i="63"/>
  <c r="AH10" i="63"/>
  <c r="AN8" i="63"/>
  <c r="AJ8" i="63"/>
  <c r="AK12" i="63"/>
  <c r="AF10" i="63"/>
  <c r="AG10" i="63"/>
  <c r="AE12" i="63"/>
  <c r="AL8" i="63"/>
  <c r="AI12" i="63"/>
  <c r="AI10" i="63"/>
  <c r="AJ12" i="63"/>
  <c r="AG8" i="63"/>
  <c r="AF12" i="63"/>
  <c r="AI6" i="63"/>
  <c r="S91" i="67"/>
  <c r="AE91" i="67" s="1"/>
  <c r="AC57" i="67"/>
  <c r="S121" i="67"/>
  <c r="AE121" i="67" s="1"/>
  <c r="S115" i="67"/>
  <c r="U115" i="67" s="1"/>
  <c r="S73" i="67"/>
  <c r="AE73" i="67" s="1"/>
  <c r="AC134" i="67"/>
  <c r="S114" i="67"/>
  <c r="AE114" i="67" s="1"/>
  <c r="S18" i="67"/>
  <c r="AE18" i="67" s="1"/>
  <c r="S47" i="67"/>
  <c r="AE47" i="67" s="1"/>
  <c r="S143" i="67"/>
  <c r="U143" i="67" s="1"/>
  <c r="S68" i="67"/>
  <c r="AE68" i="67" s="1"/>
  <c r="Q25" i="65"/>
  <c r="R25" i="65"/>
  <c r="AD25" i="65" s="1"/>
  <c r="G179" i="56"/>
  <c r="AC145" i="67"/>
  <c r="S145" i="67"/>
  <c r="AB34" i="67"/>
  <c r="R34" i="67"/>
  <c r="R30" i="65"/>
  <c r="AD30" i="65" s="1"/>
  <c r="G184" i="56"/>
  <c r="Q30" i="65"/>
  <c r="AD121" i="67"/>
  <c r="T121" i="67"/>
  <c r="Q118" i="65"/>
  <c r="G272" i="56"/>
  <c r="R118" i="65"/>
  <c r="AD118" i="65" s="1"/>
  <c r="G33" i="56"/>
  <c r="Q31" i="63"/>
  <c r="R31" i="63"/>
  <c r="AD31" i="63" s="1"/>
  <c r="AC24" i="67"/>
  <c r="S24" i="67"/>
  <c r="F317" i="56"/>
  <c r="F13" i="53"/>
  <c r="Q92" i="65"/>
  <c r="R92" i="65"/>
  <c r="AD92" i="65" s="1"/>
  <c r="G246" i="56"/>
  <c r="AB101" i="67"/>
  <c r="R101" i="67"/>
  <c r="AC95" i="67"/>
  <c r="S95" i="67"/>
  <c r="AC23" i="67"/>
  <c r="S23" i="67"/>
  <c r="Q61" i="65"/>
  <c r="G215" i="56"/>
  <c r="R61" i="65"/>
  <c r="AD61" i="65" s="1"/>
  <c r="G442" i="56"/>
  <c r="P137" i="67"/>
  <c r="O137" i="67"/>
  <c r="Q137" i="67" s="1"/>
  <c r="G178" i="56"/>
  <c r="R24" i="65"/>
  <c r="AD24" i="65" s="1"/>
  <c r="Q24" i="65"/>
  <c r="Q62" i="65"/>
  <c r="R62" i="65"/>
  <c r="AD62" i="65" s="1"/>
  <c r="G216" i="56"/>
  <c r="AC63" i="67"/>
  <c r="S63" i="67"/>
  <c r="G278" i="56"/>
  <c r="R124" i="65"/>
  <c r="AD124" i="65" s="1"/>
  <c r="Q124" i="65"/>
  <c r="F315" i="56"/>
  <c r="F11" i="53"/>
  <c r="AC35" i="67"/>
  <c r="S35" i="67"/>
  <c r="AC66" i="67"/>
  <c r="S66" i="67"/>
  <c r="AB123" i="67"/>
  <c r="R123" i="67"/>
  <c r="AB145" i="67"/>
  <c r="R145" i="67"/>
  <c r="Q86" i="65"/>
  <c r="R86" i="65"/>
  <c r="AD86" i="65" s="1"/>
  <c r="G240" i="56"/>
  <c r="F425" i="56"/>
  <c r="F121" i="53"/>
  <c r="AB118" i="67"/>
  <c r="R118" i="67"/>
  <c r="Q72" i="65"/>
  <c r="G226" i="56"/>
  <c r="R72" i="65"/>
  <c r="AD72" i="65" s="1"/>
  <c r="Q79" i="65"/>
  <c r="G233" i="56"/>
  <c r="R79" i="65"/>
  <c r="AD79" i="65" s="1"/>
  <c r="G291" i="56"/>
  <c r="Q137" i="65"/>
  <c r="R137" i="65"/>
  <c r="AD137" i="65" s="1"/>
  <c r="AE134" i="67"/>
  <c r="U134" i="67"/>
  <c r="G14" i="56"/>
  <c r="Q12" i="63"/>
  <c r="R12" i="63"/>
  <c r="Q66" i="65"/>
  <c r="G220" i="56"/>
  <c r="R66" i="65"/>
  <c r="AD66" i="65" s="1"/>
  <c r="G360" i="56"/>
  <c r="P55" i="67"/>
  <c r="O55" i="67"/>
  <c r="Q55" i="67" s="1"/>
  <c r="AB139" i="67"/>
  <c r="R139" i="67"/>
  <c r="AB95" i="67"/>
  <c r="R95" i="67"/>
  <c r="G158" i="56"/>
  <c r="Q4" i="65"/>
  <c r="R4" i="65"/>
  <c r="AD4" i="65" s="1"/>
  <c r="R128" i="65"/>
  <c r="AD128" i="65" s="1"/>
  <c r="Q128" i="65"/>
  <c r="G282" i="56"/>
  <c r="G206" i="56"/>
  <c r="R52" i="65"/>
  <c r="AD52" i="65" s="1"/>
  <c r="Q52" i="65"/>
  <c r="G451" i="56"/>
  <c r="O146" i="67"/>
  <c r="Q146" i="67" s="1"/>
  <c r="P146" i="67"/>
  <c r="G316" i="56"/>
  <c r="O11" i="67"/>
  <c r="Q11" i="67" s="1"/>
  <c r="P11" i="67"/>
  <c r="AB45" i="67"/>
  <c r="R45" i="67"/>
  <c r="Q143" i="65"/>
  <c r="G297" i="56"/>
  <c r="R143" i="65"/>
  <c r="AD143" i="65" s="1"/>
  <c r="Q136" i="65"/>
  <c r="G290" i="56"/>
  <c r="R136" i="65"/>
  <c r="AD136" i="65" s="1"/>
  <c r="R10" i="63"/>
  <c r="G12" i="56"/>
  <c r="Q10" i="63"/>
  <c r="AB129" i="67"/>
  <c r="R129" i="67"/>
  <c r="Q141" i="65"/>
  <c r="G295" i="56"/>
  <c r="R141" i="65"/>
  <c r="AD141" i="65" s="1"/>
  <c r="AB66" i="67"/>
  <c r="R66" i="67"/>
  <c r="Q56" i="65"/>
  <c r="G210" i="56"/>
  <c r="R56" i="65"/>
  <c r="AD56" i="65" s="1"/>
  <c r="Q7" i="65"/>
  <c r="R7" i="65"/>
  <c r="AD7" i="65" s="1"/>
  <c r="G161" i="56"/>
  <c r="AC123" i="67"/>
  <c r="S123" i="67"/>
  <c r="G280" i="56"/>
  <c r="R126" i="65"/>
  <c r="AD126" i="65" s="1"/>
  <c r="Q126" i="65"/>
  <c r="AB144" i="67"/>
  <c r="R144" i="67"/>
  <c r="Q142" i="65"/>
  <c r="G296" i="56"/>
  <c r="R142" i="65"/>
  <c r="AD142" i="65" s="1"/>
  <c r="G416" i="56"/>
  <c r="P111" i="67"/>
  <c r="O111" i="67"/>
  <c r="Q111" i="67" s="1"/>
  <c r="G320" i="56"/>
  <c r="P15" i="67"/>
  <c r="O15" i="67"/>
  <c r="Q15" i="67" s="1"/>
  <c r="AC118" i="67"/>
  <c r="S118" i="67"/>
  <c r="R120" i="63"/>
  <c r="AD120" i="63" s="1"/>
  <c r="Q120" i="63"/>
  <c r="G122" i="56"/>
  <c r="G395" i="56"/>
  <c r="O90" i="67"/>
  <c r="Q90" i="67" s="1"/>
  <c r="P90" i="67"/>
  <c r="AD148" i="67"/>
  <c r="T148" i="67"/>
  <c r="AC14" i="67"/>
  <c r="S14" i="67"/>
  <c r="G310" i="56"/>
  <c r="P5" i="67"/>
  <c r="O5" i="67"/>
  <c r="Q5" i="67" s="1"/>
  <c r="F359" i="56"/>
  <c r="F55" i="53"/>
  <c r="Q117" i="65"/>
  <c r="R117" i="65"/>
  <c r="AD117" i="65" s="1"/>
  <c r="G271" i="56"/>
  <c r="G390" i="56"/>
  <c r="P85" i="67"/>
  <c r="O85" i="67"/>
  <c r="Q85" i="67" s="1"/>
  <c r="AC139" i="67"/>
  <c r="S139" i="67"/>
  <c r="Q148" i="65"/>
  <c r="R148" i="65"/>
  <c r="AD148" i="65" s="1"/>
  <c r="G302" i="56"/>
  <c r="Q12" i="65"/>
  <c r="R12" i="65"/>
  <c r="AD12" i="65" s="1"/>
  <c r="G166" i="56"/>
  <c r="Q116" i="65"/>
  <c r="R116" i="65"/>
  <c r="AD116" i="65" s="1"/>
  <c r="G270" i="56"/>
  <c r="F375" i="56"/>
  <c r="F71" i="53"/>
  <c r="G369" i="56"/>
  <c r="O64" i="67"/>
  <c r="Q64" i="67" s="1"/>
  <c r="P64" i="67"/>
  <c r="G441" i="56"/>
  <c r="O136" i="67"/>
  <c r="Q136" i="67" s="1"/>
  <c r="P136" i="67"/>
  <c r="AC86" i="67"/>
  <c r="S86" i="67"/>
  <c r="F424" i="56"/>
  <c r="F120" i="53"/>
  <c r="AC45" i="67"/>
  <c r="S45" i="67"/>
  <c r="AC132" i="67"/>
  <c r="S132" i="67"/>
  <c r="Q110" i="65"/>
  <c r="R110" i="65"/>
  <c r="AD110" i="65" s="1"/>
  <c r="G264" i="56"/>
  <c r="AC129" i="67"/>
  <c r="S129" i="67"/>
  <c r="AB100" i="67"/>
  <c r="R100" i="67"/>
  <c r="AD122" i="67"/>
  <c r="T122" i="67"/>
  <c r="AC22" i="67"/>
  <c r="S22" i="67"/>
  <c r="G413" i="56"/>
  <c r="O108" i="67"/>
  <c r="Q108" i="67" s="1"/>
  <c r="P108" i="67"/>
  <c r="Q112" i="65"/>
  <c r="R112" i="65"/>
  <c r="AD112" i="65" s="1"/>
  <c r="G266" i="56"/>
  <c r="R144" i="65"/>
  <c r="AD144" i="65" s="1"/>
  <c r="Q144" i="65"/>
  <c r="G298" i="56"/>
  <c r="AC144" i="67"/>
  <c r="S144" i="67"/>
  <c r="AC148" i="67"/>
  <c r="S148" i="67"/>
  <c r="AD134" i="67"/>
  <c r="T134" i="67"/>
  <c r="AB14" i="67"/>
  <c r="R14" i="67"/>
  <c r="G56" i="56"/>
  <c r="Q54" i="63"/>
  <c r="R54" i="63"/>
  <c r="AD54" i="63" s="1"/>
  <c r="Q103" i="65"/>
  <c r="G257" i="56"/>
  <c r="R103" i="65"/>
  <c r="AD103" i="65" s="1"/>
  <c r="Q139" i="65"/>
  <c r="G293" i="56"/>
  <c r="R139" i="65"/>
  <c r="AD139" i="65" s="1"/>
  <c r="Q15" i="65"/>
  <c r="G169" i="56"/>
  <c r="R15" i="65"/>
  <c r="AD15" i="65" s="1"/>
  <c r="G159" i="56"/>
  <c r="Q5" i="65"/>
  <c r="R5" i="65"/>
  <c r="AD5" i="65" s="1"/>
  <c r="G445" i="56"/>
  <c r="P140" i="67"/>
  <c r="O140" i="67"/>
  <c r="Q140" i="67" s="1"/>
  <c r="AB72" i="67"/>
  <c r="R72" i="67"/>
  <c r="G72" i="56"/>
  <c r="R70" i="63"/>
  <c r="AD70" i="63" s="1"/>
  <c r="Q70" i="63"/>
  <c r="AB86" i="67"/>
  <c r="R86" i="67"/>
  <c r="Q119" i="63"/>
  <c r="G121" i="56"/>
  <c r="R119" i="63"/>
  <c r="AD119" i="63" s="1"/>
  <c r="G330" i="56"/>
  <c r="P25" i="67"/>
  <c r="O25" i="67"/>
  <c r="Q25" i="67" s="1"/>
  <c r="AC131" i="67"/>
  <c r="S131" i="67"/>
  <c r="AB132" i="67"/>
  <c r="R132" i="67"/>
  <c r="AC100" i="67"/>
  <c r="S100" i="67"/>
  <c r="AB22" i="67"/>
  <c r="R22" i="67"/>
  <c r="G197" i="56"/>
  <c r="Q43" i="65"/>
  <c r="R43" i="65"/>
  <c r="AD43" i="65" s="1"/>
  <c r="R106" i="65"/>
  <c r="AD106" i="65" s="1"/>
  <c r="Q106" i="65"/>
  <c r="G260" i="56"/>
  <c r="G325" i="56"/>
  <c r="P20" i="67"/>
  <c r="O20" i="67"/>
  <c r="Q20" i="67" s="1"/>
  <c r="AC53" i="67"/>
  <c r="S53" i="67"/>
  <c r="Q49" i="65"/>
  <c r="R49" i="65"/>
  <c r="AD49" i="65" s="1"/>
  <c r="G203" i="56"/>
  <c r="AD73" i="67"/>
  <c r="T73" i="67"/>
  <c r="Q119" i="65"/>
  <c r="G273" i="56"/>
  <c r="R119" i="65"/>
  <c r="AD119" i="65" s="1"/>
  <c r="AB88" i="67"/>
  <c r="R88" i="67"/>
  <c r="G234" i="56"/>
  <c r="R80" i="65"/>
  <c r="AD80" i="65" s="1"/>
  <c r="Q80" i="65"/>
  <c r="G175" i="56"/>
  <c r="Q21" i="65"/>
  <c r="R21" i="65"/>
  <c r="AD21" i="65" s="1"/>
  <c r="Q95" i="65"/>
  <c r="G249" i="56"/>
  <c r="R95" i="65"/>
  <c r="AD95" i="65" s="1"/>
  <c r="AD57" i="67"/>
  <c r="T57" i="67"/>
  <c r="R8" i="65"/>
  <c r="AD8" i="65" s="1"/>
  <c r="G162" i="56"/>
  <c r="Q8" i="65"/>
  <c r="Q37" i="65"/>
  <c r="R37" i="65"/>
  <c r="AD37" i="65" s="1"/>
  <c r="G191" i="56"/>
  <c r="AC72" i="67"/>
  <c r="S72" i="67"/>
  <c r="F387" i="56"/>
  <c r="F83" i="53"/>
  <c r="G401" i="56"/>
  <c r="O96" i="67"/>
  <c r="Q96" i="67" s="1"/>
  <c r="P96" i="67"/>
  <c r="AB131" i="67"/>
  <c r="R131" i="67"/>
  <c r="Q18" i="65"/>
  <c r="G172" i="56"/>
  <c r="R18" i="65"/>
  <c r="AD18" i="65" s="1"/>
  <c r="AB53" i="67"/>
  <c r="R53" i="67"/>
  <c r="Q147" i="65"/>
  <c r="G301" i="56"/>
  <c r="R147" i="65"/>
  <c r="AD147" i="65" s="1"/>
  <c r="AB42" i="67"/>
  <c r="R42" i="67"/>
  <c r="AC44" i="67"/>
  <c r="S44" i="67"/>
  <c r="G384" i="56"/>
  <c r="P79" i="67"/>
  <c r="O79" i="67"/>
  <c r="Q79" i="67" s="1"/>
  <c r="AB37" i="67"/>
  <c r="R37" i="67"/>
  <c r="AC138" i="67"/>
  <c r="S138" i="67"/>
  <c r="Q100" i="65"/>
  <c r="G254" i="56"/>
  <c r="R100" i="65"/>
  <c r="AD100" i="65" s="1"/>
  <c r="AC88" i="67"/>
  <c r="S88" i="67"/>
  <c r="G321" i="56"/>
  <c r="O16" i="67"/>
  <c r="Q16" i="67" s="1"/>
  <c r="P16" i="67"/>
  <c r="AC128" i="67"/>
  <c r="S128" i="67"/>
  <c r="Q93" i="65"/>
  <c r="G247" i="56"/>
  <c r="R93" i="65"/>
  <c r="AD93" i="65" s="1"/>
  <c r="R55" i="65"/>
  <c r="AD55" i="65" s="1"/>
  <c r="Q55" i="65"/>
  <c r="G209" i="56"/>
  <c r="AD91" i="67"/>
  <c r="T91" i="67"/>
  <c r="Q113" i="65"/>
  <c r="G267" i="56"/>
  <c r="R113" i="65"/>
  <c r="AD113" i="65" s="1"/>
  <c r="G344" i="56"/>
  <c r="O39" i="67"/>
  <c r="Q39" i="67" s="1"/>
  <c r="P39" i="67"/>
  <c r="G84" i="56"/>
  <c r="R82" i="63"/>
  <c r="AD82" i="63" s="1"/>
  <c r="Q82" i="63"/>
  <c r="Q125" i="65"/>
  <c r="G279" i="56"/>
  <c r="R125" i="65"/>
  <c r="AD125" i="65" s="1"/>
  <c r="Q33" i="65"/>
  <c r="R33" i="65"/>
  <c r="AD33" i="65" s="1"/>
  <c r="G187" i="56"/>
  <c r="AC83" i="67"/>
  <c r="S83" i="67"/>
  <c r="R89" i="65"/>
  <c r="AD89" i="65" s="1"/>
  <c r="Q89" i="65"/>
  <c r="G243" i="56"/>
  <c r="G314" i="56"/>
  <c r="O9" i="67"/>
  <c r="Q9" i="67" s="1"/>
  <c r="P9" i="67"/>
  <c r="Q75" i="65"/>
  <c r="R75" i="65"/>
  <c r="AD75" i="65" s="1"/>
  <c r="G229" i="56"/>
  <c r="Q108" i="65"/>
  <c r="G262" i="56"/>
  <c r="R108" i="65"/>
  <c r="AD108" i="65" s="1"/>
  <c r="R23" i="65"/>
  <c r="AD23" i="65" s="1"/>
  <c r="Q23" i="65"/>
  <c r="G177" i="56"/>
  <c r="R78" i="65"/>
  <c r="AD78" i="65" s="1"/>
  <c r="Q78" i="65"/>
  <c r="G232" i="56"/>
  <c r="R134" i="65"/>
  <c r="AD134" i="65" s="1"/>
  <c r="Q134" i="65"/>
  <c r="G288" i="56"/>
  <c r="Q65" i="65"/>
  <c r="R65" i="65"/>
  <c r="AD65" i="65" s="1"/>
  <c r="G219" i="56"/>
  <c r="G380" i="56"/>
  <c r="O75" i="67"/>
  <c r="Q75" i="67" s="1"/>
  <c r="P75" i="67"/>
  <c r="R102" i="65"/>
  <c r="AD102" i="65" s="1"/>
  <c r="Q102" i="65"/>
  <c r="G256" i="56"/>
  <c r="R48" i="65"/>
  <c r="AD48" i="65" s="1"/>
  <c r="G202" i="56"/>
  <c r="Q48" i="65"/>
  <c r="G200" i="56"/>
  <c r="Q46" i="65"/>
  <c r="R46" i="65"/>
  <c r="AD46" i="65" s="1"/>
  <c r="AC127" i="67"/>
  <c r="S127" i="67"/>
  <c r="AC26" i="67"/>
  <c r="S26" i="67"/>
  <c r="Q74" i="65"/>
  <c r="R74" i="65"/>
  <c r="AD74" i="65" s="1"/>
  <c r="G228" i="56"/>
  <c r="AB142" i="67"/>
  <c r="R142" i="67"/>
  <c r="AD115" i="67"/>
  <c r="T115" i="67"/>
  <c r="AB83" i="67"/>
  <c r="R83" i="67"/>
  <c r="Q122" i="65"/>
  <c r="G276" i="56"/>
  <c r="R122" i="65"/>
  <c r="AD122" i="65" s="1"/>
  <c r="G452" i="56"/>
  <c r="O147" i="67"/>
  <c r="Q147" i="67" s="1"/>
  <c r="P147" i="67"/>
  <c r="Q140" i="65"/>
  <c r="G294" i="56"/>
  <c r="R140" i="65"/>
  <c r="AD140" i="65" s="1"/>
  <c r="G389" i="56"/>
  <c r="O84" i="67"/>
  <c r="Q84" i="67" s="1"/>
  <c r="P84" i="67"/>
  <c r="Q101" i="65"/>
  <c r="R101" i="65"/>
  <c r="AD101" i="65" s="1"/>
  <c r="G255" i="56"/>
  <c r="R9" i="65"/>
  <c r="AD9" i="65" s="1"/>
  <c r="Q9" i="65"/>
  <c r="G163" i="56"/>
  <c r="G341" i="56"/>
  <c r="P36" i="67"/>
  <c r="O36" i="67"/>
  <c r="Q36" i="67" s="1"/>
  <c r="R88" i="65"/>
  <c r="AD88" i="65" s="1"/>
  <c r="Q88" i="65"/>
  <c r="G242" i="56"/>
  <c r="Q98" i="65"/>
  <c r="G252" i="56"/>
  <c r="R98" i="65"/>
  <c r="AD98" i="65" s="1"/>
  <c r="Q104" i="65"/>
  <c r="R104" i="65"/>
  <c r="AD104" i="65" s="1"/>
  <c r="G258" i="56"/>
  <c r="Q69" i="65"/>
  <c r="G223" i="56"/>
  <c r="R69" i="65"/>
  <c r="AD69" i="65" s="1"/>
  <c r="AC37" i="67"/>
  <c r="S37" i="67"/>
  <c r="AB138" i="67"/>
  <c r="R138" i="67"/>
  <c r="G322" i="56"/>
  <c r="O17" i="67"/>
  <c r="Q17" i="67" s="1"/>
  <c r="P17" i="67"/>
  <c r="Q54" i="65"/>
  <c r="G208" i="56"/>
  <c r="R54" i="65"/>
  <c r="AD54" i="65" s="1"/>
  <c r="R51" i="65"/>
  <c r="AD51" i="65" s="1"/>
  <c r="Q51" i="65"/>
  <c r="G205" i="56"/>
  <c r="Q145" i="65"/>
  <c r="G299" i="56"/>
  <c r="R145" i="65"/>
  <c r="AD145" i="65" s="1"/>
  <c r="AE57" i="67"/>
  <c r="U57" i="67"/>
  <c r="AB127" i="67"/>
  <c r="R127" i="67"/>
  <c r="G414" i="56"/>
  <c r="P109" i="67"/>
  <c r="O109" i="67"/>
  <c r="Q109" i="67" s="1"/>
  <c r="AC61" i="67"/>
  <c r="S61" i="67"/>
  <c r="G376" i="56"/>
  <c r="O71" i="67"/>
  <c r="Q71" i="67" s="1"/>
  <c r="P71" i="67"/>
  <c r="AB26" i="67"/>
  <c r="R26" i="67"/>
  <c r="Q44" i="65"/>
  <c r="G198" i="56"/>
  <c r="R44" i="65"/>
  <c r="AD44" i="65" s="1"/>
  <c r="Q111" i="65"/>
  <c r="G265" i="56"/>
  <c r="R111" i="65"/>
  <c r="AD111" i="65" s="1"/>
  <c r="AC142" i="67"/>
  <c r="S142" i="67"/>
  <c r="AC113" i="67"/>
  <c r="S113" i="67"/>
  <c r="F403" i="56"/>
  <c r="F99" i="53"/>
  <c r="F417" i="56"/>
  <c r="F113" i="53"/>
  <c r="G5" i="56"/>
  <c r="Q19" i="65"/>
  <c r="R19" i="65"/>
  <c r="AD19" i="65" s="1"/>
  <c r="G173" i="56"/>
  <c r="AC122" i="67"/>
  <c r="S122" i="67"/>
  <c r="AC116" i="67"/>
  <c r="S116" i="67"/>
  <c r="F411" i="56"/>
  <c r="F107" i="53"/>
  <c r="AC4" i="67"/>
  <c r="S4" i="67"/>
  <c r="AC125" i="67"/>
  <c r="S125" i="67"/>
  <c r="AB65" i="67"/>
  <c r="R65" i="67"/>
  <c r="G435" i="56"/>
  <c r="O130" i="67"/>
  <c r="Q130" i="67" s="1"/>
  <c r="P130" i="67"/>
  <c r="Q129" i="65"/>
  <c r="G283" i="56"/>
  <c r="R129" i="65"/>
  <c r="AD129" i="65" s="1"/>
  <c r="G440" i="56"/>
  <c r="O135" i="67"/>
  <c r="Q135" i="67" s="1"/>
  <c r="P135" i="67"/>
  <c r="AB61" i="67"/>
  <c r="R61" i="67"/>
  <c r="AD78" i="67"/>
  <c r="T78" i="67"/>
  <c r="G332" i="56"/>
  <c r="O27" i="67"/>
  <c r="Q27" i="67" s="1"/>
  <c r="P27" i="67"/>
  <c r="AB113" i="67"/>
  <c r="R113" i="67"/>
  <c r="G100" i="56"/>
  <c r="R98" i="63"/>
  <c r="AD98" i="63" s="1"/>
  <c r="Q98" i="63"/>
  <c r="R6" i="65"/>
  <c r="AD6" i="65" s="1"/>
  <c r="Q6" i="65"/>
  <c r="G160" i="56"/>
  <c r="G114" i="56"/>
  <c r="R112" i="63"/>
  <c r="AD112" i="63" s="1"/>
  <c r="Q112" i="63"/>
  <c r="Q123" i="65"/>
  <c r="G277" i="56"/>
  <c r="R123" i="65"/>
  <c r="AD123" i="65" s="1"/>
  <c r="Q64" i="65"/>
  <c r="G218" i="56"/>
  <c r="R64" i="65"/>
  <c r="AD64" i="65" s="1"/>
  <c r="G382" i="56"/>
  <c r="P77" i="67"/>
  <c r="O77" i="67"/>
  <c r="Q77" i="67" s="1"/>
  <c r="Q17" i="65"/>
  <c r="G171" i="56"/>
  <c r="R17" i="65"/>
  <c r="AD17" i="65" s="1"/>
  <c r="AD114" i="67"/>
  <c r="T114" i="67"/>
  <c r="AB116" i="67"/>
  <c r="R116" i="67"/>
  <c r="G108" i="56"/>
  <c r="Q106" i="63"/>
  <c r="R106" i="63"/>
  <c r="AD106" i="63" s="1"/>
  <c r="AB4" i="67"/>
  <c r="R4" i="67"/>
  <c r="AB125" i="67"/>
  <c r="R125" i="67"/>
  <c r="AC65" i="67"/>
  <c r="S65" i="67"/>
  <c r="R58" i="65"/>
  <c r="AD58" i="65" s="1"/>
  <c r="Q58" i="65"/>
  <c r="G212" i="56"/>
  <c r="AB33" i="67"/>
  <c r="R33" i="67"/>
  <c r="G174" i="56"/>
  <c r="Q20" i="65"/>
  <c r="R20" i="65"/>
  <c r="AD20" i="65" s="1"/>
  <c r="Q10" i="65"/>
  <c r="R10" i="65"/>
  <c r="AD10" i="65" s="1"/>
  <c r="G164" i="56"/>
  <c r="Q3" i="65"/>
  <c r="G157" i="56"/>
  <c r="R3" i="65"/>
  <c r="AD3" i="65" s="1"/>
  <c r="AC104" i="67"/>
  <c r="S104" i="67"/>
  <c r="Q132" i="65"/>
  <c r="R132" i="65"/>
  <c r="AD132" i="65" s="1"/>
  <c r="G286" i="56"/>
  <c r="Q87" i="65"/>
  <c r="G241" i="56"/>
  <c r="R87" i="65"/>
  <c r="AD87" i="65" s="1"/>
  <c r="G454" i="56"/>
  <c r="O149" i="67"/>
  <c r="Q149" i="67" s="1"/>
  <c r="P149" i="67"/>
  <c r="Q26" i="65"/>
  <c r="G180" i="56"/>
  <c r="R26" i="65"/>
  <c r="AD26" i="65" s="1"/>
  <c r="AD89" i="67"/>
  <c r="T89" i="67"/>
  <c r="Q57" i="65"/>
  <c r="G211" i="56"/>
  <c r="R57" i="65"/>
  <c r="AD57" i="65" s="1"/>
  <c r="R99" i="65"/>
  <c r="AD99" i="65" s="1"/>
  <c r="Q99" i="65"/>
  <c r="G253" i="56"/>
  <c r="F4" i="53"/>
  <c r="F308" i="56"/>
  <c r="F431" i="56"/>
  <c r="F127" i="53"/>
  <c r="AB67" i="67"/>
  <c r="R67" i="67"/>
  <c r="G446" i="56"/>
  <c r="O141" i="67"/>
  <c r="Q141" i="67" s="1"/>
  <c r="P141" i="67"/>
  <c r="G167" i="56"/>
  <c r="Q13" i="65"/>
  <c r="R13" i="65"/>
  <c r="AD13" i="65" s="1"/>
  <c r="Q135" i="65"/>
  <c r="R135" i="65"/>
  <c r="AD135" i="65" s="1"/>
  <c r="G289" i="56"/>
  <c r="AC33" i="67"/>
  <c r="S33" i="67"/>
  <c r="R11" i="65"/>
  <c r="AD11" i="65" s="1"/>
  <c r="Q11" i="65"/>
  <c r="G165" i="56"/>
  <c r="Q35" i="65"/>
  <c r="G189" i="56"/>
  <c r="R35" i="65"/>
  <c r="AD35" i="65" s="1"/>
  <c r="R53" i="65"/>
  <c r="AD53" i="65" s="1"/>
  <c r="G207" i="56"/>
  <c r="Q53" i="65"/>
  <c r="AC56" i="67"/>
  <c r="S56" i="67"/>
  <c r="Q68" i="65"/>
  <c r="R68" i="65"/>
  <c r="AD68" i="65" s="1"/>
  <c r="G222" i="56"/>
  <c r="Q31" i="65"/>
  <c r="G185" i="56"/>
  <c r="R31" i="65"/>
  <c r="AD31" i="65" s="1"/>
  <c r="G333" i="56"/>
  <c r="O28" i="67"/>
  <c r="Q28" i="67" s="1"/>
  <c r="P28" i="67"/>
  <c r="AC124" i="67"/>
  <c r="S124" i="67"/>
  <c r="AC49" i="67"/>
  <c r="S49" i="67"/>
  <c r="AB50" i="67"/>
  <c r="R50" i="67"/>
  <c r="Q36" i="65"/>
  <c r="G190" i="56"/>
  <c r="R36" i="65"/>
  <c r="AD36" i="65" s="1"/>
  <c r="AC94" i="67"/>
  <c r="S94" i="67"/>
  <c r="AB56" i="67"/>
  <c r="R56" i="67"/>
  <c r="Q32" i="65"/>
  <c r="G186" i="56"/>
  <c r="R32" i="65"/>
  <c r="AD32" i="65" s="1"/>
  <c r="Q82" i="65"/>
  <c r="R82" i="65"/>
  <c r="AD82" i="65" s="1"/>
  <c r="G236" i="56"/>
  <c r="F392" i="56"/>
  <c r="F88" i="53"/>
  <c r="AB124" i="67"/>
  <c r="R124" i="67"/>
  <c r="AB49" i="67"/>
  <c r="R49" i="67"/>
  <c r="R127" i="65"/>
  <c r="AD127" i="65" s="1"/>
  <c r="Q127" i="65"/>
  <c r="G281" i="56"/>
  <c r="AD143" i="67"/>
  <c r="T143" i="67"/>
  <c r="Q16" i="65"/>
  <c r="G170" i="56"/>
  <c r="R16" i="65"/>
  <c r="AD16" i="65" s="1"/>
  <c r="AB76" i="67"/>
  <c r="R76" i="67"/>
  <c r="Q34" i="65"/>
  <c r="G188" i="56"/>
  <c r="R34" i="65"/>
  <c r="AD34" i="65" s="1"/>
  <c r="R63" i="65"/>
  <c r="AD63" i="65" s="1"/>
  <c r="Q63" i="65"/>
  <c r="G217" i="56"/>
  <c r="AC13" i="67"/>
  <c r="S13" i="67"/>
  <c r="G128" i="56"/>
  <c r="R126" i="63"/>
  <c r="AD126" i="63" s="1"/>
  <c r="Q126" i="63"/>
  <c r="AD18" i="67"/>
  <c r="T18" i="67"/>
  <c r="G356" i="56"/>
  <c r="P51" i="67"/>
  <c r="O51" i="67"/>
  <c r="Q51" i="67" s="1"/>
  <c r="AC67" i="67"/>
  <c r="S67" i="67"/>
  <c r="AC62" i="67"/>
  <c r="S62" i="67"/>
  <c r="R138" i="65"/>
  <c r="AD138" i="65" s="1"/>
  <c r="Q138" i="65"/>
  <c r="G292" i="56"/>
  <c r="Q130" i="65"/>
  <c r="G284" i="56"/>
  <c r="R130" i="65"/>
  <c r="AD130" i="65" s="1"/>
  <c r="Q38" i="65"/>
  <c r="G192" i="56"/>
  <c r="R38" i="65"/>
  <c r="AD38" i="65" s="1"/>
  <c r="Q120" i="65"/>
  <c r="R120" i="65"/>
  <c r="AD120" i="65" s="1"/>
  <c r="G274" i="56"/>
  <c r="AB80" i="67"/>
  <c r="R80" i="67"/>
  <c r="R14" i="65"/>
  <c r="AD14" i="65" s="1"/>
  <c r="Q14" i="65"/>
  <c r="G168" i="56"/>
  <c r="Q114" i="65"/>
  <c r="G268" i="56"/>
  <c r="R114" i="65"/>
  <c r="AD114" i="65" s="1"/>
  <c r="AB104" i="67"/>
  <c r="R104" i="67"/>
  <c r="Q84" i="65"/>
  <c r="R84" i="65"/>
  <c r="AD84" i="65" s="1"/>
  <c r="G238" i="56"/>
  <c r="G408" i="56"/>
  <c r="O103" i="67"/>
  <c r="Q103" i="67" s="1"/>
  <c r="P103" i="67"/>
  <c r="AD68" i="67"/>
  <c r="T68" i="67"/>
  <c r="F311" i="56"/>
  <c r="F7" i="53"/>
  <c r="Q94" i="65"/>
  <c r="G248" i="56"/>
  <c r="R94" i="65"/>
  <c r="AD94" i="65" s="1"/>
  <c r="G89" i="56"/>
  <c r="Q87" i="63"/>
  <c r="R87" i="63"/>
  <c r="AD87" i="63" s="1"/>
  <c r="AB46" i="67"/>
  <c r="R46" i="67"/>
  <c r="R71" i="65"/>
  <c r="AD71" i="65" s="1"/>
  <c r="Q71" i="65"/>
  <c r="G225" i="56"/>
  <c r="G337" i="56"/>
  <c r="P32" i="67"/>
  <c r="O32" i="67"/>
  <c r="Q32" i="67" s="1"/>
  <c r="G410" i="56"/>
  <c r="O105" i="67"/>
  <c r="Q105" i="67" s="1"/>
  <c r="P105" i="67"/>
  <c r="Q107" i="65"/>
  <c r="R107" i="65"/>
  <c r="AD107" i="65" s="1"/>
  <c r="G261" i="56"/>
  <c r="Q121" i="65"/>
  <c r="G275" i="56"/>
  <c r="R121" i="65"/>
  <c r="AD121" i="65" s="1"/>
  <c r="AB52" i="67"/>
  <c r="R52" i="67"/>
  <c r="Q50" i="65"/>
  <c r="G204" i="56"/>
  <c r="R50" i="65"/>
  <c r="AD50" i="65" s="1"/>
  <c r="AC76" i="67"/>
  <c r="S76" i="67"/>
  <c r="F386" i="56"/>
  <c r="F82" i="53"/>
  <c r="G397" i="56"/>
  <c r="O92" i="67"/>
  <c r="Q92" i="67" s="1"/>
  <c r="P92" i="67"/>
  <c r="Q91" i="65"/>
  <c r="G245" i="56"/>
  <c r="R91" i="65"/>
  <c r="AD91" i="65" s="1"/>
  <c r="G364" i="56"/>
  <c r="P59" i="67"/>
  <c r="O59" i="67"/>
  <c r="Q59" i="67" s="1"/>
  <c r="AB62" i="67"/>
  <c r="R62" i="67"/>
  <c r="Q83" i="65"/>
  <c r="R83" i="65"/>
  <c r="AD83" i="65" s="1"/>
  <c r="G237" i="56"/>
  <c r="F353" i="56"/>
  <c r="F49" i="53"/>
  <c r="AC80" i="67"/>
  <c r="S80" i="67"/>
  <c r="Q22" i="65"/>
  <c r="G176" i="56"/>
  <c r="R22" i="65"/>
  <c r="AD22" i="65" s="1"/>
  <c r="Q77" i="65"/>
  <c r="R77" i="65"/>
  <c r="AD77" i="65" s="1"/>
  <c r="G231" i="56"/>
  <c r="G300" i="56"/>
  <c r="Q146" i="65"/>
  <c r="R146" i="65"/>
  <c r="AD146" i="65" s="1"/>
  <c r="AC50" i="67"/>
  <c r="S50" i="67"/>
  <c r="AB94" i="67"/>
  <c r="R94" i="67"/>
  <c r="AC19" i="67"/>
  <c r="S19" i="67"/>
  <c r="Q6" i="63"/>
  <c r="G8" i="56"/>
  <c r="R6" i="63"/>
  <c r="AB19" i="67"/>
  <c r="R19" i="67"/>
  <c r="Q109" i="65"/>
  <c r="G263" i="56"/>
  <c r="R109" i="65"/>
  <c r="AD109" i="65" s="1"/>
  <c r="Q39" i="65"/>
  <c r="G193" i="56"/>
  <c r="R39" i="65"/>
  <c r="AD39" i="65" s="1"/>
  <c r="Q73" i="65"/>
  <c r="G227" i="56"/>
  <c r="R73" i="65"/>
  <c r="AD73" i="65" s="1"/>
  <c r="AC46" i="67"/>
  <c r="S46" i="67"/>
  <c r="AC42" i="67"/>
  <c r="S42" i="67"/>
  <c r="G244" i="56"/>
  <c r="Q90" i="65"/>
  <c r="R90" i="65"/>
  <c r="AD90" i="65" s="1"/>
  <c r="Q70" i="65"/>
  <c r="R70" i="65"/>
  <c r="AD70" i="65" s="1"/>
  <c r="G224" i="56"/>
  <c r="G214" i="56"/>
  <c r="Q60" i="65"/>
  <c r="R60" i="65"/>
  <c r="AD60" i="65" s="1"/>
  <c r="Q45" i="65"/>
  <c r="R45" i="65"/>
  <c r="AD45" i="65" s="1"/>
  <c r="G199" i="56"/>
  <c r="AC52" i="67"/>
  <c r="S52" i="67"/>
  <c r="G83" i="56"/>
  <c r="Q81" i="63"/>
  <c r="R81" i="63"/>
  <c r="AD81" i="63" s="1"/>
  <c r="R76" i="65"/>
  <c r="AD76" i="65" s="1"/>
  <c r="Q76" i="65"/>
  <c r="G230" i="56"/>
  <c r="AC117" i="67"/>
  <c r="S117" i="67"/>
  <c r="G379" i="56"/>
  <c r="O74" i="67"/>
  <c r="Q74" i="67" s="1"/>
  <c r="P74" i="67"/>
  <c r="Q97" i="65"/>
  <c r="R97" i="65"/>
  <c r="AD97" i="65" s="1"/>
  <c r="G251" i="56"/>
  <c r="G312" i="56"/>
  <c r="O7" i="67"/>
  <c r="Q7" i="67" s="1"/>
  <c r="P7" i="67"/>
  <c r="AC99" i="67"/>
  <c r="S99" i="67"/>
  <c r="AC21" i="67"/>
  <c r="S21" i="67"/>
  <c r="R48" i="63"/>
  <c r="AD48" i="63" s="1"/>
  <c r="G50" i="56"/>
  <c r="Q48" i="63"/>
  <c r="G412" i="56"/>
  <c r="O107" i="67"/>
  <c r="Q107" i="67" s="1"/>
  <c r="P107" i="67"/>
  <c r="AB117" i="67"/>
  <c r="R117" i="67"/>
  <c r="G415" i="56"/>
  <c r="P110" i="67"/>
  <c r="O110" i="67"/>
  <c r="Q110" i="67" s="1"/>
  <c r="AB99" i="67"/>
  <c r="R99" i="67"/>
  <c r="Q85" i="65"/>
  <c r="G239" i="56"/>
  <c r="R85" i="65"/>
  <c r="AD85" i="65" s="1"/>
  <c r="Q47" i="65"/>
  <c r="R47" i="65"/>
  <c r="AD47" i="65" s="1"/>
  <c r="G201" i="56"/>
  <c r="Q28" i="65"/>
  <c r="G182" i="56"/>
  <c r="R28" i="65"/>
  <c r="AD28" i="65" s="1"/>
  <c r="G363" i="56"/>
  <c r="O58" i="67"/>
  <c r="Q58" i="67" s="1"/>
  <c r="P58" i="67"/>
  <c r="AC34" i="67"/>
  <c r="S34" i="67"/>
  <c r="F365" i="56"/>
  <c r="F61" i="53"/>
  <c r="AC78" i="67"/>
  <c r="S78" i="67"/>
  <c r="G335" i="56"/>
  <c r="O30" i="67"/>
  <c r="Q30" i="67" s="1"/>
  <c r="P30" i="67"/>
  <c r="AB69" i="67"/>
  <c r="R69" i="67"/>
  <c r="AB133" i="67"/>
  <c r="R133" i="67"/>
  <c r="Q81" i="65"/>
  <c r="G235" i="56"/>
  <c r="R81" i="65"/>
  <c r="AD81" i="65" s="1"/>
  <c r="Q96" i="65"/>
  <c r="G250" i="56"/>
  <c r="R96" i="65"/>
  <c r="AD96" i="65" s="1"/>
  <c r="G259" i="56"/>
  <c r="Q105" i="65"/>
  <c r="R105" i="65"/>
  <c r="AD105" i="65" s="1"/>
  <c r="AC43" i="67"/>
  <c r="S43" i="67"/>
  <c r="F313" i="56"/>
  <c r="F9" i="53"/>
  <c r="AD13" i="67"/>
  <c r="T13" i="67"/>
  <c r="AB29" i="67"/>
  <c r="R29" i="67"/>
  <c r="R149" i="65"/>
  <c r="AD149" i="65" s="1"/>
  <c r="Q149" i="65"/>
  <c r="G303" i="56"/>
  <c r="G402" i="56"/>
  <c r="O97" i="67"/>
  <c r="Q97" i="67" s="1"/>
  <c r="P97" i="67"/>
  <c r="G183" i="56"/>
  <c r="Q29" i="65"/>
  <c r="R29" i="65"/>
  <c r="AD29" i="65" s="1"/>
  <c r="G181" i="56"/>
  <c r="Q27" i="65"/>
  <c r="R27" i="65"/>
  <c r="AD27" i="65" s="1"/>
  <c r="G407" i="56"/>
  <c r="O102" i="67"/>
  <c r="Q102" i="67" s="1"/>
  <c r="P102" i="67"/>
  <c r="Q131" i="65"/>
  <c r="G285" i="56"/>
  <c r="R131" i="65"/>
  <c r="AD131" i="65" s="1"/>
  <c r="F336" i="56"/>
  <c r="F32" i="53"/>
  <c r="AD128" i="67"/>
  <c r="T128" i="67"/>
  <c r="AB24" i="67"/>
  <c r="R24" i="67"/>
  <c r="Q67" i="65"/>
  <c r="G221" i="56"/>
  <c r="R67" i="65"/>
  <c r="AD67" i="65" s="1"/>
  <c r="Q60" i="63"/>
  <c r="G62" i="56"/>
  <c r="R60" i="63"/>
  <c r="AD60" i="63" s="1"/>
  <c r="Q42" i="65"/>
  <c r="G196" i="56"/>
  <c r="R42" i="65"/>
  <c r="AD42" i="65" s="1"/>
  <c r="Q133" i="65"/>
  <c r="R133" i="65"/>
  <c r="AD133" i="65" s="1"/>
  <c r="G287" i="56"/>
  <c r="G398" i="56"/>
  <c r="P93" i="67"/>
  <c r="O93" i="67"/>
  <c r="Q93" i="67" s="1"/>
  <c r="Q59" i="65"/>
  <c r="G213" i="56"/>
  <c r="R59" i="65"/>
  <c r="AD59" i="65" s="1"/>
  <c r="AC101" i="67"/>
  <c r="S101" i="67"/>
  <c r="AC69" i="67"/>
  <c r="S69" i="67"/>
  <c r="AC133" i="67"/>
  <c r="S133" i="67"/>
  <c r="AB23" i="67"/>
  <c r="R23" i="67"/>
  <c r="U89" i="67"/>
  <c r="AE89" i="67"/>
  <c r="AB43" i="67"/>
  <c r="R43" i="67"/>
  <c r="G10" i="56"/>
  <c r="Q8" i="63"/>
  <c r="R8" i="63"/>
  <c r="AB63" i="67"/>
  <c r="R63" i="67"/>
  <c r="AC29" i="67"/>
  <c r="S29" i="67"/>
  <c r="AD47" i="67"/>
  <c r="T47" i="67"/>
  <c r="AB35" i="67"/>
  <c r="R35" i="67"/>
  <c r="Q115" i="65"/>
  <c r="G269" i="56"/>
  <c r="R115" i="65"/>
  <c r="AD115" i="65" s="1"/>
  <c r="G343" i="56"/>
  <c r="P38" i="67"/>
  <c r="O38" i="67"/>
  <c r="Q38" i="67" s="1"/>
  <c r="AD21" i="67"/>
  <c r="T21" i="67"/>
  <c r="T44" i="67" l="1"/>
  <c r="U91" i="67"/>
  <c r="U114" i="67"/>
  <c r="U73" i="67"/>
  <c r="AR87" i="91"/>
  <c r="AR83" i="91"/>
  <c r="AR53" i="91"/>
  <c r="AR10" i="91"/>
  <c r="AR95" i="91"/>
  <c r="AR8" i="91"/>
  <c r="AR81" i="91"/>
  <c r="AR77" i="91"/>
  <c r="AR41" i="91"/>
  <c r="AR23" i="91"/>
  <c r="AR17" i="91"/>
  <c r="AR89" i="91"/>
  <c r="AR48" i="91"/>
  <c r="AR9" i="91"/>
  <c r="AR71" i="91"/>
  <c r="AR65" i="91"/>
  <c r="AR24" i="91"/>
  <c r="AR18" i="91"/>
  <c r="AR57" i="91"/>
  <c r="AR7" i="91"/>
  <c r="AR124" i="91"/>
  <c r="AR119" i="91"/>
  <c r="AR149" i="91"/>
  <c r="AR105" i="91"/>
  <c r="AR104" i="91"/>
  <c r="AR101" i="91"/>
  <c r="AR145" i="91"/>
  <c r="AR134" i="91"/>
  <c r="AR131" i="91"/>
  <c r="AR141" i="91"/>
  <c r="AR98" i="91"/>
  <c r="AR138" i="91"/>
  <c r="AR116" i="91"/>
  <c r="AR111" i="91"/>
  <c r="AR97" i="91"/>
  <c r="AR96" i="91"/>
  <c r="AR137" i="91"/>
  <c r="AR126" i="91"/>
  <c r="AR123" i="91"/>
  <c r="AR133" i="91"/>
  <c r="AR108" i="91"/>
  <c r="AR130" i="91"/>
  <c r="AR103" i="91"/>
  <c r="AR143" i="91"/>
  <c r="AR150" i="91"/>
  <c r="AR136" i="91"/>
  <c r="AR129" i="91"/>
  <c r="AR118" i="91"/>
  <c r="AR115" i="91"/>
  <c r="AR128" i="91"/>
  <c r="AR125" i="91"/>
  <c r="AR100" i="91"/>
  <c r="AR122" i="91"/>
  <c r="AR146" i="91"/>
  <c r="AR135" i="91"/>
  <c r="AR121" i="91"/>
  <c r="AR110" i="91"/>
  <c r="AR107" i="91"/>
  <c r="AR120" i="91"/>
  <c r="AR117" i="91"/>
  <c r="AR147" i="91"/>
  <c r="AR114" i="91"/>
  <c r="AR132" i="91"/>
  <c r="AR127" i="91"/>
  <c r="AR113" i="91"/>
  <c r="AR102" i="91"/>
  <c r="AR99" i="91"/>
  <c r="AR112" i="91"/>
  <c r="AR109" i="91"/>
  <c r="AR142" i="91"/>
  <c r="AR139" i="91"/>
  <c r="AR106" i="91"/>
  <c r="AR36" i="91"/>
  <c r="AR35" i="91"/>
  <c r="AR63" i="91"/>
  <c r="AR58" i="91"/>
  <c r="AR82" i="91"/>
  <c r="AR70" i="91"/>
  <c r="AR88" i="91"/>
  <c r="AR72" i="91"/>
  <c r="AR27" i="91"/>
  <c r="AR73" i="91"/>
  <c r="AR84" i="91"/>
  <c r="AR50" i="91"/>
  <c r="AR94" i="91"/>
  <c r="AR29" i="91"/>
  <c r="AR13" i="91"/>
  <c r="AR64" i="91"/>
  <c r="AR26" i="91"/>
  <c r="AR144" i="91"/>
  <c r="AR20" i="91"/>
  <c r="AR44" i="91"/>
  <c r="AR19" i="91"/>
  <c r="AR15" i="91"/>
  <c r="AR55" i="91"/>
  <c r="AR140" i="91"/>
  <c r="AR52" i="91"/>
  <c r="AR16" i="91"/>
  <c r="AR43" i="91"/>
  <c r="AR91" i="91"/>
  <c r="AR67" i="91"/>
  <c r="AR38" i="91"/>
  <c r="AR152" i="91"/>
  <c r="AR14" i="91"/>
  <c r="AR34" i="91"/>
  <c r="AR68" i="91"/>
  <c r="AR37" i="91"/>
  <c r="AR28" i="91"/>
  <c r="AR12" i="91"/>
  <c r="AR25" i="91"/>
  <c r="AR79" i="91"/>
  <c r="AR51" i="91"/>
  <c r="AR11" i="91"/>
  <c r="AR85" i="91"/>
  <c r="AR62" i="91"/>
  <c r="AR74" i="91"/>
  <c r="AR66" i="91"/>
  <c r="AR49" i="91"/>
  <c r="AR76" i="91"/>
  <c r="AR75" i="91"/>
  <c r="AR61" i="91"/>
  <c r="AR60" i="91"/>
  <c r="AR80" i="91"/>
  <c r="AR69" i="91"/>
  <c r="AR86" i="91"/>
  <c r="AR54" i="91"/>
  <c r="AR45" i="91"/>
  <c r="AR90" i="91"/>
  <c r="AR21" i="91"/>
  <c r="AR32" i="91"/>
  <c r="AR56" i="91"/>
  <c r="AR148" i="91"/>
  <c r="AR30" i="91"/>
  <c r="AR151" i="91"/>
  <c r="AR33" i="91"/>
  <c r="AR40" i="91"/>
  <c r="AR46" i="91"/>
  <c r="AR31" i="91"/>
  <c r="AR78" i="91"/>
  <c r="AR47" i="91"/>
  <c r="AR92" i="91"/>
  <c r="AR42" i="91"/>
  <c r="AR22" i="91"/>
  <c r="AR59" i="91"/>
  <c r="AR39" i="91"/>
  <c r="AR93" i="91"/>
  <c r="AR6" i="91"/>
  <c r="AQ80" i="91"/>
  <c r="AQ69" i="91"/>
  <c r="AQ95" i="91"/>
  <c r="AQ8" i="91"/>
  <c r="AQ81" i="91"/>
  <c r="AQ77" i="91"/>
  <c r="AQ41" i="91"/>
  <c r="AQ23" i="91"/>
  <c r="AQ17" i="91"/>
  <c r="AQ46" i="91"/>
  <c r="AQ87" i="91"/>
  <c r="AQ89" i="91"/>
  <c r="AQ48" i="91"/>
  <c r="AQ9" i="91"/>
  <c r="AQ71" i="91"/>
  <c r="AQ65" i="91"/>
  <c r="AQ24" i="91"/>
  <c r="AQ18" i="91"/>
  <c r="AQ79" i="91"/>
  <c r="AQ57" i="91"/>
  <c r="AQ7" i="91"/>
  <c r="AQ83" i="91"/>
  <c r="AQ53" i="91"/>
  <c r="AQ10" i="91"/>
  <c r="AQ136" i="91"/>
  <c r="AQ127" i="91"/>
  <c r="AQ115" i="91"/>
  <c r="AQ99" i="91"/>
  <c r="AQ102" i="91"/>
  <c r="AQ98" i="91"/>
  <c r="AQ113" i="91"/>
  <c r="AQ133" i="91"/>
  <c r="AQ108" i="91"/>
  <c r="AQ134" i="91"/>
  <c r="AQ59" i="91"/>
  <c r="AQ128" i="91"/>
  <c r="AQ119" i="91"/>
  <c r="AQ105" i="91"/>
  <c r="AQ125" i="91"/>
  <c r="AQ130" i="91"/>
  <c r="AQ100" i="91"/>
  <c r="AQ146" i="91"/>
  <c r="AQ120" i="91"/>
  <c r="AQ111" i="91"/>
  <c r="AQ140" i="91"/>
  <c r="AQ135" i="91"/>
  <c r="AQ131" i="91"/>
  <c r="AQ123" i="91"/>
  <c r="AQ97" i="91"/>
  <c r="AQ126" i="91"/>
  <c r="AQ117" i="91"/>
  <c r="AQ122" i="91"/>
  <c r="AQ137" i="91"/>
  <c r="AQ112" i="91"/>
  <c r="AQ103" i="91"/>
  <c r="AQ132" i="91"/>
  <c r="AQ139" i="91"/>
  <c r="AQ143" i="91"/>
  <c r="AQ118" i="91"/>
  <c r="AQ109" i="91"/>
  <c r="AQ114" i="91"/>
  <c r="AQ145" i="91"/>
  <c r="AQ129" i="91"/>
  <c r="AQ104" i="91"/>
  <c r="AQ124" i="91"/>
  <c r="AQ144" i="91"/>
  <c r="AQ150" i="91"/>
  <c r="AQ110" i="91"/>
  <c r="AQ101" i="91"/>
  <c r="AQ106" i="91"/>
  <c r="AQ138" i="91"/>
  <c r="AQ121" i="91"/>
  <c r="AQ96" i="91"/>
  <c r="AQ116" i="91"/>
  <c r="AQ107" i="91"/>
  <c r="AQ151" i="91"/>
  <c r="AQ31" i="91"/>
  <c r="AQ15" i="91"/>
  <c r="AQ90" i="91"/>
  <c r="AQ21" i="91"/>
  <c r="AQ94" i="91"/>
  <c r="AQ22" i="91"/>
  <c r="AQ19" i="91"/>
  <c r="AQ33" i="91"/>
  <c r="AQ36" i="91"/>
  <c r="AQ20" i="91"/>
  <c r="AQ78" i="91"/>
  <c r="AQ42" i="91"/>
  <c r="AQ62" i="91"/>
  <c r="AQ16" i="91"/>
  <c r="AQ63" i="91"/>
  <c r="AQ52" i="91"/>
  <c r="AQ75" i="91"/>
  <c r="AQ92" i="91"/>
  <c r="AQ27" i="91"/>
  <c r="AQ14" i="91"/>
  <c r="AQ38" i="91"/>
  <c r="AQ40" i="91"/>
  <c r="AQ76" i="91"/>
  <c r="AQ13" i="91"/>
  <c r="AQ12" i="91"/>
  <c r="AQ37" i="91"/>
  <c r="AQ68" i="91"/>
  <c r="AQ58" i="91"/>
  <c r="AQ70" i="91"/>
  <c r="AQ88" i="91"/>
  <c r="AQ72" i="91"/>
  <c r="AQ56" i="91"/>
  <c r="AQ44" i="91"/>
  <c r="AQ11" i="91"/>
  <c r="AQ51" i="91"/>
  <c r="AQ43" i="91"/>
  <c r="AQ84" i="91"/>
  <c r="AQ50" i="91"/>
  <c r="AQ49" i="91"/>
  <c r="AQ142" i="91"/>
  <c r="AQ64" i="91"/>
  <c r="AQ26" i="91"/>
  <c r="AQ55" i="91"/>
  <c r="AQ93" i="91"/>
  <c r="AQ34" i="91"/>
  <c r="AQ149" i="91"/>
  <c r="AQ141" i="91"/>
  <c r="AQ28" i="91"/>
  <c r="AQ152" i="91"/>
  <c r="AQ147" i="91"/>
  <c r="AQ148" i="91"/>
  <c r="AQ74" i="91"/>
  <c r="AQ47" i="91"/>
  <c r="AQ82" i="91"/>
  <c r="AQ86" i="91"/>
  <c r="AQ61" i="91"/>
  <c r="AQ25" i="91"/>
  <c r="AQ54" i="91"/>
  <c r="AQ45" i="91"/>
  <c r="AQ35" i="91"/>
  <c r="AQ85" i="91"/>
  <c r="AQ39" i="91"/>
  <c r="AQ30" i="91"/>
  <c r="AQ29" i="91"/>
  <c r="AQ60" i="91"/>
  <c r="AQ73" i="91"/>
  <c r="AQ66" i="91"/>
  <c r="AQ67" i="91"/>
  <c r="AQ32" i="91"/>
  <c r="AQ91" i="91"/>
  <c r="AQ6" i="91"/>
  <c r="AS24" i="91"/>
  <c r="AS57" i="91"/>
  <c r="AS87" i="91"/>
  <c r="AS83" i="91"/>
  <c r="AS7" i="91"/>
  <c r="AS69" i="91"/>
  <c r="AS53" i="91"/>
  <c r="AS10" i="91"/>
  <c r="AS80" i="91"/>
  <c r="AS65" i="91"/>
  <c r="AS95" i="91"/>
  <c r="AS8" i="91"/>
  <c r="AS81" i="91"/>
  <c r="AS77" i="91"/>
  <c r="AS41" i="91"/>
  <c r="AS23" i="91"/>
  <c r="AS17" i="91"/>
  <c r="AS79" i="91"/>
  <c r="AS89" i="91"/>
  <c r="AS48" i="91"/>
  <c r="AS9" i="91"/>
  <c r="AS71" i="91"/>
  <c r="AS18" i="91"/>
  <c r="AS121" i="91"/>
  <c r="AS112" i="91"/>
  <c r="AS117" i="91"/>
  <c r="AS142" i="91"/>
  <c r="AS132" i="91"/>
  <c r="AS107" i="91"/>
  <c r="AS98" i="91"/>
  <c r="AS127" i="91"/>
  <c r="AS102" i="91"/>
  <c r="AS144" i="91"/>
  <c r="AS113" i="91"/>
  <c r="AS104" i="91"/>
  <c r="AS109" i="91"/>
  <c r="AS124" i="91"/>
  <c r="AS99" i="91"/>
  <c r="AS119" i="91"/>
  <c r="AS139" i="91"/>
  <c r="AS130" i="91"/>
  <c r="AS138" i="91"/>
  <c r="AS105" i="91"/>
  <c r="AS96" i="91"/>
  <c r="AS101" i="91"/>
  <c r="AS116" i="91"/>
  <c r="AS111" i="91"/>
  <c r="AS131" i="91"/>
  <c r="AS122" i="91"/>
  <c r="AS97" i="91"/>
  <c r="AS148" i="91"/>
  <c r="AS126" i="91"/>
  <c r="AS141" i="91"/>
  <c r="AS110" i="91"/>
  <c r="AS108" i="91"/>
  <c r="AS128" i="91"/>
  <c r="AS133" i="91"/>
  <c r="AS103" i="91"/>
  <c r="AS123" i="91"/>
  <c r="AS114" i="91"/>
  <c r="AS143" i="91"/>
  <c r="AS150" i="91"/>
  <c r="AS146" i="91"/>
  <c r="AS100" i="91"/>
  <c r="AS129" i="91"/>
  <c r="AS120" i="91"/>
  <c r="AS125" i="91"/>
  <c r="AS147" i="91"/>
  <c r="AS140" i="91"/>
  <c r="AS115" i="91"/>
  <c r="AS106" i="91"/>
  <c r="AS135" i="91"/>
  <c r="AS137" i="91"/>
  <c r="AS149" i="91"/>
  <c r="AS47" i="91"/>
  <c r="AS27" i="91"/>
  <c r="AS55" i="91"/>
  <c r="AS56" i="91"/>
  <c r="AS67" i="91"/>
  <c r="AS52" i="91"/>
  <c r="AS44" i="91"/>
  <c r="AS35" i="91"/>
  <c r="AS34" i="91"/>
  <c r="AS91" i="91"/>
  <c r="AS40" i="91"/>
  <c r="AS38" i="91"/>
  <c r="AS43" i="91"/>
  <c r="AS152" i="91"/>
  <c r="AS59" i="91"/>
  <c r="AS25" i="91"/>
  <c r="AS134" i="91"/>
  <c r="AS118" i="91"/>
  <c r="AS68" i="91"/>
  <c r="AS85" i="91"/>
  <c r="AS145" i="91"/>
  <c r="AS28" i="91"/>
  <c r="AS49" i="91"/>
  <c r="AS20" i="91"/>
  <c r="AS51" i="91"/>
  <c r="AS19" i="91"/>
  <c r="AS66" i="91"/>
  <c r="AS11" i="91"/>
  <c r="AS82" i="91"/>
  <c r="AS136" i="91"/>
  <c r="AS16" i="91"/>
  <c r="AS74" i="91"/>
  <c r="AS15" i="91"/>
  <c r="AS13" i="91"/>
  <c r="AS21" i="91"/>
  <c r="AS32" i="91"/>
  <c r="AS72" i="91"/>
  <c r="AS39" i="91"/>
  <c r="AS14" i="91"/>
  <c r="AS61" i="91"/>
  <c r="AS33" i="91"/>
  <c r="AS75" i="91"/>
  <c r="AS76" i="91"/>
  <c r="AS54" i="91"/>
  <c r="AS12" i="91"/>
  <c r="AS45" i="91"/>
  <c r="AS93" i="91"/>
  <c r="AS78" i="91"/>
  <c r="AS88" i="91"/>
  <c r="AS30" i="91"/>
  <c r="AS92" i="91"/>
  <c r="AS73" i="91"/>
  <c r="AS42" i="91"/>
  <c r="AS62" i="91"/>
  <c r="AS29" i="91"/>
  <c r="AS31" i="91"/>
  <c r="AS46" i="91"/>
  <c r="AS86" i="91"/>
  <c r="AS151" i="91"/>
  <c r="AS63" i="91"/>
  <c r="AS58" i="91"/>
  <c r="AS37" i="91"/>
  <c r="AS22" i="91"/>
  <c r="AS94" i="91"/>
  <c r="AS90" i="91"/>
  <c r="AS60" i="91"/>
  <c r="AS36" i="91"/>
  <c r="AS84" i="91"/>
  <c r="AS50" i="91"/>
  <c r="AS70" i="91"/>
  <c r="AS64" i="91"/>
  <c r="AS26" i="91"/>
  <c r="AS6" i="91"/>
  <c r="AP95" i="91"/>
  <c r="AP8" i="91"/>
  <c r="AP72" i="91"/>
  <c r="AP77" i="91"/>
  <c r="AP71" i="91"/>
  <c r="AP41" i="91"/>
  <c r="AP23" i="91"/>
  <c r="AP17" i="91"/>
  <c r="AP81" i="91"/>
  <c r="AP89" i="91"/>
  <c r="AP48" i="91"/>
  <c r="AP9" i="91"/>
  <c r="AP94" i="91"/>
  <c r="AP87" i="91"/>
  <c r="AP65" i="91"/>
  <c r="AP24" i="91"/>
  <c r="AP18" i="91"/>
  <c r="AP57" i="91"/>
  <c r="AP7" i="91"/>
  <c r="AP83" i="91"/>
  <c r="AP53" i="91"/>
  <c r="AP10" i="91"/>
  <c r="AP79" i="91"/>
  <c r="AP93" i="91"/>
  <c r="AP134" i="91"/>
  <c r="AP123" i="91"/>
  <c r="AP120" i="91"/>
  <c r="AP133" i="91"/>
  <c r="AP130" i="91"/>
  <c r="AP105" i="91"/>
  <c r="AP127" i="91"/>
  <c r="AP100" i="91"/>
  <c r="AP143" i="91"/>
  <c r="AP140" i="91"/>
  <c r="AP43" i="91"/>
  <c r="AP126" i="91"/>
  <c r="AP115" i="91"/>
  <c r="AP112" i="91"/>
  <c r="AP125" i="91"/>
  <c r="AP122" i="91"/>
  <c r="AP97" i="91"/>
  <c r="AP119" i="91"/>
  <c r="AP132" i="91"/>
  <c r="AP150" i="91"/>
  <c r="AP118" i="91"/>
  <c r="AP107" i="91"/>
  <c r="AP104" i="91"/>
  <c r="AP117" i="91"/>
  <c r="AP114" i="91"/>
  <c r="AP147" i="91"/>
  <c r="AP144" i="91"/>
  <c r="AP111" i="91"/>
  <c r="AP129" i="91"/>
  <c r="AP124" i="91"/>
  <c r="AP110" i="91"/>
  <c r="AP99" i="91"/>
  <c r="AP96" i="91"/>
  <c r="AP109" i="91"/>
  <c r="AP106" i="91"/>
  <c r="AP139" i="91"/>
  <c r="AP136" i="91"/>
  <c r="AP146" i="91"/>
  <c r="AP103" i="91"/>
  <c r="AP121" i="91"/>
  <c r="AP116" i="91"/>
  <c r="AP102" i="91"/>
  <c r="AP101" i="91"/>
  <c r="AP98" i="91"/>
  <c r="AP142" i="91"/>
  <c r="AP131" i="91"/>
  <c r="AP128" i="91"/>
  <c r="AP138" i="91"/>
  <c r="AP113" i="91"/>
  <c r="AP108" i="91"/>
  <c r="AP135" i="91"/>
  <c r="AP54" i="91"/>
  <c r="AP20" i="91"/>
  <c r="AP60" i="91"/>
  <c r="AP36" i="91"/>
  <c r="AP25" i="91"/>
  <c r="AP80" i="91"/>
  <c r="AP16" i="91"/>
  <c r="AP85" i="91"/>
  <c r="AP92" i="91"/>
  <c r="AP62" i="91"/>
  <c r="AP15" i="91"/>
  <c r="AP31" i="91"/>
  <c r="AP14" i="91"/>
  <c r="AP152" i="91"/>
  <c r="AP75" i="91"/>
  <c r="AP13" i="91"/>
  <c r="AP22" i="91"/>
  <c r="AP12" i="91"/>
  <c r="AP91" i="91"/>
  <c r="AP11" i="91"/>
  <c r="AP44" i="91"/>
  <c r="AP90" i="91"/>
  <c r="AP21" i="91"/>
  <c r="AP32" i="91"/>
  <c r="AP46" i="91"/>
  <c r="AP63" i="91"/>
  <c r="AP27" i="91"/>
  <c r="AP78" i="91"/>
  <c r="AP26" i="91"/>
  <c r="AP141" i="91"/>
  <c r="AP47" i="91"/>
  <c r="AP42" i="91"/>
  <c r="AP39" i="91"/>
  <c r="AP148" i="91"/>
  <c r="AP38" i="91"/>
  <c r="AP28" i="91"/>
  <c r="AP40" i="91"/>
  <c r="AP67" i="91"/>
  <c r="AP66" i="91"/>
  <c r="AP68" i="91"/>
  <c r="AP35" i="91"/>
  <c r="AP58" i="91"/>
  <c r="AP56" i="91"/>
  <c r="AP34" i="91"/>
  <c r="AP145" i="91"/>
  <c r="AP149" i="91"/>
  <c r="AP37" i="91"/>
  <c r="AP51" i="91"/>
  <c r="AP70" i="91"/>
  <c r="AP88" i="91"/>
  <c r="AP151" i="91"/>
  <c r="AP84" i="91"/>
  <c r="AP50" i="91"/>
  <c r="AP33" i="91"/>
  <c r="AP52" i="91"/>
  <c r="AP30" i="91"/>
  <c r="AP64" i="91"/>
  <c r="AP29" i="91"/>
  <c r="AP19" i="91"/>
  <c r="AP55" i="91"/>
  <c r="AP137" i="91"/>
  <c r="AP74" i="91"/>
  <c r="AP61" i="91"/>
  <c r="AP59" i="91"/>
  <c r="AP73" i="91"/>
  <c r="AP69" i="91"/>
  <c r="AP45" i="91"/>
  <c r="AP86" i="91"/>
  <c r="AP82" i="91"/>
  <c r="AP49" i="91"/>
  <c r="AP76" i="91"/>
  <c r="AP6" i="91"/>
  <c r="AE115" i="67"/>
  <c r="AD6" i="63"/>
  <c r="AD8" i="63"/>
  <c r="AD10" i="63"/>
  <c r="AD12" i="63"/>
  <c r="U121" i="67"/>
  <c r="AG121" i="67" s="1"/>
  <c r="U47" i="67"/>
  <c r="AG47" i="67" s="1"/>
  <c r="AE143" i="67"/>
  <c r="U18" i="67"/>
  <c r="W18" i="67" s="1"/>
  <c r="U68" i="67"/>
  <c r="W68" i="67" s="1"/>
  <c r="AD35" i="67"/>
  <c r="T35" i="67"/>
  <c r="AC58" i="67"/>
  <c r="S58" i="67"/>
  <c r="AD117" i="67"/>
  <c r="T117" i="67"/>
  <c r="AE76" i="67"/>
  <c r="U76" i="67"/>
  <c r="AC32" i="67"/>
  <c r="S32" i="67"/>
  <c r="AF68" i="67"/>
  <c r="V68" i="67"/>
  <c r="AD80" i="67"/>
  <c r="T80" i="67"/>
  <c r="AE67" i="67"/>
  <c r="U67" i="67"/>
  <c r="G392" i="56"/>
  <c r="P87" i="67"/>
  <c r="O87" i="67"/>
  <c r="Q87" i="67" s="1"/>
  <c r="AF89" i="67"/>
  <c r="V89" i="67"/>
  <c r="AD125" i="67"/>
  <c r="T125" i="67"/>
  <c r="AD113" i="67"/>
  <c r="T113" i="67"/>
  <c r="AE122" i="67"/>
  <c r="U122" i="67"/>
  <c r="AE142" i="67"/>
  <c r="U142" i="67"/>
  <c r="AB109" i="67"/>
  <c r="R109" i="67"/>
  <c r="AC17" i="67"/>
  <c r="S17" i="67"/>
  <c r="AG143" i="67"/>
  <c r="W143" i="67"/>
  <c r="AC75" i="67"/>
  <c r="S75" i="67"/>
  <c r="AB90" i="67"/>
  <c r="R90" i="67"/>
  <c r="W134" i="67"/>
  <c r="AG134" i="67"/>
  <c r="G353" i="56"/>
  <c r="P48" i="67"/>
  <c r="O48" i="67"/>
  <c r="Q48" i="67" s="1"/>
  <c r="AE133" i="67"/>
  <c r="U133" i="67"/>
  <c r="AD29" i="67"/>
  <c r="T29" i="67"/>
  <c r="AE50" i="67"/>
  <c r="U50" i="67"/>
  <c r="AB32" i="67"/>
  <c r="R32" i="67"/>
  <c r="AE49" i="67"/>
  <c r="U49" i="67"/>
  <c r="AB141" i="67"/>
  <c r="R141" i="67"/>
  <c r="AB147" i="67"/>
  <c r="R147" i="67"/>
  <c r="AD37" i="67"/>
  <c r="T37" i="67"/>
  <c r="AF57" i="67"/>
  <c r="V57" i="67"/>
  <c r="AF73" i="67"/>
  <c r="V73" i="67"/>
  <c r="AD22" i="67"/>
  <c r="T22" i="67"/>
  <c r="AB64" i="67"/>
  <c r="R64" i="67"/>
  <c r="AC85" i="67"/>
  <c r="S85" i="67"/>
  <c r="AC90" i="67"/>
  <c r="S90" i="67"/>
  <c r="AG91" i="67"/>
  <c r="W91" i="67"/>
  <c r="AE63" i="67"/>
  <c r="U63" i="67"/>
  <c r="AE95" i="67"/>
  <c r="U95" i="67"/>
  <c r="AE62" i="67"/>
  <c r="U62" i="67"/>
  <c r="AB107" i="67"/>
  <c r="R107" i="67"/>
  <c r="AB74" i="67"/>
  <c r="R74" i="67"/>
  <c r="AB103" i="67"/>
  <c r="R103" i="67"/>
  <c r="AC51" i="67"/>
  <c r="S51" i="67"/>
  <c r="AD76" i="67"/>
  <c r="T76" i="67"/>
  <c r="AC141" i="67"/>
  <c r="S141" i="67"/>
  <c r="AD4" i="67"/>
  <c r="T4" i="67"/>
  <c r="AB27" i="67"/>
  <c r="R27" i="67"/>
  <c r="AD127" i="67"/>
  <c r="T127" i="67"/>
  <c r="AD138" i="67"/>
  <c r="T138" i="67"/>
  <c r="AC36" i="67"/>
  <c r="S36" i="67"/>
  <c r="AC147" i="67"/>
  <c r="S147" i="67"/>
  <c r="AE26" i="67"/>
  <c r="U26" i="67"/>
  <c r="AD131" i="67"/>
  <c r="T131" i="67"/>
  <c r="AC64" i="67"/>
  <c r="S64" i="67"/>
  <c r="AB85" i="67"/>
  <c r="R85" i="67"/>
  <c r="AD66" i="67"/>
  <c r="T66" i="67"/>
  <c r="AD45" i="67"/>
  <c r="T45" i="67"/>
  <c r="AD145" i="67"/>
  <c r="T145" i="67"/>
  <c r="AE113" i="67"/>
  <c r="U113" i="67"/>
  <c r="AD133" i="67"/>
  <c r="T133" i="67"/>
  <c r="AE69" i="67"/>
  <c r="U69" i="67"/>
  <c r="AC102" i="67"/>
  <c r="S102" i="67"/>
  <c r="AF13" i="67"/>
  <c r="V13" i="67"/>
  <c r="AC107" i="67"/>
  <c r="S107" i="67"/>
  <c r="AC74" i="67"/>
  <c r="S74" i="67"/>
  <c r="AD62" i="67"/>
  <c r="T62" i="67"/>
  <c r="AC103" i="67"/>
  <c r="S103" i="67"/>
  <c r="AB51" i="67"/>
  <c r="R51" i="67"/>
  <c r="AE124" i="67"/>
  <c r="U124" i="67"/>
  <c r="AC27" i="67"/>
  <c r="S27" i="67"/>
  <c r="AB130" i="67"/>
  <c r="R130" i="67"/>
  <c r="AB36" i="67"/>
  <c r="R36" i="67"/>
  <c r="AC79" i="67"/>
  <c r="S79" i="67"/>
  <c r="AE100" i="67"/>
  <c r="U100" i="67"/>
  <c r="AD144" i="67"/>
  <c r="T144" i="67"/>
  <c r="AD95" i="67"/>
  <c r="T95" i="67"/>
  <c r="AD101" i="67"/>
  <c r="T101" i="67"/>
  <c r="AB102" i="67"/>
  <c r="R102" i="67"/>
  <c r="AE29" i="67"/>
  <c r="U29" i="67"/>
  <c r="AD69" i="67"/>
  <c r="T69" i="67"/>
  <c r="AD67" i="67"/>
  <c r="T67" i="67"/>
  <c r="AC130" i="67"/>
  <c r="S130" i="67"/>
  <c r="AG57" i="67"/>
  <c r="W57" i="67"/>
  <c r="AE37" i="67"/>
  <c r="U37" i="67"/>
  <c r="AE127" i="67"/>
  <c r="U127" i="67"/>
  <c r="AG114" i="67"/>
  <c r="W114" i="67"/>
  <c r="AB79" i="67"/>
  <c r="R79" i="67"/>
  <c r="AB96" i="67"/>
  <c r="R96" i="67"/>
  <c r="AD72" i="67"/>
  <c r="T72" i="67"/>
  <c r="AE132" i="67"/>
  <c r="U132" i="67"/>
  <c r="G375" i="56"/>
  <c r="P70" i="67"/>
  <c r="O70" i="67"/>
  <c r="Q70" i="67" s="1"/>
  <c r="AB11" i="67"/>
  <c r="R11" i="67"/>
  <c r="AD123" i="67"/>
  <c r="T123" i="67"/>
  <c r="AF121" i="67"/>
  <c r="V121" i="67"/>
  <c r="G313" i="56"/>
  <c r="O8" i="67"/>
  <c r="Q8" i="67" s="1"/>
  <c r="P8" i="67"/>
  <c r="AE117" i="67"/>
  <c r="U117" i="67"/>
  <c r="AC59" i="67"/>
  <c r="S59" i="67"/>
  <c r="AD52" i="67"/>
  <c r="T52" i="67"/>
  <c r="AF18" i="67"/>
  <c r="V18" i="67"/>
  <c r="AB28" i="67"/>
  <c r="R28" i="67"/>
  <c r="AB149" i="67"/>
  <c r="R149" i="67"/>
  <c r="AF78" i="67"/>
  <c r="V78" i="67"/>
  <c r="AE128" i="67"/>
  <c r="U128" i="67"/>
  <c r="AC96" i="67"/>
  <c r="S96" i="67"/>
  <c r="AD132" i="67"/>
  <c r="T132" i="67"/>
  <c r="AC11" i="67"/>
  <c r="S11" i="67"/>
  <c r="AD139" i="67"/>
  <c r="T139" i="67"/>
  <c r="AB30" i="67"/>
  <c r="R30" i="67"/>
  <c r="AB59" i="67"/>
  <c r="R59" i="67"/>
  <c r="AD46" i="67"/>
  <c r="T46" i="67"/>
  <c r="AC28" i="67"/>
  <c r="S28" i="67"/>
  <c r="G431" i="56"/>
  <c r="P126" i="67"/>
  <c r="O126" i="67"/>
  <c r="Q126" i="67" s="1"/>
  <c r="AC149" i="67"/>
  <c r="S149" i="67"/>
  <c r="AD65" i="67"/>
  <c r="T65" i="67"/>
  <c r="AB9" i="67"/>
  <c r="R9" i="67"/>
  <c r="AE44" i="67"/>
  <c r="U44" i="67"/>
  <c r="AE53" i="67"/>
  <c r="U53" i="67"/>
  <c r="AC140" i="67"/>
  <c r="S140" i="67"/>
  <c r="AB108" i="67"/>
  <c r="R108" i="67"/>
  <c r="AE45" i="67"/>
  <c r="U45" i="67"/>
  <c r="AE118" i="67"/>
  <c r="U118" i="67"/>
  <c r="AE66" i="67"/>
  <c r="U66" i="67"/>
  <c r="AE56" i="67"/>
  <c r="U56" i="67"/>
  <c r="AE101" i="67"/>
  <c r="U101" i="67"/>
  <c r="AE43" i="67"/>
  <c r="U43" i="67"/>
  <c r="AC30" i="67"/>
  <c r="S30" i="67"/>
  <c r="V143" i="67"/>
  <c r="AF143" i="67"/>
  <c r="AD116" i="67"/>
  <c r="T116" i="67"/>
  <c r="AD61" i="67"/>
  <c r="T61" i="67"/>
  <c r="AD83" i="67"/>
  <c r="T83" i="67"/>
  <c r="AC9" i="67"/>
  <c r="S9" i="67"/>
  <c r="AB39" i="67"/>
  <c r="R39" i="67"/>
  <c r="AB16" i="67"/>
  <c r="R16" i="67"/>
  <c r="G387" i="56"/>
  <c r="P82" i="67"/>
  <c r="O82" i="67"/>
  <c r="Q82" i="67" s="1"/>
  <c r="AE131" i="67"/>
  <c r="U131" i="67"/>
  <c r="AB140" i="67"/>
  <c r="R140" i="67"/>
  <c r="AC108" i="67"/>
  <c r="S108" i="67"/>
  <c r="G359" i="56"/>
  <c r="P54" i="67"/>
  <c r="O54" i="67"/>
  <c r="Q54" i="67" s="1"/>
  <c r="AD129" i="67"/>
  <c r="T129" i="67"/>
  <c r="AB146" i="67"/>
  <c r="R146" i="67"/>
  <c r="AC55" i="67"/>
  <c r="S55" i="67"/>
  <c r="AC105" i="67"/>
  <c r="S105" i="67"/>
  <c r="AE104" i="67"/>
  <c r="U104" i="67"/>
  <c r="V47" i="67"/>
  <c r="AF47" i="67"/>
  <c r="AF21" i="67"/>
  <c r="V21" i="67"/>
  <c r="AD19" i="67"/>
  <c r="T19" i="67"/>
  <c r="AD56" i="67"/>
  <c r="T56" i="67"/>
  <c r="AE125" i="67"/>
  <c r="U125" i="67"/>
  <c r="AD26" i="67"/>
  <c r="T26" i="67"/>
  <c r="AC39" i="67"/>
  <c r="S39" i="67"/>
  <c r="AC16" i="67"/>
  <c r="S16" i="67"/>
  <c r="AD42" i="67"/>
  <c r="T42" i="67"/>
  <c r="AC20" i="67"/>
  <c r="S20" i="67"/>
  <c r="AD14" i="67"/>
  <c r="T14" i="67"/>
  <c r="G424" i="56"/>
  <c r="O119" i="67"/>
  <c r="Q119" i="67" s="1"/>
  <c r="P119" i="67"/>
  <c r="AC15" i="67"/>
  <c r="S15" i="67"/>
  <c r="U123" i="67"/>
  <c r="AE123" i="67"/>
  <c r="AC146" i="67"/>
  <c r="S146" i="67"/>
  <c r="AB55" i="67"/>
  <c r="R55" i="67"/>
  <c r="AE35" i="67"/>
  <c r="U35" i="67"/>
  <c r="G317" i="56"/>
  <c r="P12" i="67"/>
  <c r="O12" i="67"/>
  <c r="Q12" i="67" s="1"/>
  <c r="AE116" i="67"/>
  <c r="U116" i="67"/>
  <c r="AD24" i="67"/>
  <c r="T24" i="67"/>
  <c r="AE78" i="67"/>
  <c r="U78" i="67"/>
  <c r="AE33" i="67"/>
  <c r="U33" i="67"/>
  <c r="G308" i="56"/>
  <c r="P3" i="67"/>
  <c r="O3" i="67"/>
  <c r="Q3" i="67" s="1"/>
  <c r="AD33" i="67"/>
  <c r="T33" i="67"/>
  <c r="AF114" i="67"/>
  <c r="V114" i="67"/>
  <c r="AG73" i="67"/>
  <c r="W73" i="67"/>
  <c r="AF115" i="67"/>
  <c r="V115" i="67"/>
  <c r="AE72" i="67"/>
  <c r="U72" i="67"/>
  <c r="AB20" i="67"/>
  <c r="R20" i="67"/>
  <c r="AC25" i="67"/>
  <c r="S25" i="67"/>
  <c r="AE22" i="67"/>
  <c r="U22" i="67"/>
  <c r="AC5" i="67"/>
  <c r="S5" i="67"/>
  <c r="AB15" i="67"/>
  <c r="R15" i="67"/>
  <c r="AC137" i="67"/>
  <c r="S137" i="67"/>
  <c r="AD34" i="67"/>
  <c r="T34" i="67"/>
  <c r="G386" i="56"/>
  <c r="O81" i="67"/>
  <c r="Q81" i="67" s="1"/>
  <c r="P81" i="67"/>
  <c r="AE21" i="67"/>
  <c r="U21" i="67"/>
  <c r="AC93" i="67"/>
  <c r="S93" i="67"/>
  <c r="AE99" i="67"/>
  <c r="U99" i="67"/>
  <c r="AE13" i="67"/>
  <c r="U13" i="67"/>
  <c r="AE94" i="67"/>
  <c r="U94" i="67"/>
  <c r="AE4" i="67"/>
  <c r="U4" i="67"/>
  <c r="G417" i="56"/>
  <c r="O112" i="67"/>
  <c r="Q112" i="67" s="1"/>
  <c r="P112" i="67"/>
  <c r="AB71" i="67"/>
  <c r="R71" i="67"/>
  <c r="AE88" i="67"/>
  <c r="U88" i="67"/>
  <c r="AB25" i="67"/>
  <c r="R25" i="67"/>
  <c r="AF134" i="67"/>
  <c r="V134" i="67"/>
  <c r="AE86" i="67"/>
  <c r="U86" i="67"/>
  <c r="AB5" i="67"/>
  <c r="R5" i="67"/>
  <c r="AF44" i="67"/>
  <c r="V44" i="67"/>
  <c r="AB137" i="67"/>
  <c r="R137" i="67"/>
  <c r="AE24" i="67"/>
  <c r="U24" i="67"/>
  <c r="AD63" i="67"/>
  <c r="T63" i="67"/>
  <c r="AD104" i="67"/>
  <c r="T104" i="67"/>
  <c r="AC38" i="67"/>
  <c r="S38" i="67"/>
  <c r="AB38" i="67"/>
  <c r="R38" i="67"/>
  <c r="AD43" i="67"/>
  <c r="T43" i="67"/>
  <c r="AB93" i="67"/>
  <c r="R93" i="67"/>
  <c r="V128" i="67"/>
  <c r="AF128" i="67"/>
  <c r="AB97" i="67"/>
  <c r="R97" i="67"/>
  <c r="G365" i="56"/>
  <c r="O60" i="67"/>
  <c r="Q60" i="67" s="1"/>
  <c r="P60" i="67"/>
  <c r="AD99" i="67"/>
  <c r="T99" i="67"/>
  <c r="AE42" i="67"/>
  <c r="U42" i="67"/>
  <c r="AB92" i="67"/>
  <c r="R92" i="67"/>
  <c r="AB135" i="67"/>
  <c r="R135" i="67"/>
  <c r="AC71" i="67"/>
  <c r="S71" i="67"/>
  <c r="AB84" i="67"/>
  <c r="R84" i="67"/>
  <c r="AD142" i="67"/>
  <c r="T142" i="67"/>
  <c r="AF122" i="67"/>
  <c r="V122" i="67"/>
  <c r="AC111" i="67"/>
  <c r="S111" i="67"/>
  <c r="AD118" i="67"/>
  <c r="T118" i="67"/>
  <c r="AE145" i="67"/>
  <c r="U145" i="67"/>
  <c r="AB110" i="67"/>
  <c r="R110" i="67"/>
  <c r="AE65" i="67"/>
  <c r="U65" i="67"/>
  <c r="AC97" i="67"/>
  <c r="S97" i="67"/>
  <c r="AE80" i="67"/>
  <c r="U80" i="67"/>
  <c r="AD49" i="67"/>
  <c r="T49" i="67"/>
  <c r="AC135" i="67"/>
  <c r="S135" i="67"/>
  <c r="G411" i="56"/>
  <c r="O106" i="67"/>
  <c r="Q106" i="67" s="1"/>
  <c r="P106" i="67"/>
  <c r="G403" i="56"/>
  <c r="O98" i="67"/>
  <c r="Q98" i="67" s="1"/>
  <c r="P98" i="67"/>
  <c r="AC84" i="67"/>
  <c r="S84" i="67"/>
  <c r="AE83" i="67"/>
  <c r="U83" i="67"/>
  <c r="AD88" i="67"/>
  <c r="T88" i="67"/>
  <c r="AE148" i="67"/>
  <c r="U148" i="67"/>
  <c r="AG115" i="67"/>
  <c r="W115" i="67"/>
  <c r="AE14" i="67"/>
  <c r="U14" i="67"/>
  <c r="AB111" i="67"/>
  <c r="R111" i="67"/>
  <c r="G315" i="56"/>
  <c r="O10" i="67"/>
  <c r="Q10" i="67" s="1"/>
  <c r="P10" i="67"/>
  <c r="G311" i="56"/>
  <c r="O6" i="67"/>
  <c r="Q6" i="67" s="1"/>
  <c r="P6" i="67"/>
  <c r="AC77" i="67"/>
  <c r="S77" i="67"/>
  <c r="AB7" i="67"/>
  <c r="R7" i="67"/>
  <c r="AC92" i="67"/>
  <c r="S92" i="67"/>
  <c r="G336" i="56"/>
  <c r="O31" i="67"/>
  <c r="Q31" i="67" s="1"/>
  <c r="P31" i="67"/>
  <c r="AE34" i="67"/>
  <c r="U34" i="67"/>
  <c r="AC110" i="67"/>
  <c r="S110" i="67"/>
  <c r="AC7" i="67"/>
  <c r="S7" i="67"/>
  <c r="AE52" i="67"/>
  <c r="U52" i="67"/>
  <c r="AE46" i="67"/>
  <c r="U46" i="67"/>
  <c r="AE19" i="67"/>
  <c r="U19" i="67"/>
  <c r="AB105" i="67"/>
  <c r="R105" i="67"/>
  <c r="AE61" i="67"/>
  <c r="U61" i="67"/>
  <c r="AF91" i="67"/>
  <c r="V91" i="67"/>
  <c r="AD53" i="67"/>
  <c r="T53" i="67"/>
  <c r="AD100" i="67"/>
  <c r="T100" i="67"/>
  <c r="G425" i="56"/>
  <c r="O120" i="67"/>
  <c r="Q120" i="67" s="1"/>
  <c r="P120" i="67"/>
  <c r="AG89" i="67"/>
  <c r="W89" i="67"/>
  <c r="AB136" i="67"/>
  <c r="R136" i="67"/>
  <c r="AF148" i="67"/>
  <c r="V148" i="67"/>
  <c r="AD124" i="67"/>
  <c r="T124" i="67"/>
  <c r="AE144" i="67"/>
  <c r="U144" i="67"/>
  <c r="AD23" i="67"/>
  <c r="T23" i="67"/>
  <c r="AB58" i="67"/>
  <c r="R58" i="67"/>
  <c r="AD94" i="67"/>
  <c r="T94" i="67"/>
  <c r="AD50" i="67"/>
  <c r="T50" i="67"/>
  <c r="AB77" i="67"/>
  <c r="R77" i="67"/>
  <c r="AC109" i="67"/>
  <c r="S109" i="67"/>
  <c r="AB17" i="67"/>
  <c r="R17" i="67"/>
  <c r="AB75" i="67"/>
  <c r="R75" i="67"/>
  <c r="AE138" i="67"/>
  <c r="U138" i="67"/>
  <c r="AD86" i="67"/>
  <c r="T86" i="67"/>
  <c r="AE129" i="67"/>
  <c r="U129" i="67"/>
  <c r="AC136" i="67"/>
  <c r="S136" i="67"/>
  <c r="AE139" i="67"/>
  <c r="U139" i="67"/>
  <c r="AE23" i="67"/>
  <c r="U23" i="67"/>
  <c r="AG18" i="67" l="1"/>
  <c r="W47" i="67"/>
  <c r="W121" i="67"/>
  <c r="AI121" i="67" s="1"/>
  <c r="AG68" i="67"/>
  <c r="AG61" i="67"/>
  <c r="W61" i="67"/>
  <c r="AB31" i="67"/>
  <c r="R31" i="67"/>
  <c r="AB106" i="67"/>
  <c r="R106" i="67"/>
  <c r="AD38" i="67"/>
  <c r="T38" i="67"/>
  <c r="AD5" i="67"/>
  <c r="T5" i="67"/>
  <c r="AE137" i="67"/>
  <c r="U137" i="67"/>
  <c r="Y73" i="67"/>
  <c r="AI73" i="67"/>
  <c r="AD59" i="67"/>
  <c r="T59" i="67"/>
  <c r="AD149" i="67"/>
  <c r="T149" i="67"/>
  <c r="Y114" i="67"/>
  <c r="AI114" i="67"/>
  <c r="AD102" i="67"/>
  <c r="T102" i="67"/>
  <c r="AE27" i="67"/>
  <c r="U27" i="67"/>
  <c r="AE102" i="67"/>
  <c r="U102" i="67"/>
  <c r="AE64" i="67"/>
  <c r="U64" i="67"/>
  <c r="AF4" i="67"/>
  <c r="V4" i="67"/>
  <c r="AG95" i="67"/>
  <c r="W95" i="67"/>
  <c r="X57" i="67"/>
  <c r="AH57" i="67"/>
  <c r="V29" i="67"/>
  <c r="AF29" i="67"/>
  <c r="AG67" i="67"/>
  <c r="W67" i="67"/>
  <c r="AC31" i="67"/>
  <c r="S31" i="67"/>
  <c r="AG14" i="67"/>
  <c r="W14" i="67"/>
  <c r="AC106" i="67"/>
  <c r="S106" i="67"/>
  <c r="V118" i="67"/>
  <c r="AF118" i="67"/>
  <c r="AG42" i="67"/>
  <c r="W42" i="67"/>
  <c r="AG94" i="67"/>
  <c r="W94" i="67"/>
  <c r="AC12" i="67"/>
  <c r="S12" i="67"/>
  <c r="AF14" i="67"/>
  <c r="V14" i="67"/>
  <c r="AF56" i="67"/>
  <c r="V56" i="67"/>
  <c r="AF129" i="67"/>
  <c r="V129" i="67"/>
  <c r="AD39" i="67"/>
  <c r="T39" i="67"/>
  <c r="AG101" i="67"/>
  <c r="W101" i="67"/>
  <c r="AG44" i="67"/>
  <c r="W44" i="67"/>
  <c r="AF123" i="67"/>
  <c r="V123" i="67"/>
  <c r="AD109" i="67"/>
  <c r="T109" i="67"/>
  <c r="AD105" i="67"/>
  <c r="T105" i="67"/>
  <c r="U38" i="67"/>
  <c r="AE38" i="67"/>
  <c r="AG86" i="67"/>
  <c r="W86" i="67"/>
  <c r="AD15" i="67"/>
  <c r="T15" i="67"/>
  <c r="AH114" i="67"/>
  <c r="X114" i="67"/>
  <c r="AB12" i="67"/>
  <c r="R12" i="67"/>
  <c r="AD30" i="67"/>
  <c r="T30" i="67"/>
  <c r="T28" i="67"/>
  <c r="AD28" i="67"/>
  <c r="AG127" i="67"/>
  <c r="W127" i="67"/>
  <c r="AF101" i="67"/>
  <c r="V101" i="67"/>
  <c r="AG124" i="67"/>
  <c r="W124" i="67"/>
  <c r="AG69" i="67"/>
  <c r="W69" i="67"/>
  <c r="V131" i="67"/>
  <c r="AF131" i="67"/>
  <c r="AE141" i="67"/>
  <c r="U141" i="67"/>
  <c r="AG63" i="67"/>
  <c r="W63" i="67"/>
  <c r="AF37" i="67"/>
  <c r="V37" i="67"/>
  <c r="AG133" i="67"/>
  <c r="W133" i="67"/>
  <c r="AF80" i="67"/>
  <c r="V80" i="67"/>
  <c r="AD136" i="67"/>
  <c r="T136" i="67"/>
  <c r="AE92" i="67"/>
  <c r="U92" i="67"/>
  <c r="Y115" i="67"/>
  <c r="AI115" i="67"/>
  <c r="AE135" i="67"/>
  <c r="U135" i="67"/>
  <c r="AE111" i="67"/>
  <c r="U111" i="67"/>
  <c r="V99" i="67"/>
  <c r="AF99" i="67"/>
  <c r="AG13" i="67"/>
  <c r="W13" i="67"/>
  <c r="AE20" i="67"/>
  <c r="U20" i="67"/>
  <c r="V19" i="67"/>
  <c r="AF19" i="67"/>
  <c r="AC54" i="67"/>
  <c r="S54" i="67"/>
  <c r="AE9" i="67"/>
  <c r="U9" i="67"/>
  <c r="W56" i="67"/>
  <c r="AG56" i="67"/>
  <c r="AD9" i="67"/>
  <c r="T9" i="67"/>
  <c r="AD11" i="67"/>
  <c r="T11" i="67"/>
  <c r="AG142" i="67"/>
  <c r="W142" i="67"/>
  <c r="AE109" i="67"/>
  <c r="U109" i="67"/>
  <c r="AF104" i="67"/>
  <c r="V104" i="67"/>
  <c r="AH134" i="67"/>
  <c r="X134" i="67"/>
  <c r="AE5" i="67"/>
  <c r="U5" i="67"/>
  <c r="AF33" i="67"/>
  <c r="V33" i="67"/>
  <c r="AG35" i="67"/>
  <c r="W35" i="67"/>
  <c r="AB54" i="67"/>
  <c r="R54" i="67"/>
  <c r="AF139" i="67"/>
  <c r="V139" i="67"/>
  <c r="AH18" i="67"/>
  <c r="X18" i="67"/>
  <c r="AG37" i="67"/>
  <c r="W37" i="67"/>
  <c r="AF95" i="67"/>
  <c r="V95" i="67"/>
  <c r="AD51" i="67"/>
  <c r="T51" i="67"/>
  <c r="AF133" i="67"/>
  <c r="V133" i="67"/>
  <c r="W26" i="67"/>
  <c r="AG26" i="67"/>
  <c r="AF76" i="67"/>
  <c r="V76" i="67"/>
  <c r="AI91" i="67"/>
  <c r="Y91" i="67"/>
  <c r="AD147" i="67"/>
  <c r="T147" i="67"/>
  <c r="AC48" i="67"/>
  <c r="S48" i="67"/>
  <c r="AH68" i="67"/>
  <c r="X68" i="67"/>
  <c r="AD77" i="67"/>
  <c r="T77" i="67"/>
  <c r="Y89" i="67"/>
  <c r="AI89" i="67"/>
  <c r="AD7" i="67"/>
  <c r="T7" i="67"/>
  <c r="AG148" i="67"/>
  <c r="W148" i="67"/>
  <c r="AF49" i="67"/>
  <c r="V49" i="67"/>
  <c r="AH122" i="67"/>
  <c r="X122" i="67"/>
  <c r="AB60" i="67"/>
  <c r="R60" i="67"/>
  <c r="AG99" i="67"/>
  <c r="W99" i="67"/>
  <c r="AF42" i="67"/>
  <c r="V42" i="67"/>
  <c r="AH21" i="67"/>
  <c r="X21" i="67"/>
  <c r="AF83" i="67"/>
  <c r="V83" i="67"/>
  <c r="AG66" i="67"/>
  <c r="W66" i="67"/>
  <c r="AF65" i="67"/>
  <c r="V65" i="67"/>
  <c r="AC70" i="67"/>
  <c r="S70" i="67"/>
  <c r="AB48" i="67"/>
  <c r="R48" i="67"/>
  <c r="AG122" i="67"/>
  <c r="W122" i="67"/>
  <c r="AG46" i="67"/>
  <c r="W46" i="67"/>
  <c r="AC60" i="67"/>
  <c r="S60" i="67"/>
  <c r="AF63" i="67"/>
  <c r="V63" i="67"/>
  <c r="AD25" i="67"/>
  <c r="T25" i="67"/>
  <c r="W22" i="67"/>
  <c r="AG22" i="67"/>
  <c r="S3" i="67"/>
  <c r="AC3" i="67"/>
  <c r="AD55" i="67"/>
  <c r="T55" i="67"/>
  <c r="AE108" i="67"/>
  <c r="U108" i="67"/>
  <c r="AE11" i="67"/>
  <c r="U11" i="67"/>
  <c r="AF52" i="67"/>
  <c r="V52" i="67"/>
  <c r="AB70" i="67"/>
  <c r="R70" i="67"/>
  <c r="AI57" i="67"/>
  <c r="Y57" i="67"/>
  <c r="AF144" i="67"/>
  <c r="V144" i="67"/>
  <c r="AE103" i="67"/>
  <c r="U103" i="67"/>
  <c r="AG113" i="67"/>
  <c r="W113" i="67"/>
  <c r="AE147" i="67"/>
  <c r="U147" i="67"/>
  <c r="U51" i="67"/>
  <c r="AE51" i="67"/>
  <c r="AE90" i="67"/>
  <c r="U90" i="67"/>
  <c r="AE32" i="67"/>
  <c r="U32" i="67"/>
  <c r="AH148" i="67"/>
  <c r="X148" i="67"/>
  <c r="AG129" i="67"/>
  <c r="W129" i="67"/>
  <c r="AF94" i="67"/>
  <c r="V94" i="67"/>
  <c r="AB120" i="67"/>
  <c r="R120" i="67"/>
  <c r="AE77" i="67"/>
  <c r="U77" i="67"/>
  <c r="AF88" i="67"/>
  <c r="V88" i="67"/>
  <c r="AG80" i="67"/>
  <c r="W80" i="67"/>
  <c r="AF142" i="67"/>
  <c r="V142" i="67"/>
  <c r="AE93" i="67"/>
  <c r="U93" i="67"/>
  <c r="R3" i="67"/>
  <c r="AB3" i="67"/>
  <c r="AE16" i="67"/>
  <c r="U16" i="67"/>
  <c r="V61" i="67"/>
  <c r="AF61" i="67"/>
  <c r="AG118" i="67"/>
  <c r="W118" i="67"/>
  <c r="AE149" i="67"/>
  <c r="U149" i="67"/>
  <c r="AI68" i="67"/>
  <c r="Y68" i="67"/>
  <c r="V113" i="67"/>
  <c r="AF113" i="67"/>
  <c r="AG52" i="67"/>
  <c r="W52" i="67"/>
  <c r="AD97" i="67"/>
  <c r="T97" i="67"/>
  <c r="W24" i="67"/>
  <c r="AG24" i="67"/>
  <c r="AG88" i="67"/>
  <c r="W88" i="67"/>
  <c r="AE25" i="67"/>
  <c r="U25" i="67"/>
  <c r="AE146" i="67"/>
  <c r="U146" i="67"/>
  <c r="X47" i="67"/>
  <c r="AH47" i="67"/>
  <c r="AD140" i="67"/>
  <c r="T140" i="67"/>
  <c r="V132" i="67"/>
  <c r="AF132" i="67"/>
  <c r="AE59" i="67"/>
  <c r="U59" i="67"/>
  <c r="AG132" i="67"/>
  <c r="W132" i="67"/>
  <c r="AE130" i="67"/>
  <c r="U130" i="67"/>
  <c r="AG100" i="67"/>
  <c r="W100" i="67"/>
  <c r="AF62" i="67"/>
  <c r="V62" i="67"/>
  <c r="AF145" i="67"/>
  <c r="V145" i="67"/>
  <c r="AE36" i="67"/>
  <c r="U36" i="67"/>
  <c r="AD103" i="67"/>
  <c r="T103" i="67"/>
  <c r="AE85" i="67"/>
  <c r="U85" i="67"/>
  <c r="AD141" i="67"/>
  <c r="T141" i="67"/>
  <c r="AI134" i="67"/>
  <c r="Y134" i="67"/>
  <c r="AG76" i="67"/>
  <c r="W76" i="67"/>
  <c r="W19" i="67"/>
  <c r="AG19" i="67"/>
  <c r="AF86" i="67"/>
  <c r="V86" i="67"/>
  <c r="AD58" i="67"/>
  <c r="T58" i="67"/>
  <c r="AB6" i="67"/>
  <c r="R6" i="67"/>
  <c r="AG83" i="67"/>
  <c r="W83" i="67"/>
  <c r="AE97" i="67"/>
  <c r="U97" i="67"/>
  <c r="AD84" i="67"/>
  <c r="T84" i="67"/>
  <c r="AG21" i="67"/>
  <c r="W21" i="67"/>
  <c r="AG33" i="67"/>
  <c r="W33" i="67"/>
  <c r="AE39" i="67"/>
  <c r="U39" i="67"/>
  <c r="AG104" i="67"/>
  <c r="W104" i="67"/>
  <c r="AF116" i="67"/>
  <c r="V116" i="67"/>
  <c r="AG45" i="67"/>
  <c r="W45" i="67"/>
  <c r="AC126" i="67"/>
  <c r="S126" i="67"/>
  <c r="AD90" i="67"/>
  <c r="T90" i="67"/>
  <c r="V125" i="67"/>
  <c r="AF125" i="67"/>
  <c r="V50" i="67"/>
  <c r="AF50" i="67"/>
  <c r="AF100" i="67"/>
  <c r="V100" i="67"/>
  <c r="AE7" i="67"/>
  <c r="U7" i="67"/>
  <c r="AC6" i="67"/>
  <c r="S6" i="67"/>
  <c r="AD137" i="67"/>
  <c r="T137" i="67"/>
  <c r="AD71" i="67"/>
  <c r="T71" i="67"/>
  <c r="AD20" i="67"/>
  <c r="T20" i="67"/>
  <c r="AG131" i="67"/>
  <c r="W131" i="67"/>
  <c r="AB126" i="67"/>
  <c r="R126" i="67"/>
  <c r="AE96" i="67"/>
  <c r="U96" i="67"/>
  <c r="AG117" i="67"/>
  <c r="W117" i="67"/>
  <c r="AF72" i="67"/>
  <c r="V72" i="67"/>
  <c r="AF67" i="67"/>
  <c r="V67" i="67"/>
  <c r="AE79" i="67"/>
  <c r="U79" i="67"/>
  <c r="AE74" i="67"/>
  <c r="U74" i="67"/>
  <c r="AF45" i="67"/>
  <c r="V45" i="67"/>
  <c r="AF138" i="67"/>
  <c r="V138" i="67"/>
  <c r="AD74" i="67"/>
  <c r="T74" i="67"/>
  <c r="AD64" i="67"/>
  <c r="T64" i="67"/>
  <c r="AG49" i="67"/>
  <c r="W49" i="67"/>
  <c r="AF117" i="67"/>
  <c r="V117" i="67"/>
  <c r="AC120" i="67"/>
  <c r="S120" i="67"/>
  <c r="AG138" i="67"/>
  <c r="W138" i="67"/>
  <c r="V23" i="67"/>
  <c r="AF23" i="67"/>
  <c r="AE84" i="67"/>
  <c r="U84" i="67"/>
  <c r="W65" i="67"/>
  <c r="AG65" i="67"/>
  <c r="AE71" i="67"/>
  <c r="U71" i="67"/>
  <c r="X128" i="67"/>
  <c r="AH128" i="67"/>
  <c r="AB81" i="67"/>
  <c r="R81" i="67"/>
  <c r="AG78" i="67"/>
  <c r="W78" i="67"/>
  <c r="AG123" i="67"/>
  <c r="W123" i="67"/>
  <c r="AF26" i="67"/>
  <c r="V26" i="67"/>
  <c r="AE105" i="67"/>
  <c r="U105" i="67"/>
  <c r="AD108" i="67"/>
  <c r="T108" i="67"/>
  <c r="AE75" i="67"/>
  <c r="U75" i="67"/>
  <c r="AH89" i="67"/>
  <c r="X89" i="67"/>
  <c r="AF53" i="67"/>
  <c r="V53" i="67"/>
  <c r="AB10" i="67"/>
  <c r="R10" i="67"/>
  <c r="AD93" i="67"/>
  <c r="T93" i="67"/>
  <c r="AI18" i="67"/>
  <c r="Y18" i="67"/>
  <c r="AB112" i="67"/>
  <c r="R112" i="67"/>
  <c r="AC81" i="67"/>
  <c r="S81" i="67"/>
  <c r="AG72" i="67"/>
  <c r="W72" i="67"/>
  <c r="AE15" i="67"/>
  <c r="U15" i="67"/>
  <c r="AC82" i="67"/>
  <c r="S82" i="67"/>
  <c r="X143" i="67"/>
  <c r="AH143" i="67"/>
  <c r="AE28" i="67"/>
  <c r="U28" i="67"/>
  <c r="W128" i="67"/>
  <c r="AG128" i="67"/>
  <c r="AB8" i="67"/>
  <c r="R8" i="67"/>
  <c r="AD96" i="67"/>
  <c r="T96" i="67"/>
  <c r="AF69" i="67"/>
  <c r="V69" i="67"/>
  <c r="AD36" i="67"/>
  <c r="T36" i="67"/>
  <c r="AE107" i="67"/>
  <c r="U107" i="67"/>
  <c r="V66" i="67"/>
  <c r="AF66" i="67"/>
  <c r="AF127" i="67"/>
  <c r="V127" i="67"/>
  <c r="AD107" i="67"/>
  <c r="T107" i="67"/>
  <c r="AF22" i="67"/>
  <c r="V22" i="67"/>
  <c r="AD32" i="67"/>
  <c r="T32" i="67"/>
  <c r="AE58" i="67"/>
  <c r="U58" i="67"/>
  <c r="W139" i="67"/>
  <c r="AG139" i="67"/>
  <c r="AE110" i="67"/>
  <c r="U110" i="67"/>
  <c r="AD75" i="67"/>
  <c r="T75" i="67"/>
  <c r="AG144" i="67"/>
  <c r="W144" i="67"/>
  <c r="AC10" i="67"/>
  <c r="S10" i="67"/>
  <c r="AB98" i="67"/>
  <c r="R98" i="67"/>
  <c r="AD110" i="67"/>
  <c r="T110" i="67"/>
  <c r="AD135" i="67"/>
  <c r="T135" i="67"/>
  <c r="AC112" i="67"/>
  <c r="S112" i="67"/>
  <c r="AF24" i="67"/>
  <c r="V24" i="67"/>
  <c r="AI47" i="67"/>
  <c r="Y47" i="67"/>
  <c r="AE55" i="67"/>
  <c r="U55" i="67"/>
  <c r="AB82" i="67"/>
  <c r="R82" i="67"/>
  <c r="AE30" i="67"/>
  <c r="U30" i="67"/>
  <c r="AE140" i="67"/>
  <c r="U140" i="67"/>
  <c r="AC8" i="67"/>
  <c r="S8" i="67"/>
  <c r="AI143" i="67"/>
  <c r="Y143" i="67"/>
  <c r="AC87" i="67"/>
  <c r="S87" i="67"/>
  <c r="AG23" i="67"/>
  <c r="W23" i="67"/>
  <c r="AE136" i="67"/>
  <c r="U136" i="67"/>
  <c r="AH91" i="67"/>
  <c r="X91" i="67"/>
  <c r="AG34" i="67"/>
  <c r="W34" i="67"/>
  <c r="AC98" i="67"/>
  <c r="S98" i="67"/>
  <c r="AF43" i="67"/>
  <c r="V43" i="67"/>
  <c r="AH44" i="67"/>
  <c r="X44" i="67"/>
  <c r="AF34" i="67"/>
  <c r="V34" i="67"/>
  <c r="AH115" i="67"/>
  <c r="X115" i="67"/>
  <c r="AB119" i="67"/>
  <c r="R119" i="67"/>
  <c r="AF46" i="67"/>
  <c r="V46" i="67"/>
  <c r="AH78" i="67"/>
  <c r="X78" i="67"/>
  <c r="AD79" i="67"/>
  <c r="T79" i="67"/>
  <c r="W29" i="67"/>
  <c r="AG29" i="67"/>
  <c r="AD130" i="67"/>
  <c r="T130" i="67"/>
  <c r="AH13" i="67"/>
  <c r="X13" i="67"/>
  <c r="AD85" i="67"/>
  <c r="T85" i="67"/>
  <c r="AD27" i="67"/>
  <c r="T27" i="67"/>
  <c r="AG62" i="67"/>
  <c r="W62" i="67"/>
  <c r="AH73" i="67"/>
  <c r="X73" i="67"/>
  <c r="AG50" i="67"/>
  <c r="W50" i="67"/>
  <c r="AB87" i="67"/>
  <c r="R87" i="67"/>
  <c r="AF35" i="67"/>
  <c r="V35" i="67"/>
  <c r="Y121" i="67"/>
  <c r="AD17" i="67"/>
  <c r="T17" i="67"/>
  <c r="AF124" i="67"/>
  <c r="V124" i="67"/>
  <c r="AD111" i="67"/>
  <c r="T111" i="67"/>
  <c r="W145" i="67"/>
  <c r="AG145" i="67"/>
  <c r="AD92" i="67"/>
  <c r="T92" i="67"/>
  <c r="AG4" i="67"/>
  <c r="W4" i="67"/>
  <c r="AG116" i="67"/>
  <c r="W116" i="67"/>
  <c r="AC119" i="67"/>
  <c r="S119" i="67"/>
  <c r="AG125" i="67"/>
  <c r="W125" i="67"/>
  <c r="AD146" i="67"/>
  <c r="T146" i="67"/>
  <c r="AD16" i="67"/>
  <c r="T16" i="67"/>
  <c r="AG43" i="67"/>
  <c r="W43" i="67"/>
  <c r="AG53" i="67"/>
  <c r="W53" i="67"/>
  <c r="AH121" i="67"/>
  <c r="X121" i="67"/>
  <c r="AE17" i="67"/>
  <c r="U17" i="67"/>
  <c r="V79" i="67" l="1"/>
  <c r="AF79" i="67"/>
  <c r="AG140" i="67"/>
  <c r="W140" i="67"/>
  <c r="AF32" i="67"/>
  <c r="V32" i="67"/>
  <c r="AF108" i="67"/>
  <c r="V108" i="67"/>
  <c r="AG96" i="67"/>
  <c r="W96" i="67"/>
  <c r="AG39" i="67"/>
  <c r="W39" i="67"/>
  <c r="AH86" i="67"/>
  <c r="X86" i="67"/>
  <c r="AH145" i="67"/>
  <c r="X145" i="67"/>
  <c r="AA68" i="67"/>
  <c r="AM68" i="67" s="1"/>
  <c r="AK68" i="67"/>
  <c r="AI80" i="67"/>
  <c r="Y80" i="67"/>
  <c r="AG90" i="67"/>
  <c r="W90" i="67"/>
  <c r="AH52" i="67"/>
  <c r="X52" i="67"/>
  <c r="U60" i="67"/>
  <c r="AE60" i="67"/>
  <c r="Z21" i="67"/>
  <c r="AL21" i="67" s="1"/>
  <c r="AJ21" i="67"/>
  <c r="AH133" i="67"/>
  <c r="X133" i="67"/>
  <c r="AH33" i="67"/>
  <c r="X33" i="67"/>
  <c r="AG135" i="67"/>
  <c r="W135" i="67"/>
  <c r="W141" i="67"/>
  <c r="AG141" i="67"/>
  <c r="AD12" i="67"/>
  <c r="T12" i="67"/>
  <c r="AI44" i="67"/>
  <c r="Y44" i="67"/>
  <c r="AI42" i="67"/>
  <c r="Y42" i="67"/>
  <c r="AI95" i="67"/>
  <c r="Y95" i="67"/>
  <c r="AF59" i="67"/>
  <c r="V59" i="67"/>
  <c r="AE98" i="67"/>
  <c r="U98" i="67"/>
  <c r="AF110" i="67"/>
  <c r="V110" i="67"/>
  <c r="V96" i="67"/>
  <c r="AF96" i="67"/>
  <c r="AE81" i="67"/>
  <c r="U81" i="67"/>
  <c r="AF74" i="67"/>
  <c r="V74" i="67"/>
  <c r="AH100" i="67"/>
  <c r="X100" i="67"/>
  <c r="AI65" i="67"/>
  <c r="Y65" i="67"/>
  <c r="Z47" i="67"/>
  <c r="AL47" i="67" s="1"/>
  <c r="AJ47" i="67"/>
  <c r="AK89" i="67"/>
  <c r="AA89" i="67"/>
  <c r="AM89" i="67" s="1"/>
  <c r="AI56" i="67"/>
  <c r="Y56" i="67"/>
  <c r="Z78" i="67"/>
  <c r="AL78" i="67" s="1"/>
  <c r="AJ78" i="67"/>
  <c r="AG30" i="67"/>
  <c r="W30" i="67"/>
  <c r="AH22" i="67"/>
  <c r="X22" i="67"/>
  <c r="AD112" i="67"/>
  <c r="T112" i="67"/>
  <c r="AG105" i="67"/>
  <c r="W105" i="67"/>
  <c r="AG84" i="67"/>
  <c r="W84" i="67"/>
  <c r="X138" i="67"/>
  <c r="AH138" i="67"/>
  <c r="AD126" i="67"/>
  <c r="T126" i="67"/>
  <c r="AI33" i="67"/>
  <c r="Y33" i="67"/>
  <c r="AH62" i="67"/>
  <c r="X62" i="67"/>
  <c r="AG146" i="67"/>
  <c r="W146" i="67"/>
  <c r="AG149" i="67"/>
  <c r="W149" i="67"/>
  <c r="AH88" i="67"/>
  <c r="X88" i="67"/>
  <c r="W11" i="67"/>
  <c r="AG11" i="67"/>
  <c r="AI46" i="67"/>
  <c r="Y46" i="67"/>
  <c r="AH42" i="67"/>
  <c r="X42" i="67"/>
  <c r="AF77" i="67"/>
  <c r="V77" i="67"/>
  <c r="V51" i="67"/>
  <c r="AF51" i="67"/>
  <c r="AG5" i="67"/>
  <c r="W5" i="67"/>
  <c r="AG9" i="67"/>
  <c r="W9" i="67"/>
  <c r="AJ114" i="67"/>
  <c r="Z114" i="67"/>
  <c r="AL114" i="67" s="1"/>
  <c r="AI101" i="67"/>
  <c r="Y101" i="67"/>
  <c r="X4" i="67"/>
  <c r="AH4" i="67"/>
  <c r="AI34" i="67"/>
  <c r="Y34" i="67"/>
  <c r="AD98" i="67"/>
  <c r="T98" i="67"/>
  <c r="AD8" i="67"/>
  <c r="T8" i="67"/>
  <c r="AI145" i="67"/>
  <c r="Y145" i="67"/>
  <c r="AH50" i="67"/>
  <c r="X50" i="67"/>
  <c r="AI19" i="67"/>
  <c r="Y19" i="67"/>
  <c r="AG51" i="67"/>
  <c r="W51" i="67"/>
  <c r="AA115" i="67"/>
  <c r="AM115" i="67" s="1"/>
  <c r="AK115" i="67"/>
  <c r="X131" i="67"/>
  <c r="AH131" i="67"/>
  <c r="AH118" i="67"/>
  <c r="X118" i="67"/>
  <c r="AA73" i="67"/>
  <c r="AM73" i="67" s="1"/>
  <c r="AK73" i="67"/>
  <c r="Z91" i="67"/>
  <c r="AL91" i="67" s="1"/>
  <c r="AJ91" i="67"/>
  <c r="AF107" i="67"/>
  <c r="V107" i="67"/>
  <c r="AA18" i="67"/>
  <c r="AM18" i="67" s="1"/>
  <c r="AK18" i="67"/>
  <c r="Y131" i="67"/>
  <c r="AI131" i="67"/>
  <c r="Y21" i="67"/>
  <c r="AI21" i="67"/>
  <c r="AI100" i="67"/>
  <c r="Y100" i="67"/>
  <c r="AG25" i="67"/>
  <c r="W25" i="67"/>
  <c r="Y118" i="67"/>
  <c r="AI118" i="67"/>
  <c r="AG77" i="67"/>
  <c r="W77" i="67"/>
  <c r="W147" i="67"/>
  <c r="AG147" i="67"/>
  <c r="AG108" i="67"/>
  <c r="W108" i="67"/>
  <c r="AI122" i="67"/>
  <c r="Y122" i="67"/>
  <c r="AI99" i="67"/>
  <c r="Y99" i="67"/>
  <c r="AJ68" i="67"/>
  <c r="Z68" i="67"/>
  <c r="AL68" i="67" s="1"/>
  <c r="AH95" i="67"/>
  <c r="X95" i="67"/>
  <c r="AJ134" i="67"/>
  <c r="Z134" i="67"/>
  <c r="AL134" i="67" s="1"/>
  <c r="AE54" i="67"/>
  <c r="U54" i="67"/>
  <c r="AG92" i="67"/>
  <c r="W92" i="67"/>
  <c r="AI69" i="67"/>
  <c r="Y69" i="67"/>
  <c r="AF15" i="67"/>
  <c r="V15" i="67"/>
  <c r="AF39" i="67"/>
  <c r="V39" i="67"/>
  <c r="AE106" i="67"/>
  <c r="U106" i="67"/>
  <c r="AG64" i="67"/>
  <c r="W64" i="67"/>
  <c r="AG137" i="67"/>
  <c r="W137" i="67"/>
  <c r="AF16" i="67"/>
  <c r="V16" i="67"/>
  <c r="AD82" i="67"/>
  <c r="T82" i="67"/>
  <c r="AE10" i="67"/>
  <c r="U10" i="67"/>
  <c r="AH26" i="67"/>
  <c r="X26" i="67"/>
  <c r="AH45" i="67"/>
  <c r="X45" i="67"/>
  <c r="AI76" i="67"/>
  <c r="Y76" i="67"/>
  <c r="AI128" i="67"/>
  <c r="Y128" i="67"/>
  <c r="AH23" i="67"/>
  <c r="X23" i="67"/>
  <c r="X125" i="67"/>
  <c r="AH125" i="67"/>
  <c r="AF92" i="67"/>
  <c r="V92" i="67"/>
  <c r="AH46" i="67"/>
  <c r="X46" i="67"/>
  <c r="AH124" i="67"/>
  <c r="X124" i="67"/>
  <c r="AD119" i="67"/>
  <c r="T119" i="67"/>
  <c r="AG55" i="67"/>
  <c r="W55" i="67"/>
  <c r="AH127" i="67"/>
  <c r="X127" i="67"/>
  <c r="AF93" i="67"/>
  <c r="V93" i="67"/>
  <c r="AI138" i="67"/>
  <c r="Y138" i="67"/>
  <c r="AF20" i="67"/>
  <c r="V20" i="67"/>
  <c r="AF90" i="67"/>
  <c r="V90" i="67"/>
  <c r="AK134" i="67"/>
  <c r="AA134" i="67"/>
  <c r="AM134" i="67" s="1"/>
  <c r="W130" i="67"/>
  <c r="AG130" i="67"/>
  <c r="AI88" i="67"/>
  <c r="Y88" i="67"/>
  <c r="AD120" i="67"/>
  <c r="T120" i="67"/>
  <c r="AI113" i="67"/>
  <c r="Y113" i="67"/>
  <c r="AF55" i="67"/>
  <c r="V55" i="67"/>
  <c r="AD48" i="67"/>
  <c r="T48" i="67"/>
  <c r="AD60" i="67"/>
  <c r="T60" i="67"/>
  <c r="AE48" i="67"/>
  <c r="U48" i="67"/>
  <c r="AI37" i="67"/>
  <c r="Y37" i="67"/>
  <c r="AH104" i="67"/>
  <c r="X104" i="67"/>
  <c r="AF136" i="67"/>
  <c r="V136" i="67"/>
  <c r="AI124" i="67"/>
  <c r="Y124" i="67"/>
  <c r="AI86" i="67"/>
  <c r="Y86" i="67"/>
  <c r="AH129" i="67"/>
  <c r="X129" i="67"/>
  <c r="AI14" i="67"/>
  <c r="Y14" i="67"/>
  <c r="AG102" i="67"/>
  <c r="W102" i="67"/>
  <c r="AF5" i="67"/>
  <c r="V5" i="67"/>
  <c r="AF111" i="67"/>
  <c r="V111" i="67"/>
  <c r="AF146" i="67"/>
  <c r="V146" i="67"/>
  <c r="AF27" i="67"/>
  <c r="V27" i="67"/>
  <c r="AG136" i="67"/>
  <c r="W136" i="67"/>
  <c r="AI144" i="67"/>
  <c r="Y144" i="67"/>
  <c r="W28" i="67"/>
  <c r="AG28" i="67"/>
  <c r="Y123" i="67"/>
  <c r="AI123" i="67"/>
  <c r="AG74" i="67"/>
  <c r="W74" i="67"/>
  <c r="V84" i="67"/>
  <c r="AF84" i="67"/>
  <c r="AH61" i="67"/>
  <c r="X61" i="67"/>
  <c r="AH19" i="67"/>
  <c r="X19" i="67"/>
  <c r="AF85" i="67"/>
  <c r="V85" i="67"/>
  <c r="AI23" i="67"/>
  <c r="Y23" i="67"/>
  <c r="AF75" i="67"/>
  <c r="V75" i="67"/>
  <c r="AI78" i="67"/>
  <c r="Y78" i="67"/>
  <c r="AG79" i="67"/>
  <c r="W79" i="67"/>
  <c r="AE126" i="67"/>
  <c r="U126" i="67"/>
  <c r="AG97" i="67"/>
  <c r="W97" i="67"/>
  <c r="AF141" i="67"/>
  <c r="V141" i="67"/>
  <c r="AI132" i="67"/>
  <c r="Y132" i="67"/>
  <c r="AG16" i="67"/>
  <c r="W16" i="67"/>
  <c r="AH94" i="67"/>
  <c r="X94" i="67"/>
  <c r="AG103" i="67"/>
  <c r="W103" i="67"/>
  <c r="AE70" i="67"/>
  <c r="U70" i="67"/>
  <c r="Z122" i="67"/>
  <c r="AL122" i="67" s="1"/>
  <c r="AJ122" i="67"/>
  <c r="AF147" i="67"/>
  <c r="V147" i="67"/>
  <c r="AJ18" i="67"/>
  <c r="Z18" i="67"/>
  <c r="AL18" i="67" s="1"/>
  <c r="AG109" i="67"/>
  <c r="W109" i="67"/>
  <c r="AG20" i="67"/>
  <c r="W20" i="67"/>
  <c r="AH80" i="67"/>
  <c r="X80" i="67"/>
  <c r="AH101" i="67"/>
  <c r="X101" i="67"/>
  <c r="AH56" i="67"/>
  <c r="X56" i="67"/>
  <c r="AE31" i="67"/>
  <c r="U31" i="67"/>
  <c r="W27" i="67"/>
  <c r="AG27" i="67"/>
  <c r="AF38" i="67"/>
  <c r="V38" i="67"/>
  <c r="AI53" i="67"/>
  <c r="Y53" i="67"/>
  <c r="AF17" i="67"/>
  <c r="V17" i="67"/>
  <c r="Z115" i="67"/>
  <c r="AL115" i="67" s="1"/>
  <c r="AJ115" i="67"/>
  <c r="AK47" i="67"/>
  <c r="AA47" i="67"/>
  <c r="AM47" i="67" s="1"/>
  <c r="AD10" i="67"/>
  <c r="T10" i="67"/>
  <c r="AE120" i="67"/>
  <c r="U120" i="67"/>
  <c r="AF71" i="67"/>
  <c r="V71" i="67"/>
  <c r="AH66" i="67"/>
  <c r="X66" i="67"/>
  <c r="AJ143" i="67"/>
  <c r="Z143" i="67"/>
  <c r="AL143" i="67" s="1"/>
  <c r="AI24" i="67"/>
  <c r="Y24" i="67"/>
  <c r="AE3" i="67"/>
  <c r="U3" i="67"/>
  <c r="AG38" i="67"/>
  <c r="W38" i="67"/>
  <c r="AJ73" i="67"/>
  <c r="Z73" i="67"/>
  <c r="AL73" i="67" s="1"/>
  <c r="Z13" i="67"/>
  <c r="AL13" i="67" s="1"/>
  <c r="AJ13" i="67"/>
  <c r="AH24" i="67"/>
  <c r="X24" i="67"/>
  <c r="AG107" i="67"/>
  <c r="W107" i="67"/>
  <c r="AE82" i="67"/>
  <c r="U82" i="67"/>
  <c r="AD81" i="67"/>
  <c r="T81" i="67"/>
  <c r="AH67" i="67"/>
  <c r="X67" i="67"/>
  <c r="AI45" i="67"/>
  <c r="Y45" i="67"/>
  <c r="AG85" i="67"/>
  <c r="W85" i="67"/>
  <c r="AG59" i="67"/>
  <c r="W59" i="67"/>
  <c r="AF97" i="67"/>
  <c r="V97" i="67"/>
  <c r="AI129" i="67"/>
  <c r="Y129" i="67"/>
  <c r="AH144" i="67"/>
  <c r="X144" i="67"/>
  <c r="AH65" i="67"/>
  <c r="X65" i="67"/>
  <c r="AH49" i="67"/>
  <c r="X49" i="67"/>
  <c r="AK91" i="67"/>
  <c r="AA91" i="67"/>
  <c r="AM91" i="67" s="1"/>
  <c r="X139" i="67"/>
  <c r="AH139" i="67"/>
  <c r="AI142" i="67"/>
  <c r="Y142" i="67"/>
  <c r="AI13" i="67"/>
  <c r="Y13" i="67"/>
  <c r="AI133" i="67"/>
  <c r="Y133" i="67"/>
  <c r="AI127" i="67"/>
  <c r="Y127" i="67"/>
  <c r="AF105" i="67"/>
  <c r="V105" i="67"/>
  <c r="X14" i="67"/>
  <c r="AH14" i="67"/>
  <c r="AI67" i="67"/>
  <c r="Y67" i="67"/>
  <c r="AF102" i="67"/>
  <c r="V102" i="67"/>
  <c r="AD106" i="67"/>
  <c r="T106" i="67"/>
  <c r="AI43" i="67"/>
  <c r="Y43" i="67"/>
  <c r="AE119" i="67"/>
  <c r="U119" i="67"/>
  <c r="AH34" i="67"/>
  <c r="X34" i="67"/>
  <c r="AE87" i="67"/>
  <c r="U87" i="67"/>
  <c r="AG110" i="67"/>
  <c r="W110" i="67"/>
  <c r="AH53" i="67"/>
  <c r="X53" i="67"/>
  <c r="AH117" i="67"/>
  <c r="X117" i="67"/>
  <c r="AF137" i="67"/>
  <c r="V137" i="67"/>
  <c r="AI83" i="67"/>
  <c r="Y83" i="67"/>
  <c r="T3" i="67"/>
  <c r="AD3" i="67"/>
  <c r="AI22" i="67"/>
  <c r="Y22" i="67"/>
  <c r="AI62" i="67"/>
  <c r="Y62" i="67"/>
  <c r="AI116" i="67"/>
  <c r="Y116" i="67"/>
  <c r="AF130" i="67"/>
  <c r="V130" i="67"/>
  <c r="AK143" i="67"/>
  <c r="AA143" i="67"/>
  <c r="AM143" i="67" s="1"/>
  <c r="AF36" i="67"/>
  <c r="V36" i="67"/>
  <c r="Z89" i="67"/>
  <c r="AL89" i="67" s="1"/>
  <c r="AJ89" i="67"/>
  <c r="AI49" i="67"/>
  <c r="Y49" i="67"/>
  <c r="AH72" i="67"/>
  <c r="X72" i="67"/>
  <c r="AE6" i="67"/>
  <c r="U6" i="67"/>
  <c r="AH116" i="67"/>
  <c r="X116" i="67"/>
  <c r="AD6" i="67"/>
  <c r="T6" i="67"/>
  <c r="AF103" i="67"/>
  <c r="V103" i="67"/>
  <c r="AI52" i="67"/>
  <c r="Y52" i="67"/>
  <c r="AG93" i="67"/>
  <c r="W93" i="67"/>
  <c r="Z148" i="67"/>
  <c r="AL148" i="67" s="1"/>
  <c r="AJ148" i="67"/>
  <c r="AA57" i="67"/>
  <c r="AM57" i="67" s="1"/>
  <c r="AK57" i="67"/>
  <c r="AF25" i="67"/>
  <c r="V25" i="67"/>
  <c r="AI66" i="67"/>
  <c r="Y66" i="67"/>
  <c r="AI148" i="67"/>
  <c r="Y148" i="67"/>
  <c r="AH76" i="67"/>
  <c r="X76" i="67"/>
  <c r="T54" i="67"/>
  <c r="AD54" i="67"/>
  <c r="AF11" i="67"/>
  <c r="V11" i="67"/>
  <c r="AH37" i="67"/>
  <c r="X37" i="67"/>
  <c r="AF109" i="67"/>
  <c r="V109" i="67"/>
  <c r="AE12" i="67"/>
  <c r="U12" i="67"/>
  <c r="AD31" i="67"/>
  <c r="T31" i="67"/>
  <c r="AG17" i="67"/>
  <c r="W17" i="67"/>
  <c r="AH35" i="67"/>
  <c r="X35" i="67"/>
  <c r="Z44" i="67"/>
  <c r="AL44" i="67" s="1"/>
  <c r="AJ44" i="67"/>
  <c r="AE112" i="67"/>
  <c r="U112" i="67"/>
  <c r="AG15" i="67"/>
  <c r="W15" i="67"/>
  <c r="AI139" i="67"/>
  <c r="Y139" i="67"/>
  <c r="AJ128" i="67"/>
  <c r="Z128" i="67"/>
  <c r="AL128" i="67" s="1"/>
  <c r="AH132" i="67"/>
  <c r="X132" i="67"/>
  <c r="AH99" i="67"/>
  <c r="X99" i="67"/>
  <c r="AF28" i="67"/>
  <c r="V28" i="67"/>
  <c r="AH29" i="67"/>
  <c r="X29" i="67"/>
  <c r="AA114" i="67"/>
  <c r="AM114" i="67" s="1"/>
  <c r="AK114" i="67"/>
  <c r="Y50" i="67"/>
  <c r="AI50" i="67"/>
  <c r="AK121" i="67"/>
  <c r="AA121" i="67"/>
  <c r="AM121" i="67" s="1"/>
  <c r="Y4" i="67"/>
  <c r="AI4" i="67"/>
  <c r="AH43" i="67"/>
  <c r="X43" i="67"/>
  <c r="AF135" i="67"/>
  <c r="V135" i="67"/>
  <c r="AH69" i="67"/>
  <c r="X69" i="67"/>
  <c r="W75" i="67"/>
  <c r="AG75" i="67"/>
  <c r="AF64" i="67"/>
  <c r="V64" i="67"/>
  <c r="AG7" i="67"/>
  <c r="W7" i="67"/>
  <c r="AI104" i="67"/>
  <c r="Y104" i="67"/>
  <c r="AF58" i="67"/>
  <c r="V58" i="67"/>
  <c r="AG36" i="67"/>
  <c r="W36" i="67"/>
  <c r="AF140" i="67"/>
  <c r="V140" i="67"/>
  <c r="AH142" i="67"/>
  <c r="X142" i="67"/>
  <c r="AG32" i="67"/>
  <c r="W32" i="67"/>
  <c r="T70" i="67"/>
  <c r="AD70" i="67"/>
  <c r="AH63" i="67"/>
  <c r="X63" i="67"/>
  <c r="X83" i="67"/>
  <c r="AH83" i="67"/>
  <c r="AF7" i="67"/>
  <c r="V7" i="67"/>
  <c r="AI35" i="67"/>
  <c r="Y35" i="67"/>
  <c r="AF9" i="67"/>
  <c r="V9" i="67"/>
  <c r="AG111" i="67"/>
  <c r="W111" i="67"/>
  <c r="AI63" i="67"/>
  <c r="Y63" i="67"/>
  <c r="AF30" i="67"/>
  <c r="V30" i="67"/>
  <c r="AH123" i="67"/>
  <c r="X123" i="67"/>
  <c r="Y94" i="67"/>
  <c r="AI94" i="67"/>
  <c r="AF149" i="67"/>
  <c r="V149" i="67"/>
  <c r="AI61" i="67"/>
  <c r="Y61" i="67"/>
  <c r="AI125" i="67"/>
  <c r="Y125" i="67"/>
  <c r="AJ121" i="67"/>
  <c r="Z121" i="67"/>
  <c r="AL121" i="67" s="1"/>
  <c r="AD87" i="67"/>
  <c r="T87" i="67"/>
  <c r="AE8" i="67"/>
  <c r="U8" i="67"/>
  <c r="AG58" i="67"/>
  <c r="W58" i="67"/>
  <c r="Y72" i="67"/>
  <c r="AI72" i="67"/>
  <c r="AG71" i="67"/>
  <c r="W71" i="67"/>
  <c r="AI117" i="67"/>
  <c r="Y117" i="67"/>
  <c r="AI29" i="67"/>
  <c r="Y29" i="67"/>
  <c r="X113" i="67"/>
  <c r="AH113" i="67"/>
  <c r="AI26" i="67"/>
  <c r="Y26" i="67"/>
  <c r="AJ57" i="67"/>
  <c r="Z57" i="67"/>
  <c r="AL57" i="67" s="1"/>
  <c r="X28" i="67" l="1"/>
  <c r="AH28" i="67"/>
  <c r="AJ76" i="67"/>
  <c r="Z76" i="67"/>
  <c r="AL76" i="67" s="1"/>
  <c r="AH102" i="67"/>
  <c r="X102" i="67"/>
  <c r="V10" i="67"/>
  <c r="AF10" i="67"/>
  <c r="Z56" i="67"/>
  <c r="AL56" i="67" s="1"/>
  <c r="AJ56" i="67"/>
  <c r="AG70" i="67"/>
  <c r="W70" i="67"/>
  <c r="AI79" i="67"/>
  <c r="Y79" i="67"/>
  <c r="Y74" i="67"/>
  <c r="AI74" i="67"/>
  <c r="AH5" i="67"/>
  <c r="X5" i="67"/>
  <c r="AK37" i="67"/>
  <c r="AA37" i="67"/>
  <c r="AM37" i="67" s="1"/>
  <c r="AF119" i="67"/>
  <c r="V119" i="67"/>
  <c r="AJ45" i="67"/>
  <c r="Z45" i="67"/>
  <c r="AL45" i="67" s="1"/>
  <c r="AH39" i="67"/>
  <c r="X39" i="67"/>
  <c r="AK99" i="67"/>
  <c r="AA99" i="67"/>
  <c r="AM99" i="67" s="1"/>
  <c r="AA46" i="67"/>
  <c r="AM46" i="67" s="1"/>
  <c r="AK46" i="67"/>
  <c r="AG98" i="67"/>
  <c r="W98" i="67"/>
  <c r="AJ33" i="67"/>
  <c r="Z33" i="67"/>
  <c r="AL33" i="67" s="1"/>
  <c r="Z145" i="67"/>
  <c r="AL145" i="67" s="1"/>
  <c r="AJ145" i="67"/>
  <c r="AJ69" i="67"/>
  <c r="Z69" i="67"/>
  <c r="AL69" i="67" s="1"/>
  <c r="Z35" i="67"/>
  <c r="AL35" i="67" s="1"/>
  <c r="AJ35" i="67"/>
  <c r="AH103" i="67"/>
  <c r="X103" i="67"/>
  <c r="AJ117" i="67"/>
  <c r="Z117" i="67"/>
  <c r="AL117" i="67" s="1"/>
  <c r="AI85" i="67"/>
  <c r="Y85" i="67"/>
  <c r="Z113" i="67"/>
  <c r="AL113" i="67" s="1"/>
  <c r="AJ113" i="67"/>
  <c r="AJ139" i="67"/>
  <c r="Z139" i="67"/>
  <c r="AL139" i="67" s="1"/>
  <c r="Y130" i="67"/>
  <c r="AI130" i="67"/>
  <c r="AA21" i="67"/>
  <c r="AM21" i="67" s="1"/>
  <c r="AK21" i="67"/>
  <c r="Z4" i="67"/>
  <c r="AL4" i="67" s="1"/>
  <c r="AJ4" i="67"/>
  <c r="Z138" i="67"/>
  <c r="AL138" i="67" s="1"/>
  <c r="AJ138" i="67"/>
  <c r="X140" i="67"/>
  <c r="AH140" i="67"/>
  <c r="Z99" i="67"/>
  <c r="AL99" i="67" s="1"/>
  <c r="AJ99" i="67"/>
  <c r="AA148" i="67"/>
  <c r="AM148" i="67" s="1"/>
  <c r="AK148" i="67"/>
  <c r="AH130" i="67"/>
  <c r="X130" i="67"/>
  <c r="AA67" i="67"/>
  <c r="AM67" i="67" s="1"/>
  <c r="AK67" i="67"/>
  <c r="AK45" i="67"/>
  <c r="AA45" i="67"/>
  <c r="AM45" i="67" s="1"/>
  <c r="Z101" i="67"/>
  <c r="AL101" i="67" s="1"/>
  <c r="AJ101" i="67"/>
  <c r="AI103" i="67"/>
  <c r="Y103" i="67"/>
  <c r="AK78" i="67"/>
  <c r="AA78" i="67"/>
  <c r="AM78" i="67" s="1"/>
  <c r="Y102" i="67"/>
  <c r="AI102" i="67"/>
  <c r="AG48" i="67"/>
  <c r="W48" i="67"/>
  <c r="Z124" i="67"/>
  <c r="AL124" i="67" s="1"/>
  <c r="AJ124" i="67"/>
  <c r="AJ26" i="67"/>
  <c r="Z26" i="67"/>
  <c r="AL26" i="67" s="1"/>
  <c r="X15" i="67"/>
  <c r="AH15" i="67"/>
  <c r="AK122" i="67"/>
  <c r="AA122" i="67"/>
  <c r="AM122" i="67" s="1"/>
  <c r="Y51" i="67"/>
  <c r="AI51" i="67"/>
  <c r="AA101" i="67"/>
  <c r="AM101" i="67" s="1"/>
  <c r="AK101" i="67"/>
  <c r="AI84" i="67"/>
  <c r="Y84" i="67"/>
  <c r="AH59" i="67"/>
  <c r="X59" i="67"/>
  <c r="AJ133" i="67"/>
  <c r="Z133" i="67"/>
  <c r="AL133" i="67" s="1"/>
  <c r="AJ86" i="67"/>
  <c r="Z86" i="67"/>
  <c r="AL86" i="67" s="1"/>
  <c r="X135" i="67"/>
  <c r="AH135" i="67"/>
  <c r="Y17" i="67"/>
  <c r="AI17" i="67"/>
  <c r="AF6" i="67"/>
  <c r="V6" i="67"/>
  <c r="AJ53" i="67"/>
  <c r="Z53" i="67"/>
  <c r="AL53" i="67" s="1"/>
  <c r="AI38" i="67"/>
  <c r="Y38" i="67"/>
  <c r="AA123" i="67"/>
  <c r="AM123" i="67" s="1"/>
  <c r="AK123" i="67"/>
  <c r="AA131" i="67"/>
  <c r="AM131" i="67" s="1"/>
  <c r="AK131" i="67"/>
  <c r="Y11" i="67"/>
  <c r="AI11" i="67"/>
  <c r="AK35" i="67"/>
  <c r="AA35" i="67"/>
  <c r="AM35" i="67" s="1"/>
  <c r="AJ43" i="67"/>
  <c r="Z43" i="67"/>
  <c r="AL43" i="67" s="1"/>
  <c r="AF31" i="67"/>
  <c r="V31" i="67"/>
  <c r="Z116" i="67"/>
  <c r="AL116" i="67" s="1"/>
  <c r="AJ116" i="67"/>
  <c r="AI110" i="67"/>
  <c r="Y110" i="67"/>
  <c r="Z49" i="67"/>
  <c r="AL49" i="67" s="1"/>
  <c r="AJ49" i="67"/>
  <c r="AG3" i="67"/>
  <c r="W3" i="67"/>
  <c r="Z80" i="67"/>
  <c r="AL80" i="67" s="1"/>
  <c r="AJ80" i="67"/>
  <c r="AJ94" i="67"/>
  <c r="Z94" i="67"/>
  <c r="AL94" i="67" s="1"/>
  <c r="AH75" i="67"/>
  <c r="X75" i="67"/>
  <c r="AK14" i="67"/>
  <c r="AA14" i="67"/>
  <c r="AM14" i="67" s="1"/>
  <c r="AF60" i="67"/>
  <c r="V60" i="67"/>
  <c r="AH90" i="67"/>
  <c r="X90" i="67"/>
  <c r="Z46" i="67"/>
  <c r="AL46" i="67" s="1"/>
  <c r="AJ46" i="67"/>
  <c r="AG10" i="67"/>
  <c r="W10" i="67"/>
  <c r="AA69" i="67"/>
  <c r="AM69" i="67" s="1"/>
  <c r="AK69" i="67"/>
  <c r="AI108" i="67"/>
  <c r="Y108" i="67"/>
  <c r="AK19" i="67"/>
  <c r="AA19" i="67"/>
  <c r="AM19" i="67" s="1"/>
  <c r="Z88" i="67"/>
  <c r="AL88" i="67" s="1"/>
  <c r="AJ88" i="67"/>
  <c r="AI105" i="67"/>
  <c r="Y105" i="67"/>
  <c r="AK65" i="67"/>
  <c r="AA65" i="67"/>
  <c r="AM65" i="67" s="1"/>
  <c r="AA95" i="67"/>
  <c r="AM95" i="67" s="1"/>
  <c r="AK95" i="67"/>
  <c r="AI39" i="67"/>
  <c r="Y39" i="67"/>
  <c r="AA117" i="67"/>
  <c r="AM117" i="67" s="1"/>
  <c r="AK117" i="67"/>
  <c r="AI36" i="67"/>
  <c r="Y36" i="67"/>
  <c r="Z132" i="67"/>
  <c r="AL132" i="67" s="1"/>
  <c r="AJ132" i="67"/>
  <c r="AK66" i="67"/>
  <c r="AA66" i="67"/>
  <c r="AM66" i="67" s="1"/>
  <c r="AA116" i="67"/>
  <c r="AM116" i="67" s="1"/>
  <c r="AK116" i="67"/>
  <c r="Z67" i="67"/>
  <c r="AL67" i="67" s="1"/>
  <c r="AJ67" i="67"/>
  <c r="AJ14" i="67"/>
  <c r="Z14" i="67"/>
  <c r="AL14" i="67" s="1"/>
  <c r="Y28" i="67"/>
  <c r="AI28" i="67"/>
  <c r="AK61" i="67"/>
  <c r="AA61" i="67"/>
  <c r="AM61" i="67" s="1"/>
  <c r="AH149" i="67"/>
  <c r="X149" i="67"/>
  <c r="AH58" i="67"/>
  <c r="X58" i="67"/>
  <c r="AG12" i="67"/>
  <c r="W12" i="67"/>
  <c r="W6" i="67"/>
  <c r="AG6" i="67"/>
  <c r="AG87" i="67"/>
  <c r="W87" i="67"/>
  <c r="AJ65" i="67"/>
  <c r="Z65" i="67"/>
  <c r="AL65" i="67" s="1"/>
  <c r="AF81" i="67"/>
  <c r="V81" i="67"/>
  <c r="AH17" i="67"/>
  <c r="X17" i="67"/>
  <c r="AI20" i="67"/>
  <c r="Y20" i="67"/>
  <c r="Y16" i="67"/>
  <c r="AI16" i="67"/>
  <c r="AA23" i="67"/>
  <c r="AM23" i="67" s="1"/>
  <c r="AK23" i="67"/>
  <c r="AK144" i="67"/>
  <c r="AA144" i="67"/>
  <c r="AM144" i="67" s="1"/>
  <c r="Z129" i="67"/>
  <c r="AL129" i="67" s="1"/>
  <c r="AJ129" i="67"/>
  <c r="AF48" i="67"/>
  <c r="V48" i="67"/>
  <c r="AH20" i="67"/>
  <c r="X20" i="67"/>
  <c r="AH92" i="67"/>
  <c r="X92" i="67"/>
  <c r="AF82" i="67"/>
  <c r="V82" i="67"/>
  <c r="Y92" i="67"/>
  <c r="AI92" i="67"/>
  <c r="AH107" i="67"/>
  <c r="X107" i="67"/>
  <c r="AJ50" i="67"/>
  <c r="Z50" i="67"/>
  <c r="AL50" i="67" s="1"/>
  <c r="AI9" i="67"/>
  <c r="Y9" i="67"/>
  <c r="AI149" i="67"/>
  <c r="Y149" i="67"/>
  <c r="AF112" i="67"/>
  <c r="V112" i="67"/>
  <c r="AJ100" i="67"/>
  <c r="Z100" i="67"/>
  <c r="AL100" i="67" s="1"/>
  <c r="AA42" i="67"/>
  <c r="AM42" i="67" s="1"/>
  <c r="AK42" i="67"/>
  <c r="Y96" i="67"/>
  <c r="AI96" i="67"/>
  <c r="AI111" i="67"/>
  <c r="Y111" i="67"/>
  <c r="AI71" i="67"/>
  <c r="Y71" i="67"/>
  <c r="AH7" i="67"/>
  <c r="X7" i="67"/>
  <c r="X25" i="67"/>
  <c r="AH25" i="67"/>
  <c r="AA62" i="67"/>
  <c r="AM62" i="67" s="1"/>
  <c r="AK62" i="67"/>
  <c r="AH105" i="67"/>
  <c r="X105" i="67"/>
  <c r="AA24" i="67"/>
  <c r="AM24" i="67" s="1"/>
  <c r="AK24" i="67"/>
  <c r="AA4" i="67"/>
  <c r="AM4" i="67" s="1"/>
  <c r="AK4" i="67"/>
  <c r="AI147" i="67"/>
  <c r="Y147" i="67"/>
  <c r="AG60" i="67"/>
  <c r="W60" i="67"/>
  <c r="Z142" i="67"/>
  <c r="AL142" i="67" s="1"/>
  <c r="AJ142" i="67"/>
  <c r="AH109" i="67"/>
  <c r="X109" i="67"/>
  <c r="AJ72" i="67"/>
  <c r="Z72" i="67"/>
  <c r="AL72" i="67" s="1"/>
  <c r="AJ34" i="67"/>
  <c r="Z34" i="67"/>
  <c r="AL34" i="67" s="1"/>
  <c r="AJ144" i="67"/>
  <c r="Z144" i="67"/>
  <c r="AL144" i="67" s="1"/>
  <c r="AK53" i="67"/>
  <c r="AA53" i="67"/>
  <c r="AM53" i="67" s="1"/>
  <c r="AI109" i="67"/>
  <c r="Y109" i="67"/>
  <c r="AK132" i="67"/>
  <c r="AA132" i="67"/>
  <c r="AM132" i="67" s="1"/>
  <c r="AH85" i="67"/>
  <c r="X85" i="67"/>
  <c r="AI136" i="67"/>
  <c r="Y136" i="67"/>
  <c r="AA86" i="67"/>
  <c r="AM86" i="67" s="1"/>
  <c r="AK86" i="67"/>
  <c r="AH55" i="67"/>
  <c r="X55" i="67"/>
  <c r="AK138" i="67"/>
  <c r="AA138" i="67"/>
  <c r="AM138" i="67" s="1"/>
  <c r="AH16" i="67"/>
  <c r="X16" i="67"/>
  <c r="AG54" i="67"/>
  <c r="W54" i="67"/>
  <c r="AI77" i="67"/>
  <c r="Y77" i="67"/>
  <c r="AA145" i="67"/>
  <c r="AM145" i="67" s="1"/>
  <c r="AK145" i="67"/>
  <c r="AI5" i="67"/>
  <c r="Y5" i="67"/>
  <c r="AI146" i="67"/>
  <c r="Y146" i="67"/>
  <c r="AJ22" i="67"/>
  <c r="Z22" i="67"/>
  <c r="AL22" i="67" s="1"/>
  <c r="X74" i="67"/>
  <c r="AH74" i="67"/>
  <c r="AA44" i="67"/>
  <c r="AM44" i="67" s="1"/>
  <c r="AK44" i="67"/>
  <c r="AJ52" i="67"/>
  <c r="Z52" i="67"/>
  <c r="AL52" i="67" s="1"/>
  <c r="AH108" i="67"/>
  <c r="X108" i="67"/>
  <c r="AA125" i="67"/>
  <c r="AM125" i="67" s="1"/>
  <c r="AK125" i="67"/>
  <c r="AK104" i="67"/>
  <c r="AA104" i="67"/>
  <c r="AM104" i="67" s="1"/>
  <c r="AK139" i="67"/>
  <c r="AA139" i="67"/>
  <c r="AM139" i="67" s="1"/>
  <c r="AA22" i="67"/>
  <c r="AM22" i="67" s="1"/>
  <c r="AK22" i="67"/>
  <c r="AA127" i="67"/>
  <c r="AM127" i="67" s="1"/>
  <c r="AK127" i="67"/>
  <c r="AG82" i="67"/>
  <c r="W82" i="67"/>
  <c r="AK72" i="67"/>
  <c r="AA72" i="67"/>
  <c r="AM72" i="67" s="1"/>
  <c r="AK94" i="67"/>
  <c r="AA94" i="67"/>
  <c r="AM94" i="67" s="1"/>
  <c r="AJ83" i="67"/>
  <c r="Z83" i="67"/>
  <c r="AL83" i="67" s="1"/>
  <c r="Z125" i="67"/>
  <c r="AL125" i="67" s="1"/>
  <c r="AJ125" i="67"/>
  <c r="AI58" i="67"/>
  <c r="Y58" i="67"/>
  <c r="Z63" i="67"/>
  <c r="AL63" i="67" s="1"/>
  <c r="AJ63" i="67"/>
  <c r="AJ37" i="67"/>
  <c r="Z37" i="67"/>
  <c r="AL37" i="67" s="1"/>
  <c r="AK133" i="67"/>
  <c r="AA133" i="67"/>
  <c r="AM133" i="67" s="1"/>
  <c r="Y107" i="67"/>
  <c r="AI107" i="67"/>
  <c r="AJ66" i="67"/>
  <c r="Z66" i="67"/>
  <c r="AL66" i="67" s="1"/>
  <c r="AH38" i="67"/>
  <c r="X38" i="67"/>
  <c r="X141" i="67"/>
  <c r="AH141" i="67"/>
  <c r="AJ19" i="67"/>
  <c r="Z19" i="67"/>
  <c r="AL19" i="67" s="1"/>
  <c r="AH27" i="67"/>
  <c r="X27" i="67"/>
  <c r="AA124" i="67"/>
  <c r="AM124" i="67" s="1"/>
  <c r="AK124" i="67"/>
  <c r="AA113" i="67"/>
  <c r="AM113" i="67" s="1"/>
  <c r="AK113" i="67"/>
  <c r="AH93" i="67"/>
  <c r="X93" i="67"/>
  <c r="Z23" i="67"/>
  <c r="AL23" i="67" s="1"/>
  <c r="AJ23" i="67"/>
  <c r="AI137" i="67"/>
  <c r="Y137" i="67"/>
  <c r="AF8" i="67"/>
  <c r="V8" i="67"/>
  <c r="AJ62" i="67"/>
  <c r="Z62" i="67"/>
  <c r="AL62" i="67" s="1"/>
  <c r="Y30" i="67"/>
  <c r="AI30" i="67"/>
  <c r="W81" i="67"/>
  <c r="AG81" i="67"/>
  <c r="AF12" i="67"/>
  <c r="V12" i="67"/>
  <c r="AI90" i="67"/>
  <c r="Y90" i="67"/>
  <c r="AH32" i="67"/>
  <c r="X32" i="67"/>
  <c r="Z123" i="67"/>
  <c r="AL123" i="67" s="1"/>
  <c r="AJ123" i="67"/>
  <c r="AI7" i="67"/>
  <c r="Y7" i="67"/>
  <c r="Y15" i="67"/>
  <c r="AI15" i="67"/>
  <c r="AK49" i="67"/>
  <c r="AA49" i="67"/>
  <c r="AM49" i="67" s="1"/>
  <c r="AG119" i="67"/>
  <c r="W119" i="67"/>
  <c r="AK129" i="67"/>
  <c r="AA129" i="67"/>
  <c r="AM129" i="67" s="1"/>
  <c r="AK50" i="67"/>
  <c r="AA50" i="67"/>
  <c r="AM50" i="67" s="1"/>
  <c r="V3" i="67"/>
  <c r="AF3" i="67"/>
  <c r="AA118" i="67"/>
  <c r="AM118" i="67" s="1"/>
  <c r="AK118" i="67"/>
  <c r="X51" i="67"/>
  <c r="AH51" i="67"/>
  <c r="AH30" i="67"/>
  <c r="X30" i="67"/>
  <c r="X11" i="67"/>
  <c r="AH11" i="67"/>
  <c r="AA83" i="67"/>
  <c r="AM83" i="67" s="1"/>
  <c r="AK83" i="67"/>
  <c r="AA13" i="67"/>
  <c r="AM13" i="67" s="1"/>
  <c r="AK13" i="67"/>
  <c r="AH97" i="67"/>
  <c r="X97" i="67"/>
  <c r="AJ24" i="67"/>
  <c r="Z24" i="67"/>
  <c r="AL24" i="67" s="1"/>
  <c r="AH71" i="67"/>
  <c r="X71" i="67"/>
  <c r="X147" i="67"/>
  <c r="AH147" i="67"/>
  <c r="AI97" i="67"/>
  <c r="Y97" i="67"/>
  <c r="Z61" i="67"/>
  <c r="AL61" i="67" s="1"/>
  <c r="AJ61" i="67"/>
  <c r="AH146" i="67"/>
  <c r="X146" i="67"/>
  <c r="AH136" i="67"/>
  <c r="X136" i="67"/>
  <c r="AF120" i="67"/>
  <c r="V120" i="67"/>
  <c r="AJ127" i="67"/>
  <c r="Z127" i="67"/>
  <c r="AL127" i="67" s="1"/>
  <c r="AA128" i="67"/>
  <c r="AM128" i="67" s="1"/>
  <c r="AK128" i="67"/>
  <c r="AI64" i="67"/>
  <c r="Y64" i="67"/>
  <c r="AJ95" i="67"/>
  <c r="Z95" i="67"/>
  <c r="AL95" i="67" s="1"/>
  <c r="AI25" i="67"/>
  <c r="Y25" i="67"/>
  <c r="AJ118" i="67"/>
  <c r="Z118" i="67"/>
  <c r="AL118" i="67" s="1"/>
  <c r="AF98" i="67"/>
  <c r="V98" i="67"/>
  <c r="AH77" i="67"/>
  <c r="X77" i="67"/>
  <c r="AK33" i="67"/>
  <c r="AA33" i="67"/>
  <c r="AM33" i="67" s="1"/>
  <c r="AA80" i="67"/>
  <c r="AM80" i="67" s="1"/>
  <c r="AK80" i="67"/>
  <c r="AI140" i="67"/>
  <c r="Y140" i="67"/>
  <c r="AA29" i="67"/>
  <c r="AM29" i="67" s="1"/>
  <c r="AK29" i="67"/>
  <c r="AG8" i="67"/>
  <c r="W8" i="67"/>
  <c r="AH64" i="67"/>
  <c r="X64" i="67"/>
  <c r="AG112" i="67"/>
  <c r="W112" i="67"/>
  <c r="AI93" i="67"/>
  <c r="Y93" i="67"/>
  <c r="AK43" i="67"/>
  <c r="AA43" i="67"/>
  <c r="AM43" i="67" s="1"/>
  <c r="V70" i="67"/>
  <c r="AF70" i="67"/>
  <c r="AI27" i="67"/>
  <c r="Y27" i="67"/>
  <c r="AH96" i="67"/>
  <c r="X96" i="67"/>
  <c r="AI141" i="67"/>
  <c r="Y141" i="67"/>
  <c r="AA26" i="67"/>
  <c r="AM26" i="67" s="1"/>
  <c r="AK26" i="67"/>
  <c r="AA63" i="67"/>
  <c r="AM63" i="67" s="1"/>
  <c r="AK63" i="67"/>
  <c r="AJ29" i="67"/>
  <c r="Z29" i="67"/>
  <c r="AL29" i="67" s="1"/>
  <c r="X36" i="67"/>
  <c r="AH36" i="67"/>
  <c r="AH137" i="67"/>
  <c r="X137" i="67"/>
  <c r="AF106" i="67"/>
  <c r="V106" i="67"/>
  <c r="AA142" i="67"/>
  <c r="AM142" i="67" s="1"/>
  <c r="AK142" i="67"/>
  <c r="AI59" i="67"/>
  <c r="Y59" i="67"/>
  <c r="AG120" i="67"/>
  <c r="W120" i="67"/>
  <c r="AG31" i="67"/>
  <c r="W31" i="67"/>
  <c r="W126" i="67"/>
  <c r="AG126" i="67"/>
  <c r="X111" i="67"/>
  <c r="AH111" i="67"/>
  <c r="Z104" i="67"/>
  <c r="AL104" i="67" s="1"/>
  <c r="AJ104" i="67"/>
  <c r="AK88" i="67"/>
  <c r="AA88" i="67"/>
  <c r="AM88" i="67" s="1"/>
  <c r="AI55" i="67"/>
  <c r="Y55" i="67"/>
  <c r="AA76" i="67"/>
  <c r="AM76" i="67" s="1"/>
  <c r="AK76" i="67"/>
  <c r="W106" i="67"/>
  <c r="AG106" i="67"/>
  <c r="AK100" i="67"/>
  <c r="AA100" i="67"/>
  <c r="AM100" i="67" s="1"/>
  <c r="AK34" i="67"/>
  <c r="AA34" i="67"/>
  <c r="AM34" i="67" s="1"/>
  <c r="AJ42" i="67"/>
  <c r="Z42" i="67"/>
  <c r="AL42" i="67" s="1"/>
  <c r="V126" i="67"/>
  <c r="AF126" i="67"/>
  <c r="AK56" i="67"/>
  <c r="AA56" i="67"/>
  <c r="AM56" i="67" s="1"/>
  <c r="AH110" i="67"/>
  <c r="X110" i="67"/>
  <c r="AI135" i="67"/>
  <c r="Y135" i="67"/>
  <c r="AH9" i="67"/>
  <c r="X9" i="67"/>
  <c r="AF87" i="67"/>
  <c r="V87" i="67"/>
  <c r="AI32" i="67"/>
  <c r="Y32" i="67"/>
  <c r="AK52" i="67"/>
  <c r="AA52" i="67"/>
  <c r="AM52" i="67" s="1"/>
  <c r="AI75" i="67"/>
  <c r="Y75" i="67"/>
  <c r="AF54" i="67"/>
  <c r="V54" i="67"/>
  <c r="X84" i="67"/>
  <c r="AH84" i="67"/>
  <c r="Z131" i="67"/>
  <c r="AL131" i="67" s="1"/>
  <c r="AJ131" i="67"/>
  <c r="AH79" i="67"/>
  <c r="X79" i="67"/>
  <c r="AH106" i="67" l="1"/>
  <c r="X106" i="67"/>
  <c r="AK27" i="67"/>
  <c r="AA27" i="67"/>
  <c r="AM27" i="67" s="1"/>
  <c r="AK140" i="67"/>
  <c r="AA140" i="67"/>
  <c r="AM140" i="67" s="1"/>
  <c r="AA64" i="67"/>
  <c r="AM64" i="67" s="1"/>
  <c r="AK64" i="67"/>
  <c r="AA7" i="67"/>
  <c r="AM7" i="67" s="1"/>
  <c r="AK7" i="67"/>
  <c r="AH8" i="67"/>
  <c r="X8" i="67"/>
  <c r="AA5" i="67"/>
  <c r="AM5" i="67" s="1"/>
  <c r="AK5" i="67"/>
  <c r="AK136" i="67"/>
  <c r="AA136" i="67"/>
  <c r="AM136" i="67" s="1"/>
  <c r="Z109" i="67"/>
  <c r="AL109" i="67" s="1"/>
  <c r="AJ109" i="67"/>
  <c r="AA149" i="67"/>
  <c r="AM149" i="67" s="1"/>
  <c r="AK149" i="67"/>
  <c r="AH48" i="67"/>
  <c r="X48" i="67"/>
  <c r="AJ59" i="67"/>
  <c r="Z59" i="67"/>
  <c r="AL59" i="67" s="1"/>
  <c r="AI48" i="67"/>
  <c r="Y48" i="67"/>
  <c r="Y98" i="67"/>
  <c r="AI98" i="67"/>
  <c r="Z147" i="67"/>
  <c r="AL147" i="67" s="1"/>
  <c r="AJ147" i="67"/>
  <c r="AJ51" i="67"/>
  <c r="Z51" i="67"/>
  <c r="AL51" i="67" s="1"/>
  <c r="Z141" i="67"/>
  <c r="AL141" i="67" s="1"/>
  <c r="AJ141" i="67"/>
  <c r="Z25" i="67"/>
  <c r="AL25" i="67" s="1"/>
  <c r="AJ25" i="67"/>
  <c r="AA74" i="67"/>
  <c r="AM74" i="67" s="1"/>
  <c r="AK74" i="67"/>
  <c r="X54" i="67"/>
  <c r="AH54" i="67"/>
  <c r="AA75" i="67"/>
  <c r="AM75" i="67" s="1"/>
  <c r="AK75" i="67"/>
  <c r="AJ137" i="67"/>
  <c r="Z137" i="67"/>
  <c r="AL137" i="67" s="1"/>
  <c r="AJ71" i="67"/>
  <c r="Z71" i="67"/>
  <c r="AL71" i="67" s="1"/>
  <c r="AA137" i="67"/>
  <c r="AM137" i="67" s="1"/>
  <c r="AK137" i="67"/>
  <c r="Z38" i="67"/>
  <c r="AL38" i="67" s="1"/>
  <c r="AJ38" i="67"/>
  <c r="Z85" i="67"/>
  <c r="AL85" i="67" s="1"/>
  <c r="AJ85" i="67"/>
  <c r="AJ7" i="67"/>
  <c r="Z7" i="67"/>
  <c r="AL7" i="67" s="1"/>
  <c r="AA9" i="67"/>
  <c r="AM9" i="67" s="1"/>
  <c r="AK9" i="67"/>
  <c r="AI87" i="67"/>
  <c r="Y87" i="67"/>
  <c r="Z90" i="67"/>
  <c r="AL90" i="67" s="1"/>
  <c r="AJ90" i="67"/>
  <c r="AA110" i="67"/>
  <c r="AM110" i="67" s="1"/>
  <c r="AK110" i="67"/>
  <c r="AK38" i="67"/>
  <c r="AA38" i="67"/>
  <c r="AM38" i="67" s="1"/>
  <c r="AA84" i="67"/>
  <c r="AM84" i="67" s="1"/>
  <c r="AK84" i="67"/>
  <c r="AK85" i="67"/>
  <c r="AA85" i="67"/>
  <c r="AM85" i="67" s="1"/>
  <c r="AA79" i="67"/>
  <c r="AM79" i="67" s="1"/>
  <c r="AK79" i="67"/>
  <c r="X70" i="67"/>
  <c r="AH70" i="67"/>
  <c r="AA102" i="67"/>
  <c r="AM102" i="67" s="1"/>
  <c r="AK102" i="67"/>
  <c r="AJ32" i="67"/>
  <c r="Z32" i="67"/>
  <c r="AL32" i="67" s="1"/>
  <c r="Z108" i="67"/>
  <c r="AL108" i="67" s="1"/>
  <c r="AJ108" i="67"/>
  <c r="AA77" i="67"/>
  <c r="AM77" i="67" s="1"/>
  <c r="AK77" i="67"/>
  <c r="Y60" i="67"/>
  <c r="AI60" i="67"/>
  <c r="AK71" i="67"/>
  <c r="AA71" i="67"/>
  <c r="AM71" i="67" s="1"/>
  <c r="AK105" i="67"/>
  <c r="AA105" i="67"/>
  <c r="AM105" i="67" s="1"/>
  <c r="AH60" i="67"/>
  <c r="X60" i="67"/>
  <c r="AI70" i="67"/>
  <c r="Y70" i="67"/>
  <c r="Z111" i="67"/>
  <c r="AL111" i="67" s="1"/>
  <c r="AJ111" i="67"/>
  <c r="Z36" i="67"/>
  <c r="AL36" i="67" s="1"/>
  <c r="AJ36" i="67"/>
  <c r="AH3" i="67"/>
  <c r="X3" i="67"/>
  <c r="AI6" i="67"/>
  <c r="Y6" i="67"/>
  <c r="Z140" i="67"/>
  <c r="AL140" i="67" s="1"/>
  <c r="AJ140" i="67"/>
  <c r="AH126" i="67"/>
  <c r="X126" i="67"/>
  <c r="AA32" i="67"/>
  <c r="AM32" i="67" s="1"/>
  <c r="AK32" i="67"/>
  <c r="Z77" i="67"/>
  <c r="AL77" i="67" s="1"/>
  <c r="AJ77" i="67"/>
  <c r="Z97" i="67"/>
  <c r="AL97" i="67" s="1"/>
  <c r="AJ97" i="67"/>
  <c r="AK90" i="67"/>
  <c r="AA90" i="67"/>
  <c r="AM90" i="67" s="1"/>
  <c r="Z93" i="67"/>
  <c r="AL93" i="67" s="1"/>
  <c r="AJ93" i="67"/>
  <c r="AI54" i="67"/>
  <c r="Y54" i="67"/>
  <c r="AA109" i="67"/>
  <c r="AM109" i="67" s="1"/>
  <c r="AK109" i="67"/>
  <c r="AK147" i="67"/>
  <c r="AA147" i="67"/>
  <c r="AM147" i="67" s="1"/>
  <c r="AA111" i="67"/>
  <c r="AM111" i="67" s="1"/>
  <c r="AK111" i="67"/>
  <c r="AJ107" i="67"/>
  <c r="Z107" i="67"/>
  <c r="AL107" i="67" s="1"/>
  <c r="AI12" i="67"/>
  <c r="Y12" i="67"/>
  <c r="X31" i="67"/>
  <c r="AH31" i="67"/>
  <c r="AH6" i="67"/>
  <c r="X6" i="67"/>
  <c r="AK103" i="67"/>
  <c r="AA103" i="67"/>
  <c r="AM103" i="67" s="1"/>
  <c r="Z103" i="67"/>
  <c r="AL103" i="67" s="1"/>
  <c r="AJ103" i="67"/>
  <c r="AJ39" i="67"/>
  <c r="Z39" i="67"/>
  <c r="AL39" i="67" s="1"/>
  <c r="AK93" i="67"/>
  <c r="AA93" i="67"/>
  <c r="AM93" i="67" s="1"/>
  <c r="AH120" i="67"/>
  <c r="X120" i="67"/>
  <c r="AI126" i="67"/>
  <c r="Y126" i="67"/>
  <c r="AK107" i="67"/>
  <c r="AA107" i="67"/>
  <c r="AM107" i="67" s="1"/>
  <c r="AK51" i="67"/>
  <c r="AA51" i="67"/>
  <c r="AM51" i="67" s="1"/>
  <c r="X87" i="67"/>
  <c r="AH87" i="67"/>
  <c r="Y31" i="67"/>
  <c r="AI31" i="67"/>
  <c r="Y112" i="67"/>
  <c r="AI112" i="67"/>
  <c r="AH98" i="67"/>
  <c r="X98" i="67"/>
  <c r="Z136" i="67"/>
  <c r="AL136" i="67" s="1"/>
  <c r="AJ136" i="67"/>
  <c r="AH12" i="67"/>
  <c r="X12" i="67"/>
  <c r="AI82" i="67"/>
  <c r="Y82" i="67"/>
  <c r="AJ16" i="67"/>
  <c r="Z16" i="67"/>
  <c r="AL16" i="67" s="1"/>
  <c r="Z58" i="67"/>
  <c r="AL58" i="67" s="1"/>
  <c r="AJ58" i="67"/>
  <c r="Z75" i="67"/>
  <c r="AL75" i="67" s="1"/>
  <c r="AJ75" i="67"/>
  <c r="AK96" i="67"/>
  <c r="AA96" i="67"/>
  <c r="AM96" i="67" s="1"/>
  <c r="AK92" i="67"/>
  <c r="AA92" i="67"/>
  <c r="AM92" i="67" s="1"/>
  <c r="AA16" i="67"/>
  <c r="AM16" i="67" s="1"/>
  <c r="AK16" i="67"/>
  <c r="AA17" i="67"/>
  <c r="AM17" i="67" s="1"/>
  <c r="AK17" i="67"/>
  <c r="AH10" i="67"/>
  <c r="X10" i="67"/>
  <c r="Z79" i="67"/>
  <c r="AL79" i="67" s="1"/>
  <c r="AJ79" i="67"/>
  <c r="AJ64" i="67"/>
  <c r="Z64" i="67"/>
  <c r="AL64" i="67" s="1"/>
  <c r="AJ146" i="67"/>
  <c r="Z146" i="67"/>
  <c r="AL146" i="67" s="1"/>
  <c r="AI119" i="67"/>
  <c r="Y119" i="67"/>
  <c r="AH82" i="67"/>
  <c r="X82" i="67"/>
  <c r="AK20" i="67"/>
  <c r="AA20" i="67"/>
  <c r="AM20" i="67" s="1"/>
  <c r="Z149" i="67"/>
  <c r="AL149" i="67" s="1"/>
  <c r="AJ149" i="67"/>
  <c r="AK36" i="67"/>
  <c r="AA36" i="67"/>
  <c r="AM36" i="67" s="1"/>
  <c r="AK108" i="67"/>
  <c r="AA108" i="67"/>
  <c r="AM108" i="67" s="1"/>
  <c r="AH119" i="67"/>
  <c r="X119" i="67"/>
  <c r="Z102" i="67"/>
  <c r="AL102" i="67" s="1"/>
  <c r="AJ102" i="67"/>
  <c r="AJ9" i="67"/>
  <c r="Z9" i="67"/>
  <c r="AL9" i="67" s="1"/>
  <c r="Y120" i="67"/>
  <c r="AI120" i="67"/>
  <c r="AI106" i="67"/>
  <c r="Y106" i="67"/>
  <c r="AI81" i="67"/>
  <c r="Y81" i="67"/>
  <c r="Z74" i="67"/>
  <c r="AL74" i="67" s="1"/>
  <c r="AJ74" i="67"/>
  <c r="Z135" i="67"/>
  <c r="AL135" i="67" s="1"/>
  <c r="AJ135" i="67"/>
  <c r="Z15" i="67"/>
  <c r="AL15" i="67" s="1"/>
  <c r="AJ15" i="67"/>
  <c r="AA135" i="67"/>
  <c r="AM135" i="67" s="1"/>
  <c r="AK135" i="67"/>
  <c r="AK141" i="67"/>
  <c r="AA141" i="67"/>
  <c r="AM141" i="67" s="1"/>
  <c r="Y8" i="67"/>
  <c r="AI8" i="67"/>
  <c r="AK25" i="67"/>
  <c r="AA25" i="67"/>
  <c r="AM25" i="67" s="1"/>
  <c r="AJ27" i="67"/>
  <c r="Z27" i="67"/>
  <c r="AL27" i="67" s="1"/>
  <c r="AJ55" i="67"/>
  <c r="Z55" i="67"/>
  <c r="AL55" i="67" s="1"/>
  <c r="Z105" i="67"/>
  <c r="AL105" i="67" s="1"/>
  <c r="AJ105" i="67"/>
  <c r="Z92" i="67"/>
  <c r="AL92" i="67" s="1"/>
  <c r="AJ92" i="67"/>
  <c r="Z17" i="67"/>
  <c r="AL17" i="67" s="1"/>
  <c r="AJ17" i="67"/>
  <c r="AK59" i="67"/>
  <c r="AA59" i="67"/>
  <c r="AM59" i="67" s="1"/>
  <c r="AJ11" i="67"/>
  <c r="Z11" i="67"/>
  <c r="AL11" i="67" s="1"/>
  <c r="AA30" i="67"/>
  <c r="AM30" i="67" s="1"/>
  <c r="AK30" i="67"/>
  <c r="AA11" i="67"/>
  <c r="AM11" i="67" s="1"/>
  <c r="AK11" i="67"/>
  <c r="AK130" i="67"/>
  <c r="AA130" i="67"/>
  <c r="AM130" i="67" s="1"/>
  <c r="AA55" i="67"/>
  <c r="AM55" i="67" s="1"/>
  <c r="AK55" i="67"/>
  <c r="Z96" i="67"/>
  <c r="AL96" i="67" s="1"/>
  <c r="AJ96" i="67"/>
  <c r="AK97" i="67"/>
  <c r="AA97" i="67"/>
  <c r="AM97" i="67" s="1"/>
  <c r="AA58" i="67"/>
  <c r="AM58" i="67" s="1"/>
  <c r="AK58" i="67"/>
  <c r="AA146" i="67"/>
  <c r="AM146" i="67" s="1"/>
  <c r="AK146" i="67"/>
  <c r="AH112" i="67"/>
  <c r="X112" i="67"/>
  <c r="AJ20" i="67"/>
  <c r="Z20" i="67"/>
  <c r="AL20" i="67" s="1"/>
  <c r="AH81" i="67"/>
  <c r="X81" i="67"/>
  <c r="AA39" i="67"/>
  <c r="AM39" i="67" s="1"/>
  <c r="AK39" i="67"/>
  <c r="AI10" i="67"/>
  <c r="Y10" i="67"/>
  <c r="AI3" i="67"/>
  <c r="Y3" i="67"/>
  <c r="AJ130" i="67"/>
  <c r="Z130" i="67"/>
  <c r="AL130" i="67" s="1"/>
  <c r="AJ5" i="67"/>
  <c r="Z5" i="67"/>
  <c r="AL5" i="67" s="1"/>
  <c r="Z110" i="67"/>
  <c r="AL110" i="67" s="1"/>
  <c r="AJ110" i="67"/>
  <c r="Z30" i="67"/>
  <c r="AL30" i="67" s="1"/>
  <c r="AJ30" i="67"/>
  <c r="AJ84" i="67"/>
  <c r="Z84" i="67"/>
  <c r="AL84" i="67" s="1"/>
  <c r="AA15" i="67"/>
  <c r="AM15" i="67" s="1"/>
  <c r="AK15" i="67"/>
  <c r="AA28" i="67"/>
  <c r="AM28" i="67" s="1"/>
  <c r="AK28" i="67"/>
  <c r="AJ28" i="67"/>
  <c r="Z28" i="67"/>
  <c r="AL28" i="67" s="1"/>
  <c r="AJ6" i="67" l="1"/>
  <c r="Z6" i="67"/>
  <c r="AL6" i="67" s="1"/>
  <c r="AJ3" i="67"/>
  <c r="Z3" i="67"/>
  <c r="AL3" i="67" s="1"/>
  <c r="Z10" i="67"/>
  <c r="AL10" i="67" s="1"/>
  <c r="AJ10" i="67"/>
  <c r="AA82" i="67"/>
  <c r="AM82" i="67" s="1"/>
  <c r="AK82" i="67"/>
  <c r="AJ31" i="67"/>
  <c r="Z31" i="67"/>
  <c r="AL31" i="67" s="1"/>
  <c r="AK81" i="67"/>
  <c r="AA81" i="67"/>
  <c r="AM81" i="67" s="1"/>
  <c r="Z12" i="67"/>
  <c r="AL12" i="67" s="1"/>
  <c r="AJ12" i="67"/>
  <c r="AK126" i="67"/>
  <c r="AA126" i="67"/>
  <c r="AM126" i="67" s="1"/>
  <c r="AK12" i="67"/>
  <c r="AA12" i="67"/>
  <c r="AM12" i="67" s="1"/>
  <c r="Z8" i="67"/>
  <c r="AL8" i="67" s="1"/>
  <c r="AJ8" i="67"/>
  <c r="Z81" i="67"/>
  <c r="AL81" i="67" s="1"/>
  <c r="AJ81" i="67"/>
  <c r="AA98" i="67"/>
  <c r="AM98" i="67" s="1"/>
  <c r="AK98" i="67"/>
  <c r="AJ112" i="67"/>
  <c r="Z112" i="67"/>
  <c r="AL112" i="67" s="1"/>
  <c r="AK106" i="67"/>
  <c r="AA106" i="67"/>
  <c r="AM106" i="67" s="1"/>
  <c r="AJ120" i="67"/>
  <c r="Z120" i="67"/>
  <c r="AL120" i="67" s="1"/>
  <c r="AA70" i="67"/>
  <c r="AM70" i="67" s="1"/>
  <c r="AK70" i="67"/>
  <c r="AK87" i="67"/>
  <c r="AA87" i="67"/>
  <c r="AM87" i="67" s="1"/>
  <c r="AA48" i="67"/>
  <c r="AM48" i="67" s="1"/>
  <c r="AK48" i="67"/>
  <c r="Z82" i="67"/>
  <c r="AL82" i="67" s="1"/>
  <c r="AJ82" i="67"/>
  <c r="Z98" i="67"/>
  <c r="AL98" i="67" s="1"/>
  <c r="AJ98" i="67"/>
  <c r="AJ60" i="67"/>
  <c r="Z60" i="67"/>
  <c r="AL60" i="67" s="1"/>
  <c r="AK8" i="67"/>
  <c r="AA8" i="67"/>
  <c r="AM8" i="67" s="1"/>
  <c r="AK120" i="67"/>
  <c r="AA120" i="67"/>
  <c r="AM120" i="67" s="1"/>
  <c r="Z70" i="67"/>
  <c r="AL70" i="67" s="1"/>
  <c r="AJ70" i="67"/>
  <c r="Z54" i="67"/>
  <c r="AL54" i="67" s="1"/>
  <c r="AJ54" i="67"/>
  <c r="AJ126" i="67"/>
  <c r="Z126" i="67"/>
  <c r="AL126" i="67" s="1"/>
  <c r="AJ48" i="67"/>
  <c r="Z48" i="67"/>
  <c r="AL48" i="67" s="1"/>
  <c r="AK119" i="67"/>
  <c r="AA119" i="67"/>
  <c r="AM119" i="67" s="1"/>
  <c r="AA112" i="67"/>
  <c r="AM112" i="67" s="1"/>
  <c r="AK112" i="67"/>
  <c r="AA3" i="67"/>
  <c r="AM3" i="67" s="1"/>
  <c r="AK3" i="67"/>
  <c r="AA31" i="67"/>
  <c r="AM31" i="67" s="1"/>
  <c r="AK31" i="67"/>
  <c r="AK10" i="67"/>
  <c r="AA10" i="67"/>
  <c r="AM10" i="67" s="1"/>
  <c r="Z119" i="67"/>
  <c r="AL119" i="67" s="1"/>
  <c r="AJ119" i="67"/>
  <c r="AK54" i="67"/>
  <c r="AA54" i="67"/>
  <c r="AM54" i="67" s="1"/>
  <c r="AK6" i="67"/>
  <c r="AA6" i="67"/>
  <c r="AM6" i="67" s="1"/>
  <c r="AJ106" i="67"/>
  <c r="Z106" i="67"/>
  <c r="AL106" i="67" s="1"/>
  <c r="AJ87" i="67"/>
  <c r="Z87" i="67"/>
  <c r="AL87" i="67" s="1"/>
  <c r="AA60" i="67"/>
  <c r="AM60" i="67" s="1"/>
  <c r="AK60" i="67"/>
</calcChain>
</file>

<file path=xl/metadata.xml><?xml version="1.0" encoding="utf-8"?>
<metadata xmlns="http://schemas.openxmlformats.org/spreadsheetml/2006/main" xmlns:xlrd="http://schemas.microsoft.com/office/spreadsheetml/2017/richdata" xmlns:xda="http://schemas.microsoft.com/office/spreadsheetml/2017/dynamicarray">
  <metadataTypes count="2">
    <metadataType name="XLDAPR" minSupportedVersion="120000" copy="1" pasteAll="1" pasteValues="1" merge="1" splitFirst="1" rowColShift="1" clearFormats="1" clearComments="1" assign="1" coerce="1" cellMeta="1"/>
    <metadataType name="XLRICHVALUE" minSupportedVersion="120000" copy="1" pasteAll="1" pasteValues="1" merge="1" splitFirst="1" rowColShift="1" clearFormats="1" clearComments="1" assign="1" coerce="1"/>
  </metadataTypes>
  <futureMetadata name="XLDAPR" count="1">
    <bk>
      <extLst>
        <ext uri="{bdbb8cdc-fa1e-496e-a857-3c3f30c029c3}">
          <xda:dynamicArrayProperties fDynamic="1" fCollapsed="0"/>
        </ext>
      </extLst>
    </bk>
  </futureMetadata>
  <futureMetadata name="XLRICHVALUE" count="1">
    <bk>
      <extLst>
        <ext uri="{3e2802c4-a4d2-4d8b-9148-e3be6c30e623}">
          <xlrd:rvb i="0"/>
        </ext>
      </extLst>
    </bk>
  </futureMetadata>
  <cellMetadata count="1">
    <bk>
      <rc t="1" v="0"/>
    </bk>
  </cellMetadata>
  <valueMetadata count="1">
    <bk>
      <rc t="2" v="0"/>
    </bk>
  </valueMetadata>
</metadata>
</file>

<file path=xl/sharedStrings.xml><?xml version="1.0" encoding="utf-8"?>
<sst xmlns="http://schemas.openxmlformats.org/spreadsheetml/2006/main" count="3252" uniqueCount="576">
  <si>
    <t>項目</t>
    <rPh sb="0" eb="2">
      <t>コウモク</t>
    </rPh>
    <phoneticPr fontId="5"/>
  </si>
  <si>
    <t>プルダウン選択</t>
    <rPh sb="5" eb="7">
      <t>センタク</t>
    </rPh>
    <phoneticPr fontId="5"/>
  </si>
  <si>
    <t>備考</t>
    <rPh sb="0" eb="2">
      <t>ビコウ</t>
    </rPh>
    <phoneticPr fontId="5"/>
  </si>
  <si>
    <t>業務便有無</t>
    <rPh sb="0" eb="3">
      <t>ギョウムビン</t>
    </rPh>
    <rPh sb="3" eb="5">
      <t>ウム</t>
    </rPh>
    <phoneticPr fontId="5"/>
  </si>
  <si>
    <t>特記事項など</t>
    <rPh sb="0" eb="4">
      <t>トッキジコウ</t>
    </rPh>
    <phoneticPr fontId="5"/>
  </si>
  <si>
    <t>見積もり種類</t>
    <rPh sb="0" eb="2">
      <t>ミツ</t>
    </rPh>
    <rPh sb="4" eb="6">
      <t>シュルイ</t>
    </rPh>
    <phoneticPr fontId="5"/>
  </si>
  <si>
    <t>追加送料</t>
    <rPh sb="0" eb="4">
      <t>ツイカソウリョウ</t>
    </rPh>
    <phoneticPr fontId="3"/>
  </si>
  <si>
    <t>送料の追加単位</t>
    <rPh sb="0" eb="2">
      <t>ソウリョウ</t>
    </rPh>
    <rPh sb="3" eb="5">
      <t>ツイカ</t>
    </rPh>
    <rPh sb="5" eb="7">
      <t>タンイ</t>
    </rPh>
    <phoneticPr fontId="3"/>
  </si>
  <si>
    <t>宅配便　見積り概要</t>
    <rPh sb="0" eb="3">
      <t>タクハイビン</t>
    </rPh>
    <rPh sb="4" eb="6">
      <t>ミツモ</t>
    </rPh>
    <rPh sb="7" eb="9">
      <t>ガイヨウ</t>
    </rPh>
    <phoneticPr fontId="3"/>
  </si>
  <si>
    <t>送料無料ラインの有無</t>
    <rPh sb="0" eb="4">
      <t>ソウリョウムリョウ</t>
    </rPh>
    <rPh sb="8" eb="10">
      <t>ウム</t>
    </rPh>
    <phoneticPr fontId="3"/>
  </si>
  <si>
    <t>業務便　見積り概要</t>
    <rPh sb="0" eb="2">
      <t>ギョウム</t>
    </rPh>
    <rPh sb="2" eb="3">
      <t>ビン</t>
    </rPh>
    <rPh sb="4" eb="6">
      <t>ミツモ</t>
    </rPh>
    <rPh sb="7" eb="9">
      <t>ガイヨウ</t>
    </rPh>
    <phoneticPr fontId="3"/>
  </si>
  <si>
    <t>サンプル　見積り概要</t>
    <rPh sb="5" eb="7">
      <t>ミツモ</t>
    </rPh>
    <rPh sb="8" eb="10">
      <t>ガイヨウ</t>
    </rPh>
    <phoneticPr fontId="3"/>
  </si>
  <si>
    <t>サンプル規格</t>
    <rPh sb="4" eb="6">
      <t>キカク</t>
    </rPh>
    <phoneticPr fontId="3"/>
  </si>
  <si>
    <t>メーカー番号</t>
    <rPh sb="4" eb="6">
      <t>バンゴウ</t>
    </rPh>
    <phoneticPr fontId="5"/>
  </si>
  <si>
    <t>メーカー名</t>
    <rPh sb="4" eb="5">
      <t>メイ</t>
    </rPh>
    <phoneticPr fontId="5"/>
  </si>
  <si>
    <t>更新内容詳細</t>
    <rPh sb="0" eb="2">
      <t>コウシン</t>
    </rPh>
    <rPh sb="2" eb="6">
      <t>ナイヨウショウサイ</t>
    </rPh>
    <phoneticPr fontId="5"/>
  </si>
  <si>
    <t>更新日</t>
    <rPh sb="0" eb="3">
      <t>コウシンビ</t>
    </rPh>
    <phoneticPr fontId="5"/>
  </si>
  <si>
    <t>JANコード</t>
    <phoneticPr fontId="5"/>
  </si>
  <si>
    <t>商品名</t>
    <rPh sb="0" eb="3">
      <t>ショウヒンメイ</t>
    </rPh>
    <phoneticPr fontId="5"/>
  </si>
  <si>
    <t>業務便単価</t>
    <rPh sb="0" eb="3">
      <t>ギョウムビン</t>
    </rPh>
    <rPh sb="3" eb="5">
      <t>タンカ</t>
    </rPh>
    <phoneticPr fontId="5"/>
  </si>
  <si>
    <t>業務便入数</t>
    <rPh sb="0" eb="3">
      <t>ギョウムビン</t>
    </rPh>
    <rPh sb="3" eb="5">
      <t>イリスウ</t>
    </rPh>
    <phoneticPr fontId="5"/>
  </si>
  <si>
    <t>切上げ単価</t>
    <rPh sb="0" eb="2">
      <t>キリア</t>
    </rPh>
    <rPh sb="3" eb="5">
      <t>タンカ</t>
    </rPh>
    <phoneticPr fontId="5"/>
  </si>
  <si>
    <t>番号</t>
    <rPh sb="0" eb="2">
      <t>バンゴウ</t>
    </rPh>
    <phoneticPr fontId="5"/>
  </si>
  <si>
    <t>関東</t>
    <rPh sb="0" eb="2">
      <t>カントウ</t>
    </rPh>
    <phoneticPr fontId="2"/>
  </si>
  <si>
    <t>北海道</t>
    <rPh sb="0" eb="3">
      <t>ホッカイドウ</t>
    </rPh>
    <phoneticPr fontId="2"/>
  </si>
  <si>
    <t>北東北</t>
    <rPh sb="0" eb="1">
      <t>キタ</t>
    </rPh>
    <rPh sb="1" eb="3">
      <t>トウホク</t>
    </rPh>
    <phoneticPr fontId="2"/>
  </si>
  <si>
    <t>南東北</t>
    <rPh sb="0" eb="1">
      <t>ミナミ</t>
    </rPh>
    <rPh sb="1" eb="3">
      <t>トウホク</t>
    </rPh>
    <phoneticPr fontId="2"/>
  </si>
  <si>
    <t>信越</t>
    <rPh sb="0" eb="2">
      <t>シンエツ</t>
    </rPh>
    <phoneticPr fontId="2"/>
  </si>
  <si>
    <t>北陸</t>
    <rPh sb="0" eb="2">
      <t>ホクリク</t>
    </rPh>
    <phoneticPr fontId="2"/>
  </si>
  <si>
    <t>中部</t>
    <rPh sb="0" eb="2">
      <t>チュウブ</t>
    </rPh>
    <phoneticPr fontId="2"/>
  </si>
  <si>
    <t>関西</t>
    <rPh sb="0" eb="2">
      <t>カンサイ</t>
    </rPh>
    <phoneticPr fontId="2"/>
  </si>
  <si>
    <t>中国</t>
    <rPh sb="0" eb="2">
      <t>チュウゴク</t>
    </rPh>
    <phoneticPr fontId="2"/>
  </si>
  <si>
    <t>四国</t>
    <rPh sb="0" eb="2">
      <t>シコク</t>
    </rPh>
    <phoneticPr fontId="2"/>
  </si>
  <si>
    <t>九州</t>
    <rPh sb="0" eb="2">
      <t>キュウシュウ</t>
    </rPh>
    <phoneticPr fontId="2"/>
  </si>
  <si>
    <t>沖縄</t>
    <rPh sb="0" eb="2">
      <t>オキナワ</t>
    </rPh>
    <phoneticPr fontId="2"/>
  </si>
  <si>
    <t>業務便送料</t>
    <rPh sb="0" eb="3">
      <t>ギョウムビン</t>
    </rPh>
    <rPh sb="3" eb="5">
      <t>ソウリョウ</t>
    </rPh>
    <phoneticPr fontId="3"/>
  </si>
  <si>
    <t>原価率</t>
    <rPh sb="0" eb="3">
      <t>ゲンカリツ</t>
    </rPh>
    <phoneticPr fontId="5"/>
  </si>
  <si>
    <t>卸単価</t>
    <rPh sb="0" eb="3">
      <t>オロシタンカ</t>
    </rPh>
    <phoneticPr fontId="5"/>
  </si>
  <si>
    <t>切上げ卸単価</t>
    <rPh sb="0" eb="2">
      <t>キリア</t>
    </rPh>
    <rPh sb="3" eb="6">
      <t>オロシタンカ</t>
    </rPh>
    <phoneticPr fontId="3"/>
  </si>
  <si>
    <t>ケース卸単価</t>
    <rPh sb="3" eb="6">
      <t>オロシタンカ</t>
    </rPh>
    <phoneticPr fontId="3"/>
  </si>
  <si>
    <t>業①</t>
    <rPh sb="0" eb="1">
      <t>ギョウ</t>
    </rPh>
    <phoneticPr fontId="5"/>
  </si>
  <si>
    <t>業②</t>
    <rPh sb="0" eb="1">
      <t>ギョウ</t>
    </rPh>
    <phoneticPr fontId="5"/>
  </si>
  <si>
    <t>業③</t>
    <rPh sb="0" eb="1">
      <t>ギョウ</t>
    </rPh>
    <phoneticPr fontId="5"/>
  </si>
  <si>
    <t>卸単価計算</t>
    <rPh sb="0" eb="3">
      <t>オロシタンカ</t>
    </rPh>
    <rPh sb="3" eb="5">
      <t>ケイサン</t>
    </rPh>
    <phoneticPr fontId="3"/>
  </si>
  <si>
    <t>想定売価</t>
    <rPh sb="0" eb="2">
      <t>ソウテイ</t>
    </rPh>
    <rPh sb="2" eb="4">
      <t>バイカ</t>
    </rPh>
    <phoneticPr fontId="5"/>
  </si>
  <si>
    <t>粗利計算（卸単価計算）</t>
    <rPh sb="0" eb="4">
      <t>アラリケイサン</t>
    </rPh>
    <rPh sb="5" eb="10">
      <t>オロシタンカケイサン</t>
    </rPh>
    <phoneticPr fontId="5"/>
  </si>
  <si>
    <t>店舗粗利額</t>
    <rPh sb="0" eb="5">
      <t>テンポアラリガク</t>
    </rPh>
    <phoneticPr fontId="5"/>
  </si>
  <si>
    <t>粗利率</t>
    <rPh sb="0" eb="3">
      <t>アラリリツ</t>
    </rPh>
    <phoneticPr fontId="5"/>
  </si>
  <si>
    <t>粗利計算（送料込卸単価計算）</t>
    <rPh sb="0" eb="4">
      <t>アラリケイサン</t>
    </rPh>
    <rPh sb="5" eb="7">
      <t>ソウリョウ</t>
    </rPh>
    <rPh sb="7" eb="8">
      <t>コミ</t>
    </rPh>
    <rPh sb="8" eb="13">
      <t>オロシタンカケイサン</t>
    </rPh>
    <phoneticPr fontId="5"/>
  </si>
  <si>
    <t>基本単価</t>
    <rPh sb="0" eb="2">
      <t>キホン</t>
    </rPh>
    <rPh sb="2" eb="4">
      <t>タンカ</t>
    </rPh>
    <phoneticPr fontId="5"/>
  </si>
  <si>
    <t>仕入ケース単価</t>
    <rPh sb="0" eb="2">
      <t>シイレ</t>
    </rPh>
    <rPh sb="5" eb="7">
      <t>タンカ</t>
    </rPh>
    <phoneticPr fontId="5"/>
  </si>
  <si>
    <t>地域別仕入単価</t>
    <rPh sb="0" eb="3">
      <t>チイキベツ</t>
    </rPh>
    <rPh sb="3" eb="5">
      <t>シイレ</t>
    </rPh>
    <rPh sb="5" eb="7">
      <t>タンカ</t>
    </rPh>
    <phoneticPr fontId="5"/>
  </si>
  <si>
    <t>原価率</t>
    <rPh sb="0" eb="3">
      <t>ゲンカリツ</t>
    </rPh>
    <phoneticPr fontId="3"/>
  </si>
  <si>
    <t>単位</t>
  </si>
  <si>
    <t>種類選択</t>
    <rPh sb="0" eb="2">
      <t>シュルイ</t>
    </rPh>
    <rPh sb="2" eb="4">
      <t>センタク</t>
    </rPh>
    <phoneticPr fontId="5"/>
  </si>
  <si>
    <t>数</t>
    <rPh sb="0" eb="1">
      <t>カズ</t>
    </rPh>
    <phoneticPr fontId="5"/>
  </si>
  <si>
    <t>選択</t>
    <rPh sb="0" eb="2">
      <t>センタク</t>
    </rPh>
    <phoneticPr fontId="5"/>
  </si>
  <si>
    <t>単位</t>
    <phoneticPr fontId="5"/>
  </si>
  <si>
    <t>適用送料</t>
    <rPh sb="0" eb="2">
      <t>テキヨウ</t>
    </rPh>
    <rPh sb="2" eb="4">
      <t>ソウリョウ</t>
    </rPh>
    <phoneticPr fontId="3"/>
  </si>
  <si>
    <t>混載情報</t>
    <rPh sb="0" eb="2">
      <t>コンサイ</t>
    </rPh>
    <rPh sb="2" eb="4">
      <t>ジョウホウ</t>
    </rPh>
    <phoneticPr fontId="5"/>
  </si>
  <si>
    <t>入数情報</t>
    <rPh sb="0" eb="4">
      <t>イリスウジョウホウ</t>
    </rPh>
    <phoneticPr fontId="5"/>
  </si>
  <si>
    <t>仕入単価</t>
    <rPh sb="0" eb="2">
      <t>シイレ</t>
    </rPh>
    <rPh sb="2" eb="4">
      <t>タンカ</t>
    </rPh>
    <phoneticPr fontId="5"/>
  </si>
  <si>
    <t>適用単価</t>
    <rPh sb="0" eb="2">
      <t>テキヨウ</t>
    </rPh>
    <rPh sb="2" eb="4">
      <t>タンカ</t>
    </rPh>
    <phoneticPr fontId="5"/>
  </si>
  <si>
    <t>セット情報</t>
    <rPh sb="3" eb="5">
      <t>ジョウホウ</t>
    </rPh>
    <phoneticPr fontId="3"/>
  </si>
  <si>
    <t>宅配便</t>
    <rPh sb="0" eb="3">
      <t>タクハイビン</t>
    </rPh>
    <phoneticPr fontId="3"/>
  </si>
  <si>
    <t>業務便</t>
    <rPh sb="0" eb="3">
      <t>ギョウムビン</t>
    </rPh>
    <phoneticPr fontId="3"/>
  </si>
  <si>
    <t>サンプル</t>
    <phoneticPr fontId="3"/>
  </si>
  <si>
    <t>宅配便リードタイム日付
地域で加算する場合記載例
0日、地域＋1日</t>
  </si>
  <si>
    <t>(土日祝を除く)or(土日祝を含む)</t>
  </si>
  <si>
    <t>納品不可曜日
「なし」／「日、祝」「土、日」</t>
  </si>
  <si>
    <t>納品不可地域
「なし」／「沖縄」「北海道」</t>
  </si>
  <si>
    <t>配送ロット</t>
  </si>
  <si>
    <t>送料表示
送料別の場合、最初の行は改行して「・」をつける。&lt;br&gt;</t>
  </si>
  <si>
    <t>サンプル商品代
無料、有償
条件がある場合※をつけて入力</t>
  </si>
  <si>
    <t>サンプル送料
無料、着払い(税込)950円、一律金額を入力、地域別の金額を【】で繋いで入力する</t>
  </si>
  <si>
    <t>混載可能なカテゴリ番号</t>
  </si>
  <si>
    <r>
      <t>業務便</t>
    </r>
    <r>
      <rPr>
        <u/>
        <sz val="11"/>
        <color theme="10"/>
        <rFont val="メイリオ"/>
        <family val="3"/>
        <charset val="128"/>
      </rPr>
      <t>リードタイム日付
地域で加算する場合記載例
0日、地域＋1日</t>
    </r>
  </si>
  <si>
    <t>沖縄</t>
  </si>
  <si>
    <t>メーカーカテゴリ番号</t>
    <rPh sb="8" eb="10">
      <t>バンゴウ</t>
    </rPh>
    <phoneticPr fontId="14"/>
  </si>
  <si>
    <t>メーカー番号</t>
    <phoneticPr fontId="14"/>
  </si>
  <si>
    <t>メーカーカテゴリ番号</t>
    <rPh sb="8" eb="10">
      <t>バンゴウ</t>
    </rPh>
    <phoneticPr fontId="5"/>
  </si>
  <si>
    <t>(土日祝を除く)or(土日祝を含む)</t>
    <phoneticPr fontId="3"/>
  </si>
  <si>
    <t>サンプル規定</t>
    <rPh sb="4" eb="6">
      <t>キテイ</t>
    </rPh>
    <phoneticPr fontId="5"/>
  </si>
  <si>
    <t>【基本】Bカート商品ID</t>
  </si>
  <si>
    <t>【基本】商品名</t>
  </si>
  <si>
    <t>【セット】配送グループ</t>
  </si>
  <si>
    <t>【セット】セット名</t>
  </si>
  <si>
    <t>【セット】配送サイズ</t>
  </si>
  <si>
    <t>【セット】在庫</t>
  </si>
  <si>
    <t>【セット】在庫制限</t>
  </si>
  <si>
    <t>【セット】入数</t>
  </si>
  <si>
    <t>【セット】税区分</t>
  </si>
  <si>
    <t>【セット】表示順</t>
  </si>
  <si>
    <t>【セット】商品セット非表示グループ</t>
  </si>
  <si>
    <t>【セット】カスタム項目2</t>
    <phoneticPr fontId="14"/>
  </si>
  <si>
    <t>【セット】単価</t>
  </si>
  <si>
    <t>【セット】グループ価格1</t>
  </si>
  <si>
    <t>【セット】グループ価格2</t>
  </si>
  <si>
    <t>【セット】グループ価格3</t>
  </si>
  <si>
    <t>【セット】グループ価格4</t>
  </si>
  <si>
    <t>【セット】グループ価格5</t>
  </si>
  <si>
    <t>【セット】グループ価格6</t>
  </si>
  <si>
    <t>【セット】グループ価格7</t>
  </si>
  <si>
    <t>【セット】グループ価格8</t>
  </si>
  <si>
    <t>【セット】グループ価格9</t>
  </si>
  <si>
    <t>【セット】グループ価格10</t>
  </si>
  <si>
    <t>【セット】グループ価格11</t>
  </si>
  <si>
    <t>【セット】グループ価格12</t>
  </si>
  <si>
    <t>【セット】グループ価格13</t>
  </si>
  <si>
    <t>【セット】グループ価格14</t>
  </si>
  <si>
    <t>【セット】グループ価格15</t>
  </si>
  <si>
    <t>【セット】グループ価格16</t>
  </si>
  <si>
    <t>【セット】グループ価格17</t>
  </si>
  <si>
    <t>【セット】グループ価格18</t>
  </si>
  <si>
    <t>【セット】グループ価格19</t>
  </si>
  <si>
    <t>【セット】グループ価格20</t>
  </si>
  <si>
    <t>【セット】グループ価格21</t>
  </si>
  <si>
    <t>【セット】グループ価格22</t>
  </si>
  <si>
    <t>【セット】グループ価格23</t>
  </si>
  <si>
    <t>【セット】グループ価格24</t>
  </si>
  <si>
    <t>関東</t>
  </si>
  <si>
    <t>北海道</t>
  </si>
  <si>
    <t>北東北</t>
  </si>
  <si>
    <t>南東北</t>
  </si>
  <si>
    <t>信越</t>
  </si>
  <si>
    <t>北陸</t>
  </si>
  <si>
    <t>中部</t>
  </si>
  <si>
    <t>関西</t>
  </si>
  <si>
    <t>中国</t>
  </si>
  <si>
    <t>四国</t>
  </si>
  <si>
    <t>九州</t>
  </si>
  <si>
    <t>単位</t>
    <rPh sb="0" eb="2">
      <t>タンイ</t>
    </rPh>
    <phoneticPr fontId="5"/>
  </si>
  <si>
    <t>混載条件</t>
    <rPh sb="0" eb="2">
      <t>コンサイ</t>
    </rPh>
    <rPh sb="2" eb="4">
      <t>ジョウケン</t>
    </rPh>
    <phoneticPr fontId="3"/>
  </si>
  <si>
    <t>混載グループ名</t>
    <rPh sb="0" eb="2">
      <t>コンサイ</t>
    </rPh>
    <rPh sb="6" eb="7">
      <t>メイ</t>
    </rPh>
    <phoneticPr fontId="3"/>
  </si>
  <si>
    <t>仕入値種類</t>
    <rPh sb="0" eb="3">
      <t>シイレネ</t>
    </rPh>
    <rPh sb="3" eb="5">
      <t>シュルイ</t>
    </rPh>
    <phoneticPr fontId="5"/>
  </si>
  <si>
    <t>送料詳細</t>
    <rPh sb="0" eb="2">
      <t>ソウリョウ</t>
    </rPh>
    <rPh sb="2" eb="4">
      <t>ショウサイ</t>
    </rPh>
    <phoneticPr fontId="5"/>
  </si>
  <si>
    <t>商品代</t>
    <rPh sb="0" eb="3">
      <t>ショウヒンダイ</t>
    </rPh>
    <phoneticPr fontId="3"/>
  </si>
  <si>
    <t>送料種類</t>
    <rPh sb="0" eb="2">
      <t>ソウリョウ</t>
    </rPh>
    <rPh sb="2" eb="4">
      <t>シュルイ</t>
    </rPh>
    <phoneticPr fontId="5"/>
  </si>
  <si>
    <t>セット名追加情報</t>
    <rPh sb="3" eb="4">
      <t>メイ</t>
    </rPh>
    <rPh sb="4" eb="8">
      <t>ツイカジョウホウ</t>
    </rPh>
    <phoneticPr fontId="5"/>
  </si>
  <si>
    <t>セット名種類</t>
    <rPh sb="3" eb="4">
      <t>メイ</t>
    </rPh>
    <rPh sb="4" eb="6">
      <t>シュルイ</t>
    </rPh>
    <phoneticPr fontId="5"/>
  </si>
  <si>
    <t>セット名詳細</t>
    <rPh sb="3" eb="4">
      <t>メイ</t>
    </rPh>
    <rPh sb="4" eb="6">
      <t>ショウサイ</t>
    </rPh>
    <phoneticPr fontId="5"/>
  </si>
  <si>
    <t>配送グループ設定</t>
    <rPh sb="0" eb="2">
      <t>ハイソウ</t>
    </rPh>
    <rPh sb="6" eb="8">
      <t>セッテイ</t>
    </rPh>
    <phoneticPr fontId="5"/>
  </si>
  <si>
    <t>便の種類</t>
    <rPh sb="0" eb="1">
      <t>ビン</t>
    </rPh>
    <rPh sb="2" eb="4">
      <t>シュルイ</t>
    </rPh>
    <phoneticPr fontId="3"/>
  </si>
  <si>
    <t>配送グループID</t>
    <rPh sb="0" eb="2">
      <t>ハイソウ</t>
    </rPh>
    <phoneticPr fontId="3"/>
  </si>
  <si>
    <t>業務便配送グループ</t>
    <rPh sb="0" eb="2">
      <t>ギョウム</t>
    </rPh>
    <rPh sb="2" eb="3">
      <t>ビン</t>
    </rPh>
    <rPh sb="3" eb="5">
      <t>ハイソウ</t>
    </rPh>
    <phoneticPr fontId="3"/>
  </si>
  <si>
    <t>業1</t>
  </si>
  <si>
    <t>業2</t>
  </si>
  <si>
    <t>業3</t>
  </si>
  <si>
    <t>業4</t>
  </si>
  <si>
    <t>業5</t>
  </si>
  <si>
    <t>業6</t>
  </si>
  <si>
    <t>業7</t>
  </si>
  <si>
    <t>業8</t>
  </si>
  <si>
    <t>業9</t>
  </si>
  <si>
    <t>業10</t>
  </si>
  <si>
    <t>業務便</t>
    <rPh sb="0" eb="2">
      <t>ギョウム</t>
    </rPh>
    <rPh sb="2" eb="3">
      <t>ビン</t>
    </rPh>
    <phoneticPr fontId="3"/>
  </si>
  <si>
    <t>サンプル配送グループ</t>
    <rPh sb="4" eb="6">
      <t>ハイソウ</t>
    </rPh>
    <phoneticPr fontId="3"/>
  </si>
  <si>
    <t>宅配便送料</t>
    <rPh sb="0" eb="3">
      <t>タクハイビン</t>
    </rPh>
    <rPh sb="3" eb="5">
      <t>ソウリョウ</t>
    </rPh>
    <phoneticPr fontId="3"/>
  </si>
  <si>
    <t>中部・下部フリースペース作成</t>
    <rPh sb="0" eb="2">
      <t>チュウブ</t>
    </rPh>
    <rPh sb="3" eb="5">
      <t>カブ</t>
    </rPh>
    <rPh sb="12" eb="14">
      <t>サクセイ</t>
    </rPh>
    <phoneticPr fontId="5"/>
  </si>
  <si>
    <t>番号</t>
    <rPh sb="0" eb="2">
      <t>バンゴウ</t>
    </rPh>
    <phoneticPr fontId="3"/>
  </si>
  <si>
    <t>テーブルナンバー</t>
    <phoneticPr fontId="3"/>
  </si>
  <si>
    <t>宅配便有無</t>
    <rPh sb="0" eb="3">
      <t>タクハイビン</t>
    </rPh>
    <rPh sb="3" eb="5">
      <t>ウム</t>
    </rPh>
    <phoneticPr fontId="5"/>
  </si>
  <si>
    <t>サンプル有無</t>
    <rPh sb="4" eb="6">
      <t>ウム</t>
    </rPh>
    <phoneticPr fontId="5"/>
  </si>
  <si>
    <t>商品代・送料の見積りを貼り付ける</t>
    <rPh sb="0" eb="3">
      <t>ショウヒンダイ</t>
    </rPh>
    <rPh sb="4" eb="6">
      <t>ソウリョウ</t>
    </rPh>
    <rPh sb="7" eb="9">
      <t>ミツモ</t>
    </rPh>
    <rPh sb="11" eb="12">
      <t>ハ</t>
    </rPh>
    <rPh sb="13" eb="14">
      <t>ツ</t>
    </rPh>
    <phoneticPr fontId="5"/>
  </si>
  <si>
    <t>注文単位</t>
    <rPh sb="0" eb="4">
      <t>チュウモンタンイ</t>
    </rPh>
    <phoneticPr fontId="3"/>
  </si>
  <si>
    <t>入数
(合計数計算)</t>
    <rPh sb="0" eb="2">
      <t>イリスウ</t>
    </rPh>
    <rPh sb="4" eb="6">
      <t>ゴウケイ</t>
    </rPh>
    <rPh sb="6" eb="7">
      <t>スウ</t>
    </rPh>
    <rPh sb="7" eb="9">
      <t>ケイサン</t>
    </rPh>
    <phoneticPr fontId="5"/>
  </si>
  <si>
    <t>サンプル1</t>
    <phoneticPr fontId="3"/>
  </si>
  <si>
    <t>サンプル2</t>
  </si>
  <si>
    <t>サンプル3</t>
  </si>
  <si>
    <t>サンプル4</t>
  </si>
  <si>
    <t>サンプル5</t>
  </si>
  <si>
    <t>サンプル6</t>
  </si>
  <si>
    <t>サンプル7</t>
  </si>
  <si>
    <t>サンプル8</t>
  </si>
  <si>
    <t>サンプル9</t>
  </si>
  <si>
    <t>サンプル10</t>
  </si>
  <si>
    <t>サンプル
仕入単価</t>
    <rPh sb="5" eb="9">
      <t>シイレタンカ</t>
    </rPh>
    <phoneticPr fontId="5"/>
  </si>
  <si>
    <t>グループ番号</t>
    <rPh sb="4" eb="6">
      <t>バンゴウ</t>
    </rPh>
    <phoneticPr fontId="5"/>
  </si>
  <si>
    <t>サンプル単価種類</t>
    <rPh sb="4" eb="6">
      <t>タンカ</t>
    </rPh>
    <rPh sb="6" eb="8">
      <t>シュルイ</t>
    </rPh>
    <phoneticPr fontId="5"/>
  </si>
  <si>
    <t>備考（セット内容・規格など）</t>
    <rPh sb="0" eb="2">
      <t>ビコウ</t>
    </rPh>
    <rPh sb="6" eb="8">
      <t>ナイヨウ</t>
    </rPh>
    <rPh sb="9" eb="11">
      <t>キカク</t>
    </rPh>
    <phoneticPr fontId="3"/>
  </si>
  <si>
    <t>グループ番号</t>
    <rPh sb="4" eb="6">
      <t>バンゴウ</t>
    </rPh>
    <phoneticPr fontId="3"/>
  </si>
  <si>
    <t>詳細</t>
    <rPh sb="0" eb="2">
      <t>ショウサイ</t>
    </rPh>
    <phoneticPr fontId="3"/>
  </si>
  <si>
    <t>サンプルグループ</t>
    <phoneticPr fontId="3"/>
  </si>
  <si>
    <t>入数
（内訳詳細）</t>
    <rPh sb="0" eb="2">
      <t>イリスウ</t>
    </rPh>
    <rPh sb="4" eb="8">
      <t>ウチワケショウサイ</t>
    </rPh>
    <phoneticPr fontId="5"/>
  </si>
  <si>
    <t>関東送料</t>
    <rPh sb="0" eb="4">
      <t>カントウソウリョウ</t>
    </rPh>
    <phoneticPr fontId="3"/>
  </si>
  <si>
    <t>送料込卸単価</t>
    <rPh sb="0" eb="3">
      <t>ソウリョウコミ</t>
    </rPh>
    <rPh sb="3" eb="4">
      <t>オロシ</t>
    </rPh>
    <rPh sb="4" eb="6">
      <t>タンカ</t>
    </rPh>
    <phoneticPr fontId="3"/>
  </si>
  <si>
    <t>切上げ
送料込卸単価</t>
    <rPh sb="0" eb="2">
      <t>キリア</t>
    </rPh>
    <rPh sb="4" eb="6">
      <t>ソウリョウ</t>
    </rPh>
    <rPh sb="6" eb="7">
      <t>コミ</t>
    </rPh>
    <rPh sb="7" eb="10">
      <t>オロシタンカ</t>
    </rPh>
    <phoneticPr fontId="3"/>
  </si>
  <si>
    <t>送料込
仕入単価</t>
    <rPh sb="0" eb="3">
      <t>ソウリョウコミ</t>
    </rPh>
    <rPh sb="4" eb="8">
      <t>シイレタンカ</t>
    </rPh>
    <phoneticPr fontId="3"/>
  </si>
  <si>
    <t>サンプル送料</t>
    <rPh sb="4" eb="6">
      <t>ソウリョウ</t>
    </rPh>
    <phoneticPr fontId="3"/>
  </si>
  <si>
    <t>サン④</t>
  </si>
  <si>
    <t>サン⑤</t>
  </si>
  <si>
    <t>サン⑥</t>
  </si>
  <si>
    <t>サン⑦</t>
  </si>
  <si>
    <t>サン⑧</t>
  </si>
  <si>
    <t>サン⑨</t>
  </si>
  <si>
    <t>サン⑩</t>
  </si>
  <si>
    <t>送料</t>
    <rPh sb="0" eb="2">
      <t>ソウリョウ</t>
    </rPh>
    <phoneticPr fontId="3"/>
  </si>
  <si>
    <t>宅配エリア</t>
    <rPh sb="0" eb="2">
      <t>タクハイ</t>
    </rPh>
    <phoneticPr fontId="2"/>
  </si>
  <si>
    <t>北海道</t>
    <phoneticPr fontId="2"/>
  </si>
  <si>
    <t>北東北</t>
    <rPh sb="0" eb="3">
      <t>キタトウホク</t>
    </rPh>
    <phoneticPr fontId="2"/>
  </si>
  <si>
    <t>南東北</t>
    <rPh sb="0" eb="3">
      <t>ミナミトウホク</t>
    </rPh>
    <phoneticPr fontId="2"/>
  </si>
  <si>
    <t>沖縄</t>
    <phoneticPr fontId="2"/>
  </si>
  <si>
    <t>都道府県名</t>
    <rPh sb="0" eb="5">
      <t>トドウフケンメイ</t>
    </rPh>
    <phoneticPr fontId="2"/>
  </si>
  <si>
    <t>青森県</t>
    <phoneticPr fontId="2"/>
  </si>
  <si>
    <t>岩手県</t>
    <phoneticPr fontId="2"/>
  </si>
  <si>
    <t>宮城県</t>
    <phoneticPr fontId="2"/>
  </si>
  <si>
    <t>秋田県</t>
    <phoneticPr fontId="2"/>
  </si>
  <si>
    <t>山形県</t>
    <phoneticPr fontId="2"/>
  </si>
  <si>
    <t>福島県</t>
    <phoneticPr fontId="2"/>
  </si>
  <si>
    <t>茨城県</t>
    <phoneticPr fontId="2"/>
  </si>
  <si>
    <t>栃木県</t>
    <phoneticPr fontId="2"/>
  </si>
  <si>
    <t>群馬県</t>
    <phoneticPr fontId="2"/>
  </si>
  <si>
    <t>埼玉県</t>
    <phoneticPr fontId="2"/>
  </si>
  <si>
    <t>千葉県</t>
    <phoneticPr fontId="2"/>
  </si>
  <si>
    <t>東京都</t>
    <phoneticPr fontId="2"/>
  </si>
  <si>
    <t>神奈川県</t>
    <phoneticPr fontId="2"/>
  </si>
  <si>
    <t>新潟県</t>
    <phoneticPr fontId="2"/>
  </si>
  <si>
    <t>富山県</t>
    <phoneticPr fontId="2"/>
  </si>
  <si>
    <t>石川県</t>
    <phoneticPr fontId="2"/>
  </si>
  <si>
    <t>福井県</t>
    <phoneticPr fontId="2"/>
  </si>
  <si>
    <t>山梨県</t>
    <phoneticPr fontId="2"/>
  </si>
  <si>
    <t>長野県</t>
    <phoneticPr fontId="2"/>
  </si>
  <si>
    <t>岐阜県</t>
    <phoneticPr fontId="2"/>
  </si>
  <si>
    <t>静岡県</t>
    <phoneticPr fontId="2"/>
  </si>
  <si>
    <t>愛知県</t>
    <phoneticPr fontId="2"/>
  </si>
  <si>
    <t>三重県</t>
    <phoneticPr fontId="2"/>
  </si>
  <si>
    <t>滋賀県</t>
    <phoneticPr fontId="2"/>
  </si>
  <si>
    <t>京都府</t>
    <phoneticPr fontId="2"/>
  </si>
  <si>
    <t>大阪府</t>
    <phoneticPr fontId="2"/>
  </si>
  <si>
    <t>兵庫県</t>
    <phoneticPr fontId="2"/>
  </si>
  <si>
    <t>奈良県</t>
    <phoneticPr fontId="2"/>
  </si>
  <si>
    <t>和歌山県</t>
    <phoneticPr fontId="2"/>
  </si>
  <si>
    <t>鳥取県</t>
    <phoneticPr fontId="2"/>
  </si>
  <si>
    <t>島根県</t>
    <phoneticPr fontId="2"/>
  </si>
  <si>
    <t>岡山県</t>
    <phoneticPr fontId="2"/>
  </si>
  <si>
    <t>広島県</t>
    <phoneticPr fontId="2"/>
  </si>
  <si>
    <t>山口県</t>
    <phoneticPr fontId="2"/>
  </si>
  <si>
    <t>徳島県</t>
    <phoneticPr fontId="2"/>
  </si>
  <si>
    <t>香川県</t>
    <phoneticPr fontId="2"/>
  </si>
  <si>
    <t>愛媛県</t>
    <phoneticPr fontId="2"/>
  </si>
  <si>
    <t>高知県</t>
    <phoneticPr fontId="2"/>
  </si>
  <si>
    <t>福岡県</t>
    <phoneticPr fontId="2"/>
  </si>
  <si>
    <t>佐賀県</t>
    <phoneticPr fontId="2"/>
  </si>
  <si>
    <t>長崎県</t>
    <phoneticPr fontId="2"/>
  </si>
  <si>
    <t>熊本県</t>
    <phoneticPr fontId="2"/>
  </si>
  <si>
    <t>大分県</t>
    <phoneticPr fontId="2"/>
  </si>
  <si>
    <t>宮崎県</t>
    <phoneticPr fontId="2"/>
  </si>
  <si>
    <t>鹿児島県</t>
    <phoneticPr fontId="2"/>
  </si>
  <si>
    <t>沖縄県</t>
    <phoneticPr fontId="2"/>
  </si>
  <si>
    <t>イレギュラー送料設定</t>
    <rPh sb="6" eb="8">
      <t>ソウリョウ</t>
    </rPh>
    <rPh sb="8" eb="10">
      <t>セッテイ</t>
    </rPh>
    <phoneticPr fontId="5"/>
  </si>
  <si>
    <t>宅配便の配送グループ</t>
    <rPh sb="0" eb="3">
      <t>タクハイビン</t>
    </rPh>
    <rPh sb="4" eb="6">
      <t>ハイソウ</t>
    </rPh>
    <phoneticPr fontId="3"/>
  </si>
  <si>
    <t>メーカー番号</t>
    <rPh sb="4" eb="6">
      <t>バンゴウ</t>
    </rPh>
    <phoneticPr fontId="3"/>
  </si>
  <si>
    <t>配送グループ名</t>
    <rPh sb="0" eb="2">
      <t>ハイソウ</t>
    </rPh>
    <rPh sb="6" eb="7">
      <t>メイ</t>
    </rPh>
    <phoneticPr fontId="3"/>
  </si>
  <si>
    <t>送料</t>
    <phoneticPr fontId="3"/>
  </si>
  <si>
    <t>サンプル規定</t>
    <rPh sb="4" eb="6">
      <t>キテイ</t>
    </rPh>
    <phoneticPr fontId="3"/>
  </si>
  <si>
    <t>混載情報</t>
    <rPh sb="0" eb="4">
      <t>コンサイジョウホウ</t>
    </rPh>
    <phoneticPr fontId="3"/>
  </si>
  <si>
    <t>入数情報</t>
    <phoneticPr fontId="3"/>
  </si>
  <si>
    <t>数</t>
    <rPh sb="0" eb="1">
      <t>カズ</t>
    </rPh>
    <phoneticPr fontId="3"/>
  </si>
  <si>
    <t>送料情報</t>
    <rPh sb="0" eb="2">
      <t>ソウリョウ</t>
    </rPh>
    <rPh sb="2" eb="4">
      <t>ジョウホウ</t>
    </rPh>
    <phoneticPr fontId="3"/>
  </si>
  <si>
    <t>関東送料</t>
    <rPh sb="0" eb="2">
      <t>カントウ</t>
    </rPh>
    <rPh sb="2" eb="4">
      <t>ソウリョウ</t>
    </rPh>
    <phoneticPr fontId="3"/>
  </si>
  <si>
    <t>卸単価計算</t>
    <rPh sb="0" eb="5">
      <t>オロシタンカケイサン</t>
    </rPh>
    <phoneticPr fontId="3"/>
  </si>
  <si>
    <t>北海道
送料</t>
    <rPh sb="0" eb="3">
      <t>ホッカイドウ</t>
    </rPh>
    <rPh sb="4" eb="6">
      <t>ソウリョウ</t>
    </rPh>
    <phoneticPr fontId="3"/>
  </si>
  <si>
    <t>北東北
送料</t>
    <rPh sb="0" eb="3">
      <t>キタトウホク</t>
    </rPh>
    <rPh sb="4" eb="6">
      <t>ソウリョウ</t>
    </rPh>
    <phoneticPr fontId="3"/>
  </si>
  <si>
    <t>南東北
送料</t>
    <rPh sb="0" eb="1">
      <t>ミナミ</t>
    </rPh>
    <rPh sb="1" eb="3">
      <t>トウホク</t>
    </rPh>
    <rPh sb="4" eb="6">
      <t>ソウリョウ</t>
    </rPh>
    <phoneticPr fontId="3"/>
  </si>
  <si>
    <t>信越送料</t>
    <rPh sb="0" eb="2">
      <t>シンエツ</t>
    </rPh>
    <rPh sb="2" eb="4">
      <t>ソウリョウ</t>
    </rPh>
    <phoneticPr fontId="3"/>
  </si>
  <si>
    <t>北陸送料</t>
    <rPh sb="0" eb="2">
      <t>ホクリク</t>
    </rPh>
    <rPh sb="2" eb="4">
      <t>ソウリョウ</t>
    </rPh>
    <phoneticPr fontId="3"/>
  </si>
  <si>
    <t>中部送料</t>
    <rPh sb="0" eb="2">
      <t>チュウブ</t>
    </rPh>
    <rPh sb="2" eb="4">
      <t>ソウリョウ</t>
    </rPh>
    <phoneticPr fontId="3"/>
  </si>
  <si>
    <t>関西送料</t>
    <rPh sb="0" eb="2">
      <t>カンサイ</t>
    </rPh>
    <rPh sb="2" eb="4">
      <t>ソウリョウ</t>
    </rPh>
    <phoneticPr fontId="3"/>
  </si>
  <si>
    <t>中国送料</t>
    <rPh sb="0" eb="2">
      <t>チュウゴク</t>
    </rPh>
    <rPh sb="2" eb="4">
      <t>ソウリョウ</t>
    </rPh>
    <phoneticPr fontId="3"/>
  </si>
  <si>
    <t>四国送料</t>
    <rPh sb="0" eb="2">
      <t>シコク</t>
    </rPh>
    <rPh sb="2" eb="4">
      <t>ソウリョウ</t>
    </rPh>
    <phoneticPr fontId="3"/>
  </si>
  <si>
    <t>九州送料</t>
    <rPh sb="0" eb="2">
      <t>キュウシュウ</t>
    </rPh>
    <rPh sb="2" eb="4">
      <t>ソウリョウ</t>
    </rPh>
    <phoneticPr fontId="3"/>
  </si>
  <si>
    <t>沖縄送料</t>
    <rPh sb="0" eb="2">
      <t>オキナワ</t>
    </rPh>
    <rPh sb="2" eb="4">
      <t>ソウリョウ</t>
    </rPh>
    <phoneticPr fontId="3"/>
  </si>
  <si>
    <t>関東
仕入単価</t>
    <rPh sb="0" eb="2">
      <t>カントウ</t>
    </rPh>
    <rPh sb="3" eb="5">
      <t>シイ</t>
    </rPh>
    <rPh sb="5" eb="7">
      <t>タンカ</t>
    </rPh>
    <phoneticPr fontId="3"/>
  </si>
  <si>
    <t>送料込み
仕入単価</t>
    <rPh sb="0" eb="2">
      <t>ソウリョウ</t>
    </rPh>
    <rPh sb="2" eb="3">
      <t>コ</t>
    </rPh>
    <rPh sb="5" eb="7">
      <t>シイ</t>
    </rPh>
    <rPh sb="7" eb="9">
      <t>タンカ</t>
    </rPh>
    <phoneticPr fontId="3"/>
  </si>
  <si>
    <t>関東
卸ケース単価</t>
    <rPh sb="0" eb="2">
      <t>カントウ</t>
    </rPh>
    <rPh sb="3" eb="4">
      <t>オロシ</t>
    </rPh>
    <rPh sb="7" eb="9">
      <t>タンカ</t>
    </rPh>
    <phoneticPr fontId="3"/>
  </si>
  <si>
    <t>北海道
仕入単価</t>
    <rPh sb="0" eb="3">
      <t>ホッカイドウ</t>
    </rPh>
    <rPh sb="4" eb="6">
      <t>シイ</t>
    </rPh>
    <rPh sb="6" eb="8">
      <t>タンカ</t>
    </rPh>
    <phoneticPr fontId="3"/>
  </si>
  <si>
    <t>北海道
卸ケース単価</t>
    <rPh sb="0" eb="3">
      <t>ホッカイドウ</t>
    </rPh>
    <phoneticPr fontId="3"/>
  </si>
  <si>
    <t>北東北
仕入単価</t>
    <rPh sb="0" eb="1">
      <t>キタ</t>
    </rPh>
    <rPh sb="1" eb="3">
      <t>トウホク</t>
    </rPh>
    <rPh sb="4" eb="6">
      <t>シイ</t>
    </rPh>
    <rPh sb="6" eb="8">
      <t>タンカ</t>
    </rPh>
    <phoneticPr fontId="3"/>
  </si>
  <si>
    <t>北東北
卸ケース単価</t>
    <rPh sb="0" eb="1">
      <t>キタ</t>
    </rPh>
    <rPh sb="1" eb="3">
      <t>トウホク</t>
    </rPh>
    <phoneticPr fontId="3"/>
  </si>
  <si>
    <t>南東北
仕入単価</t>
    <rPh sb="0" eb="1">
      <t>ミナミ</t>
    </rPh>
    <rPh sb="1" eb="3">
      <t>トウホク</t>
    </rPh>
    <rPh sb="4" eb="6">
      <t>シイ</t>
    </rPh>
    <rPh sb="6" eb="8">
      <t>タンカ</t>
    </rPh>
    <phoneticPr fontId="3"/>
  </si>
  <si>
    <t>南東北
卸ケース単価</t>
    <rPh sb="0" eb="1">
      <t>ミナミ</t>
    </rPh>
    <rPh sb="1" eb="3">
      <t>トウホク</t>
    </rPh>
    <phoneticPr fontId="3"/>
  </si>
  <si>
    <t>信越
仕入単価</t>
    <rPh sb="0" eb="2">
      <t>シンエツ</t>
    </rPh>
    <rPh sb="3" eb="5">
      <t>シイ</t>
    </rPh>
    <rPh sb="5" eb="7">
      <t>タンカ</t>
    </rPh>
    <phoneticPr fontId="3"/>
  </si>
  <si>
    <t>信越
卸ケース単価</t>
    <rPh sb="0" eb="2">
      <t>シンエツ</t>
    </rPh>
    <phoneticPr fontId="3"/>
  </si>
  <si>
    <t>北陸
仕入単価</t>
    <rPh sb="0" eb="2">
      <t>ホクリク</t>
    </rPh>
    <rPh sb="3" eb="5">
      <t>シイ</t>
    </rPh>
    <rPh sb="5" eb="7">
      <t>タンカ</t>
    </rPh>
    <phoneticPr fontId="3"/>
  </si>
  <si>
    <t>北陸
卸ケース単価</t>
    <rPh sb="0" eb="2">
      <t>ホクリク</t>
    </rPh>
    <phoneticPr fontId="3"/>
  </si>
  <si>
    <t>中部
仕入単価</t>
    <rPh sb="0" eb="2">
      <t>チュウブ</t>
    </rPh>
    <rPh sb="3" eb="5">
      <t>シイ</t>
    </rPh>
    <rPh sb="5" eb="7">
      <t>タンカ</t>
    </rPh>
    <phoneticPr fontId="3"/>
  </si>
  <si>
    <t>中部
卸ケース単価</t>
    <rPh sb="0" eb="2">
      <t>チュウブ</t>
    </rPh>
    <phoneticPr fontId="3"/>
  </si>
  <si>
    <t>関西
仕入単価</t>
    <rPh sb="0" eb="2">
      <t>カンサイ</t>
    </rPh>
    <rPh sb="3" eb="5">
      <t>シイ</t>
    </rPh>
    <rPh sb="5" eb="7">
      <t>タンカ</t>
    </rPh>
    <phoneticPr fontId="3"/>
  </si>
  <si>
    <t>関西
卸ケース単価</t>
    <rPh sb="0" eb="2">
      <t>カンサイ</t>
    </rPh>
    <phoneticPr fontId="3"/>
  </si>
  <si>
    <t>中国
仕入単価</t>
    <rPh sb="0" eb="2">
      <t>チュウゴク</t>
    </rPh>
    <rPh sb="3" eb="5">
      <t>シイ</t>
    </rPh>
    <rPh sb="5" eb="7">
      <t>タンカ</t>
    </rPh>
    <phoneticPr fontId="3"/>
  </si>
  <si>
    <t>中国
卸ケース単価</t>
    <rPh sb="0" eb="2">
      <t>チュウゴク</t>
    </rPh>
    <phoneticPr fontId="3"/>
  </si>
  <si>
    <t>四国
仕入単価</t>
    <rPh sb="0" eb="2">
      <t>シコク</t>
    </rPh>
    <rPh sb="3" eb="5">
      <t>シイ</t>
    </rPh>
    <rPh sb="5" eb="7">
      <t>タンカ</t>
    </rPh>
    <phoneticPr fontId="3"/>
  </si>
  <si>
    <t>四国
卸ケース単価</t>
    <rPh sb="0" eb="2">
      <t>シコク</t>
    </rPh>
    <phoneticPr fontId="3"/>
  </si>
  <si>
    <t>九州
仕入単価</t>
    <rPh sb="0" eb="2">
      <t>キュウシュウ</t>
    </rPh>
    <rPh sb="3" eb="5">
      <t>シイ</t>
    </rPh>
    <rPh sb="5" eb="7">
      <t>タンカ</t>
    </rPh>
    <phoneticPr fontId="3"/>
  </si>
  <si>
    <t>九州
卸ケース単価</t>
    <rPh sb="0" eb="2">
      <t>キュウシュウ</t>
    </rPh>
    <phoneticPr fontId="3"/>
  </si>
  <si>
    <t>沖縄
仕入単価</t>
    <rPh sb="0" eb="2">
      <t>オキナワ</t>
    </rPh>
    <rPh sb="3" eb="5">
      <t>シイ</t>
    </rPh>
    <rPh sb="5" eb="7">
      <t>タンカ</t>
    </rPh>
    <phoneticPr fontId="3"/>
  </si>
  <si>
    <t>地域別卸値計算</t>
    <rPh sb="0" eb="3">
      <t>チイキベツ</t>
    </rPh>
    <rPh sb="3" eb="5">
      <t>オロシネ</t>
    </rPh>
    <rPh sb="5" eb="7">
      <t>ケイサン</t>
    </rPh>
    <phoneticPr fontId="3"/>
  </si>
  <si>
    <t>切り上げ
卸値単価</t>
    <rPh sb="0" eb="1">
      <t>キ</t>
    </rPh>
    <rPh sb="2" eb="3">
      <t>ア</t>
    </rPh>
    <rPh sb="5" eb="7">
      <t>オロシネ</t>
    </rPh>
    <rPh sb="7" eb="9">
      <t>タンカ</t>
    </rPh>
    <phoneticPr fontId="3"/>
  </si>
  <si>
    <t>沖縄
卸ケース単価</t>
    <rPh sb="0" eb="2">
      <t>オキナワ</t>
    </rPh>
    <phoneticPr fontId="3"/>
  </si>
  <si>
    <t>宅配便
関東単価</t>
    <rPh sb="0" eb="3">
      <t>タクハイビン</t>
    </rPh>
    <rPh sb="4" eb="6">
      <t>カントウ</t>
    </rPh>
    <rPh sb="6" eb="8">
      <t>タンカ</t>
    </rPh>
    <phoneticPr fontId="2"/>
  </si>
  <si>
    <t>宅配便
北海道単価</t>
    <rPh sb="0" eb="3">
      <t>タクハイビン</t>
    </rPh>
    <rPh sb="4" eb="7">
      <t>ホッカイドウ</t>
    </rPh>
    <rPh sb="7" eb="9">
      <t>タンカ</t>
    </rPh>
    <phoneticPr fontId="2"/>
  </si>
  <si>
    <t>宅配便
北東北単価</t>
    <rPh sb="4" eb="5">
      <t>キタ</t>
    </rPh>
    <rPh sb="5" eb="7">
      <t>トウホク</t>
    </rPh>
    <rPh sb="7" eb="9">
      <t>タンカ</t>
    </rPh>
    <phoneticPr fontId="2"/>
  </si>
  <si>
    <t>宅配便
南東北単価</t>
    <rPh sb="4" eb="5">
      <t>ミナミ</t>
    </rPh>
    <rPh sb="5" eb="7">
      <t>トウホク</t>
    </rPh>
    <rPh sb="7" eb="9">
      <t>タンカ</t>
    </rPh>
    <phoneticPr fontId="2"/>
  </si>
  <si>
    <t>宅配便
信越単価</t>
    <rPh sb="4" eb="6">
      <t>シンエツ</t>
    </rPh>
    <rPh sb="6" eb="8">
      <t>タンカ</t>
    </rPh>
    <phoneticPr fontId="2"/>
  </si>
  <si>
    <t>宅配便
北陸単価</t>
    <rPh sb="4" eb="6">
      <t>ホクリク</t>
    </rPh>
    <rPh sb="6" eb="8">
      <t>タンカ</t>
    </rPh>
    <phoneticPr fontId="2"/>
  </si>
  <si>
    <t>宅配便
中部単価</t>
    <rPh sb="4" eb="6">
      <t>チュウブ</t>
    </rPh>
    <rPh sb="6" eb="8">
      <t>タンカ</t>
    </rPh>
    <phoneticPr fontId="2"/>
  </si>
  <si>
    <t>宅配便
関西単価</t>
    <rPh sb="4" eb="6">
      <t>カンサイ</t>
    </rPh>
    <rPh sb="6" eb="8">
      <t>タンカ</t>
    </rPh>
    <phoneticPr fontId="2"/>
  </si>
  <si>
    <t>宅配便
中国単価</t>
    <rPh sb="4" eb="6">
      <t>チュウゴク</t>
    </rPh>
    <rPh sb="6" eb="8">
      <t>タンカ</t>
    </rPh>
    <phoneticPr fontId="2"/>
  </si>
  <si>
    <t>宅配便
四国単価</t>
    <rPh sb="4" eb="6">
      <t>シコク</t>
    </rPh>
    <rPh sb="6" eb="8">
      <t>タンカ</t>
    </rPh>
    <phoneticPr fontId="2"/>
  </si>
  <si>
    <t>宅配便
九州単価</t>
    <rPh sb="4" eb="6">
      <t>キュウシュウ</t>
    </rPh>
    <rPh sb="6" eb="8">
      <t>タンカ</t>
    </rPh>
    <phoneticPr fontId="2"/>
  </si>
  <si>
    <t>宅配便
沖縄単価</t>
    <rPh sb="4" eb="6">
      <t>オキナワ</t>
    </rPh>
    <rPh sb="6" eb="8">
      <t>タンカ</t>
    </rPh>
    <phoneticPr fontId="2"/>
  </si>
  <si>
    <t>サンプル
関東単価</t>
    <rPh sb="5" eb="7">
      <t>カントウ</t>
    </rPh>
    <rPh sb="7" eb="9">
      <t>タンカ</t>
    </rPh>
    <phoneticPr fontId="2"/>
  </si>
  <si>
    <t>サンプル
北海道単価</t>
    <rPh sb="5" eb="8">
      <t>ホッカイドウ</t>
    </rPh>
    <rPh sb="8" eb="10">
      <t>タンカ</t>
    </rPh>
    <phoneticPr fontId="2"/>
  </si>
  <si>
    <t>サンプル
北東北単価</t>
    <rPh sb="5" eb="6">
      <t>キタ</t>
    </rPh>
    <rPh sb="6" eb="8">
      <t>トウホク</t>
    </rPh>
    <rPh sb="8" eb="10">
      <t>タンカ</t>
    </rPh>
    <phoneticPr fontId="2"/>
  </si>
  <si>
    <t>サンプル
南東北単価</t>
    <rPh sb="5" eb="6">
      <t>ミナミ</t>
    </rPh>
    <rPh sb="6" eb="8">
      <t>トウホク</t>
    </rPh>
    <rPh sb="8" eb="10">
      <t>タンカ</t>
    </rPh>
    <phoneticPr fontId="2"/>
  </si>
  <si>
    <t>サンプル
信越単価</t>
    <rPh sb="5" eb="7">
      <t>シンエツ</t>
    </rPh>
    <rPh sb="7" eb="9">
      <t>タンカ</t>
    </rPh>
    <phoneticPr fontId="2"/>
  </si>
  <si>
    <t>サンプル
北陸単価</t>
    <rPh sb="5" eb="7">
      <t>ホクリク</t>
    </rPh>
    <rPh sb="7" eb="9">
      <t>タンカ</t>
    </rPh>
    <phoneticPr fontId="2"/>
  </si>
  <si>
    <t>サンプル
中部単価</t>
    <rPh sb="5" eb="7">
      <t>チュウブ</t>
    </rPh>
    <rPh sb="7" eb="9">
      <t>タンカ</t>
    </rPh>
    <phoneticPr fontId="2"/>
  </si>
  <si>
    <t>サンプル
関西単価</t>
    <rPh sb="5" eb="7">
      <t>カンサイ</t>
    </rPh>
    <rPh sb="7" eb="9">
      <t>タンカ</t>
    </rPh>
    <phoneticPr fontId="2"/>
  </si>
  <si>
    <t>サンプル
中国単価</t>
    <rPh sb="5" eb="7">
      <t>チュウゴク</t>
    </rPh>
    <rPh sb="7" eb="9">
      <t>タンカ</t>
    </rPh>
    <phoneticPr fontId="2"/>
  </si>
  <si>
    <t>サンプル
四国単価</t>
    <rPh sb="5" eb="7">
      <t>シコク</t>
    </rPh>
    <rPh sb="7" eb="9">
      <t>タンカ</t>
    </rPh>
    <phoneticPr fontId="2"/>
  </si>
  <si>
    <t>サンプル
九州単価</t>
    <rPh sb="5" eb="7">
      <t>キュウシュウ</t>
    </rPh>
    <rPh sb="7" eb="9">
      <t>タンカ</t>
    </rPh>
    <phoneticPr fontId="2"/>
  </si>
  <si>
    <t>サンプル
沖縄単価</t>
    <rPh sb="5" eb="7">
      <t>オキナワ</t>
    </rPh>
    <rPh sb="7" eb="9">
      <t>タンカ</t>
    </rPh>
    <phoneticPr fontId="2"/>
  </si>
  <si>
    <t>地域別サンプル価格計算</t>
    <rPh sb="0" eb="3">
      <t>チイキベツ</t>
    </rPh>
    <rPh sb="7" eb="9">
      <t>カカク</t>
    </rPh>
    <rPh sb="9" eb="11">
      <t>ケイサン</t>
    </rPh>
    <phoneticPr fontId="5"/>
  </si>
  <si>
    <t>計算(サンプル)</t>
    <rPh sb="0" eb="2">
      <t>ケイサン</t>
    </rPh>
    <phoneticPr fontId="5"/>
  </si>
  <si>
    <t>計算(イレギュラーサンプル)</t>
    <rPh sb="0" eb="2">
      <t>ケイサン</t>
    </rPh>
    <phoneticPr fontId="5"/>
  </si>
  <si>
    <t>サブカテゴリID</t>
    <phoneticPr fontId="3"/>
  </si>
  <si>
    <t>分類</t>
    <rPh sb="0" eb="2">
      <t>ブンルイ</t>
    </rPh>
    <phoneticPr fontId="3"/>
  </si>
  <si>
    <t>混載バナー</t>
    <rPh sb="0" eb="2">
      <t>コンサイ</t>
    </rPh>
    <phoneticPr fontId="3"/>
  </si>
  <si>
    <t>メーカーリンク</t>
    <phoneticPr fontId="3"/>
  </si>
  <si>
    <t>配送グループ番号</t>
    <rPh sb="0" eb="2">
      <t>ハイソウ</t>
    </rPh>
    <rPh sb="6" eb="8">
      <t>バンゴウ</t>
    </rPh>
    <phoneticPr fontId="3"/>
  </si>
  <si>
    <t>Bカートからコピペ</t>
    <phoneticPr fontId="3"/>
  </si>
  <si>
    <t>メーカー請求送料が12の納品地域別になっていない場合の送料設定を検討する</t>
    <rPh sb="4" eb="6">
      <t>セイキュウ</t>
    </rPh>
    <rPh sb="6" eb="8">
      <t>ソウリョウ</t>
    </rPh>
    <rPh sb="12" eb="16">
      <t>ノウヒンチイキ</t>
    </rPh>
    <rPh sb="16" eb="17">
      <t>ベツ</t>
    </rPh>
    <rPh sb="24" eb="26">
      <t>バアイ</t>
    </rPh>
    <rPh sb="27" eb="29">
      <t>ソウリョウ</t>
    </rPh>
    <rPh sb="29" eb="31">
      <t>セッテイ</t>
    </rPh>
    <rPh sb="32" eb="34">
      <t>ケントウ</t>
    </rPh>
    <phoneticPr fontId="2"/>
  </si>
  <si>
    <t>メーカー注意事項</t>
  </si>
  <si>
    <t>商品管理番号</t>
  </si>
  <si>
    <t>商品名</t>
  </si>
  <si>
    <t>仕入単価</t>
  </si>
  <si>
    <t>仕入ｹｰｽ単価</t>
  </si>
  <si>
    <t>卸単価</t>
  </si>
  <si>
    <t>卸ｹｰｽ単価</t>
  </si>
  <si>
    <t>入数</t>
  </si>
  <si>
    <t>変更記録</t>
  </si>
  <si>
    <t>商品注意事項</t>
  </si>
  <si>
    <t>商品管理番号</t>
    <rPh sb="0" eb="6">
      <t>ショウヒンカンリバンゴウ</t>
    </rPh>
    <phoneticPr fontId="3"/>
  </si>
  <si>
    <t>番号</t>
    <rPh sb="0" eb="2">
      <t>バンゴウ</t>
    </rPh>
    <phoneticPr fontId="3"/>
  </si>
  <si>
    <t>送料</t>
    <rPh sb="0" eb="2">
      <t>ソウリョウ</t>
    </rPh>
    <phoneticPr fontId="3"/>
  </si>
  <si>
    <t>①</t>
    <phoneticPr fontId="3"/>
  </si>
  <si>
    <t>JANコード</t>
    <phoneticPr fontId="3"/>
  </si>
  <si>
    <t>適用開始日</t>
    <rPh sb="0" eb="5">
      <t>テキヨウカイシニチ</t>
    </rPh>
    <phoneticPr fontId="3"/>
  </si>
  <si>
    <t>中部フリースペース</t>
    <rPh sb="0" eb="2">
      <t>チュウブ</t>
    </rPh>
    <phoneticPr fontId="3"/>
  </si>
  <si>
    <t>コピペ用</t>
    <rPh sb="3" eb="4">
      <t>ヨウ</t>
    </rPh>
    <phoneticPr fontId="3"/>
  </si>
  <si>
    <t>下部フリースペース</t>
    <rPh sb="0" eb="2">
      <t>カブ</t>
    </rPh>
    <phoneticPr fontId="3"/>
  </si>
  <si>
    <t>業務便は「5」か２つある場合には「4」を入力</t>
  </si>
  <si>
    <t>非会員,通常会員,1,2,3,4,5</t>
  </si>
  <si>
    <t>非会員,通常会員,1,2,3,4,5</t>
    <phoneticPr fontId="14"/>
  </si>
  <si>
    <t>【基本】Bカート商品ID</t>
    <phoneticPr fontId="3"/>
  </si>
  <si>
    <t>０を入力</t>
    <phoneticPr fontId="3"/>
  </si>
  <si>
    <t>１を入力</t>
    <phoneticPr fontId="3"/>
  </si>
  <si>
    <t>軽減税率２
標準税率１</t>
    <phoneticPr fontId="3"/>
  </si>
  <si>
    <t>宅配便は「3」か２つある場合には「2」を入力</t>
    <phoneticPr fontId="3"/>
  </si>
  <si>
    <t>仕入れ価格を入力する</t>
    <rPh sb="0" eb="2">
      <t>シイ</t>
    </rPh>
    <rPh sb="3" eb="5">
      <t>カカク</t>
    </rPh>
    <rPh sb="6" eb="8">
      <t>ニュウリョク</t>
    </rPh>
    <phoneticPr fontId="3"/>
  </si>
  <si>
    <t>関東価格を入力</t>
    <phoneticPr fontId="3"/>
  </si>
  <si>
    <t>関東</t>
    <phoneticPr fontId="3"/>
  </si>
  <si>
    <t>北海道</t>
    <phoneticPr fontId="3"/>
  </si>
  <si>
    <t>北東北</t>
    <phoneticPr fontId="3"/>
  </si>
  <si>
    <t>南東北</t>
    <phoneticPr fontId="3"/>
  </si>
  <si>
    <t>信越</t>
    <phoneticPr fontId="3"/>
  </si>
  <si>
    <t>北陸</t>
    <phoneticPr fontId="3"/>
  </si>
  <si>
    <t>中部</t>
    <phoneticPr fontId="3"/>
  </si>
  <si>
    <t>関西</t>
    <phoneticPr fontId="3"/>
  </si>
  <si>
    <t>中国</t>
    <phoneticPr fontId="3"/>
  </si>
  <si>
    <t>四国</t>
    <phoneticPr fontId="3"/>
  </si>
  <si>
    <t>九州</t>
    <phoneticPr fontId="3"/>
  </si>
  <si>
    <t>沖縄</t>
    <phoneticPr fontId="3"/>
  </si>
  <si>
    <t>関東×1.2</t>
    <phoneticPr fontId="3"/>
  </si>
  <si>
    <t>北海道×1.2</t>
    <phoneticPr fontId="3"/>
  </si>
  <si>
    <t>北東北×1.2</t>
    <phoneticPr fontId="3"/>
  </si>
  <si>
    <t>南東北×1.2</t>
    <phoneticPr fontId="3"/>
  </si>
  <si>
    <t>信越×1.2</t>
    <phoneticPr fontId="3"/>
  </si>
  <si>
    <t>北陸×1.2</t>
    <phoneticPr fontId="3"/>
  </si>
  <si>
    <t>中部×1.2</t>
    <phoneticPr fontId="3"/>
  </si>
  <si>
    <t>関西×1.2</t>
    <phoneticPr fontId="3"/>
  </si>
  <si>
    <t>中国×1.2</t>
    <phoneticPr fontId="3"/>
  </si>
  <si>
    <t>四国×1.2</t>
    <phoneticPr fontId="3"/>
  </si>
  <si>
    <t>九州×1.2</t>
    <phoneticPr fontId="3"/>
  </si>
  <si>
    <t>沖縄×1.2</t>
    <phoneticPr fontId="3"/>
  </si>
  <si>
    <t xml:space="preserve">配送不可地域をコンマで区切って入力
沖縄2,北海道3,関東4 </t>
    <phoneticPr fontId="3"/>
  </si>
  <si>
    <t>商品名</t>
    <rPh sb="0" eb="3">
      <t>ショウヒンメイ</t>
    </rPh>
    <phoneticPr fontId="3"/>
  </si>
  <si>
    <t>配送グループ</t>
    <phoneticPr fontId="3"/>
  </si>
  <si>
    <t>有償サンプルの金額、無料は０</t>
    <rPh sb="0" eb="2">
      <t>ユウショウ</t>
    </rPh>
    <rPh sb="7" eb="9">
      <t>キンガク</t>
    </rPh>
    <rPh sb="10" eb="12">
      <t>ムリョウ</t>
    </rPh>
    <phoneticPr fontId="3"/>
  </si>
  <si>
    <t>サンプルは基本０を入力</t>
    <phoneticPr fontId="3"/>
  </si>
  <si>
    <t>有償サンプルは
軽減税率２
それ以外
標準税率１</t>
    <phoneticPr fontId="3"/>
  </si>
  <si>
    <t>サンプルセット情報が１個の場合「1」
２つある場合には「0」を入力</t>
    <phoneticPr fontId="3"/>
  </si>
  <si>
    <t>1を入力</t>
    <phoneticPr fontId="3"/>
  </si>
  <si>
    <t>ID・管理番号・商品名入力</t>
    <rPh sb="3" eb="5">
      <t>カンリ</t>
    </rPh>
    <rPh sb="5" eb="7">
      <t>バンゴウ</t>
    </rPh>
    <rPh sb="8" eb="11">
      <t>ショウヒンメイ</t>
    </rPh>
    <rPh sb="11" eb="13">
      <t>ニュウリョク</t>
    </rPh>
    <phoneticPr fontId="5"/>
  </si>
  <si>
    <t>サン①</t>
  </si>
  <si>
    <t>①</t>
  </si>
  <si>
    <t>②</t>
  </si>
  <si>
    <t>③</t>
  </si>
  <si>
    <t>④</t>
  </si>
  <si>
    <t>⑤</t>
  </si>
  <si>
    <t>⑥</t>
  </si>
  <si>
    <t>⑦</t>
  </si>
  <si>
    <t>⑧</t>
  </si>
  <si>
    <t>⑨</t>
  </si>
  <si>
    <t>⑩</t>
  </si>
  <si>
    <t>地域別仕入単価は基本は非表示だが、必要な時だけ表示させて入力する</t>
    <rPh sb="0" eb="3">
      <t>チイキベツ</t>
    </rPh>
    <rPh sb="3" eb="7">
      <t>シイレタンカ</t>
    </rPh>
    <rPh sb="8" eb="10">
      <t>キホン</t>
    </rPh>
    <rPh sb="11" eb="14">
      <t>ヒヒョウジ</t>
    </rPh>
    <rPh sb="17" eb="19">
      <t>ヒツヨウ</t>
    </rPh>
    <rPh sb="20" eb="21">
      <t>トキ</t>
    </rPh>
    <rPh sb="23" eb="25">
      <t>ヒョウジ</t>
    </rPh>
    <rPh sb="28" eb="30">
      <t>ニュウリョク</t>
    </rPh>
    <phoneticPr fontId="3"/>
  </si>
  <si>
    <t>業④</t>
  </si>
  <si>
    <t>業⑤</t>
  </si>
  <si>
    <t>業⑥</t>
  </si>
  <si>
    <t>業⑦</t>
  </si>
  <si>
    <t>業⑧</t>
  </si>
  <si>
    <t>業⑨</t>
  </si>
  <si>
    <t>業⑩</t>
  </si>
  <si>
    <t>サン②</t>
  </si>
  <si>
    <t>サン③</t>
  </si>
  <si>
    <t>混載</t>
    <rPh sb="0" eb="2">
      <t>コンサイ</t>
    </rPh>
    <phoneticPr fontId="3"/>
  </si>
  <si>
    <t>適用送料</t>
    <rPh sb="0" eb="2">
      <t>テキヨウ</t>
    </rPh>
    <rPh sb="2" eb="4">
      <t>ソウリョウ</t>
    </rPh>
    <phoneticPr fontId="5"/>
  </si>
  <si>
    <t>混載バナー上部</t>
    <phoneticPr fontId="3"/>
  </si>
  <si>
    <t>見積り概要・送料入力</t>
    <rPh sb="0" eb="2">
      <t>ミツモ</t>
    </rPh>
    <rPh sb="3" eb="5">
      <t>ガイヨウ</t>
    </rPh>
    <rPh sb="6" eb="8">
      <t>ソウリョウ</t>
    </rPh>
    <rPh sb="8" eb="10">
      <t>ニュウリョク</t>
    </rPh>
    <phoneticPr fontId="5"/>
  </si>
  <si>
    <t>宅配便入力</t>
    <rPh sb="0" eb="3">
      <t>タクハイビン</t>
    </rPh>
    <rPh sb="3" eb="5">
      <t>ニュウリョク</t>
    </rPh>
    <phoneticPr fontId="5"/>
  </si>
  <si>
    <t>業務便入力</t>
    <rPh sb="0" eb="2">
      <t>ギョウム</t>
    </rPh>
    <rPh sb="2" eb="3">
      <t>ビン</t>
    </rPh>
    <rPh sb="3" eb="5">
      <t>ニュウリョク</t>
    </rPh>
    <phoneticPr fontId="5"/>
  </si>
  <si>
    <t>変更記録</t>
    <rPh sb="0" eb="4">
      <t>ヘンコウキロク</t>
    </rPh>
    <phoneticPr fontId="5"/>
  </si>
  <si>
    <t>宅配便</t>
    <phoneticPr fontId="3"/>
  </si>
  <si>
    <t>業務便</t>
    <rPh sb="0" eb="2">
      <t>ギョウム</t>
    </rPh>
    <phoneticPr fontId="3"/>
  </si>
  <si>
    <t>商品代詳細</t>
    <rPh sb="0" eb="3">
      <t>ショウヒンダイ</t>
    </rPh>
    <rPh sb="3" eb="5">
      <t>ショウサイ</t>
    </rPh>
    <phoneticPr fontId="3"/>
  </si>
  <si>
    <t>税率</t>
    <rPh sb="0" eb="2">
      <t>ゼイリツ</t>
    </rPh>
    <phoneticPr fontId="5"/>
  </si>
  <si>
    <t>軽減税率２
標準税率１</t>
    <phoneticPr fontId="5"/>
  </si>
  <si>
    <t xml:space="preserve">配送不可地域をコンマで区切って入力
沖縄2,北海道3,関東4 </t>
    <phoneticPr fontId="3"/>
  </si>
  <si>
    <t>サンプル入力</t>
    <rPh sb="4" eb="6">
      <t>ニュウリョク</t>
    </rPh>
    <phoneticPr fontId="5"/>
  </si>
  <si>
    <t>商品代種類</t>
    <rPh sb="0" eb="3">
      <t>ショウヒンダイ</t>
    </rPh>
    <rPh sb="3" eb="5">
      <t>シュルイ</t>
    </rPh>
    <phoneticPr fontId="3"/>
  </si>
  <si>
    <t>宅配便送料</t>
    <rPh sb="0" eb="5">
      <t>タクハイビンソウリョウ</t>
    </rPh>
    <phoneticPr fontId="2"/>
  </si>
  <si>
    <t>請求送料</t>
    <rPh sb="0" eb="4">
      <t>セイキュウソウリョウ</t>
    </rPh>
    <phoneticPr fontId="2"/>
  </si>
  <si>
    <t>登録送料</t>
    <rPh sb="0" eb="4">
      <t>トウロクソウリョウ</t>
    </rPh>
    <phoneticPr fontId="2"/>
  </si>
  <si>
    <t>業務便送料</t>
    <rPh sb="0" eb="2">
      <t>ギョウム</t>
    </rPh>
    <rPh sb="2" eb="3">
      <t>ビン</t>
    </rPh>
    <rPh sb="3" eb="5">
      <t>ソウリョウ</t>
    </rPh>
    <phoneticPr fontId="2"/>
  </si>
  <si>
    <t>サンプル送料</t>
    <rPh sb="4" eb="6">
      <t>ソウリョウ</t>
    </rPh>
    <phoneticPr fontId="2"/>
  </si>
  <si>
    <t>宅配便　都道府県別登録送料</t>
    <rPh sb="0" eb="3">
      <t>タクハイビン</t>
    </rPh>
    <rPh sb="4" eb="8">
      <t>トドウフケン</t>
    </rPh>
    <rPh sb="8" eb="9">
      <t>ベツ</t>
    </rPh>
    <rPh sb="9" eb="13">
      <t>トウロクソウリョウ</t>
    </rPh>
    <phoneticPr fontId="2"/>
  </si>
  <si>
    <t>業務便　都道府県別登録送料</t>
    <rPh sb="0" eb="2">
      <t>ギョウム</t>
    </rPh>
    <rPh sb="2" eb="3">
      <t>ビン</t>
    </rPh>
    <rPh sb="4" eb="8">
      <t>トドウフケン</t>
    </rPh>
    <rPh sb="8" eb="9">
      <t>ベツ</t>
    </rPh>
    <rPh sb="9" eb="13">
      <t>トウロクソウリョウ</t>
    </rPh>
    <phoneticPr fontId="2"/>
  </si>
  <si>
    <t>サンプル　都道府県別登録送料</t>
    <rPh sb="5" eb="9">
      <t>トドウフケン</t>
    </rPh>
    <rPh sb="9" eb="10">
      <t>ベツ</t>
    </rPh>
    <rPh sb="10" eb="14">
      <t>トウロクソウリョウ</t>
    </rPh>
    <phoneticPr fontId="2"/>
  </si>
  <si>
    <t>計算(宅配便)</t>
    <rPh sb="0" eb="2">
      <t>ケイサン</t>
    </rPh>
    <rPh sb="3" eb="6">
      <t>タクハイビン</t>
    </rPh>
    <phoneticPr fontId="5"/>
  </si>
  <si>
    <t>計算(業務便)</t>
    <rPh sb="0" eb="2">
      <t>ケイサン</t>
    </rPh>
    <rPh sb="3" eb="5">
      <t>ギョウム</t>
    </rPh>
    <rPh sb="5" eb="6">
      <t>ビン</t>
    </rPh>
    <phoneticPr fontId="5"/>
  </si>
  <si>
    <t>配送グループ名</t>
    <rPh sb="6" eb="7">
      <t>メイ</t>
    </rPh>
    <phoneticPr fontId="3"/>
  </si>
  <si>
    <t>サンプルセット名</t>
    <rPh sb="7" eb="8">
      <t>メイ</t>
    </rPh>
    <phoneticPr fontId="3"/>
  </si>
  <si>
    <t>セット名</t>
    <phoneticPr fontId="3"/>
  </si>
  <si>
    <t>セット名（混載条件抜き）</t>
    <phoneticPr fontId="3"/>
  </si>
  <si>
    <t>セット名（混載条件抜き）</t>
    <rPh sb="3" eb="4">
      <t>メイ</t>
    </rPh>
    <rPh sb="5" eb="9">
      <t>コンサイジョウケン</t>
    </rPh>
    <rPh sb="9" eb="10">
      <t>ヌ</t>
    </rPh>
    <phoneticPr fontId="3"/>
  </si>
  <si>
    <t>②</t>
    <phoneticPr fontId="3"/>
  </si>
  <si>
    <t>④</t>
    <phoneticPr fontId="3"/>
  </si>
  <si>
    <t>⑤</t>
    <phoneticPr fontId="3"/>
  </si>
  <si>
    <t>⑥</t>
    <phoneticPr fontId="3"/>
  </si>
  <si>
    <t>⑦</t>
    <phoneticPr fontId="3"/>
  </si>
  <si>
    <t>⑧</t>
    <phoneticPr fontId="3"/>
  </si>
  <si>
    <t>⑨</t>
    <phoneticPr fontId="3"/>
  </si>
  <si>
    <t>⑩</t>
    <phoneticPr fontId="3"/>
  </si>
  <si>
    <t>業①</t>
    <rPh sb="0" eb="1">
      <t>ギョウ</t>
    </rPh>
    <phoneticPr fontId="3"/>
  </si>
  <si>
    <t>業②</t>
    <phoneticPr fontId="3"/>
  </si>
  <si>
    <t>③</t>
    <phoneticPr fontId="3"/>
  </si>
  <si>
    <t>業③</t>
    <phoneticPr fontId="3"/>
  </si>
  <si>
    <t>業④</t>
    <phoneticPr fontId="3"/>
  </si>
  <si>
    <t>業⑤</t>
    <phoneticPr fontId="3"/>
  </si>
  <si>
    <t>業⑥</t>
    <phoneticPr fontId="3"/>
  </si>
  <si>
    <t>業⑦</t>
    <phoneticPr fontId="3"/>
  </si>
  <si>
    <t>業⑧</t>
    <phoneticPr fontId="3"/>
  </si>
  <si>
    <t>業⑨</t>
    <phoneticPr fontId="3"/>
  </si>
  <si>
    <t>業⑩</t>
    <phoneticPr fontId="3"/>
  </si>
  <si>
    <t>サン①</t>
    <phoneticPr fontId="3"/>
  </si>
  <si>
    <t>宅配便仮計算</t>
    <rPh sb="0" eb="3">
      <t>タクハイビン</t>
    </rPh>
    <rPh sb="3" eb="4">
      <t>カリ</t>
    </rPh>
    <rPh sb="4" eb="6">
      <t>ケイサン</t>
    </rPh>
    <phoneticPr fontId="5"/>
  </si>
  <si>
    <t>&lt;tr&gt;
&lt;th&gt;業務便&lt;/th&gt;
&lt;td&gt;扱いなし&lt;/td&gt;
&lt;/tr&gt;</t>
    <phoneticPr fontId="3"/>
  </si>
  <si>
    <t>&lt;a href="https://wagashi-biz.jp/list.php?c_id=%E23%" target="_blank" class="__btn"&gt;
&lt;img src="/uploads/images/other/icon_plant.png" width="29" height="24" alt=""&gt;
&lt;span&gt;同じメーカーの商品はこちら&lt;/span&gt;
&lt;/a&gt;
&lt;p class="__ttl"&gt;お支払方法&lt;/p&gt;
&lt;ul class="__box"&gt;
&lt;li class="__list"&gt;
&lt;dl&gt;
&lt;dt&gt;銀行振込&lt;/dt&gt;
&lt;dd&gt;振込手数料はお客様ご負担でお願い致します。&lt;/dd&gt;
&lt;/dl&gt;
&lt;/li&gt;
&lt;li class="__list"&gt;
&lt;dl&gt;
&lt;dt&gt;後払い決済&lt;/dt&gt;
&lt;dd&gt;
&lt;img src="https://wagashi-biz.jp/uploads/images/other/bnr01_300_45.png" width="" height="" alt=""&gt;
&lt;span&gt;マネーフォワードケッサイ株式会社の後払い決済で月末締め翌月末のお支払いが可能になります。&lt;/span&gt;
&lt;/dd&gt;
&lt;/dl&gt;
&lt;/li&gt;
&lt;li class="__list"&gt;
&lt;dl&gt;
&lt;dt&gt;掛け取引&lt;/dt&gt;
&lt;dd&gt;継続したお取引をご希望のお客様で、与信審査（信用調査）を通過した場合にご利用いただけます。&lt;/dd&gt;
&lt;/dl&gt;
&lt;/li&gt;
&lt;/ul&gt;
&lt;div class="__txt"&gt;&lt;p&gt;詳しくは&lt;a href="https://wagashi-biz.jp/page/guide#guide04" target="_blank"&gt;ご利用案内&lt;/a&gt;をご覧ください。&lt;/p&gt;&lt;/div&gt;</t>
    <phoneticPr fontId="3"/>
  </si>
  <si>
    <t>&lt;tr&gt;
&lt;th rowspan="2"&gt;サンプル&lt;/th&gt;
&lt;td&gt;&lt;span class="__txt-b"&gt;商品代&lt;/span&gt;：%E19%&lt;/td&gt;
&lt;/tr&gt;
&lt;tr&gt;&lt;td&gt;&lt;span class="__txt-b"&gt;送料&lt;/span&gt;：%E20%&lt;/td&gt;&lt;/tr&gt;
&lt;/table&gt;
&lt;p class="__ttl02"&gt;%E21%&lt;/p&gt;
&lt;a href="https://wagashi-biz.jp/list.php?c_id=%E22%" target="_blank" class="__btn"&gt;
&lt;img src="/uploads/images/other/icon_car.png" width="38" height="27" alt=""&gt;
&lt;span&gt;この商品と混載可能な商品はこちら&lt;/span&gt;
&lt;/a&gt;&lt;/br&gt;
&lt;p class="logout"&gt;&lt;a href="https://wagashi-biz.jp/page/guide#guide02"&gt;&lt;img class="pc" src="https://wagashi-biz.jp/uploads/newpage/pcnew20220930.png" alt="会員登録する"&gt;&lt;img class="sp" src="https://wagashi-biz.jp/uploads/newpage/spnew20220930.png" alt="会員登録する"&gt;&lt;/a&gt;&lt;/p&gt;&lt;p class="logout"&gt;&lt;/p&gt;</t>
    <phoneticPr fontId="3"/>
  </si>
  <si>
    <t>&lt;p class="__ttl"&gt;配送方法・リードタイム・送料&lt;/p&gt;
&lt;table class="table--tmp0%E5%"&gt;
&lt;tr&gt;
&lt;th rowspan="5"&gt;宅配便&lt;/th&gt;
&lt;td&gt;&lt;span class="__txt-b"&gt;リードタイム&lt;/span&gt;：%E6%%E7%&lt;/span&gt;&lt;/td&gt;
&lt;/tr&gt;
&lt;tr&gt;&lt;td&gt;&lt;span class="__txt-b"&gt;納品不可曜日&lt;/span&gt;：%E8%&lt;/td&gt;&lt;/tr&gt;
&lt;tr&gt;&lt;td&gt;&lt;span class="__txt-b"&gt;納品不可地域&lt;/span&gt;：%E9%&lt;/td&gt;&lt;/tr&gt;
&lt;tr&gt;&lt;td&gt;&lt;span class="__txt-b"&gt;配送ロット&lt;/span&gt;：%E11%&lt;/td&gt;&lt;/tr&gt;
&lt;tr&gt;&lt;td&gt;&lt;span class="__txt-b"&gt;送料&lt;/span&gt;：%E12%&lt;/span&gt;
&lt;/td&gt;
&lt;/tr&gt;</t>
    <phoneticPr fontId="3"/>
  </si>
  <si>
    <t>&lt;tr&gt;
&lt;th rowspan="2"&gt;サンプル&lt;/th&gt;
&lt;td&gt;扱いなし&lt;/td&gt;&lt;/tr&gt;
&lt;/table&gt;
&lt;p class="__ttl02"&gt;%E21%&lt;/p&gt;
&lt;a href="https://wagashi-biz.jp/list.php?c_id=526" target="_blank" class="__btn"&gt;
&lt;img src="/uploads/images/other/icon_car.png" width="38" height="27" alt=""&gt;
&lt;span&gt;この商品と混載可能な商品はこちら&lt;/span&gt;
&lt;/a&gt;&lt;/br&gt;
&lt;p class="logout"&gt;&lt;a href="https://wagashi-biz.jp/page/guide#guide02"&gt;&lt;img class="pc" src="https://wagashi-biz.jp/uploads/newpage/pcnew20220930.png" alt="会員登録する"&gt;&lt;img class="sp" src="https://wagashi-biz.jp/uploads/newpage/spnew20220930.png" alt="会員登録する"&gt;&lt;/a&gt;&lt;/p&gt;&lt;p class="logout"&gt;&lt;/p&gt;</t>
    <phoneticPr fontId="3"/>
  </si>
  <si>
    <t>あり</t>
  </si>
  <si>
    <t xml:space="preserve">&lt;tr&gt;
&lt;th rowspan="5"&gt;業務便&lt;/th&gt;
&lt;td&gt;&lt;span class="__txt-b"&gt;リードタイム&lt;/span&gt;：%E13%%E14%&lt;/span&gt;&lt;/td&gt;
&lt;/tr&gt;
&lt;tr&gt;&lt;td&gt;&lt;span class="__txt-b"&gt;納品不可曜日&lt;/span&gt;：%E15%&lt;/td&gt;&lt;/tr&gt;
&lt;tr&gt;&lt;td&gt;&lt;span class="__txt-b"&gt;納品不可地域&lt;/span&gt;：%E16%&lt;/td&gt;&lt;/tr&gt;
&lt;tr&gt;&lt;td&gt;&lt;span class="__txt-b"&gt;配送ロット&lt;/span&gt;：%E17%&lt;/td&gt;&lt;/tr&gt;
&lt;tr&gt;&lt;td&gt;&lt;span class="__txt-b"&gt;送料&lt;/span&gt;：%E18%&lt;/br&gt;&lt;/br&gt;&lt;span class="__txt-b"&gt;&lt;span style="color:#0000ff"&gt;&lt;a href="/contact.php?id=4" target="_blank"&gt;&lt;u&gt;&lt;a href="https://wagashi-biz.jp/page/guide#guide20"target="_blank"&gt;業務便の卸価格を確認したい方はこちらから&lt;/a&gt;&lt;/span&gt;&lt;/td&gt;&lt;/tr&gt;
</t>
    <phoneticPr fontId="3"/>
  </si>
  <si>
    <t>価格改定確認【関東単価の場合】</t>
    <rPh sb="0" eb="4">
      <t>カカクカイテイ</t>
    </rPh>
    <rPh sb="4" eb="6">
      <t>カクニン</t>
    </rPh>
    <rPh sb="7" eb="11">
      <t>カントウタンカ</t>
    </rPh>
    <rPh sb="12" eb="14">
      <t>バアイ</t>
    </rPh>
    <phoneticPr fontId="5"/>
  </si>
  <si>
    <t>値上げ率</t>
    <rPh sb="0" eb="2">
      <t>ネア</t>
    </rPh>
    <rPh sb="3" eb="4">
      <t>リツ</t>
    </rPh>
    <phoneticPr fontId="5"/>
  </si>
  <si>
    <t>設定原価率</t>
    <rPh sb="0" eb="5">
      <t>セッテイゲンカリツ</t>
    </rPh>
    <phoneticPr fontId="5"/>
  </si>
  <si>
    <t>新原価率</t>
    <rPh sb="0" eb="1">
      <t>シン</t>
    </rPh>
    <rPh sb="1" eb="4">
      <t>ゲンカリツ</t>
    </rPh>
    <phoneticPr fontId="5"/>
  </si>
  <si>
    <t>商品管理番号</t>
    <rPh sb="0" eb="2">
      <t>ショウヒン</t>
    </rPh>
    <rPh sb="2" eb="4">
      <t>カンリ</t>
    </rPh>
    <rPh sb="4" eb="6">
      <t>バンゴウ</t>
    </rPh>
    <phoneticPr fontId="5"/>
  </si>
  <si>
    <t>入数</t>
    <rPh sb="0" eb="2">
      <t>イリスウ</t>
    </rPh>
    <phoneticPr fontId="5"/>
  </si>
  <si>
    <t>混載</t>
    <rPh sb="0" eb="2">
      <t>コンサイ</t>
    </rPh>
    <phoneticPr fontId="5"/>
  </si>
  <si>
    <t>値上げ額</t>
    <rPh sb="0" eb="2">
      <t>ネア</t>
    </rPh>
    <rPh sb="3" eb="4">
      <t>ガク</t>
    </rPh>
    <phoneticPr fontId="5"/>
  </si>
  <si>
    <t>値上率</t>
    <rPh sb="0" eb="2">
      <t>ネアゲ</t>
    </rPh>
    <rPh sb="2" eb="3">
      <t>リツ</t>
    </rPh>
    <phoneticPr fontId="5"/>
  </si>
  <si>
    <t>現状
仕入単価</t>
    <rPh sb="0" eb="2">
      <t>ゲンジョウ</t>
    </rPh>
    <phoneticPr fontId="5"/>
  </si>
  <si>
    <t>卸単価</t>
    <rPh sb="0" eb="1">
      <t>オロシ</t>
    </rPh>
    <rPh sb="1" eb="3">
      <t>タンカ</t>
    </rPh>
    <phoneticPr fontId="5"/>
  </si>
  <si>
    <t>原価率</t>
    <phoneticPr fontId="5"/>
  </si>
  <si>
    <t>現状送料込
仕入単価</t>
    <rPh sb="0" eb="2">
      <t>ゲンジョウ</t>
    </rPh>
    <rPh sb="2" eb="5">
      <t>ソウリョウコミ</t>
    </rPh>
    <rPh sb="6" eb="10">
      <t>シイレタンカ</t>
    </rPh>
    <phoneticPr fontId="5"/>
  </si>
  <si>
    <t>現状送料込
卸単価</t>
    <rPh sb="0" eb="2">
      <t>ゲンジョウ</t>
    </rPh>
    <rPh sb="2" eb="4">
      <t>ソウリョウ</t>
    </rPh>
    <rPh sb="4" eb="5">
      <t>コミ</t>
    </rPh>
    <rPh sb="6" eb="9">
      <t>オロシタンカ</t>
    </rPh>
    <phoneticPr fontId="5"/>
  </si>
  <si>
    <t>新仕入単価</t>
    <rPh sb="0" eb="1">
      <t>シン</t>
    </rPh>
    <rPh sb="1" eb="3">
      <t>シイレ</t>
    </rPh>
    <rPh sb="3" eb="5">
      <t>タンカ</t>
    </rPh>
    <phoneticPr fontId="5"/>
  </si>
  <si>
    <t>新卸単価</t>
    <rPh sb="0" eb="1">
      <t>シン</t>
    </rPh>
    <rPh sb="1" eb="2">
      <t>オロシ</t>
    </rPh>
    <rPh sb="2" eb="4">
      <t>タンカ</t>
    </rPh>
    <phoneticPr fontId="5"/>
  </si>
  <si>
    <t>送料込
新仕入単価</t>
    <rPh sb="0" eb="3">
      <t>ソウリョウコミ</t>
    </rPh>
    <rPh sb="4" eb="5">
      <t>シン</t>
    </rPh>
    <rPh sb="5" eb="7">
      <t>シイレ</t>
    </rPh>
    <rPh sb="7" eb="9">
      <t>タンカ</t>
    </rPh>
    <phoneticPr fontId="5"/>
  </si>
  <si>
    <t>送料込
新卸単価</t>
    <rPh sb="0" eb="2">
      <t>ソウリョウ</t>
    </rPh>
    <rPh sb="2" eb="3">
      <t>コミ</t>
    </rPh>
    <rPh sb="4" eb="5">
      <t>シン</t>
    </rPh>
    <rPh sb="5" eb="6">
      <t>オロシ</t>
    </rPh>
    <rPh sb="6" eb="8">
      <t>タンカ</t>
    </rPh>
    <phoneticPr fontId="5"/>
  </si>
  <si>
    <t>卸単価差額</t>
    <rPh sb="0" eb="3">
      <t>オロシタンカ</t>
    </rPh>
    <rPh sb="3" eb="5">
      <t>サガク</t>
    </rPh>
    <phoneticPr fontId="5"/>
  </si>
  <si>
    <t>送料込
卸単価差額</t>
    <rPh sb="0" eb="3">
      <t>ソウリョウコミ</t>
    </rPh>
    <rPh sb="4" eb="7">
      <t>オロシタンカ</t>
    </rPh>
    <rPh sb="7" eb="9">
      <t>サガク</t>
    </rPh>
    <phoneticPr fontId="5"/>
  </si>
  <si>
    <t>BカートセットID入力</t>
    <rPh sb="9" eb="11">
      <t>ニュウリョク</t>
    </rPh>
    <phoneticPr fontId="5"/>
  </si>
  <si>
    <t>イレギュラーサンプル</t>
    <phoneticPr fontId="3"/>
  </si>
  <si>
    <t>【セット】BカートセットID</t>
    <phoneticPr fontId="3"/>
  </si>
  <si>
    <t>現行セット情報CSV</t>
    <rPh sb="0" eb="2">
      <t>ゲンコウ</t>
    </rPh>
    <rPh sb="5" eb="7">
      <t>ジョウホウ</t>
    </rPh>
    <phoneticPr fontId="5"/>
  </si>
  <si>
    <t>削除フラグ</t>
  </si>
  <si>
    <t>【基本】レスポンシブ上部フリースペース</t>
  </si>
  <si>
    <t>【セット】状態</t>
  </si>
  <si>
    <t>【基本】商品管理番号</t>
  </si>
  <si>
    <t>【セット】BカートセットID</t>
  </si>
  <si>
    <t>【セット】説明</t>
  </si>
  <si>
    <t>【セット】商品オプションID</t>
  </si>
  <si>
    <t>【セット】商品セット非表示の例外(顧客ID)</t>
  </si>
  <si>
    <t>【セット】カスタム項目2</t>
  </si>
  <si>
    <t>上書きセット情報</t>
    <rPh sb="0" eb="2">
      <t>ウワガ</t>
    </rPh>
    <rPh sb="6" eb="8">
      <t>ジョウホウ</t>
    </rPh>
    <phoneticPr fontId="5"/>
  </si>
  <si>
    <t>価格改定前セット情報</t>
    <rPh sb="0" eb="2">
      <t>カカク</t>
    </rPh>
    <rPh sb="2" eb="4">
      <t>カイテイ</t>
    </rPh>
    <rPh sb="4" eb="5">
      <t>マエ</t>
    </rPh>
    <rPh sb="8" eb="10">
      <t>ジョウホウ</t>
    </rPh>
    <phoneticPr fontId="5"/>
  </si>
  <si>
    <t>変更月</t>
    <rPh sb="0" eb="3">
      <t>ヘンコウゲツ</t>
    </rPh>
    <phoneticPr fontId="14"/>
  </si>
  <si>
    <t>【セット】セット名</t>
    <phoneticPr fontId="14"/>
  </si>
  <si>
    <t>【セット】表示順</t>
    <phoneticPr fontId="14"/>
  </si>
  <si>
    <t>上部フリースペースHTML</t>
    <rPh sb="0" eb="2">
      <t>ジョウブ</t>
    </rPh>
    <phoneticPr fontId="5"/>
  </si>
  <si>
    <t>種類</t>
    <rPh sb="0" eb="2">
      <t>シュルイ</t>
    </rPh>
    <phoneticPr fontId="3"/>
  </si>
  <si>
    <t>HTML</t>
    <phoneticPr fontId="3"/>
  </si>
  <si>
    <t>価格のみ</t>
    <rPh sb="0" eb="2">
      <t>カカク</t>
    </rPh>
    <phoneticPr fontId="14"/>
  </si>
  <si>
    <t>送料のみ</t>
    <rPh sb="0" eb="2">
      <t>ソウリョウ</t>
    </rPh>
    <phoneticPr fontId="14"/>
  </si>
  <si>
    <t>価格と送料両方</t>
    <rPh sb="0" eb="2">
      <t>カカク</t>
    </rPh>
    <rPh sb="3" eb="5">
      <t>ソウリョウ</t>
    </rPh>
    <rPh sb="5" eb="7">
      <t>リョウホウ</t>
    </rPh>
    <phoneticPr fontId="14"/>
  </si>
  <si>
    <t>価格改定後セット情報</t>
    <rPh sb="0" eb="2">
      <t>カカク</t>
    </rPh>
    <rPh sb="2" eb="4">
      <t>カイテイ</t>
    </rPh>
    <rPh sb="4" eb="5">
      <t>アト</t>
    </rPh>
    <rPh sb="8" eb="10">
      <t>ジョウホウ</t>
    </rPh>
    <phoneticPr fontId="5"/>
  </si>
  <si>
    <t>改定種類</t>
    <rPh sb="0" eb="2">
      <t>カイテイ</t>
    </rPh>
    <rPh sb="2" eb="4">
      <t>シュルイ</t>
    </rPh>
    <phoneticPr fontId="3"/>
  </si>
  <si>
    <t>【基本】レスポンシブ上部フリースペース</t>
    <phoneticPr fontId="3"/>
  </si>
  <si>
    <t>価格改定前セット情報非表示化：価格改定前の月末に行う</t>
    <rPh sb="15" eb="17">
      <t>カカク</t>
    </rPh>
    <rPh sb="17" eb="19">
      <t>カイテイ</t>
    </rPh>
    <rPh sb="19" eb="20">
      <t>マエ</t>
    </rPh>
    <rPh sb="21" eb="23">
      <t>ゲツマツ</t>
    </rPh>
    <rPh sb="24" eb="25">
      <t>オコナ</t>
    </rPh>
    <phoneticPr fontId="5"/>
  </si>
  <si>
    <t>非表示</t>
    <rPh sb="0" eb="3">
      <t>ヒヒョウジ</t>
    </rPh>
    <phoneticPr fontId="14"/>
  </si>
  <si>
    <r>
      <t>&lt;div style="margin:0em ;display:inline-block;position:relative;top:3px;padding:0 .5em;height:1.5em;line-height:1.5em;color:#ffffff;background:#dc143c;font-weight:bold;text-align:center;border-radius:5px 5px 0 0;"&gt;価格改定のお知らせ&lt;/div&gt;&lt;div style="background:rgba(255,255,255,0);border:solid 3px #dc143c;border-radius:0 5px 5px;padding:20px;font-size: 120%;"&gt;</t>
    </r>
    <r>
      <rPr>
        <sz val="8"/>
        <color rgb="FFFF0000"/>
        <rFont val="メイリオ"/>
        <family val="3"/>
        <charset val="128"/>
      </rPr>
      <t>%YYYY年M月%</t>
    </r>
    <r>
      <rPr>
        <sz val="8"/>
        <color theme="1"/>
        <rFont val="メイリオ"/>
        <family val="3"/>
        <charset val="128"/>
      </rPr>
      <t>納品より価格改定となります。%M月%以降の納品日の場合には「%YYYY年M月%納品から」のカートでご注文ください。&lt;/div&gt;</t>
    </r>
    <rPh sb="356" eb="357">
      <t>ネン</t>
    </rPh>
    <rPh sb="376" eb="377">
      <t>ガツ</t>
    </rPh>
    <phoneticPr fontId="14"/>
  </si>
  <si>
    <r>
      <t>&lt;div style="margin:0em ;display:inline-block;position:relative;top:3px;padding:0 .5em;height:1.5em;line-height:1.5em;color:#ffffff;background:#dc143c;font-weight:bold;text-align:center;border-radius:5px 5px 0 0;"&gt;送料改定のお知らせ&lt;/div&gt;&lt;div style="background:rgba(255,255,255,0);border:solid 3px #dc143c;border-radius:0 5px 5px;padding:20px;font-size: 120%;"&gt;</t>
    </r>
    <r>
      <rPr>
        <sz val="8"/>
        <color rgb="FFFF0000"/>
        <rFont val="メイリオ"/>
        <family val="3"/>
        <charset val="128"/>
      </rPr>
      <t>%YYYY年M月%</t>
    </r>
    <r>
      <rPr>
        <sz val="8"/>
        <color theme="1"/>
        <rFont val="メイリオ"/>
        <family val="3"/>
        <charset val="128"/>
      </rPr>
      <t>納品より送料改定となります。</t>
    </r>
    <r>
      <rPr>
        <sz val="8"/>
        <color rgb="FFFF0000"/>
        <rFont val="メイリオ"/>
        <family val="3"/>
        <charset val="128"/>
      </rPr>
      <t>%M月%</t>
    </r>
    <r>
      <rPr>
        <sz val="8"/>
        <color theme="1"/>
        <rFont val="メイリオ"/>
        <family val="3"/>
        <charset val="128"/>
      </rPr>
      <t>以降の納品日の場合には「</t>
    </r>
    <r>
      <rPr>
        <sz val="8"/>
        <color rgb="FFFF0000"/>
        <rFont val="メイリオ"/>
        <family val="3"/>
        <charset val="128"/>
      </rPr>
      <t>%YYYY年M月%</t>
    </r>
    <r>
      <rPr>
        <sz val="8"/>
        <color theme="1"/>
        <rFont val="メイリオ"/>
        <family val="3"/>
        <charset val="128"/>
      </rPr>
      <t>納品から」のカートでご注文ください。&lt;/div&gt;</t>
    </r>
    <phoneticPr fontId="14"/>
  </si>
  <si>
    <r>
      <t>&lt;div style="margin:0em ;display:inline-block;position:relative;top:3px;padding:0 .5em;height:1.5em;line-height:1.5em;color:#ffffff;background:#dc143c;font-weight:bold;text-align:center;border-radius:5px 5px 0 0;"&gt;価格・送料改定のお知らせ&lt;/div&gt;&lt;div style="background:rgba(255,255,255,0);border:solid 3px #dc143c;border-radius:0 5px 5px;padding:20px;font-size: 120%;"&gt;</t>
    </r>
    <r>
      <rPr>
        <sz val="8"/>
        <color rgb="FFFF0000"/>
        <rFont val="メイリオ"/>
        <family val="3"/>
        <charset val="128"/>
      </rPr>
      <t>%YYYY年M月%</t>
    </r>
    <r>
      <rPr>
        <sz val="8"/>
        <color theme="1"/>
        <rFont val="メイリオ"/>
        <family val="3"/>
        <charset val="128"/>
      </rPr>
      <t>納品より商品価格と送料が改定となります。</t>
    </r>
    <r>
      <rPr>
        <sz val="8"/>
        <color rgb="FFFF0000"/>
        <rFont val="メイリオ"/>
        <family val="3"/>
        <charset val="128"/>
      </rPr>
      <t>%M月%</t>
    </r>
    <r>
      <rPr>
        <sz val="8"/>
        <color theme="1"/>
        <rFont val="メイリオ"/>
        <family val="3"/>
        <charset val="128"/>
      </rPr>
      <t>以降の納品日の場合には「</t>
    </r>
    <r>
      <rPr>
        <sz val="8"/>
        <color rgb="FFFF0000"/>
        <rFont val="メイリオ"/>
        <family val="3"/>
        <charset val="128"/>
      </rPr>
      <t>%YYYY年M月%</t>
    </r>
    <r>
      <rPr>
        <sz val="8"/>
        <color theme="1"/>
        <rFont val="メイリオ"/>
        <family val="3"/>
        <charset val="128"/>
      </rPr>
      <t>納品から」のカートでご注文ください。&lt;/div&gt;</t>
    </r>
    <phoneticPr fontId="14"/>
  </si>
  <si>
    <t>日付埋め込み後HTML</t>
    <rPh sb="0" eb="2">
      <t>ヒヅケ</t>
    </rPh>
    <rPh sb="2" eb="3">
      <t>ウ</t>
    </rPh>
    <rPh sb="4" eb="5">
      <t>コ</t>
    </rPh>
    <rPh sb="6" eb="7">
      <t>ゴ</t>
    </rPh>
    <phoneticPr fontId="14"/>
  </si>
  <si>
    <t>サンプル</t>
  </si>
  <si>
    <t>計算（イレギュラーサンプル）</t>
  </si>
  <si>
    <t>ID管理番号商品名入力</t>
  </si>
  <si>
    <t>シートへのショートカット</t>
    <phoneticPr fontId="3"/>
  </si>
  <si>
    <t/>
  </si>
  <si>
    <t>価格改定確認</t>
  </si>
  <si>
    <t>BカートセットID入力</t>
  </si>
  <si>
    <t>見積り貼り付けシート</t>
  </si>
  <si>
    <t>宅配便</t>
  </si>
  <si>
    <t>宅配便入力</t>
  </si>
  <si>
    <t>宅配便仮計算</t>
  </si>
  <si>
    <t>計算（宅配便）</t>
  </si>
  <si>
    <t>業務便</t>
  </si>
  <si>
    <t>業務便入力</t>
  </si>
  <si>
    <t>計算（業務便）</t>
  </si>
  <si>
    <t>サンプル入力</t>
  </si>
  <si>
    <t>計算(サンプル)</t>
  </si>
  <si>
    <t>配送グループ設定</t>
  </si>
  <si>
    <t>送料別送料</t>
  </si>
  <si>
    <t>セット情報(宅配便）</t>
  </si>
  <si>
    <t>セット情報（サンプル）</t>
  </si>
  <si>
    <t>セット情報(業務便）</t>
  </si>
  <si>
    <t>セット情報（イレギュラーサンプル）</t>
  </si>
  <si>
    <t>商品台帳反映用</t>
  </si>
  <si>
    <t>現行セット情報CSV</t>
  </si>
  <si>
    <t>上書きセット情報</t>
  </si>
  <si>
    <t>価格改定前セット情報</t>
  </si>
  <si>
    <t>上部フリースペースHTML</t>
  </si>
  <si>
    <t>価格改定後セット情報</t>
  </si>
  <si>
    <t>価格改定前セット情報非表示化</t>
  </si>
  <si>
    <t>操作メニュー</t>
    <rPh sb="0" eb="2">
      <t>ソウサ</t>
    </rPh>
    <phoneticPr fontId="3"/>
  </si>
  <si>
    <t>★モード切替★</t>
    <rPh sb="4" eb="6">
      <t>キリカエ</t>
    </rPh>
    <phoneticPr fontId="3"/>
  </si>
  <si>
    <t>表示するシートを切り替えることができます。</t>
    <rPh sb="0" eb="2">
      <t>ヒョウジ</t>
    </rPh>
    <rPh sb="8" eb="9">
      <t>キ</t>
    </rPh>
    <rPh sb="10" eb="11">
      <t>カ</t>
    </rPh>
    <phoneticPr fontId="3"/>
  </si>
  <si>
    <t>価格改定確認シートの更新を行うことも可能です。</t>
    <rPh sb="0" eb="2">
      <t>カカク</t>
    </rPh>
    <rPh sb="2" eb="4">
      <t>カイテイ</t>
    </rPh>
    <rPh sb="4" eb="6">
      <t>カクニン</t>
    </rPh>
    <rPh sb="10" eb="12">
      <t>コウシン</t>
    </rPh>
    <rPh sb="13" eb="14">
      <t>オコナ</t>
    </rPh>
    <rPh sb="18" eb="20">
      <t>カノウ</t>
    </rPh>
    <phoneticPr fontId="3"/>
  </si>
  <si>
    <t>操作メニューへ戻る</t>
    <rPh sb="0" eb="2">
      <t>ソウサ</t>
    </rPh>
    <rPh sb="7" eb="8">
      <t>モド</t>
    </rPh>
    <phoneticPr fontId="3"/>
  </si>
  <si>
    <t>★ＣＳＶインポート★</t>
    <phoneticPr fontId="3"/>
  </si>
  <si>
    <t>現行データＣＳＶファイルをインポートして</t>
    <rPh sb="0" eb="2">
      <t>ゲンコウ</t>
    </rPh>
    <phoneticPr fontId="3"/>
  </si>
  <si>
    <t>現行セット情報ＣＳＶシートに設定します。</t>
    <rPh sb="0" eb="2">
      <t>ゲンコウ</t>
    </rPh>
    <rPh sb="5" eb="7">
      <t>ジョウホウ</t>
    </rPh>
    <rPh sb="14" eb="16">
      <t>セッテイ</t>
    </rPh>
    <phoneticPr fontId="3"/>
  </si>
  <si>
    <t>★ＣＳＶ出力★</t>
    <rPh sb="4" eb="6">
      <t>シュツリョク</t>
    </rPh>
    <phoneticPr fontId="3"/>
  </si>
  <si>
    <t>ＣＳＶファイルを出力します。</t>
    <rPh sb="8" eb="10">
      <t>シュツリョク</t>
    </rPh>
    <phoneticPr fontId="3"/>
  </si>
  <si>
    <t>←ボタンを押すとHTML生成シートを生成します。</t>
    <rPh sb="5" eb="6">
      <t>オ</t>
    </rPh>
    <rPh sb="12" eb="14">
      <t>セイセイ</t>
    </rPh>
    <rPh sb="18" eb="20">
      <t>セイセイ</t>
    </rPh>
    <phoneticPr fontId="3"/>
  </si>
  <si>
    <t>&lt;p class="__ttl"&gt;配送方法・リードタイム・送料&lt;/p&gt;
&lt;table class="table--tmp0%E5%"&gt;
&lt;tr&gt;
&lt;th&gt;宅配便&lt;/th&gt;
&lt;td&gt;扱いなし&lt;/td&gt;
&lt;/tr&gt;</t>
    <phoneticPr fontId="3"/>
  </si>
  <si>
    <t>中部</t>
    <rPh sb="0" eb="2">
      <t>チュウブ</t>
    </rPh>
    <phoneticPr fontId="3"/>
  </si>
  <si>
    <t>下部</t>
    <rPh sb="0" eb="2">
      <t>カブ</t>
    </rPh>
    <phoneticPr fontId="3"/>
  </si>
  <si>
    <t>中部・下部フリースペースHTML記録</t>
    <phoneticPr fontId="3"/>
  </si>
  <si>
    <t>中部・下部フリースペース作成</t>
    <phoneticPr fontId="3"/>
  </si>
  <si>
    <t>宅配便の場合、混載2ケース単位／業務便の場合、混載6ケース以上のご注文となります。</t>
    <rPh sb="0" eb="2">
      <t>タクハイ</t>
    </rPh>
    <rPh sb="2" eb="3">
      <t>ビン</t>
    </rPh>
    <phoneticPr fontId="3"/>
  </si>
  <si>
    <t>【セット】配送サイズ</t>
    <phoneticPr fontId="3"/>
  </si>
  <si>
    <t>=IF(ISBLANK(サンプル入力!B150),"",サンプル入力!B150)</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</si>
</sst>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6" formatCode="&quot;¥&quot;#,##0;[Red]&quot;¥&quot;\-#,##0"/>
    <numFmt numFmtId="176" formatCode="0_);[Red]\(0\)"/>
  </numFmts>
  <fonts count="52">
    <font>
      <sz val="11"/>
      <color theme="1"/>
      <name val="Yu Gothic"/>
      <family val="2"/>
      <scheme val="minor"/>
    </font>
    <font>
      <sz val="11"/>
      <color theme="1"/>
      <name val="Yu Gothic"/>
      <family val="2"/>
      <charset val="128"/>
      <scheme val="minor"/>
    </font>
    <font>
      <sz val="11"/>
      <color rgb="FFFA7D00"/>
      <name val="Yu Gothic"/>
      <family val="2"/>
      <charset val="128"/>
      <scheme val="minor"/>
    </font>
    <font>
      <sz val="6"/>
      <name val="Yu Gothic"/>
      <family val="3"/>
      <charset val="128"/>
      <scheme val="minor"/>
    </font>
    <font>
      <sz val="11"/>
      <name val="Yu Gothic"/>
      <family val="3"/>
      <charset val="128"/>
      <scheme val="minor"/>
    </font>
    <font>
      <sz val="6"/>
      <name val="ＭＳ Ｐゴシック"/>
      <family val="3"/>
      <charset val="128"/>
    </font>
    <font>
      <sz val="10"/>
      <name val="Yu Gothic"/>
      <family val="3"/>
      <charset val="128"/>
      <scheme val="minor"/>
    </font>
    <font>
      <b/>
      <sz val="14"/>
      <color rgb="FFFF0000"/>
      <name val="Yu Gothic"/>
      <family val="3"/>
      <charset val="128"/>
      <scheme val="minor"/>
    </font>
    <font>
      <b/>
      <sz val="18"/>
      <color theme="1"/>
      <name val="Yu Gothic"/>
      <family val="3"/>
      <charset val="128"/>
      <scheme val="minor"/>
    </font>
    <font>
      <b/>
      <sz val="14"/>
      <name val="Yu Gothic"/>
      <family val="3"/>
      <charset val="128"/>
      <scheme val="minor"/>
    </font>
    <font>
      <sz val="11"/>
      <name val="Yu Gothic"/>
      <family val="2"/>
      <scheme val="minor"/>
    </font>
    <font>
      <sz val="11"/>
      <color theme="1"/>
      <name val="Yu Gothic"/>
      <family val="2"/>
      <scheme val="minor"/>
    </font>
    <font>
      <u/>
      <sz val="11"/>
      <color theme="10"/>
      <name val="Yu Gothic"/>
      <family val="2"/>
      <scheme val="minor"/>
    </font>
    <font>
      <sz val="10"/>
      <color theme="1"/>
      <name val="メイリオ"/>
      <family val="3"/>
      <charset val="128"/>
    </font>
    <font>
      <sz val="6"/>
      <name val="メイリオ"/>
      <family val="2"/>
      <charset val="128"/>
    </font>
    <font>
      <u/>
      <sz val="11"/>
      <color theme="10"/>
      <name val="メイリオ"/>
      <family val="3"/>
      <charset val="128"/>
    </font>
    <font>
      <sz val="10"/>
      <color theme="1"/>
      <name val="Meiryo"/>
      <family val="3"/>
      <charset val="128"/>
    </font>
    <font>
      <sz val="9"/>
      <color theme="1"/>
      <name val="Meiryo"/>
      <family val="3"/>
      <charset val="128"/>
    </font>
    <font>
      <sz val="6"/>
      <color theme="1"/>
      <name val="Meiryo"/>
      <family val="2"/>
      <charset val="128"/>
    </font>
    <font>
      <sz val="6"/>
      <color theme="1"/>
      <name val="メイリオ"/>
      <family val="2"/>
      <charset val="128"/>
    </font>
    <font>
      <sz val="8"/>
      <color theme="1"/>
      <name val="Meiryo"/>
      <family val="2"/>
      <charset val="128"/>
    </font>
    <font>
      <sz val="6"/>
      <color theme="1"/>
      <name val="Meiryo"/>
      <family val="3"/>
      <charset val="128"/>
    </font>
    <font>
      <sz val="11"/>
      <color theme="1"/>
      <name val="Meiryo"/>
      <family val="2"/>
      <charset val="128"/>
    </font>
    <font>
      <sz val="11"/>
      <color theme="1"/>
      <name val="游ゴシック"/>
      <family val="3"/>
      <charset val="128"/>
    </font>
    <font>
      <b/>
      <sz val="11"/>
      <color theme="1"/>
      <name val="Yu Gothic"/>
      <family val="3"/>
      <charset val="128"/>
      <scheme val="minor"/>
    </font>
    <font>
      <b/>
      <sz val="11"/>
      <color rgb="FFFF0000"/>
      <name val="Yu Gothic"/>
      <family val="3"/>
      <charset val="128"/>
      <scheme val="minor"/>
    </font>
    <font>
      <b/>
      <sz val="12"/>
      <color theme="1"/>
      <name val="Yu Gothic"/>
      <family val="3"/>
      <charset val="128"/>
      <scheme val="minor"/>
    </font>
    <font>
      <sz val="11"/>
      <color rgb="FFFF0000"/>
      <name val="Yu Gothic"/>
      <family val="2"/>
      <scheme val="minor"/>
    </font>
    <font>
      <sz val="10"/>
      <color theme="1"/>
      <name val="Yu Gothic"/>
      <family val="3"/>
      <charset val="128"/>
      <scheme val="minor"/>
    </font>
    <font>
      <sz val="10"/>
      <color theme="1"/>
      <name val="Yu Gothic"/>
      <family val="2"/>
      <scheme val="minor"/>
    </font>
    <font>
      <b/>
      <sz val="10"/>
      <color rgb="FFFF0000"/>
      <name val="Yu Gothic"/>
      <family val="3"/>
      <charset val="128"/>
      <scheme val="minor"/>
    </font>
    <font>
      <sz val="12"/>
      <color theme="1"/>
      <name val="Yu Gothic"/>
      <family val="3"/>
      <charset val="128"/>
      <scheme val="minor"/>
    </font>
    <font>
      <b/>
      <sz val="14"/>
      <color theme="1"/>
      <name val="Yu Gothic"/>
      <family val="3"/>
      <charset val="128"/>
      <scheme val="minor"/>
    </font>
    <font>
      <b/>
      <sz val="12"/>
      <name val="Yu Gothic"/>
      <family val="3"/>
      <charset val="128"/>
      <scheme val="minor"/>
    </font>
    <font>
      <sz val="11"/>
      <name val="ＭＳ Ｐゴシック"/>
      <family val="3"/>
      <charset val="128"/>
    </font>
    <font>
      <sz val="11"/>
      <color theme="1"/>
      <name val="Yu Gothic"/>
      <family val="3"/>
      <charset val="128"/>
      <scheme val="minor"/>
    </font>
    <font>
      <sz val="9"/>
      <color theme="1"/>
      <name val="メイリオ"/>
      <family val="3"/>
      <charset val="128"/>
    </font>
    <font>
      <sz val="6"/>
      <color theme="1"/>
      <name val="メイリオ"/>
      <family val="3"/>
      <charset val="128"/>
    </font>
    <font>
      <sz val="6"/>
      <color theme="1"/>
      <name val="Yu Gothic"/>
      <family val="2"/>
      <scheme val="minor"/>
    </font>
    <font>
      <sz val="8"/>
      <name val="Yu Gothic"/>
      <family val="3"/>
      <charset val="128"/>
      <scheme val="minor"/>
    </font>
    <font>
      <sz val="8"/>
      <color theme="1"/>
      <name val="Yu Gothic"/>
      <family val="2"/>
      <scheme val="minor"/>
    </font>
    <font>
      <sz val="9"/>
      <name val="Yu Gothic"/>
      <family val="3"/>
      <charset val="128"/>
      <scheme val="minor"/>
    </font>
    <font>
      <sz val="11"/>
      <color rgb="FF00B0F0"/>
      <name val="メイリオ"/>
      <family val="2"/>
      <charset val="128"/>
    </font>
    <font>
      <sz val="8"/>
      <color rgb="FF00B0F0"/>
      <name val="メイリオ"/>
      <family val="2"/>
      <charset val="128"/>
    </font>
    <font>
      <sz val="11"/>
      <name val="メイリオ"/>
      <family val="2"/>
      <charset val="128"/>
    </font>
    <font>
      <sz val="11"/>
      <name val="メイリオ"/>
      <family val="3"/>
      <charset val="128"/>
    </font>
    <font>
      <b/>
      <sz val="11"/>
      <name val="メイリオ"/>
      <family val="3"/>
      <charset val="128"/>
    </font>
    <font>
      <sz val="8"/>
      <color theme="1"/>
      <name val="メイリオ"/>
      <family val="3"/>
      <charset val="128"/>
    </font>
    <font>
      <sz val="8"/>
      <color rgb="FFFF0000"/>
      <name val="メイリオ"/>
      <family val="3"/>
      <charset val="128"/>
    </font>
    <font>
      <sz val="8"/>
      <color rgb="FF00B0F0"/>
      <name val="メイリオ"/>
      <family val="3"/>
      <charset val="128"/>
    </font>
    <font>
      <sz val="11"/>
      <color rgb="FFFF0000"/>
      <name val="メイリオ"/>
      <family val="2"/>
      <charset val="128"/>
    </font>
    <font>
      <b/>
      <sz val="22"/>
      <color theme="1"/>
      <name val="Yu Gothic"/>
      <family val="3"/>
      <charset val="128"/>
      <scheme val="minor"/>
    </font>
  </fonts>
  <fills count="12">
    <fill>
      <patternFill patternType="none"/>
    </fill>
    <fill>
      <patternFill patternType="gray125"/>
    </fill>
    <fill>
      <patternFill patternType="solid">
        <fgColor theme="8" tint="0.79998168889431442"/>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rgb="FFFEF2CB"/>
        <bgColor indexed="64"/>
      </patternFill>
    </fill>
    <fill>
      <patternFill patternType="solid">
        <fgColor rgb="FFFFC000"/>
        <bgColor indexed="64"/>
      </patternFill>
    </fill>
    <fill>
      <patternFill patternType="solid">
        <fgColor theme="8" tint="0.79998168889431442"/>
        <bgColor rgb="FFFFFF00"/>
      </patternFill>
    </fill>
    <fill>
      <patternFill patternType="solid">
        <fgColor theme="5" tint="0.39997558519241921"/>
        <bgColor indexed="64"/>
      </patternFill>
    </fill>
    <fill>
      <patternFill patternType="solid">
        <fgColor theme="5" tint="0.59999389629810485"/>
        <bgColor indexed="64"/>
      </patternFill>
    </fill>
    <fill>
      <patternFill patternType="solid">
        <fgColor theme="0"/>
        <bgColor indexed="64"/>
      </patternFill>
    </fill>
    <fill>
      <patternFill patternType="solid">
        <fgColor rgb="FF00B0F0"/>
        <bgColor indexed="64"/>
      </patternFill>
    </fill>
  </fills>
  <borders count="36">
    <border>
      <left/>
      <right/>
      <top/>
      <bottom/>
      <diagonal/>
    </border>
    <border>
      <left style="thin">
        <color auto="1"/>
      </left>
      <right style="thin">
        <color auto="1"/>
      </right>
      <top style="thin">
        <color auto="1"/>
      </top>
      <bottom style="thin">
        <color auto="1"/>
      </bottom>
      <diagonal/>
    </border>
    <border>
      <left style="thin">
        <color auto="1"/>
      </left>
      <right/>
      <top/>
      <bottom style="thin">
        <color indexed="64"/>
      </bottom>
      <diagonal/>
    </border>
    <border>
      <left/>
      <right/>
      <top/>
      <bottom style="thin">
        <color auto="1"/>
      </bottom>
      <diagonal/>
    </border>
    <border>
      <left/>
      <right style="thin">
        <color auto="1"/>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style="thin">
        <color auto="1"/>
      </left>
      <right/>
      <top style="thin">
        <color auto="1"/>
      </top>
      <bottom/>
      <diagonal/>
    </border>
    <border>
      <left/>
      <right style="thin">
        <color auto="1"/>
      </right>
      <top style="thin">
        <color auto="1"/>
      </top>
      <bottom/>
      <diagonal/>
    </border>
    <border>
      <left/>
      <right/>
      <top style="thin">
        <color auto="1"/>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style="thin">
        <color auto="1"/>
      </right>
      <top style="thin">
        <color auto="1"/>
      </top>
      <bottom style="double">
        <color indexed="64"/>
      </bottom>
      <diagonal/>
    </border>
    <border>
      <left style="thin">
        <color auto="1"/>
      </left>
      <right style="thin">
        <color auto="1"/>
      </right>
      <top style="double">
        <color indexed="64"/>
      </top>
      <bottom style="thin">
        <color auto="1"/>
      </bottom>
      <diagonal/>
    </border>
    <border>
      <left style="thin">
        <color auto="1"/>
      </left>
      <right style="thin">
        <color auto="1"/>
      </right>
      <top style="double">
        <color indexed="64"/>
      </top>
      <bottom/>
      <diagonal/>
    </border>
    <border>
      <left style="thin">
        <color auto="1"/>
      </left>
      <right style="thin">
        <color auto="1"/>
      </right>
      <top/>
      <bottom style="double">
        <color indexed="64"/>
      </bottom>
      <diagonal/>
    </border>
    <border>
      <left style="thin">
        <color auto="1"/>
      </left>
      <right/>
      <top style="thin">
        <color auto="1"/>
      </top>
      <bottom style="double">
        <color indexed="64"/>
      </bottom>
      <diagonal/>
    </border>
    <border>
      <left/>
      <right/>
      <top style="thin">
        <color auto="1"/>
      </top>
      <bottom style="double">
        <color indexed="64"/>
      </bottom>
      <diagonal/>
    </border>
    <border>
      <left/>
      <right style="thin">
        <color auto="1"/>
      </right>
      <top style="thin">
        <color auto="1"/>
      </top>
      <bottom style="double">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auto="1"/>
      </left>
      <right style="thin">
        <color auto="1"/>
      </right>
      <top style="double">
        <color indexed="64"/>
      </top>
      <bottom style="double">
        <color indexed="64"/>
      </bottom>
      <diagonal/>
    </border>
    <border>
      <left style="medium">
        <color indexed="64"/>
      </left>
      <right/>
      <top/>
      <bottom/>
      <diagonal/>
    </border>
    <border>
      <left/>
      <right/>
      <top style="medium">
        <color indexed="64"/>
      </top>
      <bottom style="medium">
        <color indexed="64"/>
      </bottom>
      <diagonal/>
    </border>
    <border>
      <left style="thin">
        <color auto="1"/>
      </left>
      <right style="medium">
        <color indexed="64"/>
      </right>
      <top style="thin">
        <color auto="1"/>
      </top>
      <bottom style="thin">
        <color auto="1"/>
      </bottom>
      <diagonal/>
    </border>
  </borders>
  <cellStyleXfs count="10">
    <xf numFmtId="0" fontId="0" fillId="0" borderId="0"/>
    <xf numFmtId="6" fontId="1" fillId="0" borderId="0" applyFont="0" applyFill="0" applyBorder="0" applyAlignment="0" applyProtection="0">
      <alignment vertical="center"/>
    </xf>
    <xf numFmtId="9" fontId="11" fillId="0" borderId="0" applyFont="0" applyFill="0" applyBorder="0" applyAlignment="0" applyProtection="0">
      <alignment vertical="center"/>
    </xf>
    <xf numFmtId="0" fontId="12" fillId="0" borderId="0" applyNumberFormat="0" applyFill="0" applyBorder="0" applyAlignment="0" applyProtection="0"/>
    <xf numFmtId="0" fontId="11" fillId="0" borderId="0"/>
    <xf numFmtId="0" fontId="11" fillId="0" borderId="0"/>
    <xf numFmtId="0" fontId="11" fillId="0" borderId="0"/>
    <xf numFmtId="9" fontId="34" fillId="0" borderId="0" applyFont="0" applyFill="0" applyBorder="0" applyAlignment="0" applyProtection="0">
      <alignment vertical="center"/>
    </xf>
    <xf numFmtId="0" fontId="11" fillId="0" borderId="0"/>
    <xf numFmtId="0" fontId="34" fillId="0" borderId="0"/>
  </cellStyleXfs>
  <cellXfs count="268">
    <xf numFmtId="0" fontId="0" fillId="0" borderId="0" xfId="0"/>
    <xf numFmtId="0" fontId="6" fillId="0" borderId="0" xfId="0" applyFont="1" applyAlignment="1">
      <alignment horizontal="center" vertical="center" wrapText="1"/>
    </xf>
    <xf numFmtId="0" fontId="4" fillId="0" borderId="0" xfId="0" applyFont="1" applyAlignment="1">
      <alignment horizontal="center" vertical="center"/>
    </xf>
    <xf numFmtId="0" fontId="0" fillId="0" borderId="0" xfId="0" applyAlignment="1">
      <alignment horizontal="center"/>
    </xf>
    <xf numFmtId="0" fontId="8" fillId="0" borderId="0" xfId="0" applyFont="1"/>
    <xf numFmtId="0" fontId="0" fillId="0" borderId="1" xfId="0" applyBorder="1"/>
    <xf numFmtId="0" fontId="0" fillId="0" borderId="1" xfId="0" applyBorder="1" applyAlignment="1">
      <alignment horizontal="center"/>
    </xf>
    <xf numFmtId="0" fontId="4" fillId="2" borderId="1" xfId="0" applyFont="1" applyFill="1" applyBorder="1" applyAlignment="1">
      <alignment horizontal="center" vertical="center"/>
    </xf>
    <xf numFmtId="0" fontId="0" fillId="2" borderId="1" xfId="0" applyFill="1" applyBorder="1"/>
    <xf numFmtId="0" fontId="0" fillId="2" borderId="1" xfId="0" applyFill="1" applyBorder="1" applyAlignment="1">
      <alignment horizontal="center"/>
    </xf>
    <xf numFmtId="0" fontId="0" fillId="3" borderId="1" xfId="0" applyFill="1" applyBorder="1"/>
    <xf numFmtId="0" fontId="9" fillId="0" borderId="0" xfId="0" applyFont="1" applyAlignment="1">
      <alignment horizontal="left" vertical="center"/>
    </xf>
    <xf numFmtId="0" fontId="0" fillId="3" borderId="1" xfId="0" applyFill="1" applyBorder="1" applyAlignment="1">
      <alignment horizontal="center"/>
    </xf>
    <xf numFmtId="9" fontId="7" fillId="3" borderId="1" xfId="0" applyNumberFormat="1" applyFont="1" applyFill="1" applyBorder="1"/>
    <xf numFmtId="0" fontId="0" fillId="0" borderId="1" xfId="0" applyBorder="1" applyAlignment="1">
      <alignment horizontal="center" vertical="center"/>
    </xf>
    <xf numFmtId="9" fontId="10" fillId="0" borderId="1" xfId="0" applyNumberFormat="1" applyFont="1" applyBorder="1" applyAlignment="1">
      <alignment horizontal="center" vertical="center"/>
    </xf>
    <xf numFmtId="0" fontId="0" fillId="2" borderId="1" xfId="0" applyFill="1" applyBorder="1" applyAlignment="1">
      <alignment horizontal="center" vertical="center"/>
    </xf>
    <xf numFmtId="0" fontId="0" fillId="0" borderId="0" xfId="0" applyAlignment="1">
      <alignment horizontal="center" vertical="center"/>
    </xf>
    <xf numFmtId="0" fontId="0" fillId="4" borderId="1" xfId="0" applyFill="1" applyBorder="1"/>
    <xf numFmtId="0" fontId="18" fillId="0" borderId="9" xfId="4" applyFont="1" applyBorder="1" applyAlignment="1">
      <alignment vertical="center" wrapText="1"/>
    </xf>
    <xf numFmtId="0" fontId="18" fillId="0" borderId="10" xfId="4" applyFont="1" applyBorder="1" applyAlignment="1">
      <alignment vertical="center" wrapText="1"/>
    </xf>
    <xf numFmtId="0" fontId="11" fillId="0" borderId="0" xfId="4"/>
    <xf numFmtId="0" fontId="20" fillId="0" borderId="12" xfId="4" applyFont="1" applyBorder="1" applyAlignment="1">
      <alignment vertical="center"/>
    </xf>
    <xf numFmtId="0" fontId="13" fillId="0" borderId="1" xfId="4" applyFont="1" applyBorder="1" applyAlignment="1">
      <alignment vertical="center"/>
    </xf>
    <xf numFmtId="0" fontId="20" fillId="0" borderId="14" xfId="4" applyFont="1" applyBorder="1" applyAlignment="1">
      <alignment vertical="center"/>
    </xf>
    <xf numFmtId="0" fontId="20" fillId="0" borderId="11" xfId="4" applyFont="1" applyBorder="1" applyAlignment="1">
      <alignment vertical="center"/>
    </xf>
    <xf numFmtId="0" fontId="22" fillId="0" borderId="0" xfId="4" applyFont="1" applyAlignment="1">
      <alignment vertical="center"/>
    </xf>
    <xf numFmtId="0" fontId="22" fillId="0" borderId="0" xfId="6" applyFont="1" applyAlignment="1">
      <alignment vertical="center"/>
    </xf>
    <xf numFmtId="0" fontId="23" fillId="0" borderId="0" xfId="6" applyFont="1" applyAlignment="1">
      <alignment vertical="center"/>
    </xf>
    <xf numFmtId="0" fontId="23" fillId="0" borderId="0" xfId="4" applyFont="1" applyAlignment="1">
      <alignment vertical="center"/>
    </xf>
    <xf numFmtId="0" fontId="11" fillId="0" borderId="0" xfId="6"/>
    <xf numFmtId="0" fontId="4" fillId="2" borderId="1" xfId="0" applyFont="1" applyFill="1" applyBorder="1" applyAlignment="1">
      <alignment horizontal="left" vertical="center"/>
    </xf>
    <xf numFmtId="0" fontId="0" fillId="0" borderId="0" xfId="0" applyAlignment="1">
      <alignment horizontal="left"/>
    </xf>
    <xf numFmtId="0" fontId="6" fillId="0" borderId="0" xfId="0" applyFont="1" applyAlignment="1">
      <alignment horizontal="left" vertical="center"/>
    </xf>
    <xf numFmtId="0" fontId="24" fillId="0" borderId="0" xfId="0" applyFont="1" applyAlignment="1">
      <alignment horizontal="right"/>
    </xf>
    <xf numFmtId="0" fontId="25" fillId="0" borderId="0" xfId="0" applyFont="1"/>
    <xf numFmtId="0" fontId="26" fillId="0" borderId="0" xfId="0" applyFont="1"/>
    <xf numFmtId="0" fontId="0" fillId="0" borderId="8" xfId="0" applyBorder="1"/>
    <xf numFmtId="0" fontId="20" fillId="0" borderId="12" xfId="5" applyFont="1" applyBorder="1" applyAlignment="1">
      <alignment vertical="center"/>
    </xf>
    <xf numFmtId="0" fontId="20" fillId="0" borderId="13" xfId="5" applyFont="1" applyBorder="1" applyAlignment="1">
      <alignment vertical="center"/>
    </xf>
    <xf numFmtId="0" fontId="0" fillId="0" borderId="1" xfId="0" applyBorder="1" applyAlignment="1">
      <alignment vertical="center"/>
    </xf>
    <xf numFmtId="0" fontId="6" fillId="0" borderId="0" xfId="0" applyFont="1" applyAlignment="1">
      <alignment horizontal="left" vertical="center" wrapText="1"/>
    </xf>
    <xf numFmtId="0" fontId="0" fillId="0" borderId="0" xfId="0" applyAlignment="1">
      <alignment horizontal="left" vertical="center"/>
    </xf>
    <xf numFmtId="0" fontId="28" fillId="0" borderId="0" xfId="0" applyFont="1" applyAlignment="1">
      <alignment horizontal="left" vertical="center"/>
    </xf>
    <xf numFmtId="0" fontId="29" fillId="0" borderId="0" xfId="0" applyFont="1" applyAlignment="1">
      <alignment horizontal="left" vertical="center"/>
    </xf>
    <xf numFmtId="0" fontId="29" fillId="0" borderId="0" xfId="0" applyFont="1" applyAlignment="1">
      <alignment horizontal="left"/>
    </xf>
    <xf numFmtId="0" fontId="0" fillId="2" borderId="1" xfId="0" applyFill="1" applyBorder="1" applyAlignment="1">
      <alignment horizontal="center" wrapText="1"/>
    </xf>
    <xf numFmtId="0" fontId="0" fillId="3" borderId="1" xfId="0" applyFill="1" applyBorder="1" applyAlignment="1">
      <alignment horizontal="right"/>
    </xf>
    <xf numFmtId="0" fontId="29" fillId="0" borderId="0" xfId="0" applyFont="1" applyAlignment="1">
      <alignment horizontal="left" wrapText="1"/>
    </xf>
    <xf numFmtId="0" fontId="25" fillId="0" borderId="1" xfId="0" applyFont="1" applyBorder="1"/>
    <xf numFmtId="0" fontId="0" fillId="4" borderId="1" xfId="0" applyFill="1" applyBorder="1" applyAlignment="1">
      <alignment horizontal="right"/>
    </xf>
    <xf numFmtId="0" fontId="0" fillId="2" borderId="5" xfId="0" applyFill="1" applyBorder="1"/>
    <xf numFmtId="0" fontId="4" fillId="0" borderId="1" xfId="0" applyFont="1" applyBorder="1" applyAlignment="1">
      <alignment horizontal="center" vertical="center" shrinkToFit="1"/>
    </xf>
    <xf numFmtId="0" fontId="0" fillId="0" borderId="0" xfId="0" applyAlignment="1">
      <alignment vertical="center"/>
    </xf>
    <xf numFmtId="0" fontId="8" fillId="0" borderId="0" xfId="0" applyFont="1" applyAlignment="1">
      <alignment vertical="center"/>
    </xf>
    <xf numFmtId="0" fontId="0" fillId="3" borderId="1" xfId="0" applyFill="1" applyBorder="1" applyAlignment="1">
      <alignment vertical="center"/>
    </xf>
    <xf numFmtId="0" fontId="26" fillId="2" borderId="1" xfId="0" applyFont="1" applyFill="1" applyBorder="1"/>
    <xf numFmtId="0" fontId="0" fillId="0" borderId="0" xfId="0" applyAlignment="1">
      <alignment wrapText="1"/>
    </xf>
    <xf numFmtId="0" fontId="0" fillId="6" borderId="1" xfId="0" applyFill="1" applyBorder="1" applyAlignment="1">
      <alignment horizontal="center" wrapText="1"/>
    </xf>
    <xf numFmtId="176" fontId="0" fillId="0" borderId="1" xfId="2" applyNumberFormat="1" applyFont="1" applyFill="1" applyBorder="1" applyAlignment="1">
      <alignment wrapText="1"/>
    </xf>
    <xf numFmtId="0" fontId="6" fillId="0" borderId="1" xfId="1" applyNumberFormat="1" applyFont="1" applyFill="1" applyBorder="1" applyAlignment="1">
      <alignment vertical="center"/>
    </xf>
    <xf numFmtId="0" fontId="0" fillId="0" borderId="1" xfId="0" applyBorder="1" applyAlignment="1">
      <alignment wrapText="1"/>
    </xf>
    <xf numFmtId="0" fontId="30" fillId="0" borderId="1" xfId="0" applyFont="1" applyBorder="1" applyAlignment="1">
      <alignment vertical="center" shrinkToFit="1"/>
    </xf>
    <xf numFmtId="9" fontId="7" fillId="0" borderId="1" xfId="0" applyNumberFormat="1" applyFont="1" applyBorder="1" applyAlignment="1">
      <alignment horizontal="center"/>
    </xf>
    <xf numFmtId="0" fontId="0" fillId="2" borderId="1" xfId="0" applyFill="1" applyBorder="1" applyAlignment="1">
      <alignment vertical="center"/>
    </xf>
    <xf numFmtId="0" fontId="27" fillId="0" borderId="0" xfId="0" applyFont="1" applyAlignment="1">
      <alignment vertical="center"/>
    </xf>
    <xf numFmtId="0" fontId="0" fillId="2" borderId="21" xfId="0" applyFill="1" applyBorder="1" applyAlignment="1">
      <alignment horizontal="center" vertical="center"/>
    </xf>
    <xf numFmtId="0" fontId="32" fillId="0" borderId="0" xfId="0" applyFont="1"/>
    <xf numFmtId="0" fontId="33" fillId="0" borderId="0" xfId="0" applyFont="1" applyAlignment="1">
      <alignment horizontal="left" vertical="center"/>
    </xf>
    <xf numFmtId="0" fontId="12" fillId="2" borderId="1" xfId="3" applyFill="1" applyBorder="1" applyAlignment="1">
      <alignment horizontal="left" vertical="center"/>
    </xf>
    <xf numFmtId="0" fontId="6" fillId="0" borderId="0" xfId="0" applyFont="1" applyAlignment="1">
      <alignment horizontal="center" vertical="center"/>
    </xf>
    <xf numFmtId="0" fontId="37" fillId="2" borderId="28" xfId="0" applyFont="1" applyFill="1" applyBorder="1" applyAlignment="1">
      <alignment vertical="top" wrapText="1"/>
    </xf>
    <xf numFmtId="0" fontId="36" fillId="2" borderId="29" xfId="0" applyFont="1" applyFill="1" applyBorder="1" applyAlignment="1">
      <alignment vertical="top" wrapText="1"/>
    </xf>
    <xf numFmtId="0" fontId="20" fillId="0" borderId="11" xfId="8" applyFont="1" applyBorder="1" applyAlignment="1">
      <alignment horizontal="center" vertical="center" wrapText="1"/>
    </xf>
    <xf numFmtId="0" fontId="20" fillId="7" borderId="11" xfId="4" applyFont="1" applyFill="1" applyBorder="1" applyAlignment="1">
      <alignment horizontal="center" vertical="top" wrapText="1"/>
    </xf>
    <xf numFmtId="0" fontId="18" fillId="7" borderId="11" xfId="4" applyFont="1" applyFill="1" applyBorder="1" applyAlignment="1">
      <alignment horizontal="center" vertical="top" wrapText="1"/>
    </xf>
    <xf numFmtId="0" fontId="21" fillId="7" borderId="11" xfId="4" applyFont="1" applyFill="1" applyBorder="1" applyAlignment="1">
      <alignment horizontal="center" vertical="top" wrapText="1"/>
    </xf>
    <xf numFmtId="0" fontId="11" fillId="0" borderId="0" xfId="5"/>
    <xf numFmtId="0" fontId="20" fillId="0" borderId="11" xfId="5" applyFont="1" applyBorder="1" applyAlignment="1">
      <alignment vertical="center"/>
    </xf>
    <xf numFmtId="0" fontId="23" fillId="0" borderId="0" xfId="5" applyFont="1" applyAlignment="1">
      <alignment vertical="center"/>
    </xf>
    <xf numFmtId="0" fontId="36" fillId="0" borderId="1" xfId="5" applyFont="1" applyBorder="1" applyAlignment="1">
      <alignment vertical="center"/>
    </xf>
    <xf numFmtId="0" fontId="20" fillId="0" borderId="11" xfId="5" applyFont="1" applyBorder="1" applyAlignment="1">
      <alignment horizontal="center" vertical="center" wrapText="1"/>
    </xf>
    <xf numFmtId="0" fontId="18" fillId="8" borderId="9" xfId="4" applyFont="1" applyFill="1" applyBorder="1" applyAlignment="1">
      <alignment vertical="center" wrapText="1"/>
    </xf>
    <xf numFmtId="0" fontId="18" fillId="8" borderId="11" xfId="4" applyFont="1" applyFill="1" applyBorder="1" applyAlignment="1">
      <alignment vertical="center" wrapText="1"/>
    </xf>
    <xf numFmtId="0" fontId="19" fillId="8" borderId="1" xfId="0" applyFont="1" applyFill="1" applyBorder="1" applyAlignment="1">
      <alignment vertical="center" wrapText="1"/>
    </xf>
    <xf numFmtId="0" fontId="18" fillId="8" borderId="9" xfId="5" applyFont="1" applyFill="1" applyBorder="1" applyAlignment="1">
      <alignment vertical="center" wrapText="1"/>
    </xf>
    <xf numFmtId="0" fontId="18" fillId="8" borderId="30" xfId="5" applyFont="1" applyFill="1" applyBorder="1" applyAlignment="1">
      <alignment horizontal="center" vertical="center" wrapText="1"/>
    </xf>
    <xf numFmtId="0" fontId="18" fillId="8" borderId="10" xfId="5" applyFont="1" applyFill="1" applyBorder="1" applyAlignment="1">
      <alignment horizontal="center" vertical="center" wrapText="1"/>
    </xf>
    <xf numFmtId="0" fontId="18" fillId="8" borderId="11" xfId="5" applyFont="1" applyFill="1" applyBorder="1" applyAlignment="1">
      <alignment vertical="center" wrapText="1"/>
    </xf>
    <xf numFmtId="0" fontId="0" fillId="9" borderId="0" xfId="0" applyFill="1"/>
    <xf numFmtId="0" fontId="0" fillId="2" borderId="6" xfId="0" applyFill="1" applyBorder="1" applyAlignment="1">
      <alignment horizontal="center"/>
    </xf>
    <xf numFmtId="0" fontId="6" fillId="0" borderId="1" xfId="1" applyNumberFormat="1" applyFont="1" applyBorder="1" applyAlignment="1">
      <alignment vertical="center"/>
    </xf>
    <xf numFmtId="10" fontId="35" fillId="0" borderId="1" xfId="2" applyNumberFormat="1" applyFont="1" applyFill="1" applyBorder="1" applyAlignment="1">
      <alignment horizontal="center" vertical="center"/>
    </xf>
    <xf numFmtId="0" fontId="0" fillId="8" borderId="1" xfId="0" applyFill="1" applyBorder="1" applyAlignment="1">
      <alignment horizontal="center" wrapText="1"/>
    </xf>
    <xf numFmtId="0" fontId="0" fillId="8" borderId="6" xfId="0" applyFill="1" applyBorder="1" applyAlignment="1">
      <alignment horizontal="center"/>
    </xf>
    <xf numFmtId="0" fontId="0" fillId="8" borderId="1" xfId="0" applyFill="1" applyBorder="1" applyAlignment="1">
      <alignment horizontal="center"/>
    </xf>
    <xf numFmtId="0" fontId="0" fillId="2" borderId="7" xfId="0" applyFill="1" applyBorder="1" applyAlignment="1">
      <alignment horizontal="center"/>
    </xf>
    <xf numFmtId="0" fontId="38" fillId="2" borderId="1" xfId="0" applyFont="1" applyFill="1" applyBorder="1" applyAlignment="1">
      <alignment horizontal="center" wrapText="1"/>
    </xf>
    <xf numFmtId="0" fontId="32" fillId="0" borderId="0" xfId="0" applyFont="1" applyAlignment="1">
      <alignment vertical="center"/>
    </xf>
    <xf numFmtId="0" fontId="31" fillId="0" borderId="0" xfId="0" applyFont="1" applyAlignment="1">
      <alignment vertical="center"/>
    </xf>
    <xf numFmtId="0" fontId="24" fillId="2" borderId="1" xfId="0" applyFont="1" applyFill="1" applyBorder="1" applyAlignment="1">
      <alignment horizontal="center" vertical="center"/>
    </xf>
    <xf numFmtId="0" fontId="0" fillId="3" borderId="1" xfId="0" applyFill="1" applyBorder="1" applyAlignment="1">
      <alignment horizontal="center" vertical="center"/>
    </xf>
    <xf numFmtId="0" fontId="0" fillId="3" borderId="20" xfId="0" applyFill="1" applyBorder="1" applyAlignment="1">
      <alignment horizontal="center" vertical="center"/>
    </xf>
    <xf numFmtId="0" fontId="0" fillId="0" borderId="20" xfId="0" applyBorder="1" applyAlignment="1">
      <alignment vertical="center"/>
    </xf>
    <xf numFmtId="0" fontId="0" fillId="0" borderId="21" xfId="0" applyBorder="1" applyAlignment="1">
      <alignment vertical="center"/>
    </xf>
    <xf numFmtId="0" fontId="0" fillId="0" borderId="22" xfId="0" applyBorder="1" applyAlignment="1">
      <alignment vertical="center"/>
    </xf>
    <xf numFmtId="0" fontId="0" fillId="3" borderId="32" xfId="0" applyFill="1" applyBorder="1" applyAlignment="1">
      <alignment horizontal="center" vertical="center"/>
    </xf>
    <xf numFmtId="0" fontId="0" fillId="0" borderId="32" xfId="0" applyBorder="1" applyAlignment="1">
      <alignment vertical="center"/>
    </xf>
    <xf numFmtId="0" fontId="20" fillId="7" borderId="30" xfId="4" applyFont="1" applyFill="1" applyBorder="1" applyAlignment="1">
      <alignment horizontal="center" vertical="top" wrapText="1"/>
    </xf>
    <xf numFmtId="0" fontId="20" fillId="0" borderId="13" xfId="4" applyFont="1" applyBorder="1" applyAlignment="1">
      <alignment vertical="center"/>
    </xf>
    <xf numFmtId="0" fontId="20" fillId="7" borderId="31" xfId="4" applyFont="1" applyFill="1" applyBorder="1" applyAlignment="1">
      <alignment horizontal="center" vertical="top" wrapText="1"/>
    </xf>
    <xf numFmtId="0" fontId="13" fillId="0" borderId="7" xfId="4" applyFont="1" applyBorder="1" applyAlignment="1">
      <alignment vertical="center"/>
    </xf>
    <xf numFmtId="0" fontId="20" fillId="7" borderId="1" xfId="4" applyFont="1" applyFill="1" applyBorder="1" applyAlignment="1">
      <alignment horizontal="center" vertical="top" wrapText="1"/>
    </xf>
    <xf numFmtId="0" fontId="20" fillId="0" borderId="1" xfId="4" applyFont="1" applyBorder="1" applyAlignment="1">
      <alignment vertical="center"/>
    </xf>
    <xf numFmtId="0" fontId="20" fillId="0" borderId="11" xfId="5" applyFont="1" applyBorder="1" applyAlignment="1">
      <alignment vertical="center" wrapText="1"/>
    </xf>
    <xf numFmtId="55" fontId="0" fillId="3" borderId="1" xfId="0" applyNumberFormat="1" applyFill="1" applyBorder="1" applyAlignment="1">
      <alignment horizontal="center"/>
    </xf>
    <xf numFmtId="49" fontId="0" fillId="3" borderId="1" xfId="0" applyNumberFormat="1" applyFill="1" applyBorder="1" applyAlignment="1">
      <alignment horizontal="center"/>
    </xf>
    <xf numFmtId="0" fontId="0" fillId="4" borderId="1" xfId="0" applyFill="1" applyBorder="1" applyAlignment="1">
      <alignment horizontal="center"/>
    </xf>
    <xf numFmtId="0" fontId="0" fillId="10" borderId="1" xfId="0" applyFill="1" applyBorder="1" applyAlignment="1">
      <alignment horizontal="center"/>
    </xf>
    <xf numFmtId="0" fontId="6" fillId="0" borderId="0" xfId="0" applyFont="1" applyAlignment="1">
      <alignment vertical="center"/>
    </xf>
    <xf numFmtId="0" fontId="6" fillId="0" borderId="28" xfId="0" applyFont="1" applyBorder="1" applyAlignment="1">
      <alignment horizontal="right" vertical="center"/>
    </xf>
    <xf numFmtId="10" fontId="41" fillId="0" borderId="28" xfId="0" applyNumberFormat="1" applyFont="1" applyBorder="1" applyAlignment="1">
      <alignment horizontal="center" vertical="center"/>
    </xf>
    <xf numFmtId="0" fontId="6" fillId="0" borderId="28" xfId="0" applyFont="1" applyBorder="1" applyAlignment="1">
      <alignment horizontal="right" vertical="center" wrapText="1"/>
    </xf>
    <xf numFmtId="9" fontId="7" fillId="11" borderId="28" xfId="0" applyNumberFormat="1" applyFont="1" applyFill="1" applyBorder="1"/>
    <xf numFmtId="9" fontId="7" fillId="0" borderId="28" xfId="0" applyNumberFormat="1" applyFont="1" applyBorder="1"/>
    <xf numFmtId="0" fontId="28" fillId="0" borderId="0" xfId="9" applyFont="1" applyAlignment="1">
      <alignment horizontal="center" vertical="center"/>
    </xf>
    <xf numFmtId="0" fontId="28" fillId="0" borderId="0" xfId="9" applyFont="1" applyAlignment="1">
      <alignment horizontal="left" vertical="center"/>
    </xf>
    <xf numFmtId="0" fontId="6" fillId="0" borderId="0" xfId="0" applyFont="1" applyAlignment="1">
      <alignment vertical="center" wrapText="1"/>
    </xf>
    <xf numFmtId="0" fontId="0" fillId="2" borderId="20" xfId="0" applyFill="1" applyBorder="1" applyAlignment="1">
      <alignment horizontal="center"/>
    </xf>
    <xf numFmtId="0" fontId="0" fillId="2" borderId="20" xfId="0" applyFill="1" applyBorder="1" applyAlignment="1">
      <alignment horizontal="center" wrapText="1"/>
    </xf>
    <xf numFmtId="0" fontId="0" fillId="11" borderId="1" xfId="0" applyFill="1" applyBorder="1" applyAlignment="1">
      <alignment horizontal="center"/>
    </xf>
    <xf numFmtId="0" fontId="0" fillId="11" borderId="1" xfId="0" applyFill="1" applyBorder="1"/>
    <xf numFmtId="10" fontId="41" fillId="0" borderId="1" xfId="2" applyNumberFormat="1" applyFont="1" applyBorder="1" applyAlignment="1">
      <alignment horizontal="center" vertical="center" wrapText="1"/>
    </xf>
    <xf numFmtId="10" fontId="30" fillId="0" borderId="35" xfId="7" applyNumberFormat="1" applyFont="1" applyFill="1" applyBorder="1" applyAlignment="1">
      <alignment horizontal="center" vertical="center" wrapText="1"/>
    </xf>
    <xf numFmtId="0" fontId="42" fillId="0" borderId="0" xfId="0" applyFont="1" applyAlignment="1">
      <alignment vertical="center"/>
    </xf>
    <xf numFmtId="0" fontId="43" fillId="0" borderId="0" xfId="0" applyFont="1" applyAlignment="1">
      <alignment vertical="center"/>
    </xf>
    <xf numFmtId="0" fontId="0" fillId="2" borderId="0" xfId="0" applyFill="1" applyAlignment="1">
      <alignment vertical="center"/>
    </xf>
    <xf numFmtId="55" fontId="0" fillId="3" borderId="1" xfId="0" applyNumberFormat="1" applyFill="1" applyBorder="1" applyAlignment="1">
      <alignment vertical="center"/>
    </xf>
    <xf numFmtId="0" fontId="0" fillId="0" borderId="0" xfId="0" applyAlignment="1">
      <alignment vertical="center" wrapText="1"/>
    </xf>
    <xf numFmtId="0" fontId="44" fillId="2" borderId="1" xfId="0" applyFont="1" applyFill="1" applyBorder="1" applyAlignment="1">
      <alignment horizontal="center" vertical="center"/>
    </xf>
    <xf numFmtId="0" fontId="46" fillId="0" borderId="1" xfId="0" applyFont="1" applyBorder="1" applyAlignment="1">
      <alignment horizontal="right" vertical="center"/>
    </xf>
    <xf numFmtId="0" fontId="47" fillId="0" borderId="1" xfId="0" applyFont="1" applyBorder="1" applyAlignment="1">
      <alignment horizontal="left" vertical="center" wrapText="1"/>
    </xf>
    <xf numFmtId="0" fontId="46" fillId="0" borderId="1" xfId="0" applyFont="1" applyBorder="1" applyAlignment="1">
      <alignment horizontal="right" vertical="center" wrapText="1"/>
    </xf>
    <xf numFmtId="55" fontId="0" fillId="0" borderId="1" xfId="0" applyNumberFormat="1" applyBorder="1" applyAlignment="1">
      <alignment vertical="center"/>
    </xf>
    <xf numFmtId="0" fontId="0" fillId="3" borderId="0" xfId="0" applyFill="1" applyAlignment="1">
      <alignment vertical="center"/>
    </xf>
    <xf numFmtId="0" fontId="47" fillId="0" borderId="0" xfId="0" applyFont="1" applyAlignment="1">
      <alignment vertical="center"/>
    </xf>
    <xf numFmtId="0" fontId="48" fillId="0" borderId="0" xfId="0" applyFont="1" applyAlignment="1">
      <alignment horizontal="center" vertical="center"/>
    </xf>
    <xf numFmtId="0" fontId="49" fillId="0" borderId="0" xfId="0" applyFont="1" applyAlignment="1">
      <alignment vertical="center"/>
    </xf>
    <xf numFmtId="0" fontId="50" fillId="0" borderId="0" xfId="0" applyFont="1" applyAlignment="1">
      <alignment vertical="center"/>
    </xf>
    <xf numFmtId="0" fontId="0" fillId="0" borderId="0" xfId="0" quotePrefix="1" applyAlignment="1">
      <alignment vertical="center" wrapText="1"/>
    </xf>
    <xf numFmtId="0" fontId="0" fillId="0" borderId="0" xfId="0" quotePrefix="1" applyAlignment="1">
      <alignment vertical="center"/>
    </xf>
    <xf numFmtId="0" fontId="12" fillId="0" borderId="0" xfId="3" applyAlignment="1">
      <alignment horizontal="right"/>
    </xf>
    <xf numFmtId="0" fontId="12" fillId="0" borderId="20" xfId="3" applyBorder="1" applyAlignment="1" applyProtection="1">
      <alignment vertical="center"/>
      <protection locked="0"/>
    </xf>
    <xf numFmtId="0" fontId="12" fillId="0" borderId="1" xfId="3" applyBorder="1" applyAlignment="1" applyProtection="1">
      <alignment vertical="center"/>
      <protection locked="0"/>
    </xf>
    <xf numFmtId="0" fontId="12" fillId="0" borderId="1" xfId="3" applyBorder="1" applyProtection="1">
      <protection locked="0"/>
    </xf>
    <xf numFmtId="49" fontId="0" fillId="0" borderId="0" xfId="0" applyNumberFormat="1" applyAlignment="1">
      <alignment vertical="center"/>
    </xf>
    <xf numFmtId="49" fontId="0" fillId="2" borderId="0" xfId="0" applyNumberFormat="1" applyFill="1" applyAlignment="1">
      <alignment vertical="center"/>
    </xf>
    <xf numFmtId="49" fontId="0" fillId="3" borderId="1" xfId="0" applyNumberFormat="1" applyFill="1" applyBorder="1"/>
    <xf numFmtId="49" fontId="0" fillId="0" borderId="1" xfId="0" applyNumberFormat="1" applyBorder="1"/>
    <xf numFmtId="0" fontId="51" fillId="0" borderId="0" xfId="0" applyFont="1" applyAlignment="1">
      <alignment horizontal="left"/>
    </xf>
    <xf numFmtId="0" fontId="6" fillId="0" borderId="29" xfId="0" applyFont="1" applyBorder="1" applyAlignment="1">
      <alignment horizontal="center" vertical="center"/>
    </xf>
    <xf numFmtId="0" fontId="6" fillId="0" borderId="34" xfId="0" applyFont="1" applyBorder="1" applyAlignment="1">
      <alignment horizontal="center" vertical="center"/>
    </xf>
    <xf numFmtId="0" fontId="6" fillId="3" borderId="5" xfId="0" applyFont="1" applyFill="1" applyBorder="1" applyAlignment="1">
      <alignment vertical="center" wrapText="1"/>
    </xf>
    <xf numFmtId="0" fontId="6" fillId="3" borderId="6" xfId="0" applyFont="1" applyFill="1" applyBorder="1" applyAlignment="1">
      <alignment vertical="center" wrapText="1"/>
    </xf>
    <xf numFmtId="0" fontId="6" fillId="3" borderId="7" xfId="0" applyFont="1" applyFill="1" applyBorder="1" applyAlignment="1">
      <alignment vertical="center" wrapText="1"/>
    </xf>
    <xf numFmtId="0" fontId="6" fillId="4" borderId="5" xfId="0" applyFont="1" applyFill="1" applyBorder="1" applyAlignment="1">
      <alignment vertical="center" wrapText="1"/>
    </xf>
    <xf numFmtId="0" fontId="6" fillId="4" borderId="6" xfId="0" applyFont="1" applyFill="1" applyBorder="1" applyAlignment="1">
      <alignment vertical="center" wrapText="1"/>
    </xf>
    <xf numFmtId="0" fontId="6" fillId="4" borderId="7" xfId="0" applyFont="1" applyFill="1" applyBorder="1" applyAlignment="1">
      <alignment vertical="center" wrapText="1"/>
    </xf>
    <xf numFmtId="0" fontId="6" fillId="0" borderId="0" xfId="0" applyFont="1" applyAlignment="1">
      <alignment horizontal="left" vertical="top" wrapText="1"/>
    </xf>
    <xf numFmtId="0" fontId="6" fillId="3" borderId="1" xfId="0" applyFont="1" applyFill="1" applyBorder="1" applyAlignment="1">
      <alignment horizontal="center" vertical="center" wrapText="1"/>
    </xf>
    <xf numFmtId="0" fontId="6" fillId="2" borderId="5" xfId="0" applyFont="1" applyFill="1" applyBorder="1" applyAlignment="1">
      <alignment horizontal="center" vertical="center" wrapText="1"/>
    </xf>
    <xf numFmtId="0" fontId="6" fillId="2" borderId="6" xfId="0" applyFont="1" applyFill="1" applyBorder="1" applyAlignment="1">
      <alignment horizontal="center" vertical="center" wrapText="1"/>
    </xf>
    <xf numFmtId="0" fontId="6" fillId="2" borderId="7" xfId="0" applyFont="1" applyFill="1" applyBorder="1" applyAlignment="1">
      <alignment horizontal="center" vertical="center" wrapText="1"/>
    </xf>
    <xf numFmtId="14" fontId="6" fillId="3" borderId="1" xfId="0" applyNumberFormat="1" applyFont="1" applyFill="1" applyBorder="1" applyAlignment="1">
      <alignment horizontal="center" vertical="center" wrapText="1"/>
    </xf>
    <xf numFmtId="0" fontId="4" fillId="2" borderId="5" xfId="0" applyFont="1" applyFill="1" applyBorder="1" applyAlignment="1">
      <alignment horizontal="left" vertical="center"/>
    </xf>
    <xf numFmtId="0" fontId="4" fillId="2" borderId="7" xfId="0" applyFont="1" applyFill="1" applyBorder="1" applyAlignment="1">
      <alignment horizontal="left" vertical="center"/>
    </xf>
    <xf numFmtId="0" fontId="6" fillId="3" borderId="2" xfId="0" applyFont="1" applyFill="1" applyBorder="1" applyAlignment="1">
      <alignment horizontal="center" vertical="center" wrapText="1"/>
    </xf>
    <xf numFmtId="0" fontId="6" fillId="3" borderId="3" xfId="0" applyFont="1" applyFill="1" applyBorder="1" applyAlignment="1">
      <alignment horizontal="center" vertical="center" wrapText="1"/>
    </xf>
    <xf numFmtId="0" fontId="6" fillId="3" borderId="4" xfId="0" applyFont="1" applyFill="1" applyBorder="1" applyAlignment="1">
      <alignment horizontal="center" vertical="center" wrapText="1"/>
    </xf>
    <xf numFmtId="0" fontId="4" fillId="2" borderId="15" xfId="0" applyFont="1" applyFill="1" applyBorder="1" applyAlignment="1">
      <alignment horizontal="left" vertical="center"/>
    </xf>
    <xf numFmtId="0" fontId="4" fillId="2" borderId="16" xfId="0" applyFont="1" applyFill="1" applyBorder="1" applyAlignment="1">
      <alignment horizontal="left" vertical="center"/>
    </xf>
    <xf numFmtId="0" fontId="4" fillId="2" borderId="2" xfId="0" applyFont="1" applyFill="1" applyBorder="1" applyAlignment="1">
      <alignment horizontal="left" vertical="center"/>
    </xf>
    <xf numFmtId="0" fontId="4" fillId="2" borderId="4" xfId="0" applyFont="1" applyFill="1" applyBorder="1" applyAlignment="1">
      <alignment horizontal="left" vertical="center"/>
    </xf>
    <xf numFmtId="0" fontId="6" fillId="3" borderId="15" xfId="0" applyFont="1" applyFill="1" applyBorder="1" applyAlignment="1">
      <alignment horizontal="center" vertical="center" wrapText="1"/>
    </xf>
    <xf numFmtId="0" fontId="6" fillId="3" borderId="17" xfId="0" applyFont="1" applyFill="1" applyBorder="1" applyAlignment="1">
      <alignment horizontal="center" vertical="center" wrapText="1"/>
    </xf>
    <xf numFmtId="0" fontId="6" fillId="3" borderId="16" xfId="0" applyFont="1" applyFill="1" applyBorder="1" applyAlignment="1">
      <alignment horizontal="center" vertical="center" wrapText="1"/>
    </xf>
    <xf numFmtId="0" fontId="0" fillId="2" borderId="5" xfId="0" applyFill="1" applyBorder="1" applyAlignment="1">
      <alignment horizontal="center"/>
    </xf>
    <xf numFmtId="0" fontId="0" fillId="2" borderId="6" xfId="0" applyFill="1" applyBorder="1" applyAlignment="1">
      <alignment horizontal="center"/>
    </xf>
    <xf numFmtId="0" fontId="0" fillId="2" borderId="7" xfId="0" applyFill="1" applyBorder="1" applyAlignment="1">
      <alignment horizontal="center"/>
    </xf>
    <xf numFmtId="0" fontId="0" fillId="8" borderId="5" xfId="0" applyFill="1" applyBorder="1" applyAlignment="1">
      <alignment horizontal="right"/>
    </xf>
    <xf numFmtId="0" fontId="0" fillId="8" borderId="7" xfId="0" applyFill="1" applyBorder="1" applyAlignment="1">
      <alignment horizontal="right"/>
    </xf>
    <xf numFmtId="0" fontId="0" fillId="2" borderId="1" xfId="0" applyFill="1" applyBorder="1" applyAlignment="1">
      <alignment horizontal="center"/>
    </xf>
    <xf numFmtId="0" fontId="0" fillId="2" borderId="5" xfId="0" applyFill="1" applyBorder="1" applyAlignment="1">
      <alignment horizontal="center" wrapText="1"/>
    </xf>
    <xf numFmtId="0" fontId="0" fillId="2" borderId="6" xfId="0" applyFill="1" applyBorder="1" applyAlignment="1">
      <alignment horizontal="center" wrapText="1"/>
    </xf>
    <xf numFmtId="0" fontId="0" fillId="2" borderId="7" xfId="0" applyFill="1" applyBorder="1" applyAlignment="1">
      <alignment horizontal="center" wrapText="1"/>
    </xf>
    <xf numFmtId="0" fontId="0" fillId="2" borderId="1" xfId="0" applyFill="1" applyBorder="1" applyAlignment="1">
      <alignment horizontal="center" wrapText="1"/>
    </xf>
    <xf numFmtId="0" fontId="0" fillId="2" borderId="1" xfId="0" applyFill="1" applyBorder="1" applyAlignment="1">
      <alignment horizontal="left" wrapText="1"/>
    </xf>
    <xf numFmtId="0" fontId="6" fillId="3" borderId="5" xfId="0" applyFont="1" applyFill="1" applyBorder="1" applyAlignment="1">
      <alignment horizontal="left" vertical="center" wrapText="1"/>
    </xf>
    <xf numFmtId="0" fontId="6" fillId="3" borderId="6" xfId="0" applyFont="1" applyFill="1" applyBorder="1" applyAlignment="1">
      <alignment horizontal="left" vertical="center" wrapText="1"/>
    </xf>
    <xf numFmtId="0" fontId="6" fillId="3" borderId="7" xfId="0" applyFont="1" applyFill="1" applyBorder="1" applyAlignment="1">
      <alignment horizontal="left" vertical="center" wrapText="1"/>
    </xf>
    <xf numFmtId="0" fontId="6" fillId="4" borderId="5" xfId="0" applyFont="1" applyFill="1" applyBorder="1" applyAlignment="1">
      <alignment horizontal="left" vertical="center" wrapText="1"/>
    </xf>
    <xf numFmtId="0" fontId="6" fillId="4" borderId="6" xfId="0" applyFont="1" applyFill="1" applyBorder="1" applyAlignment="1">
      <alignment horizontal="left" vertical="center" wrapText="1"/>
    </xf>
    <xf numFmtId="0" fontId="6" fillId="4" borderId="7" xfId="0" applyFont="1" applyFill="1" applyBorder="1" applyAlignment="1">
      <alignment horizontal="left" vertical="center" wrapText="1"/>
    </xf>
    <xf numFmtId="0" fontId="6" fillId="0" borderId="1" xfId="0" applyFont="1" applyBorder="1" applyAlignment="1">
      <alignment horizontal="center" vertical="center" wrapText="1"/>
    </xf>
    <xf numFmtId="14" fontId="6" fillId="4" borderId="1" xfId="0" applyNumberFormat="1" applyFont="1" applyFill="1" applyBorder="1" applyAlignment="1">
      <alignment horizontal="center" vertical="center" wrapText="1"/>
    </xf>
    <xf numFmtId="0" fontId="6" fillId="4" borderId="1"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3" xfId="0" applyFont="1" applyFill="1" applyBorder="1" applyAlignment="1">
      <alignment horizontal="center" vertical="center" wrapText="1"/>
    </xf>
    <xf numFmtId="0" fontId="6" fillId="4" borderId="4" xfId="0" applyFont="1" applyFill="1" applyBorder="1" applyAlignment="1">
      <alignment horizontal="center" vertical="center" wrapText="1"/>
    </xf>
    <xf numFmtId="0" fontId="6" fillId="0" borderId="15" xfId="0" applyFont="1" applyBorder="1" applyAlignment="1">
      <alignment horizontal="center" vertical="center" wrapText="1"/>
    </xf>
    <xf numFmtId="0" fontId="6" fillId="0" borderId="17" xfId="0" applyFont="1" applyBorder="1" applyAlignment="1">
      <alignment horizontal="center" vertical="center" wrapText="1"/>
    </xf>
    <xf numFmtId="0" fontId="6" fillId="0" borderId="16"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xf>
    <xf numFmtId="0" fontId="6" fillId="0" borderId="4" xfId="0" applyFont="1" applyBorder="1" applyAlignment="1">
      <alignment horizontal="center" vertical="center" wrapText="1"/>
    </xf>
    <xf numFmtId="0" fontId="0" fillId="2" borderId="5" xfId="0" applyFill="1" applyBorder="1" applyAlignment="1">
      <alignment horizontal="right"/>
    </xf>
    <xf numFmtId="0" fontId="0" fillId="2" borderId="7" xfId="0" applyFill="1" applyBorder="1" applyAlignment="1">
      <alignment horizontal="right"/>
    </xf>
    <xf numFmtId="0" fontId="0" fillId="0" borderId="2" xfId="0" applyBorder="1" applyAlignment="1">
      <alignment horizontal="center"/>
    </xf>
    <xf numFmtId="0" fontId="0" fillId="0" borderId="3" xfId="0" applyBorder="1" applyAlignment="1">
      <alignment horizontal="center"/>
    </xf>
    <xf numFmtId="0" fontId="0" fillId="2" borderId="1" xfId="0" applyFill="1" applyBorder="1" applyAlignment="1">
      <alignment horizontal="left"/>
    </xf>
    <xf numFmtId="0" fontId="0" fillId="2" borderId="1" xfId="0" applyFill="1" applyBorder="1" applyAlignment="1">
      <alignment horizontal="center" vertical="center"/>
    </xf>
    <xf numFmtId="0" fontId="0" fillId="3" borderId="1" xfId="0" applyFill="1" applyBorder="1" applyAlignment="1">
      <alignment horizontal="center" vertical="center"/>
    </xf>
    <xf numFmtId="0" fontId="0" fillId="3" borderId="21" xfId="0" applyFill="1" applyBorder="1" applyAlignment="1">
      <alignment horizontal="center" vertical="center"/>
    </xf>
    <xf numFmtId="0" fontId="0" fillId="3" borderId="22" xfId="0" applyFill="1" applyBorder="1" applyAlignment="1">
      <alignment horizontal="center" vertical="center"/>
    </xf>
    <xf numFmtId="0" fontId="0" fillId="3" borderId="20" xfId="0" applyFill="1" applyBorder="1" applyAlignment="1">
      <alignment horizontal="center" vertical="center"/>
    </xf>
    <xf numFmtId="0" fontId="0" fillId="2" borderId="22" xfId="0" applyFill="1" applyBorder="1" applyAlignment="1">
      <alignment horizontal="center" vertical="center"/>
    </xf>
    <xf numFmtId="0" fontId="0" fillId="2" borderId="21" xfId="0" applyFill="1" applyBorder="1" applyAlignment="1">
      <alignment horizontal="center" vertical="center"/>
    </xf>
    <xf numFmtId="0" fontId="0" fillId="2" borderId="23" xfId="0" applyFill="1" applyBorder="1" applyAlignment="1">
      <alignment horizontal="center" vertical="center"/>
    </xf>
    <xf numFmtId="0" fontId="0" fillId="2" borderId="19" xfId="0" applyFill="1" applyBorder="1" applyAlignment="1">
      <alignment horizontal="center" vertical="center"/>
    </xf>
    <xf numFmtId="0" fontId="0" fillId="2" borderId="24" xfId="0" applyFill="1" applyBorder="1" applyAlignment="1">
      <alignment horizontal="center" vertical="center"/>
    </xf>
    <xf numFmtId="0" fontId="0" fillId="2" borderId="20" xfId="0" applyFill="1" applyBorder="1" applyAlignment="1">
      <alignment horizontal="center" vertical="center"/>
    </xf>
    <xf numFmtId="0" fontId="0" fillId="2" borderId="18" xfId="0" applyFill="1" applyBorder="1" applyAlignment="1">
      <alignment horizontal="center" vertical="center"/>
    </xf>
    <xf numFmtId="0" fontId="16" fillId="0" borderId="1" xfId="0" applyFont="1" applyBorder="1" applyAlignment="1">
      <alignment horizontal="left" vertical="center" wrapText="1"/>
    </xf>
    <xf numFmtId="0" fontId="16" fillId="0" borderId="22" xfId="0" applyFont="1" applyBorder="1" applyAlignment="1">
      <alignment horizontal="left" vertical="center" wrapText="1"/>
    </xf>
    <xf numFmtId="0" fontId="16" fillId="4" borderId="21" xfId="0" applyFont="1" applyFill="1" applyBorder="1" applyAlignment="1">
      <alignment horizontal="left" vertical="center" wrapText="1"/>
    </xf>
    <xf numFmtId="0" fontId="16" fillId="3" borderId="22" xfId="0" applyFont="1" applyFill="1" applyBorder="1" applyAlignment="1">
      <alignment horizontal="left" vertical="center" wrapText="1"/>
    </xf>
    <xf numFmtId="0" fontId="16" fillId="3" borderId="1" xfId="0" applyFont="1" applyFill="1" applyBorder="1" applyAlignment="1">
      <alignment horizontal="left" vertical="center" wrapText="1"/>
    </xf>
    <xf numFmtId="0" fontId="16" fillId="3" borderId="5" xfId="0" applyFont="1" applyFill="1" applyBorder="1" applyAlignment="1">
      <alignment horizontal="left" vertical="center" wrapText="1"/>
    </xf>
    <xf numFmtId="0" fontId="16" fillId="3" borderId="6" xfId="0" applyFont="1" applyFill="1" applyBorder="1" applyAlignment="1">
      <alignment horizontal="left" vertical="center" wrapText="1"/>
    </xf>
    <xf numFmtId="0" fontId="16" fillId="3" borderId="7" xfId="0" applyFont="1" applyFill="1" applyBorder="1" applyAlignment="1">
      <alignment horizontal="left" vertical="center" wrapText="1"/>
    </xf>
    <xf numFmtId="0" fontId="16" fillId="0" borderId="5" xfId="0" applyFont="1" applyBorder="1" applyAlignment="1">
      <alignment horizontal="left" vertical="center" wrapText="1"/>
    </xf>
    <xf numFmtId="0" fontId="16" fillId="0" borderId="6" xfId="0" applyFont="1" applyBorder="1" applyAlignment="1">
      <alignment horizontal="left" vertical="center" wrapText="1"/>
    </xf>
    <xf numFmtId="0" fontId="16" fillId="0" borderId="7" xfId="0" applyFont="1" applyBorder="1" applyAlignment="1">
      <alignment horizontal="left" vertical="center" wrapText="1"/>
    </xf>
    <xf numFmtId="0" fontId="16" fillId="4" borderId="25" xfId="0" applyFont="1" applyFill="1" applyBorder="1" applyAlignment="1">
      <alignment horizontal="left" vertical="center" wrapText="1"/>
    </xf>
    <xf numFmtId="0" fontId="16" fillId="4" borderId="26" xfId="0" applyFont="1" applyFill="1" applyBorder="1" applyAlignment="1">
      <alignment horizontal="left" vertical="center" wrapText="1"/>
    </xf>
    <xf numFmtId="0" fontId="16" fillId="4" borderId="27" xfId="0" applyFont="1" applyFill="1" applyBorder="1" applyAlignment="1">
      <alignment horizontal="left" vertical="center" wrapText="1"/>
    </xf>
    <xf numFmtId="0" fontId="16" fillId="5" borderId="20" xfId="0" applyFont="1" applyFill="1" applyBorder="1" applyAlignment="1">
      <alignment horizontal="left" vertical="center" wrapText="1"/>
    </xf>
    <xf numFmtId="0" fontId="12" fillId="2" borderId="1" xfId="3" applyFill="1" applyBorder="1" applyAlignment="1">
      <alignment horizontal="left" vertical="center" wrapText="1"/>
    </xf>
    <xf numFmtId="0" fontId="13" fillId="2" borderId="1" xfId="0" applyFont="1" applyFill="1" applyBorder="1" applyAlignment="1">
      <alignment horizontal="left" vertical="center"/>
    </xf>
    <xf numFmtId="0" fontId="16" fillId="0" borderId="21" xfId="0" applyFont="1" applyBorder="1" applyAlignment="1">
      <alignment horizontal="left" vertical="center" wrapText="1"/>
    </xf>
    <xf numFmtId="0" fontId="12" fillId="2" borderId="21" xfId="3" applyFill="1" applyBorder="1" applyAlignment="1">
      <alignment horizontal="left" vertical="center" wrapText="1"/>
    </xf>
    <xf numFmtId="0" fontId="12" fillId="2" borderId="22" xfId="3" applyFill="1" applyBorder="1" applyAlignment="1">
      <alignment horizontal="left" vertical="center" wrapText="1"/>
    </xf>
    <xf numFmtId="0" fontId="12" fillId="2" borderId="20" xfId="3" applyFill="1" applyBorder="1" applyAlignment="1">
      <alignment horizontal="left" vertical="center" wrapText="1"/>
    </xf>
    <xf numFmtId="0" fontId="16" fillId="2" borderId="1" xfId="0" applyFont="1" applyFill="1" applyBorder="1" applyAlignment="1">
      <alignment horizontal="left" vertical="center" wrapText="1"/>
    </xf>
    <xf numFmtId="0" fontId="17" fillId="2" borderId="21" xfId="0" applyFont="1" applyFill="1" applyBorder="1" applyAlignment="1">
      <alignment horizontal="left" vertical="center" wrapText="1"/>
    </xf>
    <xf numFmtId="0" fontId="17" fillId="2" borderId="1" xfId="0" applyFont="1" applyFill="1" applyBorder="1" applyAlignment="1">
      <alignment horizontal="left" vertical="center" wrapText="1"/>
    </xf>
    <xf numFmtId="0" fontId="39" fillId="2" borderId="5" xfId="3" applyFont="1" applyFill="1" applyBorder="1" applyAlignment="1">
      <alignment horizontal="left" vertical="center" wrapText="1"/>
    </xf>
    <xf numFmtId="0" fontId="39" fillId="2" borderId="6" xfId="3" applyFont="1" applyFill="1" applyBorder="1" applyAlignment="1">
      <alignment horizontal="left" vertical="center" wrapText="1"/>
    </xf>
    <xf numFmtId="0" fontId="39" fillId="2" borderId="7" xfId="3" applyFont="1" applyFill="1" applyBorder="1" applyAlignment="1">
      <alignment horizontal="left" vertical="center" wrapText="1"/>
    </xf>
    <xf numFmtId="0" fontId="40" fillId="0" borderId="33" xfId="0" applyFont="1" applyBorder="1" applyAlignment="1">
      <alignment horizontal="left" vertical="top" wrapText="1"/>
    </xf>
    <xf numFmtId="0" fontId="0" fillId="0" borderId="1" xfId="0" applyBorder="1" applyAlignment="1">
      <alignment horizontal="left" vertical="center" wrapText="1"/>
    </xf>
    <xf numFmtId="0" fontId="0" fillId="0" borderId="1" xfId="0" applyBorder="1" applyAlignment="1">
      <alignment horizontal="left"/>
    </xf>
    <xf numFmtId="0" fontId="0" fillId="0" borderId="5" xfId="0" applyBorder="1" applyAlignment="1">
      <alignment horizontal="left" vertical="center" wrapText="1"/>
    </xf>
    <xf numFmtId="0" fontId="0" fillId="0" borderId="6" xfId="0" applyBorder="1" applyAlignment="1">
      <alignment horizontal="left" vertical="center" wrapText="1"/>
    </xf>
    <xf numFmtId="0" fontId="0" fillId="0" borderId="7" xfId="0" applyBorder="1" applyAlignment="1">
      <alignment horizontal="left" vertical="center" wrapText="1"/>
    </xf>
    <xf numFmtId="0" fontId="44" fillId="2" borderId="1" xfId="0" applyFont="1" applyFill="1" applyBorder="1" applyAlignment="1">
      <alignment horizontal="center" vertical="center"/>
    </xf>
    <xf numFmtId="0" fontId="45" fillId="2" borderId="1" xfId="0" applyFont="1" applyFill="1" applyBorder="1" applyAlignment="1">
      <alignment horizontal="center" vertical="center"/>
    </xf>
    <xf numFmtId="0" fontId="47" fillId="0" borderId="1" xfId="0" applyFont="1" applyBorder="1" applyAlignment="1">
      <alignment horizontal="left" vertical="center" wrapText="1"/>
    </xf>
  </cellXfs>
  <cellStyles count="10">
    <cellStyle name="パーセント" xfId="2" builtinId="5"/>
    <cellStyle name="パーセント 2" xfId="7" xr:uid="{37C0FCAE-FF07-4A4F-A481-4F92EED206A5}"/>
    <cellStyle name="ハイパーリンク" xfId="3" builtinId="8"/>
    <cellStyle name="通貨 5 3" xfId="1" xr:uid="{85863A1B-FF2B-4B25-AEFA-A0E7C61FC5EC}"/>
    <cellStyle name="標準" xfId="0" builtinId="0"/>
    <cellStyle name="標準 2" xfId="5" xr:uid="{8F0264E7-7930-40B4-B8D6-69E4E8C9CF84}"/>
    <cellStyle name="標準 2 3" xfId="9" xr:uid="{0CC1E031-2D4C-47CA-A73B-61BD61B71A3F}"/>
    <cellStyle name="標準 4" xfId="8" xr:uid="{E476C3D9-6E4A-44E3-A0B6-C222486265A8}"/>
    <cellStyle name="標準 6" xfId="4" xr:uid="{A4CF7AC4-6A4F-4C56-A413-29156490FEEF}"/>
    <cellStyle name="標準 7" xfId="6" xr:uid="{8A50C22B-C5D8-41C6-8788-2DA05C45C65F}"/>
  </cellStyles>
  <dxfs count="13">
    <dxf>
      <fill>
        <patternFill>
          <bgColor theme="9" tint="0.79998168889431442"/>
        </patternFill>
      </fill>
    </dxf>
    <dxf>
      <fill>
        <patternFill>
          <bgColor theme="7" tint="0.79998168889431442"/>
        </patternFill>
      </fill>
    </dxf>
    <dxf>
      <fill>
        <patternFill>
          <bgColor theme="5" tint="0.59996337778862885"/>
        </patternFill>
      </fill>
    </dxf>
    <dxf>
      <fill>
        <patternFill>
          <bgColor theme="5" tint="0.59996337778862885"/>
        </patternFill>
      </fill>
    </dxf>
    <dxf>
      <fill>
        <patternFill>
          <bgColor theme="0" tint="-0.24994659260841701"/>
        </patternFill>
      </fill>
    </dxf>
    <dxf>
      <fill>
        <patternFill>
          <bgColor theme="9" tint="0.79998168889431442"/>
        </patternFill>
      </fill>
    </dxf>
    <dxf>
      <fill>
        <patternFill>
          <bgColor theme="5" tint="0.59996337778862885"/>
        </patternFill>
      </fill>
    </dxf>
    <dxf>
      <fill>
        <patternFill>
          <bgColor theme="0" tint="-0.24994659260841701"/>
        </patternFill>
      </fill>
    </dxf>
    <dxf>
      <fill>
        <patternFill>
          <bgColor theme="0" tint="-0.24994659260841701"/>
        </patternFill>
      </fill>
    </dxf>
    <dxf>
      <fill>
        <patternFill>
          <bgColor theme="9" tint="0.79998168889431442"/>
        </patternFill>
      </fill>
    </dxf>
    <dxf>
      <fill>
        <patternFill>
          <bgColor theme="0" tint="-0.24994659260841701"/>
        </patternFill>
      </fill>
    </dxf>
    <dxf>
      <font>
        <color rgb="FF9C5700"/>
      </font>
      <fill>
        <patternFill>
          <bgColor rgb="FFFFEB9C"/>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microsoft.com/office/2017/06/relationships/rdRichValueTypes" Target="richData/rdRichValueTypes.xml"/><Relationship Id="rId21" Type="http://schemas.openxmlformats.org/officeDocument/2006/relationships/worksheet" Target="worksheets/sheet21.xml"/><Relationship Id="rId34" Type="http://schemas.openxmlformats.org/officeDocument/2006/relationships/styles" Target="style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microsoft.com/office/2017/06/relationships/rdRichValue" Target="richData/rdrichvalue.xml"/><Relationship Id="rId40"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eetMetadata" Target="metadata.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haredStrings" Target="sharedStrings.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theme" Target="theme/theme1.xml"/><Relationship Id="rId38" Type="http://schemas.microsoft.com/office/2017/06/relationships/rdRichValueStructure" Target="richData/rdrichvaluestructure.xml"/></Relationships>
</file>

<file path=xl/drawings/_rels/drawing6.xml.rels><?xml version="1.0" encoding="UTF-8" standalone="yes"?>
<Relationships xmlns="http://schemas.openxmlformats.org/package/2006/relationships"><Relationship Id="rId1" Type="http://schemas.openxmlformats.org/officeDocument/2006/relationships/hyperlink" Target="#&#25805;&#20316;&#12513;&#12491;&#12517;&#12540;!A1"/></Relationships>
</file>

<file path=xl/drawings/_rels/drawing7.xml.rels><?xml version="1.0" encoding="UTF-8" standalone="yes"?>
<Relationships xmlns="http://schemas.openxmlformats.org/package/2006/relationships"><Relationship Id="rId1" Type="http://schemas.openxmlformats.org/officeDocument/2006/relationships/hyperlink" Target="#&#25805;&#20316;&#12513;&#12491;&#12517;&#12540;!A1"/></Relationships>
</file>

<file path=xl/drawings/_rels/drawing8.xml.rels><?xml version="1.0" encoding="UTF-8" standalone="yes"?>
<Relationships xmlns="http://schemas.openxmlformats.org/package/2006/relationships"><Relationship Id="rId1" Type="http://schemas.openxmlformats.org/officeDocument/2006/relationships/hyperlink" Target="#&#25805;&#20316;&#12513;&#12491;&#12517;&#12540;!A1"/></Relationships>
</file>

<file path=xl/drawings/_rels/drawing9.xml.rels><?xml version="1.0" encoding="UTF-8" standalone="yes"?>
<Relationships xmlns="http://schemas.openxmlformats.org/package/2006/relationships"><Relationship Id="rId1" Type="http://schemas.openxmlformats.org/officeDocument/2006/relationships/hyperlink" Target="#&#25805;&#20316;&#12513;&#12491;&#12517;&#12540;!A1"/></Relationships>
</file>

<file path=xl/drawings/drawing1.xml><?xml version="1.0" encoding="utf-8"?>
<xdr:wsDr xmlns:xdr="http://schemas.openxmlformats.org/drawingml/2006/spreadsheetDrawing" xmlns:a="http://schemas.openxmlformats.org/drawingml/2006/main">
  <xdr:twoCellAnchor>
    <xdr:from>
      <xdr:col>0</xdr:col>
      <xdr:colOff>371475</xdr:colOff>
      <xdr:row>6</xdr:row>
      <xdr:rowOff>114300</xdr:rowOff>
    </xdr:from>
    <xdr:to>
      <xdr:col>0</xdr:col>
      <xdr:colOff>3086100</xdr:colOff>
      <xdr:row>8</xdr:row>
      <xdr:rowOff>47625</xdr:rowOff>
    </xdr:to>
    <xdr:sp macro="[0]!新商品登録モード" textlink="">
      <xdr:nvSpPr>
        <xdr:cNvPr id="2" name="四角形: 角度付き 1">
          <a:extLst>
            <a:ext uri="{FF2B5EF4-FFF2-40B4-BE49-F238E27FC236}">
              <a16:creationId xmlns:a16="http://schemas.microsoft.com/office/drawing/2014/main" id="{0E178FE8-456F-8048-686F-FC4D18A5CC69}"/>
            </a:ext>
          </a:extLst>
        </xdr:cNvPr>
        <xdr:cNvSpPr/>
      </xdr:nvSpPr>
      <xdr:spPr>
        <a:xfrm>
          <a:off x="371475" y="1562100"/>
          <a:ext cx="2714625" cy="409575"/>
        </a:xfrm>
        <a:prstGeom prst="bevel">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kern="1200"/>
            <a:t>新商品登録モード</a:t>
          </a:r>
        </a:p>
      </xdr:txBody>
    </xdr:sp>
    <xdr:clientData/>
  </xdr:twoCellAnchor>
  <xdr:twoCellAnchor>
    <xdr:from>
      <xdr:col>0</xdr:col>
      <xdr:colOff>371475</xdr:colOff>
      <xdr:row>8</xdr:row>
      <xdr:rowOff>180975</xdr:rowOff>
    </xdr:from>
    <xdr:to>
      <xdr:col>0</xdr:col>
      <xdr:colOff>3086100</xdr:colOff>
      <xdr:row>10</xdr:row>
      <xdr:rowOff>114300</xdr:rowOff>
    </xdr:to>
    <xdr:sp macro="[0]!価格改定モード" textlink="">
      <xdr:nvSpPr>
        <xdr:cNvPr id="3" name="四角形: 角度付き 2">
          <a:extLst>
            <a:ext uri="{FF2B5EF4-FFF2-40B4-BE49-F238E27FC236}">
              <a16:creationId xmlns:a16="http://schemas.microsoft.com/office/drawing/2014/main" id="{E37C26B8-4C41-01F4-755E-2F8C0F41D809}"/>
            </a:ext>
          </a:extLst>
        </xdr:cNvPr>
        <xdr:cNvSpPr/>
      </xdr:nvSpPr>
      <xdr:spPr>
        <a:xfrm>
          <a:off x="371475" y="2105025"/>
          <a:ext cx="2714625" cy="409575"/>
        </a:xfrm>
        <a:prstGeom prst="bevel">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kern="1200"/>
            <a:t>価格改定モード</a:t>
          </a:r>
        </a:p>
      </xdr:txBody>
    </xdr:sp>
    <xdr:clientData/>
  </xdr:twoCellAnchor>
  <xdr:twoCellAnchor>
    <xdr:from>
      <xdr:col>4</xdr:col>
      <xdr:colOff>323850</xdr:colOff>
      <xdr:row>4</xdr:row>
      <xdr:rowOff>142875</xdr:rowOff>
    </xdr:from>
    <xdr:to>
      <xdr:col>8</xdr:col>
      <xdr:colOff>295275</xdr:colOff>
      <xdr:row>6</xdr:row>
      <xdr:rowOff>76200</xdr:rowOff>
    </xdr:to>
    <xdr:sp macro="[0]!現行セット情報CSVインポート" textlink="">
      <xdr:nvSpPr>
        <xdr:cNvPr id="4" name="四角形: 角度付き 3">
          <a:extLst>
            <a:ext uri="{FF2B5EF4-FFF2-40B4-BE49-F238E27FC236}">
              <a16:creationId xmlns:a16="http://schemas.microsoft.com/office/drawing/2014/main" id="{B30528E8-9CFE-1CB0-6189-3AB1D54446C0}"/>
            </a:ext>
          </a:extLst>
        </xdr:cNvPr>
        <xdr:cNvSpPr/>
      </xdr:nvSpPr>
      <xdr:spPr>
        <a:xfrm>
          <a:off x="8439150" y="1114425"/>
          <a:ext cx="2714625" cy="409575"/>
        </a:xfrm>
        <a:prstGeom prst="bevel">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kern="1200"/>
            <a:t>ＣＳＶインポート</a:t>
          </a:r>
        </a:p>
      </xdr:txBody>
    </xdr:sp>
    <xdr:clientData/>
  </xdr:twoCellAnchor>
  <xdr:twoCellAnchor>
    <xdr:from>
      <xdr:col>4</xdr:col>
      <xdr:colOff>323850</xdr:colOff>
      <xdr:row>10</xdr:row>
      <xdr:rowOff>104775</xdr:rowOff>
    </xdr:from>
    <xdr:to>
      <xdr:col>8</xdr:col>
      <xdr:colOff>295275</xdr:colOff>
      <xdr:row>12</xdr:row>
      <xdr:rowOff>38100</xdr:rowOff>
    </xdr:to>
    <xdr:sp macro="[0]!①宅配便セット情報CSV出力" textlink="">
      <xdr:nvSpPr>
        <xdr:cNvPr id="5" name="四角形: 角度付き 4">
          <a:extLst>
            <a:ext uri="{FF2B5EF4-FFF2-40B4-BE49-F238E27FC236}">
              <a16:creationId xmlns:a16="http://schemas.microsoft.com/office/drawing/2014/main" id="{16BCA6F4-CCA8-087C-3149-3D0758274E57}"/>
            </a:ext>
          </a:extLst>
        </xdr:cNvPr>
        <xdr:cNvSpPr/>
      </xdr:nvSpPr>
      <xdr:spPr>
        <a:xfrm>
          <a:off x="8439150" y="2505075"/>
          <a:ext cx="2714625" cy="409575"/>
        </a:xfrm>
        <a:prstGeom prst="bevel">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kern="1200"/>
            <a:t>宅配便セット情報</a:t>
          </a:r>
        </a:p>
      </xdr:txBody>
    </xdr:sp>
    <xdr:clientData/>
  </xdr:twoCellAnchor>
  <xdr:twoCellAnchor>
    <xdr:from>
      <xdr:col>4</xdr:col>
      <xdr:colOff>323850</xdr:colOff>
      <xdr:row>12</xdr:row>
      <xdr:rowOff>123825</xdr:rowOff>
    </xdr:from>
    <xdr:to>
      <xdr:col>8</xdr:col>
      <xdr:colOff>295275</xdr:colOff>
      <xdr:row>14</xdr:row>
      <xdr:rowOff>57150</xdr:rowOff>
    </xdr:to>
    <xdr:sp macro="[0]!①宅配便送料別送料CSV出力" textlink="">
      <xdr:nvSpPr>
        <xdr:cNvPr id="6" name="四角形: 角度付き 5">
          <a:extLst>
            <a:ext uri="{FF2B5EF4-FFF2-40B4-BE49-F238E27FC236}">
              <a16:creationId xmlns:a16="http://schemas.microsoft.com/office/drawing/2014/main" id="{FDCD8CCE-47B3-5D5F-88B7-208493D9DF1F}"/>
            </a:ext>
          </a:extLst>
        </xdr:cNvPr>
        <xdr:cNvSpPr/>
      </xdr:nvSpPr>
      <xdr:spPr>
        <a:xfrm>
          <a:off x="8439150" y="3000375"/>
          <a:ext cx="2714625" cy="409575"/>
        </a:xfrm>
        <a:prstGeom prst="bevel">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kern="1200"/>
            <a:t>宅配便送料別送料</a:t>
          </a:r>
        </a:p>
      </xdr:txBody>
    </xdr:sp>
    <xdr:clientData/>
  </xdr:twoCellAnchor>
  <xdr:twoCellAnchor>
    <xdr:from>
      <xdr:col>4</xdr:col>
      <xdr:colOff>323850</xdr:colOff>
      <xdr:row>14</xdr:row>
      <xdr:rowOff>142875</xdr:rowOff>
    </xdr:from>
    <xdr:to>
      <xdr:col>8</xdr:col>
      <xdr:colOff>295275</xdr:colOff>
      <xdr:row>16</xdr:row>
      <xdr:rowOff>76200</xdr:rowOff>
    </xdr:to>
    <xdr:sp macro="[0]!②業務便セット情報CSV出力" textlink="">
      <xdr:nvSpPr>
        <xdr:cNvPr id="7" name="四角形: 角度付き 6">
          <a:extLst>
            <a:ext uri="{FF2B5EF4-FFF2-40B4-BE49-F238E27FC236}">
              <a16:creationId xmlns:a16="http://schemas.microsoft.com/office/drawing/2014/main" id="{E8833127-B428-393F-A83C-0DCB885D7038}"/>
            </a:ext>
          </a:extLst>
        </xdr:cNvPr>
        <xdr:cNvSpPr/>
      </xdr:nvSpPr>
      <xdr:spPr>
        <a:xfrm>
          <a:off x="8439150" y="3495675"/>
          <a:ext cx="2714625" cy="409575"/>
        </a:xfrm>
        <a:prstGeom prst="bevel">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kern="1200"/>
            <a:t>業務便セット情報</a:t>
          </a:r>
        </a:p>
      </xdr:txBody>
    </xdr:sp>
    <xdr:clientData/>
  </xdr:twoCellAnchor>
  <xdr:twoCellAnchor>
    <xdr:from>
      <xdr:col>4</xdr:col>
      <xdr:colOff>323850</xdr:colOff>
      <xdr:row>16</xdr:row>
      <xdr:rowOff>161925</xdr:rowOff>
    </xdr:from>
    <xdr:to>
      <xdr:col>8</xdr:col>
      <xdr:colOff>295275</xdr:colOff>
      <xdr:row>18</xdr:row>
      <xdr:rowOff>95250</xdr:rowOff>
    </xdr:to>
    <xdr:sp macro="[0]!②業務便送料別送料CSV出力" textlink="">
      <xdr:nvSpPr>
        <xdr:cNvPr id="8" name="四角形: 角度付き 7">
          <a:extLst>
            <a:ext uri="{FF2B5EF4-FFF2-40B4-BE49-F238E27FC236}">
              <a16:creationId xmlns:a16="http://schemas.microsoft.com/office/drawing/2014/main" id="{9495575B-80CA-DD02-7D51-2A549CC4E04E}"/>
            </a:ext>
          </a:extLst>
        </xdr:cNvPr>
        <xdr:cNvSpPr/>
      </xdr:nvSpPr>
      <xdr:spPr>
        <a:xfrm>
          <a:off x="8439150" y="3990975"/>
          <a:ext cx="2714625" cy="409575"/>
        </a:xfrm>
        <a:prstGeom prst="bevel">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kern="1200"/>
            <a:t>業務便送料別送料</a:t>
          </a:r>
        </a:p>
      </xdr:txBody>
    </xdr:sp>
    <xdr:clientData/>
  </xdr:twoCellAnchor>
  <xdr:twoCellAnchor>
    <xdr:from>
      <xdr:col>4</xdr:col>
      <xdr:colOff>323850</xdr:colOff>
      <xdr:row>18</xdr:row>
      <xdr:rowOff>190500</xdr:rowOff>
    </xdr:from>
    <xdr:to>
      <xdr:col>8</xdr:col>
      <xdr:colOff>295275</xdr:colOff>
      <xdr:row>20</xdr:row>
      <xdr:rowOff>123825</xdr:rowOff>
    </xdr:to>
    <xdr:sp macro="[0]!③サンプルセット情報CSV出力" textlink="">
      <xdr:nvSpPr>
        <xdr:cNvPr id="9" name="四角形: 角度付き 8">
          <a:extLst>
            <a:ext uri="{FF2B5EF4-FFF2-40B4-BE49-F238E27FC236}">
              <a16:creationId xmlns:a16="http://schemas.microsoft.com/office/drawing/2014/main" id="{9004279D-6A87-AEA9-9AE2-7D344258CA02}"/>
            </a:ext>
          </a:extLst>
        </xdr:cNvPr>
        <xdr:cNvSpPr/>
      </xdr:nvSpPr>
      <xdr:spPr>
        <a:xfrm>
          <a:off x="8439150" y="4495800"/>
          <a:ext cx="2714625" cy="409575"/>
        </a:xfrm>
        <a:prstGeom prst="bevel">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kern="1200"/>
            <a:t>サンプルセット情報</a:t>
          </a:r>
        </a:p>
      </xdr:txBody>
    </xdr:sp>
    <xdr:clientData/>
  </xdr:twoCellAnchor>
  <xdr:twoCellAnchor>
    <xdr:from>
      <xdr:col>4</xdr:col>
      <xdr:colOff>323850</xdr:colOff>
      <xdr:row>20</xdr:row>
      <xdr:rowOff>209550</xdr:rowOff>
    </xdr:from>
    <xdr:to>
      <xdr:col>8</xdr:col>
      <xdr:colOff>295275</xdr:colOff>
      <xdr:row>22</xdr:row>
      <xdr:rowOff>142875</xdr:rowOff>
    </xdr:to>
    <xdr:sp macro="[0]!③サンプル送料別送料CSV出力" textlink="">
      <xdr:nvSpPr>
        <xdr:cNvPr id="10" name="四角形: 角度付き 9">
          <a:extLst>
            <a:ext uri="{FF2B5EF4-FFF2-40B4-BE49-F238E27FC236}">
              <a16:creationId xmlns:a16="http://schemas.microsoft.com/office/drawing/2014/main" id="{797022DC-2D8D-C915-C5FF-40619D85C6EA}"/>
            </a:ext>
          </a:extLst>
        </xdr:cNvPr>
        <xdr:cNvSpPr/>
      </xdr:nvSpPr>
      <xdr:spPr>
        <a:xfrm>
          <a:off x="8439150" y="4991100"/>
          <a:ext cx="2714625" cy="409575"/>
        </a:xfrm>
        <a:prstGeom prst="bevel">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kern="1200"/>
            <a:t>サンプル送料別送料</a:t>
          </a:r>
        </a:p>
      </xdr:txBody>
    </xdr:sp>
    <xdr:clientData/>
  </xdr:twoCellAnchor>
  <xdr:twoCellAnchor>
    <xdr:from>
      <xdr:col>8</xdr:col>
      <xdr:colOff>533400</xdr:colOff>
      <xdr:row>10</xdr:row>
      <xdr:rowOff>104775</xdr:rowOff>
    </xdr:from>
    <xdr:to>
      <xdr:col>12</xdr:col>
      <xdr:colOff>504825</xdr:colOff>
      <xdr:row>12</xdr:row>
      <xdr:rowOff>38100</xdr:rowOff>
    </xdr:to>
    <xdr:sp macro="[0]!④イレギュラーサンプルセット情報CSV出力" textlink="">
      <xdr:nvSpPr>
        <xdr:cNvPr id="11" name="四角形: 角度付き 10">
          <a:extLst>
            <a:ext uri="{FF2B5EF4-FFF2-40B4-BE49-F238E27FC236}">
              <a16:creationId xmlns:a16="http://schemas.microsoft.com/office/drawing/2014/main" id="{2D686DEB-4640-9E52-7C93-0248FA907347}"/>
            </a:ext>
          </a:extLst>
        </xdr:cNvPr>
        <xdr:cNvSpPr/>
      </xdr:nvSpPr>
      <xdr:spPr>
        <a:xfrm>
          <a:off x="11391900" y="2505075"/>
          <a:ext cx="2714625" cy="409575"/>
        </a:xfrm>
        <a:prstGeom prst="bevel">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kern="1200"/>
            <a:t>イレギュラーサンプルセット情報</a:t>
          </a:r>
        </a:p>
      </xdr:txBody>
    </xdr:sp>
    <xdr:clientData/>
  </xdr:twoCellAnchor>
  <xdr:twoCellAnchor>
    <xdr:from>
      <xdr:col>8</xdr:col>
      <xdr:colOff>533400</xdr:colOff>
      <xdr:row>12</xdr:row>
      <xdr:rowOff>123825</xdr:rowOff>
    </xdr:from>
    <xdr:to>
      <xdr:col>12</xdr:col>
      <xdr:colOff>504825</xdr:colOff>
      <xdr:row>14</xdr:row>
      <xdr:rowOff>57150</xdr:rowOff>
    </xdr:to>
    <xdr:sp macro="[0]!⑤上書きセット情報CSV出力" textlink="">
      <xdr:nvSpPr>
        <xdr:cNvPr id="12" name="四角形: 角度付き 11">
          <a:extLst>
            <a:ext uri="{FF2B5EF4-FFF2-40B4-BE49-F238E27FC236}">
              <a16:creationId xmlns:a16="http://schemas.microsoft.com/office/drawing/2014/main" id="{E0AFF638-73CF-6862-4A74-B812342893F9}"/>
            </a:ext>
          </a:extLst>
        </xdr:cNvPr>
        <xdr:cNvSpPr/>
      </xdr:nvSpPr>
      <xdr:spPr>
        <a:xfrm>
          <a:off x="11391900" y="3000375"/>
          <a:ext cx="2714625" cy="409575"/>
        </a:xfrm>
        <a:prstGeom prst="bevel">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kern="1200"/>
            <a:t>上書きセット情報</a:t>
          </a:r>
        </a:p>
      </xdr:txBody>
    </xdr:sp>
    <xdr:clientData/>
  </xdr:twoCellAnchor>
  <xdr:twoCellAnchor>
    <xdr:from>
      <xdr:col>8</xdr:col>
      <xdr:colOff>533400</xdr:colOff>
      <xdr:row>14</xdr:row>
      <xdr:rowOff>142875</xdr:rowOff>
    </xdr:from>
    <xdr:to>
      <xdr:col>12</xdr:col>
      <xdr:colOff>504825</xdr:colOff>
      <xdr:row>16</xdr:row>
      <xdr:rowOff>76200</xdr:rowOff>
    </xdr:to>
    <xdr:sp macro="[0]!⑥価格改定前セット情報CSV出力" textlink="">
      <xdr:nvSpPr>
        <xdr:cNvPr id="13" name="四角形: 角度付き 12">
          <a:extLst>
            <a:ext uri="{FF2B5EF4-FFF2-40B4-BE49-F238E27FC236}">
              <a16:creationId xmlns:a16="http://schemas.microsoft.com/office/drawing/2014/main" id="{C634DFF6-A4B6-B539-E4E0-DC9378DF2294}"/>
            </a:ext>
          </a:extLst>
        </xdr:cNvPr>
        <xdr:cNvSpPr/>
      </xdr:nvSpPr>
      <xdr:spPr>
        <a:xfrm>
          <a:off x="11391900" y="3495675"/>
          <a:ext cx="2714625" cy="409575"/>
        </a:xfrm>
        <a:prstGeom prst="bevel">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kern="1200"/>
            <a:t>価格改定前セット情報</a:t>
          </a:r>
        </a:p>
      </xdr:txBody>
    </xdr:sp>
    <xdr:clientData/>
  </xdr:twoCellAnchor>
  <xdr:twoCellAnchor>
    <xdr:from>
      <xdr:col>8</xdr:col>
      <xdr:colOff>533400</xdr:colOff>
      <xdr:row>16</xdr:row>
      <xdr:rowOff>161925</xdr:rowOff>
    </xdr:from>
    <xdr:to>
      <xdr:col>12</xdr:col>
      <xdr:colOff>504825</xdr:colOff>
      <xdr:row>18</xdr:row>
      <xdr:rowOff>95250</xdr:rowOff>
    </xdr:to>
    <xdr:sp macro="[0]!⑦価格改定後セット情報CSV出力" textlink="">
      <xdr:nvSpPr>
        <xdr:cNvPr id="14" name="四角形: 角度付き 13">
          <a:extLst>
            <a:ext uri="{FF2B5EF4-FFF2-40B4-BE49-F238E27FC236}">
              <a16:creationId xmlns:a16="http://schemas.microsoft.com/office/drawing/2014/main" id="{F8E32DD5-CD8B-651D-CD29-9BFBF1403F28}"/>
            </a:ext>
          </a:extLst>
        </xdr:cNvPr>
        <xdr:cNvSpPr/>
      </xdr:nvSpPr>
      <xdr:spPr>
        <a:xfrm>
          <a:off x="11391900" y="3990975"/>
          <a:ext cx="2714625" cy="409575"/>
        </a:xfrm>
        <a:prstGeom prst="bevel">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kern="1200"/>
            <a:t>価格改定後セット情報</a:t>
          </a:r>
        </a:p>
      </xdr:txBody>
    </xdr:sp>
    <xdr:clientData/>
  </xdr:twoCellAnchor>
  <xdr:twoCellAnchor>
    <xdr:from>
      <xdr:col>8</xdr:col>
      <xdr:colOff>533400</xdr:colOff>
      <xdr:row>18</xdr:row>
      <xdr:rowOff>190500</xdr:rowOff>
    </xdr:from>
    <xdr:to>
      <xdr:col>12</xdr:col>
      <xdr:colOff>504825</xdr:colOff>
      <xdr:row>20</xdr:row>
      <xdr:rowOff>123825</xdr:rowOff>
    </xdr:to>
    <xdr:sp macro="[0]!⑧セット情報非表示化CSV出力" textlink="">
      <xdr:nvSpPr>
        <xdr:cNvPr id="15" name="四角形: 角度付き 14">
          <a:extLst>
            <a:ext uri="{FF2B5EF4-FFF2-40B4-BE49-F238E27FC236}">
              <a16:creationId xmlns:a16="http://schemas.microsoft.com/office/drawing/2014/main" id="{DB785CCE-8203-69C9-D46B-1979023DA00C}"/>
            </a:ext>
          </a:extLst>
        </xdr:cNvPr>
        <xdr:cNvSpPr/>
      </xdr:nvSpPr>
      <xdr:spPr>
        <a:xfrm>
          <a:off x="11391900" y="4495800"/>
          <a:ext cx="2714625" cy="409575"/>
        </a:xfrm>
        <a:prstGeom prst="bevel">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kern="1200"/>
            <a:t>セット情報非表示化</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323850</xdr:colOff>
      <xdr:row>0</xdr:row>
      <xdr:rowOff>38101</xdr:rowOff>
    </xdr:from>
    <xdr:to>
      <xdr:col>7</xdr:col>
      <xdr:colOff>457200</xdr:colOff>
      <xdr:row>0</xdr:row>
      <xdr:rowOff>342901</xdr:rowOff>
    </xdr:to>
    <xdr:sp macro="[0]!価格取り込み" textlink="">
      <xdr:nvSpPr>
        <xdr:cNvPr id="4" name="四角形: 角度付き 3">
          <a:extLst>
            <a:ext uri="{FF2B5EF4-FFF2-40B4-BE49-F238E27FC236}">
              <a16:creationId xmlns:a16="http://schemas.microsoft.com/office/drawing/2014/main" id="{712BF868-1D83-42CF-9AF5-F8EF6765ACEB}"/>
            </a:ext>
          </a:extLst>
        </xdr:cNvPr>
        <xdr:cNvSpPr/>
      </xdr:nvSpPr>
      <xdr:spPr>
        <a:xfrm>
          <a:off x="7477125" y="38101"/>
          <a:ext cx="2390775" cy="304800"/>
        </a:xfrm>
        <a:prstGeom prst="bevel">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kern="1200"/>
            <a:t>価格を取り込みする</a:t>
          </a:r>
          <a:endParaRPr kumimoji="1" lang="en-US" altLang="ja-JP" sz="1100" kern="12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10</xdr:col>
      <xdr:colOff>530259</xdr:colOff>
      <xdr:row>12</xdr:row>
      <xdr:rowOff>143189</xdr:rowOff>
    </xdr:from>
    <xdr:to>
      <xdr:col>12</xdr:col>
      <xdr:colOff>131466</xdr:colOff>
      <xdr:row>16</xdr:row>
      <xdr:rowOff>192581</xdr:rowOff>
    </xdr:to>
    <xdr:sp macro="" textlink="">
      <xdr:nvSpPr>
        <xdr:cNvPr id="2" name="吹き出し: 角を丸めた四角形 1">
          <a:extLst>
            <a:ext uri="{FF2B5EF4-FFF2-40B4-BE49-F238E27FC236}">
              <a16:creationId xmlns:a16="http://schemas.microsoft.com/office/drawing/2014/main" id="{34D95441-475C-20A4-962B-D70D7644CE27}"/>
            </a:ext>
          </a:extLst>
        </xdr:cNvPr>
        <xdr:cNvSpPr/>
      </xdr:nvSpPr>
      <xdr:spPr>
        <a:xfrm>
          <a:off x="14699924" y="3226540"/>
          <a:ext cx="1898990" cy="952794"/>
        </a:xfrm>
        <a:prstGeom prst="wedgeRoundRectCallout">
          <a:avLst>
            <a:gd name="adj1" fmla="val 43686"/>
            <a:gd name="adj2" fmla="val -57601"/>
            <a:gd name="adj3" fmla="val 16667"/>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b="1"/>
            <a:t>この余計なプルダウンマークを消したいです</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3</xdr:col>
      <xdr:colOff>371475</xdr:colOff>
      <xdr:row>26</xdr:row>
      <xdr:rowOff>228600</xdr:rowOff>
    </xdr:from>
    <xdr:to>
      <xdr:col>6</xdr:col>
      <xdr:colOff>619125</xdr:colOff>
      <xdr:row>27</xdr:row>
      <xdr:rowOff>228600</xdr:rowOff>
    </xdr:to>
    <xdr:sp macro="[0]!①宅配便送料別送料CSV出力" textlink="">
      <xdr:nvSpPr>
        <xdr:cNvPr id="6" name="四角形: 角度付き 5">
          <a:extLst>
            <a:ext uri="{FF2B5EF4-FFF2-40B4-BE49-F238E27FC236}">
              <a16:creationId xmlns:a16="http://schemas.microsoft.com/office/drawing/2014/main" id="{C6B05289-6938-4F18-95CF-E8B8A419CD29}"/>
            </a:ext>
          </a:extLst>
        </xdr:cNvPr>
        <xdr:cNvSpPr/>
      </xdr:nvSpPr>
      <xdr:spPr>
        <a:xfrm>
          <a:off x="2905125" y="7353300"/>
          <a:ext cx="2333625" cy="409575"/>
        </a:xfrm>
        <a:prstGeom prst="bevel">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kern="1200"/>
            <a:t>宅配便送料別送料</a:t>
          </a:r>
        </a:p>
      </xdr:txBody>
    </xdr:sp>
    <xdr:clientData/>
  </xdr:twoCellAnchor>
  <xdr:twoCellAnchor>
    <xdr:from>
      <xdr:col>3</xdr:col>
      <xdr:colOff>371475</xdr:colOff>
      <xdr:row>31</xdr:row>
      <xdr:rowOff>95250</xdr:rowOff>
    </xdr:from>
    <xdr:to>
      <xdr:col>6</xdr:col>
      <xdr:colOff>619125</xdr:colOff>
      <xdr:row>32</xdr:row>
      <xdr:rowOff>266700</xdr:rowOff>
    </xdr:to>
    <xdr:sp macro="[0]!②業務便送料別送料CSV出力" textlink="">
      <xdr:nvSpPr>
        <xdr:cNvPr id="7" name="四角形: 角度付き 6">
          <a:extLst>
            <a:ext uri="{FF2B5EF4-FFF2-40B4-BE49-F238E27FC236}">
              <a16:creationId xmlns:a16="http://schemas.microsoft.com/office/drawing/2014/main" id="{37D38023-3F5C-4074-70A0-BC3107A67BC9}"/>
            </a:ext>
          </a:extLst>
        </xdr:cNvPr>
        <xdr:cNvSpPr/>
      </xdr:nvSpPr>
      <xdr:spPr>
        <a:xfrm>
          <a:off x="2905125" y="8648700"/>
          <a:ext cx="2333625" cy="409575"/>
        </a:xfrm>
        <a:prstGeom prst="bevel">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kern="1200"/>
            <a:t>業務便送料別送料</a:t>
          </a:r>
        </a:p>
      </xdr:txBody>
    </xdr:sp>
    <xdr:clientData/>
  </xdr:twoCellAnchor>
  <xdr:twoCellAnchor>
    <xdr:from>
      <xdr:col>3</xdr:col>
      <xdr:colOff>371475</xdr:colOff>
      <xdr:row>36</xdr:row>
      <xdr:rowOff>85725</xdr:rowOff>
    </xdr:from>
    <xdr:to>
      <xdr:col>6</xdr:col>
      <xdr:colOff>619125</xdr:colOff>
      <xdr:row>37</xdr:row>
      <xdr:rowOff>257175</xdr:rowOff>
    </xdr:to>
    <xdr:sp macro="[0]!③サンプル送料別送料CSV出力" textlink="">
      <xdr:nvSpPr>
        <xdr:cNvPr id="8" name="四角形: 角度付き 7">
          <a:extLst>
            <a:ext uri="{FF2B5EF4-FFF2-40B4-BE49-F238E27FC236}">
              <a16:creationId xmlns:a16="http://schemas.microsoft.com/office/drawing/2014/main" id="{05126042-E5C0-4C5D-EA44-3F4ED5774575}"/>
            </a:ext>
          </a:extLst>
        </xdr:cNvPr>
        <xdr:cNvSpPr/>
      </xdr:nvSpPr>
      <xdr:spPr>
        <a:xfrm>
          <a:off x="2905125" y="9896475"/>
          <a:ext cx="2333625" cy="409575"/>
        </a:xfrm>
        <a:prstGeom prst="bevel">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kern="1200"/>
            <a:t>サンプル送料別送料</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9</xdr:col>
      <xdr:colOff>400050</xdr:colOff>
      <xdr:row>5</xdr:row>
      <xdr:rowOff>152400</xdr:rowOff>
    </xdr:from>
    <xdr:to>
      <xdr:col>13</xdr:col>
      <xdr:colOff>0</xdr:colOff>
      <xdr:row>5</xdr:row>
      <xdr:rowOff>561975</xdr:rowOff>
    </xdr:to>
    <xdr:sp macro="[0]!★HTML出力" textlink="">
      <xdr:nvSpPr>
        <xdr:cNvPr id="2" name="四角形: 角度付き 1">
          <a:extLst>
            <a:ext uri="{FF2B5EF4-FFF2-40B4-BE49-F238E27FC236}">
              <a16:creationId xmlns:a16="http://schemas.microsoft.com/office/drawing/2014/main" id="{ACD63EC3-6A9C-4FDC-A241-7DA0F7A20A1D}"/>
            </a:ext>
          </a:extLst>
        </xdr:cNvPr>
        <xdr:cNvSpPr/>
      </xdr:nvSpPr>
      <xdr:spPr>
        <a:xfrm>
          <a:off x="10744200" y="1628775"/>
          <a:ext cx="2714625" cy="409575"/>
        </a:xfrm>
        <a:prstGeom prst="bevel">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kern="1200"/>
            <a:t>HTML</a:t>
          </a:r>
          <a:r>
            <a:rPr kumimoji="1" lang="ja-JP" altLang="en-US" sz="1100" kern="1200"/>
            <a:t>生成</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180975</xdr:colOff>
      <xdr:row>0</xdr:row>
      <xdr:rowOff>57150</xdr:rowOff>
    </xdr:from>
    <xdr:to>
      <xdr:col>5</xdr:col>
      <xdr:colOff>2266950</xdr:colOff>
      <xdr:row>0</xdr:row>
      <xdr:rowOff>438150</xdr:rowOff>
    </xdr:to>
    <xdr:sp macro="" textlink="">
      <xdr:nvSpPr>
        <xdr:cNvPr id="2" name="四角形: 角度付き 1">
          <a:hlinkClick xmlns:r="http://schemas.openxmlformats.org/officeDocument/2006/relationships" r:id="rId1"/>
          <a:extLst>
            <a:ext uri="{FF2B5EF4-FFF2-40B4-BE49-F238E27FC236}">
              <a16:creationId xmlns:a16="http://schemas.microsoft.com/office/drawing/2014/main" id="{6CAD8E0B-9BC7-653D-168B-734EA35FFD86}"/>
            </a:ext>
          </a:extLst>
        </xdr:cNvPr>
        <xdr:cNvSpPr/>
      </xdr:nvSpPr>
      <xdr:spPr>
        <a:xfrm>
          <a:off x="6934200" y="57150"/>
          <a:ext cx="2085975" cy="381000"/>
        </a:xfrm>
        <a:prstGeom prst="bevel">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kumimoji="1" lang="ja-JP" altLang="en-US" sz="1100" kern="1200"/>
            <a:t>操作メニューに戻る</a:t>
          </a:r>
        </a:p>
      </xdr:txBody>
    </xdr:sp>
    <xdr:clientData/>
  </xdr:twoCellAnchor>
  <xdr:twoCellAnchor>
    <xdr:from>
      <xdr:col>5</xdr:col>
      <xdr:colOff>2362200</xdr:colOff>
      <xdr:row>0</xdr:row>
      <xdr:rowOff>47625</xdr:rowOff>
    </xdr:from>
    <xdr:to>
      <xdr:col>6</xdr:col>
      <xdr:colOff>1257300</xdr:colOff>
      <xdr:row>0</xdr:row>
      <xdr:rowOff>457200</xdr:rowOff>
    </xdr:to>
    <xdr:sp macro="[0]!①宅配便セット情報CSV出力" textlink="">
      <xdr:nvSpPr>
        <xdr:cNvPr id="4" name="四角形: 角度付き 3">
          <a:extLst>
            <a:ext uri="{FF2B5EF4-FFF2-40B4-BE49-F238E27FC236}">
              <a16:creationId xmlns:a16="http://schemas.microsoft.com/office/drawing/2014/main" id="{B7878BA6-AE73-4379-9C21-C0C95719618E}"/>
            </a:ext>
          </a:extLst>
        </xdr:cNvPr>
        <xdr:cNvSpPr/>
      </xdr:nvSpPr>
      <xdr:spPr>
        <a:xfrm>
          <a:off x="9115425" y="47625"/>
          <a:ext cx="1914525" cy="409575"/>
        </a:xfrm>
        <a:prstGeom prst="bevel">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kern="1200"/>
            <a:t>宅配便セット情報</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4</xdr:col>
      <xdr:colOff>2667000</xdr:colOff>
      <xdr:row>0</xdr:row>
      <xdr:rowOff>76200</xdr:rowOff>
    </xdr:from>
    <xdr:to>
      <xdr:col>5</xdr:col>
      <xdr:colOff>1647825</xdr:colOff>
      <xdr:row>0</xdr:row>
      <xdr:rowOff>457200</xdr:rowOff>
    </xdr:to>
    <xdr:sp macro="" textlink="">
      <xdr:nvSpPr>
        <xdr:cNvPr id="2" name="四角形: 角度付き 1">
          <a:hlinkClick xmlns:r="http://schemas.openxmlformats.org/officeDocument/2006/relationships" r:id="rId1"/>
          <a:extLst>
            <a:ext uri="{FF2B5EF4-FFF2-40B4-BE49-F238E27FC236}">
              <a16:creationId xmlns:a16="http://schemas.microsoft.com/office/drawing/2014/main" id="{E4B9C34E-70AA-4DCC-ACF0-164083AA8317}"/>
            </a:ext>
          </a:extLst>
        </xdr:cNvPr>
        <xdr:cNvSpPr/>
      </xdr:nvSpPr>
      <xdr:spPr>
        <a:xfrm>
          <a:off x="6134100" y="76200"/>
          <a:ext cx="2085975" cy="381000"/>
        </a:xfrm>
        <a:prstGeom prst="bevel">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kumimoji="1" lang="ja-JP" altLang="en-US" sz="1100" kern="1200"/>
            <a:t>操作メニューに戻る</a:t>
          </a:r>
        </a:p>
      </xdr:txBody>
    </xdr:sp>
    <xdr:clientData/>
  </xdr:twoCellAnchor>
  <xdr:twoCellAnchor>
    <xdr:from>
      <xdr:col>5</xdr:col>
      <xdr:colOff>1771650</xdr:colOff>
      <xdr:row>0</xdr:row>
      <xdr:rowOff>57150</xdr:rowOff>
    </xdr:from>
    <xdr:to>
      <xdr:col>5</xdr:col>
      <xdr:colOff>3686175</xdr:colOff>
      <xdr:row>0</xdr:row>
      <xdr:rowOff>466725</xdr:rowOff>
    </xdr:to>
    <xdr:sp macro="[0]!③サンプルセット情報CSV出力" textlink="">
      <xdr:nvSpPr>
        <xdr:cNvPr id="5" name="四角形: 角度付き 4">
          <a:extLst>
            <a:ext uri="{FF2B5EF4-FFF2-40B4-BE49-F238E27FC236}">
              <a16:creationId xmlns:a16="http://schemas.microsoft.com/office/drawing/2014/main" id="{9822B599-D3B0-447F-91EA-C28844B3CD6B}"/>
            </a:ext>
          </a:extLst>
        </xdr:cNvPr>
        <xdr:cNvSpPr/>
      </xdr:nvSpPr>
      <xdr:spPr>
        <a:xfrm>
          <a:off x="8343900" y="57150"/>
          <a:ext cx="1914525" cy="409575"/>
        </a:xfrm>
        <a:prstGeom prst="bevel">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kern="1200"/>
            <a:t>サンプルセット情報</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5</xdr:col>
      <xdr:colOff>542925</xdr:colOff>
      <xdr:row>0</xdr:row>
      <xdr:rowOff>66675</xdr:rowOff>
    </xdr:from>
    <xdr:to>
      <xdr:col>5</xdr:col>
      <xdr:colOff>2628900</xdr:colOff>
      <xdr:row>0</xdr:row>
      <xdr:rowOff>447675</xdr:rowOff>
    </xdr:to>
    <xdr:sp macro="" textlink="">
      <xdr:nvSpPr>
        <xdr:cNvPr id="2" name="四角形: 角度付き 1">
          <a:hlinkClick xmlns:r="http://schemas.openxmlformats.org/officeDocument/2006/relationships" r:id="rId1"/>
          <a:extLst>
            <a:ext uri="{FF2B5EF4-FFF2-40B4-BE49-F238E27FC236}">
              <a16:creationId xmlns:a16="http://schemas.microsoft.com/office/drawing/2014/main" id="{EE41C218-A516-4885-B143-65FC7618BDD5}"/>
            </a:ext>
          </a:extLst>
        </xdr:cNvPr>
        <xdr:cNvSpPr/>
      </xdr:nvSpPr>
      <xdr:spPr>
        <a:xfrm>
          <a:off x="7296150" y="66675"/>
          <a:ext cx="2085975" cy="381000"/>
        </a:xfrm>
        <a:prstGeom prst="bevel">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kumimoji="1" lang="ja-JP" altLang="en-US" sz="1100" kern="1200"/>
            <a:t>操作メニューに戻る</a:t>
          </a:r>
        </a:p>
      </xdr:txBody>
    </xdr:sp>
    <xdr:clientData/>
  </xdr:twoCellAnchor>
  <xdr:twoCellAnchor>
    <xdr:from>
      <xdr:col>5</xdr:col>
      <xdr:colOff>2743200</xdr:colOff>
      <xdr:row>0</xdr:row>
      <xdr:rowOff>57150</xdr:rowOff>
    </xdr:from>
    <xdr:to>
      <xdr:col>6</xdr:col>
      <xdr:colOff>1666875</xdr:colOff>
      <xdr:row>0</xdr:row>
      <xdr:rowOff>466725</xdr:rowOff>
    </xdr:to>
    <xdr:sp macro="[0]!②業務便セット情報CSV出力" textlink="">
      <xdr:nvSpPr>
        <xdr:cNvPr id="3" name="四角形: 角度付き 2">
          <a:extLst>
            <a:ext uri="{FF2B5EF4-FFF2-40B4-BE49-F238E27FC236}">
              <a16:creationId xmlns:a16="http://schemas.microsoft.com/office/drawing/2014/main" id="{D1369F03-8750-4567-8AF3-6998DC79550A}"/>
            </a:ext>
          </a:extLst>
        </xdr:cNvPr>
        <xdr:cNvSpPr/>
      </xdr:nvSpPr>
      <xdr:spPr>
        <a:xfrm>
          <a:off x="9496425" y="57150"/>
          <a:ext cx="1914525" cy="409575"/>
        </a:xfrm>
        <a:prstGeom prst="bevel">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kern="1200"/>
            <a:t>業務便セット情報</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4</xdr:col>
      <xdr:colOff>1885950</xdr:colOff>
      <xdr:row>0</xdr:row>
      <xdr:rowOff>47625</xdr:rowOff>
    </xdr:from>
    <xdr:to>
      <xdr:col>5</xdr:col>
      <xdr:colOff>1276350</xdr:colOff>
      <xdr:row>0</xdr:row>
      <xdr:rowOff>428625</xdr:rowOff>
    </xdr:to>
    <xdr:sp macro="" textlink="">
      <xdr:nvSpPr>
        <xdr:cNvPr id="4" name="四角形: 角度付き 3">
          <a:hlinkClick xmlns:r="http://schemas.openxmlformats.org/officeDocument/2006/relationships" r:id="rId1"/>
          <a:extLst>
            <a:ext uri="{FF2B5EF4-FFF2-40B4-BE49-F238E27FC236}">
              <a16:creationId xmlns:a16="http://schemas.microsoft.com/office/drawing/2014/main" id="{A5288EA5-4675-41AC-8741-B96FA49439C1}"/>
            </a:ext>
          </a:extLst>
        </xdr:cNvPr>
        <xdr:cNvSpPr/>
      </xdr:nvSpPr>
      <xdr:spPr>
        <a:xfrm>
          <a:off x="5353050" y="47625"/>
          <a:ext cx="2085975" cy="381000"/>
        </a:xfrm>
        <a:prstGeom prst="bevel">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kumimoji="1" lang="ja-JP" altLang="en-US" sz="1100" kern="1200"/>
            <a:t>操作メニューに戻る</a:t>
          </a:r>
        </a:p>
      </xdr:txBody>
    </xdr:sp>
    <xdr:clientData/>
  </xdr:twoCellAnchor>
  <xdr:twoCellAnchor>
    <xdr:from>
      <xdr:col>5</xdr:col>
      <xdr:colOff>1333500</xdr:colOff>
      <xdr:row>0</xdr:row>
      <xdr:rowOff>28575</xdr:rowOff>
    </xdr:from>
    <xdr:to>
      <xdr:col>7</xdr:col>
      <xdr:colOff>266700</xdr:colOff>
      <xdr:row>0</xdr:row>
      <xdr:rowOff>438150</xdr:rowOff>
    </xdr:to>
    <xdr:sp macro="[0]!④イレギュラーサンプルセット情報CSV出力" textlink="">
      <xdr:nvSpPr>
        <xdr:cNvPr id="5" name="四角形: 角度付き 4">
          <a:extLst>
            <a:ext uri="{FF2B5EF4-FFF2-40B4-BE49-F238E27FC236}">
              <a16:creationId xmlns:a16="http://schemas.microsoft.com/office/drawing/2014/main" id="{A7BB790B-95A7-4798-9BC5-1507A66858F9}"/>
            </a:ext>
          </a:extLst>
        </xdr:cNvPr>
        <xdr:cNvSpPr/>
      </xdr:nvSpPr>
      <xdr:spPr>
        <a:xfrm>
          <a:off x="7496175" y="28575"/>
          <a:ext cx="1914525" cy="409575"/>
        </a:xfrm>
        <a:prstGeom prst="bevel">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kern="1200"/>
            <a:t>イレギュラーセット情報</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7</xdr:col>
      <xdr:colOff>9525</xdr:colOff>
      <xdr:row>0</xdr:row>
      <xdr:rowOff>114300</xdr:rowOff>
    </xdr:from>
    <xdr:to>
      <xdr:col>8</xdr:col>
      <xdr:colOff>781050</xdr:colOff>
      <xdr:row>1</xdr:row>
      <xdr:rowOff>142875</xdr:rowOff>
    </xdr:to>
    <xdr:sp macro="[0]!現行セット情報CSVインポート" textlink="">
      <xdr:nvSpPr>
        <xdr:cNvPr id="3" name="四角形: 角度付き 2">
          <a:extLst>
            <a:ext uri="{FF2B5EF4-FFF2-40B4-BE49-F238E27FC236}">
              <a16:creationId xmlns:a16="http://schemas.microsoft.com/office/drawing/2014/main" id="{9C6341B3-347E-4C76-AFE7-0006ED61703A}"/>
            </a:ext>
          </a:extLst>
        </xdr:cNvPr>
        <xdr:cNvSpPr/>
      </xdr:nvSpPr>
      <xdr:spPr>
        <a:xfrm>
          <a:off x="7038975" y="114300"/>
          <a:ext cx="2714625" cy="409575"/>
        </a:xfrm>
        <a:prstGeom prst="bevel">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kern="1200"/>
            <a:t>ＣＳＶインポート</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6</xdr:col>
      <xdr:colOff>285750</xdr:colOff>
      <xdr:row>0</xdr:row>
      <xdr:rowOff>123825</xdr:rowOff>
    </xdr:from>
    <xdr:to>
      <xdr:col>8</xdr:col>
      <xdr:colOff>390525</xdr:colOff>
      <xdr:row>1</xdr:row>
      <xdr:rowOff>152400</xdr:rowOff>
    </xdr:to>
    <xdr:sp macro="[0]!⑤上書きセット情報CSV出力" textlink="">
      <xdr:nvSpPr>
        <xdr:cNvPr id="3" name="四角形: 角度付き 2">
          <a:extLst>
            <a:ext uri="{FF2B5EF4-FFF2-40B4-BE49-F238E27FC236}">
              <a16:creationId xmlns:a16="http://schemas.microsoft.com/office/drawing/2014/main" id="{86783E5B-9FBB-4CF3-9BD4-49866E094604}"/>
            </a:ext>
          </a:extLst>
        </xdr:cNvPr>
        <xdr:cNvSpPr/>
      </xdr:nvSpPr>
      <xdr:spPr>
        <a:xfrm>
          <a:off x="6648450" y="123825"/>
          <a:ext cx="2714625" cy="409575"/>
        </a:xfrm>
        <a:prstGeom prst="bevel">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kern="1200"/>
            <a:t>上書きセット情報</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9</xdr:col>
      <xdr:colOff>276225</xdr:colOff>
      <xdr:row>0</xdr:row>
      <xdr:rowOff>314325</xdr:rowOff>
    </xdr:from>
    <xdr:to>
      <xdr:col>12</xdr:col>
      <xdr:colOff>390525</xdr:colOff>
      <xdr:row>2</xdr:row>
      <xdr:rowOff>104775</xdr:rowOff>
    </xdr:to>
    <xdr:sp macro="[0]!⑥価格改定前セット情報CSV出力" textlink="">
      <xdr:nvSpPr>
        <xdr:cNvPr id="3" name="四角形: 角度付き 2">
          <a:extLst>
            <a:ext uri="{FF2B5EF4-FFF2-40B4-BE49-F238E27FC236}">
              <a16:creationId xmlns:a16="http://schemas.microsoft.com/office/drawing/2014/main" id="{BAFF68BD-F8C3-4A0E-8944-60DE5BCCB4D5}"/>
            </a:ext>
          </a:extLst>
        </xdr:cNvPr>
        <xdr:cNvSpPr/>
      </xdr:nvSpPr>
      <xdr:spPr>
        <a:xfrm>
          <a:off x="13811250" y="314325"/>
          <a:ext cx="2714625" cy="409575"/>
        </a:xfrm>
        <a:prstGeom prst="bevel">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kern="1200"/>
            <a:t>価格改定前セット情報</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6</xdr:col>
      <xdr:colOff>276225</xdr:colOff>
      <xdr:row>1</xdr:row>
      <xdr:rowOff>95250</xdr:rowOff>
    </xdr:from>
    <xdr:to>
      <xdr:col>6</xdr:col>
      <xdr:colOff>2990850</xdr:colOff>
      <xdr:row>3</xdr:row>
      <xdr:rowOff>28575</xdr:rowOff>
    </xdr:to>
    <xdr:sp macro="[0]!⑦価格改定後セット情報CSV出力" textlink="">
      <xdr:nvSpPr>
        <xdr:cNvPr id="3" name="四角形: 角度付き 2">
          <a:extLst>
            <a:ext uri="{FF2B5EF4-FFF2-40B4-BE49-F238E27FC236}">
              <a16:creationId xmlns:a16="http://schemas.microsoft.com/office/drawing/2014/main" id="{65F5B924-B2DD-42A2-A354-C56BAD452862}"/>
            </a:ext>
          </a:extLst>
        </xdr:cNvPr>
        <xdr:cNvSpPr/>
      </xdr:nvSpPr>
      <xdr:spPr>
        <a:xfrm>
          <a:off x="4276725" y="476250"/>
          <a:ext cx="2714625" cy="409575"/>
        </a:xfrm>
        <a:prstGeom prst="bevel">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kern="1200"/>
            <a:t>価格改定後セット情報</a:t>
          </a: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2</xdr:col>
      <xdr:colOff>1219200</xdr:colOff>
      <xdr:row>1</xdr:row>
      <xdr:rowOff>104775</xdr:rowOff>
    </xdr:from>
    <xdr:to>
      <xdr:col>2</xdr:col>
      <xdr:colOff>3933825</xdr:colOff>
      <xdr:row>2</xdr:row>
      <xdr:rowOff>133350</xdr:rowOff>
    </xdr:to>
    <xdr:sp macro="[0]!⑧セット情報非表示化CSV出力" textlink="">
      <xdr:nvSpPr>
        <xdr:cNvPr id="4" name="四角形: 角度付き 3">
          <a:extLst>
            <a:ext uri="{FF2B5EF4-FFF2-40B4-BE49-F238E27FC236}">
              <a16:creationId xmlns:a16="http://schemas.microsoft.com/office/drawing/2014/main" id="{407F5581-4CE9-4084-ACE7-66320BA33CC0}"/>
            </a:ext>
          </a:extLst>
        </xdr:cNvPr>
        <xdr:cNvSpPr/>
      </xdr:nvSpPr>
      <xdr:spPr>
        <a:xfrm>
          <a:off x="2514600" y="485775"/>
          <a:ext cx="2714625" cy="409575"/>
        </a:xfrm>
        <a:prstGeom prst="bevel">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kern="1200"/>
            <a:t>セット情報非表示化</a:t>
          </a:r>
        </a:p>
      </xdr:txBody>
    </xdr:sp>
    <xdr:clientData/>
  </xdr:twoCellAnchor>
</xdr:wsDr>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13</v>
    <v>3</v>
  </rv>
</rvData>
</file>

<file path=xl/richData/rdrichvaluestructure.xml><?xml version="1.0" encoding="utf-8"?>
<rvStructures xmlns="http://schemas.microsoft.com/office/spreadsheetml/2017/richdata" count="1">
  <s t="_error">
    <k n="errorType" t="i"/>
    <k n="subType" t="i"/>
  </s>
</rvStructure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6.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drawing" Target="../drawings/drawing3.xml"/></Relationships>
</file>

<file path=xl/worksheets/_rels/sheet12.xml.rels><?xml version="1.0" encoding="UTF-8" standalone="yes"?>
<Relationships xmlns="http://schemas.openxmlformats.org/package/2006/relationships"><Relationship Id="rId2" Type="http://schemas.openxmlformats.org/officeDocument/2006/relationships/hyperlink" Target="https://docs.google.com/spreadsheets/d/1HIWPNRxe3bAK2DeX_w-G8cGAQU5hjhLX/edit?gid=922853073" TargetMode="External"/><Relationship Id="rId1" Type="http://schemas.openxmlformats.org/officeDocument/2006/relationships/hyperlink" Target="https://docs.google.com/spreadsheets/d/1HIWPNRxe3bAK2DeX_w-G8cGAQU5hjhLX/edit?gid=1978672735" TargetMode="External"/></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bin"/></Relationships>
</file>

<file path=xl/worksheets/_rels/sheet18.xml.rels><?xml version="1.0" encoding="UTF-8" standalone="yes"?>
<Relationships xmlns="http://schemas.openxmlformats.org/package/2006/relationships"><Relationship Id="rId8" Type="http://schemas.openxmlformats.org/officeDocument/2006/relationships/hyperlink" Target="https://docs.google.com/spreadsheets/d/1HIWPNRxe3bAK2DeX_w-G8cGAQU5hjhLX/edit" TargetMode="External"/><Relationship Id="rId13" Type="http://schemas.openxmlformats.org/officeDocument/2006/relationships/hyperlink" Target="https://docs.google.com/spreadsheets/d/1HIWPNRxe3bAK2DeX_w-G8cGAQU5hjhLX/edit" TargetMode="External"/><Relationship Id="rId3" Type="http://schemas.openxmlformats.org/officeDocument/2006/relationships/hyperlink" Target="https://docs.google.com/spreadsheets/d/1HIWPNRxe3bAK2DeX_w-G8cGAQU5hjhLX/edit" TargetMode="External"/><Relationship Id="rId7" Type="http://schemas.openxmlformats.org/officeDocument/2006/relationships/hyperlink" Target="https://docs.google.com/spreadsheets/d/1HIWPNRxe3bAK2DeX_w-G8cGAQU5hjhLX/edit" TargetMode="External"/><Relationship Id="rId12" Type="http://schemas.openxmlformats.org/officeDocument/2006/relationships/hyperlink" Target="https://docs.google.com/spreadsheets/d/1HIWPNRxe3bAK2DeX_w-G8cGAQU5hjhLX/edit" TargetMode="External"/><Relationship Id="rId2" Type="http://schemas.openxmlformats.org/officeDocument/2006/relationships/hyperlink" Target="https://docs.google.com/spreadsheets/d/1HIWPNRxe3bAK2DeX_w-G8cGAQU5hjhLX/edit" TargetMode="External"/><Relationship Id="rId1" Type="http://schemas.openxmlformats.org/officeDocument/2006/relationships/hyperlink" Target="https://docs.google.com/spreadsheets/d/1HIWPNRxe3bAK2DeX_w-G8cGAQU5hjhLX/edit" TargetMode="External"/><Relationship Id="rId6" Type="http://schemas.openxmlformats.org/officeDocument/2006/relationships/hyperlink" Target="https://docs.google.com/spreadsheets/d/1HIWPNRxe3bAK2DeX_w-G8cGAQU5hjhLX/edit" TargetMode="External"/><Relationship Id="rId11" Type="http://schemas.openxmlformats.org/officeDocument/2006/relationships/hyperlink" Target="https://docs.google.com/spreadsheets/d/1HIWPNRxe3bAK2DeX_w-G8cGAQU5hjhLX/edit" TargetMode="External"/><Relationship Id="rId5" Type="http://schemas.openxmlformats.org/officeDocument/2006/relationships/hyperlink" Target="https://docs.google.com/spreadsheets/d/1HIWPNRxe3bAK2DeX_w-G8cGAQU5hjhLX/edit" TargetMode="External"/><Relationship Id="rId10" Type="http://schemas.openxmlformats.org/officeDocument/2006/relationships/hyperlink" Target="https://docs.google.com/spreadsheets/d/1HIWPNRxe3bAK2DeX_w-G8cGAQU5hjhLX/edit" TargetMode="External"/><Relationship Id="rId4" Type="http://schemas.openxmlformats.org/officeDocument/2006/relationships/hyperlink" Target="https://docs.google.com/spreadsheets/d/1HIWPNRxe3bAK2DeX_w-G8cGAQU5hjhLX/edit" TargetMode="External"/><Relationship Id="rId9" Type="http://schemas.openxmlformats.org/officeDocument/2006/relationships/hyperlink" Target="https://docs.google.com/spreadsheets/d/1HIWPNRxe3bAK2DeX_w-G8cGAQU5hjhLX/edit" TargetMode="External"/><Relationship Id="rId14" Type="http://schemas.openxmlformats.org/officeDocument/2006/relationships/drawing" Target="../drawings/drawing5.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31.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32.xml.rels><?xml version="1.0" encoding="UTF-8" standalone="yes"?>
<Relationships xmlns="http://schemas.openxmlformats.org/package/2006/relationships"><Relationship Id="rId1" Type="http://schemas.openxmlformats.org/officeDocument/2006/relationships/drawing" Target="../drawings/drawing1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8C36C3-B77A-41F3-BE11-5831DFDCF2EE}">
  <sheetPr codeName="Sheet24"/>
  <dimension ref="A1:E31"/>
  <sheetViews>
    <sheetView tabSelected="1" workbookViewId="0">
      <selection sqref="A1:A2"/>
    </sheetView>
  </sheetViews>
  <sheetFormatPr defaultRowHeight="18"/>
  <cols>
    <col min="1" max="1" width="53" customWidth="1"/>
    <col min="3" max="3" width="35.5" bestFit="1" customWidth="1"/>
  </cols>
  <sheetData>
    <row r="1" spans="1:5" ht="18.600000000000001" thickBot="1">
      <c r="A1" s="159" t="s">
        <v>557</v>
      </c>
      <c r="C1" s="66" t="s">
        <v>530</v>
      </c>
    </row>
    <row r="2" spans="1:5" ht="18.600000000000001" thickTop="1">
      <c r="A2" s="159"/>
      <c r="C2" s="152" t="s">
        <v>532</v>
      </c>
      <c r="E2" t="s">
        <v>562</v>
      </c>
    </row>
    <row r="3" spans="1:5">
      <c r="C3" s="153" t="s">
        <v>533</v>
      </c>
      <c r="E3" t="s">
        <v>563</v>
      </c>
    </row>
    <row r="4" spans="1:5">
      <c r="A4" t="s">
        <v>558</v>
      </c>
      <c r="C4" s="152" t="s">
        <v>534</v>
      </c>
      <c r="E4" t="s">
        <v>564</v>
      </c>
    </row>
    <row r="5" spans="1:5">
      <c r="A5" t="s">
        <v>559</v>
      </c>
      <c r="C5" s="153" t="s">
        <v>535</v>
      </c>
    </row>
    <row r="6" spans="1:5">
      <c r="A6" t="s">
        <v>560</v>
      </c>
      <c r="C6" s="153" t="s">
        <v>536</v>
      </c>
    </row>
    <row r="7" spans="1:5">
      <c r="C7" s="153" t="s">
        <v>537</v>
      </c>
    </row>
    <row r="8" spans="1:5">
      <c r="C8" s="153" t="s">
        <v>538</v>
      </c>
    </row>
    <row r="9" spans="1:5">
      <c r="C9" s="153" t="s">
        <v>539</v>
      </c>
      <c r="E9" t="s">
        <v>565</v>
      </c>
    </row>
    <row r="10" spans="1:5">
      <c r="C10" s="153" t="s">
        <v>540</v>
      </c>
      <c r="E10" t="s">
        <v>566</v>
      </c>
    </row>
    <row r="11" spans="1:5">
      <c r="C11" s="153" t="s">
        <v>541</v>
      </c>
    </row>
    <row r="12" spans="1:5">
      <c r="C12" s="153" t="s">
        <v>527</v>
      </c>
    </row>
    <row r="13" spans="1:5">
      <c r="C13" s="153" t="s">
        <v>542</v>
      </c>
    </row>
    <row r="14" spans="1:5">
      <c r="C14" s="153" t="s">
        <v>543</v>
      </c>
    </row>
    <row r="15" spans="1:5">
      <c r="C15" s="153" t="s">
        <v>528</v>
      </c>
    </row>
    <row r="16" spans="1:5">
      <c r="C16" s="153" t="s">
        <v>544</v>
      </c>
    </row>
    <row r="17" spans="3:3">
      <c r="C17" s="153" t="s">
        <v>545</v>
      </c>
    </row>
    <row r="18" spans="3:3">
      <c r="C18" s="153" t="s">
        <v>572</v>
      </c>
    </row>
    <row r="19" spans="3:3">
      <c r="C19" s="153" t="s">
        <v>571</v>
      </c>
    </row>
    <row r="20" spans="3:3">
      <c r="C20" s="153" t="s">
        <v>529</v>
      </c>
    </row>
    <row r="21" spans="3:3">
      <c r="C21" s="153" t="s">
        <v>546</v>
      </c>
    </row>
    <row r="22" spans="3:3">
      <c r="C22" s="153" t="s">
        <v>547</v>
      </c>
    </row>
    <row r="23" spans="3:3">
      <c r="C23" s="153" t="s">
        <v>548</v>
      </c>
    </row>
    <row r="24" spans="3:3">
      <c r="C24" s="153" t="s">
        <v>549</v>
      </c>
    </row>
    <row r="25" spans="3:3">
      <c r="C25" s="153" t="s">
        <v>550</v>
      </c>
    </row>
    <row r="26" spans="3:3">
      <c r="C26" s="153" t="s">
        <v>551</v>
      </c>
    </row>
    <row r="27" spans="3:3">
      <c r="C27" s="153" t="s">
        <v>552</v>
      </c>
    </row>
    <row r="28" spans="3:3">
      <c r="C28" s="153" t="s">
        <v>553</v>
      </c>
    </row>
    <row r="29" spans="3:3">
      <c r="C29" s="153" t="s">
        <v>554</v>
      </c>
    </row>
    <row r="30" spans="3:3">
      <c r="C30" s="153" t="s">
        <v>555</v>
      </c>
    </row>
    <row r="31" spans="3:3">
      <c r="C31" s="154" t="s">
        <v>556</v>
      </c>
    </row>
  </sheetData>
  <sheetProtection selectLockedCells="1"/>
  <mergeCells count="1">
    <mergeCell ref="A1:A2"/>
  </mergeCells>
  <phoneticPr fontId="3"/>
  <hyperlinks>
    <hyperlink ref="C2" location="'価格改定確認'!A1" display="'価格改定確認'!A1" xr:uid="{73623A31-A029-472B-A09E-8EBDBAA8A669}"/>
    <hyperlink ref="C3" location="'BカートセットID入力'!A1" display="'BカートセットID入力'!A1" xr:uid="{56DEF7C3-E273-43D7-AE8B-348132CA189C}"/>
    <hyperlink ref="C4" location="'見積り貼り付けシート'!A1" display="'見積り貼り付けシート'!A1" xr:uid="{7B1899DD-F7AE-472B-B15C-BE7A87F88305}"/>
    <hyperlink ref="C5" location="'宅配便'!A1" display="'宅配便'!A1" xr:uid="{47B1738B-91A4-47C3-A269-DCB72E04F902}"/>
    <hyperlink ref="C6" location="'宅配便入力'!A1" display="'宅配便入力'!A1" xr:uid="{3256AFD0-6D8A-4403-A9DE-03F4891A0FD7}"/>
    <hyperlink ref="C7" location="'宅配便仮計算'!A1" display="'宅配便仮計算'!A1" xr:uid="{C12E3A4F-44BB-4B65-8A93-56343D489AF5}"/>
    <hyperlink ref="C8" location="'計算（宅配便）'!A1" display="'計算（宅配便）'!A1" xr:uid="{FD082FAD-210B-459E-A483-25217F2566BD}"/>
    <hyperlink ref="C9" location="'業務便'!A1" display="'業務便'!A1" xr:uid="{BCF0DDCA-C2B1-4B28-B015-D8D3CE54614B}"/>
    <hyperlink ref="C10" location="'業務便入力'!A1" display="'業務便入力'!A1" xr:uid="{A1C5DDFA-B522-4C5B-9FC0-4F20C1BA664D}"/>
    <hyperlink ref="C11" location="'計算（業務便）'!A1" display="'計算（業務便）'!A1" xr:uid="{09723169-2BF7-44F8-8CDB-F93A759E122E}"/>
    <hyperlink ref="C12" location="'サンプル'!A1" display="'サンプル'!A1" xr:uid="{BB1C4349-B2BD-46A5-8B34-E5EBA5530C73}"/>
    <hyperlink ref="C13" location="'サンプル入力'!A1" display="'サンプル入力'!A1" xr:uid="{8F85C549-8D67-4A15-9C90-73608059FD78}"/>
    <hyperlink ref="C14" location="'計算(サンプル)'!A1" display="'計算(サンプル)'!A1" xr:uid="{B7E4A261-3F36-4438-8EB5-27562CF8596A}"/>
    <hyperlink ref="C15" location="'計算（イレギュラーサンプル）'!A1" display="計算（イレギュラーサンプル）" xr:uid="{7406F93C-34D7-4542-A8BD-D18A7530DE6D}"/>
    <hyperlink ref="C16" location="配送グループ設定!A1" display="配送グループ設定" xr:uid="{8B14FD72-976B-489C-9727-2B232208D682}"/>
    <hyperlink ref="C17" location="送料別送料!A1" display="送料別送料" xr:uid="{F4C33CB2-E89C-478D-B5AD-0CC76DE369A6}"/>
    <hyperlink ref="C18" location="中部・下部フリースペース作成!A1" display="中部・下部フリースペース作成" xr:uid="{D27FFA13-8374-475A-A04D-42E9F1492276}"/>
    <hyperlink ref="C19" location="中部・下部フリースペースHTML記録!A1" display="中部・下部フリースペースHTML記録" xr:uid="{B0AD4803-25FC-4A48-8A33-7B8D4656C215}"/>
    <hyperlink ref="C20" location="ID管理番号商品名入力!A1" display="ID管理番号商品名入力" xr:uid="{5906DFA7-03DA-4B0E-A4EC-94892E9EC9B1}"/>
    <hyperlink ref="C21" location="'セット情報(宅配便）'!A1" display="セット情報(宅配便）" xr:uid="{9BE7E12E-C238-4A74-9E78-BEB8F14CCDDB}"/>
    <hyperlink ref="C22" location="'セット情報（サンプル）'!A1" display="セット情報（サンプル）" xr:uid="{310B5515-D620-4BAD-BBAC-5D8571415F5F}"/>
    <hyperlink ref="C23" location="'セット情報(業務便）'!A1" display="セット情報(業務便）" xr:uid="{E3770D43-DC7B-4156-BDA2-91A79C43EED8}"/>
    <hyperlink ref="C24" location="'セット情報（イレギュラーサンプル）'!A1" display="セット情報（イレギュラーサンプル）" xr:uid="{814D5C3D-6C3B-47E0-9081-C476784BE09F}"/>
    <hyperlink ref="C25" location="商品台帳反映用!A1" display="商品台帳反映用" xr:uid="{D8C7AD78-8AA0-45C7-B709-F1A0B080FA24}"/>
    <hyperlink ref="C26" location="現行セット情報CSV!A1" display="現行セット情報CSV" xr:uid="{B7767455-C5B6-4F12-893F-9DBD619057BD}"/>
    <hyperlink ref="C27" location="上書きセット情報!A1" display="上書きセット情報" xr:uid="{FEA223AB-A0EC-4EF8-AF9F-032C83837AF0}"/>
    <hyperlink ref="C28" location="価格改定前セット情報!A1" display="価格改定前セット情報" xr:uid="{68C17771-E3FC-4022-872F-6FC92138F37A}"/>
    <hyperlink ref="C29" location="上部フリースペースHTML!A1" display="上部フリースペースHTML" xr:uid="{15E5DEC0-1A12-4CDE-84F8-E6C3058A47FC}"/>
    <hyperlink ref="C30" location="価格改定後セット情報!A1" display="価格改定後セット情報" xr:uid="{75937202-0E32-49B3-A93B-BBE70C33B3C3}"/>
    <hyperlink ref="C31" location="価格改定前セット情報非表示化!A1" display="価格改定前セット情報非表示化" xr:uid="{B492E3EA-01D5-4865-95D4-90193C2F92F5}"/>
  </hyperlink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252248-75D2-44C5-BDBB-8A97D85421C3}">
  <sheetPr codeName="Sheet25">
    <tabColor rgb="FFFF0000"/>
  </sheetPr>
  <dimension ref="A1:CQ150"/>
  <sheetViews>
    <sheetView workbookViewId="0">
      <selection activeCell="O4" sqref="O4:O28"/>
    </sheetView>
  </sheetViews>
  <sheetFormatPr defaultRowHeight="18"/>
  <cols>
    <col min="1" max="1" width="7.5" customWidth="1"/>
    <col min="2" max="2" width="18.3984375" customWidth="1"/>
    <col min="3" max="3" width="25.3984375" customWidth="1"/>
    <col min="4" max="4" width="42.59765625" customWidth="1"/>
    <col min="5" max="5" width="11.19921875" customWidth="1"/>
    <col min="7" max="7" width="9.3984375" bestFit="1" customWidth="1"/>
    <col min="9" max="10" width="10.69921875" customWidth="1"/>
    <col min="11" max="11" width="9" bestFit="1" customWidth="1"/>
    <col min="12" max="13" width="10.69921875" customWidth="1"/>
    <col min="14" max="14" width="10.19921875" customWidth="1"/>
    <col min="15" max="16" width="10.69921875" customWidth="1"/>
    <col min="17" max="17" width="9.69921875" customWidth="1"/>
    <col min="18" max="19" width="10.69921875" customWidth="1"/>
    <col min="20" max="20" width="9.59765625" customWidth="1"/>
    <col min="21" max="22" width="10.69921875" customWidth="1"/>
  </cols>
  <sheetData>
    <row r="1" spans="1:95" ht="29.4" thickBot="1">
      <c r="A1" s="4" t="s">
        <v>474</v>
      </c>
      <c r="B1" s="4"/>
      <c r="D1" s="151" t="s">
        <v>561</v>
      </c>
      <c r="E1" s="35"/>
      <c r="K1" s="3"/>
      <c r="L1" s="57"/>
      <c r="M1" s="57"/>
      <c r="N1" s="57"/>
      <c r="O1" s="57"/>
      <c r="P1" s="57"/>
      <c r="Q1" s="57"/>
      <c r="R1" s="57"/>
      <c r="S1" s="57"/>
      <c r="T1" s="57"/>
      <c r="U1" s="57"/>
      <c r="V1" s="57"/>
      <c r="W1" s="57"/>
      <c r="X1" s="57"/>
      <c r="Y1" s="57"/>
      <c r="Z1" s="57"/>
      <c r="AA1" s="57"/>
      <c r="AB1" s="57"/>
      <c r="AC1" s="57"/>
      <c r="AD1" s="57"/>
      <c r="AE1" s="57"/>
      <c r="AF1" s="57"/>
      <c r="AG1" s="57"/>
      <c r="AH1" s="57"/>
      <c r="AI1" s="57"/>
      <c r="AJ1" s="57"/>
      <c r="AK1" s="57"/>
      <c r="AL1" s="57"/>
      <c r="AM1" s="57"/>
      <c r="AN1" s="57"/>
      <c r="AO1" s="57"/>
      <c r="AP1" s="57"/>
      <c r="AQ1" s="57"/>
      <c r="AR1" s="57"/>
      <c r="AS1" s="57"/>
      <c r="AT1" s="57"/>
      <c r="AU1" s="57"/>
      <c r="AV1" s="57"/>
      <c r="AW1" s="57"/>
      <c r="AX1" s="57"/>
      <c r="AY1" s="57"/>
      <c r="AZ1" s="57"/>
      <c r="BA1" s="57"/>
      <c r="BB1" s="57"/>
      <c r="BC1" s="57"/>
      <c r="BD1" s="57"/>
      <c r="BE1" s="57"/>
      <c r="BF1" s="57"/>
      <c r="BG1" s="57"/>
      <c r="BH1" s="57"/>
      <c r="BI1" s="57"/>
      <c r="BJ1" s="57"/>
      <c r="BK1" s="57"/>
      <c r="BL1" s="57"/>
      <c r="BM1" s="57"/>
      <c r="BN1" s="57"/>
      <c r="BO1" s="57"/>
      <c r="BP1" s="57"/>
      <c r="BQ1" s="57"/>
      <c r="BR1" s="57"/>
      <c r="BS1" s="57"/>
      <c r="BT1" s="57"/>
      <c r="BU1" s="57"/>
      <c r="BV1" s="57"/>
      <c r="BW1" s="57"/>
      <c r="BX1" s="57"/>
      <c r="BY1" s="57"/>
      <c r="BZ1" s="57"/>
      <c r="CA1" s="57"/>
      <c r="CB1" s="57"/>
      <c r="CC1" s="57"/>
      <c r="CD1" s="57"/>
      <c r="CE1" s="57"/>
      <c r="CF1" s="57"/>
      <c r="CG1" s="57"/>
      <c r="CH1" s="57"/>
    </row>
    <row r="2" spans="1:95" s="119" customFormat="1" ht="25.95" customHeight="1" thickBot="1">
      <c r="D2" s="67"/>
      <c r="F2" s="67"/>
      <c r="G2" s="120" t="s">
        <v>475</v>
      </c>
      <c r="H2" s="121" t="e" cm="1" vm="1">
        <f t="array" ref="H2">AVERAGE(_xlfn._xlws.FILTER(_xlfn._xlws.FILTER(H4:H134,NOT(ISERROR(H4:H134))),_xlfn._xlws.FILTER(H4:H134,NOT(ISERROR(H4:H134)))&lt;&gt;0))</f>
        <v>#VALUE!</v>
      </c>
      <c r="I2" s="122" t="s">
        <v>476</v>
      </c>
      <c r="J2" s="123">
        <f>宅配便仮計算!D2</f>
        <v>0.85</v>
      </c>
      <c r="M2" s="160" t="s">
        <v>477</v>
      </c>
      <c r="N2" s="161"/>
      <c r="O2" s="124">
        <f>J2</f>
        <v>0.85</v>
      </c>
      <c r="BE2" s="125"/>
      <c r="BF2" s="125"/>
      <c r="BG2" s="125"/>
      <c r="BH2" s="125"/>
      <c r="BI2" s="125"/>
      <c r="BJ2" s="125"/>
      <c r="BK2" s="125"/>
      <c r="BL2" s="125"/>
      <c r="BM2" s="125"/>
      <c r="BN2" s="125"/>
      <c r="BO2" s="125"/>
      <c r="BP2" s="125"/>
      <c r="BQ2" s="125"/>
      <c r="BR2" s="126"/>
      <c r="BS2" s="125"/>
      <c r="BT2" s="125"/>
      <c r="BU2" s="125"/>
      <c r="BV2" s="125"/>
      <c r="BW2" s="125"/>
      <c r="BX2" s="125"/>
      <c r="BY2" s="125"/>
      <c r="BZ2" s="125"/>
      <c r="CA2" s="125"/>
      <c r="CB2" s="125"/>
      <c r="CC2" s="125"/>
      <c r="CD2" s="125"/>
      <c r="CE2" s="127"/>
      <c r="CF2" s="127"/>
      <c r="CG2" s="127"/>
      <c r="CH2" s="127"/>
      <c r="CI2" s="127"/>
      <c r="CJ2" s="127"/>
      <c r="CK2" s="127"/>
      <c r="CL2" s="127"/>
      <c r="CM2" s="127"/>
      <c r="CN2" s="127"/>
      <c r="CO2" s="127"/>
      <c r="CP2" s="127"/>
      <c r="CQ2" s="127"/>
    </row>
    <row r="3" spans="1:95" s="119" customFormat="1" ht="36.6" customHeight="1">
      <c r="A3" s="9" t="s">
        <v>22</v>
      </c>
      <c r="B3" s="9" t="s">
        <v>17</v>
      </c>
      <c r="C3" s="9" t="s">
        <v>478</v>
      </c>
      <c r="D3" s="9" t="s">
        <v>18</v>
      </c>
      <c r="E3" s="9" t="s">
        <v>479</v>
      </c>
      <c r="F3" s="9" t="s">
        <v>480</v>
      </c>
      <c r="G3" s="128" t="s">
        <v>481</v>
      </c>
      <c r="H3" s="128" t="s">
        <v>482</v>
      </c>
      <c r="I3" s="129" t="s">
        <v>483</v>
      </c>
      <c r="J3" s="129" t="s">
        <v>484</v>
      </c>
      <c r="K3" s="46" t="s">
        <v>485</v>
      </c>
      <c r="L3" s="46" t="s">
        <v>486</v>
      </c>
      <c r="M3" s="129" t="s">
        <v>487</v>
      </c>
      <c r="N3" s="129" t="s">
        <v>36</v>
      </c>
      <c r="O3" s="129" t="s">
        <v>488</v>
      </c>
      <c r="P3" s="46" t="s">
        <v>489</v>
      </c>
      <c r="Q3" s="46" t="s">
        <v>485</v>
      </c>
      <c r="R3" s="46" t="s">
        <v>490</v>
      </c>
      <c r="S3" s="46" t="s">
        <v>491</v>
      </c>
      <c r="T3" s="46" t="s">
        <v>485</v>
      </c>
      <c r="U3" s="46" t="s">
        <v>492</v>
      </c>
      <c r="V3" s="46" t="s">
        <v>493</v>
      </c>
    </row>
    <row r="4" spans="1:95">
      <c r="A4" s="6">
        <v>1</v>
      </c>
      <c r="B4" s="130"/>
      <c r="C4" s="131"/>
      <c r="D4" s="131"/>
      <c r="E4" s="131"/>
      <c r="F4" s="131"/>
      <c r="G4" s="5" t="e">
        <f>O4-I4</f>
        <v>#VALUE!</v>
      </c>
      <c r="H4" s="132" t="e">
        <f>(O4-I4)/I4</f>
        <v>#VALUE!</v>
      </c>
      <c r="I4" s="131"/>
      <c r="J4" s="131"/>
      <c r="K4" s="133" t="e">
        <f>I4/J4</f>
        <v>#DIV/0!</v>
      </c>
      <c r="L4" s="131"/>
      <c r="M4" s="131"/>
      <c r="N4" s="133" t="e">
        <f>L4/M4</f>
        <v>#DIV/0!</v>
      </c>
      <c r="O4" s="10" t="str">
        <f>宅配便入力!E4&amp;""</f>
        <v/>
      </c>
      <c r="P4" s="5">
        <f>IF(ISBLANK(宅配便仮計算!I4),"",宅配便仮計算!I4)</f>
        <v>0</v>
      </c>
      <c r="Q4" s="133" t="e">
        <f>O4/P4</f>
        <v>#VALUE!</v>
      </c>
      <c r="R4" s="5" t="str">
        <f ca="1">IFERROR(IF(ISBLANK('計算（宅配便）'!N4),"",'計算（宅配便）'!N4),"")</f>
        <v/>
      </c>
      <c r="S4" s="5" t="str">
        <f ca="1">IFERROR(IF(ISBLANK('計算（宅配便）'!P4),"",'計算（宅配便）'!P4),"")</f>
        <v/>
      </c>
      <c r="T4" s="133" t="e">
        <f ca="1">R4/S4</f>
        <v>#VALUE!</v>
      </c>
      <c r="U4" s="5">
        <f>P4-J4</f>
        <v>0</v>
      </c>
      <c r="V4" s="5" t="e">
        <f ca="1">S4-M4</f>
        <v>#VALUE!</v>
      </c>
    </row>
    <row r="5" spans="1:95">
      <c r="A5" s="6">
        <v>2</v>
      </c>
      <c r="B5" s="130"/>
      <c r="C5" s="131" t="s">
        <v>531</v>
      </c>
      <c r="D5" s="131" t="s">
        <v>531</v>
      </c>
      <c r="E5" s="131"/>
      <c r="F5" s="131"/>
      <c r="G5" s="5" t="e">
        <f t="shared" ref="G5:G68" si="0">O5-I5</f>
        <v>#VALUE!</v>
      </c>
      <c r="H5" s="132" t="e">
        <f t="shared" ref="H5:H68" si="1">(O5-I5)/I5</f>
        <v>#VALUE!</v>
      </c>
      <c r="I5" s="131"/>
      <c r="J5" s="131" t="s">
        <v>531</v>
      </c>
      <c r="K5" s="133" t="e">
        <f t="shared" ref="K5:K68" si="2">I5/J5</f>
        <v>#VALUE!</v>
      </c>
      <c r="L5" s="131" t="s">
        <v>531</v>
      </c>
      <c r="M5" s="131" t="s">
        <v>531</v>
      </c>
      <c r="N5" s="133" t="e">
        <f t="shared" ref="N5:N68" si="3">L5/M5</f>
        <v>#VALUE!</v>
      </c>
      <c r="O5" s="10" t="str">
        <f>宅配便入力!E5&amp;""</f>
        <v/>
      </c>
      <c r="P5" s="5">
        <f>IF(ISBLANK(宅配便仮計算!I5),"",宅配便仮計算!I5)</f>
        <v>0</v>
      </c>
      <c r="Q5" s="133" t="e">
        <f t="shared" ref="Q5:Q68" si="4">O5/P5</f>
        <v>#VALUE!</v>
      </c>
      <c r="R5" s="5" t="str">
        <f ca="1">IFERROR(IF(ISBLANK('計算（宅配便）'!N5),"",'計算（宅配便）'!N5),"")</f>
        <v/>
      </c>
      <c r="S5" s="5" t="str">
        <f ca="1">IFERROR(IF(ISBLANK('計算（宅配便）'!P5),"",'計算（宅配便）'!P5),"")</f>
        <v/>
      </c>
      <c r="T5" s="133" t="e">
        <f t="shared" ref="T5:T68" ca="1" si="5">R5/S5</f>
        <v>#VALUE!</v>
      </c>
      <c r="U5" s="5" t="e">
        <f t="shared" ref="U5:U68" si="6">P5-J5</f>
        <v>#VALUE!</v>
      </c>
      <c r="V5" s="5" t="e">
        <f t="shared" ref="V5:V68" ca="1" si="7">S5-M5</f>
        <v>#VALUE!</v>
      </c>
    </row>
    <row r="6" spans="1:95">
      <c r="A6" s="6">
        <v>3</v>
      </c>
      <c r="B6" s="130"/>
      <c r="C6" s="131" t="s">
        <v>531</v>
      </c>
      <c r="D6" s="131" t="s">
        <v>531</v>
      </c>
      <c r="E6" s="131"/>
      <c r="F6" s="131"/>
      <c r="G6" s="5" t="e">
        <f t="shared" si="0"/>
        <v>#VALUE!</v>
      </c>
      <c r="H6" s="132" t="e">
        <f t="shared" si="1"/>
        <v>#VALUE!</v>
      </c>
      <c r="I6" s="131"/>
      <c r="J6" s="131" t="s">
        <v>531</v>
      </c>
      <c r="K6" s="133" t="e">
        <f t="shared" si="2"/>
        <v>#VALUE!</v>
      </c>
      <c r="L6" s="131" t="s">
        <v>531</v>
      </c>
      <c r="M6" s="131" t="s">
        <v>531</v>
      </c>
      <c r="N6" s="133" t="e">
        <f t="shared" si="3"/>
        <v>#VALUE!</v>
      </c>
      <c r="O6" s="10" t="str">
        <f>宅配便入力!E6&amp;""</f>
        <v/>
      </c>
      <c r="P6" s="5">
        <f>IF(ISBLANK(宅配便仮計算!I6),"",宅配便仮計算!I6)</f>
        <v>0</v>
      </c>
      <c r="Q6" s="133" t="e">
        <f t="shared" si="4"/>
        <v>#VALUE!</v>
      </c>
      <c r="R6" s="5" t="str">
        <f ca="1">IFERROR(IF(ISBLANK('計算（宅配便）'!N6),"",'計算（宅配便）'!N6),"")</f>
        <v/>
      </c>
      <c r="S6" s="5" t="str">
        <f ca="1">IFERROR(IF(ISBLANK('計算（宅配便）'!P6),"",'計算（宅配便）'!P6),"")</f>
        <v/>
      </c>
      <c r="T6" s="133" t="e">
        <f t="shared" ca="1" si="5"/>
        <v>#VALUE!</v>
      </c>
      <c r="U6" s="5" t="e">
        <f t="shared" si="6"/>
        <v>#VALUE!</v>
      </c>
      <c r="V6" s="5" t="e">
        <f t="shared" ca="1" si="7"/>
        <v>#VALUE!</v>
      </c>
    </row>
    <row r="7" spans="1:95">
      <c r="A7" s="6">
        <v>4</v>
      </c>
      <c r="B7" s="130"/>
      <c r="C7" s="131" t="s">
        <v>531</v>
      </c>
      <c r="D7" s="131" t="s">
        <v>531</v>
      </c>
      <c r="E7" s="131"/>
      <c r="F7" s="131"/>
      <c r="G7" s="5" t="e">
        <f t="shared" si="0"/>
        <v>#VALUE!</v>
      </c>
      <c r="H7" s="132" t="e">
        <f t="shared" si="1"/>
        <v>#VALUE!</v>
      </c>
      <c r="I7" s="131"/>
      <c r="J7" s="131" t="s">
        <v>531</v>
      </c>
      <c r="K7" s="133" t="e">
        <f t="shared" si="2"/>
        <v>#VALUE!</v>
      </c>
      <c r="L7" s="131" t="s">
        <v>531</v>
      </c>
      <c r="M7" s="131" t="s">
        <v>531</v>
      </c>
      <c r="N7" s="133" t="e">
        <f t="shared" si="3"/>
        <v>#VALUE!</v>
      </c>
      <c r="O7" s="10" t="str">
        <f>宅配便入力!E7&amp;""</f>
        <v/>
      </c>
      <c r="P7" s="5">
        <f>IF(ISBLANK(宅配便仮計算!I7),"",宅配便仮計算!I7)</f>
        <v>0</v>
      </c>
      <c r="Q7" s="133" t="e">
        <f t="shared" si="4"/>
        <v>#VALUE!</v>
      </c>
      <c r="R7" s="5" t="str">
        <f ca="1">IFERROR(IF(ISBLANK('計算（宅配便）'!N7),"",'計算（宅配便）'!N7),"")</f>
        <v/>
      </c>
      <c r="S7" s="5" t="str">
        <f ca="1">IFERROR(IF(ISBLANK('計算（宅配便）'!P7),"",'計算（宅配便）'!P7),"")</f>
        <v/>
      </c>
      <c r="T7" s="133" t="e">
        <f t="shared" ca="1" si="5"/>
        <v>#VALUE!</v>
      </c>
      <c r="U7" s="5" t="e">
        <f t="shared" si="6"/>
        <v>#VALUE!</v>
      </c>
      <c r="V7" s="5" t="e">
        <f t="shared" ca="1" si="7"/>
        <v>#VALUE!</v>
      </c>
    </row>
    <row r="8" spans="1:95">
      <c r="A8" s="6">
        <v>5</v>
      </c>
      <c r="B8" s="130"/>
      <c r="C8" s="131" t="s">
        <v>531</v>
      </c>
      <c r="D8" s="131" t="s">
        <v>531</v>
      </c>
      <c r="E8" s="131"/>
      <c r="F8" s="131"/>
      <c r="G8" s="5" t="e">
        <f t="shared" si="0"/>
        <v>#VALUE!</v>
      </c>
      <c r="H8" s="132" t="e">
        <f t="shared" si="1"/>
        <v>#VALUE!</v>
      </c>
      <c r="I8" s="131"/>
      <c r="J8" s="131" t="s">
        <v>531</v>
      </c>
      <c r="K8" s="133" t="e">
        <f t="shared" si="2"/>
        <v>#VALUE!</v>
      </c>
      <c r="L8" s="131" t="s">
        <v>531</v>
      </c>
      <c r="M8" s="131" t="s">
        <v>531</v>
      </c>
      <c r="N8" s="133" t="e">
        <f t="shared" si="3"/>
        <v>#VALUE!</v>
      </c>
      <c r="O8" s="10" t="str">
        <f>宅配便入力!E8&amp;""</f>
        <v/>
      </c>
      <c r="P8" s="5">
        <f>IF(ISBLANK(宅配便仮計算!I8),"",宅配便仮計算!I8)</f>
        <v>0</v>
      </c>
      <c r="Q8" s="133" t="e">
        <f t="shared" si="4"/>
        <v>#VALUE!</v>
      </c>
      <c r="R8" s="5" t="str">
        <f ca="1">IFERROR(IF(ISBLANK('計算（宅配便）'!N8),"",'計算（宅配便）'!N8),"")</f>
        <v/>
      </c>
      <c r="S8" s="5" t="str">
        <f ca="1">IFERROR(IF(ISBLANK('計算（宅配便）'!P8),"",'計算（宅配便）'!P8),"")</f>
        <v/>
      </c>
      <c r="T8" s="133" t="e">
        <f t="shared" ca="1" si="5"/>
        <v>#VALUE!</v>
      </c>
      <c r="U8" s="5" t="e">
        <f t="shared" si="6"/>
        <v>#VALUE!</v>
      </c>
      <c r="V8" s="5" t="e">
        <f t="shared" ca="1" si="7"/>
        <v>#VALUE!</v>
      </c>
    </row>
    <row r="9" spans="1:95">
      <c r="A9" s="6">
        <v>6</v>
      </c>
      <c r="B9" s="130"/>
      <c r="C9" s="131" t="s">
        <v>531</v>
      </c>
      <c r="D9" s="131" t="s">
        <v>531</v>
      </c>
      <c r="E9" s="131"/>
      <c r="F9" s="131"/>
      <c r="G9" s="5" t="e">
        <f t="shared" si="0"/>
        <v>#VALUE!</v>
      </c>
      <c r="H9" s="132" t="e">
        <f t="shared" si="1"/>
        <v>#VALUE!</v>
      </c>
      <c r="I9" s="131"/>
      <c r="J9" s="131" t="s">
        <v>531</v>
      </c>
      <c r="K9" s="133" t="e">
        <f t="shared" si="2"/>
        <v>#VALUE!</v>
      </c>
      <c r="L9" s="131" t="s">
        <v>531</v>
      </c>
      <c r="M9" s="131" t="s">
        <v>531</v>
      </c>
      <c r="N9" s="133" t="e">
        <f t="shared" si="3"/>
        <v>#VALUE!</v>
      </c>
      <c r="O9" s="10" t="str">
        <f>宅配便入力!E9&amp;""</f>
        <v/>
      </c>
      <c r="P9" s="5">
        <f>IF(ISBLANK(宅配便仮計算!I9),"",宅配便仮計算!I9)</f>
        <v>0</v>
      </c>
      <c r="Q9" s="133" t="e">
        <f t="shared" si="4"/>
        <v>#VALUE!</v>
      </c>
      <c r="R9" s="5" t="str">
        <f ca="1">IFERROR(IF(ISBLANK('計算（宅配便）'!N9),"",'計算（宅配便）'!N9),"")</f>
        <v/>
      </c>
      <c r="S9" s="5" t="str">
        <f ca="1">IFERROR(IF(ISBLANK('計算（宅配便）'!P9),"",'計算（宅配便）'!P9),"")</f>
        <v/>
      </c>
      <c r="T9" s="133" t="e">
        <f t="shared" ca="1" si="5"/>
        <v>#VALUE!</v>
      </c>
      <c r="U9" s="5" t="e">
        <f t="shared" si="6"/>
        <v>#VALUE!</v>
      </c>
      <c r="V9" s="5" t="e">
        <f t="shared" ca="1" si="7"/>
        <v>#VALUE!</v>
      </c>
    </row>
    <row r="10" spans="1:95">
      <c r="A10" s="6">
        <v>7</v>
      </c>
      <c r="B10" s="130"/>
      <c r="C10" s="131" t="s">
        <v>531</v>
      </c>
      <c r="D10" s="131" t="s">
        <v>531</v>
      </c>
      <c r="E10" s="131"/>
      <c r="F10" s="131"/>
      <c r="G10" s="5" t="e">
        <f t="shared" si="0"/>
        <v>#VALUE!</v>
      </c>
      <c r="H10" s="132" t="e">
        <f t="shared" si="1"/>
        <v>#VALUE!</v>
      </c>
      <c r="I10" s="131"/>
      <c r="J10" s="131" t="s">
        <v>531</v>
      </c>
      <c r="K10" s="133" t="e">
        <f t="shared" si="2"/>
        <v>#VALUE!</v>
      </c>
      <c r="L10" s="131" t="s">
        <v>531</v>
      </c>
      <c r="M10" s="131" t="s">
        <v>531</v>
      </c>
      <c r="N10" s="133" t="e">
        <f t="shared" si="3"/>
        <v>#VALUE!</v>
      </c>
      <c r="O10" s="10" t="str">
        <f>宅配便入力!E10&amp;""</f>
        <v/>
      </c>
      <c r="P10" s="5">
        <f>IF(ISBLANK(宅配便仮計算!I10),"",宅配便仮計算!I10)</f>
        <v>0</v>
      </c>
      <c r="Q10" s="133" t="e">
        <f t="shared" si="4"/>
        <v>#VALUE!</v>
      </c>
      <c r="R10" s="5" t="str">
        <f ca="1">IFERROR(IF(ISBLANK('計算（宅配便）'!N10),"",'計算（宅配便）'!N10),"")</f>
        <v/>
      </c>
      <c r="S10" s="5" t="str">
        <f ca="1">IFERROR(IF(ISBLANK('計算（宅配便）'!P10),"",'計算（宅配便）'!P10),"")</f>
        <v/>
      </c>
      <c r="T10" s="133" t="e">
        <f t="shared" ca="1" si="5"/>
        <v>#VALUE!</v>
      </c>
      <c r="U10" s="5" t="e">
        <f t="shared" si="6"/>
        <v>#VALUE!</v>
      </c>
      <c r="V10" s="5" t="e">
        <f t="shared" ca="1" si="7"/>
        <v>#VALUE!</v>
      </c>
    </row>
    <row r="11" spans="1:95">
      <c r="A11" s="6">
        <v>8</v>
      </c>
      <c r="B11" s="130"/>
      <c r="C11" s="131" t="s">
        <v>531</v>
      </c>
      <c r="D11" s="131" t="s">
        <v>531</v>
      </c>
      <c r="E11" s="131"/>
      <c r="F11" s="131"/>
      <c r="G11" s="5" t="e">
        <f t="shared" si="0"/>
        <v>#VALUE!</v>
      </c>
      <c r="H11" s="132" t="e">
        <f t="shared" si="1"/>
        <v>#VALUE!</v>
      </c>
      <c r="I11" s="131"/>
      <c r="J11" s="131" t="s">
        <v>531</v>
      </c>
      <c r="K11" s="133" t="e">
        <f t="shared" si="2"/>
        <v>#VALUE!</v>
      </c>
      <c r="L11" s="131" t="s">
        <v>531</v>
      </c>
      <c r="M11" s="131" t="s">
        <v>531</v>
      </c>
      <c r="N11" s="133" t="e">
        <f t="shared" si="3"/>
        <v>#VALUE!</v>
      </c>
      <c r="O11" s="10" t="str">
        <f>宅配便入力!E11&amp;""</f>
        <v/>
      </c>
      <c r="P11" s="5">
        <f>IF(ISBLANK(宅配便仮計算!I11),"",宅配便仮計算!I11)</f>
        <v>0</v>
      </c>
      <c r="Q11" s="133" t="e">
        <f t="shared" si="4"/>
        <v>#VALUE!</v>
      </c>
      <c r="R11" s="5" t="str">
        <f ca="1">IFERROR(IF(ISBLANK('計算（宅配便）'!N11),"",'計算（宅配便）'!N11),"")</f>
        <v/>
      </c>
      <c r="S11" s="5" t="str">
        <f ca="1">IFERROR(IF(ISBLANK('計算（宅配便）'!P11),"",'計算（宅配便）'!P11),"")</f>
        <v/>
      </c>
      <c r="T11" s="133" t="e">
        <f t="shared" ca="1" si="5"/>
        <v>#VALUE!</v>
      </c>
      <c r="U11" s="5" t="e">
        <f t="shared" si="6"/>
        <v>#VALUE!</v>
      </c>
      <c r="V11" s="5" t="e">
        <f t="shared" ca="1" si="7"/>
        <v>#VALUE!</v>
      </c>
    </row>
    <row r="12" spans="1:95">
      <c r="A12" s="6">
        <v>9</v>
      </c>
      <c r="B12" s="130"/>
      <c r="C12" s="131" t="s">
        <v>531</v>
      </c>
      <c r="D12" s="131" t="s">
        <v>531</v>
      </c>
      <c r="E12" s="131"/>
      <c r="F12" s="131"/>
      <c r="G12" s="5" t="e">
        <f t="shared" si="0"/>
        <v>#VALUE!</v>
      </c>
      <c r="H12" s="132" t="e">
        <f t="shared" si="1"/>
        <v>#VALUE!</v>
      </c>
      <c r="I12" s="131"/>
      <c r="J12" s="131" t="s">
        <v>531</v>
      </c>
      <c r="K12" s="133" t="e">
        <f t="shared" si="2"/>
        <v>#VALUE!</v>
      </c>
      <c r="L12" s="131" t="s">
        <v>531</v>
      </c>
      <c r="M12" s="131" t="s">
        <v>531</v>
      </c>
      <c r="N12" s="133" t="e">
        <f t="shared" si="3"/>
        <v>#VALUE!</v>
      </c>
      <c r="O12" s="10" t="str">
        <f>宅配便入力!E12&amp;""</f>
        <v/>
      </c>
      <c r="P12" s="5">
        <f>IF(ISBLANK(宅配便仮計算!I12),"",宅配便仮計算!I12)</f>
        <v>0</v>
      </c>
      <c r="Q12" s="133" t="e">
        <f t="shared" si="4"/>
        <v>#VALUE!</v>
      </c>
      <c r="R12" s="5" t="str">
        <f ca="1">IFERROR(IF(ISBLANK('計算（宅配便）'!N12),"",'計算（宅配便）'!N12),"")</f>
        <v/>
      </c>
      <c r="S12" s="5" t="str">
        <f ca="1">IFERROR(IF(ISBLANK('計算（宅配便）'!P12),"",'計算（宅配便）'!P12),"")</f>
        <v/>
      </c>
      <c r="T12" s="133" t="e">
        <f t="shared" ca="1" si="5"/>
        <v>#VALUE!</v>
      </c>
      <c r="U12" s="5" t="e">
        <f t="shared" si="6"/>
        <v>#VALUE!</v>
      </c>
      <c r="V12" s="5" t="e">
        <f t="shared" ca="1" si="7"/>
        <v>#VALUE!</v>
      </c>
    </row>
    <row r="13" spans="1:95">
      <c r="A13" s="6">
        <v>10</v>
      </c>
      <c r="B13" s="130"/>
      <c r="C13" s="131" t="s">
        <v>531</v>
      </c>
      <c r="D13" s="131" t="s">
        <v>531</v>
      </c>
      <c r="E13" s="131"/>
      <c r="F13" s="131"/>
      <c r="G13" s="5" t="e">
        <f t="shared" si="0"/>
        <v>#VALUE!</v>
      </c>
      <c r="H13" s="132" t="e">
        <f t="shared" si="1"/>
        <v>#VALUE!</v>
      </c>
      <c r="I13" s="131"/>
      <c r="J13" s="131" t="s">
        <v>531</v>
      </c>
      <c r="K13" s="133" t="e">
        <f t="shared" si="2"/>
        <v>#VALUE!</v>
      </c>
      <c r="L13" s="131" t="s">
        <v>531</v>
      </c>
      <c r="M13" s="131" t="s">
        <v>531</v>
      </c>
      <c r="N13" s="133" t="e">
        <f t="shared" si="3"/>
        <v>#VALUE!</v>
      </c>
      <c r="O13" s="10" t="str">
        <f>宅配便入力!E13&amp;""</f>
        <v/>
      </c>
      <c r="P13" s="5">
        <f>IF(ISBLANK(宅配便仮計算!I13),"",宅配便仮計算!I13)</f>
        <v>0</v>
      </c>
      <c r="Q13" s="133" t="e">
        <f t="shared" si="4"/>
        <v>#VALUE!</v>
      </c>
      <c r="R13" s="5" t="str">
        <f ca="1">IFERROR(IF(ISBLANK('計算（宅配便）'!N13),"",'計算（宅配便）'!N13),"")</f>
        <v/>
      </c>
      <c r="S13" s="5" t="str">
        <f ca="1">IFERROR(IF(ISBLANK('計算（宅配便）'!P13),"",'計算（宅配便）'!P13),"")</f>
        <v/>
      </c>
      <c r="T13" s="133" t="e">
        <f t="shared" ca="1" si="5"/>
        <v>#VALUE!</v>
      </c>
      <c r="U13" s="5" t="e">
        <f t="shared" si="6"/>
        <v>#VALUE!</v>
      </c>
      <c r="V13" s="5" t="e">
        <f t="shared" ca="1" si="7"/>
        <v>#VALUE!</v>
      </c>
    </row>
    <row r="14" spans="1:95">
      <c r="A14" s="6">
        <v>11</v>
      </c>
      <c r="B14" s="130"/>
      <c r="C14" s="131" t="s">
        <v>531</v>
      </c>
      <c r="D14" s="131" t="s">
        <v>531</v>
      </c>
      <c r="E14" s="131"/>
      <c r="F14" s="131"/>
      <c r="G14" s="5" t="e">
        <f t="shared" si="0"/>
        <v>#VALUE!</v>
      </c>
      <c r="H14" s="132" t="e">
        <f t="shared" si="1"/>
        <v>#VALUE!</v>
      </c>
      <c r="I14" s="131"/>
      <c r="J14" s="131" t="s">
        <v>531</v>
      </c>
      <c r="K14" s="133" t="e">
        <f t="shared" si="2"/>
        <v>#VALUE!</v>
      </c>
      <c r="L14" s="131" t="s">
        <v>531</v>
      </c>
      <c r="M14" s="131" t="s">
        <v>531</v>
      </c>
      <c r="N14" s="133" t="e">
        <f t="shared" si="3"/>
        <v>#VALUE!</v>
      </c>
      <c r="O14" s="10" t="str">
        <f>宅配便入力!E14&amp;""</f>
        <v/>
      </c>
      <c r="P14" s="5">
        <f>IF(ISBLANK(宅配便仮計算!I14),"",宅配便仮計算!I14)</f>
        <v>0</v>
      </c>
      <c r="Q14" s="133" t="e">
        <f t="shared" si="4"/>
        <v>#VALUE!</v>
      </c>
      <c r="R14" s="5" t="str">
        <f ca="1">IFERROR(IF(ISBLANK('計算（宅配便）'!N14),"",'計算（宅配便）'!N14),"")</f>
        <v/>
      </c>
      <c r="S14" s="5" t="str">
        <f ca="1">IFERROR(IF(ISBLANK('計算（宅配便）'!P14),"",'計算（宅配便）'!P14),"")</f>
        <v/>
      </c>
      <c r="T14" s="133" t="e">
        <f t="shared" ca="1" si="5"/>
        <v>#VALUE!</v>
      </c>
      <c r="U14" s="5" t="e">
        <f t="shared" si="6"/>
        <v>#VALUE!</v>
      </c>
      <c r="V14" s="5" t="e">
        <f t="shared" ca="1" si="7"/>
        <v>#VALUE!</v>
      </c>
    </row>
    <row r="15" spans="1:95">
      <c r="A15" s="6">
        <v>12</v>
      </c>
      <c r="B15" s="130"/>
      <c r="C15" s="131" t="s">
        <v>531</v>
      </c>
      <c r="D15" s="131" t="s">
        <v>531</v>
      </c>
      <c r="E15" s="131"/>
      <c r="F15" s="131"/>
      <c r="G15" s="5" t="e">
        <f t="shared" si="0"/>
        <v>#VALUE!</v>
      </c>
      <c r="H15" s="132" t="e">
        <f t="shared" si="1"/>
        <v>#VALUE!</v>
      </c>
      <c r="I15" s="131"/>
      <c r="J15" s="131" t="s">
        <v>531</v>
      </c>
      <c r="K15" s="133" t="e">
        <f t="shared" si="2"/>
        <v>#VALUE!</v>
      </c>
      <c r="L15" s="131" t="s">
        <v>531</v>
      </c>
      <c r="M15" s="131" t="s">
        <v>531</v>
      </c>
      <c r="N15" s="133" t="e">
        <f t="shared" si="3"/>
        <v>#VALUE!</v>
      </c>
      <c r="O15" s="10" t="str">
        <f>宅配便入力!E15&amp;""</f>
        <v/>
      </c>
      <c r="P15" s="5">
        <f>IF(ISBLANK(宅配便仮計算!I15),"",宅配便仮計算!I15)</f>
        <v>0</v>
      </c>
      <c r="Q15" s="133" t="e">
        <f t="shared" si="4"/>
        <v>#VALUE!</v>
      </c>
      <c r="R15" s="5" t="str">
        <f ca="1">IFERROR(IF(ISBLANK('計算（宅配便）'!N15),"",'計算（宅配便）'!N15),"")</f>
        <v/>
      </c>
      <c r="S15" s="5" t="str">
        <f ca="1">IFERROR(IF(ISBLANK('計算（宅配便）'!P15),"",'計算（宅配便）'!P15),"")</f>
        <v/>
      </c>
      <c r="T15" s="133" t="e">
        <f t="shared" ca="1" si="5"/>
        <v>#VALUE!</v>
      </c>
      <c r="U15" s="5" t="e">
        <f t="shared" si="6"/>
        <v>#VALUE!</v>
      </c>
      <c r="V15" s="5" t="e">
        <f t="shared" ca="1" si="7"/>
        <v>#VALUE!</v>
      </c>
    </row>
    <row r="16" spans="1:95">
      <c r="A16" s="6">
        <v>13</v>
      </c>
      <c r="B16" s="130"/>
      <c r="C16" s="131" t="s">
        <v>531</v>
      </c>
      <c r="D16" s="131" t="s">
        <v>531</v>
      </c>
      <c r="E16" s="131"/>
      <c r="F16" s="131"/>
      <c r="G16" s="5" t="e">
        <f t="shared" si="0"/>
        <v>#VALUE!</v>
      </c>
      <c r="H16" s="132" t="e">
        <f t="shared" si="1"/>
        <v>#VALUE!</v>
      </c>
      <c r="I16" s="131"/>
      <c r="J16" s="131" t="s">
        <v>531</v>
      </c>
      <c r="K16" s="133" t="e">
        <f t="shared" si="2"/>
        <v>#VALUE!</v>
      </c>
      <c r="L16" s="131" t="s">
        <v>531</v>
      </c>
      <c r="M16" s="131" t="s">
        <v>531</v>
      </c>
      <c r="N16" s="133" t="e">
        <f t="shared" si="3"/>
        <v>#VALUE!</v>
      </c>
      <c r="O16" s="10" t="str">
        <f>宅配便入力!E16&amp;""</f>
        <v/>
      </c>
      <c r="P16" s="5">
        <f>IF(ISBLANK(宅配便仮計算!I16),"",宅配便仮計算!I16)</f>
        <v>0</v>
      </c>
      <c r="Q16" s="133" t="e">
        <f t="shared" si="4"/>
        <v>#VALUE!</v>
      </c>
      <c r="R16" s="5" t="str">
        <f ca="1">IFERROR(IF(ISBLANK('計算（宅配便）'!N16),"",'計算（宅配便）'!N16),"")</f>
        <v/>
      </c>
      <c r="S16" s="5" t="str">
        <f ca="1">IFERROR(IF(ISBLANK('計算（宅配便）'!P16),"",'計算（宅配便）'!P16),"")</f>
        <v/>
      </c>
      <c r="T16" s="133" t="e">
        <f t="shared" ca="1" si="5"/>
        <v>#VALUE!</v>
      </c>
      <c r="U16" s="5" t="e">
        <f t="shared" si="6"/>
        <v>#VALUE!</v>
      </c>
      <c r="V16" s="5" t="e">
        <f t="shared" ca="1" si="7"/>
        <v>#VALUE!</v>
      </c>
    </row>
    <row r="17" spans="1:22">
      <c r="A17" s="6">
        <v>14</v>
      </c>
      <c r="B17" s="130"/>
      <c r="C17" s="131" t="s">
        <v>531</v>
      </c>
      <c r="D17" s="131" t="s">
        <v>531</v>
      </c>
      <c r="E17" s="131"/>
      <c r="F17" s="131"/>
      <c r="G17" s="5" t="e">
        <f t="shared" si="0"/>
        <v>#VALUE!</v>
      </c>
      <c r="H17" s="132" t="e">
        <f t="shared" si="1"/>
        <v>#VALUE!</v>
      </c>
      <c r="I17" s="131"/>
      <c r="J17" s="131" t="s">
        <v>531</v>
      </c>
      <c r="K17" s="133" t="e">
        <f t="shared" si="2"/>
        <v>#VALUE!</v>
      </c>
      <c r="L17" s="131" t="s">
        <v>531</v>
      </c>
      <c r="M17" s="131" t="s">
        <v>531</v>
      </c>
      <c r="N17" s="133" t="e">
        <f t="shared" si="3"/>
        <v>#VALUE!</v>
      </c>
      <c r="O17" s="10" t="str">
        <f>宅配便入力!E17&amp;""</f>
        <v/>
      </c>
      <c r="P17" s="5">
        <f>IF(ISBLANK(宅配便仮計算!I17),"",宅配便仮計算!I17)</f>
        <v>0</v>
      </c>
      <c r="Q17" s="133" t="e">
        <f t="shared" si="4"/>
        <v>#VALUE!</v>
      </c>
      <c r="R17" s="5" t="str">
        <f ca="1">IFERROR(IF(ISBLANK('計算（宅配便）'!N17),"",'計算（宅配便）'!N17),"")</f>
        <v/>
      </c>
      <c r="S17" s="5" t="str">
        <f ca="1">IFERROR(IF(ISBLANK('計算（宅配便）'!P17),"",'計算（宅配便）'!P17),"")</f>
        <v/>
      </c>
      <c r="T17" s="133" t="e">
        <f t="shared" ca="1" si="5"/>
        <v>#VALUE!</v>
      </c>
      <c r="U17" s="5" t="e">
        <f t="shared" si="6"/>
        <v>#VALUE!</v>
      </c>
      <c r="V17" s="5" t="e">
        <f t="shared" ca="1" si="7"/>
        <v>#VALUE!</v>
      </c>
    </row>
    <row r="18" spans="1:22">
      <c r="A18" s="6">
        <v>15</v>
      </c>
      <c r="B18" s="130"/>
      <c r="C18" s="131" t="s">
        <v>531</v>
      </c>
      <c r="D18" s="131" t="s">
        <v>531</v>
      </c>
      <c r="E18" s="131"/>
      <c r="F18" s="131"/>
      <c r="G18" s="5" t="e">
        <f t="shared" si="0"/>
        <v>#VALUE!</v>
      </c>
      <c r="H18" s="132" t="e">
        <f t="shared" si="1"/>
        <v>#VALUE!</v>
      </c>
      <c r="I18" s="131"/>
      <c r="J18" s="131" t="s">
        <v>531</v>
      </c>
      <c r="K18" s="133" t="e">
        <f t="shared" si="2"/>
        <v>#VALUE!</v>
      </c>
      <c r="L18" s="131" t="s">
        <v>531</v>
      </c>
      <c r="M18" s="131" t="s">
        <v>531</v>
      </c>
      <c r="N18" s="133" t="e">
        <f t="shared" si="3"/>
        <v>#VALUE!</v>
      </c>
      <c r="O18" s="10" t="str">
        <f>宅配便入力!E18&amp;""</f>
        <v/>
      </c>
      <c r="P18" s="5">
        <f>IF(ISBLANK(宅配便仮計算!I18),"",宅配便仮計算!I18)</f>
        <v>0</v>
      </c>
      <c r="Q18" s="133" t="e">
        <f t="shared" si="4"/>
        <v>#VALUE!</v>
      </c>
      <c r="R18" s="5" t="str">
        <f ca="1">IFERROR(IF(ISBLANK('計算（宅配便）'!N18),"",'計算（宅配便）'!N18),"")</f>
        <v/>
      </c>
      <c r="S18" s="5" t="str">
        <f ca="1">IFERROR(IF(ISBLANK('計算（宅配便）'!P18),"",'計算（宅配便）'!P18),"")</f>
        <v/>
      </c>
      <c r="T18" s="133" t="e">
        <f t="shared" ca="1" si="5"/>
        <v>#VALUE!</v>
      </c>
      <c r="U18" s="5" t="e">
        <f t="shared" si="6"/>
        <v>#VALUE!</v>
      </c>
      <c r="V18" s="5" t="e">
        <f t="shared" ca="1" si="7"/>
        <v>#VALUE!</v>
      </c>
    </row>
    <row r="19" spans="1:22">
      <c r="A19" s="6">
        <v>16</v>
      </c>
      <c r="B19" s="130"/>
      <c r="C19" s="131" t="s">
        <v>531</v>
      </c>
      <c r="D19" s="131" t="s">
        <v>531</v>
      </c>
      <c r="E19" s="131"/>
      <c r="F19" s="131"/>
      <c r="G19" s="5" t="e">
        <f t="shared" si="0"/>
        <v>#VALUE!</v>
      </c>
      <c r="H19" s="132" t="e">
        <f t="shared" si="1"/>
        <v>#VALUE!</v>
      </c>
      <c r="I19" s="131"/>
      <c r="J19" s="131" t="s">
        <v>531</v>
      </c>
      <c r="K19" s="133" t="e">
        <f t="shared" si="2"/>
        <v>#VALUE!</v>
      </c>
      <c r="L19" s="131" t="s">
        <v>531</v>
      </c>
      <c r="M19" s="131" t="s">
        <v>531</v>
      </c>
      <c r="N19" s="133" t="e">
        <f t="shared" si="3"/>
        <v>#VALUE!</v>
      </c>
      <c r="O19" s="10" t="str">
        <f>宅配便入力!E19&amp;""</f>
        <v/>
      </c>
      <c r="P19" s="5">
        <f>IF(ISBLANK(宅配便仮計算!I19),"",宅配便仮計算!I19)</f>
        <v>0</v>
      </c>
      <c r="Q19" s="133" t="e">
        <f t="shared" si="4"/>
        <v>#VALUE!</v>
      </c>
      <c r="R19" s="5" t="str">
        <f ca="1">IFERROR(IF(ISBLANK('計算（宅配便）'!N19),"",'計算（宅配便）'!N19),"")</f>
        <v/>
      </c>
      <c r="S19" s="5" t="str">
        <f ca="1">IFERROR(IF(ISBLANK('計算（宅配便）'!P19),"",'計算（宅配便）'!P19),"")</f>
        <v/>
      </c>
      <c r="T19" s="133" t="e">
        <f t="shared" ca="1" si="5"/>
        <v>#VALUE!</v>
      </c>
      <c r="U19" s="5" t="e">
        <f t="shared" si="6"/>
        <v>#VALUE!</v>
      </c>
      <c r="V19" s="5" t="e">
        <f t="shared" ca="1" si="7"/>
        <v>#VALUE!</v>
      </c>
    </row>
    <row r="20" spans="1:22">
      <c r="A20" s="6">
        <v>17</v>
      </c>
      <c r="B20" s="130"/>
      <c r="C20" s="131" t="s">
        <v>531</v>
      </c>
      <c r="D20" s="131" t="s">
        <v>531</v>
      </c>
      <c r="E20" s="131"/>
      <c r="F20" s="131"/>
      <c r="G20" s="5" t="e">
        <f t="shared" si="0"/>
        <v>#VALUE!</v>
      </c>
      <c r="H20" s="132" t="e">
        <f t="shared" si="1"/>
        <v>#VALUE!</v>
      </c>
      <c r="I20" s="131"/>
      <c r="J20" s="131" t="s">
        <v>531</v>
      </c>
      <c r="K20" s="133" t="e">
        <f t="shared" si="2"/>
        <v>#VALUE!</v>
      </c>
      <c r="L20" s="131" t="s">
        <v>531</v>
      </c>
      <c r="M20" s="131" t="s">
        <v>531</v>
      </c>
      <c r="N20" s="133" t="e">
        <f t="shared" si="3"/>
        <v>#VALUE!</v>
      </c>
      <c r="O20" s="10" t="str">
        <f>宅配便入力!E20&amp;""</f>
        <v/>
      </c>
      <c r="P20" s="5">
        <f>IF(ISBLANK(宅配便仮計算!I20),"",宅配便仮計算!I20)</f>
        <v>0</v>
      </c>
      <c r="Q20" s="133" t="e">
        <f t="shared" si="4"/>
        <v>#VALUE!</v>
      </c>
      <c r="R20" s="5" t="str">
        <f ca="1">IFERROR(IF(ISBLANK('計算（宅配便）'!N20),"",'計算（宅配便）'!N20),"")</f>
        <v/>
      </c>
      <c r="S20" s="5" t="str">
        <f ca="1">IFERROR(IF(ISBLANK('計算（宅配便）'!P20),"",'計算（宅配便）'!P20),"")</f>
        <v/>
      </c>
      <c r="T20" s="133" t="e">
        <f t="shared" ca="1" si="5"/>
        <v>#VALUE!</v>
      </c>
      <c r="U20" s="5" t="e">
        <f t="shared" si="6"/>
        <v>#VALUE!</v>
      </c>
      <c r="V20" s="5" t="e">
        <f t="shared" ca="1" si="7"/>
        <v>#VALUE!</v>
      </c>
    </row>
    <row r="21" spans="1:22">
      <c r="A21" s="6">
        <v>18</v>
      </c>
      <c r="B21" s="130"/>
      <c r="C21" s="131" t="s">
        <v>531</v>
      </c>
      <c r="D21" s="131" t="s">
        <v>531</v>
      </c>
      <c r="E21" s="131"/>
      <c r="F21" s="131"/>
      <c r="G21" s="5" t="e">
        <f t="shared" si="0"/>
        <v>#VALUE!</v>
      </c>
      <c r="H21" s="132" t="e">
        <f t="shared" si="1"/>
        <v>#VALUE!</v>
      </c>
      <c r="I21" s="131"/>
      <c r="J21" s="131" t="s">
        <v>531</v>
      </c>
      <c r="K21" s="133" t="e">
        <f t="shared" si="2"/>
        <v>#VALUE!</v>
      </c>
      <c r="L21" s="131" t="s">
        <v>531</v>
      </c>
      <c r="M21" s="131" t="s">
        <v>531</v>
      </c>
      <c r="N21" s="133" t="e">
        <f t="shared" si="3"/>
        <v>#VALUE!</v>
      </c>
      <c r="O21" s="10" t="str">
        <f>宅配便入力!E21&amp;""</f>
        <v/>
      </c>
      <c r="P21" s="5">
        <f>IF(ISBLANK(宅配便仮計算!I21),"",宅配便仮計算!I21)</f>
        <v>0</v>
      </c>
      <c r="Q21" s="133" t="e">
        <f t="shared" si="4"/>
        <v>#VALUE!</v>
      </c>
      <c r="R21" s="5" t="str">
        <f ca="1">IFERROR(IF(ISBLANK('計算（宅配便）'!N21),"",'計算（宅配便）'!N21),"")</f>
        <v/>
      </c>
      <c r="S21" s="5" t="str">
        <f ca="1">IFERROR(IF(ISBLANK('計算（宅配便）'!P21),"",'計算（宅配便）'!P21),"")</f>
        <v/>
      </c>
      <c r="T21" s="133" t="e">
        <f t="shared" ca="1" si="5"/>
        <v>#VALUE!</v>
      </c>
      <c r="U21" s="5" t="e">
        <f t="shared" si="6"/>
        <v>#VALUE!</v>
      </c>
      <c r="V21" s="5" t="e">
        <f t="shared" ca="1" si="7"/>
        <v>#VALUE!</v>
      </c>
    </row>
    <row r="22" spans="1:22">
      <c r="A22" s="6">
        <v>19</v>
      </c>
      <c r="B22" s="130"/>
      <c r="C22" s="131" t="s">
        <v>531</v>
      </c>
      <c r="D22" s="131" t="s">
        <v>531</v>
      </c>
      <c r="E22" s="131"/>
      <c r="F22" s="131"/>
      <c r="G22" s="5" t="e">
        <f t="shared" si="0"/>
        <v>#VALUE!</v>
      </c>
      <c r="H22" s="132" t="e">
        <f t="shared" si="1"/>
        <v>#VALUE!</v>
      </c>
      <c r="I22" s="131"/>
      <c r="J22" s="131" t="s">
        <v>531</v>
      </c>
      <c r="K22" s="133" t="e">
        <f t="shared" si="2"/>
        <v>#VALUE!</v>
      </c>
      <c r="L22" s="131" t="s">
        <v>531</v>
      </c>
      <c r="M22" s="131" t="s">
        <v>531</v>
      </c>
      <c r="N22" s="133" t="e">
        <f t="shared" si="3"/>
        <v>#VALUE!</v>
      </c>
      <c r="O22" s="10" t="str">
        <f>宅配便入力!E22&amp;""</f>
        <v/>
      </c>
      <c r="P22" s="5">
        <f>IF(ISBLANK(宅配便仮計算!I22),"",宅配便仮計算!I22)</f>
        <v>0</v>
      </c>
      <c r="Q22" s="133" t="e">
        <f t="shared" si="4"/>
        <v>#VALUE!</v>
      </c>
      <c r="R22" s="5" t="str">
        <f ca="1">IFERROR(IF(ISBLANK('計算（宅配便）'!N22),"",'計算（宅配便）'!N22),"")</f>
        <v/>
      </c>
      <c r="S22" s="5" t="str">
        <f ca="1">IFERROR(IF(ISBLANK('計算（宅配便）'!P22),"",'計算（宅配便）'!P22),"")</f>
        <v/>
      </c>
      <c r="T22" s="133" t="e">
        <f t="shared" ca="1" si="5"/>
        <v>#VALUE!</v>
      </c>
      <c r="U22" s="5" t="e">
        <f t="shared" si="6"/>
        <v>#VALUE!</v>
      </c>
      <c r="V22" s="5" t="e">
        <f t="shared" ca="1" si="7"/>
        <v>#VALUE!</v>
      </c>
    </row>
    <row r="23" spans="1:22">
      <c r="A23" s="6">
        <v>20</v>
      </c>
      <c r="B23" s="130"/>
      <c r="C23" s="131" t="s">
        <v>531</v>
      </c>
      <c r="D23" s="131" t="s">
        <v>531</v>
      </c>
      <c r="E23" s="131"/>
      <c r="F23" s="131"/>
      <c r="G23" s="5" t="e">
        <f t="shared" si="0"/>
        <v>#VALUE!</v>
      </c>
      <c r="H23" s="132" t="e">
        <f t="shared" si="1"/>
        <v>#VALUE!</v>
      </c>
      <c r="I23" s="131"/>
      <c r="J23" s="131" t="s">
        <v>531</v>
      </c>
      <c r="K23" s="133" t="e">
        <f t="shared" si="2"/>
        <v>#VALUE!</v>
      </c>
      <c r="L23" s="131" t="s">
        <v>531</v>
      </c>
      <c r="M23" s="131" t="s">
        <v>531</v>
      </c>
      <c r="N23" s="133" t="e">
        <f t="shared" si="3"/>
        <v>#VALUE!</v>
      </c>
      <c r="O23" s="10" t="str">
        <f>宅配便入力!E23&amp;""</f>
        <v/>
      </c>
      <c r="P23" s="5">
        <f>IF(ISBLANK(宅配便仮計算!I23),"",宅配便仮計算!I23)</f>
        <v>0</v>
      </c>
      <c r="Q23" s="133" t="e">
        <f t="shared" si="4"/>
        <v>#VALUE!</v>
      </c>
      <c r="R23" s="5" t="str">
        <f ca="1">IFERROR(IF(ISBLANK('計算（宅配便）'!N23),"",'計算（宅配便）'!N23),"")</f>
        <v/>
      </c>
      <c r="S23" s="5" t="str">
        <f ca="1">IFERROR(IF(ISBLANK('計算（宅配便）'!P23),"",'計算（宅配便）'!P23),"")</f>
        <v/>
      </c>
      <c r="T23" s="133" t="e">
        <f t="shared" ca="1" si="5"/>
        <v>#VALUE!</v>
      </c>
      <c r="U23" s="5" t="e">
        <f t="shared" si="6"/>
        <v>#VALUE!</v>
      </c>
      <c r="V23" s="5" t="e">
        <f t="shared" ca="1" si="7"/>
        <v>#VALUE!</v>
      </c>
    </row>
    <row r="24" spans="1:22">
      <c r="A24" s="6">
        <v>21</v>
      </c>
      <c r="B24" s="130"/>
      <c r="C24" s="131" t="s">
        <v>531</v>
      </c>
      <c r="D24" s="131" t="s">
        <v>531</v>
      </c>
      <c r="E24" s="131"/>
      <c r="F24" s="131"/>
      <c r="G24" s="5" t="e">
        <f t="shared" si="0"/>
        <v>#VALUE!</v>
      </c>
      <c r="H24" s="132" t="e">
        <f t="shared" si="1"/>
        <v>#VALUE!</v>
      </c>
      <c r="I24" s="131"/>
      <c r="J24" s="131" t="s">
        <v>531</v>
      </c>
      <c r="K24" s="133" t="e">
        <f t="shared" si="2"/>
        <v>#VALUE!</v>
      </c>
      <c r="L24" s="131" t="s">
        <v>531</v>
      </c>
      <c r="M24" s="131" t="s">
        <v>531</v>
      </c>
      <c r="N24" s="133" t="e">
        <f t="shared" si="3"/>
        <v>#VALUE!</v>
      </c>
      <c r="O24" s="10" t="str">
        <f>宅配便入力!E24&amp;""</f>
        <v/>
      </c>
      <c r="P24" s="5">
        <f>IF(ISBLANK(宅配便仮計算!I24),"",宅配便仮計算!I24)</f>
        <v>0</v>
      </c>
      <c r="Q24" s="133" t="e">
        <f t="shared" si="4"/>
        <v>#VALUE!</v>
      </c>
      <c r="R24" s="5" t="str">
        <f ca="1">IFERROR(IF(ISBLANK('計算（宅配便）'!N24),"",'計算（宅配便）'!N24),"")</f>
        <v/>
      </c>
      <c r="S24" s="5" t="str">
        <f ca="1">IFERROR(IF(ISBLANK('計算（宅配便）'!P24),"",'計算（宅配便）'!P24),"")</f>
        <v/>
      </c>
      <c r="T24" s="133" t="e">
        <f t="shared" ca="1" si="5"/>
        <v>#VALUE!</v>
      </c>
      <c r="U24" s="5" t="e">
        <f t="shared" si="6"/>
        <v>#VALUE!</v>
      </c>
      <c r="V24" s="5" t="e">
        <f t="shared" ca="1" si="7"/>
        <v>#VALUE!</v>
      </c>
    </row>
    <row r="25" spans="1:22">
      <c r="A25" s="6">
        <v>22</v>
      </c>
      <c r="B25" s="130"/>
      <c r="C25" s="131" t="s">
        <v>531</v>
      </c>
      <c r="D25" s="131" t="s">
        <v>531</v>
      </c>
      <c r="E25" s="131"/>
      <c r="F25" s="131"/>
      <c r="G25" s="5" t="e">
        <f t="shared" si="0"/>
        <v>#VALUE!</v>
      </c>
      <c r="H25" s="132" t="e">
        <f t="shared" si="1"/>
        <v>#VALUE!</v>
      </c>
      <c r="I25" s="131"/>
      <c r="J25" s="131" t="s">
        <v>531</v>
      </c>
      <c r="K25" s="133" t="e">
        <f t="shared" si="2"/>
        <v>#VALUE!</v>
      </c>
      <c r="L25" s="131" t="s">
        <v>531</v>
      </c>
      <c r="M25" s="131" t="s">
        <v>531</v>
      </c>
      <c r="N25" s="133" t="e">
        <f t="shared" si="3"/>
        <v>#VALUE!</v>
      </c>
      <c r="O25" s="10" t="str">
        <f>宅配便入力!E25&amp;""</f>
        <v/>
      </c>
      <c r="P25" s="5">
        <f>IF(ISBLANK(宅配便仮計算!I25),"",宅配便仮計算!I25)</f>
        <v>0</v>
      </c>
      <c r="Q25" s="133" t="e">
        <f t="shared" si="4"/>
        <v>#VALUE!</v>
      </c>
      <c r="R25" s="5" t="str">
        <f ca="1">IFERROR(IF(ISBLANK('計算（宅配便）'!N25),"",'計算（宅配便）'!N25),"")</f>
        <v/>
      </c>
      <c r="S25" s="5" t="str">
        <f ca="1">IFERROR(IF(ISBLANK('計算（宅配便）'!P25),"",'計算（宅配便）'!P25),"")</f>
        <v/>
      </c>
      <c r="T25" s="133" t="e">
        <f t="shared" ca="1" si="5"/>
        <v>#VALUE!</v>
      </c>
      <c r="U25" s="5" t="e">
        <f t="shared" si="6"/>
        <v>#VALUE!</v>
      </c>
      <c r="V25" s="5" t="e">
        <f t="shared" ca="1" si="7"/>
        <v>#VALUE!</v>
      </c>
    </row>
    <row r="26" spans="1:22">
      <c r="A26" s="6">
        <v>23</v>
      </c>
      <c r="B26" s="130"/>
      <c r="C26" s="131" t="s">
        <v>531</v>
      </c>
      <c r="D26" s="131" t="s">
        <v>531</v>
      </c>
      <c r="E26" s="131"/>
      <c r="F26" s="131"/>
      <c r="G26" s="5" t="e">
        <f t="shared" si="0"/>
        <v>#VALUE!</v>
      </c>
      <c r="H26" s="132" t="e">
        <f t="shared" si="1"/>
        <v>#VALUE!</v>
      </c>
      <c r="I26" s="131"/>
      <c r="J26" s="131" t="s">
        <v>531</v>
      </c>
      <c r="K26" s="133" t="e">
        <f t="shared" si="2"/>
        <v>#VALUE!</v>
      </c>
      <c r="L26" s="131" t="s">
        <v>531</v>
      </c>
      <c r="M26" s="131" t="s">
        <v>531</v>
      </c>
      <c r="N26" s="133" t="e">
        <f t="shared" si="3"/>
        <v>#VALUE!</v>
      </c>
      <c r="O26" s="10" t="str">
        <f>宅配便入力!E26&amp;""</f>
        <v/>
      </c>
      <c r="P26" s="5">
        <f>IF(ISBLANK(宅配便仮計算!I26),"",宅配便仮計算!I26)</f>
        <v>0</v>
      </c>
      <c r="Q26" s="133" t="e">
        <f t="shared" si="4"/>
        <v>#VALUE!</v>
      </c>
      <c r="R26" s="5" t="str">
        <f ca="1">IFERROR(IF(ISBLANK('計算（宅配便）'!N26),"",'計算（宅配便）'!N26),"")</f>
        <v/>
      </c>
      <c r="S26" s="5" t="str">
        <f ca="1">IFERROR(IF(ISBLANK('計算（宅配便）'!P26),"",'計算（宅配便）'!P26),"")</f>
        <v/>
      </c>
      <c r="T26" s="133" t="e">
        <f t="shared" ca="1" si="5"/>
        <v>#VALUE!</v>
      </c>
      <c r="U26" s="5" t="e">
        <f t="shared" si="6"/>
        <v>#VALUE!</v>
      </c>
      <c r="V26" s="5" t="e">
        <f t="shared" ca="1" si="7"/>
        <v>#VALUE!</v>
      </c>
    </row>
    <row r="27" spans="1:22">
      <c r="A27" s="6">
        <v>24</v>
      </c>
      <c r="B27" s="130"/>
      <c r="C27" s="131" t="s">
        <v>531</v>
      </c>
      <c r="D27" s="131" t="s">
        <v>531</v>
      </c>
      <c r="E27" s="131"/>
      <c r="F27" s="131"/>
      <c r="G27" s="5" t="e">
        <f t="shared" si="0"/>
        <v>#VALUE!</v>
      </c>
      <c r="H27" s="132" t="e">
        <f t="shared" si="1"/>
        <v>#VALUE!</v>
      </c>
      <c r="I27" s="131"/>
      <c r="J27" s="131" t="s">
        <v>531</v>
      </c>
      <c r="K27" s="133" t="e">
        <f t="shared" si="2"/>
        <v>#VALUE!</v>
      </c>
      <c r="L27" s="131" t="s">
        <v>531</v>
      </c>
      <c r="M27" s="131" t="s">
        <v>531</v>
      </c>
      <c r="N27" s="133" t="e">
        <f t="shared" si="3"/>
        <v>#VALUE!</v>
      </c>
      <c r="O27" s="10" t="str">
        <f>宅配便入力!E27&amp;""</f>
        <v/>
      </c>
      <c r="P27" s="5">
        <f>IF(ISBLANK(宅配便仮計算!I27),"",宅配便仮計算!I27)</f>
        <v>0</v>
      </c>
      <c r="Q27" s="133" t="e">
        <f t="shared" si="4"/>
        <v>#VALUE!</v>
      </c>
      <c r="R27" s="5" t="str">
        <f ca="1">IFERROR(IF(ISBLANK('計算（宅配便）'!N27),"",'計算（宅配便）'!N27),"")</f>
        <v/>
      </c>
      <c r="S27" s="5" t="str">
        <f ca="1">IFERROR(IF(ISBLANK('計算（宅配便）'!P27),"",'計算（宅配便）'!P27),"")</f>
        <v/>
      </c>
      <c r="T27" s="133" t="e">
        <f t="shared" ca="1" si="5"/>
        <v>#VALUE!</v>
      </c>
      <c r="U27" s="5" t="e">
        <f t="shared" si="6"/>
        <v>#VALUE!</v>
      </c>
      <c r="V27" s="5" t="e">
        <f t="shared" ca="1" si="7"/>
        <v>#VALUE!</v>
      </c>
    </row>
    <row r="28" spans="1:22">
      <c r="A28" s="6">
        <v>25</v>
      </c>
      <c r="B28" s="130"/>
      <c r="C28" s="131" t="s">
        <v>531</v>
      </c>
      <c r="D28" s="131" t="s">
        <v>531</v>
      </c>
      <c r="E28" s="131"/>
      <c r="F28" s="131"/>
      <c r="G28" s="5" t="e">
        <f t="shared" si="0"/>
        <v>#VALUE!</v>
      </c>
      <c r="H28" s="132" t="e">
        <f t="shared" si="1"/>
        <v>#VALUE!</v>
      </c>
      <c r="I28" s="131"/>
      <c r="J28" s="131" t="s">
        <v>531</v>
      </c>
      <c r="K28" s="133" t="e">
        <f t="shared" si="2"/>
        <v>#VALUE!</v>
      </c>
      <c r="L28" s="131" t="s">
        <v>531</v>
      </c>
      <c r="M28" s="131" t="s">
        <v>531</v>
      </c>
      <c r="N28" s="133" t="e">
        <f t="shared" si="3"/>
        <v>#VALUE!</v>
      </c>
      <c r="O28" s="10" t="str">
        <f>宅配便入力!E28&amp;""</f>
        <v/>
      </c>
      <c r="P28" s="5">
        <f>IF(ISBLANK(宅配便仮計算!I28),"",宅配便仮計算!I28)</f>
        <v>0</v>
      </c>
      <c r="Q28" s="133" t="e">
        <f t="shared" si="4"/>
        <v>#VALUE!</v>
      </c>
      <c r="R28" s="5" t="str">
        <f ca="1">IFERROR(IF(ISBLANK('計算（宅配便）'!N28),"",'計算（宅配便）'!N28),"")</f>
        <v/>
      </c>
      <c r="S28" s="5" t="str">
        <f ca="1">IFERROR(IF(ISBLANK('計算（宅配便）'!P28),"",'計算（宅配便）'!P28),"")</f>
        <v/>
      </c>
      <c r="T28" s="133" t="e">
        <f t="shared" ca="1" si="5"/>
        <v>#VALUE!</v>
      </c>
      <c r="U28" s="5" t="e">
        <f t="shared" si="6"/>
        <v>#VALUE!</v>
      </c>
      <c r="V28" s="5" t="e">
        <f t="shared" ca="1" si="7"/>
        <v>#VALUE!</v>
      </c>
    </row>
    <row r="29" spans="1:22">
      <c r="A29" s="6">
        <v>26</v>
      </c>
      <c r="B29" s="130"/>
      <c r="C29" s="131" t="s">
        <v>531</v>
      </c>
      <c r="D29" s="131" t="s">
        <v>531</v>
      </c>
      <c r="E29" s="131"/>
      <c r="F29" s="131"/>
      <c r="G29" s="5" t="e">
        <f t="shared" si="0"/>
        <v>#VALUE!</v>
      </c>
      <c r="H29" s="132" t="e">
        <f t="shared" si="1"/>
        <v>#VALUE!</v>
      </c>
      <c r="I29" s="131"/>
      <c r="J29" s="131" t="s">
        <v>531</v>
      </c>
      <c r="K29" s="133" t="e">
        <f t="shared" si="2"/>
        <v>#VALUE!</v>
      </c>
      <c r="L29" s="131" t="s">
        <v>531</v>
      </c>
      <c r="M29" s="131" t="s">
        <v>531</v>
      </c>
      <c r="N29" s="133" t="e">
        <f t="shared" si="3"/>
        <v>#VALUE!</v>
      </c>
      <c r="O29" s="10" t="str">
        <f>宅配便入力!E29&amp;""</f>
        <v/>
      </c>
      <c r="P29" s="5">
        <f>IF(ISBLANK(宅配便仮計算!I29),"",宅配便仮計算!I29)</f>
        <v>0</v>
      </c>
      <c r="Q29" s="133" t="e">
        <f t="shared" si="4"/>
        <v>#VALUE!</v>
      </c>
      <c r="R29" s="5" t="str">
        <f ca="1">IFERROR(IF(ISBLANK('計算（宅配便）'!N29),"",'計算（宅配便）'!N29),"")</f>
        <v/>
      </c>
      <c r="S29" s="5" t="str">
        <f ca="1">IFERROR(IF(ISBLANK('計算（宅配便）'!P29),"",'計算（宅配便）'!P29),"")</f>
        <v/>
      </c>
      <c r="T29" s="133" t="e">
        <f t="shared" ca="1" si="5"/>
        <v>#VALUE!</v>
      </c>
      <c r="U29" s="5" t="e">
        <f t="shared" si="6"/>
        <v>#VALUE!</v>
      </c>
      <c r="V29" s="5" t="e">
        <f t="shared" ca="1" si="7"/>
        <v>#VALUE!</v>
      </c>
    </row>
    <row r="30" spans="1:22">
      <c r="A30" s="6">
        <v>27</v>
      </c>
      <c r="B30" s="130"/>
      <c r="C30" s="131" t="s">
        <v>531</v>
      </c>
      <c r="D30" s="131" t="s">
        <v>531</v>
      </c>
      <c r="E30" s="131"/>
      <c r="F30" s="131"/>
      <c r="G30" s="5" t="e">
        <f t="shared" si="0"/>
        <v>#VALUE!</v>
      </c>
      <c r="H30" s="132" t="e">
        <f t="shared" si="1"/>
        <v>#VALUE!</v>
      </c>
      <c r="I30" s="131"/>
      <c r="J30" s="131" t="s">
        <v>531</v>
      </c>
      <c r="K30" s="133" t="e">
        <f t="shared" si="2"/>
        <v>#VALUE!</v>
      </c>
      <c r="L30" s="131" t="s">
        <v>531</v>
      </c>
      <c r="M30" s="131" t="s">
        <v>531</v>
      </c>
      <c r="N30" s="133" t="e">
        <f t="shared" si="3"/>
        <v>#VALUE!</v>
      </c>
      <c r="O30" s="10" t="str">
        <f>宅配便入力!E30&amp;""</f>
        <v/>
      </c>
      <c r="P30" s="5">
        <f>IF(ISBLANK(宅配便仮計算!I30),"",宅配便仮計算!I30)</f>
        <v>0</v>
      </c>
      <c r="Q30" s="133" t="e">
        <f t="shared" si="4"/>
        <v>#VALUE!</v>
      </c>
      <c r="R30" s="5" t="str">
        <f ca="1">IFERROR(IF(ISBLANK('計算（宅配便）'!N30),"",'計算（宅配便）'!N30),"")</f>
        <v/>
      </c>
      <c r="S30" s="5" t="str">
        <f ca="1">IFERROR(IF(ISBLANK('計算（宅配便）'!P30),"",'計算（宅配便）'!P30),"")</f>
        <v/>
      </c>
      <c r="T30" s="133" t="e">
        <f t="shared" ca="1" si="5"/>
        <v>#VALUE!</v>
      </c>
      <c r="U30" s="5" t="e">
        <f t="shared" si="6"/>
        <v>#VALUE!</v>
      </c>
      <c r="V30" s="5" t="e">
        <f t="shared" ca="1" si="7"/>
        <v>#VALUE!</v>
      </c>
    </row>
    <row r="31" spans="1:22">
      <c r="A31" s="6">
        <v>28</v>
      </c>
      <c r="B31" s="130"/>
      <c r="C31" s="131" t="s">
        <v>531</v>
      </c>
      <c r="D31" s="131" t="s">
        <v>531</v>
      </c>
      <c r="E31" s="131"/>
      <c r="F31" s="131"/>
      <c r="G31" s="5" t="e">
        <f t="shared" si="0"/>
        <v>#VALUE!</v>
      </c>
      <c r="H31" s="132" t="e">
        <f t="shared" si="1"/>
        <v>#VALUE!</v>
      </c>
      <c r="I31" s="131"/>
      <c r="J31" s="131" t="s">
        <v>531</v>
      </c>
      <c r="K31" s="133" t="e">
        <f t="shared" si="2"/>
        <v>#VALUE!</v>
      </c>
      <c r="L31" s="131" t="s">
        <v>531</v>
      </c>
      <c r="M31" s="131" t="s">
        <v>531</v>
      </c>
      <c r="N31" s="133" t="e">
        <f t="shared" si="3"/>
        <v>#VALUE!</v>
      </c>
      <c r="O31" s="10" t="str">
        <f>宅配便入力!E31&amp;""</f>
        <v/>
      </c>
      <c r="P31" s="5">
        <f>IF(ISBLANK(宅配便仮計算!I31),"",宅配便仮計算!I31)</f>
        <v>0</v>
      </c>
      <c r="Q31" s="133" t="e">
        <f t="shared" si="4"/>
        <v>#VALUE!</v>
      </c>
      <c r="R31" s="5" t="str">
        <f ca="1">IFERROR(IF(ISBLANK('計算（宅配便）'!N31),"",'計算（宅配便）'!N31),"")</f>
        <v/>
      </c>
      <c r="S31" s="5" t="str">
        <f ca="1">IFERROR(IF(ISBLANK('計算（宅配便）'!P31),"",'計算（宅配便）'!P31),"")</f>
        <v/>
      </c>
      <c r="T31" s="133" t="e">
        <f t="shared" ca="1" si="5"/>
        <v>#VALUE!</v>
      </c>
      <c r="U31" s="5" t="e">
        <f t="shared" si="6"/>
        <v>#VALUE!</v>
      </c>
      <c r="V31" s="5" t="e">
        <f t="shared" ca="1" si="7"/>
        <v>#VALUE!</v>
      </c>
    </row>
    <row r="32" spans="1:22">
      <c r="A32" s="6">
        <v>29</v>
      </c>
      <c r="B32" s="130"/>
      <c r="C32" s="131" t="s">
        <v>531</v>
      </c>
      <c r="D32" s="131" t="s">
        <v>531</v>
      </c>
      <c r="E32" s="131"/>
      <c r="F32" s="131"/>
      <c r="G32" s="5" t="e">
        <f t="shared" si="0"/>
        <v>#VALUE!</v>
      </c>
      <c r="H32" s="132" t="e">
        <f t="shared" si="1"/>
        <v>#VALUE!</v>
      </c>
      <c r="I32" s="131"/>
      <c r="J32" s="131" t="s">
        <v>531</v>
      </c>
      <c r="K32" s="133" t="e">
        <f t="shared" si="2"/>
        <v>#VALUE!</v>
      </c>
      <c r="L32" s="131" t="s">
        <v>531</v>
      </c>
      <c r="M32" s="131" t="s">
        <v>531</v>
      </c>
      <c r="N32" s="133" t="e">
        <f t="shared" si="3"/>
        <v>#VALUE!</v>
      </c>
      <c r="O32" s="10" t="str">
        <f>宅配便入力!E32&amp;""</f>
        <v/>
      </c>
      <c r="P32" s="5">
        <f>IF(ISBLANK(宅配便仮計算!I32),"",宅配便仮計算!I32)</f>
        <v>0</v>
      </c>
      <c r="Q32" s="133" t="e">
        <f t="shared" si="4"/>
        <v>#VALUE!</v>
      </c>
      <c r="R32" s="5" t="str">
        <f ca="1">IFERROR(IF(ISBLANK('計算（宅配便）'!N32),"",'計算（宅配便）'!N32),"")</f>
        <v/>
      </c>
      <c r="S32" s="5" t="str">
        <f ca="1">IFERROR(IF(ISBLANK('計算（宅配便）'!P32),"",'計算（宅配便）'!P32),"")</f>
        <v/>
      </c>
      <c r="T32" s="133" t="e">
        <f t="shared" ca="1" si="5"/>
        <v>#VALUE!</v>
      </c>
      <c r="U32" s="5" t="e">
        <f t="shared" si="6"/>
        <v>#VALUE!</v>
      </c>
      <c r="V32" s="5" t="e">
        <f t="shared" ca="1" si="7"/>
        <v>#VALUE!</v>
      </c>
    </row>
    <row r="33" spans="1:22">
      <c r="A33" s="6">
        <v>30</v>
      </c>
      <c r="B33" s="130"/>
      <c r="C33" s="131" t="s">
        <v>531</v>
      </c>
      <c r="D33" s="131" t="s">
        <v>531</v>
      </c>
      <c r="E33" s="131"/>
      <c r="F33" s="131"/>
      <c r="G33" s="5" t="e">
        <f t="shared" si="0"/>
        <v>#VALUE!</v>
      </c>
      <c r="H33" s="132" t="e">
        <f t="shared" si="1"/>
        <v>#VALUE!</v>
      </c>
      <c r="I33" s="131"/>
      <c r="J33" s="131" t="s">
        <v>531</v>
      </c>
      <c r="K33" s="133" t="e">
        <f t="shared" si="2"/>
        <v>#VALUE!</v>
      </c>
      <c r="L33" s="131" t="s">
        <v>531</v>
      </c>
      <c r="M33" s="131" t="s">
        <v>531</v>
      </c>
      <c r="N33" s="133" t="e">
        <f t="shared" si="3"/>
        <v>#VALUE!</v>
      </c>
      <c r="O33" s="10" t="str">
        <f>宅配便入力!E33&amp;""</f>
        <v/>
      </c>
      <c r="P33" s="5">
        <f>IF(ISBLANK(宅配便仮計算!I33),"",宅配便仮計算!I33)</f>
        <v>0</v>
      </c>
      <c r="Q33" s="133" t="e">
        <f t="shared" si="4"/>
        <v>#VALUE!</v>
      </c>
      <c r="R33" s="5" t="str">
        <f ca="1">IFERROR(IF(ISBLANK('計算（宅配便）'!N33),"",'計算（宅配便）'!N33),"")</f>
        <v/>
      </c>
      <c r="S33" s="5" t="str">
        <f ca="1">IFERROR(IF(ISBLANK('計算（宅配便）'!P33),"",'計算（宅配便）'!P33),"")</f>
        <v/>
      </c>
      <c r="T33" s="133" t="e">
        <f t="shared" ca="1" si="5"/>
        <v>#VALUE!</v>
      </c>
      <c r="U33" s="5" t="e">
        <f t="shared" si="6"/>
        <v>#VALUE!</v>
      </c>
      <c r="V33" s="5" t="e">
        <f t="shared" ca="1" si="7"/>
        <v>#VALUE!</v>
      </c>
    </row>
    <row r="34" spans="1:22">
      <c r="A34" s="6">
        <v>31</v>
      </c>
      <c r="B34" s="130"/>
      <c r="C34" s="131" t="s">
        <v>531</v>
      </c>
      <c r="D34" s="131" t="s">
        <v>531</v>
      </c>
      <c r="E34" s="131"/>
      <c r="F34" s="131"/>
      <c r="G34" s="5" t="e">
        <f t="shared" si="0"/>
        <v>#VALUE!</v>
      </c>
      <c r="H34" s="132" t="e">
        <f t="shared" si="1"/>
        <v>#VALUE!</v>
      </c>
      <c r="I34" s="131"/>
      <c r="J34" s="131" t="s">
        <v>531</v>
      </c>
      <c r="K34" s="133" t="e">
        <f t="shared" si="2"/>
        <v>#VALUE!</v>
      </c>
      <c r="L34" s="131" t="s">
        <v>531</v>
      </c>
      <c r="M34" s="131" t="s">
        <v>531</v>
      </c>
      <c r="N34" s="133" t="e">
        <f t="shared" si="3"/>
        <v>#VALUE!</v>
      </c>
      <c r="O34" s="10" t="str">
        <f>宅配便入力!E34&amp;""</f>
        <v/>
      </c>
      <c r="P34" s="5">
        <f>IF(ISBLANK(宅配便仮計算!I34),"",宅配便仮計算!I34)</f>
        <v>0</v>
      </c>
      <c r="Q34" s="133" t="e">
        <f t="shared" si="4"/>
        <v>#VALUE!</v>
      </c>
      <c r="R34" s="5" t="str">
        <f ca="1">IFERROR(IF(ISBLANK('計算（宅配便）'!N34),"",'計算（宅配便）'!N34),"")</f>
        <v/>
      </c>
      <c r="S34" s="5" t="str">
        <f ca="1">IFERROR(IF(ISBLANK('計算（宅配便）'!P34),"",'計算（宅配便）'!P34),"")</f>
        <v/>
      </c>
      <c r="T34" s="133" t="e">
        <f t="shared" ca="1" si="5"/>
        <v>#VALUE!</v>
      </c>
      <c r="U34" s="5" t="e">
        <f t="shared" si="6"/>
        <v>#VALUE!</v>
      </c>
      <c r="V34" s="5" t="e">
        <f t="shared" ca="1" si="7"/>
        <v>#VALUE!</v>
      </c>
    </row>
    <row r="35" spans="1:22">
      <c r="A35" s="6">
        <v>32</v>
      </c>
      <c r="B35" s="130"/>
      <c r="C35" s="131" t="s">
        <v>531</v>
      </c>
      <c r="D35" s="131" t="s">
        <v>531</v>
      </c>
      <c r="E35" s="131"/>
      <c r="F35" s="131"/>
      <c r="G35" s="5" t="e">
        <f t="shared" si="0"/>
        <v>#VALUE!</v>
      </c>
      <c r="H35" s="132" t="e">
        <f t="shared" si="1"/>
        <v>#VALUE!</v>
      </c>
      <c r="I35" s="131"/>
      <c r="J35" s="131" t="s">
        <v>531</v>
      </c>
      <c r="K35" s="133" t="e">
        <f t="shared" si="2"/>
        <v>#VALUE!</v>
      </c>
      <c r="L35" s="131" t="s">
        <v>531</v>
      </c>
      <c r="M35" s="131" t="s">
        <v>531</v>
      </c>
      <c r="N35" s="133" t="e">
        <f t="shared" si="3"/>
        <v>#VALUE!</v>
      </c>
      <c r="O35" s="10" t="str">
        <f>宅配便入力!E35&amp;""</f>
        <v/>
      </c>
      <c r="P35" s="5">
        <f>IF(ISBLANK(宅配便仮計算!I35),"",宅配便仮計算!I35)</f>
        <v>0</v>
      </c>
      <c r="Q35" s="133" t="e">
        <f t="shared" si="4"/>
        <v>#VALUE!</v>
      </c>
      <c r="R35" s="5" t="str">
        <f ca="1">IFERROR(IF(ISBLANK('計算（宅配便）'!N35),"",'計算（宅配便）'!N35),"")</f>
        <v/>
      </c>
      <c r="S35" s="5" t="str">
        <f ca="1">IFERROR(IF(ISBLANK('計算（宅配便）'!P35),"",'計算（宅配便）'!P35),"")</f>
        <v/>
      </c>
      <c r="T35" s="133" t="e">
        <f t="shared" ca="1" si="5"/>
        <v>#VALUE!</v>
      </c>
      <c r="U35" s="5" t="e">
        <f t="shared" si="6"/>
        <v>#VALUE!</v>
      </c>
      <c r="V35" s="5" t="e">
        <f t="shared" ca="1" si="7"/>
        <v>#VALUE!</v>
      </c>
    </row>
    <row r="36" spans="1:22">
      <c r="A36" s="6">
        <v>33</v>
      </c>
      <c r="B36" s="130"/>
      <c r="C36" s="131" t="s">
        <v>531</v>
      </c>
      <c r="D36" s="131" t="s">
        <v>531</v>
      </c>
      <c r="E36" s="131"/>
      <c r="F36" s="131"/>
      <c r="G36" s="5" t="e">
        <f t="shared" si="0"/>
        <v>#VALUE!</v>
      </c>
      <c r="H36" s="132" t="e">
        <f t="shared" si="1"/>
        <v>#VALUE!</v>
      </c>
      <c r="I36" s="131"/>
      <c r="J36" s="131" t="s">
        <v>531</v>
      </c>
      <c r="K36" s="133" t="e">
        <f t="shared" si="2"/>
        <v>#VALUE!</v>
      </c>
      <c r="L36" s="131" t="s">
        <v>531</v>
      </c>
      <c r="M36" s="131" t="s">
        <v>531</v>
      </c>
      <c r="N36" s="133" t="e">
        <f t="shared" si="3"/>
        <v>#VALUE!</v>
      </c>
      <c r="O36" s="10" t="str">
        <f>宅配便入力!E36&amp;""</f>
        <v/>
      </c>
      <c r="P36" s="5">
        <f>IF(ISBLANK(宅配便仮計算!I36),"",宅配便仮計算!I36)</f>
        <v>0</v>
      </c>
      <c r="Q36" s="133" t="e">
        <f t="shared" si="4"/>
        <v>#VALUE!</v>
      </c>
      <c r="R36" s="5" t="str">
        <f ca="1">IFERROR(IF(ISBLANK('計算（宅配便）'!N36),"",'計算（宅配便）'!N36),"")</f>
        <v/>
      </c>
      <c r="S36" s="5" t="str">
        <f ca="1">IFERROR(IF(ISBLANK('計算（宅配便）'!P36),"",'計算（宅配便）'!P36),"")</f>
        <v/>
      </c>
      <c r="T36" s="133" t="e">
        <f t="shared" ca="1" si="5"/>
        <v>#VALUE!</v>
      </c>
      <c r="U36" s="5" t="e">
        <f t="shared" si="6"/>
        <v>#VALUE!</v>
      </c>
      <c r="V36" s="5" t="e">
        <f t="shared" ca="1" si="7"/>
        <v>#VALUE!</v>
      </c>
    </row>
    <row r="37" spans="1:22">
      <c r="A37" s="6">
        <v>34</v>
      </c>
      <c r="B37" s="130"/>
      <c r="C37" s="131" t="s">
        <v>531</v>
      </c>
      <c r="D37" s="131" t="s">
        <v>531</v>
      </c>
      <c r="E37" s="131"/>
      <c r="F37" s="131"/>
      <c r="G37" s="5" t="e">
        <f t="shared" si="0"/>
        <v>#VALUE!</v>
      </c>
      <c r="H37" s="132" t="e">
        <f t="shared" si="1"/>
        <v>#VALUE!</v>
      </c>
      <c r="I37" s="131"/>
      <c r="J37" s="131" t="s">
        <v>531</v>
      </c>
      <c r="K37" s="133" t="e">
        <f t="shared" si="2"/>
        <v>#VALUE!</v>
      </c>
      <c r="L37" s="131" t="s">
        <v>531</v>
      </c>
      <c r="M37" s="131" t="s">
        <v>531</v>
      </c>
      <c r="N37" s="133" t="e">
        <f t="shared" si="3"/>
        <v>#VALUE!</v>
      </c>
      <c r="O37" s="10" t="str">
        <f>宅配便入力!E37&amp;""</f>
        <v/>
      </c>
      <c r="P37" s="5">
        <f>IF(ISBLANK(宅配便仮計算!I37),"",宅配便仮計算!I37)</f>
        <v>0</v>
      </c>
      <c r="Q37" s="133" t="e">
        <f t="shared" si="4"/>
        <v>#VALUE!</v>
      </c>
      <c r="R37" s="5" t="str">
        <f ca="1">IFERROR(IF(ISBLANK('計算（宅配便）'!N37),"",'計算（宅配便）'!N37),"")</f>
        <v/>
      </c>
      <c r="S37" s="5" t="str">
        <f ca="1">IFERROR(IF(ISBLANK('計算（宅配便）'!P37),"",'計算（宅配便）'!P37),"")</f>
        <v/>
      </c>
      <c r="T37" s="133" t="e">
        <f t="shared" ca="1" si="5"/>
        <v>#VALUE!</v>
      </c>
      <c r="U37" s="5" t="e">
        <f t="shared" si="6"/>
        <v>#VALUE!</v>
      </c>
      <c r="V37" s="5" t="e">
        <f t="shared" ca="1" si="7"/>
        <v>#VALUE!</v>
      </c>
    </row>
    <row r="38" spans="1:22">
      <c r="A38" s="6">
        <v>35</v>
      </c>
      <c r="B38" s="130"/>
      <c r="C38" s="131" t="s">
        <v>531</v>
      </c>
      <c r="D38" s="131" t="s">
        <v>531</v>
      </c>
      <c r="E38" s="131"/>
      <c r="F38" s="131"/>
      <c r="G38" s="5" t="e">
        <f t="shared" si="0"/>
        <v>#VALUE!</v>
      </c>
      <c r="H38" s="132" t="e">
        <f t="shared" si="1"/>
        <v>#VALUE!</v>
      </c>
      <c r="I38" s="131"/>
      <c r="J38" s="131" t="s">
        <v>531</v>
      </c>
      <c r="K38" s="133" t="e">
        <f t="shared" si="2"/>
        <v>#VALUE!</v>
      </c>
      <c r="L38" s="131" t="s">
        <v>531</v>
      </c>
      <c r="M38" s="131" t="s">
        <v>531</v>
      </c>
      <c r="N38" s="133" t="e">
        <f t="shared" si="3"/>
        <v>#VALUE!</v>
      </c>
      <c r="O38" s="10" t="str">
        <f>宅配便入力!E38&amp;""</f>
        <v/>
      </c>
      <c r="P38" s="5">
        <f>IF(ISBLANK(宅配便仮計算!I38),"",宅配便仮計算!I38)</f>
        <v>0</v>
      </c>
      <c r="Q38" s="133" t="e">
        <f t="shared" si="4"/>
        <v>#VALUE!</v>
      </c>
      <c r="R38" s="5" t="str">
        <f ca="1">IFERROR(IF(ISBLANK('計算（宅配便）'!N38),"",'計算（宅配便）'!N38),"")</f>
        <v/>
      </c>
      <c r="S38" s="5" t="str">
        <f ca="1">IFERROR(IF(ISBLANK('計算（宅配便）'!P38),"",'計算（宅配便）'!P38),"")</f>
        <v/>
      </c>
      <c r="T38" s="133" t="e">
        <f t="shared" ca="1" si="5"/>
        <v>#VALUE!</v>
      </c>
      <c r="U38" s="5" t="e">
        <f t="shared" si="6"/>
        <v>#VALUE!</v>
      </c>
      <c r="V38" s="5" t="e">
        <f t="shared" ca="1" si="7"/>
        <v>#VALUE!</v>
      </c>
    </row>
    <row r="39" spans="1:22">
      <c r="A39" s="6">
        <v>36</v>
      </c>
      <c r="B39" s="130"/>
      <c r="C39" s="131" t="s">
        <v>531</v>
      </c>
      <c r="D39" s="131" t="s">
        <v>531</v>
      </c>
      <c r="E39" s="131"/>
      <c r="F39" s="131"/>
      <c r="G39" s="5" t="e">
        <f t="shared" si="0"/>
        <v>#VALUE!</v>
      </c>
      <c r="H39" s="132" t="e">
        <f t="shared" si="1"/>
        <v>#VALUE!</v>
      </c>
      <c r="I39" s="131"/>
      <c r="J39" s="131" t="s">
        <v>531</v>
      </c>
      <c r="K39" s="133" t="e">
        <f t="shared" si="2"/>
        <v>#VALUE!</v>
      </c>
      <c r="L39" s="131" t="s">
        <v>531</v>
      </c>
      <c r="M39" s="131" t="s">
        <v>531</v>
      </c>
      <c r="N39" s="133" t="e">
        <f t="shared" si="3"/>
        <v>#VALUE!</v>
      </c>
      <c r="O39" s="10" t="str">
        <f>宅配便入力!E39&amp;""</f>
        <v/>
      </c>
      <c r="P39" s="5">
        <f>IF(ISBLANK(宅配便仮計算!I39),"",宅配便仮計算!I39)</f>
        <v>0</v>
      </c>
      <c r="Q39" s="133" t="e">
        <f t="shared" si="4"/>
        <v>#VALUE!</v>
      </c>
      <c r="R39" s="5" t="str">
        <f ca="1">IFERROR(IF(ISBLANK('計算（宅配便）'!N39),"",'計算（宅配便）'!N39),"")</f>
        <v/>
      </c>
      <c r="S39" s="5" t="str">
        <f ca="1">IFERROR(IF(ISBLANK('計算（宅配便）'!P39),"",'計算（宅配便）'!P39),"")</f>
        <v/>
      </c>
      <c r="T39" s="133" t="e">
        <f t="shared" ca="1" si="5"/>
        <v>#VALUE!</v>
      </c>
      <c r="U39" s="5" t="e">
        <f t="shared" si="6"/>
        <v>#VALUE!</v>
      </c>
      <c r="V39" s="5" t="e">
        <f t="shared" ca="1" si="7"/>
        <v>#VALUE!</v>
      </c>
    </row>
    <row r="40" spans="1:22">
      <c r="A40" s="6">
        <v>37</v>
      </c>
      <c r="B40" s="130"/>
      <c r="C40" s="131" t="s">
        <v>531</v>
      </c>
      <c r="D40" s="131" t="s">
        <v>531</v>
      </c>
      <c r="E40" s="131"/>
      <c r="F40" s="131"/>
      <c r="G40" s="5" t="e">
        <f t="shared" si="0"/>
        <v>#VALUE!</v>
      </c>
      <c r="H40" s="132" t="e">
        <f t="shared" si="1"/>
        <v>#VALUE!</v>
      </c>
      <c r="I40" s="131"/>
      <c r="J40" s="131" t="s">
        <v>531</v>
      </c>
      <c r="K40" s="133" t="e">
        <f t="shared" si="2"/>
        <v>#VALUE!</v>
      </c>
      <c r="L40" s="131" t="s">
        <v>531</v>
      </c>
      <c r="M40" s="131" t="s">
        <v>531</v>
      </c>
      <c r="N40" s="133" t="e">
        <f t="shared" si="3"/>
        <v>#VALUE!</v>
      </c>
      <c r="O40" s="10" t="str">
        <f>宅配便入力!E40&amp;""</f>
        <v/>
      </c>
      <c r="P40" s="5">
        <f>IF(ISBLANK(宅配便仮計算!I40),"",宅配便仮計算!I40)</f>
        <v>0</v>
      </c>
      <c r="Q40" s="133" t="e">
        <f t="shared" si="4"/>
        <v>#VALUE!</v>
      </c>
      <c r="R40" s="5" t="str">
        <f ca="1">IFERROR(IF(ISBLANK('計算（宅配便）'!N40),"",'計算（宅配便）'!N40),"")</f>
        <v/>
      </c>
      <c r="S40" s="5" t="str">
        <f ca="1">IFERROR(IF(ISBLANK('計算（宅配便）'!P40),"",'計算（宅配便）'!P40),"")</f>
        <v/>
      </c>
      <c r="T40" s="133" t="e">
        <f t="shared" ca="1" si="5"/>
        <v>#VALUE!</v>
      </c>
      <c r="U40" s="5" t="e">
        <f t="shared" si="6"/>
        <v>#VALUE!</v>
      </c>
      <c r="V40" s="5" t="e">
        <f t="shared" ca="1" si="7"/>
        <v>#VALUE!</v>
      </c>
    </row>
    <row r="41" spans="1:22">
      <c r="A41" s="6">
        <v>38</v>
      </c>
      <c r="B41" s="130"/>
      <c r="C41" s="131" t="s">
        <v>531</v>
      </c>
      <c r="D41" s="131" t="s">
        <v>531</v>
      </c>
      <c r="E41" s="131"/>
      <c r="F41" s="131"/>
      <c r="G41" s="5" t="e">
        <f t="shared" si="0"/>
        <v>#VALUE!</v>
      </c>
      <c r="H41" s="132" t="e">
        <f t="shared" si="1"/>
        <v>#VALUE!</v>
      </c>
      <c r="I41" s="131"/>
      <c r="J41" s="131" t="s">
        <v>531</v>
      </c>
      <c r="K41" s="133" t="e">
        <f t="shared" si="2"/>
        <v>#VALUE!</v>
      </c>
      <c r="L41" s="131" t="s">
        <v>531</v>
      </c>
      <c r="M41" s="131" t="s">
        <v>531</v>
      </c>
      <c r="N41" s="133" t="e">
        <f t="shared" si="3"/>
        <v>#VALUE!</v>
      </c>
      <c r="O41" s="10" t="str">
        <f>宅配便入力!E41&amp;""</f>
        <v/>
      </c>
      <c r="P41" s="5">
        <f>IF(ISBLANK(宅配便仮計算!I41),"",宅配便仮計算!I41)</f>
        <v>0</v>
      </c>
      <c r="Q41" s="133" t="e">
        <f t="shared" si="4"/>
        <v>#VALUE!</v>
      </c>
      <c r="R41" s="5" t="str">
        <f ca="1">IFERROR(IF(ISBLANK('計算（宅配便）'!N41),"",'計算（宅配便）'!N41),"")</f>
        <v/>
      </c>
      <c r="S41" s="5" t="str">
        <f ca="1">IFERROR(IF(ISBLANK('計算（宅配便）'!P41),"",'計算（宅配便）'!P41),"")</f>
        <v/>
      </c>
      <c r="T41" s="133" t="e">
        <f t="shared" ca="1" si="5"/>
        <v>#VALUE!</v>
      </c>
      <c r="U41" s="5" t="e">
        <f t="shared" si="6"/>
        <v>#VALUE!</v>
      </c>
      <c r="V41" s="5" t="e">
        <f t="shared" ca="1" si="7"/>
        <v>#VALUE!</v>
      </c>
    </row>
    <row r="42" spans="1:22">
      <c r="A42" s="6">
        <v>39</v>
      </c>
      <c r="B42" s="130"/>
      <c r="C42" s="131" t="s">
        <v>531</v>
      </c>
      <c r="D42" s="131" t="s">
        <v>531</v>
      </c>
      <c r="E42" s="131"/>
      <c r="F42" s="131"/>
      <c r="G42" s="5" t="e">
        <f t="shared" si="0"/>
        <v>#VALUE!</v>
      </c>
      <c r="H42" s="132" t="e">
        <f t="shared" si="1"/>
        <v>#VALUE!</v>
      </c>
      <c r="I42" s="131"/>
      <c r="J42" s="131" t="s">
        <v>531</v>
      </c>
      <c r="K42" s="133" t="e">
        <f t="shared" si="2"/>
        <v>#VALUE!</v>
      </c>
      <c r="L42" s="131" t="s">
        <v>531</v>
      </c>
      <c r="M42" s="131" t="s">
        <v>531</v>
      </c>
      <c r="N42" s="133" t="e">
        <f t="shared" si="3"/>
        <v>#VALUE!</v>
      </c>
      <c r="O42" s="10" t="str">
        <f>宅配便入力!E42&amp;""</f>
        <v/>
      </c>
      <c r="P42" s="5">
        <f>IF(ISBLANK(宅配便仮計算!I42),"",宅配便仮計算!I42)</f>
        <v>0</v>
      </c>
      <c r="Q42" s="133" t="e">
        <f t="shared" si="4"/>
        <v>#VALUE!</v>
      </c>
      <c r="R42" s="5" t="str">
        <f ca="1">IFERROR(IF(ISBLANK('計算（宅配便）'!N42),"",'計算（宅配便）'!N42),"")</f>
        <v/>
      </c>
      <c r="S42" s="5" t="str">
        <f ca="1">IFERROR(IF(ISBLANK('計算（宅配便）'!P42),"",'計算（宅配便）'!P42),"")</f>
        <v/>
      </c>
      <c r="T42" s="133" t="e">
        <f t="shared" ca="1" si="5"/>
        <v>#VALUE!</v>
      </c>
      <c r="U42" s="5" t="e">
        <f t="shared" si="6"/>
        <v>#VALUE!</v>
      </c>
      <c r="V42" s="5" t="e">
        <f t="shared" ca="1" si="7"/>
        <v>#VALUE!</v>
      </c>
    </row>
    <row r="43" spans="1:22">
      <c r="A43" s="6">
        <v>40</v>
      </c>
      <c r="B43" s="130"/>
      <c r="C43" s="131" t="s">
        <v>531</v>
      </c>
      <c r="D43" s="131" t="s">
        <v>531</v>
      </c>
      <c r="E43" s="131"/>
      <c r="F43" s="131"/>
      <c r="G43" s="5" t="e">
        <f t="shared" si="0"/>
        <v>#VALUE!</v>
      </c>
      <c r="H43" s="132" t="e">
        <f t="shared" si="1"/>
        <v>#VALUE!</v>
      </c>
      <c r="I43" s="131"/>
      <c r="J43" s="131" t="s">
        <v>531</v>
      </c>
      <c r="K43" s="133" t="e">
        <f t="shared" si="2"/>
        <v>#VALUE!</v>
      </c>
      <c r="L43" s="131" t="s">
        <v>531</v>
      </c>
      <c r="M43" s="131" t="s">
        <v>531</v>
      </c>
      <c r="N43" s="133" t="e">
        <f t="shared" si="3"/>
        <v>#VALUE!</v>
      </c>
      <c r="O43" s="10" t="str">
        <f>宅配便入力!E43&amp;""</f>
        <v/>
      </c>
      <c r="P43" s="5">
        <f>IF(ISBLANK(宅配便仮計算!I43),"",宅配便仮計算!I43)</f>
        <v>0</v>
      </c>
      <c r="Q43" s="133" t="e">
        <f t="shared" si="4"/>
        <v>#VALUE!</v>
      </c>
      <c r="R43" s="5" t="str">
        <f ca="1">IFERROR(IF(ISBLANK('計算（宅配便）'!N43),"",'計算（宅配便）'!N43),"")</f>
        <v/>
      </c>
      <c r="S43" s="5" t="str">
        <f ca="1">IFERROR(IF(ISBLANK('計算（宅配便）'!P43),"",'計算（宅配便）'!P43),"")</f>
        <v/>
      </c>
      <c r="T43" s="133" t="e">
        <f t="shared" ca="1" si="5"/>
        <v>#VALUE!</v>
      </c>
      <c r="U43" s="5" t="e">
        <f t="shared" si="6"/>
        <v>#VALUE!</v>
      </c>
      <c r="V43" s="5" t="e">
        <f t="shared" ca="1" si="7"/>
        <v>#VALUE!</v>
      </c>
    </row>
    <row r="44" spans="1:22">
      <c r="A44" s="6">
        <v>41</v>
      </c>
      <c r="B44" s="130"/>
      <c r="C44" s="131" t="s">
        <v>531</v>
      </c>
      <c r="D44" s="131" t="s">
        <v>531</v>
      </c>
      <c r="E44" s="131"/>
      <c r="F44" s="131"/>
      <c r="G44" s="5" t="e">
        <f t="shared" si="0"/>
        <v>#VALUE!</v>
      </c>
      <c r="H44" s="132" t="e">
        <f t="shared" si="1"/>
        <v>#VALUE!</v>
      </c>
      <c r="I44" s="131"/>
      <c r="J44" s="131" t="s">
        <v>531</v>
      </c>
      <c r="K44" s="133" t="e">
        <f t="shared" si="2"/>
        <v>#VALUE!</v>
      </c>
      <c r="L44" s="131" t="s">
        <v>531</v>
      </c>
      <c r="M44" s="131" t="s">
        <v>531</v>
      </c>
      <c r="N44" s="133" t="e">
        <f t="shared" si="3"/>
        <v>#VALUE!</v>
      </c>
      <c r="O44" s="10" t="str">
        <f>宅配便入力!E44&amp;""</f>
        <v/>
      </c>
      <c r="P44" s="5">
        <f>IF(ISBLANK(宅配便仮計算!I44),"",宅配便仮計算!I44)</f>
        <v>0</v>
      </c>
      <c r="Q44" s="133" t="e">
        <f t="shared" si="4"/>
        <v>#VALUE!</v>
      </c>
      <c r="R44" s="5" t="str">
        <f ca="1">IFERROR(IF(ISBLANK('計算（宅配便）'!N44),"",'計算（宅配便）'!N44),"")</f>
        <v/>
      </c>
      <c r="S44" s="5" t="str">
        <f ca="1">IFERROR(IF(ISBLANK('計算（宅配便）'!P44),"",'計算（宅配便）'!P44),"")</f>
        <v/>
      </c>
      <c r="T44" s="133" t="e">
        <f t="shared" ca="1" si="5"/>
        <v>#VALUE!</v>
      </c>
      <c r="U44" s="5" t="e">
        <f t="shared" si="6"/>
        <v>#VALUE!</v>
      </c>
      <c r="V44" s="5" t="e">
        <f t="shared" ca="1" si="7"/>
        <v>#VALUE!</v>
      </c>
    </row>
    <row r="45" spans="1:22">
      <c r="A45" s="6">
        <v>42</v>
      </c>
      <c r="B45" s="130"/>
      <c r="C45" s="131" t="s">
        <v>531</v>
      </c>
      <c r="D45" s="131" t="s">
        <v>531</v>
      </c>
      <c r="E45" s="131"/>
      <c r="F45" s="131"/>
      <c r="G45" s="5" t="e">
        <f t="shared" si="0"/>
        <v>#VALUE!</v>
      </c>
      <c r="H45" s="132" t="e">
        <f t="shared" si="1"/>
        <v>#VALUE!</v>
      </c>
      <c r="I45" s="131"/>
      <c r="J45" s="131" t="s">
        <v>531</v>
      </c>
      <c r="K45" s="133" t="e">
        <f t="shared" si="2"/>
        <v>#VALUE!</v>
      </c>
      <c r="L45" s="131" t="s">
        <v>531</v>
      </c>
      <c r="M45" s="131" t="s">
        <v>531</v>
      </c>
      <c r="N45" s="133" t="e">
        <f t="shared" si="3"/>
        <v>#VALUE!</v>
      </c>
      <c r="O45" s="10" t="str">
        <f>宅配便入力!E45&amp;""</f>
        <v/>
      </c>
      <c r="P45" s="5">
        <f>IF(ISBLANK(宅配便仮計算!I45),"",宅配便仮計算!I45)</f>
        <v>0</v>
      </c>
      <c r="Q45" s="133" t="e">
        <f t="shared" si="4"/>
        <v>#VALUE!</v>
      </c>
      <c r="R45" s="5" t="str">
        <f ca="1">IFERROR(IF(ISBLANK('計算（宅配便）'!N45),"",'計算（宅配便）'!N45),"")</f>
        <v/>
      </c>
      <c r="S45" s="5" t="str">
        <f ca="1">IFERROR(IF(ISBLANK('計算（宅配便）'!P45),"",'計算（宅配便）'!P45),"")</f>
        <v/>
      </c>
      <c r="T45" s="133" t="e">
        <f t="shared" ca="1" si="5"/>
        <v>#VALUE!</v>
      </c>
      <c r="U45" s="5" t="e">
        <f t="shared" si="6"/>
        <v>#VALUE!</v>
      </c>
      <c r="V45" s="5" t="e">
        <f t="shared" ca="1" si="7"/>
        <v>#VALUE!</v>
      </c>
    </row>
    <row r="46" spans="1:22">
      <c r="A46" s="6">
        <v>43</v>
      </c>
      <c r="B46" s="130"/>
      <c r="C46" s="131" t="s">
        <v>531</v>
      </c>
      <c r="D46" s="131" t="s">
        <v>531</v>
      </c>
      <c r="E46" s="131"/>
      <c r="F46" s="131"/>
      <c r="G46" s="5" t="e">
        <f t="shared" si="0"/>
        <v>#VALUE!</v>
      </c>
      <c r="H46" s="132" t="e">
        <f t="shared" si="1"/>
        <v>#VALUE!</v>
      </c>
      <c r="I46" s="131"/>
      <c r="J46" s="131" t="s">
        <v>531</v>
      </c>
      <c r="K46" s="133" t="e">
        <f t="shared" si="2"/>
        <v>#VALUE!</v>
      </c>
      <c r="L46" s="131" t="s">
        <v>531</v>
      </c>
      <c r="M46" s="131" t="s">
        <v>531</v>
      </c>
      <c r="N46" s="133" t="e">
        <f t="shared" si="3"/>
        <v>#VALUE!</v>
      </c>
      <c r="O46" s="10" t="str">
        <f>宅配便入力!E46&amp;""</f>
        <v/>
      </c>
      <c r="P46" s="5">
        <f>IF(ISBLANK(宅配便仮計算!I46),"",宅配便仮計算!I46)</f>
        <v>0</v>
      </c>
      <c r="Q46" s="133" t="e">
        <f t="shared" si="4"/>
        <v>#VALUE!</v>
      </c>
      <c r="R46" s="5" t="str">
        <f ca="1">IFERROR(IF(ISBLANK('計算（宅配便）'!N46),"",'計算（宅配便）'!N46),"")</f>
        <v/>
      </c>
      <c r="S46" s="5" t="str">
        <f ca="1">IFERROR(IF(ISBLANK('計算（宅配便）'!P46),"",'計算（宅配便）'!P46),"")</f>
        <v/>
      </c>
      <c r="T46" s="133" t="e">
        <f t="shared" ca="1" si="5"/>
        <v>#VALUE!</v>
      </c>
      <c r="U46" s="5" t="e">
        <f t="shared" si="6"/>
        <v>#VALUE!</v>
      </c>
      <c r="V46" s="5" t="e">
        <f t="shared" ca="1" si="7"/>
        <v>#VALUE!</v>
      </c>
    </row>
    <row r="47" spans="1:22">
      <c r="A47" s="6">
        <v>44</v>
      </c>
      <c r="B47" s="130"/>
      <c r="C47" s="131" t="s">
        <v>531</v>
      </c>
      <c r="D47" s="131" t="s">
        <v>531</v>
      </c>
      <c r="E47" s="131"/>
      <c r="F47" s="131"/>
      <c r="G47" s="5" t="e">
        <f t="shared" si="0"/>
        <v>#VALUE!</v>
      </c>
      <c r="H47" s="132" t="e">
        <f t="shared" si="1"/>
        <v>#VALUE!</v>
      </c>
      <c r="I47" s="131"/>
      <c r="J47" s="131" t="s">
        <v>531</v>
      </c>
      <c r="K47" s="133" t="e">
        <f t="shared" si="2"/>
        <v>#VALUE!</v>
      </c>
      <c r="L47" s="131" t="s">
        <v>531</v>
      </c>
      <c r="M47" s="131" t="s">
        <v>531</v>
      </c>
      <c r="N47" s="133" t="e">
        <f t="shared" si="3"/>
        <v>#VALUE!</v>
      </c>
      <c r="O47" s="10" t="str">
        <f>宅配便入力!E47&amp;""</f>
        <v/>
      </c>
      <c r="P47" s="5">
        <f>IF(ISBLANK(宅配便仮計算!I47),"",宅配便仮計算!I47)</f>
        <v>0</v>
      </c>
      <c r="Q47" s="133" t="e">
        <f t="shared" si="4"/>
        <v>#VALUE!</v>
      </c>
      <c r="R47" s="5" t="str">
        <f ca="1">IFERROR(IF(ISBLANK('計算（宅配便）'!N47),"",'計算（宅配便）'!N47),"")</f>
        <v/>
      </c>
      <c r="S47" s="5" t="str">
        <f ca="1">IFERROR(IF(ISBLANK('計算（宅配便）'!P47),"",'計算（宅配便）'!P47),"")</f>
        <v/>
      </c>
      <c r="T47" s="133" t="e">
        <f t="shared" ca="1" si="5"/>
        <v>#VALUE!</v>
      </c>
      <c r="U47" s="5" t="e">
        <f t="shared" si="6"/>
        <v>#VALUE!</v>
      </c>
      <c r="V47" s="5" t="e">
        <f t="shared" ca="1" si="7"/>
        <v>#VALUE!</v>
      </c>
    </row>
    <row r="48" spans="1:22">
      <c r="A48" s="6">
        <v>45</v>
      </c>
      <c r="B48" s="130"/>
      <c r="C48" s="131" t="s">
        <v>531</v>
      </c>
      <c r="D48" s="131" t="s">
        <v>531</v>
      </c>
      <c r="E48" s="131"/>
      <c r="F48" s="131"/>
      <c r="G48" s="5" t="e">
        <f t="shared" si="0"/>
        <v>#VALUE!</v>
      </c>
      <c r="H48" s="132" t="e">
        <f t="shared" si="1"/>
        <v>#VALUE!</v>
      </c>
      <c r="I48" s="131"/>
      <c r="J48" s="131" t="s">
        <v>531</v>
      </c>
      <c r="K48" s="133" t="e">
        <f t="shared" si="2"/>
        <v>#VALUE!</v>
      </c>
      <c r="L48" s="131" t="s">
        <v>531</v>
      </c>
      <c r="M48" s="131" t="s">
        <v>531</v>
      </c>
      <c r="N48" s="133" t="e">
        <f t="shared" si="3"/>
        <v>#VALUE!</v>
      </c>
      <c r="O48" s="10" t="str">
        <f>宅配便入力!E48&amp;""</f>
        <v/>
      </c>
      <c r="P48" s="5">
        <f>IF(ISBLANK(宅配便仮計算!I48),"",宅配便仮計算!I48)</f>
        <v>0</v>
      </c>
      <c r="Q48" s="133" t="e">
        <f t="shared" si="4"/>
        <v>#VALUE!</v>
      </c>
      <c r="R48" s="5" t="str">
        <f ca="1">IFERROR(IF(ISBLANK('計算（宅配便）'!N48),"",'計算（宅配便）'!N48),"")</f>
        <v/>
      </c>
      <c r="S48" s="5" t="str">
        <f ca="1">IFERROR(IF(ISBLANK('計算（宅配便）'!P48),"",'計算（宅配便）'!P48),"")</f>
        <v/>
      </c>
      <c r="T48" s="133" t="e">
        <f t="shared" ca="1" si="5"/>
        <v>#VALUE!</v>
      </c>
      <c r="U48" s="5" t="e">
        <f t="shared" si="6"/>
        <v>#VALUE!</v>
      </c>
      <c r="V48" s="5" t="e">
        <f t="shared" ca="1" si="7"/>
        <v>#VALUE!</v>
      </c>
    </row>
    <row r="49" spans="1:22">
      <c r="A49" s="6">
        <v>46</v>
      </c>
      <c r="B49" s="130"/>
      <c r="C49" s="131" t="s">
        <v>531</v>
      </c>
      <c r="D49" s="131" t="s">
        <v>531</v>
      </c>
      <c r="E49" s="131"/>
      <c r="F49" s="131"/>
      <c r="G49" s="5" t="e">
        <f t="shared" si="0"/>
        <v>#VALUE!</v>
      </c>
      <c r="H49" s="132" t="e">
        <f t="shared" si="1"/>
        <v>#VALUE!</v>
      </c>
      <c r="I49" s="131"/>
      <c r="J49" s="131" t="s">
        <v>531</v>
      </c>
      <c r="K49" s="133" t="e">
        <f t="shared" si="2"/>
        <v>#VALUE!</v>
      </c>
      <c r="L49" s="131" t="s">
        <v>531</v>
      </c>
      <c r="M49" s="131" t="s">
        <v>531</v>
      </c>
      <c r="N49" s="133" t="e">
        <f t="shared" si="3"/>
        <v>#VALUE!</v>
      </c>
      <c r="O49" s="10" t="str">
        <f>宅配便入力!E49&amp;""</f>
        <v/>
      </c>
      <c r="P49" s="5">
        <f>IF(ISBLANK(宅配便仮計算!I49),"",宅配便仮計算!I49)</f>
        <v>0</v>
      </c>
      <c r="Q49" s="133" t="e">
        <f t="shared" si="4"/>
        <v>#VALUE!</v>
      </c>
      <c r="R49" s="5" t="str">
        <f ca="1">IFERROR(IF(ISBLANK('計算（宅配便）'!N49),"",'計算（宅配便）'!N49),"")</f>
        <v/>
      </c>
      <c r="S49" s="5" t="str">
        <f ca="1">IFERROR(IF(ISBLANK('計算（宅配便）'!P49),"",'計算（宅配便）'!P49),"")</f>
        <v/>
      </c>
      <c r="T49" s="133" t="e">
        <f t="shared" ca="1" si="5"/>
        <v>#VALUE!</v>
      </c>
      <c r="U49" s="5" t="e">
        <f t="shared" si="6"/>
        <v>#VALUE!</v>
      </c>
      <c r="V49" s="5" t="e">
        <f t="shared" ca="1" si="7"/>
        <v>#VALUE!</v>
      </c>
    </row>
    <row r="50" spans="1:22">
      <c r="A50" s="6">
        <v>47</v>
      </c>
      <c r="B50" s="130"/>
      <c r="C50" s="131" t="s">
        <v>531</v>
      </c>
      <c r="D50" s="131" t="s">
        <v>531</v>
      </c>
      <c r="E50" s="131"/>
      <c r="F50" s="131"/>
      <c r="G50" s="5" t="e">
        <f t="shared" si="0"/>
        <v>#VALUE!</v>
      </c>
      <c r="H50" s="132" t="e">
        <f t="shared" si="1"/>
        <v>#VALUE!</v>
      </c>
      <c r="I50" s="131"/>
      <c r="J50" s="131" t="s">
        <v>531</v>
      </c>
      <c r="K50" s="133" t="e">
        <f t="shared" si="2"/>
        <v>#VALUE!</v>
      </c>
      <c r="L50" s="131" t="s">
        <v>531</v>
      </c>
      <c r="M50" s="131" t="s">
        <v>531</v>
      </c>
      <c r="N50" s="133" t="e">
        <f t="shared" si="3"/>
        <v>#VALUE!</v>
      </c>
      <c r="O50" s="10" t="str">
        <f>宅配便入力!E50&amp;""</f>
        <v/>
      </c>
      <c r="P50" s="5">
        <f>IF(ISBLANK(宅配便仮計算!I50),"",宅配便仮計算!I50)</f>
        <v>0</v>
      </c>
      <c r="Q50" s="133" t="e">
        <f t="shared" si="4"/>
        <v>#VALUE!</v>
      </c>
      <c r="R50" s="5" t="str">
        <f ca="1">IFERROR(IF(ISBLANK('計算（宅配便）'!N50),"",'計算（宅配便）'!N50),"")</f>
        <v/>
      </c>
      <c r="S50" s="5" t="str">
        <f ca="1">IFERROR(IF(ISBLANK('計算（宅配便）'!P50),"",'計算（宅配便）'!P50),"")</f>
        <v/>
      </c>
      <c r="T50" s="133" t="e">
        <f t="shared" ca="1" si="5"/>
        <v>#VALUE!</v>
      </c>
      <c r="U50" s="5" t="e">
        <f t="shared" si="6"/>
        <v>#VALUE!</v>
      </c>
      <c r="V50" s="5" t="e">
        <f t="shared" ca="1" si="7"/>
        <v>#VALUE!</v>
      </c>
    </row>
    <row r="51" spans="1:22">
      <c r="A51" s="6">
        <v>48</v>
      </c>
      <c r="B51" s="130"/>
      <c r="C51" s="131" t="s">
        <v>531</v>
      </c>
      <c r="D51" s="131" t="s">
        <v>531</v>
      </c>
      <c r="E51" s="131"/>
      <c r="F51" s="131"/>
      <c r="G51" s="5" t="e">
        <f t="shared" si="0"/>
        <v>#VALUE!</v>
      </c>
      <c r="H51" s="132" t="e">
        <f t="shared" si="1"/>
        <v>#VALUE!</v>
      </c>
      <c r="I51" s="131"/>
      <c r="J51" s="131" t="s">
        <v>531</v>
      </c>
      <c r="K51" s="133" t="e">
        <f t="shared" si="2"/>
        <v>#VALUE!</v>
      </c>
      <c r="L51" s="131" t="s">
        <v>531</v>
      </c>
      <c r="M51" s="131" t="s">
        <v>531</v>
      </c>
      <c r="N51" s="133" t="e">
        <f t="shared" si="3"/>
        <v>#VALUE!</v>
      </c>
      <c r="O51" s="10" t="str">
        <f>宅配便入力!E51&amp;""</f>
        <v/>
      </c>
      <c r="P51" s="5">
        <f>IF(ISBLANK(宅配便仮計算!I51),"",宅配便仮計算!I51)</f>
        <v>0</v>
      </c>
      <c r="Q51" s="133" t="e">
        <f t="shared" si="4"/>
        <v>#VALUE!</v>
      </c>
      <c r="R51" s="5" t="str">
        <f ca="1">IFERROR(IF(ISBLANK('計算（宅配便）'!N51),"",'計算（宅配便）'!N51),"")</f>
        <v/>
      </c>
      <c r="S51" s="5" t="str">
        <f ca="1">IFERROR(IF(ISBLANK('計算（宅配便）'!P51),"",'計算（宅配便）'!P51),"")</f>
        <v/>
      </c>
      <c r="T51" s="133" t="e">
        <f t="shared" ca="1" si="5"/>
        <v>#VALUE!</v>
      </c>
      <c r="U51" s="5" t="e">
        <f t="shared" si="6"/>
        <v>#VALUE!</v>
      </c>
      <c r="V51" s="5" t="e">
        <f t="shared" ca="1" si="7"/>
        <v>#VALUE!</v>
      </c>
    </row>
    <row r="52" spans="1:22">
      <c r="A52" s="6">
        <v>49</v>
      </c>
      <c r="B52" s="130"/>
      <c r="C52" s="131" t="s">
        <v>531</v>
      </c>
      <c r="D52" s="131" t="s">
        <v>531</v>
      </c>
      <c r="E52" s="131"/>
      <c r="F52" s="131"/>
      <c r="G52" s="5" t="e">
        <f t="shared" si="0"/>
        <v>#VALUE!</v>
      </c>
      <c r="H52" s="132" t="e">
        <f t="shared" si="1"/>
        <v>#VALUE!</v>
      </c>
      <c r="I52" s="131"/>
      <c r="J52" s="131" t="s">
        <v>531</v>
      </c>
      <c r="K52" s="133" t="e">
        <f t="shared" si="2"/>
        <v>#VALUE!</v>
      </c>
      <c r="L52" s="131" t="s">
        <v>531</v>
      </c>
      <c r="M52" s="131" t="s">
        <v>531</v>
      </c>
      <c r="N52" s="133" t="e">
        <f t="shared" si="3"/>
        <v>#VALUE!</v>
      </c>
      <c r="O52" s="10" t="str">
        <f>宅配便入力!E52&amp;""</f>
        <v/>
      </c>
      <c r="P52" s="5">
        <f>IF(ISBLANK(宅配便仮計算!I52),"",宅配便仮計算!I52)</f>
        <v>0</v>
      </c>
      <c r="Q52" s="133" t="e">
        <f t="shared" si="4"/>
        <v>#VALUE!</v>
      </c>
      <c r="R52" s="5" t="str">
        <f ca="1">IFERROR(IF(ISBLANK('計算（宅配便）'!N52),"",'計算（宅配便）'!N52),"")</f>
        <v/>
      </c>
      <c r="S52" s="5" t="str">
        <f ca="1">IFERROR(IF(ISBLANK('計算（宅配便）'!P52),"",'計算（宅配便）'!P52),"")</f>
        <v/>
      </c>
      <c r="T52" s="133" t="e">
        <f t="shared" ca="1" si="5"/>
        <v>#VALUE!</v>
      </c>
      <c r="U52" s="5" t="e">
        <f t="shared" si="6"/>
        <v>#VALUE!</v>
      </c>
      <c r="V52" s="5" t="e">
        <f t="shared" ca="1" si="7"/>
        <v>#VALUE!</v>
      </c>
    </row>
    <row r="53" spans="1:22">
      <c r="A53" s="6">
        <v>50</v>
      </c>
      <c r="B53" s="130"/>
      <c r="C53" s="131" t="s">
        <v>531</v>
      </c>
      <c r="D53" s="131" t="s">
        <v>531</v>
      </c>
      <c r="E53" s="131"/>
      <c r="F53" s="131"/>
      <c r="G53" s="5" t="e">
        <f t="shared" si="0"/>
        <v>#VALUE!</v>
      </c>
      <c r="H53" s="132" t="e">
        <f t="shared" si="1"/>
        <v>#VALUE!</v>
      </c>
      <c r="I53" s="131"/>
      <c r="J53" s="131" t="s">
        <v>531</v>
      </c>
      <c r="K53" s="133" t="e">
        <f t="shared" si="2"/>
        <v>#VALUE!</v>
      </c>
      <c r="L53" s="131" t="s">
        <v>531</v>
      </c>
      <c r="M53" s="131" t="s">
        <v>531</v>
      </c>
      <c r="N53" s="133" t="e">
        <f t="shared" si="3"/>
        <v>#VALUE!</v>
      </c>
      <c r="O53" s="10" t="str">
        <f>宅配便入力!E53&amp;""</f>
        <v/>
      </c>
      <c r="P53" s="5">
        <f>IF(ISBLANK(宅配便仮計算!I53),"",宅配便仮計算!I53)</f>
        <v>0</v>
      </c>
      <c r="Q53" s="133" t="e">
        <f t="shared" si="4"/>
        <v>#VALUE!</v>
      </c>
      <c r="R53" s="5" t="str">
        <f ca="1">IFERROR(IF(ISBLANK('計算（宅配便）'!N53),"",'計算（宅配便）'!N53),"")</f>
        <v/>
      </c>
      <c r="S53" s="5" t="str">
        <f ca="1">IFERROR(IF(ISBLANK('計算（宅配便）'!P53),"",'計算（宅配便）'!P53),"")</f>
        <v/>
      </c>
      <c r="T53" s="133" t="e">
        <f t="shared" ca="1" si="5"/>
        <v>#VALUE!</v>
      </c>
      <c r="U53" s="5" t="e">
        <f t="shared" si="6"/>
        <v>#VALUE!</v>
      </c>
      <c r="V53" s="5" t="e">
        <f t="shared" ca="1" si="7"/>
        <v>#VALUE!</v>
      </c>
    </row>
    <row r="54" spans="1:22">
      <c r="A54" s="6">
        <v>51</v>
      </c>
      <c r="B54" s="130"/>
      <c r="C54" s="131" t="s">
        <v>531</v>
      </c>
      <c r="D54" s="131" t="s">
        <v>531</v>
      </c>
      <c r="E54" s="131"/>
      <c r="F54" s="131"/>
      <c r="G54" s="5" t="e">
        <f t="shared" si="0"/>
        <v>#VALUE!</v>
      </c>
      <c r="H54" s="132" t="e">
        <f t="shared" si="1"/>
        <v>#VALUE!</v>
      </c>
      <c r="I54" s="131"/>
      <c r="J54" s="131" t="s">
        <v>531</v>
      </c>
      <c r="K54" s="133" t="e">
        <f t="shared" si="2"/>
        <v>#VALUE!</v>
      </c>
      <c r="L54" s="131" t="s">
        <v>531</v>
      </c>
      <c r="M54" s="131" t="s">
        <v>531</v>
      </c>
      <c r="N54" s="133" t="e">
        <f t="shared" si="3"/>
        <v>#VALUE!</v>
      </c>
      <c r="O54" s="10" t="str">
        <f>宅配便入力!E54&amp;""</f>
        <v/>
      </c>
      <c r="P54" s="5">
        <f>IF(ISBLANK(宅配便仮計算!I54),"",宅配便仮計算!I54)</f>
        <v>0</v>
      </c>
      <c r="Q54" s="133" t="e">
        <f t="shared" si="4"/>
        <v>#VALUE!</v>
      </c>
      <c r="R54" s="5" t="str">
        <f ca="1">IFERROR(IF(ISBLANK('計算（宅配便）'!N54),"",'計算（宅配便）'!N54),"")</f>
        <v/>
      </c>
      <c r="S54" s="5" t="str">
        <f ca="1">IFERROR(IF(ISBLANK('計算（宅配便）'!P54),"",'計算（宅配便）'!P54),"")</f>
        <v/>
      </c>
      <c r="T54" s="133" t="e">
        <f t="shared" ca="1" si="5"/>
        <v>#VALUE!</v>
      </c>
      <c r="U54" s="5" t="e">
        <f t="shared" si="6"/>
        <v>#VALUE!</v>
      </c>
      <c r="V54" s="5" t="e">
        <f t="shared" ca="1" si="7"/>
        <v>#VALUE!</v>
      </c>
    </row>
    <row r="55" spans="1:22">
      <c r="A55" s="6">
        <v>52</v>
      </c>
      <c r="B55" s="130"/>
      <c r="C55" s="131" t="s">
        <v>531</v>
      </c>
      <c r="D55" s="131" t="s">
        <v>531</v>
      </c>
      <c r="E55" s="131"/>
      <c r="F55" s="131"/>
      <c r="G55" s="5" t="e">
        <f t="shared" si="0"/>
        <v>#VALUE!</v>
      </c>
      <c r="H55" s="132" t="e">
        <f t="shared" si="1"/>
        <v>#VALUE!</v>
      </c>
      <c r="I55" s="131"/>
      <c r="J55" s="131" t="s">
        <v>531</v>
      </c>
      <c r="K55" s="133" t="e">
        <f t="shared" si="2"/>
        <v>#VALUE!</v>
      </c>
      <c r="L55" s="131" t="s">
        <v>531</v>
      </c>
      <c r="M55" s="131" t="s">
        <v>531</v>
      </c>
      <c r="N55" s="133" t="e">
        <f t="shared" si="3"/>
        <v>#VALUE!</v>
      </c>
      <c r="O55" s="10" t="str">
        <f>宅配便入力!E55&amp;""</f>
        <v/>
      </c>
      <c r="P55" s="5">
        <f>IF(ISBLANK(宅配便仮計算!I55),"",宅配便仮計算!I55)</f>
        <v>0</v>
      </c>
      <c r="Q55" s="133" t="e">
        <f t="shared" si="4"/>
        <v>#VALUE!</v>
      </c>
      <c r="R55" s="5" t="str">
        <f ca="1">IFERROR(IF(ISBLANK('計算（宅配便）'!N55),"",'計算（宅配便）'!N55),"")</f>
        <v/>
      </c>
      <c r="S55" s="5" t="str">
        <f ca="1">IFERROR(IF(ISBLANK('計算（宅配便）'!P55),"",'計算（宅配便）'!P55),"")</f>
        <v/>
      </c>
      <c r="T55" s="133" t="e">
        <f t="shared" ca="1" si="5"/>
        <v>#VALUE!</v>
      </c>
      <c r="U55" s="5" t="e">
        <f t="shared" si="6"/>
        <v>#VALUE!</v>
      </c>
      <c r="V55" s="5" t="e">
        <f t="shared" ca="1" si="7"/>
        <v>#VALUE!</v>
      </c>
    </row>
    <row r="56" spans="1:22">
      <c r="A56" s="6">
        <v>53</v>
      </c>
      <c r="B56" s="130"/>
      <c r="C56" s="131" t="s">
        <v>531</v>
      </c>
      <c r="D56" s="131" t="s">
        <v>531</v>
      </c>
      <c r="E56" s="131"/>
      <c r="F56" s="131"/>
      <c r="G56" s="5" t="e">
        <f t="shared" si="0"/>
        <v>#VALUE!</v>
      </c>
      <c r="H56" s="132" t="e">
        <f t="shared" si="1"/>
        <v>#VALUE!</v>
      </c>
      <c r="I56" s="131"/>
      <c r="J56" s="131" t="s">
        <v>531</v>
      </c>
      <c r="K56" s="133" t="e">
        <f t="shared" si="2"/>
        <v>#VALUE!</v>
      </c>
      <c r="L56" s="131" t="s">
        <v>531</v>
      </c>
      <c r="M56" s="131" t="s">
        <v>531</v>
      </c>
      <c r="N56" s="133" t="e">
        <f t="shared" si="3"/>
        <v>#VALUE!</v>
      </c>
      <c r="O56" s="10" t="str">
        <f>宅配便入力!E56&amp;""</f>
        <v/>
      </c>
      <c r="P56" s="5">
        <f>IF(ISBLANK(宅配便仮計算!I56),"",宅配便仮計算!I56)</f>
        <v>0</v>
      </c>
      <c r="Q56" s="133" t="e">
        <f t="shared" si="4"/>
        <v>#VALUE!</v>
      </c>
      <c r="R56" s="5" t="str">
        <f ca="1">IFERROR(IF(ISBLANK('計算（宅配便）'!N56),"",'計算（宅配便）'!N56),"")</f>
        <v/>
      </c>
      <c r="S56" s="5" t="str">
        <f ca="1">IFERROR(IF(ISBLANK('計算（宅配便）'!P56),"",'計算（宅配便）'!P56),"")</f>
        <v/>
      </c>
      <c r="T56" s="133" t="e">
        <f t="shared" ca="1" si="5"/>
        <v>#VALUE!</v>
      </c>
      <c r="U56" s="5" t="e">
        <f t="shared" si="6"/>
        <v>#VALUE!</v>
      </c>
      <c r="V56" s="5" t="e">
        <f t="shared" ca="1" si="7"/>
        <v>#VALUE!</v>
      </c>
    </row>
    <row r="57" spans="1:22">
      <c r="A57" s="6">
        <v>54</v>
      </c>
      <c r="B57" s="130"/>
      <c r="C57" s="131" t="s">
        <v>531</v>
      </c>
      <c r="D57" s="131" t="s">
        <v>531</v>
      </c>
      <c r="E57" s="131"/>
      <c r="F57" s="131"/>
      <c r="G57" s="5" t="e">
        <f t="shared" si="0"/>
        <v>#VALUE!</v>
      </c>
      <c r="H57" s="132" t="e">
        <f t="shared" si="1"/>
        <v>#VALUE!</v>
      </c>
      <c r="I57" s="131"/>
      <c r="J57" s="131" t="s">
        <v>531</v>
      </c>
      <c r="K57" s="133" t="e">
        <f t="shared" si="2"/>
        <v>#VALUE!</v>
      </c>
      <c r="L57" s="131" t="s">
        <v>531</v>
      </c>
      <c r="M57" s="131" t="s">
        <v>531</v>
      </c>
      <c r="N57" s="133" t="e">
        <f t="shared" si="3"/>
        <v>#VALUE!</v>
      </c>
      <c r="O57" s="10" t="str">
        <f>宅配便入力!E57&amp;""</f>
        <v/>
      </c>
      <c r="P57" s="5">
        <f>IF(ISBLANK(宅配便仮計算!I57),"",宅配便仮計算!I57)</f>
        <v>0</v>
      </c>
      <c r="Q57" s="133" t="e">
        <f t="shared" si="4"/>
        <v>#VALUE!</v>
      </c>
      <c r="R57" s="5" t="str">
        <f ca="1">IFERROR(IF(ISBLANK('計算（宅配便）'!N57),"",'計算（宅配便）'!N57),"")</f>
        <v/>
      </c>
      <c r="S57" s="5" t="str">
        <f ca="1">IFERROR(IF(ISBLANK('計算（宅配便）'!P57),"",'計算（宅配便）'!P57),"")</f>
        <v/>
      </c>
      <c r="T57" s="133" t="e">
        <f t="shared" ca="1" si="5"/>
        <v>#VALUE!</v>
      </c>
      <c r="U57" s="5" t="e">
        <f t="shared" si="6"/>
        <v>#VALUE!</v>
      </c>
      <c r="V57" s="5" t="e">
        <f t="shared" ca="1" si="7"/>
        <v>#VALUE!</v>
      </c>
    </row>
    <row r="58" spans="1:22">
      <c r="A58" s="6">
        <v>55</v>
      </c>
      <c r="B58" s="130"/>
      <c r="C58" s="131" t="s">
        <v>531</v>
      </c>
      <c r="D58" s="131" t="s">
        <v>531</v>
      </c>
      <c r="E58" s="131"/>
      <c r="F58" s="131"/>
      <c r="G58" s="5" t="e">
        <f t="shared" si="0"/>
        <v>#VALUE!</v>
      </c>
      <c r="H58" s="132" t="e">
        <f t="shared" si="1"/>
        <v>#VALUE!</v>
      </c>
      <c r="I58" s="131"/>
      <c r="J58" s="131" t="s">
        <v>531</v>
      </c>
      <c r="K58" s="133" t="e">
        <f t="shared" si="2"/>
        <v>#VALUE!</v>
      </c>
      <c r="L58" s="131" t="s">
        <v>531</v>
      </c>
      <c r="M58" s="131" t="s">
        <v>531</v>
      </c>
      <c r="N58" s="133" t="e">
        <f t="shared" si="3"/>
        <v>#VALUE!</v>
      </c>
      <c r="O58" s="10" t="str">
        <f>宅配便入力!E58&amp;""</f>
        <v/>
      </c>
      <c r="P58" s="5">
        <f>IF(ISBLANK(宅配便仮計算!I58),"",宅配便仮計算!I58)</f>
        <v>0</v>
      </c>
      <c r="Q58" s="133" t="e">
        <f t="shared" si="4"/>
        <v>#VALUE!</v>
      </c>
      <c r="R58" s="5" t="str">
        <f ca="1">IFERROR(IF(ISBLANK('計算（宅配便）'!N58),"",'計算（宅配便）'!N58),"")</f>
        <v/>
      </c>
      <c r="S58" s="5" t="str">
        <f ca="1">IFERROR(IF(ISBLANK('計算（宅配便）'!P58),"",'計算（宅配便）'!P58),"")</f>
        <v/>
      </c>
      <c r="T58" s="133" t="e">
        <f t="shared" ca="1" si="5"/>
        <v>#VALUE!</v>
      </c>
      <c r="U58" s="5" t="e">
        <f t="shared" si="6"/>
        <v>#VALUE!</v>
      </c>
      <c r="V58" s="5" t="e">
        <f t="shared" ca="1" si="7"/>
        <v>#VALUE!</v>
      </c>
    </row>
    <row r="59" spans="1:22">
      <c r="A59" s="6">
        <v>56</v>
      </c>
      <c r="B59" s="130"/>
      <c r="C59" s="131" t="s">
        <v>531</v>
      </c>
      <c r="D59" s="131" t="s">
        <v>531</v>
      </c>
      <c r="E59" s="131"/>
      <c r="F59" s="131"/>
      <c r="G59" s="5" t="e">
        <f t="shared" si="0"/>
        <v>#VALUE!</v>
      </c>
      <c r="H59" s="132" t="e">
        <f t="shared" si="1"/>
        <v>#VALUE!</v>
      </c>
      <c r="I59" s="131"/>
      <c r="J59" s="131" t="s">
        <v>531</v>
      </c>
      <c r="K59" s="133" t="e">
        <f t="shared" si="2"/>
        <v>#VALUE!</v>
      </c>
      <c r="L59" s="131" t="s">
        <v>531</v>
      </c>
      <c r="M59" s="131" t="s">
        <v>531</v>
      </c>
      <c r="N59" s="133" t="e">
        <f t="shared" si="3"/>
        <v>#VALUE!</v>
      </c>
      <c r="O59" s="10" t="str">
        <f>宅配便入力!E59&amp;""</f>
        <v/>
      </c>
      <c r="P59" s="5">
        <f>IF(ISBLANK(宅配便仮計算!I59),"",宅配便仮計算!I59)</f>
        <v>0</v>
      </c>
      <c r="Q59" s="133" t="e">
        <f t="shared" si="4"/>
        <v>#VALUE!</v>
      </c>
      <c r="R59" s="5" t="str">
        <f ca="1">IFERROR(IF(ISBLANK('計算（宅配便）'!N59),"",'計算（宅配便）'!N59),"")</f>
        <v/>
      </c>
      <c r="S59" s="5" t="str">
        <f ca="1">IFERROR(IF(ISBLANK('計算（宅配便）'!P59),"",'計算（宅配便）'!P59),"")</f>
        <v/>
      </c>
      <c r="T59" s="133" t="e">
        <f t="shared" ca="1" si="5"/>
        <v>#VALUE!</v>
      </c>
      <c r="U59" s="5" t="e">
        <f t="shared" si="6"/>
        <v>#VALUE!</v>
      </c>
      <c r="V59" s="5" t="e">
        <f t="shared" ca="1" si="7"/>
        <v>#VALUE!</v>
      </c>
    </row>
    <row r="60" spans="1:22">
      <c r="A60" s="6">
        <v>57</v>
      </c>
      <c r="B60" s="130"/>
      <c r="C60" s="131" t="s">
        <v>531</v>
      </c>
      <c r="D60" s="131" t="s">
        <v>531</v>
      </c>
      <c r="E60" s="131"/>
      <c r="F60" s="131"/>
      <c r="G60" s="5" t="e">
        <f t="shared" si="0"/>
        <v>#VALUE!</v>
      </c>
      <c r="H60" s="132" t="e">
        <f t="shared" si="1"/>
        <v>#VALUE!</v>
      </c>
      <c r="I60" s="131"/>
      <c r="J60" s="131" t="s">
        <v>531</v>
      </c>
      <c r="K60" s="133" t="e">
        <f t="shared" si="2"/>
        <v>#VALUE!</v>
      </c>
      <c r="L60" s="131" t="s">
        <v>531</v>
      </c>
      <c r="M60" s="131" t="s">
        <v>531</v>
      </c>
      <c r="N60" s="133" t="e">
        <f t="shared" si="3"/>
        <v>#VALUE!</v>
      </c>
      <c r="O60" s="10" t="str">
        <f>宅配便入力!E60&amp;""</f>
        <v/>
      </c>
      <c r="P60" s="5">
        <f>IF(ISBLANK(宅配便仮計算!I60),"",宅配便仮計算!I60)</f>
        <v>0</v>
      </c>
      <c r="Q60" s="133" t="e">
        <f t="shared" si="4"/>
        <v>#VALUE!</v>
      </c>
      <c r="R60" s="5" t="str">
        <f ca="1">IFERROR(IF(ISBLANK('計算（宅配便）'!N60),"",'計算（宅配便）'!N60),"")</f>
        <v/>
      </c>
      <c r="S60" s="5" t="str">
        <f ca="1">IFERROR(IF(ISBLANK('計算（宅配便）'!P60),"",'計算（宅配便）'!P60),"")</f>
        <v/>
      </c>
      <c r="T60" s="133" t="e">
        <f t="shared" ca="1" si="5"/>
        <v>#VALUE!</v>
      </c>
      <c r="U60" s="5" t="e">
        <f t="shared" si="6"/>
        <v>#VALUE!</v>
      </c>
      <c r="V60" s="5" t="e">
        <f t="shared" ca="1" si="7"/>
        <v>#VALUE!</v>
      </c>
    </row>
    <row r="61" spans="1:22">
      <c r="A61" s="6">
        <v>58</v>
      </c>
      <c r="B61" s="130"/>
      <c r="C61" s="131" t="s">
        <v>531</v>
      </c>
      <c r="D61" s="131" t="s">
        <v>531</v>
      </c>
      <c r="E61" s="131"/>
      <c r="F61" s="131"/>
      <c r="G61" s="5" t="e">
        <f t="shared" si="0"/>
        <v>#VALUE!</v>
      </c>
      <c r="H61" s="132" t="e">
        <f t="shared" si="1"/>
        <v>#VALUE!</v>
      </c>
      <c r="I61" s="131"/>
      <c r="J61" s="131" t="s">
        <v>531</v>
      </c>
      <c r="K61" s="133" t="e">
        <f t="shared" si="2"/>
        <v>#VALUE!</v>
      </c>
      <c r="L61" s="131" t="s">
        <v>531</v>
      </c>
      <c r="M61" s="131" t="s">
        <v>531</v>
      </c>
      <c r="N61" s="133" t="e">
        <f t="shared" si="3"/>
        <v>#VALUE!</v>
      </c>
      <c r="O61" s="10" t="str">
        <f>宅配便入力!E61&amp;""</f>
        <v/>
      </c>
      <c r="P61" s="5">
        <f>IF(ISBLANK(宅配便仮計算!I61),"",宅配便仮計算!I61)</f>
        <v>0</v>
      </c>
      <c r="Q61" s="133" t="e">
        <f t="shared" si="4"/>
        <v>#VALUE!</v>
      </c>
      <c r="R61" s="5" t="str">
        <f ca="1">IFERROR(IF(ISBLANK('計算（宅配便）'!N61),"",'計算（宅配便）'!N61),"")</f>
        <v/>
      </c>
      <c r="S61" s="5" t="str">
        <f ca="1">IFERROR(IF(ISBLANK('計算（宅配便）'!P61),"",'計算（宅配便）'!P61),"")</f>
        <v/>
      </c>
      <c r="T61" s="133" t="e">
        <f t="shared" ca="1" si="5"/>
        <v>#VALUE!</v>
      </c>
      <c r="U61" s="5" t="e">
        <f t="shared" si="6"/>
        <v>#VALUE!</v>
      </c>
      <c r="V61" s="5" t="e">
        <f t="shared" ca="1" si="7"/>
        <v>#VALUE!</v>
      </c>
    </row>
    <row r="62" spans="1:22">
      <c r="A62" s="6">
        <v>59</v>
      </c>
      <c r="B62" s="130"/>
      <c r="C62" s="131" t="s">
        <v>531</v>
      </c>
      <c r="D62" s="131" t="s">
        <v>531</v>
      </c>
      <c r="E62" s="131"/>
      <c r="F62" s="131"/>
      <c r="G62" s="5" t="e">
        <f t="shared" si="0"/>
        <v>#VALUE!</v>
      </c>
      <c r="H62" s="132" t="e">
        <f t="shared" si="1"/>
        <v>#VALUE!</v>
      </c>
      <c r="I62" s="131"/>
      <c r="J62" s="131" t="s">
        <v>531</v>
      </c>
      <c r="K62" s="133" t="e">
        <f t="shared" si="2"/>
        <v>#VALUE!</v>
      </c>
      <c r="L62" s="131" t="s">
        <v>531</v>
      </c>
      <c r="M62" s="131" t="s">
        <v>531</v>
      </c>
      <c r="N62" s="133" t="e">
        <f t="shared" si="3"/>
        <v>#VALUE!</v>
      </c>
      <c r="O62" s="10" t="str">
        <f>宅配便入力!E62&amp;""</f>
        <v/>
      </c>
      <c r="P62" s="5">
        <f>IF(ISBLANK(宅配便仮計算!I62),"",宅配便仮計算!I62)</f>
        <v>0</v>
      </c>
      <c r="Q62" s="133" t="e">
        <f t="shared" si="4"/>
        <v>#VALUE!</v>
      </c>
      <c r="R62" s="5" t="str">
        <f ca="1">IFERROR(IF(ISBLANK('計算（宅配便）'!N62),"",'計算（宅配便）'!N62),"")</f>
        <v/>
      </c>
      <c r="S62" s="5" t="str">
        <f ca="1">IFERROR(IF(ISBLANK('計算（宅配便）'!P62),"",'計算（宅配便）'!P62),"")</f>
        <v/>
      </c>
      <c r="T62" s="133" t="e">
        <f t="shared" ca="1" si="5"/>
        <v>#VALUE!</v>
      </c>
      <c r="U62" s="5" t="e">
        <f t="shared" si="6"/>
        <v>#VALUE!</v>
      </c>
      <c r="V62" s="5" t="e">
        <f t="shared" ca="1" si="7"/>
        <v>#VALUE!</v>
      </c>
    </row>
    <row r="63" spans="1:22">
      <c r="A63" s="6">
        <v>60</v>
      </c>
      <c r="B63" s="130"/>
      <c r="C63" s="131" t="s">
        <v>531</v>
      </c>
      <c r="D63" s="131" t="s">
        <v>531</v>
      </c>
      <c r="E63" s="131"/>
      <c r="F63" s="131"/>
      <c r="G63" s="5" t="e">
        <f t="shared" si="0"/>
        <v>#VALUE!</v>
      </c>
      <c r="H63" s="132" t="e">
        <f t="shared" si="1"/>
        <v>#VALUE!</v>
      </c>
      <c r="I63" s="131"/>
      <c r="J63" s="131" t="s">
        <v>531</v>
      </c>
      <c r="K63" s="133" t="e">
        <f t="shared" si="2"/>
        <v>#VALUE!</v>
      </c>
      <c r="L63" s="131" t="s">
        <v>531</v>
      </c>
      <c r="M63" s="131" t="s">
        <v>531</v>
      </c>
      <c r="N63" s="133" t="e">
        <f t="shared" si="3"/>
        <v>#VALUE!</v>
      </c>
      <c r="O63" s="10" t="str">
        <f>宅配便入力!E63&amp;""</f>
        <v/>
      </c>
      <c r="P63" s="5">
        <f>IF(ISBLANK(宅配便仮計算!I63),"",宅配便仮計算!I63)</f>
        <v>0</v>
      </c>
      <c r="Q63" s="133" t="e">
        <f t="shared" si="4"/>
        <v>#VALUE!</v>
      </c>
      <c r="R63" s="5" t="str">
        <f ca="1">IFERROR(IF(ISBLANK('計算（宅配便）'!N63),"",'計算（宅配便）'!N63),"")</f>
        <v/>
      </c>
      <c r="S63" s="5" t="str">
        <f ca="1">IFERROR(IF(ISBLANK('計算（宅配便）'!P63),"",'計算（宅配便）'!P63),"")</f>
        <v/>
      </c>
      <c r="T63" s="133" t="e">
        <f t="shared" ca="1" si="5"/>
        <v>#VALUE!</v>
      </c>
      <c r="U63" s="5" t="e">
        <f t="shared" si="6"/>
        <v>#VALUE!</v>
      </c>
      <c r="V63" s="5" t="e">
        <f t="shared" ca="1" si="7"/>
        <v>#VALUE!</v>
      </c>
    </row>
    <row r="64" spans="1:22">
      <c r="A64" s="6">
        <v>61</v>
      </c>
      <c r="B64" s="130"/>
      <c r="C64" s="131" t="s">
        <v>531</v>
      </c>
      <c r="D64" s="131" t="s">
        <v>531</v>
      </c>
      <c r="E64" s="131"/>
      <c r="F64" s="131"/>
      <c r="G64" s="5" t="e">
        <f t="shared" si="0"/>
        <v>#VALUE!</v>
      </c>
      <c r="H64" s="132" t="e">
        <f t="shared" si="1"/>
        <v>#VALUE!</v>
      </c>
      <c r="I64" s="131"/>
      <c r="J64" s="131" t="s">
        <v>531</v>
      </c>
      <c r="K64" s="133" t="e">
        <f t="shared" si="2"/>
        <v>#VALUE!</v>
      </c>
      <c r="L64" s="131" t="s">
        <v>531</v>
      </c>
      <c r="M64" s="131" t="s">
        <v>531</v>
      </c>
      <c r="N64" s="133" t="e">
        <f t="shared" si="3"/>
        <v>#VALUE!</v>
      </c>
      <c r="O64" s="10" t="str">
        <f>宅配便入力!E64&amp;""</f>
        <v/>
      </c>
      <c r="P64" s="5">
        <f>IF(ISBLANK(宅配便仮計算!I64),"",宅配便仮計算!I64)</f>
        <v>0</v>
      </c>
      <c r="Q64" s="133" t="e">
        <f t="shared" si="4"/>
        <v>#VALUE!</v>
      </c>
      <c r="R64" s="5" t="str">
        <f ca="1">IFERROR(IF(ISBLANK('計算（宅配便）'!N64),"",'計算（宅配便）'!N64),"")</f>
        <v/>
      </c>
      <c r="S64" s="5" t="str">
        <f ca="1">IFERROR(IF(ISBLANK('計算（宅配便）'!P64),"",'計算（宅配便）'!P64),"")</f>
        <v/>
      </c>
      <c r="T64" s="133" t="e">
        <f t="shared" ca="1" si="5"/>
        <v>#VALUE!</v>
      </c>
      <c r="U64" s="5" t="e">
        <f t="shared" si="6"/>
        <v>#VALUE!</v>
      </c>
      <c r="V64" s="5" t="e">
        <f t="shared" ca="1" si="7"/>
        <v>#VALUE!</v>
      </c>
    </row>
    <row r="65" spans="1:22">
      <c r="A65" s="6">
        <v>62</v>
      </c>
      <c r="B65" s="130"/>
      <c r="C65" s="131" t="s">
        <v>531</v>
      </c>
      <c r="D65" s="131" t="s">
        <v>531</v>
      </c>
      <c r="E65" s="131"/>
      <c r="F65" s="131"/>
      <c r="G65" s="5" t="e">
        <f t="shared" si="0"/>
        <v>#VALUE!</v>
      </c>
      <c r="H65" s="132" t="e">
        <f t="shared" si="1"/>
        <v>#VALUE!</v>
      </c>
      <c r="I65" s="131"/>
      <c r="J65" s="131" t="s">
        <v>531</v>
      </c>
      <c r="K65" s="133" t="e">
        <f t="shared" si="2"/>
        <v>#VALUE!</v>
      </c>
      <c r="L65" s="131" t="s">
        <v>531</v>
      </c>
      <c r="M65" s="131" t="s">
        <v>531</v>
      </c>
      <c r="N65" s="133" t="e">
        <f t="shared" si="3"/>
        <v>#VALUE!</v>
      </c>
      <c r="O65" s="10" t="str">
        <f>宅配便入力!E65&amp;""</f>
        <v/>
      </c>
      <c r="P65" s="5">
        <f>IF(ISBLANK(宅配便仮計算!I65),"",宅配便仮計算!I65)</f>
        <v>0</v>
      </c>
      <c r="Q65" s="133" t="e">
        <f t="shared" si="4"/>
        <v>#VALUE!</v>
      </c>
      <c r="R65" s="5" t="str">
        <f ca="1">IFERROR(IF(ISBLANK('計算（宅配便）'!N65),"",'計算（宅配便）'!N65),"")</f>
        <v/>
      </c>
      <c r="S65" s="5" t="str">
        <f ca="1">IFERROR(IF(ISBLANK('計算（宅配便）'!P65),"",'計算（宅配便）'!P65),"")</f>
        <v/>
      </c>
      <c r="T65" s="133" t="e">
        <f t="shared" ca="1" si="5"/>
        <v>#VALUE!</v>
      </c>
      <c r="U65" s="5" t="e">
        <f t="shared" si="6"/>
        <v>#VALUE!</v>
      </c>
      <c r="V65" s="5" t="e">
        <f t="shared" ca="1" si="7"/>
        <v>#VALUE!</v>
      </c>
    </row>
    <row r="66" spans="1:22">
      <c r="A66" s="6">
        <v>63</v>
      </c>
      <c r="B66" s="130"/>
      <c r="C66" s="131" t="s">
        <v>531</v>
      </c>
      <c r="D66" s="131" t="s">
        <v>531</v>
      </c>
      <c r="E66" s="131"/>
      <c r="F66" s="131"/>
      <c r="G66" s="5" t="e">
        <f t="shared" si="0"/>
        <v>#VALUE!</v>
      </c>
      <c r="H66" s="132" t="e">
        <f t="shared" si="1"/>
        <v>#VALUE!</v>
      </c>
      <c r="I66" s="131"/>
      <c r="J66" s="131" t="s">
        <v>531</v>
      </c>
      <c r="K66" s="133" t="e">
        <f t="shared" si="2"/>
        <v>#VALUE!</v>
      </c>
      <c r="L66" s="131" t="s">
        <v>531</v>
      </c>
      <c r="M66" s="131" t="s">
        <v>531</v>
      </c>
      <c r="N66" s="133" t="e">
        <f t="shared" si="3"/>
        <v>#VALUE!</v>
      </c>
      <c r="O66" s="10" t="str">
        <f>宅配便入力!E66&amp;""</f>
        <v/>
      </c>
      <c r="P66" s="5">
        <f>IF(ISBLANK(宅配便仮計算!I66),"",宅配便仮計算!I66)</f>
        <v>0</v>
      </c>
      <c r="Q66" s="133" t="e">
        <f t="shared" si="4"/>
        <v>#VALUE!</v>
      </c>
      <c r="R66" s="5" t="str">
        <f ca="1">IFERROR(IF(ISBLANK('計算（宅配便）'!N66),"",'計算（宅配便）'!N66),"")</f>
        <v/>
      </c>
      <c r="S66" s="5" t="str">
        <f ca="1">IFERROR(IF(ISBLANK('計算（宅配便）'!P66),"",'計算（宅配便）'!P66),"")</f>
        <v/>
      </c>
      <c r="T66" s="133" t="e">
        <f t="shared" ca="1" si="5"/>
        <v>#VALUE!</v>
      </c>
      <c r="U66" s="5" t="e">
        <f t="shared" si="6"/>
        <v>#VALUE!</v>
      </c>
      <c r="V66" s="5" t="e">
        <f t="shared" ca="1" si="7"/>
        <v>#VALUE!</v>
      </c>
    </row>
    <row r="67" spans="1:22">
      <c r="A67" s="6">
        <v>64</v>
      </c>
      <c r="B67" s="130"/>
      <c r="C67" s="131" t="s">
        <v>531</v>
      </c>
      <c r="D67" s="131" t="s">
        <v>531</v>
      </c>
      <c r="E67" s="131"/>
      <c r="F67" s="131"/>
      <c r="G67" s="5" t="e">
        <f t="shared" si="0"/>
        <v>#VALUE!</v>
      </c>
      <c r="H67" s="132" t="e">
        <f t="shared" si="1"/>
        <v>#VALUE!</v>
      </c>
      <c r="I67" s="131"/>
      <c r="J67" s="131" t="s">
        <v>531</v>
      </c>
      <c r="K67" s="133" t="e">
        <f t="shared" si="2"/>
        <v>#VALUE!</v>
      </c>
      <c r="L67" s="131" t="s">
        <v>531</v>
      </c>
      <c r="M67" s="131" t="s">
        <v>531</v>
      </c>
      <c r="N67" s="133" t="e">
        <f t="shared" si="3"/>
        <v>#VALUE!</v>
      </c>
      <c r="O67" s="10" t="str">
        <f>宅配便入力!E67&amp;""</f>
        <v/>
      </c>
      <c r="P67" s="5">
        <f>IF(ISBLANK(宅配便仮計算!I67),"",宅配便仮計算!I67)</f>
        <v>0</v>
      </c>
      <c r="Q67" s="133" t="e">
        <f t="shared" si="4"/>
        <v>#VALUE!</v>
      </c>
      <c r="R67" s="5" t="str">
        <f ca="1">IFERROR(IF(ISBLANK('計算（宅配便）'!N67),"",'計算（宅配便）'!N67),"")</f>
        <v/>
      </c>
      <c r="S67" s="5" t="str">
        <f ca="1">IFERROR(IF(ISBLANK('計算（宅配便）'!P67),"",'計算（宅配便）'!P67),"")</f>
        <v/>
      </c>
      <c r="T67" s="133" t="e">
        <f t="shared" ca="1" si="5"/>
        <v>#VALUE!</v>
      </c>
      <c r="U67" s="5" t="e">
        <f t="shared" si="6"/>
        <v>#VALUE!</v>
      </c>
      <c r="V67" s="5" t="e">
        <f t="shared" ca="1" si="7"/>
        <v>#VALUE!</v>
      </c>
    </row>
    <row r="68" spans="1:22">
      <c r="A68" s="6">
        <v>65</v>
      </c>
      <c r="B68" s="130"/>
      <c r="C68" s="131" t="s">
        <v>531</v>
      </c>
      <c r="D68" s="131" t="s">
        <v>531</v>
      </c>
      <c r="E68" s="131"/>
      <c r="F68" s="131"/>
      <c r="G68" s="5" t="e">
        <f t="shared" si="0"/>
        <v>#VALUE!</v>
      </c>
      <c r="H68" s="132" t="e">
        <f t="shared" si="1"/>
        <v>#VALUE!</v>
      </c>
      <c r="I68" s="131"/>
      <c r="J68" s="131" t="s">
        <v>531</v>
      </c>
      <c r="K68" s="133" t="e">
        <f t="shared" si="2"/>
        <v>#VALUE!</v>
      </c>
      <c r="L68" s="131" t="s">
        <v>531</v>
      </c>
      <c r="M68" s="131" t="s">
        <v>531</v>
      </c>
      <c r="N68" s="133" t="e">
        <f t="shared" si="3"/>
        <v>#VALUE!</v>
      </c>
      <c r="O68" s="10" t="str">
        <f>宅配便入力!E68&amp;""</f>
        <v/>
      </c>
      <c r="P68" s="5">
        <f>IF(ISBLANK(宅配便仮計算!I68),"",宅配便仮計算!I68)</f>
        <v>0</v>
      </c>
      <c r="Q68" s="133" t="e">
        <f t="shared" si="4"/>
        <v>#VALUE!</v>
      </c>
      <c r="R68" s="5" t="str">
        <f ca="1">IFERROR(IF(ISBLANK('計算（宅配便）'!N68),"",'計算（宅配便）'!N68),"")</f>
        <v/>
      </c>
      <c r="S68" s="5" t="str">
        <f ca="1">IFERROR(IF(ISBLANK('計算（宅配便）'!P68),"",'計算（宅配便）'!P68),"")</f>
        <v/>
      </c>
      <c r="T68" s="133" t="e">
        <f t="shared" ca="1" si="5"/>
        <v>#VALUE!</v>
      </c>
      <c r="U68" s="5" t="e">
        <f t="shared" si="6"/>
        <v>#VALUE!</v>
      </c>
      <c r="V68" s="5" t="e">
        <f t="shared" ca="1" si="7"/>
        <v>#VALUE!</v>
      </c>
    </row>
    <row r="69" spans="1:22">
      <c r="A69" s="6">
        <v>66</v>
      </c>
      <c r="B69" s="130"/>
      <c r="C69" s="131" t="s">
        <v>531</v>
      </c>
      <c r="D69" s="131" t="s">
        <v>531</v>
      </c>
      <c r="E69" s="131"/>
      <c r="F69" s="131"/>
      <c r="G69" s="5" t="e">
        <f t="shared" ref="G69:G132" si="8">O69-I69</f>
        <v>#VALUE!</v>
      </c>
      <c r="H69" s="132" t="e">
        <f t="shared" ref="H69:H132" si="9">(O69-I69)/I69</f>
        <v>#VALUE!</v>
      </c>
      <c r="I69" s="131"/>
      <c r="J69" s="131" t="s">
        <v>531</v>
      </c>
      <c r="K69" s="133" t="e">
        <f t="shared" ref="K69:K132" si="10">I69/J69</f>
        <v>#VALUE!</v>
      </c>
      <c r="L69" s="131" t="s">
        <v>531</v>
      </c>
      <c r="M69" s="131" t="s">
        <v>531</v>
      </c>
      <c r="N69" s="133" t="e">
        <f t="shared" ref="N69:N132" si="11">L69/M69</f>
        <v>#VALUE!</v>
      </c>
      <c r="O69" s="10" t="str">
        <f>宅配便入力!E69&amp;""</f>
        <v/>
      </c>
      <c r="P69" s="5">
        <f>IF(ISBLANK(宅配便仮計算!I69),"",宅配便仮計算!I69)</f>
        <v>0</v>
      </c>
      <c r="Q69" s="133" t="e">
        <f t="shared" ref="Q69:Q132" si="12">O69/P69</f>
        <v>#VALUE!</v>
      </c>
      <c r="R69" s="5" t="str">
        <f ca="1">IFERROR(IF(ISBLANK('計算（宅配便）'!N69),"",'計算（宅配便）'!N69),"")</f>
        <v/>
      </c>
      <c r="S69" s="5" t="str">
        <f ca="1">IFERROR(IF(ISBLANK('計算（宅配便）'!P69),"",'計算（宅配便）'!P69),"")</f>
        <v/>
      </c>
      <c r="T69" s="133" t="e">
        <f t="shared" ref="T69:T132" ca="1" si="13">R69/S69</f>
        <v>#VALUE!</v>
      </c>
      <c r="U69" s="5" t="e">
        <f t="shared" ref="U69:U132" si="14">P69-J69</f>
        <v>#VALUE!</v>
      </c>
      <c r="V69" s="5" t="e">
        <f t="shared" ref="V69:V132" ca="1" si="15">S69-M69</f>
        <v>#VALUE!</v>
      </c>
    </row>
    <row r="70" spans="1:22">
      <c r="A70" s="6">
        <v>67</v>
      </c>
      <c r="B70" s="130"/>
      <c r="C70" s="131" t="s">
        <v>531</v>
      </c>
      <c r="D70" s="131" t="s">
        <v>531</v>
      </c>
      <c r="E70" s="131"/>
      <c r="F70" s="131"/>
      <c r="G70" s="5" t="e">
        <f t="shared" si="8"/>
        <v>#VALUE!</v>
      </c>
      <c r="H70" s="132" t="e">
        <f t="shared" si="9"/>
        <v>#VALUE!</v>
      </c>
      <c r="I70" s="131"/>
      <c r="J70" s="131" t="s">
        <v>531</v>
      </c>
      <c r="K70" s="133" t="e">
        <f t="shared" si="10"/>
        <v>#VALUE!</v>
      </c>
      <c r="L70" s="131" t="s">
        <v>531</v>
      </c>
      <c r="M70" s="131" t="s">
        <v>531</v>
      </c>
      <c r="N70" s="133" t="e">
        <f t="shared" si="11"/>
        <v>#VALUE!</v>
      </c>
      <c r="O70" s="10" t="str">
        <f>宅配便入力!E70&amp;""</f>
        <v/>
      </c>
      <c r="P70" s="5">
        <f>IF(ISBLANK(宅配便仮計算!I70),"",宅配便仮計算!I70)</f>
        <v>0</v>
      </c>
      <c r="Q70" s="133" t="e">
        <f t="shared" si="12"/>
        <v>#VALUE!</v>
      </c>
      <c r="R70" s="5" t="str">
        <f ca="1">IFERROR(IF(ISBLANK('計算（宅配便）'!N70),"",'計算（宅配便）'!N70),"")</f>
        <v/>
      </c>
      <c r="S70" s="5" t="str">
        <f ca="1">IFERROR(IF(ISBLANK('計算（宅配便）'!P70),"",'計算（宅配便）'!P70),"")</f>
        <v/>
      </c>
      <c r="T70" s="133" t="e">
        <f t="shared" ca="1" si="13"/>
        <v>#VALUE!</v>
      </c>
      <c r="U70" s="5" t="e">
        <f t="shared" si="14"/>
        <v>#VALUE!</v>
      </c>
      <c r="V70" s="5" t="e">
        <f t="shared" ca="1" si="15"/>
        <v>#VALUE!</v>
      </c>
    </row>
    <row r="71" spans="1:22">
      <c r="A71" s="6">
        <v>68</v>
      </c>
      <c r="B71" s="130"/>
      <c r="C71" s="131" t="s">
        <v>531</v>
      </c>
      <c r="D71" s="131" t="s">
        <v>531</v>
      </c>
      <c r="E71" s="131"/>
      <c r="F71" s="131"/>
      <c r="G71" s="5" t="e">
        <f t="shared" si="8"/>
        <v>#VALUE!</v>
      </c>
      <c r="H71" s="132" t="e">
        <f t="shared" si="9"/>
        <v>#VALUE!</v>
      </c>
      <c r="I71" s="131"/>
      <c r="J71" s="131" t="s">
        <v>531</v>
      </c>
      <c r="K71" s="133" t="e">
        <f t="shared" si="10"/>
        <v>#VALUE!</v>
      </c>
      <c r="L71" s="131" t="s">
        <v>531</v>
      </c>
      <c r="M71" s="131" t="s">
        <v>531</v>
      </c>
      <c r="N71" s="133" t="e">
        <f t="shared" si="11"/>
        <v>#VALUE!</v>
      </c>
      <c r="O71" s="10" t="str">
        <f>宅配便入力!E71&amp;""</f>
        <v/>
      </c>
      <c r="P71" s="5">
        <f>IF(ISBLANK(宅配便仮計算!I71),"",宅配便仮計算!I71)</f>
        <v>0</v>
      </c>
      <c r="Q71" s="133" t="e">
        <f t="shared" si="12"/>
        <v>#VALUE!</v>
      </c>
      <c r="R71" s="5" t="str">
        <f ca="1">IFERROR(IF(ISBLANK('計算（宅配便）'!N71),"",'計算（宅配便）'!N71),"")</f>
        <v/>
      </c>
      <c r="S71" s="5" t="str">
        <f ca="1">IFERROR(IF(ISBLANK('計算（宅配便）'!P71),"",'計算（宅配便）'!P71),"")</f>
        <v/>
      </c>
      <c r="T71" s="133" t="e">
        <f t="shared" ca="1" si="13"/>
        <v>#VALUE!</v>
      </c>
      <c r="U71" s="5" t="e">
        <f t="shared" si="14"/>
        <v>#VALUE!</v>
      </c>
      <c r="V71" s="5" t="e">
        <f t="shared" ca="1" si="15"/>
        <v>#VALUE!</v>
      </c>
    </row>
    <row r="72" spans="1:22">
      <c r="A72" s="6">
        <v>69</v>
      </c>
      <c r="B72" s="130"/>
      <c r="C72" s="131" t="s">
        <v>531</v>
      </c>
      <c r="D72" s="131" t="s">
        <v>531</v>
      </c>
      <c r="E72" s="131"/>
      <c r="F72" s="131"/>
      <c r="G72" s="5" t="e">
        <f t="shared" si="8"/>
        <v>#VALUE!</v>
      </c>
      <c r="H72" s="132" t="e">
        <f t="shared" si="9"/>
        <v>#VALUE!</v>
      </c>
      <c r="I72" s="131"/>
      <c r="J72" s="131" t="s">
        <v>531</v>
      </c>
      <c r="K72" s="133" t="e">
        <f t="shared" si="10"/>
        <v>#VALUE!</v>
      </c>
      <c r="L72" s="131" t="s">
        <v>531</v>
      </c>
      <c r="M72" s="131" t="s">
        <v>531</v>
      </c>
      <c r="N72" s="133" t="e">
        <f t="shared" si="11"/>
        <v>#VALUE!</v>
      </c>
      <c r="O72" s="10" t="str">
        <f>宅配便入力!E72&amp;""</f>
        <v/>
      </c>
      <c r="P72" s="5">
        <f>IF(ISBLANK(宅配便仮計算!I72),"",宅配便仮計算!I72)</f>
        <v>0</v>
      </c>
      <c r="Q72" s="133" t="e">
        <f t="shared" si="12"/>
        <v>#VALUE!</v>
      </c>
      <c r="R72" s="5" t="str">
        <f ca="1">IFERROR(IF(ISBLANK('計算（宅配便）'!N72),"",'計算（宅配便）'!N72),"")</f>
        <v/>
      </c>
      <c r="S72" s="5" t="str">
        <f ca="1">IFERROR(IF(ISBLANK('計算（宅配便）'!P72),"",'計算（宅配便）'!P72),"")</f>
        <v/>
      </c>
      <c r="T72" s="133" t="e">
        <f t="shared" ca="1" si="13"/>
        <v>#VALUE!</v>
      </c>
      <c r="U72" s="5" t="e">
        <f t="shared" si="14"/>
        <v>#VALUE!</v>
      </c>
      <c r="V72" s="5" t="e">
        <f t="shared" ca="1" si="15"/>
        <v>#VALUE!</v>
      </c>
    </row>
    <row r="73" spans="1:22">
      <c r="A73" s="6">
        <v>70</v>
      </c>
      <c r="B73" s="130"/>
      <c r="C73" s="131" t="s">
        <v>531</v>
      </c>
      <c r="D73" s="131" t="s">
        <v>531</v>
      </c>
      <c r="E73" s="131"/>
      <c r="F73" s="131"/>
      <c r="G73" s="5" t="e">
        <f t="shared" si="8"/>
        <v>#VALUE!</v>
      </c>
      <c r="H73" s="132" t="e">
        <f t="shared" si="9"/>
        <v>#VALUE!</v>
      </c>
      <c r="I73" s="131"/>
      <c r="J73" s="131" t="s">
        <v>531</v>
      </c>
      <c r="K73" s="133" t="e">
        <f t="shared" si="10"/>
        <v>#VALUE!</v>
      </c>
      <c r="L73" s="131" t="s">
        <v>531</v>
      </c>
      <c r="M73" s="131" t="s">
        <v>531</v>
      </c>
      <c r="N73" s="133" t="e">
        <f t="shared" si="11"/>
        <v>#VALUE!</v>
      </c>
      <c r="O73" s="10" t="str">
        <f>宅配便入力!E73&amp;""</f>
        <v/>
      </c>
      <c r="P73" s="5">
        <f>IF(ISBLANK(宅配便仮計算!I73),"",宅配便仮計算!I73)</f>
        <v>0</v>
      </c>
      <c r="Q73" s="133" t="e">
        <f t="shared" si="12"/>
        <v>#VALUE!</v>
      </c>
      <c r="R73" s="5" t="str">
        <f ca="1">IFERROR(IF(ISBLANK('計算（宅配便）'!N73),"",'計算（宅配便）'!N73),"")</f>
        <v/>
      </c>
      <c r="S73" s="5" t="str">
        <f ca="1">IFERROR(IF(ISBLANK('計算（宅配便）'!P73),"",'計算（宅配便）'!P73),"")</f>
        <v/>
      </c>
      <c r="T73" s="133" t="e">
        <f t="shared" ca="1" si="13"/>
        <v>#VALUE!</v>
      </c>
      <c r="U73" s="5" t="e">
        <f t="shared" si="14"/>
        <v>#VALUE!</v>
      </c>
      <c r="V73" s="5" t="e">
        <f t="shared" ca="1" si="15"/>
        <v>#VALUE!</v>
      </c>
    </row>
    <row r="74" spans="1:22">
      <c r="A74" s="6">
        <v>71</v>
      </c>
      <c r="B74" s="130"/>
      <c r="C74" s="131" t="s">
        <v>531</v>
      </c>
      <c r="D74" s="131" t="s">
        <v>531</v>
      </c>
      <c r="E74" s="131"/>
      <c r="F74" s="131"/>
      <c r="G74" s="5" t="e">
        <f t="shared" si="8"/>
        <v>#VALUE!</v>
      </c>
      <c r="H74" s="132" t="e">
        <f t="shared" si="9"/>
        <v>#VALUE!</v>
      </c>
      <c r="I74" s="131"/>
      <c r="J74" s="131" t="s">
        <v>531</v>
      </c>
      <c r="K74" s="133" t="e">
        <f t="shared" si="10"/>
        <v>#VALUE!</v>
      </c>
      <c r="L74" s="131" t="s">
        <v>531</v>
      </c>
      <c r="M74" s="131" t="s">
        <v>531</v>
      </c>
      <c r="N74" s="133" t="e">
        <f t="shared" si="11"/>
        <v>#VALUE!</v>
      </c>
      <c r="O74" s="10" t="str">
        <f>宅配便入力!E74&amp;""</f>
        <v/>
      </c>
      <c r="P74" s="5">
        <f>IF(ISBLANK(宅配便仮計算!I74),"",宅配便仮計算!I74)</f>
        <v>0</v>
      </c>
      <c r="Q74" s="133" t="e">
        <f t="shared" si="12"/>
        <v>#VALUE!</v>
      </c>
      <c r="R74" s="5" t="str">
        <f ca="1">IFERROR(IF(ISBLANK('計算（宅配便）'!N74),"",'計算（宅配便）'!N74),"")</f>
        <v/>
      </c>
      <c r="S74" s="5" t="str">
        <f ca="1">IFERROR(IF(ISBLANK('計算（宅配便）'!P74),"",'計算（宅配便）'!P74),"")</f>
        <v/>
      </c>
      <c r="T74" s="133" t="e">
        <f t="shared" ca="1" si="13"/>
        <v>#VALUE!</v>
      </c>
      <c r="U74" s="5" t="e">
        <f t="shared" si="14"/>
        <v>#VALUE!</v>
      </c>
      <c r="V74" s="5" t="e">
        <f t="shared" ca="1" si="15"/>
        <v>#VALUE!</v>
      </c>
    </row>
    <row r="75" spans="1:22">
      <c r="A75" s="6">
        <v>72</v>
      </c>
      <c r="B75" s="130"/>
      <c r="C75" s="131" t="s">
        <v>531</v>
      </c>
      <c r="D75" s="131" t="s">
        <v>531</v>
      </c>
      <c r="E75" s="131"/>
      <c r="F75" s="131"/>
      <c r="G75" s="5" t="e">
        <f t="shared" si="8"/>
        <v>#VALUE!</v>
      </c>
      <c r="H75" s="132" t="e">
        <f t="shared" si="9"/>
        <v>#VALUE!</v>
      </c>
      <c r="I75" s="131"/>
      <c r="J75" s="131" t="s">
        <v>531</v>
      </c>
      <c r="K75" s="133" t="e">
        <f t="shared" si="10"/>
        <v>#VALUE!</v>
      </c>
      <c r="L75" s="131" t="s">
        <v>531</v>
      </c>
      <c r="M75" s="131" t="s">
        <v>531</v>
      </c>
      <c r="N75" s="133" t="e">
        <f t="shared" si="11"/>
        <v>#VALUE!</v>
      </c>
      <c r="O75" s="10" t="str">
        <f>宅配便入力!E75&amp;""</f>
        <v/>
      </c>
      <c r="P75" s="5">
        <f>IF(ISBLANK(宅配便仮計算!I75),"",宅配便仮計算!I75)</f>
        <v>0</v>
      </c>
      <c r="Q75" s="133" t="e">
        <f t="shared" si="12"/>
        <v>#VALUE!</v>
      </c>
      <c r="R75" s="5" t="str">
        <f ca="1">IFERROR(IF(ISBLANK('計算（宅配便）'!N75),"",'計算（宅配便）'!N75),"")</f>
        <v/>
      </c>
      <c r="S75" s="5" t="str">
        <f ca="1">IFERROR(IF(ISBLANK('計算（宅配便）'!P75),"",'計算（宅配便）'!P75),"")</f>
        <v/>
      </c>
      <c r="T75" s="133" t="e">
        <f t="shared" ca="1" si="13"/>
        <v>#VALUE!</v>
      </c>
      <c r="U75" s="5" t="e">
        <f t="shared" si="14"/>
        <v>#VALUE!</v>
      </c>
      <c r="V75" s="5" t="e">
        <f t="shared" ca="1" si="15"/>
        <v>#VALUE!</v>
      </c>
    </row>
    <row r="76" spans="1:22">
      <c r="A76" s="6">
        <v>73</v>
      </c>
      <c r="B76" s="130"/>
      <c r="C76" s="131" t="s">
        <v>531</v>
      </c>
      <c r="D76" s="131" t="s">
        <v>531</v>
      </c>
      <c r="E76" s="131"/>
      <c r="F76" s="131"/>
      <c r="G76" s="5" t="e">
        <f t="shared" si="8"/>
        <v>#VALUE!</v>
      </c>
      <c r="H76" s="132" t="e">
        <f t="shared" si="9"/>
        <v>#VALUE!</v>
      </c>
      <c r="I76" s="131"/>
      <c r="J76" s="131" t="s">
        <v>531</v>
      </c>
      <c r="K76" s="133" t="e">
        <f t="shared" si="10"/>
        <v>#VALUE!</v>
      </c>
      <c r="L76" s="131" t="s">
        <v>531</v>
      </c>
      <c r="M76" s="131" t="s">
        <v>531</v>
      </c>
      <c r="N76" s="133" t="e">
        <f t="shared" si="11"/>
        <v>#VALUE!</v>
      </c>
      <c r="O76" s="10" t="str">
        <f>宅配便入力!E76&amp;""</f>
        <v/>
      </c>
      <c r="P76" s="5">
        <f>IF(ISBLANK(宅配便仮計算!I76),"",宅配便仮計算!I76)</f>
        <v>0</v>
      </c>
      <c r="Q76" s="133" t="e">
        <f t="shared" si="12"/>
        <v>#VALUE!</v>
      </c>
      <c r="R76" s="5" t="str">
        <f ca="1">IFERROR(IF(ISBLANK('計算（宅配便）'!N76),"",'計算（宅配便）'!N76),"")</f>
        <v/>
      </c>
      <c r="S76" s="5" t="str">
        <f ca="1">IFERROR(IF(ISBLANK('計算（宅配便）'!P76),"",'計算（宅配便）'!P76),"")</f>
        <v/>
      </c>
      <c r="T76" s="133" t="e">
        <f t="shared" ca="1" si="13"/>
        <v>#VALUE!</v>
      </c>
      <c r="U76" s="5" t="e">
        <f t="shared" si="14"/>
        <v>#VALUE!</v>
      </c>
      <c r="V76" s="5" t="e">
        <f t="shared" ca="1" si="15"/>
        <v>#VALUE!</v>
      </c>
    </row>
    <row r="77" spans="1:22">
      <c r="A77" s="6">
        <v>74</v>
      </c>
      <c r="B77" s="130"/>
      <c r="C77" s="131" t="s">
        <v>531</v>
      </c>
      <c r="D77" s="131" t="s">
        <v>531</v>
      </c>
      <c r="E77" s="131"/>
      <c r="F77" s="131"/>
      <c r="G77" s="5" t="e">
        <f t="shared" si="8"/>
        <v>#VALUE!</v>
      </c>
      <c r="H77" s="132" t="e">
        <f t="shared" si="9"/>
        <v>#VALUE!</v>
      </c>
      <c r="I77" s="131"/>
      <c r="J77" s="131" t="s">
        <v>531</v>
      </c>
      <c r="K77" s="133" t="e">
        <f t="shared" si="10"/>
        <v>#VALUE!</v>
      </c>
      <c r="L77" s="131" t="s">
        <v>531</v>
      </c>
      <c r="M77" s="131" t="s">
        <v>531</v>
      </c>
      <c r="N77" s="133" t="e">
        <f t="shared" si="11"/>
        <v>#VALUE!</v>
      </c>
      <c r="O77" s="10" t="str">
        <f>宅配便入力!E77&amp;""</f>
        <v/>
      </c>
      <c r="P77" s="5">
        <f>IF(ISBLANK(宅配便仮計算!I77),"",宅配便仮計算!I77)</f>
        <v>0</v>
      </c>
      <c r="Q77" s="133" t="e">
        <f t="shared" si="12"/>
        <v>#VALUE!</v>
      </c>
      <c r="R77" s="5" t="str">
        <f ca="1">IFERROR(IF(ISBLANK('計算（宅配便）'!N77),"",'計算（宅配便）'!N77),"")</f>
        <v/>
      </c>
      <c r="S77" s="5" t="str">
        <f ca="1">IFERROR(IF(ISBLANK('計算（宅配便）'!P77),"",'計算（宅配便）'!P77),"")</f>
        <v/>
      </c>
      <c r="T77" s="133" t="e">
        <f t="shared" ca="1" si="13"/>
        <v>#VALUE!</v>
      </c>
      <c r="U77" s="5" t="e">
        <f t="shared" si="14"/>
        <v>#VALUE!</v>
      </c>
      <c r="V77" s="5" t="e">
        <f t="shared" ca="1" si="15"/>
        <v>#VALUE!</v>
      </c>
    </row>
    <row r="78" spans="1:22">
      <c r="A78" s="6">
        <v>75</v>
      </c>
      <c r="B78" s="130"/>
      <c r="C78" s="131" t="s">
        <v>531</v>
      </c>
      <c r="D78" s="131" t="s">
        <v>531</v>
      </c>
      <c r="E78" s="131"/>
      <c r="F78" s="131"/>
      <c r="G78" s="5" t="e">
        <f t="shared" si="8"/>
        <v>#VALUE!</v>
      </c>
      <c r="H78" s="132" t="e">
        <f t="shared" si="9"/>
        <v>#VALUE!</v>
      </c>
      <c r="I78" s="131"/>
      <c r="J78" s="131" t="s">
        <v>531</v>
      </c>
      <c r="K78" s="133" t="e">
        <f t="shared" si="10"/>
        <v>#VALUE!</v>
      </c>
      <c r="L78" s="131" t="s">
        <v>531</v>
      </c>
      <c r="M78" s="131" t="s">
        <v>531</v>
      </c>
      <c r="N78" s="133" t="e">
        <f t="shared" si="11"/>
        <v>#VALUE!</v>
      </c>
      <c r="O78" s="10" t="str">
        <f>宅配便入力!E78&amp;""</f>
        <v/>
      </c>
      <c r="P78" s="5">
        <f>IF(ISBLANK(宅配便仮計算!I78),"",宅配便仮計算!I78)</f>
        <v>0</v>
      </c>
      <c r="Q78" s="133" t="e">
        <f t="shared" si="12"/>
        <v>#VALUE!</v>
      </c>
      <c r="R78" s="5" t="str">
        <f ca="1">IFERROR(IF(ISBLANK('計算（宅配便）'!N78),"",'計算（宅配便）'!N78),"")</f>
        <v/>
      </c>
      <c r="S78" s="5" t="str">
        <f ca="1">IFERROR(IF(ISBLANK('計算（宅配便）'!P78),"",'計算（宅配便）'!P78),"")</f>
        <v/>
      </c>
      <c r="T78" s="133" t="e">
        <f t="shared" ca="1" si="13"/>
        <v>#VALUE!</v>
      </c>
      <c r="U78" s="5" t="e">
        <f t="shared" si="14"/>
        <v>#VALUE!</v>
      </c>
      <c r="V78" s="5" t="e">
        <f t="shared" ca="1" si="15"/>
        <v>#VALUE!</v>
      </c>
    </row>
    <row r="79" spans="1:22">
      <c r="A79" s="6">
        <v>76</v>
      </c>
      <c r="B79" s="130"/>
      <c r="C79" s="131" t="s">
        <v>531</v>
      </c>
      <c r="D79" s="131" t="s">
        <v>531</v>
      </c>
      <c r="E79" s="131"/>
      <c r="F79" s="131"/>
      <c r="G79" s="5" t="e">
        <f t="shared" si="8"/>
        <v>#VALUE!</v>
      </c>
      <c r="H79" s="132" t="e">
        <f t="shared" si="9"/>
        <v>#VALUE!</v>
      </c>
      <c r="I79" s="131"/>
      <c r="J79" s="131" t="s">
        <v>531</v>
      </c>
      <c r="K79" s="133" t="e">
        <f t="shared" si="10"/>
        <v>#VALUE!</v>
      </c>
      <c r="L79" s="131" t="s">
        <v>531</v>
      </c>
      <c r="M79" s="131" t="s">
        <v>531</v>
      </c>
      <c r="N79" s="133" t="e">
        <f t="shared" si="11"/>
        <v>#VALUE!</v>
      </c>
      <c r="O79" s="10" t="str">
        <f>宅配便入力!E79&amp;""</f>
        <v/>
      </c>
      <c r="P79" s="5">
        <f>IF(ISBLANK(宅配便仮計算!I79),"",宅配便仮計算!I79)</f>
        <v>0</v>
      </c>
      <c r="Q79" s="133" t="e">
        <f t="shared" si="12"/>
        <v>#VALUE!</v>
      </c>
      <c r="R79" s="5" t="str">
        <f ca="1">IFERROR(IF(ISBLANK('計算（宅配便）'!N79),"",'計算（宅配便）'!N79),"")</f>
        <v/>
      </c>
      <c r="S79" s="5" t="str">
        <f ca="1">IFERROR(IF(ISBLANK('計算（宅配便）'!P79),"",'計算（宅配便）'!P79),"")</f>
        <v/>
      </c>
      <c r="T79" s="133" t="e">
        <f t="shared" ca="1" si="13"/>
        <v>#VALUE!</v>
      </c>
      <c r="U79" s="5" t="e">
        <f t="shared" si="14"/>
        <v>#VALUE!</v>
      </c>
      <c r="V79" s="5" t="e">
        <f t="shared" ca="1" si="15"/>
        <v>#VALUE!</v>
      </c>
    </row>
    <row r="80" spans="1:22">
      <c r="A80" s="6">
        <v>77</v>
      </c>
      <c r="B80" s="130"/>
      <c r="C80" s="131" t="s">
        <v>531</v>
      </c>
      <c r="D80" s="131" t="s">
        <v>531</v>
      </c>
      <c r="E80" s="131"/>
      <c r="F80" s="131"/>
      <c r="G80" s="5" t="e">
        <f t="shared" si="8"/>
        <v>#VALUE!</v>
      </c>
      <c r="H80" s="132" t="e">
        <f t="shared" si="9"/>
        <v>#VALUE!</v>
      </c>
      <c r="I80" s="131"/>
      <c r="J80" s="131" t="s">
        <v>531</v>
      </c>
      <c r="K80" s="133" t="e">
        <f t="shared" si="10"/>
        <v>#VALUE!</v>
      </c>
      <c r="L80" s="131" t="s">
        <v>531</v>
      </c>
      <c r="M80" s="131" t="s">
        <v>531</v>
      </c>
      <c r="N80" s="133" t="e">
        <f t="shared" si="11"/>
        <v>#VALUE!</v>
      </c>
      <c r="O80" s="10" t="str">
        <f>宅配便入力!E80&amp;""</f>
        <v/>
      </c>
      <c r="P80" s="5">
        <f>IF(ISBLANK(宅配便仮計算!I80),"",宅配便仮計算!I80)</f>
        <v>0</v>
      </c>
      <c r="Q80" s="133" t="e">
        <f t="shared" si="12"/>
        <v>#VALUE!</v>
      </c>
      <c r="R80" s="5" t="str">
        <f ca="1">IFERROR(IF(ISBLANK('計算（宅配便）'!N80),"",'計算（宅配便）'!N80),"")</f>
        <v/>
      </c>
      <c r="S80" s="5" t="str">
        <f ca="1">IFERROR(IF(ISBLANK('計算（宅配便）'!P80),"",'計算（宅配便）'!P80),"")</f>
        <v/>
      </c>
      <c r="T80" s="133" t="e">
        <f t="shared" ca="1" si="13"/>
        <v>#VALUE!</v>
      </c>
      <c r="U80" s="5" t="e">
        <f t="shared" si="14"/>
        <v>#VALUE!</v>
      </c>
      <c r="V80" s="5" t="e">
        <f t="shared" ca="1" si="15"/>
        <v>#VALUE!</v>
      </c>
    </row>
    <row r="81" spans="1:22">
      <c r="A81" s="6">
        <v>78</v>
      </c>
      <c r="B81" s="130"/>
      <c r="C81" s="131" t="s">
        <v>531</v>
      </c>
      <c r="D81" s="131" t="s">
        <v>531</v>
      </c>
      <c r="E81" s="131"/>
      <c r="F81" s="131"/>
      <c r="G81" s="5" t="e">
        <f t="shared" si="8"/>
        <v>#VALUE!</v>
      </c>
      <c r="H81" s="132" t="e">
        <f t="shared" si="9"/>
        <v>#VALUE!</v>
      </c>
      <c r="I81" s="131"/>
      <c r="J81" s="131" t="s">
        <v>531</v>
      </c>
      <c r="K81" s="133" t="e">
        <f t="shared" si="10"/>
        <v>#VALUE!</v>
      </c>
      <c r="L81" s="131" t="s">
        <v>531</v>
      </c>
      <c r="M81" s="131" t="s">
        <v>531</v>
      </c>
      <c r="N81" s="133" t="e">
        <f t="shared" si="11"/>
        <v>#VALUE!</v>
      </c>
      <c r="O81" s="10" t="str">
        <f>宅配便入力!E81&amp;""</f>
        <v/>
      </c>
      <c r="P81" s="5">
        <f>IF(ISBLANK(宅配便仮計算!I81),"",宅配便仮計算!I81)</f>
        <v>0</v>
      </c>
      <c r="Q81" s="133" t="e">
        <f t="shared" si="12"/>
        <v>#VALUE!</v>
      </c>
      <c r="R81" s="5" t="str">
        <f ca="1">IFERROR(IF(ISBLANK('計算（宅配便）'!N81),"",'計算（宅配便）'!N81),"")</f>
        <v/>
      </c>
      <c r="S81" s="5" t="str">
        <f ca="1">IFERROR(IF(ISBLANK('計算（宅配便）'!P81),"",'計算（宅配便）'!P81),"")</f>
        <v/>
      </c>
      <c r="T81" s="133" t="e">
        <f t="shared" ca="1" si="13"/>
        <v>#VALUE!</v>
      </c>
      <c r="U81" s="5" t="e">
        <f t="shared" si="14"/>
        <v>#VALUE!</v>
      </c>
      <c r="V81" s="5" t="e">
        <f t="shared" ca="1" si="15"/>
        <v>#VALUE!</v>
      </c>
    </row>
    <row r="82" spans="1:22">
      <c r="A82" s="6">
        <v>79</v>
      </c>
      <c r="B82" s="130"/>
      <c r="C82" s="131" t="s">
        <v>531</v>
      </c>
      <c r="D82" s="131" t="s">
        <v>531</v>
      </c>
      <c r="E82" s="131"/>
      <c r="F82" s="131"/>
      <c r="G82" s="5" t="e">
        <f t="shared" si="8"/>
        <v>#VALUE!</v>
      </c>
      <c r="H82" s="132" t="e">
        <f t="shared" si="9"/>
        <v>#VALUE!</v>
      </c>
      <c r="I82" s="131"/>
      <c r="J82" s="131" t="s">
        <v>531</v>
      </c>
      <c r="K82" s="133" t="e">
        <f t="shared" si="10"/>
        <v>#VALUE!</v>
      </c>
      <c r="L82" s="131" t="s">
        <v>531</v>
      </c>
      <c r="M82" s="131" t="s">
        <v>531</v>
      </c>
      <c r="N82" s="133" t="e">
        <f t="shared" si="11"/>
        <v>#VALUE!</v>
      </c>
      <c r="O82" s="10" t="str">
        <f>宅配便入力!E82&amp;""</f>
        <v/>
      </c>
      <c r="P82" s="5">
        <f>IF(ISBLANK(宅配便仮計算!I82),"",宅配便仮計算!I82)</f>
        <v>0</v>
      </c>
      <c r="Q82" s="133" t="e">
        <f t="shared" si="12"/>
        <v>#VALUE!</v>
      </c>
      <c r="R82" s="5" t="str">
        <f ca="1">IFERROR(IF(ISBLANK('計算（宅配便）'!N82),"",'計算（宅配便）'!N82),"")</f>
        <v/>
      </c>
      <c r="S82" s="5" t="str">
        <f ca="1">IFERROR(IF(ISBLANK('計算（宅配便）'!P82),"",'計算（宅配便）'!P82),"")</f>
        <v/>
      </c>
      <c r="T82" s="133" t="e">
        <f t="shared" ca="1" si="13"/>
        <v>#VALUE!</v>
      </c>
      <c r="U82" s="5" t="e">
        <f t="shared" si="14"/>
        <v>#VALUE!</v>
      </c>
      <c r="V82" s="5" t="e">
        <f t="shared" ca="1" si="15"/>
        <v>#VALUE!</v>
      </c>
    </row>
    <row r="83" spans="1:22">
      <c r="A83" s="6">
        <v>80</v>
      </c>
      <c r="B83" s="130"/>
      <c r="C83" s="131" t="s">
        <v>531</v>
      </c>
      <c r="D83" s="131" t="s">
        <v>531</v>
      </c>
      <c r="E83" s="131"/>
      <c r="F83" s="131"/>
      <c r="G83" s="5" t="e">
        <f t="shared" si="8"/>
        <v>#VALUE!</v>
      </c>
      <c r="H83" s="132" t="e">
        <f t="shared" si="9"/>
        <v>#VALUE!</v>
      </c>
      <c r="I83" s="131"/>
      <c r="J83" s="131" t="s">
        <v>531</v>
      </c>
      <c r="K83" s="133" t="e">
        <f t="shared" si="10"/>
        <v>#VALUE!</v>
      </c>
      <c r="L83" s="131" t="s">
        <v>531</v>
      </c>
      <c r="M83" s="131" t="s">
        <v>531</v>
      </c>
      <c r="N83" s="133" t="e">
        <f t="shared" si="11"/>
        <v>#VALUE!</v>
      </c>
      <c r="O83" s="10" t="str">
        <f>宅配便入力!E83&amp;""</f>
        <v/>
      </c>
      <c r="P83" s="5">
        <f>IF(ISBLANK(宅配便仮計算!I83),"",宅配便仮計算!I83)</f>
        <v>0</v>
      </c>
      <c r="Q83" s="133" t="e">
        <f t="shared" si="12"/>
        <v>#VALUE!</v>
      </c>
      <c r="R83" s="5" t="str">
        <f ca="1">IFERROR(IF(ISBLANK('計算（宅配便）'!N83),"",'計算（宅配便）'!N83),"")</f>
        <v/>
      </c>
      <c r="S83" s="5" t="str">
        <f ca="1">IFERROR(IF(ISBLANK('計算（宅配便）'!P83),"",'計算（宅配便）'!P83),"")</f>
        <v/>
      </c>
      <c r="T83" s="133" t="e">
        <f t="shared" ca="1" si="13"/>
        <v>#VALUE!</v>
      </c>
      <c r="U83" s="5" t="e">
        <f t="shared" si="14"/>
        <v>#VALUE!</v>
      </c>
      <c r="V83" s="5" t="e">
        <f t="shared" ca="1" si="15"/>
        <v>#VALUE!</v>
      </c>
    </row>
    <row r="84" spans="1:22">
      <c r="A84" s="6">
        <v>81</v>
      </c>
      <c r="B84" s="130"/>
      <c r="C84" s="131" t="s">
        <v>531</v>
      </c>
      <c r="D84" s="131" t="s">
        <v>531</v>
      </c>
      <c r="E84" s="131"/>
      <c r="F84" s="131"/>
      <c r="G84" s="5" t="e">
        <f t="shared" si="8"/>
        <v>#VALUE!</v>
      </c>
      <c r="H84" s="132" t="e">
        <f t="shared" si="9"/>
        <v>#VALUE!</v>
      </c>
      <c r="I84" s="131"/>
      <c r="J84" s="131" t="s">
        <v>531</v>
      </c>
      <c r="K84" s="133" t="e">
        <f t="shared" si="10"/>
        <v>#VALUE!</v>
      </c>
      <c r="L84" s="131" t="s">
        <v>531</v>
      </c>
      <c r="M84" s="131" t="s">
        <v>531</v>
      </c>
      <c r="N84" s="133" t="e">
        <f t="shared" si="11"/>
        <v>#VALUE!</v>
      </c>
      <c r="O84" s="10" t="str">
        <f>宅配便入力!E84&amp;""</f>
        <v/>
      </c>
      <c r="P84" s="5">
        <f>IF(ISBLANK(宅配便仮計算!I84),"",宅配便仮計算!I84)</f>
        <v>0</v>
      </c>
      <c r="Q84" s="133" t="e">
        <f t="shared" si="12"/>
        <v>#VALUE!</v>
      </c>
      <c r="R84" s="5" t="str">
        <f ca="1">IFERROR(IF(ISBLANK('計算（宅配便）'!N84),"",'計算（宅配便）'!N84),"")</f>
        <v/>
      </c>
      <c r="S84" s="5" t="str">
        <f ca="1">IFERROR(IF(ISBLANK('計算（宅配便）'!P84),"",'計算（宅配便）'!P84),"")</f>
        <v/>
      </c>
      <c r="T84" s="133" t="e">
        <f t="shared" ca="1" si="13"/>
        <v>#VALUE!</v>
      </c>
      <c r="U84" s="5" t="e">
        <f t="shared" si="14"/>
        <v>#VALUE!</v>
      </c>
      <c r="V84" s="5" t="e">
        <f t="shared" ca="1" si="15"/>
        <v>#VALUE!</v>
      </c>
    </row>
    <row r="85" spans="1:22">
      <c r="A85" s="6">
        <v>82</v>
      </c>
      <c r="B85" s="130"/>
      <c r="C85" s="131" t="s">
        <v>531</v>
      </c>
      <c r="D85" s="131" t="s">
        <v>531</v>
      </c>
      <c r="E85" s="131"/>
      <c r="F85" s="131"/>
      <c r="G85" s="5" t="e">
        <f t="shared" si="8"/>
        <v>#VALUE!</v>
      </c>
      <c r="H85" s="132" t="e">
        <f t="shared" si="9"/>
        <v>#VALUE!</v>
      </c>
      <c r="I85" s="131"/>
      <c r="J85" s="131" t="s">
        <v>531</v>
      </c>
      <c r="K85" s="133" t="e">
        <f t="shared" si="10"/>
        <v>#VALUE!</v>
      </c>
      <c r="L85" s="131" t="s">
        <v>531</v>
      </c>
      <c r="M85" s="131" t="s">
        <v>531</v>
      </c>
      <c r="N85" s="133" t="e">
        <f t="shared" si="11"/>
        <v>#VALUE!</v>
      </c>
      <c r="O85" s="10" t="str">
        <f>宅配便入力!E85&amp;""</f>
        <v/>
      </c>
      <c r="P85" s="5">
        <f>IF(ISBLANK(宅配便仮計算!I85),"",宅配便仮計算!I85)</f>
        <v>0</v>
      </c>
      <c r="Q85" s="133" t="e">
        <f t="shared" si="12"/>
        <v>#VALUE!</v>
      </c>
      <c r="R85" s="5" t="str">
        <f ca="1">IFERROR(IF(ISBLANK('計算（宅配便）'!N85),"",'計算（宅配便）'!N85),"")</f>
        <v/>
      </c>
      <c r="S85" s="5" t="str">
        <f ca="1">IFERROR(IF(ISBLANK('計算（宅配便）'!P85),"",'計算（宅配便）'!P85),"")</f>
        <v/>
      </c>
      <c r="T85" s="133" t="e">
        <f t="shared" ca="1" si="13"/>
        <v>#VALUE!</v>
      </c>
      <c r="U85" s="5" t="e">
        <f t="shared" si="14"/>
        <v>#VALUE!</v>
      </c>
      <c r="V85" s="5" t="e">
        <f t="shared" ca="1" si="15"/>
        <v>#VALUE!</v>
      </c>
    </row>
    <row r="86" spans="1:22">
      <c r="A86" s="6">
        <v>83</v>
      </c>
      <c r="B86" s="130"/>
      <c r="C86" s="131" t="s">
        <v>531</v>
      </c>
      <c r="D86" s="131" t="s">
        <v>531</v>
      </c>
      <c r="E86" s="131"/>
      <c r="F86" s="131"/>
      <c r="G86" s="5" t="e">
        <f t="shared" si="8"/>
        <v>#VALUE!</v>
      </c>
      <c r="H86" s="132" t="e">
        <f t="shared" si="9"/>
        <v>#VALUE!</v>
      </c>
      <c r="I86" s="131"/>
      <c r="J86" s="131" t="s">
        <v>531</v>
      </c>
      <c r="K86" s="133" t="e">
        <f t="shared" si="10"/>
        <v>#VALUE!</v>
      </c>
      <c r="L86" s="131" t="s">
        <v>531</v>
      </c>
      <c r="M86" s="131" t="s">
        <v>531</v>
      </c>
      <c r="N86" s="133" t="e">
        <f t="shared" si="11"/>
        <v>#VALUE!</v>
      </c>
      <c r="O86" s="10" t="str">
        <f>宅配便入力!E86&amp;""</f>
        <v/>
      </c>
      <c r="P86" s="5">
        <f>IF(ISBLANK(宅配便仮計算!I86),"",宅配便仮計算!I86)</f>
        <v>0</v>
      </c>
      <c r="Q86" s="133" t="e">
        <f t="shared" si="12"/>
        <v>#VALUE!</v>
      </c>
      <c r="R86" s="5" t="str">
        <f ca="1">IFERROR(IF(ISBLANK('計算（宅配便）'!N86),"",'計算（宅配便）'!N86),"")</f>
        <v/>
      </c>
      <c r="S86" s="5" t="str">
        <f ca="1">IFERROR(IF(ISBLANK('計算（宅配便）'!P86),"",'計算（宅配便）'!P86),"")</f>
        <v/>
      </c>
      <c r="T86" s="133" t="e">
        <f t="shared" ca="1" si="13"/>
        <v>#VALUE!</v>
      </c>
      <c r="U86" s="5" t="e">
        <f t="shared" si="14"/>
        <v>#VALUE!</v>
      </c>
      <c r="V86" s="5" t="e">
        <f t="shared" ca="1" si="15"/>
        <v>#VALUE!</v>
      </c>
    </row>
    <row r="87" spans="1:22">
      <c r="A87" s="6">
        <v>84</v>
      </c>
      <c r="B87" s="130"/>
      <c r="C87" s="131" t="s">
        <v>531</v>
      </c>
      <c r="D87" s="131" t="s">
        <v>531</v>
      </c>
      <c r="E87" s="131"/>
      <c r="F87" s="131"/>
      <c r="G87" s="5" t="e">
        <f t="shared" si="8"/>
        <v>#VALUE!</v>
      </c>
      <c r="H87" s="132" t="e">
        <f t="shared" si="9"/>
        <v>#VALUE!</v>
      </c>
      <c r="I87" s="131"/>
      <c r="J87" s="131" t="s">
        <v>531</v>
      </c>
      <c r="K87" s="133" t="e">
        <f t="shared" si="10"/>
        <v>#VALUE!</v>
      </c>
      <c r="L87" s="131" t="s">
        <v>531</v>
      </c>
      <c r="M87" s="131" t="s">
        <v>531</v>
      </c>
      <c r="N87" s="133" t="e">
        <f t="shared" si="11"/>
        <v>#VALUE!</v>
      </c>
      <c r="O87" s="10" t="str">
        <f>宅配便入力!E87&amp;""</f>
        <v/>
      </c>
      <c r="P87" s="5">
        <f>IF(ISBLANK(宅配便仮計算!I87),"",宅配便仮計算!I87)</f>
        <v>0</v>
      </c>
      <c r="Q87" s="133" t="e">
        <f t="shared" si="12"/>
        <v>#VALUE!</v>
      </c>
      <c r="R87" s="5" t="str">
        <f ca="1">IFERROR(IF(ISBLANK('計算（宅配便）'!N87),"",'計算（宅配便）'!N87),"")</f>
        <v/>
      </c>
      <c r="S87" s="5" t="str">
        <f ca="1">IFERROR(IF(ISBLANK('計算（宅配便）'!P87),"",'計算（宅配便）'!P87),"")</f>
        <v/>
      </c>
      <c r="T87" s="133" t="e">
        <f t="shared" ca="1" si="13"/>
        <v>#VALUE!</v>
      </c>
      <c r="U87" s="5" t="e">
        <f t="shared" si="14"/>
        <v>#VALUE!</v>
      </c>
      <c r="V87" s="5" t="e">
        <f t="shared" ca="1" si="15"/>
        <v>#VALUE!</v>
      </c>
    </row>
    <row r="88" spans="1:22">
      <c r="A88" s="6">
        <v>85</v>
      </c>
      <c r="B88" s="130"/>
      <c r="C88" s="131" t="s">
        <v>531</v>
      </c>
      <c r="D88" s="131" t="s">
        <v>531</v>
      </c>
      <c r="E88" s="131"/>
      <c r="F88" s="131"/>
      <c r="G88" s="5" t="e">
        <f t="shared" si="8"/>
        <v>#VALUE!</v>
      </c>
      <c r="H88" s="132" t="e">
        <f t="shared" si="9"/>
        <v>#VALUE!</v>
      </c>
      <c r="I88" s="131"/>
      <c r="J88" s="131" t="s">
        <v>531</v>
      </c>
      <c r="K88" s="133" t="e">
        <f t="shared" si="10"/>
        <v>#VALUE!</v>
      </c>
      <c r="L88" s="131" t="s">
        <v>531</v>
      </c>
      <c r="M88" s="131" t="s">
        <v>531</v>
      </c>
      <c r="N88" s="133" t="e">
        <f t="shared" si="11"/>
        <v>#VALUE!</v>
      </c>
      <c r="O88" s="10" t="str">
        <f>宅配便入力!E88&amp;""</f>
        <v/>
      </c>
      <c r="P88" s="5">
        <f>IF(ISBLANK(宅配便仮計算!I88),"",宅配便仮計算!I88)</f>
        <v>0</v>
      </c>
      <c r="Q88" s="133" t="e">
        <f t="shared" si="12"/>
        <v>#VALUE!</v>
      </c>
      <c r="R88" s="5" t="str">
        <f ca="1">IFERROR(IF(ISBLANK('計算（宅配便）'!N88),"",'計算（宅配便）'!N88),"")</f>
        <v/>
      </c>
      <c r="S88" s="5" t="str">
        <f ca="1">IFERROR(IF(ISBLANK('計算（宅配便）'!P88),"",'計算（宅配便）'!P88),"")</f>
        <v/>
      </c>
      <c r="T88" s="133" t="e">
        <f t="shared" ca="1" si="13"/>
        <v>#VALUE!</v>
      </c>
      <c r="U88" s="5" t="e">
        <f t="shared" si="14"/>
        <v>#VALUE!</v>
      </c>
      <c r="V88" s="5" t="e">
        <f t="shared" ca="1" si="15"/>
        <v>#VALUE!</v>
      </c>
    </row>
    <row r="89" spans="1:22">
      <c r="A89" s="6">
        <v>86</v>
      </c>
      <c r="B89" s="130"/>
      <c r="C89" s="131" t="s">
        <v>531</v>
      </c>
      <c r="D89" s="131" t="s">
        <v>531</v>
      </c>
      <c r="E89" s="131"/>
      <c r="F89" s="131"/>
      <c r="G89" s="5" t="e">
        <f t="shared" si="8"/>
        <v>#VALUE!</v>
      </c>
      <c r="H89" s="132" t="e">
        <f t="shared" si="9"/>
        <v>#VALUE!</v>
      </c>
      <c r="I89" s="131"/>
      <c r="J89" s="131" t="s">
        <v>531</v>
      </c>
      <c r="K89" s="133" t="e">
        <f t="shared" si="10"/>
        <v>#VALUE!</v>
      </c>
      <c r="L89" s="131" t="s">
        <v>531</v>
      </c>
      <c r="M89" s="131" t="s">
        <v>531</v>
      </c>
      <c r="N89" s="133" t="e">
        <f t="shared" si="11"/>
        <v>#VALUE!</v>
      </c>
      <c r="O89" s="10" t="str">
        <f>宅配便入力!E89&amp;""</f>
        <v/>
      </c>
      <c r="P89" s="5">
        <f>IF(ISBLANK(宅配便仮計算!I89),"",宅配便仮計算!I89)</f>
        <v>0</v>
      </c>
      <c r="Q89" s="133" t="e">
        <f t="shared" si="12"/>
        <v>#VALUE!</v>
      </c>
      <c r="R89" s="5" t="str">
        <f ca="1">IFERROR(IF(ISBLANK('計算（宅配便）'!N89),"",'計算（宅配便）'!N89),"")</f>
        <v/>
      </c>
      <c r="S89" s="5" t="str">
        <f ca="1">IFERROR(IF(ISBLANK('計算（宅配便）'!P89),"",'計算（宅配便）'!P89),"")</f>
        <v/>
      </c>
      <c r="T89" s="133" t="e">
        <f t="shared" ca="1" si="13"/>
        <v>#VALUE!</v>
      </c>
      <c r="U89" s="5" t="e">
        <f t="shared" si="14"/>
        <v>#VALUE!</v>
      </c>
      <c r="V89" s="5" t="e">
        <f t="shared" ca="1" si="15"/>
        <v>#VALUE!</v>
      </c>
    </row>
    <row r="90" spans="1:22">
      <c r="A90" s="6">
        <v>87</v>
      </c>
      <c r="B90" s="130"/>
      <c r="C90" s="131" t="s">
        <v>531</v>
      </c>
      <c r="D90" s="131" t="s">
        <v>531</v>
      </c>
      <c r="E90" s="131"/>
      <c r="F90" s="131"/>
      <c r="G90" s="5" t="e">
        <f t="shared" si="8"/>
        <v>#VALUE!</v>
      </c>
      <c r="H90" s="132" t="e">
        <f t="shared" si="9"/>
        <v>#VALUE!</v>
      </c>
      <c r="I90" s="131"/>
      <c r="J90" s="131" t="s">
        <v>531</v>
      </c>
      <c r="K90" s="133" t="e">
        <f t="shared" si="10"/>
        <v>#VALUE!</v>
      </c>
      <c r="L90" s="131" t="s">
        <v>531</v>
      </c>
      <c r="M90" s="131" t="s">
        <v>531</v>
      </c>
      <c r="N90" s="133" t="e">
        <f t="shared" si="11"/>
        <v>#VALUE!</v>
      </c>
      <c r="O90" s="10" t="str">
        <f>宅配便入力!E90&amp;""</f>
        <v/>
      </c>
      <c r="P90" s="5">
        <f>IF(ISBLANK(宅配便仮計算!I90),"",宅配便仮計算!I90)</f>
        <v>0</v>
      </c>
      <c r="Q90" s="133" t="e">
        <f t="shared" si="12"/>
        <v>#VALUE!</v>
      </c>
      <c r="R90" s="5" t="str">
        <f ca="1">IFERROR(IF(ISBLANK('計算（宅配便）'!N90),"",'計算（宅配便）'!N90),"")</f>
        <v/>
      </c>
      <c r="S90" s="5" t="str">
        <f ca="1">IFERROR(IF(ISBLANK('計算（宅配便）'!P90),"",'計算（宅配便）'!P90),"")</f>
        <v/>
      </c>
      <c r="T90" s="133" t="e">
        <f t="shared" ca="1" si="13"/>
        <v>#VALUE!</v>
      </c>
      <c r="U90" s="5" t="e">
        <f t="shared" si="14"/>
        <v>#VALUE!</v>
      </c>
      <c r="V90" s="5" t="e">
        <f t="shared" ca="1" si="15"/>
        <v>#VALUE!</v>
      </c>
    </row>
    <row r="91" spans="1:22">
      <c r="A91" s="6">
        <v>88</v>
      </c>
      <c r="B91" s="130"/>
      <c r="C91" s="131" t="s">
        <v>531</v>
      </c>
      <c r="D91" s="131" t="s">
        <v>531</v>
      </c>
      <c r="E91" s="131"/>
      <c r="F91" s="131"/>
      <c r="G91" s="5" t="e">
        <f t="shared" si="8"/>
        <v>#VALUE!</v>
      </c>
      <c r="H91" s="132" t="e">
        <f t="shared" si="9"/>
        <v>#VALUE!</v>
      </c>
      <c r="I91" s="131"/>
      <c r="J91" s="131" t="s">
        <v>531</v>
      </c>
      <c r="K91" s="133" t="e">
        <f t="shared" si="10"/>
        <v>#VALUE!</v>
      </c>
      <c r="L91" s="131" t="s">
        <v>531</v>
      </c>
      <c r="M91" s="131" t="s">
        <v>531</v>
      </c>
      <c r="N91" s="133" t="e">
        <f t="shared" si="11"/>
        <v>#VALUE!</v>
      </c>
      <c r="O91" s="10" t="str">
        <f>宅配便入力!E91&amp;""</f>
        <v/>
      </c>
      <c r="P91" s="5">
        <f>IF(ISBLANK(宅配便仮計算!I91),"",宅配便仮計算!I91)</f>
        <v>0</v>
      </c>
      <c r="Q91" s="133" t="e">
        <f t="shared" si="12"/>
        <v>#VALUE!</v>
      </c>
      <c r="R91" s="5" t="str">
        <f ca="1">IFERROR(IF(ISBLANK('計算（宅配便）'!N91),"",'計算（宅配便）'!N91),"")</f>
        <v/>
      </c>
      <c r="S91" s="5" t="str">
        <f ca="1">IFERROR(IF(ISBLANK('計算（宅配便）'!P91),"",'計算（宅配便）'!P91),"")</f>
        <v/>
      </c>
      <c r="T91" s="133" t="e">
        <f t="shared" ca="1" si="13"/>
        <v>#VALUE!</v>
      </c>
      <c r="U91" s="5" t="e">
        <f t="shared" si="14"/>
        <v>#VALUE!</v>
      </c>
      <c r="V91" s="5" t="e">
        <f t="shared" ca="1" si="15"/>
        <v>#VALUE!</v>
      </c>
    </row>
    <row r="92" spans="1:22">
      <c r="A92" s="6">
        <v>89</v>
      </c>
      <c r="B92" s="130"/>
      <c r="C92" s="131" t="s">
        <v>531</v>
      </c>
      <c r="D92" s="131" t="s">
        <v>531</v>
      </c>
      <c r="E92" s="131"/>
      <c r="F92" s="131"/>
      <c r="G92" s="5" t="e">
        <f t="shared" si="8"/>
        <v>#VALUE!</v>
      </c>
      <c r="H92" s="132" t="e">
        <f t="shared" si="9"/>
        <v>#VALUE!</v>
      </c>
      <c r="I92" s="131"/>
      <c r="J92" s="131" t="s">
        <v>531</v>
      </c>
      <c r="K92" s="133" t="e">
        <f t="shared" si="10"/>
        <v>#VALUE!</v>
      </c>
      <c r="L92" s="131" t="s">
        <v>531</v>
      </c>
      <c r="M92" s="131" t="s">
        <v>531</v>
      </c>
      <c r="N92" s="133" t="e">
        <f t="shared" si="11"/>
        <v>#VALUE!</v>
      </c>
      <c r="O92" s="10" t="str">
        <f>宅配便入力!E92&amp;""</f>
        <v/>
      </c>
      <c r="P92" s="5">
        <f>IF(ISBLANK(宅配便仮計算!I92),"",宅配便仮計算!I92)</f>
        <v>0</v>
      </c>
      <c r="Q92" s="133" t="e">
        <f t="shared" si="12"/>
        <v>#VALUE!</v>
      </c>
      <c r="R92" s="5" t="str">
        <f ca="1">IFERROR(IF(ISBLANK('計算（宅配便）'!N92),"",'計算（宅配便）'!N92),"")</f>
        <v/>
      </c>
      <c r="S92" s="5" t="str">
        <f ca="1">IFERROR(IF(ISBLANK('計算（宅配便）'!P92),"",'計算（宅配便）'!P92),"")</f>
        <v/>
      </c>
      <c r="T92" s="133" t="e">
        <f t="shared" ca="1" si="13"/>
        <v>#VALUE!</v>
      </c>
      <c r="U92" s="5" t="e">
        <f t="shared" si="14"/>
        <v>#VALUE!</v>
      </c>
      <c r="V92" s="5" t="e">
        <f t="shared" ca="1" si="15"/>
        <v>#VALUE!</v>
      </c>
    </row>
    <row r="93" spans="1:22">
      <c r="A93" s="6">
        <v>90</v>
      </c>
      <c r="B93" s="130"/>
      <c r="C93" s="131" t="s">
        <v>531</v>
      </c>
      <c r="D93" s="131" t="s">
        <v>531</v>
      </c>
      <c r="E93" s="131"/>
      <c r="F93" s="131"/>
      <c r="G93" s="5" t="e">
        <f t="shared" si="8"/>
        <v>#VALUE!</v>
      </c>
      <c r="H93" s="132" t="e">
        <f t="shared" si="9"/>
        <v>#VALUE!</v>
      </c>
      <c r="I93" s="131"/>
      <c r="J93" s="131" t="s">
        <v>531</v>
      </c>
      <c r="K93" s="133" t="e">
        <f t="shared" si="10"/>
        <v>#VALUE!</v>
      </c>
      <c r="L93" s="131" t="s">
        <v>531</v>
      </c>
      <c r="M93" s="131" t="s">
        <v>531</v>
      </c>
      <c r="N93" s="133" t="e">
        <f t="shared" si="11"/>
        <v>#VALUE!</v>
      </c>
      <c r="O93" s="10" t="str">
        <f>宅配便入力!E93&amp;""</f>
        <v/>
      </c>
      <c r="P93" s="5">
        <f>IF(ISBLANK(宅配便仮計算!I93),"",宅配便仮計算!I93)</f>
        <v>0</v>
      </c>
      <c r="Q93" s="133" t="e">
        <f t="shared" si="12"/>
        <v>#VALUE!</v>
      </c>
      <c r="R93" s="5" t="str">
        <f ca="1">IFERROR(IF(ISBLANK('計算（宅配便）'!N93),"",'計算（宅配便）'!N93),"")</f>
        <v/>
      </c>
      <c r="S93" s="5" t="str">
        <f ca="1">IFERROR(IF(ISBLANK('計算（宅配便）'!P93),"",'計算（宅配便）'!P93),"")</f>
        <v/>
      </c>
      <c r="T93" s="133" t="e">
        <f t="shared" ca="1" si="13"/>
        <v>#VALUE!</v>
      </c>
      <c r="U93" s="5" t="e">
        <f t="shared" si="14"/>
        <v>#VALUE!</v>
      </c>
      <c r="V93" s="5" t="e">
        <f t="shared" ca="1" si="15"/>
        <v>#VALUE!</v>
      </c>
    </row>
    <row r="94" spans="1:22">
      <c r="A94" s="6">
        <v>91</v>
      </c>
      <c r="B94" s="130"/>
      <c r="C94" s="131" t="s">
        <v>531</v>
      </c>
      <c r="D94" s="131" t="s">
        <v>531</v>
      </c>
      <c r="E94" s="131"/>
      <c r="F94" s="131"/>
      <c r="G94" s="5" t="e">
        <f t="shared" si="8"/>
        <v>#VALUE!</v>
      </c>
      <c r="H94" s="132" t="e">
        <f t="shared" si="9"/>
        <v>#VALUE!</v>
      </c>
      <c r="I94" s="131"/>
      <c r="J94" s="131" t="s">
        <v>531</v>
      </c>
      <c r="K94" s="133" t="e">
        <f t="shared" si="10"/>
        <v>#VALUE!</v>
      </c>
      <c r="L94" s="131" t="s">
        <v>531</v>
      </c>
      <c r="M94" s="131" t="s">
        <v>531</v>
      </c>
      <c r="N94" s="133" t="e">
        <f t="shared" si="11"/>
        <v>#VALUE!</v>
      </c>
      <c r="O94" s="10" t="str">
        <f>宅配便入力!E94&amp;""</f>
        <v/>
      </c>
      <c r="P94" s="5">
        <f>IF(ISBLANK(宅配便仮計算!I94),"",宅配便仮計算!I94)</f>
        <v>0</v>
      </c>
      <c r="Q94" s="133" t="e">
        <f t="shared" si="12"/>
        <v>#VALUE!</v>
      </c>
      <c r="R94" s="5" t="str">
        <f ca="1">IFERROR(IF(ISBLANK('計算（宅配便）'!N94),"",'計算（宅配便）'!N94),"")</f>
        <v/>
      </c>
      <c r="S94" s="5" t="str">
        <f ca="1">IFERROR(IF(ISBLANK('計算（宅配便）'!P94),"",'計算（宅配便）'!P94),"")</f>
        <v/>
      </c>
      <c r="T94" s="133" t="e">
        <f t="shared" ca="1" si="13"/>
        <v>#VALUE!</v>
      </c>
      <c r="U94" s="5" t="e">
        <f t="shared" si="14"/>
        <v>#VALUE!</v>
      </c>
      <c r="V94" s="5" t="e">
        <f t="shared" ca="1" si="15"/>
        <v>#VALUE!</v>
      </c>
    </row>
    <row r="95" spans="1:22">
      <c r="A95" s="6">
        <v>92</v>
      </c>
      <c r="B95" s="130"/>
      <c r="C95" s="131" t="s">
        <v>531</v>
      </c>
      <c r="D95" s="131" t="s">
        <v>531</v>
      </c>
      <c r="E95" s="131"/>
      <c r="F95" s="131"/>
      <c r="G95" s="5" t="e">
        <f t="shared" si="8"/>
        <v>#VALUE!</v>
      </c>
      <c r="H95" s="132" t="e">
        <f t="shared" si="9"/>
        <v>#VALUE!</v>
      </c>
      <c r="I95" s="131"/>
      <c r="J95" s="131" t="s">
        <v>531</v>
      </c>
      <c r="K95" s="133" t="e">
        <f t="shared" si="10"/>
        <v>#VALUE!</v>
      </c>
      <c r="L95" s="131" t="s">
        <v>531</v>
      </c>
      <c r="M95" s="131" t="s">
        <v>531</v>
      </c>
      <c r="N95" s="133" t="e">
        <f t="shared" si="11"/>
        <v>#VALUE!</v>
      </c>
      <c r="O95" s="10" t="str">
        <f>宅配便入力!E95&amp;""</f>
        <v/>
      </c>
      <c r="P95" s="5">
        <f>IF(ISBLANK(宅配便仮計算!I95),"",宅配便仮計算!I95)</f>
        <v>0</v>
      </c>
      <c r="Q95" s="133" t="e">
        <f t="shared" si="12"/>
        <v>#VALUE!</v>
      </c>
      <c r="R95" s="5" t="str">
        <f ca="1">IFERROR(IF(ISBLANK('計算（宅配便）'!N95),"",'計算（宅配便）'!N95),"")</f>
        <v/>
      </c>
      <c r="S95" s="5" t="str">
        <f ca="1">IFERROR(IF(ISBLANK('計算（宅配便）'!P95),"",'計算（宅配便）'!P95),"")</f>
        <v/>
      </c>
      <c r="T95" s="133" t="e">
        <f t="shared" ca="1" si="13"/>
        <v>#VALUE!</v>
      </c>
      <c r="U95" s="5" t="e">
        <f t="shared" si="14"/>
        <v>#VALUE!</v>
      </c>
      <c r="V95" s="5" t="e">
        <f t="shared" ca="1" si="15"/>
        <v>#VALUE!</v>
      </c>
    </row>
    <row r="96" spans="1:22">
      <c r="A96" s="6">
        <v>93</v>
      </c>
      <c r="B96" s="130"/>
      <c r="C96" s="131" t="s">
        <v>531</v>
      </c>
      <c r="D96" s="131" t="s">
        <v>531</v>
      </c>
      <c r="E96" s="131"/>
      <c r="F96" s="131"/>
      <c r="G96" s="5" t="e">
        <f t="shared" si="8"/>
        <v>#VALUE!</v>
      </c>
      <c r="H96" s="132" t="e">
        <f t="shared" si="9"/>
        <v>#VALUE!</v>
      </c>
      <c r="I96" s="131"/>
      <c r="J96" s="131" t="s">
        <v>531</v>
      </c>
      <c r="K96" s="133" t="e">
        <f t="shared" si="10"/>
        <v>#VALUE!</v>
      </c>
      <c r="L96" s="131" t="s">
        <v>531</v>
      </c>
      <c r="M96" s="131" t="s">
        <v>531</v>
      </c>
      <c r="N96" s="133" t="e">
        <f t="shared" si="11"/>
        <v>#VALUE!</v>
      </c>
      <c r="O96" s="10" t="str">
        <f>宅配便入力!E96&amp;""</f>
        <v/>
      </c>
      <c r="P96" s="5">
        <f>IF(ISBLANK(宅配便仮計算!I96),"",宅配便仮計算!I96)</f>
        <v>0</v>
      </c>
      <c r="Q96" s="133" t="e">
        <f t="shared" si="12"/>
        <v>#VALUE!</v>
      </c>
      <c r="R96" s="5" t="str">
        <f ca="1">IFERROR(IF(ISBLANK('計算（宅配便）'!N96),"",'計算（宅配便）'!N96),"")</f>
        <v/>
      </c>
      <c r="S96" s="5" t="str">
        <f ca="1">IFERROR(IF(ISBLANK('計算（宅配便）'!P96),"",'計算（宅配便）'!P96),"")</f>
        <v/>
      </c>
      <c r="T96" s="133" t="e">
        <f t="shared" ca="1" si="13"/>
        <v>#VALUE!</v>
      </c>
      <c r="U96" s="5" t="e">
        <f t="shared" si="14"/>
        <v>#VALUE!</v>
      </c>
      <c r="V96" s="5" t="e">
        <f t="shared" ca="1" si="15"/>
        <v>#VALUE!</v>
      </c>
    </row>
    <row r="97" spans="1:22">
      <c r="A97" s="6">
        <v>94</v>
      </c>
      <c r="B97" s="130"/>
      <c r="C97" s="131" t="s">
        <v>531</v>
      </c>
      <c r="D97" s="131" t="s">
        <v>531</v>
      </c>
      <c r="E97" s="131"/>
      <c r="F97" s="131"/>
      <c r="G97" s="5" t="e">
        <f t="shared" si="8"/>
        <v>#VALUE!</v>
      </c>
      <c r="H97" s="132" t="e">
        <f t="shared" si="9"/>
        <v>#VALUE!</v>
      </c>
      <c r="I97" s="131"/>
      <c r="J97" s="131" t="s">
        <v>531</v>
      </c>
      <c r="K97" s="133" t="e">
        <f t="shared" si="10"/>
        <v>#VALUE!</v>
      </c>
      <c r="L97" s="131" t="s">
        <v>531</v>
      </c>
      <c r="M97" s="131" t="s">
        <v>531</v>
      </c>
      <c r="N97" s="133" t="e">
        <f t="shared" si="11"/>
        <v>#VALUE!</v>
      </c>
      <c r="O97" s="10" t="str">
        <f>宅配便入力!E97&amp;""</f>
        <v/>
      </c>
      <c r="P97" s="5">
        <f>IF(ISBLANK(宅配便仮計算!I97),"",宅配便仮計算!I97)</f>
        <v>0</v>
      </c>
      <c r="Q97" s="133" t="e">
        <f t="shared" si="12"/>
        <v>#VALUE!</v>
      </c>
      <c r="R97" s="5" t="str">
        <f ca="1">IFERROR(IF(ISBLANK('計算（宅配便）'!N97),"",'計算（宅配便）'!N97),"")</f>
        <v/>
      </c>
      <c r="S97" s="5" t="str">
        <f ca="1">IFERROR(IF(ISBLANK('計算（宅配便）'!P97),"",'計算（宅配便）'!P97),"")</f>
        <v/>
      </c>
      <c r="T97" s="133" t="e">
        <f t="shared" ca="1" si="13"/>
        <v>#VALUE!</v>
      </c>
      <c r="U97" s="5" t="e">
        <f t="shared" si="14"/>
        <v>#VALUE!</v>
      </c>
      <c r="V97" s="5" t="e">
        <f t="shared" ca="1" si="15"/>
        <v>#VALUE!</v>
      </c>
    </row>
    <row r="98" spans="1:22">
      <c r="A98" s="6">
        <v>95</v>
      </c>
      <c r="B98" s="130"/>
      <c r="C98" s="131" t="s">
        <v>531</v>
      </c>
      <c r="D98" s="131" t="s">
        <v>531</v>
      </c>
      <c r="E98" s="131"/>
      <c r="F98" s="131"/>
      <c r="G98" s="5" t="e">
        <f t="shared" si="8"/>
        <v>#VALUE!</v>
      </c>
      <c r="H98" s="132" t="e">
        <f t="shared" si="9"/>
        <v>#VALUE!</v>
      </c>
      <c r="I98" s="131"/>
      <c r="J98" s="131" t="s">
        <v>531</v>
      </c>
      <c r="K98" s="133" t="e">
        <f t="shared" si="10"/>
        <v>#VALUE!</v>
      </c>
      <c r="L98" s="131" t="s">
        <v>531</v>
      </c>
      <c r="M98" s="131" t="s">
        <v>531</v>
      </c>
      <c r="N98" s="133" t="e">
        <f t="shared" si="11"/>
        <v>#VALUE!</v>
      </c>
      <c r="O98" s="10" t="str">
        <f>宅配便入力!E98&amp;""</f>
        <v/>
      </c>
      <c r="P98" s="5">
        <f>IF(ISBLANK(宅配便仮計算!I98),"",宅配便仮計算!I98)</f>
        <v>0</v>
      </c>
      <c r="Q98" s="133" t="e">
        <f t="shared" si="12"/>
        <v>#VALUE!</v>
      </c>
      <c r="R98" s="5" t="str">
        <f ca="1">IFERROR(IF(ISBLANK('計算（宅配便）'!N98),"",'計算（宅配便）'!N98),"")</f>
        <v/>
      </c>
      <c r="S98" s="5" t="str">
        <f ca="1">IFERROR(IF(ISBLANK('計算（宅配便）'!P98),"",'計算（宅配便）'!P98),"")</f>
        <v/>
      </c>
      <c r="T98" s="133" t="e">
        <f t="shared" ca="1" si="13"/>
        <v>#VALUE!</v>
      </c>
      <c r="U98" s="5" t="e">
        <f t="shared" si="14"/>
        <v>#VALUE!</v>
      </c>
      <c r="V98" s="5" t="e">
        <f t="shared" ca="1" si="15"/>
        <v>#VALUE!</v>
      </c>
    </row>
    <row r="99" spans="1:22">
      <c r="A99" s="6">
        <v>96</v>
      </c>
      <c r="B99" s="130"/>
      <c r="C99" s="131" t="s">
        <v>531</v>
      </c>
      <c r="D99" s="131" t="s">
        <v>531</v>
      </c>
      <c r="E99" s="131"/>
      <c r="F99" s="131"/>
      <c r="G99" s="5" t="e">
        <f t="shared" si="8"/>
        <v>#VALUE!</v>
      </c>
      <c r="H99" s="132" t="e">
        <f t="shared" si="9"/>
        <v>#VALUE!</v>
      </c>
      <c r="I99" s="131"/>
      <c r="J99" s="131" t="s">
        <v>531</v>
      </c>
      <c r="K99" s="133" t="e">
        <f t="shared" si="10"/>
        <v>#VALUE!</v>
      </c>
      <c r="L99" s="131" t="s">
        <v>531</v>
      </c>
      <c r="M99" s="131" t="s">
        <v>531</v>
      </c>
      <c r="N99" s="133" t="e">
        <f t="shared" si="11"/>
        <v>#VALUE!</v>
      </c>
      <c r="O99" s="10" t="str">
        <f>宅配便入力!E99&amp;""</f>
        <v/>
      </c>
      <c r="P99" s="5">
        <f>IF(ISBLANK(宅配便仮計算!I99),"",宅配便仮計算!I99)</f>
        <v>0</v>
      </c>
      <c r="Q99" s="133" t="e">
        <f t="shared" si="12"/>
        <v>#VALUE!</v>
      </c>
      <c r="R99" s="5" t="str">
        <f ca="1">IFERROR(IF(ISBLANK('計算（宅配便）'!N99),"",'計算（宅配便）'!N99),"")</f>
        <v/>
      </c>
      <c r="S99" s="5" t="str">
        <f ca="1">IFERROR(IF(ISBLANK('計算（宅配便）'!P99),"",'計算（宅配便）'!P99),"")</f>
        <v/>
      </c>
      <c r="T99" s="133" t="e">
        <f t="shared" ca="1" si="13"/>
        <v>#VALUE!</v>
      </c>
      <c r="U99" s="5" t="e">
        <f t="shared" si="14"/>
        <v>#VALUE!</v>
      </c>
      <c r="V99" s="5" t="e">
        <f t="shared" ca="1" si="15"/>
        <v>#VALUE!</v>
      </c>
    </row>
    <row r="100" spans="1:22">
      <c r="A100" s="6">
        <v>97</v>
      </c>
      <c r="B100" s="130"/>
      <c r="C100" s="131" t="s">
        <v>531</v>
      </c>
      <c r="D100" s="131" t="s">
        <v>531</v>
      </c>
      <c r="E100" s="131"/>
      <c r="F100" s="131"/>
      <c r="G100" s="5" t="e">
        <f t="shared" si="8"/>
        <v>#VALUE!</v>
      </c>
      <c r="H100" s="132" t="e">
        <f t="shared" si="9"/>
        <v>#VALUE!</v>
      </c>
      <c r="I100" s="131"/>
      <c r="J100" s="131" t="s">
        <v>531</v>
      </c>
      <c r="K100" s="133" t="e">
        <f t="shared" si="10"/>
        <v>#VALUE!</v>
      </c>
      <c r="L100" s="131" t="s">
        <v>531</v>
      </c>
      <c r="M100" s="131" t="s">
        <v>531</v>
      </c>
      <c r="N100" s="133" t="e">
        <f t="shared" si="11"/>
        <v>#VALUE!</v>
      </c>
      <c r="O100" s="10" t="str">
        <f>宅配便入力!E100&amp;""</f>
        <v/>
      </c>
      <c r="P100" s="5">
        <f>IF(ISBLANK(宅配便仮計算!I100),"",宅配便仮計算!I100)</f>
        <v>0</v>
      </c>
      <c r="Q100" s="133" t="e">
        <f t="shared" si="12"/>
        <v>#VALUE!</v>
      </c>
      <c r="R100" s="5" t="str">
        <f ca="1">IFERROR(IF(ISBLANK('計算（宅配便）'!N100),"",'計算（宅配便）'!N100),"")</f>
        <v/>
      </c>
      <c r="S100" s="5" t="str">
        <f ca="1">IFERROR(IF(ISBLANK('計算（宅配便）'!P100),"",'計算（宅配便）'!P100),"")</f>
        <v/>
      </c>
      <c r="T100" s="133" t="e">
        <f t="shared" ca="1" si="13"/>
        <v>#VALUE!</v>
      </c>
      <c r="U100" s="5" t="e">
        <f t="shared" si="14"/>
        <v>#VALUE!</v>
      </c>
      <c r="V100" s="5" t="e">
        <f t="shared" ca="1" si="15"/>
        <v>#VALUE!</v>
      </c>
    </row>
    <row r="101" spans="1:22">
      <c r="A101" s="6">
        <v>98</v>
      </c>
      <c r="B101" s="130"/>
      <c r="C101" s="131" t="s">
        <v>531</v>
      </c>
      <c r="D101" s="131" t="s">
        <v>531</v>
      </c>
      <c r="E101" s="131"/>
      <c r="F101" s="131"/>
      <c r="G101" s="5" t="e">
        <f t="shared" si="8"/>
        <v>#VALUE!</v>
      </c>
      <c r="H101" s="132" t="e">
        <f t="shared" si="9"/>
        <v>#VALUE!</v>
      </c>
      <c r="I101" s="131"/>
      <c r="J101" s="131" t="s">
        <v>531</v>
      </c>
      <c r="K101" s="133" t="e">
        <f t="shared" si="10"/>
        <v>#VALUE!</v>
      </c>
      <c r="L101" s="131" t="s">
        <v>531</v>
      </c>
      <c r="M101" s="131" t="s">
        <v>531</v>
      </c>
      <c r="N101" s="133" t="e">
        <f t="shared" si="11"/>
        <v>#VALUE!</v>
      </c>
      <c r="O101" s="10" t="str">
        <f>宅配便入力!E101&amp;""</f>
        <v/>
      </c>
      <c r="P101" s="5">
        <f>IF(ISBLANK(宅配便仮計算!I101),"",宅配便仮計算!I101)</f>
        <v>0</v>
      </c>
      <c r="Q101" s="133" t="e">
        <f t="shared" si="12"/>
        <v>#VALUE!</v>
      </c>
      <c r="R101" s="5" t="str">
        <f ca="1">IFERROR(IF(ISBLANK('計算（宅配便）'!N101),"",'計算（宅配便）'!N101),"")</f>
        <v/>
      </c>
      <c r="S101" s="5" t="str">
        <f ca="1">IFERROR(IF(ISBLANK('計算（宅配便）'!P101),"",'計算（宅配便）'!P101),"")</f>
        <v/>
      </c>
      <c r="T101" s="133" t="e">
        <f t="shared" ca="1" si="13"/>
        <v>#VALUE!</v>
      </c>
      <c r="U101" s="5" t="e">
        <f t="shared" si="14"/>
        <v>#VALUE!</v>
      </c>
      <c r="V101" s="5" t="e">
        <f t="shared" ca="1" si="15"/>
        <v>#VALUE!</v>
      </c>
    </row>
    <row r="102" spans="1:22">
      <c r="A102" s="6">
        <v>99</v>
      </c>
      <c r="B102" s="130"/>
      <c r="C102" s="131" t="s">
        <v>531</v>
      </c>
      <c r="D102" s="131" t="s">
        <v>531</v>
      </c>
      <c r="E102" s="131"/>
      <c r="F102" s="131"/>
      <c r="G102" s="5" t="e">
        <f t="shared" si="8"/>
        <v>#VALUE!</v>
      </c>
      <c r="H102" s="132" t="e">
        <f t="shared" si="9"/>
        <v>#VALUE!</v>
      </c>
      <c r="I102" s="131"/>
      <c r="J102" s="131" t="s">
        <v>531</v>
      </c>
      <c r="K102" s="133" t="e">
        <f t="shared" si="10"/>
        <v>#VALUE!</v>
      </c>
      <c r="L102" s="131" t="s">
        <v>531</v>
      </c>
      <c r="M102" s="131" t="s">
        <v>531</v>
      </c>
      <c r="N102" s="133" t="e">
        <f t="shared" si="11"/>
        <v>#VALUE!</v>
      </c>
      <c r="O102" s="10" t="str">
        <f>宅配便入力!E102&amp;""</f>
        <v/>
      </c>
      <c r="P102" s="5">
        <f>IF(ISBLANK(宅配便仮計算!I102),"",宅配便仮計算!I102)</f>
        <v>0</v>
      </c>
      <c r="Q102" s="133" t="e">
        <f t="shared" si="12"/>
        <v>#VALUE!</v>
      </c>
      <c r="R102" s="5" t="str">
        <f ca="1">IFERROR(IF(ISBLANK('計算（宅配便）'!N102),"",'計算（宅配便）'!N102),"")</f>
        <v/>
      </c>
      <c r="S102" s="5" t="str">
        <f ca="1">IFERROR(IF(ISBLANK('計算（宅配便）'!P102),"",'計算（宅配便）'!P102),"")</f>
        <v/>
      </c>
      <c r="T102" s="133" t="e">
        <f t="shared" ca="1" si="13"/>
        <v>#VALUE!</v>
      </c>
      <c r="U102" s="5" t="e">
        <f t="shared" si="14"/>
        <v>#VALUE!</v>
      </c>
      <c r="V102" s="5" t="e">
        <f t="shared" ca="1" si="15"/>
        <v>#VALUE!</v>
      </c>
    </row>
    <row r="103" spans="1:22">
      <c r="A103" s="6">
        <v>100</v>
      </c>
      <c r="B103" s="130"/>
      <c r="C103" s="131" t="s">
        <v>531</v>
      </c>
      <c r="D103" s="131" t="s">
        <v>531</v>
      </c>
      <c r="E103" s="131"/>
      <c r="F103" s="131"/>
      <c r="G103" s="5" t="e">
        <f t="shared" si="8"/>
        <v>#VALUE!</v>
      </c>
      <c r="H103" s="132" t="e">
        <f t="shared" si="9"/>
        <v>#VALUE!</v>
      </c>
      <c r="I103" s="131"/>
      <c r="J103" s="131" t="s">
        <v>531</v>
      </c>
      <c r="K103" s="133" t="e">
        <f t="shared" si="10"/>
        <v>#VALUE!</v>
      </c>
      <c r="L103" s="131" t="s">
        <v>531</v>
      </c>
      <c r="M103" s="131" t="s">
        <v>531</v>
      </c>
      <c r="N103" s="133" t="e">
        <f t="shared" si="11"/>
        <v>#VALUE!</v>
      </c>
      <c r="O103" s="10" t="str">
        <f>宅配便入力!E103&amp;""</f>
        <v/>
      </c>
      <c r="P103" s="5">
        <f>IF(ISBLANK(宅配便仮計算!I103),"",宅配便仮計算!I103)</f>
        <v>0</v>
      </c>
      <c r="Q103" s="133" t="e">
        <f t="shared" si="12"/>
        <v>#VALUE!</v>
      </c>
      <c r="R103" s="5" t="str">
        <f ca="1">IFERROR(IF(ISBLANK('計算（宅配便）'!N103),"",'計算（宅配便）'!N103),"")</f>
        <v/>
      </c>
      <c r="S103" s="5" t="str">
        <f ca="1">IFERROR(IF(ISBLANK('計算（宅配便）'!P103),"",'計算（宅配便）'!P103),"")</f>
        <v/>
      </c>
      <c r="T103" s="133" t="e">
        <f t="shared" ca="1" si="13"/>
        <v>#VALUE!</v>
      </c>
      <c r="U103" s="5" t="e">
        <f t="shared" si="14"/>
        <v>#VALUE!</v>
      </c>
      <c r="V103" s="5" t="e">
        <f t="shared" ca="1" si="15"/>
        <v>#VALUE!</v>
      </c>
    </row>
    <row r="104" spans="1:22">
      <c r="A104" s="6">
        <v>101</v>
      </c>
      <c r="B104" s="130"/>
      <c r="C104" s="131" t="s">
        <v>531</v>
      </c>
      <c r="D104" s="131" t="s">
        <v>531</v>
      </c>
      <c r="E104" s="131"/>
      <c r="F104" s="131"/>
      <c r="G104" s="5" t="e">
        <f t="shared" si="8"/>
        <v>#VALUE!</v>
      </c>
      <c r="H104" s="132" t="e">
        <f t="shared" si="9"/>
        <v>#VALUE!</v>
      </c>
      <c r="I104" s="131"/>
      <c r="J104" s="131" t="s">
        <v>531</v>
      </c>
      <c r="K104" s="133" t="e">
        <f t="shared" si="10"/>
        <v>#VALUE!</v>
      </c>
      <c r="L104" s="131" t="s">
        <v>531</v>
      </c>
      <c r="M104" s="131" t="s">
        <v>531</v>
      </c>
      <c r="N104" s="133" t="e">
        <f t="shared" si="11"/>
        <v>#VALUE!</v>
      </c>
      <c r="O104" s="10" t="str">
        <f>宅配便入力!E104&amp;""</f>
        <v/>
      </c>
      <c r="P104" s="5">
        <f>IF(ISBLANK(宅配便仮計算!I104),"",宅配便仮計算!I104)</f>
        <v>0</v>
      </c>
      <c r="Q104" s="133" t="e">
        <f t="shared" si="12"/>
        <v>#VALUE!</v>
      </c>
      <c r="R104" s="5" t="str">
        <f ca="1">IFERROR(IF(ISBLANK('計算（宅配便）'!N104),"",'計算（宅配便）'!N104),"")</f>
        <v/>
      </c>
      <c r="S104" s="5" t="str">
        <f ca="1">IFERROR(IF(ISBLANK('計算（宅配便）'!P104),"",'計算（宅配便）'!P104),"")</f>
        <v/>
      </c>
      <c r="T104" s="133" t="e">
        <f t="shared" ca="1" si="13"/>
        <v>#VALUE!</v>
      </c>
      <c r="U104" s="5" t="e">
        <f t="shared" si="14"/>
        <v>#VALUE!</v>
      </c>
      <c r="V104" s="5" t="e">
        <f t="shared" ca="1" si="15"/>
        <v>#VALUE!</v>
      </c>
    </row>
    <row r="105" spans="1:22">
      <c r="A105" s="6">
        <v>102</v>
      </c>
      <c r="B105" s="130"/>
      <c r="C105" s="131" t="s">
        <v>531</v>
      </c>
      <c r="D105" s="131" t="s">
        <v>531</v>
      </c>
      <c r="E105" s="131"/>
      <c r="F105" s="131"/>
      <c r="G105" s="5" t="e">
        <f t="shared" si="8"/>
        <v>#VALUE!</v>
      </c>
      <c r="H105" s="132" t="e">
        <f t="shared" si="9"/>
        <v>#VALUE!</v>
      </c>
      <c r="I105" s="131"/>
      <c r="J105" s="131" t="s">
        <v>531</v>
      </c>
      <c r="K105" s="133" t="e">
        <f t="shared" si="10"/>
        <v>#VALUE!</v>
      </c>
      <c r="L105" s="131" t="s">
        <v>531</v>
      </c>
      <c r="M105" s="131" t="s">
        <v>531</v>
      </c>
      <c r="N105" s="133" t="e">
        <f t="shared" si="11"/>
        <v>#VALUE!</v>
      </c>
      <c r="O105" s="10" t="str">
        <f>宅配便入力!E105&amp;""</f>
        <v/>
      </c>
      <c r="P105" s="5">
        <f>IF(ISBLANK(宅配便仮計算!I105),"",宅配便仮計算!I105)</f>
        <v>0</v>
      </c>
      <c r="Q105" s="133" t="e">
        <f t="shared" si="12"/>
        <v>#VALUE!</v>
      </c>
      <c r="R105" s="5" t="str">
        <f ca="1">IFERROR(IF(ISBLANK('計算（宅配便）'!N105),"",'計算（宅配便）'!N105),"")</f>
        <v/>
      </c>
      <c r="S105" s="5" t="str">
        <f ca="1">IFERROR(IF(ISBLANK('計算（宅配便）'!P105),"",'計算（宅配便）'!P105),"")</f>
        <v/>
      </c>
      <c r="T105" s="133" t="e">
        <f t="shared" ca="1" si="13"/>
        <v>#VALUE!</v>
      </c>
      <c r="U105" s="5" t="e">
        <f t="shared" si="14"/>
        <v>#VALUE!</v>
      </c>
      <c r="V105" s="5" t="e">
        <f t="shared" ca="1" si="15"/>
        <v>#VALUE!</v>
      </c>
    </row>
    <row r="106" spans="1:22">
      <c r="A106" s="6">
        <v>103</v>
      </c>
      <c r="B106" s="130"/>
      <c r="C106" s="131" t="s">
        <v>531</v>
      </c>
      <c r="D106" s="131" t="s">
        <v>531</v>
      </c>
      <c r="E106" s="131"/>
      <c r="F106" s="131"/>
      <c r="G106" s="5" t="e">
        <f t="shared" si="8"/>
        <v>#VALUE!</v>
      </c>
      <c r="H106" s="132" t="e">
        <f t="shared" si="9"/>
        <v>#VALUE!</v>
      </c>
      <c r="I106" s="131"/>
      <c r="J106" s="131" t="s">
        <v>531</v>
      </c>
      <c r="K106" s="133" t="e">
        <f t="shared" si="10"/>
        <v>#VALUE!</v>
      </c>
      <c r="L106" s="131" t="s">
        <v>531</v>
      </c>
      <c r="M106" s="131" t="s">
        <v>531</v>
      </c>
      <c r="N106" s="133" t="e">
        <f t="shared" si="11"/>
        <v>#VALUE!</v>
      </c>
      <c r="O106" s="10" t="str">
        <f>宅配便入力!E106&amp;""</f>
        <v/>
      </c>
      <c r="P106" s="5">
        <f>IF(ISBLANK(宅配便仮計算!I106),"",宅配便仮計算!I106)</f>
        <v>0</v>
      </c>
      <c r="Q106" s="133" t="e">
        <f t="shared" si="12"/>
        <v>#VALUE!</v>
      </c>
      <c r="R106" s="5" t="str">
        <f ca="1">IFERROR(IF(ISBLANK('計算（宅配便）'!N106),"",'計算（宅配便）'!N106),"")</f>
        <v/>
      </c>
      <c r="S106" s="5" t="str">
        <f ca="1">IFERROR(IF(ISBLANK('計算（宅配便）'!P106),"",'計算（宅配便）'!P106),"")</f>
        <v/>
      </c>
      <c r="T106" s="133" t="e">
        <f t="shared" ca="1" si="13"/>
        <v>#VALUE!</v>
      </c>
      <c r="U106" s="5" t="e">
        <f t="shared" si="14"/>
        <v>#VALUE!</v>
      </c>
      <c r="V106" s="5" t="e">
        <f t="shared" ca="1" si="15"/>
        <v>#VALUE!</v>
      </c>
    </row>
    <row r="107" spans="1:22">
      <c r="A107" s="6">
        <v>104</v>
      </c>
      <c r="B107" s="130"/>
      <c r="C107" s="131" t="s">
        <v>531</v>
      </c>
      <c r="D107" s="131" t="s">
        <v>531</v>
      </c>
      <c r="E107" s="131"/>
      <c r="F107" s="131"/>
      <c r="G107" s="5" t="e">
        <f t="shared" si="8"/>
        <v>#VALUE!</v>
      </c>
      <c r="H107" s="132" t="e">
        <f t="shared" si="9"/>
        <v>#VALUE!</v>
      </c>
      <c r="I107" s="131"/>
      <c r="J107" s="131" t="s">
        <v>531</v>
      </c>
      <c r="K107" s="133" t="e">
        <f t="shared" si="10"/>
        <v>#VALUE!</v>
      </c>
      <c r="L107" s="131" t="s">
        <v>531</v>
      </c>
      <c r="M107" s="131" t="s">
        <v>531</v>
      </c>
      <c r="N107" s="133" t="e">
        <f t="shared" si="11"/>
        <v>#VALUE!</v>
      </c>
      <c r="O107" s="10" t="str">
        <f>宅配便入力!E107&amp;""</f>
        <v/>
      </c>
      <c r="P107" s="5">
        <f>IF(ISBLANK(宅配便仮計算!I107),"",宅配便仮計算!I107)</f>
        <v>0</v>
      </c>
      <c r="Q107" s="133" t="e">
        <f t="shared" si="12"/>
        <v>#VALUE!</v>
      </c>
      <c r="R107" s="5" t="str">
        <f ca="1">IFERROR(IF(ISBLANK('計算（宅配便）'!N107),"",'計算（宅配便）'!N107),"")</f>
        <v/>
      </c>
      <c r="S107" s="5" t="str">
        <f ca="1">IFERROR(IF(ISBLANK('計算（宅配便）'!P107),"",'計算（宅配便）'!P107),"")</f>
        <v/>
      </c>
      <c r="T107" s="133" t="e">
        <f t="shared" ca="1" si="13"/>
        <v>#VALUE!</v>
      </c>
      <c r="U107" s="5" t="e">
        <f t="shared" si="14"/>
        <v>#VALUE!</v>
      </c>
      <c r="V107" s="5" t="e">
        <f t="shared" ca="1" si="15"/>
        <v>#VALUE!</v>
      </c>
    </row>
    <row r="108" spans="1:22">
      <c r="A108" s="6">
        <v>105</v>
      </c>
      <c r="B108" s="130"/>
      <c r="C108" s="131" t="s">
        <v>531</v>
      </c>
      <c r="D108" s="131" t="s">
        <v>531</v>
      </c>
      <c r="E108" s="131"/>
      <c r="F108" s="131"/>
      <c r="G108" s="5" t="e">
        <f t="shared" si="8"/>
        <v>#VALUE!</v>
      </c>
      <c r="H108" s="132" t="e">
        <f t="shared" si="9"/>
        <v>#VALUE!</v>
      </c>
      <c r="I108" s="131"/>
      <c r="J108" s="131" t="s">
        <v>531</v>
      </c>
      <c r="K108" s="133" t="e">
        <f t="shared" si="10"/>
        <v>#VALUE!</v>
      </c>
      <c r="L108" s="131" t="s">
        <v>531</v>
      </c>
      <c r="M108" s="131" t="s">
        <v>531</v>
      </c>
      <c r="N108" s="133" t="e">
        <f t="shared" si="11"/>
        <v>#VALUE!</v>
      </c>
      <c r="O108" s="10" t="str">
        <f>宅配便入力!E108&amp;""</f>
        <v/>
      </c>
      <c r="P108" s="5">
        <f>IF(ISBLANK(宅配便仮計算!I108),"",宅配便仮計算!I108)</f>
        <v>0</v>
      </c>
      <c r="Q108" s="133" t="e">
        <f t="shared" si="12"/>
        <v>#VALUE!</v>
      </c>
      <c r="R108" s="5" t="str">
        <f ca="1">IFERROR(IF(ISBLANK('計算（宅配便）'!N108),"",'計算（宅配便）'!N108),"")</f>
        <v/>
      </c>
      <c r="S108" s="5" t="str">
        <f ca="1">IFERROR(IF(ISBLANK('計算（宅配便）'!P108),"",'計算（宅配便）'!P108),"")</f>
        <v/>
      </c>
      <c r="T108" s="133" t="e">
        <f t="shared" ca="1" si="13"/>
        <v>#VALUE!</v>
      </c>
      <c r="U108" s="5" t="e">
        <f t="shared" si="14"/>
        <v>#VALUE!</v>
      </c>
      <c r="V108" s="5" t="e">
        <f t="shared" ca="1" si="15"/>
        <v>#VALUE!</v>
      </c>
    </row>
    <row r="109" spans="1:22">
      <c r="A109" s="6">
        <v>106</v>
      </c>
      <c r="B109" s="130"/>
      <c r="C109" s="131" t="s">
        <v>531</v>
      </c>
      <c r="D109" s="131" t="s">
        <v>531</v>
      </c>
      <c r="E109" s="131"/>
      <c r="F109" s="131"/>
      <c r="G109" s="5" t="e">
        <f t="shared" si="8"/>
        <v>#VALUE!</v>
      </c>
      <c r="H109" s="132" t="e">
        <f t="shared" si="9"/>
        <v>#VALUE!</v>
      </c>
      <c r="I109" s="131"/>
      <c r="J109" s="131" t="s">
        <v>531</v>
      </c>
      <c r="K109" s="133" t="e">
        <f t="shared" si="10"/>
        <v>#VALUE!</v>
      </c>
      <c r="L109" s="131" t="s">
        <v>531</v>
      </c>
      <c r="M109" s="131" t="s">
        <v>531</v>
      </c>
      <c r="N109" s="133" t="e">
        <f t="shared" si="11"/>
        <v>#VALUE!</v>
      </c>
      <c r="O109" s="10" t="str">
        <f>宅配便入力!E109&amp;""</f>
        <v/>
      </c>
      <c r="P109" s="5">
        <f>IF(ISBLANK(宅配便仮計算!I109),"",宅配便仮計算!I109)</f>
        <v>0</v>
      </c>
      <c r="Q109" s="133" t="e">
        <f t="shared" si="12"/>
        <v>#VALUE!</v>
      </c>
      <c r="R109" s="5" t="str">
        <f ca="1">IFERROR(IF(ISBLANK('計算（宅配便）'!N109),"",'計算（宅配便）'!N109),"")</f>
        <v/>
      </c>
      <c r="S109" s="5" t="str">
        <f ca="1">IFERROR(IF(ISBLANK('計算（宅配便）'!P109),"",'計算（宅配便）'!P109),"")</f>
        <v/>
      </c>
      <c r="T109" s="133" t="e">
        <f t="shared" ca="1" si="13"/>
        <v>#VALUE!</v>
      </c>
      <c r="U109" s="5" t="e">
        <f t="shared" si="14"/>
        <v>#VALUE!</v>
      </c>
      <c r="V109" s="5" t="e">
        <f t="shared" ca="1" si="15"/>
        <v>#VALUE!</v>
      </c>
    </row>
    <row r="110" spans="1:22">
      <c r="A110" s="6">
        <v>107</v>
      </c>
      <c r="B110" s="130"/>
      <c r="C110" s="131" t="s">
        <v>531</v>
      </c>
      <c r="D110" s="131" t="s">
        <v>531</v>
      </c>
      <c r="E110" s="131"/>
      <c r="F110" s="131"/>
      <c r="G110" s="5" t="e">
        <f t="shared" si="8"/>
        <v>#VALUE!</v>
      </c>
      <c r="H110" s="132" t="e">
        <f t="shared" si="9"/>
        <v>#VALUE!</v>
      </c>
      <c r="I110" s="131"/>
      <c r="J110" s="131" t="s">
        <v>531</v>
      </c>
      <c r="K110" s="133" t="e">
        <f t="shared" si="10"/>
        <v>#VALUE!</v>
      </c>
      <c r="L110" s="131" t="s">
        <v>531</v>
      </c>
      <c r="M110" s="131" t="s">
        <v>531</v>
      </c>
      <c r="N110" s="133" t="e">
        <f t="shared" si="11"/>
        <v>#VALUE!</v>
      </c>
      <c r="O110" s="10" t="str">
        <f>宅配便入力!E110&amp;""</f>
        <v/>
      </c>
      <c r="P110" s="5">
        <f>IF(ISBLANK(宅配便仮計算!I110),"",宅配便仮計算!I110)</f>
        <v>0</v>
      </c>
      <c r="Q110" s="133" t="e">
        <f t="shared" si="12"/>
        <v>#VALUE!</v>
      </c>
      <c r="R110" s="5" t="str">
        <f ca="1">IFERROR(IF(ISBLANK('計算（宅配便）'!N110),"",'計算（宅配便）'!N110),"")</f>
        <v/>
      </c>
      <c r="S110" s="5" t="str">
        <f ca="1">IFERROR(IF(ISBLANK('計算（宅配便）'!P110),"",'計算（宅配便）'!P110),"")</f>
        <v/>
      </c>
      <c r="T110" s="133" t="e">
        <f t="shared" ca="1" si="13"/>
        <v>#VALUE!</v>
      </c>
      <c r="U110" s="5" t="e">
        <f t="shared" si="14"/>
        <v>#VALUE!</v>
      </c>
      <c r="V110" s="5" t="e">
        <f t="shared" ca="1" si="15"/>
        <v>#VALUE!</v>
      </c>
    </row>
    <row r="111" spans="1:22">
      <c r="A111" s="6">
        <v>108</v>
      </c>
      <c r="B111" s="130"/>
      <c r="C111" s="131" t="s">
        <v>531</v>
      </c>
      <c r="D111" s="131" t="s">
        <v>531</v>
      </c>
      <c r="E111" s="131"/>
      <c r="F111" s="131"/>
      <c r="G111" s="5" t="e">
        <f t="shared" si="8"/>
        <v>#VALUE!</v>
      </c>
      <c r="H111" s="132" t="e">
        <f t="shared" si="9"/>
        <v>#VALUE!</v>
      </c>
      <c r="I111" s="131"/>
      <c r="J111" s="131" t="s">
        <v>531</v>
      </c>
      <c r="K111" s="133" t="e">
        <f t="shared" si="10"/>
        <v>#VALUE!</v>
      </c>
      <c r="L111" s="131" t="s">
        <v>531</v>
      </c>
      <c r="M111" s="131" t="s">
        <v>531</v>
      </c>
      <c r="N111" s="133" t="e">
        <f t="shared" si="11"/>
        <v>#VALUE!</v>
      </c>
      <c r="O111" s="10" t="str">
        <f>宅配便入力!E111&amp;""</f>
        <v/>
      </c>
      <c r="P111" s="5">
        <f>IF(ISBLANK(宅配便仮計算!I111),"",宅配便仮計算!I111)</f>
        <v>0</v>
      </c>
      <c r="Q111" s="133" t="e">
        <f t="shared" si="12"/>
        <v>#VALUE!</v>
      </c>
      <c r="R111" s="5" t="str">
        <f ca="1">IFERROR(IF(ISBLANK('計算（宅配便）'!N111),"",'計算（宅配便）'!N111),"")</f>
        <v/>
      </c>
      <c r="S111" s="5" t="str">
        <f ca="1">IFERROR(IF(ISBLANK('計算（宅配便）'!P111),"",'計算（宅配便）'!P111),"")</f>
        <v/>
      </c>
      <c r="T111" s="133" t="e">
        <f t="shared" ca="1" si="13"/>
        <v>#VALUE!</v>
      </c>
      <c r="U111" s="5" t="e">
        <f t="shared" si="14"/>
        <v>#VALUE!</v>
      </c>
      <c r="V111" s="5" t="e">
        <f t="shared" ca="1" si="15"/>
        <v>#VALUE!</v>
      </c>
    </row>
    <row r="112" spans="1:22">
      <c r="A112" s="6">
        <v>109</v>
      </c>
      <c r="B112" s="130"/>
      <c r="C112" s="131" t="s">
        <v>531</v>
      </c>
      <c r="D112" s="131" t="s">
        <v>531</v>
      </c>
      <c r="E112" s="131"/>
      <c r="F112" s="131"/>
      <c r="G112" s="5" t="e">
        <f t="shared" si="8"/>
        <v>#VALUE!</v>
      </c>
      <c r="H112" s="132" t="e">
        <f t="shared" si="9"/>
        <v>#VALUE!</v>
      </c>
      <c r="I112" s="131"/>
      <c r="J112" s="131" t="s">
        <v>531</v>
      </c>
      <c r="K112" s="133" t="e">
        <f t="shared" si="10"/>
        <v>#VALUE!</v>
      </c>
      <c r="L112" s="131" t="s">
        <v>531</v>
      </c>
      <c r="M112" s="131" t="s">
        <v>531</v>
      </c>
      <c r="N112" s="133" t="e">
        <f t="shared" si="11"/>
        <v>#VALUE!</v>
      </c>
      <c r="O112" s="10" t="str">
        <f>宅配便入力!E112&amp;""</f>
        <v/>
      </c>
      <c r="P112" s="5">
        <f>IF(ISBLANK(宅配便仮計算!I112),"",宅配便仮計算!I112)</f>
        <v>0</v>
      </c>
      <c r="Q112" s="133" t="e">
        <f t="shared" si="12"/>
        <v>#VALUE!</v>
      </c>
      <c r="R112" s="5" t="str">
        <f ca="1">IFERROR(IF(ISBLANK('計算（宅配便）'!N112),"",'計算（宅配便）'!N112),"")</f>
        <v/>
      </c>
      <c r="S112" s="5" t="str">
        <f ca="1">IFERROR(IF(ISBLANK('計算（宅配便）'!P112),"",'計算（宅配便）'!P112),"")</f>
        <v/>
      </c>
      <c r="T112" s="133" t="e">
        <f t="shared" ca="1" si="13"/>
        <v>#VALUE!</v>
      </c>
      <c r="U112" s="5" t="e">
        <f t="shared" si="14"/>
        <v>#VALUE!</v>
      </c>
      <c r="V112" s="5" t="e">
        <f t="shared" ca="1" si="15"/>
        <v>#VALUE!</v>
      </c>
    </row>
    <row r="113" spans="1:22">
      <c r="A113" s="6">
        <v>110</v>
      </c>
      <c r="B113" s="130"/>
      <c r="C113" s="131" t="s">
        <v>531</v>
      </c>
      <c r="D113" s="131" t="s">
        <v>531</v>
      </c>
      <c r="E113" s="131"/>
      <c r="F113" s="131"/>
      <c r="G113" s="5" t="e">
        <f t="shared" si="8"/>
        <v>#VALUE!</v>
      </c>
      <c r="H113" s="132" t="e">
        <f t="shared" si="9"/>
        <v>#VALUE!</v>
      </c>
      <c r="I113" s="131"/>
      <c r="J113" s="131" t="s">
        <v>531</v>
      </c>
      <c r="K113" s="133" t="e">
        <f t="shared" si="10"/>
        <v>#VALUE!</v>
      </c>
      <c r="L113" s="131" t="s">
        <v>531</v>
      </c>
      <c r="M113" s="131" t="s">
        <v>531</v>
      </c>
      <c r="N113" s="133" t="e">
        <f t="shared" si="11"/>
        <v>#VALUE!</v>
      </c>
      <c r="O113" s="10" t="str">
        <f>宅配便入力!E113&amp;""</f>
        <v/>
      </c>
      <c r="P113" s="5">
        <f>IF(ISBLANK(宅配便仮計算!I113),"",宅配便仮計算!I113)</f>
        <v>0</v>
      </c>
      <c r="Q113" s="133" t="e">
        <f t="shared" si="12"/>
        <v>#VALUE!</v>
      </c>
      <c r="R113" s="5" t="str">
        <f ca="1">IFERROR(IF(ISBLANK('計算（宅配便）'!N113),"",'計算（宅配便）'!N113),"")</f>
        <v/>
      </c>
      <c r="S113" s="5" t="str">
        <f ca="1">IFERROR(IF(ISBLANK('計算（宅配便）'!P113),"",'計算（宅配便）'!P113),"")</f>
        <v/>
      </c>
      <c r="T113" s="133" t="e">
        <f t="shared" ca="1" si="13"/>
        <v>#VALUE!</v>
      </c>
      <c r="U113" s="5" t="e">
        <f t="shared" si="14"/>
        <v>#VALUE!</v>
      </c>
      <c r="V113" s="5" t="e">
        <f t="shared" ca="1" si="15"/>
        <v>#VALUE!</v>
      </c>
    </row>
    <row r="114" spans="1:22">
      <c r="A114" s="6">
        <v>111</v>
      </c>
      <c r="B114" s="130"/>
      <c r="C114" s="131" t="s">
        <v>531</v>
      </c>
      <c r="D114" s="131" t="s">
        <v>531</v>
      </c>
      <c r="E114" s="131"/>
      <c r="F114" s="131"/>
      <c r="G114" s="5" t="e">
        <f t="shared" si="8"/>
        <v>#VALUE!</v>
      </c>
      <c r="H114" s="132" t="e">
        <f t="shared" si="9"/>
        <v>#VALUE!</v>
      </c>
      <c r="I114" s="131"/>
      <c r="J114" s="131" t="s">
        <v>531</v>
      </c>
      <c r="K114" s="133" t="e">
        <f t="shared" si="10"/>
        <v>#VALUE!</v>
      </c>
      <c r="L114" s="131" t="s">
        <v>531</v>
      </c>
      <c r="M114" s="131" t="s">
        <v>531</v>
      </c>
      <c r="N114" s="133" t="e">
        <f t="shared" si="11"/>
        <v>#VALUE!</v>
      </c>
      <c r="O114" s="10" t="str">
        <f>宅配便入力!E114&amp;""</f>
        <v/>
      </c>
      <c r="P114" s="5">
        <f>IF(ISBLANK(宅配便仮計算!I114),"",宅配便仮計算!I114)</f>
        <v>0</v>
      </c>
      <c r="Q114" s="133" t="e">
        <f t="shared" si="12"/>
        <v>#VALUE!</v>
      </c>
      <c r="R114" s="5" t="str">
        <f ca="1">IFERROR(IF(ISBLANK('計算（宅配便）'!N114),"",'計算（宅配便）'!N114),"")</f>
        <v/>
      </c>
      <c r="S114" s="5" t="str">
        <f ca="1">IFERROR(IF(ISBLANK('計算（宅配便）'!P114),"",'計算（宅配便）'!P114),"")</f>
        <v/>
      </c>
      <c r="T114" s="133" t="e">
        <f t="shared" ca="1" si="13"/>
        <v>#VALUE!</v>
      </c>
      <c r="U114" s="5" t="e">
        <f t="shared" si="14"/>
        <v>#VALUE!</v>
      </c>
      <c r="V114" s="5" t="e">
        <f t="shared" ca="1" si="15"/>
        <v>#VALUE!</v>
      </c>
    </row>
    <row r="115" spans="1:22">
      <c r="A115" s="6">
        <v>112</v>
      </c>
      <c r="B115" s="130"/>
      <c r="C115" s="131" t="s">
        <v>531</v>
      </c>
      <c r="D115" s="131" t="s">
        <v>531</v>
      </c>
      <c r="E115" s="131"/>
      <c r="F115" s="131"/>
      <c r="G115" s="5" t="e">
        <f t="shared" si="8"/>
        <v>#VALUE!</v>
      </c>
      <c r="H115" s="132" t="e">
        <f t="shared" si="9"/>
        <v>#VALUE!</v>
      </c>
      <c r="I115" s="131"/>
      <c r="J115" s="131" t="s">
        <v>531</v>
      </c>
      <c r="K115" s="133" t="e">
        <f t="shared" si="10"/>
        <v>#VALUE!</v>
      </c>
      <c r="L115" s="131" t="s">
        <v>531</v>
      </c>
      <c r="M115" s="131" t="s">
        <v>531</v>
      </c>
      <c r="N115" s="133" t="e">
        <f t="shared" si="11"/>
        <v>#VALUE!</v>
      </c>
      <c r="O115" s="10" t="str">
        <f>宅配便入力!E115&amp;""</f>
        <v/>
      </c>
      <c r="P115" s="5">
        <f>IF(ISBLANK(宅配便仮計算!I115),"",宅配便仮計算!I115)</f>
        <v>0</v>
      </c>
      <c r="Q115" s="133" t="e">
        <f t="shared" si="12"/>
        <v>#VALUE!</v>
      </c>
      <c r="R115" s="5" t="str">
        <f ca="1">IFERROR(IF(ISBLANK('計算（宅配便）'!N115),"",'計算（宅配便）'!N115),"")</f>
        <v/>
      </c>
      <c r="S115" s="5" t="str">
        <f ca="1">IFERROR(IF(ISBLANK('計算（宅配便）'!P115),"",'計算（宅配便）'!P115),"")</f>
        <v/>
      </c>
      <c r="T115" s="133" t="e">
        <f t="shared" ca="1" si="13"/>
        <v>#VALUE!</v>
      </c>
      <c r="U115" s="5" t="e">
        <f t="shared" si="14"/>
        <v>#VALUE!</v>
      </c>
      <c r="V115" s="5" t="e">
        <f t="shared" ca="1" si="15"/>
        <v>#VALUE!</v>
      </c>
    </row>
    <row r="116" spans="1:22">
      <c r="A116" s="6">
        <v>113</v>
      </c>
      <c r="B116" s="130"/>
      <c r="C116" s="131" t="s">
        <v>531</v>
      </c>
      <c r="D116" s="131" t="s">
        <v>531</v>
      </c>
      <c r="E116" s="131"/>
      <c r="F116" s="131"/>
      <c r="G116" s="5" t="e">
        <f t="shared" si="8"/>
        <v>#VALUE!</v>
      </c>
      <c r="H116" s="132" t="e">
        <f t="shared" si="9"/>
        <v>#VALUE!</v>
      </c>
      <c r="I116" s="131"/>
      <c r="J116" s="131" t="s">
        <v>531</v>
      </c>
      <c r="K116" s="133" t="e">
        <f t="shared" si="10"/>
        <v>#VALUE!</v>
      </c>
      <c r="L116" s="131" t="s">
        <v>531</v>
      </c>
      <c r="M116" s="131" t="s">
        <v>531</v>
      </c>
      <c r="N116" s="133" t="e">
        <f t="shared" si="11"/>
        <v>#VALUE!</v>
      </c>
      <c r="O116" s="10" t="str">
        <f>宅配便入力!E116&amp;""</f>
        <v/>
      </c>
      <c r="P116" s="5">
        <f>IF(ISBLANK(宅配便仮計算!I116),"",宅配便仮計算!I116)</f>
        <v>0</v>
      </c>
      <c r="Q116" s="133" t="e">
        <f t="shared" si="12"/>
        <v>#VALUE!</v>
      </c>
      <c r="R116" s="5" t="str">
        <f ca="1">IFERROR(IF(ISBLANK('計算（宅配便）'!N116),"",'計算（宅配便）'!N116),"")</f>
        <v/>
      </c>
      <c r="S116" s="5" t="str">
        <f ca="1">IFERROR(IF(ISBLANK('計算（宅配便）'!P116),"",'計算（宅配便）'!P116),"")</f>
        <v/>
      </c>
      <c r="T116" s="133" t="e">
        <f t="shared" ca="1" si="13"/>
        <v>#VALUE!</v>
      </c>
      <c r="U116" s="5" t="e">
        <f t="shared" si="14"/>
        <v>#VALUE!</v>
      </c>
      <c r="V116" s="5" t="e">
        <f t="shared" ca="1" si="15"/>
        <v>#VALUE!</v>
      </c>
    </row>
    <row r="117" spans="1:22">
      <c r="A117" s="6">
        <v>114</v>
      </c>
      <c r="B117" s="130"/>
      <c r="C117" s="131" t="s">
        <v>531</v>
      </c>
      <c r="D117" s="131" t="s">
        <v>531</v>
      </c>
      <c r="E117" s="131"/>
      <c r="F117" s="131"/>
      <c r="G117" s="5" t="e">
        <f t="shared" si="8"/>
        <v>#VALUE!</v>
      </c>
      <c r="H117" s="132" t="e">
        <f t="shared" si="9"/>
        <v>#VALUE!</v>
      </c>
      <c r="I117" s="131"/>
      <c r="J117" s="131" t="s">
        <v>531</v>
      </c>
      <c r="K117" s="133" t="e">
        <f t="shared" si="10"/>
        <v>#VALUE!</v>
      </c>
      <c r="L117" s="131" t="s">
        <v>531</v>
      </c>
      <c r="M117" s="131" t="s">
        <v>531</v>
      </c>
      <c r="N117" s="133" t="e">
        <f t="shared" si="11"/>
        <v>#VALUE!</v>
      </c>
      <c r="O117" s="10" t="str">
        <f>宅配便入力!E117&amp;""</f>
        <v/>
      </c>
      <c r="P117" s="5">
        <f>IF(ISBLANK(宅配便仮計算!I117),"",宅配便仮計算!I117)</f>
        <v>0</v>
      </c>
      <c r="Q117" s="133" t="e">
        <f t="shared" si="12"/>
        <v>#VALUE!</v>
      </c>
      <c r="R117" s="5" t="str">
        <f ca="1">IFERROR(IF(ISBLANK('計算（宅配便）'!N117),"",'計算（宅配便）'!N117),"")</f>
        <v/>
      </c>
      <c r="S117" s="5" t="str">
        <f ca="1">IFERROR(IF(ISBLANK('計算（宅配便）'!P117),"",'計算（宅配便）'!P117),"")</f>
        <v/>
      </c>
      <c r="T117" s="133" t="e">
        <f t="shared" ca="1" si="13"/>
        <v>#VALUE!</v>
      </c>
      <c r="U117" s="5" t="e">
        <f t="shared" si="14"/>
        <v>#VALUE!</v>
      </c>
      <c r="V117" s="5" t="e">
        <f t="shared" ca="1" si="15"/>
        <v>#VALUE!</v>
      </c>
    </row>
    <row r="118" spans="1:22">
      <c r="A118" s="6">
        <v>115</v>
      </c>
      <c r="B118" s="130"/>
      <c r="C118" s="131" t="s">
        <v>531</v>
      </c>
      <c r="D118" s="131" t="s">
        <v>531</v>
      </c>
      <c r="E118" s="131"/>
      <c r="F118" s="131"/>
      <c r="G118" s="5" t="e">
        <f t="shared" si="8"/>
        <v>#VALUE!</v>
      </c>
      <c r="H118" s="132" t="e">
        <f t="shared" si="9"/>
        <v>#VALUE!</v>
      </c>
      <c r="I118" s="131"/>
      <c r="J118" s="131" t="s">
        <v>531</v>
      </c>
      <c r="K118" s="133" t="e">
        <f t="shared" si="10"/>
        <v>#VALUE!</v>
      </c>
      <c r="L118" s="131" t="s">
        <v>531</v>
      </c>
      <c r="M118" s="131" t="s">
        <v>531</v>
      </c>
      <c r="N118" s="133" t="e">
        <f t="shared" si="11"/>
        <v>#VALUE!</v>
      </c>
      <c r="O118" s="10" t="str">
        <f>宅配便入力!E118&amp;""</f>
        <v/>
      </c>
      <c r="P118" s="5">
        <f>IF(ISBLANK(宅配便仮計算!I118),"",宅配便仮計算!I118)</f>
        <v>0</v>
      </c>
      <c r="Q118" s="133" t="e">
        <f t="shared" si="12"/>
        <v>#VALUE!</v>
      </c>
      <c r="R118" s="5" t="str">
        <f ca="1">IFERROR(IF(ISBLANK('計算（宅配便）'!N118),"",'計算（宅配便）'!N118),"")</f>
        <v/>
      </c>
      <c r="S118" s="5" t="str">
        <f ca="1">IFERROR(IF(ISBLANK('計算（宅配便）'!P118),"",'計算（宅配便）'!P118),"")</f>
        <v/>
      </c>
      <c r="T118" s="133" t="e">
        <f t="shared" ca="1" si="13"/>
        <v>#VALUE!</v>
      </c>
      <c r="U118" s="5" t="e">
        <f t="shared" si="14"/>
        <v>#VALUE!</v>
      </c>
      <c r="V118" s="5" t="e">
        <f t="shared" ca="1" si="15"/>
        <v>#VALUE!</v>
      </c>
    </row>
    <row r="119" spans="1:22">
      <c r="A119" s="6">
        <v>116</v>
      </c>
      <c r="B119" s="130"/>
      <c r="C119" s="131" t="s">
        <v>531</v>
      </c>
      <c r="D119" s="131" t="s">
        <v>531</v>
      </c>
      <c r="E119" s="131"/>
      <c r="F119" s="131"/>
      <c r="G119" s="5" t="e">
        <f t="shared" si="8"/>
        <v>#VALUE!</v>
      </c>
      <c r="H119" s="132" t="e">
        <f t="shared" si="9"/>
        <v>#VALUE!</v>
      </c>
      <c r="I119" s="131"/>
      <c r="J119" s="131" t="s">
        <v>531</v>
      </c>
      <c r="K119" s="133" t="e">
        <f t="shared" si="10"/>
        <v>#VALUE!</v>
      </c>
      <c r="L119" s="131" t="s">
        <v>531</v>
      </c>
      <c r="M119" s="131" t="s">
        <v>531</v>
      </c>
      <c r="N119" s="133" t="e">
        <f t="shared" si="11"/>
        <v>#VALUE!</v>
      </c>
      <c r="O119" s="10" t="str">
        <f>宅配便入力!E119&amp;""</f>
        <v/>
      </c>
      <c r="P119" s="5">
        <f>IF(ISBLANK(宅配便仮計算!I119),"",宅配便仮計算!I119)</f>
        <v>0</v>
      </c>
      <c r="Q119" s="133" t="e">
        <f t="shared" si="12"/>
        <v>#VALUE!</v>
      </c>
      <c r="R119" s="5" t="str">
        <f ca="1">IFERROR(IF(ISBLANK('計算（宅配便）'!N119),"",'計算（宅配便）'!N119),"")</f>
        <v/>
      </c>
      <c r="S119" s="5" t="str">
        <f ca="1">IFERROR(IF(ISBLANK('計算（宅配便）'!P119),"",'計算（宅配便）'!P119),"")</f>
        <v/>
      </c>
      <c r="T119" s="133" t="e">
        <f t="shared" ca="1" si="13"/>
        <v>#VALUE!</v>
      </c>
      <c r="U119" s="5" t="e">
        <f t="shared" si="14"/>
        <v>#VALUE!</v>
      </c>
      <c r="V119" s="5" t="e">
        <f t="shared" ca="1" si="15"/>
        <v>#VALUE!</v>
      </c>
    </row>
    <row r="120" spans="1:22">
      <c r="A120" s="6">
        <v>117</v>
      </c>
      <c r="B120" s="130"/>
      <c r="C120" s="131" t="s">
        <v>531</v>
      </c>
      <c r="D120" s="131" t="s">
        <v>531</v>
      </c>
      <c r="E120" s="131"/>
      <c r="F120" s="131"/>
      <c r="G120" s="5" t="e">
        <f t="shared" si="8"/>
        <v>#VALUE!</v>
      </c>
      <c r="H120" s="132" t="e">
        <f t="shared" si="9"/>
        <v>#VALUE!</v>
      </c>
      <c r="I120" s="131"/>
      <c r="J120" s="131" t="s">
        <v>531</v>
      </c>
      <c r="K120" s="133" t="e">
        <f t="shared" si="10"/>
        <v>#VALUE!</v>
      </c>
      <c r="L120" s="131" t="s">
        <v>531</v>
      </c>
      <c r="M120" s="131" t="s">
        <v>531</v>
      </c>
      <c r="N120" s="133" t="e">
        <f t="shared" si="11"/>
        <v>#VALUE!</v>
      </c>
      <c r="O120" s="10" t="str">
        <f>宅配便入力!E120&amp;""</f>
        <v/>
      </c>
      <c r="P120" s="5">
        <f>IF(ISBLANK(宅配便仮計算!I120),"",宅配便仮計算!I120)</f>
        <v>0</v>
      </c>
      <c r="Q120" s="133" t="e">
        <f t="shared" si="12"/>
        <v>#VALUE!</v>
      </c>
      <c r="R120" s="5" t="str">
        <f ca="1">IFERROR(IF(ISBLANK('計算（宅配便）'!N120),"",'計算（宅配便）'!N120),"")</f>
        <v/>
      </c>
      <c r="S120" s="5" t="str">
        <f ca="1">IFERROR(IF(ISBLANK('計算（宅配便）'!P120),"",'計算（宅配便）'!P120),"")</f>
        <v/>
      </c>
      <c r="T120" s="133" t="e">
        <f t="shared" ca="1" si="13"/>
        <v>#VALUE!</v>
      </c>
      <c r="U120" s="5" t="e">
        <f t="shared" si="14"/>
        <v>#VALUE!</v>
      </c>
      <c r="V120" s="5" t="e">
        <f t="shared" ca="1" si="15"/>
        <v>#VALUE!</v>
      </c>
    </row>
    <row r="121" spans="1:22">
      <c r="A121" s="6">
        <v>118</v>
      </c>
      <c r="B121" s="130"/>
      <c r="C121" s="131" t="s">
        <v>531</v>
      </c>
      <c r="D121" s="131" t="s">
        <v>531</v>
      </c>
      <c r="E121" s="131"/>
      <c r="F121" s="131"/>
      <c r="G121" s="5" t="e">
        <f t="shared" si="8"/>
        <v>#VALUE!</v>
      </c>
      <c r="H121" s="132" t="e">
        <f t="shared" si="9"/>
        <v>#VALUE!</v>
      </c>
      <c r="I121" s="131"/>
      <c r="J121" s="131" t="s">
        <v>531</v>
      </c>
      <c r="K121" s="133" t="e">
        <f t="shared" si="10"/>
        <v>#VALUE!</v>
      </c>
      <c r="L121" s="131" t="s">
        <v>531</v>
      </c>
      <c r="M121" s="131" t="s">
        <v>531</v>
      </c>
      <c r="N121" s="133" t="e">
        <f t="shared" si="11"/>
        <v>#VALUE!</v>
      </c>
      <c r="O121" s="10" t="str">
        <f>宅配便入力!E121&amp;""</f>
        <v/>
      </c>
      <c r="P121" s="5">
        <f>IF(ISBLANK(宅配便仮計算!I121),"",宅配便仮計算!I121)</f>
        <v>0</v>
      </c>
      <c r="Q121" s="133" t="e">
        <f t="shared" si="12"/>
        <v>#VALUE!</v>
      </c>
      <c r="R121" s="5" t="str">
        <f ca="1">IFERROR(IF(ISBLANK('計算（宅配便）'!N121),"",'計算（宅配便）'!N121),"")</f>
        <v/>
      </c>
      <c r="S121" s="5" t="str">
        <f ca="1">IFERROR(IF(ISBLANK('計算（宅配便）'!P121),"",'計算（宅配便）'!P121),"")</f>
        <v/>
      </c>
      <c r="T121" s="133" t="e">
        <f t="shared" ca="1" si="13"/>
        <v>#VALUE!</v>
      </c>
      <c r="U121" s="5" t="e">
        <f t="shared" si="14"/>
        <v>#VALUE!</v>
      </c>
      <c r="V121" s="5" t="e">
        <f t="shared" ca="1" si="15"/>
        <v>#VALUE!</v>
      </c>
    </row>
    <row r="122" spans="1:22">
      <c r="A122" s="6">
        <v>119</v>
      </c>
      <c r="B122" s="130"/>
      <c r="C122" s="131" t="s">
        <v>531</v>
      </c>
      <c r="D122" s="131" t="s">
        <v>531</v>
      </c>
      <c r="E122" s="131"/>
      <c r="F122" s="131"/>
      <c r="G122" s="5" t="e">
        <f t="shared" si="8"/>
        <v>#VALUE!</v>
      </c>
      <c r="H122" s="132" t="e">
        <f t="shared" si="9"/>
        <v>#VALUE!</v>
      </c>
      <c r="I122" s="131"/>
      <c r="J122" s="131" t="s">
        <v>531</v>
      </c>
      <c r="K122" s="133" t="e">
        <f t="shared" si="10"/>
        <v>#VALUE!</v>
      </c>
      <c r="L122" s="131" t="s">
        <v>531</v>
      </c>
      <c r="M122" s="131" t="s">
        <v>531</v>
      </c>
      <c r="N122" s="133" t="e">
        <f t="shared" si="11"/>
        <v>#VALUE!</v>
      </c>
      <c r="O122" s="10" t="str">
        <f>宅配便入力!E122&amp;""</f>
        <v/>
      </c>
      <c r="P122" s="5">
        <f>IF(ISBLANK(宅配便仮計算!I122),"",宅配便仮計算!I122)</f>
        <v>0</v>
      </c>
      <c r="Q122" s="133" t="e">
        <f t="shared" si="12"/>
        <v>#VALUE!</v>
      </c>
      <c r="R122" s="5" t="str">
        <f ca="1">IFERROR(IF(ISBLANK('計算（宅配便）'!N122),"",'計算（宅配便）'!N122),"")</f>
        <v/>
      </c>
      <c r="S122" s="5" t="str">
        <f ca="1">IFERROR(IF(ISBLANK('計算（宅配便）'!P122),"",'計算（宅配便）'!P122),"")</f>
        <v/>
      </c>
      <c r="T122" s="133" t="e">
        <f t="shared" ca="1" si="13"/>
        <v>#VALUE!</v>
      </c>
      <c r="U122" s="5" t="e">
        <f t="shared" si="14"/>
        <v>#VALUE!</v>
      </c>
      <c r="V122" s="5" t="e">
        <f t="shared" ca="1" si="15"/>
        <v>#VALUE!</v>
      </c>
    </row>
    <row r="123" spans="1:22">
      <c r="A123" s="6">
        <v>120</v>
      </c>
      <c r="B123" s="130"/>
      <c r="C123" s="131" t="s">
        <v>531</v>
      </c>
      <c r="D123" s="131" t="s">
        <v>531</v>
      </c>
      <c r="E123" s="131"/>
      <c r="F123" s="131"/>
      <c r="G123" s="5" t="e">
        <f t="shared" si="8"/>
        <v>#VALUE!</v>
      </c>
      <c r="H123" s="132" t="e">
        <f t="shared" si="9"/>
        <v>#VALUE!</v>
      </c>
      <c r="I123" s="131"/>
      <c r="J123" s="131" t="s">
        <v>531</v>
      </c>
      <c r="K123" s="133" t="e">
        <f t="shared" si="10"/>
        <v>#VALUE!</v>
      </c>
      <c r="L123" s="131" t="s">
        <v>531</v>
      </c>
      <c r="M123" s="131" t="s">
        <v>531</v>
      </c>
      <c r="N123" s="133" t="e">
        <f t="shared" si="11"/>
        <v>#VALUE!</v>
      </c>
      <c r="O123" s="10" t="str">
        <f>宅配便入力!E123&amp;""</f>
        <v/>
      </c>
      <c r="P123" s="5">
        <f>IF(ISBLANK(宅配便仮計算!I123),"",宅配便仮計算!I123)</f>
        <v>0</v>
      </c>
      <c r="Q123" s="133" t="e">
        <f t="shared" si="12"/>
        <v>#VALUE!</v>
      </c>
      <c r="R123" s="5" t="str">
        <f ca="1">IFERROR(IF(ISBLANK('計算（宅配便）'!N123),"",'計算（宅配便）'!N123),"")</f>
        <v/>
      </c>
      <c r="S123" s="5" t="str">
        <f ca="1">IFERROR(IF(ISBLANK('計算（宅配便）'!P123),"",'計算（宅配便）'!P123),"")</f>
        <v/>
      </c>
      <c r="T123" s="133" t="e">
        <f t="shared" ca="1" si="13"/>
        <v>#VALUE!</v>
      </c>
      <c r="U123" s="5" t="e">
        <f t="shared" si="14"/>
        <v>#VALUE!</v>
      </c>
      <c r="V123" s="5" t="e">
        <f t="shared" ca="1" si="15"/>
        <v>#VALUE!</v>
      </c>
    </row>
    <row r="124" spans="1:22">
      <c r="A124" s="6">
        <v>121</v>
      </c>
      <c r="B124" s="130"/>
      <c r="C124" s="131" t="s">
        <v>531</v>
      </c>
      <c r="D124" s="131" t="s">
        <v>531</v>
      </c>
      <c r="E124" s="131"/>
      <c r="F124" s="131"/>
      <c r="G124" s="5" t="e">
        <f t="shared" si="8"/>
        <v>#VALUE!</v>
      </c>
      <c r="H124" s="132" t="e">
        <f t="shared" si="9"/>
        <v>#VALUE!</v>
      </c>
      <c r="I124" s="131"/>
      <c r="J124" s="131" t="s">
        <v>531</v>
      </c>
      <c r="K124" s="133" t="e">
        <f t="shared" si="10"/>
        <v>#VALUE!</v>
      </c>
      <c r="L124" s="131" t="s">
        <v>531</v>
      </c>
      <c r="M124" s="131" t="s">
        <v>531</v>
      </c>
      <c r="N124" s="133" t="e">
        <f t="shared" si="11"/>
        <v>#VALUE!</v>
      </c>
      <c r="O124" s="10" t="str">
        <f>宅配便入力!E124&amp;""</f>
        <v/>
      </c>
      <c r="P124" s="5">
        <f>IF(ISBLANK(宅配便仮計算!I124),"",宅配便仮計算!I124)</f>
        <v>0</v>
      </c>
      <c r="Q124" s="133" t="e">
        <f t="shared" si="12"/>
        <v>#VALUE!</v>
      </c>
      <c r="R124" s="5" t="str">
        <f ca="1">IFERROR(IF(ISBLANK('計算（宅配便）'!N124),"",'計算（宅配便）'!N124),"")</f>
        <v/>
      </c>
      <c r="S124" s="5" t="str">
        <f ca="1">IFERROR(IF(ISBLANK('計算（宅配便）'!P124),"",'計算（宅配便）'!P124),"")</f>
        <v/>
      </c>
      <c r="T124" s="133" t="e">
        <f t="shared" ca="1" si="13"/>
        <v>#VALUE!</v>
      </c>
      <c r="U124" s="5" t="e">
        <f t="shared" si="14"/>
        <v>#VALUE!</v>
      </c>
      <c r="V124" s="5" t="e">
        <f t="shared" ca="1" si="15"/>
        <v>#VALUE!</v>
      </c>
    </row>
    <row r="125" spans="1:22">
      <c r="A125" s="6">
        <v>122</v>
      </c>
      <c r="B125" s="130"/>
      <c r="C125" s="131" t="s">
        <v>531</v>
      </c>
      <c r="D125" s="131" t="s">
        <v>531</v>
      </c>
      <c r="E125" s="131"/>
      <c r="F125" s="131"/>
      <c r="G125" s="5" t="e">
        <f t="shared" si="8"/>
        <v>#VALUE!</v>
      </c>
      <c r="H125" s="132" t="e">
        <f t="shared" si="9"/>
        <v>#VALUE!</v>
      </c>
      <c r="I125" s="131"/>
      <c r="J125" s="131" t="s">
        <v>531</v>
      </c>
      <c r="K125" s="133" t="e">
        <f t="shared" si="10"/>
        <v>#VALUE!</v>
      </c>
      <c r="L125" s="131" t="s">
        <v>531</v>
      </c>
      <c r="M125" s="131" t="s">
        <v>531</v>
      </c>
      <c r="N125" s="133" t="e">
        <f t="shared" si="11"/>
        <v>#VALUE!</v>
      </c>
      <c r="O125" s="10" t="str">
        <f>宅配便入力!E125&amp;""</f>
        <v/>
      </c>
      <c r="P125" s="5">
        <f>IF(ISBLANK(宅配便仮計算!I125),"",宅配便仮計算!I125)</f>
        <v>0</v>
      </c>
      <c r="Q125" s="133" t="e">
        <f t="shared" si="12"/>
        <v>#VALUE!</v>
      </c>
      <c r="R125" s="5" t="str">
        <f ca="1">IFERROR(IF(ISBLANK('計算（宅配便）'!N125),"",'計算（宅配便）'!N125),"")</f>
        <v/>
      </c>
      <c r="S125" s="5" t="str">
        <f ca="1">IFERROR(IF(ISBLANK('計算（宅配便）'!P125),"",'計算（宅配便）'!P125),"")</f>
        <v/>
      </c>
      <c r="T125" s="133" t="e">
        <f t="shared" ca="1" si="13"/>
        <v>#VALUE!</v>
      </c>
      <c r="U125" s="5" t="e">
        <f t="shared" si="14"/>
        <v>#VALUE!</v>
      </c>
      <c r="V125" s="5" t="e">
        <f t="shared" ca="1" si="15"/>
        <v>#VALUE!</v>
      </c>
    </row>
    <row r="126" spans="1:22">
      <c r="A126" s="6">
        <v>123</v>
      </c>
      <c r="B126" s="130"/>
      <c r="C126" s="131" t="s">
        <v>531</v>
      </c>
      <c r="D126" s="131" t="s">
        <v>531</v>
      </c>
      <c r="E126" s="131"/>
      <c r="F126" s="131"/>
      <c r="G126" s="5" t="e">
        <f t="shared" si="8"/>
        <v>#VALUE!</v>
      </c>
      <c r="H126" s="132" t="e">
        <f t="shared" si="9"/>
        <v>#VALUE!</v>
      </c>
      <c r="I126" s="131"/>
      <c r="J126" s="131" t="s">
        <v>531</v>
      </c>
      <c r="K126" s="133" t="e">
        <f t="shared" si="10"/>
        <v>#VALUE!</v>
      </c>
      <c r="L126" s="131" t="s">
        <v>531</v>
      </c>
      <c r="M126" s="131" t="s">
        <v>531</v>
      </c>
      <c r="N126" s="133" t="e">
        <f t="shared" si="11"/>
        <v>#VALUE!</v>
      </c>
      <c r="O126" s="10" t="str">
        <f>宅配便入力!E126&amp;""</f>
        <v/>
      </c>
      <c r="P126" s="5">
        <f>IF(ISBLANK(宅配便仮計算!I126),"",宅配便仮計算!I126)</f>
        <v>0</v>
      </c>
      <c r="Q126" s="133" t="e">
        <f t="shared" si="12"/>
        <v>#VALUE!</v>
      </c>
      <c r="R126" s="5" t="str">
        <f ca="1">IFERROR(IF(ISBLANK('計算（宅配便）'!N126),"",'計算（宅配便）'!N126),"")</f>
        <v/>
      </c>
      <c r="S126" s="5" t="str">
        <f ca="1">IFERROR(IF(ISBLANK('計算（宅配便）'!P126),"",'計算（宅配便）'!P126),"")</f>
        <v/>
      </c>
      <c r="T126" s="133" t="e">
        <f t="shared" ca="1" si="13"/>
        <v>#VALUE!</v>
      </c>
      <c r="U126" s="5" t="e">
        <f t="shared" si="14"/>
        <v>#VALUE!</v>
      </c>
      <c r="V126" s="5" t="e">
        <f t="shared" ca="1" si="15"/>
        <v>#VALUE!</v>
      </c>
    </row>
    <row r="127" spans="1:22">
      <c r="A127" s="6">
        <v>124</v>
      </c>
      <c r="B127" s="130"/>
      <c r="C127" s="131" t="s">
        <v>531</v>
      </c>
      <c r="D127" s="131" t="s">
        <v>531</v>
      </c>
      <c r="E127" s="131"/>
      <c r="F127" s="131"/>
      <c r="G127" s="5" t="e">
        <f t="shared" si="8"/>
        <v>#VALUE!</v>
      </c>
      <c r="H127" s="132" t="e">
        <f t="shared" si="9"/>
        <v>#VALUE!</v>
      </c>
      <c r="I127" s="131"/>
      <c r="J127" s="131" t="s">
        <v>531</v>
      </c>
      <c r="K127" s="133" t="e">
        <f t="shared" si="10"/>
        <v>#VALUE!</v>
      </c>
      <c r="L127" s="131" t="s">
        <v>531</v>
      </c>
      <c r="M127" s="131" t="s">
        <v>531</v>
      </c>
      <c r="N127" s="133" t="e">
        <f t="shared" si="11"/>
        <v>#VALUE!</v>
      </c>
      <c r="O127" s="10" t="str">
        <f>宅配便入力!E127&amp;""</f>
        <v/>
      </c>
      <c r="P127" s="5">
        <f>IF(ISBLANK(宅配便仮計算!I127),"",宅配便仮計算!I127)</f>
        <v>0</v>
      </c>
      <c r="Q127" s="133" t="e">
        <f t="shared" si="12"/>
        <v>#VALUE!</v>
      </c>
      <c r="R127" s="5" t="str">
        <f ca="1">IFERROR(IF(ISBLANK('計算（宅配便）'!N127),"",'計算（宅配便）'!N127),"")</f>
        <v/>
      </c>
      <c r="S127" s="5" t="str">
        <f ca="1">IFERROR(IF(ISBLANK('計算（宅配便）'!P127),"",'計算（宅配便）'!P127),"")</f>
        <v/>
      </c>
      <c r="T127" s="133" t="e">
        <f t="shared" ca="1" si="13"/>
        <v>#VALUE!</v>
      </c>
      <c r="U127" s="5" t="e">
        <f t="shared" si="14"/>
        <v>#VALUE!</v>
      </c>
      <c r="V127" s="5" t="e">
        <f t="shared" ca="1" si="15"/>
        <v>#VALUE!</v>
      </c>
    </row>
    <row r="128" spans="1:22">
      <c r="A128" s="6">
        <v>125</v>
      </c>
      <c r="B128" s="130"/>
      <c r="C128" s="131" t="s">
        <v>531</v>
      </c>
      <c r="D128" s="131" t="s">
        <v>531</v>
      </c>
      <c r="E128" s="131"/>
      <c r="F128" s="131"/>
      <c r="G128" s="5" t="e">
        <f t="shared" si="8"/>
        <v>#VALUE!</v>
      </c>
      <c r="H128" s="132" t="e">
        <f t="shared" si="9"/>
        <v>#VALUE!</v>
      </c>
      <c r="I128" s="131"/>
      <c r="J128" s="131" t="s">
        <v>531</v>
      </c>
      <c r="K128" s="133" t="e">
        <f t="shared" si="10"/>
        <v>#VALUE!</v>
      </c>
      <c r="L128" s="131" t="s">
        <v>531</v>
      </c>
      <c r="M128" s="131" t="s">
        <v>531</v>
      </c>
      <c r="N128" s="133" t="e">
        <f t="shared" si="11"/>
        <v>#VALUE!</v>
      </c>
      <c r="O128" s="10" t="str">
        <f>宅配便入力!E128&amp;""</f>
        <v/>
      </c>
      <c r="P128" s="5">
        <f>IF(ISBLANK(宅配便仮計算!I128),"",宅配便仮計算!I128)</f>
        <v>0</v>
      </c>
      <c r="Q128" s="133" t="e">
        <f t="shared" si="12"/>
        <v>#VALUE!</v>
      </c>
      <c r="R128" s="5" t="str">
        <f ca="1">IFERROR(IF(ISBLANK('計算（宅配便）'!N128),"",'計算（宅配便）'!N128),"")</f>
        <v/>
      </c>
      <c r="S128" s="5" t="str">
        <f ca="1">IFERROR(IF(ISBLANK('計算（宅配便）'!P128),"",'計算（宅配便）'!P128),"")</f>
        <v/>
      </c>
      <c r="T128" s="133" t="e">
        <f t="shared" ca="1" si="13"/>
        <v>#VALUE!</v>
      </c>
      <c r="U128" s="5" t="e">
        <f t="shared" si="14"/>
        <v>#VALUE!</v>
      </c>
      <c r="V128" s="5" t="e">
        <f t="shared" ca="1" si="15"/>
        <v>#VALUE!</v>
      </c>
    </row>
    <row r="129" spans="1:22">
      <c r="A129" s="6">
        <v>126</v>
      </c>
      <c r="B129" s="130"/>
      <c r="C129" s="131" t="s">
        <v>531</v>
      </c>
      <c r="D129" s="131" t="s">
        <v>531</v>
      </c>
      <c r="E129" s="131"/>
      <c r="F129" s="131"/>
      <c r="G129" s="5" t="e">
        <f t="shared" si="8"/>
        <v>#VALUE!</v>
      </c>
      <c r="H129" s="132" t="e">
        <f t="shared" si="9"/>
        <v>#VALUE!</v>
      </c>
      <c r="I129" s="131"/>
      <c r="J129" s="131" t="s">
        <v>531</v>
      </c>
      <c r="K129" s="133" t="e">
        <f t="shared" si="10"/>
        <v>#VALUE!</v>
      </c>
      <c r="L129" s="131" t="s">
        <v>531</v>
      </c>
      <c r="M129" s="131" t="s">
        <v>531</v>
      </c>
      <c r="N129" s="133" t="e">
        <f t="shared" si="11"/>
        <v>#VALUE!</v>
      </c>
      <c r="O129" s="10" t="str">
        <f>宅配便入力!E129&amp;""</f>
        <v/>
      </c>
      <c r="P129" s="5">
        <f>IF(ISBLANK(宅配便仮計算!I129),"",宅配便仮計算!I129)</f>
        <v>0</v>
      </c>
      <c r="Q129" s="133" t="e">
        <f t="shared" si="12"/>
        <v>#VALUE!</v>
      </c>
      <c r="R129" s="5" t="str">
        <f ca="1">IFERROR(IF(ISBLANK('計算（宅配便）'!N129),"",'計算（宅配便）'!N129),"")</f>
        <v/>
      </c>
      <c r="S129" s="5" t="str">
        <f ca="1">IFERROR(IF(ISBLANK('計算（宅配便）'!P129),"",'計算（宅配便）'!P129),"")</f>
        <v/>
      </c>
      <c r="T129" s="133" t="e">
        <f t="shared" ca="1" si="13"/>
        <v>#VALUE!</v>
      </c>
      <c r="U129" s="5" t="e">
        <f t="shared" si="14"/>
        <v>#VALUE!</v>
      </c>
      <c r="V129" s="5" t="e">
        <f t="shared" ca="1" si="15"/>
        <v>#VALUE!</v>
      </c>
    </row>
    <row r="130" spans="1:22">
      <c r="A130" s="6">
        <v>127</v>
      </c>
      <c r="B130" s="130"/>
      <c r="C130" s="131" t="s">
        <v>531</v>
      </c>
      <c r="D130" s="131" t="s">
        <v>531</v>
      </c>
      <c r="E130" s="131"/>
      <c r="F130" s="131"/>
      <c r="G130" s="5" t="e">
        <f t="shared" si="8"/>
        <v>#VALUE!</v>
      </c>
      <c r="H130" s="132" t="e">
        <f t="shared" si="9"/>
        <v>#VALUE!</v>
      </c>
      <c r="I130" s="131"/>
      <c r="J130" s="131" t="s">
        <v>531</v>
      </c>
      <c r="K130" s="133" t="e">
        <f t="shared" si="10"/>
        <v>#VALUE!</v>
      </c>
      <c r="L130" s="131" t="s">
        <v>531</v>
      </c>
      <c r="M130" s="131" t="s">
        <v>531</v>
      </c>
      <c r="N130" s="133" t="e">
        <f t="shared" si="11"/>
        <v>#VALUE!</v>
      </c>
      <c r="O130" s="10" t="str">
        <f>宅配便入力!E130&amp;""</f>
        <v/>
      </c>
      <c r="P130" s="5">
        <f>IF(ISBLANK(宅配便仮計算!I130),"",宅配便仮計算!I130)</f>
        <v>0</v>
      </c>
      <c r="Q130" s="133" t="e">
        <f t="shared" si="12"/>
        <v>#VALUE!</v>
      </c>
      <c r="R130" s="5" t="str">
        <f ca="1">IFERROR(IF(ISBLANK('計算（宅配便）'!N130),"",'計算（宅配便）'!N130),"")</f>
        <v/>
      </c>
      <c r="S130" s="5" t="str">
        <f ca="1">IFERROR(IF(ISBLANK('計算（宅配便）'!P130),"",'計算（宅配便）'!P130),"")</f>
        <v/>
      </c>
      <c r="T130" s="133" t="e">
        <f t="shared" ca="1" si="13"/>
        <v>#VALUE!</v>
      </c>
      <c r="U130" s="5" t="e">
        <f t="shared" si="14"/>
        <v>#VALUE!</v>
      </c>
      <c r="V130" s="5" t="e">
        <f t="shared" ca="1" si="15"/>
        <v>#VALUE!</v>
      </c>
    </row>
    <row r="131" spans="1:22">
      <c r="A131" s="6">
        <v>128</v>
      </c>
      <c r="B131" s="130"/>
      <c r="C131" s="131" t="s">
        <v>531</v>
      </c>
      <c r="D131" s="131" t="s">
        <v>531</v>
      </c>
      <c r="E131" s="131"/>
      <c r="F131" s="131"/>
      <c r="G131" s="5" t="e">
        <f t="shared" si="8"/>
        <v>#VALUE!</v>
      </c>
      <c r="H131" s="132" t="e">
        <f t="shared" si="9"/>
        <v>#VALUE!</v>
      </c>
      <c r="I131" s="131"/>
      <c r="J131" s="131" t="s">
        <v>531</v>
      </c>
      <c r="K131" s="133" t="e">
        <f t="shared" si="10"/>
        <v>#VALUE!</v>
      </c>
      <c r="L131" s="131" t="s">
        <v>531</v>
      </c>
      <c r="M131" s="131" t="s">
        <v>531</v>
      </c>
      <c r="N131" s="133" t="e">
        <f t="shared" si="11"/>
        <v>#VALUE!</v>
      </c>
      <c r="O131" s="10" t="str">
        <f>宅配便入力!E131&amp;""</f>
        <v/>
      </c>
      <c r="P131" s="5">
        <f>IF(ISBLANK(宅配便仮計算!I131),"",宅配便仮計算!I131)</f>
        <v>0</v>
      </c>
      <c r="Q131" s="133" t="e">
        <f t="shared" si="12"/>
        <v>#VALUE!</v>
      </c>
      <c r="R131" s="5" t="str">
        <f ca="1">IFERROR(IF(ISBLANK('計算（宅配便）'!N131),"",'計算（宅配便）'!N131),"")</f>
        <v/>
      </c>
      <c r="S131" s="5" t="str">
        <f ca="1">IFERROR(IF(ISBLANK('計算（宅配便）'!P131),"",'計算（宅配便）'!P131),"")</f>
        <v/>
      </c>
      <c r="T131" s="133" t="e">
        <f t="shared" ca="1" si="13"/>
        <v>#VALUE!</v>
      </c>
      <c r="U131" s="5" t="e">
        <f t="shared" si="14"/>
        <v>#VALUE!</v>
      </c>
      <c r="V131" s="5" t="e">
        <f t="shared" ca="1" si="15"/>
        <v>#VALUE!</v>
      </c>
    </row>
    <row r="132" spans="1:22">
      <c r="A132" s="6">
        <v>129</v>
      </c>
      <c r="B132" s="130"/>
      <c r="C132" s="131" t="s">
        <v>531</v>
      </c>
      <c r="D132" s="131" t="s">
        <v>531</v>
      </c>
      <c r="E132" s="131"/>
      <c r="F132" s="131"/>
      <c r="G132" s="5" t="e">
        <f t="shared" si="8"/>
        <v>#VALUE!</v>
      </c>
      <c r="H132" s="132" t="e">
        <f t="shared" si="9"/>
        <v>#VALUE!</v>
      </c>
      <c r="I132" s="131"/>
      <c r="J132" s="131" t="s">
        <v>531</v>
      </c>
      <c r="K132" s="133" t="e">
        <f t="shared" si="10"/>
        <v>#VALUE!</v>
      </c>
      <c r="L132" s="131" t="s">
        <v>531</v>
      </c>
      <c r="M132" s="131" t="s">
        <v>531</v>
      </c>
      <c r="N132" s="133" t="e">
        <f t="shared" si="11"/>
        <v>#VALUE!</v>
      </c>
      <c r="O132" s="10" t="str">
        <f>宅配便入力!E132&amp;""</f>
        <v/>
      </c>
      <c r="P132" s="5">
        <f>IF(ISBLANK(宅配便仮計算!I132),"",宅配便仮計算!I132)</f>
        <v>0</v>
      </c>
      <c r="Q132" s="133" t="e">
        <f t="shared" si="12"/>
        <v>#VALUE!</v>
      </c>
      <c r="R132" s="5" t="str">
        <f ca="1">IFERROR(IF(ISBLANK('計算（宅配便）'!N132),"",'計算（宅配便）'!N132),"")</f>
        <v/>
      </c>
      <c r="S132" s="5" t="str">
        <f ca="1">IFERROR(IF(ISBLANK('計算（宅配便）'!P132),"",'計算（宅配便）'!P132),"")</f>
        <v/>
      </c>
      <c r="T132" s="133" t="e">
        <f t="shared" ca="1" si="13"/>
        <v>#VALUE!</v>
      </c>
      <c r="U132" s="5" t="e">
        <f t="shared" si="14"/>
        <v>#VALUE!</v>
      </c>
      <c r="V132" s="5" t="e">
        <f t="shared" ca="1" si="15"/>
        <v>#VALUE!</v>
      </c>
    </row>
    <row r="133" spans="1:22">
      <c r="A133" s="6">
        <v>130</v>
      </c>
      <c r="B133" s="130"/>
      <c r="C133" s="131" t="s">
        <v>531</v>
      </c>
      <c r="D133" s="131" t="s">
        <v>531</v>
      </c>
      <c r="E133" s="131"/>
      <c r="F133" s="131"/>
      <c r="G133" s="5" t="e">
        <f t="shared" ref="G133:G150" si="16">O133-I133</f>
        <v>#VALUE!</v>
      </c>
      <c r="H133" s="132" t="e">
        <f t="shared" ref="H133:H150" si="17">(O133-I133)/I133</f>
        <v>#VALUE!</v>
      </c>
      <c r="I133" s="131"/>
      <c r="J133" s="131" t="s">
        <v>531</v>
      </c>
      <c r="K133" s="133" t="e">
        <f t="shared" ref="K133:K150" si="18">I133/J133</f>
        <v>#VALUE!</v>
      </c>
      <c r="L133" s="131" t="s">
        <v>531</v>
      </c>
      <c r="M133" s="131" t="s">
        <v>531</v>
      </c>
      <c r="N133" s="133" t="e">
        <f t="shared" ref="N133:N150" si="19">L133/M133</f>
        <v>#VALUE!</v>
      </c>
      <c r="O133" s="10" t="str">
        <f>宅配便入力!E133&amp;""</f>
        <v/>
      </c>
      <c r="P133" s="5">
        <f>IF(ISBLANK(宅配便仮計算!I133),"",宅配便仮計算!I133)</f>
        <v>0</v>
      </c>
      <c r="Q133" s="133" t="e">
        <f t="shared" ref="Q133:Q150" si="20">O133/P133</f>
        <v>#VALUE!</v>
      </c>
      <c r="R133" s="5" t="str">
        <f ca="1">IFERROR(IF(ISBLANK('計算（宅配便）'!N133),"",'計算（宅配便）'!N133),"")</f>
        <v/>
      </c>
      <c r="S133" s="5" t="str">
        <f ca="1">IFERROR(IF(ISBLANK('計算（宅配便）'!P133),"",'計算（宅配便）'!P133),"")</f>
        <v/>
      </c>
      <c r="T133" s="133" t="e">
        <f t="shared" ref="T133:T150" ca="1" si="21">R133/S133</f>
        <v>#VALUE!</v>
      </c>
      <c r="U133" s="5" t="e">
        <f t="shared" ref="U133:U150" si="22">P133-J133</f>
        <v>#VALUE!</v>
      </c>
      <c r="V133" s="5" t="e">
        <f t="shared" ref="V133:V149" ca="1" si="23">S133-M133</f>
        <v>#VALUE!</v>
      </c>
    </row>
    <row r="134" spans="1:22">
      <c r="A134" s="6">
        <v>131</v>
      </c>
      <c r="B134" s="130"/>
      <c r="C134" s="131" t="s">
        <v>531</v>
      </c>
      <c r="D134" s="131" t="s">
        <v>531</v>
      </c>
      <c r="E134" s="131"/>
      <c r="F134" s="131"/>
      <c r="G134" s="5" t="e">
        <f t="shared" si="16"/>
        <v>#VALUE!</v>
      </c>
      <c r="H134" s="132" t="e">
        <f t="shared" si="17"/>
        <v>#VALUE!</v>
      </c>
      <c r="I134" s="131"/>
      <c r="J134" s="131" t="s">
        <v>531</v>
      </c>
      <c r="K134" s="133" t="e">
        <f t="shared" si="18"/>
        <v>#VALUE!</v>
      </c>
      <c r="L134" s="131" t="s">
        <v>531</v>
      </c>
      <c r="M134" s="131" t="s">
        <v>531</v>
      </c>
      <c r="N134" s="133" t="e">
        <f t="shared" si="19"/>
        <v>#VALUE!</v>
      </c>
      <c r="O134" s="10" t="str">
        <f>宅配便入力!E134&amp;""</f>
        <v/>
      </c>
      <c r="P134" s="5">
        <f>IF(ISBLANK(宅配便仮計算!I134),"",宅配便仮計算!I134)</f>
        <v>0</v>
      </c>
      <c r="Q134" s="133" t="e">
        <f t="shared" si="20"/>
        <v>#VALUE!</v>
      </c>
      <c r="R134" s="5" t="str">
        <f ca="1">IFERROR(IF(ISBLANK('計算（宅配便）'!N134),"",'計算（宅配便）'!N134),"")</f>
        <v/>
      </c>
      <c r="S134" s="5" t="str">
        <f ca="1">IFERROR(IF(ISBLANK('計算（宅配便）'!P134),"",'計算（宅配便）'!P134),"")</f>
        <v/>
      </c>
      <c r="T134" s="133" t="e">
        <f t="shared" ca="1" si="21"/>
        <v>#VALUE!</v>
      </c>
      <c r="U134" s="5" t="e">
        <f t="shared" si="22"/>
        <v>#VALUE!</v>
      </c>
      <c r="V134" s="5" t="e">
        <f t="shared" ca="1" si="23"/>
        <v>#VALUE!</v>
      </c>
    </row>
    <row r="135" spans="1:22">
      <c r="A135" s="6">
        <v>132</v>
      </c>
      <c r="B135" s="130"/>
      <c r="C135" s="131" t="s">
        <v>531</v>
      </c>
      <c r="D135" s="131" t="s">
        <v>531</v>
      </c>
      <c r="E135" s="131"/>
      <c r="F135" s="131"/>
      <c r="G135" s="5" t="e">
        <f t="shared" si="16"/>
        <v>#VALUE!</v>
      </c>
      <c r="H135" s="132" t="e">
        <f t="shared" si="17"/>
        <v>#VALUE!</v>
      </c>
      <c r="I135" s="131"/>
      <c r="J135" s="131" t="s">
        <v>531</v>
      </c>
      <c r="K135" s="133" t="e">
        <f t="shared" si="18"/>
        <v>#VALUE!</v>
      </c>
      <c r="L135" s="131" t="s">
        <v>531</v>
      </c>
      <c r="M135" s="131" t="s">
        <v>531</v>
      </c>
      <c r="N135" s="133" t="e">
        <f t="shared" si="19"/>
        <v>#VALUE!</v>
      </c>
      <c r="O135" s="10" t="str">
        <f>宅配便入力!E135&amp;""</f>
        <v/>
      </c>
      <c r="P135" s="5">
        <f>IF(ISBLANK(宅配便仮計算!I135),"",宅配便仮計算!I135)</f>
        <v>0</v>
      </c>
      <c r="Q135" s="133" t="e">
        <f t="shared" si="20"/>
        <v>#VALUE!</v>
      </c>
      <c r="R135" s="5" t="str">
        <f ca="1">IFERROR(IF(ISBLANK('計算（宅配便）'!N135),"",'計算（宅配便）'!N135),"")</f>
        <v/>
      </c>
      <c r="S135" s="5" t="str">
        <f ca="1">IFERROR(IF(ISBLANK('計算（宅配便）'!P135),"",'計算（宅配便）'!P135),"")</f>
        <v/>
      </c>
      <c r="T135" s="133" t="e">
        <f t="shared" ca="1" si="21"/>
        <v>#VALUE!</v>
      </c>
      <c r="U135" s="5" t="e">
        <f t="shared" si="22"/>
        <v>#VALUE!</v>
      </c>
      <c r="V135" s="5" t="e">
        <f t="shared" ca="1" si="23"/>
        <v>#VALUE!</v>
      </c>
    </row>
    <row r="136" spans="1:22">
      <c r="A136" s="6">
        <v>133</v>
      </c>
      <c r="B136" s="130"/>
      <c r="C136" s="131" t="s">
        <v>531</v>
      </c>
      <c r="D136" s="131" t="s">
        <v>531</v>
      </c>
      <c r="E136" s="131"/>
      <c r="F136" s="131"/>
      <c r="G136" s="5" t="e">
        <f t="shared" si="16"/>
        <v>#VALUE!</v>
      </c>
      <c r="H136" s="132" t="e">
        <f t="shared" si="17"/>
        <v>#VALUE!</v>
      </c>
      <c r="I136" s="131"/>
      <c r="J136" s="131" t="s">
        <v>531</v>
      </c>
      <c r="K136" s="133" t="e">
        <f t="shared" si="18"/>
        <v>#VALUE!</v>
      </c>
      <c r="L136" s="131" t="s">
        <v>531</v>
      </c>
      <c r="M136" s="131" t="s">
        <v>531</v>
      </c>
      <c r="N136" s="133" t="e">
        <f t="shared" si="19"/>
        <v>#VALUE!</v>
      </c>
      <c r="O136" s="10" t="str">
        <f>宅配便入力!E136&amp;""</f>
        <v/>
      </c>
      <c r="P136" s="5">
        <f>IF(ISBLANK(宅配便仮計算!I136),"",宅配便仮計算!I136)</f>
        <v>0</v>
      </c>
      <c r="Q136" s="133" t="e">
        <f t="shared" si="20"/>
        <v>#VALUE!</v>
      </c>
      <c r="R136" s="5" t="str">
        <f ca="1">IFERROR(IF(ISBLANK('計算（宅配便）'!N136),"",'計算（宅配便）'!N136),"")</f>
        <v/>
      </c>
      <c r="S136" s="5" t="str">
        <f ca="1">IFERROR(IF(ISBLANK('計算（宅配便）'!P136),"",'計算（宅配便）'!P136),"")</f>
        <v/>
      </c>
      <c r="T136" s="133" t="e">
        <f t="shared" ca="1" si="21"/>
        <v>#VALUE!</v>
      </c>
      <c r="U136" s="5" t="e">
        <f t="shared" si="22"/>
        <v>#VALUE!</v>
      </c>
      <c r="V136" s="5" t="e">
        <f t="shared" ca="1" si="23"/>
        <v>#VALUE!</v>
      </c>
    </row>
    <row r="137" spans="1:22">
      <c r="A137" s="6">
        <v>134</v>
      </c>
      <c r="B137" s="130"/>
      <c r="C137" s="131" t="s">
        <v>531</v>
      </c>
      <c r="D137" s="131" t="s">
        <v>531</v>
      </c>
      <c r="E137" s="131"/>
      <c r="F137" s="131"/>
      <c r="G137" s="5" t="e">
        <f t="shared" si="16"/>
        <v>#VALUE!</v>
      </c>
      <c r="H137" s="132" t="e">
        <f t="shared" si="17"/>
        <v>#VALUE!</v>
      </c>
      <c r="I137" s="131"/>
      <c r="J137" s="131" t="s">
        <v>531</v>
      </c>
      <c r="K137" s="133" t="e">
        <f t="shared" si="18"/>
        <v>#VALUE!</v>
      </c>
      <c r="L137" s="131" t="s">
        <v>531</v>
      </c>
      <c r="M137" s="131" t="s">
        <v>531</v>
      </c>
      <c r="N137" s="133" t="e">
        <f t="shared" si="19"/>
        <v>#VALUE!</v>
      </c>
      <c r="O137" s="10" t="str">
        <f>宅配便入力!E137&amp;""</f>
        <v/>
      </c>
      <c r="P137" s="5">
        <f>IF(ISBLANK(宅配便仮計算!I137),"",宅配便仮計算!I137)</f>
        <v>0</v>
      </c>
      <c r="Q137" s="133" t="e">
        <f t="shared" si="20"/>
        <v>#VALUE!</v>
      </c>
      <c r="R137" s="5" t="str">
        <f ca="1">IFERROR(IF(ISBLANK('計算（宅配便）'!N137),"",'計算（宅配便）'!N137),"")</f>
        <v/>
      </c>
      <c r="S137" s="5" t="str">
        <f ca="1">IFERROR(IF(ISBLANK('計算（宅配便）'!P137),"",'計算（宅配便）'!P137),"")</f>
        <v/>
      </c>
      <c r="T137" s="133" t="e">
        <f t="shared" ca="1" si="21"/>
        <v>#VALUE!</v>
      </c>
      <c r="U137" s="5" t="e">
        <f t="shared" si="22"/>
        <v>#VALUE!</v>
      </c>
      <c r="V137" s="5" t="e">
        <f t="shared" ca="1" si="23"/>
        <v>#VALUE!</v>
      </c>
    </row>
    <row r="138" spans="1:22">
      <c r="A138" s="6">
        <v>135</v>
      </c>
      <c r="B138" s="130"/>
      <c r="C138" s="131" t="s">
        <v>531</v>
      </c>
      <c r="D138" s="131" t="s">
        <v>531</v>
      </c>
      <c r="E138" s="131"/>
      <c r="F138" s="131"/>
      <c r="G138" s="5" t="e">
        <f t="shared" si="16"/>
        <v>#VALUE!</v>
      </c>
      <c r="H138" s="132" t="e">
        <f t="shared" si="17"/>
        <v>#VALUE!</v>
      </c>
      <c r="I138" s="131"/>
      <c r="J138" s="131" t="s">
        <v>531</v>
      </c>
      <c r="K138" s="133" t="e">
        <f t="shared" si="18"/>
        <v>#VALUE!</v>
      </c>
      <c r="L138" s="131" t="s">
        <v>531</v>
      </c>
      <c r="M138" s="131" t="s">
        <v>531</v>
      </c>
      <c r="N138" s="133" t="e">
        <f t="shared" si="19"/>
        <v>#VALUE!</v>
      </c>
      <c r="O138" s="10" t="str">
        <f>宅配便入力!E138&amp;""</f>
        <v/>
      </c>
      <c r="P138" s="5">
        <f>IF(ISBLANK(宅配便仮計算!I138),"",宅配便仮計算!I138)</f>
        <v>0</v>
      </c>
      <c r="Q138" s="133" t="e">
        <f t="shared" si="20"/>
        <v>#VALUE!</v>
      </c>
      <c r="R138" s="5" t="str">
        <f ca="1">IFERROR(IF(ISBLANK('計算（宅配便）'!N138),"",'計算（宅配便）'!N138),"")</f>
        <v/>
      </c>
      <c r="S138" s="5" t="str">
        <f ca="1">IFERROR(IF(ISBLANK('計算（宅配便）'!P138),"",'計算（宅配便）'!P138),"")</f>
        <v/>
      </c>
      <c r="T138" s="133" t="e">
        <f t="shared" ca="1" si="21"/>
        <v>#VALUE!</v>
      </c>
      <c r="U138" s="5" t="e">
        <f t="shared" si="22"/>
        <v>#VALUE!</v>
      </c>
      <c r="V138" s="5" t="e">
        <f t="shared" ca="1" si="23"/>
        <v>#VALUE!</v>
      </c>
    </row>
    <row r="139" spans="1:22">
      <c r="A139" s="6">
        <v>136</v>
      </c>
      <c r="B139" s="130"/>
      <c r="C139" s="131" t="s">
        <v>531</v>
      </c>
      <c r="D139" s="131" t="s">
        <v>531</v>
      </c>
      <c r="E139" s="131"/>
      <c r="F139" s="131"/>
      <c r="G139" s="5" t="e">
        <f t="shared" si="16"/>
        <v>#VALUE!</v>
      </c>
      <c r="H139" s="132" t="e">
        <f t="shared" si="17"/>
        <v>#VALUE!</v>
      </c>
      <c r="I139" s="131"/>
      <c r="J139" s="131" t="s">
        <v>531</v>
      </c>
      <c r="K139" s="133" t="e">
        <f t="shared" si="18"/>
        <v>#VALUE!</v>
      </c>
      <c r="L139" s="131" t="s">
        <v>531</v>
      </c>
      <c r="M139" s="131" t="s">
        <v>531</v>
      </c>
      <c r="N139" s="133" t="e">
        <f t="shared" si="19"/>
        <v>#VALUE!</v>
      </c>
      <c r="O139" s="10" t="str">
        <f>宅配便入力!E139&amp;""</f>
        <v/>
      </c>
      <c r="P139" s="5">
        <f>IF(ISBLANK(宅配便仮計算!I139),"",宅配便仮計算!I139)</f>
        <v>0</v>
      </c>
      <c r="Q139" s="133" t="e">
        <f t="shared" si="20"/>
        <v>#VALUE!</v>
      </c>
      <c r="R139" s="5" t="str">
        <f ca="1">IFERROR(IF(ISBLANK('計算（宅配便）'!N139),"",'計算（宅配便）'!N139),"")</f>
        <v/>
      </c>
      <c r="S139" s="5" t="str">
        <f ca="1">IFERROR(IF(ISBLANK('計算（宅配便）'!P139),"",'計算（宅配便）'!P139),"")</f>
        <v/>
      </c>
      <c r="T139" s="133" t="e">
        <f t="shared" ca="1" si="21"/>
        <v>#VALUE!</v>
      </c>
      <c r="U139" s="5" t="e">
        <f t="shared" si="22"/>
        <v>#VALUE!</v>
      </c>
      <c r="V139" s="5" t="e">
        <f t="shared" ca="1" si="23"/>
        <v>#VALUE!</v>
      </c>
    </row>
    <row r="140" spans="1:22">
      <c r="A140" s="6">
        <v>137</v>
      </c>
      <c r="B140" s="130"/>
      <c r="C140" s="131" t="s">
        <v>531</v>
      </c>
      <c r="D140" s="131" t="s">
        <v>531</v>
      </c>
      <c r="E140" s="131"/>
      <c r="F140" s="131"/>
      <c r="G140" s="5" t="e">
        <f t="shared" si="16"/>
        <v>#VALUE!</v>
      </c>
      <c r="H140" s="132" t="e">
        <f t="shared" si="17"/>
        <v>#VALUE!</v>
      </c>
      <c r="I140" s="131"/>
      <c r="J140" s="131" t="s">
        <v>531</v>
      </c>
      <c r="K140" s="133" t="e">
        <f t="shared" si="18"/>
        <v>#VALUE!</v>
      </c>
      <c r="L140" s="131" t="s">
        <v>531</v>
      </c>
      <c r="M140" s="131" t="s">
        <v>531</v>
      </c>
      <c r="N140" s="133" t="e">
        <f t="shared" si="19"/>
        <v>#VALUE!</v>
      </c>
      <c r="O140" s="10" t="str">
        <f>宅配便入力!E140&amp;""</f>
        <v/>
      </c>
      <c r="P140" s="5">
        <f>IF(ISBLANK(宅配便仮計算!I140),"",宅配便仮計算!I140)</f>
        <v>0</v>
      </c>
      <c r="Q140" s="133" t="e">
        <f t="shared" si="20"/>
        <v>#VALUE!</v>
      </c>
      <c r="R140" s="5" t="str">
        <f ca="1">IFERROR(IF(ISBLANK('計算（宅配便）'!N140),"",'計算（宅配便）'!N140),"")</f>
        <v/>
      </c>
      <c r="S140" s="5" t="str">
        <f ca="1">IFERROR(IF(ISBLANK('計算（宅配便）'!P140),"",'計算（宅配便）'!P140),"")</f>
        <v/>
      </c>
      <c r="T140" s="133" t="e">
        <f t="shared" ca="1" si="21"/>
        <v>#VALUE!</v>
      </c>
      <c r="U140" s="5" t="e">
        <f t="shared" si="22"/>
        <v>#VALUE!</v>
      </c>
      <c r="V140" s="5" t="e">
        <f t="shared" ca="1" si="23"/>
        <v>#VALUE!</v>
      </c>
    </row>
    <row r="141" spans="1:22">
      <c r="A141" s="6">
        <v>138</v>
      </c>
      <c r="B141" s="130"/>
      <c r="C141" s="131" t="s">
        <v>531</v>
      </c>
      <c r="D141" s="131" t="s">
        <v>531</v>
      </c>
      <c r="E141" s="131"/>
      <c r="F141" s="131"/>
      <c r="G141" s="5" t="e">
        <f t="shared" si="16"/>
        <v>#VALUE!</v>
      </c>
      <c r="H141" s="132" t="e">
        <f t="shared" si="17"/>
        <v>#VALUE!</v>
      </c>
      <c r="I141" s="131"/>
      <c r="J141" s="131" t="s">
        <v>531</v>
      </c>
      <c r="K141" s="133" t="e">
        <f t="shared" si="18"/>
        <v>#VALUE!</v>
      </c>
      <c r="L141" s="131" t="s">
        <v>531</v>
      </c>
      <c r="M141" s="131" t="s">
        <v>531</v>
      </c>
      <c r="N141" s="133" t="e">
        <f t="shared" si="19"/>
        <v>#VALUE!</v>
      </c>
      <c r="O141" s="10" t="str">
        <f>宅配便入力!E141&amp;""</f>
        <v/>
      </c>
      <c r="P141" s="5">
        <f>IF(ISBLANK(宅配便仮計算!I141),"",宅配便仮計算!I141)</f>
        <v>0</v>
      </c>
      <c r="Q141" s="133" t="e">
        <f>O141/P141</f>
        <v>#VALUE!</v>
      </c>
      <c r="R141" s="5" t="str">
        <f ca="1">IFERROR(IF(ISBLANK('計算（宅配便）'!N141),"",'計算（宅配便）'!N141),"")</f>
        <v/>
      </c>
      <c r="S141" s="5" t="str">
        <f ca="1">IFERROR(IF(ISBLANK('計算（宅配便）'!P141),"",'計算（宅配便）'!P141),"")</f>
        <v/>
      </c>
      <c r="T141" s="133" t="e">
        <f t="shared" ca="1" si="21"/>
        <v>#VALUE!</v>
      </c>
      <c r="U141" s="5" t="e">
        <f t="shared" si="22"/>
        <v>#VALUE!</v>
      </c>
      <c r="V141" s="5" t="e">
        <f t="shared" ca="1" si="23"/>
        <v>#VALUE!</v>
      </c>
    </row>
    <row r="142" spans="1:22">
      <c r="A142" s="6">
        <v>139</v>
      </c>
      <c r="B142" s="130"/>
      <c r="C142" s="131" t="s">
        <v>531</v>
      </c>
      <c r="D142" s="131" t="s">
        <v>531</v>
      </c>
      <c r="E142" s="131"/>
      <c r="F142" s="131"/>
      <c r="G142" s="5" t="e">
        <f t="shared" si="16"/>
        <v>#VALUE!</v>
      </c>
      <c r="H142" s="132" t="e">
        <f t="shared" si="17"/>
        <v>#VALUE!</v>
      </c>
      <c r="I142" s="131"/>
      <c r="J142" s="131" t="s">
        <v>531</v>
      </c>
      <c r="K142" s="133" t="e">
        <f t="shared" si="18"/>
        <v>#VALUE!</v>
      </c>
      <c r="L142" s="131" t="s">
        <v>531</v>
      </c>
      <c r="M142" s="131" t="s">
        <v>531</v>
      </c>
      <c r="N142" s="133" t="e">
        <f t="shared" si="19"/>
        <v>#VALUE!</v>
      </c>
      <c r="O142" s="10" t="str">
        <f>宅配便入力!E142&amp;""</f>
        <v/>
      </c>
      <c r="P142" s="5">
        <f>IF(ISBLANK(宅配便仮計算!I142),"",宅配便仮計算!I142)</f>
        <v>0</v>
      </c>
      <c r="Q142" s="133" t="e">
        <f t="shared" si="20"/>
        <v>#VALUE!</v>
      </c>
      <c r="R142" s="5" t="str">
        <f ca="1">IFERROR(IF(ISBLANK('計算（宅配便）'!N142),"",'計算（宅配便）'!N142),"")</f>
        <v/>
      </c>
      <c r="S142" s="5" t="str">
        <f ca="1">IFERROR(IF(ISBLANK('計算（宅配便）'!P142),"",'計算（宅配便）'!P142),"")</f>
        <v/>
      </c>
      <c r="T142" s="133" t="e">
        <f t="shared" ca="1" si="21"/>
        <v>#VALUE!</v>
      </c>
      <c r="U142" s="5" t="e">
        <f t="shared" si="22"/>
        <v>#VALUE!</v>
      </c>
      <c r="V142" s="5" t="e">
        <f t="shared" ca="1" si="23"/>
        <v>#VALUE!</v>
      </c>
    </row>
    <row r="143" spans="1:22">
      <c r="A143" s="6">
        <v>140</v>
      </c>
      <c r="B143" s="130"/>
      <c r="C143" s="131" t="s">
        <v>531</v>
      </c>
      <c r="D143" s="131" t="s">
        <v>531</v>
      </c>
      <c r="E143" s="131"/>
      <c r="F143" s="131"/>
      <c r="G143" s="5" t="e">
        <f t="shared" si="16"/>
        <v>#VALUE!</v>
      </c>
      <c r="H143" s="132" t="e">
        <f t="shared" si="17"/>
        <v>#VALUE!</v>
      </c>
      <c r="I143" s="131"/>
      <c r="J143" s="131" t="s">
        <v>531</v>
      </c>
      <c r="K143" s="133" t="e">
        <f t="shared" si="18"/>
        <v>#VALUE!</v>
      </c>
      <c r="L143" s="131" t="s">
        <v>531</v>
      </c>
      <c r="M143" s="131" t="s">
        <v>531</v>
      </c>
      <c r="N143" s="133" t="e">
        <f t="shared" si="19"/>
        <v>#VALUE!</v>
      </c>
      <c r="O143" s="10" t="str">
        <f>宅配便入力!E143&amp;""</f>
        <v/>
      </c>
      <c r="P143" s="5">
        <f>IF(ISBLANK(宅配便仮計算!I143),"",宅配便仮計算!I143)</f>
        <v>0</v>
      </c>
      <c r="Q143" s="133" t="e">
        <f t="shared" si="20"/>
        <v>#VALUE!</v>
      </c>
      <c r="R143" s="5" t="str">
        <f ca="1">IFERROR(IF(ISBLANK('計算（宅配便）'!N143),"",'計算（宅配便）'!N143),"")</f>
        <v/>
      </c>
      <c r="S143" s="5" t="str">
        <f ca="1">IFERROR(IF(ISBLANK('計算（宅配便）'!P143),"",'計算（宅配便）'!P143),"")</f>
        <v/>
      </c>
      <c r="T143" s="133" t="e">
        <f t="shared" ca="1" si="21"/>
        <v>#VALUE!</v>
      </c>
      <c r="U143" s="5" t="e">
        <f t="shared" si="22"/>
        <v>#VALUE!</v>
      </c>
      <c r="V143" s="5" t="e">
        <f t="shared" ca="1" si="23"/>
        <v>#VALUE!</v>
      </c>
    </row>
    <row r="144" spans="1:22">
      <c r="A144" s="6">
        <v>141</v>
      </c>
      <c r="B144" s="130"/>
      <c r="C144" s="131" t="s">
        <v>531</v>
      </c>
      <c r="D144" s="131" t="s">
        <v>531</v>
      </c>
      <c r="E144" s="131"/>
      <c r="F144" s="131"/>
      <c r="G144" s="5" t="e">
        <f t="shared" si="16"/>
        <v>#VALUE!</v>
      </c>
      <c r="H144" s="132" t="e">
        <f t="shared" si="17"/>
        <v>#VALUE!</v>
      </c>
      <c r="I144" s="131"/>
      <c r="J144" s="131" t="s">
        <v>531</v>
      </c>
      <c r="K144" s="133" t="e">
        <f t="shared" si="18"/>
        <v>#VALUE!</v>
      </c>
      <c r="L144" s="131" t="s">
        <v>531</v>
      </c>
      <c r="M144" s="131" t="s">
        <v>531</v>
      </c>
      <c r="N144" s="133" t="e">
        <f t="shared" si="19"/>
        <v>#VALUE!</v>
      </c>
      <c r="O144" s="10" t="str">
        <f>宅配便入力!E144&amp;""</f>
        <v/>
      </c>
      <c r="P144" s="5">
        <f>IF(ISBLANK(宅配便仮計算!I144),"",宅配便仮計算!I144)</f>
        <v>0</v>
      </c>
      <c r="Q144" s="133" t="e">
        <f t="shared" si="20"/>
        <v>#VALUE!</v>
      </c>
      <c r="R144" s="5" t="str">
        <f ca="1">IFERROR(IF(ISBLANK('計算（宅配便）'!N144),"",'計算（宅配便）'!N144),"")</f>
        <v/>
      </c>
      <c r="S144" s="5" t="str">
        <f ca="1">IFERROR(IF(ISBLANK('計算（宅配便）'!P144),"",'計算（宅配便）'!P144),"")</f>
        <v/>
      </c>
      <c r="T144" s="133" t="e">
        <f t="shared" ca="1" si="21"/>
        <v>#VALUE!</v>
      </c>
      <c r="U144" s="5" t="e">
        <f t="shared" si="22"/>
        <v>#VALUE!</v>
      </c>
      <c r="V144" s="5" t="e">
        <f t="shared" ca="1" si="23"/>
        <v>#VALUE!</v>
      </c>
    </row>
    <row r="145" spans="1:22">
      <c r="A145" s="6">
        <v>142</v>
      </c>
      <c r="B145" s="130"/>
      <c r="C145" s="131" t="s">
        <v>531</v>
      </c>
      <c r="D145" s="131" t="s">
        <v>531</v>
      </c>
      <c r="E145" s="131"/>
      <c r="F145" s="131"/>
      <c r="G145" s="5" t="e">
        <f t="shared" si="16"/>
        <v>#VALUE!</v>
      </c>
      <c r="H145" s="132" t="e">
        <f t="shared" si="17"/>
        <v>#VALUE!</v>
      </c>
      <c r="I145" s="131"/>
      <c r="J145" s="131" t="s">
        <v>531</v>
      </c>
      <c r="K145" s="133" t="e">
        <f t="shared" si="18"/>
        <v>#VALUE!</v>
      </c>
      <c r="L145" s="131" t="s">
        <v>531</v>
      </c>
      <c r="M145" s="131" t="s">
        <v>531</v>
      </c>
      <c r="N145" s="133" t="e">
        <f t="shared" si="19"/>
        <v>#VALUE!</v>
      </c>
      <c r="O145" s="10" t="str">
        <f>宅配便入力!E145&amp;""</f>
        <v/>
      </c>
      <c r="P145" s="5">
        <f>IF(ISBLANK(宅配便仮計算!I145),"",宅配便仮計算!I145)</f>
        <v>0</v>
      </c>
      <c r="Q145" s="133" t="e">
        <f t="shared" si="20"/>
        <v>#VALUE!</v>
      </c>
      <c r="R145" s="5" t="str">
        <f ca="1">IFERROR(IF(ISBLANK('計算（宅配便）'!N145),"",'計算（宅配便）'!N145),"")</f>
        <v/>
      </c>
      <c r="S145" s="5" t="str">
        <f ca="1">IFERROR(IF(ISBLANK('計算（宅配便）'!P145),"",'計算（宅配便）'!P145),"")</f>
        <v/>
      </c>
      <c r="T145" s="133" t="e">
        <f t="shared" ca="1" si="21"/>
        <v>#VALUE!</v>
      </c>
      <c r="U145" s="5" t="e">
        <f t="shared" si="22"/>
        <v>#VALUE!</v>
      </c>
      <c r="V145" s="5" t="e">
        <f t="shared" ca="1" si="23"/>
        <v>#VALUE!</v>
      </c>
    </row>
    <row r="146" spans="1:22">
      <c r="A146" s="6">
        <v>143</v>
      </c>
      <c r="B146" s="130"/>
      <c r="C146" s="131" t="s">
        <v>531</v>
      </c>
      <c r="D146" s="131" t="s">
        <v>531</v>
      </c>
      <c r="E146" s="131"/>
      <c r="F146" s="131"/>
      <c r="G146" s="5" t="e">
        <f t="shared" si="16"/>
        <v>#VALUE!</v>
      </c>
      <c r="H146" s="132" t="e">
        <f t="shared" si="17"/>
        <v>#VALUE!</v>
      </c>
      <c r="I146" s="131"/>
      <c r="J146" s="131" t="s">
        <v>531</v>
      </c>
      <c r="K146" s="133" t="e">
        <f t="shared" si="18"/>
        <v>#VALUE!</v>
      </c>
      <c r="L146" s="131" t="s">
        <v>531</v>
      </c>
      <c r="M146" s="131" t="s">
        <v>531</v>
      </c>
      <c r="N146" s="133" t="e">
        <f t="shared" si="19"/>
        <v>#VALUE!</v>
      </c>
      <c r="O146" s="10" t="str">
        <f>宅配便入力!E146&amp;""</f>
        <v/>
      </c>
      <c r="P146" s="5">
        <f>IF(ISBLANK(宅配便仮計算!I146),"",宅配便仮計算!I146)</f>
        <v>0</v>
      </c>
      <c r="Q146" s="133" t="e">
        <f t="shared" si="20"/>
        <v>#VALUE!</v>
      </c>
      <c r="R146" s="5" t="str">
        <f ca="1">IFERROR(IF(ISBLANK('計算（宅配便）'!N146),"",'計算（宅配便）'!N146),"")</f>
        <v/>
      </c>
      <c r="S146" s="5" t="str">
        <f ca="1">IFERROR(IF(ISBLANK('計算（宅配便）'!P146),"",'計算（宅配便）'!P146),"")</f>
        <v/>
      </c>
      <c r="T146" s="133" t="e">
        <f t="shared" ca="1" si="21"/>
        <v>#VALUE!</v>
      </c>
      <c r="U146" s="5" t="e">
        <f t="shared" si="22"/>
        <v>#VALUE!</v>
      </c>
      <c r="V146" s="5" t="e">
        <f t="shared" ca="1" si="23"/>
        <v>#VALUE!</v>
      </c>
    </row>
    <row r="147" spans="1:22">
      <c r="A147" s="6">
        <v>144</v>
      </c>
      <c r="B147" s="130"/>
      <c r="C147" s="131" t="s">
        <v>531</v>
      </c>
      <c r="D147" s="131" t="s">
        <v>531</v>
      </c>
      <c r="E147" s="131"/>
      <c r="F147" s="131"/>
      <c r="G147" s="5" t="e">
        <f t="shared" si="16"/>
        <v>#VALUE!</v>
      </c>
      <c r="H147" s="132" t="e">
        <f t="shared" si="17"/>
        <v>#VALUE!</v>
      </c>
      <c r="I147" s="131"/>
      <c r="J147" s="131" t="s">
        <v>531</v>
      </c>
      <c r="K147" s="133" t="e">
        <f t="shared" si="18"/>
        <v>#VALUE!</v>
      </c>
      <c r="L147" s="131" t="s">
        <v>531</v>
      </c>
      <c r="M147" s="131" t="s">
        <v>531</v>
      </c>
      <c r="N147" s="133" t="e">
        <f t="shared" si="19"/>
        <v>#VALUE!</v>
      </c>
      <c r="O147" s="10" t="str">
        <f>宅配便入力!E147&amp;""</f>
        <v/>
      </c>
      <c r="P147" s="5">
        <f>IF(ISBLANK(宅配便仮計算!I147),"",宅配便仮計算!I147)</f>
        <v>0</v>
      </c>
      <c r="Q147" s="133" t="e">
        <f t="shared" si="20"/>
        <v>#VALUE!</v>
      </c>
      <c r="R147" s="5" t="str">
        <f ca="1">IFERROR(IF(ISBLANK('計算（宅配便）'!N147),"",'計算（宅配便）'!N147),"")</f>
        <v/>
      </c>
      <c r="S147" s="5" t="str">
        <f ca="1">IFERROR(IF(ISBLANK('計算（宅配便）'!P147),"",'計算（宅配便）'!P147),"")</f>
        <v/>
      </c>
      <c r="T147" s="133" t="e">
        <f t="shared" ca="1" si="21"/>
        <v>#VALUE!</v>
      </c>
      <c r="U147" s="5" t="e">
        <f t="shared" si="22"/>
        <v>#VALUE!</v>
      </c>
      <c r="V147" s="5" t="e">
        <f t="shared" ca="1" si="23"/>
        <v>#VALUE!</v>
      </c>
    </row>
    <row r="148" spans="1:22">
      <c r="A148" s="6">
        <v>145</v>
      </c>
      <c r="B148" s="130"/>
      <c r="C148" s="131" t="s">
        <v>531</v>
      </c>
      <c r="D148" s="131" t="s">
        <v>531</v>
      </c>
      <c r="E148" s="131"/>
      <c r="F148" s="131"/>
      <c r="G148" s="5" t="e">
        <f t="shared" si="16"/>
        <v>#VALUE!</v>
      </c>
      <c r="H148" s="132" t="e">
        <f t="shared" si="17"/>
        <v>#VALUE!</v>
      </c>
      <c r="I148" s="131"/>
      <c r="J148" s="131" t="s">
        <v>531</v>
      </c>
      <c r="K148" s="133" t="e">
        <f t="shared" si="18"/>
        <v>#VALUE!</v>
      </c>
      <c r="L148" s="131" t="s">
        <v>531</v>
      </c>
      <c r="M148" s="131" t="s">
        <v>531</v>
      </c>
      <c r="N148" s="133" t="e">
        <f t="shared" si="19"/>
        <v>#VALUE!</v>
      </c>
      <c r="O148" s="10" t="str">
        <f>宅配便入力!E148&amp;""</f>
        <v/>
      </c>
      <c r="P148" s="5">
        <f>IF(ISBLANK(宅配便仮計算!I148),"",宅配便仮計算!I148)</f>
        <v>0</v>
      </c>
      <c r="Q148" s="133" t="e">
        <f t="shared" si="20"/>
        <v>#VALUE!</v>
      </c>
      <c r="R148" s="5" t="str">
        <f ca="1">IFERROR(IF(ISBLANK('計算（宅配便）'!N148),"",'計算（宅配便）'!N148),"")</f>
        <v/>
      </c>
      <c r="S148" s="5" t="str">
        <f ca="1">IFERROR(IF(ISBLANK('計算（宅配便）'!P148),"",'計算（宅配便）'!P148),"")</f>
        <v/>
      </c>
      <c r="T148" s="133" t="e">
        <f t="shared" ca="1" si="21"/>
        <v>#VALUE!</v>
      </c>
      <c r="U148" s="5" t="e">
        <f t="shared" si="22"/>
        <v>#VALUE!</v>
      </c>
      <c r="V148" s="5" t="e">
        <f t="shared" ca="1" si="23"/>
        <v>#VALUE!</v>
      </c>
    </row>
    <row r="149" spans="1:22">
      <c r="A149" s="6">
        <v>146</v>
      </c>
      <c r="B149" s="130"/>
      <c r="C149" s="131" t="s">
        <v>531</v>
      </c>
      <c r="D149" s="131" t="s">
        <v>531</v>
      </c>
      <c r="E149" s="131"/>
      <c r="F149" s="131"/>
      <c r="G149" s="5" t="e">
        <f t="shared" si="16"/>
        <v>#VALUE!</v>
      </c>
      <c r="H149" s="132" t="e">
        <f t="shared" si="17"/>
        <v>#VALUE!</v>
      </c>
      <c r="I149" s="131"/>
      <c r="J149" s="131" t="s">
        <v>531</v>
      </c>
      <c r="K149" s="133" t="e">
        <f t="shared" si="18"/>
        <v>#VALUE!</v>
      </c>
      <c r="L149" s="131" t="s">
        <v>531</v>
      </c>
      <c r="M149" s="131" t="s">
        <v>531</v>
      </c>
      <c r="N149" s="133" t="e">
        <f t="shared" si="19"/>
        <v>#VALUE!</v>
      </c>
      <c r="O149" s="10" t="str">
        <f>宅配便入力!E149&amp;""</f>
        <v/>
      </c>
      <c r="P149" s="5">
        <f>IF(ISBLANK(宅配便仮計算!I149),"",宅配便仮計算!I149)</f>
        <v>0</v>
      </c>
      <c r="Q149" s="133" t="e">
        <f t="shared" si="20"/>
        <v>#VALUE!</v>
      </c>
      <c r="R149" s="5" t="str">
        <f ca="1">IFERROR(IF(ISBLANK('計算（宅配便）'!N149),"",'計算（宅配便）'!N149),"")</f>
        <v/>
      </c>
      <c r="S149" s="5" t="str">
        <f ca="1">IFERROR(IF(ISBLANK('計算（宅配便）'!P149),"",'計算（宅配便）'!P149),"")</f>
        <v/>
      </c>
      <c r="T149" s="133" t="e">
        <f t="shared" ca="1" si="21"/>
        <v>#VALUE!</v>
      </c>
      <c r="U149" s="5" t="e">
        <f t="shared" si="22"/>
        <v>#VALUE!</v>
      </c>
      <c r="V149" s="5" t="e">
        <f t="shared" ca="1" si="23"/>
        <v>#VALUE!</v>
      </c>
    </row>
    <row r="150" spans="1:22">
      <c r="A150" s="6">
        <v>147</v>
      </c>
      <c r="B150" s="130"/>
      <c r="C150" s="131" t="s">
        <v>531</v>
      </c>
      <c r="D150" s="131" t="s">
        <v>531</v>
      </c>
      <c r="E150" s="131"/>
      <c r="F150" s="131"/>
      <c r="G150" s="5" t="e">
        <f t="shared" si="16"/>
        <v>#VALUE!</v>
      </c>
      <c r="H150" s="132" t="e">
        <f t="shared" si="17"/>
        <v>#VALUE!</v>
      </c>
      <c r="I150" s="131"/>
      <c r="J150" s="131" t="s">
        <v>531</v>
      </c>
      <c r="K150" s="133" t="e">
        <f t="shared" si="18"/>
        <v>#VALUE!</v>
      </c>
      <c r="L150" s="131" t="s">
        <v>531</v>
      </c>
      <c r="M150" s="131" t="s">
        <v>531</v>
      </c>
      <c r="N150" s="133" t="e">
        <f t="shared" si="19"/>
        <v>#VALUE!</v>
      </c>
      <c r="O150" s="10" t="str">
        <f>宅配便入力!E150&amp;""</f>
        <v/>
      </c>
      <c r="P150" s="5">
        <f>IF(ISBLANK(宅配便仮計算!I150),"",宅配便仮計算!I150)</f>
        <v>0</v>
      </c>
      <c r="Q150" s="133" t="e">
        <f t="shared" si="20"/>
        <v>#VALUE!</v>
      </c>
      <c r="R150" s="5" t="str">
        <f ca="1">IFERROR(IF(ISBLANK('計算（宅配便）'!N150),"",'計算（宅配便）'!N150),"")</f>
        <v/>
      </c>
      <c r="S150" s="5" t="str">
        <f ca="1">IFERROR(IF(ISBLANK('計算（宅配便）'!P150),"",'計算（宅配便）'!P150),"")</f>
        <v/>
      </c>
      <c r="T150" s="133" t="e">
        <f t="shared" ca="1" si="21"/>
        <v>#VALUE!</v>
      </c>
      <c r="U150" s="5" t="e">
        <f t="shared" si="22"/>
        <v>#VALUE!</v>
      </c>
      <c r="V150" s="5" t="e">
        <f ca="1">S150-M150</f>
        <v>#VALUE!</v>
      </c>
    </row>
  </sheetData>
  <mergeCells count="1">
    <mergeCell ref="M2:N2"/>
  </mergeCells>
  <phoneticPr fontId="3"/>
  <conditionalFormatting sqref="G4:G150">
    <cfRule type="cellIs" dxfId="12" priority="2" operator="greaterThan">
      <formula>0</formula>
    </cfRule>
    <cfRule type="cellIs" dxfId="11" priority="1" operator="lessThan">
      <formula>0</formula>
    </cfRule>
  </conditionalFormatting>
  <hyperlinks>
    <hyperlink ref="D1" location="操作メニュー!A1" display="操作メニューへ戻る" xr:uid="{982663A0-5580-4398-8754-2998F1D6939A}"/>
  </hyperlink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5B2E0C-3788-41C6-82ED-667DAB17775A}">
  <sheetPr codeName="Sheet26">
    <tabColor rgb="FFFF0000"/>
  </sheetPr>
  <dimension ref="A1:L150"/>
  <sheetViews>
    <sheetView workbookViewId="0">
      <selection activeCell="E17" sqref="E17"/>
    </sheetView>
  </sheetViews>
  <sheetFormatPr defaultRowHeight="18"/>
  <cols>
    <col min="2" max="2" width="32.8984375" customWidth="1"/>
    <col min="3" max="3" width="16.5" customWidth="1"/>
    <col min="5" max="5" width="32.8984375" customWidth="1"/>
    <col min="6" max="6" width="16.5" customWidth="1"/>
    <col min="8" max="8" width="32.8984375" customWidth="1"/>
    <col min="9" max="9" width="16.5" customWidth="1"/>
    <col min="11" max="11" width="32.8984375" customWidth="1"/>
    <col min="12" max="12" width="16.5" customWidth="1"/>
  </cols>
  <sheetData>
    <row r="1" spans="1:12" ht="28.8">
      <c r="A1" s="4" t="s">
        <v>494</v>
      </c>
      <c r="E1" s="151" t="s">
        <v>561</v>
      </c>
    </row>
    <row r="2" spans="1:12" ht="28.8">
      <c r="A2" s="4" t="s">
        <v>64</v>
      </c>
      <c r="D2" s="4" t="s">
        <v>155</v>
      </c>
      <c r="G2" s="4" t="s">
        <v>66</v>
      </c>
      <c r="J2" s="4" t="s">
        <v>495</v>
      </c>
    </row>
    <row r="3" spans="1:12" ht="36">
      <c r="A3" s="9" t="s">
        <v>159</v>
      </c>
      <c r="B3" s="9" t="s">
        <v>387</v>
      </c>
      <c r="C3" s="46" t="s">
        <v>496</v>
      </c>
      <c r="D3" s="9" t="s">
        <v>159</v>
      </c>
      <c r="E3" s="9" t="s">
        <v>387</v>
      </c>
      <c r="F3" s="9" t="s">
        <v>496</v>
      </c>
      <c r="G3" s="9" t="s">
        <v>159</v>
      </c>
      <c r="H3" s="9" t="s">
        <v>387</v>
      </c>
      <c r="I3" s="9" t="s">
        <v>496</v>
      </c>
      <c r="J3" s="9" t="s">
        <v>159</v>
      </c>
      <c r="K3" s="9" t="s">
        <v>387</v>
      </c>
      <c r="L3" s="9" t="s">
        <v>496</v>
      </c>
    </row>
    <row r="4" spans="1:12">
      <c r="A4" s="6">
        <v>1</v>
      </c>
      <c r="B4" s="5" t="str">
        <f>IF(ISBLANK('セット情報(宅配便）'!C3),"",'セット情報(宅配便）'!C3)</f>
        <v/>
      </c>
      <c r="C4" s="10"/>
      <c r="D4" s="6">
        <v>1</v>
      </c>
      <c r="E4" s="5" t="str">
        <f>IF(ISBLANK('セット情報(業務便）'!C3),"",'セット情報(業務便）'!C3)</f>
        <v/>
      </c>
      <c r="F4" s="10"/>
      <c r="G4" s="6">
        <v>1</v>
      </c>
      <c r="H4" s="5" t="str">
        <f>IF(ISBLANK('セット情報（サンプル）'!C3),"",'セット情報（サンプル）'!C3)</f>
        <v/>
      </c>
      <c r="I4" s="10"/>
      <c r="J4" s="6">
        <v>1</v>
      </c>
      <c r="K4" s="5" t="str">
        <f>IF(ISBLANK('セット情報（イレギュラーサンプル）'!C3),"",'セット情報（イレギュラーサンプル）'!C3)</f>
        <v/>
      </c>
      <c r="L4" s="10"/>
    </row>
    <row r="5" spans="1:12">
      <c r="A5" s="6">
        <v>2</v>
      </c>
      <c r="B5" s="5" t="str">
        <f>IF(ISBLANK('セット情報(宅配便）'!C4),"",'セット情報(宅配便）'!C4)</f>
        <v/>
      </c>
      <c r="C5" s="10"/>
      <c r="D5" s="6">
        <v>2</v>
      </c>
      <c r="E5" s="5" t="str">
        <f>IF(ISBLANK('セット情報(業務便）'!C4),"",'セット情報(業務便）'!C4)</f>
        <v/>
      </c>
      <c r="F5" s="10"/>
      <c r="G5" s="6">
        <v>2</v>
      </c>
      <c r="H5" s="5" t="str">
        <f>IF(ISBLANK('セット情報（サンプル）'!C4),"",'セット情報（サンプル）'!C4)</f>
        <v/>
      </c>
      <c r="I5" s="10"/>
      <c r="J5" s="6">
        <v>2</v>
      </c>
      <c r="K5" s="5" t="str">
        <f>IF(ISBLANK('セット情報（イレギュラーサンプル）'!C4),"",'セット情報（イレギュラーサンプル）'!C4)</f>
        <v/>
      </c>
      <c r="L5" s="10"/>
    </row>
    <row r="6" spans="1:12">
      <c r="A6" s="6">
        <v>3</v>
      </c>
      <c r="B6" s="5" t="str">
        <f>IF(ISBLANK('セット情報(宅配便）'!C5),"",'セット情報(宅配便）'!C5)</f>
        <v/>
      </c>
      <c r="C6" s="10"/>
      <c r="D6" s="6">
        <v>3</v>
      </c>
      <c r="E6" s="5" t="str">
        <f>IF(ISBLANK('セット情報(業務便）'!C5),"",'セット情報(業務便）'!C5)</f>
        <v/>
      </c>
      <c r="F6" s="10"/>
      <c r="G6" s="6">
        <v>3</v>
      </c>
      <c r="H6" s="5" t="str">
        <f>IF(ISBLANK('セット情報（サンプル）'!C5),"",'セット情報（サンプル）'!C5)</f>
        <v/>
      </c>
      <c r="I6" s="10"/>
      <c r="J6" s="6">
        <v>3</v>
      </c>
      <c r="K6" s="5" t="str">
        <f>IF(ISBLANK('セット情報（イレギュラーサンプル）'!C5),"",'セット情報（イレギュラーサンプル）'!C5)</f>
        <v/>
      </c>
      <c r="L6" s="10"/>
    </row>
    <row r="7" spans="1:12">
      <c r="A7" s="6">
        <v>4</v>
      </c>
      <c r="B7" s="5" t="str">
        <f>IF(ISBLANK('セット情報(宅配便）'!C6),"",'セット情報(宅配便）'!C6)</f>
        <v/>
      </c>
      <c r="C7" s="10"/>
      <c r="D7" s="6">
        <v>4</v>
      </c>
      <c r="E7" s="5" t="str">
        <f>IF(ISBLANK('セット情報(業務便）'!C6),"",'セット情報(業務便）'!C6)</f>
        <v/>
      </c>
      <c r="F7" s="10"/>
      <c r="G7" s="6">
        <v>4</v>
      </c>
      <c r="H7" s="5" t="str">
        <f>IF(ISBLANK('セット情報（サンプル）'!C6),"",'セット情報（サンプル）'!C6)</f>
        <v/>
      </c>
      <c r="I7" s="10"/>
      <c r="J7" s="6">
        <v>4</v>
      </c>
      <c r="K7" s="5" t="str">
        <f>IF(ISBLANK('セット情報（イレギュラーサンプル）'!C6),"",'セット情報（イレギュラーサンプル）'!C6)</f>
        <v/>
      </c>
      <c r="L7" s="10"/>
    </row>
    <row r="8" spans="1:12">
      <c r="A8" s="6">
        <v>5</v>
      </c>
      <c r="B8" s="5" t="str">
        <f>IF(ISBLANK('セット情報(宅配便）'!C7),"",'セット情報(宅配便）'!C7)</f>
        <v/>
      </c>
      <c r="C8" s="10"/>
      <c r="D8" s="6">
        <v>5</v>
      </c>
      <c r="E8" s="5" t="str">
        <f>IF(ISBLANK('セット情報(業務便）'!C7),"",'セット情報(業務便）'!C7)</f>
        <v/>
      </c>
      <c r="F8" s="10"/>
      <c r="G8" s="6">
        <v>5</v>
      </c>
      <c r="H8" s="5" t="str">
        <f>IF(ISBLANK('セット情報（サンプル）'!C7),"",'セット情報（サンプル）'!C7)</f>
        <v/>
      </c>
      <c r="I8" s="10"/>
      <c r="J8" s="6">
        <v>5</v>
      </c>
      <c r="K8" s="5" t="str">
        <f>IF(ISBLANK('セット情報（イレギュラーサンプル）'!C7),"",'セット情報（イレギュラーサンプル）'!C7)</f>
        <v/>
      </c>
      <c r="L8" s="10"/>
    </row>
    <row r="9" spans="1:12">
      <c r="A9" s="6">
        <v>6</v>
      </c>
      <c r="B9" s="5" t="str">
        <f>IF(ISBLANK('セット情報(宅配便）'!C8),"",'セット情報(宅配便）'!C8)</f>
        <v/>
      </c>
      <c r="C9" s="10"/>
      <c r="D9" s="6">
        <v>6</v>
      </c>
      <c r="E9" s="5" t="str">
        <f>IF(ISBLANK('セット情報(業務便）'!C8),"",'セット情報(業務便）'!C8)</f>
        <v/>
      </c>
      <c r="F9" s="10"/>
      <c r="G9" s="6">
        <v>6</v>
      </c>
      <c r="H9" s="5" t="str">
        <f>IF(ISBLANK('セット情報（サンプル）'!C8),"",'セット情報（サンプル）'!C8)</f>
        <v/>
      </c>
      <c r="I9" s="10"/>
      <c r="J9" s="6">
        <v>6</v>
      </c>
      <c r="K9" s="5" t="str">
        <f>IF(ISBLANK('セット情報（イレギュラーサンプル）'!C8),"",'セット情報（イレギュラーサンプル）'!C8)</f>
        <v/>
      </c>
      <c r="L9" s="10"/>
    </row>
    <row r="10" spans="1:12">
      <c r="A10" s="6">
        <v>7</v>
      </c>
      <c r="B10" s="5" t="str">
        <f>IF(ISBLANK('セット情報(宅配便）'!C9),"",'セット情報(宅配便）'!C9)</f>
        <v/>
      </c>
      <c r="C10" s="10"/>
      <c r="D10" s="6">
        <v>7</v>
      </c>
      <c r="E10" s="5" t="str">
        <f>IF(ISBLANK('セット情報(業務便）'!C9),"",'セット情報(業務便）'!C9)</f>
        <v/>
      </c>
      <c r="F10" s="10"/>
      <c r="G10" s="6">
        <v>7</v>
      </c>
      <c r="H10" s="5" t="str">
        <f>IF(ISBLANK('セット情報（サンプル）'!C9),"",'セット情報（サンプル）'!C9)</f>
        <v/>
      </c>
      <c r="I10" s="10"/>
      <c r="J10" s="6">
        <v>7</v>
      </c>
      <c r="K10" s="5" t="str">
        <f>IF(ISBLANK('セット情報（イレギュラーサンプル）'!C9),"",'セット情報（イレギュラーサンプル）'!C9)</f>
        <v/>
      </c>
      <c r="L10" s="10"/>
    </row>
    <row r="11" spans="1:12">
      <c r="A11" s="6">
        <v>8</v>
      </c>
      <c r="B11" s="5" t="str">
        <f>IF(ISBLANK('セット情報(宅配便）'!C10),"",'セット情報(宅配便）'!C10)</f>
        <v/>
      </c>
      <c r="C11" s="10"/>
      <c r="D11" s="6">
        <v>8</v>
      </c>
      <c r="E11" s="5" t="str">
        <f>IF(ISBLANK('セット情報(業務便）'!C10),"",'セット情報(業務便）'!C10)</f>
        <v/>
      </c>
      <c r="F11" s="10"/>
      <c r="G11" s="6">
        <v>8</v>
      </c>
      <c r="H11" s="5" t="str">
        <f>IF(ISBLANK('セット情報（サンプル）'!C10),"",'セット情報（サンプル）'!C10)</f>
        <v/>
      </c>
      <c r="I11" s="10"/>
      <c r="J11" s="6">
        <v>8</v>
      </c>
      <c r="K11" s="5" t="str">
        <f>IF(ISBLANK('セット情報（イレギュラーサンプル）'!C10),"",'セット情報（イレギュラーサンプル）'!C10)</f>
        <v/>
      </c>
      <c r="L11" s="10"/>
    </row>
    <row r="12" spans="1:12">
      <c r="A12" s="6">
        <v>9</v>
      </c>
      <c r="B12" s="5" t="str">
        <f>IF(ISBLANK('セット情報(宅配便）'!C11),"",'セット情報(宅配便）'!C11)</f>
        <v/>
      </c>
      <c r="C12" s="10"/>
      <c r="D12" s="6">
        <v>9</v>
      </c>
      <c r="E12" s="5" t="str">
        <f>IF(ISBLANK('セット情報(業務便）'!C11),"",'セット情報(業務便）'!C11)</f>
        <v/>
      </c>
      <c r="F12" s="10"/>
      <c r="G12" s="6">
        <v>9</v>
      </c>
      <c r="H12" s="5" t="str">
        <f>IF(ISBLANK('セット情報（サンプル）'!C11),"",'セット情報（サンプル）'!C11)</f>
        <v/>
      </c>
      <c r="I12" s="10"/>
      <c r="J12" s="6">
        <v>9</v>
      </c>
      <c r="K12" s="5" t="str">
        <f>IF(ISBLANK('セット情報（イレギュラーサンプル）'!C11),"",'セット情報（イレギュラーサンプル）'!C11)</f>
        <v/>
      </c>
      <c r="L12" s="10"/>
    </row>
    <row r="13" spans="1:12">
      <c r="A13" s="6">
        <v>10</v>
      </c>
      <c r="B13" s="5" t="str">
        <f>IF(ISBLANK('セット情報(宅配便）'!C12),"",'セット情報(宅配便）'!C12)</f>
        <v/>
      </c>
      <c r="C13" s="10"/>
      <c r="D13" s="6">
        <v>10</v>
      </c>
      <c r="E13" s="5" t="str">
        <f>IF(ISBLANK('セット情報(業務便）'!C12),"",'セット情報(業務便）'!C12)</f>
        <v/>
      </c>
      <c r="F13" s="10"/>
      <c r="G13" s="6">
        <v>10</v>
      </c>
      <c r="H13" s="5" t="str">
        <f>IF(ISBLANK('セット情報（サンプル）'!C12),"",'セット情報（サンプル）'!C12)</f>
        <v/>
      </c>
      <c r="I13" s="10"/>
      <c r="J13" s="6">
        <v>10</v>
      </c>
      <c r="K13" s="5" t="str">
        <f>IF(ISBLANK('セット情報（イレギュラーサンプル）'!C12),"",'セット情報（イレギュラーサンプル）'!C12)</f>
        <v/>
      </c>
      <c r="L13" s="10"/>
    </row>
    <row r="14" spans="1:12">
      <c r="A14" s="6">
        <v>11</v>
      </c>
      <c r="B14" s="5" t="str">
        <f>IF(ISBLANK('セット情報(宅配便）'!C13),"",'セット情報(宅配便）'!C13)</f>
        <v/>
      </c>
      <c r="C14" s="10"/>
      <c r="D14" s="6">
        <v>11</v>
      </c>
      <c r="E14" s="5" t="str">
        <f>IF(ISBLANK('セット情報(業務便）'!C13),"",'セット情報(業務便）'!C13)</f>
        <v/>
      </c>
      <c r="F14" s="10"/>
      <c r="G14" s="6">
        <v>11</v>
      </c>
      <c r="H14" s="5" t="str">
        <f>IF(ISBLANK('セット情報（サンプル）'!C13),"",'セット情報（サンプル）'!C13)</f>
        <v/>
      </c>
      <c r="I14" s="10"/>
      <c r="J14" s="6">
        <v>11</v>
      </c>
      <c r="K14" s="5" t="str">
        <f>IF(ISBLANK('セット情報（イレギュラーサンプル）'!C13),"",'セット情報（イレギュラーサンプル）'!C13)</f>
        <v/>
      </c>
      <c r="L14" s="10"/>
    </row>
    <row r="15" spans="1:12">
      <c r="A15" s="6">
        <v>12</v>
      </c>
      <c r="B15" s="5" t="str">
        <f>IF(ISBLANK('セット情報(宅配便）'!C14),"",'セット情報(宅配便）'!C14)</f>
        <v/>
      </c>
      <c r="C15" s="10"/>
      <c r="D15" s="6">
        <v>12</v>
      </c>
      <c r="E15" s="5" t="str">
        <f>IF(ISBLANK('セット情報(業務便）'!C14),"",'セット情報(業務便）'!C14)</f>
        <v/>
      </c>
      <c r="F15" s="10"/>
      <c r="G15" s="6">
        <v>12</v>
      </c>
      <c r="H15" s="5" t="str">
        <f>IF(ISBLANK('セット情報（サンプル）'!C14),"",'セット情報（サンプル）'!C14)</f>
        <v/>
      </c>
      <c r="I15" s="10"/>
      <c r="J15" s="6">
        <v>12</v>
      </c>
      <c r="K15" s="5" t="str">
        <f>IF(ISBLANK('セット情報（イレギュラーサンプル）'!C14),"",'セット情報（イレギュラーサンプル）'!C14)</f>
        <v/>
      </c>
      <c r="L15" s="10"/>
    </row>
    <row r="16" spans="1:12">
      <c r="A16" s="6">
        <v>13</v>
      </c>
      <c r="B16" s="5" t="str">
        <f>IF(ISBLANK('セット情報(宅配便）'!C15),"",'セット情報(宅配便）'!C15)</f>
        <v/>
      </c>
      <c r="C16" s="10"/>
      <c r="D16" s="6">
        <v>13</v>
      </c>
      <c r="E16" s="5" t="str">
        <f>IF(ISBLANK('セット情報(業務便）'!C15),"",'セット情報(業務便）'!C15)</f>
        <v/>
      </c>
      <c r="F16" s="10"/>
      <c r="G16" s="6">
        <v>13</v>
      </c>
      <c r="H16" s="5" t="str">
        <f>IF(ISBLANK('セット情報（サンプル）'!C15),"",'セット情報（サンプル）'!C15)</f>
        <v/>
      </c>
      <c r="I16" s="10"/>
      <c r="J16" s="6">
        <v>13</v>
      </c>
      <c r="K16" s="5" t="str">
        <f>IF(ISBLANK('セット情報（イレギュラーサンプル）'!C15),"",'セット情報（イレギュラーサンプル）'!C15)</f>
        <v/>
      </c>
      <c r="L16" s="10"/>
    </row>
    <row r="17" spans="1:12">
      <c r="A17" s="6">
        <v>14</v>
      </c>
      <c r="B17" s="5" t="str">
        <f>IF(ISBLANK('セット情報(宅配便）'!C16),"",'セット情報(宅配便）'!C16)</f>
        <v/>
      </c>
      <c r="C17" s="10"/>
      <c r="D17" s="6">
        <v>14</v>
      </c>
      <c r="E17" s="5" t="str">
        <f>IF(ISBLANK('セット情報(業務便）'!C16),"",'セット情報(業務便）'!C16)</f>
        <v/>
      </c>
      <c r="F17" s="10"/>
      <c r="G17" s="6">
        <v>14</v>
      </c>
      <c r="H17" s="5" t="str">
        <f>IF(ISBLANK('セット情報（サンプル）'!C16),"",'セット情報（サンプル）'!C16)</f>
        <v/>
      </c>
      <c r="I17" s="10"/>
      <c r="J17" s="6">
        <v>14</v>
      </c>
      <c r="K17" s="5" t="str">
        <f>IF(ISBLANK('セット情報（イレギュラーサンプル）'!C16),"",'セット情報（イレギュラーサンプル）'!C16)</f>
        <v/>
      </c>
      <c r="L17" s="10"/>
    </row>
    <row r="18" spans="1:12">
      <c r="A18" s="6">
        <v>15</v>
      </c>
      <c r="B18" s="5" t="str">
        <f>IF(ISBLANK('セット情報(宅配便）'!C17),"",'セット情報(宅配便）'!C17)</f>
        <v/>
      </c>
      <c r="C18" s="10"/>
      <c r="D18" s="6">
        <v>15</v>
      </c>
      <c r="E18" s="5" t="str">
        <f>IF(ISBLANK('セット情報(業務便）'!C17),"",'セット情報(業務便）'!C17)</f>
        <v/>
      </c>
      <c r="F18" s="10"/>
      <c r="G18" s="6">
        <v>15</v>
      </c>
      <c r="H18" s="5" t="str">
        <f>IF(ISBLANK('セット情報（サンプル）'!C17),"",'セット情報（サンプル）'!C17)</f>
        <v/>
      </c>
      <c r="I18" s="10"/>
      <c r="J18" s="6">
        <v>15</v>
      </c>
      <c r="K18" s="5" t="str">
        <f>IF(ISBLANK('セット情報（イレギュラーサンプル）'!C17),"",'セット情報（イレギュラーサンプル）'!C17)</f>
        <v/>
      </c>
      <c r="L18" s="10"/>
    </row>
    <row r="19" spans="1:12">
      <c r="A19" s="6">
        <v>16</v>
      </c>
      <c r="B19" s="5" t="str">
        <f>IF(ISBLANK('セット情報(宅配便）'!C18),"",'セット情報(宅配便）'!C18)</f>
        <v/>
      </c>
      <c r="C19" s="10"/>
      <c r="D19" s="6">
        <v>16</v>
      </c>
      <c r="E19" s="5" t="str">
        <f>IF(ISBLANK('セット情報(業務便）'!C18),"",'セット情報(業務便）'!C18)</f>
        <v/>
      </c>
      <c r="F19" s="10"/>
      <c r="G19" s="6">
        <v>16</v>
      </c>
      <c r="H19" s="5" t="str">
        <f>IF(ISBLANK('セット情報（サンプル）'!C18),"",'セット情報（サンプル）'!C18)</f>
        <v/>
      </c>
      <c r="I19" s="10"/>
      <c r="J19" s="6">
        <v>16</v>
      </c>
      <c r="K19" s="5" t="str">
        <f>IF(ISBLANK('セット情報（イレギュラーサンプル）'!C18),"",'セット情報（イレギュラーサンプル）'!C18)</f>
        <v/>
      </c>
      <c r="L19" s="10"/>
    </row>
    <row r="20" spans="1:12">
      <c r="A20" s="6">
        <v>17</v>
      </c>
      <c r="B20" s="5" t="str">
        <f>IF(ISBLANK('セット情報(宅配便）'!C19),"",'セット情報(宅配便）'!C19)</f>
        <v/>
      </c>
      <c r="C20" s="10"/>
      <c r="D20" s="6">
        <v>17</v>
      </c>
      <c r="E20" s="5" t="str">
        <f>IF(ISBLANK('セット情報(業務便）'!C19),"",'セット情報(業務便）'!C19)</f>
        <v/>
      </c>
      <c r="F20" s="10"/>
      <c r="G20" s="6">
        <v>17</v>
      </c>
      <c r="H20" s="5" t="str">
        <f>IF(ISBLANK('セット情報（サンプル）'!C19),"",'セット情報（サンプル）'!C19)</f>
        <v/>
      </c>
      <c r="I20" s="10"/>
      <c r="J20" s="6">
        <v>17</v>
      </c>
      <c r="K20" s="5" t="str">
        <f>IF(ISBLANK('セット情報（イレギュラーサンプル）'!C19),"",'セット情報（イレギュラーサンプル）'!C19)</f>
        <v/>
      </c>
      <c r="L20" s="10"/>
    </row>
    <row r="21" spans="1:12">
      <c r="A21" s="6">
        <v>18</v>
      </c>
      <c r="B21" s="5" t="str">
        <f>IF(ISBLANK('セット情報(宅配便）'!C20),"",'セット情報(宅配便）'!C20)</f>
        <v/>
      </c>
      <c r="C21" s="10"/>
      <c r="D21" s="6">
        <v>18</v>
      </c>
      <c r="E21" s="5" t="str">
        <f>IF(ISBLANK('セット情報(業務便）'!C20),"",'セット情報(業務便）'!C20)</f>
        <v/>
      </c>
      <c r="F21" s="10"/>
      <c r="G21" s="6">
        <v>18</v>
      </c>
      <c r="H21" s="5" t="str">
        <f>IF(ISBLANK('セット情報（サンプル）'!C20),"",'セット情報（サンプル）'!C20)</f>
        <v/>
      </c>
      <c r="I21" s="10"/>
      <c r="J21" s="6">
        <v>18</v>
      </c>
      <c r="K21" s="5" t="str">
        <f>IF(ISBLANK('セット情報（イレギュラーサンプル）'!C20),"",'セット情報（イレギュラーサンプル）'!C20)</f>
        <v/>
      </c>
      <c r="L21" s="10"/>
    </row>
    <row r="22" spans="1:12">
      <c r="A22" s="6">
        <v>19</v>
      </c>
      <c r="B22" s="5" t="str">
        <f>IF(ISBLANK('セット情報(宅配便）'!C21),"",'セット情報(宅配便）'!C21)</f>
        <v/>
      </c>
      <c r="C22" s="10"/>
      <c r="D22" s="6">
        <v>19</v>
      </c>
      <c r="E22" s="5" t="str">
        <f>IF(ISBLANK('セット情報(業務便）'!C21),"",'セット情報(業務便）'!C21)</f>
        <v/>
      </c>
      <c r="F22" s="10"/>
      <c r="G22" s="6">
        <v>19</v>
      </c>
      <c r="H22" s="5" t="str">
        <f>IF(ISBLANK('セット情報（サンプル）'!C21),"",'セット情報（サンプル）'!C21)</f>
        <v/>
      </c>
      <c r="I22" s="10"/>
      <c r="J22" s="6">
        <v>19</v>
      </c>
      <c r="K22" s="5" t="str">
        <f>IF(ISBLANK('セット情報（イレギュラーサンプル）'!C21),"",'セット情報（イレギュラーサンプル）'!C21)</f>
        <v/>
      </c>
      <c r="L22" s="10"/>
    </row>
    <row r="23" spans="1:12">
      <c r="A23" s="6">
        <v>20</v>
      </c>
      <c r="B23" s="5" t="str">
        <f>IF(ISBLANK('セット情報(宅配便）'!C22),"",'セット情報(宅配便）'!C22)</f>
        <v/>
      </c>
      <c r="C23" s="10"/>
      <c r="D23" s="6">
        <v>20</v>
      </c>
      <c r="E23" s="5" t="str">
        <f>IF(ISBLANK('セット情報(業務便）'!C22),"",'セット情報(業務便）'!C22)</f>
        <v/>
      </c>
      <c r="F23" s="10"/>
      <c r="G23" s="6">
        <v>20</v>
      </c>
      <c r="H23" s="5" t="str">
        <f>IF(ISBLANK('セット情報（サンプル）'!C22),"",'セット情報（サンプル）'!C22)</f>
        <v/>
      </c>
      <c r="I23" s="10"/>
      <c r="J23" s="6">
        <v>20</v>
      </c>
      <c r="K23" s="5" t="str">
        <f>IF(ISBLANK('セット情報（イレギュラーサンプル）'!C22),"",'セット情報（イレギュラーサンプル）'!C22)</f>
        <v/>
      </c>
      <c r="L23" s="10"/>
    </row>
    <row r="24" spans="1:12">
      <c r="A24" s="6">
        <v>21</v>
      </c>
      <c r="B24" s="5" t="str">
        <f>IF(ISBLANK('セット情報(宅配便）'!C23),"",'セット情報(宅配便）'!C23)</f>
        <v/>
      </c>
      <c r="C24" s="10"/>
      <c r="D24" s="6">
        <v>21</v>
      </c>
      <c r="E24" s="5" t="str">
        <f>IF(ISBLANK('セット情報(業務便）'!C23),"",'セット情報(業務便）'!C23)</f>
        <v/>
      </c>
      <c r="F24" s="10"/>
      <c r="G24" s="6">
        <v>21</v>
      </c>
      <c r="H24" s="5" t="str">
        <f>IF(ISBLANK('セット情報（サンプル）'!C23),"",'セット情報（サンプル）'!C23)</f>
        <v/>
      </c>
      <c r="I24" s="10"/>
      <c r="J24" s="6">
        <v>21</v>
      </c>
      <c r="K24" s="5" t="str">
        <f>IF(ISBLANK('セット情報（イレギュラーサンプル）'!C23),"",'セット情報（イレギュラーサンプル）'!C23)</f>
        <v/>
      </c>
      <c r="L24" s="10"/>
    </row>
    <row r="25" spans="1:12">
      <c r="A25" s="6">
        <v>22</v>
      </c>
      <c r="B25" s="5" t="str">
        <f>IF(ISBLANK('セット情報(宅配便）'!C24),"",'セット情報(宅配便）'!C24)</f>
        <v/>
      </c>
      <c r="C25" s="10"/>
      <c r="D25" s="6">
        <v>22</v>
      </c>
      <c r="E25" s="5" t="str">
        <f>IF(ISBLANK('セット情報(業務便）'!C24),"",'セット情報(業務便）'!C24)</f>
        <v/>
      </c>
      <c r="F25" s="10"/>
      <c r="G25" s="6">
        <v>22</v>
      </c>
      <c r="H25" s="5" t="str">
        <f>IF(ISBLANK('セット情報（サンプル）'!C24),"",'セット情報（サンプル）'!C24)</f>
        <v/>
      </c>
      <c r="I25" s="10"/>
      <c r="J25" s="6">
        <v>22</v>
      </c>
      <c r="K25" s="5" t="str">
        <f>IF(ISBLANK('セット情報（イレギュラーサンプル）'!C24),"",'セット情報（イレギュラーサンプル）'!C24)</f>
        <v/>
      </c>
      <c r="L25" s="10"/>
    </row>
    <row r="26" spans="1:12">
      <c r="A26" s="6">
        <v>23</v>
      </c>
      <c r="B26" s="5" t="str">
        <f>IF(ISBLANK('セット情報(宅配便）'!C25),"",'セット情報(宅配便）'!C25)</f>
        <v/>
      </c>
      <c r="C26" s="10"/>
      <c r="D26" s="6">
        <v>23</v>
      </c>
      <c r="E26" s="5" t="str">
        <f>IF(ISBLANK('セット情報(業務便）'!C25),"",'セット情報(業務便）'!C25)</f>
        <v/>
      </c>
      <c r="F26" s="10"/>
      <c r="G26" s="6">
        <v>23</v>
      </c>
      <c r="H26" s="5" t="str">
        <f>IF(ISBLANK('セット情報（サンプル）'!C25),"",'セット情報（サンプル）'!C25)</f>
        <v/>
      </c>
      <c r="I26" s="10"/>
      <c r="J26" s="6">
        <v>23</v>
      </c>
      <c r="K26" s="5" t="str">
        <f>IF(ISBLANK('セット情報（イレギュラーサンプル）'!C25),"",'セット情報（イレギュラーサンプル）'!C25)</f>
        <v/>
      </c>
      <c r="L26" s="10"/>
    </row>
    <row r="27" spans="1:12">
      <c r="A27" s="6">
        <v>24</v>
      </c>
      <c r="B27" s="5" t="str">
        <f>IF(ISBLANK('セット情報(宅配便）'!C26),"",'セット情報(宅配便）'!C26)</f>
        <v/>
      </c>
      <c r="C27" s="10"/>
      <c r="D27" s="6">
        <v>24</v>
      </c>
      <c r="E27" s="5" t="str">
        <f>IF(ISBLANK('セット情報(業務便）'!C26),"",'セット情報(業務便）'!C26)</f>
        <v/>
      </c>
      <c r="F27" s="10"/>
      <c r="G27" s="6">
        <v>24</v>
      </c>
      <c r="H27" s="5" t="str">
        <f>IF(ISBLANK('セット情報（サンプル）'!C26),"",'セット情報（サンプル）'!C26)</f>
        <v/>
      </c>
      <c r="I27" s="10"/>
      <c r="J27" s="6">
        <v>24</v>
      </c>
      <c r="K27" s="5" t="str">
        <f>IF(ISBLANK('セット情報（イレギュラーサンプル）'!C26),"",'セット情報（イレギュラーサンプル）'!C26)</f>
        <v/>
      </c>
      <c r="L27" s="10"/>
    </row>
    <row r="28" spans="1:12">
      <c r="A28" s="6">
        <v>25</v>
      </c>
      <c r="B28" s="5" t="str">
        <f>IF(ISBLANK('セット情報(宅配便）'!C27),"",'セット情報(宅配便）'!C27)</f>
        <v/>
      </c>
      <c r="C28" s="10"/>
      <c r="D28" s="6">
        <v>25</v>
      </c>
      <c r="E28" s="5" t="str">
        <f>IF(ISBLANK('セット情報(業務便）'!C27),"",'セット情報(業務便）'!C27)</f>
        <v/>
      </c>
      <c r="F28" s="10"/>
      <c r="G28" s="6">
        <v>25</v>
      </c>
      <c r="H28" s="5" t="str">
        <f>IF(ISBLANK('セット情報（サンプル）'!C27),"",'セット情報（サンプル）'!C27)</f>
        <v/>
      </c>
      <c r="I28" s="10"/>
      <c r="J28" s="6">
        <v>25</v>
      </c>
      <c r="K28" s="5" t="str">
        <f>IF(ISBLANK('セット情報（イレギュラーサンプル）'!C27),"",'セット情報（イレギュラーサンプル）'!C27)</f>
        <v/>
      </c>
      <c r="L28" s="10"/>
    </row>
    <row r="29" spans="1:12">
      <c r="A29" s="6">
        <v>26</v>
      </c>
      <c r="B29" s="5" t="str">
        <f>IF(ISBLANK('セット情報(宅配便）'!C28),"",'セット情報(宅配便）'!C28)</f>
        <v/>
      </c>
      <c r="C29" s="10"/>
      <c r="D29" s="6">
        <v>26</v>
      </c>
      <c r="E29" s="5" t="str">
        <f>IF(ISBLANK('セット情報(業務便）'!C28),"",'セット情報(業務便）'!C28)</f>
        <v/>
      </c>
      <c r="F29" s="10"/>
      <c r="G29" s="6">
        <v>26</v>
      </c>
      <c r="H29" s="5" t="str">
        <f>IF(ISBLANK('セット情報（サンプル）'!C28),"",'セット情報（サンプル）'!C28)</f>
        <v/>
      </c>
      <c r="I29" s="10"/>
      <c r="J29" s="6">
        <v>26</v>
      </c>
      <c r="K29" s="5" t="str">
        <f>IF(ISBLANK('セット情報（イレギュラーサンプル）'!C28),"",'セット情報（イレギュラーサンプル）'!C28)</f>
        <v/>
      </c>
      <c r="L29" s="10"/>
    </row>
    <row r="30" spans="1:12">
      <c r="A30" s="6">
        <v>27</v>
      </c>
      <c r="B30" s="5" t="str">
        <f>IF(ISBLANK('セット情報(宅配便）'!C29),"",'セット情報(宅配便）'!C29)</f>
        <v/>
      </c>
      <c r="C30" s="10"/>
      <c r="D30" s="6">
        <v>27</v>
      </c>
      <c r="E30" s="5" t="str">
        <f>IF(ISBLANK('セット情報(業務便）'!C29),"",'セット情報(業務便）'!C29)</f>
        <v/>
      </c>
      <c r="F30" s="10"/>
      <c r="G30" s="6">
        <v>27</v>
      </c>
      <c r="H30" s="5" t="str">
        <f>IF(ISBLANK('セット情報（サンプル）'!C29),"",'セット情報（サンプル）'!C29)</f>
        <v/>
      </c>
      <c r="I30" s="10"/>
      <c r="J30" s="6">
        <v>27</v>
      </c>
      <c r="K30" s="5" t="str">
        <f>IF(ISBLANK('セット情報（イレギュラーサンプル）'!C29),"",'セット情報（イレギュラーサンプル）'!C29)</f>
        <v/>
      </c>
      <c r="L30" s="10"/>
    </row>
    <row r="31" spans="1:12">
      <c r="A31" s="6">
        <v>28</v>
      </c>
      <c r="B31" s="5" t="str">
        <f>IF(ISBLANK('セット情報(宅配便）'!C30),"",'セット情報(宅配便）'!C30)</f>
        <v/>
      </c>
      <c r="C31" s="10"/>
      <c r="D31" s="6">
        <v>28</v>
      </c>
      <c r="E31" s="5" t="str">
        <f>IF(ISBLANK('セット情報(業務便）'!C30),"",'セット情報(業務便）'!C30)</f>
        <v/>
      </c>
      <c r="F31" s="10"/>
      <c r="G31" s="6">
        <v>28</v>
      </c>
      <c r="H31" s="5" t="str">
        <f>IF(ISBLANK('セット情報（サンプル）'!C30),"",'セット情報（サンプル）'!C30)</f>
        <v/>
      </c>
      <c r="I31" s="10"/>
      <c r="J31" s="6">
        <v>28</v>
      </c>
      <c r="K31" s="5" t="str">
        <f>IF(ISBLANK('セット情報（イレギュラーサンプル）'!C30),"",'セット情報（イレギュラーサンプル）'!C30)</f>
        <v/>
      </c>
      <c r="L31" s="10"/>
    </row>
    <row r="32" spans="1:12">
      <c r="A32" s="6">
        <v>29</v>
      </c>
      <c r="B32" s="5" t="str">
        <f>IF(ISBLANK('セット情報(宅配便）'!C31),"",'セット情報(宅配便）'!C31)</f>
        <v/>
      </c>
      <c r="C32" s="10"/>
      <c r="D32" s="6">
        <v>29</v>
      </c>
      <c r="E32" s="5" t="str">
        <f>IF(ISBLANK('セット情報(業務便）'!C31),"",'セット情報(業務便）'!C31)</f>
        <v/>
      </c>
      <c r="F32" s="10"/>
      <c r="G32" s="6">
        <v>29</v>
      </c>
      <c r="H32" s="5" t="str">
        <f>IF(ISBLANK('セット情報（サンプル）'!C31),"",'セット情報（サンプル）'!C31)</f>
        <v/>
      </c>
      <c r="I32" s="10"/>
      <c r="J32" s="6">
        <v>29</v>
      </c>
      <c r="K32" s="5" t="str">
        <f>IF(ISBLANK('セット情報（イレギュラーサンプル）'!C31),"",'セット情報（イレギュラーサンプル）'!C31)</f>
        <v/>
      </c>
      <c r="L32" s="10"/>
    </row>
    <row r="33" spans="1:12">
      <c r="A33" s="6">
        <v>30</v>
      </c>
      <c r="B33" s="5" t="str">
        <f>IF(ISBLANK('セット情報(宅配便）'!C32),"",'セット情報(宅配便）'!C32)</f>
        <v/>
      </c>
      <c r="C33" s="10"/>
      <c r="D33" s="6">
        <v>30</v>
      </c>
      <c r="E33" s="5" t="str">
        <f>IF(ISBLANK('セット情報(業務便）'!C32),"",'セット情報(業務便）'!C32)</f>
        <v/>
      </c>
      <c r="F33" s="10"/>
      <c r="G33" s="6">
        <v>30</v>
      </c>
      <c r="H33" s="5" t="str">
        <f>IF(ISBLANK('セット情報（サンプル）'!C32),"",'セット情報（サンプル）'!C32)</f>
        <v/>
      </c>
      <c r="I33" s="10"/>
      <c r="J33" s="6">
        <v>30</v>
      </c>
      <c r="K33" s="5" t="str">
        <f>IF(ISBLANK('セット情報（イレギュラーサンプル）'!C32),"",'セット情報（イレギュラーサンプル）'!C32)</f>
        <v/>
      </c>
      <c r="L33" s="10"/>
    </row>
    <row r="34" spans="1:12">
      <c r="A34" s="6">
        <v>31</v>
      </c>
      <c r="B34" s="5" t="str">
        <f>IF(ISBLANK('セット情報(宅配便）'!C33),"",'セット情報(宅配便）'!C33)</f>
        <v/>
      </c>
      <c r="C34" s="10"/>
      <c r="D34" s="6">
        <v>31</v>
      </c>
      <c r="E34" s="5" t="str">
        <f>IF(ISBLANK('セット情報(業務便）'!C33),"",'セット情報(業務便）'!C33)</f>
        <v/>
      </c>
      <c r="F34" s="10"/>
      <c r="G34" s="6">
        <v>31</v>
      </c>
      <c r="H34" s="5" t="str">
        <f>IF(ISBLANK('セット情報（サンプル）'!C33),"",'セット情報（サンプル）'!C33)</f>
        <v/>
      </c>
      <c r="I34" s="10"/>
      <c r="J34" s="6">
        <v>31</v>
      </c>
      <c r="K34" s="5" t="str">
        <f>IF(ISBLANK('セット情報（イレギュラーサンプル）'!C33),"",'セット情報（イレギュラーサンプル）'!C33)</f>
        <v/>
      </c>
      <c r="L34" s="10"/>
    </row>
    <row r="35" spans="1:12">
      <c r="A35" s="6">
        <v>32</v>
      </c>
      <c r="B35" s="5" t="str">
        <f>IF(ISBLANK('セット情報(宅配便）'!C34),"",'セット情報(宅配便）'!C34)</f>
        <v/>
      </c>
      <c r="C35" s="10"/>
      <c r="D35" s="6">
        <v>32</v>
      </c>
      <c r="E35" s="5" t="str">
        <f>IF(ISBLANK('セット情報(業務便）'!C34),"",'セット情報(業務便）'!C34)</f>
        <v/>
      </c>
      <c r="F35" s="10"/>
      <c r="G35" s="6">
        <v>32</v>
      </c>
      <c r="H35" s="5" t="str">
        <f>IF(ISBLANK('セット情報（サンプル）'!C34),"",'セット情報（サンプル）'!C34)</f>
        <v/>
      </c>
      <c r="I35" s="10"/>
      <c r="J35" s="6">
        <v>32</v>
      </c>
      <c r="K35" s="5" t="str">
        <f>IF(ISBLANK('セット情報（イレギュラーサンプル）'!C34),"",'セット情報（イレギュラーサンプル）'!C34)</f>
        <v/>
      </c>
      <c r="L35" s="10"/>
    </row>
    <row r="36" spans="1:12">
      <c r="A36" s="6">
        <v>33</v>
      </c>
      <c r="B36" s="5" t="str">
        <f>IF(ISBLANK('セット情報(宅配便）'!C35),"",'セット情報(宅配便）'!C35)</f>
        <v/>
      </c>
      <c r="C36" s="10"/>
      <c r="D36" s="6">
        <v>33</v>
      </c>
      <c r="E36" s="5" t="str">
        <f>IF(ISBLANK('セット情報(業務便）'!C35),"",'セット情報(業務便）'!C35)</f>
        <v/>
      </c>
      <c r="F36" s="10"/>
      <c r="G36" s="6">
        <v>33</v>
      </c>
      <c r="H36" s="5" t="str">
        <f>IF(ISBLANK('セット情報（サンプル）'!C35),"",'セット情報（サンプル）'!C35)</f>
        <v/>
      </c>
      <c r="I36" s="10"/>
      <c r="J36" s="6">
        <v>33</v>
      </c>
      <c r="K36" s="5" t="str">
        <f>IF(ISBLANK('セット情報（イレギュラーサンプル）'!C35),"",'セット情報（イレギュラーサンプル）'!C35)</f>
        <v/>
      </c>
      <c r="L36" s="10"/>
    </row>
    <row r="37" spans="1:12">
      <c r="A37" s="6">
        <v>34</v>
      </c>
      <c r="B37" s="5" t="str">
        <f>IF(ISBLANK('セット情報(宅配便）'!C36),"",'セット情報(宅配便）'!C36)</f>
        <v/>
      </c>
      <c r="C37" s="10"/>
      <c r="D37" s="6">
        <v>34</v>
      </c>
      <c r="E37" s="5" t="str">
        <f>IF(ISBLANK('セット情報(業務便）'!C36),"",'セット情報(業務便）'!C36)</f>
        <v/>
      </c>
      <c r="F37" s="10"/>
      <c r="G37" s="6">
        <v>34</v>
      </c>
      <c r="H37" s="5" t="str">
        <f>IF(ISBLANK('セット情報（サンプル）'!C36),"",'セット情報（サンプル）'!C36)</f>
        <v/>
      </c>
      <c r="I37" s="10"/>
      <c r="J37" s="6">
        <v>34</v>
      </c>
      <c r="K37" s="5" t="str">
        <f>IF(ISBLANK('セット情報（イレギュラーサンプル）'!C36),"",'セット情報（イレギュラーサンプル）'!C36)</f>
        <v/>
      </c>
      <c r="L37" s="10"/>
    </row>
    <row r="38" spans="1:12">
      <c r="A38" s="6">
        <v>35</v>
      </c>
      <c r="B38" s="5" t="str">
        <f>IF(ISBLANK('セット情報(宅配便）'!C37),"",'セット情報(宅配便）'!C37)</f>
        <v/>
      </c>
      <c r="C38" s="10"/>
      <c r="D38" s="6">
        <v>35</v>
      </c>
      <c r="E38" s="5" t="str">
        <f>IF(ISBLANK('セット情報(業務便）'!C37),"",'セット情報(業務便）'!C37)</f>
        <v/>
      </c>
      <c r="F38" s="10"/>
      <c r="G38" s="6">
        <v>35</v>
      </c>
      <c r="H38" s="5" t="str">
        <f>IF(ISBLANK('セット情報（サンプル）'!C37),"",'セット情報（サンプル）'!C37)</f>
        <v/>
      </c>
      <c r="I38" s="10"/>
      <c r="J38" s="6">
        <v>35</v>
      </c>
      <c r="K38" s="5" t="str">
        <f>IF(ISBLANK('セット情報（イレギュラーサンプル）'!C37),"",'セット情報（イレギュラーサンプル）'!C37)</f>
        <v/>
      </c>
      <c r="L38" s="10"/>
    </row>
    <row r="39" spans="1:12">
      <c r="A39" s="6">
        <v>36</v>
      </c>
      <c r="B39" s="5" t="str">
        <f>IF(ISBLANK('セット情報(宅配便）'!C38),"",'セット情報(宅配便）'!C38)</f>
        <v/>
      </c>
      <c r="C39" s="10"/>
      <c r="D39" s="6">
        <v>36</v>
      </c>
      <c r="E39" s="5" t="str">
        <f>IF(ISBLANK('セット情報(業務便）'!C38),"",'セット情報(業務便）'!C38)</f>
        <v/>
      </c>
      <c r="F39" s="10"/>
      <c r="G39" s="6">
        <v>36</v>
      </c>
      <c r="H39" s="5" t="str">
        <f>IF(ISBLANK('セット情報（サンプル）'!C38),"",'セット情報（サンプル）'!C38)</f>
        <v/>
      </c>
      <c r="I39" s="10"/>
      <c r="J39" s="6">
        <v>36</v>
      </c>
      <c r="K39" s="5" t="str">
        <f>IF(ISBLANK('セット情報（イレギュラーサンプル）'!C38),"",'セット情報（イレギュラーサンプル）'!C38)</f>
        <v/>
      </c>
      <c r="L39" s="10"/>
    </row>
    <row r="40" spans="1:12">
      <c r="A40" s="6">
        <v>37</v>
      </c>
      <c r="B40" s="5" t="str">
        <f>IF(ISBLANK('セット情報(宅配便）'!C39),"",'セット情報(宅配便）'!C39)</f>
        <v/>
      </c>
      <c r="C40" s="10"/>
      <c r="D40" s="6">
        <v>37</v>
      </c>
      <c r="E40" s="5" t="str">
        <f>IF(ISBLANK('セット情報(業務便）'!C39),"",'セット情報(業務便）'!C39)</f>
        <v/>
      </c>
      <c r="F40" s="10"/>
      <c r="G40" s="6">
        <v>37</v>
      </c>
      <c r="H40" s="5" t="str">
        <f>IF(ISBLANK('セット情報（サンプル）'!C39),"",'セット情報（サンプル）'!C39)</f>
        <v/>
      </c>
      <c r="I40" s="10"/>
      <c r="J40" s="6">
        <v>37</v>
      </c>
      <c r="K40" s="5" t="str">
        <f>IF(ISBLANK('セット情報（イレギュラーサンプル）'!C39),"",'セット情報（イレギュラーサンプル）'!C39)</f>
        <v/>
      </c>
      <c r="L40" s="10"/>
    </row>
    <row r="41" spans="1:12">
      <c r="A41" s="6">
        <v>38</v>
      </c>
      <c r="B41" s="5" t="str">
        <f>IF(ISBLANK('セット情報(宅配便）'!C40),"",'セット情報(宅配便）'!C40)</f>
        <v/>
      </c>
      <c r="C41" s="10"/>
      <c r="D41" s="6">
        <v>38</v>
      </c>
      <c r="E41" s="5" t="str">
        <f>IF(ISBLANK('セット情報(業務便）'!C40),"",'セット情報(業務便）'!C40)</f>
        <v/>
      </c>
      <c r="F41" s="10"/>
      <c r="G41" s="6">
        <v>38</v>
      </c>
      <c r="H41" s="5" t="str">
        <f>IF(ISBLANK('セット情報（サンプル）'!C40),"",'セット情報（サンプル）'!C40)</f>
        <v/>
      </c>
      <c r="I41" s="10"/>
      <c r="J41" s="6">
        <v>38</v>
      </c>
      <c r="K41" s="5" t="str">
        <f>IF(ISBLANK('セット情報（イレギュラーサンプル）'!C40),"",'セット情報（イレギュラーサンプル）'!C40)</f>
        <v/>
      </c>
      <c r="L41" s="10"/>
    </row>
    <row r="42" spans="1:12">
      <c r="A42" s="6">
        <v>39</v>
      </c>
      <c r="B42" s="5" t="str">
        <f>IF(ISBLANK('セット情報(宅配便）'!C41),"",'セット情報(宅配便）'!C41)</f>
        <v/>
      </c>
      <c r="C42" s="10"/>
      <c r="D42" s="6">
        <v>39</v>
      </c>
      <c r="E42" s="5" t="str">
        <f>IF(ISBLANK('セット情報(業務便）'!C41),"",'セット情報(業務便）'!C41)</f>
        <v/>
      </c>
      <c r="F42" s="10"/>
      <c r="G42" s="6">
        <v>39</v>
      </c>
      <c r="H42" s="5" t="str">
        <f>IF(ISBLANK('セット情報（サンプル）'!C41),"",'セット情報（サンプル）'!C41)</f>
        <v/>
      </c>
      <c r="I42" s="10"/>
      <c r="J42" s="6">
        <v>39</v>
      </c>
      <c r="K42" s="5" t="str">
        <f>IF(ISBLANK('セット情報（イレギュラーサンプル）'!C41),"",'セット情報（イレギュラーサンプル）'!C41)</f>
        <v/>
      </c>
      <c r="L42" s="10"/>
    </row>
    <row r="43" spans="1:12">
      <c r="A43" s="6">
        <v>40</v>
      </c>
      <c r="B43" s="5" t="str">
        <f>IF(ISBLANK('セット情報(宅配便）'!C42),"",'セット情報(宅配便）'!C42)</f>
        <v/>
      </c>
      <c r="C43" s="10"/>
      <c r="D43" s="6">
        <v>40</v>
      </c>
      <c r="E43" s="5" t="str">
        <f>IF(ISBLANK('セット情報(業務便）'!C42),"",'セット情報(業務便）'!C42)</f>
        <v/>
      </c>
      <c r="F43" s="10"/>
      <c r="G43" s="6">
        <v>40</v>
      </c>
      <c r="H43" s="5" t="str">
        <f>IF(ISBLANK('セット情報（サンプル）'!C42),"",'セット情報（サンプル）'!C42)</f>
        <v/>
      </c>
      <c r="I43" s="10"/>
      <c r="J43" s="6">
        <v>40</v>
      </c>
      <c r="K43" s="5" t="str">
        <f>IF(ISBLANK('セット情報（イレギュラーサンプル）'!C42),"",'セット情報（イレギュラーサンプル）'!C42)</f>
        <v/>
      </c>
      <c r="L43" s="10"/>
    </row>
    <row r="44" spans="1:12">
      <c r="A44" s="6">
        <v>41</v>
      </c>
      <c r="B44" s="5" t="str">
        <f>IF(ISBLANK('セット情報(宅配便）'!C43),"",'セット情報(宅配便）'!C43)</f>
        <v/>
      </c>
      <c r="C44" s="10"/>
      <c r="D44" s="6">
        <v>41</v>
      </c>
      <c r="E44" s="5" t="str">
        <f>IF(ISBLANK('セット情報(業務便）'!C43),"",'セット情報(業務便）'!C43)</f>
        <v/>
      </c>
      <c r="F44" s="10"/>
      <c r="G44" s="6">
        <v>41</v>
      </c>
      <c r="H44" s="5" t="str">
        <f>IF(ISBLANK('セット情報（サンプル）'!C43),"",'セット情報（サンプル）'!C43)</f>
        <v/>
      </c>
      <c r="I44" s="10"/>
      <c r="J44" s="6">
        <v>41</v>
      </c>
      <c r="K44" s="5" t="str">
        <f>IF(ISBLANK('セット情報（イレギュラーサンプル）'!C43),"",'セット情報（イレギュラーサンプル）'!C43)</f>
        <v/>
      </c>
      <c r="L44" s="10"/>
    </row>
    <row r="45" spans="1:12">
      <c r="A45" s="6">
        <v>42</v>
      </c>
      <c r="B45" s="5" t="str">
        <f>IF(ISBLANK('セット情報(宅配便）'!C44),"",'セット情報(宅配便）'!C44)</f>
        <v/>
      </c>
      <c r="C45" s="10"/>
      <c r="D45" s="6">
        <v>42</v>
      </c>
      <c r="E45" s="5" t="str">
        <f>IF(ISBLANK('セット情報(業務便）'!C44),"",'セット情報(業務便）'!C44)</f>
        <v/>
      </c>
      <c r="F45" s="10"/>
      <c r="G45" s="6">
        <v>42</v>
      </c>
      <c r="H45" s="5" t="str">
        <f>IF(ISBLANK('セット情報（サンプル）'!C44),"",'セット情報（サンプル）'!C44)</f>
        <v/>
      </c>
      <c r="I45" s="10"/>
      <c r="J45" s="6">
        <v>42</v>
      </c>
      <c r="K45" s="5" t="str">
        <f>IF(ISBLANK('セット情報（イレギュラーサンプル）'!C44),"",'セット情報（イレギュラーサンプル）'!C44)</f>
        <v/>
      </c>
      <c r="L45" s="10"/>
    </row>
    <row r="46" spans="1:12">
      <c r="A46" s="6">
        <v>43</v>
      </c>
      <c r="B46" s="5" t="str">
        <f>IF(ISBLANK('セット情報(宅配便）'!C45),"",'セット情報(宅配便）'!C45)</f>
        <v/>
      </c>
      <c r="C46" s="10"/>
      <c r="D46" s="6">
        <v>43</v>
      </c>
      <c r="E46" s="5" t="str">
        <f>IF(ISBLANK('セット情報(業務便）'!C45),"",'セット情報(業務便）'!C45)</f>
        <v/>
      </c>
      <c r="F46" s="10"/>
      <c r="G46" s="6">
        <v>43</v>
      </c>
      <c r="H46" s="5" t="str">
        <f>IF(ISBLANK('セット情報（サンプル）'!C45),"",'セット情報（サンプル）'!C45)</f>
        <v/>
      </c>
      <c r="I46" s="10"/>
      <c r="J46" s="6">
        <v>43</v>
      </c>
      <c r="K46" s="5" t="str">
        <f>IF(ISBLANK('セット情報（イレギュラーサンプル）'!C45),"",'セット情報（イレギュラーサンプル）'!C45)</f>
        <v/>
      </c>
      <c r="L46" s="10"/>
    </row>
    <row r="47" spans="1:12">
      <c r="A47" s="6">
        <v>44</v>
      </c>
      <c r="B47" s="5" t="str">
        <f>IF(ISBLANK('セット情報(宅配便）'!C46),"",'セット情報(宅配便）'!C46)</f>
        <v/>
      </c>
      <c r="C47" s="10"/>
      <c r="D47" s="6">
        <v>44</v>
      </c>
      <c r="E47" s="5" t="str">
        <f>IF(ISBLANK('セット情報(業務便）'!C46),"",'セット情報(業務便）'!C46)</f>
        <v/>
      </c>
      <c r="F47" s="10"/>
      <c r="G47" s="6">
        <v>44</v>
      </c>
      <c r="H47" s="5" t="str">
        <f>IF(ISBLANK('セット情報（サンプル）'!C46),"",'セット情報（サンプル）'!C46)</f>
        <v/>
      </c>
      <c r="I47" s="10"/>
      <c r="J47" s="6">
        <v>44</v>
      </c>
      <c r="K47" s="5" t="str">
        <f>IF(ISBLANK('セット情報（イレギュラーサンプル）'!C46),"",'セット情報（イレギュラーサンプル）'!C46)</f>
        <v/>
      </c>
      <c r="L47" s="10"/>
    </row>
    <row r="48" spans="1:12">
      <c r="A48" s="6">
        <v>45</v>
      </c>
      <c r="B48" s="5" t="str">
        <f>IF(ISBLANK('セット情報(宅配便）'!C47),"",'セット情報(宅配便）'!C47)</f>
        <v/>
      </c>
      <c r="C48" s="10"/>
      <c r="D48" s="6">
        <v>45</v>
      </c>
      <c r="E48" s="5" t="str">
        <f>IF(ISBLANK('セット情報(業務便）'!C47),"",'セット情報(業務便）'!C47)</f>
        <v/>
      </c>
      <c r="F48" s="10"/>
      <c r="G48" s="6">
        <v>45</v>
      </c>
      <c r="H48" s="5" t="str">
        <f>IF(ISBLANK('セット情報（サンプル）'!C47),"",'セット情報（サンプル）'!C47)</f>
        <v/>
      </c>
      <c r="I48" s="10"/>
      <c r="J48" s="6">
        <v>45</v>
      </c>
      <c r="K48" s="5" t="str">
        <f>IF(ISBLANK('セット情報（イレギュラーサンプル）'!C47),"",'セット情報（イレギュラーサンプル）'!C47)</f>
        <v/>
      </c>
      <c r="L48" s="10"/>
    </row>
    <row r="49" spans="1:12">
      <c r="A49" s="6">
        <v>46</v>
      </c>
      <c r="B49" s="5" t="str">
        <f>IF(ISBLANK('セット情報(宅配便）'!C48),"",'セット情報(宅配便）'!C48)</f>
        <v/>
      </c>
      <c r="C49" s="10"/>
      <c r="D49" s="6">
        <v>46</v>
      </c>
      <c r="E49" s="5" t="str">
        <f>IF(ISBLANK('セット情報(業務便）'!C48),"",'セット情報(業務便）'!C48)</f>
        <v/>
      </c>
      <c r="F49" s="10"/>
      <c r="G49" s="6">
        <v>46</v>
      </c>
      <c r="H49" s="5" t="str">
        <f>IF(ISBLANK('セット情報（サンプル）'!C48),"",'セット情報（サンプル）'!C48)</f>
        <v/>
      </c>
      <c r="I49" s="10"/>
      <c r="J49" s="6">
        <v>46</v>
      </c>
      <c r="K49" s="5" t="str">
        <f>IF(ISBLANK('セット情報（イレギュラーサンプル）'!C48),"",'セット情報（イレギュラーサンプル）'!C48)</f>
        <v/>
      </c>
      <c r="L49" s="10"/>
    </row>
    <row r="50" spans="1:12">
      <c r="A50" s="6">
        <v>47</v>
      </c>
      <c r="B50" s="5" t="str">
        <f>IF(ISBLANK('セット情報(宅配便）'!C49),"",'セット情報(宅配便）'!C49)</f>
        <v/>
      </c>
      <c r="C50" s="10"/>
      <c r="D50" s="6">
        <v>47</v>
      </c>
      <c r="E50" s="5" t="str">
        <f>IF(ISBLANK('セット情報(業務便）'!C49),"",'セット情報(業務便）'!C49)</f>
        <v/>
      </c>
      <c r="F50" s="10"/>
      <c r="G50" s="6">
        <v>47</v>
      </c>
      <c r="H50" s="5" t="str">
        <f>IF(ISBLANK('セット情報（サンプル）'!C49),"",'セット情報（サンプル）'!C49)</f>
        <v/>
      </c>
      <c r="I50" s="10"/>
      <c r="J50" s="6">
        <v>47</v>
      </c>
      <c r="K50" s="5" t="str">
        <f>IF(ISBLANK('セット情報（イレギュラーサンプル）'!C49),"",'セット情報（イレギュラーサンプル）'!C49)</f>
        <v/>
      </c>
      <c r="L50" s="10"/>
    </row>
    <row r="51" spans="1:12">
      <c r="A51" s="6">
        <v>48</v>
      </c>
      <c r="B51" s="5" t="str">
        <f>IF(ISBLANK('セット情報(宅配便）'!C50),"",'セット情報(宅配便）'!C50)</f>
        <v/>
      </c>
      <c r="C51" s="10"/>
      <c r="D51" s="6">
        <v>48</v>
      </c>
      <c r="E51" s="5" t="str">
        <f>IF(ISBLANK('セット情報(業務便）'!C50),"",'セット情報(業務便）'!C50)</f>
        <v/>
      </c>
      <c r="F51" s="10"/>
      <c r="G51" s="6">
        <v>48</v>
      </c>
      <c r="H51" s="5" t="str">
        <f>IF(ISBLANK('セット情報（サンプル）'!C50),"",'セット情報（サンプル）'!C50)</f>
        <v/>
      </c>
      <c r="I51" s="10"/>
      <c r="J51" s="6">
        <v>48</v>
      </c>
      <c r="K51" s="5" t="str">
        <f>IF(ISBLANK('セット情報（イレギュラーサンプル）'!C50),"",'セット情報（イレギュラーサンプル）'!C50)</f>
        <v/>
      </c>
      <c r="L51" s="10"/>
    </row>
    <row r="52" spans="1:12">
      <c r="A52" s="6">
        <v>49</v>
      </c>
      <c r="B52" s="5" t="str">
        <f>IF(ISBLANK('セット情報(宅配便）'!C51),"",'セット情報(宅配便）'!C51)</f>
        <v/>
      </c>
      <c r="C52" s="10"/>
      <c r="D52" s="6">
        <v>49</v>
      </c>
      <c r="E52" s="5" t="str">
        <f>IF(ISBLANK('セット情報(業務便）'!C51),"",'セット情報(業務便）'!C51)</f>
        <v/>
      </c>
      <c r="F52" s="10"/>
      <c r="G52" s="6">
        <v>49</v>
      </c>
      <c r="H52" s="5" t="str">
        <f>IF(ISBLANK('セット情報（サンプル）'!C51),"",'セット情報（サンプル）'!C51)</f>
        <v/>
      </c>
      <c r="I52" s="10"/>
      <c r="J52" s="6">
        <v>49</v>
      </c>
      <c r="K52" s="5" t="str">
        <f>IF(ISBLANK('セット情報（イレギュラーサンプル）'!C51),"",'セット情報（イレギュラーサンプル）'!C51)</f>
        <v/>
      </c>
      <c r="L52" s="10"/>
    </row>
    <row r="53" spans="1:12">
      <c r="A53" s="6">
        <v>50</v>
      </c>
      <c r="B53" s="5" t="str">
        <f>IF(ISBLANK('セット情報(宅配便）'!C52),"",'セット情報(宅配便）'!C52)</f>
        <v/>
      </c>
      <c r="C53" s="10"/>
      <c r="D53" s="6">
        <v>50</v>
      </c>
      <c r="E53" s="5" t="str">
        <f>IF(ISBLANK('セット情報(業務便）'!C52),"",'セット情報(業務便）'!C52)</f>
        <v/>
      </c>
      <c r="F53" s="10"/>
      <c r="G53" s="6">
        <v>50</v>
      </c>
      <c r="H53" s="5" t="str">
        <f>IF(ISBLANK('セット情報（サンプル）'!C52),"",'セット情報（サンプル）'!C52)</f>
        <v/>
      </c>
      <c r="I53" s="10"/>
      <c r="J53" s="6">
        <v>50</v>
      </c>
      <c r="K53" s="5" t="str">
        <f>IF(ISBLANK('セット情報（イレギュラーサンプル）'!C52),"",'セット情報（イレギュラーサンプル）'!C52)</f>
        <v/>
      </c>
      <c r="L53" s="10"/>
    </row>
    <row r="54" spans="1:12">
      <c r="A54" s="6">
        <v>51</v>
      </c>
      <c r="B54" s="5" t="str">
        <f>IF(ISBLANK('セット情報(宅配便）'!C53),"",'セット情報(宅配便）'!C53)</f>
        <v/>
      </c>
      <c r="C54" s="10"/>
      <c r="D54" s="6">
        <v>51</v>
      </c>
      <c r="E54" s="5" t="str">
        <f>IF(ISBLANK('セット情報(業務便）'!C53),"",'セット情報(業務便）'!C53)</f>
        <v/>
      </c>
      <c r="F54" s="10"/>
      <c r="G54" s="6">
        <v>51</v>
      </c>
      <c r="H54" s="5" t="str">
        <f>IF(ISBLANK('セット情報（サンプル）'!C53),"",'セット情報（サンプル）'!C53)</f>
        <v/>
      </c>
      <c r="I54" s="10"/>
      <c r="J54" s="6">
        <v>51</v>
      </c>
      <c r="K54" s="5" t="str">
        <f>IF(ISBLANK('セット情報（イレギュラーサンプル）'!C53),"",'セット情報（イレギュラーサンプル）'!C53)</f>
        <v/>
      </c>
      <c r="L54" s="10"/>
    </row>
    <row r="55" spans="1:12">
      <c r="A55" s="6">
        <v>52</v>
      </c>
      <c r="B55" s="5" t="str">
        <f>IF(ISBLANK('セット情報(宅配便）'!C54),"",'セット情報(宅配便）'!C54)</f>
        <v/>
      </c>
      <c r="C55" s="10"/>
      <c r="D55" s="6">
        <v>52</v>
      </c>
      <c r="E55" s="5" t="str">
        <f>IF(ISBLANK('セット情報(業務便）'!C54),"",'セット情報(業務便）'!C54)</f>
        <v/>
      </c>
      <c r="F55" s="10"/>
      <c r="G55" s="6">
        <v>52</v>
      </c>
      <c r="H55" s="5" t="str">
        <f>IF(ISBLANK('セット情報（サンプル）'!C54),"",'セット情報（サンプル）'!C54)</f>
        <v/>
      </c>
      <c r="I55" s="10"/>
      <c r="J55" s="6">
        <v>52</v>
      </c>
      <c r="K55" s="5" t="str">
        <f>IF(ISBLANK('セット情報（イレギュラーサンプル）'!C54),"",'セット情報（イレギュラーサンプル）'!C54)</f>
        <v/>
      </c>
      <c r="L55" s="10"/>
    </row>
    <row r="56" spans="1:12">
      <c r="A56" s="6">
        <v>53</v>
      </c>
      <c r="B56" s="5" t="str">
        <f>IF(ISBLANK('セット情報(宅配便）'!C55),"",'セット情報(宅配便）'!C55)</f>
        <v/>
      </c>
      <c r="C56" s="10"/>
      <c r="D56" s="6">
        <v>53</v>
      </c>
      <c r="E56" s="5" t="str">
        <f>IF(ISBLANK('セット情報(業務便）'!C55),"",'セット情報(業務便）'!C55)</f>
        <v/>
      </c>
      <c r="F56" s="10"/>
      <c r="G56" s="6">
        <v>53</v>
      </c>
      <c r="H56" s="5" t="str">
        <f>IF(ISBLANK('セット情報（サンプル）'!C55),"",'セット情報（サンプル）'!C55)</f>
        <v/>
      </c>
      <c r="I56" s="10"/>
      <c r="J56" s="6">
        <v>53</v>
      </c>
      <c r="K56" s="5" t="str">
        <f>IF(ISBLANK('セット情報（イレギュラーサンプル）'!C55),"",'セット情報（イレギュラーサンプル）'!C55)</f>
        <v/>
      </c>
      <c r="L56" s="10"/>
    </row>
    <row r="57" spans="1:12">
      <c r="A57" s="6">
        <v>54</v>
      </c>
      <c r="B57" s="5" t="str">
        <f>IF(ISBLANK('セット情報(宅配便）'!C56),"",'セット情報(宅配便）'!C56)</f>
        <v/>
      </c>
      <c r="C57" s="10"/>
      <c r="D57" s="6">
        <v>54</v>
      </c>
      <c r="E57" s="5" t="str">
        <f>IF(ISBLANK('セット情報(業務便）'!C56),"",'セット情報(業務便）'!C56)</f>
        <v/>
      </c>
      <c r="F57" s="10"/>
      <c r="G57" s="6">
        <v>54</v>
      </c>
      <c r="H57" s="5" t="str">
        <f>IF(ISBLANK('セット情報（サンプル）'!C56),"",'セット情報（サンプル）'!C56)</f>
        <v/>
      </c>
      <c r="I57" s="10"/>
      <c r="J57" s="6">
        <v>54</v>
      </c>
      <c r="K57" s="5" t="str">
        <f>IF(ISBLANK('セット情報（イレギュラーサンプル）'!C56),"",'セット情報（イレギュラーサンプル）'!C56)</f>
        <v/>
      </c>
      <c r="L57" s="10"/>
    </row>
    <row r="58" spans="1:12">
      <c r="A58" s="6">
        <v>55</v>
      </c>
      <c r="B58" s="5" t="str">
        <f>IF(ISBLANK('セット情報(宅配便）'!C57),"",'セット情報(宅配便）'!C57)</f>
        <v/>
      </c>
      <c r="C58" s="10"/>
      <c r="D58" s="6">
        <v>55</v>
      </c>
      <c r="E58" s="5" t="str">
        <f>IF(ISBLANK('セット情報(業務便）'!C57),"",'セット情報(業務便）'!C57)</f>
        <v/>
      </c>
      <c r="F58" s="10"/>
      <c r="G58" s="6">
        <v>55</v>
      </c>
      <c r="H58" s="5" t="str">
        <f>IF(ISBLANK('セット情報（サンプル）'!C57),"",'セット情報（サンプル）'!C57)</f>
        <v/>
      </c>
      <c r="I58" s="10"/>
      <c r="J58" s="6">
        <v>55</v>
      </c>
      <c r="K58" s="5" t="str">
        <f>IF(ISBLANK('セット情報（イレギュラーサンプル）'!C57),"",'セット情報（イレギュラーサンプル）'!C57)</f>
        <v/>
      </c>
      <c r="L58" s="10"/>
    </row>
    <row r="59" spans="1:12">
      <c r="A59" s="6">
        <v>56</v>
      </c>
      <c r="B59" s="5" t="str">
        <f>IF(ISBLANK('セット情報(宅配便）'!C58),"",'セット情報(宅配便）'!C58)</f>
        <v/>
      </c>
      <c r="C59" s="10"/>
      <c r="D59" s="6">
        <v>56</v>
      </c>
      <c r="E59" s="5" t="str">
        <f>IF(ISBLANK('セット情報(業務便）'!C58),"",'セット情報(業務便）'!C58)</f>
        <v/>
      </c>
      <c r="F59" s="10"/>
      <c r="G59" s="6">
        <v>56</v>
      </c>
      <c r="H59" s="5" t="str">
        <f>IF(ISBLANK('セット情報（サンプル）'!C58),"",'セット情報（サンプル）'!C58)</f>
        <v/>
      </c>
      <c r="I59" s="10"/>
      <c r="J59" s="6">
        <v>56</v>
      </c>
      <c r="K59" s="5" t="str">
        <f>IF(ISBLANK('セット情報（イレギュラーサンプル）'!C58),"",'セット情報（イレギュラーサンプル）'!C58)</f>
        <v/>
      </c>
      <c r="L59" s="10"/>
    </row>
    <row r="60" spans="1:12">
      <c r="A60" s="6">
        <v>57</v>
      </c>
      <c r="B60" s="5" t="str">
        <f>IF(ISBLANK('セット情報(宅配便）'!C59),"",'セット情報(宅配便）'!C59)</f>
        <v/>
      </c>
      <c r="C60" s="10"/>
      <c r="D60" s="6">
        <v>57</v>
      </c>
      <c r="E60" s="5" t="str">
        <f>IF(ISBLANK('セット情報(業務便）'!C59),"",'セット情報(業務便）'!C59)</f>
        <v/>
      </c>
      <c r="F60" s="10"/>
      <c r="G60" s="6">
        <v>57</v>
      </c>
      <c r="H60" s="5" t="str">
        <f>IF(ISBLANK('セット情報（サンプル）'!C59),"",'セット情報（サンプル）'!C59)</f>
        <v/>
      </c>
      <c r="I60" s="10"/>
      <c r="J60" s="6">
        <v>57</v>
      </c>
      <c r="K60" s="5" t="str">
        <f>IF(ISBLANK('セット情報（イレギュラーサンプル）'!C59),"",'セット情報（イレギュラーサンプル）'!C59)</f>
        <v/>
      </c>
      <c r="L60" s="10"/>
    </row>
    <row r="61" spans="1:12">
      <c r="A61" s="6">
        <v>58</v>
      </c>
      <c r="B61" s="5" t="str">
        <f>IF(ISBLANK('セット情報(宅配便）'!C60),"",'セット情報(宅配便）'!C60)</f>
        <v/>
      </c>
      <c r="C61" s="10"/>
      <c r="D61" s="6">
        <v>58</v>
      </c>
      <c r="E61" s="5" t="str">
        <f>IF(ISBLANK('セット情報(業務便）'!C60),"",'セット情報(業務便）'!C60)</f>
        <v/>
      </c>
      <c r="F61" s="10"/>
      <c r="G61" s="6">
        <v>58</v>
      </c>
      <c r="H61" s="5" t="str">
        <f>IF(ISBLANK('セット情報（サンプル）'!C60),"",'セット情報（サンプル）'!C60)</f>
        <v/>
      </c>
      <c r="I61" s="10"/>
      <c r="J61" s="6">
        <v>58</v>
      </c>
      <c r="K61" s="5" t="str">
        <f>IF(ISBLANK('セット情報（イレギュラーサンプル）'!C60),"",'セット情報（イレギュラーサンプル）'!C60)</f>
        <v/>
      </c>
      <c r="L61" s="10"/>
    </row>
    <row r="62" spans="1:12">
      <c r="A62" s="6">
        <v>59</v>
      </c>
      <c r="B62" s="5" t="str">
        <f>IF(ISBLANK('セット情報(宅配便）'!C61),"",'セット情報(宅配便）'!C61)</f>
        <v/>
      </c>
      <c r="C62" s="10"/>
      <c r="D62" s="6">
        <v>59</v>
      </c>
      <c r="E62" s="5" t="str">
        <f>IF(ISBLANK('セット情報(業務便）'!C61),"",'セット情報(業務便）'!C61)</f>
        <v/>
      </c>
      <c r="F62" s="10"/>
      <c r="G62" s="6">
        <v>59</v>
      </c>
      <c r="H62" s="5" t="str">
        <f>IF(ISBLANK('セット情報（サンプル）'!C61),"",'セット情報（サンプル）'!C61)</f>
        <v/>
      </c>
      <c r="I62" s="10"/>
      <c r="J62" s="6">
        <v>59</v>
      </c>
      <c r="K62" s="5" t="str">
        <f>IF(ISBLANK('セット情報（イレギュラーサンプル）'!C61),"",'セット情報（イレギュラーサンプル）'!C61)</f>
        <v/>
      </c>
      <c r="L62" s="10"/>
    </row>
    <row r="63" spans="1:12">
      <c r="A63" s="6">
        <v>60</v>
      </c>
      <c r="B63" s="5" t="str">
        <f>IF(ISBLANK('セット情報(宅配便）'!C62),"",'セット情報(宅配便）'!C62)</f>
        <v/>
      </c>
      <c r="C63" s="10"/>
      <c r="D63" s="6">
        <v>60</v>
      </c>
      <c r="E63" s="5" t="str">
        <f>IF(ISBLANK('セット情報(業務便）'!C62),"",'セット情報(業務便）'!C62)</f>
        <v/>
      </c>
      <c r="F63" s="10"/>
      <c r="G63" s="6">
        <v>60</v>
      </c>
      <c r="H63" s="5" t="str">
        <f>IF(ISBLANK('セット情報（サンプル）'!C62),"",'セット情報（サンプル）'!C62)</f>
        <v/>
      </c>
      <c r="I63" s="10"/>
      <c r="J63" s="6">
        <v>60</v>
      </c>
      <c r="K63" s="5" t="str">
        <f>IF(ISBLANK('セット情報（イレギュラーサンプル）'!C62),"",'セット情報（イレギュラーサンプル）'!C62)</f>
        <v/>
      </c>
      <c r="L63" s="10"/>
    </row>
    <row r="64" spans="1:12">
      <c r="A64" s="6">
        <v>61</v>
      </c>
      <c r="B64" s="5" t="str">
        <f>IF(ISBLANK('セット情報(宅配便）'!C63),"",'セット情報(宅配便）'!C63)</f>
        <v/>
      </c>
      <c r="C64" s="10"/>
      <c r="D64" s="6">
        <v>61</v>
      </c>
      <c r="E64" s="5" t="str">
        <f>IF(ISBLANK('セット情報(業務便）'!C63),"",'セット情報(業務便）'!C63)</f>
        <v/>
      </c>
      <c r="F64" s="10"/>
      <c r="G64" s="6">
        <v>61</v>
      </c>
      <c r="H64" s="5" t="str">
        <f>IF(ISBLANK('セット情報（サンプル）'!C63),"",'セット情報（サンプル）'!C63)</f>
        <v/>
      </c>
      <c r="I64" s="10"/>
      <c r="J64" s="6">
        <v>61</v>
      </c>
      <c r="K64" s="5" t="str">
        <f>IF(ISBLANK('セット情報（イレギュラーサンプル）'!C63),"",'セット情報（イレギュラーサンプル）'!C63)</f>
        <v/>
      </c>
      <c r="L64" s="10"/>
    </row>
    <row r="65" spans="1:12">
      <c r="A65" s="6">
        <v>62</v>
      </c>
      <c r="B65" s="5" t="str">
        <f>IF(ISBLANK('セット情報(宅配便）'!C64),"",'セット情報(宅配便）'!C64)</f>
        <v/>
      </c>
      <c r="C65" s="10"/>
      <c r="D65" s="6">
        <v>62</v>
      </c>
      <c r="E65" s="5" t="str">
        <f>IF(ISBLANK('セット情報(業務便）'!C64),"",'セット情報(業務便）'!C64)</f>
        <v/>
      </c>
      <c r="F65" s="10"/>
      <c r="G65" s="6">
        <v>62</v>
      </c>
      <c r="H65" s="5" t="str">
        <f>IF(ISBLANK('セット情報（サンプル）'!C64),"",'セット情報（サンプル）'!C64)</f>
        <v/>
      </c>
      <c r="I65" s="10"/>
      <c r="J65" s="6">
        <v>62</v>
      </c>
      <c r="K65" s="5" t="str">
        <f>IF(ISBLANK('セット情報（イレギュラーサンプル）'!C64),"",'セット情報（イレギュラーサンプル）'!C64)</f>
        <v/>
      </c>
      <c r="L65" s="10"/>
    </row>
    <row r="66" spans="1:12">
      <c r="A66" s="6">
        <v>63</v>
      </c>
      <c r="B66" s="5" t="str">
        <f>IF(ISBLANK('セット情報(宅配便）'!C65),"",'セット情報(宅配便）'!C65)</f>
        <v/>
      </c>
      <c r="C66" s="10"/>
      <c r="D66" s="6">
        <v>63</v>
      </c>
      <c r="E66" s="5" t="str">
        <f>IF(ISBLANK('セット情報(業務便）'!C65),"",'セット情報(業務便）'!C65)</f>
        <v/>
      </c>
      <c r="F66" s="10"/>
      <c r="G66" s="6">
        <v>63</v>
      </c>
      <c r="H66" s="5" t="str">
        <f>IF(ISBLANK('セット情報（サンプル）'!C65),"",'セット情報（サンプル）'!C65)</f>
        <v/>
      </c>
      <c r="I66" s="10"/>
      <c r="J66" s="6">
        <v>63</v>
      </c>
      <c r="K66" s="5" t="str">
        <f>IF(ISBLANK('セット情報（イレギュラーサンプル）'!C65),"",'セット情報（イレギュラーサンプル）'!C65)</f>
        <v/>
      </c>
      <c r="L66" s="10"/>
    </row>
    <row r="67" spans="1:12">
      <c r="A67" s="6">
        <v>64</v>
      </c>
      <c r="B67" s="5" t="str">
        <f>IF(ISBLANK('セット情報(宅配便）'!C66),"",'セット情報(宅配便）'!C66)</f>
        <v/>
      </c>
      <c r="C67" s="10"/>
      <c r="D67" s="6">
        <v>64</v>
      </c>
      <c r="E67" s="5" t="str">
        <f>IF(ISBLANK('セット情報(業務便）'!C66),"",'セット情報(業務便）'!C66)</f>
        <v/>
      </c>
      <c r="F67" s="10"/>
      <c r="G67" s="6">
        <v>64</v>
      </c>
      <c r="H67" s="5" t="str">
        <f>IF(ISBLANK('セット情報（サンプル）'!C66),"",'セット情報（サンプル）'!C66)</f>
        <v/>
      </c>
      <c r="I67" s="10"/>
      <c r="J67" s="6">
        <v>64</v>
      </c>
      <c r="K67" s="5" t="str">
        <f>IF(ISBLANK('セット情報（イレギュラーサンプル）'!C66),"",'セット情報（イレギュラーサンプル）'!C66)</f>
        <v/>
      </c>
      <c r="L67" s="10"/>
    </row>
    <row r="68" spans="1:12">
      <c r="A68" s="6">
        <v>65</v>
      </c>
      <c r="B68" s="5" t="str">
        <f>IF(ISBLANK('セット情報(宅配便）'!C67),"",'セット情報(宅配便）'!C67)</f>
        <v/>
      </c>
      <c r="C68" s="10"/>
      <c r="D68" s="6">
        <v>65</v>
      </c>
      <c r="E68" s="5" t="str">
        <f>IF(ISBLANK('セット情報(業務便）'!C67),"",'セット情報(業務便）'!C67)</f>
        <v/>
      </c>
      <c r="F68" s="10"/>
      <c r="G68" s="6">
        <v>65</v>
      </c>
      <c r="H68" s="5" t="str">
        <f>IF(ISBLANK('セット情報（サンプル）'!C67),"",'セット情報（サンプル）'!C67)</f>
        <v/>
      </c>
      <c r="I68" s="10"/>
      <c r="J68" s="6">
        <v>65</v>
      </c>
      <c r="K68" s="5" t="str">
        <f>IF(ISBLANK('セット情報（イレギュラーサンプル）'!C67),"",'セット情報（イレギュラーサンプル）'!C67)</f>
        <v/>
      </c>
      <c r="L68" s="10"/>
    </row>
    <row r="69" spans="1:12">
      <c r="A69" s="6">
        <v>66</v>
      </c>
      <c r="B69" s="5" t="str">
        <f>IF(ISBLANK('セット情報(宅配便）'!C68),"",'セット情報(宅配便）'!C68)</f>
        <v/>
      </c>
      <c r="C69" s="10"/>
      <c r="D69" s="6">
        <v>66</v>
      </c>
      <c r="E69" s="5" t="str">
        <f>IF(ISBLANK('セット情報(業務便）'!C68),"",'セット情報(業務便）'!C68)</f>
        <v/>
      </c>
      <c r="F69" s="10"/>
      <c r="G69" s="6">
        <v>66</v>
      </c>
      <c r="H69" s="5" t="str">
        <f>IF(ISBLANK('セット情報（サンプル）'!C68),"",'セット情報（サンプル）'!C68)</f>
        <v/>
      </c>
      <c r="I69" s="10"/>
      <c r="J69" s="6">
        <v>66</v>
      </c>
      <c r="K69" s="5" t="str">
        <f>IF(ISBLANK('セット情報（イレギュラーサンプル）'!C68),"",'セット情報（イレギュラーサンプル）'!C68)</f>
        <v/>
      </c>
      <c r="L69" s="10"/>
    </row>
    <row r="70" spans="1:12">
      <c r="A70" s="6">
        <v>67</v>
      </c>
      <c r="B70" s="5" t="str">
        <f>IF(ISBLANK('セット情報(宅配便）'!C69),"",'セット情報(宅配便）'!C69)</f>
        <v/>
      </c>
      <c r="C70" s="10"/>
      <c r="D70" s="6">
        <v>67</v>
      </c>
      <c r="E70" s="5" t="str">
        <f>IF(ISBLANK('セット情報(業務便）'!C69),"",'セット情報(業務便）'!C69)</f>
        <v/>
      </c>
      <c r="F70" s="10"/>
      <c r="G70" s="6">
        <v>67</v>
      </c>
      <c r="H70" s="5" t="str">
        <f>IF(ISBLANK('セット情報（サンプル）'!C69),"",'セット情報（サンプル）'!C69)</f>
        <v/>
      </c>
      <c r="I70" s="10"/>
      <c r="J70" s="6">
        <v>67</v>
      </c>
      <c r="K70" s="5" t="str">
        <f>IF(ISBLANK('セット情報（イレギュラーサンプル）'!C69),"",'セット情報（イレギュラーサンプル）'!C69)</f>
        <v/>
      </c>
      <c r="L70" s="10"/>
    </row>
    <row r="71" spans="1:12">
      <c r="A71" s="6">
        <v>68</v>
      </c>
      <c r="B71" s="5" t="str">
        <f>IF(ISBLANK('セット情報(宅配便）'!C70),"",'セット情報(宅配便）'!C70)</f>
        <v/>
      </c>
      <c r="C71" s="10"/>
      <c r="D71" s="6">
        <v>68</v>
      </c>
      <c r="E71" s="5" t="str">
        <f>IF(ISBLANK('セット情報(業務便）'!C70),"",'セット情報(業務便）'!C70)</f>
        <v/>
      </c>
      <c r="F71" s="10"/>
      <c r="G71" s="6">
        <v>68</v>
      </c>
      <c r="H71" s="5" t="str">
        <f>IF(ISBLANK('セット情報（サンプル）'!C70),"",'セット情報（サンプル）'!C70)</f>
        <v/>
      </c>
      <c r="I71" s="10"/>
      <c r="J71" s="6">
        <v>68</v>
      </c>
      <c r="K71" s="5" t="str">
        <f>IF(ISBLANK('セット情報（イレギュラーサンプル）'!C70),"",'セット情報（イレギュラーサンプル）'!C70)</f>
        <v/>
      </c>
      <c r="L71" s="10"/>
    </row>
    <row r="72" spans="1:12">
      <c r="A72" s="6">
        <v>69</v>
      </c>
      <c r="B72" s="5" t="str">
        <f>IF(ISBLANK('セット情報(宅配便）'!C71),"",'セット情報(宅配便）'!C71)</f>
        <v/>
      </c>
      <c r="C72" s="10"/>
      <c r="D72" s="6">
        <v>69</v>
      </c>
      <c r="E72" s="5" t="str">
        <f>IF(ISBLANK('セット情報(業務便）'!C71),"",'セット情報(業務便）'!C71)</f>
        <v/>
      </c>
      <c r="F72" s="10"/>
      <c r="G72" s="6">
        <v>69</v>
      </c>
      <c r="H72" s="5" t="str">
        <f>IF(ISBLANK('セット情報（サンプル）'!C71),"",'セット情報（サンプル）'!C71)</f>
        <v/>
      </c>
      <c r="I72" s="10"/>
      <c r="J72" s="6">
        <v>69</v>
      </c>
      <c r="K72" s="5" t="str">
        <f>IF(ISBLANK('セット情報（イレギュラーサンプル）'!C71),"",'セット情報（イレギュラーサンプル）'!C71)</f>
        <v/>
      </c>
      <c r="L72" s="10"/>
    </row>
    <row r="73" spans="1:12">
      <c r="A73" s="6">
        <v>70</v>
      </c>
      <c r="B73" s="5" t="str">
        <f>IF(ISBLANK('セット情報(宅配便）'!C72),"",'セット情報(宅配便）'!C72)</f>
        <v/>
      </c>
      <c r="C73" s="10"/>
      <c r="D73" s="6">
        <v>70</v>
      </c>
      <c r="E73" s="5" t="str">
        <f>IF(ISBLANK('セット情報(業務便）'!C72),"",'セット情報(業務便）'!C72)</f>
        <v/>
      </c>
      <c r="F73" s="10"/>
      <c r="G73" s="6">
        <v>70</v>
      </c>
      <c r="H73" s="5" t="str">
        <f>IF(ISBLANK('セット情報（サンプル）'!C72),"",'セット情報（サンプル）'!C72)</f>
        <v/>
      </c>
      <c r="I73" s="10"/>
      <c r="J73" s="6">
        <v>70</v>
      </c>
      <c r="K73" s="5" t="str">
        <f>IF(ISBLANK('セット情報（イレギュラーサンプル）'!C72),"",'セット情報（イレギュラーサンプル）'!C72)</f>
        <v/>
      </c>
      <c r="L73" s="10"/>
    </row>
    <row r="74" spans="1:12">
      <c r="A74" s="6">
        <v>71</v>
      </c>
      <c r="B74" s="5" t="str">
        <f>IF(ISBLANK('セット情報(宅配便）'!C73),"",'セット情報(宅配便）'!C73)</f>
        <v/>
      </c>
      <c r="C74" s="10"/>
      <c r="D74" s="6">
        <v>71</v>
      </c>
      <c r="E74" s="5" t="str">
        <f>IF(ISBLANK('セット情報(業務便）'!C73),"",'セット情報(業務便）'!C73)</f>
        <v/>
      </c>
      <c r="F74" s="10"/>
      <c r="G74" s="6">
        <v>71</v>
      </c>
      <c r="H74" s="5" t="str">
        <f>IF(ISBLANK('セット情報（サンプル）'!C73),"",'セット情報（サンプル）'!C73)</f>
        <v/>
      </c>
      <c r="I74" s="10"/>
      <c r="J74" s="6">
        <v>71</v>
      </c>
      <c r="K74" s="5" t="str">
        <f>IF(ISBLANK('セット情報（イレギュラーサンプル）'!C73),"",'セット情報（イレギュラーサンプル）'!C73)</f>
        <v/>
      </c>
      <c r="L74" s="10"/>
    </row>
    <row r="75" spans="1:12">
      <c r="A75" s="6">
        <v>72</v>
      </c>
      <c r="B75" s="5" t="str">
        <f>IF(ISBLANK('セット情報(宅配便）'!C74),"",'セット情報(宅配便）'!C74)</f>
        <v/>
      </c>
      <c r="C75" s="10"/>
      <c r="D75" s="6">
        <v>72</v>
      </c>
      <c r="E75" s="5" t="str">
        <f>IF(ISBLANK('セット情報(業務便）'!C74),"",'セット情報(業務便）'!C74)</f>
        <v/>
      </c>
      <c r="F75" s="10"/>
      <c r="G75" s="6">
        <v>72</v>
      </c>
      <c r="H75" s="5" t="str">
        <f>IF(ISBLANK('セット情報（サンプル）'!C74),"",'セット情報（サンプル）'!C74)</f>
        <v/>
      </c>
      <c r="I75" s="10"/>
      <c r="J75" s="6">
        <v>72</v>
      </c>
      <c r="K75" s="5" t="str">
        <f>IF(ISBLANK('セット情報（イレギュラーサンプル）'!C74),"",'セット情報（イレギュラーサンプル）'!C74)</f>
        <v/>
      </c>
      <c r="L75" s="10"/>
    </row>
    <row r="76" spans="1:12">
      <c r="A76" s="6">
        <v>73</v>
      </c>
      <c r="B76" s="5" t="str">
        <f>IF(ISBLANK('セット情報(宅配便）'!C75),"",'セット情報(宅配便）'!C75)</f>
        <v/>
      </c>
      <c r="C76" s="10"/>
      <c r="D76" s="6">
        <v>73</v>
      </c>
      <c r="E76" s="5" t="str">
        <f>IF(ISBLANK('セット情報(業務便）'!C75),"",'セット情報(業務便）'!C75)</f>
        <v/>
      </c>
      <c r="F76" s="10"/>
      <c r="G76" s="6">
        <v>73</v>
      </c>
      <c r="H76" s="5" t="str">
        <f>IF(ISBLANK('セット情報（サンプル）'!C75),"",'セット情報（サンプル）'!C75)</f>
        <v/>
      </c>
      <c r="I76" s="10"/>
      <c r="J76" s="6">
        <v>73</v>
      </c>
      <c r="K76" s="5" t="str">
        <f>IF(ISBLANK('セット情報（イレギュラーサンプル）'!C75),"",'セット情報（イレギュラーサンプル）'!C75)</f>
        <v/>
      </c>
      <c r="L76" s="10"/>
    </row>
    <row r="77" spans="1:12">
      <c r="A77" s="6">
        <v>74</v>
      </c>
      <c r="B77" s="5" t="str">
        <f>IF(ISBLANK('セット情報(宅配便）'!C76),"",'セット情報(宅配便）'!C76)</f>
        <v/>
      </c>
      <c r="C77" s="10"/>
      <c r="D77" s="6">
        <v>74</v>
      </c>
      <c r="E77" s="5" t="str">
        <f>IF(ISBLANK('セット情報(業務便）'!C76),"",'セット情報(業務便）'!C76)</f>
        <v/>
      </c>
      <c r="F77" s="10"/>
      <c r="G77" s="6">
        <v>74</v>
      </c>
      <c r="H77" s="5" t="str">
        <f>IF(ISBLANK('セット情報（サンプル）'!C76),"",'セット情報（サンプル）'!C76)</f>
        <v/>
      </c>
      <c r="I77" s="10"/>
      <c r="J77" s="6">
        <v>74</v>
      </c>
      <c r="K77" s="5" t="str">
        <f>IF(ISBLANK('セット情報（イレギュラーサンプル）'!C76),"",'セット情報（イレギュラーサンプル）'!C76)</f>
        <v/>
      </c>
      <c r="L77" s="10"/>
    </row>
    <row r="78" spans="1:12">
      <c r="A78" s="6">
        <v>75</v>
      </c>
      <c r="B78" s="5" t="str">
        <f>IF(ISBLANK('セット情報(宅配便）'!C77),"",'セット情報(宅配便）'!C77)</f>
        <v/>
      </c>
      <c r="C78" s="10"/>
      <c r="D78" s="6">
        <v>75</v>
      </c>
      <c r="E78" s="5" t="str">
        <f>IF(ISBLANK('セット情報(業務便）'!C77),"",'セット情報(業務便）'!C77)</f>
        <v/>
      </c>
      <c r="F78" s="10"/>
      <c r="G78" s="6">
        <v>75</v>
      </c>
      <c r="H78" s="5" t="str">
        <f>IF(ISBLANK('セット情報（サンプル）'!C77),"",'セット情報（サンプル）'!C77)</f>
        <v/>
      </c>
      <c r="I78" s="10"/>
      <c r="J78" s="6">
        <v>75</v>
      </c>
      <c r="K78" s="5" t="str">
        <f>IF(ISBLANK('セット情報（イレギュラーサンプル）'!C77),"",'セット情報（イレギュラーサンプル）'!C77)</f>
        <v/>
      </c>
      <c r="L78" s="10"/>
    </row>
    <row r="79" spans="1:12">
      <c r="A79" s="6">
        <v>76</v>
      </c>
      <c r="B79" s="5" t="str">
        <f>IF(ISBLANK('セット情報(宅配便）'!C78),"",'セット情報(宅配便）'!C78)</f>
        <v/>
      </c>
      <c r="C79" s="10"/>
      <c r="D79" s="6">
        <v>76</v>
      </c>
      <c r="E79" s="5" t="str">
        <f>IF(ISBLANK('セット情報(業務便）'!C78),"",'セット情報(業務便）'!C78)</f>
        <v/>
      </c>
      <c r="F79" s="10"/>
      <c r="G79" s="6">
        <v>76</v>
      </c>
      <c r="H79" s="5" t="str">
        <f>IF(ISBLANK('セット情報（サンプル）'!C78),"",'セット情報（サンプル）'!C78)</f>
        <v/>
      </c>
      <c r="I79" s="10"/>
      <c r="J79" s="6">
        <v>76</v>
      </c>
      <c r="K79" s="5" t="str">
        <f>IF(ISBLANK('セット情報（イレギュラーサンプル）'!C78),"",'セット情報（イレギュラーサンプル）'!C78)</f>
        <v/>
      </c>
      <c r="L79" s="10"/>
    </row>
    <row r="80" spans="1:12">
      <c r="A80" s="6">
        <v>77</v>
      </c>
      <c r="B80" s="5" t="str">
        <f>IF(ISBLANK('セット情報(宅配便）'!C79),"",'セット情報(宅配便）'!C79)</f>
        <v/>
      </c>
      <c r="C80" s="10"/>
      <c r="D80" s="6">
        <v>77</v>
      </c>
      <c r="E80" s="5" t="str">
        <f>IF(ISBLANK('セット情報(業務便）'!C79),"",'セット情報(業務便）'!C79)</f>
        <v/>
      </c>
      <c r="F80" s="10"/>
      <c r="G80" s="6">
        <v>77</v>
      </c>
      <c r="H80" s="5" t="str">
        <f>IF(ISBLANK('セット情報（サンプル）'!C79),"",'セット情報（サンプル）'!C79)</f>
        <v/>
      </c>
      <c r="I80" s="10"/>
      <c r="J80" s="6">
        <v>77</v>
      </c>
      <c r="K80" s="5" t="str">
        <f>IF(ISBLANK('セット情報（イレギュラーサンプル）'!C79),"",'セット情報（イレギュラーサンプル）'!C79)</f>
        <v/>
      </c>
      <c r="L80" s="10"/>
    </row>
    <row r="81" spans="1:12">
      <c r="A81" s="6">
        <v>78</v>
      </c>
      <c r="B81" s="5" t="str">
        <f>IF(ISBLANK('セット情報(宅配便）'!C80),"",'セット情報(宅配便）'!C80)</f>
        <v/>
      </c>
      <c r="C81" s="10"/>
      <c r="D81" s="6">
        <v>78</v>
      </c>
      <c r="E81" s="5" t="str">
        <f>IF(ISBLANK('セット情報(業務便）'!C80),"",'セット情報(業務便）'!C80)</f>
        <v/>
      </c>
      <c r="F81" s="10"/>
      <c r="G81" s="6">
        <v>78</v>
      </c>
      <c r="H81" s="5" t="str">
        <f>IF(ISBLANK('セット情報（サンプル）'!C80),"",'セット情報（サンプル）'!C80)</f>
        <v/>
      </c>
      <c r="I81" s="10"/>
      <c r="J81" s="6">
        <v>78</v>
      </c>
      <c r="K81" s="5" t="str">
        <f>IF(ISBLANK('セット情報（イレギュラーサンプル）'!C80),"",'セット情報（イレギュラーサンプル）'!C80)</f>
        <v/>
      </c>
      <c r="L81" s="10"/>
    </row>
    <row r="82" spans="1:12">
      <c r="A82" s="6">
        <v>79</v>
      </c>
      <c r="B82" s="5" t="str">
        <f>IF(ISBLANK('セット情報(宅配便）'!C81),"",'セット情報(宅配便）'!C81)</f>
        <v/>
      </c>
      <c r="C82" s="10"/>
      <c r="D82" s="6">
        <v>79</v>
      </c>
      <c r="E82" s="5" t="str">
        <f>IF(ISBLANK('セット情報(業務便）'!C81),"",'セット情報(業務便）'!C81)</f>
        <v/>
      </c>
      <c r="F82" s="10"/>
      <c r="G82" s="6">
        <v>79</v>
      </c>
      <c r="H82" s="5" t="str">
        <f>IF(ISBLANK('セット情報（サンプル）'!C81),"",'セット情報（サンプル）'!C81)</f>
        <v/>
      </c>
      <c r="I82" s="10"/>
      <c r="J82" s="6">
        <v>79</v>
      </c>
      <c r="K82" s="5" t="str">
        <f>IF(ISBLANK('セット情報（イレギュラーサンプル）'!C81),"",'セット情報（イレギュラーサンプル）'!C81)</f>
        <v/>
      </c>
      <c r="L82" s="10"/>
    </row>
    <row r="83" spans="1:12">
      <c r="A83" s="6">
        <v>80</v>
      </c>
      <c r="B83" s="5" t="str">
        <f>IF(ISBLANK('セット情報(宅配便）'!C82),"",'セット情報(宅配便）'!C82)</f>
        <v/>
      </c>
      <c r="C83" s="10"/>
      <c r="D83" s="6">
        <v>80</v>
      </c>
      <c r="E83" s="5" t="str">
        <f>IF(ISBLANK('セット情報(業務便）'!C82),"",'セット情報(業務便）'!C82)</f>
        <v/>
      </c>
      <c r="F83" s="10"/>
      <c r="G83" s="6">
        <v>80</v>
      </c>
      <c r="H83" s="5" t="str">
        <f>IF(ISBLANK('セット情報（サンプル）'!C82),"",'セット情報（サンプル）'!C82)</f>
        <v/>
      </c>
      <c r="I83" s="10"/>
      <c r="J83" s="6">
        <v>80</v>
      </c>
      <c r="K83" s="5" t="str">
        <f>IF(ISBLANK('セット情報（イレギュラーサンプル）'!C82),"",'セット情報（イレギュラーサンプル）'!C82)</f>
        <v/>
      </c>
      <c r="L83" s="10"/>
    </row>
    <row r="84" spans="1:12">
      <c r="A84" s="6">
        <v>81</v>
      </c>
      <c r="B84" s="5" t="str">
        <f>IF(ISBLANK('セット情報(宅配便）'!C83),"",'セット情報(宅配便）'!C83)</f>
        <v/>
      </c>
      <c r="C84" s="10"/>
      <c r="D84" s="6">
        <v>81</v>
      </c>
      <c r="E84" s="5" t="str">
        <f>IF(ISBLANK('セット情報(業務便）'!C83),"",'セット情報(業務便）'!C83)</f>
        <v/>
      </c>
      <c r="F84" s="10"/>
      <c r="G84" s="6">
        <v>81</v>
      </c>
      <c r="H84" s="5" t="str">
        <f>IF(ISBLANK('セット情報（サンプル）'!C83),"",'セット情報（サンプル）'!C83)</f>
        <v/>
      </c>
      <c r="I84" s="10"/>
      <c r="J84" s="6">
        <v>81</v>
      </c>
      <c r="K84" s="5" t="str">
        <f>IF(ISBLANK('セット情報（イレギュラーサンプル）'!C83),"",'セット情報（イレギュラーサンプル）'!C83)</f>
        <v/>
      </c>
      <c r="L84" s="10"/>
    </row>
    <row r="85" spans="1:12">
      <c r="A85" s="6">
        <v>82</v>
      </c>
      <c r="B85" s="5" t="str">
        <f>IF(ISBLANK('セット情報(宅配便）'!C84),"",'セット情報(宅配便）'!C84)</f>
        <v/>
      </c>
      <c r="C85" s="10"/>
      <c r="D85" s="6">
        <v>82</v>
      </c>
      <c r="E85" s="5" t="str">
        <f>IF(ISBLANK('セット情報(業務便）'!C84),"",'セット情報(業務便）'!C84)</f>
        <v/>
      </c>
      <c r="F85" s="10"/>
      <c r="G85" s="6">
        <v>82</v>
      </c>
      <c r="H85" s="5" t="str">
        <f>IF(ISBLANK('セット情報（サンプル）'!C84),"",'セット情報（サンプル）'!C84)</f>
        <v/>
      </c>
      <c r="I85" s="10"/>
      <c r="J85" s="6">
        <v>82</v>
      </c>
      <c r="K85" s="5" t="str">
        <f>IF(ISBLANK('セット情報（イレギュラーサンプル）'!C84),"",'セット情報（イレギュラーサンプル）'!C84)</f>
        <v/>
      </c>
      <c r="L85" s="10"/>
    </row>
    <row r="86" spans="1:12">
      <c r="A86" s="6">
        <v>83</v>
      </c>
      <c r="B86" s="5" t="str">
        <f>IF(ISBLANK('セット情報(宅配便）'!C85),"",'セット情報(宅配便）'!C85)</f>
        <v/>
      </c>
      <c r="C86" s="10"/>
      <c r="D86" s="6">
        <v>83</v>
      </c>
      <c r="E86" s="5" t="str">
        <f>IF(ISBLANK('セット情報(業務便）'!C85),"",'セット情報(業務便）'!C85)</f>
        <v/>
      </c>
      <c r="F86" s="10"/>
      <c r="G86" s="6">
        <v>83</v>
      </c>
      <c r="H86" s="5" t="str">
        <f>IF(ISBLANK('セット情報（サンプル）'!C85),"",'セット情報（サンプル）'!C85)</f>
        <v/>
      </c>
      <c r="I86" s="10"/>
      <c r="J86" s="6">
        <v>83</v>
      </c>
      <c r="K86" s="5" t="str">
        <f>IF(ISBLANK('セット情報（イレギュラーサンプル）'!C85),"",'セット情報（イレギュラーサンプル）'!C85)</f>
        <v/>
      </c>
      <c r="L86" s="10"/>
    </row>
    <row r="87" spans="1:12">
      <c r="A87" s="6">
        <v>84</v>
      </c>
      <c r="B87" s="5" t="str">
        <f>IF(ISBLANK('セット情報(宅配便）'!C86),"",'セット情報(宅配便）'!C86)</f>
        <v/>
      </c>
      <c r="C87" s="10"/>
      <c r="D87" s="6">
        <v>84</v>
      </c>
      <c r="E87" s="5" t="str">
        <f>IF(ISBLANK('セット情報(業務便）'!C86),"",'セット情報(業務便）'!C86)</f>
        <v/>
      </c>
      <c r="F87" s="10"/>
      <c r="G87" s="6">
        <v>84</v>
      </c>
      <c r="H87" s="5" t="str">
        <f>IF(ISBLANK('セット情報（サンプル）'!C86),"",'セット情報（サンプル）'!C86)</f>
        <v/>
      </c>
      <c r="I87" s="10"/>
      <c r="J87" s="6">
        <v>84</v>
      </c>
      <c r="K87" s="5" t="str">
        <f>IF(ISBLANK('セット情報（イレギュラーサンプル）'!C86),"",'セット情報（イレギュラーサンプル）'!C86)</f>
        <v/>
      </c>
      <c r="L87" s="10"/>
    </row>
    <row r="88" spans="1:12">
      <c r="A88" s="6">
        <v>85</v>
      </c>
      <c r="B88" s="5" t="str">
        <f>IF(ISBLANK('セット情報(宅配便）'!C87),"",'セット情報(宅配便）'!C87)</f>
        <v/>
      </c>
      <c r="C88" s="10"/>
      <c r="D88" s="6">
        <v>85</v>
      </c>
      <c r="E88" s="5" t="str">
        <f>IF(ISBLANK('セット情報(業務便）'!C87),"",'セット情報(業務便）'!C87)</f>
        <v/>
      </c>
      <c r="F88" s="10"/>
      <c r="G88" s="6">
        <v>85</v>
      </c>
      <c r="H88" s="5" t="str">
        <f>IF(ISBLANK('セット情報（サンプル）'!C87),"",'セット情報（サンプル）'!C87)</f>
        <v/>
      </c>
      <c r="I88" s="10"/>
      <c r="J88" s="6">
        <v>85</v>
      </c>
      <c r="K88" s="5" t="str">
        <f>IF(ISBLANK('セット情報（イレギュラーサンプル）'!C87),"",'セット情報（イレギュラーサンプル）'!C87)</f>
        <v/>
      </c>
      <c r="L88" s="10"/>
    </row>
    <row r="89" spans="1:12">
      <c r="A89" s="6">
        <v>86</v>
      </c>
      <c r="B89" s="5" t="str">
        <f>IF(ISBLANK('セット情報(宅配便）'!C88),"",'セット情報(宅配便）'!C88)</f>
        <v/>
      </c>
      <c r="C89" s="10"/>
      <c r="D89" s="6">
        <v>86</v>
      </c>
      <c r="E89" s="5" t="str">
        <f>IF(ISBLANK('セット情報(業務便）'!C88),"",'セット情報(業務便）'!C88)</f>
        <v/>
      </c>
      <c r="F89" s="10"/>
      <c r="G89" s="6">
        <v>86</v>
      </c>
      <c r="H89" s="5" t="str">
        <f>IF(ISBLANK('セット情報（サンプル）'!C88),"",'セット情報（サンプル）'!C88)</f>
        <v/>
      </c>
      <c r="I89" s="10"/>
      <c r="J89" s="6">
        <v>86</v>
      </c>
      <c r="K89" s="5" t="str">
        <f>IF(ISBLANK('セット情報（イレギュラーサンプル）'!C88),"",'セット情報（イレギュラーサンプル）'!C88)</f>
        <v/>
      </c>
      <c r="L89" s="10"/>
    </row>
    <row r="90" spans="1:12">
      <c r="A90" s="6">
        <v>87</v>
      </c>
      <c r="B90" s="5" t="str">
        <f>IF(ISBLANK('セット情報(宅配便）'!C89),"",'セット情報(宅配便）'!C89)</f>
        <v/>
      </c>
      <c r="C90" s="10"/>
      <c r="D90" s="6">
        <v>87</v>
      </c>
      <c r="E90" s="5" t="str">
        <f>IF(ISBLANK('セット情報(業務便）'!C89),"",'セット情報(業務便）'!C89)</f>
        <v/>
      </c>
      <c r="F90" s="10"/>
      <c r="G90" s="6">
        <v>87</v>
      </c>
      <c r="H90" s="5" t="str">
        <f>IF(ISBLANK('セット情報（サンプル）'!C89),"",'セット情報（サンプル）'!C89)</f>
        <v/>
      </c>
      <c r="I90" s="10"/>
      <c r="J90" s="6">
        <v>87</v>
      </c>
      <c r="K90" s="5" t="str">
        <f>IF(ISBLANK('セット情報（イレギュラーサンプル）'!C89),"",'セット情報（イレギュラーサンプル）'!C89)</f>
        <v/>
      </c>
      <c r="L90" s="10"/>
    </row>
    <row r="91" spans="1:12">
      <c r="A91" s="6">
        <v>88</v>
      </c>
      <c r="B91" s="5" t="str">
        <f>IF(ISBLANK('セット情報(宅配便）'!C90),"",'セット情報(宅配便）'!C90)</f>
        <v/>
      </c>
      <c r="C91" s="10"/>
      <c r="D91" s="6">
        <v>88</v>
      </c>
      <c r="E91" s="5" t="str">
        <f>IF(ISBLANK('セット情報(業務便）'!C90),"",'セット情報(業務便）'!C90)</f>
        <v/>
      </c>
      <c r="F91" s="10"/>
      <c r="G91" s="6">
        <v>88</v>
      </c>
      <c r="H91" s="5" t="str">
        <f>IF(ISBLANK('セット情報（サンプル）'!C90),"",'セット情報（サンプル）'!C90)</f>
        <v/>
      </c>
      <c r="I91" s="10"/>
      <c r="J91" s="6">
        <v>88</v>
      </c>
      <c r="K91" s="5" t="str">
        <f>IF(ISBLANK('セット情報（イレギュラーサンプル）'!C90),"",'セット情報（イレギュラーサンプル）'!C90)</f>
        <v/>
      </c>
      <c r="L91" s="10"/>
    </row>
    <row r="92" spans="1:12">
      <c r="A92" s="6">
        <v>89</v>
      </c>
      <c r="B92" s="5" t="str">
        <f>IF(ISBLANK('セット情報(宅配便）'!C91),"",'セット情報(宅配便）'!C91)</f>
        <v/>
      </c>
      <c r="C92" s="10"/>
      <c r="D92" s="6">
        <v>89</v>
      </c>
      <c r="E92" s="5" t="str">
        <f>IF(ISBLANK('セット情報(業務便）'!C91),"",'セット情報(業務便）'!C91)</f>
        <v/>
      </c>
      <c r="F92" s="10"/>
      <c r="G92" s="6">
        <v>89</v>
      </c>
      <c r="H92" s="5" t="str">
        <f>IF(ISBLANK('セット情報（サンプル）'!C91),"",'セット情報（サンプル）'!C91)</f>
        <v/>
      </c>
      <c r="I92" s="10"/>
      <c r="J92" s="6">
        <v>89</v>
      </c>
      <c r="K92" s="5" t="str">
        <f>IF(ISBLANK('セット情報（イレギュラーサンプル）'!C91),"",'セット情報（イレギュラーサンプル）'!C91)</f>
        <v/>
      </c>
      <c r="L92" s="10"/>
    </row>
    <row r="93" spans="1:12">
      <c r="A93" s="6">
        <v>90</v>
      </c>
      <c r="B93" s="5" t="str">
        <f>IF(ISBLANK('セット情報(宅配便）'!C92),"",'セット情報(宅配便）'!C92)</f>
        <v/>
      </c>
      <c r="C93" s="10"/>
      <c r="D93" s="6">
        <v>90</v>
      </c>
      <c r="E93" s="5" t="str">
        <f>IF(ISBLANK('セット情報(業務便）'!C92),"",'セット情報(業務便）'!C92)</f>
        <v/>
      </c>
      <c r="F93" s="10"/>
      <c r="G93" s="6">
        <v>90</v>
      </c>
      <c r="H93" s="5" t="str">
        <f>IF(ISBLANK('セット情報（サンプル）'!C92),"",'セット情報（サンプル）'!C92)</f>
        <v/>
      </c>
      <c r="I93" s="10"/>
      <c r="J93" s="6">
        <v>90</v>
      </c>
      <c r="K93" s="5" t="str">
        <f>IF(ISBLANK('セット情報（イレギュラーサンプル）'!C92),"",'セット情報（イレギュラーサンプル）'!C92)</f>
        <v/>
      </c>
      <c r="L93" s="10"/>
    </row>
    <row r="94" spans="1:12">
      <c r="A94" s="6">
        <v>91</v>
      </c>
      <c r="B94" s="5" t="str">
        <f>IF(ISBLANK('セット情報(宅配便）'!C93),"",'セット情報(宅配便）'!C93)</f>
        <v/>
      </c>
      <c r="C94" s="10"/>
      <c r="D94" s="6">
        <v>91</v>
      </c>
      <c r="E94" s="5" t="str">
        <f>IF(ISBLANK('セット情報(業務便）'!C93),"",'セット情報(業務便）'!C93)</f>
        <v/>
      </c>
      <c r="F94" s="10"/>
      <c r="G94" s="6">
        <v>91</v>
      </c>
      <c r="H94" s="5" t="str">
        <f>IF(ISBLANK('セット情報（サンプル）'!C93),"",'セット情報（サンプル）'!C93)</f>
        <v/>
      </c>
      <c r="I94" s="10"/>
      <c r="J94" s="6">
        <v>91</v>
      </c>
      <c r="K94" s="5" t="str">
        <f>IF(ISBLANK('セット情報（イレギュラーサンプル）'!C93),"",'セット情報（イレギュラーサンプル）'!C93)</f>
        <v/>
      </c>
      <c r="L94" s="10"/>
    </row>
    <row r="95" spans="1:12">
      <c r="A95" s="6">
        <v>92</v>
      </c>
      <c r="B95" s="5" t="str">
        <f>IF(ISBLANK('セット情報(宅配便）'!C94),"",'セット情報(宅配便）'!C94)</f>
        <v/>
      </c>
      <c r="C95" s="10"/>
      <c r="D95" s="6">
        <v>92</v>
      </c>
      <c r="E95" s="5" t="str">
        <f>IF(ISBLANK('セット情報(業務便）'!C94),"",'セット情報(業務便）'!C94)</f>
        <v/>
      </c>
      <c r="F95" s="10"/>
      <c r="G95" s="6">
        <v>92</v>
      </c>
      <c r="H95" s="5" t="str">
        <f>IF(ISBLANK('セット情報（サンプル）'!C94),"",'セット情報（サンプル）'!C94)</f>
        <v/>
      </c>
      <c r="I95" s="10"/>
      <c r="J95" s="6">
        <v>92</v>
      </c>
      <c r="K95" s="5" t="str">
        <f>IF(ISBLANK('セット情報（イレギュラーサンプル）'!C94),"",'セット情報（イレギュラーサンプル）'!C94)</f>
        <v/>
      </c>
      <c r="L95" s="10"/>
    </row>
    <row r="96" spans="1:12">
      <c r="A96" s="6">
        <v>93</v>
      </c>
      <c r="B96" s="5" t="str">
        <f>IF(ISBLANK('セット情報(宅配便）'!C95),"",'セット情報(宅配便）'!C95)</f>
        <v/>
      </c>
      <c r="C96" s="10"/>
      <c r="D96" s="6">
        <v>93</v>
      </c>
      <c r="E96" s="5" t="str">
        <f>IF(ISBLANK('セット情報(業務便）'!C95),"",'セット情報(業務便）'!C95)</f>
        <v/>
      </c>
      <c r="F96" s="10"/>
      <c r="G96" s="6">
        <v>93</v>
      </c>
      <c r="H96" s="5" t="str">
        <f>IF(ISBLANK('セット情報（サンプル）'!C95),"",'セット情報（サンプル）'!C95)</f>
        <v/>
      </c>
      <c r="I96" s="10"/>
      <c r="J96" s="6">
        <v>93</v>
      </c>
      <c r="K96" s="5" t="str">
        <f>IF(ISBLANK('セット情報（イレギュラーサンプル）'!C95),"",'セット情報（イレギュラーサンプル）'!C95)</f>
        <v/>
      </c>
      <c r="L96" s="10"/>
    </row>
    <row r="97" spans="1:12">
      <c r="A97" s="6">
        <v>94</v>
      </c>
      <c r="B97" s="5" t="str">
        <f>IF(ISBLANK('セット情報(宅配便）'!C96),"",'セット情報(宅配便）'!C96)</f>
        <v/>
      </c>
      <c r="C97" s="10"/>
      <c r="D97" s="6">
        <v>94</v>
      </c>
      <c r="E97" s="5" t="str">
        <f>IF(ISBLANK('セット情報(業務便）'!C96),"",'セット情報(業務便）'!C96)</f>
        <v/>
      </c>
      <c r="F97" s="10"/>
      <c r="G97" s="6">
        <v>94</v>
      </c>
      <c r="H97" s="5" t="str">
        <f>IF(ISBLANK('セット情報（サンプル）'!C96),"",'セット情報（サンプル）'!C96)</f>
        <v/>
      </c>
      <c r="I97" s="10"/>
      <c r="J97" s="6">
        <v>94</v>
      </c>
      <c r="K97" s="5" t="str">
        <f>IF(ISBLANK('セット情報（イレギュラーサンプル）'!C96),"",'セット情報（イレギュラーサンプル）'!C96)</f>
        <v/>
      </c>
      <c r="L97" s="10"/>
    </row>
    <row r="98" spans="1:12">
      <c r="A98" s="6">
        <v>95</v>
      </c>
      <c r="B98" s="5" t="str">
        <f>IF(ISBLANK('セット情報(宅配便）'!C97),"",'セット情報(宅配便）'!C97)</f>
        <v/>
      </c>
      <c r="C98" s="10"/>
      <c r="D98" s="6">
        <v>95</v>
      </c>
      <c r="E98" s="5" t="str">
        <f>IF(ISBLANK('セット情報(業務便）'!C97),"",'セット情報(業務便）'!C97)</f>
        <v/>
      </c>
      <c r="F98" s="10"/>
      <c r="G98" s="6">
        <v>95</v>
      </c>
      <c r="H98" s="5" t="str">
        <f>IF(ISBLANK('セット情報（サンプル）'!C97),"",'セット情報（サンプル）'!C97)</f>
        <v/>
      </c>
      <c r="I98" s="10"/>
      <c r="J98" s="6">
        <v>95</v>
      </c>
      <c r="K98" s="5" t="str">
        <f>IF(ISBLANK('セット情報（イレギュラーサンプル）'!C97),"",'セット情報（イレギュラーサンプル）'!C97)</f>
        <v/>
      </c>
      <c r="L98" s="10"/>
    </row>
    <row r="99" spans="1:12">
      <c r="A99" s="6">
        <v>96</v>
      </c>
      <c r="B99" s="5" t="str">
        <f>IF(ISBLANK('セット情報(宅配便）'!C98),"",'セット情報(宅配便）'!C98)</f>
        <v/>
      </c>
      <c r="C99" s="10"/>
      <c r="D99" s="6">
        <v>96</v>
      </c>
      <c r="E99" s="5" t="str">
        <f>IF(ISBLANK('セット情報(業務便）'!C98),"",'セット情報(業務便）'!C98)</f>
        <v/>
      </c>
      <c r="F99" s="10"/>
      <c r="G99" s="6">
        <v>96</v>
      </c>
      <c r="H99" s="5" t="str">
        <f>IF(ISBLANK('セット情報（サンプル）'!C98),"",'セット情報（サンプル）'!C98)</f>
        <v/>
      </c>
      <c r="I99" s="10"/>
      <c r="J99" s="6">
        <v>96</v>
      </c>
      <c r="K99" s="5" t="str">
        <f>IF(ISBLANK('セット情報（イレギュラーサンプル）'!C98),"",'セット情報（イレギュラーサンプル）'!C98)</f>
        <v/>
      </c>
      <c r="L99" s="10"/>
    </row>
    <row r="100" spans="1:12">
      <c r="A100" s="6">
        <v>97</v>
      </c>
      <c r="B100" s="5" t="str">
        <f>IF(ISBLANK('セット情報(宅配便）'!C99),"",'セット情報(宅配便）'!C99)</f>
        <v/>
      </c>
      <c r="C100" s="10"/>
      <c r="D100" s="6">
        <v>97</v>
      </c>
      <c r="E100" s="5" t="str">
        <f>IF(ISBLANK('セット情報(業務便）'!C99),"",'セット情報(業務便）'!C99)</f>
        <v/>
      </c>
      <c r="F100" s="10"/>
      <c r="G100" s="6">
        <v>97</v>
      </c>
      <c r="H100" s="5" t="str">
        <f>IF(ISBLANK('セット情報（サンプル）'!C99),"",'セット情報（サンプル）'!C99)</f>
        <v/>
      </c>
      <c r="I100" s="10"/>
      <c r="J100" s="6">
        <v>97</v>
      </c>
      <c r="K100" s="5" t="str">
        <f>IF(ISBLANK('セット情報（イレギュラーサンプル）'!C99),"",'セット情報（イレギュラーサンプル）'!C99)</f>
        <v/>
      </c>
      <c r="L100" s="10"/>
    </row>
    <row r="101" spans="1:12">
      <c r="A101" s="6">
        <v>98</v>
      </c>
      <c r="B101" s="5" t="str">
        <f>IF(ISBLANK('セット情報(宅配便）'!C100),"",'セット情報(宅配便）'!C100)</f>
        <v/>
      </c>
      <c r="C101" s="10"/>
      <c r="D101" s="6">
        <v>98</v>
      </c>
      <c r="E101" s="5" t="str">
        <f>IF(ISBLANK('セット情報(業務便）'!C100),"",'セット情報(業務便）'!C100)</f>
        <v/>
      </c>
      <c r="F101" s="10"/>
      <c r="G101" s="6">
        <v>98</v>
      </c>
      <c r="H101" s="5" t="str">
        <f>IF(ISBLANK('セット情報（サンプル）'!C100),"",'セット情報（サンプル）'!C100)</f>
        <v/>
      </c>
      <c r="I101" s="10"/>
      <c r="J101" s="6">
        <v>98</v>
      </c>
      <c r="K101" s="5" t="str">
        <f>IF(ISBLANK('セット情報（イレギュラーサンプル）'!C100),"",'セット情報（イレギュラーサンプル）'!C100)</f>
        <v/>
      </c>
      <c r="L101" s="10"/>
    </row>
    <row r="102" spans="1:12">
      <c r="A102" s="6">
        <v>99</v>
      </c>
      <c r="B102" s="5" t="str">
        <f>IF(ISBLANK('セット情報(宅配便）'!C101),"",'セット情報(宅配便）'!C101)</f>
        <v/>
      </c>
      <c r="C102" s="10"/>
      <c r="D102" s="6">
        <v>99</v>
      </c>
      <c r="E102" s="5" t="str">
        <f>IF(ISBLANK('セット情報(業務便）'!C101),"",'セット情報(業務便）'!C101)</f>
        <v/>
      </c>
      <c r="F102" s="10"/>
      <c r="G102" s="6">
        <v>99</v>
      </c>
      <c r="H102" s="5" t="str">
        <f>IF(ISBLANK('セット情報（サンプル）'!C101),"",'セット情報（サンプル）'!C101)</f>
        <v/>
      </c>
      <c r="I102" s="10"/>
      <c r="J102" s="6">
        <v>99</v>
      </c>
      <c r="K102" s="5" t="str">
        <f>IF(ISBLANK('セット情報（イレギュラーサンプル）'!C101),"",'セット情報（イレギュラーサンプル）'!C101)</f>
        <v/>
      </c>
      <c r="L102" s="10"/>
    </row>
    <row r="103" spans="1:12">
      <c r="A103" s="6">
        <v>100</v>
      </c>
      <c r="B103" s="5" t="str">
        <f>IF(ISBLANK('セット情報(宅配便）'!C102),"",'セット情報(宅配便）'!C102)</f>
        <v/>
      </c>
      <c r="C103" s="10"/>
      <c r="D103" s="6">
        <v>100</v>
      </c>
      <c r="E103" s="5" t="str">
        <f>IF(ISBLANK('セット情報(業務便）'!C102),"",'セット情報(業務便）'!C102)</f>
        <v/>
      </c>
      <c r="F103" s="10"/>
      <c r="G103" s="6">
        <v>100</v>
      </c>
      <c r="H103" s="5" t="str">
        <f>IF(ISBLANK('セット情報（サンプル）'!C102),"",'セット情報（サンプル）'!C102)</f>
        <v/>
      </c>
      <c r="I103" s="10"/>
      <c r="J103" s="6">
        <v>100</v>
      </c>
      <c r="K103" s="5" t="str">
        <f>IF(ISBLANK('セット情報（イレギュラーサンプル）'!C102),"",'セット情報（イレギュラーサンプル）'!C102)</f>
        <v/>
      </c>
      <c r="L103" s="10"/>
    </row>
    <row r="104" spans="1:12">
      <c r="A104" s="6">
        <v>101</v>
      </c>
      <c r="B104" s="5" t="str">
        <f>IF(ISBLANK('セット情報(宅配便）'!C103),"",'セット情報(宅配便）'!C103)</f>
        <v/>
      </c>
      <c r="C104" s="10"/>
      <c r="D104" s="6">
        <v>101</v>
      </c>
      <c r="E104" s="5" t="str">
        <f>IF(ISBLANK('セット情報(業務便）'!C103),"",'セット情報(業務便）'!C103)</f>
        <v/>
      </c>
      <c r="F104" s="10"/>
      <c r="G104" s="6">
        <v>101</v>
      </c>
      <c r="H104" s="5" t="str">
        <f>IF(ISBLANK('セット情報（サンプル）'!C103),"",'セット情報（サンプル）'!C103)</f>
        <v/>
      </c>
      <c r="I104" s="10"/>
      <c r="J104" s="6">
        <v>101</v>
      </c>
      <c r="K104" s="5" t="str">
        <f>IF(ISBLANK('セット情報（イレギュラーサンプル）'!C103),"",'セット情報（イレギュラーサンプル）'!C103)</f>
        <v/>
      </c>
      <c r="L104" s="10"/>
    </row>
    <row r="105" spans="1:12">
      <c r="A105" s="6">
        <v>102</v>
      </c>
      <c r="B105" s="5" t="str">
        <f>IF(ISBLANK('セット情報(宅配便）'!C104),"",'セット情報(宅配便）'!C104)</f>
        <v/>
      </c>
      <c r="C105" s="10"/>
      <c r="D105" s="6">
        <v>102</v>
      </c>
      <c r="E105" s="5" t="str">
        <f>IF(ISBLANK('セット情報(業務便）'!C104),"",'セット情報(業務便）'!C104)</f>
        <v/>
      </c>
      <c r="F105" s="10"/>
      <c r="G105" s="6">
        <v>102</v>
      </c>
      <c r="H105" s="5" t="str">
        <f>IF(ISBLANK('セット情報（サンプル）'!C104),"",'セット情報（サンプル）'!C104)</f>
        <v/>
      </c>
      <c r="I105" s="10"/>
      <c r="J105" s="6">
        <v>102</v>
      </c>
      <c r="K105" s="5" t="str">
        <f>IF(ISBLANK('セット情報（イレギュラーサンプル）'!C104),"",'セット情報（イレギュラーサンプル）'!C104)</f>
        <v/>
      </c>
      <c r="L105" s="10"/>
    </row>
    <row r="106" spans="1:12">
      <c r="A106" s="6">
        <v>103</v>
      </c>
      <c r="B106" s="5" t="str">
        <f>IF(ISBLANK('セット情報(宅配便）'!C105),"",'セット情報(宅配便）'!C105)</f>
        <v/>
      </c>
      <c r="C106" s="10"/>
      <c r="D106" s="6">
        <v>103</v>
      </c>
      <c r="E106" s="5" t="str">
        <f>IF(ISBLANK('セット情報(業務便）'!C105),"",'セット情報(業務便）'!C105)</f>
        <v/>
      </c>
      <c r="F106" s="10"/>
      <c r="G106" s="6">
        <v>103</v>
      </c>
      <c r="H106" s="5" t="str">
        <f>IF(ISBLANK('セット情報（サンプル）'!C105),"",'セット情報（サンプル）'!C105)</f>
        <v/>
      </c>
      <c r="I106" s="10"/>
      <c r="J106" s="6">
        <v>103</v>
      </c>
      <c r="K106" s="5" t="str">
        <f>IF(ISBLANK('セット情報（イレギュラーサンプル）'!C105),"",'セット情報（イレギュラーサンプル）'!C105)</f>
        <v/>
      </c>
      <c r="L106" s="10"/>
    </row>
    <row r="107" spans="1:12">
      <c r="A107" s="6">
        <v>104</v>
      </c>
      <c r="B107" s="5" t="str">
        <f>IF(ISBLANK('セット情報(宅配便）'!C106),"",'セット情報(宅配便）'!C106)</f>
        <v/>
      </c>
      <c r="C107" s="10"/>
      <c r="D107" s="6">
        <v>104</v>
      </c>
      <c r="E107" s="5" t="str">
        <f>IF(ISBLANK('セット情報(業務便）'!C106),"",'セット情報(業務便）'!C106)</f>
        <v/>
      </c>
      <c r="F107" s="10"/>
      <c r="G107" s="6">
        <v>104</v>
      </c>
      <c r="H107" s="5" t="str">
        <f>IF(ISBLANK('セット情報（サンプル）'!C106),"",'セット情報（サンプル）'!C106)</f>
        <v/>
      </c>
      <c r="I107" s="10"/>
      <c r="J107" s="6">
        <v>104</v>
      </c>
      <c r="K107" s="5" t="str">
        <f>IF(ISBLANK('セット情報（イレギュラーサンプル）'!C106),"",'セット情報（イレギュラーサンプル）'!C106)</f>
        <v/>
      </c>
      <c r="L107" s="10"/>
    </row>
    <row r="108" spans="1:12">
      <c r="A108" s="6">
        <v>105</v>
      </c>
      <c r="B108" s="5" t="str">
        <f>IF(ISBLANK('セット情報(宅配便）'!C107),"",'セット情報(宅配便）'!C107)</f>
        <v/>
      </c>
      <c r="C108" s="10"/>
      <c r="D108" s="6">
        <v>105</v>
      </c>
      <c r="E108" s="5" t="str">
        <f>IF(ISBLANK('セット情報(業務便）'!C107),"",'セット情報(業務便）'!C107)</f>
        <v/>
      </c>
      <c r="F108" s="10"/>
      <c r="G108" s="6">
        <v>105</v>
      </c>
      <c r="H108" s="5" t="str">
        <f>IF(ISBLANK('セット情報（サンプル）'!C107),"",'セット情報（サンプル）'!C107)</f>
        <v/>
      </c>
      <c r="I108" s="10"/>
      <c r="J108" s="6">
        <v>105</v>
      </c>
      <c r="K108" s="5" t="str">
        <f>IF(ISBLANK('セット情報（イレギュラーサンプル）'!C107),"",'セット情報（イレギュラーサンプル）'!C107)</f>
        <v/>
      </c>
      <c r="L108" s="10"/>
    </row>
    <row r="109" spans="1:12">
      <c r="A109" s="6">
        <v>106</v>
      </c>
      <c r="B109" s="5" t="str">
        <f>IF(ISBLANK('セット情報(宅配便）'!C108),"",'セット情報(宅配便）'!C108)</f>
        <v/>
      </c>
      <c r="C109" s="10"/>
      <c r="D109" s="6">
        <v>106</v>
      </c>
      <c r="E109" s="5" t="str">
        <f>IF(ISBLANK('セット情報(業務便）'!C108),"",'セット情報(業務便）'!C108)</f>
        <v/>
      </c>
      <c r="F109" s="10"/>
      <c r="G109" s="6">
        <v>106</v>
      </c>
      <c r="H109" s="5" t="str">
        <f>IF(ISBLANK('セット情報（サンプル）'!C108),"",'セット情報（サンプル）'!C108)</f>
        <v/>
      </c>
      <c r="I109" s="10"/>
      <c r="J109" s="6">
        <v>106</v>
      </c>
      <c r="K109" s="5" t="str">
        <f>IF(ISBLANK('セット情報（イレギュラーサンプル）'!C108),"",'セット情報（イレギュラーサンプル）'!C108)</f>
        <v/>
      </c>
      <c r="L109" s="10"/>
    </row>
    <row r="110" spans="1:12">
      <c r="A110" s="6">
        <v>107</v>
      </c>
      <c r="B110" s="5" t="str">
        <f>IF(ISBLANK('セット情報(宅配便）'!C109),"",'セット情報(宅配便）'!C109)</f>
        <v/>
      </c>
      <c r="C110" s="10"/>
      <c r="D110" s="6">
        <v>107</v>
      </c>
      <c r="E110" s="5" t="str">
        <f>IF(ISBLANK('セット情報(業務便）'!C109),"",'セット情報(業務便）'!C109)</f>
        <v/>
      </c>
      <c r="F110" s="10"/>
      <c r="G110" s="6">
        <v>107</v>
      </c>
      <c r="H110" s="5" t="str">
        <f>IF(ISBLANK('セット情報（サンプル）'!C109),"",'セット情報（サンプル）'!C109)</f>
        <v/>
      </c>
      <c r="I110" s="10"/>
      <c r="J110" s="6">
        <v>107</v>
      </c>
      <c r="K110" s="5" t="str">
        <f>IF(ISBLANK('セット情報（イレギュラーサンプル）'!C109),"",'セット情報（イレギュラーサンプル）'!C109)</f>
        <v/>
      </c>
      <c r="L110" s="10"/>
    </row>
    <row r="111" spans="1:12">
      <c r="A111" s="6">
        <v>108</v>
      </c>
      <c r="B111" s="5" t="str">
        <f>IF(ISBLANK('セット情報(宅配便）'!C110),"",'セット情報(宅配便）'!C110)</f>
        <v/>
      </c>
      <c r="C111" s="10"/>
      <c r="D111" s="6">
        <v>108</v>
      </c>
      <c r="E111" s="5" t="str">
        <f>IF(ISBLANK('セット情報(業務便）'!C110),"",'セット情報(業務便）'!C110)</f>
        <v/>
      </c>
      <c r="F111" s="10"/>
      <c r="G111" s="6">
        <v>108</v>
      </c>
      <c r="H111" s="5" t="str">
        <f>IF(ISBLANK('セット情報（サンプル）'!C110),"",'セット情報（サンプル）'!C110)</f>
        <v/>
      </c>
      <c r="I111" s="10"/>
      <c r="J111" s="6">
        <v>108</v>
      </c>
      <c r="K111" s="5" t="str">
        <f>IF(ISBLANK('セット情報（イレギュラーサンプル）'!C110),"",'セット情報（イレギュラーサンプル）'!C110)</f>
        <v/>
      </c>
      <c r="L111" s="10"/>
    </row>
    <row r="112" spans="1:12">
      <c r="A112" s="6">
        <v>109</v>
      </c>
      <c r="B112" s="5" t="str">
        <f>IF(ISBLANK('セット情報(宅配便）'!C111),"",'セット情報(宅配便）'!C111)</f>
        <v/>
      </c>
      <c r="C112" s="10"/>
      <c r="D112" s="6">
        <v>109</v>
      </c>
      <c r="E112" s="5" t="str">
        <f>IF(ISBLANK('セット情報(業務便）'!C111),"",'セット情報(業務便）'!C111)</f>
        <v/>
      </c>
      <c r="F112" s="10"/>
      <c r="G112" s="6">
        <v>109</v>
      </c>
      <c r="H112" s="5" t="str">
        <f>IF(ISBLANK('セット情報（サンプル）'!C111),"",'セット情報（サンプル）'!C111)</f>
        <v/>
      </c>
      <c r="I112" s="10"/>
      <c r="J112" s="6">
        <v>109</v>
      </c>
      <c r="K112" s="5" t="str">
        <f>IF(ISBLANK('セット情報（イレギュラーサンプル）'!C111),"",'セット情報（イレギュラーサンプル）'!C111)</f>
        <v/>
      </c>
      <c r="L112" s="10"/>
    </row>
    <row r="113" spans="1:12">
      <c r="A113" s="6">
        <v>110</v>
      </c>
      <c r="B113" s="5" t="str">
        <f>IF(ISBLANK('セット情報(宅配便）'!C112),"",'セット情報(宅配便）'!C112)</f>
        <v/>
      </c>
      <c r="C113" s="10"/>
      <c r="D113" s="6">
        <v>110</v>
      </c>
      <c r="E113" s="5" t="str">
        <f>IF(ISBLANK('セット情報(業務便）'!C112),"",'セット情報(業務便）'!C112)</f>
        <v/>
      </c>
      <c r="F113" s="10"/>
      <c r="G113" s="6">
        <v>110</v>
      </c>
      <c r="H113" s="5" t="str">
        <f>IF(ISBLANK('セット情報（サンプル）'!C112),"",'セット情報（サンプル）'!C112)</f>
        <v/>
      </c>
      <c r="I113" s="10"/>
      <c r="J113" s="6">
        <v>110</v>
      </c>
      <c r="K113" s="5" t="str">
        <f>IF(ISBLANK('セット情報（イレギュラーサンプル）'!C112),"",'セット情報（イレギュラーサンプル）'!C112)</f>
        <v/>
      </c>
      <c r="L113" s="10"/>
    </row>
    <row r="114" spans="1:12">
      <c r="A114" s="6">
        <v>111</v>
      </c>
      <c r="B114" s="5" t="str">
        <f>IF(ISBLANK('セット情報(宅配便）'!C113),"",'セット情報(宅配便）'!C113)</f>
        <v/>
      </c>
      <c r="C114" s="10"/>
      <c r="D114" s="6">
        <v>111</v>
      </c>
      <c r="E114" s="5" t="str">
        <f>IF(ISBLANK('セット情報(業務便）'!C113),"",'セット情報(業務便）'!C113)</f>
        <v/>
      </c>
      <c r="F114" s="10"/>
      <c r="G114" s="6">
        <v>111</v>
      </c>
      <c r="H114" s="5" t="str">
        <f>IF(ISBLANK('セット情報（サンプル）'!C113),"",'セット情報（サンプル）'!C113)</f>
        <v/>
      </c>
      <c r="I114" s="10"/>
      <c r="J114" s="6">
        <v>111</v>
      </c>
      <c r="K114" s="5" t="str">
        <f>IF(ISBLANK('セット情報（イレギュラーサンプル）'!C113),"",'セット情報（イレギュラーサンプル）'!C113)</f>
        <v/>
      </c>
      <c r="L114" s="10"/>
    </row>
    <row r="115" spans="1:12">
      <c r="A115" s="6">
        <v>112</v>
      </c>
      <c r="B115" s="5" t="str">
        <f>IF(ISBLANK('セット情報(宅配便）'!C114),"",'セット情報(宅配便）'!C114)</f>
        <v/>
      </c>
      <c r="C115" s="10"/>
      <c r="D115" s="6">
        <v>112</v>
      </c>
      <c r="E115" s="5" t="str">
        <f>IF(ISBLANK('セット情報(業務便）'!C114),"",'セット情報(業務便）'!C114)</f>
        <v/>
      </c>
      <c r="F115" s="10"/>
      <c r="G115" s="6">
        <v>112</v>
      </c>
      <c r="H115" s="5" t="str">
        <f>IF(ISBLANK('セット情報（サンプル）'!C114),"",'セット情報（サンプル）'!C114)</f>
        <v/>
      </c>
      <c r="I115" s="10"/>
      <c r="J115" s="6">
        <v>112</v>
      </c>
      <c r="K115" s="5" t="str">
        <f>IF(ISBLANK('セット情報（イレギュラーサンプル）'!C114),"",'セット情報（イレギュラーサンプル）'!C114)</f>
        <v/>
      </c>
      <c r="L115" s="10"/>
    </row>
    <row r="116" spans="1:12">
      <c r="A116" s="6">
        <v>113</v>
      </c>
      <c r="B116" s="5" t="str">
        <f>IF(ISBLANK('セット情報(宅配便）'!C115),"",'セット情報(宅配便）'!C115)</f>
        <v/>
      </c>
      <c r="C116" s="10"/>
      <c r="D116" s="6">
        <v>113</v>
      </c>
      <c r="E116" s="5" t="str">
        <f>IF(ISBLANK('セット情報(業務便）'!C115),"",'セット情報(業務便）'!C115)</f>
        <v/>
      </c>
      <c r="F116" s="10"/>
      <c r="G116" s="6">
        <v>113</v>
      </c>
      <c r="H116" s="5" t="str">
        <f>IF(ISBLANK('セット情報（サンプル）'!C115),"",'セット情報（サンプル）'!C115)</f>
        <v/>
      </c>
      <c r="I116" s="10"/>
      <c r="J116" s="6">
        <v>113</v>
      </c>
      <c r="K116" s="5" t="str">
        <f>IF(ISBLANK('セット情報（イレギュラーサンプル）'!C115),"",'セット情報（イレギュラーサンプル）'!C115)</f>
        <v/>
      </c>
      <c r="L116" s="10"/>
    </row>
    <row r="117" spans="1:12">
      <c r="A117" s="6">
        <v>114</v>
      </c>
      <c r="B117" s="5" t="str">
        <f>IF(ISBLANK('セット情報(宅配便）'!C116),"",'セット情報(宅配便）'!C116)</f>
        <v/>
      </c>
      <c r="C117" s="10"/>
      <c r="D117" s="6">
        <v>114</v>
      </c>
      <c r="E117" s="5" t="str">
        <f>IF(ISBLANK('セット情報(業務便）'!C116),"",'セット情報(業務便）'!C116)</f>
        <v/>
      </c>
      <c r="F117" s="10"/>
      <c r="G117" s="6">
        <v>114</v>
      </c>
      <c r="H117" s="5" t="str">
        <f>IF(ISBLANK('セット情報（サンプル）'!C116),"",'セット情報（サンプル）'!C116)</f>
        <v/>
      </c>
      <c r="I117" s="10"/>
      <c r="J117" s="6">
        <v>114</v>
      </c>
      <c r="K117" s="5" t="str">
        <f>IF(ISBLANK('セット情報（イレギュラーサンプル）'!C116),"",'セット情報（イレギュラーサンプル）'!C116)</f>
        <v/>
      </c>
      <c r="L117" s="10"/>
    </row>
    <row r="118" spans="1:12">
      <c r="A118" s="6">
        <v>115</v>
      </c>
      <c r="B118" s="5" t="str">
        <f>IF(ISBLANK('セット情報(宅配便）'!C117),"",'セット情報(宅配便）'!C117)</f>
        <v/>
      </c>
      <c r="C118" s="10"/>
      <c r="D118" s="6">
        <v>115</v>
      </c>
      <c r="E118" s="5" t="str">
        <f>IF(ISBLANK('セット情報(業務便）'!C117),"",'セット情報(業務便）'!C117)</f>
        <v/>
      </c>
      <c r="F118" s="10"/>
      <c r="G118" s="6">
        <v>115</v>
      </c>
      <c r="H118" s="5" t="str">
        <f>IF(ISBLANK('セット情報（サンプル）'!C117),"",'セット情報（サンプル）'!C117)</f>
        <v/>
      </c>
      <c r="I118" s="10"/>
      <c r="J118" s="6">
        <v>115</v>
      </c>
      <c r="K118" s="5" t="str">
        <f>IF(ISBLANK('セット情報（イレギュラーサンプル）'!C117),"",'セット情報（イレギュラーサンプル）'!C117)</f>
        <v/>
      </c>
      <c r="L118" s="10"/>
    </row>
    <row r="119" spans="1:12">
      <c r="A119" s="6">
        <v>116</v>
      </c>
      <c r="B119" s="5" t="str">
        <f>IF(ISBLANK('セット情報(宅配便）'!C118),"",'セット情報(宅配便）'!C118)</f>
        <v/>
      </c>
      <c r="C119" s="10"/>
      <c r="D119" s="6">
        <v>116</v>
      </c>
      <c r="E119" s="5" t="str">
        <f>IF(ISBLANK('セット情報(業務便）'!C118),"",'セット情報(業務便）'!C118)</f>
        <v/>
      </c>
      <c r="F119" s="10"/>
      <c r="G119" s="6">
        <v>116</v>
      </c>
      <c r="H119" s="5" t="str">
        <f>IF(ISBLANK('セット情報（サンプル）'!C118),"",'セット情報（サンプル）'!C118)</f>
        <v/>
      </c>
      <c r="I119" s="10"/>
      <c r="J119" s="6">
        <v>116</v>
      </c>
      <c r="K119" s="5" t="str">
        <f>IF(ISBLANK('セット情報（イレギュラーサンプル）'!C118),"",'セット情報（イレギュラーサンプル）'!C118)</f>
        <v/>
      </c>
      <c r="L119" s="10"/>
    </row>
    <row r="120" spans="1:12">
      <c r="A120" s="6">
        <v>117</v>
      </c>
      <c r="B120" s="5" t="str">
        <f>IF(ISBLANK('セット情報(宅配便）'!C119),"",'セット情報(宅配便）'!C119)</f>
        <v/>
      </c>
      <c r="C120" s="10"/>
      <c r="D120" s="6">
        <v>117</v>
      </c>
      <c r="E120" s="5" t="str">
        <f>IF(ISBLANK('セット情報(業務便）'!C119),"",'セット情報(業務便）'!C119)</f>
        <v/>
      </c>
      <c r="F120" s="10"/>
      <c r="G120" s="6">
        <v>117</v>
      </c>
      <c r="H120" s="5" t="str">
        <f>IF(ISBLANK('セット情報（サンプル）'!C119),"",'セット情報（サンプル）'!C119)</f>
        <v/>
      </c>
      <c r="I120" s="10"/>
      <c r="J120" s="6">
        <v>117</v>
      </c>
      <c r="K120" s="5" t="str">
        <f>IF(ISBLANK('セット情報（イレギュラーサンプル）'!C119),"",'セット情報（イレギュラーサンプル）'!C119)</f>
        <v/>
      </c>
      <c r="L120" s="10"/>
    </row>
    <row r="121" spans="1:12">
      <c r="A121" s="6">
        <v>118</v>
      </c>
      <c r="B121" s="5" t="str">
        <f>IF(ISBLANK('セット情報(宅配便）'!C120),"",'セット情報(宅配便）'!C120)</f>
        <v/>
      </c>
      <c r="C121" s="10"/>
      <c r="D121" s="6">
        <v>118</v>
      </c>
      <c r="E121" s="5" t="str">
        <f>IF(ISBLANK('セット情報(業務便）'!C120),"",'セット情報(業務便）'!C120)</f>
        <v/>
      </c>
      <c r="F121" s="10"/>
      <c r="G121" s="6">
        <v>118</v>
      </c>
      <c r="H121" s="5" t="str">
        <f>IF(ISBLANK('セット情報（サンプル）'!C120),"",'セット情報（サンプル）'!C120)</f>
        <v/>
      </c>
      <c r="I121" s="10"/>
      <c r="J121" s="6">
        <v>118</v>
      </c>
      <c r="K121" s="5" t="str">
        <f>IF(ISBLANK('セット情報（イレギュラーサンプル）'!C120),"",'セット情報（イレギュラーサンプル）'!C120)</f>
        <v/>
      </c>
      <c r="L121" s="10"/>
    </row>
    <row r="122" spans="1:12">
      <c r="A122" s="6">
        <v>119</v>
      </c>
      <c r="B122" s="5" t="str">
        <f>IF(ISBLANK('セット情報(宅配便）'!C121),"",'セット情報(宅配便）'!C121)</f>
        <v/>
      </c>
      <c r="C122" s="10"/>
      <c r="D122" s="6">
        <v>119</v>
      </c>
      <c r="E122" s="5" t="str">
        <f>IF(ISBLANK('セット情報(業務便）'!C121),"",'セット情報(業務便）'!C121)</f>
        <v/>
      </c>
      <c r="F122" s="10"/>
      <c r="G122" s="6">
        <v>119</v>
      </c>
      <c r="H122" s="5" t="str">
        <f>IF(ISBLANK('セット情報（サンプル）'!C121),"",'セット情報（サンプル）'!C121)</f>
        <v/>
      </c>
      <c r="I122" s="10"/>
      <c r="J122" s="6">
        <v>119</v>
      </c>
      <c r="K122" s="5" t="str">
        <f>IF(ISBLANK('セット情報（イレギュラーサンプル）'!C121),"",'セット情報（イレギュラーサンプル）'!C121)</f>
        <v/>
      </c>
      <c r="L122" s="10"/>
    </row>
    <row r="123" spans="1:12">
      <c r="A123" s="6">
        <v>120</v>
      </c>
      <c r="B123" s="5" t="str">
        <f>IF(ISBLANK('セット情報(宅配便）'!C122),"",'セット情報(宅配便）'!C122)</f>
        <v/>
      </c>
      <c r="C123" s="10"/>
      <c r="D123" s="6">
        <v>120</v>
      </c>
      <c r="E123" s="5" t="str">
        <f>IF(ISBLANK('セット情報(業務便）'!C122),"",'セット情報(業務便）'!C122)</f>
        <v/>
      </c>
      <c r="F123" s="10"/>
      <c r="G123" s="6">
        <v>120</v>
      </c>
      <c r="H123" s="5" t="str">
        <f>IF(ISBLANK('セット情報（サンプル）'!C122),"",'セット情報（サンプル）'!C122)</f>
        <v/>
      </c>
      <c r="I123" s="10"/>
      <c r="J123" s="6">
        <v>120</v>
      </c>
      <c r="K123" s="5" t="str">
        <f>IF(ISBLANK('セット情報（イレギュラーサンプル）'!C122),"",'セット情報（イレギュラーサンプル）'!C122)</f>
        <v/>
      </c>
      <c r="L123" s="10"/>
    </row>
    <row r="124" spans="1:12">
      <c r="A124" s="6">
        <v>121</v>
      </c>
      <c r="B124" s="5" t="str">
        <f>IF(ISBLANK('セット情報(宅配便）'!C123),"",'セット情報(宅配便）'!C123)</f>
        <v/>
      </c>
      <c r="C124" s="10"/>
      <c r="D124" s="6">
        <v>121</v>
      </c>
      <c r="E124" s="5" t="str">
        <f>IF(ISBLANK('セット情報(業務便）'!C123),"",'セット情報(業務便）'!C123)</f>
        <v/>
      </c>
      <c r="F124" s="10"/>
      <c r="G124" s="6">
        <v>121</v>
      </c>
      <c r="H124" s="5" t="str">
        <f>IF(ISBLANK('セット情報（サンプル）'!C123),"",'セット情報（サンプル）'!C123)</f>
        <v/>
      </c>
      <c r="I124" s="10"/>
      <c r="J124" s="6">
        <v>121</v>
      </c>
      <c r="K124" s="5" t="str">
        <f>IF(ISBLANK('セット情報（イレギュラーサンプル）'!C123),"",'セット情報（イレギュラーサンプル）'!C123)</f>
        <v/>
      </c>
      <c r="L124" s="10"/>
    </row>
    <row r="125" spans="1:12">
      <c r="A125" s="6">
        <v>122</v>
      </c>
      <c r="B125" s="5" t="str">
        <f>IF(ISBLANK('セット情報(宅配便）'!C124),"",'セット情報(宅配便）'!C124)</f>
        <v/>
      </c>
      <c r="C125" s="10"/>
      <c r="D125" s="6">
        <v>122</v>
      </c>
      <c r="E125" s="5" t="str">
        <f>IF(ISBLANK('セット情報(業務便）'!C124),"",'セット情報(業務便）'!C124)</f>
        <v/>
      </c>
      <c r="F125" s="10"/>
      <c r="G125" s="6">
        <v>122</v>
      </c>
      <c r="H125" s="5" t="str">
        <f>IF(ISBLANK('セット情報（サンプル）'!C124),"",'セット情報（サンプル）'!C124)</f>
        <v/>
      </c>
      <c r="I125" s="10"/>
      <c r="J125" s="6">
        <v>122</v>
      </c>
      <c r="K125" s="5" t="str">
        <f>IF(ISBLANK('セット情報（イレギュラーサンプル）'!C124),"",'セット情報（イレギュラーサンプル）'!C124)</f>
        <v/>
      </c>
      <c r="L125" s="10"/>
    </row>
    <row r="126" spans="1:12">
      <c r="A126" s="6">
        <v>123</v>
      </c>
      <c r="B126" s="5" t="str">
        <f>IF(ISBLANK('セット情報(宅配便）'!C125),"",'セット情報(宅配便）'!C125)</f>
        <v/>
      </c>
      <c r="C126" s="10"/>
      <c r="D126" s="6">
        <v>123</v>
      </c>
      <c r="E126" s="5" t="str">
        <f>IF(ISBLANK('セット情報(業務便）'!C125),"",'セット情報(業務便）'!C125)</f>
        <v/>
      </c>
      <c r="F126" s="10"/>
      <c r="G126" s="6">
        <v>123</v>
      </c>
      <c r="H126" s="5" t="str">
        <f>IF(ISBLANK('セット情報（サンプル）'!C125),"",'セット情報（サンプル）'!C125)</f>
        <v/>
      </c>
      <c r="I126" s="10"/>
      <c r="J126" s="6">
        <v>123</v>
      </c>
      <c r="K126" s="5" t="str">
        <f>IF(ISBLANK('セット情報（イレギュラーサンプル）'!C125),"",'セット情報（イレギュラーサンプル）'!C125)</f>
        <v/>
      </c>
      <c r="L126" s="10"/>
    </row>
    <row r="127" spans="1:12">
      <c r="A127" s="6">
        <v>124</v>
      </c>
      <c r="B127" s="5" t="str">
        <f>IF(ISBLANK('セット情報(宅配便）'!C126),"",'セット情報(宅配便）'!C126)</f>
        <v/>
      </c>
      <c r="C127" s="10"/>
      <c r="D127" s="6">
        <v>124</v>
      </c>
      <c r="E127" s="5" t="str">
        <f>IF(ISBLANK('セット情報(業務便）'!C126),"",'セット情報(業務便）'!C126)</f>
        <v/>
      </c>
      <c r="F127" s="10"/>
      <c r="G127" s="6">
        <v>124</v>
      </c>
      <c r="H127" s="5" t="str">
        <f>IF(ISBLANK('セット情報（サンプル）'!C126),"",'セット情報（サンプル）'!C126)</f>
        <v/>
      </c>
      <c r="I127" s="10"/>
      <c r="J127" s="6">
        <v>124</v>
      </c>
      <c r="K127" s="5" t="str">
        <f>IF(ISBLANK('セット情報（イレギュラーサンプル）'!C126),"",'セット情報（イレギュラーサンプル）'!C126)</f>
        <v/>
      </c>
      <c r="L127" s="10"/>
    </row>
    <row r="128" spans="1:12">
      <c r="A128" s="6">
        <v>125</v>
      </c>
      <c r="B128" s="5" t="str">
        <f>IF(ISBLANK('セット情報(宅配便）'!C127),"",'セット情報(宅配便）'!C127)</f>
        <v/>
      </c>
      <c r="C128" s="10"/>
      <c r="D128" s="6">
        <v>125</v>
      </c>
      <c r="E128" s="5" t="str">
        <f>IF(ISBLANK('セット情報(業務便）'!C127),"",'セット情報(業務便）'!C127)</f>
        <v/>
      </c>
      <c r="F128" s="10"/>
      <c r="G128" s="6">
        <v>125</v>
      </c>
      <c r="H128" s="5" t="str">
        <f>IF(ISBLANK('セット情報（サンプル）'!C127),"",'セット情報（サンプル）'!C127)</f>
        <v/>
      </c>
      <c r="I128" s="10"/>
      <c r="J128" s="6">
        <v>125</v>
      </c>
      <c r="K128" s="5" t="str">
        <f>IF(ISBLANK('セット情報（イレギュラーサンプル）'!C127),"",'セット情報（イレギュラーサンプル）'!C127)</f>
        <v/>
      </c>
      <c r="L128" s="10"/>
    </row>
    <row r="129" spans="1:12">
      <c r="A129" s="6">
        <v>126</v>
      </c>
      <c r="B129" s="5" t="str">
        <f>IF(ISBLANK('セット情報(宅配便）'!C128),"",'セット情報(宅配便）'!C128)</f>
        <v/>
      </c>
      <c r="C129" s="10"/>
      <c r="D129" s="6">
        <v>126</v>
      </c>
      <c r="E129" s="5" t="str">
        <f>IF(ISBLANK('セット情報(業務便）'!C128),"",'セット情報(業務便）'!C128)</f>
        <v/>
      </c>
      <c r="F129" s="10"/>
      <c r="G129" s="6">
        <v>126</v>
      </c>
      <c r="H129" s="5" t="str">
        <f>IF(ISBLANK('セット情報（サンプル）'!C128),"",'セット情報（サンプル）'!C128)</f>
        <v/>
      </c>
      <c r="I129" s="10"/>
      <c r="J129" s="6">
        <v>126</v>
      </c>
      <c r="K129" s="5" t="str">
        <f>IF(ISBLANK('セット情報（イレギュラーサンプル）'!C128),"",'セット情報（イレギュラーサンプル）'!C128)</f>
        <v/>
      </c>
      <c r="L129" s="10"/>
    </row>
    <row r="130" spans="1:12">
      <c r="A130" s="6">
        <v>127</v>
      </c>
      <c r="B130" s="5" t="str">
        <f>IF(ISBLANK('セット情報(宅配便）'!C129),"",'セット情報(宅配便）'!C129)</f>
        <v/>
      </c>
      <c r="C130" s="10"/>
      <c r="D130" s="6">
        <v>127</v>
      </c>
      <c r="E130" s="5" t="str">
        <f>IF(ISBLANK('セット情報(業務便）'!C129),"",'セット情報(業務便）'!C129)</f>
        <v/>
      </c>
      <c r="F130" s="10"/>
      <c r="G130" s="6">
        <v>127</v>
      </c>
      <c r="H130" s="5" t="str">
        <f>IF(ISBLANK('セット情報（サンプル）'!C129),"",'セット情報（サンプル）'!C129)</f>
        <v/>
      </c>
      <c r="I130" s="10"/>
      <c r="J130" s="6">
        <v>127</v>
      </c>
      <c r="K130" s="5" t="str">
        <f>IF(ISBLANK('セット情報（イレギュラーサンプル）'!C129),"",'セット情報（イレギュラーサンプル）'!C129)</f>
        <v/>
      </c>
      <c r="L130" s="10"/>
    </row>
    <row r="131" spans="1:12">
      <c r="A131" s="6">
        <v>128</v>
      </c>
      <c r="B131" s="5" t="str">
        <f>IF(ISBLANK('セット情報(宅配便）'!C130),"",'セット情報(宅配便）'!C130)</f>
        <v/>
      </c>
      <c r="C131" s="10"/>
      <c r="D131" s="6">
        <v>128</v>
      </c>
      <c r="E131" s="5" t="str">
        <f>IF(ISBLANK('セット情報(業務便）'!C130),"",'セット情報(業務便）'!C130)</f>
        <v/>
      </c>
      <c r="F131" s="10"/>
      <c r="G131" s="6">
        <v>128</v>
      </c>
      <c r="H131" s="5" t="str">
        <f>IF(ISBLANK('セット情報（サンプル）'!C130),"",'セット情報（サンプル）'!C130)</f>
        <v/>
      </c>
      <c r="I131" s="10"/>
      <c r="J131" s="6">
        <v>128</v>
      </c>
      <c r="K131" s="5" t="str">
        <f>IF(ISBLANK('セット情報（イレギュラーサンプル）'!C130),"",'セット情報（イレギュラーサンプル）'!C130)</f>
        <v/>
      </c>
      <c r="L131" s="10"/>
    </row>
    <row r="132" spans="1:12">
      <c r="A132" s="6">
        <v>129</v>
      </c>
      <c r="B132" s="5" t="str">
        <f>IF(ISBLANK('セット情報(宅配便）'!C131),"",'セット情報(宅配便）'!C131)</f>
        <v/>
      </c>
      <c r="C132" s="10"/>
      <c r="D132" s="6">
        <v>129</v>
      </c>
      <c r="E132" s="5" t="str">
        <f>IF(ISBLANK('セット情報(業務便）'!C131),"",'セット情報(業務便）'!C131)</f>
        <v/>
      </c>
      <c r="F132" s="10"/>
      <c r="G132" s="6">
        <v>129</v>
      </c>
      <c r="H132" s="5" t="str">
        <f>IF(ISBLANK('セット情報（サンプル）'!C131),"",'セット情報（サンプル）'!C131)</f>
        <v/>
      </c>
      <c r="I132" s="10"/>
      <c r="J132" s="6">
        <v>129</v>
      </c>
      <c r="K132" s="5" t="str">
        <f>IF(ISBLANK('セット情報（イレギュラーサンプル）'!C131),"",'セット情報（イレギュラーサンプル）'!C131)</f>
        <v/>
      </c>
      <c r="L132" s="10"/>
    </row>
    <row r="133" spans="1:12">
      <c r="A133" s="6">
        <v>130</v>
      </c>
      <c r="B133" s="5" t="str">
        <f>IF(ISBLANK('セット情報(宅配便）'!C132),"",'セット情報(宅配便）'!C132)</f>
        <v/>
      </c>
      <c r="C133" s="10"/>
      <c r="D133" s="6">
        <v>130</v>
      </c>
      <c r="E133" s="5" t="str">
        <f>IF(ISBLANK('セット情報(業務便）'!C132),"",'セット情報(業務便）'!C132)</f>
        <v/>
      </c>
      <c r="F133" s="10"/>
      <c r="G133" s="6">
        <v>130</v>
      </c>
      <c r="H133" s="5" t="str">
        <f>IF(ISBLANK('セット情報（サンプル）'!C132),"",'セット情報（サンプル）'!C132)</f>
        <v/>
      </c>
      <c r="I133" s="10"/>
      <c r="J133" s="6">
        <v>130</v>
      </c>
      <c r="K133" s="5" t="str">
        <f>IF(ISBLANK('セット情報（イレギュラーサンプル）'!C132),"",'セット情報（イレギュラーサンプル）'!C132)</f>
        <v/>
      </c>
      <c r="L133" s="10"/>
    </row>
    <row r="134" spans="1:12">
      <c r="A134" s="6">
        <v>131</v>
      </c>
      <c r="B134" s="5" t="str">
        <f>IF(ISBLANK('セット情報(宅配便）'!C133),"",'セット情報(宅配便）'!C133)</f>
        <v/>
      </c>
      <c r="C134" s="10"/>
      <c r="D134" s="6">
        <v>131</v>
      </c>
      <c r="E134" s="5" t="str">
        <f>IF(ISBLANK('セット情報(業務便）'!C133),"",'セット情報(業務便）'!C133)</f>
        <v/>
      </c>
      <c r="F134" s="10"/>
      <c r="G134" s="6">
        <v>131</v>
      </c>
      <c r="H134" s="5" t="str">
        <f>IF(ISBLANK('セット情報（サンプル）'!C133),"",'セット情報（サンプル）'!C133)</f>
        <v/>
      </c>
      <c r="I134" s="10"/>
      <c r="J134" s="6">
        <v>131</v>
      </c>
      <c r="K134" s="5" t="str">
        <f>IF(ISBLANK('セット情報（イレギュラーサンプル）'!C133),"",'セット情報（イレギュラーサンプル）'!C133)</f>
        <v/>
      </c>
      <c r="L134" s="10"/>
    </row>
    <row r="135" spans="1:12">
      <c r="A135" s="6">
        <v>132</v>
      </c>
      <c r="B135" s="5" t="str">
        <f>IF(ISBLANK('セット情報(宅配便）'!C134),"",'セット情報(宅配便）'!C134)</f>
        <v/>
      </c>
      <c r="C135" s="10"/>
      <c r="D135" s="6">
        <v>132</v>
      </c>
      <c r="E135" s="5" t="str">
        <f>IF(ISBLANK('セット情報(業務便）'!C134),"",'セット情報(業務便）'!C134)</f>
        <v/>
      </c>
      <c r="F135" s="10"/>
      <c r="G135" s="6">
        <v>132</v>
      </c>
      <c r="H135" s="5" t="str">
        <f>IF(ISBLANK('セット情報（サンプル）'!C134),"",'セット情報（サンプル）'!C134)</f>
        <v/>
      </c>
      <c r="I135" s="10"/>
      <c r="J135" s="6">
        <v>132</v>
      </c>
      <c r="K135" s="5" t="str">
        <f>IF(ISBLANK('セット情報（イレギュラーサンプル）'!C134),"",'セット情報（イレギュラーサンプル）'!C134)</f>
        <v/>
      </c>
      <c r="L135" s="10"/>
    </row>
    <row r="136" spans="1:12">
      <c r="A136" s="6">
        <v>133</v>
      </c>
      <c r="B136" s="5" t="str">
        <f>IF(ISBLANK('セット情報(宅配便）'!C135),"",'セット情報(宅配便）'!C135)</f>
        <v/>
      </c>
      <c r="C136" s="10"/>
      <c r="D136" s="6">
        <v>133</v>
      </c>
      <c r="E136" s="5" t="str">
        <f>IF(ISBLANK('セット情報(業務便）'!C135),"",'セット情報(業務便）'!C135)</f>
        <v/>
      </c>
      <c r="F136" s="10"/>
      <c r="G136" s="6">
        <v>133</v>
      </c>
      <c r="H136" s="5" t="str">
        <f>IF(ISBLANK('セット情報（サンプル）'!C135),"",'セット情報（サンプル）'!C135)</f>
        <v/>
      </c>
      <c r="I136" s="10"/>
      <c r="J136" s="6">
        <v>133</v>
      </c>
      <c r="K136" s="5" t="str">
        <f>IF(ISBLANK('セット情報（イレギュラーサンプル）'!C135),"",'セット情報（イレギュラーサンプル）'!C135)</f>
        <v/>
      </c>
      <c r="L136" s="10"/>
    </row>
    <row r="137" spans="1:12">
      <c r="A137" s="6">
        <v>134</v>
      </c>
      <c r="B137" s="5" t="str">
        <f>IF(ISBLANK('セット情報(宅配便）'!C136),"",'セット情報(宅配便）'!C136)</f>
        <v/>
      </c>
      <c r="C137" s="10"/>
      <c r="D137" s="6">
        <v>134</v>
      </c>
      <c r="E137" s="5" t="str">
        <f>IF(ISBLANK('セット情報(業務便）'!C136),"",'セット情報(業務便）'!C136)</f>
        <v/>
      </c>
      <c r="F137" s="10"/>
      <c r="G137" s="6">
        <v>134</v>
      </c>
      <c r="H137" s="5" t="str">
        <f>IF(ISBLANK('セット情報（サンプル）'!C136),"",'セット情報（サンプル）'!C136)</f>
        <v/>
      </c>
      <c r="I137" s="10"/>
      <c r="J137" s="6">
        <v>134</v>
      </c>
      <c r="K137" s="5" t="str">
        <f>IF(ISBLANK('セット情報（イレギュラーサンプル）'!C136),"",'セット情報（イレギュラーサンプル）'!C136)</f>
        <v/>
      </c>
      <c r="L137" s="10"/>
    </row>
    <row r="138" spans="1:12">
      <c r="A138" s="6">
        <v>135</v>
      </c>
      <c r="B138" s="5" t="str">
        <f>IF(ISBLANK('セット情報(宅配便）'!C137),"",'セット情報(宅配便）'!C137)</f>
        <v/>
      </c>
      <c r="C138" s="10"/>
      <c r="D138" s="6">
        <v>135</v>
      </c>
      <c r="E138" s="5" t="str">
        <f>IF(ISBLANK('セット情報(業務便）'!C137),"",'セット情報(業務便）'!C137)</f>
        <v/>
      </c>
      <c r="F138" s="10"/>
      <c r="G138" s="6">
        <v>135</v>
      </c>
      <c r="H138" s="5" t="str">
        <f>IF(ISBLANK('セット情報（サンプル）'!C137),"",'セット情報（サンプル）'!C137)</f>
        <v/>
      </c>
      <c r="I138" s="10"/>
      <c r="J138" s="6">
        <v>135</v>
      </c>
      <c r="K138" s="5" t="str">
        <f>IF(ISBLANK('セット情報（イレギュラーサンプル）'!C137),"",'セット情報（イレギュラーサンプル）'!C137)</f>
        <v/>
      </c>
      <c r="L138" s="10"/>
    </row>
    <row r="139" spans="1:12">
      <c r="A139" s="6">
        <v>136</v>
      </c>
      <c r="B139" s="5" t="str">
        <f>IF(ISBLANK('セット情報(宅配便）'!C138),"",'セット情報(宅配便）'!C138)</f>
        <v/>
      </c>
      <c r="C139" s="10"/>
      <c r="D139" s="6">
        <v>136</v>
      </c>
      <c r="E139" s="5" t="str">
        <f>IF(ISBLANK('セット情報(業務便）'!C138),"",'セット情報(業務便）'!C138)</f>
        <v/>
      </c>
      <c r="F139" s="10"/>
      <c r="G139" s="6">
        <v>136</v>
      </c>
      <c r="H139" s="5" t="str">
        <f>IF(ISBLANK('セット情報（サンプル）'!C138),"",'セット情報（サンプル）'!C138)</f>
        <v/>
      </c>
      <c r="I139" s="10"/>
      <c r="J139" s="6">
        <v>136</v>
      </c>
      <c r="K139" s="5" t="str">
        <f>IF(ISBLANK('セット情報（イレギュラーサンプル）'!C138),"",'セット情報（イレギュラーサンプル）'!C138)</f>
        <v/>
      </c>
      <c r="L139" s="10"/>
    </row>
    <row r="140" spans="1:12">
      <c r="A140" s="6">
        <v>137</v>
      </c>
      <c r="B140" s="5" t="str">
        <f>IF(ISBLANK('セット情報(宅配便）'!C139),"",'セット情報(宅配便）'!C139)</f>
        <v/>
      </c>
      <c r="C140" s="10"/>
      <c r="D140" s="6">
        <v>137</v>
      </c>
      <c r="E140" s="5" t="str">
        <f>IF(ISBLANK('セット情報(業務便）'!C139),"",'セット情報(業務便）'!C139)</f>
        <v/>
      </c>
      <c r="F140" s="10"/>
      <c r="G140" s="6">
        <v>137</v>
      </c>
      <c r="H140" s="5" t="str">
        <f>IF(ISBLANK('セット情報（サンプル）'!C139),"",'セット情報（サンプル）'!C139)</f>
        <v/>
      </c>
      <c r="I140" s="10"/>
      <c r="J140" s="6">
        <v>137</v>
      </c>
      <c r="K140" s="5" t="str">
        <f>IF(ISBLANK('セット情報（イレギュラーサンプル）'!C139),"",'セット情報（イレギュラーサンプル）'!C139)</f>
        <v/>
      </c>
      <c r="L140" s="10"/>
    </row>
    <row r="141" spans="1:12">
      <c r="A141" s="6">
        <v>138</v>
      </c>
      <c r="B141" s="5" t="str">
        <f>IF(ISBLANK('セット情報(宅配便）'!C140),"",'セット情報(宅配便）'!C140)</f>
        <v/>
      </c>
      <c r="C141" s="10"/>
      <c r="D141" s="6">
        <v>138</v>
      </c>
      <c r="E141" s="5" t="str">
        <f>IF(ISBLANK('セット情報(業務便）'!C140),"",'セット情報(業務便）'!C140)</f>
        <v/>
      </c>
      <c r="F141" s="10"/>
      <c r="G141" s="6">
        <v>138</v>
      </c>
      <c r="H141" s="5" t="str">
        <f>IF(ISBLANK('セット情報（サンプル）'!C140),"",'セット情報（サンプル）'!C140)</f>
        <v/>
      </c>
      <c r="I141" s="10"/>
      <c r="J141" s="6">
        <v>138</v>
      </c>
      <c r="K141" s="5" t="str">
        <f>IF(ISBLANK('セット情報（イレギュラーサンプル）'!C140),"",'セット情報（イレギュラーサンプル）'!C140)</f>
        <v/>
      </c>
      <c r="L141" s="10"/>
    </row>
    <row r="142" spans="1:12">
      <c r="A142" s="6">
        <v>139</v>
      </c>
      <c r="B142" s="5" t="str">
        <f>IF(ISBLANK('セット情報(宅配便）'!C141),"",'セット情報(宅配便）'!C141)</f>
        <v/>
      </c>
      <c r="C142" s="10"/>
      <c r="D142" s="6">
        <v>139</v>
      </c>
      <c r="E142" s="5" t="str">
        <f>IF(ISBLANK('セット情報(業務便）'!C141),"",'セット情報(業務便）'!C141)</f>
        <v/>
      </c>
      <c r="F142" s="10"/>
      <c r="G142" s="6">
        <v>139</v>
      </c>
      <c r="H142" s="5" t="str">
        <f>IF(ISBLANK('セット情報（サンプル）'!C141),"",'セット情報（サンプル）'!C141)</f>
        <v/>
      </c>
      <c r="I142" s="10"/>
      <c r="J142" s="6">
        <v>139</v>
      </c>
      <c r="K142" s="5" t="str">
        <f>IF(ISBLANK('セット情報（イレギュラーサンプル）'!C141),"",'セット情報（イレギュラーサンプル）'!C141)</f>
        <v/>
      </c>
      <c r="L142" s="10"/>
    </row>
    <row r="143" spans="1:12">
      <c r="A143" s="6">
        <v>140</v>
      </c>
      <c r="B143" s="5" t="str">
        <f>IF(ISBLANK('セット情報(宅配便）'!C142),"",'セット情報(宅配便）'!C142)</f>
        <v/>
      </c>
      <c r="C143" s="10"/>
      <c r="D143" s="6">
        <v>140</v>
      </c>
      <c r="E143" s="5" t="str">
        <f>IF(ISBLANK('セット情報(業務便）'!C142),"",'セット情報(業務便）'!C142)</f>
        <v/>
      </c>
      <c r="F143" s="10"/>
      <c r="G143" s="6">
        <v>140</v>
      </c>
      <c r="H143" s="5" t="str">
        <f>IF(ISBLANK('セット情報（サンプル）'!C142),"",'セット情報（サンプル）'!C142)</f>
        <v/>
      </c>
      <c r="I143" s="10"/>
      <c r="J143" s="6">
        <v>140</v>
      </c>
      <c r="K143" s="5" t="str">
        <f>IF(ISBLANK('セット情報（イレギュラーサンプル）'!C142),"",'セット情報（イレギュラーサンプル）'!C142)</f>
        <v/>
      </c>
      <c r="L143" s="10"/>
    </row>
    <row r="144" spans="1:12">
      <c r="A144" s="6">
        <v>141</v>
      </c>
      <c r="B144" s="5" t="str">
        <f>IF(ISBLANK('セット情報(宅配便）'!C143),"",'セット情報(宅配便）'!C143)</f>
        <v/>
      </c>
      <c r="C144" s="10"/>
      <c r="D144" s="6">
        <v>141</v>
      </c>
      <c r="E144" s="5" t="str">
        <f>IF(ISBLANK('セット情報(業務便）'!C143),"",'セット情報(業務便）'!C143)</f>
        <v/>
      </c>
      <c r="F144" s="10"/>
      <c r="G144" s="6">
        <v>141</v>
      </c>
      <c r="H144" s="5" t="str">
        <f>IF(ISBLANK('セット情報（サンプル）'!C143),"",'セット情報（サンプル）'!C143)</f>
        <v/>
      </c>
      <c r="I144" s="10"/>
      <c r="J144" s="6">
        <v>141</v>
      </c>
      <c r="K144" s="5" t="str">
        <f>IF(ISBLANK('セット情報（イレギュラーサンプル）'!C143),"",'セット情報（イレギュラーサンプル）'!C143)</f>
        <v/>
      </c>
      <c r="L144" s="10"/>
    </row>
    <row r="145" spans="1:12">
      <c r="A145" s="6">
        <v>142</v>
      </c>
      <c r="B145" s="5" t="str">
        <f>IF(ISBLANK('セット情報(宅配便）'!C144),"",'セット情報(宅配便）'!C144)</f>
        <v/>
      </c>
      <c r="C145" s="10"/>
      <c r="D145" s="6">
        <v>142</v>
      </c>
      <c r="E145" s="5" t="str">
        <f>IF(ISBLANK('セット情報(業務便）'!C144),"",'セット情報(業務便）'!C144)</f>
        <v/>
      </c>
      <c r="F145" s="10"/>
      <c r="G145" s="6">
        <v>142</v>
      </c>
      <c r="H145" s="5" t="str">
        <f>IF(ISBLANK('セット情報（サンプル）'!C144),"",'セット情報（サンプル）'!C144)</f>
        <v/>
      </c>
      <c r="I145" s="10"/>
      <c r="J145" s="6">
        <v>142</v>
      </c>
      <c r="K145" s="5" t="str">
        <f>IF(ISBLANK('セット情報（イレギュラーサンプル）'!C144),"",'セット情報（イレギュラーサンプル）'!C144)</f>
        <v/>
      </c>
      <c r="L145" s="10"/>
    </row>
    <row r="146" spans="1:12">
      <c r="A146" s="6">
        <v>143</v>
      </c>
      <c r="B146" s="5" t="str">
        <f>IF(ISBLANK('セット情報(宅配便）'!C145),"",'セット情報(宅配便）'!C145)</f>
        <v/>
      </c>
      <c r="C146" s="10"/>
      <c r="D146" s="6">
        <v>143</v>
      </c>
      <c r="E146" s="5" t="str">
        <f>IF(ISBLANK('セット情報(業務便）'!C145),"",'セット情報(業務便）'!C145)</f>
        <v/>
      </c>
      <c r="F146" s="10"/>
      <c r="G146" s="6">
        <v>143</v>
      </c>
      <c r="H146" s="5" t="str">
        <f>IF(ISBLANK('セット情報（サンプル）'!C145),"",'セット情報（サンプル）'!C145)</f>
        <v/>
      </c>
      <c r="I146" s="10"/>
      <c r="J146" s="6">
        <v>143</v>
      </c>
      <c r="K146" s="5" t="str">
        <f>IF(ISBLANK('セット情報（イレギュラーサンプル）'!C145),"",'セット情報（イレギュラーサンプル）'!C145)</f>
        <v/>
      </c>
      <c r="L146" s="10"/>
    </row>
    <row r="147" spans="1:12">
      <c r="A147" s="6">
        <v>144</v>
      </c>
      <c r="B147" s="5" t="str">
        <f>IF(ISBLANK('セット情報(宅配便）'!C146),"",'セット情報(宅配便）'!C146)</f>
        <v/>
      </c>
      <c r="C147" s="10"/>
      <c r="D147" s="6">
        <v>144</v>
      </c>
      <c r="E147" s="5" t="str">
        <f>IF(ISBLANK('セット情報(業務便）'!C146),"",'セット情報(業務便）'!C146)</f>
        <v/>
      </c>
      <c r="F147" s="10"/>
      <c r="G147" s="6">
        <v>144</v>
      </c>
      <c r="H147" s="5" t="str">
        <f>IF(ISBLANK('セット情報（サンプル）'!C146),"",'セット情報（サンプル）'!C146)</f>
        <v/>
      </c>
      <c r="I147" s="10"/>
      <c r="J147" s="6">
        <v>144</v>
      </c>
      <c r="K147" s="5" t="str">
        <f>IF(ISBLANK('セット情報（イレギュラーサンプル）'!C146),"",'セット情報（イレギュラーサンプル）'!C146)</f>
        <v/>
      </c>
      <c r="L147" s="10"/>
    </row>
    <row r="148" spans="1:12">
      <c r="A148" s="6">
        <v>145</v>
      </c>
      <c r="B148" s="5" t="str">
        <f>IF(ISBLANK('セット情報(宅配便）'!C147),"",'セット情報(宅配便）'!C147)</f>
        <v/>
      </c>
      <c r="C148" s="10"/>
      <c r="D148" s="6">
        <v>145</v>
      </c>
      <c r="E148" s="5" t="str">
        <f>IF(ISBLANK('セット情報(業務便）'!C147),"",'セット情報(業務便）'!C147)</f>
        <v/>
      </c>
      <c r="F148" s="10"/>
      <c r="G148" s="6">
        <v>145</v>
      </c>
      <c r="H148" s="5" t="str">
        <f>IF(ISBLANK('セット情報（サンプル）'!C147),"",'セット情報（サンプル）'!C147)</f>
        <v/>
      </c>
      <c r="I148" s="10"/>
      <c r="J148" s="6">
        <v>145</v>
      </c>
      <c r="K148" s="5" t="str">
        <f>IF(ISBLANK('セット情報（イレギュラーサンプル）'!C147),"",'セット情報（イレギュラーサンプル）'!C147)</f>
        <v/>
      </c>
      <c r="L148" s="10"/>
    </row>
    <row r="149" spans="1:12">
      <c r="A149" s="6">
        <v>146</v>
      </c>
      <c r="B149" s="5" t="str">
        <f>IF(ISBLANK('セット情報(宅配便）'!C148),"",'セット情報(宅配便）'!C148)</f>
        <v/>
      </c>
      <c r="C149" s="10"/>
      <c r="D149" s="6">
        <v>146</v>
      </c>
      <c r="E149" s="5" t="str">
        <f>IF(ISBLANK('セット情報(業務便）'!C148),"",'セット情報(業務便）'!C148)</f>
        <v/>
      </c>
      <c r="F149" s="10"/>
      <c r="G149" s="6">
        <v>146</v>
      </c>
      <c r="H149" s="5" t="str">
        <f>IF(ISBLANK('セット情報（サンプル）'!C148),"",'セット情報（サンプル）'!C148)</f>
        <v/>
      </c>
      <c r="I149" s="10"/>
      <c r="J149" s="6">
        <v>146</v>
      </c>
      <c r="K149" s="5" t="str">
        <f>IF(ISBLANK('セット情報（イレギュラーサンプル）'!C148),"",'セット情報（イレギュラーサンプル）'!C148)</f>
        <v/>
      </c>
      <c r="L149" s="10"/>
    </row>
    <row r="150" spans="1:12">
      <c r="A150" s="6">
        <v>147</v>
      </c>
      <c r="B150" s="5" t="str">
        <f>IF(ISBLANK('セット情報(宅配便）'!C149),"",'セット情報(宅配便）'!C149)</f>
        <v/>
      </c>
      <c r="C150" s="10"/>
      <c r="D150" s="6">
        <v>147</v>
      </c>
      <c r="E150" s="5" t="str">
        <f>IF(ISBLANK('セット情報(業務便）'!C149),"",'セット情報(業務便）'!C149)</f>
        <v/>
      </c>
      <c r="F150" s="10"/>
      <c r="G150" s="6">
        <v>147</v>
      </c>
      <c r="H150" s="5" t="str">
        <f>IF(ISBLANK('セット情報（サンプル）'!C149),"",'セット情報（サンプル）'!C149)</f>
        <v/>
      </c>
      <c r="I150" s="10"/>
      <c r="J150" s="6">
        <v>147</v>
      </c>
      <c r="K150" s="5" t="str">
        <f>IF(ISBLANK('セット情報（イレギュラーサンプル）'!C149),"",'セット情報（イレギュラーサンプル）'!C149)</f>
        <v/>
      </c>
      <c r="L150" s="10"/>
    </row>
  </sheetData>
  <phoneticPr fontId="3"/>
  <hyperlinks>
    <hyperlink ref="E1" location="操作メニュー!A1" display="操作メニューへ戻る" xr:uid="{C5410FB8-35BC-43D2-999E-7184C217E888}"/>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1A6977-FC55-4DA8-B3F1-F29D0D08A153}">
  <sheetPr codeName="Sheet1">
    <tabColor rgb="FFFF0000"/>
  </sheetPr>
  <dimension ref="A1:I1"/>
  <sheetViews>
    <sheetView workbookViewId="0"/>
  </sheetViews>
  <sheetFormatPr defaultRowHeight="18"/>
  <sheetData>
    <row r="1" spans="1:9" ht="28.8">
      <c r="A1" s="4" t="s">
        <v>163</v>
      </c>
      <c r="I1" s="151" t="s">
        <v>561</v>
      </c>
    </row>
  </sheetData>
  <phoneticPr fontId="3"/>
  <hyperlinks>
    <hyperlink ref="I1" location="操作メニュー!A1" display="操作メニューへ戻る" xr:uid="{4CD9FCC4-9EA4-4567-9BDA-8BE29905DAC3}"/>
  </hyperlink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949443-6722-495C-A7EC-787CA7BAE289}">
  <sheetPr codeName="Sheet2">
    <tabColor rgb="FFFF0000"/>
  </sheetPr>
  <dimension ref="A1:P27"/>
  <sheetViews>
    <sheetView workbookViewId="0"/>
  </sheetViews>
  <sheetFormatPr defaultRowHeight="18"/>
  <cols>
    <col min="1" max="1" width="23.09765625" customWidth="1"/>
    <col min="2" max="2" width="18" style="32" customWidth="1"/>
    <col min="3" max="3" width="23.19921875" customWidth="1"/>
    <col min="11" max="11" width="8.8984375" style="42" customWidth="1"/>
    <col min="12" max="13" width="8.8984375" style="32" customWidth="1"/>
    <col min="14" max="16" width="8.8984375" customWidth="1"/>
  </cols>
  <sheetData>
    <row r="1" spans="1:16" ht="28.8">
      <c r="A1" s="4" t="s">
        <v>419</v>
      </c>
      <c r="C1" s="151" t="s">
        <v>561</v>
      </c>
    </row>
    <row r="2" spans="1:16" s="2" customFormat="1" ht="18" customHeight="1">
      <c r="A2" s="31" t="s">
        <v>13</v>
      </c>
      <c r="B2" s="169"/>
      <c r="C2" s="169"/>
      <c r="D2" s="179" t="s">
        <v>14</v>
      </c>
      <c r="E2" s="180"/>
      <c r="F2" s="183"/>
      <c r="G2" s="184"/>
      <c r="H2" s="184"/>
      <c r="I2" s="185"/>
      <c r="J2" s="1"/>
      <c r="K2" s="33"/>
      <c r="L2" s="168"/>
      <c r="M2" s="41"/>
      <c r="N2" s="1"/>
      <c r="O2" s="1"/>
      <c r="P2" s="1"/>
    </row>
    <row r="3" spans="1:16" s="2" customFormat="1" ht="18" customHeight="1">
      <c r="A3" s="31" t="s">
        <v>80</v>
      </c>
      <c r="B3" s="169"/>
      <c r="C3" s="169"/>
      <c r="D3" s="181"/>
      <c r="E3" s="182"/>
      <c r="F3" s="176"/>
      <c r="G3" s="177"/>
      <c r="H3" s="177"/>
      <c r="I3" s="178"/>
      <c r="J3" s="1"/>
      <c r="K3" s="33"/>
      <c r="L3" s="168"/>
      <c r="M3" s="41"/>
      <c r="N3" s="1"/>
      <c r="O3" s="1"/>
      <c r="P3" s="1"/>
    </row>
    <row r="4" spans="1:16" ht="32.4" customHeight="1">
      <c r="A4" s="31" t="s">
        <v>16</v>
      </c>
      <c r="B4" s="173"/>
      <c r="C4" s="169"/>
      <c r="D4" s="174" t="s">
        <v>15</v>
      </c>
      <c r="E4" s="175"/>
      <c r="F4" s="176"/>
      <c r="G4" s="177"/>
      <c r="H4" s="177"/>
      <c r="I4" s="178"/>
    </row>
    <row r="5" spans="1:16" s="2" customFormat="1" ht="18" customHeight="1">
      <c r="B5" s="41"/>
      <c r="C5" s="1"/>
      <c r="D5" s="1"/>
      <c r="E5" s="1"/>
      <c r="F5" s="1"/>
      <c r="G5" s="1"/>
      <c r="H5" s="1"/>
      <c r="I5" s="1"/>
      <c r="J5" s="1"/>
      <c r="K5" s="33"/>
      <c r="L5" s="41"/>
      <c r="M5" s="41"/>
      <c r="N5" s="1"/>
      <c r="O5" s="1"/>
      <c r="P5" s="1"/>
    </row>
    <row r="6" spans="1:16" s="2" customFormat="1" ht="18" customHeight="1">
      <c r="A6" s="68" t="s">
        <v>8</v>
      </c>
      <c r="B6" s="41"/>
      <c r="C6" s="1"/>
      <c r="D6" s="1"/>
      <c r="E6" s="1"/>
      <c r="F6" s="1"/>
      <c r="G6" s="1"/>
      <c r="H6" s="1"/>
      <c r="I6" s="1"/>
      <c r="J6" s="1"/>
      <c r="K6" s="70"/>
      <c r="L6" s="1"/>
      <c r="M6" s="70"/>
      <c r="N6" s="1"/>
      <c r="O6" s="1"/>
      <c r="P6" s="1"/>
    </row>
    <row r="7" spans="1:16" s="2" customFormat="1" ht="18" customHeight="1">
      <c r="A7" s="7" t="s">
        <v>0</v>
      </c>
      <c r="B7" s="170" t="s">
        <v>1</v>
      </c>
      <c r="C7" s="171"/>
      <c r="D7" s="172"/>
      <c r="E7" s="170" t="s">
        <v>2</v>
      </c>
      <c r="F7" s="171"/>
      <c r="G7" s="171"/>
      <c r="H7" s="171"/>
      <c r="I7" s="172"/>
      <c r="J7" s="1"/>
      <c r="K7" s="33"/>
      <c r="L7" s="41"/>
      <c r="M7" s="41"/>
      <c r="N7" s="1"/>
      <c r="O7" s="1"/>
      <c r="P7" s="1"/>
    </row>
    <row r="8" spans="1:16" s="2" customFormat="1">
      <c r="A8" s="31" t="s">
        <v>161</v>
      </c>
      <c r="B8" s="162"/>
      <c r="C8" s="163"/>
      <c r="D8" s="164"/>
      <c r="E8" s="165"/>
      <c r="F8" s="166"/>
      <c r="G8" s="166"/>
      <c r="H8" s="166"/>
      <c r="I8" s="167"/>
      <c r="J8" s="1"/>
      <c r="K8" s="33"/>
      <c r="L8" s="41"/>
      <c r="M8" s="41"/>
      <c r="N8" s="1"/>
      <c r="O8" s="1"/>
      <c r="P8" s="1"/>
    </row>
    <row r="9" spans="1:16" s="2" customFormat="1" ht="18" customHeight="1">
      <c r="A9" s="31" t="s">
        <v>5</v>
      </c>
      <c r="B9" s="162"/>
      <c r="C9" s="163"/>
      <c r="D9" s="164"/>
      <c r="E9" s="165"/>
      <c r="F9" s="166"/>
      <c r="G9" s="166"/>
      <c r="H9" s="166"/>
      <c r="I9" s="167"/>
      <c r="J9" s="1"/>
      <c r="K9" s="33"/>
      <c r="L9" s="41"/>
      <c r="M9" s="41"/>
      <c r="N9" s="1"/>
      <c r="O9" s="1"/>
    </row>
    <row r="10" spans="1:16" s="2" customFormat="1">
      <c r="A10" s="31" t="s">
        <v>134</v>
      </c>
      <c r="B10" s="162"/>
      <c r="C10" s="163"/>
      <c r="D10" s="164"/>
      <c r="E10" s="165"/>
      <c r="F10" s="166"/>
      <c r="G10" s="166"/>
      <c r="H10" s="166"/>
      <c r="I10" s="167"/>
      <c r="J10" s="1"/>
      <c r="K10" s="33"/>
      <c r="L10" s="41"/>
      <c r="M10" s="41"/>
      <c r="N10" s="1"/>
      <c r="O10" s="1"/>
    </row>
    <row r="11" spans="1:16" s="2" customFormat="1" ht="18" customHeight="1">
      <c r="A11" s="31" t="s">
        <v>6</v>
      </c>
      <c r="B11" s="162"/>
      <c r="C11" s="163"/>
      <c r="D11" s="164"/>
      <c r="E11" s="165"/>
      <c r="F11" s="166"/>
      <c r="G11" s="166"/>
      <c r="H11" s="166"/>
      <c r="I11" s="167"/>
      <c r="J11" s="1"/>
      <c r="K11" s="33"/>
      <c r="L11" s="41"/>
      <c r="M11" s="41"/>
      <c r="N11" s="1"/>
      <c r="O11" s="1"/>
    </row>
    <row r="12" spans="1:16" s="2" customFormat="1">
      <c r="A12" s="31" t="s">
        <v>7</v>
      </c>
      <c r="B12" s="162"/>
      <c r="C12" s="163"/>
      <c r="D12" s="164"/>
      <c r="E12" s="165"/>
      <c r="F12" s="166"/>
      <c r="G12" s="166"/>
      <c r="H12" s="166"/>
      <c r="I12" s="167"/>
      <c r="J12" s="1"/>
      <c r="K12" s="41"/>
      <c r="L12" s="41"/>
      <c r="M12" s="41"/>
      <c r="N12" s="1"/>
      <c r="O12" s="1"/>
    </row>
    <row r="13" spans="1:16" s="2" customFormat="1" ht="18" customHeight="1">
      <c r="A13" s="31" t="s">
        <v>9</v>
      </c>
      <c r="B13" s="162"/>
      <c r="C13" s="163"/>
      <c r="D13" s="164"/>
      <c r="E13" s="165"/>
      <c r="F13" s="166"/>
      <c r="G13" s="166"/>
      <c r="H13" s="166"/>
      <c r="I13" s="167"/>
      <c r="J13" s="1"/>
      <c r="K13" s="33"/>
      <c r="L13" s="41"/>
      <c r="M13" s="41"/>
      <c r="N13" s="1"/>
      <c r="O13" s="1"/>
    </row>
    <row r="14" spans="1:16" s="2" customFormat="1" ht="94.95" customHeight="1">
      <c r="A14" s="31" t="s">
        <v>4</v>
      </c>
      <c r="B14" s="165"/>
      <c r="C14" s="166"/>
      <c r="D14" s="166"/>
      <c r="E14" s="166"/>
      <c r="F14" s="166"/>
      <c r="G14" s="166"/>
      <c r="H14" s="166"/>
      <c r="I14" s="167"/>
      <c r="J14" s="1"/>
      <c r="K14" s="33"/>
      <c r="L14" s="41"/>
      <c r="M14" s="41"/>
      <c r="N14" s="1"/>
      <c r="O14" s="1"/>
    </row>
    <row r="16" spans="1:16" ht="22.2">
      <c r="A16" s="11" t="s">
        <v>157</v>
      </c>
      <c r="B16" s="11"/>
      <c r="K16"/>
      <c r="L16"/>
      <c r="M16"/>
    </row>
    <row r="17" spans="1:15">
      <c r="A17" s="9" t="s">
        <v>22</v>
      </c>
      <c r="B17" s="9" t="s">
        <v>348</v>
      </c>
      <c r="C17" s="9" t="s">
        <v>2</v>
      </c>
      <c r="D17" s="9" t="s">
        <v>23</v>
      </c>
      <c r="E17" s="9" t="s">
        <v>24</v>
      </c>
      <c r="F17" s="9" t="s">
        <v>25</v>
      </c>
      <c r="G17" s="9" t="s">
        <v>26</v>
      </c>
      <c r="H17" s="9" t="s">
        <v>27</v>
      </c>
      <c r="I17" s="9" t="s">
        <v>28</v>
      </c>
      <c r="J17" s="9" t="s">
        <v>29</v>
      </c>
      <c r="K17" s="9" t="s">
        <v>30</v>
      </c>
      <c r="L17" s="9" t="s">
        <v>31</v>
      </c>
      <c r="M17" s="9" t="s">
        <v>32</v>
      </c>
      <c r="N17" s="9" t="s">
        <v>33</v>
      </c>
      <c r="O17" s="9" t="s">
        <v>34</v>
      </c>
    </row>
    <row r="18" spans="1:15">
      <c r="A18" s="12" t="s">
        <v>396</v>
      </c>
      <c r="B18" s="116"/>
      <c r="C18" s="18"/>
      <c r="D18" s="10"/>
      <c r="E18" s="10"/>
      <c r="F18" s="10"/>
      <c r="G18" s="10"/>
      <c r="H18" s="10"/>
      <c r="I18" s="10"/>
      <c r="J18" s="10"/>
      <c r="K18" s="10"/>
      <c r="L18" s="10"/>
      <c r="M18" s="10"/>
      <c r="N18" s="10"/>
      <c r="O18" s="10"/>
    </row>
    <row r="19" spans="1:15">
      <c r="A19" s="12" t="s">
        <v>397</v>
      </c>
      <c r="B19" s="116"/>
      <c r="C19" s="18"/>
      <c r="D19" s="10"/>
      <c r="E19" s="10"/>
      <c r="F19" s="10"/>
      <c r="G19" s="10"/>
      <c r="H19" s="10"/>
      <c r="I19" s="10"/>
      <c r="J19" s="10"/>
      <c r="K19" s="10"/>
      <c r="L19" s="10"/>
      <c r="M19" s="10"/>
      <c r="N19" s="10"/>
      <c r="O19" s="10"/>
    </row>
    <row r="20" spans="1:15">
      <c r="A20" s="12" t="s">
        <v>398</v>
      </c>
      <c r="B20" s="116"/>
      <c r="C20" s="18"/>
      <c r="D20" s="10"/>
      <c r="E20" s="10"/>
      <c r="F20" s="10"/>
      <c r="G20" s="10"/>
      <c r="H20" s="10"/>
      <c r="I20" s="10"/>
      <c r="J20" s="10"/>
      <c r="K20" s="10"/>
      <c r="L20" s="10"/>
      <c r="M20" s="10"/>
      <c r="N20" s="10"/>
      <c r="O20" s="10"/>
    </row>
    <row r="21" spans="1:15">
      <c r="A21" s="12" t="s">
        <v>399</v>
      </c>
      <c r="B21" s="116"/>
      <c r="C21" s="18"/>
      <c r="D21" s="10"/>
      <c r="E21" s="10"/>
      <c r="F21" s="10"/>
      <c r="G21" s="10"/>
      <c r="H21" s="10"/>
      <c r="I21" s="10"/>
      <c r="J21" s="10"/>
      <c r="K21" s="10"/>
      <c r="L21" s="10"/>
      <c r="M21" s="10"/>
      <c r="N21" s="10"/>
      <c r="O21" s="10"/>
    </row>
    <row r="22" spans="1:15">
      <c r="A22" s="12" t="s">
        <v>400</v>
      </c>
      <c r="B22" s="116"/>
      <c r="C22" s="18"/>
      <c r="D22" s="10"/>
      <c r="E22" s="10"/>
      <c r="F22" s="10"/>
      <c r="G22" s="10"/>
      <c r="H22" s="10"/>
      <c r="I22" s="10"/>
      <c r="J22" s="10"/>
      <c r="K22" s="10"/>
      <c r="L22" s="10"/>
      <c r="M22" s="10"/>
      <c r="N22" s="10"/>
      <c r="O22" s="10"/>
    </row>
    <row r="23" spans="1:15">
      <c r="A23" s="12" t="s">
        <v>401</v>
      </c>
      <c r="B23" s="116"/>
      <c r="C23" s="18"/>
      <c r="D23" s="10"/>
      <c r="E23" s="10"/>
      <c r="F23" s="10"/>
      <c r="G23" s="10"/>
      <c r="H23" s="10"/>
      <c r="I23" s="10"/>
      <c r="J23" s="10"/>
      <c r="K23" s="10"/>
      <c r="L23" s="10"/>
      <c r="M23" s="10"/>
      <c r="N23" s="10"/>
      <c r="O23" s="10"/>
    </row>
    <row r="24" spans="1:15">
      <c r="A24" s="12" t="s">
        <v>402</v>
      </c>
      <c r="B24" s="116"/>
      <c r="C24" s="18"/>
      <c r="D24" s="10"/>
      <c r="E24" s="10"/>
      <c r="F24" s="10"/>
      <c r="G24" s="10"/>
      <c r="H24" s="10"/>
      <c r="I24" s="10"/>
      <c r="J24" s="10"/>
      <c r="K24" s="10"/>
      <c r="L24" s="10"/>
      <c r="M24" s="10"/>
      <c r="N24" s="10"/>
      <c r="O24" s="10"/>
    </row>
    <row r="25" spans="1:15">
      <c r="A25" s="12" t="s">
        <v>403</v>
      </c>
      <c r="B25" s="116"/>
      <c r="C25" s="18"/>
      <c r="D25" s="10"/>
      <c r="E25" s="10"/>
      <c r="F25" s="10"/>
      <c r="G25" s="10"/>
      <c r="H25" s="10"/>
      <c r="I25" s="10"/>
      <c r="J25" s="10"/>
      <c r="K25" s="10"/>
      <c r="L25" s="10"/>
      <c r="M25" s="10"/>
      <c r="N25" s="10"/>
      <c r="O25" s="10"/>
    </row>
    <row r="26" spans="1:15">
      <c r="A26" s="12" t="s">
        <v>404</v>
      </c>
      <c r="B26" s="116"/>
      <c r="C26" s="18"/>
      <c r="D26" s="10"/>
      <c r="E26" s="10"/>
      <c r="F26" s="10"/>
      <c r="G26" s="10"/>
      <c r="H26" s="10"/>
      <c r="I26" s="10"/>
      <c r="J26" s="10"/>
      <c r="K26" s="10"/>
      <c r="L26" s="10"/>
      <c r="M26" s="10"/>
      <c r="N26" s="10"/>
      <c r="O26" s="10"/>
    </row>
    <row r="27" spans="1:15">
      <c r="A27" s="12" t="s">
        <v>405</v>
      </c>
      <c r="B27" s="116"/>
      <c r="C27" s="18"/>
      <c r="D27" s="10"/>
      <c r="E27" s="10"/>
      <c r="F27" s="10"/>
      <c r="G27" s="10"/>
      <c r="H27" s="10"/>
      <c r="I27" s="10"/>
      <c r="J27" s="10"/>
      <c r="K27" s="10"/>
      <c r="L27" s="10"/>
      <c r="M27" s="10"/>
      <c r="N27" s="10"/>
      <c r="O27" s="10"/>
    </row>
  </sheetData>
  <mergeCells count="23">
    <mergeCell ref="L2:L3"/>
    <mergeCell ref="B3:C3"/>
    <mergeCell ref="B7:D7"/>
    <mergeCell ref="E7:I7"/>
    <mergeCell ref="B8:D8"/>
    <mergeCell ref="E8:I8"/>
    <mergeCell ref="B4:C4"/>
    <mergeCell ref="D4:E4"/>
    <mergeCell ref="F4:I4"/>
    <mergeCell ref="B2:C2"/>
    <mergeCell ref="D2:E3"/>
    <mergeCell ref="F2:I3"/>
    <mergeCell ref="B9:D9"/>
    <mergeCell ref="E9:I9"/>
    <mergeCell ref="B14:I14"/>
    <mergeCell ref="B13:D13"/>
    <mergeCell ref="E13:I13"/>
    <mergeCell ref="B10:D10"/>
    <mergeCell ref="E10:I10"/>
    <mergeCell ref="B11:D11"/>
    <mergeCell ref="E11:I11"/>
    <mergeCell ref="B12:D12"/>
    <mergeCell ref="E12:I12"/>
  </mergeCells>
  <phoneticPr fontId="3"/>
  <conditionalFormatting sqref="E8:I13 B9:D13 B14:I14">
    <cfRule type="expression" dxfId="10" priority="3">
      <formula>$B$8="なし"</formula>
    </cfRule>
  </conditionalFormatting>
  <dataValidations count="5">
    <dataValidation type="list" errorStyle="warning" allowBlank="1" showInputMessage="1" showErrorMessage="1" sqref="B13:D13 B11:D11" xr:uid="{2E45D202-4AF8-4DDE-B427-4FE4E1EB378A}">
      <formula1>"あり,なし,一部地域のみあり"</formula1>
    </dataValidation>
    <dataValidation type="list" errorStyle="warning" allowBlank="1" showInputMessage="1" showErrorMessage="1" sqref="B8:D8" xr:uid="{94DA216F-F06A-406D-8BCE-0B5432E040AB}">
      <formula1>"あり,なし"</formula1>
    </dataValidation>
    <dataValidation type="list" errorStyle="warning" allowBlank="1" showInputMessage="1" showErrorMessage="1" sqref="B10:D10" xr:uid="{1BC53251-E0FD-4B0F-B86F-4CC22D6077FB}">
      <formula1>"全国一律,地域別金額"</formula1>
    </dataValidation>
    <dataValidation type="list" errorStyle="warning" allowBlank="1" showInputMessage="1" showErrorMessage="1" sqref="B12:D12" xr:uid="{2BAF72C4-6BF3-4AFB-AE41-495C7F91D22C}">
      <formula1>"１ケースごと,１ロットごと,一律(数量無関係),その他,ロット割れ不足分1ケースごと,ロット割れ不足分1ロットごと"</formula1>
    </dataValidation>
    <dataValidation type="list" errorStyle="warning" allowBlank="1" showInputMessage="1" showErrorMessage="1" sqref="B9:D9" xr:uid="{FB36A2D3-ACAF-406F-8F4B-9ABE452805A0}">
      <formula1>"送料込み見積もり,送料別見積もり,その他"</formula1>
    </dataValidation>
  </dataValidations>
  <hyperlinks>
    <hyperlink ref="C1" location="操作メニュー!A1" display="操作メニューへ戻る" xr:uid="{0977CF8E-4A47-49F6-949A-47BCD03CCF7D}"/>
  </hyperlinks>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9E4574-61DA-4E9F-9BEF-379E73D16B7C}">
  <sheetPr codeName="Sheet3">
    <tabColor rgb="FFFF0000"/>
  </sheetPr>
  <dimension ref="A1:AH150"/>
  <sheetViews>
    <sheetView zoomScale="97" workbookViewId="0">
      <pane xSplit="3" ySplit="3" topLeftCell="R127" activePane="bottomRight" state="frozen"/>
      <selection pane="topRight" activeCell="D1" sqref="D1"/>
      <selection pane="bottomLeft" activeCell="A4" sqref="A4"/>
      <selection pane="bottomRight" activeCell="U144" sqref="U144"/>
    </sheetView>
  </sheetViews>
  <sheetFormatPr defaultRowHeight="18" outlineLevelCol="1"/>
  <cols>
    <col min="1" max="1" width="6.5" customWidth="1"/>
    <col min="2" max="2" width="26.19921875" customWidth="1"/>
    <col min="3" max="3" width="50" customWidth="1"/>
    <col min="4" max="4" width="25.69921875" customWidth="1"/>
    <col min="5" max="7" width="13.19921875" customWidth="1"/>
    <col min="8" max="8" width="16.59765625" customWidth="1"/>
    <col min="9" max="9" width="14.09765625" customWidth="1"/>
    <col min="10" max="10" width="6.8984375" customWidth="1"/>
    <col min="11" max="11" width="17.59765625" customWidth="1"/>
    <col min="12" max="12" width="12.5" style="3" bestFit="1" customWidth="1"/>
    <col min="13" max="13" width="8.69921875" bestFit="1" customWidth="1"/>
    <col min="14" max="14" width="6.5" customWidth="1"/>
    <col min="15" max="15" width="7" bestFit="1" customWidth="1"/>
    <col min="16" max="16" width="5.09765625" bestFit="1" customWidth="1"/>
    <col min="17" max="18" width="10.09765625" customWidth="1"/>
    <col min="19" max="20" width="18.8984375" customWidth="1"/>
    <col min="21" max="21" width="49.19921875" customWidth="1"/>
    <col min="22" max="22" width="8.19921875" customWidth="1"/>
    <col min="23" max="34" width="13.8984375" customWidth="1" outlineLevel="1"/>
  </cols>
  <sheetData>
    <row r="1" spans="1:34" ht="28.8">
      <c r="A1" s="4" t="s">
        <v>420</v>
      </c>
      <c r="C1" s="151" t="s">
        <v>561</v>
      </c>
      <c r="D1" s="34"/>
      <c r="L1"/>
    </row>
    <row r="2" spans="1:34">
      <c r="A2" s="8"/>
      <c r="B2" s="8"/>
      <c r="C2" s="8"/>
      <c r="D2" s="51"/>
      <c r="E2" s="189" t="s">
        <v>62</v>
      </c>
      <c r="F2" s="190"/>
      <c r="G2" s="10" t="s">
        <v>336</v>
      </c>
      <c r="H2" s="186" t="s">
        <v>60</v>
      </c>
      <c r="I2" s="187"/>
      <c r="J2" s="90"/>
      <c r="K2" s="90"/>
      <c r="L2" s="186" t="s">
        <v>59</v>
      </c>
      <c r="M2" s="187"/>
      <c r="N2" s="187"/>
      <c r="O2" s="187"/>
      <c r="P2" s="188"/>
      <c r="Q2" s="94" t="s">
        <v>417</v>
      </c>
      <c r="R2" s="187" t="s">
        <v>140</v>
      </c>
      <c r="S2" s="187"/>
      <c r="T2" s="187"/>
      <c r="U2" s="188"/>
      <c r="V2" s="96" t="s">
        <v>426</v>
      </c>
      <c r="W2" s="191" t="s">
        <v>51</v>
      </c>
      <c r="X2" s="191"/>
      <c r="Y2" s="191"/>
      <c r="Z2" s="191"/>
      <c r="AA2" s="191"/>
      <c r="AB2" s="191"/>
      <c r="AC2" s="191"/>
      <c r="AD2" s="191"/>
      <c r="AE2" s="191"/>
      <c r="AF2" s="191"/>
      <c r="AG2" s="191"/>
      <c r="AH2" s="191"/>
    </row>
    <row r="3" spans="1:34" ht="36">
      <c r="A3" s="9" t="s">
        <v>22</v>
      </c>
      <c r="B3" s="9" t="s">
        <v>17</v>
      </c>
      <c r="C3" s="9" t="s">
        <v>18</v>
      </c>
      <c r="D3" s="9" t="s">
        <v>422</v>
      </c>
      <c r="E3" s="95" t="s">
        <v>61</v>
      </c>
      <c r="F3" s="9" t="s">
        <v>50</v>
      </c>
      <c r="G3" s="9" t="s">
        <v>49</v>
      </c>
      <c r="H3" s="46" t="s">
        <v>183</v>
      </c>
      <c r="I3" s="93" t="s">
        <v>165</v>
      </c>
      <c r="J3" s="9" t="s">
        <v>131</v>
      </c>
      <c r="K3" s="9" t="s">
        <v>164</v>
      </c>
      <c r="L3" s="9" t="s">
        <v>177</v>
      </c>
      <c r="M3" s="9" t="s">
        <v>54</v>
      </c>
      <c r="N3" s="95" t="s">
        <v>55</v>
      </c>
      <c r="O3" s="9" t="s">
        <v>57</v>
      </c>
      <c r="P3" s="9" t="s">
        <v>56</v>
      </c>
      <c r="Q3" s="94" t="s">
        <v>417</v>
      </c>
      <c r="R3" s="9" t="s">
        <v>137</v>
      </c>
      <c r="S3" s="9" t="s">
        <v>139</v>
      </c>
      <c r="T3" s="9" t="s">
        <v>138</v>
      </c>
      <c r="U3" s="9" t="s">
        <v>445</v>
      </c>
      <c r="V3" s="97" t="s">
        <v>427</v>
      </c>
      <c r="W3" s="9" t="s">
        <v>23</v>
      </c>
      <c r="X3" s="9" t="s">
        <v>24</v>
      </c>
      <c r="Y3" s="9" t="s">
        <v>25</v>
      </c>
      <c r="Z3" s="9" t="s">
        <v>26</v>
      </c>
      <c r="AA3" s="9" t="s">
        <v>27</v>
      </c>
      <c r="AB3" s="9" t="s">
        <v>28</v>
      </c>
      <c r="AC3" s="9" t="s">
        <v>29</v>
      </c>
      <c r="AD3" s="9" t="s">
        <v>30</v>
      </c>
      <c r="AE3" s="9" t="s">
        <v>31</v>
      </c>
      <c r="AF3" s="9" t="s">
        <v>32</v>
      </c>
      <c r="AG3" s="9" t="s">
        <v>33</v>
      </c>
      <c r="AH3" s="9" t="s">
        <v>34</v>
      </c>
    </row>
    <row r="4" spans="1:34">
      <c r="A4" s="6">
        <v>1</v>
      </c>
      <c r="B4" s="157"/>
      <c r="C4" s="10"/>
      <c r="D4" s="10"/>
      <c r="E4" s="10"/>
      <c r="F4" s="18" t="str">
        <f t="shared" ref="F4:F68" si="0">IF(AND(I4&lt;&gt;0,E4&lt;&gt;0),I4*E4,"")</f>
        <v/>
      </c>
      <c r="G4" s="5">
        <f>IFERROR(IF($G$2="仕入単価",E4,F4),"")</f>
        <v>0</v>
      </c>
      <c r="H4" s="50"/>
      <c r="I4" s="47"/>
      <c r="J4" s="10"/>
      <c r="K4" s="10" t="str">
        <f>I4&amp;J4&amp;H4</f>
        <v/>
      </c>
      <c r="L4" s="12"/>
      <c r="M4" s="10"/>
      <c r="N4" s="10"/>
      <c r="O4" s="10"/>
      <c r="P4" s="10"/>
      <c r="Q4" s="12"/>
      <c r="R4" s="12"/>
      <c r="S4" s="18"/>
      <c r="T4" s="18"/>
      <c r="U4" s="5" t="str">
        <f>IF(OR(ISBLANK(K4),ISBLANK(O4),ISBLANK(R4)),"","宅配便"&amp;R4&amp;":"&amp;S4&amp;"1"&amp;O4&amp;K4)</f>
        <v/>
      </c>
      <c r="V4" s="10"/>
      <c r="W4" s="5">
        <f t="shared" ref="W4:AH19" si="1">$G4</f>
        <v>0</v>
      </c>
      <c r="X4" s="5">
        <f t="shared" si="1"/>
        <v>0</v>
      </c>
      <c r="Y4" s="5">
        <f t="shared" si="1"/>
        <v>0</v>
      </c>
      <c r="Z4" s="5">
        <f t="shared" si="1"/>
        <v>0</v>
      </c>
      <c r="AA4" s="5">
        <f t="shared" si="1"/>
        <v>0</v>
      </c>
      <c r="AB4" s="5">
        <f t="shared" si="1"/>
        <v>0</v>
      </c>
      <c r="AC4" s="5">
        <f t="shared" si="1"/>
        <v>0</v>
      </c>
      <c r="AD4" s="5">
        <f t="shared" si="1"/>
        <v>0</v>
      </c>
      <c r="AE4" s="5">
        <f t="shared" si="1"/>
        <v>0</v>
      </c>
      <c r="AF4" s="5">
        <f t="shared" si="1"/>
        <v>0</v>
      </c>
      <c r="AG4" s="5">
        <f t="shared" si="1"/>
        <v>0</v>
      </c>
      <c r="AH4" s="5">
        <f t="shared" si="1"/>
        <v>0</v>
      </c>
    </row>
    <row r="5" spans="1:34">
      <c r="A5" s="6">
        <v>2</v>
      </c>
      <c r="B5" s="157"/>
      <c r="C5" s="10"/>
      <c r="D5" s="10"/>
      <c r="E5" s="10"/>
      <c r="F5" s="18" t="str">
        <f t="shared" si="0"/>
        <v/>
      </c>
      <c r="G5" s="5">
        <f t="shared" ref="G5:G68" si="2">IFERROR(IF($G$2="仕入単価",E5,F5),"")</f>
        <v>0</v>
      </c>
      <c r="H5" s="50"/>
      <c r="I5" s="47"/>
      <c r="J5" s="10"/>
      <c r="K5" s="10" t="str">
        <f t="shared" ref="K5:K68" si="3">I5&amp;J5&amp;H5</f>
        <v/>
      </c>
      <c r="L5" s="12"/>
      <c r="M5" s="10"/>
      <c r="N5" s="10"/>
      <c r="O5" s="10"/>
      <c r="P5" s="10"/>
      <c r="Q5" s="12"/>
      <c r="R5" s="12"/>
      <c r="S5" s="18"/>
      <c r="T5" s="18"/>
      <c r="U5" s="5" t="str">
        <f t="shared" ref="U5:U68" si="4">IF(OR(ISBLANK(K5),ISBLANK(O5),ISBLANK(R5)),"","宅配便"&amp;R5&amp;":"&amp;S5&amp;"1"&amp;O5&amp;K5)</f>
        <v/>
      </c>
      <c r="V5" s="10"/>
      <c r="W5" s="5">
        <f t="shared" si="1"/>
        <v>0</v>
      </c>
      <c r="X5" s="5">
        <f t="shared" si="1"/>
        <v>0</v>
      </c>
      <c r="Y5" s="5">
        <f t="shared" si="1"/>
        <v>0</v>
      </c>
      <c r="Z5" s="5">
        <f t="shared" si="1"/>
        <v>0</v>
      </c>
      <c r="AA5" s="5">
        <f t="shared" si="1"/>
        <v>0</v>
      </c>
      <c r="AB5" s="5">
        <f t="shared" si="1"/>
        <v>0</v>
      </c>
      <c r="AC5" s="5">
        <f t="shared" si="1"/>
        <v>0</v>
      </c>
      <c r="AD5" s="5">
        <f t="shared" si="1"/>
        <v>0</v>
      </c>
      <c r="AE5" s="5">
        <f t="shared" si="1"/>
        <v>0</v>
      </c>
      <c r="AF5" s="5">
        <f t="shared" si="1"/>
        <v>0</v>
      </c>
      <c r="AG5" s="5">
        <f t="shared" si="1"/>
        <v>0</v>
      </c>
      <c r="AH5" s="5">
        <f t="shared" si="1"/>
        <v>0</v>
      </c>
    </row>
    <row r="6" spans="1:34">
      <c r="A6" s="6">
        <v>3</v>
      </c>
      <c r="B6" s="157"/>
      <c r="C6" s="10"/>
      <c r="D6" s="10"/>
      <c r="E6" s="10"/>
      <c r="F6" s="18" t="str">
        <f t="shared" si="0"/>
        <v/>
      </c>
      <c r="G6" s="5">
        <f t="shared" si="2"/>
        <v>0</v>
      </c>
      <c r="H6" s="50"/>
      <c r="I6" s="47"/>
      <c r="J6" s="10"/>
      <c r="K6" s="10" t="str">
        <f t="shared" si="3"/>
        <v/>
      </c>
      <c r="L6" s="12"/>
      <c r="M6" s="10"/>
      <c r="N6" s="10"/>
      <c r="O6" s="10"/>
      <c r="P6" s="10"/>
      <c r="Q6" s="12"/>
      <c r="R6" s="12"/>
      <c r="S6" s="18"/>
      <c r="T6" s="18"/>
      <c r="U6" s="5" t="str">
        <f t="shared" si="4"/>
        <v/>
      </c>
      <c r="V6" s="10"/>
      <c r="W6" s="5">
        <f t="shared" si="1"/>
        <v>0</v>
      </c>
      <c r="X6" s="5">
        <f t="shared" si="1"/>
        <v>0</v>
      </c>
      <c r="Y6" s="5">
        <f t="shared" si="1"/>
        <v>0</v>
      </c>
      <c r="Z6" s="5">
        <f t="shared" si="1"/>
        <v>0</v>
      </c>
      <c r="AA6" s="5">
        <f t="shared" si="1"/>
        <v>0</v>
      </c>
      <c r="AB6" s="5">
        <f t="shared" si="1"/>
        <v>0</v>
      </c>
      <c r="AC6" s="5">
        <f t="shared" si="1"/>
        <v>0</v>
      </c>
      <c r="AD6" s="5">
        <f t="shared" si="1"/>
        <v>0</v>
      </c>
      <c r="AE6" s="5">
        <f t="shared" si="1"/>
        <v>0</v>
      </c>
      <c r="AF6" s="5">
        <f t="shared" si="1"/>
        <v>0</v>
      </c>
      <c r="AG6" s="5">
        <f t="shared" si="1"/>
        <v>0</v>
      </c>
      <c r="AH6" s="5">
        <f t="shared" si="1"/>
        <v>0</v>
      </c>
    </row>
    <row r="7" spans="1:34">
      <c r="A7" s="6">
        <v>4</v>
      </c>
      <c r="B7" s="157"/>
      <c r="C7" s="10"/>
      <c r="D7" s="10"/>
      <c r="E7" s="10"/>
      <c r="F7" s="18" t="str">
        <f t="shared" si="0"/>
        <v/>
      </c>
      <c r="G7" s="5">
        <f t="shared" si="2"/>
        <v>0</v>
      </c>
      <c r="H7" s="50"/>
      <c r="I7" s="47"/>
      <c r="J7" s="10"/>
      <c r="K7" s="10" t="str">
        <f t="shared" si="3"/>
        <v/>
      </c>
      <c r="L7" s="12"/>
      <c r="M7" s="10"/>
      <c r="N7" s="10"/>
      <c r="O7" s="10"/>
      <c r="P7" s="10"/>
      <c r="Q7" s="12"/>
      <c r="R7" s="12"/>
      <c r="S7" s="18"/>
      <c r="T7" s="18"/>
      <c r="U7" s="5" t="str">
        <f t="shared" si="4"/>
        <v/>
      </c>
      <c r="V7" s="10"/>
      <c r="W7" s="5">
        <f t="shared" si="1"/>
        <v>0</v>
      </c>
      <c r="X7" s="5">
        <f t="shared" si="1"/>
        <v>0</v>
      </c>
      <c r="Y7" s="5">
        <f t="shared" si="1"/>
        <v>0</v>
      </c>
      <c r="Z7" s="5">
        <f t="shared" si="1"/>
        <v>0</v>
      </c>
      <c r="AA7" s="5">
        <f t="shared" si="1"/>
        <v>0</v>
      </c>
      <c r="AB7" s="5">
        <f t="shared" si="1"/>
        <v>0</v>
      </c>
      <c r="AC7" s="5">
        <f t="shared" si="1"/>
        <v>0</v>
      </c>
      <c r="AD7" s="5">
        <f t="shared" si="1"/>
        <v>0</v>
      </c>
      <c r="AE7" s="5">
        <f t="shared" si="1"/>
        <v>0</v>
      </c>
      <c r="AF7" s="5">
        <f t="shared" si="1"/>
        <v>0</v>
      </c>
      <c r="AG7" s="5">
        <f t="shared" si="1"/>
        <v>0</v>
      </c>
      <c r="AH7" s="5">
        <f t="shared" si="1"/>
        <v>0</v>
      </c>
    </row>
    <row r="8" spans="1:34">
      <c r="A8" s="6">
        <v>5</v>
      </c>
      <c r="B8" s="157"/>
      <c r="C8" s="10"/>
      <c r="D8" s="10"/>
      <c r="E8" s="10"/>
      <c r="F8" s="18" t="str">
        <f t="shared" si="0"/>
        <v/>
      </c>
      <c r="G8" s="5">
        <f t="shared" si="2"/>
        <v>0</v>
      </c>
      <c r="H8" s="50"/>
      <c r="I8" s="47"/>
      <c r="J8" s="10"/>
      <c r="K8" s="10" t="str">
        <f t="shared" si="3"/>
        <v/>
      </c>
      <c r="L8" s="12"/>
      <c r="M8" s="10"/>
      <c r="N8" s="10"/>
      <c r="O8" s="10"/>
      <c r="P8" s="10"/>
      <c r="Q8" s="12"/>
      <c r="R8" s="12"/>
      <c r="S8" s="18"/>
      <c r="T8" s="18"/>
      <c r="U8" s="5" t="str">
        <f t="shared" si="4"/>
        <v/>
      </c>
      <c r="V8" s="10"/>
      <c r="W8" s="5">
        <f t="shared" si="1"/>
        <v>0</v>
      </c>
      <c r="X8" s="5">
        <f t="shared" si="1"/>
        <v>0</v>
      </c>
      <c r="Y8" s="5">
        <f t="shared" si="1"/>
        <v>0</v>
      </c>
      <c r="Z8" s="5">
        <f t="shared" si="1"/>
        <v>0</v>
      </c>
      <c r="AA8" s="5">
        <f t="shared" si="1"/>
        <v>0</v>
      </c>
      <c r="AB8" s="5">
        <f t="shared" si="1"/>
        <v>0</v>
      </c>
      <c r="AC8" s="5">
        <f t="shared" si="1"/>
        <v>0</v>
      </c>
      <c r="AD8" s="5">
        <f t="shared" si="1"/>
        <v>0</v>
      </c>
      <c r="AE8" s="5">
        <f t="shared" si="1"/>
        <v>0</v>
      </c>
      <c r="AF8" s="5">
        <f t="shared" si="1"/>
        <v>0</v>
      </c>
      <c r="AG8" s="5">
        <f t="shared" si="1"/>
        <v>0</v>
      </c>
      <c r="AH8" s="5">
        <f t="shared" si="1"/>
        <v>0</v>
      </c>
    </row>
    <row r="9" spans="1:34">
      <c r="A9" s="6">
        <v>6</v>
      </c>
      <c r="B9" s="157"/>
      <c r="C9" s="10"/>
      <c r="D9" s="10"/>
      <c r="E9" s="10"/>
      <c r="F9" s="18" t="str">
        <f t="shared" si="0"/>
        <v/>
      </c>
      <c r="G9" s="5">
        <f t="shared" si="2"/>
        <v>0</v>
      </c>
      <c r="H9" s="50"/>
      <c r="I9" s="47"/>
      <c r="J9" s="10"/>
      <c r="K9" s="10" t="str">
        <f t="shared" si="3"/>
        <v/>
      </c>
      <c r="L9" s="12"/>
      <c r="M9" s="10"/>
      <c r="N9" s="10"/>
      <c r="O9" s="10"/>
      <c r="P9" s="10"/>
      <c r="Q9" s="12"/>
      <c r="R9" s="12"/>
      <c r="S9" s="18"/>
      <c r="T9" s="18"/>
      <c r="U9" s="5" t="str">
        <f t="shared" si="4"/>
        <v/>
      </c>
      <c r="V9" s="10"/>
      <c r="W9" s="5">
        <f t="shared" si="1"/>
        <v>0</v>
      </c>
      <c r="X9" s="5">
        <f t="shared" si="1"/>
        <v>0</v>
      </c>
      <c r="Y9" s="5">
        <f t="shared" si="1"/>
        <v>0</v>
      </c>
      <c r="Z9" s="5">
        <f t="shared" si="1"/>
        <v>0</v>
      </c>
      <c r="AA9" s="5">
        <f t="shared" si="1"/>
        <v>0</v>
      </c>
      <c r="AB9" s="5">
        <f t="shared" si="1"/>
        <v>0</v>
      </c>
      <c r="AC9" s="5">
        <f t="shared" si="1"/>
        <v>0</v>
      </c>
      <c r="AD9" s="5">
        <f t="shared" si="1"/>
        <v>0</v>
      </c>
      <c r="AE9" s="5">
        <f t="shared" si="1"/>
        <v>0</v>
      </c>
      <c r="AF9" s="5">
        <f t="shared" si="1"/>
        <v>0</v>
      </c>
      <c r="AG9" s="5">
        <f t="shared" si="1"/>
        <v>0</v>
      </c>
      <c r="AH9" s="5">
        <f t="shared" si="1"/>
        <v>0</v>
      </c>
    </row>
    <row r="10" spans="1:34">
      <c r="A10" s="6">
        <v>7</v>
      </c>
      <c r="B10" s="157"/>
      <c r="C10" s="10"/>
      <c r="D10" s="10"/>
      <c r="E10" s="10"/>
      <c r="F10" s="18" t="str">
        <f t="shared" si="0"/>
        <v/>
      </c>
      <c r="G10" s="5">
        <f t="shared" si="2"/>
        <v>0</v>
      </c>
      <c r="H10" s="50"/>
      <c r="I10" s="47"/>
      <c r="J10" s="10"/>
      <c r="K10" s="10" t="str">
        <f t="shared" si="3"/>
        <v/>
      </c>
      <c r="L10" s="12"/>
      <c r="M10" s="10"/>
      <c r="N10" s="10"/>
      <c r="O10" s="10"/>
      <c r="P10" s="10"/>
      <c r="Q10" s="12"/>
      <c r="R10" s="12"/>
      <c r="S10" s="18"/>
      <c r="T10" s="18"/>
      <c r="U10" s="5" t="str">
        <f t="shared" si="4"/>
        <v/>
      </c>
      <c r="V10" s="10"/>
      <c r="W10" s="5">
        <f t="shared" si="1"/>
        <v>0</v>
      </c>
      <c r="X10" s="5">
        <f t="shared" si="1"/>
        <v>0</v>
      </c>
      <c r="Y10" s="5">
        <f t="shared" si="1"/>
        <v>0</v>
      </c>
      <c r="Z10" s="5">
        <f t="shared" si="1"/>
        <v>0</v>
      </c>
      <c r="AA10" s="5">
        <f t="shared" si="1"/>
        <v>0</v>
      </c>
      <c r="AB10" s="5">
        <f t="shared" si="1"/>
        <v>0</v>
      </c>
      <c r="AC10" s="5">
        <f t="shared" si="1"/>
        <v>0</v>
      </c>
      <c r="AD10" s="5">
        <f t="shared" si="1"/>
        <v>0</v>
      </c>
      <c r="AE10" s="5">
        <f t="shared" si="1"/>
        <v>0</v>
      </c>
      <c r="AF10" s="5">
        <f t="shared" si="1"/>
        <v>0</v>
      </c>
      <c r="AG10" s="5">
        <f t="shared" si="1"/>
        <v>0</v>
      </c>
      <c r="AH10" s="5">
        <f t="shared" si="1"/>
        <v>0</v>
      </c>
    </row>
    <row r="11" spans="1:34">
      <c r="A11" s="6">
        <v>8</v>
      </c>
      <c r="B11" s="157"/>
      <c r="C11" s="10"/>
      <c r="D11" s="10"/>
      <c r="E11" s="10"/>
      <c r="F11" s="18" t="str">
        <f t="shared" si="0"/>
        <v/>
      </c>
      <c r="G11" s="5">
        <f t="shared" si="2"/>
        <v>0</v>
      </c>
      <c r="H11" s="50"/>
      <c r="I11" s="47"/>
      <c r="J11" s="10"/>
      <c r="K11" s="10" t="str">
        <f t="shared" si="3"/>
        <v/>
      </c>
      <c r="L11" s="12"/>
      <c r="M11" s="10"/>
      <c r="N11" s="10"/>
      <c r="O11" s="10"/>
      <c r="P11" s="10"/>
      <c r="Q11" s="12"/>
      <c r="R11" s="12"/>
      <c r="S11" s="18"/>
      <c r="T11" s="18"/>
      <c r="U11" s="5" t="str">
        <f t="shared" si="4"/>
        <v/>
      </c>
      <c r="V11" s="10"/>
      <c r="W11" s="5">
        <f t="shared" si="1"/>
        <v>0</v>
      </c>
      <c r="X11" s="5">
        <f t="shared" si="1"/>
        <v>0</v>
      </c>
      <c r="Y11" s="5">
        <f t="shared" si="1"/>
        <v>0</v>
      </c>
      <c r="Z11" s="5">
        <f t="shared" si="1"/>
        <v>0</v>
      </c>
      <c r="AA11" s="5">
        <f t="shared" si="1"/>
        <v>0</v>
      </c>
      <c r="AB11" s="5">
        <f t="shared" si="1"/>
        <v>0</v>
      </c>
      <c r="AC11" s="5">
        <f t="shared" si="1"/>
        <v>0</v>
      </c>
      <c r="AD11" s="5">
        <f t="shared" si="1"/>
        <v>0</v>
      </c>
      <c r="AE11" s="5">
        <f t="shared" si="1"/>
        <v>0</v>
      </c>
      <c r="AF11" s="5">
        <f t="shared" si="1"/>
        <v>0</v>
      </c>
      <c r="AG11" s="5">
        <f t="shared" si="1"/>
        <v>0</v>
      </c>
      <c r="AH11" s="5">
        <f t="shared" si="1"/>
        <v>0</v>
      </c>
    </row>
    <row r="12" spans="1:34">
      <c r="A12" s="6">
        <v>9</v>
      </c>
      <c r="B12" s="157"/>
      <c r="C12" s="10"/>
      <c r="D12" s="10"/>
      <c r="E12" s="10"/>
      <c r="F12" s="18" t="str">
        <f t="shared" si="0"/>
        <v/>
      </c>
      <c r="G12" s="5">
        <f t="shared" si="2"/>
        <v>0</v>
      </c>
      <c r="H12" s="50"/>
      <c r="I12" s="47"/>
      <c r="J12" s="10"/>
      <c r="K12" s="10" t="str">
        <f t="shared" si="3"/>
        <v/>
      </c>
      <c r="L12" s="12"/>
      <c r="M12" s="10"/>
      <c r="N12" s="10"/>
      <c r="O12" s="10"/>
      <c r="P12" s="10"/>
      <c r="Q12" s="12"/>
      <c r="R12" s="12"/>
      <c r="S12" s="18"/>
      <c r="T12" s="18"/>
      <c r="U12" s="5" t="str">
        <f t="shared" si="4"/>
        <v/>
      </c>
      <c r="V12" s="10"/>
      <c r="W12" s="5">
        <f t="shared" si="1"/>
        <v>0</v>
      </c>
      <c r="X12" s="5">
        <f t="shared" si="1"/>
        <v>0</v>
      </c>
      <c r="Y12" s="5">
        <f t="shared" si="1"/>
        <v>0</v>
      </c>
      <c r="Z12" s="5">
        <f t="shared" si="1"/>
        <v>0</v>
      </c>
      <c r="AA12" s="5">
        <f t="shared" si="1"/>
        <v>0</v>
      </c>
      <c r="AB12" s="5">
        <f t="shared" si="1"/>
        <v>0</v>
      </c>
      <c r="AC12" s="5">
        <f t="shared" si="1"/>
        <v>0</v>
      </c>
      <c r="AD12" s="5">
        <f t="shared" si="1"/>
        <v>0</v>
      </c>
      <c r="AE12" s="5">
        <f t="shared" si="1"/>
        <v>0</v>
      </c>
      <c r="AF12" s="5">
        <f t="shared" si="1"/>
        <v>0</v>
      </c>
      <c r="AG12" s="5">
        <f t="shared" si="1"/>
        <v>0</v>
      </c>
      <c r="AH12" s="5">
        <f t="shared" si="1"/>
        <v>0</v>
      </c>
    </row>
    <row r="13" spans="1:34">
      <c r="A13" s="6">
        <v>10</v>
      </c>
      <c r="B13" s="157"/>
      <c r="C13" s="10"/>
      <c r="D13" s="10"/>
      <c r="E13" s="10"/>
      <c r="F13" s="18" t="str">
        <f t="shared" si="0"/>
        <v/>
      </c>
      <c r="G13" s="5">
        <f t="shared" si="2"/>
        <v>0</v>
      </c>
      <c r="H13" s="18"/>
      <c r="I13" s="10"/>
      <c r="J13" s="10"/>
      <c r="K13" s="10" t="str">
        <f t="shared" si="3"/>
        <v/>
      </c>
      <c r="L13" s="12"/>
      <c r="M13" s="10"/>
      <c r="N13" s="10"/>
      <c r="O13" s="10"/>
      <c r="P13" s="10"/>
      <c r="Q13" s="12"/>
      <c r="R13" s="12"/>
      <c r="S13" s="18"/>
      <c r="T13" s="18"/>
      <c r="U13" s="5" t="str">
        <f t="shared" si="4"/>
        <v/>
      </c>
      <c r="V13" s="10"/>
      <c r="W13" s="5">
        <f t="shared" si="1"/>
        <v>0</v>
      </c>
      <c r="X13" s="5">
        <f t="shared" si="1"/>
        <v>0</v>
      </c>
      <c r="Y13" s="5">
        <f t="shared" si="1"/>
        <v>0</v>
      </c>
      <c r="Z13" s="5">
        <f t="shared" si="1"/>
        <v>0</v>
      </c>
      <c r="AA13" s="5">
        <f t="shared" si="1"/>
        <v>0</v>
      </c>
      <c r="AB13" s="5">
        <f t="shared" si="1"/>
        <v>0</v>
      </c>
      <c r="AC13" s="5">
        <f t="shared" si="1"/>
        <v>0</v>
      </c>
      <c r="AD13" s="5">
        <f t="shared" si="1"/>
        <v>0</v>
      </c>
      <c r="AE13" s="5">
        <f t="shared" si="1"/>
        <v>0</v>
      </c>
      <c r="AF13" s="5">
        <f t="shared" si="1"/>
        <v>0</v>
      </c>
      <c r="AG13" s="5">
        <f t="shared" si="1"/>
        <v>0</v>
      </c>
      <c r="AH13" s="5">
        <f t="shared" si="1"/>
        <v>0</v>
      </c>
    </row>
    <row r="14" spans="1:34">
      <c r="A14" s="6">
        <v>11</v>
      </c>
      <c r="B14" s="157"/>
      <c r="C14" s="10"/>
      <c r="D14" s="10"/>
      <c r="E14" s="10"/>
      <c r="F14" s="18" t="str">
        <f t="shared" si="0"/>
        <v/>
      </c>
      <c r="G14" s="5">
        <f t="shared" si="2"/>
        <v>0</v>
      </c>
      <c r="H14" s="18"/>
      <c r="I14" s="10"/>
      <c r="J14" s="10"/>
      <c r="K14" s="10" t="str">
        <f t="shared" si="3"/>
        <v/>
      </c>
      <c r="L14" s="12"/>
      <c r="M14" s="10"/>
      <c r="N14" s="10"/>
      <c r="O14" s="10"/>
      <c r="P14" s="10"/>
      <c r="Q14" s="12"/>
      <c r="R14" s="12"/>
      <c r="S14" s="18"/>
      <c r="T14" s="18"/>
      <c r="U14" s="5" t="str">
        <f t="shared" si="4"/>
        <v/>
      </c>
      <c r="V14" s="10"/>
      <c r="W14" s="5">
        <f t="shared" si="1"/>
        <v>0</v>
      </c>
      <c r="X14" s="5">
        <f t="shared" si="1"/>
        <v>0</v>
      </c>
      <c r="Y14" s="5">
        <f t="shared" si="1"/>
        <v>0</v>
      </c>
      <c r="Z14" s="5">
        <f t="shared" si="1"/>
        <v>0</v>
      </c>
      <c r="AA14" s="5">
        <f t="shared" si="1"/>
        <v>0</v>
      </c>
      <c r="AB14" s="5">
        <f t="shared" si="1"/>
        <v>0</v>
      </c>
      <c r="AC14" s="5">
        <f t="shared" si="1"/>
        <v>0</v>
      </c>
      <c r="AD14" s="5">
        <f t="shared" si="1"/>
        <v>0</v>
      </c>
      <c r="AE14" s="5">
        <f t="shared" si="1"/>
        <v>0</v>
      </c>
      <c r="AF14" s="5">
        <f t="shared" si="1"/>
        <v>0</v>
      </c>
      <c r="AG14" s="5">
        <f t="shared" si="1"/>
        <v>0</v>
      </c>
      <c r="AH14" s="5">
        <f t="shared" si="1"/>
        <v>0</v>
      </c>
    </row>
    <row r="15" spans="1:34">
      <c r="A15" s="6">
        <v>12</v>
      </c>
      <c r="B15" s="157"/>
      <c r="C15" s="10"/>
      <c r="D15" s="10"/>
      <c r="E15" s="10"/>
      <c r="F15" s="18" t="str">
        <f t="shared" si="0"/>
        <v/>
      </c>
      <c r="G15" s="5">
        <f t="shared" si="2"/>
        <v>0</v>
      </c>
      <c r="H15" s="50"/>
      <c r="I15" s="10"/>
      <c r="J15" s="10"/>
      <c r="K15" s="10" t="str">
        <f t="shared" si="3"/>
        <v/>
      </c>
      <c r="L15" s="12"/>
      <c r="M15" s="10"/>
      <c r="N15" s="10"/>
      <c r="O15" s="10"/>
      <c r="P15" s="10"/>
      <c r="Q15" s="12"/>
      <c r="R15" s="12"/>
      <c r="S15" s="18"/>
      <c r="T15" s="18"/>
      <c r="U15" s="5" t="str">
        <f t="shared" si="4"/>
        <v/>
      </c>
      <c r="V15" s="10"/>
      <c r="W15" s="5">
        <f t="shared" si="1"/>
        <v>0</v>
      </c>
      <c r="X15" s="5">
        <f t="shared" si="1"/>
        <v>0</v>
      </c>
      <c r="Y15" s="5">
        <f t="shared" si="1"/>
        <v>0</v>
      </c>
      <c r="Z15" s="5">
        <f t="shared" si="1"/>
        <v>0</v>
      </c>
      <c r="AA15" s="5">
        <f t="shared" si="1"/>
        <v>0</v>
      </c>
      <c r="AB15" s="5">
        <f t="shared" si="1"/>
        <v>0</v>
      </c>
      <c r="AC15" s="5">
        <f t="shared" si="1"/>
        <v>0</v>
      </c>
      <c r="AD15" s="5">
        <f t="shared" si="1"/>
        <v>0</v>
      </c>
      <c r="AE15" s="5">
        <f t="shared" si="1"/>
        <v>0</v>
      </c>
      <c r="AF15" s="5">
        <f t="shared" si="1"/>
        <v>0</v>
      </c>
      <c r="AG15" s="5">
        <f t="shared" si="1"/>
        <v>0</v>
      </c>
      <c r="AH15" s="5">
        <f t="shared" si="1"/>
        <v>0</v>
      </c>
    </row>
    <row r="16" spans="1:34">
      <c r="A16" s="6">
        <v>13</v>
      </c>
      <c r="B16" s="157"/>
      <c r="C16" s="10"/>
      <c r="D16" s="10"/>
      <c r="E16" s="10"/>
      <c r="F16" s="18" t="str">
        <f t="shared" si="0"/>
        <v/>
      </c>
      <c r="G16" s="5">
        <f t="shared" si="2"/>
        <v>0</v>
      </c>
      <c r="H16" s="50"/>
      <c r="I16" s="10"/>
      <c r="J16" s="10"/>
      <c r="K16" s="10" t="str">
        <f t="shared" si="3"/>
        <v/>
      </c>
      <c r="L16" s="12"/>
      <c r="M16" s="10"/>
      <c r="N16" s="10"/>
      <c r="O16" s="10"/>
      <c r="P16" s="10"/>
      <c r="Q16" s="12"/>
      <c r="R16" s="12"/>
      <c r="S16" s="18"/>
      <c r="T16" s="18"/>
      <c r="U16" s="5" t="str">
        <f t="shared" si="4"/>
        <v/>
      </c>
      <c r="V16" s="10"/>
      <c r="W16" s="5">
        <f t="shared" si="1"/>
        <v>0</v>
      </c>
      <c r="X16" s="5">
        <f t="shared" si="1"/>
        <v>0</v>
      </c>
      <c r="Y16" s="5">
        <f t="shared" si="1"/>
        <v>0</v>
      </c>
      <c r="Z16" s="5">
        <f t="shared" si="1"/>
        <v>0</v>
      </c>
      <c r="AA16" s="5">
        <f t="shared" si="1"/>
        <v>0</v>
      </c>
      <c r="AB16" s="5">
        <f t="shared" si="1"/>
        <v>0</v>
      </c>
      <c r="AC16" s="5">
        <f t="shared" si="1"/>
        <v>0</v>
      </c>
      <c r="AD16" s="5">
        <f t="shared" si="1"/>
        <v>0</v>
      </c>
      <c r="AE16" s="5">
        <f t="shared" si="1"/>
        <v>0</v>
      </c>
      <c r="AF16" s="5">
        <f t="shared" si="1"/>
        <v>0</v>
      </c>
      <c r="AG16" s="5">
        <f t="shared" si="1"/>
        <v>0</v>
      </c>
      <c r="AH16" s="5">
        <f t="shared" si="1"/>
        <v>0</v>
      </c>
    </row>
    <row r="17" spans="1:34">
      <c r="A17" s="6">
        <v>14</v>
      </c>
      <c r="B17" s="157"/>
      <c r="C17" s="10"/>
      <c r="D17" s="10"/>
      <c r="E17" s="10"/>
      <c r="F17" s="18" t="str">
        <f t="shared" si="0"/>
        <v/>
      </c>
      <c r="G17" s="5">
        <f t="shared" si="2"/>
        <v>0</v>
      </c>
      <c r="H17" s="50"/>
      <c r="I17" s="10"/>
      <c r="J17" s="10"/>
      <c r="K17" s="10" t="str">
        <f t="shared" si="3"/>
        <v/>
      </c>
      <c r="L17" s="12"/>
      <c r="M17" s="10"/>
      <c r="N17" s="10"/>
      <c r="O17" s="10"/>
      <c r="P17" s="10"/>
      <c r="Q17" s="12"/>
      <c r="R17" s="12"/>
      <c r="S17" s="18"/>
      <c r="T17" s="18"/>
      <c r="U17" s="5" t="str">
        <f t="shared" si="4"/>
        <v/>
      </c>
      <c r="V17" s="10"/>
      <c r="W17" s="5">
        <f t="shared" si="1"/>
        <v>0</v>
      </c>
      <c r="X17" s="5">
        <f t="shared" si="1"/>
        <v>0</v>
      </c>
      <c r="Y17" s="5">
        <f t="shared" si="1"/>
        <v>0</v>
      </c>
      <c r="Z17" s="5">
        <f t="shared" si="1"/>
        <v>0</v>
      </c>
      <c r="AA17" s="5">
        <f t="shared" si="1"/>
        <v>0</v>
      </c>
      <c r="AB17" s="5">
        <f t="shared" si="1"/>
        <v>0</v>
      </c>
      <c r="AC17" s="5">
        <f t="shared" si="1"/>
        <v>0</v>
      </c>
      <c r="AD17" s="5">
        <f t="shared" si="1"/>
        <v>0</v>
      </c>
      <c r="AE17" s="5">
        <f t="shared" si="1"/>
        <v>0</v>
      </c>
      <c r="AF17" s="5">
        <f t="shared" si="1"/>
        <v>0</v>
      </c>
      <c r="AG17" s="5">
        <f t="shared" si="1"/>
        <v>0</v>
      </c>
      <c r="AH17" s="5">
        <f t="shared" si="1"/>
        <v>0</v>
      </c>
    </row>
    <row r="18" spans="1:34">
      <c r="A18" s="6">
        <v>15</v>
      </c>
      <c r="B18" s="157"/>
      <c r="C18" s="10"/>
      <c r="D18" s="10"/>
      <c r="E18" s="10"/>
      <c r="F18" s="18" t="str">
        <f t="shared" si="0"/>
        <v/>
      </c>
      <c r="G18" s="5">
        <f t="shared" si="2"/>
        <v>0</v>
      </c>
      <c r="H18" s="18"/>
      <c r="I18" s="10"/>
      <c r="J18" s="10"/>
      <c r="K18" s="10" t="str">
        <f t="shared" si="3"/>
        <v/>
      </c>
      <c r="L18" s="12"/>
      <c r="M18" s="10"/>
      <c r="N18" s="10"/>
      <c r="O18" s="10"/>
      <c r="P18" s="10"/>
      <c r="Q18" s="12"/>
      <c r="R18" s="12"/>
      <c r="S18" s="18"/>
      <c r="T18" s="18"/>
      <c r="U18" s="5" t="str">
        <f t="shared" si="4"/>
        <v/>
      </c>
      <c r="V18" s="10"/>
      <c r="W18" s="5">
        <f t="shared" si="1"/>
        <v>0</v>
      </c>
      <c r="X18" s="5">
        <f t="shared" si="1"/>
        <v>0</v>
      </c>
      <c r="Y18" s="5">
        <f t="shared" si="1"/>
        <v>0</v>
      </c>
      <c r="Z18" s="5">
        <f t="shared" si="1"/>
        <v>0</v>
      </c>
      <c r="AA18" s="5">
        <f t="shared" si="1"/>
        <v>0</v>
      </c>
      <c r="AB18" s="5">
        <f t="shared" si="1"/>
        <v>0</v>
      </c>
      <c r="AC18" s="5">
        <f t="shared" si="1"/>
        <v>0</v>
      </c>
      <c r="AD18" s="5">
        <f t="shared" si="1"/>
        <v>0</v>
      </c>
      <c r="AE18" s="5">
        <f t="shared" si="1"/>
        <v>0</v>
      </c>
      <c r="AF18" s="5">
        <f t="shared" si="1"/>
        <v>0</v>
      </c>
      <c r="AG18" s="5">
        <f t="shared" si="1"/>
        <v>0</v>
      </c>
      <c r="AH18" s="5">
        <f t="shared" si="1"/>
        <v>0</v>
      </c>
    </row>
    <row r="19" spans="1:34">
      <c r="A19" s="6">
        <v>16</v>
      </c>
      <c r="B19" s="157"/>
      <c r="C19" s="10"/>
      <c r="D19" s="10"/>
      <c r="E19" s="10"/>
      <c r="F19" s="18" t="str">
        <f t="shared" si="0"/>
        <v/>
      </c>
      <c r="G19" s="5">
        <f t="shared" si="2"/>
        <v>0</v>
      </c>
      <c r="H19" s="18"/>
      <c r="I19" s="10"/>
      <c r="J19" s="10"/>
      <c r="K19" s="10" t="str">
        <f t="shared" si="3"/>
        <v/>
      </c>
      <c r="L19" s="12"/>
      <c r="M19" s="10"/>
      <c r="N19" s="10"/>
      <c r="O19" s="10"/>
      <c r="P19" s="10"/>
      <c r="Q19" s="12"/>
      <c r="R19" s="12"/>
      <c r="S19" s="18"/>
      <c r="T19" s="18"/>
      <c r="U19" s="5" t="str">
        <f t="shared" si="4"/>
        <v/>
      </c>
      <c r="V19" s="10"/>
      <c r="W19" s="5">
        <f t="shared" si="1"/>
        <v>0</v>
      </c>
      <c r="X19" s="5">
        <f t="shared" si="1"/>
        <v>0</v>
      </c>
      <c r="Y19" s="5">
        <f t="shared" si="1"/>
        <v>0</v>
      </c>
      <c r="Z19" s="5">
        <f t="shared" si="1"/>
        <v>0</v>
      </c>
      <c r="AA19" s="5">
        <f t="shared" si="1"/>
        <v>0</v>
      </c>
      <c r="AB19" s="5">
        <f t="shared" si="1"/>
        <v>0</v>
      </c>
      <c r="AC19" s="5">
        <f t="shared" si="1"/>
        <v>0</v>
      </c>
      <c r="AD19" s="5">
        <f t="shared" si="1"/>
        <v>0</v>
      </c>
      <c r="AE19" s="5">
        <f t="shared" si="1"/>
        <v>0</v>
      </c>
      <c r="AF19" s="5">
        <f t="shared" si="1"/>
        <v>0</v>
      </c>
      <c r="AG19" s="5">
        <f t="shared" si="1"/>
        <v>0</v>
      </c>
      <c r="AH19" s="5">
        <f t="shared" si="1"/>
        <v>0</v>
      </c>
    </row>
    <row r="20" spans="1:34">
      <c r="A20" s="6">
        <v>17</v>
      </c>
      <c r="B20" s="157"/>
      <c r="C20" s="10"/>
      <c r="D20" s="10"/>
      <c r="E20" s="10"/>
      <c r="F20" s="18" t="str">
        <f t="shared" si="0"/>
        <v/>
      </c>
      <c r="G20" s="5">
        <f t="shared" si="2"/>
        <v>0</v>
      </c>
      <c r="H20" s="18"/>
      <c r="I20" s="10"/>
      <c r="J20" s="10"/>
      <c r="K20" s="10" t="str">
        <f t="shared" si="3"/>
        <v/>
      </c>
      <c r="L20" s="12"/>
      <c r="M20" s="10"/>
      <c r="N20" s="10"/>
      <c r="O20" s="10"/>
      <c r="P20" s="10"/>
      <c r="Q20" s="12"/>
      <c r="R20" s="12"/>
      <c r="S20" s="18"/>
      <c r="T20" s="18"/>
      <c r="U20" s="5" t="str">
        <f t="shared" si="4"/>
        <v/>
      </c>
      <c r="V20" s="10"/>
      <c r="W20" s="5">
        <f t="shared" ref="W20:AH35" si="5">$G20</f>
        <v>0</v>
      </c>
      <c r="X20" s="5">
        <f t="shared" si="5"/>
        <v>0</v>
      </c>
      <c r="Y20" s="5">
        <f t="shared" si="5"/>
        <v>0</v>
      </c>
      <c r="Z20" s="5">
        <f t="shared" si="5"/>
        <v>0</v>
      </c>
      <c r="AA20" s="5">
        <f t="shared" si="5"/>
        <v>0</v>
      </c>
      <c r="AB20" s="5">
        <f t="shared" si="5"/>
        <v>0</v>
      </c>
      <c r="AC20" s="5">
        <f t="shared" si="5"/>
        <v>0</v>
      </c>
      <c r="AD20" s="5">
        <f t="shared" si="5"/>
        <v>0</v>
      </c>
      <c r="AE20" s="5">
        <f t="shared" si="5"/>
        <v>0</v>
      </c>
      <c r="AF20" s="5">
        <f t="shared" si="5"/>
        <v>0</v>
      </c>
      <c r="AG20" s="5">
        <f t="shared" si="5"/>
        <v>0</v>
      </c>
      <c r="AH20" s="5">
        <f t="shared" si="5"/>
        <v>0</v>
      </c>
    </row>
    <row r="21" spans="1:34">
      <c r="A21" s="6">
        <v>18</v>
      </c>
      <c r="B21" s="157"/>
      <c r="C21" s="10"/>
      <c r="D21" s="10"/>
      <c r="E21" s="10"/>
      <c r="F21" s="18" t="str">
        <f t="shared" si="0"/>
        <v/>
      </c>
      <c r="G21" s="5">
        <f t="shared" si="2"/>
        <v>0</v>
      </c>
      <c r="H21" s="18"/>
      <c r="I21" s="10"/>
      <c r="J21" s="10"/>
      <c r="K21" s="10" t="str">
        <f t="shared" si="3"/>
        <v/>
      </c>
      <c r="L21" s="12"/>
      <c r="M21" s="10"/>
      <c r="N21" s="10"/>
      <c r="O21" s="10"/>
      <c r="P21" s="10"/>
      <c r="Q21" s="12"/>
      <c r="R21" s="12"/>
      <c r="S21" s="18"/>
      <c r="T21" s="18"/>
      <c r="U21" s="5" t="str">
        <f t="shared" si="4"/>
        <v/>
      </c>
      <c r="V21" s="10"/>
      <c r="W21" s="5">
        <f t="shared" si="5"/>
        <v>0</v>
      </c>
      <c r="X21" s="5">
        <f t="shared" si="5"/>
        <v>0</v>
      </c>
      <c r="Y21" s="5">
        <f t="shared" si="5"/>
        <v>0</v>
      </c>
      <c r="Z21" s="5">
        <f t="shared" si="5"/>
        <v>0</v>
      </c>
      <c r="AA21" s="5">
        <f t="shared" si="5"/>
        <v>0</v>
      </c>
      <c r="AB21" s="5">
        <f t="shared" si="5"/>
        <v>0</v>
      </c>
      <c r="AC21" s="5">
        <f t="shared" si="5"/>
        <v>0</v>
      </c>
      <c r="AD21" s="5">
        <f t="shared" si="5"/>
        <v>0</v>
      </c>
      <c r="AE21" s="5">
        <f t="shared" si="5"/>
        <v>0</v>
      </c>
      <c r="AF21" s="5">
        <f t="shared" si="5"/>
        <v>0</v>
      </c>
      <c r="AG21" s="5">
        <f t="shared" si="5"/>
        <v>0</v>
      </c>
      <c r="AH21" s="5">
        <f t="shared" si="5"/>
        <v>0</v>
      </c>
    </row>
    <row r="22" spans="1:34">
      <c r="A22" s="6">
        <v>19</v>
      </c>
      <c r="B22" s="157"/>
      <c r="C22" s="10"/>
      <c r="D22" s="10"/>
      <c r="E22" s="10"/>
      <c r="F22" s="18" t="str">
        <f t="shared" si="0"/>
        <v/>
      </c>
      <c r="G22" s="5">
        <f t="shared" si="2"/>
        <v>0</v>
      </c>
      <c r="H22" s="18"/>
      <c r="I22" s="10"/>
      <c r="J22" s="10"/>
      <c r="K22" s="10" t="str">
        <f t="shared" si="3"/>
        <v/>
      </c>
      <c r="L22" s="12"/>
      <c r="M22" s="10"/>
      <c r="N22" s="10"/>
      <c r="O22" s="10"/>
      <c r="P22" s="10"/>
      <c r="Q22" s="12"/>
      <c r="R22" s="12"/>
      <c r="S22" s="18"/>
      <c r="T22" s="18"/>
      <c r="U22" s="5" t="str">
        <f t="shared" si="4"/>
        <v/>
      </c>
      <c r="V22" s="10"/>
      <c r="W22" s="5">
        <f t="shared" si="5"/>
        <v>0</v>
      </c>
      <c r="X22" s="5">
        <f t="shared" si="5"/>
        <v>0</v>
      </c>
      <c r="Y22" s="5">
        <f t="shared" si="5"/>
        <v>0</v>
      </c>
      <c r="Z22" s="5">
        <f t="shared" si="5"/>
        <v>0</v>
      </c>
      <c r="AA22" s="5">
        <f t="shared" si="5"/>
        <v>0</v>
      </c>
      <c r="AB22" s="5">
        <f t="shared" si="5"/>
        <v>0</v>
      </c>
      <c r="AC22" s="5">
        <f t="shared" si="5"/>
        <v>0</v>
      </c>
      <c r="AD22" s="5">
        <f t="shared" si="5"/>
        <v>0</v>
      </c>
      <c r="AE22" s="5">
        <f t="shared" si="5"/>
        <v>0</v>
      </c>
      <c r="AF22" s="5">
        <f t="shared" si="5"/>
        <v>0</v>
      </c>
      <c r="AG22" s="5">
        <f t="shared" si="5"/>
        <v>0</v>
      </c>
      <c r="AH22" s="5">
        <f t="shared" si="5"/>
        <v>0</v>
      </c>
    </row>
    <row r="23" spans="1:34">
      <c r="A23" s="6">
        <v>20</v>
      </c>
      <c r="B23" s="157"/>
      <c r="C23" s="10"/>
      <c r="D23" s="10"/>
      <c r="E23" s="10"/>
      <c r="F23" s="18" t="str">
        <f t="shared" si="0"/>
        <v/>
      </c>
      <c r="G23" s="5">
        <f t="shared" si="2"/>
        <v>0</v>
      </c>
      <c r="H23" s="18"/>
      <c r="I23" s="10"/>
      <c r="J23" s="10"/>
      <c r="K23" s="10" t="str">
        <f t="shared" si="3"/>
        <v/>
      </c>
      <c r="L23" s="12"/>
      <c r="M23" s="10"/>
      <c r="N23" s="10"/>
      <c r="O23" s="10"/>
      <c r="P23" s="10"/>
      <c r="Q23" s="12"/>
      <c r="R23" s="12"/>
      <c r="S23" s="18"/>
      <c r="T23" s="18"/>
      <c r="U23" s="5" t="str">
        <f t="shared" si="4"/>
        <v/>
      </c>
      <c r="V23" s="10"/>
      <c r="W23" s="5">
        <f t="shared" si="5"/>
        <v>0</v>
      </c>
      <c r="X23" s="5">
        <f t="shared" si="5"/>
        <v>0</v>
      </c>
      <c r="Y23" s="5">
        <f t="shared" si="5"/>
        <v>0</v>
      </c>
      <c r="Z23" s="5">
        <f t="shared" si="5"/>
        <v>0</v>
      </c>
      <c r="AA23" s="5">
        <f t="shared" si="5"/>
        <v>0</v>
      </c>
      <c r="AB23" s="5">
        <f t="shared" si="5"/>
        <v>0</v>
      </c>
      <c r="AC23" s="5">
        <f t="shared" si="5"/>
        <v>0</v>
      </c>
      <c r="AD23" s="5">
        <f t="shared" si="5"/>
        <v>0</v>
      </c>
      <c r="AE23" s="5">
        <f t="shared" si="5"/>
        <v>0</v>
      </c>
      <c r="AF23" s="5">
        <f t="shared" si="5"/>
        <v>0</v>
      </c>
      <c r="AG23" s="5">
        <f t="shared" si="5"/>
        <v>0</v>
      </c>
      <c r="AH23" s="5">
        <f t="shared" si="5"/>
        <v>0</v>
      </c>
    </row>
    <row r="24" spans="1:34">
      <c r="A24" s="6">
        <v>21</v>
      </c>
      <c r="B24" s="157"/>
      <c r="C24" s="10"/>
      <c r="D24" s="10"/>
      <c r="E24" s="10"/>
      <c r="F24" s="18" t="str">
        <f t="shared" si="0"/>
        <v/>
      </c>
      <c r="G24" s="5">
        <f t="shared" si="2"/>
        <v>0</v>
      </c>
      <c r="H24" s="50"/>
      <c r="I24" s="47"/>
      <c r="J24" s="10"/>
      <c r="K24" s="10" t="str">
        <f t="shared" si="3"/>
        <v/>
      </c>
      <c r="L24" s="12"/>
      <c r="M24" s="10"/>
      <c r="N24" s="10"/>
      <c r="O24" s="10"/>
      <c r="P24" s="10"/>
      <c r="Q24" s="12"/>
      <c r="R24" s="12"/>
      <c r="S24" s="18"/>
      <c r="T24" s="18"/>
      <c r="U24" s="5" t="str">
        <f t="shared" si="4"/>
        <v/>
      </c>
      <c r="V24" s="10"/>
      <c r="W24" s="5">
        <f t="shared" si="5"/>
        <v>0</v>
      </c>
      <c r="X24" s="5">
        <f t="shared" si="5"/>
        <v>0</v>
      </c>
      <c r="Y24" s="5">
        <f t="shared" si="5"/>
        <v>0</v>
      </c>
      <c r="Z24" s="5">
        <f t="shared" si="5"/>
        <v>0</v>
      </c>
      <c r="AA24" s="5">
        <f t="shared" si="5"/>
        <v>0</v>
      </c>
      <c r="AB24" s="5">
        <f t="shared" si="5"/>
        <v>0</v>
      </c>
      <c r="AC24" s="5">
        <f t="shared" si="5"/>
        <v>0</v>
      </c>
      <c r="AD24" s="5">
        <f t="shared" si="5"/>
        <v>0</v>
      </c>
      <c r="AE24" s="5">
        <f t="shared" si="5"/>
        <v>0</v>
      </c>
      <c r="AF24" s="5">
        <f t="shared" si="5"/>
        <v>0</v>
      </c>
      <c r="AG24" s="5">
        <f t="shared" si="5"/>
        <v>0</v>
      </c>
      <c r="AH24" s="5">
        <f t="shared" si="5"/>
        <v>0</v>
      </c>
    </row>
    <row r="25" spans="1:34">
      <c r="A25" s="6">
        <v>22</v>
      </c>
      <c r="B25" s="157"/>
      <c r="C25" s="10"/>
      <c r="D25" s="10"/>
      <c r="E25" s="10"/>
      <c r="F25" s="18" t="str">
        <f t="shared" si="0"/>
        <v/>
      </c>
      <c r="G25" s="5">
        <f t="shared" si="2"/>
        <v>0</v>
      </c>
      <c r="H25" s="50"/>
      <c r="I25" s="47"/>
      <c r="J25" s="10"/>
      <c r="K25" s="10" t="str">
        <f t="shared" si="3"/>
        <v/>
      </c>
      <c r="L25" s="12"/>
      <c r="M25" s="10"/>
      <c r="N25" s="10"/>
      <c r="O25" s="10"/>
      <c r="P25" s="10"/>
      <c r="Q25" s="12"/>
      <c r="R25" s="12"/>
      <c r="S25" s="18"/>
      <c r="T25" s="18"/>
      <c r="U25" s="5" t="str">
        <f t="shared" si="4"/>
        <v/>
      </c>
      <c r="V25" s="10"/>
      <c r="W25" s="5">
        <f t="shared" si="5"/>
        <v>0</v>
      </c>
      <c r="X25" s="5">
        <f t="shared" si="5"/>
        <v>0</v>
      </c>
      <c r="Y25" s="5">
        <f t="shared" si="5"/>
        <v>0</v>
      </c>
      <c r="Z25" s="5">
        <f t="shared" si="5"/>
        <v>0</v>
      </c>
      <c r="AA25" s="5">
        <f t="shared" si="5"/>
        <v>0</v>
      </c>
      <c r="AB25" s="5">
        <f t="shared" si="5"/>
        <v>0</v>
      </c>
      <c r="AC25" s="5">
        <f t="shared" si="5"/>
        <v>0</v>
      </c>
      <c r="AD25" s="5">
        <f t="shared" si="5"/>
        <v>0</v>
      </c>
      <c r="AE25" s="5">
        <f t="shared" si="5"/>
        <v>0</v>
      </c>
      <c r="AF25" s="5">
        <f t="shared" si="5"/>
        <v>0</v>
      </c>
      <c r="AG25" s="5">
        <f t="shared" si="5"/>
        <v>0</v>
      </c>
      <c r="AH25" s="5">
        <f t="shared" si="5"/>
        <v>0</v>
      </c>
    </row>
    <row r="26" spans="1:34">
      <c r="A26" s="6">
        <v>23</v>
      </c>
      <c r="B26" s="157"/>
      <c r="C26" s="10"/>
      <c r="D26" s="10"/>
      <c r="E26" s="10"/>
      <c r="F26" s="18" t="str">
        <f t="shared" si="0"/>
        <v/>
      </c>
      <c r="G26" s="5">
        <f t="shared" si="2"/>
        <v>0</v>
      </c>
      <c r="H26" s="50"/>
      <c r="I26" s="47"/>
      <c r="J26" s="10"/>
      <c r="K26" s="10" t="str">
        <f t="shared" si="3"/>
        <v/>
      </c>
      <c r="L26" s="12"/>
      <c r="M26" s="10"/>
      <c r="N26" s="10"/>
      <c r="O26" s="10"/>
      <c r="P26" s="10"/>
      <c r="Q26" s="12"/>
      <c r="R26" s="12"/>
      <c r="S26" s="18"/>
      <c r="T26" s="18"/>
      <c r="U26" s="5" t="str">
        <f t="shared" si="4"/>
        <v/>
      </c>
      <c r="V26" s="10"/>
      <c r="W26" s="5">
        <f t="shared" si="5"/>
        <v>0</v>
      </c>
      <c r="X26" s="5">
        <f t="shared" si="5"/>
        <v>0</v>
      </c>
      <c r="Y26" s="5">
        <f t="shared" si="5"/>
        <v>0</v>
      </c>
      <c r="Z26" s="5">
        <f t="shared" si="5"/>
        <v>0</v>
      </c>
      <c r="AA26" s="5">
        <f t="shared" si="5"/>
        <v>0</v>
      </c>
      <c r="AB26" s="5">
        <f t="shared" si="5"/>
        <v>0</v>
      </c>
      <c r="AC26" s="5">
        <f t="shared" si="5"/>
        <v>0</v>
      </c>
      <c r="AD26" s="5">
        <f t="shared" si="5"/>
        <v>0</v>
      </c>
      <c r="AE26" s="5">
        <f t="shared" si="5"/>
        <v>0</v>
      </c>
      <c r="AF26" s="5">
        <f t="shared" si="5"/>
        <v>0</v>
      </c>
      <c r="AG26" s="5">
        <f t="shared" si="5"/>
        <v>0</v>
      </c>
      <c r="AH26" s="5">
        <f t="shared" si="5"/>
        <v>0</v>
      </c>
    </row>
    <row r="27" spans="1:34">
      <c r="A27" s="6">
        <v>24</v>
      </c>
      <c r="B27" s="157"/>
      <c r="C27" s="10"/>
      <c r="D27" s="10"/>
      <c r="E27" s="10"/>
      <c r="F27" s="18" t="str">
        <f t="shared" si="0"/>
        <v/>
      </c>
      <c r="G27" s="5">
        <f t="shared" si="2"/>
        <v>0</v>
      </c>
      <c r="H27" s="50"/>
      <c r="I27" s="47"/>
      <c r="J27" s="10"/>
      <c r="K27" s="10" t="str">
        <f t="shared" si="3"/>
        <v/>
      </c>
      <c r="L27" s="12"/>
      <c r="M27" s="10"/>
      <c r="N27" s="10"/>
      <c r="O27" s="10"/>
      <c r="P27" s="10"/>
      <c r="Q27" s="12"/>
      <c r="R27" s="12"/>
      <c r="S27" s="18"/>
      <c r="T27" s="18"/>
      <c r="U27" s="5" t="str">
        <f t="shared" si="4"/>
        <v/>
      </c>
      <c r="V27" s="10"/>
      <c r="W27" s="5">
        <f t="shared" si="5"/>
        <v>0</v>
      </c>
      <c r="X27" s="5">
        <f t="shared" si="5"/>
        <v>0</v>
      </c>
      <c r="Y27" s="5">
        <f t="shared" si="5"/>
        <v>0</v>
      </c>
      <c r="Z27" s="5">
        <f t="shared" si="5"/>
        <v>0</v>
      </c>
      <c r="AA27" s="5">
        <f t="shared" si="5"/>
        <v>0</v>
      </c>
      <c r="AB27" s="5">
        <f t="shared" si="5"/>
        <v>0</v>
      </c>
      <c r="AC27" s="5">
        <f t="shared" si="5"/>
        <v>0</v>
      </c>
      <c r="AD27" s="5">
        <f t="shared" si="5"/>
        <v>0</v>
      </c>
      <c r="AE27" s="5">
        <f t="shared" si="5"/>
        <v>0</v>
      </c>
      <c r="AF27" s="5">
        <f t="shared" si="5"/>
        <v>0</v>
      </c>
      <c r="AG27" s="5">
        <f t="shared" si="5"/>
        <v>0</v>
      </c>
      <c r="AH27" s="5">
        <f t="shared" si="5"/>
        <v>0</v>
      </c>
    </row>
    <row r="28" spans="1:34">
      <c r="A28" s="6">
        <v>25</v>
      </c>
      <c r="B28" s="157"/>
      <c r="C28" s="10"/>
      <c r="D28" s="10"/>
      <c r="E28" s="10"/>
      <c r="F28" s="18" t="str">
        <f t="shared" si="0"/>
        <v/>
      </c>
      <c r="G28" s="5">
        <f t="shared" si="2"/>
        <v>0</v>
      </c>
      <c r="H28" s="50"/>
      <c r="I28" s="47"/>
      <c r="J28" s="10"/>
      <c r="K28" s="10" t="str">
        <f t="shared" si="3"/>
        <v/>
      </c>
      <c r="L28" s="12"/>
      <c r="M28" s="10"/>
      <c r="N28" s="10"/>
      <c r="O28" s="10"/>
      <c r="P28" s="10"/>
      <c r="Q28" s="12"/>
      <c r="R28" s="12"/>
      <c r="S28" s="18"/>
      <c r="T28" s="18"/>
      <c r="U28" s="5" t="str">
        <f t="shared" si="4"/>
        <v/>
      </c>
      <c r="V28" s="10"/>
      <c r="W28" s="5">
        <f t="shared" si="5"/>
        <v>0</v>
      </c>
      <c r="X28" s="5">
        <f t="shared" si="5"/>
        <v>0</v>
      </c>
      <c r="Y28" s="5">
        <f t="shared" si="5"/>
        <v>0</v>
      </c>
      <c r="Z28" s="5">
        <f t="shared" si="5"/>
        <v>0</v>
      </c>
      <c r="AA28" s="5">
        <f t="shared" si="5"/>
        <v>0</v>
      </c>
      <c r="AB28" s="5">
        <f t="shared" si="5"/>
        <v>0</v>
      </c>
      <c r="AC28" s="5">
        <f t="shared" si="5"/>
        <v>0</v>
      </c>
      <c r="AD28" s="5">
        <f t="shared" si="5"/>
        <v>0</v>
      </c>
      <c r="AE28" s="5">
        <f t="shared" si="5"/>
        <v>0</v>
      </c>
      <c r="AF28" s="5">
        <f t="shared" si="5"/>
        <v>0</v>
      </c>
      <c r="AG28" s="5">
        <f t="shared" si="5"/>
        <v>0</v>
      </c>
      <c r="AH28" s="5">
        <f t="shared" si="5"/>
        <v>0</v>
      </c>
    </row>
    <row r="29" spans="1:34">
      <c r="A29" s="6">
        <v>26</v>
      </c>
      <c r="B29" s="157"/>
      <c r="C29" s="10"/>
      <c r="D29" s="10"/>
      <c r="E29" s="10"/>
      <c r="F29" s="18" t="str">
        <f t="shared" si="0"/>
        <v/>
      </c>
      <c r="G29" s="5">
        <f t="shared" si="2"/>
        <v>0</v>
      </c>
      <c r="H29" s="50"/>
      <c r="I29" s="47"/>
      <c r="J29" s="10"/>
      <c r="K29" s="10" t="str">
        <f t="shared" si="3"/>
        <v/>
      </c>
      <c r="L29" s="12"/>
      <c r="M29" s="10"/>
      <c r="N29" s="10"/>
      <c r="O29" s="10"/>
      <c r="P29" s="10"/>
      <c r="Q29" s="12"/>
      <c r="R29" s="12"/>
      <c r="S29" s="18"/>
      <c r="T29" s="18"/>
      <c r="U29" s="5" t="str">
        <f t="shared" si="4"/>
        <v/>
      </c>
      <c r="V29" s="10"/>
      <c r="W29" s="5">
        <f t="shared" si="5"/>
        <v>0</v>
      </c>
      <c r="X29" s="5">
        <f t="shared" si="5"/>
        <v>0</v>
      </c>
      <c r="Y29" s="5">
        <f t="shared" si="5"/>
        <v>0</v>
      </c>
      <c r="Z29" s="5">
        <f t="shared" si="5"/>
        <v>0</v>
      </c>
      <c r="AA29" s="5">
        <f t="shared" si="5"/>
        <v>0</v>
      </c>
      <c r="AB29" s="5">
        <f t="shared" si="5"/>
        <v>0</v>
      </c>
      <c r="AC29" s="5">
        <f t="shared" si="5"/>
        <v>0</v>
      </c>
      <c r="AD29" s="5">
        <f t="shared" si="5"/>
        <v>0</v>
      </c>
      <c r="AE29" s="5">
        <f t="shared" si="5"/>
        <v>0</v>
      </c>
      <c r="AF29" s="5">
        <f t="shared" si="5"/>
        <v>0</v>
      </c>
      <c r="AG29" s="5">
        <f t="shared" si="5"/>
        <v>0</v>
      </c>
      <c r="AH29" s="5">
        <f t="shared" si="5"/>
        <v>0</v>
      </c>
    </row>
    <row r="30" spans="1:34">
      <c r="A30" s="6">
        <v>27</v>
      </c>
      <c r="B30" s="157"/>
      <c r="C30" s="10"/>
      <c r="D30" s="10"/>
      <c r="E30" s="10"/>
      <c r="F30" s="18" t="str">
        <f t="shared" si="0"/>
        <v/>
      </c>
      <c r="G30" s="5">
        <f t="shared" si="2"/>
        <v>0</v>
      </c>
      <c r="H30" s="50"/>
      <c r="I30" s="47"/>
      <c r="J30" s="10"/>
      <c r="K30" s="10" t="str">
        <f t="shared" si="3"/>
        <v/>
      </c>
      <c r="L30" s="12"/>
      <c r="M30" s="10"/>
      <c r="N30" s="10"/>
      <c r="O30" s="10"/>
      <c r="P30" s="10"/>
      <c r="Q30" s="12"/>
      <c r="R30" s="12"/>
      <c r="S30" s="18"/>
      <c r="T30" s="18"/>
      <c r="U30" s="5" t="str">
        <f t="shared" si="4"/>
        <v/>
      </c>
      <c r="V30" s="10"/>
      <c r="W30" s="5">
        <f t="shared" si="5"/>
        <v>0</v>
      </c>
      <c r="X30" s="5">
        <f t="shared" si="5"/>
        <v>0</v>
      </c>
      <c r="Y30" s="5">
        <f t="shared" si="5"/>
        <v>0</v>
      </c>
      <c r="Z30" s="5">
        <f t="shared" si="5"/>
        <v>0</v>
      </c>
      <c r="AA30" s="5">
        <f t="shared" si="5"/>
        <v>0</v>
      </c>
      <c r="AB30" s="5">
        <f t="shared" si="5"/>
        <v>0</v>
      </c>
      <c r="AC30" s="5">
        <f t="shared" si="5"/>
        <v>0</v>
      </c>
      <c r="AD30" s="5">
        <f t="shared" si="5"/>
        <v>0</v>
      </c>
      <c r="AE30" s="5">
        <f t="shared" si="5"/>
        <v>0</v>
      </c>
      <c r="AF30" s="5">
        <f t="shared" si="5"/>
        <v>0</v>
      </c>
      <c r="AG30" s="5">
        <f t="shared" si="5"/>
        <v>0</v>
      </c>
      <c r="AH30" s="5">
        <f t="shared" si="5"/>
        <v>0</v>
      </c>
    </row>
    <row r="31" spans="1:34">
      <c r="A31" s="6">
        <v>28</v>
      </c>
      <c r="B31" s="157"/>
      <c r="C31" s="10"/>
      <c r="D31" s="10"/>
      <c r="E31" s="10"/>
      <c r="F31" s="18" t="str">
        <f t="shared" si="0"/>
        <v/>
      </c>
      <c r="G31" s="5">
        <f t="shared" si="2"/>
        <v>0</v>
      </c>
      <c r="H31" s="50"/>
      <c r="I31" s="47"/>
      <c r="J31" s="10"/>
      <c r="K31" s="10" t="str">
        <f t="shared" si="3"/>
        <v/>
      </c>
      <c r="L31" s="12"/>
      <c r="M31" s="10"/>
      <c r="N31" s="10"/>
      <c r="O31" s="10"/>
      <c r="P31" s="10"/>
      <c r="Q31" s="12"/>
      <c r="R31" s="12"/>
      <c r="S31" s="18"/>
      <c r="T31" s="18"/>
      <c r="U31" s="5" t="str">
        <f t="shared" si="4"/>
        <v/>
      </c>
      <c r="V31" s="10"/>
      <c r="W31" s="5">
        <f t="shared" si="5"/>
        <v>0</v>
      </c>
      <c r="X31" s="5">
        <f t="shared" si="5"/>
        <v>0</v>
      </c>
      <c r="Y31" s="5">
        <f t="shared" si="5"/>
        <v>0</v>
      </c>
      <c r="Z31" s="5">
        <f t="shared" si="5"/>
        <v>0</v>
      </c>
      <c r="AA31" s="5">
        <f t="shared" si="5"/>
        <v>0</v>
      </c>
      <c r="AB31" s="5">
        <f t="shared" si="5"/>
        <v>0</v>
      </c>
      <c r="AC31" s="5">
        <f t="shared" si="5"/>
        <v>0</v>
      </c>
      <c r="AD31" s="5">
        <f t="shared" si="5"/>
        <v>0</v>
      </c>
      <c r="AE31" s="5">
        <f t="shared" si="5"/>
        <v>0</v>
      </c>
      <c r="AF31" s="5">
        <f t="shared" si="5"/>
        <v>0</v>
      </c>
      <c r="AG31" s="5">
        <f t="shared" si="5"/>
        <v>0</v>
      </c>
      <c r="AH31" s="5">
        <f t="shared" si="5"/>
        <v>0</v>
      </c>
    </row>
    <row r="32" spans="1:34">
      <c r="A32" s="6">
        <v>29</v>
      </c>
      <c r="B32" s="157"/>
      <c r="C32" s="10"/>
      <c r="D32" s="10"/>
      <c r="E32" s="10"/>
      <c r="F32" s="18" t="str">
        <f t="shared" si="0"/>
        <v/>
      </c>
      <c r="G32" s="5">
        <f t="shared" si="2"/>
        <v>0</v>
      </c>
      <c r="H32" s="50"/>
      <c r="I32" s="47"/>
      <c r="J32" s="10"/>
      <c r="K32" s="10" t="str">
        <f t="shared" si="3"/>
        <v/>
      </c>
      <c r="L32" s="12"/>
      <c r="M32" s="10"/>
      <c r="N32" s="10"/>
      <c r="O32" s="10"/>
      <c r="P32" s="10"/>
      <c r="Q32" s="12"/>
      <c r="R32" s="12"/>
      <c r="S32" s="18"/>
      <c r="T32" s="18"/>
      <c r="U32" s="5" t="str">
        <f t="shared" si="4"/>
        <v/>
      </c>
      <c r="V32" s="10"/>
      <c r="W32" s="5">
        <f t="shared" si="5"/>
        <v>0</v>
      </c>
      <c r="X32" s="5">
        <f t="shared" si="5"/>
        <v>0</v>
      </c>
      <c r="Y32" s="5">
        <f t="shared" si="5"/>
        <v>0</v>
      </c>
      <c r="Z32" s="5">
        <f t="shared" si="5"/>
        <v>0</v>
      </c>
      <c r="AA32" s="5">
        <f t="shared" si="5"/>
        <v>0</v>
      </c>
      <c r="AB32" s="5">
        <f t="shared" si="5"/>
        <v>0</v>
      </c>
      <c r="AC32" s="5">
        <f t="shared" si="5"/>
        <v>0</v>
      </c>
      <c r="AD32" s="5">
        <f t="shared" si="5"/>
        <v>0</v>
      </c>
      <c r="AE32" s="5">
        <f t="shared" si="5"/>
        <v>0</v>
      </c>
      <c r="AF32" s="5">
        <f t="shared" si="5"/>
        <v>0</v>
      </c>
      <c r="AG32" s="5">
        <f t="shared" si="5"/>
        <v>0</v>
      </c>
      <c r="AH32" s="5">
        <f t="shared" si="5"/>
        <v>0</v>
      </c>
    </row>
    <row r="33" spans="1:34">
      <c r="A33" s="6">
        <v>30</v>
      </c>
      <c r="B33" s="157"/>
      <c r="C33" s="10"/>
      <c r="D33" s="10"/>
      <c r="E33" s="10"/>
      <c r="F33" s="18" t="str">
        <f t="shared" si="0"/>
        <v/>
      </c>
      <c r="G33" s="5">
        <f t="shared" si="2"/>
        <v>0</v>
      </c>
      <c r="H33" s="50"/>
      <c r="I33" s="47"/>
      <c r="J33" s="10"/>
      <c r="K33" s="10" t="str">
        <f t="shared" si="3"/>
        <v/>
      </c>
      <c r="L33" s="12"/>
      <c r="M33" s="10"/>
      <c r="N33" s="10"/>
      <c r="O33" s="10"/>
      <c r="P33" s="10"/>
      <c r="Q33" s="12"/>
      <c r="R33" s="12"/>
      <c r="S33" s="18"/>
      <c r="T33" s="18"/>
      <c r="U33" s="5" t="str">
        <f t="shared" si="4"/>
        <v/>
      </c>
      <c r="V33" s="10"/>
      <c r="W33" s="5">
        <f t="shared" si="5"/>
        <v>0</v>
      </c>
      <c r="X33" s="5">
        <f t="shared" si="5"/>
        <v>0</v>
      </c>
      <c r="Y33" s="5">
        <f t="shared" si="5"/>
        <v>0</v>
      </c>
      <c r="Z33" s="5">
        <f t="shared" si="5"/>
        <v>0</v>
      </c>
      <c r="AA33" s="5">
        <f t="shared" si="5"/>
        <v>0</v>
      </c>
      <c r="AB33" s="5">
        <f t="shared" si="5"/>
        <v>0</v>
      </c>
      <c r="AC33" s="5">
        <f t="shared" si="5"/>
        <v>0</v>
      </c>
      <c r="AD33" s="5">
        <f t="shared" si="5"/>
        <v>0</v>
      </c>
      <c r="AE33" s="5">
        <f t="shared" si="5"/>
        <v>0</v>
      </c>
      <c r="AF33" s="5">
        <f t="shared" si="5"/>
        <v>0</v>
      </c>
      <c r="AG33" s="5">
        <f t="shared" si="5"/>
        <v>0</v>
      </c>
      <c r="AH33" s="5">
        <f t="shared" si="5"/>
        <v>0</v>
      </c>
    </row>
    <row r="34" spans="1:34">
      <c r="A34" s="6">
        <v>31</v>
      </c>
      <c r="B34" s="157"/>
      <c r="C34" s="10"/>
      <c r="D34" s="10"/>
      <c r="E34" s="10"/>
      <c r="F34" s="18" t="str">
        <f t="shared" si="0"/>
        <v/>
      </c>
      <c r="G34" s="5">
        <f t="shared" si="2"/>
        <v>0</v>
      </c>
      <c r="H34" s="50"/>
      <c r="I34" s="47"/>
      <c r="J34" s="10"/>
      <c r="K34" s="10" t="str">
        <f t="shared" si="3"/>
        <v/>
      </c>
      <c r="L34" s="12"/>
      <c r="M34" s="10"/>
      <c r="N34" s="10"/>
      <c r="O34" s="10"/>
      <c r="P34" s="10"/>
      <c r="Q34" s="12"/>
      <c r="R34" s="12"/>
      <c r="S34" s="18"/>
      <c r="T34" s="18"/>
      <c r="U34" s="5" t="str">
        <f t="shared" si="4"/>
        <v/>
      </c>
      <c r="V34" s="10"/>
      <c r="W34" s="5">
        <f t="shared" si="5"/>
        <v>0</v>
      </c>
      <c r="X34" s="5">
        <f t="shared" si="5"/>
        <v>0</v>
      </c>
      <c r="Y34" s="5">
        <f t="shared" si="5"/>
        <v>0</v>
      </c>
      <c r="Z34" s="5">
        <f t="shared" si="5"/>
        <v>0</v>
      </c>
      <c r="AA34" s="5">
        <f t="shared" si="5"/>
        <v>0</v>
      </c>
      <c r="AB34" s="5">
        <f t="shared" si="5"/>
        <v>0</v>
      </c>
      <c r="AC34" s="5">
        <f t="shared" si="5"/>
        <v>0</v>
      </c>
      <c r="AD34" s="5">
        <f t="shared" si="5"/>
        <v>0</v>
      </c>
      <c r="AE34" s="5">
        <f t="shared" si="5"/>
        <v>0</v>
      </c>
      <c r="AF34" s="5">
        <f t="shared" si="5"/>
        <v>0</v>
      </c>
      <c r="AG34" s="5">
        <f t="shared" si="5"/>
        <v>0</v>
      </c>
      <c r="AH34" s="5">
        <f t="shared" si="5"/>
        <v>0</v>
      </c>
    </row>
    <row r="35" spans="1:34">
      <c r="A35" s="6">
        <v>32</v>
      </c>
      <c r="B35" s="157"/>
      <c r="C35" s="10"/>
      <c r="D35" s="10"/>
      <c r="E35" s="10"/>
      <c r="F35" s="18" t="str">
        <f t="shared" si="0"/>
        <v/>
      </c>
      <c r="G35" s="5">
        <f t="shared" si="2"/>
        <v>0</v>
      </c>
      <c r="H35" s="50"/>
      <c r="I35" s="47"/>
      <c r="J35" s="10"/>
      <c r="K35" s="10" t="str">
        <f t="shared" si="3"/>
        <v/>
      </c>
      <c r="L35" s="12"/>
      <c r="M35" s="10"/>
      <c r="N35" s="10"/>
      <c r="O35" s="10"/>
      <c r="P35" s="10"/>
      <c r="Q35" s="12"/>
      <c r="R35" s="12"/>
      <c r="S35" s="18"/>
      <c r="T35" s="18"/>
      <c r="U35" s="5" t="str">
        <f t="shared" si="4"/>
        <v/>
      </c>
      <c r="V35" s="10"/>
      <c r="W35" s="5">
        <f t="shared" si="5"/>
        <v>0</v>
      </c>
      <c r="X35" s="5">
        <f t="shared" si="5"/>
        <v>0</v>
      </c>
      <c r="Y35" s="5">
        <f t="shared" si="5"/>
        <v>0</v>
      </c>
      <c r="Z35" s="5">
        <f t="shared" si="5"/>
        <v>0</v>
      </c>
      <c r="AA35" s="5">
        <f t="shared" si="5"/>
        <v>0</v>
      </c>
      <c r="AB35" s="5">
        <f t="shared" si="5"/>
        <v>0</v>
      </c>
      <c r="AC35" s="5">
        <f t="shared" si="5"/>
        <v>0</v>
      </c>
      <c r="AD35" s="5">
        <f t="shared" si="5"/>
        <v>0</v>
      </c>
      <c r="AE35" s="5">
        <f t="shared" si="5"/>
        <v>0</v>
      </c>
      <c r="AF35" s="5">
        <f t="shared" si="5"/>
        <v>0</v>
      </c>
      <c r="AG35" s="5">
        <f t="shared" si="5"/>
        <v>0</v>
      </c>
      <c r="AH35" s="5">
        <f t="shared" si="5"/>
        <v>0</v>
      </c>
    </row>
    <row r="36" spans="1:34">
      <c r="A36" s="6">
        <v>33</v>
      </c>
      <c r="B36" s="157"/>
      <c r="C36" s="10"/>
      <c r="D36" s="10"/>
      <c r="E36" s="10"/>
      <c r="F36" s="18" t="str">
        <f t="shared" si="0"/>
        <v/>
      </c>
      <c r="G36" s="5">
        <f t="shared" si="2"/>
        <v>0</v>
      </c>
      <c r="H36" s="50"/>
      <c r="I36" s="47"/>
      <c r="J36" s="10"/>
      <c r="K36" s="10" t="str">
        <f t="shared" si="3"/>
        <v/>
      </c>
      <c r="L36" s="12"/>
      <c r="M36" s="10"/>
      <c r="N36" s="10"/>
      <c r="O36" s="10"/>
      <c r="P36" s="10"/>
      <c r="Q36" s="12"/>
      <c r="R36" s="12"/>
      <c r="S36" s="18"/>
      <c r="T36" s="18"/>
      <c r="U36" s="5" t="str">
        <f t="shared" si="4"/>
        <v/>
      </c>
      <c r="V36" s="10"/>
      <c r="W36" s="5">
        <f t="shared" ref="W36:AH51" si="6">$G36</f>
        <v>0</v>
      </c>
      <c r="X36" s="5">
        <f t="shared" si="6"/>
        <v>0</v>
      </c>
      <c r="Y36" s="5">
        <f t="shared" si="6"/>
        <v>0</v>
      </c>
      <c r="Z36" s="5">
        <f t="shared" si="6"/>
        <v>0</v>
      </c>
      <c r="AA36" s="5">
        <f t="shared" si="6"/>
        <v>0</v>
      </c>
      <c r="AB36" s="5">
        <f t="shared" si="6"/>
        <v>0</v>
      </c>
      <c r="AC36" s="5">
        <f t="shared" si="6"/>
        <v>0</v>
      </c>
      <c r="AD36" s="5">
        <f t="shared" si="6"/>
        <v>0</v>
      </c>
      <c r="AE36" s="5">
        <f t="shared" si="6"/>
        <v>0</v>
      </c>
      <c r="AF36" s="5">
        <f t="shared" si="6"/>
        <v>0</v>
      </c>
      <c r="AG36" s="5">
        <f t="shared" si="6"/>
        <v>0</v>
      </c>
      <c r="AH36" s="5">
        <f t="shared" si="6"/>
        <v>0</v>
      </c>
    </row>
    <row r="37" spans="1:34">
      <c r="A37" s="6">
        <v>34</v>
      </c>
      <c r="B37" s="157"/>
      <c r="C37" s="10"/>
      <c r="D37" s="10"/>
      <c r="E37" s="10"/>
      <c r="F37" s="18" t="str">
        <f t="shared" si="0"/>
        <v/>
      </c>
      <c r="G37" s="5">
        <f t="shared" si="2"/>
        <v>0</v>
      </c>
      <c r="H37" s="18"/>
      <c r="I37" s="10"/>
      <c r="J37" s="10"/>
      <c r="K37" s="10" t="str">
        <f t="shared" si="3"/>
        <v/>
      </c>
      <c r="L37" s="12"/>
      <c r="M37" s="10"/>
      <c r="N37" s="10"/>
      <c r="O37" s="10"/>
      <c r="P37" s="10"/>
      <c r="Q37" s="12"/>
      <c r="R37" s="12"/>
      <c r="S37" s="18"/>
      <c r="T37" s="18"/>
      <c r="U37" s="5" t="str">
        <f t="shared" si="4"/>
        <v/>
      </c>
      <c r="V37" s="10"/>
      <c r="W37" s="5">
        <f t="shared" si="6"/>
        <v>0</v>
      </c>
      <c r="X37" s="5">
        <f t="shared" si="6"/>
        <v>0</v>
      </c>
      <c r="Y37" s="5">
        <f t="shared" si="6"/>
        <v>0</v>
      </c>
      <c r="Z37" s="5">
        <f t="shared" si="6"/>
        <v>0</v>
      </c>
      <c r="AA37" s="5">
        <f t="shared" si="6"/>
        <v>0</v>
      </c>
      <c r="AB37" s="5">
        <f t="shared" si="6"/>
        <v>0</v>
      </c>
      <c r="AC37" s="5">
        <f t="shared" si="6"/>
        <v>0</v>
      </c>
      <c r="AD37" s="5">
        <f t="shared" si="6"/>
        <v>0</v>
      </c>
      <c r="AE37" s="5">
        <f t="shared" si="6"/>
        <v>0</v>
      </c>
      <c r="AF37" s="5">
        <f t="shared" si="6"/>
        <v>0</v>
      </c>
      <c r="AG37" s="5">
        <f t="shared" si="6"/>
        <v>0</v>
      </c>
      <c r="AH37" s="5">
        <f t="shared" si="6"/>
        <v>0</v>
      </c>
    </row>
    <row r="38" spans="1:34">
      <c r="A38" s="6">
        <v>35</v>
      </c>
      <c r="B38" s="157"/>
      <c r="C38" s="10"/>
      <c r="D38" s="10"/>
      <c r="E38" s="10"/>
      <c r="F38" s="18" t="str">
        <f t="shared" si="0"/>
        <v/>
      </c>
      <c r="G38" s="5">
        <f t="shared" si="2"/>
        <v>0</v>
      </c>
      <c r="H38" s="18"/>
      <c r="I38" s="10"/>
      <c r="J38" s="10"/>
      <c r="K38" s="10" t="str">
        <f t="shared" si="3"/>
        <v/>
      </c>
      <c r="L38" s="12"/>
      <c r="M38" s="10"/>
      <c r="N38" s="10"/>
      <c r="O38" s="10"/>
      <c r="P38" s="10"/>
      <c r="Q38" s="12"/>
      <c r="R38" s="12"/>
      <c r="S38" s="18"/>
      <c r="T38" s="18"/>
      <c r="U38" s="5" t="str">
        <f t="shared" si="4"/>
        <v/>
      </c>
      <c r="V38" s="10"/>
      <c r="W38" s="5">
        <f t="shared" si="6"/>
        <v>0</v>
      </c>
      <c r="X38" s="5">
        <f t="shared" si="6"/>
        <v>0</v>
      </c>
      <c r="Y38" s="5">
        <f t="shared" si="6"/>
        <v>0</v>
      </c>
      <c r="Z38" s="5">
        <f t="shared" si="6"/>
        <v>0</v>
      </c>
      <c r="AA38" s="5">
        <f t="shared" si="6"/>
        <v>0</v>
      </c>
      <c r="AB38" s="5">
        <f t="shared" si="6"/>
        <v>0</v>
      </c>
      <c r="AC38" s="5">
        <f t="shared" si="6"/>
        <v>0</v>
      </c>
      <c r="AD38" s="5">
        <f t="shared" si="6"/>
        <v>0</v>
      </c>
      <c r="AE38" s="5">
        <f t="shared" si="6"/>
        <v>0</v>
      </c>
      <c r="AF38" s="5">
        <f t="shared" si="6"/>
        <v>0</v>
      </c>
      <c r="AG38" s="5">
        <f t="shared" si="6"/>
        <v>0</v>
      </c>
      <c r="AH38" s="5">
        <f t="shared" si="6"/>
        <v>0</v>
      </c>
    </row>
    <row r="39" spans="1:34">
      <c r="A39" s="6">
        <v>36</v>
      </c>
      <c r="B39" s="157"/>
      <c r="C39" s="10"/>
      <c r="D39" s="10"/>
      <c r="E39" s="10"/>
      <c r="F39" s="18" t="str">
        <f t="shared" si="0"/>
        <v/>
      </c>
      <c r="G39" s="5">
        <f t="shared" si="2"/>
        <v>0</v>
      </c>
      <c r="H39" s="18"/>
      <c r="I39" s="10"/>
      <c r="J39" s="10"/>
      <c r="K39" s="10" t="str">
        <f t="shared" si="3"/>
        <v/>
      </c>
      <c r="L39" s="12"/>
      <c r="M39" s="10"/>
      <c r="N39" s="10"/>
      <c r="O39" s="10"/>
      <c r="P39" s="10"/>
      <c r="Q39" s="12"/>
      <c r="R39" s="12"/>
      <c r="S39" s="18"/>
      <c r="T39" s="18"/>
      <c r="U39" s="5" t="str">
        <f t="shared" si="4"/>
        <v/>
      </c>
      <c r="V39" s="10"/>
      <c r="W39" s="5">
        <f t="shared" si="6"/>
        <v>0</v>
      </c>
      <c r="X39" s="5">
        <f t="shared" si="6"/>
        <v>0</v>
      </c>
      <c r="Y39" s="5">
        <f t="shared" si="6"/>
        <v>0</v>
      </c>
      <c r="Z39" s="5">
        <f t="shared" si="6"/>
        <v>0</v>
      </c>
      <c r="AA39" s="5">
        <f t="shared" si="6"/>
        <v>0</v>
      </c>
      <c r="AB39" s="5">
        <f t="shared" si="6"/>
        <v>0</v>
      </c>
      <c r="AC39" s="5">
        <f t="shared" si="6"/>
        <v>0</v>
      </c>
      <c r="AD39" s="5">
        <f t="shared" si="6"/>
        <v>0</v>
      </c>
      <c r="AE39" s="5">
        <f t="shared" si="6"/>
        <v>0</v>
      </c>
      <c r="AF39" s="5">
        <f t="shared" si="6"/>
        <v>0</v>
      </c>
      <c r="AG39" s="5">
        <f t="shared" si="6"/>
        <v>0</v>
      </c>
      <c r="AH39" s="5">
        <f t="shared" si="6"/>
        <v>0</v>
      </c>
    </row>
    <row r="40" spans="1:34">
      <c r="A40" s="6">
        <v>37</v>
      </c>
      <c r="B40" s="157"/>
      <c r="C40" s="10"/>
      <c r="D40" s="10"/>
      <c r="E40" s="10"/>
      <c r="F40" s="18" t="str">
        <f t="shared" si="0"/>
        <v/>
      </c>
      <c r="G40" s="5">
        <f t="shared" si="2"/>
        <v>0</v>
      </c>
      <c r="H40" s="50"/>
      <c r="I40" s="47"/>
      <c r="J40" s="10"/>
      <c r="K40" s="10" t="str">
        <f t="shared" si="3"/>
        <v/>
      </c>
      <c r="L40" s="12"/>
      <c r="M40" s="10"/>
      <c r="N40" s="10"/>
      <c r="O40" s="10"/>
      <c r="P40" s="10"/>
      <c r="Q40" s="12"/>
      <c r="R40" s="12"/>
      <c r="S40" s="18"/>
      <c r="T40" s="18"/>
      <c r="U40" s="5" t="str">
        <f t="shared" si="4"/>
        <v/>
      </c>
      <c r="V40" s="10"/>
      <c r="W40" s="5">
        <f t="shared" si="6"/>
        <v>0</v>
      </c>
      <c r="X40" s="5">
        <f t="shared" si="6"/>
        <v>0</v>
      </c>
      <c r="Y40" s="5">
        <f t="shared" si="6"/>
        <v>0</v>
      </c>
      <c r="Z40" s="5">
        <f t="shared" si="6"/>
        <v>0</v>
      </c>
      <c r="AA40" s="5">
        <f t="shared" si="6"/>
        <v>0</v>
      </c>
      <c r="AB40" s="5">
        <f t="shared" si="6"/>
        <v>0</v>
      </c>
      <c r="AC40" s="5">
        <f t="shared" si="6"/>
        <v>0</v>
      </c>
      <c r="AD40" s="5">
        <f t="shared" si="6"/>
        <v>0</v>
      </c>
      <c r="AE40" s="5">
        <f t="shared" si="6"/>
        <v>0</v>
      </c>
      <c r="AF40" s="5">
        <f t="shared" si="6"/>
        <v>0</v>
      </c>
      <c r="AG40" s="5">
        <f t="shared" si="6"/>
        <v>0</v>
      </c>
      <c r="AH40" s="5">
        <f t="shared" si="6"/>
        <v>0</v>
      </c>
    </row>
    <row r="41" spans="1:34">
      <c r="A41" s="6">
        <v>38</v>
      </c>
      <c r="B41" s="157"/>
      <c r="C41" s="10"/>
      <c r="D41" s="10"/>
      <c r="E41" s="10"/>
      <c r="F41" s="18" t="str">
        <f t="shared" si="0"/>
        <v/>
      </c>
      <c r="G41" s="5">
        <f t="shared" si="2"/>
        <v>0</v>
      </c>
      <c r="H41" s="18"/>
      <c r="I41" s="10"/>
      <c r="J41" s="10"/>
      <c r="K41" s="10" t="str">
        <f t="shared" si="3"/>
        <v/>
      </c>
      <c r="L41" s="12"/>
      <c r="M41" s="10"/>
      <c r="N41" s="10"/>
      <c r="O41" s="10"/>
      <c r="P41" s="10"/>
      <c r="Q41" s="12"/>
      <c r="R41" s="12"/>
      <c r="S41" s="18"/>
      <c r="T41" s="18"/>
      <c r="U41" s="5" t="str">
        <f t="shared" si="4"/>
        <v/>
      </c>
      <c r="V41" s="10"/>
      <c r="W41" s="5">
        <f t="shared" si="6"/>
        <v>0</v>
      </c>
      <c r="X41" s="5">
        <f t="shared" si="6"/>
        <v>0</v>
      </c>
      <c r="Y41" s="5">
        <f t="shared" si="6"/>
        <v>0</v>
      </c>
      <c r="Z41" s="5">
        <f t="shared" si="6"/>
        <v>0</v>
      </c>
      <c r="AA41" s="5">
        <f t="shared" si="6"/>
        <v>0</v>
      </c>
      <c r="AB41" s="5">
        <f t="shared" si="6"/>
        <v>0</v>
      </c>
      <c r="AC41" s="5">
        <f t="shared" si="6"/>
        <v>0</v>
      </c>
      <c r="AD41" s="5">
        <f t="shared" si="6"/>
        <v>0</v>
      </c>
      <c r="AE41" s="5">
        <f t="shared" si="6"/>
        <v>0</v>
      </c>
      <c r="AF41" s="5">
        <f t="shared" si="6"/>
        <v>0</v>
      </c>
      <c r="AG41" s="5">
        <f t="shared" si="6"/>
        <v>0</v>
      </c>
      <c r="AH41" s="5">
        <f t="shared" si="6"/>
        <v>0</v>
      </c>
    </row>
    <row r="42" spans="1:34">
      <c r="A42" s="6">
        <v>39</v>
      </c>
      <c r="B42" s="157"/>
      <c r="C42" s="10"/>
      <c r="D42" s="10"/>
      <c r="E42" s="10"/>
      <c r="F42" s="18" t="str">
        <f t="shared" si="0"/>
        <v/>
      </c>
      <c r="G42" s="5">
        <f t="shared" si="2"/>
        <v>0</v>
      </c>
      <c r="H42" s="18"/>
      <c r="I42" s="10"/>
      <c r="J42" s="10"/>
      <c r="K42" s="10" t="str">
        <f t="shared" si="3"/>
        <v/>
      </c>
      <c r="L42" s="12"/>
      <c r="M42" s="10"/>
      <c r="N42" s="10"/>
      <c r="O42" s="10"/>
      <c r="P42" s="10"/>
      <c r="Q42" s="12"/>
      <c r="R42" s="12"/>
      <c r="S42" s="18"/>
      <c r="T42" s="18"/>
      <c r="U42" s="5" t="str">
        <f t="shared" si="4"/>
        <v/>
      </c>
      <c r="V42" s="10"/>
      <c r="W42" s="5">
        <f t="shared" si="6"/>
        <v>0</v>
      </c>
      <c r="X42" s="5">
        <f t="shared" si="6"/>
        <v>0</v>
      </c>
      <c r="Y42" s="5">
        <f t="shared" si="6"/>
        <v>0</v>
      </c>
      <c r="Z42" s="5">
        <f t="shared" si="6"/>
        <v>0</v>
      </c>
      <c r="AA42" s="5">
        <f t="shared" si="6"/>
        <v>0</v>
      </c>
      <c r="AB42" s="5">
        <f t="shared" si="6"/>
        <v>0</v>
      </c>
      <c r="AC42" s="5">
        <f t="shared" si="6"/>
        <v>0</v>
      </c>
      <c r="AD42" s="5">
        <f t="shared" si="6"/>
        <v>0</v>
      </c>
      <c r="AE42" s="5">
        <f t="shared" si="6"/>
        <v>0</v>
      </c>
      <c r="AF42" s="5">
        <f t="shared" si="6"/>
        <v>0</v>
      </c>
      <c r="AG42" s="5">
        <f t="shared" si="6"/>
        <v>0</v>
      </c>
      <c r="AH42" s="5">
        <f t="shared" si="6"/>
        <v>0</v>
      </c>
    </row>
    <row r="43" spans="1:34">
      <c r="A43" s="6">
        <v>40</v>
      </c>
      <c r="B43" s="157"/>
      <c r="C43" s="10"/>
      <c r="D43" s="10"/>
      <c r="E43" s="10"/>
      <c r="F43" s="18" t="str">
        <f t="shared" si="0"/>
        <v/>
      </c>
      <c r="G43" s="5">
        <f t="shared" si="2"/>
        <v>0</v>
      </c>
      <c r="H43" s="18"/>
      <c r="I43" s="10"/>
      <c r="J43" s="10"/>
      <c r="K43" s="10" t="str">
        <f t="shared" si="3"/>
        <v/>
      </c>
      <c r="L43" s="12"/>
      <c r="M43" s="10"/>
      <c r="N43" s="10"/>
      <c r="O43" s="10"/>
      <c r="P43" s="10"/>
      <c r="Q43" s="12"/>
      <c r="R43" s="12"/>
      <c r="S43" s="18"/>
      <c r="T43" s="18"/>
      <c r="U43" s="5" t="str">
        <f t="shared" si="4"/>
        <v/>
      </c>
      <c r="V43" s="10"/>
      <c r="W43" s="5">
        <f t="shared" si="6"/>
        <v>0</v>
      </c>
      <c r="X43" s="5">
        <f t="shared" si="6"/>
        <v>0</v>
      </c>
      <c r="Y43" s="5">
        <f t="shared" si="6"/>
        <v>0</v>
      </c>
      <c r="Z43" s="5">
        <f t="shared" si="6"/>
        <v>0</v>
      </c>
      <c r="AA43" s="5">
        <f t="shared" si="6"/>
        <v>0</v>
      </c>
      <c r="AB43" s="5">
        <f t="shared" si="6"/>
        <v>0</v>
      </c>
      <c r="AC43" s="5">
        <f t="shared" si="6"/>
        <v>0</v>
      </c>
      <c r="AD43" s="5">
        <f t="shared" si="6"/>
        <v>0</v>
      </c>
      <c r="AE43" s="5">
        <f t="shared" si="6"/>
        <v>0</v>
      </c>
      <c r="AF43" s="5">
        <f t="shared" si="6"/>
        <v>0</v>
      </c>
      <c r="AG43" s="5">
        <f t="shared" si="6"/>
        <v>0</v>
      </c>
      <c r="AH43" s="5">
        <f t="shared" si="6"/>
        <v>0</v>
      </c>
    </row>
    <row r="44" spans="1:34">
      <c r="A44" s="6">
        <v>41</v>
      </c>
      <c r="B44" s="157"/>
      <c r="C44" s="10"/>
      <c r="D44" s="10"/>
      <c r="E44" s="10"/>
      <c r="F44" s="18" t="str">
        <f t="shared" si="0"/>
        <v/>
      </c>
      <c r="G44" s="5">
        <f t="shared" si="2"/>
        <v>0</v>
      </c>
      <c r="H44" s="18"/>
      <c r="I44" s="10"/>
      <c r="J44" s="10"/>
      <c r="K44" s="10" t="str">
        <f t="shared" si="3"/>
        <v/>
      </c>
      <c r="L44" s="12"/>
      <c r="M44" s="10"/>
      <c r="N44" s="10"/>
      <c r="O44" s="10"/>
      <c r="P44" s="10"/>
      <c r="Q44" s="12"/>
      <c r="R44" s="12"/>
      <c r="S44" s="18"/>
      <c r="T44" s="18"/>
      <c r="U44" s="5" t="str">
        <f t="shared" si="4"/>
        <v/>
      </c>
      <c r="V44" s="10"/>
      <c r="W44" s="5">
        <f t="shared" si="6"/>
        <v>0</v>
      </c>
      <c r="X44" s="5">
        <f t="shared" si="6"/>
        <v>0</v>
      </c>
      <c r="Y44" s="5">
        <f t="shared" si="6"/>
        <v>0</v>
      </c>
      <c r="Z44" s="5">
        <f t="shared" si="6"/>
        <v>0</v>
      </c>
      <c r="AA44" s="5">
        <f t="shared" si="6"/>
        <v>0</v>
      </c>
      <c r="AB44" s="5">
        <f t="shared" si="6"/>
        <v>0</v>
      </c>
      <c r="AC44" s="5">
        <f t="shared" si="6"/>
        <v>0</v>
      </c>
      <c r="AD44" s="5">
        <f t="shared" si="6"/>
        <v>0</v>
      </c>
      <c r="AE44" s="5">
        <f t="shared" si="6"/>
        <v>0</v>
      </c>
      <c r="AF44" s="5">
        <f t="shared" si="6"/>
        <v>0</v>
      </c>
      <c r="AG44" s="5">
        <f t="shared" si="6"/>
        <v>0</v>
      </c>
      <c r="AH44" s="5">
        <f t="shared" si="6"/>
        <v>0</v>
      </c>
    </row>
    <row r="45" spans="1:34">
      <c r="A45" s="6">
        <v>42</v>
      </c>
      <c r="B45" s="157"/>
      <c r="C45" s="10"/>
      <c r="D45" s="10"/>
      <c r="E45" s="10"/>
      <c r="F45" s="18" t="str">
        <f t="shared" si="0"/>
        <v/>
      </c>
      <c r="G45" s="5">
        <f t="shared" si="2"/>
        <v>0</v>
      </c>
      <c r="H45" s="18"/>
      <c r="I45" s="10"/>
      <c r="J45" s="10"/>
      <c r="K45" s="10" t="str">
        <f t="shared" si="3"/>
        <v/>
      </c>
      <c r="L45" s="12"/>
      <c r="M45" s="10"/>
      <c r="N45" s="10"/>
      <c r="O45" s="10"/>
      <c r="P45" s="10"/>
      <c r="Q45" s="12"/>
      <c r="R45" s="12"/>
      <c r="S45" s="18"/>
      <c r="T45" s="18"/>
      <c r="U45" s="5" t="str">
        <f t="shared" si="4"/>
        <v/>
      </c>
      <c r="V45" s="10"/>
      <c r="W45" s="5">
        <f t="shared" si="6"/>
        <v>0</v>
      </c>
      <c r="X45" s="5">
        <f t="shared" si="6"/>
        <v>0</v>
      </c>
      <c r="Y45" s="5">
        <f t="shared" si="6"/>
        <v>0</v>
      </c>
      <c r="Z45" s="5">
        <f t="shared" si="6"/>
        <v>0</v>
      </c>
      <c r="AA45" s="5">
        <f t="shared" si="6"/>
        <v>0</v>
      </c>
      <c r="AB45" s="5">
        <f t="shared" si="6"/>
        <v>0</v>
      </c>
      <c r="AC45" s="5">
        <f t="shared" si="6"/>
        <v>0</v>
      </c>
      <c r="AD45" s="5">
        <f t="shared" si="6"/>
        <v>0</v>
      </c>
      <c r="AE45" s="5">
        <f t="shared" si="6"/>
        <v>0</v>
      </c>
      <c r="AF45" s="5">
        <f t="shared" si="6"/>
        <v>0</v>
      </c>
      <c r="AG45" s="5">
        <f t="shared" si="6"/>
        <v>0</v>
      </c>
      <c r="AH45" s="5">
        <f t="shared" si="6"/>
        <v>0</v>
      </c>
    </row>
    <row r="46" spans="1:34">
      <c r="A46" s="6">
        <v>43</v>
      </c>
      <c r="B46" s="157"/>
      <c r="C46" s="10"/>
      <c r="D46" s="10"/>
      <c r="E46" s="10"/>
      <c r="F46" s="18" t="str">
        <f t="shared" si="0"/>
        <v/>
      </c>
      <c r="G46" s="5">
        <f t="shared" si="2"/>
        <v>0</v>
      </c>
      <c r="H46" s="18"/>
      <c r="I46" s="10"/>
      <c r="J46" s="10"/>
      <c r="K46" s="10" t="str">
        <f t="shared" si="3"/>
        <v/>
      </c>
      <c r="L46" s="12"/>
      <c r="M46" s="10"/>
      <c r="N46" s="10"/>
      <c r="O46" s="10"/>
      <c r="P46" s="10"/>
      <c r="Q46" s="12"/>
      <c r="R46" s="12"/>
      <c r="S46" s="18"/>
      <c r="T46" s="18"/>
      <c r="U46" s="5" t="str">
        <f t="shared" si="4"/>
        <v/>
      </c>
      <c r="V46" s="10"/>
      <c r="W46" s="5">
        <f t="shared" si="6"/>
        <v>0</v>
      </c>
      <c r="X46" s="5">
        <f t="shared" si="6"/>
        <v>0</v>
      </c>
      <c r="Y46" s="5">
        <f t="shared" si="6"/>
        <v>0</v>
      </c>
      <c r="Z46" s="5">
        <f t="shared" si="6"/>
        <v>0</v>
      </c>
      <c r="AA46" s="5">
        <f t="shared" si="6"/>
        <v>0</v>
      </c>
      <c r="AB46" s="5">
        <f t="shared" si="6"/>
        <v>0</v>
      </c>
      <c r="AC46" s="5">
        <f t="shared" si="6"/>
        <v>0</v>
      </c>
      <c r="AD46" s="5">
        <f t="shared" si="6"/>
        <v>0</v>
      </c>
      <c r="AE46" s="5">
        <f t="shared" si="6"/>
        <v>0</v>
      </c>
      <c r="AF46" s="5">
        <f t="shared" si="6"/>
        <v>0</v>
      </c>
      <c r="AG46" s="5">
        <f t="shared" si="6"/>
        <v>0</v>
      </c>
      <c r="AH46" s="5">
        <f t="shared" si="6"/>
        <v>0</v>
      </c>
    </row>
    <row r="47" spans="1:34">
      <c r="A47" s="6">
        <v>44</v>
      </c>
      <c r="B47" s="157"/>
      <c r="C47" s="10"/>
      <c r="D47" s="10"/>
      <c r="E47" s="10"/>
      <c r="F47" s="18" t="str">
        <f t="shared" si="0"/>
        <v/>
      </c>
      <c r="G47" s="5">
        <f t="shared" si="2"/>
        <v>0</v>
      </c>
      <c r="H47" s="18"/>
      <c r="I47" s="10"/>
      <c r="J47" s="10"/>
      <c r="K47" s="10" t="str">
        <f t="shared" si="3"/>
        <v/>
      </c>
      <c r="L47" s="12"/>
      <c r="M47" s="10"/>
      <c r="N47" s="10"/>
      <c r="O47" s="10"/>
      <c r="P47" s="10"/>
      <c r="Q47" s="12"/>
      <c r="R47" s="12"/>
      <c r="S47" s="18"/>
      <c r="T47" s="18"/>
      <c r="U47" s="5" t="str">
        <f t="shared" si="4"/>
        <v/>
      </c>
      <c r="V47" s="10"/>
      <c r="W47" s="5">
        <f t="shared" si="6"/>
        <v>0</v>
      </c>
      <c r="X47" s="5">
        <f t="shared" si="6"/>
        <v>0</v>
      </c>
      <c r="Y47" s="5">
        <f t="shared" si="6"/>
        <v>0</v>
      </c>
      <c r="Z47" s="5">
        <f t="shared" si="6"/>
        <v>0</v>
      </c>
      <c r="AA47" s="5">
        <f t="shared" si="6"/>
        <v>0</v>
      </c>
      <c r="AB47" s="5">
        <f t="shared" si="6"/>
        <v>0</v>
      </c>
      <c r="AC47" s="5">
        <f t="shared" si="6"/>
        <v>0</v>
      </c>
      <c r="AD47" s="5">
        <f t="shared" si="6"/>
        <v>0</v>
      </c>
      <c r="AE47" s="5">
        <f t="shared" si="6"/>
        <v>0</v>
      </c>
      <c r="AF47" s="5">
        <f t="shared" si="6"/>
        <v>0</v>
      </c>
      <c r="AG47" s="5">
        <f t="shared" si="6"/>
        <v>0</v>
      </c>
      <c r="AH47" s="5">
        <f t="shared" si="6"/>
        <v>0</v>
      </c>
    </row>
    <row r="48" spans="1:34">
      <c r="A48" s="6">
        <v>45</v>
      </c>
      <c r="B48" s="157"/>
      <c r="C48" s="10"/>
      <c r="D48" s="10"/>
      <c r="E48" s="10"/>
      <c r="F48" s="18" t="str">
        <f t="shared" si="0"/>
        <v/>
      </c>
      <c r="G48" s="5">
        <f t="shared" si="2"/>
        <v>0</v>
      </c>
      <c r="H48" s="18"/>
      <c r="I48" s="10"/>
      <c r="J48" s="10"/>
      <c r="K48" s="10" t="str">
        <f t="shared" si="3"/>
        <v/>
      </c>
      <c r="L48" s="12"/>
      <c r="M48" s="10"/>
      <c r="N48" s="10"/>
      <c r="O48" s="10"/>
      <c r="P48" s="10"/>
      <c r="Q48" s="12"/>
      <c r="R48" s="12"/>
      <c r="S48" s="18"/>
      <c r="T48" s="18"/>
      <c r="U48" s="5" t="str">
        <f t="shared" si="4"/>
        <v/>
      </c>
      <c r="V48" s="10"/>
      <c r="W48" s="5">
        <f t="shared" si="6"/>
        <v>0</v>
      </c>
      <c r="X48" s="5">
        <f t="shared" si="6"/>
        <v>0</v>
      </c>
      <c r="Y48" s="5">
        <f t="shared" si="6"/>
        <v>0</v>
      </c>
      <c r="Z48" s="5">
        <f t="shared" si="6"/>
        <v>0</v>
      </c>
      <c r="AA48" s="5">
        <f t="shared" si="6"/>
        <v>0</v>
      </c>
      <c r="AB48" s="5">
        <f t="shared" si="6"/>
        <v>0</v>
      </c>
      <c r="AC48" s="5">
        <f t="shared" si="6"/>
        <v>0</v>
      </c>
      <c r="AD48" s="5">
        <f t="shared" si="6"/>
        <v>0</v>
      </c>
      <c r="AE48" s="5">
        <f t="shared" si="6"/>
        <v>0</v>
      </c>
      <c r="AF48" s="5">
        <f t="shared" si="6"/>
        <v>0</v>
      </c>
      <c r="AG48" s="5">
        <f t="shared" si="6"/>
        <v>0</v>
      </c>
      <c r="AH48" s="5">
        <f t="shared" si="6"/>
        <v>0</v>
      </c>
    </row>
    <row r="49" spans="1:34">
      <c r="A49" s="6">
        <v>46</v>
      </c>
      <c r="B49" s="157"/>
      <c r="C49" s="10"/>
      <c r="D49" s="10"/>
      <c r="E49" s="10"/>
      <c r="F49" s="18" t="str">
        <f t="shared" si="0"/>
        <v/>
      </c>
      <c r="G49" s="5">
        <f t="shared" si="2"/>
        <v>0</v>
      </c>
      <c r="H49" s="18"/>
      <c r="I49" s="10"/>
      <c r="J49" s="10"/>
      <c r="K49" s="10" t="str">
        <f t="shared" si="3"/>
        <v/>
      </c>
      <c r="L49" s="12"/>
      <c r="M49" s="10"/>
      <c r="N49" s="10"/>
      <c r="O49" s="10"/>
      <c r="P49" s="10"/>
      <c r="Q49" s="12"/>
      <c r="R49" s="12"/>
      <c r="S49" s="18"/>
      <c r="T49" s="18"/>
      <c r="U49" s="5" t="str">
        <f t="shared" si="4"/>
        <v/>
      </c>
      <c r="V49" s="10"/>
      <c r="W49" s="5">
        <f t="shared" si="6"/>
        <v>0</v>
      </c>
      <c r="X49" s="5">
        <f t="shared" si="6"/>
        <v>0</v>
      </c>
      <c r="Y49" s="5">
        <f t="shared" si="6"/>
        <v>0</v>
      </c>
      <c r="Z49" s="5">
        <f t="shared" si="6"/>
        <v>0</v>
      </c>
      <c r="AA49" s="5">
        <f t="shared" si="6"/>
        <v>0</v>
      </c>
      <c r="AB49" s="5">
        <f t="shared" si="6"/>
        <v>0</v>
      </c>
      <c r="AC49" s="5">
        <f t="shared" si="6"/>
        <v>0</v>
      </c>
      <c r="AD49" s="5">
        <f t="shared" si="6"/>
        <v>0</v>
      </c>
      <c r="AE49" s="5">
        <f t="shared" si="6"/>
        <v>0</v>
      </c>
      <c r="AF49" s="5">
        <f t="shared" si="6"/>
        <v>0</v>
      </c>
      <c r="AG49" s="5">
        <f t="shared" si="6"/>
        <v>0</v>
      </c>
      <c r="AH49" s="5">
        <f t="shared" si="6"/>
        <v>0</v>
      </c>
    </row>
    <row r="50" spans="1:34">
      <c r="A50" s="6">
        <v>47</v>
      </c>
      <c r="B50" s="157"/>
      <c r="C50" s="10"/>
      <c r="D50" s="10"/>
      <c r="E50" s="10"/>
      <c r="F50" s="18" t="str">
        <f t="shared" si="0"/>
        <v/>
      </c>
      <c r="G50" s="5">
        <f t="shared" si="2"/>
        <v>0</v>
      </c>
      <c r="H50" s="18"/>
      <c r="I50" s="10"/>
      <c r="J50" s="10"/>
      <c r="K50" s="10" t="str">
        <f t="shared" si="3"/>
        <v/>
      </c>
      <c r="L50" s="12"/>
      <c r="M50" s="10"/>
      <c r="N50" s="10"/>
      <c r="O50" s="10"/>
      <c r="P50" s="10"/>
      <c r="Q50" s="12"/>
      <c r="R50" s="12"/>
      <c r="S50" s="18"/>
      <c r="T50" s="18"/>
      <c r="U50" s="5" t="str">
        <f t="shared" si="4"/>
        <v/>
      </c>
      <c r="V50" s="10"/>
      <c r="W50" s="5">
        <f t="shared" si="6"/>
        <v>0</v>
      </c>
      <c r="X50" s="5">
        <f t="shared" si="6"/>
        <v>0</v>
      </c>
      <c r="Y50" s="5">
        <f t="shared" si="6"/>
        <v>0</v>
      </c>
      <c r="Z50" s="5">
        <f t="shared" si="6"/>
        <v>0</v>
      </c>
      <c r="AA50" s="5">
        <f t="shared" si="6"/>
        <v>0</v>
      </c>
      <c r="AB50" s="5">
        <f t="shared" si="6"/>
        <v>0</v>
      </c>
      <c r="AC50" s="5">
        <f t="shared" si="6"/>
        <v>0</v>
      </c>
      <c r="AD50" s="5">
        <f t="shared" si="6"/>
        <v>0</v>
      </c>
      <c r="AE50" s="5">
        <f t="shared" si="6"/>
        <v>0</v>
      </c>
      <c r="AF50" s="5">
        <f t="shared" si="6"/>
        <v>0</v>
      </c>
      <c r="AG50" s="5">
        <f t="shared" si="6"/>
        <v>0</v>
      </c>
      <c r="AH50" s="5">
        <f t="shared" si="6"/>
        <v>0</v>
      </c>
    </row>
    <row r="51" spans="1:34">
      <c r="A51" s="6">
        <v>48</v>
      </c>
      <c r="B51" s="157"/>
      <c r="C51" s="10"/>
      <c r="D51" s="10"/>
      <c r="E51" s="10"/>
      <c r="F51" s="18" t="str">
        <f t="shared" si="0"/>
        <v/>
      </c>
      <c r="G51" s="5">
        <f t="shared" si="2"/>
        <v>0</v>
      </c>
      <c r="H51" s="18"/>
      <c r="I51" s="10"/>
      <c r="J51" s="10"/>
      <c r="K51" s="10" t="str">
        <f t="shared" si="3"/>
        <v/>
      </c>
      <c r="L51" s="12"/>
      <c r="M51" s="10"/>
      <c r="N51" s="10"/>
      <c r="O51" s="10"/>
      <c r="P51" s="10"/>
      <c r="Q51" s="12"/>
      <c r="R51" s="12"/>
      <c r="S51" s="18"/>
      <c r="T51" s="18"/>
      <c r="U51" s="5" t="str">
        <f t="shared" si="4"/>
        <v/>
      </c>
      <c r="V51" s="10"/>
      <c r="W51" s="5">
        <f t="shared" si="6"/>
        <v>0</v>
      </c>
      <c r="X51" s="5">
        <f t="shared" si="6"/>
        <v>0</v>
      </c>
      <c r="Y51" s="5">
        <f t="shared" si="6"/>
        <v>0</v>
      </c>
      <c r="Z51" s="5">
        <f t="shared" si="6"/>
        <v>0</v>
      </c>
      <c r="AA51" s="5">
        <f t="shared" si="6"/>
        <v>0</v>
      </c>
      <c r="AB51" s="5">
        <f t="shared" si="6"/>
        <v>0</v>
      </c>
      <c r="AC51" s="5">
        <f t="shared" si="6"/>
        <v>0</v>
      </c>
      <c r="AD51" s="5">
        <f t="shared" si="6"/>
        <v>0</v>
      </c>
      <c r="AE51" s="5">
        <f t="shared" si="6"/>
        <v>0</v>
      </c>
      <c r="AF51" s="5">
        <f t="shared" si="6"/>
        <v>0</v>
      </c>
      <c r="AG51" s="5">
        <f t="shared" si="6"/>
        <v>0</v>
      </c>
      <c r="AH51" s="5">
        <f t="shared" si="6"/>
        <v>0</v>
      </c>
    </row>
    <row r="52" spans="1:34">
      <c r="A52" s="6">
        <v>49</v>
      </c>
      <c r="B52" s="157"/>
      <c r="C52" s="10"/>
      <c r="D52" s="10"/>
      <c r="E52" s="10"/>
      <c r="F52" s="18" t="str">
        <f t="shared" si="0"/>
        <v/>
      </c>
      <c r="G52" s="5">
        <f t="shared" si="2"/>
        <v>0</v>
      </c>
      <c r="H52" s="18"/>
      <c r="I52" s="10"/>
      <c r="J52" s="10"/>
      <c r="K52" s="10" t="str">
        <f t="shared" si="3"/>
        <v/>
      </c>
      <c r="L52" s="12"/>
      <c r="M52" s="10"/>
      <c r="N52" s="10"/>
      <c r="O52" s="10"/>
      <c r="P52" s="10"/>
      <c r="Q52" s="12"/>
      <c r="R52" s="12"/>
      <c r="S52" s="18"/>
      <c r="T52" s="18"/>
      <c r="U52" s="5" t="str">
        <f t="shared" si="4"/>
        <v/>
      </c>
      <c r="V52" s="10"/>
      <c r="W52" s="5">
        <f t="shared" ref="W52:AH67" si="7">$G52</f>
        <v>0</v>
      </c>
      <c r="X52" s="5">
        <f t="shared" si="7"/>
        <v>0</v>
      </c>
      <c r="Y52" s="5">
        <f t="shared" si="7"/>
        <v>0</v>
      </c>
      <c r="Z52" s="5">
        <f t="shared" si="7"/>
        <v>0</v>
      </c>
      <c r="AA52" s="5">
        <f t="shared" si="7"/>
        <v>0</v>
      </c>
      <c r="AB52" s="5">
        <f t="shared" si="7"/>
        <v>0</v>
      </c>
      <c r="AC52" s="5">
        <f t="shared" si="7"/>
        <v>0</v>
      </c>
      <c r="AD52" s="5">
        <f t="shared" si="7"/>
        <v>0</v>
      </c>
      <c r="AE52" s="5">
        <f t="shared" si="7"/>
        <v>0</v>
      </c>
      <c r="AF52" s="5">
        <f t="shared" si="7"/>
        <v>0</v>
      </c>
      <c r="AG52" s="5">
        <f t="shared" si="7"/>
        <v>0</v>
      </c>
      <c r="AH52" s="5">
        <f t="shared" si="7"/>
        <v>0</v>
      </c>
    </row>
    <row r="53" spans="1:34">
      <c r="A53" s="6">
        <v>50</v>
      </c>
      <c r="B53" s="157"/>
      <c r="C53" s="10"/>
      <c r="D53" s="10"/>
      <c r="E53" s="10"/>
      <c r="F53" s="18" t="str">
        <f t="shared" si="0"/>
        <v/>
      </c>
      <c r="G53" s="5">
        <f t="shared" si="2"/>
        <v>0</v>
      </c>
      <c r="H53" s="18"/>
      <c r="I53" s="10"/>
      <c r="J53" s="10"/>
      <c r="K53" s="10" t="str">
        <f t="shared" si="3"/>
        <v/>
      </c>
      <c r="L53" s="12"/>
      <c r="M53" s="10"/>
      <c r="N53" s="10"/>
      <c r="O53" s="10"/>
      <c r="P53" s="10"/>
      <c r="Q53" s="12"/>
      <c r="R53" s="12"/>
      <c r="S53" s="18"/>
      <c r="T53" s="18"/>
      <c r="U53" s="5" t="str">
        <f t="shared" si="4"/>
        <v/>
      </c>
      <c r="V53" s="10"/>
      <c r="W53" s="5">
        <f t="shared" si="7"/>
        <v>0</v>
      </c>
      <c r="X53" s="5">
        <f t="shared" si="7"/>
        <v>0</v>
      </c>
      <c r="Y53" s="5">
        <f t="shared" si="7"/>
        <v>0</v>
      </c>
      <c r="Z53" s="5">
        <f t="shared" si="7"/>
        <v>0</v>
      </c>
      <c r="AA53" s="5">
        <f t="shared" si="7"/>
        <v>0</v>
      </c>
      <c r="AB53" s="5">
        <f t="shared" si="7"/>
        <v>0</v>
      </c>
      <c r="AC53" s="5">
        <f t="shared" si="7"/>
        <v>0</v>
      </c>
      <c r="AD53" s="5">
        <f t="shared" si="7"/>
        <v>0</v>
      </c>
      <c r="AE53" s="5">
        <f t="shared" si="7"/>
        <v>0</v>
      </c>
      <c r="AF53" s="5">
        <f t="shared" si="7"/>
        <v>0</v>
      </c>
      <c r="AG53" s="5">
        <f t="shared" si="7"/>
        <v>0</v>
      </c>
      <c r="AH53" s="5">
        <f t="shared" si="7"/>
        <v>0</v>
      </c>
    </row>
    <row r="54" spans="1:34">
      <c r="A54" s="6">
        <v>51</v>
      </c>
      <c r="B54" s="157"/>
      <c r="C54" s="10"/>
      <c r="D54" s="10"/>
      <c r="E54" s="10"/>
      <c r="F54" s="18" t="str">
        <f t="shared" si="0"/>
        <v/>
      </c>
      <c r="G54" s="5">
        <f t="shared" si="2"/>
        <v>0</v>
      </c>
      <c r="H54" s="18"/>
      <c r="I54" s="10"/>
      <c r="J54" s="10"/>
      <c r="K54" s="10" t="str">
        <f t="shared" si="3"/>
        <v/>
      </c>
      <c r="L54" s="12"/>
      <c r="M54" s="10"/>
      <c r="N54" s="10"/>
      <c r="O54" s="10"/>
      <c r="P54" s="10"/>
      <c r="Q54" s="12"/>
      <c r="R54" s="12"/>
      <c r="S54" s="18"/>
      <c r="T54" s="18"/>
      <c r="U54" s="5" t="str">
        <f t="shared" si="4"/>
        <v/>
      </c>
      <c r="V54" s="10"/>
      <c r="W54" s="5">
        <f t="shared" si="7"/>
        <v>0</v>
      </c>
      <c r="X54" s="5">
        <f t="shared" si="7"/>
        <v>0</v>
      </c>
      <c r="Y54" s="5">
        <f t="shared" si="7"/>
        <v>0</v>
      </c>
      <c r="Z54" s="5">
        <f t="shared" si="7"/>
        <v>0</v>
      </c>
      <c r="AA54" s="5">
        <f t="shared" si="7"/>
        <v>0</v>
      </c>
      <c r="AB54" s="5">
        <f t="shared" si="7"/>
        <v>0</v>
      </c>
      <c r="AC54" s="5">
        <f t="shared" si="7"/>
        <v>0</v>
      </c>
      <c r="AD54" s="5">
        <f t="shared" si="7"/>
        <v>0</v>
      </c>
      <c r="AE54" s="5">
        <f t="shared" si="7"/>
        <v>0</v>
      </c>
      <c r="AF54" s="5">
        <f t="shared" si="7"/>
        <v>0</v>
      </c>
      <c r="AG54" s="5">
        <f t="shared" si="7"/>
        <v>0</v>
      </c>
      <c r="AH54" s="5">
        <f t="shared" si="7"/>
        <v>0</v>
      </c>
    </row>
    <row r="55" spans="1:34">
      <c r="A55" s="6">
        <v>52</v>
      </c>
      <c r="B55" s="157"/>
      <c r="C55" s="10"/>
      <c r="D55" s="10"/>
      <c r="E55" s="10"/>
      <c r="F55" s="18" t="str">
        <f t="shared" si="0"/>
        <v/>
      </c>
      <c r="G55" s="5">
        <f t="shared" si="2"/>
        <v>0</v>
      </c>
      <c r="H55" s="18"/>
      <c r="I55" s="10"/>
      <c r="J55" s="10"/>
      <c r="K55" s="10" t="str">
        <f t="shared" si="3"/>
        <v/>
      </c>
      <c r="L55" s="12"/>
      <c r="M55" s="10"/>
      <c r="N55" s="10"/>
      <c r="O55" s="10"/>
      <c r="P55" s="10"/>
      <c r="Q55" s="12"/>
      <c r="R55" s="12"/>
      <c r="S55" s="18"/>
      <c r="T55" s="18"/>
      <c r="U55" s="5" t="str">
        <f t="shared" si="4"/>
        <v/>
      </c>
      <c r="V55" s="10"/>
      <c r="W55" s="5">
        <f t="shared" si="7"/>
        <v>0</v>
      </c>
      <c r="X55" s="5">
        <f t="shared" si="7"/>
        <v>0</v>
      </c>
      <c r="Y55" s="5">
        <f t="shared" si="7"/>
        <v>0</v>
      </c>
      <c r="Z55" s="5">
        <f t="shared" si="7"/>
        <v>0</v>
      </c>
      <c r="AA55" s="5">
        <f t="shared" si="7"/>
        <v>0</v>
      </c>
      <c r="AB55" s="5">
        <f t="shared" si="7"/>
        <v>0</v>
      </c>
      <c r="AC55" s="5">
        <f t="shared" si="7"/>
        <v>0</v>
      </c>
      <c r="AD55" s="5">
        <f t="shared" si="7"/>
        <v>0</v>
      </c>
      <c r="AE55" s="5">
        <f t="shared" si="7"/>
        <v>0</v>
      </c>
      <c r="AF55" s="5">
        <f t="shared" si="7"/>
        <v>0</v>
      </c>
      <c r="AG55" s="5">
        <f t="shared" si="7"/>
        <v>0</v>
      </c>
      <c r="AH55" s="5">
        <f t="shared" si="7"/>
        <v>0</v>
      </c>
    </row>
    <row r="56" spans="1:34">
      <c r="A56" s="6">
        <v>53</v>
      </c>
      <c r="B56" s="157"/>
      <c r="C56" s="10"/>
      <c r="D56" s="10"/>
      <c r="E56" s="10"/>
      <c r="F56" s="18" t="str">
        <f t="shared" si="0"/>
        <v/>
      </c>
      <c r="G56" s="5">
        <f t="shared" si="2"/>
        <v>0</v>
      </c>
      <c r="H56" s="18"/>
      <c r="I56" s="10"/>
      <c r="J56" s="10"/>
      <c r="K56" s="10" t="str">
        <f t="shared" si="3"/>
        <v/>
      </c>
      <c r="L56" s="12"/>
      <c r="M56" s="10"/>
      <c r="N56" s="10"/>
      <c r="O56" s="10"/>
      <c r="P56" s="10"/>
      <c r="Q56" s="12"/>
      <c r="R56" s="12"/>
      <c r="S56" s="18"/>
      <c r="T56" s="18"/>
      <c r="U56" s="5" t="str">
        <f t="shared" si="4"/>
        <v/>
      </c>
      <c r="V56" s="10"/>
      <c r="W56" s="5">
        <f t="shared" si="7"/>
        <v>0</v>
      </c>
      <c r="X56" s="5">
        <f t="shared" si="7"/>
        <v>0</v>
      </c>
      <c r="Y56" s="5">
        <f t="shared" si="7"/>
        <v>0</v>
      </c>
      <c r="Z56" s="5">
        <f t="shared" si="7"/>
        <v>0</v>
      </c>
      <c r="AA56" s="5">
        <f t="shared" si="7"/>
        <v>0</v>
      </c>
      <c r="AB56" s="5">
        <f t="shared" si="7"/>
        <v>0</v>
      </c>
      <c r="AC56" s="5">
        <f t="shared" si="7"/>
        <v>0</v>
      </c>
      <c r="AD56" s="5">
        <f t="shared" si="7"/>
        <v>0</v>
      </c>
      <c r="AE56" s="5">
        <f t="shared" si="7"/>
        <v>0</v>
      </c>
      <c r="AF56" s="5">
        <f t="shared" si="7"/>
        <v>0</v>
      </c>
      <c r="AG56" s="5">
        <f t="shared" si="7"/>
        <v>0</v>
      </c>
      <c r="AH56" s="5">
        <f t="shared" si="7"/>
        <v>0</v>
      </c>
    </row>
    <row r="57" spans="1:34">
      <c r="A57" s="6">
        <v>54</v>
      </c>
      <c r="B57" s="157"/>
      <c r="C57" s="10"/>
      <c r="D57" s="10"/>
      <c r="E57" s="10"/>
      <c r="F57" s="18" t="str">
        <f t="shared" si="0"/>
        <v/>
      </c>
      <c r="G57" s="5">
        <f t="shared" si="2"/>
        <v>0</v>
      </c>
      <c r="H57" s="18"/>
      <c r="I57" s="10"/>
      <c r="J57" s="10"/>
      <c r="K57" s="10" t="str">
        <f t="shared" si="3"/>
        <v/>
      </c>
      <c r="L57" s="12"/>
      <c r="M57" s="10"/>
      <c r="N57" s="10"/>
      <c r="O57" s="10"/>
      <c r="P57" s="10"/>
      <c r="Q57" s="12"/>
      <c r="R57" s="12"/>
      <c r="S57" s="18"/>
      <c r="T57" s="18"/>
      <c r="U57" s="5" t="str">
        <f t="shared" si="4"/>
        <v/>
      </c>
      <c r="V57" s="10"/>
      <c r="W57" s="5">
        <f t="shared" si="7"/>
        <v>0</v>
      </c>
      <c r="X57" s="5">
        <f t="shared" si="7"/>
        <v>0</v>
      </c>
      <c r="Y57" s="5">
        <f t="shared" si="7"/>
        <v>0</v>
      </c>
      <c r="Z57" s="5">
        <f t="shared" si="7"/>
        <v>0</v>
      </c>
      <c r="AA57" s="5">
        <f t="shared" si="7"/>
        <v>0</v>
      </c>
      <c r="AB57" s="5">
        <f t="shared" si="7"/>
        <v>0</v>
      </c>
      <c r="AC57" s="5">
        <f t="shared" si="7"/>
        <v>0</v>
      </c>
      <c r="AD57" s="5">
        <f t="shared" si="7"/>
        <v>0</v>
      </c>
      <c r="AE57" s="5">
        <f t="shared" si="7"/>
        <v>0</v>
      </c>
      <c r="AF57" s="5">
        <f t="shared" si="7"/>
        <v>0</v>
      </c>
      <c r="AG57" s="5">
        <f t="shared" si="7"/>
        <v>0</v>
      </c>
      <c r="AH57" s="5">
        <f t="shared" si="7"/>
        <v>0</v>
      </c>
    </row>
    <row r="58" spans="1:34">
      <c r="A58" s="6">
        <v>55</v>
      </c>
      <c r="B58" s="157"/>
      <c r="C58" s="10"/>
      <c r="D58" s="10"/>
      <c r="E58" s="10"/>
      <c r="F58" s="18" t="str">
        <f t="shared" si="0"/>
        <v/>
      </c>
      <c r="G58" s="5">
        <f t="shared" si="2"/>
        <v>0</v>
      </c>
      <c r="H58" s="18"/>
      <c r="I58" s="10"/>
      <c r="J58" s="10"/>
      <c r="K58" s="10" t="str">
        <f t="shared" si="3"/>
        <v/>
      </c>
      <c r="L58" s="12"/>
      <c r="M58" s="10"/>
      <c r="N58" s="10"/>
      <c r="O58" s="10"/>
      <c r="P58" s="10"/>
      <c r="Q58" s="12"/>
      <c r="R58" s="12"/>
      <c r="S58" s="18"/>
      <c r="T58" s="18"/>
      <c r="U58" s="5" t="str">
        <f t="shared" si="4"/>
        <v/>
      </c>
      <c r="V58" s="10"/>
      <c r="W58" s="5">
        <f t="shared" si="7"/>
        <v>0</v>
      </c>
      <c r="X58" s="5">
        <f t="shared" si="7"/>
        <v>0</v>
      </c>
      <c r="Y58" s="5">
        <f t="shared" si="7"/>
        <v>0</v>
      </c>
      <c r="Z58" s="5">
        <f t="shared" si="7"/>
        <v>0</v>
      </c>
      <c r="AA58" s="5">
        <f t="shared" si="7"/>
        <v>0</v>
      </c>
      <c r="AB58" s="5">
        <f t="shared" si="7"/>
        <v>0</v>
      </c>
      <c r="AC58" s="5">
        <f t="shared" si="7"/>
        <v>0</v>
      </c>
      <c r="AD58" s="5">
        <f t="shared" si="7"/>
        <v>0</v>
      </c>
      <c r="AE58" s="5">
        <f t="shared" si="7"/>
        <v>0</v>
      </c>
      <c r="AF58" s="5">
        <f t="shared" si="7"/>
        <v>0</v>
      </c>
      <c r="AG58" s="5">
        <f t="shared" si="7"/>
        <v>0</v>
      </c>
      <c r="AH58" s="5">
        <f t="shared" si="7"/>
        <v>0</v>
      </c>
    </row>
    <row r="59" spans="1:34">
      <c r="A59" s="6">
        <v>56</v>
      </c>
      <c r="B59" s="157"/>
      <c r="C59" s="10"/>
      <c r="D59" s="10"/>
      <c r="E59" s="10"/>
      <c r="F59" s="18" t="str">
        <f t="shared" si="0"/>
        <v/>
      </c>
      <c r="G59" s="5">
        <f t="shared" si="2"/>
        <v>0</v>
      </c>
      <c r="H59" s="18"/>
      <c r="I59" s="10"/>
      <c r="J59" s="10"/>
      <c r="K59" s="10" t="str">
        <f t="shared" si="3"/>
        <v/>
      </c>
      <c r="L59" s="12"/>
      <c r="M59" s="10"/>
      <c r="N59" s="10"/>
      <c r="O59" s="10"/>
      <c r="P59" s="10"/>
      <c r="Q59" s="12"/>
      <c r="R59" s="12"/>
      <c r="S59" s="18"/>
      <c r="T59" s="18"/>
      <c r="U59" s="5" t="str">
        <f t="shared" si="4"/>
        <v/>
      </c>
      <c r="V59" s="10"/>
      <c r="W59" s="5">
        <f t="shared" si="7"/>
        <v>0</v>
      </c>
      <c r="X59" s="5">
        <f t="shared" si="7"/>
        <v>0</v>
      </c>
      <c r="Y59" s="5">
        <f t="shared" si="7"/>
        <v>0</v>
      </c>
      <c r="Z59" s="5">
        <f t="shared" si="7"/>
        <v>0</v>
      </c>
      <c r="AA59" s="5">
        <f t="shared" si="7"/>
        <v>0</v>
      </c>
      <c r="AB59" s="5">
        <f t="shared" si="7"/>
        <v>0</v>
      </c>
      <c r="AC59" s="5">
        <f t="shared" si="7"/>
        <v>0</v>
      </c>
      <c r="AD59" s="5">
        <f t="shared" si="7"/>
        <v>0</v>
      </c>
      <c r="AE59" s="5">
        <f t="shared" si="7"/>
        <v>0</v>
      </c>
      <c r="AF59" s="5">
        <f t="shared" si="7"/>
        <v>0</v>
      </c>
      <c r="AG59" s="5">
        <f t="shared" si="7"/>
        <v>0</v>
      </c>
      <c r="AH59" s="5">
        <f t="shared" si="7"/>
        <v>0</v>
      </c>
    </row>
    <row r="60" spans="1:34">
      <c r="A60" s="6">
        <v>57</v>
      </c>
      <c r="B60" s="157"/>
      <c r="C60" s="10"/>
      <c r="D60" s="10"/>
      <c r="E60" s="10"/>
      <c r="F60" s="18" t="str">
        <f t="shared" si="0"/>
        <v/>
      </c>
      <c r="G60" s="5">
        <f t="shared" si="2"/>
        <v>0</v>
      </c>
      <c r="H60" s="18"/>
      <c r="I60" s="10"/>
      <c r="J60" s="10"/>
      <c r="K60" s="10" t="str">
        <f t="shared" si="3"/>
        <v/>
      </c>
      <c r="L60" s="12"/>
      <c r="M60" s="10"/>
      <c r="N60" s="10"/>
      <c r="O60" s="10"/>
      <c r="P60" s="10"/>
      <c r="Q60" s="12"/>
      <c r="R60" s="12"/>
      <c r="S60" s="18"/>
      <c r="T60" s="18"/>
      <c r="U60" s="5" t="str">
        <f t="shared" si="4"/>
        <v/>
      </c>
      <c r="V60" s="10"/>
      <c r="W60" s="5">
        <f t="shared" si="7"/>
        <v>0</v>
      </c>
      <c r="X60" s="5">
        <f t="shared" si="7"/>
        <v>0</v>
      </c>
      <c r="Y60" s="5">
        <f t="shared" si="7"/>
        <v>0</v>
      </c>
      <c r="Z60" s="5">
        <f t="shared" si="7"/>
        <v>0</v>
      </c>
      <c r="AA60" s="5">
        <f t="shared" si="7"/>
        <v>0</v>
      </c>
      <c r="AB60" s="5">
        <f t="shared" si="7"/>
        <v>0</v>
      </c>
      <c r="AC60" s="5">
        <f t="shared" si="7"/>
        <v>0</v>
      </c>
      <c r="AD60" s="5">
        <f t="shared" si="7"/>
        <v>0</v>
      </c>
      <c r="AE60" s="5">
        <f t="shared" si="7"/>
        <v>0</v>
      </c>
      <c r="AF60" s="5">
        <f t="shared" si="7"/>
        <v>0</v>
      </c>
      <c r="AG60" s="5">
        <f t="shared" si="7"/>
        <v>0</v>
      </c>
      <c r="AH60" s="5">
        <f t="shared" si="7"/>
        <v>0</v>
      </c>
    </row>
    <row r="61" spans="1:34">
      <c r="A61" s="6">
        <v>58</v>
      </c>
      <c r="B61" s="157"/>
      <c r="C61" s="10"/>
      <c r="D61" s="10"/>
      <c r="E61" s="10"/>
      <c r="F61" s="18" t="str">
        <f t="shared" si="0"/>
        <v/>
      </c>
      <c r="G61" s="5">
        <f t="shared" si="2"/>
        <v>0</v>
      </c>
      <c r="H61" s="18"/>
      <c r="I61" s="10"/>
      <c r="J61" s="10"/>
      <c r="K61" s="10" t="str">
        <f t="shared" si="3"/>
        <v/>
      </c>
      <c r="L61" s="12"/>
      <c r="M61" s="10"/>
      <c r="N61" s="10"/>
      <c r="O61" s="10"/>
      <c r="P61" s="10"/>
      <c r="Q61" s="12"/>
      <c r="R61" s="12"/>
      <c r="S61" s="18"/>
      <c r="T61" s="18"/>
      <c r="U61" s="5" t="str">
        <f t="shared" si="4"/>
        <v/>
      </c>
      <c r="V61" s="10"/>
      <c r="W61" s="5">
        <f t="shared" si="7"/>
        <v>0</v>
      </c>
      <c r="X61" s="5">
        <f t="shared" si="7"/>
        <v>0</v>
      </c>
      <c r="Y61" s="5">
        <f t="shared" si="7"/>
        <v>0</v>
      </c>
      <c r="Z61" s="5">
        <f t="shared" si="7"/>
        <v>0</v>
      </c>
      <c r="AA61" s="5">
        <f t="shared" si="7"/>
        <v>0</v>
      </c>
      <c r="AB61" s="5">
        <f t="shared" si="7"/>
        <v>0</v>
      </c>
      <c r="AC61" s="5">
        <f t="shared" si="7"/>
        <v>0</v>
      </c>
      <c r="AD61" s="5">
        <f t="shared" si="7"/>
        <v>0</v>
      </c>
      <c r="AE61" s="5">
        <f t="shared" si="7"/>
        <v>0</v>
      </c>
      <c r="AF61" s="5">
        <f t="shared" si="7"/>
        <v>0</v>
      </c>
      <c r="AG61" s="5">
        <f t="shared" si="7"/>
        <v>0</v>
      </c>
      <c r="AH61" s="5">
        <f t="shared" si="7"/>
        <v>0</v>
      </c>
    </row>
    <row r="62" spans="1:34">
      <c r="A62" s="6">
        <v>59</v>
      </c>
      <c r="B62" s="157"/>
      <c r="C62" s="10"/>
      <c r="D62" s="10"/>
      <c r="E62" s="10"/>
      <c r="F62" s="18" t="str">
        <f t="shared" si="0"/>
        <v/>
      </c>
      <c r="G62" s="5">
        <f t="shared" si="2"/>
        <v>0</v>
      </c>
      <c r="H62" s="18"/>
      <c r="I62" s="10"/>
      <c r="J62" s="10"/>
      <c r="K62" s="10" t="str">
        <f t="shared" si="3"/>
        <v/>
      </c>
      <c r="L62" s="12"/>
      <c r="M62" s="10"/>
      <c r="N62" s="10"/>
      <c r="O62" s="10"/>
      <c r="P62" s="10"/>
      <c r="Q62" s="12"/>
      <c r="R62" s="12"/>
      <c r="S62" s="18"/>
      <c r="T62" s="18"/>
      <c r="U62" s="5" t="str">
        <f t="shared" si="4"/>
        <v/>
      </c>
      <c r="V62" s="10"/>
      <c r="W62" s="5">
        <f t="shared" si="7"/>
        <v>0</v>
      </c>
      <c r="X62" s="5">
        <f t="shared" si="7"/>
        <v>0</v>
      </c>
      <c r="Y62" s="5">
        <f t="shared" si="7"/>
        <v>0</v>
      </c>
      <c r="Z62" s="5">
        <f t="shared" si="7"/>
        <v>0</v>
      </c>
      <c r="AA62" s="5">
        <f t="shared" si="7"/>
        <v>0</v>
      </c>
      <c r="AB62" s="5">
        <f t="shared" si="7"/>
        <v>0</v>
      </c>
      <c r="AC62" s="5">
        <f t="shared" si="7"/>
        <v>0</v>
      </c>
      <c r="AD62" s="5">
        <f t="shared" si="7"/>
        <v>0</v>
      </c>
      <c r="AE62" s="5">
        <f t="shared" si="7"/>
        <v>0</v>
      </c>
      <c r="AF62" s="5">
        <f t="shared" si="7"/>
        <v>0</v>
      </c>
      <c r="AG62" s="5">
        <f t="shared" si="7"/>
        <v>0</v>
      </c>
      <c r="AH62" s="5">
        <f t="shared" si="7"/>
        <v>0</v>
      </c>
    </row>
    <row r="63" spans="1:34">
      <c r="A63" s="6">
        <v>60</v>
      </c>
      <c r="B63" s="157"/>
      <c r="C63" s="10"/>
      <c r="D63" s="10"/>
      <c r="E63" s="10"/>
      <c r="F63" s="18" t="str">
        <f t="shared" si="0"/>
        <v/>
      </c>
      <c r="G63" s="5">
        <f t="shared" si="2"/>
        <v>0</v>
      </c>
      <c r="H63" s="18"/>
      <c r="I63" s="10"/>
      <c r="J63" s="10"/>
      <c r="K63" s="10" t="str">
        <f t="shared" si="3"/>
        <v/>
      </c>
      <c r="L63" s="12"/>
      <c r="M63" s="10"/>
      <c r="N63" s="10"/>
      <c r="O63" s="10"/>
      <c r="P63" s="10"/>
      <c r="Q63" s="12"/>
      <c r="R63" s="12"/>
      <c r="S63" s="18"/>
      <c r="T63" s="18"/>
      <c r="U63" s="5" t="str">
        <f t="shared" si="4"/>
        <v/>
      </c>
      <c r="V63" s="10"/>
      <c r="W63" s="5">
        <f t="shared" si="7"/>
        <v>0</v>
      </c>
      <c r="X63" s="5">
        <f t="shared" si="7"/>
        <v>0</v>
      </c>
      <c r="Y63" s="5">
        <f t="shared" si="7"/>
        <v>0</v>
      </c>
      <c r="Z63" s="5">
        <f t="shared" si="7"/>
        <v>0</v>
      </c>
      <c r="AA63" s="5">
        <f t="shared" si="7"/>
        <v>0</v>
      </c>
      <c r="AB63" s="5">
        <f t="shared" si="7"/>
        <v>0</v>
      </c>
      <c r="AC63" s="5">
        <f t="shared" si="7"/>
        <v>0</v>
      </c>
      <c r="AD63" s="5">
        <f t="shared" si="7"/>
        <v>0</v>
      </c>
      <c r="AE63" s="5">
        <f t="shared" si="7"/>
        <v>0</v>
      </c>
      <c r="AF63" s="5">
        <f t="shared" si="7"/>
        <v>0</v>
      </c>
      <c r="AG63" s="5">
        <f t="shared" si="7"/>
        <v>0</v>
      </c>
      <c r="AH63" s="5">
        <f t="shared" si="7"/>
        <v>0</v>
      </c>
    </row>
    <row r="64" spans="1:34">
      <c r="A64" s="6">
        <v>61</v>
      </c>
      <c r="B64" s="157"/>
      <c r="C64" s="10"/>
      <c r="D64" s="10"/>
      <c r="E64" s="10"/>
      <c r="F64" s="18" t="str">
        <f t="shared" si="0"/>
        <v/>
      </c>
      <c r="G64" s="5">
        <f t="shared" si="2"/>
        <v>0</v>
      </c>
      <c r="H64" s="18"/>
      <c r="I64" s="10"/>
      <c r="J64" s="10"/>
      <c r="K64" s="10" t="str">
        <f t="shared" si="3"/>
        <v/>
      </c>
      <c r="L64" s="12"/>
      <c r="M64" s="10"/>
      <c r="N64" s="10"/>
      <c r="O64" s="10"/>
      <c r="P64" s="10"/>
      <c r="Q64" s="12"/>
      <c r="R64" s="12"/>
      <c r="S64" s="18"/>
      <c r="T64" s="18"/>
      <c r="U64" s="5" t="str">
        <f t="shared" si="4"/>
        <v/>
      </c>
      <c r="V64" s="10"/>
      <c r="W64" s="5">
        <f t="shared" si="7"/>
        <v>0</v>
      </c>
      <c r="X64" s="5">
        <f t="shared" si="7"/>
        <v>0</v>
      </c>
      <c r="Y64" s="5">
        <f t="shared" si="7"/>
        <v>0</v>
      </c>
      <c r="Z64" s="5">
        <f t="shared" si="7"/>
        <v>0</v>
      </c>
      <c r="AA64" s="5">
        <f t="shared" si="7"/>
        <v>0</v>
      </c>
      <c r="AB64" s="5">
        <f t="shared" si="7"/>
        <v>0</v>
      </c>
      <c r="AC64" s="5">
        <f t="shared" si="7"/>
        <v>0</v>
      </c>
      <c r="AD64" s="5">
        <f t="shared" si="7"/>
        <v>0</v>
      </c>
      <c r="AE64" s="5">
        <f t="shared" si="7"/>
        <v>0</v>
      </c>
      <c r="AF64" s="5">
        <f t="shared" si="7"/>
        <v>0</v>
      </c>
      <c r="AG64" s="5">
        <f t="shared" si="7"/>
        <v>0</v>
      </c>
      <c r="AH64" s="5">
        <f t="shared" si="7"/>
        <v>0</v>
      </c>
    </row>
    <row r="65" spans="1:34">
      <c r="A65" s="6">
        <v>62</v>
      </c>
      <c r="B65" s="157"/>
      <c r="C65" s="10"/>
      <c r="D65" s="10"/>
      <c r="E65" s="10"/>
      <c r="F65" s="18" t="str">
        <f t="shared" si="0"/>
        <v/>
      </c>
      <c r="G65" s="5">
        <f t="shared" si="2"/>
        <v>0</v>
      </c>
      <c r="H65" s="18"/>
      <c r="I65" s="10"/>
      <c r="J65" s="10"/>
      <c r="K65" s="10" t="str">
        <f t="shared" si="3"/>
        <v/>
      </c>
      <c r="L65" s="12"/>
      <c r="M65" s="10"/>
      <c r="N65" s="10"/>
      <c r="O65" s="10"/>
      <c r="P65" s="10"/>
      <c r="Q65" s="12"/>
      <c r="R65" s="12"/>
      <c r="S65" s="18"/>
      <c r="T65" s="18"/>
      <c r="U65" s="5" t="str">
        <f t="shared" si="4"/>
        <v/>
      </c>
      <c r="V65" s="10"/>
      <c r="W65" s="5">
        <f t="shared" si="7"/>
        <v>0</v>
      </c>
      <c r="X65" s="5">
        <f t="shared" si="7"/>
        <v>0</v>
      </c>
      <c r="Y65" s="5">
        <f t="shared" si="7"/>
        <v>0</v>
      </c>
      <c r="Z65" s="5">
        <f t="shared" si="7"/>
        <v>0</v>
      </c>
      <c r="AA65" s="5">
        <f t="shared" si="7"/>
        <v>0</v>
      </c>
      <c r="AB65" s="5">
        <f t="shared" si="7"/>
        <v>0</v>
      </c>
      <c r="AC65" s="5">
        <f t="shared" si="7"/>
        <v>0</v>
      </c>
      <c r="AD65" s="5">
        <f t="shared" si="7"/>
        <v>0</v>
      </c>
      <c r="AE65" s="5">
        <f t="shared" si="7"/>
        <v>0</v>
      </c>
      <c r="AF65" s="5">
        <f t="shared" si="7"/>
        <v>0</v>
      </c>
      <c r="AG65" s="5">
        <f t="shared" si="7"/>
        <v>0</v>
      </c>
      <c r="AH65" s="5">
        <f t="shared" si="7"/>
        <v>0</v>
      </c>
    </row>
    <row r="66" spans="1:34">
      <c r="A66" s="6">
        <v>63</v>
      </c>
      <c r="B66" s="157"/>
      <c r="C66" s="10"/>
      <c r="D66" s="10"/>
      <c r="E66" s="10"/>
      <c r="F66" s="18" t="str">
        <f t="shared" si="0"/>
        <v/>
      </c>
      <c r="G66" s="5">
        <f t="shared" si="2"/>
        <v>0</v>
      </c>
      <c r="H66" s="18"/>
      <c r="I66" s="10"/>
      <c r="J66" s="10"/>
      <c r="K66" s="10" t="str">
        <f t="shared" si="3"/>
        <v/>
      </c>
      <c r="L66" s="12"/>
      <c r="M66" s="10"/>
      <c r="N66" s="10"/>
      <c r="O66" s="10"/>
      <c r="P66" s="10"/>
      <c r="Q66" s="12"/>
      <c r="R66" s="12"/>
      <c r="S66" s="18"/>
      <c r="T66" s="18"/>
      <c r="U66" s="5" t="str">
        <f t="shared" si="4"/>
        <v/>
      </c>
      <c r="V66" s="10"/>
      <c r="W66" s="5">
        <f t="shared" si="7"/>
        <v>0</v>
      </c>
      <c r="X66" s="5">
        <f t="shared" si="7"/>
        <v>0</v>
      </c>
      <c r="Y66" s="5">
        <f t="shared" si="7"/>
        <v>0</v>
      </c>
      <c r="Z66" s="5">
        <f t="shared" si="7"/>
        <v>0</v>
      </c>
      <c r="AA66" s="5">
        <f t="shared" si="7"/>
        <v>0</v>
      </c>
      <c r="AB66" s="5">
        <f t="shared" si="7"/>
        <v>0</v>
      </c>
      <c r="AC66" s="5">
        <f t="shared" si="7"/>
        <v>0</v>
      </c>
      <c r="AD66" s="5">
        <f t="shared" si="7"/>
        <v>0</v>
      </c>
      <c r="AE66" s="5">
        <f t="shared" si="7"/>
        <v>0</v>
      </c>
      <c r="AF66" s="5">
        <f t="shared" si="7"/>
        <v>0</v>
      </c>
      <c r="AG66" s="5">
        <f t="shared" si="7"/>
        <v>0</v>
      </c>
      <c r="AH66" s="5">
        <f t="shared" si="7"/>
        <v>0</v>
      </c>
    </row>
    <row r="67" spans="1:34">
      <c r="A67" s="6">
        <v>64</v>
      </c>
      <c r="B67" s="157"/>
      <c r="C67" s="10"/>
      <c r="D67" s="10"/>
      <c r="E67" s="10"/>
      <c r="F67" s="18" t="str">
        <f t="shared" si="0"/>
        <v/>
      </c>
      <c r="G67" s="5">
        <f t="shared" si="2"/>
        <v>0</v>
      </c>
      <c r="H67" s="18"/>
      <c r="I67" s="10"/>
      <c r="J67" s="10"/>
      <c r="K67" s="10" t="str">
        <f t="shared" si="3"/>
        <v/>
      </c>
      <c r="L67" s="12"/>
      <c r="M67" s="10"/>
      <c r="N67" s="10"/>
      <c r="O67" s="10"/>
      <c r="P67" s="10"/>
      <c r="Q67" s="12"/>
      <c r="R67" s="12"/>
      <c r="S67" s="18"/>
      <c r="T67" s="18"/>
      <c r="U67" s="5" t="str">
        <f t="shared" si="4"/>
        <v/>
      </c>
      <c r="V67" s="10"/>
      <c r="W67" s="5">
        <f t="shared" si="7"/>
        <v>0</v>
      </c>
      <c r="X67" s="5">
        <f t="shared" si="7"/>
        <v>0</v>
      </c>
      <c r="Y67" s="5">
        <f t="shared" si="7"/>
        <v>0</v>
      </c>
      <c r="Z67" s="5">
        <f t="shared" si="7"/>
        <v>0</v>
      </c>
      <c r="AA67" s="5">
        <f t="shared" si="7"/>
        <v>0</v>
      </c>
      <c r="AB67" s="5">
        <f t="shared" si="7"/>
        <v>0</v>
      </c>
      <c r="AC67" s="5">
        <f t="shared" si="7"/>
        <v>0</v>
      </c>
      <c r="AD67" s="5">
        <f t="shared" si="7"/>
        <v>0</v>
      </c>
      <c r="AE67" s="5">
        <f t="shared" si="7"/>
        <v>0</v>
      </c>
      <c r="AF67" s="5">
        <f t="shared" si="7"/>
        <v>0</v>
      </c>
      <c r="AG67" s="5">
        <f t="shared" si="7"/>
        <v>0</v>
      </c>
      <c r="AH67" s="5">
        <f t="shared" si="7"/>
        <v>0</v>
      </c>
    </row>
    <row r="68" spans="1:34">
      <c r="A68" s="6">
        <v>65</v>
      </c>
      <c r="B68" s="157"/>
      <c r="C68" s="10"/>
      <c r="D68" s="10"/>
      <c r="E68" s="10"/>
      <c r="F68" s="18" t="str">
        <f t="shared" si="0"/>
        <v/>
      </c>
      <c r="G68" s="5">
        <f t="shared" si="2"/>
        <v>0</v>
      </c>
      <c r="H68" s="18"/>
      <c r="I68" s="10"/>
      <c r="J68" s="10"/>
      <c r="K68" s="10" t="str">
        <f t="shared" si="3"/>
        <v/>
      </c>
      <c r="L68" s="12"/>
      <c r="M68" s="10"/>
      <c r="N68" s="10"/>
      <c r="O68" s="10"/>
      <c r="P68" s="10"/>
      <c r="Q68" s="12"/>
      <c r="R68" s="12"/>
      <c r="S68" s="18"/>
      <c r="T68" s="18"/>
      <c r="U68" s="5" t="str">
        <f t="shared" si="4"/>
        <v/>
      </c>
      <c r="V68" s="10"/>
      <c r="W68" s="5">
        <f t="shared" ref="W68:AH83" si="8">$G68</f>
        <v>0</v>
      </c>
      <c r="X68" s="5">
        <f t="shared" si="8"/>
        <v>0</v>
      </c>
      <c r="Y68" s="5">
        <f t="shared" si="8"/>
        <v>0</v>
      </c>
      <c r="Z68" s="5">
        <f t="shared" si="8"/>
        <v>0</v>
      </c>
      <c r="AA68" s="5">
        <f t="shared" si="8"/>
        <v>0</v>
      </c>
      <c r="AB68" s="5">
        <f t="shared" si="8"/>
        <v>0</v>
      </c>
      <c r="AC68" s="5">
        <f t="shared" si="8"/>
        <v>0</v>
      </c>
      <c r="AD68" s="5">
        <f t="shared" si="8"/>
        <v>0</v>
      </c>
      <c r="AE68" s="5">
        <f t="shared" si="8"/>
        <v>0</v>
      </c>
      <c r="AF68" s="5">
        <f t="shared" si="8"/>
        <v>0</v>
      </c>
      <c r="AG68" s="5">
        <f t="shared" si="8"/>
        <v>0</v>
      </c>
      <c r="AH68" s="5">
        <f t="shared" si="8"/>
        <v>0</v>
      </c>
    </row>
    <row r="69" spans="1:34">
      <c r="A69" s="6">
        <v>66</v>
      </c>
      <c r="B69" s="157"/>
      <c r="C69" s="10"/>
      <c r="D69" s="10"/>
      <c r="E69" s="10"/>
      <c r="F69" s="18" t="str">
        <f t="shared" ref="F69:F132" si="9">IF(AND(I69&lt;&gt;0,E69&lt;&gt;0),I69*E69,"")</f>
        <v/>
      </c>
      <c r="G69" s="5">
        <f t="shared" ref="G69:G132" si="10">IFERROR(IF($G$2="仕入単価",E69,F69),"")</f>
        <v>0</v>
      </c>
      <c r="H69" s="18"/>
      <c r="I69" s="10"/>
      <c r="J69" s="10"/>
      <c r="K69" s="10" t="str">
        <f t="shared" ref="K69:K132" si="11">I69&amp;J69&amp;H69</f>
        <v/>
      </c>
      <c r="L69" s="12"/>
      <c r="M69" s="10"/>
      <c r="N69" s="10"/>
      <c r="O69" s="10"/>
      <c r="P69" s="10"/>
      <c r="Q69" s="12"/>
      <c r="R69" s="12"/>
      <c r="S69" s="18"/>
      <c r="T69" s="18"/>
      <c r="U69" s="5" t="str">
        <f t="shared" ref="U69:U132" si="12">IF(OR(ISBLANK(K69),ISBLANK(O69),ISBLANK(R69)),"","宅配便"&amp;R69&amp;":"&amp;S69&amp;"1"&amp;O69&amp;K69)</f>
        <v/>
      </c>
      <c r="V69" s="10"/>
      <c r="W69" s="5">
        <f t="shared" si="8"/>
        <v>0</v>
      </c>
      <c r="X69" s="5">
        <f t="shared" si="8"/>
        <v>0</v>
      </c>
      <c r="Y69" s="5">
        <f t="shared" si="8"/>
        <v>0</v>
      </c>
      <c r="Z69" s="5">
        <f t="shared" si="8"/>
        <v>0</v>
      </c>
      <c r="AA69" s="5">
        <f t="shared" si="8"/>
        <v>0</v>
      </c>
      <c r="AB69" s="5">
        <f t="shared" si="8"/>
        <v>0</v>
      </c>
      <c r="AC69" s="5">
        <f t="shared" si="8"/>
        <v>0</v>
      </c>
      <c r="AD69" s="5">
        <f t="shared" si="8"/>
        <v>0</v>
      </c>
      <c r="AE69" s="5">
        <f t="shared" si="8"/>
        <v>0</v>
      </c>
      <c r="AF69" s="5">
        <f t="shared" si="8"/>
        <v>0</v>
      </c>
      <c r="AG69" s="5">
        <f t="shared" si="8"/>
        <v>0</v>
      </c>
      <c r="AH69" s="5">
        <f t="shared" si="8"/>
        <v>0</v>
      </c>
    </row>
    <row r="70" spans="1:34">
      <c r="A70" s="6">
        <v>67</v>
      </c>
      <c r="B70" s="157"/>
      <c r="C70" s="10"/>
      <c r="D70" s="10"/>
      <c r="E70" s="10"/>
      <c r="F70" s="18" t="str">
        <f t="shared" si="9"/>
        <v/>
      </c>
      <c r="G70" s="5">
        <f t="shared" si="10"/>
        <v>0</v>
      </c>
      <c r="H70" s="18"/>
      <c r="I70" s="10"/>
      <c r="J70" s="10"/>
      <c r="K70" s="10" t="str">
        <f t="shared" si="11"/>
        <v/>
      </c>
      <c r="L70" s="12"/>
      <c r="M70" s="10"/>
      <c r="N70" s="10"/>
      <c r="O70" s="10"/>
      <c r="P70" s="10"/>
      <c r="Q70" s="12"/>
      <c r="R70" s="12"/>
      <c r="S70" s="18"/>
      <c r="T70" s="18"/>
      <c r="U70" s="5" t="str">
        <f t="shared" si="12"/>
        <v/>
      </c>
      <c r="V70" s="10"/>
      <c r="W70" s="5">
        <f t="shared" si="8"/>
        <v>0</v>
      </c>
      <c r="X70" s="5">
        <f t="shared" si="8"/>
        <v>0</v>
      </c>
      <c r="Y70" s="5">
        <f t="shared" si="8"/>
        <v>0</v>
      </c>
      <c r="Z70" s="5">
        <f t="shared" si="8"/>
        <v>0</v>
      </c>
      <c r="AA70" s="5">
        <f t="shared" si="8"/>
        <v>0</v>
      </c>
      <c r="AB70" s="5">
        <f t="shared" si="8"/>
        <v>0</v>
      </c>
      <c r="AC70" s="5">
        <f t="shared" si="8"/>
        <v>0</v>
      </c>
      <c r="AD70" s="5">
        <f t="shared" si="8"/>
        <v>0</v>
      </c>
      <c r="AE70" s="5">
        <f t="shared" si="8"/>
        <v>0</v>
      </c>
      <c r="AF70" s="5">
        <f t="shared" si="8"/>
        <v>0</v>
      </c>
      <c r="AG70" s="5">
        <f t="shared" si="8"/>
        <v>0</v>
      </c>
      <c r="AH70" s="5">
        <f t="shared" si="8"/>
        <v>0</v>
      </c>
    </row>
    <row r="71" spans="1:34">
      <c r="A71" s="6">
        <v>68</v>
      </c>
      <c r="B71" s="157"/>
      <c r="C71" s="10"/>
      <c r="D71" s="10"/>
      <c r="E71" s="10"/>
      <c r="F71" s="18" t="str">
        <f t="shared" si="9"/>
        <v/>
      </c>
      <c r="G71" s="5">
        <f t="shared" si="10"/>
        <v>0</v>
      </c>
      <c r="H71" s="18"/>
      <c r="I71" s="10"/>
      <c r="J71" s="10"/>
      <c r="K71" s="10" t="str">
        <f t="shared" si="11"/>
        <v/>
      </c>
      <c r="L71" s="12"/>
      <c r="M71" s="10"/>
      <c r="N71" s="10"/>
      <c r="O71" s="10"/>
      <c r="P71" s="10"/>
      <c r="Q71" s="12"/>
      <c r="R71" s="12"/>
      <c r="S71" s="18"/>
      <c r="T71" s="18"/>
      <c r="U71" s="5" t="str">
        <f t="shared" si="12"/>
        <v/>
      </c>
      <c r="V71" s="10"/>
      <c r="W71" s="5">
        <f t="shared" si="8"/>
        <v>0</v>
      </c>
      <c r="X71" s="5">
        <f t="shared" si="8"/>
        <v>0</v>
      </c>
      <c r="Y71" s="5">
        <f t="shared" si="8"/>
        <v>0</v>
      </c>
      <c r="Z71" s="5">
        <f t="shared" si="8"/>
        <v>0</v>
      </c>
      <c r="AA71" s="5">
        <f t="shared" si="8"/>
        <v>0</v>
      </c>
      <c r="AB71" s="5">
        <f t="shared" si="8"/>
        <v>0</v>
      </c>
      <c r="AC71" s="5">
        <f t="shared" si="8"/>
        <v>0</v>
      </c>
      <c r="AD71" s="5">
        <f t="shared" si="8"/>
        <v>0</v>
      </c>
      <c r="AE71" s="5">
        <f t="shared" si="8"/>
        <v>0</v>
      </c>
      <c r="AF71" s="5">
        <f t="shared" si="8"/>
        <v>0</v>
      </c>
      <c r="AG71" s="5">
        <f t="shared" si="8"/>
        <v>0</v>
      </c>
      <c r="AH71" s="5">
        <f t="shared" si="8"/>
        <v>0</v>
      </c>
    </row>
    <row r="72" spans="1:34">
      <c r="A72" s="6">
        <v>69</v>
      </c>
      <c r="B72" s="157"/>
      <c r="C72" s="10"/>
      <c r="D72" s="10"/>
      <c r="E72" s="10"/>
      <c r="F72" s="18" t="str">
        <f t="shared" si="9"/>
        <v/>
      </c>
      <c r="G72" s="5">
        <f t="shared" si="10"/>
        <v>0</v>
      </c>
      <c r="H72" s="18"/>
      <c r="I72" s="10"/>
      <c r="J72" s="10"/>
      <c r="K72" s="10" t="str">
        <f t="shared" si="11"/>
        <v/>
      </c>
      <c r="L72" s="12"/>
      <c r="M72" s="10"/>
      <c r="N72" s="10"/>
      <c r="O72" s="10"/>
      <c r="P72" s="10"/>
      <c r="Q72" s="12"/>
      <c r="R72" s="12"/>
      <c r="S72" s="18"/>
      <c r="T72" s="18"/>
      <c r="U72" s="5" t="str">
        <f t="shared" si="12"/>
        <v/>
      </c>
      <c r="V72" s="10"/>
      <c r="W72" s="5">
        <f t="shared" si="8"/>
        <v>0</v>
      </c>
      <c r="X72" s="5">
        <f t="shared" si="8"/>
        <v>0</v>
      </c>
      <c r="Y72" s="5">
        <f t="shared" si="8"/>
        <v>0</v>
      </c>
      <c r="Z72" s="5">
        <f t="shared" si="8"/>
        <v>0</v>
      </c>
      <c r="AA72" s="5">
        <f t="shared" si="8"/>
        <v>0</v>
      </c>
      <c r="AB72" s="5">
        <f t="shared" si="8"/>
        <v>0</v>
      </c>
      <c r="AC72" s="5">
        <f t="shared" si="8"/>
        <v>0</v>
      </c>
      <c r="AD72" s="5">
        <f t="shared" si="8"/>
        <v>0</v>
      </c>
      <c r="AE72" s="5">
        <f t="shared" si="8"/>
        <v>0</v>
      </c>
      <c r="AF72" s="5">
        <f t="shared" si="8"/>
        <v>0</v>
      </c>
      <c r="AG72" s="5">
        <f t="shared" si="8"/>
        <v>0</v>
      </c>
      <c r="AH72" s="5">
        <f t="shared" si="8"/>
        <v>0</v>
      </c>
    </row>
    <row r="73" spans="1:34">
      <c r="A73" s="6">
        <v>70</v>
      </c>
      <c r="B73" s="157"/>
      <c r="C73" s="10"/>
      <c r="D73" s="10"/>
      <c r="E73" s="10"/>
      <c r="F73" s="18" t="str">
        <f t="shared" si="9"/>
        <v/>
      </c>
      <c r="G73" s="5">
        <f t="shared" si="10"/>
        <v>0</v>
      </c>
      <c r="H73" s="18"/>
      <c r="I73" s="10"/>
      <c r="J73" s="10"/>
      <c r="K73" s="10" t="str">
        <f t="shared" si="11"/>
        <v/>
      </c>
      <c r="L73" s="12"/>
      <c r="M73" s="10"/>
      <c r="N73" s="10"/>
      <c r="O73" s="10"/>
      <c r="P73" s="10"/>
      <c r="Q73" s="12"/>
      <c r="R73" s="12"/>
      <c r="S73" s="18"/>
      <c r="T73" s="18"/>
      <c r="U73" s="5" t="str">
        <f t="shared" si="12"/>
        <v/>
      </c>
      <c r="V73" s="10"/>
      <c r="W73" s="5">
        <f t="shared" si="8"/>
        <v>0</v>
      </c>
      <c r="X73" s="5">
        <f t="shared" si="8"/>
        <v>0</v>
      </c>
      <c r="Y73" s="5">
        <f t="shared" si="8"/>
        <v>0</v>
      </c>
      <c r="Z73" s="5">
        <f t="shared" si="8"/>
        <v>0</v>
      </c>
      <c r="AA73" s="5">
        <f t="shared" si="8"/>
        <v>0</v>
      </c>
      <c r="AB73" s="5">
        <f t="shared" si="8"/>
        <v>0</v>
      </c>
      <c r="AC73" s="5">
        <f t="shared" si="8"/>
        <v>0</v>
      </c>
      <c r="AD73" s="5">
        <f t="shared" si="8"/>
        <v>0</v>
      </c>
      <c r="AE73" s="5">
        <f t="shared" si="8"/>
        <v>0</v>
      </c>
      <c r="AF73" s="5">
        <f t="shared" si="8"/>
        <v>0</v>
      </c>
      <c r="AG73" s="5">
        <f t="shared" si="8"/>
        <v>0</v>
      </c>
      <c r="AH73" s="5">
        <f t="shared" si="8"/>
        <v>0</v>
      </c>
    </row>
    <row r="74" spans="1:34">
      <c r="A74" s="6">
        <v>71</v>
      </c>
      <c r="B74" s="157"/>
      <c r="C74" s="10"/>
      <c r="D74" s="10"/>
      <c r="E74" s="10"/>
      <c r="F74" s="18" t="str">
        <f t="shared" si="9"/>
        <v/>
      </c>
      <c r="G74" s="5">
        <f t="shared" si="10"/>
        <v>0</v>
      </c>
      <c r="H74" s="18"/>
      <c r="I74" s="10"/>
      <c r="J74" s="10"/>
      <c r="K74" s="10" t="str">
        <f t="shared" si="11"/>
        <v/>
      </c>
      <c r="L74" s="12"/>
      <c r="M74" s="10"/>
      <c r="N74" s="10"/>
      <c r="O74" s="10"/>
      <c r="P74" s="10"/>
      <c r="Q74" s="12"/>
      <c r="R74" s="12"/>
      <c r="S74" s="18"/>
      <c r="T74" s="18"/>
      <c r="U74" s="5" t="str">
        <f t="shared" si="12"/>
        <v/>
      </c>
      <c r="V74" s="10"/>
      <c r="W74" s="5">
        <f t="shared" si="8"/>
        <v>0</v>
      </c>
      <c r="X74" s="5">
        <f t="shared" si="8"/>
        <v>0</v>
      </c>
      <c r="Y74" s="5">
        <f t="shared" si="8"/>
        <v>0</v>
      </c>
      <c r="Z74" s="5">
        <f t="shared" si="8"/>
        <v>0</v>
      </c>
      <c r="AA74" s="5">
        <f t="shared" si="8"/>
        <v>0</v>
      </c>
      <c r="AB74" s="5">
        <f t="shared" si="8"/>
        <v>0</v>
      </c>
      <c r="AC74" s="5">
        <f t="shared" si="8"/>
        <v>0</v>
      </c>
      <c r="AD74" s="5">
        <f t="shared" si="8"/>
        <v>0</v>
      </c>
      <c r="AE74" s="5">
        <f t="shared" si="8"/>
        <v>0</v>
      </c>
      <c r="AF74" s="5">
        <f t="shared" si="8"/>
        <v>0</v>
      </c>
      <c r="AG74" s="5">
        <f t="shared" si="8"/>
        <v>0</v>
      </c>
      <c r="AH74" s="5">
        <f t="shared" si="8"/>
        <v>0</v>
      </c>
    </row>
    <row r="75" spans="1:34">
      <c r="A75" s="6">
        <v>72</v>
      </c>
      <c r="B75" s="157"/>
      <c r="C75" s="10"/>
      <c r="D75" s="10"/>
      <c r="E75" s="10"/>
      <c r="F75" s="18" t="str">
        <f t="shared" si="9"/>
        <v/>
      </c>
      <c r="G75" s="5">
        <f t="shared" si="10"/>
        <v>0</v>
      </c>
      <c r="H75" s="18"/>
      <c r="I75" s="10"/>
      <c r="J75" s="10"/>
      <c r="K75" s="10" t="str">
        <f t="shared" si="11"/>
        <v/>
      </c>
      <c r="L75" s="12"/>
      <c r="M75" s="10"/>
      <c r="N75" s="10"/>
      <c r="O75" s="10"/>
      <c r="P75" s="10"/>
      <c r="Q75" s="12"/>
      <c r="R75" s="12"/>
      <c r="S75" s="18"/>
      <c r="T75" s="18"/>
      <c r="U75" s="5" t="str">
        <f t="shared" si="12"/>
        <v/>
      </c>
      <c r="V75" s="10"/>
      <c r="W75" s="5">
        <f t="shared" si="8"/>
        <v>0</v>
      </c>
      <c r="X75" s="5">
        <f t="shared" si="8"/>
        <v>0</v>
      </c>
      <c r="Y75" s="5">
        <f t="shared" si="8"/>
        <v>0</v>
      </c>
      <c r="Z75" s="5">
        <f t="shared" si="8"/>
        <v>0</v>
      </c>
      <c r="AA75" s="5">
        <f t="shared" si="8"/>
        <v>0</v>
      </c>
      <c r="AB75" s="5">
        <f t="shared" si="8"/>
        <v>0</v>
      </c>
      <c r="AC75" s="5">
        <f t="shared" si="8"/>
        <v>0</v>
      </c>
      <c r="AD75" s="5">
        <f t="shared" si="8"/>
        <v>0</v>
      </c>
      <c r="AE75" s="5">
        <f t="shared" si="8"/>
        <v>0</v>
      </c>
      <c r="AF75" s="5">
        <f t="shared" si="8"/>
        <v>0</v>
      </c>
      <c r="AG75" s="5">
        <f t="shared" si="8"/>
        <v>0</v>
      </c>
      <c r="AH75" s="5">
        <f t="shared" si="8"/>
        <v>0</v>
      </c>
    </row>
    <row r="76" spans="1:34">
      <c r="A76" s="6">
        <v>73</v>
      </c>
      <c r="B76" s="157"/>
      <c r="C76" s="10"/>
      <c r="D76" s="10"/>
      <c r="E76" s="10"/>
      <c r="F76" s="18" t="str">
        <f t="shared" si="9"/>
        <v/>
      </c>
      <c r="G76" s="5">
        <f t="shared" si="10"/>
        <v>0</v>
      </c>
      <c r="H76" s="18"/>
      <c r="I76" s="10"/>
      <c r="J76" s="10"/>
      <c r="K76" s="10" t="str">
        <f t="shared" si="11"/>
        <v/>
      </c>
      <c r="L76" s="12"/>
      <c r="M76" s="10"/>
      <c r="N76" s="10"/>
      <c r="O76" s="10"/>
      <c r="P76" s="10"/>
      <c r="Q76" s="12"/>
      <c r="R76" s="12"/>
      <c r="S76" s="18"/>
      <c r="T76" s="18"/>
      <c r="U76" s="5" t="str">
        <f t="shared" si="12"/>
        <v/>
      </c>
      <c r="V76" s="10"/>
      <c r="W76" s="5">
        <f t="shared" si="8"/>
        <v>0</v>
      </c>
      <c r="X76" s="5">
        <f t="shared" si="8"/>
        <v>0</v>
      </c>
      <c r="Y76" s="5">
        <f t="shared" si="8"/>
        <v>0</v>
      </c>
      <c r="Z76" s="5">
        <f t="shared" si="8"/>
        <v>0</v>
      </c>
      <c r="AA76" s="5">
        <f t="shared" si="8"/>
        <v>0</v>
      </c>
      <c r="AB76" s="5">
        <f t="shared" si="8"/>
        <v>0</v>
      </c>
      <c r="AC76" s="5">
        <f>$G76</f>
        <v>0</v>
      </c>
      <c r="AD76" s="5">
        <f t="shared" si="8"/>
        <v>0</v>
      </c>
      <c r="AE76" s="5">
        <f t="shared" si="8"/>
        <v>0</v>
      </c>
      <c r="AF76" s="5">
        <f t="shared" si="8"/>
        <v>0</v>
      </c>
      <c r="AG76" s="5">
        <f t="shared" si="8"/>
        <v>0</v>
      </c>
      <c r="AH76" s="5">
        <f t="shared" si="8"/>
        <v>0</v>
      </c>
    </row>
    <row r="77" spans="1:34">
      <c r="A77" s="6">
        <v>74</v>
      </c>
      <c r="B77" s="157"/>
      <c r="C77" s="10"/>
      <c r="D77" s="10"/>
      <c r="E77" s="10"/>
      <c r="F77" s="18" t="str">
        <f t="shared" si="9"/>
        <v/>
      </c>
      <c r="G77" s="5">
        <f t="shared" si="10"/>
        <v>0</v>
      </c>
      <c r="H77" s="18"/>
      <c r="I77" s="10"/>
      <c r="J77" s="10"/>
      <c r="K77" s="10" t="str">
        <f t="shared" si="11"/>
        <v/>
      </c>
      <c r="L77" s="12"/>
      <c r="M77" s="10"/>
      <c r="N77" s="10"/>
      <c r="O77" s="10"/>
      <c r="P77" s="10"/>
      <c r="Q77" s="12"/>
      <c r="R77" s="12"/>
      <c r="S77" s="18"/>
      <c r="T77" s="18"/>
      <c r="U77" s="5" t="str">
        <f t="shared" si="12"/>
        <v/>
      </c>
      <c r="V77" s="10"/>
      <c r="W77" s="5">
        <f t="shared" si="8"/>
        <v>0</v>
      </c>
      <c r="X77" s="5">
        <f t="shared" si="8"/>
        <v>0</v>
      </c>
      <c r="Y77" s="5">
        <f t="shared" si="8"/>
        <v>0</v>
      </c>
      <c r="Z77" s="5">
        <f t="shared" si="8"/>
        <v>0</v>
      </c>
      <c r="AA77" s="5">
        <f t="shared" si="8"/>
        <v>0</v>
      </c>
      <c r="AB77" s="5">
        <f t="shared" si="8"/>
        <v>0</v>
      </c>
      <c r="AC77" s="5">
        <f t="shared" si="8"/>
        <v>0</v>
      </c>
      <c r="AD77" s="5">
        <f t="shared" si="8"/>
        <v>0</v>
      </c>
      <c r="AE77" s="5">
        <f t="shared" si="8"/>
        <v>0</v>
      </c>
      <c r="AF77" s="5">
        <f t="shared" si="8"/>
        <v>0</v>
      </c>
      <c r="AG77" s="5">
        <f t="shared" si="8"/>
        <v>0</v>
      </c>
      <c r="AH77" s="5">
        <f t="shared" si="8"/>
        <v>0</v>
      </c>
    </row>
    <row r="78" spans="1:34">
      <c r="A78" s="6">
        <v>75</v>
      </c>
      <c r="B78" s="157"/>
      <c r="C78" s="10"/>
      <c r="D78" s="10"/>
      <c r="E78" s="10"/>
      <c r="F78" s="18" t="str">
        <f t="shared" si="9"/>
        <v/>
      </c>
      <c r="G78" s="5">
        <f t="shared" si="10"/>
        <v>0</v>
      </c>
      <c r="H78" s="18"/>
      <c r="I78" s="10"/>
      <c r="J78" s="10"/>
      <c r="K78" s="10" t="str">
        <f t="shared" si="11"/>
        <v/>
      </c>
      <c r="L78" s="12"/>
      <c r="M78" s="10"/>
      <c r="N78" s="10"/>
      <c r="O78" s="10"/>
      <c r="P78" s="10"/>
      <c r="Q78" s="12"/>
      <c r="R78" s="12"/>
      <c r="S78" s="18"/>
      <c r="T78" s="18"/>
      <c r="U78" s="5" t="str">
        <f t="shared" si="12"/>
        <v/>
      </c>
      <c r="V78" s="10"/>
      <c r="W78" s="5">
        <f t="shared" si="8"/>
        <v>0</v>
      </c>
      <c r="X78" s="5">
        <f t="shared" si="8"/>
        <v>0</v>
      </c>
      <c r="Y78" s="5">
        <f t="shared" si="8"/>
        <v>0</v>
      </c>
      <c r="Z78" s="5">
        <f t="shared" si="8"/>
        <v>0</v>
      </c>
      <c r="AA78" s="5">
        <f t="shared" si="8"/>
        <v>0</v>
      </c>
      <c r="AB78" s="5">
        <f t="shared" si="8"/>
        <v>0</v>
      </c>
      <c r="AC78" s="5">
        <f t="shared" si="8"/>
        <v>0</v>
      </c>
      <c r="AD78" s="5">
        <f t="shared" si="8"/>
        <v>0</v>
      </c>
      <c r="AE78" s="5">
        <f t="shared" si="8"/>
        <v>0</v>
      </c>
      <c r="AF78" s="5">
        <f t="shared" si="8"/>
        <v>0</v>
      </c>
      <c r="AG78" s="5">
        <f t="shared" si="8"/>
        <v>0</v>
      </c>
      <c r="AH78" s="5">
        <f t="shared" si="8"/>
        <v>0</v>
      </c>
    </row>
    <row r="79" spans="1:34">
      <c r="A79" s="6">
        <v>76</v>
      </c>
      <c r="B79" s="157"/>
      <c r="C79" s="10"/>
      <c r="D79" s="10"/>
      <c r="E79" s="10"/>
      <c r="F79" s="18" t="str">
        <f t="shared" si="9"/>
        <v/>
      </c>
      <c r="G79" s="5">
        <f t="shared" si="10"/>
        <v>0</v>
      </c>
      <c r="H79" s="18"/>
      <c r="I79" s="10"/>
      <c r="J79" s="10"/>
      <c r="K79" s="10" t="str">
        <f t="shared" si="11"/>
        <v/>
      </c>
      <c r="L79" s="12"/>
      <c r="M79" s="10"/>
      <c r="N79" s="10"/>
      <c r="O79" s="10"/>
      <c r="P79" s="10"/>
      <c r="Q79" s="12"/>
      <c r="R79" s="12"/>
      <c r="S79" s="18"/>
      <c r="T79" s="18"/>
      <c r="U79" s="5" t="str">
        <f t="shared" si="12"/>
        <v/>
      </c>
      <c r="V79" s="10"/>
      <c r="W79" s="5">
        <f t="shared" si="8"/>
        <v>0</v>
      </c>
      <c r="X79" s="5">
        <f t="shared" si="8"/>
        <v>0</v>
      </c>
      <c r="Y79" s="5">
        <f t="shared" si="8"/>
        <v>0</v>
      </c>
      <c r="Z79" s="5">
        <f t="shared" si="8"/>
        <v>0</v>
      </c>
      <c r="AA79" s="5">
        <f t="shared" si="8"/>
        <v>0</v>
      </c>
      <c r="AB79" s="5">
        <f t="shared" si="8"/>
        <v>0</v>
      </c>
      <c r="AC79" s="5">
        <f t="shared" si="8"/>
        <v>0</v>
      </c>
      <c r="AD79" s="5">
        <f t="shared" si="8"/>
        <v>0</v>
      </c>
      <c r="AE79" s="5">
        <f t="shared" si="8"/>
        <v>0</v>
      </c>
      <c r="AF79" s="5">
        <f t="shared" si="8"/>
        <v>0</v>
      </c>
      <c r="AG79" s="5">
        <f t="shared" si="8"/>
        <v>0</v>
      </c>
      <c r="AH79" s="5">
        <f t="shared" si="8"/>
        <v>0</v>
      </c>
    </row>
    <row r="80" spans="1:34">
      <c r="A80" s="6">
        <v>77</v>
      </c>
      <c r="B80" s="157"/>
      <c r="C80" s="10"/>
      <c r="D80" s="10"/>
      <c r="E80" s="10"/>
      <c r="F80" s="18" t="str">
        <f t="shared" si="9"/>
        <v/>
      </c>
      <c r="G80" s="5">
        <f t="shared" si="10"/>
        <v>0</v>
      </c>
      <c r="H80" s="18"/>
      <c r="I80" s="10"/>
      <c r="J80" s="10"/>
      <c r="K80" s="10" t="str">
        <f t="shared" si="11"/>
        <v/>
      </c>
      <c r="L80" s="12"/>
      <c r="M80" s="10"/>
      <c r="N80" s="10"/>
      <c r="O80" s="10"/>
      <c r="P80" s="10"/>
      <c r="Q80" s="12"/>
      <c r="R80" s="12"/>
      <c r="S80" s="18"/>
      <c r="T80" s="18"/>
      <c r="U80" s="5" t="str">
        <f t="shared" si="12"/>
        <v/>
      </c>
      <c r="V80" s="10"/>
      <c r="W80" s="5">
        <f t="shared" si="8"/>
        <v>0</v>
      </c>
      <c r="X80" s="5">
        <f t="shared" si="8"/>
        <v>0</v>
      </c>
      <c r="Y80" s="5">
        <f t="shared" si="8"/>
        <v>0</v>
      </c>
      <c r="Z80" s="5">
        <f t="shared" si="8"/>
        <v>0</v>
      </c>
      <c r="AA80" s="5">
        <f t="shared" si="8"/>
        <v>0</v>
      </c>
      <c r="AB80" s="5">
        <f t="shared" si="8"/>
        <v>0</v>
      </c>
      <c r="AC80" s="5">
        <f t="shared" si="8"/>
        <v>0</v>
      </c>
      <c r="AD80" s="5">
        <f t="shared" si="8"/>
        <v>0</v>
      </c>
      <c r="AE80" s="5">
        <f t="shared" si="8"/>
        <v>0</v>
      </c>
      <c r="AF80" s="5">
        <f t="shared" si="8"/>
        <v>0</v>
      </c>
      <c r="AG80" s="5">
        <f t="shared" si="8"/>
        <v>0</v>
      </c>
      <c r="AH80" s="5">
        <f t="shared" si="8"/>
        <v>0</v>
      </c>
    </row>
    <row r="81" spans="1:34">
      <c r="A81" s="6">
        <v>78</v>
      </c>
      <c r="B81" s="157"/>
      <c r="C81" s="10"/>
      <c r="D81" s="10"/>
      <c r="E81" s="10"/>
      <c r="F81" s="18" t="str">
        <f t="shared" si="9"/>
        <v/>
      </c>
      <c r="G81" s="5">
        <f t="shared" si="10"/>
        <v>0</v>
      </c>
      <c r="H81" s="18"/>
      <c r="I81" s="10"/>
      <c r="J81" s="10"/>
      <c r="K81" s="10" t="str">
        <f t="shared" si="11"/>
        <v/>
      </c>
      <c r="L81" s="12"/>
      <c r="M81" s="10"/>
      <c r="N81" s="10"/>
      <c r="O81" s="10"/>
      <c r="P81" s="10"/>
      <c r="Q81" s="12"/>
      <c r="R81" s="12"/>
      <c r="S81" s="18"/>
      <c r="T81" s="18"/>
      <c r="U81" s="5" t="str">
        <f t="shared" si="12"/>
        <v/>
      </c>
      <c r="V81" s="10"/>
      <c r="W81" s="5">
        <f t="shared" si="8"/>
        <v>0</v>
      </c>
      <c r="X81" s="5">
        <f t="shared" si="8"/>
        <v>0</v>
      </c>
      <c r="Y81" s="5">
        <f t="shared" si="8"/>
        <v>0</v>
      </c>
      <c r="Z81" s="5">
        <f t="shared" si="8"/>
        <v>0</v>
      </c>
      <c r="AA81" s="5">
        <f t="shared" si="8"/>
        <v>0</v>
      </c>
      <c r="AB81" s="5">
        <f t="shared" si="8"/>
        <v>0</v>
      </c>
      <c r="AC81" s="5">
        <f t="shared" si="8"/>
        <v>0</v>
      </c>
      <c r="AD81" s="5">
        <f t="shared" si="8"/>
        <v>0</v>
      </c>
      <c r="AE81" s="5">
        <f t="shared" si="8"/>
        <v>0</v>
      </c>
      <c r="AF81" s="5">
        <f t="shared" si="8"/>
        <v>0</v>
      </c>
      <c r="AG81" s="5">
        <f t="shared" si="8"/>
        <v>0</v>
      </c>
      <c r="AH81" s="5">
        <f t="shared" si="8"/>
        <v>0</v>
      </c>
    </row>
    <row r="82" spans="1:34">
      <c r="A82" s="6">
        <v>79</v>
      </c>
      <c r="B82" s="157"/>
      <c r="C82" s="10"/>
      <c r="D82" s="10"/>
      <c r="E82" s="10"/>
      <c r="F82" s="18" t="str">
        <f t="shared" si="9"/>
        <v/>
      </c>
      <c r="G82" s="5">
        <f t="shared" si="10"/>
        <v>0</v>
      </c>
      <c r="H82" s="18"/>
      <c r="I82" s="10"/>
      <c r="J82" s="10"/>
      <c r="K82" s="10" t="str">
        <f t="shared" si="11"/>
        <v/>
      </c>
      <c r="L82" s="12"/>
      <c r="M82" s="10"/>
      <c r="N82" s="10"/>
      <c r="O82" s="10"/>
      <c r="P82" s="10"/>
      <c r="Q82" s="12"/>
      <c r="R82" s="12"/>
      <c r="S82" s="18"/>
      <c r="T82" s="18"/>
      <c r="U82" s="5" t="str">
        <f t="shared" si="12"/>
        <v/>
      </c>
      <c r="V82" s="10"/>
      <c r="W82" s="5">
        <f t="shared" si="8"/>
        <v>0</v>
      </c>
      <c r="X82" s="5">
        <f t="shared" si="8"/>
        <v>0</v>
      </c>
      <c r="Y82" s="5">
        <f t="shared" si="8"/>
        <v>0</v>
      </c>
      <c r="Z82" s="5">
        <f t="shared" si="8"/>
        <v>0</v>
      </c>
      <c r="AA82" s="5">
        <f t="shared" si="8"/>
        <v>0</v>
      </c>
      <c r="AB82" s="5">
        <f t="shared" si="8"/>
        <v>0</v>
      </c>
      <c r="AC82" s="5">
        <f t="shared" si="8"/>
        <v>0</v>
      </c>
      <c r="AD82" s="5">
        <f t="shared" si="8"/>
        <v>0</v>
      </c>
      <c r="AE82" s="5">
        <f t="shared" si="8"/>
        <v>0</v>
      </c>
      <c r="AF82" s="5">
        <f t="shared" si="8"/>
        <v>0</v>
      </c>
      <c r="AG82" s="5">
        <f t="shared" si="8"/>
        <v>0</v>
      </c>
      <c r="AH82" s="5">
        <f t="shared" si="8"/>
        <v>0</v>
      </c>
    </row>
    <row r="83" spans="1:34">
      <c r="A83" s="6">
        <v>80</v>
      </c>
      <c r="B83" s="157"/>
      <c r="C83" s="10"/>
      <c r="D83" s="10"/>
      <c r="E83" s="10"/>
      <c r="F83" s="18" t="str">
        <f t="shared" si="9"/>
        <v/>
      </c>
      <c r="G83" s="5">
        <f t="shared" si="10"/>
        <v>0</v>
      </c>
      <c r="H83" s="18"/>
      <c r="I83" s="10"/>
      <c r="J83" s="10"/>
      <c r="K83" s="10" t="str">
        <f t="shared" si="11"/>
        <v/>
      </c>
      <c r="L83" s="12"/>
      <c r="M83" s="10"/>
      <c r="N83" s="10"/>
      <c r="O83" s="10"/>
      <c r="P83" s="10"/>
      <c r="Q83" s="12"/>
      <c r="R83" s="12"/>
      <c r="S83" s="18"/>
      <c r="T83" s="18"/>
      <c r="U83" s="5" t="str">
        <f t="shared" si="12"/>
        <v/>
      </c>
      <c r="V83" s="10"/>
      <c r="W83" s="5">
        <f t="shared" si="8"/>
        <v>0</v>
      </c>
      <c r="X83" s="5">
        <f t="shared" si="8"/>
        <v>0</v>
      </c>
      <c r="Y83" s="5">
        <f t="shared" si="8"/>
        <v>0</v>
      </c>
      <c r="Z83" s="5">
        <f t="shared" si="8"/>
        <v>0</v>
      </c>
      <c r="AA83" s="5">
        <f t="shared" si="8"/>
        <v>0</v>
      </c>
      <c r="AB83" s="5">
        <f t="shared" si="8"/>
        <v>0</v>
      </c>
      <c r="AC83" s="5">
        <f t="shared" si="8"/>
        <v>0</v>
      </c>
      <c r="AD83" s="5">
        <f t="shared" si="8"/>
        <v>0</v>
      </c>
      <c r="AE83" s="5">
        <f t="shared" si="8"/>
        <v>0</v>
      </c>
      <c r="AF83" s="5">
        <f t="shared" si="8"/>
        <v>0</v>
      </c>
      <c r="AG83" s="5">
        <f t="shared" si="8"/>
        <v>0</v>
      </c>
      <c r="AH83" s="5">
        <f t="shared" si="8"/>
        <v>0</v>
      </c>
    </row>
    <row r="84" spans="1:34">
      <c r="A84" s="6">
        <v>81</v>
      </c>
      <c r="B84" s="157"/>
      <c r="C84" s="10"/>
      <c r="D84" s="10"/>
      <c r="E84" s="10"/>
      <c r="F84" s="18" t="str">
        <f t="shared" si="9"/>
        <v/>
      </c>
      <c r="G84" s="5">
        <f t="shared" si="10"/>
        <v>0</v>
      </c>
      <c r="H84" s="18"/>
      <c r="I84" s="10"/>
      <c r="J84" s="10"/>
      <c r="K84" s="10" t="str">
        <f t="shared" si="11"/>
        <v/>
      </c>
      <c r="L84" s="12"/>
      <c r="M84" s="10"/>
      <c r="N84" s="10"/>
      <c r="O84" s="10"/>
      <c r="P84" s="10"/>
      <c r="Q84" s="12"/>
      <c r="R84" s="12"/>
      <c r="S84" s="18"/>
      <c r="T84" s="18"/>
      <c r="U84" s="5" t="str">
        <f t="shared" si="12"/>
        <v/>
      </c>
      <c r="V84" s="10"/>
      <c r="W84" s="5">
        <f t="shared" ref="W84:AH99" si="13">$G84</f>
        <v>0</v>
      </c>
      <c r="X84" s="5">
        <f t="shared" si="13"/>
        <v>0</v>
      </c>
      <c r="Y84" s="5">
        <f t="shared" si="13"/>
        <v>0</v>
      </c>
      <c r="Z84" s="5">
        <f t="shared" si="13"/>
        <v>0</v>
      </c>
      <c r="AA84" s="5">
        <f t="shared" si="13"/>
        <v>0</v>
      </c>
      <c r="AB84" s="5">
        <f t="shared" si="13"/>
        <v>0</v>
      </c>
      <c r="AC84" s="5">
        <f t="shared" si="13"/>
        <v>0</v>
      </c>
      <c r="AD84" s="5">
        <f t="shared" si="13"/>
        <v>0</v>
      </c>
      <c r="AE84" s="5">
        <f t="shared" si="13"/>
        <v>0</v>
      </c>
      <c r="AF84" s="5">
        <f t="shared" si="13"/>
        <v>0</v>
      </c>
      <c r="AG84" s="5">
        <f t="shared" si="13"/>
        <v>0</v>
      </c>
      <c r="AH84" s="5">
        <f t="shared" si="13"/>
        <v>0</v>
      </c>
    </row>
    <row r="85" spans="1:34">
      <c r="A85" s="6">
        <v>82</v>
      </c>
      <c r="B85" s="157"/>
      <c r="C85" s="10"/>
      <c r="D85" s="10"/>
      <c r="E85" s="10"/>
      <c r="F85" s="18" t="str">
        <f t="shared" si="9"/>
        <v/>
      </c>
      <c r="G85" s="5">
        <f t="shared" si="10"/>
        <v>0</v>
      </c>
      <c r="H85" s="18"/>
      <c r="I85" s="10"/>
      <c r="J85" s="10"/>
      <c r="K85" s="10" t="str">
        <f t="shared" si="11"/>
        <v/>
      </c>
      <c r="L85" s="12"/>
      <c r="M85" s="10"/>
      <c r="N85" s="10"/>
      <c r="O85" s="10"/>
      <c r="P85" s="10"/>
      <c r="Q85" s="12"/>
      <c r="R85" s="12"/>
      <c r="S85" s="18"/>
      <c r="T85" s="18"/>
      <c r="U85" s="5" t="str">
        <f t="shared" si="12"/>
        <v/>
      </c>
      <c r="V85" s="10"/>
      <c r="W85" s="5">
        <f t="shared" si="13"/>
        <v>0</v>
      </c>
      <c r="X85" s="5">
        <f t="shared" si="13"/>
        <v>0</v>
      </c>
      <c r="Y85" s="5">
        <f t="shared" si="13"/>
        <v>0</v>
      </c>
      <c r="Z85" s="5">
        <f t="shared" si="13"/>
        <v>0</v>
      </c>
      <c r="AA85" s="5">
        <f t="shared" si="13"/>
        <v>0</v>
      </c>
      <c r="AB85" s="5">
        <f t="shared" si="13"/>
        <v>0</v>
      </c>
      <c r="AC85" s="5">
        <f t="shared" si="13"/>
        <v>0</v>
      </c>
      <c r="AD85" s="5">
        <f t="shared" si="13"/>
        <v>0</v>
      </c>
      <c r="AE85" s="5">
        <f t="shared" si="13"/>
        <v>0</v>
      </c>
      <c r="AF85" s="5">
        <f t="shared" si="13"/>
        <v>0</v>
      </c>
      <c r="AG85" s="5">
        <f t="shared" si="13"/>
        <v>0</v>
      </c>
      <c r="AH85" s="5">
        <f t="shared" si="13"/>
        <v>0</v>
      </c>
    </row>
    <row r="86" spans="1:34">
      <c r="A86" s="6">
        <v>83</v>
      </c>
      <c r="B86" s="157"/>
      <c r="C86" s="10"/>
      <c r="D86" s="10"/>
      <c r="E86" s="10"/>
      <c r="F86" s="18" t="str">
        <f t="shared" si="9"/>
        <v/>
      </c>
      <c r="G86" s="5">
        <f t="shared" si="10"/>
        <v>0</v>
      </c>
      <c r="H86" s="18"/>
      <c r="I86" s="10"/>
      <c r="J86" s="10"/>
      <c r="K86" s="10" t="str">
        <f t="shared" si="11"/>
        <v/>
      </c>
      <c r="L86" s="12"/>
      <c r="M86" s="10"/>
      <c r="N86" s="10"/>
      <c r="O86" s="10"/>
      <c r="P86" s="10"/>
      <c r="Q86" s="12"/>
      <c r="R86" s="12"/>
      <c r="S86" s="18"/>
      <c r="T86" s="18"/>
      <c r="U86" s="5" t="str">
        <f t="shared" si="12"/>
        <v/>
      </c>
      <c r="V86" s="10"/>
      <c r="W86" s="5">
        <f t="shared" si="13"/>
        <v>0</v>
      </c>
      <c r="X86" s="5">
        <f t="shared" si="13"/>
        <v>0</v>
      </c>
      <c r="Y86" s="5">
        <f t="shared" si="13"/>
        <v>0</v>
      </c>
      <c r="Z86" s="5">
        <f t="shared" si="13"/>
        <v>0</v>
      </c>
      <c r="AA86" s="5">
        <f t="shared" si="13"/>
        <v>0</v>
      </c>
      <c r="AB86" s="5">
        <f t="shared" si="13"/>
        <v>0</v>
      </c>
      <c r="AC86" s="5">
        <f t="shared" si="13"/>
        <v>0</v>
      </c>
      <c r="AD86" s="5">
        <f t="shared" si="13"/>
        <v>0</v>
      </c>
      <c r="AE86" s="5">
        <f t="shared" si="13"/>
        <v>0</v>
      </c>
      <c r="AF86" s="5">
        <f t="shared" si="13"/>
        <v>0</v>
      </c>
      <c r="AG86" s="5">
        <f t="shared" si="13"/>
        <v>0</v>
      </c>
      <c r="AH86" s="5">
        <f t="shared" si="13"/>
        <v>0</v>
      </c>
    </row>
    <row r="87" spans="1:34">
      <c r="A87" s="6">
        <v>84</v>
      </c>
      <c r="B87" s="157"/>
      <c r="C87" s="10"/>
      <c r="D87" s="10"/>
      <c r="E87" s="10"/>
      <c r="F87" s="18" t="str">
        <f t="shared" si="9"/>
        <v/>
      </c>
      <c r="G87" s="5">
        <f t="shared" si="10"/>
        <v>0</v>
      </c>
      <c r="H87" s="18"/>
      <c r="I87" s="10"/>
      <c r="J87" s="10"/>
      <c r="K87" s="10" t="str">
        <f t="shared" si="11"/>
        <v/>
      </c>
      <c r="L87" s="12"/>
      <c r="M87" s="10"/>
      <c r="N87" s="10"/>
      <c r="O87" s="10"/>
      <c r="P87" s="10"/>
      <c r="Q87" s="12"/>
      <c r="R87" s="12"/>
      <c r="S87" s="18"/>
      <c r="T87" s="18"/>
      <c r="U87" s="5" t="str">
        <f t="shared" si="12"/>
        <v/>
      </c>
      <c r="V87" s="10"/>
      <c r="W87" s="5">
        <f t="shared" si="13"/>
        <v>0</v>
      </c>
      <c r="X87" s="5">
        <f t="shared" si="13"/>
        <v>0</v>
      </c>
      <c r="Y87" s="5">
        <f t="shared" si="13"/>
        <v>0</v>
      </c>
      <c r="Z87" s="5">
        <f t="shared" si="13"/>
        <v>0</v>
      </c>
      <c r="AA87" s="5">
        <f t="shared" si="13"/>
        <v>0</v>
      </c>
      <c r="AB87" s="5">
        <f t="shared" si="13"/>
        <v>0</v>
      </c>
      <c r="AC87" s="5">
        <f t="shared" si="13"/>
        <v>0</v>
      </c>
      <c r="AD87" s="5">
        <f t="shared" si="13"/>
        <v>0</v>
      </c>
      <c r="AE87" s="5">
        <f t="shared" si="13"/>
        <v>0</v>
      </c>
      <c r="AF87" s="5">
        <f t="shared" si="13"/>
        <v>0</v>
      </c>
      <c r="AG87" s="5">
        <f t="shared" si="13"/>
        <v>0</v>
      </c>
      <c r="AH87" s="5">
        <f t="shared" si="13"/>
        <v>0</v>
      </c>
    </row>
    <row r="88" spans="1:34">
      <c r="A88" s="6">
        <v>85</v>
      </c>
      <c r="B88" s="157"/>
      <c r="C88" s="10"/>
      <c r="D88" s="10"/>
      <c r="E88" s="10"/>
      <c r="F88" s="18" t="str">
        <f t="shared" si="9"/>
        <v/>
      </c>
      <c r="G88" s="5">
        <f t="shared" si="10"/>
        <v>0</v>
      </c>
      <c r="H88" s="18"/>
      <c r="I88" s="10"/>
      <c r="J88" s="10"/>
      <c r="K88" s="10" t="str">
        <f t="shared" si="11"/>
        <v/>
      </c>
      <c r="L88" s="12"/>
      <c r="M88" s="10"/>
      <c r="N88" s="10"/>
      <c r="O88" s="10"/>
      <c r="P88" s="10"/>
      <c r="Q88" s="12"/>
      <c r="R88" s="12"/>
      <c r="S88" s="18"/>
      <c r="T88" s="18"/>
      <c r="U88" s="5" t="str">
        <f t="shared" si="12"/>
        <v/>
      </c>
      <c r="V88" s="10"/>
      <c r="W88" s="5">
        <f t="shared" si="13"/>
        <v>0</v>
      </c>
      <c r="X88" s="5">
        <f t="shared" si="13"/>
        <v>0</v>
      </c>
      <c r="Y88" s="5">
        <f t="shared" si="13"/>
        <v>0</v>
      </c>
      <c r="Z88" s="5">
        <f t="shared" si="13"/>
        <v>0</v>
      </c>
      <c r="AA88" s="5">
        <f t="shared" si="13"/>
        <v>0</v>
      </c>
      <c r="AB88" s="5">
        <f t="shared" si="13"/>
        <v>0</v>
      </c>
      <c r="AC88" s="5">
        <f t="shared" si="13"/>
        <v>0</v>
      </c>
      <c r="AD88" s="5">
        <f t="shared" si="13"/>
        <v>0</v>
      </c>
      <c r="AE88" s="5">
        <f t="shared" si="13"/>
        <v>0</v>
      </c>
      <c r="AF88" s="5">
        <f t="shared" si="13"/>
        <v>0</v>
      </c>
      <c r="AG88" s="5">
        <f t="shared" si="13"/>
        <v>0</v>
      </c>
      <c r="AH88" s="5">
        <f t="shared" si="13"/>
        <v>0</v>
      </c>
    </row>
    <row r="89" spans="1:34">
      <c r="A89" s="6">
        <v>86</v>
      </c>
      <c r="B89" s="157"/>
      <c r="C89" s="10"/>
      <c r="D89" s="10"/>
      <c r="E89" s="10"/>
      <c r="F89" s="18" t="str">
        <f t="shared" si="9"/>
        <v/>
      </c>
      <c r="G89" s="5">
        <f t="shared" si="10"/>
        <v>0</v>
      </c>
      <c r="H89" s="18"/>
      <c r="I89" s="10"/>
      <c r="J89" s="10"/>
      <c r="K89" s="10" t="str">
        <f t="shared" si="11"/>
        <v/>
      </c>
      <c r="L89" s="12"/>
      <c r="M89" s="10"/>
      <c r="N89" s="10"/>
      <c r="O89" s="10"/>
      <c r="P89" s="10"/>
      <c r="Q89" s="12"/>
      <c r="R89" s="12"/>
      <c r="S89" s="18"/>
      <c r="T89" s="18"/>
      <c r="U89" s="5" t="str">
        <f t="shared" si="12"/>
        <v/>
      </c>
      <c r="V89" s="10"/>
      <c r="W89" s="5">
        <f t="shared" si="13"/>
        <v>0</v>
      </c>
      <c r="X89" s="5">
        <f t="shared" si="13"/>
        <v>0</v>
      </c>
      <c r="Y89" s="5">
        <f t="shared" si="13"/>
        <v>0</v>
      </c>
      <c r="Z89" s="5">
        <f t="shared" si="13"/>
        <v>0</v>
      </c>
      <c r="AA89" s="5">
        <f t="shared" si="13"/>
        <v>0</v>
      </c>
      <c r="AB89" s="5">
        <f t="shared" si="13"/>
        <v>0</v>
      </c>
      <c r="AC89" s="5">
        <f t="shared" si="13"/>
        <v>0</v>
      </c>
      <c r="AD89" s="5">
        <f t="shared" si="13"/>
        <v>0</v>
      </c>
      <c r="AE89" s="5">
        <f t="shared" si="13"/>
        <v>0</v>
      </c>
      <c r="AF89" s="5">
        <f t="shared" si="13"/>
        <v>0</v>
      </c>
      <c r="AG89" s="5">
        <f t="shared" si="13"/>
        <v>0</v>
      </c>
      <c r="AH89" s="5">
        <f t="shared" si="13"/>
        <v>0</v>
      </c>
    </row>
    <row r="90" spans="1:34">
      <c r="A90" s="6">
        <v>87</v>
      </c>
      <c r="B90" s="157"/>
      <c r="C90" s="10"/>
      <c r="D90" s="10"/>
      <c r="E90" s="10"/>
      <c r="F90" s="18" t="str">
        <f t="shared" si="9"/>
        <v/>
      </c>
      <c r="G90" s="5">
        <f t="shared" si="10"/>
        <v>0</v>
      </c>
      <c r="H90" s="18"/>
      <c r="I90" s="10"/>
      <c r="J90" s="10"/>
      <c r="K90" s="10" t="str">
        <f t="shared" si="11"/>
        <v/>
      </c>
      <c r="L90" s="12"/>
      <c r="M90" s="10"/>
      <c r="N90" s="10"/>
      <c r="O90" s="10"/>
      <c r="P90" s="10"/>
      <c r="Q90" s="12"/>
      <c r="R90" s="12"/>
      <c r="S90" s="18"/>
      <c r="T90" s="18"/>
      <c r="U90" s="5" t="str">
        <f t="shared" si="12"/>
        <v/>
      </c>
      <c r="V90" s="10"/>
      <c r="W90" s="5">
        <f t="shared" si="13"/>
        <v>0</v>
      </c>
      <c r="X90" s="5">
        <f t="shared" si="13"/>
        <v>0</v>
      </c>
      <c r="Y90" s="5">
        <f t="shared" si="13"/>
        <v>0</v>
      </c>
      <c r="Z90" s="5">
        <f t="shared" si="13"/>
        <v>0</v>
      </c>
      <c r="AA90" s="5">
        <f t="shared" si="13"/>
        <v>0</v>
      </c>
      <c r="AB90" s="5">
        <f t="shared" si="13"/>
        <v>0</v>
      </c>
      <c r="AC90" s="5">
        <f t="shared" si="13"/>
        <v>0</v>
      </c>
      <c r="AD90" s="5">
        <f t="shared" si="13"/>
        <v>0</v>
      </c>
      <c r="AE90" s="5">
        <f t="shared" si="13"/>
        <v>0</v>
      </c>
      <c r="AF90" s="5">
        <f t="shared" si="13"/>
        <v>0</v>
      </c>
      <c r="AG90" s="5">
        <f t="shared" si="13"/>
        <v>0</v>
      </c>
      <c r="AH90" s="5">
        <f t="shared" si="13"/>
        <v>0</v>
      </c>
    </row>
    <row r="91" spans="1:34">
      <c r="A91" s="6">
        <v>88</v>
      </c>
      <c r="B91" s="157"/>
      <c r="C91" s="10"/>
      <c r="D91" s="10"/>
      <c r="E91" s="10"/>
      <c r="F91" s="18" t="str">
        <f t="shared" si="9"/>
        <v/>
      </c>
      <c r="G91" s="5">
        <f t="shared" si="10"/>
        <v>0</v>
      </c>
      <c r="H91" s="18"/>
      <c r="I91" s="10"/>
      <c r="J91" s="10"/>
      <c r="K91" s="10" t="str">
        <f t="shared" si="11"/>
        <v/>
      </c>
      <c r="L91" s="12"/>
      <c r="M91" s="10"/>
      <c r="N91" s="10"/>
      <c r="O91" s="10"/>
      <c r="P91" s="10"/>
      <c r="Q91" s="12"/>
      <c r="R91" s="12"/>
      <c r="S91" s="18"/>
      <c r="T91" s="18"/>
      <c r="U91" s="5" t="str">
        <f t="shared" si="12"/>
        <v/>
      </c>
      <c r="V91" s="10"/>
      <c r="W91" s="5">
        <f t="shared" si="13"/>
        <v>0</v>
      </c>
      <c r="X91" s="5">
        <f t="shared" si="13"/>
        <v>0</v>
      </c>
      <c r="Y91" s="5">
        <f t="shared" si="13"/>
        <v>0</v>
      </c>
      <c r="Z91" s="5">
        <f t="shared" si="13"/>
        <v>0</v>
      </c>
      <c r="AA91" s="5">
        <f t="shared" si="13"/>
        <v>0</v>
      </c>
      <c r="AB91" s="5">
        <f t="shared" si="13"/>
        <v>0</v>
      </c>
      <c r="AC91" s="5">
        <f t="shared" si="13"/>
        <v>0</v>
      </c>
      <c r="AD91" s="5">
        <f t="shared" si="13"/>
        <v>0</v>
      </c>
      <c r="AE91" s="5">
        <f t="shared" si="13"/>
        <v>0</v>
      </c>
      <c r="AF91" s="5">
        <f t="shared" si="13"/>
        <v>0</v>
      </c>
      <c r="AG91" s="5">
        <f t="shared" si="13"/>
        <v>0</v>
      </c>
      <c r="AH91" s="5">
        <f t="shared" si="13"/>
        <v>0</v>
      </c>
    </row>
    <row r="92" spans="1:34">
      <c r="A92" s="6">
        <v>89</v>
      </c>
      <c r="B92" s="157"/>
      <c r="C92" s="10"/>
      <c r="D92" s="10"/>
      <c r="E92" s="10"/>
      <c r="F92" s="18" t="str">
        <f t="shared" si="9"/>
        <v/>
      </c>
      <c r="G92" s="5">
        <f t="shared" si="10"/>
        <v>0</v>
      </c>
      <c r="H92" s="18"/>
      <c r="I92" s="10"/>
      <c r="J92" s="10"/>
      <c r="K92" s="10" t="str">
        <f t="shared" si="11"/>
        <v/>
      </c>
      <c r="L92" s="12"/>
      <c r="M92" s="10"/>
      <c r="N92" s="10"/>
      <c r="O92" s="10"/>
      <c r="P92" s="10"/>
      <c r="Q92" s="12"/>
      <c r="R92" s="12"/>
      <c r="S92" s="18"/>
      <c r="T92" s="18"/>
      <c r="U92" s="5" t="str">
        <f t="shared" si="12"/>
        <v/>
      </c>
      <c r="V92" s="10"/>
      <c r="W92" s="5">
        <f t="shared" si="13"/>
        <v>0</v>
      </c>
      <c r="X92" s="5">
        <f t="shared" si="13"/>
        <v>0</v>
      </c>
      <c r="Y92" s="5">
        <f t="shared" si="13"/>
        <v>0</v>
      </c>
      <c r="Z92" s="5">
        <f t="shared" si="13"/>
        <v>0</v>
      </c>
      <c r="AA92" s="5">
        <f t="shared" si="13"/>
        <v>0</v>
      </c>
      <c r="AB92" s="5">
        <f t="shared" si="13"/>
        <v>0</v>
      </c>
      <c r="AC92" s="5">
        <f t="shared" si="13"/>
        <v>0</v>
      </c>
      <c r="AD92" s="5">
        <f t="shared" si="13"/>
        <v>0</v>
      </c>
      <c r="AE92" s="5">
        <f t="shared" si="13"/>
        <v>0</v>
      </c>
      <c r="AF92" s="5">
        <f t="shared" si="13"/>
        <v>0</v>
      </c>
      <c r="AG92" s="5">
        <f t="shared" si="13"/>
        <v>0</v>
      </c>
      <c r="AH92" s="5">
        <f t="shared" si="13"/>
        <v>0</v>
      </c>
    </row>
    <row r="93" spans="1:34">
      <c r="A93" s="6">
        <v>90</v>
      </c>
      <c r="B93" s="157"/>
      <c r="C93" s="10"/>
      <c r="D93" s="10"/>
      <c r="E93" s="10"/>
      <c r="F93" s="18" t="str">
        <f t="shared" si="9"/>
        <v/>
      </c>
      <c r="G93" s="5">
        <f t="shared" si="10"/>
        <v>0</v>
      </c>
      <c r="H93" s="18"/>
      <c r="I93" s="10" t="str">
        <f t="shared" ref="I93:I150" si="14">H93&amp;""</f>
        <v/>
      </c>
      <c r="J93" s="10"/>
      <c r="K93" s="10" t="str">
        <f t="shared" si="11"/>
        <v/>
      </c>
      <c r="L93" s="12"/>
      <c r="M93" s="10"/>
      <c r="N93" s="10"/>
      <c r="O93" s="10"/>
      <c r="P93" s="10"/>
      <c r="Q93" s="12"/>
      <c r="R93" s="12"/>
      <c r="S93" s="18"/>
      <c r="T93" s="18"/>
      <c r="U93" s="5" t="str">
        <f t="shared" si="12"/>
        <v/>
      </c>
      <c r="V93" s="10"/>
      <c r="W93" s="5">
        <f t="shared" si="13"/>
        <v>0</v>
      </c>
      <c r="X93" s="5">
        <f t="shared" si="13"/>
        <v>0</v>
      </c>
      <c r="Y93" s="5">
        <f t="shared" si="13"/>
        <v>0</v>
      </c>
      <c r="Z93" s="5">
        <f t="shared" si="13"/>
        <v>0</v>
      </c>
      <c r="AA93" s="5">
        <f t="shared" si="13"/>
        <v>0</v>
      </c>
      <c r="AB93" s="5">
        <f t="shared" si="13"/>
        <v>0</v>
      </c>
      <c r="AC93" s="5">
        <f t="shared" si="13"/>
        <v>0</v>
      </c>
      <c r="AD93" s="5">
        <f t="shared" si="13"/>
        <v>0</v>
      </c>
      <c r="AE93" s="5">
        <f t="shared" si="13"/>
        <v>0</v>
      </c>
      <c r="AF93" s="5">
        <f t="shared" si="13"/>
        <v>0</v>
      </c>
      <c r="AG93" s="5">
        <f t="shared" si="13"/>
        <v>0</v>
      </c>
      <c r="AH93" s="5">
        <f t="shared" si="13"/>
        <v>0</v>
      </c>
    </row>
    <row r="94" spans="1:34">
      <c r="A94" s="6">
        <v>91</v>
      </c>
      <c r="B94" s="157"/>
      <c r="C94" s="10"/>
      <c r="D94" s="10"/>
      <c r="E94" s="10"/>
      <c r="F94" s="18" t="str">
        <f t="shared" si="9"/>
        <v/>
      </c>
      <c r="G94" s="5">
        <f t="shared" si="10"/>
        <v>0</v>
      </c>
      <c r="H94" s="18"/>
      <c r="I94" s="10" t="str">
        <f t="shared" si="14"/>
        <v/>
      </c>
      <c r="J94" s="10"/>
      <c r="K94" s="10" t="str">
        <f t="shared" si="11"/>
        <v/>
      </c>
      <c r="L94" s="12"/>
      <c r="M94" s="10"/>
      <c r="N94" s="10"/>
      <c r="O94" s="10"/>
      <c r="P94" s="10"/>
      <c r="Q94" s="12"/>
      <c r="R94" s="12"/>
      <c r="S94" s="18"/>
      <c r="T94" s="18"/>
      <c r="U94" s="5" t="str">
        <f t="shared" si="12"/>
        <v/>
      </c>
      <c r="V94" s="10"/>
      <c r="W94" s="5">
        <f t="shared" si="13"/>
        <v>0</v>
      </c>
      <c r="X94" s="5">
        <f t="shared" si="13"/>
        <v>0</v>
      </c>
      <c r="Y94" s="5">
        <f t="shared" si="13"/>
        <v>0</v>
      </c>
      <c r="Z94" s="5">
        <f t="shared" si="13"/>
        <v>0</v>
      </c>
      <c r="AA94" s="5">
        <f t="shared" si="13"/>
        <v>0</v>
      </c>
      <c r="AB94" s="5">
        <f t="shared" si="13"/>
        <v>0</v>
      </c>
      <c r="AC94" s="5">
        <f t="shared" si="13"/>
        <v>0</v>
      </c>
      <c r="AD94" s="5">
        <f t="shared" si="13"/>
        <v>0</v>
      </c>
      <c r="AE94" s="5">
        <f t="shared" si="13"/>
        <v>0</v>
      </c>
      <c r="AF94" s="5">
        <f t="shared" si="13"/>
        <v>0</v>
      </c>
      <c r="AG94" s="5">
        <f t="shared" si="13"/>
        <v>0</v>
      </c>
      <c r="AH94" s="5">
        <f t="shared" si="13"/>
        <v>0</v>
      </c>
    </row>
    <row r="95" spans="1:34">
      <c r="A95" s="6">
        <v>92</v>
      </c>
      <c r="B95" s="157"/>
      <c r="C95" s="10"/>
      <c r="D95" s="10"/>
      <c r="E95" s="10"/>
      <c r="F95" s="18" t="str">
        <f t="shared" si="9"/>
        <v/>
      </c>
      <c r="G95" s="5">
        <f t="shared" si="10"/>
        <v>0</v>
      </c>
      <c r="H95" s="18"/>
      <c r="I95" s="10" t="str">
        <f t="shared" si="14"/>
        <v/>
      </c>
      <c r="J95" s="10"/>
      <c r="K95" s="10" t="str">
        <f t="shared" si="11"/>
        <v/>
      </c>
      <c r="L95" s="12"/>
      <c r="M95" s="10"/>
      <c r="N95" s="10"/>
      <c r="O95" s="10"/>
      <c r="P95" s="10"/>
      <c r="Q95" s="12"/>
      <c r="R95" s="12"/>
      <c r="S95" s="18"/>
      <c r="T95" s="18"/>
      <c r="U95" s="5" t="str">
        <f t="shared" si="12"/>
        <v/>
      </c>
      <c r="V95" s="10"/>
      <c r="W95" s="5">
        <f t="shared" si="13"/>
        <v>0</v>
      </c>
      <c r="X95" s="5">
        <f t="shared" si="13"/>
        <v>0</v>
      </c>
      <c r="Y95" s="5">
        <f t="shared" si="13"/>
        <v>0</v>
      </c>
      <c r="Z95" s="5">
        <f t="shared" si="13"/>
        <v>0</v>
      </c>
      <c r="AA95" s="5">
        <f t="shared" si="13"/>
        <v>0</v>
      </c>
      <c r="AB95" s="5">
        <f t="shared" si="13"/>
        <v>0</v>
      </c>
      <c r="AC95" s="5">
        <f t="shared" si="13"/>
        <v>0</v>
      </c>
      <c r="AD95" s="5">
        <f t="shared" si="13"/>
        <v>0</v>
      </c>
      <c r="AE95" s="5">
        <f t="shared" si="13"/>
        <v>0</v>
      </c>
      <c r="AF95" s="5">
        <f t="shared" si="13"/>
        <v>0</v>
      </c>
      <c r="AG95" s="5">
        <f t="shared" si="13"/>
        <v>0</v>
      </c>
      <c r="AH95" s="5">
        <f t="shared" si="13"/>
        <v>0</v>
      </c>
    </row>
    <row r="96" spans="1:34">
      <c r="A96" s="6">
        <v>93</v>
      </c>
      <c r="B96" s="157"/>
      <c r="C96" s="10"/>
      <c r="D96" s="10"/>
      <c r="E96" s="10"/>
      <c r="F96" s="18" t="str">
        <f t="shared" si="9"/>
        <v/>
      </c>
      <c r="G96" s="5">
        <f t="shared" si="10"/>
        <v>0</v>
      </c>
      <c r="H96" s="18"/>
      <c r="I96" s="10" t="str">
        <f t="shared" si="14"/>
        <v/>
      </c>
      <c r="J96" s="10"/>
      <c r="K96" s="10" t="str">
        <f t="shared" si="11"/>
        <v/>
      </c>
      <c r="L96" s="12"/>
      <c r="M96" s="10"/>
      <c r="N96" s="10"/>
      <c r="O96" s="10"/>
      <c r="P96" s="10"/>
      <c r="Q96" s="12"/>
      <c r="R96" s="12"/>
      <c r="S96" s="18"/>
      <c r="T96" s="18"/>
      <c r="U96" s="5" t="str">
        <f t="shared" si="12"/>
        <v/>
      </c>
      <c r="V96" s="10"/>
      <c r="W96" s="5">
        <f t="shared" si="13"/>
        <v>0</v>
      </c>
      <c r="X96" s="5">
        <f t="shared" si="13"/>
        <v>0</v>
      </c>
      <c r="Y96" s="5">
        <f t="shared" si="13"/>
        <v>0</v>
      </c>
      <c r="Z96" s="5">
        <f t="shared" si="13"/>
        <v>0</v>
      </c>
      <c r="AA96" s="5">
        <f t="shared" si="13"/>
        <v>0</v>
      </c>
      <c r="AB96" s="5">
        <f t="shared" si="13"/>
        <v>0</v>
      </c>
      <c r="AC96" s="5">
        <f t="shared" si="13"/>
        <v>0</v>
      </c>
      <c r="AD96" s="5">
        <f t="shared" si="13"/>
        <v>0</v>
      </c>
      <c r="AE96" s="5">
        <f t="shared" si="13"/>
        <v>0</v>
      </c>
      <c r="AF96" s="5">
        <f t="shared" si="13"/>
        <v>0</v>
      </c>
      <c r="AG96" s="5">
        <f t="shared" si="13"/>
        <v>0</v>
      </c>
      <c r="AH96" s="5">
        <f t="shared" si="13"/>
        <v>0</v>
      </c>
    </row>
    <row r="97" spans="1:34">
      <c r="A97" s="6">
        <v>94</v>
      </c>
      <c r="B97" s="157"/>
      <c r="C97" s="10"/>
      <c r="D97" s="10"/>
      <c r="E97" s="10"/>
      <c r="F97" s="18" t="str">
        <f t="shared" si="9"/>
        <v/>
      </c>
      <c r="G97" s="5">
        <f t="shared" si="10"/>
        <v>0</v>
      </c>
      <c r="H97" s="18"/>
      <c r="I97" s="10" t="str">
        <f t="shared" si="14"/>
        <v/>
      </c>
      <c r="J97" s="10"/>
      <c r="K97" s="10" t="str">
        <f t="shared" si="11"/>
        <v/>
      </c>
      <c r="L97" s="12"/>
      <c r="M97" s="10"/>
      <c r="N97" s="10"/>
      <c r="O97" s="10"/>
      <c r="P97" s="10"/>
      <c r="Q97" s="12"/>
      <c r="R97" s="12"/>
      <c r="S97" s="18"/>
      <c r="T97" s="18"/>
      <c r="U97" s="5" t="str">
        <f t="shared" si="12"/>
        <v/>
      </c>
      <c r="V97" s="10"/>
      <c r="W97" s="5">
        <f t="shared" si="13"/>
        <v>0</v>
      </c>
      <c r="X97" s="5">
        <f t="shared" si="13"/>
        <v>0</v>
      </c>
      <c r="Y97" s="5">
        <f t="shared" si="13"/>
        <v>0</v>
      </c>
      <c r="Z97" s="5">
        <f t="shared" si="13"/>
        <v>0</v>
      </c>
      <c r="AA97" s="5">
        <f t="shared" si="13"/>
        <v>0</v>
      </c>
      <c r="AB97" s="5">
        <f t="shared" si="13"/>
        <v>0</v>
      </c>
      <c r="AC97" s="5">
        <f t="shared" si="13"/>
        <v>0</v>
      </c>
      <c r="AD97" s="5">
        <f t="shared" si="13"/>
        <v>0</v>
      </c>
      <c r="AE97" s="5">
        <f t="shared" si="13"/>
        <v>0</v>
      </c>
      <c r="AF97" s="5">
        <f t="shared" si="13"/>
        <v>0</v>
      </c>
      <c r="AG97" s="5">
        <f t="shared" si="13"/>
        <v>0</v>
      </c>
      <c r="AH97" s="5">
        <f t="shared" si="13"/>
        <v>0</v>
      </c>
    </row>
    <row r="98" spans="1:34">
      <c r="A98" s="6">
        <v>95</v>
      </c>
      <c r="B98" s="157"/>
      <c r="C98" s="10"/>
      <c r="D98" s="10"/>
      <c r="E98" s="10"/>
      <c r="F98" s="18" t="str">
        <f t="shared" si="9"/>
        <v/>
      </c>
      <c r="G98" s="5">
        <f t="shared" si="10"/>
        <v>0</v>
      </c>
      <c r="H98" s="18"/>
      <c r="I98" s="10" t="str">
        <f t="shared" si="14"/>
        <v/>
      </c>
      <c r="J98" s="10"/>
      <c r="K98" s="10" t="str">
        <f t="shared" si="11"/>
        <v/>
      </c>
      <c r="L98" s="12"/>
      <c r="M98" s="10"/>
      <c r="N98" s="10"/>
      <c r="O98" s="10"/>
      <c r="P98" s="10"/>
      <c r="Q98" s="12"/>
      <c r="R98" s="12"/>
      <c r="S98" s="18"/>
      <c r="T98" s="18"/>
      <c r="U98" s="5" t="str">
        <f t="shared" si="12"/>
        <v/>
      </c>
      <c r="V98" s="10"/>
      <c r="W98" s="5">
        <f t="shared" si="13"/>
        <v>0</v>
      </c>
      <c r="X98" s="5">
        <f t="shared" si="13"/>
        <v>0</v>
      </c>
      <c r="Y98" s="5">
        <f t="shared" si="13"/>
        <v>0</v>
      </c>
      <c r="Z98" s="5">
        <f t="shared" si="13"/>
        <v>0</v>
      </c>
      <c r="AA98" s="5">
        <f t="shared" si="13"/>
        <v>0</v>
      </c>
      <c r="AB98" s="5">
        <f t="shared" si="13"/>
        <v>0</v>
      </c>
      <c r="AC98" s="5">
        <f t="shared" si="13"/>
        <v>0</v>
      </c>
      <c r="AD98" s="5">
        <f t="shared" si="13"/>
        <v>0</v>
      </c>
      <c r="AE98" s="5">
        <f t="shared" si="13"/>
        <v>0</v>
      </c>
      <c r="AF98" s="5">
        <f t="shared" si="13"/>
        <v>0</v>
      </c>
      <c r="AG98" s="5">
        <f t="shared" si="13"/>
        <v>0</v>
      </c>
      <c r="AH98" s="5">
        <f t="shared" si="13"/>
        <v>0</v>
      </c>
    </row>
    <row r="99" spans="1:34">
      <c r="A99" s="6">
        <v>96</v>
      </c>
      <c r="B99" s="157"/>
      <c r="C99" s="10"/>
      <c r="D99" s="10"/>
      <c r="E99" s="10"/>
      <c r="F99" s="18" t="str">
        <f t="shared" si="9"/>
        <v/>
      </c>
      <c r="G99" s="5">
        <f t="shared" si="10"/>
        <v>0</v>
      </c>
      <c r="H99" s="18"/>
      <c r="I99" s="10" t="str">
        <f t="shared" si="14"/>
        <v/>
      </c>
      <c r="J99" s="10"/>
      <c r="K99" s="10" t="str">
        <f t="shared" si="11"/>
        <v/>
      </c>
      <c r="L99" s="12"/>
      <c r="M99" s="10"/>
      <c r="N99" s="10"/>
      <c r="O99" s="10"/>
      <c r="P99" s="10"/>
      <c r="Q99" s="12"/>
      <c r="R99" s="12"/>
      <c r="S99" s="18"/>
      <c r="T99" s="18"/>
      <c r="U99" s="5" t="str">
        <f t="shared" si="12"/>
        <v/>
      </c>
      <c r="V99" s="10"/>
      <c r="W99" s="5">
        <f t="shared" si="13"/>
        <v>0</v>
      </c>
      <c r="X99" s="5">
        <f t="shared" si="13"/>
        <v>0</v>
      </c>
      <c r="Y99" s="5">
        <f t="shared" si="13"/>
        <v>0</v>
      </c>
      <c r="Z99" s="5">
        <f t="shared" si="13"/>
        <v>0</v>
      </c>
      <c r="AA99" s="5">
        <f t="shared" si="13"/>
        <v>0</v>
      </c>
      <c r="AB99" s="5">
        <f t="shared" si="13"/>
        <v>0</v>
      </c>
      <c r="AC99" s="5">
        <f t="shared" si="13"/>
        <v>0</v>
      </c>
      <c r="AD99" s="5">
        <f t="shared" si="13"/>
        <v>0</v>
      </c>
      <c r="AE99" s="5">
        <f t="shared" si="13"/>
        <v>0</v>
      </c>
      <c r="AF99" s="5">
        <f t="shared" si="13"/>
        <v>0</v>
      </c>
      <c r="AG99" s="5">
        <f t="shared" si="13"/>
        <v>0</v>
      </c>
      <c r="AH99" s="5">
        <f t="shared" si="13"/>
        <v>0</v>
      </c>
    </row>
    <row r="100" spans="1:34">
      <c r="A100" s="6">
        <v>97</v>
      </c>
      <c r="B100" s="157"/>
      <c r="C100" s="10"/>
      <c r="D100" s="10"/>
      <c r="E100" s="10"/>
      <c r="F100" s="18" t="str">
        <f t="shared" si="9"/>
        <v/>
      </c>
      <c r="G100" s="5">
        <f t="shared" si="10"/>
        <v>0</v>
      </c>
      <c r="H100" s="18"/>
      <c r="I100" s="10" t="str">
        <f t="shared" si="14"/>
        <v/>
      </c>
      <c r="J100" s="10"/>
      <c r="K100" s="10" t="str">
        <f t="shared" si="11"/>
        <v/>
      </c>
      <c r="L100" s="12"/>
      <c r="M100" s="10"/>
      <c r="N100" s="10"/>
      <c r="O100" s="10"/>
      <c r="P100" s="10"/>
      <c r="Q100" s="12"/>
      <c r="R100" s="12"/>
      <c r="S100" s="18"/>
      <c r="T100" s="18"/>
      <c r="U100" s="5" t="str">
        <f t="shared" si="12"/>
        <v/>
      </c>
      <c r="V100" s="10"/>
      <c r="W100" s="5">
        <f t="shared" ref="W100:AH115" si="15">$G100</f>
        <v>0</v>
      </c>
      <c r="X100" s="5">
        <f t="shared" si="15"/>
        <v>0</v>
      </c>
      <c r="Y100" s="5">
        <f t="shared" si="15"/>
        <v>0</v>
      </c>
      <c r="Z100" s="5">
        <f t="shared" si="15"/>
        <v>0</v>
      </c>
      <c r="AA100" s="5">
        <f t="shared" si="15"/>
        <v>0</v>
      </c>
      <c r="AB100" s="5">
        <f t="shared" si="15"/>
        <v>0</v>
      </c>
      <c r="AC100" s="5">
        <f t="shared" si="15"/>
        <v>0</v>
      </c>
      <c r="AD100" s="5">
        <f t="shared" si="15"/>
        <v>0</v>
      </c>
      <c r="AE100" s="5">
        <f t="shared" si="15"/>
        <v>0</v>
      </c>
      <c r="AF100" s="5">
        <f t="shared" si="15"/>
        <v>0</v>
      </c>
      <c r="AG100" s="5">
        <f t="shared" si="15"/>
        <v>0</v>
      </c>
      <c r="AH100" s="5">
        <f t="shared" si="15"/>
        <v>0</v>
      </c>
    </row>
    <row r="101" spans="1:34">
      <c r="A101" s="6">
        <v>98</v>
      </c>
      <c r="B101" s="157"/>
      <c r="C101" s="10"/>
      <c r="D101" s="10"/>
      <c r="E101" s="10"/>
      <c r="F101" s="18" t="str">
        <f t="shared" si="9"/>
        <v/>
      </c>
      <c r="G101" s="5">
        <f t="shared" si="10"/>
        <v>0</v>
      </c>
      <c r="H101" s="18"/>
      <c r="I101" s="10" t="str">
        <f t="shared" si="14"/>
        <v/>
      </c>
      <c r="J101" s="10"/>
      <c r="K101" s="10" t="str">
        <f t="shared" si="11"/>
        <v/>
      </c>
      <c r="L101" s="12"/>
      <c r="M101" s="10"/>
      <c r="N101" s="10"/>
      <c r="O101" s="10"/>
      <c r="P101" s="10"/>
      <c r="Q101" s="12"/>
      <c r="R101" s="12"/>
      <c r="S101" s="18"/>
      <c r="T101" s="18"/>
      <c r="U101" s="5" t="str">
        <f t="shared" si="12"/>
        <v/>
      </c>
      <c r="V101" s="10"/>
      <c r="W101" s="5">
        <f t="shared" si="15"/>
        <v>0</v>
      </c>
      <c r="X101" s="5">
        <f t="shared" si="15"/>
        <v>0</v>
      </c>
      <c r="Y101" s="5">
        <f t="shared" si="15"/>
        <v>0</v>
      </c>
      <c r="Z101" s="5">
        <f t="shared" si="15"/>
        <v>0</v>
      </c>
      <c r="AA101" s="5">
        <f t="shared" si="15"/>
        <v>0</v>
      </c>
      <c r="AB101" s="5">
        <f t="shared" si="15"/>
        <v>0</v>
      </c>
      <c r="AC101" s="5">
        <f t="shared" si="15"/>
        <v>0</v>
      </c>
      <c r="AD101" s="5">
        <f t="shared" si="15"/>
        <v>0</v>
      </c>
      <c r="AE101" s="5">
        <f t="shared" si="15"/>
        <v>0</v>
      </c>
      <c r="AF101" s="5">
        <f t="shared" si="15"/>
        <v>0</v>
      </c>
      <c r="AG101" s="5">
        <f t="shared" si="15"/>
        <v>0</v>
      </c>
      <c r="AH101" s="5">
        <f t="shared" si="15"/>
        <v>0</v>
      </c>
    </row>
    <row r="102" spans="1:34">
      <c r="A102" s="6">
        <v>99</v>
      </c>
      <c r="B102" s="157"/>
      <c r="C102" s="10"/>
      <c r="D102" s="10"/>
      <c r="E102" s="10"/>
      <c r="F102" s="18" t="str">
        <f t="shared" si="9"/>
        <v/>
      </c>
      <c r="G102" s="5">
        <f t="shared" si="10"/>
        <v>0</v>
      </c>
      <c r="H102" s="18"/>
      <c r="I102" s="10" t="str">
        <f t="shared" si="14"/>
        <v/>
      </c>
      <c r="J102" s="10"/>
      <c r="K102" s="10" t="str">
        <f t="shared" si="11"/>
        <v/>
      </c>
      <c r="L102" s="12"/>
      <c r="M102" s="10"/>
      <c r="N102" s="10"/>
      <c r="O102" s="10"/>
      <c r="P102" s="10"/>
      <c r="Q102" s="12"/>
      <c r="R102" s="12"/>
      <c r="S102" s="18"/>
      <c r="T102" s="18"/>
      <c r="U102" s="5" t="str">
        <f t="shared" si="12"/>
        <v/>
      </c>
      <c r="V102" s="10"/>
      <c r="W102" s="5">
        <f t="shared" si="15"/>
        <v>0</v>
      </c>
      <c r="X102" s="5">
        <f t="shared" si="15"/>
        <v>0</v>
      </c>
      <c r="Y102" s="5">
        <f t="shared" si="15"/>
        <v>0</v>
      </c>
      <c r="Z102" s="5">
        <f t="shared" si="15"/>
        <v>0</v>
      </c>
      <c r="AA102" s="5">
        <f t="shared" si="15"/>
        <v>0</v>
      </c>
      <c r="AB102" s="5">
        <f t="shared" si="15"/>
        <v>0</v>
      </c>
      <c r="AC102" s="5">
        <f t="shared" si="15"/>
        <v>0</v>
      </c>
      <c r="AD102" s="5">
        <f t="shared" si="15"/>
        <v>0</v>
      </c>
      <c r="AE102" s="5">
        <f t="shared" si="15"/>
        <v>0</v>
      </c>
      <c r="AF102" s="5">
        <f t="shared" si="15"/>
        <v>0</v>
      </c>
      <c r="AG102" s="5">
        <f t="shared" si="15"/>
        <v>0</v>
      </c>
      <c r="AH102" s="5">
        <f t="shared" si="15"/>
        <v>0</v>
      </c>
    </row>
    <row r="103" spans="1:34">
      <c r="A103" s="6">
        <v>100</v>
      </c>
      <c r="B103" s="157"/>
      <c r="C103" s="10"/>
      <c r="D103" s="10"/>
      <c r="E103" s="10"/>
      <c r="F103" s="18" t="str">
        <f t="shared" si="9"/>
        <v/>
      </c>
      <c r="G103" s="5">
        <f t="shared" si="10"/>
        <v>0</v>
      </c>
      <c r="H103" s="18"/>
      <c r="I103" s="10" t="str">
        <f t="shared" si="14"/>
        <v/>
      </c>
      <c r="J103" s="10"/>
      <c r="K103" s="10" t="str">
        <f t="shared" si="11"/>
        <v/>
      </c>
      <c r="L103" s="12"/>
      <c r="M103" s="10"/>
      <c r="N103" s="10"/>
      <c r="O103" s="10"/>
      <c r="P103" s="10"/>
      <c r="Q103" s="12"/>
      <c r="R103" s="12"/>
      <c r="S103" s="18"/>
      <c r="T103" s="18"/>
      <c r="U103" s="5" t="str">
        <f t="shared" si="12"/>
        <v/>
      </c>
      <c r="V103" s="10"/>
      <c r="W103" s="5">
        <f t="shared" si="15"/>
        <v>0</v>
      </c>
      <c r="X103" s="5">
        <f t="shared" si="15"/>
        <v>0</v>
      </c>
      <c r="Y103" s="5">
        <f t="shared" si="15"/>
        <v>0</v>
      </c>
      <c r="Z103" s="5">
        <f t="shared" si="15"/>
        <v>0</v>
      </c>
      <c r="AA103" s="5">
        <f t="shared" si="15"/>
        <v>0</v>
      </c>
      <c r="AB103" s="5">
        <f t="shared" si="15"/>
        <v>0</v>
      </c>
      <c r="AC103" s="5">
        <f t="shared" si="15"/>
        <v>0</v>
      </c>
      <c r="AD103" s="5">
        <f t="shared" si="15"/>
        <v>0</v>
      </c>
      <c r="AE103" s="5">
        <f t="shared" si="15"/>
        <v>0</v>
      </c>
      <c r="AF103" s="5">
        <f t="shared" si="15"/>
        <v>0</v>
      </c>
      <c r="AG103" s="5">
        <f t="shared" si="15"/>
        <v>0</v>
      </c>
      <c r="AH103" s="5">
        <f t="shared" si="15"/>
        <v>0</v>
      </c>
    </row>
    <row r="104" spans="1:34">
      <c r="A104" s="6">
        <v>101</v>
      </c>
      <c r="B104" s="157"/>
      <c r="C104" s="10"/>
      <c r="D104" s="10"/>
      <c r="E104" s="10"/>
      <c r="F104" s="18" t="str">
        <f t="shared" si="9"/>
        <v/>
      </c>
      <c r="G104" s="5">
        <f t="shared" si="10"/>
        <v>0</v>
      </c>
      <c r="H104" s="18"/>
      <c r="I104" s="10" t="str">
        <f t="shared" si="14"/>
        <v/>
      </c>
      <c r="J104" s="10"/>
      <c r="K104" s="10" t="str">
        <f t="shared" si="11"/>
        <v/>
      </c>
      <c r="L104" s="12"/>
      <c r="M104" s="10"/>
      <c r="N104" s="10"/>
      <c r="O104" s="10"/>
      <c r="P104" s="10"/>
      <c r="Q104" s="12"/>
      <c r="R104" s="12"/>
      <c r="S104" s="18"/>
      <c r="T104" s="18"/>
      <c r="U104" s="5" t="str">
        <f t="shared" si="12"/>
        <v/>
      </c>
      <c r="V104" s="10"/>
      <c r="W104" s="5">
        <f t="shared" si="15"/>
        <v>0</v>
      </c>
      <c r="X104" s="5">
        <f t="shared" si="15"/>
        <v>0</v>
      </c>
      <c r="Y104" s="5">
        <f t="shared" si="15"/>
        <v>0</v>
      </c>
      <c r="Z104" s="5">
        <f t="shared" si="15"/>
        <v>0</v>
      </c>
      <c r="AA104" s="5">
        <f t="shared" si="15"/>
        <v>0</v>
      </c>
      <c r="AB104" s="5">
        <f t="shared" si="15"/>
        <v>0</v>
      </c>
      <c r="AC104" s="5">
        <f t="shared" si="15"/>
        <v>0</v>
      </c>
      <c r="AD104" s="5">
        <f t="shared" si="15"/>
        <v>0</v>
      </c>
      <c r="AE104" s="5">
        <f t="shared" si="15"/>
        <v>0</v>
      </c>
      <c r="AF104" s="5">
        <f t="shared" si="15"/>
        <v>0</v>
      </c>
      <c r="AG104" s="5">
        <f t="shared" si="15"/>
        <v>0</v>
      </c>
      <c r="AH104" s="5">
        <f t="shared" si="15"/>
        <v>0</v>
      </c>
    </row>
    <row r="105" spans="1:34">
      <c r="A105" s="6">
        <v>102</v>
      </c>
      <c r="B105" s="157"/>
      <c r="C105" s="10"/>
      <c r="D105" s="10"/>
      <c r="E105" s="10"/>
      <c r="F105" s="18" t="str">
        <f t="shared" si="9"/>
        <v/>
      </c>
      <c r="G105" s="5">
        <f t="shared" si="10"/>
        <v>0</v>
      </c>
      <c r="H105" s="18"/>
      <c r="I105" s="10" t="str">
        <f t="shared" si="14"/>
        <v/>
      </c>
      <c r="J105" s="10"/>
      <c r="K105" s="10" t="str">
        <f t="shared" si="11"/>
        <v/>
      </c>
      <c r="L105" s="12"/>
      <c r="M105" s="10"/>
      <c r="N105" s="10"/>
      <c r="O105" s="10"/>
      <c r="P105" s="10"/>
      <c r="Q105" s="12"/>
      <c r="R105" s="12"/>
      <c r="S105" s="18"/>
      <c r="T105" s="18"/>
      <c r="U105" s="5" t="str">
        <f t="shared" si="12"/>
        <v/>
      </c>
      <c r="V105" s="10"/>
      <c r="W105" s="5">
        <f t="shared" si="15"/>
        <v>0</v>
      </c>
      <c r="X105" s="5">
        <f t="shared" si="15"/>
        <v>0</v>
      </c>
      <c r="Y105" s="5">
        <f t="shared" si="15"/>
        <v>0</v>
      </c>
      <c r="Z105" s="5">
        <f t="shared" si="15"/>
        <v>0</v>
      </c>
      <c r="AA105" s="5">
        <f t="shared" si="15"/>
        <v>0</v>
      </c>
      <c r="AB105" s="5">
        <f t="shared" si="15"/>
        <v>0</v>
      </c>
      <c r="AC105" s="5">
        <f t="shared" si="15"/>
        <v>0</v>
      </c>
      <c r="AD105" s="5">
        <f t="shared" si="15"/>
        <v>0</v>
      </c>
      <c r="AE105" s="5">
        <f t="shared" si="15"/>
        <v>0</v>
      </c>
      <c r="AF105" s="5">
        <f t="shared" si="15"/>
        <v>0</v>
      </c>
      <c r="AG105" s="5">
        <f t="shared" si="15"/>
        <v>0</v>
      </c>
      <c r="AH105" s="5">
        <f t="shared" si="15"/>
        <v>0</v>
      </c>
    </row>
    <row r="106" spans="1:34">
      <c r="A106" s="6">
        <v>103</v>
      </c>
      <c r="B106" s="157"/>
      <c r="C106" s="10"/>
      <c r="D106" s="10"/>
      <c r="E106" s="10"/>
      <c r="F106" s="18" t="str">
        <f t="shared" si="9"/>
        <v/>
      </c>
      <c r="G106" s="5">
        <f t="shared" si="10"/>
        <v>0</v>
      </c>
      <c r="H106" s="18"/>
      <c r="I106" s="10" t="str">
        <f t="shared" si="14"/>
        <v/>
      </c>
      <c r="J106" s="10"/>
      <c r="K106" s="10" t="str">
        <f t="shared" si="11"/>
        <v/>
      </c>
      <c r="L106" s="12"/>
      <c r="M106" s="10"/>
      <c r="N106" s="10"/>
      <c r="O106" s="10"/>
      <c r="P106" s="10"/>
      <c r="Q106" s="12"/>
      <c r="R106" s="12"/>
      <c r="S106" s="18"/>
      <c r="T106" s="18"/>
      <c r="U106" s="5" t="str">
        <f t="shared" si="12"/>
        <v/>
      </c>
      <c r="V106" s="10"/>
      <c r="W106" s="5">
        <f t="shared" si="15"/>
        <v>0</v>
      </c>
      <c r="X106" s="5">
        <f t="shared" si="15"/>
        <v>0</v>
      </c>
      <c r="Y106" s="5">
        <f t="shared" si="15"/>
        <v>0</v>
      </c>
      <c r="Z106" s="5">
        <f t="shared" si="15"/>
        <v>0</v>
      </c>
      <c r="AA106" s="5">
        <f t="shared" si="15"/>
        <v>0</v>
      </c>
      <c r="AB106" s="5">
        <f t="shared" si="15"/>
        <v>0</v>
      </c>
      <c r="AC106" s="5">
        <f t="shared" si="15"/>
        <v>0</v>
      </c>
      <c r="AD106" s="5">
        <f t="shared" si="15"/>
        <v>0</v>
      </c>
      <c r="AE106" s="5">
        <f t="shared" si="15"/>
        <v>0</v>
      </c>
      <c r="AF106" s="5">
        <f t="shared" si="15"/>
        <v>0</v>
      </c>
      <c r="AG106" s="5">
        <f t="shared" si="15"/>
        <v>0</v>
      </c>
      <c r="AH106" s="5">
        <f t="shared" si="15"/>
        <v>0</v>
      </c>
    </row>
    <row r="107" spans="1:34">
      <c r="A107" s="6">
        <v>104</v>
      </c>
      <c r="B107" s="157"/>
      <c r="C107" s="10"/>
      <c r="D107" s="10"/>
      <c r="E107" s="10"/>
      <c r="F107" s="18" t="str">
        <f t="shared" si="9"/>
        <v/>
      </c>
      <c r="G107" s="5">
        <f t="shared" si="10"/>
        <v>0</v>
      </c>
      <c r="H107" s="18"/>
      <c r="I107" s="10" t="str">
        <f t="shared" si="14"/>
        <v/>
      </c>
      <c r="J107" s="10"/>
      <c r="K107" s="10" t="str">
        <f t="shared" si="11"/>
        <v/>
      </c>
      <c r="L107" s="12"/>
      <c r="M107" s="10"/>
      <c r="N107" s="10"/>
      <c r="O107" s="10"/>
      <c r="P107" s="10"/>
      <c r="Q107" s="12"/>
      <c r="R107" s="12"/>
      <c r="S107" s="18"/>
      <c r="T107" s="18"/>
      <c r="U107" s="5" t="str">
        <f t="shared" si="12"/>
        <v/>
      </c>
      <c r="V107" s="10"/>
      <c r="W107" s="5">
        <f t="shared" si="15"/>
        <v>0</v>
      </c>
      <c r="X107" s="5">
        <f t="shared" si="15"/>
        <v>0</v>
      </c>
      <c r="Y107" s="5">
        <f t="shared" si="15"/>
        <v>0</v>
      </c>
      <c r="Z107" s="5">
        <f t="shared" si="15"/>
        <v>0</v>
      </c>
      <c r="AA107" s="5">
        <f t="shared" si="15"/>
        <v>0</v>
      </c>
      <c r="AB107" s="5">
        <f t="shared" si="15"/>
        <v>0</v>
      </c>
      <c r="AC107" s="5">
        <f t="shared" si="15"/>
        <v>0</v>
      </c>
      <c r="AD107" s="5">
        <f t="shared" si="15"/>
        <v>0</v>
      </c>
      <c r="AE107" s="5">
        <f t="shared" si="15"/>
        <v>0</v>
      </c>
      <c r="AF107" s="5">
        <f t="shared" si="15"/>
        <v>0</v>
      </c>
      <c r="AG107" s="5">
        <f t="shared" si="15"/>
        <v>0</v>
      </c>
      <c r="AH107" s="5">
        <f t="shared" si="15"/>
        <v>0</v>
      </c>
    </row>
    <row r="108" spans="1:34">
      <c r="A108" s="6">
        <v>105</v>
      </c>
      <c r="B108" s="157"/>
      <c r="C108" s="10"/>
      <c r="D108" s="10"/>
      <c r="E108" s="10"/>
      <c r="F108" s="18" t="str">
        <f t="shared" si="9"/>
        <v/>
      </c>
      <c r="G108" s="5">
        <f t="shared" si="10"/>
        <v>0</v>
      </c>
      <c r="H108" s="18"/>
      <c r="I108" s="10" t="str">
        <f t="shared" si="14"/>
        <v/>
      </c>
      <c r="J108" s="10"/>
      <c r="K108" s="10" t="str">
        <f t="shared" si="11"/>
        <v/>
      </c>
      <c r="L108" s="12"/>
      <c r="M108" s="10"/>
      <c r="N108" s="10"/>
      <c r="O108" s="10"/>
      <c r="P108" s="10"/>
      <c r="Q108" s="12"/>
      <c r="R108" s="12"/>
      <c r="S108" s="18"/>
      <c r="T108" s="18"/>
      <c r="U108" s="5" t="str">
        <f t="shared" si="12"/>
        <v/>
      </c>
      <c r="V108" s="10"/>
      <c r="W108" s="5">
        <f t="shared" si="15"/>
        <v>0</v>
      </c>
      <c r="X108" s="5">
        <f t="shared" si="15"/>
        <v>0</v>
      </c>
      <c r="Y108" s="5">
        <f t="shared" si="15"/>
        <v>0</v>
      </c>
      <c r="Z108" s="5">
        <f t="shared" si="15"/>
        <v>0</v>
      </c>
      <c r="AA108" s="5">
        <f t="shared" si="15"/>
        <v>0</v>
      </c>
      <c r="AB108" s="5">
        <f t="shared" si="15"/>
        <v>0</v>
      </c>
      <c r="AC108" s="5">
        <f t="shared" si="15"/>
        <v>0</v>
      </c>
      <c r="AD108" s="5">
        <f t="shared" si="15"/>
        <v>0</v>
      </c>
      <c r="AE108" s="5">
        <f t="shared" si="15"/>
        <v>0</v>
      </c>
      <c r="AF108" s="5">
        <f t="shared" si="15"/>
        <v>0</v>
      </c>
      <c r="AG108" s="5">
        <f t="shared" si="15"/>
        <v>0</v>
      </c>
      <c r="AH108" s="5">
        <f t="shared" si="15"/>
        <v>0</v>
      </c>
    </row>
    <row r="109" spans="1:34">
      <c r="A109" s="6">
        <v>106</v>
      </c>
      <c r="B109" s="157"/>
      <c r="C109" s="10"/>
      <c r="D109" s="10"/>
      <c r="E109" s="10"/>
      <c r="F109" s="18" t="str">
        <f t="shared" si="9"/>
        <v/>
      </c>
      <c r="G109" s="5">
        <f t="shared" si="10"/>
        <v>0</v>
      </c>
      <c r="H109" s="18"/>
      <c r="I109" s="10" t="str">
        <f t="shared" si="14"/>
        <v/>
      </c>
      <c r="J109" s="10"/>
      <c r="K109" s="10" t="str">
        <f t="shared" si="11"/>
        <v/>
      </c>
      <c r="L109" s="12"/>
      <c r="M109" s="10"/>
      <c r="N109" s="10"/>
      <c r="O109" s="10"/>
      <c r="P109" s="10"/>
      <c r="Q109" s="12"/>
      <c r="R109" s="12"/>
      <c r="S109" s="18"/>
      <c r="T109" s="18"/>
      <c r="U109" s="5" t="str">
        <f t="shared" si="12"/>
        <v/>
      </c>
      <c r="V109" s="10"/>
      <c r="W109" s="5">
        <f t="shared" si="15"/>
        <v>0</v>
      </c>
      <c r="X109" s="5">
        <f t="shared" si="15"/>
        <v>0</v>
      </c>
      <c r="Y109" s="5">
        <f t="shared" si="15"/>
        <v>0</v>
      </c>
      <c r="Z109" s="5">
        <f t="shared" si="15"/>
        <v>0</v>
      </c>
      <c r="AA109" s="5">
        <f t="shared" si="15"/>
        <v>0</v>
      </c>
      <c r="AB109" s="5">
        <f t="shared" si="15"/>
        <v>0</v>
      </c>
      <c r="AC109" s="5">
        <f t="shared" si="15"/>
        <v>0</v>
      </c>
      <c r="AD109" s="5">
        <f t="shared" si="15"/>
        <v>0</v>
      </c>
      <c r="AE109" s="5">
        <f t="shared" si="15"/>
        <v>0</v>
      </c>
      <c r="AF109" s="5">
        <f t="shared" si="15"/>
        <v>0</v>
      </c>
      <c r="AG109" s="5">
        <f t="shared" si="15"/>
        <v>0</v>
      </c>
      <c r="AH109" s="5">
        <f t="shared" si="15"/>
        <v>0</v>
      </c>
    </row>
    <row r="110" spans="1:34">
      <c r="A110" s="6">
        <v>107</v>
      </c>
      <c r="B110" s="157"/>
      <c r="C110" s="10"/>
      <c r="D110" s="10"/>
      <c r="E110" s="10"/>
      <c r="F110" s="18" t="str">
        <f t="shared" si="9"/>
        <v/>
      </c>
      <c r="G110" s="5">
        <f t="shared" si="10"/>
        <v>0</v>
      </c>
      <c r="H110" s="18"/>
      <c r="I110" s="10" t="str">
        <f t="shared" si="14"/>
        <v/>
      </c>
      <c r="J110" s="10"/>
      <c r="K110" s="10" t="str">
        <f t="shared" si="11"/>
        <v/>
      </c>
      <c r="L110" s="12"/>
      <c r="M110" s="10"/>
      <c r="N110" s="10"/>
      <c r="O110" s="10"/>
      <c r="P110" s="10"/>
      <c r="Q110" s="12"/>
      <c r="R110" s="12"/>
      <c r="S110" s="18"/>
      <c r="T110" s="18"/>
      <c r="U110" s="5" t="str">
        <f t="shared" si="12"/>
        <v/>
      </c>
      <c r="V110" s="10"/>
      <c r="W110" s="5">
        <f t="shared" si="15"/>
        <v>0</v>
      </c>
      <c r="X110" s="5">
        <f t="shared" si="15"/>
        <v>0</v>
      </c>
      <c r="Y110" s="5">
        <f t="shared" si="15"/>
        <v>0</v>
      </c>
      <c r="Z110" s="5">
        <f t="shared" si="15"/>
        <v>0</v>
      </c>
      <c r="AA110" s="5">
        <f t="shared" si="15"/>
        <v>0</v>
      </c>
      <c r="AB110" s="5">
        <f t="shared" si="15"/>
        <v>0</v>
      </c>
      <c r="AC110" s="5">
        <f t="shared" si="15"/>
        <v>0</v>
      </c>
      <c r="AD110" s="5">
        <f t="shared" si="15"/>
        <v>0</v>
      </c>
      <c r="AE110" s="5">
        <f t="shared" si="15"/>
        <v>0</v>
      </c>
      <c r="AF110" s="5">
        <f t="shared" si="15"/>
        <v>0</v>
      </c>
      <c r="AG110" s="5">
        <f t="shared" si="15"/>
        <v>0</v>
      </c>
      <c r="AH110" s="5">
        <f t="shared" si="15"/>
        <v>0</v>
      </c>
    </row>
    <row r="111" spans="1:34">
      <c r="A111" s="6">
        <v>108</v>
      </c>
      <c r="B111" s="157"/>
      <c r="C111" s="10"/>
      <c r="D111" s="10"/>
      <c r="E111" s="10"/>
      <c r="F111" s="18" t="str">
        <f t="shared" si="9"/>
        <v/>
      </c>
      <c r="G111" s="5">
        <f t="shared" si="10"/>
        <v>0</v>
      </c>
      <c r="H111" s="18"/>
      <c r="I111" s="10" t="str">
        <f t="shared" si="14"/>
        <v/>
      </c>
      <c r="J111" s="10"/>
      <c r="K111" s="10" t="str">
        <f t="shared" si="11"/>
        <v/>
      </c>
      <c r="L111" s="12"/>
      <c r="M111" s="10"/>
      <c r="N111" s="10"/>
      <c r="O111" s="10"/>
      <c r="P111" s="10"/>
      <c r="Q111" s="12"/>
      <c r="R111" s="12"/>
      <c r="S111" s="18"/>
      <c r="T111" s="18"/>
      <c r="U111" s="5" t="str">
        <f t="shared" si="12"/>
        <v/>
      </c>
      <c r="V111" s="10"/>
      <c r="W111" s="5">
        <f t="shared" si="15"/>
        <v>0</v>
      </c>
      <c r="X111" s="5">
        <f t="shared" si="15"/>
        <v>0</v>
      </c>
      <c r="Y111" s="5">
        <f t="shared" si="15"/>
        <v>0</v>
      </c>
      <c r="Z111" s="5">
        <f t="shared" si="15"/>
        <v>0</v>
      </c>
      <c r="AA111" s="5">
        <f t="shared" si="15"/>
        <v>0</v>
      </c>
      <c r="AB111" s="5">
        <f t="shared" si="15"/>
        <v>0</v>
      </c>
      <c r="AC111" s="5">
        <f t="shared" si="15"/>
        <v>0</v>
      </c>
      <c r="AD111" s="5">
        <f t="shared" si="15"/>
        <v>0</v>
      </c>
      <c r="AE111" s="5">
        <f t="shared" si="15"/>
        <v>0</v>
      </c>
      <c r="AF111" s="5">
        <f t="shared" si="15"/>
        <v>0</v>
      </c>
      <c r="AG111" s="5">
        <f t="shared" si="15"/>
        <v>0</v>
      </c>
      <c r="AH111" s="5">
        <f t="shared" si="15"/>
        <v>0</v>
      </c>
    </row>
    <row r="112" spans="1:34">
      <c r="A112" s="6">
        <v>109</v>
      </c>
      <c r="B112" s="157"/>
      <c r="C112" s="10"/>
      <c r="D112" s="10"/>
      <c r="E112" s="10"/>
      <c r="F112" s="18" t="str">
        <f t="shared" si="9"/>
        <v/>
      </c>
      <c r="G112" s="5">
        <f t="shared" si="10"/>
        <v>0</v>
      </c>
      <c r="H112" s="18"/>
      <c r="I112" s="10" t="str">
        <f t="shared" si="14"/>
        <v/>
      </c>
      <c r="J112" s="10"/>
      <c r="K112" s="10" t="str">
        <f t="shared" si="11"/>
        <v/>
      </c>
      <c r="L112" s="12"/>
      <c r="M112" s="10"/>
      <c r="N112" s="10"/>
      <c r="O112" s="10"/>
      <c r="P112" s="10"/>
      <c r="Q112" s="12"/>
      <c r="R112" s="12"/>
      <c r="S112" s="18"/>
      <c r="T112" s="18"/>
      <c r="U112" s="5" t="str">
        <f t="shared" si="12"/>
        <v/>
      </c>
      <c r="V112" s="10"/>
      <c r="W112" s="5">
        <f t="shared" si="15"/>
        <v>0</v>
      </c>
      <c r="X112" s="5">
        <f t="shared" si="15"/>
        <v>0</v>
      </c>
      <c r="Y112" s="5">
        <f t="shared" si="15"/>
        <v>0</v>
      </c>
      <c r="Z112" s="5">
        <f t="shared" si="15"/>
        <v>0</v>
      </c>
      <c r="AA112" s="5">
        <f t="shared" si="15"/>
        <v>0</v>
      </c>
      <c r="AB112" s="5">
        <f t="shared" si="15"/>
        <v>0</v>
      </c>
      <c r="AC112" s="5">
        <f t="shared" si="15"/>
        <v>0</v>
      </c>
      <c r="AD112" s="5">
        <f t="shared" si="15"/>
        <v>0</v>
      </c>
      <c r="AE112" s="5">
        <f t="shared" si="15"/>
        <v>0</v>
      </c>
      <c r="AF112" s="5">
        <f t="shared" si="15"/>
        <v>0</v>
      </c>
      <c r="AG112" s="5">
        <f t="shared" si="15"/>
        <v>0</v>
      </c>
      <c r="AH112" s="5">
        <f t="shared" si="15"/>
        <v>0</v>
      </c>
    </row>
    <row r="113" spans="1:34">
      <c r="A113" s="6">
        <v>110</v>
      </c>
      <c r="B113" s="157"/>
      <c r="C113" s="10"/>
      <c r="D113" s="10"/>
      <c r="E113" s="10"/>
      <c r="F113" s="18" t="str">
        <f t="shared" si="9"/>
        <v/>
      </c>
      <c r="G113" s="5">
        <f t="shared" si="10"/>
        <v>0</v>
      </c>
      <c r="H113" s="18"/>
      <c r="I113" s="10" t="str">
        <f t="shared" si="14"/>
        <v/>
      </c>
      <c r="J113" s="10"/>
      <c r="K113" s="10" t="str">
        <f t="shared" si="11"/>
        <v/>
      </c>
      <c r="L113" s="12"/>
      <c r="M113" s="10"/>
      <c r="N113" s="10"/>
      <c r="O113" s="10"/>
      <c r="P113" s="10"/>
      <c r="Q113" s="12"/>
      <c r="R113" s="12"/>
      <c r="S113" s="18"/>
      <c r="T113" s="18"/>
      <c r="U113" s="5" t="str">
        <f t="shared" si="12"/>
        <v/>
      </c>
      <c r="V113" s="10"/>
      <c r="W113" s="5">
        <f t="shared" si="15"/>
        <v>0</v>
      </c>
      <c r="X113" s="5">
        <f t="shared" si="15"/>
        <v>0</v>
      </c>
      <c r="Y113" s="5">
        <f t="shared" si="15"/>
        <v>0</v>
      </c>
      <c r="Z113" s="5">
        <f t="shared" si="15"/>
        <v>0</v>
      </c>
      <c r="AA113" s="5">
        <f t="shared" si="15"/>
        <v>0</v>
      </c>
      <c r="AB113" s="5">
        <f t="shared" si="15"/>
        <v>0</v>
      </c>
      <c r="AC113" s="5">
        <f t="shared" si="15"/>
        <v>0</v>
      </c>
      <c r="AD113" s="5">
        <f t="shared" si="15"/>
        <v>0</v>
      </c>
      <c r="AE113" s="5">
        <f t="shared" si="15"/>
        <v>0</v>
      </c>
      <c r="AF113" s="5">
        <f t="shared" si="15"/>
        <v>0</v>
      </c>
      <c r="AG113" s="5">
        <f t="shared" si="15"/>
        <v>0</v>
      </c>
      <c r="AH113" s="5">
        <f t="shared" si="15"/>
        <v>0</v>
      </c>
    </row>
    <row r="114" spans="1:34">
      <c r="A114" s="6">
        <v>111</v>
      </c>
      <c r="B114" s="157"/>
      <c r="C114" s="10"/>
      <c r="D114" s="10"/>
      <c r="E114" s="10"/>
      <c r="F114" s="18" t="str">
        <f t="shared" si="9"/>
        <v/>
      </c>
      <c r="G114" s="5">
        <f t="shared" si="10"/>
        <v>0</v>
      </c>
      <c r="H114" s="18"/>
      <c r="I114" s="10" t="str">
        <f t="shared" si="14"/>
        <v/>
      </c>
      <c r="J114" s="10"/>
      <c r="K114" s="10" t="str">
        <f t="shared" si="11"/>
        <v/>
      </c>
      <c r="L114" s="12"/>
      <c r="M114" s="10"/>
      <c r="N114" s="10"/>
      <c r="O114" s="10"/>
      <c r="P114" s="10"/>
      <c r="Q114" s="12"/>
      <c r="R114" s="12"/>
      <c r="S114" s="18"/>
      <c r="T114" s="18"/>
      <c r="U114" s="5" t="str">
        <f t="shared" si="12"/>
        <v/>
      </c>
      <c r="V114" s="10"/>
      <c r="W114" s="5">
        <f t="shared" si="15"/>
        <v>0</v>
      </c>
      <c r="X114" s="5">
        <f t="shared" si="15"/>
        <v>0</v>
      </c>
      <c r="Y114" s="5">
        <f t="shared" si="15"/>
        <v>0</v>
      </c>
      <c r="Z114" s="5">
        <f t="shared" si="15"/>
        <v>0</v>
      </c>
      <c r="AA114" s="5">
        <f t="shared" si="15"/>
        <v>0</v>
      </c>
      <c r="AB114" s="5">
        <f t="shared" si="15"/>
        <v>0</v>
      </c>
      <c r="AC114" s="5">
        <f t="shared" si="15"/>
        <v>0</v>
      </c>
      <c r="AD114" s="5">
        <f t="shared" si="15"/>
        <v>0</v>
      </c>
      <c r="AE114" s="5">
        <f t="shared" si="15"/>
        <v>0</v>
      </c>
      <c r="AF114" s="5">
        <f t="shared" si="15"/>
        <v>0</v>
      </c>
      <c r="AG114" s="5">
        <f t="shared" si="15"/>
        <v>0</v>
      </c>
      <c r="AH114" s="5">
        <f t="shared" si="15"/>
        <v>0</v>
      </c>
    </row>
    <row r="115" spans="1:34">
      <c r="A115" s="6">
        <v>112</v>
      </c>
      <c r="B115" s="157"/>
      <c r="C115" s="10"/>
      <c r="D115" s="10"/>
      <c r="E115" s="10"/>
      <c r="F115" s="18" t="str">
        <f t="shared" si="9"/>
        <v/>
      </c>
      <c r="G115" s="5">
        <f t="shared" si="10"/>
        <v>0</v>
      </c>
      <c r="H115" s="18"/>
      <c r="I115" s="10" t="str">
        <f t="shared" si="14"/>
        <v/>
      </c>
      <c r="J115" s="10"/>
      <c r="K115" s="10" t="str">
        <f t="shared" si="11"/>
        <v/>
      </c>
      <c r="L115" s="12"/>
      <c r="M115" s="10"/>
      <c r="N115" s="10"/>
      <c r="O115" s="10"/>
      <c r="P115" s="10"/>
      <c r="Q115" s="12"/>
      <c r="R115" s="12"/>
      <c r="S115" s="18"/>
      <c r="T115" s="18"/>
      <c r="U115" s="5" t="str">
        <f t="shared" si="12"/>
        <v/>
      </c>
      <c r="V115" s="10"/>
      <c r="W115" s="5">
        <f t="shared" si="15"/>
        <v>0</v>
      </c>
      <c r="X115" s="5">
        <f t="shared" si="15"/>
        <v>0</v>
      </c>
      <c r="Y115" s="5">
        <f t="shared" si="15"/>
        <v>0</v>
      </c>
      <c r="Z115" s="5">
        <f t="shared" si="15"/>
        <v>0</v>
      </c>
      <c r="AA115" s="5">
        <f t="shared" si="15"/>
        <v>0</v>
      </c>
      <c r="AB115" s="5">
        <f t="shared" si="15"/>
        <v>0</v>
      </c>
      <c r="AC115" s="5">
        <f t="shared" si="15"/>
        <v>0</v>
      </c>
      <c r="AD115" s="5">
        <f t="shared" si="15"/>
        <v>0</v>
      </c>
      <c r="AE115" s="5">
        <f t="shared" si="15"/>
        <v>0</v>
      </c>
      <c r="AF115" s="5">
        <f t="shared" si="15"/>
        <v>0</v>
      </c>
      <c r="AG115" s="5">
        <f t="shared" si="15"/>
        <v>0</v>
      </c>
      <c r="AH115" s="5">
        <f t="shared" si="15"/>
        <v>0</v>
      </c>
    </row>
    <row r="116" spans="1:34">
      <c r="A116" s="6">
        <v>113</v>
      </c>
      <c r="B116" s="157"/>
      <c r="C116" s="10"/>
      <c r="D116" s="10"/>
      <c r="E116" s="10"/>
      <c r="F116" s="18" t="str">
        <f t="shared" si="9"/>
        <v/>
      </c>
      <c r="G116" s="5">
        <f t="shared" si="10"/>
        <v>0</v>
      </c>
      <c r="H116" s="18"/>
      <c r="I116" s="10" t="str">
        <f t="shared" si="14"/>
        <v/>
      </c>
      <c r="J116" s="10"/>
      <c r="K116" s="10" t="str">
        <f t="shared" si="11"/>
        <v/>
      </c>
      <c r="L116" s="12"/>
      <c r="M116" s="10"/>
      <c r="N116" s="10"/>
      <c r="O116" s="10"/>
      <c r="P116" s="10"/>
      <c r="Q116" s="12"/>
      <c r="R116" s="12"/>
      <c r="S116" s="18"/>
      <c r="T116" s="18"/>
      <c r="U116" s="5" t="str">
        <f t="shared" si="12"/>
        <v/>
      </c>
      <c r="V116" s="10"/>
      <c r="W116" s="5">
        <f t="shared" ref="W116:AH131" si="16">$G116</f>
        <v>0</v>
      </c>
      <c r="X116" s="5">
        <f t="shared" si="16"/>
        <v>0</v>
      </c>
      <c r="Y116" s="5">
        <f t="shared" si="16"/>
        <v>0</v>
      </c>
      <c r="Z116" s="5">
        <f t="shared" si="16"/>
        <v>0</v>
      </c>
      <c r="AA116" s="5">
        <f t="shared" si="16"/>
        <v>0</v>
      </c>
      <c r="AB116" s="5">
        <f t="shared" si="16"/>
        <v>0</v>
      </c>
      <c r="AC116" s="5">
        <f t="shared" si="16"/>
        <v>0</v>
      </c>
      <c r="AD116" s="5">
        <f t="shared" si="16"/>
        <v>0</v>
      </c>
      <c r="AE116" s="5">
        <f t="shared" si="16"/>
        <v>0</v>
      </c>
      <c r="AF116" s="5">
        <f t="shared" si="16"/>
        <v>0</v>
      </c>
      <c r="AG116" s="5">
        <f t="shared" si="16"/>
        <v>0</v>
      </c>
      <c r="AH116" s="5">
        <f t="shared" si="16"/>
        <v>0</v>
      </c>
    </row>
    <row r="117" spans="1:34">
      <c r="A117" s="6">
        <v>114</v>
      </c>
      <c r="B117" s="157"/>
      <c r="C117" s="10"/>
      <c r="D117" s="10"/>
      <c r="E117" s="10"/>
      <c r="F117" s="18" t="str">
        <f t="shared" si="9"/>
        <v/>
      </c>
      <c r="G117" s="5">
        <f t="shared" si="10"/>
        <v>0</v>
      </c>
      <c r="H117" s="18"/>
      <c r="I117" s="10" t="str">
        <f t="shared" si="14"/>
        <v/>
      </c>
      <c r="J117" s="10"/>
      <c r="K117" s="10" t="str">
        <f t="shared" si="11"/>
        <v/>
      </c>
      <c r="L117" s="12"/>
      <c r="M117" s="10"/>
      <c r="N117" s="10"/>
      <c r="O117" s="10"/>
      <c r="P117" s="10"/>
      <c r="Q117" s="12"/>
      <c r="R117" s="12"/>
      <c r="S117" s="18"/>
      <c r="T117" s="18"/>
      <c r="U117" s="5" t="str">
        <f t="shared" si="12"/>
        <v/>
      </c>
      <c r="V117" s="10"/>
      <c r="W117" s="5">
        <f t="shared" si="16"/>
        <v>0</v>
      </c>
      <c r="X117" s="5">
        <f t="shared" si="16"/>
        <v>0</v>
      </c>
      <c r="Y117" s="5">
        <f t="shared" si="16"/>
        <v>0</v>
      </c>
      <c r="Z117" s="5">
        <f t="shared" si="16"/>
        <v>0</v>
      </c>
      <c r="AA117" s="5">
        <f t="shared" si="16"/>
        <v>0</v>
      </c>
      <c r="AB117" s="5">
        <f t="shared" si="16"/>
        <v>0</v>
      </c>
      <c r="AC117" s="5">
        <f t="shared" si="16"/>
        <v>0</v>
      </c>
      <c r="AD117" s="5">
        <f t="shared" si="16"/>
        <v>0</v>
      </c>
      <c r="AE117" s="5">
        <f t="shared" si="16"/>
        <v>0</v>
      </c>
      <c r="AF117" s="5">
        <f t="shared" si="16"/>
        <v>0</v>
      </c>
      <c r="AG117" s="5">
        <f t="shared" si="16"/>
        <v>0</v>
      </c>
      <c r="AH117" s="5">
        <f t="shared" si="16"/>
        <v>0</v>
      </c>
    </row>
    <row r="118" spans="1:34">
      <c r="A118" s="6">
        <v>115</v>
      </c>
      <c r="B118" s="157"/>
      <c r="C118" s="10"/>
      <c r="D118" s="10"/>
      <c r="E118" s="10"/>
      <c r="F118" s="18" t="str">
        <f t="shared" si="9"/>
        <v/>
      </c>
      <c r="G118" s="5">
        <f t="shared" si="10"/>
        <v>0</v>
      </c>
      <c r="H118" s="18"/>
      <c r="I118" s="10" t="str">
        <f t="shared" si="14"/>
        <v/>
      </c>
      <c r="J118" s="10"/>
      <c r="K118" s="10" t="str">
        <f t="shared" si="11"/>
        <v/>
      </c>
      <c r="L118" s="12"/>
      <c r="M118" s="10"/>
      <c r="N118" s="10"/>
      <c r="O118" s="10"/>
      <c r="P118" s="10"/>
      <c r="Q118" s="12"/>
      <c r="R118" s="12"/>
      <c r="S118" s="18"/>
      <c r="T118" s="18"/>
      <c r="U118" s="5" t="str">
        <f t="shared" si="12"/>
        <v/>
      </c>
      <c r="V118" s="10"/>
      <c r="W118" s="5">
        <f t="shared" si="16"/>
        <v>0</v>
      </c>
      <c r="X118" s="5">
        <f t="shared" si="16"/>
        <v>0</v>
      </c>
      <c r="Y118" s="5">
        <f t="shared" si="16"/>
        <v>0</v>
      </c>
      <c r="Z118" s="5">
        <f t="shared" si="16"/>
        <v>0</v>
      </c>
      <c r="AA118" s="5">
        <f t="shared" si="16"/>
        <v>0</v>
      </c>
      <c r="AB118" s="5">
        <f t="shared" si="16"/>
        <v>0</v>
      </c>
      <c r="AC118" s="5">
        <f t="shared" si="16"/>
        <v>0</v>
      </c>
      <c r="AD118" s="5">
        <f t="shared" si="16"/>
        <v>0</v>
      </c>
      <c r="AE118" s="5">
        <f t="shared" si="16"/>
        <v>0</v>
      </c>
      <c r="AF118" s="5">
        <f t="shared" si="16"/>
        <v>0</v>
      </c>
      <c r="AG118" s="5">
        <f t="shared" si="16"/>
        <v>0</v>
      </c>
      <c r="AH118" s="5">
        <f t="shared" si="16"/>
        <v>0</v>
      </c>
    </row>
    <row r="119" spans="1:34">
      <c r="A119" s="6">
        <v>116</v>
      </c>
      <c r="B119" s="157"/>
      <c r="C119" s="10"/>
      <c r="D119" s="10"/>
      <c r="E119" s="10"/>
      <c r="F119" s="18" t="str">
        <f t="shared" si="9"/>
        <v/>
      </c>
      <c r="G119" s="5">
        <f t="shared" si="10"/>
        <v>0</v>
      </c>
      <c r="H119" s="18"/>
      <c r="I119" s="10" t="str">
        <f t="shared" si="14"/>
        <v/>
      </c>
      <c r="J119" s="10"/>
      <c r="K119" s="10" t="str">
        <f t="shared" si="11"/>
        <v/>
      </c>
      <c r="L119" s="12"/>
      <c r="M119" s="10"/>
      <c r="N119" s="10"/>
      <c r="O119" s="10"/>
      <c r="P119" s="10"/>
      <c r="Q119" s="12"/>
      <c r="R119" s="12"/>
      <c r="S119" s="18"/>
      <c r="T119" s="18"/>
      <c r="U119" s="5" t="str">
        <f t="shared" si="12"/>
        <v/>
      </c>
      <c r="V119" s="10"/>
      <c r="W119" s="5">
        <f t="shared" si="16"/>
        <v>0</v>
      </c>
      <c r="X119" s="5">
        <f t="shared" si="16"/>
        <v>0</v>
      </c>
      <c r="Y119" s="5">
        <f t="shared" si="16"/>
        <v>0</v>
      </c>
      <c r="Z119" s="5">
        <f t="shared" si="16"/>
        <v>0</v>
      </c>
      <c r="AA119" s="5">
        <f t="shared" si="16"/>
        <v>0</v>
      </c>
      <c r="AB119" s="5">
        <f t="shared" si="16"/>
        <v>0</v>
      </c>
      <c r="AC119" s="5">
        <f t="shared" si="16"/>
        <v>0</v>
      </c>
      <c r="AD119" s="5">
        <f t="shared" si="16"/>
        <v>0</v>
      </c>
      <c r="AE119" s="5">
        <f t="shared" si="16"/>
        <v>0</v>
      </c>
      <c r="AF119" s="5">
        <f t="shared" si="16"/>
        <v>0</v>
      </c>
      <c r="AG119" s="5">
        <f t="shared" si="16"/>
        <v>0</v>
      </c>
      <c r="AH119" s="5">
        <f t="shared" si="16"/>
        <v>0</v>
      </c>
    </row>
    <row r="120" spans="1:34">
      <c r="A120" s="6">
        <v>117</v>
      </c>
      <c r="B120" s="157"/>
      <c r="C120" s="10"/>
      <c r="D120" s="10"/>
      <c r="E120" s="10"/>
      <c r="F120" s="18" t="str">
        <f t="shared" si="9"/>
        <v/>
      </c>
      <c r="G120" s="5">
        <f t="shared" si="10"/>
        <v>0</v>
      </c>
      <c r="H120" s="18"/>
      <c r="I120" s="10" t="str">
        <f t="shared" si="14"/>
        <v/>
      </c>
      <c r="J120" s="10"/>
      <c r="K120" s="10" t="str">
        <f t="shared" si="11"/>
        <v/>
      </c>
      <c r="L120" s="12"/>
      <c r="M120" s="10"/>
      <c r="N120" s="10"/>
      <c r="O120" s="10"/>
      <c r="P120" s="10"/>
      <c r="Q120" s="12"/>
      <c r="R120" s="12"/>
      <c r="S120" s="18"/>
      <c r="T120" s="18"/>
      <c r="U120" s="5" t="str">
        <f t="shared" si="12"/>
        <v/>
      </c>
      <c r="V120" s="10"/>
      <c r="W120" s="5">
        <f t="shared" si="16"/>
        <v>0</v>
      </c>
      <c r="X120" s="5">
        <f t="shared" si="16"/>
        <v>0</v>
      </c>
      <c r="Y120" s="5">
        <f t="shared" si="16"/>
        <v>0</v>
      </c>
      <c r="Z120" s="5">
        <f t="shared" si="16"/>
        <v>0</v>
      </c>
      <c r="AA120" s="5">
        <f t="shared" si="16"/>
        <v>0</v>
      </c>
      <c r="AB120" s="5">
        <f t="shared" si="16"/>
        <v>0</v>
      </c>
      <c r="AC120" s="5">
        <f t="shared" si="16"/>
        <v>0</v>
      </c>
      <c r="AD120" s="5">
        <f t="shared" si="16"/>
        <v>0</v>
      </c>
      <c r="AE120" s="5">
        <f t="shared" si="16"/>
        <v>0</v>
      </c>
      <c r="AF120" s="5">
        <f t="shared" si="16"/>
        <v>0</v>
      </c>
      <c r="AG120" s="5">
        <f t="shared" si="16"/>
        <v>0</v>
      </c>
      <c r="AH120" s="5">
        <f t="shared" si="16"/>
        <v>0</v>
      </c>
    </row>
    <row r="121" spans="1:34">
      <c r="A121" s="6">
        <v>118</v>
      </c>
      <c r="B121" s="157"/>
      <c r="C121" s="10"/>
      <c r="D121" s="10"/>
      <c r="E121" s="10"/>
      <c r="F121" s="18" t="str">
        <f t="shared" si="9"/>
        <v/>
      </c>
      <c r="G121" s="5">
        <f t="shared" si="10"/>
        <v>0</v>
      </c>
      <c r="H121" s="18"/>
      <c r="I121" s="10" t="str">
        <f t="shared" si="14"/>
        <v/>
      </c>
      <c r="J121" s="10"/>
      <c r="K121" s="10" t="str">
        <f t="shared" si="11"/>
        <v/>
      </c>
      <c r="L121" s="12"/>
      <c r="M121" s="10"/>
      <c r="N121" s="10"/>
      <c r="O121" s="10"/>
      <c r="P121" s="10"/>
      <c r="Q121" s="12"/>
      <c r="R121" s="12"/>
      <c r="S121" s="18"/>
      <c r="T121" s="18"/>
      <c r="U121" s="5" t="str">
        <f t="shared" si="12"/>
        <v/>
      </c>
      <c r="V121" s="10"/>
      <c r="W121" s="5">
        <f t="shared" si="16"/>
        <v>0</v>
      </c>
      <c r="X121" s="5">
        <f t="shared" si="16"/>
        <v>0</v>
      </c>
      <c r="Y121" s="5">
        <f t="shared" si="16"/>
        <v>0</v>
      </c>
      <c r="Z121" s="5">
        <f t="shared" si="16"/>
        <v>0</v>
      </c>
      <c r="AA121" s="5">
        <f t="shared" si="16"/>
        <v>0</v>
      </c>
      <c r="AB121" s="5">
        <f t="shared" si="16"/>
        <v>0</v>
      </c>
      <c r="AC121" s="5">
        <f t="shared" si="16"/>
        <v>0</v>
      </c>
      <c r="AD121" s="5">
        <f t="shared" si="16"/>
        <v>0</v>
      </c>
      <c r="AE121" s="5">
        <f t="shared" si="16"/>
        <v>0</v>
      </c>
      <c r="AF121" s="5">
        <f t="shared" si="16"/>
        <v>0</v>
      </c>
      <c r="AG121" s="5">
        <f t="shared" si="16"/>
        <v>0</v>
      </c>
      <c r="AH121" s="5">
        <f t="shared" si="16"/>
        <v>0</v>
      </c>
    </row>
    <row r="122" spans="1:34">
      <c r="A122" s="6">
        <v>119</v>
      </c>
      <c r="B122" s="157"/>
      <c r="C122" s="10"/>
      <c r="D122" s="10"/>
      <c r="E122" s="10"/>
      <c r="F122" s="18" t="str">
        <f t="shared" si="9"/>
        <v/>
      </c>
      <c r="G122" s="5">
        <f t="shared" si="10"/>
        <v>0</v>
      </c>
      <c r="H122" s="18"/>
      <c r="I122" s="10" t="str">
        <f t="shared" si="14"/>
        <v/>
      </c>
      <c r="J122" s="10"/>
      <c r="K122" s="10" t="str">
        <f t="shared" si="11"/>
        <v/>
      </c>
      <c r="L122" s="12"/>
      <c r="M122" s="10"/>
      <c r="N122" s="10"/>
      <c r="O122" s="10"/>
      <c r="P122" s="10"/>
      <c r="Q122" s="12"/>
      <c r="R122" s="12"/>
      <c r="S122" s="18"/>
      <c r="T122" s="18"/>
      <c r="U122" s="5" t="str">
        <f t="shared" si="12"/>
        <v/>
      </c>
      <c r="V122" s="10"/>
      <c r="W122" s="5">
        <f t="shared" si="16"/>
        <v>0</v>
      </c>
      <c r="X122" s="5">
        <f t="shared" si="16"/>
        <v>0</v>
      </c>
      <c r="Y122" s="5">
        <f t="shared" si="16"/>
        <v>0</v>
      </c>
      <c r="Z122" s="5">
        <f t="shared" si="16"/>
        <v>0</v>
      </c>
      <c r="AA122" s="5">
        <f t="shared" si="16"/>
        <v>0</v>
      </c>
      <c r="AB122" s="5">
        <f t="shared" si="16"/>
        <v>0</v>
      </c>
      <c r="AC122" s="5">
        <f t="shared" si="16"/>
        <v>0</v>
      </c>
      <c r="AD122" s="5">
        <f t="shared" si="16"/>
        <v>0</v>
      </c>
      <c r="AE122" s="5">
        <f t="shared" si="16"/>
        <v>0</v>
      </c>
      <c r="AF122" s="5">
        <f t="shared" si="16"/>
        <v>0</v>
      </c>
      <c r="AG122" s="5">
        <f t="shared" si="16"/>
        <v>0</v>
      </c>
      <c r="AH122" s="5">
        <f t="shared" si="16"/>
        <v>0</v>
      </c>
    </row>
    <row r="123" spans="1:34">
      <c r="A123" s="6">
        <v>120</v>
      </c>
      <c r="B123" s="157"/>
      <c r="C123" s="10"/>
      <c r="D123" s="10"/>
      <c r="E123" s="10"/>
      <c r="F123" s="18" t="str">
        <f t="shared" si="9"/>
        <v/>
      </c>
      <c r="G123" s="5">
        <f t="shared" si="10"/>
        <v>0</v>
      </c>
      <c r="H123" s="18"/>
      <c r="I123" s="10" t="str">
        <f t="shared" si="14"/>
        <v/>
      </c>
      <c r="J123" s="10"/>
      <c r="K123" s="10" t="str">
        <f t="shared" si="11"/>
        <v/>
      </c>
      <c r="L123" s="12"/>
      <c r="M123" s="10"/>
      <c r="N123" s="10"/>
      <c r="O123" s="10"/>
      <c r="P123" s="10"/>
      <c r="Q123" s="12"/>
      <c r="R123" s="12"/>
      <c r="S123" s="18"/>
      <c r="T123" s="18"/>
      <c r="U123" s="5" t="str">
        <f t="shared" si="12"/>
        <v/>
      </c>
      <c r="V123" s="10"/>
      <c r="W123" s="5">
        <f t="shared" si="16"/>
        <v>0</v>
      </c>
      <c r="X123" s="5">
        <f t="shared" si="16"/>
        <v>0</v>
      </c>
      <c r="Y123" s="5">
        <f t="shared" si="16"/>
        <v>0</v>
      </c>
      <c r="Z123" s="5">
        <f t="shared" si="16"/>
        <v>0</v>
      </c>
      <c r="AA123" s="5">
        <f t="shared" si="16"/>
        <v>0</v>
      </c>
      <c r="AB123" s="5">
        <f t="shared" si="16"/>
        <v>0</v>
      </c>
      <c r="AC123" s="5">
        <f t="shared" si="16"/>
        <v>0</v>
      </c>
      <c r="AD123" s="5">
        <f t="shared" si="16"/>
        <v>0</v>
      </c>
      <c r="AE123" s="5">
        <f t="shared" si="16"/>
        <v>0</v>
      </c>
      <c r="AF123" s="5">
        <f t="shared" si="16"/>
        <v>0</v>
      </c>
      <c r="AG123" s="5">
        <f t="shared" si="16"/>
        <v>0</v>
      </c>
      <c r="AH123" s="5">
        <f t="shared" si="16"/>
        <v>0</v>
      </c>
    </row>
    <row r="124" spans="1:34">
      <c r="A124" s="6">
        <v>121</v>
      </c>
      <c r="B124" s="157"/>
      <c r="C124" s="10"/>
      <c r="D124" s="10"/>
      <c r="E124" s="10"/>
      <c r="F124" s="18" t="str">
        <f t="shared" si="9"/>
        <v/>
      </c>
      <c r="G124" s="5">
        <f t="shared" si="10"/>
        <v>0</v>
      </c>
      <c r="H124" s="18"/>
      <c r="I124" s="10" t="str">
        <f t="shared" si="14"/>
        <v/>
      </c>
      <c r="J124" s="10"/>
      <c r="K124" s="10" t="str">
        <f t="shared" si="11"/>
        <v/>
      </c>
      <c r="L124" s="12"/>
      <c r="M124" s="10"/>
      <c r="N124" s="10"/>
      <c r="O124" s="10"/>
      <c r="P124" s="10"/>
      <c r="Q124" s="12"/>
      <c r="R124" s="12"/>
      <c r="S124" s="18"/>
      <c r="T124" s="18"/>
      <c r="U124" s="5" t="str">
        <f t="shared" si="12"/>
        <v/>
      </c>
      <c r="V124" s="10"/>
      <c r="W124" s="5">
        <f t="shared" si="16"/>
        <v>0</v>
      </c>
      <c r="X124" s="5">
        <f t="shared" si="16"/>
        <v>0</v>
      </c>
      <c r="Y124" s="5">
        <f t="shared" si="16"/>
        <v>0</v>
      </c>
      <c r="Z124" s="5">
        <f t="shared" si="16"/>
        <v>0</v>
      </c>
      <c r="AA124" s="5">
        <f t="shared" si="16"/>
        <v>0</v>
      </c>
      <c r="AB124" s="5">
        <f t="shared" si="16"/>
        <v>0</v>
      </c>
      <c r="AC124" s="5">
        <f t="shared" si="16"/>
        <v>0</v>
      </c>
      <c r="AD124" s="5">
        <f t="shared" si="16"/>
        <v>0</v>
      </c>
      <c r="AE124" s="5">
        <f t="shared" si="16"/>
        <v>0</v>
      </c>
      <c r="AF124" s="5">
        <f t="shared" si="16"/>
        <v>0</v>
      </c>
      <c r="AG124" s="5">
        <f t="shared" si="16"/>
        <v>0</v>
      </c>
      <c r="AH124" s="5">
        <f t="shared" si="16"/>
        <v>0</v>
      </c>
    </row>
    <row r="125" spans="1:34">
      <c r="A125" s="6">
        <v>122</v>
      </c>
      <c r="B125" s="157"/>
      <c r="C125" s="10"/>
      <c r="D125" s="10"/>
      <c r="E125" s="10"/>
      <c r="F125" s="18" t="str">
        <f t="shared" si="9"/>
        <v/>
      </c>
      <c r="G125" s="5">
        <f t="shared" si="10"/>
        <v>0</v>
      </c>
      <c r="H125" s="18"/>
      <c r="I125" s="10" t="str">
        <f t="shared" si="14"/>
        <v/>
      </c>
      <c r="J125" s="10"/>
      <c r="K125" s="10" t="str">
        <f t="shared" si="11"/>
        <v/>
      </c>
      <c r="L125" s="12"/>
      <c r="M125" s="10"/>
      <c r="N125" s="10"/>
      <c r="O125" s="10"/>
      <c r="P125" s="10"/>
      <c r="Q125" s="12"/>
      <c r="R125" s="12"/>
      <c r="S125" s="18"/>
      <c r="T125" s="18"/>
      <c r="U125" s="5" t="str">
        <f t="shared" si="12"/>
        <v/>
      </c>
      <c r="V125" s="10"/>
      <c r="W125" s="5">
        <f t="shared" si="16"/>
        <v>0</v>
      </c>
      <c r="X125" s="5">
        <f t="shared" si="16"/>
        <v>0</v>
      </c>
      <c r="Y125" s="5">
        <f t="shared" si="16"/>
        <v>0</v>
      </c>
      <c r="Z125" s="5">
        <f t="shared" si="16"/>
        <v>0</v>
      </c>
      <c r="AA125" s="5">
        <f t="shared" si="16"/>
        <v>0</v>
      </c>
      <c r="AB125" s="5">
        <f t="shared" si="16"/>
        <v>0</v>
      </c>
      <c r="AC125" s="5">
        <f t="shared" si="16"/>
        <v>0</v>
      </c>
      <c r="AD125" s="5">
        <f t="shared" si="16"/>
        <v>0</v>
      </c>
      <c r="AE125" s="5">
        <f t="shared" si="16"/>
        <v>0</v>
      </c>
      <c r="AF125" s="5">
        <f t="shared" si="16"/>
        <v>0</v>
      </c>
      <c r="AG125" s="5">
        <f t="shared" si="16"/>
        <v>0</v>
      </c>
      <c r="AH125" s="5">
        <f t="shared" si="16"/>
        <v>0</v>
      </c>
    </row>
    <row r="126" spans="1:34">
      <c r="A126" s="6">
        <v>123</v>
      </c>
      <c r="B126" s="157"/>
      <c r="C126" s="10"/>
      <c r="D126" s="10"/>
      <c r="E126" s="10"/>
      <c r="F126" s="18" t="str">
        <f t="shared" si="9"/>
        <v/>
      </c>
      <c r="G126" s="5">
        <f t="shared" si="10"/>
        <v>0</v>
      </c>
      <c r="H126" s="18"/>
      <c r="I126" s="10" t="str">
        <f t="shared" si="14"/>
        <v/>
      </c>
      <c r="J126" s="10"/>
      <c r="K126" s="10" t="str">
        <f t="shared" si="11"/>
        <v/>
      </c>
      <c r="L126" s="12"/>
      <c r="M126" s="10"/>
      <c r="N126" s="10"/>
      <c r="O126" s="10"/>
      <c r="P126" s="10"/>
      <c r="Q126" s="12"/>
      <c r="R126" s="12"/>
      <c r="S126" s="18"/>
      <c r="T126" s="18"/>
      <c r="U126" s="5" t="str">
        <f t="shared" si="12"/>
        <v/>
      </c>
      <c r="V126" s="10"/>
      <c r="W126" s="5">
        <f t="shared" si="16"/>
        <v>0</v>
      </c>
      <c r="X126" s="5">
        <f t="shared" si="16"/>
        <v>0</v>
      </c>
      <c r="Y126" s="5">
        <f t="shared" si="16"/>
        <v>0</v>
      </c>
      <c r="Z126" s="5">
        <f t="shared" si="16"/>
        <v>0</v>
      </c>
      <c r="AA126" s="5">
        <f t="shared" si="16"/>
        <v>0</v>
      </c>
      <c r="AB126" s="5">
        <f t="shared" si="16"/>
        <v>0</v>
      </c>
      <c r="AC126" s="5">
        <f t="shared" si="16"/>
        <v>0</v>
      </c>
      <c r="AD126" s="5">
        <f t="shared" si="16"/>
        <v>0</v>
      </c>
      <c r="AE126" s="5">
        <f t="shared" si="16"/>
        <v>0</v>
      </c>
      <c r="AF126" s="5">
        <f t="shared" si="16"/>
        <v>0</v>
      </c>
      <c r="AG126" s="5">
        <f t="shared" si="16"/>
        <v>0</v>
      </c>
      <c r="AH126" s="5">
        <f t="shared" si="16"/>
        <v>0</v>
      </c>
    </row>
    <row r="127" spans="1:34">
      <c r="A127" s="6">
        <v>124</v>
      </c>
      <c r="B127" s="157"/>
      <c r="C127" s="10"/>
      <c r="D127" s="10"/>
      <c r="E127" s="10"/>
      <c r="F127" s="18" t="str">
        <f t="shared" si="9"/>
        <v/>
      </c>
      <c r="G127" s="5">
        <f t="shared" si="10"/>
        <v>0</v>
      </c>
      <c r="H127" s="18"/>
      <c r="I127" s="10" t="str">
        <f t="shared" si="14"/>
        <v/>
      </c>
      <c r="J127" s="10"/>
      <c r="K127" s="10" t="str">
        <f t="shared" si="11"/>
        <v/>
      </c>
      <c r="L127" s="12"/>
      <c r="M127" s="10"/>
      <c r="N127" s="10"/>
      <c r="O127" s="10"/>
      <c r="P127" s="10"/>
      <c r="Q127" s="12"/>
      <c r="R127" s="12"/>
      <c r="S127" s="18"/>
      <c r="T127" s="18"/>
      <c r="U127" s="5" t="str">
        <f t="shared" si="12"/>
        <v/>
      </c>
      <c r="V127" s="10"/>
      <c r="W127" s="5">
        <f t="shared" si="16"/>
        <v>0</v>
      </c>
      <c r="X127" s="5">
        <f t="shared" si="16"/>
        <v>0</v>
      </c>
      <c r="Y127" s="5">
        <f t="shared" si="16"/>
        <v>0</v>
      </c>
      <c r="Z127" s="5">
        <f t="shared" si="16"/>
        <v>0</v>
      </c>
      <c r="AA127" s="5">
        <f t="shared" si="16"/>
        <v>0</v>
      </c>
      <c r="AB127" s="5">
        <f t="shared" si="16"/>
        <v>0</v>
      </c>
      <c r="AC127" s="5">
        <f t="shared" si="16"/>
        <v>0</v>
      </c>
      <c r="AD127" s="5">
        <f t="shared" si="16"/>
        <v>0</v>
      </c>
      <c r="AE127" s="5">
        <f t="shared" si="16"/>
        <v>0</v>
      </c>
      <c r="AF127" s="5">
        <f t="shared" si="16"/>
        <v>0</v>
      </c>
      <c r="AG127" s="5">
        <f t="shared" si="16"/>
        <v>0</v>
      </c>
      <c r="AH127" s="5">
        <f t="shared" si="16"/>
        <v>0</v>
      </c>
    </row>
    <row r="128" spans="1:34">
      <c r="A128" s="6">
        <v>125</v>
      </c>
      <c r="B128" s="157"/>
      <c r="C128" s="10"/>
      <c r="D128" s="10"/>
      <c r="E128" s="10"/>
      <c r="F128" s="18" t="str">
        <f t="shared" si="9"/>
        <v/>
      </c>
      <c r="G128" s="5">
        <f t="shared" si="10"/>
        <v>0</v>
      </c>
      <c r="H128" s="18"/>
      <c r="I128" s="10" t="str">
        <f t="shared" si="14"/>
        <v/>
      </c>
      <c r="J128" s="10"/>
      <c r="K128" s="10" t="str">
        <f t="shared" si="11"/>
        <v/>
      </c>
      <c r="L128" s="12"/>
      <c r="M128" s="10"/>
      <c r="N128" s="10"/>
      <c r="O128" s="10"/>
      <c r="P128" s="10"/>
      <c r="Q128" s="12"/>
      <c r="R128" s="12"/>
      <c r="S128" s="18"/>
      <c r="T128" s="18"/>
      <c r="U128" s="5" t="str">
        <f t="shared" si="12"/>
        <v/>
      </c>
      <c r="V128" s="10"/>
      <c r="W128" s="5">
        <f t="shared" si="16"/>
        <v>0</v>
      </c>
      <c r="X128" s="5">
        <f t="shared" si="16"/>
        <v>0</v>
      </c>
      <c r="Y128" s="5">
        <f t="shared" si="16"/>
        <v>0</v>
      </c>
      <c r="Z128" s="5">
        <f t="shared" si="16"/>
        <v>0</v>
      </c>
      <c r="AA128" s="5">
        <f t="shared" si="16"/>
        <v>0</v>
      </c>
      <c r="AB128" s="5">
        <f t="shared" si="16"/>
        <v>0</v>
      </c>
      <c r="AC128" s="5">
        <f t="shared" si="16"/>
        <v>0</v>
      </c>
      <c r="AD128" s="5">
        <f t="shared" si="16"/>
        <v>0</v>
      </c>
      <c r="AE128" s="5">
        <f t="shared" si="16"/>
        <v>0</v>
      </c>
      <c r="AF128" s="5">
        <f t="shared" si="16"/>
        <v>0</v>
      </c>
      <c r="AG128" s="5">
        <f t="shared" si="16"/>
        <v>0</v>
      </c>
      <c r="AH128" s="5">
        <f t="shared" si="16"/>
        <v>0</v>
      </c>
    </row>
    <row r="129" spans="1:34">
      <c r="A129" s="6">
        <v>126</v>
      </c>
      <c r="B129" s="157"/>
      <c r="C129" s="10"/>
      <c r="D129" s="10"/>
      <c r="E129" s="10"/>
      <c r="F129" s="18" t="str">
        <f t="shared" si="9"/>
        <v/>
      </c>
      <c r="G129" s="5">
        <f t="shared" si="10"/>
        <v>0</v>
      </c>
      <c r="H129" s="18"/>
      <c r="I129" s="10" t="str">
        <f t="shared" si="14"/>
        <v/>
      </c>
      <c r="J129" s="10"/>
      <c r="K129" s="10" t="str">
        <f t="shared" si="11"/>
        <v/>
      </c>
      <c r="L129" s="12"/>
      <c r="M129" s="10"/>
      <c r="N129" s="10"/>
      <c r="O129" s="10"/>
      <c r="P129" s="10"/>
      <c r="Q129" s="12"/>
      <c r="R129" s="12"/>
      <c r="S129" s="18"/>
      <c r="T129" s="18"/>
      <c r="U129" s="5" t="str">
        <f t="shared" si="12"/>
        <v/>
      </c>
      <c r="V129" s="10"/>
      <c r="W129" s="5">
        <f t="shared" si="16"/>
        <v>0</v>
      </c>
      <c r="X129" s="5">
        <f t="shared" si="16"/>
        <v>0</v>
      </c>
      <c r="Y129" s="5">
        <f t="shared" si="16"/>
        <v>0</v>
      </c>
      <c r="Z129" s="5">
        <f t="shared" si="16"/>
        <v>0</v>
      </c>
      <c r="AA129" s="5">
        <f t="shared" si="16"/>
        <v>0</v>
      </c>
      <c r="AB129" s="5">
        <f t="shared" si="16"/>
        <v>0</v>
      </c>
      <c r="AC129" s="5">
        <f t="shared" si="16"/>
        <v>0</v>
      </c>
      <c r="AD129" s="5">
        <f t="shared" si="16"/>
        <v>0</v>
      </c>
      <c r="AE129" s="5">
        <f t="shared" si="16"/>
        <v>0</v>
      </c>
      <c r="AF129" s="5">
        <f t="shared" si="16"/>
        <v>0</v>
      </c>
      <c r="AG129" s="5">
        <f t="shared" si="16"/>
        <v>0</v>
      </c>
      <c r="AH129" s="5">
        <f t="shared" si="16"/>
        <v>0</v>
      </c>
    </row>
    <row r="130" spans="1:34">
      <c r="A130" s="6">
        <v>127</v>
      </c>
      <c r="B130" s="157"/>
      <c r="C130" s="10"/>
      <c r="D130" s="10"/>
      <c r="E130" s="10"/>
      <c r="F130" s="18" t="str">
        <f t="shared" si="9"/>
        <v/>
      </c>
      <c r="G130" s="5">
        <f t="shared" si="10"/>
        <v>0</v>
      </c>
      <c r="H130" s="18"/>
      <c r="I130" s="10" t="str">
        <f t="shared" si="14"/>
        <v/>
      </c>
      <c r="J130" s="10"/>
      <c r="K130" s="10" t="str">
        <f t="shared" si="11"/>
        <v/>
      </c>
      <c r="L130" s="12"/>
      <c r="M130" s="10"/>
      <c r="N130" s="10"/>
      <c r="O130" s="10"/>
      <c r="P130" s="10"/>
      <c r="Q130" s="12"/>
      <c r="R130" s="12"/>
      <c r="S130" s="18"/>
      <c r="T130" s="18"/>
      <c r="U130" s="5" t="str">
        <f t="shared" si="12"/>
        <v/>
      </c>
      <c r="V130" s="10"/>
      <c r="W130" s="5">
        <f t="shared" si="16"/>
        <v>0</v>
      </c>
      <c r="X130" s="5">
        <f t="shared" si="16"/>
        <v>0</v>
      </c>
      <c r="Y130" s="5">
        <f t="shared" si="16"/>
        <v>0</v>
      </c>
      <c r="Z130" s="5">
        <f t="shared" si="16"/>
        <v>0</v>
      </c>
      <c r="AA130" s="5">
        <f t="shared" si="16"/>
        <v>0</v>
      </c>
      <c r="AB130" s="5">
        <f t="shared" si="16"/>
        <v>0</v>
      </c>
      <c r="AC130" s="5">
        <f t="shared" si="16"/>
        <v>0</v>
      </c>
      <c r="AD130" s="5">
        <f t="shared" si="16"/>
        <v>0</v>
      </c>
      <c r="AE130" s="5">
        <f t="shared" si="16"/>
        <v>0</v>
      </c>
      <c r="AF130" s="5">
        <f t="shared" si="16"/>
        <v>0</v>
      </c>
      <c r="AG130" s="5">
        <f t="shared" si="16"/>
        <v>0</v>
      </c>
      <c r="AH130" s="5">
        <f t="shared" si="16"/>
        <v>0</v>
      </c>
    </row>
    <row r="131" spans="1:34">
      <c r="A131" s="6">
        <v>128</v>
      </c>
      <c r="B131" s="157"/>
      <c r="C131" s="10"/>
      <c r="D131" s="10"/>
      <c r="E131" s="10"/>
      <c r="F131" s="18" t="str">
        <f t="shared" si="9"/>
        <v/>
      </c>
      <c r="G131" s="5">
        <f t="shared" si="10"/>
        <v>0</v>
      </c>
      <c r="H131" s="18"/>
      <c r="I131" s="10" t="str">
        <f t="shared" si="14"/>
        <v/>
      </c>
      <c r="J131" s="10"/>
      <c r="K131" s="10" t="str">
        <f t="shared" si="11"/>
        <v/>
      </c>
      <c r="L131" s="12"/>
      <c r="M131" s="10"/>
      <c r="N131" s="10"/>
      <c r="O131" s="10"/>
      <c r="P131" s="10"/>
      <c r="Q131" s="12"/>
      <c r="R131" s="12"/>
      <c r="S131" s="18"/>
      <c r="T131" s="18"/>
      <c r="U131" s="5" t="str">
        <f t="shared" si="12"/>
        <v/>
      </c>
      <c r="V131" s="10"/>
      <c r="W131" s="5">
        <f t="shared" si="16"/>
        <v>0</v>
      </c>
      <c r="X131" s="5">
        <f t="shared" si="16"/>
        <v>0</v>
      </c>
      <c r="Y131" s="5">
        <f t="shared" si="16"/>
        <v>0</v>
      </c>
      <c r="Z131" s="5">
        <f t="shared" si="16"/>
        <v>0</v>
      </c>
      <c r="AA131" s="5">
        <f t="shared" si="16"/>
        <v>0</v>
      </c>
      <c r="AB131" s="5">
        <f t="shared" si="16"/>
        <v>0</v>
      </c>
      <c r="AC131" s="5">
        <f t="shared" si="16"/>
        <v>0</v>
      </c>
      <c r="AD131" s="5">
        <f t="shared" si="16"/>
        <v>0</v>
      </c>
      <c r="AE131" s="5">
        <f t="shared" si="16"/>
        <v>0</v>
      </c>
      <c r="AF131" s="5">
        <f t="shared" si="16"/>
        <v>0</v>
      </c>
      <c r="AG131" s="5">
        <f t="shared" si="16"/>
        <v>0</v>
      </c>
      <c r="AH131" s="5">
        <f t="shared" si="16"/>
        <v>0</v>
      </c>
    </row>
    <row r="132" spans="1:34">
      <c r="A132" s="6">
        <v>129</v>
      </c>
      <c r="B132" s="157"/>
      <c r="C132" s="10"/>
      <c r="D132" s="10"/>
      <c r="E132" s="10"/>
      <c r="F132" s="18" t="str">
        <f t="shared" si="9"/>
        <v/>
      </c>
      <c r="G132" s="5">
        <f t="shared" si="10"/>
        <v>0</v>
      </c>
      <c r="H132" s="18"/>
      <c r="I132" s="10" t="str">
        <f t="shared" si="14"/>
        <v/>
      </c>
      <c r="J132" s="10"/>
      <c r="K132" s="10" t="str">
        <f t="shared" si="11"/>
        <v/>
      </c>
      <c r="L132" s="12"/>
      <c r="M132" s="10"/>
      <c r="N132" s="10"/>
      <c r="O132" s="10"/>
      <c r="P132" s="10"/>
      <c r="Q132" s="12"/>
      <c r="R132" s="12"/>
      <c r="S132" s="18"/>
      <c r="T132" s="18"/>
      <c r="U132" s="5" t="str">
        <f t="shared" si="12"/>
        <v/>
      </c>
      <c r="V132" s="10"/>
      <c r="W132" s="5">
        <f t="shared" ref="W132:AH147" si="17">$G132</f>
        <v>0</v>
      </c>
      <c r="X132" s="5">
        <f t="shared" si="17"/>
        <v>0</v>
      </c>
      <c r="Y132" s="5">
        <f t="shared" si="17"/>
        <v>0</v>
      </c>
      <c r="Z132" s="5">
        <f t="shared" si="17"/>
        <v>0</v>
      </c>
      <c r="AA132" s="5">
        <f t="shared" si="17"/>
        <v>0</v>
      </c>
      <c r="AB132" s="5">
        <f t="shared" si="17"/>
        <v>0</v>
      </c>
      <c r="AC132" s="5">
        <f t="shared" si="17"/>
        <v>0</v>
      </c>
      <c r="AD132" s="5">
        <f t="shared" si="17"/>
        <v>0</v>
      </c>
      <c r="AE132" s="5">
        <f t="shared" si="17"/>
        <v>0</v>
      </c>
      <c r="AF132" s="5">
        <f t="shared" si="17"/>
        <v>0</v>
      </c>
      <c r="AG132" s="5">
        <f t="shared" si="17"/>
        <v>0</v>
      </c>
      <c r="AH132" s="5">
        <f t="shared" si="17"/>
        <v>0</v>
      </c>
    </row>
    <row r="133" spans="1:34">
      <c r="A133" s="6">
        <v>130</v>
      </c>
      <c r="B133" s="157"/>
      <c r="C133" s="10"/>
      <c r="D133" s="10"/>
      <c r="E133" s="10"/>
      <c r="F133" s="18" t="str">
        <f t="shared" ref="F133:F150" si="18">IF(AND(I133&lt;&gt;0,E133&lt;&gt;0),I133*E133,"")</f>
        <v/>
      </c>
      <c r="G133" s="5">
        <f t="shared" ref="G133:G150" si="19">IFERROR(IF($G$2="仕入単価",E133,F133),"")</f>
        <v>0</v>
      </c>
      <c r="H133" s="18"/>
      <c r="I133" s="10" t="str">
        <f t="shared" si="14"/>
        <v/>
      </c>
      <c r="J133" s="10"/>
      <c r="K133" s="10" t="str">
        <f t="shared" ref="K133:K150" si="20">I133&amp;J133&amp;H133</f>
        <v/>
      </c>
      <c r="L133" s="12"/>
      <c r="M133" s="10"/>
      <c r="N133" s="10"/>
      <c r="O133" s="10"/>
      <c r="P133" s="10"/>
      <c r="Q133" s="12"/>
      <c r="R133" s="12"/>
      <c r="S133" s="18"/>
      <c r="T133" s="18"/>
      <c r="U133" s="5" t="str">
        <f t="shared" ref="U133:U150" si="21">IF(OR(ISBLANK(K133),ISBLANK(O133),ISBLANK(R133)),"","宅配便"&amp;R133&amp;":"&amp;S133&amp;"1"&amp;O133&amp;K133)</f>
        <v/>
      </c>
      <c r="V133" s="10"/>
      <c r="W133" s="5">
        <f t="shared" si="17"/>
        <v>0</v>
      </c>
      <c r="X133" s="5">
        <f t="shared" si="17"/>
        <v>0</v>
      </c>
      <c r="Y133" s="5">
        <f t="shared" si="17"/>
        <v>0</v>
      </c>
      <c r="Z133" s="5">
        <f t="shared" si="17"/>
        <v>0</v>
      </c>
      <c r="AA133" s="5">
        <f t="shared" si="17"/>
        <v>0</v>
      </c>
      <c r="AB133" s="5">
        <f t="shared" si="17"/>
        <v>0</v>
      </c>
      <c r="AC133" s="5">
        <f t="shared" si="17"/>
        <v>0</v>
      </c>
      <c r="AD133" s="5">
        <f t="shared" si="17"/>
        <v>0</v>
      </c>
      <c r="AE133" s="5">
        <f t="shared" si="17"/>
        <v>0</v>
      </c>
      <c r="AF133" s="5">
        <f t="shared" si="17"/>
        <v>0</v>
      </c>
      <c r="AG133" s="5">
        <f t="shared" si="17"/>
        <v>0</v>
      </c>
      <c r="AH133" s="5">
        <f t="shared" si="17"/>
        <v>0</v>
      </c>
    </row>
    <row r="134" spans="1:34">
      <c r="A134" s="6">
        <v>131</v>
      </c>
      <c r="B134" s="157"/>
      <c r="C134" s="10"/>
      <c r="D134" s="10"/>
      <c r="E134" s="10"/>
      <c r="F134" s="18" t="str">
        <f t="shared" si="18"/>
        <v/>
      </c>
      <c r="G134" s="5">
        <f t="shared" si="19"/>
        <v>0</v>
      </c>
      <c r="H134" s="18"/>
      <c r="I134" s="10" t="str">
        <f t="shared" si="14"/>
        <v/>
      </c>
      <c r="J134" s="10"/>
      <c r="K134" s="10" t="str">
        <f t="shared" si="20"/>
        <v/>
      </c>
      <c r="L134" s="12"/>
      <c r="M134" s="10"/>
      <c r="N134" s="10"/>
      <c r="O134" s="10"/>
      <c r="P134" s="10"/>
      <c r="Q134" s="12"/>
      <c r="R134" s="12"/>
      <c r="S134" s="18"/>
      <c r="T134" s="18"/>
      <c r="U134" s="5" t="str">
        <f t="shared" si="21"/>
        <v/>
      </c>
      <c r="V134" s="10"/>
      <c r="W134" s="5">
        <f t="shared" si="17"/>
        <v>0</v>
      </c>
      <c r="X134" s="5">
        <f t="shared" si="17"/>
        <v>0</v>
      </c>
      <c r="Y134" s="5">
        <f t="shared" si="17"/>
        <v>0</v>
      </c>
      <c r="Z134" s="5">
        <f t="shared" si="17"/>
        <v>0</v>
      </c>
      <c r="AA134" s="5">
        <f t="shared" si="17"/>
        <v>0</v>
      </c>
      <c r="AB134" s="5">
        <f t="shared" si="17"/>
        <v>0</v>
      </c>
      <c r="AC134" s="5">
        <f t="shared" si="17"/>
        <v>0</v>
      </c>
      <c r="AD134" s="5">
        <f t="shared" si="17"/>
        <v>0</v>
      </c>
      <c r="AE134" s="5">
        <f t="shared" si="17"/>
        <v>0</v>
      </c>
      <c r="AF134" s="5">
        <f t="shared" si="17"/>
        <v>0</v>
      </c>
      <c r="AG134" s="5">
        <f t="shared" si="17"/>
        <v>0</v>
      </c>
      <c r="AH134" s="5">
        <f t="shared" si="17"/>
        <v>0</v>
      </c>
    </row>
    <row r="135" spans="1:34">
      <c r="A135" s="6">
        <v>132</v>
      </c>
      <c r="B135" s="157"/>
      <c r="C135" s="10"/>
      <c r="D135" s="10"/>
      <c r="E135" s="10"/>
      <c r="F135" s="18" t="str">
        <f t="shared" si="18"/>
        <v/>
      </c>
      <c r="G135" s="5">
        <f t="shared" si="19"/>
        <v>0</v>
      </c>
      <c r="H135" s="18"/>
      <c r="I135" s="10" t="str">
        <f t="shared" si="14"/>
        <v/>
      </c>
      <c r="J135" s="10"/>
      <c r="K135" s="10" t="str">
        <f t="shared" si="20"/>
        <v/>
      </c>
      <c r="L135" s="12"/>
      <c r="M135" s="10"/>
      <c r="N135" s="10"/>
      <c r="O135" s="10"/>
      <c r="P135" s="10"/>
      <c r="Q135" s="12"/>
      <c r="R135" s="12"/>
      <c r="S135" s="18"/>
      <c r="T135" s="18"/>
      <c r="U135" s="5" t="str">
        <f t="shared" si="21"/>
        <v/>
      </c>
      <c r="V135" s="10"/>
      <c r="W135" s="5">
        <f t="shared" si="17"/>
        <v>0</v>
      </c>
      <c r="X135" s="5">
        <f t="shared" si="17"/>
        <v>0</v>
      </c>
      <c r="Y135" s="5">
        <f t="shared" si="17"/>
        <v>0</v>
      </c>
      <c r="Z135" s="5">
        <f t="shared" si="17"/>
        <v>0</v>
      </c>
      <c r="AA135" s="5">
        <f t="shared" si="17"/>
        <v>0</v>
      </c>
      <c r="AB135" s="5">
        <f t="shared" si="17"/>
        <v>0</v>
      </c>
      <c r="AC135" s="5">
        <f t="shared" si="17"/>
        <v>0</v>
      </c>
      <c r="AD135" s="5">
        <f t="shared" si="17"/>
        <v>0</v>
      </c>
      <c r="AE135" s="5">
        <f t="shared" si="17"/>
        <v>0</v>
      </c>
      <c r="AF135" s="5">
        <f t="shared" si="17"/>
        <v>0</v>
      </c>
      <c r="AG135" s="5">
        <f t="shared" si="17"/>
        <v>0</v>
      </c>
      <c r="AH135" s="5">
        <f t="shared" si="17"/>
        <v>0</v>
      </c>
    </row>
    <row r="136" spans="1:34">
      <c r="A136" s="6">
        <v>133</v>
      </c>
      <c r="B136" s="157"/>
      <c r="C136" s="10"/>
      <c r="D136" s="10"/>
      <c r="E136" s="10"/>
      <c r="F136" s="18" t="str">
        <f t="shared" si="18"/>
        <v/>
      </c>
      <c r="G136" s="5">
        <f t="shared" si="19"/>
        <v>0</v>
      </c>
      <c r="H136" s="18"/>
      <c r="I136" s="10" t="str">
        <f t="shared" si="14"/>
        <v/>
      </c>
      <c r="J136" s="10"/>
      <c r="K136" s="10" t="str">
        <f t="shared" si="20"/>
        <v/>
      </c>
      <c r="L136" s="12"/>
      <c r="M136" s="10"/>
      <c r="N136" s="10"/>
      <c r="O136" s="10"/>
      <c r="P136" s="10"/>
      <c r="Q136" s="12"/>
      <c r="R136" s="12"/>
      <c r="S136" s="18"/>
      <c r="T136" s="18"/>
      <c r="U136" s="5" t="str">
        <f t="shared" si="21"/>
        <v/>
      </c>
      <c r="V136" s="10"/>
      <c r="W136" s="5">
        <f t="shared" si="17"/>
        <v>0</v>
      </c>
      <c r="X136" s="5">
        <f t="shared" si="17"/>
        <v>0</v>
      </c>
      <c r="Y136" s="5">
        <f t="shared" si="17"/>
        <v>0</v>
      </c>
      <c r="Z136" s="5">
        <f t="shared" si="17"/>
        <v>0</v>
      </c>
      <c r="AA136" s="5">
        <f t="shared" si="17"/>
        <v>0</v>
      </c>
      <c r="AB136" s="5">
        <f t="shared" si="17"/>
        <v>0</v>
      </c>
      <c r="AC136" s="5">
        <f t="shared" si="17"/>
        <v>0</v>
      </c>
      <c r="AD136" s="5">
        <f t="shared" si="17"/>
        <v>0</v>
      </c>
      <c r="AE136" s="5">
        <f t="shared" si="17"/>
        <v>0</v>
      </c>
      <c r="AF136" s="5">
        <f t="shared" si="17"/>
        <v>0</v>
      </c>
      <c r="AG136" s="5">
        <f t="shared" si="17"/>
        <v>0</v>
      </c>
      <c r="AH136" s="5">
        <f t="shared" si="17"/>
        <v>0</v>
      </c>
    </row>
    <row r="137" spans="1:34">
      <c r="A137" s="6">
        <v>134</v>
      </c>
      <c r="B137" s="157"/>
      <c r="C137" s="10"/>
      <c r="D137" s="10"/>
      <c r="E137" s="10"/>
      <c r="F137" s="18" t="str">
        <f t="shared" si="18"/>
        <v/>
      </c>
      <c r="G137" s="5">
        <f t="shared" si="19"/>
        <v>0</v>
      </c>
      <c r="H137" s="18"/>
      <c r="I137" s="10" t="str">
        <f t="shared" si="14"/>
        <v/>
      </c>
      <c r="J137" s="10"/>
      <c r="K137" s="10" t="str">
        <f t="shared" si="20"/>
        <v/>
      </c>
      <c r="L137" s="12"/>
      <c r="M137" s="10"/>
      <c r="N137" s="10"/>
      <c r="O137" s="10"/>
      <c r="P137" s="10"/>
      <c r="Q137" s="12"/>
      <c r="R137" s="12"/>
      <c r="S137" s="18"/>
      <c r="T137" s="18"/>
      <c r="U137" s="5" t="str">
        <f t="shared" si="21"/>
        <v/>
      </c>
      <c r="V137" s="10"/>
      <c r="W137" s="5">
        <f t="shared" si="17"/>
        <v>0</v>
      </c>
      <c r="X137" s="5">
        <f t="shared" si="17"/>
        <v>0</v>
      </c>
      <c r="Y137" s="5">
        <f t="shared" si="17"/>
        <v>0</v>
      </c>
      <c r="Z137" s="5">
        <f t="shared" si="17"/>
        <v>0</v>
      </c>
      <c r="AA137" s="5">
        <f t="shared" si="17"/>
        <v>0</v>
      </c>
      <c r="AB137" s="5">
        <f t="shared" si="17"/>
        <v>0</v>
      </c>
      <c r="AC137" s="5">
        <f t="shared" si="17"/>
        <v>0</v>
      </c>
      <c r="AD137" s="5">
        <f t="shared" si="17"/>
        <v>0</v>
      </c>
      <c r="AE137" s="5">
        <f t="shared" si="17"/>
        <v>0</v>
      </c>
      <c r="AF137" s="5">
        <f t="shared" si="17"/>
        <v>0</v>
      </c>
      <c r="AG137" s="5">
        <f t="shared" si="17"/>
        <v>0</v>
      </c>
      <c r="AH137" s="5">
        <f t="shared" si="17"/>
        <v>0</v>
      </c>
    </row>
    <row r="138" spans="1:34">
      <c r="A138" s="6">
        <v>135</v>
      </c>
      <c r="B138" s="157"/>
      <c r="C138" s="10"/>
      <c r="D138" s="10"/>
      <c r="E138" s="10"/>
      <c r="F138" s="18" t="str">
        <f t="shared" si="18"/>
        <v/>
      </c>
      <c r="G138" s="5">
        <f t="shared" si="19"/>
        <v>0</v>
      </c>
      <c r="H138" s="18"/>
      <c r="I138" s="10" t="str">
        <f t="shared" si="14"/>
        <v/>
      </c>
      <c r="J138" s="10"/>
      <c r="K138" s="10" t="str">
        <f t="shared" si="20"/>
        <v/>
      </c>
      <c r="L138" s="12"/>
      <c r="M138" s="10"/>
      <c r="N138" s="10"/>
      <c r="O138" s="10"/>
      <c r="P138" s="10"/>
      <c r="Q138" s="12"/>
      <c r="R138" s="12"/>
      <c r="S138" s="18"/>
      <c r="T138" s="18"/>
      <c r="U138" s="5" t="str">
        <f t="shared" si="21"/>
        <v/>
      </c>
      <c r="V138" s="10"/>
      <c r="W138" s="5">
        <f t="shared" si="17"/>
        <v>0</v>
      </c>
      <c r="X138" s="5">
        <f t="shared" si="17"/>
        <v>0</v>
      </c>
      <c r="Y138" s="5">
        <f t="shared" si="17"/>
        <v>0</v>
      </c>
      <c r="Z138" s="5">
        <f t="shared" si="17"/>
        <v>0</v>
      </c>
      <c r="AA138" s="5">
        <f t="shared" si="17"/>
        <v>0</v>
      </c>
      <c r="AB138" s="5">
        <f t="shared" si="17"/>
        <v>0</v>
      </c>
      <c r="AC138" s="5">
        <f t="shared" si="17"/>
        <v>0</v>
      </c>
      <c r="AD138" s="5">
        <f t="shared" si="17"/>
        <v>0</v>
      </c>
      <c r="AE138" s="5">
        <f t="shared" si="17"/>
        <v>0</v>
      </c>
      <c r="AF138" s="5">
        <f t="shared" si="17"/>
        <v>0</v>
      </c>
      <c r="AG138" s="5">
        <f t="shared" si="17"/>
        <v>0</v>
      </c>
      <c r="AH138" s="5">
        <f t="shared" si="17"/>
        <v>0</v>
      </c>
    </row>
    <row r="139" spans="1:34">
      <c r="A139" s="6">
        <v>136</v>
      </c>
      <c r="B139" s="157"/>
      <c r="C139" s="10"/>
      <c r="D139" s="10"/>
      <c r="E139" s="10"/>
      <c r="F139" s="18" t="str">
        <f t="shared" si="18"/>
        <v/>
      </c>
      <c r="G139" s="5">
        <f t="shared" si="19"/>
        <v>0</v>
      </c>
      <c r="H139" s="18"/>
      <c r="I139" s="10" t="str">
        <f t="shared" si="14"/>
        <v/>
      </c>
      <c r="J139" s="10"/>
      <c r="K139" s="10" t="str">
        <f t="shared" si="20"/>
        <v/>
      </c>
      <c r="L139" s="12"/>
      <c r="M139" s="10"/>
      <c r="N139" s="10"/>
      <c r="O139" s="10"/>
      <c r="P139" s="10"/>
      <c r="Q139" s="12"/>
      <c r="R139" s="12"/>
      <c r="S139" s="18"/>
      <c r="T139" s="18"/>
      <c r="U139" s="5" t="str">
        <f t="shared" si="21"/>
        <v/>
      </c>
      <c r="V139" s="10"/>
      <c r="W139" s="5">
        <f t="shared" si="17"/>
        <v>0</v>
      </c>
      <c r="X139" s="5">
        <f t="shared" si="17"/>
        <v>0</v>
      </c>
      <c r="Y139" s="5">
        <f t="shared" si="17"/>
        <v>0</v>
      </c>
      <c r="Z139" s="5">
        <f t="shared" si="17"/>
        <v>0</v>
      </c>
      <c r="AA139" s="5">
        <f t="shared" si="17"/>
        <v>0</v>
      </c>
      <c r="AB139" s="5">
        <f t="shared" si="17"/>
        <v>0</v>
      </c>
      <c r="AC139" s="5">
        <f t="shared" si="17"/>
        <v>0</v>
      </c>
      <c r="AD139" s="5">
        <f t="shared" si="17"/>
        <v>0</v>
      </c>
      <c r="AE139" s="5">
        <f t="shared" si="17"/>
        <v>0</v>
      </c>
      <c r="AF139" s="5">
        <f t="shared" si="17"/>
        <v>0</v>
      </c>
      <c r="AG139" s="5">
        <f t="shared" si="17"/>
        <v>0</v>
      </c>
      <c r="AH139" s="5">
        <f t="shared" si="17"/>
        <v>0</v>
      </c>
    </row>
    <row r="140" spans="1:34">
      <c r="A140" s="6">
        <v>137</v>
      </c>
      <c r="B140" s="157"/>
      <c r="C140" s="10"/>
      <c r="D140" s="10"/>
      <c r="E140" s="10"/>
      <c r="F140" s="18" t="str">
        <f t="shared" si="18"/>
        <v/>
      </c>
      <c r="G140" s="5">
        <f t="shared" si="19"/>
        <v>0</v>
      </c>
      <c r="H140" s="18"/>
      <c r="I140" s="10" t="str">
        <f t="shared" si="14"/>
        <v/>
      </c>
      <c r="J140" s="10"/>
      <c r="K140" s="10" t="str">
        <f t="shared" si="20"/>
        <v/>
      </c>
      <c r="L140" s="12"/>
      <c r="M140" s="10"/>
      <c r="N140" s="10"/>
      <c r="O140" s="10"/>
      <c r="P140" s="10"/>
      <c r="Q140" s="12"/>
      <c r="R140" s="12"/>
      <c r="S140" s="18"/>
      <c r="T140" s="18"/>
      <c r="U140" s="5" t="str">
        <f t="shared" si="21"/>
        <v/>
      </c>
      <c r="V140" s="10"/>
      <c r="W140" s="5">
        <f t="shared" si="17"/>
        <v>0</v>
      </c>
      <c r="X140" s="5">
        <f t="shared" si="17"/>
        <v>0</v>
      </c>
      <c r="Y140" s="5">
        <f t="shared" si="17"/>
        <v>0</v>
      </c>
      <c r="Z140" s="5">
        <f t="shared" si="17"/>
        <v>0</v>
      </c>
      <c r="AA140" s="5">
        <f t="shared" si="17"/>
        <v>0</v>
      </c>
      <c r="AB140" s="5">
        <f t="shared" si="17"/>
        <v>0</v>
      </c>
      <c r="AC140" s="5">
        <f t="shared" si="17"/>
        <v>0</v>
      </c>
      <c r="AD140" s="5">
        <f t="shared" si="17"/>
        <v>0</v>
      </c>
      <c r="AE140" s="5">
        <f t="shared" si="17"/>
        <v>0</v>
      </c>
      <c r="AF140" s="5">
        <f t="shared" si="17"/>
        <v>0</v>
      </c>
      <c r="AG140" s="5">
        <f t="shared" si="17"/>
        <v>0</v>
      </c>
      <c r="AH140" s="5">
        <f t="shared" si="17"/>
        <v>0</v>
      </c>
    </row>
    <row r="141" spans="1:34">
      <c r="A141" s="6">
        <v>138</v>
      </c>
      <c r="B141" s="157"/>
      <c r="C141" s="10"/>
      <c r="D141" s="10"/>
      <c r="E141" s="10"/>
      <c r="F141" s="18" t="str">
        <f t="shared" si="18"/>
        <v/>
      </c>
      <c r="G141" s="5">
        <f t="shared" si="19"/>
        <v>0</v>
      </c>
      <c r="H141" s="18"/>
      <c r="I141" s="10" t="str">
        <f t="shared" si="14"/>
        <v/>
      </c>
      <c r="J141" s="10"/>
      <c r="K141" s="10" t="str">
        <f t="shared" si="20"/>
        <v/>
      </c>
      <c r="L141" s="12"/>
      <c r="M141" s="10"/>
      <c r="N141" s="10"/>
      <c r="O141" s="10"/>
      <c r="P141" s="10"/>
      <c r="Q141" s="12"/>
      <c r="R141" s="12"/>
      <c r="S141" s="18"/>
      <c r="T141" s="18"/>
      <c r="U141" s="5" t="str">
        <f t="shared" si="21"/>
        <v/>
      </c>
      <c r="V141" s="10"/>
      <c r="W141" s="5">
        <f t="shared" si="17"/>
        <v>0</v>
      </c>
      <c r="X141" s="5">
        <f t="shared" si="17"/>
        <v>0</v>
      </c>
      <c r="Y141" s="5">
        <f t="shared" si="17"/>
        <v>0</v>
      </c>
      <c r="Z141" s="5">
        <f t="shared" si="17"/>
        <v>0</v>
      </c>
      <c r="AA141" s="5">
        <f t="shared" si="17"/>
        <v>0</v>
      </c>
      <c r="AB141" s="5">
        <f t="shared" si="17"/>
        <v>0</v>
      </c>
      <c r="AC141" s="5">
        <f t="shared" si="17"/>
        <v>0</v>
      </c>
      <c r="AD141" s="5">
        <f t="shared" si="17"/>
        <v>0</v>
      </c>
      <c r="AE141" s="5">
        <f t="shared" si="17"/>
        <v>0</v>
      </c>
      <c r="AF141" s="5">
        <f t="shared" si="17"/>
        <v>0</v>
      </c>
      <c r="AG141" s="5">
        <f t="shared" si="17"/>
        <v>0</v>
      </c>
      <c r="AH141" s="5">
        <f t="shared" si="17"/>
        <v>0</v>
      </c>
    </row>
    <row r="142" spans="1:34">
      <c r="A142" s="6">
        <v>139</v>
      </c>
      <c r="B142" s="157"/>
      <c r="C142" s="10"/>
      <c r="D142" s="10"/>
      <c r="E142" s="10"/>
      <c r="F142" s="18" t="str">
        <f t="shared" si="18"/>
        <v/>
      </c>
      <c r="G142" s="5">
        <f t="shared" si="19"/>
        <v>0</v>
      </c>
      <c r="H142" s="18"/>
      <c r="I142" s="10" t="str">
        <f t="shared" si="14"/>
        <v/>
      </c>
      <c r="J142" s="10"/>
      <c r="K142" s="10" t="str">
        <f t="shared" si="20"/>
        <v/>
      </c>
      <c r="L142" s="12"/>
      <c r="M142" s="10"/>
      <c r="N142" s="10"/>
      <c r="O142" s="10"/>
      <c r="P142" s="10"/>
      <c r="Q142" s="12"/>
      <c r="R142" s="12"/>
      <c r="S142" s="18"/>
      <c r="T142" s="18"/>
      <c r="U142" s="5" t="str">
        <f t="shared" si="21"/>
        <v/>
      </c>
      <c r="V142" s="10"/>
      <c r="W142" s="5">
        <f t="shared" si="17"/>
        <v>0</v>
      </c>
      <c r="X142" s="5">
        <f t="shared" si="17"/>
        <v>0</v>
      </c>
      <c r="Y142" s="5">
        <f t="shared" si="17"/>
        <v>0</v>
      </c>
      <c r="Z142" s="5">
        <f t="shared" si="17"/>
        <v>0</v>
      </c>
      <c r="AA142" s="5">
        <f t="shared" si="17"/>
        <v>0</v>
      </c>
      <c r="AB142" s="5">
        <f t="shared" si="17"/>
        <v>0</v>
      </c>
      <c r="AC142" s="5">
        <f t="shared" si="17"/>
        <v>0</v>
      </c>
      <c r="AD142" s="5">
        <f t="shared" si="17"/>
        <v>0</v>
      </c>
      <c r="AE142" s="5">
        <f t="shared" si="17"/>
        <v>0</v>
      </c>
      <c r="AF142" s="5">
        <f t="shared" si="17"/>
        <v>0</v>
      </c>
      <c r="AG142" s="5">
        <f t="shared" si="17"/>
        <v>0</v>
      </c>
      <c r="AH142" s="5">
        <f t="shared" si="17"/>
        <v>0</v>
      </c>
    </row>
    <row r="143" spans="1:34">
      <c r="A143" s="6">
        <v>140</v>
      </c>
      <c r="B143" s="157"/>
      <c r="C143" s="10"/>
      <c r="D143" s="10"/>
      <c r="E143" s="10"/>
      <c r="F143" s="18" t="str">
        <f t="shared" si="18"/>
        <v/>
      </c>
      <c r="G143" s="5">
        <f t="shared" si="19"/>
        <v>0</v>
      </c>
      <c r="H143" s="18"/>
      <c r="I143" s="10" t="str">
        <f t="shared" si="14"/>
        <v/>
      </c>
      <c r="J143" s="10"/>
      <c r="K143" s="10" t="str">
        <f t="shared" si="20"/>
        <v/>
      </c>
      <c r="L143" s="12"/>
      <c r="M143" s="10"/>
      <c r="N143" s="10"/>
      <c r="O143" s="10"/>
      <c r="P143" s="10"/>
      <c r="Q143" s="12"/>
      <c r="R143" s="12"/>
      <c r="S143" s="18"/>
      <c r="T143" s="18"/>
      <c r="U143" s="5" t="str">
        <f t="shared" si="21"/>
        <v/>
      </c>
      <c r="V143" s="10"/>
      <c r="W143" s="5">
        <f t="shared" si="17"/>
        <v>0</v>
      </c>
      <c r="X143" s="5">
        <f t="shared" si="17"/>
        <v>0</v>
      </c>
      <c r="Y143" s="5">
        <f t="shared" si="17"/>
        <v>0</v>
      </c>
      <c r="Z143" s="5">
        <f t="shared" si="17"/>
        <v>0</v>
      </c>
      <c r="AA143" s="5">
        <f t="shared" si="17"/>
        <v>0</v>
      </c>
      <c r="AB143" s="5">
        <f t="shared" si="17"/>
        <v>0</v>
      </c>
      <c r="AC143" s="5">
        <f t="shared" si="17"/>
        <v>0</v>
      </c>
      <c r="AD143" s="5">
        <f t="shared" si="17"/>
        <v>0</v>
      </c>
      <c r="AE143" s="5">
        <f t="shared" si="17"/>
        <v>0</v>
      </c>
      <c r="AF143" s="5">
        <f t="shared" si="17"/>
        <v>0</v>
      </c>
      <c r="AG143" s="5">
        <f t="shared" si="17"/>
        <v>0</v>
      </c>
      <c r="AH143" s="5">
        <f t="shared" si="17"/>
        <v>0</v>
      </c>
    </row>
    <row r="144" spans="1:34">
      <c r="A144" s="6">
        <v>141</v>
      </c>
      <c r="B144" s="157"/>
      <c r="C144" s="10"/>
      <c r="D144" s="10"/>
      <c r="E144" s="10"/>
      <c r="F144" s="18" t="str">
        <f t="shared" si="18"/>
        <v/>
      </c>
      <c r="G144" s="5">
        <f t="shared" si="19"/>
        <v>0</v>
      </c>
      <c r="H144" s="18"/>
      <c r="I144" s="10" t="str">
        <f t="shared" si="14"/>
        <v/>
      </c>
      <c r="J144" s="10"/>
      <c r="K144" s="10" t="str">
        <f t="shared" si="20"/>
        <v/>
      </c>
      <c r="L144" s="12"/>
      <c r="M144" s="10"/>
      <c r="N144" s="10"/>
      <c r="O144" s="10"/>
      <c r="P144" s="10"/>
      <c r="Q144" s="12"/>
      <c r="R144" s="12"/>
      <c r="S144" s="18"/>
      <c r="T144" s="18"/>
      <c r="U144" s="5" t="str">
        <f t="shared" si="21"/>
        <v/>
      </c>
      <c r="V144" s="10"/>
      <c r="W144" s="5">
        <f t="shared" si="17"/>
        <v>0</v>
      </c>
      <c r="X144" s="5">
        <f t="shared" si="17"/>
        <v>0</v>
      </c>
      <c r="Y144" s="5">
        <f t="shared" si="17"/>
        <v>0</v>
      </c>
      <c r="Z144" s="5">
        <f t="shared" si="17"/>
        <v>0</v>
      </c>
      <c r="AA144" s="5">
        <f t="shared" si="17"/>
        <v>0</v>
      </c>
      <c r="AB144" s="5">
        <f t="shared" si="17"/>
        <v>0</v>
      </c>
      <c r="AC144" s="5">
        <f t="shared" si="17"/>
        <v>0</v>
      </c>
      <c r="AD144" s="5">
        <f t="shared" si="17"/>
        <v>0</v>
      </c>
      <c r="AE144" s="5">
        <f t="shared" si="17"/>
        <v>0</v>
      </c>
      <c r="AF144" s="5">
        <f t="shared" si="17"/>
        <v>0</v>
      </c>
      <c r="AG144" s="5">
        <f t="shared" si="17"/>
        <v>0</v>
      </c>
      <c r="AH144" s="5">
        <f t="shared" si="17"/>
        <v>0</v>
      </c>
    </row>
    <row r="145" spans="1:34">
      <c r="A145" s="6">
        <v>142</v>
      </c>
      <c r="B145" s="157"/>
      <c r="C145" s="10"/>
      <c r="D145" s="10"/>
      <c r="E145" s="10"/>
      <c r="F145" s="18" t="str">
        <f t="shared" si="18"/>
        <v/>
      </c>
      <c r="G145" s="5">
        <f t="shared" si="19"/>
        <v>0</v>
      </c>
      <c r="H145" s="18"/>
      <c r="I145" s="10" t="str">
        <f t="shared" si="14"/>
        <v/>
      </c>
      <c r="J145" s="10"/>
      <c r="K145" s="10" t="str">
        <f t="shared" si="20"/>
        <v/>
      </c>
      <c r="L145" s="12"/>
      <c r="M145" s="10"/>
      <c r="N145" s="10"/>
      <c r="O145" s="10"/>
      <c r="P145" s="10"/>
      <c r="Q145" s="12"/>
      <c r="R145" s="12"/>
      <c r="S145" s="18"/>
      <c r="T145" s="18"/>
      <c r="U145" s="5" t="str">
        <f t="shared" si="21"/>
        <v/>
      </c>
      <c r="V145" s="10"/>
      <c r="W145" s="5">
        <f t="shared" si="17"/>
        <v>0</v>
      </c>
      <c r="X145" s="5">
        <f t="shared" si="17"/>
        <v>0</v>
      </c>
      <c r="Y145" s="5">
        <f t="shared" si="17"/>
        <v>0</v>
      </c>
      <c r="Z145" s="5">
        <f t="shared" si="17"/>
        <v>0</v>
      </c>
      <c r="AA145" s="5">
        <f t="shared" si="17"/>
        <v>0</v>
      </c>
      <c r="AB145" s="5">
        <f t="shared" si="17"/>
        <v>0</v>
      </c>
      <c r="AC145" s="5">
        <f t="shared" si="17"/>
        <v>0</v>
      </c>
      <c r="AD145" s="5">
        <f t="shared" si="17"/>
        <v>0</v>
      </c>
      <c r="AE145" s="5">
        <f t="shared" si="17"/>
        <v>0</v>
      </c>
      <c r="AF145" s="5">
        <f t="shared" si="17"/>
        <v>0</v>
      </c>
      <c r="AG145" s="5">
        <f t="shared" si="17"/>
        <v>0</v>
      </c>
      <c r="AH145" s="5">
        <f t="shared" si="17"/>
        <v>0</v>
      </c>
    </row>
    <row r="146" spans="1:34">
      <c r="A146" s="6">
        <v>143</v>
      </c>
      <c r="B146" s="157"/>
      <c r="C146" s="10"/>
      <c r="D146" s="10"/>
      <c r="E146" s="10"/>
      <c r="F146" s="18" t="str">
        <f t="shared" si="18"/>
        <v/>
      </c>
      <c r="G146" s="5">
        <f t="shared" si="19"/>
        <v>0</v>
      </c>
      <c r="H146" s="18"/>
      <c r="I146" s="10" t="str">
        <f t="shared" si="14"/>
        <v/>
      </c>
      <c r="J146" s="10"/>
      <c r="K146" s="10" t="str">
        <f t="shared" si="20"/>
        <v/>
      </c>
      <c r="L146" s="12"/>
      <c r="M146" s="10"/>
      <c r="N146" s="10"/>
      <c r="O146" s="10"/>
      <c r="P146" s="10"/>
      <c r="Q146" s="12"/>
      <c r="R146" s="12"/>
      <c r="S146" s="18"/>
      <c r="T146" s="18"/>
      <c r="U146" s="5" t="str">
        <f t="shared" si="21"/>
        <v/>
      </c>
      <c r="V146" s="10"/>
      <c r="W146" s="5">
        <f t="shared" si="17"/>
        <v>0</v>
      </c>
      <c r="X146" s="5">
        <f t="shared" si="17"/>
        <v>0</v>
      </c>
      <c r="Y146" s="5">
        <f t="shared" si="17"/>
        <v>0</v>
      </c>
      <c r="Z146" s="5">
        <f t="shared" si="17"/>
        <v>0</v>
      </c>
      <c r="AA146" s="5">
        <f t="shared" si="17"/>
        <v>0</v>
      </c>
      <c r="AB146" s="5">
        <f t="shared" si="17"/>
        <v>0</v>
      </c>
      <c r="AC146" s="5">
        <f t="shared" si="17"/>
        <v>0</v>
      </c>
      <c r="AD146" s="5">
        <f t="shared" si="17"/>
        <v>0</v>
      </c>
      <c r="AE146" s="5">
        <f t="shared" si="17"/>
        <v>0</v>
      </c>
      <c r="AF146" s="5">
        <f t="shared" si="17"/>
        <v>0</v>
      </c>
      <c r="AG146" s="5">
        <f t="shared" si="17"/>
        <v>0</v>
      </c>
      <c r="AH146" s="5">
        <f t="shared" si="17"/>
        <v>0</v>
      </c>
    </row>
    <row r="147" spans="1:34">
      <c r="A147" s="6">
        <v>144</v>
      </c>
      <c r="B147" s="157"/>
      <c r="C147" s="10"/>
      <c r="D147" s="10"/>
      <c r="E147" s="10"/>
      <c r="F147" s="18" t="str">
        <f t="shared" si="18"/>
        <v/>
      </c>
      <c r="G147" s="5">
        <f t="shared" si="19"/>
        <v>0</v>
      </c>
      <c r="H147" s="18"/>
      <c r="I147" s="10" t="str">
        <f t="shared" si="14"/>
        <v/>
      </c>
      <c r="J147" s="10"/>
      <c r="K147" s="10" t="str">
        <f t="shared" si="20"/>
        <v/>
      </c>
      <c r="L147" s="12"/>
      <c r="M147" s="10"/>
      <c r="N147" s="10"/>
      <c r="O147" s="10"/>
      <c r="P147" s="10"/>
      <c r="Q147" s="12"/>
      <c r="R147" s="12"/>
      <c r="S147" s="18"/>
      <c r="T147" s="18"/>
      <c r="U147" s="5" t="str">
        <f t="shared" si="21"/>
        <v/>
      </c>
      <c r="V147" s="10"/>
      <c r="W147" s="5">
        <f t="shared" si="17"/>
        <v>0</v>
      </c>
      <c r="X147" s="5">
        <f t="shared" si="17"/>
        <v>0</v>
      </c>
      <c r="Y147" s="5">
        <f t="shared" si="17"/>
        <v>0</v>
      </c>
      <c r="Z147" s="5">
        <f t="shared" si="17"/>
        <v>0</v>
      </c>
      <c r="AA147" s="5">
        <f t="shared" si="17"/>
        <v>0</v>
      </c>
      <c r="AB147" s="5">
        <f t="shared" si="17"/>
        <v>0</v>
      </c>
      <c r="AC147" s="5">
        <f t="shared" si="17"/>
        <v>0</v>
      </c>
      <c r="AD147" s="5">
        <f t="shared" si="17"/>
        <v>0</v>
      </c>
      <c r="AE147" s="5">
        <f t="shared" si="17"/>
        <v>0</v>
      </c>
      <c r="AF147" s="5">
        <f t="shared" si="17"/>
        <v>0</v>
      </c>
      <c r="AG147" s="5">
        <f t="shared" si="17"/>
        <v>0</v>
      </c>
      <c r="AH147" s="5">
        <f t="shared" si="17"/>
        <v>0</v>
      </c>
    </row>
    <row r="148" spans="1:34">
      <c r="A148" s="6">
        <v>145</v>
      </c>
      <c r="B148" s="157"/>
      <c r="C148" s="10"/>
      <c r="D148" s="10"/>
      <c r="E148" s="10"/>
      <c r="F148" s="18" t="str">
        <f t="shared" si="18"/>
        <v/>
      </c>
      <c r="G148" s="5">
        <f t="shared" si="19"/>
        <v>0</v>
      </c>
      <c r="H148" s="18"/>
      <c r="I148" s="10" t="str">
        <f t="shared" si="14"/>
        <v/>
      </c>
      <c r="J148" s="10"/>
      <c r="K148" s="10" t="str">
        <f t="shared" si="20"/>
        <v/>
      </c>
      <c r="L148" s="12"/>
      <c r="M148" s="10"/>
      <c r="N148" s="10"/>
      <c r="O148" s="10"/>
      <c r="P148" s="10"/>
      <c r="Q148" s="12"/>
      <c r="R148" s="12"/>
      <c r="S148" s="18"/>
      <c r="T148" s="18"/>
      <c r="U148" s="5" t="str">
        <f t="shared" si="21"/>
        <v/>
      </c>
      <c r="V148" s="10"/>
      <c r="W148" s="5">
        <f t="shared" ref="W148:AH150" si="22">$G148</f>
        <v>0</v>
      </c>
      <c r="X148" s="5">
        <f t="shared" si="22"/>
        <v>0</v>
      </c>
      <c r="Y148" s="5">
        <f t="shared" si="22"/>
        <v>0</v>
      </c>
      <c r="Z148" s="5">
        <f t="shared" si="22"/>
        <v>0</v>
      </c>
      <c r="AA148" s="5">
        <f t="shared" si="22"/>
        <v>0</v>
      </c>
      <c r="AB148" s="5">
        <f t="shared" si="22"/>
        <v>0</v>
      </c>
      <c r="AC148" s="5">
        <f t="shared" si="22"/>
        <v>0</v>
      </c>
      <c r="AD148" s="5">
        <f t="shared" si="22"/>
        <v>0</v>
      </c>
      <c r="AE148" s="5">
        <f t="shared" si="22"/>
        <v>0</v>
      </c>
      <c r="AF148" s="5">
        <f t="shared" si="22"/>
        <v>0</v>
      </c>
      <c r="AG148" s="5">
        <f t="shared" si="22"/>
        <v>0</v>
      </c>
      <c r="AH148" s="5">
        <f t="shared" si="22"/>
        <v>0</v>
      </c>
    </row>
    <row r="149" spans="1:34">
      <c r="A149" s="6">
        <v>146</v>
      </c>
      <c r="B149" s="157"/>
      <c r="C149" s="10"/>
      <c r="D149" s="10"/>
      <c r="E149" s="10"/>
      <c r="F149" s="18" t="str">
        <f t="shared" si="18"/>
        <v/>
      </c>
      <c r="G149" s="5">
        <f t="shared" si="19"/>
        <v>0</v>
      </c>
      <c r="H149" s="18"/>
      <c r="I149" s="10" t="str">
        <f t="shared" si="14"/>
        <v/>
      </c>
      <c r="J149" s="10"/>
      <c r="K149" s="10" t="str">
        <f t="shared" si="20"/>
        <v/>
      </c>
      <c r="L149" s="12"/>
      <c r="M149" s="10"/>
      <c r="N149" s="10"/>
      <c r="O149" s="10"/>
      <c r="P149" s="10"/>
      <c r="Q149" s="12"/>
      <c r="R149" s="12"/>
      <c r="S149" s="18"/>
      <c r="T149" s="18"/>
      <c r="U149" s="5" t="str">
        <f t="shared" si="21"/>
        <v/>
      </c>
      <c r="V149" s="10"/>
      <c r="W149" s="5">
        <f t="shared" si="22"/>
        <v>0</v>
      </c>
      <c r="X149" s="5">
        <f t="shared" si="22"/>
        <v>0</v>
      </c>
      <c r="Y149" s="5">
        <f t="shared" si="22"/>
        <v>0</v>
      </c>
      <c r="Z149" s="5">
        <f t="shared" si="22"/>
        <v>0</v>
      </c>
      <c r="AA149" s="5">
        <f t="shared" si="22"/>
        <v>0</v>
      </c>
      <c r="AB149" s="5">
        <f t="shared" si="22"/>
        <v>0</v>
      </c>
      <c r="AC149" s="5">
        <f t="shared" si="22"/>
        <v>0</v>
      </c>
      <c r="AD149" s="5">
        <f t="shared" si="22"/>
        <v>0</v>
      </c>
      <c r="AE149" s="5">
        <f t="shared" si="22"/>
        <v>0</v>
      </c>
      <c r="AF149" s="5">
        <f t="shared" si="22"/>
        <v>0</v>
      </c>
      <c r="AG149" s="5">
        <f t="shared" si="22"/>
        <v>0</v>
      </c>
      <c r="AH149" s="5">
        <f t="shared" si="22"/>
        <v>0</v>
      </c>
    </row>
    <row r="150" spans="1:34">
      <c r="A150" s="6">
        <v>147</v>
      </c>
      <c r="B150" s="157"/>
      <c r="C150" s="10"/>
      <c r="D150" s="10"/>
      <c r="E150" s="10"/>
      <c r="F150" s="18" t="str">
        <f t="shared" si="18"/>
        <v/>
      </c>
      <c r="G150" s="5">
        <f t="shared" si="19"/>
        <v>0</v>
      </c>
      <c r="H150" s="18"/>
      <c r="I150" s="10" t="str">
        <f t="shared" si="14"/>
        <v/>
      </c>
      <c r="J150" s="10"/>
      <c r="K150" s="10" t="str">
        <f t="shared" si="20"/>
        <v/>
      </c>
      <c r="L150" s="12"/>
      <c r="M150" s="10"/>
      <c r="N150" s="10"/>
      <c r="O150" s="10"/>
      <c r="P150" s="10"/>
      <c r="Q150" s="12"/>
      <c r="R150" s="12"/>
      <c r="S150" s="18"/>
      <c r="T150" s="18"/>
      <c r="U150" s="5" t="str">
        <f t="shared" si="21"/>
        <v/>
      </c>
      <c r="V150" s="10"/>
      <c r="W150" s="5">
        <f t="shared" si="22"/>
        <v>0</v>
      </c>
      <c r="X150" s="5">
        <f t="shared" si="22"/>
        <v>0</v>
      </c>
      <c r="Y150" s="5">
        <f t="shared" si="22"/>
        <v>0</v>
      </c>
      <c r="Z150" s="5">
        <f t="shared" si="22"/>
        <v>0</v>
      </c>
      <c r="AA150" s="5">
        <f t="shared" si="22"/>
        <v>0</v>
      </c>
      <c r="AB150" s="5">
        <f t="shared" si="22"/>
        <v>0</v>
      </c>
      <c r="AC150" s="5">
        <f t="shared" si="22"/>
        <v>0</v>
      </c>
      <c r="AD150" s="5">
        <f t="shared" si="22"/>
        <v>0</v>
      </c>
      <c r="AE150" s="5">
        <f t="shared" si="22"/>
        <v>0</v>
      </c>
      <c r="AF150" s="5">
        <f t="shared" si="22"/>
        <v>0</v>
      </c>
      <c r="AG150" s="5">
        <f t="shared" si="22"/>
        <v>0</v>
      </c>
      <c r="AH150" s="5">
        <f t="shared" si="22"/>
        <v>0</v>
      </c>
    </row>
  </sheetData>
  <mergeCells count="5">
    <mergeCell ref="L2:P2"/>
    <mergeCell ref="H2:I2"/>
    <mergeCell ref="E2:F2"/>
    <mergeCell ref="R2:U2"/>
    <mergeCell ref="W2:AH2"/>
  </mergeCells>
  <phoneticPr fontId="5"/>
  <dataValidations count="8">
    <dataValidation type="list" allowBlank="1" showInputMessage="1" showErrorMessage="1" sqref="G2" xr:uid="{302CBE1E-1A79-4947-AFD2-D3955A0C77DC}">
      <formula1>"仕入単価,仕入ケース単価"</formula1>
    </dataValidation>
    <dataValidation type="list" errorStyle="warning" allowBlank="1" showInputMessage="1" showErrorMessage="1" sqref="J4:J150 O4:O150" xr:uid="{379E810D-6BED-4FDF-A355-E3BC8962E24F}">
      <formula1>"ケース,個,袋,本,箱,ボール"</formula1>
    </dataValidation>
    <dataValidation type="list" allowBlank="1" showInputMessage="1" showErrorMessage="1" sqref="S4:S150" xr:uid="{B0C20BED-0646-4204-B58A-22C701C7BF40}">
      <formula1>"【冷凍販売用】,【冷蔵販売用】,【常温販売用】"</formula1>
    </dataValidation>
    <dataValidation type="list" errorStyle="warning" allowBlank="1" showInputMessage="1" showErrorMessage="1" sqref="M4:M150" xr:uid="{2C59E75E-CF56-4F51-82AC-8C9362AF20F1}">
      <formula1>"混載なし,混載"</formula1>
    </dataValidation>
    <dataValidation type="list" errorStyle="warning" allowBlank="1" showInputMessage="1" showErrorMessage="1" sqref="P4:P150" xr:uid="{68C7DA9A-1F7D-4A0F-ACCD-37BB9EF23DCC}">
      <formula1>"単位,以上"</formula1>
    </dataValidation>
    <dataValidation type="list" errorStyle="warning" allowBlank="1" showInputMessage="1" showErrorMessage="1" sqref="R4:R150" xr:uid="{9F700E81-2A91-49A7-B3FA-629848665D2A}">
      <formula1>"(送料込),(送料別)"</formula1>
    </dataValidation>
    <dataValidation type="list" errorStyle="warning" allowBlank="1" showInputMessage="1" showErrorMessage="1" sqref="L4:L150" xr:uid="{EFD0CD59-4135-4FAC-AA9E-EFEB8257A3BC}">
      <formula1>"1,2,3,4,5,6,7,8,9,10"</formula1>
    </dataValidation>
    <dataValidation type="list" errorStyle="warning" allowBlank="1" showInputMessage="1" showErrorMessage="1" sqref="V4:V150" xr:uid="{AB02AD90-976D-4FB4-BB12-65D1A7AA8A04}">
      <formula1>"2,1"</formula1>
    </dataValidation>
  </dataValidations>
  <hyperlinks>
    <hyperlink ref="C1" location="操作メニュー!A1" display="操作メニューへ戻る" xr:uid="{7BD00FFC-4031-4196-B288-EE2D48FDC2C7}"/>
  </hyperlinks>
  <pageMargins left="0.7" right="0.7" top="0.75" bottom="0.75" header="0.3" footer="0.3"/>
  <drawing r:id="rId1"/>
  <legacyDrawing r:id="rId2"/>
  <extLst>
    <ext xmlns:x14="http://schemas.microsoft.com/office/spreadsheetml/2009/9/main" uri="{78C0D931-6437-407d-A8EE-F0AAD7539E65}">
      <x14:conditionalFormattings>
        <x14:conditionalFormatting xmlns:xm="http://schemas.microsoft.com/office/excel/2006/main">
          <x14:cfRule type="expression" priority="1" id="{00000000-000E-0000-0200-000001000000}">
            <xm:f>宅配便!$B$10="地域別金額"</xm:f>
            <x14:dxf>
              <fill>
                <patternFill>
                  <bgColor theme="9" tint="0.79998168889431442"/>
                </patternFill>
              </fill>
            </x14:dxf>
          </x14:cfRule>
          <xm:sqref>W4:AH150</xm:sqref>
        </x14:conditionalFormatting>
      </x14:conditionalFormattings>
    </ext>
    <ext xmlns:x14="http://schemas.microsoft.com/office/spreadsheetml/2009/9/main" uri="{CCE6A557-97BC-4b89-ADB6-D9C93CAAB3DF}">
      <x14:dataValidations xmlns:xm="http://schemas.microsoft.com/office/excel/2006/main" count="1">
        <x14:dataValidation type="list" errorStyle="warning" allowBlank="1" showInputMessage="1" showErrorMessage="1" xr:uid="{3D45521C-9B7C-4327-AF5A-510166C18460}">
          <x14:formula1>
            <xm:f>宅配便!$A$18:$A$27</xm:f>
          </x14:formula1>
          <xm:sqref>Q4:Q150</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F1B17F-3443-41AA-A8E1-FA1FBF189805}">
  <sheetPr codeName="Sheet4">
    <tabColor rgb="FFFF0000"/>
  </sheetPr>
  <dimension ref="A1:R150"/>
  <sheetViews>
    <sheetView zoomScale="97" workbookViewId="0">
      <pane xSplit="3" ySplit="3" topLeftCell="D4" activePane="bottomRight" state="frozen"/>
      <selection activeCell="J19" sqref="J19"/>
      <selection pane="topRight" activeCell="J19" sqref="J19"/>
      <selection pane="bottomLeft" activeCell="J19" sqref="J19"/>
      <selection pane="bottomRight" activeCell="C5" sqref="C5"/>
    </sheetView>
  </sheetViews>
  <sheetFormatPr defaultRowHeight="18"/>
  <cols>
    <col min="1" max="1" width="6.5" customWidth="1"/>
    <col min="2" max="2" width="26.19921875" customWidth="1"/>
    <col min="3" max="3" width="50" customWidth="1"/>
    <col min="4" max="4" width="12.5" bestFit="1" customWidth="1"/>
    <col min="5" max="11" width="12.5" customWidth="1"/>
    <col min="12" max="12" width="13" bestFit="1" customWidth="1"/>
    <col min="13" max="13" width="10.3984375" style="3" customWidth="1"/>
    <col min="14" max="15" width="13.19921875" style="3" customWidth="1"/>
    <col min="16" max="16" width="10.3984375" style="3" customWidth="1"/>
    <col min="17" max="18" width="13.19921875" style="3" customWidth="1"/>
  </cols>
  <sheetData>
    <row r="1" spans="1:18" ht="28.8">
      <c r="A1" s="4" t="s">
        <v>466</v>
      </c>
      <c r="C1" s="151" t="s">
        <v>561</v>
      </c>
      <c r="D1" s="17"/>
      <c r="E1" s="3"/>
      <c r="F1" s="3"/>
      <c r="G1" s="3"/>
      <c r="J1" s="3"/>
      <c r="K1" s="3"/>
      <c r="L1" s="3"/>
      <c r="Q1"/>
      <c r="R1"/>
    </row>
    <row r="2" spans="1:18" ht="22.2">
      <c r="A2" s="8"/>
      <c r="B2" s="8"/>
      <c r="C2" s="8"/>
      <c r="D2" s="13">
        <v>0.85</v>
      </c>
      <c r="E2" s="192" t="s">
        <v>43</v>
      </c>
      <c r="F2" s="193"/>
      <c r="G2" s="193"/>
      <c r="H2" s="193"/>
      <c r="I2" s="193"/>
      <c r="J2" s="193"/>
      <c r="K2" s="193"/>
      <c r="L2" s="194"/>
      <c r="M2" s="191" t="s">
        <v>45</v>
      </c>
      <c r="N2" s="191"/>
      <c r="O2" s="191"/>
      <c r="P2" s="186" t="s">
        <v>48</v>
      </c>
      <c r="Q2" s="187"/>
      <c r="R2" s="188"/>
    </row>
    <row r="3" spans="1:18" ht="36">
      <c r="A3" s="9" t="s">
        <v>22</v>
      </c>
      <c r="B3" s="9" t="s">
        <v>17</v>
      </c>
      <c r="C3" s="9" t="s">
        <v>18</v>
      </c>
      <c r="D3" s="9" t="s">
        <v>36</v>
      </c>
      <c r="E3" s="9" t="s">
        <v>184</v>
      </c>
      <c r="F3" s="9" t="s">
        <v>416</v>
      </c>
      <c r="G3" s="46" t="s">
        <v>187</v>
      </c>
      <c r="H3" s="9" t="s">
        <v>37</v>
      </c>
      <c r="I3" s="9" t="s">
        <v>38</v>
      </c>
      <c r="J3" s="9" t="s">
        <v>39</v>
      </c>
      <c r="K3" s="9" t="s">
        <v>185</v>
      </c>
      <c r="L3" s="46" t="s">
        <v>186</v>
      </c>
      <c r="M3" s="9" t="s">
        <v>44</v>
      </c>
      <c r="N3" s="9" t="s">
        <v>46</v>
      </c>
      <c r="O3" s="9" t="s">
        <v>47</v>
      </c>
      <c r="P3" s="9" t="s">
        <v>44</v>
      </c>
      <c r="Q3" s="9" t="s">
        <v>46</v>
      </c>
      <c r="R3" s="9" t="s">
        <v>47</v>
      </c>
    </row>
    <row r="4" spans="1:18">
      <c r="A4" s="6">
        <v>1</v>
      </c>
      <c r="B4" s="158" t="str">
        <f>IF(ISBLANK(宅配便入力!B4),"",宅配便入力!B4)</f>
        <v/>
      </c>
      <c r="C4" s="5" t="str">
        <f>IF(ISBLANK(宅配便入力!$C4),"",宅配便入力!$C4)</f>
        <v/>
      </c>
      <c r="D4" s="15">
        <f>$D$2</f>
        <v>0.85</v>
      </c>
      <c r="E4" s="14" t="str">
        <f>IFERROR(VLOOKUP(宅配便入力!$Q4,宅配便!$A$18:$O$27,4,FALSE),"")</f>
        <v/>
      </c>
      <c r="F4" s="14" t="str">
        <f>IF(ISBLANK(宅配便入力!$N4),"",IF(宅配便入力!$P4="以上",1,宅配便入力!$N4))</f>
        <v/>
      </c>
      <c r="G4" s="52" t="e">
        <f>IFERROR(宅配便入力!G4*宅配便入力!I4+E4/F4,"")/宅配便入力!I4</f>
        <v>#VALUE!</v>
      </c>
      <c r="H4" s="91">
        <f>宅配便入力!G4/D4</f>
        <v>0</v>
      </c>
      <c r="I4" s="60">
        <f>IFERROR(_xlfn.CEILING.MATH(H4),"")</f>
        <v>0</v>
      </c>
      <c r="J4" s="14">
        <f>IFERROR(I4*宅配便入力!I4,"")</f>
        <v>0</v>
      </c>
      <c r="K4" s="91" t="str">
        <f>IFERROR(G4/D4,"")</f>
        <v/>
      </c>
      <c r="L4" s="60" t="str">
        <f>IFERROR(_xlfn.CEILING.MATH(K4),"")</f>
        <v/>
      </c>
      <c r="M4" s="12"/>
      <c r="N4" s="6">
        <f>IFERROR(M4-I4,"")</f>
        <v>0</v>
      </c>
      <c r="O4" s="92" t="str">
        <f>IFERROR(N4/M4,"")</f>
        <v/>
      </c>
      <c r="P4" s="6" t="str">
        <f>IF(NOT(ISBLANK(M4)),M4,"")</f>
        <v/>
      </c>
      <c r="Q4" s="6" t="str">
        <f>IFERROR(P4-L4,"")</f>
        <v/>
      </c>
      <c r="R4" s="92" t="str">
        <f>IFERROR(Q4/P4,"")</f>
        <v/>
      </c>
    </row>
    <row r="5" spans="1:18">
      <c r="A5" s="6">
        <v>2</v>
      </c>
      <c r="B5" s="158" t="str">
        <f>IF(ISBLANK(宅配便入力!B5),"",宅配便入力!B5)</f>
        <v/>
      </c>
      <c r="C5" s="5" t="str">
        <f>IF(ISBLANK(宅配便入力!$C5),"",宅配便入力!$C5)</f>
        <v/>
      </c>
      <c r="D5" s="15">
        <f t="shared" ref="D5:D68" si="0">$D$2</f>
        <v>0.85</v>
      </c>
      <c r="E5" s="14" t="str">
        <f>IFERROR(VLOOKUP(宅配便入力!$Q5,宅配便!$A$18:$O$27,4,FALSE),"")</f>
        <v/>
      </c>
      <c r="F5" s="14" t="str">
        <f>IF(ISBLANK(宅配便入力!$N5),"",IF(宅配便入力!$P5="以上",1,宅配便入力!$N5))</f>
        <v/>
      </c>
      <c r="G5" s="52" t="e">
        <f>IFERROR(宅配便入力!G5*宅配便入力!I5+E5/F5,"")/宅配便入力!I5</f>
        <v>#VALUE!</v>
      </c>
      <c r="H5" s="91">
        <f>宅配便入力!G5/D5</f>
        <v>0</v>
      </c>
      <c r="I5" s="60">
        <f t="shared" ref="I5:I68" si="1">IFERROR(_xlfn.CEILING.MATH(H5),"")</f>
        <v>0</v>
      </c>
      <c r="J5" s="14">
        <f>IFERROR(I5*宅配便入力!I5,"")</f>
        <v>0</v>
      </c>
      <c r="K5" s="91" t="str">
        <f t="shared" ref="K5:K13" si="2">IFERROR(G5/D5,"")</f>
        <v/>
      </c>
      <c r="L5" s="60" t="str">
        <f t="shared" ref="L5:L68" si="3">IFERROR(_xlfn.CEILING.MATH(K5),"")</f>
        <v/>
      </c>
      <c r="M5" s="12"/>
      <c r="N5" s="6">
        <f t="shared" ref="N5:N68" si="4">IFERROR(M5-I5,"")</f>
        <v>0</v>
      </c>
      <c r="O5" s="92" t="str">
        <f t="shared" ref="O5:O68" si="5">IFERROR(N5/M5,"")</f>
        <v/>
      </c>
      <c r="P5" s="6" t="str">
        <f t="shared" ref="P5:P68" si="6">IF(NOT(ISBLANK(M5)),M5,"")</f>
        <v/>
      </c>
      <c r="Q5" s="6" t="str">
        <f t="shared" ref="Q5:Q68" si="7">IFERROR(P5-L5,"")</f>
        <v/>
      </c>
      <c r="R5" s="92" t="str">
        <f t="shared" ref="R5:R68" si="8">IFERROR(Q5/P5,"")</f>
        <v/>
      </c>
    </row>
    <row r="6" spans="1:18">
      <c r="A6" s="6">
        <v>3</v>
      </c>
      <c r="B6" s="158" t="str">
        <f>IF(ISBLANK(宅配便入力!B6),"",宅配便入力!B6)</f>
        <v/>
      </c>
      <c r="C6" s="5" t="str">
        <f>IF(ISBLANK(宅配便入力!$C6),"",宅配便入力!$C6)</f>
        <v/>
      </c>
      <c r="D6" s="15">
        <f t="shared" si="0"/>
        <v>0.85</v>
      </c>
      <c r="E6" s="14" t="str">
        <f>IFERROR(VLOOKUP(宅配便入力!$Q6,宅配便!$A$18:$O$27,4,FALSE),"")</f>
        <v/>
      </c>
      <c r="F6" s="14" t="str">
        <f>IF(ISBLANK(宅配便入力!$N6),"",IF(宅配便入力!$P6="以上",1,宅配便入力!$N6))</f>
        <v/>
      </c>
      <c r="G6" s="52" t="e">
        <f>IFERROR(宅配便入力!G6*宅配便入力!I6+E6/F6,"")/宅配便入力!I6</f>
        <v>#VALUE!</v>
      </c>
      <c r="H6" s="91">
        <f>宅配便入力!G6/D6</f>
        <v>0</v>
      </c>
      <c r="I6" s="60">
        <f t="shared" si="1"/>
        <v>0</v>
      </c>
      <c r="J6" s="14">
        <f>IFERROR(I6*宅配便入力!I6,"")</f>
        <v>0</v>
      </c>
      <c r="K6" s="91" t="str">
        <f t="shared" si="2"/>
        <v/>
      </c>
      <c r="L6" s="60" t="str">
        <f t="shared" si="3"/>
        <v/>
      </c>
      <c r="M6" s="12"/>
      <c r="N6" s="6">
        <f t="shared" si="4"/>
        <v>0</v>
      </c>
      <c r="O6" s="92" t="str">
        <f t="shared" si="5"/>
        <v/>
      </c>
      <c r="P6" s="6" t="str">
        <f t="shared" si="6"/>
        <v/>
      </c>
      <c r="Q6" s="6" t="str">
        <f t="shared" si="7"/>
        <v/>
      </c>
      <c r="R6" s="92" t="str">
        <f t="shared" si="8"/>
        <v/>
      </c>
    </row>
    <row r="7" spans="1:18">
      <c r="A7" s="6">
        <v>4</v>
      </c>
      <c r="B7" s="158" t="str">
        <f>IF(ISBLANK(宅配便入力!B7),"",宅配便入力!B7)</f>
        <v/>
      </c>
      <c r="C7" s="5" t="str">
        <f>IF(ISBLANK(宅配便入力!$C7),"",宅配便入力!$C7)</f>
        <v/>
      </c>
      <c r="D7" s="15">
        <f t="shared" si="0"/>
        <v>0.85</v>
      </c>
      <c r="E7" s="14" t="str">
        <f>IFERROR(VLOOKUP(宅配便入力!$Q7,宅配便!$A$18:$O$27,4,FALSE),"")</f>
        <v/>
      </c>
      <c r="F7" s="14" t="str">
        <f>IF(ISBLANK(宅配便入力!$N7),"",IF(宅配便入力!$P7="以上",1,宅配便入力!$N7))</f>
        <v/>
      </c>
      <c r="G7" s="52" t="e">
        <f>IFERROR(宅配便入力!G7*宅配便入力!I7+E7/F7,"")/宅配便入力!I7</f>
        <v>#VALUE!</v>
      </c>
      <c r="H7" s="91">
        <f>宅配便入力!G7/D7</f>
        <v>0</v>
      </c>
      <c r="I7" s="60">
        <f t="shared" si="1"/>
        <v>0</v>
      </c>
      <c r="J7" s="14">
        <f>IFERROR(I7*宅配便入力!I7,"")</f>
        <v>0</v>
      </c>
      <c r="K7" s="91" t="str">
        <f t="shared" si="2"/>
        <v/>
      </c>
      <c r="L7" s="60" t="str">
        <f t="shared" si="3"/>
        <v/>
      </c>
      <c r="M7" s="12"/>
      <c r="N7" s="6">
        <f t="shared" si="4"/>
        <v>0</v>
      </c>
      <c r="O7" s="92" t="str">
        <f t="shared" si="5"/>
        <v/>
      </c>
      <c r="P7" s="6" t="str">
        <f t="shared" si="6"/>
        <v/>
      </c>
      <c r="Q7" s="6" t="str">
        <f t="shared" si="7"/>
        <v/>
      </c>
      <c r="R7" s="92" t="str">
        <f t="shared" si="8"/>
        <v/>
      </c>
    </row>
    <row r="8" spans="1:18">
      <c r="A8" s="6">
        <v>5</v>
      </c>
      <c r="B8" s="158" t="str">
        <f>IF(ISBLANK(宅配便入力!B8),"",宅配便入力!B8)</f>
        <v/>
      </c>
      <c r="C8" s="5" t="str">
        <f>IF(ISBLANK(宅配便入力!$C8),"",宅配便入力!$C8)</f>
        <v/>
      </c>
      <c r="D8" s="15">
        <f t="shared" si="0"/>
        <v>0.85</v>
      </c>
      <c r="E8" s="14" t="str">
        <f>IFERROR(VLOOKUP(宅配便入力!$Q8,宅配便!$A$18:$O$27,4,FALSE),"")</f>
        <v/>
      </c>
      <c r="F8" s="14" t="str">
        <f>IF(ISBLANK(宅配便入力!$N8),"",IF(宅配便入力!$P8="以上",1,宅配便入力!$N8))</f>
        <v/>
      </c>
      <c r="G8" s="52" t="e">
        <f>IFERROR(宅配便入力!G8*宅配便入力!I8+E8/F8,"")/宅配便入力!I8</f>
        <v>#VALUE!</v>
      </c>
      <c r="H8" s="91">
        <f>宅配便入力!G8/D8</f>
        <v>0</v>
      </c>
      <c r="I8" s="60">
        <f t="shared" si="1"/>
        <v>0</v>
      </c>
      <c r="J8" s="14">
        <f>IFERROR(I8*宅配便入力!I8,"")</f>
        <v>0</v>
      </c>
      <c r="K8" s="91" t="str">
        <f t="shared" si="2"/>
        <v/>
      </c>
      <c r="L8" s="60" t="str">
        <f t="shared" si="3"/>
        <v/>
      </c>
      <c r="M8" s="12"/>
      <c r="N8" s="6">
        <f t="shared" si="4"/>
        <v>0</v>
      </c>
      <c r="O8" s="92" t="str">
        <f t="shared" si="5"/>
        <v/>
      </c>
      <c r="P8" s="6" t="str">
        <f t="shared" si="6"/>
        <v/>
      </c>
      <c r="Q8" s="6" t="str">
        <f t="shared" si="7"/>
        <v/>
      </c>
      <c r="R8" s="92" t="str">
        <f t="shared" si="8"/>
        <v/>
      </c>
    </row>
    <row r="9" spans="1:18">
      <c r="A9" s="6">
        <v>6</v>
      </c>
      <c r="B9" s="158" t="str">
        <f>IF(ISBLANK(宅配便入力!B9),"",宅配便入力!B9)</f>
        <v/>
      </c>
      <c r="C9" s="5" t="str">
        <f>IF(ISBLANK(宅配便入力!$C9),"",宅配便入力!$C9)</f>
        <v/>
      </c>
      <c r="D9" s="15">
        <f t="shared" si="0"/>
        <v>0.85</v>
      </c>
      <c r="E9" s="14" t="str">
        <f>IFERROR(VLOOKUP(宅配便入力!$Q9,宅配便!$A$18:$O$27,4,FALSE),"")</f>
        <v/>
      </c>
      <c r="F9" s="14" t="str">
        <f>IF(ISBLANK(宅配便入力!$N9),"",IF(宅配便入力!$P9="以上",1,宅配便入力!$N9))</f>
        <v/>
      </c>
      <c r="G9" s="52" t="e">
        <f>IFERROR(宅配便入力!G9*宅配便入力!I9+E9/F9,"")/宅配便入力!I9</f>
        <v>#VALUE!</v>
      </c>
      <c r="H9" s="91">
        <f>宅配便入力!G9/D9</f>
        <v>0</v>
      </c>
      <c r="I9" s="60">
        <f t="shared" si="1"/>
        <v>0</v>
      </c>
      <c r="J9" s="14">
        <f>IFERROR(I9*宅配便入力!I9,"")</f>
        <v>0</v>
      </c>
      <c r="K9" s="91" t="str">
        <f t="shared" si="2"/>
        <v/>
      </c>
      <c r="L9" s="60" t="str">
        <f t="shared" si="3"/>
        <v/>
      </c>
      <c r="M9" s="12"/>
      <c r="N9" s="6">
        <f t="shared" si="4"/>
        <v>0</v>
      </c>
      <c r="O9" s="92" t="str">
        <f t="shared" si="5"/>
        <v/>
      </c>
      <c r="P9" s="6" t="str">
        <f t="shared" si="6"/>
        <v/>
      </c>
      <c r="Q9" s="6" t="str">
        <f t="shared" si="7"/>
        <v/>
      </c>
      <c r="R9" s="92" t="str">
        <f t="shared" si="8"/>
        <v/>
      </c>
    </row>
    <row r="10" spans="1:18">
      <c r="A10" s="6">
        <v>7</v>
      </c>
      <c r="B10" s="158" t="str">
        <f>IF(ISBLANK(宅配便入力!B10),"",宅配便入力!B10)</f>
        <v/>
      </c>
      <c r="C10" s="5" t="str">
        <f>IF(ISBLANK(宅配便入力!$C10),"",宅配便入力!$C10)</f>
        <v/>
      </c>
      <c r="D10" s="15">
        <f t="shared" si="0"/>
        <v>0.85</v>
      </c>
      <c r="E10" s="14" t="str">
        <f>IFERROR(VLOOKUP(宅配便入力!$Q10,宅配便!$A$18:$O$27,4,FALSE),"")</f>
        <v/>
      </c>
      <c r="F10" s="14" t="str">
        <f>IF(ISBLANK(宅配便入力!$N10),"",IF(宅配便入力!$P10="以上",1,宅配便入力!$N10))</f>
        <v/>
      </c>
      <c r="G10" s="52" t="e">
        <f>IFERROR(宅配便入力!G10*宅配便入力!I10+E10/F10,"")/宅配便入力!I10</f>
        <v>#VALUE!</v>
      </c>
      <c r="H10" s="91">
        <f>宅配便入力!G10/D10</f>
        <v>0</v>
      </c>
      <c r="I10" s="60">
        <f t="shared" si="1"/>
        <v>0</v>
      </c>
      <c r="J10" s="14">
        <f>IFERROR(I10*宅配便入力!I10,"")</f>
        <v>0</v>
      </c>
      <c r="K10" s="91" t="str">
        <f t="shared" si="2"/>
        <v/>
      </c>
      <c r="L10" s="60" t="str">
        <f t="shared" si="3"/>
        <v/>
      </c>
      <c r="M10" s="12"/>
      <c r="N10" s="6">
        <f t="shared" si="4"/>
        <v>0</v>
      </c>
      <c r="O10" s="92" t="str">
        <f t="shared" si="5"/>
        <v/>
      </c>
      <c r="P10" s="6" t="str">
        <f t="shared" si="6"/>
        <v/>
      </c>
      <c r="Q10" s="6" t="str">
        <f t="shared" si="7"/>
        <v/>
      </c>
      <c r="R10" s="92" t="str">
        <f t="shared" si="8"/>
        <v/>
      </c>
    </row>
    <row r="11" spans="1:18">
      <c r="A11" s="6">
        <v>8</v>
      </c>
      <c r="B11" s="158" t="str">
        <f>IF(ISBLANK(宅配便入力!B11),"",宅配便入力!B11)</f>
        <v/>
      </c>
      <c r="C11" s="5" t="str">
        <f>IF(ISBLANK(宅配便入力!$C11),"",宅配便入力!$C11)</f>
        <v/>
      </c>
      <c r="D11" s="15">
        <f t="shared" si="0"/>
        <v>0.85</v>
      </c>
      <c r="E11" s="14" t="str">
        <f>IFERROR(VLOOKUP(宅配便入力!$Q11,宅配便!$A$18:$O$27,4,FALSE),"")</f>
        <v/>
      </c>
      <c r="F11" s="14" t="str">
        <f>IF(ISBLANK(宅配便入力!$N11),"",IF(宅配便入力!$P11="以上",1,宅配便入力!$N11))</f>
        <v/>
      </c>
      <c r="G11" s="52" t="e">
        <f>IFERROR(宅配便入力!G11*宅配便入力!I11+E11/F11,"")/宅配便入力!I11</f>
        <v>#VALUE!</v>
      </c>
      <c r="H11" s="91">
        <f>宅配便入力!G11/D11</f>
        <v>0</v>
      </c>
      <c r="I11" s="60">
        <f t="shared" si="1"/>
        <v>0</v>
      </c>
      <c r="J11" s="14">
        <f>IFERROR(I11*宅配便入力!I11,"")</f>
        <v>0</v>
      </c>
      <c r="K11" s="91" t="str">
        <f t="shared" si="2"/>
        <v/>
      </c>
      <c r="L11" s="60" t="str">
        <f t="shared" si="3"/>
        <v/>
      </c>
      <c r="M11" s="12"/>
      <c r="N11" s="6">
        <f t="shared" si="4"/>
        <v>0</v>
      </c>
      <c r="O11" s="92" t="str">
        <f t="shared" si="5"/>
        <v/>
      </c>
      <c r="P11" s="6" t="str">
        <f t="shared" si="6"/>
        <v/>
      </c>
      <c r="Q11" s="6" t="str">
        <f t="shared" si="7"/>
        <v/>
      </c>
      <c r="R11" s="92" t="str">
        <f t="shared" si="8"/>
        <v/>
      </c>
    </row>
    <row r="12" spans="1:18">
      <c r="A12" s="6">
        <v>9</v>
      </c>
      <c r="B12" s="158" t="str">
        <f>IF(ISBLANK(宅配便入力!B12),"",宅配便入力!B12)</f>
        <v/>
      </c>
      <c r="C12" s="5" t="str">
        <f>IF(ISBLANK(宅配便入力!$C12),"",宅配便入力!$C12)</f>
        <v/>
      </c>
      <c r="D12" s="15">
        <f t="shared" si="0"/>
        <v>0.85</v>
      </c>
      <c r="E12" s="14" t="str">
        <f>IFERROR(VLOOKUP(宅配便入力!$Q12,宅配便!$A$18:$O$27,4,FALSE),"")</f>
        <v/>
      </c>
      <c r="F12" s="14" t="str">
        <f>IF(ISBLANK(宅配便入力!$N12),"",IF(宅配便入力!$P12="以上",1,宅配便入力!$N12))</f>
        <v/>
      </c>
      <c r="G12" s="52" t="e">
        <f>IFERROR(宅配便入力!G12*宅配便入力!I12+E12/F12,"")/宅配便入力!I12</f>
        <v>#VALUE!</v>
      </c>
      <c r="H12" s="91">
        <f>宅配便入力!G12/D12</f>
        <v>0</v>
      </c>
      <c r="I12" s="60">
        <f t="shared" si="1"/>
        <v>0</v>
      </c>
      <c r="J12" s="14">
        <f>IFERROR(I12*宅配便入力!I12,"")</f>
        <v>0</v>
      </c>
      <c r="K12" s="91" t="str">
        <f t="shared" si="2"/>
        <v/>
      </c>
      <c r="L12" s="60" t="str">
        <f t="shared" si="3"/>
        <v/>
      </c>
      <c r="M12" s="12"/>
      <c r="N12" s="6">
        <f t="shared" si="4"/>
        <v>0</v>
      </c>
      <c r="O12" s="92" t="str">
        <f t="shared" si="5"/>
        <v/>
      </c>
      <c r="P12" s="6" t="str">
        <f t="shared" si="6"/>
        <v/>
      </c>
      <c r="Q12" s="6" t="str">
        <f t="shared" si="7"/>
        <v/>
      </c>
      <c r="R12" s="92" t="str">
        <f t="shared" si="8"/>
        <v/>
      </c>
    </row>
    <row r="13" spans="1:18">
      <c r="A13" s="6">
        <v>10</v>
      </c>
      <c r="B13" s="158" t="str">
        <f>IF(ISBLANK(宅配便入力!B13),"",宅配便入力!B13)</f>
        <v/>
      </c>
      <c r="C13" s="5" t="str">
        <f>IF(ISBLANK(宅配便入力!$C13),"",宅配便入力!$C13)</f>
        <v/>
      </c>
      <c r="D13" s="15">
        <f t="shared" si="0"/>
        <v>0.85</v>
      </c>
      <c r="E13" s="14" t="str">
        <f>IFERROR(VLOOKUP(宅配便入力!$Q13,宅配便!$A$18:$O$27,4,FALSE),"")</f>
        <v/>
      </c>
      <c r="F13" s="14" t="str">
        <f>IF(ISBLANK(宅配便入力!$N13),"",IF(宅配便入力!$P13="以上",1,宅配便入力!$N13))</f>
        <v/>
      </c>
      <c r="G13" s="52" t="e">
        <f>IFERROR(宅配便入力!G13*宅配便入力!I13+E13/F13,"")/宅配便入力!I13</f>
        <v>#VALUE!</v>
      </c>
      <c r="H13" s="91">
        <f>宅配便入力!G13/D13</f>
        <v>0</v>
      </c>
      <c r="I13" s="60">
        <f t="shared" si="1"/>
        <v>0</v>
      </c>
      <c r="J13" s="14">
        <f>IFERROR(I13*宅配便入力!I13,"")</f>
        <v>0</v>
      </c>
      <c r="K13" s="91" t="str">
        <f t="shared" si="2"/>
        <v/>
      </c>
      <c r="L13" s="60" t="str">
        <f t="shared" si="3"/>
        <v/>
      </c>
      <c r="M13" s="12"/>
      <c r="N13" s="6">
        <f t="shared" si="4"/>
        <v>0</v>
      </c>
      <c r="O13" s="92" t="str">
        <f t="shared" si="5"/>
        <v/>
      </c>
      <c r="P13" s="6" t="str">
        <f t="shared" si="6"/>
        <v/>
      </c>
      <c r="Q13" s="6" t="str">
        <f t="shared" si="7"/>
        <v/>
      </c>
      <c r="R13" s="92" t="str">
        <f t="shared" si="8"/>
        <v/>
      </c>
    </row>
    <row r="14" spans="1:18">
      <c r="A14" s="6">
        <v>11</v>
      </c>
      <c r="B14" s="158" t="str">
        <f>IF(ISBLANK(宅配便入力!B14),"",宅配便入力!B14)</f>
        <v/>
      </c>
      <c r="C14" s="5" t="str">
        <f>IF(ISBLANK(宅配便入力!$C14),"",宅配便入力!$C14)</f>
        <v/>
      </c>
      <c r="D14" s="15">
        <f t="shared" si="0"/>
        <v>0.85</v>
      </c>
      <c r="E14" s="14" t="str">
        <f>IFERROR(VLOOKUP(宅配便入力!$Q14,宅配便!$A$18:$O$27,4,FALSE),"")</f>
        <v/>
      </c>
      <c r="F14" s="14" t="str">
        <f>IF(ISBLANK(宅配便入力!$N14),"",IF(宅配便入力!$P14="以上",1,宅配便入力!$N14))</f>
        <v/>
      </c>
      <c r="G14" s="52" t="e">
        <f>IFERROR(宅配便入力!G14*宅配便入力!I14+E14/F14,"")/宅配便入力!I14</f>
        <v>#VALUE!</v>
      </c>
      <c r="H14" s="91">
        <f>宅配便入力!G14/D14</f>
        <v>0</v>
      </c>
      <c r="I14" s="60">
        <f t="shared" si="1"/>
        <v>0</v>
      </c>
      <c r="J14" s="14">
        <f>IFERROR(I14*宅配便入力!I14,"")</f>
        <v>0</v>
      </c>
      <c r="K14" s="91" t="str">
        <f t="shared" ref="K14:K77" si="9">IFERROR(G14/D14,"")</f>
        <v/>
      </c>
      <c r="L14" s="60" t="str">
        <f t="shared" si="3"/>
        <v/>
      </c>
      <c r="M14" s="12"/>
      <c r="N14" s="6">
        <f t="shared" si="4"/>
        <v>0</v>
      </c>
      <c r="O14" s="92" t="str">
        <f t="shared" si="5"/>
        <v/>
      </c>
      <c r="P14" s="6" t="str">
        <f t="shared" si="6"/>
        <v/>
      </c>
      <c r="Q14" s="6" t="str">
        <f t="shared" si="7"/>
        <v/>
      </c>
      <c r="R14" s="92" t="str">
        <f t="shared" si="8"/>
        <v/>
      </c>
    </row>
    <row r="15" spans="1:18">
      <c r="A15" s="6">
        <v>12</v>
      </c>
      <c r="B15" s="158" t="str">
        <f>IF(ISBLANK(宅配便入力!B15),"",宅配便入力!B15)</f>
        <v/>
      </c>
      <c r="C15" s="5" t="str">
        <f>IF(ISBLANK(宅配便入力!$C15),"",宅配便入力!$C15)</f>
        <v/>
      </c>
      <c r="D15" s="15">
        <f t="shared" si="0"/>
        <v>0.85</v>
      </c>
      <c r="E15" s="14" t="str">
        <f>IFERROR(VLOOKUP(宅配便入力!$Q15,宅配便!$A$18:$O$27,4,FALSE),"")</f>
        <v/>
      </c>
      <c r="F15" s="14" t="str">
        <f>IF(ISBLANK(宅配便入力!$N15),"",IF(宅配便入力!$P15="以上",1,宅配便入力!$N15))</f>
        <v/>
      </c>
      <c r="G15" s="52" t="e">
        <f>IFERROR(宅配便入力!G15*宅配便入力!I15+E15/F15,"")/宅配便入力!I15</f>
        <v>#VALUE!</v>
      </c>
      <c r="H15" s="91">
        <f>宅配便入力!G15/D15</f>
        <v>0</v>
      </c>
      <c r="I15" s="60">
        <f t="shared" si="1"/>
        <v>0</v>
      </c>
      <c r="J15" s="14">
        <f>IFERROR(I15*宅配便入力!I15,"")</f>
        <v>0</v>
      </c>
      <c r="K15" s="91" t="str">
        <f t="shared" si="9"/>
        <v/>
      </c>
      <c r="L15" s="60" t="str">
        <f t="shared" si="3"/>
        <v/>
      </c>
      <c r="M15" s="12"/>
      <c r="N15" s="6">
        <f t="shared" si="4"/>
        <v>0</v>
      </c>
      <c r="O15" s="92" t="str">
        <f t="shared" si="5"/>
        <v/>
      </c>
      <c r="P15" s="6" t="str">
        <f t="shared" si="6"/>
        <v/>
      </c>
      <c r="Q15" s="6" t="str">
        <f t="shared" si="7"/>
        <v/>
      </c>
      <c r="R15" s="92" t="str">
        <f t="shared" si="8"/>
        <v/>
      </c>
    </row>
    <row r="16" spans="1:18">
      <c r="A16" s="6">
        <v>13</v>
      </c>
      <c r="B16" s="158" t="str">
        <f>IF(ISBLANK(宅配便入力!B16),"",宅配便入力!B16)</f>
        <v/>
      </c>
      <c r="C16" s="5" t="str">
        <f>IF(ISBLANK(宅配便入力!$C16),"",宅配便入力!$C16)</f>
        <v/>
      </c>
      <c r="D16" s="15">
        <f t="shared" si="0"/>
        <v>0.85</v>
      </c>
      <c r="E16" s="14" t="str">
        <f>IFERROR(VLOOKUP(宅配便入力!$Q16,宅配便!$A$18:$O$27,4,FALSE),"")</f>
        <v/>
      </c>
      <c r="F16" s="14" t="str">
        <f>IF(ISBLANK(宅配便入力!$N16),"",IF(宅配便入力!$P16="以上",1,宅配便入力!$N16))</f>
        <v/>
      </c>
      <c r="G16" s="52" t="e">
        <f>IFERROR(宅配便入力!G16*宅配便入力!I16+E16/F16,"")/宅配便入力!I16</f>
        <v>#VALUE!</v>
      </c>
      <c r="H16" s="91">
        <f>宅配便入力!G16/D16</f>
        <v>0</v>
      </c>
      <c r="I16" s="60">
        <f t="shared" si="1"/>
        <v>0</v>
      </c>
      <c r="J16" s="14">
        <f>IFERROR(I16*宅配便入力!I16,"")</f>
        <v>0</v>
      </c>
      <c r="K16" s="91" t="str">
        <f t="shared" si="9"/>
        <v/>
      </c>
      <c r="L16" s="60" t="str">
        <f t="shared" si="3"/>
        <v/>
      </c>
      <c r="M16" s="12"/>
      <c r="N16" s="6">
        <f t="shared" si="4"/>
        <v>0</v>
      </c>
      <c r="O16" s="92" t="str">
        <f t="shared" si="5"/>
        <v/>
      </c>
      <c r="P16" s="6" t="str">
        <f t="shared" si="6"/>
        <v/>
      </c>
      <c r="Q16" s="6" t="str">
        <f t="shared" si="7"/>
        <v/>
      </c>
      <c r="R16" s="92" t="str">
        <f t="shared" si="8"/>
        <v/>
      </c>
    </row>
    <row r="17" spans="1:18">
      <c r="A17" s="6">
        <v>14</v>
      </c>
      <c r="B17" s="158" t="str">
        <f>IF(ISBLANK(宅配便入力!B17),"",宅配便入力!B17)</f>
        <v/>
      </c>
      <c r="C17" s="5" t="str">
        <f>IF(ISBLANK(宅配便入力!$C17),"",宅配便入力!$C17)</f>
        <v/>
      </c>
      <c r="D17" s="15">
        <f t="shared" si="0"/>
        <v>0.85</v>
      </c>
      <c r="E17" s="14" t="str">
        <f>IFERROR(VLOOKUP(宅配便入力!$Q17,宅配便!$A$18:$O$27,4,FALSE),"")</f>
        <v/>
      </c>
      <c r="F17" s="14" t="str">
        <f>IF(ISBLANK(宅配便入力!$N17),"",IF(宅配便入力!$P17="以上",1,宅配便入力!$N17))</f>
        <v/>
      </c>
      <c r="G17" s="52" t="e">
        <f>IFERROR(宅配便入力!G17*宅配便入力!I17+E17/F17,"")/宅配便入力!I17</f>
        <v>#VALUE!</v>
      </c>
      <c r="H17" s="91">
        <f>宅配便入力!G17/D17</f>
        <v>0</v>
      </c>
      <c r="I17" s="60">
        <f t="shared" si="1"/>
        <v>0</v>
      </c>
      <c r="J17" s="14">
        <f>IFERROR(I17*宅配便入力!I17,"")</f>
        <v>0</v>
      </c>
      <c r="K17" s="91" t="str">
        <f t="shared" si="9"/>
        <v/>
      </c>
      <c r="L17" s="60" t="str">
        <f t="shared" si="3"/>
        <v/>
      </c>
      <c r="M17" s="12"/>
      <c r="N17" s="6">
        <f t="shared" si="4"/>
        <v>0</v>
      </c>
      <c r="O17" s="92" t="str">
        <f t="shared" si="5"/>
        <v/>
      </c>
      <c r="P17" s="6" t="str">
        <f t="shared" si="6"/>
        <v/>
      </c>
      <c r="Q17" s="6" t="str">
        <f t="shared" si="7"/>
        <v/>
      </c>
      <c r="R17" s="92" t="str">
        <f t="shared" si="8"/>
        <v/>
      </c>
    </row>
    <row r="18" spans="1:18">
      <c r="A18" s="6">
        <v>15</v>
      </c>
      <c r="B18" s="158" t="str">
        <f>IF(ISBLANK(宅配便入力!B18),"",宅配便入力!B18)</f>
        <v/>
      </c>
      <c r="C18" s="5" t="str">
        <f>IF(ISBLANK(宅配便入力!$C18),"",宅配便入力!$C18)</f>
        <v/>
      </c>
      <c r="D18" s="15">
        <f t="shared" si="0"/>
        <v>0.85</v>
      </c>
      <c r="E18" s="14" t="str">
        <f>IFERROR(VLOOKUP(宅配便入力!$Q18,宅配便!$A$18:$O$27,4,FALSE),"")</f>
        <v/>
      </c>
      <c r="F18" s="14" t="str">
        <f>IF(ISBLANK(宅配便入力!$N18),"",IF(宅配便入力!$P18="以上",1,宅配便入力!$N18))</f>
        <v/>
      </c>
      <c r="G18" s="52" t="e">
        <f>IFERROR(宅配便入力!G18*宅配便入力!I18+E18/F18,"")/宅配便入力!I18</f>
        <v>#VALUE!</v>
      </c>
      <c r="H18" s="91">
        <f>宅配便入力!G18/D18</f>
        <v>0</v>
      </c>
      <c r="I18" s="60">
        <f t="shared" si="1"/>
        <v>0</v>
      </c>
      <c r="J18" s="14">
        <f>IFERROR(I18*宅配便入力!I18,"")</f>
        <v>0</v>
      </c>
      <c r="K18" s="91" t="str">
        <f t="shared" si="9"/>
        <v/>
      </c>
      <c r="L18" s="60" t="str">
        <f t="shared" si="3"/>
        <v/>
      </c>
      <c r="M18" s="12"/>
      <c r="N18" s="6">
        <f t="shared" si="4"/>
        <v>0</v>
      </c>
      <c r="O18" s="92" t="str">
        <f t="shared" si="5"/>
        <v/>
      </c>
      <c r="P18" s="6" t="str">
        <f t="shared" si="6"/>
        <v/>
      </c>
      <c r="Q18" s="6" t="str">
        <f t="shared" si="7"/>
        <v/>
      </c>
      <c r="R18" s="92" t="str">
        <f t="shared" si="8"/>
        <v/>
      </c>
    </row>
    <row r="19" spans="1:18">
      <c r="A19" s="6">
        <v>16</v>
      </c>
      <c r="B19" s="158" t="str">
        <f>IF(ISBLANK(宅配便入力!B19),"",宅配便入力!B19)</f>
        <v/>
      </c>
      <c r="C19" s="5" t="str">
        <f>IF(ISBLANK(宅配便入力!$C19),"",宅配便入力!$C19)</f>
        <v/>
      </c>
      <c r="D19" s="15">
        <f t="shared" si="0"/>
        <v>0.85</v>
      </c>
      <c r="E19" s="14" t="str">
        <f>IFERROR(VLOOKUP(宅配便入力!$Q19,宅配便!$A$18:$O$27,4,FALSE),"")</f>
        <v/>
      </c>
      <c r="F19" s="14" t="str">
        <f>IF(ISBLANK(宅配便入力!$N19),"",IF(宅配便入力!$P19="以上",1,宅配便入力!$N19))</f>
        <v/>
      </c>
      <c r="G19" s="52" t="e">
        <f>IFERROR(宅配便入力!G19*宅配便入力!I19+E19/F19,"")/宅配便入力!I19</f>
        <v>#VALUE!</v>
      </c>
      <c r="H19" s="91">
        <f>宅配便入力!G19/D19</f>
        <v>0</v>
      </c>
      <c r="I19" s="60">
        <f t="shared" si="1"/>
        <v>0</v>
      </c>
      <c r="J19" s="14">
        <f>IFERROR(I19*宅配便入力!I19,"")</f>
        <v>0</v>
      </c>
      <c r="K19" s="91" t="str">
        <f t="shared" si="9"/>
        <v/>
      </c>
      <c r="L19" s="60" t="str">
        <f t="shared" si="3"/>
        <v/>
      </c>
      <c r="M19" s="12"/>
      <c r="N19" s="6">
        <f t="shared" si="4"/>
        <v>0</v>
      </c>
      <c r="O19" s="92" t="str">
        <f t="shared" si="5"/>
        <v/>
      </c>
      <c r="P19" s="6" t="str">
        <f t="shared" si="6"/>
        <v/>
      </c>
      <c r="Q19" s="6" t="str">
        <f t="shared" si="7"/>
        <v/>
      </c>
      <c r="R19" s="92" t="str">
        <f t="shared" si="8"/>
        <v/>
      </c>
    </row>
    <row r="20" spans="1:18">
      <c r="A20" s="6">
        <v>17</v>
      </c>
      <c r="B20" s="158" t="str">
        <f>IF(ISBLANK(宅配便入力!B20),"",宅配便入力!B20)</f>
        <v/>
      </c>
      <c r="C20" s="5" t="str">
        <f>IF(ISBLANK(宅配便入力!$C20),"",宅配便入力!$C20)</f>
        <v/>
      </c>
      <c r="D20" s="15">
        <f t="shared" si="0"/>
        <v>0.85</v>
      </c>
      <c r="E20" s="14" t="str">
        <f>IFERROR(VLOOKUP(宅配便入力!$Q20,宅配便!$A$18:$O$27,4,FALSE),"")</f>
        <v/>
      </c>
      <c r="F20" s="14" t="str">
        <f>IF(ISBLANK(宅配便入力!$N20),"",IF(宅配便入力!$P20="以上",1,宅配便入力!$N20))</f>
        <v/>
      </c>
      <c r="G20" s="52" t="e">
        <f>IFERROR(宅配便入力!G20*宅配便入力!I20+E20/F20,"")/宅配便入力!I20</f>
        <v>#VALUE!</v>
      </c>
      <c r="H20" s="91">
        <f>宅配便入力!G20/D20</f>
        <v>0</v>
      </c>
      <c r="I20" s="60">
        <f t="shared" si="1"/>
        <v>0</v>
      </c>
      <c r="J20" s="14">
        <f>IFERROR(I20*宅配便入力!I20,"")</f>
        <v>0</v>
      </c>
      <c r="K20" s="91" t="str">
        <f t="shared" si="9"/>
        <v/>
      </c>
      <c r="L20" s="60" t="str">
        <f t="shared" si="3"/>
        <v/>
      </c>
      <c r="M20" s="12"/>
      <c r="N20" s="6">
        <f t="shared" si="4"/>
        <v>0</v>
      </c>
      <c r="O20" s="92" t="str">
        <f t="shared" si="5"/>
        <v/>
      </c>
      <c r="P20" s="6" t="str">
        <f t="shared" si="6"/>
        <v/>
      </c>
      <c r="Q20" s="6" t="str">
        <f t="shared" si="7"/>
        <v/>
      </c>
      <c r="R20" s="92" t="str">
        <f t="shared" si="8"/>
        <v/>
      </c>
    </row>
    <row r="21" spans="1:18">
      <c r="A21" s="6">
        <v>18</v>
      </c>
      <c r="B21" s="158" t="str">
        <f>IF(ISBLANK(宅配便入力!B21),"",宅配便入力!B21)</f>
        <v/>
      </c>
      <c r="C21" s="5" t="str">
        <f>IF(ISBLANK(宅配便入力!$C21),"",宅配便入力!$C21)</f>
        <v/>
      </c>
      <c r="D21" s="15">
        <f t="shared" si="0"/>
        <v>0.85</v>
      </c>
      <c r="E21" s="14" t="str">
        <f>IFERROR(VLOOKUP(宅配便入力!$Q21,宅配便!$A$18:$O$27,4,FALSE),"")</f>
        <v/>
      </c>
      <c r="F21" s="14" t="str">
        <f>IF(ISBLANK(宅配便入力!$N21),"",IF(宅配便入力!$P21="以上",1,宅配便入力!$N21))</f>
        <v/>
      </c>
      <c r="G21" s="52" t="e">
        <f>IFERROR(宅配便入力!G21*宅配便入力!I21+E21/F21,"")/宅配便入力!I21</f>
        <v>#VALUE!</v>
      </c>
      <c r="H21" s="91">
        <f>宅配便入力!G21/D21</f>
        <v>0</v>
      </c>
      <c r="I21" s="60">
        <f t="shared" si="1"/>
        <v>0</v>
      </c>
      <c r="J21" s="14">
        <f>IFERROR(I21*宅配便入力!I21,"")</f>
        <v>0</v>
      </c>
      <c r="K21" s="91" t="str">
        <f t="shared" si="9"/>
        <v/>
      </c>
      <c r="L21" s="60" t="str">
        <f t="shared" si="3"/>
        <v/>
      </c>
      <c r="M21" s="12"/>
      <c r="N21" s="6">
        <f t="shared" si="4"/>
        <v>0</v>
      </c>
      <c r="O21" s="92" t="str">
        <f t="shared" si="5"/>
        <v/>
      </c>
      <c r="P21" s="6" t="str">
        <f t="shared" si="6"/>
        <v/>
      </c>
      <c r="Q21" s="6" t="str">
        <f t="shared" si="7"/>
        <v/>
      </c>
      <c r="R21" s="92" t="str">
        <f t="shared" si="8"/>
        <v/>
      </c>
    </row>
    <row r="22" spans="1:18">
      <c r="A22" s="6">
        <v>19</v>
      </c>
      <c r="B22" s="158" t="str">
        <f>IF(ISBLANK(宅配便入力!B22),"",宅配便入力!B22)</f>
        <v/>
      </c>
      <c r="C22" s="5" t="str">
        <f>IF(ISBLANK(宅配便入力!$C22),"",宅配便入力!$C22)</f>
        <v/>
      </c>
      <c r="D22" s="15">
        <f t="shared" si="0"/>
        <v>0.85</v>
      </c>
      <c r="E22" s="14" t="str">
        <f>IFERROR(VLOOKUP(宅配便入力!$Q22,宅配便!$A$18:$O$27,4,FALSE),"")</f>
        <v/>
      </c>
      <c r="F22" s="14" t="str">
        <f>IF(ISBLANK(宅配便入力!$N22),"",IF(宅配便入力!$P22="以上",1,宅配便入力!$N22))</f>
        <v/>
      </c>
      <c r="G22" s="52" t="e">
        <f>IFERROR(宅配便入力!G22*宅配便入力!I22+E22/F22,"")/宅配便入力!I22</f>
        <v>#VALUE!</v>
      </c>
      <c r="H22" s="91">
        <f>宅配便入力!G22/D22</f>
        <v>0</v>
      </c>
      <c r="I22" s="60">
        <f t="shared" si="1"/>
        <v>0</v>
      </c>
      <c r="J22" s="14">
        <f>IFERROR(I22*宅配便入力!I22,"")</f>
        <v>0</v>
      </c>
      <c r="K22" s="91" t="str">
        <f t="shared" si="9"/>
        <v/>
      </c>
      <c r="L22" s="60" t="str">
        <f t="shared" si="3"/>
        <v/>
      </c>
      <c r="M22" s="12"/>
      <c r="N22" s="6">
        <f t="shared" si="4"/>
        <v>0</v>
      </c>
      <c r="O22" s="92" t="str">
        <f t="shared" si="5"/>
        <v/>
      </c>
      <c r="P22" s="6" t="str">
        <f t="shared" si="6"/>
        <v/>
      </c>
      <c r="Q22" s="6" t="str">
        <f t="shared" si="7"/>
        <v/>
      </c>
      <c r="R22" s="92" t="str">
        <f t="shared" si="8"/>
        <v/>
      </c>
    </row>
    <row r="23" spans="1:18">
      <c r="A23" s="6">
        <v>20</v>
      </c>
      <c r="B23" s="158" t="str">
        <f>IF(ISBLANK(宅配便入力!B23),"",宅配便入力!B23)</f>
        <v/>
      </c>
      <c r="C23" s="5" t="str">
        <f>IF(ISBLANK(宅配便入力!$C23),"",宅配便入力!$C23)</f>
        <v/>
      </c>
      <c r="D23" s="15">
        <f t="shared" si="0"/>
        <v>0.85</v>
      </c>
      <c r="E23" s="14" t="str">
        <f>IFERROR(VLOOKUP(宅配便入力!$Q23,宅配便!$A$18:$O$27,4,FALSE),"")</f>
        <v/>
      </c>
      <c r="F23" s="14" t="str">
        <f>IF(ISBLANK(宅配便入力!$N23),"",IF(宅配便入力!$P23="以上",1,宅配便入力!$N23))</f>
        <v/>
      </c>
      <c r="G23" s="52" t="e">
        <f>IFERROR(宅配便入力!G23*宅配便入力!I23+E23/F23,"")/宅配便入力!I23</f>
        <v>#VALUE!</v>
      </c>
      <c r="H23" s="91">
        <f>宅配便入力!G23/D23</f>
        <v>0</v>
      </c>
      <c r="I23" s="60">
        <f t="shared" si="1"/>
        <v>0</v>
      </c>
      <c r="J23" s="14">
        <f>IFERROR(I23*宅配便入力!I23,"")</f>
        <v>0</v>
      </c>
      <c r="K23" s="91" t="str">
        <f t="shared" si="9"/>
        <v/>
      </c>
      <c r="L23" s="60" t="str">
        <f t="shared" si="3"/>
        <v/>
      </c>
      <c r="M23" s="12"/>
      <c r="N23" s="6">
        <f t="shared" si="4"/>
        <v>0</v>
      </c>
      <c r="O23" s="92" t="str">
        <f t="shared" si="5"/>
        <v/>
      </c>
      <c r="P23" s="6" t="str">
        <f t="shared" si="6"/>
        <v/>
      </c>
      <c r="Q23" s="6" t="str">
        <f t="shared" si="7"/>
        <v/>
      </c>
      <c r="R23" s="92" t="str">
        <f t="shared" si="8"/>
        <v/>
      </c>
    </row>
    <row r="24" spans="1:18">
      <c r="A24" s="6">
        <v>21</v>
      </c>
      <c r="B24" s="158" t="str">
        <f>IF(ISBLANK(宅配便入力!B24),"",宅配便入力!B24)</f>
        <v/>
      </c>
      <c r="C24" s="5" t="str">
        <f>IF(ISBLANK(宅配便入力!$C24),"",宅配便入力!$C24)</f>
        <v/>
      </c>
      <c r="D24" s="15">
        <f t="shared" si="0"/>
        <v>0.85</v>
      </c>
      <c r="E24" s="14" t="str">
        <f>IFERROR(VLOOKUP(宅配便入力!$Q24,宅配便!$A$18:$O$27,4,FALSE),"")</f>
        <v/>
      </c>
      <c r="F24" s="14" t="str">
        <f>IF(ISBLANK(宅配便入力!$N24),"",IF(宅配便入力!$P24="以上",1,宅配便入力!$N24))</f>
        <v/>
      </c>
      <c r="G24" s="52" t="e">
        <f>IFERROR(宅配便入力!G24*宅配便入力!I24+E24/F24,"")/宅配便入力!I24</f>
        <v>#VALUE!</v>
      </c>
      <c r="H24" s="91">
        <f>宅配便入力!G24/D24</f>
        <v>0</v>
      </c>
      <c r="I24" s="60">
        <f t="shared" si="1"/>
        <v>0</v>
      </c>
      <c r="J24" s="14">
        <f>IFERROR(I24*宅配便入力!I24,"")</f>
        <v>0</v>
      </c>
      <c r="K24" s="91" t="str">
        <f t="shared" si="9"/>
        <v/>
      </c>
      <c r="L24" s="60" t="str">
        <f t="shared" si="3"/>
        <v/>
      </c>
      <c r="M24" s="12"/>
      <c r="N24" s="6">
        <f t="shared" si="4"/>
        <v>0</v>
      </c>
      <c r="O24" s="92" t="str">
        <f t="shared" si="5"/>
        <v/>
      </c>
      <c r="P24" s="6" t="str">
        <f t="shared" si="6"/>
        <v/>
      </c>
      <c r="Q24" s="6" t="str">
        <f t="shared" si="7"/>
        <v/>
      </c>
      <c r="R24" s="92" t="str">
        <f t="shared" si="8"/>
        <v/>
      </c>
    </row>
    <row r="25" spans="1:18">
      <c r="A25" s="6">
        <v>22</v>
      </c>
      <c r="B25" s="158" t="str">
        <f>IF(ISBLANK(宅配便入力!B25),"",宅配便入力!B25)</f>
        <v/>
      </c>
      <c r="C25" s="5" t="str">
        <f>IF(ISBLANK(宅配便入力!$C25),"",宅配便入力!$C25)</f>
        <v/>
      </c>
      <c r="D25" s="15">
        <f t="shared" si="0"/>
        <v>0.85</v>
      </c>
      <c r="E25" s="14" t="str">
        <f>IFERROR(VLOOKUP(宅配便入力!$Q25,宅配便!$A$18:$O$27,4,FALSE),"")</f>
        <v/>
      </c>
      <c r="F25" s="14" t="str">
        <f>IF(ISBLANK(宅配便入力!$N25),"",IF(宅配便入力!$P25="以上",1,宅配便入力!$N25))</f>
        <v/>
      </c>
      <c r="G25" s="52" t="e">
        <f>IFERROR(宅配便入力!G25*宅配便入力!I25+E25/F25,"")/宅配便入力!I25</f>
        <v>#VALUE!</v>
      </c>
      <c r="H25" s="91">
        <f>宅配便入力!G25/D25</f>
        <v>0</v>
      </c>
      <c r="I25" s="60">
        <f t="shared" si="1"/>
        <v>0</v>
      </c>
      <c r="J25" s="14">
        <f>IFERROR(I25*宅配便入力!I25,"")</f>
        <v>0</v>
      </c>
      <c r="K25" s="91" t="str">
        <f t="shared" si="9"/>
        <v/>
      </c>
      <c r="L25" s="60" t="str">
        <f t="shared" si="3"/>
        <v/>
      </c>
      <c r="M25" s="12"/>
      <c r="N25" s="6">
        <f t="shared" si="4"/>
        <v>0</v>
      </c>
      <c r="O25" s="92" t="str">
        <f t="shared" si="5"/>
        <v/>
      </c>
      <c r="P25" s="6" t="str">
        <f t="shared" si="6"/>
        <v/>
      </c>
      <c r="Q25" s="6" t="str">
        <f t="shared" si="7"/>
        <v/>
      </c>
      <c r="R25" s="92" t="str">
        <f t="shared" si="8"/>
        <v/>
      </c>
    </row>
    <row r="26" spans="1:18">
      <c r="A26" s="6">
        <v>23</v>
      </c>
      <c r="B26" s="158" t="str">
        <f>IF(ISBLANK(宅配便入力!B26),"",宅配便入力!B26)</f>
        <v/>
      </c>
      <c r="C26" s="5" t="str">
        <f>IF(ISBLANK(宅配便入力!$C26),"",宅配便入力!$C26)</f>
        <v/>
      </c>
      <c r="D26" s="15">
        <f t="shared" si="0"/>
        <v>0.85</v>
      </c>
      <c r="E26" s="14" t="str">
        <f>IFERROR(VLOOKUP(宅配便入力!$Q26,宅配便!$A$18:$O$27,4,FALSE),"")</f>
        <v/>
      </c>
      <c r="F26" s="14" t="str">
        <f>IF(ISBLANK(宅配便入力!$N26),"",IF(宅配便入力!$P26="以上",1,宅配便入力!$N26))</f>
        <v/>
      </c>
      <c r="G26" s="52" t="e">
        <f>IFERROR(宅配便入力!G26*宅配便入力!I26+E26/F26,"")/宅配便入力!I26</f>
        <v>#VALUE!</v>
      </c>
      <c r="H26" s="91">
        <f>宅配便入力!G26/D26</f>
        <v>0</v>
      </c>
      <c r="I26" s="60">
        <f t="shared" si="1"/>
        <v>0</v>
      </c>
      <c r="J26" s="14">
        <f>IFERROR(I26*宅配便入力!I26,"")</f>
        <v>0</v>
      </c>
      <c r="K26" s="91" t="str">
        <f t="shared" si="9"/>
        <v/>
      </c>
      <c r="L26" s="60" t="str">
        <f t="shared" si="3"/>
        <v/>
      </c>
      <c r="M26" s="12"/>
      <c r="N26" s="6">
        <f t="shared" si="4"/>
        <v>0</v>
      </c>
      <c r="O26" s="92" t="str">
        <f t="shared" si="5"/>
        <v/>
      </c>
      <c r="P26" s="6" t="str">
        <f t="shared" si="6"/>
        <v/>
      </c>
      <c r="Q26" s="6" t="str">
        <f t="shared" si="7"/>
        <v/>
      </c>
      <c r="R26" s="92" t="str">
        <f t="shared" si="8"/>
        <v/>
      </c>
    </row>
    <row r="27" spans="1:18">
      <c r="A27" s="6">
        <v>24</v>
      </c>
      <c r="B27" s="158" t="str">
        <f>IF(ISBLANK(宅配便入力!B27),"",宅配便入力!B27)</f>
        <v/>
      </c>
      <c r="C27" s="5" t="str">
        <f>IF(ISBLANK(宅配便入力!$C27),"",宅配便入力!$C27)</f>
        <v/>
      </c>
      <c r="D27" s="15">
        <f t="shared" si="0"/>
        <v>0.85</v>
      </c>
      <c r="E27" s="14" t="str">
        <f>IFERROR(VLOOKUP(宅配便入力!$Q27,宅配便!$A$18:$O$27,4,FALSE),"")</f>
        <v/>
      </c>
      <c r="F27" s="14" t="str">
        <f>IF(ISBLANK(宅配便入力!$N27),"",IF(宅配便入力!$P27="以上",1,宅配便入力!$N27))</f>
        <v/>
      </c>
      <c r="G27" s="52" t="e">
        <f>IFERROR(宅配便入力!G27*宅配便入力!I27+E27/F27,"")/宅配便入力!I27</f>
        <v>#VALUE!</v>
      </c>
      <c r="H27" s="91">
        <f>宅配便入力!G27/D27</f>
        <v>0</v>
      </c>
      <c r="I27" s="60">
        <f t="shared" si="1"/>
        <v>0</v>
      </c>
      <c r="J27" s="14">
        <f>IFERROR(I27*宅配便入力!I27,"")</f>
        <v>0</v>
      </c>
      <c r="K27" s="91" t="str">
        <f t="shared" si="9"/>
        <v/>
      </c>
      <c r="L27" s="60" t="str">
        <f t="shared" si="3"/>
        <v/>
      </c>
      <c r="M27" s="12"/>
      <c r="N27" s="6">
        <f t="shared" si="4"/>
        <v>0</v>
      </c>
      <c r="O27" s="92" t="str">
        <f t="shared" si="5"/>
        <v/>
      </c>
      <c r="P27" s="6" t="str">
        <f t="shared" si="6"/>
        <v/>
      </c>
      <c r="Q27" s="6" t="str">
        <f t="shared" si="7"/>
        <v/>
      </c>
      <c r="R27" s="92" t="str">
        <f t="shared" si="8"/>
        <v/>
      </c>
    </row>
    <row r="28" spans="1:18">
      <c r="A28" s="6">
        <v>25</v>
      </c>
      <c r="B28" s="158" t="str">
        <f>IF(ISBLANK(宅配便入力!B28),"",宅配便入力!B28)</f>
        <v/>
      </c>
      <c r="C28" s="5" t="str">
        <f>IF(ISBLANK(宅配便入力!$C28),"",宅配便入力!$C28)</f>
        <v/>
      </c>
      <c r="D28" s="15">
        <f t="shared" si="0"/>
        <v>0.85</v>
      </c>
      <c r="E28" s="14" t="str">
        <f>IFERROR(VLOOKUP(宅配便入力!$Q28,宅配便!$A$18:$O$27,4,FALSE),"")</f>
        <v/>
      </c>
      <c r="F28" s="14" t="str">
        <f>IF(ISBLANK(宅配便入力!$N28),"",IF(宅配便入力!$P28="以上",1,宅配便入力!$N28))</f>
        <v/>
      </c>
      <c r="G28" s="52" t="e">
        <f>IFERROR(宅配便入力!G28*宅配便入力!I28+E28/F28,"")/宅配便入力!I28</f>
        <v>#VALUE!</v>
      </c>
      <c r="H28" s="91">
        <f>宅配便入力!G28/D28</f>
        <v>0</v>
      </c>
      <c r="I28" s="60">
        <f t="shared" si="1"/>
        <v>0</v>
      </c>
      <c r="J28" s="14">
        <f>IFERROR(I28*宅配便入力!I28,"")</f>
        <v>0</v>
      </c>
      <c r="K28" s="91" t="str">
        <f t="shared" si="9"/>
        <v/>
      </c>
      <c r="L28" s="60" t="str">
        <f t="shared" si="3"/>
        <v/>
      </c>
      <c r="M28" s="12"/>
      <c r="N28" s="6">
        <f t="shared" si="4"/>
        <v>0</v>
      </c>
      <c r="O28" s="92" t="str">
        <f t="shared" si="5"/>
        <v/>
      </c>
      <c r="P28" s="6" t="str">
        <f t="shared" si="6"/>
        <v/>
      </c>
      <c r="Q28" s="6" t="str">
        <f t="shared" si="7"/>
        <v/>
      </c>
      <c r="R28" s="92" t="str">
        <f t="shared" si="8"/>
        <v/>
      </c>
    </row>
    <row r="29" spans="1:18">
      <c r="A29" s="6">
        <v>26</v>
      </c>
      <c r="B29" s="158" t="str">
        <f>IF(ISBLANK(宅配便入力!B29),"",宅配便入力!B29)</f>
        <v/>
      </c>
      <c r="C29" s="5" t="str">
        <f>IF(ISBLANK(宅配便入力!$C29),"",宅配便入力!$C29)</f>
        <v/>
      </c>
      <c r="D29" s="15">
        <f t="shared" si="0"/>
        <v>0.85</v>
      </c>
      <c r="E29" s="14" t="str">
        <f>IFERROR(VLOOKUP(宅配便入力!$Q29,宅配便!$A$18:$O$27,4,FALSE),"")</f>
        <v/>
      </c>
      <c r="F29" s="14" t="str">
        <f>IF(ISBLANK(宅配便入力!$N29),"",IF(宅配便入力!$P29="以上",1,宅配便入力!$N29))</f>
        <v/>
      </c>
      <c r="G29" s="52" t="e">
        <f>IFERROR(宅配便入力!G29*宅配便入力!I29+E29/F29,"")/宅配便入力!I29</f>
        <v>#VALUE!</v>
      </c>
      <c r="H29" s="91">
        <f>宅配便入力!G29/D29</f>
        <v>0</v>
      </c>
      <c r="I29" s="60">
        <f t="shared" si="1"/>
        <v>0</v>
      </c>
      <c r="J29" s="14">
        <f>IFERROR(I29*宅配便入力!I29,"")</f>
        <v>0</v>
      </c>
      <c r="K29" s="91" t="str">
        <f t="shared" si="9"/>
        <v/>
      </c>
      <c r="L29" s="60" t="str">
        <f t="shared" si="3"/>
        <v/>
      </c>
      <c r="M29" s="12"/>
      <c r="N29" s="6">
        <f t="shared" si="4"/>
        <v>0</v>
      </c>
      <c r="O29" s="92" t="str">
        <f t="shared" si="5"/>
        <v/>
      </c>
      <c r="P29" s="6" t="str">
        <f t="shared" si="6"/>
        <v/>
      </c>
      <c r="Q29" s="6" t="str">
        <f t="shared" si="7"/>
        <v/>
      </c>
      <c r="R29" s="92" t="str">
        <f t="shared" si="8"/>
        <v/>
      </c>
    </row>
    <row r="30" spans="1:18">
      <c r="A30" s="6">
        <v>27</v>
      </c>
      <c r="B30" s="158" t="str">
        <f>IF(ISBLANK(宅配便入力!B30),"",宅配便入力!B30)</f>
        <v/>
      </c>
      <c r="C30" s="5" t="str">
        <f>IF(ISBLANK(宅配便入力!$C30),"",宅配便入力!$C30)</f>
        <v/>
      </c>
      <c r="D30" s="15">
        <f t="shared" si="0"/>
        <v>0.85</v>
      </c>
      <c r="E30" s="14" t="str">
        <f>IFERROR(VLOOKUP(宅配便入力!$Q30,宅配便!$A$18:$O$27,4,FALSE),"")</f>
        <v/>
      </c>
      <c r="F30" s="14" t="str">
        <f>IF(ISBLANK(宅配便入力!$N30),"",IF(宅配便入力!$P30="以上",1,宅配便入力!$N30))</f>
        <v/>
      </c>
      <c r="G30" s="52" t="e">
        <f>IFERROR(宅配便入力!G30*宅配便入力!I30+E30/F30,"")/宅配便入力!I30</f>
        <v>#VALUE!</v>
      </c>
      <c r="H30" s="91">
        <f>宅配便入力!G30/D30</f>
        <v>0</v>
      </c>
      <c r="I30" s="60">
        <f t="shared" si="1"/>
        <v>0</v>
      </c>
      <c r="J30" s="14">
        <f>IFERROR(I30*宅配便入力!I30,"")</f>
        <v>0</v>
      </c>
      <c r="K30" s="91" t="str">
        <f t="shared" si="9"/>
        <v/>
      </c>
      <c r="L30" s="60" t="str">
        <f t="shared" si="3"/>
        <v/>
      </c>
      <c r="M30" s="12"/>
      <c r="N30" s="6">
        <f t="shared" si="4"/>
        <v>0</v>
      </c>
      <c r="O30" s="92" t="str">
        <f t="shared" si="5"/>
        <v/>
      </c>
      <c r="P30" s="6" t="str">
        <f t="shared" si="6"/>
        <v/>
      </c>
      <c r="Q30" s="6" t="str">
        <f t="shared" si="7"/>
        <v/>
      </c>
      <c r="R30" s="92" t="str">
        <f t="shared" si="8"/>
        <v/>
      </c>
    </row>
    <row r="31" spans="1:18">
      <c r="A31" s="6">
        <v>28</v>
      </c>
      <c r="B31" s="158" t="str">
        <f>IF(ISBLANK(宅配便入力!B31),"",宅配便入力!B31)</f>
        <v/>
      </c>
      <c r="C31" s="5" t="str">
        <f>IF(ISBLANK(宅配便入力!$C31),"",宅配便入力!$C31)</f>
        <v/>
      </c>
      <c r="D31" s="15">
        <f t="shared" si="0"/>
        <v>0.85</v>
      </c>
      <c r="E31" s="14" t="str">
        <f>IFERROR(VLOOKUP(宅配便入力!$Q31,宅配便!$A$18:$O$27,4,FALSE),"")</f>
        <v/>
      </c>
      <c r="F31" s="14" t="str">
        <f>IF(ISBLANK(宅配便入力!$N31),"",IF(宅配便入力!$P31="以上",1,宅配便入力!$N31))</f>
        <v/>
      </c>
      <c r="G31" s="52" t="e">
        <f>IFERROR(宅配便入力!G31*宅配便入力!I31+E31/F31,"")/宅配便入力!I31</f>
        <v>#VALUE!</v>
      </c>
      <c r="H31" s="91">
        <f>宅配便入力!G31/D31</f>
        <v>0</v>
      </c>
      <c r="I31" s="60">
        <f t="shared" si="1"/>
        <v>0</v>
      </c>
      <c r="J31" s="14">
        <f>IFERROR(I31*宅配便入力!I31,"")</f>
        <v>0</v>
      </c>
      <c r="K31" s="91" t="str">
        <f t="shared" si="9"/>
        <v/>
      </c>
      <c r="L31" s="60" t="str">
        <f t="shared" si="3"/>
        <v/>
      </c>
      <c r="M31" s="12"/>
      <c r="N31" s="6">
        <f t="shared" si="4"/>
        <v>0</v>
      </c>
      <c r="O31" s="92" t="str">
        <f t="shared" si="5"/>
        <v/>
      </c>
      <c r="P31" s="6" t="str">
        <f t="shared" si="6"/>
        <v/>
      </c>
      <c r="Q31" s="6" t="str">
        <f t="shared" si="7"/>
        <v/>
      </c>
      <c r="R31" s="92" t="str">
        <f t="shared" si="8"/>
        <v/>
      </c>
    </row>
    <row r="32" spans="1:18">
      <c r="A32" s="6">
        <v>29</v>
      </c>
      <c r="B32" s="158" t="str">
        <f>IF(ISBLANK(宅配便入力!B32),"",宅配便入力!B32)</f>
        <v/>
      </c>
      <c r="C32" s="5" t="str">
        <f>IF(ISBLANK(宅配便入力!$C32),"",宅配便入力!$C32)</f>
        <v/>
      </c>
      <c r="D32" s="15">
        <f t="shared" si="0"/>
        <v>0.85</v>
      </c>
      <c r="E32" s="14" t="str">
        <f>IFERROR(VLOOKUP(宅配便入力!$Q32,宅配便!$A$18:$O$27,4,FALSE),"")</f>
        <v/>
      </c>
      <c r="F32" s="14" t="str">
        <f>IF(ISBLANK(宅配便入力!$N32),"",IF(宅配便入力!$P32="以上",1,宅配便入力!$N32))</f>
        <v/>
      </c>
      <c r="G32" s="52" t="e">
        <f>IFERROR(宅配便入力!G32*宅配便入力!I32+E32/F32,"")/宅配便入力!I32</f>
        <v>#VALUE!</v>
      </c>
      <c r="H32" s="91">
        <f>宅配便入力!G32/D32</f>
        <v>0</v>
      </c>
      <c r="I32" s="60">
        <f t="shared" si="1"/>
        <v>0</v>
      </c>
      <c r="J32" s="14">
        <f>IFERROR(I32*宅配便入力!I32,"")</f>
        <v>0</v>
      </c>
      <c r="K32" s="91" t="str">
        <f t="shared" si="9"/>
        <v/>
      </c>
      <c r="L32" s="60" t="str">
        <f t="shared" si="3"/>
        <v/>
      </c>
      <c r="M32" s="12"/>
      <c r="N32" s="6">
        <f t="shared" si="4"/>
        <v>0</v>
      </c>
      <c r="O32" s="92" t="str">
        <f t="shared" si="5"/>
        <v/>
      </c>
      <c r="P32" s="6" t="str">
        <f t="shared" si="6"/>
        <v/>
      </c>
      <c r="Q32" s="6" t="str">
        <f t="shared" si="7"/>
        <v/>
      </c>
      <c r="R32" s="92" t="str">
        <f t="shared" si="8"/>
        <v/>
      </c>
    </row>
    <row r="33" spans="1:18">
      <c r="A33" s="6">
        <v>30</v>
      </c>
      <c r="B33" s="158" t="str">
        <f>IF(ISBLANK(宅配便入力!B33),"",宅配便入力!B33)</f>
        <v/>
      </c>
      <c r="C33" s="5" t="str">
        <f>IF(ISBLANK(宅配便入力!$C33),"",宅配便入力!$C33)</f>
        <v/>
      </c>
      <c r="D33" s="15">
        <f t="shared" si="0"/>
        <v>0.85</v>
      </c>
      <c r="E33" s="14" t="str">
        <f>IFERROR(VLOOKUP(宅配便入力!$Q33,宅配便!$A$18:$O$27,4,FALSE),"")</f>
        <v/>
      </c>
      <c r="F33" s="14" t="str">
        <f>IF(ISBLANK(宅配便入力!$N33),"",IF(宅配便入力!$P33="以上",1,宅配便入力!$N33))</f>
        <v/>
      </c>
      <c r="G33" s="52" t="e">
        <f>IFERROR(宅配便入力!G33*宅配便入力!I33+E33/F33,"")/宅配便入力!I33</f>
        <v>#VALUE!</v>
      </c>
      <c r="H33" s="91">
        <f>宅配便入力!G33/D33</f>
        <v>0</v>
      </c>
      <c r="I33" s="60">
        <f t="shared" si="1"/>
        <v>0</v>
      </c>
      <c r="J33" s="14">
        <f>IFERROR(I33*宅配便入力!I33,"")</f>
        <v>0</v>
      </c>
      <c r="K33" s="91" t="str">
        <f t="shared" si="9"/>
        <v/>
      </c>
      <c r="L33" s="60" t="str">
        <f t="shared" si="3"/>
        <v/>
      </c>
      <c r="M33" s="12"/>
      <c r="N33" s="6">
        <f t="shared" si="4"/>
        <v>0</v>
      </c>
      <c r="O33" s="92" t="str">
        <f t="shared" si="5"/>
        <v/>
      </c>
      <c r="P33" s="6" t="str">
        <f t="shared" si="6"/>
        <v/>
      </c>
      <c r="Q33" s="6" t="str">
        <f t="shared" si="7"/>
        <v/>
      </c>
      <c r="R33" s="92" t="str">
        <f t="shared" si="8"/>
        <v/>
      </c>
    </row>
    <row r="34" spans="1:18">
      <c r="A34" s="6">
        <v>31</v>
      </c>
      <c r="B34" s="158" t="str">
        <f>IF(ISBLANK(宅配便入力!B34),"",宅配便入力!B34)</f>
        <v/>
      </c>
      <c r="C34" s="5" t="str">
        <f>IF(ISBLANK(宅配便入力!$C34),"",宅配便入力!$C34)</f>
        <v/>
      </c>
      <c r="D34" s="15">
        <f t="shared" si="0"/>
        <v>0.85</v>
      </c>
      <c r="E34" s="14" t="str">
        <f>IFERROR(VLOOKUP(宅配便入力!$Q34,宅配便!$A$18:$O$27,4,FALSE),"")</f>
        <v/>
      </c>
      <c r="F34" s="14" t="str">
        <f>IF(ISBLANK(宅配便入力!$N34),"",IF(宅配便入力!$P34="以上",1,宅配便入力!$N34))</f>
        <v/>
      </c>
      <c r="G34" s="52" t="e">
        <f>IFERROR(宅配便入力!G34*宅配便入力!I34+E34/F34,"")/宅配便入力!I34</f>
        <v>#VALUE!</v>
      </c>
      <c r="H34" s="91">
        <f>宅配便入力!G34/D34</f>
        <v>0</v>
      </c>
      <c r="I34" s="60">
        <f t="shared" si="1"/>
        <v>0</v>
      </c>
      <c r="J34" s="14">
        <f>IFERROR(I34*宅配便入力!I34,"")</f>
        <v>0</v>
      </c>
      <c r="K34" s="91" t="str">
        <f t="shared" si="9"/>
        <v/>
      </c>
      <c r="L34" s="60" t="str">
        <f t="shared" si="3"/>
        <v/>
      </c>
      <c r="M34" s="12"/>
      <c r="N34" s="6">
        <f t="shared" si="4"/>
        <v>0</v>
      </c>
      <c r="O34" s="92" t="str">
        <f t="shared" si="5"/>
        <v/>
      </c>
      <c r="P34" s="6" t="str">
        <f t="shared" si="6"/>
        <v/>
      </c>
      <c r="Q34" s="6" t="str">
        <f t="shared" si="7"/>
        <v/>
      </c>
      <c r="R34" s="92" t="str">
        <f t="shared" si="8"/>
        <v/>
      </c>
    </row>
    <row r="35" spans="1:18">
      <c r="A35" s="6">
        <v>32</v>
      </c>
      <c r="B35" s="158" t="str">
        <f>IF(ISBLANK(宅配便入力!B35),"",宅配便入力!B35)</f>
        <v/>
      </c>
      <c r="C35" s="5" t="str">
        <f>IF(ISBLANK(宅配便入力!$C35),"",宅配便入力!$C35)</f>
        <v/>
      </c>
      <c r="D35" s="15">
        <f t="shared" si="0"/>
        <v>0.85</v>
      </c>
      <c r="E35" s="14" t="str">
        <f>IFERROR(VLOOKUP(宅配便入力!$Q35,宅配便!$A$18:$O$27,4,FALSE),"")</f>
        <v/>
      </c>
      <c r="F35" s="14" t="str">
        <f>IF(ISBLANK(宅配便入力!$N35),"",IF(宅配便入力!$P35="以上",1,宅配便入力!$N35))</f>
        <v/>
      </c>
      <c r="G35" s="52" t="e">
        <f>IFERROR(宅配便入力!G35*宅配便入力!I35+E35/F35,"")/宅配便入力!I35</f>
        <v>#VALUE!</v>
      </c>
      <c r="H35" s="91">
        <f>宅配便入力!G35/D35</f>
        <v>0</v>
      </c>
      <c r="I35" s="60">
        <f t="shared" si="1"/>
        <v>0</v>
      </c>
      <c r="J35" s="14">
        <f>IFERROR(I35*宅配便入力!I35,"")</f>
        <v>0</v>
      </c>
      <c r="K35" s="91" t="str">
        <f t="shared" si="9"/>
        <v/>
      </c>
      <c r="L35" s="60" t="str">
        <f t="shared" si="3"/>
        <v/>
      </c>
      <c r="M35" s="12"/>
      <c r="N35" s="6">
        <f t="shared" si="4"/>
        <v>0</v>
      </c>
      <c r="O35" s="92" t="str">
        <f t="shared" si="5"/>
        <v/>
      </c>
      <c r="P35" s="6" t="str">
        <f t="shared" si="6"/>
        <v/>
      </c>
      <c r="Q35" s="6" t="str">
        <f t="shared" si="7"/>
        <v/>
      </c>
      <c r="R35" s="92" t="str">
        <f t="shared" si="8"/>
        <v/>
      </c>
    </row>
    <row r="36" spans="1:18">
      <c r="A36" s="6">
        <v>33</v>
      </c>
      <c r="B36" s="158" t="str">
        <f>IF(ISBLANK(宅配便入力!B36),"",宅配便入力!B36)</f>
        <v/>
      </c>
      <c r="C36" s="5" t="str">
        <f>IF(ISBLANK(宅配便入力!$C36),"",宅配便入力!$C36)</f>
        <v/>
      </c>
      <c r="D36" s="15">
        <f t="shared" si="0"/>
        <v>0.85</v>
      </c>
      <c r="E36" s="14" t="str">
        <f>IFERROR(VLOOKUP(宅配便入力!$Q36,宅配便!$A$18:$O$27,4,FALSE),"")</f>
        <v/>
      </c>
      <c r="F36" s="14" t="str">
        <f>IF(ISBLANK(宅配便入力!$N36),"",IF(宅配便入力!$P36="以上",1,宅配便入力!$N36))</f>
        <v/>
      </c>
      <c r="G36" s="52" t="e">
        <f>IFERROR(宅配便入力!G36*宅配便入力!I36+E36/F36,"")/宅配便入力!I36</f>
        <v>#VALUE!</v>
      </c>
      <c r="H36" s="91">
        <f>宅配便入力!G36/D36</f>
        <v>0</v>
      </c>
      <c r="I36" s="60">
        <f t="shared" si="1"/>
        <v>0</v>
      </c>
      <c r="J36" s="14">
        <f>IFERROR(I36*宅配便入力!I36,"")</f>
        <v>0</v>
      </c>
      <c r="K36" s="91" t="str">
        <f t="shared" si="9"/>
        <v/>
      </c>
      <c r="L36" s="60" t="str">
        <f t="shared" si="3"/>
        <v/>
      </c>
      <c r="M36" s="12"/>
      <c r="N36" s="6">
        <f t="shared" si="4"/>
        <v>0</v>
      </c>
      <c r="O36" s="92" t="str">
        <f t="shared" si="5"/>
        <v/>
      </c>
      <c r="P36" s="6" t="str">
        <f t="shared" si="6"/>
        <v/>
      </c>
      <c r="Q36" s="6" t="str">
        <f t="shared" si="7"/>
        <v/>
      </c>
      <c r="R36" s="92" t="str">
        <f t="shared" si="8"/>
        <v/>
      </c>
    </row>
    <row r="37" spans="1:18">
      <c r="A37" s="6">
        <v>34</v>
      </c>
      <c r="B37" s="158" t="str">
        <f>IF(ISBLANK(宅配便入力!B37),"",宅配便入力!B37)</f>
        <v/>
      </c>
      <c r="C37" s="5" t="str">
        <f>IF(ISBLANK(宅配便入力!$C37),"",宅配便入力!$C37)</f>
        <v/>
      </c>
      <c r="D37" s="15">
        <f t="shared" si="0"/>
        <v>0.85</v>
      </c>
      <c r="E37" s="14" t="str">
        <f>IFERROR(VLOOKUP(宅配便入力!$Q37,宅配便!$A$18:$O$27,4,FALSE),"")</f>
        <v/>
      </c>
      <c r="F37" s="14" t="str">
        <f>IF(ISBLANK(宅配便入力!$N37),"",IF(宅配便入力!$P37="以上",1,宅配便入力!$N37))</f>
        <v/>
      </c>
      <c r="G37" s="52" t="e">
        <f>IFERROR(宅配便入力!G37*宅配便入力!I37+E37/F37,"")/宅配便入力!I37</f>
        <v>#VALUE!</v>
      </c>
      <c r="H37" s="91">
        <f>宅配便入力!G37/D37</f>
        <v>0</v>
      </c>
      <c r="I37" s="60">
        <f t="shared" si="1"/>
        <v>0</v>
      </c>
      <c r="J37" s="14">
        <f>IFERROR(I37*宅配便入力!I37,"")</f>
        <v>0</v>
      </c>
      <c r="K37" s="91" t="str">
        <f t="shared" si="9"/>
        <v/>
      </c>
      <c r="L37" s="60" t="str">
        <f t="shared" si="3"/>
        <v/>
      </c>
      <c r="M37" s="12"/>
      <c r="N37" s="6">
        <f t="shared" si="4"/>
        <v>0</v>
      </c>
      <c r="O37" s="92" t="str">
        <f t="shared" si="5"/>
        <v/>
      </c>
      <c r="P37" s="6" t="str">
        <f t="shared" si="6"/>
        <v/>
      </c>
      <c r="Q37" s="6" t="str">
        <f t="shared" si="7"/>
        <v/>
      </c>
      <c r="R37" s="92" t="str">
        <f t="shared" si="8"/>
        <v/>
      </c>
    </row>
    <row r="38" spans="1:18">
      <c r="A38" s="6">
        <v>35</v>
      </c>
      <c r="B38" s="158" t="str">
        <f>IF(ISBLANK(宅配便入力!B38),"",宅配便入力!B38)</f>
        <v/>
      </c>
      <c r="C38" s="5" t="str">
        <f>IF(ISBLANK(宅配便入力!$C38),"",宅配便入力!$C38)</f>
        <v/>
      </c>
      <c r="D38" s="15">
        <f t="shared" si="0"/>
        <v>0.85</v>
      </c>
      <c r="E38" s="14" t="str">
        <f>IFERROR(VLOOKUP(宅配便入力!$Q38,宅配便!$A$18:$O$27,4,FALSE),"")</f>
        <v/>
      </c>
      <c r="F38" s="14" t="str">
        <f>IF(ISBLANK(宅配便入力!$N38),"",IF(宅配便入力!$P38="以上",1,宅配便入力!$N38))</f>
        <v/>
      </c>
      <c r="G38" s="52" t="e">
        <f>IFERROR(宅配便入力!G38*宅配便入力!I38+E38/F38,"")/宅配便入力!I38</f>
        <v>#VALUE!</v>
      </c>
      <c r="H38" s="91">
        <f>宅配便入力!G38/D38</f>
        <v>0</v>
      </c>
      <c r="I38" s="60">
        <f t="shared" si="1"/>
        <v>0</v>
      </c>
      <c r="J38" s="14">
        <f>IFERROR(I38*宅配便入力!I38,"")</f>
        <v>0</v>
      </c>
      <c r="K38" s="91" t="str">
        <f t="shared" si="9"/>
        <v/>
      </c>
      <c r="L38" s="60" t="str">
        <f t="shared" si="3"/>
        <v/>
      </c>
      <c r="M38" s="12"/>
      <c r="N38" s="6">
        <f t="shared" si="4"/>
        <v>0</v>
      </c>
      <c r="O38" s="92" t="str">
        <f t="shared" si="5"/>
        <v/>
      </c>
      <c r="P38" s="6" t="str">
        <f t="shared" si="6"/>
        <v/>
      </c>
      <c r="Q38" s="6" t="str">
        <f t="shared" si="7"/>
        <v/>
      </c>
      <c r="R38" s="92" t="str">
        <f t="shared" si="8"/>
        <v/>
      </c>
    </row>
    <row r="39" spans="1:18">
      <c r="A39" s="6">
        <v>36</v>
      </c>
      <c r="B39" s="158" t="str">
        <f>IF(ISBLANK(宅配便入力!B39),"",宅配便入力!B39)</f>
        <v/>
      </c>
      <c r="C39" s="5" t="str">
        <f>IF(ISBLANK(宅配便入力!$C39),"",宅配便入力!$C39)</f>
        <v/>
      </c>
      <c r="D39" s="15">
        <f t="shared" si="0"/>
        <v>0.85</v>
      </c>
      <c r="E39" s="14" t="str">
        <f>IFERROR(VLOOKUP(宅配便入力!$Q39,宅配便!$A$18:$O$27,4,FALSE),"")</f>
        <v/>
      </c>
      <c r="F39" s="14" t="str">
        <f>IF(ISBLANK(宅配便入力!$N39),"",IF(宅配便入力!$P39="以上",1,宅配便入力!$N39))</f>
        <v/>
      </c>
      <c r="G39" s="52" t="e">
        <f>IFERROR(宅配便入力!G39*宅配便入力!I39+E39/F39,"")/宅配便入力!I39</f>
        <v>#VALUE!</v>
      </c>
      <c r="H39" s="91">
        <f>宅配便入力!G39/D39</f>
        <v>0</v>
      </c>
      <c r="I39" s="60">
        <f t="shared" si="1"/>
        <v>0</v>
      </c>
      <c r="J39" s="14">
        <f>IFERROR(I39*宅配便入力!I39,"")</f>
        <v>0</v>
      </c>
      <c r="K39" s="91" t="str">
        <f t="shared" si="9"/>
        <v/>
      </c>
      <c r="L39" s="60" t="str">
        <f t="shared" si="3"/>
        <v/>
      </c>
      <c r="M39" s="12"/>
      <c r="N39" s="6">
        <f t="shared" si="4"/>
        <v>0</v>
      </c>
      <c r="O39" s="92" t="str">
        <f t="shared" si="5"/>
        <v/>
      </c>
      <c r="P39" s="6" t="str">
        <f t="shared" si="6"/>
        <v/>
      </c>
      <c r="Q39" s="6" t="str">
        <f t="shared" si="7"/>
        <v/>
      </c>
      <c r="R39" s="92" t="str">
        <f t="shared" si="8"/>
        <v/>
      </c>
    </row>
    <row r="40" spans="1:18">
      <c r="A40" s="6">
        <v>37</v>
      </c>
      <c r="B40" s="158" t="str">
        <f>IF(ISBLANK(宅配便入力!B40),"",宅配便入力!B40)</f>
        <v/>
      </c>
      <c r="C40" s="5" t="str">
        <f>IF(ISBLANK(宅配便入力!$C40),"",宅配便入力!$C40)</f>
        <v/>
      </c>
      <c r="D40" s="15">
        <f t="shared" si="0"/>
        <v>0.85</v>
      </c>
      <c r="E40" s="14" t="str">
        <f>IFERROR(VLOOKUP(宅配便入力!$Q40,宅配便!$A$18:$O$27,4,FALSE),"")</f>
        <v/>
      </c>
      <c r="F40" s="14" t="str">
        <f>IF(ISBLANK(宅配便入力!$N40),"",IF(宅配便入力!$P40="以上",1,宅配便入力!$N40))</f>
        <v/>
      </c>
      <c r="G40" s="52" t="e">
        <f>IFERROR(宅配便入力!G40*宅配便入力!I40+E40/F40,"")/宅配便入力!I40</f>
        <v>#VALUE!</v>
      </c>
      <c r="H40" s="91">
        <f>宅配便入力!G40/D40</f>
        <v>0</v>
      </c>
      <c r="I40" s="60">
        <f t="shared" si="1"/>
        <v>0</v>
      </c>
      <c r="J40" s="14">
        <f>IFERROR(I40*宅配便入力!I40,"")</f>
        <v>0</v>
      </c>
      <c r="K40" s="91" t="str">
        <f t="shared" si="9"/>
        <v/>
      </c>
      <c r="L40" s="60" t="str">
        <f t="shared" si="3"/>
        <v/>
      </c>
      <c r="M40" s="12"/>
      <c r="N40" s="6">
        <f t="shared" si="4"/>
        <v>0</v>
      </c>
      <c r="O40" s="92" t="str">
        <f t="shared" si="5"/>
        <v/>
      </c>
      <c r="P40" s="6" t="str">
        <f t="shared" si="6"/>
        <v/>
      </c>
      <c r="Q40" s="6" t="str">
        <f t="shared" si="7"/>
        <v/>
      </c>
      <c r="R40" s="92" t="str">
        <f t="shared" si="8"/>
        <v/>
      </c>
    </row>
    <row r="41" spans="1:18">
      <c r="A41" s="6">
        <v>38</v>
      </c>
      <c r="B41" s="158" t="str">
        <f>IF(ISBLANK(宅配便入力!B41),"",宅配便入力!B41)</f>
        <v/>
      </c>
      <c r="C41" s="5" t="str">
        <f>IF(ISBLANK(宅配便入力!$C41),"",宅配便入力!$C41)</f>
        <v/>
      </c>
      <c r="D41" s="15">
        <f t="shared" si="0"/>
        <v>0.85</v>
      </c>
      <c r="E41" s="14" t="str">
        <f>IFERROR(VLOOKUP(宅配便入力!$Q41,宅配便!$A$18:$O$27,4,FALSE),"")</f>
        <v/>
      </c>
      <c r="F41" s="14" t="str">
        <f>IF(ISBLANK(宅配便入力!$N41),"",IF(宅配便入力!$P41="以上",1,宅配便入力!$N41))</f>
        <v/>
      </c>
      <c r="G41" s="52" t="e">
        <f>IFERROR(宅配便入力!G41*宅配便入力!I41+E41/F41,"")/宅配便入力!I41</f>
        <v>#VALUE!</v>
      </c>
      <c r="H41" s="91">
        <f>宅配便入力!G41/D41</f>
        <v>0</v>
      </c>
      <c r="I41" s="60">
        <f t="shared" si="1"/>
        <v>0</v>
      </c>
      <c r="J41" s="14">
        <f>IFERROR(I41*宅配便入力!I41,"")</f>
        <v>0</v>
      </c>
      <c r="K41" s="91" t="str">
        <f t="shared" si="9"/>
        <v/>
      </c>
      <c r="L41" s="60" t="str">
        <f t="shared" si="3"/>
        <v/>
      </c>
      <c r="M41" s="12"/>
      <c r="N41" s="6">
        <f t="shared" si="4"/>
        <v>0</v>
      </c>
      <c r="O41" s="92" t="str">
        <f t="shared" si="5"/>
        <v/>
      </c>
      <c r="P41" s="6" t="str">
        <f t="shared" si="6"/>
        <v/>
      </c>
      <c r="Q41" s="6" t="str">
        <f t="shared" si="7"/>
        <v/>
      </c>
      <c r="R41" s="92" t="str">
        <f t="shared" si="8"/>
        <v/>
      </c>
    </row>
    <row r="42" spans="1:18">
      <c r="A42" s="6">
        <v>39</v>
      </c>
      <c r="B42" s="158" t="str">
        <f>IF(ISBLANK(宅配便入力!B42),"",宅配便入力!B42)</f>
        <v/>
      </c>
      <c r="C42" s="5" t="str">
        <f>IF(ISBLANK(宅配便入力!$C42),"",宅配便入力!$C42)</f>
        <v/>
      </c>
      <c r="D42" s="15">
        <f t="shared" si="0"/>
        <v>0.85</v>
      </c>
      <c r="E42" s="14" t="str">
        <f>IFERROR(VLOOKUP(宅配便入力!$Q42,宅配便!$A$18:$O$27,4,FALSE),"")</f>
        <v/>
      </c>
      <c r="F42" s="14" t="str">
        <f>IF(ISBLANK(宅配便入力!$N42),"",IF(宅配便入力!$P42="以上",1,宅配便入力!$N42))</f>
        <v/>
      </c>
      <c r="G42" s="52" t="e">
        <f>IFERROR(宅配便入力!G42*宅配便入力!I42+E42/F42,"")/宅配便入力!I42</f>
        <v>#VALUE!</v>
      </c>
      <c r="H42" s="91">
        <f>宅配便入力!G42/D42</f>
        <v>0</v>
      </c>
      <c r="I42" s="60">
        <f t="shared" si="1"/>
        <v>0</v>
      </c>
      <c r="J42" s="14">
        <f>IFERROR(I42*宅配便入力!I42,"")</f>
        <v>0</v>
      </c>
      <c r="K42" s="91" t="str">
        <f t="shared" si="9"/>
        <v/>
      </c>
      <c r="L42" s="60" t="str">
        <f t="shared" si="3"/>
        <v/>
      </c>
      <c r="M42" s="12"/>
      <c r="N42" s="6">
        <f t="shared" si="4"/>
        <v>0</v>
      </c>
      <c r="O42" s="92" t="str">
        <f t="shared" si="5"/>
        <v/>
      </c>
      <c r="P42" s="6" t="str">
        <f t="shared" si="6"/>
        <v/>
      </c>
      <c r="Q42" s="6" t="str">
        <f t="shared" si="7"/>
        <v/>
      </c>
      <c r="R42" s="92" t="str">
        <f t="shared" si="8"/>
        <v/>
      </c>
    </row>
    <row r="43" spans="1:18">
      <c r="A43" s="6">
        <v>40</v>
      </c>
      <c r="B43" s="158" t="str">
        <f>IF(ISBLANK(宅配便入力!B43),"",宅配便入力!B43)</f>
        <v/>
      </c>
      <c r="C43" s="5" t="str">
        <f>IF(ISBLANK(宅配便入力!$C43),"",宅配便入力!$C43)</f>
        <v/>
      </c>
      <c r="D43" s="15">
        <f t="shared" si="0"/>
        <v>0.85</v>
      </c>
      <c r="E43" s="14" t="str">
        <f>IFERROR(VLOOKUP(宅配便入力!$Q43,宅配便!$A$18:$O$27,4,FALSE),"")</f>
        <v/>
      </c>
      <c r="F43" s="14" t="str">
        <f>IF(ISBLANK(宅配便入力!$N43),"",IF(宅配便入力!$P43="以上",1,宅配便入力!$N43))</f>
        <v/>
      </c>
      <c r="G43" s="52" t="e">
        <f>IFERROR(宅配便入力!G43*宅配便入力!I43+E43/F43,"")/宅配便入力!I43</f>
        <v>#VALUE!</v>
      </c>
      <c r="H43" s="91">
        <f>宅配便入力!G43/D43</f>
        <v>0</v>
      </c>
      <c r="I43" s="60">
        <f t="shared" si="1"/>
        <v>0</v>
      </c>
      <c r="J43" s="14">
        <f>IFERROR(I43*宅配便入力!I43,"")</f>
        <v>0</v>
      </c>
      <c r="K43" s="91" t="str">
        <f t="shared" si="9"/>
        <v/>
      </c>
      <c r="L43" s="60" t="str">
        <f t="shared" si="3"/>
        <v/>
      </c>
      <c r="M43" s="12"/>
      <c r="N43" s="6">
        <f t="shared" si="4"/>
        <v>0</v>
      </c>
      <c r="O43" s="92" t="str">
        <f t="shared" si="5"/>
        <v/>
      </c>
      <c r="P43" s="6" t="str">
        <f t="shared" si="6"/>
        <v/>
      </c>
      <c r="Q43" s="6" t="str">
        <f t="shared" si="7"/>
        <v/>
      </c>
      <c r="R43" s="92" t="str">
        <f t="shared" si="8"/>
        <v/>
      </c>
    </row>
    <row r="44" spans="1:18">
      <c r="A44" s="6">
        <v>41</v>
      </c>
      <c r="B44" s="158" t="str">
        <f>IF(ISBLANK(宅配便入力!B44),"",宅配便入力!B44)</f>
        <v/>
      </c>
      <c r="C44" s="5" t="str">
        <f>IF(ISBLANK(宅配便入力!$C44),"",宅配便入力!$C44)</f>
        <v/>
      </c>
      <c r="D44" s="15">
        <f t="shared" si="0"/>
        <v>0.85</v>
      </c>
      <c r="E44" s="14" t="str">
        <f>IFERROR(VLOOKUP(宅配便入力!$Q44,宅配便!$A$18:$O$27,4,FALSE),"")</f>
        <v/>
      </c>
      <c r="F44" s="14" t="str">
        <f>IF(ISBLANK(宅配便入力!$N44),"",IF(宅配便入力!$P44="以上",1,宅配便入力!$N44))</f>
        <v/>
      </c>
      <c r="G44" s="52" t="e">
        <f>IFERROR(宅配便入力!G44*宅配便入力!I44+E44/F44,"")/宅配便入力!I44</f>
        <v>#VALUE!</v>
      </c>
      <c r="H44" s="91">
        <f>宅配便入力!G44/D44</f>
        <v>0</v>
      </c>
      <c r="I44" s="60">
        <f t="shared" si="1"/>
        <v>0</v>
      </c>
      <c r="J44" s="14">
        <f>IFERROR(I44*宅配便入力!I44,"")</f>
        <v>0</v>
      </c>
      <c r="K44" s="91" t="str">
        <f t="shared" si="9"/>
        <v/>
      </c>
      <c r="L44" s="60" t="str">
        <f t="shared" si="3"/>
        <v/>
      </c>
      <c r="M44" s="12"/>
      <c r="N44" s="6">
        <f t="shared" si="4"/>
        <v>0</v>
      </c>
      <c r="O44" s="92" t="str">
        <f t="shared" si="5"/>
        <v/>
      </c>
      <c r="P44" s="6" t="str">
        <f t="shared" si="6"/>
        <v/>
      </c>
      <c r="Q44" s="6" t="str">
        <f t="shared" si="7"/>
        <v/>
      </c>
      <c r="R44" s="92" t="str">
        <f t="shared" si="8"/>
        <v/>
      </c>
    </row>
    <row r="45" spans="1:18">
      <c r="A45" s="6">
        <v>42</v>
      </c>
      <c r="B45" s="158" t="str">
        <f>IF(ISBLANK(宅配便入力!B45),"",宅配便入力!B45)</f>
        <v/>
      </c>
      <c r="C45" s="5" t="str">
        <f>IF(ISBLANK(宅配便入力!$C45),"",宅配便入力!$C45)</f>
        <v/>
      </c>
      <c r="D45" s="15">
        <f t="shared" si="0"/>
        <v>0.85</v>
      </c>
      <c r="E45" s="14" t="str">
        <f>IFERROR(VLOOKUP(宅配便入力!$Q45,宅配便!$A$18:$O$27,4,FALSE),"")</f>
        <v/>
      </c>
      <c r="F45" s="14" t="str">
        <f>IF(ISBLANK(宅配便入力!$N45),"",IF(宅配便入力!$P45="以上",1,宅配便入力!$N45))</f>
        <v/>
      </c>
      <c r="G45" s="52" t="e">
        <f>IFERROR(宅配便入力!G45*宅配便入力!I45+E45/F45,"")/宅配便入力!I45</f>
        <v>#VALUE!</v>
      </c>
      <c r="H45" s="91">
        <f>宅配便入力!G45/D45</f>
        <v>0</v>
      </c>
      <c r="I45" s="60">
        <f t="shared" si="1"/>
        <v>0</v>
      </c>
      <c r="J45" s="14">
        <f>IFERROR(I45*宅配便入力!I45,"")</f>
        <v>0</v>
      </c>
      <c r="K45" s="91" t="str">
        <f t="shared" si="9"/>
        <v/>
      </c>
      <c r="L45" s="60" t="str">
        <f t="shared" si="3"/>
        <v/>
      </c>
      <c r="M45" s="12"/>
      <c r="N45" s="6">
        <f t="shared" si="4"/>
        <v>0</v>
      </c>
      <c r="O45" s="92" t="str">
        <f t="shared" si="5"/>
        <v/>
      </c>
      <c r="P45" s="6" t="str">
        <f t="shared" si="6"/>
        <v/>
      </c>
      <c r="Q45" s="6" t="str">
        <f t="shared" si="7"/>
        <v/>
      </c>
      <c r="R45" s="92" t="str">
        <f t="shared" si="8"/>
        <v/>
      </c>
    </row>
    <row r="46" spans="1:18">
      <c r="A46" s="6">
        <v>43</v>
      </c>
      <c r="B46" s="158" t="str">
        <f>IF(ISBLANK(宅配便入力!B46),"",宅配便入力!B46)</f>
        <v/>
      </c>
      <c r="C46" s="5" t="str">
        <f>IF(ISBLANK(宅配便入力!$C46),"",宅配便入力!$C46)</f>
        <v/>
      </c>
      <c r="D46" s="15">
        <f t="shared" si="0"/>
        <v>0.85</v>
      </c>
      <c r="E46" s="14" t="str">
        <f>IFERROR(VLOOKUP(宅配便入力!$Q46,宅配便!$A$18:$O$27,4,FALSE),"")</f>
        <v/>
      </c>
      <c r="F46" s="14" t="str">
        <f>IF(ISBLANK(宅配便入力!$N46),"",IF(宅配便入力!$P46="以上",1,宅配便入力!$N46))</f>
        <v/>
      </c>
      <c r="G46" s="52" t="e">
        <f>IFERROR(宅配便入力!G46*宅配便入力!I46+E46/F46,"")/宅配便入力!I46</f>
        <v>#VALUE!</v>
      </c>
      <c r="H46" s="91">
        <f>宅配便入力!G46/D46</f>
        <v>0</v>
      </c>
      <c r="I46" s="60">
        <f t="shared" si="1"/>
        <v>0</v>
      </c>
      <c r="J46" s="14">
        <f>IFERROR(I46*宅配便入力!I46,"")</f>
        <v>0</v>
      </c>
      <c r="K46" s="91" t="str">
        <f t="shared" si="9"/>
        <v/>
      </c>
      <c r="L46" s="60" t="str">
        <f t="shared" si="3"/>
        <v/>
      </c>
      <c r="M46" s="12"/>
      <c r="N46" s="6">
        <f t="shared" si="4"/>
        <v>0</v>
      </c>
      <c r="O46" s="92" t="str">
        <f t="shared" si="5"/>
        <v/>
      </c>
      <c r="P46" s="6" t="str">
        <f t="shared" si="6"/>
        <v/>
      </c>
      <c r="Q46" s="6" t="str">
        <f t="shared" si="7"/>
        <v/>
      </c>
      <c r="R46" s="92" t="str">
        <f t="shared" si="8"/>
        <v/>
      </c>
    </row>
    <row r="47" spans="1:18">
      <c r="A47" s="6">
        <v>44</v>
      </c>
      <c r="B47" s="158" t="str">
        <f>IF(ISBLANK(宅配便入力!B47),"",宅配便入力!B47)</f>
        <v/>
      </c>
      <c r="C47" s="5" t="str">
        <f>IF(ISBLANK(宅配便入力!$C47),"",宅配便入力!$C47)</f>
        <v/>
      </c>
      <c r="D47" s="15">
        <f t="shared" si="0"/>
        <v>0.85</v>
      </c>
      <c r="E47" s="14" t="str">
        <f>IFERROR(VLOOKUP(宅配便入力!$Q47,宅配便!$A$18:$O$27,4,FALSE),"")</f>
        <v/>
      </c>
      <c r="F47" s="14" t="str">
        <f>IF(ISBLANK(宅配便入力!$N47),"",IF(宅配便入力!$P47="以上",1,宅配便入力!$N47))</f>
        <v/>
      </c>
      <c r="G47" s="52" t="e">
        <f>IFERROR(宅配便入力!G47*宅配便入力!I47+E47/F47,"")/宅配便入力!I47</f>
        <v>#VALUE!</v>
      </c>
      <c r="H47" s="91">
        <f>宅配便入力!G47/D47</f>
        <v>0</v>
      </c>
      <c r="I47" s="60">
        <f t="shared" si="1"/>
        <v>0</v>
      </c>
      <c r="J47" s="14">
        <f>IFERROR(I47*宅配便入力!I47,"")</f>
        <v>0</v>
      </c>
      <c r="K47" s="91" t="str">
        <f t="shared" si="9"/>
        <v/>
      </c>
      <c r="L47" s="60" t="str">
        <f t="shared" si="3"/>
        <v/>
      </c>
      <c r="M47" s="12"/>
      <c r="N47" s="6">
        <f t="shared" si="4"/>
        <v>0</v>
      </c>
      <c r="O47" s="92" t="str">
        <f t="shared" si="5"/>
        <v/>
      </c>
      <c r="P47" s="6" t="str">
        <f t="shared" si="6"/>
        <v/>
      </c>
      <c r="Q47" s="6" t="str">
        <f t="shared" si="7"/>
        <v/>
      </c>
      <c r="R47" s="92" t="str">
        <f t="shared" si="8"/>
        <v/>
      </c>
    </row>
    <row r="48" spans="1:18">
      <c r="A48" s="6">
        <v>45</v>
      </c>
      <c r="B48" s="158" t="str">
        <f>IF(ISBLANK(宅配便入力!B48),"",宅配便入力!B48)</f>
        <v/>
      </c>
      <c r="C48" s="5" t="str">
        <f>IF(ISBLANK(宅配便入力!$C48),"",宅配便入力!$C48)</f>
        <v/>
      </c>
      <c r="D48" s="15">
        <f t="shared" si="0"/>
        <v>0.85</v>
      </c>
      <c r="E48" s="14" t="str">
        <f>IFERROR(VLOOKUP(宅配便入力!$Q48,宅配便!$A$18:$O$27,4,FALSE),"")</f>
        <v/>
      </c>
      <c r="F48" s="14" t="str">
        <f>IF(ISBLANK(宅配便入力!$N48),"",IF(宅配便入力!$P48="以上",1,宅配便入力!$N48))</f>
        <v/>
      </c>
      <c r="G48" s="52" t="e">
        <f>IFERROR(宅配便入力!G48*宅配便入力!I48+E48/F48,"")/宅配便入力!I48</f>
        <v>#VALUE!</v>
      </c>
      <c r="H48" s="91">
        <f>宅配便入力!G48/D48</f>
        <v>0</v>
      </c>
      <c r="I48" s="60">
        <f t="shared" si="1"/>
        <v>0</v>
      </c>
      <c r="J48" s="14">
        <f>IFERROR(I48*宅配便入力!I48,"")</f>
        <v>0</v>
      </c>
      <c r="K48" s="91" t="str">
        <f t="shared" si="9"/>
        <v/>
      </c>
      <c r="L48" s="60" t="str">
        <f t="shared" si="3"/>
        <v/>
      </c>
      <c r="M48" s="12"/>
      <c r="N48" s="6">
        <f t="shared" si="4"/>
        <v>0</v>
      </c>
      <c r="O48" s="92" t="str">
        <f t="shared" si="5"/>
        <v/>
      </c>
      <c r="P48" s="6" t="str">
        <f t="shared" si="6"/>
        <v/>
      </c>
      <c r="Q48" s="6" t="str">
        <f t="shared" si="7"/>
        <v/>
      </c>
      <c r="R48" s="92" t="str">
        <f t="shared" si="8"/>
        <v/>
      </c>
    </row>
    <row r="49" spans="1:18">
      <c r="A49" s="6">
        <v>46</v>
      </c>
      <c r="B49" s="158" t="str">
        <f>IF(ISBLANK(宅配便入力!B49),"",宅配便入力!B49)</f>
        <v/>
      </c>
      <c r="C49" s="5" t="str">
        <f>IF(ISBLANK(宅配便入力!$C49),"",宅配便入力!$C49)</f>
        <v/>
      </c>
      <c r="D49" s="15">
        <f t="shared" si="0"/>
        <v>0.85</v>
      </c>
      <c r="E49" s="14" t="str">
        <f>IFERROR(VLOOKUP(宅配便入力!$Q49,宅配便!$A$18:$O$27,4,FALSE),"")</f>
        <v/>
      </c>
      <c r="F49" s="14" t="str">
        <f>IF(ISBLANK(宅配便入力!$N49),"",IF(宅配便入力!$P49="以上",1,宅配便入力!$N49))</f>
        <v/>
      </c>
      <c r="G49" s="52" t="e">
        <f>IFERROR(宅配便入力!G49*宅配便入力!I49+E49/F49,"")/宅配便入力!I49</f>
        <v>#VALUE!</v>
      </c>
      <c r="H49" s="91">
        <f>宅配便入力!G49/D49</f>
        <v>0</v>
      </c>
      <c r="I49" s="60">
        <f t="shared" si="1"/>
        <v>0</v>
      </c>
      <c r="J49" s="14">
        <f>IFERROR(I49*宅配便入力!I49,"")</f>
        <v>0</v>
      </c>
      <c r="K49" s="91" t="str">
        <f t="shared" si="9"/>
        <v/>
      </c>
      <c r="L49" s="60" t="str">
        <f t="shared" si="3"/>
        <v/>
      </c>
      <c r="M49" s="12"/>
      <c r="N49" s="6">
        <f t="shared" si="4"/>
        <v>0</v>
      </c>
      <c r="O49" s="92" t="str">
        <f t="shared" si="5"/>
        <v/>
      </c>
      <c r="P49" s="6" t="str">
        <f t="shared" si="6"/>
        <v/>
      </c>
      <c r="Q49" s="6" t="str">
        <f t="shared" si="7"/>
        <v/>
      </c>
      <c r="R49" s="92" t="str">
        <f t="shared" si="8"/>
        <v/>
      </c>
    </row>
    <row r="50" spans="1:18">
      <c r="A50" s="6">
        <v>47</v>
      </c>
      <c r="B50" s="158" t="str">
        <f>IF(ISBLANK(宅配便入力!B50),"",宅配便入力!B50)</f>
        <v/>
      </c>
      <c r="C50" s="5" t="str">
        <f>IF(ISBLANK(宅配便入力!$C50),"",宅配便入力!$C50)</f>
        <v/>
      </c>
      <c r="D50" s="15">
        <f t="shared" si="0"/>
        <v>0.85</v>
      </c>
      <c r="E50" s="14" t="str">
        <f>IFERROR(VLOOKUP(宅配便入力!$Q50,宅配便!$A$18:$O$27,4,FALSE),"")</f>
        <v/>
      </c>
      <c r="F50" s="14" t="str">
        <f>IF(ISBLANK(宅配便入力!$N50),"",IF(宅配便入力!$P50="以上",1,宅配便入力!$N50))</f>
        <v/>
      </c>
      <c r="G50" s="52" t="e">
        <f>IFERROR(宅配便入力!G50*宅配便入力!I50+E50/F50,"")/宅配便入力!I50</f>
        <v>#VALUE!</v>
      </c>
      <c r="H50" s="91">
        <f>宅配便入力!G50/D50</f>
        <v>0</v>
      </c>
      <c r="I50" s="60">
        <f t="shared" si="1"/>
        <v>0</v>
      </c>
      <c r="J50" s="14">
        <f>IFERROR(I50*宅配便入力!I50,"")</f>
        <v>0</v>
      </c>
      <c r="K50" s="91" t="str">
        <f t="shared" si="9"/>
        <v/>
      </c>
      <c r="L50" s="60" t="str">
        <f t="shared" si="3"/>
        <v/>
      </c>
      <c r="M50" s="12"/>
      <c r="N50" s="6">
        <f t="shared" si="4"/>
        <v>0</v>
      </c>
      <c r="O50" s="92" t="str">
        <f t="shared" si="5"/>
        <v/>
      </c>
      <c r="P50" s="6" t="str">
        <f t="shared" si="6"/>
        <v/>
      </c>
      <c r="Q50" s="6" t="str">
        <f t="shared" si="7"/>
        <v/>
      </c>
      <c r="R50" s="92" t="str">
        <f t="shared" si="8"/>
        <v/>
      </c>
    </row>
    <row r="51" spans="1:18">
      <c r="A51" s="6">
        <v>48</v>
      </c>
      <c r="B51" s="158" t="str">
        <f>IF(ISBLANK(宅配便入力!B51),"",宅配便入力!B51)</f>
        <v/>
      </c>
      <c r="C51" s="5" t="str">
        <f>IF(ISBLANK(宅配便入力!$C51),"",宅配便入力!$C51)</f>
        <v/>
      </c>
      <c r="D51" s="15">
        <f t="shared" si="0"/>
        <v>0.85</v>
      </c>
      <c r="E51" s="14" t="str">
        <f>IFERROR(VLOOKUP(宅配便入力!$Q51,宅配便!$A$18:$O$27,4,FALSE),"")</f>
        <v/>
      </c>
      <c r="F51" s="14" t="str">
        <f>IF(ISBLANK(宅配便入力!$N51),"",IF(宅配便入力!$P51="以上",1,宅配便入力!$N51))</f>
        <v/>
      </c>
      <c r="G51" s="52" t="e">
        <f>IFERROR(宅配便入力!G51*宅配便入力!I51+E51/F51,"")/宅配便入力!I51</f>
        <v>#VALUE!</v>
      </c>
      <c r="H51" s="91">
        <f>宅配便入力!G51/D51</f>
        <v>0</v>
      </c>
      <c r="I51" s="60">
        <f t="shared" si="1"/>
        <v>0</v>
      </c>
      <c r="J51" s="14">
        <f>IFERROR(I51*宅配便入力!I51,"")</f>
        <v>0</v>
      </c>
      <c r="K51" s="91" t="str">
        <f t="shared" si="9"/>
        <v/>
      </c>
      <c r="L51" s="60" t="str">
        <f t="shared" si="3"/>
        <v/>
      </c>
      <c r="M51" s="12"/>
      <c r="N51" s="6">
        <f t="shared" si="4"/>
        <v>0</v>
      </c>
      <c r="O51" s="92" t="str">
        <f t="shared" si="5"/>
        <v/>
      </c>
      <c r="P51" s="6" t="str">
        <f t="shared" si="6"/>
        <v/>
      </c>
      <c r="Q51" s="6" t="str">
        <f t="shared" si="7"/>
        <v/>
      </c>
      <c r="R51" s="92" t="str">
        <f t="shared" si="8"/>
        <v/>
      </c>
    </row>
    <row r="52" spans="1:18">
      <c r="A52" s="6">
        <v>49</v>
      </c>
      <c r="B52" s="158" t="str">
        <f>IF(ISBLANK(宅配便入力!B52),"",宅配便入力!B52)</f>
        <v/>
      </c>
      <c r="C52" s="5" t="str">
        <f>IF(ISBLANK(宅配便入力!$C52),"",宅配便入力!$C52)</f>
        <v/>
      </c>
      <c r="D52" s="15">
        <f t="shared" si="0"/>
        <v>0.85</v>
      </c>
      <c r="E52" s="14" t="str">
        <f>IFERROR(VLOOKUP(宅配便入力!$Q52,宅配便!$A$18:$O$27,4,FALSE),"")</f>
        <v/>
      </c>
      <c r="F52" s="14" t="str">
        <f>IF(ISBLANK(宅配便入力!$N52),"",IF(宅配便入力!$P52="以上",1,宅配便入力!$N52))</f>
        <v/>
      </c>
      <c r="G52" s="52" t="e">
        <f>IFERROR(宅配便入力!G52*宅配便入力!I52+E52/F52,"")/宅配便入力!I52</f>
        <v>#VALUE!</v>
      </c>
      <c r="H52" s="91">
        <f>宅配便入力!G52/D52</f>
        <v>0</v>
      </c>
      <c r="I52" s="60">
        <f t="shared" si="1"/>
        <v>0</v>
      </c>
      <c r="J52" s="14">
        <f>IFERROR(I52*宅配便入力!I52,"")</f>
        <v>0</v>
      </c>
      <c r="K52" s="91" t="str">
        <f t="shared" si="9"/>
        <v/>
      </c>
      <c r="L52" s="60" t="str">
        <f t="shared" si="3"/>
        <v/>
      </c>
      <c r="M52" s="12"/>
      <c r="N52" s="6">
        <f t="shared" si="4"/>
        <v>0</v>
      </c>
      <c r="O52" s="92" t="str">
        <f t="shared" si="5"/>
        <v/>
      </c>
      <c r="P52" s="6" t="str">
        <f t="shared" si="6"/>
        <v/>
      </c>
      <c r="Q52" s="6" t="str">
        <f t="shared" si="7"/>
        <v/>
      </c>
      <c r="R52" s="92" t="str">
        <f t="shared" si="8"/>
        <v/>
      </c>
    </row>
    <row r="53" spans="1:18">
      <c r="A53" s="6">
        <v>50</v>
      </c>
      <c r="B53" s="158" t="str">
        <f>IF(ISBLANK(宅配便入力!B53),"",宅配便入力!B53)</f>
        <v/>
      </c>
      <c r="C53" s="5" t="str">
        <f>IF(ISBLANK(宅配便入力!$C53),"",宅配便入力!$C53)</f>
        <v/>
      </c>
      <c r="D53" s="15">
        <f t="shared" si="0"/>
        <v>0.85</v>
      </c>
      <c r="E53" s="14" t="str">
        <f>IFERROR(VLOOKUP(宅配便入力!$Q53,宅配便!$A$18:$O$27,4,FALSE),"")</f>
        <v/>
      </c>
      <c r="F53" s="14" t="str">
        <f>IF(ISBLANK(宅配便入力!$N53),"",IF(宅配便入力!$P53="以上",1,宅配便入力!$N53))</f>
        <v/>
      </c>
      <c r="G53" s="52" t="e">
        <f>IFERROR(宅配便入力!G53*宅配便入力!I53+E53/F53,"")/宅配便入力!I53</f>
        <v>#VALUE!</v>
      </c>
      <c r="H53" s="91">
        <f>宅配便入力!G53/D53</f>
        <v>0</v>
      </c>
      <c r="I53" s="60">
        <f t="shared" si="1"/>
        <v>0</v>
      </c>
      <c r="J53" s="14">
        <f>IFERROR(I53*宅配便入力!I53,"")</f>
        <v>0</v>
      </c>
      <c r="K53" s="91" t="str">
        <f t="shared" si="9"/>
        <v/>
      </c>
      <c r="L53" s="60" t="str">
        <f t="shared" si="3"/>
        <v/>
      </c>
      <c r="M53" s="12"/>
      <c r="N53" s="6">
        <f t="shared" si="4"/>
        <v>0</v>
      </c>
      <c r="O53" s="92" t="str">
        <f t="shared" si="5"/>
        <v/>
      </c>
      <c r="P53" s="6" t="str">
        <f t="shared" si="6"/>
        <v/>
      </c>
      <c r="Q53" s="6" t="str">
        <f t="shared" si="7"/>
        <v/>
      </c>
      <c r="R53" s="92" t="str">
        <f t="shared" si="8"/>
        <v/>
      </c>
    </row>
    <row r="54" spans="1:18">
      <c r="A54" s="6">
        <v>51</v>
      </c>
      <c r="B54" s="158" t="str">
        <f>IF(ISBLANK(宅配便入力!B54),"",宅配便入力!B54)</f>
        <v/>
      </c>
      <c r="C54" s="5" t="str">
        <f>IF(ISBLANK(宅配便入力!$C54),"",宅配便入力!$C54)</f>
        <v/>
      </c>
      <c r="D54" s="15">
        <f t="shared" si="0"/>
        <v>0.85</v>
      </c>
      <c r="E54" s="14" t="str">
        <f>IFERROR(VLOOKUP(宅配便入力!$Q54,宅配便!$A$18:$O$27,4,FALSE),"")</f>
        <v/>
      </c>
      <c r="F54" s="14" t="str">
        <f>IF(ISBLANK(宅配便入力!$N54),"",IF(宅配便入力!$P54="以上",1,宅配便入力!$N54))</f>
        <v/>
      </c>
      <c r="G54" s="52" t="e">
        <f>IFERROR(宅配便入力!G54*宅配便入力!I54+E54/F54,"")/宅配便入力!I54</f>
        <v>#VALUE!</v>
      </c>
      <c r="H54" s="91">
        <f>宅配便入力!G54/D54</f>
        <v>0</v>
      </c>
      <c r="I54" s="60">
        <f t="shared" si="1"/>
        <v>0</v>
      </c>
      <c r="J54" s="14">
        <f>IFERROR(I54*宅配便入力!I54,"")</f>
        <v>0</v>
      </c>
      <c r="K54" s="91" t="str">
        <f t="shared" si="9"/>
        <v/>
      </c>
      <c r="L54" s="60" t="str">
        <f t="shared" si="3"/>
        <v/>
      </c>
      <c r="M54" s="12"/>
      <c r="N54" s="6">
        <f t="shared" si="4"/>
        <v>0</v>
      </c>
      <c r="O54" s="92" t="str">
        <f t="shared" si="5"/>
        <v/>
      </c>
      <c r="P54" s="6" t="str">
        <f t="shared" si="6"/>
        <v/>
      </c>
      <c r="Q54" s="6" t="str">
        <f t="shared" si="7"/>
        <v/>
      </c>
      <c r="R54" s="92" t="str">
        <f t="shared" si="8"/>
        <v/>
      </c>
    </row>
    <row r="55" spans="1:18">
      <c r="A55" s="6">
        <v>52</v>
      </c>
      <c r="B55" s="158" t="str">
        <f>IF(ISBLANK(宅配便入力!B55),"",宅配便入力!B55)</f>
        <v/>
      </c>
      <c r="C55" s="5" t="str">
        <f>IF(ISBLANK(宅配便入力!$C55),"",宅配便入力!$C55)</f>
        <v/>
      </c>
      <c r="D55" s="15">
        <f t="shared" si="0"/>
        <v>0.85</v>
      </c>
      <c r="E55" s="14" t="str">
        <f>IFERROR(VLOOKUP(宅配便入力!$Q55,宅配便!$A$18:$O$27,4,FALSE),"")</f>
        <v/>
      </c>
      <c r="F55" s="14" t="str">
        <f>IF(ISBLANK(宅配便入力!$N55),"",IF(宅配便入力!$P55="以上",1,宅配便入力!$N55))</f>
        <v/>
      </c>
      <c r="G55" s="52" t="e">
        <f>IFERROR(宅配便入力!G55*宅配便入力!I55+E55/F55,"")/宅配便入力!I55</f>
        <v>#VALUE!</v>
      </c>
      <c r="H55" s="91">
        <f>宅配便入力!G55/D55</f>
        <v>0</v>
      </c>
      <c r="I55" s="60">
        <f t="shared" si="1"/>
        <v>0</v>
      </c>
      <c r="J55" s="14">
        <f>IFERROR(I55*宅配便入力!I55,"")</f>
        <v>0</v>
      </c>
      <c r="K55" s="91" t="str">
        <f t="shared" si="9"/>
        <v/>
      </c>
      <c r="L55" s="60" t="str">
        <f t="shared" si="3"/>
        <v/>
      </c>
      <c r="M55" s="12"/>
      <c r="N55" s="6">
        <f t="shared" si="4"/>
        <v>0</v>
      </c>
      <c r="O55" s="92" t="str">
        <f t="shared" si="5"/>
        <v/>
      </c>
      <c r="P55" s="6" t="str">
        <f t="shared" si="6"/>
        <v/>
      </c>
      <c r="Q55" s="6" t="str">
        <f t="shared" si="7"/>
        <v/>
      </c>
      <c r="R55" s="92" t="str">
        <f t="shared" si="8"/>
        <v/>
      </c>
    </row>
    <row r="56" spans="1:18">
      <c r="A56" s="6">
        <v>53</v>
      </c>
      <c r="B56" s="158" t="str">
        <f>IF(ISBLANK(宅配便入力!B56),"",宅配便入力!B56)</f>
        <v/>
      </c>
      <c r="C56" s="5" t="str">
        <f>IF(ISBLANK(宅配便入力!$C56),"",宅配便入力!$C56)</f>
        <v/>
      </c>
      <c r="D56" s="15">
        <f t="shared" si="0"/>
        <v>0.85</v>
      </c>
      <c r="E56" s="14" t="str">
        <f>IFERROR(VLOOKUP(宅配便入力!$Q56,宅配便!$A$18:$O$27,4,FALSE),"")</f>
        <v/>
      </c>
      <c r="F56" s="14" t="str">
        <f>IF(ISBLANK(宅配便入力!$N56),"",IF(宅配便入力!$P56="以上",1,宅配便入力!$N56))</f>
        <v/>
      </c>
      <c r="G56" s="52" t="e">
        <f>IFERROR(宅配便入力!G56*宅配便入力!I56+E56/F56,"")/宅配便入力!I56</f>
        <v>#VALUE!</v>
      </c>
      <c r="H56" s="91">
        <f>宅配便入力!G56/D56</f>
        <v>0</v>
      </c>
      <c r="I56" s="60">
        <f t="shared" si="1"/>
        <v>0</v>
      </c>
      <c r="J56" s="14">
        <f>IFERROR(I56*宅配便入力!I56,"")</f>
        <v>0</v>
      </c>
      <c r="K56" s="91" t="str">
        <f t="shared" si="9"/>
        <v/>
      </c>
      <c r="L56" s="60" t="str">
        <f t="shared" si="3"/>
        <v/>
      </c>
      <c r="M56" s="12"/>
      <c r="N56" s="6">
        <f t="shared" si="4"/>
        <v>0</v>
      </c>
      <c r="O56" s="92" t="str">
        <f t="shared" si="5"/>
        <v/>
      </c>
      <c r="P56" s="6" t="str">
        <f t="shared" si="6"/>
        <v/>
      </c>
      <c r="Q56" s="6" t="str">
        <f t="shared" si="7"/>
        <v/>
      </c>
      <c r="R56" s="92" t="str">
        <f t="shared" si="8"/>
        <v/>
      </c>
    </row>
    <row r="57" spans="1:18">
      <c r="A57" s="6">
        <v>54</v>
      </c>
      <c r="B57" s="158" t="str">
        <f>IF(ISBLANK(宅配便入力!B57),"",宅配便入力!B57)</f>
        <v/>
      </c>
      <c r="C57" s="5" t="str">
        <f>IF(ISBLANK(宅配便入力!$C57),"",宅配便入力!$C57)</f>
        <v/>
      </c>
      <c r="D57" s="15">
        <f t="shared" si="0"/>
        <v>0.85</v>
      </c>
      <c r="E57" s="14" t="str">
        <f>IFERROR(VLOOKUP(宅配便入力!$Q57,宅配便!$A$18:$O$27,4,FALSE),"")</f>
        <v/>
      </c>
      <c r="F57" s="14" t="str">
        <f>IF(ISBLANK(宅配便入力!$N57),"",IF(宅配便入力!$P57="以上",1,宅配便入力!$N57))</f>
        <v/>
      </c>
      <c r="G57" s="52" t="e">
        <f>IFERROR(宅配便入力!G57*宅配便入力!I57+E57/F57,"")/宅配便入力!I57</f>
        <v>#VALUE!</v>
      </c>
      <c r="H57" s="91">
        <f>宅配便入力!G57/D57</f>
        <v>0</v>
      </c>
      <c r="I57" s="60">
        <f t="shared" si="1"/>
        <v>0</v>
      </c>
      <c r="J57" s="14">
        <f>IFERROR(I57*宅配便入力!I57,"")</f>
        <v>0</v>
      </c>
      <c r="K57" s="91" t="str">
        <f t="shared" si="9"/>
        <v/>
      </c>
      <c r="L57" s="60" t="str">
        <f t="shared" si="3"/>
        <v/>
      </c>
      <c r="M57" s="12"/>
      <c r="N57" s="6">
        <f t="shared" si="4"/>
        <v>0</v>
      </c>
      <c r="O57" s="92" t="str">
        <f t="shared" si="5"/>
        <v/>
      </c>
      <c r="P57" s="6" t="str">
        <f t="shared" si="6"/>
        <v/>
      </c>
      <c r="Q57" s="6" t="str">
        <f t="shared" si="7"/>
        <v/>
      </c>
      <c r="R57" s="92" t="str">
        <f t="shared" si="8"/>
        <v/>
      </c>
    </row>
    <row r="58" spans="1:18">
      <c r="A58" s="6">
        <v>55</v>
      </c>
      <c r="B58" s="158" t="str">
        <f>IF(ISBLANK(宅配便入力!B58),"",宅配便入力!B58)</f>
        <v/>
      </c>
      <c r="C58" s="5" t="str">
        <f>IF(ISBLANK(宅配便入力!$C58),"",宅配便入力!$C58)</f>
        <v/>
      </c>
      <c r="D58" s="15">
        <f t="shared" si="0"/>
        <v>0.85</v>
      </c>
      <c r="E58" s="14" t="str">
        <f>IFERROR(VLOOKUP(宅配便入力!$Q58,宅配便!$A$18:$O$27,4,FALSE),"")</f>
        <v/>
      </c>
      <c r="F58" s="14" t="str">
        <f>IF(ISBLANK(宅配便入力!$N58),"",IF(宅配便入力!$P58="以上",1,宅配便入力!$N58))</f>
        <v/>
      </c>
      <c r="G58" s="52" t="e">
        <f>IFERROR(宅配便入力!G58*宅配便入力!I58+E58/F58,"")/宅配便入力!I58</f>
        <v>#VALUE!</v>
      </c>
      <c r="H58" s="91">
        <f>宅配便入力!G58/D58</f>
        <v>0</v>
      </c>
      <c r="I58" s="60">
        <f t="shared" si="1"/>
        <v>0</v>
      </c>
      <c r="J58" s="14">
        <f>IFERROR(I58*宅配便入力!I58,"")</f>
        <v>0</v>
      </c>
      <c r="K58" s="91" t="str">
        <f t="shared" si="9"/>
        <v/>
      </c>
      <c r="L58" s="60" t="str">
        <f t="shared" si="3"/>
        <v/>
      </c>
      <c r="M58" s="12"/>
      <c r="N58" s="6">
        <f t="shared" si="4"/>
        <v>0</v>
      </c>
      <c r="O58" s="92" t="str">
        <f t="shared" si="5"/>
        <v/>
      </c>
      <c r="P58" s="6" t="str">
        <f t="shared" si="6"/>
        <v/>
      </c>
      <c r="Q58" s="6" t="str">
        <f t="shared" si="7"/>
        <v/>
      </c>
      <c r="R58" s="92" t="str">
        <f t="shared" si="8"/>
        <v/>
      </c>
    </row>
    <row r="59" spans="1:18">
      <c r="A59" s="6">
        <v>56</v>
      </c>
      <c r="B59" s="158" t="str">
        <f>IF(ISBLANK(宅配便入力!B59),"",宅配便入力!B59)</f>
        <v/>
      </c>
      <c r="C59" s="5" t="str">
        <f>IF(ISBLANK(宅配便入力!$C59),"",宅配便入力!$C59)</f>
        <v/>
      </c>
      <c r="D59" s="15">
        <f t="shared" si="0"/>
        <v>0.85</v>
      </c>
      <c r="E59" s="14" t="str">
        <f>IFERROR(VLOOKUP(宅配便入力!$Q59,宅配便!$A$18:$O$27,4,FALSE),"")</f>
        <v/>
      </c>
      <c r="F59" s="14" t="str">
        <f>IF(ISBLANK(宅配便入力!$N59),"",IF(宅配便入力!$P59="以上",1,宅配便入力!$N59))</f>
        <v/>
      </c>
      <c r="G59" s="52" t="e">
        <f>IFERROR(宅配便入力!G59*宅配便入力!I59+E59/F59,"")/宅配便入力!I59</f>
        <v>#VALUE!</v>
      </c>
      <c r="H59" s="91">
        <f>宅配便入力!G59/D59</f>
        <v>0</v>
      </c>
      <c r="I59" s="60">
        <f t="shared" si="1"/>
        <v>0</v>
      </c>
      <c r="J59" s="14">
        <f>IFERROR(I59*宅配便入力!I59,"")</f>
        <v>0</v>
      </c>
      <c r="K59" s="91" t="str">
        <f t="shared" si="9"/>
        <v/>
      </c>
      <c r="L59" s="60" t="str">
        <f t="shared" si="3"/>
        <v/>
      </c>
      <c r="M59" s="12"/>
      <c r="N59" s="6">
        <f t="shared" si="4"/>
        <v>0</v>
      </c>
      <c r="O59" s="92" t="str">
        <f t="shared" si="5"/>
        <v/>
      </c>
      <c r="P59" s="6" t="str">
        <f t="shared" si="6"/>
        <v/>
      </c>
      <c r="Q59" s="6" t="str">
        <f t="shared" si="7"/>
        <v/>
      </c>
      <c r="R59" s="92" t="str">
        <f t="shared" si="8"/>
        <v/>
      </c>
    </row>
    <row r="60" spans="1:18">
      <c r="A60" s="6">
        <v>57</v>
      </c>
      <c r="B60" s="158" t="str">
        <f>IF(ISBLANK(宅配便入力!B60),"",宅配便入力!B60)</f>
        <v/>
      </c>
      <c r="C60" s="5" t="str">
        <f>IF(ISBLANK(宅配便入力!$C60),"",宅配便入力!$C60)</f>
        <v/>
      </c>
      <c r="D60" s="15">
        <f t="shared" si="0"/>
        <v>0.85</v>
      </c>
      <c r="E60" s="14" t="str">
        <f>IFERROR(VLOOKUP(宅配便入力!$Q60,宅配便!$A$18:$O$27,4,FALSE),"")</f>
        <v/>
      </c>
      <c r="F60" s="14" t="str">
        <f>IF(ISBLANK(宅配便入力!$N60),"",IF(宅配便入力!$P60="以上",1,宅配便入力!$N60))</f>
        <v/>
      </c>
      <c r="G60" s="52" t="e">
        <f>IFERROR(宅配便入力!G60*宅配便入力!I60+E60/F60,"")/宅配便入力!I60</f>
        <v>#VALUE!</v>
      </c>
      <c r="H60" s="91">
        <f>宅配便入力!G60/D60</f>
        <v>0</v>
      </c>
      <c r="I60" s="60">
        <f t="shared" si="1"/>
        <v>0</v>
      </c>
      <c r="J60" s="14">
        <f>IFERROR(I60*宅配便入力!I60,"")</f>
        <v>0</v>
      </c>
      <c r="K60" s="91" t="str">
        <f t="shared" si="9"/>
        <v/>
      </c>
      <c r="L60" s="60" t="str">
        <f t="shared" si="3"/>
        <v/>
      </c>
      <c r="M60" s="12"/>
      <c r="N60" s="6">
        <f t="shared" si="4"/>
        <v>0</v>
      </c>
      <c r="O60" s="92" t="str">
        <f t="shared" si="5"/>
        <v/>
      </c>
      <c r="P60" s="6" t="str">
        <f t="shared" si="6"/>
        <v/>
      </c>
      <c r="Q60" s="6" t="str">
        <f t="shared" si="7"/>
        <v/>
      </c>
      <c r="R60" s="92" t="str">
        <f t="shared" si="8"/>
        <v/>
      </c>
    </row>
    <row r="61" spans="1:18">
      <c r="A61" s="6">
        <v>58</v>
      </c>
      <c r="B61" s="158" t="str">
        <f>IF(ISBLANK(宅配便入力!B61),"",宅配便入力!B61)</f>
        <v/>
      </c>
      <c r="C61" s="5" t="str">
        <f>IF(ISBLANK(宅配便入力!$C61),"",宅配便入力!$C61)</f>
        <v/>
      </c>
      <c r="D61" s="15">
        <f t="shared" si="0"/>
        <v>0.85</v>
      </c>
      <c r="E61" s="14" t="str">
        <f>IFERROR(VLOOKUP(宅配便入力!$Q61,宅配便!$A$18:$O$27,4,FALSE),"")</f>
        <v/>
      </c>
      <c r="F61" s="14" t="str">
        <f>IF(ISBLANK(宅配便入力!$N61),"",IF(宅配便入力!$P61="以上",1,宅配便入力!$N61))</f>
        <v/>
      </c>
      <c r="G61" s="52" t="e">
        <f>IFERROR(宅配便入力!G61*宅配便入力!I61+E61/F61,"")/宅配便入力!I61</f>
        <v>#VALUE!</v>
      </c>
      <c r="H61" s="91">
        <f>宅配便入力!G61/D61</f>
        <v>0</v>
      </c>
      <c r="I61" s="60">
        <f t="shared" si="1"/>
        <v>0</v>
      </c>
      <c r="J61" s="14">
        <f>IFERROR(I61*宅配便入力!I61,"")</f>
        <v>0</v>
      </c>
      <c r="K61" s="91" t="str">
        <f t="shared" si="9"/>
        <v/>
      </c>
      <c r="L61" s="60" t="str">
        <f t="shared" si="3"/>
        <v/>
      </c>
      <c r="M61" s="12"/>
      <c r="N61" s="6">
        <f t="shared" si="4"/>
        <v>0</v>
      </c>
      <c r="O61" s="92" t="str">
        <f t="shared" si="5"/>
        <v/>
      </c>
      <c r="P61" s="6" t="str">
        <f t="shared" si="6"/>
        <v/>
      </c>
      <c r="Q61" s="6" t="str">
        <f t="shared" si="7"/>
        <v/>
      </c>
      <c r="R61" s="92" t="str">
        <f t="shared" si="8"/>
        <v/>
      </c>
    </row>
    <row r="62" spans="1:18">
      <c r="A62" s="6">
        <v>59</v>
      </c>
      <c r="B62" s="158" t="str">
        <f>IF(ISBLANK(宅配便入力!B62),"",宅配便入力!B62)</f>
        <v/>
      </c>
      <c r="C62" s="5" t="str">
        <f>IF(ISBLANK(宅配便入力!$C62),"",宅配便入力!$C62)</f>
        <v/>
      </c>
      <c r="D62" s="15">
        <f t="shared" si="0"/>
        <v>0.85</v>
      </c>
      <c r="E62" s="14" t="str">
        <f>IFERROR(VLOOKUP(宅配便入力!$Q62,宅配便!$A$18:$O$27,4,FALSE),"")</f>
        <v/>
      </c>
      <c r="F62" s="14" t="str">
        <f>IF(ISBLANK(宅配便入力!$N62),"",IF(宅配便入力!$P62="以上",1,宅配便入力!$N62))</f>
        <v/>
      </c>
      <c r="G62" s="52" t="e">
        <f>IFERROR(宅配便入力!G62*宅配便入力!I62+E62/F62,"")/宅配便入力!I62</f>
        <v>#VALUE!</v>
      </c>
      <c r="H62" s="91">
        <f>宅配便入力!G62/D62</f>
        <v>0</v>
      </c>
      <c r="I62" s="60">
        <f t="shared" si="1"/>
        <v>0</v>
      </c>
      <c r="J62" s="14">
        <f>IFERROR(I62*宅配便入力!I62,"")</f>
        <v>0</v>
      </c>
      <c r="K62" s="91" t="str">
        <f t="shared" si="9"/>
        <v/>
      </c>
      <c r="L62" s="60" t="str">
        <f t="shared" si="3"/>
        <v/>
      </c>
      <c r="M62" s="12"/>
      <c r="N62" s="6">
        <f t="shared" si="4"/>
        <v>0</v>
      </c>
      <c r="O62" s="92" t="str">
        <f t="shared" si="5"/>
        <v/>
      </c>
      <c r="P62" s="6" t="str">
        <f t="shared" si="6"/>
        <v/>
      </c>
      <c r="Q62" s="6" t="str">
        <f t="shared" si="7"/>
        <v/>
      </c>
      <c r="R62" s="92" t="str">
        <f t="shared" si="8"/>
        <v/>
      </c>
    </row>
    <row r="63" spans="1:18">
      <c r="A63" s="6">
        <v>60</v>
      </c>
      <c r="B63" s="158" t="str">
        <f>IF(ISBLANK(宅配便入力!B63),"",宅配便入力!B63)</f>
        <v/>
      </c>
      <c r="C63" s="5" t="str">
        <f>IF(ISBLANK(宅配便入力!$C63),"",宅配便入力!$C63)</f>
        <v/>
      </c>
      <c r="D63" s="15">
        <f t="shared" si="0"/>
        <v>0.85</v>
      </c>
      <c r="E63" s="14" t="str">
        <f>IFERROR(VLOOKUP(宅配便入力!$Q63,宅配便!$A$18:$O$27,4,FALSE),"")</f>
        <v/>
      </c>
      <c r="F63" s="14" t="str">
        <f>IF(ISBLANK(宅配便入力!$N63),"",IF(宅配便入力!$P63="以上",1,宅配便入力!$N63))</f>
        <v/>
      </c>
      <c r="G63" s="52" t="e">
        <f>IFERROR(宅配便入力!G63*宅配便入力!I63+E63/F63,"")/宅配便入力!I63</f>
        <v>#VALUE!</v>
      </c>
      <c r="H63" s="91">
        <f>宅配便入力!G63/D63</f>
        <v>0</v>
      </c>
      <c r="I63" s="60">
        <f t="shared" si="1"/>
        <v>0</v>
      </c>
      <c r="J63" s="14">
        <f>IFERROR(I63*宅配便入力!I63,"")</f>
        <v>0</v>
      </c>
      <c r="K63" s="91" t="str">
        <f t="shared" si="9"/>
        <v/>
      </c>
      <c r="L63" s="60" t="str">
        <f t="shared" si="3"/>
        <v/>
      </c>
      <c r="M63" s="12"/>
      <c r="N63" s="6">
        <f t="shared" si="4"/>
        <v>0</v>
      </c>
      <c r="O63" s="92" t="str">
        <f t="shared" si="5"/>
        <v/>
      </c>
      <c r="P63" s="6" t="str">
        <f t="shared" si="6"/>
        <v/>
      </c>
      <c r="Q63" s="6" t="str">
        <f t="shared" si="7"/>
        <v/>
      </c>
      <c r="R63" s="92" t="str">
        <f t="shared" si="8"/>
        <v/>
      </c>
    </row>
    <row r="64" spans="1:18">
      <c r="A64" s="6">
        <v>61</v>
      </c>
      <c r="B64" s="158" t="str">
        <f>IF(ISBLANK(宅配便入力!B64),"",宅配便入力!B64)</f>
        <v/>
      </c>
      <c r="C64" s="5" t="str">
        <f>IF(ISBLANK(宅配便入力!$C64),"",宅配便入力!$C64)</f>
        <v/>
      </c>
      <c r="D64" s="15">
        <f t="shared" si="0"/>
        <v>0.85</v>
      </c>
      <c r="E64" s="14" t="str">
        <f>IFERROR(VLOOKUP(宅配便入力!$Q64,宅配便!$A$18:$O$27,4,FALSE),"")</f>
        <v/>
      </c>
      <c r="F64" s="14" t="str">
        <f>IF(ISBLANK(宅配便入力!$N64),"",IF(宅配便入力!$P64="以上",1,宅配便入力!$N64))</f>
        <v/>
      </c>
      <c r="G64" s="52" t="e">
        <f>IFERROR(宅配便入力!G64*宅配便入力!I64+E64/F64,"")/宅配便入力!I64</f>
        <v>#VALUE!</v>
      </c>
      <c r="H64" s="91">
        <f>宅配便入力!G64/D64</f>
        <v>0</v>
      </c>
      <c r="I64" s="60">
        <f t="shared" si="1"/>
        <v>0</v>
      </c>
      <c r="J64" s="14">
        <f>IFERROR(I64*宅配便入力!I64,"")</f>
        <v>0</v>
      </c>
      <c r="K64" s="91" t="str">
        <f t="shared" si="9"/>
        <v/>
      </c>
      <c r="L64" s="60" t="str">
        <f t="shared" si="3"/>
        <v/>
      </c>
      <c r="M64" s="12"/>
      <c r="N64" s="6">
        <f t="shared" si="4"/>
        <v>0</v>
      </c>
      <c r="O64" s="92" t="str">
        <f t="shared" si="5"/>
        <v/>
      </c>
      <c r="P64" s="6" t="str">
        <f t="shared" si="6"/>
        <v/>
      </c>
      <c r="Q64" s="6" t="str">
        <f t="shared" si="7"/>
        <v/>
      </c>
      <c r="R64" s="92" t="str">
        <f t="shared" si="8"/>
        <v/>
      </c>
    </row>
    <row r="65" spans="1:18">
      <c r="A65" s="6">
        <v>62</v>
      </c>
      <c r="B65" s="158" t="str">
        <f>IF(ISBLANK(宅配便入力!B65),"",宅配便入力!B65)</f>
        <v/>
      </c>
      <c r="C65" s="5" t="str">
        <f>IF(ISBLANK(宅配便入力!$C65),"",宅配便入力!$C65)</f>
        <v/>
      </c>
      <c r="D65" s="15">
        <f t="shared" si="0"/>
        <v>0.85</v>
      </c>
      <c r="E65" s="14" t="str">
        <f>IFERROR(VLOOKUP(宅配便入力!$Q65,宅配便!$A$18:$O$27,4,FALSE),"")</f>
        <v/>
      </c>
      <c r="F65" s="14" t="str">
        <f>IF(ISBLANK(宅配便入力!$N65),"",IF(宅配便入力!$P65="以上",1,宅配便入力!$N65))</f>
        <v/>
      </c>
      <c r="G65" s="52" t="e">
        <f>IFERROR(宅配便入力!G65*宅配便入力!I65+E65/F65,"")/宅配便入力!I65</f>
        <v>#VALUE!</v>
      </c>
      <c r="H65" s="91">
        <f>宅配便入力!G65/D65</f>
        <v>0</v>
      </c>
      <c r="I65" s="60">
        <f t="shared" si="1"/>
        <v>0</v>
      </c>
      <c r="J65" s="14">
        <f>IFERROR(I65*宅配便入力!I65,"")</f>
        <v>0</v>
      </c>
      <c r="K65" s="91" t="str">
        <f t="shared" si="9"/>
        <v/>
      </c>
      <c r="L65" s="60" t="str">
        <f t="shared" si="3"/>
        <v/>
      </c>
      <c r="M65" s="12"/>
      <c r="N65" s="6">
        <f t="shared" si="4"/>
        <v>0</v>
      </c>
      <c r="O65" s="92" t="str">
        <f t="shared" si="5"/>
        <v/>
      </c>
      <c r="P65" s="6" t="str">
        <f t="shared" si="6"/>
        <v/>
      </c>
      <c r="Q65" s="6" t="str">
        <f t="shared" si="7"/>
        <v/>
      </c>
      <c r="R65" s="92" t="str">
        <f t="shared" si="8"/>
        <v/>
      </c>
    </row>
    <row r="66" spans="1:18">
      <c r="A66" s="6">
        <v>63</v>
      </c>
      <c r="B66" s="158" t="str">
        <f>IF(ISBLANK(宅配便入力!B66),"",宅配便入力!B66)</f>
        <v/>
      </c>
      <c r="C66" s="5" t="str">
        <f>IF(ISBLANK(宅配便入力!$C66),"",宅配便入力!$C66)</f>
        <v/>
      </c>
      <c r="D66" s="15">
        <f t="shared" si="0"/>
        <v>0.85</v>
      </c>
      <c r="E66" s="14" t="str">
        <f>IFERROR(VLOOKUP(宅配便入力!$Q66,宅配便!$A$18:$O$27,4,FALSE),"")</f>
        <v/>
      </c>
      <c r="F66" s="14" t="str">
        <f>IF(ISBLANK(宅配便入力!$N66),"",IF(宅配便入力!$P66="以上",1,宅配便入力!$N66))</f>
        <v/>
      </c>
      <c r="G66" s="52" t="e">
        <f>IFERROR(宅配便入力!G66*宅配便入力!I66+E66/F66,"")/宅配便入力!I66</f>
        <v>#VALUE!</v>
      </c>
      <c r="H66" s="91">
        <f>宅配便入力!G66/D66</f>
        <v>0</v>
      </c>
      <c r="I66" s="60">
        <f t="shared" si="1"/>
        <v>0</v>
      </c>
      <c r="J66" s="14">
        <f>IFERROR(I66*宅配便入力!I66,"")</f>
        <v>0</v>
      </c>
      <c r="K66" s="91" t="str">
        <f t="shared" si="9"/>
        <v/>
      </c>
      <c r="L66" s="60" t="str">
        <f t="shared" si="3"/>
        <v/>
      </c>
      <c r="M66" s="12"/>
      <c r="N66" s="6">
        <f t="shared" si="4"/>
        <v>0</v>
      </c>
      <c r="O66" s="92" t="str">
        <f t="shared" si="5"/>
        <v/>
      </c>
      <c r="P66" s="6" t="str">
        <f t="shared" si="6"/>
        <v/>
      </c>
      <c r="Q66" s="6" t="str">
        <f t="shared" si="7"/>
        <v/>
      </c>
      <c r="R66" s="92" t="str">
        <f t="shared" si="8"/>
        <v/>
      </c>
    </row>
    <row r="67" spans="1:18">
      <c r="A67" s="6">
        <v>64</v>
      </c>
      <c r="B67" s="158" t="str">
        <f>IF(ISBLANK(宅配便入力!B67),"",宅配便入力!B67)</f>
        <v/>
      </c>
      <c r="C67" s="5" t="str">
        <f>IF(ISBLANK(宅配便入力!$C67),"",宅配便入力!$C67)</f>
        <v/>
      </c>
      <c r="D67" s="15">
        <f t="shared" si="0"/>
        <v>0.85</v>
      </c>
      <c r="E67" s="14" t="str">
        <f>IFERROR(VLOOKUP(宅配便入力!$Q67,宅配便!$A$18:$O$27,4,FALSE),"")</f>
        <v/>
      </c>
      <c r="F67" s="14" t="str">
        <f>IF(ISBLANK(宅配便入力!$N67),"",IF(宅配便入力!$P67="以上",1,宅配便入力!$N67))</f>
        <v/>
      </c>
      <c r="G67" s="52" t="e">
        <f>IFERROR(宅配便入力!G67*宅配便入力!I67+E67/F67,"")/宅配便入力!I67</f>
        <v>#VALUE!</v>
      </c>
      <c r="H67" s="91">
        <f>宅配便入力!G67/D67</f>
        <v>0</v>
      </c>
      <c r="I67" s="60">
        <f t="shared" si="1"/>
        <v>0</v>
      </c>
      <c r="J67" s="14">
        <f>IFERROR(I67*宅配便入力!I67,"")</f>
        <v>0</v>
      </c>
      <c r="K67" s="91" t="str">
        <f t="shared" si="9"/>
        <v/>
      </c>
      <c r="L67" s="60" t="str">
        <f t="shared" si="3"/>
        <v/>
      </c>
      <c r="M67" s="12"/>
      <c r="N67" s="6">
        <f t="shared" si="4"/>
        <v>0</v>
      </c>
      <c r="O67" s="92" t="str">
        <f t="shared" si="5"/>
        <v/>
      </c>
      <c r="P67" s="6" t="str">
        <f t="shared" si="6"/>
        <v/>
      </c>
      <c r="Q67" s="6" t="str">
        <f t="shared" si="7"/>
        <v/>
      </c>
      <c r="R67" s="92" t="str">
        <f t="shared" si="8"/>
        <v/>
      </c>
    </row>
    <row r="68" spans="1:18">
      <c r="A68" s="6">
        <v>65</v>
      </c>
      <c r="B68" s="158" t="str">
        <f>IF(ISBLANK(宅配便入力!B68),"",宅配便入力!B68)</f>
        <v/>
      </c>
      <c r="C68" s="5" t="str">
        <f>IF(ISBLANK(宅配便入力!$C68),"",宅配便入力!$C68)</f>
        <v/>
      </c>
      <c r="D68" s="15">
        <f t="shared" si="0"/>
        <v>0.85</v>
      </c>
      <c r="E68" s="14" t="str">
        <f>IFERROR(VLOOKUP(宅配便入力!$Q68,宅配便!$A$18:$O$27,4,FALSE),"")</f>
        <v/>
      </c>
      <c r="F68" s="14" t="str">
        <f>IF(ISBLANK(宅配便入力!$N68),"",IF(宅配便入力!$P68="以上",1,宅配便入力!$N68))</f>
        <v/>
      </c>
      <c r="G68" s="52" t="e">
        <f>IFERROR(宅配便入力!G68*宅配便入力!I68+E68/F68,"")/宅配便入力!I68</f>
        <v>#VALUE!</v>
      </c>
      <c r="H68" s="91">
        <f>宅配便入力!G68/D68</f>
        <v>0</v>
      </c>
      <c r="I68" s="60">
        <f t="shared" si="1"/>
        <v>0</v>
      </c>
      <c r="J68" s="14">
        <f>IFERROR(I68*宅配便入力!I68,"")</f>
        <v>0</v>
      </c>
      <c r="K68" s="91" t="str">
        <f t="shared" si="9"/>
        <v/>
      </c>
      <c r="L68" s="60" t="str">
        <f t="shared" si="3"/>
        <v/>
      </c>
      <c r="M68" s="12"/>
      <c r="N68" s="6">
        <f t="shared" si="4"/>
        <v>0</v>
      </c>
      <c r="O68" s="92" t="str">
        <f t="shared" si="5"/>
        <v/>
      </c>
      <c r="P68" s="6" t="str">
        <f t="shared" si="6"/>
        <v/>
      </c>
      <c r="Q68" s="6" t="str">
        <f t="shared" si="7"/>
        <v/>
      </c>
      <c r="R68" s="92" t="str">
        <f t="shared" si="8"/>
        <v/>
      </c>
    </row>
    <row r="69" spans="1:18">
      <c r="A69" s="6">
        <v>66</v>
      </c>
      <c r="B69" s="158" t="str">
        <f>IF(ISBLANK(宅配便入力!B69),"",宅配便入力!B69)</f>
        <v/>
      </c>
      <c r="C69" s="5" t="str">
        <f>IF(ISBLANK(宅配便入力!$C69),"",宅配便入力!$C69)</f>
        <v/>
      </c>
      <c r="D69" s="15">
        <f t="shared" ref="D69:D132" si="10">$D$2</f>
        <v>0.85</v>
      </c>
      <c r="E69" s="14" t="str">
        <f>IFERROR(VLOOKUP(宅配便入力!$Q69,宅配便!$A$18:$O$27,4,FALSE),"")</f>
        <v/>
      </c>
      <c r="F69" s="14" t="str">
        <f>IF(ISBLANK(宅配便入力!$N69),"",IF(宅配便入力!$P69="以上",1,宅配便入力!$N69))</f>
        <v/>
      </c>
      <c r="G69" s="52" t="e">
        <f>IFERROR(宅配便入力!G69*宅配便入力!I69+E69/F69,"")/宅配便入力!I69</f>
        <v>#VALUE!</v>
      </c>
      <c r="H69" s="91">
        <f>宅配便入力!G69/D69</f>
        <v>0</v>
      </c>
      <c r="I69" s="60">
        <f t="shared" ref="I69:I132" si="11">IFERROR(_xlfn.CEILING.MATH(H69),"")</f>
        <v>0</v>
      </c>
      <c r="J69" s="14">
        <f>IFERROR(I69*宅配便入力!I69,"")</f>
        <v>0</v>
      </c>
      <c r="K69" s="91" t="str">
        <f t="shared" si="9"/>
        <v/>
      </c>
      <c r="L69" s="60" t="str">
        <f t="shared" ref="L69:L132" si="12">IFERROR(_xlfn.CEILING.MATH(K69),"")</f>
        <v/>
      </c>
      <c r="M69" s="12"/>
      <c r="N69" s="6">
        <f t="shared" ref="N69:N132" si="13">IFERROR(M69-I69,"")</f>
        <v>0</v>
      </c>
      <c r="O69" s="92" t="str">
        <f t="shared" ref="O69:O132" si="14">IFERROR(N69/M69,"")</f>
        <v/>
      </c>
      <c r="P69" s="6" t="str">
        <f t="shared" ref="P69:P132" si="15">IF(NOT(ISBLANK(M69)),M69,"")</f>
        <v/>
      </c>
      <c r="Q69" s="6" t="str">
        <f t="shared" ref="Q69:Q132" si="16">IFERROR(P69-L69,"")</f>
        <v/>
      </c>
      <c r="R69" s="92" t="str">
        <f t="shared" ref="R69:R132" si="17">IFERROR(Q69/P69,"")</f>
        <v/>
      </c>
    </row>
    <row r="70" spans="1:18">
      <c r="A70" s="6">
        <v>67</v>
      </c>
      <c r="B70" s="158" t="str">
        <f>IF(ISBLANK(宅配便入力!B70),"",宅配便入力!B70)</f>
        <v/>
      </c>
      <c r="C70" s="5" t="str">
        <f>IF(ISBLANK(宅配便入力!$C70),"",宅配便入力!$C70)</f>
        <v/>
      </c>
      <c r="D70" s="15">
        <f t="shared" si="10"/>
        <v>0.85</v>
      </c>
      <c r="E70" s="14" t="str">
        <f>IFERROR(VLOOKUP(宅配便入力!$Q70,宅配便!$A$18:$O$27,4,FALSE),"")</f>
        <v/>
      </c>
      <c r="F70" s="14" t="str">
        <f>IF(ISBLANK(宅配便入力!$N70),"",IF(宅配便入力!$P70="以上",1,宅配便入力!$N70))</f>
        <v/>
      </c>
      <c r="G70" s="52" t="e">
        <f>IFERROR(宅配便入力!G70*宅配便入力!I70+E70/F70,"")/宅配便入力!I70</f>
        <v>#VALUE!</v>
      </c>
      <c r="H70" s="91">
        <f>宅配便入力!G70/D70</f>
        <v>0</v>
      </c>
      <c r="I70" s="60">
        <f t="shared" si="11"/>
        <v>0</v>
      </c>
      <c r="J70" s="14">
        <f>IFERROR(I70*宅配便入力!I70,"")</f>
        <v>0</v>
      </c>
      <c r="K70" s="91" t="str">
        <f t="shared" si="9"/>
        <v/>
      </c>
      <c r="L70" s="60" t="str">
        <f t="shared" si="12"/>
        <v/>
      </c>
      <c r="M70" s="12"/>
      <c r="N70" s="6">
        <f t="shared" si="13"/>
        <v>0</v>
      </c>
      <c r="O70" s="92" t="str">
        <f t="shared" si="14"/>
        <v/>
      </c>
      <c r="P70" s="6" t="str">
        <f t="shared" si="15"/>
        <v/>
      </c>
      <c r="Q70" s="6" t="str">
        <f t="shared" si="16"/>
        <v/>
      </c>
      <c r="R70" s="92" t="str">
        <f t="shared" si="17"/>
        <v/>
      </c>
    </row>
    <row r="71" spans="1:18">
      <c r="A71" s="6">
        <v>68</v>
      </c>
      <c r="B71" s="158" t="str">
        <f>IF(ISBLANK(宅配便入力!B71),"",宅配便入力!B71)</f>
        <v/>
      </c>
      <c r="C71" s="5" t="str">
        <f>IF(ISBLANK(宅配便入力!$C71),"",宅配便入力!$C71)</f>
        <v/>
      </c>
      <c r="D71" s="15">
        <f t="shared" si="10"/>
        <v>0.85</v>
      </c>
      <c r="E71" s="14" t="str">
        <f>IFERROR(VLOOKUP(宅配便入力!$Q71,宅配便!$A$18:$O$27,4,FALSE),"")</f>
        <v/>
      </c>
      <c r="F71" s="14" t="str">
        <f>IF(ISBLANK(宅配便入力!$N71),"",IF(宅配便入力!$P71="以上",1,宅配便入力!$N71))</f>
        <v/>
      </c>
      <c r="G71" s="52" t="e">
        <f>IFERROR(宅配便入力!G71*宅配便入力!I71+E71/F71,"")/宅配便入力!I71</f>
        <v>#VALUE!</v>
      </c>
      <c r="H71" s="91">
        <f>宅配便入力!G71/D71</f>
        <v>0</v>
      </c>
      <c r="I71" s="60">
        <f t="shared" si="11"/>
        <v>0</v>
      </c>
      <c r="J71" s="14">
        <f>IFERROR(I71*宅配便入力!I71,"")</f>
        <v>0</v>
      </c>
      <c r="K71" s="91" t="str">
        <f t="shared" si="9"/>
        <v/>
      </c>
      <c r="L71" s="60" t="str">
        <f t="shared" si="12"/>
        <v/>
      </c>
      <c r="M71" s="12"/>
      <c r="N71" s="6">
        <f t="shared" si="13"/>
        <v>0</v>
      </c>
      <c r="O71" s="92" t="str">
        <f t="shared" si="14"/>
        <v/>
      </c>
      <c r="P71" s="6" t="str">
        <f t="shared" si="15"/>
        <v/>
      </c>
      <c r="Q71" s="6" t="str">
        <f t="shared" si="16"/>
        <v/>
      </c>
      <c r="R71" s="92" t="str">
        <f t="shared" si="17"/>
        <v/>
      </c>
    </row>
    <row r="72" spans="1:18">
      <c r="A72" s="6">
        <v>69</v>
      </c>
      <c r="B72" s="158" t="str">
        <f>IF(ISBLANK(宅配便入力!B72),"",宅配便入力!B72)</f>
        <v/>
      </c>
      <c r="C72" s="5" t="str">
        <f>IF(ISBLANK(宅配便入力!$C72),"",宅配便入力!$C72)</f>
        <v/>
      </c>
      <c r="D72" s="15">
        <f t="shared" si="10"/>
        <v>0.85</v>
      </c>
      <c r="E72" s="14" t="str">
        <f>IFERROR(VLOOKUP(宅配便入力!$Q72,宅配便!$A$18:$O$27,4,FALSE),"")</f>
        <v/>
      </c>
      <c r="F72" s="14" t="str">
        <f>IF(ISBLANK(宅配便入力!$N72),"",IF(宅配便入力!$P72="以上",1,宅配便入力!$N72))</f>
        <v/>
      </c>
      <c r="G72" s="52" t="e">
        <f>IFERROR(宅配便入力!G72*宅配便入力!I72+E72/F72,"")/宅配便入力!I72</f>
        <v>#VALUE!</v>
      </c>
      <c r="H72" s="91">
        <f>宅配便入力!G72/D72</f>
        <v>0</v>
      </c>
      <c r="I72" s="60">
        <f t="shared" si="11"/>
        <v>0</v>
      </c>
      <c r="J72" s="14">
        <f>IFERROR(I72*宅配便入力!I72,"")</f>
        <v>0</v>
      </c>
      <c r="K72" s="91" t="str">
        <f t="shared" si="9"/>
        <v/>
      </c>
      <c r="L72" s="60" t="str">
        <f t="shared" si="12"/>
        <v/>
      </c>
      <c r="M72" s="12"/>
      <c r="N72" s="6">
        <f t="shared" si="13"/>
        <v>0</v>
      </c>
      <c r="O72" s="92" t="str">
        <f t="shared" si="14"/>
        <v/>
      </c>
      <c r="P72" s="6" t="str">
        <f t="shared" si="15"/>
        <v/>
      </c>
      <c r="Q72" s="6" t="str">
        <f t="shared" si="16"/>
        <v/>
      </c>
      <c r="R72" s="92" t="str">
        <f t="shared" si="17"/>
        <v/>
      </c>
    </row>
    <row r="73" spans="1:18">
      <c r="A73" s="6">
        <v>70</v>
      </c>
      <c r="B73" s="158" t="str">
        <f>IF(ISBLANK(宅配便入力!B73),"",宅配便入力!B73)</f>
        <v/>
      </c>
      <c r="C73" s="5" t="str">
        <f>IF(ISBLANK(宅配便入力!$C73),"",宅配便入力!$C73)</f>
        <v/>
      </c>
      <c r="D73" s="15">
        <f t="shared" si="10"/>
        <v>0.85</v>
      </c>
      <c r="E73" s="14" t="str">
        <f>IFERROR(VLOOKUP(宅配便入力!$Q73,宅配便!$A$18:$O$27,4,FALSE),"")</f>
        <v/>
      </c>
      <c r="F73" s="14" t="str">
        <f>IF(ISBLANK(宅配便入力!$N73),"",IF(宅配便入力!$P73="以上",1,宅配便入力!$N73))</f>
        <v/>
      </c>
      <c r="G73" s="52" t="e">
        <f>IFERROR(宅配便入力!G73*宅配便入力!I73+E73/F73,"")/宅配便入力!I73</f>
        <v>#VALUE!</v>
      </c>
      <c r="H73" s="91">
        <f>宅配便入力!G73/D73</f>
        <v>0</v>
      </c>
      <c r="I73" s="60">
        <f t="shared" si="11"/>
        <v>0</v>
      </c>
      <c r="J73" s="14">
        <f>IFERROR(I73*宅配便入力!I73,"")</f>
        <v>0</v>
      </c>
      <c r="K73" s="91" t="str">
        <f t="shared" si="9"/>
        <v/>
      </c>
      <c r="L73" s="60" t="str">
        <f t="shared" si="12"/>
        <v/>
      </c>
      <c r="M73" s="12"/>
      <c r="N73" s="6">
        <f t="shared" si="13"/>
        <v>0</v>
      </c>
      <c r="O73" s="92" t="str">
        <f t="shared" si="14"/>
        <v/>
      </c>
      <c r="P73" s="6" t="str">
        <f t="shared" si="15"/>
        <v/>
      </c>
      <c r="Q73" s="6" t="str">
        <f t="shared" si="16"/>
        <v/>
      </c>
      <c r="R73" s="92" t="str">
        <f t="shared" si="17"/>
        <v/>
      </c>
    </row>
    <row r="74" spans="1:18">
      <c r="A74" s="6">
        <v>71</v>
      </c>
      <c r="B74" s="158" t="str">
        <f>IF(ISBLANK(宅配便入力!B74),"",宅配便入力!B74)</f>
        <v/>
      </c>
      <c r="C74" s="5" t="str">
        <f>IF(ISBLANK(宅配便入力!$C74),"",宅配便入力!$C74)</f>
        <v/>
      </c>
      <c r="D74" s="15">
        <f t="shared" si="10"/>
        <v>0.85</v>
      </c>
      <c r="E74" s="14" t="str">
        <f>IFERROR(VLOOKUP(宅配便入力!$Q74,宅配便!$A$18:$O$27,4,FALSE),"")</f>
        <v/>
      </c>
      <c r="F74" s="14" t="str">
        <f>IF(ISBLANK(宅配便入力!$N74),"",IF(宅配便入力!$P74="以上",1,宅配便入力!$N74))</f>
        <v/>
      </c>
      <c r="G74" s="52" t="e">
        <f>IFERROR(宅配便入力!G74*宅配便入力!I74+E74/F74,"")/宅配便入力!I74</f>
        <v>#VALUE!</v>
      </c>
      <c r="H74" s="91">
        <f>宅配便入力!G74/D74</f>
        <v>0</v>
      </c>
      <c r="I74" s="60">
        <f t="shared" si="11"/>
        <v>0</v>
      </c>
      <c r="J74" s="14">
        <f>IFERROR(I74*宅配便入力!I74,"")</f>
        <v>0</v>
      </c>
      <c r="K74" s="91" t="str">
        <f t="shared" si="9"/>
        <v/>
      </c>
      <c r="L74" s="60" t="str">
        <f t="shared" si="12"/>
        <v/>
      </c>
      <c r="M74" s="12"/>
      <c r="N74" s="6">
        <f t="shared" si="13"/>
        <v>0</v>
      </c>
      <c r="O74" s="92" t="str">
        <f t="shared" si="14"/>
        <v/>
      </c>
      <c r="P74" s="6" t="str">
        <f t="shared" si="15"/>
        <v/>
      </c>
      <c r="Q74" s="6" t="str">
        <f t="shared" si="16"/>
        <v/>
      </c>
      <c r="R74" s="92" t="str">
        <f t="shared" si="17"/>
        <v/>
      </c>
    </row>
    <row r="75" spans="1:18">
      <c r="A75" s="6">
        <v>72</v>
      </c>
      <c r="B75" s="158" t="str">
        <f>IF(ISBLANK(宅配便入力!B75),"",宅配便入力!B75)</f>
        <v/>
      </c>
      <c r="C75" s="5" t="str">
        <f>IF(ISBLANK(宅配便入力!$C75),"",宅配便入力!$C75)</f>
        <v/>
      </c>
      <c r="D75" s="15">
        <f t="shared" si="10"/>
        <v>0.85</v>
      </c>
      <c r="E75" s="14" t="str">
        <f>IFERROR(VLOOKUP(宅配便入力!$Q75,宅配便!$A$18:$O$27,4,FALSE),"")</f>
        <v/>
      </c>
      <c r="F75" s="14" t="str">
        <f>IF(ISBLANK(宅配便入力!$N75),"",IF(宅配便入力!$P75="以上",1,宅配便入力!$N75))</f>
        <v/>
      </c>
      <c r="G75" s="52" t="e">
        <f>IFERROR(宅配便入力!G75*宅配便入力!I75+E75/F75,"")/宅配便入力!I75</f>
        <v>#VALUE!</v>
      </c>
      <c r="H75" s="91">
        <f>宅配便入力!G75/D75</f>
        <v>0</v>
      </c>
      <c r="I75" s="60">
        <f t="shared" si="11"/>
        <v>0</v>
      </c>
      <c r="J75" s="14">
        <f>IFERROR(I75*宅配便入力!I75,"")</f>
        <v>0</v>
      </c>
      <c r="K75" s="91" t="str">
        <f t="shared" si="9"/>
        <v/>
      </c>
      <c r="L75" s="60" t="str">
        <f t="shared" si="12"/>
        <v/>
      </c>
      <c r="M75" s="12"/>
      <c r="N75" s="6">
        <f t="shared" si="13"/>
        <v>0</v>
      </c>
      <c r="O75" s="92" t="str">
        <f t="shared" si="14"/>
        <v/>
      </c>
      <c r="P75" s="6" t="str">
        <f t="shared" si="15"/>
        <v/>
      </c>
      <c r="Q75" s="6" t="str">
        <f t="shared" si="16"/>
        <v/>
      </c>
      <c r="R75" s="92" t="str">
        <f t="shared" si="17"/>
        <v/>
      </c>
    </row>
    <row r="76" spans="1:18">
      <c r="A76" s="6">
        <v>73</v>
      </c>
      <c r="B76" s="158" t="str">
        <f>IF(ISBLANK(宅配便入力!B76),"",宅配便入力!B76)</f>
        <v/>
      </c>
      <c r="C76" s="5" t="str">
        <f>IF(ISBLANK(宅配便入力!$C76),"",宅配便入力!$C76)</f>
        <v/>
      </c>
      <c r="D76" s="15">
        <f t="shared" si="10"/>
        <v>0.85</v>
      </c>
      <c r="E76" s="14" t="str">
        <f>IFERROR(VLOOKUP(宅配便入力!$Q76,宅配便!$A$18:$O$27,4,FALSE),"")</f>
        <v/>
      </c>
      <c r="F76" s="14" t="str">
        <f>IF(ISBLANK(宅配便入力!$N76),"",IF(宅配便入力!$P76="以上",1,宅配便入力!$N76))</f>
        <v/>
      </c>
      <c r="G76" s="52" t="e">
        <f>IFERROR(宅配便入力!G76*宅配便入力!I76+E76/F76,"")/宅配便入力!I76</f>
        <v>#VALUE!</v>
      </c>
      <c r="H76" s="91">
        <f>宅配便入力!G76/D76</f>
        <v>0</v>
      </c>
      <c r="I76" s="60">
        <f t="shared" si="11"/>
        <v>0</v>
      </c>
      <c r="J76" s="14">
        <f>IFERROR(I76*宅配便入力!I76,"")</f>
        <v>0</v>
      </c>
      <c r="K76" s="91" t="str">
        <f t="shared" si="9"/>
        <v/>
      </c>
      <c r="L76" s="60" t="str">
        <f t="shared" si="12"/>
        <v/>
      </c>
      <c r="M76" s="12"/>
      <c r="N76" s="6">
        <f t="shared" si="13"/>
        <v>0</v>
      </c>
      <c r="O76" s="92" t="str">
        <f t="shared" si="14"/>
        <v/>
      </c>
      <c r="P76" s="6" t="str">
        <f t="shared" si="15"/>
        <v/>
      </c>
      <c r="Q76" s="6" t="str">
        <f t="shared" si="16"/>
        <v/>
      </c>
      <c r="R76" s="92" t="str">
        <f t="shared" si="17"/>
        <v/>
      </c>
    </row>
    <row r="77" spans="1:18">
      <c r="A77" s="6">
        <v>74</v>
      </c>
      <c r="B77" s="158" t="str">
        <f>IF(ISBLANK(宅配便入力!B77),"",宅配便入力!B77)</f>
        <v/>
      </c>
      <c r="C77" s="5" t="str">
        <f>IF(ISBLANK(宅配便入力!$C77),"",宅配便入力!$C77)</f>
        <v/>
      </c>
      <c r="D77" s="15">
        <f t="shared" si="10"/>
        <v>0.85</v>
      </c>
      <c r="E77" s="14" t="str">
        <f>IFERROR(VLOOKUP(宅配便入力!$Q77,宅配便!$A$18:$O$27,4,FALSE),"")</f>
        <v/>
      </c>
      <c r="F77" s="14" t="str">
        <f>IF(ISBLANK(宅配便入力!$N77),"",IF(宅配便入力!$P77="以上",1,宅配便入力!$N77))</f>
        <v/>
      </c>
      <c r="G77" s="52" t="e">
        <f>IFERROR(宅配便入力!G77*宅配便入力!I77+E77/F77,"")/宅配便入力!I77</f>
        <v>#VALUE!</v>
      </c>
      <c r="H77" s="91">
        <f>宅配便入力!G77/D77</f>
        <v>0</v>
      </c>
      <c r="I77" s="60">
        <f t="shared" si="11"/>
        <v>0</v>
      </c>
      <c r="J77" s="14">
        <f>IFERROR(I77*宅配便入力!I77,"")</f>
        <v>0</v>
      </c>
      <c r="K77" s="91" t="str">
        <f t="shared" si="9"/>
        <v/>
      </c>
      <c r="L77" s="60" t="str">
        <f t="shared" si="12"/>
        <v/>
      </c>
      <c r="M77" s="12"/>
      <c r="N77" s="6">
        <f t="shared" si="13"/>
        <v>0</v>
      </c>
      <c r="O77" s="92" t="str">
        <f t="shared" si="14"/>
        <v/>
      </c>
      <c r="P77" s="6" t="str">
        <f t="shared" si="15"/>
        <v/>
      </c>
      <c r="Q77" s="6" t="str">
        <f t="shared" si="16"/>
        <v/>
      </c>
      <c r="R77" s="92" t="str">
        <f t="shared" si="17"/>
        <v/>
      </c>
    </row>
    <row r="78" spans="1:18">
      <c r="A78" s="6">
        <v>75</v>
      </c>
      <c r="B78" s="158" t="str">
        <f>IF(ISBLANK(宅配便入力!B78),"",宅配便入力!B78)</f>
        <v/>
      </c>
      <c r="C78" s="5" t="str">
        <f>IF(ISBLANK(宅配便入力!$C78),"",宅配便入力!$C78)</f>
        <v/>
      </c>
      <c r="D78" s="15">
        <f t="shared" si="10"/>
        <v>0.85</v>
      </c>
      <c r="E78" s="14" t="str">
        <f>IFERROR(VLOOKUP(宅配便入力!$Q78,宅配便!$A$18:$O$27,4,FALSE),"")</f>
        <v/>
      </c>
      <c r="F78" s="14" t="str">
        <f>IF(ISBLANK(宅配便入力!$N78),"",IF(宅配便入力!$P78="以上",1,宅配便入力!$N78))</f>
        <v/>
      </c>
      <c r="G78" s="52" t="e">
        <f>IFERROR(宅配便入力!G78*宅配便入力!I78+E78/F78,"")/宅配便入力!I78</f>
        <v>#VALUE!</v>
      </c>
      <c r="H78" s="91">
        <f>宅配便入力!G78/D78</f>
        <v>0</v>
      </c>
      <c r="I78" s="60">
        <f t="shared" si="11"/>
        <v>0</v>
      </c>
      <c r="J78" s="14">
        <f>IFERROR(I78*宅配便入力!I78,"")</f>
        <v>0</v>
      </c>
      <c r="K78" s="91" t="str">
        <f t="shared" ref="K78:K141" si="18">IFERROR(G78/D78,"")</f>
        <v/>
      </c>
      <c r="L78" s="60" t="str">
        <f t="shared" si="12"/>
        <v/>
      </c>
      <c r="M78" s="12"/>
      <c r="N78" s="6">
        <f t="shared" si="13"/>
        <v>0</v>
      </c>
      <c r="O78" s="92" t="str">
        <f t="shared" si="14"/>
        <v/>
      </c>
      <c r="P78" s="6" t="str">
        <f t="shared" si="15"/>
        <v/>
      </c>
      <c r="Q78" s="6" t="str">
        <f t="shared" si="16"/>
        <v/>
      </c>
      <c r="R78" s="92" t="str">
        <f t="shared" si="17"/>
        <v/>
      </c>
    </row>
    <row r="79" spans="1:18">
      <c r="A79" s="6">
        <v>76</v>
      </c>
      <c r="B79" s="158" t="str">
        <f>IF(ISBLANK(宅配便入力!B79),"",宅配便入力!B79)</f>
        <v/>
      </c>
      <c r="C79" s="5" t="str">
        <f>IF(ISBLANK(宅配便入力!$C79),"",宅配便入力!$C79)</f>
        <v/>
      </c>
      <c r="D79" s="15">
        <f t="shared" si="10"/>
        <v>0.85</v>
      </c>
      <c r="E79" s="14" t="str">
        <f>IFERROR(VLOOKUP(宅配便入力!$Q79,宅配便!$A$18:$O$27,4,FALSE),"")</f>
        <v/>
      </c>
      <c r="F79" s="14" t="str">
        <f>IF(ISBLANK(宅配便入力!$N79),"",IF(宅配便入力!$P79="以上",1,宅配便入力!$N79))</f>
        <v/>
      </c>
      <c r="G79" s="52" t="e">
        <f>IFERROR(宅配便入力!G79*宅配便入力!I79+E79/F79,"")/宅配便入力!I79</f>
        <v>#VALUE!</v>
      </c>
      <c r="H79" s="91">
        <f>宅配便入力!G79/D79</f>
        <v>0</v>
      </c>
      <c r="I79" s="60">
        <f t="shared" si="11"/>
        <v>0</v>
      </c>
      <c r="J79" s="14">
        <f>IFERROR(I79*宅配便入力!I79,"")</f>
        <v>0</v>
      </c>
      <c r="K79" s="91" t="str">
        <f t="shared" si="18"/>
        <v/>
      </c>
      <c r="L79" s="60" t="str">
        <f t="shared" si="12"/>
        <v/>
      </c>
      <c r="M79" s="12"/>
      <c r="N79" s="6">
        <f t="shared" si="13"/>
        <v>0</v>
      </c>
      <c r="O79" s="92" t="str">
        <f t="shared" si="14"/>
        <v/>
      </c>
      <c r="P79" s="6" t="str">
        <f t="shared" si="15"/>
        <v/>
      </c>
      <c r="Q79" s="6" t="str">
        <f t="shared" si="16"/>
        <v/>
      </c>
      <c r="R79" s="92" t="str">
        <f t="shared" si="17"/>
        <v/>
      </c>
    </row>
    <row r="80" spans="1:18">
      <c r="A80" s="6">
        <v>77</v>
      </c>
      <c r="B80" s="158" t="str">
        <f>IF(ISBLANK(宅配便入力!B80),"",宅配便入力!B80)</f>
        <v/>
      </c>
      <c r="C80" s="5" t="str">
        <f>IF(ISBLANK(宅配便入力!$C80),"",宅配便入力!$C80)</f>
        <v/>
      </c>
      <c r="D80" s="15">
        <f t="shared" si="10"/>
        <v>0.85</v>
      </c>
      <c r="E80" s="14" t="str">
        <f>IFERROR(VLOOKUP(宅配便入力!$Q80,宅配便!$A$18:$O$27,4,FALSE),"")</f>
        <v/>
      </c>
      <c r="F80" s="14" t="str">
        <f>IF(ISBLANK(宅配便入力!$N80),"",IF(宅配便入力!$P80="以上",1,宅配便入力!$N80))</f>
        <v/>
      </c>
      <c r="G80" s="52" t="e">
        <f>IFERROR(宅配便入力!G80*宅配便入力!I80+E80/F80,"")/宅配便入力!I80</f>
        <v>#VALUE!</v>
      </c>
      <c r="H80" s="91">
        <f>宅配便入力!G80/D80</f>
        <v>0</v>
      </c>
      <c r="I80" s="60">
        <f t="shared" si="11"/>
        <v>0</v>
      </c>
      <c r="J80" s="14">
        <f>IFERROR(I80*宅配便入力!I80,"")</f>
        <v>0</v>
      </c>
      <c r="K80" s="91" t="str">
        <f t="shared" si="18"/>
        <v/>
      </c>
      <c r="L80" s="60" t="str">
        <f t="shared" si="12"/>
        <v/>
      </c>
      <c r="M80" s="12"/>
      <c r="N80" s="6">
        <f t="shared" si="13"/>
        <v>0</v>
      </c>
      <c r="O80" s="92" t="str">
        <f t="shared" si="14"/>
        <v/>
      </c>
      <c r="P80" s="6" t="str">
        <f t="shared" si="15"/>
        <v/>
      </c>
      <c r="Q80" s="6" t="str">
        <f t="shared" si="16"/>
        <v/>
      </c>
      <c r="R80" s="92" t="str">
        <f t="shared" si="17"/>
        <v/>
      </c>
    </row>
    <row r="81" spans="1:18">
      <c r="A81" s="6">
        <v>78</v>
      </c>
      <c r="B81" s="158" t="str">
        <f>IF(ISBLANK(宅配便入力!B81),"",宅配便入力!B81)</f>
        <v/>
      </c>
      <c r="C81" s="5" t="str">
        <f>IF(ISBLANK(宅配便入力!$C81),"",宅配便入力!$C81)</f>
        <v/>
      </c>
      <c r="D81" s="15">
        <f t="shared" si="10"/>
        <v>0.85</v>
      </c>
      <c r="E81" s="14" t="str">
        <f>IFERROR(VLOOKUP(宅配便入力!$Q81,宅配便!$A$18:$O$27,4,FALSE),"")</f>
        <v/>
      </c>
      <c r="F81" s="14" t="str">
        <f>IF(ISBLANK(宅配便入力!$N81),"",IF(宅配便入力!$P81="以上",1,宅配便入力!$N81))</f>
        <v/>
      </c>
      <c r="G81" s="52" t="e">
        <f>IFERROR(宅配便入力!G81*宅配便入力!I81+E81/F81,"")/宅配便入力!I81</f>
        <v>#VALUE!</v>
      </c>
      <c r="H81" s="91">
        <f>宅配便入力!G81/D81</f>
        <v>0</v>
      </c>
      <c r="I81" s="60">
        <f t="shared" si="11"/>
        <v>0</v>
      </c>
      <c r="J81" s="14">
        <f>IFERROR(I81*宅配便入力!I81,"")</f>
        <v>0</v>
      </c>
      <c r="K81" s="91" t="str">
        <f t="shared" si="18"/>
        <v/>
      </c>
      <c r="L81" s="60" t="str">
        <f t="shared" si="12"/>
        <v/>
      </c>
      <c r="M81" s="12"/>
      <c r="N81" s="6">
        <f t="shared" si="13"/>
        <v>0</v>
      </c>
      <c r="O81" s="92" t="str">
        <f t="shared" si="14"/>
        <v/>
      </c>
      <c r="P81" s="6" t="str">
        <f t="shared" si="15"/>
        <v/>
      </c>
      <c r="Q81" s="6" t="str">
        <f t="shared" si="16"/>
        <v/>
      </c>
      <c r="R81" s="92" t="str">
        <f t="shared" si="17"/>
        <v/>
      </c>
    </row>
    <row r="82" spans="1:18">
      <c r="A82" s="6">
        <v>79</v>
      </c>
      <c r="B82" s="158" t="str">
        <f>IF(ISBLANK(宅配便入力!B82),"",宅配便入力!B82)</f>
        <v/>
      </c>
      <c r="C82" s="5" t="str">
        <f>IF(ISBLANK(宅配便入力!$C82),"",宅配便入力!$C82)</f>
        <v/>
      </c>
      <c r="D82" s="15">
        <f t="shared" si="10"/>
        <v>0.85</v>
      </c>
      <c r="E82" s="14" t="str">
        <f>IFERROR(VLOOKUP(宅配便入力!$Q82,宅配便!$A$18:$O$27,4,FALSE),"")</f>
        <v/>
      </c>
      <c r="F82" s="14" t="str">
        <f>IF(ISBLANK(宅配便入力!$N82),"",IF(宅配便入力!$P82="以上",1,宅配便入力!$N82))</f>
        <v/>
      </c>
      <c r="G82" s="52" t="e">
        <f>IFERROR(宅配便入力!G82*宅配便入力!I82+E82/F82,"")/宅配便入力!I82</f>
        <v>#VALUE!</v>
      </c>
      <c r="H82" s="91">
        <f>宅配便入力!G82/D82</f>
        <v>0</v>
      </c>
      <c r="I82" s="60">
        <f t="shared" si="11"/>
        <v>0</v>
      </c>
      <c r="J82" s="14">
        <f>IFERROR(I82*宅配便入力!I82,"")</f>
        <v>0</v>
      </c>
      <c r="K82" s="91" t="str">
        <f t="shared" si="18"/>
        <v/>
      </c>
      <c r="L82" s="60" t="str">
        <f t="shared" si="12"/>
        <v/>
      </c>
      <c r="M82" s="12"/>
      <c r="N82" s="6">
        <f t="shared" si="13"/>
        <v>0</v>
      </c>
      <c r="O82" s="92" t="str">
        <f t="shared" si="14"/>
        <v/>
      </c>
      <c r="P82" s="6" t="str">
        <f t="shared" si="15"/>
        <v/>
      </c>
      <c r="Q82" s="6" t="str">
        <f t="shared" si="16"/>
        <v/>
      </c>
      <c r="R82" s="92" t="str">
        <f t="shared" si="17"/>
        <v/>
      </c>
    </row>
    <row r="83" spans="1:18">
      <c r="A83" s="6">
        <v>80</v>
      </c>
      <c r="B83" s="158" t="str">
        <f>IF(ISBLANK(宅配便入力!B83),"",宅配便入力!B83)</f>
        <v/>
      </c>
      <c r="C83" s="5" t="str">
        <f>IF(ISBLANK(宅配便入力!$C83),"",宅配便入力!$C83)</f>
        <v/>
      </c>
      <c r="D83" s="15">
        <f t="shared" si="10"/>
        <v>0.85</v>
      </c>
      <c r="E83" s="14" t="str">
        <f>IFERROR(VLOOKUP(宅配便入力!$Q83,宅配便!$A$18:$O$27,4,FALSE),"")</f>
        <v/>
      </c>
      <c r="F83" s="14" t="str">
        <f>IF(ISBLANK(宅配便入力!$N83),"",IF(宅配便入力!$P83="以上",1,宅配便入力!$N83))</f>
        <v/>
      </c>
      <c r="G83" s="52" t="e">
        <f>IFERROR(宅配便入力!G83*宅配便入力!I83+E83/F83,"")/宅配便入力!I83</f>
        <v>#VALUE!</v>
      </c>
      <c r="H83" s="91">
        <f>宅配便入力!G83/D83</f>
        <v>0</v>
      </c>
      <c r="I83" s="60">
        <f t="shared" si="11"/>
        <v>0</v>
      </c>
      <c r="J83" s="14">
        <f>IFERROR(I83*宅配便入力!I83,"")</f>
        <v>0</v>
      </c>
      <c r="K83" s="91" t="str">
        <f t="shared" si="18"/>
        <v/>
      </c>
      <c r="L83" s="60" t="str">
        <f t="shared" si="12"/>
        <v/>
      </c>
      <c r="M83" s="12"/>
      <c r="N83" s="6">
        <f t="shared" si="13"/>
        <v>0</v>
      </c>
      <c r="O83" s="92" t="str">
        <f t="shared" si="14"/>
        <v/>
      </c>
      <c r="P83" s="6" t="str">
        <f t="shared" si="15"/>
        <v/>
      </c>
      <c r="Q83" s="6" t="str">
        <f t="shared" si="16"/>
        <v/>
      </c>
      <c r="R83" s="92" t="str">
        <f t="shared" si="17"/>
        <v/>
      </c>
    </row>
    <row r="84" spans="1:18">
      <c r="A84" s="6">
        <v>81</v>
      </c>
      <c r="B84" s="158" t="str">
        <f>IF(ISBLANK(宅配便入力!B84),"",宅配便入力!B84)</f>
        <v/>
      </c>
      <c r="C84" s="5" t="str">
        <f>IF(ISBLANK(宅配便入力!$C84),"",宅配便入力!$C84)</f>
        <v/>
      </c>
      <c r="D84" s="15">
        <f t="shared" si="10"/>
        <v>0.85</v>
      </c>
      <c r="E84" s="14" t="str">
        <f>IFERROR(VLOOKUP(宅配便入力!$Q84,宅配便!$A$18:$O$27,4,FALSE),"")</f>
        <v/>
      </c>
      <c r="F84" s="14" t="str">
        <f>IF(ISBLANK(宅配便入力!$N84),"",IF(宅配便入力!$P84="以上",1,宅配便入力!$N84))</f>
        <v/>
      </c>
      <c r="G84" s="52" t="e">
        <f>IFERROR(宅配便入力!G84*宅配便入力!I84+E84/F84,"")/宅配便入力!I84</f>
        <v>#VALUE!</v>
      </c>
      <c r="H84" s="91">
        <f>宅配便入力!G84/D84</f>
        <v>0</v>
      </c>
      <c r="I84" s="60">
        <f t="shared" si="11"/>
        <v>0</v>
      </c>
      <c r="J84" s="14">
        <f>IFERROR(I84*宅配便入力!I84,"")</f>
        <v>0</v>
      </c>
      <c r="K84" s="91" t="str">
        <f t="shared" si="18"/>
        <v/>
      </c>
      <c r="L84" s="60" t="str">
        <f t="shared" si="12"/>
        <v/>
      </c>
      <c r="M84" s="12"/>
      <c r="N84" s="6">
        <f t="shared" si="13"/>
        <v>0</v>
      </c>
      <c r="O84" s="92" t="str">
        <f t="shared" si="14"/>
        <v/>
      </c>
      <c r="P84" s="6" t="str">
        <f t="shared" si="15"/>
        <v/>
      </c>
      <c r="Q84" s="6" t="str">
        <f t="shared" si="16"/>
        <v/>
      </c>
      <c r="R84" s="92" t="str">
        <f t="shared" si="17"/>
        <v/>
      </c>
    </row>
    <row r="85" spans="1:18">
      <c r="A85" s="6">
        <v>82</v>
      </c>
      <c r="B85" s="158" t="str">
        <f>IF(ISBLANK(宅配便入力!B85),"",宅配便入力!B85)</f>
        <v/>
      </c>
      <c r="C85" s="5" t="str">
        <f>IF(ISBLANK(宅配便入力!$C85),"",宅配便入力!$C85)</f>
        <v/>
      </c>
      <c r="D85" s="15">
        <f t="shared" si="10"/>
        <v>0.85</v>
      </c>
      <c r="E85" s="14" t="str">
        <f>IFERROR(VLOOKUP(宅配便入力!$Q85,宅配便!$A$18:$O$27,4,FALSE),"")</f>
        <v/>
      </c>
      <c r="F85" s="14" t="str">
        <f>IF(ISBLANK(宅配便入力!$N85),"",IF(宅配便入力!$P85="以上",1,宅配便入力!$N85))</f>
        <v/>
      </c>
      <c r="G85" s="52" t="e">
        <f>IFERROR(宅配便入力!G85*宅配便入力!I85+E85/F85,"")/宅配便入力!I85</f>
        <v>#VALUE!</v>
      </c>
      <c r="H85" s="91">
        <f>宅配便入力!G85/D85</f>
        <v>0</v>
      </c>
      <c r="I85" s="60">
        <f t="shared" si="11"/>
        <v>0</v>
      </c>
      <c r="J85" s="14">
        <f>IFERROR(I85*宅配便入力!I85,"")</f>
        <v>0</v>
      </c>
      <c r="K85" s="91" t="str">
        <f t="shared" si="18"/>
        <v/>
      </c>
      <c r="L85" s="60" t="str">
        <f t="shared" si="12"/>
        <v/>
      </c>
      <c r="M85" s="12"/>
      <c r="N85" s="6">
        <f t="shared" si="13"/>
        <v>0</v>
      </c>
      <c r="O85" s="92" t="str">
        <f t="shared" si="14"/>
        <v/>
      </c>
      <c r="P85" s="6" t="str">
        <f t="shared" si="15"/>
        <v/>
      </c>
      <c r="Q85" s="6" t="str">
        <f t="shared" si="16"/>
        <v/>
      </c>
      <c r="R85" s="92" t="str">
        <f t="shared" si="17"/>
        <v/>
      </c>
    </row>
    <row r="86" spans="1:18">
      <c r="A86" s="6">
        <v>83</v>
      </c>
      <c r="B86" s="158" t="str">
        <f>IF(ISBLANK(宅配便入力!B86),"",宅配便入力!B86)</f>
        <v/>
      </c>
      <c r="C86" s="5" t="str">
        <f>IF(ISBLANK(宅配便入力!$C86),"",宅配便入力!$C86)</f>
        <v/>
      </c>
      <c r="D86" s="15">
        <f t="shared" si="10"/>
        <v>0.85</v>
      </c>
      <c r="E86" s="14" t="str">
        <f>IFERROR(VLOOKUP(宅配便入力!$Q86,宅配便!$A$18:$O$27,4,FALSE),"")</f>
        <v/>
      </c>
      <c r="F86" s="14" t="str">
        <f>IF(ISBLANK(宅配便入力!$N86),"",IF(宅配便入力!$P86="以上",1,宅配便入力!$N86))</f>
        <v/>
      </c>
      <c r="G86" s="52" t="e">
        <f>IFERROR(宅配便入力!G86*宅配便入力!I86+E86/F86,"")/宅配便入力!I86</f>
        <v>#VALUE!</v>
      </c>
      <c r="H86" s="91">
        <f>宅配便入力!G86/D86</f>
        <v>0</v>
      </c>
      <c r="I86" s="60">
        <f t="shared" si="11"/>
        <v>0</v>
      </c>
      <c r="J86" s="14">
        <f>IFERROR(I86*宅配便入力!I86,"")</f>
        <v>0</v>
      </c>
      <c r="K86" s="91" t="str">
        <f t="shared" si="18"/>
        <v/>
      </c>
      <c r="L86" s="60" t="str">
        <f t="shared" si="12"/>
        <v/>
      </c>
      <c r="M86" s="12"/>
      <c r="N86" s="6">
        <f t="shared" si="13"/>
        <v>0</v>
      </c>
      <c r="O86" s="92" t="str">
        <f t="shared" si="14"/>
        <v/>
      </c>
      <c r="P86" s="6" t="str">
        <f t="shared" si="15"/>
        <v/>
      </c>
      <c r="Q86" s="6" t="str">
        <f t="shared" si="16"/>
        <v/>
      </c>
      <c r="R86" s="92" t="str">
        <f t="shared" si="17"/>
        <v/>
      </c>
    </row>
    <row r="87" spans="1:18">
      <c r="A87" s="6">
        <v>84</v>
      </c>
      <c r="B87" s="158" t="str">
        <f>IF(ISBLANK(宅配便入力!B87),"",宅配便入力!B87)</f>
        <v/>
      </c>
      <c r="C87" s="5" t="str">
        <f>IF(ISBLANK(宅配便入力!$C87),"",宅配便入力!$C87)</f>
        <v/>
      </c>
      <c r="D87" s="15">
        <f t="shared" si="10"/>
        <v>0.85</v>
      </c>
      <c r="E87" s="14" t="str">
        <f>IFERROR(VLOOKUP(宅配便入力!$Q87,宅配便!$A$18:$O$27,4,FALSE),"")</f>
        <v/>
      </c>
      <c r="F87" s="14" t="str">
        <f>IF(ISBLANK(宅配便入力!$N87),"",IF(宅配便入力!$P87="以上",1,宅配便入力!$N87))</f>
        <v/>
      </c>
      <c r="G87" s="52" t="e">
        <f>IFERROR(宅配便入力!G87*宅配便入力!I87+E87/F87,"")/宅配便入力!I87</f>
        <v>#VALUE!</v>
      </c>
      <c r="H87" s="91">
        <f>宅配便入力!G87/D87</f>
        <v>0</v>
      </c>
      <c r="I87" s="60">
        <f t="shared" si="11"/>
        <v>0</v>
      </c>
      <c r="J87" s="14">
        <f>IFERROR(I87*宅配便入力!I87,"")</f>
        <v>0</v>
      </c>
      <c r="K87" s="91" t="str">
        <f t="shared" si="18"/>
        <v/>
      </c>
      <c r="L87" s="60" t="str">
        <f t="shared" si="12"/>
        <v/>
      </c>
      <c r="M87" s="12"/>
      <c r="N87" s="6">
        <f t="shared" si="13"/>
        <v>0</v>
      </c>
      <c r="O87" s="92" t="str">
        <f t="shared" si="14"/>
        <v/>
      </c>
      <c r="P87" s="6" t="str">
        <f t="shared" si="15"/>
        <v/>
      </c>
      <c r="Q87" s="6" t="str">
        <f t="shared" si="16"/>
        <v/>
      </c>
      <c r="R87" s="92" t="str">
        <f t="shared" si="17"/>
        <v/>
      </c>
    </row>
    <row r="88" spans="1:18">
      <c r="A88" s="6">
        <v>85</v>
      </c>
      <c r="B88" s="158" t="str">
        <f>IF(ISBLANK(宅配便入力!B88),"",宅配便入力!B88)</f>
        <v/>
      </c>
      <c r="C88" s="5" t="str">
        <f>IF(ISBLANK(宅配便入力!$C88),"",宅配便入力!$C88)</f>
        <v/>
      </c>
      <c r="D88" s="15">
        <f t="shared" si="10"/>
        <v>0.85</v>
      </c>
      <c r="E88" s="14" t="str">
        <f>IFERROR(VLOOKUP(宅配便入力!$Q88,宅配便!$A$18:$O$27,4,FALSE),"")</f>
        <v/>
      </c>
      <c r="F88" s="14" t="str">
        <f>IF(ISBLANK(宅配便入力!$N88),"",IF(宅配便入力!$P88="以上",1,宅配便入力!$N88))</f>
        <v/>
      </c>
      <c r="G88" s="52" t="e">
        <f>IFERROR(宅配便入力!G88*宅配便入力!I88+E88/F88,"")/宅配便入力!I88</f>
        <v>#VALUE!</v>
      </c>
      <c r="H88" s="91">
        <f>宅配便入力!G88/D88</f>
        <v>0</v>
      </c>
      <c r="I88" s="60">
        <f t="shared" si="11"/>
        <v>0</v>
      </c>
      <c r="J88" s="14">
        <f>IFERROR(I88*宅配便入力!I88,"")</f>
        <v>0</v>
      </c>
      <c r="K88" s="91" t="str">
        <f t="shared" si="18"/>
        <v/>
      </c>
      <c r="L88" s="60" t="str">
        <f t="shared" si="12"/>
        <v/>
      </c>
      <c r="M88" s="12"/>
      <c r="N88" s="6">
        <f t="shared" si="13"/>
        <v>0</v>
      </c>
      <c r="O88" s="92" t="str">
        <f t="shared" si="14"/>
        <v/>
      </c>
      <c r="P88" s="6" t="str">
        <f t="shared" si="15"/>
        <v/>
      </c>
      <c r="Q88" s="6" t="str">
        <f t="shared" si="16"/>
        <v/>
      </c>
      <c r="R88" s="92" t="str">
        <f t="shared" si="17"/>
        <v/>
      </c>
    </row>
    <row r="89" spans="1:18">
      <c r="A89" s="6">
        <v>86</v>
      </c>
      <c r="B89" s="158" t="str">
        <f>IF(ISBLANK(宅配便入力!B89),"",宅配便入力!B89)</f>
        <v/>
      </c>
      <c r="C89" s="5" t="str">
        <f>IF(ISBLANK(宅配便入力!$C89),"",宅配便入力!$C89)</f>
        <v/>
      </c>
      <c r="D89" s="15">
        <f t="shared" si="10"/>
        <v>0.85</v>
      </c>
      <c r="E89" s="14" t="str">
        <f>IFERROR(VLOOKUP(宅配便入力!$Q89,宅配便!$A$18:$O$27,4,FALSE),"")</f>
        <v/>
      </c>
      <c r="F89" s="14" t="str">
        <f>IF(ISBLANK(宅配便入力!$N89),"",IF(宅配便入力!$P89="以上",1,宅配便入力!$N89))</f>
        <v/>
      </c>
      <c r="G89" s="52" t="e">
        <f>IFERROR(宅配便入力!G89*宅配便入力!I89+E89/F89,"")/宅配便入力!I89</f>
        <v>#VALUE!</v>
      </c>
      <c r="H89" s="91">
        <f>宅配便入力!G89/D89</f>
        <v>0</v>
      </c>
      <c r="I89" s="60">
        <f t="shared" si="11"/>
        <v>0</v>
      </c>
      <c r="J89" s="14">
        <f>IFERROR(I89*宅配便入力!I89,"")</f>
        <v>0</v>
      </c>
      <c r="K89" s="91" t="str">
        <f t="shared" si="18"/>
        <v/>
      </c>
      <c r="L89" s="60" t="str">
        <f t="shared" si="12"/>
        <v/>
      </c>
      <c r="M89" s="12"/>
      <c r="N89" s="6">
        <f t="shared" si="13"/>
        <v>0</v>
      </c>
      <c r="O89" s="92" t="str">
        <f t="shared" si="14"/>
        <v/>
      </c>
      <c r="P89" s="6" t="str">
        <f t="shared" si="15"/>
        <v/>
      </c>
      <c r="Q89" s="6" t="str">
        <f t="shared" si="16"/>
        <v/>
      </c>
      <c r="R89" s="92" t="str">
        <f t="shared" si="17"/>
        <v/>
      </c>
    </row>
    <row r="90" spans="1:18">
      <c r="A90" s="6">
        <v>87</v>
      </c>
      <c r="B90" s="158" t="str">
        <f>IF(ISBLANK(宅配便入力!B90),"",宅配便入力!B90)</f>
        <v/>
      </c>
      <c r="C90" s="5" t="str">
        <f>IF(ISBLANK(宅配便入力!$C90),"",宅配便入力!$C90)</f>
        <v/>
      </c>
      <c r="D90" s="15">
        <f t="shared" si="10"/>
        <v>0.85</v>
      </c>
      <c r="E90" s="14" t="str">
        <f>IFERROR(VLOOKUP(宅配便入力!$Q90,宅配便!$A$18:$O$27,4,FALSE),"")</f>
        <v/>
      </c>
      <c r="F90" s="14" t="str">
        <f>IF(ISBLANK(宅配便入力!$N90),"",IF(宅配便入力!$P90="以上",1,宅配便入力!$N90))</f>
        <v/>
      </c>
      <c r="G90" s="52" t="e">
        <f>IFERROR(宅配便入力!G90*宅配便入力!I90+E90/F90,"")/宅配便入力!I90</f>
        <v>#VALUE!</v>
      </c>
      <c r="H90" s="91">
        <f>宅配便入力!G90/D90</f>
        <v>0</v>
      </c>
      <c r="I90" s="60">
        <f t="shared" si="11"/>
        <v>0</v>
      </c>
      <c r="J90" s="14">
        <f>IFERROR(I90*宅配便入力!I90,"")</f>
        <v>0</v>
      </c>
      <c r="K90" s="91" t="str">
        <f t="shared" si="18"/>
        <v/>
      </c>
      <c r="L90" s="60" t="str">
        <f t="shared" si="12"/>
        <v/>
      </c>
      <c r="M90" s="12"/>
      <c r="N90" s="6">
        <f t="shared" si="13"/>
        <v>0</v>
      </c>
      <c r="O90" s="92" t="str">
        <f t="shared" si="14"/>
        <v/>
      </c>
      <c r="P90" s="6" t="str">
        <f t="shared" si="15"/>
        <v/>
      </c>
      <c r="Q90" s="6" t="str">
        <f t="shared" si="16"/>
        <v/>
      </c>
      <c r="R90" s="92" t="str">
        <f t="shared" si="17"/>
        <v/>
      </c>
    </row>
    <row r="91" spans="1:18">
      <c r="A91" s="6">
        <v>88</v>
      </c>
      <c r="B91" s="158" t="str">
        <f>IF(ISBLANK(宅配便入力!B91),"",宅配便入力!B91)</f>
        <v/>
      </c>
      <c r="C91" s="5" t="str">
        <f>IF(ISBLANK(宅配便入力!$C91),"",宅配便入力!$C91)</f>
        <v/>
      </c>
      <c r="D91" s="15">
        <f t="shared" si="10"/>
        <v>0.85</v>
      </c>
      <c r="E91" s="14" t="str">
        <f>IFERROR(VLOOKUP(宅配便入力!$Q91,宅配便!$A$18:$O$27,4,FALSE),"")</f>
        <v/>
      </c>
      <c r="F91" s="14" t="str">
        <f>IF(ISBLANK(宅配便入力!$N91),"",IF(宅配便入力!$P91="以上",1,宅配便入力!$N91))</f>
        <v/>
      </c>
      <c r="G91" s="52" t="e">
        <f>IFERROR(宅配便入力!G91*宅配便入力!I91+E91/F91,"")/宅配便入力!I91</f>
        <v>#VALUE!</v>
      </c>
      <c r="H91" s="91">
        <f>宅配便入力!G91/D91</f>
        <v>0</v>
      </c>
      <c r="I91" s="60">
        <f t="shared" si="11"/>
        <v>0</v>
      </c>
      <c r="J91" s="14">
        <f>IFERROR(I91*宅配便入力!I91,"")</f>
        <v>0</v>
      </c>
      <c r="K91" s="91" t="str">
        <f t="shared" si="18"/>
        <v/>
      </c>
      <c r="L91" s="60" t="str">
        <f t="shared" si="12"/>
        <v/>
      </c>
      <c r="M91" s="12"/>
      <c r="N91" s="6">
        <f t="shared" si="13"/>
        <v>0</v>
      </c>
      <c r="O91" s="92" t="str">
        <f t="shared" si="14"/>
        <v/>
      </c>
      <c r="P91" s="6" t="str">
        <f t="shared" si="15"/>
        <v/>
      </c>
      <c r="Q91" s="6" t="str">
        <f t="shared" si="16"/>
        <v/>
      </c>
      <c r="R91" s="92" t="str">
        <f t="shared" si="17"/>
        <v/>
      </c>
    </row>
    <row r="92" spans="1:18">
      <c r="A92" s="6">
        <v>89</v>
      </c>
      <c r="B92" s="158" t="str">
        <f>IF(ISBLANK(宅配便入力!B92),"",宅配便入力!B92)</f>
        <v/>
      </c>
      <c r="C92" s="5" t="str">
        <f>IF(ISBLANK(宅配便入力!$C92),"",宅配便入力!$C92)</f>
        <v/>
      </c>
      <c r="D92" s="15">
        <f t="shared" si="10"/>
        <v>0.85</v>
      </c>
      <c r="E92" s="14" t="str">
        <f>IFERROR(VLOOKUP(宅配便入力!$Q92,宅配便!$A$18:$O$27,4,FALSE),"")</f>
        <v/>
      </c>
      <c r="F92" s="14" t="str">
        <f>IF(ISBLANK(宅配便入力!$N92),"",IF(宅配便入力!$P92="以上",1,宅配便入力!$N92))</f>
        <v/>
      </c>
      <c r="G92" s="52" t="e">
        <f>IFERROR(宅配便入力!G92*宅配便入力!I92+E92/F92,"")/宅配便入力!I92</f>
        <v>#VALUE!</v>
      </c>
      <c r="H92" s="91">
        <f>宅配便入力!G92/D92</f>
        <v>0</v>
      </c>
      <c r="I92" s="60">
        <f t="shared" si="11"/>
        <v>0</v>
      </c>
      <c r="J92" s="14">
        <f>IFERROR(I92*宅配便入力!I92,"")</f>
        <v>0</v>
      </c>
      <c r="K92" s="91" t="str">
        <f t="shared" si="18"/>
        <v/>
      </c>
      <c r="L92" s="60" t="str">
        <f t="shared" si="12"/>
        <v/>
      </c>
      <c r="M92" s="12"/>
      <c r="N92" s="6">
        <f t="shared" si="13"/>
        <v>0</v>
      </c>
      <c r="O92" s="92" t="str">
        <f t="shared" si="14"/>
        <v/>
      </c>
      <c r="P92" s="6" t="str">
        <f t="shared" si="15"/>
        <v/>
      </c>
      <c r="Q92" s="6" t="str">
        <f t="shared" si="16"/>
        <v/>
      </c>
      <c r="R92" s="92" t="str">
        <f t="shared" si="17"/>
        <v/>
      </c>
    </row>
    <row r="93" spans="1:18">
      <c r="A93" s="6">
        <v>90</v>
      </c>
      <c r="B93" s="158" t="str">
        <f>IF(ISBLANK(宅配便入力!B93),"",宅配便入力!B93)</f>
        <v/>
      </c>
      <c r="C93" s="5" t="str">
        <f>IF(ISBLANK(宅配便入力!$C93),"",宅配便入力!$C93)</f>
        <v/>
      </c>
      <c r="D93" s="15">
        <f t="shared" si="10"/>
        <v>0.85</v>
      </c>
      <c r="E93" s="14" t="str">
        <f>IFERROR(VLOOKUP(宅配便入力!$Q93,宅配便!$A$18:$O$27,4,FALSE),"")</f>
        <v/>
      </c>
      <c r="F93" s="14" t="str">
        <f>IF(ISBLANK(宅配便入力!$N93),"",IF(宅配便入力!$P93="以上",1,宅配便入力!$N93))</f>
        <v/>
      </c>
      <c r="G93" s="52" t="e">
        <f>IFERROR(宅配便入力!G93*宅配便入力!I93+E93/F93,"")/宅配便入力!I93</f>
        <v>#VALUE!</v>
      </c>
      <c r="H93" s="91">
        <f>宅配便入力!G93/D93</f>
        <v>0</v>
      </c>
      <c r="I93" s="60">
        <f t="shared" si="11"/>
        <v>0</v>
      </c>
      <c r="J93" s="14" t="str">
        <f>IFERROR(I93*宅配便入力!I93,"")</f>
        <v/>
      </c>
      <c r="K93" s="91" t="str">
        <f t="shared" si="18"/>
        <v/>
      </c>
      <c r="L93" s="60" t="str">
        <f t="shared" si="12"/>
        <v/>
      </c>
      <c r="M93" s="12"/>
      <c r="N93" s="6">
        <f t="shared" si="13"/>
        <v>0</v>
      </c>
      <c r="O93" s="92" t="str">
        <f t="shared" si="14"/>
        <v/>
      </c>
      <c r="P93" s="6" t="str">
        <f t="shared" si="15"/>
        <v/>
      </c>
      <c r="Q93" s="6" t="str">
        <f t="shared" si="16"/>
        <v/>
      </c>
      <c r="R93" s="92" t="str">
        <f t="shared" si="17"/>
        <v/>
      </c>
    </row>
    <row r="94" spans="1:18">
      <c r="A94" s="6">
        <v>91</v>
      </c>
      <c r="B94" s="158" t="str">
        <f>IF(ISBLANK(宅配便入力!B94),"",宅配便入力!B94)</f>
        <v/>
      </c>
      <c r="C94" s="5" t="str">
        <f>IF(ISBLANK(宅配便入力!$C94),"",宅配便入力!$C94)</f>
        <v/>
      </c>
      <c r="D94" s="15">
        <f t="shared" si="10"/>
        <v>0.85</v>
      </c>
      <c r="E94" s="14" t="str">
        <f>IFERROR(VLOOKUP(宅配便入力!$Q94,宅配便!$A$18:$O$27,4,FALSE),"")</f>
        <v/>
      </c>
      <c r="F94" s="14" t="str">
        <f>IF(ISBLANK(宅配便入力!$N94),"",IF(宅配便入力!$P94="以上",1,宅配便入力!$N94))</f>
        <v/>
      </c>
      <c r="G94" s="52" t="e">
        <f>IFERROR(宅配便入力!G94*宅配便入力!I94+E94/F94,"")/宅配便入力!I94</f>
        <v>#VALUE!</v>
      </c>
      <c r="H94" s="91">
        <f>宅配便入力!G94/D94</f>
        <v>0</v>
      </c>
      <c r="I94" s="60">
        <f t="shared" si="11"/>
        <v>0</v>
      </c>
      <c r="J94" s="14" t="str">
        <f>IFERROR(I94*宅配便入力!I94,"")</f>
        <v/>
      </c>
      <c r="K94" s="91" t="str">
        <f t="shared" si="18"/>
        <v/>
      </c>
      <c r="L94" s="60" t="str">
        <f t="shared" si="12"/>
        <v/>
      </c>
      <c r="M94" s="12"/>
      <c r="N94" s="6">
        <f t="shared" si="13"/>
        <v>0</v>
      </c>
      <c r="O94" s="92" t="str">
        <f t="shared" si="14"/>
        <v/>
      </c>
      <c r="P94" s="6" t="str">
        <f t="shared" si="15"/>
        <v/>
      </c>
      <c r="Q94" s="6" t="str">
        <f t="shared" si="16"/>
        <v/>
      </c>
      <c r="R94" s="92" t="str">
        <f t="shared" si="17"/>
        <v/>
      </c>
    </row>
    <row r="95" spans="1:18">
      <c r="A95" s="6">
        <v>92</v>
      </c>
      <c r="B95" s="158" t="str">
        <f>IF(ISBLANK(宅配便入力!B95),"",宅配便入力!B95)</f>
        <v/>
      </c>
      <c r="C95" s="5" t="str">
        <f>IF(ISBLANK(宅配便入力!$C95),"",宅配便入力!$C95)</f>
        <v/>
      </c>
      <c r="D95" s="15">
        <f t="shared" si="10"/>
        <v>0.85</v>
      </c>
      <c r="E95" s="14" t="str">
        <f>IFERROR(VLOOKUP(宅配便入力!$Q95,宅配便!$A$18:$O$27,4,FALSE),"")</f>
        <v/>
      </c>
      <c r="F95" s="14" t="str">
        <f>IF(ISBLANK(宅配便入力!$N95),"",IF(宅配便入力!$P95="以上",1,宅配便入力!$N95))</f>
        <v/>
      </c>
      <c r="G95" s="52" t="e">
        <f>IFERROR(宅配便入力!G95*宅配便入力!I95+E95/F95,"")/宅配便入力!I95</f>
        <v>#VALUE!</v>
      </c>
      <c r="H95" s="91">
        <f>宅配便入力!G95/D95</f>
        <v>0</v>
      </c>
      <c r="I95" s="60">
        <f t="shared" si="11"/>
        <v>0</v>
      </c>
      <c r="J95" s="14" t="str">
        <f>IFERROR(I95*宅配便入力!I95,"")</f>
        <v/>
      </c>
      <c r="K95" s="91" t="str">
        <f t="shared" si="18"/>
        <v/>
      </c>
      <c r="L95" s="60" t="str">
        <f t="shared" si="12"/>
        <v/>
      </c>
      <c r="M95" s="12"/>
      <c r="N95" s="6">
        <f t="shared" si="13"/>
        <v>0</v>
      </c>
      <c r="O95" s="92" t="str">
        <f t="shared" si="14"/>
        <v/>
      </c>
      <c r="P95" s="6" t="str">
        <f t="shared" si="15"/>
        <v/>
      </c>
      <c r="Q95" s="6" t="str">
        <f t="shared" si="16"/>
        <v/>
      </c>
      <c r="R95" s="92" t="str">
        <f t="shared" si="17"/>
        <v/>
      </c>
    </row>
    <row r="96" spans="1:18">
      <c r="A96" s="6">
        <v>93</v>
      </c>
      <c r="B96" s="158" t="str">
        <f>IF(ISBLANK(宅配便入力!B96),"",宅配便入力!B96)</f>
        <v/>
      </c>
      <c r="C96" s="5" t="str">
        <f>IF(ISBLANK(宅配便入力!$C96),"",宅配便入力!$C96)</f>
        <v/>
      </c>
      <c r="D96" s="15">
        <f t="shared" si="10"/>
        <v>0.85</v>
      </c>
      <c r="E96" s="14" t="str">
        <f>IFERROR(VLOOKUP(宅配便入力!$Q96,宅配便!$A$18:$O$27,4,FALSE),"")</f>
        <v/>
      </c>
      <c r="F96" s="14" t="str">
        <f>IF(ISBLANK(宅配便入力!$N96),"",IF(宅配便入力!$P96="以上",1,宅配便入力!$N96))</f>
        <v/>
      </c>
      <c r="G96" s="52" t="e">
        <f>IFERROR(宅配便入力!G96*宅配便入力!I96+E96/F96,"")/宅配便入力!I96</f>
        <v>#VALUE!</v>
      </c>
      <c r="H96" s="91">
        <f>宅配便入力!G96/D96</f>
        <v>0</v>
      </c>
      <c r="I96" s="60">
        <f t="shared" si="11"/>
        <v>0</v>
      </c>
      <c r="J96" s="14" t="str">
        <f>IFERROR(I96*宅配便入力!I96,"")</f>
        <v/>
      </c>
      <c r="K96" s="91" t="str">
        <f t="shared" si="18"/>
        <v/>
      </c>
      <c r="L96" s="60" t="str">
        <f t="shared" si="12"/>
        <v/>
      </c>
      <c r="M96" s="12"/>
      <c r="N96" s="6">
        <f t="shared" si="13"/>
        <v>0</v>
      </c>
      <c r="O96" s="92" t="str">
        <f t="shared" si="14"/>
        <v/>
      </c>
      <c r="P96" s="6" t="str">
        <f t="shared" si="15"/>
        <v/>
      </c>
      <c r="Q96" s="6" t="str">
        <f t="shared" si="16"/>
        <v/>
      </c>
      <c r="R96" s="92" t="str">
        <f t="shared" si="17"/>
        <v/>
      </c>
    </row>
    <row r="97" spans="1:18">
      <c r="A97" s="6">
        <v>94</v>
      </c>
      <c r="B97" s="158" t="str">
        <f>IF(ISBLANK(宅配便入力!B97),"",宅配便入力!B97)</f>
        <v/>
      </c>
      <c r="C97" s="5" t="str">
        <f>IF(ISBLANK(宅配便入力!$C97),"",宅配便入力!$C97)</f>
        <v/>
      </c>
      <c r="D97" s="15">
        <f t="shared" si="10"/>
        <v>0.85</v>
      </c>
      <c r="E97" s="14" t="str">
        <f>IFERROR(VLOOKUP(宅配便入力!$Q97,宅配便!$A$18:$O$27,4,FALSE),"")</f>
        <v/>
      </c>
      <c r="F97" s="14" t="str">
        <f>IF(ISBLANK(宅配便入力!$N97),"",IF(宅配便入力!$P97="以上",1,宅配便入力!$N97))</f>
        <v/>
      </c>
      <c r="G97" s="52" t="e">
        <f>IFERROR(宅配便入力!G97*宅配便入力!I97+E97/F97,"")/宅配便入力!I97</f>
        <v>#VALUE!</v>
      </c>
      <c r="H97" s="91">
        <f>宅配便入力!G97/D97</f>
        <v>0</v>
      </c>
      <c r="I97" s="60">
        <f t="shared" si="11"/>
        <v>0</v>
      </c>
      <c r="J97" s="14" t="str">
        <f>IFERROR(I97*宅配便入力!I97,"")</f>
        <v/>
      </c>
      <c r="K97" s="91" t="str">
        <f t="shared" si="18"/>
        <v/>
      </c>
      <c r="L97" s="60" t="str">
        <f t="shared" si="12"/>
        <v/>
      </c>
      <c r="M97" s="12"/>
      <c r="N97" s="6">
        <f t="shared" si="13"/>
        <v>0</v>
      </c>
      <c r="O97" s="92" t="str">
        <f t="shared" si="14"/>
        <v/>
      </c>
      <c r="P97" s="6" t="str">
        <f t="shared" si="15"/>
        <v/>
      </c>
      <c r="Q97" s="6" t="str">
        <f t="shared" si="16"/>
        <v/>
      </c>
      <c r="R97" s="92" t="str">
        <f t="shared" si="17"/>
        <v/>
      </c>
    </row>
    <row r="98" spans="1:18">
      <c r="A98" s="6">
        <v>95</v>
      </c>
      <c r="B98" s="158" t="str">
        <f>IF(ISBLANK(宅配便入力!B98),"",宅配便入力!B98)</f>
        <v/>
      </c>
      <c r="C98" s="5" t="str">
        <f>IF(ISBLANK(宅配便入力!$C98),"",宅配便入力!$C98)</f>
        <v/>
      </c>
      <c r="D98" s="15">
        <f t="shared" si="10"/>
        <v>0.85</v>
      </c>
      <c r="E98" s="14" t="str">
        <f>IFERROR(VLOOKUP(宅配便入力!$Q98,宅配便!$A$18:$O$27,4,FALSE),"")</f>
        <v/>
      </c>
      <c r="F98" s="14" t="str">
        <f>IF(ISBLANK(宅配便入力!$N98),"",IF(宅配便入力!$P98="以上",1,宅配便入力!$N98))</f>
        <v/>
      </c>
      <c r="G98" s="52" t="e">
        <f>IFERROR(宅配便入力!G98*宅配便入力!I98+E98/F98,"")/宅配便入力!I98</f>
        <v>#VALUE!</v>
      </c>
      <c r="H98" s="91">
        <f>宅配便入力!G98/D98</f>
        <v>0</v>
      </c>
      <c r="I98" s="60">
        <f t="shared" si="11"/>
        <v>0</v>
      </c>
      <c r="J98" s="14" t="str">
        <f>IFERROR(I98*宅配便入力!I98,"")</f>
        <v/>
      </c>
      <c r="K98" s="91" t="str">
        <f t="shared" si="18"/>
        <v/>
      </c>
      <c r="L98" s="60" t="str">
        <f t="shared" si="12"/>
        <v/>
      </c>
      <c r="M98" s="12"/>
      <c r="N98" s="6">
        <f t="shared" si="13"/>
        <v>0</v>
      </c>
      <c r="O98" s="92" t="str">
        <f t="shared" si="14"/>
        <v/>
      </c>
      <c r="P98" s="6" t="str">
        <f t="shared" si="15"/>
        <v/>
      </c>
      <c r="Q98" s="6" t="str">
        <f t="shared" si="16"/>
        <v/>
      </c>
      <c r="R98" s="92" t="str">
        <f t="shared" si="17"/>
        <v/>
      </c>
    </row>
    <row r="99" spans="1:18">
      <c r="A99" s="6">
        <v>96</v>
      </c>
      <c r="B99" s="158" t="str">
        <f>IF(ISBLANK(宅配便入力!B99),"",宅配便入力!B99)</f>
        <v/>
      </c>
      <c r="C99" s="5" t="str">
        <f>IF(ISBLANK(宅配便入力!$C99),"",宅配便入力!$C99)</f>
        <v/>
      </c>
      <c r="D99" s="15">
        <f t="shared" si="10"/>
        <v>0.85</v>
      </c>
      <c r="E99" s="14" t="str">
        <f>IFERROR(VLOOKUP(宅配便入力!$Q99,宅配便!$A$18:$O$27,4,FALSE),"")</f>
        <v/>
      </c>
      <c r="F99" s="14" t="str">
        <f>IF(ISBLANK(宅配便入力!$N99),"",IF(宅配便入力!$P99="以上",1,宅配便入力!$N99))</f>
        <v/>
      </c>
      <c r="G99" s="52" t="e">
        <f>IFERROR(宅配便入力!G99*宅配便入力!I99+E99/F99,"")/宅配便入力!I99</f>
        <v>#VALUE!</v>
      </c>
      <c r="H99" s="91">
        <f>宅配便入力!G99/D99</f>
        <v>0</v>
      </c>
      <c r="I99" s="60">
        <f t="shared" si="11"/>
        <v>0</v>
      </c>
      <c r="J99" s="14" t="str">
        <f>IFERROR(I99*宅配便入力!I99,"")</f>
        <v/>
      </c>
      <c r="K99" s="91" t="str">
        <f t="shared" si="18"/>
        <v/>
      </c>
      <c r="L99" s="60" t="str">
        <f t="shared" si="12"/>
        <v/>
      </c>
      <c r="M99" s="12"/>
      <c r="N99" s="6">
        <f t="shared" si="13"/>
        <v>0</v>
      </c>
      <c r="O99" s="92" t="str">
        <f t="shared" si="14"/>
        <v/>
      </c>
      <c r="P99" s="6" t="str">
        <f t="shared" si="15"/>
        <v/>
      </c>
      <c r="Q99" s="6" t="str">
        <f t="shared" si="16"/>
        <v/>
      </c>
      <c r="R99" s="92" t="str">
        <f t="shared" si="17"/>
        <v/>
      </c>
    </row>
    <row r="100" spans="1:18">
      <c r="A100" s="6">
        <v>97</v>
      </c>
      <c r="B100" s="158" t="str">
        <f>IF(ISBLANK(宅配便入力!B100),"",宅配便入力!B100)</f>
        <v/>
      </c>
      <c r="C100" s="5" t="str">
        <f>IF(ISBLANK(宅配便入力!$C100),"",宅配便入力!$C100)</f>
        <v/>
      </c>
      <c r="D100" s="15">
        <f t="shared" si="10"/>
        <v>0.85</v>
      </c>
      <c r="E100" s="14" t="str">
        <f>IFERROR(VLOOKUP(宅配便入力!$Q100,宅配便!$A$18:$O$27,4,FALSE),"")</f>
        <v/>
      </c>
      <c r="F100" s="14" t="str">
        <f>IF(ISBLANK(宅配便入力!$N100),"",IF(宅配便入力!$P100="以上",1,宅配便入力!$N100))</f>
        <v/>
      </c>
      <c r="G100" s="52" t="e">
        <f>IFERROR(宅配便入力!G100*宅配便入力!I100+E100/F100,"")/宅配便入力!I100</f>
        <v>#VALUE!</v>
      </c>
      <c r="H100" s="91">
        <f>宅配便入力!G100/D100</f>
        <v>0</v>
      </c>
      <c r="I100" s="60">
        <f t="shared" si="11"/>
        <v>0</v>
      </c>
      <c r="J100" s="14" t="str">
        <f>IFERROR(I100*宅配便入力!I100,"")</f>
        <v/>
      </c>
      <c r="K100" s="91" t="str">
        <f t="shared" si="18"/>
        <v/>
      </c>
      <c r="L100" s="60" t="str">
        <f t="shared" si="12"/>
        <v/>
      </c>
      <c r="M100" s="12"/>
      <c r="N100" s="6">
        <f t="shared" si="13"/>
        <v>0</v>
      </c>
      <c r="O100" s="92" t="str">
        <f t="shared" si="14"/>
        <v/>
      </c>
      <c r="P100" s="6" t="str">
        <f t="shared" si="15"/>
        <v/>
      </c>
      <c r="Q100" s="6" t="str">
        <f t="shared" si="16"/>
        <v/>
      </c>
      <c r="R100" s="92" t="str">
        <f t="shared" si="17"/>
        <v/>
      </c>
    </row>
    <row r="101" spans="1:18">
      <c r="A101" s="6">
        <v>98</v>
      </c>
      <c r="B101" s="158" t="str">
        <f>IF(ISBLANK(宅配便入力!B101),"",宅配便入力!B101)</f>
        <v/>
      </c>
      <c r="C101" s="5" t="str">
        <f>IF(ISBLANK(宅配便入力!$C101),"",宅配便入力!$C101)</f>
        <v/>
      </c>
      <c r="D101" s="15">
        <f t="shared" si="10"/>
        <v>0.85</v>
      </c>
      <c r="E101" s="14" t="str">
        <f>IFERROR(VLOOKUP(宅配便入力!$Q101,宅配便!$A$18:$O$27,4,FALSE),"")</f>
        <v/>
      </c>
      <c r="F101" s="14" t="str">
        <f>IF(ISBLANK(宅配便入力!$N101),"",IF(宅配便入力!$P101="以上",1,宅配便入力!$N101))</f>
        <v/>
      </c>
      <c r="G101" s="52" t="e">
        <f>IFERROR(宅配便入力!G101*宅配便入力!I101+E101/F101,"")/宅配便入力!I101</f>
        <v>#VALUE!</v>
      </c>
      <c r="H101" s="91">
        <f>宅配便入力!G101/D101</f>
        <v>0</v>
      </c>
      <c r="I101" s="60">
        <f t="shared" si="11"/>
        <v>0</v>
      </c>
      <c r="J101" s="14" t="str">
        <f>IFERROR(I101*宅配便入力!I101,"")</f>
        <v/>
      </c>
      <c r="K101" s="91" t="str">
        <f t="shared" si="18"/>
        <v/>
      </c>
      <c r="L101" s="60" t="str">
        <f t="shared" si="12"/>
        <v/>
      </c>
      <c r="M101" s="12"/>
      <c r="N101" s="6">
        <f t="shared" si="13"/>
        <v>0</v>
      </c>
      <c r="O101" s="92" t="str">
        <f t="shared" si="14"/>
        <v/>
      </c>
      <c r="P101" s="6" t="str">
        <f t="shared" si="15"/>
        <v/>
      </c>
      <c r="Q101" s="6" t="str">
        <f t="shared" si="16"/>
        <v/>
      </c>
      <c r="R101" s="92" t="str">
        <f t="shared" si="17"/>
        <v/>
      </c>
    </row>
    <row r="102" spans="1:18">
      <c r="A102" s="6">
        <v>99</v>
      </c>
      <c r="B102" s="158" t="str">
        <f>IF(ISBLANK(宅配便入力!B102),"",宅配便入力!B102)</f>
        <v/>
      </c>
      <c r="C102" s="5" t="str">
        <f>IF(ISBLANK(宅配便入力!$C102),"",宅配便入力!$C102)</f>
        <v/>
      </c>
      <c r="D102" s="15">
        <f t="shared" si="10"/>
        <v>0.85</v>
      </c>
      <c r="E102" s="14" t="str">
        <f>IFERROR(VLOOKUP(宅配便入力!$Q102,宅配便!$A$18:$O$27,4,FALSE),"")</f>
        <v/>
      </c>
      <c r="F102" s="14" t="str">
        <f>IF(ISBLANK(宅配便入力!$N102),"",IF(宅配便入力!$P102="以上",1,宅配便入力!$N102))</f>
        <v/>
      </c>
      <c r="G102" s="52" t="e">
        <f>IFERROR(宅配便入力!G102*宅配便入力!I102+E102/F102,"")/宅配便入力!I102</f>
        <v>#VALUE!</v>
      </c>
      <c r="H102" s="91">
        <f>宅配便入力!G102/D102</f>
        <v>0</v>
      </c>
      <c r="I102" s="60">
        <f t="shared" si="11"/>
        <v>0</v>
      </c>
      <c r="J102" s="14" t="str">
        <f>IFERROR(I102*宅配便入力!I102,"")</f>
        <v/>
      </c>
      <c r="K102" s="91" t="str">
        <f t="shared" si="18"/>
        <v/>
      </c>
      <c r="L102" s="60" t="str">
        <f t="shared" si="12"/>
        <v/>
      </c>
      <c r="M102" s="12"/>
      <c r="N102" s="6">
        <f t="shared" si="13"/>
        <v>0</v>
      </c>
      <c r="O102" s="92" t="str">
        <f t="shared" si="14"/>
        <v/>
      </c>
      <c r="P102" s="6" t="str">
        <f t="shared" si="15"/>
        <v/>
      </c>
      <c r="Q102" s="6" t="str">
        <f t="shared" si="16"/>
        <v/>
      </c>
      <c r="R102" s="92" t="str">
        <f t="shared" si="17"/>
        <v/>
      </c>
    </row>
    <row r="103" spans="1:18">
      <c r="A103" s="6">
        <v>100</v>
      </c>
      <c r="B103" s="158" t="str">
        <f>IF(ISBLANK(宅配便入力!B103),"",宅配便入力!B103)</f>
        <v/>
      </c>
      <c r="C103" s="5" t="str">
        <f>IF(ISBLANK(宅配便入力!$C103),"",宅配便入力!$C103)</f>
        <v/>
      </c>
      <c r="D103" s="15">
        <f t="shared" si="10"/>
        <v>0.85</v>
      </c>
      <c r="E103" s="14" t="str">
        <f>IFERROR(VLOOKUP(宅配便入力!$Q103,宅配便!$A$18:$O$27,4,FALSE),"")</f>
        <v/>
      </c>
      <c r="F103" s="14" t="str">
        <f>IF(ISBLANK(宅配便入力!$N103),"",IF(宅配便入力!$P103="以上",1,宅配便入力!$N103))</f>
        <v/>
      </c>
      <c r="G103" s="52" t="e">
        <f>IFERROR(宅配便入力!G103*宅配便入力!I103+E103/F103,"")/宅配便入力!I103</f>
        <v>#VALUE!</v>
      </c>
      <c r="H103" s="91">
        <f>宅配便入力!G103/D103</f>
        <v>0</v>
      </c>
      <c r="I103" s="60">
        <f t="shared" si="11"/>
        <v>0</v>
      </c>
      <c r="J103" s="14" t="str">
        <f>IFERROR(I103*宅配便入力!I103,"")</f>
        <v/>
      </c>
      <c r="K103" s="91" t="str">
        <f t="shared" si="18"/>
        <v/>
      </c>
      <c r="L103" s="60" t="str">
        <f t="shared" si="12"/>
        <v/>
      </c>
      <c r="M103" s="12"/>
      <c r="N103" s="6">
        <f t="shared" si="13"/>
        <v>0</v>
      </c>
      <c r="O103" s="92" t="str">
        <f t="shared" si="14"/>
        <v/>
      </c>
      <c r="P103" s="6" t="str">
        <f t="shared" si="15"/>
        <v/>
      </c>
      <c r="Q103" s="6" t="str">
        <f t="shared" si="16"/>
        <v/>
      </c>
      <c r="R103" s="92" t="str">
        <f t="shared" si="17"/>
        <v/>
      </c>
    </row>
    <row r="104" spans="1:18">
      <c r="A104" s="6">
        <v>101</v>
      </c>
      <c r="B104" s="158" t="str">
        <f>IF(ISBLANK(宅配便入力!B104),"",宅配便入力!B104)</f>
        <v/>
      </c>
      <c r="C104" s="5" t="str">
        <f>IF(ISBLANK(宅配便入力!$C104),"",宅配便入力!$C104)</f>
        <v/>
      </c>
      <c r="D104" s="15">
        <f t="shared" si="10"/>
        <v>0.85</v>
      </c>
      <c r="E104" s="14" t="str">
        <f>IFERROR(VLOOKUP(宅配便入力!$Q104,宅配便!$A$18:$O$27,4,FALSE),"")</f>
        <v/>
      </c>
      <c r="F104" s="14" t="str">
        <f>IF(ISBLANK(宅配便入力!$N104),"",IF(宅配便入力!$P104="以上",1,宅配便入力!$N104))</f>
        <v/>
      </c>
      <c r="G104" s="52" t="e">
        <f>IFERROR(宅配便入力!G104*宅配便入力!I104+E104/F104,"")/宅配便入力!I104</f>
        <v>#VALUE!</v>
      </c>
      <c r="H104" s="91">
        <f>宅配便入力!G104/D104</f>
        <v>0</v>
      </c>
      <c r="I104" s="60">
        <f t="shared" si="11"/>
        <v>0</v>
      </c>
      <c r="J104" s="14" t="str">
        <f>IFERROR(I104*宅配便入力!I104,"")</f>
        <v/>
      </c>
      <c r="K104" s="91" t="str">
        <f t="shared" si="18"/>
        <v/>
      </c>
      <c r="L104" s="60" t="str">
        <f t="shared" si="12"/>
        <v/>
      </c>
      <c r="M104" s="12"/>
      <c r="N104" s="6">
        <f t="shared" si="13"/>
        <v>0</v>
      </c>
      <c r="O104" s="92" t="str">
        <f t="shared" si="14"/>
        <v/>
      </c>
      <c r="P104" s="6" t="str">
        <f t="shared" si="15"/>
        <v/>
      </c>
      <c r="Q104" s="6" t="str">
        <f t="shared" si="16"/>
        <v/>
      </c>
      <c r="R104" s="92" t="str">
        <f t="shared" si="17"/>
        <v/>
      </c>
    </row>
    <row r="105" spans="1:18">
      <c r="A105" s="6">
        <v>102</v>
      </c>
      <c r="B105" s="158" t="str">
        <f>IF(ISBLANK(宅配便入力!B105),"",宅配便入力!B105)</f>
        <v/>
      </c>
      <c r="C105" s="5" t="str">
        <f>IF(ISBLANK(宅配便入力!$C105),"",宅配便入力!$C105)</f>
        <v/>
      </c>
      <c r="D105" s="15">
        <f t="shared" si="10"/>
        <v>0.85</v>
      </c>
      <c r="E105" s="14" t="str">
        <f>IFERROR(VLOOKUP(宅配便入力!$Q105,宅配便!$A$18:$O$27,4,FALSE),"")</f>
        <v/>
      </c>
      <c r="F105" s="14" t="str">
        <f>IF(ISBLANK(宅配便入力!$N105),"",IF(宅配便入力!$P105="以上",1,宅配便入力!$N105))</f>
        <v/>
      </c>
      <c r="G105" s="52" t="e">
        <f>IFERROR(宅配便入力!G105*宅配便入力!I105+E105/F105,"")/宅配便入力!I105</f>
        <v>#VALUE!</v>
      </c>
      <c r="H105" s="91">
        <f>宅配便入力!G105/D105</f>
        <v>0</v>
      </c>
      <c r="I105" s="60">
        <f t="shared" si="11"/>
        <v>0</v>
      </c>
      <c r="J105" s="14" t="str">
        <f>IFERROR(I105*宅配便入力!I105,"")</f>
        <v/>
      </c>
      <c r="K105" s="91" t="str">
        <f t="shared" si="18"/>
        <v/>
      </c>
      <c r="L105" s="60" t="str">
        <f t="shared" si="12"/>
        <v/>
      </c>
      <c r="M105" s="12"/>
      <c r="N105" s="6">
        <f t="shared" si="13"/>
        <v>0</v>
      </c>
      <c r="O105" s="92" t="str">
        <f t="shared" si="14"/>
        <v/>
      </c>
      <c r="P105" s="6" t="str">
        <f t="shared" si="15"/>
        <v/>
      </c>
      <c r="Q105" s="6" t="str">
        <f t="shared" si="16"/>
        <v/>
      </c>
      <c r="R105" s="92" t="str">
        <f t="shared" si="17"/>
        <v/>
      </c>
    </row>
    <row r="106" spans="1:18">
      <c r="A106" s="6">
        <v>103</v>
      </c>
      <c r="B106" s="158" t="str">
        <f>IF(ISBLANK(宅配便入力!B106),"",宅配便入力!B106)</f>
        <v/>
      </c>
      <c r="C106" s="5" t="str">
        <f>IF(ISBLANK(宅配便入力!$C106),"",宅配便入力!$C106)</f>
        <v/>
      </c>
      <c r="D106" s="15">
        <f t="shared" si="10"/>
        <v>0.85</v>
      </c>
      <c r="E106" s="14" t="str">
        <f>IFERROR(VLOOKUP(宅配便入力!$Q106,宅配便!$A$18:$O$27,4,FALSE),"")</f>
        <v/>
      </c>
      <c r="F106" s="14" t="str">
        <f>IF(ISBLANK(宅配便入力!$N106),"",IF(宅配便入力!$P106="以上",1,宅配便入力!$N106))</f>
        <v/>
      </c>
      <c r="G106" s="52" t="e">
        <f>IFERROR(宅配便入力!G106*宅配便入力!I106+E106/F106,"")/宅配便入力!I106</f>
        <v>#VALUE!</v>
      </c>
      <c r="H106" s="91">
        <f>宅配便入力!G106/D106</f>
        <v>0</v>
      </c>
      <c r="I106" s="60">
        <f t="shared" si="11"/>
        <v>0</v>
      </c>
      <c r="J106" s="14" t="str">
        <f>IFERROR(I106*宅配便入力!I106,"")</f>
        <v/>
      </c>
      <c r="K106" s="91" t="str">
        <f t="shared" si="18"/>
        <v/>
      </c>
      <c r="L106" s="60" t="str">
        <f t="shared" si="12"/>
        <v/>
      </c>
      <c r="M106" s="12"/>
      <c r="N106" s="6">
        <f t="shared" si="13"/>
        <v>0</v>
      </c>
      <c r="O106" s="92" t="str">
        <f t="shared" si="14"/>
        <v/>
      </c>
      <c r="P106" s="6" t="str">
        <f t="shared" si="15"/>
        <v/>
      </c>
      <c r="Q106" s="6" t="str">
        <f t="shared" si="16"/>
        <v/>
      </c>
      <c r="R106" s="92" t="str">
        <f t="shared" si="17"/>
        <v/>
      </c>
    </row>
    <row r="107" spans="1:18">
      <c r="A107" s="6">
        <v>104</v>
      </c>
      <c r="B107" s="158" t="str">
        <f>IF(ISBLANK(宅配便入力!B107),"",宅配便入力!B107)</f>
        <v/>
      </c>
      <c r="C107" s="5" t="str">
        <f>IF(ISBLANK(宅配便入力!$C107),"",宅配便入力!$C107)</f>
        <v/>
      </c>
      <c r="D107" s="15">
        <f t="shared" si="10"/>
        <v>0.85</v>
      </c>
      <c r="E107" s="14" t="str">
        <f>IFERROR(VLOOKUP(宅配便入力!$Q107,宅配便!$A$18:$O$27,4,FALSE),"")</f>
        <v/>
      </c>
      <c r="F107" s="14" t="str">
        <f>IF(ISBLANK(宅配便入力!$N107),"",IF(宅配便入力!$P107="以上",1,宅配便入力!$N107))</f>
        <v/>
      </c>
      <c r="G107" s="52" t="e">
        <f>IFERROR(宅配便入力!G107*宅配便入力!I107+E107/F107,"")/宅配便入力!I107</f>
        <v>#VALUE!</v>
      </c>
      <c r="H107" s="91">
        <f>宅配便入力!G107/D107</f>
        <v>0</v>
      </c>
      <c r="I107" s="60">
        <f t="shared" si="11"/>
        <v>0</v>
      </c>
      <c r="J107" s="14" t="str">
        <f>IFERROR(I107*宅配便入力!I107,"")</f>
        <v/>
      </c>
      <c r="K107" s="91" t="str">
        <f t="shared" si="18"/>
        <v/>
      </c>
      <c r="L107" s="60" t="str">
        <f t="shared" si="12"/>
        <v/>
      </c>
      <c r="M107" s="12"/>
      <c r="N107" s="6">
        <f t="shared" si="13"/>
        <v>0</v>
      </c>
      <c r="O107" s="92" t="str">
        <f t="shared" si="14"/>
        <v/>
      </c>
      <c r="P107" s="6" t="str">
        <f t="shared" si="15"/>
        <v/>
      </c>
      <c r="Q107" s="6" t="str">
        <f t="shared" si="16"/>
        <v/>
      </c>
      <c r="R107" s="92" t="str">
        <f t="shared" si="17"/>
        <v/>
      </c>
    </row>
    <row r="108" spans="1:18">
      <c r="A108" s="6">
        <v>105</v>
      </c>
      <c r="B108" s="158" t="str">
        <f>IF(ISBLANK(宅配便入力!B108),"",宅配便入力!B108)</f>
        <v/>
      </c>
      <c r="C108" s="5" t="str">
        <f>IF(ISBLANK(宅配便入力!$C108),"",宅配便入力!$C108)</f>
        <v/>
      </c>
      <c r="D108" s="15">
        <f t="shared" si="10"/>
        <v>0.85</v>
      </c>
      <c r="E108" s="14" t="str">
        <f>IFERROR(VLOOKUP(宅配便入力!$Q108,宅配便!$A$18:$O$27,4,FALSE),"")</f>
        <v/>
      </c>
      <c r="F108" s="14" t="str">
        <f>IF(ISBLANK(宅配便入力!$N108),"",IF(宅配便入力!$P108="以上",1,宅配便入力!$N108))</f>
        <v/>
      </c>
      <c r="G108" s="52" t="e">
        <f>IFERROR(宅配便入力!G108*宅配便入力!I108+E108/F108,"")/宅配便入力!I108</f>
        <v>#VALUE!</v>
      </c>
      <c r="H108" s="91">
        <f>宅配便入力!G108/D108</f>
        <v>0</v>
      </c>
      <c r="I108" s="60">
        <f t="shared" si="11"/>
        <v>0</v>
      </c>
      <c r="J108" s="14" t="str">
        <f>IFERROR(I108*宅配便入力!I108,"")</f>
        <v/>
      </c>
      <c r="K108" s="91" t="str">
        <f t="shared" si="18"/>
        <v/>
      </c>
      <c r="L108" s="60" t="str">
        <f t="shared" si="12"/>
        <v/>
      </c>
      <c r="M108" s="12"/>
      <c r="N108" s="6">
        <f t="shared" si="13"/>
        <v>0</v>
      </c>
      <c r="O108" s="92" t="str">
        <f t="shared" si="14"/>
        <v/>
      </c>
      <c r="P108" s="6" t="str">
        <f t="shared" si="15"/>
        <v/>
      </c>
      <c r="Q108" s="6" t="str">
        <f t="shared" si="16"/>
        <v/>
      </c>
      <c r="R108" s="92" t="str">
        <f t="shared" si="17"/>
        <v/>
      </c>
    </row>
    <row r="109" spans="1:18">
      <c r="A109" s="6">
        <v>106</v>
      </c>
      <c r="B109" s="158" t="str">
        <f>IF(ISBLANK(宅配便入力!B109),"",宅配便入力!B109)</f>
        <v/>
      </c>
      <c r="C109" s="5" t="str">
        <f>IF(ISBLANK(宅配便入力!$C109),"",宅配便入力!$C109)</f>
        <v/>
      </c>
      <c r="D109" s="15">
        <f t="shared" si="10"/>
        <v>0.85</v>
      </c>
      <c r="E109" s="14" t="str">
        <f>IFERROR(VLOOKUP(宅配便入力!$Q109,宅配便!$A$18:$O$27,4,FALSE),"")</f>
        <v/>
      </c>
      <c r="F109" s="14" t="str">
        <f>IF(ISBLANK(宅配便入力!$N109),"",IF(宅配便入力!$P109="以上",1,宅配便入力!$N109))</f>
        <v/>
      </c>
      <c r="G109" s="52" t="e">
        <f>IFERROR(宅配便入力!G109*宅配便入力!I109+E109/F109,"")/宅配便入力!I109</f>
        <v>#VALUE!</v>
      </c>
      <c r="H109" s="91">
        <f>宅配便入力!G109/D109</f>
        <v>0</v>
      </c>
      <c r="I109" s="60">
        <f t="shared" si="11"/>
        <v>0</v>
      </c>
      <c r="J109" s="14" t="str">
        <f>IFERROR(I109*宅配便入力!I109,"")</f>
        <v/>
      </c>
      <c r="K109" s="91" t="str">
        <f t="shared" si="18"/>
        <v/>
      </c>
      <c r="L109" s="60" t="str">
        <f t="shared" si="12"/>
        <v/>
      </c>
      <c r="M109" s="12"/>
      <c r="N109" s="6">
        <f t="shared" si="13"/>
        <v>0</v>
      </c>
      <c r="O109" s="92" t="str">
        <f t="shared" si="14"/>
        <v/>
      </c>
      <c r="P109" s="6" t="str">
        <f t="shared" si="15"/>
        <v/>
      </c>
      <c r="Q109" s="6" t="str">
        <f t="shared" si="16"/>
        <v/>
      </c>
      <c r="R109" s="92" t="str">
        <f t="shared" si="17"/>
        <v/>
      </c>
    </row>
    <row r="110" spans="1:18">
      <c r="A110" s="6">
        <v>107</v>
      </c>
      <c r="B110" s="158" t="str">
        <f>IF(ISBLANK(宅配便入力!B110),"",宅配便入力!B110)</f>
        <v/>
      </c>
      <c r="C110" s="5" t="str">
        <f>IF(ISBLANK(宅配便入力!$C110),"",宅配便入力!$C110)</f>
        <v/>
      </c>
      <c r="D110" s="15">
        <f t="shared" si="10"/>
        <v>0.85</v>
      </c>
      <c r="E110" s="14" t="str">
        <f>IFERROR(VLOOKUP(宅配便入力!$Q110,宅配便!$A$18:$O$27,4,FALSE),"")</f>
        <v/>
      </c>
      <c r="F110" s="14" t="str">
        <f>IF(ISBLANK(宅配便入力!$N110),"",IF(宅配便入力!$P110="以上",1,宅配便入力!$N110))</f>
        <v/>
      </c>
      <c r="G110" s="52" t="e">
        <f>IFERROR(宅配便入力!G110*宅配便入力!I110+E110/F110,"")/宅配便入力!I110</f>
        <v>#VALUE!</v>
      </c>
      <c r="H110" s="91">
        <f>宅配便入力!G110/D110</f>
        <v>0</v>
      </c>
      <c r="I110" s="60">
        <f t="shared" si="11"/>
        <v>0</v>
      </c>
      <c r="J110" s="14" t="str">
        <f>IFERROR(I110*宅配便入力!I110,"")</f>
        <v/>
      </c>
      <c r="K110" s="91" t="str">
        <f t="shared" si="18"/>
        <v/>
      </c>
      <c r="L110" s="60" t="str">
        <f t="shared" si="12"/>
        <v/>
      </c>
      <c r="M110" s="12"/>
      <c r="N110" s="6">
        <f t="shared" si="13"/>
        <v>0</v>
      </c>
      <c r="O110" s="92" t="str">
        <f t="shared" si="14"/>
        <v/>
      </c>
      <c r="P110" s="6" t="str">
        <f t="shared" si="15"/>
        <v/>
      </c>
      <c r="Q110" s="6" t="str">
        <f t="shared" si="16"/>
        <v/>
      </c>
      <c r="R110" s="92" t="str">
        <f t="shared" si="17"/>
        <v/>
      </c>
    </row>
    <row r="111" spans="1:18">
      <c r="A111" s="6">
        <v>108</v>
      </c>
      <c r="B111" s="158" t="str">
        <f>IF(ISBLANK(宅配便入力!B111),"",宅配便入力!B111)</f>
        <v/>
      </c>
      <c r="C111" s="5" t="str">
        <f>IF(ISBLANK(宅配便入力!$C111),"",宅配便入力!$C111)</f>
        <v/>
      </c>
      <c r="D111" s="15">
        <f t="shared" si="10"/>
        <v>0.85</v>
      </c>
      <c r="E111" s="14" t="str">
        <f>IFERROR(VLOOKUP(宅配便入力!$Q111,宅配便!$A$18:$O$27,4,FALSE),"")</f>
        <v/>
      </c>
      <c r="F111" s="14" t="str">
        <f>IF(ISBLANK(宅配便入力!$N111),"",IF(宅配便入力!$P111="以上",1,宅配便入力!$N111))</f>
        <v/>
      </c>
      <c r="G111" s="52" t="e">
        <f>IFERROR(宅配便入力!G111*宅配便入力!I111+E111/F111,"")/宅配便入力!I111</f>
        <v>#VALUE!</v>
      </c>
      <c r="H111" s="91">
        <f>宅配便入力!G111/D111</f>
        <v>0</v>
      </c>
      <c r="I111" s="60">
        <f t="shared" si="11"/>
        <v>0</v>
      </c>
      <c r="J111" s="14" t="str">
        <f>IFERROR(I111*宅配便入力!I111,"")</f>
        <v/>
      </c>
      <c r="K111" s="91" t="str">
        <f t="shared" si="18"/>
        <v/>
      </c>
      <c r="L111" s="60" t="str">
        <f t="shared" si="12"/>
        <v/>
      </c>
      <c r="M111" s="12"/>
      <c r="N111" s="6">
        <f t="shared" si="13"/>
        <v>0</v>
      </c>
      <c r="O111" s="92" t="str">
        <f t="shared" si="14"/>
        <v/>
      </c>
      <c r="P111" s="6" t="str">
        <f t="shared" si="15"/>
        <v/>
      </c>
      <c r="Q111" s="6" t="str">
        <f t="shared" si="16"/>
        <v/>
      </c>
      <c r="R111" s="92" t="str">
        <f t="shared" si="17"/>
        <v/>
      </c>
    </row>
    <row r="112" spans="1:18">
      <c r="A112" s="6">
        <v>109</v>
      </c>
      <c r="B112" s="158" t="str">
        <f>IF(ISBLANK(宅配便入力!B112),"",宅配便入力!B112)</f>
        <v/>
      </c>
      <c r="C112" s="5" t="str">
        <f>IF(ISBLANK(宅配便入力!$C112),"",宅配便入力!$C112)</f>
        <v/>
      </c>
      <c r="D112" s="15">
        <f t="shared" si="10"/>
        <v>0.85</v>
      </c>
      <c r="E112" s="14" t="str">
        <f>IFERROR(VLOOKUP(宅配便入力!$Q112,宅配便!$A$18:$O$27,4,FALSE),"")</f>
        <v/>
      </c>
      <c r="F112" s="14" t="str">
        <f>IF(ISBLANK(宅配便入力!$N112),"",IF(宅配便入力!$P112="以上",1,宅配便入力!$N112))</f>
        <v/>
      </c>
      <c r="G112" s="52" t="e">
        <f>IFERROR(宅配便入力!G112*宅配便入力!I112+E112/F112,"")/宅配便入力!I112</f>
        <v>#VALUE!</v>
      </c>
      <c r="H112" s="91">
        <f>宅配便入力!G112/D112</f>
        <v>0</v>
      </c>
      <c r="I112" s="60">
        <f t="shared" si="11"/>
        <v>0</v>
      </c>
      <c r="J112" s="14" t="str">
        <f>IFERROR(I112*宅配便入力!I112,"")</f>
        <v/>
      </c>
      <c r="K112" s="91" t="str">
        <f t="shared" si="18"/>
        <v/>
      </c>
      <c r="L112" s="60" t="str">
        <f t="shared" si="12"/>
        <v/>
      </c>
      <c r="M112" s="12"/>
      <c r="N112" s="6">
        <f t="shared" si="13"/>
        <v>0</v>
      </c>
      <c r="O112" s="92" t="str">
        <f t="shared" si="14"/>
        <v/>
      </c>
      <c r="P112" s="6" t="str">
        <f t="shared" si="15"/>
        <v/>
      </c>
      <c r="Q112" s="6" t="str">
        <f t="shared" si="16"/>
        <v/>
      </c>
      <c r="R112" s="92" t="str">
        <f t="shared" si="17"/>
        <v/>
      </c>
    </row>
    <row r="113" spans="1:18">
      <c r="A113" s="6">
        <v>110</v>
      </c>
      <c r="B113" s="158" t="str">
        <f>IF(ISBLANK(宅配便入力!B113),"",宅配便入力!B113)</f>
        <v/>
      </c>
      <c r="C113" s="5" t="str">
        <f>IF(ISBLANK(宅配便入力!$C113),"",宅配便入力!$C113)</f>
        <v/>
      </c>
      <c r="D113" s="15">
        <f t="shared" si="10"/>
        <v>0.85</v>
      </c>
      <c r="E113" s="14" t="str">
        <f>IFERROR(VLOOKUP(宅配便入力!$Q113,宅配便!$A$18:$O$27,4,FALSE),"")</f>
        <v/>
      </c>
      <c r="F113" s="14" t="str">
        <f>IF(ISBLANK(宅配便入力!$N113),"",IF(宅配便入力!$P113="以上",1,宅配便入力!$N113))</f>
        <v/>
      </c>
      <c r="G113" s="52" t="e">
        <f>IFERROR(宅配便入力!G113*宅配便入力!I113+E113/F113,"")/宅配便入力!I113</f>
        <v>#VALUE!</v>
      </c>
      <c r="H113" s="91">
        <f>宅配便入力!G113/D113</f>
        <v>0</v>
      </c>
      <c r="I113" s="60">
        <f t="shared" si="11"/>
        <v>0</v>
      </c>
      <c r="J113" s="14" t="str">
        <f>IFERROR(I113*宅配便入力!I113,"")</f>
        <v/>
      </c>
      <c r="K113" s="91" t="str">
        <f t="shared" si="18"/>
        <v/>
      </c>
      <c r="L113" s="60" t="str">
        <f t="shared" si="12"/>
        <v/>
      </c>
      <c r="M113" s="12"/>
      <c r="N113" s="6">
        <f t="shared" si="13"/>
        <v>0</v>
      </c>
      <c r="O113" s="92" t="str">
        <f t="shared" si="14"/>
        <v/>
      </c>
      <c r="P113" s="6" t="str">
        <f t="shared" si="15"/>
        <v/>
      </c>
      <c r="Q113" s="6" t="str">
        <f t="shared" si="16"/>
        <v/>
      </c>
      <c r="R113" s="92" t="str">
        <f t="shared" si="17"/>
        <v/>
      </c>
    </row>
    <row r="114" spans="1:18">
      <c r="A114" s="6">
        <v>111</v>
      </c>
      <c r="B114" s="158" t="str">
        <f>IF(ISBLANK(宅配便入力!B114),"",宅配便入力!B114)</f>
        <v/>
      </c>
      <c r="C114" s="5" t="str">
        <f>IF(ISBLANK(宅配便入力!$C114),"",宅配便入力!$C114)</f>
        <v/>
      </c>
      <c r="D114" s="15">
        <f t="shared" si="10"/>
        <v>0.85</v>
      </c>
      <c r="E114" s="14" t="str">
        <f>IFERROR(VLOOKUP(宅配便入力!$Q114,宅配便!$A$18:$O$27,4,FALSE),"")</f>
        <v/>
      </c>
      <c r="F114" s="14" t="str">
        <f>IF(ISBLANK(宅配便入力!$N114),"",IF(宅配便入力!$P114="以上",1,宅配便入力!$N114))</f>
        <v/>
      </c>
      <c r="G114" s="52" t="e">
        <f>IFERROR(宅配便入力!G114*宅配便入力!I114+E114/F114,"")/宅配便入力!I114</f>
        <v>#VALUE!</v>
      </c>
      <c r="H114" s="91">
        <f>宅配便入力!G114/D114</f>
        <v>0</v>
      </c>
      <c r="I114" s="60">
        <f t="shared" si="11"/>
        <v>0</v>
      </c>
      <c r="J114" s="14" t="str">
        <f>IFERROR(I114*宅配便入力!I114,"")</f>
        <v/>
      </c>
      <c r="K114" s="91" t="str">
        <f t="shared" si="18"/>
        <v/>
      </c>
      <c r="L114" s="60" t="str">
        <f t="shared" si="12"/>
        <v/>
      </c>
      <c r="M114" s="12"/>
      <c r="N114" s="6">
        <f t="shared" si="13"/>
        <v>0</v>
      </c>
      <c r="O114" s="92" t="str">
        <f t="shared" si="14"/>
        <v/>
      </c>
      <c r="P114" s="6" t="str">
        <f t="shared" si="15"/>
        <v/>
      </c>
      <c r="Q114" s="6" t="str">
        <f t="shared" si="16"/>
        <v/>
      </c>
      <c r="R114" s="92" t="str">
        <f t="shared" si="17"/>
        <v/>
      </c>
    </row>
    <row r="115" spans="1:18">
      <c r="A115" s="6">
        <v>112</v>
      </c>
      <c r="B115" s="158" t="str">
        <f>IF(ISBLANK(宅配便入力!B115),"",宅配便入力!B115)</f>
        <v/>
      </c>
      <c r="C115" s="5" t="str">
        <f>IF(ISBLANK(宅配便入力!$C115),"",宅配便入力!$C115)</f>
        <v/>
      </c>
      <c r="D115" s="15">
        <f t="shared" si="10"/>
        <v>0.85</v>
      </c>
      <c r="E115" s="14" t="str">
        <f>IFERROR(VLOOKUP(宅配便入力!$Q115,宅配便!$A$18:$O$27,4,FALSE),"")</f>
        <v/>
      </c>
      <c r="F115" s="14" t="str">
        <f>IF(ISBLANK(宅配便入力!$N115),"",IF(宅配便入力!$P115="以上",1,宅配便入力!$N115))</f>
        <v/>
      </c>
      <c r="G115" s="52" t="e">
        <f>IFERROR(宅配便入力!G115*宅配便入力!I115+E115/F115,"")/宅配便入力!I115</f>
        <v>#VALUE!</v>
      </c>
      <c r="H115" s="91">
        <f>宅配便入力!G115/D115</f>
        <v>0</v>
      </c>
      <c r="I115" s="60">
        <f t="shared" si="11"/>
        <v>0</v>
      </c>
      <c r="J115" s="14" t="str">
        <f>IFERROR(I115*宅配便入力!I115,"")</f>
        <v/>
      </c>
      <c r="K115" s="91" t="str">
        <f t="shared" si="18"/>
        <v/>
      </c>
      <c r="L115" s="60" t="str">
        <f t="shared" si="12"/>
        <v/>
      </c>
      <c r="M115" s="12"/>
      <c r="N115" s="6">
        <f t="shared" si="13"/>
        <v>0</v>
      </c>
      <c r="O115" s="92" t="str">
        <f t="shared" si="14"/>
        <v/>
      </c>
      <c r="P115" s="6" t="str">
        <f t="shared" si="15"/>
        <v/>
      </c>
      <c r="Q115" s="6" t="str">
        <f t="shared" si="16"/>
        <v/>
      </c>
      <c r="R115" s="92" t="str">
        <f t="shared" si="17"/>
        <v/>
      </c>
    </row>
    <row r="116" spans="1:18">
      <c r="A116" s="6">
        <v>113</v>
      </c>
      <c r="B116" s="158" t="str">
        <f>IF(ISBLANK(宅配便入力!B116),"",宅配便入力!B116)</f>
        <v/>
      </c>
      <c r="C116" s="5" t="str">
        <f>IF(ISBLANK(宅配便入力!$C116),"",宅配便入力!$C116)</f>
        <v/>
      </c>
      <c r="D116" s="15">
        <f t="shared" si="10"/>
        <v>0.85</v>
      </c>
      <c r="E116" s="14" t="str">
        <f>IFERROR(VLOOKUP(宅配便入力!$Q116,宅配便!$A$18:$O$27,4,FALSE),"")</f>
        <v/>
      </c>
      <c r="F116" s="14" t="str">
        <f>IF(ISBLANK(宅配便入力!$N116),"",IF(宅配便入力!$P116="以上",1,宅配便入力!$N116))</f>
        <v/>
      </c>
      <c r="G116" s="52" t="e">
        <f>IFERROR(宅配便入力!G116*宅配便入力!I116+E116/F116,"")/宅配便入力!I116</f>
        <v>#VALUE!</v>
      </c>
      <c r="H116" s="91">
        <f>宅配便入力!G116/D116</f>
        <v>0</v>
      </c>
      <c r="I116" s="60">
        <f t="shared" si="11"/>
        <v>0</v>
      </c>
      <c r="J116" s="14" t="str">
        <f>IFERROR(I116*宅配便入力!I116,"")</f>
        <v/>
      </c>
      <c r="K116" s="91" t="str">
        <f t="shared" si="18"/>
        <v/>
      </c>
      <c r="L116" s="60" t="str">
        <f t="shared" si="12"/>
        <v/>
      </c>
      <c r="M116" s="12"/>
      <c r="N116" s="6">
        <f t="shared" si="13"/>
        <v>0</v>
      </c>
      <c r="O116" s="92" t="str">
        <f t="shared" si="14"/>
        <v/>
      </c>
      <c r="P116" s="6" t="str">
        <f t="shared" si="15"/>
        <v/>
      </c>
      <c r="Q116" s="6" t="str">
        <f t="shared" si="16"/>
        <v/>
      </c>
      <c r="R116" s="92" t="str">
        <f t="shared" si="17"/>
        <v/>
      </c>
    </row>
    <row r="117" spans="1:18">
      <c r="A117" s="6">
        <v>114</v>
      </c>
      <c r="B117" s="158" t="str">
        <f>IF(ISBLANK(宅配便入力!B117),"",宅配便入力!B117)</f>
        <v/>
      </c>
      <c r="C117" s="5" t="str">
        <f>IF(ISBLANK(宅配便入力!$C117),"",宅配便入力!$C117)</f>
        <v/>
      </c>
      <c r="D117" s="15">
        <f t="shared" si="10"/>
        <v>0.85</v>
      </c>
      <c r="E117" s="14" t="str">
        <f>IFERROR(VLOOKUP(宅配便入力!$Q117,宅配便!$A$18:$O$27,4,FALSE),"")</f>
        <v/>
      </c>
      <c r="F117" s="14" t="str">
        <f>IF(ISBLANK(宅配便入力!$N117),"",IF(宅配便入力!$P117="以上",1,宅配便入力!$N117))</f>
        <v/>
      </c>
      <c r="G117" s="52" t="e">
        <f>IFERROR(宅配便入力!G117*宅配便入力!I117+E117/F117,"")/宅配便入力!I117</f>
        <v>#VALUE!</v>
      </c>
      <c r="H117" s="91">
        <f>宅配便入力!G117/D117</f>
        <v>0</v>
      </c>
      <c r="I117" s="60">
        <f t="shared" si="11"/>
        <v>0</v>
      </c>
      <c r="J117" s="14" t="str">
        <f>IFERROR(I117*宅配便入力!I117,"")</f>
        <v/>
      </c>
      <c r="K117" s="91" t="str">
        <f t="shared" si="18"/>
        <v/>
      </c>
      <c r="L117" s="60" t="str">
        <f t="shared" si="12"/>
        <v/>
      </c>
      <c r="M117" s="12"/>
      <c r="N117" s="6">
        <f t="shared" si="13"/>
        <v>0</v>
      </c>
      <c r="O117" s="92" t="str">
        <f t="shared" si="14"/>
        <v/>
      </c>
      <c r="P117" s="6" t="str">
        <f t="shared" si="15"/>
        <v/>
      </c>
      <c r="Q117" s="6" t="str">
        <f t="shared" si="16"/>
        <v/>
      </c>
      <c r="R117" s="92" t="str">
        <f t="shared" si="17"/>
        <v/>
      </c>
    </row>
    <row r="118" spans="1:18">
      <c r="A118" s="6">
        <v>115</v>
      </c>
      <c r="B118" s="158" t="str">
        <f>IF(ISBLANK(宅配便入力!B118),"",宅配便入力!B118)</f>
        <v/>
      </c>
      <c r="C118" s="5" t="str">
        <f>IF(ISBLANK(宅配便入力!$C118),"",宅配便入力!$C118)</f>
        <v/>
      </c>
      <c r="D118" s="15">
        <f t="shared" si="10"/>
        <v>0.85</v>
      </c>
      <c r="E118" s="14" t="str">
        <f>IFERROR(VLOOKUP(宅配便入力!$Q118,宅配便!$A$18:$O$27,4,FALSE),"")</f>
        <v/>
      </c>
      <c r="F118" s="14" t="str">
        <f>IF(ISBLANK(宅配便入力!$N118),"",IF(宅配便入力!$P118="以上",1,宅配便入力!$N118))</f>
        <v/>
      </c>
      <c r="G118" s="52" t="e">
        <f>IFERROR(宅配便入力!G118*宅配便入力!I118+E118/F118,"")/宅配便入力!I118</f>
        <v>#VALUE!</v>
      </c>
      <c r="H118" s="91">
        <f>宅配便入力!G118/D118</f>
        <v>0</v>
      </c>
      <c r="I118" s="60">
        <f t="shared" si="11"/>
        <v>0</v>
      </c>
      <c r="J118" s="14" t="str">
        <f>IFERROR(I118*宅配便入力!I118,"")</f>
        <v/>
      </c>
      <c r="K118" s="91" t="str">
        <f t="shared" si="18"/>
        <v/>
      </c>
      <c r="L118" s="60" t="str">
        <f t="shared" si="12"/>
        <v/>
      </c>
      <c r="M118" s="12"/>
      <c r="N118" s="6">
        <f t="shared" si="13"/>
        <v>0</v>
      </c>
      <c r="O118" s="92" t="str">
        <f t="shared" si="14"/>
        <v/>
      </c>
      <c r="P118" s="6" t="str">
        <f t="shared" si="15"/>
        <v/>
      </c>
      <c r="Q118" s="6" t="str">
        <f t="shared" si="16"/>
        <v/>
      </c>
      <c r="R118" s="92" t="str">
        <f t="shared" si="17"/>
        <v/>
      </c>
    </row>
    <row r="119" spans="1:18">
      <c r="A119" s="6">
        <v>116</v>
      </c>
      <c r="B119" s="158" t="str">
        <f>IF(ISBLANK(宅配便入力!B119),"",宅配便入力!B119)</f>
        <v/>
      </c>
      <c r="C119" s="5" t="str">
        <f>IF(ISBLANK(宅配便入力!$C119),"",宅配便入力!$C119)</f>
        <v/>
      </c>
      <c r="D119" s="15">
        <f t="shared" si="10"/>
        <v>0.85</v>
      </c>
      <c r="E119" s="14" t="str">
        <f>IFERROR(VLOOKUP(宅配便入力!$Q119,宅配便!$A$18:$O$27,4,FALSE),"")</f>
        <v/>
      </c>
      <c r="F119" s="14" t="str">
        <f>IF(ISBLANK(宅配便入力!$N119),"",IF(宅配便入力!$P119="以上",1,宅配便入力!$N119))</f>
        <v/>
      </c>
      <c r="G119" s="52" t="e">
        <f>IFERROR(宅配便入力!G119*宅配便入力!I119+E119/F119,"")/宅配便入力!I119</f>
        <v>#VALUE!</v>
      </c>
      <c r="H119" s="91">
        <f>宅配便入力!G119/D119</f>
        <v>0</v>
      </c>
      <c r="I119" s="60">
        <f t="shared" si="11"/>
        <v>0</v>
      </c>
      <c r="J119" s="14" t="str">
        <f>IFERROR(I119*宅配便入力!I119,"")</f>
        <v/>
      </c>
      <c r="K119" s="91" t="str">
        <f t="shared" si="18"/>
        <v/>
      </c>
      <c r="L119" s="60" t="str">
        <f t="shared" si="12"/>
        <v/>
      </c>
      <c r="M119" s="12"/>
      <c r="N119" s="6">
        <f t="shared" si="13"/>
        <v>0</v>
      </c>
      <c r="O119" s="92" t="str">
        <f t="shared" si="14"/>
        <v/>
      </c>
      <c r="P119" s="6" t="str">
        <f t="shared" si="15"/>
        <v/>
      </c>
      <c r="Q119" s="6" t="str">
        <f t="shared" si="16"/>
        <v/>
      </c>
      <c r="R119" s="92" t="str">
        <f t="shared" si="17"/>
        <v/>
      </c>
    </row>
    <row r="120" spans="1:18">
      <c r="A120" s="6">
        <v>117</v>
      </c>
      <c r="B120" s="158" t="str">
        <f>IF(ISBLANK(宅配便入力!B120),"",宅配便入力!B120)</f>
        <v/>
      </c>
      <c r="C120" s="5" t="str">
        <f>IF(ISBLANK(宅配便入力!$C120),"",宅配便入力!$C120)</f>
        <v/>
      </c>
      <c r="D120" s="15">
        <f t="shared" si="10"/>
        <v>0.85</v>
      </c>
      <c r="E120" s="14" t="str">
        <f>IFERROR(VLOOKUP(宅配便入力!$Q120,宅配便!$A$18:$O$27,4,FALSE),"")</f>
        <v/>
      </c>
      <c r="F120" s="14" t="str">
        <f>IF(ISBLANK(宅配便入力!$N120),"",IF(宅配便入力!$P120="以上",1,宅配便入力!$N120))</f>
        <v/>
      </c>
      <c r="G120" s="52" t="e">
        <f>IFERROR(宅配便入力!G120*宅配便入力!I120+E120/F120,"")/宅配便入力!I120</f>
        <v>#VALUE!</v>
      </c>
      <c r="H120" s="91">
        <f>宅配便入力!G120/D120</f>
        <v>0</v>
      </c>
      <c r="I120" s="60">
        <f t="shared" si="11"/>
        <v>0</v>
      </c>
      <c r="J120" s="14" t="str">
        <f>IFERROR(I120*宅配便入力!I120,"")</f>
        <v/>
      </c>
      <c r="K120" s="91" t="str">
        <f t="shared" si="18"/>
        <v/>
      </c>
      <c r="L120" s="60" t="str">
        <f t="shared" si="12"/>
        <v/>
      </c>
      <c r="M120" s="12"/>
      <c r="N120" s="6">
        <f t="shared" si="13"/>
        <v>0</v>
      </c>
      <c r="O120" s="92" t="str">
        <f t="shared" si="14"/>
        <v/>
      </c>
      <c r="P120" s="6" t="str">
        <f t="shared" si="15"/>
        <v/>
      </c>
      <c r="Q120" s="6" t="str">
        <f t="shared" si="16"/>
        <v/>
      </c>
      <c r="R120" s="92" t="str">
        <f t="shared" si="17"/>
        <v/>
      </c>
    </row>
    <row r="121" spans="1:18">
      <c r="A121" s="6">
        <v>118</v>
      </c>
      <c r="B121" s="158" t="str">
        <f>IF(ISBLANK(宅配便入力!B121),"",宅配便入力!B121)</f>
        <v/>
      </c>
      <c r="C121" s="5" t="str">
        <f>IF(ISBLANK(宅配便入力!$C121),"",宅配便入力!$C121)</f>
        <v/>
      </c>
      <c r="D121" s="15">
        <f t="shared" si="10"/>
        <v>0.85</v>
      </c>
      <c r="E121" s="14" t="str">
        <f>IFERROR(VLOOKUP(宅配便入力!$Q121,宅配便!$A$18:$O$27,4,FALSE),"")</f>
        <v/>
      </c>
      <c r="F121" s="14" t="str">
        <f>IF(ISBLANK(宅配便入力!$N121),"",IF(宅配便入力!$P121="以上",1,宅配便入力!$N121))</f>
        <v/>
      </c>
      <c r="G121" s="52" t="e">
        <f>IFERROR(宅配便入力!G121*宅配便入力!I121+E121/F121,"")/宅配便入力!I121</f>
        <v>#VALUE!</v>
      </c>
      <c r="H121" s="91">
        <f>宅配便入力!G121/D121</f>
        <v>0</v>
      </c>
      <c r="I121" s="60">
        <f t="shared" si="11"/>
        <v>0</v>
      </c>
      <c r="J121" s="14" t="str">
        <f>IFERROR(I121*宅配便入力!I121,"")</f>
        <v/>
      </c>
      <c r="K121" s="91" t="str">
        <f t="shared" si="18"/>
        <v/>
      </c>
      <c r="L121" s="60" t="str">
        <f t="shared" si="12"/>
        <v/>
      </c>
      <c r="M121" s="12"/>
      <c r="N121" s="6">
        <f t="shared" si="13"/>
        <v>0</v>
      </c>
      <c r="O121" s="92" t="str">
        <f t="shared" si="14"/>
        <v/>
      </c>
      <c r="P121" s="6" t="str">
        <f t="shared" si="15"/>
        <v/>
      </c>
      <c r="Q121" s="6" t="str">
        <f t="shared" si="16"/>
        <v/>
      </c>
      <c r="R121" s="92" t="str">
        <f t="shared" si="17"/>
        <v/>
      </c>
    </row>
    <row r="122" spans="1:18">
      <c r="A122" s="6">
        <v>119</v>
      </c>
      <c r="B122" s="158" t="str">
        <f>IF(ISBLANK(宅配便入力!B122),"",宅配便入力!B122)</f>
        <v/>
      </c>
      <c r="C122" s="5" t="str">
        <f>IF(ISBLANK(宅配便入力!$C122),"",宅配便入力!$C122)</f>
        <v/>
      </c>
      <c r="D122" s="15">
        <f t="shared" si="10"/>
        <v>0.85</v>
      </c>
      <c r="E122" s="14" t="str">
        <f>IFERROR(VLOOKUP(宅配便入力!$Q122,宅配便!$A$18:$O$27,4,FALSE),"")</f>
        <v/>
      </c>
      <c r="F122" s="14" t="str">
        <f>IF(ISBLANK(宅配便入力!$N122),"",IF(宅配便入力!$P122="以上",1,宅配便入力!$N122))</f>
        <v/>
      </c>
      <c r="G122" s="52" t="e">
        <f>IFERROR(宅配便入力!G122*宅配便入力!I122+E122/F122,"")/宅配便入力!I122</f>
        <v>#VALUE!</v>
      </c>
      <c r="H122" s="91">
        <f>宅配便入力!G122/D122</f>
        <v>0</v>
      </c>
      <c r="I122" s="60">
        <f t="shared" si="11"/>
        <v>0</v>
      </c>
      <c r="J122" s="14" t="str">
        <f>IFERROR(I122*宅配便入力!I122,"")</f>
        <v/>
      </c>
      <c r="K122" s="91" t="str">
        <f t="shared" si="18"/>
        <v/>
      </c>
      <c r="L122" s="60" t="str">
        <f t="shared" si="12"/>
        <v/>
      </c>
      <c r="M122" s="12"/>
      <c r="N122" s="6">
        <f t="shared" si="13"/>
        <v>0</v>
      </c>
      <c r="O122" s="92" t="str">
        <f t="shared" si="14"/>
        <v/>
      </c>
      <c r="P122" s="6" t="str">
        <f t="shared" si="15"/>
        <v/>
      </c>
      <c r="Q122" s="6" t="str">
        <f t="shared" si="16"/>
        <v/>
      </c>
      <c r="R122" s="92" t="str">
        <f t="shared" si="17"/>
        <v/>
      </c>
    </row>
    <row r="123" spans="1:18">
      <c r="A123" s="6">
        <v>120</v>
      </c>
      <c r="B123" s="158" t="str">
        <f>IF(ISBLANK(宅配便入力!B123),"",宅配便入力!B123)</f>
        <v/>
      </c>
      <c r="C123" s="5" t="str">
        <f>IF(ISBLANK(宅配便入力!$C123),"",宅配便入力!$C123)</f>
        <v/>
      </c>
      <c r="D123" s="15">
        <f t="shared" si="10"/>
        <v>0.85</v>
      </c>
      <c r="E123" s="14" t="str">
        <f>IFERROR(VLOOKUP(宅配便入力!$Q123,宅配便!$A$18:$O$27,4,FALSE),"")</f>
        <v/>
      </c>
      <c r="F123" s="14" t="str">
        <f>IF(ISBLANK(宅配便入力!$N123),"",IF(宅配便入力!$P123="以上",1,宅配便入力!$N123))</f>
        <v/>
      </c>
      <c r="G123" s="52" t="e">
        <f>IFERROR(宅配便入力!G123*宅配便入力!I123+E123/F123,"")/宅配便入力!I123</f>
        <v>#VALUE!</v>
      </c>
      <c r="H123" s="91">
        <f>宅配便入力!G123/D123</f>
        <v>0</v>
      </c>
      <c r="I123" s="60">
        <f t="shared" si="11"/>
        <v>0</v>
      </c>
      <c r="J123" s="14" t="str">
        <f>IFERROR(I123*宅配便入力!I123,"")</f>
        <v/>
      </c>
      <c r="K123" s="91" t="str">
        <f t="shared" si="18"/>
        <v/>
      </c>
      <c r="L123" s="60" t="str">
        <f t="shared" si="12"/>
        <v/>
      </c>
      <c r="M123" s="12"/>
      <c r="N123" s="6">
        <f t="shared" si="13"/>
        <v>0</v>
      </c>
      <c r="O123" s="92" t="str">
        <f t="shared" si="14"/>
        <v/>
      </c>
      <c r="P123" s="6" t="str">
        <f t="shared" si="15"/>
        <v/>
      </c>
      <c r="Q123" s="6" t="str">
        <f t="shared" si="16"/>
        <v/>
      </c>
      <c r="R123" s="92" t="str">
        <f t="shared" si="17"/>
        <v/>
      </c>
    </row>
    <row r="124" spans="1:18">
      <c r="A124" s="6">
        <v>121</v>
      </c>
      <c r="B124" s="158" t="str">
        <f>IF(ISBLANK(宅配便入力!B124),"",宅配便入力!B124)</f>
        <v/>
      </c>
      <c r="C124" s="5" t="str">
        <f>IF(ISBLANK(宅配便入力!$C124),"",宅配便入力!$C124)</f>
        <v/>
      </c>
      <c r="D124" s="15">
        <f t="shared" si="10"/>
        <v>0.85</v>
      </c>
      <c r="E124" s="14" t="str">
        <f>IFERROR(VLOOKUP(宅配便入力!$Q124,宅配便!$A$18:$O$27,4,FALSE),"")</f>
        <v/>
      </c>
      <c r="F124" s="14" t="str">
        <f>IF(ISBLANK(宅配便入力!$N124),"",IF(宅配便入力!$P124="以上",1,宅配便入力!$N124))</f>
        <v/>
      </c>
      <c r="G124" s="52" t="e">
        <f>IFERROR(宅配便入力!G124*宅配便入力!I124+E124/F124,"")/宅配便入力!I124</f>
        <v>#VALUE!</v>
      </c>
      <c r="H124" s="91">
        <f>宅配便入力!G124/D124</f>
        <v>0</v>
      </c>
      <c r="I124" s="60">
        <f t="shared" si="11"/>
        <v>0</v>
      </c>
      <c r="J124" s="14" t="str">
        <f>IFERROR(I124*宅配便入力!I124,"")</f>
        <v/>
      </c>
      <c r="K124" s="91" t="str">
        <f t="shared" si="18"/>
        <v/>
      </c>
      <c r="L124" s="60" t="str">
        <f t="shared" si="12"/>
        <v/>
      </c>
      <c r="M124" s="12"/>
      <c r="N124" s="6">
        <f t="shared" si="13"/>
        <v>0</v>
      </c>
      <c r="O124" s="92" t="str">
        <f t="shared" si="14"/>
        <v/>
      </c>
      <c r="P124" s="6" t="str">
        <f t="shared" si="15"/>
        <v/>
      </c>
      <c r="Q124" s="6" t="str">
        <f t="shared" si="16"/>
        <v/>
      </c>
      <c r="R124" s="92" t="str">
        <f t="shared" si="17"/>
        <v/>
      </c>
    </row>
    <row r="125" spans="1:18">
      <c r="A125" s="6">
        <v>122</v>
      </c>
      <c r="B125" s="158" t="str">
        <f>IF(ISBLANK(宅配便入力!B125),"",宅配便入力!B125)</f>
        <v/>
      </c>
      <c r="C125" s="5" t="str">
        <f>IF(ISBLANK(宅配便入力!$C125),"",宅配便入力!$C125)</f>
        <v/>
      </c>
      <c r="D125" s="15">
        <f t="shared" si="10"/>
        <v>0.85</v>
      </c>
      <c r="E125" s="14" t="str">
        <f>IFERROR(VLOOKUP(宅配便入力!$Q125,宅配便!$A$18:$O$27,4,FALSE),"")</f>
        <v/>
      </c>
      <c r="F125" s="14" t="str">
        <f>IF(ISBLANK(宅配便入力!$N125),"",IF(宅配便入力!$P125="以上",1,宅配便入力!$N125))</f>
        <v/>
      </c>
      <c r="G125" s="52" t="e">
        <f>IFERROR(宅配便入力!G125*宅配便入力!I125+E125/F125,"")/宅配便入力!I125</f>
        <v>#VALUE!</v>
      </c>
      <c r="H125" s="91">
        <f>宅配便入力!G125/D125</f>
        <v>0</v>
      </c>
      <c r="I125" s="60">
        <f t="shared" si="11"/>
        <v>0</v>
      </c>
      <c r="J125" s="14" t="str">
        <f>IFERROR(I125*宅配便入力!I125,"")</f>
        <v/>
      </c>
      <c r="K125" s="91" t="str">
        <f t="shared" si="18"/>
        <v/>
      </c>
      <c r="L125" s="60" t="str">
        <f t="shared" si="12"/>
        <v/>
      </c>
      <c r="M125" s="12"/>
      <c r="N125" s="6">
        <f t="shared" si="13"/>
        <v>0</v>
      </c>
      <c r="O125" s="92" t="str">
        <f t="shared" si="14"/>
        <v/>
      </c>
      <c r="P125" s="6" t="str">
        <f t="shared" si="15"/>
        <v/>
      </c>
      <c r="Q125" s="6" t="str">
        <f t="shared" si="16"/>
        <v/>
      </c>
      <c r="R125" s="92" t="str">
        <f t="shared" si="17"/>
        <v/>
      </c>
    </row>
    <row r="126" spans="1:18">
      <c r="A126" s="6">
        <v>123</v>
      </c>
      <c r="B126" s="158" t="str">
        <f>IF(ISBLANK(宅配便入力!B126),"",宅配便入力!B126)</f>
        <v/>
      </c>
      <c r="C126" s="5" t="str">
        <f>IF(ISBLANK(宅配便入力!$C126),"",宅配便入力!$C126)</f>
        <v/>
      </c>
      <c r="D126" s="15">
        <f t="shared" si="10"/>
        <v>0.85</v>
      </c>
      <c r="E126" s="14" t="str">
        <f>IFERROR(VLOOKUP(宅配便入力!$Q126,宅配便!$A$18:$O$27,4,FALSE),"")</f>
        <v/>
      </c>
      <c r="F126" s="14" t="str">
        <f>IF(ISBLANK(宅配便入力!$N126),"",IF(宅配便入力!$P126="以上",1,宅配便入力!$N126))</f>
        <v/>
      </c>
      <c r="G126" s="52" t="e">
        <f>IFERROR(宅配便入力!G126*宅配便入力!I126+E126/F126,"")/宅配便入力!I126</f>
        <v>#VALUE!</v>
      </c>
      <c r="H126" s="91">
        <f>宅配便入力!G126/D126</f>
        <v>0</v>
      </c>
      <c r="I126" s="60">
        <f t="shared" si="11"/>
        <v>0</v>
      </c>
      <c r="J126" s="14" t="str">
        <f>IFERROR(I126*宅配便入力!I126,"")</f>
        <v/>
      </c>
      <c r="K126" s="91" t="str">
        <f t="shared" si="18"/>
        <v/>
      </c>
      <c r="L126" s="60" t="str">
        <f t="shared" si="12"/>
        <v/>
      </c>
      <c r="M126" s="12"/>
      <c r="N126" s="6">
        <f t="shared" si="13"/>
        <v>0</v>
      </c>
      <c r="O126" s="92" t="str">
        <f t="shared" si="14"/>
        <v/>
      </c>
      <c r="P126" s="6" t="str">
        <f t="shared" si="15"/>
        <v/>
      </c>
      <c r="Q126" s="6" t="str">
        <f t="shared" si="16"/>
        <v/>
      </c>
      <c r="R126" s="92" t="str">
        <f t="shared" si="17"/>
        <v/>
      </c>
    </row>
    <row r="127" spans="1:18">
      <c r="A127" s="6">
        <v>124</v>
      </c>
      <c r="B127" s="158" t="str">
        <f>IF(ISBLANK(宅配便入力!B127),"",宅配便入力!B127)</f>
        <v/>
      </c>
      <c r="C127" s="5" t="str">
        <f>IF(ISBLANK(宅配便入力!$C127),"",宅配便入力!$C127)</f>
        <v/>
      </c>
      <c r="D127" s="15">
        <f t="shared" si="10"/>
        <v>0.85</v>
      </c>
      <c r="E127" s="14" t="str">
        <f>IFERROR(VLOOKUP(宅配便入力!$Q127,宅配便!$A$18:$O$27,4,FALSE),"")</f>
        <v/>
      </c>
      <c r="F127" s="14" t="str">
        <f>IF(ISBLANK(宅配便入力!$N127),"",IF(宅配便入力!$P127="以上",1,宅配便入力!$N127))</f>
        <v/>
      </c>
      <c r="G127" s="52" t="e">
        <f>IFERROR(宅配便入力!G127*宅配便入力!I127+E127/F127,"")/宅配便入力!I127</f>
        <v>#VALUE!</v>
      </c>
      <c r="H127" s="91">
        <f>宅配便入力!G127/D127</f>
        <v>0</v>
      </c>
      <c r="I127" s="60">
        <f t="shared" si="11"/>
        <v>0</v>
      </c>
      <c r="J127" s="14" t="str">
        <f>IFERROR(I127*宅配便入力!I127,"")</f>
        <v/>
      </c>
      <c r="K127" s="91" t="str">
        <f t="shared" si="18"/>
        <v/>
      </c>
      <c r="L127" s="60" t="str">
        <f t="shared" si="12"/>
        <v/>
      </c>
      <c r="M127" s="12"/>
      <c r="N127" s="6">
        <f t="shared" si="13"/>
        <v>0</v>
      </c>
      <c r="O127" s="92" t="str">
        <f t="shared" si="14"/>
        <v/>
      </c>
      <c r="P127" s="6" t="str">
        <f t="shared" si="15"/>
        <v/>
      </c>
      <c r="Q127" s="6" t="str">
        <f t="shared" si="16"/>
        <v/>
      </c>
      <c r="R127" s="92" t="str">
        <f t="shared" si="17"/>
        <v/>
      </c>
    </row>
    <row r="128" spans="1:18">
      <c r="A128" s="6">
        <v>125</v>
      </c>
      <c r="B128" s="158" t="str">
        <f>IF(ISBLANK(宅配便入力!B128),"",宅配便入力!B128)</f>
        <v/>
      </c>
      <c r="C128" s="5" t="str">
        <f>IF(ISBLANK(宅配便入力!$C128),"",宅配便入力!$C128)</f>
        <v/>
      </c>
      <c r="D128" s="15">
        <f t="shared" si="10"/>
        <v>0.85</v>
      </c>
      <c r="E128" s="14" t="str">
        <f>IFERROR(VLOOKUP(宅配便入力!$Q128,宅配便!$A$18:$O$27,4,FALSE),"")</f>
        <v/>
      </c>
      <c r="F128" s="14" t="str">
        <f>IF(ISBLANK(宅配便入力!$N128),"",IF(宅配便入力!$P128="以上",1,宅配便入力!$N128))</f>
        <v/>
      </c>
      <c r="G128" s="52" t="e">
        <f>IFERROR(宅配便入力!G128*宅配便入力!I128+E128/F128,"")/宅配便入力!I128</f>
        <v>#VALUE!</v>
      </c>
      <c r="H128" s="91">
        <f>宅配便入力!G128/D128</f>
        <v>0</v>
      </c>
      <c r="I128" s="60">
        <f t="shared" si="11"/>
        <v>0</v>
      </c>
      <c r="J128" s="14" t="str">
        <f>IFERROR(I128*宅配便入力!I128,"")</f>
        <v/>
      </c>
      <c r="K128" s="91" t="str">
        <f t="shared" si="18"/>
        <v/>
      </c>
      <c r="L128" s="60" t="str">
        <f t="shared" si="12"/>
        <v/>
      </c>
      <c r="M128" s="12"/>
      <c r="N128" s="6">
        <f t="shared" si="13"/>
        <v>0</v>
      </c>
      <c r="O128" s="92" t="str">
        <f t="shared" si="14"/>
        <v/>
      </c>
      <c r="P128" s="6" t="str">
        <f t="shared" si="15"/>
        <v/>
      </c>
      <c r="Q128" s="6" t="str">
        <f t="shared" si="16"/>
        <v/>
      </c>
      <c r="R128" s="92" t="str">
        <f t="shared" si="17"/>
        <v/>
      </c>
    </row>
    <row r="129" spans="1:18">
      <c r="A129" s="6">
        <v>126</v>
      </c>
      <c r="B129" s="158" t="str">
        <f>IF(ISBLANK(宅配便入力!B129),"",宅配便入力!B129)</f>
        <v/>
      </c>
      <c r="C129" s="5" t="str">
        <f>IF(ISBLANK(宅配便入力!$C129),"",宅配便入力!$C129)</f>
        <v/>
      </c>
      <c r="D129" s="15">
        <f t="shared" si="10"/>
        <v>0.85</v>
      </c>
      <c r="E129" s="14" t="str">
        <f>IFERROR(VLOOKUP(宅配便入力!$Q129,宅配便!$A$18:$O$27,4,FALSE),"")</f>
        <v/>
      </c>
      <c r="F129" s="14" t="str">
        <f>IF(ISBLANK(宅配便入力!$N129),"",IF(宅配便入力!$P129="以上",1,宅配便入力!$N129))</f>
        <v/>
      </c>
      <c r="G129" s="52" t="e">
        <f>IFERROR(宅配便入力!G129*宅配便入力!I129+E129/F129,"")/宅配便入力!I129</f>
        <v>#VALUE!</v>
      </c>
      <c r="H129" s="91">
        <f>宅配便入力!G129/D129</f>
        <v>0</v>
      </c>
      <c r="I129" s="60">
        <f t="shared" si="11"/>
        <v>0</v>
      </c>
      <c r="J129" s="14" t="str">
        <f>IFERROR(I129*宅配便入力!I129,"")</f>
        <v/>
      </c>
      <c r="K129" s="91" t="str">
        <f t="shared" si="18"/>
        <v/>
      </c>
      <c r="L129" s="60" t="str">
        <f t="shared" si="12"/>
        <v/>
      </c>
      <c r="M129" s="12"/>
      <c r="N129" s="6">
        <f t="shared" si="13"/>
        <v>0</v>
      </c>
      <c r="O129" s="92" t="str">
        <f t="shared" si="14"/>
        <v/>
      </c>
      <c r="P129" s="6" t="str">
        <f t="shared" si="15"/>
        <v/>
      </c>
      <c r="Q129" s="6" t="str">
        <f t="shared" si="16"/>
        <v/>
      </c>
      <c r="R129" s="92" t="str">
        <f t="shared" si="17"/>
        <v/>
      </c>
    </row>
    <row r="130" spans="1:18">
      <c r="A130" s="6">
        <v>127</v>
      </c>
      <c r="B130" s="158" t="str">
        <f>IF(ISBLANK(宅配便入力!B130),"",宅配便入力!B130)</f>
        <v/>
      </c>
      <c r="C130" s="5" t="str">
        <f>IF(ISBLANK(宅配便入力!$C130),"",宅配便入力!$C130)</f>
        <v/>
      </c>
      <c r="D130" s="15">
        <f t="shared" si="10"/>
        <v>0.85</v>
      </c>
      <c r="E130" s="14" t="str">
        <f>IFERROR(VLOOKUP(宅配便入力!$Q130,宅配便!$A$18:$O$27,4,FALSE),"")</f>
        <v/>
      </c>
      <c r="F130" s="14" t="str">
        <f>IF(ISBLANK(宅配便入力!$N130),"",IF(宅配便入力!$P130="以上",1,宅配便入力!$N130))</f>
        <v/>
      </c>
      <c r="G130" s="52" t="e">
        <f>IFERROR(宅配便入力!G130*宅配便入力!I130+E130/F130,"")/宅配便入力!I130</f>
        <v>#VALUE!</v>
      </c>
      <c r="H130" s="91">
        <f>宅配便入力!G130/D130</f>
        <v>0</v>
      </c>
      <c r="I130" s="60">
        <f t="shared" si="11"/>
        <v>0</v>
      </c>
      <c r="J130" s="14" t="str">
        <f>IFERROR(I130*宅配便入力!I130,"")</f>
        <v/>
      </c>
      <c r="K130" s="91" t="str">
        <f t="shared" si="18"/>
        <v/>
      </c>
      <c r="L130" s="60" t="str">
        <f t="shared" si="12"/>
        <v/>
      </c>
      <c r="M130" s="12"/>
      <c r="N130" s="6">
        <f t="shared" si="13"/>
        <v>0</v>
      </c>
      <c r="O130" s="92" t="str">
        <f t="shared" si="14"/>
        <v/>
      </c>
      <c r="P130" s="6" t="str">
        <f t="shared" si="15"/>
        <v/>
      </c>
      <c r="Q130" s="6" t="str">
        <f t="shared" si="16"/>
        <v/>
      </c>
      <c r="R130" s="92" t="str">
        <f t="shared" si="17"/>
        <v/>
      </c>
    </row>
    <row r="131" spans="1:18">
      <c r="A131" s="6">
        <v>128</v>
      </c>
      <c r="B131" s="158" t="str">
        <f>IF(ISBLANK(宅配便入力!B131),"",宅配便入力!B131)</f>
        <v/>
      </c>
      <c r="C131" s="5" t="str">
        <f>IF(ISBLANK(宅配便入力!$C131),"",宅配便入力!$C131)</f>
        <v/>
      </c>
      <c r="D131" s="15">
        <f t="shared" si="10"/>
        <v>0.85</v>
      </c>
      <c r="E131" s="14" t="str">
        <f>IFERROR(VLOOKUP(宅配便入力!$Q131,宅配便!$A$18:$O$27,4,FALSE),"")</f>
        <v/>
      </c>
      <c r="F131" s="14" t="str">
        <f>IF(ISBLANK(宅配便入力!$N131),"",IF(宅配便入力!$P131="以上",1,宅配便入力!$N131))</f>
        <v/>
      </c>
      <c r="G131" s="52" t="e">
        <f>IFERROR(宅配便入力!G131*宅配便入力!I131+E131/F131,"")/宅配便入力!I131</f>
        <v>#VALUE!</v>
      </c>
      <c r="H131" s="91">
        <f>宅配便入力!G131/D131</f>
        <v>0</v>
      </c>
      <c r="I131" s="60">
        <f t="shared" si="11"/>
        <v>0</v>
      </c>
      <c r="J131" s="14" t="str">
        <f>IFERROR(I131*宅配便入力!I131,"")</f>
        <v/>
      </c>
      <c r="K131" s="91" t="str">
        <f t="shared" si="18"/>
        <v/>
      </c>
      <c r="L131" s="60" t="str">
        <f t="shared" si="12"/>
        <v/>
      </c>
      <c r="M131" s="12"/>
      <c r="N131" s="6">
        <f t="shared" si="13"/>
        <v>0</v>
      </c>
      <c r="O131" s="92" t="str">
        <f t="shared" si="14"/>
        <v/>
      </c>
      <c r="P131" s="6" t="str">
        <f t="shared" si="15"/>
        <v/>
      </c>
      <c r="Q131" s="6" t="str">
        <f t="shared" si="16"/>
        <v/>
      </c>
      <c r="R131" s="92" t="str">
        <f t="shared" si="17"/>
        <v/>
      </c>
    </row>
    <row r="132" spans="1:18">
      <c r="A132" s="6">
        <v>129</v>
      </c>
      <c r="B132" s="158" t="str">
        <f>IF(ISBLANK(宅配便入力!B132),"",宅配便入力!B132)</f>
        <v/>
      </c>
      <c r="C132" s="5" t="str">
        <f>IF(ISBLANK(宅配便入力!$C132),"",宅配便入力!$C132)</f>
        <v/>
      </c>
      <c r="D132" s="15">
        <f t="shared" si="10"/>
        <v>0.85</v>
      </c>
      <c r="E132" s="14" t="str">
        <f>IFERROR(VLOOKUP(宅配便入力!$Q132,宅配便!$A$18:$O$27,4,FALSE),"")</f>
        <v/>
      </c>
      <c r="F132" s="14" t="str">
        <f>IF(ISBLANK(宅配便入力!$N132),"",IF(宅配便入力!$P132="以上",1,宅配便入力!$N132))</f>
        <v/>
      </c>
      <c r="G132" s="52" t="e">
        <f>IFERROR(宅配便入力!G132*宅配便入力!I132+E132/F132,"")/宅配便入力!I132</f>
        <v>#VALUE!</v>
      </c>
      <c r="H132" s="91">
        <f>宅配便入力!G132/D132</f>
        <v>0</v>
      </c>
      <c r="I132" s="60">
        <f t="shared" si="11"/>
        <v>0</v>
      </c>
      <c r="J132" s="14" t="str">
        <f>IFERROR(I132*宅配便入力!I132,"")</f>
        <v/>
      </c>
      <c r="K132" s="91" t="str">
        <f t="shared" si="18"/>
        <v/>
      </c>
      <c r="L132" s="60" t="str">
        <f t="shared" si="12"/>
        <v/>
      </c>
      <c r="M132" s="12"/>
      <c r="N132" s="6">
        <f t="shared" si="13"/>
        <v>0</v>
      </c>
      <c r="O132" s="92" t="str">
        <f t="shared" si="14"/>
        <v/>
      </c>
      <c r="P132" s="6" t="str">
        <f t="shared" si="15"/>
        <v/>
      </c>
      <c r="Q132" s="6" t="str">
        <f t="shared" si="16"/>
        <v/>
      </c>
      <c r="R132" s="92" t="str">
        <f t="shared" si="17"/>
        <v/>
      </c>
    </row>
    <row r="133" spans="1:18">
      <c r="A133" s="6">
        <v>130</v>
      </c>
      <c r="B133" s="158" t="str">
        <f>IF(ISBLANK(宅配便入力!B133),"",宅配便入力!B133)</f>
        <v/>
      </c>
      <c r="C133" s="5" t="str">
        <f>IF(ISBLANK(宅配便入力!$C133),"",宅配便入力!$C133)</f>
        <v/>
      </c>
      <c r="D133" s="15">
        <f t="shared" ref="D133:D150" si="19">$D$2</f>
        <v>0.85</v>
      </c>
      <c r="E133" s="14" t="str">
        <f>IFERROR(VLOOKUP(宅配便入力!$Q133,宅配便!$A$18:$O$27,4,FALSE),"")</f>
        <v/>
      </c>
      <c r="F133" s="14" t="str">
        <f>IF(ISBLANK(宅配便入力!$N133),"",IF(宅配便入力!$P133="以上",1,宅配便入力!$N133))</f>
        <v/>
      </c>
      <c r="G133" s="52" t="e">
        <f>IFERROR(宅配便入力!G133*宅配便入力!I133+E133/F133,"")/宅配便入力!I133</f>
        <v>#VALUE!</v>
      </c>
      <c r="H133" s="91">
        <f>宅配便入力!G133/D133</f>
        <v>0</v>
      </c>
      <c r="I133" s="60">
        <f t="shared" ref="I133:I149" si="20">IFERROR(_xlfn.CEILING.MATH(H133),"")</f>
        <v>0</v>
      </c>
      <c r="J133" s="14" t="str">
        <f>IFERROR(I133*宅配便入力!I133,"")</f>
        <v/>
      </c>
      <c r="K133" s="91" t="str">
        <f t="shared" si="18"/>
        <v/>
      </c>
      <c r="L133" s="60" t="str">
        <f t="shared" ref="L133:L149" si="21">IFERROR(_xlfn.CEILING.MATH(K133),"")</f>
        <v/>
      </c>
      <c r="M133" s="12"/>
      <c r="N133" s="6">
        <f t="shared" ref="N133:N150" si="22">IFERROR(M133-I133,"")</f>
        <v>0</v>
      </c>
      <c r="O133" s="92" t="str">
        <f t="shared" ref="O133:O150" si="23">IFERROR(N133/M133,"")</f>
        <v/>
      </c>
      <c r="P133" s="6" t="str">
        <f t="shared" ref="P133:P150" si="24">IF(NOT(ISBLANK(M133)),M133,"")</f>
        <v/>
      </c>
      <c r="Q133" s="6" t="str">
        <f t="shared" ref="Q133:Q150" si="25">IFERROR(P133-L133,"")</f>
        <v/>
      </c>
      <c r="R133" s="92" t="str">
        <f t="shared" ref="R133:R150" si="26">IFERROR(Q133/P133,"")</f>
        <v/>
      </c>
    </row>
    <row r="134" spans="1:18">
      <c r="A134" s="6">
        <v>131</v>
      </c>
      <c r="B134" s="158" t="str">
        <f>IF(ISBLANK(宅配便入力!B134),"",宅配便入力!B134)</f>
        <v/>
      </c>
      <c r="C134" s="5" t="str">
        <f>IF(ISBLANK(宅配便入力!$C134),"",宅配便入力!$C134)</f>
        <v/>
      </c>
      <c r="D134" s="15">
        <f t="shared" si="19"/>
        <v>0.85</v>
      </c>
      <c r="E134" s="14" t="str">
        <f>IFERROR(VLOOKUP(宅配便入力!$Q134,宅配便!$A$18:$O$27,4,FALSE),"")</f>
        <v/>
      </c>
      <c r="F134" s="14" t="str">
        <f>IF(ISBLANK(宅配便入力!$N134),"",IF(宅配便入力!$P134="以上",1,宅配便入力!$N134))</f>
        <v/>
      </c>
      <c r="G134" s="52" t="e">
        <f>IFERROR(宅配便入力!G134*宅配便入力!I134+E134/F134,"")/宅配便入力!I134</f>
        <v>#VALUE!</v>
      </c>
      <c r="H134" s="91">
        <f>宅配便入力!G134/D134</f>
        <v>0</v>
      </c>
      <c r="I134" s="60">
        <f t="shared" si="20"/>
        <v>0</v>
      </c>
      <c r="J134" s="14" t="str">
        <f>IFERROR(I134*宅配便入力!I134,"")</f>
        <v/>
      </c>
      <c r="K134" s="91" t="str">
        <f t="shared" si="18"/>
        <v/>
      </c>
      <c r="L134" s="60" t="str">
        <f t="shared" si="21"/>
        <v/>
      </c>
      <c r="M134" s="12"/>
      <c r="N134" s="6">
        <f t="shared" si="22"/>
        <v>0</v>
      </c>
      <c r="O134" s="92" t="str">
        <f t="shared" si="23"/>
        <v/>
      </c>
      <c r="P134" s="6" t="str">
        <f t="shared" si="24"/>
        <v/>
      </c>
      <c r="Q134" s="6" t="str">
        <f t="shared" si="25"/>
        <v/>
      </c>
      <c r="R134" s="92" t="str">
        <f t="shared" si="26"/>
        <v/>
      </c>
    </row>
    <row r="135" spans="1:18">
      <c r="A135" s="6">
        <v>132</v>
      </c>
      <c r="B135" s="158" t="str">
        <f>IF(ISBLANK(宅配便入力!B135),"",宅配便入力!B135)</f>
        <v/>
      </c>
      <c r="C135" s="5" t="str">
        <f>IF(ISBLANK(宅配便入力!$C135),"",宅配便入力!$C135)</f>
        <v/>
      </c>
      <c r="D135" s="15">
        <f t="shared" si="19"/>
        <v>0.85</v>
      </c>
      <c r="E135" s="14" t="str">
        <f>IFERROR(VLOOKUP(宅配便入力!$Q135,宅配便!$A$18:$O$27,4,FALSE),"")</f>
        <v/>
      </c>
      <c r="F135" s="14" t="str">
        <f>IF(ISBLANK(宅配便入力!$N135),"",IF(宅配便入力!$P135="以上",1,宅配便入力!$N135))</f>
        <v/>
      </c>
      <c r="G135" s="52" t="e">
        <f>IFERROR(宅配便入力!G135*宅配便入力!I135+E135/F135,"")/宅配便入力!I135</f>
        <v>#VALUE!</v>
      </c>
      <c r="H135" s="91">
        <f>宅配便入力!G135/D135</f>
        <v>0</v>
      </c>
      <c r="I135" s="60">
        <f t="shared" si="20"/>
        <v>0</v>
      </c>
      <c r="J135" s="14" t="str">
        <f>IFERROR(I135*宅配便入力!I135,"")</f>
        <v/>
      </c>
      <c r="K135" s="91" t="str">
        <f t="shared" si="18"/>
        <v/>
      </c>
      <c r="L135" s="60" t="str">
        <f t="shared" si="21"/>
        <v/>
      </c>
      <c r="M135" s="12"/>
      <c r="N135" s="6">
        <f t="shared" si="22"/>
        <v>0</v>
      </c>
      <c r="O135" s="92" t="str">
        <f t="shared" si="23"/>
        <v/>
      </c>
      <c r="P135" s="6" t="str">
        <f t="shared" si="24"/>
        <v/>
      </c>
      <c r="Q135" s="6" t="str">
        <f t="shared" si="25"/>
        <v/>
      </c>
      <c r="R135" s="92" t="str">
        <f t="shared" si="26"/>
        <v/>
      </c>
    </row>
    <row r="136" spans="1:18">
      <c r="A136" s="6">
        <v>133</v>
      </c>
      <c r="B136" s="158" t="str">
        <f>IF(ISBLANK(宅配便入力!B136),"",宅配便入力!B136)</f>
        <v/>
      </c>
      <c r="C136" s="5" t="str">
        <f>IF(ISBLANK(宅配便入力!$C136),"",宅配便入力!$C136)</f>
        <v/>
      </c>
      <c r="D136" s="15">
        <f t="shared" si="19"/>
        <v>0.85</v>
      </c>
      <c r="E136" s="14" t="str">
        <f>IFERROR(VLOOKUP(宅配便入力!$Q136,宅配便!$A$18:$O$27,4,FALSE),"")</f>
        <v/>
      </c>
      <c r="F136" s="14" t="str">
        <f>IF(ISBLANK(宅配便入力!$N136),"",IF(宅配便入力!$P136="以上",1,宅配便入力!$N136))</f>
        <v/>
      </c>
      <c r="G136" s="52" t="e">
        <f>IFERROR(宅配便入力!G136*宅配便入力!I136+E136/F136,"")/宅配便入力!I136</f>
        <v>#VALUE!</v>
      </c>
      <c r="H136" s="91">
        <f>宅配便入力!G136/D136</f>
        <v>0</v>
      </c>
      <c r="I136" s="60">
        <f t="shared" si="20"/>
        <v>0</v>
      </c>
      <c r="J136" s="14" t="str">
        <f>IFERROR(I136*宅配便入力!I136,"")</f>
        <v/>
      </c>
      <c r="K136" s="91" t="str">
        <f t="shared" si="18"/>
        <v/>
      </c>
      <c r="L136" s="60" t="str">
        <f t="shared" si="21"/>
        <v/>
      </c>
      <c r="M136" s="12"/>
      <c r="N136" s="6">
        <f t="shared" si="22"/>
        <v>0</v>
      </c>
      <c r="O136" s="92" t="str">
        <f t="shared" si="23"/>
        <v/>
      </c>
      <c r="P136" s="6" t="str">
        <f t="shared" si="24"/>
        <v/>
      </c>
      <c r="Q136" s="6" t="str">
        <f t="shared" si="25"/>
        <v/>
      </c>
      <c r="R136" s="92" t="str">
        <f t="shared" si="26"/>
        <v/>
      </c>
    </row>
    <row r="137" spans="1:18">
      <c r="A137" s="6">
        <v>134</v>
      </c>
      <c r="B137" s="158" t="str">
        <f>IF(ISBLANK(宅配便入力!B137),"",宅配便入力!B137)</f>
        <v/>
      </c>
      <c r="C137" s="5" t="str">
        <f>IF(ISBLANK(宅配便入力!$C137),"",宅配便入力!$C137)</f>
        <v/>
      </c>
      <c r="D137" s="15">
        <f t="shared" si="19"/>
        <v>0.85</v>
      </c>
      <c r="E137" s="14" t="str">
        <f>IFERROR(VLOOKUP(宅配便入力!$Q137,宅配便!$A$18:$O$27,4,FALSE),"")</f>
        <v/>
      </c>
      <c r="F137" s="14" t="str">
        <f>IF(ISBLANK(宅配便入力!$N137),"",IF(宅配便入力!$P137="以上",1,宅配便入力!$N137))</f>
        <v/>
      </c>
      <c r="G137" s="52" t="e">
        <f>IFERROR(宅配便入力!G137*宅配便入力!I137+E137/F137,"")/宅配便入力!I137</f>
        <v>#VALUE!</v>
      </c>
      <c r="H137" s="91">
        <f>宅配便入力!G137/D137</f>
        <v>0</v>
      </c>
      <c r="I137" s="60">
        <f t="shared" si="20"/>
        <v>0</v>
      </c>
      <c r="J137" s="14" t="str">
        <f>IFERROR(I137*宅配便入力!I137,"")</f>
        <v/>
      </c>
      <c r="K137" s="91" t="str">
        <f t="shared" si="18"/>
        <v/>
      </c>
      <c r="L137" s="60" t="str">
        <f t="shared" si="21"/>
        <v/>
      </c>
      <c r="M137" s="12"/>
      <c r="N137" s="6">
        <f t="shared" si="22"/>
        <v>0</v>
      </c>
      <c r="O137" s="92" t="str">
        <f t="shared" si="23"/>
        <v/>
      </c>
      <c r="P137" s="6" t="str">
        <f t="shared" si="24"/>
        <v/>
      </c>
      <c r="Q137" s="6" t="str">
        <f t="shared" si="25"/>
        <v/>
      </c>
      <c r="R137" s="92" t="str">
        <f t="shared" si="26"/>
        <v/>
      </c>
    </row>
    <row r="138" spans="1:18">
      <c r="A138" s="6">
        <v>135</v>
      </c>
      <c r="B138" s="158" t="str">
        <f>IF(ISBLANK(宅配便入力!B138),"",宅配便入力!B138)</f>
        <v/>
      </c>
      <c r="C138" s="5" t="str">
        <f>IF(ISBLANK(宅配便入力!$C138),"",宅配便入力!$C138)</f>
        <v/>
      </c>
      <c r="D138" s="15">
        <f t="shared" si="19"/>
        <v>0.85</v>
      </c>
      <c r="E138" s="14" t="str">
        <f>IFERROR(VLOOKUP(宅配便入力!$Q138,宅配便!$A$18:$O$27,4,FALSE),"")</f>
        <v/>
      </c>
      <c r="F138" s="14" t="str">
        <f>IF(ISBLANK(宅配便入力!$N138),"",IF(宅配便入力!$P138="以上",1,宅配便入力!$N138))</f>
        <v/>
      </c>
      <c r="G138" s="52" t="e">
        <f>IFERROR(宅配便入力!G138*宅配便入力!I138+E138/F138,"")/宅配便入力!I138</f>
        <v>#VALUE!</v>
      </c>
      <c r="H138" s="91">
        <f>宅配便入力!G138/D138</f>
        <v>0</v>
      </c>
      <c r="I138" s="60">
        <f t="shared" si="20"/>
        <v>0</v>
      </c>
      <c r="J138" s="14" t="str">
        <f>IFERROR(I138*宅配便入力!I138,"")</f>
        <v/>
      </c>
      <c r="K138" s="91" t="str">
        <f t="shared" si="18"/>
        <v/>
      </c>
      <c r="L138" s="60" t="str">
        <f t="shared" si="21"/>
        <v/>
      </c>
      <c r="M138" s="12"/>
      <c r="N138" s="6">
        <f t="shared" si="22"/>
        <v>0</v>
      </c>
      <c r="O138" s="92" t="str">
        <f t="shared" si="23"/>
        <v/>
      </c>
      <c r="P138" s="6" t="str">
        <f t="shared" si="24"/>
        <v/>
      </c>
      <c r="Q138" s="6" t="str">
        <f t="shared" si="25"/>
        <v/>
      </c>
      <c r="R138" s="92" t="str">
        <f t="shared" si="26"/>
        <v/>
      </c>
    </row>
    <row r="139" spans="1:18">
      <c r="A139" s="6">
        <v>136</v>
      </c>
      <c r="B139" s="158" t="str">
        <f>IF(ISBLANK(宅配便入力!B139),"",宅配便入力!B139)</f>
        <v/>
      </c>
      <c r="C139" s="5" t="str">
        <f>IF(ISBLANK(宅配便入力!$C139),"",宅配便入力!$C139)</f>
        <v/>
      </c>
      <c r="D139" s="15">
        <f t="shared" si="19"/>
        <v>0.85</v>
      </c>
      <c r="E139" s="14" t="str">
        <f>IFERROR(VLOOKUP(宅配便入力!$Q139,宅配便!$A$18:$O$27,4,FALSE),"")</f>
        <v/>
      </c>
      <c r="F139" s="14" t="str">
        <f>IF(ISBLANK(宅配便入力!$N139),"",IF(宅配便入力!$P139="以上",1,宅配便入力!$N139))</f>
        <v/>
      </c>
      <c r="G139" s="52" t="e">
        <f>IFERROR(宅配便入力!G139*宅配便入力!I139+E139/F139,"")/宅配便入力!I139</f>
        <v>#VALUE!</v>
      </c>
      <c r="H139" s="91">
        <f>宅配便入力!G139/D139</f>
        <v>0</v>
      </c>
      <c r="I139" s="60">
        <f t="shared" si="20"/>
        <v>0</v>
      </c>
      <c r="J139" s="14" t="str">
        <f>IFERROR(I139*宅配便入力!I139,"")</f>
        <v/>
      </c>
      <c r="K139" s="91" t="str">
        <f t="shared" si="18"/>
        <v/>
      </c>
      <c r="L139" s="60" t="str">
        <f t="shared" si="21"/>
        <v/>
      </c>
      <c r="M139" s="12"/>
      <c r="N139" s="6">
        <f t="shared" si="22"/>
        <v>0</v>
      </c>
      <c r="O139" s="92" t="str">
        <f t="shared" si="23"/>
        <v/>
      </c>
      <c r="P139" s="6" t="str">
        <f t="shared" si="24"/>
        <v/>
      </c>
      <c r="Q139" s="6" t="str">
        <f t="shared" si="25"/>
        <v/>
      </c>
      <c r="R139" s="92" t="str">
        <f t="shared" si="26"/>
        <v/>
      </c>
    </row>
    <row r="140" spans="1:18">
      <c r="A140" s="6">
        <v>137</v>
      </c>
      <c r="B140" s="158" t="str">
        <f>IF(ISBLANK(宅配便入力!B140),"",宅配便入力!B140)</f>
        <v/>
      </c>
      <c r="C140" s="5" t="str">
        <f>IF(ISBLANK(宅配便入力!$C140),"",宅配便入力!$C140)</f>
        <v/>
      </c>
      <c r="D140" s="15">
        <f t="shared" si="19"/>
        <v>0.85</v>
      </c>
      <c r="E140" s="14" t="str">
        <f>IFERROR(VLOOKUP(宅配便入力!$Q140,宅配便!$A$18:$O$27,4,FALSE),"")</f>
        <v/>
      </c>
      <c r="F140" s="14" t="str">
        <f>IF(ISBLANK(宅配便入力!$N140),"",IF(宅配便入力!$P140="以上",1,宅配便入力!$N140))</f>
        <v/>
      </c>
      <c r="G140" s="52" t="e">
        <f>IFERROR(宅配便入力!G140*宅配便入力!I140+E140/F140,"")/宅配便入力!I140</f>
        <v>#VALUE!</v>
      </c>
      <c r="H140" s="91">
        <f>宅配便入力!G140/D140</f>
        <v>0</v>
      </c>
      <c r="I140" s="60">
        <f t="shared" si="20"/>
        <v>0</v>
      </c>
      <c r="J140" s="14" t="str">
        <f>IFERROR(I140*宅配便入力!I140,"")</f>
        <v/>
      </c>
      <c r="K140" s="91" t="str">
        <f t="shared" si="18"/>
        <v/>
      </c>
      <c r="L140" s="60" t="str">
        <f t="shared" si="21"/>
        <v/>
      </c>
      <c r="M140" s="12"/>
      <c r="N140" s="6">
        <f t="shared" si="22"/>
        <v>0</v>
      </c>
      <c r="O140" s="92" t="str">
        <f t="shared" si="23"/>
        <v/>
      </c>
      <c r="P140" s="6" t="str">
        <f t="shared" si="24"/>
        <v/>
      </c>
      <c r="Q140" s="6" t="str">
        <f t="shared" si="25"/>
        <v/>
      </c>
      <c r="R140" s="92" t="str">
        <f t="shared" si="26"/>
        <v/>
      </c>
    </row>
    <row r="141" spans="1:18">
      <c r="A141" s="6">
        <v>138</v>
      </c>
      <c r="B141" s="158" t="str">
        <f>IF(ISBLANK(宅配便入力!B141),"",宅配便入力!B141)</f>
        <v/>
      </c>
      <c r="C141" s="5" t="str">
        <f>IF(ISBLANK(宅配便入力!$C141),"",宅配便入力!$C141)</f>
        <v/>
      </c>
      <c r="D141" s="15">
        <f t="shared" si="19"/>
        <v>0.85</v>
      </c>
      <c r="E141" s="14" t="str">
        <f>IFERROR(VLOOKUP(宅配便入力!$Q141,宅配便!$A$18:$O$27,4,FALSE),"")</f>
        <v/>
      </c>
      <c r="F141" s="14" t="str">
        <f>IF(ISBLANK(宅配便入力!$N141),"",IF(宅配便入力!$P141="以上",1,宅配便入力!$N141))</f>
        <v/>
      </c>
      <c r="G141" s="52" t="e">
        <f>IFERROR(宅配便入力!G141*宅配便入力!I141+E141/F141,"")/宅配便入力!I141</f>
        <v>#VALUE!</v>
      </c>
      <c r="H141" s="91">
        <f>宅配便入力!G141/D141</f>
        <v>0</v>
      </c>
      <c r="I141" s="60">
        <f t="shared" si="20"/>
        <v>0</v>
      </c>
      <c r="J141" s="14" t="str">
        <f>IFERROR(I141*宅配便入力!I141,"")</f>
        <v/>
      </c>
      <c r="K141" s="91" t="str">
        <f t="shared" si="18"/>
        <v/>
      </c>
      <c r="L141" s="60" t="str">
        <f t="shared" si="21"/>
        <v/>
      </c>
      <c r="M141" s="12"/>
      <c r="N141" s="6">
        <f t="shared" si="22"/>
        <v>0</v>
      </c>
      <c r="O141" s="92" t="str">
        <f t="shared" si="23"/>
        <v/>
      </c>
      <c r="P141" s="6" t="str">
        <f t="shared" si="24"/>
        <v/>
      </c>
      <c r="Q141" s="6" t="str">
        <f t="shared" si="25"/>
        <v/>
      </c>
      <c r="R141" s="92" t="str">
        <f t="shared" si="26"/>
        <v/>
      </c>
    </row>
    <row r="142" spans="1:18">
      <c r="A142" s="6">
        <v>139</v>
      </c>
      <c r="B142" s="158" t="str">
        <f>IF(ISBLANK(宅配便入力!B142),"",宅配便入力!B142)</f>
        <v/>
      </c>
      <c r="C142" s="5" t="str">
        <f>IF(ISBLANK(宅配便入力!$C142),"",宅配便入力!$C142)</f>
        <v/>
      </c>
      <c r="D142" s="15">
        <f t="shared" si="19"/>
        <v>0.85</v>
      </c>
      <c r="E142" s="14" t="str">
        <f>IFERROR(VLOOKUP(宅配便入力!$Q142,宅配便!$A$18:$O$27,4,FALSE),"")</f>
        <v/>
      </c>
      <c r="F142" s="14" t="str">
        <f>IF(ISBLANK(宅配便入力!$N142),"",IF(宅配便入力!$P142="以上",1,宅配便入力!$N142))</f>
        <v/>
      </c>
      <c r="G142" s="52" t="e">
        <f>IFERROR(宅配便入力!G142*宅配便入力!I142+E142/F142,"")/宅配便入力!I142</f>
        <v>#VALUE!</v>
      </c>
      <c r="H142" s="91">
        <f>宅配便入力!G142/D142</f>
        <v>0</v>
      </c>
      <c r="I142" s="60">
        <f t="shared" si="20"/>
        <v>0</v>
      </c>
      <c r="J142" s="14" t="str">
        <f>IFERROR(I142*宅配便入力!I142,"")</f>
        <v/>
      </c>
      <c r="K142" s="91" t="str">
        <f t="shared" ref="K142:K149" si="27">IFERROR(G142/D142,"")</f>
        <v/>
      </c>
      <c r="L142" s="60" t="str">
        <f t="shared" si="21"/>
        <v/>
      </c>
      <c r="M142" s="12"/>
      <c r="N142" s="6">
        <f t="shared" si="22"/>
        <v>0</v>
      </c>
      <c r="O142" s="92" t="str">
        <f t="shared" si="23"/>
        <v/>
      </c>
      <c r="P142" s="6" t="str">
        <f t="shared" si="24"/>
        <v/>
      </c>
      <c r="Q142" s="6" t="str">
        <f t="shared" si="25"/>
        <v/>
      </c>
      <c r="R142" s="92" t="str">
        <f t="shared" si="26"/>
        <v/>
      </c>
    </row>
    <row r="143" spans="1:18">
      <c r="A143" s="6">
        <v>140</v>
      </c>
      <c r="B143" s="158" t="str">
        <f>IF(ISBLANK(宅配便入力!B143),"",宅配便入力!B143)</f>
        <v/>
      </c>
      <c r="C143" s="5" t="str">
        <f>IF(ISBLANK(宅配便入力!$C143),"",宅配便入力!$C143)</f>
        <v/>
      </c>
      <c r="D143" s="15">
        <f t="shared" si="19"/>
        <v>0.85</v>
      </c>
      <c r="E143" s="14" t="str">
        <f>IFERROR(VLOOKUP(宅配便入力!$Q143,宅配便!$A$18:$O$27,4,FALSE),"")</f>
        <v/>
      </c>
      <c r="F143" s="14" t="str">
        <f>IF(ISBLANK(宅配便入力!$N143),"",IF(宅配便入力!$P143="以上",1,宅配便入力!$N143))</f>
        <v/>
      </c>
      <c r="G143" s="52" t="e">
        <f>IFERROR(宅配便入力!G143*宅配便入力!I143+E143/F143,"")/宅配便入力!I143</f>
        <v>#VALUE!</v>
      </c>
      <c r="H143" s="91">
        <f>宅配便入力!G143/D143</f>
        <v>0</v>
      </c>
      <c r="I143" s="60">
        <f t="shared" si="20"/>
        <v>0</v>
      </c>
      <c r="J143" s="14" t="str">
        <f>IFERROR(I143*宅配便入力!I143,"")</f>
        <v/>
      </c>
      <c r="K143" s="91" t="str">
        <f t="shared" si="27"/>
        <v/>
      </c>
      <c r="L143" s="60" t="str">
        <f t="shared" si="21"/>
        <v/>
      </c>
      <c r="M143" s="12"/>
      <c r="N143" s="6">
        <f t="shared" si="22"/>
        <v>0</v>
      </c>
      <c r="O143" s="92" t="str">
        <f t="shared" si="23"/>
        <v/>
      </c>
      <c r="P143" s="6" t="str">
        <f t="shared" si="24"/>
        <v/>
      </c>
      <c r="Q143" s="6" t="str">
        <f t="shared" si="25"/>
        <v/>
      </c>
      <c r="R143" s="92" t="str">
        <f t="shared" si="26"/>
        <v/>
      </c>
    </row>
    <row r="144" spans="1:18">
      <c r="A144" s="6">
        <v>141</v>
      </c>
      <c r="B144" s="158" t="str">
        <f>IF(ISBLANK(宅配便入力!B144),"",宅配便入力!B144)</f>
        <v/>
      </c>
      <c r="C144" s="5" t="str">
        <f>IF(ISBLANK(宅配便入力!$C144),"",宅配便入力!$C144)</f>
        <v/>
      </c>
      <c r="D144" s="15">
        <f t="shared" si="19"/>
        <v>0.85</v>
      </c>
      <c r="E144" s="14" t="str">
        <f>IFERROR(VLOOKUP(宅配便入力!$Q144,宅配便!$A$18:$O$27,4,FALSE),"")</f>
        <v/>
      </c>
      <c r="F144" s="14" t="str">
        <f>IF(ISBLANK(宅配便入力!$N144),"",IF(宅配便入力!$P144="以上",1,宅配便入力!$N144))</f>
        <v/>
      </c>
      <c r="G144" s="52" t="e">
        <f>IFERROR(宅配便入力!G144*宅配便入力!I144+E144/F144,"")/宅配便入力!I144</f>
        <v>#VALUE!</v>
      </c>
      <c r="H144" s="91">
        <f>宅配便入力!G144/D144</f>
        <v>0</v>
      </c>
      <c r="I144" s="60">
        <f t="shared" si="20"/>
        <v>0</v>
      </c>
      <c r="J144" s="14" t="str">
        <f>IFERROR(I144*宅配便入力!I144,"")</f>
        <v/>
      </c>
      <c r="K144" s="91" t="str">
        <f t="shared" si="27"/>
        <v/>
      </c>
      <c r="L144" s="60" t="str">
        <f t="shared" si="21"/>
        <v/>
      </c>
      <c r="M144" s="12"/>
      <c r="N144" s="6">
        <f t="shared" si="22"/>
        <v>0</v>
      </c>
      <c r="O144" s="92" t="str">
        <f t="shared" si="23"/>
        <v/>
      </c>
      <c r="P144" s="6" t="str">
        <f t="shared" si="24"/>
        <v/>
      </c>
      <c r="Q144" s="6" t="str">
        <f t="shared" si="25"/>
        <v/>
      </c>
      <c r="R144" s="92" t="str">
        <f t="shared" si="26"/>
        <v/>
      </c>
    </row>
    <row r="145" spans="1:18">
      <c r="A145" s="6">
        <v>142</v>
      </c>
      <c r="B145" s="158" t="str">
        <f>IF(ISBLANK(宅配便入力!B145),"",宅配便入力!B145)</f>
        <v/>
      </c>
      <c r="C145" s="5" t="str">
        <f>IF(ISBLANK(宅配便入力!$C145),"",宅配便入力!$C145)</f>
        <v/>
      </c>
      <c r="D145" s="15">
        <f t="shared" si="19"/>
        <v>0.85</v>
      </c>
      <c r="E145" s="14" t="str">
        <f>IFERROR(VLOOKUP(宅配便入力!$Q145,宅配便!$A$18:$O$27,4,FALSE),"")</f>
        <v/>
      </c>
      <c r="F145" s="14" t="str">
        <f>IF(ISBLANK(宅配便入力!$N145),"",IF(宅配便入力!$P145="以上",1,宅配便入力!$N145))</f>
        <v/>
      </c>
      <c r="G145" s="52" t="e">
        <f>IFERROR(宅配便入力!G145*宅配便入力!I145+E145/F145,"")/宅配便入力!I145</f>
        <v>#VALUE!</v>
      </c>
      <c r="H145" s="91">
        <f>宅配便入力!G145/D145</f>
        <v>0</v>
      </c>
      <c r="I145" s="60">
        <f t="shared" si="20"/>
        <v>0</v>
      </c>
      <c r="J145" s="14" t="str">
        <f>IFERROR(I145*宅配便入力!I145,"")</f>
        <v/>
      </c>
      <c r="K145" s="91" t="str">
        <f t="shared" si="27"/>
        <v/>
      </c>
      <c r="L145" s="60" t="str">
        <f t="shared" si="21"/>
        <v/>
      </c>
      <c r="M145" s="12"/>
      <c r="N145" s="6">
        <f t="shared" si="22"/>
        <v>0</v>
      </c>
      <c r="O145" s="92" t="str">
        <f t="shared" si="23"/>
        <v/>
      </c>
      <c r="P145" s="6" t="str">
        <f t="shared" si="24"/>
        <v/>
      </c>
      <c r="Q145" s="6" t="str">
        <f t="shared" si="25"/>
        <v/>
      </c>
      <c r="R145" s="92" t="str">
        <f t="shared" si="26"/>
        <v/>
      </c>
    </row>
    <row r="146" spans="1:18">
      <c r="A146" s="6">
        <v>143</v>
      </c>
      <c r="B146" s="158" t="str">
        <f>IF(ISBLANK(宅配便入力!B146),"",宅配便入力!B146)</f>
        <v/>
      </c>
      <c r="C146" s="5" t="str">
        <f>IF(ISBLANK(宅配便入力!$C146),"",宅配便入力!$C146)</f>
        <v/>
      </c>
      <c r="D146" s="15">
        <f t="shared" si="19"/>
        <v>0.85</v>
      </c>
      <c r="E146" s="14" t="str">
        <f>IFERROR(VLOOKUP(宅配便入力!$Q146,宅配便!$A$18:$O$27,4,FALSE),"")</f>
        <v/>
      </c>
      <c r="F146" s="14" t="str">
        <f>IF(ISBLANK(宅配便入力!$N146),"",IF(宅配便入力!$P146="以上",1,宅配便入力!$N146))</f>
        <v/>
      </c>
      <c r="G146" s="52" t="e">
        <f>IFERROR(宅配便入力!G146*宅配便入力!I146+E146/F146,"")/宅配便入力!I146</f>
        <v>#VALUE!</v>
      </c>
      <c r="H146" s="91">
        <f>宅配便入力!G146/D146</f>
        <v>0</v>
      </c>
      <c r="I146" s="60">
        <f t="shared" si="20"/>
        <v>0</v>
      </c>
      <c r="J146" s="14" t="str">
        <f>IFERROR(I146*宅配便入力!I146,"")</f>
        <v/>
      </c>
      <c r="K146" s="91" t="str">
        <f t="shared" si="27"/>
        <v/>
      </c>
      <c r="L146" s="60" t="str">
        <f t="shared" si="21"/>
        <v/>
      </c>
      <c r="M146" s="12"/>
      <c r="N146" s="6">
        <f t="shared" si="22"/>
        <v>0</v>
      </c>
      <c r="O146" s="92" t="str">
        <f t="shared" si="23"/>
        <v/>
      </c>
      <c r="P146" s="6" t="str">
        <f t="shared" si="24"/>
        <v/>
      </c>
      <c r="Q146" s="6" t="str">
        <f t="shared" si="25"/>
        <v/>
      </c>
      <c r="R146" s="92" t="str">
        <f t="shared" si="26"/>
        <v/>
      </c>
    </row>
    <row r="147" spans="1:18">
      <c r="A147" s="6">
        <v>144</v>
      </c>
      <c r="B147" s="158" t="str">
        <f>IF(ISBLANK(宅配便入力!B147),"",宅配便入力!B147)</f>
        <v/>
      </c>
      <c r="C147" s="5" t="str">
        <f>IF(ISBLANK(宅配便入力!$C147),"",宅配便入力!$C147)</f>
        <v/>
      </c>
      <c r="D147" s="15">
        <f t="shared" si="19"/>
        <v>0.85</v>
      </c>
      <c r="E147" s="14" t="str">
        <f>IFERROR(VLOOKUP(宅配便入力!$Q147,宅配便!$A$18:$O$27,4,FALSE),"")</f>
        <v/>
      </c>
      <c r="F147" s="14" t="str">
        <f>IF(ISBLANK(宅配便入力!$N147),"",IF(宅配便入力!$P147="以上",1,宅配便入力!$N147))</f>
        <v/>
      </c>
      <c r="G147" s="52" t="e">
        <f>IFERROR(宅配便入力!G147*宅配便入力!I147+E147/F147,"")/宅配便入力!I147</f>
        <v>#VALUE!</v>
      </c>
      <c r="H147" s="91">
        <f>宅配便入力!G147/D147</f>
        <v>0</v>
      </c>
      <c r="I147" s="60">
        <f t="shared" si="20"/>
        <v>0</v>
      </c>
      <c r="J147" s="14" t="str">
        <f>IFERROR(I147*宅配便入力!I147,"")</f>
        <v/>
      </c>
      <c r="K147" s="91" t="str">
        <f t="shared" si="27"/>
        <v/>
      </c>
      <c r="L147" s="60" t="str">
        <f t="shared" si="21"/>
        <v/>
      </c>
      <c r="M147" s="12"/>
      <c r="N147" s="6">
        <f t="shared" si="22"/>
        <v>0</v>
      </c>
      <c r="O147" s="92" t="str">
        <f t="shared" si="23"/>
        <v/>
      </c>
      <c r="P147" s="6" t="str">
        <f t="shared" si="24"/>
        <v/>
      </c>
      <c r="Q147" s="6" t="str">
        <f t="shared" si="25"/>
        <v/>
      </c>
      <c r="R147" s="92" t="str">
        <f t="shared" si="26"/>
        <v/>
      </c>
    </row>
    <row r="148" spans="1:18">
      <c r="A148" s="6">
        <v>145</v>
      </c>
      <c r="B148" s="158" t="str">
        <f>IF(ISBLANK(宅配便入力!B148),"",宅配便入力!B148)</f>
        <v/>
      </c>
      <c r="C148" s="5" t="str">
        <f>IF(ISBLANK(宅配便入力!$C148),"",宅配便入力!$C148)</f>
        <v/>
      </c>
      <c r="D148" s="15">
        <f t="shared" si="19"/>
        <v>0.85</v>
      </c>
      <c r="E148" s="14" t="str">
        <f>IFERROR(VLOOKUP(宅配便入力!$Q148,宅配便!$A$18:$O$27,4,FALSE),"")</f>
        <v/>
      </c>
      <c r="F148" s="14" t="str">
        <f>IF(ISBLANK(宅配便入力!$N148),"",IF(宅配便入力!$P148="以上",1,宅配便入力!$N148))</f>
        <v/>
      </c>
      <c r="G148" s="52" t="e">
        <f>IFERROR(宅配便入力!G148*宅配便入力!I148+E148/F148,"")/宅配便入力!I148</f>
        <v>#VALUE!</v>
      </c>
      <c r="H148" s="91">
        <f>宅配便入力!G148/D148</f>
        <v>0</v>
      </c>
      <c r="I148" s="60">
        <f t="shared" si="20"/>
        <v>0</v>
      </c>
      <c r="J148" s="14" t="str">
        <f>IFERROR(I148*宅配便入力!I148,"")</f>
        <v/>
      </c>
      <c r="K148" s="91" t="str">
        <f t="shared" si="27"/>
        <v/>
      </c>
      <c r="L148" s="60" t="str">
        <f t="shared" si="21"/>
        <v/>
      </c>
      <c r="M148" s="12"/>
      <c r="N148" s="6">
        <f t="shared" si="22"/>
        <v>0</v>
      </c>
      <c r="O148" s="92" t="str">
        <f t="shared" si="23"/>
        <v/>
      </c>
      <c r="P148" s="6" t="str">
        <f t="shared" si="24"/>
        <v/>
      </c>
      <c r="Q148" s="6" t="str">
        <f t="shared" si="25"/>
        <v/>
      </c>
      <c r="R148" s="92" t="str">
        <f t="shared" si="26"/>
        <v/>
      </c>
    </row>
    <row r="149" spans="1:18">
      <c r="A149" s="6">
        <v>146</v>
      </c>
      <c r="B149" s="158" t="str">
        <f>IF(ISBLANK(宅配便入力!B149),"",宅配便入力!B149)</f>
        <v/>
      </c>
      <c r="C149" s="5" t="str">
        <f>IF(ISBLANK(宅配便入力!$C149),"",宅配便入力!$C149)</f>
        <v/>
      </c>
      <c r="D149" s="15">
        <f t="shared" si="19"/>
        <v>0.85</v>
      </c>
      <c r="E149" s="14" t="str">
        <f>IFERROR(VLOOKUP(宅配便入力!$Q149,宅配便!$A$18:$O$27,4,FALSE),"")</f>
        <v/>
      </c>
      <c r="F149" s="14" t="str">
        <f>IF(ISBLANK(宅配便入力!$N149),"",IF(宅配便入力!$P149="以上",1,宅配便入力!$N149))</f>
        <v/>
      </c>
      <c r="G149" s="52" t="e">
        <f>IFERROR(宅配便入力!G149*宅配便入力!I149+E149/F149,"")/宅配便入力!I149</f>
        <v>#VALUE!</v>
      </c>
      <c r="H149" s="91">
        <f>宅配便入力!G149/D149</f>
        <v>0</v>
      </c>
      <c r="I149" s="60">
        <f t="shared" si="20"/>
        <v>0</v>
      </c>
      <c r="J149" s="14" t="str">
        <f>IFERROR(I149*宅配便入力!I149,"")</f>
        <v/>
      </c>
      <c r="K149" s="91" t="str">
        <f t="shared" si="27"/>
        <v/>
      </c>
      <c r="L149" s="60" t="str">
        <f t="shared" si="21"/>
        <v/>
      </c>
      <c r="M149" s="12"/>
      <c r="N149" s="6">
        <f t="shared" si="22"/>
        <v>0</v>
      </c>
      <c r="O149" s="92" t="str">
        <f t="shared" si="23"/>
        <v/>
      </c>
      <c r="P149" s="6" t="str">
        <f t="shared" si="24"/>
        <v/>
      </c>
      <c r="Q149" s="6" t="str">
        <f t="shared" si="25"/>
        <v/>
      </c>
      <c r="R149" s="92" t="str">
        <f t="shared" si="26"/>
        <v/>
      </c>
    </row>
    <row r="150" spans="1:18">
      <c r="A150" s="6">
        <v>147</v>
      </c>
      <c r="B150" s="158" t="str">
        <f>IF(ISBLANK(宅配便入力!B150),"",宅配便入力!B150)</f>
        <v/>
      </c>
      <c r="C150" s="5" t="str">
        <f>IF(ISBLANK(宅配便入力!$C150),"",宅配便入力!$C150)</f>
        <v/>
      </c>
      <c r="D150" s="15">
        <f t="shared" si="19"/>
        <v>0.85</v>
      </c>
      <c r="E150" s="14" t="str">
        <f>IFERROR(VLOOKUP(宅配便入力!$Q150,宅配便!$A$18:$O$27,4,FALSE),"")</f>
        <v/>
      </c>
      <c r="F150" s="14" t="str">
        <f>IF(ISBLANK(宅配便入力!$N150),"",IF(宅配便入力!$P150="以上",1,宅配便入力!$N150))</f>
        <v/>
      </c>
      <c r="G150" s="52" t="e">
        <f>IFERROR(宅配便入力!G150*宅配便入力!I150+E150/F150,"")/宅配便入力!I150</f>
        <v>#VALUE!</v>
      </c>
      <c r="H150" s="91">
        <f>宅配便入力!G150/D150</f>
        <v>0</v>
      </c>
      <c r="I150" s="60">
        <f>IFERROR(_xlfn.CEILING.MATH(H150),"")</f>
        <v>0</v>
      </c>
      <c r="J150" s="14" t="str">
        <f>IFERROR(I150*宅配便入力!I150,"")</f>
        <v/>
      </c>
      <c r="K150" s="91" t="str">
        <f>IFERROR(G150/D150,"")</f>
        <v/>
      </c>
      <c r="L150" s="60" t="str">
        <f>IFERROR(_xlfn.CEILING.MATH(K150),"")</f>
        <v/>
      </c>
      <c r="M150" s="12"/>
      <c r="N150" s="6">
        <f t="shared" si="22"/>
        <v>0</v>
      </c>
      <c r="O150" s="92" t="str">
        <f t="shared" si="23"/>
        <v/>
      </c>
      <c r="P150" s="6" t="str">
        <f t="shared" si="24"/>
        <v/>
      </c>
      <c r="Q150" s="6" t="str">
        <f t="shared" si="25"/>
        <v/>
      </c>
      <c r="R150" s="92" t="str">
        <f t="shared" si="26"/>
        <v/>
      </c>
    </row>
  </sheetData>
  <mergeCells count="3">
    <mergeCell ref="P2:R2"/>
    <mergeCell ref="E2:L2"/>
    <mergeCell ref="M2:O2"/>
  </mergeCells>
  <phoneticPr fontId="3"/>
  <dataValidations count="1">
    <dataValidation imeMode="halfAlpha" allowBlank="1" showInputMessage="1" showErrorMessage="1" sqref="G4:G150" xr:uid="{44EA7352-35DC-468C-BFBD-89EC89DE11F0}"/>
  </dataValidations>
  <hyperlinks>
    <hyperlink ref="C1" location="操作メニュー!A1" display="操作メニューへ戻る" xr:uid="{43BDBD97-8EBA-4AC3-9B17-DE8D9A47C62B}"/>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6BC8E6-D80B-4423-BD30-E3AF0AE384EB}">
  <sheetPr codeName="Sheet5">
    <tabColor rgb="FF00B050"/>
  </sheetPr>
  <dimension ref="A1:CE150"/>
  <sheetViews>
    <sheetView zoomScale="97" workbookViewId="0">
      <selection activeCell="K5" sqref="K5"/>
    </sheetView>
  </sheetViews>
  <sheetFormatPr defaultRowHeight="18" outlineLevelCol="1"/>
  <cols>
    <col min="2" max="2" width="26.19921875" customWidth="1"/>
    <col min="3" max="3" width="50" customWidth="1"/>
    <col min="4" max="4" width="12.69921875" customWidth="1"/>
    <col min="5" max="5" width="13.8984375" style="17" customWidth="1"/>
    <col min="6" max="7" width="11.69921875" style="17" customWidth="1"/>
    <col min="8" max="8" width="12.69921875" style="3" customWidth="1"/>
    <col min="9" max="9" width="10.09765625" customWidth="1"/>
    <col min="10" max="11" width="18.8984375" customWidth="1"/>
    <col min="12" max="16" width="12.5" style="57" hidden="1" customWidth="1" outlineLevel="1"/>
    <col min="17" max="17" width="12.5" style="57" customWidth="1" collapsed="1"/>
    <col min="18" max="22" width="12.5" style="57" hidden="1" customWidth="1" outlineLevel="1"/>
    <col min="23" max="23" width="12.5" style="57" customWidth="1" collapsed="1"/>
    <col min="24" max="28" width="12.5" style="57" hidden="1" customWidth="1" outlineLevel="1"/>
    <col min="29" max="29" width="12.5" style="57" customWidth="1" collapsed="1"/>
    <col min="30" max="34" width="12.5" style="57" hidden="1" customWidth="1" outlineLevel="1"/>
    <col min="35" max="35" width="12.5" style="57" customWidth="1" collapsed="1"/>
    <col min="36" max="40" width="12.5" style="57" hidden="1" customWidth="1" outlineLevel="1"/>
    <col min="41" max="41" width="12.5" style="57" customWidth="1" collapsed="1"/>
    <col min="42" max="46" width="12.5" style="57" hidden="1" customWidth="1" outlineLevel="1"/>
    <col min="47" max="47" width="12.5" style="57" customWidth="1" collapsed="1"/>
    <col min="48" max="52" width="12.5" style="57" hidden="1" customWidth="1" outlineLevel="1"/>
    <col min="53" max="53" width="12.5" style="57" customWidth="1" collapsed="1"/>
    <col min="54" max="58" width="12.5" style="57" hidden="1" customWidth="1" outlineLevel="1"/>
    <col min="59" max="59" width="12.5" style="57" customWidth="1" collapsed="1"/>
    <col min="60" max="64" width="12.5" style="57" hidden="1" customWidth="1" outlineLevel="1"/>
    <col min="65" max="65" width="12.5" style="57" customWidth="1" collapsed="1"/>
    <col min="66" max="70" width="12.5" style="57" hidden="1" customWidth="1" outlineLevel="1"/>
    <col min="71" max="71" width="12.5" style="57" customWidth="1" collapsed="1"/>
    <col min="72" max="76" width="12.5" style="57" hidden="1" customWidth="1" outlineLevel="1"/>
    <col min="77" max="77" width="12.5" style="57" customWidth="1" collapsed="1"/>
    <col min="78" max="82" width="12.5" style="57" hidden="1" customWidth="1" outlineLevel="1"/>
    <col min="83" max="83" width="12.5" style="57" customWidth="1" collapsed="1"/>
  </cols>
  <sheetData>
    <row r="1" spans="1:83" ht="28.8">
      <c r="A1" s="4" t="s">
        <v>439</v>
      </c>
      <c r="C1" s="151" t="s">
        <v>561</v>
      </c>
      <c r="E1"/>
      <c r="F1"/>
      <c r="G1"/>
      <c r="J1" s="35"/>
      <c r="K1" s="35"/>
    </row>
    <row r="2" spans="1:83" ht="22.2" customHeight="1">
      <c r="A2" s="8"/>
      <c r="B2" s="8"/>
      <c r="C2" s="8"/>
      <c r="D2" s="63">
        <f>宅配便仮計算!$D$2</f>
        <v>0.85</v>
      </c>
      <c r="E2" s="16" t="s">
        <v>256</v>
      </c>
      <c r="F2" s="195" t="s">
        <v>255</v>
      </c>
      <c r="G2" s="195"/>
      <c r="H2" s="46" t="s">
        <v>258</v>
      </c>
      <c r="I2" s="186" t="s">
        <v>140</v>
      </c>
      <c r="J2" s="187"/>
      <c r="K2" s="188"/>
      <c r="L2" s="196" t="s">
        <v>296</v>
      </c>
      <c r="M2" s="196"/>
      <c r="N2" s="196"/>
      <c r="O2" s="196"/>
      <c r="P2" s="196"/>
      <c r="Q2" s="196"/>
      <c r="R2" s="196"/>
      <c r="S2" s="196"/>
      <c r="T2" s="196"/>
      <c r="U2" s="196"/>
      <c r="V2" s="196"/>
      <c r="W2" s="196"/>
      <c r="X2" s="196"/>
      <c r="Y2" s="196"/>
      <c r="Z2" s="196"/>
      <c r="AA2" s="196"/>
      <c r="AB2" s="196"/>
      <c r="AC2" s="196"/>
      <c r="AD2" s="196"/>
      <c r="AE2" s="196"/>
      <c r="AF2" s="196"/>
      <c r="AG2" s="196"/>
      <c r="AH2" s="196"/>
      <c r="AI2" s="196"/>
      <c r="AJ2" s="196"/>
      <c r="AK2" s="196"/>
      <c r="AL2" s="196"/>
      <c r="AM2" s="196"/>
      <c r="AN2" s="196"/>
      <c r="AO2" s="196"/>
      <c r="AP2" s="196"/>
      <c r="AQ2" s="196"/>
      <c r="AR2" s="196"/>
      <c r="AS2" s="196"/>
      <c r="AT2" s="196"/>
      <c r="AU2" s="196"/>
      <c r="AV2" s="196"/>
      <c r="AW2" s="196"/>
      <c r="AX2" s="196"/>
      <c r="AY2" s="196"/>
      <c r="AZ2" s="196"/>
      <c r="BA2" s="196"/>
      <c r="BB2" s="196"/>
      <c r="BC2" s="196"/>
      <c r="BD2" s="196"/>
      <c r="BE2" s="196"/>
      <c r="BF2" s="196"/>
      <c r="BG2" s="196"/>
      <c r="BH2" s="196"/>
      <c r="BI2" s="196"/>
      <c r="BJ2" s="196"/>
      <c r="BK2" s="196"/>
      <c r="BL2" s="196"/>
      <c r="BM2" s="196"/>
      <c r="BN2" s="196"/>
      <c r="BO2" s="196"/>
      <c r="BP2" s="196"/>
      <c r="BQ2" s="196"/>
      <c r="BR2" s="196"/>
      <c r="BS2" s="196"/>
      <c r="BT2" s="196"/>
      <c r="BU2" s="196"/>
      <c r="BV2" s="196"/>
      <c r="BW2" s="196"/>
      <c r="BX2" s="196"/>
      <c r="BY2" s="196"/>
      <c r="BZ2" s="196"/>
      <c r="CA2" s="196"/>
      <c r="CB2" s="196"/>
      <c r="CC2" s="196"/>
      <c r="CD2" s="196"/>
      <c r="CE2" s="196"/>
    </row>
    <row r="3" spans="1:83" ht="36">
      <c r="A3" s="9" t="s">
        <v>22</v>
      </c>
      <c r="B3" s="9" t="s">
        <v>17</v>
      </c>
      <c r="C3" s="9" t="s">
        <v>18</v>
      </c>
      <c r="D3" s="9" t="s">
        <v>52</v>
      </c>
      <c r="E3" s="46" t="s">
        <v>165</v>
      </c>
      <c r="F3" s="9" t="s">
        <v>180</v>
      </c>
      <c r="G3" s="9" t="s">
        <v>257</v>
      </c>
      <c r="H3" s="9" t="s">
        <v>58</v>
      </c>
      <c r="I3" s="9" t="s">
        <v>137</v>
      </c>
      <c r="J3" s="9" t="s">
        <v>139</v>
      </c>
      <c r="K3" s="9" t="s">
        <v>138</v>
      </c>
      <c r="L3" s="46" t="s">
        <v>272</v>
      </c>
      <c r="M3" s="46" t="s">
        <v>259</v>
      </c>
      <c r="N3" s="46" t="s">
        <v>273</v>
      </c>
      <c r="O3" s="46" t="s">
        <v>260</v>
      </c>
      <c r="P3" s="46" t="s">
        <v>297</v>
      </c>
      <c r="Q3" s="58" t="s">
        <v>274</v>
      </c>
      <c r="R3" s="46" t="s">
        <v>275</v>
      </c>
      <c r="S3" s="46" t="s">
        <v>261</v>
      </c>
      <c r="T3" s="46" t="s">
        <v>273</v>
      </c>
      <c r="U3" s="46" t="s">
        <v>260</v>
      </c>
      <c r="V3" s="46" t="s">
        <v>297</v>
      </c>
      <c r="W3" s="58" t="s">
        <v>276</v>
      </c>
      <c r="X3" s="46" t="s">
        <v>277</v>
      </c>
      <c r="Y3" s="46" t="s">
        <v>262</v>
      </c>
      <c r="Z3" s="46" t="s">
        <v>273</v>
      </c>
      <c r="AA3" s="46" t="s">
        <v>260</v>
      </c>
      <c r="AB3" s="46" t="s">
        <v>297</v>
      </c>
      <c r="AC3" s="58" t="s">
        <v>278</v>
      </c>
      <c r="AD3" s="46" t="s">
        <v>279</v>
      </c>
      <c r="AE3" s="46" t="s">
        <v>263</v>
      </c>
      <c r="AF3" s="46" t="s">
        <v>273</v>
      </c>
      <c r="AG3" s="46" t="s">
        <v>260</v>
      </c>
      <c r="AH3" s="46" t="s">
        <v>297</v>
      </c>
      <c r="AI3" s="58" t="s">
        <v>280</v>
      </c>
      <c r="AJ3" s="46" t="s">
        <v>281</v>
      </c>
      <c r="AK3" s="46" t="s">
        <v>264</v>
      </c>
      <c r="AL3" s="46" t="s">
        <v>273</v>
      </c>
      <c r="AM3" s="46" t="s">
        <v>260</v>
      </c>
      <c r="AN3" s="46" t="s">
        <v>297</v>
      </c>
      <c r="AO3" s="58" t="s">
        <v>282</v>
      </c>
      <c r="AP3" s="46" t="s">
        <v>283</v>
      </c>
      <c r="AQ3" s="46" t="s">
        <v>265</v>
      </c>
      <c r="AR3" s="46" t="s">
        <v>273</v>
      </c>
      <c r="AS3" s="46" t="s">
        <v>260</v>
      </c>
      <c r="AT3" s="46" t="s">
        <v>297</v>
      </c>
      <c r="AU3" s="58" t="s">
        <v>284</v>
      </c>
      <c r="AV3" s="46" t="s">
        <v>285</v>
      </c>
      <c r="AW3" s="46" t="s">
        <v>266</v>
      </c>
      <c r="AX3" s="46" t="s">
        <v>273</v>
      </c>
      <c r="AY3" s="46" t="s">
        <v>260</v>
      </c>
      <c r="AZ3" s="46" t="s">
        <v>297</v>
      </c>
      <c r="BA3" s="58" t="s">
        <v>286</v>
      </c>
      <c r="BB3" s="46" t="s">
        <v>287</v>
      </c>
      <c r="BC3" s="46" t="s">
        <v>267</v>
      </c>
      <c r="BD3" s="46" t="s">
        <v>273</v>
      </c>
      <c r="BE3" s="46" t="s">
        <v>260</v>
      </c>
      <c r="BF3" s="46" t="s">
        <v>297</v>
      </c>
      <c r="BG3" s="58" t="s">
        <v>288</v>
      </c>
      <c r="BH3" s="46" t="s">
        <v>289</v>
      </c>
      <c r="BI3" s="46" t="s">
        <v>268</v>
      </c>
      <c r="BJ3" s="46" t="s">
        <v>273</v>
      </c>
      <c r="BK3" s="46" t="s">
        <v>260</v>
      </c>
      <c r="BL3" s="46" t="s">
        <v>297</v>
      </c>
      <c r="BM3" s="58" t="s">
        <v>290</v>
      </c>
      <c r="BN3" s="46" t="s">
        <v>291</v>
      </c>
      <c r="BO3" s="46" t="s">
        <v>269</v>
      </c>
      <c r="BP3" s="46" t="s">
        <v>273</v>
      </c>
      <c r="BQ3" s="46" t="s">
        <v>260</v>
      </c>
      <c r="BR3" s="46" t="s">
        <v>297</v>
      </c>
      <c r="BS3" s="58" t="s">
        <v>292</v>
      </c>
      <c r="BT3" s="46" t="s">
        <v>293</v>
      </c>
      <c r="BU3" s="46" t="s">
        <v>270</v>
      </c>
      <c r="BV3" s="46" t="s">
        <v>273</v>
      </c>
      <c r="BW3" s="46" t="s">
        <v>260</v>
      </c>
      <c r="BX3" s="46" t="s">
        <v>297</v>
      </c>
      <c r="BY3" s="58" t="s">
        <v>294</v>
      </c>
      <c r="BZ3" s="46" t="s">
        <v>295</v>
      </c>
      <c r="CA3" s="46" t="s">
        <v>271</v>
      </c>
      <c r="CB3" s="46" t="s">
        <v>273</v>
      </c>
      <c r="CC3" s="46" t="s">
        <v>260</v>
      </c>
      <c r="CD3" s="46" t="s">
        <v>297</v>
      </c>
      <c r="CE3" s="58" t="s">
        <v>298</v>
      </c>
    </row>
    <row r="4" spans="1:83">
      <c r="A4" s="6">
        <v>1</v>
      </c>
      <c r="B4" s="158" t="str">
        <f>IF(ISBLANK(宅配便入力!B4),"",宅配便入力!B4)</f>
        <v/>
      </c>
      <c r="C4" s="5" t="str">
        <f>IF(ISBLANK(宅配便入力!C4),"",宅配便入力!C4)</f>
        <v/>
      </c>
      <c r="D4" s="15">
        <f>IF(ISBLANK(宅配便仮計算!D4),"",宅配便仮計算!D4)</f>
        <v>0.85</v>
      </c>
      <c r="E4" s="5" t="str">
        <f>IF(ISBLANK(宅配便入力!I4),"",宅配便入力!I4)</f>
        <v/>
      </c>
      <c r="F4" s="14" t="str">
        <f>IF(ISBLANK(宅配便入力!L4),"",宅配便入力!L4)</f>
        <v/>
      </c>
      <c r="G4" s="14" t="str">
        <f>IF(ISBLANK(宅配便入力!$N4),"",IF(宅配便入力!$P4="以上",1,宅配便入力!$N4))</f>
        <v/>
      </c>
      <c r="H4" s="6" t="str">
        <f>IF(ISBLANK(宅配便入力!Q4),"",宅配便入力!Q4)</f>
        <v/>
      </c>
      <c r="I4" s="6" t="str">
        <f>IF(ISBLANK(宅配便入力!R4),"",宅配便入力!R4)</f>
        <v/>
      </c>
      <c r="J4" s="6" t="str">
        <f>IF(ISBLANK(宅配便入力!S4),"",宅配便入力!S4)</f>
        <v/>
      </c>
      <c r="K4" s="6" t="str">
        <f>IF(ISBLANK(宅配便入力!T4),"",宅配便入力!T4)</f>
        <v/>
      </c>
      <c r="L4" s="61">
        <f ca="1">OFFSET(宅配便入力!$W4,0,(COLUMN()-COLUMN($L$1))/6)</f>
        <v>0</v>
      </c>
      <c r="M4" s="61">
        <f>IF($I4="(送料込)",VLOOKUP(宅配便入力!$Q4,宅配便!$A$18:$O$27,4+(COLUMN()-COLUMN('計算（宅配便）'!$M$1))/6),0)</f>
        <v>0</v>
      </c>
      <c r="N4" s="62" t="e">
        <f ca="1">(L4*$E4+M4/$G4)/$E4</f>
        <v>#VALUE!</v>
      </c>
      <c r="O4" s="59" t="e">
        <f ca="1">N4/$D4</f>
        <v>#VALUE!</v>
      </c>
      <c r="P4" s="60" t="e">
        <f ca="1">_xlfn.CEILING.MATH(O4)</f>
        <v>#VALUE!</v>
      </c>
      <c r="Q4" s="61" t="e">
        <f ca="1">P4*$E4</f>
        <v>#VALUE!</v>
      </c>
      <c r="R4" s="61">
        <f ca="1">OFFSET(宅配便入力!$W4,0,(COLUMN()-COLUMN($L$1))/6)</f>
        <v>0</v>
      </c>
      <c r="S4" s="61">
        <f>IF($I4="(送料込)",VLOOKUP(宅配便入力!$Q4,宅配便!$A$18:$O$27,4+(COLUMN()-COLUMN('計算（宅配便）'!$M$1))/6),0)</f>
        <v>0</v>
      </c>
      <c r="T4" s="62" t="e">
        <f ca="1">(R4*$E4+S4/$G4)/$E4</f>
        <v>#VALUE!</v>
      </c>
      <c r="U4" s="59" t="e">
        <f ca="1">T4/$D4</f>
        <v>#VALUE!</v>
      </c>
      <c r="V4" s="60" t="e">
        <f ca="1">_xlfn.CEILING.MATH(U4)</f>
        <v>#VALUE!</v>
      </c>
      <c r="W4" s="61" t="e">
        <f ca="1">V4*$E4</f>
        <v>#VALUE!</v>
      </c>
      <c r="X4" s="61">
        <f ca="1">OFFSET(宅配便入力!$W4,0,(COLUMN()-COLUMN($L$1))/6)</f>
        <v>0</v>
      </c>
      <c r="Y4" s="61">
        <f>IF($I4="(送料込)",VLOOKUP(宅配便入力!$Q4,宅配便!$A$18:$O$27,4+(COLUMN()-COLUMN('計算（宅配便）'!$M$1))/6),0)</f>
        <v>0</v>
      </c>
      <c r="Z4" s="62" t="e">
        <f ca="1">(X4*$E4+Y4/$G4)/$E4</f>
        <v>#VALUE!</v>
      </c>
      <c r="AA4" s="59" t="e">
        <f ca="1">Z4/$D4</f>
        <v>#VALUE!</v>
      </c>
      <c r="AB4" s="60" t="e">
        <f ca="1">_xlfn.CEILING.MATH(AA4)</f>
        <v>#VALUE!</v>
      </c>
      <c r="AC4" s="61" t="e">
        <f ca="1">AB4*$E4</f>
        <v>#VALUE!</v>
      </c>
      <c r="AD4" s="61">
        <f ca="1">OFFSET(宅配便入力!$W4,0,(COLUMN()-COLUMN($L$1))/6)</f>
        <v>0</v>
      </c>
      <c r="AE4" s="61">
        <f>IF($I4="(送料込)",VLOOKUP(宅配便入力!$Q4,宅配便!$A$18:$O$27,4+(COLUMN()-COLUMN('計算（宅配便）'!$M$1))/6),0)</f>
        <v>0</v>
      </c>
      <c r="AF4" s="62" t="e">
        <f ca="1">(AD4*$E4+AE4/$G4)/$E4</f>
        <v>#VALUE!</v>
      </c>
      <c r="AG4" s="59" t="e">
        <f ca="1">AF4/$D4</f>
        <v>#VALUE!</v>
      </c>
      <c r="AH4" s="60" t="e">
        <f ca="1">_xlfn.CEILING.MATH(AG4)</f>
        <v>#VALUE!</v>
      </c>
      <c r="AI4" s="61" t="e">
        <f ca="1">AH4*$E4</f>
        <v>#VALUE!</v>
      </c>
      <c r="AJ4" s="61">
        <f ca="1">OFFSET(宅配便入力!$W4,0,(COLUMN()-COLUMN($L$1))/6)</f>
        <v>0</v>
      </c>
      <c r="AK4" s="61">
        <f>IF($I4="(送料込)",VLOOKUP(宅配便入力!$Q4,宅配便!$A$18:$O$27,4+(COLUMN()-COLUMN('計算（宅配便）'!$M$1))/6),0)</f>
        <v>0</v>
      </c>
      <c r="AL4" s="62" t="e">
        <f ca="1">(AJ4*$E4+AK4/$G4)/$E4</f>
        <v>#VALUE!</v>
      </c>
      <c r="AM4" s="59" t="e">
        <f ca="1">AL4/$D4</f>
        <v>#VALUE!</v>
      </c>
      <c r="AN4" s="60" t="e">
        <f ca="1">_xlfn.CEILING.MATH(AM4)</f>
        <v>#VALUE!</v>
      </c>
      <c r="AO4" s="61" t="e">
        <f ca="1">AN4*$E4</f>
        <v>#VALUE!</v>
      </c>
      <c r="AP4" s="61">
        <f ca="1">OFFSET(宅配便入力!$W4,0,(COLUMN()-COLUMN($L$1))/6)</f>
        <v>0</v>
      </c>
      <c r="AQ4" s="61">
        <f>IF($I4="(送料込)",VLOOKUP(宅配便入力!$Q4,宅配便!$A$18:$O$27,4+(COLUMN()-COLUMN('計算（宅配便）'!$M$1))/6),0)</f>
        <v>0</v>
      </c>
      <c r="AR4" s="62" t="e">
        <f ca="1">(AP4*$E4+AQ4/$G4)/$E4</f>
        <v>#VALUE!</v>
      </c>
      <c r="AS4" s="59" t="e">
        <f ca="1">AR4/$D4</f>
        <v>#VALUE!</v>
      </c>
      <c r="AT4" s="60" t="e">
        <f ca="1">_xlfn.CEILING.MATH(AS4)</f>
        <v>#VALUE!</v>
      </c>
      <c r="AU4" s="61" t="e">
        <f ca="1">AT4*$E4</f>
        <v>#VALUE!</v>
      </c>
      <c r="AV4" s="61">
        <f ca="1">OFFSET(宅配便入力!$W4,0,(COLUMN()-COLUMN($L$1))/6)</f>
        <v>0</v>
      </c>
      <c r="AW4" s="61">
        <f>IF($I4="(送料込)",VLOOKUP(宅配便入力!$Q4,宅配便!$A$18:$O$27,4+(COLUMN()-COLUMN('計算（宅配便）'!$M$1))/6),0)</f>
        <v>0</v>
      </c>
      <c r="AX4" s="62" t="e">
        <f ca="1">(AV4*$E4+AW4/$G4)/$E4</f>
        <v>#VALUE!</v>
      </c>
      <c r="AY4" s="59" t="e">
        <f ca="1">AX4/$D4</f>
        <v>#VALUE!</v>
      </c>
      <c r="AZ4" s="60" t="e">
        <f ca="1">_xlfn.CEILING.MATH(AY4)</f>
        <v>#VALUE!</v>
      </c>
      <c r="BA4" s="61" t="e">
        <f ca="1">AZ4*$E4</f>
        <v>#VALUE!</v>
      </c>
      <c r="BB4" s="61">
        <f ca="1">OFFSET(宅配便入力!$W4,0,(COLUMN()-COLUMN($L$1))/6)</f>
        <v>0</v>
      </c>
      <c r="BC4" s="61">
        <f>IF($I4="(送料込)",VLOOKUP(宅配便入力!$Q4,宅配便!$A$18:$O$27,4+(COLUMN()-COLUMN('計算（宅配便）'!$M$1))/6),0)</f>
        <v>0</v>
      </c>
      <c r="BD4" s="62" t="e">
        <f ca="1">(BB4*$E4+BC4/$G4)/$E4</f>
        <v>#VALUE!</v>
      </c>
      <c r="BE4" s="59" t="e">
        <f ca="1">BD4/$D4</f>
        <v>#VALUE!</v>
      </c>
      <c r="BF4" s="60" t="e">
        <f ca="1">_xlfn.CEILING.MATH(BE4)</f>
        <v>#VALUE!</v>
      </c>
      <c r="BG4" s="61" t="e">
        <f ca="1">BF4*$E4</f>
        <v>#VALUE!</v>
      </c>
      <c r="BH4" s="61">
        <f ca="1">OFFSET(宅配便入力!$W4,0,(COLUMN()-COLUMN($L$1))/6)</f>
        <v>0</v>
      </c>
      <c r="BI4" s="61">
        <f>IF($I4="(送料込)",VLOOKUP(宅配便入力!$Q4,宅配便!$A$18:$O$27,4+(COLUMN()-COLUMN('計算（宅配便）'!$M$1))/6),0)</f>
        <v>0</v>
      </c>
      <c r="BJ4" s="62" t="e">
        <f ca="1">(BH4*$E4+BI4/$G4)/$E4</f>
        <v>#VALUE!</v>
      </c>
      <c r="BK4" s="59" t="e">
        <f ca="1">BJ4/$D4</f>
        <v>#VALUE!</v>
      </c>
      <c r="BL4" s="60" t="e">
        <f ca="1">_xlfn.CEILING.MATH(BK4)</f>
        <v>#VALUE!</v>
      </c>
      <c r="BM4" s="61" t="e">
        <f ca="1">BL4*$E4</f>
        <v>#VALUE!</v>
      </c>
      <c r="BN4" s="61">
        <f ca="1">OFFSET(宅配便入力!$W4,0,(COLUMN()-COLUMN($L$1))/6)</f>
        <v>0</v>
      </c>
      <c r="BO4" s="61">
        <f>IF($I4="(送料込)",VLOOKUP(宅配便入力!$Q4,宅配便!$A$18:$O$27,4+(COLUMN()-COLUMN('計算（宅配便）'!$M$1))/6),0)</f>
        <v>0</v>
      </c>
      <c r="BP4" s="62" t="e">
        <f ca="1">(BN4*$E4+BO4/$G4)/$E4</f>
        <v>#VALUE!</v>
      </c>
      <c r="BQ4" s="59" t="e">
        <f ca="1">BP4/$D4</f>
        <v>#VALUE!</v>
      </c>
      <c r="BR4" s="60" t="e">
        <f ca="1">_xlfn.CEILING.MATH(BQ4)</f>
        <v>#VALUE!</v>
      </c>
      <c r="BS4" s="61" t="e">
        <f ca="1">BR4*$E4</f>
        <v>#VALUE!</v>
      </c>
      <c r="BT4" s="61">
        <f ca="1">OFFSET(宅配便入力!$W4,0,(COLUMN()-COLUMN($L$1))/6)</f>
        <v>0</v>
      </c>
      <c r="BU4" s="61">
        <f>IF($I4="(送料込)",VLOOKUP(宅配便入力!$Q4,宅配便!$A$18:$O$27,4+(COLUMN()-COLUMN('計算（宅配便）'!$M$1))/6),0)</f>
        <v>0</v>
      </c>
      <c r="BV4" s="62" t="e">
        <f ca="1">(BT4*$E4+BU4/$G4)/$E4</f>
        <v>#VALUE!</v>
      </c>
      <c r="BW4" s="59" t="e">
        <f ca="1">BV4/$D4</f>
        <v>#VALUE!</v>
      </c>
      <c r="BX4" s="60" t="e">
        <f ca="1">_xlfn.CEILING.MATH(BW4)</f>
        <v>#VALUE!</v>
      </c>
      <c r="BY4" s="61" t="e">
        <f ca="1">BX4*$E4</f>
        <v>#VALUE!</v>
      </c>
      <c r="BZ4" s="61">
        <f ca="1">OFFSET(宅配便入力!$W4,0,(COLUMN()-COLUMN($L$1))/6)</f>
        <v>0</v>
      </c>
      <c r="CA4" s="61">
        <f>IF($I4="(送料込)",VLOOKUP(宅配便入力!$Q4,宅配便!$A$18:$O$27,4+(COLUMN()-COLUMN('計算（宅配便）'!$M$1))/6),0)</f>
        <v>0</v>
      </c>
      <c r="CB4" s="62" t="e">
        <f ca="1">(BZ4*$E4+CA4/$G4)/$E4</f>
        <v>#VALUE!</v>
      </c>
      <c r="CC4" s="59" t="e">
        <f ca="1">CB4/$D4</f>
        <v>#VALUE!</v>
      </c>
      <c r="CD4" s="60" t="e">
        <f ca="1">_xlfn.CEILING.MATH(CC4)</f>
        <v>#VALUE!</v>
      </c>
      <c r="CE4" s="61" t="e">
        <f ca="1">CD4*$E4</f>
        <v>#VALUE!</v>
      </c>
    </row>
    <row r="5" spans="1:83">
      <c r="A5" s="6">
        <v>2</v>
      </c>
      <c r="B5" s="158" t="str">
        <f>IF(ISBLANK(宅配便入力!B5),"",宅配便入力!B5)</f>
        <v/>
      </c>
      <c r="C5" s="5" t="str">
        <f>IF(ISBLANK(宅配便入力!C5),"",宅配便入力!C5)</f>
        <v/>
      </c>
      <c r="D5" s="15">
        <f>IF(ISBLANK(宅配便仮計算!D5),"",宅配便仮計算!D5)</f>
        <v>0.85</v>
      </c>
      <c r="E5" s="5" t="str">
        <f>IF(ISBLANK(宅配便入力!I5),"",宅配便入力!I5)</f>
        <v/>
      </c>
      <c r="F5" s="14" t="str">
        <f>IF(ISBLANK(宅配便入力!L5),"",宅配便入力!L5)</f>
        <v/>
      </c>
      <c r="G5" s="14" t="str">
        <f>IF(ISBLANK(宅配便入力!$N5),"",IF(宅配便入力!$P5="以上",1,宅配便入力!$N5))</f>
        <v/>
      </c>
      <c r="H5" s="6" t="str">
        <f>IF(ISBLANK(宅配便入力!Q5),"",宅配便入力!Q5)</f>
        <v/>
      </c>
      <c r="I5" s="6" t="str">
        <f>IF(ISBLANK(宅配便入力!R5),"",宅配便入力!R5)</f>
        <v/>
      </c>
      <c r="J5" s="6" t="str">
        <f>IF(ISBLANK(宅配便入力!S5),"",宅配便入力!S5)</f>
        <v/>
      </c>
      <c r="K5" s="6" t="str">
        <f>IF(ISBLANK(宅配便入力!T5),"",宅配便入力!T5)</f>
        <v/>
      </c>
      <c r="L5" s="61">
        <f ca="1">OFFSET(宅配便入力!$W5,0,(COLUMN()-COLUMN($L$1))/6)</f>
        <v>0</v>
      </c>
      <c r="M5" s="61">
        <f>IF($I5="(送料込)",VLOOKUP(宅配便入力!$Q5,宅配便!$A$18:$O$27,4+(COLUMN()-COLUMN('計算（宅配便）'!$M$1))/6),0)</f>
        <v>0</v>
      </c>
      <c r="N5" s="62" t="e">
        <f t="shared" ref="N5:N68" ca="1" si="0">(L5*$E5+M5/$G5)/$E5</f>
        <v>#VALUE!</v>
      </c>
      <c r="O5" s="59" t="e">
        <f t="shared" ref="O5:O68" ca="1" si="1">N5/$D5</f>
        <v>#VALUE!</v>
      </c>
      <c r="P5" s="60" t="e">
        <f t="shared" ref="P5:P68" ca="1" si="2">_xlfn.CEILING.MATH(O5)</f>
        <v>#VALUE!</v>
      </c>
      <c r="Q5" s="61" t="e">
        <f t="shared" ref="Q5:Q68" ca="1" si="3">P5*$E5</f>
        <v>#VALUE!</v>
      </c>
      <c r="R5" s="61">
        <f ca="1">OFFSET(宅配便入力!$W5,0,(COLUMN()-COLUMN($L$1))/6)</f>
        <v>0</v>
      </c>
      <c r="S5" s="61">
        <f>IF($I5="(送料込)",VLOOKUP(宅配便入力!$Q5,宅配便!$A$18:$O$27,4+(COLUMN()-COLUMN('計算（宅配便）'!$M$1))/6),0)</f>
        <v>0</v>
      </c>
      <c r="T5" s="62" t="e">
        <f ca="1">(R5*$E5+S5/$G5)/$E5</f>
        <v>#VALUE!</v>
      </c>
      <c r="U5" s="59" t="e">
        <f t="shared" ref="U5:U68" ca="1" si="4">T5/$D5</f>
        <v>#VALUE!</v>
      </c>
      <c r="V5" s="60" t="e">
        <f t="shared" ref="V5:V68" ca="1" si="5">_xlfn.CEILING.MATH(U5)</f>
        <v>#VALUE!</v>
      </c>
      <c r="W5" s="61" t="e">
        <f t="shared" ref="W5:W68" ca="1" si="6">V5*$E5</f>
        <v>#VALUE!</v>
      </c>
      <c r="X5" s="61">
        <f ca="1">OFFSET(宅配便入力!$W5,0,(COLUMN()-COLUMN($L$1))/6)</f>
        <v>0</v>
      </c>
      <c r="Y5" s="61">
        <f>IF($I5="(送料込)",VLOOKUP(宅配便入力!$Q5,宅配便!$A$18:$O$27,4+(COLUMN()-COLUMN('計算（宅配便）'!$M$1))/6),0)</f>
        <v>0</v>
      </c>
      <c r="Z5" s="62" t="e">
        <f t="shared" ref="Z5:Z68" ca="1" si="7">(X5*$E5+Y5/$G5)/$E5</f>
        <v>#VALUE!</v>
      </c>
      <c r="AA5" s="59" t="e">
        <f t="shared" ref="AA5:AA68" ca="1" si="8">Z5/$D5</f>
        <v>#VALUE!</v>
      </c>
      <c r="AB5" s="60" t="e">
        <f t="shared" ref="AB5:AB68" ca="1" si="9">_xlfn.CEILING.MATH(AA5)</f>
        <v>#VALUE!</v>
      </c>
      <c r="AC5" s="61" t="e">
        <f t="shared" ref="AC5:AC68" ca="1" si="10">AB5*$E5</f>
        <v>#VALUE!</v>
      </c>
      <c r="AD5" s="61">
        <f ca="1">OFFSET(宅配便入力!$W5,0,(COLUMN()-COLUMN($L$1))/6)</f>
        <v>0</v>
      </c>
      <c r="AE5" s="61">
        <f>IF($I5="(送料込)",VLOOKUP(宅配便入力!$Q5,宅配便!$A$18:$O$27,4+(COLUMN()-COLUMN('計算（宅配便）'!$M$1))/6),0)</f>
        <v>0</v>
      </c>
      <c r="AF5" s="62" t="e">
        <f t="shared" ref="AF5:AF68" ca="1" si="11">(AD5*$E5+AE5/$G5)/$E5</f>
        <v>#VALUE!</v>
      </c>
      <c r="AG5" s="59" t="e">
        <f t="shared" ref="AG5:AG68" ca="1" si="12">AF5/$D5</f>
        <v>#VALUE!</v>
      </c>
      <c r="AH5" s="60" t="e">
        <f t="shared" ref="AH5:AH68" ca="1" si="13">_xlfn.CEILING.MATH(AG5)</f>
        <v>#VALUE!</v>
      </c>
      <c r="AI5" s="61" t="e">
        <f t="shared" ref="AI5:AI68" ca="1" si="14">AH5*$E5</f>
        <v>#VALUE!</v>
      </c>
      <c r="AJ5" s="61">
        <f ca="1">OFFSET(宅配便入力!$W5,0,(COLUMN()-COLUMN($L$1))/6)</f>
        <v>0</v>
      </c>
      <c r="AK5" s="61">
        <f>IF($I5="(送料込)",VLOOKUP(宅配便入力!$Q5,宅配便!$A$18:$O$27,4+(COLUMN()-COLUMN('計算（宅配便）'!$M$1))/6),0)</f>
        <v>0</v>
      </c>
      <c r="AL5" s="62" t="e">
        <f t="shared" ref="AL5:AL68" ca="1" si="15">(AJ5*$E5+AK5/$G5)/$E5</f>
        <v>#VALUE!</v>
      </c>
      <c r="AM5" s="59" t="e">
        <f t="shared" ref="AM5:AM68" ca="1" si="16">AL5/$D5</f>
        <v>#VALUE!</v>
      </c>
      <c r="AN5" s="60" t="e">
        <f t="shared" ref="AN5:AN68" ca="1" si="17">_xlfn.CEILING.MATH(AM5)</f>
        <v>#VALUE!</v>
      </c>
      <c r="AO5" s="61" t="e">
        <f t="shared" ref="AO5:AO68" ca="1" si="18">AN5*$E5</f>
        <v>#VALUE!</v>
      </c>
      <c r="AP5" s="61">
        <f ca="1">OFFSET(宅配便入力!$W5,0,(COLUMN()-COLUMN($L$1))/6)</f>
        <v>0</v>
      </c>
      <c r="AQ5" s="61">
        <f>IF($I5="(送料込)",VLOOKUP(宅配便入力!$Q5,宅配便!$A$18:$O$27,4+(COLUMN()-COLUMN('計算（宅配便）'!$M$1))/6),0)</f>
        <v>0</v>
      </c>
      <c r="AR5" s="62" t="e">
        <f t="shared" ref="AR5:AR68" ca="1" si="19">(AP5*$E5+AQ5/$G5)/$E5</f>
        <v>#VALUE!</v>
      </c>
      <c r="AS5" s="59" t="e">
        <f t="shared" ref="AS5:AS68" ca="1" si="20">AR5/$D5</f>
        <v>#VALUE!</v>
      </c>
      <c r="AT5" s="60" t="e">
        <f t="shared" ref="AT5:AT68" ca="1" si="21">_xlfn.CEILING.MATH(AS5)</f>
        <v>#VALUE!</v>
      </c>
      <c r="AU5" s="61" t="e">
        <f t="shared" ref="AU5:AU68" ca="1" si="22">AT5*$E5</f>
        <v>#VALUE!</v>
      </c>
      <c r="AV5" s="61">
        <f ca="1">OFFSET(宅配便入力!$W5,0,(COLUMN()-COLUMN($L$1))/6)</f>
        <v>0</v>
      </c>
      <c r="AW5" s="61">
        <f>IF($I5="(送料込)",VLOOKUP(宅配便入力!$Q5,宅配便!$A$18:$O$27,4+(COLUMN()-COLUMN('計算（宅配便）'!$M$1))/6),0)</f>
        <v>0</v>
      </c>
      <c r="AX5" s="62" t="e">
        <f t="shared" ref="AX5:AX68" ca="1" si="23">(AV5*$E5+AW5/$G5)/$E5</f>
        <v>#VALUE!</v>
      </c>
      <c r="AY5" s="59" t="e">
        <f t="shared" ref="AY5:AY68" ca="1" si="24">AX5/$D5</f>
        <v>#VALUE!</v>
      </c>
      <c r="AZ5" s="60" t="e">
        <f t="shared" ref="AZ5:AZ68" ca="1" si="25">_xlfn.CEILING.MATH(AY5)</f>
        <v>#VALUE!</v>
      </c>
      <c r="BA5" s="61" t="e">
        <f t="shared" ref="BA5:BA68" ca="1" si="26">AZ5*$E5</f>
        <v>#VALUE!</v>
      </c>
      <c r="BB5" s="61">
        <f ca="1">OFFSET(宅配便入力!$W5,0,(COLUMN()-COLUMN($L$1))/6)</f>
        <v>0</v>
      </c>
      <c r="BC5" s="61">
        <f>IF($I5="(送料込)",VLOOKUP(宅配便入力!$Q5,宅配便!$A$18:$O$27,4+(COLUMN()-COLUMN('計算（宅配便）'!$M$1))/6),0)</f>
        <v>0</v>
      </c>
      <c r="BD5" s="62" t="e">
        <f t="shared" ref="BD5:BD68" ca="1" si="27">(BB5*$E5+BC5/$G5)/$E5</f>
        <v>#VALUE!</v>
      </c>
      <c r="BE5" s="59" t="e">
        <f t="shared" ref="BE5:BE68" ca="1" si="28">BD5/$D5</f>
        <v>#VALUE!</v>
      </c>
      <c r="BF5" s="60" t="e">
        <f t="shared" ref="BF5:BF68" ca="1" si="29">_xlfn.CEILING.MATH(BE5)</f>
        <v>#VALUE!</v>
      </c>
      <c r="BG5" s="61" t="e">
        <f t="shared" ref="BG5:BG68" ca="1" si="30">BF5*$E5</f>
        <v>#VALUE!</v>
      </c>
      <c r="BH5" s="61">
        <f ca="1">OFFSET(宅配便入力!$W5,0,(COLUMN()-COLUMN($L$1))/6)</f>
        <v>0</v>
      </c>
      <c r="BI5" s="61">
        <f>IF($I5="(送料込)",VLOOKUP(宅配便入力!$Q5,宅配便!$A$18:$O$27,4+(COLUMN()-COLUMN('計算（宅配便）'!$M$1))/6),0)</f>
        <v>0</v>
      </c>
      <c r="BJ5" s="62" t="e">
        <f t="shared" ref="BJ5:BJ68" ca="1" si="31">(BH5*$E5+BI5/$G5)/$E5</f>
        <v>#VALUE!</v>
      </c>
      <c r="BK5" s="59" t="e">
        <f t="shared" ref="BK5:BK68" ca="1" si="32">BJ5/$D5</f>
        <v>#VALUE!</v>
      </c>
      <c r="BL5" s="60" t="e">
        <f t="shared" ref="BL5:BL68" ca="1" si="33">_xlfn.CEILING.MATH(BK5)</f>
        <v>#VALUE!</v>
      </c>
      <c r="BM5" s="61" t="e">
        <f t="shared" ref="BM5:BM68" ca="1" si="34">BL5*$E5</f>
        <v>#VALUE!</v>
      </c>
      <c r="BN5" s="61">
        <f ca="1">OFFSET(宅配便入力!$W5,0,(COLUMN()-COLUMN($L$1))/6)</f>
        <v>0</v>
      </c>
      <c r="BO5" s="61">
        <f>IF($I5="(送料込)",VLOOKUP(宅配便入力!$Q5,宅配便!$A$18:$O$27,4+(COLUMN()-COLUMN('計算（宅配便）'!$M$1))/6),0)</f>
        <v>0</v>
      </c>
      <c r="BP5" s="62" t="e">
        <f t="shared" ref="BP5:BP68" ca="1" si="35">(BN5*$E5+BO5/$G5)/$E5</f>
        <v>#VALUE!</v>
      </c>
      <c r="BQ5" s="59" t="e">
        <f t="shared" ref="BQ5:BQ68" ca="1" si="36">BP5/$D5</f>
        <v>#VALUE!</v>
      </c>
      <c r="BR5" s="60" t="e">
        <f t="shared" ref="BR5:BR68" ca="1" si="37">_xlfn.CEILING.MATH(BQ5)</f>
        <v>#VALUE!</v>
      </c>
      <c r="BS5" s="61" t="e">
        <f t="shared" ref="BS5:BS68" ca="1" si="38">BR5*$E5</f>
        <v>#VALUE!</v>
      </c>
      <c r="BT5" s="61">
        <f ca="1">OFFSET(宅配便入力!$W5,0,(COLUMN()-COLUMN($L$1))/6)</f>
        <v>0</v>
      </c>
      <c r="BU5" s="61">
        <f>IF($I5="(送料込)",VLOOKUP(宅配便入力!$Q5,宅配便!$A$18:$O$27,4+(COLUMN()-COLUMN('計算（宅配便）'!$M$1))/6),0)</f>
        <v>0</v>
      </c>
      <c r="BV5" s="62" t="e">
        <f t="shared" ref="BV5:BV68" ca="1" si="39">(BT5*$E5+BU5/$G5)/$E5</f>
        <v>#VALUE!</v>
      </c>
      <c r="BW5" s="59" t="e">
        <f t="shared" ref="BW5:BW68" ca="1" si="40">BV5/$D5</f>
        <v>#VALUE!</v>
      </c>
      <c r="BX5" s="60" t="e">
        <f t="shared" ref="BX5:BX68" ca="1" si="41">_xlfn.CEILING.MATH(BW5)</f>
        <v>#VALUE!</v>
      </c>
      <c r="BY5" s="61" t="e">
        <f t="shared" ref="BY5:BY68" ca="1" si="42">BX5*$E5</f>
        <v>#VALUE!</v>
      </c>
      <c r="BZ5" s="61">
        <f ca="1">OFFSET(宅配便入力!$W5,0,(COLUMN()-COLUMN($L$1))/6)</f>
        <v>0</v>
      </c>
      <c r="CA5" s="61">
        <f>IF($I5="(送料込)",VLOOKUP(宅配便入力!$Q5,宅配便!$A$18:$O$27,4+(COLUMN()-COLUMN('計算（宅配便）'!$M$1))/6),0)</f>
        <v>0</v>
      </c>
      <c r="CB5" s="62" t="e">
        <f t="shared" ref="CB5:CB68" ca="1" si="43">(BZ5*$E5+CA5/$G5)/$E5</f>
        <v>#VALUE!</v>
      </c>
      <c r="CC5" s="59" t="e">
        <f t="shared" ref="CC5:CC68" ca="1" si="44">CB5/$D5</f>
        <v>#VALUE!</v>
      </c>
      <c r="CD5" s="60" t="e">
        <f t="shared" ref="CD5:CD68" ca="1" si="45">_xlfn.CEILING.MATH(CC5)</f>
        <v>#VALUE!</v>
      </c>
      <c r="CE5" s="61" t="e">
        <f t="shared" ref="CE5:CE68" ca="1" si="46">CD5*$E5</f>
        <v>#VALUE!</v>
      </c>
    </row>
    <row r="6" spans="1:83">
      <c r="A6" s="6">
        <v>3</v>
      </c>
      <c r="B6" s="158" t="str">
        <f>IF(ISBLANK(宅配便入力!B6),"",宅配便入力!B6)</f>
        <v/>
      </c>
      <c r="C6" s="5" t="str">
        <f>IF(ISBLANK(宅配便入力!C6),"",宅配便入力!C6)</f>
        <v/>
      </c>
      <c r="D6" s="15">
        <f>IF(ISBLANK(宅配便仮計算!D6),"",宅配便仮計算!D6)</f>
        <v>0.85</v>
      </c>
      <c r="E6" s="5" t="str">
        <f>IF(ISBLANK(宅配便入力!I6),"",宅配便入力!I6)</f>
        <v/>
      </c>
      <c r="F6" s="14" t="str">
        <f>IF(ISBLANK(宅配便入力!L6),"",宅配便入力!L6)</f>
        <v/>
      </c>
      <c r="G6" s="14" t="str">
        <f>IF(ISBLANK(宅配便入力!$N6),"",IF(宅配便入力!$P6="以上",1,宅配便入力!$N6))</f>
        <v/>
      </c>
      <c r="H6" s="6" t="str">
        <f>IF(ISBLANK(宅配便入力!Q6),"",宅配便入力!Q6)</f>
        <v/>
      </c>
      <c r="I6" s="6" t="str">
        <f>IF(ISBLANK(宅配便入力!R6),"",宅配便入力!R6)</f>
        <v/>
      </c>
      <c r="J6" s="6" t="str">
        <f>IF(ISBLANK(宅配便入力!S6),"",宅配便入力!S6)</f>
        <v/>
      </c>
      <c r="K6" s="6" t="str">
        <f>IF(ISBLANK(宅配便入力!T6),"",宅配便入力!T6)</f>
        <v/>
      </c>
      <c r="L6" s="61">
        <f ca="1">OFFSET(宅配便入力!$W6,0,(COLUMN()-COLUMN($L$1))/6)</f>
        <v>0</v>
      </c>
      <c r="M6" s="61">
        <f>IF($I6="(送料込)",VLOOKUP(宅配便入力!$Q6,宅配便!$A$18:$O$27,4+(COLUMN()-COLUMN('計算（宅配便）'!$M$1))/6),0)</f>
        <v>0</v>
      </c>
      <c r="N6" s="62" t="e">
        <f t="shared" ca="1" si="0"/>
        <v>#VALUE!</v>
      </c>
      <c r="O6" s="59" t="e">
        <f ca="1">N6/$D6</f>
        <v>#VALUE!</v>
      </c>
      <c r="P6" s="60" t="e">
        <f ca="1">_xlfn.CEILING.MATH(O6)</f>
        <v>#VALUE!</v>
      </c>
      <c r="Q6" s="61" t="e">
        <f t="shared" ca="1" si="3"/>
        <v>#VALUE!</v>
      </c>
      <c r="R6" s="61">
        <f ca="1">OFFSET(宅配便入力!$W6,0,(COLUMN()-COLUMN($L$1))/6)</f>
        <v>0</v>
      </c>
      <c r="S6" s="61">
        <f>IF($I6="(送料込)",VLOOKUP(宅配便入力!$Q6,宅配便!$A$18:$O$27,4+(COLUMN()-COLUMN('計算（宅配便）'!$M$1))/6),0)</f>
        <v>0</v>
      </c>
      <c r="T6" s="62" t="e">
        <f t="shared" ref="T6:T68" ca="1" si="47">(R6*$E6+S6/$G6)/$E6</f>
        <v>#VALUE!</v>
      </c>
      <c r="U6" s="59" t="e">
        <f t="shared" ca="1" si="4"/>
        <v>#VALUE!</v>
      </c>
      <c r="V6" s="60" t="e">
        <f t="shared" ca="1" si="5"/>
        <v>#VALUE!</v>
      </c>
      <c r="W6" s="61" t="e">
        <f t="shared" ca="1" si="6"/>
        <v>#VALUE!</v>
      </c>
      <c r="X6" s="61">
        <f ca="1">OFFSET(宅配便入力!$W6,0,(COLUMN()-COLUMN($L$1))/6)</f>
        <v>0</v>
      </c>
      <c r="Y6" s="61">
        <f>IF($I6="(送料込)",VLOOKUP(宅配便入力!$Q6,宅配便!$A$18:$O$27,4+(COLUMN()-COLUMN('計算（宅配便）'!$M$1))/6),0)</f>
        <v>0</v>
      </c>
      <c r="Z6" s="62" t="e">
        <f t="shared" ca="1" si="7"/>
        <v>#VALUE!</v>
      </c>
      <c r="AA6" s="59" t="e">
        <f t="shared" ca="1" si="8"/>
        <v>#VALUE!</v>
      </c>
      <c r="AB6" s="60" t="e">
        <f t="shared" ca="1" si="9"/>
        <v>#VALUE!</v>
      </c>
      <c r="AC6" s="61" t="e">
        <f t="shared" ca="1" si="10"/>
        <v>#VALUE!</v>
      </c>
      <c r="AD6" s="61">
        <f ca="1">OFFSET(宅配便入力!$W6,0,(COLUMN()-COLUMN($L$1))/6)</f>
        <v>0</v>
      </c>
      <c r="AE6" s="61">
        <f>IF($I6="(送料込)",VLOOKUP(宅配便入力!$Q6,宅配便!$A$18:$O$27,4+(COLUMN()-COLUMN('計算（宅配便）'!$M$1))/6),0)</f>
        <v>0</v>
      </c>
      <c r="AF6" s="62" t="e">
        <f t="shared" ca="1" si="11"/>
        <v>#VALUE!</v>
      </c>
      <c r="AG6" s="59" t="e">
        <f t="shared" ca="1" si="12"/>
        <v>#VALUE!</v>
      </c>
      <c r="AH6" s="60" t="e">
        <f t="shared" ca="1" si="13"/>
        <v>#VALUE!</v>
      </c>
      <c r="AI6" s="61" t="e">
        <f t="shared" ca="1" si="14"/>
        <v>#VALUE!</v>
      </c>
      <c r="AJ6" s="61">
        <f ca="1">OFFSET(宅配便入力!$W6,0,(COLUMN()-COLUMN($L$1))/6)</f>
        <v>0</v>
      </c>
      <c r="AK6" s="61">
        <f>IF($I6="(送料込)",VLOOKUP(宅配便入力!$Q6,宅配便!$A$18:$O$27,4+(COLUMN()-COLUMN('計算（宅配便）'!$M$1))/6),0)</f>
        <v>0</v>
      </c>
      <c r="AL6" s="62" t="e">
        <f t="shared" ca="1" si="15"/>
        <v>#VALUE!</v>
      </c>
      <c r="AM6" s="59" t="e">
        <f t="shared" ca="1" si="16"/>
        <v>#VALUE!</v>
      </c>
      <c r="AN6" s="60" t="e">
        <f t="shared" ca="1" si="17"/>
        <v>#VALUE!</v>
      </c>
      <c r="AO6" s="61" t="e">
        <f t="shared" ca="1" si="18"/>
        <v>#VALUE!</v>
      </c>
      <c r="AP6" s="61">
        <f ca="1">OFFSET(宅配便入力!$W6,0,(COLUMN()-COLUMN($L$1))/6)</f>
        <v>0</v>
      </c>
      <c r="AQ6" s="61">
        <f>IF($I6="(送料込)",VLOOKUP(宅配便入力!$Q6,宅配便!$A$18:$O$27,4+(COLUMN()-COLUMN('計算（宅配便）'!$M$1))/6),0)</f>
        <v>0</v>
      </c>
      <c r="AR6" s="62" t="e">
        <f t="shared" ca="1" si="19"/>
        <v>#VALUE!</v>
      </c>
      <c r="AS6" s="59" t="e">
        <f t="shared" ca="1" si="20"/>
        <v>#VALUE!</v>
      </c>
      <c r="AT6" s="60" t="e">
        <f t="shared" ca="1" si="21"/>
        <v>#VALUE!</v>
      </c>
      <c r="AU6" s="61" t="e">
        <f t="shared" ca="1" si="22"/>
        <v>#VALUE!</v>
      </c>
      <c r="AV6" s="61">
        <f ca="1">OFFSET(宅配便入力!$W6,0,(COLUMN()-COLUMN($L$1))/6)</f>
        <v>0</v>
      </c>
      <c r="AW6" s="61">
        <f>IF($I6="(送料込)",VLOOKUP(宅配便入力!$Q6,宅配便!$A$18:$O$27,4+(COLUMN()-COLUMN('計算（宅配便）'!$M$1))/6),0)</f>
        <v>0</v>
      </c>
      <c r="AX6" s="62" t="e">
        <f t="shared" ca="1" si="23"/>
        <v>#VALUE!</v>
      </c>
      <c r="AY6" s="59" t="e">
        <f t="shared" ca="1" si="24"/>
        <v>#VALUE!</v>
      </c>
      <c r="AZ6" s="60" t="e">
        <f t="shared" ca="1" si="25"/>
        <v>#VALUE!</v>
      </c>
      <c r="BA6" s="61" t="e">
        <f t="shared" ca="1" si="26"/>
        <v>#VALUE!</v>
      </c>
      <c r="BB6" s="61">
        <f ca="1">OFFSET(宅配便入力!$W6,0,(COLUMN()-COLUMN($L$1))/6)</f>
        <v>0</v>
      </c>
      <c r="BC6" s="61">
        <f>IF($I6="(送料込)",VLOOKUP(宅配便入力!$Q6,宅配便!$A$18:$O$27,4+(COLUMN()-COLUMN('計算（宅配便）'!$M$1))/6),0)</f>
        <v>0</v>
      </c>
      <c r="BD6" s="62" t="e">
        <f t="shared" ca="1" si="27"/>
        <v>#VALUE!</v>
      </c>
      <c r="BE6" s="59" t="e">
        <f t="shared" ca="1" si="28"/>
        <v>#VALUE!</v>
      </c>
      <c r="BF6" s="60" t="e">
        <f t="shared" ca="1" si="29"/>
        <v>#VALUE!</v>
      </c>
      <c r="BG6" s="61" t="e">
        <f t="shared" ca="1" si="30"/>
        <v>#VALUE!</v>
      </c>
      <c r="BH6" s="61">
        <f ca="1">OFFSET(宅配便入力!$W6,0,(COLUMN()-COLUMN($L$1))/6)</f>
        <v>0</v>
      </c>
      <c r="BI6" s="61">
        <f>IF($I6="(送料込)",VLOOKUP(宅配便入力!$Q6,宅配便!$A$18:$O$27,4+(COLUMN()-COLUMN('計算（宅配便）'!$M$1))/6),0)</f>
        <v>0</v>
      </c>
      <c r="BJ6" s="62" t="e">
        <f t="shared" ca="1" si="31"/>
        <v>#VALUE!</v>
      </c>
      <c r="BK6" s="59" t="e">
        <f t="shared" ca="1" si="32"/>
        <v>#VALUE!</v>
      </c>
      <c r="BL6" s="60" t="e">
        <f t="shared" ca="1" si="33"/>
        <v>#VALUE!</v>
      </c>
      <c r="BM6" s="61" t="e">
        <f t="shared" ca="1" si="34"/>
        <v>#VALUE!</v>
      </c>
      <c r="BN6" s="61">
        <f ca="1">OFFSET(宅配便入力!$W6,0,(COLUMN()-COLUMN($L$1))/6)</f>
        <v>0</v>
      </c>
      <c r="BO6" s="61">
        <f>IF($I6="(送料込)",VLOOKUP(宅配便入力!$Q6,宅配便!$A$18:$O$27,4+(COLUMN()-COLUMN('計算（宅配便）'!$M$1))/6),0)</f>
        <v>0</v>
      </c>
      <c r="BP6" s="62" t="e">
        <f t="shared" ca="1" si="35"/>
        <v>#VALUE!</v>
      </c>
      <c r="BQ6" s="59" t="e">
        <f t="shared" ca="1" si="36"/>
        <v>#VALUE!</v>
      </c>
      <c r="BR6" s="60" t="e">
        <f t="shared" ca="1" si="37"/>
        <v>#VALUE!</v>
      </c>
      <c r="BS6" s="61" t="e">
        <f t="shared" ca="1" si="38"/>
        <v>#VALUE!</v>
      </c>
      <c r="BT6" s="61">
        <f ca="1">OFFSET(宅配便入力!$W6,0,(COLUMN()-COLUMN($L$1))/6)</f>
        <v>0</v>
      </c>
      <c r="BU6" s="61">
        <f>IF($I6="(送料込)",VLOOKUP(宅配便入力!$Q6,宅配便!$A$18:$O$27,4+(COLUMN()-COLUMN('計算（宅配便）'!$M$1))/6),0)</f>
        <v>0</v>
      </c>
      <c r="BV6" s="62" t="e">
        <f t="shared" ca="1" si="39"/>
        <v>#VALUE!</v>
      </c>
      <c r="BW6" s="59" t="e">
        <f t="shared" ca="1" si="40"/>
        <v>#VALUE!</v>
      </c>
      <c r="BX6" s="60" t="e">
        <f t="shared" ca="1" si="41"/>
        <v>#VALUE!</v>
      </c>
      <c r="BY6" s="61" t="e">
        <f t="shared" ca="1" si="42"/>
        <v>#VALUE!</v>
      </c>
      <c r="BZ6" s="61">
        <f ca="1">OFFSET(宅配便入力!$W6,0,(COLUMN()-COLUMN($L$1))/6)</f>
        <v>0</v>
      </c>
      <c r="CA6" s="61">
        <f>IF($I6="(送料込)",VLOOKUP(宅配便入力!$Q6,宅配便!$A$18:$O$27,4+(COLUMN()-COLUMN('計算（宅配便）'!$M$1))/6),0)</f>
        <v>0</v>
      </c>
      <c r="CB6" s="62" t="e">
        <f t="shared" ca="1" si="43"/>
        <v>#VALUE!</v>
      </c>
      <c r="CC6" s="59" t="e">
        <f t="shared" ca="1" si="44"/>
        <v>#VALUE!</v>
      </c>
      <c r="CD6" s="60" t="e">
        <f t="shared" ca="1" si="45"/>
        <v>#VALUE!</v>
      </c>
      <c r="CE6" s="61" t="e">
        <f t="shared" ca="1" si="46"/>
        <v>#VALUE!</v>
      </c>
    </row>
    <row r="7" spans="1:83">
      <c r="A7" s="6">
        <v>4</v>
      </c>
      <c r="B7" s="158" t="str">
        <f>IF(ISBLANK(宅配便入力!B7),"",宅配便入力!B7)</f>
        <v/>
      </c>
      <c r="C7" s="5" t="str">
        <f>IF(ISBLANK(宅配便入力!C7),"",宅配便入力!C7)</f>
        <v/>
      </c>
      <c r="D7" s="15">
        <f>IF(ISBLANK(宅配便仮計算!D7),"",宅配便仮計算!D7)</f>
        <v>0.85</v>
      </c>
      <c r="E7" s="5" t="str">
        <f>IF(ISBLANK(宅配便入力!I7),"",宅配便入力!I7)</f>
        <v/>
      </c>
      <c r="F7" s="14" t="str">
        <f>IF(ISBLANK(宅配便入力!L7),"",宅配便入力!L7)</f>
        <v/>
      </c>
      <c r="G7" s="14" t="str">
        <f>IF(ISBLANK(宅配便入力!$N7),"",IF(宅配便入力!$P7="以上",1,宅配便入力!$N7))</f>
        <v/>
      </c>
      <c r="H7" s="6" t="str">
        <f>IF(ISBLANK(宅配便入力!Q7),"",宅配便入力!Q7)</f>
        <v/>
      </c>
      <c r="I7" s="6" t="str">
        <f>IF(ISBLANK(宅配便入力!R7),"",宅配便入力!R7)</f>
        <v/>
      </c>
      <c r="J7" s="6" t="str">
        <f>IF(ISBLANK(宅配便入力!S7),"",宅配便入力!S7)</f>
        <v/>
      </c>
      <c r="K7" s="6" t="str">
        <f>IF(ISBLANK(宅配便入力!T7),"",宅配便入力!T7)</f>
        <v/>
      </c>
      <c r="L7" s="61">
        <f ca="1">OFFSET(宅配便入力!$W7,0,(COLUMN()-COLUMN($L$1))/6)</f>
        <v>0</v>
      </c>
      <c r="M7" s="61">
        <f>IF($I7="(送料込)",VLOOKUP(宅配便入力!$Q7,宅配便!$A$18:$O$27,4+(COLUMN()-COLUMN('計算（宅配便）'!$M$1))/6),0)</f>
        <v>0</v>
      </c>
      <c r="N7" s="62" t="e">
        <f t="shared" ca="1" si="0"/>
        <v>#VALUE!</v>
      </c>
      <c r="O7" s="59" t="e">
        <f t="shared" ca="1" si="1"/>
        <v>#VALUE!</v>
      </c>
      <c r="P7" s="60" t="e">
        <f t="shared" ca="1" si="2"/>
        <v>#VALUE!</v>
      </c>
      <c r="Q7" s="61" t="e">
        <f t="shared" ca="1" si="3"/>
        <v>#VALUE!</v>
      </c>
      <c r="R7" s="61">
        <f ca="1">OFFSET(宅配便入力!$W7,0,(COLUMN()-COLUMN($L$1))/6)</f>
        <v>0</v>
      </c>
      <c r="S7" s="61">
        <f>IF($I7="(送料込)",VLOOKUP(宅配便入力!$Q7,宅配便!$A$18:$O$27,4+(COLUMN()-COLUMN('計算（宅配便）'!$M$1))/6),0)</f>
        <v>0</v>
      </c>
      <c r="T7" s="62" t="e">
        <f t="shared" ca="1" si="47"/>
        <v>#VALUE!</v>
      </c>
      <c r="U7" s="59" t="e">
        <f t="shared" ca="1" si="4"/>
        <v>#VALUE!</v>
      </c>
      <c r="V7" s="60" t="e">
        <f t="shared" ca="1" si="5"/>
        <v>#VALUE!</v>
      </c>
      <c r="W7" s="61" t="e">
        <f t="shared" ca="1" si="6"/>
        <v>#VALUE!</v>
      </c>
      <c r="X7" s="61">
        <f ca="1">OFFSET(宅配便入力!$W7,0,(COLUMN()-COLUMN($L$1))/6)</f>
        <v>0</v>
      </c>
      <c r="Y7" s="61">
        <f>IF($I7="(送料込)",VLOOKUP(宅配便入力!$Q7,宅配便!$A$18:$O$27,4+(COLUMN()-COLUMN('計算（宅配便）'!$M$1))/6),0)</f>
        <v>0</v>
      </c>
      <c r="Z7" s="62" t="e">
        <f t="shared" ca="1" si="7"/>
        <v>#VALUE!</v>
      </c>
      <c r="AA7" s="59" t="e">
        <f t="shared" ca="1" si="8"/>
        <v>#VALUE!</v>
      </c>
      <c r="AB7" s="60" t="e">
        <f t="shared" ca="1" si="9"/>
        <v>#VALUE!</v>
      </c>
      <c r="AC7" s="61" t="e">
        <f t="shared" ca="1" si="10"/>
        <v>#VALUE!</v>
      </c>
      <c r="AD7" s="61">
        <f ca="1">OFFSET(宅配便入力!$W7,0,(COLUMN()-COLUMN($L$1))/6)</f>
        <v>0</v>
      </c>
      <c r="AE7" s="61">
        <f>IF($I7="(送料込)",VLOOKUP(宅配便入力!$Q7,宅配便!$A$18:$O$27,4+(COLUMN()-COLUMN('計算（宅配便）'!$M$1))/6),0)</f>
        <v>0</v>
      </c>
      <c r="AF7" s="62" t="e">
        <f t="shared" ca="1" si="11"/>
        <v>#VALUE!</v>
      </c>
      <c r="AG7" s="59" t="e">
        <f t="shared" ca="1" si="12"/>
        <v>#VALUE!</v>
      </c>
      <c r="AH7" s="60" t="e">
        <f t="shared" ca="1" si="13"/>
        <v>#VALUE!</v>
      </c>
      <c r="AI7" s="61" t="e">
        <f t="shared" ca="1" si="14"/>
        <v>#VALUE!</v>
      </c>
      <c r="AJ7" s="61">
        <f ca="1">OFFSET(宅配便入力!$W7,0,(COLUMN()-COLUMN($L$1))/6)</f>
        <v>0</v>
      </c>
      <c r="AK7" s="61">
        <f>IF($I7="(送料込)",VLOOKUP(宅配便入力!$Q7,宅配便!$A$18:$O$27,4+(COLUMN()-COLUMN('計算（宅配便）'!$M$1))/6),0)</f>
        <v>0</v>
      </c>
      <c r="AL7" s="62" t="e">
        <f t="shared" ca="1" si="15"/>
        <v>#VALUE!</v>
      </c>
      <c r="AM7" s="59" t="e">
        <f t="shared" ca="1" si="16"/>
        <v>#VALUE!</v>
      </c>
      <c r="AN7" s="60" t="e">
        <f t="shared" ca="1" si="17"/>
        <v>#VALUE!</v>
      </c>
      <c r="AO7" s="61" t="e">
        <f t="shared" ca="1" si="18"/>
        <v>#VALUE!</v>
      </c>
      <c r="AP7" s="61">
        <f ca="1">OFFSET(宅配便入力!$W7,0,(COLUMN()-COLUMN($L$1))/6)</f>
        <v>0</v>
      </c>
      <c r="AQ7" s="61">
        <f>IF($I7="(送料込)",VLOOKUP(宅配便入力!$Q7,宅配便!$A$18:$O$27,4+(COLUMN()-COLUMN('計算（宅配便）'!$M$1))/6),0)</f>
        <v>0</v>
      </c>
      <c r="AR7" s="62" t="e">
        <f t="shared" ca="1" si="19"/>
        <v>#VALUE!</v>
      </c>
      <c r="AS7" s="59" t="e">
        <f t="shared" ca="1" si="20"/>
        <v>#VALUE!</v>
      </c>
      <c r="AT7" s="60" t="e">
        <f t="shared" ca="1" si="21"/>
        <v>#VALUE!</v>
      </c>
      <c r="AU7" s="61" t="e">
        <f t="shared" ca="1" si="22"/>
        <v>#VALUE!</v>
      </c>
      <c r="AV7" s="61">
        <f ca="1">OFFSET(宅配便入力!$W7,0,(COLUMN()-COLUMN($L$1))/6)</f>
        <v>0</v>
      </c>
      <c r="AW7" s="61">
        <f>IF($I7="(送料込)",VLOOKUP(宅配便入力!$Q7,宅配便!$A$18:$O$27,4+(COLUMN()-COLUMN('計算（宅配便）'!$M$1))/6),0)</f>
        <v>0</v>
      </c>
      <c r="AX7" s="62" t="e">
        <f t="shared" ca="1" si="23"/>
        <v>#VALUE!</v>
      </c>
      <c r="AY7" s="59" t="e">
        <f t="shared" ca="1" si="24"/>
        <v>#VALUE!</v>
      </c>
      <c r="AZ7" s="60" t="e">
        <f t="shared" ca="1" si="25"/>
        <v>#VALUE!</v>
      </c>
      <c r="BA7" s="61" t="e">
        <f t="shared" ca="1" si="26"/>
        <v>#VALUE!</v>
      </c>
      <c r="BB7" s="61">
        <f ca="1">OFFSET(宅配便入力!$W7,0,(COLUMN()-COLUMN($L$1))/6)</f>
        <v>0</v>
      </c>
      <c r="BC7" s="61">
        <f>IF($I7="(送料込)",VLOOKUP(宅配便入力!$Q7,宅配便!$A$18:$O$27,4+(COLUMN()-COLUMN('計算（宅配便）'!$M$1))/6),0)</f>
        <v>0</v>
      </c>
      <c r="BD7" s="62" t="e">
        <f t="shared" ca="1" si="27"/>
        <v>#VALUE!</v>
      </c>
      <c r="BE7" s="59" t="e">
        <f t="shared" ca="1" si="28"/>
        <v>#VALUE!</v>
      </c>
      <c r="BF7" s="60" t="e">
        <f t="shared" ca="1" si="29"/>
        <v>#VALUE!</v>
      </c>
      <c r="BG7" s="61" t="e">
        <f t="shared" ca="1" si="30"/>
        <v>#VALUE!</v>
      </c>
      <c r="BH7" s="61">
        <f ca="1">OFFSET(宅配便入力!$W7,0,(COLUMN()-COLUMN($L$1))/6)</f>
        <v>0</v>
      </c>
      <c r="BI7" s="61">
        <f>IF($I7="(送料込)",VLOOKUP(宅配便入力!$Q7,宅配便!$A$18:$O$27,4+(COLUMN()-COLUMN('計算（宅配便）'!$M$1))/6),0)</f>
        <v>0</v>
      </c>
      <c r="BJ7" s="62" t="e">
        <f t="shared" ca="1" si="31"/>
        <v>#VALUE!</v>
      </c>
      <c r="BK7" s="59" t="e">
        <f t="shared" ca="1" si="32"/>
        <v>#VALUE!</v>
      </c>
      <c r="BL7" s="60" t="e">
        <f t="shared" ca="1" si="33"/>
        <v>#VALUE!</v>
      </c>
      <c r="BM7" s="61" t="e">
        <f t="shared" ca="1" si="34"/>
        <v>#VALUE!</v>
      </c>
      <c r="BN7" s="61">
        <f ca="1">OFFSET(宅配便入力!$W7,0,(COLUMN()-COLUMN($L$1))/6)</f>
        <v>0</v>
      </c>
      <c r="BO7" s="61">
        <f>IF($I7="(送料込)",VLOOKUP(宅配便入力!$Q7,宅配便!$A$18:$O$27,4+(COLUMN()-COLUMN('計算（宅配便）'!$M$1))/6),0)</f>
        <v>0</v>
      </c>
      <c r="BP7" s="62" t="e">
        <f t="shared" ca="1" si="35"/>
        <v>#VALUE!</v>
      </c>
      <c r="BQ7" s="59" t="e">
        <f t="shared" ca="1" si="36"/>
        <v>#VALUE!</v>
      </c>
      <c r="BR7" s="60" t="e">
        <f t="shared" ca="1" si="37"/>
        <v>#VALUE!</v>
      </c>
      <c r="BS7" s="61" t="e">
        <f t="shared" ca="1" si="38"/>
        <v>#VALUE!</v>
      </c>
      <c r="BT7" s="61">
        <f ca="1">OFFSET(宅配便入力!$W7,0,(COLUMN()-COLUMN($L$1))/6)</f>
        <v>0</v>
      </c>
      <c r="BU7" s="61">
        <f>IF($I7="(送料込)",VLOOKUP(宅配便入力!$Q7,宅配便!$A$18:$O$27,4+(COLUMN()-COLUMN('計算（宅配便）'!$M$1))/6),0)</f>
        <v>0</v>
      </c>
      <c r="BV7" s="62" t="e">
        <f t="shared" ca="1" si="39"/>
        <v>#VALUE!</v>
      </c>
      <c r="BW7" s="59" t="e">
        <f t="shared" ca="1" si="40"/>
        <v>#VALUE!</v>
      </c>
      <c r="BX7" s="60" t="e">
        <f t="shared" ca="1" si="41"/>
        <v>#VALUE!</v>
      </c>
      <c r="BY7" s="61" t="e">
        <f t="shared" ca="1" si="42"/>
        <v>#VALUE!</v>
      </c>
      <c r="BZ7" s="61">
        <f ca="1">OFFSET(宅配便入力!$W7,0,(COLUMN()-COLUMN($L$1))/6)</f>
        <v>0</v>
      </c>
      <c r="CA7" s="61">
        <f>IF($I7="(送料込)",VLOOKUP(宅配便入力!$Q7,宅配便!$A$18:$O$27,4+(COLUMN()-COLUMN('計算（宅配便）'!$M$1))/6),0)</f>
        <v>0</v>
      </c>
      <c r="CB7" s="62" t="e">
        <f t="shared" ca="1" si="43"/>
        <v>#VALUE!</v>
      </c>
      <c r="CC7" s="59" t="e">
        <f t="shared" ca="1" si="44"/>
        <v>#VALUE!</v>
      </c>
      <c r="CD7" s="60" t="e">
        <f t="shared" ca="1" si="45"/>
        <v>#VALUE!</v>
      </c>
      <c r="CE7" s="61" t="e">
        <f t="shared" ca="1" si="46"/>
        <v>#VALUE!</v>
      </c>
    </row>
    <row r="8" spans="1:83">
      <c r="A8" s="6">
        <v>5</v>
      </c>
      <c r="B8" s="158" t="str">
        <f>IF(ISBLANK(宅配便入力!B8),"",宅配便入力!B8)</f>
        <v/>
      </c>
      <c r="C8" s="5" t="str">
        <f>IF(ISBLANK(宅配便入力!C8),"",宅配便入力!C8)</f>
        <v/>
      </c>
      <c r="D8" s="15">
        <f>IF(ISBLANK(宅配便仮計算!D8),"",宅配便仮計算!D8)</f>
        <v>0.85</v>
      </c>
      <c r="E8" s="5" t="str">
        <f>IF(ISBLANK(宅配便入力!I8),"",宅配便入力!I8)</f>
        <v/>
      </c>
      <c r="F8" s="14" t="str">
        <f>IF(ISBLANK(宅配便入力!L8),"",宅配便入力!L8)</f>
        <v/>
      </c>
      <c r="G8" s="14" t="str">
        <f>IF(ISBLANK(宅配便入力!$N8),"",IF(宅配便入力!$P8="以上",1,宅配便入力!$N8))</f>
        <v/>
      </c>
      <c r="H8" s="6" t="str">
        <f>IF(ISBLANK(宅配便入力!Q8),"",宅配便入力!Q8)</f>
        <v/>
      </c>
      <c r="I8" s="6" t="str">
        <f>IF(ISBLANK(宅配便入力!R8),"",宅配便入力!R8)</f>
        <v/>
      </c>
      <c r="J8" s="6" t="str">
        <f>IF(ISBLANK(宅配便入力!S8),"",宅配便入力!S8)</f>
        <v/>
      </c>
      <c r="K8" s="6" t="str">
        <f>IF(ISBLANK(宅配便入力!T8),"",宅配便入力!T8)</f>
        <v/>
      </c>
      <c r="L8" s="61">
        <f ca="1">OFFSET(宅配便入力!$W8,0,(COLUMN()-COLUMN($L$1))/6)</f>
        <v>0</v>
      </c>
      <c r="M8" s="61">
        <f>IF($I8="(送料込)",VLOOKUP(宅配便入力!$Q8,宅配便!$A$18:$O$27,4+(COLUMN()-COLUMN('計算（宅配便）'!$M$1))/6),0)</f>
        <v>0</v>
      </c>
      <c r="N8" s="62" t="e">
        <f t="shared" ca="1" si="0"/>
        <v>#VALUE!</v>
      </c>
      <c r="O8" s="59" t="e">
        <f t="shared" ca="1" si="1"/>
        <v>#VALUE!</v>
      </c>
      <c r="P8" s="60" t="e">
        <f t="shared" ca="1" si="2"/>
        <v>#VALUE!</v>
      </c>
      <c r="Q8" s="61" t="e">
        <f t="shared" ca="1" si="3"/>
        <v>#VALUE!</v>
      </c>
      <c r="R8" s="61">
        <f ca="1">OFFSET(宅配便入力!$W8,0,(COLUMN()-COLUMN($L$1))/6)</f>
        <v>0</v>
      </c>
      <c r="S8" s="61">
        <f>IF($I8="(送料込)",VLOOKUP(宅配便入力!$Q8,宅配便!$A$18:$O$27,4+(COLUMN()-COLUMN('計算（宅配便）'!$M$1))/6),0)</f>
        <v>0</v>
      </c>
      <c r="T8" s="62" t="e">
        <f t="shared" ca="1" si="47"/>
        <v>#VALUE!</v>
      </c>
      <c r="U8" s="59" t="e">
        <f t="shared" ca="1" si="4"/>
        <v>#VALUE!</v>
      </c>
      <c r="V8" s="60" t="e">
        <f t="shared" ca="1" si="5"/>
        <v>#VALUE!</v>
      </c>
      <c r="W8" s="61" t="e">
        <f t="shared" ca="1" si="6"/>
        <v>#VALUE!</v>
      </c>
      <c r="X8" s="61">
        <f ca="1">OFFSET(宅配便入力!$W8,0,(COLUMN()-COLUMN($L$1))/6)</f>
        <v>0</v>
      </c>
      <c r="Y8" s="61">
        <f>IF($I8="(送料込)",VLOOKUP(宅配便入力!$Q8,宅配便!$A$18:$O$27,4+(COLUMN()-COLUMN('計算（宅配便）'!$M$1))/6),0)</f>
        <v>0</v>
      </c>
      <c r="Z8" s="62" t="e">
        <f t="shared" ca="1" si="7"/>
        <v>#VALUE!</v>
      </c>
      <c r="AA8" s="59" t="e">
        <f t="shared" ca="1" si="8"/>
        <v>#VALUE!</v>
      </c>
      <c r="AB8" s="60" t="e">
        <f t="shared" ca="1" si="9"/>
        <v>#VALUE!</v>
      </c>
      <c r="AC8" s="61" t="e">
        <f t="shared" ca="1" si="10"/>
        <v>#VALUE!</v>
      </c>
      <c r="AD8" s="61">
        <f ca="1">OFFSET(宅配便入力!$W8,0,(COLUMN()-COLUMN($L$1))/6)</f>
        <v>0</v>
      </c>
      <c r="AE8" s="61">
        <f>IF($I8="(送料込)",VLOOKUP(宅配便入力!$Q8,宅配便!$A$18:$O$27,4+(COLUMN()-COLUMN('計算（宅配便）'!$M$1))/6),0)</f>
        <v>0</v>
      </c>
      <c r="AF8" s="62" t="e">
        <f t="shared" ca="1" si="11"/>
        <v>#VALUE!</v>
      </c>
      <c r="AG8" s="59" t="e">
        <f t="shared" ca="1" si="12"/>
        <v>#VALUE!</v>
      </c>
      <c r="AH8" s="60" t="e">
        <f t="shared" ca="1" si="13"/>
        <v>#VALUE!</v>
      </c>
      <c r="AI8" s="61" t="e">
        <f t="shared" ca="1" si="14"/>
        <v>#VALUE!</v>
      </c>
      <c r="AJ8" s="61">
        <f ca="1">OFFSET(宅配便入力!$W8,0,(COLUMN()-COLUMN($L$1))/6)</f>
        <v>0</v>
      </c>
      <c r="AK8" s="61">
        <f>IF($I8="(送料込)",VLOOKUP(宅配便入力!$Q8,宅配便!$A$18:$O$27,4+(COLUMN()-COLUMN('計算（宅配便）'!$M$1))/6),0)</f>
        <v>0</v>
      </c>
      <c r="AL8" s="62" t="e">
        <f t="shared" ca="1" si="15"/>
        <v>#VALUE!</v>
      </c>
      <c r="AM8" s="59" t="e">
        <f t="shared" ca="1" si="16"/>
        <v>#VALUE!</v>
      </c>
      <c r="AN8" s="60" t="e">
        <f t="shared" ca="1" si="17"/>
        <v>#VALUE!</v>
      </c>
      <c r="AO8" s="61" t="e">
        <f t="shared" ca="1" si="18"/>
        <v>#VALUE!</v>
      </c>
      <c r="AP8" s="61">
        <f ca="1">OFFSET(宅配便入力!$W8,0,(COLUMN()-COLUMN($L$1))/6)</f>
        <v>0</v>
      </c>
      <c r="AQ8" s="61">
        <f>IF($I8="(送料込)",VLOOKUP(宅配便入力!$Q8,宅配便!$A$18:$O$27,4+(COLUMN()-COLUMN('計算（宅配便）'!$M$1))/6),0)</f>
        <v>0</v>
      </c>
      <c r="AR8" s="62" t="e">
        <f t="shared" ca="1" si="19"/>
        <v>#VALUE!</v>
      </c>
      <c r="AS8" s="59" t="e">
        <f t="shared" ca="1" si="20"/>
        <v>#VALUE!</v>
      </c>
      <c r="AT8" s="60" t="e">
        <f t="shared" ca="1" si="21"/>
        <v>#VALUE!</v>
      </c>
      <c r="AU8" s="61" t="e">
        <f t="shared" ca="1" si="22"/>
        <v>#VALUE!</v>
      </c>
      <c r="AV8" s="61">
        <f ca="1">OFFSET(宅配便入力!$W8,0,(COLUMN()-COLUMN($L$1))/6)</f>
        <v>0</v>
      </c>
      <c r="AW8" s="61">
        <f>IF($I8="(送料込)",VLOOKUP(宅配便入力!$Q8,宅配便!$A$18:$O$27,4+(COLUMN()-COLUMN('計算（宅配便）'!$M$1))/6),0)</f>
        <v>0</v>
      </c>
      <c r="AX8" s="62" t="e">
        <f t="shared" ca="1" si="23"/>
        <v>#VALUE!</v>
      </c>
      <c r="AY8" s="59" t="e">
        <f t="shared" ca="1" si="24"/>
        <v>#VALUE!</v>
      </c>
      <c r="AZ8" s="60" t="e">
        <f t="shared" ca="1" si="25"/>
        <v>#VALUE!</v>
      </c>
      <c r="BA8" s="61" t="e">
        <f t="shared" ca="1" si="26"/>
        <v>#VALUE!</v>
      </c>
      <c r="BB8" s="61">
        <f ca="1">OFFSET(宅配便入力!$W8,0,(COLUMN()-COLUMN($L$1))/6)</f>
        <v>0</v>
      </c>
      <c r="BC8" s="61">
        <f>IF($I8="(送料込)",VLOOKUP(宅配便入力!$Q8,宅配便!$A$18:$O$27,4+(COLUMN()-COLUMN('計算（宅配便）'!$M$1))/6),0)</f>
        <v>0</v>
      </c>
      <c r="BD8" s="62" t="e">
        <f t="shared" ca="1" si="27"/>
        <v>#VALUE!</v>
      </c>
      <c r="BE8" s="59" t="e">
        <f t="shared" ca="1" si="28"/>
        <v>#VALUE!</v>
      </c>
      <c r="BF8" s="60" t="e">
        <f t="shared" ca="1" si="29"/>
        <v>#VALUE!</v>
      </c>
      <c r="BG8" s="61" t="e">
        <f t="shared" ca="1" si="30"/>
        <v>#VALUE!</v>
      </c>
      <c r="BH8" s="61">
        <f ca="1">OFFSET(宅配便入力!$W8,0,(COLUMN()-COLUMN($L$1))/6)</f>
        <v>0</v>
      </c>
      <c r="BI8" s="61">
        <f>IF($I8="(送料込)",VLOOKUP(宅配便入力!$Q8,宅配便!$A$18:$O$27,4+(COLUMN()-COLUMN('計算（宅配便）'!$M$1))/6),0)</f>
        <v>0</v>
      </c>
      <c r="BJ8" s="62" t="e">
        <f t="shared" ca="1" si="31"/>
        <v>#VALUE!</v>
      </c>
      <c r="BK8" s="59" t="e">
        <f t="shared" ca="1" si="32"/>
        <v>#VALUE!</v>
      </c>
      <c r="BL8" s="60" t="e">
        <f t="shared" ca="1" si="33"/>
        <v>#VALUE!</v>
      </c>
      <c r="BM8" s="61" t="e">
        <f t="shared" ca="1" si="34"/>
        <v>#VALUE!</v>
      </c>
      <c r="BN8" s="61">
        <f ca="1">OFFSET(宅配便入力!$W8,0,(COLUMN()-COLUMN($L$1))/6)</f>
        <v>0</v>
      </c>
      <c r="BO8" s="61">
        <f>IF($I8="(送料込)",VLOOKUP(宅配便入力!$Q8,宅配便!$A$18:$O$27,4+(COLUMN()-COLUMN('計算（宅配便）'!$M$1))/6),0)</f>
        <v>0</v>
      </c>
      <c r="BP8" s="62" t="e">
        <f t="shared" ca="1" si="35"/>
        <v>#VALUE!</v>
      </c>
      <c r="BQ8" s="59" t="e">
        <f t="shared" ca="1" si="36"/>
        <v>#VALUE!</v>
      </c>
      <c r="BR8" s="60" t="e">
        <f t="shared" ca="1" si="37"/>
        <v>#VALUE!</v>
      </c>
      <c r="BS8" s="61" t="e">
        <f t="shared" ca="1" si="38"/>
        <v>#VALUE!</v>
      </c>
      <c r="BT8" s="61">
        <f ca="1">OFFSET(宅配便入力!$W8,0,(COLUMN()-COLUMN($L$1))/6)</f>
        <v>0</v>
      </c>
      <c r="BU8" s="61">
        <f>IF($I8="(送料込)",VLOOKUP(宅配便入力!$Q8,宅配便!$A$18:$O$27,4+(COLUMN()-COLUMN('計算（宅配便）'!$M$1))/6),0)</f>
        <v>0</v>
      </c>
      <c r="BV8" s="62" t="e">
        <f t="shared" ca="1" si="39"/>
        <v>#VALUE!</v>
      </c>
      <c r="BW8" s="59" t="e">
        <f t="shared" ca="1" si="40"/>
        <v>#VALUE!</v>
      </c>
      <c r="BX8" s="60" t="e">
        <f t="shared" ca="1" si="41"/>
        <v>#VALUE!</v>
      </c>
      <c r="BY8" s="61" t="e">
        <f t="shared" ca="1" si="42"/>
        <v>#VALUE!</v>
      </c>
      <c r="BZ8" s="61">
        <f ca="1">OFFSET(宅配便入力!$W8,0,(COLUMN()-COLUMN($L$1))/6)</f>
        <v>0</v>
      </c>
      <c r="CA8" s="61">
        <f>IF($I8="(送料込)",VLOOKUP(宅配便入力!$Q8,宅配便!$A$18:$O$27,4+(COLUMN()-COLUMN('計算（宅配便）'!$M$1))/6),0)</f>
        <v>0</v>
      </c>
      <c r="CB8" s="62" t="e">
        <f t="shared" ca="1" si="43"/>
        <v>#VALUE!</v>
      </c>
      <c r="CC8" s="59" t="e">
        <f t="shared" ca="1" si="44"/>
        <v>#VALUE!</v>
      </c>
      <c r="CD8" s="60" t="e">
        <f t="shared" ca="1" si="45"/>
        <v>#VALUE!</v>
      </c>
      <c r="CE8" s="61" t="e">
        <f t="shared" ca="1" si="46"/>
        <v>#VALUE!</v>
      </c>
    </row>
    <row r="9" spans="1:83">
      <c r="A9" s="6">
        <v>6</v>
      </c>
      <c r="B9" s="158" t="str">
        <f>IF(ISBLANK(宅配便入力!B9),"",宅配便入力!B9)</f>
        <v/>
      </c>
      <c r="C9" s="5" t="str">
        <f>IF(ISBLANK(宅配便入力!C9),"",宅配便入力!C9)</f>
        <v/>
      </c>
      <c r="D9" s="15">
        <f>IF(ISBLANK(宅配便仮計算!D9),"",宅配便仮計算!D9)</f>
        <v>0.85</v>
      </c>
      <c r="E9" s="5" t="str">
        <f>IF(ISBLANK(宅配便入力!I9),"",宅配便入力!I9)</f>
        <v/>
      </c>
      <c r="F9" s="14" t="str">
        <f>IF(ISBLANK(宅配便入力!L9),"",宅配便入力!L9)</f>
        <v/>
      </c>
      <c r="G9" s="14" t="str">
        <f>IF(ISBLANK(宅配便入力!$N9),"",IF(宅配便入力!$P9="以上",1,宅配便入力!$N9))</f>
        <v/>
      </c>
      <c r="H9" s="6" t="str">
        <f>IF(ISBLANK(宅配便入力!Q9),"",宅配便入力!Q9)</f>
        <v/>
      </c>
      <c r="I9" s="6" t="str">
        <f>IF(ISBLANK(宅配便入力!R9),"",宅配便入力!R9)</f>
        <v/>
      </c>
      <c r="J9" s="6" t="str">
        <f>IF(ISBLANK(宅配便入力!S9),"",宅配便入力!S9)</f>
        <v/>
      </c>
      <c r="K9" s="6" t="str">
        <f>IF(ISBLANK(宅配便入力!T9),"",宅配便入力!T9)</f>
        <v/>
      </c>
      <c r="L9" s="61">
        <f ca="1">OFFSET(宅配便入力!$W9,0,(COLUMN()-COLUMN($L$1))/6)</f>
        <v>0</v>
      </c>
      <c r="M9" s="61">
        <f>IF($I9="(送料込)",VLOOKUP(宅配便入力!$Q9,宅配便!$A$18:$O$27,4+(COLUMN()-COLUMN('計算（宅配便）'!$M$1))/6),0)</f>
        <v>0</v>
      </c>
      <c r="N9" s="62" t="e">
        <f t="shared" ca="1" si="0"/>
        <v>#VALUE!</v>
      </c>
      <c r="O9" s="59" t="e">
        <f t="shared" ca="1" si="1"/>
        <v>#VALUE!</v>
      </c>
      <c r="P9" s="60" t="e">
        <f t="shared" ca="1" si="2"/>
        <v>#VALUE!</v>
      </c>
      <c r="Q9" s="61" t="e">
        <f t="shared" ca="1" si="3"/>
        <v>#VALUE!</v>
      </c>
      <c r="R9" s="61">
        <f ca="1">OFFSET(宅配便入力!$W9,0,(COLUMN()-COLUMN($L$1))/6)</f>
        <v>0</v>
      </c>
      <c r="S9" s="61">
        <f>IF($I9="(送料込)",VLOOKUP(宅配便入力!$Q9,宅配便!$A$18:$O$27,4+(COLUMN()-COLUMN('計算（宅配便）'!$M$1))/6),0)</f>
        <v>0</v>
      </c>
      <c r="T9" s="62" t="e">
        <f t="shared" ca="1" si="47"/>
        <v>#VALUE!</v>
      </c>
      <c r="U9" s="59" t="e">
        <f t="shared" ca="1" si="4"/>
        <v>#VALUE!</v>
      </c>
      <c r="V9" s="60" t="e">
        <f t="shared" ca="1" si="5"/>
        <v>#VALUE!</v>
      </c>
      <c r="W9" s="61" t="e">
        <f t="shared" ca="1" si="6"/>
        <v>#VALUE!</v>
      </c>
      <c r="X9" s="61">
        <f ca="1">OFFSET(宅配便入力!$W9,0,(COLUMN()-COLUMN($L$1))/6)</f>
        <v>0</v>
      </c>
      <c r="Y9" s="61">
        <f>IF($I9="(送料込)",VLOOKUP(宅配便入力!$Q9,宅配便!$A$18:$O$27,4+(COLUMN()-COLUMN('計算（宅配便）'!$M$1))/6),0)</f>
        <v>0</v>
      </c>
      <c r="Z9" s="62" t="e">
        <f t="shared" ca="1" si="7"/>
        <v>#VALUE!</v>
      </c>
      <c r="AA9" s="59" t="e">
        <f t="shared" ca="1" si="8"/>
        <v>#VALUE!</v>
      </c>
      <c r="AB9" s="60" t="e">
        <f t="shared" ca="1" si="9"/>
        <v>#VALUE!</v>
      </c>
      <c r="AC9" s="61" t="e">
        <f t="shared" ca="1" si="10"/>
        <v>#VALUE!</v>
      </c>
      <c r="AD9" s="61">
        <f ca="1">OFFSET(宅配便入力!$W9,0,(COLUMN()-COLUMN($L$1))/6)</f>
        <v>0</v>
      </c>
      <c r="AE9" s="61">
        <f>IF($I9="(送料込)",VLOOKUP(宅配便入力!$Q9,宅配便!$A$18:$O$27,4+(COLUMN()-COLUMN('計算（宅配便）'!$M$1))/6),0)</f>
        <v>0</v>
      </c>
      <c r="AF9" s="62" t="e">
        <f t="shared" ca="1" si="11"/>
        <v>#VALUE!</v>
      </c>
      <c r="AG9" s="59" t="e">
        <f t="shared" ca="1" si="12"/>
        <v>#VALUE!</v>
      </c>
      <c r="AH9" s="60" t="e">
        <f t="shared" ca="1" si="13"/>
        <v>#VALUE!</v>
      </c>
      <c r="AI9" s="61" t="e">
        <f t="shared" ca="1" si="14"/>
        <v>#VALUE!</v>
      </c>
      <c r="AJ9" s="61">
        <f ca="1">OFFSET(宅配便入力!$W9,0,(COLUMN()-COLUMN($L$1))/6)</f>
        <v>0</v>
      </c>
      <c r="AK9" s="61">
        <f>IF($I9="(送料込)",VLOOKUP(宅配便入力!$Q9,宅配便!$A$18:$O$27,4+(COLUMN()-COLUMN('計算（宅配便）'!$M$1))/6),0)</f>
        <v>0</v>
      </c>
      <c r="AL9" s="62" t="e">
        <f t="shared" ca="1" si="15"/>
        <v>#VALUE!</v>
      </c>
      <c r="AM9" s="59" t="e">
        <f t="shared" ca="1" si="16"/>
        <v>#VALUE!</v>
      </c>
      <c r="AN9" s="60" t="e">
        <f t="shared" ca="1" si="17"/>
        <v>#VALUE!</v>
      </c>
      <c r="AO9" s="61" t="e">
        <f t="shared" ca="1" si="18"/>
        <v>#VALUE!</v>
      </c>
      <c r="AP9" s="61">
        <f ca="1">OFFSET(宅配便入力!$W9,0,(COLUMN()-COLUMN($L$1))/6)</f>
        <v>0</v>
      </c>
      <c r="AQ9" s="61">
        <f>IF($I9="(送料込)",VLOOKUP(宅配便入力!$Q9,宅配便!$A$18:$O$27,4+(COLUMN()-COLUMN('計算（宅配便）'!$M$1))/6),0)</f>
        <v>0</v>
      </c>
      <c r="AR9" s="62" t="e">
        <f t="shared" ca="1" si="19"/>
        <v>#VALUE!</v>
      </c>
      <c r="AS9" s="59" t="e">
        <f t="shared" ca="1" si="20"/>
        <v>#VALUE!</v>
      </c>
      <c r="AT9" s="60" t="e">
        <f t="shared" ca="1" si="21"/>
        <v>#VALUE!</v>
      </c>
      <c r="AU9" s="61" t="e">
        <f t="shared" ca="1" si="22"/>
        <v>#VALUE!</v>
      </c>
      <c r="AV9" s="61">
        <f ca="1">OFFSET(宅配便入力!$W9,0,(COLUMN()-COLUMN($L$1))/6)</f>
        <v>0</v>
      </c>
      <c r="AW9" s="61">
        <f>IF($I9="(送料込)",VLOOKUP(宅配便入力!$Q9,宅配便!$A$18:$O$27,4+(COLUMN()-COLUMN('計算（宅配便）'!$M$1))/6),0)</f>
        <v>0</v>
      </c>
      <c r="AX9" s="62" t="e">
        <f t="shared" ca="1" si="23"/>
        <v>#VALUE!</v>
      </c>
      <c r="AY9" s="59" t="e">
        <f t="shared" ca="1" si="24"/>
        <v>#VALUE!</v>
      </c>
      <c r="AZ9" s="60" t="e">
        <f t="shared" ca="1" si="25"/>
        <v>#VALUE!</v>
      </c>
      <c r="BA9" s="61" t="e">
        <f t="shared" ca="1" si="26"/>
        <v>#VALUE!</v>
      </c>
      <c r="BB9" s="61">
        <f ca="1">OFFSET(宅配便入力!$W9,0,(COLUMN()-COLUMN($L$1))/6)</f>
        <v>0</v>
      </c>
      <c r="BC9" s="61">
        <f>IF($I9="(送料込)",VLOOKUP(宅配便入力!$Q9,宅配便!$A$18:$O$27,4+(COLUMN()-COLUMN('計算（宅配便）'!$M$1))/6),0)</f>
        <v>0</v>
      </c>
      <c r="BD9" s="62" t="e">
        <f t="shared" ca="1" si="27"/>
        <v>#VALUE!</v>
      </c>
      <c r="BE9" s="59" t="e">
        <f t="shared" ca="1" si="28"/>
        <v>#VALUE!</v>
      </c>
      <c r="BF9" s="60" t="e">
        <f t="shared" ca="1" si="29"/>
        <v>#VALUE!</v>
      </c>
      <c r="BG9" s="61" t="e">
        <f t="shared" ca="1" si="30"/>
        <v>#VALUE!</v>
      </c>
      <c r="BH9" s="61">
        <f ca="1">OFFSET(宅配便入力!$W9,0,(COLUMN()-COLUMN($L$1))/6)</f>
        <v>0</v>
      </c>
      <c r="BI9" s="61">
        <f>IF($I9="(送料込)",VLOOKUP(宅配便入力!$Q9,宅配便!$A$18:$O$27,4+(COLUMN()-COLUMN('計算（宅配便）'!$M$1))/6),0)</f>
        <v>0</v>
      </c>
      <c r="BJ9" s="62" t="e">
        <f t="shared" ca="1" si="31"/>
        <v>#VALUE!</v>
      </c>
      <c r="BK9" s="59" t="e">
        <f t="shared" ca="1" si="32"/>
        <v>#VALUE!</v>
      </c>
      <c r="BL9" s="60" t="e">
        <f t="shared" ca="1" si="33"/>
        <v>#VALUE!</v>
      </c>
      <c r="BM9" s="61" t="e">
        <f t="shared" ca="1" si="34"/>
        <v>#VALUE!</v>
      </c>
      <c r="BN9" s="61">
        <f ca="1">OFFSET(宅配便入力!$W9,0,(COLUMN()-COLUMN($L$1))/6)</f>
        <v>0</v>
      </c>
      <c r="BO9" s="61">
        <f>IF($I9="(送料込)",VLOOKUP(宅配便入力!$Q9,宅配便!$A$18:$O$27,4+(COLUMN()-COLUMN('計算（宅配便）'!$M$1))/6),0)</f>
        <v>0</v>
      </c>
      <c r="BP9" s="62" t="e">
        <f t="shared" ca="1" si="35"/>
        <v>#VALUE!</v>
      </c>
      <c r="BQ9" s="59" t="e">
        <f t="shared" ca="1" si="36"/>
        <v>#VALUE!</v>
      </c>
      <c r="BR9" s="60" t="e">
        <f t="shared" ca="1" si="37"/>
        <v>#VALUE!</v>
      </c>
      <c r="BS9" s="61" t="e">
        <f t="shared" ca="1" si="38"/>
        <v>#VALUE!</v>
      </c>
      <c r="BT9" s="61">
        <f ca="1">OFFSET(宅配便入力!$W9,0,(COLUMN()-COLUMN($L$1))/6)</f>
        <v>0</v>
      </c>
      <c r="BU9" s="61">
        <f>IF($I9="(送料込)",VLOOKUP(宅配便入力!$Q9,宅配便!$A$18:$O$27,4+(COLUMN()-COLUMN('計算（宅配便）'!$M$1))/6),0)</f>
        <v>0</v>
      </c>
      <c r="BV9" s="62" t="e">
        <f t="shared" ca="1" si="39"/>
        <v>#VALUE!</v>
      </c>
      <c r="BW9" s="59" t="e">
        <f t="shared" ca="1" si="40"/>
        <v>#VALUE!</v>
      </c>
      <c r="BX9" s="60" t="e">
        <f t="shared" ca="1" si="41"/>
        <v>#VALUE!</v>
      </c>
      <c r="BY9" s="61" t="e">
        <f t="shared" ca="1" si="42"/>
        <v>#VALUE!</v>
      </c>
      <c r="BZ9" s="61">
        <f ca="1">OFFSET(宅配便入力!$W9,0,(COLUMN()-COLUMN($L$1))/6)</f>
        <v>0</v>
      </c>
      <c r="CA9" s="61">
        <f>IF($I9="(送料込)",VLOOKUP(宅配便入力!$Q9,宅配便!$A$18:$O$27,4+(COLUMN()-COLUMN('計算（宅配便）'!$M$1))/6),0)</f>
        <v>0</v>
      </c>
      <c r="CB9" s="62" t="e">
        <f t="shared" ca="1" si="43"/>
        <v>#VALUE!</v>
      </c>
      <c r="CC9" s="59" t="e">
        <f t="shared" ca="1" si="44"/>
        <v>#VALUE!</v>
      </c>
      <c r="CD9" s="60" t="e">
        <f t="shared" ca="1" si="45"/>
        <v>#VALUE!</v>
      </c>
      <c r="CE9" s="61" t="e">
        <f t="shared" ca="1" si="46"/>
        <v>#VALUE!</v>
      </c>
    </row>
    <row r="10" spans="1:83">
      <c r="A10" s="6">
        <v>7</v>
      </c>
      <c r="B10" s="158" t="str">
        <f>IF(ISBLANK(宅配便入力!B10),"",宅配便入力!B10)</f>
        <v/>
      </c>
      <c r="C10" s="5" t="str">
        <f>IF(ISBLANK(宅配便入力!C10),"",宅配便入力!C10)</f>
        <v/>
      </c>
      <c r="D10" s="15">
        <f>IF(ISBLANK(宅配便仮計算!D10),"",宅配便仮計算!D10)</f>
        <v>0.85</v>
      </c>
      <c r="E10" s="5" t="str">
        <f>IF(ISBLANK(宅配便入力!I10),"",宅配便入力!I10)</f>
        <v/>
      </c>
      <c r="F10" s="14" t="str">
        <f>IF(ISBLANK(宅配便入力!L10),"",宅配便入力!L10)</f>
        <v/>
      </c>
      <c r="G10" s="14" t="str">
        <f>IF(ISBLANK(宅配便入力!$N10),"",IF(宅配便入力!$P10="以上",1,宅配便入力!$N10))</f>
        <v/>
      </c>
      <c r="H10" s="6" t="str">
        <f>IF(ISBLANK(宅配便入力!Q10),"",宅配便入力!Q10)</f>
        <v/>
      </c>
      <c r="I10" s="6" t="str">
        <f>IF(ISBLANK(宅配便入力!R10),"",宅配便入力!R10)</f>
        <v/>
      </c>
      <c r="J10" s="6" t="str">
        <f>IF(ISBLANK(宅配便入力!S10),"",宅配便入力!S10)</f>
        <v/>
      </c>
      <c r="K10" s="6" t="str">
        <f>IF(ISBLANK(宅配便入力!T10),"",宅配便入力!T10)</f>
        <v/>
      </c>
      <c r="L10" s="61">
        <f ca="1">OFFSET(宅配便入力!$W10,0,(COLUMN()-COLUMN($L$1))/6)</f>
        <v>0</v>
      </c>
      <c r="M10" s="61">
        <f>IF($I10="(送料込)",VLOOKUP(宅配便入力!$Q10,宅配便!$A$18:$O$27,4+(COLUMN()-COLUMN('計算（宅配便）'!$M$1))/6),0)</f>
        <v>0</v>
      </c>
      <c r="N10" s="62" t="e">
        <f ca="1">(L10*$E10+M10/$G10)/$E10</f>
        <v>#VALUE!</v>
      </c>
      <c r="O10" s="59" t="e">
        <f t="shared" ca="1" si="1"/>
        <v>#VALUE!</v>
      </c>
      <c r="P10" s="60" t="e">
        <f t="shared" ca="1" si="2"/>
        <v>#VALUE!</v>
      </c>
      <c r="Q10" s="61" t="e">
        <f t="shared" ca="1" si="3"/>
        <v>#VALUE!</v>
      </c>
      <c r="R10" s="61">
        <f ca="1">OFFSET(宅配便入力!$W10,0,(COLUMN()-COLUMN($L$1))/6)</f>
        <v>0</v>
      </c>
      <c r="S10" s="61">
        <f>IF($I10="(送料込)",VLOOKUP(宅配便入力!$Q10,宅配便!$A$18:$O$27,4+(COLUMN()-COLUMN('計算（宅配便）'!$M$1))/6),0)</f>
        <v>0</v>
      </c>
      <c r="T10" s="62" t="e">
        <f t="shared" ca="1" si="47"/>
        <v>#VALUE!</v>
      </c>
      <c r="U10" s="59" t="e">
        <f t="shared" ca="1" si="4"/>
        <v>#VALUE!</v>
      </c>
      <c r="V10" s="60" t="e">
        <f t="shared" ca="1" si="5"/>
        <v>#VALUE!</v>
      </c>
      <c r="W10" s="61" t="e">
        <f t="shared" ca="1" si="6"/>
        <v>#VALUE!</v>
      </c>
      <c r="X10" s="61">
        <f ca="1">OFFSET(宅配便入力!$W10,0,(COLUMN()-COLUMN($L$1))/6)</f>
        <v>0</v>
      </c>
      <c r="Y10" s="61">
        <f>IF($I10="(送料込)",VLOOKUP(宅配便入力!$Q10,宅配便!$A$18:$O$27,4+(COLUMN()-COLUMN('計算（宅配便）'!$M$1))/6),0)</f>
        <v>0</v>
      </c>
      <c r="Z10" s="62" t="e">
        <f t="shared" ca="1" si="7"/>
        <v>#VALUE!</v>
      </c>
      <c r="AA10" s="59" t="e">
        <f t="shared" ca="1" si="8"/>
        <v>#VALUE!</v>
      </c>
      <c r="AB10" s="60" t="e">
        <f t="shared" ca="1" si="9"/>
        <v>#VALUE!</v>
      </c>
      <c r="AC10" s="61" t="e">
        <f t="shared" ca="1" si="10"/>
        <v>#VALUE!</v>
      </c>
      <c r="AD10" s="61">
        <f ca="1">OFFSET(宅配便入力!$W10,0,(COLUMN()-COLUMN($L$1))/6)</f>
        <v>0</v>
      </c>
      <c r="AE10" s="61">
        <f>IF($I10="(送料込)",VLOOKUP(宅配便入力!$Q10,宅配便!$A$18:$O$27,4+(COLUMN()-COLUMN('計算（宅配便）'!$M$1))/6),0)</f>
        <v>0</v>
      </c>
      <c r="AF10" s="62" t="e">
        <f t="shared" ca="1" si="11"/>
        <v>#VALUE!</v>
      </c>
      <c r="AG10" s="59" t="e">
        <f t="shared" ca="1" si="12"/>
        <v>#VALUE!</v>
      </c>
      <c r="AH10" s="60" t="e">
        <f t="shared" ca="1" si="13"/>
        <v>#VALUE!</v>
      </c>
      <c r="AI10" s="61" t="e">
        <f t="shared" ca="1" si="14"/>
        <v>#VALUE!</v>
      </c>
      <c r="AJ10" s="61">
        <f ca="1">OFFSET(宅配便入力!$W10,0,(COLUMN()-COLUMN($L$1))/6)</f>
        <v>0</v>
      </c>
      <c r="AK10" s="61">
        <f>IF($I10="(送料込)",VLOOKUP(宅配便入力!$Q10,宅配便!$A$18:$O$27,4+(COLUMN()-COLUMN('計算（宅配便）'!$M$1))/6),0)</f>
        <v>0</v>
      </c>
      <c r="AL10" s="62" t="e">
        <f t="shared" ca="1" si="15"/>
        <v>#VALUE!</v>
      </c>
      <c r="AM10" s="59" t="e">
        <f t="shared" ca="1" si="16"/>
        <v>#VALUE!</v>
      </c>
      <c r="AN10" s="60" t="e">
        <f t="shared" ca="1" si="17"/>
        <v>#VALUE!</v>
      </c>
      <c r="AO10" s="61" t="e">
        <f t="shared" ca="1" si="18"/>
        <v>#VALUE!</v>
      </c>
      <c r="AP10" s="61">
        <f ca="1">OFFSET(宅配便入力!$W10,0,(COLUMN()-COLUMN($L$1))/6)</f>
        <v>0</v>
      </c>
      <c r="AQ10" s="61">
        <f>IF($I10="(送料込)",VLOOKUP(宅配便入力!$Q10,宅配便!$A$18:$O$27,4+(COLUMN()-COLUMN('計算（宅配便）'!$M$1))/6),0)</f>
        <v>0</v>
      </c>
      <c r="AR10" s="62" t="e">
        <f t="shared" ca="1" si="19"/>
        <v>#VALUE!</v>
      </c>
      <c r="AS10" s="59" t="e">
        <f t="shared" ca="1" si="20"/>
        <v>#VALUE!</v>
      </c>
      <c r="AT10" s="60" t="e">
        <f t="shared" ca="1" si="21"/>
        <v>#VALUE!</v>
      </c>
      <c r="AU10" s="61" t="e">
        <f t="shared" ca="1" si="22"/>
        <v>#VALUE!</v>
      </c>
      <c r="AV10" s="61">
        <f ca="1">OFFSET(宅配便入力!$W10,0,(COLUMN()-COLUMN($L$1))/6)</f>
        <v>0</v>
      </c>
      <c r="AW10" s="61">
        <f>IF($I10="(送料込)",VLOOKUP(宅配便入力!$Q10,宅配便!$A$18:$O$27,4+(COLUMN()-COLUMN('計算（宅配便）'!$M$1))/6),0)</f>
        <v>0</v>
      </c>
      <c r="AX10" s="62" t="e">
        <f t="shared" ca="1" si="23"/>
        <v>#VALUE!</v>
      </c>
      <c r="AY10" s="59" t="e">
        <f t="shared" ca="1" si="24"/>
        <v>#VALUE!</v>
      </c>
      <c r="AZ10" s="60" t="e">
        <f t="shared" ca="1" si="25"/>
        <v>#VALUE!</v>
      </c>
      <c r="BA10" s="61" t="e">
        <f t="shared" ca="1" si="26"/>
        <v>#VALUE!</v>
      </c>
      <c r="BB10" s="61">
        <f ca="1">OFFSET(宅配便入力!$W10,0,(COLUMN()-COLUMN($L$1))/6)</f>
        <v>0</v>
      </c>
      <c r="BC10" s="61">
        <f>IF($I10="(送料込)",VLOOKUP(宅配便入力!$Q10,宅配便!$A$18:$O$27,4+(COLUMN()-COLUMN('計算（宅配便）'!$M$1))/6),0)</f>
        <v>0</v>
      </c>
      <c r="BD10" s="62" t="e">
        <f t="shared" ca="1" si="27"/>
        <v>#VALUE!</v>
      </c>
      <c r="BE10" s="59" t="e">
        <f t="shared" ca="1" si="28"/>
        <v>#VALUE!</v>
      </c>
      <c r="BF10" s="60" t="e">
        <f t="shared" ca="1" si="29"/>
        <v>#VALUE!</v>
      </c>
      <c r="BG10" s="61" t="e">
        <f t="shared" ca="1" si="30"/>
        <v>#VALUE!</v>
      </c>
      <c r="BH10" s="61">
        <f ca="1">OFFSET(宅配便入力!$W10,0,(COLUMN()-COLUMN($L$1))/6)</f>
        <v>0</v>
      </c>
      <c r="BI10" s="61">
        <f>IF($I10="(送料込)",VLOOKUP(宅配便入力!$Q10,宅配便!$A$18:$O$27,4+(COLUMN()-COLUMN('計算（宅配便）'!$M$1))/6),0)</f>
        <v>0</v>
      </c>
      <c r="BJ10" s="62" t="e">
        <f t="shared" ca="1" si="31"/>
        <v>#VALUE!</v>
      </c>
      <c r="BK10" s="59" t="e">
        <f t="shared" ca="1" si="32"/>
        <v>#VALUE!</v>
      </c>
      <c r="BL10" s="60" t="e">
        <f t="shared" ca="1" si="33"/>
        <v>#VALUE!</v>
      </c>
      <c r="BM10" s="61" t="e">
        <f t="shared" ca="1" si="34"/>
        <v>#VALUE!</v>
      </c>
      <c r="BN10" s="61">
        <f ca="1">OFFSET(宅配便入力!$W10,0,(COLUMN()-COLUMN($L$1))/6)</f>
        <v>0</v>
      </c>
      <c r="BO10" s="61">
        <f>IF($I10="(送料込)",VLOOKUP(宅配便入力!$Q10,宅配便!$A$18:$O$27,4+(COLUMN()-COLUMN('計算（宅配便）'!$M$1))/6),0)</f>
        <v>0</v>
      </c>
      <c r="BP10" s="62" t="e">
        <f t="shared" ca="1" si="35"/>
        <v>#VALUE!</v>
      </c>
      <c r="BQ10" s="59" t="e">
        <f t="shared" ca="1" si="36"/>
        <v>#VALUE!</v>
      </c>
      <c r="BR10" s="60" t="e">
        <f t="shared" ca="1" si="37"/>
        <v>#VALUE!</v>
      </c>
      <c r="BS10" s="61" t="e">
        <f t="shared" ca="1" si="38"/>
        <v>#VALUE!</v>
      </c>
      <c r="BT10" s="61">
        <f ca="1">OFFSET(宅配便入力!$W10,0,(COLUMN()-COLUMN($L$1))/6)</f>
        <v>0</v>
      </c>
      <c r="BU10" s="61">
        <f>IF($I10="(送料込)",VLOOKUP(宅配便入力!$Q10,宅配便!$A$18:$O$27,4+(COLUMN()-COLUMN('計算（宅配便）'!$M$1))/6),0)</f>
        <v>0</v>
      </c>
      <c r="BV10" s="62" t="e">
        <f t="shared" ca="1" si="39"/>
        <v>#VALUE!</v>
      </c>
      <c r="BW10" s="59" t="e">
        <f t="shared" ca="1" si="40"/>
        <v>#VALUE!</v>
      </c>
      <c r="BX10" s="60" t="e">
        <f t="shared" ca="1" si="41"/>
        <v>#VALUE!</v>
      </c>
      <c r="BY10" s="61" t="e">
        <f t="shared" ca="1" si="42"/>
        <v>#VALUE!</v>
      </c>
      <c r="BZ10" s="61">
        <f ca="1">OFFSET(宅配便入力!$W10,0,(COLUMN()-COLUMN($L$1))/6)</f>
        <v>0</v>
      </c>
      <c r="CA10" s="61">
        <f>IF($I10="(送料込)",VLOOKUP(宅配便入力!$Q10,宅配便!$A$18:$O$27,4+(COLUMN()-COLUMN('計算（宅配便）'!$M$1))/6),0)</f>
        <v>0</v>
      </c>
      <c r="CB10" s="62" t="e">
        <f t="shared" ca="1" si="43"/>
        <v>#VALUE!</v>
      </c>
      <c r="CC10" s="59" t="e">
        <f t="shared" ca="1" si="44"/>
        <v>#VALUE!</v>
      </c>
      <c r="CD10" s="60" t="e">
        <f t="shared" ca="1" si="45"/>
        <v>#VALUE!</v>
      </c>
      <c r="CE10" s="61" t="e">
        <f t="shared" ca="1" si="46"/>
        <v>#VALUE!</v>
      </c>
    </row>
    <row r="11" spans="1:83">
      <c r="A11" s="6">
        <v>8</v>
      </c>
      <c r="B11" s="158" t="str">
        <f>IF(ISBLANK(宅配便入力!B11),"",宅配便入力!B11)</f>
        <v/>
      </c>
      <c r="C11" s="5" t="str">
        <f>IF(ISBLANK(宅配便入力!C11),"",宅配便入力!C11)</f>
        <v/>
      </c>
      <c r="D11" s="15">
        <f>IF(ISBLANK(宅配便仮計算!D11),"",宅配便仮計算!D11)</f>
        <v>0.85</v>
      </c>
      <c r="E11" s="5" t="str">
        <f>IF(ISBLANK(宅配便入力!I11),"",宅配便入力!I11)</f>
        <v/>
      </c>
      <c r="F11" s="14" t="str">
        <f>IF(ISBLANK(宅配便入力!L11),"",宅配便入力!L11)</f>
        <v/>
      </c>
      <c r="G11" s="14" t="str">
        <f>IF(ISBLANK(宅配便入力!$N11),"",IF(宅配便入力!$P11="以上",1,宅配便入力!$N11))</f>
        <v/>
      </c>
      <c r="H11" s="6" t="str">
        <f>IF(ISBLANK(宅配便入力!Q11),"",宅配便入力!Q11)</f>
        <v/>
      </c>
      <c r="I11" s="6" t="str">
        <f>IF(ISBLANK(宅配便入力!R11),"",宅配便入力!R11)</f>
        <v/>
      </c>
      <c r="J11" s="6" t="str">
        <f>IF(ISBLANK(宅配便入力!S11),"",宅配便入力!S11)</f>
        <v/>
      </c>
      <c r="K11" s="6" t="str">
        <f>IF(ISBLANK(宅配便入力!T11),"",宅配便入力!T11)</f>
        <v/>
      </c>
      <c r="L11" s="61">
        <f ca="1">OFFSET(宅配便入力!$W11,0,(COLUMN()-COLUMN($L$1))/6)</f>
        <v>0</v>
      </c>
      <c r="M11" s="61">
        <f>IF($I11="(送料込)",VLOOKUP(宅配便入力!$Q11,宅配便!$A$18:$O$27,4+(COLUMN()-COLUMN('計算（宅配便）'!$M$1))/6),0)</f>
        <v>0</v>
      </c>
      <c r="N11" s="62" t="e">
        <f t="shared" ca="1" si="0"/>
        <v>#VALUE!</v>
      </c>
      <c r="O11" s="59" t="e">
        <f t="shared" ca="1" si="1"/>
        <v>#VALUE!</v>
      </c>
      <c r="P11" s="60" t="e">
        <f t="shared" ca="1" si="2"/>
        <v>#VALUE!</v>
      </c>
      <c r="Q11" s="61" t="e">
        <f t="shared" ca="1" si="3"/>
        <v>#VALUE!</v>
      </c>
      <c r="R11" s="61">
        <f ca="1">OFFSET(宅配便入力!$W11,0,(COLUMN()-COLUMN($L$1))/6)</f>
        <v>0</v>
      </c>
      <c r="S11" s="61">
        <f>IF($I11="(送料込)",VLOOKUP(宅配便入力!$Q11,宅配便!$A$18:$O$27,4+(COLUMN()-COLUMN('計算（宅配便）'!$M$1))/6),0)</f>
        <v>0</v>
      </c>
      <c r="T11" s="62" t="e">
        <f t="shared" ca="1" si="47"/>
        <v>#VALUE!</v>
      </c>
      <c r="U11" s="59" t="e">
        <f t="shared" ca="1" si="4"/>
        <v>#VALUE!</v>
      </c>
      <c r="V11" s="60" t="e">
        <f t="shared" ca="1" si="5"/>
        <v>#VALUE!</v>
      </c>
      <c r="W11" s="61" t="e">
        <f t="shared" ca="1" si="6"/>
        <v>#VALUE!</v>
      </c>
      <c r="X11" s="61">
        <f ca="1">OFFSET(宅配便入力!$W11,0,(COLUMN()-COLUMN($L$1))/6)</f>
        <v>0</v>
      </c>
      <c r="Y11" s="61">
        <f>IF($I11="(送料込)",VLOOKUP(宅配便入力!$Q11,宅配便!$A$18:$O$27,4+(COLUMN()-COLUMN('計算（宅配便）'!$M$1))/6),0)</f>
        <v>0</v>
      </c>
      <c r="Z11" s="62" t="e">
        <f t="shared" ca="1" si="7"/>
        <v>#VALUE!</v>
      </c>
      <c r="AA11" s="59" t="e">
        <f t="shared" ca="1" si="8"/>
        <v>#VALUE!</v>
      </c>
      <c r="AB11" s="60" t="e">
        <f t="shared" ca="1" si="9"/>
        <v>#VALUE!</v>
      </c>
      <c r="AC11" s="61" t="e">
        <f t="shared" ca="1" si="10"/>
        <v>#VALUE!</v>
      </c>
      <c r="AD11" s="61">
        <f ca="1">OFFSET(宅配便入力!$W11,0,(COLUMN()-COLUMN($L$1))/6)</f>
        <v>0</v>
      </c>
      <c r="AE11" s="61">
        <f>IF($I11="(送料込)",VLOOKUP(宅配便入力!$Q11,宅配便!$A$18:$O$27,4+(COLUMN()-COLUMN('計算（宅配便）'!$M$1))/6),0)</f>
        <v>0</v>
      </c>
      <c r="AF11" s="62" t="e">
        <f t="shared" ca="1" si="11"/>
        <v>#VALUE!</v>
      </c>
      <c r="AG11" s="59" t="e">
        <f t="shared" ca="1" si="12"/>
        <v>#VALUE!</v>
      </c>
      <c r="AH11" s="60" t="e">
        <f t="shared" ca="1" si="13"/>
        <v>#VALUE!</v>
      </c>
      <c r="AI11" s="61" t="e">
        <f t="shared" ca="1" si="14"/>
        <v>#VALUE!</v>
      </c>
      <c r="AJ11" s="61">
        <f ca="1">OFFSET(宅配便入力!$W11,0,(COLUMN()-COLUMN($L$1))/6)</f>
        <v>0</v>
      </c>
      <c r="AK11" s="61">
        <f>IF($I11="(送料込)",VLOOKUP(宅配便入力!$Q11,宅配便!$A$18:$O$27,4+(COLUMN()-COLUMN('計算（宅配便）'!$M$1))/6),0)</f>
        <v>0</v>
      </c>
      <c r="AL11" s="62" t="e">
        <f t="shared" ca="1" si="15"/>
        <v>#VALUE!</v>
      </c>
      <c r="AM11" s="59" t="e">
        <f t="shared" ca="1" si="16"/>
        <v>#VALUE!</v>
      </c>
      <c r="AN11" s="60" t="e">
        <f t="shared" ca="1" si="17"/>
        <v>#VALUE!</v>
      </c>
      <c r="AO11" s="61" t="e">
        <f t="shared" ca="1" si="18"/>
        <v>#VALUE!</v>
      </c>
      <c r="AP11" s="61">
        <f ca="1">OFFSET(宅配便入力!$W11,0,(COLUMN()-COLUMN($L$1))/6)</f>
        <v>0</v>
      </c>
      <c r="AQ11" s="61">
        <f>IF($I11="(送料込)",VLOOKUP(宅配便入力!$Q11,宅配便!$A$18:$O$27,4+(COLUMN()-COLUMN('計算（宅配便）'!$M$1))/6),0)</f>
        <v>0</v>
      </c>
      <c r="AR11" s="62" t="e">
        <f t="shared" ca="1" si="19"/>
        <v>#VALUE!</v>
      </c>
      <c r="AS11" s="59" t="e">
        <f t="shared" ca="1" si="20"/>
        <v>#VALUE!</v>
      </c>
      <c r="AT11" s="60" t="e">
        <f t="shared" ca="1" si="21"/>
        <v>#VALUE!</v>
      </c>
      <c r="AU11" s="61" t="e">
        <f t="shared" ca="1" si="22"/>
        <v>#VALUE!</v>
      </c>
      <c r="AV11" s="61">
        <f ca="1">OFFSET(宅配便入力!$W11,0,(COLUMN()-COLUMN($L$1))/6)</f>
        <v>0</v>
      </c>
      <c r="AW11" s="61">
        <f>IF($I11="(送料込)",VLOOKUP(宅配便入力!$Q11,宅配便!$A$18:$O$27,4+(COLUMN()-COLUMN('計算（宅配便）'!$M$1))/6),0)</f>
        <v>0</v>
      </c>
      <c r="AX11" s="62" t="e">
        <f t="shared" ca="1" si="23"/>
        <v>#VALUE!</v>
      </c>
      <c r="AY11" s="59" t="e">
        <f t="shared" ca="1" si="24"/>
        <v>#VALUE!</v>
      </c>
      <c r="AZ11" s="60" t="e">
        <f t="shared" ca="1" si="25"/>
        <v>#VALUE!</v>
      </c>
      <c r="BA11" s="61" t="e">
        <f t="shared" ca="1" si="26"/>
        <v>#VALUE!</v>
      </c>
      <c r="BB11" s="61">
        <f ca="1">OFFSET(宅配便入力!$W11,0,(COLUMN()-COLUMN($L$1))/6)</f>
        <v>0</v>
      </c>
      <c r="BC11" s="61">
        <f>IF($I11="(送料込)",VLOOKUP(宅配便入力!$Q11,宅配便!$A$18:$O$27,4+(COLUMN()-COLUMN('計算（宅配便）'!$M$1))/6),0)</f>
        <v>0</v>
      </c>
      <c r="BD11" s="62" t="e">
        <f t="shared" ca="1" si="27"/>
        <v>#VALUE!</v>
      </c>
      <c r="BE11" s="59" t="e">
        <f t="shared" ca="1" si="28"/>
        <v>#VALUE!</v>
      </c>
      <c r="BF11" s="60" t="e">
        <f t="shared" ca="1" si="29"/>
        <v>#VALUE!</v>
      </c>
      <c r="BG11" s="61" t="e">
        <f t="shared" ca="1" si="30"/>
        <v>#VALUE!</v>
      </c>
      <c r="BH11" s="61">
        <f ca="1">OFFSET(宅配便入力!$W11,0,(COLUMN()-COLUMN($L$1))/6)</f>
        <v>0</v>
      </c>
      <c r="BI11" s="61">
        <f>IF($I11="(送料込)",VLOOKUP(宅配便入力!$Q11,宅配便!$A$18:$O$27,4+(COLUMN()-COLUMN('計算（宅配便）'!$M$1))/6),0)</f>
        <v>0</v>
      </c>
      <c r="BJ11" s="62" t="e">
        <f t="shared" ca="1" si="31"/>
        <v>#VALUE!</v>
      </c>
      <c r="BK11" s="59" t="e">
        <f t="shared" ca="1" si="32"/>
        <v>#VALUE!</v>
      </c>
      <c r="BL11" s="60" t="e">
        <f t="shared" ca="1" si="33"/>
        <v>#VALUE!</v>
      </c>
      <c r="BM11" s="61" t="e">
        <f t="shared" ca="1" si="34"/>
        <v>#VALUE!</v>
      </c>
      <c r="BN11" s="61">
        <f ca="1">OFFSET(宅配便入力!$W11,0,(COLUMN()-COLUMN($L$1))/6)</f>
        <v>0</v>
      </c>
      <c r="BO11" s="61">
        <f>IF($I11="(送料込)",VLOOKUP(宅配便入力!$Q11,宅配便!$A$18:$O$27,4+(COLUMN()-COLUMN('計算（宅配便）'!$M$1))/6),0)</f>
        <v>0</v>
      </c>
      <c r="BP11" s="62" t="e">
        <f t="shared" ca="1" si="35"/>
        <v>#VALUE!</v>
      </c>
      <c r="BQ11" s="59" t="e">
        <f t="shared" ca="1" si="36"/>
        <v>#VALUE!</v>
      </c>
      <c r="BR11" s="60" t="e">
        <f t="shared" ca="1" si="37"/>
        <v>#VALUE!</v>
      </c>
      <c r="BS11" s="61" t="e">
        <f t="shared" ca="1" si="38"/>
        <v>#VALUE!</v>
      </c>
      <c r="BT11" s="61">
        <f ca="1">OFFSET(宅配便入力!$W11,0,(COLUMN()-COLUMN($L$1))/6)</f>
        <v>0</v>
      </c>
      <c r="BU11" s="61">
        <f>IF($I11="(送料込)",VLOOKUP(宅配便入力!$Q11,宅配便!$A$18:$O$27,4+(COLUMN()-COLUMN('計算（宅配便）'!$M$1))/6),0)</f>
        <v>0</v>
      </c>
      <c r="BV11" s="62" t="e">
        <f t="shared" ca="1" si="39"/>
        <v>#VALUE!</v>
      </c>
      <c r="BW11" s="59" t="e">
        <f t="shared" ca="1" si="40"/>
        <v>#VALUE!</v>
      </c>
      <c r="BX11" s="60" t="e">
        <f t="shared" ca="1" si="41"/>
        <v>#VALUE!</v>
      </c>
      <c r="BY11" s="61" t="e">
        <f t="shared" ca="1" si="42"/>
        <v>#VALUE!</v>
      </c>
      <c r="BZ11" s="61">
        <f ca="1">OFFSET(宅配便入力!$W11,0,(COLUMN()-COLUMN($L$1))/6)</f>
        <v>0</v>
      </c>
      <c r="CA11" s="61">
        <f>IF($I11="(送料込)",VLOOKUP(宅配便入力!$Q11,宅配便!$A$18:$O$27,4+(COLUMN()-COLUMN('計算（宅配便）'!$M$1))/6),0)</f>
        <v>0</v>
      </c>
      <c r="CB11" s="62" t="e">
        <f t="shared" ca="1" si="43"/>
        <v>#VALUE!</v>
      </c>
      <c r="CC11" s="59" t="e">
        <f t="shared" ca="1" si="44"/>
        <v>#VALUE!</v>
      </c>
      <c r="CD11" s="60" t="e">
        <f t="shared" ca="1" si="45"/>
        <v>#VALUE!</v>
      </c>
      <c r="CE11" s="61" t="e">
        <f t="shared" ca="1" si="46"/>
        <v>#VALUE!</v>
      </c>
    </row>
    <row r="12" spans="1:83">
      <c r="A12" s="6">
        <v>9</v>
      </c>
      <c r="B12" s="158" t="str">
        <f>IF(ISBLANK(宅配便入力!B12),"",宅配便入力!B12)</f>
        <v/>
      </c>
      <c r="C12" s="5" t="str">
        <f>IF(ISBLANK(宅配便入力!C12),"",宅配便入力!C12)</f>
        <v/>
      </c>
      <c r="D12" s="15">
        <f>IF(ISBLANK(宅配便仮計算!D12),"",宅配便仮計算!D12)</f>
        <v>0.85</v>
      </c>
      <c r="E12" s="5" t="str">
        <f>IF(ISBLANK(宅配便入力!I12),"",宅配便入力!I12)</f>
        <v/>
      </c>
      <c r="F12" s="14" t="str">
        <f>IF(ISBLANK(宅配便入力!L12),"",宅配便入力!L12)</f>
        <v/>
      </c>
      <c r="G12" s="14" t="str">
        <f>IF(ISBLANK(宅配便入力!$N12),"",IF(宅配便入力!$P12="以上",1,宅配便入力!$N12))</f>
        <v/>
      </c>
      <c r="H12" s="6" t="str">
        <f>IF(ISBLANK(宅配便入力!Q12),"",宅配便入力!Q12)</f>
        <v/>
      </c>
      <c r="I12" s="6" t="str">
        <f>IF(ISBLANK(宅配便入力!R12),"",宅配便入力!R12)</f>
        <v/>
      </c>
      <c r="J12" s="6" t="str">
        <f>IF(ISBLANK(宅配便入力!S12),"",宅配便入力!S12)</f>
        <v/>
      </c>
      <c r="K12" s="6" t="str">
        <f>IF(ISBLANK(宅配便入力!T12),"",宅配便入力!T12)</f>
        <v/>
      </c>
      <c r="L12" s="61">
        <f ca="1">OFFSET(宅配便入力!$W12,0,(COLUMN()-COLUMN($L$1))/6)</f>
        <v>0</v>
      </c>
      <c r="M12" s="61">
        <f>IF($I12="(送料込)",VLOOKUP(宅配便入力!$Q12,宅配便!$A$18:$O$27,4+(COLUMN()-COLUMN('計算（宅配便）'!$M$1))/6),0)</f>
        <v>0</v>
      </c>
      <c r="N12" s="62" t="e">
        <f t="shared" ca="1" si="0"/>
        <v>#VALUE!</v>
      </c>
      <c r="O12" s="59" t="e">
        <f t="shared" ca="1" si="1"/>
        <v>#VALUE!</v>
      </c>
      <c r="P12" s="60" t="e">
        <f t="shared" ca="1" si="2"/>
        <v>#VALUE!</v>
      </c>
      <c r="Q12" s="61" t="e">
        <f t="shared" ca="1" si="3"/>
        <v>#VALUE!</v>
      </c>
      <c r="R12" s="61">
        <f ca="1">OFFSET(宅配便入力!$W12,0,(COLUMN()-COLUMN($L$1))/6)</f>
        <v>0</v>
      </c>
      <c r="S12" s="61">
        <f>IF($I12="(送料込)",VLOOKUP(宅配便入力!$Q12,宅配便!$A$18:$O$27,4+(COLUMN()-COLUMN('計算（宅配便）'!$M$1))/6),0)</f>
        <v>0</v>
      </c>
      <c r="T12" s="62" t="e">
        <f t="shared" ca="1" si="47"/>
        <v>#VALUE!</v>
      </c>
      <c r="U12" s="59" t="e">
        <f t="shared" ca="1" si="4"/>
        <v>#VALUE!</v>
      </c>
      <c r="V12" s="60" t="e">
        <f t="shared" ca="1" si="5"/>
        <v>#VALUE!</v>
      </c>
      <c r="W12" s="61" t="e">
        <f t="shared" ca="1" si="6"/>
        <v>#VALUE!</v>
      </c>
      <c r="X12" s="61">
        <f ca="1">OFFSET(宅配便入力!$W12,0,(COLUMN()-COLUMN($L$1))/6)</f>
        <v>0</v>
      </c>
      <c r="Y12" s="61">
        <f>IF($I12="(送料込)",VLOOKUP(宅配便入力!$Q12,宅配便!$A$18:$O$27,4+(COLUMN()-COLUMN('計算（宅配便）'!$M$1))/6),0)</f>
        <v>0</v>
      </c>
      <c r="Z12" s="62" t="e">
        <f t="shared" ca="1" si="7"/>
        <v>#VALUE!</v>
      </c>
      <c r="AA12" s="59" t="e">
        <f t="shared" ca="1" si="8"/>
        <v>#VALUE!</v>
      </c>
      <c r="AB12" s="60" t="e">
        <f t="shared" ca="1" si="9"/>
        <v>#VALUE!</v>
      </c>
      <c r="AC12" s="61" t="e">
        <f t="shared" ca="1" si="10"/>
        <v>#VALUE!</v>
      </c>
      <c r="AD12" s="61">
        <f ca="1">OFFSET(宅配便入力!$W12,0,(COLUMN()-COLUMN($L$1))/6)</f>
        <v>0</v>
      </c>
      <c r="AE12" s="61">
        <f>IF($I12="(送料込)",VLOOKUP(宅配便入力!$Q12,宅配便!$A$18:$O$27,4+(COLUMN()-COLUMN('計算（宅配便）'!$M$1))/6),0)</f>
        <v>0</v>
      </c>
      <c r="AF12" s="62" t="e">
        <f t="shared" ca="1" si="11"/>
        <v>#VALUE!</v>
      </c>
      <c r="AG12" s="59" t="e">
        <f t="shared" ca="1" si="12"/>
        <v>#VALUE!</v>
      </c>
      <c r="AH12" s="60" t="e">
        <f t="shared" ca="1" si="13"/>
        <v>#VALUE!</v>
      </c>
      <c r="AI12" s="61" t="e">
        <f t="shared" ca="1" si="14"/>
        <v>#VALUE!</v>
      </c>
      <c r="AJ12" s="61">
        <f ca="1">OFFSET(宅配便入力!$W12,0,(COLUMN()-COLUMN($L$1))/6)</f>
        <v>0</v>
      </c>
      <c r="AK12" s="61">
        <f>IF($I12="(送料込)",VLOOKUP(宅配便入力!$Q12,宅配便!$A$18:$O$27,4+(COLUMN()-COLUMN('計算（宅配便）'!$M$1))/6),0)</f>
        <v>0</v>
      </c>
      <c r="AL12" s="62" t="e">
        <f t="shared" ca="1" si="15"/>
        <v>#VALUE!</v>
      </c>
      <c r="AM12" s="59" t="e">
        <f t="shared" ca="1" si="16"/>
        <v>#VALUE!</v>
      </c>
      <c r="AN12" s="60" t="e">
        <f t="shared" ca="1" si="17"/>
        <v>#VALUE!</v>
      </c>
      <c r="AO12" s="61" t="e">
        <f t="shared" ca="1" si="18"/>
        <v>#VALUE!</v>
      </c>
      <c r="AP12" s="61">
        <f ca="1">OFFSET(宅配便入力!$W12,0,(COLUMN()-COLUMN($L$1))/6)</f>
        <v>0</v>
      </c>
      <c r="AQ12" s="61">
        <f>IF($I12="(送料込)",VLOOKUP(宅配便入力!$Q12,宅配便!$A$18:$O$27,4+(COLUMN()-COLUMN('計算（宅配便）'!$M$1))/6),0)</f>
        <v>0</v>
      </c>
      <c r="AR12" s="62" t="e">
        <f t="shared" ca="1" si="19"/>
        <v>#VALUE!</v>
      </c>
      <c r="AS12" s="59" t="e">
        <f t="shared" ca="1" si="20"/>
        <v>#VALUE!</v>
      </c>
      <c r="AT12" s="60" t="e">
        <f t="shared" ca="1" si="21"/>
        <v>#VALUE!</v>
      </c>
      <c r="AU12" s="61" t="e">
        <f t="shared" ca="1" si="22"/>
        <v>#VALUE!</v>
      </c>
      <c r="AV12" s="61">
        <f ca="1">OFFSET(宅配便入力!$W12,0,(COLUMN()-COLUMN($L$1))/6)</f>
        <v>0</v>
      </c>
      <c r="AW12" s="61">
        <f>IF($I12="(送料込)",VLOOKUP(宅配便入力!$Q12,宅配便!$A$18:$O$27,4+(COLUMN()-COLUMN('計算（宅配便）'!$M$1))/6),0)</f>
        <v>0</v>
      </c>
      <c r="AX12" s="62" t="e">
        <f t="shared" ca="1" si="23"/>
        <v>#VALUE!</v>
      </c>
      <c r="AY12" s="59" t="e">
        <f t="shared" ca="1" si="24"/>
        <v>#VALUE!</v>
      </c>
      <c r="AZ12" s="60" t="e">
        <f t="shared" ca="1" si="25"/>
        <v>#VALUE!</v>
      </c>
      <c r="BA12" s="61" t="e">
        <f t="shared" ca="1" si="26"/>
        <v>#VALUE!</v>
      </c>
      <c r="BB12" s="61">
        <f ca="1">OFFSET(宅配便入力!$W12,0,(COLUMN()-COLUMN($L$1))/6)</f>
        <v>0</v>
      </c>
      <c r="BC12" s="61">
        <f>IF($I12="(送料込)",VLOOKUP(宅配便入力!$Q12,宅配便!$A$18:$O$27,4+(COLUMN()-COLUMN('計算（宅配便）'!$M$1))/6),0)</f>
        <v>0</v>
      </c>
      <c r="BD12" s="62" t="e">
        <f t="shared" ca="1" si="27"/>
        <v>#VALUE!</v>
      </c>
      <c r="BE12" s="59" t="e">
        <f t="shared" ca="1" si="28"/>
        <v>#VALUE!</v>
      </c>
      <c r="BF12" s="60" t="e">
        <f t="shared" ca="1" si="29"/>
        <v>#VALUE!</v>
      </c>
      <c r="BG12" s="61" t="e">
        <f t="shared" ca="1" si="30"/>
        <v>#VALUE!</v>
      </c>
      <c r="BH12" s="61">
        <f ca="1">OFFSET(宅配便入力!$W12,0,(COLUMN()-COLUMN($L$1))/6)</f>
        <v>0</v>
      </c>
      <c r="BI12" s="61">
        <f>IF($I12="(送料込)",VLOOKUP(宅配便入力!$Q12,宅配便!$A$18:$O$27,4+(COLUMN()-COLUMN('計算（宅配便）'!$M$1))/6),0)</f>
        <v>0</v>
      </c>
      <c r="BJ12" s="62" t="e">
        <f t="shared" ca="1" si="31"/>
        <v>#VALUE!</v>
      </c>
      <c r="BK12" s="59" t="e">
        <f t="shared" ca="1" si="32"/>
        <v>#VALUE!</v>
      </c>
      <c r="BL12" s="60" t="e">
        <f t="shared" ca="1" si="33"/>
        <v>#VALUE!</v>
      </c>
      <c r="BM12" s="61" t="e">
        <f t="shared" ca="1" si="34"/>
        <v>#VALUE!</v>
      </c>
      <c r="BN12" s="61">
        <f ca="1">OFFSET(宅配便入力!$W12,0,(COLUMN()-COLUMN($L$1))/6)</f>
        <v>0</v>
      </c>
      <c r="BO12" s="61">
        <f>IF($I12="(送料込)",VLOOKUP(宅配便入力!$Q12,宅配便!$A$18:$O$27,4+(COLUMN()-COLUMN('計算（宅配便）'!$M$1))/6),0)</f>
        <v>0</v>
      </c>
      <c r="BP12" s="62" t="e">
        <f t="shared" ca="1" si="35"/>
        <v>#VALUE!</v>
      </c>
      <c r="BQ12" s="59" t="e">
        <f t="shared" ca="1" si="36"/>
        <v>#VALUE!</v>
      </c>
      <c r="BR12" s="60" t="e">
        <f t="shared" ca="1" si="37"/>
        <v>#VALUE!</v>
      </c>
      <c r="BS12" s="61" t="e">
        <f t="shared" ca="1" si="38"/>
        <v>#VALUE!</v>
      </c>
      <c r="BT12" s="61">
        <f ca="1">OFFSET(宅配便入力!$W12,0,(COLUMN()-COLUMN($L$1))/6)</f>
        <v>0</v>
      </c>
      <c r="BU12" s="61">
        <f>IF($I12="(送料込)",VLOOKUP(宅配便入力!$Q12,宅配便!$A$18:$O$27,4+(COLUMN()-COLUMN('計算（宅配便）'!$M$1))/6),0)</f>
        <v>0</v>
      </c>
      <c r="BV12" s="62" t="e">
        <f t="shared" ca="1" si="39"/>
        <v>#VALUE!</v>
      </c>
      <c r="BW12" s="59" t="e">
        <f t="shared" ca="1" si="40"/>
        <v>#VALUE!</v>
      </c>
      <c r="BX12" s="60" t="e">
        <f t="shared" ca="1" si="41"/>
        <v>#VALUE!</v>
      </c>
      <c r="BY12" s="61" t="e">
        <f t="shared" ca="1" si="42"/>
        <v>#VALUE!</v>
      </c>
      <c r="BZ12" s="61">
        <f ca="1">OFFSET(宅配便入力!$W12,0,(COLUMN()-COLUMN($L$1))/6)</f>
        <v>0</v>
      </c>
      <c r="CA12" s="61">
        <f>IF($I12="(送料込)",VLOOKUP(宅配便入力!$Q12,宅配便!$A$18:$O$27,4+(COLUMN()-COLUMN('計算（宅配便）'!$M$1))/6),0)</f>
        <v>0</v>
      </c>
      <c r="CB12" s="62" t="e">
        <f t="shared" ca="1" si="43"/>
        <v>#VALUE!</v>
      </c>
      <c r="CC12" s="59" t="e">
        <f t="shared" ca="1" si="44"/>
        <v>#VALUE!</v>
      </c>
      <c r="CD12" s="60" t="e">
        <f t="shared" ca="1" si="45"/>
        <v>#VALUE!</v>
      </c>
      <c r="CE12" s="61" t="e">
        <f t="shared" ca="1" si="46"/>
        <v>#VALUE!</v>
      </c>
    </row>
    <row r="13" spans="1:83">
      <c r="A13" s="6">
        <v>10</v>
      </c>
      <c r="B13" s="158" t="str">
        <f>IF(ISBLANK(宅配便入力!B13),"",宅配便入力!B13)</f>
        <v/>
      </c>
      <c r="C13" s="5" t="str">
        <f>IF(ISBLANK(宅配便入力!C13),"",宅配便入力!C13)</f>
        <v/>
      </c>
      <c r="D13" s="15">
        <f>IF(ISBLANK(宅配便仮計算!D13),"",宅配便仮計算!D13)</f>
        <v>0.85</v>
      </c>
      <c r="E13" s="5" t="str">
        <f>IF(ISBLANK(宅配便入力!I13),"",宅配便入力!I13)</f>
        <v/>
      </c>
      <c r="F13" s="14" t="str">
        <f>IF(ISBLANK(宅配便入力!L13),"",宅配便入力!L13)</f>
        <v/>
      </c>
      <c r="G13" s="14" t="str">
        <f>IF(ISBLANK(宅配便入力!$N13),"",IF(宅配便入力!$P13="以上",1,宅配便入力!$N13))</f>
        <v/>
      </c>
      <c r="H13" s="6" t="str">
        <f>IF(ISBLANK(宅配便入力!Q13),"",宅配便入力!Q13)</f>
        <v/>
      </c>
      <c r="I13" s="6" t="str">
        <f>IF(ISBLANK(宅配便入力!R13),"",宅配便入力!R13)</f>
        <v/>
      </c>
      <c r="J13" s="6" t="str">
        <f>IF(ISBLANK(宅配便入力!S13),"",宅配便入力!S13)</f>
        <v/>
      </c>
      <c r="K13" s="6" t="str">
        <f>IF(ISBLANK(宅配便入力!T13),"",宅配便入力!T13)</f>
        <v/>
      </c>
      <c r="L13" s="61">
        <f ca="1">OFFSET(宅配便入力!$W13,0,(COLUMN()-COLUMN($L$1))/6)</f>
        <v>0</v>
      </c>
      <c r="M13" s="61">
        <f>IF($I13="(送料込)",VLOOKUP(宅配便入力!$Q13,宅配便!$A$18:$O$27,4+(COLUMN()-COLUMN('計算（宅配便）'!$M$1))/6),0)</f>
        <v>0</v>
      </c>
      <c r="N13" s="62" t="e">
        <f t="shared" ca="1" si="0"/>
        <v>#VALUE!</v>
      </c>
      <c r="O13" s="59" t="e">
        <f t="shared" ca="1" si="1"/>
        <v>#VALUE!</v>
      </c>
      <c r="P13" s="60" t="e">
        <f t="shared" ca="1" si="2"/>
        <v>#VALUE!</v>
      </c>
      <c r="Q13" s="61" t="e">
        <f t="shared" ca="1" si="3"/>
        <v>#VALUE!</v>
      </c>
      <c r="R13" s="61">
        <f ca="1">OFFSET(宅配便入力!$W13,0,(COLUMN()-COLUMN($L$1))/6)</f>
        <v>0</v>
      </c>
      <c r="S13" s="61">
        <f>IF($I13="(送料込)",VLOOKUP(宅配便入力!$Q13,宅配便!$A$18:$O$27,4+(COLUMN()-COLUMN('計算（宅配便）'!$M$1))/6),0)</f>
        <v>0</v>
      </c>
      <c r="T13" s="62" t="e">
        <f t="shared" ca="1" si="47"/>
        <v>#VALUE!</v>
      </c>
      <c r="U13" s="59" t="e">
        <f t="shared" ca="1" si="4"/>
        <v>#VALUE!</v>
      </c>
      <c r="V13" s="60" t="e">
        <f t="shared" ca="1" si="5"/>
        <v>#VALUE!</v>
      </c>
      <c r="W13" s="61" t="e">
        <f t="shared" ca="1" si="6"/>
        <v>#VALUE!</v>
      </c>
      <c r="X13" s="61">
        <f ca="1">OFFSET(宅配便入力!$W13,0,(COLUMN()-COLUMN($L$1))/6)</f>
        <v>0</v>
      </c>
      <c r="Y13" s="61">
        <f>IF($I13="(送料込)",VLOOKUP(宅配便入力!$Q13,宅配便!$A$18:$O$27,4+(COLUMN()-COLUMN('計算（宅配便）'!$M$1))/6),0)</f>
        <v>0</v>
      </c>
      <c r="Z13" s="62" t="e">
        <f t="shared" ca="1" si="7"/>
        <v>#VALUE!</v>
      </c>
      <c r="AA13" s="59" t="e">
        <f t="shared" ca="1" si="8"/>
        <v>#VALUE!</v>
      </c>
      <c r="AB13" s="60" t="e">
        <f t="shared" ca="1" si="9"/>
        <v>#VALUE!</v>
      </c>
      <c r="AC13" s="61" t="e">
        <f t="shared" ca="1" si="10"/>
        <v>#VALUE!</v>
      </c>
      <c r="AD13" s="61">
        <f ca="1">OFFSET(宅配便入力!$W13,0,(COLUMN()-COLUMN($L$1))/6)</f>
        <v>0</v>
      </c>
      <c r="AE13" s="61">
        <f>IF($I13="(送料込)",VLOOKUP(宅配便入力!$Q13,宅配便!$A$18:$O$27,4+(COLUMN()-COLUMN('計算（宅配便）'!$M$1))/6),0)</f>
        <v>0</v>
      </c>
      <c r="AF13" s="62" t="e">
        <f t="shared" ca="1" si="11"/>
        <v>#VALUE!</v>
      </c>
      <c r="AG13" s="59" t="e">
        <f t="shared" ca="1" si="12"/>
        <v>#VALUE!</v>
      </c>
      <c r="AH13" s="60" t="e">
        <f t="shared" ca="1" si="13"/>
        <v>#VALUE!</v>
      </c>
      <c r="AI13" s="61" t="e">
        <f t="shared" ca="1" si="14"/>
        <v>#VALUE!</v>
      </c>
      <c r="AJ13" s="61">
        <f ca="1">OFFSET(宅配便入力!$W13,0,(COLUMN()-COLUMN($L$1))/6)</f>
        <v>0</v>
      </c>
      <c r="AK13" s="61">
        <f>IF($I13="(送料込)",VLOOKUP(宅配便入力!$Q13,宅配便!$A$18:$O$27,4+(COLUMN()-COLUMN('計算（宅配便）'!$M$1))/6),0)</f>
        <v>0</v>
      </c>
      <c r="AL13" s="62" t="e">
        <f t="shared" ca="1" si="15"/>
        <v>#VALUE!</v>
      </c>
      <c r="AM13" s="59" t="e">
        <f t="shared" ca="1" si="16"/>
        <v>#VALUE!</v>
      </c>
      <c r="AN13" s="60" t="e">
        <f t="shared" ca="1" si="17"/>
        <v>#VALUE!</v>
      </c>
      <c r="AO13" s="61" t="e">
        <f t="shared" ca="1" si="18"/>
        <v>#VALUE!</v>
      </c>
      <c r="AP13" s="61">
        <f ca="1">OFFSET(宅配便入力!$W13,0,(COLUMN()-COLUMN($L$1))/6)</f>
        <v>0</v>
      </c>
      <c r="AQ13" s="61">
        <f>IF($I13="(送料込)",VLOOKUP(宅配便入力!$Q13,宅配便!$A$18:$O$27,4+(COLUMN()-COLUMN('計算（宅配便）'!$M$1))/6),0)</f>
        <v>0</v>
      </c>
      <c r="AR13" s="62" t="e">
        <f t="shared" ca="1" si="19"/>
        <v>#VALUE!</v>
      </c>
      <c r="AS13" s="59" t="e">
        <f t="shared" ca="1" si="20"/>
        <v>#VALUE!</v>
      </c>
      <c r="AT13" s="60" t="e">
        <f t="shared" ca="1" si="21"/>
        <v>#VALUE!</v>
      </c>
      <c r="AU13" s="61" t="e">
        <f t="shared" ca="1" si="22"/>
        <v>#VALUE!</v>
      </c>
      <c r="AV13" s="61">
        <f ca="1">OFFSET(宅配便入力!$W13,0,(COLUMN()-COLUMN($L$1))/6)</f>
        <v>0</v>
      </c>
      <c r="AW13" s="61">
        <f>IF($I13="(送料込)",VLOOKUP(宅配便入力!$Q13,宅配便!$A$18:$O$27,4+(COLUMN()-COLUMN('計算（宅配便）'!$M$1))/6),0)</f>
        <v>0</v>
      </c>
      <c r="AX13" s="62" t="e">
        <f t="shared" ca="1" si="23"/>
        <v>#VALUE!</v>
      </c>
      <c r="AY13" s="59" t="e">
        <f t="shared" ca="1" si="24"/>
        <v>#VALUE!</v>
      </c>
      <c r="AZ13" s="60" t="e">
        <f t="shared" ca="1" si="25"/>
        <v>#VALUE!</v>
      </c>
      <c r="BA13" s="61" t="e">
        <f t="shared" ca="1" si="26"/>
        <v>#VALUE!</v>
      </c>
      <c r="BB13" s="61">
        <f ca="1">OFFSET(宅配便入力!$W13,0,(COLUMN()-COLUMN($L$1))/6)</f>
        <v>0</v>
      </c>
      <c r="BC13" s="61">
        <f>IF($I13="(送料込)",VLOOKUP(宅配便入力!$Q13,宅配便!$A$18:$O$27,4+(COLUMN()-COLUMN('計算（宅配便）'!$M$1))/6),0)</f>
        <v>0</v>
      </c>
      <c r="BD13" s="62" t="e">
        <f t="shared" ca="1" si="27"/>
        <v>#VALUE!</v>
      </c>
      <c r="BE13" s="59" t="e">
        <f t="shared" ca="1" si="28"/>
        <v>#VALUE!</v>
      </c>
      <c r="BF13" s="60" t="e">
        <f t="shared" ca="1" si="29"/>
        <v>#VALUE!</v>
      </c>
      <c r="BG13" s="61" t="e">
        <f t="shared" ca="1" si="30"/>
        <v>#VALUE!</v>
      </c>
      <c r="BH13" s="61">
        <f ca="1">OFFSET(宅配便入力!$W13,0,(COLUMN()-COLUMN($L$1))/6)</f>
        <v>0</v>
      </c>
      <c r="BI13" s="61">
        <f>IF($I13="(送料込)",VLOOKUP(宅配便入力!$Q13,宅配便!$A$18:$O$27,4+(COLUMN()-COLUMN('計算（宅配便）'!$M$1))/6),0)</f>
        <v>0</v>
      </c>
      <c r="BJ13" s="62" t="e">
        <f t="shared" ca="1" si="31"/>
        <v>#VALUE!</v>
      </c>
      <c r="BK13" s="59" t="e">
        <f t="shared" ca="1" si="32"/>
        <v>#VALUE!</v>
      </c>
      <c r="BL13" s="60" t="e">
        <f t="shared" ca="1" si="33"/>
        <v>#VALUE!</v>
      </c>
      <c r="BM13" s="61" t="e">
        <f t="shared" ca="1" si="34"/>
        <v>#VALUE!</v>
      </c>
      <c r="BN13" s="61">
        <f ca="1">OFFSET(宅配便入力!$W13,0,(COLUMN()-COLUMN($L$1))/6)</f>
        <v>0</v>
      </c>
      <c r="BO13" s="61">
        <f>IF($I13="(送料込)",VLOOKUP(宅配便入力!$Q13,宅配便!$A$18:$O$27,4+(COLUMN()-COLUMN('計算（宅配便）'!$M$1))/6),0)</f>
        <v>0</v>
      </c>
      <c r="BP13" s="62" t="e">
        <f t="shared" ca="1" si="35"/>
        <v>#VALUE!</v>
      </c>
      <c r="BQ13" s="59" t="e">
        <f t="shared" ca="1" si="36"/>
        <v>#VALUE!</v>
      </c>
      <c r="BR13" s="60" t="e">
        <f t="shared" ca="1" si="37"/>
        <v>#VALUE!</v>
      </c>
      <c r="BS13" s="61" t="e">
        <f t="shared" ca="1" si="38"/>
        <v>#VALUE!</v>
      </c>
      <c r="BT13" s="61">
        <f ca="1">OFFSET(宅配便入力!$W13,0,(COLUMN()-COLUMN($L$1))/6)</f>
        <v>0</v>
      </c>
      <c r="BU13" s="61">
        <f>IF($I13="(送料込)",VLOOKUP(宅配便入力!$Q13,宅配便!$A$18:$O$27,4+(COLUMN()-COLUMN('計算（宅配便）'!$M$1))/6),0)</f>
        <v>0</v>
      </c>
      <c r="BV13" s="62" t="e">
        <f t="shared" ca="1" si="39"/>
        <v>#VALUE!</v>
      </c>
      <c r="BW13" s="59" t="e">
        <f t="shared" ca="1" si="40"/>
        <v>#VALUE!</v>
      </c>
      <c r="BX13" s="60" t="e">
        <f t="shared" ca="1" si="41"/>
        <v>#VALUE!</v>
      </c>
      <c r="BY13" s="61" t="e">
        <f t="shared" ca="1" si="42"/>
        <v>#VALUE!</v>
      </c>
      <c r="BZ13" s="61">
        <f ca="1">OFFSET(宅配便入力!$W13,0,(COLUMN()-COLUMN($L$1))/6)</f>
        <v>0</v>
      </c>
      <c r="CA13" s="61">
        <f>IF($I13="(送料込)",VLOOKUP(宅配便入力!$Q13,宅配便!$A$18:$O$27,4+(COLUMN()-COLUMN('計算（宅配便）'!$M$1))/6),0)</f>
        <v>0</v>
      </c>
      <c r="CB13" s="62" t="e">
        <f t="shared" ca="1" si="43"/>
        <v>#VALUE!</v>
      </c>
      <c r="CC13" s="59" t="e">
        <f t="shared" ca="1" si="44"/>
        <v>#VALUE!</v>
      </c>
      <c r="CD13" s="60" t="e">
        <f t="shared" ca="1" si="45"/>
        <v>#VALUE!</v>
      </c>
      <c r="CE13" s="61" t="e">
        <f t="shared" ca="1" si="46"/>
        <v>#VALUE!</v>
      </c>
    </row>
    <row r="14" spans="1:83">
      <c r="A14" s="6">
        <v>11</v>
      </c>
      <c r="B14" s="158" t="str">
        <f>IF(ISBLANK(宅配便入力!B14),"",宅配便入力!B14)</f>
        <v/>
      </c>
      <c r="C14" s="5" t="str">
        <f>IF(ISBLANK(宅配便入力!C14),"",宅配便入力!C14)</f>
        <v/>
      </c>
      <c r="D14" s="15">
        <f>IF(ISBLANK(宅配便仮計算!D14),"",宅配便仮計算!D14)</f>
        <v>0.85</v>
      </c>
      <c r="E14" s="5" t="str">
        <f>IF(ISBLANK(宅配便入力!I14),"",宅配便入力!I14)</f>
        <v/>
      </c>
      <c r="F14" s="14" t="str">
        <f>IF(ISBLANK(宅配便入力!L14),"",宅配便入力!L14)</f>
        <v/>
      </c>
      <c r="G14" s="14" t="str">
        <f>IF(ISBLANK(宅配便入力!$N14),"",IF(宅配便入力!$P14="以上",1,宅配便入力!$N14))</f>
        <v/>
      </c>
      <c r="H14" s="6" t="str">
        <f>IF(ISBLANK(宅配便入力!Q14),"",宅配便入力!Q14)</f>
        <v/>
      </c>
      <c r="I14" s="6" t="str">
        <f>IF(ISBLANK(宅配便入力!R14),"",宅配便入力!R14)</f>
        <v/>
      </c>
      <c r="J14" s="6" t="str">
        <f>IF(ISBLANK(宅配便入力!S14),"",宅配便入力!S14)</f>
        <v/>
      </c>
      <c r="K14" s="6" t="str">
        <f>IF(ISBLANK(宅配便入力!T14),"",宅配便入力!T14)</f>
        <v/>
      </c>
      <c r="L14" s="61">
        <f ca="1">OFFSET(宅配便入力!$W14,0,(COLUMN()-COLUMN($L$1))/6)</f>
        <v>0</v>
      </c>
      <c r="M14" s="61">
        <f>IF($I14="(送料込)",VLOOKUP(宅配便入力!$Q14,宅配便!$A$18:$O$27,4+(COLUMN()-COLUMN('計算（宅配便）'!$M$1))/6),0)</f>
        <v>0</v>
      </c>
      <c r="N14" s="62" t="e">
        <f t="shared" ca="1" si="0"/>
        <v>#VALUE!</v>
      </c>
      <c r="O14" s="59" t="e">
        <f t="shared" ca="1" si="1"/>
        <v>#VALUE!</v>
      </c>
      <c r="P14" s="60" t="e">
        <f t="shared" ca="1" si="2"/>
        <v>#VALUE!</v>
      </c>
      <c r="Q14" s="61" t="e">
        <f t="shared" ca="1" si="3"/>
        <v>#VALUE!</v>
      </c>
      <c r="R14" s="61">
        <f ca="1">OFFSET(宅配便入力!$W14,0,(COLUMN()-COLUMN($L$1))/6)</f>
        <v>0</v>
      </c>
      <c r="S14" s="61">
        <f>IF($I14="(送料込)",VLOOKUP(宅配便入力!$Q14,宅配便!$A$18:$O$27,4+(COLUMN()-COLUMN('計算（宅配便）'!$M$1))/6),0)</f>
        <v>0</v>
      </c>
      <c r="T14" s="62" t="e">
        <f t="shared" ca="1" si="47"/>
        <v>#VALUE!</v>
      </c>
      <c r="U14" s="59" t="e">
        <f t="shared" ca="1" si="4"/>
        <v>#VALUE!</v>
      </c>
      <c r="V14" s="60" t="e">
        <f t="shared" ca="1" si="5"/>
        <v>#VALUE!</v>
      </c>
      <c r="W14" s="61" t="e">
        <f t="shared" ca="1" si="6"/>
        <v>#VALUE!</v>
      </c>
      <c r="X14" s="61">
        <f ca="1">OFFSET(宅配便入力!$W14,0,(COLUMN()-COLUMN($L$1))/6)</f>
        <v>0</v>
      </c>
      <c r="Y14" s="61">
        <f>IF($I14="(送料込)",VLOOKUP(宅配便入力!$Q14,宅配便!$A$18:$O$27,4+(COLUMN()-COLUMN('計算（宅配便）'!$M$1))/6),0)</f>
        <v>0</v>
      </c>
      <c r="Z14" s="62" t="e">
        <f t="shared" ca="1" si="7"/>
        <v>#VALUE!</v>
      </c>
      <c r="AA14" s="59" t="e">
        <f t="shared" ca="1" si="8"/>
        <v>#VALUE!</v>
      </c>
      <c r="AB14" s="60" t="e">
        <f t="shared" ca="1" si="9"/>
        <v>#VALUE!</v>
      </c>
      <c r="AC14" s="61" t="e">
        <f t="shared" ca="1" si="10"/>
        <v>#VALUE!</v>
      </c>
      <c r="AD14" s="61">
        <f ca="1">OFFSET(宅配便入力!$W14,0,(COLUMN()-COLUMN($L$1))/6)</f>
        <v>0</v>
      </c>
      <c r="AE14" s="61">
        <f>IF($I14="(送料込)",VLOOKUP(宅配便入力!$Q14,宅配便!$A$18:$O$27,4+(COLUMN()-COLUMN('計算（宅配便）'!$M$1))/6),0)</f>
        <v>0</v>
      </c>
      <c r="AF14" s="62" t="e">
        <f t="shared" ca="1" si="11"/>
        <v>#VALUE!</v>
      </c>
      <c r="AG14" s="59" t="e">
        <f t="shared" ca="1" si="12"/>
        <v>#VALUE!</v>
      </c>
      <c r="AH14" s="60" t="e">
        <f t="shared" ca="1" si="13"/>
        <v>#VALUE!</v>
      </c>
      <c r="AI14" s="61" t="e">
        <f t="shared" ca="1" si="14"/>
        <v>#VALUE!</v>
      </c>
      <c r="AJ14" s="61">
        <f ca="1">OFFSET(宅配便入力!$W14,0,(COLUMN()-COLUMN($L$1))/6)</f>
        <v>0</v>
      </c>
      <c r="AK14" s="61">
        <f>IF($I14="(送料込)",VLOOKUP(宅配便入力!$Q14,宅配便!$A$18:$O$27,4+(COLUMN()-COLUMN('計算（宅配便）'!$M$1))/6),0)</f>
        <v>0</v>
      </c>
      <c r="AL14" s="62" t="e">
        <f t="shared" ca="1" si="15"/>
        <v>#VALUE!</v>
      </c>
      <c r="AM14" s="59" t="e">
        <f t="shared" ca="1" si="16"/>
        <v>#VALUE!</v>
      </c>
      <c r="AN14" s="60" t="e">
        <f t="shared" ca="1" si="17"/>
        <v>#VALUE!</v>
      </c>
      <c r="AO14" s="61" t="e">
        <f t="shared" ca="1" si="18"/>
        <v>#VALUE!</v>
      </c>
      <c r="AP14" s="61">
        <f ca="1">OFFSET(宅配便入力!$W14,0,(COLUMN()-COLUMN($L$1))/6)</f>
        <v>0</v>
      </c>
      <c r="AQ14" s="61">
        <f>IF($I14="(送料込)",VLOOKUP(宅配便入力!$Q14,宅配便!$A$18:$O$27,4+(COLUMN()-COLUMN('計算（宅配便）'!$M$1))/6),0)</f>
        <v>0</v>
      </c>
      <c r="AR14" s="62" t="e">
        <f t="shared" ca="1" si="19"/>
        <v>#VALUE!</v>
      </c>
      <c r="AS14" s="59" t="e">
        <f t="shared" ca="1" si="20"/>
        <v>#VALUE!</v>
      </c>
      <c r="AT14" s="60" t="e">
        <f t="shared" ca="1" si="21"/>
        <v>#VALUE!</v>
      </c>
      <c r="AU14" s="61" t="e">
        <f t="shared" ca="1" si="22"/>
        <v>#VALUE!</v>
      </c>
      <c r="AV14" s="61">
        <f ca="1">OFFSET(宅配便入力!$W14,0,(COLUMN()-COLUMN($L$1))/6)</f>
        <v>0</v>
      </c>
      <c r="AW14" s="61">
        <f>IF($I14="(送料込)",VLOOKUP(宅配便入力!$Q14,宅配便!$A$18:$O$27,4+(COLUMN()-COLUMN('計算（宅配便）'!$M$1))/6),0)</f>
        <v>0</v>
      </c>
      <c r="AX14" s="62" t="e">
        <f t="shared" ca="1" si="23"/>
        <v>#VALUE!</v>
      </c>
      <c r="AY14" s="59" t="e">
        <f t="shared" ca="1" si="24"/>
        <v>#VALUE!</v>
      </c>
      <c r="AZ14" s="60" t="e">
        <f t="shared" ca="1" si="25"/>
        <v>#VALUE!</v>
      </c>
      <c r="BA14" s="61" t="e">
        <f t="shared" ca="1" si="26"/>
        <v>#VALUE!</v>
      </c>
      <c r="BB14" s="61">
        <f ca="1">OFFSET(宅配便入力!$W14,0,(COLUMN()-COLUMN($L$1))/6)</f>
        <v>0</v>
      </c>
      <c r="BC14" s="61">
        <f>IF($I14="(送料込)",VLOOKUP(宅配便入力!$Q14,宅配便!$A$18:$O$27,4+(COLUMN()-COLUMN('計算（宅配便）'!$M$1))/6),0)</f>
        <v>0</v>
      </c>
      <c r="BD14" s="62" t="e">
        <f t="shared" ca="1" si="27"/>
        <v>#VALUE!</v>
      </c>
      <c r="BE14" s="59" t="e">
        <f t="shared" ca="1" si="28"/>
        <v>#VALUE!</v>
      </c>
      <c r="BF14" s="60" t="e">
        <f t="shared" ca="1" si="29"/>
        <v>#VALUE!</v>
      </c>
      <c r="BG14" s="61" t="e">
        <f t="shared" ca="1" si="30"/>
        <v>#VALUE!</v>
      </c>
      <c r="BH14" s="61">
        <f ca="1">OFFSET(宅配便入力!$W14,0,(COLUMN()-COLUMN($L$1))/6)</f>
        <v>0</v>
      </c>
      <c r="BI14" s="61">
        <f>IF($I14="(送料込)",VLOOKUP(宅配便入力!$Q14,宅配便!$A$18:$O$27,4+(COLUMN()-COLUMN('計算（宅配便）'!$M$1))/6),0)</f>
        <v>0</v>
      </c>
      <c r="BJ14" s="62" t="e">
        <f t="shared" ca="1" si="31"/>
        <v>#VALUE!</v>
      </c>
      <c r="BK14" s="59" t="e">
        <f t="shared" ca="1" si="32"/>
        <v>#VALUE!</v>
      </c>
      <c r="BL14" s="60" t="e">
        <f t="shared" ca="1" si="33"/>
        <v>#VALUE!</v>
      </c>
      <c r="BM14" s="61" t="e">
        <f t="shared" ca="1" si="34"/>
        <v>#VALUE!</v>
      </c>
      <c r="BN14" s="61">
        <f ca="1">OFFSET(宅配便入力!$W14,0,(COLUMN()-COLUMN($L$1))/6)</f>
        <v>0</v>
      </c>
      <c r="BO14" s="61">
        <f>IF($I14="(送料込)",VLOOKUP(宅配便入力!$Q14,宅配便!$A$18:$O$27,4+(COLUMN()-COLUMN('計算（宅配便）'!$M$1))/6),0)</f>
        <v>0</v>
      </c>
      <c r="BP14" s="62" t="e">
        <f t="shared" ca="1" si="35"/>
        <v>#VALUE!</v>
      </c>
      <c r="BQ14" s="59" t="e">
        <f t="shared" ca="1" si="36"/>
        <v>#VALUE!</v>
      </c>
      <c r="BR14" s="60" t="e">
        <f t="shared" ca="1" si="37"/>
        <v>#VALUE!</v>
      </c>
      <c r="BS14" s="61" t="e">
        <f t="shared" ca="1" si="38"/>
        <v>#VALUE!</v>
      </c>
      <c r="BT14" s="61">
        <f ca="1">OFFSET(宅配便入力!$W14,0,(COLUMN()-COLUMN($L$1))/6)</f>
        <v>0</v>
      </c>
      <c r="BU14" s="61">
        <f>IF($I14="(送料込)",VLOOKUP(宅配便入力!$Q14,宅配便!$A$18:$O$27,4+(COLUMN()-COLUMN('計算（宅配便）'!$M$1))/6),0)</f>
        <v>0</v>
      </c>
      <c r="BV14" s="62" t="e">
        <f t="shared" ca="1" si="39"/>
        <v>#VALUE!</v>
      </c>
      <c r="BW14" s="59" t="e">
        <f t="shared" ca="1" si="40"/>
        <v>#VALUE!</v>
      </c>
      <c r="BX14" s="60" t="e">
        <f t="shared" ca="1" si="41"/>
        <v>#VALUE!</v>
      </c>
      <c r="BY14" s="61" t="e">
        <f t="shared" ca="1" si="42"/>
        <v>#VALUE!</v>
      </c>
      <c r="BZ14" s="61">
        <f ca="1">OFFSET(宅配便入力!$W14,0,(COLUMN()-COLUMN($L$1))/6)</f>
        <v>0</v>
      </c>
      <c r="CA14" s="61">
        <f>IF($I14="(送料込)",VLOOKUP(宅配便入力!$Q14,宅配便!$A$18:$O$27,4+(COLUMN()-COLUMN('計算（宅配便）'!$M$1))/6),0)</f>
        <v>0</v>
      </c>
      <c r="CB14" s="62" t="e">
        <f t="shared" ca="1" si="43"/>
        <v>#VALUE!</v>
      </c>
      <c r="CC14" s="59" t="e">
        <f t="shared" ca="1" si="44"/>
        <v>#VALUE!</v>
      </c>
      <c r="CD14" s="60" t="e">
        <f t="shared" ca="1" si="45"/>
        <v>#VALUE!</v>
      </c>
      <c r="CE14" s="61" t="e">
        <f t="shared" ca="1" si="46"/>
        <v>#VALUE!</v>
      </c>
    </row>
    <row r="15" spans="1:83">
      <c r="A15" s="6">
        <v>12</v>
      </c>
      <c r="B15" s="158" t="str">
        <f>IF(ISBLANK(宅配便入力!B15),"",宅配便入力!B15)</f>
        <v/>
      </c>
      <c r="C15" s="5" t="str">
        <f>IF(ISBLANK(宅配便入力!C15),"",宅配便入力!C15)</f>
        <v/>
      </c>
      <c r="D15" s="15">
        <f>IF(ISBLANK(宅配便仮計算!D15),"",宅配便仮計算!D15)</f>
        <v>0.85</v>
      </c>
      <c r="E15" s="5" t="str">
        <f>IF(ISBLANK(宅配便入力!I15),"",宅配便入力!I15)</f>
        <v/>
      </c>
      <c r="F15" s="14" t="str">
        <f>IF(ISBLANK(宅配便入力!L15),"",宅配便入力!L15)</f>
        <v/>
      </c>
      <c r="G15" s="14" t="str">
        <f>IF(ISBLANK(宅配便入力!$N15),"",IF(宅配便入力!$P15="以上",1,宅配便入力!$N15))</f>
        <v/>
      </c>
      <c r="H15" s="6" t="str">
        <f>IF(ISBLANK(宅配便入力!Q15),"",宅配便入力!Q15)</f>
        <v/>
      </c>
      <c r="I15" s="6" t="str">
        <f>IF(ISBLANK(宅配便入力!R15),"",宅配便入力!R15)</f>
        <v/>
      </c>
      <c r="J15" s="6" t="str">
        <f>IF(ISBLANK(宅配便入力!S15),"",宅配便入力!S15)</f>
        <v/>
      </c>
      <c r="K15" s="6" t="str">
        <f>IF(ISBLANK(宅配便入力!T15),"",宅配便入力!T15)</f>
        <v/>
      </c>
      <c r="L15" s="61">
        <f ca="1">OFFSET(宅配便入力!$W15,0,(COLUMN()-COLUMN($L$1))/6)</f>
        <v>0</v>
      </c>
      <c r="M15" s="61">
        <f>IF($I15="(送料込)",VLOOKUP(宅配便入力!$Q15,宅配便!$A$18:$O$27,4+(COLUMN()-COLUMN('計算（宅配便）'!$M$1))/6),0)</f>
        <v>0</v>
      </c>
      <c r="N15" s="62" t="e">
        <f t="shared" ca="1" si="0"/>
        <v>#VALUE!</v>
      </c>
      <c r="O15" s="59" t="e">
        <f t="shared" ca="1" si="1"/>
        <v>#VALUE!</v>
      </c>
      <c r="P15" s="60" t="e">
        <f t="shared" ca="1" si="2"/>
        <v>#VALUE!</v>
      </c>
      <c r="Q15" s="61" t="e">
        <f t="shared" ca="1" si="3"/>
        <v>#VALUE!</v>
      </c>
      <c r="R15" s="61">
        <f ca="1">OFFSET(宅配便入力!$W15,0,(COLUMN()-COLUMN($L$1))/6)</f>
        <v>0</v>
      </c>
      <c r="S15" s="61">
        <f>IF($I15="(送料込)",VLOOKUP(宅配便入力!$Q15,宅配便!$A$18:$O$27,4+(COLUMN()-COLUMN('計算（宅配便）'!$M$1))/6),0)</f>
        <v>0</v>
      </c>
      <c r="T15" s="62" t="e">
        <f t="shared" ca="1" si="47"/>
        <v>#VALUE!</v>
      </c>
      <c r="U15" s="59" t="e">
        <f t="shared" ca="1" si="4"/>
        <v>#VALUE!</v>
      </c>
      <c r="V15" s="60" t="e">
        <f t="shared" ca="1" si="5"/>
        <v>#VALUE!</v>
      </c>
      <c r="W15" s="61" t="e">
        <f t="shared" ca="1" si="6"/>
        <v>#VALUE!</v>
      </c>
      <c r="X15" s="61">
        <f ca="1">OFFSET(宅配便入力!$W15,0,(COLUMN()-COLUMN($L$1))/6)</f>
        <v>0</v>
      </c>
      <c r="Y15" s="61">
        <f>IF($I15="(送料込)",VLOOKUP(宅配便入力!$Q15,宅配便!$A$18:$O$27,4+(COLUMN()-COLUMN('計算（宅配便）'!$M$1))/6),0)</f>
        <v>0</v>
      </c>
      <c r="Z15" s="62" t="e">
        <f t="shared" ca="1" si="7"/>
        <v>#VALUE!</v>
      </c>
      <c r="AA15" s="59" t="e">
        <f t="shared" ca="1" si="8"/>
        <v>#VALUE!</v>
      </c>
      <c r="AB15" s="60" t="e">
        <f t="shared" ca="1" si="9"/>
        <v>#VALUE!</v>
      </c>
      <c r="AC15" s="61" t="e">
        <f t="shared" ca="1" si="10"/>
        <v>#VALUE!</v>
      </c>
      <c r="AD15" s="61">
        <f ca="1">OFFSET(宅配便入力!$W15,0,(COLUMN()-COLUMN($L$1))/6)</f>
        <v>0</v>
      </c>
      <c r="AE15" s="61">
        <f>IF($I15="(送料込)",VLOOKUP(宅配便入力!$Q15,宅配便!$A$18:$O$27,4+(COLUMN()-COLUMN('計算（宅配便）'!$M$1))/6),0)</f>
        <v>0</v>
      </c>
      <c r="AF15" s="62" t="e">
        <f t="shared" ca="1" si="11"/>
        <v>#VALUE!</v>
      </c>
      <c r="AG15" s="59" t="e">
        <f t="shared" ca="1" si="12"/>
        <v>#VALUE!</v>
      </c>
      <c r="AH15" s="60" t="e">
        <f t="shared" ca="1" si="13"/>
        <v>#VALUE!</v>
      </c>
      <c r="AI15" s="61" t="e">
        <f t="shared" ca="1" si="14"/>
        <v>#VALUE!</v>
      </c>
      <c r="AJ15" s="61">
        <f ca="1">OFFSET(宅配便入力!$W15,0,(COLUMN()-COLUMN($L$1))/6)</f>
        <v>0</v>
      </c>
      <c r="AK15" s="61">
        <f>IF($I15="(送料込)",VLOOKUP(宅配便入力!$Q15,宅配便!$A$18:$O$27,4+(COLUMN()-COLUMN('計算（宅配便）'!$M$1))/6),0)</f>
        <v>0</v>
      </c>
      <c r="AL15" s="62" t="e">
        <f t="shared" ca="1" si="15"/>
        <v>#VALUE!</v>
      </c>
      <c r="AM15" s="59" t="e">
        <f t="shared" ca="1" si="16"/>
        <v>#VALUE!</v>
      </c>
      <c r="AN15" s="60" t="e">
        <f t="shared" ca="1" si="17"/>
        <v>#VALUE!</v>
      </c>
      <c r="AO15" s="61" t="e">
        <f t="shared" ca="1" si="18"/>
        <v>#VALUE!</v>
      </c>
      <c r="AP15" s="61">
        <f ca="1">OFFSET(宅配便入力!$W15,0,(COLUMN()-COLUMN($L$1))/6)</f>
        <v>0</v>
      </c>
      <c r="AQ15" s="61">
        <f>IF($I15="(送料込)",VLOOKUP(宅配便入力!$Q15,宅配便!$A$18:$O$27,4+(COLUMN()-COLUMN('計算（宅配便）'!$M$1))/6),0)</f>
        <v>0</v>
      </c>
      <c r="AR15" s="62" t="e">
        <f t="shared" ca="1" si="19"/>
        <v>#VALUE!</v>
      </c>
      <c r="AS15" s="59" t="e">
        <f t="shared" ca="1" si="20"/>
        <v>#VALUE!</v>
      </c>
      <c r="AT15" s="60" t="e">
        <f t="shared" ca="1" si="21"/>
        <v>#VALUE!</v>
      </c>
      <c r="AU15" s="61" t="e">
        <f t="shared" ca="1" si="22"/>
        <v>#VALUE!</v>
      </c>
      <c r="AV15" s="61">
        <f ca="1">OFFSET(宅配便入力!$W15,0,(COLUMN()-COLUMN($L$1))/6)</f>
        <v>0</v>
      </c>
      <c r="AW15" s="61">
        <f>IF($I15="(送料込)",VLOOKUP(宅配便入力!$Q15,宅配便!$A$18:$O$27,4+(COLUMN()-COLUMN('計算（宅配便）'!$M$1))/6),0)</f>
        <v>0</v>
      </c>
      <c r="AX15" s="62" t="e">
        <f t="shared" ca="1" si="23"/>
        <v>#VALUE!</v>
      </c>
      <c r="AY15" s="59" t="e">
        <f t="shared" ca="1" si="24"/>
        <v>#VALUE!</v>
      </c>
      <c r="AZ15" s="60" t="e">
        <f t="shared" ca="1" si="25"/>
        <v>#VALUE!</v>
      </c>
      <c r="BA15" s="61" t="e">
        <f t="shared" ca="1" si="26"/>
        <v>#VALUE!</v>
      </c>
      <c r="BB15" s="61">
        <f ca="1">OFFSET(宅配便入力!$W15,0,(COLUMN()-COLUMN($L$1))/6)</f>
        <v>0</v>
      </c>
      <c r="BC15" s="61">
        <f>IF($I15="(送料込)",VLOOKUP(宅配便入力!$Q15,宅配便!$A$18:$O$27,4+(COLUMN()-COLUMN('計算（宅配便）'!$M$1))/6),0)</f>
        <v>0</v>
      </c>
      <c r="BD15" s="62" t="e">
        <f t="shared" ca="1" si="27"/>
        <v>#VALUE!</v>
      </c>
      <c r="BE15" s="59" t="e">
        <f t="shared" ca="1" si="28"/>
        <v>#VALUE!</v>
      </c>
      <c r="BF15" s="60" t="e">
        <f t="shared" ca="1" si="29"/>
        <v>#VALUE!</v>
      </c>
      <c r="BG15" s="61" t="e">
        <f t="shared" ca="1" si="30"/>
        <v>#VALUE!</v>
      </c>
      <c r="BH15" s="61">
        <f ca="1">OFFSET(宅配便入力!$W15,0,(COLUMN()-COLUMN($L$1))/6)</f>
        <v>0</v>
      </c>
      <c r="BI15" s="61">
        <f>IF($I15="(送料込)",VLOOKUP(宅配便入力!$Q15,宅配便!$A$18:$O$27,4+(COLUMN()-COLUMN('計算（宅配便）'!$M$1))/6),0)</f>
        <v>0</v>
      </c>
      <c r="BJ15" s="62" t="e">
        <f t="shared" ca="1" si="31"/>
        <v>#VALUE!</v>
      </c>
      <c r="BK15" s="59" t="e">
        <f t="shared" ca="1" si="32"/>
        <v>#VALUE!</v>
      </c>
      <c r="BL15" s="60" t="e">
        <f t="shared" ca="1" si="33"/>
        <v>#VALUE!</v>
      </c>
      <c r="BM15" s="61" t="e">
        <f t="shared" ca="1" si="34"/>
        <v>#VALUE!</v>
      </c>
      <c r="BN15" s="61">
        <f ca="1">OFFSET(宅配便入力!$W15,0,(COLUMN()-COLUMN($L$1))/6)</f>
        <v>0</v>
      </c>
      <c r="BO15" s="61">
        <f>IF($I15="(送料込)",VLOOKUP(宅配便入力!$Q15,宅配便!$A$18:$O$27,4+(COLUMN()-COLUMN('計算（宅配便）'!$M$1))/6),0)</f>
        <v>0</v>
      </c>
      <c r="BP15" s="62" t="e">
        <f t="shared" ca="1" si="35"/>
        <v>#VALUE!</v>
      </c>
      <c r="BQ15" s="59" t="e">
        <f t="shared" ca="1" si="36"/>
        <v>#VALUE!</v>
      </c>
      <c r="BR15" s="60" t="e">
        <f t="shared" ca="1" si="37"/>
        <v>#VALUE!</v>
      </c>
      <c r="BS15" s="61" t="e">
        <f t="shared" ca="1" si="38"/>
        <v>#VALUE!</v>
      </c>
      <c r="BT15" s="61">
        <f ca="1">OFFSET(宅配便入力!$W15,0,(COLUMN()-COLUMN($L$1))/6)</f>
        <v>0</v>
      </c>
      <c r="BU15" s="61">
        <f>IF($I15="(送料込)",VLOOKUP(宅配便入力!$Q15,宅配便!$A$18:$O$27,4+(COLUMN()-COLUMN('計算（宅配便）'!$M$1))/6),0)</f>
        <v>0</v>
      </c>
      <c r="BV15" s="62" t="e">
        <f t="shared" ca="1" si="39"/>
        <v>#VALUE!</v>
      </c>
      <c r="BW15" s="59" t="e">
        <f t="shared" ca="1" si="40"/>
        <v>#VALUE!</v>
      </c>
      <c r="BX15" s="60" t="e">
        <f t="shared" ca="1" si="41"/>
        <v>#VALUE!</v>
      </c>
      <c r="BY15" s="61" t="e">
        <f t="shared" ca="1" si="42"/>
        <v>#VALUE!</v>
      </c>
      <c r="BZ15" s="61">
        <f ca="1">OFFSET(宅配便入力!$W15,0,(COLUMN()-COLUMN($L$1))/6)</f>
        <v>0</v>
      </c>
      <c r="CA15" s="61">
        <f>IF($I15="(送料込)",VLOOKUP(宅配便入力!$Q15,宅配便!$A$18:$O$27,4+(COLUMN()-COLUMN('計算（宅配便）'!$M$1))/6),0)</f>
        <v>0</v>
      </c>
      <c r="CB15" s="62" t="e">
        <f t="shared" ca="1" si="43"/>
        <v>#VALUE!</v>
      </c>
      <c r="CC15" s="59" t="e">
        <f t="shared" ca="1" si="44"/>
        <v>#VALUE!</v>
      </c>
      <c r="CD15" s="60" t="e">
        <f t="shared" ca="1" si="45"/>
        <v>#VALUE!</v>
      </c>
      <c r="CE15" s="61" t="e">
        <f t="shared" ca="1" si="46"/>
        <v>#VALUE!</v>
      </c>
    </row>
    <row r="16" spans="1:83">
      <c r="A16" s="6">
        <v>13</v>
      </c>
      <c r="B16" s="158" t="str">
        <f>IF(ISBLANK(宅配便入力!B16),"",宅配便入力!B16)</f>
        <v/>
      </c>
      <c r="C16" s="5" t="str">
        <f>IF(ISBLANK(宅配便入力!C16),"",宅配便入力!C16)</f>
        <v/>
      </c>
      <c r="D16" s="15">
        <f>IF(ISBLANK(宅配便仮計算!D16),"",宅配便仮計算!D16)</f>
        <v>0.85</v>
      </c>
      <c r="E16" s="5" t="str">
        <f>IF(ISBLANK(宅配便入力!I16),"",宅配便入力!I16)</f>
        <v/>
      </c>
      <c r="F16" s="14" t="str">
        <f>IF(ISBLANK(宅配便入力!L16),"",宅配便入力!L16)</f>
        <v/>
      </c>
      <c r="G16" s="14" t="str">
        <f>IF(ISBLANK(宅配便入力!$N16),"",IF(宅配便入力!$P16="以上",1,宅配便入力!$N16))</f>
        <v/>
      </c>
      <c r="H16" s="6" t="str">
        <f>IF(ISBLANK(宅配便入力!Q16),"",宅配便入力!Q16)</f>
        <v/>
      </c>
      <c r="I16" s="6" t="str">
        <f>IF(ISBLANK(宅配便入力!R16),"",宅配便入力!R16)</f>
        <v/>
      </c>
      <c r="J16" s="6" t="str">
        <f>IF(ISBLANK(宅配便入力!S16),"",宅配便入力!S16)</f>
        <v/>
      </c>
      <c r="K16" s="6" t="str">
        <f>IF(ISBLANK(宅配便入力!T16),"",宅配便入力!T16)</f>
        <v/>
      </c>
      <c r="L16" s="61">
        <f ca="1">OFFSET(宅配便入力!$W16,0,(COLUMN()-COLUMN($L$1))/6)</f>
        <v>0</v>
      </c>
      <c r="M16" s="61">
        <f>IF($I16="(送料込)",VLOOKUP(宅配便入力!$Q16,宅配便!$A$18:$O$27,4+(COLUMN()-COLUMN('計算（宅配便）'!$M$1))/6),0)</f>
        <v>0</v>
      </c>
      <c r="N16" s="62" t="e">
        <f t="shared" ca="1" si="0"/>
        <v>#VALUE!</v>
      </c>
      <c r="O16" s="59" t="e">
        <f t="shared" ca="1" si="1"/>
        <v>#VALUE!</v>
      </c>
      <c r="P16" s="60" t="e">
        <f t="shared" ca="1" si="2"/>
        <v>#VALUE!</v>
      </c>
      <c r="Q16" s="61" t="e">
        <f t="shared" ca="1" si="3"/>
        <v>#VALUE!</v>
      </c>
      <c r="R16" s="61">
        <f ca="1">OFFSET(宅配便入力!$W16,0,(COLUMN()-COLUMN($L$1))/6)</f>
        <v>0</v>
      </c>
      <c r="S16" s="61">
        <f>IF($I16="(送料込)",VLOOKUP(宅配便入力!$Q16,宅配便!$A$18:$O$27,4+(COLUMN()-COLUMN('計算（宅配便）'!$M$1))/6),0)</f>
        <v>0</v>
      </c>
      <c r="T16" s="62" t="e">
        <f t="shared" ca="1" si="47"/>
        <v>#VALUE!</v>
      </c>
      <c r="U16" s="59" t="e">
        <f t="shared" ca="1" si="4"/>
        <v>#VALUE!</v>
      </c>
      <c r="V16" s="60" t="e">
        <f t="shared" ca="1" si="5"/>
        <v>#VALUE!</v>
      </c>
      <c r="W16" s="61" t="e">
        <f t="shared" ca="1" si="6"/>
        <v>#VALUE!</v>
      </c>
      <c r="X16" s="61">
        <f ca="1">OFFSET(宅配便入力!$W16,0,(COLUMN()-COLUMN($L$1))/6)</f>
        <v>0</v>
      </c>
      <c r="Y16" s="61">
        <f>IF($I16="(送料込)",VLOOKUP(宅配便入力!$Q16,宅配便!$A$18:$O$27,4+(COLUMN()-COLUMN('計算（宅配便）'!$M$1))/6),0)</f>
        <v>0</v>
      </c>
      <c r="Z16" s="62" t="e">
        <f t="shared" ca="1" si="7"/>
        <v>#VALUE!</v>
      </c>
      <c r="AA16" s="59" t="e">
        <f t="shared" ca="1" si="8"/>
        <v>#VALUE!</v>
      </c>
      <c r="AB16" s="60" t="e">
        <f t="shared" ca="1" si="9"/>
        <v>#VALUE!</v>
      </c>
      <c r="AC16" s="61" t="e">
        <f t="shared" ca="1" si="10"/>
        <v>#VALUE!</v>
      </c>
      <c r="AD16" s="61">
        <f ca="1">OFFSET(宅配便入力!$W16,0,(COLUMN()-COLUMN($L$1))/6)</f>
        <v>0</v>
      </c>
      <c r="AE16" s="61">
        <f>IF($I16="(送料込)",VLOOKUP(宅配便入力!$Q16,宅配便!$A$18:$O$27,4+(COLUMN()-COLUMN('計算（宅配便）'!$M$1))/6),0)</f>
        <v>0</v>
      </c>
      <c r="AF16" s="62" t="e">
        <f t="shared" ca="1" si="11"/>
        <v>#VALUE!</v>
      </c>
      <c r="AG16" s="59" t="e">
        <f t="shared" ca="1" si="12"/>
        <v>#VALUE!</v>
      </c>
      <c r="AH16" s="60" t="e">
        <f t="shared" ca="1" si="13"/>
        <v>#VALUE!</v>
      </c>
      <c r="AI16" s="61" t="e">
        <f t="shared" ca="1" si="14"/>
        <v>#VALUE!</v>
      </c>
      <c r="AJ16" s="61">
        <f ca="1">OFFSET(宅配便入力!$W16,0,(COLUMN()-COLUMN($L$1))/6)</f>
        <v>0</v>
      </c>
      <c r="AK16" s="61">
        <f>IF($I16="(送料込)",VLOOKUP(宅配便入力!$Q16,宅配便!$A$18:$O$27,4+(COLUMN()-COLUMN('計算（宅配便）'!$M$1))/6),0)</f>
        <v>0</v>
      </c>
      <c r="AL16" s="62" t="e">
        <f t="shared" ca="1" si="15"/>
        <v>#VALUE!</v>
      </c>
      <c r="AM16" s="59" t="e">
        <f t="shared" ca="1" si="16"/>
        <v>#VALUE!</v>
      </c>
      <c r="AN16" s="60" t="e">
        <f t="shared" ca="1" si="17"/>
        <v>#VALUE!</v>
      </c>
      <c r="AO16" s="61" t="e">
        <f t="shared" ca="1" si="18"/>
        <v>#VALUE!</v>
      </c>
      <c r="AP16" s="61">
        <f ca="1">OFFSET(宅配便入力!$W16,0,(COLUMN()-COLUMN($L$1))/6)</f>
        <v>0</v>
      </c>
      <c r="AQ16" s="61">
        <f>IF($I16="(送料込)",VLOOKUP(宅配便入力!$Q16,宅配便!$A$18:$O$27,4+(COLUMN()-COLUMN('計算（宅配便）'!$M$1))/6),0)</f>
        <v>0</v>
      </c>
      <c r="AR16" s="62" t="e">
        <f t="shared" ca="1" si="19"/>
        <v>#VALUE!</v>
      </c>
      <c r="AS16" s="59" t="e">
        <f t="shared" ca="1" si="20"/>
        <v>#VALUE!</v>
      </c>
      <c r="AT16" s="60" t="e">
        <f t="shared" ca="1" si="21"/>
        <v>#VALUE!</v>
      </c>
      <c r="AU16" s="61" t="e">
        <f t="shared" ca="1" si="22"/>
        <v>#VALUE!</v>
      </c>
      <c r="AV16" s="61">
        <f ca="1">OFFSET(宅配便入力!$W16,0,(COLUMN()-COLUMN($L$1))/6)</f>
        <v>0</v>
      </c>
      <c r="AW16" s="61">
        <f>IF($I16="(送料込)",VLOOKUP(宅配便入力!$Q16,宅配便!$A$18:$O$27,4+(COLUMN()-COLUMN('計算（宅配便）'!$M$1))/6),0)</f>
        <v>0</v>
      </c>
      <c r="AX16" s="62" t="e">
        <f t="shared" ca="1" si="23"/>
        <v>#VALUE!</v>
      </c>
      <c r="AY16" s="59" t="e">
        <f t="shared" ca="1" si="24"/>
        <v>#VALUE!</v>
      </c>
      <c r="AZ16" s="60" t="e">
        <f t="shared" ca="1" si="25"/>
        <v>#VALUE!</v>
      </c>
      <c r="BA16" s="61" t="e">
        <f t="shared" ca="1" si="26"/>
        <v>#VALUE!</v>
      </c>
      <c r="BB16" s="61">
        <f ca="1">OFFSET(宅配便入力!$W16,0,(COLUMN()-COLUMN($L$1))/6)</f>
        <v>0</v>
      </c>
      <c r="BC16" s="61">
        <f>IF($I16="(送料込)",VLOOKUP(宅配便入力!$Q16,宅配便!$A$18:$O$27,4+(COLUMN()-COLUMN('計算（宅配便）'!$M$1))/6),0)</f>
        <v>0</v>
      </c>
      <c r="BD16" s="62" t="e">
        <f t="shared" ca="1" si="27"/>
        <v>#VALUE!</v>
      </c>
      <c r="BE16" s="59" t="e">
        <f t="shared" ca="1" si="28"/>
        <v>#VALUE!</v>
      </c>
      <c r="BF16" s="60" t="e">
        <f t="shared" ca="1" si="29"/>
        <v>#VALUE!</v>
      </c>
      <c r="BG16" s="61" t="e">
        <f t="shared" ca="1" si="30"/>
        <v>#VALUE!</v>
      </c>
      <c r="BH16" s="61">
        <f ca="1">OFFSET(宅配便入力!$W16,0,(COLUMN()-COLUMN($L$1))/6)</f>
        <v>0</v>
      </c>
      <c r="BI16" s="61">
        <f>IF($I16="(送料込)",VLOOKUP(宅配便入力!$Q16,宅配便!$A$18:$O$27,4+(COLUMN()-COLUMN('計算（宅配便）'!$M$1))/6),0)</f>
        <v>0</v>
      </c>
      <c r="BJ16" s="62" t="e">
        <f t="shared" ca="1" si="31"/>
        <v>#VALUE!</v>
      </c>
      <c r="BK16" s="59" t="e">
        <f t="shared" ca="1" si="32"/>
        <v>#VALUE!</v>
      </c>
      <c r="BL16" s="60" t="e">
        <f t="shared" ca="1" si="33"/>
        <v>#VALUE!</v>
      </c>
      <c r="BM16" s="61" t="e">
        <f t="shared" ca="1" si="34"/>
        <v>#VALUE!</v>
      </c>
      <c r="BN16" s="61">
        <f ca="1">OFFSET(宅配便入力!$W16,0,(COLUMN()-COLUMN($L$1))/6)</f>
        <v>0</v>
      </c>
      <c r="BO16" s="61">
        <f>IF($I16="(送料込)",VLOOKUP(宅配便入力!$Q16,宅配便!$A$18:$O$27,4+(COLUMN()-COLUMN('計算（宅配便）'!$M$1))/6),0)</f>
        <v>0</v>
      </c>
      <c r="BP16" s="62" t="e">
        <f t="shared" ca="1" si="35"/>
        <v>#VALUE!</v>
      </c>
      <c r="BQ16" s="59" t="e">
        <f t="shared" ca="1" si="36"/>
        <v>#VALUE!</v>
      </c>
      <c r="BR16" s="60" t="e">
        <f t="shared" ca="1" si="37"/>
        <v>#VALUE!</v>
      </c>
      <c r="BS16" s="61" t="e">
        <f t="shared" ca="1" si="38"/>
        <v>#VALUE!</v>
      </c>
      <c r="BT16" s="61">
        <f ca="1">OFFSET(宅配便入力!$W16,0,(COLUMN()-COLUMN($L$1))/6)</f>
        <v>0</v>
      </c>
      <c r="BU16" s="61">
        <f>IF($I16="(送料込)",VLOOKUP(宅配便入力!$Q16,宅配便!$A$18:$O$27,4+(COLUMN()-COLUMN('計算（宅配便）'!$M$1))/6),0)</f>
        <v>0</v>
      </c>
      <c r="BV16" s="62" t="e">
        <f t="shared" ca="1" si="39"/>
        <v>#VALUE!</v>
      </c>
      <c r="BW16" s="59" t="e">
        <f t="shared" ca="1" si="40"/>
        <v>#VALUE!</v>
      </c>
      <c r="BX16" s="60" t="e">
        <f t="shared" ca="1" si="41"/>
        <v>#VALUE!</v>
      </c>
      <c r="BY16" s="61" t="e">
        <f t="shared" ca="1" si="42"/>
        <v>#VALUE!</v>
      </c>
      <c r="BZ16" s="61">
        <f ca="1">OFFSET(宅配便入力!$W16,0,(COLUMN()-COLUMN($L$1))/6)</f>
        <v>0</v>
      </c>
      <c r="CA16" s="61">
        <f>IF($I16="(送料込)",VLOOKUP(宅配便入力!$Q16,宅配便!$A$18:$O$27,4+(COLUMN()-COLUMN('計算（宅配便）'!$M$1))/6),0)</f>
        <v>0</v>
      </c>
      <c r="CB16" s="62" t="e">
        <f t="shared" ca="1" si="43"/>
        <v>#VALUE!</v>
      </c>
      <c r="CC16" s="59" t="e">
        <f t="shared" ca="1" si="44"/>
        <v>#VALUE!</v>
      </c>
      <c r="CD16" s="60" t="e">
        <f t="shared" ca="1" si="45"/>
        <v>#VALUE!</v>
      </c>
      <c r="CE16" s="61" t="e">
        <f t="shared" ca="1" si="46"/>
        <v>#VALUE!</v>
      </c>
    </row>
    <row r="17" spans="1:83">
      <c r="A17" s="6">
        <v>14</v>
      </c>
      <c r="B17" s="158" t="str">
        <f>IF(ISBLANK(宅配便入力!B17),"",宅配便入力!B17)</f>
        <v/>
      </c>
      <c r="C17" s="5" t="str">
        <f>IF(ISBLANK(宅配便入力!C17),"",宅配便入力!C17)</f>
        <v/>
      </c>
      <c r="D17" s="15">
        <f>IF(ISBLANK(宅配便仮計算!D17),"",宅配便仮計算!D17)</f>
        <v>0.85</v>
      </c>
      <c r="E17" s="5" t="str">
        <f>IF(ISBLANK(宅配便入力!I17),"",宅配便入力!I17)</f>
        <v/>
      </c>
      <c r="F17" s="14" t="str">
        <f>IF(ISBLANK(宅配便入力!L17),"",宅配便入力!L17)</f>
        <v/>
      </c>
      <c r="G17" s="14" t="str">
        <f>IF(ISBLANK(宅配便入力!$N17),"",IF(宅配便入力!$P17="以上",1,宅配便入力!$N17))</f>
        <v/>
      </c>
      <c r="H17" s="6" t="str">
        <f>IF(ISBLANK(宅配便入力!Q17),"",宅配便入力!Q17)</f>
        <v/>
      </c>
      <c r="I17" s="6" t="str">
        <f>IF(ISBLANK(宅配便入力!R17),"",宅配便入力!R17)</f>
        <v/>
      </c>
      <c r="J17" s="6" t="str">
        <f>IF(ISBLANK(宅配便入力!S17),"",宅配便入力!S17)</f>
        <v/>
      </c>
      <c r="K17" s="6" t="str">
        <f>IF(ISBLANK(宅配便入力!T17),"",宅配便入力!T17)</f>
        <v/>
      </c>
      <c r="L17" s="61">
        <f ca="1">OFFSET(宅配便入力!$W17,0,(COLUMN()-COLUMN($L$1))/6)</f>
        <v>0</v>
      </c>
      <c r="M17" s="61">
        <f>IF($I17="(送料込)",VLOOKUP(宅配便入力!$Q17,宅配便!$A$18:$O$27,4+(COLUMN()-COLUMN('計算（宅配便）'!$M$1))/6),0)</f>
        <v>0</v>
      </c>
      <c r="N17" s="62" t="e">
        <f t="shared" ca="1" si="0"/>
        <v>#VALUE!</v>
      </c>
      <c r="O17" s="59" t="e">
        <f t="shared" ca="1" si="1"/>
        <v>#VALUE!</v>
      </c>
      <c r="P17" s="60" t="e">
        <f t="shared" ca="1" si="2"/>
        <v>#VALUE!</v>
      </c>
      <c r="Q17" s="61" t="e">
        <f t="shared" ca="1" si="3"/>
        <v>#VALUE!</v>
      </c>
      <c r="R17" s="61">
        <f ca="1">OFFSET(宅配便入力!$W17,0,(COLUMN()-COLUMN($L$1))/6)</f>
        <v>0</v>
      </c>
      <c r="S17" s="61">
        <f>IF($I17="(送料込)",VLOOKUP(宅配便入力!$Q17,宅配便!$A$18:$O$27,4+(COLUMN()-COLUMN('計算（宅配便）'!$M$1))/6),0)</f>
        <v>0</v>
      </c>
      <c r="T17" s="62" t="e">
        <f t="shared" ca="1" si="47"/>
        <v>#VALUE!</v>
      </c>
      <c r="U17" s="59" t="e">
        <f t="shared" ca="1" si="4"/>
        <v>#VALUE!</v>
      </c>
      <c r="V17" s="60" t="e">
        <f t="shared" ca="1" si="5"/>
        <v>#VALUE!</v>
      </c>
      <c r="W17" s="61" t="e">
        <f t="shared" ca="1" si="6"/>
        <v>#VALUE!</v>
      </c>
      <c r="X17" s="61">
        <f ca="1">OFFSET(宅配便入力!$W17,0,(COLUMN()-COLUMN($L$1))/6)</f>
        <v>0</v>
      </c>
      <c r="Y17" s="61">
        <f>IF($I17="(送料込)",VLOOKUP(宅配便入力!$Q17,宅配便!$A$18:$O$27,4+(COLUMN()-COLUMN('計算（宅配便）'!$M$1))/6),0)</f>
        <v>0</v>
      </c>
      <c r="Z17" s="62" t="e">
        <f t="shared" ca="1" si="7"/>
        <v>#VALUE!</v>
      </c>
      <c r="AA17" s="59" t="e">
        <f t="shared" ca="1" si="8"/>
        <v>#VALUE!</v>
      </c>
      <c r="AB17" s="60" t="e">
        <f t="shared" ca="1" si="9"/>
        <v>#VALUE!</v>
      </c>
      <c r="AC17" s="61" t="e">
        <f t="shared" ca="1" si="10"/>
        <v>#VALUE!</v>
      </c>
      <c r="AD17" s="61">
        <f ca="1">OFFSET(宅配便入力!$W17,0,(COLUMN()-COLUMN($L$1))/6)</f>
        <v>0</v>
      </c>
      <c r="AE17" s="61">
        <f>IF($I17="(送料込)",VLOOKUP(宅配便入力!$Q17,宅配便!$A$18:$O$27,4+(COLUMN()-COLUMN('計算（宅配便）'!$M$1))/6),0)</f>
        <v>0</v>
      </c>
      <c r="AF17" s="62" t="e">
        <f t="shared" ca="1" si="11"/>
        <v>#VALUE!</v>
      </c>
      <c r="AG17" s="59" t="e">
        <f t="shared" ca="1" si="12"/>
        <v>#VALUE!</v>
      </c>
      <c r="AH17" s="60" t="e">
        <f t="shared" ca="1" si="13"/>
        <v>#VALUE!</v>
      </c>
      <c r="AI17" s="61" t="e">
        <f t="shared" ca="1" si="14"/>
        <v>#VALUE!</v>
      </c>
      <c r="AJ17" s="61">
        <f ca="1">OFFSET(宅配便入力!$W17,0,(COLUMN()-COLUMN($L$1))/6)</f>
        <v>0</v>
      </c>
      <c r="AK17" s="61">
        <f>IF($I17="(送料込)",VLOOKUP(宅配便入力!$Q17,宅配便!$A$18:$O$27,4+(COLUMN()-COLUMN('計算（宅配便）'!$M$1))/6),0)</f>
        <v>0</v>
      </c>
      <c r="AL17" s="62" t="e">
        <f t="shared" ca="1" si="15"/>
        <v>#VALUE!</v>
      </c>
      <c r="AM17" s="59" t="e">
        <f t="shared" ca="1" si="16"/>
        <v>#VALUE!</v>
      </c>
      <c r="AN17" s="60" t="e">
        <f t="shared" ca="1" si="17"/>
        <v>#VALUE!</v>
      </c>
      <c r="AO17" s="61" t="e">
        <f t="shared" ca="1" si="18"/>
        <v>#VALUE!</v>
      </c>
      <c r="AP17" s="61">
        <f ca="1">OFFSET(宅配便入力!$W17,0,(COLUMN()-COLUMN($L$1))/6)</f>
        <v>0</v>
      </c>
      <c r="AQ17" s="61">
        <f>IF($I17="(送料込)",VLOOKUP(宅配便入力!$Q17,宅配便!$A$18:$O$27,4+(COLUMN()-COLUMN('計算（宅配便）'!$M$1))/6),0)</f>
        <v>0</v>
      </c>
      <c r="AR17" s="62" t="e">
        <f t="shared" ca="1" si="19"/>
        <v>#VALUE!</v>
      </c>
      <c r="AS17" s="59" t="e">
        <f t="shared" ca="1" si="20"/>
        <v>#VALUE!</v>
      </c>
      <c r="AT17" s="60" t="e">
        <f t="shared" ca="1" si="21"/>
        <v>#VALUE!</v>
      </c>
      <c r="AU17" s="61" t="e">
        <f t="shared" ca="1" si="22"/>
        <v>#VALUE!</v>
      </c>
      <c r="AV17" s="61">
        <f ca="1">OFFSET(宅配便入力!$W17,0,(COLUMN()-COLUMN($L$1))/6)</f>
        <v>0</v>
      </c>
      <c r="AW17" s="61">
        <f>IF($I17="(送料込)",VLOOKUP(宅配便入力!$Q17,宅配便!$A$18:$O$27,4+(COLUMN()-COLUMN('計算（宅配便）'!$M$1))/6),0)</f>
        <v>0</v>
      </c>
      <c r="AX17" s="62" t="e">
        <f t="shared" ca="1" si="23"/>
        <v>#VALUE!</v>
      </c>
      <c r="AY17" s="59" t="e">
        <f t="shared" ca="1" si="24"/>
        <v>#VALUE!</v>
      </c>
      <c r="AZ17" s="60" t="e">
        <f t="shared" ca="1" si="25"/>
        <v>#VALUE!</v>
      </c>
      <c r="BA17" s="61" t="e">
        <f t="shared" ca="1" si="26"/>
        <v>#VALUE!</v>
      </c>
      <c r="BB17" s="61">
        <f ca="1">OFFSET(宅配便入力!$W17,0,(COLUMN()-COLUMN($L$1))/6)</f>
        <v>0</v>
      </c>
      <c r="BC17" s="61">
        <f>IF($I17="(送料込)",VLOOKUP(宅配便入力!$Q17,宅配便!$A$18:$O$27,4+(COLUMN()-COLUMN('計算（宅配便）'!$M$1))/6),0)</f>
        <v>0</v>
      </c>
      <c r="BD17" s="62" t="e">
        <f t="shared" ca="1" si="27"/>
        <v>#VALUE!</v>
      </c>
      <c r="BE17" s="59" t="e">
        <f t="shared" ca="1" si="28"/>
        <v>#VALUE!</v>
      </c>
      <c r="BF17" s="60" t="e">
        <f t="shared" ca="1" si="29"/>
        <v>#VALUE!</v>
      </c>
      <c r="BG17" s="61" t="e">
        <f t="shared" ca="1" si="30"/>
        <v>#VALUE!</v>
      </c>
      <c r="BH17" s="61">
        <f ca="1">OFFSET(宅配便入力!$W17,0,(COLUMN()-COLUMN($L$1))/6)</f>
        <v>0</v>
      </c>
      <c r="BI17" s="61">
        <f>IF($I17="(送料込)",VLOOKUP(宅配便入力!$Q17,宅配便!$A$18:$O$27,4+(COLUMN()-COLUMN('計算（宅配便）'!$M$1))/6),0)</f>
        <v>0</v>
      </c>
      <c r="BJ17" s="62" t="e">
        <f t="shared" ca="1" si="31"/>
        <v>#VALUE!</v>
      </c>
      <c r="BK17" s="59" t="e">
        <f t="shared" ca="1" si="32"/>
        <v>#VALUE!</v>
      </c>
      <c r="BL17" s="60" t="e">
        <f t="shared" ca="1" si="33"/>
        <v>#VALUE!</v>
      </c>
      <c r="BM17" s="61" t="e">
        <f t="shared" ca="1" si="34"/>
        <v>#VALUE!</v>
      </c>
      <c r="BN17" s="61">
        <f ca="1">OFFSET(宅配便入力!$W17,0,(COLUMN()-COLUMN($L$1))/6)</f>
        <v>0</v>
      </c>
      <c r="BO17" s="61">
        <f>IF($I17="(送料込)",VLOOKUP(宅配便入力!$Q17,宅配便!$A$18:$O$27,4+(COLUMN()-COLUMN('計算（宅配便）'!$M$1))/6),0)</f>
        <v>0</v>
      </c>
      <c r="BP17" s="62" t="e">
        <f t="shared" ca="1" si="35"/>
        <v>#VALUE!</v>
      </c>
      <c r="BQ17" s="59" t="e">
        <f t="shared" ca="1" si="36"/>
        <v>#VALUE!</v>
      </c>
      <c r="BR17" s="60" t="e">
        <f t="shared" ca="1" si="37"/>
        <v>#VALUE!</v>
      </c>
      <c r="BS17" s="61" t="e">
        <f t="shared" ca="1" si="38"/>
        <v>#VALUE!</v>
      </c>
      <c r="BT17" s="61">
        <f ca="1">OFFSET(宅配便入力!$W17,0,(COLUMN()-COLUMN($L$1))/6)</f>
        <v>0</v>
      </c>
      <c r="BU17" s="61">
        <f>IF($I17="(送料込)",VLOOKUP(宅配便入力!$Q17,宅配便!$A$18:$O$27,4+(COLUMN()-COLUMN('計算（宅配便）'!$M$1))/6),0)</f>
        <v>0</v>
      </c>
      <c r="BV17" s="62" t="e">
        <f t="shared" ca="1" si="39"/>
        <v>#VALUE!</v>
      </c>
      <c r="BW17" s="59" t="e">
        <f t="shared" ca="1" si="40"/>
        <v>#VALUE!</v>
      </c>
      <c r="BX17" s="60" t="e">
        <f t="shared" ca="1" si="41"/>
        <v>#VALUE!</v>
      </c>
      <c r="BY17" s="61" t="e">
        <f t="shared" ca="1" si="42"/>
        <v>#VALUE!</v>
      </c>
      <c r="BZ17" s="61">
        <f ca="1">OFFSET(宅配便入力!$W17,0,(COLUMN()-COLUMN($L$1))/6)</f>
        <v>0</v>
      </c>
      <c r="CA17" s="61">
        <f>IF($I17="(送料込)",VLOOKUP(宅配便入力!$Q17,宅配便!$A$18:$O$27,4+(COLUMN()-COLUMN('計算（宅配便）'!$M$1))/6),0)</f>
        <v>0</v>
      </c>
      <c r="CB17" s="62" t="e">
        <f t="shared" ca="1" si="43"/>
        <v>#VALUE!</v>
      </c>
      <c r="CC17" s="59" t="e">
        <f t="shared" ca="1" si="44"/>
        <v>#VALUE!</v>
      </c>
      <c r="CD17" s="60" t="e">
        <f t="shared" ca="1" si="45"/>
        <v>#VALUE!</v>
      </c>
      <c r="CE17" s="61" t="e">
        <f t="shared" ca="1" si="46"/>
        <v>#VALUE!</v>
      </c>
    </row>
    <row r="18" spans="1:83">
      <c r="A18" s="6">
        <v>15</v>
      </c>
      <c r="B18" s="158" t="str">
        <f>IF(ISBLANK(宅配便入力!B18),"",宅配便入力!B18)</f>
        <v/>
      </c>
      <c r="C18" s="5" t="str">
        <f>IF(ISBLANK(宅配便入力!C18),"",宅配便入力!C18)</f>
        <v/>
      </c>
      <c r="D18" s="15">
        <f>IF(ISBLANK(宅配便仮計算!D18),"",宅配便仮計算!D18)</f>
        <v>0.85</v>
      </c>
      <c r="E18" s="5" t="str">
        <f>IF(ISBLANK(宅配便入力!I18),"",宅配便入力!I18)</f>
        <v/>
      </c>
      <c r="F18" s="14" t="str">
        <f>IF(ISBLANK(宅配便入力!L18),"",宅配便入力!L18)</f>
        <v/>
      </c>
      <c r="G18" s="14" t="str">
        <f>IF(ISBLANK(宅配便入力!$N18),"",IF(宅配便入力!$P18="以上",1,宅配便入力!$N18))</f>
        <v/>
      </c>
      <c r="H18" s="6" t="str">
        <f>IF(ISBLANK(宅配便入力!Q18),"",宅配便入力!Q18)</f>
        <v/>
      </c>
      <c r="I18" s="6" t="str">
        <f>IF(ISBLANK(宅配便入力!R18),"",宅配便入力!R18)</f>
        <v/>
      </c>
      <c r="J18" s="6" t="str">
        <f>IF(ISBLANK(宅配便入力!S18),"",宅配便入力!S18)</f>
        <v/>
      </c>
      <c r="K18" s="6" t="str">
        <f>IF(ISBLANK(宅配便入力!T18),"",宅配便入力!T18)</f>
        <v/>
      </c>
      <c r="L18" s="61">
        <f ca="1">OFFSET(宅配便入力!$W18,0,(COLUMN()-COLUMN($L$1))/6)</f>
        <v>0</v>
      </c>
      <c r="M18" s="61">
        <f>IF($I18="(送料込)",VLOOKUP(宅配便入力!$Q18,宅配便!$A$18:$O$27,4+(COLUMN()-COLUMN('計算（宅配便）'!$M$1))/6),0)</f>
        <v>0</v>
      </c>
      <c r="N18" s="62" t="e">
        <f t="shared" ca="1" si="0"/>
        <v>#VALUE!</v>
      </c>
      <c r="O18" s="59" t="e">
        <f t="shared" ca="1" si="1"/>
        <v>#VALUE!</v>
      </c>
      <c r="P18" s="60" t="e">
        <f t="shared" ca="1" si="2"/>
        <v>#VALUE!</v>
      </c>
      <c r="Q18" s="61" t="e">
        <f t="shared" ca="1" si="3"/>
        <v>#VALUE!</v>
      </c>
      <c r="R18" s="61">
        <f ca="1">OFFSET(宅配便入力!$W18,0,(COLUMN()-COLUMN($L$1))/6)</f>
        <v>0</v>
      </c>
      <c r="S18" s="61">
        <f>IF($I18="(送料込)",VLOOKUP(宅配便入力!$Q18,宅配便!$A$18:$O$27,4+(COLUMN()-COLUMN('計算（宅配便）'!$M$1))/6),0)</f>
        <v>0</v>
      </c>
      <c r="T18" s="62" t="e">
        <f t="shared" ca="1" si="47"/>
        <v>#VALUE!</v>
      </c>
      <c r="U18" s="59" t="e">
        <f t="shared" ca="1" si="4"/>
        <v>#VALUE!</v>
      </c>
      <c r="V18" s="60" t="e">
        <f t="shared" ca="1" si="5"/>
        <v>#VALUE!</v>
      </c>
      <c r="W18" s="61" t="e">
        <f t="shared" ca="1" si="6"/>
        <v>#VALUE!</v>
      </c>
      <c r="X18" s="61">
        <f ca="1">OFFSET(宅配便入力!$W18,0,(COLUMN()-COLUMN($L$1))/6)</f>
        <v>0</v>
      </c>
      <c r="Y18" s="61">
        <f>IF($I18="(送料込)",VLOOKUP(宅配便入力!$Q18,宅配便!$A$18:$O$27,4+(COLUMN()-COLUMN('計算（宅配便）'!$M$1))/6),0)</f>
        <v>0</v>
      </c>
      <c r="Z18" s="62" t="e">
        <f t="shared" ca="1" si="7"/>
        <v>#VALUE!</v>
      </c>
      <c r="AA18" s="59" t="e">
        <f t="shared" ca="1" si="8"/>
        <v>#VALUE!</v>
      </c>
      <c r="AB18" s="60" t="e">
        <f t="shared" ca="1" si="9"/>
        <v>#VALUE!</v>
      </c>
      <c r="AC18" s="61" t="e">
        <f t="shared" ca="1" si="10"/>
        <v>#VALUE!</v>
      </c>
      <c r="AD18" s="61">
        <f ca="1">OFFSET(宅配便入力!$W18,0,(COLUMN()-COLUMN($L$1))/6)</f>
        <v>0</v>
      </c>
      <c r="AE18" s="61">
        <f>IF($I18="(送料込)",VLOOKUP(宅配便入力!$Q18,宅配便!$A$18:$O$27,4+(COLUMN()-COLUMN('計算（宅配便）'!$M$1))/6),0)</f>
        <v>0</v>
      </c>
      <c r="AF18" s="62" t="e">
        <f t="shared" ca="1" si="11"/>
        <v>#VALUE!</v>
      </c>
      <c r="AG18" s="59" t="e">
        <f t="shared" ca="1" si="12"/>
        <v>#VALUE!</v>
      </c>
      <c r="AH18" s="60" t="e">
        <f t="shared" ca="1" si="13"/>
        <v>#VALUE!</v>
      </c>
      <c r="AI18" s="61" t="e">
        <f t="shared" ca="1" si="14"/>
        <v>#VALUE!</v>
      </c>
      <c r="AJ18" s="61">
        <f ca="1">OFFSET(宅配便入力!$W18,0,(COLUMN()-COLUMN($L$1))/6)</f>
        <v>0</v>
      </c>
      <c r="AK18" s="61">
        <f>IF($I18="(送料込)",VLOOKUP(宅配便入力!$Q18,宅配便!$A$18:$O$27,4+(COLUMN()-COLUMN('計算（宅配便）'!$M$1))/6),0)</f>
        <v>0</v>
      </c>
      <c r="AL18" s="62" t="e">
        <f t="shared" ca="1" si="15"/>
        <v>#VALUE!</v>
      </c>
      <c r="AM18" s="59" t="e">
        <f t="shared" ca="1" si="16"/>
        <v>#VALUE!</v>
      </c>
      <c r="AN18" s="60" t="e">
        <f t="shared" ca="1" si="17"/>
        <v>#VALUE!</v>
      </c>
      <c r="AO18" s="61" t="e">
        <f t="shared" ca="1" si="18"/>
        <v>#VALUE!</v>
      </c>
      <c r="AP18" s="61">
        <f ca="1">OFFSET(宅配便入力!$W18,0,(COLUMN()-COLUMN($L$1))/6)</f>
        <v>0</v>
      </c>
      <c r="AQ18" s="61">
        <f>IF($I18="(送料込)",VLOOKUP(宅配便入力!$Q18,宅配便!$A$18:$O$27,4+(COLUMN()-COLUMN('計算（宅配便）'!$M$1))/6),0)</f>
        <v>0</v>
      </c>
      <c r="AR18" s="62" t="e">
        <f t="shared" ca="1" si="19"/>
        <v>#VALUE!</v>
      </c>
      <c r="AS18" s="59" t="e">
        <f t="shared" ca="1" si="20"/>
        <v>#VALUE!</v>
      </c>
      <c r="AT18" s="60" t="e">
        <f t="shared" ca="1" si="21"/>
        <v>#VALUE!</v>
      </c>
      <c r="AU18" s="61" t="e">
        <f t="shared" ca="1" si="22"/>
        <v>#VALUE!</v>
      </c>
      <c r="AV18" s="61">
        <f ca="1">OFFSET(宅配便入力!$W18,0,(COLUMN()-COLUMN($L$1))/6)</f>
        <v>0</v>
      </c>
      <c r="AW18" s="61">
        <f>IF($I18="(送料込)",VLOOKUP(宅配便入力!$Q18,宅配便!$A$18:$O$27,4+(COLUMN()-COLUMN('計算（宅配便）'!$M$1))/6),0)</f>
        <v>0</v>
      </c>
      <c r="AX18" s="62" t="e">
        <f t="shared" ca="1" si="23"/>
        <v>#VALUE!</v>
      </c>
      <c r="AY18" s="59" t="e">
        <f t="shared" ca="1" si="24"/>
        <v>#VALUE!</v>
      </c>
      <c r="AZ18" s="60" t="e">
        <f t="shared" ca="1" si="25"/>
        <v>#VALUE!</v>
      </c>
      <c r="BA18" s="61" t="e">
        <f t="shared" ca="1" si="26"/>
        <v>#VALUE!</v>
      </c>
      <c r="BB18" s="61">
        <f ca="1">OFFSET(宅配便入力!$W18,0,(COLUMN()-COLUMN($L$1))/6)</f>
        <v>0</v>
      </c>
      <c r="BC18" s="61">
        <f>IF($I18="(送料込)",VLOOKUP(宅配便入力!$Q18,宅配便!$A$18:$O$27,4+(COLUMN()-COLUMN('計算（宅配便）'!$M$1))/6),0)</f>
        <v>0</v>
      </c>
      <c r="BD18" s="62" t="e">
        <f t="shared" ca="1" si="27"/>
        <v>#VALUE!</v>
      </c>
      <c r="BE18" s="59" t="e">
        <f t="shared" ca="1" si="28"/>
        <v>#VALUE!</v>
      </c>
      <c r="BF18" s="60" t="e">
        <f t="shared" ca="1" si="29"/>
        <v>#VALUE!</v>
      </c>
      <c r="BG18" s="61" t="e">
        <f t="shared" ca="1" si="30"/>
        <v>#VALUE!</v>
      </c>
      <c r="BH18" s="61">
        <f ca="1">OFFSET(宅配便入力!$W18,0,(COLUMN()-COLUMN($L$1))/6)</f>
        <v>0</v>
      </c>
      <c r="BI18" s="61">
        <f>IF($I18="(送料込)",VLOOKUP(宅配便入力!$Q18,宅配便!$A$18:$O$27,4+(COLUMN()-COLUMN('計算（宅配便）'!$M$1))/6),0)</f>
        <v>0</v>
      </c>
      <c r="BJ18" s="62" t="e">
        <f t="shared" ca="1" si="31"/>
        <v>#VALUE!</v>
      </c>
      <c r="BK18" s="59" t="e">
        <f t="shared" ca="1" si="32"/>
        <v>#VALUE!</v>
      </c>
      <c r="BL18" s="60" t="e">
        <f t="shared" ca="1" si="33"/>
        <v>#VALUE!</v>
      </c>
      <c r="BM18" s="61" t="e">
        <f t="shared" ca="1" si="34"/>
        <v>#VALUE!</v>
      </c>
      <c r="BN18" s="61">
        <f ca="1">OFFSET(宅配便入力!$W18,0,(COLUMN()-COLUMN($L$1))/6)</f>
        <v>0</v>
      </c>
      <c r="BO18" s="61">
        <f>IF($I18="(送料込)",VLOOKUP(宅配便入力!$Q18,宅配便!$A$18:$O$27,4+(COLUMN()-COLUMN('計算（宅配便）'!$M$1))/6),0)</f>
        <v>0</v>
      </c>
      <c r="BP18" s="62" t="e">
        <f t="shared" ca="1" si="35"/>
        <v>#VALUE!</v>
      </c>
      <c r="BQ18" s="59" t="e">
        <f t="shared" ca="1" si="36"/>
        <v>#VALUE!</v>
      </c>
      <c r="BR18" s="60" t="e">
        <f t="shared" ca="1" si="37"/>
        <v>#VALUE!</v>
      </c>
      <c r="BS18" s="61" t="e">
        <f t="shared" ca="1" si="38"/>
        <v>#VALUE!</v>
      </c>
      <c r="BT18" s="61">
        <f ca="1">OFFSET(宅配便入力!$W18,0,(COLUMN()-COLUMN($L$1))/6)</f>
        <v>0</v>
      </c>
      <c r="BU18" s="61">
        <f>IF($I18="(送料込)",VLOOKUP(宅配便入力!$Q18,宅配便!$A$18:$O$27,4+(COLUMN()-COLUMN('計算（宅配便）'!$M$1))/6),0)</f>
        <v>0</v>
      </c>
      <c r="BV18" s="62" t="e">
        <f t="shared" ca="1" si="39"/>
        <v>#VALUE!</v>
      </c>
      <c r="BW18" s="59" t="e">
        <f t="shared" ca="1" si="40"/>
        <v>#VALUE!</v>
      </c>
      <c r="BX18" s="60" t="e">
        <f t="shared" ca="1" si="41"/>
        <v>#VALUE!</v>
      </c>
      <c r="BY18" s="61" t="e">
        <f t="shared" ca="1" si="42"/>
        <v>#VALUE!</v>
      </c>
      <c r="BZ18" s="61">
        <f ca="1">OFFSET(宅配便入力!$W18,0,(COLUMN()-COLUMN($L$1))/6)</f>
        <v>0</v>
      </c>
      <c r="CA18" s="61">
        <f>IF($I18="(送料込)",VLOOKUP(宅配便入力!$Q18,宅配便!$A$18:$O$27,4+(COLUMN()-COLUMN('計算（宅配便）'!$M$1))/6),0)</f>
        <v>0</v>
      </c>
      <c r="CB18" s="62" t="e">
        <f t="shared" ca="1" si="43"/>
        <v>#VALUE!</v>
      </c>
      <c r="CC18" s="59" t="e">
        <f t="shared" ca="1" si="44"/>
        <v>#VALUE!</v>
      </c>
      <c r="CD18" s="60" t="e">
        <f t="shared" ca="1" si="45"/>
        <v>#VALUE!</v>
      </c>
      <c r="CE18" s="61" t="e">
        <f t="shared" ca="1" si="46"/>
        <v>#VALUE!</v>
      </c>
    </row>
    <row r="19" spans="1:83">
      <c r="A19" s="6">
        <v>16</v>
      </c>
      <c r="B19" s="158" t="str">
        <f>IF(ISBLANK(宅配便入力!B19),"",宅配便入力!B19)</f>
        <v/>
      </c>
      <c r="C19" s="5" t="str">
        <f>IF(ISBLANK(宅配便入力!C19),"",宅配便入力!C19)</f>
        <v/>
      </c>
      <c r="D19" s="15">
        <f>IF(ISBLANK(宅配便仮計算!D19),"",宅配便仮計算!D19)</f>
        <v>0.85</v>
      </c>
      <c r="E19" s="5" t="str">
        <f>IF(ISBLANK(宅配便入力!I19),"",宅配便入力!I19)</f>
        <v/>
      </c>
      <c r="F19" s="14" t="str">
        <f>IF(ISBLANK(宅配便入力!L19),"",宅配便入力!L19)</f>
        <v/>
      </c>
      <c r="G19" s="14" t="str">
        <f>IF(ISBLANK(宅配便入力!$N19),"",IF(宅配便入力!$P19="以上",1,宅配便入力!$N19))</f>
        <v/>
      </c>
      <c r="H19" s="6" t="str">
        <f>IF(ISBLANK(宅配便入力!Q19),"",宅配便入力!Q19)</f>
        <v/>
      </c>
      <c r="I19" s="6" t="str">
        <f>IF(ISBLANK(宅配便入力!R19),"",宅配便入力!R19)</f>
        <v/>
      </c>
      <c r="J19" s="6" t="str">
        <f>IF(ISBLANK(宅配便入力!S19),"",宅配便入力!S19)</f>
        <v/>
      </c>
      <c r="K19" s="6" t="str">
        <f>IF(ISBLANK(宅配便入力!T19),"",宅配便入力!T19)</f>
        <v/>
      </c>
      <c r="L19" s="61">
        <f ca="1">OFFSET(宅配便入力!$W19,0,(COLUMN()-COLUMN($L$1))/6)</f>
        <v>0</v>
      </c>
      <c r="M19" s="61">
        <f>IF($I19="(送料込)",VLOOKUP(宅配便入力!$Q19,宅配便!$A$18:$O$27,4+(COLUMN()-COLUMN('計算（宅配便）'!$M$1))/6),0)</f>
        <v>0</v>
      </c>
      <c r="N19" s="62" t="e">
        <f t="shared" ca="1" si="0"/>
        <v>#VALUE!</v>
      </c>
      <c r="O19" s="59" t="e">
        <f t="shared" ca="1" si="1"/>
        <v>#VALUE!</v>
      </c>
      <c r="P19" s="60" t="e">
        <f t="shared" ca="1" si="2"/>
        <v>#VALUE!</v>
      </c>
      <c r="Q19" s="61" t="e">
        <f t="shared" ca="1" si="3"/>
        <v>#VALUE!</v>
      </c>
      <c r="R19" s="61">
        <f ca="1">OFFSET(宅配便入力!$W19,0,(COLUMN()-COLUMN($L$1))/6)</f>
        <v>0</v>
      </c>
      <c r="S19" s="61">
        <f>IF($I19="(送料込)",VLOOKUP(宅配便入力!$Q19,宅配便!$A$18:$O$27,4+(COLUMN()-COLUMN('計算（宅配便）'!$M$1))/6),0)</f>
        <v>0</v>
      </c>
      <c r="T19" s="62" t="e">
        <f t="shared" ca="1" si="47"/>
        <v>#VALUE!</v>
      </c>
      <c r="U19" s="59" t="e">
        <f t="shared" ca="1" si="4"/>
        <v>#VALUE!</v>
      </c>
      <c r="V19" s="60" t="e">
        <f t="shared" ca="1" si="5"/>
        <v>#VALUE!</v>
      </c>
      <c r="W19" s="61" t="e">
        <f t="shared" ca="1" si="6"/>
        <v>#VALUE!</v>
      </c>
      <c r="X19" s="61">
        <f ca="1">OFFSET(宅配便入力!$W19,0,(COLUMN()-COLUMN($L$1))/6)</f>
        <v>0</v>
      </c>
      <c r="Y19" s="61">
        <f>IF($I19="(送料込)",VLOOKUP(宅配便入力!$Q19,宅配便!$A$18:$O$27,4+(COLUMN()-COLUMN('計算（宅配便）'!$M$1))/6),0)</f>
        <v>0</v>
      </c>
      <c r="Z19" s="62" t="e">
        <f t="shared" ca="1" si="7"/>
        <v>#VALUE!</v>
      </c>
      <c r="AA19" s="59" t="e">
        <f t="shared" ca="1" si="8"/>
        <v>#VALUE!</v>
      </c>
      <c r="AB19" s="60" t="e">
        <f t="shared" ca="1" si="9"/>
        <v>#VALUE!</v>
      </c>
      <c r="AC19" s="61" t="e">
        <f t="shared" ca="1" si="10"/>
        <v>#VALUE!</v>
      </c>
      <c r="AD19" s="61">
        <f ca="1">OFFSET(宅配便入力!$W19,0,(COLUMN()-COLUMN($L$1))/6)</f>
        <v>0</v>
      </c>
      <c r="AE19" s="61">
        <f>IF($I19="(送料込)",VLOOKUP(宅配便入力!$Q19,宅配便!$A$18:$O$27,4+(COLUMN()-COLUMN('計算（宅配便）'!$M$1))/6),0)</f>
        <v>0</v>
      </c>
      <c r="AF19" s="62" t="e">
        <f t="shared" ca="1" si="11"/>
        <v>#VALUE!</v>
      </c>
      <c r="AG19" s="59" t="e">
        <f t="shared" ca="1" si="12"/>
        <v>#VALUE!</v>
      </c>
      <c r="AH19" s="60" t="e">
        <f t="shared" ca="1" si="13"/>
        <v>#VALUE!</v>
      </c>
      <c r="AI19" s="61" t="e">
        <f t="shared" ca="1" si="14"/>
        <v>#VALUE!</v>
      </c>
      <c r="AJ19" s="61">
        <f ca="1">OFFSET(宅配便入力!$W19,0,(COLUMN()-COLUMN($L$1))/6)</f>
        <v>0</v>
      </c>
      <c r="AK19" s="61">
        <f>IF($I19="(送料込)",VLOOKUP(宅配便入力!$Q19,宅配便!$A$18:$O$27,4+(COLUMN()-COLUMN('計算（宅配便）'!$M$1))/6),0)</f>
        <v>0</v>
      </c>
      <c r="AL19" s="62" t="e">
        <f t="shared" ca="1" si="15"/>
        <v>#VALUE!</v>
      </c>
      <c r="AM19" s="59" t="e">
        <f t="shared" ca="1" si="16"/>
        <v>#VALUE!</v>
      </c>
      <c r="AN19" s="60" t="e">
        <f t="shared" ca="1" si="17"/>
        <v>#VALUE!</v>
      </c>
      <c r="AO19" s="61" t="e">
        <f t="shared" ca="1" si="18"/>
        <v>#VALUE!</v>
      </c>
      <c r="AP19" s="61">
        <f ca="1">OFFSET(宅配便入力!$W19,0,(COLUMN()-COLUMN($L$1))/6)</f>
        <v>0</v>
      </c>
      <c r="AQ19" s="61">
        <f>IF($I19="(送料込)",VLOOKUP(宅配便入力!$Q19,宅配便!$A$18:$O$27,4+(COLUMN()-COLUMN('計算（宅配便）'!$M$1))/6),0)</f>
        <v>0</v>
      </c>
      <c r="AR19" s="62" t="e">
        <f t="shared" ca="1" si="19"/>
        <v>#VALUE!</v>
      </c>
      <c r="AS19" s="59" t="e">
        <f t="shared" ca="1" si="20"/>
        <v>#VALUE!</v>
      </c>
      <c r="AT19" s="60" t="e">
        <f t="shared" ca="1" si="21"/>
        <v>#VALUE!</v>
      </c>
      <c r="AU19" s="61" t="e">
        <f t="shared" ca="1" si="22"/>
        <v>#VALUE!</v>
      </c>
      <c r="AV19" s="61">
        <f ca="1">OFFSET(宅配便入力!$W19,0,(COLUMN()-COLUMN($L$1))/6)</f>
        <v>0</v>
      </c>
      <c r="AW19" s="61">
        <f>IF($I19="(送料込)",VLOOKUP(宅配便入力!$Q19,宅配便!$A$18:$O$27,4+(COLUMN()-COLUMN('計算（宅配便）'!$M$1))/6),0)</f>
        <v>0</v>
      </c>
      <c r="AX19" s="62" t="e">
        <f t="shared" ca="1" si="23"/>
        <v>#VALUE!</v>
      </c>
      <c r="AY19" s="59" t="e">
        <f t="shared" ca="1" si="24"/>
        <v>#VALUE!</v>
      </c>
      <c r="AZ19" s="60" t="e">
        <f t="shared" ca="1" si="25"/>
        <v>#VALUE!</v>
      </c>
      <c r="BA19" s="61" t="e">
        <f t="shared" ca="1" si="26"/>
        <v>#VALUE!</v>
      </c>
      <c r="BB19" s="61">
        <f ca="1">OFFSET(宅配便入力!$W19,0,(COLUMN()-COLUMN($L$1))/6)</f>
        <v>0</v>
      </c>
      <c r="BC19" s="61">
        <f>IF($I19="(送料込)",VLOOKUP(宅配便入力!$Q19,宅配便!$A$18:$O$27,4+(COLUMN()-COLUMN('計算（宅配便）'!$M$1))/6),0)</f>
        <v>0</v>
      </c>
      <c r="BD19" s="62" t="e">
        <f t="shared" ca="1" si="27"/>
        <v>#VALUE!</v>
      </c>
      <c r="BE19" s="59" t="e">
        <f t="shared" ca="1" si="28"/>
        <v>#VALUE!</v>
      </c>
      <c r="BF19" s="60" t="e">
        <f t="shared" ca="1" si="29"/>
        <v>#VALUE!</v>
      </c>
      <c r="BG19" s="61" t="e">
        <f t="shared" ca="1" si="30"/>
        <v>#VALUE!</v>
      </c>
      <c r="BH19" s="61">
        <f ca="1">OFFSET(宅配便入力!$W19,0,(COLUMN()-COLUMN($L$1))/6)</f>
        <v>0</v>
      </c>
      <c r="BI19" s="61">
        <f>IF($I19="(送料込)",VLOOKUP(宅配便入力!$Q19,宅配便!$A$18:$O$27,4+(COLUMN()-COLUMN('計算（宅配便）'!$M$1))/6),0)</f>
        <v>0</v>
      </c>
      <c r="BJ19" s="62" t="e">
        <f t="shared" ca="1" si="31"/>
        <v>#VALUE!</v>
      </c>
      <c r="BK19" s="59" t="e">
        <f t="shared" ca="1" si="32"/>
        <v>#VALUE!</v>
      </c>
      <c r="BL19" s="60" t="e">
        <f t="shared" ca="1" si="33"/>
        <v>#VALUE!</v>
      </c>
      <c r="BM19" s="61" t="e">
        <f t="shared" ca="1" si="34"/>
        <v>#VALUE!</v>
      </c>
      <c r="BN19" s="61">
        <f ca="1">OFFSET(宅配便入力!$W19,0,(COLUMN()-COLUMN($L$1))/6)</f>
        <v>0</v>
      </c>
      <c r="BO19" s="61">
        <f>IF($I19="(送料込)",VLOOKUP(宅配便入力!$Q19,宅配便!$A$18:$O$27,4+(COLUMN()-COLUMN('計算（宅配便）'!$M$1))/6),0)</f>
        <v>0</v>
      </c>
      <c r="BP19" s="62" t="e">
        <f t="shared" ca="1" si="35"/>
        <v>#VALUE!</v>
      </c>
      <c r="BQ19" s="59" t="e">
        <f t="shared" ca="1" si="36"/>
        <v>#VALUE!</v>
      </c>
      <c r="BR19" s="60" t="e">
        <f t="shared" ca="1" si="37"/>
        <v>#VALUE!</v>
      </c>
      <c r="BS19" s="61" t="e">
        <f t="shared" ca="1" si="38"/>
        <v>#VALUE!</v>
      </c>
      <c r="BT19" s="61">
        <f ca="1">OFFSET(宅配便入力!$W19,0,(COLUMN()-COLUMN($L$1))/6)</f>
        <v>0</v>
      </c>
      <c r="BU19" s="61">
        <f>IF($I19="(送料込)",VLOOKUP(宅配便入力!$Q19,宅配便!$A$18:$O$27,4+(COLUMN()-COLUMN('計算（宅配便）'!$M$1))/6),0)</f>
        <v>0</v>
      </c>
      <c r="BV19" s="62" t="e">
        <f t="shared" ca="1" si="39"/>
        <v>#VALUE!</v>
      </c>
      <c r="BW19" s="59" t="e">
        <f t="shared" ca="1" si="40"/>
        <v>#VALUE!</v>
      </c>
      <c r="BX19" s="60" t="e">
        <f t="shared" ca="1" si="41"/>
        <v>#VALUE!</v>
      </c>
      <c r="BY19" s="61" t="e">
        <f t="shared" ca="1" si="42"/>
        <v>#VALUE!</v>
      </c>
      <c r="BZ19" s="61">
        <f ca="1">OFFSET(宅配便入力!$W19,0,(COLUMN()-COLUMN($L$1))/6)</f>
        <v>0</v>
      </c>
      <c r="CA19" s="61">
        <f>IF($I19="(送料込)",VLOOKUP(宅配便入力!$Q19,宅配便!$A$18:$O$27,4+(COLUMN()-COLUMN('計算（宅配便）'!$M$1))/6),0)</f>
        <v>0</v>
      </c>
      <c r="CB19" s="62" t="e">
        <f t="shared" ca="1" si="43"/>
        <v>#VALUE!</v>
      </c>
      <c r="CC19" s="59" t="e">
        <f t="shared" ca="1" si="44"/>
        <v>#VALUE!</v>
      </c>
      <c r="CD19" s="60" t="e">
        <f t="shared" ca="1" si="45"/>
        <v>#VALUE!</v>
      </c>
      <c r="CE19" s="61" t="e">
        <f t="shared" ca="1" si="46"/>
        <v>#VALUE!</v>
      </c>
    </row>
    <row r="20" spans="1:83">
      <c r="A20" s="6">
        <v>17</v>
      </c>
      <c r="B20" s="158" t="str">
        <f>IF(ISBLANK(宅配便入力!B20),"",宅配便入力!B20)</f>
        <v/>
      </c>
      <c r="C20" s="5" t="str">
        <f>IF(ISBLANK(宅配便入力!C20),"",宅配便入力!C20)</f>
        <v/>
      </c>
      <c r="D20" s="15">
        <f>IF(ISBLANK(宅配便仮計算!D20),"",宅配便仮計算!D20)</f>
        <v>0.85</v>
      </c>
      <c r="E20" s="5" t="str">
        <f>IF(ISBLANK(宅配便入力!I20),"",宅配便入力!I20)</f>
        <v/>
      </c>
      <c r="F20" s="14" t="str">
        <f>IF(ISBLANK(宅配便入力!L20),"",宅配便入力!L20)</f>
        <v/>
      </c>
      <c r="G20" s="14" t="str">
        <f>IF(ISBLANK(宅配便入力!$N20),"",IF(宅配便入力!$P20="以上",1,宅配便入力!$N20))</f>
        <v/>
      </c>
      <c r="H20" s="6" t="str">
        <f>IF(ISBLANK(宅配便入力!Q20),"",宅配便入力!Q20)</f>
        <v/>
      </c>
      <c r="I20" s="6" t="str">
        <f>IF(ISBLANK(宅配便入力!R20),"",宅配便入力!R20)</f>
        <v/>
      </c>
      <c r="J20" s="6" t="str">
        <f>IF(ISBLANK(宅配便入力!S20),"",宅配便入力!S20)</f>
        <v/>
      </c>
      <c r="K20" s="6" t="str">
        <f>IF(ISBLANK(宅配便入力!T20),"",宅配便入力!T20)</f>
        <v/>
      </c>
      <c r="L20" s="61">
        <f ca="1">OFFSET(宅配便入力!$W20,0,(COLUMN()-COLUMN($L$1))/6)</f>
        <v>0</v>
      </c>
      <c r="M20" s="61">
        <f>IF($I20="(送料込)",VLOOKUP(宅配便入力!$Q20,宅配便!$A$18:$O$27,4+(COLUMN()-COLUMN('計算（宅配便）'!$M$1))/6),0)</f>
        <v>0</v>
      </c>
      <c r="N20" s="62" t="e">
        <f t="shared" ca="1" si="0"/>
        <v>#VALUE!</v>
      </c>
      <c r="O20" s="59" t="e">
        <f t="shared" ca="1" si="1"/>
        <v>#VALUE!</v>
      </c>
      <c r="P20" s="60" t="e">
        <f t="shared" ca="1" si="2"/>
        <v>#VALUE!</v>
      </c>
      <c r="Q20" s="61" t="e">
        <f t="shared" ca="1" si="3"/>
        <v>#VALUE!</v>
      </c>
      <c r="R20" s="61">
        <f ca="1">OFFSET(宅配便入力!$W20,0,(COLUMN()-COLUMN($L$1))/6)</f>
        <v>0</v>
      </c>
      <c r="S20" s="61">
        <f>IF($I20="(送料込)",VLOOKUP(宅配便入力!$Q20,宅配便!$A$18:$O$27,4+(COLUMN()-COLUMN('計算（宅配便）'!$M$1))/6),0)</f>
        <v>0</v>
      </c>
      <c r="T20" s="62" t="e">
        <f t="shared" ca="1" si="47"/>
        <v>#VALUE!</v>
      </c>
      <c r="U20" s="59" t="e">
        <f t="shared" ca="1" si="4"/>
        <v>#VALUE!</v>
      </c>
      <c r="V20" s="60" t="e">
        <f t="shared" ca="1" si="5"/>
        <v>#VALUE!</v>
      </c>
      <c r="W20" s="61" t="e">
        <f t="shared" ca="1" si="6"/>
        <v>#VALUE!</v>
      </c>
      <c r="X20" s="61">
        <f ca="1">OFFSET(宅配便入力!$W20,0,(COLUMN()-COLUMN($L$1))/6)</f>
        <v>0</v>
      </c>
      <c r="Y20" s="61">
        <f>IF($I20="(送料込)",VLOOKUP(宅配便入力!$Q20,宅配便!$A$18:$O$27,4+(COLUMN()-COLUMN('計算（宅配便）'!$M$1))/6),0)</f>
        <v>0</v>
      </c>
      <c r="Z20" s="62" t="e">
        <f t="shared" ca="1" si="7"/>
        <v>#VALUE!</v>
      </c>
      <c r="AA20" s="59" t="e">
        <f t="shared" ca="1" si="8"/>
        <v>#VALUE!</v>
      </c>
      <c r="AB20" s="60" t="e">
        <f t="shared" ca="1" si="9"/>
        <v>#VALUE!</v>
      </c>
      <c r="AC20" s="61" t="e">
        <f t="shared" ca="1" si="10"/>
        <v>#VALUE!</v>
      </c>
      <c r="AD20" s="61">
        <f ca="1">OFFSET(宅配便入力!$W20,0,(COLUMN()-COLUMN($L$1))/6)</f>
        <v>0</v>
      </c>
      <c r="AE20" s="61">
        <f>IF($I20="(送料込)",VLOOKUP(宅配便入力!$Q20,宅配便!$A$18:$O$27,4+(COLUMN()-COLUMN('計算（宅配便）'!$M$1))/6),0)</f>
        <v>0</v>
      </c>
      <c r="AF20" s="62" t="e">
        <f t="shared" ca="1" si="11"/>
        <v>#VALUE!</v>
      </c>
      <c r="AG20" s="59" t="e">
        <f t="shared" ca="1" si="12"/>
        <v>#VALUE!</v>
      </c>
      <c r="AH20" s="60" t="e">
        <f t="shared" ca="1" si="13"/>
        <v>#VALUE!</v>
      </c>
      <c r="AI20" s="61" t="e">
        <f t="shared" ca="1" si="14"/>
        <v>#VALUE!</v>
      </c>
      <c r="AJ20" s="61">
        <f ca="1">OFFSET(宅配便入力!$W20,0,(COLUMN()-COLUMN($L$1))/6)</f>
        <v>0</v>
      </c>
      <c r="AK20" s="61">
        <f>IF($I20="(送料込)",VLOOKUP(宅配便入力!$Q20,宅配便!$A$18:$O$27,4+(COLUMN()-COLUMN('計算（宅配便）'!$M$1))/6),0)</f>
        <v>0</v>
      </c>
      <c r="AL20" s="62" t="e">
        <f t="shared" ca="1" si="15"/>
        <v>#VALUE!</v>
      </c>
      <c r="AM20" s="59" t="e">
        <f t="shared" ca="1" si="16"/>
        <v>#VALUE!</v>
      </c>
      <c r="AN20" s="60" t="e">
        <f t="shared" ca="1" si="17"/>
        <v>#VALUE!</v>
      </c>
      <c r="AO20" s="61" t="e">
        <f t="shared" ca="1" si="18"/>
        <v>#VALUE!</v>
      </c>
      <c r="AP20" s="61">
        <f ca="1">OFFSET(宅配便入力!$W20,0,(COLUMN()-COLUMN($L$1))/6)</f>
        <v>0</v>
      </c>
      <c r="AQ20" s="61">
        <f>IF($I20="(送料込)",VLOOKUP(宅配便入力!$Q20,宅配便!$A$18:$O$27,4+(COLUMN()-COLUMN('計算（宅配便）'!$M$1))/6),0)</f>
        <v>0</v>
      </c>
      <c r="AR20" s="62" t="e">
        <f t="shared" ca="1" si="19"/>
        <v>#VALUE!</v>
      </c>
      <c r="AS20" s="59" t="e">
        <f t="shared" ca="1" si="20"/>
        <v>#VALUE!</v>
      </c>
      <c r="AT20" s="60" t="e">
        <f t="shared" ca="1" si="21"/>
        <v>#VALUE!</v>
      </c>
      <c r="AU20" s="61" t="e">
        <f t="shared" ca="1" si="22"/>
        <v>#VALUE!</v>
      </c>
      <c r="AV20" s="61">
        <f ca="1">OFFSET(宅配便入力!$W20,0,(COLUMN()-COLUMN($L$1))/6)</f>
        <v>0</v>
      </c>
      <c r="AW20" s="61">
        <f>IF($I20="(送料込)",VLOOKUP(宅配便入力!$Q20,宅配便!$A$18:$O$27,4+(COLUMN()-COLUMN('計算（宅配便）'!$M$1))/6),0)</f>
        <v>0</v>
      </c>
      <c r="AX20" s="62" t="e">
        <f t="shared" ca="1" si="23"/>
        <v>#VALUE!</v>
      </c>
      <c r="AY20" s="59" t="e">
        <f t="shared" ca="1" si="24"/>
        <v>#VALUE!</v>
      </c>
      <c r="AZ20" s="60" t="e">
        <f t="shared" ca="1" si="25"/>
        <v>#VALUE!</v>
      </c>
      <c r="BA20" s="61" t="e">
        <f t="shared" ca="1" si="26"/>
        <v>#VALUE!</v>
      </c>
      <c r="BB20" s="61">
        <f ca="1">OFFSET(宅配便入力!$W20,0,(COLUMN()-COLUMN($L$1))/6)</f>
        <v>0</v>
      </c>
      <c r="BC20" s="61">
        <f>IF($I20="(送料込)",VLOOKUP(宅配便入力!$Q20,宅配便!$A$18:$O$27,4+(COLUMN()-COLUMN('計算（宅配便）'!$M$1))/6),0)</f>
        <v>0</v>
      </c>
      <c r="BD20" s="62" t="e">
        <f t="shared" ca="1" si="27"/>
        <v>#VALUE!</v>
      </c>
      <c r="BE20" s="59" t="e">
        <f t="shared" ca="1" si="28"/>
        <v>#VALUE!</v>
      </c>
      <c r="BF20" s="60" t="e">
        <f t="shared" ca="1" si="29"/>
        <v>#VALUE!</v>
      </c>
      <c r="BG20" s="61" t="e">
        <f t="shared" ca="1" si="30"/>
        <v>#VALUE!</v>
      </c>
      <c r="BH20" s="61">
        <f ca="1">OFFSET(宅配便入力!$W20,0,(COLUMN()-COLUMN($L$1))/6)</f>
        <v>0</v>
      </c>
      <c r="BI20" s="61">
        <f>IF($I20="(送料込)",VLOOKUP(宅配便入力!$Q20,宅配便!$A$18:$O$27,4+(COLUMN()-COLUMN('計算（宅配便）'!$M$1))/6),0)</f>
        <v>0</v>
      </c>
      <c r="BJ20" s="62" t="e">
        <f t="shared" ca="1" si="31"/>
        <v>#VALUE!</v>
      </c>
      <c r="BK20" s="59" t="e">
        <f t="shared" ca="1" si="32"/>
        <v>#VALUE!</v>
      </c>
      <c r="BL20" s="60" t="e">
        <f t="shared" ca="1" si="33"/>
        <v>#VALUE!</v>
      </c>
      <c r="BM20" s="61" t="e">
        <f t="shared" ca="1" si="34"/>
        <v>#VALUE!</v>
      </c>
      <c r="BN20" s="61">
        <f ca="1">OFFSET(宅配便入力!$W20,0,(COLUMN()-COLUMN($L$1))/6)</f>
        <v>0</v>
      </c>
      <c r="BO20" s="61">
        <f>IF($I20="(送料込)",VLOOKUP(宅配便入力!$Q20,宅配便!$A$18:$O$27,4+(COLUMN()-COLUMN('計算（宅配便）'!$M$1))/6),0)</f>
        <v>0</v>
      </c>
      <c r="BP20" s="62" t="e">
        <f t="shared" ca="1" si="35"/>
        <v>#VALUE!</v>
      </c>
      <c r="BQ20" s="59" t="e">
        <f t="shared" ca="1" si="36"/>
        <v>#VALUE!</v>
      </c>
      <c r="BR20" s="60" t="e">
        <f t="shared" ca="1" si="37"/>
        <v>#VALUE!</v>
      </c>
      <c r="BS20" s="61" t="e">
        <f t="shared" ca="1" si="38"/>
        <v>#VALUE!</v>
      </c>
      <c r="BT20" s="61">
        <f ca="1">OFFSET(宅配便入力!$W20,0,(COLUMN()-COLUMN($L$1))/6)</f>
        <v>0</v>
      </c>
      <c r="BU20" s="61">
        <f>IF($I20="(送料込)",VLOOKUP(宅配便入力!$Q20,宅配便!$A$18:$O$27,4+(COLUMN()-COLUMN('計算（宅配便）'!$M$1))/6),0)</f>
        <v>0</v>
      </c>
      <c r="BV20" s="62" t="e">
        <f t="shared" ca="1" si="39"/>
        <v>#VALUE!</v>
      </c>
      <c r="BW20" s="59" t="e">
        <f t="shared" ca="1" si="40"/>
        <v>#VALUE!</v>
      </c>
      <c r="BX20" s="60" t="e">
        <f t="shared" ca="1" si="41"/>
        <v>#VALUE!</v>
      </c>
      <c r="BY20" s="61" t="e">
        <f t="shared" ca="1" si="42"/>
        <v>#VALUE!</v>
      </c>
      <c r="BZ20" s="61">
        <f ca="1">OFFSET(宅配便入力!$W20,0,(COLUMN()-COLUMN($L$1))/6)</f>
        <v>0</v>
      </c>
      <c r="CA20" s="61">
        <f>IF($I20="(送料込)",VLOOKUP(宅配便入力!$Q20,宅配便!$A$18:$O$27,4+(COLUMN()-COLUMN('計算（宅配便）'!$M$1))/6),0)</f>
        <v>0</v>
      </c>
      <c r="CB20" s="62" t="e">
        <f t="shared" ca="1" si="43"/>
        <v>#VALUE!</v>
      </c>
      <c r="CC20" s="59" t="e">
        <f t="shared" ca="1" si="44"/>
        <v>#VALUE!</v>
      </c>
      <c r="CD20" s="60" t="e">
        <f t="shared" ca="1" si="45"/>
        <v>#VALUE!</v>
      </c>
      <c r="CE20" s="61" t="e">
        <f t="shared" ca="1" si="46"/>
        <v>#VALUE!</v>
      </c>
    </row>
    <row r="21" spans="1:83">
      <c r="A21" s="6">
        <v>18</v>
      </c>
      <c r="B21" s="158" t="str">
        <f>IF(ISBLANK(宅配便入力!B21),"",宅配便入力!B21)</f>
        <v/>
      </c>
      <c r="C21" s="5" t="str">
        <f>IF(ISBLANK(宅配便入力!C21),"",宅配便入力!C21)</f>
        <v/>
      </c>
      <c r="D21" s="15">
        <f>IF(ISBLANK(宅配便仮計算!D21),"",宅配便仮計算!D21)</f>
        <v>0.85</v>
      </c>
      <c r="E21" s="5" t="str">
        <f>IF(ISBLANK(宅配便入力!I21),"",宅配便入力!I21)</f>
        <v/>
      </c>
      <c r="F21" s="14" t="str">
        <f>IF(ISBLANK(宅配便入力!L21),"",宅配便入力!L21)</f>
        <v/>
      </c>
      <c r="G21" s="14" t="str">
        <f>IF(ISBLANK(宅配便入力!$N21),"",IF(宅配便入力!$P21="以上",1,宅配便入力!$N21))</f>
        <v/>
      </c>
      <c r="H21" s="6" t="str">
        <f>IF(ISBLANK(宅配便入力!Q21),"",宅配便入力!Q21)</f>
        <v/>
      </c>
      <c r="I21" s="6" t="str">
        <f>IF(ISBLANK(宅配便入力!R21),"",宅配便入力!R21)</f>
        <v/>
      </c>
      <c r="J21" s="6" t="str">
        <f>IF(ISBLANK(宅配便入力!S21),"",宅配便入力!S21)</f>
        <v/>
      </c>
      <c r="K21" s="6" t="str">
        <f>IF(ISBLANK(宅配便入力!T21),"",宅配便入力!T21)</f>
        <v/>
      </c>
      <c r="L21" s="61">
        <f ca="1">OFFSET(宅配便入力!$W21,0,(COLUMN()-COLUMN($L$1))/6)</f>
        <v>0</v>
      </c>
      <c r="M21" s="61">
        <f>IF($I21="(送料込)",VLOOKUP(宅配便入力!$Q21,宅配便!$A$18:$O$27,4+(COLUMN()-COLUMN('計算（宅配便）'!$M$1))/6),0)</f>
        <v>0</v>
      </c>
      <c r="N21" s="62" t="e">
        <f t="shared" ca="1" si="0"/>
        <v>#VALUE!</v>
      </c>
      <c r="O21" s="59" t="e">
        <f t="shared" ca="1" si="1"/>
        <v>#VALUE!</v>
      </c>
      <c r="P21" s="60" t="e">
        <f t="shared" ca="1" si="2"/>
        <v>#VALUE!</v>
      </c>
      <c r="Q21" s="61" t="e">
        <f t="shared" ca="1" si="3"/>
        <v>#VALUE!</v>
      </c>
      <c r="R21" s="61">
        <f ca="1">OFFSET(宅配便入力!$W21,0,(COLUMN()-COLUMN($L$1))/6)</f>
        <v>0</v>
      </c>
      <c r="S21" s="61">
        <f>IF($I21="(送料込)",VLOOKUP(宅配便入力!$Q21,宅配便!$A$18:$O$27,4+(COLUMN()-COLUMN('計算（宅配便）'!$M$1))/6),0)</f>
        <v>0</v>
      </c>
      <c r="T21" s="62" t="e">
        <f t="shared" ca="1" si="47"/>
        <v>#VALUE!</v>
      </c>
      <c r="U21" s="59" t="e">
        <f t="shared" ca="1" si="4"/>
        <v>#VALUE!</v>
      </c>
      <c r="V21" s="60" t="e">
        <f t="shared" ca="1" si="5"/>
        <v>#VALUE!</v>
      </c>
      <c r="W21" s="61" t="e">
        <f t="shared" ca="1" si="6"/>
        <v>#VALUE!</v>
      </c>
      <c r="X21" s="61">
        <f ca="1">OFFSET(宅配便入力!$W21,0,(COLUMN()-COLUMN($L$1))/6)</f>
        <v>0</v>
      </c>
      <c r="Y21" s="61">
        <f>IF($I21="(送料込)",VLOOKUP(宅配便入力!$Q21,宅配便!$A$18:$O$27,4+(COLUMN()-COLUMN('計算（宅配便）'!$M$1))/6),0)</f>
        <v>0</v>
      </c>
      <c r="Z21" s="62" t="e">
        <f t="shared" ca="1" si="7"/>
        <v>#VALUE!</v>
      </c>
      <c r="AA21" s="59" t="e">
        <f t="shared" ca="1" si="8"/>
        <v>#VALUE!</v>
      </c>
      <c r="AB21" s="60" t="e">
        <f t="shared" ca="1" si="9"/>
        <v>#VALUE!</v>
      </c>
      <c r="AC21" s="61" t="e">
        <f t="shared" ca="1" si="10"/>
        <v>#VALUE!</v>
      </c>
      <c r="AD21" s="61">
        <f ca="1">OFFSET(宅配便入力!$W21,0,(COLUMN()-COLUMN($L$1))/6)</f>
        <v>0</v>
      </c>
      <c r="AE21" s="61">
        <f>IF($I21="(送料込)",VLOOKUP(宅配便入力!$Q21,宅配便!$A$18:$O$27,4+(COLUMN()-COLUMN('計算（宅配便）'!$M$1))/6),0)</f>
        <v>0</v>
      </c>
      <c r="AF21" s="62" t="e">
        <f t="shared" ca="1" si="11"/>
        <v>#VALUE!</v>
      </c>
      <c r="AG21" s="59" t="e">
        <f t="shared" ca="1" si="12"/>
        <v>#VALUE!</v>
      </c>
      <c r="AH21" s="60" t="e">
        <f t="shared" ca="1" si="13"/>
        <v>#VALUE!</v>
      </c>
      <c r="AI21" s="61" t="e">
        <f t="shared" ca="1" si="14"/>
        <v>#VALUE!</v>
      </c>
      <c r="AJ21" s="61">
        <f ca="1">OFFSET(宅配便入力!$W21,0,(COLUMN()-COLUMN($L$1))/6)</f>
        <v>0</v>
      </c>
      <c r="AK21" s="61">
        <f>IF($I21="(送料込)",VLOOKUP(宅配便入力!$Q21,宅配便!$A$18:$O$27,4+(COLUMN()-COLUMN('計算（宅配便）'!$M$1))/6),0)</f>
        <v>0</v>
      </c>
      <c r="AL21" s="62" t="e">
        <f t="shared" ca="1" si="15"/>
        <v>#VALUE!</v>
      </c>
      <c r="AM21" s="59" t="e">
        <f t="shared" ca="1" si="16"/>
        <v>#VALUE!</v>
      </c>
      <c r="AN21" s="60" t="e">
        <f t="shared" ca="1" si="17"/>
        <v>#VALUE!</v>
      </c>
      <c r="AO21" s="61" t="e">
        <f t="shared" ca="1" si="18"/>
        <v>#VALUE!</v>
      </c>
      <c r="AP21" s="61">
        <f ca="1">OFFSET(宅配便入力!$W21,0,(COLUMN()-COLUMN($L$1))/6)</f>
        <v>0</v>
      </c>
      <c r="AQ21" s="61">
        <f>IF($I21="(送料込)",VLOOKUP(宅配便入力!$Q21,宅配便!$A$18:$O$27,4+(COLUMN()-COLUMN('計算（宅配便）'!$M$1))/6),0)</f>
        <v>0</v>
      </c>
      <c r="AR21" s="62" t="e">
        <f t="shared" ca="1" si="19"/>
        <v>#VALUE!</v>
      </c>
      <c r="AS21" s="59" t="e">
        <f t="shared" ca="1" si="20"/>
        <v>#VALUE!</v>
      </c>
      <c r="AT21" s="60" t="e">
        <f t="shared" ca="1" si="21"/>
        <v>#VALUE!</v>
      </c>
      <c r="AU21" s="61" t="e">
        <f t="shared" ca="1" si="22"/>
        <v>#VALUE!</v>
      </c>
      <c r="AV21" s="61">
        <f ca="1">OFFSET(宅配便入力!$W21,0,(COLUMN()-COLUMN($L$1))/6)</f>
        <v>0</v>
      </c>
      <c r="AW21" s="61">
        <f>IF($I21="(送料込)",VLOOKUP(宅配便入力!$Q21,宅配便!$A$18:$O$27,4+(COLUMN()-COLUMN('計算（宅配便）'!$M$1))/6),0)</f>
        <v>0</v>
      </c>
      <c r="AX21" s="62" t="e">
        <f t="shared" ca="1" si="23"/>
        <v>#VALUE!</v>
      </c>
      <c r="AY21" s="59" t="e">
        <f t="shared" ca="1" si="24"/>
        <v>#VALUE!</v>
      </c>
      <c r="AZ21" s="60" t="e">
        <f t="shared" ca="1" si="25"/>
        <v>#VALUE!</v>
      </c>
      <c r="BA21" s="61" t="e">
        <f t="shared" ca="1" si="26"/>
        <v>#VALUE!</v>
      </c>
      <c r="BB21" s="61">
        <f ca="1">OFFSET(宅配便入力!$W21,0,(COLUMN()-COLUMN($L$1))/6)</f>
        <v>0</v>
      </c>
      <c r="BC21" s="61">
        <f>IF($I21="(送料込)",VLOOKUP(宅配便入力!$Q21,宅配便!$A$18:$O$27,4+(COLUMN()-COLUMN('計算（宅配便）'!$M$1))/6),0)</f>
        <v>0</v>
      </c>
      <c r="BD21" s="62" t="e">
        <f t="shared" ca="1" si="27"/>
        <v>#VALUE!</v>
      </c>
      <c r="BE21" s="59" t="e">
        <f t="shared" ca="1" si="28"/>
        <v>#VALUE!</v>
      </c>
      <c r="BF21" s="60" t="e">
        <f t="shared" ca="1" si="29"/>
        <v>#VALUE!</v>
      </c>
      <c r="BG21" s="61" t="e">
        <f t="shared" ca="1" si="30"/>
        <v>#VALUE!</v>
      </c>
      <c r="BH21" s="61">
        <f ca="1">OFFSET(宅配便入力!$W21,0,(COLUMN()-COLUMN($L$1))/6)</f>
        <v>0</v>
      </c>
      <c r="BI21" s="61">
        <f>IF($I21="(送料込)",VLOOKUP(宅配便入力!$Q21,宅配便!$A$18:$O$27,4+(COLUMN()-COLUMN('計算（宅配便）'!$M$1))/6),0)</f>
        <v>0</v>
      </c>
      <c r="BJ21" s="62" t="e">
        <f t="shared" ca="1" si="31"/>
        <v>#VALUE!</v>
      </c>
      <c r="BK21" s="59" t="e">
        <f t="shared" ca="1" si="32"/>
        <v>#VALUE!</v>
      </c>
      <c r="BL21" s="60" t="e">
        <f t="shared" ca="1" si="33"/>
        <v>#VALUE!</v>
      </c>
      <c r="BM21" s="61" t="e">
        <f t="shared" ca="1" si="34"/>
        <v>#VALUE!</v>
      </c>
      <c r="BN21" s="61">
        <f ca="1">OFFSET(宅配便入力!$W21,0,(COLUMN()-COLUMN($L$1))/6)</f>
        <v>0</v>
      </c>
      <c r="BO21" s="61">
        <f>IF($I21="(送料込)",VLOOKUP(宅配便入力!$Q21,宅配便!$A$18:$O$27,4+(COLUMN()-COLUMN('計算（宅配便）'!$M$1))/6),0)</f>
        <v>0</v>
      </c>
      <c r="BP21" s="62" t="e">
        <f t="shared" ca="1" si="35"/>
        <v>#VALUE!</v>
      </c>
      <c r="BQ21" s="59" t="e">
        <f t="shared" ca="1" si="36"/>
        <v>#VALUE!</v>
      </c>
      <c r="BR21" s="60" t="e">
        <f t="shared" ca="1" si="37"/>
        <v>#VALUE!</v>
      </c>
      <c r="BS21" s="61" t="e">
        <f t="shared" ca="1" si="38"/>
        <v>#VALUE!</v>
      </c>
      <c r="BT21" s="61">
        <f ca="1">OFFSET(宅配便入力!$W21,0,(COLUMN()-COLUMN($L$1))/6)</f>
        <v>0</v>
      </c>
      <c r="BU21" s="61">
        <f>IF($I21="(送料込)",VLOOKUP(宅配便入力!$Q21,宅配便!$A$18:$O$27,4+(COLUMN()-COLUMN('計算（宅配便）'!$M$1))/6),0)</f>
        <v>0</v>
      </c>
      <c r="BV21" s="62" t="e">
        <f t="shared" ca="1" si="39"/>
        <v>#VALUE!</v>
      </c>
      <c r="BW21" s="59" t="e">
        <f t="shared" ca="1" si="40"/>
        <v>#VALUE!</v>
      </c>
      <c r="BX21" s="60" t="e">
        <f t="shared" ca="1" si="41"/>
        <v>#VALUE!</v>
      </c>
      <c r="BY21" s="61" t="e">
        <f t="shared" ca="1" si="42"/>
        <v>#VALUE!</v>
      </c>
      <c r="BZ21" s="61">
        <f ca="1">OFFSET(宅配便入力!$W21,0,(COLUMN()-COLUMN($L$1))/6)</f>
        <v>0</v>
      </c>
      <c r="CA21" s="61">
        <f>IF($I21="(送料込)",VLOOKUP(宅配便入力!$Q21,宅配便!$A$18:$O$27,4+(COLUMN()-COLUMN('計算（宅配便）'!$M$1))/6),0)</f>
        <v>0</v>
      </c>
      <c r="CB21" s="62" t="e">
        <f t="shared" ca="1" si="43"/>
        <v>#VALUE!</v>
      </c>
      <c r="CC21" s="59" t="e">
        <f t="shared" ca="1" si="44"/>
        <v>#VALUE!</v>
      </c>
      <c r="CD21" s="60" t="e">
        <f t="shared" ca="1" si="45"/>
        <v>#VALUE!</v>
      </c>
      <c r="CE21" s="61" t="e">
        <f t="shared" ca="1" si="46"/>
        <v>#VALUE!</v>
      </c>
    </row>
    <row r="22" spans="1:83">
      <c r="A22" s="6">
        <v>19</v>
      </c>
      <c r="B22" s="158" t="str">
        <f>IF(ISBLANK(宅配便入力!B22),"",宅配便入力!B22)</f>
        <v/>
      </c>
      <c r="C22" s="5" t="str">
        <f>IF(ISBLANK(宅配便入力!C22),"",宅配便入力!C22)</f>
        <v/>
      </c>
      <c r="D22" s="15">
        <f>IF(ISBLANK(宅配便仮計算!D22),"",宅配便仮計算!D22)</f>
        <v>0.85</v>
      </c>
      <c r="E22" s="5" t="str">
        <f>IF(ISBLANK(宅配便入力!I22),"",宅配便入力!I22)</f>
        <v/>
      </c>
      <c r="F22" s="14" t="str">
        <f>IF(ISBLANK(宅配便入力!L22),"",宅配便入力!L22)</f>
        <v/>
      </c>
      <c r="G22" s="14" t="str">
        <f>IF(ISBLANK(宅配便入力!$N22),"",IF(宅配便入力!$P22="以上",1,宅配便入力!$N22))</f>
        <v/>
      </c>
      <c r="H22" s="6" t="str">
        <f>IF(ISBLANK(宅配便入力!Q22),"",宅配便入力!Q22)</f>
        <v/>
      </c>
      <c r="I22" s="6" t="str">
        <f>IF(ISBLANK(宅配便入力!R22),"",宅配便入力!R22)</f>
        <v/>
      </c>
      <c r="J22" s="6" t="str">
        <f>IF(ISBLANK(宅配便入力!S22),"",宅配便入力!S22)</f>
        <v/>
      </c>
      <c r="K22" s="6" t="str">
        <f>IF(ISBLANK(宅配便入力!T22),"",宅配便入力!T22)</f>
        <v/>
      </c>
      <c r="L22" s="61">
        <f ca="1">OFFSET(宅配便入力!$W22,0,(COLUMN()-COLUMN($L$1))/6)</f>
        <v>0</v>
      </c>
      <c r="M22" s="61">
        <f>IF($I22="(送料込)",VLOOKUP(宅配便入力!$Q22,宅配便!$A$18:$O$27,4+(COLUMN()-COLUMN('計算（宅配便）'!$M$1))/6),0)</f>
        <v>0</v>
      </c>
      <c r="N22" s="62" t="e">
        <f t="shared" ca="1" si="0"/>
        <v>#VALUE!</v>
      </c>
      <c r="O22" s="59" t="e">
        <f t="shared" ca="1" si="1"/>
        <v>#VALUE!</v>
      </c>
      <c r="P22" s="60" t="e">
        <f t="shared" ca="1" si="2"/>
        <v>#VALUE!</v>
      </c>
      <c r="Q22" s="61" t="e">
        <f t="shared" ca="1" si="3"/>
        <v>#VALUE!</v>
      </c>
      <c r="R22" s="61">
        <f ca="1">OFFSET(宅配便入力!$W22,0,(COLUMN()-COLUMN($L$1))/6)</f>
        <v>0</v>
      </c>
      <c r="S22" s="61">
        <f>IF($I22="(送料込)",VLOOKUP(宅配便入力!$Q22,宅配便!$A$18:$O$27,4+(COLUMN()-COLUMN('計算（宅配便）'!$M$1))/6),0)</f>
        <v>0</v>
      </c>
      <c r="T22" s="62" t="e">
        <f t="shared" ca="1" si="47"/>
        <v>#VALUE!</v>
      </c>
      <c r="U22" s="59" t="e">
        <f t="shared" ca="1" si="4"/>
        <v>#VALUE!</v>
      </c>
      <c r="V22" s="60" t="e">
        <f t="shared" ca="1" si="5"/>
        <v>#VALUE!</v>
      </c>
      <c r="W22" s="61" t="e">
        <f t="shared" ca="1" si="6"/>
        <v>#VALUE!</v>
      </c>
      <c r="X22" s="61">
        <f ca="1">OFFSET(宅配便入力!$W22,0,(COLUMN()-COLUMN($L$1))/6)</f>
        <v>0</v>
      </c>
      <c r="Y22" s="61">
        <f>IF($I22="(送料込)",VLOOKUP(宅配便入力!$Q22,宅配便!$A$18:$O$27,4+(COLUMN()-COLUMN('計算（宅配便）'!$M$1))/6),0)</f>
        <v>0</v>
      </c>
      <c r="Z22" s="62" t="e">
        <f t="shared" ca="1" si="7"/>
        <v>#VALUE!</v>
      </c>
      <c r="AA22" s="59" t="e">
        <f t="shared" ca="1" si="8"/>
        <v>#VALUE!</v>
      </c>
      <c r="AB22" s="60" t="e">
        <f t="shared" ca="1" si="9"/>
        <v>#VALUE!</v>
      </c>
      <c r="AC22" s="61" t="e">
        <f t="shared" ca="1" si="10"/>
        <v>#VALUE!</v>
      </c>
      <c r="AD22" s="61">
        <f ca="1">OFFSET(宅配便入力!$W22,0,(COLUMN()-COLUMN($L$1))/6)</f>
        <v>0</v>
      </c>
      <c r="AE22" s="61">
        <f>IF($I22="(送料込)",VLOOKUP(宅配便入力!$Q22,宅配便!$A$18:$O$27,4+(COLUMN()-COLUMN('計算（宅配便）'!$M$1))/6),0)</f>
        <v>0</v>
      </c>
      <c r="AF22" s="62" t="e">
        <f t="shared" ca="1" si="11"/>
        <v>#VALUE!</v>
      </c>
      <c r="AG22" s="59" t="e">
        <f t="shared" ca="1" si="12"/>
        <v>#VALUE!</v>
      </c>
      <c r="AH22" s="60" t="e">
        <f t="shared" ca="1" si="13"/>
        <v>#VALUE!</v>
      </c>
      <c r="AI22" s="61" t="e">
        <f t="shared" ca="1" si="14"/>
        <v>#VALUE!</v>
      </c>
      <c r="AJ22" s="61">
        <f ca="1">OFFSET(宅配便入力!$W22,0,(COLUMN()-COLUMN($L$1))/6)</f>
        <v>0</v>
      </c>
      <c r="AK22" s="61">
        <f>IF($I22="(送料込)",VLOOKUP(宅配便入力!$Q22,宅配便!$A$18:$O$27,4+(COLUMN()-COLUMN('計算（宅配便）'!$M$1))/6),0)</f>
        <v>0</v>
      </c>
      <c r="AL22" s="62" t="e">
        <f t="shared" ca="1" si="15"/>
        <v>#VALUE!</v>
      </c>
      <c r="AM22" s="59" t="e">
        <f t="shared" ca="1" si="16"/>
        <v>#VALUE!</v>
      </c>
      <c r="AN22" s="60" t="e">
        <f t="shared" ca="1" si="17"/>
        <v>#VALUE!</v>
      </c>
      <c r="AO22" s="61" t="e">
        <f t="shared" ca="1" si="18"/>
        <v>#VALUE!</v>
      </c>
      <c r="AP22" s="61">
        <f ca="1">OFFSET(宅配便入力!$W22,0,(COLUMN()-COLUMN($L$1))/6)</f>
        <v>0</v>
      </c>
      <c r="AQ22" s="61">
        <f>IF($I22="(送料込)",VLOOKUP(宅配便入力!$Q22,宅配便!$A$18:$O$27,4+(COLUMN()-COLUMN('計算（宅配便）'!$M$1))/6),0)</f>
        <v>0</v>
      </c>
      <c r="AR22" s="62" t="e">
        <f t="shared" ca="1" si="19"/>
        <v>#VALUE!</v>
      </c>
      <c r="AS22" s="59" t="e">
        <f t="shared" ca="1" si="20"/>
        <v>#VALUE!</v>
      </c>
      <c r="AT22" s="60" t="e">
        <f t="shared" ca="1" si="21"/>
        <v>#VALUE!</v>
      </c>
      <c r="AU22" s="61" t="e">
        <f t="shared" ca="1" si="22"/>
        <v>#VALUE!</v>
      </c>
      <c r="AV22" s="61">
        <f ca="1">OFFSET(宅配便入力!$W22,0,(COLUMN()-COLUMN($L$1))/6)</f>
        <v>0</v>
      </c>
      <c r="AW22" s="61">
        <f>IF($I22="(送料込)",VLOOKUP(宅配便入力!$Q22,宅配便!$A$18:$O$27,4+(COLUMN()-COLUMN('計算（宅配便）'!$M$1))/6),0)</f>
        <v>0</v>
      </c>
      <c r="AX22" s="62" t="e">
        <f t="shared" ca="1" si="23"/>
        <v>#VALUE!</v>
      </c>
      <c r="AY22" s="59" t="e">
        <f t="shared" ca="1" si="24"/>
        <v>#VALUE!</v>
      </c>
      <c r="AZ22" s="60" t="e">
        <f t="shared" ca="1" si="25"/>
        <v>#VALUE!</v>
      </c>
      <c r="BA22" s="61" t="e">
        <f t="shared" ca="1" si="26"/>
        <v>#VALUE!</v>
      </c>
      <c r="BB22" s="61">
        <f ca="1">OFFSET(宅配便入力!$W22,0,(COLUMN()-COLUMN($L$1))/6)</f>
        <v>0</v>
      </c>
      <c r="BC22" s="61">
        <f>IF($I22="(送料込)",VLOOKUP(宅配便入力!$Q22,宅配便!$A$18:$O$27,4+(COLUMN()-COLUMN('計算（宅配便）'!$M$1))/6),0)</f>
        <v>0</v>
      </c>
      <c r="BD22" s="62" t="e">
        <f t="shared" ca="1" si="27"/>
        <v>#VALUE!</v>
      </c>
      <c r="BE22" s="59" t="e">
        <f t="shared" ca="1" si="28"/>
        <v>#VALUE!</v>
      </c>
      <c r="BF22" s="60" t="e">
        <f t="shared" ca="1" si="29"/>
        <v>#VALUE!</v>
      </c>
      <c r="BG22" s="61" t="e">
        <f t="shared" ca="1" si="30"/>
        <v>#VALUE!</v>
      </c>
      <c r="BH22" s="61">
        <f ca="1">OFFSET(宅配便入力!$W22,0,(COLUMN()-COLUMN($L$1))/6)</f>
        <v>0</v>
      </c>
      <c r="BI22" s="61">
        <f>IF($I22="(送料込)",VLOOKUP(宅配便入力!$Q22,宅配便!$A$18:$O$27,4+(COLUMN()-COLUMN('計算（宅配便）'!$M$1))/6),0)</f>
        <v>0</v>
      </c>
      <c r="BJ22" s="62" t="e">
        <f t="shared" ca="1" si="31"/>
        <v>#VALUE!</v>
      </c>
      <c r="BK22" s="59" t="e">
        <f t="shared" ca="1" si="32"/>
        <v>#VALUE!</v>
      </c>
      <c r="BL22" s="60" t="e">
        <f t="shared" ca="1" si="33"/>
        <v>#VALUE!</v>
      </c>
      <c r="BM22" s="61" t="e">
        <f t="shared" ca="1" si="34"/>
        <v>#VALUE!</v>
      </c>
      <c r="BN22" s="61">
        <f ca="1">OFFSET(宅配便入力!$W22,0,(COLUMN()-COLUMN($L$1))/6)</f>
        <v>0</v>
      </c>
      <c r="BO22" s="61">
        <f>IF($I22="(送料込)",VLOOKUP(宅配便入力!$Q22,宅配便!$A$18:$O$27,4+(COLUMN()-COLUMN('計算（宅配便）'!$M$1))/6),0)</f>
        <v>0</v>
      </c>
      <c r="BP22" s="62" t="e">
        <f t="shared" ca="1" si="35"/>
        <v>#VALUE!</v>
      </c>
      <c r="BQ22" s="59" t="e">
        <f t="shared" ca="1" si="36"/>
        <v>#VALUE!</v>
      </c>
      <c r="BR22" s="60" t="e">
        <f t="shared" ca="1" si="37"/>
        <v>#VALUE!</v>
      </c>
      <c r="BS22" s="61" t="e">
        <f t="shared" ca="1" si="38"/>
        <v>#VALUE!</v>
      </c>
      <c r="BT22" s="61">
        <f ca="1">OFFSET(宅配便入力!$W22,0,(COLUMN()-COLUMN($L$1))/6)</f>
        <v>0</v>
      </c>
      <c r="BU22" s="61">
        <f>IF($I22="(送料込)",VLOOKUP(宅配便入力!$Q22,宅配便!$A$18:$O$27,4+(COLUMN()-COLUMN('計算（宅配便）'!$M$1))/6),0)</f>
        <v>0</v>
      </c>
      <c r="BV22" s="62" t="e">
        <f t="shared" ca="1" si="39"/>
        <v>#VALUE!</v>
      </c>
      <c r="BW22" s="59" t="e">
        <f t="shared" ca="1" si="40"/>
        <v>#VALUE!</v>
      </c>
      <c r="BX22" s="60" t="e">
        <f t="shared" ca="1" si="41"/>
        <v>#VALUE!</v>
      </c>
      <c r="BY22" s="61" t="e">
        <f t="shared" ca="1" si="42"/>
        <v>#VALUE!</v>
      </c>
      <c r="BZ22" s="61">
        <f ca="1">OFFSET(宅配便入力!$W22,0,(COLUMN()-COLUMN($L$1))/6)</f>
        <v>0</v>
      </c>
      <c r="CA22" s="61">
        <f>IF($I22="(送料込)",VLOOKUP(宅配便入力!$Q22,宅配便!$A$18:$O$27,4+(COLUMN()-COLUMN('計算（宅配便）'!$M$1))/6),0)</f>
        <v>0</v>
      </c>
      <c r="CB22" s="62" t="e">
        <f t="shared" ca="1" si="43"/>
        <v>#VALUE!</v>
      </c>
      <c r="CC22" s="59" t="e">
        <f t="shared" ca="1" si="44"/>
        <v>#VALUE!</v>
      </c>
      <c r="CD22" s="60" t="e">
        <f t="shared" ca="1" si="45"/>
        <v>#VALUE!</v>
      </c>
      <c r="CE22" s="61" t="e">
        <f t="shared" ca="1" si="46"/>
        <v>#VALUE!</v>
      </c>
    </row>
    <row r="23" spans="1:83">
      <c r="A23" s="6">
        <v>20</v>
      </c>
      <c r="B23" s="158" t="str">
        <f>IF(ISBLANK(宅配便入力!B23),"",宅配便入力!B23)</f>
        <v/>
      </c>
      <c r="C23" s="5" t="str">
        <f>IF(ISBLANK(宅配便入力!C23),"",宅配便入力!C23)</f>
        <v/>
      </c>
      <c r="D23" s="15">
        <f>IF(ISBLANK(宅配便仮計算!D23),"",宅配便仮計算!D23)</f>
        <v>0.85</v>
      </c>
      <c r="E23" s="5" t="str">
        <f>IF(ISBLANK(宅配便入力!I23),"",宅配便入力!I23)</f>
        <v/>
      </c>
      <c r="F23" s="14" t="str">
        <f>IF(ISBLANK(宅配便入力!L23),"",宅配便入力!L23)</f>
        <v/>
      </c>
      <c r="G23" s="14" t="str">
        <f>IF(ISBLANK(宅配便入力!$N23),"",IF(宅配便入力!$P23="以上",1,宅配便入力!$N23))</f>
        <v/>
      </c>
      <c r="H23" s="6" t="str">
        <f>IF(ISBLANK(宅配便入力!Q23),"",宅配便入力!Q23)</f>
        <v/>
      </c>
      <c r="I23" s="6" t="str">
        <f>IF(ISBLANK(宅配便入力!R23),"",宅配便入力!R23)</f>
        <v/>
      </c>
      <c r="J23" s="6" t="str">
        <f>IF(ISBLANK(宅配便入力!S23),"",宅配便入力!S23)</f>
        <v/>
      </c>
      <c r="K23" s="6" t="str">
        <f>IF(ISBLANK(宅配便入力!T23),"",宅配便入力!T23)</f>
        <v/>
      </c>
      <c r="L23" s="61">
        <f ca="1">OFFSET(宅配便入力!$W23,0,(COLUMN()-COLUMN($L$1))/6)</f>
        <v>0</v>
      </c>
      <c r="M23" s="61">
        <f>IF($I23="(送料込)",VLOOKUP(宅配便入力!$Q23,宅配便!$A$18:$O$27,4+(COLUMN()-COLUMN('計算（宅配便）'!$M$1))/6),0)</f>
        <v>0</v>
      </c>
      <c r="N23" s="62" t="e">
        <f t="shared" ca="1" si="0"/>
        <v>#VALUE!</v>
      </c>
      <c r="O23" s="59" t="e">
        <f t="shared" ca="1" si="1"/>
        <v>#VALUE!</v>
      </c>
      <c r="P23" s="60" t="e">
        <f t="shared" ca="1" si="2"/>
        <v>#VALUE!</v>
      </c>
      <c r="Q23" s="61" t="e">
        <f t="shared" ca="1" si="3"/>
        <v>#VALUE!</v>
      </c>
      <c r="R23" s="61">
        <f ca="1">OFFSET(宅配便入力!$W23,0,(COLUMN()-COLUMN($L$1))/6)</f>
        <v>0</v>
      </c>
      <c r="S23" s="61">
        <f>IF($I23="(送料込)",VLOOKUP(宅配便入力!$Q23,宅配便!$A$18:$O$27,4+(COLUMN()-COLUMN('計算（宅配便）'!$M$1))/6),0)</f>
        <v>0</v>
      </c>
      <c r="T23" s="62" t="e">
        <f t="shared" ca="1" si="47"/>
        <v>#VALUE!</v>
      </c>
      <c r="U23" s="59" t="e">
        <f t="shared" ca="1" si="4"/>
        <v>#VALUE!</v>
      </c>
      <c r="V23" s="60" t="e">
        <f t="shared" ca="1" si="5"/>
        <v>#VALUE!</v>
      </c>
      <c r="W23" s="61" t="e">
        <f t="shared" ca="1" si="6"/>
        <v>#VALUE!</v>
      </c>
      <c r="X23" s="61">
        <f ca="1">OFFSET(宅配便入力!$W23,0,(COLUMN()-COLUMN($L$1))/6)</f>
        <v>0</v>
      </c>
      <c r="Y23" s="61">
        <f>IF($I23="(送料込)",VLOOKUP(宅配便入力!$Q23,宅配便!$A$18:$O$27,4+(COLUMN()-COLUMN('計算（宅配便）'!$M$1))/6),0)</f>
        <v>0</v>
      </c>
      <c r="Z23" s="62" t="e">
        <f t="shared" ca="1" si="7"/>
        <v>#VALUE!</v>
      </c>
      <c r="AA23" s="59" t="e">
        <f t="shared" ca="1" si="8"/>
        <v>#VALUE!</v>
      </c>
      <c r="AB23" s="60" t="e">
        <f t="shared" ca="1" si="9"/>
        <v>#VALUE!</v>
      </c>
      <c r="AC23" s="61" t="e">
        <f t="shared" ca="1" si="10"/>
        <v>#VALUE!</v>
      </c>
      <c r="AD23" s="61">
        <f ca="1">OFFSET(宅配便入力!$W23,0,(COLUMN()-COLUMN($L$1))/6)</f>
        <v>0</v>
      </c>
      <c r="AE23" s="61">
        <f>IF($I23="(送料込)",VLOOKUP(宅配便入力!$Q23,宅配便!$A$18:$O$27,4+(COLUMN()-COLUMN('計算（宅配便）'!$M$1))/6),0)</f>
        <v>0</v>
      </c>
      <c r="AF23" s="62" t="e">
        <f t="shared" ca="1" si="11"/>
        <v>#VALUE!</v>
      </c>
      <c r="AG23" s="59" t="e">
        <f t="shared" ca="1" si="12"/>
        <v>#VALUE!</v>
      </c>
      <c r="AH23" s="60" t="e">
        <f t="shared" ca="1" si="13"/>
        <v>#VALUE!</v>
      </c>
      <c r="AI23" s="61" t="e">
        <f t="shared" ca="1" si="14"/>
        <v>#VALUE!</v>
      </c>
      <c r="AJ23" s="61">
        <f ca="1">OFFSET(宅配便入力!$W23,0,(COLUMN()-COLUMN($L$1))/6)</f>
        <v>0</v>
      </c>
      <c r="AK23" s="61">
        <f>IF($I23="(送料込)",VLOOKUP(宅配便入力!$Q23,宅配便!$A$18:$O$27,4+(COLUMN()-COLUMN('計算（宅配便）'!$M$1))/6),0)</f>
        <v>0</v>
      </c>
      <c r="AL23" s="62" t="e">
        <f t="shared" ca="1" si="15"/>
        <v>#VALUE!</v>
      </c>
      <c r="AM23" s="59" t="e">
        <f t="shared" ca="1" si="16"/>
        <v>#VALUE!</v>
      </c>
      <c r="AN23" s="60" t="e">
        <f t="shared" ca="1" si="17"/>
        <v>#VALUE!</v>
      </c>
      <c r="AO23" s="61" t="e">
        <f t="shared" ca="1" si="18"/>
        <v>#VALUE!</v>
      </c>
      <c r="AP23" s="61">
        <f ca="1">OFFSET(宅配便入力!$W23,0,(COLUMN()-COLUMN($L$1))/6)</f>
        <v>0</v>
      </c>
      <c r="AQ23" s="61">
        <f>IF($I23="(送料込)",VLOOKUP(宅配便入力!$Q23,宅配便!$A$18:$O$27,4+(COLUMN()-COLUMN('計算（宅配便）'!$M$1))/6),0)</f>
        <v>0</v>
      </c>
      <c r="AR23" s="62" t="e">
        <f t="shared" ca="1" si="19"/>
        <v>#VALUE!</v>
      </c>
      <c r="AS23" s="59" t="e">
        <f t="shared" ca="1" si="20"/>
        <v>#VALUE!</v>
      </c>
      <c r="AT23" s="60" t="e">
        <f t="shared" ca="1" si="21"/>
        <v>#VALUE!</v>
      </c>
      <c r="AU23" s="61" t="e">
        <f t="shared" ca="1" si="22"/>
        <v>#VALUE!</v>
      </c>
      <c r="AV23" s="61">
        <f ca="1">OFFSET(宅配便入力!$W23,0,(COLUMN()-COLUMN($L$1))/6)</f>
        <v>0</v>
      </c>
      <c r="AW23" s="61">
        <f>IF($I23="(送料込)",VLOOKUP(宅配便入力!$Q23,宅配便!$A$18:$O$27,4+(COLUMN()-COLUMN('計算（宅配便）'!$M$1))/6),0)</f>
        <v>0</v>
      </c>
      <c r="AX23" s="62" t="e">
        <f t="shared" ca="1" si="23"/>
        <v>#VALUE!</v>
      </c>
      <c r="AY23" s="59" t="e">
        <f t="shared" ca="1" si="24"/>
        <v>#VALUE!</v>
      </c>
      <c r="AZ23" s="60" t="e">
        <f t="shared" ca="1" si="25"/>
        <v>#VALUE!</v>
      </c>
      <c r="BA23" s="61" t="e">
        <f t="shared" ca="1" si="26"/>
        <v>#VALUE!</v>
      </c>
      <c r="BB23" s="61">
        <f ca="1">OFFSET(宅配便入力!$W23,0,(COLUMN()-COLUMN($L$1))/6)</f>
        <v>0</v>
      </c>
      <c r="BC23" s="61">
        <f>IF($I23="(送料込)",VLOOKUP(宅配便入力!$Q23,宅配便!$A$18:$O$27,4+(COLUMN()-COLUMN('計算（宅配便）'!$M$1))/6),0)</f>
        <v>0</v>
      </c>
      <c r="BD23" s="62" t="e">
        <f t="shared" ca="1" si="27"/>
        <v>#VALUE!</v>
      </c>
      <c r="BE23" s="59" t="e">
        <f t="shared" ca="1" si="28"/>
        <v>#VALUE!</v>
      </c>
      <c r="BF23" s="60" t="e">
        <f t="shared" ca="1" si="29"/>
        <v>#VALUE!</v>
      </c>
      <c r="BG23" s="61" t="e">
        <f t="shared" ca="1" si="30"/>
        <v>#VALUE!</v>
      </c>
      <c r="BH23" s="61">
        <f ca="1">OFFSET(宅配便入力!$W23,0,(COLUMN()-COLUMN($L$1))/6)</f>
        <v>0</v>
      </c>
      <c r="BI23" s="61">
        <f>IF($I23="(送料込)",VLOOKUP(宅配便入力!$Q23,宅配便!$A$18:$O$27,4+(COLUMN()-COLUMN('計算（宅配便）'!$M$1))/6),0)</f>
        <v>0</v>
      </c>
      <c r="BJ23" s="62" t="e">
        <f t="shared" ca="1" si="31"/>
        <v>#VALUE!</v>
      </c>
      <c r="BK23" s="59" t="e">
        <f t="shared" ca="1" si="32"/>
        <v>#VALUE!</v>
      </c>
      <c r="BL23" s="60" t="e">
        <f t="shared" ca="1" si="33"/>
        <v>#VALUE!</v>
      </c>
      <c r="BM23" s="61" t="e">
        <f t="shared" ca="1" si="34"/>
        <v>#VALUE!</v>
      </c>
      <c r="BN23" s="61">
        <f ca="1">OFFSET(宅配便入力!$W23,0,(COLUMN()-COLUMN($L$1))/6)</f>
        <v>0</v>
      </c>
      <c r="BO23" s="61">
        <f>IF($I23="(送料込)",VLOOKUP(宅配便入力!$Q23,宅配便!$A$18:$O$27,4+(COLUMN()-COLUMN('計算（宅配便）'!$M$1))/6),0)</f>
        <v>0</v>
      </c>
      <c r="BP23" s="62" t="e">
        <f t="shared" ca="1" si="35"/>
        <v>#VALUE!</v>
      </c>
      <c r="BQ23" s="59" t="e">
        <f t="shared" ca="1" si="36"/>
        <v>#VALUE!</v>
      </c>
      <c r="BR23" s="60" t="e">
        <f t="shared" ca="1" si="37"/>
        <v>#VALUE!</v>
      </c>
      <c r="BS23" s="61" t="e">
        <f t="shared" ca="1" si="38"/>
        <v>#VALUE!</v>
      </c>
      <c r="BT23" s="61">
        <f ca="1">OFFSET(宅配便入力!$W23,0,(COLUMN()-COLUMN($L$1))/6)</f>
        <v>0</v>
      </c>
      <c r="BU23" s="61">
        <f>IF($I23="(送料込)",VLOOKUP(宅配便入力!$Q23,宅配便!$A$18:$O$27,4+(COLUMN()-COLUMN('計算（宅配便）'!$M$1))/6),0)</f>
        <v>0</v>
      </c>
      <c r="BV23" s="62" t="e">
        <f t="shared" ca="1" si="39"/>
        <v>#VALUE!</v>
      </c>
      <c r="BW23" s="59" t="e">
        <f t="shared" ca="1" si="40"/>
        <v>#VALUE!</v>
      </c>
      <c r="BX23" s="60" t="e">
        <f t="shared" ca="1" si="41"/>
        <v>#VALUE!</v>
      </c>
      <c r="BY23" s="61" t="e">
        <f t="shared" ca="1" si="42"/>
        <v>#VALUE!</v>
      </c>
      <c r="BZ23" s="61">
        <f ca="1">OFFSET(宅配便入力!$W23,0,(COLUMN()-COLUMN($L$1))/6)</f>
        <v>0</v>
      </c>
      <c r="CA23" s="61">
        <f>IF($I23="(送料込)",VLOOKUP(宅配便入力!$Q23,宅配便!$A$18:$O$27,4+(COLUMN()-COLUMN('計算（宅配便）'!$M$1))/6),0)</f>
        <v>0</v>
      </c>
      <c r="CB23" s="62" t="e">
        <f t="shared" ca="1" si="43"/>
        <v>#VALUE!</v>
      </c>
      <c r="CC23" s="59" t="e">
        <f t="shared" ca="1" si="44"/>
        <v>#VALUE!</v>
      </c>
      <c r="CD23" s="60" t="e">
        <f t="shared" ca="1" si="45"/>
        <v>#VALUE!</v>
      </c>
      <c r="CE23" s="61" t="e">
        <f t="shared" ca="1" si="46"/>
        <v>#VALUE!</v>
      </c>
    </row>
    <row r="24" spans="1:83">
      <c r="A24" s="6">
        <v>21</v>
      </c>
      <c r="B24" s="158" t="str">
        <f>IF(ISBLANK(宅配便入力!B24),"",宅配便入力!B24)</f>
        <v/>
      </c>
      <c r="C24" s="5" t="str">
        <f>IF(ISBLANK(宅配便入力!C24),"",宅配便入力!C24)</f>
        <v/>
      </c>
      <c r="D24" s="15">
        <f>IF(ISBLANK(宅配便仮計算!D24),"",宅配便仮計算!D24)</f>
        <v>0.85</v>
      </c>
      <c r="E24" s="5" t="str">
        <f>IF(ISBLANK(宅配便入力!I24),"",宅配便入力!I24)</f>
        <v/>
      </c>
      <c r="F24" s="14" t="str">
        <f>IF(ISBLANK(宅配便入力!L24),"",宅配便入力!L24)</f>
        <v/>
      </c>
      <c r="G24" s="14" t="str">
        <f>IF(ISBLANK(宅配便入力!$N24),"",IF(宅配便入力!$P24="以上",1,宅配便入力!$N24))</f>
        <v/>
      </c>
      <c r="H24" s="6" t="str">
        <f>IF(ISBLANK(宅配便入力!Q24),"",宅配便入力!Q24)</f>
        <v/>
      </c>
      <c r="I24" s="6" t="str">
        <f>IF(ISBLANK(宅配便入力!R24),"",宅配便入力!R24)</f>
        <v/>
      </c>
      <c r="J24" s="6" t="str">
        <f>IF(ISBLANK(宅配便入力!S24),"",宅配便入力!S24)</f>
        <v/>
      </c>
      <c r="K24" s="6" t="str">
        <f>IF(ISBLANK(宅配便入力!T24),"",宅配便入力!T24)</f>
        <v/>
      </c>
      <c r="L24" s="61">
        <f ca="1">OFFSET(宅配便入力!$W24,0,(COLUMN()-COLUMN($L$1))/6)</f>
        <v>0</v>
      </c>
      <c r="M24" s="61">
        <f>IF($I24="(送料込)",VLOOKUP(宅配便入力!$Q24,宅配便!$A$18:$O$27,4+(COLUMN()-COLUMN('計算（宅配便）'!$M$1))/6),0)</f>
        <v>0</v>
      </c>
      <c r="N24" s="62" t="e">
        <f t="shared" ca="1" si="0"/>
        <v>#VALUE!</v>
      </c>
      <c r="O24" s="59" t="e">
        <f t="shared" ca="1" si="1"/>
        <v>#VALUE!</v>
      </c>
      <c r="P24" s="60" t="e">
        <f t="shared" ca="1" si="2"/>
        <v>#VALUE!</v>
      </c>
      <c r="Q24" s="61" t="e">
        <f t="shared" ca="1" si="3"/>
        <v>#VALUE!</v>
      </c>
      <c r="R24" s="61">
        <f ca="1">OFFSET(宅配便入力!$W24,0,(COLUMN()-COLUMN($L$1))/6)</f>
        <v>0</v>
      </c>
      <c r="S24" s="61">
        <f>IF($I24="(送料込)",VLOOKUP(宅配便入力!$Q24,宅配便!$A$18:$O$27,4+(COLUMN()-COLUMN('計算（宅配便）'!$M$1))/6),0)</f>
        <v>0</v>
      </c>
      <c r="T24" s="62" t="e">
        <f t="shared" ca="1" si="47"/>
        <v>#VALUE!</v>
      </c>
      <c r="U24" s="59" t="e">
        <f t="shared" ca="1" si="4"/>
        <v>#VALUE!</v>
      </c>
      <c r="V24" s="60" t="e">
        <f t="shared" ca="1" si="5"/>
        <v>#VALUE!</v>
      </c>
      <c r="W24" s="61" t="e">
        <f t="shared" ca="1" si="6"/>
        <v>#VALUE!</v>
      </c>
      <c r="X24" s="61">
        <f ca="1">OFFSET(宅配便入力!$W24,0,(COLUMN()-COLUMN($L$1))/6)</f>
        <v>0</v>
      </c>
      <c r="Y24" s="61">
        <f>IF($I24="(送料込)",VLOOKUP(宅配便入力!$Q24,宅配便!$A$18:$O$27,4+(COLUMN()-COLUMN('計算（宅配便）'!$M$1))/6),0)</f>
        <v>0</v>
      </c>
      <c r="Z24" s="62" t="e">
        <f t="shared" ca="1" si="7"/>
        <v>#VALUE!</v>
      </c>
      <c r="AA24" s="59" t="e">
        <f t="shared" ca="1" si="8"/>
        <v>#VALUE!</v>
      </c>
      <c r="AB24" s="60" t="e">
        <f t="shared" ca="1" si="9"/>
        <v>#VALUE!</v>
      </c>
      <c r="AC24" s="61" t="e">
        <f t="shared" ca="1" si="10"/>
        <v>#VALUE!</v>
      </c>
      <c r="AD24" s="61">
        <f ca="1">OFFSET(宅配便入力!$W24,0,(COLUMN()-COLUMN($L$1))/6)</f>
        <v>0</v>
      </c>
      <c r="AE24" s="61">
        <f>IF($I24="(送料込)",VLOOKUP(宅配便入力!$Q24,宅配便!$A$18:$O$27,4+(COLUMN()-COLUMN('計算（宅配便）'!$M$1))/6),0)</f>
        <v>0</v>
      </c>
      <c r="AF24" s="62" t="e">
        <f t="shared" ca="1" si="11"/>
        <v>#VALUE!</v>
      </c>
      <c r="AG24" s="59" t="e">
        <f t="shared" ca="1" si="12"/>
        <v>#VALUE!</v>
      </c>
      <c r="AH24" s="60" t="e">
        <f t="shared" ca="1" si="13"/>
        <v>#VALUE!</v>
      </c>
      <c r="AI24" s="61" t="e">
        <f t="shared" ca="1" si="14"/>
        <v>#VALUE!</v>
      </c>
      <c r="AJ24" s="61">
        <f ca="1">OFFSET(宅配便入力!$W24,0,(COLUMN()-COLUMN($L$1))/6)</f>
        <v>0</v>
      </c>
      <c r="AK24" s="61">
        <f>IF($I24="(送料込)",VLOOKUP(宅配便入力!$Q24,宅配便!$A$18:$O$27,4+(COLUMN()-COLUMN('計算（宅配便）'!$M$1))/6),0)</f>
        <v>0</v>
      </c>
      <c r="AL24" s="62" t="e">
        <f t="shared" ca="1" si="15"/>
        <v>#VALUE!</v>
      </c>
      <c r="AM24" s="59" t="e">
        <f t="shared" ca="1" si="16"/>
        <v>#VALUE!</v>
      </c>
      <c r="AN24" s="60" t="e">
        <f t="shared" ca="1" si="17"/>
        <v>#VALUE!</v>
      </c>
      <c r="AO24" s="61" t="e">
        <f t="shared" ca="1" si="18"/>
        <v>#VALUE!</v>
      </c>
      <c r="AP24" s="61">
        <f ca="1">OFFSET(宅配便入力!$W24,0,(COLUMN()-COLUMN($L$1))/6)</f>
        <v>0</v>
      </c>
      <c r="AQ24" s="61">
        <f>IF($I24="(送料込)",VLOOKUP(宅配便入力!$Q24,宅配便!$A$18:$O$27,4+(COLUMN()-COLUMN('計算（宅配便）'!$M$1))/6),0)</f>
        <v>0</v>
      </c>
      <c r="AR24" s="62" t="e">
        <f t="shared" ca="1" si="19"/>
        <v>#VALUE!</v>
      </c>
      <c r="AS24" s="59" t="e">
        <f t="shared" ca="1" si="20"/>
        <v>#VALUE!</v>
      </c>
      <c r="AT24" s="60" t="e">
        <f t="shared" ca="1" si="21"/>
        <v>#VALUE!</v>
      </c>
      <c r="AU24" s="61" t="e">
        <f t="shared" ca="1" si="22"/>
        <v>#VALUE!</v>
      </c>
      <c r="AV24" s="61">
        <f ca="1">OFFSET(宅配便入力!$W24,0,(COLUMN()-COLUMN($L$1))/6)</f>
        <v>0</v>
      </c>
      <c r="AW24" s="61">
        <f>IF($I24="(送料込)",VLOOKUP(宅配便入力!$Q24,宅配便!$A$18:$O$27,4+(COLUMN()-COLUMN('計算（宅配便）'!$M$1))/6),0)</f>
        <v>0</v>
      </c>
      <c r="AX24" s="62" t="e">
        <f t="shared" ca="1" si="23"/>
        <v>#VALUE!</v>
      </c>
      <c r="AY24" s="59" t="e">
        <f t="shared" ca="1" si="24"/>
        <v>#VALUE!</v>
      </c>
      <c r="AZ24" s="60" t="e">
        <f t="shared" ca="1" si="25"/>
        <v>#VALUE!</v>
      </c>
      <c r="BA24" s="61" t="e">
        <f t="shared" ca="1" si="26"/>
        <v>#VALUE!</v>
      </c>
      <c r="BB24" s="61">
        <f ca="1">OFFSET(宅配便入力!$W24,0,(COLUMN()-COLUMN($L$1))/6)</f>
        <v>0</v>
      </c>
      <c r="BC24" s="61">
        <f>IF($I24="(送料込)",VLOOKUP(宅配便入力!$Q24,宅配便!$A$18:$O$27,4+(COLUMN()-COLUMN('計算（宅配便）'!$M$1))/6),0)</f>
        <v>0</v>
      </c>
      <c r="BD24" s="62" t="e">
        <f t="shared" ca="1" si="27"/>
        <v>#VALUE!</v>
      </c>
      <c r="BE24" s="59" t="e">
        <f t="shared" ca="1" si="28"/>
        <v>#VALUE!</v>
      </c>
      <c r="BF24" s="60" t="e">
        <f t="shared" ca="1" si="29"/>
        <v>#VALUE!</v>
      </c>
      <c r="BG24" s="61" t="e">
        <f t="shared" ca="1" si="30"/>
        <v>#VALUE!</v>
      </c>
      <c r="BH24" s="61">
        <f ca="1">OFFSET(宅配便入力!$W24,0,(COLUMN()-COLUMN($L$1))/6)</f>
        <v>0</v>
      </c>
      <c r="BI24" s="61">
        <f>IF($I24="(送料込)",VLOOKUP(宅配便入力!$Q24,宅配便!$A$18:$O$27,4+(COLUMN()-COLUMN('計算（宅配便）'!$M$1))/6),0)</f>
        <v>0</v>
      </c>
      <c r="BJ24" s="62" t="e">
        <f t="shared" ca="1" si="31"/>
        <v>#VALUE!</v>
      </c>
      <c r="BK24" s="59" t="e">
        <f t="shared" ca="1" si="32"/>
        <v>#VALUE!</v>
      </c>
      <c r="BL24" s="60" t="e">
        <f t="shared" ca="1" si="33"/>
        <v>#VALUE!</v>
      </c>
      <c r="BM24" s="61" t="e">
        <f t="shared" ca="1" si="34"/>
        <v>#VALUE!</v>
      </c>
      <c r="BN24" s="61">
        <f ca="1">OFFSET(宅配便入力!$W24,0,(COLUMN()-COLUMN($L$1))/6)</f>
        <v>0</v>
      </c>
      <c r="BO24" s="61">
        <f>IF($I24="(送料込)",VLOOKUP(宅配便入力!$Q24,宅配便!$A$18:$O$27,4+(COLUMN()-COLUMN('計算（宅配便）'!$M$1))/6),0)</f>
        <v>0</v>
      </c>
      <c r="BP24" s="62" t="e">
        <f t="shared" ca="1" si="35"/>
        <v>#VALUE!</v>
      </c>
      <c r="BQ24" s="59" t="e">
        <f t="shared" ca="1" si="36"/>
        <v>#VALUE!</v>
      </c>
      <c r="BR24" s="60" t="e">
        <f t="shared" ca="1" si="37"/>
        <v>#VALUE!</v>
      </c>
      <c r="BS24" s="61" t="e">
        <f t="shared" ca="1" si="38"/>
        <v>#VALUE!</v>
      </c>
      <c r="BT24" s="61">
        <f ca="1">OFFSET(宅配便入力!$W24,0,(COLUMN()-COLUMN($L$1))/6)</f>
        <v>0</v>
      </c>
      <c r="BU24" s="61">
        <f>IF($I24="(送料込)",VLOOKUP(宅配便入力!$Q24,宅配便!$A$18:$O$27,4+(COLUMN()-COLUMN('計算（宅配便）'!$M$1))/6),0)</f>
        <v>0</v>
      </c>
      <c r="BV24" s="62" t="e">
        <f t="shared" ca="1" si="39"/>
        <v>#VALUE!</v>
      </c>
      <c r="BW24" s="59" t="e">
        <f t="shared" ca="1" si="40"/>
        <v>#VALUE!</v>
      </c>
      <c r="BX24" s="60" t="e">
        <f t="shared" ca="1" si="41"/>
        <v>#VALUE!</v>
      </c>
      <c r="BY24" s="61" t="e">
        <f t="shared" ca="1" si="42"/>
        <v>#VALUE!</v>
      </c>
      <c r="BZ24" s="61">
        <f ca="1">OFFSET(宅配便入力!$W24,0,(COLUMN()-COLUMN($L$1))/6)</f>
        <v>0</v>
      </c>
      <c r="CA24" s="61">
        <f>IF($I24="(送料込)",VLOOKUP(宅配便入力!$Q24,宅配便!$A$18:$O$27,4+(COLUMN()-COLUMN('計算（宅配便）'!$M$1))/6),0)</f>
        <v>0</v>
      </c>
      <c r="CB24" s="62" t="e">
        <f t="shared" ca="1" si="43"/>
        <v>#VALUE!</v>
      </c>
      <c r="CC24" s="59" t="e">
        <f t="shared" ca="1" si="44"/>
        <v>#VALUE!</v>
      </c>
      <c r="CD24" s="60" t="e">
        <f t="shared" ca="1" si="45"/>
        <v>#VALUE!</v>
      </c>
      <c r="CE24" s="61" t="e">
        <f t="shared" ca="1" si="46"/>
        <v>#VALUE!</v>
      </c>
    </row>
    <row r="25" spans="1:83">
      <c r="A25" s="6">
        <v>22</v>
      </c>
      <c r="B25" s="158" t="str">
        <f>IF(ISBLANK(宅配便入力!B25),"",宅配便入力!B25)</f>
        <v/>
      </c>
      <c r="C25" s="5" t="str">
        <f>IF(ISBLANK(宅配便入力!C25),"",宅配便入力!C25)</f>
        <v/>
      </c>
      <c r="D25" s="15">
        <f>IF(ISBLANK(宅配便仮計算!D25),"",宅配便仮計算!D25)</f>
        <v>0.85</v>
      </c>
      <c r="E25" s="5" t="str">
        <f>IF(ISBLANK(宅配便入力!I25),"",宅配便入力!I25)</f>
        <v/>
      </c>
      <c r="F25" s="14" t="str">
        <f>IF(ISBLANK(宅配便入力!L25),"",宅配便入力!L25)</f>
        <v/>
      </c>
      <c r="G25" s="14" t="str">
        <f>IF(ISBLANK(宅配便入力!$N25),"",IF(宅配便入力!$P25="以上",1,宅配便入力!$N25))</f>
        <v/>
      </c>
      <c r="H25" s="6" t="str">
        <f>IF(ISBLANK(宅配便入力!Q25),"",宅配便入力!Q25)</f>
        <v/>
      </c>
      <c r="I25" s="6" t="str">
        <f>IF(ISBLANK(宅配便入力!R25),"",宅配便入力!R25)</f>
        <v/>
      </c>
      <c r="J25" s="6" t="str">
        <f>IF(ISBLANK(宅配便入力!S25),"",宅配便入力!S25)</f>
        <v/>
      </c>
      <c r="K25" s="6" t="str">
        <f>IF(ISBLANK(宅配便入力!T25),"",宅配便入力!T25)</f>
        <v/>
      </c>
      <c r="L25" s="61">
        <f ca="1">OFFSET(宅配便入力!$W25,0,(COLUMN()-COLUMN($L$1))/6)</f>
        <v>0</v>
      </c>
      <c r="M25" s="61">
        <f>IF($I25="(送料込)",VLOOKUP(宅配便入力!$Q25,宅配便!$A$18:$O$27,4+(COLUMN()-COLUMN('計算（宅配便）'!$M$1))/6),0)</f>
        <v>0</v>
      </c>
      <c r="N25" s="62" t="e">
        <f t="shared" ca="1" si="0"/>
        <v>#VALUE!</v>
      </c>
      <c r="O25" s="59" t="e">
        <f t="shared" ca="1" si="1"/>
        <v>#VALUE!</v>
      </c>
      <c r="P25" s="60" t="e">
        <f t="shared" ca="1" si="2"/>
        <v>#VALUE!</v>
      </c>
      <c r="Q25" s="61" t="e">
        <f t="shared" ca="1" si="3"/>
        <v>#VALUE!</v>
      </c>
      <c r="R25" s="61">
        <f ca="1">OFFSET(宅配便入力!$W25,0,(COLUMN()-COLUMN($L$1))/6)</f>
        <v>0</v>
      </c>
      <c r="S25" s="61">
        <f>IF($I25="(送料込)",VLOOKUP(宅配便入力!$Q25,宅配便!$A$18:$O$27,4+(COLUMN()-COLUMN('計算（宅配便）'!$M$1))/6),0)</f>
        <v>0</v>
      </c>
      <c r="T25" s="62" t="e">
        <f t="shared" ca="1" si="47"/>
        <v>#VALUE!</v>
      </c>
      <c r="U25" s="59" t="e">
        <f t="shared" ca="1" si="4"/>
        <v>#VALUE!</v>
      </c>
      <c r="V25" s="60" t="e">
        <f t="shared" ca="1" si="5"/>
        <v>#VALUE!</v>
      </c>
      <c r="W25" s="61" t="e">
        <f t="shared" ca="1" si="6"/>
        <v>#VALUE!</v>
      </c>
      <c r="X25" s="61">
        <f ca="1">OFFSET(宅配便入力!$W25,0,(COLUMN()-COLUMN($L$1))/6)</f>
        <v>0</v>
      </c>
      <c r="Y25" s="61">
        <f>IF($I25="(送料込)",VLOOKUP(宅配便入力!$Q25,宅配便!$A$18:$O$27,4+(COLUMN()-COLUMN('計算（宅配便）'!$M$1))/6),0)</f>
        <v>0</v>
      </c>
      <c r="Z25" s="62" t="e">
        <f t="shared" ca="1" si="7"/>
        <v>#VALUE!</v>
      </c>
      <c r="AA25" s="59" t="e">
        <f t="shared" ca="1" si="8"/>
        <v>#VALUE!</v>
      </c>
      <c r="AB25" s="60" t="e">
        <f t="shared" ca="1" si="9"/>
        <v>#VALUE!</v>
      </c>
      <c r="AC25" s="61" t="e">
        <f t="shared" ca="1" si="10"/>
        <v>#VALUE!</v>
      </c>
      <c r="AD25" s="61">
        <f ca="1">OFFSET(宅配便入力!$W25,0,(COLUMN()-COLUMN($L$1))/6)</f>
        <v>0</v>
      </c>
      <c r="AE25" s="61">
        <f>IF($I25="(送料込)",VLOOKUP(宅配便入力!$Q25,宅配便!$A$18:$O$27,4+(COLUMN()-COLUMN('計算（宅配便）'!$M$1))/6),0)</f>
        <v>0</v>
      </c>
      <c r="AF25" s="62" t="e">
        <f t="shared" ca="1" si="11"/>
        <v>#VALUE!</v>
      </c>
      <c r="AG25" s="59" t="e">
        <f t="shared" ca="1" si="12"/>
        <v>#VALUE!</v>
      </c>
      <c r="AH25" s="60" t="e">
        <f t="shared" ca="1" si="13"/>
        <v>#VALUE!</v>
      </c>
      <c r="AI25" s="61" t="e">
        <f t="shared" ca="1" si="14"/>
        <v>#VALUE!</v>
      </c>
      <c r="AJ25" s="61">
        <f ca="1">OFFSET(宅配便入力!$W25,0,(COLUMN()-COLUMN($L$1))/6)</f>
        <v>0</v>
      </c>
      <c r="AK25" s="61">
        <f>IF($I25="(送料込)",VLOOKUP(宅配便入力!$Q25,宅配便!$A$18:$O$27,4+(COLUMN()-COLUMN('計算（宅配便）'!$M$1))/6),0)</f>
        <v>0</v>
      </c>
      <c r="AL25" s="62" t="e">
        <f t="shared" ca="1" si="15"/>
        <v>#VALUE!</v>
      </c>
      <c r="AM25" s="59" t="e">
        <f t="shared" ca="1" si="16"/>
        <v>#VALUE!</v>
      </c>
      <c r="AN25" s="60" t="e">
        <f t="shared" ca="1" si="17"/>
        <v>#VALUE!</v>
      </c>
      <c r="AO25" s="61" t="e">
        <f t="shared" ca="1" si="18"/>
        <v>#VALUE!</v>
      </c>
      <c r="AP25" s="61">
        <f ca="1">OFFSET(宅配便入力!$W25,0,(COLUMN()-COLUMN($L$1))/6)</f>
        <v>0</v>
      </c>
      <c r="AQ25" s="61">
        <f>IF($I25="(送料込)",VLOOKUP(宅配便入力!$Q25,宅配便!$A$18:$O$27,4+(COLUMN()-COLUMN('計算（宅配便）'!$M$1))/6),0)</f>
        <v>0</v>
      </c>
      <c r="AR25" s="62" t="e">
        <f t="shared" ca="1" si="19"/>
        <v>#VALUE!</v>
      </c>
      <c r="AS25" s="59" t="e">
        <f t="shared" ca="1" si="20"/>
        <v>#VALUE!</v>
      </c>
      <c r="AT25" s="60" t="e">
        <f t="shared" ca="1" si="21"/>
        <v>#VALUE!</v>
      </c>
      <c r="AU25" s="61" t="e">
        <f t="shared" ca="1" si="22"/>
        <v>#VALUE!</v>
      </c>
      <c r="AV25" s="61">
        <f ca="1">OFFSET(宅配便入力!$W25,0,(COLUMN()-COLUMN($L$1))/6)</f>
        <v>0</v>
      </c>
      <c r="AW25" s="61">
        <f>IF($I25="(送料込)",VLOOKUP(宅配便入力!$Q25,宅配便!$A$18:$O$27,4+(COLUMN()-COLUMN('計算（宅配便）'!$M$1))/6),0)</f>
        <v>0</v>
      </c>
      <c r="AX25" s="62" t="e">
        <f t="shared" ca="1" si="23"/>
        <v>#VALUE!</v>
      </c>
      <c r="AY25" s="59" t="e">
        <f t="shared" ca="1" si="24"/>
        <v>#VALUE!</v>
      </c>
      <c r="AZ25" s="60" t="e">
        <f t="shared" ca="1" si="25"/>
        <v>#VALUE!</v>
      </c>
      <c r="BA25" s="61" t="e">
        <f t="shared" ca="1" si="26"/>
        <v>#VALUE!</v>
      </c>
      <c r="BB25" s="61">
        <f ca="1">OFFSET(宅配便入力!$W25,0,(COLUMN()-COLUMN($L$1))/6)</f>
        <v>0</v>
      </c>
      <c r="BC25" s="61">
        <f>IF($I25="(送料込)",VLOOKUP(宅配便入力!$Q25,宅配便!$A$18:$O$27,4+(COLUMN()-COLUMN('計算（宅配便）'!$M$1))/6),0)</f>
        <v>0</v>
      </c>
      <c r="BD25" s="62" t="e">
        <f t="shared" ca="1" si="27"/>
        <v>#VALUE!</v>
      </c>
      <c r="BE25" s="59" t="e">
        <f t="shared" ca="1" si="28"/>
        <v>#VALUE!</v>
      </c>
      <c r="BF25" s="60" t="e">
        <f t="shared" ca="1" si="29"/>
        <v>#VALUE!</v>
      </c>
      <c r="BG25" s="61" t="e">
        <f t="shared" ca="1" si="30"/>
        <v>#VALUE!</v>
      </c>
      <c r="BH25" s="61">
        <f ca="1">OFFSET(宅配便入力!$W25,0,(COLUMN()-COLUMN($L$1))/6)</f>
        <v>0</v>
      </c>
      <c r="BI25" s="61">
        <f>IF($I25="(送料込)",VLOOKUP(宅配便入力!$Q25,宅配便!$A$18:$O$27,4+(COLUMN()-COLUMN('計算（宅配便）'!$M$1))/6),0)</f>
        <v>0</v>
      </c>
      <c r="BJ25" s="62" t="e">
        <f t="shared" ca="1" si="31"/>
        <v>#VALUE!</v>
      </c>
      <c r="BK25" s="59" t="e">
        <f t="shared" ca="1" si="32"/>
        <v>#VALUE!</v>
      </c>
      <c r="BL25" s="60" t="e">
        <f t="shared" ca="1" si="33"/>
        <v>#VALUE!</v>
      </c>
      <c r="BM25" s="61" t="e">
        <f t="shared" ca="1" si="34"/>
        <v>#VALUE!</v>
      </c>
      <c r="BN25" s="61">
        <f ca="1">OFFSET(宅配便入力!$W25,0,(COLUMN()-COLUMN($L$1))/6)</f>
        <v>0</v>
      </c>
      <c r="BO25" s="61">
        <f>IF($I25="(送料込)",VLOOKUP(宅配便入力!$Q25,宅配便!$A$18:$O$27,4+(COLUMN()-COLUMN('計算（宅配便）'!$M$1))/6),0)</f>
        <v>0</v>
      </c>
      <c r="BP25" s="62" t="e">
        <f t="shared" ca="1" si="35"/>
        <v>#VALUE!</v>
      </c>
      <c r="BQ25" s="59" t="e">
        <f t="shared" ca="1" si="36"/>
        <v>#VALUE!</v>
      </c>
      <c r="BR25" s="60" t="e">
        <f t="shared" ca="1" si="37"/>
        <v>#VALUE!</v>
      </c>
      <c r="BS25" s="61" t="e">
        <f t="shared" ca="1" si="38"/>
        <v>#VALUE!</v>
      </c>
      <c r="BT25" s="61">
        <f ca="1">OFFSET(宅配便入力!$W25,0,(COLUMN()-COLUMN($L$1))/6)</f>
        <v>0</v>
      </c>
      <c r="BU25" s="61">
        <f>IF($I25="(送料込)",VLOOKUP(宅配便入力!$Q25,宅配便!$A$18:$O$27,4+(COLUMN()-COLUMN('計算（宅配便）'!$M$1))/6),0)</f>
        <v>0</v>
      </c>
      <c r="BV25" s="62" t="e">
        <f t="shared" ca="1" si="39"/>
        <v>#VALUE!</v>
      </c>
      <c r="BW25" s="59" t="e">
        <f t="shared" ca="1" si="40"/>
        <v>#VALUE!</v>
      </c>
      <c r="BX25" s="60" t="e">
        <f t="shared" ca="1" si="41"/>
        <v>#VALUE!</v>
      </c>
      <c r="BY25" s="61" t="e">
        <f t="shared" ca="1" si="42"/>
        <v>#VALUE!</v>
      </c>
      <c r="BZ25" s="61">
        <f ca="1">OFFSET(宅配便入力!$W25,0,(COLUMN()-COLUMN($L$1))/6)</f>
        <v>0</v>
      </c>
      <c r="CA25" s="61">
        <f>IF($I25="(送料込)",VLOOKUP(宅配便入力!$Q25,宅配便!$A$18:$O$27,4+(COLUMN()-COLUMN('計算（宅配便）'!$M$1))/6),0)</f>
        <v>0</v>
      </c>
      <c r="CB25" s="62" t="e">
        <f t="shared" ca="1" si="43"/>
        <v>#VALUE!</v>
      </c>
      <c r="CC25" s="59" t="e">
        <f t="shared" ca="1" si="44"/>
        <v>#VALUE!</v>
      </c>
      <c r="CD25" s="60" t="e">
        <f t="shared" ca="1" si="45"/>
        <v>#VALUE!</v>
      </c>
      <c r="CE25" s="61" t="e">
        <f t="shared" ca="1" si="46"/>
        <v>#VALUE!</v>
      </c>
    </row>
    <row r="26" spans="1:83">
      <c r="A26" s="6">
        <v>23</v>
      </c>
      <c r="B26" s="158" t="str">
        <f>IF(ISBLANK(宅配便入力!B26),"",宅配便入力!B26)</f>
        <v/>
      </c>
      <c r="C26" s="5" t="str">
        <f>IF(ISBLANK(宅配便入力!C26),"",宅配便入力!C26)</f>
        <v/>
      </c>
      <c r="D26" s="15">
        <f>IF(ISBLANK(宅配便仮計算!D26),"",宅配便仮計算!D26)</f>
        <v>0.85</v>
      </c>
      <c r="E26" s="5" t="str">
        <f>IF(ISBLANK(宅配便入力!I26),"",宅配便入力!I26)</f>
        <v/>
      </c>
      <c r="F26" s="14" t="str">
        <f>IF(ISBLANK(宅配便入力!L26),"",宅配便入力!L26)</f>
        <v/>
      </c>
      <c r="G26" s="14" t="str">
        <f>IF(ISBLANK(宅配便入力!$N26),"",IF(宅配便入力!$P26="以上",1,宅配便入力!$N26))</f>
        <v/>
      </c>
      <c r="H26" s="6" t="str">
        <f>IF(ISBLANK(宅配便入力!Q26),"",宅配便入力!Q26)</f>
        <v/>
      </c>
      <c r="I26" s="6" t="str">
        <f>IF(ISBLANK(宅配便入力!R26),"",宅配便入力!R26)</f>
        <v/>
      </c>
      <c r="J26" s="6" t="str">
        <f>IF(ISBLANK(宅配便入力!S26),"",宅配便入力!S26)</f>
        <v/>
      </c>
      <c r="K26" s="6" t="str">
        <f>IF(ISBLANK(宅配便入力!T26),"",宅配便入力!T26)</f>
        <v/>
      </c>
      <c r="L26" s="61">
        <f ca="1">OFFSET(宅配便入力!$W26,0,(COLUMN()-COLUMN($L$1))/6)</f>
        <v>0</v>
      </c>
      <c r="M26" s="61">
        <f>IF($I26="(送料込)",VLOOKUP(宅配便入力!$Q26,宅配便!$A$18:$O$27,4+(COLUMN()-COLUMN('計算（宅配便）'!$M$1))/6),0)</f>
        <v>0</v>
      </c>
      <c r="N26" s="62" t="e">
        <f t="shared" ca="1" si="0"/>
        <v>#VALUE!</v>
      </c>
      <c r="O26" s="59" t="e">
        <f t="shared" ca="1" si="1"/>
        <v>#VALUE!</v>
      </c>
      <c r="P26" s="60" t="e">
        <f t="shared" ca="1" si="2"/>
        <v>#VALUE!</v>
      </c>
      <c r="Q26" s="61" t="e">
        <f t="shared" ca="1" si="3"/>
        <v>#VALUE!</v>
      </c>
      <c r="R26" s="61">
        <f ca="1">OFFSET(宅配便入力!$W26,0,(COLUMN()-COLUMN($L$1))/6)</f>
        <v>0</v>
      </c>
      <c r="S26" s="61">
        <f>IF($I26="(送料込)",VLOOKUP(宅配便入力!$Q26,宅配便!$A$18:$O$27,4+(COLUMN()-COLUMN('計算（宅配便）'!$M$1))/6),0)</f>
        <v>0</v>
      </c>
      <c r="T26" s="62" t="e">
        <f t="shared" ca="1" si="47"/>
        <v>#VALUE!</v>
      </c>
      <c r="U26" s="59" t="e">
        <f t="shared" ca="1" si="4"/>
        <v>#VALUE!</v>
      </c>
      <c r="V26" s="60" t="e">
        <f t="shared" ca="1" si="5"/>
        <v>#VALUE!</v>
      </c>
      <c r="W26" s="61" t="e">
        <f t="shared" ca="1" si="6"/>
        <v>#VALUE!</v>
      </c>
      <c r="X26" s="61">
        <f ca="1">OFFSET(宅配便入力!$W26,0,(COLUMN()-COLUMN($L$1))/6)</f>
        <v>0</v>
      </c>
      <c r="Y26" s="61">
        <f>IF($I26="(送料込)",VLOOKUP(宅配便入力!$Q26,宅配便!$A$18:$O$27,4+(COLUMN()-COLUMN('計算（宅配便）'!$M$1))/6),0)</f>
        <v>0</v>
      </c>
      <c r="Z26" s="62" t="e">
        <f t="shared" ca="1" si="7"/>
        <v>#VALUE!</v>
      </c>
      <c r="AA26" s="59" t="e">
        <f t="shared" ca="1" si="8"/>
        <v>#VALUE!</v>
      </c>
      <c r="AB26" s="60" t="e">
        <f t="shared" ca="1" si="9"/>
        <v>#VALUE!</v>
      </c>
      <c r="AC26" s="61" t="e">
        <f t="shared" ca="1" si="10"/>
        <v>#VALUE!</v>
      </c>
      <c r="AD26" s="61">
        <f ca="1">OFFSET(宅配便入力!$W26,0,(COLUMN()-COLUMN($L$1))/6)</f>
        <v>0</v>
      </c>
      <c r="AE26" s="61">
        <f>IF($I26="(送料込)",VLOOKUP(宅配便入力!$Q26,宅配便!$A$18:$O$27,4+(COLUMN()-COLUMN('計算（宅配便）'!$M$1))/6),0)</f>
        <v>0</v>
      </c>
      <c r="AF26" s="62" t="e">
        <f t="shared" ca="1" si="11"/>
        <v>#VALUE!</v>
      </c>
      <c r="AG26" s="59" t="e">
        <f t="shared" ca="1" si="12"/>
        <v>#VALUE!</v>
      </c>
      <c r="AH26" s="60" t="e">
        <f t="shared" ca="1" si="13"/>
        <v>#VALUE!</v>
      </c>
      <c r="AI26" s="61" t="e">
        <f t="shared" ca="1" si="14"/>
        <v>#VALUE!</v>
      </c>
      <c r="AJ26" s="61">
        <f ca="1">OFFSET(宅配便入力!$W26,0,(COLUMN()-COLUMN($L$1))/6)</f>
        <v>0</v>
      </c>
      <c r="AK26" s="61">
        <f>IF($I26="(送料込)",VLOOKUP(宅配便入力!$Q26,宅配便!$A$18:$O$27,4+(COLUMN()-COLUMN('計算（宅配便）'!$M$1))/6),0)</f>
        <v>0</v>
      </c>
      <c r="AL26" s="62" t="e">
        <f t="shared" ca="1" si="15"/>
        <v>#VALUE!</v>
      </c>
      <c r="AM26" s="59" t="e">
        <f t="shared" ca="1" si="16"/>
        <v>#VALUE!</v>
      </c>
      <c r="AN26" s="60" t="e">
        <f t="shared" ca="1" si="17"/>
        <v>#VALUE!</v>
      </c>
      <c r="AO26" s="61" t="e">
        <f t="shared" ca="1" si="18"/>
        <v>#VALUE!</v>
      </c>
      <c r="AP26" s="61">
        <f ca="1">OFFSET(宅配便入力!$W26,0,(COLUMN()-COLUMN($L$1))/6)</f>
        <v>0</v>
      </c>
      <c r="AQ26" s="61">
        <f>IF($I26="(送料込)",VLOOKUP(宅配便入力!$Q26,宅配便!$A$18:$O$27,4+(COLUMN()-COLUMN('計算（宅配便）'!$M$1))/6),0)</f>
        <v>0</v>
      </c>
      <c r="AR26" s="62" t="e">
        <f t="shared" ca="1" si="19"/>
        <v>#VALUE!</v>
      </c>
      <c r="AS26" s="59" t="e">
        <f t="shared" ca="1" si="20"/>
        <v>#VALUE!</v>
      </c>
      <c r="AT26" s="60" t="e">
        <f t="shared" ca="1" si="21"/>
        <v>#VALUE!</v>
      </c>
      <c r="AU26" s="61" t="e">
        <f t="shared" ca="1" si="22"/>
        <v>#VALUE!</v>
      </c>
      <c r="AV26" s="61">
        <f ca="1">OFFSET(宅配便入力!$W26,0,(COLUMN()-COLUMN($L$1))/6)</f>
        <v>0</v>
      </c>
      <c r="AW26" s="61">
        <f>IF($I26="(送料込)",VLOOKUP(宅配便入力!$Q26,宅配便!$A$18:$O$27,4+(COLUMN()-COLUMN('計算（宅配便）'!$M$1))/6),0)</f>
        <v>0</v>
      </c>
      <c r="AX26" s="62" t="e">
        <f t="shared" ca="1" si="23"/>
        <v>#VALUE!</v>
      </c>
      <c r="AY26" s="59" t="e">
        <f t="shared" ca="1" si="24"/>
        <v>#VALUE!</v>
      </c>
      <c r="AZ26" s="60" t="e">
        <f t="shared" ca="1" si="25"/>
        <v>#VALUE!</v>
      </c>
      <c r="BA26" s="61" t="e">
        <f t="shared" ca="1" si="26"/>
        <v>#VALUE!</v>
      </c>
      <c r="BB26" s="61">
        <f ca="1">OFFSET(宅配便入力!$W26,0,(COLUMN()-COLUMN($L$1))/6)</f>
        <v>0</v>
      </c>
      <c r="BC26" s="61">
        <f>IF($I26="(送料込)",VLOOKUP(宅配便入力!$Q26,宅配便!$A$18:$O$27,4+(COLUMN()-COLUMN('計算（宅配便）'!$M$1))/6),0)</f>
        <v>0</v>
      </c>
      <c r="BD26" s="62" t="e">
        <f t="shared" ca="1" si="27"/>
        <v>#VALUE!</v>
      </c>
      <c r="BE26" s="59" t="e">
        <f t="shared" ca="1" si="28"/>
        <v>#VALUE!</v>
      </c>
      <c r="BF26" s="60" t="e">
        <f t="shared" ca="1" si="29"/>
        <v>#VALUE!</v>
      </c>
      <c r="BG26" s="61" t="e">
        <f t="shared" ca="1" si="30"/>
        <v>#VALUE!</v>
      </c>
      <c r="BH26" s="61">
        <f ca="1">OFFSET(宅配便入力!$W26,0,(COLUMN()-COLUMN($L$1))/6)</f>
        <v>0</v>
      </c>
      <c r="BI26" s="61">
        <f>IF($I26="(送料込)",VLOOKUP(宅配便入力!$Q26,宅配便!$A$18:$O$27,4+(COLUMN()-COLUMN('計算（宅配便）'!$M$1))/6),0)</f>
        <v>0</v>
      </c>
      <c r="BJ26" s="62" t="e">
        <f t="shared" ca="1" si="31"/>
        <v>#VALUE!</v>
      </c>
      <c r="BK26" s="59" t="e">
        <f t="shared" ca="1" si="32"/>
        <v>#VALUE!</v>
      </c>
      <c r="BL26" s="60" t="e">
        <f t="shared" ca="1" si="33"/>
        <v>#VALUE!</v>
      </c>
      <c r="BM26" s="61" t="e">
        <f t="shared" ca="1" si="34"/>
        <v>#VALUE!</v>
      </c>
      <c r="BN26" s="61">
        <f ca="1">OFFSET(宅配便入力!$W26,0,(COLUMN()-COLUMN($L$1))/6)</f>
        <v>0</v>
      </c>
      <c r="BO26" s="61">
        <f>IF($I26="(送料込)",VLOOKUP(宅配便入力!$Q26,宅配便!$A$18:$O$27,4+(COLUMN()-COLUMN('計算（宅配便）'!$M$1))/6),0)</f>
        <v>0</v>
      </c>
      <c r="BP26" s="62" t="e">
        <f t="shared" ca="1" si="35"/>
        <v>#VALUE!</v>
      </c>
      <c r="BQ26" s="59" t="e">
        <f t="shared" ca="1" si="36"/>
        <v>#VALUE!</v>
      </c>
      <c r="BR26" s="60" t="e">
        <f t="shared" ca="1" si="37"/>
        <v>#VALUE!</v>
      </c>
      <c r="BS26" s="61" t="e">
        <f t="shared" ca="1" si="38"/>
        <v>#VALUE!</v>
      </c>
      <c r="BT26" s="61">
        <f ca="1">OFFSET(宅配便入力!$W26,0,(COLUMN()-COLUMN($L$1))/6)</f>
        <v>0</v>
      </c>
      <c r="BU26" s="61">
        <f>IF($I26="(送料込)",VLOOKUP(宅配便入力!$Q26,宅配便!$A$18:$O$27,4+(COLUMN()-COLUMN('計算（宅配便）'!$M$1))/6),0)</f>
        <v>0</v>
      </c>
      <c r="BV26" s="62" t="e">
        <f t="shared" ca="1" si="39"/>
        <v>#VALUE!</v>
      </c>
      <c r="BW26" s="59" t="e">
        <f t="shared" ca="1" si="40"/>
        <v>#VALUE!</v>
      </c>
      <c r="BX26" s="60" t="e">
        <f t="shared" ca="1" si="41"/>
        <v>#VALUE!</v>
      </c>
      <c r="BY26" s="61" t="e">
        <f t="shared" ca="1" si="42"/>
        <v>#VALUE!</v>
      </c>
      <c r="BZ26" s="61">
        <f ca="1">OFFSET(宅配便入力!$W26,0,(COLUMN()-COLUMN($L$1))/6)</f>
        <v>0</v>
      </c>
      <c r="CA26" s="61">
        <f>IF($I26="(送料込)",VLOOKUP(宅配便入力!$Q26,宅配便!$A$18:$O$27,4+(COLUMN()-COLUMN('計算（宅配便）'!$M$1))/6),0)</f>
        <v>0</v>
      </c>
      <c r="CB26" s="62" t="e">
        <f t="shared" ca="1" si="43"/>
        <v>#VALUE!</v>
      </c>
      <c r="CC26" s="59" t="e">
        <f t="shared" ca="1" si="44"/>
        <v>#VALUE!</v>
      </c>
      <c r="CD26" s="60" t="e">
        <f t="shared" ca="1" si="45"/>
        <v>#VALUE!</v>
      </c>
      <c r="CE26" s="61" t="e">
        <f t="shared" ca="1" si="46"/>
        <v>#VALUE!</v>
      </c>
    </row>
    <row r="27" spans="1:83">
      <c r="A27" s="6">
        <v>24</v>
      </c>
      <c r="B27" s="158" t="str">
        <f>IF(ISBLANK(宅配便入力!B27),"",宅配便入力!B27)</f>
        <v/>
      </c>
      <c r="C27" s="5" t="str">
        <f>IF(ISBLANK(宅配便入力!C27),"",宅配便入力!C27)</f>
        <v/>
      </c>
      <c r="D27" s="15">
        <f>IF(ISBLANK(宅配便仮計算!D27),"",宅配便仮計算!D27)</f>
        <v>0.85</v>
      </c>
      <c r="E27" s="5" t="str">
        <f>IF(ISBLANK(宅配便入力!I27),"",宅配便入力!I27)</f>
        <v/>
      </c>
      <c r="F27" s="14" t="str">
        <f>IF(ISBLANK(宅配便入力!L27),"",宅配便入力!L27)</f>
        <v/>
      </c>
      <c r="G27" s="14" t="str">
        <f>IF(ISBLANK(宅配便入力!$N27),"",IF(宅配便入力!$P27="以上",1,宅配便入力!$N27))</f>
        <v/>
      </c>
      <c r="H27" s="6" t="str">
        <f>IF(ISBLANK(宅配便入力!Q27),"",宅配便入力!Q27)</f>
        <v/>
      </c>
      <c r="I27" s="6" t="str">
        <f>IF(ISBLANK(宅配便入力!R27),"",宅配便入力!R27)</f>
        <v/>
      </c>
      <c r="J27" s="6" t="str">
        <f>IF(ISBLANK(宅配便入力!S27),"",宅配便入力!S27)</f>
        <v/>
      </c>
      <c r="K27" s="6" t="str">
        <f>IF(ISBLANK(宅配便入力!T27),"",宅配便入力!T27)</f>
        <v/>
      </c>
      <c r="L27" s="61">
        <f ca="1">OFFSET(宅配便入力!$W27,0,(COLUMN()-COLUMN($L$1))/6)</f>
        <v>0</v>
      </c>
      <c r="M27" s="61">
        <f>IF($I27="(送料込)",VLOOKUP(宅配便入力!$Q27,宅配便!$A$18:$O$27,4+(COLUMN()-COLUMN('計算（宅配便）'!$M$1))/6),0)</f>
        <v>0</v>
      </c>
      <c r="N27" s="62" t="e">
        <f t="shared" ca="1" si="0"/>
        <v>#VALUE!</v>
      </c>
      <c r="O27" s="59" t="e">
        <f t="shared" ca="1" si="1"/>
        <v>#VALUE!</v>
      </c>
      <c r="P27" s="60" t="e">
        <f t="shared" ca="1" si="2"/>
        <v>#VALUE!</v>
      </c>
      <c r="Q27" s="61" t="e">
        <f t="shared" ca="1" si="3"/>
        <v>#VALUE!</v>
      </c>
      <c r="R27" s="61">
        <f ca="1">OFFSET(宅配便入力!$W27,0,(COLUMN()-COLUMN($L$1))/6)</f>
        <v>0</v>
      </c>
      <c r="S27" s="61">
        <f>IF($I27="(送料込)",VLOOKUP(宅配便入力!$Q27,宅配便!$A$18:$O$27,4+(COLUMN()-COLUMN('計算（宅配便）'!$M$1))/6),0)</f>
        <v>0</v>
      </c>
      <c r="T27" s="62" t="e">
        <f t="shared" ca="1" si="47"/>
        <v>#VALUE!</v>
      </c>
      <c r="U27" s="59" t="e">
        <f t="shared" ca="1" si="4"/>
        <v>#VALUE!</v>
      </c>
      <c r="V27" s="60" t="e">
        <f t="shared" ca="1" si="5"/>
        <v>#VALUE!</v>
      </c>
      <c r="W27" s="61" t="e">
        <f t="shared" ca="1" si="6"/>
        <v>#VALUE!</v>
      </c>
      <c r="X27" s="61">
        <f ca="1">OFFSET(宅配便入力!$W27,0,(COLUMN()-COLUMN($L$1))/6)</f>
        <v>0</v>
      </c>
      <c r="Y27" s="61">
        <f>IF($I27="(送料込)",VLOOKUP(宅配便入力!$Q27,宅配便!$A$18:$O$27,4+(COLUMN()-COLUMN('計算（宅配便）'!$M$1))/6),0)</f>
        <v>0</v>
      </c>
      <c r="Z27" s="62" t="e">
        <f t="shared" ca="1" si="7"/>
        <v>#VALUE!</v>
      </c>
      <c r="AA27" s="59" t="e">
        <f t="shared" ca="1" si="8"/>
        <v>#VALUE!</v>
      </c>
      <c r="AB27" s="60" t="e">
        <f t="shared" ca="1" si="9"/>
        <v>#VALUE!</v>
      </c>
      <c r="AC27" s="61" t="e">
        <f t="shared" ca="1" si="10"/>
        <v>#VALUE!</v>
      </c>
      <c r="AD27" s="61">
        <f ca="1">OFFSET(宅配便入力!$W27,0,(COLUMN()-COLUMN($L$1))/6)</f>
        <v>0</v>
      </c>
      <c r="AE27" s="61">
        <f>IF($I27="(送料込)",VLOOKUP(宅配便入力!$Q27,宅配便!$A$18:$O$27,4+(COLUMN()-COLUMN('計算（宅配便）'!$M$1))/6),0)</f>
        <v>0</v>
      </c>
      <c r="AF27" s="62" t="e">
        <f t="shared" ca="1" si="11"/>
        <v>#VALUE!</v>
      </c>
      <c r="AG27" s="59" t="e">
        <f t="shared" ca="1" si="12"/>
        <v>#VALUE!</v>
      </c>
      <c r="AH27" s="60" t="e">
        <f t="shared" ca="1" si="13"/>
        <v>#VALUE!</v>
      </c>
      <c r="AI27" s="61" t="e">
        <f t="shared" ca="1" si="14"/>
        <v>#VALUE!</v>
      </c>
      <c r="AJ27" s="61">
        <f ca="1">OFFSET(宅配便入力!$W27,0,(COLUMN()-COLUMN($L$1))/6)</f>
        <v>0</v>
      </c>
      <c r="AK27" s="61">
        <f>IF($I27="(送料込)",VLOOKUP(宅配便入力!$Q27,宅配便!$A$18:$O$27,4+(COLUMN()-COLUMN('計算（宅配便）'!$M$1))/6),0)</f>
        <v>0</v>
      </c>
      <c r="AL27" s="62" t="e">
        <f t="shared" ca="1" si="15"/>
        <v>#VALUE!</v>
      </c>
      <c r="AM27" s="59" t="e">
        <f t="shared" ca="1" si="16"/>
        <v>#VALUE!</v>
      </c>
      <c r="AN27" s="60" t="e">
        <f t="shared" ca="1" si="17"/>
        <v>#VALUE!</v>
      </c>
      <c r="AO27" s="61" t="e">
        <f t="shared" ca="1" si="18"/>
        <v>#VALUE!</v>
      </c>
      <c r="AP27" s="61">
        <f ca="1">OFFSET(宅配便入力!$W27,0,(COLUMN()-COLUMN($L$1))/6)</f>
        <v>0</v>
      </c>
      <c r="AQ27" s="61">
        <f>IF($I27="(送料込)",VLOOKUP(宅配便入力!$Q27,宅配便!$A$18:$O$27,4+(COLUMN()-COLUMN('計算（宅配便）'!$M$1))/6),0)</f>
        <v>0</v>
      </c>
      <c r="AR27" s="62" t="e">
        <f t="shared" ca="1" si="19"/>
        <v>#VALUE!</v>
      </c>
      <c r="AS27" s="59" t="e">
        <f t="shared" ca="1" si="20"/>
        <v>#VALUE!</v>
      </c>
      <c r="AT27" s="60" t="e">
        <f t="shared" ca="1" si="21"/>
        <v>#VALUE!</v>
      </c>
      <c r="AU27" s="61" t="e">
        <f t="shared" ca="1" si="22"/>
        <v>#VALUE!</v>
      </c>
      <c r="AV27" s="61">
        <f ca="1">OFFSET(宅配便入力!$W27,0,(COLUMN()-COLUMN($L$1))/6)</f>
        <v>0</v>
      </c>
      <c r="AW27" s="61">
        <f>IF($I27="(送料込)",VLOOKUP(宅配便入力!$Q27,宅配便!$A$18:$O$27,4+(COLUMN()-COLUMN('計算（宅配便）'!$M$1))/6),0)</f>
        <v>0</v>
      </c>
      <c r="AX27" s="62" t="e">
        <f t="shared" ca="1" si="23"/>
        <v>#VALUE!</v>
      </c>
      <c r="AY27" s="59" t="e">
        <f t="shared" ca="1" si="24"/>
        <v>#VALUE!</v>
      </c>
      <c r="AZ27" s="60" t="e">
        <f t="shared" ca="1" si="25"/>
        <v>#VALUE!</v>
      </c>
      <c r="BA27" s="61" t="e">
        <f t="shared" ca="1" si="26"/>
        <v>#VALUE!</v>
      </c>
      <c r="BB27" s="61">
        <f ca="1">OFFSET(宅配便入力!$W27,0,(COLUMN()-COLUMN($L$1))/6)</f>
        <v>0</v>
      </c>
      <c r="BC27" s="61">
        <f>IF($I27="(送料込)",VLOOKUP(宅配便入力!$Q27,宅配便!$A$18:$O$27,4+(COLUMN()-COLUMN('計算（宅配便）'!$M$1))/6),0)</f>
        <v>0</v>
      </c>
      <c r="BD27" s="62" t="e">
        <f t="shared" ca="1" si="27"/>
        <v>#VALUE!</v>
      </c>
      <c r="BE27" s="59" t="e">
        <f t="shared" ca="1" si="28"/>
        <v>#VALUE!</v>
      </c>
      <c r="BF27" s="60" t="e">
        <f t="shared" ca="1" si="29"/>
        <v>#VALUE!</v>
      </c>
      <c r="BG27" s="61" t="e">
        <f t="shared" ca="1" si="30"/>
        <v>#VALUE!</v>
      </c>
      <c r="BH27" s="61">
        <f ca="1">OFFSET(宅配便入力!$W27,0,(COLUMN()-COLUMN($L$1))/6)</f>
        <v>0</v>
      </c>
      <c r="BI27" s="61">
        <f>IF($I27="(送料込)",VLOOKUP(宅配便入力!$Q27,宅配便!$A$18:$O$27,4+(COLUMN()-COLUMN('計算（宅配便）'!$M$1))/6),0)</f>
        <v>0</v>
      </c>
      <c r="BJ27" s="62" t="e">
        <f t="shared" ca="1" si="31"/>
        <v>#VALUE!</v>
      </c>
      <c r="BK27" s="59" t="e">
        <f t="shared" ca="1" si="32"/>
        <v>#VALUE!</v>
      </c>
      <c r="BL27" s="60" t="e">
        <f t="shared" ca="1" si="33"/>
        <v>#VALUE!</v>
      </c>
      <c r="BM27" s="61" t="e">
        <f t="shared" ca="1" si="34"/>
        <v>#VALUE!</v>
      </c>
      <c r="BN27" s="61">
        <f ca="1">OFFSET(宅配便入力!$W27,0,(COLUMN()-COLUMN($L$1))/6)</f>
        <v>0</v>
      </c>
      <c r="BO27" s="61">
        <f>IF($I27="(送料込)",VLOOKUP(宅配便入力!$Q27,宅配便!$A$18:$O$27,4+(COLUMN()-COLUMN('計算（宅配便）'!$M$1))/6),0)</f>
        <v>0</v>
      </c>
      <c r="BP27" s="62" t="e">
        <f t="shared" ca="1" si="35"/>
        <v>#VALUE!</v>
      </c>
      <c r="BQ27" s="59" t="e">
        <f t="shared" ca="1" si="36"/>
        <v>#VALUE!</v>
      </c>
      <c r="BR27" s="60" t="e">
        <f t="shared" ca="1" si="37"/>
        <v>#VALUE!</v>
      </c>
      <c r="BS27" s="61" t="e">
        <f t="shared" ca="1" si="38"/>
        <v>#VALUE!</v>
      </c>
      <c r="BT27" s="61">
        <f ca="1">OFFSET(宅配便入力!$W27,0,(COLUMN()-COLUMN($L$1))/6)</f>
        <v>0</v>
      </c>
      <c r="BU27" s="61">
        <f>IF($I27="(送料込)",VLOOKUP(宅配便入力!$Q27,宅配便!$A$18:$O$27,4+(COLUMN()-COLUMN('計算（宅配便）'!$M$1))/6),0)</f>
        <v>0</v>
      </c>
      <c r="BV27" s="62" t="e">
        <f t="shared" ca="1" si="39"/>
        <v>#VALUE!</v>
      </c>
      <c r="BW27" s="59" t="e">
        <f t="shared" ca="1" si="40"/>
        <v>#VALUE!</v>
      </c>
      <c r="BX27" s="60" t="e">
        <f t="shared" ca="1" si="41"/>
        <v>#VALUE!</v>
      </c>
      <c r="BY27" s="61" t="e">
        <f t="shared" ca="1" si="42"/>
        <v>#VALUE!</v>
      </c>
      <c r="BZ27" s="61">
        <f ca="1">OFFSET(宅配便入力!$W27,0,(COLUMN()-COLUMN($L$1))/6)</f>
        <v>0</v>
      </c>
      <c r="CA27" s="61">
        <f>IF($I27="(送料込)",VLOOKUP(宅配便入力!$Q27,宅配便!$A$18:$O$27,4+(COLUMN()-COLUMN('計算（宅配便）'!$M$1))/6),0)</f>
        <v>0</v>
      </c>
      <c r="CB27" s="62" t="e">
        <f t="shared" ca="1" si="43"/>
        <v>#VALUE!</v>
      </c>
      <c r="CC27" s="59" t="e">
        <f t="shared" ca="1" si="44"/>
        <v>#VALUE!</v>
      </c>
      <c r="CD27" s="60" t="e">
        <f t="shared" ca="1" si="45"/>
        <v>#VALUE!</v>
      </c>
      <c r="CE27" s="61" t="e">
        <f t="shared" ca="1" si="46"/>
        <v>#VALUE!</v>
      </c>
    </row>
    <row r="28" spans="1:83">
      <c r="A28" s="6">
        <v>25</v>
      </c>
      <c r="B28" s="158" t="str">
        <f>IF(ISBLANK(宅配便入力!B28),"",宅配便入力!B28)</f>
        <v/>
      </c>
      <c r="C28" s="5" t="str">
        <f>IF(ISBLANK(宅配便入力!C28),"",宅配便入力!C28)</f>
        <v/>
      </c>
      <c r="D28" s="15">
        <f>IF(ISBLANK(宅配便仮計算!D28),"",宅配便仮計算!D28)</f>
        <v>0.85</v>
      </c>
      <c r="E28" s="5" t="str">
        <f>IF(ISBLANK(宅配便入力!I28),"",宅配便入力!I28)</f>
        <v/>
      </c>
      <c r="F28" s="14" t="str">
        <f>IF(ISBLANK(宅配便入力!L28),"",宅配便入力!L28)</f>
        <v/>
      </c>
      <c r="G28" s="14" t="str">
        <f>IF(ISBLANK(宅配便入力!$N28),"",IF(宅配便入力!$P28="以上",1,宅配便入力!$N28))</f>
        <v/>
      </c>
      <c r="H28" s="6" t="str">
        <f>IF(ISBLANK(宅配便入力!Q28),"",宅配便入力!Q28)</f>
        <v/>
      </c>
      <c r="I28" s="6" t="str">
        <f>IF(ISBLANK(宅配便入力!R28),"",宅配便入力!R28)</f>
        <v/>
      </c>
      <c r="J28" s="6" t="str">
        <f>IF(ISBLANK(宅配便入力!S28),"",宅配便入力!S28)</f>
        <v/>
      </c>
      <c r="K28" s="6" t="str">
        <f>IF(ISBLANK(宅配便入力!T28),"",宅配便入力!T28)</f>
        <v/>
      </c>
      <c r="L28" s="61">
        <f ca="1">OFFSET(宅配便入力!$W28,0,(COLUMN()-COLUMN($L$1))/6)</f>
        <v>0</v>
      </c>
      <c r="M28" s="61">
        <f>IF($I28="(送料込)",VLOOKUP(宅配便入力!$Q28,宅配便!$A$18:$O$27,4+(COLUMN()-COLUMN('計算（宅配便）'!$M$1))/6),0)</f>
        <v>0</v>
      </c>
      <c r="N28" s="62" t="e">
        <f t="shared" ca="1" si="0"/>
        <v>#VALUE!</v>
      </c>
      <c r="O28" s="59" t="e">
        <f t="shared" ca="1" si="1"/>
        <v>#VALUE!</v>
      </c>
      <c r="P28" s="60" t="e">
        <f t="shared" ca="1" si="2"/>
        <v>#VALUE!</v>
      </c>
      <c r="Q28" s="61" t="e">
        <f t="shared" ca="1" si="3"/>
        <v>#VALUE!</v>
      </c>
      <c r="R28" s="61">
        <f ca="1">OFFSET(宅配便入力!$W28,0,(COLUMN()-COLUMN($L$1))/6)</f>
        <v>0</v>
      </c>
      <c r="S28" s="61">
        <f>IF($I28="(送料込)",VLOOKUP(宅配便入力!$Q28,宅配便!$A$18:$O$27,4+(COLUMN()-COLUMN('計算（宅配便）'!$M$1))/6),0)</f>
        <v>0</v>
      </c>
      <c r="T28" s="62" t="e">
        <f t="shared" ca="1" si="47"/>
        <v>#VALUE!</v>
      </c>
      <c r="U28" s="59" t="e">
        <f t="shared" ca="1" si="4"/>
        <v>#VALUE!</v>
      </c>
      <c r="V28" s="60" t="e">
        <f t="shared" ca="1" si="5"/>
        <v>#VALUE!</v>
      </c>
      <c r="W28" s="61" t="e">
        <f t="shared" ca="1" si="6"/>
        <v>#VALUE!</v>
      </c>
      <c r="X28" s="61">
        <f ca="1">OFFSET(宅配便入力!$W28,0,(COLUMN()-COLUMN($L$1))/6)</f>
        <v>0</v>
      </c>
      <c r="Y28" s="61">
        <f>IF($I28="(送料込)",VLOOKUP(宅配便入力!$Q28,宅配便!$A$18:$O$27,4+(COLUMN()-COLUMN('計算（宅配便）'!$M$1))/6),0)</f>
        <v>0</v>
      </c>
      <c r="Z28" s="62" t="e">
        <f t="shared" ca="1" si="7"/>
        <v>#VALUE!</v>
      </c>
      <c r="AA28" s="59" t="e">
        <f t="shared" ca="1" si="8"/>
        <v>#VALUE!</v>
      </c>
      <c r="AB28" s="60" t="e">
        <f t="shared" ca="1" si="9"/>
        <v>#VALUE!</v>
      </c>
      <c r="AC28" s="61" t="e">
        <f t="shared" ca="1" si="10"/>
        <v>#VALUE!</v>
      </c>
      <c r="AD28" s="61">
        <f ca="1">OFFSET(宅配便入力!$W28,0,(COLUMN()-COLUMN($L$1))/6)</f>
        <v>0</v>
      </c>
      <c r="AE28" s="61">
        <f>IF($I28="(送料込)",VLOOKUP(宅配便入力!$Q28,宅配便!$A$18:$O$27,4+(COLUMN()-COLUMN('計算（宅配便）'!$M$1))/6),0)</f>
        <v>0</v>
      </c>
      <c r="AF28" s="62" t="e">
        <f t="shared" ca="1" si="11"/>
        <v>#VALUE!</v>
      </c>
      <c r="AG28" s="59" t="e">
        <f t="shared" ca="1" si="12"/>
        <v>#VALUE!</v>
      </c>
      <c r="AH28" s="60" t="e">
        <f t="shared" ca="1" si="13"/>
        <v>#VALUE!</v>
      </c>
      <c r="AI28" s="61" t="e">
        <f t="shared" ca="1" si="14"/>
        <v>#VALUE!</v>
      </c>
      <c r="AJ28" s="61">
        <f ca="1">OFFSET(宅配便入力!$W28,0,(COLUMN()-COLUMN($L$1))/6)</f>
        <v>0</v>
      </c>
      <c r="AK28" s="61">
        <f>IF($I28="(送料込)",VLOOKUP(宅配便入力!$Q28,宅配便!$A$18:$O$27,4+(COLUMN()-COLUMN('計算（宅配便）'!$M$1))/6),0)</f>
        <v>0</v>
      </c>
      <c r="AL28" s="62" t="e">
        <f t="shared" ca="1" si="15"/>
        <v>#VALUE!</v>
      </c>
      <c r="AM28" s="59" t="e">
        <f t="shared" ca="1" si="16"/>
        <v>#VALUE!</v>
      </c>
      <c r="AN28" s="60" t="e">
        <f t="shared" ca="1" si="17"/>
        <v>#VALUE!</v>
      </c>
      <c r="AO28" s="61" t="e">
        <f t="shared" ca="1" si="18"/>
        <v>#VALUE!</v>
      </c>
      <c r="AP28" s="61">
        <f ca="1">OFFSET(宅配便入力!$W28,0,(COLUMN()-COLUMN($L$1))/6)</f>
        <v>0</v>
      </c>
      <c r="AQ28" s="61">
        <f>IF($I28="(送料込)",VLOOKUP(宅配便入力!$Q28,宅配便!$A$18:$O$27,4+(COLUMN()-COLUMN('計算（宅配便）'!$M$1))/6),0)</f>
        <v>0</v>
      </c>
      <c r="AR28" s="62" t="e">
        <f t="shared" ca="1" si="19"/>
        <v>#VALUE!</v>
      </c>
      <c r="AS28" s="59" t="e">
        <f t="shared" ca="1" si="20"/>
        <v>#VALUE!</v>
      </c>
      <c r="AT28" s="60" t="e">
        <f t="shared" ca="1" si="21"/>
        <v>#VALUE!</v>
      </c>
      <c r="AU28" s="61" t="e">
        <f t="shared" ca="1" si="22"/>
        <v>#VALUE!</v>
      </c>
      <c r="AV28" s="61">
        <f ca="1">OFFSET(宅配便入力!$W28,0,(COLUMN()-COLUMN($L$1))/6)</f>
        <v>0</v>
      </c>
      <c r="AW28" s="61">
        <f>IF($I28="(送料込)",VLOOKUP(宅配便入力!$Q28,宅配便!$A$18:$O$27,4+(COLUMN()-COLUMN('計算（宅配便）'!$M$1))/6),0)</f>
        <v>0</v>
      </c>
      <c r="AX28" s="62" t="e">
        <f t="shared" ca="1" si="23"/>
        <v>#VALUE!</v>
      </c>
      <c r="AY28" s="59" t="e">
        <f t="shared" ca="1" si="24"/>
        <v>#VALUE!</v>
      </c>
      <c r="AZ28" s="60" t="e">
        <f t="shared" ca="1" si="25"/>
        <v>#VALUE!</v>
      </c>
      <c r="BA28" s="61" t="e">
        <f t="shared" ca="1" si="26"/>
        <v>#VALUE!</v>
      </c>
      <c r="BB28" s="61">
        <f ca="1">OFFSET(宅配便入力!$W28,0,(COLUMN()-COLUMN($L$1))/6)</f>
        <v>0</v>
      </c>
      <c r="BC28" s="61">
        <f>IF($I28="(送料込)",VLOOKUP(宅配便入力!$Q28,宅配便!$A$18:$O$27,4+(COLUMN()-COLUMN('計算（宅配便）'!$M$1))/6),0)</f>
        <v>0</v>
      </c>
      <c r="BD28" s="62" t="e">
        <f t="shared" ca="1" si="27"/>
        <v>#VALUE!</v>
      </c>
      <c r="BE28" s="59" t="e">
        <f t="shared" ca="1" si="28"/>
        <v>#VALUE!</v>
      </c>
      <c r="BF28" s="60" t="e">
        <f t="shared" ca="1" si="29"/>
        <v>#VALUE!</v>
      </c>
      <c r="BG28" s="61" t="e">
        <f t="shared" ca="1" si="30"/>
        <v>#VALUE!</v>
      </c>
      <c r="BH28" s="61">
        <f ca="1">OFFSET(宅配便入力!$W28,0,(COLUMN()-COLUMN($L$1))/6)</f>
        <v>0</v>
      </c>
      <c r="BI28" s="61">
        <f>IF($I28="(送料込)",VLOOKUP(宅配便入力!$Q28,宅配便!$A$18:$O$27,4+(COLUMN()-COLUMN('計算（宅配便）'!$M$1))/6),0)</f>
        <v>0</v>
      </c>
      <c r="BJ28" s="62" t="e">
        <f t="shared" ca="1" si="31"/>
        <v>#VALUE!</v>
      </c>
      <c r="BK28" s="59" t="e">
        <f t="shared" ca="1" si="32"/>
        <v>#VALUE!</v>
      </c>
      <c r="BL28" s="60" t="e">
        <f t="shared" ca="1" si="33"/>
        <v>#VALUE!</v>
      </c>
      <c r="BM28" s="61" t="e">
        <f t="shared" ca="1" si="34"/>
        <v>#VALUE!</v>
      </c>
      <c r="BN28" s="61">
        <f ca="1">OFFSET(宅配便入力!$W28,0,(COLUMN()-COLUMN($L$1))/6)</f>
        <v>0</v>
      </c>
      <c r="BO28" s="61">
        <f>IF($I28="(送料込)",VLOOKUP(宅配便入力!$Q28,宅配便!$A$18:$O$27,4+(COLUMN()-COLUMN('計算（宅配便）'!$M$1))/6),0)</f>
        <v>0</v>
      </c>
      <c r="BP28" s="62" t="e">
        <f t="shared" ca="1" si="35"/>
        <v>#VALUE!</v>
      </c>
      <c r="BQ28" s="59" t="e">
        <f t="shared" ca="1" si="36"/>
        <v>#VALUE!</v>
      </c>
      <c r="BR28" s="60" t="e">
        <f t="shared" ca="1" si="37"/>
        <v>#VALUE!</v>
      </c>
      <c r="BS28" s="61" t="e">
        <f t="shared" ca="1" si="38"/>
        <v>#VALUE!</v>
      </c>
      <c r="BT28" s="61">
        <f ca="1">OFFSET(宅配便入力!$W28,0,(COLUMN()-COLUMN($L$1))/6)</f>
        <v>0</v>
      </c>
      <c r="BU28" s="61">
        <f>IF($I28="(送料込)",VLOOKUP(宅配便入力!$Q28,宅配便!$A$18:$O$27,4+(COLUMN()-COLUMN('計算（宅配便）'!$M$1))/6),0)</f>
        <v>0</v>
      </c>
      <c r="BV28" s="62" t="e">
        <f t="shared" ca="1" si="39"/>
        <v>#VALUE!</v>
      </c>
      <c r="BW28" s="59" t="e">
        <f t="shared" ca="1" si="40"/>
        <v>#VALUE!</v>
      </c>
      <c r="BX28" s="60" t="e">
        <f t="shared" ca="1" si="41"/>
        <v>#VALUE!</v>
      </c>
      <c r="BY28" s="61" t="e">
        <f t="shared" ca="1" si="42"/>
        <v>#VALUE!</v>
      </c>
      <c r="BZ28" s="61">
        <f ca="1">OFFSET(宅配便入力!$W28,0,(COLUMN()-COLUMN($L$1))/6)</f>
        <v>0</v>
      </c>
      <c r="CA28" s="61">
        <f>IF($I28="(送料込)",VLOOKUP(宅配便入力!$Q28,宅配便!$A$18:$O$27,4+(COLUMN()-COLUMN('計算（宅配便）'!$M$1))/6),0)</f>
        <v>0</v>
      </c>
      <c r="CB28" s="62" t="e">
        <f t="shared" ca="1" si="43"/>
        <v>#VALUE!</v>
      </c>
      <c r="CC28" s="59" t="e">
        <f t="shared" ca="1" si="44"/>
        <v>#VALUE!</v>
      </c>
      <c r="CD28" s="60" t="e">
        <f t="shared" ca="1" si="45"/>
        <v>#VALUE!</v>
      </c>
      <c r="CE28" s="61" t="e">
        <f t="shared" ca="1" si="46"/>
        <v>#VALUE!</v>
      </c>
    </row>
    <row r="29" spans="1:83">
      <c r="A29" s="6">
        <v>26</v>
      </c>
      <c r="B29" s="158" t="str">
        <f>IF(ISBLANK(宅配便入力!B29),"",宅配便入力!B29)</f>
        <v/>
      </c>
      <c r="C29" s="5" t="str">
        <f>IF(ISBLANK(宅配便入力!C29),"",宅配便入力!C29)</f>
        <v/>
      </c>
      <c r="D29" s="15">
        <f>IF(ISBLANK(宅配便仮計算!D29),"",宅配便仮計算!D29)</f>
        <v>0.85</v>
      </c>
      <c r="E29" s="5" t="str">
        <f>IF(ISBLANK(宅配便入力!I29),"",宅配便入力!I29)</f>
        <v/>
      </c>
      <c r="F29" s="14" t="str">
        <f>IF(ISBLANK(宅配便入力!L29),"",宅配便入力!L29)</f>
        <v/>
      </c>
      <c r="G29" s="14" t="str">
        <f>IF(ISBLANK(宅配便入力!$N29),"",IF(宅配便入力!$P29="以上",1,宅配便入力!$N29))</f>
        <v/>
      </c>
      <c r="H29" s="6" t="str">
        <f>IF(ISBLANK(宅配便入力!Q29),"",宅配便入力!Q29)</f>
        <v/>
      </c>
      <c r="I29" s="6" t="str">
        <f>IF(ISBLANK(宅配便入力!R29),"",宅配便入力!R29)</f>
        <v/>
      </c>
      <c r="J29" s="6" t="str">
        <f>IF(ISBLANK(宅配便入力!S29),"",宅配便入力!S29)</f>
        <v/>
      </c>
      <c r="K29" s="6" t="str">
        <f>IF(ISBLANK(宅配便入力!T29),"",宅配便入力!T29)</f>
        <v/>
      </c>
      <c r="L29" s="61">
        <f ca="1">OFFSET(宅配便入力!$W29,0,(COLUMN()-COLUMN($L$1))/6)</f>
        <v>0</v>
      </c>
      <c r="M29" s="61">
        <f>IF($I29="(送料込)",VLOOKUP(宅配便入力!$Q29,宅配便!$A$18:$O$27,4+(COLUMN()-COLUMN('計算（宅配便）'!$M$1))/6),0)</f>
        <v>0</v>
      </c>
      <c r="N29" s="62" t="e">
        <f t="shared" ca="1" si="0"/>
        <v>#VALUE!</v>
      </c>
      <c r="O29" s="59" t="e">
        <f t="shared" ca="1" si="1"/>
        <v>#VALUE!</v>
      </c>
      <c r="P29" s="60" t="e">
        <f t="shared" ca="1" si="2"/>
        <v>#VALUE!</v>
      </c>
      <c r="Q29" s="61" t="e">
        <f t="shared" ca="1" si="3"/>
        <v>#VALUE!</v>
      </c>
      <c r="R29" s="61">
        <f ca="1">OFFSET(宅配便入力!$W29,0,(COLUMN()-COLUMN($L$1))/6)</f>
        <v>0</v>
      </c>
      <c r="S29" s="61">
        <f>IF($I29="(送料込)",VLOOKUP(宅配便入力!$Q29,宅配便!$A$18:$O$27,4+(COLUMN()-COLUMN('計算（宅配便）'!$M$1))/6),0)</f>
        <v>0</v>
      </c>
      <c r="T29" s="62" t="e">
        <f t="shared" ca="1" si="47"/>
        <v>#VALUE!</v>
      </c>
      <c r="U29" s="59" t="e">
        <f t="shared" ca="1" si="4"/>
        <v>#VALUE!</v>
      </c>
      <c r="V29" s="60" t="e">
        <f t="shared" ca="1" si="5"/>
        <v>#VALUE!</v>
      </c>
      <c r="W29" s="61" t="e">
        <f t="shared" ca="1" si="6"/>
        <v>#VALUE!</v>
      </c>
      <c r="X29" s="61">
        <f ca="1">OFFSET(宅配便入力!$W29,0,(COLUMN()-COLUMN($L$1))/6)</f>
        <v>0</v>
      </c>
      <c r="Y29" s="61">
        <f>IF($I29="(送料込)",VLOOKUP(宅配便入力!$Q29,宅配便!$A$18:$O$27,4+(COLUMN()-COLUMN('計算（宅配便）'!$M$1))/6),0)</f>
        <v>0</v>
      </c>
      <c r="Z29" s="62" t="e">
        <f t="shared" ca="1" si="7"/>
        <v>#VALUE!</v>
      </c>
      <c r="AA29" s="59" t="e">
        <f t="shared" ca="1" si="8"/>
        <v>#VALUE!</v>
      </c>
      <c r="AB29" s="60" t="e">
        <f t="shared" ca="1" si="9"/>
        <v>#VALUE!</v>
      </c>
      <c r="AC29" s="61" t="e">
        <f t="shared" ca="1" si="10"/>
        <v>#VALUE!</v>
      </c>
      <c r="AD29" s="61">
        <f ca="1">OFFSET(宅配便入力!$W29,0,(COLUMN()-COLUMN($L$1))/6)</f>
        <v>0</v>
      </c>
      <c r="AE29" s="61">
        <f>IF($I29="(送料込)",VLOOKUP(宅配便入力!$Q29,宅配便!$A$18:$O$27,4+(COLUMN()-COLUMN('計算（宅配便）'!$M$1))/6),0)</f>
        <v>0</v>
      </c>
      <c r="AF29" s="62" t="e">
        <f t="shared" ca="1" si="11"/>
        <v>#VALUE!</v>
      </c>
      <c r="AG29" s="59" t="e">
        <f t="shared" ca="1" si="12"/>
        <v>#VALUE!</v>
      </c>
      <c r="AH29" s="60" t="e">
        <f t="shared" ca="1" si="13"/>
        <v>#VALUE!</v>
      </c>
      <c r="AI29" s="61" t="e">
        <f t="shared" ca="1" si="14"/>
        <v>#VALUE!</v>
      </c>
      <c r="AJ29" s="61">
        <f ca="1">OFFSET(宅配便入力!$W29,0,(COLUMN()-COLUMN($L$1))/6)</f>
        <v>0</v>
      </c>
      <c r="AK29" s="61">
        <f>IF($I29="(送料込)",VLOOKUP(宅配便入力!$Q29,宅配便!$A$18:$O$27,4+(COLUMN()-COLUMN('計算（宅配便）'!$M$1))/6),0)</f>
        <v>0</v>
      </c>
      <c r="AL29" s="62" t="e">
        <f t="shared" ca="1" si="15"/>
        <v>#VALUE!</v>
      </c>
      <c r="AM29" s="59" t="e">
        <f t="shared" ca="1" si="16"/>
        <v>#VALUE!</v>
      </c>
      <c r="AN29" s="60" t="e">
        <f t="shared" ca="1" si="17"/>
        <v>#VALUE!</v>
      </c>
      <c r="AO29" s="61" t="e">
        <f t="shared" ca="1" si="18"/>
        <v>#VALUE!</v>
      </c>
      <c r="AP29" s="61">
        <f ca="1">OFFSET(宅配便入力!$W29,0,(COLUMN()-COLUMN($L$1))/6)</f>
        <v>0</v>
      </c>
      <c r="AQ29" s="61">
        <f>IF($I29="(送料込)",VLOOKUP(宅配便入力!$Q29,宅配便!$A$18:$O$27,4+(COLUMN()-COLUMN('計算（宅配便）'!$M$1))/6),0)</f>
        <v>0</v>
      </c>
      <c r="AR29" s="62" t="e">
        <f t="shared" ca="1" si="19"/>
        <v>#VALUE!</v>
      </c>
      <c r="AS29" s="59" t="e">
        <f t="shared" ca="1" si="20"/>
        <v>#VALUE!</v>
      </c>
      <c r="AT29" s="60" t="e">
        <f t="shared" ca="1" si="21"/>
        <v>#VALUE!</v>
      </c>
      <c r="AU29" s="61" t="e">
        <f t="shared" ca="1" si="22"/>
        <v>#VALUE!</v>
      </c>
      <c r="AV29" s="61">
        <f ca="1">OFFSET(宅配便入力!$W29,0,(COLUMN()-COLUMN($L$1))/6)</f>
        <v>0</v>
      </c>
      <c r="AW29" s="61">
        <f>IF($I29="(送料込)",VLOOKUP(宅配便入力!$Q29,宅配便!$A$18:$O$27,4+(COLUMN()-COLUMN('計算（宅配便）'!$M$1))/6),0)</f>
        <v>0</v>
      </c>
      <c r="AX29" s="62" t="e">
        <f t="shared" ca="1" si="23"/>
        <v>#VALUE!</v>
      </c>
      <c r="AY29" s="59" t="e">
        <f t="shared" ca="1" si="24"/>
        <v>#VALUE!</v>
      </c>
      <c r="AZ29" s="60" t="e">
        <f t="shared" ca="1" si="25"/>
        <v>#VALUE!</v>
      </c>
      <c r="BA29" s="61" t="e">
        <f t="shared" ca="1" si="26"/>
        <v>#VALUE!</v>
      </c>
      <c r="BB29" s="61">
        <f ca="1">OFFSET(宅配便入力!$W29,0,(COLUMN()-COLUMN($L$1))/6)</f>
        <v>0</v>
      </c>
      <c r="BC29" s="61">
        <f>IF($I29="(送料込)",VLOOKUP(宅配便入力!$Q29,宅配便!$A$18:$O$27,4+(COLUMN()-COLUMN('計算（宅配便）'!$M$1))/6),0)</f>
        <v>0</v>
      </c>
      <c r="BD29" s="62" t="e">
        <f t="shared" ca="1" si="27"/>
        <v>#VALUE!</v>
      </c>
      <c r="BE29" s="59" t="e">
        <f t="shared" ca="1" si="28"/>
        <v>#VALUE!</v>
      </c>
      <c r="BF29" s="60" t="e">
        <f t="shared" ca="1" si="29"/>
        <v>#VALUE!</v>
      </c>
      <c r="BG29" s="61" t="e">
        <f t="shared" ca="1" si="30"/>
        <v>#VALUE!</v>
      </c>
      <c r="BH29" s="61">
        <f ca="1">OFFSET(宅配便入力!$W29,0,(COLUMN()-COLUMN($L$1))/6)</f>
        <v>0</v>
      </c>
      <c r="BI29" s="61">
        <f>IF($I29="(送料込)",VLOOKUP(宅配便入力!$Q29,宅配便!$A$18:$O$27,4+(COLUMN()-COLUMN('計算（宅配便）'!$M$1))/6),0)</f>
        <v>0</v>
      </c>
      <c r="BJ29" s="62" t="e">
        <f t="shared" ca="1" si="31"/>
        <v>#VALUE!</v>
      </c>
      <c r="BK29" s="59" t="e">
        <f t="shared" ca="1" si="32"/>
        <v>#VALUE!</v>
      </c>
      <c r="BL29" s="60" t="e">
        <f t="shared" ca="1" si="33"/>
        <v>#VALUE!</v>
      </c>
      <c r="BM29" s="61" t="e">
        <f t="shared" ca="1" si="34"/>
        <v>#VALUE!</v>
      </c>
      <c r="BN29" s="61">
        <f ca="1">OFFSET(宅配便入力!$W29,0,(COLUMN()-COLUMN($L$1))/6)</f>
        <v>0</v>
      </c>
      <c r="BO29" s="61">
        <f>IF($I29="(送料込)",VLOOKUP(宅配便入力!$Q29,宅配便!$A$18:$O$27,4+(COLUMN()-COLUMN('計算（宅配便）'!$M$1))/6),0)</f>
        <v>0</v>
      </c>
      <c r="BP29" s="62" t="e">
        <f t="shared" ca="1" si="35"/>
        <v>#VALUE!</v>
      </c>
      <c r="BQ29" s="59" t="e">
        <f t="shared" ca="1" si="36"/>
        <v>#VALUE!</v>
      </c>
      <c r="BR29" s="60" t="e">
        <f t="shared" ca="1" si="37"/>
        <v>#VALUE!</v>
      </c>
      <c r="BS29" s="61" t="e">
        <f t="shared" ca="1" si="38"/>
        <v>#VALUE!</v>
      </c>
      <c r="BT29" s="61">
        <f ca="1">OFFSET(宅配便入力!$W29,0,(COLUMN()-COLUMN($L$1))/6)</f>
        <v>0</v>
      </c>
      <c r="BU29" s="61">
        <f>IF($I29="(送料込)",VLOOKUP(宅配便入力!$Q29,宅配便!$A$18:$O$27,4+(COLUMN()-COLUMN('計算（宅配便）'!$M$1))/6),0)</f>
        <v>0</v>
      </c>
      <c r="BV29" s="62" t="e">
        <f t="shared" ca="1" si="39"/>
        <v>#VALUE!</v>
      </c>
      <c r="BW29" s="59" t="e">
        <f t="shared" ca="1" si="40"/>
        <v>#VALUE!</v>
      </c>
      <c r="BX29" s="60" t="e">
        <f t="shared" ca="1" si="41"/>
        <v>#VALUE!</v>
      </c>
      <c r="BY29" s="61" t="e">
        <f t="shared" ca="1" si="42"/>
        <v>#VALUE!</v>
      </c>
      <c r="BZ29" s="61">
        <f ca="1">OFFSET(宅配便入力!$W29,0,(COLUMN()-COLUMN($L$1))/6)</f>
        <v>0</v>
      </c>
      <c r="CA29" s="61">
        <f>IF($I29="(送料込)",VLOOKUP(宅配便入力!$Q29,宅配便!$A$18:$O$27,4+(COLUMN()-COLUMN('計算（宅配便）'!$M$1))/6),0)</f>
        <v>0</v>
      </c>
      <c r="CB29" s="62" t="e">
        <f t="shared" ca="1" si="43"/>
        <v>#VALUE!</v>
      </c>
      <c r="CC29" s="59" t="e">
        <f t="shared" ca="1" si="44"/>
        <v>#VALUE!</v>
      </c>
      <c r="CD29" s="60" t="e">
        <f t="shared" ca="1" si="45"/>
        <v>#VALUE!</v>
      </c>
      <c r="CE29" s="61" t="e">
        <f t="shared" ca="1" si="46"/>
        <v>#VALUE!</v>
      </c>
    </row>
    <row r="30" spans="1:83">
      <c r="A30" s="6">
        <v>27</v>
      </c>
      <c r="B30" s="158" t="str">
        <f>IF(ISBLANK(宅配便入力!B30),"",宅配便入力!B30)</f>
        <v/>
      </c>
      <c r="C30" s="5" t="str">
        <f>IF(ISBLANK(宅配便入力!C30),"",宅配便入力!C30)</f>
        <v/>
      </c>
      <c r="D30" s="15">
        <f>IF(ISBLANK(宅配便仮計算!D30),"",宅配便仮計算!D30)</f>
        <v>0.85</v>
      </c>
      <c r="E30" s="5" t="str">
        <f>IF(ISBLANK(宅配便入力!I30),"",宅配便入力!I30)</f>
        <v/>
      </c>
      <c r="F30" s="14" t="str">
        <f>IF(ISBLANK(宅配便入力!L30),"",宅配便入力!L30)</f>
        <v/>
      </c>
      <c r="G30" s="14" t="str">
        <f>IF(ISBLANK(宅配便入力!$N30),"",IF(宅配便入力!$P30="以上",1,宅配便入力!$N30))</f>
        <v/>
      </c>
      <c r="H30" s="6" t="str">
        <f>IF(ISBLANK(宅配便入力!Q30),"",宅配便入力!Q30)</f>
        <v/>
      </c>
      <c r="I30" s="6" t="str">
        <f>IF(ISBLANK(宅配便入力!R30),"",宅配便入力!R30)</f>
        <v/>
      </c>
      <c r="J30" s="6" t="str">
        <f>IF(ISBLANK(宅配便入力!S30),"",宅配便入力!S30)</f>
        <v/>
      </c>
      <c r="K30" s="6" t="str">
        <f>IF(ISBLANK(宅配便入力!T30),"",宅配便入力!T30)</f>
        <v/>
      </c>
      <c r="L30" s="61">
        <f ca="1">OFFSET(宅配便入力!$W30,0,(COLUMN()-COLUMN($L$1))/6)</f>
        <v>0</v>
      </c>
      <c r="M30" s="61">
        <f>IF($I30="(送料込)",VLOOKUP(宅配便入力!$Q30,宅配便!$A$18:$O$27,4+(COLUMN()-COLUMN('計算（宅配便）'!$M$1))/6),0)</f>
        <v>0</v>
      </c>
      <c r="N30" s="62" t="e">
        <f t="shared" ca="1" si="0"/>
        <v>#VALUE!</v>
      </c>
      <c r="O30" s="59" t="e">
        <f t="shared" ca="1" si="1"/>
        <v>#VALUE!</v>
      </c>
      <c r="P30" s="60" t="e">
        <f t="shared" ca="1" si="2"/>
        <v>#VALUE!</v>
      </c>
      <c r="Q30" s="61" t="e">
        <f t="shared" ca="1" si="3"/>
        <v>#VALUE!</v>
      </c>
      <c r="R30" s="61">
        <f ca="1">OFFSET(宅配便入力!$W30,0,(COLUMN()-COLUMN($L$1))/6)</f>
        <v>0</v>
      </c>
      <c r="S30" s="61">
        <f>IF($I30="(送料込)",VLOOKUP(宅配便入力!$Q30,宅配便!$A$18:$O$27,4+(COLUMN()-COLUMN('計算（宅配便）'!$M$1))/6),0)</f>
        <v>0</v>
      </c>
      <c r="T30" s="62" t="e">
        <f t="shared" ca="1" si="47"/>
        <v>#VALUE!</v>
      </c>
      <c r="U30" s="59" t="e">
        <f t="shared" ca="1" si="4"/>
        <v>#VALUE!</v>
      </c>
      <c r="V30" s="60" t="e">
        <f t="shared" ca="1" si="5"/>
        <v>#VALUE!</v>
      </c>
      <c r="W30" s="61" t="e">
        <f t="shared" ca="1" si="6"/>
        <v>#VALUE!</v>
      </c>
      <c r="X30" s="61">
        <f ca="1">OFFSET(宅配便入力!$W30,0,(COLUMN()-COLUMN($L$1))/6)</f>
        <v>0</v>
      </c>
      <c r="Y30" s="61">
        <f>IF($I30="(送料込)",VLOOKUP(宅配便入力!$Q30,宅配便!$A$18:$O$27,4+(COLUMN()-COLUMN('計算（宅配便）'!$M$1))/6),0)</f>
        <v>0</v>
      </c>
      <c r="Z30" s="62" t="e">
        <f t="shared" ca="1" si="7"/>
        <v>#VALUE!</v>
      </c>
      <c r="AA30" s="59" t="e">
        <f t="shared" ca="1" si="8"/>
        <v>#VALUE!</v>
      </c>
      <c r="AB30" s="60" t="e">
        <f t="shared" ca="1" si="9"/>
        <v>#VALUE!</v>
      </c>
      <c r="AC30" s="61" t="e">
        <f t="shared" ca="1" si="10"/>
        <v>#VALUE!</v>
      </c>
      <c r="AD30" s="61">
        <f ca="1">OFFSET(宅配便入力!$W30,0,(COLUMN()-COLUMN($L$1))/6)</f>
        <v>0</v>
      </c>
      <c r="AE30" s="61">
        <f>IF($I30="(送料込)",VLOOKUP(宅配便入力!$Q30,宅配便!$A$18:$O$27,4+(COLUMN()-COLUMN('計算（宅配便）'!$M$1))/6),0)</f>
        <v>0</v>
      </c>
      <c r="AF30" s="62" t="e">
        <f t="shared" ca="1" si="11"/>
        <v>#VALUE!</v>
      </c>
      <c r="AG30" s="59" t="e">
        <f t="shared" ca="1" si="12"/>
        <v>#VALUE!</v>
      </c>
      <c r="AH30" s="60" t="e">
        <f t="shared" ca="1" si="13"/>
        <v>#VALUE!</v>
      </c>
      <c r="AI30" s="61" t="e">
        <f t="shared" ca="1" si="14"/>
        <v>#VALUE!</v>
      </c>
      <c r="AJ30" s="61">
        <f ca="1">OFFSET(宅配便入力!$W30,0,(COLUMN()-COLUMN($L$1))/6)</f>
        <v>0</v>
      </c>
      <c r="AK30" s="61">
        <f>IF($I30="(送料込)",VLOOKUP(宅配便入力!$Q30,宅配便!$A$18:$O$27,4+(COLUMN()-COLUMN('計算（宅配便）'!$M$1))/6),0)</f>
        <v>0</v>
      </c>
      <c r="AL30" s="62" t="e">
        <f t="shared" ca="1" si="15"/>
        <v>#VALUE!</v>
      </c>
      <c r="AM30" s="59" t="e">
        <f t="shared" ca="1" si="16"/>
        <v>#VALUE!</v>
      </c>
      <c r="AN30" s="60" t="e">
        <f t="shared" ca="1" si="17"/>
        <v>#VALUE!</v>
      </c>
      <c r="AO30" s="61" t="e">
        <f t="shared" ca="1" si="18"/>
        <v>#VALUE!</v>
      </c>
      <c r="AP30" s="61">
        <f ca="1">OFFSET(宅配便入力!$W30,0,(COLUMN()-COLUMN($L$1))/6)</f>
        <v>0</v>
      </c>
      <c r="AQ30" s="61">
        <f>IF($I30="(送料込)",VLOOKUP(宅配便入力!$Q30,宅配便!$A$18:$O$27,4+(COLUMN()-COLUMN('計算（宅配便）'!$M$1))/6),0)</f>
        <v>0</v>
      </c>
      <c r="AR30" s="62" t="e">
        <f t="shared" ca="1" si="19"/>
        <v>#VALUE!</v>
      </c>
      <c r="AS30" s="59" t="e">
        <f t="shared" ca="1" si="20"/>
        <v>#VALUE!</v>
      </c>
      <c r="AT30" s="60" t="e">
        <f t="shared" ca="1" si="21"/>
        <v>#VALUE!</v>
      </c>
      <c r="AU30" s="61" t="e">
        <f t="shared" ca="1" si="22"/>
        <v>#VALUE!</v>
      </c>
      <c r="AV30" s="61">
        <f ca="1">OFFSET(宅配便入力!$W30,0,(COLUMN()-COLUMN($L$1))/6)</f>
        <v>0</v>
      </c>
      <c r="AW30" s="61">
        <f>IF($I30="(送料込)",VLOOKUP(宅配便入力!$Q30,宅配便!$A$18:$O$27,4+(COLUMN()-COLUMN('計算（宅配便）'!$M$1))/6),0)</f>
        <v>0</v>
      </c>
      <c r="AX30" s="62" t="e">
        <f t="shared" ca="1" si="23"/>
        <v>#VALUE!</v>
      </c>
      <c r="AY30" s="59" t="e">
        <f t="shared" ca="1" si="24"/>
        <v>#VALUE!</v>
      </c>
      <c r="AZ30" s="60" t="e">
        <f t="shared" ca="1" si="25"/>
        <v>#VALUE!</v>
      </c>
      <c r="BA30" s="61" t="e">
        <f t="shared" ca="1" si="26"/>
        <v>#VALUE!</v>
      </c>
      <c r="BB30" s="61">
        <f ca="1">OFFSET(宅配便入力!$W30,0,(COLUMN()-COLUMN($L$1))/6)</f>
        <v>0</v>
      </c>
      <c r="BC30" s="61">
        <f>IF($I30="(送料込)",VLOOKUP(宅配便入力!$Q30,宅配便!$A$18:$O$27,4+(COLUMN()-COLUMN('計算（宅配便）'!$M$1))/6),0)</f>
        <v>0</v>
      </c>
      <c r="BD30" s="62" t="e">
        <f t="shared" ca="1" si="27"/>
        <v>#VALUE!</v>
      </c>
      <c r="BE30" s="59" t="e">
        <f t="shared" ca="1" si="28"/>
        <v>#VALUE!</v>
      </c>
      <c r="BF30" s="60" t="e">
        <f t="shared" ca="1" si="29"/>
        <v>#VALUE!</v>
      </c>
      <c r="BG30" s="61" t="e">
        <f t="shared" ca="1" si="30"/>
        <v>#VALUE!</v>
      </c>
      <c r="BH30" s="61">
        <f ca="1">OFFSET(宅配便入力!$W30,0,(COLUMN()-COLUMN($L$1))/6)</f>
        <v>0</v>
      </c>
      <c r="BI30" s="61">
        <f>IF($I30="(送料込)",VLOOKUP(宅配便入力!$Q30,宅配便!$A$18:$O$27,4+(COLUMN()-COLUMN('計算（宅配便）'!$M$1))/6),0)</f>
        <v>0</v>
      </c>
      <c r="BJ30" s="62" t="e">
        <f t="shared" ca="1" si="31"/>
        <v>#VALUE!</v>
      </c>
      <c r="BK30" s="59" t="e">
        <f t="shared" ca="1" si="32"/>
        <v>#VALUE!</v>
      </c>
      <c r="BL30" s="60" t="e">
        <f t="shared" ca="1" si="33"/>
        <v>#VALUE!</v>
      </c>
      <c r="BM30" s="61" t="e">
        <f t="shared" ca="1" si="34"/>
        <v>#VALUE!</v>
      </c>
      <c r="BN30" s="61">
        <f ca="1">OFFSET(宅配便入力!$W30,0,(COLUMN()-COLUMN($L$1))/6)</f>
        <v>0</v>
      </c>
      <c r="BO30" s="61">
        <f>IF($I30="(送料込)",VLOOKUP(宅配便入力!$Q30,宅配便!$A$18:$O$27,4+(COLUMN()-COLUMN('計算（宅配便）'!$M$1))/6),0)</f>
        <v>0</v>
      </c>
      <c r="BP30" s="62" t="e">
        <f t="shared" ca="1" si="35"/>
        <v>#VALUE!</v>
      </c>
      <c r="BQ30" s="59" t="e">
        <f t="shared" ca="1" si="36"/>
        <v>#VALUE!</v>
      </c>
      <c r="BR30" s="60" t="e">
        <f t="shared" ca="1" si="37"/>
        <v>#VALUE!</v>
      </c>
      <c r="BS30" s="61" t="e">
        <f t="shared" ca="1" si="38"/>
        <v>#VALUE!</v>
      </c>
      <c r="BT30" s="61">
        <f ca="1">OFFSET(宅配便入力!$W30,0,(COLUMN()-COLUMN($L$1))/6)</f>
        <v>0</v>
      </c>
      <c r="BU30" s="61">
        <f>IF($I30="(送料込)",VLOOKUP(宅配便入力!$Q30,宅配便!$A$18:$O$27,4+(COLUMN()-COLUMN('計算（宅配便）'!$M$1))/6),0)</f>
        <v>0</v>
      </c>
      <c r="BV30" s="62" t="e">
        <f t="shared" ca="1" si="39"/>
        <v>#VALUE!</v>
      </c>
      <c r="BW30" s="59" t="e">
        <f t="shared" ca="1" si="40"/>
        <v>#VALUE!</v>
      </c>
      <c r="BX30" s="60" t="e">
        <f t="shared" ca="1" si="41"/>
        <v>#VALUE!</v>
      </c>
      <c r="BY30" s="61" t="e">
        <f t="shared" ca="1" si="42"/>
        <v>#VALUE!</v>
      </c>
      <c r="BZ30" s="61">
        <f ca="1">OFFSET(宅配便入力!$W30,0,(COLUMN()-COLUMN($L$1))/6)</f>
        <v>0</v>
      </c>
      <c r="CA30" s="61">
        <f>IF($I30="(送料込)",VLOOKUP(宅配便入力!$Q30,宅配便!$A$18:$O$27,4+(COLUMN()-COLUMN('計算（宅配便）'!$M$1))/6),0)</f>
        <v>0</v>
      </c>
      <c r="CB30" s="62" t="e">
        <f t="shared" ca="1" si="43"/>
        <v>#VALUE!</v>
      </c>
      <c r="CC30" s="59" t="e">
        <f t="shared" ca="1" si="44"/>
        <v>#VALUE!</v>
      </c>
      <c r="CD30" s="60" t="e">
        <f t="shared" ca="1" si="45"/>
        <v>#VALUE!</v>
      </c>
      <c r="CE30" s="61" t="e">
        <f t="shared" ca="1" si="46"/>
        <v>#VALUE!</v>
      </c>
    </row>
    <row r="31" spans="1:83">
      <c r="A31" s="6">
        <v>28</v>
      </c>
      <c r="B31" s="158" t="str">
        <f>IF(ISBLANK(宅配便入力!B31),"",宅配便入力!B31)</f>
        <v/>
      </c>
      <c r="C31" s="5" t="str">
        <f>IF(ISBLANK(宅配便入力!C31),"",宅配便入力!C31)</f>
        <v/>
      </c>
      <c r="D31" s="15">
        <f>IF(ISBLANK(宅配便仮計算!D31),"",宅配便仮計算!D31)</f>
        <v>0.85</v>
      </c>
      <c r="E31" s="5" t="str">
        <f>IF(ISBLANK(宅配便入力!I31),"",宅配便入力!I31)</f>
        <v/>
      </c>
      <c r="F31" s="14" t="str">
        <f>IF(ISBLANK(宅配便入力!L31),"",宅配便入力!L31)</f>
        <v/>
      </c>
      <c r="G31" s="14" t="str">
        <f>IF(ISBLANK(宅配便入力!$N31),"",IF(宅配便入力!$P31="以上",1,宅配便入力!$N31))</f>
        <v/>
      </c>
      <c r="H31" s="6" t="str">
        <f>IF(ISBLANK(宅配便入力!Q31),"",宅配便入力!Q31)</f>
        <v/>
      </c>
      <c r="I31" s="6" t="str">
        <f>IF(ISBLANK(宅配便入力!R31),"",宅配便入力!R31)</f>
        <v/>
      </c>
      <c r="J31" s="6" t="str">
        <f>IF(ISBLANK(宅配便入力!S31),"",宅配便入力!S31)</f>
        <v/>
      </c>
      <c r="K31" s="6" t="str">
        <f>IF(ISBLANK(宅配便入力!T31),"",宅配便入力!T31)</f>
        <v/>
      </c>
      <c r="L31" s="61">
        <f ca="1">OFFSET(宅配便入力!$W31,0,(COLUMN()-COLUMN($L$1))/6)</f>
        <v>0</v>
      </c>
      <c r="M31" s="61">
        <f>IF($I31="(送料込)",VLOOKUP(宅配便入力!$Q31,宅配便!$A$18:$O$27,4+(COLUMN()-COLUMN('計算（宅配便）'!$M$1))/6),0)</f>
        <v>0</v>
      </c>
      <c r="N31" s="62" t="e">
        <f t="shared" ca="1" si="0"/>
        <v>#VALUE!</v>
      </c>
      <c r="O31" s="59" t="e">
        <f t="shared" ca="1" si="1"/>
        <v>#VALUE!</v>
      </c>
      <c r="P31" s="60" t="e">
        <f t="shared" ca="1" si="2"/>
        <v>#VALUE!</v>
      </c>
      <c r="Q31" s="61" t="e">
        <f t="shared" ca="1" si="3"/>
        <v>#VALUE!</v>
      </c>
      <c r="R31" s="61">
        <f ca="1">OFFSET(宅配便入力!$W31,0,(COLUMN()-COLUMN($L$1))/6)</f>
        <v>0</v>
      </c>
      <c r="S31" s="61">
        <f>IF($I31="(送料込)",VLOOKUP(宅配便入力!$Q31,宅配便!$A$18:$O$27,4+(COLUMN()-COLUMN('計算（宅配便）'!$M$1))/6),0)</f>
        <v>0</v>
      </c>
      <c r="T31" s="62" t="e">
        <f t="shared" ca="1" si="47"/>
        <v>#VALUE!</v>
      </c>
      <c r="U31" s="59" t="e">
        <f t="shared" ca="1" si="4"/>
        <v>#VALUE!</v>
      </c>
      <c r="V31" s="60" t="e">
        <f t="shared" ca="1" si="5"/>
        <v>#VALUE!</v>
      </c>
      <c r="W31" s="61" t="e">
        <f t="shared" ca="1" si="6"/>
        <v>#VALUE!</v>
      </c>
      <c r="X31" s="61">
        <f ca="1">OFFSET(宅配便入力!$W31,0,(COLUMN()-COLUMN($L$1))/6)</f>
        <v>0</v>
      </c>
      <c r="Y31" s="61">
        <f>IF($I31="(送料込)",VLOOKUP(宅配便入力!$Q31,宅配便!$A$18:$O$27,4+(COLUMN()-COLUMN('計算（宅配便）'!$M$1))/6),0)</f>
        <v>0</v>
      </c>
      <c r="Z31" s="62" t="e">
        <f t="shared" ca="1" si="7"/>
        <v>#VALUE!</v>
      </c>
      <c r="AA31" s="59" t="e">
        <f t="shared" ca="1" si="8"/>
        <v>#VALUE!</v>
      </c>
      <c r="AB31" s="60" t="e">
        <f t="shared" ca="1" si="9"/>
        <v>#VALUE!</v>
      </c>
      <c r="AC31" s="61" t="e">
        <f t="shared" ca="1" si="10"/>
        <v>#VALUE!</v>
      </c>
      <c r="AD31" s="61">
        <f ca="1">OFFSET(宅配便入力!$W31,0,(COLUMN()-COLUMN($L$1))/6)</f>
        <v>0</v>
      </c>
      <c r="AE31" s="61">
        <f>IF($I31="(送料込)",VLOOKUP(宅配便入力!$Q31,宅配便!$A$18:$O$27,4+(COLUMN()-COLUMN('計算（宅配便）'!$M$1))/6),0)</f>
        <v>0</v>
      </c>
      <c r="AF31" s="62" t="e">
        <f t="shared" ca="1" si="11"/>
        <v>#VALUE!</v>
      </c>
      <c r="AG31" s="59" t="e">
        <f t="shared" ca="1" si="12"/>
        <v>#VALUE!</v>
      </c>
      <c r="AH31" s="60" t="e">
        <f t="shared" ca="1" si="13"/>
        <v>#VALUE!</v>
      </c>
      <c r="AI31" s="61" t="e">
        <f t="shared" ca="1" si="14"/>
        <v>#VALUE!</v>
      </c>
      <c r="AJ31" s="61">
        <f ca="1">OFFSET(宅配便入力!$W31,0,(COLUMN()-COLUMN($L$1))/6)</f>
        <v>0</v>
      </c>
      <c r="AK31" s="61">
        <f>IF($I31="(送料込)",VLOOKUP(宅配便入力!$Q31,宅配便!$A$18:$O$27,4+(COLUMN()-COLUMN('計算（宅配便）'!$M$1))/6),0)</f>
        <v>0</v>
      </c>
      <c r="AL31" s="62" t="e">
        <f t="shared" ca="1" si="15"/>
        <v>#VALUE!</v>
      </c>
      <c r="AM31" s="59" t="e">
        <f t="shared" ca="1" si="16"/>
        <v>#VALUE!</v>
      </c>
      <c r="AN31" s="60" t="e">
        <f t="shared" ca="1" si="17"/>
        <v>#VALUE!</v>
      </c>
      <c r="AO31" s="61" t="e">
        <f t="shared" ca="1" si="18"/>
        <v>#VALUE!</v>
      </c>
      <c r="AP31" s="61">
        <f ca="1">OFFSET(宅配便入力!$W31,0,(COLUMN()-COLUMN($L$1))/6)</f>
        <v>0</v>
      </c>
      <c r="AQ31" s="61">
        <f>IF($I31="(送料込)",VLOOKUP(宅配便入力!$Q31,宅配便!$A$18:$O$27,4+(COLUMN()-COLUMN('計算（宅配便）'!$M$1))/6),0)</f>
        <v>0</v>
      </c>
      <c r="AR31" s="62" t="e">
        <f t="shared" ca="1" si="19"/>
        <v>#VALUE!</v>
      </c>
      <c r="AS31" s="59" t="e">
        <f t="shared" ca="1" si="20"/>
        <v>#VALUE!</v>
      </c>
      <c r="AT31" s="60" t="e">
        <f t="shared" ca="1" si="21"/>
        <v>#VALUE!</v>
      </c>
      <c r="AU31" s="61" t="e">
        <f t="shared" ca="1" si="22"/>
        <v>#VALUE!</v>
      </c>
      <c r="AV31" s="61">
        <f ca="1">OFFSET(宅配便入力!$W31,0,(COLUMN()-COLUMN($L$1))/6)</f>
        <v>0</v>
      </c>
      <c r="AW31" s="61">
        <f>IF($I31="(送料込)",VLOOKUP(宅配便入力!$Q31,宅配便!$A$18:$O$27,4+(COLUMN()-COLUMN('計算（宅配便）'!$M$1))/6),0)</f>
        <v>0</v>
      </c>
      <c r="AX31" s="62" t="e">
        <f t="shared" ca="1" si="23"/>
        <v>#VALUE!</v>
      </c>
      <c r="AY31" s="59" t="e">
        <f t="shared" ca="1" si="24"/>
        <v>#VALUE!</v>
      </c>
      <c r="AZ31" s="60" t="e">
        <f t="shared" ca="1" si="25"/>
        <v>#VALUE!</v>
      </c>
      <c r="BA31" s="61" t="e">
        <f t="shared" ca="1" si="26"/>
        <v>#VALUE!</v>
      </c>
      <c r="BB31" s="61">
        <f ca="1">OFFSET(宅配便入力!$W31,0,(COLUMN()-COLUMN($L$1))/6)</f>
        <v>0</v>
      </c>
      <c r="BC31" s="61">
        <f>IF($I31="(送料込)",VLOOKUP(宅配便入力!$Q31,宅配便!$A$18:$O$27,4+(COLUMN()-COLUMN('計算（宅配便）'!$M$1))/6),0)</f>
        <v>0</v>
      </c>
      <c r="BD31" s="62" t="e">
        <f t="shared" ca="1" si="27"/>
        <v>#VALUE!</v>
      </c>
      <c r="BE31" s="59" t="e">
        <f t="shared" ca="1" si="28"/>
        <v>#VALUE!</v>
      </c>
      <c r="BF31" s="60" t="e">
        <f t="shared" ca="1" si="29"/>
        <v>#VALUE!</v>
      </c>
      <c r="BG31" s="61" t="e">
        <f t="shared" ca="1" si="30"/>
        <v>#VALUE!</v>
      </c>
      <c r="BH31" s="61">
        <f ca="1">OFFSET(宅配便入力!$W31,0,(COLUMN()-COLUMN($L$1))/6)</f>
        <v>0</v>
      </c>
      <c r="BI31" s="61">
        <f>IF($I31="(送料込)",VLOOKUP(宅配便入力!$Q31,宅配便!$A$18:$O$27,4+(COLUMN()-COLUMN('計算（宅配便）'!$M$1))/6),0)</f>
        <v>0</v>
      </c>
      <c r="BJ31" s="62" t="e">
        <f t="shared" ca="1" si="31"/>
        <v>#VALUE!</v>
      </c>
      <c r="BK31" s="59" t="e">
        <f t="shared" ca="1" si="32"/>
        <v>#VALUE!</v>
      </c>
      <c r="BL31" s="60" t="e">
        <f t="shared" ca="1" si="33"/>
        <v>#VALUE!</v>
      </c>
      <c r="BM31" s="61" t="e">
        <f t="shared" ca="1" si="34"/>
        <v>#VALUE!</v>
      </c>
      <c r="BN31" s="61">
        <f ca="1">OFFSET(宅配便入力!$W31,0,(COLUMN()-COLUMN($L$1))/6)</f>
        <v>0</v>
      </c>
      <c r="BO31" s="61">
        <f>IF($I31="(送料込)",VLOOKUP(宅配便入力!$Q31,宅配便!$A$18:$O$27,4+(COLUMN()-COLUMN('計算（宅配便）'!$M$1))/6),0)</f>
        <v>0</v>
      </c>
      <c r="BP31" s="62" t="e">
        <f t="shared" ca="1" si="35"/>
        <v>#VALUE!</v>
      </c>
      <c r="BQ31" s="59" t="e">
        <f t="shared" ca="1" si="36"/>
        <v>#VALUE!</v>
      </c>
      <c r="BR31" s="60" t="e">
        <f t="shared" ca="1" si="37"/>
        <v>#VALUE!</v>
      </c>
      <c r="BS31" s="61" t="e">
        <f t="shared" ca="1" si="38"/>
        <v>#VALUE!</v>
      </c>
      <c r="BT31" s="61">
        <f ca="1">OFFSET(宅配便入力!$W31,0,(COLUMN()-COLUMN($L$1))/6)</f>
        <v>0</v>
      </c>
      <c r="BU31" s="61">
        <f>IF($I31="(送料込)",VLOOKUP(宅配便入力!$Q31,宅配便!$A$18:$O$27,4+(COLUMN()-COLUMN('計算（宅配便）'!$M$1))/6),0)</f>
        <v>0</v>
      </c>
      <c r="BV31" s="62" t="e">
        <f t="shared" ca="1" si="39"/>
        <v>#VALUE!</v>
      </c>
      <c r="BW31" s="59" t="e">
        <f t="shared" ca="1" si="40"/>
        <v>#VALUE!</v>
      </c>
      <c r="BX31" s="60" t="e">
        <f t="shared" ca="1" si="41"/>
        <v>#VALUE!</v>
      </c>
      <c r="BY31" s="61" t="e">
        <f t="shared" ca="1" si="42"/>
        <v>#VALUE!</v>
      </c>
      <c r="BZ31" s="61">
        <f ca="1">OFFSET(宅配便入力!$W31,0,(COLUMN()-COLUMN($L$1))/6)</f>
        <v>0</v>
      </c>
      <c r="CA31" s="61">
        <f>IF($I31="(送料込)",VLOOKUP(宅配便入力!$Q31,宅配便!$A$18:$O$27,4+(COLUMN()-COLUMN('計算（宅配便）'!$M$1))/6),0)</f>
        <v>0</v>
      </c>
      <c r="CB31" s="62" t="e">
        <f t="shared" ca="1" si="43"/>
        <v>#VALUE!</v>
      </c>
      <c r="CC31" s="59" t="e">
        <f t="shared" ca="1" si="44"/>
        <v>#VALUE!</v>
      </c>
      <c r="CD31" s="60" t="e">
        <f t="shared" ca="1" si="45"/>
        <v>#VALUE!</v>
      </c>
      <c r="CE31" s="61" t="e">
        <f t="shared" ca="1" si="46"/>
        <v>#VALUE!</v>
      </c>
    </row>
    <row r="32" spans="1:83">
      <c r="A32" s="6">
        <v>29</v>
      </c>
      <c r="B32" s="158" t="str">
        <f>IF(ISBLANK(宅配便入力!B32),"",宅配便入力!B32)</f>
        <v/>
      </c>
      <c r="C32" s="5" t="str">
        <f>IF(ISBLANK(宅配便入力!C32),"",宅配便入力!C32)</f>
        <v/>
      </c>
      <c r="D32" s="15">
        <f>IF(ISBLANK(宅配便仮計算!D32),"",宅配便仮計算!D32)</f>
        <v>0.85</v>
      </c>
      <c r="E32" s="5" t="str">
        <f>IF(ISBLANK(宅配便入力!I32),"",宅配便入力!I32)</f>
        <v/>
      </c>
      <c r="F32" s="14" t="str">
        <f>IF(ISBLANK(宅配便入力!L32),"",宅配便入力!L32)</f>
        <v/>
      </c>
      <c r="G32" s="14" t="str">
        <f>IF(ISBLANK(宅配便入力!$N32),"",IF(宅配便入力!$P32="以上",1,宅配便入力!$N32))</f>
        <v/>
      </c>
      <c r="H32" s="6" t="str">
        <f>IF(ISBLANK(宅配便入力!Q32),"",宅配便入力!Q32)</f>
        <v/>
      </c>
      <c r="I32" s="6" t="str">
        <f>IF(ISBLANK(宅配便入力!R32),"",宅配便入力!R32)</f>
        <v/>
      </c>
      <c r="J32" s="6" t="str">
        <f>IF(ISBLANK(宅配便入力!S32),"",宅配便入力!S32)</f>
        <v/>
      </c>
      <c r="K32" s="6" t="str">
        <f>IF(ISBLANK(宅配便入力!T32),"",宅配便入力!T32)</f>
        <v/>
      </c>
      <c r="L32" s="61">
        <f ca="1">OFFSET(宅配便入力!$W32,0,(COLUMN()-COLUMN($L$1))/6)</f>
        <v>0</v>
      </c>
      <c r="M32" s="61">
        <f>IF($I32="(送料込)",VLOOKUP(宅配便入力!$Q32,宅配便!$A$18:$O$27,4+(COLUMN()-COLUMN('計算（宅配便）'!$M$1))/6),0)</f>
        <v>0</v>
      </c>
      <c r="N32" s="62" t="e">
        <f t="shared" ca="1" si="0"/>
        <v>#VALUE!</v>
      </c>
      <c r="O32" s="59" t="e">
        <f t="shared" ca="1" si="1"/>
        <v>#VALUE!</v>
      </c>
      <c r="P32" s="60" t="e">
        <f t="shared" ca="1" si="2"/>
        <v>#VALUE!</v>
      </c>
      <c r="Q32" s="61" t="e">
        <f t="shared" ca="1" si="3"/>
        <v>#VALUE!</v>
      </c>
      <c r="R32" s="61">
        <f ca="1">OFFSET(宅配便入力!$W32,0,(COLUMN()-COLUMN($L$1))/6)</f>
        <v>0</v>
      </c>
      <c r="S32" s="61">
        <f>IF($I32="(送料込)",VLOOKUP(宅配便入力!$Q32,宅配便!$A$18:$O$27,4+(COLUMN()-COLUMN('計算（宅配便）'!$M$1))/6),0)</f>
        <v>0</v>
      </c>
      <c r="T32" s="62" t="e">
        <f t="shared" ca="1" si="47"/>
        <v>#VALUE!</v>
      </c>
      <c r="U32" s="59" t="e">
        <f t="shared" ca="1" si="4"/>
        <v>#VALUE!</v>
      </c>
      <c r="V32" s="60" t="e">
        <f t="shared" ca="1" si="5"/>
        <v>#VALUE!</v>
      </c>
      <c r="W32" s="61" t="e">
        <f t="shared" ca="1" si="6"/>
        <v>#VALUE!</v>
      </c>
      <c r="X32" s="61">
        <f ca="1">OFFSET(宅配便入力!$W32,0,(COLUMN()-COLUMN($L$1))/6)</f>
        <v>0</v>
      </c>
      <c r="Y32" s="61">
        <f>IF($I32="(送料込)",VLOOKUP(宅配便入力!$Q32,宅配便!$A$18:$O$27,4+(COLUMN()-COLUMN('計算（宅配便）'!$M$1))/6),0)</f>
        <v>0</v>
      </c>
      <c r="Z32" s="62" t="e">
        <f t="shared" ca="1" si="7"/>
        <v>#VALUE!</v>
      </c>
      <c r="AA32" s="59" t="e">
        <f t="shared" ca="1" si="8"/>
        <v>#VALUE!</v>
      </c>
      <c r="AB32" s="60" t="e">
        <f t="shared" ca="1" si="9"/>
        <v>#VALUE!</v>
      </c>
      <c r="AC32" s="61" t="e">
        <f t="shared" ca="1" si="10"/>
        <v>#VALUE!</v>
      </c>
      <c r="AD32" s="61">
        <f ca="1">OFFSET(宅配便入力!$W32,0,(COLUMN()-COLUMN($L$1))/6)</f>
        <v>0</v>
      </c>
      <c r="AE32" s="61">
        <f>IF($I32="(送料込)",VLOOKUP(宅配便入力!$Q32,宅配便!$A$18:$O$27,4+(COLUMN()-COLUMN('計算（宅配便）'!$M$1))/6),0)</f>
        <v>0</v>
      </c>
      <c r="AF32" s="62" t="e">
        <f t="shared" ca="1" si="11"/>
        <v>#VALUE!</v>
      </c>
      <c r="AG32" s="59" t="e">
        <f t="shared" ca="1" si="12"/>
        <v>#VALUE!</v>
      </c>
      <c r="AH32" s="60" t="e">
        <f t="shared" ca="1" si="13"/>
        <v>#VALUE!</v>
      </c>
      <c r="AI32" s="61" t="e">
        <f t="shared" ca="1" si="14"/>
        <v>#VALUE!</v>
      </c>
      <c r="AJ32" s="61">
        <f ca="1">OFFSET(宅配便入力!$W32,0,(COLUMN()-COLUMN($L$1))/6)</f>
        <v>0</v>
      </c>
      <c r="AK32" s="61">
        <f>IF($I32="(送料込)",VLOOKUP(宅配便入力!$Q32,宅配便!$A$18:$O$27,4+(COLUMN()-COLUMN('計算（宅配便）'!$M$1))/6),0)</f>
        <v>0</v>
      </c>
      <c r="AL32" s="62" t="e">
        <f t="shared" ca="1" si="15"/>
        <v>#VALUE!</v>
      </c>
      <c r="AM32" s="59" t="e">
        <f t="shared" ca="1" si="16"/>
        <v>#VALUE!</v>
      </c>
      <c r="AN32" s="60" t="e">
        <f t="shared" ca="1" si="17"/>
        <v>#VALUE!</v>
      </c>
      <c r="AO32" s="61" t="e">
        <f t="shared" ca="1" si="18"/>
        <v>#VALUE!</v>
      </c>
      <c r="AP32" s="61">
        <f ca="1">OFFSET(宅配便入力!$W32,0,(COLUMN()-COLUMN($L$1))/6)</f>
        <v>0</v>
      </c>
      <c r="AQ32" s="61">
        <f>IF($I32="(送料込)",VLOOKUP(宅配便入力!$Q32,宅配便!$A$18:$O$27,4+(COLUMN()-COLUMN('計算（宅配便）'!$M$1))/6),0)</f>
        <v>0</v>
      </c>
      <c r="AR32" s="62" t="e">
        <f t="shared" ca="1" si="19"/>
        <v>#VALUE!</v>
      </c>
      <c r="AS32" s="59" t="e">
        <f t="shared" ca="1" si="20"/>
        <v>#VALUE!</v>
      </c>
      <c r="AT32" s="60" t="e">
        <f t="shared" ca="1" si="21"/>
        <v>#VALUE!</v>
      </c>
      <c r="AU32" s="61" t="e">
        <f t="shared" ca="1" si="22"/>
        <v>#VALUE!</v>
      </c>
      <c r="AV32" s="61">
        <f ca="1">OFFSET(宅配便入力!$W32,0,(COLUMN()-COLUMN($L$1))/6)</f>
        <v>0</v>
      </c>
      <c r="AW32" s="61">
        <f>IF($I32="(送料込)",VLOOKUP(宅配便入力!$Q32,宅配便!$A$18:$O$27,4+(COLUMN()-COLUMN('計算（宅配便）'!$M$1))/6),0)</f>
        <v>0</v>
      </c>
      <c r="AX32" s="62" t="e">
        <f t="shared" ca="1" si="23"/>
        <v>#VALUE!</v>
      </c>
      <c r="AY32" s="59" t="e">
        <f t="shared" ca="1" si="24"/>
        <v>#VALUE!</v>
      </c>
      <c r="AZ32" s="60" t="e">
        <f t="shared" ca="1" si="25"/>
        <v>#VALUE!</v>
      </c>
      <c r="BA32" s="61" t="e">
        <f t="shared" ca="1" si="26"/>
        <v>#VALUE!</v>
      </c>
      <c r="BB32" s="61">
        <f ca="1">OFFSET(宅配便入力!$W32,0,(COLUMN()-COLUMN($L$1))/6)</f>
        <v>0</v>
      </c>
      <c r="BC32" s="61">
        <f>IF($I32="(送料込)",VLOOKUP(宅配便入力!$Q32,宅配便!$A$18:$O$27,4+(COLUMN()-COLUMN('計算（宅配便）'!$M$1))/6),0)</f>
        <v>0</v>
      </c>
      <c r="BD32" s="62" t="e">
        <f t="shared" ca="1" si="27"/>
        <v>#VALUE!</v>
      </c>
      <c r="BE32" s="59" t="e">
        <f t="shared" ca="1" si="28"/>
        <v>#VALUE!</v>
      </c>
      <c r="BF32" s="60" t="e">
        <f t="shared" ca="1" si="29"/>
        <v>#VALUE!</v>
      </c>
      <c r="BG32" s="61" t="e">
        <f t="shared" ca="1" si="30"/>
        <v>#VALUE!</v>
      </c>
      <c r="BH32" s="61">
        <f ca="1">OFFSET(宅配便入力!$W32,0,(COLUMN()-COLUMN($L$1))/6)</f>
        <v>0</v>
      </c>
      <c r="BI32" s="61">
        <f>IF($I32="(送料込)",VLOOKUP(宅配便入力!$Q32,宅配便!$A$18:$O$27,4+(COLUMN()-COLUMN('計算（宅配便）'!$M$1))/6),0)</f>
        <v>0</v>
      </c>
      <c r="BJ32" s="62" t="e">
        <f t="shared" ca="1" si="31"/>
        <v>#VALUE!</v>
      </c>
      <c r="BK32" s="59" t="e">
        <f t="shared" ca="1" si="32"/>
        <v>#VALUE!</v>
      </c>
      <c r="BL32" s="60" t="e">
        <f t="shared" ca="1" si="33"/>
        <v>#VALUE!</v>
      </c>
      <c r="BM32" s="61" t="e">
        <f t="shared" ca="1" si="34"/>
        <v>#VALUE!</v>
      </c>
      <c r="BN32" s="61">
        <f ca="1">OFFSET(宅配便入力!$W32,0,(COLUMN()-COLUMN($L$1))/6)</f>
        <v>0</v>
      </c>
      <c r="BO32" s="61">
        <f>IF($I32="(送料込)",VLOOKUP(宅配便入力!$Q32,宅配便!$A$18:$O$27,4+(COLUMN()-COLUMN('計算（宅配便）'!$M$1))/6),0)</f>
        <v>0</v>
      </c>
      <c r="BP32" s="62" t="e">
        <f t="shared" ca="1" si="35"/>
        <v>#VALUE!</v>
      </c>
      <c r="BQ32" s="59" t="e">
        <f t="shared" ca="1" si="36"/>
        <v>#VALUE!</v>
      </c>
      <c r="BR32" s="60" t="e">
        <f t="shared" ca="1" si="37"/>
        <v>#VALUE!</v>
      </c>
      <c r="BS32" s="61" t="e">
        <f t="shared" ca="1" si="38"/>
        <v>#VALUE!</v>
      </c>
      <c r="BT32" s="61">
        <f ca="1">OFFSET(宅配便入力!$W32,0,(COLUMN()-COLUMN($L$1))/6)</f>
        <v>0</v>
      </c>
      <c r="BU32" s="61">
        <f>IF($I32="(送料込)",VLOOKUP(宅配便入力!$Q32,宅配便!$A$18:$O$27,4+(COLUMN()-COLUMN('計算（宅配便）'!$M$1))/6),0)</f>
        <v>0</v>
      </c>
      <c r="BV32" s="62" t="e">
        <f t="shared" ca="1" si="39"/>
        <v>#VALUE!</v>
      </c>
      <c r="BW32" s="59" t="e">
        <f t="shared" ca="1" si="40"/>
        <v>#VALUE!</v>
      </c>
      <c r="BX32" s="60" t="e">
        <f t="shared" ca="1" si="41"/>
        <v>#VALUE!</v>
      </c>
      <c r="BY32" s="61" t="e">
        <f t="shared" ca="1" si="42"/>
        <v>#VALUE!</v>
      </c>
      <c r="BZ32" s="61">
        <f ca="1">OFFSET(宅配便入力!$W32,0,(COLUMN()-COLUMN($L$1))/6)</f>
        <v>0</v>
      </c>
      <c r="CA32" s="61">
        <f>IF($I32="(送料込)",VLOOKUP(宅配便入力!$Q32,宅配便!$A$18:$O$27,4+(COLUMN()-COLUMN('計算（宅配便）'!$M$1))/6),0)</f>
        <v>0</v>
      </c>
      <c r="CB32" s="62" t="e">
        <f t="shared" ca="1" si="43"/>
        <v>#VALUE!</v>
      </c>
      <c r="CC32" s="59" t="e">
        <f t="shared" ca="1" si="44"/>
        <v>#VALUE!</v>
      </c>
      <c r="CD32" s="60" t="e">
        <f t="shared" ca="1" si="45"/>
        <v>#VALUE!</v>
      </c>
      <c r="CE32" s="61" t="e">
        <f t="shared" ca="1" si="46"/>
        <v>#VALUE!</v>
      </c>
    </row>
    <row r="33" spans="1:83">
      <c r="A33" s="6">
        <v>30</v>
      </c>
      <c r="B33" s="158" t="str">
        <f>IF(ISBLANK(宅配便入力!B33),"",宅配便入力!B33)</f>
        <v/>
      </c>
      <c r="C33" s="5" t="str">
        <f>IF(ISBLANK(宅配便入力!C33),"",宅配便入力!C33)</f>
        <v/>
      </c>
      <c r="D33" s="15">
        <f>IF(ISBLANK(宅配便仮計算!D33),"",宅配便仮計算!D33)</f>
        <v>0.85</v>
      </c>
      <c r="E33" s="5" t="str">
        <f>IF(ISBLANK(宅配便入力!I33),"",宅配便入力!I33)</f>
        <v/>
      </c>
      <c r="F33" s="14" t="str">
        <f>IF(ISBLANK(宅配便入力!L33),"",宅配便入力!L33)</f>
        <v/>
      </c>
      <c r="G33" s="14" t="str">
        <f>IF(ISBLANK(宅配便入力!$N33),"",IF(宅配便入力!$P33="以上",1,宅配便入力!$N33))</f>
        <v/>
      </c>
      <c r="H33" s="6" t="str">
        <f>IF(ISBLANK(宅配便入力!Q33),"",宅配便入力!Q33)</f>
        <v/>
      </c>
      <c r="I33" s="6" t="str">
        <f>IF(ISBLANK(宅配便入力!R33),"",宅配便入力!R33)</f>
        <v/>
      </c>
      <c r="J33" s="6" t="str">
        <f>IF(ISBLANK(宅配便入力!S33),"",宅配便入力!S33)</f>
        <v/>
      </c>
      <c r="K33" s="6" t="str">
        <f>IF(ISBLANK(宅配便入力!T33),"",宅配便入力!T33)</f>
        <v/>
      </c>
      <c r="L33" s="61">
        <f ca="1">OFFSET(宅配便入力!$W33,0,(COLUMN()-COLUMN($L$1))/6)</f>
        <v>0</v>
      </c>
      <c r="M33" s="61">
        <f>IF($I33="(送料込)",VLOOKUP(宅配便入力!$Q33,宅配便!$A$18:$O$27,4+(COLUMN()-COLUMN('計算（宅配便）'!$M$1))/6),0)</f>
        <v>0</v>
      </c>
      <c r="N33" s="62" t="e">
        <f t="shared" ca="1" si="0"/>
        <v>#VALUE!</v>
      </c>
      <c r="O33" s="59" t="e">
        <f t="shared" ca="1" si="1"/>
        <v>#VALUE!</v>
      </c>
      <c r="P33" s="60" t="e">
        <f t="shared" ca="1" si="2"/>
        <v>#VALUE!</v>
      </c>
      <c r="Q33" s="61" t="e">
        <f t="shared" ca="1" si="3"/>
        <v>#VALUE!</v>
      </c>
      <c r="R33" s="61">
        <f ca="1">OFFSET(宅配便入力!$W33,0,(COLUMN()-COLUMN($L$1))/6)</f>
        <v>0</v>
      </c>
      <c r="S33" s="61">
        <f>IF($I33="(送料込)",VLOOKUP(宅配便入力!$Q33,宅配便!$A$18:$O$27,4+(COLUMN()-COLUMN('計算（宅配便）'!$M$1))/6),0)</f>
        <v>0</v>
      </c>
      <c r="T33" s="62" t="e">
        <f t="shared" ca="1" si="47"/>
        <v>#VALUE!</v>
      </c>
      <c r="U33" s="59" t="e">
        <f t="shared" ca="1" si="4"/>
        <v>#VALUE!</v>
      </c>
      <c r="V33" s="60" t="e">
        <f t="shared" ca="1" si="5"/>
        <v>#VALUE!</v>
      </c>
      <c r="W33" s="61" t="e">
        <f t="shared" ca="1" si="6"/>
        <v>#VALUE!</v>
      </c>
      <c r="X33" s="61">
        <f ca="1">OFFSET(宅配便入力!$W33,0,(COLUMN()-COLUMN($L$1))/6)</f>
        <v>0</v>
      </c>
      <c r="Y33" s="61">
        <f>IF($I33="(送料込)",VLOOKUP(宅配便入力!$Q33,宅配便!$A$18:$O$27,4+(COLUMN()-COLUMN('計算（宅配便）'!$M$1))/6),0)</f>
        <v>0</v>
      </c>
      <c r="Z33" s="62" t="e">
        <f t="shared" ca="1" si="7"/>
        <v>#VALUE!</v>
      </c>
      <c r="AA33" s="59" t="e">
        <f t="shared" ca="1" si="8"/>
        <v>#VALUE!</v>
      </c>
      <c r="AB33" s="60" t="e">
        <f t="shared" ca="1" si="9"/>
        <v>#VALUE!</v>
      </c>
      <c r="AC33" s="61" t="e">
        <f t="shared" ca="1" si="10"/>
        <v>#VALUE!</v>
      </c>
      <c r="AD33" s="61">
        <f ca="1">OFFSET(宅配便入力!$W33,0,(COLUMN()-COLUMN($L$1))/6)</f>
        <v>0</v>
      </c>
      <c r="AE33" s="61">
        <f>IF($I33="(送料込)",VLOOKUP(宅配便入力!$Q33,宅配便!$A$18:$O$27,4+(COLUMN()-COLUMN('計算（宅配便）'!$M$1))/6),0)</f>
        <v>0</v>
      </c>
      <c r="AF33" s="62" t="e">
        <f t="shared" ca="1" si="11"/>
        <v>#VALUE!</v>
      </c>
      <c r="AG33" s="59" t="e">
        <f t="shared" ca="1" si="12"/>
        <v>#VALUE!</v>
      </c>
      <c r="AH33" s="60" t="e">
        <f t="shared" ca="1" si="13"/>
        <v>#VALUE!</v>
      </c>
      <c r="AI33" s="61" t="e">
        <f t="shared" ca="1" si="14"/>
        <v>#VALUE!</v>
      </c>
      <c r="AJ33" s="61">
        <f ca="1">OFFSET(宅配便入力!$W33,0,(COLUMN()-COLUMN($L$1))/6)</f>
        <v>0</v>
      </c>
      <c r="AK33" s="61">
        <f>IF($I33="(送料込)",VLOOKUP(宅配便入力!$Q33,宅配便!$A$18:$O$27,4+(COLUMN()-COLUMN('計算（宅配便）'!$M$1))/6),0)</f>
        <v>0</v>
      </c>
      <c r="AL33" s="62" t="e">
        <f t="shared" ca="1" si="15"/>
        <v>#VALUE!</v>
      </c>
      <c r="AM33" s="59" t="e">
        <f t="shared" ca="1" si="16"/>
        <v>#VALUE!</v>
      </c>
      <c r="AN33" s="60" t="e">
        <f t="shared" ca="1" si="17"/>
        <v>#VALUE!</v>
      </c>
      <c r="AO33" s="61" t="e">
        <f t="shared" ca="1" si="18"/>
        <v>#VALUE!</v>
      </c>
      <c r="AP33" s="61">
        <f ca="1">OFFSET(宅配便入力!$W33,0,(COLUMN()-COLUMN($L$1))/6)</f>
        <v>0</v>
      </c>
      <c r="AQ33" s="61">
        <f>IF($I33="(送料込)",VLOOKUP(宅配便入力!$Q33,宅配便!$A$18:$O$27,4+(COLUMN()-COLUMN('計算（宅配便）'!$M$1))/6),0)</f>
        <v>0</v>
      </c>
      <c r="AR33" s="62" t="e">
        <f t="shared" ca="1" si="19"/>
        <v>#VALUE!</v>
      </c>
      <c r="AS33" s="59" t="e">
        <f t="shared" ca="1" si="20"/>
        <v>#VALUE!</v>
      </c>
      <c r="AT33" s="60" t="e">
        <f t="shared" ca="1" si="21"/>
        <v>#VALUE!</v>
      </c>
      <c r="AU33" s="61" t="e">
        <f t="shared" ca="1" si="22"/>
        <v>#VALUE!</v>
      </c>
      <c r="AV33" s="61">
        <f ca="1">OFFSET(宅配便入力!$W33,0,(COLUMN()-COLUMN($L$1))/6)</f>
        <v>0</v>
      </c>
      <c r="AW33" s="61">
        <f>IF($I33="(送料込)",VLOOKUP(宅配便入力!$Q33,宅配便!$A$18:$O$27,4+(COLUMN()-COLUMN('計算（宅配便）'!$M$1))/6),0)</f>
        <v>0</v>
      </c>
      <c r="AX33" s="62" t="e">
        <f t="shared" ca="1" si="23"/>
        <v>#VALUE!</v>
      </c>
      <c r="AY33" s="59" t="e">
        <f t="shared" ca="1" si="24"/>
        <v>#VALUE!</v>
      </c>
      <c r="AZ33" s="60" t="e">
        <f t="shared" ca="1" si="25"/>
        <v>#VALUE!</v>
      </c>
      <c r="BA33" s="61" t="e">
        <f t="shared" ca="1" si="26"/>
        <v>#VALUE!</v>
      </c>
      <c r="BB33" s="61">
        <f ca="1">OFFSET(宅配便入力!$W33,0,(COLUMN()-COLUMN($L$1))/6)</f>
        <v>0</v>
      </c>
      <c r="BC33" s="61">
        <f>IF($I33="(送料込)",VLOOKUP(宅配便入力!$Q33,宅配便!$A$18:$O$27,4+(COLUMN()-COLUMN('計算（宅配便）'!$M$1))/6),0)</f>
        <v>0</v>
      </c>
      <c r="BD33" s="62" t="e">
        <f t="shared" ca="1" si="27"/>
        <v>#VALUE!</v>
      </c>
      <c r="BE33" s="59" t="e">
        <f t="shared" ca="1" si="28"/>
        <v>#VALUE!</v>
      </c>
      <c r="BF33" s="60" t="e">
        <f t="shared" ca="1" si="29"/>
        <v>#VALUE!</v>
      </c>
      <c r="BG33" s="61" t="e">
        <f t="shared" ca="1" si="30"/>
        <v>#VALUE!</v>
      </c>
      <c r="BH33" s="61">
        <f ca="1">OFFSET(宅配便入力!$W33,0,(COLUMN()-COLUMN($L$1))/6)</f>
        <v>0</v>
      </c>
      <c r="BI33" s="61">
        <f>IF($I33="(送料込)",VLOOKUP(宅配便入力!$Q33,宅配便!$A$18:$O$27,4+(COLUMN()-COLUMN('計算（宅配便）'!$M$1))/6),0)</f>
        <v>0</v>
      </c>
      <c r="BJ33" s="62" t="e">
        <f t="shared" ca="1" si="31"/>
        <v>#VALUE!</v>
      </c>
      <c r="BK33" s="59" t="e">
        <f t="shared" ca="1" si="32"/>
        <v>#VALUE!</v>
      </c>
      <c r="BL33" s="60" t="e">
        <f t="shared" ca="1" si="33"/>
        <v>#VALUE!</v>
      </c>
      <c r="BM33" s="61" t="e">
        <f t="shared" ca="1" si="34"/>
        <v>#VALUE!</v>
      </c>
      <c r="BN33" s="61">
        <f ca="1">OFFSET(宅配便入力!$W33,0,(COLUMN()-COLUMN($L$1))/6)</f>
        <v>0</v>
      </c>
      <c r="BO33" s="61">
        <f>IF($I33="(送料込)",VLOOKUP(宅配便入力!$Q33,宅配便!$A$18:$O$27,4+(COLUMN()-COLUMN('計算（宅配便）'!$M$1))/6),0)</f>
        <v>0</v>
      </c>
      <c r="BP33" s="62" t="e">
        <f t="shared" ca="1" si="35"/>
        <v>#VALUE!</v>
      </c>
      <c r="BQ33" s="59" t="e">
        <f t="shared" ca="1" si="36"/>
        <v>#VALUE!</v>
      </c>
      <c r="BR33" s="60" t="e">
        <f t="shared" ca="1" si="37"/>
        <v>#VALUE!</v>
      </c>
      <c r="BS33" s="61" t="e">
        <f t="shared" ca="1" si="38"/>
        <v>#VALUE!</v>
      </c>
      <c r="BT33" s="61">
        <f ca="1">OFFSET(宅配便入力!$W33,0,(COLUMN()-COLUMN($L$1))/6)</f>
        <v>0</v>
      </c>
      <c r="BU33" s="61">
        <f>IF($I33="(送料込)",VLOOKUP(宅配便入力!$Q33,宅配便!$A$18:$O$27,4+(COLUMN()-COLUMN('計算（宅配便）'!$M$1))/6),0)</f>
        <v>0</v>
      </c>
      <c r="BV33" s="62" t="e">
        <f t="shared" ca="1" si="39"/>
        <v>#VALUE!</v>
      </c>
      <c r="BW33" s="59" t="e">
        <f t="shared" ca="1" si="40"/>
        <v>#VALUE!</v>
      </c>
      <c r="BX33" s="60" t="e">
        <f t="shared" ca="1" si="41"/>
        <v>#VALUE!</v>
      </c>
      <c r="BY33" s="61" t="e">
        <f t="shared" ca="1" si="42"/>
        <v>#VALUE!</v>
      </c>
      <c r="BZ33" s="61">
        <f ca="1">OFFSET(宅配便入力!$W33,0,(COLUMN()-COLUMN($L$1))/6)</f>
        <v>0</v>
      </c>
      <c r="CA33" s="61">
        <f>IF($I33="(送料込)",VLOOKUP(宅配便入力!$Q33,宅配便!$A$18:$O$27,4+(COLUMN()-COLUMN('計算（宅配便）'!$M$1))/6),0)</f>
        <v>0</v>
      </c>
      <c r="CB33" s="62" t="e">
        <f t="shared" ca="1" si="43"/>
        <v>#VALUE!</v>
      </c>
      <c r="CC33" s="59" t="e">
        <f t="shared" ca="1" si="44"/>
        <v>#VALUE!</v>
      </c>
      <c r="CD33" s="60" t="e">
        <f t="shared" ca="1" si="45"/>
        <v>#VALUE!</v>
      </c>
      <c r="CE33" s="61" t="e">
        <f t="shared" ca="1" si="46"/>
        <v>#VALUE!</v>
      </c>
    </row>
    <row r="34" spans="1:83">
      <c r="A34" s="6">
        <v>31</v>
      </c>
      <c r="B34" s="158" t="str">
        <f>IF(ISBLANK(宅配便入力!B34),"",宅配便入力!B34)</f>
        <v/>
      </c>
      <c r="C34" s="5" t="str">
        <f>IF(ISBLANK(宅配便入力!C34),"",宅配便入力!C34)</f>
        <v/>
      </c>
      <c r="D34" s="15">
        <f>IF(ISBLANK(宅配便仮計算!D34),"",宅配便仮計算!D34)</f>
        <v>0.85</v>
      </c>
      <c r="E34" s="5" t="str">
        <f>IF(ISBLANK(宅配便入力!I34),"",宅配便入力!I34)</f>
        <v/>
      </c>
      <c r="F34" s="14" t="str">
        <f>IF(ISBLANK(宅配便入力!L34),"",宅配便入力!L34)</f>
        <v/>
      </c>
      <c r="G34" s="14" t="str">
        <f>IF(ISBLANK(宅配便入力!$N34),"",IF(宅配便入力!$P34="以上",1,宅配便入力!$N34))</f>
        <v/>
      </c>
      <c r="H34" s="6" t="str">
        <f>IF(ISBLANK(宅配便入力!Q34),"",宅配便入力!Q34)</f>
        <v/>
      </c>
      <c r="I34" s="6" t="str">
        <f>IF(ISBLANK(宅配便入力!R34),"",宅配便入力!R34)</f>
        <v/>
      </c>
      <c r="J34" s="6" t="str">
        <f>IF(ISBLANK(宅配便入力!S34),"",宅配便入力!S34)</f>
        <v/>
      </c>
      <c r="K34" s="6" t="str">
        <f>IF(ISBLANK(宅配便入力!T34),"",宅配便入力!T34)</f>
        <v/>
      </c>
      <c r="L34" s="61">
        <f ca="1">OFFSET(宅配便入力!$W34,0,(COLUMN()-COLUMN($L$1))/6)</f>
        <v>0</v>
      </c>
      <c r="M34" s="61">
        <f>IF($I34="(送料込)",VLOOKUP(宅配便入力!$Q34,宅配便!$A$18:$O$27,4+(COLUMN()-COLUMN('計算（宅配便）'!$M$1))/6),0)</f>
        <v>0</v>
      </c>
      <c r="N34" s="62" t="e">
        <f t="shared" ca="1" si="0"/>
        <v>#VALUE!</v>
      </c>
      <c r="O34" s="59" t="e">
        <f t="shared" ca="1" si="1"/>
        <v>#VALUE!</v>
      </c>
      <c r="P34" s="60" t="e">
        <f t="shared" ca="1" si="2"/>
        <v>#VALUE!</v>
      </c>
      <c r="Q34" s="61" t="e">
        <f t="shared" ca="1" si="3"/>
        <v>#VALUE!</v>
      </c>
      <c r="R34" s="61">
        <f ca="1">OFFSET(宅配便入力!$W34,0,(COLUMN()-COLUMN($L$1))/6)</f>
        <v>0</v>
      </c>
      <c r="S34" s="61">
        <f>IF($I34="(送料込)",VLOOKUP(宅配便入力!$Q34,宅配便!$A$18:$O$27,4+(COLUMN()-COLUMN('計算（宅配便）'!$M$1))/6),0)</f>
        <v>0</v>
      </c>
      <c r="T34" s="62" t="e">
        <f t="shared" ca="1" si="47"/>
        <v>#VALUE!</v>
      </c>
      <c r="U34" s="59" t="e">
        <f t="shared" ca="1" si="4"/>
        <v>#VALUE!</v>
      </c>
      <c r="V34" s="60" t="e">
        <f t="shared" ca="1" si="5"/>
        <v>#VALUE!</v>
      </c>
      <c r="W34" s="61" t="e">
        <f t="shared" ca="1" si="6"/>
        <v>#VALUE!</v>
      </c>
      <c r="X34" s="61">
        <f ca="1">OFFSET(宅配便入力!$W34,0,(COLUMN()-COLUMN($L$1))/6)</f>
        <v>0</v>
      </c>
      <c r="Y34" s="61">
        <f>IF($I34="(送料込)",VLOOKUP(宅配便入力!$Q34,宅配便!$A$18:$O$27,4+(COLUMN()-COLUMN('計算（宅配便）'!$M$1))/6),0)</f>
        <v>0</v>
      </c>
      <c r="Z34" s="62" t="e">
        <f t="shared" ca="1" si="7"/>
        <v>#VALUE!</v>
      </c>
      <c r="AA34" s="59" t="e">
        <f t="shared" ca="1" si="8"/>
        <v>#VALUE!</v>
      </c>
      <c r="AB34" s="60" t="e">
        <f t="shared" ca="1" si="9"/>
        <v>#VALUE!</v>
      </c>
      <c r="AC34" s="61" t="e">
        <f t="shared" ca="1" si="10"/>
        <v>#VALUE!</v>
      </c>
      <c r="AD34" s="61">
        <f ca="1">OFFSET(宅配便入力!$W34,0,(COLUMN()-COLUMN($L$1))/6)</f>
        <v>0</v>
      </c>
      <c r="AE34" s="61">
        <f>IF($I34="(送料込)",VLOOKUP(宅配便入力!$Q34,宅配便!$A$18:$O$27,4+(COLUMN()-COLUMN('計算（宅配便）'!$M$1))/6),0)</f>
        <v>0</v>
      </c>
      <c r="AF34" s="62" t="e">
        <f t="shared" ca="1" si="11"/>
        <v>#VALUE!</v>
      </c>
      <c r="AG34" s="59" t="e">
        <f t="shared" ca="1" si="12"/>
        <v>#VALUE!</v>
      </c>
      <c r="AH34" s="60" t="e">
        <f t="shared" ca="1" si="13"/>
        <v>#VALUE!</v>
      </c>
      <c r="AI34" s="61" t="e">
        <f t="shared" ca="1" si="14"/>
        <v>#VALUE!</v>
      </c>
      <c r="AJ34" s="61">
        <f ca="1">OFFSET(宅配便入力!$W34,0,(COLUMN()-COLUMN($L$1))/6)</f>
        <v>0</v>
      </c>
      <c r="AK34" s="61">
        <f>IF($I34="(送料込)",VLOOKUP(宅配便入力!$Q34,宅配便!$A$18:$O$27,4+(COLUMN()-COLUMN('計算（宅配便）'!$M$1))/6),0)</f>
        <v>0</v>
      </c>
      <c r="AL34" s="62" t="e">
        <f t="shared" ca="1" si="15"/>
        <v>#VALUE!</v>
      </c>
      <c r="AM34" s="59" t="e">
        <f t="shared" ca="1" si="16"/>
        <v>#VALUE!</v>
      </c>
      <c r="AN34" s="60" t="e">
        <f t="shared" ca="1" si="17"/>
        <v>#VALUE!</v>
      </c>
      <c r="AO34" s="61" t="e">
        <f t="shared" ca="1" si="18"/>
        <v>#VALUE!</v>
      </c>
      <c r="AP34" s="61">
        <f ca="1">OFFSET(宅配便入力!$W34,0,(COLUMN()-COLUMN($L$1))/6)</f>
        <v>0</v>
      </c>
      <c r="AQ34" s="61">
        <f>IF($I34="(送料込)",VLOOKUP(宅配便入力!$Q34,宅配便!$A$18:$O$27,4+(COLUMN()-COLUMN('計算（宅配便）'!$M$1))/6),0)</f>
        <v>0</v>
      </c>
      <c r="AR34" s="62" t="e">
        <f t="shared" ca="1" si="19"/>
        <v>#VALUE!</v>
      </c>
      <c r="AS34" s="59" t="e">
        <f t="shared" ca="1" si="20"/>
        <v>#VALUE!</v>
      </c>
      <c r="AT34" s="60" t="e">
        <f t="shared" ca="1" si="21"/>
        <v>#VALUE!</v>
      </c>
      <c r="AU34" s="61" t="e">
        <f t="shared" ca="1" si="22"/>
        <v>#VALUE!</v>
      </c>
      <c r="AV34" s="61">
        <f ca="1">OFFSET(宅配便入力!$W34,0,(COLUMN()-COLUMN($L$1))/6)</f>
        <v>0</v>
      </c>
      <c r="AW34" s="61">
        <f>IF($I34="(送料込)",VLOOKUP(宅配便入力!$Q34,宅配便!$A$18:$O$27,4+(COLUMN()-COLUMN('計算（宅配便）'!$M$1))/6),0)</f>
        <v>0</v>
      </c>
      <c r="AX34" s="62" t="e">
        <f t="shared" ca="1" si="23"/>
        <v>#VALUE!</v>
      </c>
      <c r="AY34" s="59" t="e">
        <f t="shared" ca="1" si="24"/>
        <v>#VALUE!</v>
      </c>
      <c r="AZ34" s="60" t="e">
        <f t="shared" ca="1" si="25"/>
        <v>#VALUE!</v>
      </c>
      <c r="BA34" s="61" t="e">
        <f t="shared" ca="1" si="26"/>
        <v>#VALUE!</v>
      </c>
      <c r="BB34" s="61">
        <f ca="1">OFFSET(宅配便入力!$W34,0,(COLUMN()-COLUMN($L$1))/6)</f>
        <v>0</v>
      </c>
      <c r="BC34" s="61">
        <f>IF($I34="(送料込)",VLOOKUP(宅配便入力!$Q34,宅配便!$A$18:$O$27,4+(COLUMN()-COLUMN('計算（宅配便）'!$M$1))/6),0)</f>
        <v>0</v>
      </c>
      <c r="BD34" s="62" t="e">
        <f t="shared" ca="1" si="27"/>
        <v>#VALUE!</v>
      </c>
      <c r="BE34" s="59" t="e">
        <f t="shared" ca="1" si="28"/>
        <v>#VALUE!</v>
      </c>
      <c r="BF34" s="60" t="e">
        <f t="shared" ca="1" si="29"/>
        <v>#VALUE!</v>
      </c>
      <c r="BG34" s="61" t="e">
        <f t="shared" ca="1" si="30"/>
        <v>#VALUE!</v>
      </c>
      <c r="BH34" s="61">
        <f ca="1">OFFSET(宅配便入力!$W34,0,(COLUMN()-COLUMN($L$1))/6)</f>
        <v>0</v>
      </c>
      <c r="BI34" s="61">
        <f>IF($I34="(送料込)",VLOOKUP(宅配便入力!$Q34,宅配便!$A$18:$O$27,4+(COLUMN()-COLUMN('計算（宅配便）'!$M$1))/6),0)</f>
        <v>0</v>
      </c>
      <c r="BJ34" s="62" t="e">
        <f t="shared" ca="1" si="31"/>
        <v>#VALUE!</v>
      </c>
      <c r="BK34" s="59" t="e">
        <f t="shared" ca="1" si="32"/>
        <v>#VALUE!</v>
      </c>
      <c r="BL34" s="60" t="e">
        <f t="shared" ca="1" si="33"/>
        <v>#VALUE!</v>
      </c>
      <c r="BM34" s="61" t="e">
        <f t="shared" ca="1" si="34"/>
        <v>#VALUE!</v>
      </c>
      <c r="BN34" s="61">
        <f ca="1">OFFSET(宅配便入力!$W34,0,(COLUMN()-COLUMN($L$1))/6)</f>
        <v>0</v>
      </c>
      <c r="BO34" s="61">
        <f>IF($I34="(送料込)",VLOOKUP(宅配便入力!$Q34,宅配便!$A$18:$O$27,4+(COLUMN()-COLUMN('計算（宅配便）'!$M$1))/6),0)</f>
        <v>0</v>
      </c>
      <c r="BP34" s="62" t="e">
        <f t="shared" ca="1" si="35"/>
        <v>#VALUE!</v>
      </c>
      <c r="BQ34" s="59" t="e">
        <f t="shared" ca="1" si="36"/>
        <v>#VALUE!</v>
      </c>
      <c r="BR34" s="60" t="e">
        <f t="shared" ca="1" si="37"/>
        <v>#VALUE!</v>
      </c>
      <c r="BS34" s="61" t="e">
        <f t="shared" ca="1" si="38"/>
        <v>#VALUE!</v>
      </c>
      <c r="BT34" s="61">
        <f ca="1">OFFSET(宅配便入力!$W34,0,(COLUMN()-COLUMN($L$1))/6)</f>
        <v>0</v>
      </c>
      <c r="BU34" s="61">
        <f>IF($I34="(送料込)",VLOOKUP(宅配便入力!$Q34,宅配便!$A$18:$O$27,4+(COLUMN()-COLUMN('計算（宅配便）'!$M$1))/6),0)</f>
        <v>0</v>
      </c>
      <c r="BV34" s="62" t="e">
        <f t="shared" ca="1" si="39"/>
        <v>#VALUE!</v>
      </c>
      <c r="BW34" s="59" t="e">
        <f t="shared" ca="1" si="40"/>
        <v>#VALUE!</v>
      </c>
      <c r="BX34" s="60" t="e">
        <f t="shared" ca="1" si="41"/>
        <v>#VALUE!</v>
      </c>
      <c r="BY34" s="61" t="e">
        <f t="shared" ca="1" si="42"/>
        <v>#VALUE!</v>
      </c>
      <c r="BZ34" s="61">
        <f ca="1">OFFSET(宅配便入力!$W34,0,(COLUMN()-COLUMN($L$1))/6)</f>
        <v>0</v>
      </c>
      <c r="CA34" s="61">
        <f>IF($I34="(送料込)",VLOOKUP(宅配便入力!$Q34,宅配便!$A$18:$O$27,4+(COLUMN()-COLUMN('計算（宅配便）'!$M$1))/6),0)</f>
        <v>0</v>
      </c>
      <c r="CB34" s="62" t="e">
        <f t="shared" ca="1" si="43"/>
        <v>#VALUE!</v>
      </c>
      <c r="CC34" s="59" t="e">
        <f t="shared" ca="1" si="44"/>
        <v>#VALUE!</v>
      </c>
      <c r="CD34" s="60" t="e">
        <f t="shared" ca="1" si="45"/>
        <v>#VALUE!</v>
      </c>
      <c r="CE34" s="61" t="e">
        <f t="shared" ca="1" si="46"/>
        <v>#VALUE!</v>
      </c>
    </row>
    <row r="35" spans="1:83">
      <c r="A35" s="6">
        <v>32</v>
      </c>
      <c r="B35" s="158" t="str">
        <f>IF(ISBLANK(宅配便入力!B35),"",宅配便入力!B35)</f>
        <v/>
      </c>
      <c r="C35" s="5" t="str">
        <f>IF(ISBLANK(宅配便入力!C35),"",宅配便入力!C35)</f>
        <v/>
      </c>
      <c r="D35" s="15">
        <f>IF(ISBLANK(宅配便仮計算!D35),"",宅配便仮計算!D35)</f>
        <v>0.85</v>
      </c>
      <c r="E35" s="5" t="str">
        <f>IF(ISBLANK(宅配便入力!I35),"",宅配便入力!I35)</f>
        <v/>
      </c>
      <c r="F35" s="14" t="str">
        <f>IF(ISBLANK(宅配便入力!L35),"",宅配便入力!L35)</f>
        <v/>
      </c>
      <c r="G35" s="14" t="str">
        <f>IF(ISBLANK(宅配便入力!$N35),"",IF(宅配便入力!$P35="以上",1,宅配便入力!$N35))</f>
        <v/>
      </c>
      <c r="H35" s="6" t="str">
        <f>IF(ISBLANK(宅配便入力!Q35),"",宅配便入力!Q35)</f>
        <v/>
      </c>
      <c r="I35" s="6" t="str">
        <f>IF(ISBLANK(宅配便入力!R35),"",宅配便入力!R35)</f>
        <v/>
      </c>
      <c r="J35" s="6" t="str">
        <f>IF(ISBLANK(宅配便入力!S35),"",宅配便入力!S35)</f>
        <v/>
      </c>
      <c r="K35" s="6" t="str">
        <f>IF(ISBLANK(宅配便入力!T35),"",宅配便入力!T35)</f>
        <v/>
      </c>
      <c r="L35" s="61">
        <f ca="1">OFFSET(宅配便入力!$W35,0,(COLUMN()-COLUMN($L$1))/6)</f>
        <v>0</v>
      </c>
      <c r="M35" s="61">
        <f>IF($I35="(送料込)",VLOOKUP(宅配便入力!$Q35,宅配便!$A$18:$O$27,4+(COLUMN()-COLUMN('計算（宅配便）'!$M$1))/6),0)</f>
        <v>0</v>
      </c>
      <c r="N35" s="62" t="e">
        <f t="shared" ca="1" si="0"/>
        <v>#VALUE!</v>
      </c>
      <c r="O35" s="59" t="e">
        <f t="shared" ca="1" si="1"/>
        <v>#VALUE!</v>
      </c>
      <c r="P35" s="60" t="e">
        <f t="shared" ca="1" si="2"/>
        <v>#VALUE!</v>
      </c>
      <c r="Q35" s="61" t="e">
        <f t="shared" ca="1" si="3"/>
        <v>#VALUE!</v>
      </c>
      <c r="R35" s="61">
        <f ca="1">OFFSET(宅配便入力!$W35,0,(COLUMN()-COLUMN($L$1))/6)</f>
        <v>0</v>
      </c>
      <c r="S35" s="61">
        <f>IF($I35="(送料込)",VLOOKUP(宅配便入力!$Q35,宅配便!$A$18:$O$27,4+(COLUMN()-COLUMN('計算（宅配便）'!$M$1))/6),0)</f>
        <v>0</v>
      </c>
      <c r="T35" s="62" t="e">
        <f t="shared" ca="1" si="47"/>
        <v>#VALUE!</v>
      </c>
      <c r="U35" s="59" t="e">
        <f t="shared" ca="1" si="4"/>
        <v>#VALUE!</v>
      </c>
      <c r="V35" s="60" t="e">
        <f t="shared" ca="1" si="5"/>
        <v>#VALUE!</v>
      </c>
      <c r="W35" s="61" t="e">
        <f t="shared" ca="1" si="6"/>
        <v>#VALUE!</v>
      </c>
      <c r="X35" s="61">
        <f ca="1">OFFSET(宅配便入力!$W35,0,(COLUMN()-COLUMN($L$1))/6)</f>
        <v>0</v>
      </c>
      <c r="Y35" s="61">
        <f>IF($I35="(送料込)",VLOOKUP(宅配便入力!$Q35,宅配便!$A$18:$O$27,4+(COLUMN()-COLUMN('計算（宅配便）'!$M$1))/6),0)</f>
        <v>0</v>
      </c>
      <c r="Z35" s="62" t="e">
        <f t="shared" ca="1" si="7"/>
        <v>#VALUE!</v>
      </c>
      <c r="AA35" s="59" t="e">
        <f t="shared" ca="1" si="8"/>
        <v>#VALUE!</v>
      </c>
      <c r="AB35" s="60" t="e">
        <f t="shared" ca="1" si="9"/>
        <v>#VALUE!</v>
      </c>
      <c r="AC35" s="61" t="e">
        <f t="shared" ca="1" si="10"/>
        <v>#VALUE!</v>
      </c>
      <c r="AD35" s="61">
        <f ca="1">OFFSET(宅配便入力!$W35,0,(COLUMN()-COLUMN($L$1))/6)</f>
        <v>0</v>
      </c>
      <c r="AE35" s="61">
        <f>IF($I35="(送料込)",VLOOKUP(宅配便入力!$Q35,宅配便!$A$18:$O$27,4+(COLUMN()-COLUMN('計算（宅配便）'!$M$1))/6),0)</f>
        <v>0</v>
      </c>
      <c r="AF35" s="62" t="e">
        <f t="shared" ca="1" si="11"/>
        <v>#VALUE!</v>
      </c>
      <c r="AG35" s="59" t="e">
        <f t="shared" ca="1" si="12"/>
        <v>#VALUE!</v>
      </c>
      <c r="AH35" s="60" t="e">
        <f t="shared" ca="1" si="13"/>
        <v>#VALUE!</v>
      </c>
      <c r="AI35" s="61" t="e">
        <f t="shared" ca="1" si="14"/>
        <v>#VALUE!</v>
      </c>
      <c r="AJ35" s="61">
        <f ca="1">OFFSET(宅配便入力!$W35,0,(COLUMN()-COLUMN($L$1))/6)</f>
        <v>0</v>
      </c>
      <c r="AK35" s="61">
        <f>IF($I35="(送料込)",VLOOKUP(宅配便入力!$Q35,宅配便!$A$18:$O$27,4+(COLUMN()-COLUMN('計算（宅配便）'!$M$1))/6),0)</f>
        <v>0</v>
      </c>
      <c r="AL35" s="62" t="e">
        <f t="shared" ca="1" si="15"/>
        <v>#VALUE!</v>
      </c>
      <c r="AM35" s="59" t="e">
        <f t="shared" ca="1" si="16"/>
        <v>#VALUE!</v>
      </c>
      <c r="AN35" s="60" t="e">
        <f t="shared" ca="1" si="17"/>
        <v>#VALUE!</v>
      </c>
      <c r="AO35" s="61" t="e">
        <f t="shared" ca="1" si="18"/>
        <v>#VALUE!</v>
      </c>
      <c r="AP35" s="61">
        <f ca="1">OFFSET(宅配便入力!$W35,0,(COLUMN()-COLUMN($L$1))/6)</f>
        <v>0</v>
      </c>
      <c r="AQ35" s="61">
        <f>IF($I35="(送料込)",VLOOKUP(宅配便入力!$Q35,宅配便!$A$18:$O$27,4+(COLUMN()-COLUMN('計算（宅配便）'!$M$1))/6),0)</f>
        <v>0</v>
      </c>
      <c r="AR35" s="62" t="e">
        <f t="shared" ca="1" si="19"/>
        <v>#VALUE!</v>
      </c>
      <c r="AS35" s="59" t="e">
        <f t="shared" ca="1" si="20"/>
        <v>#VALUE!</v>
      </c>
      <c r="AT35" s="60" t="e">
        <f t="shared" ca="1" si="21"/>
        <v>#VALUE!</v>
      </c>
      <c r="AU35" s="61" t="e">
        <f t="shared" ca="1" si="22"/>
        <v>#VALUE!</v>
      </c>
      <c r="AV35" s="61">
        <f ca="1">OFFSET(宅配便入力!$W35,0,(COLUMN()-COLUMN($L$1))/6)</f>
        <v>0</v>
      </c>
      <c r="AW35" s="61">
        <f>IF($I35="(送料込)",VLOOKUP(宅配便入力!$Q35,宅配便!$A$18:$O$27,4+(COLUMN()-COLUMN('計算（宅配便）'!$M$1))/6),0)</f>
        <v>0</v>
      </c>
      <c r="AX35" s="62" t="e">
        <f t="shared" ca="1" si="23"/>
        <v>#VALUE!</v>
      </c>
      <c r="AY35" s="59" t="e">
        <f t="shared" ca="1" si="24"/>
        <v>#VALUE!</v>
      </c>
      <c r="AZ35" s="60" t="e">
        <f t="shared" ca="1" si="25"/>
        <v>#VALUE!</v>
      </c>
      <c r="BA35" s="61" t="e">
        <f t="shared" ca="1" si="26"/>
        <v>#VALUE!</v>
      </c>
      <c r="BB35" s="61">
        <f ca="1">OFFSET(宅配便入力!$W35,0,(COLUMN()-COLUMN($L$1))/6)</f>
        <v>0</v>
      </c>
      <c r="BC35" s="61">
        <f>IF($I35="(送料込)",VLOOKUP(宅配便入力!$Q35,宅配便!$A$18:$O$27,4+(COLUMN()-COLUMN('計算（宅配便）'!$M$1))/6),0)</f>
        <v>0</v>
      </c>
      <c r="BD35" s="62" t="e">
        <f t="shared" ca="1" si="27"/>
        <v>#VALUE!</v>
      </c>
      <c r="BE35" s="59" t="e">
        <f t="shared" ca="1" si="28"/>
        <v>#VALUE!</v>
      </c>
      <c r="BF35" s="60" t="e">
        <f t="shared" ca="1" si="29"/>
        <v>#VALUE!</v>
      </c>
      <c r="BG35" s="61" t="e">
        <f t="shared" ca="1" si="30"/>
        <v>#VALUE!</v>
      </c>
      <c r="BH35" s="61">
        <f ca="1">OFFSET(宅配便入力!$W35,0,(COLUMN()-COLUMN($L$1))/6)</f>
        <v>0</v>
      </c>
      <c r="BI35" s="61">
        <f>IF($I35="(送料込)",VLOOKUP(宅配便入力!$Q35,宅配便!$A$18:$O$27,4+(COLUMN()-COLUMN('計算（宅配便）'!$M$1))/6),0)</f>
        <v>0</v>
      </c>
      <c r="BJ35" s="62" t="e">
        <f t="shared" ca="1" si="31"/>
        <v>#VALUE!</v>
      </c>
      <c r="BK35" s="59" t="e">
        <f t="shared" ca="1" si="32"/>
        <v>#VALUE!</v>
      </c>
      <c r="BL35" s="60" t="e">
        <f t="shared" ca="1" si="33"/>
        <v>#VALUE!</v>
      </c>
      <c r="BM35" s="61" t="e">
        <f t="shared" ca="1" si="34"/>
        <v>#VALUE!</v>
      </c>
      <c r="BN35" s="61">
        <f ca="1">OFFSET(宅配便入力!$W35,0,(COLUMN()-COLUMN($L$1))/6)</f>
        <v>0</v>
      </c>
      <c r="BO35" s="61">
        <f>IF($I35="(送料込)",VLOOKUP(宅配便入力!$Q35,宅配便!$A$18:$O$27,4+(COLUMN()-COLUMN('計算（宅配便）'!$M$1))/6),0)</f>
        <v>0</v>
      </c>
      <c r="BP35" s="62" t="e">
        <f t="shared" ca="1" si="35"/>
        <v>#VALUE!</v>
      </c>
      <c r="BQ35" s="59" t="e">
        <f t="shared" ca="1" si="36"/>
        <v>#VALUE!</v>
      </c>
      <c r="BR35" s="60" t="e">
        <f t="shared" ca="1" si="37"/>
        <v>#VALUE!</v>
      </c>
      <c r="BS35" s="61" t="e">
        <f t="shared" ca="1" si="38"/>
        <v>#VALUE!</v>
      </c>
      <c r="BT35" s="61">
        <f ca="1">OFFSET(宅配便入力!$W35,0,(COLUMN()-COLUMN($L$1))/6)</f>
        <v>0</v>
      </c>
      <c r="BU35" s="61">
        <f>IF($I35="(送料込)",VLOOKUP(宅配便入力!$Q35,宅配便!$A$18:$O$27,4+(COLUMN()-COLUMN('計算（宅配便）'!$M$1))/6),0)</f>
        <v>0</v>
      </c>
      <c r="BV35" s="62" t="e">
        <f t="shared" ca="1" si="39"/>
        <v>#VALUE!</v>
      </c>
      <c r="BW35" s="59" t="e">
        <f t="shared" ca="1" si="40"/>
        <v>#VALUE!</v>
      </c>
      <c r="BX35" s="60" t="e">
        <f t="shared" ca="1" si="41"/>
        <v>#VALUE!</v>
      </c>
      <c r="BY35" s="61" t="e">
        <f t="shared" ca="1" si="42"/>
        <v>#VALUE!</v>
      </c>
      <c r="BZ35" s="61">
        <f ca="1">OFFSET(宅配便入力!$W35,0,(COLUMN()-COLUMN($L$1))/6)</f>
        <v>0</v>
      </c>
      <c r="CA35" s="61">
        <f>IF($I35="(送料込)",VLOOKUP(宅配便入力!$Q35,宅配便!$A$18:$O$27,4+(COLUMN()-COLUMN('計算（宅配便）'!$M$1))/6),0)</f>
        <v>0</v>
      </c>
      <c r="CB35" s="62" t="e">
        <f t="shared" ca="1" si="43"/>
        <v>#VALUE!</v>
      </c>
      <c r="CC35" s="59" t="e">
        <f t="shared" ca="1" si="44"/>
        <v>#VALUE!</v>
      </c>
      <c r="CD35" s="60" t="e">
        <f t="shared" ca="1" si="45"/>
        <v>#VALUE!</v>
      </c>
      <c r="CE35" s="61" t="e">
        <f t="shared" ca="1" si="46"/>
        <v>#VALUE!</v>
      </c>
    </row>
    <row r="36" spans="1:83">
      <c r="A36" s="6">
        <v>33</v>
      </c>
      <c r="B36" s="158" t="str">
        <f>IF(ISBLANK(宅配便入力!B36),"",宅配便入力!B36)</f>
        <v/>
      </c>
      <c r="C36" s="5" t="str">
        <f>IF(ISBLANK(宅配便入力!C36),"",宅配便入力!C36)</f>
        <v/>
      </c>
      <c r="D36" s="15">
        <f>IF(ISBLANK(宅配便仮計算!D36),"",宅配便仮計算!D36)</f>
        <v>0.85</v>
      </c>
      <c r="E36" s="5" t="str">
        <f>IF(ISBLANK(宅配便入力!I36),"",宅配便入力!I36)</f>
        <v/>
      </c>
      <c r="F36" s="14" t="str">
        <f>IF(ISBLANK(宅配便入力!L36),"",宅配便入力!L36)</f>
        <v/>
      </c>
      <c r="G36" s="14" t="str">
        <f>IF(ISBLANK(宅配便入力!$N36),"",IF(宅配便入力!$P36="以上",1,宅配便入力!$N36))</f>
        <v/>
      </c>
      <c r="H36" s="6" t="str">
        <f>IF(ISBLANK(宅配便入力!Q36),"",宅配便入力!Q36)</f>
        <v/>
      </c>
      <c r="I36" s="6" t="str">
        <f>IF(ISBLANK(宅配便入力!R36),"",宅配便入力!R36)</f>
        <v/>
      </c>
      <c r="J36" s="6" t="str">
        <f>IF(ISBLANK(宅配便入力!S36),"",宅配便入力!S36)</f>
        <v/>
      </c>
      <c r="K36" s="6" t="str">
        <f>IF(ISBLANK(宅配便入力!T36),"",宅配便入力!T36)</f>
        <v/>
      </c>
      <c r="L36" s="61">
        <f ca="1">OFFSET(宅配便入力!$W36,0,(COLUMN()-COLUMN($L$1))/6)</f>
        <v>0</v>
      </c>
      <c r="M36" s="61">
        <f>IF($I36="(送料込)",VLOOKUP(宅配便入力!$Q36,宅配便!$A$18:$O$27,4+(COLUMN()-COLUMN('計算（宅配便）'!$M$1))/6),0)</f>
        <v>0</v>
      </c>
      <c r="N36" s="62" t="e">
        <f t="shared" ca="1" si="0"/>
        <v>#VALUE!</v>
      </c>
      <c r="O36" s="59" t="e">
        <f t="shared" ca="1" si="1"/>
        <v>#VALUE!</v>
      </c>
      <c r="P36" s="60" t="e">
        <f t="shared" ca="1" si="2"/>
        <v>#VALUE!</v>
      </c>
      <c r="Q36" s="61" t="e">
        <f t="shared" ca="1" si="3"/>
        <v>#VALUE!</v>
      </c>
      <c r="R36" s="61">
        <f ca="1">OFFSET(宅配便入力!$W36,0,(COLUMN()-COLUMN($L$1))/6)</f>
        <v>0</v>
      </c>
      <c r="S36" s="61">
        <f>IF($I36="(送料込)",VLOOKUP(宅配便入力!$Q36,宅配便!$A$18:$O$27,4+(COLUMN()-COLUMN('計算（宅配便）'!$M$1))/6),0)</f>
        <v>0</v>
      </c>
      <c r="T36" s="62" t="e">
        <f t="shared" ca="1" si="47"/>
        <v>#VALUE!</v>
      </c>
      <c r="U36" s="59" t="e">
        <f t="shared" ca="1" si="4"/>
        <v>#VALUE!</v>
      </c>
      <c r="V36" s="60" t="e">
        <f t="shared" ca="1" si="5"/>
        <v>#VALUE!</v>
      </c>
      <c r="W36" s="61" t="e">
        <f t="shared" ca="1" si="6"/>
        <v>#VALUE!</v>
      </c>
      <c r="X36" s="61">
        <f ca="1">OFFSET(宅配便入力!$W36,0,(COLUMN()-COLUMN($L$1))/6)</f>
        <v>0</v>
      </c>
      <c r="Y36" s="61">
        <f>IF($I36="(送料込)",VLOOKUP(宅配便入力!$Q36,宅配便!$A$18:$O$27,4+(COLUMN()-COLUMN('計算（宅配便）'!$M$1))/6),0)</f>
        <v>0</v>
      </c>
      <c r="Z36" s="62" t="e">
        <f t="shared" ca="1" si="7"/>
        <v>#VALUE!</v>
      </c>
      <c r="AA36" s="59" t="e">
        <f t="shared" ca="1" si="8"/>
        <v>#VALUE!</v>
      </c>
      <c r="AB36" s="60" t="e">
        <f t="shared" ca="1" si="9"/>
        <v>#VALUE!</v>
      </c>
      <c r="AC36" s="61" t="e">
        <f t="shared" ca="1" si="10"/>
        <v>#VALUE!</v>
      </c>
      <c r="AD36" s="61">
        <f ca="1">OFFSET(宅配便入力!$W36,0,(COLUMN()-COLUMN($L$1))/6)</f>
        <v>0</v>
      </c>
      <c r="AE36" s="61">
        <f>IF($I36="(送料込)",VLOOKUP(宅配便入力!$Q36,宅配便!$A$18:$O$27,4+(COLUMN()-COLUMN('計算（宅配便）'!$M$1))/6),0)</f>
        <v>0</v>
      </c>
      <c r="AF36" s="62" t="e">
        <f t="shared" ca="1" si="11"/>
        <v>#VALUE!</v>
      </c>
      <c r="AG36" s="59" t="e">
        <f t="shared" ca="1" si="12"/>
        <v>#VALUE!</v>
      </c>
      <c r="AH36" s="60" t="e">
        <f t="shared" ca="1" si="13"/>
        <v>#VALUE!</v>
      </c>
      <c r="AI36" s="61" t="e">
        <f t="shared" ca="1" si="14"/>
        <v>#VALUE!</v>
      </c>
      <c r="AJ36" s="61">
        <f ca="1">OFFSET(宅配便入力!$W36,0,(COLUMN()-COLUMN($L$1))/6)</f>
        <v>0</v>
      </c>
      <c r="AK36" s="61">
        <f>IF($I36="(送料込)",VLOOKUP(宅配便入力!$Q36,宅配便!$A$18:$O$27,4+(COLUMN()-COLUMN('計算（宅配便）'!$M$1))/6),0)</f>
        <v>0</v>
      </c>
      <c r="AL36" s="62" t="e">
        <f t="shared" ca="1" si="15"/>
        <v>#VALUE!</v>
      </c>
      <c r="AM36" s="59" t="e">
        <f t="shared" ca="1" si="16"/>
        <v>#VALUE!</v>
      </c>
      <c r="AN36" s="60" t="e">
        <f t="shared" ca="1" si="17"/>
        <v>#VALUE!</v>
      </c>
      <c r="AO36" s="61" t="e">
        <f t="shared" ca="1" si="18"/>
        <v>#VALUE!</v>
      </c>
      <c r="AP36" s="61">
        <f ca="1">OFFSET(宅配便入力!$W36,0,(COLUMN()-COLUMN($L$1))/6)</f>
        <v>0</v>
      </c>
      <c r="AQ36" s="61">
        <f>IF($I36="(送料込)",VLOOKUP(宅配便入力!$Q36,宅配便!$A$18:$O$27,4+(COLUMN()-COLUMN('計算（宅配便）'!$M$1))/6),0)</f>
        <v>0</v>
      </c>
      <c r="AR36" s="62" t="e">
        <f t="shared" ca="1" si="19"/>
        <v>#VALUE!</v>
      </c>
      <c r="AS36" s="59" t="e">
        <f t="shared" ca="1" si="20"/>
        <v>#VALUE!</v>
      </c>
      <c r="AT36" s="60" t="e">
        <f t="shared" ca="1" si="21"/>
        <v>#VALUE!</v>
      </c>
      <c r="AU36" s="61" t="e">
        <f t="shared" ca="1" si="22"/>
        <v>#VALUE!</v>
      </c>
      <c r="AV36" s="61">
        <f ca="1">OFFSET(宅配便入力!$W36,0,(COLUMN()-COLUMN($L$1))/6)</f>
        <v>0</v>
      </c>
      <c r="AW36" s="61">
        <f>IF($I36="(送料込)",VLOOKUP(宅配便入力!$Q36,宅配便!$A$18:$O$27,4+(COLUMN()-COLUMN('計算（宅配便）'!$M$1))/6),0)</f>
        <v>0</v>
      </c>
      <c r="AX36" s="62" t="e">
        <f t="shared" ca="1" si="23"/>
        <v>#VALUE!</v>
      </c>
      <c r="AY36" s="59" t="e">
        <f t="shared" ca="1" si="24"/>
        <v>#VALUE!</v>
      </c>
      <c r="AZ36" s="60" t="e">
        <f t="shared" ca="1" si="25"/>
        <v>#VALUE!</v>
      </c>
      <c r="BA36" s="61" t="e">
        <f t="shared" ca="1" si="26"/>
        <v>#VALUE!</v>
      </c>
      <c r="BB36" s="61">
        <f ca="1">OFFSET(宅配便入力!$W36,0,(COLUMN()-COLUMN($L$1))/6)</f>
        <v>0</v>
      </c>
      <c r="BC36" s="61">
        <f>IF($I36="(送料込)",VLOOKUP(宅配便入力!$Q36,宅配便!$A$18:$O$27,4+(COLUMN()-COLUMN('計算（宅配便）'!$M$1))/6),0)</f>
        <v>0</v>
      </c>
      <c r="BD36" s="62" t="e">
        <f t="shared" ca="1" si="27"/>
        <v>#VALUE!</v>
      </c>
      <c r="BE36" s="59" t="e">
        <f t="shared" ca="1" si="28"/>
        <v>#VALUE!</v>
      </c>
      <c r="BF36" s="60" t="e">
        <f t="shared" ca="1" si="29"/>
        <v>#VALUE!</v>
      </c>
      <c r="BG36" s="61" t="e">
        <f t="shared" ca="1" si="30"/>
        <v>#VALUE!</v>
      </c>
      <c r="BH36" s="61">
        <f ca="1">OFFSET(宅配便入力!$W36,0,(COLUMN()-COLUMN($L$1))/6)</f>
        <v>0</v>
      </c>
      <c r="BI36" s="61">
        <f>IF($I36="(送料込)",VLOOKUP(宅配便入力!$Q36,宅配便!$A$18:$O$27,4+(COLUMN()-COLUMN('計算（宅配便）'!$M$1))/6),0)</f>
        <v>0</v>
      </c>
      <c r="BJ36" s="62" t="e">
        <f t="shared" ca="1" si="31"/>
        <v>#VALUE!</v>
      </c>
      <c r="BK36" s="59" t="e">
        <f t="shared" ca="1" si="32"/>
        <v>#VALUE!</v>
      </c>
      <c r="BL36" s="60" t="e">
        <f t="shared" ca="1" si="33"/>
        <v>#VALUE!</v>
      </c>
      <c r="BM36" s="61" t="e">
        <f t="shared" ca="1" si="34"/>
        <v>#VALUE!</v>
      </c>
      <c r="BN36" s="61">
        <f ca="1">OFFSET(宅配便入力!$W36,0,(COLUMN()-COLUMN($L$1))/6)</f>
        <v>0</v>
      </c>
      <c r="BO36" s="61">
        <f>IF($I36="(送料込)",VLOOKUP(宅配便入力!$Q36,宅配便!$A$18:$O$27,4+(COLUMN()-COLUMN('計算（宅配便）'!$M$1))/6),0)</f>
        <v>0</v>
      </c>
      <c r="BP36" s="62" t="e">
        <f t="shared" ca="1" si="35"/>
        <v>#VALUE!</v>
      </c>
      <c r="BQ36" s="59" t="e">
        <f t="shared" ca="1" si="36"/>
        <v>#VALUE!</v>
      </c>
      <c r="BR36" s="60" t="e">
        <f t="shared" ca="1" si="37"/>
        <v>#VALUE!</v>
      </c>
      <c r="BS36" s="61" t="e">
        <f t="shared" ca="1" si="38"/>
        <v>#VALUE!</v>
      </c>
      <c r="BT36" s="61">
        <f ca="1">OFFSET(宅配便入力!$W36,0,(COLUMN()-COLUMN($L$1))/6)</f>
        <v>0</v>
      </c>
      <c r="BU36" s="61">
        <f>IF($I36="(送料込)",VLOOKUP(宅配便入力!$Q36,宅配便!$A$18:$O$27,4+(COLUMN()-COLUMN('計算（宅配便）'!$M$1))/6),0)</f>
        <v>0</v>
      </c>
      <c r="BV36" s="62" t="e">
        <f t="shared" ca="1" si="39"/>
        <v>#VALUE!</v>
      </c>
      <c r="BW36" s="59" t="e">
        <f t="shared" ca="1" si="40"/>
        <v>#VALUE!</v>
      </c>
      <c r="BX36" s="60" t="e">
        <f t="shared" ca="1" si="41"/>
        <v>#VALUE!</v>
      </c>
      <c r="BY36" s="61" t="e">
        <f t="shared" ca="1" si="42"/>
        <v>#VALUE!</v>
      </c>
      <c r="BZ36" s="61">
        <f ca="1">OFFSET(宅配便入力!$W36,0,(COLUMN()-COLUMN($L$1))/6)</f>
        <v>0</v>
      </c>
      <c r="CA36" s="61">
        <f>IF($I36="(送料込)",VLOOKUP(宅配便入力!$Q36,宅配便!$A$18:$O$27,4+(COLUMN()-COLUMN('計算（宅配便）'!$M$1))/6),0)</f>
        <v>0</v>
      </c>
      <c r="CB36" s="62" t="e">
        <f t="shared" ca="1" si="43"/>
        <v>#VALUE!</v>
      </c>
      <c r="CC36" s="59" t="e">
        <f t="shared" ca="1" si="44"/>
        <v>#VALUE!</v>
      </c>
      <c r="CD36" s="60" t="e">
        <f t="shared" ca="1" si="45"/>
        <v>#VALUE!</v>
      </c>
      <c r="CE36" s="61" t="e">
        <f t="shared" ca="1" si="46"/>
        <v>#VALUE!</v>
      </c>
    </row>
    <row r="37" spans="1:83">
      <c r="A37" s="6">
        <v>34</v>
      </c>
      <c r="B37" s="158" t="str">
        <f>IF(ISBLANK(宅配便入力!B37),"",宅配便入力!B37)</f>
        <v/>
      </c>
      <c r="C37" s="5" t="str">
        <f>IF(ISBLANK(宅配便入力!C37),"",宅配便入力!C37)</f>
        <v/>
      </c>
      <c r="D37" s="15">
        <f>IF(ISBLANK(宅配便仮計算!D37),"",宅配便仮計算!D37)</f>
        <v>0.85</v>
      </c>
      <c r="E37" s="5" t="str">
        <f>IF(ISBLANK(宅配便入力!I37),"",宅配便入力!I37)</f>
        <v/>
      </c>
      <c r="F37" s="14" t="str">
        <f>IF(ISBLANK(宅配便入力!L37),"",宅配便入力!L37)</f>
        <v/>
      </c>
      <c r="G37" s="14" t="str">
        <f>IF(ISBLANK(宅配便入力!$N37),"",IF(宅配便入力!$P37="以上",1,宅配便入力!$N37))</f>
        <v/>
      </c>
      <c r="H37" s="6" t="str">
        <f>IF(ISBLANK(宅配便入力!Q37),"",宅配便入力!Q37)</f>
        <v/>
      </c>
      <c r="I37" s="6" t="str">
        <f>IF(ISBLANK(宅配便入力!R37),"",宅配便入力!R37)</f>
        <v/>
      </c>
      <c r="J37" s="6" t="str">
        <f>IF(ISBLANK(宅配便入力!S37),"",宅配便入力!S37)</f>
        <v/>
      </c>
      <c r="K37" s="6" t="str">
        <f>IF(ISBLANK(宅配便入力!T37),"",宅配便入力!T37)</f>
        <v/>
      </c>
      <c r="L37" s="61">
        <f ca="1">OFFSET(宅配便入力!$W37,0,(COLUMN()-COLUMN($L$1))/6)</f>
        <v>0</v>
      </c>
      <c r="M37" s="61">
        <f>IF($I37="(送料込)",VLOOKUP(宅配便入力!$Q37,宅配便!$A$18:$O$27,4+(COLUMN()-COLUMN('計算（宅配便）'!$M$1))/6),0)</f>
        <v>0</v>
      </c>
      <c r="N37" s="62" t="e">
        <f t="shared" ca="1" si="0"/>
        <v>#VALUE!</v>
      </c>
      <c r="O37" s="59" t="e">
        <f t="shared" ca="1" si="1"/>
        <v>#VALUE!</v>
      </c>
      <c r="P37" s="60" t="e">
        <f t="shared" ca="1" si="2"/>
        <v>#VALUE!</v>
      </c>
      <c r="Q37" s="61" t="e">
        <f t="shared" ca="1" si="3"/>
        <v>#VALUE!</v>
      </c>
      <c r="R37" s="61">
        <f ca="1">OFFSET(宅配便入力!$W37,0,(COLUMN()-COLUMN($L$1))/6)</f>
        <v>0</v>
      </c>
      <c r="S37" s="61">
        <f>IF($I37="(送料込)",VLOOKUP(宅配便入力!$Q37,宅配便!$A$18:$O$27,4+(COLUMN()-COLUMN('計算（宅配便）'!$M$1))/6),0)</f>
        <v>0</v>
      </c>
      <c r="T37" s="62" t="e">
        <f t="shared" ca="1" si="47"/>
        <v>#VALUE!</v>
      </c>
      <c r="U37" s="59" t="e">
        <f t="shared" ca="1" si="4"/>
        <v>#VALUE!</v>
      </c>
      <c r="V37" s="60" t="e">
        <f t="shared" ca="1" si="5"/>
        <v>#VALUE!</v>
      </c>
      <c r="W37" s="61" t="e">
        <f t="shared" ca="1" si="6"/>
        <v>#VALUE!</v>
      </c>
      <c r="X37" s="61">
        <f ca="1">OFFSET(宅配便入力!$W37,0,(COLUMN()-COLUMN($L$1))/6)</f>
        <v>0</v>
      </c>
      <c r="Y37" s="61">
        <f>IF($I37="(送料込)",VLOOKUP(宅配便入力!$Q37,宅配便!$A$18:$O$27,4+(COLUMN()-COLUMN('計算（宅配便）'!$M$1))/6),0)</f>
        <v>0</v>
      </c>
      <c r="Z37" s="62" t="e">
        <f t="shared" ca="1" si="7"/>
        <v>#VALUE!</v>
      </c>
      <c r="AA37" s="59" t="e">
        <f t="shared" ca="1" si="8"/>
        <v>#VALUE!</v>
      </c>
      <c r="AB37" s="60" t="e">
        <f t="shared" ca="1" si="9"/>
        <v>#VALUE!</v>
      </c>
      <c r="AC37" s="61" t="e">
        <f t="shared" ca="1" si="10"/>
        <v>#VALUE!</v>
      </c>
      <c r="AD37" s="61">
        <f ca="1">OFFSET(宅配便入力!$W37,0,(COLUMN()-COLUMN($L$1))/6)</f>
        <v>0</v>
      </c>
      <c r="AE37" s="61">
        <f>IF($I37="(送料込)",VLOOKUP(宅配便入力!$Q37,宅配便!$A$18:$O$27,4+(COLUMN()-COLUMN('計算（宅配便）'!$M$1))/6),0)</f>
        <v>0</v>
      </c>
      <c r="AF37" s="62" t="e">
        <f t="shared" ca="1" si="11"/>
        <v>#VALUE!</v>
      </c>
      <c r="AG37" s="59" t="e">
        <f t="shared" ca="1" si="12"/>
        <v>#VALUE!</v>
      </c>
      <c r="AH37" s="60" t="e">
        <f t="shared" ca="1" si="13"/>
        <v>#VALUE!</v>
      </c>
      <c r="AI37" s="61" t="e">
        <f t="shared" ca="1" si="14"/>
        <v>#VALUE!</v>
      </c>
      <c r="AJ37" s="61">
        <f ca="1">OFFSET(宅配便入力!$W37,0,(COLUMN()-COLUMN($L$1))/6)</f>
        <v>0</v>
      </c>
      <c r="AK37" s="61">
        <f>IF($I37="(送料込)",VLOOKUP(宅配便入力!$Q37,宅配便!$A$18:$O$27,4+(COLUMN()-COLUMN('計算（宅配便）'!$M$1))/6),0)</f>
        <v>0</v>
      </c>
      <c r="AL37" s="62" t="e">
        <f t="shared" ca="1" si="15"/>
        <v>#VALUE!</v>
      </c>
      <c r="AM37" s="59" t="e">
        <f t="shared" ca="1" si="16"/>
        <v>#VALUE!</v>
      </c>
      <c r="AN37" s="60" t="e">
        <f t="shared" ca="1" si="17"/>
        <v>#VALUE!</v>
      </c>
      <c r="AO37" s="61" t="e">
        <f t="shared" ca="1" si="18"/>
        <v>#VALUE!</v>
      </c>
      <c r="AP37" s="61">
        <f ca="1">OFFSET(宅配便入力!$W37,0,(COLUMN()-COLUMN($L$1))/6)</f>
        <v>0</v>
      </c>
      <c r="AQ37" s="61">
        <f>IF($I37="(送料込)",VLOOKUP(宅配便入力!$Q37,宅配便!$A$18:$O$27,4+(COLUMN()-COLUMN('計算（宅配便）'!$M$1))/6),0)</f>
        <v>0</v>
      </c>
      <c r="AR37" s="62" t="e">
        <f t="shared" ca="1" si="19"/>
        <v>#VALUE!</v>
      </c>
      <c r="AS37" s="59" t="e">
        <f t="shared" ca="1" si="20"/>
        <v>#VALUE!</v>
      </c>
      <c r="AT37" s="60" t="e">
        <f t="shared" ca="1" si="21"/>
        <v>#VALUE!</v>
      </c>
      <c r="AU37" s="61" t="e">
        <f t="shared" ca="1" si="22"/>
        <v>#VALUE!</v>
      </c>
      <c r="AV37" s="61">
        <f ca="1">OFFSET(宅配便入力!$W37,0,(COLUMN()-COLUMN($L$1))/6)</f>
        <v>0</v>
      </c>
      <c r="AW37" s="61">
        <f>IF($I37="(送料込)",VLOOKUP(宅配便入力!$Q37,宅配便!$A$18:$O$27,4+(COLUMN()-COLUMN('計算（宅配便）'!$M$1))/6),0)</f>
        <v>0</v>
      </c>
      <c r="AX37" s="62" t="e">
        <f t="shared" ca="1" si="23"/>
        <v>#VALUE!</v>
      </c>
      <c r="AY37" s="59" t="e">
        <f t="shared" ca="1" si="24"/>
        <v>#VALUE!</v>
      </c>
      <c r="AZ37" s="60" t="e">
        <f t="shared" ca="1" si="25"/>
        <v>#VALUE!</v>
      </c>
      <c r="BA37" s="61" t="e">
        <f t="shared" ca="1" si="26"/>
        <v>#VALUE!</v>
      </c>
      <c r="BB37" s="61">
        <f ca="1">OFFSET(宅配便入力!$W37,0,(COLUMN()-COLUMN($L$1))/6)</f>
        <v>0</v>
      </c>
      <c r="BC37" s="61">
        <f>IF($I37="(送料込)",VLOOKUP(宅配便入力!$Q37,宅配便!$A$18:$O$27,4+(COLUMN()-COLUMN('計算（宅配便）'!$M$1))/6),0)</f>
        <v>0</v>
      </c>
      <c r="BD37" s="62" t="e">
        <f t="shared" ca="1" si="27"/>
        <v>#VALUE!</v>
      </c>
      <c r="BE37" s="59" t="e">
        <f t="shared" ca="1" si="28"/>
        <v>#VALUE!</v>
      </c>
      <c r="BF37" s="60" t="e">
        <f t="shared" ca="1" si="29"/>
        <v>#VALUE!</v>
      </c>
      <c r="BG37" s="61" t="e">
        <f t="shared" ca="1" si="30"/>
        <v>#VALUE!</v>
      </c>
      <c r="BH37" s="61">
        <f ca="1">OFFSET(宅配便入力!$W37,0,(COLUMN()-COLUMN($L$1))/6)</f>
        <v>0</v>
      </c>
      <c r="BI37" s="61">
        <f>IF($I37="(送料込)",VLOOKUP(宅配便入力!$Q37,宅配便!$A$18:$O$27,4+(COLUMN()-COLUMN('計算（宅配便）'!$M$1))/6),0)</f>
        <v>0</v>
      </c>
      <c r="BJ37" s="62" t="e">
        <f t="shared" ca="1" si="31"/>
        <v>#VALUE!</v>
      </c>
      <c r="BK37" s="59" t="e">
        <f t="shared" ca="1" si="32"/>
        <v>#VALUE!</v>
      </c>
      <c r="BL37" s="60" t="e">
        <f t="shared" ca="1" si="33"/>
        <v>#VALUE!</v>
      </c>
      <c r="BM37" s="61" t="e">
        <f t="shared" ca="1" si="34"/>
        <v>#VALUE!</v>
      </c>
      <c r="BN37" s="61">
        <f ca="1">OFFSET(宅配便入力!$W37,0,(COLUMN()-COLUMN($L$1))/6)</f>
        <v>0</v>
      </c>
      <c r="BO37" s="61">
        <f>IF($I37="(送料込)",VLOOKUP(宅配便入力!$Q37,宅配便!$A$18:$O$27,4+(COLUMN()-COLUMN('計算（宅配便）'!$M$1))/6),0)</f>
        <v>0</v>
      </c>
      <c r="BP37" s="62" t="e">
        <f t="shared" ca="1" si="35"/>
        <v>#VALUE!</v>
      </c>
      <c r="BQ37" s="59" t="e">
        <f t="shared" ca="1" si="36"/>
        <v>#VALUE!</v>
      </c>
      <c r="BR37" s="60" t="e">
        <f t="shared" ca="1" si="37"/>
        <v>#VALUE!</v>
      </c>
      <c r="BS37" s="61" t="e">
        <f t="shared" ca="1" si="38"/>
        <v>#VALUE!</v>
      </c>
      <c r="BT37" s="61">
        <f ca="1">OFFSET(宅配便入力!$W37,0,(COLUMN()-COLUMN($L$1))/6)</f>
        <v>0</v>
      </c>
      <c r="BU37" s="61">
        <f>IF($I37="(送料込)",VLOOKUP(宅配便入力!$Q37,宅配便!$A$18:$O$27,4+(COLUMN()-COLUMN('計算（宅配便）'!$M$1))/6),0)</f>
        <v>0</v>
      </c>
      <c r="BV37" s="62" t="e">
        <f t="shared" ca="1" si="39"/>
        <v>#VALUE!</v>
      </c>
      <c r="BW37" s="59" t="e">
        <f t="shared" ca="1" si="40"/>
        <v>#VALUE!</v>
      </c>
      <c r="BX37" s="60" t="e">
        <f t="shared" ca="1" si="41"/>
        <v>#VALUE!</v>
      </c>
      <c r="BY37" s="61" t="e">
        <f t="shared" ca="1" si="42"/>
        <v>#VALUE!</v>
      </c>
      <c r="BZ37" s="61">
        <f ca="1">OFFSET(宅配便入力!$W37,0,(COLUMN()-COLUMN($L$1))/6)</f>
        <v>0</v>
      </c>
      <c r="CA37" s="61">
        <f>IF($I37="(送料込)",VLOOKUP(宅配便入力!$Q37,宅配便!$A$18:$O$27,4+(COLUMN()-COLUMN('計算（宅配便）'!$M$1))/6),0)</f>
        <v>0</v>
      </c>
      <c r="CB37" s="62" t="e">
        <f t="shared" ca="1" si="43"/>
        <v>#VALUE!</v>
      </c>
      <c r="CC37" s="59" t="e">
        <f t="shared" ca="1" si="44"/>
        <v>#VALUE!</v>
      </c>
      <c r="CD37" s="60" t="e">
        <f t="shared" ca="1" si="45"/>
        <v>#VALUE!</v>
      </c>
      <c r="CE37" s="61" t="e">
        <f t="shared" ca="1" si="46"/>
        <v>#VALUE!</v>
      </c>
    </row>
    <row r="38" spans="1:83">
      <c r="A38" s="6">
        <v>35</v>
      </c>
      <c r="B38" s="158" t="str">
        <f>IF(ISBLANK(宅配便入力!B38),"",宅配便入力!B38)</f>
        <v/>
      </c>
      <c r="C38" s="5" t="str">
        <f>IF(ISBLANK(宅配便入力!C38),"",宅配便入力!C38)</f>
        <v/>
      </c>
      <c r="D38" s="15">
        <f>IF(ISBLANK(宅配便仮計算!D38),"",宅配便仮計算!D38)</f>
        <v>0.85</v>
      </c>
      <c r="E38" s="5" t="str">
        <f>IF(ISBLANK(宅配便入力!I38),"",宅配便入力!I38)</f>
        <v/>
      </c>
      <c r="F38" s="14" t="str">
        <f>IF(ISBLANK(宅配便入力!L38),"",宅配便入力!L38)</f>
        <v/>
      </c>
      <c r="G38" s="14" t="str">
        <f>IF(ISBLANK(宅配便入力!$N38),"",IF(宅配便入力!$P38="以上",1,宅配便入力!$N38))</f>
        <v/>
      </c>
      <c r="H38" s="6" t="str">
        <f>IF(ISBLANK(宅配便入力!Q38),"",宅配便入力!Q38)</f>
        <v/>
      </c>
      <c r="I38" s="6" t="str">
        <f>IF(ISBLANK(宅配便入力!R38),"",宅配便入力!R38)</f>
        <v/>
      </c>
      <c r="J38" s="6" t="str">
        <f>IF(ISBLANK(宅配便入力!S38),"",宅配便入力!S38)</f>
        <v/>
      </c>
      <c r="K38" s="6" t="str">
        <f>IF(ISBLANK(宅配便入力!T38),"",宅配便入力!T38)</f>
        <v/>
      </c>
      <c r="L38" s="61">
        <f ca="1">OFFSET(宅配便入力!$W38,0,(COLUMN()-COLUMN($L$1))/6)</f>
        <v>0</v>
      </c>
      <c r="M38" s="61">
        <f>IF($I38="(送料込)",VLOOKUP(宅配便入力!$Q38,宅配便!$A$18:$O$27,4+(COLUMN()-COLUMN('計算（宅配便）'!$M$1))/6),0)</f>
        <v>0</v>
      </c>
      <c r="N38" s="62" t="e">
        <f t="shared" ca="1" si="0"/>
        <v>#VALUE!</v>
      </c>
      <c r="O38" s="59" t="e">
        <f t="shared" ca="1" si="1"/>
        <v>#VALUE!</v>
      </c>
      <c r="P38" s="60" t="e">
        <f t="shared" ca="1" si="2"/>
        <v>#VALUE!</v>
      </c>
      <c r="Q38" s="61" t="e">
        <f t="shared" ca="1" si="3"/>
        <v>#VALUE!</v>
      </c>
      <c r="R38" s="61">
        <f ca="1">OFFSET(宅配便入力!$W38,0,(COLUMN()-COLUMN($L$1))/6)</f>
        <v>0</v>
      </c>
      <c r="S38" s="61">
        <f>IF($I38="(送料込)",VLOOKUP(宅配便入力!$Q38,宅配便!$A$18:$O$27,4+(COLUMN()-COLUMN('計算（宅配便）'!$M$1))/6),0)</f>
        <v>0</v>
      </c>
      <c r="T38" s="62" t="e">
        <f t="shared" ca="1" si="47"/>
        <v>#VALUE!</v>
      </c>
      <c r="U38" s="59" t="e">
        <f t="shared" ca="1" si="4"/>
        <v>#VALUE!</v>
      </c>
      <c r="V38" s="60" t="e">
        <f t="shared" ca="1" si="5"/>
        <v>#VALUE!</v>
      </c>
      <c r="W38" s="61" t="e">
        <f t="shared" ca="1" si="6"/>
        <v>#VALUE!</v>
      </c>
      <c r="X38" s="61">
        <f ca="1">OFFSET(宅配便入力!$W38,0,(COLUMN()-COLUMN($L$1))/6)</f>
        <v>0</v>
      </c>
      <c r="Y38" s="61">
        <f>IF($I38="(送料込)",VLOOKUP(宅配便入力!$Q38,宅配便!$A$18:$O$27,4+(COLUMN()-COLUMN('計算（宅配便）'!$M$1))/6),0)</f>
        <v>0</v>
      </c>
      <c r="Z38" s="62" t="e">
        <f t="shared" ca="1" si="7"/>
        <v>#VALUE!</v>
      </c>
      <c r="AA38" s="59" t="e">
        <f t="shared" ca="1" si="8"/>
        <v>#VALUE!</v>
      </c>
      <c r="AB38" s="60" t="e">
        <f t="shared" ca="1" si="9"/>
        <v>#VALUE!</v>
      </c>
      <c r="AC38" s="61" t="e">
        <f t="shared" ca="1" si="10"/>
        <v>#VALUE!</v>
      </c>
      <c r="AD38" s="61">
        <f ca="1">OFFSET(宅配便入力!$W38,0,(COLUMN()-COLUMN($L$1))/6)</f>
        <v>0</v>
      </c>
      <c r="AE38" s="61">
        <f>IF($I38="(送料込)",VLOOKUP(宅配便入力!$Q38,宅配便!$A$18:$O$27,4+(COLUMN()-COLUMN('計算（宅配便）'!$M$1))/6),0)</f>
        <v>0</v>
      </c>
      <c r="AF38" s="62" t="e">
        <f t="shared" ca="1" si="11"/>
        <v>#VALUE!</v>
      </c>
      <c r="AG38" s="59" t="e">
        <f t="shared" ca="1" si="12"/>
        <v>#VALUE!</v>
      </c>
      <c r="AH38" s="60" t="e">
        <f t="shared" ca="1" si="13"/>
        <v>#VALUE!</v>
      </c>
      <c r="AI38" s="61" t="e">
        <f t="shared" ca="1" si="14"/>
        <v>#VALUE!</v>
      </c>
      <c r="AJ38" s="61">
        <f ca="1">OFFSET(宅配便入力!$W38,0,(COLUMN()-COLUMN($L$1))/6)</f>
        <v>0</v>
      </c>
      <c r="AK38" s="61">
        <f>IF($I38="(送料込)",VLOOKUP(宅配便入力!$Q38,宅配便!$A$18:$O$27,4+(COLUMN()-COLUMN('計算（宅配便）'!$M$1))/6),0)</f>
        <v>0</v>
      </c>
      <c r="AL38" s="62" t="e">
        <f t="shared" ca="1" si="15"/>
        <v>#VALUE!</v>
      </c>
      <c r="AM38" s="59" t="e">
        <f t="shared" ca="1" si="16"/>
        <v>#VALUE!</v>
      </c>
      <c r="AN38" s="60" t="e">
        <f t="shared" ca="1" si="17"/>
        <v>#VALUE!</v>
      </c>
      <c r="AO38" s="61" t="e">
        <f t="shared" ca="1" si="18"/>
        <v>#VALUE!</v>
      </c>
      <c r="AP38" s="61">
        <f ca="1">OFFSET(宅配便入力!$W38,0,(COLUMN()-COLUMN($L$1))/6)</f>
        <v>0</v>
      </c>
      <c r="AQ38" s="61">
        <f>IF($I38="(送料込)",VLOOKUP(宅配便入力!$Q38,宅配便!$A$18:$O$27,4+(COLUMN()-COLUMN('計算（宅配便）'!$M$1))/6),0)</f>
        <v>0</v>
      </c>
      <c r="AR38" s="62" t="e">
        <f t="shared" ca="1" si="19"/>
        <v>#VALUE!</v>
      </c>
      <c r="AS38" s="59" t="e">
        <f t="shared" ca="1" si="20"/>
        <v>#VALUE!</v>
      </c>
      <c r="AT38" s="60" t="e">
        <f t="shared" ca="1" si="21"/>
        <v>#VALUE!</v>
      </c>
      <c r="AU38" s="61" t="e">
        <f t="shared" ca="1" si="22"/>
        <v>#VALUE!</v>
      </c>
      <c r="AV38" s="61">
        <f ca="1">OFFSET(宅配便入力!$W38,0,(COLUMN()-COLUMN($L$1))/6)</f>
        <v>0</v>
      </c>
      <c r="AW38" s="61">
        <f>IF($I38="(送料込)",VLOOKUP(宅配便入力!$Q38,宅配便!$A$18:$O$27,4+(COLUMN()-COLUMN('計算（宅配便）'!$M$1))/6),0)</f>
        <v>0</v>
      </c>
      <c r="AX38" s="62" t="e">
        <f t="shared" ca="1" si="23"/>
        <v>#VALUE!</v>
      </c>
      <c r="AY38" s="59" t="e">
        <f t="shared" ca="1" si="24"/>
        <v>#VALUE!</v>
      </c>
      <c r="AZ38" s="60" t="e">
        <f t="shared" ca="1" si="25"/>
        <v>#VALUE!</v>
      </c>
      <c r="BA38" s="61" t="e">
        <f t="shared" ca="1" si="26"/>
        <v>#VALUE!</v>
      </c>
      <c r="BB38" s="61">
        <f ca="1">OFFSET(宅配便入力!$W38,0,(COLUMN()-COLUMN($L$1))/6)</f>
        <v>0</v>
      </c>
      <c r="BC38" s="61">
        <f>IF($I38="(送料込)",VLOOKUP(宅配便入力!$Q38,宅配便!$A$18:$O$27,4+(COLUMN()-COLUMN('計算（宅配便）'!$M$1))/6),0)</f>
        <v>0</v>
      </c>
      <c r="BD38" s="62" t="e">
        <f t="shared" ca="1" si="27"/>
        <v>#VALUE!</v>
      </c>
      <c r="BE38" s="59" t="e">
        <f t="shared" ca="1" si="28"/>
        <v>#VALUE!</v>
      </c>
      <c r="BF38" s="60" t="e">
        <f t="shared" ca="1" si="29"/>
        <v>#VALUE!</v>
      </c>
      <c r="BG38" s="61" t="e">
        <f t="shared" ca="1" si="30"/>
        <v>#VALUE!</v>
      </c>
      <c r="BH38" s="61">
        <f ca="1">OFFSET(宅配便入力!$W38,0,(COLUMN()-COLUMN($L$1))/6)</f>
        <v>0</v>
      </c>
      <c r="BI38" s="61">
        <f>IF($I38="(送料込)",VLOOKUP(宅配便入力!$Q38,宅配便!$A$18:$O$27,4+(COLUMN()-COLUMN('計算（宅配便）'!$M$1))/6),0)</f>
        <v>0</v>
      </c>
      <c r="BJ38" s="62" t="e">
        <f t="shared" ca="1" si="31"/>
        <v>#VALUE!</v>
      </c>
      <c r="BK38" s="59" t="e">
        <f t="shared" ca="1" si="32"/>
        <v>#VALUE!</v>
      </c>
      <c r="BL38" s="60" t="e">
        <f t="shared" ca="1" si="33"/>
        <v>#VALUE!</v>
      </c>
      <c r="BM38" s="61" t="e">
        <f t="shared" ca="1" si="34"/>
        <v>#VALUE!</v>
      </c>
      <c r="BN38" s="61">
        <f ca="1">OFFSET(宅配便入力!$W38,0,(COLUMN()-COLUMN($L$1))/6)</f>
        <v>0</v>
      </c>
      <c r="BO38" s="61">
        <f>IF($I38="(送料込)",VLOOKUP(宅配便入力!$Q38,宅配便!$A$18:$O$27,4+(COLUMN()-COLUMN('計算（宅配便）'!$M$1))/6),0)</f>
        <v>0</v>
      </c>
      <c r="BP38" s="62" t="e">
        <f t="shared" ca="1" si="35"/>
        <v>#VALUE!</v>
      </c>
      <c r="BQ38" s="59" t="e">
        <f t="shared" ca="1" si="36"/>
        <v>#VALUE!</v>
      </c>
      <c r="BR38" s="60" t="e">
        <f t="shared" ca="1" si="37"/>
        <v>#VALUE!</v>
      </c>
      <c r="BS38" s="61" t="e">
        <f t="shared" ca="1" si="38"/>
        <v>#VALUE!</v>
      </c>
      <c r="BT38" s="61">
        <f ca="1">OFFSET(宅配便入力!$W38,0,(COLUMN()-COLUMN($L$1))/6)</f>
        <v>0</v>
      </c>
      <c r="BU38" s="61">
        <f>IF($I38="(送料込)",VLOOKUP(宅配便入力!$Q38,宅配便!$A$18:$O$27,4+(COLUMN()-COLUMN('計算（宅配便）'!$M$1))/6),0)</f>
        <v>0</v>
      </c>
      <c r="BV38" s="62" t="e">
        <f t="shared" ca="1" si="39"/>
        <v>#VALUE!</v>
      </c>
      <c r="BW38" s="59" t="e">
        <f t="shared" ca="1" si="40"/>
        <v>#VALUE!</v>
      </c>
      <c r="BX38" s="60" t="e">
        <f t="shared" ca="1" si="41"/>
        <v>#VALUE!</v>
      </c>
      <c r="BY38" s="61" t="e">
        <f t="shared" ca="1" si="42"/>
        <v>#VALUE!</v>
      </c>
      <c r="BZ38" s="61">
        <f ca="1">OFFSET(宅配便入力!$W38,0,(COLUMN()-COLUMN($L$1))/6)</f>
        <v>0</v>
      </c>
      <c r="CA38" s="61">
        <f>IF($I38="(送料込)",VLOOKUP(宅配便入力!$Q38,宅配便!$A$18:$O$27,4+(COLUMN()-COLUMN('計算（宅配便）'!$M$1))/6),0)</f>
        <v>0</v>
      </c>
      <c r="CB38" s="62" t="e">
        <f t="shared" ca="1" si="43"/>
        <v>#VALUE!</v>
      </c>
      <c r="CC38" s="59" t="e">
        <f t="shared" ca="1" si="44"/>
        <v>#VALUE!</v>
      </c>
      <c r="CD38" s="60" t="e">
        <f t="shared" ca="1" si="45"/>
        <v>#VALUE!</v>
      </c>
      <c r="CE38" s="61" t="e">
        <f t="shared" ca="1" si="46"/>
        <v>#VALUE!</v>
      </c>
    </row>
    <row r="39" spans="1:83">
      <c r="A39" s="6">
        <v>36</v>
      </c>
      <c r="B39" s="158" t="str">
        <f>IF(ISBLANK(宅配便入力!B39),"",宅配便入力!B39)</f>
        <v/>
      </c>
      <c r="C39" s="5" t="str">
        <f>IF(ISBLANK(宅配便入力!C39),"",宅配便入力!C39)</f>
        <v/>
      </c>
      <c r="D39" s="15">
        <f>IF(ISBLANK(宅配便仮計算!D39),"",宅配便仮計算!D39)</f>
        <v>0.85</v>
      </c>
      <c r="E39" s="5" t="str">
        <f>IF(ISBLANK(宅配便入力!I39),"",宅配便入力!I39)</f>
        <v/>
      </c>
      <c r="F39" s="14" t="str">
        <f>IF(ISBLANK(宅配便入力!L39),"",宅配便入力!L39)</f>
        <v/>
      </c>
      <c r="G39" s="14" t="str">
        <f>IF(ISBLANK(宅配便入力!$N39),"",IF(宅配便入力!$P39="以上",1,宅配便入力!$N39))</f>
        <v/>
      </c>
      <c r="H39" s="6" t="str">
        <f>IF(ISBLANK(宅配便入力!Q39),"",宅配便入力!Q39)</f>
        <v/>
      </c>
      <c r="I39" s="6" t="str">
        <f>IF(ISBLANK(宅配便入力!R39),"",宅配便入力!R39)</f>
        <v/>
      </c>
      <c r="J39" s="6" t="str">
        <f>IF(ISBLANK(宅配便入力!S39),"",宅配便入力!S39)</f>
        <v/>
      </c>
      <c r="K39" s="6" t="str">
        <f>IF(ISBLANK(宅配便入力!T39),"",宅配便入力!T39)</f>
        <v/>
      </c>
      <c r="L39" s="61">
        <f ca="1">OFFSET(宅配便入力!$W39,0,(COLUMN()-COLUMN($L$1))/6)</f>
        <v>0</v>
      </c>
      <c r="M39" s="61">
        <f>IF($I39="(送料込)",VLOOKUP(宅配便入力!$Q39,宅配便!$A$18:$O$27,4+(COLUMN()-COLUMN('計算（宅配便）'!$M$1))/6),0)</f>
        <v>0</v>
      </c>
      <c r="N39" s="62" t="e">
        <f t="shared" ca="1" si="0"/>
        <v>#VALUE!</v>
      </c>
      <c r="O39" s="59" t="e">
        <f t="shared" ca="1" si="1"/>
        <v>#VALUE!</v>
      </c>
      <c r="P39" s="60" t="e">
        <f t="shared" ca="1" si="2"/>
        <v>#VALUE!</v>
      </c>
      <c r="Q39" s="61" t="e">
        <f t="shared" ca="1" si="3"/>
        <v>#VALUE!</v>
      </c>
      <c r="R39" s="61">
        <f ca="1">OFFSET(宅配便入力!$W39,0,(COLUMN()-COLUMN($L$1))/6)</f>
        <v>0</v>
      </c>
      <c r="S39" s="61">
        <f>IF($I39="(送料込)",VLOOKUP(宅配便入力!$Q39,宅配便!$A$18:$O$27,4+(COLUMN()-COLUMN('計算（宅配便）'!$M$1))/6),0)</f>
        <v>0</v>
      </c>
      <c r="T39" s="62" t="e">
        <f t="shared" ca="1" si="47"/>
        <v>#VALUE!</v>
      </c>
      <c r="U39" s="59" t="e">
        <f t="shared" ca="1" si="4"/>
        <v>#VALUE!</v>
      </c>
      <c r="V39" s="60" t="e">
        <f t="shared" ca="1" si="5"/>
        <v>#VALUE!</v>
      </c>
      <c r="W39" s="61" t="e">
        <f t="shared" ca="1" si="6"/>
        <v>#VALUE!</v>
      </c>
      <c r="X39" s="61">
        <f ca="1">OFFSET(宅配便入力!$W39,0,(COLUMN()-COLUMN($L$1))/6)</f>
        <v>0</v>
      </c>
      <c r="Y39" s="61">
        <f>IF($I39="(送料込)",VLOOKUP(宅配便入力!$Q39,宅配便!$A$18:$O$27,4+(COLUMN()-COLUMN('計算（宅配便）'!$M$1))/6),0)</f>
        <v>0</v>
      </c>
      <c r="Z39" s="62" t="e">
        <f t="shared" ca="1" si="7"/>
        <v>#VALUE!</v>
      </c>
      <c r="AA39" s="59" t="e">
        <f t="shared" ca="1" si="8"/>
        <v>#VALUE!</v>
      </c>
      <c r="AB39" s="60" t="e">
        <f t="shared" ca="1" si="9"/>
        <v>#VALUE!</v>
      </c>
      <c r="AC39" s="61" t="e">
        <f t="shared" ca="1" si="10"/>
        <v>#VALUE!</v>
      </c>
      <c r="AD39" s="61">
        <f ca="1">OFFSET(宅配便入力!$W39,0,(COLUMN()-COLUMN($L$1))/6)</f>
        <v>0</v>
      </c>
      <c r="AE39" s="61">
        <f>IF($I39="(送料込)",VLOOKUP(宅配便入力!$Q39,宅配便!$A$18:$O$27,4+(COLUMN()-COLUMN('計算（宅配便）'!$M$1))/6),0)</f>
        <v>0</v>
      </c>
      <c r="AF39" s="62" t="e">
        <f t="shared" ca="1" si="11"/>
        <v>#VALUE!</v>
      </c>
      <c r="AG39" s="59" t="e">
        <f t="shared" ca="1" si="12"/>
        <v>#VALUE!</v>
      </c>
      <c r="AH39" s="60" t="e">
        <f t="shared" ca="1" si="13"/>
        <v>#VALUE!</v>
      </c>
      <c r="AI39" s="61" t="e">
        <f t="shared" ca="1" si="14"/>
        <v>#VALUE!</v>
      </c>
      <c r="AJ39" s="61">
        <f ca="1">OFFSET(宅配便入力!$W39,0,(COLUMN()-COLUMN($L$1))/6)</f>
        <v>0</v>
      </c>
      <c r="AK39" s="61">
        <f>IF($I39="(送料込)",VLOOKUP(宅配便入力!$Q39,宅配便!$A$18:$O$27,4+(COLUMN()-COLUMN('計算（宅配便）'!$M$1))/6),0)</f>
        <v>0</v>
      </c>
      <c r="AL39" s="62" t="e">
        <f t="shared" ca="1" si="15"/>
        <v>#VALUE!</v>
      </c>
      <c r="AM39" s="59" t="e">
        <f t="shared" ca="1" si="16"/>
        <v>#VALUE!</v>
      </c>
      <c r="AN39" s="60" t="e">
        <f t="shared" ca="1" si="17"/>
        <v>#VALUE!</v>
      </c>
      <c r="AO39" s="61" t="e">
        <f t="shared" ca="1" si="18"/>
        <v>#VALUE!</v>
      </c>
      <c r="AP39" s="61">
        <f ca="1">OFFSET(宅配便入力!$W39,0,(COLUMN()-COLUMN($L$1))/6)</f>
        <v>0</v>
      </c>
      <c r="AQ39" s="61">
        <f>IF($I39="(送料込)",VLOOKUP(宅配便入力!$Q39,宅配便!$A$18:$O$27,4+(COLUMN()-COLUMN('計算（宅配便）'!$M$1))/6),0)</f>
        <v>0</v>
      </c>
      <c r="AR39" s="62" t="e">
        <f t="shared" ca="1" si="19"/>
        <v>#VALUE!</v>
      </c>
      <c r="AS39" s="59" t="e">
        <f t="shared" ca="1" si="20"/>
        <v>#VALUE!</v>
      </c>
      <c r="AT39" s="60" t="e">
        <f t="shared" ca="1" si="21"/>
        <v>#VALUE!</v>
      </c>
      <c r="AU39" s="61" t="e">
        <f t="shared" ca="1" si="22"/>
        <v>#VALUE!</v>
      </c>
      <c r="AV39" s="61">
        <f ca="1">OFFSET(宅配便入力!$W39,0,(COLUMN()-COLUMN($L$1))/6)</f>
        <v>0</v>
      </c>
      <c r="AW39" s="61">
        <f>IF($I39="(送料込)",VLOOKUP(宅配便入力!$Q39,宅配便!$A$18:$O$27,4+(COLUMN()-COLUMN('計算（宅配便）'!$M$1))/6),0)</f>
        <v>0</v>
      </c>
      <c r="AX39" s="62" t="e">
        <f t="shared" ca="1" si="23"/>
        <v>#VALUE!</v>
      </c>
      <c r="AY39" s="59" t="e">
        <f t="shared" ca="1" si="24"/>
        <v>#VALUE!</v>
      </c>
      <c r="AZ39" s="60" t="e">
        <f t="shared" ca="1" si="25"/>
        <v>#VALUE!</v>
      </c>
      <c r="BA39" s="61" t="e">
        <f t="shared" ca="1" si="26"/>
        <v>#VALUE!</v>
      </c>
      <c r="BB39" s="61">
        <f ca="1">OFFSET(宅配便入力!$W39,0,(COLUMN()-COLUMN($L$1))/6)</f>
        <v>0</v>
      </c>
      <c r="BC39" s="61">
        <f>IF($I39="(送料込)",VLOOKUP(宅配便入力!$Q39,宅配便!$A$18:$O$27,4+(COLUMN()-COLUMN('計算（宅配便）'!$M$1))/6),0)</f>
        <v>0</v>
      </c>
      <c r="BD39" s="62" t="e">
        <f t="shared" ca="1" si="27"/>
        <v>#VALUE!</v>
      </c>
      <c r="BE39" s="59" t="e">
        <f t="shared" ca="1" si="28"/>
        <v>#VALUE!</v>
      </c>
      <c r="BF39" s="60" t="e">
        <f t="shared" ca="1" si="29"/>
        <v>#VALUE!</v>
      </c>
      <c r="BG39" s="61" t="e">
        <f t="shared" ca="1" si="30"/>
        <v>#VALUE!</v>
      </c>
      <c r="BH39" s="61">
        <f ca="1">OFFSET(宅配便入力!$W39,0,(COLUMN()-COLUMN($L$1))/6)</f>
        <v>0</v>
      </c>
      <c r="BI39" s="61">
        <f>IF($I39="(送料込)",VLOOKUP(宅配便入力!$Q39,宅配便!$A$18:$O$27,4+(COLUMN()-COLUMN('計算（宅配便）'!$M$1))/6),0)</f>
        <v>0</v>
      </c>
      <c r="BJ39" s="62" t="e">
        <f t="shared" ca="1" si="31"/>
        <v>#VALUE!</v>
      </c>
      <c r="BK39" s="59" t="e">
        <f t="shared" ca="1" si="32"/>
        <v>#VALUE!</v>
      </c>
      <c r="BL39" s="60" t="e">
        <f t="shared" ca="1" si="33"/>
        <v>#VALUE!</v>
      </c>
      <c r="BM39" s="61" t="e">
        <f t="shared" ca="1" si="34"/>
        <v>#VALUE!</v>
      </c>
      <c r="BN39" s="61">
        <f ca="1">OFFSET(宅配便入力!$W39,0,(COLUMN()-COLUMN($L$1))/6)</f>
        <v>0</v>
      </c>
      <c r="BO39" s="61">
        <f>IF($I39="(送料込)",VLOOKUP(宅配便入力!$Q39,宅配便!$A$18:$O$27,4+(COLUMN()-COLUMN('計算（宅配便）'!$M$1))/6),0)</f>
        <v>0</v>
      </c>
      <c r="BP39" s="62" t="e">
        <f t="shared" ca="1" si="35"/>
        <v>#VALUE!</v>
      </c>
      <c r="BQ39" s="59" t="e">
        <f t="shared" ca="1" si="36"/>
        <v>#VALUE!</v>
      </c>
      <c r="BR39" s="60" t="e">
        <f t="shared" ca="1" si="37"/>
        <v>#VALUE!</v>
      </c>
      <c r="BS39" s="61" t="e">
        <f t="shared" ca="1" si="38"/>
        <v>#VALUE!</v>
      </c>
      <c r="BT39" s="61">
        <f ca="1">OFFSET(宅配便入力!$W39,0,(COLUMN()-COLUMN($L$1))/6)</f>
        <v>0</v>
      </c>
      <c r="BU39" s="61">
        <f>IF($I39="(送料込)",VLOOKUP(宅配便入力!$Q39,宅配便!$A$18:$O$27,4+(COLUMN()-COLUMN('計算（宅配便）'!$M$1))/6),0)</f>
        <v>0</v>
      </c>
      <c r="BV39" s="62" t="e">
        <f t="shared" ca="1" si="39"/>
        <v>#VALUE!</v>
      </c>
      <c r="BW39" s="59" t="e">
        <f t="shared" ca="1" si="40"/>
        <v>#VALUE!</v>
      </c>
      <c r="BX39" s="60" t="e">
        <f t="shared" ca="1" si="41"/>
        <v>#VALUE!</v>
      </c>
      <c r="BY39" s="61" t="e">
        <f t="shared" ca="1" si="42"/>
        <v>#VALUE!</v>
      </c>
      <c r="BZ39" s="61">
        <f ca="1">OFFSET(宅配便入力!$W39,0,(COLUMN()-COLUMN($L$1))/6)</f>
        <v>0</v>
      </c>
      <c r="CA39" s="61">
        <f>IF($I39="(送料込)",VLOOKUP(宅配便入力!$Q39,宅配便!$A$18:$O$27,4+(COLUMN()-COLUMN('計算（宅配便）'!$M$1))/6),0)</f>
        <v>0</v>
      </c>
      <c r="CB39" s="62" t="e">
        <f t="shared" ca="1" si="43"/>
        <v>#VALUE!</v>
      </c>
      <c r="CC39" s="59" t="e">
        <f t="shared" ca="1" si="44"/>
        <v>#VALUE!</v>
      </c>
      <c r="CD39" s="60" t="e">
        <f t="shared" ca="1" si="45"/>
        <v>#VALUE!</v>
      </c>
      <c r="CE39" s="61" t="e">
        <f t="shared" ca="1" si="46"/>
        <v>#VALUE!</v>
      </c>
    </row>
    <row r="40" spans="1:83">
      <c r="A40" s="6">
        <v>37</v>
      </c>
      <c r="B40" s="158" t="str">
        <f>IF(ISBLANK(宅配便入力!B40),"",宅配便入力!B40)</f>
        <v/>
      </c>
      <c r="C40" s="5" t="str">
        <f>IF(ISBLANK(宅配便入力!C40),"",宅配便入力!C40)</f>
        <v/>
      </c>
      <c r="D40" s="15">
        <f>IF(ISBLANK(宅配便仮計算!D40),"",宅配便仮計算!D40)</f>
        <v>0.85</v>
      </c>
      <c r="E40" s="5" t="str">
        <f>IF(ISBLANK(宅配便入力!I40),"",宅配便入力!I40)</f>
        <v/>
      </c>
      <c r="F40" s="14" t="str">
        <f>IF(ISBLANK(宅配便入力!L40),"",宅配便入力!L40)</f>
        <v/>
      </c>
      <c r="G40" s="14" t="str">
        <f>IF(ISBLANK(宅配便入力!$N40),"",IF(宅配便入力!$P40="以上",1,宅配便入力!$N40))</f>
        <v/>
      </c>
      <c r="H40" s="6" t="str">
        <f>IF(ISBLANK(宅配便入力!Q40),"",宅配便入力!Q40)</f>
        <v/>
      </c>
      <c r="I40" s="6" t="str">
        <f>IF(ISBLANK(宅配便入力!R40),"",宅配便入力!R40)</f>
        <v/>
      </c>
      <c r="J40" s="6" t="str">
        <f>IF(ISBLANK(宅配便入力!S40),"",宅配便入力!S40)</f>
        <v/>
      </c>
      <c r="K40" s="6" t="str">
        <f>IF(ISBLANK(宅配便入力!T40),"",宅配便入力!T40)</f>
        <v/>
      </c>
      <c r="L40" s="61">
        <f ca="1">OFFSET(宅配便入力!$W40,0,(COLUMN()-COLUMN($L$1))/6)</f>
        <v>0</v>
      </c>
      <c r="M40" s="61">
        <f>IF($I40="(送料込)",VLOOKUP(宅配便入力!$Q40,宅配便!$A$18:$O$27,4+(COLUMN()-COLUMN('計算（宅配便）'!$M$1))/6),0)</f>
        <v>0</v>
      </c>
      <c r="N40" s="62" t="e">
        <f t="shared" ca="1" si="0"/>
        <v>#VALUE!</v>
      </c>
      <c r="O40" s="59" t="e">
        <f t="shared" ca="1" si="1"/>
        <v>#VALUE!</v>
      </c>
      <c r="P40" s="60" t="e">
        <f t="shared" ca="1" si="2"/>
        <v>#VALUE!</v>
      </c>
      <c r="Q40" s="61" t="e">
        <f t="shared" ca="1" si="3"/>
        <v>#VALUE!</v>
      </c>
      <c r="R40" s="61">
        <f ca="1">OFFSET(宅配便入力!$W40,0,(COLUMN()-COLUMN($L$1))/6)</f>
        <v>0</v>
      </c>
      <c r="S40" s="61">
        <f>IF($I40="(送料込)",VLOOKUP(宅配便入力!$Q40,宅配便!$A$18:$O$27,4+(COLUMN()-COLUMN('計算（宅配便）'!$M$1))/6),0)</f>
        <v>0</v>
      </c>
      <c r="T40" s="62" t="e">
        <f t="shared" ca="1" si="47"/>
        <v>#VALUE!</v>
      </c>
      <c r="U40" s="59" t="e">
        <f t="shared" ca="1" si="4"/>
        <v>#VALUE!</v>
      </c>
      <c r="V40" s="60" t="e">
        <f t="shared" ca="1" si="5"/>
        <v>#VALUE!</v>
      </c>
      <c r="W40" s="61" t="e">
        <f t="shared" ca="1" si="6"/>
        <v>#VALUE!</v>
      </c>
      <c r="X40" s="61">
        <f ca="1">OFFSET(宅配便入力!$W40,0,(COLUMN()-COLUMN($L$1))/6)</f>
        <v>0</v>
      </c>
      <c r="Y40" s="61">
        <f>IF($I40="(送料込)",VLOOKUP(宅配便入力!$Q40,宅配便!$A$18:$O$27,4+(COLUMN()-COLUMN('計算（宅配便）'!$M$1))/6),0)</f>
        <v>0</v>
      </c>
      <c r="Z40" s="62" t="e">
        <f t="shared" ca="1" si="7"/>
        <v>#VALUE!</v>
      </c>
      <c r="AA40" s="59" t="e">
        <f t="shared" ca="1" si="8"/>
        <v>#VALUE!</v>
      </c>
      <c r="AB40" s="60" t="e">
        <f t="shared" ca="1" si="9"/>
        <v>#VALUE!</v>
      </c>
      <c r="AC40" s="61" t="e">
        <f t="shared" ca="1" si="10"/>
        <v>#VALUE!</v>
      </c>
      <c r="AD40" s="61">
        <f ca="1">OFFSET(宅配便入力!$W40,0,(COLUMN()-COLUMN($L$1))/6)</f>
        <v>0</v>
      </c>
      <c r="AE40" s="61">
        <f>IF($I40="(送料込)",VLOOKUP(宅配便入力!$Q40,宅配便!$A$18:$O$27,4+(COLUMN()-COLUMN('計算（宅配便）'!$M$1))/6),0)</f>
        <v>0</v>
      </c>
      <c r="AF40" s="62" t="e">
        <f t="shared" ca="1" si="11"/>
        <v>#VALUE!</v>
      </c>
      <c r="AG40" s="59" t="e">
        <f t="shared" ca="1" si="12"/>
        <v>#VALUE!</v>
      </c>
      <c r="AH40" s="60" t="e">
        <f t="shared" ca="1" si="13"/>
        <v>#VALUE!</v>
      </c>
      <c r="AI40" s="61" t="e">
        <f t="shared" ca="1" si="14"/>
        <v>#VALUE!</v>
      </c>
      <c r="AJ40" s="61">
        <f ca="1">OFFSET(宅配便入力!$W40,0,(COLUMN()-COLUMN($L$1))/6)</f>
        <v>0</v>
      </c>
      <c r="AK40" s="61">
        <f>IF($I40="(送料込)",VLOOKUP(宅配便入力!$Q40,宅配便!$A$18:$O$27,4+(COLUMN()-COLUMN('計算（宅配便）'!$M$1))/6),0)</f>
        <v>0</v>
      </c>
      <c r="AL40" s="62" t="e">
        <f t="shared" ca="1" si="15"/>
        <v>#VALUE!</v>
      </c>
      <c r="AM40" s="59" t="e">
        <f t="shared" ca="1" si="16"/>
        <v>#VALUE!</v>
      </c>
      <c r="AN40" s="60" t="e">
        <f t="shared" ca="1" si="17"/>
        <v>#VALUE!</v>
      </c>
      <c r="AO40" s="61" t="e">
        <f t="shared" ca="1" si="18"/>
        <v>#VALUE!</v>
      </c>
      <c r="AP40" s="61">
        <f ca="1">OFFSET(宅配便入力!$W40,0,(COLUMN()-COLUMN($L$1))/6)</f>
        <v>0</v>
      </c>
      <c r="AQ40" s="61">
        <f>IF($I40="(送料込)",VLOOKUP(宅配便入力!$Q40,宅配便!$A$18:$O$27,4+(COLUMN()-COLUMN('計算（宅配便）'!$M$1))/6),0)</f>
        <v>0</v>
      </c>
      <c r="AR40" s="62" t="e">
        <f t="shared" ca="1" si="19"/>
        <v>#VALUE!</v>
      </c>
      <c r="AS40" s="59" t="e">
        <f t="shared" ca="1" si="20"/>
        <v>#VALUE!</v>
      </c>
      <c r="AT40" s="60" t="e">
        <f t="shared" ca="1" si="21"/>
        <v>#VALUE!</v>
      </c>
      <c r="AU40" s="61" t="e">
        <f t="shared" ca="1" si="22"/>
        <v>#VALUE!</v>
      </c>
      <c r="AV40" s="61">
        <f ca="1">OFFSET(宅配便入力!$W40,0,(COLUMN()-COLUMN($L$1))/6)</f>
        <v>0</v>
      </c>
      <c r="AW40" s="61">
        <f>IF($I40="(送料込)",VLOOKUP(宅配便入力!$Q40,宅配便!$A$18:$O$27,4+(COLUMN()-COLUMN('計算（宅配便）'!$M$1))/6),0)</f>
        <v>0</v>
      </c>
      <c r="AX40" s="62" t="e">
        <f t="shared" ca="1" si="23"/>
        <v>#VALUE!</v>
      </c>
      <c r="AY40" s="59" t="e">
        <f t="shared" ca="1" si="24"/>
        <v>#VALUE!</v>
      </c>
      <c r="AZ40" s="60" t="e">
        <f t="shared" ca="1" si="25"/>
        <v>#VALUE!</v>
      </c>
      <c r="BA40" s="61" t="e">
        <f t="shared" ca="1" si="26"/>
        <v>#VALUE!</v>
      </c>
      <c r="BB40" s="61">
        <f ca="1">OFFSET(宅配便入力!$W40,0,(COLUMN()-COLUMN($L$1))/6)</f>
        <v>0</v>
      </c>
      <c r="BC40" s="61">
        <f>IF($I40="(送料込)",VLOOKUP(宅配便入力!$Q40,宅配便!$A$18:$O$27,4+(COLUMN()-COLUMN('計算（宅配便）'!$M$1))/6),0)</f>
        <v>0</v>
      </c>
      <c r="BD40" s="62" t="e">
        <f t="shared" ca="1" si="27"/>
        <v>#VALUE!</v>
      </c>
      <c r="BE40" s="59" t="e">
        <f t="shared" ca="1" si="28"/>
        <v>#VALUE!</v>
      </c>
      <c r="BF40" s="60" t="e">
        <f t="shared" ca="1" si="29"/>
        <v>#VALUE!</v>
      </c>
      <c r="BG40" s="61" t="e">
        <f t="shared" ca="1" si="30"/>
        <v>#VALUE!</v>
      </c>
      <c r="BH40" s="61">
        <f ca="1">OFFSET(宅配便入力!$W40,0,(COLUMN()-COLUMN($L$1))/6)</f>
        <v>0</v>
      </c>
      <c r="BI40" s="61">
        <f>IF($I40="(送料込)",VLOOKUP(宅配便入力!$Q40,宅配便!$A$18:$O$27,4+(COLUMN()-COLUMN('計算（宅配便）'!$M$1))/6),0)</f>
        <v>0</v>
      </c>
      <c r="BJ40" s="62" t="e">
        <f t="shared" ca="1" si="31"/>
        <v>#VALUE!</v>
      </c>
      <c r="BK40" s="59" t="e">
        <f t="shared" ca="1" si="32"/>
        <v>#VALUE!</v>
      </c>
      <c r="BL40" s="60" t="e">
        <f t="shared" ca="1" si="33"/>
        <v>#VALUE!</v>
      </c>
      <c r="BM40" s="61" t="e">
        <f t="shared" ca="1" si="34"/>
        <v>#VALUE!</v>
      </c>
      <c r="BN40" s="61">
        <f ca="1">OFFSET(宅配便入力!$W40,0,(COLUMN()-COLUMN($L$1))/6)</f>
        <v>0</v>
      </c>
      <c r="BO40" s="61">
        <f>IF($I40="(送料込)",VLOOKUP(宅配便入力!$Q40,宅配便!$A$18:$O$27,4+(COLUMN()-COLUMN('計算（宅配便）'!$M$1))/6),0)</f>
        <v>0</v>
      </c>
      <c r="BP40" s="62" t="e">
        <f t="shared" ca="1" si="35"/>
        <v>#VALUE!</v>
      </c>
      <c r="BQ40" s="59" t="e">
        <f t="shared" ca="1" si="36"/>
        <v>#VALUE!</v>
      </c>
      <c r="BR40" s="60" t="e">
        <f t="shared" ca="1" si="37"/>
        <v>#VALUE!</v>
      </c>
      <c r="BS40" s="61" t="e">
        <f t="shared" ca="1" si="38"/>
        <v>#VALUE!</v>
      </c>
      <c r="BT40" s="61">
        <f ca="1">OFFSET(宅配便入力!$W40,0,(COLUMN()-COLUMN($L$1))/6)</f>
        <v>0</v>
      </c>
      <c r="BU40" s="61">
        <f>IF($I40="(送料込)",VLOOKUP(宅配便入力!$Q40,宅配便!$A$18:$O$27,4+(COLUMN()-COLUMN('計算（宅配便）'!$M$1))/6),0)</f>
        <v>0</v>
      </c>
      <c r="BV40" s="62" t="e">
        <f t="shared" ca="1" si="39"/>
        <v>#VALUE!</v>
      </c>
      <c r="BW40" s="59" t="e">
        <f t="shared" ca="1" si="40"/>
        <v>#VALUE!</v>
      </c>
      <c r="BX40" s="60" t="e">
        <f t="shared" ca="1" si="41"/>
        <v>#VALUE!</v>
      </c>
      <c r="BY40" s="61" t="e">
        <f t="shared" ca="1" si="42"/>
        <v>#VALUE!</v>
      </c>
      <c r="BZ40" s="61">
        <f ca="1">OFFSET(宅配便入力!$W40,0,(COLUMN()-COLUMN($L$1))/6)</f>
        <v>0</v>
      </c>
      <c r="CA40" s="61">
        <f>IF($I40="(送料込)",VLOOKUP(宅配便入力!$Q40,宅配便!$A$18:$O$27,4+(COLUMN()-COLUMN('計算（宅配便）'!$M$1))/6),0)</f>
        <v>0</v>
      </c>
      <c r="CB40" s="62" t="e">
        <f t="shared" ca="1" si="43"/>
        <v>#VALUE!</v>
      </c>
      <c r="CC40" s="59" t="e">
        <f t="shared" ca="1" si="44"/>
        <v>#VALUE!</v>
      </c>
      <c r="CD40" s="60" t="e">
        <f t="shared" ca="1" si="45"/>
        <v>#VALUE!</v>
      </c>
      <c r="CE40" s="61" t="e">
        <f t="shared" ca="1" si="46"/>
        <v>#VALUE!</v>
      </c>
    </row>
    <row r="41" spans="1:83">
      <c r="A41" s="6">
        <v>38</v>
      </c>
      <c r="B41" s="158" t="str">
        <f>IF(ISBLANK(宅配便入力!B41),"",宅配便入力!B41)</f>
        <v/>
      </c>
      <c r="C41" s="5" t="str">
        <f>IF(ISBLANK(宅配便入力!C41),"",宅配便入力!C41)</f>
        <v/>
      </c>
      <c r="D41" s="15">
        <f>IF(ISBLANK(宅配便仮計算!D41),"",宅配便仮計算!D41)</f>
        <v>0.85</v>
      </c>
      <c r="E41" s="5" t="str">
        <f>IF(ISBLANK(宅配便入力!I41),"",宅配便入力!I41)</f>
        <v/>
      </c>
      <c r="F41" s="14" t="str">
        <f>IF(ISBLANK(宅配便入力!L41),"",宅配便入力!L41)</f>
        <v/>
      </c>
      <c r="G41" s="14" t="str">
        <f>IF(ISBLANK(宅配便入力!$N41),"",IF(宅配便入力!$P41="以上",1,宅配便入力!$N41))</f>
        <v/>
      </c>
      <c r="H41" s="6" t="str">
        <f>IF(ISBLANK(宅配便入力!Q41),"",宅配便入力!Q41)</f>
        <v/>
      </c>
      <c r="I41" s="6" t="str">
        <f>IF(ISBLANK(宅配便入力!R41),"",宅配便入力!R41)</f>
        <v/>
      </c>
      <c r="J41" s="6" t="str">
        <f>IF(ISBLANK(宅配便入力!S41),"",宅配便入力!S41)</f>
        <v/>
      </c>
      <c r="K41" s="6" t="str">
        <f>IF(ISBLANK(宅配便入力!T41),"",宅配便入力!T41)</f>
        <v/>
      </c>
      <c r="L41" s="61">
        <f ca="1">OFFSET(宅配便入力!$W41,0,(COLUMN()-COLUMN($L$1))/6)</f>
        <v>0</v>
      </c>
      <c r="M41" s="61">
        <f>IF($I41="(送料込)",VLOOKUP(宅配便入力!$Q41,宅配便!$A$18:$O$27,4+(COLUMN()-COLUMN('計算（宅配便）'!$M$1))/6),0)</f>
        <v>0</v>
      </c>
      <c r="N41" s="62" t="e">
        <f t="shared" ca="1" si="0"/>
        <v>#VALUE!</v>
      </c>
      <c r="O41" s="59" t="e">
        <f t="shared" ca="1" si="1"/>
        <v>#VALUE!</v>
      </c>
      <c r="P41" s="60" t="e">
        <f t="shared" ca="1" si="2"/>
        <v>#VALUE!</v>
      </c>
      <c r="Q41" s="61" t="e">
        <f t="shared" ca="1" si="3"/>
        <v>#VALUE!</v>
      </c>
      <c r="R41" s="61">
        <f ca="1">OFFSET(宅配便入力!$W41,0,(COLUMN()-COLUMN($L$1))/6)</f>
        <v>0</v>
      </c>
      <c r="S41" s="61">
        <f>IF($I41="(送料込)",VLOOKUP(宅配便入力!$Q41,宅配便!$A$18:$O$27,4+(COLUMN()-COLUMN('計算（宅配便）'!$M$1))/6),0)</f>
        <v>0</v>
      </c>
      <c r="T41" s="62" t="e">
        <f t="shared" ca="1" si="47"/>
        <v>#VALUE!</v>
      </c>
      <c r="U41" s="59" t="e">
        <f t="shared" ca="1" si="4"/>
        <v>#VALUE!</v>
      </c>
      <c r="V41" s="60" t="e">
        <f t="shared" ca="1" si="5"/>
        <v>#VALUE!</v>
      </c>
      <c r="W41" s="61" t="e">
        <f t="shared" ca="1" si="6"/>
        <v>#VALUE!</v>
      </c>
      <c r="X41" s="61">
        <f ca="1">OFFSET(宅配便入力!$W41,0,(COLUMN()-COLUMN($L$1))/6)</f>
        <v>0</v>
      </c>
      <c r="Y41" s="61">
        <f>IF($I41="(送料込)",VLOOKUP(宅配便入力!$Q41,宅配便!$A$18:$O$27,4+(COLUMN()-COLUMN('計算（宅配便）'!$M$1))/6),0)</f>
        <v>0</v>
      </c>
      <c r="Z41" s="62" t="e">
        <f t="shared" ca="1" si="7"/>
        <v>#VALUE!</v>
      </c>
      <c r="AA41" s="59" t="e">
        <f t="shared" ca="1" si="8"/>
        <v>#VALUE!</v>
      </c>
      <c r="AB41" s="60" t="e">
        <f t="shared" ca="1" si="9"/>
        <v>#VALUE!</v>
      </c>
      <c r="AC41" s="61" t="e">
        <f t="shared" ca="1" si="10"/>
        <v>#VALUE!</v>
      </c>
      <c r="AD41" s="61">
        <f ca="1">OFFSET(宅配便入力!$W41,0,(COLUMN()-COLUMN($L$1))/6)</f>
        <v>0</v>
      </c>
      <c r="AE41" s="61">
        <f>IF($I41="(送料込)",VLOOKUP(宅配便入力!$Q41,宅配便!$A$18:$O$27,4+(COLUMN()-COLUMN('計算（宅配便）'!$M$1))/6),0)</f>
        <v>0</v>
      </c>
      <c r="AF41" s="62" t="e">
        <f t="shared" ca="1" si="11"/>
        <v>#VALUE!</v>
      </c>
      <c r="AG41" s="59" t="e">
        <f t="shared" ca="1" si="12"/>
        <v>#VALUE!</v>
      </c>
      <c r="AH41" s="60" t="e">
        <f t="shared" ca="1" si="13"/>
        <v>#VALUE!</v>
      </c>
      <c r="AI41" s="61" t="e">
        <f t="shared" ca="1" si="14"/>
        <v>#VALUE!</v>
      </c>
      <c r="AJ41" s="61">
        <f ca="1">OFFSET(宅配便入力!$W41,0,(COLUMN()-COLUMN($L$1))/6)</f>
        <v>0</v>
      </c>
      <c r="AK41" s="61">
        <f>IF($I41="(送料込)",VLOOKUP(宅配便入力!$Q41,宅配便!$A$18:$O$27,4+(COLUMN()-COLUMN('計算（宅配便）'!$M$1))/6),0)</f>
        <v>0</v>
      </c>
      <c r="AL41" s="62" t="e">
        <f t="shared" ca="1" si="15"/>
        <v>#VALUE!</v>
      </c>
      <c r="AM41" s="59" t="e">
        <f t="shared" ca="1" si="16"/>
        <v>#VALUE!</v>
      </c>
      <c r="AN41" s="60" t="e">
        <f t="shared" ca="1" si="17"/>
        <v>#VALUE!</v>
      </c>
      <c r="AO41" s="61" t="e">
        <f t="shared" ca="1" si="18"/>
        <v>#VALUE!</v>
      </c>
      <c r="AP41" s="61">
        <f ca="1">OFFSET(宅配便入力!$W41,0,(COLUMN()-COLUMN($L$1))/6)</f>
        <v>0</v>
      </c>
      <c r="AQ41" s="61">
        <f>IF($I41="(送料込)",VLOOKUP(宅配便入力!$Q41,宅配便!$A$18:$O$27,4+(COLUMN()-COLUMN('計算（宅配便）'!$M$1))/6),0)</f>
        <v>0</v>
      </c>
      <c r="AR41" s="62" t="e">
        <f t="shared" ca="1" si="19"/>
        <v>#VALUE!</v>
      </c>
      <c r="AS41" s="59" t="e">
        <f t="shared" ca="1" si="20"/>
        <v>#VALUE!</v>
      </c>
      <c r="AT41" s="60" t="e">
        <f t="shared" ca="1" si="21"/>
        <v>#VALUE!</v>
      </c>
      <c r="AU41" s="61" t="e">
        <f t="shared" ca="1" si="22"/>
        <v>#VALUE!</v>
      </c>
      <c r="AV41" s="61">
        <f ca="1">OFFSET(宅配便入力!$W41,0,(COLUMN()-COLUMN($L$1))/6)</f>
        <v>0</v>
      </c>
      <c r="AW41" s="61">
        <f>IF($I41="(送料込)",VLOOKUP(宅配便入力!$Q41,宅配便!$A$18:$O$27,4+(COLUMN()-COLUMN('計算（宅配便）'!$M$1))/6),0)</f>
        <v>0</v>
      </c>
      <c r="AX41" s="62" t="e">
        <f t="shared" ca="1" si="23"/>
        <v>#VALUE!</v>
      </c>
      <c r="AY41" s="59" t="e">
        <f t="shared" ca="1" si="24"/>
        <v>#VALUE!</v>
      </c>
      <c r="AZ41" s="60" t="e">
        <f t="shared" ca="1" si="25"/>
        <v>#VALUE!</v>
      </c>
      <c r="BA41" s="61" t="e">
        <f t="shared" ca="1" si="26"/>
        <v>#VALUE!</v>
      </c>
      <c r="BB41" s="61">
        <f ca="1">OFFSET(宅配便入力!$W41,0,(COLUMN()-COLUMN($L$1))/6)</f>
        <v>0</v>
      </c>
      <c r="BC41" s="61">
        <f>IF($I41="(送料込)",VLOOKUP(宅配便入力!$Q41,宅配便!$A$18:$O$27,4+(COLUMN()-COLUMN('計算（宅配便）'!$M$1))/6),0)</f>
        <v>0</v>
      </c>
      <c r="BD41" s="62" t="e">
        <f t="shared" ca="1" si="27"/>
        <v>#VALUE!</v>
      </c>
      <c r="BE41" s="59" t="e">
        <f t="shared" ca="1" si="28"/>
        <v>#VALUE!</v>
      </c>
      <c r="BF41" s="60" t="e">
        <f t="shared" ca="1" si="29"/>
        <v>#VALUE!</v>
      </c>
      <c r="BG41" s="61" t="e">
        <f t="shared" ca="1" si="30"/>
        <v>#VALUE!</v>
      </c>
      <c r="BH41" s="61">
        <f ca="1">OFFSET(宅配便入力!$W41,0,(COLUMN()-COLUMN($L$1))/6)</f>
        <v>0</v>
      </c>
      <c r="BI41" s="61">
        <f>IF($I41="(送料込)",VLOOKUP(宅配便入力!$Q41,宅配便!$A$18:$O$27,4+(COLUMN()-COLUMN('計算（宅配便）'!$M$1))/6),0)</f>
        <v>0</v>
      </c>
      <c r="BJ41" s="62" t="e">
        <f t="shared" ca="1" si="31"/>
        <v>#VALUE!</v>
      </c>
      <c r="BK41" s="59" t="e">
        <f t="shared" ca="1" si="32"/>
        <v>#VALUE!</v>
      </c>
      <c r="BL41" s="60" t="e">
        <f t="shared" ca="1" si="33"/>
        <v>#VALUE!</v>
      </c>
      <c r="BM41" s="61" t="e">
        <f t="shared" ca="1" si="34"/>
        <v>#VALUE!</v>
      </c>
      <c r="BN41" s="61">
        <f ca="1">OFFSET(宅配便入力!$W41,0,(COLUMN()-COLUMN($L$1))/6)</f>
        <v>0</v>
      </c>
      <c r="BO41" s="61">
        <f>IF($I41="(送料込)",VLOOKUP(宅配便入力!$Q41,宅配便!$A$18:$O$27,4+(COLUMN()-COLUMN('計算（宅配便）'!$M$1))/6),0)</f>
        <v>0</v>
      </c>
      <c r="BP41" s="62" t="e">
        <f t="shared" ca="1" si="35"/>
        <v>#VALUE!</v>
      </c>
      <c r="BQ41" s="59" t="e">
        <f t="shared" ca="1" si="36"/>
        <v>#VALUE!</v>
      </c>
      <c r="BR41" s="60" t="e">
        <f t="shared" ca="1" si="37"/>
        <v>#VALUE!</v>
      </c>
      <c r="BS41" s="61" t="e">
        <f t="shared" ca="1" si="38"/>
        <v>#VALUE!</v>
      </c>
      <c r="BT41" s="61">
        <f ca="1">OFFSET(宅配便入力!$W41,0,(COLUMN()-COLUMN($L$1))/6)</f>
        <v>0</v>
      </c>
      <c r="BU41" s="61">
        <f>IF($I41="(送料込)",VLOOKUP(宅配便入力!$Q41,宅配便!$A$18:$O$27,4+(COLUMN()-COLUMN('計算（宅配便）'!$M$1))/6),0)</f>
        <v>0</v>
      </c>
      <c r="BV41" s="62" t="e">
        <f t="shared" ca="1" si="39"/>
        <v>#VALUE!</v>
      </c>
      <c r="BW41" s="59" t="e">
        <f t="shared" ca="1" si="40"/>
        <v>#VALUE!</v>
      </c>
      <c r="BX41" s="60" t="e">
        <f t="shared" ca="1" si="41"/>
        <v>#VALUE!</v>
      </c>
      <c r="BY41" s="61" t="e">
        <f t="shared" ca="1" si="42"/>
        <v>#VALUE!</v>
      </c>
      <c r="BZ41" s="61">
        <f ca="1">OFFSET(宅配便入力!$W41,0,(COLUMN()-COLUMN($L$1))/6)</f>
        <v>0</v>
      </c>
      <c r="CA41" s="61">
        <f>IF($I41="(送料込)",VLOOKUP(宅配便入力!$Q41,宅配便!$A$18:$O$27,4+(COLUMN()-COLUMN('計算（宅配便）'!$M$1))/6),0)</f>
        <v>0</v>
      </c>
      <c r="CB41" s="62" t="e">
        <f t="shared" ca="1" si="43"/>
        <v>#VALUE!</v>
      </c>
      <c r="CC41" s="59" t="e">
        <f t="shared" ca="1" si="44"/>
        <v>#VALUE!</v>
      </c>
      <c r="CD41" s="60" t="e">
        <f t="shared" ca="1" si="45"/>
        <v>#VALUE!</v>
      </c>
      <c r="CE41" s="61" t="e">
        <f t="shared" ca="1" si="46"/>
        <v>#VALUE!</v>
      </c>
    </row>
    <row r="42" spans="1:83">
      <c r="A42" s="6">
        <v>39</v>
      </c>
      <c r="B42" s="158" t="str">
        <f>IF(ISBLANK(宅配便入力!B42),"",宅配便入力!B42)</f>
        <v/>
      </c>
      <c r="C42" s="5" t="str">
        <f>IF(ISBLANK(宅配便入力!C42),"",宅配便入力!C42)</f>
        <v/>
      </c>
      <c r="D42" s="15">
        <f>IF(ISBLANK(宅配便仮計算!D42),"",宅配便仮計算!D42)</f>
        <v>0.85</v>
      </c>
      <c r="E42" s="5" t="str">
        <f>IF(ISBLANK(宅配便入力!I42),"",宅配便入力!I42)</f>
        <v/>
      </c>
      <c r="F42" s="14" t="str">
        <f>IF(ISBLANK(宅配便入力!L42),"",宅配便入力!L42)</f>
        <v/>
      </c>
      <c r="G42" s="14" t="str">
        <f>IF(ISBLANK(宅配便入力!$N42),"",IF(宅配便入力!$P42="以上",1,宅配便入力!$N42))</f>
        <v/>
      </c>
      <c r="H42" s="6" t="str">
        <f>IF(ISBLANK(宅配便入力!Q42),"",宅配便入力!Q42)</f>
        <v/>
      </c>
      <c r="I42" s="6" t="str">
        <f>IF(ISBLANK(宅配便入力!R42),"",宅配便入力!R42)</f>
        <v/>
      </c>
      <c r="J42" s="6" t="str">
        <f>IF(ISBLANK(宅配便入力!S42),"",宅配便入力!S42)</f>
        <v/>
      </c>
      <c r="K42" s="6" t="str">
        <f>IF(ISBLANK(宅配便入力!T42),"",宅配便入力!T42)</f>
        <v/>
      </c>
      <c r="L42" s="61">
        <f ca="1">OFFSET(宅配便入力!$W42,0,(COLUMN()-COLUMN($L$1))/6)</f>
        <v>0</v>
      </c>
      <c r="M42" s="61">
        <f>IF($I42="(送料込)",VLOOKUP(宅配便入力!$Q42,宅配便!$A$18:$O$27,4+(COLUMN()-COLUMN('計算（宅配便）'!$M$1))/6),0)</f>
        <v>0</v>
      </c>
      <c r="N42" s="62" t="e">
        <f t="shared" ca="1" si="0"/>
        <v>#VALUE!</v>
      </c>
      <c r="O42" s="59" t="e">
        <f t="shared" ca="1" si="1"/>
        <v>#VALUE!</v>
      </c>
      <c r="P42" s="60" t="e">
        <f t="shared" ca="1" si="2"/>
        <v>#VALUE!</v>
      </c>
      <c r="Q42" s="61" t="e">
        <f t="shared" ca="1" si="3"/>
        <v>#VALUE!</v>
      </c>
      <c r="R42" s="61">
        <f ca="1">OFFSET(宅配便入力!$W42,0,(COLUMN()-COLUMN($L$1))/6)</f>
        <v>0</v>
      </c>
      <c r="S42" s="61">
        <f>IF($I42="(送料込)",VLOOKUP(宅配便入力!$Q42,宅配便!$A$18:$O$27,4+(COLUMN()-COLUMN('計算（宅配便）'!$M$1))/6),0)</f>
        <v>0</v>
      </c>
      <c r="T42" s="62" t="e">
        <f t="shared" ca="1" si="47"/>
        <v>#VALUE!</v>
      </c>
      <c r="U42" s="59" t="e">
        <f t="shared" ca="1" si="4"/>
        <v>#VALUE!</v>
      </c>
      <c r="V42" s="60" t="e">
        <f t="shared" ca="1" si="5"/>
        <v>#VALUE!</v>
      </c>
      <c r="W42" s="61" t="e">
        <f t="shared" ca="1" si="6"/>
        <v>#VALUE!</v>
      </c>
      <c r="X42" s="61">
        <f ca="1">OFFSET(宅配便入力!$W42,0,(COLUMN()-COLUMN($L$1))/6)</f>
        <v>0</v>
      </c>
      <c r="Y42" s="61">
        <f>IF($I42="(送料込)",VLOOKUP(宅配便入力!$Q42,宅配便!$A$18:$O$27,4+(COLUMN()-COLUMN('計算（宅配便）'!$M$1))/6),0)</f>
        <v>0</v>
      </c>
      <c r="Z42" s="62" t="e">
        <f t="shared" ca="1" si="7"/>
        <v>#VALUE!</v>
      </c>
      <c r="AA42" s="59" t="e">
        <f t="shared" ca="1" si="8"/>
        <v>#VALUE!</v>
      </c>
      <c r="AB42" s="60" t="e">
        <f t="shared" ca="1" si="9"/>
        <v>#VALUE!</v>
      </c>
      <c r="AC42" s="61" t="e">
        <f t="shared" ca="1" si="10"/>
        <v>#VALUE!</v>
      </c>
      <c r="AD42" s="61">
        <f ca="1">OFFSET(宅配便入力!$W42,0,(COLUMN()-COLUMN($L$1))/6)</f>
        <v>0</v>
      </c>
      <c r="AE42" s="61">
        <f>IF($I42="(送料込)",VLOOKUP(宅配便入力!$Q42,宅配便!$A$18:$O$27,4+(COLUMN()-COLUMN('計算（宅配便）'!$M$1))/6),0)</f>
        <v>0</v>
      </c>
      <c r="AF42" s="62" t="e">
        <f t="shared" ca="1" si="11"/>
        <v>#VALUE!</v>
      </c>
      <c r="AG42" s="59" t="e">
        <f t="shared" ca="1" si="12"/>
        <v>#VALUE!</v>
      </c>
      <c r="AH42" s="60" t="e">
        <f t="shared" ca="1" si="13"/>
        <v>#VALUE!</v>
      </c>
      <c r="AI42" s="61" t="e">
        <f t="shared" ca="1" si="14"/>
        <v>#VALUE!</v>
      </c>
      <c r="AJ42" s="61">
        <f ca="1">OFFSET(宅配便入力!$W42,0,(COLUMN()-COLUMN($L$1))/6)</f>
        <v>0</v>
      </c>
      <c r="AK42" s="61">
        <f>IF($I42="(送料込)",VLOOKUP(宅配便入力!$Q42,宅配便!$A$18:$O$27,4+(COLUMN()-COLUMN('計算（宅配便）'!$M$1))/6),0)</f>
        <v>0</v>
      </c>
      <c r="AL42" s="62" t="e">
        <f t="shared" ca="1" si="15"/>
        <v>#VALUE!</v>
      </c>
      <c r="AM42" s="59" t="e">
        <f t="shared" ca="1" si="16"/>
        <v>#VALUE!</v>
      </c>
      <c r="AN42" s="60" t="e">
        <f t="shared" ca="1" si="17"/>
        <v>#VALUE!</v>
      </c>
      <c r="AO42" s="61" t="e">
        <f t="shared" ca="1" si="18"/>
        <v>#VALUE!</v>
      </c>
      <c r="AP42" s="61">
        <f ca="1">OFFSET(宅配便入力!$W42,0,(COLUMN()-COLUMN($L$1))/6)</f>
        <v>0</v>
      </c>
      <c r="AQ42" s="61">
        <f>IF($I42="(送料込)",VLOOKUP(宅配便入力!$Q42,宅配便!$A$18:$O$27,4+(COLUMN()-COLUMN('計算（宅配便）'!$M$1))/6),0)</f>
        <v>0</v>
      </c>
      <c r="AR42" s="62" t="e">
        <f t="shared" ca="1" si="19"/>
        <v>#VALUE!</v>
      </c>
      <c r="AS42" s="59" t="e">
        <f t="shared" ca="1" si="20"/>
        <v>#VALUE!</v>
      </c>
      <c r="AT42" s="60" t="e">
        <f t="shared" ca="1" si="21"/>
        <v>#VALUE!</v>
      </c>
      <c r="AU42" s="61" t="e">
        <f t="shared" ca="1" si="22"/>
        <v>#VALUE!</v>
      </c>
      <c r="AV42" s="61">
        <f ca="1">OFFSET(宅配便入力!$W42,0,(COLUMN()-COLUMN($L$1))/6)</f>
        <v>0</v>
      </c>
      <c r="AW42" s="61">
        <f>IF($I42="(送料込)",VLOOKUP(宅配便入力!$Q42,宅配便!$A$18:$O$27,4+(COLUMN()-COLUMN('計算（宅配便）'!$M$1))/6),0)</f>
        <v>0</v>
      </c>
      <c r="AX42" s="62" t="e">
        <f t="shared" ca="1" si="23"/>
        <v>#VALUE!</v>
      </c>
      <c r="AY42" s="59" t="e">
        <f t="shared" ca="1" si="24"/>
        <v>#VALUE!</v>
      </c>
      <c r="AZ42" s="60" t="e">
        <f t="shared" ca="1" si="25"/>
        <v>#VALUE!</v>
      </c>
      <c r="BA42" s="61" t="e">
        <f t="shared" ca="1" si="26"/>
        <v>#VALUE!</v>
      </c>
      <c r="BB42" s="61">
        <f ca="1">OFFSET(宅配便入力!$W42,0,(COLUMN()-COLUMN($L$1))/6)</f>
        <v>0</v>
      </c>
      <c r="BC42" s="61">
        <f>IF($I42="(送料込)",VLOOKUP(宅配便入力!$Q42,宅配便!$A$18:$O$27,4+(COLUMN()-COLUMN('計算（宅配便）'!$M$1))/6),0)</f>
        <v>0</v>
      </c>
      <c r="BD42" s="62" t="e">
        <f t="shared" ca="1" si="27"/>
        <v>#VALUE!</v>
      </c>
      <c r="BE42" s="59" t="e">
        <f t="shared" ca="1" si="28"/>
        <v>#VALUE!</v>
      </c>
      <c r="BF42" s="60" t="e">
        <f t="shared" ca="1" si="29"/>
        <v>#VALUE!</v>
      </c>
      <c r="BG42" s="61" t="e">
        <f t="shared" ca="1" si="30"/>
        <v>#VALUE!</v>
      </c>
      <c r="BH42" s="61">
        <f ca="1">OFFSET(宅配便入力!$W42,0,(COLUMN()-COLUMN($L$1))/6)</f>
        <v>0</v>
      </c>
      <c r="BI42" s="61">
        <f>IF($I42="(送料込)",VLOOKUP(宅配便入力!$Q42,宅配便!$A$18:$O$27,4+(COLUMN()-COLUMN('計算（宅配便）'!$M$1))/6),0)</f>
        <v>0</v>
      </c>
      <c r="BJ42" s="62" t="e">
        <f t="shared" ca="1" si="31"/>
        <v>#VALUE!</v>
      </c>
      <c r="BK42" s="59" t="e">
        <f t="shared" ca="1" si="32"/>
        <v>#VALUE!</v>
      </c>
      <c r="BL42" s="60" t="e">
        <f t="shared" ca="1" si="33"/>
        <v>#VALUE!</v>
      </c>
      <c r="BM42" s="61" t="e">
        <f t="shared" ca="1" si="34"/>
        <v>#VALUE!</v>
      </c>
      <c r="BN42" s="61">
        <f ca="1">OFFSET(宅配便入力!$W42,0,(COLUMN()-COLUMN($L$1))/6)</f>
        <v>0</v>
      </c>
      <c r="BO42" s="61">
        <f>IF($I42="(送料込)",VLOOKUP(宅配便入力!$Q42,宅配便!$A$18:$O$27,4+(COLUMN()-COLUMN('計算（宅配便）'!$M$1))/6),0)</f>
        <v>0</v>
      </c>
      <c r="BP42" s="62" t="e">
        <f t="shared" ca="1" si="35"/>
        <v>#VALUE!</v>
      </c>
      <c r="BQ42" s="59" t="e">
        <f t="shared" ca="1" si="36"/>
        <v>#VALUE!</v>
      </c>
      <c r="BR42" s="60" t="e">
        <f t="shared" ca="1" si="37"/>
        <v>#VALUE!</v>
      </c>
      <c r="BS42" s="61" t="e">
        <f t="shared" ca="1" si="38"/>
        <v>#VALUE!</v>
      </c>
      <c r="BT42" s="61">
        <f ca="1">OFFSET(宅配便入力!$W42,0,(COLUMN()-COLUMN($L$1))/6)</f>
        <v>0</v>
      </c>
      <c r="BU42" s="61">
        <f>IF($I42="(送料込)",VLOOKUP(宅配便入力!$Q42,宅配便!$A$18:$O$27,4+(COLUMN()-COLUMN('計算（宅配便）'!$M$1))/6),0)</f>
        <v>0</v>
      </c>
      <c r="BV42" s="62" t="e">
        <f t="shared" ca="1" si="39"/>
        <v>#VALUE!</v>
      </c>
      <c r="BW42" s="59" t="e">
        <f t="shared" ca="1" si="40"/>
        <v>#VALUE!</v>
      </c>
      <c r="BX42" s="60" t="e">
        <f t="shared" ca="1" si="41"/>
        <v>#VALUE!</v>
      </c>
      <c r="BY42" s="61" t="e">
        <f t="shared" ca="1" si="42"/>
        <v>#VALUE!</v>
      </c>
      <c r="BZ42" s="61">
        <f ca="1">OFFSET(宅配便入力!$W42,0,(COLUMN()-COLUMN($L$1))/6)</f>
        <v>0</v>
      </c>
      <c r="CA42" s="61">
        <f>IF($I42="(送料込)",VLOOKUP(宅配便入力!$Q42,宅配便!$A$18:$O$27,4+(COLUMN()-COLUMN('計算（宅配便）'!$M$1))/6),0)</f>
        <v>0</v>
      </c>
      <c r="CB42" s="62" t="e">
        <f t="shared" ca="1" si="43"/>
        <v>#VALUE!</v>
      </c>
      <c r="CC42" s="59" t="e">
        <f t="shared" ca="1" si="44"/>
        <v>#VALUE!</v>
      </c>
      <c r="CD42" s="60" t="e">
        <f t="shared" ca="1" si="45"/>
        <v>#VALUE!</v>
      </c>
      <c r="CE42" s="61" t="e">
        <f t="shared" ca="1" si="46"/>
        <v>#VALUE!</v>
      </c>
    </row>
    <row r="43" spans="1:83">
      <c r="A43" s="6">
        <v>40</v>
      </c>
      <c r="B43" s="158" t="str">
        <f>IF(ISBLANK(宅配便入力!B43),"",宅配便入力!B43)</f>
        <v/>
      </c>
      <c r="C43" s="5" t="str">
        <f>IF(ISBLANK(宅配便入力!C43),"",宅配便入力!C43)</f>
        <v/>
      </c>
      <c r="D43" s="15">
        <f>IF(ISBLANK(宅配便仮計算!D43),"",宅配便仮計算!D43)</f>
        <v>0.85</v>
      </c>
      <c r="E43" s="5" t="str">
        <f>IF(ISBLANK(宅配便入力!I43),"",宅配便入力!I43)</f>
        <v/>
      </c>
      <c r="F43" s="14" t="str">
        <f>IF(ISBLANK(宅配便入力!L43),"",宅配便入力!L43)</f>
        <v/>
      </c>
      <c r="G43" s="14" t="str">
        <f>IF(ISBLANK(宅配便入力!$N43),"",IF(宅配便入力!$P43="以上",1,宅配便入力!$N43))</f>
        <v/>
      </c>
      <c r="H43" s="6" t="str">
        <f>IF(ISBLANK(宅配便入力!Q43),"",宅配便入力!Q43)</f>
        <v/>
      </c>
      <c r="I43" s="6" t="str">
        <f>IF(ISBLANK(宅配便入力!R43),"",宅配便入力!R43)</f>
        <v/>
      </c>
      <c r="J43" s="6" t="str">
        <f>IF(ISBLANK(宅配便入力!S43),"",宅配便入力!S43)</f>
        <v/>
      </c>
      <c r="K43" s="6" t="str">
        <f>IF(ISBLANK(宅配便入力!T43),"",宅配便入力!T43)</f>
        <v/>
      </c>
      <c r="L43" s="61">
        <f ca="1">OFFSET(宅配便入力!$W43,0,(COLUMN()-COLUMN($L$1))/6)</f>
        <v>0</v>
      </c>
      <c r="M43" s="61">
        <f>IF($I43="(送料込)",VLOOKUP(宅配便入力!$Q43,宅配便!$A$18:$O$27,4+(COLUMN()-COLUMN('計算（宅配便）'!$M$1))/6),0)</f>
        <v>0</v>
      </c>
      <c r="N43" s="62" t="e">
        <f t="shared" ca="1" si="0"/>
        <v>#VALUE!</v>
      </c>
      <c r="O43" s="59" t="e">
        <f t="shared" ca="1" si="1"/>
        <v>#VALUE!</v>
      </c>
      <c r="P43" s="60" t="e">
        <f t="shared" ca="1" si="2"/>
        <v>#VALUE!</v>
      </c>
      <c r="Q43" s="61" t="e">
        <f t="shared" ca="1" si="3"/>
        <v>#VALUE!</v>
      </c>
      <c r="R43" s="61">
        <f ca="1">OFFSET(宅配便入力!$W43,0,(COLUMN()-COLUMN($L$1))/6)</f>
        <v>0</v>
      </c>
      <c r="S43" s="61">
        <f>IF($I43="(送料込)",VLOOKUP(宅配便入力!$Q43,宅配便!$A$18:$O$27,4+(COLUMN()-COLUMN('計算（宅配便）'!$M$1))/6),0)</f>
        <v>0</v>
      </c>
      <c r="T43" s="62" t="e">
        <f t="shared" ca="1" si="47"/>
        <v>#VALUE!</v>
      </c>
      <c r="U43" s="59" t="e">
        <f t="shared" ca="1" si="4"/>
        <v>#VALUE!</v>
      </c>
      <c r="V43" s="60" t="e">
        <f t="shared" ca="1" si="5"/>
        <v>#VALUE!</v>
      </c>
      <c r="W43" s="61" t="e">
        <f t="shared" ca="1" si="6"/>
        <v>#VALUE!</v>
      </c>
      <c r="X43" s="61">
        <f ca="1">OFFSET(宅配便入力!$W43,0,(COLUMN()-COLUMN($L$1))/6)</f>
        <v>0</v>
      </c>
      <c r="Y43" s="61">
        <f>IF($I43="(送料込)",VLOOKUP(宅配便入力!$Q43,宅配便!$A$18:$O$27,4+(COLUMN()-COLUMN('計算（宅配便）'!$M$1))/6),0)</f>
        <v>0</v>
      </c>
      <c r="Z43" s="62" t="e">
        <f t="shared" ca="1" si="7"/>
        <v>#VALUE!</v>
      </c>
      <c r="AA43" s="59" t="e">
        <f t="shared" ca="1" si="8"/>
        <v>#VALUE!</v>
      </c>
      <c r="AB43" s="60" t="e">
        <f t="shared" ca="1" si="9"/>
        <v>#VALUE!</v>
      </c>
      <c r="AC43" s="61" t="e">
        <f t="shared" ca="1" si="10"/>
        <v>#VALUE!</v>
      </c>
      <c r="AD43" s="61">
        <f ca="1">OFFSET(宅配便入力!$W43,0,(COLUMN()-COLUMN($L$1))/6)</f>
        <v>0</v>
      </c>
      <c r="AE43" s="61">
        <f>IF($I43="(送料込)",VLOOKUP(宅配便入力!$Q43,宅配便!$A$18:$O$27,4+(COLUMN()-COLUMN('計算（宅配便）'!$M$1))/6),0)</f>
        <v>0</v>
      </c>
      <c r="AF43" s="62" t="e">
        <f t="shared" ca="1" si="11"/>
        <v>#VALUE!</v>
      </c>
      <c r="AG43" s="59" t="e">
        <f t="shared" ca="1" si="12"/>
        <v>#VALUE!</v>
      </c>
      <c r="AH43" s="60" t="e">
        <f t="shared" ca="1" si="13"/>
        <v>#VALUE!</v>
      </c>
      <c r="AI43" s="61" t="e">
        <f t="shared" ca="1" si="14"/>
        <v>#VALUE!</v>
      </c>
      <c r="AJ43" s="61">
        <f ca="1">OFFSET(宅配便入力!$W43,0,(COLUMN()-COLUMN($L$1))/6)</f>
        <v>0</v>
      </c>
      <c r="AK43" s="61">
        <f>IF($I43="(送料込)",VLOOKUP(宅配便入力!$Q43,宅配便!$A$18:$O$27,4+(COLUMN()-COLUMN('計算（宅配便）'!$M$1))/6),0)</f>
        <v>0</v>
      </c>
      <c r="AL43" s="62" t="e">
        <f t="shared" ca="1" si="15"/>
        <v>#VALUE!</v>
      </c>
      <c r="AM43" s="59" t="e">
        <f t="shared" ca="1" si="16"/>
        <v>#VALUE!</v>
      </c>
      <c r="AN43" s="60" t="e">
        <f t="shared" ca="1" si="17"/>
        <v>#VALUE!</v>
      </c>
      <c r="AO43" s="61" t="e">
        <f t="shared" ca="1" si="18"/>
        <v>#VALUE!</v>
      </c>
      <c r="AP43" s="61">
        <f ca="1">OFFSET(宅配便入力!$W43,0,(COLUMN()-COLUMN($L$1))/6)</f>
        <v>0</v>
      </c>
      <c r="AQ43" s="61">
        <f>IF($I43="(送料込)",VLOOKUP(宅配便入力!$Q43,宅配便!$A$18:$O$27,4+(COLUMN()-COLUMN('計算（宅配便）'!$M$1))/6),0)</f>
        <v>0</v>
      </c>
      <c r="AR43" s="62" t="e">
        <f t="shared" ca="1" si="19"/>
        <v>#VALUE!</v>
      </c>
      <c r="AS43" s="59" t="e">
        <f t="shared" ca="1" si="20"/>
        <v>#VALUE!</v>
      </c>
      <c r="AT43" s="60" t="e">
        <f t="shared" ca="1" si="21"/>
        <v>#VALUE!</v>
      </c>
      <c r="AU43" s="61" t="e">
        <f t="shared" ca="1" si="22"/>
        <v>#VALUE!</v>
      </c>
      <c r="AV43" s="61">
        <f ca="1">OFFSET(宅配便入力!$W43,0,(COLUMN()-COLUMN($L$1))/6)</f>
        <v>0</v>
      </c>
      <c r="AW43" s="61">
        <f>IF($I43="(送料込)",VLOOKUP(宅配便入力!$Q43,宅配便!$A$18:$O$27,4+(COLUMN()-COLUMN('計算（宅配便）'!$M$1))/6),0)</f>
        <v>0</v>
      </c>
      <c r="AX43" s="62" t="e">
        <f t="shared" ca="1" si="23"/>
        <v>#VALUE!</v>
      </c>
      <c r="AY43" s="59" t="e">
        <f t="shared" ca="1" si="24"/>
        <v>#VALUE!</v>
      </c>
      <c r="AZ43" s="60" t="e">
        <f t="shared" ca="1" si="25"/>
        <v>#VALUE!</v>
      </c>
      <c r="BA43" s="61" t="e">
        <f t="shared" ca="1" si="26"/>
        <v>#VALUE!</v>
      </c>
      <c r="BB43" s="61">
        <f ca="1">OFFSET(宅配便入力!$W43,0,(COLUMN()-COLUMN($L$1))/6)</f>
        <v>0</v>
      </c>
      <c r="BC43" s="61">
        <f>IF($I43="(送料込)",VLOOKUP(宅配便入力!$Q43,宅配便!$A$18:$O$27,4+(COLUMN()-COLUMN('計算（宅配便）'!$M$1))/6),0)</f>
        <v>0</v>
      </c>
      <c r="BD43" s="62" t="e">
        <f t="shared" ca="1" si="27"/>
        <v>#VALUE!</v>
      </c>
      <c r="BE43" s="59" t="e">
        <f t="shared" ca="1" si="28"/>
        <v>#VALUE!</v>
      </c>
      <c r="BF43" s="60" t="e">
        <f t="shared" ca="1" si="29"/>
        <v>#VALUE!</v>
      </c>
      <c r="BG43" s="61" t="e">
        <f t="shared" ca="1" si="30"/>
        <v>#VALUE!</v>
      </c>
      <c r="BH43" s="61">
        <f ca="1">OFFSET(宅配便入力!$W43,0,(COLUMN()-COLUMN($L$1))/6)</f>
        <v>0</v>
      </c>
      <c r="BI43" s="61">
        <f>IF($I43="(送料込)",VLOOKUP(宅配便入力!$Q43,宅配便!$A$18:$O$27,4+(COLUMN()-COLUMN('計算（宅配便）'!$M$1))/6),0)</f>
        <v>0</v>
      </c>
      <c r="BJ43" s="62" t="e">
        <f t="shared" ca="1" si="31"/>
        <v>#VALUE!</v>
      </c>
      <c r="BK43" s="59" t="e">
        <f t="shared" ca="1" si="32"/>
        <v>#VALUE!</v>
      </c>
      <c r="BL43" s="60" t="e">
        <f t="shared" ca="1" si="33"/>
        <v>#VALUE!</v>
      </c>
      <c r="BM43" s="61" t="e">
        <f t="shared" ca="1" si="34"/>
        <v>#VALUE!</v>
      </c>
      <c r="BN43" s="61">
        <f ca="1">OFFSET(宅配便入力!$W43,0,(COLUMN()-COLUMN($L$1))/6)</f>
        <v>0</v>
      </c>
      <c r="BO43" s="61">
        <f>IF($I43="(送料込)",VLOOKUP(宅配便入力!$Q43,宅配便!$A$18:$O$27,4+(COLUMN()-COLUMN('計算（宅配便）'!$M$1))/6),0)</f>
        <v>0</v>
      </c>
      <c r="BP43" s="62" t="e">
        <f t="shared" ca="1" si="35"/>
        <v>#VALUE!</v>
      </c>
      <c r="BQ43" s="59" t="e">
        <f t="shared" ca="1" si="36"/>
        <v>#VALUE!</v>
      </c>
      <c r="BR43" s="60" t="e">
        <f t="shared" ca="1" si="37"/>
        <v>#VALUE!</v>
      </c>
      <c r="BS43" s="61" t="e">
        <f t="shared" ca="1" si="38"/>
        <v>#VALUE!</v>
      </c>
      <c r="BT43" s="61">
        <f ca="1">OFFSET(宅配便入力!$W43,0,(COLUMN()-COLUMN($L$1))/6)</f>
        <v>0</v>
      </c>
      <c r="BU43" s="61">
        <f>IF($I43="(送料込)",VLOOKUP(宅配便入力!$Q43,宅配便!$A$18:$O$27,4+(COLUMN()-COLUMN('計算（宅配便）'!$M$1))/6),0)</f>
        <v>0</v>
      </c>
      <c r="BV43" s="62" t="e">
        <f t="shared" ca="1" si="39"/>
        <v>#VALUE!</v>
      </c>
      <c r="BW43" s="59" t="e">
        <f t="shared" ca="1" si="40"/>
        <v>#VALUE!</v>
      </c>
      <c r="BX43" s="60" t="e">
        <f t="shared" ca="1" si="41"/>
        <v>#VALUE!</v>
      </c>
      <c r="BY43" s="61" t="e">
        <f t="shared" ca="1" si="42"/>
        <v>#VALUE!</v>
      </c>
      <c r="BZ43" s="61">
        <f ca="1">OFFSET(宅配便入力!$W43,0,(COLUMN()-COLUMN($L$1))/6)</f>
        <v>0</v>
      </c>
      <c r="CA43" s="61">
        <f>IF($I43="(送料込)",VLOOKUP(宅配便入力!$Q43,宅配便!$A$18:$O$27,4+(COLUMN()-COLUMN('計算（宅配便）'!$M$1))/6),0)</f>
        <v>0</v>
      </c>
      <c r="CB43" s="62" t="e">
        <f t="shared" ca="1" si="43"/>
        <v>#VALUE!</v>
      </c>
      <c r="CC43" s="59" t="e">
        <f t="shared" ca="1" si="44"/>
        <v>#VALUE!</v>
      </c>
      <c r="CD43" s="60" t="e">
        <f t="shared" ca="1" si="45"/>
        <v>#VALUE!</v>
      </c>
      <c r="CE43" s="61" t="e">
        <f t="shared" ca="1" si="46"/>
        <v>#VALUE!</v>
      </c>
    </row>
    <row r="44" spans="1:83">
      <c r="A44" s="6">
        <v>41</v>
      </c>
      <c r="B44" s="158" t="str">
        <f>IF(ISBLANK(宅配便入力!B44),"",宅配便入力!B44)</f>
        <v/>
      </c>
      <c r="C44" s="5" t="str">
        <f>IF(ISBLANK(宅配便入力!C44),"",宅配便入力!C44)</f>
        <v/>
      </c>
      <c r="D44" s="15">
        <f>IF(ISBLANK(宅配便仮計算!D44),"",宅配便仮計算!D44)</f>
        <v>0.85</v>
      </c>
      <c r="E44" s="5" t="str">
        <f>IF(ISBLANK(宅配便入力!I44),"",宅配便入力!I44)</f>
        <v/>
      </c>
      <c r="F44" s="14" t="str">
        <f>IF(ISBLANK(宅配便入力!L44),"",宅配便入力!L44)</f>
        <v/>
      </c>
      <c r="G44" s="14" t="str">
        <f>IF(ISBLANK(宅配便入力!$N44),"",IF(宅配便入力!$P44="以上",1,宅配便入力!$N44))</f>
        <v/>
      </c>
      <c r="H44" s="6" t="str">
        <f>IF(ISBLANK(宅配便入力!Q44),"",宅配便入力!Q44)</f>
        <v/>
      </c>
      <c r="I44" s="6" t="str">
        <f>IF(ISBLANK(宅配便入力!R44),"",宅配便入力!R44)</f>
        <v/>
      </c>
      <c r="J44" s="6" t="str">
        <f>IF(ISBLANK(宅配便入力!S44),"",宅配便入力!S44)</f>
        <v/>
      </c>
      <c r="K44" s="6" t="str">
        <f>IF(ISBLANK(宅配便入力!T44),"",宅配便入力!T44)</f>
        <v/>
      </c>
      <c r="L44" s="61">
        <f ca="1">OFFSET(宅配便入力!$W44,0,(COLUMN()-COLUMN($L$1))/6)</f>
        <v>0</v>
      </c>
      <c r="M44" s="61">
        <f>IF($I44="(送料込)",VLOOKUP(宅配便入力!$Q44,宅配便!$A$18:$O$27,4+(COLUMN()-COLUMN('計算（宅配便）'!$M$1))/6),0)</f>
        <v>0</v>
      </c>
      <c r="N44" s="62" t="e">
        <f t="shared" ca="1" si="0"/>
        <v>#VALUE!</v>
      </c>
      <c r="O44" s="59" t="e">
        <f t="shared" ca="1" si="1"/>
        <v>#VALUE!</v>
      </c>
      <c r="P44" s="60" t="e">
        <f t="shared" ca="1" si="2"/>
        <v>#VALUE!</v>
      </c>
      <c r="Q44" s="61" t="e">
        <f t="shared" ca="1" si="3"/>
        <v>#VALUE!</v>
      </c>
      <c r="R44" s="61">
        <f ca="1">OFFSET(宅配便入力!$W44,0,(COLUMN()-COLUMN($L$1))/6)</f>
        <v>0</v>
      </c>
      <c r="S44" s="61">
        <f>IF($I44="(送料込)",VLOOKUP(宅配便入力!$Q44,宅配便!$A$18:$O$27,4+(COLUMN()-COLUMN('計算（宅配便）'!$M$1))/6),0)</f>
        <v>0</v>
      </c>
      <c r="T44" s="62" t="e">
        <f t="shared" ca="1" si="47"/>
        <v>#VALUE!</v>
      </c>
      <c r="U44" s="59" t="e">
        <f t="shared" ca="1" si="4"/>
        <v>#VALUE!</v>
      </c>
      <c r="V44" s="60" t="e">
        <f t="shared" ca="1" si="5"/>
        <v>#VALUE!</v>
      </c>
      <c r="W44" s="61" t="e">
        <f t="shared" ca="1" si="6"/>
        <v>#VALUE!</v>
      </c>
      <c r="X44" s="61">
        <f ca="1">OFFSET(宅配便入力!$W44,0,(COLUMN()-COLUMN($L$1))/6)</f>
        <v>0</v>
      </c>
      <c r="Y44" s="61">
        <f>IF($I44="(送料込)",VLOOKUP(宅配便入力!$Q44,宅配便!$A$18:$O$27,4+(COLUMN()-COLUMN('計算（宅配便）'!$M$1))/6),0)</f>
        <v>0</v>
      </c>
      <c r="Z44" s="62" t="e">
        <f t="shared" ca="1" si="7"/>
        <v>#VALUE!</v>
      </c>
      <c r="AA44" s="59" t="e">
        <f t="shared" ca="1" si="8"/>
        <v>#VALUE!</v>
      </c>
      <c r="AB44" s="60" t="e">
        <f t="shared" ca="1" si="9"/>
        <v>#VALUE!</v>
      </c>
      <c r="AC44" s="61" t="e">
        <f t="shared" ca="1" si="10"/>
        <v>#VALUE!</v>
      </c>
      <c r="AD44" s="61">
        <f ca="1">OFFSET(宅配便入力!$W44,0,(COLUMN()-COLUMN($L$1))/6)</f>
        <v>0</v>
      </c>
      <c r="AE44" s="61">
        <f>IF($I44="(送料込)",VLOOKUP(宅配便入力!$Q44,宅配便!$A$18:$O$27,4+(COLUMN()-COLUMN('計算（宅配便）'!$M$1))/6),0)</f>
        <v>0</v>
      </c>
      <c r="AF44" s="62" t="e">
        <f t="shared" ca="1" si="11"/>
        <v>#VALUE!</v>
      </c>
      <c r="AG44" s="59" t="e">
        <f t="shared" ca="1" si="12"/>
        <v>#VALUE!</v>
      </c>
      <c r="AH44" s="60" t="e">
        <f t="shared" ca="1" si="13"/>
        <v>#VALUE!</v>
      </c>
      <c r="AI44" s="61" t="e">
        <f t="shared" ca="1" si="14"/>
        <v>#VALUE!</v>
      </c>
      <c r="AJ44" s="61">
        <f ca="1">OFFSET(宅配便入力!$W44,0,(COLUMN()-COLUMN($L$1))/6)</f>
        <v>0</v>
      </c>
      <c r="AK44" s="61">
        <f>IF($I44="(送料込)",VLOOKUP(宅配便入力!$Q44,宅配便!$A$18:$O$27,4+(COLUMN()-COLUMN('計算（宅配便）'!$M$1))/6),0)</f>
        <v>0</v>
      </c>
      <c r="AL44" s="62" t="e">
        <f t="shared" ca="1" si="15"/>
        <v>#VALUE!</v>
      </c>
      <c r="AM44" s="59" t="e">
        <f t="shared" ca="1" si="16"/>
        <v>#VALUE!</v>
      </c>
      <c r="AN44" s="60" t="e">
        <f t="shared" ca="1" si="17"/>
        <v>#VALUE!</v>
      </c>
      <c r="AO44" s="61" t="e">
        <f t="shared" ca="1" si="18"/>
        <v>#VALUE!</v>
      </c>
      <c r="AP44" s="61">
        <f ca="1">OFFSET(宅配便入力!$W44,0,(COLUMN()-COLUMN($L$1))/6)</f>
        <v>0</v>
      </c>
      <c r="AQ44" s="61">
        <f>IF($I44="(送料込)",VLOOKUP(宅配便入力!$Q44,宅配便!$A$18:$O$27,4+(COLUMN()-COLUMN('計算（宅配便）'!$M$1))/6),0)</f>
        <v>0</v>
      </c>
      <c r="AR44" s="62" t="e">
        <f t="shared" ca="1" si="19"/>
        <v>#VALUE!</v>
      </c>
      <c r="AS44" s="59" t="e">
        <f t="shared" ca="1" si="20"/>
        <v>#VALUE!</v>
      </c>
      <c r="AT44" s="60" t="e">
        <f t="shared" ca="1" si="21"/>
        <v>#VALUE!</v>
      </c>
      <c r="AU44" s="61" t="e">
        <f t="shared" ca="1" si="22"/>
        <v>#VALUE!</v>
      </c>
      <c r="AV44" s="61">
        <f ca="1">OFFSET(宅配便入力!$W44,0,(COLUMN()-COLUMN($L$1))/6)</f>
        <v>0</v>
      </c>
      <c r="AW44" s="61">
        <f>IF($I44="(送料込)",VLOOKUP(宅配便入力!$Q44,宅配便!$A$18:$O$27,4+(COLUMN()-COLUMN('計算（宅配便）'!$M$1))/6),0)</f>
        <v>0</v>
      </c>
      <c r="AX44" s="62" t="e">
        <f t="shared" ca="1" si="23"/>
        <v>#VALUE!</v>
      </c>
      <c r="AY44" s="59" t="e">
        <f t="shared" ca="1" si="24"/>
        <v>#VALUE!</v>
      </c>
      <c r="AZ44" s="60" t="e">
        <f t="shared" ca="1" si="25"/>
        <v>#VALUE!</v>
      </c>
      <c r="BA44" s="61" t="e">
        <f t="shared" ca="1" si="26"/>
        <v>#VALUE!</v>
      </c>
      <c r="BB44" s="61">
        <f ca="1">OFFSET(宅配便入力!$W44,0,(COLUMN()-COLUMN($L$1))/6)</f>
        <v>0</v>
      </c>
      <c r="BC44" s="61">
        <f>IF($I44="(送料込)",VLOOKUP(宅配便入力!$Q44,宅配便!$A$18:$O$27,4+(COLUMN()-COLUMN('計算（宅配便）'!$M$1))/6),0)</f>
        <v>0</v>
      </c>
      <c r="BD44" s="62" t="e">
        <f t="shared" ca="1" si="27"/>
        <v>#VALUE!</v>
      </c>
      <c r="BE44" s="59" t="e">
        <f t="shared" ca="1" si="28"/>
        <v>#VALUE!</v>
      </c>
      <c r="BF44" s="60" t="e">
        <f t="shared" ca="1" si="29"/>
        <v>#VALUE!</v>
      </c>
      <c r="BG44" s="61" t="e">
        <f t="shared" ca="1" si="30"/>
        <v>#VALUE!</v>
      </c>
      <c r="BH44" s="61">
        <f ca="1">OFFSET(宅配便入力!$W44,0,(COLUMN()-COLUMN($L$1))/6)</f>
        <v>0</v>
      </c>
      <c r="BI44" s="61">
        <f>IF($I44="(送料込)",VLOOKUP(宅配便入力!$Q44,宅配便!$A$18:$O$27,4+(COLUMN()-COLUMN('計算（宅配便）'!$M$1))/6),0)</f>
        <v>0</v>
      </c>
      <c r="BJ44" s="62" t="e">
        <f t="shared" ca="1" si="31"/>
        <v>#VALUE!</v>
      </c>
      <c r="BK44" s="59" t="e">
        <f t="shared" ca="1" si="32"/>
        <v>#VALUE!</v>
      </c>
      <c r="BL44" s="60" t="e">
        <f t="shared" ca="1" si="33"/>
        <v>#VALUE!</v>
      </c>
      <c r="BM44" s="61" t="e">
        <f t="shared" ca="1" si="34"/>
        <v>#VALUE!</v>
      </c>
      <c r="BN44" s="61">
        <f ca="1">OFFSET(宅配便入力!$W44,0,(COLUMN()-COLUMN($L$1))/6)</f>
        <v>0</v>
      </c>
      <c r="BO44" s="61">
        <f>IF($I44="(送料込)",VLOOKUP(宅配便入力!$Q44,宅配便!$A$18:$O$27,4+(COLUMN()-COLUMN('計算（宅配便）'!$M$1))/6),0)</f>
        <v>0</v>
      </c>
      <c r="BP44" s="62" t="e">
        <f t="shared" ca="1" si="35"/>
        <v>#VALUE!</v>
      </c>
      <c r="BQ44" s="59" t="e">
        <f t="shared" ca="1" si="36"/>
        <v>#VALUE!</v>
      </c>
      <c r="BR44" s="60" t="e">
        <f t="shared" ca="1" si="37"/>
        <v>#VALUE!</v>
      </c>
      <c r="BS44" s="61" t="e">
        <f t="shared" ca="1" si="38"/>
        <v>#VALUE!</v>
      </c>
      <c r="BT44" s="61">
        <f ca="1">OFFSET(宅配便入力!$W44,0,(COLUMN()-COLUMN($L$1))/6)</f>
        <v>0</v>
      </c>
      <c r="BU44" s="61">
        <f>IF($I44="(送料込)",VLOOKUP(宅配便入力!$Q44,宅配便!$A$18:$O$27,4+(COLUMN()-COLUMN('計算（宅配便）'!$M$1))/6),0)</f>
        <v>0</v>
      </c>
      <c r="BV44" s="62" t="e">
        <f t="shared" ca="1" si="39"/>
        <v>#VALUE!</v>
      </c>
      <c r="BW44" s="59" t="e">
        <f t="shared" ca="1" si="40"/>
        <v>#VALUE!</v>
      </c>
      <c r="BX44" s="60" t="e">
        <f t="shared" ca="1" si="41"/>
        <v>#VALUE!</v>
      </c>
      <c r="BY44" s="61" t="e">
        <f t="shared" ca="1" si="42"/>
        <v>#VALUE!</v>
      </c>
      <c r="BZ44" s="61">
        <f ca="1">OFFSET(宅配便入力!$W44,0,(COLUMN()-COLUMN($L$1))/6)</f>
        <v>0</v>
      </c>
      <c r="CA44" s="61">
        <f>IF($I44="(送料込)",VLOOKUP(宅配便入力!$Q44,宅配便!$A$18:$O$27,4+(COLUMN()-COLUMN('計算（宅配便）'!$M$1))/6),0)</f>
        <v>0</v>
      </c>
      <c r="CB44" s="62" t="e">
        <f t="shared" ca="1" si="43"/>
        <v>#VALUE!</v>
      </c>
      <c r="CC44" s="59" t="e">
        <f t="shared" ca="1" si="44"/>
        <v>#VALUE!</v>
      </c>
      <c r="CD44" s="60" t="e">
        <f t="shared" ca="1" si="45"/>
        <v>#VALUE!</v>
      </c>
      <c r="CE44" s="61" t="e">
        <f t="shared" ca="1" si="46"/>
        <v>#VALUE!</v>
      </c>
    </row>
    <row r="45" spans="1:83">
      <c r="A45" s="6">
        <v>42</v>
      </c>
      <c r="B45" s="158" t="str">
        <f>IF(ISBLANK(宅配便入力!B45),"",宅配便入力!B45)</f>
        <v/>
      </c>
      <c r="C45" s="5" t="str">
        <f>IF(ISBLANK(宅配便入力!C45),"",宅配便入力!C45)</f>
        <v/>
      </c>
      <c r="D45" s="15">
        <f>IF(ISBLANK(宅配便仮計算!D45),"",宅配便仮計算!D45)</f>
        <v>0.85</v>
      </c>
      <c r="E45" s="5" t="str">
        <f>IF(ISBLANK(宅配便入力!I45),"",宅配便入力!I45)</f>
        <v/>
      </c>
      <c r="F45" s="14" t="str">
        <f>IF(ISBLANK(宅配便入力!L45),"",宅配便入力!L45)</f>
        <v/>
      </c>
      <c r="G45" s="14" t="str">
        <f>IF(ISBLANK(宅配便入力!$N45),"",IF(宅配便入力!$P45="以上",1,宅配便入力!$N45))</f>
        <v/>
      </c>
      <c r="H45" s="6" t="str">
        <f>IF(ISBLANK(宅配便入力!Q45),"",宅配便入力!Q45)</f>
        <v/>
      </c>
      <c r="I45" s="6" t="str">
        <f>IF(ISBLANK(宅配便入力!R45),"",宅配便入力!R45)</f>
        <v/>
      </c>
      <c r="J45" s="6" t="str">
        <f>IF(ISBLANK(宅配便入力!S45),"",宅配便入力!S45)</f>
        <v/>
      </c>
      <c r="K45" s="6" t="str">
        <f>IF(ISBLANK(宅配便入力!T45),"",宅配便入力!T45)</f>
        <v/>
      </c>
      <c r="L45" s="61">
        <f ca="1">OFFSET(宅配便入力!$W45,0,(COLUMN()-COLUMN($L$1))/6)</f>
        <v>0</v>
      </c>
      <c r="M45" s="61">
        <f>IF($I45="(送料込)",VLOOKUP(宅配便入力!$Q45,宅配便!$A$18:$O$27,4+(COLUMN()-COLUMN('計算（宅配便）'!$M$1))/6),0)</f>
        <v>0</v>
      </c>
      <c r="N45" s="62" t="e">
        <f t="shared" ca="1" si="0"/>
        <v>#VALUE!</v>
      </c>
      <c r="O45" s="59" t="e">
        <f t="shared" ca="1" si="1"/>
        <v>#VALUE!</v>
      </c>
      <c r="P45" s="60" t="e">
        <f t="shared" ca="1" si="2"/>
        <v>#VALUE!</v>
      </c>
      <c r="Q45" s="61" t="e">
        <f t="shared" ca="1" si="3"/>
        <v>#VALUE!</v>
      </c>
      <c r="R45" s="61">
        <f ca="1">OFFSET(宅配便入力!$W45,0,(COLUMN()-COLUMN($L$1))/6)</f>
        <v>0</v>
      </c>
      <c r="S45" s="61">
        <f>IF($I45="(送料込)",VLOOKUP(宅配便入力!$Q45,宅配便!$A$18:$O$27,4+(COLUMN()-COLUMN('計算（宅配便）'!$M$1))/6),0)</f>
        <v>0</v>
      </c>
      <c r="T45" s="62" t="e">
        <f t="shared" ca="1" si="47"/>
        <v>#VALUE!</v>
      </c>
      <c r="U45" s="59" t="e">
        <f t="shared" ca="1" si="4"/>
        <v>#VALUE!</v>
      </c>
      <c r="V45" s="60" t="e">
        <f t="shared" ca="1" si="5"/>
        <v>#VALUE!</v>
      </c>
      <c r="W45" s="61" t="e">
        <f t="shared" ca="1" si="6"/>
        <v>#VALUE!</v>
      </c>
      <c r="X45" s="61">
        <f ca="1">OFFSET(宅配便入力!$W45,0,(COLUMN()-COLUMN($L$1))/6)</f>
        <v>0</v>
      </c>
      <c r="Y45" s="61">
        <f>IF($I45="(送料込)",VLOOKUP(宅配便入力!$Q45,宅配便!$A$18:$O$27,4+(COLUMN()-COLUMN('計算（宅配便）'!$M$1))/6),0)</f>
        <v>0</v>
      </c>
      <c r="Z45" s="62" t="e">
        <f t="shared" ca="1" si="7"/>
        <v>#VALUE!</v>
      </c>
      <c r="AA45" s="59" t="e">
        <f t="shared" ca="1" si="8"/>
        <v>#VALUE!</v>
      </c>
      <c r="AB45" s="60" t="e">
        <f t="shared" ca="1" si="9"/>
        <v>#VALUE!</v>
      </c>
      <c r="AC45" s="61" t="e">
        <f t="shared" ca="1" si="10"/>
        <v>#VALUE!</v>
      </c>
      <c r="AD45" s="61">
        <f ca="1">OFFSET(宅配便入力!$W45,0,(COLUMN()-COLUMN($L$1))/6)</f>
        <v>0</v>
      </c>
      <c r="AE45" s="61">
        <f>IF($I45="(送料込)",VLOOKUP(宅配便入力!$Q45,宅配便!$A$18:$O$27,4+(COLUMN()-COLUMN('計算（宅配便）'!$M$1))/6),0)</f>
        <v>0</v>
      </c>
      <c r="AF45" s="62" t="e">
        <f t="shared" ca="1" si="11"/>
        <v>#VALUE!</v>
      </c>
      <c r="AG45" s="59" t="e">
        <f t="shared" ca="1" si="12"/>
        <v>#VALUE!</v>
      </c>
      <c r="AH45" s="60" t="e">
        <f t="shared" ca="1" si="13"/>
        <v>#VALUE!</v>
      </c>
      <c r="AI45" s="61" t="e">
        <f t="shared" ca="1" si="14"/>
        <v>#VALUE!</v>
      </c>
      <c r="AJ45" s="61">
        <f ca="1">OFFSET(宅配便入力!$W45,0,(COLUMN()-COLUMN($L$1))/6)</f>
        <v>0</v>
      </c>
      <c r="AK45" s="61">
        <f>IF($I45="(送料込)",VLOOKUP(宅配便入力!$Q45,宅配便!$A$18:$O$27,4+(COLUMN()-COLUMN('計算（宅配便）'!$M$1))/6),0)</f>
        <v>0</v>
      </c>
      <c r="AL45" s="62" t="e">
        <f t="shared" ca="1" si="15"/>
        <v>#VALUE!</v>
      </c>
      <c r="AM45" s="59" t="e">
        <f t="shared" ca="1" si="16"/>
        <v>#VALUE!</v>
      </c>
      <c r="AN45" s="60" t="e">
        <f t="shared" ca="1" si="17"/>
        <v>#VALUE!</v>
      </c>
      <c r="AO45" s="61" t="e">
        <f t="shared" ca="1" si="18"/>
        <v>#VALUE!</v>
      </c>
      <c r="AP45" s="61">
        <f ca="1">OFFSET(宅配便入力!$W45,0,(COLUMN()-COLUMN($L$1))/6)</f>
        <v>0</v>
      </c>
      <c r="AQ45" s="61">
        <f>IF($I45="(送料込)",VLOOKUP(宅配便入力!$Q45,宅配便!$A$18:$O$27,4+(COLUMN()-COLUMN('計算（宅配便）'!$M$1))/6),0)</f>
        <v>0</v>
      </c>
      <c r="AR45" s="62" t="e">
        <f t="shared" ca="1" si="19"/>
        <v>#VALUE!</v>
      </c>
      <c r="AS45" s="59" t="e">
        <f t="shared" ca="1" si="20"/>
        <v>#VALUE!</v>
      </c>
      <c r="AT45" s="60" t="e">
        <f t="shared" ca="1" si="21"/>
        <v>#VALUE!</v>
      </c>
      <c r="AU45" s="61" t="e">
        <f t="shared" ca="1" si="22"/>
        <v>#VALUE!</v>
      </c>
      <c r="AV45" s="61">
        <f ca="1">OFFSET(宅配便入力!$W45,0,(COLUMN()-COLUMN($L$1))/6)</f>
        <v>0</v>
      </c>
      <c r="AW45" s="61">
        <f>IF($I45="(送料込)",VLOOKUP(宅配便入力!$Q45,宅配便!$A$18:$O$27,4+(COLUMN()-COLUMN('計算（宅配便）'!$M$1))/6),0)</f>
        <v>0</v>
      </c>
      <c r="AX45" s="62" t="e">
        <f t="shared" ca="1" si="23"/>
        <v>#VALUE!</v>
      </c>
      <c r="AY45" s="59" t="e">
        <f t="shared" ca="1" si="24"/>
        <v>#VALUE!</v>
      </c>
      <c r="AZ45" s="60" t="e">
        <f t="shared" ca="1" si="25"/>
        <v>#VALUE!</v>
      </c>
      <c r="BA45" s="61" t="e">
        <f t="shared" ca="1" si="26"/>
        <v>#VALUE!</v>
      </c>
      <c r="BB45" s="61">
        <f ca="1">OFFSET(宅配便入力!$W45,0,(COLUMN()-COLUMN($L$1))/6)</f>
        <v>0</v>
      </c>
      <c r="BC45" s="61">
        <f>IF($I45="(送料込)",VLOOKUP(宅配便入力!$Q45,宅配便!$A$18:$O$27,4+(COLUMN()-COLUMN('計算（宅配便）'!$M$1))/6),0)</f>
        <v>0</v>
      </c>
      <c r="BD45" s="62" t="e">
        <f t="shared" ca="1" si="27"/>
        <v>#VALUE!</v>
      </c>
      <c r="BE45" s="59" t="e">
        <f t="shared" ca="1" si="28"/>
        <v>#VALUE!</v>
      </c>
      <c r="BF45" s="60" t="e">
        <f t="shared" ca="1" si="29"/>
        <v>#VALUE!</v>
      </c>
      <c r="BG45" s="61" t="e">
        <f t="shared" ca="1" si="30"/>
        <v>#VALUE!</v>
      </c>
      <c r="BH45" s="61">
        <f ca="1">OFFSET(宅配便入力!$W45,0,(COLUMN()-COLUMN($L$1))/6)</f>
        <v>0</v>
      </c>
      <c r="BI45" s="61">
        <f>IF($I45="(送料込)",VLOOKUP(宅配便入力!$Q45,宅配便!$A$18:$O$27,4+(COLUMN()-COLUMN('計算（宅配便）'!$M$1))/6),0)</f>
        <v>0</v>
      </c>
      <c r="BJ45" s="62" t="e">
        <f t="shared" ca="1" si="31"/>
        <v>#VALUE!</v>
      </c>
      <c r="BK45" s="59" t="e">
        <f t="shared" ca="1" si="32"/>
        <v>#VALUE!</v>
      </c>
      <c r="BL45" s="60" t="e">
        <f t="shared" ca="1" si="33"/>
        <v>#VALUE!</v>
      </c>
      <c r="BM45" s="61" t="e">
        <f t="shared" ca="1" si="34"/>
        <v>#VALUE!</v>
      </c>
      <c r="BN45" s="61">
        <f ca="1">OFFSET(宅配便入力!$W45,0,(COLUMN()-COLUMN($L$1))/6)</f>
        <v>0</v>
      </c>
      <c r="BO45" s="61">
        <f>IF($I45="(送料込)",VLOOKUP(宅配便入力!$Q45,宅配便!$A$18:$O$27,4+(COLUMN()-COLUMN('計算（宅配便）'!$M$1))/6),0)</f>
        <v>0</v>
      </c>
      <c r="BP45" s="62" t="e">
        <f t="shared" ca="1" si="35"/>
        <v>#VALUE!</v>
      </c>
      <c r="BQ45" s="59" t="e">
        <f t="shared" ca="1" si="36"/>
        <v>#VALUE!</v>
      </c>
      <c r="BR45" s="60" t="e">
        <f t="shared" ca="1" si="37"/>
        <v>#VALUE!</v>
      </c>
      <c r="BS45" s="61" t="e">
        <f t="shared" ca="1" si="38"/>
        <v>#VALUE!</v>
      </c>
      <c r="BT45" s="61">
        <f ca="1">OFFSET(宅配便入力!$W45,0,(COLUMN()-COLUMN($L$1))/6)</f>
        <v>0</v>
      </c>
      <c r="BU45" s="61">
        <f>IF($I45="(送料込)",VLOOKUP(宅配便入力!$Q45,宅配便!$A$18:$O$27,4+(COLUMN()-COLUMN('計算（宅配便）'!$M$1))/6),0)</f>
        <v>0</v>
      </c>
      <c r="BV45" s="62" t="e">
        <f t="shared" ca="1" si="39"/>
        <v>#VALUE!</v>
      </c>
      <c r="BW45" s="59" t="e">
        <f t="shared" ca="1" si="40"/>
        <v>#VALUE!</v>
      </c>
      <c r="BX45" s="60" t="e">
        <f t="shared" ca="1" si="41"/>
        <v>#VALUE!</v>
      </c>
      <c r="BY45" s="61" t="e">
        <f t="shared" ca="1" si="42"/>
        <v>#VALUE!</v>
      </c>
      <c r="BZ45" s="61">
        <f ca="1">OFFSET(宅配便入力!$W45,0,(COLUMN()-COLUMN($L$1))/6)</f>
        <v>0</v>
      </c>
      <c r="CA45" s="61">
        <f>IF($I45="(送料込)",VLOOKUP(宅配便入力!$Q45,宅配便!$A$18:$O$27,4+(COLUMN()-COLUMN('計算（宅配便）'!$M$1))/6),0)</f>
        <v>0</v>
      </c>
      <c r="CB45" s="62" t="e">
        <f t="shared" ca="1" si="43"/>
        <v>#VALUE!</v>
      </c>
      <c r="CC45" s="59" t="e">
        <f t="shared" ca="1" si="44"/>
        <v>#VALUE!</v>
      </c>
      <c r="CD45" s="60" t="e">
        <f t="shared" ca="1" si="45"/>
        <v>#VALUE!</v>
      </c>
      <c r="CE45" s="61" t="e">
        <f t="shared" ca="1" si="46"/>
        <v>#VALUE!</v>
      </c>
    </row>
    <row r="46" spans="1:83">
      <c r="A46" s="6">
        <v>43</v>
      </c>
      <c r="B46" s="158" t="str">
        <f>IF(ISBLANK(宅配便入力!B46),"",宅配便入力!B46)</f>
        <v/>
      </c>
      <c r="C46" s="5" t="str">
        <f>IF(ISBLANK(宅配便入力!C46),"",宅配便入力!C46)</f>
        <v/>
      </c>
      <c r="D46" s="15">
        <f>IF(ISBLANK(宅配便仮計算!D46),"",宅配便仮計算!D46)</f>
        <v>0.85</v>
      </c>
      <c r="E46" s="5" t="str">
        <f>IF(ISBLANK(宅配便入力!I46),"",宅配便入力!I46)</f>
        <v/>
      </c>
      <c r="F46" s="14" t="str">
        <f>IF(ISBLANK(宅配便入力!L46),"",宅配便入力!L46)</f>
        <v/>
      </c>
      <c r="G46" s="14" t="str">
        <f>IF(ISBLANK(宅配便入力!$N46),"",IF(宅配便入力!$P46="以上",1,宅配便入力!$N46))</f>
        <v/>
      </c>
      <c r="H46" s="6" t="str">
        <f>IF(ISBLANK(宅配便入力!Q46),"",宅配便入力!Q46)</f>
        <v/>
      </c>
      <c r="I46" s="6" t="str">
        <f>IF(ISBLANK(宅配便入力!R46),"",宅配便入力!R46)</f>
        <v/>
      </c>
      <c r="J46" s="6" t="str">
        <f>IF(ISBLANK(宅配便入力!S46),"",宅配便入力!S46)</f>
        <v/>
      </c>
      <c r="K46" s="6" t="str">
        <f>IF(ISBLANK(宅配便入力!T46),"",宅配便入力!T46)</f>
        <v/>
      </c>
      <c r="L46" s="61">
        <f ca="1">OFFSET(宅配便入力!$W46,0,(COLUMN()-COLUMN($L$1))/6)</f>
        <v>0</v>
      </c>
      <c r="M46" s="61">
        <f>IF($I46="(送料込)",VLOOKUP(宅配便入力!$Q46,宅配便!$A$18:$O$27,4+(COLUMN()-COLUMN('計算（宅配便）'!$M$1))/6),0)</f>
        <v>0</v>
      </c>
      <c r="N46" s="62" t="e">
        <f t="shared" ca="1" si="0"/>
        <v>#VALUE!</v>
      </c>
      <c r="O46" s="59" t="e">
        <f t="shared" ca="1" si="1"/>
        <v>#VALUE!</v>
      </c>
      <c r="P46" s="60" t="e">
        <f t="shared" ca="1" si="2"/>
        <v>#VALUE!</v>
      </c>
      <c r="Q46" s="61" t="e">
        <f t="shared" ca="1" si="3"/>
        <v>#VALUE!</v>
      </c>
      <c r="R46" s="61">
        <f ca="1">OFFSET(宅配便入力!$W46,0,(COLUMN()-COLUMN($L$1))/6)</f>
        <v>0</v>
      </c>
      <c r="S46" s="61">
        <f>IF($I46="(送料込)",VLOOKUP(宅配便入力!$Q46,宅配便!$A$18:$O$27,4+(COLUMN()-COLUMN('計算（宅配便）'!$M$1))/6),0)</f>
        <v>0</v>
      </c>
      <c r="T46" s="62" t="e">
        <f t="shared" ca="1" si="47"/>
        <v>#VALUE!</v>
      </c>
      <c r="U46" s="59" t="e">
        <f t="shared" ca="1" si="4"/>
        <v>#VALUE!</v>
      </c>
      <c r="V46" s="60" t="e">
        <f t="shared" ca="1" si="5"/>
        <v>#VALUE!</v>
      </c>
      <c r="W46" s="61" t="e">
        <f t="shared" ca="1" si="6"/>
        <v>#VALUE!</v>
      </c>
      <c r="X46" s="61">
        <f ca="1">OFFSET(宅配便入力!$W46,0,(COLUMN()-COLUMN($L$1))/6)</f>
        <v>0</v>
      </c>
      <c r="Y46" s="61">
        <f>IF($I46="(送料込)",VLOOKUP(宅配便入力!$Q46,宅配便!$A$18:$O$27,4+(COLUMN()-COLUMN('計算（宅配便）'!$M$1))/6),0)</f>
        <v>0</v>
      </c>
      <c r="Z46" s="62" t="e">
        <f t="shared" ca="1" si="7"/>
        <v>#VALUE!</v>
      </c>
      <c r="AA46" s="59" t="e">
        <f t="shared" ca="1" si="8"/>
        <v>#VALUE!</v>
      </c>
      <c r="AB46" s="60" t="e">
        <f t="shared" ca="1" si="9"/>
        <v>#VALUE!</v>
      </c>
      <c r="AC46" s="61" t="e">
        <f t="shared" ca="1" si="10"/>
        <v>#VALUE!</v>
      </c>
      <c r="AD46" s="61">
        <f ca="1">OFFSET(宅配便入力!$W46,0,(COLUMN()-COLUMN($L$1))/6)</f>
        <v>0</v>
      </c>
      <c r="AE46" s="61">
        <f>IF($I46="(送料込)",VLOOKUP(宅配便入力!$Q46,宅配便!$A$18:$O$27,4+(COLUMN()-COLUMN('計算（宅配便）'!$M$1))/6),0)</f>
        <v>0</v>
      </c>
      <c r="AF46" s="62" t="e">
        <f t="shared" ca="1" si="11"/>
        <v>#VALUE!</v>
      </c>
      <c r="AG46" s="59" t="e">
        <f t="shared" ca="1" si="12"/>
        <v>#VALUE!</v>
      </c>
      <c r="AH46" s="60" t="e">
        <f t="shared" ca="1" si="13"/>
        <v>#VALUE!</v>
      </c>
      <c r="AI46" s="61" t="e">
        <f t="shared" ca="1" si="14"/>
        <v>#VALUE!</v>
      </c>
      <c r="AJ46" s="61">
        <f ca="1">OFFSET(宅配便入力!$W46,0,(COLUMN()-COLUMN($L$1))/6)</f>
        <v>0</v>
      </c>
      <c r="AK46" s="61">
        <f>IF($I46="(送料込)",VLOOKUP(宅配便入力!$Q46,宅配便!$A$18:$O$27,4+(COLUMN()-COLUMN('計算（宅配便）'!$M$1))/6),0)</f>
        <v>0</v>
      </c>
      <c r="AL46" s="62" t="e">
        <f t="shared" ca="1" si="15"/>
        <v>#VALUE!</v>
      </c>
      <c r="AM46" s="59" t="e">
        <f t="shared" ca="1" si="16"/>
        <v>#VALUE!</v>
      </c>
      <c r="AN46" s="60" t="e">
        <f t="shared" ca="1" si="17"/>
        <v>#VALUE!</v>
      </c>
      <c r="AO46" s="61" t="e">
        <f t="shared" ca="1" si="18"/>
        <v>#VALUE!</v>
      </c>
      <c r="AP46" s="61">
        <f ca="1">OFFSET(宅配便入力!$W46,0,(COLUMN()-COLUMN($L$1))/6)</f>
        <v>0</v>
      </c>
      <c r="AQ46" s="61">
        <f>IF($I46="(送料込)",VLOOKUP(宅配便入力!$Q46,宅配便!$A$18:$O$27,4+(COLUMN()-COLUMN('計算（宅配便）'!$M$1))/6),0)</f>
        <v>0</v>
      </c>
      <c r="AR46" s="62" t="e">
        <f t="shared" ca="1" si="19"/>
        <v>#VALUE!</v>
      </c>
      <c r="AS46" s="59" t="e">
        <f t="shared" ca="1" si="20"/>
        <v>#VALUE!</v>
      </c>
      <c r="AT46" s="60" t="e">
        <f t="shared" ca="1" si="21"/>
        <v>#VALUE!</v>
      </c>
      <c r="AU46" s="61" t="e">
        <f t="shared" ca="1" si="22"/>
        <v>#VALUE!</v>
      </c>
      <c r="AV46" s="61">
        <f ca="1">OFFSET(宅配便入力!$W46,0,(COLUMN()-COLUMN($L$1))/6)</f>
        <v>0</v>
      </c>
      <c r="AW46" s="61">
        <f>IF($I46="(送料込)",VLOOKUP(宅配便入力!$Q46,宅配便!$A$18:$O$27,4+(COLUMN()-COLUMN('計算（宅配便）'!$M$1))/6),0)</f>
        <v>0</v>
      </c>
      <c r="AX46" s="62" t="e">
        <f t="shared" ca="1" si="23"/>
        <v>#VALUE!</v>
      </c>
      <c r="AY46" s="59" t="e">
        <f t="shared" ca="1" si="24"/>
        <v>#VALUE!</v>
      </c>
      <c r="AZ46" s="60" t="e">
        <f t="shared" ca="1" si="25"/>
        <v>#VALUE!</v>
      </c>
      <c r="BA46" s="61" t="e">
        <f t="shared" ca="1" si="26"/>
        <v>#VALUE!</v>
      </c>
      <c r="BB46" s="61">
        <f ca="1">OFFSET(宅配便入力!$W46,0,(COLUMN()-COLUMN($L$1))/6)</f>
        <v>0</v>
      </c>
      <c r="BC46" s="61">
        <f>IF($I46="(送料込)",VLOOKUP(宅配便入力!$Q46,宅配便!$A$18:$O$27,4+(COLUMN()-COLUMN('計算（宅配便）'!$M$1))/6),0)</f>
        <v>0</v>
      </c>
      <c r="BD46" s="62" t="e">
        <f t="shared" ca="1" si="27"/>
        <v>#VALUE!</v>
      </c>
      <c r="BE46" s="59" t="e">
        <f t="shared" ca="1" si="28"/>
        <v>#VALUE!</v>
      </c>
      <c r="BF46" s="60" t="e">
        <f t="shared" ca="1" si="29"/>
        <v>#VALUE!</v>
      </c>
      <c r="BG46" s="61" t="e">
        <f t="shared" ca="1" si="30"/>
        <v>#VALUE!</v>
      </c>
      <c r="BH46" s="61">
        <f ca="1">OFFSET(宅配便入力!$W46,0,(COLUMN()-COLUMN($L$1))/6)</f>
        <v>0</v>
      </c>
      <c r="BI46" s="61">
        <f>IF($I46="(送料込)",VLOOKUP(宅配便入力!$Q46,宅配便!$A$18:$O$27,4+(COLUMN()-COLUMN('計算（宅配便）'!$M$1))/6),0)</f>
        <v>0</v>
      </c>
      <c r="BJ46" s="62" t="e">
        <f t="shared" ca="1" si="31"/>
        <v>#VALUE!</v>
      </c>
      <c r="BK46" s="59" t="e">
        <f t="shared" ca="1" si="32"/>
        <v>#VALUE!</v>
      </c>
      <c r="BL46" s="60" t="e">
        <f t="shared" ca="1" si="33"/>
        <v>#VALUE!</v>
      </c>
      <c r="BM46" s="61" t="e">
        <f t="shared" ca="1" si="34"/>
        <v>#VALUE!</v>
      </c>
      <c r="BN46" s="61">
        <f ca="1">OFFSET(宅配便入力!$W46,0,(COLUMN()-COLUMN($L$1))/6)</f>
        <v>0</v>
      </c>
      <c r="BO46" s="61">
        <f>IF($I46="(送料込)",VLOOKUP(宅配便入力!$Q46,宅配便!$A$18:$O$27,4+(COLUMN()-COLUMN('計算（宅配便）'!$M$1))/6),0)</f>
        <v>0</v>
      </c>
      <c r="BP46" s="62" t="e">
        <f t="shared" ca="1" si="35"/>
        <v>#VALUE!</v>
      </c>
      <c r="BQ46" s="59" t="e">
        <f t="shared" ca="1" si="36"/>
        <v>#VALUE!</v>
      </c>
      <c r="BR46" s="60" t="e">
        <f t="shared" ca="1" si="37"/>
        <v>#VALUE!</v>
      </c>
      <c r="BS46" s="61" t="e">
        <f t="shared" ca="1" si="38"/>
        <v>#VALUE!</v>
      </c>
      <c r="BT46" s="61">
        <f ca="1">OFFSET(宅配便入力!$W46,0,(COLUMN()-COLUMN($L$1))/6)</f>
        <v>0</v>
      </c>
      <c r="BU46" s="61">
        <f>IF($I46="(送料込)",VLOOKUP(宅配便入力!$Q46,宅配便!$A$18:$O$27,4+(COLUMN()-COLUMN('計算（宅配便）'!$M$1))/6),0)</f>
        <v>0</v>
      </c>
      <c r="BV46" s="62" t="e">
        <f t="shared" ca="1" si="39"/>
        <v>#VALUE!</v>
      </c>
      <c r="BW46" s="59" t="e">
        <f t="shared" ca="1" si="40"/>
        <v>#VALUE!</v>
      </c>
      <c r="BX46" s="60" t="e">
        <f t="shared" ca="1" si="41"/>
        <v>#VALUE!</v>
      </c>
      <c r="BY46" s="61" t="e">
        <f t="shared" ca="1" si="42"/>
        <v>#VALUE!</v>
      </c>
      <c r="BZ46" s="61">
        <f ca="1">OFFSET(宅配便入力!$W46,0,(COLUMN()-COLUMN($L$1))/6)</f>
        <v>0</v>
      </c>
      <c r="CA46" s="61">
        <f>IF($I46="(送料込)",VLOOKUP(宅配便入力!$Q46,宅配便!$A$18:$O$27,4+(COLUMN()-COLUMN('計算（宅配便）'!$M$1))/6),0)</f>
        <v>0</v>
      </c>
      <c r="CB46" s="62" t="e">
        <f t="shared" ca="1" si="43"/>
        <v>#VALUE!</v>
      </c>
      <c r="CC46" s="59" t="e">
        <f t="shared" ca="1" si="44"/>
        <v>#VALUE!</v>
      </c>
      <c r="CD46" s="60" t="e">
        <f t="shared" ca="1" si="45"/>
        <v>#VALUE!</v>
      </c>
      <c r="CE46" s="61" t="e">
        <f t="shared" ca="1" si="46"/>
        <v>#VALUE!</v>
      </c>
    </row>
    <row r="47" spans="1:83">
      <c r="A47" s="6">
        <v>44</v>
      </c>
      <c r="B47" s="158" t="str">
        <f>IF(ISBLANK(宅配便入力!B47),"",宅配便入力!B47)</f>
        <v/>
      </c>
      <c r="C47" s="5" t="str">
        <f>IF(ISBLANK(宅配便入力!C47),"",宅配便入力!C47)</f>
        <v/>
      </c>
      <c r="D47" s="15">
        <f>IF(ISBLANK(宅配便仮計算!D47),"",宅配便仮計算!D47)</f>
        <v>0.85</v>
      </c>
      <c r="E47" s="5" t="str">
        <f>IF(ISBLANK(宅配便入力!I47),"",宅配便入力!I47)</f>
        <v/>
      </c>
      <c r="F47" s="14" t="str">
        <f>IF(ISBLANK(宅配便入力!L47),"",宅配便入力!L47)</f>
        <v/>
      </c>
      <c r="G47" s="14" t="str">
        <f>IF(ISBLANK(宅配便入力!$N47),"",IF(宅配便入力!$P47="以上",1,宅配便入力!$N47))</f>
        <v/>
      </c>
      <c r="H47" s="6" t="str">
        <f>IF(ISBLANK(宅配便入力!Q47),"",宅配便入力!Q47)</f>
        <v/>
      </c>
      <c r="I47" s="6" t="str">
        <f>IF(ISBLANK(宅配便入力!R47),"",宅配便入力!R47)</f>
        <v/>
      </c>
      <c r="J47" s="6" t="str">
        <f>IF(ISBLANK(宅配便入力!S47),"",宅配便入力!S47)</f>
        <v/>
      </c>
      <c r="K47" s="6" t="str">
        <f>IF(ISBLANK(宅配便入力!T47),"",宅配便入力!T47)</f>
        <v/>
      </c>
      <c r="L47" s="61">
        <f ca="1">OFFSET(宅配便入力!$W47,0,(COLUMN()-COLUMN($L$1))/6)</f>
        <v>0</v>
      </c>
      <c r="M47" s="61">
        <f>IF($I47="(送料込)",VLOOKUP(宅配便入力!$Q47,宅配便!$A$18:$O$27,4+(COLUMN()-COLUMN('計算（宅配便）'!$M$1))/6),0)</f>
        <v>0</v>
      </c>
      <c r="N47" s="62" t="e">
        <f t="shared" ca="1" si="0"/>
        <v>#VALUE!</v>
      </c>
      <c r="O47" s="59" t="e">
        <f t="shared" ca="1" si="1"/>
        <v>#VALUE!</v>
      </c>
      <c r="P47" s="60" t="e">
        <f t="shared" ca="1" si="2"/>
        <v>#VALUE!</v>
      </c>
      <c r="Q47" s="61" t="e">
        <f t="shared" ca="1" si="3"/>
        <v>#VALUE!</v>
      </c>
      <c r="R47" s="61">
        <f ca="1">OFFSET(宅配便入力!$W47,0,(COLUMN()-COLUMN($L$1))/6)</f>
        <v>0</v>
      </c>
      <c r="S47" s="61">
        <f>IF($I47="(送料込)",VLOOKUP(宅配便入力!$Q47,宅配便!$A$18:$O$27,4+(COLUMN()-COLUMN('計算（宅配便）'!$M$1))/6),0)</f>
        <v>0</v>
      </c>
      <c r="T47" s="62" t="e">
        <f t="shared" ca="1" si="47"/>
        <v>#VALUE!</v>
      </c>
      <c r="U47" s="59" t="e">
        <f t="shared" ca="1" si="4"/>
        <v>#VALUE!</v>
      </c>
      <c r="V47" s="60" t="e">
        <f t="shared" ca="1" si="5"/>
        <v>#VALUE!</v>
      </c>
      <c r="W47" s="61" t="e">
        <f t="shared" ca="1" si="6"/>
        <v>#VALUE!</v>
      </c>
      <c r="X47" s="61">
        <f ca="1">OFFSET(宅配便入力!$W47,0,(COLUMN()-COLUMN($L$1))/6)</f>
        <v>0</v>
      </c>
      <c r="Y47" s="61">
        <f>IF($I47="(送料込)",VLOOKUP(宅配便入力!$Q47,宅配便!$A$18:$O$27,4+(COLUMN()-COLUMN('計算（宅配便）'!$M$1))/6),0)</f>
        <v>0</v>
      </c>
      <c r="Z47" s="62" t="e">
        <f t="shared" ca="1" si="7"/>
        <v>#VALUE!</v>
      </c>
      <c r="AA47" s="59" t="e">
        <f t="shared" ca="1" si="8"/>
        <v>#VALUE!</v>
      </c>
      <c r="AB47" s="60" t="e">
        <f t="shared" ca="1" si="9"/>
        <v>#VALUE!</v>
      </c>
      <c r="AC47" s="61" t="e">
        <f t="shared" ca="1" si="10"/>
        <v>#VALUE!</v>
      </c>
      <c r="AD47" s="61">
        <f ca="1">OFFSET(宅配便入力!$W47,0,(COLUMN()-COLUMN($L$1))/6)</f>
        <v>0</v>
      </c>
      <c r="AE47" s="61">
        <f>IF($I47="(送料込)",VLOOKUP(宅配便入力!$Q47,宅配便!$A$18:$O$27,4+(COLUMN()-COLUMN('計算（宅配便）'!$M$1))/6),0)</f>
        <v>0</v>
      </c>
      <c r="AF47" s="62" t="e">
        <f t="shared" ca="1" si="11"/>
        <v>#VALUE!</v>
      </c>
      <c r="AG47" s="59" t="e">
        <f t="shared" ca="1" si="12"/>
        <v>#VALUE!</v>
      </c>
      <c r="AH47" s="60" t="e">
        <f t="shared" ca="1" si="13"/>
        <v>#VALUE!</v>
      </c>
      <c r="AI47" s="61" t="e">
        <f t="shared" ca="1" si="14"/>
        <v>#VALUE!</v>
      </c>
      <c r="AJ47" s="61">
        <f ca="1">OFFSET(宅配便入力!$W47,0,(COLUMN()-COLUMN($L$1))/6)</f>
        <v>0</v>
      </c>
      <c r="AK47" s="61">
        <f>IF($I47="(送料込)",VLOOKUP(宅配便入力!$Q47,宅配便!$A$18:$O$27,4+(COLUMN()-COLUMN('計算（宅配便）'!$M$1))/6),0)</f>
        <v>0</v>
      </c>
      <c r="AL47" s="62" t="e">
        <f t="shared" ca="1" si="15"/>
        <v>#VALUE!</v>
      </c>
      <c r="AM47" s="59" t="e">
        <f t="shared" ca="1" si="16"/>
        <v>#VALUE!</v>
      </c>
      <c r="AN47" s="60" t="e">
        <f t="shared" ca="1" si="17"/>
        <v>#VALUE!</v>
      </c>
      <c r="AO47" s="61" t="e">
        <f t="shared" ca="1" si="18"/>
        <v>#VALUE!</v>
      </c>
      <c r="AP47" s="61">
        <f ca="1">OFFSET(宅配便入力!$W47,0,(COLUMN()-COLUMN($L$1))/6)</f>
        <v>0</v>
      </c>
      <c r="AQ47" s="61">
        <f>IF($I47="(送料込)",VLOOKUP(宅配便入力!$Q47,宅配便!$A$18:$O$27,4+(COLUMN()-COLUMN('計算（宅配便）'!$M$1))/6),0)</f>
        <v>0</v>
      </c>
      <c r="AR47" s="62" t="e">
        <f t="shared" ca="1" si="19"/>
        <v>#VALUE!</v>
      </c>
      <c r="AS47" s="59" t="e">
        <f t="shared" ca="1" si="20"/>
        <v>#VALUE!</v>
      </c>
      <c r="AT47" s="60" t="e">
        <f t="shared" ca="1" si="21"/>
        <v>#VALUE!</v>
      </c>
      <c r="AU47" s="61" t="e">
        <f t="shared" ca="1" si="22"/>
        <v>#VALUE!</v>
      </c>
      <c r="AV47" s="61">
        <f ca="1">OFFSET(宅配便入力!$W47,0,(COLUMN()-COLUMN($L$1))/6)</f>
        <v>0</v>
      </c>
      <c r="AW47" s="61">
        <f>IF($I47="(送料込)",VLOOKUP(宅配便入力!$Q47,宅配便!$A$18:$O$27,4+(COLUMN()-COLUMN('計算（宅配便）'!$M$1))/6),0)</f>
        <v>0</v>
      </c>
      <c r="AX47" s="62" t="e">
        <f t="shared" ca="1" si="23"/>
        <v>#VALUE!</v>
      </c>
      <c r="AY47" s="59" t="e">
        <f t="shared" ca="1" si="24"/>
        <v>#VALUE!</v>
      </c>
      <c r="AZ47" s="60" t="e">
        <f t="shared" ca="1" si="25"/>
        <v>#VALUE!</v>
      </c>
      <c r="BA47" s="61" t="e">
        <f t="shared" ca="1" si="26"/>
        <v>#VALUE!</v>
      </c>
      <c r="BB47" s="61">
        <f ca="1">OFFSET(宅配便入力!$W47,0,(COLUMN()-COLUMN($L$1))/6)</f>
        <v>0</v>
      </c>
      <c r="BC47" s="61">
        <f>IF($I47="(送料込)",VLOOKUP(宅配便入力!$Q47,宅配便!$A$18:$O$27,4+(COLUMN()-COLUMN('計算（宅配便）'!$M$1))/6),0)</f>
        <v>0</v>
      </c>
      <c r="BD47" s="62" t="e">
        <f t="shared" ca="1" si="27"/>
        <v>#VALUE!</v>
      </c>
      <c r="BE47" s="59" t="e">
        <f t="shared" ca="1" si="28"/>
        <v>#VALUE!</v>
      </c>
      <c r="BF47" s="60" t="e">
        <f t="shared" ca="1" si="29"/>
        <v>#VALUE!</v>
      </c>
      <c r="BG47" s="61" t="e">
        <f t="shared" ca="1" si="30"/>
        <v>#VALUE!</v>
      </c>
      <c r="BH47" s="61">
        <f ca="1">OFFSET(宅配便入力!$W47,0,(COLUMN()-COLUMN($L$1))/6)</f>
        <v>0</v>
      </c>
      <c r="BI47" s="61">
        <f>IF($I47="(送料込)",VLOOKUP(宅配便入力!$Q47,宅配便!$A$18:$O$27,4+(COLUMN()-COLUMN('計算（宅配便）'!$M$1))/6),0)</f>
        <v>0</v>
      </c>
      <c r="BJ47" s="62" t="e">
        <f t="shared" ca="1" si="31"/>
        <v>#VALUE!</v>
      </c>
      <c r="BK47" s="59" t="e">
        <f t="shared" ca="1" si="32"/>
        <v>#VALUE!</v>
      </c>
      <c r="BL47" s="60" t="e">
        <f t="shared" ca="1" si="33"/>
        <v>#VALUE!</v>
      </c>
      <c r="BM47" s="61" t="e">
        <f t="shared" ca="1" si="34"/>
        <v>#VALUE!</v>
      </c>
      <c r="BN47" s="61">
        <f ca="1">OFFSET(宅配便入力!$W47,0,(COLUMN()-COLUMN($L$1))/6)</f>
        <v>0</v>
      </c>
      <c r="BO47" s="61">
        <f>IF($I47="(送料込)",VLOOKUP(宅配便入力!$Q47,宅配便!$A$18:$O$27,4+(COLUMN()-COLUMN('計算（宅配便）'!$M$1))/6),0)</f>
        <v>0</v>
      </c>
      <c r="BP47" s="62" t="e">
        <f t="shared" ca="1" si="35"/>
        <v>#VALUE!</v>
      </c>
      <c r="BQ47" s="59" t="e">
        <f t="shared" ca="1" si="36"/>
        <v>#VALUE!</v>
      </c>
      <c r="BR47" s="60" t="e">
        <f t="shared" ca="1" si="37"/>
        <v>#VALUE!</v>
      </c>
      <c r="BS47" s="61" t="e">
        <f t="shared" ca="1" si="38"/>
        <v>#VALUE!</v>
      </c>
      <c r="BT47" s="61">
        <f ca="1">OFFSET(宅配便入力!$W47,0,(COLUMN()-COLUMN($L$1))/6)</f>
        <v>0</v>
      </c>
      <c r="BU47" s="61">
        <f>IF($I47="(送料込)",VLOOKUP(宅配便入力!$Q47,宅配便!$A$18:$O$27,4+(COLUMN()-COLUMN('計算（宅配便）'!$M$1))/6),0)</f>
        <v>0</v>
      </c>
      <c r="BV47" s="62" t="e">
        <f t="shared" ca="1" si="39"/>
        <v>#VALUE!</v>
      </c>
      <c r="BW47" s="59" t="e">
        <f t="shared" ca="1" si="40"/>
        <v>#VALUE!</v>
      </c>
      <c r="BX47" s="60" t="e">
        <f t="shared" ca="1" si="41"/>
        <v>#VALUE!</v>
      </c>
      <c r="BY47" s="61" t="e">
        <f t="shared" ca="1" si="42"/>
        <v>#VALUE!</v>
      </c>
      <c r="BZ47" s="61">
        <f ca="1">OFFSET(宅配便入力!$W47,0,(COLUMN()-COLUMN($L$1))/6)</f>
        <v>0</v>
      </c>
      <c r="CA47" s="61">
        <f>IF($I47="(送料込)",VLOOKUP(宅配便入力!$Q47,宅配便!$A$18:$O$27,4+(COLUMN()-COLUMN('計算（宅配便）'!$M$1))/6),0)</f>
        <v>0</v>
      </c>
      <c r="CB47" s="62" t="e">
        <f t="shared" ca="1" si="43"/>
        <v>#VALUE!</v>
      </c>
      <c r="CC47" s="59" t="e">
        <f t="shared" ca="1" si="44"/>
        <v>#VALUE!</v>
      </c>
      <c r="CD47" s="60" t="e">
        <f t="shared" ca="1" si="45"/>
        <v>#VALUE!</v>
      </c>
      <c r="CE47" s="61" t="e">
        <f t="shared" ca="1" si="46"/>
        <v>#VALUE!</v>
      </c>
    </row>
    <row r="48" spans="1:83">
      <c r="A48" s="6">
        <v>45</v>
      </c>
      <c r="B48" s="158" t="str">
        <f>IF(ISBLANK(宅配便入力!B48),"",宅配便入力!B48)</f>
        <v/>
      </c>
      <c r="C48" s="5" t="str">
        <f>IF(ISBLANK(宅配便入力!C48),"",宅配便入力!C48)</f>
        <v/>
      </c>
      <c r="D48" s="15">
        <f>IF(ISBLANK(宅配便仮計算!D48),"",宅配便仮計算!D48)</f>
        <v>0.85</v>
      </c>
      <c r="E48" s="5" t="str">
        <f>IF(ISBLANK(宅配便入力!I48),"",宅配便入力!I48)</f>
        <v/>
      </c>
      <c r="F48" s="14" t="str">
        <f>IF(ISBLANK(宅配便入力!L48),"",宅配便入力!L48)</f>
        <v/>
      </c>
      <c r="G48" s="14" t="str">
        <f>IF(ISBLANK(宅配便入力!$N48),"",IF(宅配便入力!$P48="以上",1,宅配便入力!$N48))</f>
        <v/>
      </c>
      <c r="H48" s="6" t="str">
        <f>IF(ISBLANK(宅配便入力!Q48),"",宅配便入力!Q48)</f>
        <v/>
      </c>
      <c r="I48" s="6" t="str">
        <f>IF(ISBLANK(宅配便入力!R48),"",宅配便入力!R48)</f>
        <v/>
      </c>
      <c r="J48" s="6" t="str">
        <f>IF(ISBLANK(宅配便入力!S48),"",宅配便入力!S48)</f>
        <v/>
      </c>
      <c r="K48" s="6" t="str">
        <f>IF(ISBLANK(宅配便入力!T48),"",宅配便入力!T48)</f>
        <v/>
      </c>
      <c r="L48" s="61">
        <f ca="1">OFFSET(宅配便入力!$W48,0,(COLUMN()-COLUMN($L$1))/6)</f>
        <v>0</v>
      </c>
      <c r="M48" s="61">
        <f>IF($I48="(送料込)",VLOOKUP(宅配便入力!$Q48,宅配便!$A$18:$O$27,4+(COLUMN()-COLUMN('計算（宅配便）'!$M$1))/6),0)</f>
        <v>0</v>
      </c>
      <c r="N48" s="62" t="e">
        <f t="shared" ca="1" si="0"/>
        <v>#VALUE!</v>
      </c>
      <c r="O48" s="59" t="e">
        <f t="shared" ca="1" si="1"/>
        <v>#VALUE!</v>
      </c>
      <c r="P48" s="60" t="e">
        <f t="shared" ca="1" si="2"/>
        <v>#VALUE!</v>
      </c>
      <c r="Q48" s="61" t="e">
        <f t="shared" ca="1" si="3"/>
        <v>#VALUE!</v>
      </c>
      <c r="R48" s="61">
        <f ca="1">OFFSET(宅配便入力!$W48,0,(COLUMN()-COLUMN($L$1))/6)</f>
        <v>0</v>
      </c>
      <c r="S48" s="61">
        <f>IF($I48="(送料込)",VLOOKUP(宅配便入力!$Q48,宅配便!$A$18:$O$27,4+(COLUMN()-COLUMN('計算（宅配便）'!$M$1))/6),0)</f>
        <v>0</v>
      </c>
      <c r="T48" s="62" t="e">
        <f t="shared" ca="1" si="47"/>
        <v>#VALUE!</v>
      </c>
      <c r="U48" s="59" t="e">
        <f t="shared" ca="1" si="4"/>
        <v>#VALUE!</v>
      </c>
      <c r="V48" s="60" t="e">
        <f t="shared" ca="1" si="5"/>
        <v>#VALUE!</v>
      </c>
      <c r="W48" s="61" t="e">
        <f t="shared" ca="1" si="6"/>
        <v>#VALUE!</v>
      </c>
      <c r="X48" s="61">
        <f ca="1">OFFSET(宅配便入力!$W48,0,(COLUMN()-COLUMN($L$1))/6)</f>
        <v>0</v>
      </c>
      <c r="Y48" s="61">
        <f>IF($I48="(送料込)",VLOOKUP(宅配便入力!$Q48,宅配便!$A$18:$O$27,4+(COLUMN()-COLUMN('計算（宅配便）'!$M$1))/6),0)</f>
        <v>0</v>
      </c>
      <c r="Z48" s="62" t="e">
        <f t="shared" ca="1" si="7"/>
        <v>#VALUE!</v>
      </c>
      <c r="AA48" s="59" t="e">
        <f t="shared" ca="1" si="8"/>
        <v>#VALUE!</v>
      </c>
      <c r="AB48" s="60" t="e">
        <f t="shared" ca="1" si="9"/>
        <v>#VALUE!</v>
      </c>
      <c r="AC48" s="61" t="e">
        <f t="shared" ca="1" si="10"/>
        <v>#VALUE!</v>
      </c>
      <c r="AD48" s="61">
        <f ca="1">OFFSET(宅配便入力!$W48,0,(COLUMN()-COLUMN($L$1))/6)</f>
        <v>0</v>
      </c>
      <c r="AE48" s="61">
        <f>IF($I48="(送料込)",VLOOKUP(宅配便入力!$Q48,宅配便!$A$18:$O$27,4+(COLUMN()-COLUMN('計算（宅配便）'!$M$1))/6),0)</f>
        <v>0</v>
      </c>
      <c r="AF48" s="62" t="e">
        <f t="shared" ca="1" si="11"/>
        <v>#VALUE!</v>
      </c>
      <c r="AG48" s="59" t="e">
        <f t="shared" ca="1" si="12"/>
        <v>#VALUE!</v>
      </c>
      <c r="AH48" s="60" t="e">
        <f t="shared" ca="1" si="13"/>
        <v>#VALUE!</v>
      </c>
      <c r="AI48" s="61" t="e">
        <f t="shared" ca="1" si="14"/>
        <v>#VALUE!</v>
      </c>
      <c r="AJ48" s="61">
        <f ca="1">OFFSET(宅配便入力!$W48,0,(COLUMN()-COLUMN($L$1))/6)</f>
        <v>0</v>
      </c>
      <c r="AK48" s="61">
        <f>IF($I48="(送料込)",VLOOKUP(宅配便入力!$Q48,宅配便!$A$18:$O$27,4+(COLUMN()-COLUMN('計算（宅配便）'!$M$1))/6),0)</f>
        <v>0</v>
      </c>
      <c r="AL48" s="62" t="e">
        <f t="shared" ca="1" si="15"/>
        <v>#VALUE!</v>
      </c>
      <c r="AM48" s="59" t="e">
        <f t="shared" ca="1" si="16"/>
        <v>#VALUE!</v>
      </c>
      <c r="AN48" s="60" t="e">
        <f t="shared" ca="1" si="17"/>
        <v>#VALUE!</v>
      </c>
      <c r="AO48" s="61" t="e">
        <f t="shared" ca="1" si="18"/>
        <v>#VALUE!</v>
      </c>
      <c r="AP48" s="61">
        <f ca="1">OFFSET(宅配便入力!$W48,0,(COLUMN()-COLUMN($L$1))/6)</f>
        <v>0</v>
      </c>
      <c r="AQ48" s="61">
        <f>IF($I48="(送料込)",VLOOKUP(宅配便入力!$Q48,宅配便!$A$18:$O$27,4+(COLUMN()-COLUMN('計算（宅配便）'!$M$1))/6),0)</f>
        <v>0</v>
      </c>
      <c r="AR48" s="62" t="e">
        <f t="shared" ca="1" si="19"/>
        <v>#VALUE!</v>
      </c>
      <c r="AS48" s="59" t="e">
        <f t="shared" ca="1" si="20"/>
        <v>#VALUE!</v>
      </c>
      <c r="AT48" s="60" t="e">
        <f t="shared" ca="1" si="21"/>
        <v>#VALUE!</v>
      </c>
      <c r="AU48" s="61" t="e">
        <f t="shared" ca="1" si="22"/>
        <v>#VALUE!</v>
      </c>
      <c r="AV48" s="61">
        <f ca="1">OFFSET(宅配便入力!$W48,0,(COLUMN()-COLUMN($L$1))/6)</f>
        <v>0</v>
      </c>
      <c r="AW48" s="61">
        <f>IF($I48="(送料込)",VLOOKUP(宅配便入力!$Q48,宅配便!$A$18:$O$27,4+(COLUMN()-COLUMN('計算（宅配便）'!$M$1))/6),0)</f>
        <v>0</v>
      </c>
      <c r="AX48" s="62" t="e">
        <f t="shared" ca="1" si="23"/>
        <v>#VALUE!</v>
      </c>
      <c r="AY48" s="59" t="e">
        <f t="shared" ca="1" si="24"/>
        <v>#VALUE!</v>
      </c>
      <c r="AZ48" s="60" t="e">
        <f t="shared" ca="1" si="25"/>
        <v>#VALUE!</v>
      </c>
      <c r="BA48" s="61" t="e">
        <f t="shared" ca="1" si="26"/>
        <v>#VALUE!</v>
      </c>
      <c r="BB48" s="61">
        <f ca="1">OFFSET(宅配便入力!$W48,0,(COLUMN()-COLUMN($L$1))/6)</f>
        <v>0</v>
      </c>
      <c r="BC48" s="61">
        <f>IF($I48="(送料込)",VLOOKUP(宅配便入力!$Q48,宅配便!$A$18:$O$27,4+(COLUMN()-COLUMN('計算（宅配便）'!$M$1))/6),0)</f>
        <v>0</v>
      </c>
      <c r="BD48" s="62" t="e">
        <f t="shared" ca="1" si="27"/>
        <v>#VALUE!</v>
      </c>
      <c r="BE48" s="59" t="e">
        <f t="shared" ca="1" si="28"/>
        <v>#VALUE!</v>
      </c>
      <c r="BF48" s="60" t="e">
        <f t="shared" ca="1" si="29"/>
        <v>#VALUE!</v>
      </c>
      <c r="BG48" s="61" t="e">
        <f t="shared" ca="1" si="30"/>
        <v>#VALUE!</v>
      </c>
      <c r="BH48" s="61">
        <f ca="1">OFFSET(宅配便入力!$W48,0,(COLUMN()-COLUMN($L$1))/6)</f>
        <v>0</v>
      </c>
      <c r="BI48" s="61">
        <f>IF($I48="(送料込)",VLOOKUP(宅配便入力!$Q48,宅配便!$A$18:$O$27,4+(COLUMN()-COLUMN('計算（宅配便）'!$M$1))/6),0)</f>
        <v>0</v>
      </c>
      <c r="BJ48" s="62" t="e">
        <f t="shared" ca="1" si="31"/>
        <v>#VALUE!</v>
      </c>
      <c r="BK48" s="59" t="e">
        <f t="shared" ca="1" si="32"/>
        <v>#VALUE!</v>
      </c>
      <c r="BL48" s="60" t="e">
        <f t="shared" ca="1" si="33"/>
        <v>#VALUE!</v>
      </c>
      <c r="BM48" s="61" t="e">
        <f t="shared" ca="1" si="34"/>
        <v>#VALUE!</v>
      </c>
      <c r="BN48" s="61">
        <f ca="1">OFFSET(宅配便入力!$W48,0,(COLUMN()-COLUMN($L$1))/6)</f>
        <v>0</v>
      </c>
      <c r="BO48" s="61">
        <f>IF($I48="(送料込)",VLOOKUP(宅配便入力!$Q48,宅配便!$A$18:$O$27,4+(COLUMN()-COLUMN('計算（宅配便）'!$M$1))/6),0)</f>
        <v>0</v>
      </c>
      <c r="BP48" s="62" t="e">
        <f t="shared" ca="1" si="35"/>
        <v>#VALUE!</v>
      </c>
      <c r="BQ48" s="59" t="e">
        <f t="shared" ca="1" si="36"/>
        <v>#VALUE!</v>
      </c>
      <c r="BR48" s="60" t="e">
        <f t="shared" ca="1" si="37"/>
        <v>#VALUE!</v>
      </c>
      <c r="BS48" s="61" t="e">
        <f t="shared" ca="1" si="38"/>
        <v>#VALUE!</v>
      </c>
      <c r="BT48" s="61">
        <f ca="1">OFFSET(宅配便入力!$W48,0,(COLUMN()-COLUMN($L$1))/6)</f>
        <v>0</v>
      </c>
      <c r="BU48" s="61">
        <f>IF($I48="(送料込)",VLOOKUP(宅配便入力!$Q48,宅配便!$A$18:$O$27,4+(COLUMN()-COLUMN('計算（宅配便）'!$M$1))/6),0)</f>
        <v>0</v>
      </c>
      <c r="BV48" s="62" t="e">
        <f t="shared" ca="1" si="39"/>
        <v>#VALUE!</v>
      </c>
      <c r="BW48" s="59" t="e">
        <f t="shared" ca="1" si="40"/>
        <v>#VALUE!</v>
      </c>
      <c r="BX48" s="60" t="e">
        <f t="shared" ca="1" si="41"/>
        <v>#VALUE!</v>
      </c>
      <c r="BY48" s="61" t="e">
        <f t="shared" ca="1" si="42"/>
        <v>#VALUE!</v>
      </c>
      <c r="BZ48" s="61">
        <f ca="1">OFFSET(宅配便入力!$W48,0,(COLUMN()-COLUMN($L$1))/6)</f>
        <v>0</v>
      </c>
      <c r="CA48" s="61">
        <f>IF($I48="(送料込)",VLOOKUP(宅配便入力!$Q48,宅配便!$A$18:$O$27,4+(COLUMN()-COLUMN('計算（宅配便）'!$M$1))/6),0)</f>
        <v>0</v>
      </c>
      <c r="CB48" s="62" t="e">
        <f t="shared" ca="1" si="43"/>
        <v>#VALUE!</v>
      </c>
      <c r="CC48" s="59" t="e">
        <f t="shared" ca="1" si="44"/>
        <v>#VALUE!</v>
      </c>
      <c r="CD48" s="60" t="e">
        <f t="shared" ca="1" si="45"/>
        <v>#VALUE!</v>
      </c>
      <c r="CE48" s="61" t="e">
        <f t="shared" ca="1" si="46"/>
        <v>#VALUE!</v>
      </c>
    </row>
    <row r="49" spans="1:83">
      <c r="A49" s="6">
        <v>46</v>
      </c>
      <c r="B49" s="158" t="str">
        <f>IF(ISBLANK(宅配便入力!B49),"",宅配便入力!B49)</f>
        <v/>
      </c>
      <c r="C49" s="5" t="str">
        <f>IF(ISBLANK(宅配便入力!C49),"",宅配便入力!C49)</f>
        <v/>
      </c>
      <c r="D49" s="15">
        <f>IF(ISBLANK(宅配便仮計算!D49),"",宅配便仮計算!D49)</f>
        <v>0.85</v>
      </c>
      <c r="E49" s="5" t="str">
        <f>IF(ISBLANK(宅配便入力!I49),"",宅配便入力!I49)</f>
        <v/>
      </c>
      <c r="F49" s="14" t="str">
        <f>IF(ISBLANK(宅配便入力!L49),"",宅配便入力!L49)</f>
        <v/>
      </c>
      <c r="G49" s="14" t="str">
        <f>IF(ISBLANK(宅配便入力!$N49),"",IF(宅配便入力!$P49="以上",1,宅配便入力!$N49))</f>
        <v/>
      </c>
      <c r="H49" s="6" t="str">
        <f>IF(ISBLANK(宅配便入力!Q49),"",宅配便入力!Q49)</f>
        <v/>
      </c>
      <c r="I49" s="6" t="str">
        <f>IF(ISBLANK(宅配便入力!R49),"",宅配便入力!R49)</f>
        <v/>
      </c>
      <c r="J49" s="6" t="str">
        <f>IF(ISBLANK(宅配便入力!S49),"",宅配便入力!S49)</f>
        <v/>
      </c>
      <c r="K49" s="6" t="str">
        <f>IF(ISBLANK(宅配便入力!T49),"",宅配便入力!T49)</f>
        <v/>
      </c>
      <c r="L49" s="61">
        <f ca="1">OFFSET(宅配便入力!$W49,0,(COLUMN()-COLUMN($L$1))/6)</f>
        <v>0</v>
      </c>
      <c r="M49" s="61">
        <f>IF($I49="(送料込)",VLOOKUP(宅配便入力!$Q49,宅配便!$A$18:$O$27,4+(COLUMN()-COLUMN('計算（宅配便）'!$M$1))/6),0)</f>
        <v>0</v>
      </c>
      <c r="N49" s="62" t="e">
        <f t="shared" ca="1" si="0"/>
        <v>#VALUE!</v>
      </c>
      <c r="O49" s="59" t="e">
        <f t="shared" ca="1" si="1"/>
        <v>#VALUE!</v>
      </c>
      <c r="P49" s="60" t="e">
        <f t="shared" ca="1" si="2"/>
        <v>#VALUE!</v>
      </c>
      <c r="Q49" s="61" t="e">
        <f t="shared" ca="1" si="3"/>
        <v>#VALUE!</v>
      </c>
      <c r="R49" s="61">
        <f ca="1">OFFSET(宅配便入力!$W49,0,(COLUMN()-COLUMN($L$1))/6)</f>
        <v>0</v>
      </c>
      <c r="S49" s="61">
        <f>IF($I49="(送料込)",VLOOKUP(宅配便入力!$Q49,宅配便!$A$18:$O$27,4+(COLUMN()-COLUMN('計算（宅配便）'!$M$1))/6),0)</f>
        <v>0</v>
      </c>
      <c r="T49" s="62" t="e">
        <f t="shared" ca="1" si="47"/>
        <v>#VALUE!</v>
      </c>
      <c r="U49" s="59" t="e">
        <f t="shared" ca="1" si="4"/>
        <v>#VALUE!</v>
      </c>
      <c r="V49" s="60" t="e">
        <f t="shared" ca="1" si="5"/>
        <v>#VALUE!</v>
      </c>
      <c r="W49" s="61" t="e">
        <f t="shared" ca="1" si="6"/>
        <v>#VALUE!</v>
      </c>
      <c r="X49" s="61">
        <f ca="1">OFFSET(宅配便入力!$W49,0,(COLUMN()-COLUMN($L$1))/6)</f>
        <v>0</v>
      </c>
      <c r="Y49" s="61">
        <f>IF($I49="(送料込)",VLOOKUP(宅配便入力!$Q49,宅配便!$A$18:$O$27,4+(COLUMN()-COLUMN('計算（宅配便）'!$M$1))/6),0)</f>
        <v>0</v>
      </c>
      <c r="Z49" s="62" t="e">
        <f t="shared" ca="1" si="7"/>
        <v>#VALUE!</v>
      </c>
      <c r="AA49" s="59" t="e">
        <f t="shared" ca="1" si="8"/>
        <v>#VALUE!</v>
      </c>
      <c r="AB49" s="60" t="e">
        <f t="shared" ca="1" si="9"/>
        <v>#VALUE!</v>
      </c>
      <c r="AC49" s="61" t="e">
        <f t="shared" ca="1" si="10"/>
        <v>#VALUE!</v>
      </c>
      <c r="AD49" s="61">
        <f ca="1">OFFSET(宅配便入力!$W49,0,(COLUMN()-COLUMN($L$1))/6)</f>
        <v>0</v>
      </c>
      <c r="AE49" s="61">
        <f>IF($I49="(送料込)",VLOOKUP(宅配便入力!$Q49,宅配便!$A$18:$O$27,4+(COLUMN()-COLUMN('計算（宅配便）'!$M$1))/6),0)</f>
        <v>0</v>
      </c>
      <c r="AF49" s="62" t="e">
        <f t="shared" ca="1" si="11"/>
        <v>#VALUE!</v>
      </c>
      <c r="AG49" s="59" t="e">
        <f t="shared" ca="1" si="12"/>
        <v>#VALUE!</v>
      </c>
      <c r="AH49" s="60" t="e">
        <f t="shared" ca="1" si="13"/>
        <v>#VALUE!</v>
      </c>
      <c r="AI49" s="61" t="e">
        <f t="shared" ca="1" si="14"/>
        <v>#VALUE!</v>
      </c>
      <c r="AJ49" s="61">
        <f ca="1">OFFSET(宅配便入力!$W49,0,(COLUMN()-COLUMN($L$1))/6)</f>
        <v>0</v>
      </c>
      <c r="AK49" s="61">
        <f>IF($I49="(送料込)",VLOOKUP(宅配便入力!$Q49,宅配便!$A$18:$O$27,4+(COLUMN()-COLUMN('計算（宅配便）'!$M$1))/6),0)</f>
        <v>0</v>
      </c>
      <c r="AL49" s="62" t="e">
        <f t="shared" ca="1" si="15"/>
        <v>#VALUE!</v>
      </c>
      <c r="AM49" s="59" t="e">
        <f t="shared" ca="1" si="16"/>
        <v>#VALUE!</v>
      </c>
      <c r="AN49" s="60" t="e">
        <f t="shared" ca="1" si="17"/>
        <v>#VALUE!</v>
      </c>
      <c r="AO49" s="61" t="e">
        <f t="shared" ca="1" si="18"/>
        <v>#VALUE!</v>
      </c>
      <c r="AP49" s="61">
        <f ca="1">OFFSET(宅配便入力!$W49,0,(COLUMN()-COLUMN($L$1))/6)</f>
        <v>0</v>
      </c>
      <c r="AQ49" s="61">
        <f>IF($I49="(送料込)",VLOOKUP(宅配便入力!$Q49,宅配便!$A$18:$O$27,4+(COLUMN()-COLUMN('計算（宅配便）'!$M$1))/6),0)</f>
        <v>0</v>
      </c>
      <c r="AR49" s="62" t="e">
        <f t="shared" ca="1" si="19"/>
        <v>#VALUE!</v>
      </c>
      <c r="AS49" s="59" t="e">
        <f t="shared" ca="1" si="20"/>
        <v>#VALUE!</v>
      </c>
      <c r="AT49" s="60" t="e">
        <f t="shared" ca="1" si="21"/>
        <v>#VALUE!</v>
      </c>
      <c r="AU49" s="61" t="e">
        <f t="shared" ca="1" si="22"/>
        <v>#VALUE!</v>
      </c>
      <c r="AV49" s="61">
        <f ca="1">OFFSET(宅配便入力!$W49,0,(COLUMN()-COLUMN($L$1))/6)</f>
        <v>0</v>
      </c>
      <c r="AW49" s="61">
        <f>IF($I49="(送料込)",VLOOKUP(宅配便入力!$Q49,宅配便!$A$18:$O$27,4+(COLUMN()-COLUMN('計算（宅配便）'!$M$1))/6),0)</f>
        <v>0</v>
      </c>
      <c r="AX49" s="62" t="e">
        <f t="shared" ca="1" si="23"/>
        <v>#VALUE!</v>
      </c>
      <c r="AY49" s="59" t="e">
        <f t="shared" ca="1" si="24"/>
        <v>#VALUE!</v>
      </c>
      <c r="AZ49" s="60" t="e">
        <f t="shared" ca="1" si="25"/>
        <v>#VALUE!</v>
      </c>
      <c r="BA49" s="61" t="e">
        <f t="shared" ca="1" si="26"/>
        <v>#VALUE!</v>
      </c>
      <c r="BB49" s="61">
        <f ca="1">OFFSET(宅配便入力!$W49,0,(COLUMN()-COLUMN($L$1))/6)</f>
        <v>0</v>
      </c>
      <c r="BC49" s="61">
        <f>IF($I49="(送料込)",VLOOKUP(宅配便入力!$Q49,宅配便!$A$18:$O$27,4+(COLUMN()-COLUMN('計算（宅配便）'!$M$1))/6),0)</f>
        <v>0</v>
      </c>
      <c r="BD49" s="62" t="e">
        <f t="shared" ca="1" si="27"/>
        <v>#VALUE!</v>
      </c>
      <c r="BE49" s="59" t="e">
        <f t="shared" ca="1" si="28"/>
        <v>#VALUE!</v>
      </c>
      <c r="BF49" s="60" t="e">
        <f t="shared" ca="1" si="29"/>
        <v>#VALUE!</v>
      </c>
      <c r="BG49" s="61" t="e">
        <f t="shared" ca="1" si="30"/>
        <v>#VALUE!</v>
      </c>
      <c r="BH49" s="61">
        <f ca="1">OFFSET(宅配便入力!$W49,0,(COLUMN()-COLUMN($L$1))/6)</f>
        <v>0</v>
      </c>
      <c r="BI49" s="61">
        <f>IF($I49="(送料込)",VLOOKUP(宅配便入力!$Q49,宅配便!$A$18:$O$27,4+(COLUMN()-COLUMN('計算（宅配便）'!$M$1))/6),0)</f>
        <v>0</v>
      </c>
      <c r="BJ49" s="62" t="e">
        <f t="shared" ca="1" si="31"/>
        <v>#VALUE!</v>
      </c>
      <c r="BK49" s="59" t="e">
        <f t="shared" ca="1" si="32"/>
        <v>#VALUE!</v>
      </c>
      <c r="BL49" s="60" t="e">
        <f t="shared" ca="1" si="33"/>
        <v>#VALUE!</v>
      </c>
      <c r="BM49" s="61" t="e">
        <f t="shared" ca="1" si="34"/>
        <v>#VALUE!</v>
      </c>
      <c r="BN49" s="61">
        <f ca="1">OFFSET(宅配便入力!$W49,0,(COLUMN()-COLUMN($L$1))/6)</f>
        <v>0</v>
      </c>
      <c r="BO49" s="61">
        <f>IF($I49="(送料込)",VLOOKUP(宅配便入力!$Q49,宅配便!$A$18:$O$27,4+(COLUMN()-COLUMN('計算（宅配便）'!$M$1))/6),0)</f>
        <v>0</v>
      </c>
      <c r="BP49" s="62" t="e">
        <f t="shared" ca="1" si="35"/>
        <v>#VALUE!</v>
      </c>
      <c r="BQ49" s="59" t="e">
        <f t="shared" ca="1" si="36"/>
        <v>#VALUE!</v>
      </c>
      <c r="BR49" s="60" t="e">
        <f t="shared" ca="1" si="37"/>
        <v>#VALUE!</v>
      </c>
      <c r="BS49" s="61" t="e">
        <f t="shared" ca="1" si="38"/>
        <v>#VALUE!</v>
      </c>
      <c r="BT49" s="61">
        <f ca="1">OFFSET(宅配便入力!$W49,0,(COLUMN()-COLUMN($L$1))/6)</f>
        <v>0</v>
      </c>
      <c r="BU49" s="61">
        <f>IF($I49="(送料込)",VLOOKUP(宅配便入力!$Q49,宅配便!$A$18:$O$27,4+(COLUMN()-COLUMN('計算（宅配便）'!$M$1))/6),0)</f>
        <v>0</v>
      </c>
      <c r="BV49" s="62" t="e">
        <f t="shared" ca="1" si="39"/>
        <v>#VALUE!</v>
      </c>
      <c r="BW49" s="59" t="e">
        <f t="shared" ca="1" si="40"/>
        <v>#VALUE!</v>
      </c>
      <c r="BX49" s="60" t="e">
        <f t="shared" ca="1" si="41"/>
        <v>#VALUE!</v>
      </c>
      <c r="BY49" s="61" t="e">
        <f t="shared" ca="1" si="42"/>
        <v>#VALUE!</v>
      </c>
      <c r="BZ49" s="61">
        <f ca="1">OFFSET(宅配便入力!$W49,0,(COLUMN()-COLUMN($L$1))/6)</f>
        <v>0</v>
      </c>
      <c r="CA49" s="61">
        <f>IF($I49="(送料込)",VLOOKUP(宅配便入力!$Q49,宅配便!$A$18:$O$27,4+(COLUMN()-COLUMN('計算（宅配便）'!$M$1))/6),0)</f>
        <v>0</v>
      </c>
      <c r="CB49" s="62" t="e">
        <f t="shared" ca="1" si="43"/>
        <v>#VALUE!</v>
      </c>
      <c r="CC49" s="59" t="e">
        <f t="shared" ca="1" si="44"/>
        <v>#VALUE!</v>
      </c>
      <c r="CD49" s="60" t="e">
        <f t="shared" ca="1" si="45"/>
        <v>#VALUE!</v>
      </c>
      <c r="CE49" s="61" t="e">
        <f t="shared" ca="1" si="46"/>
        <v>#VALUE!</v>
      </c>
    </row>
    <row r="50" spans="1:83">
      <c r="A50" s="6">
        <v>47</v>
      </c>
      <c r="B50" s="158" t="str">
        <f>IF(ISBLANK(宅配便入力!B50),"",宅配便入力!B50)</f>
        <v/>
      </c>
      <c r="C50" s="5" t="str">
        <f>IF(ISBLANK(宅配便入力!C50),"",宅配便入力!C50)</f>
        <v/>
      </c>
      <c r="D50" s="15">
        <f>IF(ISBLANK(宅配便仮計算!D50),"",宅配便仮計算!D50)</f>
        <v>0.85</v>
      </c>
      <c r="E50" s="5" t="str">
        <f>IF(ISBLANK(宅配便入力!I50),"",宅配便入力!I50)</f>
        <v/>
      </c>
      <c r="F50" s="14" t="str">
        <f>IF(ISBLANK(宅配便入力!L50),"",宅配便入力!L50)</f>
        <v/>
      </c>
      <c r="G50" s="14" t="str">
        <f>IF(ISBLANK(宅配便入力!$N50),"",IF(宅配便入力!$P50="以上",1,宅配便入力!$N50))</f>
        <v/>
      </c>
      <c r="H50" s="6" t="str">
        <f>IF(ISBLANK(宅配便入力!Q50),"",宅配便入力!Q50)</f>
        <v/>
      </c>
      <c r="I50" s="6" t="str">
        <f>IF(ISBLANK(宅配便入力!R50),"",宅配便入力!R50)</f>
        <v/>
      </c>
      <c r="J50" s="6" t="str">
        <f>IF(ISBLANK(宅配便入力!S50),"",宅配便入力!S50)</f>
        <v/>
      </c>
      <c r="K50" s="6" t="str">
        <f>IF(ISBLANK(宅配便入力!T50),"",宅配便入力!T50)</f>
        <v/>
      </c>
      <c r="L50" s="61">
        <f ca="1">OFFSET(宅配便入力!$W50,0,(COLUMN()-COLUMN($L$1))/6)</f>
        <v>0</v>
      </c>
      <c r="M50" s="61">
        <f>IF($I50="(送料込)",VLOOKUP(宅配便入力!$Q50,宅配便!$A$18:$O$27,4+(COLUMN()-COLUMN('計算（宅配便）'!$M$1))/6),0)</f>
        <v>0</v>
      </c>
      <c r="N50" s="62" t="e">
        <f t="shared" ca="1" si="0"/>
        <v>#VALUE!</v>
      </c>
      <c r="O50" s="59" t="e">
        <f t="shared" ca="1" si="1"/>
        <v>#VALUE!</v>
      </c>
      <c r="P50" s="60" t="e">
        <f t="shared" ca="1" si="2"/>
        <v>#VALUE!</v>
      </c>
      <c r="Q50" s="61" t="e">
        <f t="shared" ca="1" si="3"/>
        <v>#VALUE!</v>
      </c>
      <c r="R50" s="61">
        <f ca="1">OFFSET(宅配便入力!$W50,0,(COLUMN()-COLUMN($L$1))/6)</f>
        <v>0</v>
      </c>
      <c r="S50" s="61">
        <f>IF($I50="(送料込)",VLOOKUP(宅配便入力!$Q50,宅配便!$A$18:$O$27,4+(COLUMN()-COLUMN('計算（宅配便）'!$M$1))/6),0)</f>
        <v>0</v>
      </c>
      <c r="T50" s="62" t="e">
        <f t="shared" ca="1" si="47"/>
        <v>#VALUE!</v>
      </c>
      <c r="U50" s="59" t="e">
        <f t="shared" ca="1" si="4"/>
        <v>#VALUE!</v>
      </c>
      <c r="V50" s="60" t="e">
        <f t="shared" ca="1" si="5"/>
        <v>#VALUE!</v>
      </c>
      <c r="W50" s="61" t="e">
        <f t="shared" ca="1" si="6"/>
        <v>#VALUE!</v>
      </c>
      <c r="X50" s="61">
        <f ca="1">OFFSET(宅配便入力!$W50,0,(COLUMN()-COLUMN($L$1))/6)</f>
        <v>0</v>
      </c>
      <c r="Y50" s="61">
        <f>IF($I50="(送料込)",VLOOKUP(宅配便入力!$Q50,宅配便!$A$18:$O$27,4+(COLUMN()-COLUMN('計算（宅配便）'!$M$1))/6),0)</f>
        <v>0</v>
      </c>
      <c r="Z50" s="62" t="e">
        <f t="shared" ca="1" si="7"/>
        <v>#VALUE!</v>
      </c>
      <c r="AA50" s="59" t="e">
        <f t="shared" ca="1" si="8"/>
        <v>#VALUE!</v>
      </c>
      <c r="AB50" s="60" t="e">
        <f t="shared" ca="1" si="9"/>
        <v>#VALUE!</v>
      </c>
      <c r="AC50" s="61" t="e">
        <f t="shared" ca="1" si="10"/>
        <v>#VALUE!</v>
      </c>
      <c r="AD50" s="61">
        <f ca="1">OFFSET(宅配便入力!$W50,0,(COLUMN()-COLUMN($L$1))/6)</f>
        <v>0</v>
      </c>
      <c r="AE50" s="61">
        <f>IF($I50="(送料込)",VLOOKUP(宅配便入力!$Q50,宅配便!$A$18:$O$27,4+(COLUMN()-COLUMN('計算（宅配便）'!$M$1))/6),0)</f>
        <v>0</v>
      </c>
      <c r="AF50" s="62" t="e">
        <f t="shared" ca="1" si="11"/>
        <v>#VALUE!</v>
      </c>
      <c r="AG50" s="59" t="e">
        <f t="shared" ca="1" si="12"/>
        <v>#VALUE!</v>
      </c>
      <c r="AH50" s="60" t="e">
        <f t="shared" ca="1" si="13"/>
        <v>#VALUE!</v>
      </c>
      <c r="AI50" s="61" t="e">
        <f t="shared" ca="1" si="14"/>
        <v>#VALUE!</v>
      </c>
      <c r="AJ50" s="61">
        <f ca="1">OFFSET(宅配便入力!$W50,0,(COLUMN()-COLUMN($L$1))/6)</f>
        <v>0</v>
      </c>
      <c r="AK50" s="61">
        <f>IF($I50="(送料込)",VLOOKUP(宅配便入力!$Q50,宅配便!$A$18:$O$27,4+(COLUMN()-COLUMN('計算（宅配便）'!$M$1))/6),0)</f>
        <v>0</v>
      </c>
      <c r="AL50" s="62" t="e">
        <f t="shared" ca="1" si="15"/>
        <v>#VALUE!</v>
      </c>
      <c r="AM50" s="59" t="e">
        <f t="shared" ca="1" si="16"/>
        <v>#VALUE!</v>
      </c>
      <c r="AN50" s="60" t="e">
        <f t="shared" ca="1" si="17"/>
        <v>#VALUE!</v>
      </c>
      <c r="AO50" s="61" t="e">
        <f t="shared" ca="1" si="18"/>
        <v>#VALUE!</v>
      </c>
      <c r="AP50" s="61">
        <f ca="1">OFFSET(宅配便入力!$W50,0,(COLUMN()-COLUMN($L$1))/6)</f>
        <v>0</v>
      </c>
      <c r="AQ50" s="61">
        <f>IF($I50="(送料込)",VLOOKUP(宅配便入力!$Q50,宅配便!$A$18:$O$27,4+(COLUMN()-COLUMN('計算（宅配便）'!$M$1))/6),0)</f>
        <v>0</v>
      </c>
      <c r="AR50" s="62" t="e">
        <f t="shared" ca="1" si="19"/>
        <v>#VALUE!</v>
      </c>
      <c r="AS50" s="59" t="e">
        <f t="shared" ca="1" si="20"/>
        <v>#VALUE!</v>
      </c>
      <c r="AT50" s="60" t="e">
        <f t="shared" ca="1" si="21"/>
        <v>#VALUE!</v>
      </c>
      <c r="AU50" s="61" t="e">
        <f t="shared" ca="1" si="22"/>
        <v>#VALUE!</v>
      </c>
      <c r="AV50" s="61">
        <f ca="1">OFFSET(宅配便入力!$W50,0,(COLUMN()-COLUMN($L$1))/6)</f>
        <v>0</v>
      </c>
      <c r="AW50" s="61">
        <f>IF($I50="(送料込)",VLOOKUP(宅配便入力!$Q50,宅配便!$A$18:$O$27,4+(COLUMN()-COLUMN('計算（宅配便）'!$M$1))/6),0)</f>
        <v>0</v>
      </c>
      <c r="AX50" s="62" t="e">
        <f t="shared" ca="1" si="23"/>
        <v>#VALUE!</v>
      </c>
      <c r="AY50" s="59" t="e">
        <f t="shared" ca="1" si="24"/>
        <v>#VALUE!</v>
      </c>
      <c r="AZ50" s="60" t="e">
        <f t="shared" ca="1" si="25"/>
        <v>#VALUE!</v>
      </c>
      <c r="BA50" s="61" t="e">
        <f t="shared" ca="1" si="26"/>
        <v>#VALUE!</v>
      </c>
      <c r="BB50" s="61">
        <f ca="1">OFFSET(宅配便入力!$W50,0,(COLUMN()-COLUMN($L$1))/6)</f>
        <v>0</v>
      </c>
      <c r="BC50" s="61">
        <f>IF($I50="(送料込)",VLOOKUP(宅配便入力!$Q50,宅配便!$A$18:$O$27,4+(COLUMN()-COLUMN('計算（宅配便）'!$M$1))/6),0)</f>
        <v>0</v>
      </c>
      <c r="BD50" s="62" t="e">
        <f t="shared" ca="1" si="27"/>
        <v>#VALUE!</v>
      </c>
      <c r="BE50" s="59" t="e">
        <f t="shared" ca="1" si="28"/>
        <v>#VALUE!</v>
      </c>
      <c r="BF50" s="60" t="e">
        <f t="shared" ca="1" si="29"/>
        <v>#VALUE!</v>
      </c>
      <c r="BG50" s="61" t="e">
        <f t="shared" ca="1" si="30"/>
        <v>#VALUE!</v>
      </c>
      <c r="BH50" s="61">
        <f ca="1">OFFSET(宅配便入力!$W50,0,(COLUMN()-COLUMN($L$1))/6)</f>
        <v>0</v>
      </c>
      <c r="BI50" s="61">
        <f>IF($I50="(送料込)",VLOOKUP(宅配便入力!$Q50,宅配便!$A$18:$O$27,4+(COLUMN()-COLUMN('計算（宅配便）'!$M$1))/6),0)</f>
        <v>0</v>
      </c>
      <c r="BJ50" s="62" t="e">
        <f t="shared" ca="1" si="31"/>
        <v>#VALUE!</v>
      </c>
      <c r="BK50" s="59" t="e">
        <f t="shared" ca="1" si="32"/>
        <v>#VALUE!</v>
      </c>
      <c r="BL50" s="60" t="e">
        <f t="shared" ca="1" si="33"/>
        <v>#VALUE!</v>
      </c>
      <c r="BM50" s="61" t="e">
        <f t="shared" ca="1" si="34"/>
        <v>#VALUE!</v>
      </c>
      <c r="BN50" s="61">
        <f ca="1">OFFSET(宅配便入力!$W50,0,(COLUMN()-COLUMN($L$1))/6)</f>
        <v>0</v>
      </c>
      <c r="BO50" s="61">
        <f>IF($I50="(送料込)",VLOOKUP(宅配便入力!$Q50,宅配便!$A$18:$O$27,4+(COLUMN()-COLUMN('計算（宅配便）'!$M$1))/6),0)</f>
        <v>0</v>
      </c>
      <c r="BP50" s="62" t="e">
        <f t="shared" ca="1" si="35"/>
        <v>#VALUE!</v>
      </c>
      <c r="BQ50" s="59" t="e">
        <f t="shared" ca="1" si="36"/>
        <v>#VALUE!</v>
      </c>
      <c r="BR50" s="60" t="e">
        <f t="shared" ca="1" si="37"/>
        <v>#VALUE!</v>
      </c>
      <c r="BS50" s="61" t="e">
        <f t="shared" ca="1" si="38"/>
        <v>#VALUE!</v>
      </c>
      <c r="BT50" s="61">
        <f ca="1">OFFSET(宅配便入力!$W50,0,(COLUMN()-COLUMN($L$1))/6)</f>
        <v>0</v>
      </c>
      <c r="BU50" s="61">
        <f>IF($I50="(送料込)",VLOOKUP(宅配便入力!$Q50,宅配便!$A$18:$O$27,4+(COLUMN()-COLUMN('計算（宅配便）'!$M$1))/6),0)</f>
        <v>0</v>
      </c>
      <c r="BV50" s="62" t="e">
        <f t="shared" ca="1" si="39"/>
        <v>#VALUE!</v>
      </c>
      <c r="BW50" s="59" t="e">
        <f t="shared" ca="1" si="40"/>
        <v>#VALUE!</v>
      </c>
      <c r="BX50" s="60" t="e">
        <f t="shared" ca="1" si="41"/>
        <v>#VALUE!</v>
      </c>
      <c r="BY50" s="61" t="e">
        <f t="shared" ca="1" si="42"/>
        <v>#VALUE!</v>
      </c>
      <c r="BZ50" s="61">
        <f ca="1">OFFSET(宅配便入力!$W50,0,(COLUMN()-COLUMN($L$1))/6)</f>
        <v>0</v>
      </c>
      <c r="CA50" s="61">
        <f>IF($I50="(送料込)",VLOOKUP(宅配便入力!$Q50,宅配便!$A$18:$O$27,4+(COLUMN()-COLUMN('計算（宅配便）'!$M$1))/6),0)</f>
        <v>0</v>
      </c>
      <c r="CB50" s="62" t="e">
        <f t="shared" ca="1" si="43"/>
        <v>#VALUE!</v>
      </c>
      <c r="CC50" s="59" t="e">
        <f t="shared" ca="1" si="44"/>
        <v>#VALUE!</v>
      </c>
      <c r="CD50" s="60" t="e">
        <f t="shared" ca="1" si="45"/>
        <v>#VALUE!</v>
      </c>
      <c r="CE50" s="61" t="e">
        <f t="shared" ca="1" si="46"/>
        <v>#VALUE!</v>
      </c>
    </row>
    <row r="51" spans="1:83">
      <c r="A51" s="6">
        <v>48</v>
      </c>
      <c r="B51" s="158" t="str">
        <f>IF(ISBLANK(宅配便入力!B51),"",宅配便入力!B51)</f>
        <v/>
      </c>
      <c r="C51" s="5" t="str">
        <f>IF(ISBLANK(宅配便入力!C51),"",宅配便入力!C51)</f>
        <v/>
      </c>
      <c r="D51" s="15">
        <f>IF(ISBLANK(宅配便仮計算!D51),"",宅配便仮計算!D51)</f>
        <v>0.85</v>
      </c>
      <c r="E51" s="5" t="str">
        <f>IF(ISBLANK(宅配便入力!I51),"",宅配便入力!I51)</f>
        <v/>
      </c>
      <c r="F51" s="14" t="str">
        <f>IF(ISBLANK(宅配便入力!L51),"",宅配便入力!L51)</f>
        <v/>
      </c>
      <c r="G51" s="14" t="str">
        <f>IF(ISBLANK(宅配便入力!$N51),"",IF(宅配便入力!$P51="以上",1,宅配便入力!$N51))</f>
        <v/>
      </c>
      <c r="H51" s="6" t="str">
        <f>IF(ISBLANK(宅配便入力!Q51),"",宅配便入力!Q51)</f>
        <v/>
      </c>
      <c r="I51" s="6" t="str">
        <f>IF(ISBLANK(宅配便入力!R51),"",宅配便入力!R51)</f>
        <v/>
      </c>
      <c r="J51" s="6" t="str">
        <f>IF(ISBLANK(宅配便入力!S51),"",宅配便入力!S51)</f>
        <v/>
      </c>
      <c r="K51" s="6" t="str">
        <f>IF(ISBLANK(宅配便入力!T51),"",宅配便入力!T51)</f>
        <v/>
      </c>
      <c r="L51" s="61">
        <f ca="1">OFFSET(宅配便入力!$W51,0,(COLUMN()-COLUMN($L$1))/6)</f>
        <v>0</v>
      </c>
      <c r="M51" s="61">
        <f>IF($I51="(送料込)",VLOOKUP(宅配便入力!$Q51,宅配便!$A$18:$O$27,4+(COLUMN()-COLUMN('計算（宅配便）'!$M$1))/6),0)</f>
        <v>0</v>
      </c>
      <c r="N51" s="62" t="e">
        <f t="shared" ca="1" si="0"/>
        <v>#VALUE!</v>
      </c>
      <c r="O51" s="59" t="e">
        <f t="shared" ca="1" si="1"/>
        <v>#VALUE!</v>
      </c>
      <c r="P51" s="60" t="e">
        <f t="shared" ca="1" si="2"/>
        <v>#VALUE!</v>
      </c>
      <c r="Q51" s="61" t="e">
        <f t="shared" ca="1" si="3"/>
        <v>#VALUE!</v>
      </c>
      <c r="R51" s="61">
        <f ca="1">OFFSET(宅配便入力!$W51,0,(COLUMN()-COLUMN($L$1))/6)</f>
        <v>0</v>
      </c>
      <c r="S51" s="61">
        <f>IF($I51="(送料込)",VLOOKUP(宅配便入力!$Q51,宅配便!$A$18:$O$27,4+(COLUMN()-COLUMN('計算（宅配便）'!$M$1))/6),0)</f>
        <v>0</v>
      </c>
      <c r="T51" s="62" t="e">
        <f t="shared" ca="1" si="47"/>
        <v>#VALUE!</v>
      </c>
      <c r="U51" s="59" t="e">
        <f t="shared" ca="1" si="4"/>
        <v>#VALUE!</v>
      </c>
      <c r="V51" s="60" t="e">
        <f t="shared" ca="1" si="5"/>
        <v>#VALUE!</v>
      </c>
      <c r="W51" s="61" t="e">
        <f t="shared" ca="1" si="6"/>
        <v>#VALUE!</v>
      </c>
      <c r="X51" s="61">
        <f ca="1">OFFSET(宅配便入力!$W51,0,(COLUMN()-COLUMN($L$1))/6)</f>
        <v>0</v>
      </c>
      <c r="Y51" s="61">
        <f>IF($I51="(送料込)",VLOOKUP(宅配便入力!$Q51,宅配便!$A$18:$O$27,4+(COLUMN()-COLUMN('計算（宅配便）'!$M$1))/6),0)</f>
        <v>0</v>
      </c>
      <c r="Z51" s="62" t="e">
        <f t="shared" ca="1" si="7"/>
        <v>#VALUE!</v>
      </c>
      <c r="AA51" s="59" t="e">
        <f t="shared" ca="1" si="8"/>
        <v>#VALUE!</v>
      </c>
      <c r="AB51" s="60" t="e">
        <f t="shared" ca="1" si="9"/>
        <v>#VALUE!</v>
      </c>
      <c r="AC51" s="61" t="e">
        <f t="shared" ca="1" si="10"/>
        <v>#VALUE!</v>
      </c>
      <c r="AD51" s="61">
        <f ca="1">OFFSET(宅配便入力!$W51,0,(COLUMN()-COLUMN($L$1))/6)</f>
        <v>0</v>
      </c>
      <c r="AE51" s="61">
        <f>IF($I51="(送料込)",VLOOKUP(宅配便入力!$Q51,宅配便!$A$18:$O$27,4+(COLUMN()-COLUMN('計算（宅配便）'!$M$1))/6),0)</f>
        <v>0</v>
      </c>
      <c r="AF51" s="62" t="e">
        <f t="shared" ca="1" si="11"/>
        <v>#VALUE!</v>
      </c>
      <c r="AG51" s="59" t="e">
        <f t="shared" ca="1" si="12"/>
        <v>#VALUE!</v>
      </c>
      <c r="AH51" s="60" t="e">
        <f t="shared" ca="1" si="13"/>
        <v>#VALUE!</v>
      </c>
      <c r="AI51" s="61" t="e">
        <f t="shared" ca="1" si="14"/>
        <v>#VALUE!</v>
      </c>
      <c r="AJ51" s="61">
        <f ca="1">OFFSET(宅配便入力!$W51,0,(COLUMN()-COLUMN($L$1))/6)</f>
        <v>0</v>
      </c>
      <c r="AK51" s="61">
        <f>IF($I51="(送料込)",VLOOKUP(宅配便入力!$Q51,宅配便!$A$18:$O$27,4+(COLUMN()-COLUMN('計算（宅配便）'!$M$1))/6),0)</f>
        <v>0</v>
      </c>
      <c r="AL51" s="62" t="e">
        <f t="shared" ca="1" si="15"/>
        <v>#VALUE!</v>
      </c>
      <c r="AM51" s="59" t="e">
        <f t="shared" ca="1" si="16"/>
        <v>#VALUE!</v>
      </c>
      <c r="AN51" s="60" t="e">
        <f t="shared" ca="1" si="17"/>
        <v>#VALUE!</v>
      </c>
      <c r="AO51" s="61" t="e">
        <f t="shared" ca="1" si="18"/>
        <v>#VALUE!</v>
      </c>
      <c r="AP51" s="61">
        <f ca="1">OFFSET(宅配便入力!$W51,0,(COLUMN()-COLUMN($L$1))/6)</f>
        <v>0</v>
      </c>
      <c r="AQ51" s="61">
        <f>IF($I51="(送料込)",VLOOKUP(宅配便入力!$Q51,宅配便!$A$18:$O$27,4+(COLUMN()-COLUMN('計算（宅配便）'!$M$1))/6),0)</f>
        <v>0</v>
      </c>
      <c r="AR51" s="62" t="e">
        <f t="shared" ca="1" si="19"/>
        <v>#VALUE!</v>
      </c>
      <c r="AS51" s="59" t="e">
        <f t="shared" ca="1" si="20"/>
        <v>#VALUE!</v>
      </c>
      <c r="AT51" s="60" t="e">
        <f t="shared" ca="1" si="21"/>
        <v>#VALUE!</v>
      </c>
      <c r="AU51" s="61" t="e">
        <f t="shared" ca="1" si="22"/>
        <v>#VALUE!</v>
      </c>
      <c r="AV51" s="61">
        <f ca="1">OFFSET(宅配便入力!$W51,0,(COLUMN()-COLUMN($L$1))/6)</f>
        <v>0</v>
      </c>
      <c r="AW51" s="61">
        <f>IF($I51="(送料込)",VLOOKUP(宅配便入力!$Q51,宅配便!$A$18:$O$27,4+(COLUMN()-COLUMN('計算（宅配便）'!$M$1))/6),0)</f>
        <v>0</v>
      </c>
      <c r="AX51" s="62" t="e">
        <f t="shared" ca="1" si="23"/>
        <v>#VALUE!</v>
      </c>
      <c r="AY51" s="59" t="e">
        <f t="shared" ca="1" si="24"/>
        <v>#VALUE!</v>
      </c>
      <c r="AZ51" s="60" t="e">
        <f t="shared" ca="1" si="25"/>
        <v>#VALUE!</v>
      </c>
      <c r="BA51" s="61" t="e">
        <f t="shared" ca="1" si="26"/>
        <v>#VALUE!</v>
      </c>
      <c r="BB51" s="61">
        <f ca="1">OFFSET(宅配便入力!$W51,0,(COLUMN()-COLUMN($L$1))/6)</f>
        <v>0</v>
      </c>
      <c r="BC51" s="61">
        <f>IF($I51="(送料込)",VLOOKUP(宅配便入力!$Q51,宅配便!$A$18:$O$27,4+(COLUMN()-COLUMN('計算（宅配便）'!$M$1))/6),0)</f>
        <v>0</v>
      </c>
      <c r="BD51" s="62" t="e">
        <f t="shared" ca="1" si="27"/>
        <v>#VALUE!</v>
      </c>
      <c r="BE51" s="59" t="e">
        <f t="shared" ca="1" si="28"/>
        <v>#VALUE!</v>
      </c>
      <c r="BF51" s="60" t="e">
        <f t="shared" ca="1" si="29"/>
        <v>#VALUE!</v>
      </c>
      <c r="BG51" s="61" t="e">
        <f t="shared" ca="1" si="30"/>
        <v>#VALUE!</v>
      </c>
      <c r="BH51" s="61">
        <f ca="1">OFFSET(宅配便入力!$W51,0,(COLUMN()-COLUMN($L$1))/6)</f>
        <v>0</v>
      </c>
      <c r="BI51" s="61">
        <f>IF($I51="(送料込)",VLOOKUP(宅配便入力!$Q51,宅配便!$A$18:$O$27,4+(COLUMN()-COLUMN('計算（宅配便）'!$M$1))/6),0)</f>
        <v>0</v>
      </c>
      <c r="BJ51" s="62" t="e">
        <f t="shared" ca="1" si="31"/>
        <v>#VALUE!</v>
      </c>
      <c r="BK51" s="59" t="e">
        <f t="shared" ca="1" si="32"/>
        <v>#VALUE!</v>
      </c>
      <c r="BL51" s="60" t="e">
        <f t="shared" ca="1" si="33"/>
        <v>#VALUE!</v>
      </c>
      <c r="BM51" s="61" t="e">
        <f t="shared" ca="1" si="34"/>
        <v>#VALUE!</v>
      </c>
      <c r="BN51" s="61">
        <f ca="1">OFFSET(宅配便入力!$W51,0,(COLUMN()-COLUMN($L$1))/6)</f>
        <v>0</v>
      </c>
      <c r="BO51" s="61">
        <f>IF($I51="(送料込)",VLOOKUP(宅配便入力!$Q51,宅配便!$A$18:$O$27,4+(COLUMN()-COLUMN('計算（宅配便）'!$M$1))/6),0)</f>
        <v>0</v>
      </c>
      <c r="BP51" s="62" t="e">
        <f t="shared" ca="1" si="35"/>
        <v>#VALUE!</v>
      </c>
      <c r="BQ51" s="59" t="e">
        <f t="shared" ca="1" si="36"/>
        <v>#VALUE!</v>
      </c>
      <c r="BR51" s="60" t="e">
        <f t="shared" ca="1" si="37"/>
        <v>#VALUE!</v>
      </c>
      <c r="BS51" s="61" t="e">
        <f t="shared" ca="1" si="38"/>
        <v>#VALUE!</v>
      </c>
      <c r="BT51" s="61">
        <f ca="1">OFFSET(宅配便入力!$W51,0,(COLUMN()-COLUMN($L$1))/6)</f>
        <v>0</v>
      </c>
      <c r="BU51" s="61">
        <f>IF($I51="(送料込)",VLOOKUP(宅配便入力!$Q51,宅配便!$A$18:$O$27,4+(COLUMN()-COLUMN('計算（宅配便）'!$M$1))/6),0)</f>
        <v>0</v>
      </c>
      <c r="BV51" s="62" t="e">
        <f t="shared" ca="1" si="39"/>
        <v>#VALUE!</v>
      </c>
      <c r="BW51" s="59" t="e">
        <f t="shared" ca="1" si="40"/>
        <v>#VALUE!</v>
      </c>
      <c r="BX51" s="60" t="e">
        <f t="shared" ca="1" si="41"/>
        <v>#VALUE!</v>
      </c>
      <c r="BY51" s="61" t="e">
        <f t="shared" ca="1" si="42"/>
        <v>#VALUE!</v>
      </c>
      <c r="BZ51" s="61">
        <f ca="1">OFFSET(宅配便入力!$W51,0,(COLUMN()-COLUMN($L$1))/6)</f>
        <v>0</v>
      </c>
      <c r="CA51" s="61">
        <f>IF($I51="(送料込)",VLOOKUP(宅配便入力!$Q51,宅配便!$A$18:$O$27,4+(COLUMN()-COLUMN('計算（宅配便）'!$M$1))/6),0)</f>
        <v>0</v>
      </c>
      <c r="CB51" s="62" t="e">
        <f t="shared" ca="1" si="43"/>
        <v>#VALUE!</v>
      </c>
      <c r="CC51" s="59" t="e">
        <f t="shared" ca="1" si="44"/>
        <v>#VALUE!</v>
      </c>
      <c r="CD51" s="60" t="e">
        <f t="shared" ca="1" si="45"/>
        <v>#VALUE!</v>
      </c>
      <c r="CE51" s="61" t="e">
        <f t="shared" ca="1" si="46"/>
        <v>#VALUE!</v>
      </c>
    </row>
    <row r="52" spans="1:83">
      <c r="A52" s="6">
        <v>49</v>
      </c>
      <c r="B52" s="158" t="str">
        <f>IF(ISBLANK(宅配便入力!B52),"",宅配便入力!B52)</f>
        <v/>
      </c>
      <c r="C52" s="5" t="str">
        <f>IF(ISBLANK(宅配便入力!C52),"",宅配便入力!C52)</f>
        <v/>
      </c>
      <c r="D52" s="15">
        <f>IF(ISBLANK(宅配便仮計算!D52),"",宅配便仮計算!D52)</f>
        <v>0.85</v>
      </c>
      <c r="E52" s="5" t="str">
        <f>IF(ISBLANK(宅配便入力!I52),"",宅配便入力!I52)</f>
        <v/>
      </c>
      <c r="F52" s="14" t="str">
        <f>IF(ISBLANK(宅配便入力!L52),"",宅配便入力!L52)</f>
        <v/>
      </c>
      <c r="G52" s="14" t="str">
        <f>IF(ISBLANK(宅配便入力!$N52),"",IF(宅配便入力!$P52="以上",1,宅配便入力!$N52))</f>
        <v/>
      </c>
      <c r="H52" s="6" t="str">
        <f>IF(ISBLANK(宅配便入力!Q52),"",宅配便入力!Q52)</f>
        <v/>
      </c>
      <c r="I52" s="6" t="str">
        <f>IF(ISBLANK(宅配便入力!R52),"",宅配便入力!R52)</f>
        <v/>
      </c>
      <c r="J52" s="6" t="str">
        <f>IF(ISBLANK(宅配便入力!S52),"",宅配便入力!S52)</f>
        <v/>
      </c>
      <c r="K52" s="6" t="str">
        <f>IF(ISBLANK(宅配便入力!T52),"",宅配便入力!T52)</f>
        <v/>
      </c>
      <c r="L52" s="61">
        <f ca="1">OFFSET(宅配便入力!$W52,0,(COLUMN()-COLUMN($L$1))/6)</f>
        <v>0</v>
      </c>
      <c r="M52" s="61">
        <f>IF($I52="(送料込)",VLOOKUP(宅配便入力!$Q52,宅配便!$A$18:$O$27,4+(COLUMN()-COLUMN('計算（宅配便）'!$M$1))/6),0)</f>
        <v>0</v>
      </c>
      <c r="N52" s="62" t="e">
        <f t="shared" ca="1" si="0"/>
        <v>#VALUE!</v>
      </c>
      <c r="O52" s="59" t="e">
        <f t="shared" ca="1" si="1"/>
        <v>#VALUE!</v>
      </c>
      <c r="P52" s="60" t="e">
        <f t="shared" ca="1" si="2"/>
        <v>#VALUE!</v>
      </c>
      <c r="Q52" s="61" t="e">
        <f t="shared" ca="1" si="3"/>
        <v>#VALUE!</v>
      </c>
      <c r="R52" s="61">
        <f ca="1">OFFSET(宅配便入力!$W52,0,(COLUMN()-COLUMN($L$1))/6)</f>
        <v>0</v>
      </c>
      <c r="S52" s="61">
        <f>IF($I52="(送料込)",VLOOKUP(宅配便入力!$Q52,宅配便!$A$18:$O$27,4+(COLUMN()-COLUMN('計算（宅配便）'!$M$1))/6),0)</f>
        <v>0</v>
      </c>
      <c r="T52" s="62" t="e">
        <f t="shared" ca="1" si="47"/>
        <v>#VALUE!</v>
      </c>
      <c r="U52" s="59" t="e">
        <f t="shared" ca="1" si="4"/>
        <v>#VALUE!</v>
      </c>
      <c r="V52" s="60" t="e">
        <f t="shared" ca="1" si="5"/>
        <v>#VALUE!</v>
      </c>
      <c r="W52" s="61" t="e">
        <f t="shared" ca="1" si="6"/>
        <v>#VALUE!</v>
      </c>
      <c r="X52" s="61">
        <f ca="1">OFFSET(宅配便入力!$W52,0,(COLUMN()-COLUMN($L$1))/6)</f>
        <v>0</v>
      </c>
      <c r="Y52" s="61">
        <f>IF($I52="(送料込)",VLOOKUP(宅配便入力!$Q52,宅配便!$A$18:$O$27,4+(COLUMN()-COLUMN('計算（宅配便）'!$M$1))/6),0)</f>
        <v>0</v>
      </c>
      <c r="Z52" s="62" t="e">
        <f t="shared" ca="1" si="7"/>
        <v>#VALUE!</v>
      </c>
      <c r="AA52" s="59" t="e">
        <f t="shared" ca="1" si="8"/>
        <v>#VALUE!</v>
      </c>
      <c r="AB52" s="60" t="e">
        <f t="shared" ca="1" si="9"/>
        <v>#VALUE!</v>
      </c>
      <c r="AC52" s="61" t="e">
        <f t="shared" ca="1" si="10"/>
        <v>#VALUE!</v>
      </c>
      <c r="AD52" s="61">
        <f ca="1">OFFSET(宅配便入力!$W52,0,(COLUMN()-COLUMN($L$1))/6)</f>
        <v>0</v>
      </c>
      <c r="AE52" s="61">
        <f>IF($I52="(送料込)",VLOOKUP(宅配便入力!$Q52,宅配便!$A$18:$O$27,4+(COLUMN()-COLUMN('計算（宅配便）'!$M$1))/6),0)</f>
        <v>0</v>
      </c>
      <c r="AF52" s="62" t="e">
        <f t="shared" ca="1" si="11"/>
        <v>#VALUE!</v>
      </c>
      <c r="AG52" s="59" t="e">
        <f t="shared" ca="1" si="12"/>
        <v>#VALUE!</v>
      </c>
      <c r="AH52" s="60" t="e">
        <f t="shared" ca="1" si="13"/>
        <v>#VALUE!</v>
      </c>
      <c r="AI52" s="61" t="e">
        <f t="shared" ca="1" si="14"/>
        <v>#VALUE!</v>
      </c>
      <c r="AJ52" s="61">
        <f ca="1">OFFSET(宅配便入力!$W52,0,(COLUMN()-COLUMN($L$1))/6)</f>
        <v>0</v>
      </c>
      <c r="AK52" s="61">
        <f>IF($I52="(送料込)",VLOOKUP(宅配便入力!$Q52,宅配便!$A$18:$O$27,4+(COLUMN()-COLUMN('計算（宅配便）'!$M$1))/6),0)</f>
        <v>0</v>
      </c>
      <c r="AL52" s="62" t="e">
        <f t="shared" ca="1" si="15"/>
        <v>#VALUE!</v>
      </c>
      <c r="AM52" s="59" t="e">
        <f t="shared" ca="1" si="16"/>
        <v>#VALUE!</v>
      </c>
      <c r="AN52" s="60" t="e">
        <f t="shared" ca="1" si="17"/>
        <v>#VALUE!</v>
      </c>
      <c r="AO52" s="61" t="e">
        <f t="shared" ca="1" si="18"/>
        <v>#VALUE!</v>
      </c>
      <c r="AP52" s="61">
        <f ca="1">OFFSET(宅配便入力!$W52,0,(COLUMN()-COLUMN($L$1))/6)</f>
        <v>0</v>
      </c>
      <c r="AQ52" s="61">
        <f>IF($I52="(送料込)",VLOOKUP(宅配便入力!$Q52,宅配便!$A$18:$O$27,4+(COLUMN()-COLUMN('計算（宅配便）'!$M$1))/6),0)</f>
        <v>0</v>
      </c>
      <c r="AR52" s="62" t="e">
        <f t="shared" ca="1" si="19"/>
        <v>#VALUE!</v>
      </c>
      <c r="AS52" s="59" t="e">
        <f t="shared" ca="1" si="20"/>
        <v>#VALUE!</v>
      </c>
      <c r="AT52" s="60" t="e">
        <f t="shared" ca="1" si="21"/>
        <v>#VALUE!</v>
      </c>
      <c r="AU52" s="61" t="e">
        <f t="shared" ca="1" si="22"/>
        <v>#VALUE!</v>
      </c>
      <c r="AV52" s="61">
        <f ca="1">OFFSET(宅配便入力!$W52,0,(COLUMN()-COLUMN($L$1))/6)</f>
        <v>0</v>
      </c>
      <c r="AW52" s="61">
        <f>IF($I52="(送料込)",VLOOKUP(宅配便入力!$Q52,宅配便!$A$18:$O$27,4+(COLUMN()-COLUMN('計算（宅配便）'!$M$1))/6),0)</f>
        <v>0</v>
      </c>
      <c r="AX52" s="62" t="e">
        <f t="shared" ca="1" si="23"/>
        <v>#VALUE!</v>
      </c>
      <c r="AY52" s="59" t="e">
        <f t="shared" ca="1" si="24"/>
        <v>#VALUE!</v>
      </c>
      <c r="AZ52" s="60" t="e">
        <f t="shared" ca="1" si="25"/>
        <v>#VALUE!</v>
      </c>
      <c r="BA52" s="61" t="e">
        <f t="shared" ca="1" si="26"/>
        <v>#VALUE!</v>
      </c>
      <c r="BB52" s="61">
        <f ca="1">OFFSET(宅配便入力!$W52,0,(COLUMN()-COLUMN($L$1))/6)</f>
        <v>0</v>
      </c>
      <c r="BC52" s="61">
        <f>IF($I52="(送料込)",VLOOKUP(宅配便入力!$Q52,宅配便!$A$18:$O$27,4+(COLUMN()-COLUMN('計算（宅配便）'!$M$1))/6),0)</f>
        <v>0</v>
      </c>
      <c r="BD52" s="62" t="e">
        <f t="shared" ca="1" si="27"/>
        <v>#VALUE!</v>
      </c>
      <c r="BE52" s="59" t="e">
        <f t="shared" ca="1" si="28"/>
        <v>#VALUE!</v>
      </c>
      <c r="BF52" s="60" t="e">
        <f t="shared" ca="1" si="29"/>
        <v>#VALUE!</v>
      </c>
      <c r="BG52" s="61" t="e">
        <f t="shared" ca="1" si="30"/>
        <v>#VALUE!</v>
      </c>
      <c r="BH52" s="61">
        <f ca="1">OFFSET(宅配便入力!$W52,0,(COLUMN()-COLUMN($L$1))/6)</f>
        <v>0</v>
      </c>
      <c r="BI52" s="61">
        <f>IF($I52="(送料込)",VLOOKUP(宅配便入力!$Q52,宅配便!$A$18:$O$27,4+(COLUMN()-COLUMN('計算（宅配便）'!$M$1))/6),0)</f>
        <v>0</v>
      </c>
      <c r="BJ52" s="62" t="e">
        <f t="shared" ca="1" si="31"/>
        <v>#VALUE!</v>
      </c>
      <c r="BK52" s="59" t="e">
        <f t="shared" ca="1" si="32"/>
        <v>#VALUE!</v>
      </c>
      <c r="BL52" s="60" t="e">
        <f t="shared" ca="1" si="33"/>
        <v>#VALUE!</v>
      </c>
      <c r="BM52" s="61" t="e">
        <f t="shared" ca="1" si="34"/>
        <v>#VALUE!</v>
      </c>
      <c r="BN52" s="61">
        <f ca="1">OFFSET(宅配便入力!$W52,0,(COLUMN()-COLUMN($L$1))/6)</f>
        <v>0</v>
      </c>
      <c r="BO52" s="61">
        <f>IF($I52="(送料込)",VLOOKUP(宅配便入力!$Q52,宅配便!$A$18:$O$27,4+(COLUMN()-COLUMN('計算（宅配便）'!$M$1))/6),0)</f>
        <v>0</v>
      </c>
      <c r="BP52" s="62" t="e">
        <f t="shared" ca="1" si="35"/>
        <v>#VALUE!</v>
      </c>
      <c r="BQ52" s="59" t="e">
        <f t="shared" ca="1" si="36"/>
        <v>#VALUE!</v>
      </c>
      <c r="BR52" s="60" t="e">
        <f t="shared" ca="1" si="37"/>
        <v>#VALUE!</v>
      </c>
      <c r="BS52" s="61" t="e">
        <f t="shared" ca="1" si="38"/>
        <v>#VALUE!</v>
      </c>
      <c r="BT52" s="61">
        <f ca="1">OFFSET(宅配便入力!$W52,0,(COLUMN()-COLUMN($L$1))/6)</f>
        <v>0</v>
      </c>
      <c r="BU52" s="61">
        <f>IF($I52="(送料込)",VLOOKUP(宅配便入力!$Q52,宅配便!$A$18:$O$27,4+(COLUMN()-COLUMN('計算（宅配便）'!$M$1))/6),0)</f>
        <v>0</v>
      </c>
      <c r="BV52" s="62" t="e">
        <f t="shared" ca="1" si="39"/>
        <v>#VALUE!</v>
      </c>
      <c r="BW52" s="59" t="e">
        <f t="shared" ca="1" si="40"/>
        <v>#VALUE!</v>
      </c>
      <c r="BX52" s="60" t="e">
        <f t="shared" ca="1" si="41"/>
        <v>#VALUE!</v>
      </c>
      <c r="BY52" s="61" t="e">
        <f t="shared" ca="1" si="42"/>
        <v>#VALUE!</v>
      </c>
      <c r="BZ52" s="61">
        <f ca="1">OFFSET(宅配便入力!$W52,0,(COLUMN()-COLUMN($L$1))/6)</f>
        <v>0</v>
      </c>
      <c r="CA52" s="61">
        <f>IF($I52="(送料込)",VLOOKUP(宅配便入力!$Q52,宅配便!$A$18:$O$27,4+(COLUMN()-COLUMN('計算（宅配便）'!$M$1))/6),0)</f>
        <v>0</v>
      </c>
      <c r="CB52" s="62" t="e">
        <f t="shared" ca="1" si="43"/>
        <v>#VALUE!</v>
      </c>
      <c r="CC52" s="59" t="e">
        <f t="shared" ca="1" si="44"/>
        <v>#VALUE!</v>
      </c>
      <c r="CD52" s="60" t="e">
        <f t="shared" ca="1" si="45"/>
        <v>#VALUE!</v>
      </c>
      <c r="CE52" s="61" t="e">
        <f t="shared" ca="1" si="46"/>
        <v>#VALUE!</v>
      </c>
    </row>
    <row r="53" spans="1:83">
      <c r="A53" s="6">
        <v>50</v>
      </c>
      <c r="B53" s="158" t="str">
        <f>IF(ISBLANK(宅配便入力!B53),"",宅配便入力!B53)</f>
        <v/>
      </c>
      <c r="C53" s="5" t="str">
        <f>IF(ISBLANK(宅配便入力!C53),"",宅配便入力!C53)</f>
        <v/>
      </c>
      <c r="D53" s="15">
        <f>IF(ISBLANK(宅配便仮計算!D53),"",宅配便仮計算!D53)</f>
        <v>0.85</v>
      </c>
      <c r="E53" s="5" t="str">
        <f>IF(ISBLANK(宅配便入力!I53),"",宅配便入力!I53)</f>
        <v/>
      </c>
      <c r="F53" s="14" t="str">
        <f>IF(ISBLANK(宅配便入力!L53),"",宅配便入力!L53)</f>
        <v/>
      </c>
      <c r="G53" s="14" t="str">
        <f>IF(ISBLANK(宅配便入力!$N53),"",IF(宅配便入力!$P53="以上",1,宅配便入力!$N53))</f>
        <v/>
      </c>
      <c r="H53" s="6" t="str">
        <f>IF(ISBLANK(宅配便入力!Q53),"",宅配便入力!Q53)</f>
        <v/>
      </c>
      <c r="I53" s="6" t="str">
        <f>IF(ISBLANK(宅配便入力!R53),"",宅配便入力!R53)</f>
        <v/>
      </c>
      <c r="J53" s="6" t="str">
        <f>IF(ISBLANK(宅配便入力!S53),"",宅配便入力!S53)</f>
        <v/>
      </c>
      <c r="K53" s="6" t="str">
        <f>IF(ISBLANK(宅配便入力!T53),"",宅配便入力!T53)</f>
        <v/>
      </c>
      <c r="L53" s="61">
        <f ca="1">OFFSET(宅配便入力!$W53,0,(COLUMN()-COLUMN($L$1))/6)</f>
        <v>0</v>
      </c>
      <c r="M53" s="61">
        <f>IF($I53="(送料込)",VLOOKUP(宅配便入力!$Q53,宅配便!$A$18:$O$27,4+(COLUMN()-COLUMN('計算（宅配便）'!$M$1))/6),0)</f>
        <v>0</v>
      </c>
      <c r="N53" s="62" t="e">
        <f t="shared" ca="1" si="0"/>
        <v>#VALUE!</v>
      </c>
      <c r="O53" s="59" t="e">
        <f t="shared" ca="1" si="1"/>
        <v>#VALUE!</v>
      </c>
      <c r="P53" s="60" t="e">
        <f t="shared" ca="1" si="2"/>
        <v>#VALUE!</v>
      </c>
      <c r="Q53" s="61" t="e">
        <f t="shared" ca="1" si="3"/>
        <v>#VALUE!</v>
      </c>
      <c r="R53" s="61">
        <f ca="1">OFFSET(宅配便入力!$W53,0,(COLUMN()-COLUMN($L$1))/6)</f>
        <v>0</v>
      </c>
      <c r="S53" s="61">
        <f>IF($I53="(送料込)",VLOOKUP(宅配便入力!$Q53,宅配便!$A$18:$O$27,4+(COLUMN()-COLUMN('計算（宅配便）'!$M$1))/6),0)</f>
        <v>0</v>
      </c>
      <c r="T53" s="62" t="e">
        <f t="shared" ca="1" si="47"/>
        <v>#VALUE!</v>
      </c>
      <c r="U53" s="59" t="e">
        <f t="shared" ca="1" si="4"/>
        <v>#VALUE!</v>
      </c>
      <c r="V53" s="60" t="e">
        <f t="shared" ca="1" si="5"/>
        <v>#VALUE!</v>
      </c>
      <c r="W53" s="61" t="e">
        <f t="shared" ca="1" si="6"/>
        <v>#VALUE!</v>
      </c>
      <c r="X53" s="61">
        <f ca="1">OFFSET(宅配便入力!$W53,0,(COLUMN()-COLUMN($L$1))/6)</f>
        <v>0</v>
      </c>
      <c r="Y53" s="61">
        <f>IF($I53="(送料込)",VLOOKUP(宅配便入力!$Q53,宅配便!$A$18:$O$27,4+(COLUMN()-COLUMN('計算（宅配便）'!$M$1))/6),0)</f>
        <v>0</v>
      </c>
      <c r="Z53" s="62" t="e">
        <f t="shared" ca="1" si="7"/>
        <v>#VALUE!</v>
      </c>
      <c r="AA53" s="59" t="e">
        <f t="shared" ca="1" si="8"/>
        <v>#VALUE!</v>
      </c>
      <c r="AB53" s="60" t="e">
        <f t="shared" ca="1" si="9"/>
        <v>#VALUE!</v>
      </c>
      <c r="AC53" s="61" t="e">
        <f t="shared" ca="1" si="10"/>
        <v>#VALUE!</v>
      </c>
      <c r="AD53" s="61">
        <f ca="1">OFFSET(宅配便入力!$W53,0,(COLUMN()-COLUMN($L$1))/6)</f>
        <v>0</v>
      </c>
      <c r="AE53" s="61">
        <f>IF($I53="(送料込)",VLOOKUP(宅配便入力!$Q53,宅配便!$A$18:$O$27,4+(COLUMN()-COLUMN('計算（宅配便）'!$M$1))/6),0)</f>
        <v>0</v>
      </c>
      <c r="AF53" s="62" t="e">
        <f t="shared" ca="1" si="11"/>
        <v>#VALUE!</v>
      </c>
      <c r="AG53" s="59" t="e">
        <f t="shared" ca="1" si="12"/>
        <v>#VALUE!</v>
      </c>
      <c r="AH53" s="60" t="e">
        <f t="shared" ca="1" si="13"/>
        <v>#VALUE!</v>
      </c>
      <c r="AI53" s="61" t="e">
        <f t="shared" ca="1" si="14"/>
        <v>#VALUE!</v>
      </c>
      <c r="AJ53" s="61">
        <f ca="1">OFFSET(宅配便入力!$W53,0,(COLUMN()-COLUMN($L$1))/6)</f>
        <v>0</v>
      </c>
      <c r="AK53" s="61">
        <f>IF($I53="(送料込)",VLOOKUP(宅配便入力!$Q53,宅配便!$A$18:$O$27,4+(COLUMN()-COLUMN('計算（宅配便）'!$M$1))/6),0)</f>
        <v>0</v>
      </c>
      <c r="AL53" s="62" t="e">
        <f t="shared" ca="1" si="15"/>
        <v>#VALUE!</v>
      </c>
      <c r="AM53" s="59" t="e">
        <f t="shared" ca="1" si="16"/>
        <v>#VALUE!</v>
      </c>
      <c r="AN53" s="60" t="e">
        <f t="shared" ca="1" si="17"/>
        <v>#VALUE!</v>
      </c>
      <c r="AO53" s="61" t="e">
        <f t="shared" ca="1" si="18"/>
        <v>#VALUE!</v>
      </c>
      <c r="AP53" s="61">
        <f ca="1">OFFSET(宅配便入力!$W53,0,(COLUMN()-COLUMN($L$1))/6)</f>
        <v>0</v>
      </c>
      <c r="AQ53" s="61">
        <f>IF($I53="(送料込)",VLOOKUP(宅配便入力!$Q53,宅配便!$A$18:$O$27,4+(COLUMN()-COLUMN('計算（宅配便）'!$M$1))/6),0)</f>
        <v>0</v>
      </c>
      <c r="AR53" s="62" t="e">
        <f t="shared" ca="1" si="19"/>
        <v>#VALUE!</v>
      </c>
      <c r="AS53" s="59" t="e">
        <f t="shared" ca="1" si="20"/>
        <v>#VALUE!</v>
      </c>
      <c r="AT53" s="60" t="e">
        <f t="shared" ca="1" si="21"/>
        <v>#VALUE!</v>
      </c>
      <c r="AU53" s="61" t="e">
        <f t="shared" ca="1" si="22"/>
        <v>#VALUE!</v>
      </c>
      <c r="AV53" s="61">
        <f ca="1">OFFSET(宅配便入力!$W53,0,(COLUMN()-COLUMN($L$1))/6)</f>
        <v>0</v>
      </c>
      <c r="AW53" s="61">
        <f>IF($I53="(送料込)",VLOOKUP(宅配便入力!$Q53,宅配便!$A$18:$O$27,4+(COLUMN()-COLUMN('計算（宅配便）'!$M$1))/6),0)</f>
        <v>0</v>
      </c>
      <c r="AX53" s="62" t="e">
        <f t="shared" ca="1" si="23"/>
        <v>#VALUE!</v>
      </c>
      <c r="AY53" s="59" t="e">
        <f t="shared" ca="1" si="24"/>
        <v>#VALUE!</v>
      </c>
      <c r="AZ53" s="60" t="e">
        <f t="shared" ca="1" si="25"/>
        <v>#VALUE!</v>
      </c>
      <c r="BA53" s="61" t="e">
        <f t="shared" ca="1" si="26"/>
        <v>#VALUE!</v>
      </c>
      <c r="BB53" s="61">
        <f ca="1">OFFSET(宅配便入力!$W53,0,(COLUMN()-COLUMN($L$1))/6)</f>
        <v>0</v>
      </c>
      <c r="BC53" s="61">
        <f>IF($I53="(送料込)",VLOOKUP(宅配便入力!$Q53,宅配便!$A$18:$O$27,4+(COLUMN()-COLUMN('計算（宅配便）'!$M$1))/6),0)</f>
        <v>0</v>
      </c>
      <c r="BD53" s="62" t="e">
        <f t="shared" ca="1" si="27"/>
        <v>#VALUE!</v>
      </c>
      <c r="BE53" s="59" t="e">
        <f t="shared" ca="1" si="28"/>
        <v>#VALUE!</v>
      </c>
      <c r="BF53" s="60" t="e">
        <f t="shared" ca="1" si="29"/>
        <v>#VALUE!</v>
      </c>
      <c r="BG53" s="61" t="e">
        <f t="shared" ca="1" si="30"/>
        <v>#VALUE!</v>
      </c>
      <c r="BH53" s="61">
        <f ca="1">OFFSET(宅配便入力!$W53,0,(COLUMN()-COLUMN($L$1))/6)</f>
        <v>0</v>
      </c>
      <c r="BI53" s="61">
        <f>IF($I53="(送料込)",VLOOKUP(宅配便入力!$Q53,宅配便!$A$18:$O$27,4+(COLUMN()-COLUMN('計算（宅配便）'!$M$1))/6),0)</f>
        <v>0</v>
      </c>
      <c r="BJ53" s="62" t="e">
        <f t="shared" ca="1" si="31"/>
        <v>#VALUE!</v>
      </c>
      <c r="BK53" s="59" t="e">
        <f t="shared" ca="1" si="32"/>
        <v>#VALUE!</v>
      </c>
      <c r="BL53" s="60" t="e">
        <f t="shared" ca="1" si="33"/>
        <v>#VALUE!</v>
      </c>
      <c r="BM53" s="61" t="e">
        <f t="shared" ca="1" si="34"/>
        <v>#VALUE!</v>
      </c>
      <c r="BN53" s="61">
        <f ca="1">OFFSET(宅配便入力!$W53,0,(COLUMN()-COLUMN($L$1))/6)</f>
        <v>0</v>
      </c>
      <c r="BO53" s="61">
        <f>IF($I53="(送料込)",VLOOKUP(宅配便入力!$Q53,宅配便!$A$18:$O$27,4+(COLUMN()-COLUMN('計算（宅配便）'!$M$1))/6),0)</f>
        <v>0</v>
      </c>
      <c r="BP53" s="62" t="e">
        <f t="shared" ca="1" si="35"/>
        <v>#VALUE!</v>
      </c>
      <c r="BQ53" s="59" t="e">
        <f t="shared" ca="1" si="36"/>
        <v>#VALUE!</v>
      </c>
      <c r="BR53" s="60" t="e">
        <f t="shared" ca="1" si="37"/>
        <v>#VALUE!</v>
      </c>
      <c r="BS53" s="61" t="e">
        <f t="shared" ca="1" si="38"/>
        <v>#VALUE!</v>
      </c>
      <c r="BT53" s="61">
        <f ca="1">OFFSET(宅配便入力!$W53,0,(COLUMN()-COLUMN($L$1))/6)</f>
        <v>0</v>
      </c>
      <c r="BU53" s="61">
        <f>IF($I53="(送料込)",VLOOKUP(宅配便入力!$Q53,宅配便!$A$18:$O$27,4+(COLUMN()-COLUMN('計算（宅配便）'!$M$1))/6),0)</f>
        <v>0</v>
      </c>
      <c r="BV53" s="62" t="e">
        <f t="shared" ca="1" si="39"/>
        <v>#VALUE!</v>
      </c>
      <c r="BW53" s="59" t="e">
        <f t="shared" ca="1" si="40"/>
        <v>#VALUE!</v>
      </c>
      <c r="BX53" s="60" t="e">
        <f t="shared" ca="1" si="41"/>
        <v>#VALUE!</v>
      </c>
      <c r="BY53" s="61" t="e">
        <f t="shared" ca="1" si="42"/>
        <v>#VALUE!</v>
      </c>
      <c r="BZ53" s="61">
        <f ca="1">OFFSET(宅配便入力!$W53,0,(COLUMN()-COLUMN($L$1))/6)</f>
        <v>0</v>
      </c>
      <c r="CA53" s="61">
        <f>IF($I53="(送料込)",VLOOKUP(宅配便入力!$Q53,宅配便!$A$18:$O$27,4+(COLUMN()-COLUMN('計算（宅配便）'!$M$1))/6),0)</f>
        <v>0</v>
      </c>
      <c r="CB53" s="62" t="e">
        <f t="shared" ca="1" si="43"/>
        <v>#VALUE!</v>
      </c>
      <c r="CC53" s="59" t="e">
        <f t="shared" ca="1" si="44"/>
        <v>#VALUE!</v>
      </c>
      <c r="CD53" s="60" t="e">
        <f t="shared" ca="1" si="45"/>
        <v>#VALUE!</v>
      </c>
      <c r="CE53" s="61" t="e">
        <f t="shared" ca="1" si="46"/>
        <v>#VALUE!</v>
      </c>
    </row>
    <row r="54" spans="1:83">
      <c r="A54" s="6">
        <v>51</v>
      </c>
      <c r="B54" s="158" t="str">
        <f>IF(ISBLANK(宅配便入力!B54),"",宅配便入力!B54)</f>
        <v/>
      </c>
      <c r="C54" s="5" t="str">
        <f>IF(ISBLANK(宅配便入力!C54),"",宅配便入力!C54)</f>
        <v/>
      </c>
      <c r="D54" s="15">
        <f>IF(ISBLANK(宅配便仮計算!D54),"",宅配便仮計算!D54)</f>
        <v>0.85</v>
      </c>
      <c r="E54" s="5" t="str">
        <f>IF(ISBLANK(宅配便入力!I54),"",宅配便入力!I54)</f>
        <v/>
      </c>
      <c r="F54" s="14" t="str">
        <f>IF(ISBLANK(宅配便入力!L54),"",宅配便入力!L54)</f>
        <v/>
      </c>
      <c r="G54" s="14" t="str">
        <f>IF(ISBLANK(宅配便入力!$N54),"",IF(宅配便入力!$P54="以上",1,宅配便入力!$N54))</f>
        <v/>
      </c>
      <c r="H54" s="6" t="str">
        <f>IF(ISBLANK(宅配便入力!Q54),"",宅配便入力!Q54)</f>
        <v/>
      </c>
      <c r="I54" s="6" t="str">
        <f>IF(ISBLANK(宅配便入力!R54),"",宅配便入力!R54)</f>
        <v/>
      </c>
      <c r="J54" s="6" t="str">
        <f>IF(ISBLANK(宅配便入力!S54),"",宅配便入力!S54)</f>
        <v/>
      </c>
      <c r="K54" s="6" t="str">
        <f>IF(ISBLANK(宅配便入力!T54),"",宅配便入力!T54)</f>
        <v/>
      </c>
      <c r="L54" s="61">
        <f ca="1">OFFSET(宅配便入力!$W54,0,(COLUMN()-COLUMN($L$1))/6)</f>
        <v>0</v>
      </c>
      <c r="M54" s="61">
        <f>IF($I54="(送料込)",VLOOKUP(宅配便入力!$Q54,宅配便!$A$18:$O$27,4+(COLUMN()-COLUMN('計算（宅配便）'!$M$1))/6),0)</f>
        <v>0</v>
      </c>
      <c r="N54" s="62" t="e">
        <f t="shared" ca="1" si="0"/>
        <v>#VALUE!</v>
      </c>
      <c r="O54" s="59" t="e">
        <f t="shared" ca="1" si="1"/>
        <v>#VALUE!</v>
      </c>
      <c r="P54" s="60" t="e">
        <f t="shared" ca="1" si="2"/>
        <v>#VALUE!</v>
      </c>
      <c r="Q54" s="61" t="e">
        <f t="shared" ca="1" si="3"/>
        <v>#VALUE!</v>
      </c>
      <c r="R54" s="61">
        <f ca="1">OFFSET(宅配便入力!$W54,0,(COLUMN()-COLUMN($L$1))/6)</f>
        <v>0</v>
      </c>
      <c r="S54" s="61">
        <f>IF($I54="(送料込)",VLOOKUP(宅配便入力!$Q54,宅配便!$A$18:$O$27,4+(COLUMN()-COLUMN('計算（宅配便）'!$M$1))/6),0)</f>
        <v>0</v>
      </c>
      <c r="T54" s="62" t="e">
        <f t="shared" ca="1" si="47"/>
        <v>#VALUE!</v>
      </c>
      <c r="U54" s="59" t="e">
        <f t="shared" ca="1" si="4"/>
        <v>#VALUE!</v>
      </c>
      <c r="V54" s="60" t="e">
        <f t="shared" ca="1" si="5"/>
        <v>#VALUE!</v>
      </c>
      <c r="W54" s="61" t="e">
        <f t="shared" ca="1" si="6"/>
        <v>#VALUE!</v>
      </c>
      <c r="X54" s="61">
        <f ca="1">OFFSET(宅配便入力!$W54,0,(COLUMN()-COLUMN($L$1))/6)</f>
        <v>0</v>
      </c>
      <c r="Y54" s="61">
        <f>IF($I54="(送料込)",VLOOKUP(宅配便入力!$Q54,宅配便!$A$18:$O$27,4+(COLUMN()-COLUMN('計算（宅配便）'!$M$1))/6),0)</f>
        <v>0</v>
      </c>
      <c r="Z54" s="62" t="e">
        <f t="shared" ca="1" si="7"/>
        <v>#VALUE!</v>
      </c>
      <c r="AA54" s="59" t="e">
        <f t="shared" ca="1" si="8"/>
        <v>#VALUE!</v>
      </c>
      <c r="AB54" s="60" t="e">
        <f t="shared" ca="1" si="9"/>
        <v>#VALUE!</v>
      </c>
      <c r="AC54" s="61" t="e">
        <f t="shared" ca="1" si="10"/>
        <v>#VALUE!</v>
      </c>
      <c r="AD54" s="61">
        <f ca="1">OFFSET(宅配便入力!$W54,0,(COLUMN()-COLUMN($L$1))/6)</f>
        <v>0</v>
      </c>
      <c r="AE54" s="61">
        <f>IF($I54="(送料込)",VLOOKUP(宅配便入力!$Q54,宅配便!$A$18:$O$27,4+(COLUMN()-COLUMN('計算（宅配便）'!$M$1))/6),0)</f>
        <v>0</v>
      </c>
      <c r="AF54" s="62" t="e">
        <f t="shared" ca="1" si="11"/>
        <v>#VALUE!</v>
      </c>
      <c r="AG54" s="59" t="e">
        <f t="shared" ca="1" si="12"/>
        <v>#VALUE!</v>
      </c>
      <c r="AH54" s="60" t="e">
        <f t="shared" ca="1" si="13"/>
        <v>#VALUE!</v>
      </c>
      <c r="AI54" s="61" t="e">
        <f t="shared" ca="1" si="14"/>
        <v>#VALUE!</v>
      </c>
      <c r="AJ54" s="61">
        <f ca="1">OFFSET(宅配便入力!$W54,0,(COLUMN()-COLUMN($L$1))/6)</f>
        <v>0</v>
      </c>
      <c r="AK54" s="61">
        <f>IF($I54="(送料込)",VLOOKUP(宅配便入力!$Q54,宅配便!$A$18:$O$27,4+(COLUMN()-COLUMN('計算（宅配便）'!$M$1))/6),0)</f>
        <v>0</v>
      </c>
      <c r="AL54" s="62" t="e">
        <f t="shared" ca="1" si="15"/>
        <v>#VALUE!</v>
      </c>
      <c r="AM54" s="59" t="e">
        <f t="shared" ca="1" si="16"/>
        <v>#VALUE!</v>
      </c>
      <c r="AN54" s="60" t="e">
        <f t="shared" ca="1" si="17"/>
        <v>#VALUE!</v>
      </c>
      <c r="AO54" s="61" t="e">
        <f t="shared" ca="1" si="18"/>
        <v>#VALUE!</v>
      </c>
      <c r="AP54" s="61">
        <f ca="1">OFFSET(宅配便入力!$W54,0,(COLUMN()-COLUMN($L$1))/6)</f>
        <v>0</v>
      </c>
      <c r="AQ54" s="61">
        <f>IF($I54="(送料込)",VLOOKUP(宅配便入力!$Q54,宅配便!$A$18:$O$27,4+(COLUMN()-COLUMN('計算（宅配便）'!$M$1))/6),0)</f>
        <v>0</v>
      </c>
      <c r="AR54" s="62" t="e">
        <f t="shared" ca="1" si="19"/>
        <v>#VALUE!</v>
      </c>
      <c r="AS54" s="59" t="e">
        <f t="shared" ca="1" si="20"/>
        <v>#VALUE!</v>
      </c>
      <c r="AT54" s="60" t="e">
        <f t="shared" ca="1" si="21"/>
        <v>#VALUE!</v>
      </c>
      <c r="AU54" s="61" t="e">
        <f t="shared" ca="1" si="22"/>
        <v>#VALUE!</v>
      </c>
      <c r="AV54" s="61">
        <f ca="1">OFFSET(宅配便入力!$W54,0,(COLUMN()-COLUMN($L$1))/6)</f>
        <v>0</v>
      </c>
      <c r="AW54" s="61">
        <f>IF($I54="(送料込)",VLOOKUP(宅配便入力!$Q54,宅配便!$A$18:$O$27,4+(COLUMN()-COLUMN('計算（宅配便）'!$M$1))/6),0)</f>
        <v>0</v>
      </c>
      <c r="AX54" s="62" t="e">
        <f t="shared" ca="1" si="23"/>
        <v>#VALUE!</v>
      </c>
      <c r="AY54" s="59" t="e">
        <f t="shared" ca="1" si="24"/>
        <v>#VALUE!</v>
      </c>
      <c r="AZ54" s="60" t="e">
        <f t="shared" ca="1" si="25"/>
        <v>#VALUE!</v>
      </c>
      <c r="BA54" s="61" t="e">
        <f t="shared" ca="1" si="26"/>
        <v>#VALUE!</v>
      </c>
      <c r="BB54" s="61">
        <f ca="1">OFFSET(宅配便入力!$W54,0,(COLUMN()-COLUMN($L$1))/6)</f>
        <v>0</v>
      </c>
      <c r="BC54" s="61">
        <f>IF($I54="(送料込)",VLOOKUP(宅配便入力!$Q54,宅配便!$A$18:$O$27,4+(COLUMN()-COLUMN('計算（宅配便）'!$M$1))/6),0)</f>
        <v>0</v>
      </c>
      <c r="BD54" s="62" t="e">
        <f t="shared" ca="1" si="27"/>
        <v>#VALUE!</v>
      </c>
      <c r="BE54" s="59" t="e">
        <f t="shared" ca="1" si="28"/>
        <v>#VALUE!</v>
      </c>
      <c r="BF54" s="60" t="e">
        <f t="shared" ca="1" si="29"/>
        <v>#VALUE!</v>
      </c>
      <c r="BG54" s="61" t="e">
        <f t="shared" ca="1" si="30"/>
        <v>#VALUE!</v>
      </c>
      <c r="BH54" s="61">
        <f ca="1">OFFSET(宅配便入力!$W54,0,(COLUMN()-COLUMN($L$1))/6)</f>
        <v>0</v>
      </c>
      <c r="BI54" s="61">
        <f>IF($I54="(送料込)",VLOOKUP(宅配便入力!$Q54,宅配便!$A$18:$O$27,4+(COLUMN()-COLUMN('計算（宅配便）'!$M$1))/6),0)</f>
        <v>0</v>
      </c>
      <c r="BJ54" s="62" t="e">
        <f t="shared" ca="1" si="31"/>
        <v>#VALUE!</v>
      </c>
      <c r="BK54" s="59" t="e">
        <f t="shared" ca="1" si="32"/>
        <v>#VALUE!</v>
      </c>
      <c r="BL54" s="60" t="e">
        <f t="shared" ca="1" si="33"/>
        <v>#VALUE!</v>
      </c>
      <c r="BM54" s="61" t="e">
        <f t="shared" ca="1" si="34"/>
        <v>#VALUE!</v>
      </c>
      <c r="BN54" s="61">
        <f ca="1">OFFSET(宅配便入力!$W54,0,(COLUMN()-COLUMN($L$1))/6)</f>
        <v>0</v>
      </c>
      <c r="BO54" s="61">
        <f>IF($I54="(送料込)",VLOOKUP(宅配便入力!$Q54,宅配便!$A$18:$O$27,4+(COLUMN()-COLUMN('計算（宅配便）'!$M$1))/6),0)</f>
        <v>0</v>
      </c>
      <c r="BP54" s="62" t="e">
        <f t="shared" ca="1" si="35"/>
        <v>#VALUE!</v>
      </c>
      <c r="BQ54" s="59" t="e">
        <f t="shared" ca="1" si="36"/>
        <v>#VALUE!</v>
      </c>
      <c r="BR54" s="60" t="e">
        <f t="shared" ca="1" si="37"/>
        <v>#VALUE!</v>
      </c>
      <c r="BS54" s="61" t="e">
        <f t="shared" ca="1" si="38"/>
        <v>#VALUE!</v>
      </c>
      <c r="BT54" s="61">
        <f ca="1">OFFSET(宅配便入力!$W54,0,(COLUMN()-COLUMN($L$1))/6)</f>
        <v>0</v>
      </c>
      <c r="BU54" s="61">
        <f>IF($I54="(送料込)",VLOOKUP(宅配便入力!$Q54,宅配便!$A$18:$O$27,4+(COLUMN()-COLUMN('計算（宅配便）'!$M$1))/6),0)</f>
        <v>0</v>
      </c>
      <c r="BV54" s="62" t="e">
        <f t="shared" ca="1" si="39"/>
        <v>#VALUE!</v>
      </c>
      <c r="BW54" s="59" t="e">
        <f t="shared" ca="1" si="40"/>
        <v>#VALUE!</v>
      </c>
      <c r="BX54" s="60" t="e">
        <f t="shared" ca="1" si="41"/>
        <v>#VALUE!</v>
      </c>
      <c r="BY54" s="61" t="e">
        <f t="shared" ca="1" si="42"/>
        <v>#VALUE!</v>
      </c>
      <c r="BZ54" s="61">
        <f ca="1">OFFSET(宅配便入力!$W54,0,(COLUMN()-COLUMN($L$1))/6)</f>
        <v>0</v>
      </c>
      <c r="CA54" s="61">
        <f>IF($I54="(送料込)",VLOOKUP(宅配便入力!$Q54,宅配便!$A$18:$O$27,4+(COLUMN()-COLUMN('計算（宅配便）'!$M$1))/6),0)</f>
        <v>0</v>
      </c>
      <c r="CB54" s="62" t="e">
        <f t="shared" ca="1" si="43"/>
        <v>#VALUE!</v>
      </c>
      <c r="CC54" s="59" t="e">
        <f t="shared" ca="1" si="44"/>
        <v>#VALUE!</v>
      </c>
      <c r="CD54" s="60" t="e">
        <f t="shared" ca="1" si="45"/>
        <v>#VALUE!</v>
      </c>
      <c r="CE54" s="61" t="e">
        <f t="shared" ca="1" si="46"/>
        <v>#VALUE!</v>
      </c>
    </row>
    <row r="55" spans="1:83">
      <c r="A55" s="6">
        <v>52</v>
      </c>
      <c r="B55" s="158" t="str">
        <f>IF(ISBLANK(宅配便入力!B55),"",宅配便入力!B55)</f>
        <v/>
      </c>
      <c r="C55" s="5" t="str">
        <f>IF(ISBLANK(宅配便入力!C55),"",宅配便入力!C55)</f>
        <v/>
      </c>
      <c r="D55" s="15">
        <f>IF(ISBLANK(宅配便仮計算!D55),"",宅配便仮計算!D55)</f>
        <v>0.85</v>
      </c>
      <c r="E55" s="5" t="str">
        <f>IF(ISBLANK(宅配便入力!I55),"",宅配便入力!I55)</f>
        <v/>
      </c>
      <c r="F55" s="14" t="str">
        <f>IF(ISBLANK(宅配便入力!L55),"",宅配便入力!L55)</f>
        <v/>
      </c>
      <c r="G55" s="14" t="str">
        <f>IF(ISBLANK(宅配便入力!$N55),"",IF(宅配便入力!$P55="以上",1,宅配便入力!$N55))</f>
        <v/>
      </c>
      <c r="H55" s="6" t="str">
        <f>IF(ISBLANK(宅配便入力!Q55),"",宅配便入力!Q55)</f>
        <v/>
      </c>
      <c r="I55" s="6" t="str">
        <f>IF(ISBLANK(宅配便入力!R55),"",宅配便入力!R55)</f>
        <v/>
      </c>
      <c r="J55" s="6" t="str">
        <f>IF(ISBLANK(宅配便入力!S55),"",宅配便入力!S55)</f>
        <v/>
      </c>
      <c r="K55" s="6" t="str">
        <f>IF(ISBLANK(宅配便入力!T55),"",宅配便入力!T55)</f>
        <v/>
      </c>
      <c r="L55" s="61">
        <f ca="1">OFFSET(宅配便入力!$W55,0,(COLUMN()-COLUMN($L$1))/6)</f>
        <v>0</v>
      </c>
      <c r="M55" s="61">
        <f>IF($I55="(送料込)",VLOOKUP(宅配便入力!$Q55,宅配便!$A$18:$O$27,4+(COLUMN()-COLUMN('計算（宅配便）'!$M$1))/6),0)</f>
        <v>0</v>
      </c>
      <c r="N55" s="62" t="e">
        <f t="shared" ca="1" si="0"/>
        <v>#VALUE!</v>
      </c>
      <c r="O55" s="59" t="e">
        <f t="shared" ca="1" si="1"/>
        <v>#VALUE!</v>
      </c>
      <c r="P55" s="60" t="e">
        <f t="shared" ca="1" si="2"/>
        <v>#VALUE!</v>
      </c>
      <c r="Q55" s="61" t="e">
        <f t="shared" ca="1" si="3"/>
        <v>#VALUE!</v>
      </c>
      <c r="R55" s="61">
        <f ca="1">OFFSET(宅配便入力!$W55,0,(COLUMN()-COLUMN($L$1))/6)</f>
        <v>0</v>
      </c>
      <c r="S55" s="61">
        <f>IF($I55="(送料込)",VLOOKUP(宅配便入力!$Q55,宅配便!$A$18:$O$27,4+(COLUMN()-COLUMN('計算（宅配便）'!$M$1))/6),0)</f>
        <v>0</v>
      </c>
      <c r="T55" s="62" t="e">
        <f t="shared" ca="1" si="47"/>
        <v>#VALUE!</v>
      </c>
      <c r="U55" s="59" t="e">
        <f t="shared" ca="1" si="4"/>
        <v>#VALUE!</v>
      </c>
      <c r="V55" s="60" t="e">
        <f t="shared" ca="1" si="5"/>
        <v>#VALUE!</v>
      </c>
      <c r="W55" s="61" t="e">
        <f t="shared" ca="1" si="6"/>
        <v>#VALUE!</v>
      </c>
      <c r="X55" s="61">
        <f ca="1">OFFSET(宅配便入力!$W55,0,(COLUMN()-COLUMN($L$1))/6)</f>
        <v>0</v>
      </c>
      <c r="Y55" s="61">
        <f>IF($I55="(送料込)",VLOOKUP(宅配便入力!$Q55,宅配便!$A$18:$O$27,4+(COLUMN()-COLUMN('計算（宅配便）'!$M$1))/6),0)</f>
        <v>0</v>
      </c>
      <c r="Z55" s="62" t="e">
        <f t="shared" ca="1" si="7"/>
        <v>#VALUE!</v>
      </c>
      <c r="AA55" s="59" t="e">
        <f t="shared" ca="1" si="8"/>
        <v>#VALUE!</v>
      </c>
      <c r="AB55" s="60" t="e">
        <f t="shared" ca="1" si="9"/>
        <v>#VALUE!</v>
      </c>
      <c r="AC55" s="61" t="e">
        <f t="shared" ca="1" si="10"/>
        <v>#VALUE!</v>
      </c>
      <c r="AD55" s="61">
        <f ca="1">OFFSET(宅配便入力!$W55,0,(COLUMN()-COLUMN($L$1))/6)</f>
        <v>0</v>
      </c>
      <c r="AE55" s="61">
        <f>IF($I55="(送料込)",VLOOKUP(宅配便入力!$Q55,宅配便!$A$18:$O$27,4+(COLUMN()-COLUMN('計算（宅配便）'!$M$1))/6),0)</f>
        <v>0</v>
      </c>
      <c r="AF55" s="62" t="e">
        <f t="shared" ca="1" si="11"/>
        <v>#VALUE!</v>
      </c>
      <c r="AG55" s="59" t="e">
        <f t="shared" ca="1" si="12"/>
        <v>#VALUE!</v>
      </c>
      <c r="AH55" s="60" t="e">
        <f t="shared" ca="1" si="13"/>
        <v>#VALUE!</v>
      </c>
      <c r="AI55" s="61" t="e">
        <f t="shared" ca="1" si="14"/>
        <v>#VALUE!</v>
      </c>
      <c r="AJ55" s="61">
        <f ca="1">OFFSET(宅配便入力!$W55,0,(COLUMN()-COLUMN($L$1))/6)</f>
        <v>0</v>
      </c>
      <c r="AK55" s="61">
        <f>IF($I55="(送料込)",VLOOKUP(宅配便入力!$Q55,宅配便!$A$18:$O$27,4+(COLUMN()-COLUMN('計算（宅配便）'!$M$1))/6),0)</f>
        <v>0</v>
      </c>
      <c r="AL55" s="62" t="e">
        <f t="shared" ca="1" si="15"/>
        <v>#VALUE!</v>
      </c>
      <c r="AM55" s="59" t="e">
        <f t="shared" ca="1" si="16"/>
        <v>#VALUE!</v>
      </c>
      <c r="AN55" s="60" t="e">
        <f t="shared" ca="1" si="17"/>
        <v>#VALUE!</v>
      </c>
      <c r="AO55" s="61" t="e">
        <f t="shared" ca="1" si="18"/>
        <v>#VALUE!</v>
      </c>
      <c r="AP55" s="61">
        <f ca="1">OFFSET(宅配便入力!$W55,0,(COLUMN()-COLUMN($L$1))/6)</f>
        <v>0</v>
      </c>
      <c r="AQ55" s="61">
        <f>IF($I55="(送料込)",VLOOKUP(宅配便入力!$Q55,宅配便!$A$18:$O$27,4+(COLUMN()-COLUMN('計算（宅配便）'!$M$1))/6),0)</f>
        <v>0</v>
      </c>
      <c r="AR55" s="62" t="e">
        <f t="shared" ca="1" si="19"/>
        <v>#VALUE!</v>
      </c>
      <c r="AS55" s="59" t="e">
        <f t="shared" ca="1" si="20"/>
        <v>#VALUE!</v>
      </c>
      <c r="AT55" s="60" t="e">
        <f t="shared" ca="1" si="21"/>
        <v>#VALUE!</v>
      </c>
      <c r="AU55" s="61" t="e">
        <f t="shared" ca="1" si="22"/>
        <v>#VALUE!</v>
      </c>
      <c r="AV55" s="61">
        <f ca="1">OFFSET(宅配便入力!$W55,0,(COLUMN()-COLUMN($L$1))/6)</f>
        <v>0</v>
      </c>
      <c r="AW55" s="61">
        <f>IF($I55="(送料込)",VLOOKUP(宅配便入力!$Q55,宅配便!$A$18:$O$27,4+(COLUMN()-COLUMN('計算（宅配便）'!$M$1))/6),0)</f>
        <v>0</v>
      </c>
      <c r="AX55" s="62" t="e">
        <f t="shared" ca="1" si="23"/>
        <v>#VALUE!</v>
      </c>
      <c r="AY55" s="59" t="e">
        <f t="shared" ca="1" si="24"/>
        <v>#VALUE!</v>
      </c>
      <c r="AZ55" s="60" t="e">
        <f t="shared" ca="1" si="25"/>
        <v>#VALUE!</v>
      </c>
      <c r="BA55" s="61" t="e">
        <f t="shared" ca="1" si="26"/>
        <v>#VALUE!</v>
      </c>
      <c r="BB55" s="61">
        <f ca="1">OFFSET(宅配便入力!$W55,0,(COLUMN()-COLUMN($L$1))/6)</f>
        <v>0</v>
      </c>
      <c r="BC55" s="61">
        <f>IF($I55="(送料込)",VLOOKUP(宅配便入力!$Q55,宅配便!$A$18:$O$27,4+(COLUMN()-COLUMN('計算（宅配便）'!$M$1))/6),0)</f>
        <v>0</v>
      </c>
      <c r="BD55" s="62" t="e">
        <f t="shared" ca="1" si="27"/>
        <v>#VALUE!</v>
      </c>
      <c r="BE55" s="59" t="e">
        <f t="shared" ca="1" si="28"/>
        <v>#VALUE!</v>
      </c>
      <c r="BF55" s="60" t="e">
        <f t="shared" ca="1" si="29"/>
        <v>#VALUE!</v>
      </c>
      <c r="BG55" s="61" t="e">
        <f t="shared" ca="1" si="30"/>
        <v>#VALUE!</v>
      </c>
      <c r="BH55" s="61">
        <f ca="1">OFFSET(宅配便入力!$W55,0,(COLUMN()-COLUMN($L$1))/6)</f>
        <v>0</v>
      </c>
      <c r="BI55" s="61">
        <f>IF($I55="(送料込)",VLOOKUP(宅配便入力!$Q55,宅配便!$A$18:$O$27,4+(COLUMN()-COLUMN('計算（宅配便）'!$M$1))/6),0)</f>
        <v>0</v>
      </c>
      <c r="BJ55" s="62" t="e">
        <f t="shared" ca="1" si="31"/>
        <v>#VALUE!</v>
      </c>
      <c r="BK55" s="59" t="e">
        <f t="shared" ca="1" si="32"/>
        <v>#VALUE!</v>
      </c>
      <c r="BL55" s="60" t="e">
        <f t="shared" ca="1" si="33"/>
        <v>#VALUE!</v>
      </c>
      <c r="BM55" s="61" t="e">
        <f t="shared" ca="1" si="34"/>
        <v>#VALUE!</v>
      </c>
      <c r="BN55" s="61">
        <f ca="1">OFFSET(宅配便入力!$W55,0,(COLUMN()-COLUMN($L$1))/6)</f>
        <v>0</v>
      </c>
      <c r="BO55" s="61">
        <f>IF($I55="(送料込)",VLOOKUP(宅配便入力!$Q55,宅配便!$A$18:$O$27,4+(COLUMN()-COLUMN('計算（宅配便）'!$M$1))/6),0)</f>
        <v>0</v>
      </c>
      <c r="BP55" s="62" t="e">
        <f t="shared" ca="1" si="35"/>
        <v>#VALUE!</v>
      </c>
      <c r="BQ55" s="59" t="e">
        <f t="shared" ca="1" si="36"/>
        <v>#VALUE!</v>
      </c>
      <c r="BR55" s="60" t="e">
        <f t="shared" ca="1" si="37"/>
        <v>#VALUE!</v>
      </c>
      <c r="BS55" s="61" t="e">
        <f t="shared" ca="1" si="38"/>
        <v>#VALUE!</v>
      </c>
      <c r="BT55" s="61">
        <f ca="1">OFFSET(宅配便入力!$W55,0,(COLUMN()-COLUMN($L$1))/6)</f>
        <v>0</v>
      </c>
      <c r="BU55" s="61">
        <f>IF($I55="(送料込)",VLOOKUP(宅配便入力!$Q55,宅配便!$A$18:$O$27,4+(COLUMN()-COLUMN('計算（宅配便）'!$M$1))/6),0)</f>
        <v>0</v>
      </c>
      <c r="BV55" s="62" t="e">
        <f t="shared" ca="1" si="39"/>
        <v>#VALUE!</v>
      </c>
      <c r="BW55" s="59" t="e">
        <f t="shared" ca="1" si="40"/>
        <v>#VALUE!</v>
      </c>
      <c r="BX55" s="60" t="e">
        <f t="shared" ca="1" si="41"/>
        <v>#VALUE!</v>
      </c>
      <c r="BY55" s="61" t="e">
        <f t="shared" ca="1" si="42"/>
        <v>#VALUE!</v>
      </c>
      <c r="BZ55" s="61">
        <f ca="1">OFFSET(宅配便入力!$W55,0,(COLUMN()-COLUMN($L$1))/6)</f>
        <v>0</v>
      </c>
      <c r="CA55" s="61">
        <f>IF($I55="(送料込)",VLOOKUP(宅配便入力!$Q55,宅配便!$A$18:$O$27,4+(COLUMN()-COLUMN('計算（宅配便）'!$M$1))/6),0)</f>
        <v>0</v>
      </c>
      <c r="CB55" s="62" t="e">
        <f t="shared" ca="1" si="43"/>
        <v>#VALUE!</v>
      </c>
      <c r="CC55" s="59" t="e">
        <f t="shared" ca="1" si="44"/>
        <v>#VALUE!</v>
      </c>
      <c r="CD55" s="60" t="e">
        <f t="shared" ca="1" si="45"/>
        <v>#VALUE!</v>
      </c>
      <c r="CE55" s="61" t="e">
        <f t="shared" ca="1" si="46"/>
        <v>#VALUE!</v>
      </c>
    </row>
    <row r="56" spans="1:83">
      <c r="A56" s="6">
        <v>53</v>
      </c>
      <c r="B56" s="158" t="str">
        <f>IF(ISBLANK(宅配便入力!B56),"",宅配便入力!B56)</f>
        <v/>
      </c>
      <c r="C56" s="5" t="str">
        <f>IF(ISBLANK(宅配便入力!C56),"",宅配便入力!C56)</f>
        <v/>
      </c>
      <c r="D56" s="15">
        <f>IF(ISBLANK(宅配便仮計算!D56),"",宅配便仮計算!D56)</f>
        <v>0.85</v>
      </c>
      <c r="E56" s="5" t="str">
        <f>IF(ISBLANK(宅配便入力!I56),"",宅配便入力!I56)</f>
        <v/>
      </c>
      <c r="F56" s="14" t="str">
        <f>IF(ISBLANK(宅配便入力!L56),"",宅配便入力!L56)</f>
        <v/>
      </c>
      <c r="G56" s="14" t="str">
        <f>IF(ISBLANK(宅配便入力!$N56),"",IF(宅配便入力!$P56="以上",1,宅配便入力!$N56))</f>
        <v/>
      </c>
      <c r="H56" s="6" t="str">
        <f>IF(ISBLANK(宅配便入力!Q56),"",宅配便入力!Q56)</f>
        <v/>
      </c>
      <c r="I56" s="6" t="str">
        <f>IF(ISBLANK(宅配便入力!R56),"",宅配便入力!R56)</f>
        <v/>
      </c>
      <c r="J56" s="6" t="str">
        <f>IF(ISBLANK(宅配便入力!S56),"",宅配便入力!S56)</f>
        <v/>
      </c>
      <c r="K56" s="6" t="str">
        <f>IF(ISBLANK(宅配便入力!T56),"",宅配便入力!T56)</f>
        <v/>
      </c>
      <c r="L56" s="61">
        <f ca="1">OFFSET(宅配便入力!$W56,0,(COLUMN()-COLUMN($L$1))/6)</f>
        <v>0</v>
      </c>
      <c r="M56" s="61">
        <f>IF($I56="(送料込)",VLOOKUP(宅配便入力!$Q56,宅配便!$A$18:$O$27,4+(COLUMN()-COLUMN('計算（宅配便）'!$M$1))/6),0)</f>
        <v>0</v>
      </c>
      <c r="N56" s="62" t="e">
        <f t="shared" ca="1" si="0"/>
        <v>#VALUE!</v>
      </c>
      <c r="O56" s="59" t="e">
        <f t="shared" ca="1" si="1"/>
        <v>#VALUE!</v>
      </c>
      <c r="P56" s="60" t="e">
        <f t="shared" ca="1" si="2"/>
        <v>#VALUE!</v>
      </c>
      <c r="Q56" s="61" t="e">
        <f t="shared" ca="1" si="3"/>
        <v>#VALUE!</v>
      </c>
      <c r="R56" s="61">
        <f ca="1">OFFSET(宅配便入力!$W56,0,(COLUMN()-COLUMN($L$1))/6)</f>
        <v>0</v>
      </c>
      <c r="S56" s="61">
        <f>IF($I56="(送料込)",VLOOKUP(宅配便入力!$Q56,宅配便!$A$18:$O$27,4+(COLUMN()-COLUMN('計算（宅配便）'!$M$1))/6),0)</f>
        <v>0</v>
      </c>
      <c r="T56" s="62" t="e">
        <f t="shared" ca="1" si="47"/>
        <v>#VALUE!</v>
      </c>
      <c r="U56" s="59" t="e">
        <f t="shared" ca="1" si="4"/>
        <v>#VALUE!</v>
      </c>
      <c r="V56" s="60" t="e">
        <f t="shared" ca="1" si="5"/>
        <v>#VALUE!</v>
      </c>
      <c r="W56" s="61" t="e">
        <f t="shared" ca="1" si="6"/>
        <v>#VALUE!</v>
      </c>
      <c r="X56" s="61">
        <f ca="1">OFFSET(宅配便入力!$W56,0,(COLUMN()-COLUMN($L$1))/6)</f>
        <v>0</v>
      </c>
      <c r="Y56" s="61">
        <f>IF($I56="(送料込)",VLOOKUP(宅配便入力!$Q56,宅配便!$A$18:$O$27,4+(COLUMN()-COLUMN('計算（宅配便）'!$M$1))/6),0)</f>
        <v>0</v>
      </c>
      <c r="Z56" s="62" t="e">
        <f t="shared" ca="1" si="7"/>
        <v>#VALUE!</v>
      </c>
      <c r="AA56" s="59" t="e">
        <f t="shared" ca="1" si="8"/>
        <v>#VALUE!</v>
      </c>
      <c r="AB56" s="60" t="e">
        <f t="shared" ca="1" si="9"/>
        <v>#VALUE!</v>
      </c>
      <c r="AC56" s="61" t="e">
        <f t="shared" ca="1" si="10"/>
        <v>#VALUE!</v>
      </c>
      <c r="AD56" s="61">
        <f ca="1">OFFSET(宅配便入力!$W56,0,(COLUMN()-COLUMN($L$1))/6)</f>
        <v>0</v>
      </c>
      <c r="AE56" s="61">
        <f>IF($I56="(送料込)",VLOOKUP(宅配便入力!$Q56,宅配便!$A$18:$O$27,4+(COLUMN()-COLUMN('計算（宅配便）'!$M$1))/6),0)</f>
        <v>0</v>
      </c>
      <c r="AF56" s="62" t="e">
        <f t="shared" ca="1" si="11"/>
        <v>#VALUE!</v>
      </c>
      <c r="AG56" s="59" t="e">
        <f t="shared" ca="1" si="12"/>
        <v>#VALUE!</v>
      </c>
      <c r="AH56" s="60" t="e">
        <f t="shared" ca="1" si="13"/>
        <v>#VALUE!</v>
      </c>
      <c r="AI56" s="61" t="e">
        <f t="shared" ca="1" si="14"/>
        <v>#VALUE!</v>
      </c>
      <c r="AJ56" s="61">
        <f ca="1">OFFSET(宅配便入力!$W56,0,(COLUMN()-COLUMN($L$1))/6)</f>
        <v>0</v>
      </c>
      <c r="AK56" s="61">
        <f>IF($I56="(送料込)",VLOOKUP(宅配便入力!$Q56,宅配便!$A$18:$O$27,4+(COLUMN()-COLUMN('計算（宅配便）'!$M$1))/6),0)</f>
        <v>0</v>
      </c>
      <c r="AL56" s="62" t="e">
        <f t="shared" ca="1" si="15"/>
        <v>#VALUE!</v>
      </c>
      <c r="AM56" s="59" t="e">
        <f t="shared" ca="1" si="16"/>
        <v>#VALUE!</v>
      </c>
      <c r="AN56" s="60" t="e">
        <f t="shared" ca="1" si="17"/>
        <v>#VALUE!</v>
      </c>
      <c r="AO56" s="61" t="e">
        <f t="shared" ca="1" si="18"/>
        <v>#VALUE!</v>
      </c>
      <c r="AP56" s="61">
        <f ca="1">OFFSET(宅配便入力!$W56,0,(COLUMN()-COLUMN($L$1))/6)</f>
        <v>0</v>
      </c>
      <c r="AQ56" s="61">
        <f>IF($I56="(送料込)",VLOOKUP(宅配便入力!$Q56,宅配便!$A$18:$O$27,4+(COLUMN()-COLUMN('計算（宅配便）'!$M$1))/6),0)</f>
        <v>0</v>
      </c>
      <c r="AR56" s="62" t="e">
        <f t="shared" ca="1" si="19"/>
        <v>#VALUE!</v>
      </c>
      <c r="AS56" s="59" t="e">
        <f t="shared" ca="1" si="20"/>
        <v>#VALUE!</v>
      </c>
      <c r="AT56" s="60" t="e">
        <f t="shared" ca="1" si="21"/>
        <v>#VALUE!</v>
      </c>
      <c r="AU56" s="61" t="e">
        <f t="shared" ca="1" si="22"/>
        <v>#VALUE!</v>
      </c>
      <c r="AV56" s="61">
        <f ca="1">OFFSET(宅配便入力!$W56,0,(COLUMN()-COLUMN($L$1))/6)</f>
        <v>0</v>
      </c>
      <c r="AW56" s="61">
        <f>IF($I56="(送料込)",VLOOKUP(宅配便入力!$Q56,宅配便!$A$18:$O$27,4+(COLUMN()-COLUMN('計算（宅配便）'!$M$1))/6),0)</f>
        <v>0</v>
      </c>
      <c r="AX56" s="62" t="e">
        <f t="shared" ca="1" si="23"/>
        <v>#VALUE!</v>
      </c>
      <c r="AY56" s="59" t="e">
        <f t="shared" ca="1" si="24"/>
        <v>#VALUE!</v>
      </c>
      <c r="AZ56" s="60" t="e">
        <f t="shared" ca="1" si="25"/>
        <v>#VALUE!</v>
      </c>
      <c r="BA56" s="61" t="e">
        <f t="shared" ca="1" si="26"/>
        <v>#VALUE!</v>
      </c>
      <c r="BB56" s="61">
        <f ca="1">OFFSET(宅配便入力!$W56,0,(COLUMN()-COLUMN($L$1))/6)</f>
        <v>0</v>
      </c>
      <c r="BC56" s="61">
        <f>IF($I56="(送料込)",VLOOKUP(宅配便入力!$Q56,宅配便!$A$18:$O$27,4+(COLUMN()-COLUMN('計算（宅配便）'!$M$1))/6),0)</f>
        <v>0</v>
      </c>
      <c r="BD56" s="62" t="e">
        <f t="shared" ca="1" si="27"/>
        <v>#VALUE!</v>
      </c>
      <c r="BE56" s="59" t="e">
        <f t="shared" ca="1" si="28"/>
        <v>#VALUE!</v>
      </c>
      <c r="BF56" s="60" t="e">
        <f t="shared" ca="1" si="29"/>
        <v>#VALUE!</v>
      </c>
      <c r="BG56" s="61" t="e">
        <f t="shared" ca="1" si="30"/>
        <v>#VALUE!</v>
      </c>
      <c r="BH56" s="61">
        <f ca="1">OFFSET(宅配便入力!$W56,0,(COLUMN()-COLUMN($L$1))/6)</f>
        <v>0</v>
      </c>
      <c r="BI56" s="61">
        <f>IF($I56="(送料込)",VLOOKUP(宅配便入力!$Q56,宅配便!$A$18:$O$27,4+(COLUMN()-COLUMN('計算（宅配便）'!$M$1))/6),0)</f>
        <v>0</v>
      </c>
      <c r="BJ56" s="62" t="e">
        <f t="shared" ca="1" si="31"/>
        <v>#VALUE!</v>
      </c>
      <c r="BK56" s="59" t="e">
        <f t="shared" ca="1" si="32"/>
        <v>#VALUE!</v>
      </c>
      <c r="BL56" s="60" t="e">
        <f t="shared" ca="1" si="33"/>
        <v>#VALUE!</v>
      </c>
      <c r="BM56" s="61" t="e">
        <f t="shared" ca="1" si="34"/>
        <v>#VALUE!</v>
      </c>
      <c r="BN56" s="61">
        <f ca="1">OFFSET(宅配便入力!$W56,0,(COLUMN()-COLUMN($L$1))/6)</f>
        <v>0</v>
      </c>
      <c r="BO56" s="61">
        <f>IF($I56="(送料込)",VLOOKUP(宅配便入力!$Q56,宅配便!$A$18:$O$27,4+(COLUMN()-COLUMN('計算（宅配便）'!$M$1))/6),0)</f>
        <v>0</v>
      </c>
      <c r="BP56" s="62" t="e">
        <f t="shared" ca="1" si="35"/>
        <v>#VALUE!</v>
      </c>
      <c r="BQ56" s="59" t="e">
        <f t="shared" ca="1" si="36"/>
        <v>#VALUE!</v>
      </c>
      <c r="BR56" s="60" t="e">
        <f t="shared" ca="1" si="37"/>
        <v>#VALUE!</v>
      </c>
      <c r="BS56" s="61" t="e">
        <f t="shared" ca="1" si="38"/>
        <v>#VALUE!</v>
      </c>
      <c r="BT56" s="61">
        <f ca="1">OFFSET(宅配便入力!$W56,0,(COLUMN()-COLUMN($L$1))/6)</f>
        <v>0</v>
      </c>
      <c r="BU56" s="61">
        <f>IF($I56="(送料込)",VLOOKUP(宅配便入力!$Q56,宅配便!$A$18:$O$27,4+(COLUMN()-COLUMN('計算（宅配便）'!$M$1))/6),0)</f>
        <v>0</v>
      </c>
      <c r="BV56" s="62" t="e">
        <f t="shared" ca="1" si="39"/>
        <v>#VALUE!</v>
      </c>
      <c r="BW56" s="59" t="e">
        <f t="shared" ca="1" si="40"/>
        <v>#VALUE!</v>
      </c>
      <c r="BX56" s="60" t="e">
        <f t="shared" ca="1" si="41"/>
        <v>#VALUE!</v>
      </c>
      <c r="BY56" s="61" t="e">
        <f t="shared" ca="1" si="42"/>
        <v>#VALUE!</v>
      </c>
      <c r="BZ56" s="61">
        <f ca="1">OFFSET(宅配便入力!$W56,0,(COLUMN()-COLUMN($L$1))/6)</f>
        <v>0</v>
      </c>
      <c r="CA56" s="61">
        <f>IF($I56="(送料込)",VLOOKUP(宅配便入力!$Q56,宅配便!$A$18:$O$27,4+(COLUMN()-COLUMN('計算（宅配便）'!$M$1))/6),0)</f>
        <v>0</v>
      </c>
      <c r="CB56" s="62" t="e">
        <f t="shared" ca="1" si="43"/>
        <v>#VALUE!</v>
      </c>
      <c r="CC56" s="59" t="e">
        <f t="shared" ca="1" si="44"/>
        <v>#VALUE!</v>
      </c>
      <c r="CD56" s="60" t="e">
        <f t="shared" ca="1" si="45"/>
        <v>#VALUE!</v>
      </c>
      <c r="CE56" s="61" t="e">
        <f t="shared" ca="1" si="46"/>
        <v>#VALUE!</v>
      </c>
    </row>
    <row r="57" spans="1:83">
      <c r="A57" s="6">
        <v>54</v>
      </c>
      <c r="B57" s="158" t="str">
        <f>IF(ISBLANK(宅配便入力!B57),"",宅配便入力!B57)</f>
        <v/>
      </c>
      <c r="C57" s="5" t="str">
        <f>IF(ISBLANK(宅配便入力!C57),"",宅配便入力!C57)</f>
        <v/>
      </c>
      <c r="D57" s="15">
        <f>IF(ISBLANK(宅配便仮計算!D57),"",宅配便仮計算!D57)</f>
        <v>0.85</v>
      </c>
      <c r="E57" s="5" t="str">
        <f>IF(ISBLANK(宅配便入力!I57),"",宅配便入力!I57)</f>
        <v/>
      </c>
      <c r="F57" s="14" t="str">
        <f>IF(ISBLANK(宅配便入力!L57),"",宅配便入力!L57)</f>
        <v/>
      </c>
      <c r="G57" s="14" t="str">
        <f>IF(ISBLANK(宅配便入力!$N57),"",IF(宅配便入力!$P57="以上",1,宅配便入力!$N57))</f>
        <v/>
      </c>
      <c r="H57" s="6" t="str">
        <f>IF(ISBLANK(宅配便入力!Q57),"",宅配便入力!Q57)</f>
        <v/>
      </c>
      <c r="I57" s="6" t="str">
        <f>IF(ISBLANK(宅配便入力!R57),"",宅配便入力!R57)</f>
        <v/>
      </c>
      <c r="J57" s="6" t="str">
        <f>IF(ISBLANK(宅配便入力!S57),"",宅配便入力!S57)</f>
        <v/>
      </c>
      <c r="K57" s="6" t="str">
        <f>IF(ISBLANK(宅配便入力!T57),"",宅配便入力!T57)</f>
        <v/>
      </c>
      <c r="L57" s="61">
        <f ca="1">OFFSET(宅配便入力!$W57,0,(COLUMN()-COLUMN($L$1))/6)</f>
        <v>0</v>
      </c>
      <c r="M57" s="61">
        <f>IF($I57="(送料込)",VLOOKUP(宅配便入力!$Q57,宅配便!$A$18:$O$27,4+(COLUMN()-COLUMN('計算（宅配便）'!$M$1))/6),0)</f>
        <v>0</v>
      </c>
      <c r="N57" s="62" t="e">
        <f t="shared" ca="1" si="0"/>
        <v>#VALUE!</v>
      </c>
      <c r="O57" s="59" t="e">
        <f t="shared" ca="1" si="1"/>
        <v>#VALUE!</v>
      </c>
      <c r="P57" s="60" t="e">
        <f t="shared" ca="1" si="2"/>
        <v>#VALUE!</v>
      </c>
      <c r="Q57" s="61" t="e">
        <f t="shared" ca="1" si="3"/>
        <v>#VALUE!</v>
      </c>
      <c r="R57" s="61">
        <f ca="1">OFFSET(宅配便入力!$W57,0,(COLUMN()-COLUMN($L$1))/6)</f>
        <v>0</v>
      </c>
      <c r="S57" s="61">
        <f>IF($I57="(送料込)",VLOOKUP(宅配便入力!$Q57,宅配便!$A$18:$O$27,4+(COLUMN()-COLUMN('計算（宅配便）'!$M$1))/6),0)</f>
        <v>0</v>
      </c>
      <c r="T57" s="62" t="e">
        <f t="shared" ca="1" si="47"/>
        <v>#VALUE!</v>
      </c>
      <c r="U57" s="59" t="e">
        <f t="shared" ca="1" si="4"/>
        <v>#VALUE!</v>
      </c>
      <c r="V57" s="60" t="e">
        <f t="shared" ca="1" si="5"/>
        <v>#VALUE!</v>
      </c>
      <c r="W57" s="61" t="e">
        <f t="shared" ca="1" si="6"/>
        <v>#VALUE!</v>
      </c>
      <c r="X57" s="61">
        <f ca="1">OFFSET(宅配便入力!$W57,0,(COLUMN()-COLUMN($L$1))/6)</f>
        <v>0</v>
      </c>
      <c r="Y57" s="61">
        <f>IF($I57="(送料込)",VLOOKUP(宅配便入力!$Q57,宅配便!$A$18:$O$27,4+(COLUMN()-COLUMN('計算（宅配便）'!$M$1))/6),0)</f>
        <v>0</v>
      </c>
      <c r="Z57" s="62" t="e">
        <f t="shared" ca="1" si="7"/>
        <v>#VALUE!</v>
      </c>
      <c r="AA57" s="59" t="e">
        <f t="shared" ca="1" si="8"/>
        <v>#VALUE!</v>
      </c>
      <c r="AB57" s="60" t="e">
        <f t="shared" ca="1" si="9"/>
        <v>#VALUE!</v>
      </c>
      <c r="AC57" s="61" t="e">
        <f t="shared" ca="1" si="10"/>
        <v>#VALUE!</v>
      </c>
      <c r="AD57" s="61">
        <f ca="1">OFFSET(宅配便入力!$W57,0,(COLUMN()-COLUMN($L$1))/6)</f>
        <v>0</v>
      </c>
      <c r="AE57" s="61">
        <f>IF($I57="(送料込)",VLOOKUP(宅配便入力!$Q57,宅配便!$A$18:$O$27,4+(COLUMN()-COLUMN('計算（宅配便）'!$M$1))/6),0)</f>
        <v>0</v>
      </c>
      <c r="AF57" s="62" t="e">
        <f t="shared" ca="1" si="11"/>
        <v>#VALUE!</v>
      </c>
      <c r="AG57" s="59" t="e">
        <f t="shared" ca="1" si="12"/>
        <v>#VALUE!</v>
      </c>
      <c r="AH57" s="60" t="e">
        <f t="shared" ca="1" si="13"/>
        <v>#VALUE!</v>
      </c>
      <c r="AI57" s="61" t="e">
        <f t="shared" ca="1" si="14"/>
        <v>#VALUE!</v>
      </c>
      <c r="AJ57" s="61">
        <f ca="1">OFFSET(宅配便入力!$W57,0,(COLUMN()-COLUMN($L$1))/6)</f>
        <v>0</v>
      </c>
      <c r="AK57" s="61">
        <f>IF($I57="(送料込)",VLOOKUP(宅配便入力!$Q57,宅配便!$A$18:$O$27,4+(COLUMN()-COLUMN('計算（宅配便）'!$M$1))/6),0)</f>
        <v>0</v>
      </c>
      <c r="AL57" s="62" t="e">
        <f t="shared" ca="1" si="15"/>
        <v>#VALUE!</v>
      </c>
      <c r="AM57" s="59" t="e">
        <f t="shared" ca="1" si="16"/>
        <v>#VALUE!</v>
      </c>
      <c r="AN57" s="60" t="e">
        <f t="shared" ca="1" si="17"/>
        <v>#VALUE!</v>
      </c>
      <c r="AO57" s="61" t="e">
        <f t="shared" ca="1" si="18"/>
        <v>#VALUE!</v>
      </c>
      <c r="AP57" s="61">
        <f ca="1">OFFSET(宅配便入力!$W57,0,(COLUMN()-COLUMN($L$1))/6)</f>
        <v>0</v>
      </c>
      <c r="AQ57" s="61">
        <f>IF($I57="(送料込)",VLOOKUP(宅配便入力!$Q57,宅配便!$A$18:$O$27,4+(COLUMN()-COLUMN('計算（宅配便）'!$M$1))/6),0)</f>
        <v>0</v>
      </c>
      <c r="AR57" s="62" t="e">
        <f t="shared" ca="1" si="19"/>
        <v>#VALUE!</v>
      </c>
      <c r="AS57" s="59" t="e">
        <f t="shared" ca="1" si="20"/>
        <v>#VALUE!</v>
      </c>
      <c r="AT57" s="60" t="e">
        <f t="shared" ca="1" si="21"/>
        <v>#VALUE!</v>
      </c>
      <c r="AU57" s="61" t="e">
        <f t="shared" ca="1" si="22"/>
        <v>#VALUE!</v>
      </c>
      <c r="AV57" s="61">
        <f ca="1">OFFSET(宅配便入力!$W57,0,(COLUMN()-COLUMN($L$1))/6)</f>
        <v>0</v>
      </c>
      <c r="AW57" s="61">
        <f>IF($I57="(送料込)",VLOOKUP(宅配便入力!$Q57,宅配便!$A$18:$O$27,4+(COLUMN()-COLUMN('計算（宅配便）'!$M$1))/6),0)</f>
        <v>0</v>
      </c>
      <c r="AX57" s="62" t="e">
        <f t="shared" ca="1" si="23"/>
        <v>#VALUE!</v>
      </c>
      <c r="AY57" s="59" t="e">
        <f t="shared" ca="1" si="24"/>
        <v>#VALUE!</v>
      </c>
      <c r="AZ57" s="60" t="e">
        <f t="shared" ca="1" si="25"/>
        <v>#VALUE!</v>
      </c>
      <c r="BA57" s="61" t="e">
        <f t="shared" ca="1" si="26"/>
        <v>#VALUE!</v>
      </c>
      <c r="BB57" s="61">
        <f ca="1">OFFSET(宅配便入力!$W57,0,(COLUMN()-COLUMN($L$1))/6)</f>
        <v>0</v>
      </c>
      <c r="BC57" s="61">
        <f>IF($I57="(送料込)",VLOOKUP(宅配便入力!$Q57,宅配便!$A$18:$O$27,4+(COLUMN()-COLUMN('計算（宅配便）'!$M$1))/6),0)</f>
        <v>0</v>
      </c>
      <c r="BD57" s="62" t="e">
        <f t="shared" ca="1" si="27"/>
        <v>#VALUE!</v>
      </c>
      <c r="BE57" s="59" t="e">
        <f t="shared" ca="1" si="28"/>
        <v>#VALUE!</v>
      </c>
      <c r="BF57" s="60" t="e">
        <f t="shared" ca="1" si="29"/>
        <v>#VALUE!</v>
      </c>
      <c r="BG57" s="61" t="e">
        <f t="shared" ca="1" si="30"/>
        <v>#VALUE!</v>
      </c>
      <c r="BH57" s="61">
        <f ca="1">OFFSET(宅配便入力!$W57,0,(COLUMN()-COLUMN($L$1))/6)</f>
        <v>0</v>
      </c>
      <c r="BI57" s="61">
        <f>IF($I57="(送料込)",VLOOKUP(宅配便入力!$Q57,宅配便!$A$18:$O$27,4+(COLUMN()-COLUMN('計算（宅配便）'!$M$1))/6),0)</f>
        <v>0</v>
      </c>
      <c r="BJ57" s="62" t="e">
        <f t="shared" ca="1" si="31"/>
        <v>#VALUE!</v>
      </c>
      <c r="BK57" s="59" t="e">
        <f t="shared" ca="1" si="32"/>
        <v>#VALUE!</v>
      </c>
      <c r="BL57" s="60" t="e">
        <f t="shared" ca="1" si="33"/>
        <v>#VALUE!</v>
      </c>
      <c r="BM57" s="61" t="e">
        <f t="shared" ca="1" si="34"/>
        <v>#VALUE!</v>
      </c>
      <c r="BN57" s="61">
        <f ca="1">OFFSET(宅配便入力!$W57,0,(COLUMN()-COLUMN($L$1))/6)</f>
        <v>0</v>
      </c>
      <c r="BO57" s="61">
        <f>IF($I57="(送料込)",VLOOKUP(宅配便入力!$Q57,宅配便!$A$18:$O$27,4+(COLUMN()-COLUMN('計算（宅配便）'!$M$1))/6),0)</f>
        <v>0</v>
      </c>
      <c r="BP57" s="62" t="e">
        <f t="shared" ca="1" si="35"/>
        <v>#VALUE!</v>
      </c>
      <c r="BQ57" s="59" t="e">
        <f t="shared" ca="1" si="36"/>
        <v>#VALUE!</v>
      </c>
      <c r="BR57" s="60" t="e">
        <f t="shared" ca="1" si="37"/>
        <v>#VALUE!</v>
      </c>
      <c r="BS57" s="61" t="e">
        <f t="shared" ca="1" si="38"/>
        <v>#VALUE!</v>
      </c>
      <c r="BT57" s="61">
        <f ca="1">OFFSET(宅配便入力!$W57,0,(COLUMN()-COLUMN($L$1))/6)</f>
        <v>0</v>
      </c>
      <c r="BU57" s="61">
        <f>IF($I57="(送料込)",VLOOKUP(宅配便入力!$Q57,宅配便!$A$18:$O$27,4+(COLUMN()-COLUMN('計算（宅配便）'!$M$1))/6),0)</f>
        <v>0</v>
      </c>
      <c r="BV57" s="62" t="e">
        <f t="shared" ca="1" si="39"/>
        <v>#VALUE!</v>
      </c>
      <c r="BW57" s="59" t="e">
        <f t="shared" ca="1" si="40"/>
        <v>#VALUE!</v>
      </c>
      <c r="BX57" s="60" t="e">
        <f t="shared" ca="1" si="41"/>
        <v>#VALUE!</v>
      </c>
      <c r="BY57" s="61" t="e">
        <f t="shared" ca="1" si="42"/>
        <v>#VALUE!</v>
      </c>
      <c r="BZ57" s="61">
        <f ca="1">OFFSET(宅配便入力!$W57,0,(COLUMN()-COLUMN($L$1))/6)</f>
        <v>0</v>
      </c>
      <c r="CA57" s="61">
        <f>IF($I57="(送料込)",VLOOKUP(宅配便入力!$Q57,宅配便!$A$18:$O$27,4+(COLUMN()-COLUMN('計算（宅配便）'!$M$1))/6),0)</f>
        <v>0</v>
      </c>
      <c r="CB57" s="62" t="e">
        <f t="shared" ca="1" si="43"/>
        <v>#VALUE!</v>
      </c>
      <c r="CC57" s="59" t="e">
        <f t="shared" ca="1" si="44"/>
        <v>#VALUE!</v>
      </c>
      <c r="CD57" s="60" t="e">
        <f t="shared" ca="1" si="45"/>
        <v>#VALUE!</v>
      </c>
      <c r="CE57" s="61" t="e">
        <f t="shared" ca="1" si="46"/>
        <v>#VALUE!</v>
      </c>
    </row>
    <row r="58" spans="1:83">
      <c r="A58" s="6">
        <v>55</v>
      </c>
      <c r="B58" s="158" t="str">
        <f>IF(ISBLANK(宅配便入力!B58),"",宅配便入力!B58)</f>
        <v/>
      </c>
      <c r="C58" s="5" t="str">
        <f>IF(ISBLANK(宅配便入力!C58),"",宅配便入力!C58)</f>
        <v/>
      </c>
      <c r="D58" s="15">
        <f>IF(ISBLANK(宅配便仮計算!D58),"",宅配便仮計算!D58)</f>
        <v>0.85</v>
      </c>
      <c r="E58" s="5" t="str">
        <f>IF(ISBLANK(宅配便入力!I58),"",宅配便入力!I58)</f>
        <v/>
      </c>
      <c r="F58" s="14" t="str">
        <f>IF(ISBLANK(宅配便入力!L58),"",宅配便入力!L58)</f>
        <v/>
      </c>
      <c r="G58" s="14" t="str">
        <f>IF(ISBLANK(宅配便入力!$N58),"",IF(宅配便入力!$P58="以上",1,宅配便入力!$N58))</f>
        <v/>
      </c>
      <c r="H58" s="6" t="str">
        <f>IF(ISBLANK(宅配便入力!Q58),"",宅配便入力!Q58)</f>
        <v/>
      </c>
      <c r="I58" s="6" t="str">
        <f>IF(ISBLANK(宅配便入力!R58),"",宅配便入力!R58)</f>
        <v/>
      </c>
      <c r="J58" s="6" t="str">
        <f>IF(ISBLANK(宅配便入力!S58),"",宅配便入力!S58)</f>
        <v/>
      </c>
      <c r="K58" s="6" t="str">
        <f>IF(ISBLANK(宅配便入力!T58),"",宅配便入力!T58)</f>
        <v/>
      </c>
      <c r="L58" s="61">
        <f ca="1">OFFSET(宅配便入力!$W58,0,(COLUMN()-COLUMN($L$1))/6)</f>
        <v>0</v>
      </c>
      <c r="M58" s="61">
        <f>IF($I58="(送料込)",VLOOKUP(宅配便入力!$Q58,宅配便!$A$18:$O$27,4+(COLUMN()-COLUMN('計算（宅配便）'!$M$1))/6),0)</f>
        <v>0</v>
      </c>
      <c r="N58" s="62" t="e">
        <f t="shared" ca="1" si="0"/>
        <v>#VALUE!</v>
      </c>
      <c r="O58" s="59" t="e">
        <f t="shared" ca="1" si="1"/>
        <v>#VALUE!</v>
      </c>
      <c r="P58" s="60" t="e">
        <f t="shared" ca="1" si="2"/>
        <v>#VALUE!</v>
      </c>
      <c r="Q58" s="61" t="e">
        <f t="shared" ca="1" si="3"/>
        <v>#VALUE!</v>
      </c>
      <c r="R58" s="61">
        <f ca="1">OFFSET(宅配便入力!$W58,0,(COLUMN()-COLUMN($L$1))/6)</f>
        <v>0</v>
      </c>
      <c r="S58" s="61">
        <f>IF($I58="(送料込)",VLOOKUP(宅配便入力!$Q58,宅配便!$A$18:$O$27,4+(COLUMN()-COLUMN('計算（宅配便）'!$M$1))/6),0)</f>
        <v>0</v>
      </c>
      <c r="T58" s="62" t="e">
        <f t="shared" ca="1" si="47"/>
        <v>#VALUE!</v>
      </c>
      <c r="U58" s="59" t="e">
        <f t="shared" ca="1" si="4"/>
        <v>#VALUE!</v>
      </c>
      <c r="V58" s="60" t="e">
        <f t="shared" ca="1" si="5"/>
        <v>#VALUE!</v>
      </c>
      <c r="W58" s="61" t="e">
        <f t="shared" ca="1" si="6"/>
        <v>#VALUE!</v>
      </c>
      <c r="X58" s="61">
        <f ca="1">OFFSET(宅配便入力!$W58,0,(COLUMN()-COLUMN($L$1))/6)</f>
        <v>0</v>
      </c>
      <c r="Y58" s="61">
        <f>IF($I58="(送料込)",VLOOKUP(宅配便入力!$Q58,宅配便!$A$18:$O$27,4+(COLUMN()-COLUMN('計算（宅配便）'!$M$1))/6),0)</f>
        <v>0</v>
      </c>
      <c r="Z58" s="62" t="e">
        <f t="shared" ca="1" si="7"/>
        <v>#VALUE!</v>
      </c>
      <c r="AA58" s="59" t="e">
        <f t="shared" ca="1" si="8"/>
        <v>#VALUE!</v>
      </c>
      <c r="AB58" s="60" t="e">
        <f t="shared" ca="1" si="9"/>
        <v>#VALUE!</v>
      </c>
      <c r="AC58" s="61" t="e">
        <f t="shared" ca="1" si="10"/>
        <v>#VALUE!</v>
      </c>
      <c r="AD58" s="61">
        <f ca="1">OFFSET(宅配便入力!$W58,0,(COLUMN()-COLUMN($L$1))/6)</f>
        <v>0</v>
      </c>
      <c r="AE58" s="61">
        <f>IF($I58="(送料込)",VLOOKUP(宅配便入力!$Q58,宅配便!$A$18:$O$27,4+(COLUMN()-COLUMN('計算（宅配便）'!$M$1))/6),0)</f>
        <v>0</v>
      </c>
      <c r="AF58" s="62" t="e">
        <f t="shared" ca="1" si="11"/>
        <v>#VALUE!</v>
      </c>
      <c r="AG58" s="59" t="e">
        <f t="shared" ca="1" si="12"/>
        <v>#VALUE!</v>
      </c>
      <c r="AH58" s="60" t="e">
        <f t="shared" ca="1" si="13"/>
        <v>#VALUE!</v>
      </c>
      <c r="AI58" s="61" t="e">
        <f t="shared" ca="1" si="14"/>
        <v>#VALUE!</v>
      </c>
      <c r="AJ58" s="61">
        <f ca="1">OFFSET(宅配便入力!$W58,0,(COLUMN()-COLUMN($L$1))/6)</f>
        <v>0</v>
      </c>
      <c r="AK58" s="61">
        <f>IF($I58="(送料込)",VLOOKUP(宅配便入力!$Q58,宅配便!$A$18:$O$27,4+(COLUMN()-COLUMN('計算（宅配便）'!$M$1))/6),0)</f>
        <v>0</v>
      </c>
      <c r="AL58" s="62" t="e">
        <f t="shared" ca="1" si="15"/>
        <v>#VALUE!</v>
      </c>
      <c r="AM58" s="59" t="e">
        <f t="shared" ca="1" si="16"/>
        <v>#VALUE!</v>
      </c>
      <c r="AN58" s="60" t="e">
        <f t="shared" ca="1" si="17"/>
        <v>#VALUE!</v>
      </c>
      <c r="AO58" s="61" t="e">
        <f t="shared" ca="1" si="18"/>
        <v>#VALUE!</v>
      </c>
      <c r="AP58" s="61">
        <f ca="1">OFFSET(宅配便入力!$W58,0,(COLUMN()-COLUMN($L$1))/6)</f>
        <v>0</v>
      </c>
      <c r="AQ58" s="61">
        <f>IF($I58="(送料込)",VLOOKUP(宅配便入力!$Q58,宅配便!$A$18:$O$27,4+(COLUMN()-COLUMN('計算（宅配便）'!$M$1))/6),0)</f>
        <v>0</v>
      </c>
      <c r="AR58" s="62" t="e">
        <f t="shared" ca="1" si="19"/>
        <v>#VALUE!</v>
      </c>
      <c r="AS58" s="59" t="e">
        <f t="shared" ca="1" si="20"/>
        <v>#VALUE!</v>
      </c>
      <c r="AT58" s="60" t="e">
        <f t="shared" ca="1" si="21"/>
        <v>#VALUE!</v>
      </c>
      <c r="AU58" s="61" t="e">
        <f t="shared" ca="1" si="22"/>
        <v>#VALUE!</v>
      </c>
      <c r="AV58" s="61">
        <f ca="1">OFFSET(宅配便入力!$W58,0,(COLUMN()-COLUMN($L$1))/6)</f>
        <v>0</v>
      </c>
      <c r="AW58" s="61">
        <f>IF($I58="(送料込)",VLOOKUP(宅配便入力!$Q58,宅配便!$A$18:$O$27,4+(COLUMN()-COLUMN('計算（宅配便）'!$M$1))/6),0)</f>
        <v>0</v>
      </c>
      <c r="AX58" s="62" t="e">
        <f t="shared" ca="1" si="23"/>
        <v>#VALUE!</v>
      </c>
      <c r="AY58" s="59" t="e">
        <f t="shared" ca="1" si="24"/>
        <v>#VALUE!</v>
      </c>
      <c r="AZ58" s="60" t="e">
        <f t="shared" ca="1" si="25"/>
        <v>#VALUE!</v>
      </c>
      <c r="BA58" s="61" t="e">
        <f t="shared" ca="1" si="26"/>
        <v>#VALUE!</v>
      </c>
      <c r="BB58" s="61">
        <f ca="1">OFFSET(宅配便入力!$W58,0,(COLUMN()-COLUMN($L$1))/6)</f>
        <v>0</v>
      </c>
      <c r="BC58" s="61">
        <f>IF($I58="(送料込)",VLOOKUP(宅配便入力!$Q58,宅配便!$A$18:$O$27,4+(COLUMN()-COLUMN('計算（宅配便）'!$M$1))/6),0)</f>
        <v>0</v>
      </c>
      <c r="BD58" s="62" t="e">
        <f t="shared" ca="1" si="27"/>
        <v>#VALUE!</v>
      </c>
      <c r="BE58" s="59" t="e">
        <f t="shared" ca="1" si="28"/>
        <v>#VALUE!</v>
      </c>
      <c r="BF58" s="60" t="e">
        <f t="shared" ca="1" si="29"/>
        <v>#VALUE!</v>
      </c>
      <c r="BG58" s="61" t="e">
        <f t="shared" ca="1" si="30"/>
        <v>#VALUE!</v>
      </c>
      <c r="BH58" s="61">
        <f ca="1">OFFSET(宅配便入力!$W58,0,(COLUMN()-COLUMN($L$1))/6)</f>
        <v>0</v>
      </c>
      <c r="BI58" s="61">
        <f>IF($I58="(送料込)",VLOOKUP(宅配便入力!$Q58,宅配便!$A$18:$O$27,4+(COLUMN()-COLUMN('計算（宅配便）'!$M$1))/6),0)</f>
        <v>0</v>
      </c>
      <c r="BJ58" s="62" t="e">
        <f t="shared" ca="1" si="31"/>
        <v>#VALUE!</v>
      </c>
      <c r="BK58" s="59" t="e">
        <f t="shared" ca="1" si="32"/>
        <v>#VALUE!</v>
      </c>
      <c r="BL58" s="60" t="e">
        <f t="shared" ca="1" si="33"/>
        <v>#VALUE!</v>
      </c>
      <c r="BM58" s="61" t="e">
        <f t="shared" ca="1" si="34"/>
        <v>#VALUE!</v>
      </c>
      <c r="BN58" s="61">
        <f ca="1">OFFSET(宅配便入力!$W58,0,(COLUMN()-COLUMN($L$1))/6)</f>
        <v>0</v>
      </c>
      <c r="BO58" s="61">
        <f>IF($I58="(送料込)",VLOOKUP(宅配便入力!$Q58,宅配便!$A$18:$O$27,4+(COLUMN()-COLUMN('計算（宅配便）'!$M$1))/6),0)</f>
        <v>0</v>
      </c>
      <c r="BP58" s="62" t="e">
        <f t="shared" ca="1" si="35"/>
        <v>#VALUE!</v>
      </c>
      <c r="BQ58" s="59" t="e">
        <f t="shared" ca="1" si="36"/>
        <v>#VALUE!</v>
      </c>
      <c r="BR58" s="60" t="e">
        <f t="shared" ca="1" si="37"/>
        <v>#VALUE!</v>
      </c>
      <c r="BS58" s="61" t="e">
        <f t="shared" ca="1" si="38"/>
        <v>#VALUE!</v>
      </c>
      <c r="BT58" s="61">
        <f ca="1">OFFSET(宅配便入力!$W58,0,(COLUMN()-COLUMN($L$1))/6)</f>
        <v>0</v>
      </c>
      <c r="BU58" s="61">
        <f>IF($I58="(送料込)",VLOOKUP(宅配便入力!$Q58,宅配便!$A$18:$O$27,4+(COLUMN()-COLUMN('計算（宅配便）'!$M$1))/6),0)</f>
        <v>0</v>
      </c>
      <c r="BV58" s="62" t="e">
        <f t="shared" ca="1" si="39"/>
        <v>#VALUE!</v>
      </c>
      <c r="BW58" s="59" t="e">
        <f t="shared" ca="1" si="40"/>
        <v>#VALUE!</v>
      </c>
      <c r="BX58" s="60" t="e">
        <f t="shared" ca="1" si="41"/>
        <v>#VALUE!</v>
      </c>
      <c r="BY58" s="61" t="e">
        <f t="shared" ca="1" si="42"/>
        <v>#VALUE!</v>
      </c>
      <c r="BZ58" s="61">
        <f ca="1">OFFSET(宅配便入力!$W58,0,(COLUMN()-COLUMN($L$1))/6)</f>
        <v>0</v>
      </c>
      <c r="CA58" s="61">
        <f>IF($I58="(送料込)",VLOOKUP(宅配便入力!$Q58,宅配便!$A$18:$O$27,4+(COLUMN()-COLUMN('計算（宅配便）'!$M$1))/6),0)</f>
        <v>0</v>
      </c>
      <c r="CB58" s="62" t="e">
        <f t="shared" ca="1" si="43"/>
        <v>#VALUE!</v>
      </c>
      <c r="CC58" s="59" t="e">
        <f t="shared" ca="1" si="44"/>
        <v>#VALUE!</v>
      </c>
      <c r="CD58" s="60" t="e">
        <f t="shared" ca="1" si="45"/>
        <v>#VALUE!</v>
      </c>
      <c r="CE58" s="61" t="e">
        <f t="shared" ca="1" si="46"/>
        <v>#VALUE!</v>
      </c>
    </row>
    <row r="59" spans="1:83">
      <c r="A59" s="6">
        <v>56</v>
      </c>
      <c r="B59" s="158" t="str">
        <f>IF(ISBLANK(宅配便入力!B59),"",宅配便入力!B59)</f>
        <v/>
      </c>
      <c r="C59" s="5" t="str">
        <f>IF(ISBLANK(宅配便入力!C59),"",宅配便入力!C59)</f>
        <v/>
      </c>
      <c r="D59" s="15">
        <f>IF(ISBLANK(宅配便仮計算!D59),"",宅配便仮計算!D59)</f>
        <v>0.85</v>
      </c>
      <c r="E59" s="5" t="str">
        <f>IF(ISBLANK(宅配便入力!I59),"",宅配便入力!I59)</f>
        <v/>
      </c>
      <c r="F59" s="14" t="str">
        <f>IF(ISBLANK(宅配便入力!L59),"",宅配便入力!L59)</f>
        <v/>
      </c>
      <c r="G59" s="14" t="str">
        <f>IF(ISBLANK(宅配便入力!$N59),"",IF(宅配便入力!$P59="以上",1,宅配便入力!$N59))</f>
        <v/>
      </c>
      <c r="H59" s="6" t="str">
        <f>IF(ISBLANK(宅配便入力!Q59),"",宅配便入力!Q59)</f>
        <v/>
      </c>
      <c r="I59" s="6" t="str">
        <f>IF(ISBLANK(宅配便入力!R59),"",宅配便入力!R59)</f>
        <v/>
      </c>
      <c r="J59" s="6" t="str">
        <f>IF(ISBLANK(宅配便入力!S59),"",宅配便入力!S59)</f>
        <v/>
      </c>
      <c r="K59" s="6" t="str">
        <f>IF(ISBLANK(宅配便入力!T59),"",宅配便入力!T59)</f>
        <v/>
      </c>
      <c r="L59" s="61">
        <f ca="1">OFFSET(宅配便入力!$W59,0,(COLUMN()-COLUMN($L$1))/6)</f>
        <v>0</v>
      </c>
      <c r="M59" s="61">
        <f>IF($I59="(送料込)",VLOOKUP(宅配便入力!$Q59,宅配便!$A$18:$O$27,4+(COLUMN()-COLUMN('計算（宅配便）'!$M$1))/6),0)</f>
        <v>0</v>
      </c>
      <c r="N59" s="62" t="e">
        <f t="shared" ca="1" si="0"/>
        <v>#VALUE!</v>
      </c>
      <c r="O59" s="59" t="e">
        <f t="shared" ca="1" si="1"/>
        <v>#VALUE!</v>
      </c>
      <c r="P59" s="60" t="e">
        <f t="shared" ca="1" si="2"/>
        <v>#VALUE!</v>
      </c>
      <c r="Q59" s="61" t="e">
        <f t="shared" ca="1" si="3"/>
        <v>#VALUE!</v>
      </c>
      <c r="R59" s="61">
        <f ca="1">OFFSET(宅配便入力!$W59,0,(COLUMN()-COLUMN($L$1))/6)</f>
        <v>0</v>
      </c>
      <c r="S59" s="61">
        <f>IF($I59="(送料込)",VLOOKUP(宅配便入力!$Q59,宅配便!$A$18:$O$27,4+(COLUMN()-COLUMN('計算（宅配便）'!$M$1))/6),0)</f>
        <v>0</v>
      </c>
      <c r="T59" s="62" t="e">
        <f t="shared" ca="1" si="47"/>
        <v>#VALUE!</v>
      </c>
      <c r="U59" s="59" t="e">
        <f t="shared" ca="1" si="4"/>
        <v>#VALUE!</v>
      </c>
      <c r="V59" s="60" t="e">
        <f t="shared" ca="1" si="5"/>
        <v>#VALUE!</v>
      </c>
      <c r="W59" s="61" t="e">
        <f t="shared" ca="1" si="6"/>
        <v>#VALUE!</v>
      </c>
      <c r="X59" s="61">
        <f ca="1">OFFSET(宅配便入力!$W59,0,(COLUMN()-COLUMN($L$1))/6)</f>
        <v>0</v>
      </c>
      <c r="Y59" s="61">
        <f>IF($I59="(送料込)",VLOOKUP(宅配便入力!$Q59,宅配便!$A$18:$O$27,4+(COLUMN()-COLUMN('計算（宅配便）'!$M$1))/6),0)</f>
        <v>0</v>
      </c>
      <c r="Z59" s="62" t="e">
        <f t="shared" ca="1" si="7"/>
        <v>#VALUE!</v>
      </c>
      <c r="AA59" s="59" t="e">
        <f t="shared" ca="1" si="8"/>
        <v>#VALUE!</v>
      </c>
      <c r="AB59" s="60" t="e">
        <f t="shared" ca="1" si="9"/>
        <v>#VALUE!</v>
      </c>
      <c r="AC59" s="61" t="e">
        <f t="shared" ca="1" si="10"/>
        <v>#VALUE!</v>
      </c>
      <c r="AD59" s="61">
        <f ca="1">OFFSET(宅配便入力!$W59,0,(COLUMN()-COLUMN($L$1))/6)</f>
        <v>0</v>
      </c>
      <c r="AE59" s="61">
        <f>IF($I59="(送料込)",VLOOKUP(宅配便入力!$Q59,宅配便!$A$18:$O$27,4+(COLUMN()-COLUMN('計算（宅配便）'!$M$1))/6),0)</f>
        <v>0</v>
      </c>
      <c r="AF59" s="62" t="e">
        <f t="shared" ca="1" si="11"/>
        <v>#VALUE!</v>
      </c>
      <c r="AG59" s="59" t="e">
        <f t="shared" ca="1" si="12"/>
        <v>#VALUE!</v>
      </c>
      <c r="AH59" s="60" t="e">
        <f t="shared" ca="1" si="13"/>
        <v>#VALUE!</v>
      </c>
      <c r="AI59" s="61" t="e">
        <f t="shared" ca="1" si="14"/>
        <v>#VALUE!</v>
      </c>
      <c r="AJ59" s="61">
        <f ca="1">OFFSET(宅配便入力!$W59,0,(COLUMN()-COLUMN($L$1))/6)</f>
        <v>0</v>
      </c>
      <c r="AK59" s="61">
        <f>IF($I59="(送料込)",VLOOKUP(宅配便入力!$Q59,宅配便!$A$18:$O$27,4+(COLUMN()-COLUMN('計算（宅配便）'!$M$1))/6),0)</f>
        <v>0</v>
      </c>
      <c r="AL59" s="62" t="e">
        <f t="shared" ca="1" si="15"/>
        <v>#VALUE!</v>
      </c>
      <c r="AM59" s="59" t="e">
        <f t="shared" ca="1" si="16"/>
        <v>#VALUE!</v>
      </c>
      <c r="AN59" s="60" t="e">
        <f t="shared" ca="1" si="17"/>
        <v>#VALUE!</v>
      </c>
      <c r="AO59" s="61" t="e">
        <f t="shared" ca="1" si="18"/>
        <v>#VALUE!</v>
      </c>
      <c r="AP59" s="61">
        <f ca="1">OFFSET(宅配便入力!$W59,0,(COLUMN()-COLUMN($L$1))/6)</f>
        <v>0</v>
      </c>
      <c r="AQ59" s="61">
        <f>IF($I59="(送料込)",VLOOKUP(宅配便入力!$Q59,宅配便!$A$18:$O$27,4+(COLUMN()-COLUMN('計算（宅配便）'!$M$1))/6),0)</f>
        <v>0</v>
      </c>
      <c r="AR59" s="62" t="e">
        <f t="shared" ca="1" si="19"/>
        <v>#VALUE!</v>
      </c>
      <c r="AS59" s="59" t="e">
        <f t="shared" ca="1" si="20"/>
        <v>#VALUE!</v>
      </c>
      <c r="AT59" s="60" t="e">
        <f t="shared" ca="1" si="21"/>
        <v>#VALUE!</v>
      </c>
      <c r="AU59" s="61" t="e">
        <f t="shared" ca="1" si="22"/>
        <v>#VALUE!</v>
      </c>
      <c r="AV59" s="61">
        <f ca="1">OFFSET(宅配便入力!$W59,0,(COLUMN()-COLUMN($L$1))/6)</f>
        <v>0</v>
      </c>
      <c r="AW59" s="61">
        <f>IF($I59="(送料込)",VLOOKUP(宅配便入力!$Q59,宅配便!$A$18:$O$27,4+(COLUMN()-COLUMN('計算（宅配便）'!$M$1))/6),0)</f>
        <v>0</v>
      </c>
      <c r="AX59" s="62" t="e">
        <f t="shared" ca="1" si="23"/>
        <v>#VALUE!</v>
      </c>
      <c r="AY59" s="59" t="e">
        <f t="shared" ca="1" si="24"/>
        <v>#VALUE!</v>
      </c>
      <c r="AZ59" s="60" t="e">
        <f t="shared" ca="1" si="25"/>
        <v>#VALUE!</v>
      </c>
      <c r="BA59" s="61" t="e">
        <f t="shared" ca="1" si="26"/>
        <v>#VALUE!</v>
      </c>
      <c r="BB59" s="61">
        <f ca="1">OFFSET(宅配便入力!$W59,0,(COLUMN()-COLUMN($L$1))/6)</f>
        <v>0</v>
      </c>
      <c r="BC59" s="61">
        <f>IF($I59="(送料込)",VLOOKUP(宅配便入力!$Q59,宅配便!$A$18:$O$27,4+(COLUMN()-COLUMN('計算（宅配便）'!$M$1))/6),0)</f>
        <v>0</v>
      </c>
      <c r="BD59" s="62" t="e">
        <f t="shared" ca="1" si="27"/>
        <v>#VALUE!</v>
      </c>
      <c r="BE59" s="59" t="e">
        <f t="shared" ca="1" si="28"/>
        <v>#VALUE!</v>
      </c>
      <c r="BF59" s="60" t="e">
        <f t="shared" ca="1" si="29"/>
        <v>#VALUE!</v>
      </c>
      <c r="BG59" s="61" t="e">
        <f t="shared" ca="1" si="30"/>
        <v>#VALUE!</v>
      </c>
      <c r="BH59" s="61">
        <f ca="1">OFFSET(宅配便入力!$W59,0,(COLUMN()-COLUMN($L$1))/6)</f>
        <v>0</v>
      </c>
      <c r="BI59" s="61">
        <f>IF($I59="(送料込)",VLOOKUP(宅配便入力!$Q59,宅配便!$A$18:$O$27,4+(COLUMN()-COLUMN('計算（宅配便）'!$M$1))/6),0)</f>
        <v>0</v>
      </c>
      <c r="BJ59" s="62" t="e">
        <f t="shared" ca="1" si="31"/>
        <v>#VALUE!</v>
      </c>
      <c r="BK59" s="59" t="e">
        <f t="shared" ca="1" si="32"/>
        <v>#VALUE!</v>
      </c>
      <c r="BL59" s="60" t="e">
        <f t="shared" ca="1" si="33"/>
        <v>#VALUE!</v>
      </c>
      <c r="BM59" s="61" t="e">
        <f t="shared" ca="1" si="34"/>
        <v>#VALUE!</v>
      </c>
      <c r="BN59" s="61">
        <f ca="1">OFFSET(宅配便入力!$W59,0,(COLUMN()-COLUMN($L$1))/6)</f>
        <v>0</v>
      </c>
      <c r="BO59" s="61">
        <f>IF($I59="(送料込)",VLOOKUP(宅配便入力!$Q59,宅配便!$A$18:$O$27,4+(COLUMN()-COLUMN('計算（宅配便）'!$M$1))/6),0)</f>
        <v>0</v>
      </c>
      <c r="BP59" s="62" t="e">
        <f t="shared" ca="1" si="35"/>
        <v>#VALUE!</v>
      </c>
      <c r="BQ59" s="59" t="e">
        <f t="shared" ca="1" si="36"/>
        <v>#VALUE!</v>
      </c>
      <c r="BR59" s="60" t="e">
        <f t="shared" ca="1" si="37"/>
        <v>#VALUE!</v>
      </c>
      <c r="BS59" s="61" t="e">
        <f t="shared" ca="1" si="38"/>
        <v>#VALUE!</v>
      </c>
      <c r="BT59" s="61">
        <f ca="1">OFFSET(宅配便入力!$W59,0,(COLUMN()-COLUMN($L$1))/6)</f>
        <v>0</v>
      </c>
      <c r="BU59" s="61">
        <f>IF($I59="(送料込)",VLOOKUP(宅配便入力!$Q59,宅配便!$A$18:$O$27,4+(COLUMN()-COLUMN('計算（宅配便）'!$M$1))/6),0)</f>
        <v>0</v>
      </c>
      <c r="BV59" s="62" t="e">
        <f t="shared" ca="1" si="39"/>
        <v>#VALUE!</v>
      </c>
      <c r="BW59" s="59" t="e">
        <f t="shared" ca="1" si="40"/>
        <v>#VALUE!</v>
      </c>
      <c r="BX59" s="60" t="e">
        <f t="shared" ca="1" si="41"/>
        <v>#VALUE!</v>
      </c>
      <c r="BY59" s="61" t="e">
        <f t="shared" ca="1" si="42"/>
        <v>#VALUE!</v>
      </c>
      <c r="BZ59" s="61">
        <f ca="1">OFFSET(宅配便入力!$W59,0,(COLUMN()-COLUMN($L$1))/6)</f>
        <v>0</v>
      </c>
      <c r="CA59" s="61">
        <f>IF($I59="(送料込)",VLOOKUP(宅配便入力!$Q59,宅配便!$A$18:$O$27,4+(COLUMN()-COLUMN('計算（宅配便）'!$M$1))/6),0)</f>
        <v>0</v>
      </c>
      <c r="CB59" s="62" t="e">
        <f t="shared" ca="1" si="43"/>
        <v>#VALUE!</v>
      </c>
      <c r="CC59" s="59" t="e">
        <f t="shared" ca="1" si="44"/>
        <v>#VALUE!</v>
      </c>
      <c r="CD59" s="60" t="e">
        <f t="shared" ca="1" si="45"/>
        <v>#VALUE!</v>
      </c>
      <c r="CE59" s="61" t="e">
        <f t="shared" ca="1" si="46"/>
        <v>#VALUE!</v>
      </c>
    </row>
    <row r="60" spans="1:83">
      <c r="A60" s="6">
        <v>57</v>
      </c>
      <c r="B60" s="158" t="str">
        <f>IF(ISBLANK(宅配便入力!B60),"",宅配便入力!B60)</f>
        <v/>
      </c>
      <c r="C60" s="5" t="str">
        <f>IF(ISBLANK(宅配便入力!C60),"",宅配便入力!C60)</f>
        <v/>
      </c>
      <c r="D60" s="15">
        <f>IF(ISBLANK(宅配便仮計算!D60),"",宅配便仮計算!D60)</f>
        <v>0.85</v>
      </c>
      <c r="E60" s="5" t="str">
        <f>IF(ISBLANK(宅配便入力!I60),"",宅配便入力!I60)</f>
        <v/>
      </c>
      <c r="F60" s="14" t="str">
        <f>IF(ISBLANK(宅配便入力!L60),"",宅配便入力!L60)</f>
        <v/>
      </c>
      <c r="G60" s="14" t="str">
        <f>IF(ISBLANK(宅配便入力!$N60),"",IF(宅配便入力!$P60="以上",1,宅配便入力!$N60))</f>
        <v/>
      </c>
      <c r="H60" s="6" t="str">
        <f>IF(ISBLANK(宅配便入力!Q60),"",宅配便入力!Q60)</f>
        <v/>
      </c>
      <c r="I60" s="6" t="str">
        <f>IF(ISBLANK(宅配便入力!R60),"",宅配便入力!R60)</f>
        <v/>
      </c>
      <c r="J60" s="6" t="str">
        <f>IF(ISBLANK(宅配便入力!S60),"",宅配便入力!S60)</f>
        <v/>
      </c>
      <c r="K60" s="6" t="str">
        <f>IF(ISBLANK(宅配便入力!T60),"",宅配便入力!T60)</f>
        <v/>
      </c>
      <c r="L60" s="61">
        <f ca="1">OFFSET(宅配便入力!$W60,0,(COLUMN()-COLUMN($L$1))/6)</f>
        <v>0</v>
      </c>
      <c r="M60" s="61">
        <f>IF($I60="(送料込)",VLOOKUP(宅配便入力!$Q60,宅配便!$A$18:$O$27,4+(COLUMN()-COLUMN('計算（宅配便）'!$M$1))/6),0)</f>
        <v>0</v>
      </c>
      <c r="N60" s="62" t="e">
        <f t="shared" ca="1" si="0"/>
        <v>#VALUE!</v>
      </c>
      <c r="O60" s="59" t="e">
        <f t="shared" ca="1" si="1"/>
        <v>#VALUE!</v>
      </c>
      <c r="P60" s="60" t="e">
        <f t="shared" ca="1" si="2"/>
        <v>#VALUE!</v>
      </c>
      <c r="Q60" s="61" t="e">
        <f t="shared" ca="1" si="3"/>
        <v>#VALUE!</v>
      </c>
      <c r="R60" s="61">
        <f ca="1">OFFSET(宅配便入力!$W60,0,(COLUMN()-COLUMN($L$1))/6)</f>
        <v>0</v>
      </c>
      <c r="S60" s="61">
        <f>IF($I60="(送料込)",VLOOKUP(宅配便入力!$Q60,宅配便!$A$18:$O$27,4+(COLUMN()-COLUMN('計算（宅配便）'!$M$1))/6),0)</f>
        <v>0</v>
      </c>
      <c r="T60" s="62" t="e">
        <f t="shared" ca="1" si="47"/>
        <v>#VALUE!</v>
      </c>
      <c r="U60" s="59" t="e">
        <f t="shared" ca="1" si="4"/>
        <v>#VALUE!</v>
      </c>
      <c r="V60" s="60" t="e">
        <f t="shared" ca="1" si="5"/>
        <v>#VALUE!</v>
      </c>
      <c r="W60" s="61" t="e">
        <f t="shared" ca="1" si="6"/>
        <v>#VALUE!</v>
      </c>
      <c r="X60" s="61">
        <f ca="1">OFFSET(宅配便入力!$W60,0,(COLUMN()-COLUMN($L$1))/6)</f>
        <v>0</v>
      </c>
      <c r="Y60" s="61">
        <f>IF($I60="(送料込)",VLOOKUP(宅配便入力!$Q60,宅配便!$A$18:$O$27,4+(COLUMN()-COLUMN('計算（宅配便）'!$M$1))/6),0)</f>
        <v>0</v>
      </c>
      <c r="Z60" s="62" t="e">
        <f t="shared" ca="1" si="7"/>
        <v>#VALUE!</v>
      </c>
      <c r="AA60" s="59" t="e">
        <f t="shared" ca="1" si="8"/>
        <v>#VALUE!</v>
      </c>
      <c r="AB60" s="60" t="e">
        <f t="shared" ca="1" si="9"/>
        <v>#VALUE!</v>
      </c>
      <c r="AC60" s="61" t="e">
        <f t="shared" ca="1" si="10"/>
        <v>#VALUE!</v>
      </c>
      <c r="AD60" s="61">
        <f ca="1">OFFSET(宅配便入力!$W60,0,(COLUMN()-COLUMN($L$1))/6)</f>
        <v>0</v>
      </c>
      <c r="AE60" s="61">
        <f>IF($I60="(送料込)",VLOOKUP(宅配便入力!$Q60,宅配便!$A$18:$O$27,4+(COLUMN()-COLUMN('計算（宅配便）'!$M$1))/6),0)</f>
        <v>0</v>
      </c>
      <c r="AF60" s="62" t="e">
        <f t="shared" ca="1" si="11"/>
        <v>#VALUE!</v>
      </c>
      <c r="AG60" s="59" t="e">
        <f t="shared" ca="1" si="12"/>
        <v>#VALUE!</v>
      </c>
      <c r="AH60" s="60" t="e">
        <f t="shared" ca="1" si="13"/>
        <v>#VALUE!</v>
      </c>
      <c r="AI60" s="61" t="e">
        <f t="shared" ca="1" si="14"/>
        <v>#VALUE!</v>
      </c>
      <c r="AJ60" s="61">
        <f ca="1">OFFSET(宅配便入力!$W60,0,(COLUMN()-COLUMN($L$1))/6)</f>
        <v>0</v>
      </c>
      <c r="AK60" s="61">
        <f>IF($I60="(送料込)",VLOOKUP(宅配便入力!$Q60,宅配便!$A$18:$O$27,4+(COLUMN()-COLUMN('計算（宅配便）'!$M$1))/6),0)</f>
        <v>0</v>
      </c>
      <c r="AL60" s="62" t="e">
        <f t="shared" ca="1" si="15"/>
        <v>#VALUE!</v>
      </c>
      <c r="AM60" s="59" t="e">
        <f t="shared" ca="1" si="16"/>
        <v>#VALUE!</v>
      </c>
      <c r="AN60" s="60" t="e">
        <f t="shared" ca="1" si="17"/>
        <v>#VALUE!</v>
      </c>
      <c r="AO60" s="61" t="e">
        <f t="shared" ca="1" si="18"/>
        <v>#VALUE!</v>
      </c>
      <c r="AP60" s="61">
        <f ca="1">OFFSET(宅配便入力!$W60,0,(COLUMN()-COLUMN($L$1))/6)</f>
        <v>0</v>
      </c>
      <c r="AQ60" s="61">
        <f>IF($I60="(送料込)",VLOOKUP(宅配便入力!$Q60,宅配便!$A$18:$O$27,4+(COLUMN()-COLUMN('計算（宅配便）'!$M$1))/6),0)</f>
        <v>0</v>
      </c>
      <c r="AR60" s="62" t="e">
        <f t="shared" ca="1" si="19"/>
        <v>#VALUE!</v>
      </c>
      <c r="AS60" s="59" t="e">
        <f t="shared" ca="1" si="20"/>
        <v>#VALUE!</v>
      </c>
      <c r="AT60" s="60" t="e">
        <f t="shared" ca="1" si="21"/>
        <v>#VALUE!</v>
      </c>
      <c r="AU60" s="61" t="e">
        <f t="shared" ca="1" si="22"/>
        <v>#VALUE!</v>
      </c>
      <c r="AV60" s="61">
        <f ca="1">OFFSET(宅配便入力!$W60,0,(COLUMN()-COLUMN($L$1))/6)</f>
        <v>0</v>
      </c>
      <c r="AW60" s="61">
        <f>IF($I60="(送料込)",VLOOKUP(宅配便入力!$Q60,宅配便!$A$18:$O$27,4+(COLUMN()-COLUMN('計算（宅配便）'!$M$1))/6),0)</f>
        <v>0</v>
      </c>
      <c r="AX60" s="62" t="e">
        <f t="shared" ca="1" si="23"/>
        <v>#VALUE!</v>
      </c>
      <c r="AY60" s="59" t="e">
        <f t="shared" ca="1" si="24"/>
        <v>#VALUE!</v>
      </c>
      <c r="AZ60" s="60" t="e">
        <f t="shared" ca="1" si="25"/>
        <v>#VALUE!</v>
      </c>
      <c r="BA60" s="61" t="e">
        <f t="shared" ca="1" si="26"/>
        <v>#VALUE!</v>
      </c>
      <c r="BB60" s="61">
        <f ca="1">OFFSET(宅配便入力!$W60,0,(COLUMN()-COLUMN($L$1))/6)</f>
        <v>0</v>
      </c>
      <c r="BC60" s="61">
        <f>IF($I60="(送料込)",VLOOKUP(宅配便入力!$Q60,宅配便!$A$18:$O$27,4+(COLUMN()-COLUMN('計算（宅配便）'!$M$1))/6),0)</f>
        <v>0</v>
      </c>
      <c r="BD60" s="62" t="e">
        <f t="shared" ca="1" si="27"/>
        <v>#VALUE!</v>
      </c>
      <c r="BE60" s="59" t="e">
        <f t="shared" ca="1" si="28"/>
        <v>#VALUE!</v>
      </c>
      <c r="BF60" s="60" t="e">
        <f t="shared" ca="1" si="29"/>
        <v>#VALUE!</v>
      </c>
      <c r="BG60" s="61" t="e">
        <f t="shared" ca="1" si="30"/>
        <v>#VALUE!</v>
      </c>
      <c r="BH60" s="61">
        <f ca="1">OFFSET(宅配便入力!$W60,0,(COLUMN()-COLUMN($L$1))/6)</f>
        <v>0</v>
      </c>
      <c r="BI60" s="61">
        <f>IF($I60="(送料込)",VLOOKUP(宅配便入力!$Q60,宅配便!$A$18:$O$27,4+(COLUMN()-COLUMN('計算（宅配便）'!$M$1))/6),0)</f>
        <v>0</v>
      </c>
      <c r="BJ60" s="62" t="e">
        <f t="shared" ca="1" si="31"/>
        <v>#VALUE!</v>
      </c>
      <c r="BK60" s="59" t="e">
        <f t="shared" ca="1" si="32"/>
        <v>#VALUE!</v>
      </c>
      <c r="BL60" s="60" t="e">
        <f t="shared" ca="1" si="33"/>
        <v>#VALUE!</v>
      </c>
      <c r="BM60" s="61" t="e">
        <f t="shared" ca="1" si="34"/>
        <v>#VALUE!</v>
      </c>
      <c r="BN60" s="61">
        <f ca="1">OFFSET(宅配便入力!$W60,0,(COLUMN()-COLUMN($L$1))/6)</f>
        <v>0</v>
      </c>
      <c r="BO60" s="61">
        <f>IF($I60="(送料込)",VLOOKUP(宅配便入力!$Q60,宅配便!$A$18:$O$27,4+(COLUMN()-COLUMN('計算（宅配便）'!$M$1))/6),0)</f>
        <v>0</v>
      </c>
      <c r="BP60" s="62" t="e">
        <f t="shared" ca="1" si="35"/>
        <v>#VALUE!</v>
      </c>
      <c r="BQ60" s="59" t="e">
        <f t="shared" ca="1" si="36"/>
        <v>#VALUE!</v>
      </c>
      <c r="BR60" s="60" t="e">
        <f t="shared" ca="1" si="37"/>
        <v>#VALUE!</v>
      </c>
      <c r="BS60" s="61" t="e">
        <f t="shared" ca="1" si="38"/>
        <v>#VALUE!</v>
      </c>
      <c r="BT60" s="61">
        <f ca="1">OFFSET(宅配便入力!$W60,0,(COLUMN()-COLUMN($L$1))/6)</f>
        <v>0</v>
      </c>
      <c r="BU60" s="61">
        <f>IF($I60="(送料込)",VLOOKUP(宅配便入力!$Q60,宅配便!$A$18:$O$27,4+(COLUMN()-COLUMN('計算（宅配便）'!$M$1))/6),0)</f>
        <v>0</v>
      </c>
      <c r="BV60" s="62" t="e">
        <f t="shared" ca="1" si="39"/>
        <v>#VALUE!</v>
      </c>
      <c r="BW60" s="59" t="e">
        <f t="shared" ca="1" si="40"/>
        <v>#VALUE!</v>
      </c>
      <c r="BX60" s="60" t="e">
        <f t="shared" ca="1" si="41"/>
        <v>#VALUE!</v>
      </c>
      <c r="BY60" s="61" t="e">
        <f t="shared" ca="1" si="42"/>
        <v>#VALUE!</v>
      </c>
      <c r="BZ60" s="61">
        <f ca="1">OFFSET(宅配便入力!$W60,0,(COLUMN()-COLUMN($L$1))/6)</f>
        <v>0</v>
      </c>
      <c r="CA60" s="61">
        <f>IF($I60="(送料込)",VLOOKUP(宅配便入力!$Q60,宅配便!$A$18:$O$27,4+(COLUMN()-COLUMN('計算（宅配便）'!$M$1))/6),0)</f>
        <v>0</v>
      </c>
      <c r="CB60" s="62" t="e">
        <f t="shared" ca="1" si="43"/>
        <v>#VALUE!</v>
      </c>
      <c r="CC60" s="59" t="e">
        <f t="shared" ca="1" si="44"/>
        <v>#VALUE!</v>
      </c>
      <c r="CD60" s="60" t="e">
        <f t="shared" ca="1" si="45"/>
        <v>#VALUE!</v>
      </c>
      <c r="CE60" s="61" t="e">
        <f t="shared" ca="1" si="46"/>
        <v>#VALUE!</v>
      </c>
    </row>
    <row r="61" spans="1:83">
      <c r="A61" s="6">
        <v>58</v>
      </c>
      <c r="B61" s="158" t="str">
        <f>IF(ISBLANK(宅配便入力!B61),"",宅配便入力!B61)</f>
        <v/>
      </c>
      <c r="C61" s="5" t="str">
        <f>IF(ISBLANK(宅配便入力!C61),"",宅配便入力!C61)</f>
        <v/>
      </c>
      <c r="D61" s="15">
        <f>IF(ISBLANK(宅配便仮計算!D61),"",宅配便仮計算!D61)</f>
        <v>0.85</v>
      </c>
      <c r="E61" s="5" t="str">
        <f>IF(ISBLANK(宅配便入力!I61),"",宅配便入力!I61)</f>
        <v/>
      </c>
      <c r="F61" s="14" t="str">
        <f>IF(ISBLANK(宅配便入力!L61),"",宅配便入力!L61)</f>
        <v/>
      </c>
      <c r="G61" s="14" t="str">
        <f>IF(ISBLANK(宅配便入力!$N61),"",IF(宅配便入力!$P61="以上",1,宅配便入力!$N61))</f>
        <v/>
      </c>
      <c r="H61" s="6" t="str">
        <f>IF(ISBLANK(宅配便入力!Q61),"",宅配便入力!Q61)</f>
        <v/>
      </c>
      <c r="I61" s="6" t="str">
        <f>IF(ISBLANK(宅配便入力!R61),"",宅配便入力!R61)</f>
        <v/>
      </c>
      <c r="J61" s="6" t="str">
        <f>IF(ISBLANK(宅配便入力!S61),"",宅配便入力!S61)</f>
        <v/>
      </c>
      <c r="K61" s="6" t="str">
        <f>IF(ISBLANK(宅配便入力!T61),"",宅配便入力!T61)</f>
        <v/>
      </c>
      <c r="L61" s="61">
        <f ca="1">OFFSET(宅配便入力!$W61,0,(COLUMN()-COLUMN($L$1))/6)</f>
        <v>0</v>
      </c>
      <c r="M61" s="61">
        <f>IF($I61="(送料込)",VLOOKUP(宅配便入力!$Q61,宅配便!$A$18:$O$27,4+(COLUMN()-COLUMN('計算（宅配便）'!$M$1))/6),0)</f>
        <v>0</v>
      </c>
      <c r="N61" s="62" t="e">
        <f t="shared" ca="1" si="0"/>
        <v>#VALUE!</v>
      </c>
      <c r="O61" s="59" t="e">
        <f t="shared" ca="1" si="1"/>
        <v>#VALUE!</v>
      </c>
      <c r="P61" s="60" t="e">
        <f t="shared" ca="1" si="2"/>
        <v>#VALUE!</v>
      </c>
      <c r="Q61" s="61" t="e">
        <f t="shared" ca="1" si="3"/>
        <v>#VALUE!</v>
      </c>
      <c r="R61" s="61">
        <f ca="1">OFFSET(宅配便入力!$W61,0,(COLUMN()-COLUMN($L$1))/6)</f>
        <v>0</v>
      </c>
      <c r="S61" s="61">
        <f>IF($I61="(送料込)",VLOOKUP(宅配便入力!$Q61,宅配便!$A$18:$O$27,4+(COLUMN()-COLUMN('計算（宅配便）'!$M$1))/6),0)</f>
        <v>0</v>
      </c>
      <c r="T61" s="62" t="e">
        <f t="shared" ca="1" si="47"/>
        <v>#VALUE!</v>
      </c>
      <c r="U61" s="59" t="e">
        <f t="shared" ca="1" si="4"/>
        <v>#VALUE!</v>
      </c>
      <c r="V61" s="60" t="e">
        <f t="shared" ca="1" si="5"/>
        <v>#VALUE!</v>
      </c>
      <c r="W61" s="61" t="e">
        <f t="shared" ca="1" si="6"/>
        <v>#VALUE!</v>
      </c>
      <c r="X61" s="61">
        <f ca="1">OFFSET(宅配便入力!$W61,0,(COLUMN()-COLUMN($L$1))/6)</f>
        <v>0</v>
      </c>
      <c r="Y61" s="61">
        <f>IF($I61="(送料込)",VLOOKUP(宅配便入力!$Q61,宅配便!$A$18:$O$27,4+(COLUMN()-COLUMN('計算（宅配便）'!$M$1))/6),0)</f>
        <v>0</v>
      </c>
      <c r="Z61" s="62" t="e">
        <f t="shared" ca="1" si="7"/>
        <v>#VALUE!</v>
      </c>
      <c r="AA61" s="59" t="e">
        <f t="shared" ca="1" si="8"/>
        <v>#VALUE!</v>
      </c>
      <c r="AB61" s="60" t="e">
        <f t="shared" ca="1" si="9"/>
        <v>#VALUE!</v>
      </c>
      <c r="AC61" s="61" t="e">
        <f t="shared" ca="1" si="10"/>
        <v>#VALUE!</v>
      </c>
      <c r="AD61" s="61">
        <f ca="1">OFFSET(宅配便入力!$W61,0,(COLUMN()-COLUMN($L$1))/6)</f>
        <v>0</v>
      </c>
      <c r="AE61" s="61">
        <f>IF($I61="(送料込)",VLOOKUP(宅配便入力!$Q61,宅配便!$A$18:$O$27,4+(COLUMN()-COLUMN('計算（宅配便）'!$M$1))/6),0)</f>
        <v>0</v>
      </c>
      <c r="AF61" s="62" t="e">
        <f t="shared" ca="1" si="11"/>
        <v>#VALUE!</v>
      </c>
      <c r="AG61" s="59" t="e">
        <f t="shared" ca="1" si="12"/>
        <v>#VALUE!</v>
      </c>
      <c r="AH61" s="60" t="e">
        <f t="shared" ca="1" si="13"/>
        <v>#VALUE!</v>
      </c>
      <c r="AI61" s="61" t="e">
        <f t="shared" ca="1" si="14"/>
        <v>#VALUE!</v>
      </c>
      <c r="AJ61" s="61">
        <f ca="1">OFFSET(宅配便入力!$W61,0,(COLUMN()-COLUMN($L$1))/6)</f>
        <v>0</v>
      </c>
      <c r="AK61" s="61">
        <f>IF($I61="(送料込)",VLOOKUP(宅配便入力!$Q61,宅配便!$A$18:$O$27,4+(COLUMN()-COLUMN('計算（宅配便）'!$M$1))/6),0)</f>
        <v>0</v>
      </c>
      <c r="AL61" s="62" t="e">
        <f t="shared" ca="1" si="15"/>
        <v>#VALUE!</v>
      </c>
      <c r="AM61" s="59" t="e">
        <f t="shared" ca="1" si="16"/>
        <v>#VALUE!</v>
      </c>
      <c r="AN61" s="60" t="e">
        <f t="shared" ca="1" si="17"/>
        <v>#VALUE!</v>
      </c>
      <c r="AO61" s="61" t="e">
        <f t="shared" ca="1" si="18"/>
        <v>#VALUE!</v>
      </c>
      <c r="AP61" s="61">
        <f ca="1">OFFSET(宅配便入力!$W61,0,(COLUMN()-COLUMN($L$1))/6)</f>
        <v>0</v>
      </c>
      <c r="AQ61" s="61">
        <f>IF($I61="(送料込)",VLOOKUP(宅配便入力!$Q61,宅配便!$A$18:$O$27,4+(COLUMN()-COLUMN('計算（宅配便）'!$M$1))/6),0)</f>
        <v>0</v>
      </c>
      <c r="AR61" s="62" t="e">
        <f t="shared" ca="1" si="19"/>
        <v>#VALUE!</v>
      </c>
      <c r="AS61" s="59" t="e">
        <f t="shared" ca="1" si="20"/>
        <v>#VALUE!</v>
      </c>
      <c r="AT61" s="60" t="e">
        <f t="shared" ca="1" si="21"/>
        <v>#VALUE!</v>
      </c>
      <c r="AU61" s="61" t="e">
        <f t="shared" ca="1" si="22"/>
        <v>#VALUE!</v>
      </c>
      <c r="AV61" s="61">
        <f ca="1">OFFSET(宅配便入力!$W61,0,(COLUMN()-COLUMN($L$1))/6)</f>
        <v>0</v>
      </c>
      <c r="AW61" s="61">
        <f>IF($I61="(送料込)",VLOOKUP(宅配便入力!$Q61,宅配便!$A$18:$O$27,4+(COLUMN()-COLUMN('計算（宅配便）'!$M$1))/6),0)</f>
        <v>0</v>
      </c>
      <c r="AX61" s="62" t="e">
        <f t="shared" ca="1" si="23"/>
        <v>#VALUE!</v>
      </c>
      <c r="AY61" s="59" t="e">
        <f t="shared" ca="1" si="24"/>
        <v>#VALUE!</v>
      </c>
      <c r="AZ61" s="60" t="e">
        <f t="shared" ca="1" si="25"/>
        <v>#VALUE!</v>
      </c>
      <c r="BA61" s="61" t="e">
        <f t="shared" ca="1" si="26"/>
        <v>#VALUE!</v>
      </c>
      <c r="BB61" s="61">
        <f ca="1">OFFSET(宅配便入力!$W61,0,(COLUMN()-COLUMN($L$1))/6)</f>
        <v>0</v>
      </c>
      <c r="BC61" s="61">
        <f>IF($I61="(送料込)",VLOOKUP(宅配便入力!$Q61,宅配便!$A$18:$O$27,4+(COLUMN()-COLUMN('計算（宅配便）'!$M$1))/6),0)</f>
        <v>0</v>
      </c>
      <c r="BD61" s="62" t="e">
        <f t="shared" ca="1" si="27"/>
        <v>#VALUE!</v>
      </c>
      <c r="BE61" s="59" t="e">
        <f t="shared" ca="1" si="28"/>
        <v>#VALUE!</v>
      </c>
      <c r="BF61" s="60" t="e">
        <f t="shared" ca="1" si="29"/>
        <v>#VALUE!</v>
      </c>
      <c r="BG61" s="61" t="e">
        <f t="shared" ca="1" si="30"/>
        <v>#VALUE!</v>
      </c>
      <c r="BH61" s="61">
        <f ca="1">OFFSET(宅配便入力!$W61,0,(COLUMN()-COLUMN($L$1))/6)</f>
        <v>0</v>
      </c>
      <c r="BI61" s="61">
        <f>IF($I61="(送料込)",VLOOKUP(宅配便入力!$Q61,宅配便!$A$18:$O$27,4+(COLUMN()-COLUMN('計算（宅配便）'!$M$1))/6),0)</f>
        <v>0</v>
      </c>
      <c r="BJ61" s="62" t="e">
        <f t="shared" ca="1" si="31"/>
        <v>#VALUE!</v>
      </c>
      <c r="BK61" s="59" t="e">
        <f t="shared" ca="1" si="32"/>
        <v>#VALUE!</v>
      </c>
      <c r="BL61" s="60" t="e">
        <f t="shared" ca="1" si="33"/>
        <v>#VALUE!</v>
      </c>
      <c r="BM61" s="61" t="e">
        <f t="shared" ca="1" si="34"/>
        <v>#VALUE!</v>
      </c>
      <c r="BN61" s="61">
        <f ca="1">OFFSET(宅配便入力!$W61,0,(COLUMN()-COLUMN($L$1))/6)</f>
        <v>0</v>
      </c>
      <c r="BO61" s="61">
        <f>IF($I61="(送料込)",VLOOKUP(宅配便入力!$Q61,宅配便!$A$18:$O$27,4+(COLUMN()-COLUMN('計算（宅配便）'!$M$1))/6),0)</f>
        <v>0</v>
      </c>
      <c r="BP61" s="62" t="e">
        <f t="shared" ca="1" si="35"/>
        <v>#VALUE!</v>
      </c>
      <c r="BQ61" s="59" t="e">
        <f t="shared" ca="1" si="36"/>
        <v>#VALUE!</v>
      </c>
      <c r="BR61" s="60" t="e">
        <f t="shared" ca="1" si="37"/>
        <v>#VALUE!</v>
      </c>
      <c r="BS61" s="61" t="e">
        <f t="shared" ca="1" si="38"/>
        <v>#VALUE!</v>
      </c>
      <c r="BT61" s="61">
        <f ca="1">OFFSET(宅配便入力!$W61,0,(COLUMN()-COLUMN($L$1))/6)</f>
        <v>0</v>
      </c>
      <c r="BU61" s="61">
        <f>IF($I61="(送料込)",VLOOKUP(宅配便入力!$Q61,宅配便!$A$18:$O$27,4+(COLUMN()-COLUMN('計算（宅配便）'!$M$1))/6),0)</f>
        <v>0</v>
      </c>
      <c r="BV61" s="62" t="e">
        <f t="shared" ca="1" si="39"/>
        <v>#VALUE!</v>
      </c>
      <c r="BW61" s="59" t="e">
        <f t="shared" ca="1" si="40"/>
        <v>#VALUE!</v>
      </c>
      <c r="BX61" s="60" t="e">
        <f t="shared" ca="1" si="41"/>
        <v>#VALUE!</v>
      </c>
      <c r="BY61" s="61" t="e">
        <f t="shared" ca="1" si="42"/>
        <v>#VALUE!</v>
      </c>
      <c r="BZ61" s="61">
        <f ca="1">OFFSET(宅配便入力!$W61,0,(COLUMN()-COLUMN($L$1))/6)</f>
        <v>0</v>
      </c>
      <c r="CA61" s="61">
        <f>IF($I61="(送料込)",VLOOKUP(宅配便入力!$Q61,宅配便!$A$18:$O$27,4+(COLUMN()-COLUMN('計算（宅配便）'!$M$1))/6),0)</f>
        <v>0</v>
      </c>
      <c r="CB61" s="62" t="e">
        <f t="shared" ca="1" si="43"/>
        <v>#VALUE!</v>
      </c>
      <c r="CC61" s="59" t="e">
        <f t="shared" ca="1" si="44"/>
        <v>#VALUE!</v>
      </c>
      <c r="CD61" s="60" t="e">
        <f t="shared" ca="1" si="45"/>
        <v>#VALUE!</v>
      </c>
      <c r="CE61" s="61" t="e">
        <f t="shared" ca="1" si="46"/>
        <v>#VALUE!</v>
      </c>
    </row>
    <row r="62" spans="1:83">
      <c r="A62" s="6">
        <v>59</v>
      </c>
      <c r="B62" s="158" t="str">
        <f>IF(ISBLANK(宅配便入力!B62),"",宅配便入力!B62)</f>
        <v/>
      </c>
      <c r="C62" s="5" t="str">
        <f>IF(ISBLANK(宅配便入力!C62),"",宅配便入力!C62)</f>
        <v/>
      </c>
      <c r="D62" s="15">
        <f>IF(ISBLANK(宅配便仮計算!D62),"",宅配便仮計算!D62)</f>
        <v>0.85</v>
      </c>
      <c r="E62" s="5" t="str">
        <f>IF(ISBLANK(宅配便入力!I62),"",宅配便入力!I62)</f>
        <v/>
      </c>
      <c r="F62" s="14" t="str">
        <f>IF(ISBLANK(宅配便入力!L62),"",宅配便入力!L62)</f>
        <v/>
      </c>
      <c r="G62" s="14" t="str">
        <f>IF(ISBLANK(宅配便入力!$N62),"",IF(宅配便入力!$P62="以上",1,宅配便入力!$N62))</f>
        <v/>
      </c>
      <c r="H62" s="6" t="str">
        <f>IF(ISBLANK(宅配便入力!Q62),"",宅配便入力!Q62)</f>
        <v/>
      </c>
      <c r="I62" s="6" t="str">
        <f>IF(ISBLANK(宅配便入力!R62),"",宅配便入力!R62)</f>
        <v/>
      </c>
      <c r="J62" s="6" t="str">
        <f>IF(ISBLANK(宅配便入力!S62),"",宅配便入力!S62)</f>
        <v/>
      </c>
      <c r="K62" s="6" t="str">
        <f>IF(ISBLANK(宅配便入力!T62),"",宅配便入力!T62)</f>
        <v/>
      </c>
      <c r="L62" s="61">
        <f ca="1">OFFSET(宅配便入力!$W62,0,(COLUMN()-COLUMN($L$1))/6)</f>
        <v>0</v>
      </c>
      <c r="M62" s="61">
        <f>IF($I62="(送料込)",VLOOKUP(宅配便入力!$Q62,宅配便!$A$18:$O$27,4+(COLUMN()-COLUMN('計算（宅配便）'!$M$1))/6),0)</f>
        <v>0</v>
      </c>
      <c r="N62" s="62" t="e">
        <f t="shared" ca="1" si="0"/>
        <v>#VALUE!</v>
      </c>
      <c r="O62" s="59" t="e">
        <f t="shared" ca="1" si="1"/>
        <v>#VALUE!</v>
      </c>
      <c r="P62" s="60" t="e">
        <f t="shared" ca="1" si="2"/>
        <v>#VALUE!</v>
      </c>
      <c r="Q62" s="61" t="e">
        <f t="shared" ca="1" si="3"/>
        <v>#VALUE!</v>
      </c>
      <c r="R62" s="61">
        <f ca="1">OFFSET(宅配便入力!$W62,0,(COLUMN()-COLUMN($L$1))/6)</f>
        <v>0</v>
      </c>
      <c r="S62" s="61">
        <f>IF($I62="(送料込)",VLOOKUP(宅配便入力!$Q62,宅配便!$A$18:$O$27,4+(COLUMN()-COLUMN('計算（宅配便）'!$M$1))/6),0)</f>
        <v>0</v>
      </c>
      <c r="T62" s="62" t="e">
        <f t="shared" ca="1" si="47"/>
        <v>#VALUE!</v>
      </c>
      <c r="U62" s="59" t="e">
        <f t="shared" ca="1" si="4"/>
        <v>#VALUE!</v>
      </c>
      <c r="V62" s="60" t="e">
        <f t="shared" ca="1" si="5"/>
        <v>#VALUE!</v>
      </c>
      <c r="W62" s="61" t="e">
        <f t="shared" ca="1" si="6"/>
        <v>#VALUE!</v>
      </c>
      <c r="X62" s="61">
        <f ca="1">OFFSET(宅配便入力!$W62,0,(COLUMN()-COLUMN($L$1))/6)</f>
        <v>0</v>
      </c>
      <c r="Y62" s="61">
        <f>IF($I62="(送料込)",VLOOKUP(宅配便入力!$Q62,宅配便!$A$18:$O$27,4+(COLUMN()-COLUMN('計算（宅配便）'!$M$1))/6),0)</f>
        <v>0</v>
      </c>
      <c r="Z62" s="62" t="e">
        <f t="shared" ca="1" si="7"/>
        <v>#VALUE!</v>
      </c>
      <c r="AA62" s="59" t="e">
        <f t="shared" ca="1" si="8"/>
        <v>#VALUE!</v>
      </c>
      <c r="AB62" s="60" t="e">
        <f t="shared" ca="1" si="9"/>
        <v>#VALUE!</v>
      </c>
      <c r="AC62" s="61" t="e">
        <f t="shared" ca="1" si="10"/>
        <v>#VALUE!</v>
      </c>
      <c r="AD62" s="61">
        <f ca="1">OFFSET(宅配便入力!$W62,0,(COLUMN()-COLUMN($L$1))/6)</f>
        <v>0</v>
      </c>
      <c r="AE62" s="61">
        <f>IF($I62="(送料込)",VLOOKUP(宅配便入力!$Q62,宅配便!$A$18:$O$27,4+(COLUMN()-COLUMN('計算（宅配便）'!$M$1))/6),0)</f>
        <v>0</v>
      </c>
      <c r="AF62" s="62" t="e">
        <f t="shared" ca="1" si="11"/>
        <v>#VALUE!</v>
      </c>
      <c r="AG62" s="59" t="e">
        <f t="shared" ca="1" si="12"/>
        <v>#VALUE!</v>
      </c>
      <c r="AH62" s="60" t="e">
        <f t="shared" ca="1" si="13"/>
        <v>#VALUE!</v>
      </c>
      <c r="AI62" s="61" t="e">
        <f t="shared" ca="1" si="14"/>
        <v>#VALUE!</v>
      </c>
      <c r="AJ62" s="61">
        <f ca="1">OFFSET(宅配便入力!$W62,0,(COLUMN()-COLUMN($L$1))/6)</f>
        <v>0</v>
      </c>
      <c r="AK62" s="61">
        <f>IF($I62="(送料込)",VLOOKUP(宅配便入力!$Q62,宅配便!$A$18:$O$27,4+(COLUMN()-COLUMN('計算（宅配便）'!$M$1))/6),0)</f>
        <v>0</v>
      </c>
      <c r="AL62" s="62" t="e">
        <f t="shared" ca="1" si="15"/>
        <v>#VALUE!</v>
      </c>
      <c r="AM62" s="59" t="e">
        <f t="shared" ca="1" si="16"/>
        <v>#VALUE!</v>
      </c>
      <c r="AN62" s="60" t="e">
        <f t="shared" ca="1" si="17"/>
        <v>#VALUE!</v>
      </c>
      <c r="AO62" s="61" t="e">
        <f t="shared" ca="1" si="18"/>
        <v>#VALUE!</v>
      </c>
      <c r="AP62" s="61">
        <f ca="1">OFFSET(宅配便入力!$W62,0,(COLUMN()-COLUMN($L$1))/6)</f>
        <v>0</v>
      </c>
      <c r="AQ62" s="61">
        <f>IF($I62="(送料込)",VLOOKUP(宅配便入力!$Q62,宅配便!$A$18:$O$27,4+(COLUMN()-COLUMN('計算（宅配便）'!$M$1))/6),0)</f>
        <v>0</v>
      </c>
      <c r="AR62" s="62" t="e">
        <f t="shared" ca="1" si="19"/>
        <v>#VALUE!</v>
      </c>
      <c r="AS62" s="59" t="e">
        <f t="shared" ca="1" si="20"/>
        <v>#VALUE!</v>
      </c>
      <c r="AT62" s="60" t="e">
        <f t="shared" ca="1" si="21"/>
        <v>#VALUE!</v>
      </c>
      <c r="AU62" s="61" t="e">
        <f t="shared" ca="1" si="22"/>
        <v>#VALUE!</v>
      </c>
      <c r="AV62" s="61">
        <f ca="1">OFFSET(宅配便入力!$W62,0,(COLUMN()-COLUMN($L$1))/6)</f>
        <v>0</v>
      </c>
      <c r="AW62" s="61">
        <f>IF($I62="(送料込)",VLOOKUP(宅配便入力!$Q62,宅配便!$A$18:$O$27,4+(COLUMN()-COLUMN('計算（宅配便）'!$M$1))/6),0)</f>
        <v>0</v>
      </c>
      <c r="AX62" s="62" t="e">
        <f t="shared" ca="1" si="23"/>
        <v>#VALUE!</v>
      </c>
      <c r="AY62" s="59" t="e">
        <f t="shared" ca="1" si="24"/>
        <v>#VALUE!</v>
      </c>
      <c r="AZ62" s="60" t="e">
        <f t="shared" ca="1" si="25"/>
        <v>#VALUE!</v>
      </c>
      <c r="BA62" s="61" t="e">
        <f t="shared" ca="1" si="26"/>
        <v>#VALUE!</v>
      </c>
      <c r="BB62" s="61">
        <f ca="1">OFFSET(宅配便入力!$W62,0,(COLUMN()-COLUMN($L$1))/6)</f>
        <v>0</v>
      </c>
      <c r="BC62" s="61">
        <f>IF($I62="(送料込)",VLOOKUP(宅配便入力!$Q62,宅配便!$A$18:$O$27,4+(COLUMN()-COLUMN('計算（宅配便）'!$M$1))/6),0)</f>
        <v>0</v>
      </c>
      <c r="BD62" s="62" t="e">
        <f t="shared" ca="1" si="27"/>
        <v>#VALUE!</v>
      </c>
      <c r="BE62" s="59" t="e">
        <f t="shared" ca="1" si="28"/>
        <v>#VALUE!</v>
      </c>
      <c r="BF62" s="60" t="e">
        <f t="shared" ca="1" si="29"/>
        <v>#VALUE!</v>
      </c>
      <c r="BG62" s="61" t="e">
        <f t="shared" ca="1" si="30"/>
        <v>#VALUE!</v>
      </c>
      <c r="BH62" s="61">
        <f ca="1">OFFSET(宅配便入力!$W62,0,(COLUMN()-COLUMN($L$1))/6)</f>
        <v>0</v>
      </c>
      <c r="BI62" s="61">
        <f>IF($I62="(送料込)",VLOOKUP(宅配便入力!$Q62,宅配便!$A$18:$O$27,4+(COLUMN()-COLUMN('計算（宅配便）'!$M$1))/6),0)</f>
        <v>0</v>
      </c>
      <c r="BJ62" s="62" t="e">
        <f t="shared" ca="1" si="31"/>
        <v>#VALUE!</v>
      </c>
      <c r="BK62" s="59" t="e">
        <f t="shared" ca="1" si="32"/>
        <v>#VALUE!</v>
      </c>
      <c r="BL62" s="60" t="e">
        <f t="shared" ca="1" si="33"/>
        <v>#VALUE!</v>
      </c>
      <c r="BM62" s="61" t="e">
        <f t="shared" ca="1" si="34"/>
        <v>#VALUE!</v>
      </c>
      <c r="BN62" s="61">
        <f ca="1">OFFSET(宅配便入力!$W62,0,(COLUMN()-COLUMN($L$1))/6)</f>
        <v>0</v>
      </c>
      <c r="BO62" s="61">
        <f>IF($I62="(送料込)",VLOOKUP(宅配便入力!$Q62,宅配便!$A$18:$O$27,4+(COLUMN()-COLUMN('計算（宅配便）'!$M$1))/6),0)</f>
        <v>0</v>
      </c>
      <c r="BP62" s="62" t="e">
        <f t="shared" ca="1" si="35"/>
        <v>#VALUE!</v>
      </c>
      <c r="BQ62" s="59" t="e">
        <f t="shared" ca="1" si="36"/>
        <v>#VALUE!</v>
      </c>
      <c r="BR62" s="60" t="e">
        <f t="shared" ca="1" si="37"/>
        <v>#VALUE!</v>
      </c>
      <c r="BS62" s="61" t="e">
        <f t="shared" ca="1" si="38"/>
        <v>#VALUE!</v>
      </c>
      <c r="BT62" s="61">
        <f ca="1">OFFSET(宅配便入力!$W62,0,(COLUMN()-COLUMN($L$1))/6)</f>
        <v>0</v>
      </c>
      <c r="BU62" s="61">
        <f>IF($I62="(送料込)",VLOOKUP(宅配便入力!$Q62,宅配便!$A$18:$O$27,4+(COLUMN()-COLUMN('計算（宅配便）'!$M$1))/6),0)</f>
        <v>0</v>
      </c>
      <c r="BV62" s="62" t="e">
        <f t="shared" ca="1" si="39"/>
        <v>#VALUE!</v>
      </c>
      <c r="BW62" s="59" t="e">
        <f t="shared" ca="1" si="40"/>
        <v>#VALUE!</v>
      </c>
      <c r="BX62" s="60" t="e">
        <f t="shared" ca="1" si="41"/>
        <v>#VALUE!</v>
      </c>
      <c r="BY62" s="61" t="e">
        <f t="shared" ca="1" si="42"/>
        <v>#VALUE!</v>
      </c>
      <c r="BZ62" s="61">
        <f ca="1">OFFSET(宅配便入力!$W62,0,(COLUMN()-COLUMN($L$1))/6)</f>
        <v>0</v>
      </c>
      <c r="CA62" s="61">
        <f>IF($I62="(送料込)",VLOOKUP(宅配便入力!$Q62,宅配便!$A$18:$O$27,4+(COLUMN()-COLUMN('計算（宅配便）'!$M$1))/6),0)</f>
        <v>0</v>
      </c>
      <c r="CB62" s="62" t="e">
        <f t="shared" ca="1" si="43"/>
        <v>#VALUE!</v>
      </c>
      <c r="CC62" s="59" t="e">
        <f t="shared" ca="1" si="44"/>
        <v>#VALUE!</v>
      </c>
      <c r="CD62" s="60" t="e">
        <f t="shared" ca="1" si="45"/>
        <v>#VALUE!</v>
      </c>
      <c r="CE62" s="61" t="e">
        <f t="shared" ca="1" si="46"/>
        <v>#VALUE!</v>
      </c>
    </row>
    <row r="63" spans="1:83">
      <c r="A63" s="6">
        <v>60</v>
      </c>
      <c r="B63" s="158" t="str">
        <f>IF(ISBLANK(宅配便入力!B63),"",宅配便入力!B63)</f>
        <v/>
      </c>
      <c r="C63" s="5" t="str">
        <f>IF(ISBLANK(宅配便入力!C63),"",宅配便入力!C63)</f>
        <v/>
      </c>
      <c r="D63" s="15">
        <f>IF(ISBLANK(宅配便仮計算!D63),"",宅配便仮計算!D63)</f>
        <v>0.85</v>
      </c>
      <c r="E63" s="5" t="str">
        <f>IF(ISBLANK(宅配便入力!I63),"",宅配便入力!I63)</f>
        <v/>
      </c>
      <c r="F63" s="14" t="str">
        <f>IF(ISBLANK(宅配便入力!L63),"",宅配便入力!L63)</f>
        <v/>
      </c>
      <c r="G63" s="14" t="str">
        <f>IF(ISBLANK(宅配便入力!$N63),"",IF(宅配便入力!$P63="以上",1,宅配便入力!$N63))</f>
        <v/>
      </c>
      <c r="H63" s="6" t="str">
        <f>IF(ISBLANK(宅配便入力!Q63),"",宅配便入力!Q63)</f>
        <v/>
      </c>
      <c r="I63" s="6" t="str">
        <f>IF(ISBLANK(宅配便入力!R63),"",宅配便入力!R63)</f>
        <v/>
      </c>
      <c r="J63" s="6" t="str">
        <f>IF(ISBLANK(宅配便入力!S63),"",宅配便入力!S63)</f>
        <v/>
      </c>
      <c r="K63" s="6" t="str">
        <f>IF(ISBLANK(宅配便入力!T63),"",宅配便入力!T63)</f>
        <v/>
      </c>
      <c r="L63" s="61">
        <f ca="1">OFFSET(宅配便入力!$W63,0,(COLUMN()-COLUMN($L$1))/6)</f>
        <v>0</v>
      </c>
      <c r="M63" s="61">
        <f>IF($I63="(送料込)",VLOOKUP(宅配便入力!$Q63,宅配便!$A$18:$O$27,4+(COLUMN()-COLUMN('計算（宅配便）'!$M$1))/6),0)</f>
        <v>0</v>
      </c>
      <c r="N63" s="62" t="e">
        <f t="shared" ca="1" si="0"/>
        <v>#VALUE!</v>
      </c>
      <c r="O63" s="59" t="e">
        <f t="shared" ca="1" si="1"/>
        <v>#VALUE!</v>
      </c>
      <c r="P63" s="60" t="e">
        <f t="shared" ca="1" si="2"/>
        <v>#VALUE!</v>
      </c>
      <c r="Q63" s="61" t="e">
        <f t="shared" ca="1" si="3"/>
        <v>#VALUE!</v>
      </c>
      <c r="R63" s="61">
        <f ca="1">OFFSET(宅配便入力!$W63,0,(COLUMN()-COLUMN($L$1))/6)</f>
        <v>0</v>
      </c>
      <c r="S63" s="61">
        <f>IF($I63="(送料込)",VLOOKUP(宅配便入力!$Q63,宅配便!$A$18:$O$27,4+(COLUMN()-COLUMN('計算（宅配便）'!$M$1))/6),0)</f>
        <v>0</v>
      </c>
      <c r="T63" s="62" t="e">
        <f t="shared" ca="1" si="47"/>
        <v>#VALUE!</v>
      </c>
      <c r="U63" s="59" t="e">
        <f t="shared" ca="1" si="4"/>
        <v>#VALUE!</v>
      </c>
      <c r="V63" s="60" t="e">
        <f t="shared" ca="1" si="5"/>
        <v>#VALUE!</v>
      </c>
      <c r="W63" s="61" t="e">
        <f t="shared" ca="1" si="6"/>
        <v>#VALUE!</v>
      </c>
      <c r="X63" s="61">
        <f ca="1">OFFSET(宅配便入力!$W63,0,(COLUMN()-COLUMN($L$1))/6)</f>
        <v>0</v>
      </c>
      <c r="Y63" s="61">
        <f>IF($I63="(送料込)",VLOOKUP(宅配便入力!$Q63,宅配便!$A$18:$O$27,4+(COLUMN()-COLUMN('計算（宅配便）'!$M$1))/6),0)</f>
        <v>0</v>
      </c>
      <c r="Z63" s="62" t="e">
        <f t="shared" ca="1" si="7"/>
        <v>#VALUE!</v>
      </c>
      <c r="AA63" s="59" t="e">
        <f t="shared" ca="1" si="8"/>
        <v>#VALUE!</v>
      </c>
      <c r="AB63" s="60" t="e">
        <f t="shared" ca="1" si="9"/>
        <v>#VALUE!</v>
      </c>
      <c r="AC63" s="61" t="e">
        <f t="shared" ca="1" si="10"/>
        <v>#VALUE!</v>
      </c>
      <c r="AD63" s="61">
        <f ca="1">OFFSET(宅配便入力!$W63,0,(COLUMN()-COLUMN($L$1))/6)</f>
        <v>0</v>
      </c>
      <c r="AE63" s="61">
        <f>IF($I63="(送料込)",VLOOKUP(宅配便入力!$Q63,宅配便!$A$18:$O$27,4+(COLUMN()-COLUMN('計算（宅配便）'!$M$1))/6),0)</f>
        <v>0</v>
      </c>
      <c r="AF63" s="62" t="e">
        <f t="shared" ca="1" si="11"/>
        <v>#VALUE!</v>
      </c>
      <c r="AG63" s="59" t="e">
        <f t="shared" ca="1" si="12"/>
        <v>#VALUE!</v>
      </c>
      <c r="AH63" s="60" t="e">
        <f t="shared" ca="1" si="13"/>
        <v>#VALUE!</v>
      </c>
      <c r="AI63" s="61" t="e">
        <f t="shared" ca="1" si="14"/>
        <v>#VALUE!</v>
      </c>
      <c r="AJ63" s="61">
        <f ca="1">OFFSET(宅配便入力!$W63,0,(COLUMN()-COLUMN($L$1))/6)</f>
        <v>0</v>
      </c>
      <c r="AK63" s="61">
        <f>IF($I63="(送料込)",VLOOKUP(宅配便入力!$Q63,宅配便!$A$18:$O$27,4+(COLUMN()-COLUMN('計算（宅配便）'!$M$1))/6),0)</f>
        <v>0</v>
      </c>
      <c r="AL63" s="62" t="e">
        <f t="shared" ca="1" si="15"/>
        <v>#VALUE!</v>
      </c>
      <c r="AM63" s="59" t="e">
        <f t="shared" ca="1" si="16"/>
        <v>#VALUE!</v>
      </c>
      <c r="AN63" s="60" t="e">
        <f t="shared" ca="1" si="17"/>
        <v>#VALUE!</v>
      </c>
      <c r="AO63" s="61" t="e">
        <f t="shared" ca="1" si="18"/>
        <v>#VALUE!</v>
      </c>
      <c r="AP63" s="61">
        <f ca="1">OFFSET(宅配便入力!$W63,0,(COLUMN()-COLUMN($L$1))/6)</f>
        <v>0</v>
      </c>
      <c r="AQ63" s="61">
        <f>IF($I63="(送料込)",VLOOKUP(宅配便入力!$Q63,宅配便!$A$18:$O$27,4+(COLUMN()-COLUMN('計算（宅配便）'!$M$1))/6),0)</f>
        <v>0</v>
      </c>
      <c r="AR63" s="62" t="e">
        <f t="shared" ca="1" si="19"/>
        <v>#VALUE!</v>
      </c>
      <c r="AS63" s="59" t="e">
        <f t="shared" ca="1" si="20"/>
        <v>#VALUE!</v>
      </c>
      <c r="AT63" s="60" t="e">
        <f t="shared" ca="1" si="21"/>
        <v>#VALUE!</v>
      </c>
      <c r="AU63" s="61" t="e">
        <f t="shared" ca="1" si="22"/>
        <v>#VALUE!</v>
      </c>
      <c r="AV63" s="61">
        <f ca="1">OFFSET(宅配便入力!$W63,0,(COLUMN()-COLUMN($L$1))/6)</f>
        <v>0</v>
      </c>
      <c r="AW63" s="61">
        <f>IF($I63="(送料込)",VLOOKUP(宅配便入力!$Q63,宅配便!$A$18:$O$27,4+(COLUMN()-COLUMN('計算（宅配便）'!$M$1))/6),0)</f>
        <v>0</v>
      </c>
      <c r="AX63" s="62" t="e">
        <f t="shared" ca="1" si="23"/>
        <v>#VALUE!</v>
      </c>
      <c r="AY63" s="59" t="e">
        <f t="shared" ca="1" si="24"/>
        <v>#VALUE!</v>
      </c>
      <c r="AZ63" s="60" t="e">
        <f t="shared" ca="1" si="25"/>
        <v>#VALUE!</v>
      </c>
      <c r="BA63" s="61" t="e">
        <f t="shared" ca="1" si="26"/>
        <v>#VALUE!</v>
      </c>
      <c r="BB63" s="61">
        <f ca="1">OFFSET(宅配便入力!$W63,0,(COLUMN()-COLUMN($L$1))/6)</f>
        <v>0</v>
      </c>
      <c r="BC63" s="61">
        <f>IF($I63="(送料込)",VLOOKUP(宅配便入力!$Q63,宅配便!$A$18:$O$27,4+(COLUMN()-COLUMN('計算（宅配便）'!$M$1))/6),0)</f>
        <v>0</v>
      </c>
      <c r="BD63" s="62" t="e">
        <f t="shared" ca="1" si="27"/>
        <v>#VALUE!</v>
      </c>
      <c r="BE63" s="59" t="e">
        <f t="shared" ca="1" si="28"/>
        <v>#VALUE!</v>
      </c>
      <c r="BF63" s="60" t="e">
        <f t="shared" ca="1" si="29"/>
        <v>#VALUE!</v>
      </c>
      <c r="BG63" s="61" t="e">
        <f t="shared" ca="1" si="30"/>
        <v>#VALUE!</v>
      </c>
      <c r="BH63" s="61">
        <f ca="1">OFFSET(宅配便入力!$W63,0,(COLUMN()-COLUMN($L$1))/6)</f>
        <v>0</v>
      </c>
      <c r="BI63" s="61">
        <f>IF($I63="(送料込)",VLOOKUP(宅配便入力!$Q63,宅配便!$A$18:$O$27,4+(COLUMN()-COLUMN('計算（宅配便）'!$M$1))/6),0)</f>
        <v>0</v>
      </c>
      <c r="BJ63" s="62" t="e">
        <f t="shared" ca="1" si="31"/>
        <v>#VALUE!</v>
      </c>
      <c r="BK63" s="59" t="e">
        <f t="shared" ca="1" si="32"/>
        <v>#VALUE!</v>
      </c>
      <c r="BL63" s="60" t="e">
        <f t="shared" ca="1" si="33"/>
        <v>#VALUE!</v>
      </c>
      <c r="BM63" s="61" t="e">
        <f t="shared" ca="1" si="34"/>
        <v>#VALUE!</v>
      </c>
      <c r="BN63" s="61">
        <f ca="1">OFFSET(宅配便入力!$W63,0,(COLUMN()-COLUMN($L$1))/6)</f>
        <v>0</v>
      </c>
      <c r="BO63" s="61">
        <f>IF($I63="(送料込)",VLOOKUP(宅配便入力!$Q63,宅配便!$A$18:$O$27,4+(COLUMN()-COLUMN('計算（宅配便）'!$M$1))/6),0)</f>
        <v>0</v>
      </c>
      <c r="BP63" s="62" t="e">
        <f t="shared" ca="1" si="35"/>
        <v>#VALUE!</v>
      </c>
      <c r="BQ63" s="59" t="e">
        <f t="shared" ca="1" si="36"/>
        <v>#VALUE!</v>
      </c>
      <c r="BR63" s="60" t="e">
        <f t="shared" ca="1" si="37"/>
        <v>#VALUE!</v>
      </c>
      <c r="BS63" s="61" t="e">
        <f t="shared" ca="1" si="38"/>
        <v>#VALUE!</v>
      </c>
      <c r="BT63" s="61">
        <f ca="1">OFFSET(宅配便入力!$W63,0,(COLUMN()-COLUMN($L$1))/6)</f>
        <v>0</v>
      </c>
      <c r="BU63" s="61">
        <f>IF($I63="(送料込)",VLOOKUP(宅配便入力!$Q63,宅配便!$A$18:$O$27,4+(COLUMN()-COLUMN('計算（宅配便）'!$M$1))/6),0)</f>
        <v>0</v>
      </c>
      <c r="BV63" s="62" t="e">
        <f t="shared" ca="1" si="39"/>
        <v>#VALUE!</v>
      </c>
      <c r="BW63" s="59" t="e">
        <f t="shared" ca="1" si="40"/>
        <v>#VALUE!</v>
      </c>
      <c r="BX63" s="60" t="e">
        <f t="shared" ca="1" si="41"/>
        <v>#VALUE!</v>
      </c>
      <c r="BY63" s="61" t="e">
        <f t="shared" ca="1" si="42"/>
        <v>#VALUE!</v>
      </c>
      <c r="BZ63" s="61">
        <f ca="1">OFFSET(宅配便入力!$W63,0,(COLUMN()-COLUMN($L$1))/6)</f>
        <v>0</v>
      </c>
      <c r="CA63" s="61">
        <f>IF($I63="(送料込)",VLOOKUP(宅配便入力!$Q63,宅配便!$A$18:$O$27,4+(COLUMN()-COLUMN('計算（宅配便）'!$M$1))/6),0)</f>
        <v>0</v>
      </c>
      <c r="CB63" s="62" t="e">
        <f t="shared" ca="1" si="43"/>
        <v>#VALUE!</v>
      </c>
      <c r="CC63" s="59" t="e">
        <f t="shared" ca="1" si="44"/>
        <v>#VALUE!</v>
      </c>
      <c r="CD63" s="60" t="e">
        <f t="shared" ca="1" si="45"/>
        <v>#VALUE!</v>
      </c>
      <c r="CE63" s="61" t="e">
        <f t="shared" ca="1" si="46"/>
        <v>#VALUE!</v>
      </c>
    </row>
    <row r="64" spans="1:83">
      <c r="A64" s="6">
        <v>61</v>
      </c>
      <c r="B64" s="158" t="str">
        <f>IF(ISBLANK(宅配便入力!B64),"",宅配便入力!B64)</f>
        <v/>
      </c>
      <c r="C64" s="5" t="str">
        <f>IF(ISBLANK(宅配便入力!C64),"",宅配便入力!C64)</f>
        <v/>
      </c>
      <c r="D64" s="15">
        <f>IF(ISBLANK(宅配便仮計算!D64),"",宅配便仮計算!D64)</f>
        <v>0.85</v>
      </c>
      <c r="E64" s="5" t="str">
        <f>IF(ISBLANK(宅配便入力!I64),"",宅配便入力!I64)</f>
        <v/>
      </c>
      <c r="F64" s="14" t="str">
        <f>IF(ISBLANK(宅配便入力!L64),"",宅配便入力!L64)</f>
        <v/>
      </c>
      <c r="G64" s="14" t="str">
        <f>IF(ISBLANK(宅配便入力!$N64),"",IF(宅配便入力!$P64="以上",1,宅配便入力!$N64))</f>
        <v/>
      </c>
      <c r="H64" s="6" t="str">
        <f>IF(ISBLANK(宅配便入力!Q64),"",宅配便入力!Q64)</f>
        <v/>
      </c>
      <c r="I64" s="6" t="str">
        <f>IF(ISBLANK(宅配便入力!R64),"",宅配便入力!R64)</f>
        <v/>
      </c>
      <c r="J64" s="6" t="str">
        <f>IF(ISBLANK(宅配便入力!S64),"",宅配便入力!S64)</f>
        <v/>
      </c>
      <c r="K64" s="6" t="str">
        <f>IF(ISBLANK(宅配便入力!T64),"",宅配便入力!T64)</f>
        <v/>
      </c>
      <c r="L64" s="61">
        <f ca="1">OFFSET(宅配便入力!$W64,0,(COLUMN()-COLUMN($L$1))/6)</f>
        <v>0</v>
      </c>
      <c r="M64" s="61">
        <f>IF($I64="(送料込)",VLOOKUP(宅配便入力!$Q64,宅配便!$A$18:$O$27,4+(COLUMN()-COLUMN('計算（宅配便）'!$M$1))/6),0)</f>
        <v>0</v>
      </c>
      <c r="N64" s="62" t="e">
        <f t="shared" ca="1" si="0"/>
        <v>#VALUE!</v>
      </c>
      <c r="O64" s="59" t="e">
        <f t="shared" ca="1" si="1"/>
        <v>#VALUE!</v>
      </c>
      <c r="P64" s="60" t="e">
        <f t="shared" ca="1" si="2"/>
        <v>#VALUE!</v>
      </c>
      <c r="Q64" s="61" t="e">
        <f t="shared" ca="1" si="3"/>
        <v>#VALUE!</v>
      </c>
      <c r="R64" s="61">
        <f ca="1">OFFSET(宅配便入力!$W64,0,(COLUMN()-COLUMN($L$1))/6)</f>
        <v>0</v>
      </c>
      <c r="S64" s="61">
        <f>IF($I64="(送料込)",VLOOKUP(宅配便入力!$Q64,宅配便!$A$18:$O$27,4+(COLUMN()-COLUMN('計算（宅配便）'!$M$1))/6),0)</f>
        <v>0</v>
      </c>
      <c r="T64" s="62" t="e">
        <f t="shared" ca="1" si="47"/>
        <v>#VALUE!</v>
      </c>
      <c r="U64" s="59" t="e">
        <f t="shared" ca="1" si="4"/>
        <v>#VALUE!</v>
      </c>
      <c r="V64" s="60" t="e">
        <f t="shared" ca="1" si="5"/>
        <v>#VALUE!</v>
      </c>
      <c r="W64" s="61" t="e">
        <f t="shared" ca="1" si="6"/>
        <v>#VALUE!</v>
      </c>
      <c r="X64" s="61">
        <f ca="1">OFFSET(宅配便入力!$W64,0,(COLUMN()-COLUMN($L$1))/6)</f>
        <v>0</v>
      </c>
      <c r="Y64" s="61">
        <f>IF($I64="(送料込)",VLOOKUP(宅配便入力!$Q64,宅配便!$A$18:$O$27,4+(COLUMN()-COLUMN('計算（宅配便）'!$M$1))/6),0)</f>
        <v>0</v>
      </c>
      <c r="Z64" s="62" t="e">
        <f t="shared" ca="1" si="7"/>
        <v>#VALUE!</v>
      </c>
      <c r="AA64" s="59" t="e">
        <f t="shared" ca="1" si="8"/>
        <v>#VALUE!</v>
      </c>
      <c r="AB64" s="60" t="e">
        <f t="shared" ca="1" si="9"/>
        <v>#VALUE!</v>
      </c>
      <c r="AC64" s="61" t="e">
        <f t="shared" ca="1" si="10"/>
        <v>#VALUE!</v>
      </c>
      <c r="AD64" s="61">
        <f ca="1">OFFSET(宅配便入力!$W64,0,(COLUMN()-COLUMN($L$1))/6)</f>
        <v>0</v>
      </c>
      <c r="AE64" s="61">
        <f>IF($I64="(送料込)",VLOOKUP(宅配便入力!$Q64,宅配便!$A$18:$O$27,4+(COLUMN()-COLUMN('計算（宅配便）'!$M$1))/6),0)</f>
        <v>0</v>
      </c>
      <c r="AF64" s="62" t="e">
        <f t="shared" ca="1" si="11"/>
        <v>#VALUE!</v>
      </c>
      <c r="AG64" s="59" t="e">
        <f t="shared" ca="1" si="12"/>
        <v>#VALUE!</v>
      </c>
      <c r="AH64" s="60" t="e">
        <f t="shared" ca="1" si="13"/>
        <v>#VALUE!</v>
      </c>
      <c r="AI64" s="61" t="e">
        <f t="shared" ca="1" si="14"/>
        <v>#VALUE!</v>
      </c>
      <c r="AJ64" s="61">
        <f ca="1">OFFSET(宅配便入力!$W64,0,(COLUMN()-COLUMN($L$1))/6)</f>
        <v>0</v>
      </c>
      <c r="AK64" s="61">
        <f>IF($I64="(送料込)",VLOOKUP(宅配便入力!$Q64,宅配便!$A$18:$O$27,4+(COLUMN()-COLUMN('計算（宅配便）'!$M$1))/6),0)</f>
        <v>0</v>
      </c>
      <c r="AL64" s="62" t="e">
        <f t="shared" ca="1" si="15"/>
        <v>#VALUE!</v>
      </c>
      <c r="AM64" s="59" t="e">
        <f t="shared" ca="1" si="16"/>
        <v>#VALUE!</v>
      </c>
      <c r="AN64" s="60" t="e">
        <f t="shared" ca="1" si="17"/>
        <v>#VALUE!</v>
      </c>
      <c r="AO64" s="61" t="e">
        <f t="shared" ca="1" si="18"/>
        <v>#VALUE!</v>
      </c>
      <c r="AP64" s="61">
        <f ca="1">OFFSET(宅配便入力!$W64,0,(COLUMN()-COLUMN($L$1))/6)</f>
        <v>0</v>
      </c>
      <c r="AQ64" s="61">
        <f>IF($I64="(送料込)",VLOOKUP(宅配便入力!$Q64,宅配便!$A$18:$O$27,4+(COLUMN()-COLUMN('計算（宅配便）'!$M$1))/6),0)</f>
        <v>0</v>
      </c>
      <c r="AR64" s="62" t="e">
        <f t="shared" ca="1" si="19"/>
        <v>#VALUE!</v>
      </c>
      <c r="AS64" s="59" t="e">
        <f t="shared" ca="1" si="20"/>
        <v>#VALUE!</v>
      </c>
      <c r="AT64" s="60" t="e">
        <f t="shared" ca="1" si="21"/>
        <v>#VALUE!</v>
      </c>
      <c r="AU64" s="61" t="e">
        <f t="shared" ca="1" si="22"/>
        <v>#VALUE!</v>
      </c>
      <c r="AV64" s="61">
        <f ca="1">OFFSET(宅配便入力!$W64,0,(COLUMN()-COLUMN($L$1))/6)</f>
        <v>0</v>
      </c>
      <c r="AW64" s="61">
        <f>IF($I64="(送料込)",VLOOKUP(宅配便入力!$Q64,宅配便!$A$18:$O$27,4+(COLUMN()-COLUMN('計算（宅配便）'!$M$1))/6),0)</f>
        <v>0</v>
      </c>
      <c r="AX64" s="62" t="e">
        <f t="shared" ca="1" si="23"/>
        <v>#VALUE!</v>
      </c>
      <c r="AY64" s="59" t="e">
        <f t="shared" ca="1" si="24"/>
        <v>#VALUE!</v>
      </c>
      <c r="AZ64" s="60" t="e">
        <f t="shared" ca="1" si="25"/>
        <v>#VALUE!</v>
      </c>
      <c r="BA64" s="61" t="e">
        <f t="shared" ca="1" si="26"/>
        <v>#VALUE!</v>
      </c>
      <c r="BB64" s="61">
        <f ca="1">OFFSET(宅配便入力!$W64,0,(COLUMN()-COLUMN($L$1))/6)</f>
        <v>0</v>
      </c>
      <c r="BC64" s="61">
        <f>IF($I64="(送料込)",VLOOKUP(宅配便入力!$Q64,宅配便!$A$18:$O$27,4+(COLUMN()-COLUMN('計算（宅配便）'!$M$1))/6),0)</f>
        <v>0</v>
      </c>
      <c r="BD64" s="62" t="e">
        <f t="shared" ca="1" si="27"/>
        <v>#VALUE!</v>
      </c>
      <c r="BE64" s="59" t="e">
        <f t="shared" ca="1" si="28"/>
        <v>#VALUE!</v>
      </c>
      <c r="BF64" s="60" t="e">
        <f t="shared" ca="1" si="29"/>
        <v>#VALUE!</v>
      </c>
      <c r="BG64" s="61" t="e">
        <f t="shared" ca="1" si="30"/>
        <v>#VALUE!</v>
      </c>
      <c r="BH64" s="61">
        <f ca="1">OFFSET(宅配便入力!$W64,0,(COLUMN()-COLUMN($L$1))/6)</f>
        <v>0</v>
      </c>
      <c r="BI64" s="61">
        <f>IF($I64="(送料込)",VLOOKUP(宅配便入力!$Q64,宅配便!$A$18:$O$27,4+(COLUMN()-COLUMN('計算（宅配便）'!$M$1))/6),0)</f>
        <v>0</v>
      </c>
      <c r="BJ64" s="62" t="e">
        <f t="shared" ca="1" si="31"/>
        <v>#VALUE!</v>
      </c>
      <c r="BK64" s="59" t="e">
        <f t="shared" ca="1" si="32"/>
        <v>#VALUE!</v>
      </c>
      <c r="BL64" s="60" t="e">
        <f t="shared" ca="1" si="33"/>
        <v>#VALUE!</v>
      </c>
      <c r="BM64" s="61" t="e">
        <f t="shared" ca="1" si="34"/>
        <v>#VALUE!</v>
      </c>
      <c r="BN64" s="61">
        <f ca="1">OFFSET(宅配便入力!$W64,0,(COLUMN()-COLUMN($L$1))/6)</f>
        <v>0</v>
      </c>
      <c r="BO64" s="61">
        <f>IF($I64="(送料込)",VLOOKUP(宅配便入力!$Q64,宅配便!$A$18:$O$27,4+(COLUMN()-COLUMN('計算（宅配便）'!$M$1))/6),0)</f>
        <v>0</v>
      </c>
      <c r="BP64" s="62" t="e">
        <f t="shared" ca="1" si="35"/>
        <v>#VALUE!</v>
      </c>
      <c r="BQ64" s="59" t="e">
        <f t="shared" ca="1" si="36"/>
        <v>#VALUE!</v>
      </c>
      <c r="BR64" s="60" t="e">
        <f t="shared" ca="1" si="37"/>
        <v>#VALUE!</v>
      </c>
      <c r="BS64" s="61" t="e">
        <f t="shared" ca="1" si="38"/>
        <v>#VALUE!</v>
      </c>
      <c r="BT64" s="61">
        <f ca="1">OFFSET(宅配便入力!$W64,0,(COLUMN()-COLUMN($L$1))/6)</f>
        <v>0</v>
      </c>
      <c r="BU64" s="61">
        <f>IF($I64="(送料込)",VLOOKUP(宅配便入力!$Q64,宅配便!$A$18:$O$27,4+(COLUMN()-COLUMN('計算（宅配便）'!$M$1))/6),0)</f>
        <v>0</v>
      </c>
      <c r="BV64" s="62" t="e">
        <f t="shared" ca="1" si="39"/>
        <v>#VALUE!</v>
      </c>
      <c r="BW64" s="59" t="e">
        <f t="shared" ca="1" si="40"/>
        <v>#VALUE!</v>
      </c>
      <c r="BX64" s="60" t="e">
        <f t="shared" ca="1" si="41"/>
        <v>#VALUE!</v>
      </c>
      <c r="BY64" s="61" t="e">
        <f t="shared" ca="1" si="42"/>
        <v>#VALUE!</v>
      </c>
      <c r="BZ64" s="61">
        <f ca="1">OFFSET(宅配便入力!$W64,0,(COLUMN()-COLUMN($L$1))/6)</f>
        <v>0</v>
      </c>
      <c r="CA64" s="61">
        <f>IF($I64="(送料込)",VLOOKUP(宅配便入力!$Q64,宅配便!$A$18:$O$27,4+(COLUMN()-COLUMN('計算（宅配便）'!$M$1))/6),0)</f>
        <v>0</v>
      </c>
      <c r="CB64" s="62" t="e">
        <f t="shared" ca="1" si="43"/>
        <v>#VALUE!</v>
      </c>
      <c r="CC64" s="59" t="e">
        <f t="shared" ca="1" si="44"/>
        <v>#VALUE!</v>
      </c>
      <c r="CD64" s="60" t="e">
        <f t="shared" ca="1" si="45"/>
        <v>#VALUE!</v>
      </c>
      <c r="CE64" s="61" t="e">
        <f t="shared" ca="1" si="46"/>
        <v>#VALUE!</v>
      </c>
    </row>
    <row r="65" spans="1:83">
      <c r="A65" s="6">
        <v>62</v>
      </c>
      <c r="B65" s="158" t="str">
        <f>IF(ISBLANK(宅配便入力!B65),"",宅配便入力!B65)</f>
        <v/>
      </c>
      <c r="C65" s="5" t="str">
        <f>IF(ISBLANK(宅配便入力!C65),"",宅配便入力!C65)</f>
        <v/>
      </c>
      <c r="D65" s="15">
        <f>IF(ISBLANK(宅配便仮計算!D65),"",宅配便仮計算!D65)</f>
        <v>0.85</v>
      </c>
      <c r="E65" s="5" t="str">
        <f>IF(ISBLANK(宅配便入力!I65),"",宅配便入力!I65)</f>
        <v/>
      </c>
      <c r="F65" s="14" t="str">
        <f>IF(ISBLANK(宅配便入力!L65),"",宅配便入力!L65)</f>
        <v/>
      </c>
      <c r="G65" s="14" t="str">
        <f>IF(ISBLANK(宅配便入力!$N65),"",IF(宅配便入力!$P65="以上",1,宅配便入力!$N65))</f>
        <v/>
      </c>
      <c r="H65" s="6" t="str">
        <f>IF(ISBLANK(宅配便入力!Q65),"",宅配便入力!Q65)</f>
        <v/>
      </c>
      <c r="I65" s="6" t="str">
        <f>IF(ISBLANK(宅配便入力!R65),"",宅配便入力!R65)</f>
        <v/>
      </c>
      <c r="J65" s="6" t="str">
        <f>IF(ISBLANK(宅配便入力!S65),"",宅配便入力!S65)</f>
        <v/>
      </c>
      <c r="K65" s="6" t="str">
        <f>IF(ISBLANK(宅配便入力!T65),"",宅配便入力!T65)</f>
        <v/>
      </c>
      <c r="L65" s="61">
        <f ca="1">OFFSET(宅配便入力!$W65,0,(COLUMN()-COLUMN($L$1))/6)</f>
        <v>0</v>
      </c>
      <c r="M65" s="61">
        <f>IF($I65="(送料込)",VLOOKUP(宅配便入力!$Q65,宅配便!$A$18:$O$27,4+(COLUMN()-COLUMN('計算（宅配便）'!$M$1))/6),0)</f>
        <v>0</v>
      </c>
      <c r="N65" s="62" t="e">
        <f t="shared" ca="1" si="0"/>
        <v>#VALUE!</v>
      </c>
      <c r="O65" s="59" t="e">
        <f t="shared" ca="1" si="1"/>
        <v>#VALUE!</v>
      </c>
      <c r="P65" s="60" t="e">
        <f t="shared" ca="1" si="2"/>
        <v>#VALUE!</v>
      </c>
      <c r="Q65" s="61" t="e">
        <f t="shared" ca="1" si="3"/>
        <v>#VALUE!</v>
      </c>
      <c r="R65" s="61">
        <f ca="1">OFFSET(宅配便入力!$W65,0,(COLUMN()-COLUMN($L$1))/6)</f>
        <v>0</v>
      </c>
      <c r="S65" s="61">
        <f>IF($I65="(送料込)",VLOOKUP(宅配便入力!$Q65,宅配便!$A$18:$O$27,4+(COLUMN()-COLUMN('計算（宅配便）'!$M$1))/6),0)</f>
        <v>0</v>
      </c>
      <c r="T65" s="62" t="e">
        <f t="shared" ca="1" si="47"/>
        <v>#VALUE!</v>
      </c>
      <c r="U65" s="59" t="e">
        <f t="shared" ca="1" si="4"/>
        <v>#VALUE!</v>
      </c>
      <c r="V65" s="60" t="e">
        <f t="shared" ca="1" si="5"/>
        <v>#VALUE!</v>
      </c>
      <c r="W65" s="61" t="e">
        <f t="shared" ca="1" si="6"/>
        <v>#VALUE!</v>
      </c>
      <c r="X65" s="61">
        <f ca="1">OFFSET(宅配便入力!$W65,0,(COLUMN()-COLUMN($L$1))/6)</f>
        <v>0</v>
      </c>
      <c r="Y65" s="61">
        <f>IF($I65="(送料込)",VLOOKUP(宅配便入力!$Q65,宅配便!$A$18:$O$27,4+(COLUMN()-COLUMN('計算（宅配便）'!$M$1))/6),0)</f>
        <v>0</v>
      </c>
      <c r="Z65" s="62" t="e">
        <f t="shared" ca="1" si="7"/>
        <v>#VALUE!</v>
      </c>
      <c r="AA65" s="59" t="e">
        <f t="shared" ca="1" si="8"/>
        <v>#VALUE!</v>
      </c>
      <c r="AB65" s="60" t="e">
        <f t="shared" ca="1" si="9"/>
        <v>#VALUE!</v>
      </c>
      <c r="AC65" s="61" t="e">
        <f t="shared" ca="1" si="10"/>
        <v>#VALUE!</v>
      </c>
      <c r="AD65" s="61">
        <f ca="1">OFFSET(宅配便入力!$W65,0,(COLUMN()-COLUMN($L$1))/6)</f>
        <v>0</v>
      </c>
      <c r="AE65" s="61">
        <f>IF($I65="(送料込)",VLOOKUP(宅配便入力!$Q65,宅配便!$A$18:$O$27,4+(COLUMN()-COLUMN('計算（宅配便）'!$M$1))/6),0)</f>
        <v>0</v>
      </c>
      <c r="AF65" s="62" t="e">
        <f t="shared" ca="1" si="11"/>
        <v>#VALUE!</v>
      </c>
      <c r="AG65" s="59" t="e">
        <f t="shared" ca="1" si="12"/>
        <v>#VALUE!</v>
      </c>
      <c r="AH65" s="60" t="e">
        <f t="shared" ca="1" si="13"/>
        <v>#VALUE!</v>
      </c>
      <c r="AI65" s="61" t="e">
        <f t="shared" ca="1" si="14"/>
        <v>#VALUE!</v>
      </c>
      <c r="AJ65" s="61">
        <f ca="1">OFFSET(宅配便入力!$W65,0,(COLUMN()-COLUMN($L$1))/6)</f>
        <v>0</v>
      </c>
      <c r="AK65" s="61">
        <f>IF($I65="(送料込)",VLOOKUP(宅配便入力!$Q65,宅配便!$A$18:$O$27,4+(COLUMN()-COLUMN('計算（宅配便）'!$M$1))/6),0)</f>
        <v>0</v>
      </c>
      <c r="AL65" s="62" t="e">
        <f t="shared" ca="1" si="15"/>
        <v>#VALUE!</v>
      </c>
      <c r="AM65" s="59" t="e">
        <f t="shared" ca="1" si="16"/>
        <v>#VALUE!</v>
      </c>
      <c r="AN65" s="60" t="e">
        <f t="shared" ca="1" si="17"/>
        <v>#VALUE!</v>
      </c>
      <c r="AO65" s="61" t="e">
        <f t="shared" ca="1" si="18"/>
        <v>#VALUE!</v>
      </c>
      <c r="AP65" s="61">
        <f ca="1">OFFSET(宅配便入力!$W65,0,(COLUMN()-COLUMN($L$1))/6)</f>
        <v>0</v>
      </c>
      <c r="AQ65" s="61">
        <f>IF($I65="(送料込)",VLOOKUP(宅配便入力!$Q65,宅配便!$A$18:$O$27,4+(COLUMN()-COLUMN('計算（宅配便）'!$M$1))/6),0)</f>
        <v>0</v>
      </c>
      <c r="AR65" s="62" t="e">
        <f t="shared" ca="1" si="19"/>
        <v>#VALUE!</v>
      </c>
      <c r="AS65" s="59" t="e">
        <f t="shared" ca="1" si="20"/>
        <v>#VALUE!</v>
      </c>
      <c r="AT65" s="60" t="e">
        <f t="shared" ca="1" si="21"/>
        <v>#VALUE!</v>
      </c>
      <c r="AU65" s="61" t="e">
        <f t="shared" ca="1" si="22"/>
        <v>#VALUE!</v>
      </c>
      <c r="AV65" s="61">
        <f ca="1">OFFSET(宅配便入力!$W65,0,(COLUMN()-COLUMN($L$1))/6)</f>
        <v>0</v>
      </c>
      <c r="AW65" s="61">
        <f>IF($I65="(送料込)",VLOOKUP(宅配便入力!$Q65,宅配便!$A$18:$O$27,4+(COLUMN()-COLUMN('計算（宅配便）'!$M$1))/6),0)</f>
        <v>0</v>
      </c>
      <c r="AX65" s="62" t="e">
        <f t="shared" ca="1" si="23"/>
        <v>#VALUE!</v>
      </c>
      <c r="AY65" s="59" t="e">
        <f t="shared" ca="1" si="24"/>
        <v>#VALUE!</v>
      </c>
      <c r="AZ65" s="60" t="e">
        <f t="shared" ca="1" si="25"/>
        <v>#VALUE!</v>
      </c>
      <c r="BA65" s="61" t="e">
        <f t="shared" ca="1" si="26"/>
        <v>#VALUE!</v>
      </c>
      <c r="BB65" s="61">
        <f ca="1">OFFSET(宅配便入力!$W65,0,(COLUMN()-COLUMN($L$1))/6)</f>
        <v>0</v>
      </c>
      <c r="BC65" s="61">
        <f>IF($I65="(送料込)",VLOOKUP(宅配便入力!$Q65,宅配便!$A$18:$O$27,4+(COLUMN()-COLUMN('計算（宅配便）'!$M$1))/6),0)</f>
        <v>0</v>
      </c>
      <c r="BD65" s="62" t="e">
        <f t="shared" ca="1" si="27"/>
        <v>#VALUE!</v>
      </c>
      <c r="BE65" s="59" t="e">
        <f t="shared" ca="1" si="28"/>
        <v>#VALUE!</v>
      </c>
      <c r="BF65" s="60" t="e">
        <f t="shared" ca="1" si="29"/>
        <v>#VALUE!</v>
      </c>
      <c r="BG65" s="61" t="e">
        <f t="shared" ca="1" si="30"/>
        <v>#VALUE!</v>
      </c>
      <c r="BH65" s="61">
        <f ca="1">OFFSET(宅配便入力!$W65,0,(COLUMN()-COLUMN($L$1))/6)</f>
        <v>0</v>
      </c>
      <c r="BI65" s="61">
        <f>IF($I65="(送料込)",VLOOKUP(宅配便入力!$Q65,宅配便!$A$18:$O$27,4+(COLUMN()-COLUMN('計算（宅配便）'!$M$1))/6),0)</f>
        <v>0</v>
      </c>
      <c r="BJ65" s="62" t="e">
        <f t="shared" ca="1" si="31"/>
        <v>#VALUE!</v>
      </c>
      <c r="BK65" s="59" t="e">
        <f t="shared" ca="1" si="32"/>
        <v>#VALUE!</v>
      </c>
      <c r="BL65" s="60" t="e">
        <f t="shared" ca="1" si="33"/>
        <v>#VALUE!</v>
      </c>
      <c r="BM65" s="61" t="e">
        <f t="shared" ca="1" si="34"/>
        <v>#VALUE!</v>
      </c>
      <c r="BN65" s="61">
        <f ca="1">OFFSET(宅配便入力!$W65,0,(COLUMN()-COLUMN($L$1))/6)</f>
        <v>0</v>
      </c>
      <c r="BO65" s="61">
        <f>IF($I65="(送料込)",VLOOKUP(宅配便入力!$Q65,宅配便!$A$18:$O$27,4+(COLUMN()-COLUMN('計算（宅配便）'!$M$1))/6),0)</f>
        <v>0</v>
      </c>
      <c r="BP65" s="62" t="e">
        <f t="shared" ca="1" si="35"/>
        <v>#VALUE!</v>
      </c>
      <c r="BQ65" s="59" t="e">
        <f t="shared" ca="1" si="36"/>
        <v>#VALUE!</v>
      </c>
      <c r="BR65" s="60" t="e">
        <f t="shared" ca="1" si="37"/>
        <v>#VALUE!</v>
      </c>
      <c r="BS65" s="61" t="e">
        <f t="shared" ca="1" si="38"/>
        <v>#VALUE!</v>
      </c>
      <c r="BT65" s="61">
        <f ca="1">OFFSET(宅配便入力!$W65,0,(COLUMN()-COLUMN($L$1))/6)</f>
        <v>0</v>
      </c>
      <c r="BU65" s="61">
        <f>IF($I65="(送料込)",VLOOKUP(宅配便入力!$Q65,宅配便!$A$18:$O$27,4+(COLUMN()-COLUMN('計算（宅配便）'!$M$1))/6),0)</f>
        <v>0</v>
      </c>
      <c r="BV65" s="62" t="e">
        <f t="shared" ca="1" si="39"/>
        <v>#VALUE!</v>
      </c>
      <c r="BW65" s="59" t="e">
        <f t="shared" ca="1" si="40"/>
        <v>#VALUE!</v>
      </c>
      <c r="BX65" s="60" t="e">
        <f t="shared" ca="1" si="41"/>
        <v>#VALUE!</v>
      </c>
      <c r="BY65" s="61" t="e">
        <f t="shared" ca="1" si="42"/>
        <v>#VALUE!</v>
      </c>
      <c r="BZ65" s="61">
        <f ca="1">OFFSET(宅配便入力!$W65,0,(COLUMN()-COLUMN($L$1))/6)</f>
        <v>0</v>
      </c>
      <c r="CA65" s="61">
        <f>IF($I65="(送料込)",VLOOKUP(宅配便入力!$Q65,宅配便!$A$18:$O$27,4+(COLUMN()-COLUMN('計算（宅配便）'!$M$1))/6),0)</f>
        <v>0</v>
      </c>
      <c r="CB65" s="62" t="e">
        <f t="shared" ca="1" si="43"/>
        <v>#VALUE!</v>
      </c>
      <c r="CC65" s="59" t="e">
        <f t="shared" ca="1" si="44"/>
        <v>#VALUE!</v>
      </c>
      <c r="CD65" s="60" t="e">
        <f t="shared" ca="1" si="45"/>
        <v>#VALUE!</v>
      </c>
      <c r="CE65" s="61" t="e">
        <f t="shared" ca="1" si="46"/>
        <v>#VALUE!</v>
      </c>
    </row>
    <row r="66" spans="1:83">
      <c r="A66" s="6">
        <v>63</v>
      </c>
      <c r="B66" s="158" t="str">
        <f>IF(ISBLANK(宅配便入力!B66),"",宅配便入力!B66)</f>
        <v/>
      </c>
      <c r="C66" s="5" t="str">
        <f>IF(ISBLANK(宅配便入力!C66),"",宅配便入力!C66)</f>
        <v/>
      </c>
      <c r="D66" s="15">
        <f>IF(ISBLANK(宅配便仮計算!D66),"",宅配便仮計算!D66)</f>
        <v>0.85</v>
      </c>
      <c r="E66" s="5" t="str">
        <f>IF(ISBLANK(宅配便入力!I66),"",宅配便入力!I66)</f>
        <v/>
      </c>
      <c r="F66" s="14" t="str">
        <f>IF(ISBLANK(宅配便入力!L66),"",宅配便入力!L66)</f>
        <v/>
      </c>
      <c r="G66" s="14" t="str">
        <f>IF(ISBLANK(宅配便入力!$N66),"",IF(宅配便入力!$P66="以上",1,宅配便入力!$N66))</f>
        <v/>
      </c>
      <c r="H66" s="6" t="str">
        <f>IF(ISBLANK(宅配便入力!Q66),"",宅配便入力!Q66)</f>
        <v/>
      </c>
      <c r="I66" s="6" t="str">
        <f>IF(ISBLANK(宅配便入力!R66),"",宅配便入力!R66)</f>
        <v/>
      </c>
      <c r="J66" s="6" t="str">
        <f>IF(ISBLANK(宅配便入力!S66),"",宅配便入力!S66)</f>
        <v/>
      </c>
      <c r="K66" s="6" t="str">
        <f>IF(ISBLANK(宅配便入力!T66),"",宅配便入力!T66)</f>
        <v/>
      </c>
      <c r="L66" s="61">
        <f ca="1">OFFSET(宅配便入力!$W66,0,(COLUMN()-COLUMN($L$1))/6)</f>
        <v>0</v>
      </c>
      <c r="M66" s="61">
        <f>IF($I66="(送料込)",VLOOKUP(宅配便入力!$Q66,宅配便!$A$18:$O$27,4+(COLUMN()-COLUMN('計算（宅配便）'!$M$1))/6),0)</f>
        <v>0</v>
      </c>
      <c r="N66" s="62" t="e">
        <f t="shared" ca="1" si="0"/>
        <v>#VALUE!</v>
      </c>
      <c r="O66" s="59" t="e">
        <f t="shared" ca="1" si="1"/>
        <v>#VALUE!</v>
      </c>
      <c r="P66" s="60" t="e">
        <f t="shared" ca="1" si="2"/>
        <v>#VALUE!</v>
      </c>
      <c r="Q66" s="61" t="e">
        <f t="shared" ca="1" si="3"/>
        <v>#VALUE!</v>
      </c>
      <c r="R66" s="61">
        <f ca="1">OFFSET(宅配便入力!$W66,0,(COLUMN()-COLUMN($L$1))/6)</f>
        <v>0</v>
      </c>
      <c r="S66" s="61">
        <f>IF($I66="(送料込)",VLOOKUP(宅配便入力!$Q66,宅配便!$A$18:$O$27,4+(COLUMN()-COLUMN('計算（宅配便）'!$M$1))/6),0)</f>
        <v>0</v>
      </c>
      <c r="T66" s="62" t="e">
        <f t="shared" ca="1" si="47"/>
        <v>#VALUE!</v>
      </c>
      <c r="U66" s="59" t="e">
        <f t="shared" ca="1" si="4"/>
        <v>#VALUE!</v>
      </c>
      <c r="V66" s="60" t="e">
        <f t="shared" ca="1" si="5"/>
        <v>#VALUE!</v>
      </c>
      <c r="W66" s="61" t="e">
        <f t="shared" ca="1" si="6"/>
        <v>#VALUE!</v>
      </c>
      <c r="X66" s="61">
        <f ca="1">OFFSET(宅配便入力!$W66,0,(COLUMN()-COLUMN($L$1))/6)</f>
        <v>0</v>
      </c>
      <c r="Y66" s="61">
        <f>IF($I66="(送料込)",VLOOKUP(宅配便入力!$Q66,宅配便!$A$18:$O$27,4+(COLUMN()-COLUMN('計算（宅配便）'!$M$1))/6),0)</f>
        <v>0</v>
      </c>
      <c r="Z66" s="62" t="e">
        <f t="shared" ca="1" si="7"/>
        <v>#VALUE!</v>
      </c>
      <c r="AA66" s="59" t="e">
        <f t="shared" ca="1" si="8"/>
        <v>#VALUE!</v>
      </c>
      <c r="AB66" s="60" t="e">
        <f t="shared" ca="1" si="9"/>
        <v>#VALUE!</v>
      </c>
      <c r="AC66" s="61" t="e">
        <f t="shared" ca="1" si="10"/>
        <v>#VALUE!</v>
      </c>
      <c r="AD66" s="61">
        <f ca="1">OFFSET(宅配便入力!$W66,0,(COLUMN()-COLUMN($L$1))/6)</f>
        <v>0</v>
      </c>
      <c r="AE66" s="61">
        <f>IF($I66="(送料込)",VLOOKUP(宅配便入力!$Q66,宅配便!$A$18:$O$27,4+(COLUMN()-COLUMN('計算（宅配便）'!$M$1))/6),0)</f>
        <v>0</v>
      </c>
      <c r="AF66" s="62" t="e">
        <f t="shared" ca="1" si="11"/>
        <v>#VALUE!</v>
      </c>
      <c r="AG66" s="59" t="e">
        <f t="shared" ca="1" si="12"/>
        <v>#VALUE!</v>
      </c>
      <c r="AH66" s="60" t="e">
        <f t="shared" ca="1" si="13"/>
        <v>#VALUE!</v>
      </c>
      <c r="AI66" s="61" t="e">
        <f t="shared" ca="1" si="14"/>
        <v>#VALUE!</v>
      </c>
      <c r="AJ66" s="61">
        <f ca="1">OFFSET(宅配便入力!$W66,0,(COLUMN()-COLUMN($L$1))/6)</f>
        <v>0</v>
      </c>
      <c r="AK66" s="61">
        <f>IF($I66="(送料込)",VLOOKUP(宅配便入力!$Q66,宅配便!$A$18:$O$27,4+(COLUMN()-COLUMN('計算（宅配便）'!$M$1))/6),0)</f>
        <v>0</v>
      </c>
      <c r="AL66" s="62" t="e">
        <f t="shared" ca="1" si="15"/>
        <v>#VALUE!</v>
      </c>
      <c r="AM66" s="59" t="e">
        <f t="shared" ca="1" si="16"/>
        <v>#VALUE!</v>
      </c>
      <c r="AN66" s="60" t="e">
        <f t="shared" ca="1" si="17"/>
        <v>#VALUE!</v>
      </c>
      <c r="AO66" s="61" t="e">
        <f t="shared" ca="1" si="18"/>
        <v>#VALUE!</v>
      </c>
      <c r="AP66" s="61">
        <f ca="1">OFFSET(宅配便入力!$W66,0,(COLUMN()-COLUMN($L$1))/6)</f>
        <v>0</v>
      </c>
      <c r="AQ66" s="61">
        <f>IF($I66="(送料込)",VLOOKUP(宅配便入力!$Q66,宅配便!$A$18:$O$27,4+(COLUMN()-COLUMN('計算（宅配便）'!$M$1))/6),0)</f>
        <v>0</v>
      </c>
      <c r="AR66" s="62" t="e">
        <f t="shared" ca="1" si="19"/>
        <v>#VALUE!</v>
      </c>
      <c r="AS66" s="59" t="e">
        <f t="shared" ca="1" si="20"/>
        <v>#VALUE!</v>
      </c>
      <c r="AT66" s="60" t="e">
        <f t="shared" ca="1" si="21"/>
        <v>#VALUE!</v>
      </c>
      <c r="AU66" s="61" t="e">
        <f t="shared" ca="1" si="22"/>
        <v>#VALUE!</v>
      </c>
      <c r="AV66" s="61">
        <f ca="1">OFFSET(宅配便入力!$W66,0,(COLUMN()-COLUMN($L$1))/6)</f>
        <v>0</v>
      </c>
      <c r="AW66" s="61">
        <f>IF($I66="(送料込)",VLOOKUP(宅配便入力!$Q66,宅配便!$A$18:$O$27,4+(COLUMN()-COLUMN('計算（宅配便）'!$M$1))/6),0)</f>
        <v>0</v>
      </c>
      <c r="AX66" s="62" t="e">
        <f t="shared" ca="1" si="23"/>
        <v>#VALUE!</v>
      </c>
      <c r="AY66" s="59" t="e">
        <f t="shared" ca="1" si="24"/>
        <v>#VALUE!</v>
      </c>
      <c r="AZ66" s="60" t="e">
        <f t="shared" ca="1" si="25"/>
        <v>#VALUE!</v>
      </c>
      <c r="BA66" s="61" t="e">
        <f t="shared" ca="1" si="26"/>
        <v>#VALUE!</v>
      </c>
      <c r="BB66" s="61">
        <f ca="1">OFFSET(宅配便入力!$W66,0,(COLUMN()-COLUMN($L$1))/6)</f>
        <v>0</v>
      </c>
      <c r="BC66" s="61">
        <f>IF($I66="(送料込)",VLOOKUP(宅配便入力!$Q66,宅配便!$A$18:$O$27,4+(COLUMN()-COLUMN('計算（宅配便）'!$M$1))/6),0)</f>
        <v>0</v>
      </c>
      <c r="BD66" s="62" t="e">
        <f t="shared" ca="1" si="27"/>
        <v>#VALUE!</v>
      </c>
      <c r="BE66" s="59" t="e">
        <f t="shared" ca="1" si="28"/>
        <v>#VALUE!</v>
      </c>
      <c r="BF66" s="60" t="e">
        <f t="shared" ca="1" si="29"/>
        <v>#VALUE!</v>
      </c>
      <c r="BG66" s="61" t="e">
        <f t="shared" ca="1" si="30"/>
        <v>#VALUE!</v>
      </c>
      <c r="BH66" s="61">
        <f ca="1">OFFSET(宅配便入力!$W66,0,(COLUMN()-COLUMN($L$1))/6)</f>
        <v>0</v>
      </c>
      <c r="BI66" s="61">
        <f>IF($I66="(送料込)",VLOOKUP(宅配便入力!$Q66,宅配便!$A$18:$O$27,4+(COLUMN()-COLUMN('計算（宅配便）'!$M$1))/6),0)</f>
        <v>0</v>
      </c>
      <c r="BJ66" s="62" t="e">
        <f t="shared" ca="1" si="31"/>
        <v>#VALUE!</v>
      </c>
      <c r="BK66" s="59" t="e">
        <f t="shared" ca="1" si="32"/>
        <v>#VALUE!</v>
      </c>
      <c r="BL66" s="60" t="e">
        <f t="shared" ca="1" si="33"/>
        <v>#VALUE!</v>
      </c>
      <c r="BM66" s="61" t="e">
        <f t="shared" ca="1" si="34"/>
        <v>#VALUE!</v>
      </c>
      <c r="BN66" s="61">
        <f ca="1">OFFSET(宅配便入力!$W66,0,(COLUMN()-COLUMN($L$1))/6)</f>
        <v>0</v>
      </c>
      <c r="BO66" s="61">
        <f>IF($I66="(送料込)",VLOOKUP(宅配便入力!$Q66,宅配便!$A$18:$O$27,4+(COLUMN()-COLUMN('計算（宅配便）'!$M$1))/6),0)</f>
        <v>0</v>
      </c>
      <c r="BP66" s="62" t="e">
        <f t="shared" ca="1" si="35"/>
        <v>#VALUE!</v>
      </c>
      <c r="BQ66" s="59" t="e">
        <f t="shared" ca="1" si="36"/>
        <v>#VALUE!</v>
      </c>
      <c r="BR66" s="60" t="e">
        <f t="shared" ca="1" si="37"/>
        <v>#VALUE!</v>
      </c>
      <c r="BS66" s="61" t="e">
        <f t="shared" ca="1" si="38"/>
        <v>#VALUE!</v>
      </c>
      <c r="BT66" s="61">
        <f ca="1">OFFSET(宅配便入力!$W66,0,(COLUMN()-COLUMN($L$1))/6)</f>
        <v>0</v>
      </c>
      <c r="BU66" s="61">
        <f>IF($I66="(送料込)",VLOOKUP(宅配便入力!$Q66,宅配便!$A$18:$O$27,4+(COLUMN()-COLUMN('計算（宅配便）'!$M$1))/6),0)</f>
        <v>0</v>
      </c>
      <c r="BV66" s="62" t="e">
        <f t="shared" ca="1" si="39"/>
        <v>#VALUE!</v>
      </c>
      <c r="BW66" s="59" t="e">
        <f t="shared" ca="1" si="40"/>
        <v>#VALUE!</v>
      </c>
      <c r="BX66" s="60" t="e">
        <f t="shared" ca="1" si="41"/>
        <v>#VALUE!</v>
      </c>
      <c r="BY66" s="61" t="e">
        <f t="shared" ca="1" si="42"/>
        <v>#VALUE!</v>
      </c>
      <c r="BZ66" s="61">
        <f ca="1">OFFSET(宅配便入力!$W66,0,(COLUMN()-COLUMN($L$1))/6)</f>
        <v>0</v>
      </c>
      <c r="CA66" s="61">
        <f>IF($I66="(送料込)",VLOOKUP(宅配便入力!$Q66,宅配便!$A$18:$O$27,4+(COLUMN()-COLUMN('計算（宅配便）'!$M$1))/6),0)</f>
        <v>0</v>
      </c>
      <c r="CB66" s="62" t="e">
        <f t="shared" ca="1" si="43"/>
        <v>#VALUE!</v>
      </c>
      <c r="CC66" s="59" t="e">
        <f t="shared" ca="1" si="44"/>
        <v>#VALUE!</v>
      </c>
      <c r="CD66" s="60" t="e">
        <f t="shared" ca="1" si="45"/>
        <v>#VALUE!</v>
      </c>
      <c r="CE66" s="61" t="e">
        <f t="shared" ca="1" si="46"/>
        <v>#VALUE!</v>
      </c>
    </row>
    <row r="67" spans="1:83">
      <c r="A67" s="6">
        <v>64</v>
      </c>
      <c r="B67" s="158" t="str">
        <f>IF(ISBLANK(宅配便入力!B67),"",宅配便入力!B67)</f>
        <v/>
      </c>
      <c r="C67" s="5" t="str">
        <f>IF(ISBLANK(宅配便入力!C67),"",宅配便入力!C67)</f>
        <v/>
      </c>
      <c r="D67" s="15">
        <f>IF(ISBLANK(宅配便仮計算!D67),"",宅配便仮計算!D67)</f>
        <v>0.85</v>
      </c>
      <c r="E67" s="5" t="str">
        <f>IF(ISBLANK(宅配便入力!I67),"",宅配便入力!I67)</f>
        <v/>
      </c>
      <c r="F67" s="14" t="str">
        <f>IF(ISBLANK(宅配便入力!L67),"",宅配便入力!L67)</f>
        <v/>
      </c>
      <c r="G67" s="14" t="str">
        <f>IF(ISBLANK(宅配便入力!$N67),"",IF(宅配便入力!$P67="以上",1,宅配便入力!$N67))</f>
        <v/>
      </c>
      <c r="H67" s="6" t="str">
        <f>IF(ISBLANK(宅配便入力!Q67),"",宅配便入力!Q67)</f>
        <v/>
      </c>
      <c r="I67" s="6" t="str">
        <f>IF(ISBLANK(宅配便入力!R67),"",宅配便入力!R67)</f>
        <v/>
      </c>
      <c r="J67" s="6" t="str">
        <f>IF(ISBLANK(宅配便入力!S67),"",宅配便入力!S67)</f>
        <v/>
      </c>
      <c r="K67" s="6" t="str">
        <f>IF(ISBLANK(宅配便入力!T67),"",宅配便入力!T67)</f>
        <v/>
      </c>
      <c r="L67" s="61">
        <f ca="1">OFFSET(宅配便入力!$W67,0,(COLUMN()-COLUMN($L$1))/6)</f>
        <v>0</v>
      </c>
      <c r="M67" s="61">
        <f>IF($I67="(送料込)",VLOOKUP(宅配便入力!$Q67,宅配便!$A$18:$O$27,4+(COLUMN()-COLUMN('計算（宅配便）'!$M$1))/6),0)</f>
        <v>0</v>
      </c>
      <c r="N67" s="62" t="e">
        <f t="shared" ca="1" si="0"/>
        <v>#VALUE!</v>
      </c>
      <c r="O67" s="59" t="e">
        <f t="shared" ca="1" si="1"/>
        <v>#VALUE!</v>
      </c>
      <c r="P67" s="60" t="e">
        <f t="shared" ca="1" si="2"/>
        <v>#VALUE!</v>
      </c>
      <c r="Q67" s="61" t="e">
        <f t="shared" ca="1" si="3"/>
        <v>#VALUE!</v>
      </c>
      <c r="R67" s="61">
        <f ca="1">OFFSET(宅配便入力!$W67,0,(COLUMN()-COLUMN($L$1))/6)</f>
        <v>0</v>
      </c>
      <c r="S67" s="61">
        <f>IF($I67="(送料込)",VLOOKUP(宅配便入力!$Q67,宅配便!$A$18:$O$27,4+(COLUMN()-COLUMN('計算（宅配便）'!$M$1))/6),0)</f>
        <v>0</v>
      </c>
      <c r="T67" s="62" t="e">
        <f t="shared" ca="1" si="47"/>
        <v>#VALUE!</v>
      </c>
      <c r="U67" s="59" t="e">
        <f t="shared" ca="1" si="4"/>
        <v>#VALUE!</v>
      </c>
      <c r="V67" s="60" t="e">
        <f t="shared" ca="1" si="5"/>
        <v>#VALUE!</v>
      </c>
      <c r="W67" s="61" t="e">
        <f t="shared" ca="1" si="6"/>
        <v>#VALUE!</v>
      </c>
      <c r="X67" s="61">
        <f ca="1">OFFSET(宅配便入力!$W67,0,(COLUMN()-COLUMN($L$1))/6)</f>
        <v>0</v>
      </c>
      <c r="Y67" s="61">
        <f>IF($I67="(送料込)",VLOOKUP(宅配便入力!$Q67,宅配便!$A$18:$O$27,4+(COLUMN()-COLUMN('計算（宅配便）'!$M$1))/6),0)</f>
        <v>0</v>
      </c>
      <c r="Z67" s="62" t="e">
        <f t="shared" ca="1" si="7"/>
        <v>#VALUE!</v>
      </c>
      <c r="AA67" s="59" t="e">
        <f t="shared" ca="1" si="8"/>
        <v>#VALUE!</v>
      </c>
      <c r="AB67" s="60" t="e">
        <f t="shared" ca="1" si="9"/>
        <v>#VALUE!</v>
      </c>
      <c r="AC67" s="61" t="e">
        <f t="shared" ca="1" si="10"/>
        <v>#VALUE!</v>
      </c>
      <c r="AD67" s="61">
        <f ca="1">OFFSET(宅配便入力!$W67,0,(COLUMN()-COLUMN($L$1))/6)</f>
        <v>0</v>
      </c>
      <c r="AE67" s="61">
        <f>IF($I67="(送料込)",VLOOKUP(宅配便入力!$Q67,宅配便!$A$18:$O$27,4+(COLUMN()-COLUMN('計算（宅配便）'!$M$1))/6),0)</f>
        <v>0</v>
      </c>
      <c r="AF67" s="62" t="e">
        <f t="shared" ca="1" si="11"/>
        <v>#VALUE!</v>
      </c>
      <c r="AG67" s="59" t="e">
        <f t="shared" ca="1" si="12"/>
        <v>#VALUE!</v>
      </c>
      <c r="AH67" s="60" t="e">
        <f t="shared" ca="1" si="13"/>
        <v>#VALUE!</v>
      </c>
      <c r="AI67" s="61" t="e">
        <f t="shared" ca="1" si="14"/>
        <v>#VALUE!</v>
      </c>
      <c r="AJ67" s="61">
        <f ca="1">OFFSET(宅配便入力!$W67,0,(COLUMN()-COLUMN($L$1))/6)</f>
        <v>0</v>
      </c>
      <c r="AK67" s="61">
        <f>IF($I67="(送料込)",VLOOKUP(宅配便入力!$Q67,宅配便!$A$18:$O$27,4+(COLUMN()-COLUMN('計算（宅配便）'!$M$1))/6),0)</f>
        <v>0</v>
      </c>
      <c r="AL67" s="62" t="e">
        <f t="shared" ca="1" si="15"/>
        <v>#VALUE!</v>
      </c>
      <c r="AM67" s="59" t="e">
        <f t="shared" ca="1" si="16"/>
        <v>#VALUE!</v>
      </c>
      <c r="AN67" s="60" t="e">
        <f t="shared" ca="1" si="17"/>
        <v>#VALUE!</v>
      </c>
      <c r="AO67" s="61" t="e">
        <f t="shared" ca="1" si="18"/>
        <v>#VALUE!</v>
      </c>
      <c r="AP67" s="61">
        <f ca="1">OFFSET(宅配便入力!$W67,0,(COLUMN()-COLUMN($L$1))/6)</f>
        <v>0</v>
      </c>
      <c r="AQ67" s="61">
        <f>IF($I67="(送料込)",VLOOKUP(宅配便入力!$Q67,宅配便!$A$18:$O$27,4+(COLUMN()-COLUMN('計算（宅配便）'!$M$1))/6),0)</f>
        <v>0</v>
      </c>
      <c r="AR67" s="62" t="e">
        <f t="shared" ca="1" si="19"/>
        <v>#VALUE!</v>
      </c>
      <c r="AS67" s="59" t="e">
        <f t="shared" ca="1" si="20"/>
        <v>#VALUE!</v>
      </c>
      <c r="AT67" s="60" t="e">
        <f t="shared" ca="1" si="21"/>
        <v>#VALUE!</v>
      </c>
      <c r="AU67" s="61" t="e">
        <f t="shared" ca="1" si="22"/>
        <v>#VALUE!</v>
      </c>
      <c r="AV67" s="61">
        <f ca="1">OFFSET(宅配便入力!$W67,0,(COLUMN()-COLUMN($L$1))/6)</f>
        <v>0</v>
      </c>
      <c r="AW67" s="61">
        <f>IF($I67="(送料込)",VLOOKUP(宅配便入力!$Q67,宅配便!$A$18:$O$27,4+(COLUMN()-COLUMN('計算（宅配便）'!$M$1))/6),0)</f>
        <v>0</v>
      </c>
      <c r="AX67" s="62" t="e">
        <f t="shared" ca="1" si="23"/>
        <v>#VALUE!</v>
      </c>
      <c r="AY67" s="59" t="e">
        <f t="shared" ca="1" si="24"/>
        <v>#VALUE!</v>
      </c>
      <c r="AZ67" s="60" t="e">
        <f t="shared" ca="1" si="25"/>
        <v>#VALUE!</v>
      </c>
      <c r="BA67" s="61" t="e">
        <f t="shared" ca="1" si="26"/>
        <v>#VALUE!</v>
      </c>
      <c r="BB67" s="61">
        <f ca="1">OFFSET(宅配便入力!$W67,0,(COLUMN()-COLUMN($L$1))/6)</f>
        <v>0</v>
      </c>
      <c r="BC67" s="61">
        <f>IF($I67="(送料込)",VLOOKUP(宅配便入力!$Q67,宅配便!$A$18:$O$27,4+(COLUMN()-COLUMN('計算（宅配便）'!$M$1))/6),0)</f>
        <v>0</v>
      </c>
      <c r="BD67" s="62" t="e">
        <f t="shared" ca="1" si="27"/>
        <v>#VALUE!</v>
      </c>
      <c r="BE67" s="59" t="e">
        <f t="shared" ca="1" si="28"/>
        <v>#VALUE!</v>
      </c>
      <c r="BF67" s="60" t="e">
        <f t="shared" ca="1" si="29"/>
        <v>#VALUE!</v>
      </c>
      <c r="BG67" s="61" t="e">
        <f t="shared" ca="1" si="30"/>
        <v>#VALUE!</v>
      </c>
      <c r="BH67" s="61">
        <f ca="1">OFFSET(宅配便入力!$W67,0,(COLUMN()-COLUMN($L$1))/6)</f>
        <v>0</v>
      </c>
      <c r="BI67" s="61">
        <f>IF($I67="(送料込)",VLOOKUP(宅配便入力!$Q67,宅配便!$A$18:$O$27,4+(COLUMN()-COLUMN('計算（宅配便）'!$M$1))/6),0)</f>
        <v>0</v>
      </c>
      <c r="BJ67" s="62" t="e">
        <f t="shared" ca="1" si="31"/>
        <v>#VALUE!</v>
      </c>
      <c r="BK67" s="59" t="e">
        <f t="shared" ca="1" si="32"/>
        <v>#VALUE!</v>
      </c>
      <c r="BL67" s="60" t="e">
        <f t="shared" ca="1" si="33"/>
        <v>#VALUE!</v>
      </c>
      <c r="BM67" s="61" t="e">
        <f t="shared" ca="1" si="34"/>
        <v>#VALUE!</v>
      </c>
      <c r="BN67" s="61">
        <f ca="1">OFFSET(宅配便入力!$W67,0,(COLUMN()-COLUMN($L$1))/6)</f>
        <v>0</v>
      </c>
      <c r="BO67" s="61">
        <f>IF($I67="(送料込)",VLOOKUP(宅配便入力!$Q67,宅配便!$A$18:$O$27,4+(COLUMN()-COLUMN('計算（宅配便）'!$M$1))/6),0)</f>
        <v>0</v>
      </c>
      <c r="BP67" s="62" t="e">
        <f t="shared" ca="1" si="35"/>
        <v>#VALUE!</v>
      </c>
      <c r="BQ67" s="59" t="e">
        <f t="shared" ca="1" si="36"/>
        <v>#VALUE!</v>
      </c>
      <c r="BR67" s="60" t="e">
        <f t="shared" ca="1" si="37"/>
        <v>#VALUE!</v>
      </c>
      <c r="BS67" s="61" t="e">
        <f t="shared" ca="1" si="38"/>
        <v>#VALUE!</v>
      </c>
      <c r="BT67" s="61">
        <f ca="1">OFFSET(宅配便入力!$W67,0,(COLUMN()-COLUMN($L$1))/6)</f>
        <v>0</v>
      </c>
      <c r="BU67" s="61">
        <f>IF($I67="(送料込)",VLOOKUP(宅配便入力!$Q67,宅配便!$A$18:$O$27,4+(COLUMN()-COLUMN('計算（宅配便）'!$M$1))/6),0)</f>
        <v>0</v>
      </c>
      <c r="BV67" s="62" t="e">
        <f t="shared" ca="1" si="39"/>
        <v>#VALUE!</v>
      </c>
      <c r="BW67" s="59" t="e">
        <f t="shared" ca="1" si="40"/>
        <v>#VALUE!</v>
      </c>
      <c r="BX67" s="60" t="e">
        <f t="shared" ca="1" si="41"/>
        <v>#VALUE!</v>
      </c>
      <c r="BY67" s="61" t="e">
        <f t="shared" ca="1" si="42"/>
        <v>#VALUE!</v>
      </c>
      <c r="BZ67" s="61">
        <f ca="1">OFFSET(宅配便入力!$W67,0,(COLUMN()-COLUMN($L$1))/6)</f>
        <v>0</v>
      </c>
      <c r="CA67" s="61">
        <f>IF($I67="(送料込)",VLOOKUP(宅配便入力!$Q67,宅配便!$A$18:$O$27,4+(COLUMN()-COLUMN('計算（宅配便）'!$M$1))/6),0)</f>
        <v>0</v>
      </c>
      <c r="CB67" s="62" t="e">
        <f t="shared" ca="1" si="43"/>
        <v>#VALUE!</v>
      </c>
      <c r="CC67" s="59" t="e">
        <f t="shared" ca="1" si="44"/>
        <v>#VALUE!</v>
      </c>
      <c r="CD67" s="60" t="e">
        <f t="shared" ca="1" si="45"/>
        <v>#VALUE!</v>
      </c>
      <c r="CE67" s="61" t="e">
        <f t="shared" ca="1" si="46"/>
        <v>#VALUE!</v>
      </c>
    </row>
    <row r="68" spans="1:83">
      <c r="A68" s="6">
        <v>65</v>
      </c>
      <c r="B68" s="158" t="str">
        <f>IF(ISBLANK(宅配便入力!B68),"",宅配便入力!B68)</f>
        <v/>
      </c>
      <c r="C68" s="5" t="str">
        <f>IF(ISBLANK(宅配便入力!C68),"",宅配便入力!C68)</f>
        <v/>
      </c>
      <c r="D68" s="15">
        <f>IF(ISBLANK(宅配便仮計算!D68),"",宅配便仮計算!D68)</f>
        <v>0.85</v>
      </c>
      <c r="E68" s="5" t="str">
        <f>IF(ISBLANK(宅配便入力!I68),"",宅配便入力!I68)</f>
        <v/>
      </c>
      <c r="F68" s="14" t="str">
        <f>IF(ISBLANK(宅配便入力!L68),"",宅配便入力!L68)</f>
        <v/>
      </c>
      <c r="G68" s="14" t="str">
        <f>IF(ISBLANK(宅配便入力!$N68),"",IF(宅配便入力!$P68="以上",1,宅配便入力!$N68))</f>
        <v/>
      </c>
      <c r="H68" s="6" t="str">
        <f>IF(ISBLANK(宅配便入力!Q68),"",宅配便入力!Q68)</f>
        <v/>
      </c>
      <c r="I68" s="6" t="str">
        <f>IF(ISBLANK(宅配便入力!R68),"",宅配便入力!R68)</f>
        <v/>
      </c>
      <c r="J68" s="6" t="str">
        <f>IF(ISBLANK(宅配便入力!S68),"",宅配便入力!S68)</f>
        <v/>
      </c>
      <c r="K68" s="6" t="str">
        <f>IF(ISBLANK(宅配便入力!T68),"",宅配便入力!T68)</f>
        <v/>
      </c>
      <c r="L68" s="61">
        <f ca="1">OFFSET(宅配便入力!$W68,0,(COLUMN()-COLUMN($L$1))/6)</f>
        <v>0</v>
      </c>
      <c r="M68" s="61">
        <f>IF($I68="(送料込)",VLOOKUP(宅配便入力!$Q68,宅配便!$A$18:$O$27,4+(COLUMN()-COLUMN('計算（宅配便）'!$M$1))/6),0)</f>
        <v>0</v>
      </c>
      <c r="N68" s="62" t="e">
        <f t="shared" ca="1" si="0"/>
        <v>#VALUE!</v>
      </c>
      <c r="O68" s="59" t="e">
        <f t="shared" ca="1" si="1"/>
        <v>#VALUE!</v>
      </c>
      <c r="P68" s="60" t="e">
        <f t="shared" ca="1" si="2"/>
        <v>#VALUE!</v>
      </c>
      <c r="Q68" s="61" t="e">
        <f t="shared" ca="1" si="3"/>
        <v>#VALUE!</v>
      </c>
      <c r="R68" s="61">
        <f ca="1">OFFSET(宅配便入力!$W68,0,(COLUMN()-COLUMN($L$1))/6)</f>
        <v>0</v>
      </c>
      <c r="S68" s="61">
        <f>IF($I68="(送料込)",VLOOKUP(宅配便入力!$Q68,宅配便!$A$18:$O$27,4+(COLUMN()-COLUMN('計算（宅配便）'!$M$1))/6),0)</f>
        <v>0</v>
      </c>
      <c r="T68" s="62" t="e">
        <f t="shared" ca="1" si="47"/>
        <v>#VALUE!</v>
      </c>
      <c r="U68" s="59" t="e">
        <f t="shared" ca="1" si="4"/>
        <v>#VALUE!</v>
      </c>
      <c r="V68" s="60" t="e">
        <f t="shared" ca="1" si="5"/>
        <v>#VALUE!</v>
      </c>
      <c r="W68" s="61" t="e">
        <f t="shared" ca="1" si="6"/>
        <v>#VALUE!</v>
      </c>
      <c r="X68" s="61">
        <f ca="1">OFFSET(宅配便入力!$W68,0,(COLUMN()-COLUMN($L$1))/6)</f>
        <v>0</v>
      </c>
      <c r="Y68" s="61">
        <f>IF($I68="(送料込)",VLOOKUP(宅配便入力!$Q68,宅配便!$A$18:$O$27,4+(COLUMN()-COLUMN('計算（宅配便）'!$M$1))/6),0)</f>
        <v>0</v>
      </c>
      <c r="Z68" s="62" t="e">
        <f t="shared" ca="1" si="7"/>
        <v>#VALUE!</v>
      </c>
      <c r="AA68" s="59" t="e">
        <f t="shared" ca="1" si="8"/>
        <v>#VALUE!</v>
      </c>
      <c r="AB68" s="60" t="e">
        <f t="shared" ca="1" si="9"/>
        <v>#VALUE!</v>
      </c>
      <c r="AC68" s="61" t="e">
        <f t="shared" ca="1" si="10"/>
        <v>#VALUE!</v>
      </c>
      <c r="AD68" s="61">
        <f ca="1">OFFSET(宅配便入力!$W68,0,(COLUMN()-COLUMN($L$1))/6)</f>
        <v>0</v>
      </c>
      <c r="AE68" s="61">
        <f>IF($I68="(送料込)",VLOOKUP(宅配便入力!$Q68,宅配便!$A$18:$O$27,4+(COLUMN()-COLUMN('計算（宅配便）'!$M$1))/6),0)</f>
        <v>0</v>
      </c>
      <c r="AF68" s="62" t="e">
        <f t="shared" ca="1" si="11"/>
        <v>#VALUE!</v>
      </c>
      <c r="AG68" s="59" t="e">
        <f t="shared" ca="1" si="12"/>
        <v>#VALUE!</v>
      </c>
      <c r="AH68" s="60" t="e">
        <f t="shared" ca="1" si="13"/>
        <v>#VALUE!</v>
      </c>
      <c r="AI68" s="61" t="e">
        <f t="shared" ca="1" si="14"/>
        <v>#VALUE!</v>
      </c>
      <c r="AJ68" s="61">
        <f ca="1">OFFSET(宅配便入力!$W68,0,(COLUMN()-COLUMN($L$1))/6)</f>
        <v>0</v>
      </c>
      <c r="AK68" s="61">
        <f>IF($I68="(送料込)",VLOOKUP(宅配便入力!$Q68,宅配便!$A$18:$O$27,4+(COLUMN()-COLUMN('計算（宅配便）'!$M$1))/6),0)</f>
        <v>0</v>
      </c>
      <c r="AL68" s="62" t="e">
        <f t="shared" ca="1" si="15"/>
        <v>#VALUE!</v>
      </c>
      <c r="AM68" s="59" t="e">
        <f t="shared" ca="1" si="16"/>
        <v>#VALUE!</v>
      </c>
      <c r="AN68" s="60" t="e">
        <f t="shared" ca="1" si="17"/>
        <v>#VALUE!</v>
      </c>
      <c r="AO68" s="61" t="e">
        <f t="shared" ca="1" si="18"/>
        <v>#VALUE!</v>
      </c>
      <c r="AP68" s="61">
        <f ca="1">OFFSET(宅配便入力!$W68,0,(COLUMN()-COLUMN($L$1))/6)</f>
        <v>0</v>
      </c>
      <c r="AQ68" s="61">
        <f>IF($I68="(送料込)",VLOOKUP(宅配便入力!$Q68,宅配便!$A$18:$O$27,4+(COLUMN()-COLUMN('計算（宅配便）'!$M$1))/6),0)</f>
        <v>0</v>
      </c>
      <c r="AR68" s="62" t="e">
        <f t="shared" ca="1" si="19"/>
        <v>#VALUE!</v>
      </c>
      <c r="AS68" s="59" t="e">
        <f t="shared" ca="1" si="20"/>
        <v>#VALUE!</v>
      </c>
      <c r="AT68" s="60" t="e">
        <f t="shared" ca="1" si="21"/>
        <v>#VALUE!</v>
      </c>
      <c r="AU68" s="61" t="e">
        <f t="shared" ca="1" si="22"/>
        <v>#VALUE!</v>
      </c>
      <c r="AV68" s="61">
        <f ca="1">OFFSET(宅配便入力!$W68,0,(COLUMN()-COLUMN($L$1))/6)</f>
        <v>0</v>
      </c>
      <c r="AW68" s="61">
        <f>IF($I68="(送料込)",VLOOKUP(宅配便入力!$Q68,宅配便!$A$18:$O$27,4+(COLUMN()-COLUMN('計算（宅配便）'!$M$1))/6),0)</f>
        <v>0</v>
      </c>
      <c r="AX68" s="62" t="e">
        <f t="shared" ca="1" si="23"/>
        <v>#VALUE!</v>
      </c>
      <c r="AY68" s="59" t="e">
        <f t="shared" ca="1" si="24"/>
        <v>#VALUE!</v>
      </c>
      <c r="AZ68" s="60" t="e">
        <f t="shared" ca="1" si="25"/>
        <v>#VALUE!</v>
      </c>
      <c r="BA68" s="61" t="e">
        <f t="shared" ca="1" si="26"/>
        <v>#VALUE!</v>
      </c>
      <c r="BB68" s="61">
        <f ca="1">OFFSET(宅配便入力!$W68,0,(COLUMN()-COLUMN($L$1))/6)</f>
        <v>0</v>
      </c>
      <c r="BC68" s="61">
        <f>IF($I68="(送料込)",VLOOKUP(宅配便入力!$Q68,宅配便!$A$18:$O$27,4+(COLUMN()-COLUMN('計算（宅配便）'!$M$1))/6),0)</f>
        <v>0</v>
      </c>
      <c r="BD68" s="62" t="e">
        <f t="shared" ca="1" si="27"/>
        <v>#VALUE!</v>
      </c>
      <c r="BE68" s="59" t="e">
        <f t="shared" ca="1" si="28"/>
        <v>#VALUE!</v>
      </c>
      <c r="BF68" s="60" t="e">
        <f t="shared" ca="1" si="29"/>
        <v>#VALUE!</v>
      </c>
      <c r="BG68" s="61" t="e">
        <f t="shared" ca="1" si="30"/>
        <v>#VALUE!</v>
      </c>
      <c r="BH68" s="61">
        <f ca="1">OFFSET(宅配便入力!$W68,0,(COLUMN()-COLUMN($L$1))/6)</f>
        <v>0</v>
      </c>
      <c r="BI68" s="61">
        <f>IF($I68="(送料込)",VLOOKUP(宅配便入力!$Q68,宅配便!$A$18:$O$27,4+(COLUMN()-COLUMN('計算（宅配便）'!$M$1))/6),0)</f>
        <v>0</v>
      </c>
      <c r="BJ68" s="62" t="e">
        <f t="shared" ca="1" si="31"/>
        <v>#VALUE!</v>
      </c>
      <c r="BK68" s="59" t="e">
        <f t="shared" ca="1" si="32"/>
        <v>#VALUE!</v>
      </c>
      <c r="BL68" s="60" t="e">
        <f t="shared" ca="1" si="33"/>
        <v>#VALUE!</v>
      </c>
      <c r="BM68" s="61" t="e">
        <f t="shared" ca="1" si="34"/>
        <v>#VALUE!</v>
      </c>
      <c r="BN68" s="61">
        <f ca="1">OFFSET(宅配便入力!$W68,0,(COLUMN()-COLUMN($L$1))/6)</f>
        <v>0</v>
      </c>
      <c r="BO68" s="61">
        <f>IF($I68="(送料込)",VLOOKUP(宅配便入力!$Q68,宅配便!$A$18:$O$27,4+(COLUMN()-COLUMN('計算（宅配便）'!$M$1))/6),0)</f>
        <v>0</v>
      </c>
      <c r="BP68" s="62" t="e">
        <f t="shared" ca="1" si="35"/>
        <v>#VALUE!</v>
      </c>
      <c r="BQ68" s="59" t="e">
        <f t="shared" ca="1" si="36"/>
        <v>#VALUE!</v>
      </c>
      <c r="BR68" s="60" t="e">
        <f t="shared" ca="1" si="37"/>
        <v>#VALUE!</v>
      </c>
      <c r="BS68" s="61" t="e">
        <f t="shared" ca="1" si="38"/>
        <v>#VALUE!</v>
      </c>
      <c r="BT68" s="61">
        <f ca="1">OFFSET(宅配便入力!$W68,0,(COLUMN()-COLUMN($L$1))/6)</f>
        <v>0</v>
      </c>
      <c r="BU68" s="61">
        <f>IF($I68="(送料込)",VLOOKUP(宅配便入力!$Q68,宅配便!$A$18:$O$27,4+(COLUMN()-COLUMN('計算（宅配便）'!$M$1))/6),0)</f>
        <v>0</v>
      </c>
      <c r="BV68" s="62" t="e">
        <f t="shared" ca="1" si="39"/>
        <v>#VALUE!</v>
      </c>
      <c r="BW68" s="59" t="e">
        <f t="shared" ca="1" si="40"/>
        <v>#VALUE!</v>
      </c>
      <c r="BX68" s="60" t="e">
        <f t="shared" ca="1" si="41"/>
        <v>#VALUE!</v>
      </c>
      <c r="BY68" s="61" t="e">
        <f t="shared" ca="1" si="42"/>
        <v>#VALUE!</v>
      </c>
      <c r="BZ68" s="61">
        <f ca="1">OFFSET(宅配便入力!$W68,0,(COLUMN()-COLUMN($L$1))/6)</f>
        <v>0</v>
      </c>
      <c r="CA68" s="61">
        <f>IF($I68="(送料込)",VLOOKUP(宅配便入力!$Q68,宅配便!$A$18:$O$27,4+(COLUMN()-COLUMN('計算（宅配便）'!$M$1))/6),0)</f>
        <v>0</v>
      </c>
      <c r="CB68" s="62" t="e">
        <f t="shared" ca="1" si="43"/>
        <v>#VALUE!</v>
      </c>
      <c r="CC68" s="59" t="e">
        <f t="shared" ca="1" si="44"/>
        <v>#VALUE!</v>
      </c>
      <c r="CD68" s="60" t="e">
        <f t="shared" ca="1" si="45"/>
        <v>#VALUE!</v>
      </c>
      <c r="CE68" s="61" t="e">
        <f t="shared" ca="1" si="46"/>
        <v>#VALUE!</v>
      </c>
    </row>
    <row r="69" spans="1:83">
      <c r="A69" s="6">
        <v>66</v>
      </c>
      <c r="B69" s="158" t="str">
        <f>IF(ISBLANK(宅配便入力!B69),"",宅配便入力!B69)</f>
        <v/>
      </c>
      <c r="C69" s="5" t="str">
        <f>IF(ISBLANK(宅配便入力!C69),"",宅配便入力!C69)</f>
        <v/>
      </c>
      <c r="D69" s="15">
        <f>IF(ISBLANK(宅配便仮計算!D69),"",宅配便仮計算!D69)</f>
        <v>0.85</v>
      </c>
      <c r="E69" s="5" t="str">
        <f>IF(ISBLANK(宅配便入力!I69),"",宅配便入力!I69)</f>
        <v/>
      </c>
      <c r="F69" s="14" t="str">
        <f>IF(ISBLANK(宅配便入力!L69),"",宅配便入力!L69)</f>
        <v/>
      </c>
      <c r="G69" s="14" t="str">
        <f>IF(ISBLANK(宅配便入力!$N69),"",IF(宅配便入力!$P69="以上",1,宅配便入力!$N69))</f>
        <v/>
      </c>
      <c r="H69" s="6" t="str">
        <f>IF(ISBLANK(宅配便入力!Q69),"",宅配便入力!Q69)</f>
        <v/>
      </c>
      <c r="I69" s="6" t="str">
        <f>IF(ISBLANK(宅配便入力!R69),"",宅配便入力!R69)</f>
        <v/>
      </c>
      <c r="J69" s="6" t="str">
        <f>IF(ISBLANK(宅配便入力!S69),"",宅配便入力!S69)</f>
        <v/>
      </c>
      <c r="K69" s="6" t="str">
        <f>IF(ISBLANK(宅配便入力!T69),"",宅配便入力!T69)</f>
        <v/>
      </c>
      <c r="L69" s="61">
        <f ca="1">OFFSET(宅配便入力!$W69,0,(COLUMN()-COLUMN($L$1))/6)</f>
        <v>0</v>
      </c>
      <c r="M69" s="61">
        <f>IF($I69="(送料込)",VLOOKUP(宅配便入力!$Q69,宅配便!$A$18:$O$27,4+(COLUMN()-COLUMN('計算（宅配便）'!$M$1))/6),0)</f>
        <v>0</v>
      </c>
      <c r="N69" s="62" t="e">
        <f t="shared" ref="N69:N132" ca="1" si="48">(L69*$E69+M69/$G69)/$E69</f>
        <v>#VALUE!</v>
      </c>
      <c r="O69" s="59" t="e">
        <f t="shared" ref="O69:O132" ca="1" si="49">N69/$D69</f>
        <v>#VALUE!</v>
      </c>
      <c r="P69" s="60" t="e">
        <f t="shared" ref="P69:P132" ca="1" si="50">_xlfn.CEILING.MATH(O69)</f>
        <v>#VALUE!</v>
      </c>
      <c r="Q69" s="61" t="e">
        <f t="shared" ref="Q69:Q132" ca="1" si="51">P69*$E69</f>
        <v>#VALUE!</v>
      </c>
      <c r="R69" s="61">
        <f ca="1">OFFSET(宅配便入力!$W69,0,(COLUMN()-COLUMN($L$1))/6)</f>
        <v>0</v>
      </c>
      <c r="S69" s="61">
        <f>IF($I69="(送料込)",VLOOKUP(宅配便入力!$Q69,宅配便!$A$18:$O$27,4+(COLUMN()-COLUMN('計算（宅配便）'!$M$1))/6),0)</f>
        <v>0</v>
      </c>
      <c r="T69" s="62" t="e">
        <f t="shared" ref="T69:T132" ca="1" si="52">(R69*$E69+S69/$G69)/$E69</f>
        <v>#VALUE!</v>
      </c>
      <c r="U69" s="59" t="e">
        <f t="shared" ref="U69:U132" ca="1" si="53">T69/$D69</f>
        <v>#VALUE!</v>
      </c>
      <c r="V69" s="60" t="e">
        <f t="shared" ref="V69:V132" ca="1" si="54">_xlfn.CEILING.MATH(U69)</f>
        <v>#VALUE!</v>
      </c>
      <c r="W69" s="61" t="e">
        <f t="shared" ref="W69:W132" ca="1" si="55">V69*$E69</f>
        <v>#VALUE!</v>
      </c>
      <c r="X69" s="61">
        <f ca="1">OFFSET(宅配便入力!$W69,0,(COLUMN()-COLUMN($L$1))/6)</f>
        <v>0</v>
      </c>
      <c r="Y69" s="61">
        <f>IF($I69="(送料込)",VLOOKUP(宅配便入力!$Q69,宅配便!$A$18:$O$27,4+(COLUMN()-COLUMN('計算（宅配便）'!$M$1))/6),0)</f>
        <v>0</v>
      </c>
      <c r="Z69" s="62" t="e">
        <f t="shared" ref="Z69:Z132" ca="1" si="56">(X69*$E69+Y69/$G69)/$E69</f>
        <v>#VALUE!</v>
      </c>
      <c r="AA69" s="59" t="e">
        <f t="shared" ref="AA69:AA132" ca="1" si="57">Z69/$D69</f>
        <v>#VALUE!</v>
      </c>
      <c r="AB69" s="60" t="e">
        <f t="shared" ref="AB69:AB132" ca="1" si="58">_xlfn.CEILING.MATH(AA69)</f>
        <v>#VALUE!</v>
      </c>
      <c r="AC69" s="61" t="e">
        <f t="shared" ref="AC69:AC132" ca="1" si="59">AB69*$E69</f>
        <v>#VALUE!</v>
      </c>
      <c r="AD69" s="61">
        <f ca="1">OFFSET(宅配便入力!$W69,0,(COLUMN()-COLUMN($L$1))/6)</f>
        <v>0</v>
      </c>
      <c r="AE69" s="61">
        <f>IF($I69="(送料込)",VLOOKUP(宅配便入力!$Q69,宅配便!$A$18:$O$27,4+(COLUMN()-COLUMN('計算（宅配便）'!$M$1))/6),0)</f>
        <v>0</v>
      </c>
      <c r="AF69" s="62" t="e">
        <f t="shared" ref="AF69:AF132" ca="1" si="60">(AD69*$E69+AE69/$G69)/$E69</f>
        <v>#VALUE!</v>
      </c>
      <c r="AG69" s="59" t="e">
        <f t="shared" ref="AG69:AG132" ca="1" si="61">AF69/$D69</f>
        <v>#VALUE!</v>
      </c>
      <c r="AH69" s="60" t="e">
        <f t="shared" ref="AH69:AH132" ca="1" si="62">_xlfn.CEILING.MATH(AG69)</f>
        <v>#VALUE!</v>
      </c>
      <c r="AI69" s="61" t="e">
        <f t="shared" ref="AI69:AI132" ca="1" si="63">AH69*$E69</f>
        <v>#VALUE!</v>
      </c>
      <c r="AJ69" s="61">
        <f ca="1">OFFSET(宅配便入力!$W69,0,(COLUMN()-COLUMN($L$1))/6)</f>
        <v>0</v>
      </c>
      <c r="AK69" s="61">
        <f>IF($I69="(送料込)",VLOOKUP(宅配便入力!$Q69,宅配便!$A$18:$O$27,4+(COLUMN()-COLUMN('計算（宅配便）'!$M$1))/6),0)</f>
        <v>0</v>
      </c>
      <c r="AL69" s="62" t="e">
        <f t="shared" ref="AL69:AL132" ca="1" si="64">(AJ69*$E69+AK69/$G69)/$E69</f>
        <v>#VALUE!</v>
      </c>
      <c r="AM69" s="59" t="e">
        <f t="shared" ref="AM69:AM132" ca="1" si="65">AL69/$D69</f>
        <v>#VALUE!</v>
      </c>
      <c r="AN69" s="60" t="e">
        <f t="shared" ref="AN69:AN132" ca="1" si="66">_xlfn.CEILING.MATH(AM69)</f>
        <v>#VALUE!</v>
      </c>
      <c r="AO69" s="61" t="e">
        <f t="shared" ref="AO69:AO132" ca="1" si="67">AN69*$E69</f>
        <v>#VALUE!</v>
      </c>
      <c r="AP69" s="61">
        <f ca="1">OFFSET(宅配便入力!$W69,0,(COLUMN()-COLUMN($L$1))/6)</f>
        <v>0</v>
      </c>
      <c r="AQ69" s="61">
        <f>IF($I69="(送料込)",VLOOKUP(宅配便入力!$Q69,宅配便!$A$18:$O$27,4+(COLUMN()-COLUMN('計算（宅配便）'!$M$1))/6),0)</f>
        <v>0</v>
      </c>
      <c r="AR69" s="62" t="e">
        <f t="shared" ref="AR69:AR132" ca="1" si="68">(AP69*$E69+AQ69/$G69)/$E69</f>
        <v>#VALUE!</v>
      </c>
      <c r="AS69" s="59" t="e">
        <f t="shared" ref="AS69:AS132" ca="1" si="69">AR69/$D69</f>
        <v>#VALUE!</v>
      </c>
      <c r="AT69" s="60" t="e">
        <f t="shared" ref="AT69:AT132" ca="1" si="70">_xlfn.CEILING.MATH(AS69)</f>
        <v>#VALUE!</v>
      </c>
      <c r="AU69" s="61" t="e">
        <f t="shared" ref="AU69:AU132" ca="1" si="71">AT69*$E69</f>
        <v>#VALUE!</v>
      </c>
      <c r="AV69" s="61">
        <f ca="1">OFFSET(宅配便入力!$W69,0,(COLUMN()-COLUMN($L$1))/6)</f>
        <v>0</v>
      </c>
      <c r="AW69" s="61">
        <f>IF($I69="(送料込)",VLOOKUP(宅配便入力!$Q69,宅配便!$A$18:$O$27,4+(COLUMN()-COLUMN('計算（宅配便）'!$M$1))/6),0)</f>
        <v>0</v>
      </c>
      <c r="AX69" s="62" t="e">
        <f t="shared" ref="AX69:AX132" ca="1" si="72">(AV69*$E69+AW69/$G69)/$E69</f>
        <v>#VALUE!</v>
      </c>
      <c r="AY69" s="59" t="e">
        <f t="shared" ref="AY69:AY132" ca="1" si="73">AX69/$D69</f>
        <v>#VALUE!</v>
      </c>
      <c r="AZ69" s="60" t="e">
        <f t="shared" ref="AZ69:AZ132" ca="1" si="74">_xlfn.CEILING.MATH(AY69)</f>
        <v>#VALUE!</v>
      </c>
      <c r="BA69" s="61" t="e">
        <f t="shared" ref="BA69:BA132" ca="1" si="75">AZ69*$E69</f>
        <v>#VALUE!</v>
      </c>
      <c r="BB69" s="61">
        <f ca="1">OFFSET(宅配便入力!$W69,0,(COLUMN()-COLUMN($L$1))/6)</f>
        <v>0</v>
      </c>
      <c r="BC69" s="61">
        <f>IF($I69="(送料込)",VLOOKUP(宅配便入力!$Q69,宅配便!$A$18:$O$27,4+(COLUMN()-COLUMN('計算（宅配便）'!$M$1))/6),0)</f>
        <v>0</v>
      </c>
      <c r="BD69" s="62" t="e">
        <f t="shared" ref="BD69:BD132" ca="1" si="76">(BB69*$E69+BC69/$G69)/$E69</f>
        <v>#VALUE!</v>
      </c>
      <c r="BE69" s="59" t="e">
        <f t="shared" ref="BE69:BE132" ca="1" si="77">BD69/$D69</f>
        <v>#VALUE!</v>
      </c>
      <c r="BF69" s="60" t="e">
        <f t="shared" ref="BF69:BF132" ca="1" si="78">_xlfn.CEILING.MATH(BE69)</f>
        <v>#VALUE!</v>
      </c>
      <c r="BG69" s="61" t="e">
        <f t="shared" ref="BG69:BG132" ca="1" si="79">BF69*$E69</f>
        <v>#VALUE!</v>
      </c>
      <c r="BH69" s="61">
        <f ca="1">OFFSET(宅配便入力!$W69,0,(COLUMN()-COLUMN($L$1))/6)</f>
        <v>0</v>
      </c>
      <c r="BI69" s="61">
        <f>IF($I69="(送料込)",VLOOKUP(宅配便入力!$Q69,宅配便!$A$18:$O$27,4+(COLUMN()-COLUMN('計算（宅配便）'!$M$1))/6),0)</f>
        <v>0</v>
      </c>
      <c r="BJ69" s="62" t="e">
        <f t="shared" ref="BJ69:BJ132" ca="1" si="80">(BH69*$E69+BI69/$G69)/$E69</f>
        <v>#VALUE!</v>
      </c>
      <c r="BK69" s="59" t="e">
        <f t="shared" ref="BK69:BK132" ca="1" si="81">BJ69/$D69</f>
        <v>#VALUE!</v>
      </c>
      <c r="BL69" s="60" t="e">
        <f t="shared" ref="BL69:BL132" ca="1" si="82">_xlfn.CEILING.MATH(BK69)</f>
        <v>#VALUE!</v>
      </c>
      <c r="BM69" s="61" t="e">
        <f t="shared" ref="BM69:BM132" ca="1" si="83">BL69*$E69</f>
        <v>#VALUE!</v>
      </c>
      <c r="BN69" s="61">
        <f ca="1">OFFSET(宅配便入力!$W69,0,(COLUMN()-COLUMN($L$1))/6)</f>
        <v>0</v>
      </c>
      <c r="BO69" s="61">
        <f>IF($I69="(送料込)",VLOOKUP(宅配便入力!$Q69,宅配便!$A$18:$O$27,4+(COLUMN()-COLUMN('計算（宅配便）'!$M$1))/6),0)</f>
        <v>0</v>
      </c>
      <c r="BP69" s="62" t="e">
        <f t="shared" ref="BP69:BP132" ca="1" si="84">(BN69*$E69+BO69/$G69)/$E69</f>
        <v>#VALUE!</v>
      </c>
      <c r="BQ69" s="59" t="e">
        <f t="shared" ref="BQ69:BQ132" ca="1" si="85">BP69/$D69</f>
        <v>#VALUE!</v>
      </c>
      <c r="BR69" s="60" t="e">
        <f t="shared" ref="BR69:BR132" ca="1" si="86">_xlfn.CEILING.MATH(BQ69)</f>
        <v>#VALUE!</v>
      </c>
      <c r="BS69" s="61" t="e">
        <f t="shared" ref="BS69:BS132" ca="1" si="87">BR69*$E69</f>
        <v>#VALUE!</v>
      </c>
      <c r="BT69" s="61">
        <f ca="1">OFFSET(宅配便入力!$W69,0,(COLUMN()-COLUMN($L$1))/6)</f>
        <v>0</v>
      </c>
      <c r="BU69" s="61">
        <f>IF($I69="(送料込)",VLOOKUP(宅配便入力!$Q69,宅配便!$A$18:$O$27,4+(COLUMN()-COLUMN('計算（宅配便）'!$M$1))/6),0)</f>
        <v>0</v>
      </c>
      <c r="BV69" s="62" t="e">
        <f t="shared" ref="BV69:BV132" ca="1" si="88">(BT69*$E69+BU69/$G69)/$E69</f>
        <v>#VALUE!</v>
      </c>
      <c r="BW69" s="59" t="e">
        <f t="shared" ref="BW69:BW132" ca="1" si="89">BV69/$D69</f>
        <v>#VALUE!</v>
      </c>
      <c r="BX69" s="60" t="e">
        <f t="shared" ref="BX69:BX132" ca="1" si="90">_xlfn.CEILING.MATH(BW69)</f>
        <v>#VALUE!</v>
      </c>
      <c r="BY69" s="61" t="e">
        <f t="shared" ref="BY69:BY132" ca="1" si="91">BX69*$E69</f>
        <v>#VALUE!</v>
      </c>
      <c r="BZ69" s="61">
        <f ca="1">OFFSET(宅配便入力!$W69,0,(COLUMN()-COLUMN($L$1))/6)</f>
        <v>0</v>
      </c>
      <c r="CA69" s="61">
        <f>IF($I69="(送料込)",VLOOKUP(宅配便入力!$Q69,宅配便!$A$18:$O$27,4+(COLUMN()-COLUMN('計算（宅配便）'!$M$1))/6),0)</f>
        <v>0</v>
      </c>
      <c r="CB69" s="62" t="e">
        <f t="shared" ref="CB69:CB132" ca="1" si="92">(BZ69*$E69+CA69/$G69)/$E69</f>
        <v>#VALUE!</v>
      </c>
      <c r="CC69" s="59" t="e">
        <f t="shared" ref="CC69:CC132" ca="1" si="93">CB69/$D69</f>
        <v>#VALUE!</v>
      </c>
      <c r="CD69" s="60" t="e">
        <f t="shared" ref="CD69:CD132" ca="1" si="94">_xlfn.CEILING.MATH(CC69)</f>
        <v>#VALUE!</v>
      </c>
      <c r="CE69" s="61" t="e">
        <f t="shared" ref="CE69:CE132" ca="1" si="95">CD69*$E69</f>
        <v>#VALUE!</v>
      </c>
    </row>
    <row r="70" spans="1:83">
      <c r="A70" s="6">
        <v>67</v>
      </c>
      <c r="B70" s="158" t="str">
        <f>IF(ISBLANK(宅配便入力!B70),"",宅配便入力!B70)</f>
        <v/>
      </c>
      <c r="C70" s="5" t="str">
        <f>IF(ISBLANK(宅配便入力!C70),"",宅配便入力!C70)</f>
        <v/>
      </c>
      <c r="D70" s="15">
        <f>IF(ISBLANK(宅配便仮計算!D70),"",宅配便仮計算!D70)</f>
        <v>0.85</v>
      </c>
      <c r="E70" s="5" t="str">
        <f>IF(ISBLANK(宅配便入力!I70),"",宅配便入力!I70)</f>
        <v/>
      </c>
      <c r="F70" s="14" t="str">
        <f>IF(ISBLANK(宅配便入力!L70),"",宅配便入力!L70)</f>
        <v/>
      </c>
      <c r="G70" s="14" t="str">
        <f>IF(ISBLANK(宅配便入力!$N70),"",IF(宅配便入力!$P70="以上",1,宅配便入力!$N70))</f>
        <v/>
      </c>
      <c r="H70" s="6" t="str">
        <f>IF(ISBLANK(宅配便入力!Q70),"",宅配便入力!Q70)</f>
        <v/>
      </c>
      <c r="I70" s="6" t="str">
        <f>IF(ISBLANK(宅配便入力!R70),"",宅配便入力!R70)</f>
        <v/>
      </c>
      <c r="J70" s="6" t="str">
        <f>IF(ISBLANK(宅配便入力!S70),"",宅配便入力!S70)</f>
        <v/>
      </c>
      <c r="K70" s="6" t="str">
        <f>IF(ISBLANK(宅配便入力!T70),"",宅配便入力!T70)</f>
        <v/>
      </c>
      <c r="L70" s="61">
        <f ca="1">OFFSET(宅配便入力!$W70,0,(COLUMN()-COLUMN($L$1))/6)</f>
        <v>0</v>
      </c>
      <c r="M70" s="61">
        <f>IF($I70="(送料込)",VLOOKUP(宅配便入力!$Q70,宅配便!$A$18:$O$27,4+(COLUMN()-COLUMN('計算（宅配便）'!$M$1))/6),0)</f>
        <v>0</v>
      </c>
      <c r="N70" s="62" t="e">
        <f t="shared" ca="1" si="48"/>
        <v>#VALUE!</v>
      </c>
      <c r="O70" s="59" t="e">
        <f t="shared" ca="1" si="49"/>
        <v>#VALUE!</v>
      </c>
      <c r="P70" s="60" t="e">
        <f t="shared" ca="1" si="50"/>
        <v>#VALUE!</v>
      </c>
      <c r="Q70" s="61" t="e">
        <f t="shared" ca="1" si="51"/>
        <v>#VALUE!</v>
      </c>
      <c r="R70" s="61">
        <f ca="1">OFFSET(宅配便入力!$W70,0,(COLUMN()-COLUMN($L$1))/6)</f>
        <v>0</v>
      </c>
      <c r="S70" s="61">
        <f>IF($I70="(送料込)",VLOOKUP(宅配便入力!$Q70,宅配便!$A$18:$O$27,4+(COLUMN()-COLUMN('計算（宅配便）'!$M$1))/6),0)</f>
        <v>0</v>
      </c>
      <c r="T70" s="62" t="e">
        <f t="shared" ca="1" si="52"/>
        <v>#VALUE!</v>
      </c>
      <c r="U70" s="59" t="e">
        <f t="shared" ca="1" si="53"/>
        <v>#VALUE!</v>
      </c>
      <c r="V70" s="60" t="e">
        <f t="shared" ca="1" si="54"/>
        <v>#VALUE!</v>
      </c>
      <c r="W70" s="61" t="e">
        <f t="shared" ca="1" si="55"/>
        <v>#VALUE!</v>
      </c>
      <c r="X70" s="61">
        <f ca="1">OFFSET(宅配便入力!$W70,0,(COLUMN()-COLUMN($L$1))/6)</f>
        <v>0</v>
      </c>
      <c r="Y70" s="61">
        <f>IF($I70="(送料込)",VLOOKUP(宅配便入力!$Q70,宅配便!$A$18:$O$27,4+(COLUMN()-COLUMN('計算（宅配便）'!$M$1))/6),0)</f>
        <v>0</v>
      </c>
      <c r="Z70" s="62" t="e">
        <f t="shared" ca="1" si="56"/>
        <v>#VALUE!</v>
      </c>
      <c r="AA70" s="59" t="e">
        <f t="shared" ca="1" si="57"/>
        <v>#VALUE!</v>
      </c>
      <c r="AB70" s="60" t="e">
        <f t="shared" ca="1" si="58"/>
        <v>#VALUE!</v>
      </c>
      <c r="AC70" s="61" t="e">
        <f t="shared" ca="1" si="59"/>
        <v>#VALUE!</v>
      </c>
      <c r="AD70" s="61">
        <f ca="1">OFFSET(宅配便入力!$W70,0,(COLUMN()-COLUMN($L$1))/6)</f>
        <v>0</v>
      </c>
      <c r="AE70" s="61">
        <f>IF($I70="(送料込)",VLOOKUP(宅配便入力!$Q70,宅配便!$A$18:$O$27,4+(COLUMN()-COLUMN('計算（宅配便）'!$M$1))/6),0)</f>
        <v>0</v>
      </c>
      <c r="AF70" s="62" t="e">
        <f t="shared" ca="1" si="60"/>
        <v>#VALUE!</v>
      </c>
      <c r="AG70" s="59" t="e">
        <f t="shared" ca="1" si="61"/>
        <v>#VALUE!</v>
      </c>
      <c r="AH70" s="60" t="e">
        <f t="shared" ca="1" si="62"/>
        <v>#VALUE!</v>
      </c>
      <c r="AI70" s="61" t="e">
        <f t="shared" ca="1" si="63"/>
        <v>#VALUE!</v>
      </c>
      <c r="AJ70" s="61">
        <f ca="1">OFFSET(宅配便入力!$W70,0,(COLUMN()-COLUMN($L$1))/6)</f>
        <v>0</v>
      </c>
      <c r="AK70" s="61">
        <f>IF($I70="(送料込)",VLOOKUP(宅配便入力!$Q70,宅配便!$A$18:$O$27,4+(COLUMN()-COLUMN('計算（宅配便）'!$M$1))/6),0)</f>
        <v>0</v>
      </c>
      <c r="AL70" s="62" t="e">
        <f t="shared" ca="1" si="64"/>
        <v>#VALUE!</v>
      </c>
      <c r="AM70" s="59" t="e">
        <f t="shared" ca="1" si="65"/>
        <v>#VALUE!</v>
      </c>
      <c r="AN70" s="60" t="e">
        <f t="shared" ca="1" si="66"/>
        <v>#VALUE!</v>
      </c>
      <c r="AO70" s="61" t="e">
        <f t="shared" ca="1" si="67"/>
        <v>#VALUE!</v>
      </c>
      <c r="AP70" s="61">
        <f ca="1">OFFSET(宅配便入力!$W70,0,(COLUMN()-COLUMN($L$1))/6)</f>
        <v>0</v>
      </c>
      <c r="AQ70" s="61">
        <f>IF($I70="(送料込)",VLOOKUP(宅配便入力!$Q70,宅配便!$A$18:$O$27,4+(COLUMN()-COLUMN('計算（宅配便）'!$M$1))/6),0)</f>
        <v>0</v>
      </c>
      <c r="AR70" s="62" t="e">
        <f t="shared" ca="1" si="68"/>
        <v>#VALUE!</v>
      </c>
      <c r="AS70" s="59" t="e">
        <f t="shared" ca="1" si="69"/>
        <v>#VALUE!</v>
      </c>
      <c r="AT70" s="60" t="e">
        <f t="shared" ca="1" si="70"/>
        <v>#VALUE!</v>
      </c>
      <c r="AU70" s="61" t="e">
        <f t="shared" ca="1" si="71"/>
        <v>#VALUE!</v>
      </c>
      <c r="AV70" s="61">
        <f ca="1">OFFSET(宅配便入力!$W70,0,(COLUMN()-COLUMN($L$1))/6)</f>
        <v>0</v>
      </c>
      <c r="AW70" s="61">
        <f>IF($I70="(送料込)",VLOOKUP(宅配便入力!$Q70,宅配便!$A$18:$O$27,4+(COLUMN()-COLUMN('計算（宅配便）'!$M$1))/6),0)</f>
        <v>0</v>
      </c>
      <c r="AX70" s="62" t="e">
        <f t="shared" ca="1" si="72"/>
        <v>#VALUE!</v>
      </c>
      <c r="AY70" s="59" t="e">
        <f t="shared" ca="1" si="73"/>
        <v>#VALUE!</v>
      </c>
      <c r="AZ70" s="60" t="e">
        <f t="shared" ca="1" si="74"/>
        <v>#VALUE!</v>
      </c>
      <c r="BA70" s="61" t="e">
        <f t="shared" ca="1" si="75"/>
        <v>#VALUE!</v>
      </c>
      <c r="BB70" s="61">
        <f ca="1">OFFSET(宅配便入力!$W70,0,(COLUMN()-COLUMN($L$1))/6)</f>
        <v>0</v>
      </c>
      <c r="BC70" s="61">
        <f>IF($I70="(送料込)",VLOOKUP(宅配便入力!$Q70,宅配便!$A$18:$O$27,4+(COLUMN()-COLUMN('計算（宅配便）'!$M$1))/6),0)</f>
        <v>0</v>
      </c>
      <c r="BD70" s="62" t="e">
        <f t="shared" ca="1" si="76"/>
        <v>#VALUE!</v>
      </c>
      <c r="BE70" s="59" t="e">
        <f t="shared" ca="1" si="77"/>
        <v>#VALUE!</v>
      </c>
      <c r="BF70" s="60" t="e">
        <f t="shared" ca="1" si="78"/>
        <v>#VALUE!</v>
      </c>
      <c r="BG70" s="61" t="e">
        <f t="shared" ca="1" si="79"/>
        <v>#VALUE!</v>
      </c>
      <c r="BH70" s="61">
        <f ca="1">OFFSET(宅配便入力!$W70,0,(COLUMN()-COLUMN($L$1))/6)</f>
        <v>0</v>
      </c>
      <c r="BI70" s="61">
        <f>IF($I70="(送料込)",VLOOKUP(宅配便入力!$Q70,宅配便!$A$18:$O$27,4+(COLUMN()-COLUMN('計算（宅配便）'!$M$1))/6),0)</f>
        <v>0</v>
      </c>
      <c r="BJ70" s="62" t="e">
        <f t="shared" ca="1" si="80"/>
        <v>#VALUE!</v>
      </c>
      <c r="BK70" s="59" t="e">
        <f t="shared" ca="1" si="81"/>
        <v>#VALUE!</v>
      </c>
      <c r="BL70" s="60" t="e">
        <f t="shared" ca="1" si="82"/>
        <v>#VALUE!</v>
      </c>
      <c r="BM70" s="61" t="e">
        <f t="shared" ca="1" si="83"/>
        <v>#VALUE!</v>
      </c>
      <c r="BN70" s="61">
        <f ca="1">OFFSET(宅配便入力!$W70,0,(COLUMN()-COLUMN($L$1))/6)</f>
        <v>0</v>
      </c>
      <c r="BO70" s="61">
        <f>IF($I70="(送料込)",VLOOKUP(宅配便入力!$Q70,宅配便!$A$18:$O$27,4+(COLUMN()-COLUMN('計算（宅配便）'!$M$1))/6),0)</f>
        <v>0</v>
      </c>
      <c r="BP70" s="62" t="e">
        <f t="shared" ca="1" si="84"/>
        <v>#VALUE!</v>
      </c>
      <c r="BQ70" s="59" t="e">
        <f t="shared" ca="1" si="85"/>
        <v>#VALUE!</v>
      </c>
      <c r="BR70" s="60" t="e">
        <f t="shared" ca="1" si="86"/>
        <v>#VALUE!</v>
      </c>
      <c r="BS70" s="61" t="e">
        <f t="shared" ca="1" si="87"/>
        <v>#VALUE!</v>
      </c>
      <c r="BT70" s="61">
        <f ca="1">OFFSET(宅配便入力!$W70,0,(COLUMN()-COLUMN($L$1))/6)</f>
        <v>0</v>
      </c>
      <c r="BU70" s="61">
        <f>IF($I70="(送料込)",VLOOKUP(宅配便入力!$Q70,宅配便!$A$18:$O$27,4+(COLUMN()-COLUMN('計算（宅配便）'!$M$1))/6),0)</f>
        <v>0</v>
      </c>
      <c r="BV70" s="62" t="e">
        <f t="shared" ca="1" si="88"/>
        <v>#VALUE!</v>
      </c>
      <c r="BW70" s="59" t="e">
        <f t="shared" ca="1" si="89"/>
        <v>#VALUE!</v>
      </c>
      <c r="BX70" s="60" t="e">
        <f t="shared" ca="1" si="90"/>
        <v>#VALUE!</v>
      </c>
      <c r="BY70" s="61" t="e">
        <f t="shared" ca="1" si="91"/>
        <v>#VALUE!</v>
      </c>
      <c r="BZ70" s="61">
        <f ca="1">OFFSET(宅配便入力!$W70,0,(COLUMN()-COLUMN($L$1))/6)</f>
        <v>0</v>
      </c>
      <c r="CA70" s="61">
        <f>IF($I70="(送料込)",VLOOKUP(宅配便入力!$Q70,宅配便!$A$18:$O$27,4+(COLUMN()-COLUMN('計算（宅配便）'!$M$1))/6),0)</f>
        <v>0</v>
      </c>
      <c r="CB70" s="62" t="e">
        <f t="shared" ca="1" si="92"/>
        <v>#VALUE!</v>
      </c>
      <c r="CC70" s="59" t="e">
        <f t="shared" ca="1" si="93"/>
        <v>#VALUE!</v>
      </c>
      <c r="CD70" s="60" t="e">
        <f t="shared" ca="1" si="94"/>
        <v>#VALUE!</v>
      </c>
      <c r="CE70" s="61" t="e">
        <f t="shared" ca="1" si="95"/>
        <v>#VALUE!</v>
      </c>
    </row>
    <row r="71" spans="1:83">
      <c r="A71" s="6">
        <v>68</v>
      </c>
      <c r="B71" s="158" t="str">
        <f>IF(ISBLANK(宅配便入力!B71),"",宅配便入力!B71)</f>
        <v/>
      </c>
      <c r="C71" s="5" t="str">
        <f>IF(ISBLANK(宅配便入力!C71),"",宅配便入力!C71)</f>
        <v/>
      </c>
      <c r="D71" s="15">
        <f>IF(ISBLANK(宅配便仮計算!D71),"",宅配便仮計算!D71)</f>
        <v>0.85</v>
      </c>
      <c r="E71" s="5" t="str">
        <f>IF(ISBLANK(宅配便入力!I71),"",宅配便入力!I71)</f>
        <v/>
      </c>
      <c r="F71" s="14" t="str">
        <f>IF(ISBLANK(宅配便入力!L71),"",宅配便入力!L71)</f>
        <v/>
      </c>
      <c r="G71" s="14" t="str">
        <f>IF(ISBLANK(宅配便入力!$N71),"",IF(宅配便入力!$P71="以上",1,宅配便入力!$N71))</f>
        <v/>
      </c>
      <c r="H71" s="6" t="str">
        <f>IF(ISBLANK(宅配便入力!Q71),"",宅配便入力!Q71)</f>
        <v/>
      </c>
      <c r="I71" s="6" t="str">
        <f>IF(ISBLANK(宅配便入力!R71),"",宅配便入力!R71)</f>
        <v/>
      </c>
      <c r="J71" s="6" t="str">
        <f>IF(ISBLANK(宅配便入力!S71),"",宅配便入力!S71)</f>
        <v/>
      </c>
      <c r="K71" s="6" t="str">
        <f>IF(ISBLANK(宅配便入力!T71),"",宅配便入力!T71)</f>
        <v/>
      </c>
      <c r="L71" s="61">
        <f ca="1">OFFSET(宅配便入力!$W71,0,(COLUMN()-COLUMN($L$1))/6)</f>
        <v>0</v>
      </c>
      <c r="M71" s="61">
        <f>IF($I71="(送料込)",VLOOKUP(宅配便入力!$Q71,宅配便!$A$18:$O$27,4+(COLUMN()-COLUMN('計算（宅配便）'!$M$1))/6),0)</f>
        <v>0</v>
      </c>
      <c r="N71" s="62" t="e">
        <f t="shared" ca="1" si="48"/>
        <v>#VALUE!</v>
      </c>
      <c r="O71" s="59" t="e">
        <f t="shared" ca="1" si="49"/>
        <v>#VALUE!</v>
      </c>
      <c r="P71" s="60" t="e">
        <f t="shared" ca="1" si="50"/>
        <v>#VALUE!</v>
      </c>
      <c r="Q71" s="61" t="e">
        <f t="shared" ca="1" si="51"/>
        <v>#VALUE!</v>
      </c>
      <c r="R71" s="61">
        <f ca="1">OFFSET(宅配便入力!$W71,0,(COLUMN()-COLUMN($L$1))/6)</f>
        <v>0</v>
      </c>
      <c r="S71" s="61">
        <f>IF($I71="(送料込)",VLOOKUP(宅配便入力!$Q71,宅配便!$A$18:$O$27,4+(COLUMN()-COLUMN('計算（宅配便）'!$M$1))/6),0)</f>
        <v>0</v>
      </c>
      <c r="T71" s="62" t="e">
        <f t="shared" ca="1" si="52"/>
        <v>#VALUE!</v>
      </c>
      <c r="U71" s="59" t="e">
        <f t="shared" ca="1" si="53"/>
        <v>#VALUE!</v>
      </c>
      <c r="V71" s="60" t="e">
        <f t="shared" ca="1" si="54"/>
        <v>#VALUE!</v>
      </c>
      <c r="W71" s="61" t="e">
        <f t="shared" ca="1" si="55"/>
        <v>#VALUE!</v>
      </c>
      <c r="X71" s="61">
        <f ca="1">OFFSET(宅配便入力!$W71,0,(COLUMN()-COLUMN($L$1))/6)</f>
        <v>0</v>
      </c>
      <c r="Y71" s="61">
        <f>IF($I71="(送料込)",VLOOKUP(宅配便入力!$Q71,宅配便!$A$18:$O$27,4+(COLUMN()-COLUMN('計算（宅配便）'!$M$1))/6),0)</f>
        <v>0</v>
      </c>
      <c r="Z71" s="62" t="e">
        <f t="shared" ca="1" si="56"/>
        <v>#VALUE!</v>
      </c>
      <c r="AA71" s="59" t="e">
        <f t="shared" ca="1" si="57"/>
        <v>#VALUE!</v>
      </c>
      <c r="AB71" s="60" t="e">
        <f t="shared" ca="1" si="58"/>
        <v>#VALUE!</v>
      </c>
      <c r="AC71" s="61" t="e">
        <f t="shared" ca="1" si="59"/>
        <v>#VALUE!</v>
      </c>
      <c r="AD71" s="61">
        <f ca="1">OFFSET(宅配便入力!$W71,0,(COLUMN()-COLUMN($L$1))/6)</f>
        <v>0</v>
      </c>
      <c r="AE71" s="61">
        <f>IF($I71="(送料込)",VLOOKUP(宅配便入力!$Q71,宅配便!$A$18:$O$27,4+(COLUMN()-COLUMN('計算（宅配便）'!$M$1))/6),0)</f>
        <v>0</v>
      </c>
      <c r="AF71" s="62" t="e">
        <f t="shared" ca="1" si="60"/>
        <v>#VALUE!</v>
      </c>
      <c r="AG71" s="59" t="e">
        <f t="shared" ca="1" si="61"/>
        <v>#VALUE!</v>
      </c>
      <c r="AH71" s="60" t="e">
        <f t="shared" ca="1" si="62"/>
        <v>#VALUE!</v>
      </c>
      <c r="AI71" s="61" t="e">
        <f t="shared" ca="1" si="63"/>
        <v>#VALUE!</v>
      </c>
      <c r="AJ71" s="61">
        <f ca="1">OFFSET(宅配便入力!$W71,0,(COLUMN()-COLUMN($L$1))/6)</f>
        <v>0</v>
      </c>
      <c r="AK71" s="61">
        <f>IF($I71="(送料込)",VLOOKUP(宅配便入力!$Q71,宅配便!$A$18:$O$27,4+(COLUMN()-COLUMN('計算（宅配便）'!$M$1))/6),0)</f>
        <v>0</v>
      </c>
      <c r="AL71" s="62" t="e">
        <f t="shared" ca="1" si="64"/>
        <v>#VALUE!</v>
      </c>
      <c r="AM71" s="59" t="e">
        <f t="shared" ca="1" si="65"/>
        <v>#VALUE!</v>
      </c>
      <c r="AN71" s="60" t="e">
        <f t="shared" ca="1" si="66"/>
        <v>#VALUE!</v>
      </c>
      <c r="AO71" s="61" t="e">
        <f t="shared" ca="1" si="67"/>
        <v>#VALUE!</v>
      </c>
      <c r="AP71" s="61">
        <f ca="1">OFFSET(宅配便入力!$W71,0,(COLUMN()-COLUMN($L$1))/6)</f>
        <v>0</v>
      </c>
      <c r="AQ71" s="61">
        <f>IF($I71="(送料込)",VLOOKUP(宅配便入力!$Q71,宅配便!$A$18:$O$27,4+(COLUMN()-COLUMN('計算（宅配便）'!$M$1))/6),0)</f>
        <v>0</v>
      </c>
      <c r="AR71" s="62" t="e">
        <f t="shared" ca="1" si="68"/>
        <v>#VALUE!</v>
      </c>
      <c r="AS71" s="59" t="e">
        <f t="shared" ca="1" si="69"/>
        <v>#VALUE!</v>
      </c>
      <c r="AT71" s="60" t="e">
        <f t="shared" ca="1" si="70"/>
        <v>#VALUE!</v>
      </c>
      <c r="AU71" s="61" t="e">
        <f t="shared" ca="1" si="71"/>
        <v>#VALUE!</v>
      </c>
      <c r="AV71" s="61">
        <f ca="1">OFFSET(宅配便入力!$W71,0,(COLUMN()-COLUMN($L$1))/6)</f>
        <v>0</v>
      </c>
      <c r="AW71" s="61">
        <f>IF($I71="(送料込)",VLOOKUP(宅配便入力!$Q71,宅配便!$A$18:$O$27,4+(COLUMN()-COLUMN('計算（宅配便）'!$M$1))/6),0)</f>
        <v>0</v>
      </c>
      <c r="AX71" s="62" t="e">
        <f t="shared" ca="1" si="72"/>
        <v>#VALUE!</v>
      </c>
      <c r="AY71" s="59" t="e">
        <f t="shared" ca="1" si="73"/>
        <v>#VALUE!</v>
      </c>
      <c r="AZ71" s="60" t="e">
        <f t="shared" ca="1" si="74"/>
        <v>#VALUE!</v>
      </c>
      <c r="BA71" s="61" t="e">
        <f t="shared" ca="1" si="75"/>
        <v>#VALUE!</v>
      </c>
      <c r="BB71" s="61">
        <f ca="1">OFFSET(宅配便入力!$W71,0,(COLUMN()-COLUMN($L$1))/6)</f>
        <v>0</v>
      </c>
      <c r="BC71" s="61">
        <f>IF($I71="(送料込)",VLOOKUP(宅配便入力!$Q71,宅配便!$A$18:$O$27,4+(COLUMN()-COLUMN('計算（宅配便）'!$M$1))/6),0)</f>
        <v>0</v>
      </c>
      <c r="BD71" s="62" t="e">
        <f t="shared" ca="1" si="76"/>
        <v>#VALUE!</v>
      </c>
      <c r="BE71" s="59" t="e">
        <f t="shared" ca="1" si="77"/>
        <v>#VALUE!</v>
      </c>
      <c r="BF71" s="60" t="e">
        <f t="shared" ca="1" si="78"/>
        <v>#VALUE!</v>
      </c>
      <c r="BG71" s="61" t="e">
        <f t="shared" ca="1" si="79"/>
        <v>#VALUE!</v>
      </c>
      <c r="BH71" s="61">
        <f ca="1">OFFSET(宅配便入力!$W71,0,(COLUMN()-COLUMN($L$1))/6)</f>
        <v>0</v>
      </c>
      <c r="BI71" s="61">
        <f>IF($I71="(送料込)",VLOOKUP(宅配便入力!$Q71,宅配便!$A$18:$O$27,4+(COLUMN()-COLUMN('計算（宅配便）'!$M$1))/6),0)</f>
        <v>0</v>
      </c>
      <c r="BJ71" s="62" t="e">
        <f t="shared" ca="1" si="80"/>
        <v>#VALUE!</v>
      </c>
      <c r="BK71" s="59" t="e">
        <f t="shared" ca="1" si="81"/>
        <v>#VALUE!</v>
      </c>
      <c r="BL71" s="60" t="e">
        <f t="shared" ca="1" si="82"/>
        <v>#VALUE!</v>
      </c>
      <c r="BM71" s="61" t="e">
        <f t="shared" ca="1" si="83"/>
        <v>#VALUE!</v>
      </c>
      <c r="BN71" s="61">
        <f ca="1">OFFSET(宅配便入力!$W71,0,(COLUMN()-COLUMN($L$1))/6)</f>
        <v>0</v>
      </c>
      <c r="BO71" s="61">
        <f>IF($I71="(送料込)",VLOOKUP(宅配便入力!$Q71,宅配便!$A$18:$O$27,4+(COLUMN()-COLUMN('計算（宅配便）'!$M$1))/6),0)</f>
        <v>0</v>
      </c>
      <c r="BP71" s="62" t="e">
        <f t="shared" ca="1" si="84"/>
        <v>#VALUE!</v>
      </c>
      <c r="BQ71" s="59" t="e">
        <f t="shared" ca="1" si="85"/>
        <v>#VALUE!</v>
      </c>
      <c r="BR71" s="60" t="e">
        <f t="shared" ca="1" si="86"/>
        <v>#VALUE!</v>
      </c>
      <c r="BS71" s="61" t="e">
        <f t="shared" ca="1" si="87"/>
        <v>#VALUE!</v>
      </c>
      <c r="BT71" s="61">
        <f ca="1">OFFSET(宅配便入力!$W71,0,(COLUMN()-COLUMN($L$1))/6)</f>
        <v>0</v>
      </c>
      <c r="BU71" s="61">
        <f>IF($I71="(送料込)",VLOOKUP(宅配便入力!$Q71,宅配便!$A$18:$O$27,4+(COLUMN()-COLUMN('計算（宅配便）'!$M$1))/6),0)</f>
        <v>0</v>
      </c>
      <c r="BV71" s="62" t="e">
        <f t="shared" ca="1" si="88"/>
        <v>#VALUE!</v>
      </c>
      <c r="BW71" s="59" t="e">
        <f t="shared" ca="1" si="89"/>
        <v>#VALUE!</v>
      </c>
      <c r="BX71" s="60" t="e">
        <f t="shared" ca="1" si="90"/>
        <v>#VALUE!</v>
      </c>
      <c r="BY71" s="61" t="e">
        <f t="shared" ca="1" si="91"/>
        <v>#VALUE!</v>
      </c>
      <c r="BZ71" s="61">
        <f ca="1">OFFSET(宅配便入力!$W71,0,(COLUMN()-COLUMN($L$1))/6)</f>
        <v>0</v>
      </c>
      <c r="CA71" s="61">
        <f>IF($I71="(送料込)",VLOOKUP(宅配便入力!$Q71,宅配便!$A$18:$O$27,4+(COLUMN()-COLUMN('計算（宅配便）'!$M$1))/6),0)</f>
        <v>0</v>
      </c>
      <c r="CB71" s="62" t="e">
        <f t="shared" ca="1" si="92"/>
        <v>#VALUE!</v>
      </c>
      <c r="CC71" s="59" t="e">
        <f t="shared" ca="1" si="93"/>
        <v>#VALUE!</v>
      </c>
      <c r="CD71" s="60" t="e">
        <f t="shared" ca="1" si="94"/>
        <v>#VALUE!</v>
      </c>
      <c r="CE71" s="61" t="e">
        <f t="shared" ca="1" si="95"/>
        <v>#VALUE!</v>
      </c>
    </row>
    <row r="72" spans="1:83">
      <c r="A72" s="6">
        <v>69</v>
      </c>
      <c r="B72" s="158" t="str">
        <f>IF(ISBLANK(宅配便入力!B72),"",宅配便入力!B72)</f>
        <v/>
      </c>
      <c r="C72" s="5" t="str">
        <f>IF(ISBLANK(宅配便入力!C72),"",宅配便入力!C72)</f>
        <v/>
      </c>
      <c r="D72" s="15">
        <f>IF(ISBLANK(宅配便仮計算!D72),"",宅配便仮計算!D72)</f>
        <v>0.85</v>
      </c>
      <c r="E72" s="5" t="str">
        <f>IF(ISBLANK(宅配便入力!I72),"",宅配便入力!I72)</f>
        <v/>
      </c>
      <c r="F72" s="14" t="str">
        <f>IF(ISBLANK(宅配便入力!L72),"",宅配便入力!L72)</f>
        <v/>
      </c>
      <c r="G72" s="14" t="str">
        <f>IF(ISBLANK(宅配便入力!$N72),"",IF(宅配便入力!$P72="以上",1,宅配便入力!$N72))</f>
        <v/>
      </c>
      <c r="H72" s="6" t="str">
        <f>IF(ISBLANK(宅配便入力!Q72),"",宅配便入力!Q72)</f>
        <v/>
      </c>
      <c r="I72" s="6" t="str">
        <f>IF(ISBLANK(宅配便入力!R72),"",宅配便入力!R72)</f>
        <v/>
      </c>
      <c r="J72" s="6" t="str">
        <f>IF(ISBLANK(宅配便入力!S72),"",宅配便入力!S72)</f>
        <v/>
      </c>
      <c r="K72" s="6" t="str">
        <f>IF(ISBLANK(宅配便入力!T72),"",宅配便入力!T72)</f>
        <v/>
      </c>
      <c r="L72" s="61">
        <f ca="1">OFFSET(宅配便入力!$W72,0,(COLUMN()-COLUMN($L$1))/6)</f>
        <v>0</v>
      </c>
      <c r="M72" s="61">
        <f>IF($I72="(送料込)",VLOOKUP(宅配便入力!$Q72,宅配便!$A$18:$O$27,4+(COLUMN()-COLUMN('計算（宅配便）'!$M$1))/6),0)</f>
        <v>0</v>
      </c>
      <c r="N72" s="62" t="e">
        <f t="shared" ca="1" si="48"/>
        <v>#VALUE!</v>
      </c>
      <c r="O72" s="59" t="e">
        <f t="shared" ca="1" si="49"/>
        <v>#VALUE!</v>
      </c>
      <c r="P72" s="60" t="e">
        <f t="shared" ca="1" si="50"/>
        <v>#VALUE!</v>
      </c>
      <c r="Q72" s="61" t="e">
        <f t="shared" ca="1" si="51"/>
        <v>#VALUE!</v>
      </c>
      <c r="R72" s="61">
        <f ca="1">OFFSET(宅配便入力!$W72,0,(COLUMN()-COLUMN($L$1))/6)</f>
        <v>0</v>
      </c>
      <c r="S72" s="61">
        <f>IF($I72="(送料込)",VLOOKUP(宅配便入力!$Q72,宅配便!$A$18:$O$27,4+(COLUMN()-COLUMN('計算（宅配便）'!$M$1))/6),0)</f>
        <v>0</v>
      </c>
      <c r="T72" s="62" t="e">
        <f t="shared" ca="1" si="52"/>
        <v>#VALUE!</v>
      </c>
      <c r="U72" s="59" t="e">
        <f t="shared" ca="1" si="53"/>
        <v>#VALUE!</v>
      </c>
      <c r="V72" s="60" t="e">
        <f t="shared" ca="1" si="54"/>
        <v>#VALUE!</v>
      </c>
      <c r="W72" s="61" t="e">
        <f t="shared" ca="1" si="55"/>
        <v>#VALUE!</v>
      </c>
      <c r="X72" s="61">
        <f ca="1">OFFSET(宅配便入力!$W72,0,(COLUMN()-COLUMN($L$1))/6)</f>
        <v>0</v>
      </c>
      <c r="Y72" s="61">
        <f>IF($I72="(送料込)",VLOOKUP(宅配便入力!$Q72,宅配便!$A$18:$O$27,4+(COLUMN()-COLUMN('計算（宅配便）'!$M$1))/6),0)</f>
        <v>0</v>
      </c>
      <c r="Z72" s="62" t="e">
        <f t="shared" ca="1" si="56"/>
        <v>#VALUE!</v>
      </c>
      <c r="AA72" s="59" t="e">
        <f t="shared" ca="1" si="57"/>
        <v>#VALUE!</v>
      </c>
      <c r="AB72" s="60" t="e">
        <f t="shared" ca="1" si="58"/>
        <v>#VALUE!</v>
      </c>
      <c r="AC72" s="61" t="e">
        <f t="shared" ca="1" si="59"/>
        <v>#VALUE!</v>
      </c>
      <c r="AD72" s="61">
        <f ca="1">OFFSET(宅配便入力!$W72,0,(COLUMN()-COLUMN($L$1))/6)</f>
        <v>0</v>
      </c>
      <c r="AE72" s="61">
        <f>IF($I72="(送料込)",VLOOKUP(宅配便入力!$Q72,宅配便!$A$18:$O$27,4+(COLUMN()-COLUMN('計算（宅配便）'!$M$1))/6),0)</f>
        <v>0</v>
      </c>
      <c r="AF72" s="62" t="e">
        <f t="shared" ca="1" si="60"/>
        <v>#VALUE!</v>
      </c>
      <c r="AG72" s="59" t="e">
        <f t="shared" ca="1" si="61"/>
        <v>#VALUE!</v>
      </c>
      <c r="AH72" s="60" t="e">
        <f t="shared" ca="1" si="62"/>
        <v>#VALUE!</v>
      </c>
      <c r="AI72" s="61" t="e">
        <f t="shared" ca="1" si="63"/>
        <v>#VALUE!</v>
      </c>
      <c r="AJ72" s="61">
        <f ca="1">OFFSET(宅配便入力!$W72,0,(COLUMN()-COLUMN($L$1))/6)</f>
        <v>0</v>
      </c>
      <c r="AK72" s="61">
        <f>IF($I72="(送料込)",VLOOKUP(宅配便入力!$Q72,宅配便!$A$18:$O$27,4+(COLUMN()-COLUMN('計算（宅配便）'!$M$1))/6),0)</f>
        <v>0</v>
      </c>
      <c r="AL72" s="62" t="e">
        <f t="shared" ca="1" si="64"/>
        <v>#VALUE!</v>
      </c>
      <c r="AM72" s="59" t="e">
        <f t="shared" ca="1" si="65"/>
        <v>#VALUE!</v>
      </c>
      <c r="AN72" s="60" t="e">
        <f t="shared" ca="1" si="66"/>
        <v>#VALUE!</v>
      </c>
      <c r="AO72" s="61" t="e">
        <f t="shared" ca="1" si="67"/>
        <v>#VALUE!</v>
      </c>
      <c r="AP72" s="61">
        <f ca="1">OFFSET(宅配便入力!$W72,0,(COLUMN()-COLUMN($L$1))/6)</f>
        <v>0</v>
      </c>
      <c r="AQ72" s="61">
        <f>IF($I72="(送料込)",VLOOKUP(宅配便入力!$Q72,宅配便!$A$18:$O$27,4+(COLUMN()-COLUMN('計算（宅配便）'!$M$1))/6),0)</f>
        <v>0</v>
      </c>
      <c r="AR72" s="62" t="e">
        <f t="shared" ca="1" si="68"/>
        <v>#VALUE!</v>
      </c>
      <c r="AS72" s="59" t="e">
        <f t="shared" ca="1" si="69"/>
        <v>#VALUE!</v>
      </c>
      <c r="AT72" s="60" t="e">
        <f t="shared" ca="1" si="70"/>
        <v>#VALUE!</v>
      </c>
      <c r="AU72" s="61" t="e">
        <f t="shared" ca="1" si="71"/>
        <v>#VALUE!</v>
      </c>
      <c r="AV72" s="61">
        <f ca="1">OFFSET(宅配便入力!$W72,0,(COLUMN()-COLUMN($L$1))/6)</f>
        <v>0</v>
      </c>
      <c r="AW72" s="61">
        <f>IF($I72="(送料込)",VLOOKUP(宅配便入力!$Q72,宅配便!$A$18:$O$27,4+(COLUMN()-COLUMN('計算（宅配便）'!$M$1))/6),0)</f>
        <v>0</v>
      </c>
      <c r="AX72" s="62" t="e">
        <f t="shared" ca="1" si="72"/>
        <v>#VALUE!</v>
      </c>
      <c r="AY72" s="59" t="e">
        <f t="shared" ca="1" si="73"/>
        <v>#VALUE!</v>
      </c>
      <c r="AZ72" s="60" t="e">
        <f t="shared" ca="1" si="74"/>
        <v>#VALUE!</v>
      </c>
      <c r="BA72" s="61" t="e">
        <f t="shared" ca="1" si="75"/>
        <v>#VALUE!</v>
      </c>
      <c r="BB72" s="61">
        <f ca="1">OFFSET(宅配便入力!$W72,0,(COLUMN()-COLUMN($L$1))/6)</f>
        <v>0</v>
      </c>
      <c r="BC72" s="61">
        <f>IF($I72="(送料込)",VLOOKUP(宅配便入力!$Q72,宅配便!$A$18:$O$27,4+(COLUMN()-COLUMN('計算（宅配便）'!$M$1))/6),0)</f>
        <v>0</v>
      </c>
      <c r="BD72" s="62" t="e">
        <f t="shared" ca="1" si="76"/>
        <v>#VALUE!</v>
      </c>
      <c r="BE72" s="59" t="e">
        <f t="shared" ca="1" si="77"/>
        <v>#VALUE!</v>
      </c>
      <c r="BF72" s="60" t="e">
        <f t="shared" ca="1" si="78"/>
        <v>#VALUE!</v>
      </c>
      <c r="BG72" s="61" t="e">
        <f t="shared" ca="1" si="79"/>
        <v>#VALUE!</v>
      </c>
      <c r="BH72" s="61">
        <f ca="1">OFFSET(宅配便入力!$W72,0,(COLUMN()-COLUMN($L$1))/6)</f>
        <v>0</v>
      </c>
      <c r="BI72" s="61">
        <f>IF($I72="(送料込)",VLOOKUP(宅配便入力!$Q72,宅配便!$A$18:$O$27,4+(COLUMN()-COLUMN('計算（宅配便）'!$M$1))/6),0)</f>
        <v>0</v>
      </c>
      <c r="BJ72" s="62" t="e">
        <f t="shared" ca="1" si="80"/>
        <v>#VALUE!</v>
      </c>
      <c r="BK72" s="59" t="e">
        <f t="shared" ca="1" si="81"/>
        <v>#VALUE!</v>
      </c>
      <c r="BL72" s="60" t="e">
        <f t="shared" ca="1" si="82"/>
        <v>#VALUE!</v>
      </c>
      <c r="BM72" s="61" t="e">
        <f t="shared" ca="1" si="83"/>
        <v>#VALUE!</v>
      </c>
      <c r="BN72" s="61">
        <f ca="1">OFFSET(宅配便入力!$W72,0,(COLUMN()-COLUMN($L$1))/6)</f>
        <v>0</v>
      </c>
      <c r="BO72" s="61">
        <f>IF($I72="(送料込)",VLOOKUP(宅配便入力!$Q72,宅配便!$A$18:$O$27,4+(COLUMN()-COLUMN('計算（宅配便）'!$M$1))/6),0)</f>
        <v>0</v>
      </c>
      <c r="BP72" s="62" t="e">
        <f t="shared" ca="1" si="84"/>
        <v>#VALUE!</v>
      </c>
      <c r="BQ72" s="59" t="e">
        <f t="shared" ca="1" si="85"/>
        <v>#VALUE!</v>
      </c>
      <c r="BR72" s="60" t="e">
        <f t="shared" ca="1" si="86"/>
        <v>#VALUE!</v>
      </c>
      <c r="BS72" s="61" t="e">
        <f t="shared" ca="1" si="87"/>
        <v>#VALUE!</v>
      </c>
      <c r="BT72" s="61">
        <f ca="1">OFFSET(宅配便入力!$W72,0,(COLUMN()-COLUMN($L$1))/6)</f>
        <v>0</v>
      </c>
      <c r="BU72" s="61">
        <f>IF($I72="(送料込)",VLOOKUP(宅配便入力!$Q72,宅配便!$A$18:$O$27,4+(COLUMN()-COLUMN('計算（宅配便）'!$M$1))/6),0)</f>
        <v>0</v>
      </c>
      <c r="BV72" s="62" t="e">
        <f t="shared" ca="1" si="88"/>
        <v>#VALUE!</v>
      </c>
      <c r="BW72" s="59" t="e">
        <f t="shared" ca="1" si="89"/>
        <v>#VALUE!</v>
      </c>
      <c r="BX72" s="60" t="e">
        <f t="shared" ca="1" si="90"/>
        <v>#VALUE!</v>
      </c>
      <c r="BY72" s="61" t="e">
        <f t="shared" ca="1" si="91"/>
        <v>#VALUE!</v>
      </c>
      <c r="BZ72" s="61">
        <f ca="1">OFFSET(宅配便入力!$W72,0,(COLUMN()-COLUMN($L$1))/6)</f>
        <v>0</v>
      </c>
      <c r="CA72" s="61">
        <f>IF($I72="(送料込)",VLOOKUP(宅配便入力!$Q72,宅配便!$A$18:$O$27,4+(COLUMN()-COLUMN('計算（宅配便）'!$M$1))/6),0)</f>
        <v>0</v>
      </c>
      <c r="CB72" s="62" t="e">
        <f t="shared" ca="1" si="92"/>
        <v>#VALUE!</v>
      </c>
      <c r="CC72" s="59" t="e">
        <f t="shared" ca="1" si="93"/>
        <v>#VALUE!</v>
      </c>
      <c r="CD72" s="60" t="e">
        <f t="shared" ca="1" si="94"/>
        <v>#VALUE!</v>
      </c>
      <c r="CE72" s="61" t="e">
        <f t="shared" ca="1" si="95"/>
        <v>#VALUE!</v>
      </c>
    </row>
    <row r="73" spans="1:83">
      <c r="A73" s="6">
        <v>70</v>
      </c>
      <c r="B73" s="158" t="str">
        <f>IF(ISBLANK(宅配便入力!B73),"",宅配便入力!B73)</f>
        <v/>
      </c>
      <c r="C73" s="5" t="str">
        <f>IF(ISBLANK(宅配便入力!C73),"",宅配便入力!C73)</f>
        <v/>
      </c>
      <c r="D73" s="15">
        <f>IF(ISBLANK(宅配便仮計算!D73),"",宅配便仮計算!D73)</f>
        <v>0.85</v>
      </c>
      <c r="E73" s="5" t="str">
        <f>IF(ISBLANK(宅配便入力!I73),"",宅配便入力!I73)</f>
        <v/>
      </c>
      <c r="F73" s="14" t="str">
        <f>IF(ISBLANK(宅配便入力!L73),"",宅配便入力!L73)</f>
        <v/>
      </c>
      <c r="G73" s="14" t="str">
        <f>IF(ISBLANK(宅配便入力!$N73),"",IF(宅配便入力!$P73="以上",1,宅配便入力!$N73))</f>
        <v/>
      </c>
      <c r="H73" s="6" t="str">
        <f>IF(ISBLANK(宅配便入力!Q73),"",宅配便入力!Q73)</f>
        <v/>
      </c>
      <c r="I73" s="6" t="str">
        <f>IF(ISBLANK(宅配便入力!R73),"",宅配便入力!R73)</f>
        <v/>
      </c>
      <c r="J73" s="6" t="str">
        <f>IF(ISBLANK(宅配便入力!S73),"",宅配便入力!S73)</f>
        <v/>
      </c>
      <c r="K73" s="6" t="str">
        <f>IF(ISBLANK(宅配便入力!T73),"",宅配便入力!T73)</f>
        <v/>
      </c>
      <c r="L73" s="61">
        <f ca="1">OFFSET(宅配便入力!$W73,0,(COLUMN()-COLUMN($L$1))/6)</f>
        <v>0</v>
      </c>
      <c r="M73" s="61">
        <f>IF($I73="(送料込)",VLOOKUP(宅配便入力!$Q73,宅配便!$A$18:$O$27,4+(COLUMN()-COLUMN('計算（宅配便）'!$M$1))/6),0)</f>
        <v>0</v>
      </c>
      <c r="N73" s="62" t="e">
        <f t="shared" ca="1" si="48"/>
        <v>#VALUE!</v>
      </c>
      <c r="O73" s="59" t="e">
        <f t="shared" ca="1" si="49"/>
        <v>#VALUE!</v>
      </c>
      <c r="P73" s="60" t="e">
        <f t="shared" ca="1" si="50"/>
        <v>#VALUE!</v>
      </c>
      <c r="Q73" s="61" t="e">
        <f t="shared" ca="1" si="51"/>
        <v>#VALUE!</v>
      </c>
      <c r="R73" s="61">
        <f ca="1">OFFSET(宅配便入力!$W73,0,(COLUMN()-COLUMN($L$1))/6)</f>
        <v>0</v>
      </c>
      <c r="S73" s="61">
        <f>IF($I73="(送料込)",VLOOKUP(宅配便入力!$Q73,宅配便!$A$18:$O$27,4+(COLUMN()-COLUMN('計算（宅配便）'!$M$1))/6),0)</f>
        <v>0</v>
      </c>
      <c r="T73" s="62" t="e">
        <f t="shared" ca="1" si="52"/>
        <v>#VALUE!</v>
      </c>
      <c r="U73" s="59" t="e">
        <f t="shared" ca="1" si="53"/>
        <v>#VALUE!</v>
      </c>
      <c r="V73" s="60" t="e">
        <f t="shared" ca="1" si="54"/>
        <v>#VALUE!</v>
      </c>
      <c r="W73" s="61" t="e">
        <f t="shared" ca="1" si="55"/>
        <v>#VALUE!</v>
      </c>
      <c r="X73" s="61">
        <f ca="1">OFFSET(宅配便入力!$W73,0,(COLUMN()-COLUMN($L$1))/6)</f>
        <v>0</v>
      </c>
      <c r="Y73" s="61">
        <f>IF($I73="(送料込)",VLOOKUP(宅配便入力!$Q73,宅配便!$A$18:$O$27,4+(COLUMN()-COLUMN('計算（宅配便）'!$M$1))/6),0)</f>
        <v>0</v>
      </c>
      <c r="Z73" s="62" t="e">
        <f t="shared" ca="1" si="56"/>
        <v>#VALUE!</v>
      </c>
      <c r="AA73" s="59" t="e">
        <f t="shared" ca="1" si="57"/>
        <v>#VALUE!</v>
      </c>
      <c r="AB73" s="60" t="e">
        <f t="shared" ca="1" si="58"/>
        <v>#VALUE!</v>
      </c>
      <c r="AC73" s="61" t="e">
        <f t="shared" ca="1" si="59"/>
        <v>#VALUE!</v>
      </c>
      <c r="AD73" s="61">
        <f ca="1">OFFSET(宅配便入力!$W73,0,(COLUMN()-COLUMN($L$1))/6)</f>
        <v>0</v>
      </c>
      <c r="AE73" s="61">
        <f>IF($I73="(送料込)",VLOOKUP(宅配便入力!$Q73,宅配便!$A$18:$O$27,4+(COLUMN()-COLUMN('計算（宅配便）'!$M$1))/6),0)</f>
        <v>0</v>
      </c>
      <c r="AF73" s="62" t="e">
        <f t="shared" ca="1" si="60"/>
        <v>#VALUE!</v>
      </c>
      <c r="AG73" s="59" t="e">
        <f t="shared" ca="1" si="61"/>
        <v>#VALUE!</v>
      </c>
      <c r="AH73" s="60" t="e">
        <f t="shared" ca="1" si="62"/>
        <v>#VALUE!</v>
      </c>
      <c r="AI73" s="61" t="e">
        <f t="shared" ca="1" si="63"/>
        <v>#VALUE!</v>
      </c>
      <c r="AJ73" s="61">
        <f ca="1">OFFSET(宅配便入力!$W73,0,(COLUMN()-COLUMN($L$1))/6)</f>
        <v>0</v>
      </c>
      <c r="AK73" s="61">
        <f>IF($I73="(送料込)",VLOOKUP(宅配便入力!$Q73,宅配便!$A$18:$O$27,4+(COLUMN()-COLUMN('計算（宅配便）'!$M$1))/6),0)</f>
        <v>0</v>
      </c>
      <c r="AL73" s="62" t="e">
        <f t="shared" ca="1" si="64"/>
        <v>#VALUE!</v>
      </c>
      <c r="AM73" s="59" t="e">
        <f t="shared" ca="1" si="65"/>
        <v>#VALUE!</v>
      </c>
      <c r="AN73" s="60" t="e">
        <f t="shared" ca="1" si="66"/>
        <v>#VALUE!</v>
      </c>
      <c r="AO73" s="61" t="e">
        <f t="shared" ca="1" si="67"/>
        <v>#VALUE!</v>
      </c>
      <c r="AP73" s="61">
        <f ca="1">OFFSET(宅配便入力!$W73,0,(COLUMN()-COLUMN($L$1))/6)</f>
        <v>0</v>
      </c>
      <c r="AQ73" s="61">
        <f>IF($I73="(送料込)",VLOOKUP(宅配便入力!$Q73,宅配便!$A$18:$O$27,4+(COLUMN()-COLUMN('計算（宅配便）'!$M$1))/6),0)</f>
        <v>0</v>
      </c>
      <c r="AR73" s="62" t="e">
        <f t="shared" ca="1" si="68"/>
        <v>#VALUE!</v>
      </c>
      <c r="AS73" s="59" t="e">
        <f t="shared" ca="1" si="69"/>
        <v>#VALUE!</v>
      </c>
      <c r="AT73" s="60" t="e">
        <f t="shared" ca="1" si="70"/>
        <v>#VALUE!</v>
      </c>
      <c r="AU73" s="61" t="e">
        <f t="shared" ca="1" si="71"/>
        <v>#VALUE!</v>
      </c>
      <c r="AV73" s="61">
        <f ca="1">OFFSET(宅配便入力!$W73,0,(COLUMN()-COLUMN($L$1))/6)</f>
        <v>0</v>
      </c>
      <c r="AW73" s="61">
        <f>IF($I73="(送料込)",VLOOKUP(宅配便入力!$Q73,宅配便!$A$18:$O$27,4+(COLUMN()-COLUMN('計算（宅配便）'!$M$1))/6),0)</f>
        <v>0</v>
      </c>
      <c r="AX73" s="62" t="e">
        <f t="shared" ca="1" si="72"/>
        <v>#VALUE!</v>
      </c>
      <c r="AY73" s="59" t="e">
        <f t="shared" ca="1" si="73"/>
        <v>#VALUE!</v>
      </c>
      <c r="AZ73" s="60" t="e">
        <f t="shared" ca="1" si="74"/>
        <v>#VALUE!</v>
      </c>
      <c r="BA73" s="61" t="e">
        <f t="shared" ca="1" si="75"/>
        <v>#VALUE!</v>
      </c>
      <c r="BB73" s="61">
        <f ca="1">OFFSET(宅配便入力!$W73,0,(COLUMN()-COLUMN($L$1))/6)</f>
        <v>0</v>
      </c>
      <c r="BC73" s="61">
        <f>IF($I73="(送料込)",VLOOKUP(宅配便入力!$Q73,宅配便!$A$18:$O$27,4+(COLUMN()-COLUMN('計算（宅配便）'!$M$1))/6),0)</f>
        <v>0</v>
      </c>
      <c r="BD73" s="62" t="e">
        <f t="shared" ca="1" si="76"/>
        <v>#VALUE!</v>
      </c>
      <c r="BE73" s="59" t="e">
        <f t="shared" ca="1" si="77"/>
        <v>#VALUE!</v>
      </c>
      <c r="BF73" s="60" t="e">
        <f t="shared" ca="1" si="78"/>
        <v>#VALUE!</v>
      </c>
      <c r="BG73" s="61" t="e">
        <f t="shared" ca="1" si="79"/>
        <v>#VALUE!</v>
      </c>
      <c r="BH73" s="61">
        <f ca="1">OFFSET(宅配便入力!$W73,0,(COLUMN()-COLUMN($L$1))/6)</f>
        <v>0</v>
      </c>
      <c r="BI73" s="61">
        <f>IF($I73="(送料込)",VLOOKUP(宅配便入力!$Q73,宅配便!$A$18:$O$27,4+(COLUMN()-COLUMN('計算（宅配便）'!$M$1))/6),0)</f>
        <v>0</v>
      </c>
      <c r="BJ73" s="62" t="e">
        <f t="shared" ca="1" si="80"/>
        <v>#VALUE!</v>
      </c>
      <c r="BK73" s="59" t="e">
        <f t="shared" ca="1" si="81"/>
        <v>#VALUE!</v>
      </c>
      <c r="BL73" s="60" t="e">
        <f t="shared" ca="1" si="82"/>
        <v>#VALUE!</v>
      </c>
      <c r="BM73" s="61" t="e">
        <f t="shared" ca="1" si="83"/>
        <v>#VALUE!</v>
      </c>
      <c r="BN73" s="61">
        <f ca="1">OFFSET(宅配便入力!$W73,0,(COLUMN()-COLUMN($L$1))/6)</f>
        <v>0</v>
      </c>
      <c r="BO73" s="61">
        <f>IF($I73="(送料込)",VLOOKUP(宅配便入力!$Q73,宅配便!$A$18:$O$27,4+(COLUMN()-COLUMN('計算（宅配便）'!$M$1))/6),0)</f>
        <v>0</v>
      </c>
      <c r="BP73" s="62" t="e">
        <f t="shared" ca="1" si="84"/>
        <v>#VALUE!</v>
      </c>
      <c r="BQ73" s="59" t="e">
        <f t="shared" ca="1" si="85"/>
        <v>#VALUE!</v>
      </c>
      <c r="BR73" s="60" t="e">
        <f t="shared" ca="1" si="86"/>
        <v>#VALUE!</v>
      </c>
      <c r="BS73" s="61" t="e">
        <f t="shared" ca="1" si="87"/>
        <v>#VALUE!</v>
      </c>
      <c r="BT73" s="61">
        <f ca="1">OFFSET(宅配便入力!$W73,0,(COLUMN()-COLUMN($L$1))/6)</f>
        <v>0</v>
      </c>
      <c r="BU73" s="61">
        <f>IF($I73="(送料込)",VLOOKUP(宅配便入力!$Q73,宅配便!$A$18:$O$27,4+(COLUMN()-COLUMN('計算（宅配便）'!$M$1))/6),0)</f>
        <v>0</v>
      </c>
      <c r="BV73" s="62" t="e">
        <f t="shared" ca="1" si="88"/>
        <v>#VALUE!</v>
      </c>
      <c r="BW73" s="59" t="e">
        <f t="shared" ca="1" si="89"/>
        <v>#VALUE!</v>
      </c>
      <c r="BX73" s="60" t="e">
        <f t="shared" ca="1" si="90"/>
        <v>#VALUE!</v>
      </c>
      <c r="BY73" s="61" t="e">
        <f t="shared" ca="1" si="91"/>
        <v>#VALUE!</v>
      </c>
      <c r="BZ73" s="61">
        <f ca="1">OFFSET(宅配便入力!$W73,0,(COLUMN()-COLUMN($L$1))/6)</f>
        <v>0</v>
      </c>
      <c r="CA73" s="61">
        <f>IF($I73="(送料込)",VLOOKUP(宅配便入力!$Q73,宅配便!$A$18:$O$27,4+(COLUMN()-COLUMN('計算（宅配便）'!$M$1))/6),0)</f>
        <v>0</v>
      </c>
      <c r="CB73" s="62" t="e">
        <f t="shared" ca="1" si="92"/>
        <v>#VALUE!</v>
      </c>
      <c r="CC73" s="59" t="e">
        <f t="shared" ca="1" si="93"/>
        <v>#VALUE!</v>
      </c>
      <c r="CD73" s="60" t="e">
        <f t="shared" ca="1" si="94"/>
        <v>#VALUE!</v>
      </c>
      <c r="CE73" s="61" t="e">
        <f t="shared" ca="1" si="95"/>
        <v>#VALUE!</v>
      </c>
    </row>
    <row r="74" spans="1:83">
      <c r="A74" s="6">
        <v>71</v>
      </c>
      <c r="B74" s="158" t="str">
        <f>IF(ISBLANK(宅配便入力!B74),"",宅配便入力!B74)</f>
        <v/>
      </c>
      <c r="C74" s="5" t="str">
        <f>IF(ISBLANK(宅配便入力!C74),"",宅配便入力!C74)</f>
        <v/>
      </c>
      <c r="D74" s="15">
        <f>IF(ISBLANK(宅配便仮計算!D74),"",宅配便仮計算!D74)</f>
        <v>0.85</v>
      </c>
      <c r="E74" s="5" t="str">
        <f>IF(ISBLANK(宅配便入力!I74),"",宅配便入力!I74)</f>
        <v/>
      </c>
      <c r="F74" s="14" t="str">
        <f>IF(ISBLANK(宅配便入力!L74),"",宅配便入力!L74)</f>
        <v/>
      </c>
      <c r="G74" s="14" t="str">
        <f>IF(ISBLANK(宅配便入力!$N74),"",IF(宅配便入力!$P74="以上",1,宅配便入力!$N74))</f>
        <v/>
      </c>
      <c r="H74" s="6" t="str">
        <f>IF(ISBLANK(宅配便入力!Q74),"",宅配便入力!Q74)</f>
        <v/>
      </c>
      <c r="I74" s="6" t="str">
        <f>IF(ISBLANK(宅配便入力!R74),"",宅配便入力!R74)</f>
        <v/>
      </c>
      <c r="J74" s="6" t="str">
        <f>IF(ISBLANK(宅配便入力!S74),"",宅配便入力!S74)</f>
        <v/>
      </c>
      <c r="K74" s="6" t="str">
        <f>IF(ISBLANK(宅配便入力!T74),"",宅配便入力!T74)</f>
        <v/>
      </c>
      <c r="L74" s="61">
        <f ca="1">OFFSET(宅配便入力!$W74,0,(COLUMN()-COLUMN($L$1))/6)</f>
        <v>0</v>
      </c>
      <c r="M74" s="61">
        <f>IF($I74="(送料込)",VLOOKUP(宅配便入力!$Q74,宅配便!$A$18:$O$27,4+(COLUMN()-COLUMN('計算（宅配便）'!$M$1))/6),0)</f>
        <v>0</v>
      </c>
      <c r="N74" s="62" t="e">
        <f t="shared" ca="1" si="48"/>
        <v>#VALUE!</v>
      </c>
      <c r="O74" s="59" t="e">
        <f t="shared" ca="1" si="49"/>
        <v>#VALUE!</v>
      </c>
      <c r="P74" s="60" t="e">
        <f t="shared" ca="1" si="50"/>
        <v>#VALUE!</v>
      </c>
      <c r="Q74" s="61" t="e">
        <f t="shared" ca="1" si="51"/>
        <v>#VALUE!</v>
      </c>
      <c r="R74" s="61">
        <f ca="1">OFFSET(宅配便入力!$W74,0,(COLUMN()-COLUMN($L$1))/6)</f>
        <v>0</v>
      </c>
      <c r="S74" s="61">
        <f>IF($I74="(送料込)",VLOOKUP(宅配便入力!$Q74,宅配便!$A$18:$O$27,4+(COLUMN()-COLUMN('計算（宅配便）'!$M$1))/6),0)</f>
        <v>0</v>
      </c>
      <c r="T74" s="62" t="e">
        <f t="shared" ca="1" si="52"/>
        <v>#VALUE!</v>
      </c>
      <c r="U74" s="59" t="e">
        <f t="shared" ca="1" si="53"/>
        <v>#VALUE!</v>
      </c>
      <c r="V74" s="60" t="e">
        <f t="shared" ca="1" si="54"/>
        <v>#VALUE!</v>
      </c>
      <c r="W74" s="61" t="e">
        <f t="shared" ca="1" si="55"/>
        <v>#VALUE!</v>
      </c>
      <c r="X74" s="61">
        <f ca="1">OFFSET(宅配便入力!$W74,0,(COLUMN()-COLUMN($L$1))/6)</f>
        <v>0</v>
      </c>
      <c r="Y74" s="61">
        <f>IF($I74="(送料込)",VLOOKUP(宅配便入力!$Q74,宅配便!$A$18:$O$27,4+(COLUMN()-COLUMN('計算（宅配便）'!$M$1))/6),0)</f>
        <v>0</v>
      </c>
      <c r="Z74" s="62" t="e">
        <f t="shared" ca="1" si="56"/>
        <v>#VALUE!</v>
      </c>
      <c r="AA74" s="59" t="e">
        <f t="shared" ca="1" si="57"/>
        <v>#VALUE!</v>
      </c>
      <c r="AB74" s="60" t="e">
        <f t="shared" ca="1" si="58"/>
        <v>#VALUE!</v>
      </c>
      <c r="AC74" s="61" t="e">
        <f t="shared" ca="1" si="59"/>
        <v>#VALUE!</v>
      </c>
      <c r="AD74" s="61">
        <f ca="1">OFFSET(宅配便入力!$W74,0,(COLUMN()-COLUMN($L$1))/6)</f>
        <v>0</v>
      </c>
      <c r="AE74" s="61">
        <f>IF($I74="(送料込)",VLOOKUP(宅配便入力!$Q74,宅配便!$A$18:$O$27,4+(COLUMN()-COLUMN('計算（宅配便）'!$M$1))/6),0)</f>
        <v>0</v>
      </c>
      <c r="AF74" s="62" t="e">
        <f t="shared" ca="1" si="60"/>
        <v>#VALUE!</v>
      </c>
      <c r="AG74" s="59" t="e">
        <f t="shared" ca="1" si="61"/>
        <v>#VALUE!</v>
      </c>
      <c r="AH74" s="60" t="e">
        <f t="shared" ca="1" si="62"/>
        <v>#VALUE!</v>
      </c>
      <c r="AI74" s="61" t="e">
        <f t="shared" ca="1" si="63"/>
        <v>#VALUE!</v>
      </c>
      <c r="AJ74" s="61">
        <f ca="1">OFFSET(宅配便入力!$W74,0,(COLUMN()-COLUMN($L$1))/6)</f>
        <v>0</v>
      </c>
      <c r="AK74" s="61">
        <f>IF($I74="(送料込)",VLOOKUP(宅配便入力!$Q74,宅配便!$A$18:$O$27,4+(COLUMN()-COLUMN('計算（宅配便）'!$M$1))/6),0)</f>
        <v>0</v>
      </c>
      <c r="AL74" s="62" t="e">
        <f t="shared" ca="1" si="64"/>
        <v>#VALUE!</v>
      </c>
      <c r="AM74" s="59" t="e">
        <f t="shared" ca="1" si="65"/>
        <v>#VALUE!</v>
      </c>
      <c r="AN74" s="60" t="e">
        <f t="shared" ca="1" si="66"/>
        <v>#VALUE!</v>
      </c>
      <c r="AO74" s="61" t="e">
        <f t="shared" ca="1" si="67"/>
        <v>#VALUE!</v>
      </c>
      <c r="AP74" s="61">
        <f ca="1">OFFSET(宅配便入力!$W74,0,(COLUMN()-COLUMN($L$1))/6)</f>
        <v>0</v>
      </c>
      <c r="AQ74" s="61">
        <f>IF($I74="(送料込)",VLOOKUP(宅配便入力!$Q74,宅配便!$A$18:$O$27,4+(COLUMN()-COLUMN('計算（宅配便）'!$M$1))/6),0)</f>
        <v>0</v>
      </c>
      <c r="AR74" s="62" t="e">
        <f t="shared" ca="1" si="68"/>
        <v>#VALUE!</v>
      </c>
      <c r="AS74" s="59" t="e">
        <f t="shared" ca="1" si="69"/>
        <v>#VALUE!</v>
      </c>
      <c r="AT74" s="60" t="e">
        <f t="shared" ca="1" si="70"/>
        <v>#VALUE!</v>
      </c>
      <c r="AU74" s="61" t="e">
        <f t="shared" ca="1" si="71"/>
        <v>#VALUE!</v>
      </c>
      <c r="AV74" s="61">
        <f ca="1">OFFSET(宅配便入力!$W74,0,(COLUMN()-COLUMN($L$1))/6)</f>
        <v>0</v>
      </c>
      <c r="AW74" s="61">
        <f>IF($I74="(送料込)",VLOOKUP(宅配便入力!$Q74,宅配便!$A$18:$O$27,4+(COLUMN()-COLUMN('計算（宅配便）'!$M$1))/6),0)</f>
        <v>0</v>
      </c>
      <c r="AX74" s="62" t="e">
        <f t="shared" ca="1" si="72"/>
        <v>#VALUE!</v>
      </c>
      <c r="AY74" s="59" t="e">
        <f t="shared" ca="1" si="73"/>
        <v>#VALUE!</v>
      </c>
      <c r="AZ74" s="60" t="e">
        <f t="shared" ca="1" si="74"/>
        <v>#VALUE!</v>
      </c>
      <c r="BA74" s="61" t="e">
        <f t="shared" ca="1" si="75"/>
        <v>#VALUE!</v>
      </c>
      <c r="BB74" s="61">
        <f ca="1">OFFSET(宅配便入力!$W74,0,(COLUMN()-COLUMN($L$1))/6)</f>
        <v>0</v>
      </c>
      <c r="BC74" s="61">
        <f>IF($I74="(送料込)",VLOOKUP(宅配便入力!$Q74,宅配便!$A$18:$O$27,4+(COLUMN()-COLUMN('計算（宅配便）'!$M$1))/6),0)</f>
        <v>0</v>
      </c>
      <c r="BD74" s="62" t="e">
        <f t="shared" ca="1" si="76"/>
        <v>#VALUE!</v>
      </c>
      <c r="BE74" s="59" t="e">
        <f t="shared" ca="1" si="77"/>
        <v>#VALUE!</v>
      </c>
      <c r="BF74" s="60" t="e">
        <f t="shared" ca="1" si="78"/>
        <v>#VALUE!</v>
      </c>
      <c r="BG74" s="61" t="e">
        <f t="shared" ca="1" si="79"/>
        <v>#VALUE!</v>
      </c>
      <c r="BH74" s="61">
        <f ca="1">OFFSET(宅配便入力!$W74,0,(COLUMN()-COLUMN($L$1))/6)</f>
        <v>0</v>
      </c>
      <c r="BI74" s="61">
        <f>IF($I74="(送料込)",VLOOKUP(宅配便入力!$Q74,宅配便!$A$18:$O$27,4+(COLUMN()-COLUMN('計算（宅配便）'!$M$1))/6),0)</f>
        <v>0</v>
      </c>
      <c r="BJ74" s="62" t="e">
        <f t="shared" ca="1" si="80"/>
        <v>#VALUE!</v>
      </c>
      <c r="BK74" s="59" t="e">
        <f t="shared" ca="1" si="81"/>
        <v>#VALUE!</v>
      </c>
      <c r="BL74" s="60" t="e">
        <f t="shared" ca="1" si="82"/>
        <v>#VALUE!</v>
      </c>
      <c r="BM74" s="61" t="e">
        <f t="shared" ca="1" si="83"/>
        <v>#VALUE!</v>
      </c>
      <c r="BN74" s="61">
        <f ca="1">OFFSET(宅配便入力!$W74,0,(COLUMN()-COLUMN($L$1))/6)</f>
        <v>0</v>
      </c>
      <c r="BO74" s="61">
        <f>IF($I74="(送料込)",VLOOKUP(宅配便入力!$Q74,宅配便!$A$18:$O$27,4+(COLUMN()-COLUMN('計算（宅配便）'!$M$1))/6),0)</f>
        <v>0</v>
      </c>
      <c r="BP74" s="62" t="e">
        <f t="shared" ca="1" si="84"/>
        <v>#VALUE!</v>
      </c>
      <c r="BQ74" s="59" t="e">
        <f t="shared" ca="1" si="85"/>
        <v>#VALUE!</v>
      </c>
      <c r="BR74" s="60" t="e">
        <f t="shared" ca="1" si="86"/>
        <v>#VALUE!</v>
      </c>
      <c r="BS74" s="61" t="e">
        <f t="shared" ca="1" si="87"/>
        <v>#VALUE!</v>
      </c>
      <c r="BT74" s="61">
        <f ca="1">OFFSET(宅配便入力!$W74,0,(COLUMN()-COLUMN($L$1))/6)</f>
        <v>0</v>
      </c>
      <c r="BU74" s="61">
        <f>IF($I74="(送料込)",VLOOKUP(宅配便入力!$Q74,宅配便!$A$18:$O$27,4+(COLUMN()-COLUMN('計算（宅配便）'!$M$1))/6),0)</f>
        <v>0</v>
      </c>
      <c r="BV74" s="62" t="e">
        <f t="shared" ca="1" si="88"/>
        <v>#VALUE!</v>
      </c>
      <c r="BW74" s="59" t="e">
        <f t="shared" ca="1" si="89"/>
        <v>#VALUE!</v>
      </c>
      <c r="BX74" s="60" t="e">
        <f t="shared" ca="1" si="90"/>
        <v>#VALUE!</v>
      </c>
      <c r="BY74" s="61" t="e">
        <f t="shared" ca="1" si="91"/>
        <v>#VALUE!</v>
      </c>
      <c r="BZ74" s="61">
        <f ca="1">OFFSET(宅配便入力!$W74,0,(COLUMN()-COLUMN($L$1))/6)</f>
        <v>0</v>
      </c>
      <c r="CA74" s="61">
        <f>IF($I74="(送料込)",VLOOKUP(宅配便入力!$Q74,宅配便!$A$18:$O$27,4+(COLUMN()-COLUMN('計算（宅配便）'!$M$1))/6),0)</f>
        <v>0</v>
      </c>
      <c r="CB74" s="62" t="e">
        <f t="shared" ca="1" si="92"/>
        <v>#VALUE!</v>
      </c>
      <c r="CC74" s="59" t="e">
        <f t="shared" ca="1" si="93"/>
        <v>#VALUE!</v>
      </c>
      <c r="CD74" s="60" t="e">
        <f t="shared" ca="1" si="94"/>
        <v>#VALUE!</v>
      </c>
      <c r="CE74" s="61" t="e">
        <f t="shared" ca="1" si="95"/>
        <v>#VALUE!</v>
      </c>
    </row>
    <row r="75" spans="1:83">
      <c r="A75" s="6">
        <v>72</v>
      </c>
      <c r="B75" s="158" t="str">
        <f>IF(ISBLANK(宅配便入力!B75),"",宅配便入力!B75)</f>
        <v/>
      </c>
      <c r="C75" s="5" t="str">
        <f>IF(ISBLANK(宅配便入力!C75),"",宅配便入力!C75)</f>
        <v/>
      </c>
      <c r="D75" s="15">
        <f>IF(ISBLANK(宅配便仮計算!D75),"",宅配便仮計算!D75)</f>
        <v>0.85</v>
      </c>
      <c r="E75" s="5" t="str">
        <f>IF(ISBLANK(宅配便入力!I75),"",宅配便入力!I75)</f>
        <v/>
      </c>
      <c r="F75" s="14" t="str">
        <f>IF(ISBLANK(宅配便入力!L75),"",宅配便入力!L75)</f>
        <v/>
      </c>
      <c r="G75" s="14" t="str">
        <f>IF(ISBLANK(宅配便入力!$N75),"",IF(宅配便入力!$P75="以上",1,宅配便入力!$N75))</f>
        <v/>
      </c>
      <c r="H75" s="6" t="str">
        <f>IF(ISBLANK(宅配便入力!Q75),"",宅配便入力!Q75)</f>
        <v/>
      </c>
      <c r="I75" s="6" t="str">
        <f>IF(ISBLANK(宅配便入力!R75),"",宅配便入力!R75)</f>
        <v/>
      </c>
      <c r="J75" s="6" t="str">
        <f>IF(ISBLANK(宅配便入力!S75),"",宅配便入力!S75)</f>
        <v/>
      </c>
      <c r="K75" s="6" t="str">
        <f>IF(ISBLANK(宅配便入力!T75),"",宅配便入力!T75)</f>
        <v/>
      </c>
      <c r="L75" s="61">
        <f ca="1">OFFSET(宅配便入力!$W75,0,(COLUMN()-COLUMN($L$1))/6)</f>
        <v>0</v>
      </c>
      <c r="M75" s="61">
        <f>IF($I75="(送料込)",VLOOKUP(宅配便入力!$Q75,宅配便!$A$18:$O$27,4+(COLUMN()-COLUMN('計算（宅配便）'!$M$1))/6),0)</f>
        <v>0</v>
      </c>
      <c r="N75" s="62" t="e">
        <f t="shared" ca="1" si="48"/>
        <v>#VALUE!</v>
      </c>
      <c r="O75" s="59" t="e">
        <f t="shared" ca="1" si="49"/>
        <v>#VALUE!</v>
      </c>
      <c r="P75" s="60" t="e">
        <f t="shared" ca="1" si="50"/>
        <v>#VALUE!</v>
      </c>
      <c r="Q75" s="61" t="e">
        <f t="shared" ca="1" si="51"/>
        <v>#VALUE!</v>
      </c>
      <c r="R75" s="61">
        <f ca="1">OFFSET(宅配便入力!$W75,0,(COLUMN()-COLUMN($L$1))/6)</f>
        <v>0</v>
      </c>
      <c r="S75" s="61">
        <f>IF($I75="(送料込)",VLOOKUP(宅配便入力!$Q75,宅配便!$A$18:$O$27,4+(COLUMN()-COLUMN('計算（宅配便）'!$M$1))/6),0)</f>
        <v>0</v>
      </c>
      <c r="T75" s="62" t="e">
        <f t="shared" ca="1" si="52"/>
        <v>#VALUE!</v>
      </c>
      <c r="U75" s="59" t="e">
        <f t="shared" ca="1" si="53"/>
        <v>#VALUE!</v>
      </c>
      <c r="V75" s="60" t="e">
        <f t="shared" ca="1" si="54"/>
        <v>#VALUE!</v>
      </c>
      <c r="W75" s="61" t="e">
        <f t="shared" ca="1" si="55"/>
        <v>#VALUE!</v>
      </c>
      <c r="X75" s="61">
        <f ca="1">OFFSET(宅配便入力!$W75,0,(COLUMN()-COLUMN($L$1))/6)</f>
        <v>0</v>
      </c>
      <c r="Y75" s="61">
        <f>IF($I75="(送料込)",VLOOKUP(宅配便入力!$Q75,宅配便!$A$18:$O$27,4+(COLUMN()-COLUMN('計算（宅配便）'!$M$1))/6),0)</f>
        <v>0</v>
      </c>
      <c r="Z75" s="62" t="e">
        <f t="shared" ca="1" si="56"/>
        <v>#VALUE!</v>
      </c>
      <c r="AA75" s="59" t="e">
        <f t="shared" ca="1" si="57"/>
        <v>#VALUE!</v>
      </c>
      <c r="AB75" s="60" t="e">
        <f t="shared" ca="1" si="58"/>
        <v>#VALUE!</v>
      </c>
      <c r="AC75" s="61" t="e">
        <f t="shared" ca="1" si="59"/>
        <v>#VALUE!</v>
      </c>
      <c r="AD75" s="61">
        <f ca="1">OFFSET(宅配便入力!$W75,0,(COLUMN()-COLUMN($L$1))/6)</f>
        <v>0</v>
      </c>
      <c r="AE75" s="61">
        <f>IF($I75="(送料込)",VLOOKUP(宅配便入力!$Q75,宅配便!$A$18:$O$27,4+(COLUMN()-COLUMN('計算（宅配便）'!$M$1))/6),0)</f>
        <v>0</v>
      </c>
      <c r="AF75" s="62" t="e">
        <f t="shared" ca="1" si="60"/>
        <v>#VALUE!</v>
      </c>
      <c r="AG75" s="59" t="e">
        <f t="shared" ca="1" si="61"/>
        <v>#VALUE!</v>
      </c>
      <c r="AH75" s="60" t="e">
        <f t="shared" ca="1" si="62"/>
        <v>#VALUE!</v>
      </c>
      <c r="AI75" s="61" t="e">
        <f t="shared" ca="1" si="63"/>
        <v>#VALUE!</v>
      </c>
      <c r="AJ75" s="61">
        <f ca="1">OFFSET(宅配便入力!$W75,0,(COLUMN()-COLUMN($L$1))/6)</f>
        <v>0</v>
      </c>
      <c r="AK75" s="61">
        <f>IF($I75="(送料込)",VLOOKUP(宅配便入力!$Q75,宅配便!$A$18:$O$27,4+(COLUMN()-COLUMN('計算（宅配便）'!$M$1))/6),0)</f>
        <v>0</v>
      </c>
      <c r="AL75" s="62" t="e">
        <f t="shared" ca="1" si="64"/>
        <v>#VALUE!</v>
      </c>
      <c r="AM75" s="59" t="e">
        <f t="shared" ca="1" si="65"/>
        <v>#VALUE!</v>
      </c>
      <c r="AN75" s="60" t="e">
        <f t="shared" ca="1" si="66"/>
        <v>#VALUE!</v>
      </c>
      <c r="AO75" s="61" t="e">
        <f t="shared" ca="1" si="67"/>
        <v>#VALUE!</v>
      </c>
      <c r="AP75" s="61">
        <f ca="1">OFFSET(宅配便入力!$W75,0,(COLUMN()-COLUMN($L$1))/6)</f>
        <v>0</v>
      </c>
      <c r="AQ75" s="61">
        <f>IF($I75="(送料込)",VLOOKUP(宅配便入力!$Q75,宅配便!$A$18:$O$27,4+(COLUMN()-COLUMN('計算（宅配便）'!$M$1))/6),0)</f>
        <v>0</v>
      </c>
      <c r="AR75" s="62" t="e">
        <f t="shared" ca="1" si="68"/>
        <v>#VALUE!</v>
      </c>
      <c r="AS75" s="59" t="e">
        <f t="shared" ca="1" si="69"/>
        <v>#VALUE!</v>
      </c>
      <c r="AT75" s="60" t="e">
        <f t="shared" ca="1" si="70"/>
        <v>#VALUE!</v>
      </c>
      <c r="AU75" s="61" t="e">
        <f t="shared" ca="1" si="71"/>
        <v>#VALUE!</v>
      </c>
      <c r="AV75" s="61">
        <f ca="1">OFFSET(宅配便入力!$W75,0,(COLUMN()-COLUMN($L$1))/6)</f>
        <v>0</v>
      </c>
      <c r="AW75" s="61">
        <f>IF($I75="(送料込)",VLOOKUP(宅配便入力!$Q75,宅配便!$A$18:$O$27,4+(COLUMN()-COLUMN('計算（宅配便）'!$M$1))/6),0)</f>
        <v>0</v>
      </c>
      <c r="AX75" s="62" t="e">
        <f t="shared" ca="1" si="72"/>
        <v>#VALUE!</v>
      </c>
      <c r="AY75" s="59" t="e">
        <f t="shared" ca="1" si="73"/>
        <v>#VALUE!</v>
      </c>
      <c r="AZ75" s="60" t="e">
        <f t="shared" ca="1" si="74"/>
        <v>#VALUE!</v>
      </c>
      <c r="BA75" s="61" t="e">
        <f t="shared" ca="1" si="75"/>
        <v>#VALUE!</v>
      </c>
      <c r="BB75" s="61">
        <f ca="1">OFFSET(宅配便入力!$W75,0,(COLUMN()-COLUMN($L$1))/6)</f>
        <v>0</v>
      </c>
      <c r="BC75" s="61">
        <f>IF($I75="(送料込)",VLOOKUP(宅配便入力!$Q75,宅配便!$A$18:$O$27,4+(COLUMN()-COLUMN('計算（宅配便）'!$M$1))/6),0)</f>
        <v>0</v>
      </c>
      <c r="BD75" s="62" t="e">
        <f t="shared" ca="1" si="76"/>
        <v>#VALUE!</v>
      </c>
      <c r="BE75" s="59" t="e">
        <f t="shared" ca="1" si="77"/>
        <v>#VALUE!</v>
      </c>
      <c r="BF75" s="60" t="e">
        <f t="shared" ca="1" si="78"/>
        <v>#VALUE!</v>
      </c>
      <c r="BG75" s="61" t="e">
        <f t="shared" ca="1" si="79"/>
        <v>#VALUE!</v>
      </c>
      <c r="BH75" s="61">
        <f ca="1">OFFSET(宅配便入力!$W75,0,(COLUMN()-COLUMN($L$1))/6)</f>
        <v>0</v>
      </c>
      <c r="BI75" s="61">
        <f>IF($I75="(送料込)",VLOOKUP(宅配便入力!$Q75,宅配便!$A$18:$O$27,4+(COLUMN()-COLUMN('計算（宅配便）'!$M$1))/6),0)</f>
        <v>0</v>
      </c>
      <c r="BJ75" s="62" t="e">
        <f t="shared" ca="1" si="80"/>
        <v>#VALUE!</v>
      </c>
      <c r="BK75" s="59" t="e">
        <f t="shared" ca="1" si="81"/>
        <v>#VALUE!</v>
      </c>
      <c r="BL75" s="60" t="e">
        <f t="shared" ca="1" si="82"/>
        <v>#VALUE!</v>
      </c>
      <c r="BM75" s="61" t="e">
        <f t="shared" ca="1" si="83"/>
        <v>#VALUE!</v>
      </c>
      <c r="BN75" s="61">
        <f ca="1">OFFSET(宅配便入力!$W75,0,(COLUMN()-COLUMN($L$1))/6)</f>
        <v>0</v>
      </c>
      <c r="BO75" s="61">
        <f>IF($I75="(送料込)",VLOOKUP(宅配便入力!$Q75,宅配便!$A$18:$O$27,4+(COLUMN()-COLUMN('計算（宅配便）'!$M$1))/6),0)</f>
        <v>0</v>
      </c>
      <c r="BP75" s="62" t="e">
        <f t="shared" ca="1" si="84"/>
        <v>#VALUE!</v>
      </c>
      <c r="BQ75" s="59" t="e">
        <f t="shared" ca="1" si="85"/>
        <v>#VALUE!</v>
      </c>
      <c r="BR75" s="60" t="e">
        <f t="shared" ca="1" si="86"/>
        <v>#VALUE!</v>
      </c>
      <c r="BS75" s="61" t="e">
        <f t="shared" ca="1" si="87"/>
        <v>#VALUE!</v>
      </c>
      <c r="BT75" s="61">
        <f ca="1">OFFSET(宅配便入力!$W75,0,(COLUMN()-COLUMN($L$1))/6)</f>
        <v>0</v>
      </c>
      <c r="BU75" s="61">
        <f>IF($I75="(送料込)",VLOOKUP(宅配便入力!$Q75,宅配便!$A$18:$O$27,4+(COLUMN()-COLUMN('計算（宅配便）'!$M$1))/6),0)</f>
        <v>0</v>
      </c>
      <c r="BV75" s="62" t="e">
        <f t="shared" ca="1" si="88"/>
        <v>#VALUE!</v>
      </c>
      <c r="BW75" s="59" t="e">
        <f t="shared" ca="1" si="89"/>
        <v>#VALUE!</v>
      </c>
      <c r="BX75" s="60" t="e">
        <f t="shared" ca="1" si="90"/>
        <v>#VALUE!</v>
      </c>
      <c r="BY75" s="61" t="e">
        <f t="shared" ca="1" si="91"/>
        <v>#VALUE!</v>
      </c>
      <c r="BZ75" s="61">
        <f ca="1">OFFSET(宅配便入力!$W75,0,(COLUMN()-COLUMN($L$1))/6)</f>
        <v>0</v>
      </c>
      <c r="CA75" s="61">
        <f>IF($I75="(送料込)",VLOOKUP(宅配便入力!$Q75,宅配便!$A$18:$O$27,4+(COLUMN()-COLUMN('計算（宅配便）'!$M$1))/6),0)</f>
        <v>0</v>
      </c>
      <c r="CB75" s="62" t="e">
        <f t="shared" ca="1" si="92"/>
        <v>#VALUE!</v>
      </c>
      <c r="CC75" s="59" t="e">
        <f t="shared" ca="1" si="93"/>
        <v>#VALUE!</v>
      </c>
      <c r="CD75" s="60" t="e">
        <f t="shared" ca="1" si="94"/>
        <v>#VALUE!</v>
      </c>
      <c r="CE75" s="61" t="e">
        <f t="shared" ca="1" si="95"/>
        <v>#VALUE!</v>
      </c>
    </row>
    <row r="76" spans="1:83">
      <c r="A76" s="6">
        <v>73</v>
      </c>
      <c r="B76" s="158" t="str">
        <f>IF(ISBLANK(宅配便入力!B76),"",宅配便入力!B76)</f>
        <v/>
      </c>
      <c r="C76" s="5" t="str">
        <f>IF(ISBLANK(宅配便入力!C76),"",宅配便入力!C76)</f>
        <v/>
      </c>
      <c r="D76" s="15">
        <f>IF(ISBLANK(宅配便仮計算!D76),"",宅配便仮計算!D76)</f>
        <v>0.85</v>
      </c>
      <c r="E76" s="5" t="str">
        <f>IF(ISBLANK(宅配便入力!I76),"",宅配便入力!I76)</f>
        <v/>
      </c>
      <c r="F76" s="14" t="str">
        <f>IF(ISBLANK(宅配便入力!L76),"",宅配便入力!L76)</f>
        <v/>
      </c>
      <c r="G76" s="14" t="str">
        <f>IF(ISBLANK(宅配便入力!$N76),"",IF(宅配便入力!$P76="以上",1,宅配便入力!$N76))</f>
        <v/>
      </c>
      <c r="H76" s="6" t="str">
        <f>IF(ISBLANK(宅配便入力!Q76),"",宅配便入力!Q76)</f>
        <v/>
      </c>
      <c r="I76" s="6" t="str">
        <f>IF(ISBLANK(宅配便入力!R76),"",宅配便入力!R76)</f>
        <v/>
      </c>
      <c r="J76" s="6" t="str">
        <f>IF(ISBLANK(宅配便入力!S76),"",宅配便入力!S76)</f>
        <v/>
      </c>
      <c r="K76" s="6" t="str">
        <f>IF(ISBLANK(宅配便入力!T76),"",宅配便入力!T76)</f>
        <v/>
      </c>
      <c r="L76" s="61">
        <f ca="1">OFFSET(宅配便入力!$W76,0,(COLUMN()-COLUMN($L$1))/6)</f>
        <v>0</v>
      </c>
      <c r="M76" s="61">
        <f>IF($I76="(送料込)",VLOOKUP(宅配便入力!$Q76,宅配便!$A$18:$O$27,4+(COLUMN()-COLUMN('計算（宅配便）'!$M$1))/6),0)</f>
        <v>0</v>
      </c>
      <c r="N76" s="62" t="e">
        <f t="shared" ca="1" si="48"/>
        <v>#VALUE!</v>
      </c>
      <c r="O76" s="59" t="e">
        <f t="shared" ca="1" si="49"/>
        <v>#VALUE!</v>
      </c>
      <c r="P76" s="60" t="e">
        <f t="shared" ca="1" si="50"/>
        <v>#VALUE!</v>
      </c>
      <c r="Q76" s="61" t="e">
        <f t="shared" ca="1" si="51"/>
        <v>#VALUE!</v>
      </c>
      <c r="R76" s="61">
        <f ca="1">OFFSET(宅配便入力!$W76,0,(COLUMN()-COLUMN($L$1))/6)</f>
        <v>0</v>
      </c>
      <c r="S76" s="61">
        <f>IF($I76="(送料込)",VLOOKUP(宅配便入力!$Q76,宅配便!$A$18:$O$27,4+(COLUMN()-COLUMN('計算（宅配便）'!$M$1))/6),0)</f>
        <v>0</v>
      </c>
      <c r="T76" s="62" t="e">
        <f t="shared" ca="1" si="52"/>
        <v>#VALUE!</v>
      </c>
      <c r="U76" s="59" t="e">
        <f t="shared" ca="1" si="53"/>
        <v>#VALUE!</v>
      </c>
      <c r="V76" s="60" t="e">
        <f t="shared" ca="1" si="54"/>
        <v>#VALUE!</v>
      </c>
      <c r="W76" s="61" t="e">
        <f t="shared" ca="1" si="55"/>
        <v>#VALUE!</v>
      </c>
      <c r="X76" s="61">
        <f ca="1">OFFSET(宅配便入力!$W76,0,(COLUMN()-COLUMN($L$1))/6)</f>
        <v>0</v>
      </c>
      <c r="Y76" s="61">
        <f>IF($I76="(送料込)",VLOOKUP(宅配便入力!$Q76,宅配便!$A$18:$O$27,4+(COLUMN()-COLUMN('計算（宅配便）'!$M$1))/6),0)</f>
        <v>0</v>
      </c>
      <c r="Z76" s="62" t="e">
        <f t="shared" ca="1" si="56"/>
        <v>#VALUE!</v>
      </c>
      <c r="AA76" s="59" t="e">
        <f t="shared" ca="1" si="57"/>
        <v>#VALUE!</v>
      </c>
      <c r="AB76" s="60" t="e">
        <f t="shared" ca="1" si="58"/>
        <v>#VALUE!</v>
      </c>
      <c r="AC76" s="61" t="e">
        <f t="shared" ca="1" si="59"/>
        <v>#VALUE!</v>
      </c>
      <c r="AD76" s="61">
        <f ca="1">OFFSET(宅配便入力!$W76,0,(COLUMN()-COLUMN($L$1))/6)</f>
        <v>0</v>
      </c>
      <c r="AE76" s="61">
        <f>IF($I76="(送料込)",VLOOKUP(宅配便入力!$Q76,宅配便!$A$18:$O$27,4+(COLUMN()-COLUMN('計算（宅配便）'!$M$1))/6),0)</f>
        <v>0</v>
      </c>
      <c r="AF76" s="62" t="e">
        <f t="shared" ca="1" si="60"/>
        <v>#VALUE!</v>
      </c>
      <c r="AG76" s="59" t="e">
        <f t="shared" ca="1" si="61"/>
        <v>#VALUE!</v>
      </c>
      <c r="AH76" s="60" t="e">
        <f t="shared" ca="1" si="62"/>
        <v>#VALUE!</v>
      </c>
      <c r="AI76" s="61" t="e">
        <f t="shared" ca="1" si="63"/>
        <v>#VALUE!</v>
      </c>
      <c r="AJ76" s="61">
        <f ca="1">OFFSET(宅配便入力!$W76,0,(COLUMN()-COLUMN($L$1))/6)</f>
        <v>0</v>
      </c>
      <c r="AK76" s="61">
        <f>IF($I76="(送料込)",VLOOKUP(宅配便入力!$Q76,宅配便!$A$18:$O$27,4+(COLUMN()-COLUMN('計算（宅配便）'!$M$1))/6),0)</f>
        <v>0</v>
      </c>
      <c r="AL76" s="62" t="e">
        <f t="shared" ca="1" si="64"/>
        <v>#VALUE!</v>
      </c>
      <c r="AM76" s="59" t="e">
        <f t="shared" ca="1" si="65"/>
        <v>#VALUE!</v>
      </c>
      <c r="AN76" s="60" t="e">
        <f t="shared" ca="1" si="66"/>
        <v>#VALUE!</v>
      </c>
      <c r="AO76" s="61" t="e">
        <f t="shared" ca="1" si="67"/>
        <v>#VALUE!</v>
      </c>
      <c r="AP76" s="61">
        <f ca="1">OFFSET(宅配便入力!$W76,0,(COLUMN()-COLUMN($L$1))/6)</f>
        <v>0</v>
      </c>
      <c r="AQ76" s="61">
        <f>IF($I76="(送料込)",VLOOKUP(宅配便入力!$Q76,宅配便!$A$18:$O$27,4+(COLUMN()-COLUMN('計算（宅配便）'!$M$1))/6),0)</f>
        <v>0</v>
      </c>
      <c r="AR76" s="62" t="e">
        <f t="shared" ca="1" si="68"/>
        <v>#VALUE!</v>
      </c>
      <c r="AS76" s="59" t="e">
        <f t="shared" ca="1" si="69"/>
        <v>#VALUE!</v>
      </c>
      <c r="AT76" s="60" t="e">
        <f t="shared" ca="1" si="70"/>
        <v>#VALUE!</v>
      </c>
      <c r="AU76" s="61" t="e">
        <f t="shared" ca="1" si="71"/>
        <v>#VALUE!</v>
      </c>
      <c r="AV76" s="61">
        <f ca="1">OFFSET(宅配便入力!$W76,0,(COLUMN()-COLUMN($L$1))/6)</f>
        <v>0</v>
      </c>
      <c r="AW76" s="61">
        <f>IF($I76="(送料込)",VLOOKUP(宅配便入力!$Q76,宅配便!$A$18:$O$27,4+(COLUMN()-COLUMN('計算（宅配便）'!$M$1))/6),0)</f>
        <v>0</v>
      </c>
      <c r="AX76" s="62" t="e">
        <f t="shared" ca="1" si="72"/>
        <v>#VALUE!</v>
      </c>
      <c r="AY76" s="59" t="e">
        <f t="shared" ca="1" si="73"/>
        <v>#VALUE!</v>
      </c>
      <c r="AZ76" s="60" t="e">
        <f t="shared" ca="1" si="74"/>
        <v>#VALUE!</v>
      </c>
      <c r="BA76" s="61" t="e">
        <f t="shared" ca="1" si="75"/>
        <v>#VALUE!</v>
      </c>
      <c r="BB76" s="61">
        <f ca="1">OFFSET(宅配便入力!$W76,0,(COLUMN()-COLUMN($L$1))/6)</f>
        <v>0</v>
      </c>
      <c r="BC76" s="61">
        <f>IF($I76="(送料込)",VLOOKUP(宅配便入力!$Q76,宅配便!$A$18:$O$27,4+(COLUMN()-COLUMN('計算（宅配便）'!$M$1))/6),0)</f>
        <v>0</v>
      </c>
      <c r="BD76" s="62" t="e">
        <f t="shared" ca="1" si="76"/>
        <v>#VALUE!</v>
      </c>
      <c r="BE76" s="59" t="e">
        <f t="shared" ca="1" si="77"/>
        <v>#VALUE!</v>
      </c>
      <c r="BF76" s="60" t="e">
        <f t="shared" ca="1" si="78"/>
        <v>#VALUE!</v>
      </c>
      <c r="BG76" s="61" t="e">
        <f t="shared" ca="1" si="79"/>
        <v>#VALUE!</v>
      </c>
      <c r="BH76" s="61">
        <f ca="1">OFFSET(宅配便入力!$W76,0,(COLUMN()-COLUMN($L$1))/6)</f>
        <v>0</v>
      </c>
      <c r="BI76" s="61">
        <f>IF($I76="(送料込)",VLOOKUP(宅配便入力!$Q76,宅配便!$A$18:$O$27,4+(COLUMN()-COLUMN('計算（宅配便）'!$M$1))/6),0)</f>
        <v>0</v>
      </c>
      <c r="BJ76" s="62" t="e">
        <f t="shared" ca="1" si="80"/>
        <v>#VALUE!</v>
      </c>
      <c r="BK76" s="59" t="e">
        <f t="shared" ca="1" si="81"/>
        <v>#VALUE!</v>
      </c>
      <c r="BL76" s="60" t="e">
        <f t="shared" ca="1" si="82"/>
        <v>#VALUE!</v>
      </c>
      <c r="BM76" s="61" t="e">
        <f t="shared" ca="1" si="83"/>
        <v>#VALUE!</v>
      </c>
      <c r="BN76" s="61">
        <f ca="1">OFFSET(宅配便入力!$W76,0,(COLUMN()-COLUMN($L$1))/6)</f>
        <v>0</v>
      </c>
      <c r="BO76" s="61">
        <f>IF($I76="(送料込)",VLOOKUP(宅配便入力!$Q76,宅配便!$A$18:$O$27,4+(COLUMN()-COLUMN('計算（宅配便）'!$M$1))/6),0)</f>
        <v>0</v>
      </c>
      <c r="BP76" s="62" t="e">
        <f t="shared" ca="1" si="84"/>
        <v>#VALUE!</v>
      </c>
      <c r="BQ76" s="59" t="e">
        <f t="shared" ca="1" si="85"/>
        <v>#VALUE!</v>
      </c>
      <c r="BR76" s="60" t="e">
        <f t="shared" ca="1" si="86"/>
        <v>#VALUE!</v>
      </c>
      <c r="BS76" s="61" t="e">
        <f t="shared" ca="1" si="87"/>
        <v>#VALUE!</v>
      </c>
      <c r="BT76" s="61">
        <f ca="1">OFFSET(宅配便入力!$W76,0,(COLUMN()-COLUMN($L$1))/6)</f>
        <v>0</v>
      </c>
      <c r="BU76" s="61">
        <f>IF($I76="(送料込)",VLOOKUP(宅配便入力!$Q76,宅配便!$A$18:$O$27,4+(COLUMN()-COLUMN('計算（宅配便）'!$M$1))/6),0)</f>
        <v>0</v>
      </c>
      <c r="BV76" s="62" t="e">
        <f t="shared" ca="1" si="88"/>
        <v>#VALUE!</v>
      </c>
      <c r="BW76" s="59" t="e">
        <f t="shared" ca="1" si="89"/>
        <v>#VALUE!</v>
      </c>
      <c r="BX76" s="60" t="e">
        <f t="shared" ca="1" si="90"/>
        <v>#VALUE!</v>
      </c>
      <c r="BY76" s="61" t="e">
        <f t="shared" ca="1" si="91"/>
        <v>#VALUE!</v>
      </c>
      <c r="BZ76" s="61">
        <f ca="1">OFFSET(宅配便入力!$W76,0,(COLUMN()-COLUMN($L$1))/6)</f>
        <v>0</v>
      </c>
      <c r="CA76" s="61">
        <f>IF($I76="(送料込)",VLOOKUP(宅配便入力!$Q76,宅配便!$A$18:$O$27,4+(COLUMN()-COLUMN('計算（宅配便）'!$M$1))/6),0)</f>
        <v>0</v>
      </c>
      <c r="CB76" s="62" t="e">
        <f t="shared" ca="1" si="92"/>
        <v>#VALUE!</v>
      </c>
      <c r="CC76" s="59" t="e">
        <f t="shared" ca="1" si="93"/>
        <v>#VALUE!</v>
      </c>
      <c r="CD76" s="60" t="e">
        <f t="shared" ca="1" si="94"/>
        <v>#VALUE!</v>
      </c>
      <c r="CE76" s="61" t="e">
        <f t="shared" ca="1" si="95"/>
        <v>#VALUE!</v>
      </c>
    </row>
    <row r="77" spans="1:83">
      <c r="A77" s="6">
        <v>74</v>
      </c>
      <c r="B77" s="158" t="str">
        <f>IF(ISBLANK(宅配便入力!B77),"",宅配便入力!B77)</f>
        <v/>
      </c>
      <c r="C77" s="5" t="str">
        <f>IF(ISBLANK(宅配便入力!C77),"",宅配便入力!C77)</f>
        <v/>
      </c>
      <c r="D77" s="15">
        <f>IF(ISBLANK(宅配便仮計算!D77),"",宅配便仮計算!D77)</f>
        <v>0.85</v>
      </c>
      <c r="E77" s="5" t="str">
        <f>IF(ISBLANK(宅配便入力!I77),"",宅配便入力!I77)</f>
        <v/>
      </c>
      <c r="F77" s="14" t="str">
        <f>IF(ISBLANK(宅配便入力!L77),"",宅配便入力!L77)</f>
        <v/>
      </c>
      <c r="G77" s="14" t="str">
        <f>IF(ISBLANK(宅配便入力!$N77),"",IF(宅配便入力!$P77="以上",1,宅配便入力!$N77))</f>
        <v/>
      </c>
      <c r="H77" s="6" t="str">
        <f>IF(ISBLANK(宅配便入力!Q77),"",宅配便入力!Q77)</f>
        <v/>
      </c>
      <c r="I77" s="6" t="str">
        <f>IF(ISBLANK(宅配便入力!R77),"",宅配便入力!R77)</f>
        <v/>
      </c>
      <c r="J77" s="6" t="str">
        <f>IF(ISBLANK(宅配便入力!S77),"",宅配便入力!S77)</f>
        <v/>
      </c>
      <c r="K77" s="6" t="str">
        <f>IF(ISBLANK(宅配便入力!T77),"",宅配便入力!T77)</f>
        <v/>
      </c>
      <c r="L77" s="61">
        <f ca="1">OFFSET(宅配便入力!$W77,0,(COLUMN()-COLUMN($L$1))/6)</f>
        <v>0</v>
      </c>
      <c r="M77" s="61">
        <f>IF($I77="(送料込)",VLOOKUP(宅配便入力!$Q77,宅配便!$A$18:$O$27,4+(COLUMN()-COLUMN('計算（宅配便）'!$M$1))/6),0)</f>
        <v>0</v>
      </c>
      <c r="N77" s="62" t="e">
        <f t="shared" ca="1" si="48"/>
        <v>#VALUE!</v>
      </c>
      <c r="O77" s="59" t="e">
        <f t="shared" ca="1" si="49"/>
        <v>#VALUE!</v>
      </c>
      <c r="P77" s="60" t="e">
        <f t="shared" ca="1" si="50"/>
        <v>#VALUE!</v>
      </c>
      <c r="Q77" s="61" t="e">
        <f t="shared" ca="1" si="51"/>
        <v>#VALUE!</v>
      </c>
      <c r="R77" s="61">
        <f ca="1">OFFSET(宅配便入力!$W77,0,(COLUMN()-COLUMN($L$1))/6)</f>
        <v>0</v>
      </c>
      <c r="S77" s="61">
        <f>IF($I77="(送料込)",VLOOKUP(宅配便入力!$Q77,宅配便!$A$18:$O$27,4+(COLUMN()-COLUMN('計算（宅配便）'!$M$1))/6),0)</f>
        <v>0</v>
      </c>
      <c r="T77" s="62" t="e">
        <f t="shared" ca="1" si="52"/>
        <v>#VALUE!</v>
      </c>
      <c r="U77" s="59" t="e">
        <f t="shared" ca="1" si="53"/>
        <v>#VALUE!</v>
      </c>
      <c r="V77" s="60" t="e">
        <f t="shared" ca="1" si="54"/>
        <v>#VALUE!</v>
      </c>
      <c r="W77" s="61" t="e">
        <f t="shared" ca="1" si="55"/>
        <v>#VALUE!</v>
      </c>
      <c r="X77" s="61">
        <f ca="1">OFFSET(宅配便入力!$W77,0,(COLUMN()-COLUMN($L$1))/6)</f>
        <v>0</v>
      </c>
      <c r="Y77" s="61">
        <f>IF($I77="(送料込)",VLOOKUP(宅配便入力!$Q77,宅配便!$A$18:$O$27,4+(COLUMN()-COLUMN('計算（宅配便）'!$M$1))/6),0)</f>
        <v>0</v>
      </c>
      <c r="Z77" s="62" t="e">
        <f t="shared" ca="1" si="56"/>
        <v>#VALUE!</v>
      </c>
      <c r="AA77" s="59" t="e">
        <f t="shared" ca="1" si="57"/>
        <v>#VALUE!</v>
      </c>
      <c r="AB77" s="60" t="e">
        <f t="shared" ca="1" si="58"/>
        <v>#VALUE!</v>
      </c>
      <c r="AC77" s="61" t="e">
        <f t="shared" ca="1" si="59"/>
        <v>#VALUE!</v>
      </c>
      <c r="AD77" s="61">
        <f ca="1">OFFSET(宅配便入力!$W77,0,(COLUMN()-COLUMN($L$1))/6)</f>
        <v>0</v>
      </c>
      <c r="AE77" s="61">
        <f>IF($I77="(送料込)",VLOOKUP(宅配便入力!$Q77,宅配便!$A$18:$O$27,4+(COLUMN()-COLUMN('計算（宅配便）'!$M$1))/6),0)</f>
        <v>0</v>
      </c>
      <c r="AF77" s="62" t="e">
        <f t="shared" ca="1" si="60"/>
        <v>#VALUE!</v>
      </c>
      <c r="AG77" s="59" t="e">
        <f t="shared" ca="1" si="61"/>
        <v>#VALUE!</v>
      </c>
      <c r="AH77" s="60" t="e">
        <f t="shared" ca="1" si="62"/>
        <v>#VALUE!</v>
      </c>
      <c r="AI77" s="61" t="e">
        <f t="shared" ca="1" si="63"/>
        <v>#VALUE!</v>
      </c>
      <c r="AJ77" s="61">
        <f ca="1">OFFSET(宅配便入力!$W77,0,(COLUMN()-COLUMN($L$1))/6)</f>
        <v>0</v>
      </c>
      <c r="AK77" s="61">
        <f>IF($I77="(送料込)",VLOOKUP(宅配便入力!$Q77,宅配便!$A$18:$O$27,4+(COLUMN()-COLUMN('計算（宅配便）'!$M$1))/6),0)</f>
        <v>0</v>
      </c>
      <c r="AL77" s="62" t="e">
        <f t="shared" ca="1" si="64"/>
        <v>#VALUE!</v>
      </c>
      <c r="AM77" s="59" t="e">
        <f t="shared" ca="1" si="65"/>
        <v>#VALUE!</v>
      </c>
      <c r="AN77" s="60" t="e">
        <f t="shared" ca="1" si="66"/>
        <v>#VALUE!</v>
      </c>
      <c r="AO77" s="61" t="e">
        <f t="shared" ca="1" si="67"/>
        <v>#VALUE!</v>
      </c>
      <c r="AP77" s="61">
        <f ca="1">OFFSET(宅配便入力!$W77,0,(COLUMN()-COLUMN($L$1))/6)</f>
        <v>0</v>
      </c>
      <c r="AQ77" s="61">
        <f>IF($I77="(送料込)",VLOOKUP(宅配便入力!$Q77,宅配便!$A$18:$O$27,4+(COLUMN()-COLUMN('計算（宅配便）'!$M$1))/6),0)</f>
        <v>0</v>
      </c>
      <c r="AR77" s="62" t="e">
        <f t="shared" ca="1" si="68"/>
        <v>#VALUE!</v>
      </c>
      <c r="AS77" s="59" t="e">
        <f t="shared" ca="1" si="69"/>
        <v>#VALUE!</v>
      </c>
      <c r="AT77" s="60" t="e">
        <f t="shared" ca="1" si="70"/>
        <v>#VALUE!</v>
      </c>
      <c r="AU77" s="61" t="e">
        <f t="shared" ca="1" si="71"/>
        <v>#VALUE!</v>
      </c>
      <c r="AV77" s="61">
        <f ca="1">OFFSET(宅配便入力!$W77,0,(COLUMN()-COLUMN($L$1))/6)</f>
        <v>0</v>
      </c>
      <c r="AW77" s="61">
        <f>IF($I77="(送料込)",VLOOKUP(宅配便入力!$Q77,宅配便!$A$18:$O$27,4+(COLUMN()-COLUMN('計算（宅配便）'!$M$1))/6),0)</f>
        <v>0</v>
      </c>
      <c r="AX77" s="62" t="e">
        <f t="shared" ca="1" si="72"/>
        <v>#VALUE!</v>
      </c>
      <c r="AY77" s="59" t="e">
        <f t="shared" ca="1" si="73"/>
        <v>#VALUE!</v>
      </c>
      <c r="AZ77" s="60" t="e">
        <f t="shared" ca="1" si="74"/>
        <v>#VALUE!</v>
      </c>
      <c r="BA77" s="61" t="e">
        <f t="shared" ca="1" si="75"/>
        <v>#VALUE!</v>
      </c>
      <c r="BB77" s="61">
        <f ca="1">OFFSET(宅配便入力!$W77,0,(COLUMN()-COLUMN($L$1))/6)</f>
        <v>0</v>
      </c>
      <c r="BC77" s="61">
        <f>IF($I77="(送料込)",VLOOKUP(宅配便入力!$Q77,宅配便!$A$18:$O$27,4+(COLUMN()-COLUMN('計算（宅配便）'!$M$1))/6),0)</f>
        <v>0</v>
      </c>
      <c r="BD77" s="62" t="e">
        <f t="shared" ca="1" si="76"/>
        <v>#VALUE!</v>
      </c>
      <c r="BE77" s="59" t="e">
        <f t="shared" ca="1" si="77"/>
        <v>#VALUE!</v>
      </c>
      <c r="BF77" s="60" t="e">
        <f t="shared" ca="1" si="78"/>
        <v>#VALUE!</v>
      </c>
      <c r="BG77" s="61" t="e">
        <f t="shared" ca="1" si="79"/>
        <v>#VALUE!</v>
      </c>
      <c r="BH77" s="61">
        <f ca="1">OFFSET(宅配便入力!$W77,0,(COLUMN()-COLUMN($L$1))/6)</f>
        <v>0</v>
      </c>
      <c r="BI77" s="61">
        <f>IF($I77="(送料込)",VLOOKUP(宅配便入力!$Q77,宅配便!$A$18:$O$27,4+(COLUMN()-COLUMN('計算（宅配便）'!$M$1))/6),0)</f>
        <v>0</v>
      </c>
      <c r="BJ77" s="62" t="e">
        <f t="shared" ca="1" si="80"/>
        <v>#VALUE!</v>
      </c>
      <c r="BK77" s="59" t="e">
        <f t="shared" ca="1" si="81"/>
        <v>#VALUE!</v>
      </c>
      <c r="BL77" s="60" t="e">
        <f t="shared" ca="1" si="82"/>
        <v>#VALUE!</v>
      </c>
      <c r="BM77" s="61" t="e">
        <f t="shared" ca="1" si="83"/>
        <v>#VALUE!</v>
      </c>
      <c r="BN77" s="61">
        <f ca="1">OFFSET(宅配便入力!$W77,0,(COLUMN()-COLUMN($L$1))/6)</f>
        <v>0</v>
      </c>
      <c r="BO77" s="61">
        <f>IF($I77="(送料込)",VLOOKUP(宅配便入力!$Q77,宅配便!$A$18:$O$27,4+(COLUMN()-COLUMN('計算（宅配便）'!$M$1))/6),0)</f>
        <v>0</v>
      </c>
      <c r="BP77" s="62" t="e">
        <f t="shared" ca="1" si="84"/>
        <v>#VALUE!</v>
      </c>
      <c r="BQ77" s="59" t="e">
        <f t="shared" ca="1" si="85"/>
        <v>#VALUE!</v>
      </c>
      <c r="BR77" s="60" t="e">
        <f t="shared" ca="1" si="86"/>
        <v>#VALUE!</v>
      </c>
      <c r="BS77" s="61" t="e">
        <f t="shared" ca="1" si="87"/>
        <v>#VALUE!</v>
      </c>
      <c r="BT77" s="61">
        <f ca="1">OFFSET(宅配便入力!$W77,0,(COLUMN()-COLUMN($L$1))/6)</f>
        <v>0</v>
      </c>
      <c r="BU77" s="61">
        <f>IF($I77="(送料込)",VLOOKUP(宅配便入力!$Q77,宅配便!$A$18:$O$27,4+(COLUMN()-COLUMN('計算（宅配便）'!$M$1))/6),0)</f>
        <v>0</v>
      </c>
      <c r="BV77" s="62" t="e">
        <f t="shared" ca="1" si="88"/>
        <v>#VALUE!</v>
      </c>
      <c r="BW77" s="59" t="e">
        <f t="shared" ca="1" si="89"/>
        <v>#VALUE!</v>
      </c>
      <c r="BX77" s="60" t="e">
        <f t="shared" ca="1" si="90"/>
        <v>#VALUE!</v>
      </c>
      <c r="BY77" s="61" t="e">
        <f t="shared" ca="1" si="91"/>
        <v>#VALUE!</v>
      </c>
      <c r="BZ77" s="61">
        <f ca="1">OFFSET(宅配便入力!$W77,0,(COLUMN()-COLUMN($L$1))/6)</f>
        <v>0</v>
      </c>
      <c r="CA77" s="61">
        <f>IF($I77="(送料込)",VLOOKUP(宅配便入力!$Q77,宅配便!$A$18:$O$27,4+(COLUMN()-COLUMN('計算（宅配便）'!$M$1))/6),0)</f>
        <v>0</v>
      </c>
      <c r="CB77" s="62" t="e">
        <f t="shared" ca="1" si="92"/>
        <v>#VALUE!</v>
      </c>
      <c r="CC77" s="59" t="e">
        <f t="shared" ca="1" si="93"/>
        <v>#VALUE!</v>
      </c>
      <c r="CD77" s="60" t="e">
        <f t="shared" ca="1" si="94"/>
        <v>#VALUE!</v>
      </c>
      <c r="CE77" s="61" t="e">
        <f t="shared" ca="1" si="95"/>
        <v>#VALUE!</v>
      </c>
    </row>
    <row r="78" spans="1:83">
      <c r="A78" s="6">
        <v>75</v>
      </c>
      <c r="B78" s="158" t="str">
        <f>IF(ISBLANK(宅配便入力!B78),"",宅配便入力!B78)</f>
        <v/>
      </c>
      <c r="C78" s="5" t="str">
        <f>IF(ISBLANK(宅配便入力!C78),"",宅配便入力!C78)</f>
        <v/>
      </c>
      <c r="D78" s="15">
        <f>IF(ISBLANK(宅配便仮計算!D78),"",宅配便仮計算!D78)</f>
        <v>0.85</v>
      </c>
      <c r="E78" s="5" t="str">
        <f>IF(ISBLANK(宅配便入力!I78),"",宅配便入力!I78)</f>
        <v/>
      </c>
      <c r="F78" s="14" t="str">
        <f>IF(ISBLANK(宅配便入力!L78),"",宅配便入力!L78)</f>
        <v/>
      </c>
      <c r="G78" s="14" t="str">
        <f>IF(ISBLANK(宅配便入力!$N78),"",IF(宅配便入力!$P78="以上",1,宅配便入力!$N78))</f>
        <v/>
      </c>
      <c r="H78" s="6" t="str">
        <f>IF(ISBLANK(宅配便入力!Q78),"",宅配便入力!Q78)</f>
        <v/>
      </c>
      <c r="I78" s="6" t="str">
        <f>IF(ISBLANK(宅配便入力!R78),"",宅配便入力!R78)</f>
        <v/>
      </c>
      <c r="J78" s="6" t="str">
        <f>IF(ISBLANK(宅配便入力!S78),"",宅配便入力!S78)</f>
        <v/>
      </c>
      <c r="K78" s="6" t="str">
        <f>IF(ISBLANK(宅配便入力!T78),"",宅配便入力!T78)</f>
        <v/>
      </c>
      <c r="L78" s="61">
        <f ca="1">OFFSET(宅配便入力!$W78,0,(COLUMN()-COLUMN($L$1))/6)</f>
        <v>0</v>
      </c>
      <c r="M78" s="61">
        <f>IF($I78="(送料込)",VLOOKUP(宅配便入力!$Q78,宅配便!$A$18:$O$27,4+(COLUMN()-COLUMN('計算（宅配便）'!$M$1))/6),0)</f>
        <v>0</v>
      </c>
      <c r="N78" s="62" t="e">
        <f t="shared" ca="1" si="48"/>
        <v>#VALUE!</v>
      </c>
      <c r="O78" s="59" t="e">
        <f t="shared" ca="1" si="49"/>
        <v>#VALUE!</v>
      </c>
      <c r="P78" s="60" t="e">
        <f t="shared" ca="1" si="50"/>
        <v>#VALUE!</v>
      </c>
      <c r="Q78" s="61" t="e">
        <f t="shared" ca="1" si="51"/>
        <v>#VALUE!</v>
      </c>
      <c r="R78" s="61">
        <f ca="1">OFFSET(宅配便入力!$W78,0,(COLUMN()-COLUMN($L$1))/6)</f>
        <v>0</v>
      </c>
      <c r="S78" s="61">
        <f>IF($I78="(送料込)",VLOOKUP(宅配便入力!$Q78,宅配便!$A$18:$O$27,4+(COLUMN()-COLUMN('計算（宅配便）'!$M$1))/6),0)</f>
        <v>0</v>
      </c>
      <c r="T78" s="62" t="e">
        <f t="shared" ca="1" si="52"/>
        <v>#VALUE!</v>
      </c>
      <c r="U78" s="59" t="e">
        <f t="shared" ca="1" si="53"/>
        <v>#VALUE!</v>
      </c>
      <c r="V78" s="60" t="e">
        <f t="shared" ca="1" si="54"/>
        <v>#VALUE!</v>
      </c>
      <c r="W78" s="61" t="e">
        <f t="shared" ca="1" si="55"/>
        <v>#VALUE!</v>
      </c>
      <c r="X78" s="61">
        <f ca="1">OFFSET(宅配便入力!$W78,0,(COLUMN()-COLUMN($L$1))/6)</f>
        <v>0</v>
      </c>
      <c r="Y78" s="61">
        <f>IF($I78="(送料込)",VLOOKUP(宅配便入力!$Q78,宅配便!$A$18:$O$27,4+(COLUMN()-COLUMN('計算（宅配便）'!$M$1))/6),0)</f>
        <v>0</v>
      </c>
      <c r="Z78" s="62" t="e">
        <f t="shared" ca="1" si="56"/>
        <v>#VALUE!</v>
      </c>
      <c r="AA78" s="59" t="e">
        <f t="shared" ca="1" si="57"/>
        <v>#VALUE!</v>
      </c>
      <c r="AB78" s="60" t="e">
        <f t="shared" ca="1" si="58"/>
        <v>#VALUE!</v>
      </c>
      <c r="AC78" s="61" t="e">
        <f t="shared" ca="1" si="59"/>
        <v>#VALUE!</v>
      </c>
      <c r="AD78" s="61">
        <f ca="1">OFFSET(宅配便入力!$W78,0,(COLUMN()-COLUMN($L$1))/6)</f>
        <v>0</v>
      </c>
      <c r="AE78" s="61">
        <f>IF($I78="(送料込)",VLOOKUP(宅配便入力!$Q78,宅配便!$A$18:$O$27,4+(COLUMN()-COLUMN('計算（宅配便）'!$M$1))/6),0)</f>
        <v>0</v>
      </c>
      <c r="AF78" s="62" t="e">
        <f t="shared" ca="1" si="60"/>
        <v>#VALUE!</v>
      </c>
      <c r="AG78" s="59" t="e">
        <f t="shared" ca="1" si="61"/>
        <v>#VALUE!</v>
      </c>
      <c r="AH78" s="60" t="e">
        <f t="shared" ca="1" si="62"/>
        <v>#VALUE!</v>
      </c>
      <c r="AI78" s="61" t="e">
        <f t="shared" ca="1" si="63"/>
        <v>#VALUE!</v>
      </c>
      <c r="AJ78" s="61">
        <f ca="1">OFFSET(宅配便入力!$W78,0,(COLUMN()-COLUMN($L$1))/6)</f>
        <v>0</v>
      </c>
      <c r="AK78" s="61">
        <f>IF($I78="(送料込)",VLOOKUP(宅配便入力!$Q78,宅配便!$A$18:$O$27,4+(COLUMN()-COLUMN('計算（宅配便）'!$M$1))/6),0)</f>
        <v>0</v>
      </c>
      <c r="AL78" s="62" t="e">
        <f t="shared" ca="1" si="64"/>
        <v>#VALUE!</v>
      </c>
      <c r="AM78" s="59" t="e">
        <f t="shared" ca="1" si="65"/>
        <v>#VALUE!</v>
      </c>
      <c r="AN78" s="60" t="e">
        <f t="shared" ca="1" si="66"/>
        <v>#VALUE!</v>
      </c>
      <c r="AO78" s="61" t="e">
        <f t="shared" ca="1" si="67"/>
        <v>#VALUE!</v>
      </c>
      <c r="AP78" s="61">
        <f ca="1">OFFSET(宅配便入力!$W78,0,(COLUMN()-COLUMN($L$1))/6)</f>
        <v>0</v>
      </c>
      <c r="AQ78" s="61">
        <f>IF($I78="(送料込)",VLOOKUP(宅配便入力!$Q78,宅配便!$A$18:$O$27,4+(COLUMN()-COLUMN('計算（宅配便）'!$M$1))/6),0)</f>
        <v>0</v>
      </c>
      <c r="AR78" s="62" t="e">
        <f t="shared" ca="1" si="68"/>
        <v>#VALUE!</v>
      </c>
      <c r="AS78" s="59" t="e">
        <f t="shared" ca="1" si="69"/>
        <v>#VALUE!</v>
      </c>
      <c r="AT78" s="60" t="e">
        <f t="shared" ca="1" si="70"/>
        <v>#VALUE!</v>
      </c>
      <c r="AU78" s="61" t="e">
        <f t="shared" ca="1" si="71"/>
        <v>#VALUE!</v>
      </c>
      <c r="AV78" s="61">
        <f ca="1">OFFSET(宅配便入力!$W78,0,(COLUMN()-COLUMN($L$1))/6)</f>
        <v>0</v>
      </c>
      <c r="AW78" s="61">
        <f>IF($I78="(送料込)",VLOOKUP(宅配便入力!$Q78,宅配便!$A$18:$O$27,4+(COLUMN()-COLUMN('計算（宅配便）'!$M$1))/6),0)</f>
        <v>0</v>
      </c>
      <c r="AX78" s="62" t="e">
        <f t="shared" ca="1" si="72"/>
        <v>#VALUE!</v>
      </c>
      <c r="AY78" s="59" t="e">
        <f t="shared" ca="1" si="73"/>
        <v>#VALUE!</v>
      </c>
      <c r="AZ78" s="60" t="e">
        <f t="shared" ca="1" si="74"/>
        <v>#VALUE!</v>
      </c>
      <c r="BA78" s="61" t="e">
        <f t="shared" ca="1" si="75"/>
        <v>#VALUE!</v>
      </c>
      <c r="BB78" s="61">
        <f ca="1">OFFSET(宅配便入力!$W78,0,(COLUMN()-COLUMN($L$1))/6)</f>
        <v>0</v>
      </c>
      <c r="BC78" s="61">
        <f>IF($I78="(送料込)",VLOOKUP(宅配便入力!$Q78,宅配便!$A$18:$O$27,4+(COLUMN()-COLUMN('計算（宅配便）'!$M$1))/6),0)</f>
        <v>0</v>
      </c>
      <c r="BD78" s="62" t="e">
        <f t="shared" ca="1" si="76"/>
        <v>#VALUE!</v>
      </c>
      <c r="BE78" s="59" t="e">
        <f t="shared" ca="1" si="77"/>
        <v>#VALUE!</v>
      </c>
      <c r="BF78" s="60" t="e">
        <f t="shared" ca="1" si="78"/>
        <v>#VALUE!</v>
      </c>
      <c r="BG78" s="61" t="e">
        <f t="shared" ca="1" si="79"/>
        <v>#VALUE!</v>
      </c>
      <c r="BH78" s="61">
        <f ca="1">OFFSET(宅配便入力!$W78,0,(COLUMN()-COLUMN($L$1))/6)</f>
        <v>0</v>
      </c>
      <c r="BI78" s="61">
        <f>IF($I78="(送料込)",VLOOKUP(宅配便入力!$Q78,宅配便!$A$18:$O$27,4+(COLUMN()-COLUMN('計算（宅配便）'!$M$1))/6),0)</f>
        <v>0</v>
      </c>
      <c r="BJ78" s="62" t="e">
        <f t="shared" ca="1" si="80"/>
        <v>#VALUE!</v>
      </c>
      <c r="BK78" s="59" t="e">
        <f t="shared" ca="1" si="81"/>
        <v>#VALUE!</v>
      </c>
      <c r="BL78" s="60" t="e">
        <f t="shared" ca="1" si="82"/>
        <v>#VALUE!</v>
      </c>
      <c r="BM78" s="61" t="e">
        <f t="shared" ca="1" si="83"/>
        <v>#VALUE!</v>
      </c>
      <c r="BN78" s="61">
        <f ca="1">OFFSET(宅配便入力!$W78,0,(COLUMN()-COLUMN($L$1))/6)</f>
        <v>0</v>
      </c>
      <c r="BO78" s="61">
        <f>IF($I78="(送料込)",VLOOKUP(宅配便入力!$Q78,宅配便!$A$18:$O$27,4+(COLUMN()-COLUMN('計算（宅配便）'!$M$1))/6),0)</f>
        <v>0</v>
      </c>
      <c r="BP78" s="62" t="e">
        <f t="shared" ca="1" si="84"/>
        <v>#VALUE!</v>
      </c>
      <c r="BQ78" s="59" t="e">
        <f t="shared" ca="1" si="85"/>
        <v>#VALUE!</v>
      </c>
      <c r="BR78" s="60" t="e">
        <f t="shared" ca="1" si="86"/>
        <v>#VALUE!</v>
      </c>
      <c r="BS78" s="61" t="e">
        <f t="shared" ca="1" si="87"/>
        <v>#VALUE!</v>
      </c>
      <c r="BT78" s="61">
        <f ca="1">OFFSET(宅配便入力!$W78,0,(COLUMN()-COLUMN($L$1))/6)</f>
        <v>0</v>
      </c>
      <c r="BU78" s="61">
        <f>IF($I78="(送料込)",VLOOKUP(宅配便入力!$Q78,宅配便!$A$18:$O$27,4+(COLUMN()-COLUMN('計算（宅配便）'!$M$1))/6),0)</f>
        <v>0</v>
      </c>
      <c r="BV78" s="62" t="e">
        <f t="shared" ca="1" si="88"/>
        <v>#VALUE!</v>
      </c>
      <c r="BW78" s="59" t="e">
        <f t="shared" ca="1" si="89"/>
        <v>#VALUE!</v>
      </c>
      <c r="BX78" s="60" t="e">
        <f t="shared" ca="1" si="90"/>
        <v>#VALUE!</v>
      </c>
      <c r="BY78" s="61" t="e">
        <f t="shared" ca="1" si="91"/>
        <v>#VALUE!</v>
      </c>
      <c r="BZ78" s="61">
        <f ca="1">OFFSET(宅配便入力!$W78,0,(COLUMN()-COLUMN($L$1))/6)</f>
        <v>0</v>
      </c>
      <c r="CA78" s="61">
        <f>IF($I78="(送料込)",VLOOKUP(宅配便入力!$Q78,宅配便!$A$18:$O$27,4+(COLUMN()-COLUMN('計算（宅配便）'!$M$1))/6),0)</f>
        <v>0</v>
      </c>
      <c r="CB78" s="62" t="e">
        <f t="shared" ca="1" si="92"/>
        <v>#VALUE!</v>
      </c>
      <c r="CC78" s="59" t="e">
        <f t="shared" ca="1" si="93"/>
        <v>#VALUE!</v>
      </c>
      <c r="CD78" s="60" t="e">
        <f t="shared" ca="1" si="94"/>
        <v>#VALUE!</v>
      </c>
      <c r="CE78" s="61" t="e">
        <f t="shared" ca="1" si="95"/>
        <v>#VALUE!</v>
      </c>
    </row>
    <row r="79" spans="1:83">
      <c r="A79" s="6">
        <v>76</v>
      </c>
      <c r="B79" s="158" t="str">
        <f>IF(ISBLANK(宅配便入力!B79),"",宅配便入力!B79)</f>
        <v/>
      </c>
      <c r="C79" s="5" t="str">
        <f>IF(ISBLANK(宅配便入力!C79),"",宅配便入力!C79)</f>
        <v/>
      </c>
      <c r="D79" s="15">
        <f>IF(ISBLANK(宅配便仮計算!D79),"",宅配便仮計算!D79)</f>
        <v>0.85</v>
      </c>
      <c r="E79" s="5" t="str">
        <f>IF(ISBLANK(宅配便入力!I79),"",宅配便入力!I79)</f>
        <v/>
      </c>
      <c r="F79" s="14" t="str">
        <f>IF(ISBLANK(宅配便入力!L79),"",宅配便入力!L79)</f>
        <v/>
      </c>
      <c r="G79" s="14" t="str">
        <f>IF(ISBLANK(宅配便入力!$N79),"",IF(宅配便入力!$P79="以上",1,宅配便入力!$N79))</f>
        <v/>
      </c>
      <c r="H79" s="6" t="str">
        <f>IF(ISBLANK(宅配便入力!Q79),"",宅配便入力!Q79)</f>
        <v/>
      </c>
      <c r="I79" s="6" t="str">
        <f>IF(ISBLANK(宅配便入力!R79),"",宅配便入力!R79)</f>
        <v/>
      </c>
      <c r="J79" s="6" t="str">
        <f>IF(ISBLANK(宅配便入力!S79),"",宅配便入力!S79)</f>
        <v/>
      </c>
      <c r="K79" s="6" t="str">
        <f>IF(ISBLANK(宅配便入力!T79),"",宅配便入力!T79)</f>
        <v/>
      </c>
      <c r="L79" s="61">
        <f ca="1">OFFSET(宅配便入力!$W79,0,(COLUMN()-COLUMN($L$1))/6)</f>
        <v>0</v>
      </c>
      <c r="M79" s="61">
        <f>IF($I79="(送料込)",VLOOKUP(宅配便入力!$Q79,宅配便!$A$18:$O$27,4+(COLUMN()-COLUMN('計算（宅配便）'!$M$1))/6),0)</f>
        <v>0</v>
      </c>
      <c r="N79" s="62" t="e">
        <f t="shared" ca="1" si="48"/>
        <v>#VALUE!</v>
      </c>
      <c r="O79" s="59" t="e">
        <f t="shared" ca="1" si="49"/>
        <v>#VALUE!</v>
      </c>
      <c r="P79" s="60" t="e">
        <f t="shared" ca="1" si="50"/>
        <v>#VALUE!</v>
      </c>
      <c r="Q79" s="61" t="e">
        <f t="shared" ca="1" si="51"/>
        <v>#VALUE!</v>
      </c>
      <c r="R79" s="61">
        <f ca="1">OFFSET(宅配便入力!$W79,0,(COLUMN()-COLUMN($L$1))/6)</f>
        <v>0</v>
      </c>
      <c r="S79" s="61">
        <f>IF($I79="(送料込)",VLOOKUP(宅配便入力!$Q79,宅配便!$A$18:$O$27,4+(COLUMN()-COLUMN('計算（宅配便）'!$M$1))/6),0)</f>
        <v>0</v>
      </c>
      <c r="T79" s="62" t="e">
        <f t="shared" ca="1" si="52"/>
        <v>#VALUE!</v>
      </c>
      <c r="U79" s="59" t="e">
        <f t="shared" ca="1" si="53"/>
        <v>#VALUE!</v>
      </c>
      <c r="V79" s="60" t="e">
        <f t="shared" ca="1" si="54"/>
        <v>#VALUE!</v>
      </c>
      <c r="W79" s="61" t="e">
        <f t="shared" ca="1" si="55"/>
        <v>#VALUE!</v>
      </c>
      <c r="X79" s="61">
        <f ca="1">OFFSET(宅配便入力!$W79,0,(COLUMN()-COLUMN($L$1))/6)</f>
        <v>0</v>
      </c>
      <c r="Y79" s="61">
        <f>IF($I79="(送料込)",VLOOKUP(宅配便入力!$Q79,宅配便!$A$18:$O$27,4+(COLUMN()-COLUMN('計算（宅配便）'!$M$1))/6),0)</f>
        <v>0</v>
      </c>
      <c r="Z79" s="62" t="e">
        <f t="shared" ca="1" si="56"/>
        <v>#VALUE!</v>
      </c>
      <c r="AA79" s="59" t="e">
        <f t="shared" ca="1" si="57"/>
        <v>#VALUE!</v>
      </c>
      <c r="AB79" s="60" t="e">
        <f t="shared" ca="1" si="58"/>
        <v>#VALUE!</v>
      </c>
      <c r="AC79" s="61" t="e">
        <f t="shared" ca="1" si="59"/>
        <v>#VALUE!</v>
      </c>
      <c r="AD79" s="61">
        <f ca="1">OFFSET(宅配便入力!$W79,0,(COLUMN()-COLUMN($L$1))/6)</f>
        <v>0</v>
      </c>
      <c r="AE79" s="61">
        <f>IF($I79="(送料込)",VLOOKUP(宅配便入力!$Q79,宅配便!$A$18:$O$27,4+(COLUMN()-COLUMN('計算（宅配便）'!$M$1))/6),0)</f>
        <v>0</v>
      </c>
      <c r="AF79" s="62" t="e">
        <f t="shared" ca="1" si="60"/>
        <v>#VALUE!</v>
      </c>
      <c r="AG79" s="59" t="e">
        <f t="shared" ca="1" si="61"/>
        <v>#VALUE!</v>
      </c>
      <c r="AH79" s="60" t="e">
        <f t="shared" ca="1" si="62"/>
        <v>#VALUE!</v>
      </c>
      <c r="AI79" s="61" t="e">
        <f t="shared" ca="1" si="63"/>
        <v>#VALUE!</v>
      </c>
      <c r="AJ79" s="61">
        <f ca="1">OFFSET(宅配便入力!$W79,0,(COLUMN()-COLUMN($L$1))/6)</f>
        <v>0</v>
      </c>
      <c r="AK79" s="61">
        <f>IF($I79="(送料込)",VLOOKUP(宅配便入力!$Q79,宅配便!$A$18:$O$27,4+(COLUMN()-COLUMN('計算（宅配便）'!$M$1))/6),0)</f>
        <v>0</v>
      </c>
      <c r="AL79" s="62" t="e">
        <f t="shared" ca="1" si="64"/>
        <v>#VALUE!</v>
      </c>
      <c r="AM79" s="59" t="e">
        <f t="shared" ca="1" si="65"/>
        <v>#VALUE!</v>
      </c>
      <c r="AN79" s="60" t="e">
        <f t="shared" ca="1" si="66"/>
        <v>#VALUE!</v>
      </c>
      <c r="AO79" s="61" t="e">
        <f t="shared" ca="1" si="67"/>
        <v>#VALUE!</v>
      </c>
      <c r="AP79" s="61">
        <f ca="1">OFFSET(宅配便入力!$W79,0,(COLUMN()-COLUMN($L$1))/6)</f>
        <v>0</v>
      </c>
      <c r="AQ79" s="61">
        <f>IF($I79="(送料込)",VLOOKUP(宅配便入力!$Q79,宅配便!$A$18:$O$27,4+(COLUMN()-COLUMN('計算（宅配便）'!$M$1))/6),0)</f>
        <v>0</v>
      </c>
      <c r="AR79" s="62" t="e">
        <f t="shared" ca="1" si="68"/>
        <v>#VALUE!</v>
      </c>
      <c r="AS79" s="59" t="e">
        <f t="shared" ca="1" si="69"/>
        <v>#VALUE!</v>
      </c>
      <c r="AT79" s="60" t="e">
        <f t="shared" ca="1" si="70"/>
        <v>#VALUE!</v>
      </c>
      <c r="AU79" s="61" t="e">
        <f t="shared" ca="1" si="71"/>
        <v>#VALUE!</v>
      </c>
      <c r="AV79" s="61">
        <f ca="1">OFFSET(宅配便入力!$W79,0,(COLUMN()-COLUMN($L$1))/6)</f>
        <v>0</v>
      </c>
      <c r="AW79" s="61">
        <f>IF($I79="(送料込)",VLOOKUP(宅配便入力!$Q79,宅配便!$A$18:$O$27,4+(COLUMN()-COLUMN('計算（宅配便）'!$M$1))/6),0)</f>
        <v>0</v>
      </c>
      <c r="AX79" s="62" t="e">
        <f t="shared" ca="1" si="72"/>
        <v>#VALUE!</v>
      </c>
      <c r="AY79" s="59" t="e">
        <f t="shared" ca="1" si="73"/>
        <v>#VALUE!</v>
      </c>
      <c r="AZ79" s="60" t="e">
        <f t="shared" ca="1" si="74"/>
        <v>#VALUE!</v>
      </c>
      <c r="BA79" s="61" t="e">
        <f t="shared" ca="1" si="75"/>
        <v>#VALUE!</v>
      </c>
      <c r="BB79" s="61">
        <f ca="1">OFFSET(宅配便入力!$W79,0,(COLUMN()-COLUMN($L$1))/6)</f>
        <v>0</v>
      </c>
      <c r="BC79" s="61">
        <f>IF($I79="(送料込)",VLOOKUP(宅配便入力!$Q79,宅配便!$A$18:$O$27,4+(COLUMN()-COLUMN('計算（宅配便）'!$M$1))/6),0)</f>
        <v>0</v>
      </c>
      <c r="BD79" s="62" t="e">
        <f t="shared" ca="1" si="76"/>
        <v>#VALUE!</v>
      </c>
      <c r="BE79" s="59" t="e">
        <f t="shared" ca="1" si="77"/>
        <v>#VALUE!</v>
      </c>
      <c r="BF79" s="60" t="e">
        <f t="shared" ca="1" si="78"/>
        <v>#VALUE!</v>
      </c>
      <c r="BG79" s="61" t="e">
        <f t="shared" ca="1" si="79"/>
        <v>#VALUE!</v>
      </c>
      <c r="BH79" s="61">
        <f ca="1">OFFSET(宅配便入力!$W79,0,(COLUMN()-COLUMN($L$1))/6)</f>
        <v>0</v>
      </c>
      <c r="BI79" s="61">
        <f>IF($I79="(送料込)",VLOOKUP(宅配便入力!$Q79,宅配便!$A$18:$O$27,4+(COLUMN()-COLUMN('計算（宅配便）'!$M$1))/6),0)</f>
        <v>0</v>
      </c>
      <c r="BJ79" s="62" t="e">
        <f t="shared" ca="1" si="80"/>
        <v>#VALUE!</v>
      </c>
      <c r="BK79" s="59" t="e">
        <f t="shared" ca="1" si="81"/>
        <v>#VALUE!</v>
      </c>
      <c r="BL79" s="60" t="e">
        <f t="shared" ca="1" si="82"/>
        <v>#VALUE!</v>
      </c>
      <c r="BM79" s="61" t="e">
        <f t="shared" ca="1" si="83"/>
        <v>#VALUE!</v>
      </c>
      <c r="BN79" s="61">
        <f ca="1">OFFSET(宅配便入力!$W79,0,(COLUMN()-COLUMN($L$1))/6)</f>
        <v>0</v>
      </c>
      <c r="BO79" s="61">
        <f>IF($I79="(送料込)",VLOOKUP(宅配便入力!$Q79,宅配便!$A$18:$O$27,4+(COLUMN()-COLUMN('計算（宅配便）'!$M$1))/6),0)</f>
        <v>0</v>
      </c>
      <c r="BP79" s="62" t="e">
        <f t="shared" ca="1" si="84"/>
        <v>#VALUE!</v>
      </c>
      <c r="BQ79" s="59" t="e">
        <f t="shared" ca="1" si="85"/>
        <v>#VALUE!</v>
      </c>
      <c r="BR79" s="60" t="e">
        <f t="shared" ca="1" si="86"/>
        <v>#VALUE!</v>
      </c>
      <c r="BS79" s="61" t="e">
        <f t="shared" ca="1" si="87"/>
        <v>#VALUE!</v>
      </c>
      <c r="BT79" s="61">
        <f ca="1">OFFSET(宅配便入力!$W79,0,(COLUMN()-COLUMN($L$1))/6)</f>
        <v>0</v>
      </c>
      <c r="BU79" s="61">
        <f>IF($I79="(送料込)",VLOOKUP(宅配便入力!$Q79,宅配便!$A$18:$O$27,4+(COLUMN()-COLUMN('計算（宅配便）'!$M$1))/6),0)</f>
        <v>0</v>
      </c>
      <c r="BV79" s="62" t="e">
        <f t="shared" ca="1" si="88"/>
        <v>#VALUE!</v>
      </c>
      <c r="BW79" s="59" t="e">
        <f t="shared" ca="1" si="89"/>
        <v>#VALUE!</v>
      </c>
      <c r="BX79" s="60" t="e">
        <f t="shared" ca="1" si="90"/>
        <v>#VALUE!</v>
      </c>
      <c r="BY79" s="61" t="e">
        <f t="shared" ca="1" si="91"/>
        <v>#VALUE!</v>
      </c>
      <c r="BZ79" s="61">
        <f ca="1">OFFSET(宅配便入力!$W79,0,(COLUMN()-COLUMN($L$1))/6)</f>
        <v>0</v>
      </c>
      <c r="CA79" s="61">
        <f>IF($I79="(送料込)",VLOOKUP(宅配便入力!$Q79,宅配便!$A$18:$O$27,4+(COLUMN()-COLUMN('計算（宅配便）'!$M$1))/6),0)</f>
        <v>0</v>
      </c>
      <c r="CB79" s="62" t="e">
        <f t="shared" ca="1" si="92"/>
        <v>#VALUE!</v>
      </c>
      <c r="CC79" s="59" t="e">
        <f t="shared" ca="1" si="93"/>
        <v>#VALUE!</v>
      </c>
      <c r="CD79" s="60" t="e">
        <f t="shared" ca="1" si="94"/>
        <v>#VALUE!</v>
      </c>
      <c r="CE79" s="61" t="e">
        <f t="shared" ca="1" si="95"/>
        <v>#VALUE!</v>
      </c>
    </row>
    <row r="80" spans="1:83">
      <c r="A80" s="6">
        <v>77</v>
      </c>
      <c r="B80" s="158" t="str">
        <f>IF(ISBLANK(宅配便入力!B80),"",宅配便入力!B80)</f>
        <v/>
      </c>
      <c r="C80" s="5" t="str">
        <f>IF(ISBLANK(宅配便入力!C80),"",宅配便入力!C80)</f>
        <v/>
      </c>
      <c r="D80" s="15">
        <f>IF(ISBLANK(宅配便仮計算!D80),"",宅配便仮計算!D80)</f>
        <v>0.85</v>
      </c>
      <c r="E80" s="5" t="str">
        <f>IF(ISBLANK(宅配便入力!I80),"",宅配便入力!I80)</f>
        <v/>
      </c>
      <c r="F80" s="14" t="str">
        <f>IF(ISBLANK(宅配便入力!L80),"",宅配便入力!L80)</f>
        <v/>
      </c>
      <c r="G80" s="14" t="str">
        <f>IF(ISBLANK(宅配便入力!$N80),"",IF(宅配便入力!$P80="以上",1,宅配便入力!$N80))</f>
        <v/>
      </c>
      <c r="H80" s="6" t="str">
        <f>IF(ISBLANK(宅配便入力!Q80),"",宅配便入力!Q80)</f>
        <v/>
      </c>
      <c r="I80" s="6" t="str">
        <f>IF(ISBLANK(宅配便入力!R80),"",宅配便入力!R80)</f>
        <v/>
      </c>
      <c r="J80" s="6" t="str">
        <f>IF(ISBLANK(宅配便入力!S80),"",宅配便入力!S80)</f>
        <v/>
      </c>
      <c r="K80" s="6" t="str">
        <f>IF(ISBLANK(宅配便入力!T80),"",宅配便入力!T80)</f>
        <v/>
      </c>
      <c r="L80" s="61">
        <f ca="1">OFFSET(宅配便入力!$W80,0,(COLUMN()-COLUMN($L$1))/6)</f>
        <v>0</v>
      </c>
      <c r="M80" s="61">
        <f>IF($I80="(送料込)",VLOOKUP(宅配便入力!$Q80,宅配便!$A$18:$O$27,4+(COLUMN()-COLUMN('計算（宅配便）'!$M$1))/6),0)</f>
        <v>0</v>
      </c>
      <c r="N80" s="62" t="e">
        <f t="shared" ca="1" si="48"/>
        <v>#VALUE!</v>
      </c>
      <c r="O80" s="59" t="e">
        <f t="shared" ca="1" si="49"/>
        <v>#VALUE!</v>
      </c>
      <c r="P80" s="60" t="e">
        <f t="shared" ca="1" si="50"/>
        <v>#VALUE!</v>
      </c>
      <c r="Q80" s="61" t="e">
        <f t="shared" ca="1" si="51"/>
        <v>#VALUE!</v>
      </c>
      <c r="R80" s="61">
        <f ca="1">OFFSET(宅配便入力!$W80,0,(COLUMN()-COLUMN($L$1))/6)</f>
        <v>0</v>
      </c>
      <c r="S80" s="61">
        <f>IF($I80="(送料込)",VLOOKUP(宅配便入力!$Q80,宅配便!$A$18:$O$27,4+(COLUMN()-COLUMN('計算（宅配便）'!$M$1))/6),0)</f>
        <v>0</v>
      </c>
      <c r="T80" s="62" t="e">
        <f t="shared" ca="1" si="52"/>
        <v>#VALUE!</v>
      </c>
      <c r="U80" s="59" t="e">
        <f t="shared" ca="1" si="53"/>
        <v>#VALUE!</v>
      </c>
      <c r="V80" s="60" t="e">
        <f t="shared" ca="1" si="54"/>
        <v>#VALUE!</v>
      </c>
      <c r="W80" s="61" t="e">
        <f t="shared" ca="1" si="55"/>
        <v>#VALUE!</v>
      </c>
      <c r="X80" s="61">
        <f ca="1">OFFSET(宅配便入力!$W80,0,(COLUMN()-COLUMN($L$1))/6)</f>
        <v>0</v>
      </c>
      <c r="Y80" s="61">
        <f>IF($I80="(送料込)",VLOOKUP(宅配便入力!$Q80,宅配便!$A$18:$O$27,4+(COLUMN()-COLUMN('計算（宅配便）'!$M$1))/6),0)</f>
        <v>0</v>
      </c>
      <c r="Z80" s="62" t="e">
        <f t="shared" ca="1" si="56"/>
        <v>#VALUE!</v>
      </c>
      <c r="AA80" s="59" t="e">
        <f t="shared" ca="1" si="57"/>
        <v>#VALUE!</v>
      </c>
      <c r="AB80" s="60" t="e">
        <f t="shared" ca="1" si="58"/>
        <v>#VALUE!</v>
      </c>
      <c r="AC80" s="61" t="e">
        <f t="shared" ca="1" si="59"/>
        <v>#VALUE!</v>
      </c>
      <c r="AD80" s="61">
        <f ca="1">OFFSET(宅配便入力!$W80,0,(COLUMN()-COLUMN($L$1))/6)</f>
        <v>0</v>
      </c>
      <c r="AE80" s="61">
        <f>IF($I80="(送料込)",VLOOKUP(宅配便入力!$Q80,宅配便!$A$18:$O$27,4+(COLUMN()-COLUMN('計算（宅配便）'!$M$1))/6),0)</f>
        <v>0</v>
      </c>
      <c r="AF80" s="62" t="e">
        <f t="shared" ca="1" si="60"/>
        <v>#VALUE!</v>
      </c>
      <c r="AG80" s="59" t="e">
        <f t="shared" ca="1" si="61"/>
        <v>#VALUE!</v>
      </c>
      <c r="AH80" s="60" t="e">
        <f t="shared" ca="1" si="62"/>
        <v>#VALUE!</v>
      </c>
      <c r="AI80" s="61" t="e">
        <f t="shared" ca="1" si="63"/>
        <v>#VALUE!</v>
      </c>
      <c r="AJ80" s="61">
        <f ca="1">OFFSET(宅配便入力!$W80,0,(COLUMN()-COLUMN($L$1))/6)</f>
        <v>0</v>
      </c>
      <c r="AK80" s="61">
        <f>IF($I80="(送料込)",VLOOKUP(宅配便入力!$Q80,宅配便!$A$18:$O$27,4+(COLUMN()-COLUMN('計算（宅配便）'!$M$1))/6),0)</f>
        <v>0</v>
      </c>
      <c r="AL80" s="62" t="e">
        <f t="shared" ca="1" si="64"/>
        <v>#VALUE!</v>
      </c>
      <c r="AM80" s="59" t="e">
        <f t="shared" ca="1" si="65"/>
        <v>#VALUE!</v>
      </c>
      <c r="AN80" s="60" t="e">
        <f t="shared" ca="1" si="66"/>
        <v>#VALUE!</v>
      </c>
      <c r="AO80" s="61" t="e">
        <f t="shared" ca="1" si="67"/>
        <v>#VALUE!</v>
      </c>
      <c r="AP80" s="61">
        <f ca="1">OFFSET(宅配便入力!$W80,0,(COLUMN()-COLUMN($L$1))/6)</f>
        <v>0</v>
      </c>
      <c r="AQ80" s="61">
        <f>IF($I80="(送料込)",VLOOKUP(宅配便入力!$Q80,宅配便!$A$18:$O$27,4+(COLUMN()-COLUMN('計算（宅配便）'!$M$1))/6),0)</f>
        <v>0</v>
      </c>
      <c r="AR80" s="62" t="e">
        <f t="shared" ca="1" si="68"/>
        <v>#VALUE!</v>
      </c>
      <c r="AS80" s="59" t="e">
        <f t="shared" ca="1" si="69"/>
        <v>#VALUE!</v>
      </c>
      <c r="AT80" s="60" t="e">
        <f t="shared" ca="1" si="70"/>
        <v>#VALUE!</v>
      </c>
      <c r="AU80" s="61" t="e">
        <f t="shared" ca="1" si="71"/>
        <v>#VALUE!</v>
      </c>
      <c r="AV80" s="61">
        <f ca="1">OFFSET(宅配便入力!$W80,0,(COLUMN()-COLUMN($L$1))/6)</f>
        <v>0</v>
      </c>
      <c r="AW80" s="61">
        <f>IF($I80="(送料込)",VLOOKUP(宅配便入力!$Q80,宅配便!$A$18:$O$27,4+(COLUMN()-COLUMN('計算（宅配便）'!$M$1))/6),0)</f>
        <v>0</v>
      </c>
      <c r="AX80" s="62" t="e">
        <f t="shared" ca="1" si="72"/>
        <v>#VALUE!</v>
      </c>
      <c r="AY80" s="59" t="e">
        <f t="shared" ca="1" si="73"/>
        <v>#VALUE!</v>
      </c>
      <c r="AZ80" s="60" t="e">
        <f t="shared" ca="1" si="74"/>
        <v>#VALUE!</v>
      </c>
      <c r="BA80" s="61" t="e">
        <f t="shared" ca="1" si="75"/>
        <v>#VALUE!</v>
      </c>
      <c r="BB80" s="61">
        <f ca="1">OFFSET(宅配便入力!$W80,0,(COLUMN()-COLUMN($L$1))/6)</f>
        <v>0</v>
      </c>
      <c r="BC80" s="61">
        <f>IF($I80="(送料込)",VLOOKUP(宅配便入力!$Q80,宅配便!$A$18:$O$27,4+(COLUMN()-COLUMN('計算（宅配便）'!$M$1))/6),0)</f>
        <v>0</v>
      </c>
      <c r="BD80" s="62" t="e">
        <f t="shared" ca="1" si="76"/>
        <v>#VALUE!</v>
      </c>
      <c r="BE80" s="59" t="e">
        <f t="shared" ca="1" si="77"/>
        <v>#VALUE!</v>
      </c>
      <c r="BF80" s="60" t="e">
        <f t="shared" ca="1" si="78"/>
        <v>#VALUE!</v>
      </c>
      <c r="BG80" s="61" t="e">
        <f t="shared" ca="1" si="79"/>
        <v>#VALUE!</v>
      </c>
      <c r="BH80" s="61">
        <f ca="1">OFFSET(宅配便入力!$W80,0,(COLUMN()-COLUMN($L$1))/6)</f>
        <v>0</v>
      </c>
      <c r="BI80" s="61">
        <f>IF($I80="(送料込)",VLOOKUP(宅配便入力!$Q80,宅配便!$A$18:$O$27,4+(COLUMN()-COLUMN('計算（宅配便）'!$M$1))/6),0)</f>
        <v>0</v>
      </c>
      <c r="BJ80" s="62" t="e">
        <f t="shared" ca="1" si="80"/>
        <v>#VALUE!</v>
      </c>
      <c r="BK80" s="59" t="e">
        <f t="shared" ca="1" si="81"/>
        <v>#VALUE!</v>
      </c>
      <c r="BL80" s="60" t="e">
        <f t="shared" ca="1" si="82"/>
        <v>#VALUE!</v>
      </c>
      <c r="BM80" s="61" t="e">
        <f t="shared" ca="1" si="83"/>
        <v>#VALUE!</v>
      </c>
      <c r="BN80" s="61">
        <f ca="1">OFFSET(宅配便入力!$W80,0,(COLUMN()-COLUMN($L$1))/6)</f>
        <v>0</v>
      </c>
      <c r="BO80" s="61">
        <f>IF($I80="(送料込)",VLOOKUP(宅配便入力!$Q80,宅配便!$A$18:$O$27,4+(COLUMN()-COLUMN('計算（宅配便）'!$M$1))/6),0)</f>
        <v>0</v>
      </c>
      <c r="BP80" s="62" t="e">
        <f t="shared" ca="1" si="84"/>
        <v>#VALUE!</v>
      </c>
      <c r="BQ80" s="59" t="e">
        <f t="shared" ca="1" si="85"/>
        <v>#VALUE!</v>
      </c>
      <c r="BR80" s="60" t="e">
        <f t="shared" ca="1" si="86"/>
        <v>#VALUE!</v>
      </c>
      <c r="BS80" s="61" t="e">
        <f t="shared" ca="1" si="87"/>
        <v>#VALUE!</v>
      </c>
      <c r="BT80" s="61">
        <f ca="1">OFFSET(宅配便入力!$W80,0,(COLUMN()-COLUMN($L$1))/6)</f>
        <v>0</v>
      </c>
      <c r="BU80" s="61">
        <f>IF($I80="(送料込)",VLOOKUP(宅配便入力!$Q80,宅配便!$A$18:$O$27,4+(COLUMN()-COLUMN('計算（宅配便）'!$M$1))/6),0)</f>
        <v>0</v>
      </c>
      <c r="BV80" s="62" t="e">
        <f t="shared" ca="1" si="88"/>
        <v>#VALUE!</v>
      </c>
      <c r="BW80" s="59" t="e">
        <f t="shared" ca="1" si="89"/>
        <v>#VALUE!</v>
      </c>
      <c r="BX80" s="60" t="e">
        <f t="shared" ca="1" si="90"/>
        <v>#VALUE!</v>
      </c>
      <c r="BY80" s="61" t="e">
        <f t="shared" ca="1" si="91"/>
        <v>#VALUE!</v>
      </c>
      <c r="BZ80" s="61">
        <f ca="1">OFFSET(宅配便入力!$W80,0,(COLUMN()-COLUMN($L$1))/6)</f>
        <v>0</v>
      </c>
      <c r="CA80" s="61">
        <f>IF($I80="(送料込)",VLOOKUP(宅配便入力!$Q80,宅配便!$A$18:$O$27,4+(COLUMN()-COLUMN('計算（宅配便）'!$M$1))/6),0)</f>
        <v>0</v>
      </c>
      <c r="CB80" s="62" t="e">
        <f t="shared" ca="1" si="92"/>
        <v>#VALUE!</v>
      </c>
      <c r="CC80" s="59" t="e">
        <f t="shared" ca="1" si="93"/>
        <v>#VALUE!</v>
      </c>
      <c r="CD80" s="60" t="e">
        <f t="shared" ca="1" si="94"/>
        <v>#VALUE!</v>
      </c>
      <c r="CE80" s="61" t="e">
        <f t="shared" ca="1" si="95"/>
        <v>#VALUE!</v>
      </c>
    </row>
    <row r="81" spans="1:83">
      <c r="A81" s="6">
        <v>78</v>
      </c>
      <c r="B81" s="158" t="str">
        <f>IF(ISBLANK(宅配便入力!B81),"",宅配便入力!B81)</f>
        <v/>
      </c>
      <c r="C81" s="5" t="str">
        <f>IF(ISBLANK(宅配便入力!C81),"",宅配便入力!C81)</f>
        <v/>
      </c>
      <c r="D81" s="15">
        <f>IF(ISBLANK(宅配便仮計算!D81),"",宅配便仮計算!D81)</f>
        <v>0.85</v>
      </c>
      <c r="E81" s="5" t="str">
        <f>IF(ISBLANK(宅配便入力!I81),"",宅配便入力!I81)</f>
        <v/>
      </c>
      <c r="F81" s="14" t="str">
        <f>IF(ISBLANK(宅配便入力!L81),"",宅配便入力!L81)</f>
        <v/>
      </c>
      <c r="G81" s="14" t="str">
        <f>IF(ISBLANK(宅配便入力!$N81),"",IF(宅配便入力!$P81="以上",1,宅配便入力!$N81))</f>
        <v/>
      </c>
      <c r="H81" s="6" t="str">
        <f>IF(ISBLANK(宅配便入力!Q81),"",宅配便入力!Q81)</f>
        <v/>
      </c>
      <c r="I81" s="6" t="str">
        <f>IF(ISBLANK(宅配便入力!R81),"",宅配便入力!R81)</f>
        <v/>
      </c>
      <c r="J81" s="6" t="str">
        <f>IF(ISBLANK(宅配便入力!S81),"",宅配便入力!S81)</f>
        <v/>
      </c>
      <c r="K81" s="6" t="str">
        <f>IF(ISBLANK(宅配便入力!T81),"",宅配便入力!T81)</f>
        <v/>
      </c>
      <c r="L81" s="61">
        <f ca="1">OFFSET(宅配便入力!$W81,0,(COLUMN()-COLUMN($L$1))/6)</f>
        <v>0</v>
      </c>
      <c r="M81" s="61">
        <f>IF($I81="(送料込)",VLOOKUP(宅配便入力!$Q81,宅配便!$A$18:$O$27,4+(COLUMN()-COLUMN('計算（宅配便）'!$M$1))/6),0)</f>
        <v>0</v>
      </c>
      <c r="N81" s="62" t="e">
        <f t="shared" ca="1" si="48"/>
        <v>#VALUE!</v>
      </c>
      <c r="O81" s="59" t="e">
        <f t="shared" ca="1" si="49"/>
        <v>#VALUE!</v>
      </c>
      <c r="P81" s="60" t="e">
        <f t="shared" ca="1" si="50"/>
        <v>#VALUE!</v>
      </c>
      <c r="Q81" s="61" t="e">
        <f t="shared" ca="1" si="51"/>
        <v>#VALUE!</v>
      </c>
      <c r="R81" s="61">
        <f ca="1">OFFSET(宅配便入力!$W81,0,(COLUMN()-COLUMN($L$1))/6)</f>
        <v>0</v>
      </c>
      <c r="S81" s="61">
        <f>IF($I81="(送料込)",VLOOKUP(宅配便入力!$Q81,宅配便!$A$18:$O$27,4+(COLUMN()-COLUMN('計算（宅配便）'!$M$1))/6),0)</f>
        <v>0</v>
      </c>
      <c r="T81" s="62" t="e">
        <f t="shared" ca="1" si="52"/>
        <v>#VALUE!</v>
      </c>
      <c r="U81" s="59" t="e">
        <f t="shared" ca="1" si="53"/>
        <v>#VALUE!</v>
      </c>
      <c r="V81" s="60" t="e">
        <f t="shared" ca="1" si="54"/>
        <v>#VALUE!</v>
      </c>
      <c r="W81" s="61" t="e">
        <f t="shared" ca="1" si="55"/>
        <v>#VALUE!</v>
      </c>
      <c r="X81" s="61">
        <f ca="1">OFFSET(宅配便入力!$W81,0,(COLUMN()-COLUMN($L$1))/6)</f>
        <v>0</v>
      </c>
      <c r="Y81" s="61">
        <f>IF($I81="(送料込)",VLOOKUP(宅配便入力!$Q81,宅配便!$A$18:$O$27,4+(COLUMN()-COLUMN('計算（宅配便）'!$M$1))/6),0)</f>
        <v>0</v>
      </c>
      <c r="Z81" s="62" t="e">
        <f t="shared" ca="1" si="56"/>
        <v>#VALUE!</v>
      </c>
      <c r="AA81" s="59" t="e">
        <f t="shared" ca="1" si="57"/>
        <v>#VALUE!</v>
      </c>
      <c r="AB81" s="60" t="e">
        <f t="shared" ca="1" si="58"/>
        <v>#VALUE!</v>
      </c>
      <c r="AC81" s="61" t="e">
        <f t="shared" ca="1" si="59"/>
        <v>#VALUE!</v>
      </c>
      <c r="AD81" s="61">
        <f ca="1">OFFSET(宅配便入力!$W81,0,(COLUMN()-COLUMN($L$1))/6)</f>
        <v>0</v>
      </c>
      <c r="AE81" s="61">
        <f>IF($I81="(送料込)",VLOOKUP(宅配便入力!$Q81,宅配便!$A$18:$O$27,4+(COLUMN()-COLUMN('計算（宅配便）'!$M$1))/6),0)</f>
        <v>0</v>
      </c>
      <c r="AF81" s="62" t="e">
        <f t="shared" ca="1" si="60"/>
        <v>#VALUE!</v>
      </c>
      <c r="AG81" s="59" t="e">
        <f t="shared" ca="1" si="61"/>
        <v>#VALUE!</v>
      </c>
      <c r="AH81" s="60" t="e">
        <f t="shared" ca="1" si="62"/>
        <v>#VALUE!</v>
      </c>
      <c r="AI81" s="61" t="e">
        <f t="shared" ca="1" si="63"/>
        <v>#VALUE!</v>
      </c>
      <c r="AJ81" s="61">
        <f ca="1">OFFSET(宅配便入力!$W81,0,(COLUMN()-COLUMN($L$1))/6)</f>
        <v>0</v>
      </c>
      <c r="AK81" s="61">
        <f>IF($I81="(送料込)",VLOOKUP(宅配便入力!$Q81,宅配便!$A$18:$O$27,4+(COLUMN()-COLUMN('計算（宅配便）'!$M$1))/6),0)</f>
        <v>0</v>
      </c>
      <c r="AL81" s="62" t="e">
        <f t="shared" ca="1" si="64"/>
        <v>#VALUE!</v>
      </c>
      <c r="AM81" s="59" t="e">
        <f t="shared" ca="1" si="65"/>
        <v>#VALUE!</v>
      </c>
      <c r="AN81" s="60" t="e">
        <f t="shared" ca="1" si="66"/>
        <v>#VALUE!</v>
      </c>
      <c r="AO81" s="61" t="e">
        <f t="shared" ca="1" si="67"/>
        <v>#VALUE!</v>
      </c>
      <c r="AP81" s="61">
        <f ca="1">OFFSET(宅配便入力!$W81,0,(COLUMN()-COLUMN($L$1))/6)</f>
        <v>0</v>
      </c>
      <c r="AQ81" s="61">
        <f>IF($I81="(送料込)",VLOOKUP(宅配便入力!$Q81,宅配便!$A$18:$O$27,4+(COLUMN()-COLUMN('計算（宅配便）'!$M$1))/6),0)</f>
        <v>0</v>
      </c>
      <c r="AR81" s="62" t="e">
        <f t="shared" ca="1" si="68"/>
        <v>#VALUE!</v>
      </c>
      <c r="AS81" s="59" t="e">
        <f t="shared" ca="1" si="69"/>
        <v>#VALUE!</v>
      </c>
      <c r="AT81" s="60" t="e">
        <f t="shared" ca="1" si="70"/>
        <v>#VALUE!</v>
      </c>
      <c r="AU81" s="61" t="e">
        <f t="shared" ca="1" si="71"/>
        <v>#VALUE!</v>
      </c>
      <c r="AV81" s="61">
        <f ca="1">OFFSET(宅配便入力!$W81,0,(COLUMN()-COLUMN($L$1))/6)</f>
        <v>0</v>
      </c>
      <c r="AW81" s="61">
        <f>IF($I81="(送料込)",VLOOKUP(宅配便入力!$Q81,宅配便!$A$18:$O$27,4+(COLUMN()-COLUMN('計算（宅配便）'!$M$1))/6),0)</f>
        <v>0</v>
      </c>
      <c r="AX81" s="62" t="e">
        <f t="shared" ca="1" si="72"/>
        <v>#VALUE!</v>
      </c>
      <c r="AY81" s="59" t="e">
        <f t="shared" ca="1" si="73"/>
        <v>#VALUE!</v>
      </c>
      <c r="AZ81" s="60" t="e">
        <f t="shared" ca="1" si="74"/>
        <v>#VALUE!</v>
      </c>
      <c r="BA81" s="61" t="e">
        <f t="shared" ca="1" si="75"/>
        <v>#VALUE!</v>
      </c>
      <c r="BB81" s="61">
        <f ca="1">OFFSET(宅配便入力!$W81,0,(COLUMN()-COLUMN($L$1))/6)</f>
        <v>0</v>
      </c>
      <c r="BC81" s="61">
        <f>IF($I81="(送料込)",VLOOKUP(宅配便入力!$Q81,宅配便!$A$18:$O$27,4+(COLUMN()-COLUMN('計算（宅配便）'!$M$1))/6),0)</f>
        <v>0</v>
      </c>
      <c r="BD81" s="62" t="e">
        <f t="shared" ca="1" si="76"/>
        <v>#VALUE!</v>
      </c>
      <c r="BE81" s="59" t="e">
        <f t="shared" ca="1" si="77"/>
        <v>#VALUE!</v>
      </c>
      <c r="BF81" s="60" t="e">
        <f t="shared" ca="1" si="78"/>
        <v>#VALUE!</v>
      </c>
      <c r="BG81" s="61" t="e">
        <f t="shared" ca="1" si="79"/>
        <v>#VALUE!</v>
      </c>
      <c r="BH81" s="61">
        <f ca="1">OFFSET(宅配便入力!$W81,0,(COLUMN()-COLUMN($L$1))/6)</f>
        <v>0</v>
      </c>
      <c r="BI81" s="61">
        <f>IF($I81="(送料込)",VLOOKUP(宅配便入力!$Q81,宅配便!$A$18:$O$27,4+(COLUMN()-COLUMN('計算（宅配便）'!$M$1))/6),0)</f>
        <v>0</v>
      </c>
      <c r="BJ81" s="62" t="e">
        <f t="shared" ca="1" si="80"/>
        <v>#VALUE!</v>
      </c>
      <c r="BK81" s="59" t="e">
        <f t="shared" ca="1" si="81"/>
        <v>#VALUE!</v>
      </c>
      <c r="BL81" s="60" t="e">
        <f t="shared" ca="1" si="82"/>
        <v>#VALUE!</v>
      </c>
      <c r="BM81" s="61" t="e">
        <f t="shared" ca="1" si="83"/>
        <v>#VALUE!</v>
      </c>
      <c r="BN81" s="61">
        <f ca="1">OFFSET(宅配便入力!$W81,0,(COLUMN()-COLUMN($L$1))/6)</f>
        <v>0</v>
      </c>
      <c r="BO81" s="61">
        <f>IF($I81="(送料込)",VLOOKUP(宅配便入力!$Q81,宅配便!$A$18:$O$27,4+(COLUMN()-COLUMN('計算（宅配便）'!$M$1))/6),0)</f>
        <v>0</v>
      </c>
      <c r="BP81" s="62" t="e">
        <f t="shared" ca="1" si="84"/>
        <v>#VALUE!</v>
      </c>
      <c r="BQ81" s="59" t="e">
        <f t="shared" ca="1" si="85"/>
        <v>#VALUE!</v>
      </c>
      <c r="BR81" s="60" t="e">
        <f t="shared" ca="1" si="86"/>
        <v>#VALUE!</v>
      </c>
      <c r="BS81" s="61" t="e">
        <f t="shared" ca="1" si="87"/>
        <v>#VALUE!</v>
      </c>
      <c r="BT81" s="61">
        <f ca="1">OFFSET(宅配便入力!$W81,0,(COLUMN()-COLUMN($L$1))/6)</f>
        <v>0</v>
      </c>
      <c r="BU81" s="61">
        <f>IF($I81="(送料込)",VLOOKUP(宅配便入力!$Q81,宅配便!$A$18:$O$27,4+(COLUMN()-COLUMN('計算（宅配便）'!$M$1))/6),0)</f>
        <v>0</v>
      </c>
      <c r="BV81" s="62" t="e">
        <f t="shared" ca="1" si="88"/>
        <v>#VALUE!</v>
      </c>
      <c r="BW81" s="59" t="e">
        <f t="shared" ca="1" si="89"/>
        <v>#VALUE!</v>
      </c>
      <c r="BX81" s="60" t="e">
        <f t="shared" ca="1" si="90"/>
        <v>#VALUE!</v>
      </c>
      <c r="BY81" s="61" t="e">
        <f t="shared" ca="1" si="91"/>
        <v>#VALUE!</v>
      </c>
      <c r="BZ81" s="61">
        <f ca="1">OFFSET(宅配便入力!$W81,0,(COLUMN()-COLUMN($L$1))/6)</f>
        <v>0</v>
      </c>
      <c r="CA81" s="61">
        <f>IF($I81="(送料込)",VLOOKUP(宅配便入力!$Q81,宅配便!$A$18:$O$27,4+(COLUMN()-COLUMN('計算（宅配便）'!$M$1))/6),0)</f>
        <v>0</v>
      </c>
      <c r="CB81" s="62" t="e">
        <f t="shared" ca="1" si="92"/>
        <v>#VALUE!</v>
      </c>
      <c r="CC81" s="59" t="e">
        <f t="shared" ca="1" si="93"/>
        <v>#VALUE!</v>
      </c>
      <c r="CD81" s="60" t="e">
        <f t="shared" ca="1" si="94"/>
        <v>#VALUE!</v>
      </c>
      <c r="CE81" s="61" t="e">
        <f t="shared" ca="1" si="95"/>
        <v>#VALUE!</v>
      </c>
    </row>
    <row r="82" spans="1:83">
      <c r="A82" s="6">
        <v>79</v>
      </c>
      <c r="B82" s="158" t="str">
        <f>IF(ISBLANK(宅配便入力!B82),"",宅配便入力!B82)</f>
        <v/>
      </c>
      <c r="C82" s="5" t="str">
        <f>IF(ISBLANK(宅配便入力!C82),"",宅配便入力!C82)</f>
        <v/>
      </c>
      <c r="D82" s="15">
        <f>IF(ISBLANK(宅配便仮計算!D82),"",宅配便仮計算!D82)</f>
        <v>0.85</v>
      </c>
      <c r="E82" s="5" t="str">
        <f>IF(ISBLANK(宅配便入力!I82),"",宅配便入力!I82)</f>
        <v/>
      </c>
      <c r="F82" s="14" t="str">
        <f>IF(ISBLANK(宅配便入力!L82),"",宅配便入力!L82)</f>
        <v/>
      </c>
      <c r="G82" s="14" t="str">
        <f>IF(ISBLANK(宅配便入力!$N82),"",IF(宅配便入力!$P82="以上",1,宅配便入力!$N82))</f>
        <v/>
      </c>
      <c r="H82" s="6" t="str">
        <f>IF(ISBLANK(宅配便入力!Q82),"",宅配便入力!Q82)</f>
        <v/>
      </c>
      <c r="I82" s="6" t="str">
        <f>IF(ISBLANK(宅配便入力!R82),"",宅配便入力!R82)</f>
        <v/>
      </c>
      <c r="J82" s="6" t="str">
        <f>IF(ISBLANK(宅配便入力!S82),"",宅配便入力!S82)</f>
        <v/>
      </c>
      <c r="K82" s="6" t="str">
        <f>IF(ISBLANK(宅配便入力!T82),"",宅配便入力!T82)</f>
        <v/>
      </c>
      <c r="L82" s="61">
        <f ca="1">OFFSET(宅配便入力!$W82,0,(COLUMN()-COLUMN($L$1))/6)</f>
        <v>0</v>
      </c>
      <c r="M82" s="61">
        <f>IF($I82="(送料込)",VLOOKUP(宅配便入力!$Q82,宅配便!$A$18:$O$27,4+(COLUMN()-COLUMN('計算（宅配便）'!$M$1))/6),0)</f>
        <v>0</v>
      </c>
      <c r="N82" s="62" t="e">
        <f t="shared" ca="1" si="48"/>
        <v>#VALUE!</v>
      </c>
      <c r="O82" s="59" t="e">
        <f t="shared" ca="1" si="49"/>
        <v>#VALUE!</v>
      </c>
      <c r="P82" s="60" t="e">
        <f t="shared" ca="1" si="50"/>
        <v>#VALUE!</v>
      </c>
      <c r="Q82" s="61" t="e">
        <f t="shared" ca="1" si="51"/>
        <v>#VALUE!</v>
      </c>
      <c r="R82" s="61">
        <f ca="1">OFFSET(宅配便入力!$W82,0,(COLUMN()-COLUMN($L$1))/6)</f>
        <v>0</v>
      </c>
      <c r="S82" s="61">
        <f>IF($I82="(送料込)",VLOOKUP(宅配便入力!$Q82,宅配便!$A$18:$O$27,4+(COLUMN()-COLUMN('計算（宅配便）'!$M$1))/6),0)</f>
        <v>0</v>
      </c>
      <c r="T82" s="62" t="e">
        <f t="shared" ca="1" si="52"/>
        <v>#VALUE!</v>
      </c>
      <c r="U82" s="59" t="e">
        <f t="shared" ca="1" si="53"/>
        <v>#VALUE!</v>
      </c>
      <c r="V82" s="60" t="e">
        <f t="shared" ca="1" si="54"/>
        <v>#VALUE!</v>
      </c>
      <c r="W82" s="61" t="e">
        <f t="shared" ca="1" si="55"/>
        <v>#VALUE!</v>
      </c>
      <c r="X82" s="61">
        <f ca="1">OFFSET(宅配便入力!$W82,0,(COLUMN()-COLUMN($L$1))/6)</f>
        <v>0</v>
      </c>
      <c r="Y82" s="61">
        <f>IF($I82="(送料込)",VLOOKUP(宅配便入力!$Q82,宅配便!$A$18:$O$27,4+(COLUMN()-COLUMN('計算（宅配便）'!$M$1))/6),0)</f>
        <v>0</v>
      </c>
      <c r="Z82" s="62" t="e">
        <f t="shared" ca="1" si="56"/>
        <v>#VALUE!</v>
      </c>
      <c r="AA82" s="59" t="e">
        <f t="shared" ca="1" si="57"/>
        <v>#VALUE!</v>
      </c>
      <c r="AB82" s="60" t="e">
        <f t="shared" ca="1" si="58"/>
        <v>#VALUE!</v>
      </c>
      <c r="AC82" s="61" t="e">
        <f t="shared" ca="1" si="59"/>
        <v>#VALUE!</v>
      </c>
      <c r="AD82" s="61">
        <f ca="1">OFFSET(宅配便入力!$W82,0,(COLUMN()-COLUMN($L$1))/6)</f>
        <v>0</v>
      </c>
      <c r="AE82" s="61">
        <f>IF($I82="(送料込)",VLOOKUP(宅配便入力!$Q82,宅配便!$A$18:$O$27,4+(COLUMN()-COLUMN('計算（宅配便）'!$M$1))/6),0)</f>
        <v>0</v>
      </c>
      <c r="AF82" s="62" t="e">
        <f t="shared" ca="1" si="60"/>
        <v>#VALUE!</v>
      </c>
      <c r="AG82" s="59" t="e">
        <f t="shared" ca="1" si="61"/>
        <v>#VALUE!</v>
      </c>
      <c r="AH82" s="60" t="e">
        <f t="shared" ca="1" si="62"/>
        <v>#VALUE!</v>
      </c>
      <c r="AI82" s="61" t="e">
        <f t="shared" ca="1" si="63"/>
        <v>#VALUE!</v>
      </c>
      <c r="AJ82" s="61">
        <f ca="1">OFFSET(宅配便入力!$W82,0,(COLUMN()-COLUMN($L$1))/6)</f>
        <v>0</v>
      </c>
      <c r="AK82" s="61">
        <f>IF($I82="(送料込)",VLOOKUP(宅配便入力!$Q82,宅配便!$A$18:$O$27,4+(COLUMN()-COLUMN('計算（宅配便）'!$M$1))/6),0)</f>
        <v>0</v>
      </c>
      <c r="AL82" s="62" t="e">
        <f t="shared" ca="1" si="64"/>
        <v>#VALUE!</v>
      </c>
      <c r="AM82" s="59" t="e">
        <f t="shared" ca="1" si="65"/>
        <v>#VALUE!</v>
      </c>
      <c r="AN82" s="60" t="e">
        <f t="shared" ca="1" si="66"/>
        <v>#VALUE!</v>
      </c>
      <c r="AO82" s="61" t="e">
        <f t="shared" ca="1" si="67"/>
        <v>#VALUE!</v>
      </c>
      <c r="AP82" s="61">
        <f ca="1">OFFSET(宅配便入力!$W82,0,(COLUMN()-COLUMN($L$1))/6)</f>
        <v>0</v>
      </c>
      <c r="AQ82" s="61">
        <f>IF($I82="(送料込)",VLOOKUP(宅配便入力!$Q82,宅配便!$A$18:$O$27,4+(COLUMN()-COLUMN('計算（宅配便）'!$M$1))/6),0)</f>
        <v>0</v>
      </c>
      <c r="AR82" s="62" t="e">
        <f t="shared" ca="1" si="68"/>
        <v>#VALUE!</v>
      </c>
      <c r="AS82" s="59" t="e">
        <f t="shared" ca="1" si="69"/>
        <v>#VALUE!</v>
      </c>
      <c r="AT82" s="60" t="e">
        <f t="shared" ca="1" si="70"/>
        <v>#VALUE!</v>
      </c>
      <c r="AU82" s="61" t="e">
        <f t="shared" ca="1" si="71"/>
        <v>#VALUE!</v>
      </c>
      <c r="AV82" s="61">
        <f ca="1">OFFSET(宅配便入力!$W82,0,(COLUMN()-COLUMN($L$1))/6)</f>
        <v>0</v>
      </c>
      <c r="AW82" s="61">
        <f>IF($I82="(送料込)",VLOOKUP(宅配便入力!$Q82,宅配便!$A$18:$O$27,4+(COLUMN()-COLUMN('計算（宅配便）'!$M$1))/6),0)</f>
        <v>0</v>
      </c>
      <c r="AX82" s="62" t="e">
        <f t="shared" ca="1" si="72"/>
        <v>#VALUE!</v>
      </c>
      <c r="AY82" s="59" t="e">
        <f t="shared" ca="1" si="73"/>
        <v>#VALUE!</v>
      </c>
      <c r="AZ82" s="60" t="e">
        <f t="shared" ca="1" si="74"/>
        <v>#VALUE!</v>
      </c>
      <c r="BA82" s="61" t="e">
        <f t="shared" ca="1" si="75"/>
        <v>#VALUE!</v>
      </c>
      <c r="BB82" s="61">
        <f ca="1">OFFSET(宅配便入力!$W82,0,(COLUMN()-COLUMN($L$1))/6)</f>
        <v>0</v>
      </c>
      <c r="BC82" s="61">
        <f>IF($I82="(送料込)",VLOOKUP(宅配便入力!$Q82,宅配便!$A$18:$O$27,4+(COLUMN()-COLUMN('計算（宅配便）'!$M$1))/6),0)</f>
        <v>0</v>
      </c>
      <c r="BD82" s="62" t="e">
        <f t="shared" ca="1" si="76"/>
        <v>#VALUE!</v>
      </c>
      <c r="BE82" s="59" t="e">
        <f t="shared" ca="1" si="77"/>
        <v>#VALUE!</v>
      </c>
      <c r="BF82" s="60" t="e">
        <f t="shared" ca="1" si="78"/>
        <v>#VALUE!</v>
      </c>
      <c r="BG82" s="61" t="e">
        <f t="shared" ca="1" si="79"/>
        <v>#VALUE!</v>
      </c>
      <c r="BH82" s="61">
        <f ca="1">OFFSET(宅配便入力!$W82,0,(COLUMN()-COLUMN($L$1))/6)</f>
        <v>0</v>
      </c>
      <c r="BI82" s="61">
        <f>IF($I82="(送料込)",VLOOKUP(宅配便入力!$Q82,宅配便!$A$18:$O$27,4+(COLUMN()-COLUMN('計算（宅配便）'!$M$1))/6),0)</f>
        <v>0</v>
      </c>
      <c r="BJ82" s="62" t="e">
        <f t="shared" ca="1" si="80"/>
        <v>#VALUE!</v>
      </c>
      <c r="BK82" s="59" t="e">
        <f t="shared" ca="1" si="81"/>
        <v>#VALUE!</v>
      </c>
      <c r="BL82" s="60" t="e">
        <f t="shared" ca="1" si="82"/>
        <v>#VALUE!</v>
      </c>
      <c r="BM82" s="61" t="e">
        <f t="shared" ca="1" si="83"/>
        <v>#VALUE!</v>
      </c>
      <c r="BN82" s="61">
        <f ca="1">OFFSET(宅配便入力!$W82,0,(COLUMN()-COLUMN($L$1))/6)</f>
        <v>0</v>
      </c>
      <c r="BO82" s="61">
        <f>IF($I82="(送料込)",VLOOKUP(宅配便入力!$Q82,宅配便!$A$18:$O$27,4+(COLUMN()-COLUMN('計算（宅配便）'!$M$1))/6),0)</f>
        <v>0</v>
      </c>
      <c r="BP82" s="62" t="e">
        <f t="shared" ca="1" si="84"/>
        <v>#VALUE!</v>
      </c>
      <c r="BQ82" s="59" t="e">
        <f t="shared" ca="1" si="85"/>
        <v>#VALUE!</v>
      </c>
      <c r="BR82" s="60" t="e">
        <f t="shared" ca="1" si="86"/>
        <v>#VALUE!</v>
      </c>
      <c r="BS82" s="61" t="e">
        <f t="shared" ca="1" si="87"/>
        <v>#VALUE!</v>
      </c>
      <c r="BT82" s="61">
        <f ca="1">OFFSET(宅配便入力!$W82,0,(COLUMN()-COLUMN($L$1))/6)</f>
        <v>0</v>
      </c>
      <c r="BU82" s="61">
        <f>IF($I82="(送料込)",VLOOKUP(宅配便入力!$Q82,宅配便!$A$18:$O$27,4+(COLUMN()-COLUMN('計算（宅配便）'!$M$1))/6),0)</f>
        <v>0</v>
      </c>
      <c r="BV82" s="62" t="e">
        <f t="shared" ca="1" si="88"/>
        <v>#VALUE!</v>
      </c>
      <c r="BW82" s="59" t="e">
        <f t="shared" ca="1" si="89"/>
        <v>#VALUE!</v>
      </c>
      <c r="BX82" s="60" t="e">
        <f t="shared" ca="1" si="90"/>
        <v>#VALUE!</v>
      </c>
      <c r="BY82" s="61" t="e">
        <f t="shared" ca="1" si="91"/>
        <v>#VALUE!</v>
      </c>
      <c r="BZ82" s="61">
        <f ca="1">OFFSET(宅配便入力!$W82,0,(COLUMN()-COLUMN($L$1))/6)</f>
        <v>0</v>
      </c>
      <c r="CA82" s="61">
        <f>IF($I82="(送料込)",VLOOKUP(宅配便入力!$Q82,宅配便!$A$18:$O$27,4+(COLUMN()-COLUMN('計算（宅配便）'!$M$1))/6),0)</f>
        <v>0</v>
      </c>
      <c r="CB82" s="62" t="e">
        <f t="shared" ca="1" si="92"/>
        <v>#VALUE!</v>
      </c>
      <c r="CC82" s="59" t="e">
        <f t="shared" ca="1" si="93"/>
        <v>#VALUE!</v>
      </c>
      <c r="CD82" s="60" t="e">
        <f t="shared" ca="1" si="94"/>
        <v>#VALUE!</v>
      </c>
      <c r="CE82" s="61" t="e">
        <f t="shared" ca="1" si="95"/>
        <v>#VALUE!</v>
      </c>
    </row>
    <row r="83" spans="1:83">
      <c r="A83" s="6">
        <v>80</v>
      </c>
      <c r="B83" s="158" t="str">
        <f>IF(ISBLANK(宅配便入力!B83),"",宅配便入力!B83)</f>
        <v/>
      </c>
      <c r="C83" s="5" t="str">
        <f>IF(ISBLANK(宅配便入力!C83),"",宅配便入力!C83)</f>
        <v/>
      </c>
      <c r="D83" s="15">
        <f>IF(ISBLANK(宅配便仮計算!D83),"",宅配便仮計算!D83)</f>
        <v>0.85</v>
      </c>
      <c r="E83" s="5" t="str">
        <f>IF(ISBLANK(宅配便入力!I83),"",宅配便入力!I83)</f>
        <v/>
      </c>
      <c r="F83" s="14" t="str">
        <f>IF(ISBLANK(宅配便入力!L83),"",宅配便入力!L83)</f>
        <v/>
      </c>
      <c r="G83" s="14" t="str">
        <f>IF(ISBLANK(宅配便入力!$N83),"",IF(宅配便入力!$P83="以上",1,宅配便入力!$N83))</f>
        <v/>
      </c>
      <c r="H83" s="6" t="str">
        <f>IF(ISBLANK(宅配便入力!Q83),"",宅配便入力!Q83)</f>
        <v/>
      </c>
      <c r="I83" s="6" t="str">
        <f>IF(ISBLANK(宅配便入力!R83),"",宅配便入力!R83)</f>
        <v/>
      </c>
      <c r="J83" s="6" t="str">
        <f>IF(ISBLANK(宅配便入力!S83),"",宅配便入力!S83)</f>
        <v/>
      </c>
      <c r="K83" s="6" t="str">
        <f>IF(ISBLANK(宅配便入力!T83),"",宅配便入力!T83)</f>
        <v/>
      </c>
      <c r="L83" s="61">
        <f ca="1">OFFSET(宅配便入力!$W83,0,(COLUMN()-COLUMN($L$1))/6)</f>
        <v>0</v>
      </c>
      <c r="M83" s="61">
        <f>IF($I83="(送料込)",VLOOKUP(宅配便入力!$Q83,宅配便!$A$18:$O$27,4+(COLUMN()-COLUMN('計算（宅配便）'!$M$1))/6),0)</f>
        <v>0</v>
      </c>
      <c r="N83" s="62" t="e">
        <f t="shared" ca="1" si="48"/>
        <v>#VALUE!</v>
      </c>
      <c r="O83" s="59" t="e">
        <f t="shared" ca="1" si="49"/>
        <v>#VALUE!</v>
      </c>
      <c r="P83" s="60" t="e">
        <f t="shared" ca="1" si="50"/>
        <v>#VALUE!</v>
      </c>
      <c r="Q83" s="61" t="e">
        <f t="shared" ca="1" si="51"/>
        <v>#VALUE!</v>
      </c>
      <c r="R83" s="61">
        <f ca="1">OFFSET(宅配便入力!$W83,0,(COLUMN()-COLUMN($L$1))/6)</f>
        <v>0</v>
      </c>
      <c r="S83" s="61">
        <f>IF($I83="(送料込)",VLOOKUP(宅配便入力!$Q83,宅配便!$A$18:$O$27,4+(COLUMN()-COLUMN('計算（宅配便）'!$M$1))/6),0)</f>
        <v>0</v>
      </c>
      <c r="T83" s="62" t="e">
        <f t="shared" ca="1" si="52"/>
        <v>#VALUE!</v>
      </c>
      <c r="U83" s="59" t="e">
        <f t="shared" ca="1" si="53"/>
        <v>#VALUE!</v>
      </c>
      <c r="V83" s="60" t="e">
        <f t="shared" ca="1" si="54"/>
        <v>#VALUE!</v>
      </c>
      <c r="W83" s="61" t="e">
        <f t="shared" ca="1" si="55"/>
        <v>#VALUE!</v>
      </c>
      <c r="X83" s="61">
        <f ca="1">OFFSET(宅配便入力!$W83,0,(COLUMN()-COLUMN($L$1))/6)</f>
        <v>0</v>
      </c>
      <c r="Y83" s="61">
        <f>IF($I83="(送料込)",VLOOKUP(宅配便入力!$Q83,宅配便!$A$18:$O$27,4+(COLUMN()-COLUMN('計算（宅配便）'!$M$1))/6),0)</f>
        <v>0</v>
      </c>
      <c r="Z83" s="62" t="e">
        <f t="shared" ca="1" si="56"/>
        <v>#VALUE!</v>
      </c>
      <c r="AA83" s="59" t="e">
        <f t="shared" ca="1" si="57"/>
        <v>#VALUE!</v>
      </c>
      <c r="AB83" s="60" t="e">
        <f t="shared" ca="1" si="58"/>
        <v>#VALUE!</v>
      </c>
      <c r="AC83" s="61" t="e">
        <f t="shared" ca="1" si="59"/>
        <v>#VALUE!</v>
      </c>
      <c r="AD83" s="61">
        <f ca="1">OFFSET(宅配便入力!$W83,0,(COLUMN()-COLUMN($L$1))/6)</f>
        <v>0</v>
      </c>
      <c r="AE83" s="61">
        <f>IF($I83="(送料込)",VLOOKUP(宅配便入力!$Q83,宅配便!$A$18:$O$27,4+(COLUMN()-COLUMN('計算（宅配便）'!$M$1))/6),0)</f>
        <v>0</v>
      </c>
      <c r="AF83" s="62" t="e">
        <f t="shared" ca="1" si="60"/>
        <v>#VALUE!</v>
      </c>
      <c r="AG83" s="59" t="e">
        <f t="shared" ca="1" si="61"/>
        <v>#VALUE!</v>
      </c>
      <c r="AH83" s="60" t="e">
        <f t="shared" ca="1" si="62"/>
        <v>#VALUE!</v>
      </c>
      <c r="AI83" s="61" t="e">
        <f t="shared" ca="1" si="63"/>
        <v>#VALUE!</v>
      </c>
      <c r="AJ83" s="61">
        <f ca="1">OFFSET(宅配便入力!$W83,0,(COLUMN()-COLUMN($L$1))/6)</f>
        <v>0</v>
      </c>
      <c r="AK83" s="61">
        <f>IF($I83="(送料込)",VLOOKUP(宅配便入力!$Q83,宅配便!$A$18:$O$27,4+(COLUMN()-COLUMN('計算（宅配便）'!$M$1))/6),0)</f>
        <v>0</v>
      </c>
      <c r="AL83" s="62" t="e">
        <f t="shared" ca="1" si="64"/>
        <v>#VALUE!</v>
      </c>
      <c r="AM83" s="59" t="e">
        <f t="shared" ca="1" si="65"/>
        <v>#VALUE!</v>
      </c>
      <c r="AN83" s="60" t="e">
        <f t="shared" ca="1" si="66"/>
        <v>#VALUE!</v>
      </c>
      <c r="AO83" s="61" t="e">
        <f t="shared" ca="1" si="67"/>
        <v>#VALUE!</v>
      </c>
      <c r="AP83" s="61">
        <f ca="1">OFFSET(宅配便入力!$W83,0,(COLUMN()-COLUMN($L$1))/6)</f>
        <v>0</v>
      </c>
      <c r="AQ83" s="61">
        <f>IF($I83="(送料込)",VLOOKUP(宅配便入力!$Q83,宅配便!$A$18:$O$27,4+(COLUMN()-COLUMN('計算（宅配便）'!$M$1))/6),0)</f>
        <v>0</v>
      </c>
      <c r="AR83" s="62" t="e">
        <f t="shared" ca="1" si="68"/>
        <v>#VALUE!</v>
      </c>
      <c r="AS83" s="59" t="e">
        <f t="shared" ca="1" si="69"/>
        <v>#VALUE!</v>
      </c>
      <c r="AT83" s="60" t="e">
        <f t="shared" ca="1" si="70"/>
        <v>#VALUE!</v>
      </c>
      <c r="AU83" s="61" t="e">
        <f t="shared" ca="1" si="71"/>
        <v>#VALUE!</v>
      </c>
      <c r="AV83" s="61">
        <f ca="1">OFFSET(宅配便入力!$W83,0,(COLUMN()-COLUMN($L$1))/6)</f>
        <v>0</v>
      </c>
      <c r="AW83" s="61">
        <f>IF($I83="(送料込)",VLOOKUP(宅配便入力!$Q83,宅配便!$A$18:$O$27,4+(COLUMN()-COLUMN('計算（宅配便）'!$M$1))/6),0)</f>
        <v>0</v>
      </c>
      <c r="AX83" s="62" t="e">
        <f t="shared" ca="1" si="72"/>
        <v>#VALUE!</v>
      </c>
      <c r="AY83" s="59" t="e">
        <f t="shared" ca="1" si="73"/>
        <v>#VALUE!</v>
      </c>
      <c r="AZ83" s="60" t="e">
        <f t="shared" ca="1" si="74"/>
        <v>#VALUE!</v>
      </c>
      <c r="BA83" s="61" t="e">
        <f t="shared" ca="1" si="75"/>
        <v>#VALUE!</v>
      </c>
      <c r="BB83" s="61">
        <f ca="1">OFFSET(宅配便入力!$W83,0,(COLUMN()-COLUMN($L$1))/6)</f>
        <v>0</v>
      </c>
      <c r="BC83" s="61">
        <f>IF($I83="(送料込)",VLOOKUP(宅配便入力!$Q83,宅配便!$A$18:$O$27,4+(COLUMN()-COLUMN('計算（宅配便）'!$M$1))/6),0)</f>
        <v>0</v>
      </c>
      <c r="BD83" s="62" t="e">
        <f t="shared" ca="1" si="76"/>
        <v>#VALUE!</v>
      </c>
      <c r="BE83" s="59" t="e">
        <f t="shared" ca="1" si="77"/>
        <v>#VALUE!</v>
      </c>
      <c r="BF83" s="60" t="e">
        <f t="shared" ca="1" si="78"/>
        <v>#VALUE!</v>
      </c>
      <c r="BG83" s="61" t="e">
        <f t="shared" ca="1" si="79"/>
        <v>#VALUE!</v>
      </c>
      <c r="BH83" s="61">
        <f ca="1">OFFSET(宅配便入力!$W83,0,(COLUMN()-COLUMN($L$1))/6)</f>
        <v>0</v>
      </c>
      <c r="BI83" s="61">
        <f>IF($I83="(送料込)",VLOOKUP(宅配便入力!$Q83,宅配便!$A$18:$O$27,4+(COLUMN()-COLUMN('計算（宅配便）'!$M$1))/6),0)</f>
        <v>0</v>
      </c>
      <c r="BJ83" s="62" t="e">
        <f t="shared" ca="1" si="80"/>
        <v>#VALUE!</v>
      </c>
      <c r="BK83" s="59" t="e">
        <f t="shared" ca="1" si="81"/>
        <v>#VALUE!</v>
      </c>
      <c r="BL83" s="60" t="e">
        <f t="shared" ca="1" si="82"/>
        <v>#VALUE!</v>
      </c>
      <c r="BM83" s="61" t="e">
        <f t="shared" ca="1" si="83"/>
        <v>#VALUE!</v>
      </c>
      <c r="BN83" s="61">
        <f ca="1">OFFSET(宅配便入力!$W83,0,(COLUMN()-COLUMN($L$1))/6)</f>
        <v>0</v>
      </c>
      <c r="BO83" s="61">
        <f>IF($I83="(送料込)",VLOOKUP(宅配便入力!$Q83,宅配便!$A$18:$O$27,4+(COLUMN()-COLUMN('計算（宅配便）'!$M$1))/6),0)</f>
        <v>0</v>
      </c>
      <c r="BP83" s="62" t="e">
        <f t="shared" ca="1" si="84"/>
        <v>#VALUE!</v>
      </c>
      <c r="BQ83" s="59" t="e">
        <f t="shared" ca="1" si="85"/>
        <v>#VALUE!</v>
      </c>
      <c r="BR83" s="60" t="e">
        <f t="shared" ca="1" si="86"/>
        <v>#VALUE!</v>
      </c>
      <c r="BS83" s="61" t="e">
        <f t="shared" ca="1" si="87"/>
        <v>#VALUE!</v>
      </c>
      <c r="BT83" s="61">
        <f ca="1">OFFSET(宅配便入力!$W83,0,(COLUMN()-COLUMN($L$1))/6)</f>
        <v>0</v>
      </c>
      <c r="BU83" s="61">
        <f>IF($I83="(送料込)",VLOOKUP(宅配便入力!$Q83,宅配便!$A$18:$O$27,4+(COLUMN()-COLUMN('計算（宅配便）'!$M$1))/6),0)</f>
        <v>0</v>
      </c>
      <c r="BV83" s="62" t="e">
        <f t="shared" ca="1" si="88"/>
        <v>#VALUE!</v>
      </c>
      <c r="BW83" s="59" t="e">
        <f t="shared" ca="1" si="89"/>
        <v>#VALUE!</v>
      </c>
      <c r="BX83" s="60" t="e">
        <f t="shared" ca="1" si="90"/>
        <v>#VALUE!</v>
      </c>
      <c r="BY83" s="61" t="e">
        <f t="shared" ca="1" si="91"/>
        <v>#VALUE!</v>
      </c>
      <c r="BZ83" s="61">
        <f ca="1">OFFSET(宅配便入力!$W83,0,(COLUMN()-COLUMN($L$1))/6)</f>
        <v>0</v>
      </c>
      <c r="CA83" s="61">
        <f>IF($I83="(送料込)",VLOOKUP(宅配便入力!$Q83,宅配便!$A$18:$O$27,4+(COLUMN()-COLUMN('計算（宅配便）'!$M$1))/6),0)</f>
        <v>0</v>
      </c>
      <c r="CB83" s="62" t="e">
        <f t="shared" ca="1" si="92"/>
        <v>#VALUE!</v>
      </c>
      <c r="CC83" s="59" t="e">
        <f t="shared" ca="1" si="93"/>
        <v>#VALUE!</v>
      </c>
      <c r="CD83" s="60" t="e">
        <f t="shared" ca="1" si="94"/>
        <v>#VALUE!</v>
      </c>
      <c r="CE83" s="61" t="e">
        <f t="shared" ca="1" si="95"/>
        <v>#VALUE!</v>
      </c>
    </row>
    <row r="84" spans="1:83">
      <c r="A84" s="6">
        <v>81</v>
      </c>
      <c r="B84" s="158" t="str">
        <f>IF(ISBLANK(宅配便入力!B84),"",宅配便入力!B84)</f>
        <v/>
      </c>
      <c r="C84" s="5" t="str">
        <f>IF(ISBLANK(宅配便入力!C84),"",宅配便入力!C84)</f>
        <v/>
      </c>
      <c r="D84" s="15">
        <f>IF(ISBLANK(宅配便仮計算!D84),"",宅配便仮計算!D84)</f>
        <v>0.85</v>
      </c>
      <c r="E84" s="5" t="str">
        <f>IF(ISBLANK(宅配便入力!I84),"",宅配便入力!I84)</f>
        <v/>
      </c>
      <c r="F84" s="14" t="str">
        <f>IF(ISBLANK(宅配便入力!L84),"",宅配便入力!L84)</f>
        <v/>
      </c>
      <c r="G84" s="14" t="str">
        <f>IF(ISBLANK(宅配便入力!$N84),"",IF(宅配便入力!$P84="以上",1,宅配便入力!$N84))</f>
        <v/>
      </c>
      <c r="H84" s="6" t="str">
        <f>IF(ISBLANK(宅配便入力!Q84),"",宅配便入力!Q84)</f>
        <v/>
      </c>
      <c r="I84" s="6" t="str">
        <f>IF(ISBLANK(宅配便入力!R84),"",宅配便入力!R84)</f>
        <v/>
      </c>
      <c r="J84" s="6" t="str">
        <f>IF(ISBLANK(宅配便入力!S84),"",宅配便入力!S84)</f>
        <v/>
      </c>
      <c r="K84" s="6" t="str">
        <f>IF(ISBLANK(宅配便入力!T84),"",宅配便入力!T84)</f>
        <v/>
      </c>
      <c r="L84" s="61">
        <f ca="1">OFFSET(宅配便入力!$W84,0,(COLUMN()-COLUMN($L$1))/6)</f>
        <v>0</v>
      </c>
      <c r="M84" s="61">
        <f>IF($I84="(送料込)",VLOOKUP(宅配便入力!$Q84,宅配便!$A$18:$O$27,4+(COLUMN()-COLUMN('計算（宅配便）'!$M$1))/6),0)</f>
        <v>0</v>
      </c>
      <c r="N84" s="62" t="e">
        <f t="shared" ca="1" si="48"/>
        <v>#VALUE!</v>
      </c>
      <c r="O84" s="59" t="e">
        <f t="shared" ca="1" si="49"/>
        <v>#VALUE!</v>
      </c>
      <c r="P84" s="60" t="e">
        <f t="shared" ca="1" si="50"/>
        <v>#VALUE!</v>
      </c>
      <c r="Q84" s="61" t="e">
        <f t="shared" ca="1" si="51"/>
        <v>#VALUE!</v>
      </c>
      <c r="R84" s="61">
        <f ca="1">OFFSET(宅配便入力!$W84,0,(COLUMN()-COLUMN($L$1))/6)</f>
        <v>0</v>
      </c>
      <c r="S84" s="61">
        <f>IF($I84="(送料込)",VLOOKUP(宅配便入力!$Q84,宅配便!$A$18:$O$27,4+(COLUMN()-COLUMN('計算（宅配便）'!$M$1))/6),0)</f>
        <v>0</v>
      </c>
      <c r="T84" s="62" t="e">
        <f t="shared" ca="1" si="52"/>
        <v>#VALUE!</v>
      </c>
      <c r="U84" s="59" t="e">
        <f t="shared" ca="1" si="53"/>
        <v>#VALUE!</v>
      </c>
      <c r="V84" s="60" t="e">
        <f t="shared" ca="1" si="54"/>
        <v>#VALUE!</v>
      </c>
      <c r="W84" s="61" t="e">
        <f t="shared" ca="1" si="55"/>
        <v>#VALUE!</v>
      </c>
      <c r="X84" s="61">
        <f ca="1">OFFSET(宅配便入力!$W84,0,(COLUMN()-COLUMN($L$1))/6)</f>
        <v>0</v>
      </c>
      <c r="Y84" s="61">
        <f>IF($I84="(送料込)",VLOOKUP(宅配便入力!$Q84,宅配便!$A$18:$O$27,4+(COLUMN()-COLUMN('計算（宅配便）'!$M$1))/6),0)</f>
        <v>0</v>
      </c>
      <c r="Z84" s="62" t="e">
        <f t="shared" ca="1" si="56"/>
        <v>#VALUE!</v>
      </c>
      <c r="AA84" s="59" t="e">
        <f t="shared" ca="1" si="57"/>
        <v>#VALUE!</v>
      </c>
      <c r="AB84" s="60" t="e">
        <f t="shared" ca="1" si="58"/>
        <v>#VALUE!</v>
      </c>
      <c r="AC84" s="61" t="e">
        <f t="shared" ca="1" si="59"/>
        <v>#VALUE!</v>
      </c>
      <c r="AD84" s="61">
        <f ca="1">OFFSET(宅配便入力!$W84,0,(COLUMN()-COLUMN($L$1))/6)</f>
        <v>0</v>
      </c>
      <c r="AE84" s="61">
        <f>IF($I84="(送料込)",VLOOKUP(宅配便入力!$Q84,宅配便!$A$18:$O$27,4+(COLUMN()-COLUMN('計算（宅配便）'!$M$1))/6),0)</f>
        <v>0</v>
      </c>
      <c r="AF84" s="62" t="e">
        <f t="shared" ca="1" si="60"/>
        <v>#VALUE!</v>
      </c>
      <c r="AG84" s="59" t="e">
        <f t="shared" ca="1" si="61"/>
        <v>#VALUE!</v>
      </c>
      <c r="AH84" s="60" t="e">
        <f t="shared" ca="1" si="62"/>
        <v>#VALUE!</v>
      </c>
      <c r="AI84" s="61" t="e">
        <f t="shared" ca="1" si="63"/>
        <v>#VALUE!</v>
      </c>
      <c r="AJ84" s="61">
        <f ca="1">OFFSET(宅配便入力!$W84,0,(COLUMN()-COLUMN($L$1))/6)</f>
        <v>0</v>
      </c>
      <c r="AK84" s="61">
        <f>IF($I84="(送料込)",VLOOKUP(宅配便入力!$Q84,宅配便!$A$18:$O$27,4+(COLUMN()-COLUMN('計算（宅配便）'!$M$1))/6),0)</f>
        <v>0</v>
      </c>
      <c r="AL84" s="62" t="e">
        <f t="shared" ca="1" si="64"/>
        <v>#VALUE!</v>
      </c>
      <c r="AM84" s="59" t="e">
        <f t="shared" ca="1" si="65"/>
        <v>#VALUE!</v>
      </c>
      <c r="AN84" s="60" t="e">
        <f t="shared" ca="1" si="66"/>
        <v>#VALUE!</v>
      </c>
      <c r="AO84" s="61" t="e">
        <f t="shared" ca="1" si="67"/>
        <v>#VALUE!</v>
      </c>
      <c r="AP84" s="61">
        <f ca="1">OFFSET(宅配便入力!$W84,0,(COLUMN()-COLUMN($L$1))/6)</f>
        <v>0</v>
      </c>
      <c r="AQ84" s="61">
        <f>IF($I84="(送料込)",VLOOKUP(宅配便入力!$Q84,宅配便!$A$18:$O$27,4+(COLUMN()-COLUMN('計算（宅配便）'!$M$1))/6),0)</f>
        <v>0</v>
      </c>
      <c r="AR84" s="62" t="e">
        <f t="shared" ca="1" si="68"/>
        <v>#VALUE!</v>
      </c>
      <c r="AS84" s="59" t="e">
        <f t="shared" ca="1" si="69"/>
        <v>#VALUE!</v>
      </c>
      <c r="AT84" s="60" t="e">
        <f t="shared" ca="1" si="70"/>
        <v>#VALUE!</v>
      </c>
      <c r="AU84" s="61" t="e">
        <f t="shared" ca="1" si="71"/>
        <v>#VALUE!</v>
      </c>
      <c r="AV84" s="61">
        <f ca="1">OFFSET(宅配便入力!$W84,0,(COLUMN()-COLUMN($L$1))/6)</f>
        <v>0</v>
      </c>
      <c r="AW84" s="61">
        <f>IF($I84="(送料込)",VLOOKUP(宅配便入力!$Q84,宅配便!$A$18:$O$27,4+(COLUMN()-COLUMN('計算（宅配便）'!$M$1))/6),0)</f>
        <v>0</v>
      </c>
      <c r="AX84" s="62" t="e">
        <f t="shared" ca="1" si="72"/>
        <v>#VALUE!</v>
      </c>
      <c r="AY84" s="59" t="e">
        <f t="shared" ca="1" si="73"/>
        <v>#VALUE!</v>
      </c>
      <c r="AZ84" s="60" t="e">
        <f t="shared" ca="1" si="74"/>
        <v>#VALUE!</v>
      </c>
      <c r="BA84" s="61" t="e">
        <f t="shared" ca="1" si="75"/>
        <v>#VALUE!</v>
      </c>
      <c r="BB84" s="61">
        <f ca="1">OFFSET(宅配便入力!$W84,0,(COLUMN()-COLUMN($L$1))/6)</f>
        <v>0</v>
      </c>
      <c r="BC84" s="61">
        <f>IF($I84="(送料込)",VLOOKUP(宅配便入力!$Q84,宅配便!$A$18:$O$27,4+(COLUMN()-COLUMN('計算（宅配便）'!$M$1))/6),0)</f>
        <v>0</v>
      </c>
      <c r="BD84" s="62" t="e">
        <f t="shared" ca="1" si="76"/>
        <v>#VALUE!</v>
      </c>
      <c r="BE84" s="59" t="e">
        <f t="shared" ca="1" si="77"/>
        <v>#VALUE!</v>
      </c>
      <c r="BF84" s="60" t="e">
        <f t="shared" ca="1" si="78"/>
        <v>#VALUE!</v>
      </c>
      <c r="BG84" s="61" t="e">
        <f t="shared" ca="1" si="79"/>
        <v>#VALUE!</v>
      </c>
      <c r="BH84" s="61">
        <f ca="1">OFFSET(宅配便入力!$W84,0,(COLUMN()-COLUMN($L$1))/6)</f>
        <v>0</v>
      </c>
      <c r="BI84" s="61">
        <f>IF($I84="(送料込)",VLOOKUP(宅配便入力!$Q84,宅配便!$A$18:$O$27,4+(COLUMN()-COLUMN('計算（宅配便）'!$M$1))/6),0)</f>
        <v>0</v>
      </c>
      <c r="BJ84" s="62" t="e">
        <f t="shared" ca="1" si="80"/>
        <v>#VALUE!</v>
      </c>
      <c r="BK84" s="59" t="e">
        <f t="shared" ca="1" si="81"/>
        <v>#VALUE!</v>
      </c>
      <c r="BL84" s="60" t="e">
        <f t="shared" ca="1" si="82"/>
        <v>#VALUE!</v>
      </c>
      <c r="BM84" s="61" t="e">
        <f t="shared" ca="1" si="83"/>
        <v>#VALUE!</v>
      </c>
      <c r="BN84" s="61">
        <f ca="1">OFFSET(宅配便入力!$W84,0,(COLUMN()-COLUMN($L$1))/6)</f>
        <v>0</v>
      </c>
      <c r="BO84" s="61">
        <f>IF($I84="(送料込)",VLOOKUP(宅配便入力!$Q84,宅配便!$A$18:$O$27,4+(COLUMN()-COLUMN('計算（宅配便）'!$M$1))/6),0)</f>
        <v>0</v>
      </c>
      <c r="BP84" s="62" t="e">
        <f t="shared" ca="1" si="84"/>
        <v>#VALUE!</v>
      </c>
      <c r="BQ84" s="59" t="e">
        <f t="shared" ca="1" si="85"/>
        <v>#VALUE!</v>
      </c>
      <c r="BR84" s="60" t="e">
        <f t="shared" ca="1" si="86"/>
        <v>#VALUE!</v>
      </c>
      <c r="BS84" s="61" t="e">
        <f t="shared" ca="1" si="87"/>
        <v>#VALUE!</v>
      </c>
      <c r="BT84" s="61">
        <f ca="1">OFFSET(宅配便入力!$W84,0,(COLUMN()-COLUMN($L$1))/6)</f>
        <v>0</v>
      </c>
      <c r="BU84" s="61">
        <f>IF($I84="(送料込)",VLOOKUP(宅配便入力!$Q84,宅配便!$A$18:$O$27,4+(COLUMN()-COLUMN('計算（宅配便）'!$M$1))/6),0)</f>
        <v>0</v>
      </c>
      <c r="BV84" s="62" t="e">
        <f t="shared" ca="1" si="88"/>
        <v>#VALUE!</v>
      </c>
      <c r="BW84" s="59" t="e">
        <f t="shared" ca="1" si="89"/>
        <v>#VALUE!</v>
      </c>
      <c r="BX84" s="60" t="e">
        <f t="shared" ca="1" si="90"/>
        <v>#VALUE!</v>
      </c>
      <c r="BY84" s="61" t="e">
        <f t="shared" ca="1" si="91"/>
        <v>#VALUE!</v>
      </c>
      <c r="BZ84" s="61">
        <f ca="1">OFFSET(宅配便入力!$W84,0,(COLUMN()-COLUMN($L$1))/6)</f>
        <v>0</v>
      </c>
      <c r="CA84" s="61">
        <f>IF($I84="(送料込)",VLOOKUP(宅配便入力!$Q84,宅配便!$A$18:$O$27,4+(COLUMN()-COLUMN('計算（宅配便）'!$M$1))/6),0)</f>
        <v>0</v>
      </c>
      <c r="CB84" s="62" t="e">
        <f t="shared" ca="1" si="92"/>
        <v>#VALUE!</v>
      </c>
      <c r="CC84" s="59" t="e">
        <f t="shared" ca="1" si="93"/>
        <v>#VALUE!</v>
      </c>
      <c r="CD84" s="60" t="e">
        <f t="shared" ca="1" si="94"/>
        <v>#VALUE!</v>
      </c>
      <c r="CE84" s="61" t="e">
        <f t="shared" ca="1" si="95"/>
        <v>#VALUE!</v>
      </c>
    </row>
    <row r="85" spans="1:83">
      <c r="A85" s="6">
        <v>82</v>
      </c>
      <c r="B85" s="158" t="str">
        <f>IF(ISBLANK(宅配便入力!B85),"",宅配便入力!B85)</f>
        <v/>
      </c>
      <c r="C85" s="5" t="str">
        <f>IF(ISBLANK(宅配便入力!C85),"",宅配便入力!C85)</f>
        <v/>
      </c>
      <c r="D85" s="15">
        <f>IF(ISBLANK(宅配便仮計算!D85),"",宅配便仮計算!D85)</f>
        <v>0.85</v>
      </c>
      <c r="E85" s="5" t="str">
        <f>IF(ISBLANK(宅配便入力!I85),"",宅配便入力!I85)</f>
        <v/>
      </c>
      <c r="F85" s="14" t="str">
        <f>IF(ISBLANK(宅配便入力!L85),"",宅配便入力!L85)</f>
        <v/>
      </c>
      <c r="G85" s="14" t="str">
        <f>IF(ISBLANK(宅配便入力!$N85),"",IF(宅配便入力!$P85="以上",1,宅配便入力!$N85))</f>
        <v/>
      </c>
      <c r="H85" s="6" t="str">
        <f>IF(ISBLANK(宅配便入力!Q85),"",宅配便入力!Q85)</f>
        <v/>
      </c>
      <c r="I85" s="6" t="str">
        <f>IF(ISBLANK(宅配便入力!R85),"",宅配便入力!R85)</f>
        <v/>
      </c>
      <c r="J85" s="6" t="str">
        <f>IF(ISBLANK(宅配便入力!S85),"",宅配便入力!S85)</f>
        <v/>
      </c>
      <c r="K85" s="6" t="str">
        <f>IF(ISBLANK(宅配便入力!T85),"",宅配便入力!T85)</f>
        <v/>
      </c>
      <c r="L85" s="61">
        <f ca="1">OFFSET(宅配便入力!$W85,0,(COLUMN()-COLUMN($L$1))/6)</f>
        <v>0</v>
      </c>
      <c r="M85" s="61">
        <f>IF($I85="(送料込)",VLOOKUP(宅配便入力!$Q85,宅配便!$A$18:$O$27,4+(COLUMN()-COLUMN('計算（宅配便）'!$M$1))/6),0)</f>
        <v>0</v>
      </c>
      <c r="N85" s="62" t="e">
        <f t="shared" ca="1" si="48"/>
        <v>#VALUE!</v>
      </c>
      <c r="O85" s="59" t="e">
        <f t="shared" ca="1" si="49"/>
        <v>#VALUE!</v>
      </c>
      <c r="P85" s="60" t="e">
        <f t="shared" ca="1" si="50"/>
        <v>#VALUE!</v>
      </c>
      <c r="Q85" s="61" t="e">
        <f t="shared" ca="1" si="51"/>
        <v>#VALUE!</v>
      </c>
      <c r="R85" s="61">
        <f ca="1">OFFSET(宅配便入力!$W85,0,(COLUMN()-COLUMN($L$1))/6)</f>
        <v>0</v>
      </c>
      <c r="S85" s="61">
        <f>IF($I85="(送料込)",VLOOKUP(宅配便入力!$Q85,宅配便!$A$18:$O$27,4+(COLUMN()-COLUMN('計算（宅配便）'!$M$1))/6),0)</f>
        <v>0</v>
      </c>
      <c r="T85" s="62" t="e">
        <f t="shared" ca="1" si="52"/>
        <v>#VALUE!</v>
      </c>
      <c r="U85" s="59" t="e">
        <f t="shared" ca="1" si="53"/>
        <v>#VALUE!</v>
      </c>
      <c r="V85" s="60" t="e">
        <f t="shared" ca="1" si="54"/>
        <v>#VALUE!</v>
      </c>
      <c r="W85" s="61" t="e">
        <f t="shared" ca="1" si="55"/>
        <v>#VALUE!</v>
      </c>
      <c r="X85" s="61">
        <f ca="1">OFFSET(宅配便入力!$W85,0,(COLUMN()-COLUMN($L$1))/6)</f>
        <v>0</v>
      </c>
      <c r="Y85" s="61">
        <f>IF($I85="(送料込)",VLOOKUP(宅配便入力!$Q85,宅配便!$A$18:$O$27,4+(COLUMN()-COLUMN('計算（宅配便）'!$M$1))/6),0)</f>
        <v>0</v>
      </c>
      <c r="Z85" s="62" t="e">
        <f t="shared" ca="1" si="56"/>
        <v>#VALUE!</v>
      </c>
      <c r="AA85" s="59" t="e">
        <f t="shared" ca="1" si="57"/>
        <v>#VALUE!</v>
      </c>
      <c r="AB85" s="60" t="e">
        <f t="shared" ca="1" si="58"/>
        <v>#VALUE!</v>
      </c>
      <c r="AC85" s="61" t="e">
        <f t="shared" ca="1" si="59"/>
        <v>#VALUE!</v>
      </c>
      <c r="AD85" s="61">
        <f ca="1">OFFSET(宅配便入力!$W85,0,(COLUMN()-COLUMN($L$1))/6)</f>
        <v>0</v>
      </c>
      <c r="AE85" s="61">
        <f>IF($I85="(送料込)",VLOOKUP(宅配便入力!$Q85,宅配便!$A$18:$O$27,4+(COLUMN()-COLUMN('計算（宅配便）'!$M$1))/6),0)</f>
        <v>0</v>
      </c>
      <c r="AF85" s="62" t="e">
        <f t="shared" ca="1" si="60"/>
        <v>#VALUE!</v>
      </c>
      <c r="AG85" s="59" t="e">
        <f t="shared" ca="1" si="61"/>
        <v>#VALUE!</v>
      </c>
      <c r="AH85" s="60" t="e">
        <f t="shared" ca="1" si="62"/>
        <v>#VALUE!</v>
      </c>
      <c r="AI85" s="61" t="e">
        <f t="shared" ca="1" si="63"/>
        <v>#VALUE!</v>
      </c>
      <c r="AJ85" s="61">
        <f ca="1">OFFSET(宅配便入力!$W85,0,(COLUMN()-COLUMN($L$1))/6)</f>
        <v>0</v>
      </c>
      <c r="AK85" s="61">
        <f>IF($I85="(送料込)",VLOOKUP(宅配便入力!$Q85,宅配便!$A$18:$O$27,4+(COLUMN()-COLUMN('計算（宅配便）'!$M$1))/6),0)</f>
        <v>0</v>
      </c>
      <c r="AL85" s="62" t="e">
        <f t="shared" ca="1" si="64"/>
        <v>#VALUE!</v>
      </c>
      <c r="AM85" s="59" t="e">
        <f t="shared" ca="1" si="65"/>
        <v>#VALUE!</v>
      </c>
      <c r="AN85" s="60" t="e">
        <f t="shared" ca="1" si="66"/>
        <v>#VALUE!</v>
      </c>
      <c r="AO85" s="61" t="e">
        <f t="shared" ca="1" si="67"/>
        <v>#VALUE!</v>
      </c>
      <c r="AP85" s="61">
        <f ca="1">OFFSET(宅配便入力!$W85,0,(COLUMN()-COLUMN($L$1))/6)</f>
        <v>0</v>
      </c>
      <c r="AQ85" s="61">
        <f>IF($I85="(送料込)",VLOOKUP(宅配便入力!$Q85,宅配便!$A$18:$O$27,4+(COLUMN()-COLUMN('計算（宅配便）'!$M$1))/6),0)</f>
        <v>0</v>
      </c>
      <c r="AR85" s="62" t="e">
        <f t="shared" ca="1" si="68"/>
        <v>#VALUE!</v>
      </c>
      <c r="AS85" s="59" t="e">
        <f t="shared" ca="1" si="69"/>
        <v>#VALUE!</v>
      </c>
      <c r="AT85" s="60" t="e">
        <f t="shared" ca="1" si="70"/>
        <v>#VALUE!</v>
      </c>
      <c r="AU85" s="61" t="e">
        <f t="shared" ca="1" si="71"/>
        <v>#VALUE!</v>
      </c>
      <c r="AV85" s="61">
        <f ca="1">OFFSET(宅配便入力!$W85,0,(COLUMN()-COLUMN($L$1))/6)</f>
        <v>0</v>
      </c>
      <c r="AW85" s="61">
        <f>IF($I85="(送料込)",VLOOKUP(宅配便入力!$Q85,宅配便!$A$18:$O$27,4+(COLUMN()-COLUMN('計算（宅配便）'!$M$1))/6),0)</f>
        <v>0</v>
      </c>
      <c r="AX85" s="62" t="e">
        <f t="shared" ca="1" si="72"/>
        <v>#VALUE!</v>
      </c>
      <c r="AY85" s="59" t="e">
        <f t="shared" ca="1" si="73"/>
        <v>#VALUE!</v>
      </c>
      <c r="AZ85" s="60" t="e">
        <f t="shared" ca="1" si="74"/>
        <v>#VALUE!</v>
      </c>
      <c r="BA85" s="61" t="e">
        <f t="shared" ca="1" si="75"/>
        <v>#VALUE!</v>
      </c>
      <c r="BB85" s="61">
        <f ca="1">OFFSET(宅配便入力!$W85,0,(COLUMN()-COLUMN($L$1))/6)</f>
        <v>0</v>
      </c>
      <c r="BC85" s="61">
        <f>IF($I85="(送料込)",VLOOKUP(宅配便入力!$Q85,宅配便!$A$18:$O$27,4+(COLUMN()-COLUMN('計算（宅配便）'!$M$1))/6),0)</f>
        <v>0</v>
      </c>
      <c r="BD85" s="62" t="e">
        <f t="shared" ca="1" si="76"/>
        <v>#VALUE!</v>
      </c>
      <c r="BE85" s="59" t="e">
        <f t="shared" ca="1" si="77"/>
        <v>#VALUE!</v>
      </c>
      <c r="BF85" s="60" t="e">
        <f t="shared" ca="1" si="78"/>
        <v>#VALUE!</v>
      </c>
      <c r="BG85" s="61" t="e">
        <f t="shared" ca="1" si="79"/>
        <v>#VALUE!</v>
      </c>
      <c r="BH85" s="61">
        <f ca="1">OFFSET(宅配便入力!$W85,0,(COLUMN()-COLUMN($L$1))/6)</f>
        <v>0</v>
      </c>
      <c r="BI85" s="61">
        <f>IF($I85="(送料込)",VLOOKUP(宅配便入力!$Q85,宅配便!$A$18:$O$27,4+(COLUMN()-COLUMN('計算（宅配便）'!$M$1))/6),0)</f>
        <v>0</v>
      </c>
      <c r="BJ85" s="62" t="e">
        <f t="shared" ca="1" si="80"/>
        <v>#VALUE!</v>
      </c>
      <c r="BK85" s="59" t="e">
        <f t="shared" ca="1" si="81"/>
        <v>#VALUE!</v>
      </c>
      <c r="BL85" s="60" t="e">
        <f t="shared" ca="1" si="82"/>
        <v>#VALUE!</v>
      </c>
      <c r="BM85" s="61" t="e">
        <f t="shared" ca="1" si="83"/>
        <v>#VALUE!</v>
      </c>
      <c r="BN85" s="61">
        <f ca="1">OFFSET(宅配便入力!$W85,0,(COLUMN()-COLUMN($L$1))/6)</f>
        <v>0</v>
      </c>
      <c r="BO85" s="61">
        <f>IF($I85="(送料込)",VLOOKUP(宅配便入力!$Q85,宅配便!$A$18:$O$27,4+(COLUMN()-COLUMN('計算（宅配便）'!$M$1))/6),0)</f>
        <v>0</v>
      </c>
      <c r="BP85" s="62" t="e">
        <f t="shared" ca="1" si="84"/>
        <v>#VALUE!</v>
      </c>
      <c r="BQ85" s="59" t="e">
        <f t="shared" ca="1" si="85"/>
        <v>#VALUE!</v>
      </c>
      <c r="BR85" s="60" t="e">
        <f t="shared" ca="1" si="86"/>
        <v>#VALUE!</v>
      </c>
      <c r="BS85" s="61" t="e">
        <f t="shared" ca="1" si="87"/>
        <v>#VALUE!</v>
      </c>
      <c r="BT85" s="61">
        <f ca="1">OFFSET(宅配便入力!$W85,0,(COLUMN()-COLUMN($L$1))/6)</f>
        <v>0</v>
      </c>
      <c r="BU85" s="61">
        <f>IF($I85="(送料込)",VLOOKUP(宅配便入力!$Q85,宅配便!$A$18:$O$27,4+(COLUMN()-COLUMN('計算（宅配便）'!$M$1))/6),0)</f>
        <v>0</v>
      </c>
      <c r="BV85" s="62" t="e">
        <f t="shared" ca="1" si="88"/>
        <v>#VALUE!</v>
      </c>
      <c r="BW85" s="59" t="e">
        <f t="shared" ca="1" si="89"/>
        <v>#VALUE!</v>
      </c>
      <c r="BX85" s="60" t="e">
        <f t="shared" ca="1" si="90"/>
        <v>#VALUE!</v>
      </c>
      <c r="BY85" s="61" t="e">
        <f t="shared" ca="1" si="91"/>
        <v>#VALUE!</v>
      </c>
      <c r="BZ85" s="61">
        <f ca="1">OFFSET(宅配便入力!$W85,0,(COLUMN()-COLUMN($L$1))/6)</f>
        <v>0</v>
      </c>
      <c r="CA85" s="61">
        <f>IF($I85="(送料込)",VLOOKUP(宅配便入力!$Q85,宅配便!$A$18:$O$27,4+(COLUMN()-COLUMN('計算（宅配便）'!$M$1))/6),0)</f>
        <v>0</v>
      </c>
      <c r="CB85" s="62" t="e">
        <f t="shared" ca="1" si="92"/>
        <v>#VALUE!</v>
      </c>
      <c r="CC85" s="59" t="e">
        <f t="shared" ca="1" si="93"/>
        <v>#VALUE!</v>
      </c>
      <c r="CD85" s="60" t="e">
        <f t="shared" ca="1" si="94"/>
        <v>#VALUE!</v>
      </c>
      <c r="CE85" s="61" t="e">
        <f t="shared" ca="1" si="95"/>
        <v>#VALUE!</v>
      </c>
    </row>
    <row r="86" spans="1:83">
      <c r="A86" s="6">
        <v>83</v>
      </c>
      <c r="B86" s="158" t="str">
        <f>IF(ISBLANK(宅配便入力!B86),"",宅配便入力!B86)</f>
        <v/>
      </c>
      <c r="C86" s="5" t="str">
        <f>IF(ISBLANK(宅配便入力!C86),"",宅配便入力!C86)</f>
        <v/>
      </c>
      <c r="D86" s="15">
        <f>IF(ISBLANK(宅配便仮計算!D86),"",宅配便仮計算!D86)</f>
        <v>0.85</v>
      </c>
      <c r="E86" s="5" t="str">
        <f>IF(ISBLANK(宅配便入力!I86),"",宅配便入力!I86)</f>
        <v/>
      </c>
      <c r="F86" s="14" t="str">
        <f>IF(ISBLANK(宅配便入力!L86),"",宅配便入力!L86)</f>
        <v/>
      </c>
      <c r="G86" s="14" t="str">
        <f>IF(ISBLANK(宅配便入力!$N86),"",IF(宅配便入力!$P86="以上",1,宅配便入力!$N86))</f>
        <v/>
      </c>
      <c r="H86" s="6" t="str">
        <f>IF(ISBLANK(宅配便入力!Q86),"",宅配便入力!Q86)</f>
        <v/>
      </c>
      <c r="I86" s="6" t="str">
        <f>IF(ISBLANK(宅配便入力!R86),"",宅配便入力!R86)</f>
        <v/>
      </c>
      <c r="J86" s="6" t="str">
        <f>IF(ISBLANK(宅配便入力!S86),"",宅配便入力!S86)</f>
        <v/>
      </c>
      <c r="K86" s="6" t="str">
        <f>IF(ISBLANK(宅配便入力!T86),"",宅配便入力!T86)</f>
        <v/>
      </c>
      <c r="L86" s="61">
        <f ca="1">OFFSET(宅配便入力!$W86,0,(COLUMN()-COLUMN($L$1))/6)</f>
        <v>0</v>
      </c>
      <c r="M86" s="61">
        <f>IF($I86="(送料込)",VLOOKUP(宅配便入力!$Q86,宅配便!$A$18:$O$27,4+(COLUMN()-COLUMN('計算（宅配便）'!$M$1))/6),0)</f>
        <v>0</v>
      </c>
      <c r="N86" s="62" t="e">
        <f t="shared" ca="1" si="48"/>
        <v>#VALUE!</v>
      </c>
      <c r="O86" s="59" t="e">
        <f t="shared" ca="1" si="49"/>
        <v>#VALUE!</v>
      </c>
      <c r="P86" s="60" t="e">
        <f t="shared" ca="1" si="50"/>
        <v>#VALUE!</v>
      </c>
      <c r="Q86" s="61" t="e">
        <f t="shared" ca="1" si="51"/>
        <v>#VALUE!</v>
      </c>
      <c r="R86" s="61">
        <f ca="1">OFFSET(宅配便入力!$W86,0,(COLUMN()-COLUMN($L$1))/6)</f>
        <v>0</v>
      </c>
      <c r="S86" s="61">
        <f>IF($I86="(送料込)",VLOOKUP(宅配便入力!$Q86,宅配便!$A$18:$O$27,4+(COLUMN()-COLUMN('計算（宅配便）'!$M$1))/6),0)</f>
        <v>0</v>
      </c>
      <c r="T86" s="62" t="e">
        <f t="shared" ca="1" si="52"/>
        <v>#VALUE!</v>
      </c>
      <c r="U86" s="59" t="e">
        <f t="shared" ca="1" si="53"/>
        <v>#VALUE!</v>
      </c>
      <c r="V86" s="60" t="e">
        <f t="shared" ca="1" si="54"/>
        <v>#VALUE!</v>
      </c>
      <c r="W86" s="61" t="e">
        <f t="shared" ca="1" si="55"/>
        <v>#VALUE!</v>
      </c>
      <c r="X86" s="61">
        <f ca="1">OFFSET(宅配便入力!$W86,0,(COLUMN()-COLUMN($L$1))/6)</f>
        <v>0</v>
      </c>
      <c r="Y86" s="61">
        <f>IF($I86="(送料込)",VLOOKUP(宅配便入力!$Q86,宅配便!$A$18:$O$27,4+(COLUMN()-COLUMN('計算（宅配便）'!$M$1))/6),0)</f>
        <v>0</v>
      </c>
      <c r="Z86" s="62" t="e">
        <f t="shared" ca="1" si="56"/>
        <v>#VALUE!</v>
      </c>
      <c r="AA86" s="59" t="e">
        <f t="shared" ca="1" si="57"/>
        <v>#VALUE!</v>
      </c>
      <c r="AB86" s="60" t="e">
        <f t="shared" ca="1" si="58"/>
        <v>#VALUE!</v>
      </c>
      <c r="AC86" s="61" t="e">
        <f t="shared" ca="1" si="59"/>
        <v>#VALUE!</v>
      </c>
      <c r="AD86" s="61">
        <f ca="1">OFFSET(宅配便入力!$W86,0,(COLUMN()-COLUMN($L$1))/6)</f>
        <v>0</v>
      </c>
      <c r="AE86" s="61">
        <f>IF($I86="(送料込)",VLOOKUP(宅配便入力!$Q86,宅配便!$A$18:$O$27,4+(COLUMN()-COLUMN('計算（宅配便）'!$M$1))/6),0)</f>
        <v>0</v>
      </c>
      <c r="AF86" s="62" t="e">
        <f t="shared" ca="1" si="60"/>
        <v>#VALUE!</v>
      </c>
      <c r="AG86" s="59" t="e">
        <f t="shared" ca="1" si="61"/>
        <v>#VALUE!</v>
      </c>
      <c r="AH86" s="60" t="e">
        <f t="shared" ca="1" si="62"/>
        <v>#VALUE!</v>
      </c>
      <c r="AI86" s="61" t="e">
        <f t="shared" ca="1" si="63"/>
        <v>#VALUE!</v>
      </c>
      <c r="AJ86" s="61">
        <f ca="1">OFFSET(宅配便入力!$W86,0,(COLUMN()-COLUMN($L$1))/6)</f>
        <v>0</v>
      </c>
      <c r="AK86" s="61">
        <f>IF($I86="(送料込)",VLOOKUP(宅配便入力!$Q86,宅配便!$A$18:$O$27,4+(COLUMN()-COLUMN('計算（宅配便）'!$M$1))/6),0)</f>
        <v>0</v>
      </c>
      <c r="AL86" s="62" t="e">
        <f t="shared" ca="1" si="64"/>
        <v>#VALUE!</v>
      </c>
      <c r="AM86" s="59" t="e">
        <f t="shared" ca="1" si="65"/>
        <v>#VALUE!</v>
      </c>
      <c r="AN86" s="60" t="e">
        <f t="shared" ca="1" si="66"/>
        <v>#VALUE!</v>
      </c>
      <c r="AO86" s="61" t="e">
        <f t="shared" ca="1" si="67"/>
        <v>#VALUE!</v>
      </c>
      <c r="AP86" s="61">
        <f ca="1">OFFSET(宅配便入力!$W86,0,(COLUMN()-COLUMN($L$1))/6)</f>
        <v>0</v>
      </c>
      <c r="AQ86" s="61">
        <f>IF($I86="(送料込)",VLOOKUP(宅配便入力!$Q86,宅配便!$A$18:$O$27,4+(COLUMN()-COLUMN('計算（宅配便）'!$M$1))/6),0)</f>
        <v>0</v>
      </c>
      <c r="AR86" s="62" t="e">
        <f t="shared" ca="1" si="68"/>
        <v>#VALUE!</v>
      </c>
      <c r="AS86" s="59" t="e">
        <f t="shared" ca="1" si="69"/>
        <v>#VALUE!</v>
      </c>
      <c r="AT86" s="60" t="e">
        <f t="shared" ca="1" si="70"/>
        <v>#VALUE!</v>
      </c>
      <c r="AU86" s="61" t="e">
        <f t="shared" ca="1" si="71"/>
        <v>#VALUE!</v>
      </c>
      <c r="AV86" s="61">
        <f ca="1">OFFSET(宅配便入力!$W86,0,(COLUMN()-COLUMN($L$1))/6)</f>
        <v>0</v>
      </c>
      <c r="AW86" s="61">
        <f>IF($I86="(送料込)",VLOOKUP(宅配便入力!$Q86,宅配便!$A$18:$O$27,4+(COLUMN()-COLUMN('計算（宅配便）'!$M$1))/6),0)</f>
        <v>0</v>
      </c>
      <c r="AX86" s="62" t="e">
        <f t="shared" ca="1" si="72"/>
        <v>#VALUE!</v>
      </c>
      <c r="AY86" s="59" t="e">
        <f t="shared" ca="1" si="73"/>
        <v>#VALUE!</v>
      </c>
      <c r="AZ86" s="60" t="e">
        <f t="shared" ca="1" si="74"/>
        <v>#VALUE!</v>
      </c>
      <c r="BA86" s="61" t="e">
        <f t="shared" ca="1" si="75"/>
        <v>#VALUE!</v>
      </c>
      <c r="BB86" s="61">
        <f ca="1">OFFSET(宅配便入力!$W86,0,(COLUMN()-COLUMN($L$1))/6)</f>
        <v>0</v>
      </c>
      <c r="BC86" s="61">
        <f>IF($I86="(送料込)",VLOOKUP(宅配便入力!$Q86,宅配便!$A$18:$O$27,4+(COLUMN()-COLUMN('計算（宅配便）'!$M$1))/6),0)</f>
        <v>0</v>
      </c>
      <c r="BD86" s="62" t="e">
        <f t="shared" ca="1" si="76"/>
        <v>#VALUE!</v>
      </c>
      <c r="BE86" s="59" t="e">
        <f t="shared" ca="1" si="77"/>
        <v>#VALUE!</v>
      </c>
      <c r="BF86" s="60" t="e">
        <f t="shared" ca="1" si="78"/>
        <v>#VALUE!</v>
      </c>
      <c r="BG86" s="61" t="e">
        <f t="shared" ca="1" si="79"/>
        <v>#VALUE!</v>
      </c>
      <c r="BH86" s="61">
        <f ca="1">OFFSET(宅配便入力!$W86,0,(COLUMN()-COLUMN($L$1))/6)</f>
        <v>0</v>
      </c>
      <c r="BI86" s="61">
        <f>IF($I86="(送料込)",VLOOKUP(宅配便入力!$Q86,宅配便!$A$18:$O$27,4+(COLUMN()-COLUMN('計算（宅配便）'!$M$1))/6),0)</f>
        <v>0</v>
      </c>
      <c r="BJ86" s="62" t="e">
        <f t="shared" ca="1" si="80"/>
        <v>#VALUE!</v>
      </c>
      <c r="BK86" s="59" t="e">
        <f t="shared" ca="1" si="81"/>
        <v>#VALUE!</v>
      </c>
      <c r="BL86" s="60" t="e">
        <f t="shared" ca="1" si="82"/>
        <v>#VALUE!</v>
      </c>
      <c r="BM86" s="61" t="e">
        <f t="shared" ca="1" si="83"/>
        <v>#VALUE!</v>
      </c>
      <c r="BN86" s="61">
        <f ca="1">OFFSET(宅配便入力!$W86,0,(COLUMN()-COLUMN($L$1))/6)</f>
        <v>0</v>
      </c>
      <c r="BO86" s="61">
        <f>IF($I86="(送料込)",VLOOKUP(宅配便入力!$Q86,宅配便!$A$18:$O$27,4+(COLUMN()-COLUMN('計算（宅配便）'!$M$1))/6),0)</f>
        <v>0</v>
      </c>
      <c r="BP86" s="62" t="e">
        <f t="shared" ca="1" si="84"/>
        <v>#VALUE!</v>
      </c>
      <c r="BQ86" s="59" t="e">
        <f t="shared" ca="1" si="85"/>
        <v>#VALUE!</v>
      </c>
      <c r="BR86" s="60" t="e">
        <f t="shared" ca="1" si="86"/>
        <v>#VALUE!</v>
      </c>
      <c r="BS86" s="61" t="e">
        <f t="shared" ca="1" si="87"/>
        <v>#VALUE!</v>
      </c>
      <c r="BT86" s="61">
        <f ca="1">OFFSET(宅配便入力!$W86,0,(COLUMN()-COLUMN($L$1))/6)</f>
        <v>0</v>
      </c>
      <c r="BU86" s="61">
        <f>IF($I86="(送料込)",VLOOKUP(宅配便入力!$Q86,宅配便!$A$18:$O$27,4+(COLUMN()-COLUMN('計算（宅配便）'!$M$1))/6),0)</f>
        <v>0</v>
      </c>
      <c r="BV86" s="62" t="e">
        <f t="shared" ca="1" si="88"/>
        <v>#VALUE!</v>
      </c>
      <c r="BW86" s="59" t="e">
        <f t="shared" ca="1" si="89"/>
        <v>#VALUE!</v>
      </c>
      <c r="BX86" s="60" t="e">
        <f t="shared" ca="1" si="90"/>
        <v>#VALUE!</v>
      </c>
      <c r="BY86" s="61" t="e">
        <f t="shared" ca="1" si="91"/>
        <v>#VALUE!</v>
      </c>
      <c r="BZ86" s="61">
        <f ca="1">OFFSET(宅配便入力!$W86,0,(COLUMN()-COLUMN($L$1))/6)</f>
        <v>0</v>
      </c>
      <c r="CA86" s="61">
        <f>IF($I86="(送料込)",VLOOKUP(宅配便入力!$Q86,宅配便!$A$18:$O$27,4+(COLUMN()-COLUMN('計算（宅配便）'!$M$1))/6),0)</f>
        <v>0</v>
      </c>
      <c r="CB86" s="62" t="e">
        <f t="shared" ca="1" si="92"/>
        <v>#VALUE!</v>
      </c>
      <c r="CC86" s="59" t="e">
        <f t="shared" ca="1" si="93"/>
        <v>#VALUE!</v>
      </c>
      <c r="CD86" s="60" t="e">
        <f t="shared" ca="1" si="94"/>
        <v>#VALUE!</v>
      </c>
      <c r="CE86" s="61" t="e">
        <f t="shared" ca="1" si="95"/>
        <v>#VALUE!</v>
      </c>
    </row>
    <row r="87" spans="1:83">
      <c r="A87" s="6">
        <v>84</v>
      </c>
      <c r="B87" s="158" t="str">
        <f>IF(ISBLANK(宅配便入力!B87),"",宅配便入力!B87)</f>
        <v/>
      </c>
      <c r="C87" s="5" t="str">
        <f>IF(ISBLANK(宅配便入力!C87),"",宅配便入力!C87)</f>
        <v/>
      </c>
      <c r="D87" s="15">
        <f>IF(ISBLANK(宅配便仮計算!D87),"",宅配便仮計算!D87)</f>
        <v>0.85</v>
      </c>
      <c r="E87" s="5" t="str">
        <f>IF(ISBLANK(宅配便入力!I87),"",宅配便入力!I87)</f>
        <v/>
      </c>
      <c r="F87" s="14" t="str">
        <f>IF(ISBLANK(宅配便入力!L87),"",宅配便入力!L87)</f>
        <v/>
      </c>
      <c r="G87" s="14" t="str">
        <f>IF(ISBLANK(宅配便入力!$N87),"",IF(宅配便入力!$P87="以上",1,宅配便入力!$N87))</f>
        <v/>
      </c>
      <c r="H87" s="6" t="str">
        <f>IF(ISBLANK(宅配便入力!Q87),"",宅配便入力!Q87)</f>
        <v/>
      </c>
      <c r="I87" s="6" t="str">
        <f>IF(ISBLANK(宅配便入力!R87),"",宅配便入力!R87)</f>
        <v/>
      </c>
      <c r="J87" s="6" t="str">
        <f>IF(ISBLANK(宅配便入力!S87),"",宅配便入力!S87)</f>
        <v/>
      </c>
      <c r="K87" s="6" t="str">
        <f>IF(ISBLANK(宅配便入力!T87),"",宅配便入力!T87)</f>
        <v/>
      </c>
      <c r="L87" s="61">
        <f ca="1">OFFSET(宅配便入力!$W87,0,(COLUMN()-COLUMN($L$1))/6)</f>
        <v>0</v>
      </c>
      <c r="M87" s="61">
        <f>IF($I87="(送料込)",VLOOKUP(宅配便入力!$Q87,宅配便!$A$18:$O$27,4+(COLUMN()-COLUMN('計算（宅配便）'!$M$1))/6),0)</f>
        <v>0</v>
      </c>
      <c r="N87" s="62" t="e">
        <f t="shared" ca="1" si="48"/>
        <v>#VALUE!</v>
      </c>
      <c r="O87" s="59" t="e">
        <f t="shared" ca="1" si="49"/>
        <v>#VALUE!</v>
      </c>
      <c r="P87" s="60" t="e">
        <f t="shared" ca="1" si="50"/>
        <v>#VALUE!</v>
      </c>
      <c r="Q87" s="61" t="e">
        <f t="shared" ca="1" si="51"/>
        <v>#VALUE!</v>
      </c>
      <c r="R87" s="61">
        <f ca="1">OFFSET(宅配便入力!$W87,0,(COLUMN()-COLUMN($L$1))/6)</f>
        <v>0</v>
      </c>
      <c r="S87" s="61">
        <f>IF($I87="(送料込)",VLOOKUP(宅配便入力!$Q87,宅配便!$A$18:$O$27,4+(COLUMN()-COLUMN('計算（宅配便）'!$M$1))/6),0)</f>
        <v>0</v>
      </c>
      <c r="T87" s="62" t="e">
        <f t="shared" ca="1" si="52"/>
        <v>#VALUE!</v>
      </c>
      <c r="U87" s="59" t="e">
        <f t="shared" ca="1" si="53"/>
        <v>#VALUE!</v>
      </c>
      <c r="V87" s="60" t="e">
        <f t="shared" ca="1" si="54"/>
        <v>#VALUE!</v>
      </c>
      <c r="W87" s="61" t="e">
        <f t="shared" ca="1" si="55"/>
        <v>#VALUE!</v>
      </c>
      <c r="X87" s="61">
        <f ca="1">OFFSET(宅配便入力!$W87,0,(COLUMN()-COLUMN($L$1))/6)</f>
        <v>0</v>
      </c>
      <c r="Y87" s="61">
        <f>IF($I87="(送料込)",VLOOKUP(宅配便入力!$Q87,宅配便!$A$18:$O$27,4+(COLUMN()-COLUMN('計算（宅配便）'!$M$1))/6),0)</f>
        <v>0</v>
      </c>
      <c r="Z87" s="62" t="e">
        <f t="shared" ca="1" si="56"/>
        <v>#VALUE!</v>
      </c>
      <c r="AA87" s="59" t="e">
        <f t="shared" ca="1" si="57"/>
        <v>#VALUE!</v>
      </c>
      <c r="AB87" s="60" t="e">
        <f t="shared" ca="1" si="58"/>
        <v>#VALUE!</v>
      </c>
      <c r="AC87" s="61" t="e">
        <f t="shared" ca="1" si="59"/>
        <v>#VALUE!</v>
      </c>
      <c r="AD87" s="61">
        <f ca="1">OFFSET(宅配便入力!$W87,0,(COLUMN()-COLUMN($L$1))/6)</f>
        <v>0</v>
      </c>
      <c r="AE87" s="61">
        <f>IF($I87="(送料込)",VLOOKUP(宅配便入力!$Q87,宅配便!$A$18:$O$27,4+(COLUMN()-COLUMN('計算（宅配便）'!$M$1))/6),0)</f>
        <v>0</v>
      </c>
      <c r="AF87" s="62" t="e">
        <f t="shared" ca="1" si="60"/>
        <v>#VALUE!</v>
      </c>
      <c r="AG87" s="59" t="e">
        <f t="shared" ca="1" si="61"/>
        <v>#VALUE!</v>
      </c>
      <c r="AH87" s="60" t="e">
        <f t="shared" ca="1" si="62"/>
        <v>#VALUE!</v>
      </c>
      <c r="AI87" s="61" t="e">
        <f t="shared" ca="1" si="63"/>
        <v>#VALUE!</v>
      </c>
      <c r="AJ87" s="61">
        <f ca="1">OFFSET(宅配便入力!$W87,0,(COLUMN()-COLUMN($L$1))/6)</f>
        <v>0</v>
      </c>
      <c r="AK87" s="61">
        <f>IF($I87="(送料込)",VLOOKUP(宅配便入力!$Q87,宅配便!$A$18:$O$27,4+(COLUMN()-COLUMN('計算（宅配便）'!$M$1))/6),0)</f>
        <v>0</v>
      </c>
      <c r="AL87" s="62" t="e">
        <f t="shared" ca="1" si="64"/>
        <v>#VALUE!</v>
      </c>
      <c r="AM87" s="59" t="e">
        <f t="shared" ca="1" si="65"/>
        <v>#VALUE!</v>
      </c>
      <c r="AN87" s="60" t="e">
        <f t="shared" ca="1" si="66"/>
        <v>#VALUE!</v>
      </c>
      <c r="AO87" s="61" t="e">
        <f t="shared" ca="1" si="67"/>
        <v>#VALUE!</v>
      </c>
      <c r="AP87" s="61">
        <f ca="1">OFFSET(宅配便入力!$W87,0,(COLUMN()-COLUMN($L$1))/6)</f>
        <v>0</v>
      </c>
      <c r="AQ87" s="61">
        <f>IF($I87="(送料込)",VLOOKUP(宅配便入力!$Q87,宅配便!$A$18:$O$27,4+(COLUMN()-COLUMN('計算（宅配便）'!$M$1))/6),0)</f>
        <v>0</v>
      </c>
      <c r="AR87" s="62" t="e">
        <f t="shared" ca="1" si="68"/>
        <v>#VALUE!</v>
      </c>
      <c r="AS87" s="59" t="e">
        <f t="shared" ca="1" si="69"/>
        <v>#VALUE!</v>
      </c>
      <c r="AT87" s="60" t="e">
        <f t="shared" ca="1" si="70"/>
        <v>#VALUE!</v>
      </c>
      <c r="AU87" s="61" t="e">
        <f t="shared" ca="1" si="71"/>
        <v>#VALUE!</v>
      </c>
      <c r="AV87" s="61">
        <f ca="1">OFFSET(宅配便入力!$W87,0,(COLUMN()-COLUMN($L$1))/6)</f>
        <v>0</v>
      </c>
      <c r="AW87" s="61">
        <f>IF($I87="(送料込)",VLOOKUP(宅配便入力!$Q87,宅配便!$A$18:$O$27,4+(COLUMN()-COLUMN('計算（宅配便）'!$M$1))/6),0)</f>
        <v>0</v>
      </c>
      <c r="AX87" s="62" t="e">
        <f t="shared" ca="1" si="72"/>
        <v>#VALUE!</v>
      </c>
      <c r="AY87" s="59" t="e">
        <f t="shared" ca="1" si="73"/>
        <v>#VALUE!</v>
      </c>
      <c r="AZ87" s="60" t="e">
        <f t="shared" ca="1" si="74"/>
        <v>#VALUE!</v>
      </c>
      <c r="BA87" s="61" t="e">
        <f t="shared" ca="1" si="75"/>
        <v>#VALUE!</v>
      </c>
      <c r="BB87" s="61">
        <f ca="1">OFFSET(宅配便入力!$W87,0,(COLUMN()-COLUMN($L$1))/6)</f>
        <v>0</v>
      </c>
      <c r="BC87" s="61">
        <f>IF($I87="(送料込)",VLOOKUP(宅配便入力!$Q87,宅配便!$A$18:$O$27,4+(COLUMN()-COLUMN('計算（宅配便）'!$M$1))/6),0)</f>
        <v>0</v>
      </c>
      <c r="BD87" s="62" t="e">
        <f t="shared" ca="1" si="76"/>
        <v>#VALUE!</v>
      </c>
      <c r="BE87" s="59" t="e">
        <f t="shared" ca="1" si="77"/>
        <v>#VALUE!</v>
      </c>
      <c r="BF87" s="60" t="e">
        <f t="shared" ca="1" si="78"/>
        <v>#VALUE!</v>
      </c>
      <c r="BG87" s="61" t="e">
        <f t="shared" ca="1" si="79"/>
        <v>#VALUE!</v>
      </c>
      <c r="BH87" s="61">
        <f ca="1">OFFSET(宅配便入力!$W87,0,(COLUMN()-COLUMN($L$1))/6)</f>
        <v>0</v>
      </c>
      <c r="BI87" s="61">
        <f>IF($I87="(送料込)",VLOOKUP(宅配便入力!$Q87,宅配便!$A$18:$O$27,4+(COLUMN()-COLUMN('計算（宅配便）'!$M$1))/6),0)</f>
        <v>0</v>
      </c>
      <c r="BJ87" s="62" t="e">
        <f t="shared" ca="1" si="80"/>
        <v>#VALUE!</v>
      </c>
      <c r="BK87" s="59" t="e">
        <f t="shared" ca="1" si="81"/>
        <v>#VALUE!</v>
      </c>
      <c r="BL87" s="60" t="e">
        <f t="shared" ca="1" si="82"/>
        <v>#VALUE!</v>
      </c>
      <c r="BM87" s="61" t="e">
        <f t="shared" ca="1" si="83"/>
        <v>#VALUE!</v>
      </c>
      <c r="BN87" s="61">
        <f ca="1">OFFSET(宅配便入力!$W87,0,(COLUMN()-COLUMN($L$1))/6)</f>
        <v>0</v>
      </c>
      <c r="BO87" s="61">
        <f>IF($I87="(送料込)",VLOOKUP(宅配便入力!$Q87,宅配便!$A$18:$O$27,4+(COLUMN()-COLUMN('計算（宅配便）'!$M$1))/6),0)</f>
        <v>0</v>
      </c>
      <c r="BP87" s="62" t="e">
        <f t="shared" ca="1" si="84"/>
        <v>#VALUE!</v>
      </c>
      <c r="BQ87" s="59" t="e">
        <f t="shared" ca="1" si="85"/>
        <v>#VALUE!</v>
      </c>
      <c r="BR87" s="60" t="e">
        <f t="shared" ca="1" si="86"/>
        <v>#VALUE!</v>
      </c>
      <c r="BS87" s="61" t="e">
        <f t="shared" ca="1" si="87"/>
        <v>#VALUE!</v>
      </c>
      <c r="BT87" s="61">
        <f ca="1">OFFSET(宅配便入力!$W87,0,(COLUMN()-COLUMN($L$1))/6)</f>
        <v>0</v>
      </c>
      <c r="BU87" s="61">
        <f>IF($I87="(送料込)",VLOOKUP(宅配便入力!$Q87,宅配便!$A$18:$O$27,4+(COLUMN()-COLUMN('計算（宅配便）'!$M$1))/6),0)</f>
        <v>0</v>
      </c>
      <c r="BV87" s="62" t="e">
        <f t="shared" ca="1" si="88"/>
        <v>#VALUE!</v>
      </c>
      <c r="BW87" s="59" t="e">
        <f t="shared" ca="1" si="89"/>
        <v>#VALUE!</v>
      </c>
      <c r="BX87" s="60" t="e">
        <f t="shared" ca="1" si="90"/>
        <v>#VALUE!</v>
      </c>
      <c r="BY87" s="61" t="e">
        <f t="shared" ca="1" si="91"/>
        <v>#VALUE!</v>
      </c>
      <c r="BZ87" s="61">
        <f ca="1">OFFSET(宅配便入力!$W87,0,(COLUMN()-COLUMN($L$1))/6)</f>
        <v>0</v>
      </c>
      <c r="CA87" s="61">
        <f>IF($I87="(送料込)",VLOOKUP(宅配便入力!$Q87,宅配便!$A$18:$O$27,4+(COLUMN()-COLUMN('計算（宅配便）'!$M$1))/6),0)</f>
        <v>0</v>
      </c>
      <c r="CB87" s="62" t="e">
        <f t="shared" ca="1" si="92"/>
        <v>#VALUE!</v>
      </c>
      <c r="CC87" s="59" t="e">
        <f t="shared" ca="1" si="93"/>
        <v>#VALUE!</v>
      </c>
      <c r="CD87" s="60" t="e">
        <f t="shared" ca="1" si="94"/>
        <v>#VALUE!</v>
      </c>
      <c r="CE87" s="61" t="e">
        <f t="shared" ca="1" si="95"/>
        <v>#VALUE!</v>
      </c>
    </row>
    <row r="88" spans="1:83">
      <c r="A88" s="6">
        <v>85</v>
      </c>
      <c r="B88" s="158" t="str">
        <f>IF(ISBLANK(宅配便入力!B88),"",宅配便入力!B88)</f>
        <v/>
      </c>
      <c r="C88" s="5" t="str">
        <f>IF(ISBLANK(宅配便入力!C88),"",宅配便入力!C88)</f>
        <v/>
      </c>
      <c r="D88" s="15">
        <f>IF(ISBLANK(宅配便仮計算!D88),"",宅配便仮計算!D88)</f>
        <v>0.85</v>
      </c>
      <c r="E88" s="5" t="str">
        <f>IF(ISBLANK(宅配便入力!I88),"",宅配便入力!I88)</f>
        <v/>
      </c>
      <c r="F88" s="14" t="str">
        <f>IF(ISBLANK(宅配便入力!L88),"",宅配便入力!L88)</f>
        <v/>
      </c>
      <c r="G88" s="14" t="str">
        <f>IF(ISBLANK(宅配便入力!$N88),"",IF(宅配便入力!$P88="以上",1,宅配便入力!$N88))</f>
        <v/>
      </c>
      <c r="H88" s="6" t="str">
        <f>IF(ISBLANK(宅配便入力!Q88),"",宅配便入力!Q88)</f>
        <v/>
      </c>
      <c r="I88" s="6" t="str">
        <f>IF(ISBLANK(宅配便入力!R88),"",宅配便入力!R88)</f>
        <v/>
      </c>
      <c r="J88" s="6" t="str">
        <f>IF(ISBLANK(宅配便入力!S88),"",宅配便入力!S88)</f>
        <v/>
      </c>
      <c r="K88" s="6" t="str">
        <f>IF(ISBLANK(宅配便入力!T88),"",宅配便入力!T88)</f>
        <v/>
      </c>
      <c r="L88" s="61">
        <f ca="1">OFFSET(宅配便入力!$W88,0,(COLUMN()-COLUMN($L$1))/6)</f>
        <v>0</v>
      </c>
      <c r="M88" s="61">
        <f>IF($I88="(送料込)",VLOOKUP(宅配便入力!$Q88,宅配便!$A$18:$O$27,4+(COLUMN()-COLUMN('計算（宅配便）'!$M$1))/6),0)</f>
        <v>0</v>
      </c>
      <c r="N88" s="62" t="e">
        <f t="shared" ca="1" si="48"/>
        <v>#VALUE!</v>
      </c>
      <c r="O88" s="59" t="e">
        <f t="shared" ca="1" si="49"/>
        <v>#VALUE!</v>
      </c>
      <c r="P88" s="60" t="e">
        <f t="shared" ca="1" si="50"/>
        <v>#VALUE!</v>
      </c>
      <c r="Q88" s="61" t="e">
        <f t="shared" ca="1" si="51"/>
        <v>#VALUE!</v>
      </c>
      <c r="R88" s="61">
        <f ca="1">OFFSET(宅配便入力!$W88,0,(COLUMN()-COLUMN($L$1))/6)</f>
        <v>0</v>
      </c>
      <c r="S88" s="61">
        <f>IF($I88="(送料込)",VLOOKUP(宅配便入力!$Q88,宅配便!$A$18:$O$27,4+(COLUMN()-COLUMN('計算（宅配便）'!$M$1))/6),0)</f>
        <v>0</v>
      </c>
      <c r="T88" s="62" t="e">
        <f t="shared" ca="1" si="52"/>
        <v>#VALUE!</v>
      </c>
      <c r="U88" s="59" t="e">
        <f t="shared" ca="1" si="53"/>
        <v>#VALUE!</v>
      </c>
      <c r="V88" s="60" t="e">
        <f t="shared" ca="1" si="54"/>
        <v>#VALUE!</v>
      </c>
      <c r="W88" s="61" t="e">
        <f t="shared" ca="1" si="55"/>
        <v>#VALUE!</v>
      </c>
      <c r="X88" s="61">
        <f ca="1">OFFSET(宅配便入力!$W88,0,(COLUMN()-COLUMN($L$1))/6)</f>
        <v>0</v>
      </c>
      <c r="Y88" s="61">
        <f>IF($I88="(送料込)",VLOOKUP(宅配便入力!$Q88,宅配便!$A$18:$O$27,4+(COLUMN()-COLUMN('計算（宅配便）'!$M$1))/6),0)</f>
        <v>0</v>
      </c>
      <c r="Z88" s="62" t="e">
        <f t="shared" ca="1" si="56"/>
        <v>#VALUE!</v>
      </c>
      <c r="AA88" s="59" t="e">
        <f t="shared" ca="1" si="57"/>
        <v>#VALUE!</v>
      </c>
      <c r="AB88" s="60" t="e">
        <f t="shared" ca="1" si="58"/>
        <v>#VALUE!</v>
      </c>
      <c r="AC88" s="61" t="e">
        <f t="shared" ca="1" si="59"/>
        <v>#VALUE!</v>
      </c>
      <c r="AD88" s="61">
        <f ca="1">OFFSET(宅配便入力!$W88,0,(COLUMN()-COLUMN($L$1))/6)</f>
        <v>0</v>
      </c>
      <c r="AE88" s="61">
        <f>IF($I88="(送料込)",VLOOKUP(宅配便入力!$Q88,宅配便!$A$18:$O$27,4+(COLUMN()-COLUMN('計算（宅配便）'!$M$1))/6),0)</f>
        <v>0</v>
      </c>
      <c r="AF88" s="62" t="e">
        <f t="shared" ca="1" si="60"/>
        <v>#VALUE!</v>
      </c>
      <c r="AG88" s="59" t="e">
        <f t="shared" ca="1" si="61"/>
        <v>#VALUE!</v>
      </c>
      <c r="AH88" s="60" t="e">
        <f t="shared" ca="1" si="62"/>
        <v>#VALUE!</v>
      </c>
      <c r="AI88" s="61" t="e">
        <f t="shared" ca="1" si="63"/>
        <v>#VALUE!</v>
      </c>
      <c r="AJ88" s="61">
        <f ca="1">OFFSET(宅配便入力!$W88,0,(COLUMN()-COLUMN($L$1))/6)</f>
        <v>0</v>
      </c>
      <c r="AK88" s="61">
        <f>IF($I88="(送料込)",VLOOKUP(宅配便入力!$Q88,宅配便!$A$18:$O$27,4+(COLUMN()-COLUMN('計算（宅配便）'!$M$1))/6),0)</f>
        <v>0</v>
      </c>
      <c r="AL88" s="62" t="e">
        <f t="shared" ca="1" si="64"/>
        <v>#VALUE!</v>
      </c>
      <c r="AM88" s="59" t="e">
        <f t="shared" ca="1" si="65"/>
        <v>#VALUE!</v>
      </c>
      <c r="AN88" s="60" t="e">
        <f t="shared" ca="1" si="66"/>
        <v>#VALUE!</v>
      </c>
      <c r="AO88" s="61" t="e">
        <f t="shared" ca="1" si="67"/>
        <v>#VALUE!</v>
      </c>
      <c r="AP88" s="61">
        <f ca="1">OFFSET(宅配便入力!$W88,0,(COLUMN()-COLUMN($L$1))/6)</f>
        <v>0</v>
      </c>
      <c r="AQ88" s="61">
        <f>IF($I88="(送料込)",VLOOKUP(宅配便入力!$Q88,宅配便!$A$18:$O$27,4+(COLUMN()-COLUMN('計算（宅配便）'!$M$1))/6),0)</f>
        <v>0</v>
      </c>
      <c r="AR88" s="62" t="e">
        <f t="shared" ca="1" si="68"/>
        <v>#VALUE!</v>
      </c>
      <c r="AS88" s="59" t="e">
        <f t="shared" ca="1" si="69"/>
        <v>#VALUE!</v>
      </c>
      <c r="AT88" s="60" t="e">
        <f t="shared" ca="1" si="70"/>
        <v>#VALUE!</v>
      </c>
      <c r="AU88" s="61" t="e">
        <f t="shared" ca="1" si="71"/>
        <v>#VALUE!</v>
      </c>
      <c r="AV88" s="61">
        <f ca="1">OFFSET(宅配便入力!$W88,0,(COLUMN()-COLUMN($L$1))/6)</f>
        <v>0</v>
      </c>
      <c r="AW88" s="61">
        <f>IF($I88="(送料込)",VLOOKUP(宅配便入力!$Q88,宅配便!$A$18:$O$27,4+(COLUMN()-COLUMN('計算（宅配便）'!$M$1))/6),0)</f>
        <v>0</v>
      </c>
      <c r="AX88" s="62" t="e">
        <f t="shared" ca="1" si="72"/>
        <v>#VALUE!</v>
      </c>
      <c r="AY88" s="59" t="e">
        <f t="shared" ca="1" si="73"/>
        <v>#VALUE!</v>
      </c>
      <c r="AZ88" s="60" t="e">
        <f t="shared" ca="1" si="74"/>
        <v>#VALUE!</v>
      </c>
      <c r="BA88" s="61" t="e">
        <f t="shared" ca="1" si="75"/>
        <v>#VALUE!</v>
      </c>
      <c r="BB88" s="61">
        <f ca="1">OFFSET(宅配便入力!$W88,0,(COLUMN()-COLUMN($L$1))/6)</f>
        <v>0</v>
      </c>
      <c r="BC88" s="61">
        <f>IF($I88="(送料込)",VLOOKUP(宅配便入力!$Q88,宅配便!$A$18:$O$27,4+(COLUMN()-COLUMN('計算（宅配便）'!$M$1))/6),0)</f>
        <v>0</v>
      </c>
      <c r="BD88" s="62" t="e">
        <f t="shared" ca="1" si="76"/>
        <v>#VALUE!</v>
      </c>
      <c r="BE88" s="59" t="e">
        <f t="shared" ca="1" si="77"/>
        <v>#VALUE!</v>
      </c>
      <c r="BF88" s="60" t="e">
        <f t="shared" ca="1" si="78"/>
        <v>#VALUE!</v>
      </c>
      <c r="BG88" s="61" t="e">
        <f t="shared" ca="1" si="79"/>
        <v>#VALUE!</v>
      </c>
      <c r="BH88" s="61">
        <f ca="1">OFFSET(宅配便入力!$W88,0,(COLUMN()-COLUMN($L$1))/6)</f>
        <v>0</v>
      </c>
      <c r="BI88" s="61">
        <f>IF($I88="(送料込)",VLOOKUP(宅配便入力!$Q88,宅配便!$A$18:$O$27,4+(COLUMN()-COLUMN('計算（宅配便）'!$M$1))/6),0)</f>
        <v>0</v>
      </c>
      <c r="BJ88" s="62" t="e">
        <f t="shared" ca="1" si="80"/>
        <v>#VALUE!</v>
      </c>
      <c r="BK88" s="59" t="e">
        <f t="shared" ca="1" si="81"/>
        <v>#VALUE!</v>
      </c>
      <c r="BL88" s="60" t="e">
        <f t="shared" ca="1" si="82"/>
        <v>#VALUE!</v>
      </c>
      <c r="BM88" s="61" t="e">
        <f t="shared" ca="1" si="83"/>
        <v>#VALUE!</v>
      </c>
      <c r="BN88" s="61">
        <f ca="1">OFFSET(宅配便入力!$W88,0,(COLUMN()-COLUMN($L$1))/6)</f>
        <v>0</v>
      </c>
      <c r="BO88" s="61">
        <f>IF($I88="(送料込)",VLOOKUP(宅配便入力!$Q88,宅配便!$A$18:$O$27,4+(COLUMN()-COLUMN('計算（宅配便）'!$M$1))/6),0)</f>
        <v>0</v>
      </c>
      <c r="BP88" s="62" t="e">
        <f t="shared" ca="1" si="84"/>
        <v>#VALUE!</v>
      </c>
      <c r="BQ88" s="59" t="e">
        <f t="shared" ca="1" si="85"/>
        <v>#VALUE!</v>
      </c>
      <c r="BR88" s="60" t="e">
        <f t="shared" ca="1" si="86"/>
        <v>#VALUE!</v>
      </c>
      <c r="BS88" s="61" t="e">
        <f t="shared" ca="1" si="87"/>
        <v>#VALUE!</v>
      </c>
      <c r="BT88" s="61">
        <f ca="1">OFFSET(宅配便入力!$W88,0,(COLUMN()-COLUMN($L$1))/6)</f>
        <v>0</v>
      </c>
      <c r="BU88" s="61">
        <f>IF($I88="(送料込)",VLOOKUP(宅配便入力!$Q88,宅配便!$A$18:$O$27,4+(COLUMN()-COLUMN('計算（宅配便）'!$M$1))/6),0)</f>
        <v>0</v>
      </c>
      <c r="BV88" s="62" t="e">
        <f t="shared" ca="1" si="88"/>
        <v>#VALUE!</v>
      </c>
      <c r="BW88" s="59" t="e">
        <f t="shared" ca="1" si="89"/>
        <v>#VALUE!</v>
      </c>
      <c r="BX88" s="60" t="e">
        <f t="shared" ca="1" si="90"/>
        <v>#VALUE!</v>
      </c>
      <c r="BY88" s="61" t="e">
        <f t="shared" ca="1" si="91"/>
        <v>#VALUE!</v>
      </c>
      <c r="BZ88" s="61">
        <f ca="1">OFFSET(宅配便入力!$W88,0,(COLUMN()-COLUMN($L$1))/6)</f>
        <v>0</v>
      </c>
      <c r="CA88" s="61">
        <f>IF($I88="(送料込)",VLOOKUP(宅配便入力!$Q88,宅配便!$A$18:$O$27,4+(COLUMN()-COLUMN('計算（宅配便）'!$M$1))/6),0)</f>
        <v>0</v>
      </c>
      <c r="CB88" s="62" t="e">
        <f t="shared" ca="1" si="92"/>
        <v>#VALUE!</v>
      </c>
      <c r="CC88" s="59" t="e">
        <f t="shared" ca="1" si="93"/>
        <v>#VALUE!</v>
      </c>
      <c r="CD88" s="60" t="e">
        <f t="shared" ca="1" si="94"/>
        <v>#VALUE!</v>
      </c>
      <c r="CE88" s="61" t="e">
        <f t="shared" ca="1" si="95"/>
        <v>#VALUE!</v>
      </c>
    </row>
    <row r="89" spans="1:83">
      <c r="A89" s="6">
        <v>86</v>
      </c>
      <c r="B89" s="158" t="str">
        <f>IF(ISBLANK(宅配便入力!B89),"",宅配便入力!B89)</f>
        <v/>
      </c>
      <c r="C89" s="5" t="str">
        <f>IF(ISBLANK(宅配便入力!C89),"",宅配便入力!C89)</f>
        <v/>
      </c>
      <c r="D89" s="15">
        <f>IF(ISBLANK(宅配便仮計算!D89),"",宅配便仮計算!D89)</f>
        <v>0.85</v>
      </c>
      <c r="E89" s="5" t="str">
        <f>IF(ISBLANK(宅配便入力!I89),"",宅配便入力!I89)</f>
        <v/>
      </c>
      <c r="F89" s="14" t="str">
        <f>IF(ISBLANK(宅配便入力!L89),"",宅配便入力!L89)</f>
        <v/>
      </c>
      <c r="G89" s="14" t="str">
        <f>IF(ISBLANK(宅配便入力!$N89),"",IF(宅配便入力!$P89="以上",1,宅配便入力!$N89))</f>
        <v/>
      </c>
      <c r="H89" s="6" t="str">
        <f>IF(ISBLANK(宅配便入力!Q89),"",宅配便入力!Q89)</f>
        <v/>
      </c>
      <c r="I89" s="6" t="str">
        <f>IF(ISBLANK(宅配便入力!R89),"",宅配便入力!R89)</f>
        <v/>
      </c>
      <c r="J89" s="6" t="str">
        <f>IF(ISBLANK(宅配便入力!S89),"",宅配便入力!S89)</f>
        <v/>
      </c>
      <c r="K89" s="6" t="str">
        <f>IF(ISBLANK(宅配便入力!T89),"",宅配便入力!T89)</f>
        <v/>
      </c>
      <c r="L89" s="61">
        <f ca="1">OFFSET(宅配便入力!$W89,0,(COLUMN()-COLUMN($L$1))/6)</f>
        <v>0</v>
      </c>
      <c r="M89" s="61">
        <f>IF($I89="(送料込)",VLOOKUP(宅配便入力!$Q89,宅配便!$A$18:$O$27,4+(COLUMN()-COLUMN('計算（宅配便）'!$M$1))/6),0)</f>
        <v>0</v>
      </c>
      <c r="N89" s="62" t="e">
        <f t="shared" ca="1" si="48"/>
        <v>#VALUE!</v>
      </c>
      <c r="O89" s="59" t="e">
        <f t="shared" ca="1" si="49"/>
        <v>#VALUE!</v>
      </c>
      <c r="P89" s="60" t="e">
        <f t="shared" ca="1" si="50"/>
        <v>#VALUE!</v>
      </c>
      <c r="Q89" s="61" t="e">
        <f t="shared" ca="1" si="51"/>
        <v>#VALUE!</v>
      </c>
      <c r="R89" s="61">
        <f ca="1">OFFSET(宅配便入力!$W89,0,(COLUMN()-COLUMN($L$1))/6)</f>
        <v>0</v>
      </c>
      <c r="S89" s="61">
        <f>IF($I89="(送料込)",VLOOKUP(宅配便入力!$Q89,宅配便!$A$18:$O$27,4+(COLUMN()-COLUMN('計算（宅配便）'!$M$1))/6),0)</f>
        <v>0</v>
      </c>
      <c r="T89" s="62" t="e">
        <f t="shared" ca="1" si="52"/>
        <v>#VALUE!</v>
      </c>
      <c r="U89" s="59" t="e">
        <f t="shared" ca="1" si="53"/>
        <v>#VALUE!</v>
      </c>
      <c r="V89" s="60" t="e">
        <f t="shared" ca="1" si="54"/>
        <v>#VALUE!</v>
      </c>
      <c r="W89" s="61" t="e">
        <f t="shared" ca="1" si="55"/>
        <v>#VALUE!</v>
      </c>
      <c r="X89" s="61">
        <f ca="1">OFFSET(宅配便入力!$W89,0,(COLUMN()-COLUMN($L$1))/6)</f>
        <v>0</v>
      </c>
      <c r="Y89" s="61">
        <f>IF($I89="(送料込)",VLOOKUP(宅配便入力!$Q89,宅配便!$A$18:$O$27,4+(COLUMN()-COLUMN('計算（宅配便）'!$M$1))/6),0)</f>
        <v>0</v>
      </c>
      <c r="Z89" s="62" t="e">
        <f t="shared" ca="1" si="56"/>
        <v>#VALUE!</v>
      </c>
      <c r="AA89" s="59" t="e">
        <f t="shared" ca="1" si="57"/>
        <v>#VALUE!</v>
      </c>
      <c r="AB89" s="60" t="e">
        <f t="shared" ca="1" si="58"/>
        <v>#VALUE!</v>
      </c>
      <c r="AC89" s="61" t="e">
        <f t="shared" ca="1" si="59"/>
        <v>#VALUE!</v>
      </c>
      <c r="AD89" s="61">
        <f ca="1">OFFSET(宅配便入力!$W89,0,(COLUMN()-COLUMN($L$1))/6)</f>
        <v>0</v>
      </c>
      <c r="AE89" s="61">
        <f>IF($I89="(送料込)",VLOOKUP(宅配便入力!$Q89,宅配便!$A$18:$O$27,4+(COLUMN()-COLUMN('計算（宅配便）'!$M$1))/6),0)</f>
        <v>0</v>
      </c>
      <c r="AF89" s="62" t="e">
        <f t="shared" ca="1" si="60"/>
        <v>#VALUE!</v>
      </c>
      <c r="AG89" s="59" t="e">
        <f t="shared" ca="1" si="61"/>
        <v>#VALUE!</v>
      </c>
      <c r="AH89" s="60" t="e">
        <f t="shared" ca="1" si="62"/>
        <v>#VALUE!</v>
      </c>
      <c r="AI89" s="61" t="e">
        <f t="shared" ca="1" si="63"/>
        <v>#VALUE!</v>
      </c>
      <c r="AJ89" s="61">
        <f ca="1">OFFSET(宅配便入力!$W89,0,(COLUMN()-COLUMN($L$1))/6)</f>
        <v>0</v>
      </c>
      <c r="AK89" s="61">
        <f>IF($I89="(送料込)",VLOOKUP(宅配便入力!$Q89,宅配便!$A$18:$O$27,4+(COLUMN()-COLUMN('計算（宅配便）'!$M$1))/6),0)</f>
        <v>0</v>
      </c>
      <c r="AL89" s="62" t="e">
        <f t="shared" ca="1" si="64"/>
        <v>#VALUE!</v>
      </c>
      <c r="AM89" s="59" t="e">
        <f t="shared" ca="1" si="65"/>
        <v>#VALUE!</v>
      </c>
      <c r="AN89" s="60" t="e">
        <f t="shared" ca="1" si="66"/>
        <v>#VALUE!</v>
      </c>
      <c r="AO89" s="61" t="e">
        <f t="shared" ca="1" si="67"/>
        <v>#VALUE!</v>
      </c>
      <c r="AP89" s="61">
        <f ca="1">OFFSET(宅配便入力!$W89,0,(COLUMN()-COLUMN($L$1))/6)</f>
        <v>0</v>
      </c>
      <c r="AQ89" s="61">
        <f>IF($I89="(送料込)",VLOOKUP(宅配便入力!$Q89,宅配便!$A$18:$O$27,4+(COLUMN()-COLUMN('計算（宅配便）'!$M$1))/6),0)</f>
        <v>0</v>
      </c>
      <c r="AR89" s="62" t="e">
        <f t="shared" ca="1" si="68"/>
        <v>#VALUE!</v>
      </c>
      <c r="AS89" s="59" t="e">
        <f t="shared" ca="1" si="69"/>
        <v>#VALUE!</v>
      </c>
      <c r="AT89" s="60" t="e">
        <f t="shared" ca="1" si="70"/>
        <v>#VALUE!</v>
      </c>
      <c r="AU89" s="61" t="e">
        <f t="shared" ca="1" si="71"/>
        <v>#VALUE!</v>
      </c>
      <c r="AV89" s="61">
        <f ca="1">OFFSET(宅配便入力!$W89,0,(COLUMN()-COLUMN($L$1))/6)</f>
        <v>0</v>
      </c>
      <c r="AW89" s="61">
        <f>IF($I89="(送料込)",VLOOKUP(宅配便入力!$Q89,宅配便!$A$18:$O$27,4+(COLUMN()-COLUMN('計算（宅配便）'!$M$1))/6),0)</f>
        <v>0</v>
      </c>
      <c r="AX89" s="62" t="e">
        <f t="shared" ca="1" si="72"/>
        <v>#VALUE!</v>
      </c>
      <c r="AY89" s="59" t="e">
        <f t="shared" ca="1" si="73"/>
        <v>#VALUE!</v>
      </c>
      <c r="AZ89" s="60" t="e">
        <f t="shared" ca="1" si="74"/>
        <v>#VALUE!</v>
      </c>
      <c r="BA89" s="61" t="e">
        <f t="shared" ca="1" si="75"/>
        <v>#VALUE!</v>
      </c>
      <c r="BB89" s="61">
        <f ca="1">OFFSET(宅配便入力!$W89,0,(COLUMN()-COLUMN($L$1))/6)</f>
        <v>0</v>
      </c>
      <c r="BC89" s="61">
        <f>IF($I89="(送料込)",VLOOKUP(宅配便入力!$Q89,宅配便!$A$18:$O$27,4+(COLUMN()-COLUMN('計算（宅配便）'!$M$1))/6),0)</f>
        <v>0</v>
      </c>
      <c r="BD89" s="62" t="e">
        <f t="shared" ca="1" si="76"/>
        <v>#VALUE!</v>
      </c>
      <c r="BE89" s="59" t="e">
        <f t="shared" ca="1" si="77"/>
        <v>#VALUE!</v>
      </c>
      <c r="BF89" s="60" t="e">
        <f t="shared" ca="1" si="78"/>
        <v>#VALUE!</v>
      </c>
      <c r="BG89" s="61" t="e">
        <f t="shared" ca="1" si="79"/>
        <v>#VALUE!</v>
      </c>
      <c r="BH89" s="61">
        <f ca="1">OFFSET(宅配便入力!$W89,0,(COLUMN()-COLUMN($L$1))/6)</f>
        <v>0</v>
      </c>
      <c r="BI89" s="61">
        <f>IF($I89="(送料込)",VLOOKUP(宅配便入力!$Q89,宅配便!$A$18:$O$27,4+(COLUMN()-COLUMN('計算（宅配便）'!$M$1))/6),0)</f>
        <v>0</v>
      </c>
      <c r="BJ89" s="62" t="e">
        <f t="shared" ca="1" si="80"/>
        <v>#VALUE!</v>
      </c>
      <c r="BK89" s="59" t="e">
        <f t="shared" ca="1" si="81"/>
        <v>#VALUE!</v>
      </c>
      <c r="BL89" s="60" t="e">
        <f t="shared" ca="1" si="82"/>
        <v>#VALUE!</v>
      </c>
      <c r="BM89" s="61" t="e">
        <f t="shared" ca="1" si="83"/>
        <v>#VALUE!</v>
      </c>
      <c r="BN89" s="61">
        <f ca="1">OFFSET(宅配便入力!$W89,0,(COLUMN()-COLUMN($L$1))/6)</f>
        <v>0</v>
      </c>
      <c r="BO89" s="61">
        <f>IF($I89="(送料込)",VLOOKUP(宅配便入力!$Q89,宅配便!$A$18:$O$27,4+(COLUMN()-COLUMN('計算（宅配便）'!$M$1))/6),0)</f>
        <v>0</v>
      </c>
      <c r="BP89" s="62" t="e">
        <f t="shared" ca="1" si="84"/>
        <v>#VALUE!</v>
      </c>
      <c r="BQ89" s="59" t="e">
        <f t="shared" ca="1" si="85"/>
        <v>#VALUE!</v>
      </c>
      <c r="BR89" s="60" t="e">
        <f t="shared" ca="1" si="86"/>
        <v>#VALUE!</v>
      </c>
      <c r="BS89" s="61" t="e">
        <f t="shared" ca="1" si="87"/>
        <v>#VALUE!</v>
      </c>
      <c r="BT89" s="61">
        <f ca="1">OFFSET(宅配便入力!$W89,0,(COLUMN()-COLUMN($L$1))/6)</f>
        <v>0</v>
      </c>
      <c r="BU89" s="61">
        <f>IF($I89="(送料込)",VLOOKUP(宅配便入力!$Q89,宅配便!$A$18:$O$27,4+(COLUMN()-COLUMN('計算（宅配便）'!$M$1))/6),0)</f>
        <v>0</v>
      </c>
      <c r="BV89" s="62" t="e">
        <f t="shared" ca="1" si="88"/>
        <v>#VALUE!</v>
      </c>
      <c r="BW89" s="59" t="e">
        <f t="shared" ca="1" si="89"/>
        <v>#VALUE!</v>
      </c>
      <c r="BX89" s="60" t="e">
        <f t="shared" ca="1" si="90"/>
        <v>#VALUE!</v>
      </c>
      <c r="BY89" s="61" t="e">
        <f t="shared" ca="1" si="91"/>
        <v>#VALUE!</v>
      </c>
      <c r="BZ89" s="61">
        <f ca="1">OFFSET(宅配便入力!$W89,0,(COLUMN()-COLUMN($L$1))/6)</f>
        <v>0</v>
      </c>
      <c r="CA89" s="61">
        <f>IF($I89="(送料込)",VLOOKUP(宅配便入力!$Q89,宅配便!$A$18:$O$27,4+(COLUMN()-COLUMN('計算（宅配便）'!$M$1))/6),0)</f>
        <v>0</v>
      </c>
      <c r="CB89" s="62" t="e">
        <f t="shared" ca="1" si="92"/>
        <v>#VALUE!</v>
      </c>
      <c r="CC89" s="59" t="e">
        <f t="shared" ca="1" si="93"/>
        <v>#VALUE!</v>
      </c>
      <c r="CD89" s="60" t="e">
        <f t="shared" ca="1" si="94"/>
        <v>#VALUE!</v>
      </c>
      <c r="CE89" s="61" t="e">
        <f t="shared" ca="1" si="95"/>
        <v>#VALUE!</v>
      </c>
    </row>
    <row r="90" spans="1:83">
      <c r="A90" s="6">
        <v>87</v>
      </c>
      <c r="B90" s="158" t="str">
        <f>IF(ISBLANK(宅配便入力!B90),"",宅配便入力!B90)</f>
        <v/>
      </c>
      <c r="C90" s="5" t="str">
        <f>IF(ISBLANK(宅配便入力!C90),"",宅配便入力!C90)</f>
        <v/>
      </c>
      <c r="D90" s="15">
        <f>IF(ISBLANK(宅配便仮計算!D90),"",宅配便仮計算!D90)</f>
        <v>0.85</v>
      </c>
      <c r="E90" s="5" t="str">
        <f>IF(ISBLANK(宅配便入力!I90),"",宅配便入力!I90)</f>
        <v/>
      </c>
      <c r="F90" s="14" t="str">
        <f>IF(ISBLANK(宅配便入力!L90),"",宅配便入力!L90)</f>
        <v/>
      </c>
      <c r="G90" s="14" t="str">
        <f>IF(ISBLANK(宅配便入力!$N90),"",IF(宅配便入力!$P90="以上",1,宅配便入力!$N90))</f>
        <v/>
      </c>
      <c r="H90" s="6" t="str">
        <f>IF(ISBLANK(宅配便入力!Q90),"",宅配便入力!Q90)</f>
        <v/>
      </c>
      <c r="I90" s="6" t="str">
        <f>IF(ISBLANK(宅配便入力!R90),"",宅配便入力!R90)</f>
        <v/>
      </c>
      <c r="J90" s="6" t="str">
        <f>IF(ISBLANK(宅配便入力!S90),"",宅配便入力!S90)</f>
        <v/>
      </c>
      <c r="K90" s="6" t="str">
        <f>IF(ISBLANK(宅配便入力!T90),"",宅配便入力!T90)</f>
        <v/>
      </c>
      <c r="L90" s="61">
        <f ca="1">OFFSET(宅配便入力!$W90,0,(COLUMN()-COLUMN($L$1))/6)</f>
        <v>0</v>
      </c>
      <c r="M90" s="61">
        <f>IF($I90="(送料込)",VLOOKUP(宅配便入力!$Q90,宅配便!$A$18:$O$27,4+(COLUMN()-COLUMN('計算（宅配便）'!$M$1))/6),0)</f>
        <v>0</v>
      </c>
      <c r="N90" s="62" t="e">
        <f t="shared" ca="1" si="48"/>
        <v>#VALUE!</v>
      </c>
      <c r="O90" s="59" t="e">
        <f t="shared" ca="1" si="49"/>
        <v>#VALUE!</v>
      </c>
      <c r="P90" s="60" t="e">
        <f t="shared" ca="1" si="50"/>
        <v>#VALUE!</v>
      </c>
      <c r="Q90" s="61" t="e">
        <f t="shared" ca="1" si="51"/>
        <v>#VALUE!</v>
      </c>
      <c r="R90" s="61">
        <f ca="1">OFFSET(宅配便入力!$W90,0,(COLUMN()-COLUMN($L$1))/6)</f>
        <v>0</v>
      </c>
      <c r="S90" s="61">
        <f>IF($I90="(送料込)",VLOOKUP(宅配便入力!$Q90,宅配便!$A$18:$O$27,4+(COLUMN()-COLUMN('計算（宅配便）'!$M$1))/6),0)</f>
        <v>0</v>
      </c>
      <c r="T90" s="62" t="e">
        <f t="shared" ca="1" si="52"/>
        <v>#VALUE!</v>
      </c>
      <c r="U90" s="59" t="e">
        <f t="shared" ca="1" si="53"/>
        <v>#VALUE!</v>
      </c>
      <c r="V90" s="60" t="e">
        <f t="shared" ca="1" si="54"/>
        <v>#VALUE!</v>
      </c>
      <c r="W90" s="61" t="e">
        <f t="shared" ca="1" si="55"/>
        <v>#VALUE!</v>
      </c>
      <c r="X90" s="61">
        <f ca="1">OFFSET(宅配便入力!$W90,0,(COLUMN()-COLUMN($L$1))/6)</f>
        <v>0</v>
      </c>
      <c r="Y90" s="61">
        <f>IF($I90="(送料込)",VLOOKUP(宅配便入力!$Q90,宅配便!$A$18:$O$27,4+(COLUMN()-COLUMN('計算（宅配便）'!$M$1))/6),0)</f>
        <v>0</v>
      </c>
      <c r="Z90" s="62" t="e">
        <f t="shared" ca="1" si="56"/>
        <v>#VALUE!</v>
      </c>
      <c r="AA90" s="59" t="e">
        <f t="shared" ca="1" si="57"/>
        <v>#VALUE!</v>
      </c>
      <c r="AB90" s="60" t="e">
        <f t="shared" ca="1" si="58"/>
        <v>#VALUE!</v>
      </c>
      <c r="AC90" s="61" t="e">
        <f t="shared" ca="1" si="59"/>
        <v>#VALUE!</v>
      </c>
      <c r="AD90" s="61">
        <f ca="1">OFFSET(宅配便入力!$W90,0,(COLUMN()-COLUMN($L$1))/6)</f>
        <v>0</v>
      </c>
      <c r="AE90" s="61">
        <f>IF($I90="(送料込)",VLOOKUP(宅配便入力!$Q90,宅配便!$A$18:$O$27,4+(COLUMN()-COLUMN('計算（宅配便）'!$M$1))/6),0)</f>
        <v>0</v>
      </c>
      <c r="AF90" s="62" t="e">
        <f t="shared" ca="1" si="60"/>
        <v>#VALUE!</v>
      </c>
      <c r="AG90" s="59" t="e">
        <f t="shared" ca="1" si="61"/>
        <v>#VALUE!</v>
      </c>
      <c r="AH90" s="60" t="e">
        <f t="shared" ca="1" si="62"/>
        <v>#VALUE!</v>
      </c>
      <c r="AI90" s="61" t="e">
        <f t="shared" ca="1" si="63"/>
        <v>#VALUE!</v>
      </c>
      <c r="AJ90" s="61">
        <f ca="1">OFFSET(宅配便入力!$W90,0,(COLUMN()-COLUMN($L$1))/6)</f>
        <v>0</v>
      </c>
      <c r="AK90" s="61">
        <f>IF($I90="(送料込)",VLOOKUP(宅配便入力!$Q90,宅配便!$A$18:$O$27,4+(COLUMN()-COLUMN('計算（宅配便）'!$M$1))/6),0)</f>
        <v>0</v>
      </c>
      <c r="AL90" s="62" t="e">
        <f t="shared" ca="1" si="64"/>
        <v>#VALUE!</v>
      </c>
      <c r="AM90" s="59" t="e">
        <f t="shared" ca="1" si="65"/>
        <v>#VALUE!</v>
      </c>
      <c r="AN90" s="60" t="e">
        <f t="shared" ca="1" si="66"/>
        <v>#VALUE!</v>
      </c>
      <c r="AO90" s="61" t="e">
        <f t="shared" ca="1" si="67"/>
        <v>#VALUE!</v>
      </c>
      <c r="AP90" s="61">
        <f ca="1">OFFSET(宅配便入力!$W90,0,(COLUMN()-COLUMN($L$1))/6)</f>
        <v>0</v>
      </c>
      <c r="AQ90" s="61">
        <f>IF($I90="(送料込)",VLOOKUP(宅配便入力!$Q90,宅配便!$A$18:$O$27,4+(COLUMN()-COLUMN('計算（宅配便）'!$M$1))/6),0)</f>
        <v>0</v>
      </c>
      <c r="AR90" s="62" t="e">
        <f t="shared" ca="1" si="68"/>
        <v>#VALUE!</v>
      </c>
      <c r="AS90" s="59" t="e">
        <f t="shared" ca="1" si="69"/>
        <v>#VALUE!</v>
      </c>
      <c r="AT90" s="60" t="e">
        <f t="shared" ca="1" si="70"/>
        <v>#VALUE!</v>
      </c>
      <c r="AU90" s="61" t="e">
        <f t="shared" ca="1" si="71"/>
        <v>#VALUE!</v>
      </c>
      <c r="AV90" s="61">
        <f ca="1">OFFSET(宅配便入力!$W90,0,(COLUMN()-COLUMN($L$1))/6)</f>
        <v>0</v>
      </c>
      <c r="AW90" s="61">
        <f>IF($I90="(送料込)",VLOOKUP(宅配便入力!$Q90,宅配便!$A$18:$O$27,4+(COLUMN()-COLUMN('計算（宅配便）'!$M$1))/6),0)</f>
        <v>0</v>
      </c>
      <c r="AX90" s="62" t="e">
        <f t="shared" ca="1" si="72"/>
        <v>#VALUE!</v>
      </c>
      <c r="AY90" s="59" t="e">
        <f t="shared" ca="1" si="73"/>
        <v>#VALUE!</v>
      </c>
      <c r="AZ90" s="60" t="e">
        <f t="shared" ca="1" si="74"/>
        <v>#VALUE!</v>
      </c>
      <c r="BA90" s="61" t="e">
        <f t="shared" ca="1" si="75"/>
        <v>#VALUE!</v>
      </c>
      <c r="BB90" s="61">
        <f ca="1">OFFSET(宅配便入力!$W90,0,(COLUMN()-COLUMN($L$1))/6)</f>
        <v>0</v>
      </c>
      <c r="BC90" s="61">
        <f>IF($I90="(送料込)",VLOOKUP(宅配便入力!$Q90,宅配便!$A$18:$O$27,4+(COLUMN()-COLUMN('計算（宅配便）'!$M$1))/6),0)</f>
        <v>0</v>
      </c>
      <c r="BD90" s="62" t="e">
        <f t="shared" ca="1" si="76"/>
        <v>#VALUE!</v>
      </c>
      <c r="BE90" s="59" t="e">
        <f t="shared" ca="1" si="77"/>
        <v>#VALUE!</v>
      </c>
      <c r="BF90" s="60" t="e">
        <f t="shared" ca="1" si="78"/>
        <v>#VALUE!</v>
      </c>
      <c r="BG90" s="61" t="e">
        <f t="shared" ca="1" si="79"/>
        <v>#VALUE!</v>
      </c>
      <c r="BH90" s="61">
        <f ca="1">OFFSET(宅配便入力!$W90,0,(COLUMN()-COLUMN($L$1))/6)</f>
        <v>0</v>
      </c>
      <c r="BI90" s="61">
        <f>IF($I90="(送料込)",VLOOKUP(宅配便入力!$Q90,宅配便!$A$18:$O$27,4+(COLUMN()-COLUMN('計算（宅配便）'!$M$1))/6),0)</f>
        <v>0</v>
      </c>
      <c r="BJ90" s="62" t="e">
        <f t="shared" ca="1" si="80"/>
        <v>#VALUE!</v>
      </c>
      <c r="BK90" s="59" t="e">
        <f t="shared" ca="1" si="81"/>
        <v>#VALUE!</v>
      </c>
      <c r="BL90" s="60" t="e">
        <f t="shared" ca="1" si="82"/>
        <v>#VALUE!</v>
      </c>
      <c r="BM90" s="61" t="e">
        <f t="shared" ca="1" si="83"/>
        <v>#VALUE!</v>
      </c>
      <c r="BN90" s="61">
        <f ca="1">OFFSET(宅配便入力!$W90,0,(COLUMN()-COLUMN($L$1))/6)</f>
        <v>0</v>
      </c>
      <c r="BO90" s="61">
        <f>IF($I90="(送料込)",VLOOKUP(宅配便入力!$Q90,宅配便!$A$18:$O$27,4+(COLUMN()-COLUMN('計算（宅配便）'!$M$1))/6),0)</f>
        <v>0</v>
      </c>
      <c r="BP90" s="62" t="e">
        <f t="shared" ca="1" si="84"/>
        <v>#VALUE!</v>
      </c>
      <c r="BQ90" s="59" t="e">
        <f t="shared" ca="1" si="85"/>
        <v>#VALUE!</v>
      </c>
      <c r="BR90" s="60" t="e">
        <f t="shared" ca="1" si="86"/>
        <v>#VALUE!</v>
      </c>
      <c r="BS90" s="61" t="e">
        <f t="shared" ca="1" si="87"/>
        <v>#VALUE!</v>
      </c>
      <c r="BT90" s="61">
        <f ca="1">OFFSET(宅配便入力!$W90,0,(COLUMN()-COLUMN($L$1))/6)</f>
        <v>0</v>
      </c>
      <c r="BU90" s="61">
        <f>IF($I90="(送料込)",VLOOKUP(宅配便入力!$Q90,宅配便!$A$18:$O$27,4+(COLUMN()-COLUMN('計算（宅配便）'!$M$1))/6),0)</f>
        <v>0</v>
      </c>
      <c r="BV90" s="62" t="e">
        <f t="shared" ca="1" si="88"/>
        <v>#VALUE!</v>
      </c>
      <c r="BW90" s="59" t="e">
        <f t="shared" ca="1" si="89"/>
        <v>#VALUE!</v>
      </c>
      <c r="BX90" s="60" t="e">
        <f t="shared" ca="1" si="90"/>
        <v>#VALUE!</v>
      </c>
      <c r="BY90" s="61" t="e">
        <f t="shared" ca="1" si="91"/>
        <v>#VALUE!</v>
      </c>
      <c r="BZ90" s="61">
        <f ca="1">OFFSET(宅配便入力!$W90,0,(COLUMN()-COLUMN($L$1))/6)</f>
        <v>0</v>
      </c>
      <c r="CA90" s="61">
        <f>IF($I90="(送料込)",VLOOKUP(宅配便入力!$Q90,宅配便!$A$18:$O$27,4+(COLUMN()-COLUMN('計算（宅配便）'!$M$1))/6),0)</f>
        <v>0</v>
      </c>
      <c r="CB90" s="62" t="e">
        <f t="shared" ca="1" si="92"/>
        <v>#VALUE!</v>
      </c>
      <c r="CC90" s="59" t="e">
        <f t="shared" ca="1" si="93"/>
        <v>#VALUE!</v>
      </c>
      <c r="CD90" s="60" t="e">
        <f t="shared" ca="1" si="94"/>
        <v>#VALUE!</v>
      </c>
      <c r="CE90" s="61" t="e">
        <f t="shared" ca="1" si="95"/>
        <v>#VALUE!</v>
      </c>
    </row>
    <row r="91" spans="1:83">
      <c r="A91" s="6">
        <v>88</v>
      </c>
      <c r="B91" s="158" t="str">
        <f>IF(ISBLANK(宅配便入力!B91),"",宅配便入力!B91)</f>
        <v/>
      </c>
      <c r="C91" s="5" t="str">
        <f>IF(ISBLANK(宅配便入力!C91),"",宅配便入力!C91)</f>
        <v/>
      </c>
      <c r="D91" s="15">
        <f>IF(ISBLANK(宅配便仮計算!D91),"",宅配便仮計算!D91)</f>
        <v>0.85</v>
      </c>
      <c r="E91" s="5" t="str">
        <f>IF(ISBLANK(宅配便入力!I91),"",宅配便入力!I91)</f>
        <v/>
      </c>
      <c r="F91" s="14" t="str">
        <f>IF(ISBLANK(宅配便入力!L91),"",宅配便入力!L91)</f>
        <v/>
      </c>
      <c r="G91" s="14" t="str">
        <f>IF(ISBLANK(宅配便入力!$N91),"",IF(宅配便入力!$P91="以上",1,宅配便入力!$N91))</f>
        <v/>
      </c>
      <c r="H91" s="6" t="str">
        <f>IF(ISBLANK(宅配便入力!Q91),"",宅配便入力!Q91)</f>
        <v/>
      </c>
      <c r="I91" s="6" t="str">
        <f>IF(ISBLANK(宅配便入力!R91),"",宅配便入力!R91)</f>
        <v/>
      </c>
      <c r="J91" s="6" t="str">
        <f>IF(ISBLANK(宅配便入力!S91),"",宅配便入力!S91)</f>
        <v/>
      </c>
      <c r="K91" s="6" t="str">
        <f>IF(ISBLANK(宅配便入力!T91),"",宅配便入力!T91)</f>
        <v/>
      </c>
      <c r="L91" s="61">
        <f ca="1">OFFSET(宅配便入力!$W91,0,(COLUMN()-COLUMN($L$1))/6)</f>
        <v>0</v>
      </c>
      <c r="M91" s="61">
        <f>IF($I91="(送料込)",VLOOKUP(宅配便入力!$Q91,宅配便!$A$18:$O$27,4+(COLUMN()-COLUMN('計算（宅配便）'!$M$1))/6),0)</f>
        <v>0</v>
      </c>
      <c r="N91" s="62" t="e">
        <f t="shared" ca="1" si="48"/>
        <v>#VALUE!</v>
      </c>
      <c r="O91" s="59" t="e">
        <f t="shared" ca="1" si="49"/>
        <v>#VALUE!</v>
      </c>
      <c r="P91" s="60" t="e">
        <f t="shared" ca="1" si="50"/>
        <v>#VALUE!</v>
      </c>
      <c r="Q91" s="61" t="e">
        <f t="shared" ca="1" si="51"/>
        <v>#VALUE!</v>
      </c>
      <c r="R91" s="61">
        <f ca="1">OFFSET(宅配便入力!$W91,0,(COLUMN()-COLUMN($L$1))/6)</f>
        <v>0</v>
      </c>
      <c r="S91" s="61">
        <f>IF($I91="(送料込)",VLOOKUP(宅配便入力!$Q91,宅配便!$A$18:$O$27,4+(COLUMN()-COLUMN('計算（宅配便）'!$M$1))/6),0)</f>
        <v>0</v>
      </c>
      <c r="T91" s="62" t="e">
        <f t="shared" ca="1" si="52"/>
        <v>#VALUE!</v>
      </c>
      <c r="U91" s="59" t="e">
        <f t="shared" ca="1" si="53"/>
        <v>#VALUE!</v>
      </c>
      <c r="V91" s="60" t="e">
        <f t="shared" ca="1" si="54"/>
        <v>#VALUE!</v>
      </c>
      <c r="W91" s="61" t="e">
        <f t="shared" ca="1" si="55"/>
        <v>#VALUE!</v>
      </c>
      <c r="X91" s="61">
        <f ca="1">OFFSET(宅配便入力!$W91,0,(COLUMN()-COLUMN($L$1))/6)</f>
        <v>0</v>
      </c>
      <c r="Y91" s="61">
        <f>IF($I91="(送料込)",VLOOKUP(宅配便入力!$Q91,宅配便!$A$18:$O$27,4+(COLUMN()-COLUMN('計算（宅配便）'!$M$1))/6),0)</f>
        <v>0</v>
      </c>
      <c r="Z91" s="62" t="e">
        <f t="shared" ca="1" si="56"/>
        <v>#VALUE!</v>
      </c>
      <c r="AA91" s="59" t="e">
        <f t="shared" ca="1" si="57"/>
        <v>#VALUE!</v>
      </c>
      <c r="AB91" s="60" t="e">
        <f t="shared" ca="1" si="58"/>
        <v>#VALUE!</v>
      </c>
      <c r="AC91" s="61" t="e">
        <f t="shared" ca="1" si="59"/>
        <v>#VALUE!</v>
      </c>
      <c r="AD91" s="61">
        <f ca="1">OFFSET(宅配便入力!$W91,0,(COLUMN()-COLUMN($L$1))/6)</f>
        <v>0</v>
      </c>
      <c r="AE91" s="61">
        <f>IF($I91="(送料込)",VLOOKUP(宅配便入力!$Q91,宅配便!$A$18:$O$27,4+(COLUMN()-COLUMN('計算（宅配便）'!$M$1))/6),0)</f>
        <v>0</v>
      </c>
      <c r="AF91" s="62" t="e">
        <f t="shared" ca="1" si="60"/>
        <v>#VALUE!</v>
      </c>
      <c r="AG91" s="59" t="e">
        <f t="shared" ca="1" si="61"/>
        <v>#VALUE!</v>
      </c>
      <c r="AH91" s="60" t="e">
        <f t="shared" ca="1" si="62"/>
        <v>#VALUE!</v>
      </c>
      <c r="AI91" s="61" t="e">
        <f t="shared" ca="1" si="63"/>
        <v>#VALUE!</v>
      </c>
      <c r="AJ91" s="61">
        <f ca="1">OFFSET(宅配便入力!$W91,0,(COLUMN()-COLUMN($L$1))/6)</f>
        <v>0</v>
      </c>
      <c r="AK91" s="61">
        <f>IF($I91="(送料込)",VLOOKUP(宅配便入力!$Q91,宅配便!$A$18:$O$27,4+(COLUMN()-COLUMN('計算（宅配便）'!$M$1))/6),0)</f>
        <v>0</v>
      </c>
      <c r="AL91" s="62" t="e">
        <f t="shared" ca="1" si="64"/>
        <v>#VALUE!</v>
      </c>
      <c r="AM91" s="59" t="e">
        <f t="shared" ca="1" si="65"/>
        <v>#VALUE!</v>
      </c>
      <c r="AN91" s="60" t="e">
        <f t="shared" ca="1" si="66"/>
        <v>#VALUE!</v>
      </c>
      <c r="AO91" s="61" t="e">
        <f t="shared" ca="1" si="67"/>
        <v>#VALUE!</v>
      </c>
      <c r="AP91" s="61">
        <f ca="1">OFFSET(宅配便入力!$W91,0,(COLUMN()-COLUMN($L$1))/6)</f>
        <v>0</v>
      </c>
      <c r="AQ91" s="61">
        <f>IF($I91="(送料込)",VLOOKUP(宅配便入力!$Q91,宅配便!$A$18:$O$27,4+(COLUMN()-COLUMN('計算（宅配便）'!$M$1))/6),0)</f>
        <v>0</v>
      </c>
      <c r="AR91" s="62" t="e">
        <f t="shared" ca="1" si="68"/>
        <v>#VALUE!</v>
      </c>
      <c r="AS91" s="59" t="e">
        <f t="shared" ca="1" si="69"/>
        <v>#VALUE!</v>
      </c>
      <c r="AT91" s="60" t="e">
        <f t="shared" ca="1" si="70"/>
        <v>#VALUE!</v>
      </c>
      <c r="AU91" s="61" t="e">
        <f t="shared" ca="1" si="71"/>
        <v>#VALUE!</v>
      </c>
      <c r="AV91" s="61">
        <f ca="1">OFFSET(宅配便入力!$W91,0,(COLUMN()-COLUMN($L$1))/6)</f>
        <v>0</v>
      </c>
      <c r="AW91" s="61">
        <f>IF($I91="(送料込)",VLOOKUP(宅配便入力!$Q91,宅配便!$A$18:$O$27,4+(COLUMN()-COLUMN('計算（宅配便）'!$M$1))/6),0)</f>
        <v>0</v>
      </c>
      <c r="AX91" s="62" t="e">
        <f t="shared" ca="1" si="72"/>
        <v>#VALUE!</v>
      </c>
      <c r="AY91" s="59" t="e">
        <f t="shared" ca="1" si="73"/>
        <v>#VALUE!</v>
      </c>
      <c r="AZ91" s="60" t="e">
        <f t="shared" ca="1" si="74"/>
        <v>#VALUE!</v>
      </c>
      <c r="BA91" s="61" t="e">
        <f t="shared" ca="1" si="75"/>
        <v>#VALUE!</v>
      </c>
      <c r="BB91" s="61">
        <f ca="1">OFFSET(宅配便入力!$W91,0,(COLUMN()-COLUMN($L$1))/6)</f>
        <v>0</v>
      </c>
      <c r="BC91" s="61">
        <f>IF($I91="(送料込)",VLOOKUP(宅配便入力!$Q91,宅配便!$A$18:$O$27,4+(COLUMN()-COLUMN('計算（宅配便）'!$M$1))/6),0)</f>
        <v>0</v>
      </c>
      <c r="BD91" s="62" t="e">
        <f t="shared" ca="1" si="76"/>
        <v>#VALUE!</v>
      </c>
      <c r="BE91" s="59" t="e">
        <f t="shared" ca="1" si="77"/>
        <v>#VALUE!</v>
      </c>
      <c r="BF91" s="60" t="e">
        <f t="shared" ca="1" si="78"/>
        <v>#VALUE!</v>
      </c>
      <c r="BG91" s="61" t="e">
        <f t="shared" ca="1" si="79"/>
        <v>#VALUE!</v>
      </c>
      <c r="BH91" s="61">
        <f ca="1">OFFSET(宅配便入力!$W91,0,(COLUMN()-COLUMN($L$1))/6)</f>
        <v>0</v>
      </c>
      <c r="BI91" s="61">
        <f>IF($I91="(送料込)",VLOOKUP(宅配便入力!$Q91,宅配便!$A$18:$O$27,4+(COLUMN()-COLUMN('計算（宅配便）'!$M$1))/6),0)</f>
        <v>0</v>
      </c>
      <c r="BJ91" s="62" t="e">
        <f t="shared" ca="1" si="80"/>
        <v>#VALUE!</v>
      </c>
      <c r="BK91" s="59" t="e">
        <f t="shared" ca="1" si="81"/>
        <v>#VALUE!</v>
      </c>
      <c r="BL91" s="60" t="e">
        <f t="shared" ca="1" si="82"/>
        <v>#VALUE!</v>
      </c>
      <c r="BM91" s="61" t="e">
        <f t="shared" ca="1" si="83"/>
        <v>#VALUE!</v>
      </c>
      <c r="BN91" s="61">
        <f ca="1">OFFSET(宅配便入力!$W91,0,(COLUMN()-COLUMN($L$1))/6)</f>
        <v>0</v>
      </c>
      <c r="BO91" s="61">
        <f>IF($I91="(送料込)",VLOOKUP(宅配便入力!$Q91,宅配便!$A$18:$O$27,4+(COLUMN()-COLUMN('計算（宅配便）'!$M$1))/6),0)</f>
        <v>0</v>
      </c>
      <c r="BP91" s="62" t="e">
        <f t="shared" ca="1" si="84"/>
        <v>#VALUE!</v>
      </c>
      <c r="BQ91" s="59" t="e">
        <f t="shared" ca="1" si="85"/>
        <v>#VALUE!</v>
      </c>
      <c r="BR91" s="60" t="e">
        <f t="shared" ca="1" si="86"/>
        <v>#VALUE!</v>
      </c>
      <c r="BS91" s="61" t="e">
        <f t="shared" ca="1" si="87"/>
        <v>#VALUE!</v>
      </c>
      <c r="BT91" s="61">
        <f ca="1">OFFSET(宅配便入力!$W91,0,(COLUMN()-COLUMN($L$1))/6)</f>
        <v>0</v>
      </c>
      <c r="BU91" s="61">
        <f>IF($I91="(送料込)",VLOOKUP(宅配便入力!$Q91,宅配便!$A$18:$O$27,4+(COLUMN()-COLUMN('計算（宅配便）'!$M$1))/6),0)</f>
        <v>0</v>
      </c>
      <c r="BV91" s="62" t="e">
        <f t="shared" ca="1" si="88"/>
        <v>#VALUE!</v>
      </c>
      <c r="BW91" s="59" t="e">
        <f t="shared" ca="1" si="89"/>
        <v>#VALUE!</v>
      </c>
      <c r="BX91" s="60" t="e">
        <f t="shared" ca="1" si="90"/>
        <v>#VALUE!</v>
      </c>
      <c r="BY91" s="61" t="e">
        <f t="shared" ca="1" si="91"/>
        <v>#VALUE!</v>
      </c>
      <c r="BZ91" s="61">
        <f ca="1">OFFSET(宅配便入力!$W91,0,(COLUMN()-COLUMN($L$1))/6)</f>
        <v>0</v>
      </c>
      <c r="CA91" s="61">
        <f>IF($I91="(送料込)",VLOOKUP(宅配便入力!$Q91,宅配便!$A$18:$O$27,4+(COLUMN()-COLUMN('計算（宅配便）'!$M$1))/6),0)</f>
        <v>0</v>
      </c>
      <c r="CB91" s="62" t="e">
        <f t="shared" ca="1" si="92"/>
        <v>#VALUE!</v>
      </c>
      <c r="CC91" s="59" t="e">
        <f t="shared" ca="1" si="93"/>
        <v>#VALUE!</v>
      </c>
      <c r="CD91" s="60" t="e">
        <f t="shared" ca="1" si="94"/>
        <v>#VALUE!</v>
      </c>
      <c r="CE91" s="61" t="e">
        <f t="shared" ca="1" si="95"/>
        <v>#VALUE!</v>
      </c>
    </row>
    <row r="92" spans="1:83">
      <c r="A92" s="6">
        <v>89</v>
      </c>
      <c r="B92" s="158" t="str">
        <f>IF(ISBLANK(宅配便入力!B92),"",宅配便入力!B92)</f>
        <v/>
      </c>
      <c r="C92" s="5" t="str">
        <f>IF(ISBLANK(宅配便入力!C92),"",宅配便入力!C92)</f>
        <v/>
      </c>
      <c r="D92" s="15">
        <f>IF(ISBLANK(宅配便仮計算!D92),"",宅配便仮計算!D92)</f>
        <v>0.85</v>
      </c>
      <c r="E92" s="5" t="str">
        <f>IF(ISBLANK(宅配便入力!I92),"",宅配便入力!I92)</f>
        <v/>
      </c>
      <c r="F92" s="14" t="str">
        <f>IF(ISBLANK(宅配便入力!L92),"",宅配便入力!L92)</f>
        <v/>
      </c>
      <c r="G92" s="14" t="str">
        <f>IF(ISBLANK(宅配便入力!$N92),"",IF(宅配便入力!$P92="以上",1,宅配便入力!$N92))</f>
        <v/>
      </c>
      <c r="H92" s="6" t="str">
        <f>IF(ISBLANK(宅配便入力!Q92),"",宅配便入力!Q92)</f>
        <v/>
      </c>
      <c r="I92" s="6" t="str">
        <f>IF(ISBLANK(宅配便入力!R92),"",宅配便入力!R92)</f>
        <v/>
      </c>
      <c r="J92" s="6" t="str">
        <f>IF(ISBLANK(宅配便入力!S92),"",宅配便入力!S92)</f>
        <v/>
      </c>
      <c r="K92" s="6" t="str">
        <f>IF(ISBLANK(宅配便入力!T92),"",宅配便入力!T92)</f>
        <v/>
      </c>
      <c r="L92" s="61">
        <f ca="1">OFFSET(宅配便入力!$W92,0,(COLUMN()-COLUMN($L$1))/6)</f>
        <v>0</v>
      </c>
      <c r="M92" s="61">
        <f>IF($I92="(送料込)",VLOOKUP(宅配便入力!$Q92,宅配便!$A$18:$O$27,4+(COLUMN()-COLUMN('計算（宅配便）'!$M$1))/6),0)</f>
        <v>0</v>
      </c>
      <c r="N92" s="62" t="e">
        <f t="shared" ca="1" si="48"/>
        <v>#VALUE!</v>
      </c>
      <c r="O92" s="59" t="e">
        <f t="shared" ca="1" si="49"/>
        <v>#VALUE!</v>
      </c>
      <c r="P92" s="60" t="e">
        <f t="shared" ca="1" si="50"/>
        <v>#VALUE!</v>
      </c>
      <c r="Q92" s="61" t="e">
        <f t="shared" ca="1" si="51"/>
        <v>#VALUE!</v>
      </c>
      <c r="R92" s="61">
        <f ca="1">OFFSET(宅配便入力!$W92,0,(COLUMN()-COLUMN($L$1))/6)</f>
        <v>0</v>
      </c>
      <c r="S92" s="61">
        <f>IF($I92="(送料込)",VLOOKUP(宅配便入力!$Q92,宅配便!$A$18:$O$27,4+(COLUMN()-COLUMN('計算（宅配便）'!$M$1))/6),0)</f>
        <v>0</v>
      </c>
      <c r="T92" s="62" t="e">
        <f t="shared" ca="1" si="52"/>
        <v>#VALUE!</v>
      </c>
      <c r="U92" s="59" t="e">
        <f t="shared" ca="1" si="53"/>
        <v>#VALUE!</v>
      </c>
      <c r="V92" s="60" t="e">
        <f t="shared" ca="1" si="54"/>
        <v>#VALUE!</v>
      </c>
      <c r="W92" s="61" t="e">
        <f t="shared" ca="1" si="55"/>
        <v>#VALUE!</v>
      </c>
      <c r="X92" s="61">
        <f ca="1">OFFSET(宅配便入力!$W92,0,(COLUMN()-COLUMN($L$1))/6)</f>
        <v>0</v>
      </c>
      <c r="Y92" s="61">
        <f>IF($I92="(送料込)",VLOOKUP(宅配便入力!$Q92,宅配便!$A$18:$O$27,4+(COLUMN()-COLUMN('計算（宅配便）'!$M$1))/6),0)</f>
        <v>0</v>
      </c>
      <c r="Z92" s="62" t="e">
        <f t="shared" ca="1" si="56"/>
        <v>#VALUE!</v>
      </c>
      <c r="AA92" s="59" t="e">
        <f t="shared" ca="1" si="57"/>
        <v>#VALUE!</v>
      </c>
      <c r="AB92" s="60" t="e">
        <f t="shared" ca="1" si="58"/>
        <v>#VALUE!</v>
      </c>
      <c r="AC92" s="61" t="e">
        <f t="shared" ca="1" si="59"/>
        <v>#VALUE!</v>
      </c>
      <c r="AD92" s="61">
        <f ca="1">OFFSET(宅配便入力!$W92,0,(COLUMN()-COLUMN($L$1))/6)</f>
        <v>0</v>
      </c>
      <c r="AE92" s="61">
        <f>IF($I92="(送料込)",VLOOKUP(宅配便入力!$Q92,宅配便!$A$18:$O$27,4+(COLUMN()-COLUMN('計算（宅配便）'!$M$1))/6),0)</f>
        <v>0</v>
      </c>
      <c r="AF92" s="62" t="e">
        <f t="shared" ca="1" si="60"/>
        <v>#VALUE!</v>
      </c>
      <c r="AG92" s="59" t="e">
        <f t="shared" ca="1" si="61"/>
        <v>#VALUE!</v>
      </c>
      <c r="AH92" s="60" t="e">
        <f t="shared" ca="1" si="62"/>
        <v>#VALUE!</v>
      </c>
      <c r="AI92" s="61" t="e">
        <f t="shared" ca="1" si="63"/>
        <v>#VALUE!</v>
      </c>
      <c r="AJ92" s="61">
        <f ca="1">OFFSET(宅配便入力!$W92,0,(COLUMN()-COLUMN($L$1))/6)</f>
        <v>0</v>
      </c>
      <c r="AK92" s="61">
        <f>IF($I92="(送料込)",VLOOKUP(宅配便入力!$Q92,宅配便!$A$18:$O$27,4+(COLUMN()-COLUMN('計算（宅配便）'!$M$1))/6),0)</f>
        <v>0</v>
      </c>
      <c r="AL92" s="62" t="e">
        <f t="shared" ca="1" si="64"/>
        <v>#VALUE!</v>
      </c>
      <c r="AM92" s="59" t="e">
        <f t="shared" ca="1" si="65"/>
        <v>#VALUE!</v>
      </c>
      <c r="AN92" s="60" t="e">
        <f t="shared" ca="1" si="66"/>
        <v>#VALUE!</v>
      </c>
      <c r="AO92" s="61" t="e">
        <f t="shared" ca="1" si="67"/>
        <v>#VALUE!</v>
      </c>
      <c r="AP92" s="61">
        <f ca="1">OFFSET(宅配便入力!$W92,0,(COLUMN()-COLUMN($L$1))/6)</f>
        <v>0</v>
      </c>
      <c r="AQ92" s="61">
        <f>IF($I92="(送料込)",VLOOKUP(宅配便入力!$Q92,宅配便!$A$18:$O$27,4+(COLUMN()-COLUMN('計算（宅配便）'!$M$1))/6),0)</f>
        <v>0</v>
      </c>
      <c r="AR92" s="62" t="e">
        <f t="shared" ca="1" si="68"/>
        <v>#VALUE!</v>
      </c>
      <c r="AS92" s="59" t="e">
        <f t="shared" ca="1" si="69"/>
        <v>#VALUE!</v>
      </c>
      <c r="AT92" s="60" t="e">
        <f t="shared" ca="1" si="70"/>
        <v>#VALUE!</v>
      </c>
      <c r="AU92" s="61" t="e">
        <f t="shared" ca="1" si="71"/>
        <v>#VALUE!</v>
      </c>
      <c r="AV92" s="61">
        <f ca="1">OFFSET(宅配便入力!$W92,0,(COLUMN()-COLUMN($L$1))/6)</f>
        <v>0</v>
      </c>
      <c r="AW92" s="61">
        <f>IF($I92="(送料込)",VLOOKUP(宅配便入力!$Q92,宅配便!$A$18:$O$27,4+(COLUMN()-COLUMN('計算（宅配便）'!$M$1))/6),0)</f>
        <v>0</v>
      </c>
      <c r="AX92" s="62" t="e">
        <f t="shared" ca="1" si="72"/>
        <v>#VALUE!</v>
      </c>
      <c r="AY92" s="59" t="e">
        <f t="shared" ca="1" si="73"/>
        <v>#VALUE!</v>
      </c>
      <c r="AZ92" s="60" t="e">
        <f t="shared" ca="1" si="74"/>
        <v>#VALUE!</v>
      </c>
      <c r="BA92" s="61" t="e">
        <f t="shared" ca="1" si="75"/>
        <v>#VALUE!</v>
      </c>
      <c r="BB92" s="61">
        <f ca="1">OFFSET(宅配便入力!$W92,0,(COLUMN()-COLUMN($L$1))/6)</f>
        <v>0</v>
      </c>
      <c r="BC92" s="61">
        <f>IF($I92="(送料込)",VLOOKUP(宅配便入力!$Q92,宅配便!$A$18:$O$27,4+(COLUMN()-COLUMN('計算（宅配便）'!$M$1))/6),0)</f>
        <v>0</v>
      </c>
      <c r="BD92" s="62" t="e">
        <f t="shared" ca="1" si="76"/>
        <v>#VALUE!</v>
      </c>
      <c r="BE92" s="59" t="e">
        <f t="shared" ca="1" si="77"/>
        <v>#VALUE!</v>
      </c>
      <c r="BF92" s="60" t="e">
        <f t="shared" ca="1" si="78"/>
        <v>#VALUE!</v>
      </c>
      <c r="BG92" s="61" t="e">
        <f t="shared" ca="1" si="79"/>
        <v>#VALUE!</v>
      </c>
      <c r="BH92" s="61">
        <f ca="1">OFFSET(宅配便入力!$W92,0,(COLUMN()-COLUMN($L$1))/6)</f>
        <v>0</v>
      </c>
      <c r="BI92" s="61">
        <f>IF($I92="(送料込)",VLOOKUP(宅配便入力!$Q92,宅配便!$A$18:$O$27,4+(COLUMN()-COLUMN('計算（宅配便）'!$M$1))/6),0)</f>
        <v>0</v>
      </c>
      <c r="BJ92" s="62" t="e">
        <f t="shared" ca="1" si="80"/>
        <v>#VALUE!</v>
      </c>
      <c r="BK92" s="59" t="e">
        <f t="shared" ca="1" si="81"/>
        <v>#VALUE!</v>
      </c>
      <c r="BL92" s="60" t="e">
        <f t="shared" ca="1" si="82"/>
        <v>#VALUE!</v>
      </c>
      <c r="BM92" s="61" t="e">
        <f t="shared" ca="1" si="83"/>
        <v>#VALUE!</v>
      </c>
      <c r="BN92" s="61">
        <f ca="1">OFFSET(宅配便入力!$W92,0,(COLUMN()-COLUMN($L$1))/6)</f>
        <v>0</v>
      </c>
      <c r="BO92" s="61">
        <f>IF($I92="(送料込)",VLOOKUP(宅配便入力!$Q92,宅配便!$A$18:$O$27,4+(COLUMN()-COLUMN('計算（宅配便）'!$M$1))/6),0)</f>
        <v>0</v>
      </c>
      <c r="BP92" s="62" t="e">
        <f t="shared" ca="1" si="84"/>
        <v>#VALUE!</v>
      </c>
      <c r="BQ92" s="59" t="e">
        <f t="shared" ca="1" si="85"/>
        <v>#VALUE!</v>
      </c>
      <c r="BR92" s="60" t="e">
        <f t="shared" ca="1" si="86"/>
        <v>#VALUE!</v>
      </c>
      <c r="BS92" s="61" t="e">
        <f t="shared" ca="1" si="87"/>
        <v>#VALUE!</v>
      </c>
      <c r="BT92" s="61">
        <f ca="1">OFFSET(宅配便入力!$W92,0,(COLUMN()-COLUMN($L$1))/6)</f>
        <v>0</v>
      </c>
      <c r="BU92" s="61">
        <f>IF($I92="(送料込)",VLOOKUP(宅配便入力!$Q92,宅配便!$A$18:$O$27,4+(COLUMN()-COLUMN('計算（宅配便）'!$M$1))/6),0)</f>
        <v>0</v>
      </c>
      <c r="BV92" s="62" t="e">
        <f t="shared" ca="1" si="88"/>
        <v>#VALUE!</v>
      </c>
      <c r="BW92" s="59" t="e">
        <f t="shared" ca="1" si="89"/>
        <v>#VALUE!</v>
      </c>
      <c r="BX92" s="60" t="e">
        <f t="shared" ca="1" si="90"/>
        <v>#VALUE!</v>
      </c>
      <c r="BY92" s="61" t="e">
        <f t="shared" ca="1" si="91"/>
        <v>#VALUE!</v>
      </c>
      <c r="BZ92" s="61">
        <f ca="1">OFFSET(宅配便入力!$W92,0,(COLUMN()-COLUMN($L$1))/6)</f>
        <v>0</v>
      </c>
      <c r="CA92" s="61">
        <f>IF($I92="(送料込)",VLOOKUP(宅配便入力!$Q92,宅配便!$A$18:$O$27,4+(COLUMN()-COLUMN('計算（宅配便）'!$M$1))/6),0)</f>
        <v>0</v>
      </c>
      <c r="CB92" s="62" t="e">
        <f t="shared" ca="1" si="92"/>
        <v>#VALUE!</v>
      </c>
      <c r="CC92" s="59" t="e">
        <f t="shared" ca="1" si="93"/>
        <v>#VALUE!</v>
      </c>
      <c r="CD92" s="60" t="e">
        <f t="shared" ca="1" si="94"/>
        <v>#VALUE!</v>
      </c>
      <c r="CE92" s="61" t="e">
        <f t="shared" ca="1" si="95"/>
        <v>#VALUE!</v>
      </c>
    </row>
    <row r="93" spans="1:83">
      <c r="A93" s="6">
        <v>90</v>
      </c>
      <c r="B93" s="158" t="str">
        <f>IF(ISBLANK(宅配便入力!B93),"",宅配便入力!B93)</f>
        <v/>
      </c>
      <c r="C93" s="5" t="str">
        <f>IF(ISBLANK(宅配便入力!C93),"",宅配便入力!C93)</f>
        <v/>
      </c>
      <c r="D93" s="15">
        <f>IF(ISBLANK(宅配便仮計算!D93),"",宅配便仮計算!D93)</f>
        <v>0.85</v>
      </c>
      <c r="E93" s="5" t="str">
        <f>IF(ISBLANK(宅配便入力!I93),"",宅配便入力!I93)</f>
        <v/>
      </c>
      <c r="F93" s="14" t="str">
        <f>IF(ISBLANK(宅配便入力!L93),"",宅配便入力!L93)</f>
        <v/>
      </c>
      <c r="G93" s="14" t="str">
        <f>IF(ISBLANK(宅配便入力!$N93),"",IF(宅配便入力!$P93="以上",1,宅配便入力!$N93))</f>
        <v/>
      </c>
      <c r="H93" s="6" t="str">
        <f>IF(ISBLANK(宅配便入力!Q93),"",宅配便入力!Q93)</f>
        <v/>
      </c>
      <c r="I93" s="6" t="str">
        <f>IF(ISBLANK(宅配便入力!R93),"",宅配便入力!R93)</f>
        <v/>
      </c>
      <c r="J93" s="6" t="str">
        <f>IF(ISBLANK(宅配便入力!S93),"",宅配便入力!S93)</f>
        <v/>
      </c>
      <c r="K93" s="6" t="str">
        <f>IF(ISBLANK(宅配便入力!T93),"",宅配便入力!T93)</f>
        <v/>
      </c>
      <c r="L93" s="61">
        <f ca="1">OFFSET(宅配便入力!$W93,0,(COLUMN()-COLUMN($L$1))/6)</f>
        <v>0</v>
      </c>
      <c r="M93" s="61">
        <f>IF($I93="(送料込)",VLOOKUP(宅配便入力!$Q93,宅配便!$A$18:$O$27,4+(COLUMN()-COLUMN('計算（宅配便）'!$M$1))/6),0)</f>
        <v>0</v>
      </c>
      <c r="N93" s="62" t="e">
        <f t="shared" ca="1" si="48"/>
        <v>#VALUE!</v>
      </c>
      <c r="O93" s="59" t="e">
        <f t="shared" ca="1" si="49"/>
        <v>#VALUE!</v>
      </c>
      <c r="P93" s="60" t="e">
        <f t="shared" ca="1" si="50"/>
        <v>#VALUE!</v>
      </c>
      <c r="Q93" s="61" t="e">
        <f t="shared" ca="1" si="51"/>
        <v>#VALUE!</v>
      </c>
      <c r="R93" s="61">
        <f ca="1">OFFSET(宅配便入力!$W93,0,(COLUMN()-COLUMN($L$1))/6)</f>
        <v>0</v>
      </c>
      <c r="S93" s="61">
        <f>IF($I93="(送料込)",VLOOKUP(宅配便入力!$Q93,宅配便!$A$18:$O$27,4+(COLUMN()-COLUMN('計算（宅配便）'!$M$1))/6),0)</f>
        <v>0</v>
      </c>
      <c r="T93" s="62" t="e">
        <f t="shared" ca="1" si="52"/>
        <v>#VALUE!</v>
      </c>
      <c r="U93" s="59" t="e">
        <f t="shared" ca="1" si="53"/>
        <v>#VALUE!</v>
      </c>
      <c r="V93" s="60" t="e">
        <f t="shared" ca="1" si="54"/>
        <v>#VALUE!</v>
      </c>
      <c r="W93" s="61" t="e">
        <f t="shared" ca="1" si="55"/>
        <v>#VALUE!</v>
      </c>
      <c r="X93" s="61">
        <f ca="1">OFFSET(宅配便入力!$W93,0,(COLUMN()-COLUMN($L$1))/6)</f>
        <v>0</v>
      </c>
      <c r="Y93" s="61">
        <f>IF($I93="(送料込)",VLOOKUP(宅配便入力!$Q93,宅配便!$A$18:$O$27,4+(COLUMN()-COLUMN('計算（宅配便）'!$M$1))/6),0)</f>
        <v>0</v>
      </c>
      <c r="Z93" s="62" t="e">
        <f t="shared" ca="1" si="56"/>
        <v>#VALUE!</v>
      </c>
      <c r="AA93" s="59" t="e">
        <f t="shared" ca="1" si="57"/>
        <v>#VALUE!</v>
      </c>
      <c r="AB93" s="60" t="e">
        <f t="shared" ca="1" si="58"/>
        <v>#VALUE!</v>
      </c>
      <c r="AC93" s="61" t="e">
        <f t="shared" ca="1" si="59"/>
        <v>#VALUE!</v>
      </c>
      <c r="AD93" s="61">
        <f ca="1">OFFSET(宅配便入力!$W93,0,(COLUMN()-COLUMN($L$1))/6)</f>
        <v>0</v>
      </c>
      <c r="AE93" s="61">
        <f>IF($I93="(送料込)",VLOOKUP(宅配便入力!$Q93,宅配便!$A$18:$O$27,4+(COLUMN()-COLUMN('計算（宅配便）'!$M$1))/6),0)</f>
        <v>0</v>
      </c>
      <c r="AF93" s="62" t="e">
        <f t="shared" ca="1" si="60"/>
        <v>#VALUE!</v>
      </c>
      <c r="AG93" s="59" t="e">
        <f t="shared" ca="1" si="61"/>
        <v>#VALUE!</v>
      </c>
      <c r="AH93" s="60" t="e">
        <f t="shared" ca="1" si="62"/>
        <v>#VALUE!</v>
      </c>
      <c r="AI93" s="61" t="e">
        <f t="shared" ca="1" si="63"/>
        <v>#VALUE!</v>
      </c>
      <c r="AJ93" s="61">
        <f ca="1">OFFSET(宅配便入力!$W93,0,(COLUMN()-COLUMN($L$1))/6)</f>
        <v>0</v>
      </c>
      <c r="AK93" s="61">
        <f>IF($I93="(送料込)",VLOOKUP(宅配便入力!$Q93,宅配便!$A$18:$O$27,4+(COLUMN()-COLUMN('計算（宅配便）'!$M$1))/6),0)</f>
        <v>0</v>
      </c>
      <c r="AL93" s="62" t="e">
        <f t="shared" ca="1" si="64"/>
        <v>#VALUE!</v>
      </c>
      <c r="AM93" s="59" t="e">
        <f t="shared" ca="1" si="65"/>
        <v>#VALUE!</v>
      </c>
      <c r="AN93" s="60" t="e">
        <f t="shared" ca="1" si="66"/>
        <v>#VALUE!</v>
      </c>
      <c r="AO93" s="61" t="e">
        <f t="shared" ca="1" si="67"/>
        <v>#VALUE!</v>
      </c>
      <c r="AP93" s="61">
        <f ca="1">OFFSET(宅配便入力!$W93,0,(COLUMN()-COLUMN($L$1))/6)</f>
        <v>0</v>
      </c>
      <c r="AQ93" s="61">
        <f>IF($I93="(送料込)",VLOOKUP(宅配便入力!$Q93,宅配便!$A$18:$O$27,4+(COLUMN()-COLUMN('計算（宅配便）'!$M$1))/6),0)</f>
        <v>0</v>
      </c>
      <c r="AR93" s="62" t="e">
        <f t="shared" ca="1" si="68"/>
        <v>#VALUE!</v>
      </c>
      <c r="AS93" s="59" t="e">
        <f t="shared" ca="1" si="69"/>
        <v>#VALUE!</v>
      </c>
      <c r="AT93" s="60" t="e">
        <f t="shared" ca="1" si="70"/>
        <v>#VALUE!</v>
      </c>
      <c r="AU93" s="61" t="e">
        <f t="shared" ca="1" si="71"/>
        <v>#VALUE!</v>
      </c>
      <c r="AV93" s="61">
        <f ca="1">OFFSET(宅配便入力!$W93,0,(COLUMN()-COLUMN($L$1))/6)</f>
        <v>0</v>
      </c>
      <c r="AW93" s="61">
        <f>IF($I93="(送料込)",VLOOKUP(宅配便入力!$Q93,宅配便!$A$18:$O$27,4+(COLUMN()-COLUMN('計算（宅配便）'!$M$1))/6),0)</f>
        <v>0</v>
      </c>
      <c r="AX93" s="62" t="e">
        <f t="shared" ca="1" si="72"/>
        <v>#VALUE!</v>
      </c>
      <c r="AY93" s="59" t="e">
        <f t="shared" ca="1" si="73"/>
        <v>#VALUE!</v>
      </c>
      <c r="AZ93" s="60" t="e">
        <f t="shared" ca="1" si="74"/>
        <v>#VALUE!</v>
      </c>
      <c r="BA93" s="61" t="e">
        <f t="shared" ca="1" si="75"/>
        <v>#VALUE!</v>
      </c>
      <c r="BB93" s="61">
        <f ca="1">OFFSET(宅配便入力!$W93,0,(COLUMN()-COLUMN($L$1))/6)</f>
        <v>0</v>
      </c>
      <c r="BC93" s="61">
        <f>IF($I93="(送料込)",VLOOKUP(宅配便入力!$Q93,宅配便!$A$18:$O$27,4+(COLUMN()-COLUMN('計算（宅配便）'!$M$1))/6),0)</f>
        <v>0</v>
      </c>
      <c r="BD93" s="62" t="e">
        <f t="shared" ca="1" si="76"/>
        <v>#VALUE!</v>
      </c>
      <c r="BE93" s="59" t="e">
        <f t="shared" ca="1" si="77"/>
        <v>#VALUE!</v>
      </c>
      <c r="BF93" s="60" t="e">
        <f t="shared" ca="1" si="78"/>
        <v>#VALUE!</v>
      </c>
      <c r="BG93" s="61" t="e">
        <f t="shared" ca="1" si="79"/>
        <v>#VALUE!</v>
      </c>
      <c r="BH93" s="61">
        <f ca="1">OFFSET(宅配便入力!$W93,0,(COLUMN()-COLUMN($L$1))/6)</f>
        <v>0</v>
      </c>
      <c r="BI93" s="61">
        <f>IF($I93="(送料込)",VLOOKUP(宅配便入力!$Q93,宅配便!$A$18:$O$27,4+(COLUMN()-COLUMN('計算（宅配便）'!$M$1))/6),0)</f>
        <v>0</v>
      </c>
      <c r="BJ93" s="62" t="e">
        <f t="shared" ca="1" si="80"/>
        <v>#VALUE!</v>
      </c>
      <c r="BK93" s="59" t="e">
        <f t="shared" ca="1" si="81"/>
        <v>#VALUE!</v>
      </c>
      <c r="BL93" s="60" t="e">
        <f t="shared" ca="1" si="82"/>
        <v>#VALUE!</v>
      </c>
      <c r="BM93" s="61" t="e">
        <f t="shared" ca="1" si="83"/>
        <v>#VALUE!</v>
      </c>
      <c r="BN93" s="61">
        <f ca="1">OFFSET(宅配便入力!$W93,0,(COLUMN()-COLUMN($L$1))/6)</f>
        <v>0</v>
      </c>
      <c r="BO93" s="61">
        <f>IF($I93="(送料込)",VLOOKUP(宅配便入力!$Q93,宅配便!$A$18:$O$27,4+(COLUMN()-COLUMN('計算（宅配便）'!$M$1))/6),0)</f>
        <v>0</v>
      </c>
      <c r="BP93" s="62" t="e">
        <f t="shared" ca="1" si="84"/>
        <v>#VALUE!</v>
      </c>
      <c r="BQ93" s="59" t="e">
        <f t="shared" ca="1" si="85"/>
        <v>#VALUE!</v>
      </c>
      <c r="BR93" s="60" t="e">
        <f t="shared" ca="1" si="86"/>
        <v>#VALUE!</v>
      </c>
      <c r="BS93" s="61" t="e">
        <f t="shared" ca="1" si="87"/>
        <v>#VALUE!</v>
      </c>
      <c r="BT93" s="61">
        <f ca="1">OFFSET(宅配便入力!$W93,0,(COLUMN()-COLUMN($L$1))/6)</f>
        <v>0</v>
      </c>
      <c r="BU93" s="61">
        <f>IF($I93="(送料込)",VLOOKUP(宅配便入力!$Q93,宅配便!$A$18:$O$27,4+(COLUMN()-COLUMN('計算（宅配便）'!$M$1))/6),0)</f>
        <v>0</v>
      </c>
      <c r="BV93" s="62" t="e">
        <f t="shared" ca="1" si="88"/>
        <v>#VALUE!</v>
      </c>
      <c r="BW93" s="59" t="e">
        <f t="shared" ca="1" si="89"/>
        <v>#VALUE!</v>
      </c>
      <c r="BX93" s="60" t="e">
        <f t="shared" ca="1" si="90"/>
        <v>#VALUE!</v>
      </c>
      <c r="BY93" s="61" t="e">
        <f t="shared" ca="1" si="91"/>
        <v>#VALUE!</v>
      </c>
      <c r="BZ93" s="61">
        <f ca="1">OFFSET(宅配便入力!$W93,0,(COLUMN()-COLUMN($L$1))/6)</f>
        <v>0</v>
      </c>
      <c r="CA93" s="61">
        <f>IF($I93="(送料込)",VLOOKUP(宅配便入力!$Q93,宅配便!$A$18:$O$27,4+(COLUMN()-COLUMN('計算（宅配便）'!$M$1))/6),0)</f>
        <v>0</v>
      </c>
      <c r="CB93" s="62" t="e">
        <f t="shared" ca="1" si="92"/>
        <v>#VALUE!</v>
      </c>
      <c r="CC93" s="59" t="e">
        <f t="shared" ca="1" si="93"/>
        <v>#VALUE!</v>
      </c>
      <c r="CD93" s="60" t="e">
        <f t="shared" ca="1" si="94"/>
        <v>#VALUE!</v>
      </c>
      <c r="CE93" s="61" t="e">
        <f t="shared" ca="1" si="95"/>
        <v>#VALUE!</v>
      </c>
    </row>
    <row r="94" spans="1:83">
      <c r="A94" s="6">
        <v>91</v>
      </c>
      <c r="B94" s="158" t="str">
        <f>IF(ISBLANK(宅配便入力!B94),"",宅配便入力!B94)</f>
        <v/>
      </c>
      <c r="C94" s="5" t="str">
        <f>IF(ISBLANK(宅配便入力!C94),"",宅配便入力!C94)</f>
        <v/>
      </c>
      <c r="D94" s="15">
        <f>IF(ISBLANK(宅配便仮計算!D94),"",宅配便仮計算!D94)</f>
        <v>0.85</v>
      </c>
      <c r="E94" s="5" t="str">
        <f>IF(ISBLANK(宅配便入力!I94),"",宅配便入力!I94)</f>
        <v/>
      </c>
      <c r="F94" s="14" t="str">
        <f>IF(ISBLANK(宅配便入力!L94),"",宅配便入力!L94)</f>
        <v/>
      </c>
      <c r="G94" s="14" t="str">
        <f>IF(ISBLANK(宅配便入力!$N94),"",IF(宅配便入力!$P94="以上",1,宅配便入力!$N94))</f>
        <v/>
      </c>
      <c r="H94" s="6" t="str">
        <f>IF(ISBLANK(宅配便入力!Q94),"",宅配便入力!Q94)</f>
        <v/>
      </c>
      <c r="I94" s="6" t="str">
        <f>IF(ISBLANK(宅配便入力!R94),"",宅配便入力!R94)</f>
        <v/>
      </c>
      <c r="J94" s="6" t="str">
        <f>IF(ISBLANK(宅配便入力!S94),"",宅配便入力!S94)</f>
        <v/>
      </c>
      <c r="K94" s="6" t="str">
        <f>IF(ISBLANK(宅配便入力!T94),"",宅配便入力!T94)</f>
        <v/>
      </c>
      <c r="L94" s="61">
        <f ca="1">OFFSET(宅配便入力!$W94,0,(COLUMN()-COLUMN($L$1))/6)</f>
        <v>0</v>
      </c>
      <c r="M94" s="61">
        <f>IF($I94="(送料込)",VLOOKUP(宅配便入力!$Q94,宅配便!$A$18:$O$27,4+(COLUMN()-COLUMN('計算（宅配便）'!$M$1))/6),0)</f>
        <v>0</v>
      </c>
      <c r="N94" s="62" t="e">
        <f t="shared" ca="1" si="48"/>
        <v>#VALUE!</v>
      </c>
      <c r="O94" s="59" t="e">
        <f t="shared" ca="1" si="49"/>
        <v>#VALUE!</v>
      </c>
      <c r="P94" s="60" t="e">
        <f t="shared" ca="1" si="50"/>
        <v>#VALUE!</v>
      </c>
      <c r="Q94" s="61" t="e">
        <f t="shared" ca="1" si="51"/>
        <v>#VALUE!</v>
      </c>
      <c r="R94" s="61">
        <f ca="1">OFFSET(宅配便入力!$W94,0,(COLUMN()-COLUMN($L$1))/6)</f>
        <v>0</v>
      </c>
      <c r="S94" s="61">
        <f>IF($I94="(送料込)",VLOOKUP(宅配便入力!$Q94,宅配便!$A$18:$O$27,4+(COLUMN()-COLUMN('計算（宅配便）'!$M$1))/6),0)</f>
        <v>0</v>
      </c>
      <c r="T94" s="62" t="e">
        <f t="shared" ca="1" si="52"/>
        <v>#VALUE!</v>
      </c>
      <c r="U94" s="59" t="e">
        <f t="shared" ca="1" si="53"/>
        <v>#VALUE!</v>
      </c>
      <c r="V94" s="60" t="e">
        <f t="shared" ca="1" si="54"/>
        <v>#VALUE!</v>
      </c>
      <c r="W94" s="61" t="e">
        <f t="shared" ca="1" si="55"/>
        <v>#VALUE!</v>
      </c>
      <c r="X94" s="61">
        <f ca="1">OFFSET(宅配便入力!$W94,0,(COLUMN()-COLUMN($L$1))/6)</f>
        <v>0</v>
      </c>
      <c r="Y94" s="61">
        <f>IF($I94="(送料込)",VLOOKUP(宅配便入力!$Q94,宅配便!$A$18:$O$27,4+(COLUMN()-COLUMN('計算（宅配便）'!$M$1))/6),0)</f>
        <v>0</v>
      </c>
      <c r="Z94" s="62" t="e">
        <f t="shared" ca="1" si="56"/>
        <v>#VALUE!</v>
      </c>
      <c r="AA94" s="59" t="e">
        <f t="shared" ca="1" si="57"/>
        <v>#VALUE!</v>
      </c>
      <c r="AB94" s="60" t="e">
        <f t="shared" ca="1" si="58"/>
        <v>#VALUE!</v>
      </c>
      <c r="AC94" s="61" t="e">
        <f t="shared" ca="1" si="59"/>
        <v>#VALUE!</v>
      </c>
      <c r="AD94" s="61">
        <f ca="1">OFFSET(宅配便入力!$W94,0,(COLUMN()-COLUMN($L$1))/6)</f>
        <v>0</v>
      </c>
      <c r="AE94" s="61">
        <f>IF($I94="(送料込)",VLOOKUP(宅配便入力!$Q94,宅配便!$A$18:$O$27,4+(COLUMN()-COLUMN('計算（宅配便）'!$M$1))/6),0)</f>
        <v>0</v>
      </c>
      <c r="AF94" s="62" t="e">
        <f t="shared" ca="1" si="60"/>
        <v>#VALUE!</v>
      </c>
      <c r="AG94" s="59" t="e">
        <f t="shared" ca="1" si="61"/>
        <v>#VALUE!</v>
      </c>
      <c r="AH94" s="60" t="e">
        <f t="shared" ca="1" si="62"/>
        <v>#VALUE!</v>
      </c>
      <c r="AI94" s="61" t="e">
        <f t="shared" ca="1" si="63"/>
        <v>#VALUE!</v>
      </c>
      <c r="AJ94" s="61">
        <f ca="1">OFFSET(宅配便入力!$W94,0,(COLUMN()-COLUMN($L$1))/6)</f>
        <v>0</v>
      </c>
      <c r="AK94" s="61">
        <f>IF($I94="(送料込)",VLOOKUP(宅配便入力!$Q94,宅配便!$A$18:$O$27,4+(COLUMN()-COLUMN('計算（宅配便）'!$M$1))/6),0)</f>
        <v>0</v>
      </c>
      <c r="AL94" s="62" t="e">
        <f t="shared" ca="1" si="64"/>
        <v>#VALUE!</v>
      </c>
      <c r="AM94" s="59" t="e">
        <f t="shared" ca="1" si="65"/>
        <v>#VALUE!</v>
      </c>
      <c r="AN94" s="60" t="e">
        <f t="shared" ca="1" si="66"/>
        <v>#VALUE!</v>
      </c>
      <c r="AO94" s="61" t="e">
        <f t="shared" ca="1" si="67"/>
        <v>#VALUE!</v>
      </c>
      <c r="AP94" s="61">
        <f ca="1">OFFSET(宅配便入力!$W94,0,(COLUMN()-COLUMN($L$1))/6)</f>
        <v>0</v>
      </c>
      <c r="AQ94" s="61">
        <f>IF($I94="(送料込)",VLOOKUP(宅配便入力!$Q94,宅配便!$A$18:$O$27,4+(COLUMN()-COLUMN('計算（宅配便）'!$M$1))/6),0)</f>
        <v>0</v>
      </c>
      <c r="AR94" s="62" t="e">
        <f t="shared" ca="1" si="68"/>
        <v>#VALUE!</v>
      </c>
      <c r="AS94" s="59" t="e">
        <f t="shared" ca="1" si="69"/>
        <v>#VALUE!</v>
      </c>
      <c r="AT94" s="60" t="e">
        <f t="shared" ca="1" si="70"/>
        <v>#VALUE!</v>
      </c>
      <c r="AU94" s="61" t="e">
        <f t="shared" ca="1" si="71"/>
        <v>#VALUE!</v>
      </c>
      <c r="AV94" s="61">
        <f ca="1">OFFSET(宅配便入力!$W94,0,(COLUMN()-COLUMN($L$1))/6)</f>
        <v>0</v>
      </c>
      <c r="AW94" s="61">
        <f>IF($I94="(送料込)",VLOOKUP(宅配便入力!$Q94,宅配便!$A$18:$O$27,4+(COLUMN()-COLUMN('計算（宅配便）'!$M$1))/6),0)</f>
        <v>0</v>
      </c>
      <c r="AX94" s="62" t="e">
        <f t="shared" ca="1" si="72"/>
        <v>#VALUE!</v>
      </c>
      <c r="AY94" s="59" t="e">
        <f t="shared" ca="1" si="73"/>
        <v>#VALUE!</v>
      </c>
      <c r="AZ94" s="60" t="e">
        <f t="shared" ca="1" si="74"/>
        <v>#VALUE!</v>
      </c>
      <c r="BA94" s="61" t="e">
        <f t="shared" ca="1" si="75"/>
        <v>#VALUE!</v>
      </c>
      <c r="BB94" s="61">
        <f ca="1">OFFSET(宅配便入力!$W94,0,(COLUMN()-COLUMN($L$1))/6)</f>
        <v>0</v>
      </c>
      <c r="BC94" s="61">
        <f>IF($I94="(送料込)",VLOOKUP(宅配便入力!$Q94,宅配便!$A$18:$O$27,4+(COLUMN()-COLUMN('計算（宅配便）'!$M$1))/6),0)</f>
        <v>0</v>
      </c>
      <c r="BD94" s="62" t="e">
        <f t="shared" ca="1" si="76"/>
        <v>#VALUE!</v>
      </c>
      <c r="BE94" s="59" t="e">
        <f t="shared" ca="1" si="77"/>
        <v>#VALUE!</v>
      </c>
      <c r="BF94" s="60" t="e">
        <f t="shared" ca="1" si="78"/>
        <v>#VALUE!</v>
      </c>
      <c r="BG94" s="61" t="e">
        <f t="shared" ca="1" si="79"/>
        <v>#VALUE!</v>
      </c>
      <c r="BH94" s="61">
        <f ca="1">OFFSET(宅配便入力!$W94,0,(COLUMN()-COLUMN($L$1))/6)</f>
        <v>0</v>
      </c>
      <c r="BI94" s="61">
        <f>IF($I94="(送料込)",VLOOKUP(宅配便入力!$Q94,宅配便!$A$18:$O$27,4+(COLUMN()-COLUMN('計算（宅配便）'!$M$1))/6),0)</f>
        <v>0</v>
      </c>
      <c r="BJ94" s="62" t="e">
        <f t="shared" ca="1" si="80"/>
        <v>#VALUE!</v>
      </c>
      <c r="BK94" s="59" t="e">
        <f t="shared" ca="1" si="81"/>
        <v>#VALUE!</v>
      </c>
      <c r="BL94" s="60" t="e">
        <f t="shared" ca="1" si="82"/>
        <v>#VALUE!</v>
      </c>
      <c r="BM94" s="61" t="e">
        <f t="shared" ca="1" si="83"/>
        <v>#VALUE!</v>
      </c>
      <c r="BN94" s="61">
        <f ca="1">OFFSET(宅配便入力!$W94,0,(COLUMN()-COLUMN($L$1))/6)</f>
        <v>0</v>
      </c>
      <c r="BO94" s="61">
        <f>IF($I94="(送料込)",VLOOKUP(宅配便入力!$Q94,宅配便!$A$18:$O$27,4+(COLUMN()-COLUMN('計算（宅配便）'!$M$1))/6),0)</f>
        <v>0</v>
      </c>
      <c r="BP94" s="62" t="e">
        <f t="shared" ca="1" si="84"/>
        <v>#VALUE!</v>
      </c>
      <c r="BQ94" s="59" t="e">
        <f t="shared" ca="1" si="85"/>
        <v>#VALUE!</v>
      </c>
      <c r="BR94" s="60" t="e">
        <f t="shared" ca="1" si="86"/>
        <v>#VALUE!</v>
      </c>
      <c r="BS94" s="61" t="e">
        <f t="shared" ca="1" si="87"/>
        <v>#VALUE!</v>
      </c>
      <c r="BT94" s="61">
        <f ca="1">OFFSET(宅配便入力!$W94,0,(COLUMN()-COLUMN($L$1))/6)</f>
        <v>0</v>
      </c>
      <c r="BU94" s="61">
        <f>IF($I94="(送料込)",VLOOKUP(宅配便入力!$Q94,宅配便!$A$18:$O$27,4+(COLUMN()-COLUMN('計算（宅配便）'!$M$1))/6),0)</f>
        <v>0</v>
      </c>
      <c r="BV94" s="62" t="e">
        <f t="shared" ca="1" si="88"/>
        <v>#VALUE!</v>
      </c>
      <c r="BW94" s="59" t="e">
        <f t="shared" ca="1" si="89"/>
        <v>#VALUE!</v>
      </c>
      <c r="BX94" s="60" t="e">
        <f t="shared" ca="1" si="90"/>
        <v>#VALUE!</v>
      </c>
      <c r="BY94" s="61" t="e">
        <f t="shared" ca="1" si="91"/>
        <v>#VALUE!</v>
      </c>
      <c r="BZ94" s="61">
        <f ca="1">OFFSET(宅配便入力!$W94,0,(COLUMN()-COLUMN($L$1))/6)</f>
        <v>0</v>
      </c>
      <c r="CA94" s="61">
        <f>IF($I94="(送料込)",VLOOKUP(宅配便入力!$Q94,宅配便!$A$18:$O$27,4+(COLUMN()-COLUMN('計算（宅配便）'!$M$1))/6),0)</f>
        <v>0</v>
      </c>
      <c r="CB94" s="62" t="e">
        <f t="shared" ca="1" si="92"/>
        <v>#VALUE!</v>
      </c>
      <c r="CC94" s="59" t="e">
        <f t="shared" ca="1" si="93"/>
        <v>#VALUE!</v>
      </c>
      <c r="CD94" s="60" t="e">
        <f t="shared" ca="1" si="94"/>
        <v>#VALUE!</v>
      </c>
      <c r="CE94" s="61" t="e">
        <f t="shared" ca="1" si="95"/>
        <v>#VALUE!</v>
      </c>
    </row>
    <row r="95" spans="1:83">
      <c r="A95" s="6">
        <v>92</v>
      </c>
      <c r="B95" s="158" t="str">
        <f>IF(ISBLANK(宅配便入力!B95),"",宅配便入力!B95)</f>
        <v/>
      </c>
      <c r="C95" s="5" t="str">
        <f>IF(ISBLANK(宅配便入力!C95),"",宅配便入力!C95)</f>
        <v/>
      </c>
      <c r="D95" s="15">
        <f>IF(ISBLANK(宅配便仮計算!D95),"",宅配便仮計算!D95)</f>
        <v>0.85</v>
      </c>
      <c r="E95" s="5" t="str">
        <f>IF(ISBLANK(宅配便入力!I95),"",宅配便入力!I95)</f>
        <v/>
      </c>
      <c r="F95" s="14" t="str">
        <f>IF(ISBLANK(宅配便入力!L95),"",宅配便入力!L95)</f>
        <v/>
      </c>
      <c r="G95" s="14" t="str">
        <f>IF(ISBLANK(宅配便入力!$N95),"",IF(宅配便入力!$P95="以上",1,宅配便入力!$N95))</f>
        <v/>
      </c>
      <c r="H95" s="6" t="str">
        <f>IF(ISBLANK(宅配便入力!Q95),"",宅配便入力!Q95)</f>
        <v/>
      </c>
      <c r="I95" s="6" t="str">
        <f>IF(ISBLANK(宅配便入力!R95),"",宅配便入力!R95)</f>
        <v/>
      </c>
      <c r="J95" s="6" t="str">
        <f>IF(ISBLANK(宅配便入力!S95),"",宅配便入力!S95)</f>
        <v/>
      </c>
      <c r="K95" s="6" t="str">
        <f>IF(ISBLANK(宅配便入力!T95),"",宅配便入力!T95)</f>
        <v/>
      </c>
      <c r="L95" s="61">
        <f ca="1">OFFSET(宅配便入力!$W95,0,(COLUMN()-COLUMN($L$1))/6)</f>
        <v>0</v>
      </c>
      <c r="M95" s="61">
        <f>IF($I95="(送料込)",VLOOKUP(宅配便入力!$Q95,宅配便!$A$18:$O$27,4+(COLUMN()-COLUMN('計算（宅配便）'!$M$1))/6),0)</f>
        <v>0</v>
      </c>
      <c r="N95" s="62" t="e">
        <f t="shared" ca="1" si="48"/>
        <v>#VALUE!</v>
      </c>
      <c r="O95" s="59" t="e">
        <f t="shared" ca="1" si="49"/>
        <v>#VALUE!</v>
      </c>
      <c r="P95" s="60" t="e">
        <f t="shared" ca="1" si="50"/>
        <v>#VALUE!</v>
      </c>
      <c r="Q95" s="61" t="e">
        <f t="shared" ca="1" si="51"/>
        <v>#VALUE!</v>
      </c>
      <c r="R95" s="61">
        <f ca="1">OFFSET(宅配便入力!$W95,0,(COLUMN()-COLUMN($L$1))/6)</f>
        <v>0</v>
      </c>
      <c r="S95" s="61">
        <f>IF($I95="(送料込)",VLOOKUP(宅配便入力!$Q95,宅配便!$A$18:$O$27,4+(COLUMN()-COLUMN('計算（宅配便）'!$M$1))/6),0)</f>
        <v>0</v>
      </c>
      <c r="T95" s="62" t="e">
        <f t="shared" ca="1" si="52"/>
        <v>#VALUE!</v>
      </c>
      <c r="U95" s="59" t="e">
        <f t="shared" ca="1" si="53"/>
        <v>#VALUE!</v>
      </c>
      <c r="V95" s="60" t="e">
        <f t="shared" ca="1" si="54"/>
        <v>#VALUE!</v>
      </c>
      <c r="W95" s="61" t="e">
        <f t="shared" ca="1" si="55"/>
        <v>#VALUE!</v>
      </c>
      <c r="X95" s="61">
        <f ca="1">OFFSET(宅配便入力!$W95,0,(COLUMN()-COLUMN($L$1))/6)</f>
        <v>0</v>
      </c>
      <c r="Y95" s="61">
        <f>IF($I95="(送料込)",VLOOKUP(宅配便入力!$Q95,宅配便!$A$18:$O$27,4+(COLUMN()-COLUMN('計算（宅配便）'!$M$1))/6),0)</f>
        <v>0</v>
      </c>
      <c r="Z95" s="62" t="e">
        <f t="shared" ca="1" si="56"/>
        <v>#VALUE!</v>
      </c>
      <c r="AA95" s="59" t="e">
        <f t="shared" ca="1" si="57"/>
        <v>#VALUE!</v>
      </c>
      <c r="AB95" s="60" t="e">
        <f t="shared" ca="1" si="58"/>
        <v>#VALUE!</v>
      </c>
      <c r="AC95" s="61" t="e">
        <f t="shared" ca="1" si="59"/>
        <v>#VALUE!</v>
      </c>
      <c r="AD95" s="61">
        <f ca="1">OFFSET(宅配便入力!$W95,0,(COLUMN()-COLUMN($L$1))/6)</f>
        <v>0</v>
      </c>
      <c r="AE95" s="61">
        <f>IF($I95="(送料込)",VLOOKUP(宅配便入力!$Q95,宅配便!$A$18:$O$27,4+(COLUMN()-COLUMN('計算（宅配便）'!$M$1))/6),0)</f>
        <v>0</v>
      </c>
      <c r="AF95" s="62" t="e">
        <f t="shared" ca="1" si="60"/>
        <v>#VALUE!</v>
      </c>
      <c r="AG95" s="59" t="e">
        <f t="shared" ca="1" si="61"/>
        <v>#VALUE!</v>
      </c>
      <c r="AH95" s="60" t="e">
        <f t="shared" ca="1" si="62"/>
        <v>#VALUE!</v>
      </c>
      <c r="AI95" s="61" t="e">
        <f t="shared" ca="1" si="63"/>
        <v>#VALUE!</v>
      </c>
      <c r="AJ95" s="61">
        <f ca="1">OFFSET(宅配便入力!$W95,0,(COLUMN()-COLUMN($L$1))/6)</f>
        <v>0</v>
      </c>
      <c r="AK95" s="61">
        <f>IF($I95="(送料込)",VLOOKUP(宅配便入力!$Q95,宅配便!$A$18:$O$27,4+(COLUMN()-COLUMN('計算（宅配便）'!$M$1))/6),0)</f>
        <v>0</v>
      </c>
      <c r="AL95" s="62" t="e">
        <f t="shared" ca="1" si="64"/>
        <v>#VALUE!</v>
      </c>
      <c r="AM95" s="59" t="e">
        <f t="shared" ca="1" si="65"/>
        <v>#VALUE!</v>
      </c>
      <c r="AN95" s="60" t="e">
        <f t="shared" ca="1" si="66"/>
        <v>#VALUE!</v>
      </c>
      <c r="AO95" s="61" t="e">
        <f t="shared" ca="1" si="67"/>
        <v>#VALUE!</v>
      </c>
      <c r="AP95" s="61">
        <f ca="1">OFFSET(宅配便入力!$W95,0,(COLUMN()-COLUMN($L$1))/6)</f>
        <v>0</v>
      </c>
      <c r="AQ95" s="61">
        <f>IF($I95="(送料込)",VLOOKUP(宅配便入力!$Q95,宅配便!$A$18:$O$27,4+(COLUMN()-COLUMN('計算（宅配便）'!$M$1))/6),0)</f>
        <v>0</v>
      </c>
      <c r="AR95" s="62" t="e">
        <f t="shared" ca="1" si="68"/>
        <v>#VALUE!</v>
      </c>
      <c r="AS95" s="59" t="e">
        <f t="shared" ca="1" si="69"/>
        <v>#VALUE!</v>
      </c>
      <c r="AT95" s="60" t="e">
        <f t="shared" ca="1" si="70"/>
        <v>#VALUE!</v>
      </c>
      <c r="AU95" s="61" t="e">
        <f t="shared" ca="1" si="71"/>
        <v>#VALUE!</v>
      </c>
      <c r="AV95" s="61">
        <f ca="1">OFFSET(宅配便入力!$W95,0,(COLUMN()-COLUMN($L$1))/6)</f>
        <v>0</v>
      </c>
      <c r="AW95" s="61">
        <f>IF($I95="(送料込)",VLOOKUP(宅配便入力!$Q95,宅配便!$A$18:$O$27,4+(COLUMN()-COLUMN('計算（宅配便）'!$M$1))/6),0)</f>
        <v>0</v>
      </c>
      <c r="AX95" s="62" t="e">
        <f t="shared" ca="1" si="72"/>
        <v>#VALUE!</v>
      </c>
      <c r="AY95" s="59" t="e">
        <f t="shared" ca="1" si="73"/>
        <v>#VALUE!</v>
      </c>
      <c r="AZ95" s="60" t="e">
        <f t="shared" ca="1" si="74"/>
        <v>#VALUE!</v>
      </c>
      <c r="BA95" s="61" t="e">
        <f t="shared" ca="1" si="75"/>
        <v>#VALUE!</v>
      </c>
      <c r="BB95" s="61">
        <f ca="1">OFFSET(宅配便入力!$W95,0,(COLUMN()-COLUMN($L$1))/6)</f>
        <v>0</v>
      </c>
      <c r="BC95" s="61">
        <f>IF($I95="(送料込)",VLOOKUP(宅配便入力!$Q95,宅配便!$A$18:$O$27,4+(COLUMN()-COLUMN('計算（宅配便）'!$M$1))/6),0)</f>
        <v>0</v>
      </c>
      <c r="BD95" s="62" t="e">
        <f t="shared" ca="1" si="76"/>
        <v>#VALUE!</v>
      </c>
      <c r="BE95" s="59" t="e">
        <f t="shared" ca="1" si="77"/>
        <v>#VALUE!</v>
      </c>
      <c r="BF95" s="60" t="e">
        <f t="shared" ca="1" si="78"/>
        <v>#VALUE!</v>
      </c>
      <c r="BG95" s="61" t="e">
        <f t="shared" ca="1" si="79"/>
        <v>#VALUE!</v>
      </c>
      <c r="BH95" s="61">
        <f ca="1">OFFSET(宅配便入力!$W95,0,(COLUMN()-COLUMN($L$1))/6)</f>
        <v>0</v>
      </c>
      <c r="BI95" s="61">
        <f>IF($I95="(送料込)",VLOOKUP(宅配便入力!$Q95,宅配便!$A$18:$O$27,4+(COLUMN()-COLUMN('計算（宅配便）'!$M$1))/6),0)</f>
        <v>0</v>
      </c>
      <c r="BJ95" s="62" t="e">
        <f t="shared" ca="1" si="80"/>
        <v>#VALUE!</v>
      </c>
      <c r="BK95" s="59" t="e">
        <f t="shared" ca="1" si="81"/>
        <v>#VALUE!</v>
      </c>
      <c r="BL95" s="60" t="e">
        <f t="shared" ca="1" si="82"/>
        <v>#VALUE!</v>
      </c>
      <c r="BM95" s="61" t="e">
        <f t="shared" ca="1" si="83"/>
        <v>#VALUE!</v>
      </c>
      <c r="BN95" s="61">
        <f ca="1">OFFSET(宅配便入力!$W95,0,(COLUMN()-COLUMN($L$1))/6)</f>
        <v>0</v>
      </c>
      <c r="BO95" s="61">
        <f>IF($I95="(送料込)",VLOOKUP(宅配便入力!$Q95,宅配便!$A$18:$O$27,4+(COLUMN()-COLUMN('計算（宅配便）'!$M$1))/6),0)</f>
        <v>0</v>
      </c>
      <c r="BP95" s="62" t="e">
        <f t="shared" ca="1" si="84"/>
        <v>#VALUE!</v>
      </c>
      <c r="BQ95" s="59" t="e">
        <f t="shared" ca="1" si="85"/>
        <v>#VALUE!</v>
      </c>
      <c r="BR95" s="60" t="e">
        <f t="shared" ca="1" si="86"/>
        <v>#VALUE!</v>
      </c>
      <c r="BS95" s="61" t="e">
        <f t="shared" ca="1" si="87"/>
        <v>#VALUE!</v>
      </c>
      <c r="BT95" s="61">
        <f ca="1">OFFSET(宅配便入力!$W95,0,(COLUMN()-COLUMN($L$1))/6)</f>
        <v>0</v>
      </c>
      <c r="BU95" s="61">
        <f>IF($I95="(送料込)",VLOOKUP(宅配便入力!$Q95,宅配便!$A$18:$O$27,4+(COLUMN()-COLUMN('計算（宅配便）'!$M$1))/6),0)</f>
        <v>0</v>
      </c>
      <c r="BV95" s="62" t="e">
        <f t="shared" ca="1" si="88"/>
        <v>#VALUE!</v>
      </c>
      <c r="BW95" s="59" t="e">
        <f t="shared" ca="1" si="89"/>
        <v>#VALUE!</v>
      </c>
      <c r="BX95" s="60" t="e">
        <f t="shared" ca="1" si="90"/>
        <v>#VALUE!</v>
      </c>
      <c r="BY95" s="61" t="e">
        <f t="shared" ca="1" si="91"/>
        <v>#VALUE!</v>
      </c>
      <c r="BZ95" s="61">
        <f ca="1">OFFSET(宅配便入力!$W95,0,(COLUMN()-COLUMN($L$1))/6)</f>
        <v>0</v>
      </c>
      <c r="CA95" s="61">
        <f>IF($I95="(送料込)",VLOOKUP(宅配便入力!$Q95,宅配便!$A$18:$O$27,4+(COLUMN()-COLUMN('計算（宅配便）'!$M$1))/6),0)</f>
        <v>0</v>
      </c>
      <c r="CB95" s="62" t="e">
        <f t="shared" ca="1" si="92"/>
        <v>#VALUE!</v>
      </c>
      <c r="CC95" s="59" t="e">
        <f t="shared" ca="1" si="93"/>
        <v>#VALUE!</v>
      </c>
      <c r="CD95" s="60" t="e">
        <f t="shared" ca="1" si="94"/>
        <v>#VALUE!</v>
      </c>
      <c r="CE95" s="61" t="e">
        <f t="shared" ca="1" si="95"/>
        <v>#VALUE!</v>
      </c>
    </row>
    <row r="96" spans="1:83">
      <c r="A96" s="6">
        <v>93</v>
      </c>
      <c r="B96" s="158" t="str">
        <f>IF(ISBLANK(宅配便入力!B96),"",宅配便入力!B96)</f>
        <v/>
      </c>
      <c r="C96" s="5" t="str">
        <f>IF(ISBLANK(宅配便入力!C96),"",宅配便入力!C96)</f>
        <v/>
      </c>
      <c r="D96" s="15">
        <f>IF(ISBLANK(宅配便仮計算!D96),"",宅配便仮計算!D96)</f>
        <v>0.85</v>
      </c>
      <c r="E96" s="5" t="str">
        <f>IF(ISBLANK(宅配便入力!I96),"",宅配便入力!I96)</f>
        <v/>
      </c>
      <c r="F96" s="14" t="str">
        <f>IF(ISBLANK(宅配便入力!L96),"",宅配便入力!L96)</f>
        <v/>
      </c>
      <c r="G96" s="14" t="str">
        <f>IF(ISBLANK(宅配便入力!$N96),"",IF(宅配便入力!$P96="以上",1,宅配便入力!$N96))</f>
        <v/>
      </c>
      <c r="H96" s="6" t="str">
        <f>IF(ISBLANK(宅配便入力!Q96),"",宅配便入力!Q96)</f>
        <v/>
      </c>
      <c r="I96" s="6" t="str">
        <f>IF(ISBLANK(宅配便入力!R96),"",宅配便入力!R96)</f>
        <v/>
      </c>
      <c r="J96" s="6" t="str">
        <f>IF(ISBLANK(宅配便入力!S96),"",宅配便入力!S96)</f>
        <v/>
      </c>
      <c r="K96" s="6" t="str">
        <f>IF(ISBLANK(宅配便入力!T96),"",宅配便入力!T96)</f>
        <v/>
      </c>
      <c r="L96" s="61">
        <f ca="1">OFFSET(宅配便入力!$W96,0,(COLUMN()-COLUMN($L$1))/6)</f>
        <v>0</v>
      </c>
      <c r="M96" s="61">
        <f>IF($I96="(送料込)",VLOOKUP(宅配便入力!$Q96,宅配便!$A$18:$O$27,4+(COLUMN()-COLUMN('計算（宅配便）'!$M$1))/6),0)</f>
        <v>0</v>
      </c>
      <c r="N96" s="62" t="e">
        <f t="shared" ca="1" si="48"/>
        <v>#VALUE!</v>
      </c>
      <c r="O96" s="59" t="e">
        <f t="shared" ca="1" si="49"/>
        <v>#VALUE!</v>
      </c>
      <c r="P96" s="60" t="e">
        <f t="shared" ca="1" si="50"/>
        <v>#VALUE!</v>
      </c>
      <c r="Q96" s="61" t="e">
        <f t="shared" ca="1" si="51"/>
        <v>#VALUE!</v>
      </c>
      <c r="R96" s="61">
        <f ca="1">OFFSET(宅配便入力!$W96,0,(COLUMN()-COLUMN($L$1))/6)</f>
        <v>0</v>
      </c>
      <c r="S96" s="61">
        <f>IF($I96="(送料込)",VLOOKUP(宅配便入力!$Q96,宅配便!$A$18:$O$27,4+(COLUMN()-COLUMN('計算（宅配便）'!$M$1))/6),0)</f>
        <v>0</v>
      </c>
      <c r="T96" s="62" t="e">
        <f t="shared" ca="1" si="52"/>
        <v>#VALUE!</v>
      </c>
      <c r="U96" s="59" t="e">
        <f t="shared" ca="1" si="53"/>
        <v>#VALUE!</v>
      </c>
      <c r="V96" s="60" t="e">
        <f t="shared" ca="1" si="54"/>
        <v>#VALUE!</v>
      </c>
      <c r="W96" s="61" t="e">
        <f t="shared" ca="1" si="55"/>
        <v>#VALUE!</v>
      </c>
      <c r="X96" s="61">
        <f ca="1">OFFSET(宅配便入力!$W96,0,(COLUMN()-COLUMN($L$1))/6)</f>
        <v>0</v>
      </c>
      <c r="Y96" s="61">
        <f>IF($I96="(送料込)",VLOOKUP(宅配便入力!$Q96,宅配便!$A$18:$O$27,4+(COLUMN()-COLUMN('計算（宅配便）'!$M$1))/6),0)</f>
        <v>0</v>
      </c>
      <c r="Z96" s="62" t="e">
        <f t="shared" ca="1" si="56"/>
        <v>#VALUE!</v>
      </c>
      <c r="AA96" s="59" t="e">
        <f t="shared" ca="1" si="57"/>
        <v>#VALUE!</v>
      </c>
      <c r="AB96" s="60" t="e">
        <f t="shared" ca="1" si="58"/>
        <v>#VALUE!</v>
      </c>
      <c r="AC96" s="61" t="e">
        <f t="shared" ca="1" si="59"/>
        <v>#VALUE!</v>
      </c>
      <c r="AD96" s="61">
        <f ca="1">OFFSET(宅配便入力!$W96,0,(COLUMN()-COLUMN($L$1))/6)</f>
        <v>0</v>
      </c>
      <c r="AE96" s="61">
        <f>IF($I96="(送料込)",VLOOKUP(宅配便入力!$Q96,宅配便!$A$18:$O$27,4+(COLUMN()-COLUMN('計算（宅配便）'!$M$1))/6),0)</f>
        <v>0</v>
      </c>
      <c r="AF96" s="62" t="e">
        <f t="shared" ca="1" si="60"/>
        <v>#VALUE!</v>
      </c>
      <c r="AG96" s="59" t="e">
        <f t="shared" ca="1" si="61"/>
        <v>#VALUE!</v>
      </c>
      <c r="AH96" s="60" t="e">
        <f t="shared" ca="1" si="62"/>
        <v>#VALUE!</v>
      </c>
      <c r="AI96" s="61" t="e">
        <f t="shared" ca="1" si="63"/>
        <v>#VALUE!</v>
      </c>
      <c r="AJ96" s="61">
        <f ca="1">OFFSET(宅配便入力!$W96,0,(COLUMN()-COLUMN($L$1))/6)</f>
        <v>0</v>
      </c>
      <c r="AK96" s="61">
        <f>IF($I96="(送料込)",VLOOKUP(宅配便入力!$Q96,宅配便!$A$18:$O$27,4+(COLUMN()-COLUMN('計算（宅配便）'!$M$1))/6),0)</f>
        <v>0</v>
      </c>
      <c r="AL96" s="62" t="e">
        <f t="shared" ca="1" si="64"/>
        <v>#VALUE!</v>
      </c>
      <c r="AM96" s="59" t="e">
        <f t="shared" ca="1" si="65"/>
        <v>#VALUE!</v>
      </c>
      <c r="AN96" s="60" t="e">
        <f t="shared" ca="1" si="66"/>
        <v>#VALUE!</v>
      </c>
      <c r="AO96" s="61" t="e">
        <f t="shared" ca="1" si="67"/>
        <v>#VALUE!</v>
      </c>
      <c r="AP96" s="61">
        <f ca="1">OFFSET(宅配便入力!$W96,0,(COLUMN()-COLUMN($L$1))/6)</f>
        <v>0</v>
      </c>
      <c r="AQ96" s="61">
        <f>IF($I96="(送料込)",VLOOKUP(宅配便入力!$Q96,宅配便!$A$18:$O$27,4+(COLUMN()-COLUMN('計算（宅配便）'!$M$1))/6),0)</f>
        <v>0</v>
      </c>
      <c r="AR96" s="62" t="e">
        <f t="shared" ca="1" si="68"/>
        <v>#VALUE!</v>
      </c>
      <c r="AS96" s="59" t="e">
        <f t="shared" ca="1" si="69"/>
        <v>#VALUE!</v>
      </c>
      <c r="AT96" s="60" t="e">
        <f t="shared" ca="1" si="70"/>
        <v>#VALUE!</v>
      </c>
      <c r="AU96" s="61" t="e">
        <f t="shared" ca="1" si="71"/>
        <v>#VALUE!</v>
      </c>
      <c r="AV96" s="61">
        <f ca="1">OFFSET(宅配便入力!$W96,0,(COLUMN()-COLUMN($L$1))/6)</f>
        <v>0</v>
      </c>
      <c r="AW96" s="61">
        <f>IF($I96="(送料込)",VLOOKUP(宅配便入力!$Q96,宅配便!$A$18:$O$27,4+(COLUMN()-COLUMN('計算（宅配便）'!$M$1))/6),0)</f>
        <v>0</v>
      </c>
      <c r="AX96" s="62" t="e">
        <f t="shared" ca="1" si="72"/>
        <v>#VALUE!</v>
      </c>
      <c r="AY96" s="59" t="e">
        <f t="shared" ca="1" si="73"/>
        <v>#VALUE!</v>
      </c>
      <c r="AZ96" s="60" t="e">
        <f t="shared" ca="1" si="74"/>
        <v>#VALUE!</v>
      </c>
      <c r="BA96" s="61" t="e">
        <f t="shared" ca="1" si="75"/>
        <v>#VALUE!</v>
      </c>
      <c r="BB96" s="61">
        <f ca="1">OFFSET(宅配便入力!$W96,0,(COLUMN()-COLUMN($L$1))/6)</f>
        <v>0</v>
      </c>
      <c r="BC96" s="61">
        <f>IF($I96="(送料込)",VLOOKUP(宅配便入力!$Q96,宅配便!$A$18:$O$27,4+(COLUMN()-COLUMN('計算（宅配便）'!$M$1))/6),0)</f>
        <v>0</v>
      </c>
      <c r="BD96" s="62" t="e">
        <f t="shared" ca="1" si="76"/>
        <v>#VALUE!</v>
      </c>
      <c r="BE96" s="59" t="e">
        <f t="shared" ca="1" si="77"/>
        <v>#VALUE!</v>
      </c>
      <c r="BF96" s="60" t="e">
        <f t="shared" ca="1" si="78"/>
        <v>#VALUE!</v>
      </c>
      <c r="BG96" s="61" t="e">
        <f t="shared" ca="1" si="79"/>
        <v>#VALUE!</v>
      </c>
      <c r="BH96" s="61">
        <f ca="1">OFFSET(宅配便入力!$W96,0,(COLUMN()-COLUMN($L$1))/6)</f>
        <v>0</v>
      </c>
      <c r="BI96" s="61">
        <f>IF($I96="(送料込)",VLOOKUP(宅配便入力!$Q96,宅配便!$A$18:$O$27,4+(COLUMN()-COLUMN('計算（宅配便）'!$M$1))/6),0)</f>
        <v>0</v>
      </c>
      <c r="BJ96" s="62" t="e">
        <f t="shared" ca="1" si="80"/>
        <v>#VALUE!</v>
      </c>
      <c r="BK96" s="59" t="e">
        <f t="shared" ca="1" si="81"/>
        <v>#VALUE!</v>
      </c>
      <c r="BL96" s="60" t="e">
        <f t="shared" ca="1" si="82"/>
        <v>#VALUE!</v>
      </c>
      <c r="BM96" s="61" t="e">
        <f t="shared" ca="1" si="83"/>
        <v>#VALUE!</v>
      </c>
      <c r="BN96" s="61">
        <f ca="1">OFFSET(宅配便入力!$W96,0,(COLUMN()-COLUMN($L$1))/6)</f>
        <v>0</v>
      </c>
      <c r="BO96" s="61">
        <f>IF($I96="(送料込)",VLOOKUP(宅配便入力!$Q96,宅配便!$A$18:$O$27,4+(COLUMN()-COLUMN('計算（宅配便）'!$M$1))/6),0)</f>
        <v>0</v>
      </c>
      <c r="BP96" s="62" t="e">
        <f t="shared" ca="1" si="84"/>
        <v>#VALUE!</v>
      </c>
      <c r="BQ96" s="59" t="e">
        <f t="shared" ca="1" si="85"/>
        <v>#VALUE!</v>
      </c>
      <c r="BR96" s="60" t="e">
        <f t="shared" ca="1" si="86"/>
        <v>#VALUE!</v>
      </c>
      <c r="BS96" s="61" t="e">
        <f t="shared" ca="1" si="87"/>
        <v>#VALUE!</v>
      </c>
      <c r="BT96" s="61">
        <f ca="1">OFFSET(宅配便入力!$W96,0,(COLUMN()-COLUMN($L$1))/6)</f>
        <v>0</v>
      </c>
      <c r="BU96" s="61">
        <f>IF($I96="(送料込)",VLOOKUP(宅配便入力!$Q96,宅配便!$A$18:$O$27,4+(COLUMN()-COLUMN('計算（宅配便）'!$M$1))/6),0)</f>
        <v>0</v>
      </c>
      <c r="BV96" s="62" t="e">
        <f t="shared" ca="1" si="88"/>
        <v>#VALUE!</v>
      </c>
      <c r="BW96" s="59" t="e">
        <f t="shared" ca="1" si="89"/>
        <v>#VALUE!</v>
      </c>
      <c r="BX96" s="60" t="e">
        <f t="shared" ca="1" si="90"/>
        <v>#VALUE!</v>
      </c>
      <c r="BY96" s="61" t="e">
        <f t="shared" ca="1" si="91"/>
        <v>#VALUE!</v>
      </c>
      <c r="BZ96" s="61">
        <f ca="1">OFFSET(宅配便入力!$W96,0,(COLUMN()-COLUMN($L$1))/6)</f>
        <v>0</v>
      </c>
      <c r="CA96" s="61">
        <f>IF($I96="(送料込)",VLOOKUP(宅配便入力!$Q96,宅配便!$A$18:$O$27,4+(COLUMN()-COLUMN('計算（宅配便）'!$M$1))/6),0)</f>
        <v>0</v>
      </c>
      <c r="CB96" s="62" t="e">
        <f t="shared" ca="1" si="92"/>
        <v>#VALUE!</v>
      </c>
      <c r="CC96" s="59" t="e">
        <f t="shared" ca="1" si="93"/>
        <v>#VALUE!</v>
      </c>
      <c r="CD96" s="60" t="e">
        <f t="shared" ca="1" si="94"/>
        <v>#VALUE!</v>
      </c>
      <c r="CE96" s="61" t="e">
        <f t="shared" ca="1" si="95"/>
        <v>#VALUE!</v>
      </c>
    </row>
    <row r="97" spans="1:83">
      <c r="A97" s="6">
        <v>94</v>
      </c>
      <c r="B97" s="158" t="str">
        <f>IF(ISBLANK(宅配便入力!B97),"",宅配便入力!B97)</f>
        <v/>
      </c>
      <c r="C97" s="5" t="str">
        <f>IF(ISBLANK(宅配便入力!C97),"",宅配便入力!C97)</f>
        <v/>
      </c>
      <c r="D97" s="15">
        <f>IF(ISBLANK(宅配便仮計算!D97),"",宅配便仮計算!D97)</f>
        <v>0.85</v>
      </c>
      <c r="E97" s="5" t="str">
        <f>IF(ISBLANK(宅配便入力!I97),"",宅配便入力!I97)</f>
        <v/>
      </c>
      <c r="F97" s="14" t="str">
        <f>IF(ISBLANK(宅配便入力!L97),"",宅配便入力!L97)</f>
        <v/>
      </c>
      <c r="G97" s="14" t="str">
        <f>IF(ISBLANK(宅配便入力!$N97),"",IF(宅配便入力!$P97="以上",1,宅配便入力!$N97))</f>
        <v/>
      </c>
      <c r="H97" s="6" t="str">
        <f>IF(ISBLANK(宅配便入力!Q97),"",宅配便入力!Q97)</f>
        <v/>
      </c>
      <c r="I97" s="6" t="str">
        <f>IF(ISBLANK(宅配便入力!R97),"",宅配便入力!R97)</f>
        <v/>
      </c>
      <c r="J97" s="6" t="str">
        <f>IF(ISBLANK(宅配便入力!S97),"",宅配便入力!S97)</f>
        <v/>
      </c>
      <c r="K97" s="6" t="str">
        <f>IF(ISBLANK(宅配便入力!T97),"",宅配便入力!T97)</f>
        <v/>
      </c>
      <c r="L97" s="61">
        <f ca="1">OFFSET(宅配便入力!$W97,0,(COLUMN()-COLUMN($L$1))/6)</f>
        <v>0</v>
      </c>
      <c r="M97" s="61">
        <f>IF($I97="(送料込)",VLOOKUP(宅配便入力!$Q97,宅配便!$A$18:$O$27,4+(COLUMN()-COLUMN('計算（宅配便）'!$M$1))/6),0)</f>
        <v>0</v>
      </c>
      <c r="N97" s="62" t="e">
        <f t="shared" ca="1" si="48"/>
        <v>#VALUE!</v>
      </c>
      <c r="O97" s="59" t="e">
        <f t="shared" ca="1" si="49"/>
        <v>#VALUE!</v>
      </c>
      <c r="P97" s="60" t="e">
        <f t="shared" ca="1" si="50"/>
        <v>#VALUE!</v>
      </c>
      <c r="Q97" s="61" t="e">
        <f t="shared" ca="1" si="51"/>
        <v>#VALUE!</v>
      </c>
      <c r="R97" s="61">
        <f ca="1">OFFSET(宅配便入力!$W97,0,(COLUMN()-COLUMN($L$1))/6)</f>
        <v>0</v>
      </c>
      <c r="S97" s="61">
        <f>IF($I97="(送料込)",VLOOKUP(宅配便入力!$Q97,宅配便!$A$18:$O$27,4+(COLUMN()-COLUMN('計算（宅配便）'!$M$1))/6),0)</f>
        <v>0</v>
      </c>
      <c r="T97" s="62" t="e">
        <f t="shared" ca="1" si="52"/>
        <v>#VALUE!</v>
      </c>
      <c r="U97" s="59" t="e">
        <f t="shared" ca="1" si="53"/>
        <v>#VALUE!</v>
      </c>
      <c r="V97" s="60" t="e">
        <f t="shared" ca="1" si="54"/>
        <v>#VALUE!</v>
      </c>
      <c r="W97" s="61" t="e">
        <f t="shared" ca="1" si="55"/>
        <v>#VALUE!</v>
      </c>
      <c r="X97" s="61">
        <f ca="1">OFFSET(宅配便入力!$W97,0,(COLUMN()-COLUMN($L$1))/6)</f>
        <v>0</v>
      </c>
      <c r="Y97" s="61">
        <f>IF($I97="(送料込)",VLOOKUP(宅配便入力!$Q97,宅配便!$A$18:$O$27,4+(COLUMN()-COLUMN('計算（宅配便）'!$M$1))/6),0)</f>
        <v>0</v>
      </c>
      <c r="Z97" s="62" t="e">
        <f t="shared" ca="1" si="56"/>
        <v>#VALUE!</v>
      </c>
      <c r="AA97" s="59" t="e">
        <f t="shared" ca="1" si="57"/>
        <v>#VALUE!</v>
      </c>
      <c r="AB97" s="60" t="e">
        <f t="shared" ca="1" si="58"/>
        <v>#VALUE!</v>
      </c>
      <c r="AC97" s="61" t="e">
        <f t="shared" ca="1" si="59"/>
        <v>#VALUE!</v>
      </c>
      <c r="AD97" s="61">
        <f ca="1">OFFSET(宅配便入力!$W97,0,(COLUMN()-COLUMN($L$1))/6)</f>
        <v>0</v>
      </c>
      <c r="AE97" s="61">
        <f>IF($I97="(送料込)",VLOOKUP(宅配便入力!$Q97,宅配便!$A$18:$O$27,4+(COLUMN()-COLUMN('計算（宅配便）'!$M$1))/6),0)</f>
        <v>0</v>
      </c>
      <c r="AF97" s="62" t="e">
        <f t="shared" ca="1" si="60"/>
        <v>#VALUE!</v>
      </c>
      <c r="AG97" s="59" t="e">
        <f t="shared" ca="1" si="61"/>
        <v>#VALUE!</v>
      </c>
      <c r="AH97" s="60" t="e">
        <f t="shared" ca="1" si="62"/>
        <v>#VALUE!</v>
      </c>
      <c r="AI97" s="61" t="e">
        <f t="shared" ca="1" si="63"/>
        <v>#VALUE!</v>
      </c>
      <c r="AJ97" s="61">
        <f ca="1">OFFSET(宅配便入力!$W97,0,(COLUMN()-COLUMN($L$1))/6)</f>
        <v>0</v>
      </c>
      <c r="AK97" s="61">
        <f>IF($I97="(送料込)",VLOOKUP(宅配便入力!$Q97,宅配便!$A$18:$O$27,4+(COLUMN()-COLUMN('計算（宅配便）'!$M$1))/6),0)</f>
        <v>0</v>
      </c>
      <c r="AL97" s="62" t="e">
        <f t="shared" ca="1" si="64"/>
        <v>#VALUE!</v>
      </c>
      <c r="AM97" s="59" t="e">
        <f t="shared" ca="1" si="65"/>
        <v>#VALUE!</v>
      </c>
      <c r="AN97" s="60" t="e">
        <f t="shared" ca="1" si="66"/>
        <v>#VALUE!</v>
      </c>
      <c r="AO97" s="61" t="e">
        <f t="shared" ca="1" si="67"/>
        <v>#VALUE!</v>
      </c>
      <c r="AP97" s="61">
        <f ca="1">OFFSET(宅配便入力!$W97,0,(COLUMN()-COLUMN($L$1))/6)</f>
        <v>0</v>
      </c>
      <c r="AQ97" s="61">
        <f>IF($I97="(送料込)",VLOOKUP(宅配便入力!$Q97,宅配便!$A$18:$O$27,4+(COLUMN()-COLUMN('計算（宅配便）'!$M$1))/6),0)</f>
        <v>0</v>
      </c>
      <c r="AR97" s="62" t="e">
        <f t="shared" ca="1" si="68"/>
        <v>#VALUE!</v>
      </c>
      <c r="AS97" s="59" t="e">
        <f t="shared" ca="1" si="69"/>
        <v>#VALUE!</v>
      </c>
      <c r="AT97" s="60" t="e">
        <f t="shared" ca="1" si="70"/>
        <v>#VALUE!</v>
      </c>
      <c r="AU97" s="61" t="e">
        <f t="shared" ca="1" si="71"/>
        <v>#VALUE!</v>
      </c>
      <c r="AV97" s="61">
        <f ca="1">OFFSET(宅配便入力!$W97,0,(COLUMN()-COLUMN($L$1))/6)</f>
        <v>0</v>
      </c>
      <c r="AW97" s="61">
        <f>IF($I97="(送料込)",VLOOKUP(宅配便入力!$Q97,宅配便!$A$18:$O$27,4+(COLUMN()-COLUMN('計算（宅配便）'!$M$1))/6),0)</f>
        <v>0</v>
      </c>
      <c r="AX97" s="62" t="e">
        <f t="shared" ca="1" si="72"/>
        <v>#VALUE!</v>
      </c>
      <c r="AY97" s="59" t="e">
        <f t="shared" ca="1" si="73"/>
        <v>#VALUE!</v>
      </c>
      <c r="AZ97" s="60" t="e">
        <f t="shared" ca="1" si="74"/>
        <v>#VALUE!</v>
      </c>
      <c r="BA97" s="61" t="e">
        <f t="shared" ca="1" si="75"/>
        <v>#VALUE!</v>
      </c>
      <c r="BB97" s="61">
        <f ca="1">OFFSET(宅配便入力!$W97,0,(COLUMN()-COLUMN($L$1))/6)</f>
        <v>0</v>
      </c>
      <c r="BC97" s="61">
        <f>IF($I97="(送料込)",VLOOKUP(宅配便入力!$Q97,宅配便!$A$18:$O$27,4+(COLUMN()-COLUMN('計算（宅配便）'!$M$1))/6),0)</f>
        <v>0</v>
      </c>
      <c r="BD97" s="62" t="e">
        <f t="shared" ca="1" si="76"/>
        <v>#VALUE!</v>
      </c>
      <c r="BE97" s="59" t="e">
        <f t="shared" ca="1" si="77"/>
        <v>#VALUE!</v>
      </c>
      <c r="BF97" s="60" t="e">
        <f t="shared" ca="1" si="78"/>
        <v>#VALUE!</v>
      </c>
      <c r="BG97" s="61" t="e">
        <f t="shared" ca="1" si="79"/>
        <v>#VALUE!</v>
      </c>
      <c r="BH97" s="61">
        <f ca="1">OFFSET(宅配便入力!$W97,0,(COLUMN()-COLUMN($L$1))/6)</f>
        <v>0</v>
      </c>
      <c r="BI97" s="61">
        <f>IF($I97="(送料込)",VLOOKUP(宅配便入力!$Q97,宅配便!$A$18:$O$27,4+(COLUMN()-COLUMN('計算（宅配便）'!$M$1))/6),0)</f>
        <v>0</v>
      </c>
      <c r="BJ97" s="62" t="e">
        <f t="shared" ca="1" si="80"/>
        <v>#VALUE!</v>
      </c>
      <c r="BK97" s="59" t="e">
        <f t="shared" ca="1" si="81"/>
        <v>#VALUE!</v>
      </c>
      <c r="BL97" s="60" t="e">
        <f t="shared" ca="1" si="82"/>
        <v>#VALUE!</v>
      </c>
      <c r="BM97" s="61" t="e">
        <f t="shared" ca="1" si="83"/>
        <v>#VALUE!</v>
      </c>
      <c r="BN97" s="61">
        <f ca="1">OFFSET(宅配便入力!$W97,0,(COLUMN()-COLUMN($L$1))/6)</f>
        <v>0</v>
      </c>
      <c r="BO97" s="61">
        <f>IF($I97="(送料込)",VLOOKUP(宅配便入力!$Q97,宅配便!$A$18:$O$27,4+(COLUMN()-COLUMN('計算（宅配便）'!$M$1))/6),0)</f>
        <v>0</v>
      </c>
      <c r="BP97" s="62" t="e">
        <f t="shared" ca="1" si="84"/>
        <v>#VALUE!</v>
      </c>
      <c r="BQ97" s="59" t="e">
        <f t="shared" ca="1" si="85"/>
        <v>#VALUE!</v>
      </c>
      <c r="BR97" s="60" t="e">
        <f t="shared" ca="1" si="86"/>
        <v>#VALUE!</v>
      </c>
      <c r="BS97" s="61" t="e">
        <f t="shared" ca="1" si="87"/>
        <v>#VALUE!</v>
      </c>
      <c r="BT97" s="61">
        <f ca="1">OFFSET(宅配便入力!$W97,0,(COLUMN()-COLUMN($L$1))/6)</f>
        <v>0</v>
      </c>
      <c r="BU97" s="61">
        <f>IF($I97="(送料込)",VLOOKUP(宅配便入力!$Q97,宅配便!$A$18:$O$27,4+(COLUMN()-COLUMN('計算（宅配便）'!$M$1))/6),0)</f>
        <v>0</v>
      </c>
      <c r="BV97" s="62" t="e">
        <f t="shared" ca="1" si="88"/>
        <v>#VALUE!</v>
      </c>
      <c r="BW97" s="59" t="e">
        <f t="shared" ca="1" si="89"/>
        <v>#VALUE!</v>
      </c>
      <c r="BX97" s="60" t="e">
        <f t="shared" ca="1" si="90"/>
        <v>#VALUE!</v>
      </c>
      <c r="BY97" s="61" t="e">
        <f t="shared" ca="1" si="91"/>
        <v>#VALUE!</v>
      </c>
      <c r="BZ97" s="61">
        <f ca="1">OFFSET(宅配便入力!$W97,0,(COLUMN()-COLUMN($L$1))/6)</f>
        <v>0</v>
      </c>
      <c r="CA97" s="61">
        <f>IF($I97="(送料込)",VLOOKUP(宅配便入力!$Q97,宅配便!$A$18:$O$27,4+(COLUMN()-COLUMN('計算（宅配便）'!$M$1))/6),0)</f>
        <v>0</v>
      </c>
      <c r="CB97" s="62" t="e">
        <f t="shared" ca="1" si="92"/>
        <v>#VALUE!</v>
      </c>
      <c r="CC97" s="59" t="e">
        <f t="shared" ca="1" si="93"/>
        <v>#VALUE!</v>
      </c>
      <c r="CD97" s="60" t="e">
        <f t="shared" ca="1" si="94"/>
        <v>#VALUE!</v>
      </c>
      <c r="CE97" s="61" t="e">
        <f t="shared" ca="1" si="95"/>
        <v>#VALUE!</v>
      </c>
    </row>
    <row r="98" spans="1:83">
      <c r="A98" s="6">
        <v>95</v>
      </c>
      <c r="B98" s="158" t="str">
        <f>IF(ISBLANK(宅配便入力!B98),"",宅配便入力!B98)</f>
        <v/>
      </c>
      <c r="C98" s="5" t="str">
        <f>IF(ISBLANK(宅配便入力!C98),"",宅配便入力!C98)</f>
        <v/>
      </c>
      <c r="D98" s="15">
        <f>IF(ISBLANK(宅配便仮計算!D98),"",宅配便仮計算!D98)</f>
        <v>0.85</v>
      </c>
      <c r="E98" s="5" t="str">
        <f>IF(ISBLANK(宅配便入力!I98),"",宅配便入力!I98)</f>
        <v/>
      </c>
      <c r="F98" s="14" t="str">
        <f>IF(ISBLANK(宅配便入力!L98),"",宅配便入力!L98)</f>
        <v/>
      </c>
      <c r="G98" s="14" t="str">
        <f>IF(ISBLANK(宅配便入力!$N98),"",IF(宅配便入力!$P98="以上",1,宅配便入力!$N98))</f>
        <v/>
      </c>
      <c r="H98" s="6" t="str">
        <f>IF(ISBLANK(宅配便入力!Q98),"",宅配便入力!Q98)</f>
        <v/>
      </c>
      <c r="I98" s="6" t="str">
        <f>IF(ISBLANK(宅配便入力!R98),"",宅配便入力!R98)</f>
        <v/>
      </c>
      <c r="J98" s="6" t="str">
        <f>IF(ISBLANK(宅配便入力!S98),"",宅配便入力!S98)</f>
        <v/>
      </c>
      <c r="K98" s="6" t="str">
        <f>IF(ISBLANK(宅配便入力!T98),"",宅配便入力!T98)</f>
        <v/>
      </c>
      <c r="L98" s="61">
        <f ca="1">OFFSET(宅配便入力!$W98,0,(COLUMN()-COLUMN($L$1))/6)</f>
        <v>0</v>
      </c>
      <c r="M98" s="61">
        <f>IF($I98="(送料込)",VLOOKUP(宅配便入力!$Q98,宅配便!$A$18:$O$27,4+(COLUMN()-COLUMN('計算（宅配便）'!$M$1))/6),0)</f>
        <v>0</v>
      </c>
      <c r="N98" s="62" t="e">
        <f t="shared" ca="1" si="48"/>
        <v>#VALUE!</v>
      </c>
      <c r="O98" s="59" t="e">
        <f t="shared" ca="1" si="49"/>
        <v>#VALUE!</v>
      </c>
      <c r="P98" s="60" t="e">
        <f t="shared" ca="1" si="50"/>
        <v>#VALUE!</v>
      </c>
      <c r="Q98" s="61" t="e">
        <f t="shared" ca="1" si="51"/>
        <v>#VALUE!</v>
      </c>
      <c r="R98" s="61">
        <f ca="1">OFFSET(宅配便入力!$W98,0,(COLUMN()-COLUMN($L$1))/6)</f>
        <v>0</v>
      </c>
      <c r="S98" s="61">
        <f>IF($I98="(送料込)",VLOOKUP(宅配便入力!$Q98,宅配便!$A$18:$O$27,4+(COLUMN()-COLUMN('計算（宅配便）'!$M$1))/6),0)</f>
        <v>0</v>
      </c>
      <c r="T98" s="62" t="e">
        <f t="shared" ca="1" si="52"/>
        <v>#VALUE!</v>
      </c>
      <c r="U98" s="59" t="e">
        <f t="shared" ca="1" si="53"/>
        <v>#VALUE!</v>
      </c>
      <c r="V98" s="60" t="e">
        <f t="shared" ca="1" si="54"/>
        <v>#VALUE!</v>
      </c>
      <c r="W98" s="61" t="e">
        <f t="shared" ca="1" si="55"/>
        <v>#VALUE!</v>
      </c>
      <c r="X98" s="61">
        <f ca="1">OFFSET(宅配便入力!$W98,0,(COLUMN()-COLUMN($L$1))/6)</f>
        <v>0</v>
      </c>
      <c r="Y98" s="61">
        <f>IF($I98="(送料込)",VLOOKUP(宅配便入力!$Q98,宅配便!$A$18:$O$27,4+(COLUMN()-COLUMN('計算（宅配便）'!$M$1))/6),0)</f>
        <v>0</v>
      </c>
      <c r="Z98" s="62" t="e">
        <f t="shared" ca="1" si="56"/>
        <v>#VALUE!</v>
      </c>
      <c r="AA98" s="59" t="e">
        <f t="shared" ca="1" si="57"/>
        <v>#VALUE!</v>
      </c>
      <c r="AB98" s="60" t="e">
        <f t="shared" ca="1" si="58"/>
        <v>#VALUE!</v>
      </c>
      <c r="AC98" s="61" t="e">
        <f t="shared" ca="1" si="59"/>
        <v>#VALUE!</v>
      </c>
      <c r="AD98" s="61">
        <f ca="1">OFFSET(宅配便入力!$W98,0,(COLUMN()-COLUMN($L$1))/6)</f>
        <v>0</v>
      </c>
      <c r="AE98" s="61">
        <f>IF($I98="(送料込)",VLOOKUP(宅配便入力!$Q98,宅配便!$A$18:$O$27,4+(COLUMN()-COLUMN('計算（宅配便）'!$M$1))/6),0)</f>
        <v>0</v>
      </c>
      <c r="AF98" s="62" t="e">
        <f t="shared" ca="1" si="60"/>
        <v>#VALUE!</v>
      </c>
      <c r="AG98" s="59" t="e">
        <f t="shared" ca="1" si="61"/>
        <v>#VALUE!</v>
      </c>
      <c r="AH98" s="60" t="e">
        <f t="shared" ca="1" si="62"/>
        <v>#VALUE!</v>
      </c>
      <c r="AI98" s="61" t="e">
        <f t="shared" ca="1" si="63"/>
        <v>#VALUE!</v>
      </c>
      <c r="AJ98" s="61">
        <f ca="1">OFFSET(宅配便入力!$W98,0,(COLUMN()-COLUMN($L$1))/6)</f>
        <v>0</v>
      </c>
      <c r="AK98" s="61">
        <f>IF($I98="(送料込)",VLOOKUP(宅配便入力!$Q98,宅配便!$A$18:$O$27,4+(COLUMN()-COLUMN('計算（宅配便）'!$M$1))/6),0)</f>
        <v>0</v>
      </c>
      <c r="AL98" s="62" t="e">
        <f t="shared" ca="1" si="64"/>
        <v>#VALUE!</v>
      </c>
      <c r="AM98" s="59" t="e">
        <f t="shared" ca="1" si="65"/>
        <v>#VALUE!</v>
      </c>
      <c r="AN98" s="60" t="e">
        <f t="shared" ca="1" si="66"/>
        <v>#VALUE!</v>
      </c>
      <c r="AO98" s="61" t="e">
        <f t="shared" ca="1" si="67"/>
        <v>#VALUE!</v>
      </c>
      <c r="AP98" s="61">
        <f ca="1">OFFSET(宅配便入力!$W98,0,(COLUMN()-COLUMN($L$1))/6)</f>
        <v>0</v>
      </c>
      <c r="AQ98" s="61">
        <f>IF($I98="(送料込)",VLOOKUP(宅配便入力!$Q98,宅配便!$A$18:$O$27,4+(COLUMN()-COLUMN('計算（宅配便）'!$M$1))/6),0)</f>
        <v>0</v>
      </c>
      <c r="AR98" s="62" t="e">
        <f t="shared" ca="1" si="68"/>
        <v>#VALUE!</v>
      </c>
      <c r="AS98" s="59" t="e">
        <f t="shared" ca="1" si="69"/>
        <v>#VALUE!</v>
      </c>
      <c r="AT98" s="60" t="e">
        <f t="shared" ca="1" si="70"/>
        <v>#VALUE!</v>
      </c>
      <c r="AU98" s="61" t="e">
        <f t="shared" ca="1" si="71"/>
        <v>#VALUE!</v>
      </c>
      <c r="AV98" s="61">
        <f ca="1">OFFSET(宅配便入力!$W98,0,(COLUMN()-COLUMN($L$1))/6)</f>
        <v>0</v>
      </c>
      <c r="AW98" s="61">
        <f>IF($I98="(送料込)",VLOOKUP(宅配便入力!$Q98,宅配便!$A$18:$O$27,4+(COLUMN()-COLUMN('計算（宅配便）'!$M$1))/6),0)</f>
        <v>0</v>
      </c>
      <c r="AX98" s="62" t="e">
        <f t="shared" ca="1" si="72"/>
        <v>#VALUE!</v>
      </c>
      <c r="AY98" s="59" t="e">
        <f t="shared" ca="1" si="73"/>
        <v>#VALUE!</v>
      </c>
      <c r="AZ98" s="60" t="e">
        <f t="shared" ca="1" si="74"/>
        <v>#VALUE!</v>
      </c>
      <c r="BA98" s="61" t="e">
        <f t="shared" ca="1" si="75"/>
        <v>#VALUE!</v>
      </c>
      <c r="BB98" s="61">
        <f ca="1">OFFSET(宅配便入力!$W98,0,(COLUMN()-COLUMN($L$1))/6)</f>
        <v>0</v>
      </c>
      <c r="BC98" s="61">
        <f>IF($I98="(送料込)",VLOOKUP(宅配便入力!$Q98,宅配便!$A$18:$O$27,4+(COLUMN()-COLUMN('計算（宅配便）'!$M$1))/6),0)</f>
        <v>0</v>
      </c>
      <c r="BD98" s="62" t="e">
        <f t="shared" ca="1" si="76"/>
        <v>#VALUE!</v>
      </c>
      <c r="BE98" s="59" t="e">
        <f t="shared" ca="1" si="77"/>
        <v>#VALUE!</v>
      </c>
      <c r="BF98" s="60" t="e">
        <f t="shared" ca="1" si="78"/>
        <v>#VALUE!</v>
      </c>
      <c r="BG98" s="61" t="e">
        <f t="shared" ca="1" si="79"/>
        <v>#VALUE!</v>
      </c>
      <c r="BH98" s="61">
        <f ca="1">OFFSET(宅配便入力!$W98,0,(COLUMN()-COLUMN($L$1))/6)</f>
        <v>0</v>
      </c>
      <c r="BI98" s="61">
        <f>IF($I98="(送料込)",VLOOKUP(宅配便入力!$Q98,宅配便!$A$18:$O$27,4+(COLUMN()-COLUMN('計算（宅配便）'!$M$1))/6),0)</f>
        <v>0</v>
      </c>
      <c r="BJ98" s="62" t="e">
        <f t="shared" ca="1" si="80"/>
        <v>#VALUE!</v>
      </c>
      <c r="BK98" s="59" t="e">
        <f t="shared" ca="1" si="81"/>
        <v>#VALUE!</v>
      </c>
      <c r="BL98" s="60" t="e">
        <f t="shared" ca="1" si="82"/>
        <v>#VALUE!</v>
      </c>
      <c r="BM98" s="61" t="e">
        <f t="shared" ca="1" si="83"/>
        <v>#VALUE!</v>
      </c>
      <c r="BN98" s="61">
        <f ca="1">OFFSET(宅配便入力!$W98,0,(COLUMN()-COLUMN($L$1))/6)</f>
        <v>0</v>
      </c>
      <c r="BO98" s="61">
        <f>IF($I98="(送料込)",VLOOKUP(宅配便入力!$Q98,宅配便!$A$18:$O$27,4+(COLUMN()-COLUMN('計算（宅配便）'!$M$1))/6),0)</f>
        <v>0</v>
      </c>
      <c r="BP98" s="62" t="e">
        <f t="shared" ca="1" si="84"/>
        <v>#VALUE!</v>
      </c>
      <c r="BQ98" s="59" t="e">
        <f t="shared" ca="1" si="85"/>
        <v>#VALUE!</v>
      </c>
      <c r="BR98" s="60" t="e">
        <f t="shared" ca="1" si="86"/>
        <v>#VALUE!</v>
      </c>
      <c r="BS98" s="61" t="e">
        <f t="shared" ca="1" si="87"/>
        <v>#VALUE!</v>
      </c>
      <c r="BT98" s="61">
        <f ca="1">OFFSET(宅配便入力!$W98,0,(COLUMN()-COLUMN($L$1))/6)</f>
        <v>0</v>
      </c>
      <c r="BU98" s="61">
        <f>IF($I98="(送料込)",VLOOKUP(宅配便入力!$Q98,宅配便!$A$18:$O$27,4+(COLUMN()-COLUMN('計算（宅配便）'!$M$1))/6),0)</f>
        <v>0</v>
      </c>
      <c r="BV98" s="62" t="e">
        <f t="shared" ca="1" si="88"/>
        <v>#VALUE!</v>
      </c>
      <c r="BW98" s="59" t="e">
        <f t="shared" ca="1" si="89"/>
        <v>#VALUE!</v>
      </c>
      <c r="BX98" s="60" t="e">
        <f t="shared" ca="1" si="90"/>
        <v>#VALUE!</v>
      </c>
      <c r="BY98" s="61" t="e">
        <f t="shared" ca="1" si="91"/>
        <v>#VALUE!</v>
      </c>
      <c r="BZ98" s="61">
        <f ca="1">OFFSET(宅配便入力!$W98,0,(COLUMN()-COLUMN($L$1))/6)</f>
        <v>0</v>
      </c>
      <c r="CA98" s="61">
        <f>IF($I98="(送料込)",VLOOKUP(宅配便入力!$Q98,宅配便!$A$18:$O$27,4+(COLUMN()-COLUMN('計算（宅配便）'!$M$1))/6),0)</f>
        <v>0</v>
      </c>
      <c r="CB98" s="62" t="e">
        <f t="shared" ca="1" si="92"/>
        <v>#VALUE!</v>
      </c>
      <c r="CC98" s="59" t="e">
        <f t="shared" ca="1" si="93"/>
        <v>#VALUE!</v>
      </c>
      <c r="CD98" s="60" t="e">
        <f t="shared" ca="1" si="94"/>
        <v>#VALUE!</v>
      </c>
      <c r="CE98" s="61" t="e">
        <f t="shared" ca="1" si="95"/>
        <v>#VALUE!</v>
      </c>
    </row>
    <row r="99" spans="1:83">
      <c r="A99" s="6">
        <v>96</v>
      </c>
      <c r="B99" s="158" t="str">
        <f>IF(ISBLANK(宅配便入力!B99),"",宅配便入力!B99)</f>
        <v/>
      </c>
      <c r="C99" s="5" t="str">
        <f>IF(ISBLANK(宅配便入力!C99),"",宅配便入力!C99)</f>
        <v/>
      </c>
      <c r="D99" s="15">
        <f>IF(ISBLANK(宅配便仮計算!D99),"",宅配便仮計算!D99)</f>
        <v>0.85</v>
      </c>
      <c r="E99" s="5" t="str">
        <f>IF(ISBLANK(宅配便入力!I99),"",宅配便入力!I99)</f>
        <v/>
      </c>
      <c r="F99" s="14" t="str">
        <f>IF(ISBLANK(宅配便入力!L99),"",宅配便入力!L99)</f>
        <v/>
      </c>
      <c r="G99" s="14" t="str">
        <f>IF(ISBLANK(宅配便入力!$N99),"",IF(宅配便入力!$P99="以上",1,宅配便入力!$N99))</f>
        <v/>
      </c>
      <c r="H99" s="6" t="str">
        <f>IF(ISBLANK(宅配便入力!Q99),"",宅配便入力!Q99)</f>
        <v/>
      </c>
      <c r="I99" s="6" t="str">
        <f>IF(ISBLANK(宅配便入力!R99),"",宅配便入力!R99)</f>
        <v/>
      </c>
      <c r="J99" s="6" t="str">
        <f>IF(ISBLANK(宅配便入力!S99),"",宅配便入力!S99)</f>
        <v/>
      </c>
      <c r="K99" s="6" t="str">
        <f>IF(ISBLANK(宅配便入力!T99),"",宅配便入力!T99)</f>
        <v/>
      </c>
      <c r="L99" s="61">
        <f ca="1">OFFSET(宅配便入力!$W99,0,(COLUMN()-COLUMN($L$1))/6)</f>
        <v>0</v>
      </c>
      <c r="M99" s="61">
        <f>IF($I99="(送料込)",VLOOKUP(宅配便入力!$Q99,宅配便!$A$18:$O$27,4+(COLUMN()-COLUMN('計算（宅配便）'!$M$1))/6),0)</f>
        <v>0</v>
      </c>
      <c r="N99" s="62" t="e">
        <f t="shared" ca="1" si="48"/>
        <v>#VALUE!</v>
      </c>
      <c r="O99" s="59" t="e">
        <f t="shared" ca="1" si="49"/>
        <v>#VALUE!</v>
      </c>
      <c r="P99" s="60" t="e">
        <f t="shared" ca="1" si="50"/>
        <v>#VALUE!</v>
      </c>
      <c r="Q99" s="61" t="e">
        <f t="shared" ca="1" si="51"/>
        <v>#VALUE!</v>
      </c>
      <c r="R99" s="61">
        <f ca="1">OFFSET(宅配便入力!$W99,0,(COLUMN()-COLUMN($L$1))/6)</f>
        <v>0</v>
      </c>
      <c r="S99" s="61">
        <f>IF($I99="(送料込)",VLOOKUP(宅配便入力!$Q99,宅配便!$A$18:$O$27,4+(COLUMN()-COLUMN('計算（宅配便）'!$M$1))/6),0)</f>
        <v>0</v>
      </c>
      <c r="T99" s="62" t="e">
        <f t="shared" ca="1" si="52"/>
        <v>#VALUE!</v>
      </c>
      <c r="U99" s="59" t="e">
        <f t="shared" ca="1" si="53"/>
        <v>#VALUE!</v>
      </c>
      <c r="V99" s="60" t="e">
        <f t="shared" ca="1" si="54"/>
        <v>#VALUE!</v>
      </c>
      <c r="W99" s="61" t="e">
        <f t="shared" ca="1" si="55"/>
        <v>#VALUE!</v>
      </c>
      <c r="X99" s="61">
        <f ca="1">OFFSET(宅配便入力!$W99,0,(COLUMN()-COLUMN($L$1))/6)</f>
        <v>0</v>
      </c>
      <c r="Y99" s="61">
        <f>IF($I99="(送料込)",VLOOKUP(宅配便入力!$Q99,宅配便!$A$18:$O$27,4+(COLUMN()-COLUMN('計算（宅配便）'!$M$1))/6),0)</f>
        <v>0</v>
      </c>
      <c r="Z99" s="62" t="e">
        <f t="shared" ca="1" si="56"/>
        <v>#VALUE!</v>
      </c>
      <c r="AA99" s="59" t="e">
        <f t="shared" ca="1" si="57"/>
        <v>#VALUE!</v>
      </c>
      <c r="AB99" s="60" t="e">
        <f t="shared" ca="1" si="58"/>
        <v>#VALUE!</v>
      </c>
      <c r="AC99" s="61" t="e">
        <f t="shared" ca="1" si="59"/>
        <v>#VALUE!</v>
      </c>
      <c r="AD99" s="61">
        <f ca="1">OFFSET(宅配便入力!$W99,0,(COLUMN()-COLUMN($L$1))/6)</f>
        <v>0</v>
      </c>
      <c r="AE99" s="61">
        <f>IF($I99="(送料込)",VLOOKUP(宅配便入力!$Q99,宅配便!$A$18:$O$27,4+(COLUMN()-COLUMN('計算（宅配便）'!$M$1))/6),0)</f>
        <v>0</v>
      </c>
      <c r="AF99" s="62" t="e">
        <f t="shared" ca="1" si="60"/>
        <v>#VALUE!</v>
      </c>
      <c r="AG99" s="59" t="e">
        <f t="shared" ca="1" si="61"/>
        <v>#VALUE!</v>
      </c>
      <c r="AH99" s="60" t="e">
        <f t="shared" ca="1" si="62"/>
        <v>#VALUE!</v>
      </c>
      <c r="AI99" s="61" t="e">
        <f t="shared" ca="1" si="63"/>
        <v>#VALUE!</v>
      </c>
      <c r="AJ99" s="61">
        <f ca="1">OFFSET(宅配便入力!$W99,0,(COLUMN()-COLUMN($L$1))/6)</f>
        <v>0</v>
      </c>
      <c r="AK99" s="61">
        <f>IF($I99="(送料込)",VLOOKUP(宅配便入力!$Q99,宅配便!$A$18:$O$27,4+(COLUMN()-COLUMN('計算（宅配便）'!$M$1))/6),0)</f>
        <v>0</v>
      </c>
      <c r="AL99" s="62" t="e">
        <f t="shared" ca="1" si="64"/>
        <v>#VALUE!</v>
      </c>
      <c r="AM99" s="59" t="e">
        <f t="shared" ca="1" si="65"/>
        <v>#VALUE!</v>
      </c>
      <c r="AN99" s="60" t="e">
        <f t="shared" ca="1" si="66"/>
        <v>#VALUE!</v>
      </c>
      <c r="AO99" s="61" t="e">
        <f t="shared" ca="1" si="67"/>
        <v>#VALUE!</v>
      </c>
      <c r="AP99" s="61">
        <f ca="1">OFFSET(宅配便入力!$W99,0,(COLUMN()-COLUMN($L$1))/6)</f>
        <v>0</v>
      </c>
      <c r="AQ99" s="61">
        <f>IF($I99="(送料込)",VLOOKUP(宅配便入力!$Q99,宅配便!$A$18:$O$27,4+(COLUMN()-COLUMN('計算（宅配便）'!$M$1))/6),0)</f>
        <v>0</v>
      </c>
      <c r="AR99" s="62" t="e">
        <f t="shared" ca="1" si="68"/>
        <v>#VALUE!</v>
      </c>
      <c r="AS99" s="59" t="e">
        <f t="shared" ca="1" si="69"/>
        <v>#VALUE!</v>
      </c>
      <c r="AT99" s="60" t="e">
        <f t="shared" ca="1" si="70"/>
        <v>#VALUE!</v>
      </c>
      <c r="AU99" s="61" t="e">
        <f t="shared" ca="1" si="71"/>
        <v>#VALUE!</v>
      </c>
      <c r="AV99" s="61">
        <f ca="1">OFFSET(宅配便入力!$W99,0,(COLUMN()-COLUMN($L$1))/6)</f>
        <v>0</v>
      </c>
      <c r="AW99" s="61">
        <f>IF($I99="(送料込)",VLOOKUP(宅配便入力!$Q99,宅配便!$A$18:$O$27,4+(COLUMN()-COLUMN('計算（宅配便）'!$M$1))/6),0)</f>
        <v>0</v>
      </c>
      <c r="AX99" s="62" t="e">
        <f t="shared" ca="1" si="72"/>
        <v>#VALUE!</v>
      </c>
      <c r="AY99" s="59" t="e">
        <f t="shared" ca="1" si="73"/>
        <v>#VALUE!</v>
      </c>
      <c r="AZ99" s="60" t="e">
        <f t="shared" ca="1" si="74"/>
        <v>#VALUE!</v>
      </c>
      <c r="BA99" s="61" t="e">
        <f t="shared" ca="1" si="75"/>
        <v>#VALUE!</v>
      </c>
      <c r="BB99" s="61">
        <f ca="1">OFFSET(宅配便入力!$W99,0,(COLUMN()-COLUMN($L$1))/6)</f>
        <v>0</v>
      </c>
      <c r="BC99" s="61">
        <f>IF($I99="(送料込)",VLOOKUP(宅配便入力!$Q99,宅配便!$A$18:$O$27,4+(COLUMN()-COLUMN('計算（宅配便）'!$M$1))/6),0)</f>
        <v>0</v>
      </c>
      <c r="BD99" s="62" t="e">
        <f t="shared" ca="1" si="76"/>
        <v>#VALUE!</v>
      </c>
      <c r="BE99" s="59" t="e">
        <f t="shared" ca="1" si="77"/>
        <v>#VALUE!</v>
      </c>
      <c r="BF99" s="60" t="e">
        <f t="shared" ca="1" si="78"/>
        <v>#VALUE!</v>
      </c>
      <c r="BG99" s="61" t="e">
        <f t="shared" ca="1" si="79"/>
        <v>#VALUE!</v>
      </c>
      <c r="BH99" s="61">
        <f ca="1">OFFSET(宅配便入力!$W99,0,(COLUMN()-COLUMN($L$1))/6)</f>
        <v>0</v>
      </c>
      <c r="BI99" s="61">
        <f>IF($I99="(送料込)",VLOOKUP(宅配便入力!$Q99,宅配便!$A$18:$O$27,4+(COLUMN()-COLUMN('計算（宅配便）'!$M$1))/6),0)</f>
        <v>0</v>
      </c>
      <c r="BJ99" s="62" t="e">
        <f t="shared" ca="1" si="80"/>
        <v>#VALUE!</v>
      </c>
      <c r="BK99" s="59" t="e">
        <f t="shared" ca="1" si="81"/>
        <v>#VALUE!</v>
      </c>
      <c r="BL99" s="60" t="e">
        <f t="shared" ca="1" si="82"/>
        <v>#VALUE!</v>
      </c>
      <c r="BM99" s="61" t="e">
        <f t="shared" ca="1" si="83"/>
        <v>#VALUE!</v>
      </c>
      <c r="BN99" s="61">
        <f ca="1">OFFSET(宅配便入力!$W99,0,(COLUMN()-COLUMN($L$1))/6)</f>
        <v>0</v>
      </c>
      <c r="BO99" s="61">
        <f>IF($I99="(送料込)",VLOOKUP(宅配便入力!$Q99,宅配便!$A$18:$O$27,4+(COLUMN()-COLUMN('計算（宅配便）'!$M$1))/6),0)</f>
        <v>0</v>
      </c>
      <c r="BP99" s="62" t="e">
        <f t="shared" ca="1" si="84"/>
        <v>#VALUE!</v>
      </c>
      <c r="BQ99" s="59" t="e">
        <f t="shared" ca="1" si="85"/>
        <v>#VALUE!</v>
      </c>
      <c r="BR99" s="60" t="e">
        <f t="shared" ca="1" si="86"/>
        <v>#VALUE!</v>
      </c>
      <c r="BS99" s="61" t="e">
        <f t="shared" ca="1" si="87"/>
        <v>#VALUE!</v>
      </c>
      <c r="BT99" s="61">
        <f ca="1">OFFSET(宅配便入力!$W99,0,(COLUMN()-COLUMN($L$1))/6)</f>
        <v>0</v>
      </c>
      <c r="BU99" s="61">
        <f>IF($I99="(送料込)",VLOOKUP(宅配便入力!$Q99,宅配便!$A$18:$O$27,4+(COLUMN()-COLUMN('計算（宅配便）'!$M$1))/6),0)</f>
        <v>0</v>
      </c>
      <c r="BV99" s="62" t="e">
        <f t="shared" ca="1" si="88"/>
        <v>#VALUE!</v>
      </c>
      <c r="BW99" s="59" t="e">
        <f t="shared" ca="1" si="89"/>
        <v>#VALUE!</v>
      </c>
      <c r="BX99" s="60" t="e">
        <f t="shared" ca="1" si="90"/>
        <v>#VALUE!</v>
      </c>
      <c r="BY99" s="61" t="e">
        <f t="shared" ca="1" si="91"/>
        <v>#VALUE!</v>
      </c>
      <c r="BZ99" s="61">
        <f ca="1">OFFSET(宅配便入力!$W99,0,(COLUMN()-COLUMN($L$1))/6)</f>
        <v>0</v>
      </c>
      <c r="CA99" s="61">
        <f>IF($I99="(送料込)",VLOOKUP(宅配便入力!$Q99,宅配便!$A$18:$O$27,4+(COLUMN()-COLUMN('計算（宅配便）'!$M$1))/6),0)</f>
        <v>0</v>
      </c>
      <c r="CB99" s="62" t="e">
        <f t="shared" ca="1" si="92"/>
        <v>#VALUE!</v>
      </c>
      <c r="CC99" s="59" t="e">
        <f t="shared" ca="1" si="93"/>
        <v>#VALUE!</v>
      </c>
      <c r="CD99" s="60" t="e">
        <f t="shared" ca="1" si="94"/>
        <v>#VALUE!</v>
      </c>
      <c r="CE99" s="61" t="e">
        <f t="shared" ca="1" si="95"/>
        <v>#VALUE!</v>
      </c>
    </row>
    <row r="100" spans="1:83">
      <c r="A100" s="6">
        <v>97</v>
      </c>
      <c r="B100" s="158" t="str">
        <f>IF(ISBLANK(宅配便入力!B100),"",宅配便入力!B100)</f>
        <v/>
      </c>
      <c r="C100" s="5" t="str">
        <f>IF(ISBLANK(宅配便入力!C100),"",宅配便入力!C100)</f>
        <v/>
      </c>
      <c r="D100" s="15">
        <f>IF(ISBLANK(宅配便仮計算!D100),"",宅配便仮計算!D100)</f>
        <v>0.85</v>
      </c>
      <c r="E100" s="5" t="str">
        <f>IF(ISBLANK(宅配便入力!I100),"",宅配便入力!I100)</f>
        <v/>
      </c>
      <c r="F100" s="14" t="str">
        <f>IF(ISBLANK(宅配便入力!L100),"",宅配便入力!L100)</f>
        <v/>
      </c>
      <c r="G100" s="14" t="str">
        <f>IF(ISBLANK(宅配便入力!$N100),"",IF(宅配便入力!$P100="以上",1,宅配便入力!$N100))</f>
        <v/>
      </c>
      <c r="H100" s="6" t="str">
        <f>IF(ISBLANK(宅配便入力!Q100),"",宅配便入力!Q100)</f>
        <v/>
      </c>
      <c r="I100" s="6" t="str">
        <f>IF(ISBLANK(宅配便入力!R100),"",宅配便入力!R100)</f>
        <v/>
      </c>
      <c r="J100" s="6" t="str">
        <f>IF(ISBLANK(宅配便入力!S100),"",宅配便入力!S100)</f>
        <v/>
      </c>
      <c r="K100" s="6" t="str">
        <f>IF(ISBLANK(宅配便入力!T100),"",宅配便入力!T100)</f>
        <v/>
      </c>
      <c r="L100" s="61">
        <f ca="1">OFFSET(宅配便入力!$W100,0,(COLUMN()-COLUMN($L$1))/6)</f>
        <v>0</v>
      </c>
      <c r="M100" s="61">
        <f>IF($I100="(送料込)",VLOOKUP(宅配便入力!$Q100,宅配便!$A$18:$O$27,4+(COLUMN()-COLUMN('計算（宅配便）'!$M$1))/6),0)</f>
        <v>0</v>
      </c>
      <c r="N100" s="62" t="e">
        <f t="shared" ca="1" si="48"/>
        <v>#VALUE!</v>
      </c>
      <c r="O100" s="59" t="e">
        <f t="shared" ca="1" si="49"/>
        <v>#VALUE!</v>
      </c>
      <c r="P100" s="60" t="e">
        <f t="shared" ca="1" si="50"/>
        <v>#VALUE!</v>
      </c>
      <c r="Q100" s="61" t="e">
        <f t="shared" ca="1" si="51"/>
        <v>#VALUE!</v>
      </c>
      <c r="R100" s="61">
        <f ca="1">OFFSET(宅配便入力!$W100,0,(COLUMN()-COLUMN($L$1))/6)</f>
        <v>0</v>
      </c>
      <c r="S100" s="61">
        <f>IF($I100="(送料込)",VLOOKUP(宅配便入力!$Q100,宅配便!$A$18:$O$27,4+(COLUMN()-COLUMN('計算（宅配便）'!$M$1))/6),0)</f>
        <v>0</v>
      </c>
      <c r="T100" s="62" t="e">
        <f t="shared" ca="1" si="52"/>
        <v>#VALUE!</v>
      </c>
      <c r="U100" s="59" t="e">
        <f t="shared" ca="1" si="53"/>
        <v>#VALUE!</v>
      </c>
      <c r="V100" s="60" t="e">
        <f t="shared" ca="1" si="54"/>
        <v>#VALUE!</v>
      </c>
      <c r="W100" s="61" t="e">
        <f t="shared" ca="1" si="55"/>
        <v>#VALUE!</v>
      </c>
      <c r="X100" s="61">
        <f ca="1">OFFSET(宅配便入力!$W100,0,(COLUMN()-COLUMN($L$1))/6)</f>
        <v>0</v>
      </c>
      <c r="Y100" s="61">
        <f>IF($I100="(送料込)",VLOOKUP(宅配便入力!$Q100,宅配便!$A$18:$O$27,4+(COLUMN()-COLUMN('計算（宅配便）'!$M$1))/6),0)</f>
        <v>0</v>
      </c>
      <c r="Z100" s="62" t="e">
        <f t="shared" ca="1" si="56"/>
        <v>#VALUE!</v>
      </c>
      <c r="AA100" s="59" t="e">
        <f t="shared" ca="1" si="57"/>
        <v>#VALUE!</v>
      </c>
      <c r="AB100" s="60" t="e">
        <f t="shared" ca="1" si="58"/>
        <v>#VALUE!</v>
      </c>
      <c r="AC100" s="61" t="e">
        <f t="shared" ca="1" si="59"/>
        <v>#VALUE!</v>
      </c>
      <c r="AD100" s="61">
        <f ca="1">OFFSET(宅配便入力!$W100,0,(COLUMN()-COLUMN($L$1))/6)</f>
        <v>0</v>
      </c>
      <c r="AE100" s="61">
        <f>IF($I100="(送料込)",VLOOKUP(宅配便入力!$Q100,宅配便!$A$18:$O$27,4+(COLUMN()-COLUMN('計算（宅配便）'!$M$1))/6),0)</f>
        <v>0</v>
      </c>
      <c r="AF100" s="62" t="e">
        <f t="shared" ca="1" si="60"/>
        <v>#VALUE!</v>
      </c>
      <c r="AG100" s="59" t="e">
        <f t="shared" ca="1" si="61"/>
        <v>#VALUE!</v>
      </c>
      <c r="AH100" s="60" t="e">
        <f t="shared" ca="1" si="62"/>
        <v>#VALUE!</v>
      </c>
      <c r="AI100" s="61" t="e">
        <f t="shared" ca="1" si="63"/>
        <v>#VALUE!</v>
      </c>
      <c r="AJ100" s="61">
        <f ca="1">OFFSET(宅配便入力!$W100,0,(COLUMN()-COLUMN($L$1))/6)</f>
        <v>0</v>
      </c>
      <c r="AK100" s="61">
        <f>IF($I100="(送料込)",VLOOKUP(宅配便入力!$Q100,宅配便!$A$18:$O$27,4+(COLUMN()-COLUMN('計算（宅配便）'!$M$1))/6),0)</f>
        <v>0</v>
      </c>
      <c r="AL100" s="62" t="e">
        <f t="shared" ca="1" si="64"/>
        <v>#VALUE!</v>
      </c>
      <c r="AM100" s="59" t="e">
        <f t="shared" ca="1" si="65"/>
        <v>#VALUE!</v>
      </c>
      <c r="AN100" s="60" t="e">
        <f t="shared" ca="1" si="66"/>
        <v>#VALUE!</v>
      </c>
      <c r="AO100" s="61" t="e">
        <f t="shared" ca="1" si="67"/>
        <v>#VALUE!</v>
      </c>
      <c r="AP100" s="61">
        <f ca="1">OFFSET(宅配便入力!$W100,0,(COLUMN()-COLUMN($L$1))/6)</f>
        <v>0</v>
      </c>
      <c r="AQ100" s="61">
        <f>IF($I100="(送料込)",VLOOKUP(宅配便入力!$Q100,宅配便!$A$18:$O$27,4+(COLUMN()-COLUMN('計算（宅配便）'!$M$1))/6),0)</f>
        <v>0</v>
      </c>
      <c r="AR100" s="62" t="e">
        <f t="shared" ca="1" si="68"/>
        <v>#VALUE!</v>
      </c>
      <c r="AS100" s="59" t="e">
        <f t="shared" ca="1" si="69"/>
        <v>#VALUE!</v>
      </c>
      <c r="AT100" s="60" t="e">
        <f t="shared" ca="1" si="70"/>
        <v>#VALUE!</v>
      </c>
      <c r="AU100" s="61" t="e">
        <f t="shared" ca="1" si="71"/>
        <v>#VALUE!</v>
      </c>
      <c r="AV100" s="61">
        <f ca="1">OFFSET(宅配便入力!$W100,0,(COLUMN()-COLUMN($L$1))/6)</f>
        <v>0</v>
      </c>
      <c r="AW100" s="61">
        <f>IF($I100="(送料込)",VLOOKUP(宅配便入力!$Q100,宅配便!$A$18:$O$27,4+(COLUMN()-COLUMN('計算（宅配便）'!$M$1))/6),0)</f>
        <v>0</v>
      </c>
      <c r="AX100" s="62" t="e">
        <f t="shared" ca="1" si="72"/>
        <v>#VALUE!</v>
      </c>
      <c r="AY100" s="59" t="e">
        <f t="shared" ca="1" si="73"/>
        <v>#VALUE!</v>
      </c>
      <c r="AZ100" s="60" t="e">
        <f t="shared" ca="1" si="74"/>
        <v>#VALUE!</v>
      </c>
      <c r="BA100" s="61" t="e">
        <f t="shared" ca="1" si="75"/>
        <v>#VALUE!</v>
      </c>
      <c r="BB100" s="61">
        <f ca="1">OFFSET(宅配便入力!$W100,0,(COLUMN()-COLUMN($L$1))/6)</f>
        <v>0</v>
      </c>
      <c r="BC100" s="61">
        <f>IF($I100="(送料込)",VLOOKUP(宅配便入力!$Q100,宅配便!$A$18:$O$27,4+(COLUMN()-COLUMN('計算（宅配便）'!$M$1))/6),0)</f>
        <v>0</v>
      </c>
      <c r="BD100" s="62" t="e">
        <f t="shared" ca="1" si="76"/>
        <v>#VALUE!</v>
      </c>
      <c r="BE100" s="59" t="e">
        <f t="shared" ca="1" si="77"/>
        <v>#VALUE!</v>
      </c>
      <c r="BF100" s="60" t="e">
        <f t="shared" ca="1" si="78"/>
        <v>#VALUE!</v>
      </c>
      <c r="BG100" s="61" t="e">
        <f t="shared" ca="1" si="79"/>
        <v>#VALUE!</v>
      </c>
      <c r="BH100" s="61">
        <f ca="1">OFFSET(宅配便入力!$W100,0,(COLUMN()-COLUMN($L$1))/6)</f>
        <v>0</v>
      </c>
      <c r="BI100" s="61">
        <f>IF($I100="(送料込)",VLOOKUP(宅配便入力!$Q100,宅配便!$A$18:$O$27,4+(COLUMN()-COLUMN('計算（宅配便）'!$M$1))/6),0)</f>
        <v>0</v>
      </c>
      <c r="BJ100" s="62" t="e">
        <f t="shared" ca="1" si="80"/>
        <v>#VALUE!</v>
      </c>
      <c r="BK100" s="59" t="e">
        <f t="shared" ca="1" si="81"/>
        <v>#VALUE!</v>
      </c>
      <c r="BL100" s="60" t="e">
        <f t="shared" ca="1" si="82"/>
        <v>#VALUE!</v>
      </c>
      <c r="BM100" s="61" t="e">
        <f t="shared" ca="1" si="83"/>
        <v>#VALUE!</v>
      </c>
      <c r="BN100" s="61">
        <f ca="1">OFFSET(宅配便入力!$W100,0,(COLUMN()-COLUMN($L$1))/6)</f>
        <v>0</v>
      </c>
      <c r="BO100" s="61">
        <f>IF($I100="(送料込)",VLOOKUP(宅配便入力!$Q100,宅配便!$A$18:$O$27,4+(COLUMN()-COLUMN('計算（宅配便）'!$M$1))/6),0)</f>
        <v>0</v>
      </c>
      <c r="BP100" s="62" t="e">
        <f t="shared" ca="1" si="84"/>
        <v>#VALUE!</v>
      </c>
      <c r="BQ100" s="59" t="e">
        <f t="shared" ca="1" si="85"/>
        <v>#VALUE!</v>
      </c>
      <c r="BR100" s="60" t="e">
        <f t="shared" ca="1" si="86"/>
        <v>#VALUE!</v>
      </c>
      <c r="BS100" s="61" t="e">
        <f t="shared" ca="1" si="87"/>
        <v>#VALUE!</v>
      </c>
      <c r="BT100" s="61">
        <f ca="1">OFFSET(宅配便入力!$W100,0,(COLUMN()-COLUMN($L$1))/6)</f>
        <v>0</v>
      </c>
      <c r="BU100" s="61">
        <f>IF($I100="(送料込)",VLOOKUP(宅配便入力!$Q100,宅配便!$A$18:$O$27,4+(COLUMN()-COLUMN('計算（宅配便）'!$M$1))/6),0)</f>
        <v>0</v>
      </c>
      <c r="BV100" s="62" t="e">
        <f t="shared" ca="1" si="88"/>
        <v>#VALUE!</v>
      </c>
      <c r="BW100" s="59" t="e">
        <f t="shared" ca="1" si="89"/>
        <v>#VALUE!</v>
      </c>
      <c r="BX100" s="60" t="e">
        <f t="shared" ca="1" si="90"/>
        <v>#VALUE!</v>
      </c>
      <c r="BY100" s="61" t="e">
        <f t="shared" ca="1" si="91"/>
        <v>#VALUE!</v>
      </c>
      <c r="BZ100" s="61">
        <f ca="1">OFFSET(宅配便入力!$W100,0,(COLUMN()-COLUMN($L$1))/6)</f>
        <v>0</v>
      </c>
      <c r="CA100" s="61">
        <f>IF($I100="(送料込)",VLOOKUP(宅配便入力!$Q100,宅配便!$A$18:$O$27,4+(COLUMN()-COLUMN('計算（宅配便）'!$M$1))/6),0)</f>
        <v>0</v>
      </c>
      <c r="CB100" s="62" t="e">
        <f t="shared" ca="1" si="92"/>
        <v>#VALUE!</v>
      </c>
      <c r="CC100" s="59" t="e">
        <f t="shared" ca="1" si="93"/>
        <v>#VALUE!</v>
      </c>
      <c r="CD100" s="60" t="e">
        <f t="shared" ca="1" si="94"/>
        <v>#VALUE!</v>
      </c>
      <c r="CE100" s="61" t="e">
        <f t="shared" ca="1" si="95"/>
        <v>#VALUE!</v>
      </c>
    </row>
    <row r="101" spans="1:83">
      <c r="A101" s="6">
        <v>98</v>
      </c>
      <c r="B101" s="158" t="str">
        <f>IF(ISBLANK(宅配便入力!B101),"",宅配便入力!B101)</f>
        <v/>
      </c>
      <c r="C101" s="5" t="str">
        <f>IF(ISBLANK(宅配便入力!C101),"",宅配便入力!C101)</f>
        <v/>
      </c>
      <c r="D101" s="15">
        <f>IF(ISBLANK(宅配便仮計算!D101),"",宅配便仮計算!D101)</f>
        <v>0.85</v>
      </c>
      <c r="E101" s="5" t="str">
        <f>IF(ISBLANK(宅配便入力!I101),"",宅配便入力!I101)</f>
        <v/>
      </c>
      <c r="F101" s="14" t="str">
        <f>IF(ISBLANK(宅配便入力!L101),"",宅配便入力!L101)</f>
        <v/>
      </c>
      <c r="G101" s="14" t="str">
        <f>IF(ISBLANK(宅配便入力!$N101),"",IF(宅配便入力!$P101="以上",1,宅配便入力!$N101))</f>
        <v/>
      </c>
      <c r="H101" s="6" t="str">
        <f>IF(ISBLANK(宅配便入力!Q101),"",宅配便入力!Q101)</f>
        <v/>
      </c>
      <c r="I101" s="6" t="str">
        <f>IF(ISBLANK(宅配便入力!R101),"",宅配便入力!R101)</f>
        <v/>
      </c>
      <c r="J101" s="6" t="str">
        <f>IF(ISBLANK(宅配便入力!S101),"",宅配便入力!S101)</f>
        <v/>
      </c>
      <c r="K101" s="6" t="str">
        <f>IF(ISBLANK(宅配便入力!T101),"",宅配便入力!T101)</f>
        <v/>
      </c>
      <c r="L101" s="61">
        <f ca="1">OFFSET(宅配便入力!$W101,0,(COLUMN()-COLUMN($L$1))/6)</f>
        <v>0</v>
      </c>
      <c r="M101" s="61">
        <f>IF($I101="(送料込)",VLOOKUP(宅配便入力!$Q101,宅配便!$A$18:$O$27,4+(COLUMN()-COLUMN('計算（宅配便）'!$M$1))/6),0)</f>
        <v>0</v>
      </c>
      <c r="N101" s="62" t="e">
        <f t="shared" ca="1" si="48"/>
        <v>#VALUE!</v>
      </c>
      <c r="O101" s="59" t="e">
        <f t="shared" ca="1" si="49"/>
        <v>#VALUE!</v>
      </c>
      <c r="P101" s="60" t="e">
        <f t="shared" ca="1" si="50"/>
        <v>#VALUE!</v>
      </c>
      <c r="Q101" s="61" t="e">
        <f t="shared" ca="1" si="51"/>
        <v>#VALUE!</v>
      </c>
      <c r="R101" s="61">
        <f ca="1">OFFSET(宅配便入力!$W101,0,(COLUMN()-COLUMN($L$1))/6)</f>
        <v>0</v>
      </c>
      <c r="S101" s="61">
        <f>IF($I101="(送料込)",VLOOKUP(宅配便入力!$Q101,宅配便!$A$18:$O$27,4+(COLUMN()-COLUMN('計算（宅配便）'!$M$1))/6),0)</f>
        <v>0</v>
      </c>
      <c r="T101" s="62" t="e">
        <f t="shared" ca="1" si="52"/>
        <v>#VALUE!</v>
      </c>
      <c r="U101" s="59" t="e">
        <f t="shared" ca="1" si="53"/>
        <v>#VALUE!</v>
      </c>
      <c r="V101" s="60" t="e">
        <f t="shared" ca="1" si="54"/>
        <v>#VALUE!</v>
      </c>
      <c r="W101" s="61" t="e">
        <f t="shared" ca="1" si="55"/>
        <v>#VALUE!</v>
      </c>
      <c r="X101" s="61">
        <f ca="1">OFFSET(宅配便入力!$W101,0,(COLUMN()-COLUMN($L$1))/6)</f>
        <v>0</v>
      </c>
      <c r="Y101" s="61">
        <f>IF($I101="(送料込)",VLOOKUP(宅配便入力!$Q101,宅配便!$A$18:$O$27,4+(COLUMN()-COLUMN('計算（宅配便）'!$M$1))/6),0)</f>
        <v>0</v>
      </c>
      <c r="Z101" s="62" t="e">
        <f t="shared" ca="1" si="56"/>
        <v>#VALUE!</v>
      </c>
      <c r="AA101" s="59" t="e">
        <f t="shared" ca="1" si="57"/>
        <v>#VALUE!</v>
      </c>
      <c r="AB101" s="60" t="e">
        <f t="shared" ca="1" si="58"/>
        <v>#VALUE!</v>
      </c>
      <c r="AC101" s="61" t="e">
        <f t="shared" ca="1" si="59"/>
        <v>#VALUE!</v>
      </c>
      <c r="AD101" s="61">
        <f ca="1">OFFSET(宅配便入力!$W101,0,(COLUMN()-COLUMN($L$1))/6)</f>
        <v>0</v>
      </c>
      <c r="AE101" s="61">
        <f>IF($I101="(送料込)",VLOOKUP(宅配便入力!$Q101,宅配便!$A$18:$O$27,4+(COLUMN()-COLUMN('計算（宅配便）'!$M$1))/6),0)</f>
        <v>0</v>
      </c>
      <c r="AF101" s="62" t="e">
        <f t="shared" ca="1" si="60"/>
        <v>#VALUE!</v>
      </c>
      <c r="AG101" s="59" t="e">
        <f t="shared" ca="1" si="61"/>
        <v>#VALUE!</v>
      </c>
      <c r="AH101" s="60" t="e">
        <f t="shared" ca="1" si="62"/>
        <v>#VALUE!</v>
      </c>
      <c r="AI101" s="61" t="e">
        <f t="shared" ca="1" si="63"/>
        <v>#VALUE!</v>
      </c>
      <c r="AJ101" s="61">
        <f ca="1">OFFSET(宅配便入力!$W101,0,(COLUMN()-COLUMN($L$1))/6)</f>
        <v>0</v>
      </c>
      <c r="AK101" s="61">
        <f>IF($I101="(送料込)",VLOOKUP(宅配便入力!$Q101,宅配便!$A$18:$O$27,4+(COLUMN()-COLUMN('計算（宅配便）'!$M$1))/6),0)</f>
        <v>0</v>
      </c>
      <c r="AL101" s="62" t="e">
        <f t="shared" ca="1" si="64"/>
        <v>#VALUE!</v>
      </c>
      <c r="AM101" s="59" t="e">
        <f t="shared" ca="1" si="65"/>
        <v>#VALUE!</v>
      </c>
      <c r="AN101" s="60" t="e">
        <f t="shared" ca="1" si="66"/>
        <v>#VALUE!</v>
      </c>
      <c r="AO101" s="61" t="e">
        <f t="shared" ca="1" si="67"/>
        <v>#VALUE!</v>
      </c>
      <c r="AP101" s="61">
        <f ca="1">OFFSET(宅配便入力!$W101,0,(COLUMN()-COLUMN($L$1))/6)</f>
        <v>0</v>
      </c>
      <c r="AQ101" s="61">
        <f>IF($I101="(送料込)",VLOOKUP(宅配便入力!$Q101,宅配便!$A$18:$O$27,4+(COLUMN()-COLUMN('計算（宅配便）'!$M$1))/6),0)</f>
        <v>0</v>
      </c>
      <c r="AR101" s="62" t="e">
        <f t="shared" ca="1" si="68"/>
        <v>#VALUE!</v>
      </c>
      <c r="AS101" s="59" t="e">
        <f t="shared" ca="1" si="69"/>
        <v>#VALUE!</v>
      </c>
      <c r="AT101" s="60" t="e">
        <f t="shared" ca="1" si="70"/>
        <v>#VALUE!</v>
      </c>
      <c r="AU101" s="61" t="e">
        <f t="shared" ca="1" si="71"/>
        <v>#VALUE!</v>
      </c>
      <c r="AV101" s="61">
        <f ca="1">OFFSET(宅配便入力!$W101,0,(COLUMN()-COLUMN($L$1))/6)</f>
        <v>0</v>
      </c>
      <c r="AW101" s="61">
        <f>IF($I101="(送料込)",VLOOKUP(宅配便入力!$Q101,宅配便!$A$18:$O$27,4+(COLUMN()-COLUMN('計算（宅配便）'!$M$1))/6),0)</f>
        <v>0</v>
      </c>
      <c r="AX101" s="62" t="e">
        <f t="shared" ca="1" si="72"/>
        <v>#VALUE!</v>
      </c>
      <c r="AY101" s="59" t="e">
        <f t="shared" ca="1" si="73"/>
        <v>#VALUE!</v>
      </c>
      <c r="AZ101" s="60" t="e">
        <f t="shared" ca="1" si="74"/>
        <v>#VALUE!</v>
      </c>
      <c r="BA101" s="61" t="e">
        <f t="shared" ca="1" si="75"/>
        <v>#VALUE!</v>
      </c>
      <c r="BB101" s="61">
        <f ca="1">OFFSET(宅配便入力!$W101,0,(COLUMN()-COLUMN($L$1))/6)</f>
        <v>0</v>
      </c>
      <c r="BC101" s="61">
        <f>IF($I101="(送料込)",VLOOKUP(宅配便入力!$Q101,宅配便!$A$18:$O$27,4+(COLUMN()-COLUMN('計算（宅配便）'!$M$1))/6),0)</f>
        <v>0</v>
      </c>
      <c r="BD101" s="62" t="e">
        <f t="shared" ca="1" si="76"/>
        <v>#VALUE!</v>
      </c>
      <c r="BE101" s="59" t="e">
        <f t="shared" ca="1" si="77"/>
        <v>#VALUE!</v>
      </c>
      <c r="BF101" s="60" t="e">
        <f t="shared" ca="1" si="78"/>
        <v>#VALUE!</v>
      </c>
      <c r="BG101" s="61" t="e">
        <f t="shared" ca="1" si="79"/>
        <v>#VALUE!</v>
      </c>
      <c r="BH101" s="61">
        <f ca="1">OFFSET(宅配便入力!$W101,0,(COLUMN()-COLUMN($L$1))/6)</f>
        <v>0</v>
      </c>
      <c r="BI101" s="61">
        <f>IF($I101="(送料込)",VLOOKUP(宅配便入力!$Q101,宅配便!$A$18:$O$27,4+(COLUMN()-COLUMN('計算（宅配便）'!$M$1))/6),0)</f>
        <v>0</v>
      </c>
      <c r="BJ101" s="62" t="e">
        <f t="shared" ca="1" si="80"/>
        <v>#VALUE!</v>
      </c>
      <c r="BK101" s="59" t="e">
        <f t="shared" ca="1" si="81"/>
        <v>#VALUE!</v>
      </c>
      <c r="BL101" s="60" t="e">
        <f t="shared" ca="1" si="82"/>
        <v>#VALUE!</v>
      </c>
      <c r="BM101" s="61" t="e">
        <f t="shared" ca="1" si="83"/>
        <v>#VALUE!</v>
      </c>
      <c r="BN101" s="61">
        <f ca="1">OFFSET(宅配便入力!$W101,0,(COLUMN()-COLUMN($L$1))/6)</f>
        <v>0</v>
      </c>
      <c r="BO101" s="61">
        <f>IF($I101="(送料込)",VLOOKUP(宅配便入力!$Q101,宅配便!$A$18:$O$27,4+(COLUMN()-COLUMN('計算（宅配便）'!$M$1))/6),0)</f>
        <v>0</v>
      </c>
      <c r="BP101" s="62" t="e">
        <f t="shared" ca="1" si="84"/>
        <v>#VALUE!</v>
      </c>
      <c r="BQ101" s="59" t="e">
        <f t="shared" ca="1" si="85"/>
        <v>#VALUE!</v>
      </c>
      <c r="BR101" s="60" t="e">
        <f t="shared" ca="1" si="86"/>
        <v>#VALUE!</v>
      </c>
      <c r="BS101" s="61" t="e">
        <f t="shared" ca="1" si="87"/>
        <v>#VALUE!</v>
      </c>
      <c r="BT101" s="61">
        <f ca="1">OFFSET(宅配便入力!$W101,0,(COLUMN()-COLUMN($L$1))/6)</f>
        <v>0</v>
      </c>
      <c r="BU101" s="61">
        <f>IF($I101="(送料込)",VLOOKUP(宅配便入力!$Q101,宅配便!$A$18:$O$27,4+(COLUMN()-COLUMN('計算（宅配便）'!$M$1))/6),0)</f>
        <v>0</v>
      </c>
      <c r="BV101" s="62" t="e">
        <f t="shared" ca="1" si="88"/>
        <v>#VALUE!</v>
      </c>
      <c r="BW101" s="59" t="e">
        <f t="shared" ca="1" si="89"/>
        <v>#VALUE!</v>
      </c>
      <c r="BX101" s="60" t="e">
        <f t="shared" ca="1" si="90"/>
        <v>#VALUE!</v>
      </c>
      <c r="BY101" s="61" t="e">
        <f t="shared" ca="1" si="91"/>
        <v>#VALUE!</v>
      </c>
      <c r="BZ101" s="61">
        <f ca="1">OFFSET(宅配便入力!$W101,0,(COLUMN()-COLUMN($L$1))/6)</f>
        <v>0</v>
      </c>
      <c r="CA101" s="61">
        <f>IF($I101="(送料込)",VLOOKUP(宅配便入力!$Q101,宅配便!$A$18:$O$27,4+(COLUMN()-COLUMN('計算（宅配便）'!$M$1))/6),0)</f>
        <v>0</v>
      </c>
      <c r="CB101" s="62" t="e">
        <f t="shared" ca="1" si="92"/>
        <v>#VALUE!</v>
      </c>
      <c r="CC101" s="59" t="e">
        <f t="shared" ca="1" si="93"/>
        <v>#VALUE!</v>
      </c>
      <c r="CD101" s="60" t="e">
        <f t="shared" ca="1" si="94"/>
        <v>#VALUE!</v>
      </c>
      <c r="CE101" s="61" t="e">
        <f t="shared" ca="1" si="95"/>
        <v>#VALUE!</v>
      </c>
    </row>
    <row r="102" spans="1:83">
      <c r="A102" s="6">
        <v>99</v>
      </c>
      <c r="B102" s="158" t="str">
        <f>IF(ISBLANK(宅配便入力!B102),"",宅配便入力!B102)</f>
        <v/>
      </c>
      <c r="C102" s="5" t="str">
        <f>IF(ISBLANK(宅配便入力!C102),"",宅配便入力!C102)</f>
        <v/>
      </c>
      <c r="D102" s="15">
        <f>IF(ISBLANK(宅配便仮計算!D102),"",宅配便仮計算!D102)</f>
        <v>0.85</v>
      </c>
      <c r="E102" s="5" t="str">
        <f>IF(ISBLANK(宅配便入力!I102),"",宅配便入力!I102)</f>
        <v/>
      </c>
      <c r="F102" s="14" t="str">
        <f>IF(ISBLANK(宅配便入力!L102),"",宅配便入力!L102)</f>
        <v/>
      </c>
      <c r="G102" s="14" t="str">
        <f>IF(ISBLANK(宅配便入力!$N102),"",IF(宅配便入力!$P102="以上",1,宅配便入力!$N102))</f>
        <v/>
      </c>
      <c r="H102" s="6" t="str">
        <f>IF(ISBLANK(宅配便入力!Q102),"",宅配便入力!Q102)</f>
        <v/>
      </c>
      <c r="I102" s="6" t="str">
        <f>IF(ISBLANK(宅配便入力!R102),"",宅配便入力!R102)</f>
        <v/>
      </c>
      <c r="J102" s="6" t="str">
        <f>IF(ISBLANK(宅配便入力!S102),"",宅配便入力!S102)</f>
        <v/>
      </c>
      <c r="K102" s="6" t="str">
        <f>IF(ISBLANK(宅配便入力!T102),"",宅配便入力!T102)</f>
        <v/>
      </c>
      <c r="L102" s="61">
        <f ca="1">OFFSET(宅配便入力!$W102,0,(COLUMN()-COLUMN($L$1))/6)</f>
        <v>0</v>
      </c>
      <c r="M102" s="61">
        <f>IF($I102="(送料込)",VLOOKUP(宅配便入力!$Q102,宅配便!$A$18:$O$27,4+(COLUMN()-COLUMN('計算（宅配便）'!$M$1))/6),0)</f>
        <v>0</v>
      </c>
      <c r="N102" s="62" t="e">
        <f t="shared" ca="1" si="48"/>
        <v>#VALUE!</v>
      </c>
      <c r="O102" s="59" t="e">
        <f t="shared" ca="1" si="49"/>
        <v>#VALUE!</v>
      </c>
      <c r="P102" s="60" t="e">
        <f t="shared" ca="1" si="50"/>
        <v>#VALUE!</v>
      </c>
      <c r="Q102" s="61" t="e">
        <f t="shared" ca="1" si="51"/>
        <v>#VALUE!</v>
      </c>
      <c r="R102" s="61">
        <f ca="1">OFFSET(宅配便入力!$W102,0,(COLUMN()-COLUMN($L$1))/6)</f>
        <v>0</v>
      </c>
      <c r="S102" s="61">
        <f>IF($I102="(送料込)",VLOOKUP(宅配便入力!$Q102,宅配便!$A$18:$O$27,4+(COLUMN()-COLUMN('計算（宅配便）'!$M$1))/6),0)</f>
        <v>0</v>
      </c>
      <c r="T102" s="62" t="e">
        <f t="shared" ca="1" si="52"/>
        <v>#VALUE!</v>
      </c>
      <c r="U102" s="59" t="e">
        <f t="shared" ca="1" si="53"/>
        <v>#VALUE!</v>
      </c>
      <c r="V102" s="60" t="e">
        <f t="shared" ca="1" si="54"/>
        <v>#VALUE!</v>
      </c>
      <c r="W102" s="61" t="e">
        <f t="shared" ca="1" si="55"/>
        <v>#VALUE!</v>
      </c>
      <c r="X102" s="61">
        <f ca="1">OFFSET(宅配便入力!$W102,0,(COLUMN()-COLUMN($L$1))/6)</f>
        <v>0</v>
      </c>
      <c r="Y102" s="61">
        <f>IF($I102="(送料込)",VLOOKUP(宅配便入力!$Q102,宅配便!$A$18:$O$27,4+(COLUMN()-COLUMN('計算（宅配便）'!$M$1))/6),0)</f>
        <v>0</v>
      </c>
      <c r="Z102" s="62" t="e">
        <f t="shared" ca="1" si="56"/>
        <v>#VALUE!</v>
      </c>
      <c r="AA102" s="59" t="e">
        <f t="shared" ca="1" si="57"/>
        <v>#VALUE!</v>
      </c>
      <c r="AB102" s="60" t="e">
        <f t="shared" ca="1" si="58"/>
        <v>#VALUE!</v>
      </c>
      <c r="AC102" s="61" t="e">
        <f t="shared" ca="1" si="59"/>
        <v>#VALUE!</v>
      </c>
      <c r="AD102" s="61">
        <f ca="1">OFFSET(宅配便入力!$W102,0,(COLUMN()-COLUMN($L$1))/6)</f>
        <v>0</v>
      </c>
      <c r="AE102" s="61">
        <f>IF($I102="(送料込)",VLOOKUP(宅配便入力!$Q102,宅配便!$A$18:$O$27,4+(COLUMN()-COLUMN('計算（宅配便）'!$M$1))/6),0)</f>
        <v>0</v>
      </c>
      <c r="AF102" s="62" t="e">
        <f t="shared" ca="1" si="60"/>
        <v>#VALUE!</v>
      </c>
      <c r="AG102" s="59" t="e">
        <f t="shared" ca="1" si="61"/>
        <v>#VALUE!</v>
      </c>
      <c r="AH102" s="60" t="e">
        <f t="shared" ca="1" si="62"/>
        <v>#VALUE!</v>
      </c>
      <c r="AI102" s="61" t="e">
        <f t="shared" ca="1" si="63"/>
        <v>#VALUE!</v>
      </c>
      <c r="AJ102" s="61">
        <f ca="1">OFFSET(宅配便入力!$W102,0,(COLUMN()-COLUMN($L$1))/6)</f>
        <v>0</v>
      </c>
      <c r="AK102" s="61">
        <f>IF($I102="(送料込)",VLOOKUP(宅配便入力!$Q102,宅配便!$A$18:$O$27,4+(COLUMN()-COLUMN('計算（宅配便）'!$M$1))/6),0)</f>
        <v>0</v>
      </c>
      <c r="AL102" s="62" t="e">
        <f t="shared" ca="1" si="64"/>
        <v>#VALUE!</v>
      </c>
      <c r="AM102" s="59" t="e">
        <f t="shared" ca="1" si="65"/>
        <v>#VALUE!</v>
      </c>
      <c r="AN102" s="60" t="e">
        <f t="shared" ca="1" si="66"/>
        <v>#VALUE!</v>
      </c>
      <c r="AO102" s="61" t="e">
        <f t="shared" ca="1" si="67"/>
        <v>#VALUE!</v>
      </c>
      <c r="AP102" s="61">
        <f ca="1">OFFSET(宅配便入力!$W102,0,(COLUMN()-COLUMN($L$1))/6)</f>
        <v>0</v>
      </c>
      <c r="AQ102" s="61">
        <f>IF($I102="(送料込)",VLOOKUP(宅配便入力!$Q102,宅配便!$A$18:$O$27,4+(COLUMN()-COLUMN('計算（宅配便）'!$M$1))/6),0)</f>
        <v>0</v>
      </c>
      <c r="AR102" s="62" t="e">
        <f t="shared" ca="1" si="68"/>
        <v>#VALUE!</v>
      </c>
      <c r="AS102" s="59" t="e">
        <f t="shared" ca="1" si="69"/>
        <v>#VALUE!</v>
      </c>
      <c r="AT102" s="60" t="e">
        <f t="shared" ca="1" si="70"/>
        <v>#VALUE!</v>
      </c>
      <c r="AU102" s="61" t="e">
        <f t="shared" ca="1" si="71"/>
        <v>#VALUE!</v>
      </c>
      <c r="AV102" s="61">
        <f ca="1">OFFSET(宅配便入力!$W102,0,(COLUMN()-COLUMN($L$1))/6)</f>
        <v>0</v>
      </c>
      <c r="AW102" s="61">
        <f>IF($I102="(送料込)",VLOOKUP(宅配便入力!$Q102,宅配便!$A$18:$O$27,4+(COLUMN()-COLUMN('計算（宅配便）'!$M$1))/6),0)</f>
        <v>0</v>
      </c>
      <c r="AX102" s="62" t="e">
        <f t="shared" ca="1" si="72"/>
        <v>#VALUE!</v>
      </c>
      <c r="AY102" s="59" t="e">
        <f t="shared" ca="1" si="73"/>
        <v>#VALUE!</v>
      </c>
      <c r="AZ102" s="60" t="e">
        <f t="shared" ca="1" si="74"/>
        <v>#VALUE!</v>
      </c>
      <c r="BA102" s="61" t="e">
        <f t="shared" ca="1" si="75"/>
        <v>#VALUE!</v>
      </c>
      <c r="BB102" s="61">
        <f ca="1">OFFSET(宅配便入力!$W102,0,(COLUMN()-COLUMN($L$1))/6)</f>
        <v>0</v>
      </c>
      <c r="BC102" s="61">
        <f>IF($I102="(送料込)",VLOOKUP(宅配便入力!$Q102,宅配便!$A$18:$O$27,4+(COLUMN()-COLUMN('計算（宅配便）'!$M$1))/6),0)</f>
        <v>0</v>
      </c>
      <c r="BD102" s="62" t="e">
        <f t="shared" ca="1" si="76"/>
        <v>#VALUE!</v>
      </c>
      <c r="BE102" s="59" t="e">
        <f t="shared" ca="1" si="77"/>
        <v>#VALUE!</v>
      </c>
      <c r="BF102" s="60" t="e">
        <f t="shared" ca="1" si="78"/>
        <v>#VALUE!</v>
      </c>
      <c r="BG102" s="61" t="e">
        <f t="shared" ca="1" si="79"/>
        <v>#VALUE!</v>
      </c>
      <c r="BH102" s="61">
        <f ca="1">OFFSET(宅配便入力!$W102,0,(COLUMN()-COLUMN($L$1))/6)</f>
        <v>0</v>
      </c>
      <c r="BI102" s="61">
        <f>IF($I102="(送料込)",VLOOKUP(宅配便入力!$Q102,宅配便!$A$18:$O$27,4+(COLUMN()-COLUMN('計算（宅配便）'!$M$1))/6),0)</f>
        <v>0</v>
      </c>
      <c r="BJ102" s="62" t="e">
        <f t="shared" ca="1" si="80"/>
        <v>#VALUE!</v>
      </c>
      <c r="BK102" s="59" t="e">
        <f t="shared" ca="1" si="81"/>
        <v>#VALUE!</v>
      </c>
      <c r="BL102" s="60" t="e">
        <f t="shared" ca="1" si="82"/>
        <v>#VALUE!</v>
      </c>
      <c r="BM102" s="61" t="e">
        <f t="shared" ca="1" si="83"/>
        <v>#VALUE!</v>
      </c>
      <c r="BN102" s="61">
        <f ca="1">OFFSET(宅配便入力!$W102,0,(COLUMN()-COLUMN($L$1))/6)</f>
        <v>0</v>
      </c>
      <c r="BO102" s="61">
        <f>IF($I102="(送料込)",VLOOKUP(宅配便入力!$Q102,宅配便!$A$18:$O$27,4+(COLUMN()-COLUMN('計算（宅配便）'!$M$1))/6),0)</f>
        <v>0</v>
      </c>
      <c r="BP102" s="62" t="e">
        <f t="shared" ca="1" si="84"/>
        <v>#VALUE!</v>
      </c>
      <c r="BQ102" s="59" t="e">
        <f t="shared" ca="1" si="85"/>
        <v>#VALUE!</v>
      </c>
      <c r="BR102" s="60" t="e">
        <f t="shared" ca="1" si="86"/>
        <v>#VALUE!</v>
      </c>
      <c r="BS102" s="61" t="e">
        <f t="shared" ca="1" si="87"/>
        <v>#VALUE!</v>
      </c>
      <c r="BT102" s="61">
        <f ca="1">OFFSET(宅配便入力!$W102,0,(COLUMN()-COLUMN($L$1))/6)</f>
        <v>0</v>
      </c>
      <c r="BU102" s="61">
        <f>IF($I102="(送料込)",VLOOKUP(宅配便入力!$Q102,宅配便!$A$18:$O$27,4+(COLUMN()-COLUMN('計算（宅配便）'!$M$1))/6),0)</f>
        <v>0</v>
      </c>
      <c r="BV102" s="62" t="e">
        <f t="shared" ca="1" si="88"/>
        <v>#VALUE!</v>
      </c>
      <c r="BW102" s="59" t="e">
        <f t="shared" ca="1" si="89"/>
        <v>#VALUE!</v>
      </c>
      <c r="BX102" s="60" t="e">
        <f t="shared" ca="1" si="90"/>
        <v>#VALUE!</v>
      </c>
      <c r="BY102" s="61" t="e">
        <f t="shared" ca="1" si="91"/>
        <v>#VALUE!</v>
      </c>
      <c r="BZ102" s="61">
        <f ca="1">OFFSET(宅配便入力!$W102,0,(COLUMN()-COLUMN($L$1))/6)</f>
        <v>0</v>
      </c>
      <c r="CA102" s="61">
        <f>IF($I102="(送料込)",VLOOKUP(宅配便入力!$Q102,宅配便!$A$18:$O$27,4+(COLUMN()-COLUMN('計算（宅配便）'!$M$1))/6),0)</f>
        <v>0</v>
      </c>
      <c r="CB102" s="62" t="e">
        <f t="shared" ca="1" si="92"/>
        <v>#VALUE!</v>
      </c>
      <c r="CC102" s="59" t="e">
        <f t="shared" ca="1" si="93"/>
        <v>#VALUE!</v>
      </c>
      <c r="CD102" s="60" t="e">
        <f t="shared" ca="1" si="94"/>
        <v>#VALUE!</v>
      </c>
      <c r="CE102" s="61" t="e">
        <f t="shared" ca="1" si="95"/>
        <v>#VALUE!</v>
      </c>
    </row>
    <row r="103" spans="1:83">
      <c r="A103" s="6">
        <v>100</v>
      </c>
      <c r="B103" s="158" t="str">
        <f>IF(ISBLANK(宅配便入力!B103),"",宅配便入力!B103)</f>
        <v/>
      </c>
      <c r="C103" s="5" t="str">
        <f>IF(ISBLANK(宅配便入力!C103),"",宅配便入力!C103)</f>
        <v/>
      </c>
      <c r="D103" s="15">
        <f>IF(ISBLANK(宅配便仮計算!D103),"",宅配便仮計算!D103)</f>
        <v>0.85</v>
      </c>
      <c r="E103" s="5" t="str">
        <f>IF(ISBLANK(宅配便入力!I103),"",宅配便入力!I103)</f>
        <v/>
      </c>
      <c r="F103" s="14" t="str">
        <f>IF(ISBLANK(宅配便入力!L103),"",宅配便入力!L103)</f>
        <v/>
      </c>
      <c r="G103" s="14" t="str">
        <f>IF(ISBLANK(宅配便入力!$N103),"",IF(宅配便入力!$P103="以上",1,宅配便入力!$N103))</f>
        <v/>
      </c>
      <c r="H103" s="6" t="str">
        <f>IF(ISBLANK(宅配便入力!Q103),"",宅配便入力!Q103)</f>
        <v/>
      </c>
      <c r="I103" s="6" t="str">
        <f>IF(ISBLANK(宅配便入力!R103),"",宅配便入力!R103)</f>
        <v/>
      </c>
      <c r="J103" s="6" t="str">
        <f>IF(ISBLANK(宅配便入力!S103),"",宅配便入力!S103)</f>
        <v/>
      </c>
      <c r="K103" s="6" t="str">
        <f>IF(ISBLANK(宅配便入力!T103),"",宅配便入力!T103)</f>
        <v/>
      </c>
      <c r="L103" s="61">
        <f ca="1">OFFSET(宅配便入力!$W103,0,(COLUMN()-COLUMN($L$1))/6)</f>
        <v>0</v>
      </c>
      <c r="M103" s="61">
        <f>IF($I103="(送料込)",VLOOKUP(宅配便入力!$Q103,宅配便!$A$18:$O$27,4+(COLUMN()-COLUMN('計算（宅配便）'!$M$1))/6),0)</f>
        <v>0</v>
      </c>
      <c r="N103" s="62" t="e">
        <f t="shared" ca="1" si="48"/>
        <v>#VALUE!</v>
      </c>
      <c r="O103" s="59" t="e">
        <f t="shared" ca="1" si="49"/>
        <v>#VALUE!</v>
      </c>
      <c r="P103" s="60" t="e">
        <f t="shared" ca="1" si="50"/>
        <v>#VALUE!</v>
      </c>
      <c r="Q103" s="61" t="e">
        <f t="shared" ca="1" si="51"/>
        <v>#VALUE!</v>
      </c>
      <c r="R103" s="61">
        <f ca="1">OFFSET(宅配便入力!$W103,0,(COLUMN()-COLUMN($L$1))/6)</f>
        <v>0</v>
      </c>
      <c r="S103" s="61">
        <f>IF($I103="(送料込)",VLOOKUP(宅配便入力!$Q103,宅配便!$A$18:$O$27,4+(COLUMN()-COLUMN('計算（宅配便）'!$M$1))/6),0)</f>
        <v>0</v>
      </c>
      <c r="T103" s="62" t="e">
        <f t="shared" ca="1" si="52"/>
        <v>#VALUE!</v>
      </c>
      <c r="U103" s="59" t="e">
        <f t="shared" ca="1" si="53"/>
        <v>#VALUE!</v>
      </c>
      <c r="V103" s="60" t="e">
        <f t="shared" ca="1" si="54"/>
        <v>#VALUE!</v>
      </c>
      <c r="W103" s="61" t="e">
        <f t="shared" ca="1" si="55"/>
        <v>#VALUE!</v>
      </c>
      <c r="X103" s="61">
        <f ca="1">OFFSET(宅配便入力!$W103,0,(COLUMN()-COLUMN($L$1))/6)</f>
        <v>0</v>
      </c>
      <c r="Y103" s="61">
        <f>IF($I103="(送料込)",VLOOKUP(宅配便入力!$Q103,宅配便!$A$18:$O$27,4+(COLUMN()-COLUMN('計算（宅配便）'!$M$1))/6),0)</f>
        <v>0</v>
      </c>
      <c r="Z103" s="62" t="e">
        <f t="shared" ca="1" si="56"/>
        <v>#VALUE!</v>
      </c>
      <c r="AA103" s="59" t="e">
        <f t="shared" ca="1" si="57"/>
        <v>#VALUE!</v>
      </c>
      <c r="AB103" s="60" t="e">
        <f t="shared" ca="1" si="58"/>
        <v>#VALUE!</v>
      </c>
      <c r="AC103" s="61" t="e">
        <f t="shared" ca="1" si="59"/>
        <v>#VALUE!</v>
      </c>
      <c r="AD103" s="61">
        <f ca="1">OFFSET(宅配便入力!$W103,0,(COLUMN()-COLUMN($L$1))/6)</f>
        <v>0</v>
      </c>
      <c r="AE103" s="61">
        <f>IF($I103="(送料込)",VLOOKUP(宅配便入力!$Q103,宅配便!$A$18:$O$27,4+(COLUMN()-COLUMN('計算（宅配便）'!$M$1))/6),0)</f>
        <v>0</v>
      </c>
      <c r="AF103" s="62" t="e">
        <f t="shared" ca="1" si="60"/>
        <v>#VALUE!</v>
      </c>
      <c r="AG103" s="59" t="e">
        <f t="shared" ca="1" si="61"/>
        <v>#VALUE!</v>
      </c>
      <c r="AH103" s="60" t="e">
        <f t="shared" ca="1" si="62"/>
        <v>#VALUE!</v>
      </c>
      <c r="AI103" s="61" t="e">
        <f t="shared" ca="1" si="63"/>
        <v>#VALUE!</v>
      </c>
      <c r="AJ103" s="61">
        <f ca="1">OFFSET(宅配便入力!$W103,0,(COLUMN()-COLUMN($L$1))/6)</f>
        <v>0</v>
      </c>
      <c r="AK103" s="61">
        <f>IF($I103="(送料込)",VLOOKUP(宅配便入力!$Q103,宅配便!$A$18:$O$27,4+(COLUMN()-COLUMN('計算（宅配便）'!$M$1))/6),0)</f>
        <v>0</v>
      </c>
      <c r="AL103" s="62" t="e">
        <f t="shared" ca="1" si="64"/>
        <v>#VALUE!</v>
      </c>
      <c r="AM103" s="59" t="e">
        <f t="shared" ca="1" si="65"/>
        <v>#VALUE!</v>
      </c>
      <c r="AN103" s="60" t="e">
        <f t="shared" ca="1" si="66"/>
        <v>#VALUE!</v>
      </c>
      <c r="AO103" s="61" t="e">
        <f t="shared" ca="1" si="67"/>
        <v>#VALUE!</v>
      </c>
      <c r="AP103" s="61">
        <f ca="1">OFFSET(宅配便入力!$W103,0,(COLUMN()-COLUMN($L$1))/6)</f>
        <v>0</v>
      </c>
      <c r="AQ103" s="61">
        <f>IF($I103="(送料込)",VLOOKUP(宅配便入力!$Q103,宅配便!$A$18:$O$27,4+(COLUMN()-COLUMN('計算（宅配便）'!$M$1))/6),0)</f>
        <v>0</v>
      </c>
      <c r="AR103" s="62" t="e">
        <f t="shared" ca="1" si="68"/>
        <v>#VALUE!</v>
      </c>
      <c r="AS103" s="59" t="e">
        <f t="shared" ca="1" si="69"/>
        <v>#VALUE!</v>
      </c>
      <c r="AT103" s="60" t="e">
        <f t="shared" ca="1" si="70"/>
        <v>#VALUE!</v>
      </c>
      <c r="AU103" s="61" t="e">
        <f t="shared" ca="1" si="71"/>
        <v>#VALUE!</v>
      </c>
      <c r="AV103" s="61">
        <f ca="1">OFFSET(宅配便入力!$W103,0,(COLUMN()-COLUMN($L$1))/6)</f>
        <v>0</v>
      </c>
      <c r="AW103" s="61">
        <f>IF($I103="(送料込)",VLOOKUP(宅配便入力!$Q103,宅配便!$A$18:$O$27,4+(COLUMN()-COLUMN('計算（宅配便）'!$M$1))/6),0)</f>
        <v>0</v>
      </c>
      <c r="AX103" s="62" t="e">
        <f t="shared" ca="1" si="72"/>
        <v>#VALUE!</v>
      </c>
      <c r="AY103" s="59" t="e">
        <f t="shared" ca="1" si="73"/>
        <v>#VALUE!</v>
      </c>
      <c r="AZ103" s="60" t="e">
        <f t="shared" ca="1" si="74"/>
        <v>#VALUE!</v>
      </c>
      <c r="BA103" s="61" t="e">
        <f t="shared" ca="1" si="75"/>
        <v>#VALUE!</v>
      </c>
      <c r="BB103" s="61">
        <f ca="1">OFFSET(宅配便入力!$W103,0,(COLUMN()-COLUMN($L$1))/6)</f>
        <v>0</v>
      </c>
      <c r="BC103" s="61">
        <f>IF($I103="(送料込)",VLOOKUP(宅配便入力!$Q103,宅配便!$A$18:$O$27,4+(COLUMN()-COLUMN('計算（宅配便）'!$M$1))/6),0)</f>
        <v>0</v>
      </c>
      <c r="BD103" s="62" t="e">
        <f t="shared" ca="1" si="76"/>
        <v>#VALUE!</v>
      </c>
      <c r="BE103" s="59" t="e">
        <f t="shared" ca="1" si="77"/>
        <v>#VALUE!</v>
      </c>
      <c r="BF103" s="60" t="e">
        <f t="shared" ca="1" si="78"/>
        <v>#VALUE!</v>
      </c>
      <c r="BG103" s="61" t="e">
        <f t="shared" ca="1" si="79"/>
        <v>#VALUE!</v>
      </c>
      <c r="BH103" s="61">
        <f ca="1">OFFSET(宅配便入力!$W103,0,(COLUMN()-COLUMN($L$1))/6)</f>
        <v>0</v>
      </c>
      <c r="BI103" s="61">
        <f>IF($I103="(送料込)",VLOOKUP(宅配便入力!$Q103,宅配便!$A$18:$O$27,4+(COLUMN()-COLUMN('計算（宅配便）'!$M$1))/6),0)</f>
        <v>0</v>
      </c>
      <c r="BJ103" s="62" t="e">
        <f t="shared" ca="1" si="80"/>
        <v>#VALUE!</v>
      </c>
      <c r="BK103" s="59" t="e">
        <f t="shared" ca="1" si="81"/>
        <v>#VALUE!</v>
      </c>
      <c r="BL103" s="60" t="e">
        <f t="shared" ca="1" si="82"/>
        <v>#VALUE!</v>
      </c>
      <c r="BM103" s="61" t="e">
        <f t="shared" ca="1" si="83"/>
        <v>#VALUE!</v>
      </c>
      <c r="BN103" s="61">
        <f ca="1">OFFSET(宅配便入力!$W103,0,(COLUMN()-COLUMN($L$1))/6)</f>
        <v>0</v>
      </c>
      <c r="BO103" s="61">
        <f>IF($I103="(送料込)",VLOOKUP(宅配便入力!$Q103,宅配便!$A$18:$O$27,4+(COLUMN()-COLUMN('計算（宅配便）'!$M$1))/6),0)</f>
        <v>0</v>
      </c>
      <c r="BP103" s="62" t="e">
        <f t="shared" ca="1" si="84"/>
        <v>#VALUE!</v>
      </c>
      <c r="BQ103" s="59" t="e">
        <f t="shared" ca="1" si="85"/>
        <v>#VALUE!</v>
      </c>
      <c r="BR103" s="60" t="e">
        <f t="shared" ca="1" si="86"/>
        <v>#VALUE!</v>
      </c>
      <c r="BS103" s="61" t="e">
        <f t="shared" ca="1" si="87"/>
        <v>#VALUE!</v>
      </c>
      <c r="BT103" s="61">
        <f ca="1">OFFSET(宅配便入力!$W103,0,(COLUMN()-COLUMN($L$1))/6)</f>
        <v>0</v>
      </c>
      <c r="BU103" s="61">
        <f>IF($I103="(送料込)",VLOOKUP(宅配便入力!$Q103,宅配便!$A$18:$O$27,4+(COLUMN()-COLUMN('計算（宅配便）'!$M$1))/6),0)</f>
        <v>0</v>
      </c>
      <c r="BV103" s="62" t="e">
        <f t="shared" ca="1" si="88"/>
        <v>#VALUE!</v>
      </c>
      <c r="BW103" s="59" t="e">
        <f t="shared" ca="1" si="89"/>
        <v>#VALUE!</v>
      </c>
      <c r="BX103" s="60" t="e">
        <f t="shared" ca="1" si="90"/>
        <v>#VALUE!</v>
      </c>
      <c r="BY103" s="61" t="e">
        <f t="shared" ca="1" si="91"/>
        <v>#VALUE!</v>
      </c>
      <c r="BZ103" s="61">
        <f ca="1">OFFSET(宅配便入力!$W103,0,(COLUMN()-COLUMN($L$1))/6)</f>
        <v>0</v>
      </c>
      <c r="CA103" s="61">
        <f>IF($I103="(送料込)",VLOOKUP(宅配便入力!$Q103,宅配便!$A$18:$O$27,4+(COLUMN()-COLUMN('計算（宅配便）'!$M$1))/6),0)</f>
        <v>0</v>
      </c>
      <c r="CB103" s="62" t="e">
        <f t="shared" ca="1" si="92"/>
        <v>#VALUE!</v>
      </c>
      <c r="CC103" s="59" t="e">
        <f t="shared" ca="1" si="93"/>
        <v>#VALUE!</v>
      </c>
      <c r="CD103" s="60" t="e">
        <f t="shared" ca="1" si="94"/>
        <v>#VALUE!</v>
      </c>
      <c r="CE103" s="61" t="e">
        <f t="shared" ca="1" si="95"/>
        <v>#VALUE!</v>
      </c>
    </row>
    <row r="104" spans="1:83">
      <c r="A104" s="6">
        <v>101</v>
      </c>
      <c r="B104" s="158" t="str">
        <f>IF(ISBLANK(宅配便入力!B104),"",宅配便入力!B104)</f>
        <v/>
      </c>
      <c r="C104" s="5" t="str">
        <f>IF(ISBLANK(宅配便入力!C104),"",宅配便入力!C104)</f>
        <v/>
      </c>
      <c r="D104" s="15">
        <f>IF(ISBLANK(宅配便仮計算!D104),"",宅配便仮計算!D104)</f>
        <v>0.85</v>
      </c>
      <c r="E104" s="5" t="str">
        <f>IF(ISBLANK(宅配便入力!I104),"",宅配便入力!I104)</f>
        <v/>
      </c>
      <c r="F104" s="14" t="str">
        <f>IF(ISBLANK(宅配便入力!L104),"",宅配便入力!L104)</f>
        <v/>
      </c>
      <c r="G104" s="14" t="str">
        <f>IF(ISBLANK(宅配便入力!$N104),"",IF(宅配便入力!$P104="以上",1,宅配便入力!$N104))</f>
        <v/>
      </c>
      <c r="H104" s="6" t="str">
        <f>IF(ISBLANK(宅配便入力!Q104),"",宅配便入力!Q104)</f>
        <v/>
      </c>
      <c r="I104" s="6" t="str">
        <f>IF(ISBLANK(宅配便入力!R104),"",宅配便入力!R104)</f>
        <v/>
      </c>
      <c r="J104" s="6" t="str">
        <f>IF(ISBLANK(宅配便入力!S104),"",宅配便入力!S104)</f>
        <v/>
      </c>
      <c r="K104" s="6" t="str">
        <f>IF(ISBLANK(宅配便入力!T104),"",宅配便入力!T104)</f>
        <v/>
      </c>
      <c r="L104" s="61">
        <f ca="1">OFFSET(宅配便入力!$W104,0,(COLUMN()-COLUMN($L$1))/6)</f>
        <v>0</v>
      </c>
      <c r="M104" s="61">
        <f>IF($I104="(送料込)",VLOOKUP(宅配便入力!$Q104,宅配便!$A$18:$O$27,4+(COLUMN()-COLUMN('計算（宅配便）'!$M$1))/6),0)</f>
        <v>0</v>
      </c>
      <c r="N104" s="62" t="e">
        <f t="shared" ca="1" si="48"/>
        <v>#VALUE!</v>
      </c>
      <c r="O104" s="59" t="e">
        <f t="shared" ca="1" si="49"/>
        <v>#VALUE!</v>
      </c>
      <c r="P104" s="60" t="e">
        <f t="shared" ca="1" si="50"/>
        <v>#VALUE!</v>
      </c>
      <c r="Q104" s="61" t="e">
        <f t="shared" ca="1" si="51"/>
        <v>#VALUE!</v>
      </c>
      <c r="R104" s="61">
        <f ca="1">OFFSET(宅配便入力!$W104,0,(COLUMN()-COLUMN($L$1))/6)</f>
        <v>0</v>
      </c>
      <c r="S104" s="61">
        <f>IF($I104="(送料込)",VLOOKUP(宅配便入力!$Q104,宅配便!$A$18:$O$27,4+(COLUMN()-COLUMN('計算（宅配便）'!$M$1))/6),0)</f>
        <v>0</v>
      </c>
      <c r="T104" s="62" t="e">
        <f t="shared" ca="1" si="52"/>
        <v>#VALUE!</v>
      </c>
      <c r="U104" s="59" t="e">
        <f t="shared" ca="1" si="53"/>
        <v>#VALUE!</v>
      </c>
      <c r="V104" s="60" t="e">
        <f t="shared" ca="1" si="54"/>
        <v>#VALUE!</v>
      </c>
      <c r="W104" s="61" t="e">
        <f t="shared" ca="1" si="55"/>
        <v>#VALUE!</v>
      </c>
      <c r="X104" s="61">
        <f ca="1">OFFSET(宅配便入力!$W104,0,(COLUMN()-COLUMN($L$1))/6)</f>
        <v>0</v>
      </c>
      <c r="Y104" s="61">
        <f>IF($I104="(送料込)",VLOOKUP(宅配便入力!$Q104,宅配便!$A$18:$O$27,4+(COLUMN()-COLUMN('計算（宅配便）'!$M$1))/6),0)</f>
        <v>0</v>
      </c>
      <c r="Z104" s="62" t="e">
        <f t="shared" ca="1" si="56"/>
        <v>#VALUE!</v>
      </c>
      <c r="AA104" s="59" t="e">
        <f t="shared" ca="1" si="57"/>
        <v>#VALUE!</v>
      </c>
      <c r="AB104" s="60" t="e">
        <f t="shared" ca="1" si="58"/>
        <v>#VALUE!</v>
      </c>
      <c r="AC104" s="61" t="e">
        <f t="shared" ca="1" si="59"/>
        <v>#VALUE!</v>
      </c>
      <c r="AD104" s="61">
        <f ca="1">OFFSET(宅配便入力!$W104,0,(COLUMN()-COLUMN($L$1))/6)</f>
        <v>0</v>
      </c>
      <c r="AE104" s="61">
        <f>IF($I104="(送料込)",VLOOKUP(宅配便入力!$Q104,宅配便!$A$18:$O$27,4+(COLUMN()-COLUMN('計算（宅配便）'!$M$1))/6),0)</f>
        <v>0</v>
      </c>
      <c r="AF104" s="62" t="e">
        <f t="shared" ca="1" si="60"/>
        <v>#VALUE!</v>
      </c>
      <c r="AG104" s="59" t="e">
        <f t="shared" ca="1" si="61"/>
        <v>#VALUE!</v>
      </c>
      <c r="AH104" s="60" t="e">
        <f t="shared" ca="1" si="62"/>
        <v>#VALUE!</v>
      </c>
      <c r="AI104" s="61" t="e">
        <f t="shared" ca="1" si="63"/>
        <v>#VALUE!</v>
      </c>
      <c r="AJ104" s="61">
        <f ca="1">OFFSET(宅配便入力!$W104,0,(COLUMN()-COLUMN($L$1))/6)</f>
        <v>0</v>
      </c>
      <c r="AK104" s="61">
        <f>IF($I104="(送料込)",VLOOKUP(宅配便入力!$Q104,宅配便!$A$18:$O$27,4+(COLUMN()-COLUMN('計算（宅配便）'!$M$1))/6),0)</f>
        <v>0</v>
      </c>
      <c r="AL104" s="62" t="e">
        <f t="shared" ca="1" si="64"/>
        <v>#VALUE!</v>
      </c>
      <c r="AM104" s="59" t="e">
        <f t="shared" ca="1" si="65"/>
        <v>#VALUE!</v>
      </c>
      <c r="AN104" s="60" t="e">
        <f t="shared" ca="1" si="66"/>
        <v>#VALUE!</v>
      </c>
      <c r="AO104" s="61" t="e">
        <f t="shared" ca="1" si="67"/>
        <v>#VALUE!</v>
      </c>
      <c r="AP104" s="61">
        <f ca="1">OFFSET(宅配便入力!$W104,0,(COLUMN()-COLUMN($L$1))/6)</f>
        <v>0</v>
      </c>
      <c r="AQ104" s="61">
        <f>IF($I104="(送料込)",VLOOKUP(宅配便入力!$Q104,宅配便!$A$18:$O$27,4+(COLUMN()-COLUMN('計算（宅配便）'!$M$1))/6),0)</f>
        <v>0</v>
      </c>
      <c r="AR104" s="62" t="e">
        <f t="shared" ca="1" si="68"/>
        <v>#VALUE!</v>
      </c>
      <c r="AS104" s="59" t="e">
        <f t="shared" ca="1" si="69"/>
        <v>#VALUE!</v>
      </c>
      <c r="AT104" s="60" t="e">
        <f t="shared" ca="1" si="70"/>
        <v>#VALUE!</v>
      </c>
      <c r="AU104" s="61" t="e">
        <f t="shared" ca="1" si="71"/>
        <v>#VALUE!</v>
      </c>
      <c r="AV104" s="61">
        <f ca="1">OFFSET(宅配便入力!$W104,0,(COLUMN()-COLUMN($L$1))/6)</f>
        <v>0</v>
      </c>
      <c r="AW104" s="61">
        <f>IF($I104="(送料込)",VLOOKUP(宅配便入力!$Q104,宅配便!$A$18:$O$27,4+(COLUMN()-COLUMN('計算（宅配便）'!$M$1))/6),0)</f>
        <v>0</v>
      </c>
      <c r="AX104" s="62" t="e">
        <f t="shared" ca="1" si="72"/>
        <v>#VALUE!</v>
      </c>
      <c r="AY104" s="59" t="e">
        <f t="shared" ca="1" si="73"/>
        <v>#VALUE!</v>
      </c>
      <c r="AZ104" s="60" t="e">
        <f t="shared" ca="1" si="74"/>
        <v>#VALUE!</v>
      </c>
      <c r="BA104" s="61" t="e">
        <f t="shared" ca="1" si="75"/>
        <v>#VALUE!</v>
      </c>
      <c r="BB104" s="61">
        <f ca="1">OFFSET(宅配便入力!$W104,0,(COLUMN()-COLUMN($L$1))/6)</f>
        <v>0</v>
      </c>
      <c r="BC104" s="61">
        <f>IF($I104="(送料込)",VLOOKUP(宅配便入力!$Q104,宅配便!$A$18:$O$27,4+(COLUMN()-COLUMN('計算（宅配便）'!$M$1))/6),0)</f>
        <v>0</v>
      </c>
      <c r="BD104" s="62" t="e">
        <f t="shared" ca="1" si="76"/>
        <v>#VALUE!</v>
      </c>
      <c r="BE104" s="59" t="e">
        <f t="shared" ca="1" si="77"/>
        <v>#VALUE!</v>
      </c>
      <c r="BF104" s="60" t="e">
        <f t="shared" ca="1" si="78"/>
        <v>#VALUE!</v>
      </c>
      <c r="BG104" s="61" t="e">
        <f t="shared" ca="1" si="79"/>
        <v>#VALUE!</v>
      </c>
      <c r="BH104" s="61">
        <f ca="1">OFFSET(宅配便入力!$W104,0,(COLUMN()-COLUMN($L$1))/6)</f>
        <v>0</v>
      </c>
      <c r="BI104" s="61">
        <f>IF($I104="(送料込)",VLOOKUP(宅配便入力!$Q104,宅配便!$A$18:$O$27,4+(COLUMN()-COLUMN('計算（宅配便）'!$M$1))/6),0)</f>
        <v>0</v>
      </c>
      <c r="BJ104" s="62" t="e">
        <f t="shared" ca="1" si="80"/>
        <v>#VALUE!</v>
      </c>
      <c r="BK104" s="59" t="e">
        <f t="shared" ca="1" si="81"/>
        <v>#VALUE!</v>
      </c>
      <c r="BL104" s="60" t="e">
        <f t="shared" ca="1" si="82"/>
        <v>#VALUE!</v>
      </c>
      <c r="BM104" s="61" t="e">
        <f t="shared" ca="1" si="83"/>
        <v>#VALUE!</v>
      </c>
      <c r="BN104" s="61">
        <f ca="1">OFFSET(宅配便入力!$W104,0,(COLUMN()-COLUMN($L$1))/6)</f>
        <v>0</v>
      </c>
      <c r="BO104" s="61">
        <f>IF($I104="(送料込)",VLOOKUP(宅配便入力!$Q104,宅配便!$A$18:$O$27,4+(COLUMN()-COLUMN('計算（宅配便）'!$M$1))/6),0)</f>
        <v>0</v>
      </c>
      <c r="BP104" s="62" t="e">
        <f t="shared" ca="1" si="84"/>
        <v>#VALUE!</v>
      </c>
      <c r="BQ104" s="59" t="e">
        <f t="shared" ca="1" si="85"/>
        <v>#VALUE!</v>
      </c>
      <c r="BR104" s="60" t="e">
        <f t="shared" ca="1" si="86"/>
        <v>#VALUE!</v>
      </c>
      <c r="BS104" s="61" t="e">
        <f t="shared" ca="1" si="87"/>
        <v>#VALUE!</v>
      </c>
      <c r="BT104" s="61">
        <f ca="1">OFFSET(宅配便入力!$W104,0,(COLUMN()-COLUMN($L$1))/6)</f>
        <v>0</v>
      </c>
      <c r="BU104" s="61">
        <f>IF($I104="(送料込)",VLOOKUP(宅配便入力!$Q104,宅配便!$A$18:$O$27,4+(COLUMN()-COLUMN('計算（宅配便）'!$M$1))/6),0)</f>
        <v>0</v>
      </c>
      <c r="BV104" s="62" t="e">
        <f t="shared" ca="1" si="88"/>
        <v>#VALUE!</v>
      </c>
      <c r="BW104" s="59" t="e">
        <f t="shared" ca="1" si="89"/>
        <v>#VALUE!</v>
      </c>
      <c r="BX104" s="60" t="e">
        <f t="shared" ca="1" si="90"/>
        <v>#VALUE!</v>
      </c>
      <c r="BY104" s="61" t="e">
        <f t="shared" ca="1" si="91"/>
        <v>#VALUE!</v>
      </c>
      <c r="BZ104" s="61">
        <f ca="1">OFFSET(宅配便入力!$W104,0,(COLUMN()-COLUMN($L$1))/6)</f>
        <v>0</v>
      </c>
      <c r="CA104" s="61">
        <f>IF($I104="(送料込)",VLOOKUP(宅配便入力!$Q104,宅配便!$A$18:$O$27,4+(COLUMN()-COLUMN('計算（宅配便）'!$M$1))/6),0)</f>
        <v>0</v>
      </c>
      <c r="CB104" s="62" t="e">
        <f t="shared" ca="1" si="92"/>
        <v>#VALUE!</v>
      </c>
      <c r="CC104" s="59" t="e">
        <f t="shared" ca="1" si="93"/>
        <v>#VALUE!</v>
      </c>
      <c r="CD104" s="60" t="e">
        <f t="shared" ca="1" si="94"/>
        <v>#VALUE!</v>
      </c>
      <c r="CE104" s="61" t="e">
        <f t="shared" ca="1" si="95"/>
        <v>#VALUE!</v>
      </c>
    </row>
    <row r="105" spans="1:83">
      <c r="A105" s="6">
        <v>102</v>
      </c>
      <c r="B105" s="158" t="str">
        <f>IF(ISBLANK(宅配便入力!B105),"",宅配便入力!B105)</f>
        <v/>
      </c>
      <c r="C105" s="5" t="str">
        <f>IF(ISBLANK(宅配便入力!C105),"",宅配便入力!C105)</f>
        <v/>
      </c>
      <c r="D105" s="15">
        <f>IF(ISBLANK(宅配便仮計算!D105),"",宅配便仮計算!D105)</f>
        <v>0.85</v>
      </c>
      <c r="E105" s="5" t="str">
        <f>IF(ISBLANK(宅配便入力!I105),"",宅配便入力!I105)</f>
        <v/>
      </c>
      <c r="F105" s="14" t="str">
        <f>IF(ISBLANK(宅配便入力!L105),"",宅配便入力!L105)</f>
        <v/>
      </c>
      <c r="G105" s="14" t="str">
        <f>IF(ISBLANK(宅配便入力!$N105),"",IF(宅配便入力!$P105="以上",1,宅配便入力!$N105))</f>
        <v/>
      </c>
      <c r="H105" s="6" t="str">
        <f>IF(ISBLANK(宅配便入力!Q105),"",宅配便入力!Q105)</f>
        <v/>
      </c>
      <c r="I105" s="6" t="str">
        <f>IF(ISBLANK(宅配便入力!R105),"",宅配便入力!R105)</f>
        <v/>
      </c>
      <c r="J105" s="6" t="str">
        <f>IF(ISBLANK(宅配便入力!S105),"",宅配便入力!S105)</f>
        <v/>
      </c>
      <c r="K105" s="6" t="str">
        <f>IF(ISBLANK(宅配便入力!T105),"",宅配便入力!T105)</f>
        <v/>
      </c>
      <c r="L105" s="61">
        <f ca="1">OFFSET(宅配便入力!$W105,0,(COLUMN()-COLUMN($L$1))/6)</f>
        <v>0</v>
      </c>
      <c r="M105" s="61">
        <f>IF($I105="(送料込)",VLOOKUP(宅配便入力!$Q105,宅配便!$A$18:$O$27,4+(COLUMN()-COLUMN('計算（宅配便）'!$M$1))/6),0)</f>
        <v>0</v>
      </c>
      <c r="N105" s="62" t="e">
        <f t="shared" ca="1" si="48"/>
        <v>#VALUE!</v>
      </c>
      <c r="O105" s="59" t="e">
        <f t="shared" ca="1" si="49"/>
        <v>#VALUE!</v>
      </c>
      <c r="P105" s="60" t="e">
        <f t="shared" ca="1" si="50"/>
        <v>#VALUE!</v>
      </c>
      <c r="Q105" s="61" t="e">
        <f t="shared" ca="1" si="51"/>
        <v>#VALUE!</v>
      </c>
      <c r="R105" s="61">
        <f ca="1">OFFSET(宅配便入力!$W105,0,(COLUMN()-COLUMN($L$1))/6)</f>
        <v>0</v>
      </c>
      <c r="S105" s="61">
        <f>IF($I105="(送料込)",VLOOKUP(宅配便入力!$Q105,宅配便!$A$18:$O$27,4+(COLUMN()-COLUMN('計算（宅配便）'!$M$1))/6),0)</f>
        <v>0</v>
      </c>
      <c r="T105" s="62" t="e">
        <f t="shared" ca="1" si="52"/>
        <v>#VALUE!</v>
      </c>
      <c r="U105" s="59" t="e">
        <f t="shared" ca="1" si="53"/>
        <v>#VALUE!</v>
      </c>
      <c r="V105" s="60" t="e">
        <f t="shared" ca="1" si="54"/>
        <v>#VALUE!</v>
      </c>
      <c r="W105" s="61" t="e">
        <f t="shared" ca="1" si="55"/>
        <v>#VALUE!</v>
      </c>
      <c r="X105" s="61">
        <f ca="1">OFFSET(宅配便入力!$W105,0,(COLUMN()-COLUMN($L$1))/6)</f>
        <v>0</v>
      </c>
      <c r="Y105" s="61">
        <f>IF($I105="(送料込)",VLOOKUP(宅配便入力!$Q105,宅配便!$A$18:$O$27,4+(COLUMN()-COLUMN('計算（宅配便）'!$M$1))/6),0)</f>
        <v>0</v>
      </c>
      <c r="Z105" s="62" t="e">
        <f t="shared" ca="1" si="56"/>
        <v>#VALUE!</v>
      </c>
      <c r="AA105" s="59" t="e">
        <f t="shared" ca="1" si="57"/>
        <v>#VALUE!</v>
      </c>
      <c r="AB105" s="60" t="e">
        <f t="shared" ca="1" si="58"/>
        <v>#VALUE!</v>
      </c>
      <c r="AC105" s="61" t="e">
        <f t="shared" ca="1" si="59"/>
        <v>#VALUE!</v>
      </c>
      <c r="AD105" s="61">
        <f ca="1">OFFSET(宅配便入力!$W105,0,(COLUMN()-COLUMN($L$1))/6)</f>
        <v>0</v>
      </c>
      <c r="AE105" s="61">
        <f>IF($I105="(送料込)",VLOOKUP(宅配便入力!$Q105,宅配便!$A$18:$O$27,4+(COLUMN()-COLUMN('計算（宅配便）'!$M$1))/6),0)</f>
        <v>0</v>
      </c>
      <c r="AF105" s="62" t="e">
        <f t="shared" ca="1" si="60"/>
        <v>#VALUE!</v>
      </c>
      <c r="AG105" s="59" t="e">
        <f t="shared" ca="1" si="61"/>
        <v>#VALUE!</v>
      </c>
      <c r="AH105" s="60" t="e">
        <f t="shared" ca="1" si="62"/>
        <v>#VALUE!</v>
      </c>
      <c r="AI105" s="61" t="e">
        <f t="shared" ca="1" si="63"/>
        <v>#VALUE!</v>
      </c>
      <c r="AJ105" s="61">
        <f ca="1">OFFSET(宅配便入力!$W105,0,(COLUMN()-COLUMN($L$1))/6)</f>
        <v>0</v>
      </c>
      <c r="AK105" s="61">
        <f>IF($I105="(送料込)",VLOOKUP(宅配便入力!$Q105,宅配便!$A$18:$O$27,4+(COLUMN()-COLUMN('計算（宅配便）'!$M$1))/6),0)</f>
        <v>0</v>
      </c>
      <c r="AL105" s="62" t="e">
        <f t="shared" ca="1" si="64"/>
        <v>#VALUE!</v>
      </c>
      <c r="AM105" s="59" t="e">
        <f t="shared" ca="1" si="65"/>
        <v>#VALUE!</v>
      </c>
      <c r="AN105" s="60" t="e">
        <f t="shared" ca="1" si="66"/>
        <v>#VALUE!</v>
      </c>
      <c r="AO105" s="61" t="e">
        <f t="shared" ca="1" si="67"/>
        <v>#VALUE!</v>
      </c>
      <c r="AP105" s="61">
        <f ca="1">OFFSET(宅配便入力!$W105,0,(COLUMN()-COLUMN($L$1))/6)</f>
        <v>0</v>
      </c>
      <c r="AQ105" s="61">
        <f>IF($I105="(送料込)",VLOOKUP(宅配便入力!$Q105,宅配便!$A$18:$O$27,4+(COLUMN()-COLUMN('計算（宅配便）'!$M$1))/6),0)</f>
        <v>0</v>
      </c>
      <c r="AR105" s="62" t="e">
        <f t="shared" ca="1" si="68"/>
        <v>#VALUE!</v>
      </c>
      <c r="AS105" s="59" t="e">
        <f t="shared" ca="1" si="69"/>
        <v>#VALUE!</v>
      </c>
      <c r="AT105" s="60" t="e">
        <f t="shared" ca="1" si="70"/>
        <v>#VALUE!</v>
      </c>
      <c r="AU105" s="61" t="e">
        <f t="shared" ca="1" si="71"/>
        <v>#VALUE!</v>
      </c>
      <c r="AV105" s="61">
        <f ca="1">OFFSET(宅配便入力!$W105,0,(COLUMN()-COLUMN($L$1))/6)</f>
        <v>0</v>
      </c>
      <c r="AW105" s="61">
        <f>IF($I105="(送料込)",VLOOKUP(宅配便入力!$Q105,宅配便!$A$18:$O$27,4+(COLUMN()-COLUMN('計算（宅配便）'!$M$1))/6),0)</f>
        <v>0</v>
      </c>
      <c r="AX105" s="62" t="e">
        <f t="shared" ca="1" si="72"/>
        <v>#VALUE!</v>
      </c>
      <c r="AY105" s="59" t="e">
        <f t="shared" ca="1" si="73"/>
        <v>#VALUE!</v>
      </c>
      <c r="AZ105" s="60" t="e">
        <f t="shared" ca="1" si="74"/>
        <v>#VALUE!</v>
      </c>
      <c r="BA105" s="61" t="e">
        <f t="shared" ca="1" si="75"/>
        <v>#VALUE!</v>
      </c>
      <c r="BB105" s="61">
        <f ca="1">OFFSET(宅配便入力!$W105,0,(COLUMN()-COLUMN($L$1))/6)</f>
        <v>0</v>
      </c>
      <c r="BC105" s="61">
        <f>IF($I105="(送料込)",VLOOKUP(宅配便入力!$Q105,宅配便!$A$18:$O$27,4+(COLUMN()-COLUMN('計算（宅配便）'!$M$1))/6),0)</f>
        <v>0</v>
      </c>
      <c r="BD105" s="62" t="e">
        <f t="shared" ca="1" si="76"/>
        <v>#VALUE!</v>
      </c>
      <c r="BE105" s="59" t="e">
        <f t="shared" ca="1" si="77"/>
        <v>#VALUE!</v>
      </c>
      <c r="BF105" s="60" t="e">
        <f t="shared" ca="1" si="78"/>
        <v>#VALUE!</v>
      </c>
      <c r="BG105" s="61" t="e">
        <f t="shared" ca="1" si="79"/>
        <v>#VALUE!</v>
      </c>
      <c r="BH105" s="61">
        <f ca="1">OFFSET(宅配便入力!$W105,0,(COLUMN()-COLUMN($L$1))/6)</f>
        <v>0</v>
      </c>
      <c r="BI105" s="61">
        <f>IF($I105="(送料込)",VLOOKUP(宅配便入力!$Q105,宅配便!$A$18:$O$27,4+(COLUMN()-COLUMN('計算（宅配便）'!$M$1))/6),0)</f>
        <v>0</v>
      </c>
      <c r="BJ105" s="62" t="e">
        <f t="shared" ca="1" si="80"/>
        <v>#VALUE!</v>
      </c>
      <c r="BK105" s="59" t="e">
        <f t="shared" ca="1" si="81"/>
        <v>#VALUE!</v>
      </c>
      <c r="BL105" s="60" t="e">
        <f t="shared" ca="1" si="82"/>
        <v>#VALUE!</v>
      </c>
      <c r="BM105" s="61" t="e">
        <f t="shared" ca="1" si="83"/>
        <v>#VALUE!</v>
      </c>
      <c r="BN105" s="61">
        <f ca="1">OFFSET(宅配便入力!$W105,0,(COLUMN()-COLUMN($L$1))/6)</f>
        <v>0</v>
      </c>
      <c r="BO105" s="61">
        <f>IF($I105="(送料込)",VLOOKUP(宅配便入力!$Q105,宅配便!$A$18:$O$27,4+(COLUMN()-COLUMN('計算（宅配便）'!$M$1))/6),0)</f>
        <v>0</v>
      </c>
      <c r="BP105" s="62" t="e">
        <f t="shared" ca="1" si="84"/>
        <v>#VALUE!</v>
      </c>
      <c r="BQ105" s="59" t="e">
        <f t="shared" ca="1" si="85"/>
        <v>#VALUE!</v>
      </c>
      <c r="BR105" s="60" t="e">
        <f t="shared" ca="1" si="86"/>
        <v>#VALUE!</v>
      </c>
      <c r="BS105" s="61" t="e">
        <f t="shared" ca="1" si="87"/>
        <v>#VALUE!</v>
      </c>
      <c r="BT105" s="61">
        <f ca="1">OFFSET(宅配便入力!$W105,0,(COLUMN()-COLUMN($L$1))/6)</f>
        <v>0</v>
      </c>
      <c r="BU105" s="61">
        <f>IF($I105="(送料込)",VLOOKUP(宅配便入力!$Q105,宅配便!$A$18:$O$27,4+(COLUMN()-COLUMN('計算（宅配便）'!$M$1))/6),0)</f>
        <v>0</v>
      </c>
      <c r="BV105" s="62" t="e">
        <f t="shared" ca="1" si="88"/>
        <v>#VALUE!</v>
      </c>
      <c r="BW105" s="59" t="e">
        <f t="shared" ca="1" si="89"/>
        <v>#VALUE!</v>
      </c>
      <c r="BX105" s="60" t="e">
        <f t="shared" ca="1" si="90"/>
        <v>#VALUE!</v>
      </c>
      <c r="BY105" s="61" t="e">
        <f t="shared" ca="1" si="91"/>
        <v>#VALUE!</v>
      </c>
      <c r="BZ105" s="61">
        <f ca="1">OFFSET(宅配便入力!$W105,0,(COLUMN()-COLUMN($L$1))/6)</f>
        <v>0</v>
      </c>
      <c r="CA105" s="61">
        <f>IF($I105="(送料込)",VLOOKUP(宅配便入力!$Q105,宅配便!$A$18:$O$27,4+(COLUMN()-COLUMN('計算（宅配便）'!$M$1))/6),0)</f>
        <v>0</v>
      </c>
      <c r="CB105" s="62" t="e">
        <f t="shared" ca="1" si="92"/>
        <v>#VALUE!</v>
      </c>
      <c r="CC105" s="59" t="e">
        <f t="shared" ca="1" si="93"/>
        <v>#VALUE!</v>
      </c>
      <c r="CD105" s="60" t="e">
        <f t="shared" ca="1" si="94"/>
        <v>#VALUE!</v>
      </c>
      <c r="CE105" s="61" t="e">
        <f t="shared" ca="1" si="95"/>
        <v>#VALUE!</v>
      </c>
    </row>
    <row r="106" spans="1:83">
      <c r="A106" s="6">
        <v>103</v>
      </c>
      <c r="B106" s="158" t="str">
        <f>IF(ISBLANK(宅配便入力!B106),"",宅配便入力!B106)</f>
        <v/>
      </c>
      <c r="C106" s="5" t="str">
        <f>IF(ISBLANK(宅配便入力!C106),"",宅配便入力!C106)</f>
        <v/>
      </c>
      <c r="D106" s="15">
        <f>IF(ISBLANK(宅配便仮計算!D106),"",宅配便仮計算!D106)</f>
        <v>0.85</v>
      </c>
      <c r="E106" s="5" t="str">
        <f>IF(ISBLANK(宅配便入力!I106),"",宅配便入力!I106)</f>
        <v/>
      </c>
      <c r="F106" s="14" t="str">
        <f>IF(ISBLANK(宅配便入力!L106),"",宅配便入力!L106)</f>
        <v/>
      </c>
      <c r="G106" s="14" t="str">
        <f>IF(ISBLANK(宅配便入力!$N106),"",IF(宅配便入力!$P106="以上",1,宅配便入力!$N106))</f>
        <v/>
      </c>
      <c r="H106" s="6" t="str">
        <f>IF(ISBLANK(宅配便入力!Q106),"",宅配便入力!Q106)</f>
        <v/>
      </c>
      <c r="I106" s="6" t="str">
        <f>IF(ISBLANK(宅配便入力!R106),"",宅配便入力!R106)</f>
        <v/>
      </c>
      <c r="J106" s="6" t="str">
        <f>IF(ISBLANK(宅配便入力!S106),"",宅配便入力!S106)</f>
        <v/>
      </c>
      <c r="K106" s="6" t="str">
        <f>IF(ISBLANK(宅配便入力!T106),"",宅配便入力!T106)</f>
        <v/>
      </c>
      <c r="L106" s="61">
        <f ca="1">OFFSET(宅配便入力!$W106,0,(COLUMN()-COLUMN($L$1))/6)</f>
        <v>0</v>
      </c>
      <c r="M106" s="61">
        <f>IF($I106="(送料込)",VLOOKUP(宅配便入力!$Q106,宅配便!$A$18:$O$27,4+(COLUMN()-COLUMN('計算（宅配便）'!$M$1))/6),0)</f>
        <v>0</v>
      </c>
      <c r="N106" s="62" t="e">
        <f t="shared" ca="1" si="48"/>
        <v>#VALUE!</v>
      </c>
      <c r="O106" s="59" t="e">
        <f t="shared" ca="1" si="49"/>
        <v>#VALUE!</v>
      </c>
      <c r="P106" s="60" t="e">
        <f t="shared" ca="1" si="50"/>
        <v>#VALUE!</v>
      </c>
      <c r="Q106" s="61" t="e">
        <f t="shared" ca="1" si="51"/>
        <v>#VALUE!</v>
      </c>
      <c r="R106" s="61">
        <f ca="1">OFFSET(宅配便入力!$W106,0,(COLUMN()-COLUMN($L$1))/6)</f>
        <v>0</v>
      </c>
      <c r="S106" s="61">
        <f>IF($I106="(送料込)",VLOOKUP(宅配便入力!$Q106,宅配便!$A$18:$O$27,4+(COLUMN()-COLUMN('計算（宅配便）'!$M$1))/6),0)</f>
        <v>0</v>
      </c>
      <c r="T106" s="62" t="e">
        <f t="shared" ca="1" si="52"/>
        <v>#VALUE!</v>
      </c>
      <c r="U106" s="59" t="e">
        <f t="shared" ca="1" si="53"/>
        <v>#VALUE!</v>
      </c>
      <c r="V106" s="60" t="e">
        <f t="shared" ca="1" si="54"/>
        <v>#VALUE!</v>
      </c>
      <c r="W106" s="61" t="e">
        <f t="shared" ca="1" si="55"/>
        <v>#VALUE!</v>
      </c>
      <c r="X106" s="61">
        <f ca="1">OFFSET(宅配便入力!$W106,0,(COLUMN()-COLUMN($L$1))/6)</f>
        <v>0</v>
      </c>
      <c r="Y106" s="61">
        <f>IF($I106="(送料込)",VLOOKUP(宅配便入力!$Q106,宅配便!$A$18:$O$27,4+(COLUMN()-COLUMN('計算（宅配便）'!$M$1))/6),0)</f>
        <v>0</v>
      </c>
      <c r="Z106" s="62" t="e">
        <f t="shared" ca="1" si="56"/>
        <v>#VALUE!</v>
      </c>
      <c r="AA106" s="59" t="e">
        <f t="shared" ca="1" si="57"/>
        <v>#VALUE!</v>
      </c>
      <c r="AB106" s="60" t="e">
        <f t="shared" ca="1" si="58"/>
        <v>#VALUE!</v>
      </c>
      <c r="AC106" s="61" t="e">
        <f t="shared" ca="1" si="59"/>
        <v>#VALUE!</v>
      </c>
      <c r="AD106" s="61">
        <f ca="1">OFFSET(宅配便入力!$W106,0,(COLUMN()-COLUMN($L$1))/6)</f>
        <v>0</v>
      </c>
      <c r="AE106" s="61">
        <f>IF($I106="(送料込)",VLOOKUP(宅配便入力!$Q106,宅配便!$A$18:$O$27,4+(COLUMN()-COLUMN('計算（宅配便）'!$M$1))/6),0)</f>
        <v>0</v>
      </c>
      <c r="AF106" s="62" t="e">
        <f t="shared" ca="1" si="60"/>
        <v>#VALUE!</v>
      </c>
      <c r="AG106" s="59" t="e">
        <f t="shared" ca="1" si="61"/>
        <v>#VALUE!</v>
      </c>
      <c r="AH106" s="60" t="e">
        <f t="shared" ca="1" si="62"/>
        <v>#VALUE!</v>
      </c>
      <c r="AI106" s="61" t="e">
        <f t="shared" ca="1" si="63"/>
        <v>#VALUE!</v>
      </c>
      <c r="AJ106" s="61">
        <f ca="1">OFFSET(宅配便入力!$W106,0,(COLUMN()-COLUMN($L$1))/6)</f>
        <v>0</v>
      </c>
      <c r="AK106" s="61">
        <f>IF($I106="(送料込)",VLOOKUP(宅配便入力!$Q106,宅配便!$A$18:$O$27,4+(COLUMN()-COLUMN('計算（宅配便）'!$M$1))/6),0)</f>
        <v>0</v>
      </c>
      <c r="AL106" s="62" t="e">
        <f t="shared" ca="1" si="64"/>
        <v>#VALUE!</v>
      </c>
      <c r="AM106" s="59" t="e">
        <f t="shared" ca="1" si="65"/>
        <v>#VALUE!</v>
      </c>
      <c r="AN106" s="60" t="e">
        <f t="shared" ca="1" si="66"/>
        <v>#VALUE!</v>
      </c>
      <c r="AO106" s="61" t="e">
        <f t="shared" ca="1" si="67"/>
        <v>#VALUE!</v>
      </c>
      <c r="AP106" s="61">
        <f ca="1">OFFSET(宅配便入力!$W106,0,(COLUMN()-COLUMN($L$1))/6)</f>
        <v>0</v>
      </c>
      <c r="AQ106" s="61">
        <f>IF($I106="(送料込)",VLOOKUP(宅配便入力!$Q106,宅配便!$A$18:$O$27,4+(COLUMN()-COLUMN('計算（宅配便）'!$M$1))/6),0)</f>
        <v>0</v>
      </c>
      <c r="AR106" s="62" t="e">
        <f t="shared" ca="1" si="68"/>
        <v>#VALUE!</v>
      </c>
      <c r="AS106" s="59" t="e">
        <f t="shared" ca="1" si="69"/>
        <v>#VALUE!</v>
      </c>
      <c r="AT106" s="60" t="e">
        <f t="shared" ca="1" si="70"/>
        <v>#VALUE!</v>
      </c>
      <c r="AU106" s="61" t="e">
        <f t="shared" ca="1" si="71"/>
        <v>#VALUE!</v>
      </c>
      <c r="AV106" s="61">
        <f ca="1">OFFSET(宅配便入力!$W106,0,(COLUMN()-COLUMN($L$1))/6)</f>
        <v>0</v>
      </c>
      <c r="AW106" s="61">
        <f>IF($I106="(送料込)",VLOOKUP(宅配便入力!$Q106,宅配便!$A$18:$O$27,4+(COLUMN()-COLUMN('計算（宅配便）'!$M$1))/6),0)</f>
        <v>0</v>
      </c>
      <c r="AX106" s="62" t="e">
        <f t="shared" ca="1" si="72"/>
        <v>#VALUE!</v>
      </c>
      <c r="AY106" s="59" t="e">
        <f t="shared" ca="1" si="73"/>
        <v>#VALUE!</v>
      </c>
      <c r="AZ106" s="60" t="e">
        <f t="shared" ca="1" si="74"/>
        <v>#VALUE!</v>
      </c>
      <c r="BA106" s="61" t="e">
        <f t="shared" ca="1" si="75"/>
        <v>#VALUE!</v>
      </c>
      <c r="BB106" s="61">
        <f ca="1">OFFSET(宅配便入力!$W106,0,(COLUMN()-COLUMN($L$1))/6)</f>
        <v>0</v>
      </c>
      <c r="BC106" s="61">
        <f>IF($I106="(送料込)",VLOOKUP(宅配便入力!$Q106,宅配便!$A$18:$O$27,4+(COLUMN()-COLUMN('計算（宅配便）'!$M$1))/6),0)</f>
        <v>0</v>
      </c>
      <c r="BD106" s="62" t="e">
        <f t="shared" ca="1" si="76"/>
        <v>#VALUE!</v>
      </c>
      <c r="BE106" s="59" t="e">
        <f t="shared" ca="1" si="77"/>
        <v>#VALUE!</v>
      </c>
      <c r="BF106" s="60" t="e">
        <f t="shared" ca="1" si="78"/>
        <v>#VALUE!</v>
      </c>
      <c r="BG106" s="61" t="e">
        <f t="shared" ca="1" si="79"/>
        <v>#VALUE!</v>
      </c>
      <c r="BH106" s="61">
        <f ca="1">OFFSET(宅配便入力!$W106,0,(COLUMN()-COLUMN($L$1))/6)</f>
        <v>0</v>
      </c>
      <c r="BI106" s="61">
        <f>IF($I106="(送料込)",VLOOKUP(宅配便入力!$Q106,宅配便!$A$18:$O$27,4+(COLUMN()-COLUMN('計算（宅配便）'!$M$1))/6),0)</f>
        <v>0</v>
      </c>
      <c r="BJ106" s="62" t="e">
        <f t="shared" ca="1" si="80"/>
        <v>#VALUE!</v>
      </c>
      <c r="BK106" s="59" t="e">
        <f t="shared" ca="1" si="81"/>
        <v>#VALUE!</v>
      </c>
      <c r="BL106" s="60" t="e">
        <f t="shared" ca="1" si="82"/>
        <v>#VALUE!</v>
      </c>
      <c r="BM106" s="61" t="e">
        <f t="shared" ca="1" si="83"/>
        <v>#VALUE!</v>
      </c>
      <c r="BN106" s="61">
        <f ca="1">OFFSET(宅配便入力!$W106,0,(COLUMN()-COLUMN($L$1))/6)</f>
        <v>0</v>
      </c>
      <c r="BO106" s="61">
        <f>IF($I106="(送料込)",VLOOKUP(宅配便入力!$Q106,宅配便!$A$18:$O$27,4+(COLUMN()-COLUMN('計算（宅配便）'!$M$1))/6),0)</f>
        <v>0</v>
      </c>
      <c r="BP106" s="62" t="e">
        <f t="shared" ca="1" si="84"/>
        <v>#VALUE!</v>
      </c>
      <c r="BQ106" s="59" t="e">
        <f t="shared" ca="1" si="85"/>
        <v>#VALUE!</v>
      </c>
      <c r="BR106" s="60" t="e">
        <f t="shared" ca="1" si="86"/>
        <v>#VALUE!</v>
      </c>
      <c r="BS106" s="61" t="e">
        <f t="shared" ca="1" si="87"/>
        <v>#VALUE!</v>
      </c>
      <c r="BT106" s="61">
        <f ca="1">OFFSET(宅配便入力!$W106,0,(COLUMN()-COLUMN($L$1))/6)</f>
        <v>0</v>
      </c>
      <c r="BU106" s="61">
        <f>IF($I106="(送料込)",VLOOKUP(宅配便入力!$Q106,宅配便!$A$18:$O$27,4+(COLUMN()-COLUMN('計算（宅配便）'!$M$1))/6),0)</f>
        <v>0</v>
      </c>
      <c r="BV106" s="62" t="e">
        <f t="shared" ca="1" si="88"/>
        <v>#VALUE!</v>
      </c>
      <c r="BW106" s="59" t="e">
        <f t="shared" ca="1" si="89"/>
        <v>#VALUE!</v>
      </c>
      <c r="BX106" s="60" t="e">
        <f t="shared" ca="1" si="90"/>
        <v>#VALUE!</v>
      </c>
      <c r="BY106" s="61" t="e">
        <f t="shared" ca="1" si="91"/>
        <v>#VALUE!</v>
      </c>
      <c r="BZ106" s="61">
        <f ca="1">OFFSET(宅配便入力!$W106,0,(COLUMN()-COLUMN($L$1))/6)</f>
        <v>0</v>
      </c>
      <c r="CA106" s="61">
        <f>IF($I106="(送料込)",VLOOKUP(宅配便入力!$Q106,宅配便!$A$18:$O$27,4+(COLUMN()-COLUMN('計算（宅配便）'!$M$1))/6),0)</f>
        <v>0</v>
      </c>
      <c r="CB106" s="62" t="e">
        <f t="shared" ca="1" si="92"/>
        <v>#VALUE!</v>
      </c>
      <c r="CC106" s="59" t="e">
        <f t="shared" ca="1" si="93"/>
        <v>#VALUE!</v>
      </c>
      <c r="CD106" s="60" t="e">
        <f t="shared" ca="1" si="94"/>
        <v>#VALUE!</v>
      </c>
      <c r="CE106" s="61" t="e">
        <f t="shared" ca="1" si="95"/>
        <v>#VALUE!</v>
      </c>
    </row>
    <row r="107" spans="1:83">
      <c r="A107" s="6">
        <v>104</v>
      </c>
      <c r="B107" s="158" t="str">
        <f>IF(ISBLANK(宅配便入力!B107),"",宅配便入力!B107)</f>
        <v/>
      </c>
      <c r="C107" s="5" t="str">
        <f>IF(ISBLANK(宅配便入力!C107),"",宅配便入力!C107)</f>
        <v/>
      </c>
      <c r="D107" s="15">
        <f>IF(ISBLANK(宅配便仮計算!D107),"",宅配便仮計算!D107)</f>
        <v>0.85</v>
      </c>
      <c r="E107" s="5" t="str">
        <f>IF(ISBLANK(宅配便入力!I107),"",宅配便入力!I107)</f>
        <v/>
      </c>
      <c r="F107" s="14" t="str">
        <f>IF(ISBLANK(宅配便入力!L107),"",宅配便入力!L107)</f>
        <v/>
      </c>
      <c r="G107" s="14" t="str">
        <f>IF(ISBLANK(宅配便入力!$N107),"",IF(宅配便入力!$P107="以上",1,宅配便入力!$N107))</f>
        <v/>
      </c>
      <c r="H107" s="6" t="str">
        <f>IF(ISBLANK(宅配便入力!Q107),"",宅配便入力!Q107)</f>
        <v/>
      </c>
      <c r="I107" s="6" t="str">
        <f>IF(ISBLANK(宅配便入力!R107),"",宅配便入力!R107)</f>
        <v/>
      </c>
      <c r="J107" s="6" t="str">
        <f>IF(ISBLANK(宅配便入力!S107),"",宅配便入力!S107)</f>
        <v/>
      </c>
      <c r="K107" s="6" t="str">
        <f>IF(ISBLANK(宅配便入力!T107),"",宅配便入力!T107)</f>
        <v/>
      </c>
      <c r="L107" s="61">
        <f ca="1">OFFSET(宅配便入力!$W107,0,(COLUMN()-COLUMN($L$1))/6)</f>
        <v>0</v>
      </c>
      <c r="M107" s="61">
        <f>IF($I107="(送料込)",VLOOKUP(宅配便入力!$Q107,宅配便!$A$18:$O$27,4+(COLUMN()-COLUMN('計算（宅配便）'!$M$1))/6),0)</f>
        <v>0</v>
      </c>
      <c r="N107" s="62" t="e">
        <f t="shared" ca="1" si="48"/>
        <v>#VALUE!</v>
      </c>
      <c r="O107" s="59" t="e">
        <f t="shared" ca="1" si="49"/>
        <v>#VALUE!</v>
      </c>
      <c r="P107" s="60" t="e">
        <f t="shared" ca="1" si="50"/>
        <v>#VALUE!</v>
      </c>
      <c r="Q107" s="61" t="e">
        <f t="shared" ca="1" si="51"/>
        <v>#VALUE!</v>
      </c>
      <c r="R107" s="61">
        <f ca="1">OFFSET(宅配便入力!$W107,0,(COLUMN()-COLUMN($L$1))/6)</f>
        <v>0</v>
      </c>
      <c r="S107" s="61">
        <f>IF($I107="(送料込)",VLOOKUP(宅配便入力!$Q107,宅配便!$A$18:$O$27,4+(COLUMN()-COLUMN('計算（宅配便）'!$M$1))/6),0)</f>
        <v>0</v>
      </c>
      <c r="T107" s="62" t="e">
        <f t="shared" ca="1" si="52"/>
        <v>#VALUE!</v>
      </c>
      <c r="U107" s="59" t="e">
        <f t="shared" ca="1" si="53"/>
        <v>#VALUE!</v>
      </c>
      <c r="V107" s="60" t="e">
        <f t="shared" ca="1" si="54"/>
        <v>#VALUE!</v>
      </c>
      <c r="W107" s="61" t="e">
        <f t="shared" ca="1" si="55"/>
        <v>#VALUE!</v>
      </c>
      <c r="X107" s="61">
        <f ca="1">OFFSET(宅配便入力!$W107,0,(COLUMN()-COLUMN($L$1))/6)</f>
        <v>0</v>
      </c>
      <c r="Y107" s="61">
        <f>IF($I107="(送料込)",VLOOKUP(宅配便入力!$Q107,宅配便!$A$18:$O$27,4+(COLUMN()-COLUMN('計算（宅配便）'!$M$1))/6),0)</f>
        <v>0</v>
      </c>
      <c r="Z107" s="62" t="e">
        <f t="shared" ca="1" si="56"/>
        <v>#VALUE!</v>
      </c>
      <c r="AA107" s="59" t="e">
        <f t="shared" ca="1" si="57"/>
        <v>#VALUE!</v>
      </c>
      <c r="AB107" s="60" t="e">
        <f t="shared" ca="1" si="58"/>
        <v>#VALUE!</v>
      </c>
      <c r="AC107" s="61" t="e">
        <f t="shared" ca="1" si="59"/>
        <v>#VALUE!</v>
      </c>
      <c r="AD107" s="61">
        <f ca="1">OFFSET(宅配便入力!$W107,0,(COLUMN()-COLUMN($L$1))/6)</f>
        <v>0</v>
      </c>
      <c r="AE107" s="61">
        <f>IF($I107="(送料込)",VLOOKUP(宅配便入力!$Q107,宅配便!$A$18:$O$27,4+(COLUMN()-COLUMN('計算（宅配便）'!$M$1))/6),0)</f>
        <v>0</v>
      </c>
      <c r="AF107" s="62" t="e">
        <f t="shared" ca="1" si="60"/>
        <v>#VALUE!</v>
      </c>
      <c r="AG107" s="59" t="e">
        <f t="shared" ca="1" si="61"/>
        <v>#VALUE!</v>
      </c>
      <c r="AH107" s="60" t="e">
        <f t="shared" ca="1" si="62"/>
        <v>#VALUE!</v>
      </c>
      <c r="AI107" s="61" t="e">
        <f t="shared" ca="1" si="63"/>
        <v>#VALUE!</v>
      </c>
      <c r="AJ107" s="61">
        <f ca="1">OFFSET(宅配便入力!$W107,0,(COLUMN()-COLUMN($L$1))/6)</f>
        <v>0</v>
      </c>
      <c r="AK107" s="61">
        <f>IF($I107="(送料込)",VLOOKUP(宅配便入力!$Q107,宅配便!$A$18:$O$27,4+(COLUMN()-COLUMN('計算（宅配便）'!$M$1))/6),0)</f>
        <v>0</v>
      </c>
      <c r="AL107" s="62" t="e">
        <f t="shared" ca="1" si="64"/>
        <v>#VALUE!</v>
      </c>
      <c r="AM107" s="59" t="e">
        <f t="shared" ca="1" si="65"/>
        <v>#VALUE!</v>
      </c>
      <c r="AN107" s="60" t="e">
        <f t="shared" ca="1" si="66"/>
        <v>#VALUE!</v>
      </c>
      <c r="AO107" s="61" t="e">
        <f t="shared" ca="1" si="67"/>
        <v>#VALUE!</v>
      </c>
      <c r="AP107" s="61">
        <f ca="1">OFFSET(宅配便入力!$W107,0,(COLUMN()-COLUMN($L$1))/6)</f>
        <v>0</v>
      </c>
      <c r="AQ107" s="61">
        <f>IF($I107="(送料込)",VLOOKUP(宅配便入力!$Q107,宅配便!$A$18:$O$27,4+(COLUMN()-COLUMN('計算（宅配便）'!$M$1))/6),0)</f>
        <v>0</v>
      </c>
      <c r="AR107" s="62" t="e">
        <f t="shared" ca="1" si="68"/>
        <v>#VALUE!</v>
      </c>
      <c r="AS107" s="59" t="e">
        <f t="shared" ca="1" si="69"/>
        <v>#VALUE!</v>
      </c>
      <c r="AT107" s="60" t="e">
        <f t="shared" ca="1" si="70"/>
        <v>#VALUE!</v>
      </c>
      <c r="AU107" s="61" t="e">
        <f t="shared" ca="1" si="71"/>
        <v>#VALUE!</v>
      </c>
      <c r="AV107" s="61">
        <f ca="1">OFFSET(宅配便入力!$W107,0,(COLUMN()-COLUMN($L$1))/6)</f>
        <v>0</v>
      </c>
      <c r="AW107" s="61">
        <f>IF($I107="(送料込)",VLOOKUP(宅配便入力!$Q107,宅配便!$A$18:$O$27,4+(COLUMN()-COLUMN('計算（宅配便）'!$M$1))/6),0)</f>
        <v>0</v>
      </c>
      <c r="AX107" s="62" t="e">
        <f t="shared" ca="1" si="72"/>
        <v>#VALUE!</v>
      </c>
      <c r="AY107" s="59" t="e">
        <f t="shared" ca="1" si="73"/>
        <v>#VALUE!</v>
      </c>
      <c r="AZ107" s="60" t="e">
        <f t="shared" ca="1" si="74"/>
        <v>#VALUE!</v>
      </c>
      <c r="BA107" s="61" t="e">
        <f t="shared" ca="1" si="75"/>
        <v>#VALUE!</v>
      </c>
      <c r="BB107" s="61">
        <f ca="1">OFFSET(宅配便入力!$W107,0,(COLUMN()-COLUMN($L$1))/6)</f>
        <v>0</v>
      </c>
      <c r="BC107" s="61">
        <f>IF($I107="(送料込)",VLOOKUP(宅配便入力!$Q107,宅配便!$A$18:$O$27,4+(COLUMN()-COLUMN('計算（宅配便）'!$M$1))/6),0)</f>
        <v>0</v>
      </c>
      <c r="BD107" s="62" t="e">
        <f t="shared" ca="1" si="76"/>
        <v>#VALUE!</v>
      </c>
      <c r="BE107" s="59" t="e">
        <f t="shared" ca="1" si="77"/>
        <v>#VALUE!</v>
      </c>
      <c r="BF107" s="60" t="e">
        <f t="shared" ca="1" si="78"/>
        <v>#VALUE!</v>
      </c>
      <c r="BG107" s="61" t="e">
        <f t="shared" ca="1" si="79"/>
        <v>#VALUE!</v>
      </c>
      <c r="BH107" s="61">
        <f ca="1">OFFSET(宅配便入力!$W107,0,(COLUMN()-COLUMN($L$1))/6)</f>
        <v>0</v>
      </c>
      <c r="BI107" s="61">
        <f>IF($I107="(送料込)",VLOOKUP(宅配便入力!$Q107,宅配便!$A$18:$O$27,4+(COLUMN()-COLUMN('計算（宅配便）'!$M$1))/6),0)</f>
        <v>0</v>
      </c>
      <c r="BJ107" s="62" t="e">
        <f t="shared" ca="1" si="80"/>
        <v>#VALUE!</v>
      </c>
      <c r="BK107" s="59" t="e">
        <f t="shared" ca="1" si="81"/>
        <v>#VALUE!</v>
      </c>
      <c r="BL107" s="60" t="e">
        <f t="shared" ca="1" si="82"/>
        <v>#VALUE!</v>
      </c>
      <c r="BM107" s="61" t="e">
        <f t="shared" ca="1" si="83"/>
        <v>#VALUE!</v>
      </c>
      <c r="BN107" s="61">
        <f ca="1">OFFSET(宅配便入力!$W107,0,(COLUMN()-COLUMN($L$1))/6)</f>
        <v>0</v>
      </c>
      <c r="BO107" s="61">
        <f>IF($I107="(送料込)",VLOOKUP(宅配便入力!$Q107,宅配便!$A$18:$O$27,4+(COLUMN()-COLUMN('計算（宅配便）'!$M$1))/6),0)</f>
        <v>0</v>
      </c>
      <c r="BP107" s="62" t="e">
        <f t="shared" ca="1" si="84"/>
        <v>#VALUE!</v>
      </c>
      <c r="BQ107" s="59" t="e">
        <f t="shared" ca="1" si="85"/>
        <v>#VALUE!</v>
      </c>
      <c r="BR107" s="60" t="e">
        <f t="shared" ca="1" si="86"/>
        <v>#VALUE!</v>
      </c>
      <c r="BS107" s="61" t="e">
        <f t="shared" ca="1" si="87"/>
        <v>#VALUE!</v>
      </c>
      <c r="BT107" s="61">
        <f ca="1">OFFSET(宅配便入力!$W107,0,(COLUMN()-COLUMN($L$1))/6)</f>
        <v>0</v>
      </c>
      <c r="BU107" s="61">
        <f>IF($I107="(送料込)",VLOOKUP(宅配便入力!$Q107,宅配便!$A$18:$O$27,4+(COLUMN()-COLUMN('計算（宅配便）'!$M$1))/6),0)</f>
        <v>0</v>
      </c>
      <c r="BV107" s="62" t="e">
        <f t="shared" ca="1" si="88"/>
        <v>#VALUE!</v>
      </c>
      <c r="BW107" s="59" t="e">
        <f t="shared" ca="1" si="89"/>
        <v>#VALUE!</v>
      </c>
      <c r="BX107" s="60" t="e">
        <f t="shared" ca="1" si="90"/>
        <v>#VALUE!</v>
      </c>
      <c r="BY107" s="61" t="e">
        <f t="shared" ca="1" si="91"/>
        <v>#VALUE!</v>
      </c>
      <c r="BZ107" s="61">
        <f ca="1">OFFSET(宅配便入力!$W107,0,(COLUMN()-COLUMN($L$1))/6)</f>
        <v>0</v>
      </c>
      <c r="CA107" s="61">
        <f>IF($I107="(送料込)",VLOOKUP(宅配便入力!$Q107,宅配便!$A$18:$O$27,4+(COLUMN()-COLUMN('計算（宅配便）'!$M$1))/6),0)</f>
        <v>0</v>
      </c>
      <c r="CB107" s="62" t="e">
        <f t="shared" ca="1" si="92"/>
        <v>#VALUE!</v>
      </c>
      <c r="CC107" s="59" t="e">
        <f t="shared" ca="1" si="93"/>
        <v>#VALUE!</v>
      </c>
      <c r="CD107" s="60" t="e">
        <f t="shared" ca="1" si="94"/>
        <v>#VALUE!</v>
      </c>
      <c r="CE107" s="61" t="e">
        <f t="shared" ca="1" si="95"/>
        <v>#VALUE!</v>
      </c>
    </row>
    <row r="108" spans="1:83">
      <c r="A108" s="6">
        <v>105</v>
      </c>
      <c r="B108" s="158" t="str">
        <f>IF(ISBLANK(宅配便入力!B108),"",宅配便入力!B108)</f>
        <v/>
      </c>
      <c r="C108" s="5" t="str">
        <f>IF(ISBLANK(宅配便入力!C108),"",宅配便入力!C108)</f>
        <v/>
      </c>
      <c r="D108" s="15">
        <f>IF(ISBLANK(宅配便仮計算!D108),"",宅配便仮計算!D108)</f>
        <v>0.85</v>
      </c>
      <c r="E108" s="5" t="str">
        <f>IF(ISBLANK(宅配便入力!I108),"",宅配便入力!I108)</f>
        <v/>
      </c>
      <c r="F108" s="14" t="str">
        <f>IF(ISBLANK(宅配便入力!L108),"",宅配便入力!L108)</f>
        <v/>
      </c>
      <c r="G108" s="14" t="str">
        <f>IF(ISBLANK(宅配便入力!$N108),"",IF(宅配便入力!$P108="以上",1,宅配便入力!$N108))</f>
        <v/>
      </c>
      <c r="H108" s="6" t="str">
        <f>IF(ISBLANK(宅配便入力!Q108),"",宅配便入力!Q108)</f>
        <v/>
      </c>
      <c r="I108" s="6" t="str">
        <f>IF(ISBLANK(宅配便入力!R108),"",宅配便入力!R108)</f>
        <v/>
      </c>
      <c r="J108" s="6" t="str">
        <f>IF(ISBLANK(宅配便入力!S108),"",宅配便入力!S108)</f>
        <v/>
      </c>
      <c r="K108" s="6" t="str">
        <f>IF(ISBLANK(宅配便入力!T108),"",宅配便入力!T108)</f>
        <v/>
      </c>
      <c r="L108" s="61">
        <f ca="1">OFFSET(宅配便入力!$W108,0,(COLUMN()-COLUMN($L$1))/6)</f>
        <v>0</v>
      </c>
      <c r="M108" s="61">
        <f>IF($I108="(送料込)",VLOOKUP(宅配便入力!$Q108,宅配便!$A$18:$O$27,4+(COLUMN()-COLUMN('計算（宅配便）'!$M$1))/6),0)</f>
        <v>0</v>
      </c>
      <c r="N108" s="62" t="e">
        <f t="shared" ca="1" si="48"/>
        <v>#VALUE!</v>
      </c>
      <c r="O108" s="59" t="e">
        <f t="shared" ca="1" si="49"/>
        <v>#VALUE!</v>
      </c>
      <c r="P108" s="60" t="e">
        <f t="shared" ca="1" si="50"/>
        <v>#VALUE!</v>
      </c>
      <c r="Q108" s="61" t="e">
        <f t="shared" ca="1" si="51"/>
        <v>#VALUE!</v>
      </c>
      <c r="R108" s="61">
        <f ca="1">OFFSET(宅配便入力!$W108,0,(COLUMN()-COLUMN($L$1))/6)</f>
        <v>0</v>
      </c>
      <c r="S108" s="61">
        <f>IF($I108="(送料込)",VLOOKUP(宅配便入力!$Q108,宅配便!$A$18:$O$27,4+(COLUMN()-COLUMN('計算（宅配便）'!$M$1))/6),0)</f>
        <v>0</v>
      </c>
      <c r="T108" s="62" t="e">
        <f t="shared" ca="1" si="52"/>
        <v>#VALUE!</v>
      </c>
      <c r="U108" s="59" t="e">
        <f t="shared" ca="1" si="53"/>
        <v>#VALUE!</v>
      </c>
      <c r="V108" s="60" t="e">
        <f t="shared" ca="1" si="54"/>
        <v>#VALUE!</v>
      </c>
      <c r="W108" s="61" t="e">
        <f t="shared" ca="1" si="55"/>
        <v>#VALUE!</v>
      </c>
      <c r="X108" s="61">
        <f ca="1">OFFSET(宅配便入力!$W108,0,(COLUMN()-COLUMN($L$1))/6)</f>
        <v>0</v>
      </c>
      <c r="Y108" s="61">
        <f>IF($I108="(送料込)",VLOOKUP(宅配便入力!$Q108,宅配便!$A$18:$O$27,4+(COLUMN()-COLUMN('計算（宅配便）'!$M$1))/6),0)</f>
        <v>0</v>
      </c>
      <c r="Z108" s="62" t="e">
        <f t="shared" ca="1" si="56"/>
        <v>#VALUE!</v>
      </c>
      <c r="AA108" s="59" t="e">
        <f t="shared" ca="1" si="57"/>
        <v>#VALUE!</v>
      </c>
      <c r="AB108" s="60" t="e">
        <f t="shared" ca="1" si="58"/>
        <v>#VALUE!</v>
      </c>
      <c r="AC108" s="61" t="e">
        <f t="shared" ca="1" si="59"/>
        <v>#VALUE!</v>
      </c>
      <c r="AD108" s="61">
        <f ca="1">OFFSET(宅配便入力!$W108,0,(COLUMN()-COLUMN($L$1))/6)</f>
        <v>0</v>
      </c>
      <c r="AE108" s="61">
        <f>IF($I108="(送料込)",VLOOKUP(宅配便入力!$Q108,宅配便!$A$18:$O$27,4+(COLUMN()-COLUMN('計算（宅配便）'!$M$1))/6),0)</f>
        <v>0</v>
      </c>
      <c r="AF108" s="62" t="e">
        <f t="shared" ca="1" si="60"/>
        <v>#VALUE!</v>
      </c>
      <c r="AG108" s="59" t="e">
        <f t="shared" ca="1" si="61"/>
        <v>#VALUE!</v>
      </c>
      <c r="AH108" s="60" t="e">
        <f t="shared" ca="1" si="62"/>
        <v>#VALUE!</v>
      </c>
      <c r="AI108" s="61" t="e">
        <f t="shared" ca="1" si="63"/>
        <v>#VALUE!</v>
      </c>
      <c r="AJ108" s="61">
        <f ca="1">OFFSET(宅配便入力!$W108,0,(COLUMN()-COLUMN($L$1))/6)</f>
        <v>0</v>
      </c>
      <c r="AK108" s="61">
        <f>IF($I108="(送料込)",VLOOKUP(宅配便入力!$Q108,宅配便!$A$18:$O$27,4+(COLUMN()-COLUMN('計算（宅配便）'!$M$1))/6),0)</f>
        <v>0</v>
      </c>
      <c r="AL108" s="62" t="e">
        <f t="shared" ca="1" si="64"/>
        <v>#VALUE!</v>
      </c>
      <c r="AM108" s="59" t="e">
        <f t="shared" ca="1" si="65"/>
        <v>#VALUE!</v>
      </c>
      <c r="AN108" s="60" t="e">
        <f t="shared" ca="1" si="66"/>
        <v>#VALUE!</v>
      </c>
      <c r="AO108" s="61" t="e">
        <f t="shared" ca="1" si="67"/>
        <v>#VALUE!</v>
      </c>
      <c r="AP108" s="61">
        <f ca="1">OFFSET(宅配便入力!$W108,0,(COLUMN()-COLUMN($L$1))/6)</f>
        <v>0</v>
      </c>
      <c r="AQ108" s="61">
        <f>IF($I108="(送料込)",VLOOKUP(宅配便入力!$Q108,宅配便!$A$18:$O$27,4+(COLUMN()-COLUMN('計算（宅配便）'!$M$1))/6),0)</f>
        <v>0</v>
      </c>
      <c r="AR108" s="62" t="e">
        <f t="shared" ca="1" si="68"/>
        <v>#VALUE!</v>
      </c>
      <c r="AS108" s="59" t="e">
        <f t="shared" ca="1" si="69"/>
        <v>#VALUE!</v>
      </c>
      <c r="AT108" s="60" t="e">
        <f t="shared" ca="1" si="70"/>
        <v>#VALUE!</v>
      </c>
      <c r="AU108" s="61" t="e">
        <f t="shared" ca="1" si="71"/>
        <v>#VALUE!</v>
      </c>
      <c r="AV108" s="61">
        <f ca="1">OFFSET(宅配便入力!$W108,0,(COLUMN()-COLUMN($L$1))/6)</f>
        <v>0</v>
      </c>
      <c r="AW108" s="61">
        <f>IF($I108="(送料込)",VLOOKUP(宅配便入力!$Q108,宅配便!$A$18:$O$27,4+(COLUMN()-COLUMN('計算（宅配便）'!$M$1))/6),0)</f>
        <v>0</v>
      </c>
      <c r="AX108" s="62" t="e">
        <f t="shared" ca="1" si="72"/>
        <v>#VALUE!</v>
      </c>
      <c r="AY108" s="59" t="e">
        <f t="shared" ca="1" si="73"/>
        <v>#VALUE!</v>
      </c>
      <c r="AZ108" s="60" t="e">
        <f t="shared" ca="1" si="74"/>
        <v>#VALUE!</v>
      </c>
      <c r="BA108" s="61" t="e">
        <f t="shared" ca="1" si="75"/>
        <v>#VALUE!</v>
      </c>
      <c r="BB108" s="61">
        <f ca="1">OFFSET(宅配便入力!$W108,0,(COLUMN()-COLUMN($L$1))/6)</f>
        <v>0</v>
      </c>
      <c r="BC108" s="61">
        <f>IF($I108="(送料込)",VLOOKUP(宅配便入力!$Q108,宅配便!$A$18:$O$27,4+(COLUMN()-COLUMN('計算（宅配便）'!$M$1))/6),0)</f>
        <v>0</v>
      </c>
      <c r="BD108" s="62" t="e">
        <f t="shared" ca="1" si="76"/>
        <v>#VALUE!</v>
      </c>
      <c r="BE108" s="59" t="e">
        <f t="shared" ca="1" si="77"/>
        <v>#VALUE!</v>
      </c>
      <c r="BF108" s="60" t="e">
        <f t="shared" ca="1" si="78"/>
        <v>#VALUE!</v>
      </c>
      <c r="BG108" s="61" t="e">
        <f t="shared" ca="1" si="79"/>
        <v>#VALUE!</v>
      </c>
      <c r="BH108" s="61">
        <f ca="1">OFFSET(宅配便入力!$W108,0,(COLUMN()-COLUMN($L$1))/6)</f>
        <v>0</v>
      </c>
      <c r="BI108" s="61">
        <f>IF($I108="(送料込)",VLOOKUP(宅配便入力!$Q108,宅配便!$A$18:$O$27,4+(COLUMN()-COLUMN('計算（宅配便）'!$M$1))/6),0)</f>
        <v>0</v>
      </c>
      <c r="BJ108" s="62" t="e">
        <f t="shared" ca="1" si="80"/>
        <v>#VALUE!</v>
      </c>
      <c r="BK108" s="59" t="e">
        <f t="shared" ca="1" si="81"/>
        <v>#VALUE!</v>
      </c>
      <c r="BL108" s="60" t="e">
        <f t="shared" ca="1" si="82"/>
        <v>#VALUE!</v>
      </c>
      <c r="BM108" s="61" t="e">
        <f t="shared" ca="1" si="83"/>
        <v>#VALUE!</v>
      </c>
      <c r="BN108" s="61">
        <f ca="1">OFFSET(宅配便入力!$W108,0,(COLUMN()-COLUMN($L$1))/6)</f>
        <v>0</v>
      </c>
      <c r="BO108" s="61">
        <f>IF($I108="(送料込)",VLOOKUP(宅配便入力!$Q108,宅配便!$A$18:$O$27,4+(COLUMN()-COLUMN('計算（宅配便）'!$M$1))/6),0)</f>
        <v>0</v>
      </c>
      <c r="BP108" s="62" t="e">
        <f t="shared" ca="1" si="84"/>
        <v>#VALUE!</v>
      </c>
      <c r="BQ108" s="59" t="e">
        <f t="shared" ca="1" si="85"/>
        <v>#VALUE!</v>
      </c>
      <c r="BR108" s="60" t="e">
        <f t="shared" ca="1" si="86"/>
        <v>#VALUE!</v>
      </c>
      <c r="BS108" s="61" t="e">
        <f t="shared" ca="1" si="87"/>
        <v>#VALUE!</v>
      </c>
      <c r="BT108" s="61">
        <f ca="1">OFFSET(宅配便入力!$W108,0,(COLUMN()-COLUMN($L$1))/6)</f>
        <v>0</v>
      </c>
      <c r="BU108" s="61">
        <f>IF($I108="(送料込)",VLOOKUP(宅配便入力!$Q108,宅配便!$A$18:$O$27,4+(COLUMN()-COLUMN('計算（宅配便）'!$M$1))/6),0)</f>
        <v>0</v>
      </c>
      <c r="BV108" s="62" t="e">
        <f t="shared" ca="1" si="88"/>
        <v>#VALUE!</v>
      </c>
      <c r="BW108" s="59" t="e">
        <f t="shared" ca="1" si="89"/>
        <v>#VALUE!</v>
      </c>
      <c r="BX108" s="60" t="e">
        <f t="shared" ca="1" si="90"/>
        <v>#VALUE!</v>
      </c>
      <c r="BY108" s="61" t="e">
        <f t="shared" ca="1" si="91"/>
        <v>#VALUE!</v>
      </c>
      <c r="BZ108" s="61">
        <f ca="1">OFFSET(宅配便入力!$W108,0,(COLUMN()-COLUMN($L$1))/6)</f>
        <v>0</v>
      </c>
      <c r="CA108" s="61">
        <f>IF($I108="(送料込)",VLOOKUP(宅配便入力!$Q108,宅配便!$A$18:$O$27,4+(COLUMN()-COLUMN('計算（宅配便）'!$M$1))/6),0)</f>
        <v>0</v>
      </c>
      <c r="CB108" s="62" t="e">
        <f t="shared" ca="1" si="92"/>
        <v>#VALUE!</v>
      </c>
      <c r="CC108" s="59" t="e">
        <f t="shared" ca="1" si="93"/>
        <v>#VALUE!</v>
      </c>
      <c r="CD108" s="60" t="e">
        <f t="shared" ca="1" si="94"/>
        <v>#VALUE!</v>
      </c>
      <c r="CE108" s="61" t="e">
        <f t="shared" ca="1" si="95"/>
        <v>#VALUE!</v>
      </c>
    </row>
    <row r="109" spans="1:83">
      <c r="A109" s="6">
        <v>106</v>
      </c>
      <c r="B109" s="158" t="str">
        <f>IF(ISBLANK(宅配便入力!B109),"",宅配便入力!B109)</f>
        <v/>
      </c>
      <c r="C109" s="5" t="str">
        <f>IF(ISBLANK(宅配便入力!C109),"",宅配便入力!C109)</f>
        <v/>
      </c>
      <c r="D109" s="15">
        <f>IF(ISBLANK(宅配便仮計算!D109),"",宅配便仮計算!D109)</f>
        <v>0.85</v>
      </c>
      <c r="E109" s="5" t="str">
        <f>IF(ISBLANK(宅配便入力!I109),"",宅配便入力!I109)</f>
        <v/>
      </c>
      <c r="F109" s="14" t="str">
        <f>IF(ISBLANK(宅配便入力!L109),"",宅配便入力!L109)</f>
        <v/>
      </c>
      <c r="G109" s="14" t="str">
        <f>IF(ISBLANK(宅配便入力!$N109),"",IF(宅配便入力!$P109="以上",1,宅配便入力!$N109))</f>
        <v/>
      </c>
      <c r="H109" s="6" t="str">
        <f>IF(ISBLANK(宅配便入力!Q109),"",宅配便入力!Q109)</f>
        <v/>
      </c>
      <c r="I109" s="6" t="str">
        <f>IF(ISBLANK(宅配便入力!R109),"",宅配便入力!R109)</f>
        <v/>
      </c>
      <c r="J109" s="6" t="str">
        <f>IF(ISBLANK(宅配便入力!S109),"",宅配便入力!S109)</f>
        <v/>
      </c>
      <c r="K109" s="6" t="str">
        <f>IF(ISBLANK(宅配便入力!T109),"",宅配便入力!T109)</f>
        <v/>
      </c>
      <c r="L109" s="61">
        <f ca="1">OFFSET(宅配便入力!$W109,0,(COLUMN()-COLUMN($L$1))/6)</f>
        <v>0</v>
      </c>
      <c r="M109" s="61">
        <f>IF($I109="(送料込)",VLOOKUP(宅配便入力!$Q109,宅配便!$A$18:$O$27,4+(COLUMN()-COLUMN('計算（宅配便）'!$M$1))/6),0)</f>
        <v>0</v>
      </c>
      <c r="N109" s="62" t="e">
        <f t="shared" ca="1" si="48"/>
        <v>#VALUE!</v>
      </c>
      <c r="O109" s="59" t="e">
        <f t="shared" ca="1" si="49"/>
        <v>#VALUE!</v>
      </c>
      <c r="P109" s="60" t="e">
        <f t="shared" ca="1" si="50"/>
        <v>#VALUE!</v>
      </c>
      <c r="Q109" s="61" t="e">
        <f t="shared" ca="1" si="51"/>
        <v>#VALUE!</v>
      </c>
      <c r="R109" s="61">
        <f ca="1">OFFSET(宅配便入力!$W109,0,(COLUMN()-COLUMN($L$1))/6)</f>
        <v>0</v>
      </c>
      <c r="S109" s="61">
        <f>IF($I109="(送料込)",VLOOKUP(宅配便入力!$Q109,宅配便!$A$18:$O$27,4+(COLUMN()-COLUMN('計算（宅配便）'!$M$1))/6),0)</f>
        <v>0</v>
      </c>
      <c r="T109" s="62" t="e">
        <f t="shared" ca="1" si="52"/>
        <v>#VALUE!</v>
      </c>
      <c r="U109" s="59" t="e">
        <f t="shared" ca="1" si="53"/>
        <v>#VALUE!</v>
      </c>
      <c r="V109" s="60" t="e">
        <f t="shared" ca="1" si="54"/>
        <v>#VALUE!</v>
      </c>
      <c r="W109" s="61" t="e">
        <f t="shared" ca="1" si="55"/>
        <v>#VALUE!</v>
      </c>
      <c r="X109" s="61">
        <f ca="1">OFFSET(宅配便入力!$W109,0,(COLUMN()-COLUMN($L$1))/6)</f>
        <v>0</v>
      </c>
      <c r="Y109" s="61">
        <f>IF($I109="(送料込)",VLOOKUP(宅配便入力!$Q109,宅配便!$A$18:$O$27,4+(COLUMN()-COLUMN('計算（宅配便）'!$M$1))/6),0)</f>
        <v>0</v>
      </c>
      <c r="Z109" s="62" t="e">
        <f t="shared" ca="1" si="56"/>
        <v>#VALUE!</v>
      </c>
      <c r="AA109" s="59" t="e">
        <f t="shared" ca="1" si="57"/>
        <v>#VALUE!</v>
      </c>
      <c r="AB109" s="60" t="e">
        <f t="shared" ca="1" si="58"/>
        <v>#VALUE!</v>
      </c>
      <c r="AC109" s="61" t="e">
        <f t="shared" ca="1" si="59"/>
        <v>#VALUE!</v>
      </c>
      <c r="AD109" s="61">
        <f ca="1">OFFSET(宅配便入力!$W109,0,(COLUMN()-COLUMN($L$1))/6)</f>
        <v>0</v>
      </c>
      <c r="AE109" s="61">
        <f>IF($I109="(送料込)",VLOOKUP(宅配便入力!$Q109,宅配便!$A$18:$O$27,4+(COLUMN()-COLUMN('計算（宅配便）'!$M$1))/6),0)</f>
        <v>0</v>
      </c>
      <c r="AF109" s="62" t="e">
        <f t="shared" ca="1" si="60"/>
        <v>#VALUE!</v>
      </c>
      <c r="AG109" s="59" t="e">
        <f t="shared" ca="1" si="61"/>
        <v>#VALUE!</v>
      </c>
      <c r="AH109" s="60" t="e">
        <f t="shared" ca="1" si="62"/>
        <v>#VALUE!</v>
      </c>
      <c r="AI109" s="61" t="e">
        <f t="shared" ca="1" si="63"/>
        <v>#VALUE!</v>
      </c>
      <c r="AJ109" s="61">
        <f ca="1">OFFSET(宅配便入力!$W109,0,(COLUMN()-COLUMN($L$1))/6)</f>
        <v>0</v>
      </c>
      <c r="AK109" s="61">
        <f>IF($I109="(送料込)",VLOOKUP(宅配便入力!$Q109,宅配便!$A$18:$O$27,4+(COLUMN()-COLUMN('計算（宅配便）'!$M$1))/6),0)</f>
        <v>0</v>
      </c>
      <c r="AL109" s="62" t="e">
        <f t="shared" ca="1" si="64"/>
        <v>#VALUE!</v>
      </c>
      <c r="AM109" s="59" t="e">
        <f t="shared" ca="1" si="65"/>
        <v>#VALUE!</v>
      </c>
      <c r="AN109" s="60" t="e">
        <f t="shared" ca="1" si="66"/>
        <v>#VALUE!</v>
      </c>
      <c r="AO109" s="61" t="e">
        <f t="shared" ca="1" si="67"/>
        <v>#VALUE!</v>
      </c>
      <c r="AP109" s="61">
        <f ca="1">OFFSET(宅配便入力!$W109,0,(COLUMN()-COLUMN($L$1))/6)</f>
        <v>0</v>
      </c>
      <c r="AQ109" s="61">
        <f>IF($I109="(送料込)",VLOOKUP(宅配便入力!$Q109,宅配便!$A$18:$O$27,4+(COLUMN()-COLUMN('計算（宅配便）'!$M$1))/6),0)</f>
        <v>0</v>
      </c>
      <c r="AR109" s="62" t="e">
        <f t="shared" ca="1" si="68"/>
        <v>#VALUE!</v>
      </c>
      <c r="AS109" s="59" t="e">
        <f t="shared" ca="1" si="69"/>
        <v>#VALUE!</v>
      </c>
      <c r="AT109" s="60" t="e">
        <f t="shared" ca="1" si="70"/>
        <v>#VALUE!</v>
      </c>
      <c r="AU109" s="61" t="e">
        <f t="shared" ca="1" si="71"/>
        <v>#VALUE!</v>
      </c>
      <c r="AV109" s="61">
        <f ca="1">OFFSET(宅配便入力!$W109,0,(COLUMN()-COLUMN($L$1))/6)</f>
        <v>0</v>
      </c>
      <c r="AW109" s="61">
        <f>IF($I109="(送料込)",VLOOKUP(宅配便入力!$Q109,宅配便!$A$18:$O$27,4+(COLUMN()-COLUMN('計算（宅配便）'!$M$1))/6),0)</f>
        <v>0</v>
      </c>
      <c r="AX109" s="62" t="e">
        <f t="shared" ca="1" si="72"/>
        <v>#VALUE!</v>
      </c>
      <c r="AY109" s="59" t="e">
        <f t="shared" ca="1" si="73"/>
        <v>#VALUE!</v>
      </c>
      <c r="AZ109" s="60" t="e">
        <f t="shared" ca="1" si="74"/>
        <v>#VALUE!</v>
      </c>
      <c r="BA109" s="61" t="e">
        <f t="shared" ca="1" si="75"/>
        <v>#VALUE!</v>
      </c>
      <c r="BB109" s="61">
        <f ca="1">OFFSET(宅配便入力!$W109,0,(COLUMN()-COLUMN($L$1))/6)</f>
        <v>0</v>
      </c>
      <c r="BC109" s="61">
        <f>IF($I109="(送料込)",VLOOKUP(宅配便入力!$Q109,宅配便!$A$18:$O$27,4+(COLUMN()-COLUMN('計算（宅配便）'!$M$1))/6),0)</f>
        <v>0</v>
      </c>
      <c r="BD109" s="62" t="e">
        <f t="shared" ca="1" si="76"/>
        <v>#VALUE!</v>
      </c>
      <c r="BE109" s="59" t="e">
        <f t="shared" ca="1" si="77"/>
        <v>#VALUE!</v>
      </c>
      <c r="BF109" s="60" t="e">
        <f t="shared" ca="1" si="78"/>
        <v>#VALUE!</v>
      </c>
      <c r="BG109" s="61" t="e">
        <f t="shared" ca="1" si="79"/>
        <v>#VALUE!</v>
      </c>
      <c r="BH109" s="61">
        <f ca="1">OFFSET(宅配便入力!$W109,0,(COLUMN()-COLUMN($L$1))/6)</f>
        <v>0</v>
      </c>
      <c r="BI109" s="61">
        <f>IF($I109="(送料込)",VLOOKUP(宅配便入力!$Q109,宅配便!$A$18:$O$27,4+(COLUMN()-COLUMN('計算（宅配便）'!$M$1))/6),0)</f>
        <v>0</v>
      </c>
      <c r="BJ109" s="62" t="e">
        <f t="shared" ca="1" si="80"/>
        <v>#VALUE!</v>
      </c>
      <c r="BK109" s="59" t="e">
        <f t="shared" ca="1" si="81"/>
        <v>#VALUE!</v>
      </c>
      <c r="BL109" s="60" t="e">
        <f t="shared" ca="1" si="82"/>
        <v>#VALUE!</v>
      </c>
      <c r="BM109" s="61" t="e">
        <f t="shared" ca="1" si="83"/>
        <v>#VALUE!</v>
      </c>
      <c r="BN109" s="61">
        <f ca="1">OFFSET(宅配便入力!$W109,0,(COLUMN()-COLUMN($L$1))/6)</f>
        <v>0</v>
      </c>
      <c r="BO109" s="61">
        <f>IF($I109="(送料込)",VLOOKUP(宅配便入力!$Q109,宅配便!$A$18:$O$27,4+(COLUMN()-COLUMN('計算（宅配便）'!$M$1))/6),0)</f>
        <v>0</v>
      </c>
      <c r="BP109" s="62" t="e">
        <f t="shared" ca="1" si="84"/>
        <v>#VALUE!</v>
      </c>
      <c r="BQ109" s="59" t="e">
        <f t="shared" ca="1" si="85"/>
        <v>#VALUE!</v>
      </c>
      <c r="BR109" s="60" t="e">
        <f t="shared" ca="1" si="86"/>
        <v>#VALUE!</v>
      </c>
      <c r="BS109" s="61" t="e">
        <f t="shared" ca="1" si="87"/>
        <v>#VALUE!</v>
      </c>
      <c r="BT109" s="61">
        <f ca="1">OFFSET(宅配便入力!$W109,0,(COLUMN()-COLUMN($L$1))/6)</f>
        <v>0</v>
      </c>
      <c r="BU109" s="61">
        <f>IF($I109="(送料込)",VLOOKUP(宅配便入力!$Q109,宅配便!$A$18:$O$27,4+(COLUMN()-COLUMN('計算（宅配便）'!$M$1))/6),0)</f>
        <v>0</v>
      </c>
      <c r="BV109" s="62" t="e">
        <f t="shared" ca="1" si="88"/>
        <v>#VALUE!</v>
      </c>
      <c r="BW109" s="59" t="e">
        <f t="shared" ca="1" si="89"/>
        <v>#VALUE!</v>
      </c>
      <c r="BX109" s="60" t="e">
        <f t="shared" ca="1" si="90"/>
        <v>#VALUE!</v>
      </c>
      <c r="BY109" s="61" t="e">
        <f t="shared" ca="1" si="91"/>
        <v>#VALUE!</v>
      </c>
      <c r="BZ109" s="61">
        <f ca="1">OFFSET(宅配便入力!$W109,0,(COLUMN()-COLUMN($L$1))/6)</f>
        <v>0</v>
      </c>
      <c r="CA109" s="61">
        <f>IF($I109="(送料込)",VLOOKUP(宅配便入力!$Q109,宅配便!$A$18:$O$27,4+(COLUMN()-COLUMN('計算（宅配便）'!$M$1))/6),0)</f>
        <v>0</v>
      </c>
      <c r="CB109" s="62" t="e">
        <f t="shared" ca="1" si="92"/>
        <v>#VALUE!</v>
      </c>
      <c r="CC109" s="59" t="e">
        <f t="shared" ca="1" si="93"/>
        <v>#VALUE!</v>
      </c>
      <c r="CD109" s="60" t="e">
        <f t="shared" ca="1" si="94"/>
        <v>#VALUE!</v>
      </c>
      <c r="CE109" s="61" t="e">
        <f t="shared" ca="1" si="95"/>
        <v>#VALUE!</v>
      </c>
    </row>
    <row r="110" spans="1:83">
      <c r="A110" s="6">
        <v>107</v>
      </c>
      <c r="B110" s="158" t="str">
        <f>IF(ISBLANK(宅配便入力!B110),"",宅配便入力!B110)</f>
        <v/>
      </c>
      <c r="C110" s="5" t="str">
        <f>IF(ISBLANK(宅配便入力!C110),"",宅配便入力!C110)</f>
        <v/>
      </c>
      <c r="D110" s="15">
        <f>IF(ISBLANK(宅配便仮計算!D110),"",宅配便仮計算!D110)</f>
        <v>0.85</v>
      </c>
      <c r="E110" s="5" t="str">
        <f>IF(ISBLANK(宅配便入力!I110),"",宅配便入力!I110)</f>
        <v/>
      </c>
      <c r="F110" s="14" t="str">
        <f>IF(ISBLANK(宅配便入力!L110),"",宅配便入力!L110)</f>
        <v/>
      </c>
      <c r="G110" s="14" t="str">
        <f>IF(ISBLANK(宅配便入力!$N110),"",IF(宅配便入力!$P110="以上",1,宅配便入力!$N110))</f>
        <v/>
      </c>
      <c r="H110" s="6" t="str">
        <f>IF(ISBLANK(宅配便入力!Q110),"",宅配便入力!Q110)</f>
        <v/>
      </c>
      <c r="I110" s="6" t="str">
        <f>IF(ISBLANK(宅配便入力!R110),"",宅配便入力!R110)</f>
        <v/>
      </c>
      <c r="J110" s="6" t="str">
        <f>IF(ISBLANK(宅配便入力!S110),"",宅配便入力!S110)</f>
        <v/>
      </c>
      <c r="K110" s="6" t="str">
        <f>IF(ISBLANK(宅配便入力!T110),"",宅配便入力!T110)</f>
        <v/>
      </c>
      <c r="L110" s="61">
        <f ca="1">OFFSET(宅配便入力!$W110,0,(COLUMN()-COLUMN($L$1))/6)</f>
        <v>0</v>
      </c>
      <c r="M110" s="61">
        <f>IF($I110="(送料込)",VLOOKUP(宅配便入力!$Q110,宅配便!$A$18:$O$27,4+(COLUMN()-COLUMN('計算（宅配便）'!$M$1))/6),0)</f>
        <v>0</v>
      </c>
      <c r="N110" s="62" t="e">
        <f t="shared" ca="1" si="48"/>
        <v>#VALUE!</v>
      </c>
      <c r="O110" s="59" t="e">
        <f t="shared" ca="1" si="49"/>
        <v>#VALUE!</v>
      </c>
      <c r="P110" s="60" t="e">
        <f t="shared" ca="1" si="50"/>
        <v>#VALUE!</v>
      </c>
      <c r="Q110" s="61" t="e">
        <f t="shared" ca="1" si="51"/>
        <v>#VALUE!</v>
      </c>
      <c r="R110" s="61">
        <f ca="1">OFFSET(宅配便入力!$W110,0,(COLUMN()-COLUMN($L$1))/6)</f>
        <v>0</v>
      </c>
      <c r="S110" s="61">
        <f>IF($I110="(送料込)",VLOOKUP(宅配便入力!$Q110,宅配便!$A$18:$O$27,4+(COLUMN()-COLUMN('計算（宅配便）'!$M$1))/6),0)</f>
        <v>0</v>
      </c>
      <c r="T110" s="62" t="e">
        <f t="shared" ca="1" si="52"/>
        <v>#VALUE!</v>
      </c>
      <c r="U110" s="59" t="e">
        <f t="shared" ca="1" si="53"/>
        <v>#VALUE!</v>
      </c>
      <c r="V110" s="60" t="e">
        <f t="shared" ca="1" si="54"/>
        <v>#VALUE!</v>
      </c>
      <c r="W110" s="61" t="e">
        <f t="shared" ca="1" si="55"/>
        <v>#VALUE!</v>
      </c>
      <c r="X110" s="61">
        <f ca="1">OFFSET(宅配便入力!$W110,0,(COLUMN()-COLUMN($L$1))/6)</f>
        <v>0</v>
      </c>
      <c r="Y110" s="61">
        <f>IF($I110="(送料込)",VLOOKUP(宅配便入力!$Q110,宅配便!$A$18:$O$27,4+(COLUMN()-COLUMN('計算（宅配便）'!$M$1))/6),0)</f>
        <v>0</v>
      </c>
      <c r="Z110" s="62" t="e">
        <f t="shared" ca="1" si="56"/>
        <v>#VALUE!</v>
      </c>
      <c r="AA110" s="59" t="e">
        <f t="shared" ca="1" si="57"/>
        <v>#VALUE!</v>
      </c>
      <c r="AB110" s="60" t="e">
        <f t="shared" ca="1" si="58"/>
        <v>#VALUE!</v>
      </c>
      <c r="AC110" s="61" t="e">
        <f t="shared" ca="1" si="59"/>
        <v>#VALUE!</v>
      </c>
      <c r="AD110" s="61">
        <f ca="1">OFFSET(宅配便入力!$W110,0,(COLUMN()-COLUMN($L$1))/6)</f>
        <v>0</v>
      </c>
      <c r="AE110" s="61">
        <f>IF($I110="(送料込)",VLOOKUP(宅配便入力!$Q110,宅配便!$A$18:$O$27,4+(COLUMN()-COLUMN('計算（宅配便）'!$M$1))/6),0)</f>
        <v>0</v>
      </c>
      <c r="AF110" s="62" t="e">
        <f t="shared" ca="1" si="60"/>
        <v>#VALUE!</v>
      </c>
      <c r="AG110" s="59" t="e">
        <f t="shared" ca="1" si="61"/>
        <v>#VALUE!</v>
      </c>
      <c r="AH110" s="60" t="e">
        <f t="shared" ca="1" si="62"/>
        <v>#VALUE!</v>
      </c>
      <c r="AI110" s="61" t="e">
        <f t="shared" ca="1" si="63"/>
        <v>#VALUE!</v>
      </c>
      <c r="AJ110" s="61">
        <f ca="1">OFFSET(宅配便入力!$W110,0,(COLUMN()-COLUMN($L$1))/6)</f>
        <v>0</v>
      </c>
      <c r="AK110" s="61">
        <f>IF($I110="(送料込)",VLOOKUP(宅配便入力!$Q110,宅配便!$A$18:$O$27,4+(COLUMN()-COLUMN('計算（宅配便）'!$M$1))/6),0)</f>
        <v>0</v>
      </c>
      <c r="AL110" s="62" t="e">
        <f t="shared" ca="1" si="64"/>
        <v>#VALUE!</v>
      </c>
      <c r="AM110" s="59" t="e">
        <f t="shared" ca="1" si="65"/>
        <v>#VALUE!</v>
      </c>
      <c r="AN110" s="60" t="e">
        <f t="shared" ca="1" si="66"/>
        <v>#VALUE!</v>
      </c>
      <c r="AO110" s="61" t="e">
        <f t="shared" ca="1" si="67"/>
        <v>#VALUE!</v>
      </c>
      <c r="AP110" s="61">
        <f ca="1">OFFSET(宅配便入力!$W110,0,(COLUMN()-COLUMN($L$1))/6)</f>
        <v>0</v>
      </c>
      <c r="AQ110" s="61">
        <f>IF($I110="(送料込)",VLOOKUP(宅配便入力!$Q110,宅配便!$A$18:$O$27,4+(COLUMN()-COLUMN('計算（宅配便）'!$M$1))/6),0)</f>
        <v>0</v>
      </c>
      <c r="AR110" s="62" t="e">
        <f t="shared" ca="1" si="68"/>
        <v>#VALUE!</v>
      </c>
      <c r="AS110" s="59" t="e">
        <f t="shared" ca="1" si="69"/>
        <v>#VALUE!</v>
      </c>
      <c r="AT110" s="60" t="e">
        <f t="shared" ca="1" si="70"/>
        <v>#VALUE!</v>
      </c>
      <c r="AU110" s="61" t="e">
        <f t="shared" ca="1" si="71"/>
        <v>#VALUE!</v>
      </c>
      <c r="AV110" s="61">
        <f ca="1">OFFSET(宅配便入力!$W110,0,(COLUMN()-COLUMN($L$1))/6)</f>
        <v>0</v>
      </c>
      <c r="AW110" s="61">
        <f>IF($I110="(送料込)",VLOOKUP(宅配便入力!$Q110,宅配便!$A$18:$O$27,4+(COLUMN()-COLUMN('計算（宅配便）'!$M$1))/6),0)</f>
        <v>0</v>
      </c>
      <c r="AX110" s="62" t="e">
        <f t="shared" ca="1" si="72"/>
        <v>#VALUE!</v>
      </c>
      <c r="AY110" s="59" t="e">
        <f t="shared" ca="1" si="73"/>
        <v>#VALUE!</v>
      </c>
      <c r="AZ110" s="60" t="e">
        <f t="shared" ca="1" si="74"/>
        <v>#VALUE!</v>
      </c>
      <c r="BA110" s="61" t="e">
        <f t="shared" ca="1" si="75"/>
        <v>#VALUE!</v>
      </c>
      <c r="BB110" s="61">
        <f ca="1">OFFSET(宅配便入力!$W110,0,(COLUMN()-COLUMN($L$1))/6)</f>
        <v>0</v>
      </c>
      <c r="BC110" s="61">
        <f>IF($I110="(送料込)",VLOOKUP(宅配便入力!$Q110,宅配便!$A$18:$O$27,4+(COLUMN()-COLUMN('計算（宅配便）'!$M$1))/6),0)</f>
        <v>0</v>
      </c>
      <c r="BD110" s="62" t="e">
        <f t="shared" ca="1" si="76"/>
        <v>#VALUE!</v>
      </c>
      <c r="BE110" s="59" t="e">
        <f t="shared" ca="1" si="77"/>
        <v>#VALUE!</v>
      </c>
      <c r="BF110" s="60" t="e">
        <f t="shared" ca="1" si="78"/>
        <v>#VALUE!</v>
      </c>
      <c r="BG110" s="61" t="e">
        <f t="shared" ca="1" si="79"/>
        <v>#VALUE!</v>
      </c>
      <c r="BH110" s="61">
        <f ca="1">OFFSET(宅配便入力!$W110,0,(COLUMN()-COLUMN($L$1))/6)</f>
        <v>0</v>
      </c>
      <c r="BI110" s="61">
        <f>IF($I110="(送料込)",VLOOKUP(宅配便入力!$Q110,宅配便!$A$18:$O$27,4+(COLUMN()-COLUMN('計算（宅配便）'!$M$1))/6),0)</f>
        <v>0</v>
      </c>
      <c r="BJ110" s="62" t="e">
        <f t="shared" ca="1" si="80"/>
        <v>#VALUE!</v>
      </c>
      <c r="BK110" s="59" t="e">
        <f t="shared" ca="1" si="81"/>
        <v>#VALUE!</v>
      </c>
      <c r="BL110" s="60" t="e">
        <f t="shared" ca="1" si="82"/>
        <v>#VALUE!</v>
      </c>
      <c r="BM110" s="61" t="e">
        <f t="shared" ca="1" si="83"/>
        <v>#VALUE!</v>
      </c>
      <c r="BN110" s="61">
        <f ca="1">OFFSET(宅配便入力!$W110,0,(COLUMN()-COLUMN($L$1))/6)</f>
        <v>0</v>
      </c>
      <c r="BO110" s="61">
        <f>IF($I110="(送料込)",VLOOKUP(宅配便入力!$Q110,宅配便!$A$18:$O$27,4+(COLUMN()-COLUMN('計算（宅配便）'!$M$1))/6),0)</f>
        <v>0</v>
      </c>
      <c r="BP110" s="62" t="e">
        <f t="shared" ca="1" si="84"/>
        <v>#VALUE!</v>
      </c>
      <c r="BQ110" s="59" t="e">
        <f t="shared" ca="1" si="85"/>
        <v>#VALUE!</v>
      </c>
      <c r="BR110" s="60" t="e">
        <f t="shared" ca="1" si="86"/>
        <v>#VALUE!</v>
      </c>
      <c r="BS110" s="61" t="e">
        <f t="shared" ca="1" si="87"/>
        <v>#VALUE!</v>
      </c>
      <c r="BT110" s="61">
        <f ca="1">OFFSET(宅配便入力!$W110,0,(COLUMN()-COLUMN($L$1))/6)</f>
        <v>0</v>
      </c>
      <c r="BU110" s="61">
        <f>IF($I110="(送料込)",VLOOKUP(宅配便入力!$Q110,宅配便!$A$18:$O$27,4+(COLUMN()-COLUMN('計算（宅配便）'!$M$1))/6),0)</f>
        <v>0</v>
      </c>
      <c r="BV110" s="62" t="e">
        <f t="shared" ca="1" si="88"/>
        <v>#VALUE!</v>
      </c>
      <c r="BW110" s="59" t="e">
        <f t="shared" ca="1" si="89"/>
        <v>#VALUE!</v>
      </c>
      <c r="BX110" s="60" t="e">
        <f t="shared" ca="1" si="90"/>
        <v>#VALUE!</v>
      </c>
      <c r="BY110" s="61" t="e">
        <f t="shared" ca="1" si="91"/>
        <v>#VALUE!</v>
      </c>
      <c r="BZ110" s="61">
        <f ca="1">OFFSET(宅配便入力!$W110,0,(COLUMN()-COLUMN($L$1))/6)</f>
        <v>0</v>
      </c>
      <c r="CA110" s="61">
        <f>IF($I110="(送料込)",VLOOKUP(宅配便入力!$Q110,宅配便!$A$18:$O$27,4+(COLUMN()-COLUMN('計算（宅配便）'!$M$1))/6),0)</f>
        <v>0</v>
      </c>
      <c r="CB110" s="62" t="e">
        <f t="shared" ca="1" si="92"/>
        <v>#VALUE!</v>
      </c>
      <c r="CC110" s="59" t="e">
        <f t="shared" ca="1" si="93"/>
        <v>#VALUE!</v>
      </c>
      <c r="CD110" s="60" t="e">
        <f t="shared" ca="1" si="94"/>
        <v>#VALUE!</v>
      </c>
      <c r="CE110" s="61" t="e">
        <f t="shared" ca="1" si="95"/>
        <v>#VALUE!</v>
      </c>
    </row>
    <row r="111" spans="1:83">
      <c r="A111" s="6">
        <v>108</v>
      </c>
      <c r="B111" s="158" t="str">
        <f>IF(ISBLANK(宅配便入力!B111),"",宅配便入力!B111)</f>
        <v/>
      </c>
      <c r="C111" s="5" t="str">
        <f>IF(ISBLANK(宅配便入力!C111),"",宅配便入力!C111)</f>
        <v/>
      </c>
      <c r="D111" s="15">
        <f>IF(ISBLANK(宅配便仮計算!D111),"",宅配便仮計算!D111)</f>
        <v>0.85</v>
      </c>
      <c r="E111" s="5" t="str">
        <f>IF(ISBLANK(宅配便入力!I111),"",宅配便入力!I111)</f>
        <v/>
      </c>
      <c r="F111" s="14" t="str">
        <f>IF(ISBLANK(宅配便入力!L111),"",宅配便入力!L111)</f>
        <v/>
      </c>
      <c r="G111" s="14" t="str">
        <f>IF(ISBLANK(宅配便入力!$N111),"",IF(宅配便入力!$P111="以上",1,宅配便入力!$N111))</f>
        <v/>
      </c>
      <c r="H111" s="6" t="str">
        <f>IF(ISBLANK(宅配便入力!Q111),"",宅配便入力!Q111)</f>
        <v/>
      </c>
      <c r="I111" s="6" t="str">
        <f>IF(ISBLANK(宅配便入力!R111),"",宅配便入力!R111)</f>
        <v/>
      </c>
      <c r="J111" s="6" t="str">
        <f>IF(ISBLANK(宅配便入力!S111),"",宅配便入力!S111)</f>
        <v/>
      </c>
      <c r="K111" s="6" t="str">
        <f>IF(ISBLANK(宅配便入力!T111),"",宅配便入力!T111)</f>
        <v/>
      </c>
      <c r="L111" s="61">
        <f ca="1">OFFSET(宅配便入力!$W111,0,(COLUMN()-COLUMN($L$1))/6)</f>
        <v>0</v>
      </c>
      <c r="M111" s="61">
        <f>IF($I111="(送料込)",VLOOKUP(宅配便入力!$Q111,宅配便!$A$18:$O$27,4+(COLUMN()-COLUMN('計算（宅配便）'!$M$1))/6),0)</f>
        <v>0</v>
      </c>
      <c r="N111" s="62" t="e">
        <f t="shared" ca="1" si="48"/>
        <v>#VALUE!</v>
      </c>
      <c r="O111" s="59" t="e">
        <f t="shared" ca="1" si="49"/>
        <v>#VALUE!</v>
      </c>
      <c r="P111" s="60" t="e">
        <f t="shared" ca="1" si="50"/>
        <v>#VALUE!</v>
      </c>
      <c r="Q111" s="61" t="e">
        <f t="shared" ca="1" si="51"/>
        <v>#VALUE!</v>
      </c>
      <c r="R111" s="61">
        <f ca="1">OFFSET(宅配便入力!$W111,0,(COLUMN()-COLUMN($L$1))/6)</f>
        <v>0</v>
      </c>
      <c r="S111" s="61">
        <f>IF($I111="(送料込)",VLOOKUP(宅配便入力!$Q111,宅配便!$A$18:$O$27,4+(COLUMN()-COLUMN('計算（宅配便）'!$M$1))/6),0)</f>
        <v>0</v>
      </c>
      <c r="T111" s="62" t="e">
        <f t="shared" ca="1" si="52"/>
        <v>#VALUE!</v>
      </c>
      <c r="U111" s="59" t="e">
        <f t="shared" ca="1" si="53"/>
        <v>#VALUE!</v>
      </c>
      <c r="V111" s="60" t="e">
        <f t="shared" ca="1" si="54"/>
        <v>#VALUE!</v>
      </c>
      <c r="W111" s="61" t="e">
        <f t="shared" ca="1" si="55"/>
        <v>#VALUE!</v>
      </c>
      <c r="X111" s="61">
        <f ca="1">OFFSET(宅配便入力!$W111,0,(COLUMN()-COLUMN($L$1))/6)</f>
        <v>0</v>
      </c>
      <c r="Y111" s="61">
        <f>IF($I111="(送料込)",VLOOKUP(宅配便入力!$Q111,宅配便!$A$18:$O$27,4+(COLUMN()-COLUMN('計算（宅配便）'!$M$1))/6),0)</f>
        <v>0</v>
      </c>
      <c r="Z111" s="62" t="e">
        <f t="shared" ca="1" si="56"/>
        <v>#VALUE!</v>
      </c>
      <c r="AA111" s="59" t="e">
        <f t="shared" ca="1" si="57"/>
        <v>#VALUE!</v>
      </c>
      <c r="AB111" s="60" t="e">
        <f t="shared" ca="1" si="58"/>
        <v>#VALUE!</v>
      </c>
      <c r="AC111" s="61" t="e">
        <f t="shared" ca="1" si="59"/>
        <v>#VALUE!</v>
      </c>
      <c r="AD111" s="61">
        <f ca="1">OFFSET(宅配便入力!$W111,0,(COLUMN()-COLUMN($L$1))/6)</f>
        <v>0</v>
      </c>
      <c r="AE111" s="61">
        <f>IF($I111="(送料込)",VLOOKUP(宅配便入力!$Q111,宅配便!$A$18:$O$27,4+(COLUMN()-COLUMN('計算（宅配便）'!$M$1))/6),0)</f>
        <v>0</v>
      </c>
      <c r="AF111" s="62" t="e">
        <f t="shared" ca="1" si="60"/>
        <v>#VALUE!</v>
      </c>
      <c r="AG111" s="59" t="e">
        <f t="shared" ca="1" si="61"/>
        <v>#VALUE!</v>
      </c>
      <c r="AH111" s="60" t="e">
        <f t="shared" ca="1" si="62"/>
        <v>#VALUE!</v>
      </c>
      <c r="AI111" s="61" t="e">
        <f t="shared" ca="1" si="63"/>
        <v>#VALUE!</v>
      </c>
      <c r="AJ111" s="61">
        <f ca="1">OFFSET(宅配便入力!$W111,0,(COLUMN()-COLUMN($L$1))/6)</f>
        <v>0</v>
      </c>
      <c r="AK111" s="61">
        <f>IF($I111="(送料込)",VLOOKUP(宅配便入力!$Q111,宅配便!$A$18:$O$27,4+(COLUMN()-COLUMN('計算（宅配便）'!$M$1))/6),0)</f>
        <v>0</v>
      </c>
      <c r="AL111" s="62" t="e">
        <f t="shared" ca="1" si="64"/>
        <v>#VALUE!</v>
      </c>
      <c r="AM111" s="59" t="e">
        <f t="shared" ca="1" si="65"/>
        <v>#VALUE!</v>
      </c>
      <c r="AN111" s="60" t="e">
        <f t="shared" ca="1" si="66"/>
        <v>#VALUE!</v>
      </c>
      <c r="AO111" s="61" t="e">
        <f t="shared" ca="1" si="67"/>
        <v>#VALUE!</v>
      </c>
      <c r="AP111" s="61">
        <f ca="1">OFFSET(宅配便入力!$W111,0,(COLUMN()-COLUMN($L$1))/6)</f>
        <v>0</v>
      </c>
      <c r="AQ111" s="61">
        <f>IF($I111="(送料込)",VLOOKUP(宅配便入力!$Q111,宅配便!$A$18:$O$27,4+(COLUMN()-COLUMN('計算（宅配便）'!$M$1))/6),0)</f>
        <v>0</v>
      </c>
      <c r="AR111" s="62" t="e">
        <f t="shared" ca="1" si="68"/>
        <v>#VALUE!</v>
      </c>
      <c r="AS111" s="59" t="e">
        <f t="shared" ca="1" si="69"/>
        <v>#VALUE!</v>
      </c>
      <c r="AT111" s="60" t="e">
        <f t="shared" ca="1" si="70"/>
        <v>#VALUE!</v>
      </c>
      <c r="AU111" s="61" t="e">
        <f t="shared" ca="1" si="71"/>
        <v>#VALUE!</v>
      </c>
      <c r="AV111" s="61">
        <f ca="1">OFFSET(宅配便入力!$W111,0,(COLUMN()-COLUMN($L$1))/6)</f>
        <v>0</v>
      </c>
      <c r="AW111" s="61">
        <f>IF($I111="(送料込)",VLOOKUP(宅配便入力!$Q111,宅配便!$A$18:$O$27,4+(COLUMN()-COLUMN('計算（宅配便）'!$M$1))/6),0)</f>
        <v>0</v>
      </c>
      <c r="AX111" s="62" t="e">
        <f t="shared" ca="1" si="72"/>
        <v>#VALUE!</v>
      </c>
      <c r="AY111" s="59" t="e">
        <f t="shared" ca="1" si="73"/>
        <v>#VALUE!</v>
      </c>
      <c r="AZ111" s="60" t="e">
        <f t="shared" ca="1" si="74"/>
        <v>#VALUE!</v>
      </c>
      <c r="BA111" s="61" t="e">
        <f t="shared" ca="1" si="75"/>
        <v>#VALUE!</v>
      </c>
      <c r="BB111" s="61">
        <f ca="1">OFFSET(宅配便入力!$W111,0,(COLUMN()-COLUMN($L$1))/6)</f>
        <v>0</v>
      </c>
      <c r="BC111" s="61">
        <f>IF($I111="(送料込)",VLOOKUP(宅配便入力!$Q111,宅配便!$A$18:$O$27,4+(COLUMN()-COLUMN('計算（宅配便）'!$M$1))/6),0)</f>
        <v>0</v>
      </c>
      <c r="BD111" s="62" t="e">
        <f t="shared" ca="1" si="76"/>
        <v>#VALUE!</v>
      </c>
      <c r="BE111" s="59" t="e">
        <f t="shared" ca="1" si="77"/>
        <v>#VALUE!</v>
      </c>
      <c r="BF111" s="60" t="e">
        <f t="shared" ca="1" si="78"/>
        <v>#VALUE!</v>
      </c>
      <c r="BG111" s="61" t="e">
        <f t="shared" ca="1" si="79"/>
        <v>#VALUE!</v>
      </c>
      <c r="BH111" s="61">
        <f ca="1">OFFSET(宅配便入力!$W111,0,(COLUMN()-COLUMN($L$1))/6)</f>
        <v>0</v>
      </c>
      <c r="BI111" s="61">
        <f>IF($I111="(送料込)",VLOOKUP(宅配便入力!$Q111,宅配便!$A$18:$O$27,4+(COLUMN()-COLUMN('計算（宅配便）'!$M$1))/6),0)</f>
        <v>0</v>
      </c>
      <c r="BJ111" s="62" t="e">
        <f t="shared" ca="1" si="80"/>
        <v>#VALUE!</v>
      </c>
      <c r="BK111" s="59" t="e">
        <f t="shared" ca="1" si="81"/>
        <v>#VALUE!</v>
      </c>
      <c r="BL111" s="60" t="e">
        <f t="shared" ca="1" si="82"/>
        <v>#VALUE!</v>
      </c>
      <c r="BM111" s="61" t="e">
        <f t="shared" ca="1" si="83"/>
        <v>#VALUE!</v>
      </c>
      <c r="BN111" s="61">
        <f ca="1">OFFSET(宅配便入力!$W111,0,(COLUMN()-COLUMN($L$1))/6)</f>
        <v>0</v>
      </c>
      <c r="BO111" s="61">
        <f>IF($I111="(送料込)",VLOOKUP(宅配便入力!$Q111,宅配便!$A$18:$O$27,4+(COLUMN()-COLUMN('計算（宅配便）'!$M$1))/6),0)</f>
        <v>0</v>
      </c>
      <c r="BP111" s="62" t="e">
        <f t="shared" ca="1" si="84"/>
        <v>#VALUE!</v>
      </c>
      <c r="BQ111" s="59" t="e">
        <f t="shared" ca="1" si="85"/>
        <v>#VALUE!</v>
      </c>
      <c r="BR111" s="60" t="e">
        <f t="shared" ca="1" si="86"/>
        <v>#VALUE!</v>
      </c>
      <c r="BS111" s="61" t="e">
        <f t="shared" ca="1" si="87"/>
        <v>#VALUE!</v>
      </c>
      <c r="BT111" s="61">
        <f ca="1">OFFSET(宅配便入力!$W111,0,(COLUMN()-COLUMN($L$1))/6)</f>
        <v>0</v>
      </c>
      <c r="BU111" s="61">
        <f>IF($I111="(送料込)",VLOOKUP(宅配便入力!$Q111,宅配便!$A$18:$O$27,4+(COLUMN()-COLUMN('計算（宅配便）'!$M$1))/6),0)</f>
        <v>0</v>
      </c>
      <c r="BV111" s="62" t="e">
        <f t="shared" ca="1" si="88"/>
        <v>#VALUE!</v>
      </c>
      <c r="BW111" s="59" t="e">
        <f t="shared" ca="1" si="89"/>
        <v>#VALUE!</v>
      </c>
      <c r="BX111" s="60" t="e">
        <f t="shared" ca="1" si="90"/>
        <v>#VALUE!</v>
      </c>
      <c r="BY111" s="61" t="e">
        <f t="shared" ca="1" si="91"/>
        <v>#VALUE!</v>
      </c>
      <c r="BZ111" s="61">
        <f ca="1">OFFSET(宅配便入力!$W111,0,(COLUMN()-COLUMN($L$1))/6)</f>
        <v>0</v>
      </c>
      <c r="CA111" s="61">
        <f>IF($I111="(送料込)",VLOOKUP(宅配便入力!$Q111,宅配便!$A$18:$O$27,4+(COLUMN()-COLUMN('計算（宅配便）'!$M$1))/6),0)</f>
        <v>0</v>
      </c>
      <c r="CB111" s="62" t="e">
        <f t="shared" ca="1" si="92"/>
        <v>#VALUE!</v>
      </c>
      <c r="CC111" s="59" t="e">
        <f t="shared" ca="1" si="93"/>
        <v>#VALUE!</v>
      </c>
      <c r="CD111" s="60" t="e">
        <f t="shared" ca="1" si="94"/>
        <v>#VALUE!</v>
      </c>
      <c r="CE111" s="61" t="e">
        <f t="shared" ca="1" si="95"/>
        <v>#VALUE!</v>
      </c>
    </row>
    <row r="112" spans="1:83">
      <c r="A112" s="6">
        <v>109</v>
      </c>
      <c r="B112" s="158" t="str">
        <f>IF(ISBLANK(宅配便入力!B112),"",宅配便入力!B112)</f>
        <v/>
      </c>
      <c r="C112" s="5" t="str">
        <f>IF(ISBLANK(宅配便入力!C112),"",宅配便入力!C112)</f>
        <v/>
      </c>
      <c r="D112" s="15">
        <f>IF(ISBLANK(宅配便仮計算!D112),"",宅配便仮計算!D112)</f>
        <v>0.85</v>
      </c>
      <c r="E112" s="5" t="str">
        <f>IF(ISBLANK(宅配便入力!I112),"",宅配便入力!I112)</f>
        <v/>
      </c>
      <c r="F112" s="14" t="str">
        <f>IF(ISBLANK(宅配便入力!L112),"",宅配便入力!L112)</f>
        <v/>
      </c>
      <c r="G112" s="14" t="str">
        <f>IF(ISBLANK(宅配便入力!$N112),"",IF(宅配便入力!$P112="以上",1,宅配便入力!$N112))</f>
        <v/>
      </c>
      <c r="H112" s="6" t="str">
        <f>IF(ISBLANK(宅配便入力!Q112),"",宅配便入力!Q112)</f>
        <v/>
      </c>
      <c r="I112" s="6" t="str">
        <f>IF(ISBLANK(宅配便入力!R112),"",宅配便入力!R112)</f>
        <v/>
      </c>
      <c r="J112" s="6" t="str">
        <f>IF(ISBLANK(宅配便入力!S112),"",宅配便入力!S112)</f>
        <v/>
      </c>
      <c r="K112" s="6" t="str">
        <f>IF(ISBLANK(宅配便入力!T112),"",宅配便入力!T112)</f>
        <v/>
      </c>
      <c r="L112" s="61">
        <f ca="1">OFFSET(宅配便入力!$W112,0,(COLUMN()-COLUMN($L$1))/6)</f>
        <v>0</v>
      </c>
      <c r="M112" s="61">
        <f>IF($I112="(送料込)",VLOOKUP(宅配便入力!$Q112,宅配便!$A$18:$O$27,4+(COLUMN()-COLUMN('計算（宅配便）'!$M$1))/6),0)</f>
        <v>0</v>
      </c>
      <c r="N112" s="62" t="e">
        <f t="shared" ca="1" si="48"/>
        <v>#VALUE!</v>
      </c>
      <c r="O112" s="59" t="e">
        <f t="shared" ca="1" si="49"/>
        <v>#VALUE!</v>
      </c>
      <c r="P112" s="60" t="e">
        <f t="shared" ca="1" si="50"/>
        <v>#VALUE!</v>
      </c>
      <c r="Q112" s="61" t="e">
        <f t="shared" ca="1" si="51"/>
        <v>#VALUE!</v>
      </c>
      <c r="R112" s="61">
        <f ca="1">OFFSET(宅配便入力!$W112,0,(COLUMN()-COLUMN($L$1))/6)</f>
        <v>0</v>
      </c>
      <c r="S112" s="61">
        <f>IF($I112="(送料込)",VLOOKUP(宅配便入力!$Q112,宅配便!$A$18:$O$27,4+(COLUMN()-COLUMN('計算（宅配便）'!$M$1))/6),0)</f>
        <v>0</v>
      </c>
      <c r="T112" s="62" t="e">
        <f t="shared" ca="1" si="52"/>
        <v>#VALUE!</v>
      </c>
      <c r="U112" s="59" t="e">
        <f t="shared" ca="1" si="53"/>
        <v>#VALUE!</v>
      </c>
      <c r="V112" s="60" t="e">
        <f t="shared" ca="1" si="54"/>
        <v>#VALUE!</v>
      </c>
      <c r="W112" s="61" t="e">
        <f t="shared" ca="1" si="55"/>
        <v>#VALUE!</v>
      </c>
      <c r="X112" s="61">
        <f ca="1">OFFSET(宅配便入力!$W112,0,(COLUMN()-COLUMN($L$1))/6)</f>
        <v>0</v>
      </c>
      <c r="Y112" s="61">
        <f>IF($I112="(送料込)",VLOOKUP(宅配便入力!$Q112,宅配便!$A$18:$O$27,4+(COLUMN()-COLUMN('計算（宅配便）'!$M$1))/6),0)</f>
        <v>0</v>
      </c>
      <c r="Z112" s="62" t="e">
        <f t="shared" ca="1" si="56"/>
        <v>#VALUE!</v>
      </c>
      <c r="AA112" s="59" t="e">
        <f t="shared" ca="1" si="57"/>
        <v>#VALUE!</v>
      </c>
      <c r="AB112" s="60" t="e">
        <f t="shared" ca="1" si="58"/>
        <v>#VALUE!</v>
      </c>
      <c r="AC112" s="61" t="e">
        <f t="shared" ca="1" si="59"/>
        <v>#VALUE!</v>
      </c>
      <c r="AD112" s="61">
        <f ca="1">OFFSET(宅配便入力!$W112,0,(COLUMN()-COLUMN($L$1))/6)</f>
        <v>0</v>
      </c>
      <c r="AE112" s="61">
        <f>IF($I112="(送料込)",VLOOKUP(宅配便入力!$Q112,宅配便!$A$18:$O$27,4+(COLUMN()-COLUMN('計算（宅配便）'!$M$1))/6),0)</f>
        <v>0</v>
      </c>
      <c r="AF112" s="62" t="e">
        <f t="shared" ca="1" si="60"/>
        <v>#VALUE!</v>
      </c>
      <c r="AG112" s="59" t="e">
        <f t="shared" ca="1" si="61"/>
        <v>#VALUE!</v>
      </c>
      <c r="AH112" s="60" t="e">
        <f t="shared" ca="1" si="62"/>
        <v>#VALUE!</v>
      </c>
      <c r="AI112" s="61" t="e">
        <f t="shared" ca="1" si="63"/>
        <v>#VALUE!</v>
      </c>
      <c r="AJ112" s="61">
        <f ca="1">OFFSET(宅配便入力!$W112,0,(COLUMN()-COLUMN($L$1))/6)</f>
        <v>0</v>
      </c>
      <c r="AK112" s="61">
        <f>IF($I112="(送料込)",VLOOKUP(宅配便入力!$Q112,宅配便!$A$18:$O$27,4+(COLUMN()-COLUMN('計算（宅配便）'!$M$1))/6),0)</f>
        <v>0</v>
      </c>
      <c r="AL112" s="62" t="e">
        <f t="shared" ca="1" si="64"/>
        <v>#VALUE!</v>
      </c>
      <c r="AM112" s="59" t="e">
        <f t="shared" ca="1" si="65"/>
        <v>#VALUE!</v>
      </c>
      <c r="AN112" s="60" t="e">
        <f t="shared" ca="1" si="66"/>
        <v>#VALUE!</v>
      </c>
      <c r="AO112" s="61" t="e">
        <f t="shared" ca="1" si="67"/>
        <v>#VALUE!</v>
      </c>
      <c r="AP112" s="61">
        <f ca="1">OFFSET(宅配便入力!$W112,0,(COLUMN()-COLUMN($L$1))/6)</f>
        <v>0</v>
      </c>
      <c r="AQ112" s="61">
        <f>IF($I112="(送料込)",VLOOKUP(宅配便入力!$Q112,宅配便!$A$18:$O$27,4+(COLUMN()-COLUMN('計算（宅配便）'!$M$1))/6),0)</f>
        <v>0</v>
      </c>
      <c r="AR112" s="62" t="e">
        <f t="shared" ca="1" si="68"/>
        <v>#VALUE!</v>
      </c>
      <c r="AS112" s="59" t="e">
        <f t="shared" ca="1" si="69"/>
        <v>#VALUE!</v>
      </c>
      <c r="AT112" s="60" t="e">
        <f t="shared" ca="1" si="70"/>
        <v>#VALUE!</v>
      </c>
      <c r="AU112" s="61" t="e">
        <f t="shared" ca="1" si="71"/>
        <v>#VALUE!</v>
      </c>
      <c r="AV112" s="61">
        <f ca="1">OFFSET(宅配便入力!$W112,0,(COLUMN()-COLUMN($L$1))/6)</f>
        <v>0</v>
      </c>
      <c r="AW112" s="61">
        <f>IF($I112="(送料込)",VLOOKUP(宅配便入力!$Q112,宅配便!$A$18:$O$27,4+(COLUMN()-COLUMN('計算（宅配便）'!$M$1))/6),0)</f>
        <v>0</v>
      </c>
      <c r="AX112" s="62" t="e">
        <f t="shared" ca="1" si="72"/>
        <v>#VALUE!</v>
      </c>
      <c r="AY112" s="59" t="e">
        <f t="shared" ca="1" si="73"/>
        <v>#VALUE!</v>
      </c>
      <c r="AZ112" s="60" t="e">
        <f t="shared" ca="1" si="74"/>
        <v>#VALUE!</v>
      </c>
      <c r="BA112" s="61" t="e">
        <f t="shared" ca="1" si="75"/>
        <v>#VALUE!</v>
      </c>
      <c r="BB112" s="61">
        <f ca="1">OFFSET(宅配便入力!$W112,0,(COLUMN()-COLUMN($L$1))/6)</f>
        <v>0</v>
      </c>
      <c r="BC112" s="61">
        <f>IF($I112="(送料込)",VLOOKUP(宅配便入力!$Q112,宅配便!$A$18:$O$27,4+(COLUMN()-COLUMN('計算（宅配便）'!$M$1))/6),0)</f>
        <v>0</v>
      </c>
      <c r="BD112" s="62" t="e">
        <f t="shared" ca="1" si="76"/>
        <v>#VALUE!</v>
      </c>
      <c r="BE112" s="59" t="e">
        <f t="shared" ca="1" si="77"/>
        <v>#VALUE!</v>
      </c>
      <c r="BF112" s="60" t="e">
        <f t="shared" ca="1" si="78"/>
        <v>#VALUE!</v>
      </c>
      <c r="BG112" s="61" t="e">
        <f t="shared" ca="1" si="79"/>
        <v>#VALUE!</v>
      </c>
      <c r="BH112" s="61">
        <f ca="1">OFFSET(宅配便入力!$W112,0,(COLUMN()-COLUMN($L$1))/6)</f>
        <v>0</v>
      </c>
      <c r="BI112" s="61">
        <f>IF($I112="(送料込)",VLOOKUP(宅配便入力!$Q112,宅配便!$A$18:$O$27,4+(COLUMN()-COLUMN('計算（宅配便）'!$M$1))/6),0)</f>
        <v>0</v>
      </c>
      <c r="BJ112" s="62" t="e">
        <f t="shared" ca="1" si="80"/>
        <v>#VALUE!</v>
      </c>
      <c r="BK112" s="59" t="e">
        <f t="shared" ca="1" si="81"/>
        <v>#VALUE!</v>
      </c>
      <c r="BL112" s="60" t="e">
        <f t="shared" ca="1" si="82"/>
        <v>#VALUE!</v>
      </c>
      <c r="BM112" s="61" t="e">
        <f t="shared" ca="1" si="83"/>
        <v>#VALUE!</v>
      </c>
      <c r="BN112" s="61">
        <f ca="1">OFFSET(宅配便入力!$W112,0,(COLUMN()-COLUMN($L$1))/6)</f>
        <v>0</v>
      </c>
      <c r="BO112" s="61">
        <f>IF($I112="(送料込)",VLOOKUP(宅配便入力!$Q112,宅配便!$A$18:$O$27,4+(COLUMN()-COLUMN('計算（宅配便）'!$M$1))/6),0)</f>
        <v>0</v>
      </c>
      <c r="BP112" s="62" t="e">
        <f t="shared" ca="1" si="84"/>
        <v>#VALUE!</v>
      </c>
      <c r="BQ112" s="59" t="e">
        <f t="shared" ca="1" si="85"/>
        <v>#VALUE!</v>
      </c>
      <c r="BR112" s="60" t="e">
        <f t="shared" ca="1" si="86"/>
        <v>#VALUE!</v>
      </c>
      <c r="BS112" s="61" t="e">
        <f t="shared" ca="1" si="87"/>
        <v>#VALUE!</v>
      </c>
      <c r="BT112" s="61">
        <f ca="1">OFFSET(宅配便入力!$W112,0,(COLUMN()-COLUMN($L$1))/6)</f>
        <v>0</v>
      </c>
      <c r="BU112" s="61">
        <f>IF($I112="(送料込)",VLOOKUP(宅配便入力!$Q112,宅配便!$A$18:$O$27,4+(COLUMN()-COLUMN('計算（宅配便）'!$M$1))/6),0)</f>
        <v>0</v>
      </c>
      <c r="BV112" s="62" t="e">
        <f t="shared" ca="1" si="88"/>
        <v>#VALUE!</v>
      </c>
      <c r="BW112" s="59" t="e">
        <f t="shared" ca="1" si="89"/>
        <v>#VALUE!</v>
      </c>
      <c r="BX112" s="60" t="e">
        <f t="shared" ca="1" si="90"/>
        <v>#VALUE!</v>
      </c>
      <c r="BY112" s="61" t="e">
        <f t="shared" ca="1" si="91"/>
        <v>#VALUE!</v>
      </c>
      <c r="BZ112" s="61">
        <f ca="1">OFFSET(宅配便入力!$W112,0,(COLUMN()-COLUMN($L$1))/6)</f>
        <v>0</v>
      </c>
      <c r="CA112" s="61">
        <f>IF($I112="(送料込)",VLOOKUP(宅配便入力!$Q112,宅配便!$A$18:$O$27,4+(COLUMN()-COLUMN('計算（宅配便）'!$M$1))/6),0)</f>
        <v>0</v>
      </c>
      <c r="CB112" s="62" t="e">
        <f t="shared" ca="1" si="92"/>
        <v>#VALUE!</v>
      </c>
      <c r="CC112" s="59" t="e">
        <f t="shared" ca="1" si="93"/>
        <v>#VALUE!</v>
      </c>
      <c r="CD112" s="60" t="e">
        <f t="shared" ca="1" si="94"/>
        <v>#VALUE!</v>
      </c>
      <c r="CE112" s="61" t="e">
        <f t="shared" ca="1" si="95"/>
        <v>#VALUE!</v>
      </c>
    </row>
    <row r="113" spans="1:83">
      <c r="A113" s="6">
        <v>110</v>
      </c>
      <c r="B113" s="158" t="str">
        <f>IF(ISBLANK(宅配便入力!B113),"",宅配便入力!B113)</f>
        <v/>
      </c>
      <c r="C113" s="5" t="str">
        <f>IF(ISBLANK(宅配便入力!C113),"",宅配便入力!C113)</f>
        <v/>
      </c>
      <c r="D113" s="15">
        <f>IF(ISBLANK(宅配便仮計算!D113),"",宅配便仮計算!D113)</f>
        <v>0.85</v>
      </c>
      <c r="E113" s="5" t="str">
        <f>IF(ISBLANK(宅配便入力!I113),"",宅配便入力!I113)</f>
        <v/>
      </c>
      <c r="F113" s="14" t="str">
        <f>IF(ISBLANK(宅配便入力!L113),"",宅配便入力!L113)</f>
        <v/>
      </c>
      <c r="G113" s="14" t="str">
        <f>IF(ISBLANK(宅配便入力!$N113),"",IF(宅配便入力!$P113="以上",1,宅配便入力!$N113))</f>
        <v/>
      </c>
      <c r="H113" s="6" t="str">
        <f>IF(ISBLANK(宅配便入力!Q113),"",宅配便入力!Q113)</f>
        <v/>
      </c>
      <c r="I113" s="6" t="str">
        <f>IF(ISBLANK(宅配便入力!R113),"",宅配便入力!R113)</f>
        <v/>
      </c>
      <c r="J113" s="6" t="str">
        <f>IF(ISBLANK(宅配便入力!S113),"",宅配便入力!S113)</f>
        <v/>
      </c>
      <c r="K113" s="6" t="str">
        <f>IF(ISBLANK(宅配便入力!T113),"",宅配便入力!T113)</f>
        <v/>
      </c>
      <c r="L113" s="61">
        <f ca="1">OFFSET(宅配便入力!$W113,0,(COLUMN()-COLUMN($L$1))/6)</f>
        <v>0</v>
      </c>
      <c r="M113" s="61">
        <f>IF($I113="(送料込)",VLOOKUP(宅配便入力!$Q113,宅配便!$A$18:$O$27,4+(COLUMN()-COLUMN('計算（宅配便）'!$M$1))/6),0)</f>
        <v>0</v>
      </c>
      <c r="N113" s="62" t="e">
        <f t="shared" ca="1" si="48"/>
        <v>#VALUE!</v>
      </c>
      <c r="O113" s="59" t="e">
        <f t="shared" ca="1" si="49"/>
        <v>#VALUE!</v>
      </c>
      <c r="P113" s="60" t="e">
        <f t="shared" ca="1" si="50"/>
        <v>#VALUE!</v>
      </c>
      <c r="Q113" s="61" t="e">
        <f t="shared" ca="1" si="51"/>
        <v>#VALUE!</v>
      </c>
      <c r="R113" s="61">
        <f ca="1">OFFSET(宅配便入力!$W113,0,(COLUMN()-COLUMN($L$1))/6)</f>
        <v>0</v>
      </c>
      <c r="S113" s="61">
        <f>IF($I113="(送料込)",VLOOKUP(宅配便入力!$Q113,宅配便!$A$18:$O$27,4+(COLUMN()-COLUMN('計算（宅配便）'!$M$1))/6),0)</f>
        <v>0</v>
      </c>
      <c r="T113" s="62" t="e">
        <f t="shared" ca="1" si="52"/>
        <v>#VALUE!</v>
      </c>
      <c r="U113" s="59" t="e">
        <f t="shared" ca="1" si="53"/>
        <v>#VALUE!</v>
      </c>
      <c r="V113" s="60" t="e">
        <f t="shared" ca="1" si="54"/>
        <v>#VALUE!</v>
      </c>
      <c r="W113" s="61" t="e">
        <f t="shared" ca="1" si="55"/>
        <v>#VALUE!</v>
      </c>
      <c r="X113" s="61">
        <f ca="1">OFFSET(宅配便入力!$W113,0,(COLUMN()-COLUMN($L$1))/6)</f>
        <v>0</v>
      </c>
      <c r="Y113" s="61">
        <f>IF($I113="(送料込)",VLOOKUP(宅配便入力!$Q113,宅配便!$A$18:$O$27,4+(COLUMN()-COLUMN('計算（宅配便）'!$M$1))/6),0)</f>
        <v>0</v>
      </c>
      <c r="Z113" s="62" t="e">
        <f t="shared" ca="1" si="56"/>
        <v>#VALUE!</v>
      </c>
      <c r="AA113" s="59" t="e">
        <f t="shared" ca="1" si="57"/>
        <v>#VALUE!</v>
      </c>
      <c r="AB113" s="60" t="e">
        <f t="shared" ca="1" si="58"/>
        <v>#VALUE!</v>
      </c>
      <c r="AC113" s="61" t="e">
        <f t="shared" ca="1" si="59"/>
        <v>#VALUE!</v>
      </c>
      <c r="AD113" s="61">
        <f ca="1">OFFSET(宅配便入力!$W113,0,(COLUMN()-COLUMN($L$1))/6)</f>
        <v>0</v>
      </c>
      <c r="AE113" s="61">
        <f>IF($I113="(送料込)",VLOOKUP(宅配便入力!$Q113,宅配便!$A$18:$O$27,4+(COLUMN()-COLUMN('計算（宅配便）'!$M$1))/6),0)</f>
        <v>0</v>
      </c>
      <c r="AF113" s="62" t="e">
        <f t="shared" ca="1" si="60"/>
        <v>#VALUE!</v>
      </c>
      <c r="AG113" s="59" t="e">
        <f t="shared" ca="1" si="61"/>
        <v>#VALUE!</v>
      </c>
      <c r="AH113" s="60" t="e">
        <f t="shared" ca="1" si="62"/>
        <v>#VALUE!</v>
      </c>
      <c r="AI113" s="61" t="e">
        <f t="shared" ca="1" si="63"/>
        <v>#VALUE!</v>
      </c>
      <c r="AJ113" s="61">
        <f ca="1">OFFSET(宅配便入力!$W113,0,(COLUMN()-COLUMN($L$1))/6)</f>
        <v>0</v>
      </c>
      <c r="AK113" s="61">
        <f>IF($I113="(送料込)",VLOOKUP(宅配便入力!$Q113,宅配便!$A$18:$O$27,4+(COLUMN()-COLUMN('計算（宅配便）'!$M$1))/6),0)</f>
        <v>0</v>
      </c>
      <c r="AL113" s="62" t="e">
        <f t="shared" ca="1" si="64"/>
        <v>#VALUE!</v>
      </c>
      <c r="AM113" s="59" t="e">
        <f t="shared" ca="1" si="65"/>
        <v>#VALUE!</v>
      </c>
      <c r="AN113" s="60" t="e">
        <f t="shared" ca="1" si="66"/>
        <v>#VALUE!</v>
      </c>
      <c r="AO113" s="61" t="e">
        <f t="shared" ca="1" si="67"/>
        <v>#VALUE!</v>
      </c>
      <c r="AP113" s="61">
        <f ca="1">OFFSET(宅配便入力!$W113,0,(COLUMN()-COLUMN($L$1))/6)</f>
        <v>0</v>
      </c>
      <c r="AQ113" s="61">
        <f>IF($I113="(送料込)",VLOOKUP(宅配便入力!$Q113,宅配便!$A$18:$O$27,4+(COLUMN()-COLUMN('計算（宅配便）'!$M$1))/6),0)</f>
        <v>0</v>
      </c>
      <c r="AR113" s="62" t="e">
        <f t="shared" ca="1" si="68"/>
        <v>#VALUE!</v>
      </c>
      <c r="AS113" s="59" t="e">
        <f t="shared" ca="1" si="69"/>
        <v>#VALUE!</v>
      </c>
      <c r="AT113" s="60" t="e">
        <f t="shared" ca="1" si="70"/>
        <v>#VALUE!</v>
      </c>
      <c r="AU113" s="61" t="e">
        <f t="shared" ca="1" si="71"/>
        <v>#VALUE!</v>
      </c>
      <c r="AV113" s="61">
        <f ca="1">OFFSET(宅配便入力!$W113,0,(COLUMN()-COLUMN($L$1))/6)</f>
        <v>0</v>
      </c>
      <c r="AW113" s="61">
        <f>IF($I113="(送料込)",VLOOKUP(宅配便入力!$Q113,宅配便!$A$18:$O$27,4+(COLUMN()-COLUMN('計算（宅配便）'!$M$1))/6),0)</f>
        <v>0</v>
      </c>
      <c r="AX113" s="62" t="e">
        <f t="shared" ca="1" si="72"/>
        <v>#VALUE!</v>
      </c>
      <c r="AY113" s="59" t="e">
        <f t="shared" ca="1" si="73"/>
        <v>#VALUE!</v>
      </c>
      <c r="AZ113" s="60" t="e">
        <f t="shared" ca="1" si="74"/>
        <v>#VALUE!</v>
      </c>
      <c r="BA113" s="61" t="e">
        <f t="shared" ca="1" si="75"/>
        <v>#VALUE!</v>
      </c>
      <c r="BB113" s="61">
        <f ca="1">OFFSET(宅配便入力!$W113,0,(COLUMN()-COLUMN($L$1))/6)</f>
        <v>0</v>
      </c>
      <c r="BC113" s="61">
        <f>IF($I113="(送料込)",VLOOKUP(宅配便入力!$Q113,宅配便!$A$18:$O$27,4+(COLUMN()-COLUMN('計算（宅配便）'!$M$1))/6),0)</f>
        <v>0</v>
      </c>
      <c r="BD113" s="62" t="e">
        <f t="shared" ca="1" si="76"/>
        <v>#VALUE!</v>
      </c>
      <c r="BE113" s="59" t="e">
        <f t="shared" ca="1" si="77"/>
        <v>#VALUE!</v>
      </c>
      <c r="BF113" s="60" t="e">
        <f t="shared" ca="1" si="78"/>
        <v>#VALUE!</v>
      </c>
      <c r="BG113" s="61" t="e">
        <f t="shared" ca="1" si="79"/>
        <v>#VALUE!</v>
      </c>
      <c r="BH113" s="61">
        <f ca="1">OFFSET(宅配便入力!$W113,0,(COLUMN()-COLUMN($L$1))/6)</f>
        <v>0</v>
      </c>
      <c r="BI113" s="61">
        <f>IF($I113="(送料込)",VLOOKUP(宅配便入力!$Q113,宅配便!$A$18:$O$27,4+(COLUMN()-COLUMN('計算（宅配便）'!$M$1))/6),0)</f>
        <v>0</v>
      </c>
      <c r="BJ113" s="62" t="e">
        <f t="shared" ca="1" si="80"/>
        <v>#VALUE!</v>
      </c>
      <c r="BK113" s="59" t="e">
        <f t="shared" ca="1" si="81"/>
        <v>#VALUE!</v>
      </c>
      <c r="BL113" s="60" t="e">
        <f t="shared" ca="1" si="82"/>
        <v>#VALUE!</v>
      </c>
      <c r="BM113" s="61" t="e">
        <f t="shared" ca="1" si="83"/>
        <v>#VALUE!</v>
      </c>
      <c r="BN113" s="61">
        <f ca="1">OFFSET(宅配便入力!$W113,0,(COLUMN()-COLUMN($L$1))/6)</f>
        <v>0</v>
      </c>
      <c r="BO113" s="61">
        <f>IF($I113="(送料込)",VLOOKUP(宅配便入力!$Q113,宅配便!$A$18:$O$27,4+(COLUMN()-COLUMN('計算（宅配便）'!$M$1))/6),0)</f>
        <v>0</v>
      </c>
      <c r="BP113" s="62" t="e">
        <f t="shared" ca="1" si="84"/>
        <v>#VALUE!</v>
      </c>
      <c r="BQ113" s="59" t="e">
        <f t="shared" ca="1" si="85"/>
        <v>#VALUE!</v>
      </c>
      <c r="BR113" s="60" t="e">
        <f t="shared" ca="1" si="86"/>
        <v>#VALUE!</v>
      </c>
      <c r="BS113" s="61" t="e">
        <f t="shared" ca="1" si="87"/>
        <v>#VALUE!</v>
      </c>
      <c r="BT113" s="61">
        <f ca="1">OFFSET(宅配便入力!$W113,0,(COLUMN()-COLUMN($L$1))/6)</f>
        <v>0</v>
      </c>
      <c r="BU113" s="61">
        <f>IF($I113="(送料込)",VLOOKUP(宅配便入力!$Q113,宅配便!$A$18:$O$27,4+(COLUMN()-COLUMN('計算（宅配便）'!$M$1))/6),0)</f>
        <v>0</v>
      </c>
      <c r="BV113" s="62" t="e">
        <f t="shared" ca="1" si="88"/>
        <v>#VALUE!</v>
      </c>
      <c r="BW113" s="59" t="e">
        <f t="shared" ca="1" si="89"/>
        <v>#VALUE!</v>
      </c>
      <c r="BX113" s="60" t="e">
        <f t="shared" ca="1" si="90"/>
        <v>#VALUE!</v>
      </c>
      <c r="BY113" s="61" t="e">
        <f t="shared" ca="1" si="91"/>
        <v>#VALUE!</v>
      </c>
      <c r="BZ113" s="61">
        <f ca="1">OFFSET(宅配便入力!$W113,0,(COLUMN()-COLUMN($L$1))/6)</f>
        <v>0</v>
      </c>
      <c r="CA113" s="61">
        <f>IF($I113="(送料込)",VLOOKUP(宅配便入力!$Q113,宅配便!$A$18:$O$27,4+(COLUMN()-COLUMN('計算（宅配便）'!$M$1))/6),0)</f>
        <v>0</v>
      </c>
      <c r="CB113" s="62" t="e">
        <f t="shared" ca="1" si="92"/>
        <v>#VALUE!</v>
      </c>
      <c r="CC113" s="59" t="e">
        <f t="shared" ca="1" si="93"/>
        <v>#VALUE!</v>
      </c>
      <c r="CD113" s="60" t="e">
        <f t="shared" ca="1" si="94"/>
        <v>#VALUE!</v>
      </c>
      <c r="CE113" s="61" t="e">
        <f t="shared" ca="1" si="95"/>
        <v>#VALUE!</v>
      </c>
    </row>
    <row r="114" spans="1:83">
      <c r="A114" s="6">
        <v>111</v>
      </c>
      <c r="B114" s="158" t="str">
        <f>IF(ISBLANK(宅配便入力!B114),"",宅配便入力!B114)</f>
        <v/>
      </c>
      <c r="C114" s="5" t="str">
        <f>IF(ISBLANK(宅配便入力!C114),"",宅配便入力!C114)</f>
        <v/>
      </c>
      <c r="D114" s="15">
        <f>IF(ISBLANK(宅配便仮計算!D114),"",宅配便仮計算!D114)</f>
        <v>0.85</v>
      </c>
      <c r="E114" s="5" t="str">
        <f>IF(ISBLANK(宅配便入力!I114),"",宅配便入力!I114)</f>
        <v/>
      </c>
      <c r="F114" s="14" t="str">
        <f>IF(ISBLANK(宅配便入力!L114),"",宅配便入力!L114)</f>
        <v/>
      </c>
      <c r="G114" s="14" t="str">
        <f>IF(ISBLANK(宅配便入力!$N114),"",IF(宅配便入力!$P114="以上",1,宅配便入力!$N114))</f>
        <v/>
      </c>
      <c r="H114" s="6" t="str">
        <f>IF(ISBLANK(宅配便入力!Q114),"",宅配便入力!Q114)</f>
        <v/>
      </c>
      <c r="I114" s="6" t="str">
        <f>IF(ISBLANK(宅配便入力!R114),"",宅配便入力!R114)</f>
        <v/>
      </c>
      <c r="J114" s="6" t="str">
        <f>IF(ISBLANK(宅配便入力!S114),"",宅配便入力!S114)</f>
        <v/>
      </c>
      <c r="K114" s="6" t="str">
        <f>IF(ISBLANK(宅配便入力!T114),"",宅配便入力!T114)</f>
        <v/>
      </c>
      <c r="L114" s="61">
        <f ca="1">OFFSET(宅配便入力!$W114,0,(COLUMN()-COLUMN($L$1))/6)</f>
        <v>0</v>
      </c>
      <c r="M114" s="61">
        <f>IF($I114="(送料込)",VLOOKUP(宅配便入力!$Q114,宅配便!$A$18:$O$27,4+(COLUMN()-COLUMN('計算（宅配便）'!$M$1))/6),0)</f>
        <v>0</v>
      </c>
      <c r="N114" s="62" t="e">
        <f t="shared" ca="1" si="48"/>
        <v>#VALUE!</v>
      </c>
      <c r="O114" s="59" t="e">
        <f t="shared" ca="1" si="49"/>
        <v>#VALUE!</v>
      </c>
      <c r="P114" s="60" t="e">
        <f t="shared" ca="1" si="50"/>
        <v>#VALUE!</v>
      </c>
      <c r="Q114" s="61" t="e">
        <f t="shared" ca="1" si="51"/>
        <v>#VALUE!</v>
      </c>
      <c r="R114" s="61">
        <f ca="1">OFFSET(宅配便入力!$W114,0,(COLUMN()-COLUMN($L$1))/6)</f>
        <v>0</v>
      </c>
      <c r="S114" s="61">
        <f>IF($I114="(送料込)",VLOOKUP(宅配便入力!$Q114,宅配便!$A$18:$O$27,4+(COLUMN()-COLUMN('計算（宅配便）'!$M$1))/6),0)</f>
        <v>0</v>
      </c>
      <c r="T114" s="62" t="e">
        <f t="shared" ca="1" si="52"/>
        <v>#VALUE!</v>
      </c>
      <c r="U114" s="59" t="e">
        <f t="shared" ca="1" si="53"/>
        <v>#VALUE!</v>
      </c>
      <c r="V114" s="60" t="e">
        <f t="shared" ca="1" si="54"/>
        <v>#VALUE!</v>
      </c>
      <c r="W114" s="61" t="e">
        <f t="shared" ca="1" si="55"/>
        <v>#VALUE!</v>
      </c>
      <c r="X114" s="61">
        <f ca="1">OFFSET(宅配便入力!$W114,0,(COLUMN()-COLUMN($L$1))/6)</f>
        <v>0</v>
      </c>
      <c r="Y114" s="61">
        <f>IF($I114="(送料込)",VLOOKUP(宅配便入力!$Q114,宅配便!$A$18:$O$27,4+(COLUMN()-COLUMN('計算（宅配便）'!$M$1))/6),0)</f>
        <v>0</v>
      </c>
      <c r="Z114" s="62" t="e">
        <f t="shared" ca="1" si="56"/>
        <v>#VALUE!</v>
      </c>
      <c r="AA114" s="59" t="e">
        <f t="shared" ca="1" si="57"/>
        <v>#VALUE!</v>
      </c>
      <c r="AB114" s="60" t="e">
        <f t="shared" ca="1" si="58"/>
        <v>#VALUE!</v>
      </c>
      <c r="AC114" s="61" t="e">
        <f t="shared" ca="1" si="59"/>
        <v>#VALUE!</v>
      </c>
      <c r="AD114" s="61">
        <f ca="1">OFFSET(宅配便入力!$W114,0,(COLUMN()-COLUMN($L$1))/6)</f>
        <v>0</v>
      </c>
      <c r="AE114" s="61">
        <f>IF($I114="(送料込)",VLOOKUP(宅配便入力!$Q114,宅配便!$A$18:$O$27,4+(COLUMN()-COLUMN('計算（宅配便）'!$M$1))/6),0)</f>
        <v>0</v>
      </c>
      <c r="AF114" s="62" t="e">
        <f t="shared" ca="1" si="60"/>
        <v>#VALUE!</v>
      </c>
      <c r="AG114" s="59" t="e">
        <f t="shared" ca="1" si="61"/>
        <v>#VALUE!</v>
      </c>
      <c r="AH114" s="60" t="e">
        <f t="shared" ca="1" si="62"/>
        <v>#VALUE!</v>
      </c>
      <c r="AI114" s="61" t="e">
        <f t="shared" ca="1" si="63"/>
        <v>#VALUE!</v>
      </c>
      <c r="AJ114" s="61">
        <f ca="1">OFFSET(宅配便入力!$W114,0,(COLUMN()-COLUMN($L$1))/6)</f>
        <v>0</v>
      </c>
      <c r="AK114" s="61">
        <f>IF($I114="(送料込)",VLOOKUP(宅配便入力!$Q114,宅配便!$A$18:$O$27,4+(COLUMN()-COLUMN('計算（宅配便）'!$M$1))/6),0)</f>
        <v>0</v>
      </c>
      <c r="AL114" s="62" t="e">
        <f t="shared" ca="1" si="64"/>
        <v>#VALUE!</v>
      </c>
      <c r="AM114" s="59" t="e">
        <f t="shared" ca="1" si="65"/>
        <v>#VALUE!</v>
      </c>
      <c r="AN114" s="60" t="e">
        <f t="shared" ca="1" si="66"/>
        <v>#VALUE!</v>
      </c>
      <c r="AO114" s="61" t="e">
        <f t="shared" ca="1" si="67"/>
        <v>#VALUE!</v>
      </c>
      <c r="AP114" s="61">
        <f ca="1">OFFSET(宅配便入力!$W114,0,(COLUMN()-COLUMN($L$1))/6)</f>
        <v>0</v>
      </c>
      <c r="AQ114" s="61">
        <f>IF($I114="(送料込)",VLOOKUP(宅配便入力!$Q114,宅配便!$A$18:$O$27,4+(COLUMN()-COLUMN('計算（宅配便）'!$M$1))/6),0)</f>
        <v>0</v>
      </c>
      <c r="AR114" s="62" t="e">
        <f t="shared" ca="1" si="68"/>
        <v>#VALUE!</v>
      </c>
      <c r="AS114" s="59" t="e">
        <f t="shared" ca="1" si="69"/>
        <v>#VALUE!</v>
      </c>
      <c r="AT114" s="60" t="e">
        <f t="shared" ca="1" si="70"/>
        <v>#VALUE!</v>
      </c>
      <c r="AU114" s="61" t="e">
        <f t="shared" ca="1" si="71"/>
        <v>#VALUE!</v>
      </c>
      <c r="AV114" s="61">
        <f ca="1">OFFSET(宅配便入力!$W114,0,(COLUMN()-COLUMN($L$1))/6)</f>
        <v>0</v>
      </c>
      <c r="AW114" s="61">
        <f>IF($I114="(送料込)",VLOOKUP(宅配便入力!$Q114,宅配便!$A$18:$O$27,4+(COLUMN()-COLUMN('計算（宅配便）'!$M$1))/6),0)</f>
        <v>0</v>
      </c>
      <c r="AX114" s="62" t="e">
        <f t="shared" ca="1" si="72"/>
        <v>#VALUE!</v>
      </c>
      <c r="AY114" s="59" t="e">
        <f t="shared" ca="1" si="73"/>
        <v>#VALUE!</v>
      </c>
      <c r="AZ114" s="60" t="e">
        <f t="shared" ca="1" si="74"/>
        <v>#VALUE!</v>
      </c>
      <c r="BA114" s="61" t="e">
        <f t="shared" ca="1" si="75"/>
        <v>#VALUE!</v>
      </c>
      <c r="BB114" s="61">
        <f ca="1">OFFSET(宅配便入力!$W114,0,(COLUMN()-COLUMN($L$1))/6)</f>
        <v>0</v>
      </c>
      <c r="BC114" s="61">
        <f>IF($I114="(送料込)",VLOOKUP(宅配便入力!$Q114,宅配便!$A$18:$O$27,4+(COLUMN()-COLUMN('計算（宅配便）'!$M$1))/6),0)</f>
        <v>0</v>
      </c>
      <c r="BD114" s="62" t="e">
        <f t="shared" ca="1" si="76"/>
        <v>#VALUE!</v>
      </c>
      <c r="BE114" s="59" t="e">
        <f t="shared" ca="1" si="77"/>
        <v>#VALUE!</v>
      </c>
      <c r="BF114" s="60" t="e">
        <f t="shared" ca="1" si="78"/>
        <v>#VALUE!</v>
      </c>
      <c r="BG114" s="61" t="e">
        <f t="shared" ca="1" si="79"/>
        <v>#VALUE!</v>
      </c>
      <c r="BH114" s="61">
        <f ca="1">OFFSET(宅配便入力!$W114,0,(COLUMN()-COLUMN($L$1))/6)</f>
        <v>0</v>
      </c>
      <c r="BI114" s="61">
        <f>IF($I114="(送料込)",VLOOKUP(宅配便入力!$Q114,宅配便!$A$18:$O$27,4+(COLUMN()-COLUMN('計算（宅配便）'!$M$1))/6),0)</f>
        <v>0</v>
      </c>
      <c r="BJ114" s="62" t="e">
        <f t="shared" ca="1" si="80"/>
        <v>#VALUE!</v>
      </c>
      <c r="BK114" s="59" t="e">
        <f t="shared" ca="1" si="81"/>
        <v>#VALUE!</v>
      </c>
      <c r="BL114" s="60" t="e">
        <f t="shared" ca="1" si="82"/>
        <v>#VALUE!</v>
      </c>
      <c r="BM114" s="61" t="e">
        <f t="shared" ca="1" si="83"/>
        <v>#VALUE!</v>
      </c>
      <c r="BN114" s="61">
        <f ca="1">OFFSET(宅配便入力!$W114,0,(COLUMN()-COLUMN($L$1))/6)</f>
        <v>0</v>
      </c>
      <c r="BO114" s="61">
        <f>IF($I114="(送料込)",VLOOKUP(宅配便入力!$Q114,宅配便!$A$18:$O$27,4+(COLUMN()-COLUMN('計算（宅配便）'!$M$1))/6),0)</f>
        <v>0</v>
      </c>
      <c r="BP114" s="62" t="e">
        <f t="shared" ca="1" si="84"/>
        <v>#VALUE!</v>
      </c>
      <c r="BQ114" s="59" t="e">
        <f t="shared" ca="1" si="85"/>
        <v>#VALUE!</v>
      </c>
      <c r="BR114" s="60" t="e">
        <f t="shared" ca="1" si="86"/>
        <v>#VALUE!</v>
      </c>
      <c r="BS114" s="61" t="e">
        <f t="shared" ca="1" si="87"/>
        <v>#VALUE!</v>
      </c>
      <c r="BT114" s="61">
        <f ca="1">OFFSET(宅配便入力!$W114,0,(COLUMN()-COLUMN($L$1))/6)</f>
        <v>0</v>
      </c>
      <c r="BU114" s="61">
        <f>IF($I114="(送料込)",VLOOKUP(宅配便入力!$Q114,宅配便!$A$18:$O$27,4+(COLUMN()-COLUMN('計算（宅配便）'!$M$1))/6),0)</f>
        <v>0</v>
      </c>
      <c r="BV114" s="62" t="e">
        <f t="shared" ca="1" si="88"/>
        <v>#VALUE!</v>
      </c>
      <c r="BW114" s="59" t="e">
        <f t="shared" ca="1" si="89"/>
        <v>#VALUE!</v>
      </c>
      <c r="BX114" s="60" t="e">
        <f t="shared" ca="1" si="90"/>
        <v>#VALUE!</v>
      </c>
      <c r="BY114" s="61" t="e">
        <f t="shared" ca="1" si="91"/>
        <v>#VALUE!</v>
      </c>
      <c r="BZ114" s="61">
        <f ca="1">OFFSET(宅配便入力!$W114,0,(COLUMN()-COLUMN($L$1))/6)</f>
        <v>0</v>
      </c>
      <c r="CA114" s="61">
        <f>IF($I114="(送料込)",VLOOKUP(宅配便入力!$Q114,宅配便!$A$18:$O$27,4+(COLUMN()-COLUMN('計算（宅配便）'!$M$1))/6),0)</f>
        <v>0</v>
      </c>
      <c r="CB114" s="62" t="e">
        <f t="shared" ca="1" si="92"/>
        <v>#VALUE!</v>
      </c>
      <c r="CC114" s="59" t="e">
        <f t="shared" ca="1" si="93"/>
        <v>#VALUE!</v>
      </c>
      <c r="CD114" s="60" t="e">
        <f t="shared" ca="1" si="94"/>
        <v>#VALUE!</v>
      </c>
      <c r="CE114" s="61" t="e">
        <f t="shared" ca="1" si="95"/>
        <v>#VALUE!</v>
      </c>
    </row>
    <row r="115" spans="1:83">
      <c r="A115" s="6">
        <v>112</v>
      </c>
      <c r="B115" s="158" t="str">
        <f>IF(ISBLANK(宅配便入力!B115),"",宅配便入力!B115)</f>
        <v/>
      </c>
      <c r="C115" s="5" t="str">
        <f>IF(ISBLANK(宅配便入力!C115),"",宅配便入力!C115)</f>
        <v/>
      </c>
      <c r="D115" s="15">
        <f>IF(ISBLANK(宅配便仮計算!D115),"",宅配便仮計算!D115)</f>
        <v>0.85</v>
      </c>
      <c r="E115" s="5" t="str">
        <f>IF(ISBLANK(宅配便入力!I115),"",宅配便入力!I115)</f>
        <v/>
      </c>
      <c r="F115" s="14" t="str">
        <f>IF(ISBLANK(宅配便入力!L115),"",宅配便入力!L115)</f>
        <v/>
      </c>
      <c r="G115" s="14" t="str">
        <f>IF(ISBLANK(宅配便入力!$N115),"",IF(宅配便入力!$P115="以上",1,宅配便入力!$N115))</f>
        <v/>
      </c>
      <c r="H115" s="6" t="str">
        <f>IF(ISBLANK(宅配便入力!Q115),"",宅配便入力!Q115)</f>
        <v/>
      </c>
      <c r="I115" s="6" t="str">
        <f>IF(ISBLANK(宅配便入力!R115),"",宅配便入力!R115)</f>
        <v/>
      </c>
      <c r="J115" s="6" t="str">
        <f>IF(ISBLANK(宅配便入力!S115),"",宅配便入力!S115)</f>
        <v/>
      </c>
      <c r="K115" s="6" t="str">
        <f>IF(ISBLANK(宅配便入力!T115),"",宅配便入力!T115)</f>
        <v/>
      </c>
      <c r="L115" s="61">
        <f ca="1">OFFSET(宅配便入力!$W115,0,(COLUMN()-COLUMN($L$1))/6)</f>
        <v>0</v>
      </c>
      <c r="M115" s="61">
        <f>IF($I115="(送料込)",VLOOKUP(宅配便入力!$Q115,宅配便!$A$18:$O$27,4+(COLUMN()-COLUMN('計算（宅配便）'!$M$1))/6),0)</f>
        <v>0</v>
      </c>
      <c r="N115" s="62" t="e">
        <f t="shared" ca="1" si="48"/>
        <v>#VALUE!</v>
      </c>
      <c r="O115" s="59" t="e">
        <f t="shared" ca="1" si="49"/>
        <v>#VALUE!</v>
      </c>
      <c r="P115" s="60" t="e">
        <f t="shared" ca="1" si="50"/>
        <v>#VALUE!</v>
      </c>
      <c r="Q115" s="61" t="e">
        <f t="shared" ca="1" si="51"/>
        <v>#VALUE!</v>
      </c>
      <c r="R115" s="61">
        <f ca="1">OFFSET(宅配便入力!$W115,0,(COLUMN()-COLUMN($L$1))/6)</f>
        <v>0</v>
      </c>
      <c r="S115" s="61">
        <f>IF($I115="(送料込)",VLOOKUP(宅配便入力!$Q115,宅配便!$A$18:$O$27,4+(COLUMN()-COLUMN('計算（宅配便）'!$M$1))/6),0)</f>
        <v>0</v>
      </c>
      <c r="T115" s="62" t="e">
        <f t="shared" ca="1" si="52"/>
        <v>#VALUE!</v>
      </c>
      <c r="U115" s="59" t="e">
        <f t="shared" ca="1" si="53"/>
        <v>#VALUE!</v>
      </c>
      <c r="V115" s="60" t="e">
        <f t="shared" ca="1" si="54"/>
        <v>#VALUE!</v>
      </c>
      <c r="W115" s="61" t="e">
        <f t="shared" ca="1" si="55"/>
        <v>#VALUE!</v>
      </c>
      <c r="X115" s="61">
        <f ca="1">OFFSET(宅配便入力!$W115,0,(COLUMN()-COLUMN($L$1))/6)</f>
        <v>0</v>
      </c>
      <c r="Y115" s="61">
        <f>IF($I115="(送料込)",VLOOKUP(宅配便入力!$Q115,宅配便!$A$18:$O$27,4+(COLUMN()-COLUMN('計算（宅配便）'!$M$1))/6),0)</f>
        <v>0</v>
      </c>
      <c r="Z115" s="62" t="e">
        <f t="shared" ca="1" si="56"/>
        <v>#VALUE!</v>
      </c>
      <c r="AA115" s="59" t="e">
        <f t="shared" ca="1" si="57"/>
        <v>#VALUE!</v>
      </c>
      <c r="AB115" s="60" t="e">
        <f t="shared" ca="1" si="58"/>
        <v>#VALUE!</v>
      </c>
      <c r="AC115" s="61" t="e">
        <f t="shared" ca="1" si="59"/>
        <v>#VALUE!</v>
      </c>
      <c r="AD115" s="61">
        <f ca="1">OFFSET(宅配便入力!$W115,0,(COLUMN()-COLUMN($L$1))/6)</f>
        <v>0</v>
      </c>
      <c r="AE115" s="61">
        <f>IF($I115="(送料込)",VLOOKUP(宅配便入力!$Q115,宅配便!$A$18:$O$27,4+(COLUMN()-COLUMN('計算（宅配便）'!$M$1))/6),0)</f>
        <v>0</v>
      </c>
      <c r="AF115" s="62" t="e">
        <f t="shared" ca="1" si="60"/>
        <v>#VALUE!</v>
      </c>
      <c r="AG115" s="59" t="e">
        <f t="shared" ca="1" si="61"/>
        <v>#VALUE!</v>
      </c>
      <c r="AH115" s="60" t="e">
        <f t="shared" ca="1" si="62"/>
        <v>#VALUE!</v>
      </c>
      <c r="AI115" s="61" t="e">
        <f t="shared" ca="1" si="63"/>
        <v>#VALUE!</v>
      </c>
      <c r="AJ115" s="61">
        <f ca="1">OFFSET(宅配便入力!$W115,0,(COLUMN()-COLUMN($L$1))/6)</f>
        <v>0</v>
      </c>
      <c r="AK115" s="61">
        <f>IF($I115="(送料込)",VLOOKUP(宅配便入力!$Q115,宅配便!$A$18:$O$27,4+(COLUMN()-COLUMN('計算（宅配便）'!$M$1))/6),0)</f>
        <v>0</v>
      </c>
      <c r="AL115" s="62" t="e">
        <f t="shared" ca="1" si="64"/>
        <v>#VALUE!</v>
      </c>
      <c r="AM115" s="59" t="e">
        <f t="shared" ca="1" si="65"/>
        <v>#VALUE!</v>
      </c>
      <c r="AN115" s="60" t="e">
        <f t="shared" ca="1" si="66"/>
        <v>#VALUE!</v>
      </c>
      <c r="AO115" s="61" t="e">
        <f t="shared" ca="1" si="67"/>
        <v>#VALUE!</v>
      </c>
      <c r="AP115" s="61">
        <f ca="1">OFFSET(宅配便入力!$W115,0,(COLUMN()-COLUMN($L$1))/6)</f>
        <v>0</v>
      </c>
      <c r="AQ115" s="61">
        <f>IF($I115="(送料込)",VLOOKUP(宅配便入力!$Q115,宅配便!$A$18:$O$27,4+(COLUMN()-COLUMN('計算（宅配便）'!$M$1))/6),0)</f>
        <v>0</v>
      </c>
      <c r="AR115" s="62" t="e">
        <f t="shared" ca="1" si="68"/>
        <v>#VALUE!</v>
      </c>
      <c r="AS115" s="59" t="e">
        <f t="shared" ca="1" si="69"/>
        <v>#VALUE!</v>
      </c>
      <c r="AT115" s="60" t="e">
        <f t="shared" ca="1" si="70"/>
        <v>#VALUE!</v>
      </c>
      <c r="AU115" s="61" t="e">
        <f t="shared" ca="1" si="71"/>
        <v>#VALUE!</v>
      </c>
      <c r="AV115" s="61">
        <f ca="1">OFFSET(宅配便入力!$W115,0,(COLUMN()-COLUMN($L$1))/6)</f>
        <v>0</v>
      </c>
      <c r="AW115" s="61">
        <f>IF($I115="(送料込)",VLOOKUP(宅配便入力!$Q115,宅配便!$A$18:$O$27,4+(COLUMN()-COLUMN('計算（宅配便）'!$M$1))/6),0)</f>
        <v>0</v>
      </c>
      <c r="AX115" s="62" t="e">
        <f t="shared" ca="1" si="72"/>
        <v>#VALUE!</v>
      </c>
      <c r="AY115" s="59" t="e">
        <f t="shared" ca="1" si="73"/>
        <v>#VALUE!</v>
      </c>
      <c r="AZ115" s="60" t="e">
        <f t="shared" ca="1" si="74"/>
        <v>#VALUE!</v>
      </c>
      <c r="BA115" s="61" t="e">
        <f t="shared" ca="1" si="75"/>
        <v>#VALUE!</v>
      </c>
      <c r="BB115" s="61">
        <f ca="1">OFFSET(宅配便入力!$W115,0,(COLUMN()-COLUMN($L$1))/6)</f>
        <v>0</v>
      </c>
      <c r="BC115" s="61">
        <f>IF($I115="(送料込)",VLOOKUP(宅配便入力!$Q115,宅配便!$A$18:$O$27,4+(COLUMN()-COLUMN('計算（宅配便）'!$M$1))/6),0)</f>
        <v>0</v>
      </c>
      <c r="BD115" s="62" t="e">
        <f t="shared" ca="1" si="76"/>
        <v>#VALUE!</v>
      </c>
      <c r="BE115" s="59" t="e">
        <f t="shared" ca="1" si="77"/>
        <v>#VALUE!</v>
      </c>
      <c r="BF115" s="60" t="e">
        <f t="shared" ca="1" si="78"/>
        <v>#VALUE!</v>
      </c>
      <c r="BG115" s="61" t="e">
        <f t="shared" ca="1" si="79"/>
        <v>#VALUE!</v>
      </c>
      <c r="BH115" s="61">
        <f ca="1">OFFSET(宅配便入力!$W115,0,(COLUMN()-COLUMN($L$1))/6)</f>
        <v>0</v>
      </c>
      <c r="BI115" s="61">
        <f>IF($I115="(送料込)",VLOOKUP(宅配便入力!$Q115,宅配便!$A$18:$O$27,4+(COLUMN()-COLUMN('計算（宅配便）'!$M$1))/6),0)</f>
        <v>0</v>
      </c>
      <c r="BJ115" s="62" t="e">
        <f t="shared" ca="1" si="80"/>
        <v>#VALUE!</v>
      </c>
      <c r="BK115" s="59" t="e">
        <f t="shared" ca="1" si="81"/>
        <v>#VALUE!</v>
      </c>
      <c r="BL115" s="60" t="e">
        <f t="shared" ca="1" si="82"/>
        <v>#VALUE!</v>
      </c>
      <c r="BM115" s="61" t="e">
        <f t="shared" ca="1" si="83"/>
        <v>#VALUE!</v>
      </c>
      <c r="BN115" s="61">
        <f ca="1">OFFSET(宅配便入力!$W115,0,(COLUMN()-COLUMN($L$1))/6)</f>
        <v>0</v>
      </c>
      <c r="BO115" s="61">
        <f>IF($I115="(送料込)",VLOOKUP(宅配便入力!$Q115,宅配便!$A$18:$O$27,4+(COLUMN()-COLUMN('計算（宅配便）'!$M$1))/6),0)</f>
        <v>0</v>
      </c>
      <c r="BP115" s="62" t="e">
        <f t="shared" ca="1" si="84"/>
        <v>#VALUE!</v>
      </c>
      <c r="BQ115" s="59" t="e">
        <f t="shared" ca="1" si="85"/>
        <v>#VALUE!</v>
      </c>
      <c r="BR115" s="60" t="e">
        <f t="shared" ca="1" si="86"/>
        <v>#VALUE!</v>
      </c>
      <c r="BS115" s="61" t="e">
        <f t="shared" ca="1" si="87"/>
        <v>#VALUE!</v>
      </c>
      <c r="BT115" s="61">
        <f ca="1">OFFSET(宅配便入力!$W115,0,(COLUMN()-COLUMN($L$1))/6)</f>
        <v>0</v>
      </c>
      <c r="BU115" s="61">
        <f>IF($I115="(送料込)",VLOOKUP(宅配便入力!$Q115,宅配便!$A$18:$O$27,4+(COLUMN()-COLUMN('計算（宅配便）'!$M$1))/6),0)</f>
        <v>0</v>
      </c>
      <c r="BV115" s="62" t="e">
        <f t="shared" ca="1" si="88"/>
        <v>#VALUE!</v>
      </c>
      <c r="BW115" s="59" t="e">
        <f t="shared" ca="1" si="89"/>
        <v>#VALUE!</v>
      </c>
      <c r="BX115" s="60" t="e">
        <f t="shared" ca="1" si="90"/>
        <v>#VALUE!</v>
      </c>
      <c r="BY115" s="61" t="e">
        <f t="shared" ca="1" si="91"/>
        <v>#VALUE!</v>
      </c>
      <c r="BZ115" s="61">
        <f ca="1">OFFSET(宅配便入力!$W115,0,(COLUMN()-COLUMN($L$1))/6)</f>
        <v>0</v>
      </c>
      <c r="CA115" s="61">
        <f>IF($I115="(送料込)",VLOOKUP(宅配便入力!$Q115,宅配便!$A$18:$O$27,4+(COLUMN()-COLUMN('計算（宅配便）'!$M$1))/6),0)</f>
        <v>0</v>
      </c>
      <c r="CB115" s="62" t="e">
        <f t="shared" ca="1" si="92"/>
        <v>#VALUE!</v>
      </c>
      <c r="CC115" s="59" t="e">
        <f t="shared" ca="1" si="93"/>
        <v>#VALUE!</v>
      </c>
      <c r="CD115" s="60" t="e">
        <f t="shared" ca="1" si="94"/>
        <v>#VALUE!</v>
      </c>
      <c r="CE115" s="61" t="e">
        <f t="shared" ca="1" si="95"/>
        <v>#VALUE!</v>
      </c>
    </row>
    <row r="116" spans="1:83">
      <c r="A116" s="6">
        <v>113</v>
      </c>
      <c r="B116" s="158" t="str">
        <f>IF(ISBLANK(宅配便入力!B116),"",宅配便入力!B116)</f>
        <v/>
      </c>
      <c r="C116" s="5" t="str">
        <f>IF(ISBLANK(宅配便入力!C116),"",宅配便入力!C116)</f>
        <v/>
      </c>
      <c r="D116" s="15">
        <f>IF(ISBLANK(宅配便仮計算!D116),"",宅配便仮計算!D116)</f>
        <v>0.85</v>
      </c>
      <c r="E116" s="5" t="str">
        <f>IF(ISBLANK(宅配便入力!I116),"",宅配便入力!I116)</f>
        <v/>
      </c>
      <c r="F116" s="14" t="str">
        <f>IF(ISBLANK(宅配便入力!L116),"",宅配便入力!L116)</f>
        <v/>
      </c>
      <c r="G116" s="14" t="str">
        <f>IF(ISBLANK(宅配便入力!$N116),"",IF(宅配便入力!$P116="以上",1,宅配便入力!$N116))</f>
        <v/>
      </c>
      <c r="H116" s="6" t="str">
        <f>IF(ISBLANK(宅配便入力!Q116),"",宅配便入力!Q116)</f>
        <v/>
      </c>
      <c r="I116" s="6" t="str">
        <f>IF(ISBLANK(宅配便入力!R116),"",宅配便入力!R116)</f>
        <v/>
      </c>
      <c r="J116" s="6" t="str">
        <f>IF(ISBLANK(宅配便入力!S116),"",宅配便入力!S116)</f>
        <v/>
      </c>
      <c r="K116" s="6" t="str">
        <f>IF(ISBLANK(宅配便入力!T116),"",宅配便入力!T116)</f>
        <v/>
      </c>
      <c r="L116" s="61">
        <f ca="1">OFFSET(宅配便入力!$W116,0,(COLUMN()-COLUMN($L$1))/6)</f>
        <v>0</v>
      </c>
      <c r="M116" s="61">
        <f>IF($I116="(送料込)",VLOOKUP(宅配便入力!$Q116,宅配便!$A$18:$O$27,4+(COLUMN()-COLUMN('計算（宅配便）'!$M$1))/6),0)</f>
        <v>0</v>
      </c>
      <c r="N116" s="62" t="e">
        <f t="shared" ca="1" si="48"/>
        <v>#VALUE!</v>
      </c>
      <c r="O116" s="59" t="e">
        <f t="shared" ca="1" si="49"/>
        <v>#VALUE!</v>
      </c>
      <c r="P116" s="60" t="e">
        <f t="shared" ca="1" si="50"/>
        <v>#VALUE!</v>
      </c>
      <c r="Q116" s="61" t="e">
        <f t="shared" ca="1" si="51"/>
        <v>#VALUE!</v>
      </c>
      <c r="R116" s="61">
        <f ca="1">OFFSET(宅配便入力!$W116,0,(COLUMN()-COLUMN($L$1))/6)</f>
        <v>0</v>
      </c>
      <c r="S116" s="61">
        <f>IF($I116="(送料込)",VLOOKUP(宅配便入力!$Q116,宅配便!$A$18:$O$27,4+(COLUMN()-COLUMN('計算（宅配便）'!$M$1))/6),0)</f>
        <v>0</v>
      </c>
      <c r="T116" s="62" t="e">
        <f t="shared" ca="1" si="52"/>
        <v>#VALUE!</v>
      </c>
      <c r="U116" s="59" t="e">
        <f t="shared" ca="1" si="53"/>
        <v>#VALUE!</v>
      </c>
      <c r="V116" s="60" t="e">
        <f t="shared" ca="1" si="54"/>
        <v>#VALUE!</v>
      </c>
      <c r="W116" s="61" t="e">
        <f t="shared" ca="1" si="55"/>
        <v>#VALUE!</v>
      </c>
      <c r="X116" s="61">
        <f ca="1">OFFSET(宅配便入力!$W116,0,(COLUMN()-COLUMN($L$1))/6)</f>
        <v>0</v>
      </c>
      <c r="Y116" s="61">
        <f>IF($I116="(送料込)",VLOOKUP(宅配便入力!$Q116,宅配便!$A$18:$O$27,4+(COLUMN()-COLUMN('計算（宅配便）'!$M$1))/6),0)</f>
        <v>0</v>
      </c>
      <c r="Z116" s="62" t="e">
        <f t="shared" ca="1" si="56"/>
        <v>#VALUE!</v>
      </c>
      <c r="AA116" s="59" t="e">
        <f t="shared" ca="1" si="57"/>
        <v>#VALUE!</v>
      </c>
      <c r="AB116" s="60" t="e">
        <f t="shared" ca="1" si="58"/>
        <v>#VALUE!</v>
      </c>
      <c r="AC116" s="61" t="e">
        <f t="shared" ca="1" si="59"/>
        <v>#VALUE!</v>
      </c>
      <c r="AD116" s="61">
        <f ca="1">OFFSET(宅配便入力!$W116,0,(COLUMN()-COLUMN($L$1))/6)</f>
        <v>0</v>
      </c>
      <c r="AE116" s="61">
        <f>IF($I116="(送料込)",VLOOKUP(宅配便入力!$Q116,宅配便!$A$18:$O$27,4+(COLUMN()-COLUMN('計算（宅配便）'!$M$1))/6),0)</f>
        <v>0</v>
      </c>
      <c r="AF116" s="62" t="e">
        <f t="shared" ca="1" si="60"/>
        <v>#VALUE!</v>
      </c>
      <c r="AG116" s="59" t="e">
        <f t="shared" ca="1" si="61"/>
        <v>#VALUE!</v>
      </c>
      <c r="AH116" s="60" t="e">
        <f t="shared" ca="1" si="62"/>
        <v>#VALUE!</v>
      </c>
      <c r="AI116" s="61" t="e">
        <f t="shared" ca="1" si="63"/>
        <v>#VALUE!</v>
      </c>
      <c r="AJ116" s="61">
        <f ca="1">OFFSET(宅配便入力!$W116,0,(COLUMN()-COLUMN($L$1))/6)</f>
        <v>0</v>
      </c>
      <c r="AK116" s="61">
        <f>IF($I116="(送料込)",VLOOKUP(宅配便入力!$Q116,宅配便!$A$18:$O$27,4+(COLUMN()-COLUMN('計算（宅配便）'!$M$1))/6),0)</f>
        <v>0</v>
      </c>
      <c r="AL116" s="62" t="e">
        <f t="shared" ca="1" si="64"/>
        <v>#VALUE!</v>
      </c>
      <c r="AM116" s="59" t="e">
        <f t="shared" ca="1" si="65"/>
        <v>#VALUE!</v>
      </c>
      <c r="AN116" s="60" t="e">
        <f t="shared" ca="1" si="66"/>
        <v>#VALUE!</v>
      </c>
      <c r="AO116" s="61" t="e">
        <f t="shared" ca="1" si="67"/>
        <v>#VALUE!</v>
      </c>
      <c r="AP116" s="61">
        <f ca="1">OFFSET(宅配便入力!$W116,0,(COLUMN()-COLUMN($L$1))/6)</f>
        <v>0</v>
      </c>
      <c r="AQ116" s="61">
        <f>IF($I116="(送料込)",VLOOKUP(宅配便入力!$Q116,宅配便!$A$18:$O$27,4+(COLUMN()-COLUMN('計算（宅配便）'!$M$1))/6),0)</f>
        <v>0</v>
      </c>
      <c r="AR116" s="62" t="e">
        <f t="shared" ca="1" si="68"/>
        <v>#VALUE!</v>
      </c>
      <c r="AS116" s="59" t="e">
        <f t="shared" ca="1" si="69"/>
        <v>#VALUE!</v>
      </c>
      <c r="AT116" s="60" t="e">
        <f t="shared" ca="1" si="70"/>
        <v>#VALUE!</v>
      </c>
      <c r="AU116" s="61" t="e">
        <f t="shared" ca="1" si="71"/>
        <v>#VALUE!</v>
      </c>
      <c r="AV116" s="61">
        <f ca="1">OFFSET(宅配便入力!$W116,0,(COLUMN()-COLUMN($L$1))/6)</f>
        <v>0</v>
      </c>
      <c r="AW116" s="61">
        <f>IF($I116="(送料込)",VLOOKUP(宅配便入力!$Q116,宅配便!$A$18:$O$27,4+(COLUMN()-COLUMN('計算（宅配便）'!$M$1))/6),0)</f>
        <v>0</v>
      </c>
      <c r="AX116" s="62" t="e">
        <f t="shared" ca="1" si="72"/>
        <v>#VALUE!</v>
      </c>
      <c r="AY116" s="59" t="e">
        <f t="shared" ca="1" si="73"/>
        <v>#VALUE!</v>
      </c>
      <c r="AZ116" s="60" t="e">
        <f t="shared" ca="1" si="74"/>
        <v>#VALUE!</v>
      </c>
      <c r="BA116" s="61" t="e">
        <f t="shared" ca="1" si="75"/>
        <v>#VALUE!</v>
      </c>
      <c r="BB116" s="61">
        <f ca="1">OFFSET(宅配便入力!$W116,0,(COLUMN()-COLUMN($L$1))/6)</f>
        <v>0</v>
      </c>
      <c r="BC116" s="61">
        <f>IF($I116="(送料込)",VLOOKUP(宅配便入力!$Q116,宅配便!$A$18:$O$27,4+(COLUMN()-COLUMN('計算（宅配便）'!$M$1))/6),0)</f>
        <v>0</v>
      </c>
      <c r="BD116" s="62" t="e">
        <f t="shared" ca="1" si="76"/>
        <v>#VALUE!</v>
      </c>
      <c r="BE116" s="59" t="e">
        <f t="shared" ca="1" si="77"/>
        <v>#VALUE!</v>
      </c>
      <c r="BF116" s="60" t="e">
        <f t="shared" ca="1" si="78"/>
        <v>#VALUE!</v>
      </c>
      <c r="BG116" s="61" t="e">
        <f t="shared" ca="1" si="79"/>
        <v>#VALUE!</v>
      </c>
      <c r="BH116" s="61">
        <f ca="1">OFFSET(宅配便入力!$W116,0,(COLUMN()-COLUMN($L$1))/6)</f>
        <v>0</v>
      </c>
      <c r="BI116" s="61">
        <f>IF($I116="(送料込)",VLOOKUP(宅配便入力!$Q116,宅配便!$A$18:$O$27,4+(COLUMN()-COLUMN('計算（宅配便）'!$M$1))/6),0)</f>
        <v>0</v>
      </c>
      <c r="BJ116" s="62" t="e">
        <f t="shared" ca="1" si="80"/>
        <v>#VALUE!</v>
      </c>
      <c r="BK116" s="59" t="e">
        <f t="shared" ca="1" si="81"/>
        <v>#VALUE!</v>
      </c>
      <c r="BL116" s="60" t="e">
        <f t="shared" ca="1" si="82"/>
        <v>#VALUE!</v>
      </c>
      <c r="BM116" s="61" t="e">
        <f t="shared" ca="1" si="83"/>
        <v>#VALUE!</v>
      </c>
      <c r="BN116" s="61">
        <f ca="1">OFFSET(宅配便入力!$W116,0,(COLUMN()-COLUMN($L$1))/6)</f>
        <v>0</v>
      </c>
      <c r="BO116" s="61">
        <f>IF($I116="(送料込)",VLOOKUP(宅配便入力!$Q116,宅配便!$A$18:$O$27,4+(COLUMN()-COLUMN('計算（宅配便）'!$M$1))/6),0)</f>
        <v>0</v>
      </c>
      <c r="BP116" s="62" t="e">
        <f t="shared" ca="1" si="84"/>
        <v>#VALUE!</v>
      </c>
      <c r="BQ116" s="59" t="e">
        <f t="shared" ca="1" si="85"/>
        <v>#VALUE!</v>
      </c>
      <c r="BR116" s="60" t="e">
        <f t="shared" ca="1" si="86"/>
        <v>#VALUE!</v>
      </c>
      <c r="BS116" s="61" t="e">
        <f t="shared" ca="1" si="87"/>
        <v>#VALUE!</v>
      </c>
      <c r="BT116" s="61">
        <f ca="1">OFFSET(宅配便入力!$W116,0,(COLUMN()-COLUMN($L$1))/6)</f>
        <v>0</v>
      </c>
      <c r="BU116" s="61">
        <f>IF($I116="(送料込)",VLOOKUP(宅配便入力!$Q116,宅配便!$A$18:$O$27,4+(COLUMN()-COLUMN('計算（宅配便）'!$M$1))/6),0)</f>
        <v>0</v>
      </c>
      <c r="BV116" s="62" t="e">
        <f t="shared" ca="1" si="88"/>
        <v>#VALUE!</v>
      </c>
      <c r="BW116" s="59" t="e">
        <f t="shared" ca="1" si="89"/>
        <v>#VALUE!</v>
      </c>
      <c r="BX116" s="60" t="e">
        <f t="shared" ca="1" si="90"/>
        <v>#VALUE!</v>
      </c>
      <c r="BY116" s="61" t="e">
        <f t="shared" ca="1" si="91"/>
        <v>#VALUE!</v>
      </c>
      <c r="BZ116" s="61">
        <f ca="1">OFFSET(宅配便入力!$W116,0,(COLUMN()-COLUMN($L$1))/6)</f>
        <v>0</v>
      </c>
      <c r="CA116" s="61">
        <f>IF($I116="(送料込)",VLOOKUP(宅配便入力!$Q116,宅配便!$A$18:$O$27,4+(COLUMN()-COLUMN('計算（宅配便）'!$M$1))/6),0)</f>
        <v>0</v>
      </c>
      <c r="CB116" s="62" t="e">
        <f t="shared" ca="1" si="92"/>
        <v>#VALUE!</v>
      </c>
      <c r="CC116" s="59" t="e">
        <f t="shared" ca="1" si="93"/>
        <v>#VALUE!</v>
      </c>
      <c r="CD116" s="60" t="e">
        <f t="shared" ca="1" si="94"/>
        <v>#VALUE!</v>
      </c>
      <c r="CE116" s="61" t="e">
        <f t="shared" ca="1" si="95"/>
        <v>#VALUE!</v>
      </c>
    </row>
    <row r="117" spans="1:83">
      <c r="A117" s="6">
        <v>114</v>
      </c>
      <c r="B117" s="158" t="str">
        <f>IF(ISBLANK(宅配便入力!B117),"",宅配便入力!B117)</f>
        <v/>
      </c>
      <c r="C117" s="5" t="str">
        <f>IF(ISBLANK(宅配便入力!C117),"",宅配便入力!C117)</f>
        <v/>
      </c>
      <c r="D117" s="15">
        <f>IF(ISBLANK(宅配便仮計算!D117),"",宅配便仮計算!D117)</f>
        <v>0.85</v>
      </c>
      <c r="E117" s="5" t="str">
        <f>IF(ISBLANK(宅配便入力!I117),"",宅配便入力!I117)</f>
        <v/>
      </c>
      <c r="F117" s="14" t="str">
        <f>IF(ISBLANK(宅配便入力!L117),"",宅配便入力!L117)</f>
        <v/>
      </c>
      <c r="G117" s="14" t="str">
        <f>IF(ISBLANK(宅配便入力!$N117),"",IF(宅配便入力!$P117="以上",1,宅配便入力!$N117))</f>
        <v/>
      </c>
      <c r="H117" s="6" t="str">
        <f>IF(ISBLANK(宅配便入力!Q117),"",宅配便入力!Q117)</f>
        <v/>
      </c>
      <c r="I117" s="6" t="str">
        <f>IF(ISBLANK(宅配便入力!R117),"",宅配便入力!R117)</f>
        <v/>
      </c>
      <c r="J117" s="6" t="str">
        <f>IF(ISBLANK(宅配便入力!S117),"",宅配便入力!S117)</f>
        <v/>
      </c>
      <c r="K117" s="6" t="str">
        <f>IF(ISBLANK(宅配便入力!T117),"",宅配便入力!T117)</f>
        <v/>
      </c>
      <c r="L117" s="61">
        <f ca="1">OFFSET(宅配便入力!$W117,0,(COLUMN()-COLUMN($L$1))/6)</f>
        <v>0</v>
      </c>
      <c r="M117" s="61">
        <f>IF($I117="(送料込)",VLOOKUP(宅配便入力!$Q117,宅配便!$A$18:$O$27,4+(COLUMN()-COLUMN('計算（宅配便）'!$M$1))/6),0)</f>
        <v>0</v>
      </c>
      <c r="N117" s="62" t="e">
        <f t="shared" ca="1" si="48"/>
        <v>#VALUE!</v>
      </c>
      <c r="O117" s="59" t="e">
        <f t="shared" ca="1" si="49"/>
        <v>#VALUE!</v>
      </c>
      <c r="P117" s="60" t="e">
        <f t="shared" ca="1" si="50"/>
        <v>#VALUE!</v>
      </c>
      <c r="Q117" s="61" t="e">
        <f t="shared" ca="1" si="51"/>
        <v>#VALUE!</v>
      </c>
      <c r="R117" s="61">
        <f ca="1">OFFSET(宅配便入力!$W117,0,(COLUMN()-COLUMN($L$1))/6)</f>
        <v>0</v>
      </c>
      <c r="S117" s="61">
        <f>IF($I117="(送料込)",VLOOKUP(宅配便入力!$Q117,宅配便!$A$18:$O$27,4+(COLUMN()-COLUMN('計算（宅配便）'!$M$1))/6),0)</f>
        <v>0</v>
      </c>
      <c r="T117" s="62" t="e">
        <f t="shared" ca="1" si="52"/>
        <v>#VALUE!</v>
      </c>
      <c r="U117" s="59" t="e">
        <f t="shared" ca="1" si="53"/>
        <v>#VALUE!</v>
      </c>
      <c r="V117" s="60" t="e">
        <f t="shared" ca="1" si="54"/>
        <v>#VALUE!</v>
      </c>
      <c r="W117" s="61" t="e">
        <f t="shared" ca="1" si="55"/>
        <v>#VALUE!</v>
      </c>
      <c r="X117" s="61">
        <f ca="1">OFFSET(宅配便入力!$W117,0,(COLUMN()-COLUMN($L$1))/6)</f>
        <v>0</v>
      </c>
      <c r="Y117" s="61">
        <f>IF($I117="(送料込)",VLOOKUP(宅配便入力!$Q117,宅配便!$A$18:$O$27,4+(COLUMN()-COLUMN('計算（宅配便）'!$M$1))/6),0)</f>
        <v>0</v>
      </c>
      <c r="Z117" s="62" t="e">
        <f t="shared" ca="1" si="56"/>
        <v>#VALUE!</v>
      </c>
      <c r="AA117" s="59" t="e">
        <f t="shared" ca="1" si="57"/>
        <v>#VALUE!</v>
      </c>
      <c r="AB117" s="60" t="e">
        <f t="shared" ca="1" si="58"/>
        <v>#VALUE!</v>
      </c>
      <c r="AC117" s="61" t="e">
        <f t="shared" ca="1" si="59"/>
        <v>#VALUE!</v>
      </c>
      <c r="AD117" s="61">
        <f ca="1">OFFSET(宅配便入力!$W117,0,(COLUMN()-COLUMN($L$1))/6)</f>
        <v>0</v>
      </c>
      <c r="AE117" s="61">
        <f>IF($I117="(送料込)",VLOOKUP(宅配便入力!$Q117,宅配便!$A$18:$O$27,4+(COLUMN()-COLUMN('計算（宅配便）'!$M$1))/6),0)</f>
        <v>0</v>
      </c>
      <c r="AF117" s="62" t="e">
        <f t="shared" ca="1" si="60"/>
        <v>#VALUE!</v>
      </c>
      <c r="AG117" s="59" t="e">
        <f t="shared" ca="1" si="61"/>
        <v>#VALUE!</v>
      </c>
      <c r="AH117" s="60" t="e">
        <f t="shared" ca="1" si="62"/>
        <v>#VALUE!</v>
      </c>
      <c r="AI117" s="61" t="e">
        <f t="shared" ca="1" si="63"/>
        <v>#VALUE!</v>
      </c>
      <c r="AJ117" s="61">
        <f ca="1">OFFSET(宅配便入力!$W117,0,(COLUMN()-COLUMN($L$1))/6)</f>
        <v>0</v>
      </c>
      <c r="AK117" s="61">
        <f>IF($I117="(送料込)",VLOOKUP(宅配便入力!$Q117,宅配便!$A$18:$O$27,4+(COLUMN()-COLUMN('計算（宅配便）'!$M$1))/6),0)</f>
        <v>0</v>
      </c>
      <c r="AL117" s="62" t="e">
        <f t="shared" ca="1" si="64"/>
        <v>#VALUE!</v>
      </c>
      <c r="AM117" s="59" t="e">
        <f t="shared" ca="1" si="65"/>
        <v>#VALUE!</v>
      </c>
      <c r="AN117" s="60" t="e">
        <f t="shared" ca="1" si="66"/>
        <v>#VALUE!</v>
      </c>
      <c r="AO117" s="61" t="e">
        <f t="shared" ca="1" si="67"/>
        <v>#VALUE!</v>
      </c>
      <c r="AP117" s="61">
        <f ca="1">OFFSET(宅配便入力!$W117,0,(COLUMN()-COLUMN($L$1))/6)</f>
        <v>0</v>
      </c>
      <c r="AQ117" s="61">
        <f>IF($I117="(送料込)",VLOOKUP(宅配便入力!$Q117,宅配便!$A$18:$O$27,4+(COLUMN()-COLUMN('計算（宅配便）'!$M$1))/6),0)</f>
        <v>0</v>
      </c>
      <c r="AR117" s="62" t="e">
        <f t="shared" ca="1" si="68"/>
        <v>#VALUE!</v>
      </c>
      <c r="AS117" s="59" t="e">
        <f t="shared" ca="1" si="69"/>
        <v>#VALUE!</v>
      </c>
      <c r="AT117" s="60" t="e">
        <f t="shared" ca="1" si="70"/>
        <v>#VALUE!</v>
      </c>
      <c r="AU117" s="61" t="e">
        <f t="shared" ca="1" si="71"/>
        <v>#VALUE!</v>
      </c>
      <c r="AV117" s="61">
        <f ca="1">OFFSET(宅配便入力!$W117,0,(COLUMN()-COLUMN($L$1))/6)</f>
        <v>0</v>
      </c>
      <c r="AW117" s="61">
        <f>IF($I117="(送料込)",VLOOKUP(宅配便入力!$Q117,宅配便!$A$18:$O$27,4+(COLUMN()-COLUMN('計算（宅配便）'!$M$1))/6),0)</f>
        <v>0</v>
      </c>
      <c r="AX117" s="62" t="e">
        <f t="shared" ca="1" si="72"/>
        <v>#VALUE!</v>
      </c>
      <c r="AY117" s="59" t="e">
        <f t="shared" ca="1" si="73"/>
        <v>#VALUE!</v>
      </c>
      <c r="AZ117" s="60" t="e">
        <f t="shared" ca="1" si="74"/>
        <v>#VALUE!</v>
      </c>
      <c r="BA117" s="61" t="e">
        <f t="shared" ca="1" si="75"/>
        <v>#VALUE!</v>
      </c>
      <c r="BB117" s="61">
        <f ca="1">OFFSET(宅配便入力!$W117,0,(COLUMN()-COLUMN($L$1))/6)</f>
        <v>0</v>
      </c>
      <c r="BC117" s="61">
        <f>IF($I117="(送料込)",VLOOKUP(宅配便入力!$Q117,宅配便!$A$18:$O$27,4+(COLUMN()-COLUMN('計算（宅配便）'!$M$1))/6),0)</f>
        <v>0</v>
      </c>
      <c r="BD117" s="62" t="e">
        <f t="shared" ca="1" si="76"/>
        <v>#VALUE!</v>
      </c>
      <c r="BE117" s="59" t="e">
        <f t="shared" ca="1" si="77"/>
        <v>#VALUE!</v>
      </c>
      <c r="BF117" s="60" t="e">
        <f t="shared" ca="1" si="78"/>
        <v>#VALUE!</v>
      </c>
      <c r="BG117" s="61" t="e">
        <f t="shared" ca="1" si="79"/>
        <v>#VALUE!</v>
      </c>
      <c r="BH117" s="61">
        <f ca="1">OFFSET(宅配便入力!$W117,0,(COLUMN()-COLUMN($L$1))/6)</f>
        <v>0</v>
      </c>
      <c r="BI117" s="61">
        <f>IF($I117="(送料込)",VLOOKUP(宅配便入力!$Q117,宅配便!$A$18:$O$27,4+(COLUMN()-COLUMN('計算（宅配便）'!$M$1))/6),0)</f>
        <v>0</v>
      </c>
      <c r="BJ117" s="62" t="e">
        <f t="shared" ca="1" si="80"/>
        <v>#VALUE!</v>
      </c>
      <c r="BK117" s="59" t="e">
        <f t="shared" ca="1" si="81"/>
        <v>#VALUE!</v>
      </c>
      <c r="BL117" s="60" t="e">
        <f t="shared" ca="1" si="82"/>
        <v>#VALUE!</v>
      </c>
      <c r="BM117" s="61" t="e">
        <f t="shared" ca="1" si="83"/>
        <v>#VALUE!</v>
      </c>
      <c r="BN117" s="61">
        <f ca="1">OFFSET(宅配便入力!$W117,0,(COLUMN()-COLUMN($L$1))/6)</f>
        <v>0</v>
      </c>
      <c r="BO117" s="61">
        <f>IF($I117="(送料込)",VLOOKUP(宅配便入力!$Q117,宅配便!$A$18:$O$27,4+(COLUMN()-COLUMN('計算（宅配便）'!$M$1))/6),0)</f>
        <v>0</v>
      </c>
      <c r="BP117" s="62" t="e">
        <f t="shared" ca="1" si="84"/>
        <v>#VALUE!</v>
      </c>
      <c r="BQ117" s="59" t="e">
        <f t="shared" ca="1" si="85"/>
        <v>#VALUE!</v>
      </c>
      <c r="BR117" s="60" t="e">
        <f t="shared" ca="1" si="86"/>
        <v>#VALUE!</v>
      </c>
      <c r="BS117" s="61" t="e">
        <f t="shared" ca="1" si="87"/>
        <v>#VALUE!</v>
      </c>
      <c r="BT117" s="61">
        <f ca="1">OFFSET(宅配便入力!$W117,0,(COLUMN()-COLUMN($L$1))/6)</f>
        <v>0</v>
      </c>
      <c r="BU117" s="61">
        <f>IF($I117="(送料込)",VLOOKUP(宅配便入力!$Q117,宅配便!$A$18:$O$27,4+(COLUMN()-COLUMN('計算（宅配便）'!$M$1))/6),0)</f>
        <v>0</v>
      </c>
      <c r="BV117" s="62" t="e">
        <f t="shared" ca="1" si="88"/>
        <v>#VALUE!</v>
      </c>
      <c r="BW117" s="59" t="e">
        <f t="shared" ca="1" si="89"/>
        <v>#VALUE!</v>
      </c>
      <c r="BX117" s="60" t="e">
        <f t="shared" ca="1" si="90"/>
        <v>#VALUE!</v>
      </c>
      <c r="BY117" s="61" t="e">
        <f t="shared" ca="1" si="91"/>
        <v>#VALUE!</v>
      </c>
      <c r="BZ117" s="61">
        <f ca="1">OFFSET(宅配便入力!$W117,0,(COLUMN()-COLUMN($L$1))/6)</f>
        <v>0</v>
      </c>
      <c r="CA117" s="61">
        <f>IF($I117="(送料込)",VLOOKUP(宅配便入力!$Q117,宅配便!$A$18:$O$27,4+(COLUMN()-COLUMN('計算（宅配便）'!$M$1))/6),0)</f>
        <v>0</v>
      </c>
      <c r="CB117" s="62" t="e">
        <f t="shared" ca="1" si="92"/>
        <v>#VALUE!</v>
      </c>
      <c r="CC117" s="59" t="e">
        <f t="shared" ca="1" si="93"/>
        <v>#VALUE!</v>
      </c>
      <c r="CD117" s="60" t="e">
        <f t="shared" ca="1" si="94"/>
        <v>#VALUE!</v>
      </c>
      <c r="CE117" s="61" t="e">
        <f t="shared" ca="1" si="95"/>
        <v>#VALUE!</v>
      </c>
    </row>
    <row r="118" spans="1:83">
      <c r="A118" s="6">
        <v>115</v>
      </c>
      <c r="B118" s="158" t="str">
        <f>IF(ISBLANK(宅配便入力!B118),"",宅配便入力!B118)</f>
        <v/>
      </c>
      <c r="C118" s="5" t="str">
        <f>IF(ISBLANK(宅配便入力!C118),"",宅配便入力!C118)</f>
        <v/>
      </c>
      <c r="D118" s="15">
        <f>IF(ISBLANK(宅配便仮計算!D118),"",宅配便仮計算!D118)</f>
        <v>0.85</v>
      </c>
      <c r="E118" s="5" t="str">
        <f>IF(ISBLANK(宅配便入力!I118),"",宅配便入力!I118)</f>
        <v/>
      </c>
      <c r="F118" s="14" t="str">
        <f>IF(ISBLANK(宅配便入力!L118),"",宅配便入力!L118)</f>
        <v/>
      </c>
      <c r="G118" s="14" t="str">
        <f>IF(ISBLANK(宅配便入力!$N118),"",IF(宅配便入力!$P118="以上",1,宅配便入力!$N118))</f>
        <v/>
      </c>
      <c r="H118" s="6" t="str">
        <f>IF(ISBLANK(宅配便入力!Q118),"",宅配便入力!Q118)</f>
        <v/>
      </c>
      <c r="I118" s="6" t="str">
        <f>IF(ISBLANK(宅配便入力!R118),"",宅配便入力!R118)</f>
        <v/>
      </c>
      <c r="J118" s="6" t="str">
        <f>IF(ISBLANK(宅配便入力!S118),"",宅配便入力!S118)</f>
        <v/>
      </c>
      <c r="K118" s="6" t="str">
        <f>IF(ISBLANK(宅配便入力!T118),"",宅配便入力!T118)</f>
        <v/>
      </c>
      <c r="L118" s="61">
        <f ca="1">OFFSET(宅配便入力!$W118,0,(COLUMN()-COLUMN($L$1))/6)</f>
        <v>0</v>
      </c>
      <c r="M118" s="61">
        <f>IF($I118="(送料込)",VLOOKUP(宅配便入力!$Q118,宅配便!$A$18:$O$27,4+(COLUMN()-COLUMN('計算（宅配便）'!$M$1))/6),0)</f>
        <v>0</v>
      </c>
      <c r="N118" s="62" t="e">
        <f t="shared" ca="1" si="48"/>
        <v>#VALUE!</v>
      </c>
      <c r="O118" s="59" t="e">
        <f t="shared" ca="1" si="49"/>
        <v>#VALUE!</v>
      </c>
      <c r="P118" s="60" t="e">
        <f t="shared" ca="1" si="50"/>
        <v>#VALUE!</v>
      </c>
      <c r="Q118" s="61" t="e">
        <f t="shared" ca="1" si="51"/>
        <v>#VALUE!</v>
      </c>
      <c r="R118" s="61">
        <f ca="1">OFFSET(宅配便入力!$W118,0,(COLUMN()-COLUMN($L$1))/6)</f>
        <v>0</v>
      </c>
      <c r="S118" s="61">
        <f>IF($I118="(送料込)",VLOOKUP(宅配便入力!$Q118,宅配便!$A$18:$O$27,4+(COLUMN()-COLUMN('計算（宅配便）'!$M$1))/6),0)</f>
        <v>0</v>
      </c>
      <c r="T118" s="62" t="e">
        <f t="shared" ca="1" si="52"/>
        <v>#VALUE!</v>
      </c>
      <c r="U118" s="59" t="e">
        <f t="shared" ca="1" si="53"/>
        <v>#VALUE!</v>
      </c>
      <c r="V118" s="60" t="e">
        <f t="shared" ca="1" si="54"/>
        <v>#VALUE!</v>
      </c>
      <c r="W118" s="61" t="e">
        <f t="shared" ca="1" si="55"/>
        <v>#VALUE!</v>
      </c>
      <c r="X118" s="61">
        <f ca="1">OFFSET(宅配便入力!$W118,0,(COLUMN()-COLUMN($L$1))/6)</f>
        <v>0</v>
      </c>
      <c r="Y118" s="61">
        <f>IF($I118="(送料込)",VLOOKUP(宅配便入力!$Q118,宅配便!$A$18:$O$27,4+(COLUMN()-COLUMN('計算（宅配便）'!$M$1))/6),0)</f>
        <v>0</v>
      </c>
      <c r="Z118" s="62" t="e">
        <f t="shared" ca="1" si="56"/>
        <v>#VALUE!</v>
      </c>
      <c r="AA118" s="59" t="e">
        <f t="shared" ca="1" si="57"/>
        <v>#VALUE!</v>
      </c>
      <c r="AB118" s="60" t="e">
        <f t="shared" ca="1" si="58"/>
        <v>#VALUE!</v>
      </c>
      <c r="AC118" s="61" t="e">
        <f t="shared" ca="1" si="59"/>
        <v>#VALUE!</v>
      </c>
      <c r="AD118" s="61">
        <f ca="1">OFFSET(宅配便入力!$W118,0,(COLUMN()-COLUMN($L$1))/6)</f>
        <v>0</v>
      </c>
      <c r="AE118" s="61">
        <f>IF($I118="(送料込)",VLOOKUP(宅配便入力!$Q118,宅配便!$A$18:$O$27,4+(COLUMN()-COLUMN('計算（宅配便）'!$M$1))/6),0)</f>
        <v>0</v>
      </c>
      <c r="AF118" s="62" t="e">
        <f t="shared" ca="1" si="60"/>
        <v>#VALUE!</v>
      </c>
      <c r="AG118" s="59" t="e">
        <f t="shared" ca="1" si="61"/>
        <v>#VALUE!</v>
      </c>
      <c r="AH118" s="60" t="e">
        <f t="shared" ca="1" si="62"/>
        <v>#VALUE!</v>
      </c>
      <c r="AI118" s="61" t="e">
        <f t="shared" ca="1" si="63"/>
        <v>#VALUE!</v>
      </c>
      <c r="AJ118" s="61">
        <f ca="1">OFFSET(宅配便入力!$W118,0,(COLUMN()-COLUMN($L$1))/6)</f>
        <v>0</v>
      </c>
      <c r="AK118" s="61">
        <f>IF($I118="(送料込)",VLOOKUP(宅配便入力!$Q118,宅配便!$A$18:$O$27,4+(COLUMN()-COLUMN('計算（宅配便）'!$M$1))/6),0)</f>
        <v>0</v>
      </c>
      <c r="AL118" s="62" t="e">
        <f t="shared" ca="1" si="64"/>
        <v>#VALUE!</v>
      </c>
      <c r="AM118" s="59" t="e">
        <f t="shared" ca="1" si="65"/>
        <v>#VALUE!</v>
      </c>
      <c r="AN118" s="60" t="e">
        <f t="shared" ca="1" si="66"/>
        <v>#VALUE!</v>
      </c>
      <c r="AO118" s="61" t="e">
        <f t="shared" ca="1" si="67"/>
        <v>#VALUE!</v>
      </c>
      <c r="AP118" s="61">
        <f ca="1">OFFSET(宅配便入力!$W118,0,(COLUMN()-COLUMN($L$1))/6)</f>
        <v>0</v>
      </c>
      <c r="AQ118" s="61">
        <f>IF($I118="(送料込)",VLOOKUP(宅配便入力!$Q118,宅配便!$A$18:$O$27,4+(COLUMN()-COLUMN('計算（宅配便）'!$M$1))/6),0)</f>
        <v>0</v>
      </c>
      <c r="AR118" s="62" t="e">
        <f t="shared" ca="1" si="68"/>
        <v>#VALUE!</v>
      </c>
      <c r="AS118" s="59" t="e">
        <f t="shared" ca="1" si="69"/>
        <v>#VALUE!</v>
      </c>
      <c r="AT118" s="60" t="e">
        <f t="shared" ca="1" si="70"/>
        <v>#VALUE!</v>
      </c>
      <c r="AU118" s="61" t="e">
        <f t="shared" ca="1" si="71"/>
        <v>#VALUE!</v>
      </c>
      <c r="AV118" s="61">
        <f ca="1">OFFSET(宅配便入力!$W118,0,(COLUMN()-COLUMN($L$1))/6)</f>
        <v>0</v>
      </c>
      <c r="AW118" s="61">
        <f>IF($I118="(送料込)",VLOOKUP(宅配便入力!$Q118,宅配便!$A$18:$O$27,4+(COLUMN()-COLUMN('計算（宅配便）'!$M$1))/6),0)</f>
        <v>0</v>
      </c>
      <c r="AX118" s="62" t="e">
        <f t="shared" ca="1" si="72"/>
        <v>#VALUE!</v>
      </c>
      <c r="AY118" s="59" t="e">
        <f t="shared" ca="1" si="73"/>
        <v>#VALUE!</v>
      </c>
      <c r="AZ118" s="60" t="e">
        <f t="shared" ca="1" si="74"/>
        <v>#VALUE!</v>
      </c>
      <c r="BA118" s="61" t="e">
        <f t="shared" ca="1" si="75"/>
        <v>#VALUE!</v>
      </c>
      <c r="BB118" s="61">
        <f ca="1">OFFSET(宅配便入力!$W118,0,(COLUMN()-COLUMN($L$1))/6)</f>
        <v>0</v>
      </c>
      <c r="BC118" s="61">
        <f>IF($I118="(送料込)",VLOOKUP(宅配便入力!$Q118,宅配便!$A$18:$O$27,4+(COLUMN()-COLUMN('計算（宅配便）'!$M$1))/6),0)</f>
        <v>0</v>
      </c>
      <c r="BD118" s="62" t="e">
        <f t="shared" ca="1" si="76"/>
        <v>#VALUE!</v>
      </c>
      <c r="BE118" s="59" t="e">
        <f t="shared" ca="1" si="77"/>
        <v>#VALUE!</v>
      </c>
      <c r="BF118" s="60" t="e">
        <f t="shared" ca="1" si="78"/>
        <v>#VALUE!</v>
      </c>
      <c r="BG118" s="61" t="e">
        <f t="shared" ca="1" si="79"/>
        <v>#VALUE!</v>
      </c>
      <c r="BH118" s="61">
        <f ca="1">OFFSET(宅配便入力!$W118,0,(COLUMN()-COLUMN($L$1))/6)</f>
        <v>0</v>
      </c>
      <c r="BI118" s="61">
        <f>IF($I118="(送料込)",VLOOKUP(宅配便入力!$Q118,宅配便!$A$18:$O$27,4+(COLUMN()-COLUMN('計算（宅配便）'!$M$1))/6),0)</f>
        <v>0</v>
      </c>
      <c r="BJ118" s="62" t="e">
        <f t="shared" ca="1" si="80"/>
        <v>#VALUE!</v>
      </c>
      <c r="BK118" s="59" t="e">
        <f t="shared" ca="1" si="81"/>
        <v>#VALUE!</v>
      </c>
      <c r="BL118" s="60" t="e">
        <f t="shared" ca="1" si="82"/>
        <v>#VALUE!</v>
      </c>
      <c r="BM118" s="61" t="e">
        <f t="shared" ca="1" si="83"/>
        <v>#VALUE!</v>
      </c>
      <c r="BN118" s="61">
        <f ca="1">OFFSET(宅配便入力!$W118,0,(COLUMN()-COLUMN($L$1))/6)</f>
        <v>0</v>
      </c>
      <c r="BO118" s="61">
        <f>IF($I118="(送料込)",VLOOKUP(宅配便入力!$Q118,宅配便!$A$18:$O$27,4+(COLUMN()-COLUMN('計算（宅配便）'!$M$1))/6),0)</f>
        <v>0</v>
      </c>
      <c r="BP118" s="62" t="e">
        <f t="shared" ca="1" si="84"/>
        <v>#VALUE!</v>
      </c>
      <c r="BQ118" s="59" t="e">
        <f t="shared" ca="1" si="85"/>
        <v>#VALUE!</v>
      </c>
      <c r="BR118" s="60" t="e">
        <f t="shared" ca="1" si="86"/>
        <v>#VALUE!</v>
      </c>
      <c r="BS118" s="61" t="e">
        <f t="shared" ca="1" si="87"/>
        <v>#VALUE!</v>
      </c>
      <c r="BT118" s="61">
        <f ca="1">OFFSET(宅配便入力!$W118,0,(COLUMN()-COLUMN($L$1))/6)</f>
        <v>0</v>
      </c>
      <c r="BU118" s="61">
        <f>IF($I118="(送料込)",VLOOKUP(宅配便入力!$Q118,宅配便!$A$18:$O$27,4+(COLUMN()-COLUMN('計算（宅配便）'!$M$1))/6),0)</f>
        <v>0</v>
      </c>
      <c r="BV118" s="62" t="e">
        <f t="shared" ca="1" si="88"/>
        <v>#VALUE!</v>
      </c>
      <c r="BW118" s="59" t="e">
        <f t="shared" ca="1" si="89"/>
        <v>#VALUE!</v>
      </c>
      <c r="BX118" s="60" t="e">
        <f t="shared" ca="1" si="90"/>
        <v>#VALUE!</v>
      </c>
      <c r="BY118" s="61" t="e">
        <f t="shared" ca="1" si="91"/>
        <v>#VALUE!</v>
      </c>
      <c r="BZ118" s="61">
        <f ca="1">OFFSET(宅配便入力!$W118,0,(COLUMN()-COLUMN($L$1))/6)</f>
        <v>0</v>
      </c>
      <c r="CA118" s="61">
        <f>IF($I118="(送料込)",VLOOKUP(宅配便入力!$Q118,宅配便!$A$18:$O$27,4+(COLUMN()-COLUMN('計算（宅配便）'!$M$1))/6),0)</f>
        <v>0</v>
      </c>
      <c r="CB118" s="62" t="e">
        <f t="shared" ca="1" si="92"/>
        <v>#VALUE!</v>
      </c>
      <c r="CC118" s="59" t="e">
        <f t="shared" ca="1" si="93"/>
        <v>#VALUE!</v>
      </c>
      <c r="CD118" s="60" t="e">
        <f t="shared" ca="1" si="94"/>
        <v>#VALUE!</v>
      </c>
      <c r="CE118" s="61" t="e">
        <f t="shared" ca="1" si="95"/>
        <v>#VALUE!</v>
      </c>
    </row>
    <row r="119" spans="1:83">
      <c r="A119" s="6">
        <v>116</v>
      </c>
      <c r="B119" s="158" t="str">
        <f>IF(ISBLANK(宅配便入力!B119),"",宅配便入力!B119)</f>
        <v/>
      </c>
      <c r="C119" s="5" t="str">
        <f>IF(ISBLANK(宅配便入力!C119),"",宅配便入力!C119)</f>
        <v/>
      </c>
      <c r="D119" s="15">
        <f>IF(ISBLANK(宅配便仮計算!D119),"",宅配便仮計算!D119)</f>
        <v>0.85</v>
      </c>
      <c r="E119" s="5" t="str">
        <f>IF(ISBLANK(宅配便入力!I119),"",宅配便入力!I119)</f>
        <v/>
      </c>
      <c r="F119" s="14" t="str">
        <f>IF(ISBLANK(宅配便入力!L119),"",宅配便入力!L119)</f>
        <v/>
      </c>
      <c r="G119" s="14" t="str">
        <f>IF(ISBLANK(宅配便入力!$N119),"",IF(宅配便入力!$P119="以上",1,宅配便入力!$N119))</f>
        <v/>
      </c>
      <c r="H119" s="6" t="str">
        <f>IF(ISBLANK(宅配便入力!Q119),"",宅配便入力!Q119)</f>
        <v/>
      </c>
      <c r="I119" s="6" t="str">
        <f>IF(ISBLANK(宅配便入力!R119),"",宅配便入力!R119)</f>
        <v/>
      </c>
      <c r="J119" s="6" t="str">
        <f>IF(ISBLANK(宅配便入力!S119),"",宅配便入力!S119)</f>
        <v/>
      </c>
      <c r="K119" s="6" t="str">
        <f>IF(ISBLANK(宅配便入力!T119),"",宅配便入力!T119)</f>
        <v/>
      </c>
      <c r="L119" s="61">
        <f ca="1">OFFSET(宅配便入力!$W119,0,(COLUMN()-COLUMN($L$1))/6)</f>
        <v>0</v>
      </c>
      <c r="M119" s="61">
        <f>IF($I119="(送料込)",VLOOKUP(宅配便入力!$Q119,宅配便!$A$18:$O$27,4+(COLUMN()-COLUMN('計算（宅配便）'!$M$1))/6),0)</f>
        <v>0</v>
      </c>
      <c r="N119" s="62" t="e">
        <f t="shared" ca="1" si="48"/>
        <v>#VALUE!</v>
      </c>
      <c r="O119" s="59" t="e">
        <f t="shared" ca="1" si="49"/>
        <v>#VALUE!</v>
      </c>
      <c r="P119" s="60" t="e">
        <f t="shared" ca="1" si="50"/>
        <v>#VALUE!</v>
      </c>
      <c r="Q119" s="61" t="e">
        <f t="shared" ca="1" si="51"/>
        <v>#VALUE!</v>
      </c>
      <c r="R119" s="61">
        <f ca="1">OFFSET(宅配便入力!$W119,0,(COLUMN()-COLUMN($L$1))/6)</f>
        <v>0</v>
      </c>
      <c r="S119" s="61">
        <f>IF($I119="(送料込)",VLOOKUP(宅配便入力!$Q119,宅配便!$A$18:$O$27,4+(COLUMN()-COLUMN('計算（宅配便）'!$M$1))/6),0)</f>
        <v>0</v>
      </c>
      <c r="T119" s="62" t="e">
        <f t="shared" ca="1" si="52"/>
        <v>#VALUE!</v>
      </c>
      <c r="U119" s="59" t="e">
        <f t="shared" ca="1" si="53"/>
        <v>#VALUE!</v>
      </c>
      <c r="V119" s="60" t="e">
        <f t="shared" ca="1" si="54"/>
        <v>#VALUE!</v>
      </c>
      <c r="W119" s="61" t="e">
        <f t="shared" ca="1" si="55"/>
        <v>#VALUE!</v>
      </c>
      <c r="X119" s="61">
        <f ca="1">OFFSET(宅配便入力!$W119,0,(COLUMN()-COLUMN($L$1))/6)</f>
        <v>0</v>
      </c>
      <c r="Y119" s="61">
        <f>IF($I119="(送料込)",VLOOKUP(宅配便入力!$Q119,宅配便!$A$18:$O$27,4+(COLUMN()-COLUMN('計算（宅配便）'!$M$1))/6),0)</f>
        <v>0</v>
      </c>
      <c r="Z119" s="62" t="e">
        <f t="shared" ca="1" si="56"/>
        <v>#VALUE!</v>
      </c>
      <c r="AA119" s="59" t="e">
        <f t="shared" ca="1" si="57"/>
        <v>#VALUE!</v>
      </c>
      <c r="AB119" s="60" t="e">
        <f t="shared" ca="1" si="58"/>
        <v>#VALUE!</v>
      </c>
      <c r="AC119" s="61" t="e">
        <f t="shared" ca="1" si="59"/>
        <v>#VALUE!</v>
      </c>
      <c r="AD119" s="61">
        <f ca="1">OFFSET(宅配便入力!$W119,0,(COLUMN()-COLUMN($L$1))/6)</f>
        <v>0</v>
      </c>
      <c r="AE119" s="61">
        <f>IF($I119="(送料込)",VLOOKUP(宅配便入力!$Q119,宅配便!$A$18:$O$27,4+(COLUMN()-COLUMN('計算（宅配便）'!$M$1))/6),0)</f>
        <v>0</v>
      </c>
      <c r="AF119" s="62" t="e">
        <f t="shared" ca="1" si="60"/>
        <v>#VALUE!</v>
      </c>
      <c r="AG119" s="59" t="e">
        <f t="shared" ca="1" si="61"/>
        <v>#VALUE!</v>
      </c>
      <c r="AH119" s="60" t="e">
        <f t="shared" ca="1" si="62"/>
        <v>#VALUE!</v>
      </c>
      <c r="AI119" s="61" t="e">
        <f t="shared" ca="1" si="63"/>
        <v>#VALUE!</v>
      </c>
      <c r="AJ119" s="61">
        <f ca="1">OFFSET(宅配便入力!$W119,0,(COLUMN()-COLUMN($L$1))/6)</f>
        <v>0</v>
      </c>
      <c r="AK119" s="61">
        <f>IF($I119="(送料込)",VLOOKUP(宅配便入力!$Q119,宅配便!$A$18:$O$27,4+(COLUMN()-COLUMN('計算（宅配便）'!$M$1))/6),0)</f>
        <v>0</v>
      </c>
      <c r="AL119" s="62" t="e">
        <f t="shared" ca="1" si="64"/>
        <v>#VALUE!</v>
      </c>
      <c r="AM119" s="59" t="e">
        <f t="shared" ca="1" si="65"/>
        <v>#VALUE!</v>
      </c>
      <c r="AN119" s="60" t="e">
        <f t="shared" ca="1" si="66"/>
        <v>#VALUE!</v>
      </c>
      <c r="AO119" s="61" t="e">
        <f t="shared" ca="1" si="67"/>
        <v>#VALUE!</v>
      </c>
      <c r="AP119" s="61">
        <f ca="1">OFFSET(宅配便入力!$W119,0,(COLUMN()-COLUMN($L$1))/6)</f>
        <v>0</v>
      </c>
      <c r="AQ119" s="61">
        <f>IF($I119="(送料込)",VLOOKUP(宅配便入力!$Q119,宅配便!$A$18:$O$27,4+(COLUMN()-COLUMN('計算（宅配便）'!$M$1))/6),0)</f>
        <v>0</v>
      </c>
      <c r="AR119" s="62" t="e">
        <f t="shared" ca="1" si="68"/>
        <v>#VALUE!</v>
      </c>
      <c r="AS119" s="59" t="e">
        <f t="shared" ca="1" si="69"/>
        <v>#VALUE!</v>
      </c>
      <c r="AT119" s="60" t="e">
        <f t="shared" ca="1" si="70"/>
        <v>#VALUE!</v>
      </c>
      <c r="AU119" s="61" t="e">
        <f t="shared" ca="1" si="71"/>
        <v>#VALUE!</v>
      </c>
      <c r="AV119" s="61">
        <f ca="1">OFFSET(宅配便入力!$W119,0,(COLUMN()-COLUMN($L$1))/6)</f>
        <v>0</v>
      </c>
      <c r="AW119" s="61">
        <f>IF($I119="(送料込)",VLOOKUP(宅配便入力!$Q119,宅配便!$A$18:$O$27,4+(COLUMN()-COLUMN('計算（宅配便）'!$M$1))/6),0)</f>
        <v>0</v>
      </c>
      <c r="AX119" s="62" t="e">
        <f t="shared" ca="1" si="72"/>
        <v>#VALUE!</v>
      </c>
      <c r="AY119" s="59" t="e">
        <f t="shared" ca="1" si="73"/>
        <v>#VALUE!</v>
      </c>
      <c r="AZ119" s="60" t="e">
        <f t="shared" ca="1" si="74"/>
        <v>#VALUE!</v>
      </c>
      <c r="BA119" s="61" t="e">
        <f t="shared" ca="1" si="75"/>
        <v>#VALUE!</v>
      </c>
      <c r="BB119" s="61">
        <f ca="1">OFFSET(宅配便入力!$W119,0,(COLUMN()-COLUMN($L$1))/6)</f>
        <v>0</v>
      </c>
      <c r="BC119" s="61">
        <f>IF($I119="(送料込)",VLOOKUP(宅配便入力!$Q119,宅配便!$A$18:$O$27,4+(COLUMN()-COLUMN('計算（宅配便）'!$M$1))/6),0)</f>
        <v>0</v>
      </c>
      <c r="BD119" s="62" t="e">
        <f t="shared" ca="1" si="76"/>
        <v>#VALUE!</v>
      </c>
      <c r="BE119" s="59" t="e">
        <f t="shared" ca="1" si="77"/>
        <v>#VALUE!</v>
      </c>
      <c r="BF119" s="60" t="e">
        <f t="shared" ca="1" si="78"/>
        <v>#VALUE!</v>
      </c>
      <c r="BG119" s="61" t="e">
        <f t="shared" ca="1" si="79"/>
        <v>#VALUE!</v>
      </c>
      <c r="BH119" s="61">
        <f ca="1">OFFSET(宅配便入力!$W119,0,(COLUMN()-COLUMN($L$1))/6)</f>
        <v>0</v>
      </c>
      <c r="BI119" s="61">
        <f>IF($I119="(送料込)",VLOOKUP(宅配便入力!$Q119,宅配便!$A$18:$O$27,4+(COLUMN()-COLUMN('計算（宅配便）'!$M$1))/6),0)</f>
        <v>0</v>
      </c>
      <c r="BJ119" s="62" t="e">
        <f t="shared" ca="1" si="80"/>
        <v>#VALUE!</v>
      </c>
      <c r="BK119" s="59" t="e">
        <f t="shared" ca="1" si="81"/>
        <v>#VALUE!</v>
      </c>
      <c r="BL119" s="60" t="e">
        <f t="shared" ca="1" si="82"/>
        <v>#VALUE!</v>
      </c>
      <c r="BM119" s="61" t="e">
        <f t="shared" ca="1" si="83"/>
        <v>#VALUE!</v>
      </c>
      <c r="BN119" s="61">
        <f ca="1">OFFSET(宅配便入力!$W119,0,(COLUMN()-COLUMN($L$1))/6)</f>
        <v>0</v>
      </c>
      <c r="BO119" s="61">
        <f>IF($I119="(送料込)",VLOOKUP(宅配便入力!$Q119,宅配便!$A$18:$O$27,4+(COLUMN()-COLUMN('計算（宅配便）'!$M$1))/6),0)</f>
        <v>0</v>
      </c>
      <c r="BP119" s="62" t="e">
        <f t="shared" ca="1" si="84"/>
        <v>#VALUE!</v>
      </c>
      <c r="BQ119" s="59" t="e">
        <f t="shared" ca="1" si="85"/>
        <v>#VALUE!</v>
      </c>
      <c r="BR119" s="60" t="e">
        <f t="shared" ca="1" si="86"/>
        <v>#VALUE!</v>
      </c>
      <c r="BS119" s="61" t="e">
        <f t="shared" ca="1" si="87"/>
        <v>#VALUE!</v>
      </c>
      <c r="BT119" s="61">
        <f ca="1">OFFSET(宅配便入力!$W119,0,(COLUMN()-COLUMN($L$1))/6)</f>
        <v>0</v>
      </c>
      <c r="BU119" s="61">
        <f>IF($I119="(送料込)",VLOOKUP(宅配便入力!$Q119,宅配便!$A$18:$O$27,4+(COLUMN()-COLUMN('計算（宅配便）'!$M$1))/6),0)</f>
        <v>0</v>
      </c>
      <c r="BV119" s="62" t="e">
        <f t="shared" ca="1" si="88"/>
        <v>#VALUE!</v>
      </c>
      <c r="BW119" s="59" t="e">
        <f t="shared" ca="1" si="89"/>
        <v>#VALUE!</v>
      </c>
      <c r="BX119" s="60" t="e">
        <f t="shared" ca="1" si="90"/>
        <v>#VALUE!</v>
      </c>
      <c r="BY119" s="61" t="e">
        <f t="shared" ca="1" si="91"/>
        <v>#VALUE!</v>
      </c>
      <c r="BZ119" s="61">
        <f ca="1">OFFSET(宅配便入力!$W119,0,(COLUMN()-COLUMN($L$1))/6)</f>
        <v>0</v>
      </c>
      <c r="CA119" s="61">
        <f>IF($I119="(送料込)",VLOOKUP(宅配便入力!$Q119,宅配便!$A$18:$O$27,4+(COLUMN()-COLUMN('計算（宅配便）'!$M$1))/6),0)</f>
        <v>0</v>
      </c>
      <c r="CB119" s="62" t="e">
        <f t="shared" ca="1" si="92"/>
        <v>#VALUE!</v>
      </c>
      <c r="CC119" s="59" t="e">
        <f t="shared" ca="1" si="93"/>
        <v>#VALUE!</v>
      </c>
      <c r="CD119" s="60" t="e">
        <f t="shared" ca="1" si="94"/>
        <v>#VALUE!</v>
      </c>
      <c r="CE119" s="61" t="e">
        <f t="shared" ca="1" si="95"/>
        <v>#VALUE!</v>
      </c>
    </row>
    <row r="120" spans="1:83">
      <c r="A120" s="6">
        <v>117</v>
      </c>
      <c r="B120" s="158" t="str">
        <f>IF(ISBLANK(宅配便入力!B120),"",宅配便入力!B120)</f>
        <v/>
      </c>
      <c r="C120" s="5" t="str">
        <f>IF(ISBLANK(宅配便入力!C120),"",宅配便入力!C120)</f>
        <v/>
      </c>
      <c r="D120" s="15">
        <f>IF(ISBLANK(宅配便仮計算!D120),"",宅配便仮計算!D120)</f>
        <v>0.85</v>
      </c>
      <c r="E120" s="5" t="str">
        <f>IF(ISBLANK(宅配便入力!I120),"",宅配便入力!I120)</f>
        <v/>
      </c>
      <c r="F120" s="14" t="str">
        <f>IF(ISBLANK(宅配便入力!L120),"",宅配便入力!L120)</f>
        <v/>
      </c>
      <c r="G120" s="14" t="str">
        <f>IF(ISBLANK(宅配便入力!$N120),"",IF(宅配便入力!$P120="以上",1,宅配便入力!$N120))</f>
        <v/>
      </c>
      <c r="H120" s="6" t="str">
        <f>IF(ISBLANK(宅配便入力!Q120),"",宅配便入力!Q120)</f>
        <v/>
      </c>
      <c r="I120" s="6" t="str">
        <f>IF(ISBLANK(宅配便入力!R120),"",宅配便入力!R120)</f>
        <v/>
      </c>
      <c r="J120" s="6" t="str">
        <f>IF(ISBLANK(宅配便入力!S120),"",宅配便入力!S120)</f>
        <v/>
      </c>
      <c r="K120" s="6" t="str">
        <f>IF(ISBLANK(宅配便入力!T120),"",宅配便入力!T120)</f>
        <v/>
      </c>
      <c r="L120" s="61">
        <f ca="1">OFFSET(宅配便入力!$W120,0,(COLUMN()-COLUMN($L$1))/6)</f>
        <v>0</v>
      </c>
      <c r="M120" s="61">
        <f>IF($I120="(送料込)",VLOOKUP(宅配便入力!$Q120,宅配便!$A$18:$O$27,4+(COLUMN()-COLUMN('計算（宅配便）'!$M$1))/6),0)</f>
        <v>0</v>
      </c>
      <c r="N120" s="62" t="e">
        <f t="shared" ca="1" si="48"/>
        <v>#VALUE!</v>
      </c>
      <c r="O120" s="59" t="e">
        <f t="shared" ca="1" si="49"/>
        <v>#VALUE!</v>
      </c>
      <c r="P120" s="60" t="e">
        <f t="shared" ca="1" si="50"/>
        <v>#VALUE!</v>
      </c>
      <c r="Q120" s="61" t="e">
        <f t="shared" ca="1" si="51"/>
        <v>#VALUE!</v>
      </c>
      <c r="R120" s="61">
        <f ca="1">OFFSET(宅配便入力!$W120,0,(COLUMN()-COLUMN($L$1))/6)</f>
        <v>0</v>
      </c>
      <c r="S120" s="61">
        <f>IF($I120="(送料込)",VLOOKUP(宅配便入力!$Q120,宅配便!$A$18:$O$27,4+(COLUMN()-COLUMN('計算（宅配便）'!$M$1))/6),0)</f>
        <v>0</v>
      </c>
      <c r="T120" s="62" t="e">
        <f t="shared" ca="1" si="52"/>
        <v>#VALUE!</v>
      </c>
      <c r="U120" s="59" t="e">
        <f t="shared" ca="1" si="53"/>
        <v>#VALUE!</v>
      </c>
      <c r="V120" s="60" t="e">
        <f t="shared" ca="1" si="54"/>
        <v>#VALUE!</v>
      </c>
      <c r="W120" s="61" t="e">
        <f t="shared" ca="1" si="55"/>
        <v>#VALUE!</v>
      </c>
      <c r="X120" s="61">
        <f ca="1">OFFSET(宅配便入力!$W120,0,(COLUMN()-COLUMN($L$1))/6)</f>
        <v>0</v>
      </c>
      <c r="Y120" s="61">
        <f>IF($I120="(送料込)",VLOOKUP(宅配便入力!$Q120,宅配便!$A$18:$O$27,4+(COLUMN()-COLUMN('計算（宅配便）'!$M$1))/6),0)</f>
        <v>0</v>
      </c>
      <c r="Z120" s="62" t="e">
        <f t="shared" ca="1" si="56"/>
        <v>#VALUE!</v>
      </c>
      <c r="AA120" s="59" t="e">
        <f t="shared" ca="1" si="57"/>
        <v>#VALUE!</v>
      </c>
      <c r="AB120" s="60" t="e">
        <f t="shared" ca="1" si="58"/>
        <v>#VALUE!</v>
      </c>
      <c r="AC120" s="61" t="e">
        <f t="shared" ca="1" si="59"/>
        <v>#VALUE!</v>
      </c>
      <c r="AD120" s="61">
        <f ca="1">OFFSET(宅配便入力!$W120,0,(COLUMN()-COLUMN($L$1))/6)</f>
        <v>0</v>
      </c>
      <c r="AE120" s="61">
        <f>IF($I120="(送料込)",VLOOKUP(宅配便入力!$Q120,宅配便!$A$18:$O$27,4+(COLUMN()-COLUMN('計算（宅配便）'!$M$1))/6),0)</f>
        <v>0</v>
      </c>
      <c r="AF120" s="62" t="e">
        <f t="shared" ca="1" si="60"/>
        <v>#VALUE!</v>
      </c>
      <c r="AG120" s="59" t="e">
        <f t="shared" ca="1" si="61"/>
        <v>#VALUE!</v>
      </c>
      <c r="AH120" s="60" t="e">
        <f t="shared" ca="1" si="62"/>
        <v>#VALUE!</v>
      </c>
      <c r="AI120" s="61" t="e">
        <f t="shared" ca="1" si="63"/>
        <v>#VALUE!</v>
      </c>
      <c r="AJ120" s="61">
        <f ca="1">OFFSET(宅配便入力!$W120,0,(COLUMN()-COLUMN($L$1))/6)</f>
        <v>0</v>
      </c>
      <c r="AK120" s="61">
        <f>IF($I120="(送料込)",VLOOKUP(宅配便入力!$Q120,宅配便!$A$18:$O$27,4+(COLUMN()-COLUMN('計算（宅配便）'!$M$1))/6),0)</f>
        <v>0</v>
      </c>
      <c r="AL120" s="62" t="e">
        <f t="shared" ca="1" si="64"/>
        <v>#VALUE!</v>
      </c>
      <c r="AM120" s="59" t="e">
        <f t="shared" ca="1" si="65"/>
        <v>#VALUE!</v>
      </c>
      <c r="AN120" s="60" t="e">
        <f t="shared" ca="1" si="66"/>
        <v>#VALUE!</v>
      </c>
      <c r="AO120" s="61" t="e">
        <f t="shared" ca="1" si="67"/>
        <v>#VALUE!</v>
      </c>
      <c r="AP120" s="61">
        <f ca="1">OFFSET(宅配便入力!$W120,0,(COLUMN()-COLUMN($L$1))/6)</f>
        <v>0</v>
      </c>
      <c r="AQ120" s="61">
        <f>IF($I120="(送料込)",VLOOKUP(宅配便入力!$Q120,宅配便!$A$18:$O$27,4+(COLUMN()-COLUMN('計算（宅配便）'!$M$1))/6),0)</f>
        <v>0</v>
      </c>
      <c r="AR120" s="62" t="e">
        <f t="shared" ca="1" si="68"/>
        <v>#VALUE!</v>
      </c>
      <c r="AS120" s="59" t="e">
        <f t="shared" ca="1" si="69"/>
        <v>#VALUE!</v>
      </c>
      <c r="AT120" s="60" t="e">
        <f t="shared" ca="1" si="70"/>
        <v>#VALUE!</v>
      </c>
      <c r="AU120" s="61" t="e">
        <f t="shared" ca="1" si="71"/>
        <v>#VALUE!</v>
      </c>
      <c r="AV120" s="61">
        <f ca="1">OFFSET(宅配便入力!$W120,0,(COLUMN()-COLUMN($L$1))/6)</f>
        <v>0</v>
      </c>
      <c r="AW120" s="61">
        <f>IF($I120="(送料込)",VLOOKUP(宅配便入力!$Q120,宅配便!$A$18:$O$27,4+(COLUMN()-COLUMN('計算（宅配便）'!$M$1))/6),0)</f>
        <v>0</v>
      </c>
      <c r="AX120" s="62" t="e">
        <f t="shared" ca="1" si="72"/>
        <v>#VALUE!</v>
      </c>
      <c r="AY120" s="59" t="e">
        <f t="shared" ca="1" si="73"/>
        <v>#VALUE!</v>
      </c>
      <c r="AZ120" s="60" t="e">
        <f t="shared" ca="1" si="74"/>
        <v>#VALUE!</v>
      </c>
      <c r="BA120" s="61" t="e">
        <f t="shared" ca="1" si="75"/>
        <v>#VALUE!</v>
      </c>
      <c r="BB120" s="61">
        <f ca="1">OFFSET(宅配便入力!$W120,0,(COLUMN()-COLUMN($L$1))/6)</f>
        <v>0</v>
      </c>
      <c r="BC120" s="61">
        <f>IF($I120="(送料込)",VLOOKUP(宅配便入力!$Q120,宅配便!$A$18:$O$27,4+(COLUMN()-COLUMN('計算（宅配便）'!$M$1))/6),0)</f>
        <v>0</v>
      </c>
      <c r="BD120" s="62" t="e">
        <f t="shared" ca="1" si="76"/>
        <v>#VALUE!</v>
      </c>
      <c r="BE120" s="59" t="e">
        <f t="shared" ca="1" si="77"/>
        <v>#VALUE!</v>
      </c>
      <c r="BF120" s="60" t="e">
        <f t="shared" ca="1" si="78"/>
        <v>#VALUE!</v>
      </c>
      <c r="BG120" s="61" t="e">
        <f t="shared" ca="1" si="79"/>
        <v>#VALUE!</v>
      </c>
      <c r="BH120" s="61">
        <f ca="1">OFFSET(宅配便入力!$W120,0,(COLUMN()-COLUMN($L$1))/6)</f>
        <v>0</v>
      </c>
      <c r="BI120" s="61">
        <f>IF($I120="(送料込)",VLOOKUP(宅配便入力!$Q120,宅配便!$A$18:$O$27,4+(COLUMN()-COLUMN('計算（宅配便）'!$M$1))/6),0)</f>
        <v>0</v>
      </c>
      <c r="BJ120" s="62" t="e">
        <f t="shared" ca="1" si="80"/>
        <v>#VALUE!</v>
      </c>
      <c r="BK120" s="59" t="e">
        <f t="shared" ca="1" si="81"/>
        <v>#VALUE!</v>
      </c>
      <c r="BL120" s="60" t="e">
        <f t="shared" ca="1" si="82"/>
        <v>#VALUE!</v>
      </c>
      <c r="BM120" s="61" t="e">
        <f t="shared" ca="1" si="83"/>
        <v>#VALUE!</v>
      </c>
      <c r="BN120" s="61">
        <f ca="1">OFFSET(宅配便入力!$W120,0,(COLUMN()-COLUMN($L$1))/6)</f>
        <v>0</v>
      </c>
      <c r="BO120" s="61">
        <f>IF($I120="(送料込)",VLOOKUP(宅配便入力!$Q120,宅配便!$A$18:$O$27,4+(COLUMN()-COLUMN('計算（宅配便）'!$M$1))/6),0)</f>
        <v>0</v>
      </c>
      <c r="BP120" s="62" t="e">
        <f t="shared" ca="1" si="84"/>
        <v>#VALUE!</v>
      </c>
      <c r="BQ120" s="59" t="e">
        <f t="shared" ca="1" si="85"/>
        <v>#VALUE!</v>
      </c>
      <c r="BR120" s="60" t="e">
        <f t="shared" ca="1" si="86"/>
        <v>#VALUE!</v>
      </c>
      <c r="BS120" s="61" t="e">
        <f t="shared" ca="1" si="87"/>
        <v>#VALUE!</v>
      </c>
      <c r="BT120" s="61">
        <f ca="1">OFFSET(宅配便入力!$W120,0,(COLUMN()-COLUMN($L$1))/6)</f>
        <v>0</v>
      </c>
      <c r="BU120" s="61">
        <f>IF($I120="(送料込)",VLOOKUP(宅配便入力!$Q120,宅配便!$A$18:$O$27,4+(COLUMN()-COLUMN('計算（宅配便）'!$M$1))/6),0)</f>
        <v>0</v>
      </c>
      <c r="BV120" s="62" t="e">
        <f t="shared" ca="1" si="88"/>
        <v>#VALUE!</v>
      </c>
      <c r="BW120" s="59" t="e">
        <f t="shared" ca="1" si="89"/>
        <v>#VALUE!</v>
      </c>
      <c r="BX120" s="60" t="e">
        <f t="shared" ca="1" si="90"/>
        <v>#VALUE!</v>
      </c>
      <c r="BY120" s="61" t="e">
        <f t="shared" ca="1" si="91"/>
        <v>#VALUE!</v>
      </c>
      <c r="BZ120" s="61">
        <f ca="1">OFFSET(宅配便入力!$W120,0,(COLUMN()-COLUMN($L$1))/6)</f>
        <v>0</v>
      </c>
      <c r="CA120" s="61">
        <f>IF($I120="(送料込)",VLOOKUP(宅配便入力!$Q120,宅配便!$A$18:$O$27,4+(COLUMN()-COLUMN('計算（宅配便）'!$M$1))/6),0)</f>
        <v>0</v>
      </c>
      <c r="CB120" s="62" t="e">
        <f t="shared" ca="1" si="92"/>
        <v>#VALUE!</v>
      </c>
      <c r="CC120" s="59" t="e">
        <f t="shared" ca="1" si="93"/>
        <v>#VALUE!</v>
      </c>
      <c r="CD120" s="60" t="e">
        <f t="shared" ca="1" si="94"/>
        <v>#VALUE!</v>
      </c>
      <c r="CE120" s="61" t="e">
        <f t="shared" ca="1" si="95"/>
        <v>#VALUE!</v>
      </c>
    </row>
    <row r="121" spans="1:83">
      <c r="A121" s="6">
        <v>118</v>
      </c>
      <c r="B121" s="158" t="str">
        <f>IF(ISBLANK(宅配便入力!B121),"",宅配便入力!B121)</f>
        <v/>
      </c>
      <c r="C121" s="5" t="str">
        <f>IF(ISBLANK(宅配便入力!C121),"",宅配便入力!C121)</f>
        <v/>
      </c>
      <c r="D121" s="15">
        <f>IF(ISBLANK(宅配便仮計算!D121),"",宅配便仮計算!D121)</f>
        <v>0.85</v>
      </c>
      <c r="E121" s="5" t="str">
        <f>IF(ISBLANK(宅配便入力!I121),"",宅配便入力!I121)</f>
        <v/>
      </c>
      <c r="F121" s="14" t="str">
        <f>IF(ISBLANK(宅配便入力!L121),"",宅配便入力!L121)</f>
        <v/>
      </c>
      <c r="G121" s="14" t="str">
        <f>IF(ISBLANK(宅配便入力!$N121),"",IF(宅配便入力!$P121="以上",1,宅配便入力!$N121))</f>
        <v/>
      </c>
      <c r="H121" s="6" t="str">
        <f>IF(ISBLANK(宅配便入力!Q121),"",宅配便入力!Q121)</f>
        <v/>
      </c>
      <c r="I121" s="6" t="str">
        <f>IF(ISBLANK(宅配便入力!R121),"",宅配便入力!R121)</f>
        <v/>
      </c>
      <c r="J121" s="6" t="str">
        <f>IF(ISBLANK(宅配便入力!S121),"",宅配便入力!S121)</f>
        <v/>
      </c>
      <c r="K121" s="6" t="str">
        <f>IF(ISBLANK(宅配便入力!T121),"",宅配便入力!T121)</f>
        <v/>
      </c>
      <c r="L121" s="61">
        <f ca="1">OFFSET(宅配便入力!$W121,0,(COLUMN()-COLUMN($L$1))/6)</f>
        <v>0</v>
      </c>
      <c r="M121" s="61">
        <f>IF($I121="(送料込)",VLOOKUP(宅配便入力!$Q121,宅配便!$A$18:$O$27,4+(COLUMN()-COLUMN('計算（宅配便）'!$M$1))/6),0)</f>
        <v>0</v>
      </c>
      <c r="N121" s="62" t="e">
        <f t="shared" ca="1" si="48"/>
        <v>#VALUE!</v>
      </c>
      <c r="O121" s="59" t="e">
        <f t="shared" ca="1" si="49"/>
        <v>#VALUE!</v>
      </c>
      <c r="P121" s="60" t="e">
        <f t="shared" ca="1" si="50"/>
        <v>#VALUE!</v>
      </c>
      <c r="Q121" s="61" t="e">
        <f t="shared" ca="1" si="51"/>
        <v>#VALUE!</v>
      </c>
      <c r="R121" s="61">
        <f ca="1">OFFSET(宅配便入力!$W121,0,(COLUMN()-COLUMN($L$1))/6)</f>
        <v>0</v>
      </c>
      <c r="S121" s="61">
        <f>IF($I121="(送料込)",VLOOKUP(宅配便入力!$Q121,宅配便!$A$18:$O$27,4+(COLUMN()-COLUMN('計算（宅配便）'!$M$1))/6),0)</f>
        <v>0</v>
      </c>
      <c r="T121" s="62" t="e">
        <f t="shared" ca="1" si="52"/>
        <v>#VALUE!</v>
      </c>
      <c r="U121" s="59" t="e">
        <f t="shared" ca="1" si="53"/>
        <v>#VALUE!</v>
      </c>
      <c r="V121" s="60" t="e">
        <f t="shared" ca="1" si="54"/>
        <v>#VALUE!</v>
      </c>
      <c r="W121" s="61" t="e">
        <f t="shared" ca="1" si="55"/>
        <v>#VALUE!</v>
      </c>
      <c r="X121" s="61">
        <f ca="1">OFFSET(宅配便入力!$W121,0,(COLUMN()-COLUMN($L$1))/6)</f>
        <v>0</v>
      </c>
      <c r="Y121" s="61">
        <f>IF($I121="(送料込)",VLOOKUP(宅配便入力!$Q121,宅配便!$A$18:$O$27,4+(COLUMN()-COLUMN('計算（宅配便）'!$M$1))/6),0)</f>
        <v>0</v>
      </c>
      <c r="Z121" s="62" t="e">
        <f t="shared" ca="1" si="56"/>
        <v>#VALUE!</v>
      </c>
      <c r="AA121" s="59" t="e">
        <f t="shared" ca="1" si="57"/>
        <v>#VALUE!</v>
      </c>
      <c r="AB121" s="60" t="e">
        <f t="shared" ca="1" si="58"/>
        <v>#VALUE!</v>
      </c>
      <c r="AC121" s="61" t="e">
        <f t="shared" ca="1" si="59"/>
        <v>#VALUE!</v>
      </c>
      <c r="AD121" s="61">
        <f ca="1">OFFSET(宅配便入力!$W121,0,(COLUMN()-COLUMN($L$1))/6)</f>
        <v>0</v>
      </c>
      <c r="AE121" s="61">
        <f>IF($I121="(送料込)",VLOOKUP(宅配便入力!$Q121,宅配便!$A$18:$O$27,4+(COLUMN()-COLUMN('計算（宅配便）'!$M$1))/6),0)</f>
        <v>0</v>
      </c>
      <c r="AF121" s="62" t="e">
        <f t="shared" ca="1" si="60"/>
        <v>#VALUE!</v>
      </c>
      <c r="AG121" s="59" t="e">
        <f t="shared" ca="1" si="61"/>
        <v>#VALUE!</v>
      </c>
      <c r="AH121" s="60" t="e">
        <f t="shared" ca="1" si="62"/>
        <v>#VALUE!</v>
      </c>
      <c r="AI121" s="61" t="e">
        <f t="shared" ca="1" si="63"/>
        <v>#VALUE!</v>
      </c>
      <c r="AJ121" s="61">
        <f ca="1">OFFSET(宅配便入力!$W121,0,(COLUMN()-COLUMN($L$1))/6)</f>
        <v>0</v>
      </c>
      <c r="AK121" s="61">
        <f>IF($I121="(送料込)",VLOOKUP(宅配便入力!$Q121,宅配便!$A$18:$O$27,4+(COLUMN()-COLUMN('計算（宅配便）'!$M$1))/6),0)</f>
        <v>0</v>
      </c>
      <c r="AL121" s="62" t="e">
        <f t="shared" ca="1" si="64"/>
        <v>#VALUE!</v>
      </c>
      <c r="AM121" s="59" t="e">
        <f t="shared" ca="1" si="65"/>
        <v>#VALUE!</v>
      </c>
      <c r="AN121" s="60" t="e">
        <f t="shared" ca="1" si="66"/>
        <v>#VALUE!</v>
      </c>
      <c r="AO121" s="61" t="e">
        <f t="shared" ca="1" si="67"/>
        <v>#VALUE!</v>
      </c>
      <c r="AP121" s="61">
        <f ca="1">OFFSET(宅配便入力!$W121,0,(COLUMN()-COLUMN($L$1))/6)</f>
        <v>0</v>
      </c>
      <c r="AQ121" s="61">
        <f>IF($I121="(送料込)",VLOOKUP(宅配便入力!$Q121,宅配便!$A$18:$O$27,4+(COLUMN()-COLUMN('計算（宅配便）'!$M$1))/6),0)</f>
        <v>0</v>
      </c>
      <c r="AR121" s="62" t="e">
        <f t="shared" ca="1" si="68"/>
        <v>#VALUE!</v>
      </c>
      <c r="AS121" s="59" t="e">
        <f t="shared" ca="1" si="69"/>
        <v>#VALUE!</v>
      </c>
      <c r="AT121" s="60" t="e">
        <f t="shared" ca="1" si="70"/>
        <v>#VALUE!</v>
      </c>
      <c r="AU121" s="61" t="e">
        <f t="shared" ca="1" si="71"/>
        <v>#VALUE!</v>
      </c>
      <c r="AV121" s="61">
        <f ca="1">OFFSET(宅配便入力!$W121,0,(COLUMN()-COLUMN($L$1))/6)</f>
        <v>0</v>
      </c>
      <c r="AW121" s="61">
        <f>IF($I121="(送料込)",VLOOKUP(宅配便入力!$Q121,宅配便!$A$18:$O$27,4+(COLUMN()-COLUMN('計算（宅配便）'!$M$1))/6),0)</f>
        <v>0</v>
      </c>
      <c r="AX121" s="62" t="e">
        <f t="shared" ca="1" si="72"/>
        <v>#VALUE!</v>
      </c>
      <c r="AY121" s="59" t="e">
        <f t="shared" ca="1" si="73"/>
        <v>#VALUE!</v>
      </c>
      <c r="AZ121" s="60" t="e">
        <f t="shared" ca="1" si="74"/>
        <v>#VALUE!</v>
      </c>
      <c r="BA121" s="61" t="e">
        <f t="shared" ca="1" si="75"/>
        <v>#VALUE!</v>
      </c>
      <c r="BB121" s="61">
        <f ca="1">OFFSET(宅配便入力!$W121,0,(COLUMN()-COLUMN($L$1))/6)</f>
        <v>0</v>
      </c>
      <c r="BC121" s="61">
        <f>IF($I121="(送料込)",VLOOKUP(宅配便入力!$Q121,宅配便!$A$18:$O$27,4+(COLUMN()-COLUMN('計算（宅配便）'!$M$1))/6),0)</f>
        <v>0</v>
      </c>
      <c r="BD121" s="62" t="e">
        <f t="shared" ca="1" si="76"/>
        <v>#VALUE!</v>
      </c>
      <c r="BE121" s="59" t="e">
        <f t="shared" ca="1" si="77"/>
        <v>#VALUE!</v>
      </c>
      <c r="BF121" s="60" t="e">
        <f t="shared" ca="1" si="78"/>
        <v>#VALUE!</v>
      </c>
      <c r="BG121" s="61" t="e">
        <f t="shared" ca="1" si="79"/>
        <v>#VALUE!</v>
      </c>
      <c r="BH121" s="61">
        <f ca="1">OFFSET(宅配便入力!$W121,0,(COLUMN()-COLUMN($L$1))/6)</f>
        <v>0</v>
      </c>
      <c r="BI121" s="61">
        <f>IF($I121="(送料込)",VLOOKUP(宅配便入力!$Q121,宅配便!$A$18:$O$27,4+(COLUMN()-COLUMN('計算（宅配便）'!$M$1))/6),0)</f>
        <v>0</v>
      </c>
      <c r="BJ121" s="62" t="e">
        <f t="shared" ca="1" si="80"/>
        <v>#VALUE!</v>
      </c>
      <c r="BK121" s="59" t="e">
        <f t="shared" ca="1" si="81"/>
        <v>#VALUE!</v>
      </c>
      <c r="BL121" s="60" t="e">
        <f t="shared" ca="1" si="82"/>
        <v>#VALUE!</v>
      </c>
      <c r="BM121" s="61" t="e">
        <f t="shared" ca="1" si="83"/>
        <v>#VALUE!</v>
      </c>
      <c r="BN121" s="61">
        <f ca="1">OFFSET(宅配便入力!$W121,0,(COLUMN()-COLUMN($L$1))/6)</f>
        <v>0</v>
      </c>
      <c r="BO121" s="61">
        <f>IF($I121="(送料込)",VLOOKUP(宅配便入力!$Q121,宅配便!$A$18:$O$27,4+(COLUMN()-COLUMN('計算（宅配便）'!$M$1))/6),0)</f>
        <v>0</v>
      </c>
      <c r="BP121" s="62" t="e">
        <f t="shared" ca="1" si="84"/>
        <v>#VALUE!</v>
      </c>
      <c r="BQ121" s="59" t="e">
        <f t="shared" ca="1" si="85"/>
        <v>#VALUE!</v>
      </c>
      <c r="BR121" s="60" t="e">
        <f t="shared" ca="1" si="86"/>
        <v>#VALUE!</v>
      </c>
      <c r="BS121" s="61" t="e">
        <f t="shared" ca="1" si="87"/>
        <v>#VALUE!</v>
      </c>
      <c r="BT121" s="61">
        <f ca="1">OFFSET(宅配便入力!$W121,0,(COLUMN()-COLUMN($L$1))/6)</f>
        <v>0</v>
      </c>
      <c r="BU121" s="61">
        <f>IF($I121="(送料込)",VLOOKUP(宅配便入力!$Q121,宅配便!$A$18:$O$27,4+(COLUMN()-COLUMN('計算（宅配便）'!$M$1))/6),0)</f>
        <v>0</v>
      </c>
      <c r="BV121" s="62" t="e">
        <f t="shared" ca="1" si="88"/>
        <v>#VALUE!</v>
      </c>
      <c r="BW121" s="59" t="e">
        <f t="shared" ca="1" si="89"/>
        <v>#VALUE!</v>
      </c>
      <c r="BX121" s="60" t="e">
        <f t="shared" ca="1" si="90"/>
        <v>#VALUE!</v>
      </c>
      <c r="BY121" s="61" t="e">
        <f t="shared" ca="1" si="91"/>
        <v>#VALUE!</v>
      </c>
      <c r="BZ121" s="61">
        <f ca="1">OFFSET(宅配便入力!$W121,0,(COLUMN()-COLUMN($L$1))/6)</f>
        <v>0</v>
      </c>
      <c r="CA121" s="61">
        <f>IF($I121="(送料込)",VLOOKUP(宅配便入力!$Q121,宅配便!$A$18:$O$27,4+(COLUMN()-COLUMN('計算（宅配便）'!$M$1))/6),0)</f>
        <v>0</v>
      </c>
      <c r="CB121" s="62" t="e">
        <f t="shared" ca="1" si="92"/>
        <v>#VALUE!</v>
      </c>
      <c r="CC121" s="59" t="e">
        <f t="shared" ca="1" si="93"/>
        <v>#VALUE!</v>
      </c>
      <c r="CD121" s="60" t="e">
        <f t="shared" ca="1" si="94"/>
        <v>#VALUE!</v>
      </c>
      <c r="CE121" s="61" t="e">
        <f t="shared" ca="1" si="95"/>
        <v>#VALUE!</v>
      </c>
    </row>
    <row r="122" spans="1:83">
      <c r="A122" s="6">
        <v>119</v>
      </c>
      <c r="B122" s="158" t="str">
        <f>IF(ISBLANK(宅配便入力!B122),"",宅配便入力!B122)</f>
        <v/>
      </c>
      <c r="C122" s="5" t="str">
        <f>IF(ISBLANK(宅配便入力!C122),"",宅配便入力!C122)</f>
        <v/>
      </c>
      <c r="D122" s="15">
        <f>IF(ISBLANK(宅配便仮計算!D122),"",宅配便仮計算!D122)</f>
        <v>0.85</v>
      </c>
      <c r="E122" s="5" t="str">
        <f>IF(ISBLANK(宅配便入力!I122),"",宅配便入力!I122)</f>
        <v/>
      </c>
      <c r="F122" s="14" t="str">
        <f>IF(ISBLANK(宅配便入力!L122),"",宅配便入力!L122)</f>
        <v/>
      </c>
      <c r="G122" s="14" t="str">
        <f>IF(ISBLANK(宅配便入力!$N122),"",IF(宅配便入力!$P122="以上",1,宅配便入力!$N122))</f>
        <v/>
      </c>
      <c r="H122" s="6" t="str">
        <f>IF(ISBLANK(宅配便入力!Q122),"",宅配便入力!Q122)</f>
        <v/>
      </c>
      <c r="I122" s="6" t="str">
        <f>IF(ISBLANK(宅配便入力!R122),"",宅配便入力!R122)</f>
        <v/>
      </c>
      <c r="J122" s="6" t="str">
        <f>IF(ISBLANK(宅配便入力!S122),"",宅配便入力!S122)</f>
        <v/>
      </c>
      <c r="K122" s="6" t="str">
        <f>IF(ISBLANK(宅配便入力!T122),"",宅配便入力!T122)</f>
        <v/>
      </c>
      <c r="L122" s="61">
        <f ca="1">OFFSET(宅配便入力!$W122,0,(COLUMN()-COLUMN($L$1))/6)</f>
        <v>0</v>
      </c>
      <c r="M122" s="61">
        <f>IF($I122="(送料込)",VLOOKUP(宅配便入力!$Q122,宅配便!$A$18:$O$27,4+(COLUMN()-COLUMN('計算（宅配便）'!$M$1))/6),0)</f>
        <v>0</v>
      </c>
      <c r="N122" s="62" t="e">
        <f t="shared" ca="1" si="48"/>
        <v>#VALUE!</v>
      </c>
      <c r="O122" s="59" t="e">
        <f t="shared" ca="1" si="49"/>
        <v>#VALUE!</v>
      </c>
      <c r="P122" s="60" t="e">
        <f t="shared" ca="1" si="50"/>
        <v>#VALUE!</v>
      </c>
      <c r="Q122" s="61" t="e">
        <f t="shared" ca="1" si="51"/>
        <v>#VALUE!</v>
      </c>
      <c r="R122" s="61">
        <f ca="1">OFFSET(宅配便入力!$W122,0,(COLUMN()-COLUMN($L$1))/6)</f>
        <v>0</v>
      </c>
      <c r="S122" s="61">
        <f>IF($I122="(送料込)",VLOOKUP(宅配便入力!$Q122,宅配便!$A$18:$O$27,4+(COLUMN()-COLUMN('計算（宅配便）'!$M$1))/6),0)</f>
        <v>0</v>
      </c>
      <c r="T122" s="62" t="e">
        <f t="shared" ca="1" si="52"/>
        <v>#VALUE!</v>
      </c>
      <c r="U122" s="59" t="e">
        <f t="shared" ca="1" si="53"/>
        <v>#VALUE!</v>
      </c>
      <c r="V122" s="60" t="e">
        <f t="shared" ca="1" si="54"/>
        <v>#VALUE!</v>
      </c>
      <c r="W122" s="61" t="e">
        <f t="shared" ca="1" si="55"/>
        <v>#VALUE!</v>
      </c>
      <c r="X122" s="61">
        <f ca="1">OFFSET(宅配便入力!$W122,0,(COLUMN()-COLUMN($L$1))/6)</f>
        <v>0</v>
      </c>
      <c r="Y122" s="61">
        <f>IF($I122="(送料込)",VLOOKUP(宅配便入力!$Q122,宅配便!$A$18:$O$27,4+(COLUMN()-COLUMN('計算（宅配便）'!$M$1))/6),0)</f>
        <v>0</v>
      </c>
      <c r="Z122" s="62" t="e">
        <f t="shared" ca="1" si="56"/>
        <v>#VALUE!</v>
      </c>
      <c r="AA122" s="59" t="e">
        <f t="shared" ca="1" si="57"/>
        <v>#VALUE!</v>
      </c>
      <c r="AB122" s="60" t="e">
        <f t="shared" ca="1" si="58"/>
        <v>#VALUE!</v>
      </c>
      <c r="AC122" s="61" t="e">
        <f t="shared" ca="1" si="59"/>
        <v>#VALUE!</v>
      </c>
      <c r="AD122" s="61">
        <f ca="1">OFFSET(宅配便入力!$W122,0,(COLUMN()-COLUMN($L$1))/6)</f>
        <v>0</v>
      </c>
      <c r="AE122" s="61">
        <f>IF($I122="(送料込)",VLOOKUP(宅配便入力!$Q122,宅配便!$A$18:$O$27,4+(COLUMN()-COLUMN('計算（宅配便）'!$M$1))/6),0)</f>
        <v>0</v>
      </c>
      <c r="AF122" s="62" t="e">
        <f t="shared" ca="1" si="60"/>
        <v>#VALUE!</v>
      </c>
      <c r="AG122" s="59" t="e">
        <f t="shared" ca="1" si="61"/>
        <v>#VALUE!</v>
      </c>
      <c r="AH122" s="60" t="e">
        <f t="shared" ca="1" si="62"/>
        <v>#VALUE!</v>
      </c>
      <c r="AI122" s="61" t="e">
        <f t="shared" ca="1" si="63"/>
        <v>#VALUE!</v>
      </c>
      <c r="AJ122" s="61">
        <f ca="1">OFFSET(宅配便入力!$W122,0,(COLUMN()-COLUMN($L$1))/6)</f>
        <v>0</v>
      </c>
      <c r="AK122" s="61">
        <f>IF($I122="(送料込)",VLOOKUP(宅配便入力!$Q122,宅配便!$A$18:$O$27,4+(COLUMN()-COLUMN('計算（宅配便）'!$M$1))/6),0)</f>
        <v>0</v>
      </c>
      <c r="AL122" s="62" t="e">
        <f t="shared" ca="1" si="64"/>
        <v>#VALUE!</v>
      </c>
      <c r="AM122" s="59" t="e">
        <f t="shared" ca="1" si="65"/>
        <v>#VALUE!</v>
      </c>
      <c r="AN122" s="60" t="e">
        <f t="shared" ca="1" si="66"/>
        <v>#VALUE!</v>
      </c>
      <c r="AO122" s="61" t="e">
        <f t="shared" ca="1" si="67"/>
        <v>#VALUE!</v>
      </c>
      <c r="AP122" s="61">
        <f ca="1">OFFSET(宅配便入力!$W122,0,(COLUMN()-COLUMN($L$1))/6)</f>
        <v>0</v>
      </c>
      <c r="AQ122" s="61">
        <f>IF($I122="(送料込)",VLOOKUP(宅配便入力!$Q122,宅配便!$A$18:$O$27,4+(COLUMN()-COLUMN('計算（宅配便）'!$M$1))/6),0)</f>
        <v>0</v>
      </c>
      <c r="AR122" s="62" t="e">
        <f t="shared" ca="1" si="68"/>
        <v>#VALUE!</v>
      </c>
      <c r="AS122" s="59" t="e">
        <f t="shared" ca="1" si="69"/>
        <v>#VALUE!</v>
      </c>
      <c r="AT122" s="60" t="e">
        <f t="shared" ca="1" si="70"/>
        <v>#VALUE!</v>
      </c>
      <c r="AU122" s="61" t="e">
        <f t="shared" ca="1" si="71"/>
        <v>#VALUE!</v>
      </c>
      <c r="AV122" s="61">
        <f ca="1">OFFSET(宅配便入力!$W122,0,(COLUMN()-COLUMN($L$1))/6)</f>
        <v>0</v>
      </c>
      <c r="AW122" s="61">
        <f>IF($I122="(送料込)",VLOOKUP(宅配便入力!$Q122,宅配便!$A$18:$O$27,4+(COLUMN()-COLUMN('計算（宅配便）'!$M$1))/6),0)</f>
        <v>0</v>
      </c>
      <c r="AX122" s="62" t="e">
        <f t="shared" ca="1" si="72"/>
        <v>#VALUE!</v>
      </c>
      <c r="AY122" s="59" t="e">
        <f t="shared" ca="1" si="73"/>
        <v>#VALUE!</v>
      </c>
      <c r="AZ122" s="60" t="e">
        <f t="shared" ca="1" si="74"/>
        <v>#VALUE!</v>
      </c>
      <c r="BA122" s="61" t="e">
        <f t="shared" ca="1" si="75"/>
        <v>#VALUE!</v>
      </c>
      <c r="BB122" s="61">
        <f ca="1">OFFSET(宅配便入力!$W122,0,(COLUMN()-COLUMN($L$1))/6)</f>
        <v>0</v>
      </c>
      <c r="BC122" s="61">
        <f>IF($I122="(送料込)",VLOOKUP(宅配便入力!$Q122,宅配便!$A$18:$O$27,4+(COLUMN()-COLUMN('計算（宅配便）'!$M$1))/6),0)</f>
        <v>0</v>
      </c>
      <c r="BD122" s="62" t="e">
        <f t="shared" ca="1" si="76"/>
        <v>#VALUE!</v>
      </c>
      <c r="BE122" s="59" t="e">
        <f t="shared" ca="1" si="77"/>
        <v>#VALUE!</v>
      </c>
      <c r="BF122" s="60" t="e">
        <f t="shared" ca="1" si="78"/>
        <v>#VALUE!</v>
      </c>
      <c r="BG122" s="61" t="e">
        <f t="shared" ca="1" si="79"/>
        <v>#VALUE!</v>
      </c>
      <c r="BH122" s="61">
        <f ca="1">OFFSET(宅配便入力!$W122,0,(COLUMN()-COLUMN($L$1))/6)</f>
        <v>0</v>
      </c>
      <c r="BI122" s="61">
        <f>IF($I122="(送料込)",VLOOKUP(宅配便入力!$Q122,宅配便!$A$18:$O$27,4+(COLUMN()-COLUMN('計算（宅配便）'!$M$1))/6),0)</f>
        <v>0</v>
      </c>
      <c r="BJ122" s="62" t="e">
        <f t="shared" ca="1" si="80"/>
        <v>#VALUE!</v>
      </c>
      <c r="BK122" s="59" t="e">
        <f t="shared" ca="1" si="81"/>
        <v>#VALUE!</v>
      </c>
      <c r="BL122" s="60" t="e">
        <f t="shared" ca="1" si="82"/>
        <v>#VALUE!</v>
      </c>
      <c r="BM122" s="61" t="e">
        <f t="shared" ca="1" si="83"/>
        <v>#VALUE!</v>
      </c>
      <c r="BN122" s="61">
        <f ca="1">OFFSET(宅配便入力!$W122,0,(COLUMN()-COLUMN($L$1))/6)</f>
        <v>0</v>
      </c>
      <c r="BO122" s="61">
        <f>IF($I122="(送料込)",VLOOKUP(宅配便入力!$Q122,宅配便!$A$18:$O$27,4+(COLUMN()-COLUMN('計算（宅配便）'!$M$1))/6),0)</f>
        <v>0</v>
      </c>
      <c r="BP122" s="62" t="e">
        <f t="shared" ca="1" si="84"/>
        <v>#VALUE!</v>
      </c>
      <c r="BQ122" s="59" t="e">
        <f t="shared" ca="1" si="85"/>
        <v>#VALUE!</v>
      </c>
      <c r="BR122" s="60" t="e">
        <f t="shared" ca="1" si="86"/>
        <v>#VALUE!</v>
      </c>
      <c r="BS122" s="61" t="e">
        <f t="shared" ca="1" si="87"/>
        <v>#VALUE!</v>
      </c>
      <c r="BT122" s="61">
        <f ca="1">OFFSET(宅配便入力!$W122,0,(COLUMN()-COLUMN($L$1))/6)</f>
        <v>0</v>
      </c>
      <c r="BU122" s="61">
        <f>IF($I122="(送料込)",VLOOKUP(宅配便入力!$Q122,宅配便!$A$18:$O$27,4+(COLUMN()-COLUMN('計算（宅配便）'!$M$1))/6),0)</f>
        <v>0</v>
      </c>
      <c r="BV122" s="62" t="e">
        <f t="shared" ca="1" si="88"/>
        <v>#VALUE!</v>
      </c>
      <c r="BW122" s="59" t="e">
        <f t="shared" ca="1" si="89"/>
        <v>#VALUE!</v>
      </c>
      <c r="BX122" s="60" t="e">
        <f t="shared" ca="1" si="90"/>
        <v>#VALUE!</v>
      </c>
      <c r="BY122" s="61" t="e">
        <f t="shared" ca="1" si="91"/>
        <v>#VALUE!</v>
      </c>
      <c r="BZ122" s="61">
        <f ca="1">OFFSET(宅配便入力!$W122,0,(COLUMN()-COLUMN($L$1))/6)</f>
        <v>0</v>
      </c>
      <c r="CA122" s="61">
        <f>IF($I122="(送料込)",VLOOKUP(宅配便入力!$Q122,宅配便!$A$18:$O$27,4+(COLUMN()-COLUMN('計算（宅配便）'!$M$1))/6),0)</f>
        <v>0</v>
      </c>
      <c r="CB122" s="62" t="e">
        <f t="shared" ca="1" si="92"/>
        <v>#VALUE!</v>
      </c>
      <c r="CC122" s="59" t="e">
        <f t="shared" ca="1" si="93"/>
        <v>#VALUE!</v>
      </c>
      <c r="CD122" s="60" t="e">
        <f t="shared" ca="1" si="94"/>
        <v>#VALUE!</v>
      </c>
      <c r="CE122" s="61" t="e">
        <f t="shared" ca="1" si="95"/>
        <v>#VALUE!</v>
      </c>
    </row>
    <row r="123" spans="1:83">
      <c r="A123" s="6">
        <v>120</v>
      </c>
      <c r="B123" s="158" t="str">
        <f>IF(ISBLANK(宅配便入力!B123),"",宅配便入力!B123)</f>
        <v/>
      </c>
      <c r="C123" s="5" t="str">
        <f>IF(ISBLANK(宅配便入力!C123),"",宅配便入力!C123)</f>
        <v/>
      </c>
      <c r="D123" s="15">
        <f>IF(ISBLANK(宅配便仮計算!D123),"",宅配便仮計算!D123)</f>
        <v>0.85</v>
      </c>
      <c r="E123" s="5" t="str">
        <f>IF(ISBLANK(宅配便入力!I123),"",宅配便入力!I123)</f>
        <v/>
      </c>
      <c r="F123" s="14" t="str">
        <f>IF(ISBLANK(宅配便入力!L123),"",宅配便入力!L123)</f>
        <v/>
      </c>
      <c r="G123" s="14" t="str">
        <f>IF(ISBLANK(宅配便入力!$N123),"",IF(宅配便入力!$P123="以上",1,宅配便入力!$N123))</f>
        <v/>
      </c>
      <c r="H123" s="6" t="str">
        <f>IF(ISBLANK(宅配便入力!Q123),"",宅配便入力!Q123)</f>
        <v/>
      </c>
      <c r="I123" s="6" t="str">
        <f>IF(ISBLANK(宅配便入力!R123),"",宅配便入力!R123)</f>
        <v/>
      </c>
      <c r="J123" s="6" t="str">
        <f>IF(ISBLANK(宅配便入力!S123),"",宅配便入力!S123)</f>
        <v/>
      </c>
      <c r="K123" s="6" t="str">
        <f>IF(ISBLANK(宅配便入力!T123),"",宅配便入力!T123)</f>
        <v/>
      </c>
      <c r="L123" s="61">
        <f ca="1">OFFSET(宅配便入力!$W123,0,(COLUMN()-COLUMN($L$1))/6)</f>
        <v>0</v>
      </c>
      <c r="M123" s="61">
        <f>IF($I123="(送料込)",VLOOKUP(宅配便入力!$Q123,宅配便!$A$18:$O$27,4+(COLUMN()-COLUMN('計算（宅配便）'!$M$1))/6),0)</f>
        <v>0</v>
      </c>
      <c r="N123" s="62" t="e">
        <f t="shared" ca="1" si="48"/>
        <v>#VALUE!</v>
      </c>
      <c r="O123" s="59" t="e">
        <f t="shared" ca="1" si="49"/>
        <v>#VALUE!</v>
      </c>
      <c r="P123" s="60" t="e">
        <f t="shared" ca="1" si="50"/>
        <v>#VALUE!</v>
      </c>
      <c r="Q123" s="61" t="e">
        <f t="shared" ca="1" si="51"/>
        <v>#VALUE!</v>
      </c>
      <c r="R123" s="61">
        <f ca="1">OFFSET(宅配便入力!$W123,0,(COLUMN()-COLUMN($L$1))/6)</f>
        <v>0</v>
      </c>
      <c r="S123" s="61">
        <f>IF($I123="(送料込)",VLOOKUP(宅配便入力!$Q123,宅配便!$A$18:$O$27,4+(COLUMN()-COLUMN('計算（宅配便）'!$M$1))/6),0)</f>
        <v>0</v>
      </c>
      <c r="T123" s="62" t="e">
        <f t="shared" ca="1" si="52"/>
        <v>#VALUE!</v>
      </c>
      <c r="U123" s="59" t="e">
        <f t="shared" ca="1" si="53"/>
        <v>#VALUE!</v>
      </c>
      <c r="V123" s="60" t="e">
        <f t="shared" ca="1" si="54"/>
        <v>#VALUE!</v>
      </c>
      <c r="W123" s="61" t="e">
        <f t="shared" ca="1" si="55"/>
        <v>#VALUE!</v>
      </c>
      <c r="X123" s="61">
        <f ca="1">OFFSET(宅配便入力!$W123,0,(COLUMN()-COLUMN($L$1))/6)</f>
        <v>0</v>
      </c>
      <c r="Y123" s="61">
        <f>IF($I123="(送料込)",VLOOKUP(宅配便入力!$Q123,宅配便!$A$18:$O$27,4+(COLUMN()-COLUMN('計算（宅配便）'!$M$1))/6),0)</f>
        <v>0</v>
      </c>
      <c r="Z123" s="62" t="e">
        <f t="shared" ca="1" si="56"/>
        <v>#VALUE!</v>
      </c>
      <c r="AA123" s="59" t="e">
        <f t="shared" ca="1" si="57"/>
        <v>#VALUE!</v>
      </c>
      <c r="AB123" s="60" t="e">
        <f t="shared" ca="1" si="58"/>
        <v>#VALUE!</v>
      </c>
      <c r="AC123" s="61" t="e">
        <f t="shared" ca="1" si="59"/>
        <v>#VALUE!</v>
      </c>
      <c r="AD123" s="61">
        <f ca="1">OFFSET(宅配便入力!$W123,0,(COLUMN()-COLUMN($L$1))/6)</f>
        <v>0</v>
      </c>
      <c r="AE123" s="61">
        <f>IF($I123="(送料込)",VLOOKUP(宅配便入力!$Q123,宅配便!$A$18:$O$27,4+(COLUMN()-COLUMN('計算（宅配便）'!$M$1))/6),0)</f>
        <v>0</v>
      </c>
      <c r="AF123" s="62" t="e">
        <f t="shared" ca="1" si="60"/>
        <v>#VALUE!</v>
      </c>
      <c r="AG123" s="59" t="e">
        <f t="shared" ca="1" si="61"/>
        <v>#VALUE!</v>
      </c>
      <c r="AH123" s="60" t="e">
        <f t="shared" ca="1" si="62"/>
        <v>#VALUE!</v>
      </c>
      <c r="AI123" s="61" t="e">
        <f t="shared" ca="1" si="63"/>
        <v>#VALUE!</v>
      </c>
      <c r="AJ123" s="61">
        <f ca="1">OFFSET(宅配便入力!$W123,0,(COLUMN()-COLUMN($L$1))/6)</f>
        <v>0</v>
      </c>
      <c r="AK123" s="61">
        <f>IF($I123="(送料込)",VLOOKUP(宅配便入力!$Q123,宅配便!$A$18:$O$27,4+(COLUMN()-COLUMN('計算（宅配便）'!$M$1))/6),0)</f>
        <v>0</v>
      </c>
      <c r="AL123" s="62" t="e">
        <f t="shared" ca="1" si="64"/>
        <v>#VALUE!</v>
      </c>
      <c r="AM123" s="59" t="e">
        <f t="shared" ca="1" si="65"/>
        <v>#VALUE!</v>
      </c>
      <c r="AN123" s="60" t="e">
        <f t="shared" ca="1" si="66"/>
        <v>#VALUE!</v>
      </c>
      <c r="AO123" s="61" t="e">
        <f t="shared" ca="1" si="67"/>
        <v>#VALUE!</v>
      </c>
      <c r="AP123" s="61">
        <f ca="1">OFFSET(宅配便入力!$W123,0,(COLUMN()-COLUMN($L$1))/6)</f>
        <v>0</v>
      </c>
      <c r="AQ123" s="61">
        <f>IF($I123="(送料込)",VLOOKUP(宅配便入力!$Q123,宅配便!$A$18:$O$27,4+(COLUMN()-COLUMN('計算（宅配便）'!$M$1))/6),0)</f>
        <v>0</v>
      </c>
      <c r="AR123" s="62" t="e">
        <f t="shared" ca="1" si="68"/>
        <v>#VALUE!</v>
      </c>
      <c r="AS123" s="59" t="e">
        <f t="shared" ca="1" si="69"/>
        <v>#VALUE!</v>
      </c>
      <c r="AT123" s="60" t="e">
        <f t="shared" ca="1" si="70"/>
        <v>#VALUE!</v>
      </c>
      <c r="AU123" s="61" t="e">
        <f t="shared" ca="1" si="71"/>
        <v>#VALUE!</v>
      </c>
      <c r="AV123" s="61">
        <f ca="1">OFFSET(宅配便入力!$W123,0,(COLUMN()-COLUMN($L$1))/6)</f>
        <v>0</v>
      </c>
      <c r="AW123" s="61">
        <f>IF($I123="(送料込)",VLOOKUP(宅配便入力!$Q123,宅配便!$A$18:$O$27,4+(COLUMN()-COLUMN('計算（宅配便）'!$M$1))/6),0)</f>
        <v>0</v>
      </c>
      <c r="AX123" s="62" t="e">
        <f t="shared" ca="1" si="72"/>
        <v>#VALUE!</v>
      </c>
      <c r="AY123" s="59" t="e">
        <f t="shared" ca="1" si="73"/>
        <v>#VALUE!</v>
      </c>
      <c r="AZ123" s="60" t="e">
        <f t="shared" ca="1" si="74"/>
        <v>#VALUE!</v>
      </c>
      <c r="BA123" s="61" t="e">
        <f t="shared" ca="1" si="75"/>
        <v>#VALUE!</v>
      </c>
      <c r="BB123" s="61">
        <f ca="1">OFFSET(宅配便入力!$W123,0,(COLUMN()-COLUMN($L$1))/6)</f>
        <v>0</v>
      </c>
      <c r="BC123" s="61">
        <f>IF($I123="(送料込)",VLOOKUP(宅配便入力!$Q123,宅配便!$A$18:$O$27,4+(COLUMN()-COLUMN('計算（宅配便）'!$M$1))/6),0)</f>
        <v>0</v>
      </c>
      <c r="BD123" s="62" t="e">
        <f t="shared" ca="1" si="76"/>
        <v>#VALUE!</v>
      </c>
      <c r="BE123" s="59" t="e">
        <f t="shared" ca="1" si="77"/>
        <v>#VALUE!</v>
      </c>
      <c r="BF123" s="60" t="e">
        <f t="shared" ca="1" si="78"/>
        <v>#VALUE!</v>
      </c>
      <c r="BG123" s="61" t="e">
        <f t="shared" ca="1" si="79"/>
        <v>#VALUE!</v>
      </c>
      <c r="BH123" s="61">
        <f ca="1">OFFSET(宅配便入力!$W123,0,(COLUMN()-COLUMN($L$1))/6)</f>
        <v>0</v>
      </c>
      <c r="BI123" s="61">
        <f>IF($I123="(送料込)",VLOOKUP(宅配便入力!$Q123,宅配便!$A$18:$O$27,4+(COLUMN()-COLUMN('計算（宅配便）'!$M$1))/6),0)</f>
        <v>0</v>
      </c>
      <c r="BJ123" s="62" t="e">
        <f t="shared" ca="1" si="80"/>
        <v>#VALUE!</v>
      </c>
      <c r="BK123" s="59" t="e">
        <f t="shared" ca="1" si="81"/>
        <v>#VALUE!</v>
      </c>
      <c r="BL123" s="60" t="e">
        <f t="shared" ca="1" si="82"/>
        <v>#VALUE!</v>
      </c>
      <c r="BM123" s="61" t="e">
        <f t="shared" ca="1" si="83"/>
        <v>#VALUE!</v>
      </c>
      <c r="BN123" s="61">
        <f ca="1">OFFSET(宅配便入力!$W123,0,(COLUMN()-COLUMN($L$1))/6)</f>
        <v>0</v>
      </c>
      <c r="BO123" s="61">
        <f>IF($I123="(送料込)",VLOOKUP(宅配便入力!$Q123,宅配便!$A$18:$O$27,4+(COLUMN()-COLUMN('計算（宅配便）'!$M$1))/6),0)</f>
        <v>0</v>
      </c>
      <c r="BP123" s="62" t="e">
        <f t="shared" ca="1" si="84"/>
        <v>#VALUE!</v>
      </c>
      <c r="BQ123" s="59" t="e">
        <f t="shared" ca="1" si="85"/>
        <v>#VALUE!</v>
      </c>
      <c r="BR123" s="60" t="e">
        <f t="shared" ca="1" si="86"/>
        <v>#VALUE!</v>
      </c>
      <c r="BS123" s="61" t="e">
        <f t="shared" ca="1" si="87"/>
        <v>#VALUE!</v>
      </c>
      <c r="BT123" s="61">
        <f ca="1">OFFSET(宅配便入力!$W123,0,(COLUMN()-COLUMN($L$1))/6)</f>
        <v>0</v>
      </c>
      <c r="BU123" s="61">
        <f>IF($I123="(送料込)",VLOOKUP(宅配便入力!$Q123,宅配便!$A$18:$O$27,4+(COLUMN()-COLUMN('計算（宅配便）'!$M$1))/6),0)</f>
        <v>0</v>
      </c>
      <c r="BV123" s="62" t="e">
        <f t="shared" ca="1" si="88"/>
        <v>#VALUE!</v>
      </c>
      <c r="BW123" s="59" t="e">
        <f t="shared" ca="1" si="89"/>
        <v>#VALUE!</v>
      </c>
      <c r="BX123" s="60" t="e">
        <f t="shared" ca="1" si="90"/>
        <v>#VALUE!</v>
      </c>
      <c r="BY123" s="61" t="e">
        <f t="shared" ca="1" si="91"/>
        <v>#VALUE!</v>
      </c>
      <c r="BZ123" s="61">
        <f ca="1">OFFSET(宅配便入力!$W123,0,(COLUMN()-COLUMN($L$1))/6)</f>
        <v>0</v>
      </c>
      <c r="CA123" s="61">
        <f>IF($I123="(送料込)",VLOOKUP(宅配便入力!$Q123,宅配便!$A$18:$O$27,4+(COLUMN()-COLUMN('計算（宅配便）'!$M$1))/6),0)</f>
        <v>0</v>
      </c>
      <c r="CB123" s="62" t="e">
        <f t="shared" ca="1" si="92"/>
        <v>#VALUE!</v>
      </c>
      <c r="CC123" s="59" t="e">
        <f t="shared" ca="1" si="93"/>
        <v>#VALUE!</v>
      </c>
      <c r="CD123" s="60" t="e">
        <f t="shared" ca="1" si="94"/>
        <v>#VALUE!</v>
      </c>
      <c r="CE123" s="61" t="e">
        <f t="shared" ca="1" si="95"/>
        <v>#VALUE!</v>
      </c>
    </row>
    <row r="124" spans="1:83">
      <c r="A124" s="6">
        <v>121</v>
      </c>
      <c r="B124" s="158" t="str">
        <f>IF(ISBLANK(宅配便入力!B124),"",宅配便入力!B124)</f>
        <v/>
      </c>
      <c r="C124" s="5" t="str">
        <f>IF(ISBLANK(宅配便入力!C124),"",宅配便入力!C124)</f>
        <v/>
      </c>
      <c r="D124" s="15">
        <f>IF(ISBLANK(宅配便仮計算!D124),"",宅配便仮計算!D124)</f>
        <v>0.85</v>
      </c>
      <c r="E124" s="5" t="str">
        <f>IF(ISBLANK(宅配便入力!I124),"",宅配便入力!I124)</f>
        <v/>
      </c>
      <c r="F124" s="14" t="str">
        <f>IF(ISBLANK(宅配便入力!L124),"",宅配便入力!L124)</f>
        <v/>
      </c>
      <c r="G124" s="14" t="str">
        <f>IF(ISBLANK(宅配便入力!$N124),"",IF(宅配便入力!$P124="以上",1,宅配便入力!$N124))</f>
        <v/>
      </c>
      <c r="H124" s="6" t="str">
        <f>IF(ISBLANK(宅配便入力!Q124),"",宅配便入力!Q124)</f>
        <v/>
      </c>
      <c r="I124" s="6" t="str">
        <f>IF(ISBLANK(宅配便入力!R124),"",宅配便入力!R124)</f>
        <v/>
      </c>
      <c r="J124" s="6" t="str">
        <f>IF(ISBLANK(宅配便入力!S124),"",宅配便入力!S124)</f>
        <v/>
      </c>
      <c r="K124" s="6" t="str">
        <f>IF(ISBLANK(宅配便入力!T124),"",宅配便入力!T124)</f>
        <v/>
      </c>
      <c r="L124" s="61">
        <f ca="1">OFFSET(宅配便入力!$W124,0,(COLUMN()-COLUMN($L$1))/6)</f>
        <v>0</v>
      </c>
      <c r="M124" s="61">
        <f>IF($I124="(送料込)",VLOOKUP(宅配便入力!$Q124,宅配便!$A$18:$O$27,4+(COLUMN()-COLUMN('計算（宅配便）'!$M$1))/6),0)</f>
        <v>0</v>
      </c>
      <c r="N124" s="62" t="e">
        <f t="shared" ca="1" si="48"/>
        <v>#VALUE!</v>
      </c>
      <c r="O124" s="59" t="e">
        <f t="shared" ca="1" si="49"/>
        <v>#VALUE!</v>
      </c>
      <c r="P124" s="60" t="e">
        <f t="shared" ca="1" si="50"/>
        <v>#VALUE!</v>
      </c>
      <c r="Q124" s="61" t="e">
        <f t="shared" ca="1" si="51"/>
        <v>#VALUE!</v>
      </c>
      <c r="R124" s="61">
        <f ca="1">OFFSET(宅配便入力!$W124,0,(COLUMN()-COLUMN($L$1))/6)</f>
        <v>0</v>
      </c>
      <c r="S124" s="61">
        <f>IF($I124="(送料込)",VLOOKUP(宅配便入力!$Q124,宅配便!$A$18:$O$27,4+(COLUMN()-COLUMN('計算（宅配便）'!$M$1))/6),0)</f>
        <v>0</v>
      </c>
      <c r="T124" s="62" t="e">
        <f t="shared" ca="1" si="52"/>
        <v>#VALUE!</v>
      </c>
      <c r="U124" s="59" t="e">
        <f t="shared" ca="1" si="53"/>
        <v>#VALUE!</v>
      </c>
      <c r="V124" s="60" t="e">
        <f t="shared" ca="1" si="54"/>
        <v>#VALUE!</v>
      </c>
      <c r="W124" s="61" t="e">
        <f t="shared" ca="1" si="55"/>
        <v>#VALUE!</v>
      </c>
      <c r="X124" s="61">
        <f ca="1">OFFSET(宅配便入力!$W124,0,(COLUMN()-COLUMN($L$1))/6)</f>
        <v>0</v>
      </c>
      <c r="Y124" s="61">
        <f>IF($I124="(送料込)",VLOOKUP(宅配便入力!$Q124,宅配便!$A$18:$O$27,4+(COLUMN()-COLUMN('計算（宅配便）'!$M$1))/6),0)</f>
        <v>0</v>
      </c>
      <c r="Z124" s="62" t="e">
        <f t="shared" ca="1" si="56"/>
        <v>#VALUE!</v>
      </c>
      <c r="AA124" s="59" t="e">
        <f t="shared" ca="1" si="57"/>
        <v>#VALUE!</v>
      </c>
      <c r="AB124" s="60" t="e">
        <f t="shared" ca="1" si="58"/>
        <v>#VALUE!</v>
      </c>
      <c r="AC124" s="61" t="e">
        <f t="shared" ca="1" si="59"/>
        <v>#VALUE!</v>
      </c>
      <c r="AD124" s="61">
        <f ca="1">OFFSET(宅配便入力!$W124,0,(COLUMN()-COLUMN($L$1))/6)</f>
        <v>0</v>
      </c>
      <c r="AE124" s="61">
        <f>IF($I124="(送料込)",VLOOKUP(宅配便入力!$Q124,宅配便!$A$18:$O$27,4+(COLUMN()-COLUMN('計算（宅配便）'!$M$1))/6),0)</f>
        <v>0</v>
      </c>
      <c r="AF124" s="62" t="e">
        <f t="shared" ca="1" si="60"/>
        <v>#VALUE!</v>
      </c>
      <c r="AG124" s="59" t="e">
        <f t="shared" ca="1" si="61"/>
        <v>#VALUE!</v>
      </c>
      <c r="AH124" s="60" t="e">
        <f t="shared" ca="1" si="62"/>
        <v>#VALUE!</v>
      </c>
      <c r="AI124" s="61" t="e">
        <f t="shared" ca="1" si="63"/>
        <v>#VALUE!</v>
      </c>
      <c r="AJ124" s="61">
        <f ca="1">OFFSET(宅配便入力!$W124,0,(COLUMN()-COLUMN($L$1))/6)</f>
        <v>0</v>
      </c>
      <c r="AK124" s="61">
        <f>IF($I124="(送料込)",VLOOKUP(宅配便入力!$Q124,宅配便!$A$18:$O$27,4+(COLUMN()-COLUMN('計算（宅配便）'!$M$1))/6),0)</f>
        <v>0</v>
      </c>
      <c r="AL124" s="62" t="e">
        <f t="shared" ca="1" si="64"/>
        <v>#VALUE!</v>
      </c>
      <c r="AM124" s="59" t="e">
        <f t="shared" ca="1" si="65"/>
        <v>#VALUE!</v>
      </c>
      <c r="AN124" s="60" t="e">
        <f t="shared" ca="1" si="66"/>
        <v>#VALUE!</v>
      </c>
      <c r="AO124" s="61" t="e">
        <f t="shared" ca="1" si="67"/>
        <v>#VALUE!</v>
      </c>
      <c r="AP124" s="61">
        <f ca="1">OFFSET(宅配便入力!$W124,0,(COLUMN()-COLUMN($L$1))/6)</f>
        <v>0</v>
      </c>
      <c r="AQ124" s="61">
        <f>IF($I124="(送料込)",VLOOKUP(宅配便入力!$Q124,宅配便!$A$18:$O$27,4+(COLUMN()-COLUMN('計算（宅配便）'!$M$1))/6),0)</f>
        <v>0</v>
      </c>
      <c r="AR124" s="62" t="e">
        <f t="shared" ca="1" si="68"/>
        <v>#VALUE!</v>
      </c>
      <c r="AS124" s="59" t="e">
        <f t="shared" ca="1" si="69"/>
        <v>#VALUE!</v>
      </c>
      <c r="AT124" s="60" t="e">
        <f t="shared" ca="1" si="70"/>
        <v>#VALUE!</v>
      </c>
      <c r="AU124" s="61" t="e">
        <f t="shared" ca="1" si="71"/>
        <v>#VALUE!</v>
      </c>
      <c r="AV124" s="61">
        <f ca="1">OFFSET(宅配便入力!$W124,0,(COLUMN()-COLUMN($L$1))/6)</f>
        <v>0</v>
      </c>
      <c r="AW124" s="61">
        <f>IF($I124="(送料込)",VLOOKUP(宅配便入力!$Q124,宅配便!$A$18:$O$27,4+(COLUMN()-COLUMN('計算（宅配便）'!$M$1))/6),0)</f>
        <v>0</v>
      </c>
      <c r="AX124" s="62" t="e">
        <f t="shared" ca="1" si="72"/>
        <v>#VALUE!</v>
      </c>
      <c r="AY124" s="59" t="e">
        <f t="shared" ca="1" si="73"/>
        <v>#VALUE!</v>
      </c>
      <c r="AZ124" s="60" t="e">
        <f t="shared" ca="1" si="74"/>
        <v>#VALUE!</v>
      </c>
      <c r="BA124" s="61" t="e">
        <f t="shared" ca="1" si="75"/>
        <v>#VALUE!</v>
      </c>
      <c r="BB124" s="61">
        <f ca="1">OFFSET(宅配便入力!$W124,0,(COLUMN()-COLUMN($L$1))/6)</f>
        <v>0</v>
      </c>
      <c r="BC124" s="61">
        <f>IF($I124="(送料込)",VLOOKUP(宅配便入力!$Q124,宅配便!$A$18:$O$27,4+(COLUMN()-COLUMN('計算（宅配便）'!$M$1))/6),0)</f>
        <v>0</v>
      </c>
      <c r="BD124" s="62" t="e">
        <f t="shared" ca="1" si="76"/>
        <v>#VALUE!</v>
      </c>
      <c r="BE124" s="59" t="e">
        <f t="shared" ca="1" si="77"/>
        <v>#VALUE!</v>
      </c>
      <c r="BF124" s="60" t="e">
        <f t="shared" ca="1" si="78"/>
        <v>#VALUE!</v>
      </c>
      <c r="BG124" s="61" t="e">
        <f t="shared" ca="1" si="79"/>
        <v>#VALUE!</v>
      </c>
      <c r="BH124" s="61">
        <f ca="1">OFFSET(宅配便入力!$W124,0,(COLUMN()-COLUMN($L$1))/6)</f>
        <v>0</v>
      </c>
      <c r="BI124" s="61">
        <f>IF($I124="(送料込)",VLOOKUP(宅配便入力!$Q124,宅配便!$A$18:$O$27,4+(COLUMN()-COLUMN('計算（宅配便）'!$M$1))/6),0)</f>
        <v>0</v>
      </c>
      <c r="BJ124" s="62" t="e">
        <f t="shared" ca="1" si="80"/>
        <v>#VALUE!</v>
      </c>
      <c r="BK124" s="59" t="e">
        <f t="shared" ca="1" si="81"/>
        <v>#VALUE!</v>
      </c>
      <c r="BL124" s="60" t="e">
        <f t="shared" ca="1" si="82"/>
        <v>#VALUE!</v>
      </c>
      <c r="BM124" s="61" t="e">
        <f t="shared" ca="1" si="83"/>
        <v>#VALUE!</v>
      </c>
      <c r="BN124" s="61">
        <f ca="1">OFFSET(宅配便入力!$W124,0,(COLUMN()-COLUMN($L$1))/6)</f>
        <v>0</v>
      </c>
      <c r="BO124" s="61">
        <f>IF($I124="(送料込)",VLOOKUP(宅配便入力!$Q124,宅配便!$A$18:$O$27,4+(COLUMN()-COLUMN('計算（宅配便）'!$M$1))/6),0)</f>
        <v>0</v>
      </c>
      <c r="BP124" s="62" t="e">
        <f t="shared" ca="1" si="84"/>
        <v>#VALUE!</v>
      </c>
      <c r="BQ124" s="59" t="e">
        <f t="shared" ca="1" si="85"/>
        <v>#VALUE!</v>
      </c>
      <c r="BR124" s="60" t="e">
        <f t="shared" ca="1" si="86"/>
        <v>#VALUE!</v>
      </c>
      <c r="BS124" s="61" t="e">
        <f t="shared" ca="1" si="87"/>
        <v>#VALUE!</v>
      </c>
      <c r="BT124" s="61">
        <f ca="1">OFFSET(宅配便入力!$W124,0,(COLUMN()-COLUMN($L$1))/6)</f>
        <v>0</v>
      </c>
      <c r="BU124" s="61">
        <f>IF($I124="(送料込)",VLOOKUP(宅配便入力!$Q124,宅配便!$A$18:$O$27,4+(COLUMN()-COLUMN('計算（宅配便）'!$M$1))/6),0)</f>
        <v>0</v>
      </c>
      <c r="BV124" s="62" t="e">
        <f t="shared" ca="1" si="88"/>
        <v>#VALUE!</v>
      </c>
      <c r="BW124" s="59" t="e">
        <f t="shared" ca="1" si="89"/>
        <v>#VALUE!</v>
      </c>
      <c r="BX124" s="60" t="e">
        <f t="shared" ca="1" si="90"/>
        <v>#VALUE!</v>
      </c>
      <c r="BY124" s="61" t="e">
        <f t="shared" ca="1" si="91"/>
        <v>#VALUE!</v>
      </c>
      <c r="BZ124" s="61">
        <f ca="1">OFFSET(宅配便入力!$W124,0,(COLUMN()-COLUMN($L$1))/6)</f>
        <v>0</v>
      </c>
      <c r="CA124" s="61">
        <f>IF($I124="(送料込)",VLOOKUP(宅配便入力!$Q124,宅配便!$A$18:$O$27,4+(COLUMN()-COLUMN('計算（宅配便）'!$M$1))/6),0)</f>
        <v>0</v>
      </c>
      <c r="CB124" s="62" t="e">
        <f t="shared" ca="1" si="92"/>
        <v>#VALUE!</v>
      </c>
      <c r="CC124" s="59" t="e">
        <f t="shared" ca="1" si="93"/>
        <v>#VALUE!</v>
      </c>
      <c r="CD124" s="60" t="e">
        <f t="shared" ca="1" si="94"/>
        <v>#VALUE!</v>
      </c>
      <c r="CE124" s="61" t="e">
        <f t="shared" ca="1" si="95"/>
        <v>#VALUE!</v>
      </c>
    </row>
    <row r="125" spans="1:83">
      <c r="A125" s="6">
        <v>122</v>
      </c>
      <c r="B125" s="158" t="str">
        <f>IF(ISBLANK(宅配便入力!B125),"",宅配便入力!B125)</f>
        <v/>
      </c>
      <c r="C125" s="5" t="str">
        <f>IF(ISBLANK(宅配便入力!C125),"",宅配便入力!C125)</f>
        <v/>
      </c>
      <c r="D125" s="15">
        <f>IF(ISBLANK(宅配便仮計算!D125),"",宅配便仮計算!D125)</f>
        <v>0.85</v>
      </c>
      <c r="E125" s="5" t="str">
        <f>IF(ISBLANK(宅配便入力!I125),"",宅配便入力!I125)</f>
        <v/>
      </c>
      <c r="F125" s="14" t="str">
        <f>IF(ISBLANK(宅配便入力!L125),"",宅配便入力!L125)</f>
        <v/>
      </c>
      <c r="G125" s="14" t="str">
        <f>IF(ISBLANK(宅配便入力!$N125),"",IF(宅配便入力!$P125="以上",1,宅配便入力!$N125))</f>
        <v/>
      </c>
      <c r="H125" s="6" t="str">
        <f>IF(ISBLANK(宅配便入力!Q125),"",宅配便入力!Q125)</f>
        <v/>
      </c>
      <c r="I125" s="6" t="str">
        <f>IF(ISBLANK(宅配便入力!R125),"",宅配便入力!R125)</f>
        <v/>
      </c>
      <c r="J125" s="6" t="str">
        <f>IF(ISBLANK(宅配便入力!S125),"",宅配便入力!S125)</f>
        <v/>
      </c>
      <c r="K125" s="6" t="str">
        <f>IF(ISBLANK(宅配便入力!T125),"",宅配便入力!T125)</f>
        <v/>
      </c>
      <c r="L125" s="61">
        <f ca="1">OFFSET(宅配便入力!$W125,0,(COLUMN()-COLUMN($L$1))/6)</f>
        <v>0</v>
      </c>
      <c r="M125" s="61">
        <f>IF($I125="(送料込)",VLOOKUP(宅配便入力!$Q125,宅配便!$A$18:$O$27,4+(COLUMN()-COLUMN('計算（宅配便）'!$M$1))/6),0)</f>
        <v>0</v>
      </c>
      <c r="N125" s="62" t="e">
        <f t="shared" ca="1" si="48"/>
        <v>#VALUE!</v>
      </c>
      <c r="O125" s="59" t="e">
        <f t="shared" ca="1" si="49"/>
        <v>#VALUE!</v>
      </c>
      <c r="P125" s="60" t="e">
        <f t="shared" ca="1" si="50"/>
        <v>#VALUE!</v>
      </c>
      <c r="Q125" s="61" t="e">
        <f t="shared" ca="1" si="51"/>
        <v>#VALUE!</v>
      </c>
      <c r="R125" s="61">
        <f ca="1">OFFSET(宅配便入力!$W125,0,(COLUMN()-COLUMN($L$1))/6)</f>
        <v>0</v>
      </c>
      <c r="S125" s="61">
        <f>IF($I125="(送料込)",VLOOKUP(宅配便入力!$Q125,宅配便!$A$18:$O$27,4+(COLUMN()-COLUMN('計算（宅配便）'!$M$1))/6),0)</f>
        <v>0</v>
      </c>
      <c r="T125" s="62" t="e">
        <f t="shared" ca="1" si="52"/>
        <v>#VALUE!</v>
      </c>
      <c r="U125" s="59" t="e">
        <f t="shared" ca="1" si="53"/>
        <v>#VALUE!</v>
      </c>
      <c r="V125" s="60" t="e">
        <f t="shared" ca="1" si="54"/>
        <v>#VALUE!</v>
      </c>
      <c r="W125" s="61" t="e">
        <f t="shared" ca="1" si="55"/>
        <v>#VALUE!</v>
      </c>
      <c r="X125" s="61">
        <f ca="1">OFFSET(宅配便入力!$W125,0,(COLUMN()-COLUMN($L$1))/6)</f>
        <v>0</v>
      </c>
      <c r="Y125" s="61">
        <f>IF($I125="(送料込)",VLOOKUP(宅配便入力!$Q125,宅配便!$A$18:$O$27,4+(COLUMN()-COLUMN('計算（宅配便）'!$M$1))/6),0)</f>
        <v>0</v>
      </c>
      <c r="Z125" s="62" t="e">
        <f t="shared" ca="1" si="56"/>
        <v>#VALUE!</v>
      </c>
      <c r="AA125" s="59" t="e">
        <f t="shared" ca="1" si="57"/>
        <v>#VALUE!</v>
      </c>
      <c r="AB125" s="60" t="e">
        <f t="shared" ca="1" si="58"/>
        <v>#VALUE!</v>
      </c>
      <c r="AC125" s="61" t="e">
        <f t="shared" ca="1" si="59"/>
        <v>#VALUE!</v>
      </c>
      <c r="AD125" s="61">
        <f ca="1">OFFSET(宅配便入力!$W125,0,(COLUMN()-COLUMN($L$1))/6)</f>
        <v>0</v>
      </c>
      <c r="AE125" s="61">
        <f>IF($I125="(送料込)",VLOOKUP(宅配便入力!$Q125,宅配便!$A$18:$O$27,4+(COLUMN()-COLUMN('計算（宅配便）'!$M$1))/6),0)</f>
        <v>0</v>
      </c>
      <c r="AF125" s="62" t="e">
        <f t="shared" ca="1" si="60"/>
        <v>#VALUE!</v>
      </c>
      <c r="AG125" s="59" t="e">
        <f t="shared" ca="1" si="61"/>
        <v>#VALUE!</v>
      </c>
      <c r="AH125" s="60" t="e">
        <f t="shared" ca="1" si="62"/>
        <v>#VALUE!</v>
      </c>
      <c r="AI125" s="61" t="e">
        <f t="shared" ca="1" si="63"/>
        <v>#VALUE!</v>
      </c>
      <c r="AJ125" s="61">
        <f ca="1">OFFSET(宅配便入力!$W125,0,(COLUMN()-COLUMN($L$1))/6)</f>
        <v>0</v>
      </c>
      <c r="AK125" s="61">
        <f>IF($I125="(送料込)",VLOOKUP(宅配便入力!$Q125,宅配便!$A$18:$O$27,4+(COLUMN()-COLUMN('計算（宅配便）'!$M$1))/6),0)</f>
        <v>0</v>
      </c>
      <c r="AL125" s="62" t="e">
        <f t="shared" ca="1" si="64"/>
        <v>#VALUE!</v>
      </c>
      <c r="AM125" s="59" t="e">
        <f t="shared" ca="1" si="65"/>
        <v>#VALUE!</v>
      </c>
      <c r="AN125" s="60" t="e">
        <f t="shared" ca="1" si="66"/>
        <v>#VALUE!</v>
      </c>
      <c r="AO125" s="61" t="e">
        <f t="shared" ca="1" si="67"/>
        <v>#VALUE!</v>
      </c>
      <c r="AP125" s="61">
        <f ca="1">OFFSET(宅配便入力!$W125,0,(COLUMN()-COLUMN($L$1))/6)</f>
        <v>0</v>
      </c>
      <c r="AQ125" s="61">
        <f>IF($I125="(送料込)",VLOOKUP(宅配便入力!$Q125,宅配便!$A$18:$O$27,4+(COLUMN()-COLUMN('計算（宅配便）'!$M$1))/6),0)</f>
        <v>0</v>
      </c>
      <c r="AR125" s="62" t="e">
        <f t="shared" ca="1" si="68"/>
        <v>#VALUE!</v>
      </c>
      <c r="AS125" s="59" t="e">
        <f t="shared" ca="1" si="69"/>
        <v>#VALUE!</v>
      </c>
      <c r="AT125" s="60" t="e">
        <f t="shared" ca="1" si="70"/>
        <v>#VALUE!</v>
      </c>
      <c r="AU125" s="61" t="e">
        <f t="shared" ca="1" si="71"/>
        <v>#VALUE!</v>
      </c>
      <c r="AV125" s="61">
        <f ca="1">OFFSET(宅配便入力!$W125,0,(COLUMN()-COLUMN($L$1))/6)</f>
        <v>0</v>
      </c>
      <c r="AW125" s="61">
        <f>IF($I125="(送料込)",VLOOKUP(宅配便入力!$Q125,宅配便!$A$18:$O$27,4+(COLUMN()-COLUMN('計算（宅配便）'!$M$1))/6),0)</f>
        <v>0</v>
      </c>
      <c r="AX125" s="62" t="e">
        <f t="shared" ca="1" si="72"/>
        <v>#VALUE!</v>
      </c>
      <c r="AY125" s="59" t="e">
        <f t="shared" ca="1" si="73"/>
        <v>#VALUE!</v>
      </c>
      <c r="AZ125" s="60" t="e">
        <f t="shared" ca="1" si="74"/>
        <v>#VALUE!</v>
      </c>
      <c r="BA125" s="61" t="e">
        <f t="shared" ca="1" si="75"/>
        <v>#VALUE!</v>
      </c>
      <c r="BB125" s="61">
        <f ca="1">OFFSET(宅配便入力!$W125,0,(COLUMN()-COLUMN($L$1))/6)</f>
        <v>0</v>
      </c>
      <c r="BC125" s="61">
        <f>IF($I125="(送料込)",VLOOKUP(宅配便入力!$Q125,宅配便!$A$18:$O$27,4+(COLUMN()-COLUMN('計算（宅配便）'!$M$1))/6),0)</f>
        <v>0</v>
      </c>
      <c r="BD125" s="62" t="e">
        <f t="shared" ca="1" si="76"/>
        <v>#VALUE!</v>
      </c>
      <c r="BE125" s="59" t="e">
        <f t="shared" ca="1" si="77"/>
        <v>#VALUE!</v>
      </c>
      <c r="BF125" s="60" t="e">
        <f t="shared" ca="1" si="78"/>
        <v>#VALUE!</v>
      </c>
      <c r="BG125" s="61" t="e">
        <f t="shared" ca="1" si="79"/>
        <v>#VALUE!</v>
      </c>
      <c r="BH125" s="61">
        <f ca="1">OFFSET(宅配便入力!$W125,0,(COLUMN()-COLUMN($L$1))/6)</f>
        <v>0</v>
      </c>
      <c r="BI125" s="61">
        <f>IF($I125="(送料込)",VLOOKUP(宅配便入力!$Q125,宅配便!$A$18:$O$27,4+(COLUMN()-COLUMN('計算（宅配便）'!$M$1))/6),0)</f>
        <v>0</v>
      </c>
      <c r="BJ125" s="62" t="e">
        <f t="shared" ca="1" si="80"/>
        <v>#VALUE!</v>
      </c>
      <c r="BK125" s="59" t="e">
        <f t="shared" ca="1" si="81"/>
        <v>#VALUE!</v>
      </c>
      <c r="BL125" s="60" t="e">
        <f t="shared" ca="1" si="82"/>
        <v>#VALUE!</v>
      </c>
      <c r="BM125" s="61" t="e">
        <f t="shared" ca="1" si="83"/>
        <v>#VALUE!</v>
      </c>
      <c r="BN125" s="61">
        <f ca="1">OFFSET(宅配便入力!$W125,0,(COLUMN()-COLUMN($L$1))/6)</f>
        <v>0</v>
      </c>
      <c r="BO125" s="61">
        <f>IF($I125="(送料込)",VLOOKUP(宅配便入力!$Q125,宅配便!$A$18:$O$27,4+(COLUMN()-COLUMN('計算（宅配便）'!$M$1))/6),0)</f>
        <v>0</v>
      </c>
      <c r="BP125" s="62" t="e">
        <f t="shared" ca="1" si="84"/>
        <v>#VALUE!</v>
      </c>
      <c r="BQ125" s="59" t="e">
        <f t="shared" ca="1" si="85"/>
        <v>#VALUE!</v>
      </c>
      <c r="BR125" s="60" t="e">
        <f t="shared" ca="1" si="86"/>
        <v>#VALUE!</v>
      </c>
      <c r="BS125" s="61" t="e">
        <f t="shared" ca="1" si="87"/>
        <v>#VALUE!</v>
      </c>
      <c r="BT125" s="61">
        <f ca="1">OFFSET(宅配便入力!$W125,0,(COLUMN()-COLUMN($L$1))/6)</f>
        <v>0</v>
      </c>
      <c r="BU125" s="61">
        <f>IF($I125="(送料込)",VLOOKUP(宅配便入力!$Q125,宅配便!$A$18:$O$27,4+(COLUMN()-COLUMN('計算（宅配便）'!$M$1))/6),0)</f>
        <v>0</v>
      </c>
      <c r="BV125" s="62" t="e">
        <f t="shared" ca="1" si="88"/>
        <v>#VALUE!</v>
      </c>
      <c r="BW125" s="59" t="e">
        <f t="shared" ca="1" si="89"/>
        <v>#VALUE!</v>
      </c>
      <c r="BX125" s="60" t="e">
        <f t="shared" ca="1" si="90"/>
        <v>#VALUE!</v>
      </c>
      <c r="BY125" s="61" t="e">
        <f t="shared" ca="1" si="91"/>
        <v>#VALUE!</v>
      </c>
      <c r="BZ125" s="61">
        <f ca="1">OFFSET(宅配便入力!$W125,0,(COLUMN()-COLUMN($L$1))/6)</f>
        <v>0</v>
      </c>
      <c r="CA125" s="61">
        <f>IF($I125="(送料込)",VLOOKUP(宅配便入力!$Q125,宅配便!$A$18:$O$27,4+(COLUMN()-COLUMN('計算（宅配便）'!$M$1))/6),0)</f>
        <v>0</v>
      </c>
      <c r="CB125" s="62" t="e">
        <f t="shared" ca="1" si="92"/>
        <v>#VALUE!</v>
      </c>
      <c r="CC125" s="59" t="e">
        <f t="shared" ca="1" si="93"/>
        <v>#VALUE!</v>
      </c>
      <c r="CD125" s="60" t="e">
        <f t="shared" ca="1" si="94"/>
        <v>#VALUE!</v>
      </c>
      <c r="CE125" s="61" t="e">
        <f t="shared" ca="1" si="95"/>
        <v>#VALUE!</v>
      </c>
    </row>
    <row r="126" spans="1:83">
      <c r="A126" s="6">
        <v>123</v>
      </c>
      <c r="B126" s="158" t="str">
        <f>IF(ISBLANK(宅配便入力!B126),"",宅配便入力!B126)</f>
        <v/>
      </c>
      <c r="C126" s="5" t="str">
        <f>IF(ISBLANK(宅配便入力!C126),"",宅配便入力!C126)</f>
        <v/>
      </c>
      <c r="D126" s="15">
        <f>IF(ISBLANK(宅配便仮計算!D126),"",宅配便仮計算!D126)</f>
        <v>0.85</v>
      </c>
      <c r="E126" s="5" t="str">
        <f>IF(ISBLANK(宅配便入力!I126),"",宅配便入力!I126)</f>
        <v/>
      </c>
      <c r="F126" s="14" t="str">
        <f>IF(ISBLANK(宅配便入力!L126),"",宅配便入力!L126)</f>
        <v/>
      </c>
      <c r="G126" s="14" t="str">
        <f>IF(ISBLANK(宅配便入力!$N126),"",IF(宅配便入力!$P126="以上",1,宅配便入力!$N126))</f>
        <v/>
      </c>
      <c r="H126" s="6" t="str">
        <f>IF(ISBLANK(宅配便入力!Q126),"",宅配便入力!Q126)</f>
        <v/>
      </c>
      <c r="I126" s="6" t="str">
        <f>IF(ISBLANK(宅配便入力!R126),"",宅配便入力!R126)</f>
        <v/>
      </c>
      <c r="J126" s="6" t="str">
        <f>IF(ISBLANK(宅配便入力!S126),"",宅配便入力!S126)</f>
        <v/>
      </c>
      <c r="K126" s="6" t="str">
        <f>IF(ISBLANK(宅配便入力!T126),"",宅配便入力!T126)</f>
        <v/>
      </c>
      <c r="L126" s="61">
        <f ca="1">OFFSET(宅配便入力!$W126,0,(COLUMN()-COLUMN($L$1))/6)</f>
        <v>0</v>
      </c>
      <c r="M126" s="61">
        <f>IF($I126="(送料込)",VLOOKUP(宅配便入力!$Q126,宅配便!$A$18:$O$27,4+(COLUMN()-COLUMN('計算（宅配便）'!$M$1))/6),0)</f>
        <v>0</v>
      </c>
      <c r="N126" s="62" t="e">
        <f t="shared" ca="1" si="48"/>
        <v>#VALUE!</v>
      </c>
      <c r="O126" s="59" t="e">
        <f t="shared" ca="1" si="49"/>
        <v>#VALUE!</v>
      </c>
      <c r="P126" s="60" t="e">
        <f t="shared" ca="1" si="50"/>
        <v>#VALUE!</v>
      </c>
      <c r="Q126" s="61" t="e">
        <f t="shared" ca="1" si="51"/>
        <v>#VALUE!</v>
      </c>
      <c r="R126" s="61">
        <f ca="1">OFFSET(宅配便入力!$W126,0,(COLUMN()-COLUMN($L$1))/6)</f>
        <v>0</v>
      </c>
      <c r="S126" s="61">
        <f>IF($I126="(送料込)",VLOOKUP(宅配便入力!$Q126,宅配便!$A$18:$O$27,4+(COLUMN()-COLUMN('計算（宅配便）'!$M$1))/6),0)</f>
        <v>0</v>
      </c>
      <c r="T126" s="62" t="e">
        <f t="shared" ca="1" si="52"/>
        <v>#VALUE!</v>
      </c>
      <c r="U126" s="59" t="e">
        <f t="shared" ca="1" si="53"/>
        <v>#VALUE!</v>
      </c>
      <c r="V126" s="60" t="e">
        <f t="shared" ca="1" si="54"/>
        <v>#VALUE!</v>
      </c>
      <c r="W126" s="61" t="e">
        <f t="shared" ca="1" si="55"/>
        <v>#VALUE!</v>
      </c>
      <c r="X126" s="61">
        <f ca="1">OFFSET(宅配便入力!$W126,0,(COLUMN()-COLUMN($L$1))/6)</f>
        <v>0</v>
      </c>
      <c r="Y126" s="61">
        <f>IF($I126="(送料込)",VLOOKUP(宅配便入力!$Q126,宅配便!$A$18:$O$27,4+(COLUMN()-COLUMN('計算（宅配便）'!$M$1))/6),0)</f>
        <v>0</v>
      </c>
      <c r="Z126" s="62" t="e">
        <f t="shared" ca="1" si="56"/>
        <v>#VALUE!</v>
      </c>
      <c r="AA126" s="59" t="e">
        <f t="shared" ca="1" si="57"/>
        <v>#VALUE!</v>
      </c>
      <c r="AB126" s="60" t="e">
        <f t="shared" ca="1" si="58"/>
        <v>#VALUE!</v>
      </c>
      <c r="AC126" s="61" t="e">
        <f t="shared" ca="1" si="59"/>
        <v>#VALUE!</v>
      </c>
      <c r="AD126" s="61">
        <f ca="1">OFFSET(宅配便入力!$W126,0,(COLUMN()-COLUMN($L$1))/6)</f>
        <v>0</v>
      </c>
      <c r="AE126" s="61">
        <f>IF($I126="(送料込)",VLOOKUP(宅配便入力!$Q126,宅配便!$A$18:$O$27,4+(COLUMN()-COLUMN('計算（宅配便）'!$M$1))/6),0)</f>
        <v>0</v>
      </c>
      <c r="AF126" s="62" t="e">
        <f t="shared" ca="1" si="60"/>
        <v>#VALUE!</v>
      </c>
      <c r="AG126" s="59" t="e">
        <f t="shared" ca="1" si="61"/>
        <v>#VALUE!</v>
      </c>
      <c r="AH126" s="60" t="e">
        <f t="shared" ca="1" si="62"/>
        <v>#VALUE!</v>
      </c>
      <c r="AI126" s="61" t="e">
        <f t="shared" ca="1" si="63"/>
        <v>#VALUE!</v>
      </c>
      <c r="AJ126" s="61">
        <f ca="1">OFFSET(宅配便入力!$W126,0,(COLUMN()-COLUMN($L$1))/6)</f>
        <v>0</v>
      </c>
      <c r="AK126" s="61">
        <f>IF($I126="(送料込)",VLOOKUP(宅配便入力!$Q126,宅配便!$A$18:$O$27,4+(COLUMN()-COLUMN('計算（宅配便）'!$M$1))/6),0)</f>
        <v>0</v>
      </c>
      <c r="AL126" s="62" t="e">
        <f t="shared" ca="1" si="64"/>
        <v>#VALUE!</v>
      </c>
      <c r="AM126" s="59" t="e">
        <f t="shared" ca="1" si="65"/>
        <v>#VALUE!</v>
      </c>
      <c r="AN126" s="60" t="e">
        <f t="shared" ca="1" si="66"/>
        <v>#VALUE!</v>
      </c>
      <c r="AO126" s="61" t="e">
        <f t="shared" ca="1" si="67"/>
        <v>#VALUE!</v>
      </c>
      <c r="AP126" s="61">
        <f ca="1">OFFSET(宅配便入力!$W126,0,(COLUMN()-COLUMN($L$1))/6)</f>
        <v>0</v>
      </c>
      <c r="AQ126" s="61">
        <f>IF($I126="(送料込)",VLOOKUP(宅配便入力!$Q126,宅配便!$A$18:$O$27,4+(COLUMN()-COLUMN('計算（宅配便）'!$M$1))/6),0)</f>
        <v>0</v>
      </c>
      <c r="AR126" s="62" t="e">
        <f t="shared" ca="1" si="68"/>
        <v>#VALUE!</v>
      </c>
      <c r="AS126" s="59" t="e">
        <f t="shared" ca="1" si="69"/>
        <v>#VALUE!</v>
      </c>
      <c r="AT126" s="60" t="e">
        <f t="shared" ca="1" si="70"/>
        <v>#VALUE!</v>
      </c>
      <c r="AU126" s="61" t="e">
        <f t="shared" ca="1" si="71"/>
        <v>#VALUE!</v>
      </c>
      <c r="AV126" s="61">
        <f ca="1">OFFSET(宅配便入力!$W126,0,(COLUMN()-COLUMN($L$1))/6)</f>
        <v>0</v>
      </c>
      <c r="AW126" s="61">
        <f>IF($I126="(送料込)",VLOOKUP(宅配便入力!$Q126,宅配便!$A$18:$O$27,4+(COLUMN()-COLUMN('計算（宅配便）'!$M$1))/6),0)</f>
        <v>0</v>
      </c>
      <c r="AX126" s="62" t="e">
        <f t="shared" ca="1" si="72"/>
        <v>#VALUE!</v>
      </c>
      <c r="AY126" s="59" t="e">
        <f t="shared" ca="1" si="73"/>
        <v>#VALUE!</v>
      </c>
      <c r="AZ126" s="60" t="e">
        <f t="shared" ca="1" si="74"/>
        <v>#VALUE!</v>
      </c>
      <c r="BA126" s="61" t="e">
        <f t="shared" ca="1" si="75"/>
        <v>#VALUE!</v>
      </c>
      <c r="BB126" s="61">
        <f ca="1">OFFSET(宅配便入力!$W126,0,(COLUMN()-COLUMN($L$1))/6)</f>
        <v>0</v>
      </c>
      <c r="BC126" s="61">
        <f>IF($I126="(送料込)",VLOOKUP(宅配便入力!$Q126,宅配便!$A$18:$O$27,4+(COLUMN()-COLUMN('計算（宅配便）'!$M$1))/6),0)</f>
        <v>0</v>
      </c>
      <c r="BD126" s="62" t="e">
        <f t="shared" ca="1" si="76"/>
        <v>#VALUE!</v>
      </c>
      <c r="BE126" s="59" t="e">
        <f t="shared" ca="1" si="77"/>
        <v>#VALUE!</v>
      </c>
      <c r="BF126" s="60" t="e">
        <f t="shared" ca="1" si="78"/>
        <v>#VALUE!</v>
      </c>
      <c r="BG126" s="61" t="e">
        <f t="shared" ca="1" si="79"/>
        <v>#VALUE!</v>
      </c>
      <c r="BH126" s="61">
        <f ca="1">OFFSET(宅配便入力!$W126,0,(COLUMN()-COLUMN($L$1))/6)</f>
        <v>0</v>
      </c>
      <c r="BI126" s="61">
        <f>IF($I126="(送料込)",VLOOKUP(宅配便入力!$Q126,宅配便!$A$18:$O$27,4+(COLUMN()-COLUMN('計算（宅配便）'!$M$1))/6),0)</f>
        <v>0</v>
      </c>
      <c r="BJ126" s="62" t="e">
        <f t="shared" ca="1" si="80"/>
        <v>#VALUE!</v>
      </c>
      <c r="BK126" s="59" t="e">
        <f t="shared" ca="1" si="81"/>
        <v>#VALUE!</v>
      </c>
      <c r="BL126" s="60" t="e">
        <f t="shared" ca="1" si="82"/>
        <v>#VALUE!</v>
      </c>
      <c r="BM126" s="61" t="e">
        <f t="shared" ca="1" si="83"/>
        <v>#VALUE!</v>
      </c>
      <c r="BN126" s="61">
        <f ca="1">OFFSET(宅配便入力!$W126,0,(COLUMN()-COLUMN($L$1))/6)</f>
        <v>0</v>
      </c>
      <c r="BO126" s="61">
        <f>IF($I126="(送料込)",VLOOKUP(宅配便入力!$Q126,宅配便!$A$18:$O$27,4+(COLUMN()-COLUMN('計算（宅配便）'!$M$1))/6),0)</f>
        <v>0</v>
      </c>
      <c r="BP126" s="62" t="e">
        <f t="shared" ca="1" si="84"/>
        <v>#VALUE!</v>
      </c>
      <c r="BQ126" s="59" t="e">
        <f t="shared" ca="1" si="85"/>
        <v>#VALUE!</v>
      </c>
      <c r="BR126" s="60" t="e">
        <f t="shared" ca="1" si="86"/>
        <v>#VALUE!</v>
      </c>
      <c r="BS126" s="61" t="e">
        <f t="shared" ca="1" si="87"/>
        <v>#VALUE!</v>
      </c>
      <c r="BT126" s="61">
        <f ca="1">OFFSET(宅配便入力!$W126,0,(COLUMN()-COLUMN($L$1))/6)</f>
        <v>0</v>
      </c>
      <c r="BU126" s="61">
        <f>IF($I126="(送料込)",VLOOKUP(宅配便入力!$Q126,宅配便!$A$18:$O$27,4+(COLUMN()-COLUMN('計算（宅配便）'!$M$1))/6),0)</f>
        <v>0</v>
      </c>
      <c r="BV126" s="62" t="e">
        <f t="shared" ca="1" si="88"/>
        <v>#VALUE!</v>
      </c>
      <c r="BW126" s="59" t="e">
        <f t="shared" ca="1" si="89"/>
        <v>#VALUE!</v>
      </c>
      <c r="BX126" s="60" t="e">
        <f t="shared" ca="1" si="90"/>
        <v>#VALUE!</v>
      </c>
      <c r="BY126" s="61" t="e">
        <f t="shared" ca="1" si="91"/>
        <v>#VALUE!</v>
      </c>
      <c r="BZ126" s="61">
        <f ca="1">OFFSET(宅配便入力!$W126,0,(COLUMN()-COLUMN($L$1))/6)</f>
        <v>0</v>
      </c>
      <c r="CA126" s="61">
        <f>IF($I126="(送料込)",VLOOKUP(宅配便入力!$Q126,宅配便!$A$18:$O$27,4+(COLUMN()-COLUMN('計算（宅配便）'!$M$1))/6),0)</f>
        <v>0</v>
      </c>
      <c r="CB126" s="62" t="e">
        <f t="shared" ca="1" si="92"/>
        <v>#VALUE!</v>
      </c>
      <c r="CC126" s="59" t="e">
        <f t="shared" ca="1" si="93"/>
        <v>#VALUE!</v>
      </c>
      <c r="CD126" s="60" t="e">
        <f t="shared" ca="1" si="94"/>
        <v>#VALUE!</v>
      </c>
      <c r="CE126" s="61" t="e">
        <f t="shared" ca="1" si="95"/>
        <v>#VALUE!</v>
      </c>
    </row>
    <row r="127" spans="1:83">
      <c r="A127" s="6">
        <v>124</v>
      </c>
      <c r="B127" s="158" t="str">
        <f>IF(ISBLANK(宅配便入力!B127),"",宅配便入力!B127)</f>
        <v/>
      </c>
      <c r="C127" s="5" t="str">
        <f>IF(ISBLANK(宅配便入力!C127),"",宅配便入力!C127)</f>
        <v/>
      </c>
      <c r="D127" s="15">
        <f>IF(ISBLANK(宅配便仮計算!D127),"",宅配便仮計算!D127)</f>
        <v>0.85</v>
      </c>
      <c r="E127" s="5" t="str">
        <f>IF(ISBLANK(宅配便入力!I127),"",宅配便入力!I127)</f>
        <v/>
      </c>
      <c r="F127" s="14" t="str">
        <f>IF(ISBLANK(宅配便入力!L127),"",宅配便入力!L127)</f>
        <v/>
      </c>
      <c r="G127" s="14" t="str">
        <f>IF(ISBLANK(宅配便入力!$N127),"",IF(宅配便入力!$P127="以上",1,宅配便入力!$N127))</f>
        <v/>
      </c>
      <c r="H127" s="6" t="str">
        <f>IF(ISBLANK(宅配便入力!Q127),"",宅配便入力!Q127)</f>
        <v/>
      </c>
      <c r="I127" s="6" t="str">
        <f>IF(ISBLANK(宅配便入力!R127),"",宅配便入力!R127)</f>
        <v/>
      </c>
      <c r="J127" s="6" t="str">
        <f>IF(ISBLANK(宅配便入力!S127),"",宅配便入力!S127)</f>
        <v/>
      </c>
      <c r="K127" s="6" t="str">
        <f>IF(ISBLANK(宅配便入力!T127),"",宅配便入力!T127)</f>
        <v/>
      </c>
      <c r="L127" s="61">
        <f ca="1">OFFSET(宅配便入力!$W127,0,(COLUMN()-COLUMN($L$1))/6)</f>
        <v>0</v>
      </c>
      <c r="M127" s="61">
        <f>IF($I127="(送料込)",VLOOKUP(宅配便入力!$Q127,宅配便!$A$18:$O$27,4+(COLUMN()-COLUMN('計算（宅配便）'!$M$1))/6),0)</f>
        <v>0</v>
      </c>
      <c r="N127" s="62" t="e">
        <f t="shared" ca="1" si="48"/>
        <v>#VALUE!</v>
      </c>
      <c r="O127" s="59" t="e">
        <f t="shared" ca="1" si="49"/>
        <v>#VALUE!</v>
      </c>
      <c r="P127" s="60" t="e">
        <f t="shared" ca="1" si="50"/>
        <v>#VALUE!</v>
      </c>
      <c r="Q127" s="61" t="e">
        <f t="shared" ca="1" si="51"/>
        <v>#VALUE!</v>
      </c>
      <c r="R127" s="61">
        <f ca="1">OFFSET(宅配便入力!$W127,0,(COLUMN()-COLUMN($L$1))/6)</f>
        <v>0</v>
      </c>
      <c r="S127" s="61">
        <f>IF($I127="(送料込)",VLOOKUP(宅配便入力!$Q127,宅配便!$A$18:$O$27,4+(COLUMN()-COLUMN('計算（宅配便）'!$M$1))/6),0)</f>
        <v>0</v>
      </c>
      <c r="T127" s="62" t="e">
        <f t="shared" ca="1" si="52"/>
        <v>#VALUE!</v>
      </c>
      <c r="U127" s="59" t="e">
        <f t="shared" ca="1" si="53"/>
        <v>#VALUE!</v>
      </c>
      <c r="V127" s="60" t="e">
        <f t="shared" ca="1" si="54"/>
        <v>#VALUE!</v>
      </c>
      <c r="W127" s="61" t="e">
        <f t="shared" ca="1" si="55"/>
        <v>#VALUE!</v>
      </c>
      <c r="X127" s="61">
        <f ca="1">OFFSET(宅配便入力!$W127,0,(COLUMN()-COLUMN($L$1))/6)</f>
        <v>0</v>
      </c>
      <c r="Y127" s="61">
        <f>IF($I127="(送料込)",VLOOKUP(宅配便入力!$Q127,宅配便!$A$18:$O$27,4+(COLUMN()-COLUMN('計算（宅配便）'!$M$1))/6),0)</f>
        <v>0</v>
      </c>
      <c r="Z127" s="62" t="e">
        <f t="shared" ca="1" si="56"/>
        <v>#VALUE!</v>
      </c>
      <c r="AA127" s="59" t="e">
        <f t="shared" ca="1" si="57"/>
        <v>#VALUE!</v>
      </c>
      <c r="AB127" s="60" t="e">
        <f t="shared" ca="1" si="58"/>
        <v>#VALUE!</v>
      </c>
      <c r="AC127" s="61" t="e">
        <f t="shared" ca="1" si="59"/>
        <v>#VALUE!</v>
      </c>
      <c r="AD127" s="61">
        <f ca="1">OFFSET(宅配便入力!$W127,0,(COLUMN()-COLUMN($L$1))/6)</f>
        <v>0</v>
      </c>
      <c r="AE127" s="61">
        <f>IF($I127="(送料込)",VLOOKUP(宅配便入力!$Q127,宅配便!$A$18:$O$27,4+(COLUMN()-COLUMN('計算（宅配便）'!$M$1))/6),0)</f>
        <v>0</v>
      </c>
      <c r="AF127" s="62" t="e">
        <f t="shared" ca="1" si="60"/>
        <v>#VALUE!</v>
      </c>
      <c r="AG127" s="59" t="e">
        <f t="shared" ca="1" si="61"/>
        <v>#VALUE!</v>
      </c>
      <c r="AH127" s="60" t="e">
        <f t="shared" ca="1" si="62"/>
        <v>#VALUE!</v>
      </c>
      <c r="AI127" s="61" t="e">
        <f t="shared" ca="1" si="63"/>
        <v>#VALUE!</v>
      </c>
      <c r="AJ127" s="61">
        <f ca="1">OFFSET(宅配便入力!$W127,0,(COLUMN()-COLUMN($L$1))/6)</f>
        <v>0</v>
      </c>
      <c r="AK127" s="61">
        <f>IF($I127="(送料込)",VLOOKUP(宅配便入力!$Q127,宅配便!$A$18:$O$27,4+(COLUMN()-COLUMN('計算（宅配便）'!$M$1))/6),0)</f>
        <v>0</v>
      </c>
      <c r="AL127" s="62" t="e">
        <f t="shared" ca="1" si="64"/>
        <v>#VALUE!</v>
      </c>
      <c r="AM127" s="59" t="e">
        <f t="shared" ca="1" si="65"/>
        <v>#VALUE!</v>
      </c>
      <c r="AN127" s="60" t="e">
        <f t="shared" ca="1" si="66"/>
        <v>#VALUE!</v>
      </c>
      <c r="AO127" s="61" t="e">
        <f t="shared" ca="1" si="67"/>
        <v>#VALUE!</v>
      </c>
      <c r="AP127" s="61">
        <f ca="1">OFFSET(宅配便入力!$W127,0,(COLUMN()-COLUMN($L$1))/6)</f>
        <v>0</v>
      </c>
      <c r="AQ127" s="61">
        <f>IF($I127="(送料込)",VLOOKUP(宅配便入力!$Q127,宅配便!$A$18:$O$27,4+(COLUMN()-COLUMN('計算（宅配便）'!$M$1))/6),0)</f>
        <v>0</v>
      </c>
      <c r="AR127" s="62" t="e">
        <f t="shared" ca="1" si="68"/>
        <v>#VALUE!</v>
      </c>
      <c r="AS127" s="59" t="e">
        <f t="shared" ca="1" si="69"/>
        <v>#VALUE!</v>
      </c>
      <c r="AT127" s="60" t="e">
        <f t="shared" ca="1" si="70"/>
        <v>#VALUE!</v>
      </c>
      <c r="AU127" s="61" t="e">
        <f t="shared" ca="1" si="71"/>
        <v>#VALUE!</v>
      </c>
      <c r="AV127" s="61">
        <f ca="1">OFFSET(宅配便入力!$W127,0,(COLUMN()-COLUMN($L$1))/6)</f>
        <v>0</v>
      </c>
      <c r="AW127" s="61">
        <f>IF($I127="(送料込)",VLOOKUP(宅配便入力!$Q127,宅配便!$A$18:$O$27,4+(COLUMN()-COLUMN('計算（宅配便）'!$M$1))/6),0)</f>
        <v>0</v>
      </c>
      <c r="AX127" s="62" t="e">
        <f t="shared" ca="1" si="72"/>
        <v>#VALUE!</v>
      </c>
      <c r="AY127" s="59" t="e">
        <f t="shared" ca="1" si="73"/>
        <v>#VALUE!</v>
      </c>
      <c r="AZ127" s="60" t="e">
        <f t="shared" ca="1" si="74"/>
        <v>#VALUE!</v>
      </c>
      <c r="BA127" s="61" t="e">
        <f t="shared" ca="1" si="75"/>
        <v>#VALUE!</v>
      </c>
      <c r="BB127" s="61">
        <f ca="1">OFFSET(宅配便入力!$W127,0,(COLUMN()-COLUMN($L$1))/6)</f>
        <v>0</v>
      </c>
      <c r="BC127" s="61">
        <f>IF($I127="(送料込)",VLOOKUP(宅配便入力!$Q127,宅配便!$A$18:$O$27,4+(COLUMN()-COLUMN('計算（宅配便）'!$M$1))/6),0)</f>
        <v>0</v>
      </c>
      <c r="BD127" s="62" t="e">
        <f t="shared" ca="1" si="76"/>
        <v>#VALUE!</v>
      </c>
      <c r="BE127" s="59" t="e">
        <f t="shared" ca="1" si="77"/>
        <v>#VALUE!</v>
      </c>
      <c r="BF127" s="60" t="e">
        <f t="shared" ca="1" si="78"/>
        <v>#VALUE!</v>
      </c>
      <c r="BG127" s="61" t="e">
        <f t="shared" ca="1" si="79"/>
        <v>#VALUE!</v>
      </c>
      <c r="BH127" s="61">
        <f ca="1">OFFSET(宅配便入力!$W127,0,(COLUMN()-COLUMN($L$1))/6)</f>
        <v>0</v>
      </c>
      <c r="BI127" s="61">
        <f>IF($I127="(送料込)",VLOOKUP(宅配便入力!$Q127,宅配便!$A$18:$O$27,4+(COLUMN()-COLUMN('計算（宅配便）'!$M$1))/6),0)</f>
        <v>0</v>
      </c>
      <c r="BJ127" s="62" t="e">
        <f t="shared" ca="1" si="80"/>
        <v>#VALUE!</v>
      </c>
      <c r="BK127" s="59" t="e">
        <f t="shared" ca="1" si="81"/>
        <v>#VALUE!</v>
      </c>
      <c r="BL127" s="60" t="e">
        <f t="shared" ca="1" si="82"/>
        <v>#VALUE!</v>
      </c>
      <c r="BM127" s="61" t="e">
        <f t="shared" ca="1" si="83"/>
        <v>#VALUE!</v>
      </c>
      <c r="BN127" s="61">
        <f ca="1">OFFSET(宅配便入力!$W127,0,(COLUMN()-COLUMN($L$1))/6)</f>
        <v>0</v>
      </c>
      <c r="BO127" s="61">
        <f>IF($I127="(送料込)",VLOOKUP(宅配便入力!$Q127,宅配便!$A$18:$O$27,4+(COLUMN()-COLUMN('計算（宅配便）'!$M$1))/6),0)</f>
        <v>0</v>
      </c>
      <c r="BP127" s="62" t="e">
        <f t="shared" ca="1" si="84"/>
        <v>#VALUE!</v>
      </c>
      <c r="BQ127" s="59" t="e">
        <f t="shared" ca="1" si="85"/>
        <v>#VALUE!</v>
      </c>
      <c r="BR127" s="60" t="e">
        <f t="shared" ca="1" si="86"/>
        <v>#VALUE!</v>
      </c>
      <c r="BS127" s="61" t="e">
        <f t="shared" ca="1" si="87"/>
        <v>#VALUE!</v>
      </c>
      <c r="BT127" s="61">
        <f ca="1">OFFSET(宅配便入力!$W127,0,(COLUMN()-COLUMN($L$1))/6)</f>
        <v>0</v>
      </c>
      <c r="BU127" s="61">
        <f>IF($I127="(送料込)",VLOOKUP(宅配便入力!$Q127,宅配便!$A$18:$O$27,4+(COLUMN()-COLUMN('計算（宅配便）'!$M$1))/6),0)</f>
        <v>0</v>
      </c>
      <c r="BV127" s="62" t="e">
        <f t="shared" ca="1" si="88"/>
        <v>#VALUE!</v>
      </c>
      <c r="BW127" s="59" t="e">
        <f t="shared" ca="1" si="89"/>
        <v>#VALUE!</v>
      </c>
      <c r="BX127" s="60" t="e">
        <f t="shared" ca="1" si="90"/>
        <v>#VALUE!</v>
      </c>
      <c r="BY127" s="61" t="e">
        <f t="shared" ca="1" si="91"/>
        <v>#VALUE!</v>
      </c>
      <c r="BZ127" s="61">
        <f ca="1">OFFSET(宅配便入力!$W127,0,(COLUMN()-COLUMN($L$1))/6)</f>
        <v>0</v>
      </c>
      <c r="CA127" s="61">
        <f>IF($I127="(送料込)",VLOOKUP(宅配便入力!$Q127,宅配便!$A$18:$O$27,4+(COLUMN()-COLUMN('計算（宅配便）'!$M$1))/6),0)</f>
        <v>0</v>
      </c>
      <c r="CB127" s="62" t="e">
        <f t="shared" ca="1" si="92"/>
        <v>#VALUE!</v>
      </c>
      <c r="CC127" s="59" t="e">
        <f t="shared" ca="1" si="93"/>
        <v>#VALUE!</v>
      </c>
      <c r="CD127" s="60" t="e">
        <f t="shared" ca="1" si="94"/>
        <v>#VALUE!</v>
      </c>
      <c r="CE127" s="61" t="e">
        <f t="shared" ca="1" si="95"/>
        <v>#VALUE!</v>
      </c>
    </row>
    <row r="128" spans="1:83">
      <c r="A128" s="6">
        <v>125</v>
      </c>
      <c r="B128" s="158" t="str">
        <f>IF(ISBLANK(宅配便入力!B128),"",宅配便入力!B128)</f>
        <v/>
      </c>
      <c r="C128" s="5" t="str">
        <f>IF(ISBLANK(宅配便入力!C128),"",宅配便入力!C128)</f>
        <v/>
      </c>
      <c r="D128" s="15">
        <f>IF(ISBLANK(宅配便仮計算!D128),"",宅配便仮計算!D128)</f>
        <v>0.85</v>
      </c>
      <c r="E128" s="5" t="str">
        <f>IF(ISBLANK(宅配便入力!I128),"",宅配便入力!I128)</f>
        <v/>
      </c>
      <c r="F128" s="14" t="str">
        <f>IF(ISBLANK(宅配便入力!L128),"",宅配便入力!L128)</f>
        <v/>
      </c>
      <c r="G128" s="14" t="str">
        <f>IF(ISBLANK(宅配便入力!$N128),"",IF(宅配便入力!$P128="以上",1,宅配便入力!$N128))</f>
        <v/>
      </c>
      <c r="H128" s="6" t="str">
        <f>IF(ISBLANK(宅配便入力!Q128),"",宅配便入力!Q128)</f>
        <v/>
      </c>
      <c r="I128" s="6" t="str">
        <f>IF(ISBLANK(宅配便入力!R128),"",宅配便入力!R128)</f>
        <v/>
      </c>
      <c r="J128" s="6" t="str">
        <f>IF(ISBLANK(宅配便入力!S128),"",宅配便入力!S128)</f>
        <v/>
      </c>
      <c r="K128" s="6" t="str">
        <f>IF(ISBLANK(宅配便入力!T128),"",宅配便入力!T128)</f>
        <v/>
      </c>
      <c r="L128" s="61">
        <f ca="1">OFFSET(宅配便入力!$W128,0,(COLUMN()-COLUMN($L$1))/6)</f>
        <v>0</v>
      </c>
      <c r="M128" s="61">
        <f>IF($I128="(送料込)",VLOOKUP(宅配便入力!$Q128,宅配便!$A$18:$O$27,4+(COLUMN()-COLUMN('計算（宅配便）'!$M$1))/6),0)</f>
        <v>0</v>
      </c>
      <c r="N128" s="62" t="e">
        <f t="shared" ca="1" si="48"/>
        <v>#VALUE!</v>
      </c>
      <c r="O128" s="59" t="e">
        <f t="shared" ca="1" si="49"/>
        <v>#VALUE!</v>
      </c>
      <c r="P128" s="60" t="e">
        <f t="shared" ca="1" si="50"/>
        <v>#VALUE!</v>
      </c>
      <c r="Q128" s="61" t="e">
        <f t="shared" ca="1" si="51"/>
        <v>#VALUE!</v>
      </c>
      <c r="R128" s="61">
        <f ca="1">OFFSET(宅配便入力!$W128,0,(COLUMN()-COLUMN($L$1))/6)</f>
        <v>0</v>
      </c>
      <c r="S128" s="61">
        <f>IF($I128="(送料込)",VLOOKUP(宅配便入力!$Q128,宅配便!$A$18:$O$27,4+(COLUMN()-COLUMN('計算（宅配便）'!$M$1))/6),0)</f>
        <v>0</v>
      </c>
      <c r="T128" s="62" t="e">
        <f t="shared" ca="1" si="52"/>
        <v>#VALUE!</v>
      </c>
      <c r="U128" s="59" t="e">
        <f t="shared" ca="1" si="53"/>
        <v>#VALUE!</v>
      </c>
      <c r="V128" s="60" t="e">
        <f t="shared" ca="1" si="54"/>
        <v>#VALUE!</v>
      </c>
      <c r="W128" s="61" t="e">
        <f t="shared" ca="1" si="55"/>
        <v>#VALUE!</v>
      </c>
      <c r="X128" s="61">
        <f ca="1">OFFSET(宅配便入力!$W128,0,(COLUMN()-COLUMN($L$1))/6)</f>
        <v>0</v>
      </c>
      <c r="Y128" s="61">
        <f>IF($I128="(送料込)",VLOOKUP(宅配便入力!$Q128,宅配便!$A$18:$O$27,4+(COLUMN()-COLUMN('計算（宅配便）'!$M$1))/6),0)</f>
        <v>0</v>
      </c>
      <c r="Z128" s="62" t="e">
        <f t="shared" ca="1" si="56"/>
        <v>#VALUE!</v>
      </c>
      <c r="AA128" s="59" t="e">
        <f t="shared" ca="1" si="57"/>
        <v>#VALUE!</v>
      </c>
      <c r="AB128" s="60" t="e">
        <f t="shared" ca="1" si="58"/>
        <v>#VALUE!</v>
      </c>
      <c r="AC128" s="61" t="e">
        <f t="shared" ca="1" si="59"/>
        <v>#VALUE!</v>
      </c>
      <c r="AD128" s="61">
        <f ca="1">OFFSET(宅配便入力!$W128,0,(COLUMN()-COLUMN($L$1))/6)</f>
        <v>0</v>
      </c>
      <c r="AE128" s="61">
        <f>IF($I128="(送料込)",VLOOKUP(宅配便入力!$Q128,宅配便!$A$18:$O$27,4+(COLUMN()-COLUMN('計算（宅配便）'!$M$1))/6),0)</f>
        <v>0</v>
      </c>
      <c r="AF128" s="62" t="e">
        <f t="shared" ca="1" si="60"/>
        <v>#VALUE!</v>
      </c>
      <c r="AG128" s="59" t="e">
        <f t="shared" ca="1" si="61"/>
        <v>#VALUE!</v>
      </c>
      <c r="AH128" s="60" t="e">
        <f t="shared" ca="1" si="62"/>
        <v>#VALUE!</v>
      </c>
      <c r="AI128" s="61" t="e">
        <f t="shared" ca="1" si="63"/>
        <v>#VALUE!</v>
      </c>
      <c r="AJ128" s="61">
        <f ca="1">OFFSET(宅配便入力!$W128,0,(COLUMN()-COLUMN($L$1))/6)</f>
        <v>0</v>
      </c>
      <c r="AK128" s="61">
        <f>IF($I128="(送料込)",VLOOKUP(宅配便入力!$Q128,宅配便!$A$18:$O$27,4+(COLUMN()-COLUMN('計算（宅配便）'!$M$1))/6),0)</f>
        <v>0</v>
      </c>
      <c r="AL128" s="62" t="e">
        <f t="shared" ca="1" si="64"/>
        <v>#VALUE!</v>
      </c>
      <c r="AM128" s="59" t="e">
        <f t="shared" ca="1" si="65"/>
        <v>#VALUE!</v>
      </c>
      <c r="AN128" s="60" t="e">
        <f t="shared" ca="1" si="66"/>
        <v>#VALUE!</v>
      </c>
      <c r="AO128" s="61" t="e">
        <f t="shared" ca="1" si="67"/>
        <v>#VALUE!</v>
      </c>
      <c r="AP128" s="61">
        <f ca="1">OFFSET(宅配便入力!$W128,0,(COLUMN()-COLUMN($L$1))/6)</f>
        <v>0</v>
      </c>
      <c r="AQ128" s="61">
        <f>IF($I128="(送料込)",VLOOKUP(宅配便入力!$Q128,宅配便!$A$18:$O$27,4+(COLUMN()-COLUMN('計算（宅配便）'!$M$1))/6),0)</f>
        <v>0</v>
      </c>
      <c r="AR128" s="62" t="e">
        <f t="shared" ca="1" si="68"/>
        <v>#VALUE!</v>
      </c>
      <c r="AS128" s="59" t="e">
        <f t="shared" ca="1" si="69"/>
        <v>#VALUE!</v>
      </c>
      <c r="AT128" s="60" t="e">
        <f t="shared" ca="1" si="70"/>
        <v>#VALUE!</v>
      </c>
      <c r="AU128" s="61" t="e">
        <f t="shared" ca="1" si="71"/>
        <v>#VALUE!</v>
      </c>
      <c r="AV128" s="61">
        <f ca="1">OFFSET(宅配便入力!$W128,0,(COLUMN()-COLUMN($L$1))/6)</f>
        <v>0</v>
      </c>
      <c r="AW128" s="61">
        <f>IF($I128="(送料込)",VLOOKUP(宅配便入力!$Q128,宅配便!$A$18:$O$27,4+(COLUMN()-COLUMN('計算（宅配便）'!$M$1))/6),0)</f>
        <v>0</v>
      </c>
      <c r="AX128" s="62" t="e">
        <f t="shared" ca="1" si="72"/>
        <v>#VALUE!</v>
      </c>
      <c r="AY128" s="59" t="e">
        <f t="shared" ca="1" si="73"/>
        <v>#VALUE!</v>
      </c>
      <c r="AZ128" s="60" t="e">
        <f t="shared" ca="1" si="74"/>
        <v>#VALUE!</v>
      </c>
      <c r="BA128" s="61" t="e">
        <f t="shared" ca="1" si="75"/>
        <v>#VALUE!</v>
      </c>
      <c r="BB128" s="61">
        <f ca="1">OFFSET(宅配便入力!$W128,0,(COLUMN()-COLUMN($L$1))/6)</f>
        <v>0</v>
      </c>
      <c r="BC128" s="61">
        <f>IF($I128="(送料込)",VLOOKUP(宅配便入力!$Q128,宅配便!$A$18:$O$27,4+(COLUMN()-COLUMN('計算（宅配便）'!$M$1))/6),0)</f>
        <v>0</v>
      </c>
      <c r="BD128" s="62" t="e">
        <f t="shared" ca="1" si="76"/>
        <v>#VALUE!</v>
      </c>
      <c r="BE128" s="59" t="e">
        <f t="shared" ca="1" si="77"/>
        <v>#VALUE!</v>
      </c>
      <c r="BF128" s="60" t="e">
        <f t="shared" ca="1" si="78"/>
        <v>#VALUE!</v>
      </c>
      <c r="BG128" s="61" t="e">
        <f t="shared" ca="1" si="79"/>
        <v>#VALUE!</v>
      </c>
      <c r="BH128" s="61">
        <f ca="1">OFFSET(宅配便入力!$W128,0,(COLUMN()-COLUMN($L$1))/6)</f>
        <v>0</v>
      </c>
      <c r="BI128" s="61">
        <f>IF($I128="(送料込)",VLOOKUP(宅配便入力!$Q128,宅配便!$A$18:$O$27,4+(COLUMN()-COLUMN('計算（宅配便）'!$M$1))/6),0)</f>
        <v>0</v>
      </c>
      <c r="BJ128" s="62" t="e">
        <f t="shared" ca="1" si="80"/>
        <v>#VALUE!</v>
      </c>
      <c r="BK128" s="59" t="e">
        <f t="shared" ca="1" si="81"/>
        <v>#VALUE!</v>
      </c>
      <c r="BL128" s="60" t="e">
        <f t="shared" ca="1" si="82"/>
        <v>#VALUE!</v>
      </c>
      <c r="BM128" s="61" t="e">
        <f t="shared" ca="1" si="83"/>
        <v>#VALUE!</v>
      </c>
      <c r="BN128" s="61">
        <f ca="1">OFFSET(宅配便入力!$W128,0,(COLUMN()-COLUMN($L$1))/6)</f>
        <v>0</v>
      </c>
      <c r="BO128" s="61">
        <f>IF($I128="(送料込)",VLOOKUP(宅配便入力!$Q128,宅配便!$A$18:$O$27,4+(COLUMN()-COLUMN('計算（宅配便）'!$M$1))/6),0)</f>
        <v>0</v>
      </c>
      <c r="BP128" s="62" t="e">
        <f t="shared" ca="1" si="84"/>
        <v>#VALUE!</v>
      </c>
      <c r="BQ128" s="59" t="e">
        <f t="shared" ca="1" si="85"/>
        <v>#VALUE!</v>
      </c>
      <c r="BR128" s="60" t="e">
        <f t="shared" ca="1" si="86"/>
        <v>#VALUE!</v>
      </c>
      <c r="BS128" s="61" t="e">
        <f t="shared" ca="1" si="87"/>
        <v>#VALUE!</v>
      </c>
      <c r="BT128" s="61">
        <f ca="1">OFFSET(宅配便入力!$W128,0,(COLUMN()-COLUMN($L$1))/6)</f>
        <v>0</v>
      </c>
      <c r="BU128" s="61">
        <f>IF($I128="(送料込)",VLOOKUP(宅配便入力!$Q128,宅配便!$A$18:$O$27,4+(COLUMN()-COLUMN('計算（宅配便）'!$M$1))/6),0)</f>
        <v>0</v>
      </c>
      <c r="BV128" s="62" t="e">
        <f t="shared" ca="1" si="88"/>
        <v>#VALUE!</v>
      </c>
      <c r="BW128" s="59" t="e">
        <f t="shared" ca="1" si="89"/>
        <v>#VALUE!</v>
      </c>
      <c r="BX128" s="60" t="e">
        <f t="shared" ca="1" si="90"/>
        <v>#VALUE!</v>
      </c>
      <c r="BY128" s="61" t="e">
        <f t="shared" ca="1" si="91"/>
        <v>#VALUE!</v>
      </c>
      <c r="BZ128" s="61">
        <f ca="1">OFFSET(宅配便入力!$W128,0,(COLUMN()-COLUMN($L$1))/6)</f>
        <v>0</v>
      </c>
      <c r="CA128" s="61">
        <f>IF($I128="(送料込)",VLOOKUP(宅配便入力!$Q128,宅配便!$A$18:$O$27,4+(COLUMN()-COLUMN('計算（宅配便）'!$M$1))/6),0)</f>
        <v>0</v>
      </c>
      <c r="CB128" s="62" t="e">
        <f t="shared" ca="1" si="92"/>
        <v>#VALUE!</v>
      </c>
      <c r="CC128" s="59" t="e">
        <f t="shared" ca="1" si="93"/>
        <v>#VALUE!</v>
      </c>
      <c r="CD128" s="60" t="e">
        <f t="shared" ca="1" si="94"/>
        <v>#VALUE!</v>
      </c>
      <c r="CE128" s="61" t="e">
        <f t="shared" ca="1" si="95"/>
        <v>#VALUE!</v>
      </c>
    </row>
    <row r="129" spans="1:83">
      <c r="A129" s="6">
        <v>126</v>
      </c>
      <c r="B129" s="158" t="str">
        <f>IF(ISBLANK(宅配便入力!B129),"",宅配便入力!B129)</f>
        <v/>
      </c>
      <c r="C129" s="5" t="str">
        <f>IF(ISBLANK(宅配便入力!C129),"",宅配便入力!C129)</f>
        <v/>
      </c>
      <c r="D129" s="15">
        <f>IF(ISBLANK(宅配便仮計算!D129),"",宅配便仮計算!D129)</f>
        <v>0.85</v>
      </c>
      <c r="E129" s="5" t="str">
        <f>IF(ISBLANK(宅配便入力!I129),"",宅配便入力!I129)</f>
        <v/>
      </c>
      <c r="F129" s="14" t="str">
        <f>IF(ISBLANK(宅配便入力!L129),"",宅配便入力!L129)</f>
        <v/>
      </c>
      <c r="G129" s="14" t="str">
        <f>IF(ISBLANK(宅配便入力!$N129),"",IF(宅配便入力!$P129="以上",1,宅配便入力!$N129))</f>
        <v/>
      </c>
      <c r="H129" s="6" t="str">
        <f>IF(ISBLANK(宅配便入力!Q129),"",宅配便入力!Q129)</f>
        <v/>
      </c>
      <c r="I129" s="6" t="str">
        <f>IF(ISBLANK(宅配便入力!R129),"",宅配便入力!R129)</f>
        <v/>
      </c>
      <c r="J129" s="6" t="str">
        <f>IF(ISBLANK(宅配便入力!S129),"",宅配便入力!S129)</f>
        <v/>
      </c>
      <c r="K129" s="6" t="str">
        <f>IF(ISBLANK(宅配便入力!T129),"",宅配便入力!T129)</f>
        <v/>
      </c>
      <c r="L129" s="61">
        <f ca="1">OFFSET(宅配便入力!$W129,0,(COLUMN()-COLUMN($L$1))/6)</f>
        <v>0</v>
      </c>
      <c r="M129" s="61">
        <f>IF($I129="(送料込)",VLOOKUP(宅配便入力!$Q129,宅配便!$A$18:$O$27,4+(COLUMN()-COLUMN('計算（宅配便）'!$M$1))/6),0)</f>
        <v>0</v>
      </c>
      <c r="N129" s="62" t="e">
        <f t="shared" ca="1" si="48"/>
        <v>#VALUE!</v>
      </c>
      <c r="O129" s="59" t="e">
        <f t="shared" ca="1" si="49"/>
        <v>#VALUE!</v>
      </c>
      <c r="P129" s="60" t="e">
        <f t="shared" ca="1" si="50"/>
        <v>#VALUE!</v>
      </c>
      <c r="Q129" s="61" t="e">
        <f t="shared" ca="1" si="51"/>
        <v>#VALUE!</v>
      </c>
      <c r="R129" s="61">
        <f ca="1">OFFSET(宅配便入力!$W129,0,(COLUMN()-COLUMN($L$1))/6)</f>
        <v>0</v>
      </c>
      <c r="S129" s="61">
        <f>IF($I129="(送料込)",VLOOKUP(宅配便入力!$Q129,宅配便!$A$18:$O$27,4+(COLUMN()-COLUMN('計算（宅配便）'!$M$1))/6),0)</f>
        <v>0</v>
      </c>
      <c r="T129" s="62" t="e">
        <f t="shared" ca="1" si="52"/>
        <v>#VALUE!</v>
      </c>
      <c r="U129" s="59" t="e">
        <f t="shared" ca="1" si="53"/>
        <v>#VALUE!</v>
      </c>
      <c r="V129" s="60" t="e">
        <f t="shared" ca="1" si="54"/>
        <v>#VALUE!</v>
      </c>
      <c r="W129" s="61" t="e">
        <f t="shared" ca="1" si="55"/>
        <v>#VALUE!</v>
      </c>
      <c r="X129" s="61">
        <f ca="1">OFFSET(宅配便入力!$W129,0,(COLUMN()-COLUMN($L$1))/6)</f>
        <v>0</v>
      </c>
      <c r="Y129" s="61">
        <f>IF($I129="(送料込)",VLOOKUP(宅配便入力!$Q129,宅配便!$A$18:$O$27,4+(COLUMN()-COLUMN('計算（宅配便）'!$M$1))/6),0)</f>
        <v>0</v>
      </c>
      <c r="Z129" s="62" t="e">
        <f t="shared" ca="1" si="56"/>
        <v>#VALUE!</v>
      </c>
      <c r="AA129" s="59" t="e">
        <f t="shared" ca="1" si="57"/>
        <v>#VALUE!</v>
      </c>
      <c r="AB129" s="60" t="e">
        <f t="shared" ca="1" si="58"/>
        <v>#VALUE!</v>
      </c>
      <c r="AC129" s="61" t="e">
        <f t="shared" ca="1" si="59"/>
        <v>#VALUE!</v>
      </c>
      <c r="AD129" s="61">
        <f ca="1">OFFSET(宅配便入力!$W129,0,(COLUMN()-COLUMN($L$1))/6)</f>
        <v>0</v>
      </c>
      <c r="AE129" s="61">
        <f>IF($I129="(送料込)",VLOOKUP(宅配便入力!$Q129,宅配便!$A$18:$O$27,4+(COLUMN()-COLUMN('計算（宅配便）'!$M$1))/6),0)</f>
        <v>0</v>
      </c>
      <c r="AF129" s="62" t="e">
        <f t="shared" ca="1" si="60"/>
        <v>#VALUE!</v>
      </c>
      <c r="AG129" s="59" t="e">
        <f t="shared" ca="1" si="61"/>
        <v>#VALUE!</v>
      </c>
      <c r="AH129" s="60" t="e">
        <f t="shared" ca="1" si="62"/>
        <v>#VALUE!</v>
      </c>
      <c r="AI129" s="61" t="e">
        <f t="shared" ca="1" si="63"/>
        <v>#VALUE!</v>
      </c>
      <c r="AJ129" s="61">
        <f ca="1">OFFSET(宅配便入力!$W129,0,(COLUMN()-COLUMN($L$1))/6)</f>
        <v>0</v>
      </c>
      <c r="AK129" s="61">
        <f>IF($I129="(送料込)",VLOOKUP(宅配便入力!$Q129,宅配便!$A$18:$O$27,4+(COLUMN()-COLUMN('計算（宅配便）'!$M$1))/6),0)</f>
        <v>0</v>
      </c>
      <c r="AL129" s="62" t="e">
        <f t="shared" ca="1" si="64"/>
        <v>#VALUE!</v>
      </c>
      <c r="AM129" s="59" t="e">
        <f t="shared" ca="1" si="65"/>
        <v>#VALUE!</v>
      </c>
      <c r="AN129" s="60" t="e">
        <f t="shared" ca="1" si="66"/>
        <v>#VALUE!</v>
      </c>
      <c r="AO129" s="61" t="e">
        <f t="shared" ca="1" si="67"/>
        <v>#VALUE!</v>
      </c>
      <c r="AP129" s="61">
        <f ca="1">OFFSET(宅配便入力!$W129,0,(COLUMN()-COLUMN($L$1))/6)</f>
        <v>0</v>
      </c>
      <c r="AQ129" s="61">
        <f>IF($I129="(送料込)",VLOOKUP(宅配便入力!$Q129,宅配便!$A$18:$O$27,4+(COLUMN()-COLUMN('計算（宅配便）'!$M$1))/6),0)</f>
        <v>0</v>
      </c>
      <c r="AR129" s="62" t="e">
        <f t="shared" ca="1" si="68"/>
        <v>#VALUE!</v>
      </c>
      <c r="AS129" s="59" t="e">
        <f t="shared" ca="1" si="69"/>
        <v>#VALUE!</v>
      </c>
      <c r="AT129" s="60" t="e">
        <f t="shared" ca="1" si="70"/>
        <v>#VALUE!</v>
      </c>
      <c r="AU129" s="61" t="e">
        <f t="shared" ca="1" si="71"/>
        <v>#VALUE!</v>
      </c>
      <c r="AV129" s="61">
        <f ca="1">OFFSET(宅配便入力!$W129,0,(COLUMN()-COLUMN($L$1))/6)</f>
        <v>0</v>
      </c>
      <c r="AW129" s="61">
        <f>IF($I129="(送料込)",VLOOKUP(宅配便入力!$Q129,宅配便!$A$18:$O$27,4+(COLUMN()-COLUMN('計算（宅配便）'!$M$1))/6),0)</f>
        <v>0</v>
      </c>
      <c r="AX129" s="62" t="e">
        <f t="shared" ca="1" si="72"/>
        <v>#VALUE!</v>
      </c>
      <c r="AY129" s="59" t="e">
        <f t="shared" ca="1" si="73"/>
        <v>#VALUE!</v>
      </c>
      <c r="AZ129" s="60" t="e">
        <f t="shared" ca="1" si="74"/>
        <v>#VALUE!</v>
      </c>
      <c r="BA129" s="61" t="e">
        <f t="shared" ca="1" si="75"/>
        <v>#VALUE!</v>
      </c>
      <c r="BB129" s="61">
        <f ca="1">OFFSET(宅配便入力!$W129,0,(COLUMN()-COLUMN($L$1))/6)</f>
        <v>0</v>
      </c>
      <c r="BC129" s="61">
        <f>IF($I129="(送料込)",VLOOKUP(宅配便入力!$Q129,宅配便!$A$18:$O$27,4+(COLUMN()-COLUMN('計算（宅配便）'!$M$1))/6),0)</f>
        <v>0</v>
      </c>
      <c r="BD129" s="62" t="e">
        <f t="shared" ca="1" si="76"/>
        <v>#VALUE!</v>
      </c>
      <c r="BE129" s="59" t="e">
        <f t="shared" ca="1" si="77"/>
        <v>#VALUE!</v>
      </c>
      <c r="BF129" s="60" t="e">
        <f t="shared" ca="1" si="78"/>
        <v>#VALUE!</v>
      </c>
      <c r="BG129" s="61" t="e">
        <f t="shared" ca="1" si="79"/>
        <v>#VALUE!</v>
      </c>
      <c r="BH129" s="61">
        <f ca="1">OFFSET(宅配便入力!$W129,0,(COLUMN()-COLUMN($L$1))/6)</f>
        <v>0</v>
      </c>
      <c r="BI129" s="61">
        <f>IF($I129="(送料込)",VLOOKUP(宅配便入力!$Q129,宅配便!$A$18:$O$27,4+(COLUMN()-COLUMN('計算（宅配便）'!$M$1))/6),0)</f>
        <v>0</v>
      </c>
      <c r="BJ129" s="62" t="e">
        <f t="shared" ca="1" si="80"/>
        <v>#VALUE!</v>
      </c>
      <c r="BK129" s="59" t="e">
        <f t="shared" ca="1" si="81"/>
        <v>#VALUE!</v>
      </c>
      <c r="BL129" s="60" t="e">
        <f t="shared" ca="1" si="82"/>
        <v>#VALUE!</v>
      </c>
      <c r="BM129" s="61" t="e">
        <f t="shared" ca="1" si="83"/>
        <v>#VALUE!</v>
      </c>
      <c r="BN129" s="61">
        <f ca="1">OFFSET(宅配便入力!$W129,0,(COLUMN()-COLUMN($L$1))/6)</f>
        <v>0</v>
      </c>
      <c r="BO129" s="61">
        <f>IF($I129="(送料込)",VLOOKUP(宅配便入力!$Q129,宅配便!$A$18:$O$27,4+(COLUMN()-COLUMN('計算（宅配便）'!$M$1))/6),0)</f>
        <v>0</v>
      </c>
      <c r="BP129" s="62" t="e">
        <f t="shared" ca="1" si="84"/>
        <v>#VALUE!</v>
      </c>
      <c r="BQ129" s="59" t="e">
        <f t="shared" ca="1" si="85"/>
        <v>#VALUE!</v>
      </c>
      <c r="BR129" s="60" t="e">
        <f t="shared" ca="1" si="86"/>
        <v>#VALUE!</v>
      </c>
      <c r="BS129" s="61" t="e">
        <f t="shared" ca="1" si="87"/>
        <v>#VALUE!</v>
      </c>
      <c r="BT129" s="61">
        <f ca="1">OFFSET(宅配便入力!$W129,0,(COLUMN()-COLUMN($L$1))/6)</f>
        <v>0</v>
      </c>
      <c r="BU129" s="61">
        <f>IF($I129="(送料込)",VLOOKUP(宅配便入力!$Q129,宅配便!$A$18:$O$27,4+(COLUMN()-COLUMN('計算（宅配便）'!$M$1))/6),0)</f>
        <v>0</v>
      </c>
      <c r="BV129" s="62" t="e">
        <f t="shared" ca="1" si="88"/>
        <v>#VALUE!</v>
      </c>
      <c r="BW129" s="59" t="e">
        <f t="shared" ca="1" si="89"/>
        <v>#VALUE!</v>
      </c>
      <c r="BX129" s="60" t="e">
        <f t="shared" ca="1" si="90"/>
        <v>#VALUE!</v>
      </c>
      <c r="BY129" s="61" t="e">
        <f t="shared" ca="1" si="91"/>
        <v>#VALUE!</v>
      </c>
      <c r="BZ129" s="61">
        <f ca="1">OFFSET(宅配便入力!$W129,0,(COLUMN()-COLUMN($L$1))/6)</f>
        <v>0</v>
      </c>
      <c r="CA129" s="61">
        <f>IF($I129="(送料込)",VLOOKUP(宅配便入力!$Q129,宅配便!$A$18:$O$27,4+(COLUMN()-COLUMN('計算（宅配便）'!$M$1))/6),0)</f>
        <v>0</v>
      </c>
      <c r="CB129" s="62" t="e">
        <f t="shared" ca="1" si="92"/>
        <v>#VALUE!</v>
      </c>
      <c r="CC129" s="59" t="e">
        <f t="shared" ca="1" si="93"/>
        <v>#VALUE!</v>
      </c>
      <c r="CD129" s="60" t="e">
        <f t="shared" ca="1" si="94"/>
        <v>#VALUE!</v>
      </c>
      <c r="CE129" s="61" t="e">
        <f t="shared" ca="1" si="95"/>
        <v>#VALUE!</v>
      </c>
    </row>
    <row r="130" spans="1:83">
      <c r="A130" s="6">
        <v>127</v>
      </c>
      <c r="B130" s="158" t="str">
        <f>IF(ISBLANK(宅配便入力!B130),"",宅配便入力!B130)</f>
        <v/>
      </c>
      <c r="C130" s="5" t="str">
        <f>IF(ISBLANK(宅配便入力!C130),"",宅配便入力!C130)</f>
        <v/>
      </c>
      <c r="D130" s="15">
        <f>IF(ISBLANK(宅配便仮計算!D130),"",宅配便仮計算!D130)</f>
        <v>0.85</v>
      </c>
      <c r="E130" s="5" t="str">
        <f>IF(ISBLANK(宅配便入力!I130),"",宅配便入力!I130)</f>
        <v/>
      </c>
      <c r="F130" s="14" t="str">
        <f>IF(ISBLANK(宅配便入力!L130),"",宅配便入力!L130)</f>
        <v/>
      </c>
      <c r="G130" s="14" t="str">
        <f>IF(ISBLANK(宅配便入力!$N130),"",IF(宅配便入力!$P130="以上",1,宅配便入力!$N130))</f>
        <v/>
      </c>
      <c r="H130" s="6" t="str">
        <f>IF(ISBLANK(宅配便入力!Q130),"",宅配便入力!Q130)</f>
        <v/>
      </c>
      <c r="I130" s="6" t="str">
        <f>IF(ISBLANK(宅配便入力!R130),"",宅配便入力!R130)</f>
        <v/>
      </c>
      <c r="J130" s="6" t="str">
        <f>IF(ISBLANK(宅配便入力!S130),"",宅配便入力!S130)</f>
        <v/>
      </c>
      <c r="K130" s="6" t="str">
        <f>IF(ISBLANK(宅配便入力!T130),"",宅配便入力!T130)</f>
        <v/>
      </c>
      <c r="L130" s="61">
        <f ca="1">OFFSET(宅配便入力!$W130,0,(COLUMN()-COLUMN($L$1))/6)</f>
        <v>0</v>
      </c>
      <c r="M130" s="61">
        <f>IF($I130="(送料込)",VLOOKUP(宅配便入力!$Q130,宅配便!$A$18:$O$27,4+(COLUMN()-COLUMN('計算（宅配便）'!$M$1))/6),0)</f>
        <v>0</v>
      </c>
      <c r="N130" s="62" t="e">
        <f t="shared" ca="1" si="48"/>
        <v>#VALUE!</v>
      </c>
      <c r="O130" s="59" t="e">
        <f t="shared" ca="1" si="49"/>
        <v>#VALUE!</v>
      </c>
      <c r="P130" s="60" t="e">
        <f t="shared" ca="1" si="50"/>
        <v>#VALUE!</v>
      </c>
      <c r="Q130" s="61" t="e">
        <f t="shared" ca="1" si="51"/>
        <v>#VALUE!</v>
      </c>
      <c r="R130" s="61">
        <f ca="1">OFFSET(宅配便入力!$W130,0,(COLUMN()-COLUMN($L$1))/6)</f>
        <v>0</v>
      </c>
      <c r="S130" s="61">
        <f>IF($I130="(送料込)",VLOOKUP(宅配便入力!$Q130,宅配便!$A$18:$O$27,4+(COLUMN()-COLUMN('計算（宅配便）'!$M$1))/6),0)</f>
        <v>0</v>
      </c>
      <c r="T130" s="62" t="e">
        <f t="shared" ca="1" si="52"/>
        <v>#VALUE!</v>
      </c>
      <c r="U130" s="59" t="e">
        <f t="shared" ca="1" si="53"/>
        <v>#VALUE!</v>
      </c>
      <c r="V130" s="60" t="e">
        <f t="shared" ca="1" si="54"/>
        <v>#VALUE!</v>
      </c>
      <c r="W130" s="61" t="e">
        <f t="shared" ca="1" si="55"/>
        <v>#VALUE!</v>
      </c>
      <c r="X130" s="61">
        <f ca="1">OFFSET(宅配便入力!$W130,0,(COLUMN()-COLUMN($L$1))/6)</f>
        <v>0</v>
      </c>
      <c r="Y130" s="61">
        <f>IF($I130="(送料込)",VLOOKUP(宅配便入力!$Q130,宅配便!$A$18:$O$27,4+(COLUMN()-COLUMN('計算（宅配便）'!$M$1))/6),0)</f>
        <v>0</v>
      </c>
      <c r="Z130" s="62" t="e">
        <f t="shared" ca="1" si="56"/>
        <v>#VALUE!</v>
      </c>
      <c r="AA130" s="59" t="e">
        <f t="shared" ca="1" si="57"/>
        <v>#VALUE!</v>
      </c>
      <c r="AB130" s="60" t="e">
        <f t="shared" ca="1" si="58"/>
        <v>#VALUE!</v>
      </c>
      <c r="AC130" s="61" t="e">
        <f t="shared" ca="1" si="59"/>
        <v>#VALUE!</v>
      </c>
      <c r="AD130" s="61">
        <f ca="1">OFFSET(宅配便入力!$W130,0,(COLUMN()-COLUMN($L$1))/6)</f>
        <v>0</v>
      </c>
      <c r="AE130" s="61">
        <f>IF($I130="(送料込)",VLOOKUP(宅配便入力!$Q130,宅配便!$A$18:$O$27,4+(COLUMN()-COLUMN('計算（宅配便）'!$M$1))/6),0)</f>
        <v>0</v>
      </c>
      <c r="AF130" s="62" t="e">
        <f t="shared" ca="1" si="60"/>
        <v>#VALUE!</v>
      </c>
      <c r="AG130" s="59" t="e">
        <f t="shared" ca="1" si="61"/>
        <v>#VALUE!</v>
      </c>
      <c r="AH130" s="60" t="e">
        <f t="shared" ca="1" si="62"/>
        <v>#VALUE!</v>
      </c>
      <c r="AI130" s="61" t="e">
        <f t="shared" ca="1" si="63"/>
        <v>#VALUE!</v>
      </c>
      <c r="AJ130" s="61">
        <f ca="1">OFFSET(宅配便入力!$W130,0,(COLUMN()-COLUMN($L$1))/6)</f>
        <v>0</v>
      </c>
      <c r="AK130" s="61">
        <f>IF($I130="(送料込)",VLOOKUP(宅配便入力!$Q130,宅配便!$A$18:$O$27,4+(COLUMN()-COLUMN('計算（宅配便）'!$M$1))/6),0)</f>
        <v>0</v>
      </c>
      <c r="AL130" s="62" t="e">
        <f t="shared" ca="1" si="64"/>
        <v>#VALUE!</v>
      </c>
      <c r="AM130" s="59" t="e">
        <f t="shared" ca="1" si="65"/>
        <v>#VALUE!</v>
      </c>
      <c r="AN130" s="60" t="e">
        <f t="shared" ca="1" si="66"/>
        <v>#VALUE!</v>
      </c>
      <c r="AO130" s="61" t="e">
        <f t="shared" ca="1" si="67"/>
        <v>#VALUE!</v>
      </c>
      <c r="AP130" s="61">
        <f ca="1">OFFSET(宅配便入力!$W130,0,(COLUMN()-COLUMN($L$1))/6)</f>
        <v>0</v>
      </c>
      <c r="AQ130" s="61">
        <f>IF($I130="(送料込)",VLOOKUP(宅配便入力!$Q130,宅配便!$A$18:$O$27,4+(COLUMN()-COLUMN('計算（宅配便）'!$M$1))/6),0)</f>
        <v>0</v>
      </c>
      <c r="AR130" s="62" t="e">
        <f t="shared" ca="1" si="68"/>
        <v>#VALUE!</v>
      </c>
      <c r="AS130" s="59" t="e">
        <f t="shared" ca="1" si="69"/>
        <v>#VALUE!</v>
      </c>
      <c r="AT130" s="60" t="e">
        <f t="shared" ca="1" si="70"/>
        <v>#VALUE!</v>
      </c>
      <c r="AU130" s="61" t="e">
        <f t="shared" ca="1" si="71"/>
        <v>#VALUE!</v>
      </c>
      <c r="AV130" s="61">
        <f ca="1">OFFSET(宅配便入力!$W130,0,(COLUMN()-COLUMN($L$1))/6)</f>
        <v>0</v>
      </c>
      <c r="AW130" s="61">
        <f>IF($I130="(送料込)",VLOOKUP(宅配便入力!$Q130,宅配便!$A$18:$O$27,4+(COLUMN()-COLUMN('計算（宅配便）'!$M$1))/6),0)</f>
        <v>0</v>
      </c>
      <c r="AX130" s="62" t="e">
        <f t="shared" ca="1" si="72"/>
        <v>#VALUE!</v>
      </c>
      <c r="AY130" s="59" t="e">
        <f t="shared" ca="1" si="73"/>
        <v>#VALUE!</v>
      </c>
      <c r="AZ130" s="60" t="e">
        <f t="shared" ca="1" si="74"/>
        <v>#VALUE!</v>
      </c>
      <c r="BA130" s="61" t="e">
        <f t="shared" ca="1" si="75"/>
        <v>#VALUE!</v>
      </c>
      <c r="BB130" s="61">
        <f ca="1">OFFSET(宅配便入力!$W130,0,(COLUMN()-COLUMN($L$1))/6)</f>
        <v>0</v>
      </c>
      <c r="BC130" s="61">
        <f>IF($I130="(送料込)",VLOOKUP(宅配便入力!$Q130,宅配便!$A$18:$O$27,4+(COLUMN()-COLUMN('計算（宅配便）'!$M$1))/6),0)</f>
        <v>0</v>
      </c>
      <c r="BD130" s="62" t="e">
        <f t="shared" ca="1" si="76"/>
        <v>#VALUE!</v>
      </c>
      <c r="BE130" s="59" t="e">
        <f t="shared" ca="1" si="77"/>
        <v>#VALUE!</v>
      </c>
      <c r="BF130" s="60" t="e">
        <f t="shared" ca="1" si="78"/>
        <v>#VALUE!</v>
      </c>
      <c r="BG130" s="61" t="e">
        <f t="shared" ca="1" si="79"/>
        <v>#VALUE!</v>
      </c>
      <c r="BH130" s="61">
        <f ca="1">OFFSET(宅配便入力!$W130,0,(COLUMN()-COLUMN($L$1))/6)</f>
        <v>0</v>
      </c>
      <c r="BI130" s="61">
        <f>IF($I130="(送料込)",VLOOKUP(宅配便入力!$Q130,宅配便!$A$18:$O$27,4+(COLUMN()-COLUMN('計算（宅配便）'!$M$1))/6),0)</f>
        <v>0</v>
      </c>
      <c r="BJ130" s="62" t="e">
        <f t="shared" ca="1" si="80"/>
        <v>#VALUE!</v>
      </c>
      <c r="BK130" s="59" t="e">
        <f t="shared" ca="1" si="81"/>
        <v>#VALUE!</v>
      </c>
      <c r="BL130" s="60" t="e">
        <f t="shared" ca="1" si="82"/>
        <v>#VALUE!</v>
      </c>
      <c r="BM130" s="61" t="e">
        <f t="shared" ca="1" si="83"/>
        <v>#VALUE!</v>
      </c>
      <c r="BN130" s="61">
        <f ca="1">OFFSET(宅配便入力!$W130,0,(COLUMN()-COLUMN($L$1))/6)</f>
        <v>0</v>
      </c>
      <c r="BO130" s="61">
        <f>IF($I130="(送料込)",VLOOKUP(宅配便入力!$Q130,宅配便!$A$18:$O$27,4+(COLUMN()-COLUMN('計算（宅配便）'!$M$1))/6),0)</f>
        <v>0</v>
      </c>
      <c r="BP130" s="62" t="e">
        <f t="shared" ca="1" si="84"/>
        <v>#VALUE!</v>
      </c>
      <c r="BQ130" s="59" t="e">
        <f t="shared" ca="1" si="85"/>
        <v>#VALUE!</v>
      </c>
      <c r="BR130" s="60" t="e">
        <f t="shared" ca="1" si="86"/>
        <v>#VALUE!</v>
      </c>
      <c r="BS130" s="61" t="e">
        <f t="shared" ca="1" si="87"/>
        <v>#VALUE!</v>
      </c>
      <c r="BT130" s="61">
        <f ca="1">OFFSET(宅配便入力!$W130,0,(COLUMN()-COLUMN($L$1))/6)</f>
        <v>0</v>
      </c>
      <c r="BU130" s="61">
        <f>IF($I130="(送料込)",VLOOKUP(宅配便入力!$Q130,宅配便!$A$18:$O$27,4+(COLUMN()-COLUMN('計算（宅配便）'!$M$1))/6),0)</f>
        <v>0</v>
      </c>
      <c r="BV130" s="62" t="e">
        <f t="shared" ca="1" si="88"/>
        <v>#VALUE!</v>
      </c>
      <c r="BW130" s="59" t="e">
        <f t="shared" ca="1" si="89"/>
        <v>#VALUE!</v>
      </c>
      <c r="BX130" s="60" t="e">
        <f t="shared" ca="1" si="90"/>
        <v>#VALUE!</v>
      </c>
      <c r="BY130" s="61" t="e">
        <f t="shared" ca="1" si="91"/>
        <v>#VALUE!</v>
      </c>
      <c r="BZ130" s="61">
        <f ca="1">OFFSET(宅配便入力!$W130,0,(COLUMN()-COLUMN($L$1))/6)</f>
        <v>0</v>
      </c>
      <c r="CA130" s="61">
        <f>IF($I130="(送料込)",VLOOKUP(宅配便入力!$Q130,宅配便!$A$18:$O$27,4+(COLUMN()-COLUMN('計算（宅配便）'!$M$1))/6),0)</f>
        <v>0</v>
      </c>
      <c r="CB130" s="62" t="e">
        <f t="shared" ca="1" si="92"/>
        <v>#VALUE!</v>
      </c>
      <c r="CC130" s="59" t="e">
        <f t="shared" ca="1" si="93"/>
        <v>#VALUE!</v>
      </c>
      <c r="CD130" s="60" t="e">
        <f t="shared" ca="1" si="94"/>
        <v>#VALUE!</v>
      </c>
      <c r="CE130" s="61" t="e">
        <f t="shared" ca="1" si="95"/>
        <v>#VALUE!</v>
      </c>
    </row>
    <row r="131" spans="1:83">
      <c r="A131" s="6">
        <v>128</v>
      </c>
      <c r="B131" s="158" t="str">
        <f>IF(ISBLANK(宅配便入力!B131),"",宅配便入力!B131)</f>
        <v/>
      </c>
      <c r="C131" s="5" t="str">
        <f>IF(ISBLANK(宅配便入力!C131),"",宅配便入力!C131)</f>
        <v/>
      </c>
      <c r="D131" s="15">
        <f>IF(ISBLANK(宅配便仮計算!D131),"",宅配便仮計算!D131)</f>
        <v>0.85</v>
      </c>
      <c r="E131" s="5" t="str">
        <f>IF(ISBLANK(宅配便入力!I131),"",宅配便入力!I131)</f>
        <v/>
      </c>
      <c r="F131" s="14" t="str">
        <f>IF(ISBLANK(宅配便入力!L131),"",宅配便入力!L131)</f>
        <v/>
      </c>
      <c r="G131" s="14" t="str">
        <f>IF(ISBLANK(宅配便入力!$N131),"",IF(宅配便入力!$P131="以上",1,宅配便入力!$N131))</f>
        <v/>
      </c>
      <c r="H131" s="6" t="str">
        <f>IF(ISBLANK(宅配便入力!Q131),"",宅配便入力!Q131)</f>
        <v/>
      </c>
      <c r="I131" s="6" t="str">
        <f>IF(ISBLANK(宅配便入力!R131),"",宅配便入力!R131)</f>
        <v/>
      </c>
      <c r="J131" s="6" t="str">
        <f>IF(ISBLANK(宅配便入力!S131),"",宅配便入力!S131)</f>
        <v/>
      </c>
      <c r="K131" s="6" t="str">
        <f>IF(ISBLANK(宅配便入力!T131),"",宅配便入力!T131)</f>
        <v/>
      </c>
      <c r="L131" s="61">
        <f ca="1">OFFSET(宅配便入力!$W131,0,(COLUMN()-COLUMN($L$1))/6)</f>
        <v>0</v>
      </c>
      <c r="M131" s="61">
        <f>IF($I131="(送料込)",VLOOKUP(宅配便入力!$Q131,宅配便!$A$18:$O$27,4+(COLUMN()-COLUMN('計算（宅配便）'!$M$1))/6),0)</f>
        <v>0</v>
      </c>
      <c r="N131" s="62" t="e">
        <f t="shared" ca="1" si="48"/>
        <v>#VALUE!</v>
      </c>
      <c r="O131" s="59" t="e">
        <f t="shared" ca="1" si="49"/>
        <v>#VALUE!</v>
      </c>
      <c r="P131" s="60" t="e">
        <f t="shared" ca="1" si="50"/>
        <v>#VALUE!</v>
      </c>
      <c r="Q131" s="61" t="e">
        <f t="shared" ca="1" si="51"/>
        <v>#VALUE!</v>
      </c>
      <c r="R131" s="61">
        <f ca="1">OFFSET(宅配便入力!$W131,0,(COLUMN()-COLUMN($L$1))/6)</f>
        <v>0</v>
      </c>
      <c r="S131" s="61">
        <f>IF($I131="(送料込)",VLOOKUP(宅配便入力!$Q131,宅配便!$A$18:$O$27,4+(COLUMN()-COLUMN('計算（宅配便）'!$M$1))/6),0)</f>
        <v>0</v>
      </c>
      <c r="T131" s="62" t="e">
        <f t="shared" ca="1" si="52"/>
        <v>#VALUE!</v>
      </c>
      <c r="U131" s="59" t="e">
        <f t="shared" ca="1" si="53"/>
        <v>#VALUE!</v>
      </c>
      <c r="V131" s="60" t="e">
        <f t="shared" ca="1" si="54"/>
        <v>#VALUE!</v>
      </c>
      <c r="W131" s="61" t="e">
        <f t="shared" ca="1" si="55"/>
        <v>#VALUE!</v>
      </c>
      <c r="X131" s="61">
        <f ca="1">OFFSET(宅配便入力!$W131,0,(COLUMN()-COLUMN($L$1))/6)</f>
        <v>0</v>
      </c>
      <c r="Y131" s="61">
        <f>IF($I131="(送料込)",VLOOKUP(宅配便入力!$Q131,宅配便!$A$18:$O$27,4+(COLUMN()-COLUMN('計算（宅配便）'!$M$1))/6),0)</f>
        <v>0</v>
      </c>
      <c r="Z131" s="62" t="e">
        <f t="shared" ca="1" si="56"/>
        <v>#VALUE!</v>
      </c>
      <c r="AA131" s="59" t="e">
        <f t="shared" ca="1" si="57"/>
        <v>#VALUE!</v>
      </c>
      <c r="AB131" s="60" t="e">
        <f t="shared" ca="1" si="58"/>
        <v>#VALUE!</v>
      </c>
      <c r="AC131" s="61" t="e">
        <f t="shared" ca="1" si="59"/>
        <v>#VALUE!</v>
      </c>
      <c r="AD131" s="61">
        <f ca="1">OFFSET(宅配便入力!$W131,0,(COLUMN()-COLUMN($L$1))/6)</f>
        <v>0</v>
      </c>
      <c r="AE131" s="61">
        <f>IF($I131="(送料込)",VLOOKUP(宅配便入力!$Q131,宅配便!$A$18:$O$27,4+(COLUMN()-COLUMN('計算（宅配便）'!$M$1))/6),0)</f>
        <v>0</v>
      </c>
      <c r="AF131" s="62" t="e">
        <f t="shared" ca="1" si="60"/>
        <v>#VALUE!</v>
      </c>
      <c r="AG131" s="59" t="e">
        <f t="shared" ca="1" si="61"/>
        <v>#VALUE!</v>
      </c>
      <c r="AH131" s="60" t="e">
        <f t="shared" ca="1" si="62"/>
        <v>#VALUE!</v>
      </c>
      <c r="AI131" s="61" t="e">
        <f t="shared" ca="1" si="63"/>
        <v>#VALUE!</v>
      </c>
      <c r="AJ131" s="61">
        <f ca="1">OFFSET(宅配便入力!$W131,0,(COLUMN()-COLUMN($L$1))/6)</f>
        <v>0</v>
      </c>
      <c r="AK131" s="61">
        <f>IF($I131="(送料込)",VLOOKUP(宅配便入力!$Q131,宅配便!$A$18:$O$27,4+(COLUMN()-COLUMN('計算（宅配便）'!$M$1))/6),0)</f>
        <v>0</v>
      </c>
      <c r="AL131" s="62" t="e">
        <f t="shared" ca="1" si="64"/>
        <v>#VALUE!</v>
      </c>
      <c r="AM131" s="59" t="e">
        <f t="shared" ca="1" si="65"/>
        <v>#VALUE!</v>
      </c>
      <c r="AN131" s="60" t="e">
        <f t="shared" ca="1" si="66"/>
        <v>#VALUE!</v>
      </c>
      <c r="AO131" s="61" t="e">
        <f t="shared" ca="1" si="67"/>
        <v>#VALUE!</v>
      </c>
      <c r="AP131" s="61">
        <f ca="1">OFFSET(宅配便入力!$W131,0,(COLUMN()-COLUMN($L$1))/6)</f>
        <v>0</v>
      </c>
      <c r="AQ131" s="61">
        <f>IF($I131="(送料込)",VLOOKUP(宅配便入力!$Q131,宅配便!$A$18:$O$27,4+(COLUMN()-COLUMN('計算（宅配便）'!$M$1))/6),0)</f>
        <v>0</v>
      </c>
      <c r="AR131" s="62" t="e">
        <f t="shared" ca="1" si="68"/>
        <v>#VALUE!</v>
      </c>
      <c r="AS131" s="59" t="e">
        <f t="shared" ca="1" si="69"/>
        <v>#VALUE!</v>
      </c>
      <c r="AT131" s="60" t="e">
        <f t="shared" ca="1" si="70"/>
        <v>#VALUE!</v>
      </c>
      <c r="AU131" s="61" t="e">
        <f t="shared" ca="1" si="71"/>
        <v>#VALUE!</v>
      </c>
      <c r="AV131" s="61">
        <f ca="1">OFFSET(宅配便入力!$W131,0,(COLUMN()-COLUMN($L$1))/6)</f>
        <v>0</v>
      </c>
      <c r="AW131" s="61">
        <f>IF($I131="(送料込)",VLOOKUP(宅配便入力!$Q131,宅配便!$A$18:$O$27,4+(COLUMN()-COLUMN('計算（宅配便）'!$M$1))/6),0)</f>
        <v>0</v>
      </c>
      <c r="AX131" s="62" t="e">
        <f t="shared" ca="1" si="72"/>
        <v>#VALUE!</v>
      </c>
      <c r="AY131" s="59" t="e">
        <f t="shared" ca="1" si="73"/>
        <v>#VALUE!</v>
      </c>
      <c r="AZ131" s="60" t="e">
        <f t="shared" ca="1" si="74"/>
        <v>#VALUE!</v>
      </c>
      <c r="BA131" s="61" t="e">
        <f t="shared" ca="1" si="75"/>
        <v>#VALUE!</v>
      </c>
      <c r="BB131" s="61">
        <f ca="1">OFFSET(宅配便入力!$W131,0,(COLUMN()-COLUMN($L$1))/6)</f>
        <v>0</v>
      </c>
      <c r="BC131" s="61">
        <f>IF($I131="(送料込)",VLOOKUP(宅配便入力!$Q131,宅配便!$A$18:$O$27,4+(COLUMN()-COLUMN('計算（宅配便）'!$M$1))/6),0)</f>
        <v>0</v>
      </c>
      <c r="BD131" s="62" t="e">
        <f t="shared" ca="1" si="76"/>
        <v>#VALUE!</v>
      </c>
      <c r="BE131" s="59" t="e">
        <f t="shared" ca="1" si="77"/>
        <v>#VALUE!</v>
      </c>
      <c r="BF131" s="60" t="e">
        <f t="shared" ca="1" si="78"/>
        <v>#VALUE!</v>
      </c>
      <c r="BG131" s="61" t="e">
        <f t="shared" ca="1" si="79"/>
        <v>#VALUE!</v>
      </c>
      <c r="BH131" s="61">
        <f ca="1">OFFSET(宅配便入力!$W131,0,(COLUMN()-COLUMN($L$1))/6)</f>
        <v>0</v>
      </c>
      <c r="BI131" s="61">
        <f>IF($I131="(送料込)",VLOOKUP(宅配便入力!$Q131,宅配便!$A$18:$O$27,4+(COLUMN()-COLUMN('計算（宅配便）'!$M$1))/6),0)</f>
        <v>0</v>
      </c>
      <c r="BJ131" s="62" t="e">
        <f t="shared" ca="1" si="80"/>
        <v>#VALUE!</v>
      </c>
      <c r="BK131" s="59" t="e">
        <f t="shared" ca="1" si="81"/>
        <v>#VALUE!</v>
      </c>
      <c r="BL131" s="60" t="e">
        <f t="shared" ca="1" si="82"/>
        <v>#VALUE!</v>
      </c>
      <c r="BM131" s="61" t="e">
        <f t="shared" ca="1" si="83"/>
        <v>#VALUE!</v>
      </c>
      <c r="BN131" s="61">
        <f ca="1">OFFSET(宅配便入力!$W131,0,(COLUMN()-COLUMN($L$1))/6)</f>
        <v>0</v>
      </c>
      <c r="BO131" s="61">
        <f>IF($I131="(送料込)",VLOOKUP(宅配便入力!$Q131,宅配便!$A$18:$O$27,4+(COLUMN()-COLUMN('計算（宅配便）'!$M$1))/6),0)</f>
        <v>0</v>
      </c>
      <c r="BP131" s="62" t="e">
        <f t="shared" ca="1" si="84"/>
        <v>#VALUE!</v>
      </c>
      <c r="BQ131" s="59" t="e">
        <f t="shared" ca="1" si="85"/>
        <v>#VALUE!</v>
      </c>
      <c r="BR131" s="60" t="e">
        <f t="shared" ca="1" si="86"/>
        <v>#VALUE!</v>
      </c>
      <c r="BS131" s="61" t="e">
        <f t="shared" ca="1" si="87"/>
        <v>#VALUE!</v>
      </c>
      <c r="BT131" s="61">
        <f ca="1">OFFSET(宅配便入力!$W131,0,(COLUMN()-COLUMN($L$1))/6)</f>
        <v>0</v>
      </c>
      <c r="BU131" s="61">
        <f>IF($I131="(送料込)",VLOOKUP(宅配便入力!$Q131,宅配便!$A$18:$O$27,4+(COLUMN()-COLUMN('計算（宅配便）'!$M$1))/6),0)</f>
        <v>0</v>
      </c>
      <c r="BV131" s="62" t="e">
        <f t="shared" ca="1" si="88"/>
        <v>#VALUE!</v>
      </c>
      <c r="BW131" s="59" t="e">
        <f t="shared" ca="1" si="89"/>
        <v>#VALUE!</v>
      </c>
      <c r="BX131" s="60" t="e">
        <f t="shared" ca="1" si="90"/>
        <v>#VALUE!</v>
      </c>
      <c r="BY131" s="61" t="e">
        <f t="shared" ca="1" si="91"/>
        <v>#VALUE!</v>
      </c>
      <c r="BZ131" s="61">
        <f ca="1">OFFSET(宅配便入力!$W131,0,(COLUMN()-COLUMN($L$1))/6)</f>
        <v>0</v>
      </c>
      <c r="CA131" s="61">
        <f>IF($I131="(送料込)",VLOOKUP(宅配便入力!$Q131,宅配便!$A$18:$O$27,4+(COLUMN()-COLUMN('計算（宅配便）'!$M$1))/6),0)</f>
        <v>0</v>
      </c>
      <c r="CB131" s="62" t="e">
        <f t="shared" ca="1" si="92"/>
        <v>#VALUE!</v>
      </c>
      <c r="CC131" s="59" t="e">
        <f t="shared" ca="1" si="93"/>
        <v>#VALUE!</v>
      </c>
      <c r="CD131" s="60" t="e">
        <f t="shared" ca="1" si="94"/>
        <v>#VALUE!</v>
      </c>
      <c r="CE131" s="61" t="e">
        <f t="shared" ca="1" si="95"/>
        <v>#VALUE!</v>
      </c>
    </row>
    <row r="132" spans="1:83">
      <c r="A132" s="6">
        <v>129</v>
      </c>
      <c r="B132" s="158" t="str">
        <f>IF(ISBLANK(宅配便入力!B132),"",宅配便入力!B132)</f>
        <v/>
      </c>
      <c r="C132" s="5" t="str">
        <f>IF(ISBLANK(宅配便入力!C132),"",宅配便入力!C132)</f>
        <v/>
      </c>
      <c r="D132" s="15">
        <f>IF(ISBLANK(宅配便仮計算!D132),"",宅配便仮計算!D132)</f>
        <v>0.85</v>
      </c>
      <c r="E132" s="5" t="str">
        <f>IF(ISBLANK(宅配便入力!I132),"",宅配便入力!I132)</f>
        <v/>
      </c>
      <c r="F132" s="14" t="str">
        <f>IF(ISBLANK(宅配便入力!L132),"",宅配便入力!L132)</f>
        <v/>
      </c>
      <c r="G132" s="14" t="str">
        <f>IF(ISBLANK(宅配便入力!$N132),"",IF(宅配便入力!$P132="以上",1,宅配便入力!$N132))</f>
        <v/>
      </c>
      <c r="H132" s="6" t="str">
        <f>IF(ISBLANK(宅配便入力!Q132),"",宅配便入力!Q132)</f>
        <v/>
      </c>
      <c r="I132" s="6" t="str">
        <f>IF(ISBLANK(宅配便入力!R132),"",宅配便入力!R132)</f>
        <v/>
      </c>
      <c r="J132" s="6" t="str">
        <f>IF(ISBLANK(宅配便入力!S132),"",宅配便入力!S132)</f>
        <v/>
      </c>
      <c r="K132" s="6" t="str">
        <f>IF(ISBLANK(宅配便入力!T132),"",宅配便入力!T132)</f>
        <v/>
      </c>
      <c r="L132" s="61">
        <f ca="1">OFFSET(宅配便入力!$W132,0,(COLUMN()-COLUMN($L$1))/6)</f>
        <v>0</v>
      </c>
      <c r="M132" s="61">
        <f>IF($I132="(送料込)",VLOOKUP(宅配便入力!$Q132,宅配便!$A$18:$O$27,4+(COLUMN()-COLUMN('計算（宅配便）'!$M$1))/6),0)</f>
        <v>0</v>
      </c>
      <c r="N132" s="62" t="e">
        <f t="shared" ca="1" si="48"/>
        <v>#VALUE!</v>
      </c>
      <c r="O132" s="59" t="e">
        <f t="shared" ca="1" si="49"/>
        <v>#VALUE!</v>
      </c>
      <c r="P132" s="60" t="e">
        <f t="shared" ca="1" si="50"/>
        <v>#VALUE!</v>
      </c>
      <c r="Q132" s="61" t="e">
        <f t="shared" ca="1" si="51"/>
        <v>#VALUE!</v>
      </c>
      <c r="R132" s="61">
        <f ca="1">OFFSET(宅配便入力!$W132,0,(COLUMN()-COLUMN($L$1))/6)</f>
        <v>0</v>
      </c>
      <c r="S132" s="61">
        <f>IF($I132="(送料込)",VLOOKUP(宅配便入力!$Q132,宅配便!$A$18:$O$27,4+(COLUMN()-COLUMN('計算（宅配便）'!$M$1))/6),0)</f>
        <v>0</v>
      </c>
      <c r="T132" s="62" t="e">
        <f t="shared" ca="1" si="52"/>
        <v>#VALUE!</v>
      </c>
      <c r="U132" s="59" t="e">
        <f t="shared" ca="1" si="53"/>
        <v>#VALUE!</v>
      </c>
      <c r="V132" s="60" t="e">
        <f t="shared" ca="1" si="54"/>
        <v>#VALUE!</v>
      </c>
      <c r="W132" s="61" t="e">
        <f t="shared" ca="1" si="55"/>
        <v>#VALUE!</v>
      </c>
      <c r="X132" s="61">
        <f ca="1">OFFSET(宅配便入力!$W132,0,(COLUMN()-COLUMN($L$1))/6)</f>
        <v>0</v>
      </c>
      <c r="Y132" s="61">
        <f>IF($I132="(送料込)",VLOOKUP(宅配便入力!$Q132,宅配便!$A$18:$O$27,4+(COLUMN()-COLUMN('計算（宅配便）'!$M$1))/6),0)</f>
        <v>0</v>
      </c>
      <c r="Z132" s="62" t="e">
        <f t="shared" ca="1" si="56"/>
        <v>#VALUE!</v>
      </c>
      <c r="AA132" s="59" t="e">
        <f t="shared" ca="1" si="57"/>
        <v>#VALUE!</v>
      </c>
      <c r="AB132" s="60" t="e">
        <f t="shared" ca="1" si="58"/>
        <v>#VALUE!</v>
      </c>
      <c r="AC132" s="61" t="e">
        <f t="shared" ca="1" si="59"/>
        <v>#VALUE!</v>
      </c>
      <c r="AD132" s="61">
        <f ca="1">OFFSET(宅配便入力!$W132,0,(COLUMN()-COLUMN($L$1))/6)</f>
        <v>0</v>
      </c>
      <c r="AE132" s="61">
        <f>IF($I132="(送料込)",VLOOKUP(宅配便入力!$Q132,宅配便!$A$18:$O$27,4+(COLUMN()-COLUMN('計算（宅配便）'!$M$1))/6),0)</f>
        <v>0</v>
      </c>
      <c r="AF132" s="62" t="e">
        <f t="shared" ca="1" si="60"/>
        <v>#VALUE!</v>
      </c>
      <c r="AG132" s="59" t="e">
        <f t="shared" ca="1" si="61"/>
        <v>#VALUE!</v>
      </c>
      <c r="AH132" s="60" t="e">
        <f t="shared" ca="1" si="62"/>
        <v>#VALUE!</v>
      </c>
      <c r="AI132" s="61" t="e">
        <f t="shared" ca="1" si="63"/>
        <v>#VALUE!</v>
      </c>
      <c r="AJ132" s="61">
        <f ca="1">OFFSET(宅配便入力!$W132,0,(COLUMN()-COLUMN($L$1))/6)</f>
        <v>0</v>
      </c>
      <c r="AK132" s="61">
        <f>IF($I132="(送料込)",VLOOKUP(宅配便入力!$Q132,宅配便!$A$18:$O$27,4+(COLUMN()-COLUMN('計算（宅配便）'!$M$1))/6),0)</f>
        <v>0</v>
      </c>
      <c r="AL132" s="62" t="e">
        <f t="shared" ca="1" si="64"/>
        <v>#VALUE!</v>
      </c>
      <c r="AM132" s="59" t="e">
        <f t="shared" ca="1" si="65"/>
        <v>#VALUE!</v>
      </c>
      <c r="AN132" s="60" t="e">
        <f t="shared" ca="1" si="66"/>
        <v>#VALUE!</v>
      </c>
      <c r="AO132" s="61" t="e">
        <f t="shared" ca="1" si="67"/>
        <v>#VALUE!</v>
      </c>
      <c r="AP132" s="61">
        <f ca="1">OFFSET(宅配便入力!$W132,0,(COLUMN()-COLUMN($L$1))/6)</f>
        <v>0</v>
      </c>
      <c r="AQ132" s="61">
        <f>IF($I132="(送料込)",VLOOKUP(宅配便入力!$Q132,宅配便!$A$18:$O$27,4+(COLUMN()-COLUMN('計算（宅配便）'!$M$1))/6),0)</f>
        <v>0</v>
      </c>
      <c r="AR132" s="62" t="e">
        <f t="shared" ca="1" si="68"/>
        <v>#VALUE!</v>
      </c>
      <c r="AS132" s="59" t="e">
        <f t="shared" ca="1" si="69"/>
        <v>#VALUE!</v>
      </c>
      <c r="AT132" s="60" t="e">
        <f t="shared" ca="1" si="70"/>
        <v>#VALUE!</v>
      </c>
      <c r="AU132" s="61" t="e">
        <f t="shared" ca="1" si="71"/>
        <v>#VALUE!</v>
      </c>
      <c r="AV132" s="61">
        <f ca="1">OFFSET(宅配便入力!$W132,0,(COLUMN()-COLUMN($L$1))/6)</f>
        <v>0</v>
      </c>
      <c r="AW132" s="61">
        <f>IF($I132="(送料込)",VLOOKUP(宅配便入力!$Q132,宅配便!$A$18:$O$27,4+(COLUMN()-COLUMN('計算（宅配便）'!$M$1))/6),0)</f>
        <v>0</v>
      </c>
      <c r="AX132" s="62" t="e">
        <f t="shared" ca="1" si="72"/>
        <v>#VALUE!</v>
      </c>
      <c r="AY132" s="59" t="e">
        <f t="shared" ca="1" si="73"/>
        <v>#VALUE!</v>
      </c>
      <c r="AZ132" s="60" t="e">
        <f t="shared" ca="1" si="74"/>
        <v>#VALUE!</v>
      </c>
      <c r="BA132" s="61" t="e">
        <f t="shared" ca="1" si="75"/>
        <v>#VALUE!</v>
      </c>
      <c r="BB132" s="61">
        <f ca="1">OFFSET(宅配便入力!$W132,0,(COLUMN()-COLUMN($L$1))/6)</f>
        <v>0</v>
      </c>
      <c r="BC132" s="61">
        <f>IF($I132="(送料込)",VLOOKUP(宅配便入力!$Q132,宅配便!$A$18:$O$27,4+(COLUMN()-COLUMN('計算（宅配便）'!$M$1))/6),0)</f>
        <v>0</v>
      </c>
      <c r="BD132" s="62" t="e">
        <f t="shared" ca="1" si="76"/>
        <v>#VALUE!</v>
      </c>
      <c r="BE132" s="59" t="e">
        <f t="shared" ca="1" si="77"/>
        <v>#VALUE!</v>
      </c>
      <c r="BF132" s="60" t="e">
        <f t="shared" ca="1" si="78"/>
        <v>#VALUE!</v>
      </c>
      <c r="BG132" s="61" t="e">
        <f t="shared" ca="1" si="79"/>
        <v>#VALUE!</v>
      </c>
      <c r="BH132" s="61">
        <f ca="1">OFFSET(宅配便入力!$W132,0,(COLUMN()-COLUMN($L$1))/6)</f>
        <v>0</v>
      </c>
      <c r="BI132" s="61">
        <f>IF($I132="(送料込)",VLOOKUP(宅配便入力!$Q132,宅配便!$A$18:$O$27,4+(COLUMN()-COLUMN('計算（宅配便）'!$M$1))/6),0)</f>
        <v>0</v>
      </c>
      <c r="BJ132" s="62" t="e">
        <f t="shared" ca="1" si="80"/>
        <v>#VALUE!</v>
      </c>
      <c r="BK132" s="59" t="e">
        <f t="shared" ca="1" si="81"/>
        <v>#VALUE!</v>
      </c>
      <c r="BL132" s="60" t="e">
        <f t="shared" ca="1" si="82"/>
        <v>#VALUE!</v>
      </c>
      <c r="BM132" s="61" t="e">
        <f t="shared" ca="1" si="83"/>
        <v>#VALUE!</v>
      </c>
      <c r="BN132" s="61">
        <f ca="1">OFFSET(宅配便入力!$W132,0,(COLUMN()-COLUMN($L$1))/6)</f>
        <v>0</v>
      </c>
      <c r="BO132" s="61">
        <f>IF($I132="(送料込)",VLOOKUP(宅配便入力!$Q132,宅配便!$A$18:$O$27,4+(COLUMN()-COLUMN('計算（宅配便）'!$M$1))/6),0)</f>
        <v>0</v>
      </c>
      <c r="BP132" s="62" t="e">
        <f t="shared" ca="1" si="84"/>
        <v>#VALUE!</v>
      </c>
      <c r="BQ132" s="59" t="e">
        <f t="shared" ca="1" si="85"/>
        <v>#VALUE!</v>
      </c>
      <c r="BR132" s="60" t="e">
        <f t="shared" ca="1" si="86"/>
        <v>#VALUE!</v>
      </c>
      <c r="BS132" s="61" t="e">
        <f t="shared" ca="1" si="87"/>
        <v>#VALUE!</v>
      </c>
      <c r="BT132" s="61">
        <f ca="1">OFFSET(宅配便入力!$W132,0,(COLUMN()-COLUMN($L$1))/6)</f>
        <v>0</v>
      </c>
      <c r="BU132" s="61">
        <f>IF($I132="(送料込)",VLOOKUP(宅配便入力!$Q132,宅配便!$A$18:$O$27,4+(COLUMN()-COLUMN('計算（宅配便）'!$M$1))/6),0)</f>
        <v>0</v>
      </c>
      <c r="BV132" s="62" t="e">
        <f t="shared" ca="1" si="88"/>
        <v>#VALUE!</v>
      </c>
      <c r="BW132" s="59" t="e">
        <f t="shared" ca="1" si="89"/>
        <v>#VALUE!</v>
      </c>
      <c r="BX132" s="60" t="e">
        <f t="shared" ca="1" si="90"/>
        <v>#VALUE!</v>
      </c>
      <c r="BY132" s="61" t="e">
        <f t="shared" ca="1" si="91"/>
        <v>#VALUE!</v>
      </c>
      <c r="BZ132" s="61">
        <f ca="1">OFFSET(宅配便入力!$W132,0,(COLUMN()-COLUMN($L$1))/6)</f>
        <v>0</v>
      </c>
      <c r="CA132" s="61">
        <f>IF($I132="(送料込)",VLOOKUP(宅配便入力!$Q132,宅配便!$A$18:$O$27,4+(COLUMN()-COLUMN('計算（宅配便）'!$M$1))/6),0)</f>
        <v>0</v>
      </c>
      <c r="CB132" s="62" t="e">
        <f t="shared" ca="1" si="92"/>
        <v>#VALUE!</v>
      </c>
      <c r="CC132" s="59" t="e">
        <f t="shared" ca="1" si="93"/>
        <v>#VALUE!</v>
      </c>
      <c r="CD132" s="60" t="e">
        <f t="shared" ca="1" si="94"/>
        <v>#VALUE!</v>
      </c>
      <c r="CE132" s="61" t="e">
        <f t="shared" ca="1" si="95"/>
        <v>#VALUE!</v>
      </c>
    </row>
    <row r="133" spans="1:83">
      <c r="A133" s="6">
        <v>130</v>
      </c>
      <c r="B133" s="158" t="str">
        <f>IF(ISBLANK(宅配便入力!B133),"",宅配便入力!B133)</f>
        <v/>
      </c>
      <c r="C133" s="5" t="str">
        <f>IF(ISBLANK(宅配便入力!C133),"",宅配便入力!C133)</f>
        <v/>
      </c>
      <c r="D133" s="15">
        <f>IF(ISBLANK(宅配便仮計算!D133),"",宅配便仮計算!D133)</f>
        <v>0.85</v>
      </c>
      <c r="E133" s="5" t="str">
        <f>IF(ISBLANK(宅配便入力!I133),"",宅配便入力!I133)</f>
        <v/>
      </c>
      <c r="F133" s="14" t="str">
        <f>IF(ISBLANK(宅配便入力!L133),"",宅配便入力!L133)</f>
        <v/>
      </c>
      <c r="G133" s="14" t="str">
        <f>IF(ISBLANK(宅配便入力!$N133),"",IF(宅配便入力!$P133="以上",1,宅配便入力!$N133))</f>
        <v/>
      </c>
      <c r="H133" s="6" t="str">
        <f>IF(ISBLANK(宅配便入力!Q133),"",宅配便入力!Q133)</f>
        <v/>
      </c>
      <c r="I133" s="6" t="str">
        <f>IF(ISBLANK(宅配便入力!R133),"",宅配便入力!R133)</f>
        <v/>
      </c>
      <c r="J133" s="6" t="str">
        <f>IF(ISBLANK(宅配便入力!S133),"",宅配便入力!S133)</f>
        <v/>
      </c>
      <c r="K133" s="6" t="str">
        <f>IF(ISBLANK(宅配便入力!T133),"",宅配便入力!T133)</f>
        <v/>
      </c>
      <c r="L133" s="61">
        <f ca="1">OFFSET(宅配便入力!$W133,0,(COLUMN()-COLUMN($L$1))/6)</f>
        <v>0</v>
      </c>
      <c r="M133" s="61">
        <f>IF($I133="(送料込)",VLOOKUP(宅配便入力!$Q133,宅配便!$A$18:$O$27,4+(COLUMN()-COLUMN('計算（宅配便）'!$M$1))/6),0)</f>
        <v>0</v>
      </c>
      <c r="N133" s="62" t="e">
        <f t="shared" ref="N133:N150" ca="1" si="96">(L133*$E133+M133/$G133)/$E133</f>
        <v>#VALUE!</v>
      </c>
      <c r="O133" s="59" t="e">
        <f t="shared" ref="O133:O150" ca="1" si="97">N133/$D133</f>
        <v>#VALUE!</v>
      </c>
      <c r="P133" s="60" t="e">
        <f t="shared" ref="P133:P150" ca="1" si="98">_xlfn.CEILING.MATH(O133)</f>
        <v>#VALUE!</v>
      </c>
      <c r="Q133" s="61" t="e">
        <f t="shared" ref="Q133:Q150" ca="1" si="99">P133*$E133</f>
        <v>#VALUE!</v>
      </c>
      <c r="R133" s="61">
        <f ca="1">OFFSET(宅配便入力!$W133,0,(COLUMN()-COLUMN($L$1))/6)</f>
        <v>0</v>
      </c>
      <c r="S133" s="61">
        <f>IF($I133="(送料込)",VLOOKUP(宅配便入力!$Q133,宅配便!$A$18:$O$27,4+(COLUMN()-COLUMN('計算（宅配便）'!$M$1))/6),0)</f>
        <v>0</v>
      </c>
      <c r="T133" s="62" t="e">
        <f t="shared" ref="T133:T150" ca="1" si="100">(R133*$E133+S133/$G133)/$E133</f>
        <v>#VALUE!</v>
      </c>
      <c r="U133" s="59" t="e">
        <f t="shared" ref="U133:U150" ca="1" si="101">T133/$D133</f>
        <v>#VALUE!</v>
      </c>
      <c r="V133" s="60" t="e">
        <f t="shared" ref="V133:V150" ca="1" si="102">_xlfn.CEILING.MATH(U133)</f>
        <v>#VALUE!</v>
      </c>
      <c r="W133" s="61" t="e">
        <f t="shared" ref="W133:W150" ca="1" si="103">V133*$E133</f>
        <v>#VALUE!</v>
      </c>
      <c r="X133" s="61">
        <f ca="1">OFFSET(宅配便入力!$W133,0,(COLUMN()-COLUMN($L$1))/6)</f>
        <v>0</v>
      </c>
      <c r="Y133" s="61">
        <f>IF($I133="(送料込)",VLOOKUP(宅配便入力!$Q133,宅配便!$A$18:$O$27,4+(COLUMN()-COLUMN('計算（宅配便）'!$M$1))/6),0)</f>
        <v>0</v>
      </c>
      <c r="Z133" s="62" t="e">
        <f t="shared" ref="Z133:Z150" ca="1" si="104">(X133*$E133+Y133/$G133)/$E133</f>
        <v>#VALUE!</v>
      </c>
      <c r="AA133" s="59" t="e">
        <f t="shared" ref="AA133:AA150" ca="1" si="105">Z133/$D133</f>
        <v>#VALUE!</v>
      </c>
      <c r="AB133" s="60" t="e">
        <f t="shared" ref="AB133:AB150" ca="1" si="106">_xlfn.CEILING.MATH(AA133)</f>
        <v>#VALUE!</v>
      </c>
      <c r="AC133" s="61" t="e">
        <f t="shared" ref="AC133:AC150" ca="1" si="107">AB133*$E133</f>
        <v>#VALUE!</v>
      </c>
      <c r="AD133" s="61">
        <f ca="1">OFFSET(宅配便入力!$W133,0,(COLUMN()-COLUMN($L$1))/6)</f>
        <v>0</v>
      </c>
      <c r="AE133" s="61">
        <f>IF($I133="(送料込)",VLOOKUP(宅配便入力!$Q133,宅配便!$A$18:$O$27,4+(COLUMN()-COLUMN('計算（宅配便）'!$M$1))/6),0)</f>
        <v>0</v>
      </c>
      <c r="AF133" s="62" t="e">
        <f t="shared" ref="AF133:AF150" ca="1" si="108">(AD133*$E133+AE133/$G133)/$E133</f>
        <v>#VALUE!</v>
      </c>
      <c r="AG133" s="59" t="e">
        <f t="shared" ref="AG133:AG150" ca="1" si="109">AF133/$D133</f>
        <v>#VALUE!</v>
      </c>
      <c r="AH133" s="60" t="e">
        <f t="shared" ref="AH133:AH150" ca="1" si="110">_xlfn.CEILING.MATH(AG133)</f>
        <v>#VALUE!</v>
      </c>
      <c r="AI133" s="61" t="e">
        <f t="shared" ref="AI133:AI150" ca="1" si="111">AH133*$E133</f>
        <v>#VALUE!</v>
      </c>
      <c r="AJ133" s="61">
        <f ca="1">OFFSET(宅配便入力!$W133,0,(COLUMN()-COLUMN($L$1))/6)</f>
        <v>0</v>
      </c>
      <c r="AK133" s="61">
        <f>IF($I133="(送料込)",VLOOKUP(宅配便入力!$Q133,宅配便!$A$18:$O$27,4+(COLUMN()-COLUMN('計算（宅配便）'!$M$1))/6),0)</f>
        <v>0</v>
      </c>
      <c r="AL133" s="62" t="e">
        <f t="shared" ref="AL133:AL150" ca="1" si="112">(AJ133*$E133+AK133/$G133)/$E133</f>
        <v>#VALUE!</v>
      </c>
      <c r="AM133" s="59" t="e">
        <f t="shared" ref="AM133:AM150" ca="1" si="113">AL133/$D133</f>
        <v>#VALUE!</v>
      </c>
      <c r="AN133" s="60" t="e">
        <f t="shared" ref="AN133:AN150" ca="1" si="114">_xlfn.CEILING.MATH(AM133)</f>
        <v>#VALUE!</v>
      </c>
      <c r="AO133" s="61" t="e">
        <f t="shared" ref="AO133:AO150" ca="1" si="115">AN133*$E133</f>
        <v>#VALUE!</v>
      </c>
      <c r="AP133" s="61">
        <f ca="1">OFFSET(宅配便入力!$W133,0,(COLUMN()-COLUMN($L$1))/6)</f>
        <v>0</v>
      </c>
      <c r="AQ133" s="61">
        <f>IF($I133="(送料込)",VLOOKUP(宅配便入力!$Q133,宅配便!$A$18:$O$27,4+(COLUMN()-COLUMN('計算（宅配便）'!$M$1))/6),0)</f>
        <v>0</v>
      </c>
      <c r="AR133" s="62" t="e">
        <f t="shared" ref="AR133:AR150" ca="1" si="116">(AP133*$E133+AQ133/$G133)/$E133</f>
        <v>#VALUE!</v>
      </c>
      <c r="AS133" s="59" t="e">
        <f t="shared" ref="AS133:AS150" ca="1" si="117">AR133/$D133</f>
        <v>#VALUE!</v>
      </c>
      <c r="AT133" s="60" t="e">
        <f t="shared" ref="AT133:AT150" ca="1" si="118">_xlfn.CEILING.MATH(AS133)</f>
        <v>#VALUE!</v>
      </c>
      <c r="AU133" s="61" t="e">
        <f t="shared" ref="AU133:AU150" ca="1" si="119">AT133*$E133</f>
        <v>#VALUE!</v>
      </c>
      <c r="AV133" s="61">
        <f ca="1">OFFSET(宅配便入力!$W133,0,(COLUMN()-COLUMN($L$1))/6)</f>
        <v>0</v>
      </c>
      <c r="AW133" s="61">
        <f>IF($I133="(送料込)",VLOOKUP(宅配便入力!$Q133,宅配便!$A$18:$O$27,4+(COLUMN()-COLUMN('計算（宅配便）'!$M$1))/6),0)</f>
        <v>0</v>
      </c>
      <c r="AX133" s="62" t="e">
        <f t="shared" ref="AX133:AX150" ca="1" si="120">(AV133*$E133+AW133/$G133)/$E133</f>
        <v>#VALUE!</v>
      </c>
      <c r="AY133" s="59" t="e">
        <f t="shared" ref="AY133:AY150" ca="1" si="121">AX133/$D133</f>
        <v>#VALUE!</v>
      </c>
      <c r="AZ133" s="60" t="e">
        <f t="shared" ref="AZ133:AZ150" ca="1" si="122">_xlfn.CEILING.MATH(AY133)</f>
        <v>#VALUE!</v>
      </c>
      <c r="BA133" s="61" t="e">
        <f t="shared" ref="BA133:BA150" ca="1" si="123">AZ133*$E133</f>
        <v>#VALUE!</v>
      </c>
      <c r="BB133" s="61">
        <f ca="1">OFFSET(宅配便入力!$W133,0,(COLUMN()-COLUMN($L$1))/6)</f>
        <v>0</v>
      </c>
      <c r="BC133" s="61">
        <f>IF($I133="(送料込)",VLOOKUP(宅配便入力!$Q133,宅配便!$A$18:$O$27,4+(COLUMN()-COLUMN('計算（宅配便）'!$M$1))/6),0)</f>
        <v>0</v>
      </c>
      <c r="BD133" s="62" t="e">
        <f t="shared" ref="BD133:BD150" ca="1" si="124">(BB133*$E133+BC133/$G133)/$E133</f>
        <v>#VALUE!</v>
      </c>
      <c r="BE133" s="59" t="e">
        <f t="shared" ref="BE133:BE150" ca="1" si="125">BD133/$D133</f>
        <v>#VALUE!</v>
      </c>
      <c r="BF133" s="60" t="e">
        <f t="shared" ref="BF133:BF150" ca="1" si="126">_xlfn.CEILING.MATH(BE133)</f>
        <v>#VALUE!</v>
      </c>
      <c r="BG133" s="61" t="e">
        <f t="shared" ref="BG133:BG150" ca="1" si="127">BF133*$E133</f>
        <v>#VALUE!</v>
      </c>
      <c r="BH133" s="61">
        <f ca="1">OFFSET(宅配便入力!$W133,0,(COLUMN()-COLUMN($L$1))/6)</f>
        <v>0</v>
      </c>
      <c r="BI133" s="61">
        <f>IF($I133="(送料込)",VLOOKUP(宅配便入力!$Q133,宅配便!$A$18:$O$27,4+(COLUMN()-COLUMN('計算（宅配便）'!$M$1))/6),0)</f>
        <v>0</v>
      </c>
      <c r="BJ133" s="62" t="e">
        <f t="shared" ref="BJ133:BJ150" ca="1" si="128">(BH133*$E133+BI133/$G133)/$E133</f>
        <v>#VALUE!</v>
      </c>
      <c r="BK133" s="59" t="e">
        <f t="shared" ref="BK133:BK150" ca="1" si="129">BJ133/$D133</f>
        <v>#VALUE!</v>
      </c>
      <c r="BL133" s="60" t="e">
        <f t="shared" ref="BL133:BL150" ca="1" si="130">_xlfn.CEILING.MATH(BK133)</f>
        <v>#VALUE!</v>
      </c>
      <c r="BM133" s="61" t="e">
        <f t="shared" ref="BM133:BM150" ca="1" si="131">BL133*$E133</f>
        <v>#VALUE!</v>
      </c>
      <c r="BN133" s="61">
        <f ca="1">OFFSET(宅配便入力!$W133,0,(COLUMN()-COLUMN($L$1))/6)</f>
        <v>0</v>
      </c>
      <c r="BO133" s="61">
        <f>IF($I133="(送料込)",VLOOKUP(宅配便入力!$Q133,宅配便!$A$18:$O$27,4+(COLUMN()-COLUMN('計算（宅配便）'!$M$1))/6),0)</f>
        <v>0</v>
      </c>
      <c r="BP133" s="62" t="e">
        <f t="shared" ref="BP133:BP150" ca="1" si="132">(BN133*$E133+BO133/$G133)/$E133</f>
        <v>#VALUE!</v>
      </c>
      <c r="BQ133" s="59" t="e">
        <f t="shared" ref="BQ133:BQ150" ca="1" si="133">BP133/$D133</f>
        <v>#VALUE!</v>
      </c>
      <c r="BR133" s="60" t="e">
        <f t="shared" ref="BR133:BR150" ca="1" si="134">_xlfn.CEILING.MATH(BQ133)</f>
        <v>#VALUE!</v>
      </c>
      <c r="BS133" s="61" t="e">
        <f t="shared" ref="BS133:BS150" ca="1" si="135">BR133*$E133</f>
        <v>#VALUE!</v>
      </c>
      <c r="BT133" s="61">
        <f ca="1">OFFSET(宅配便入力!$W133,0,(COLUMN()-COLUMN($L$1))/6)</f>
        <v>0</v>
      </c>
      <c r="BU133" s="61">
        <f>IF($I133="(送料込)",VLOOKUP(宅配便入力!$Q133,宅配便!$A$18:$O$27,4+(COLUMN()-COLUMN('計算（宅配便）'!$M$1))/6),0)</f>
        <v>0</v>
      </c>
      <c r="BV133" s="62" t="e">
        <f t="shared" ref="BV133:BV150" ca="1" si="136">(BT133*$E133+BU133/$G133)/$E133</f>
        <v>#VALUE!</v>
      </c>
      <c r="BW133" s="59" t="e">
        <f t="shared" ref="BW133:BW150" ca="1" si="137">BV133/$D133</f>
        <v>#VALUE!</v>
      </c>
      <c r="BX133" s="60" t="e">
        <f t="shared" ref="BX133:BX150" ca="1" si="138">_xlfn.CEILING.MATH(BW133)</f>
        <v>#VALUE!</v>
      </c>
      <c r="BY133" s="61" t="e">
        <f t="shared" ref="BY133:BY150" ca="1" si="139">BX133*$E133</f>
        <v>#VALUE!</v>
      </c>
      <c r="BZ133" s="61">
        <f ca="1">OFFSET(宅配便入力!$W133,0,(COLUMN()-COLUMN($L$1))/6)</f>
        <v>0</v>
      </c>
      <c r="CA133" s="61">
        <f>IF($I133="(送料込)",VLOOKUP(宅配便入力!$Q133,宅配便!$A$18:$O$27,4+(COLUMN()-COLUMN('計算（宅配便）'!$M$1))/6),0)</f>
        <v>0</v>
      </c>
      <c r="CB133" s="62" t="e">
        <f t="shared" ref="CB133:CB150" ca="1" si="140">(BZ133*$E133+CA133/$G133)/$E133</f>
        <v>#VALUE!</v>
      </c>
      <c r="CC133" s="59" t="e">
        <f t="shared" ref="CC133:CC150" ca="1" si="141">CB133/$D133</f>
        <v>#VALUE!</v>
      </c>
      <c r="CD133" s="60" t="e">
        <f t="shared" ref="CD133:CD150" ca="1" si="142">_xlfn.CEILING.MATH(CC133)</f>
        <v>#VALUE!</v>
      </c>
      <c r="CE133" s="61" t="e">
        <f t="shared" ref="CE133:CE150" ca="1" si="143">CD133*$E133</f>
        <v>#VALUE!</v>
      </c>
    </row>
    <row r="134" spans="1:83">
      <c r="A134" s="6">
        <v>131</v>
      </c>
      <c r="B134" s="158" t="str">
        <f>IF(ISBLANK(宅配便入力!B134),"",宅配便入力!B134)</f>
        <v/>
      </c>
      <c r="C134" s="5" t="str">
        <f>IF(ISBLANK(宅配便入力!C134),"",宅配便入力!C134)</f>
        <v/>
      </c>
      <c r="D134" s="15">
        <f>IF(ISBLANK(宅配便仮計算!D134),"",宅配便仮計算!D134)</f>
        <v>0.85</v>
      </c>
      <c r="E134" s="5" t="str">
        <f>IF(ISBLANK(宅配便入力!I134),"",宅配便入力!I134)</f>
        <v/>
      </c>
      <c r="F134" s="14" t="str">
        <f>IF(ISBLANK(宅配便入力!L134),"",宅配便入力!L134)</f>
        <v/>
      </c>
      <c r="G134" s="14" t="str">
        <f>IF(ISBLANK(宅配便入力!$N134),"",IF(宅配便入力!$P134="以上",1,宅配便入力!$N134))</f>
        <v/>
      </c>
      <c r="H134" s="6" t="str">
        <f>IF(ISBLANK(宅配便入力!Q134),"",宅配便入力!Q134)</f>
        <v/>
      </c>
      <c r="I134" s="6" t="str">
        <f>IF(ISBLANK(宅配便入力!R134),"",宅配便入力!R134)</f>
        <v/>
      </c>
      <c r="J134" s="6" t="str">
        <f>IF(ISBLANK(宅配便入力!S134),"",宅配便入力!S134)</f>
        <v/>
      </c>
      <c r="K134" s="6" t="str">
        <f>IF(ISBLANK(宅配便入力!T134),"",宅配便入力!T134)</f>
        <v/>
      </c>
      <c r="L134" s="61">
        <f ca="1">OFFSET(宅配便入力!$W134,0,(COLUMN()-COLUMN($L$1))/6)</f>
        <v>0</v>
      </c>
      <c r="M134" s="61">
        <f>IF($I134="(送料込)",VLOOKUP(宅配便入力!$Q134,宅配便!$A$18:$O$27,4+(COLUMN()-COLUMN('計算（宅配便）'!$M$1))/6),0)</f>
        <v>0</v>
      </c>
      <c r="N134" s="62" t="e">
        <f t="shared" ca="1" si="96"/>
        <v>#VALUE!</v>
      </c>
      <c r="O134" s="59" t="e">
        <f t="shared" ca="1" si="97"/>
        <v>#VALUE!</v>
      </c>
      <c r="P134" s="60" t="e">
        <f t="shared" ca="1" si="98"/>
        <v>#VALUE!</v>
      </c>
      <c r="Q134" s="61" t="e">
        <f t="shared" ca="1" si="99"/>
        <v>#VALUE!</v>
      </c>
      <c r="R134" s="61">
        <f ca="1">OFFSET(宅配便入力!$W134,0,(COLUMN()-COLUMN($L$1))/6)</f>
        <v>0</v>
      </c>
      <c r="S134" s="61">
        <f>IF($I134="(送料込)",VLOOKUP(宅配便入力!$Q134,宅配便!$A$18:$O$27,4+(COLUMN()-COLUMN('計算（宅配便）'!$M$1))/6),0)</f>
        <v>0</v>
      </c>
      <c r="T134" s="62" t="e">
        <f t="shared" ca="1" si="100"/>
        <v>#VALUE!</v>
      </c>
      <c r="U134" s="59" t="e">
        <f t="shared" ca="1" si="101"/>
        <v>#VALUE!</v>
      </c>
      <c r="V134" s="60" t="e">
        <f t="shared" ca="1" si="102"/>
        <v>#VALUE!</v>
      </c>
      <c r="W134" s="61" t="e">
        <f t="shared" ca="1" si="103"/>
        <v>#VALUE!</v>
      </c>
      <c r="X134" s="61">
        <f ca="1">OFFSET(宅配便入力!$W134,0,(COLUMN()-COLUMN($L$1))/6)</f>
        <v>0</v>
      </c>
      <c r="Y134" s="61">
        <f>IF($I134="(送料込)",VLOOKUP(宅配便入力!$Q134,宅配便!$A$18:$O$27,4+(COLUMN()-COLUMN('計算（宅配便）'!$M$1))/6),0)</f>
        <v>0</v>
      </c>
      <c r="Z134" s="62" t="e">
        <f t="shared" ca="1" si="104"/>
        <v>#VALUE!</v>
      </c>
      <c r="AA134" s="59" t="e">
        <f t="shared" ca="1" si="105"/>
        <v>#VALUE!</v>
      </c>
      <c r="AB134" s="60" t="e">
        <f t="shared" ca="1" si="106"/>
        <v>#VALUE!</v>
      </c>
      <c r="AC134" s="61" t="e">
        <f t="shared" ca="1" si="107"/>
        <v>#VALUE!</v>
      </c>
      <c r="AD134" s="61">
        <f ca="1">OFFSET(宅配便入力!$W134,0,(COLUMN()-COLUMN($L$1))/6)</f>
        <v>0</v>
      </c>
      <c r="AE134" s="61">
        <f>IF($I134="(送料込)",VLOOKUP(宅配便入力!$Q134,宅配便!$A$18:$O$27,4+(COLUMN()-COLUMN('計算（宅配便）'!$M$1))/6),0)</f>
        <v>0</v>
      </c>
      <c r="AF134" s="62" t="e">
        <f t="shared" ca="1" si="108"/>
        <v>#VALUE!</v>
      </c>
      <c r="AG134" s="59" t="e">
        <f t="shared" ca="1" si="109"/>
        <v>#VALUE!</v>
      </c>
      <c r="AH134" s="60" t="e">
        <f t="shared" ca="1" si="110"/>
        <v>#VALUE!</v>
      </c>
      <c r="AI134" s="61" t="e">
        <f t="shared" ca="1" si="111"/>
        <v>#VALUE!</v>
      </c>
      <c r="AJ134" s="61">
        <f ca="1">OFFSET(宅配便入力!$W134,0,(COLUMN()-COLUMN($L$1))/6)</f>
        <v>0</v>
      </c>
      <c r="AK134" s="61">
        <f>IF($I134="(送料込)",VLOOKUP(宅配便入力!$Q134,宅配便!$A$18:$O$27,4+(COLUMN()-COLUMN('計算（宅配便）'!$M$1))/6),0)</f>
        <v>0</v>
      </c>
      <c r="AL134" s="62" t="e">
        <f t="shared" ca="1" si="112"/>
        <v>#VALUE!</v>
      </c>
      <c r="AM134" s="59" t="e">
        <f t="shared" ca="1" si="113"/>
        <v>#VALUE!</v>
      </c>
      <c r="AN134" s="60" t="e">
        <f t="shared" ca="1" si="114"/>
        <v>#VALUE!</v>
      </c>
      <c r="AO134" s="61" t="e">
        <f t="shared" ca="1" si="115"/>
        <v>#VALUE!</v>
      </c>
      <c r="AP134" s="61">
        <f ca="1">OFFSET(宅配便入力!$W134,0,(COLUMN()-COLUMN($L$1))/6)</f>
        <v>0</v>
      </c>
      <c r="AQ134" s="61">
        <f>IF($I134="(送料込)",VLOOKUP(宅配便入力!$Q134,宅配便!$A$18:$O$27,4+(COLUMN()-COLUMN('計算（宅配便）'!$M$1))/6),0)</f>
        <v>0</v>
      </c>
      <c r="AR134" s="62" t="e">
        <f t="shared" ca="1" si="116"/>
        <v>#VALUE!</v>
      </c>
      <c r="AS134" s="59" t="e">
        <f t="shared" ca="1" si="117"/>
        <v>#VALUE!</v>
      </c>
      <c r="AT134" s="60" t="e">
        <f t="shared" ca="1" si="118"/>
        <v>#VALUE!</v>
      </c>
      <c r="AU134" s="61" t="e">
        <f t="shared" ca="1" si="119"/>
        <v>#VALUE!</v>
      </c>
      <c r="AV134" s="61">
        <f ca="1">OFFSET(宅配便入力!$W134,0,(COLUMN()-COLUMN($L$1))/6)</f>
        <v>0</v>
      </c>
      <c r="AW134" s="61">
        <f>IF($I134="(送料込)",VLOOKUP(宅配便入力!$Q134,宅配便!$A$18:$O$27,4+(COLUMN()-COLUMN('計算（宅配便）'!$M$1))/6),0)</f>
        <v>0</v>
      </c>
      <c r="AX134" s="62" t="e">
        <f t="shared" ca="1" si="120"/>
        <v>#VALUE!</v>
      </c>
      <c r="AY134" s="59" t="e">
        <f t="shared" ca="1" si="121"/>
        <v>#VALUE!</v>
      </c>
      <c r="AZ134" s="60" t="e">
        <f t="shared" ca="1" si="122"/>
        <v>#VALUE!</v>
      </c>
      <c r="BA134" s="61" t="e">
        <f t="shared" ca="1" si="123"/>
        <v>#VALUE!</v>
      </c>
      <c r="BB134" s="61">
        <f ca="1">OFFSET(宅配便入力!$W134,0,(COLUMN()-COLUMN($L$1))/6)</f>
        <v>0</v>
      </c>
      <c r="BC134" s="61">
        <f>IF($I134="(送料込)",VLOOKUP(宅配便入力!$Q134,宅配便!$A$18:$O$27,4+(COLUMN()-COLUMN('計算（宅配便）'!$M$1))/6),0)</f>
        <v>0</v>
      </c>
      <c r="BD134" s="62" t="e">
        <f t="shared" ca="1" si="124"/>
        <v>#VALUE!</v>
      </c>
      <c r="BE134" s="59" t="e">
        <f t="shared" ca="1" si="125"/>
        <v>#VALUE!</v>
      </c>
      <c r="BF134" s="60" t="e">
        <f t="shared" ca="1" si="126"/>
        <v>#VALUE!</v>
      </c>
      <c r="BG134" s="61" t="e">
        <f t="shared" ca="1" si="127"/>
        <v>#VALUE!</v>
      </c>
      <c r="BH134" s="61">
        <f ca="1">OFFSET(宅配便入力!$W134,0,(COLUMN()-COLUMN($L$1))/6)</f>
        <v>0</v>
      </c>
      <c r="BI134" s="61">
        <f>IF($I134="(送料込)",VLOOKUP(宅配便入力!$Q134,宅配便!$A$18:$O$27,4+(COLUMN()-COLUMN('計算（宅配便）'!$M$1))/6),0)</f>
        <v>0</v>
      </c>
      <c r="BJ134" s="62" t="e">
        <f t="shared" ca="1" si="128"/>
        <v>#VALUE!</v>
      </c>
      <c r="BK134" s="59" t="e">
        <f t="shared" ca="1" si="129"/>
        <v>#VALUE!</v>
      </c>
      <c r="BL134" s="60" t="e">
        <f t="shared" ca="1" si="130"/>
        <v>#VALUE!</v>
      </c>
      <c r="BM134" s="61" t="e">
        <f t="shared" ca="1" si="131"/>
        <v>#VALUE!</v>
      </c>
      <c r="BN134" s="61">
        <f ca="1">OFFSET(宅配便入力!$W134,0,(COLUMN()-COLUMN($L$1))/6)</f>
        <v>0</v>
      </c>
      <c r="BO134" s="61">
        <f>IF($I134="(送料込)",VLOOKUP(宅配便入力!$Q134,宅配便!$A$18:$O$27,4+(COLUMN()-COLUMN('計算（宅配便）'!$M$1))/6),0)</f>
        <v>0</v>
      </c>
      <c r="BP134" s="62" t="e">
        <f t="shared" ca="1" si="132"/>
        <v>#VALUE!</v>
      </c>
      <c r="BQ134" s="59" t="e">
        <f t="shared" ca="1" si="133"/>
        <v>#VALUE!</v>
      </c>
      <c r="BR134" s="60" t="e">
        <f t="shared" ca="1" si="134"/>
        <v>#VALUE!</v>
      </c>
      <c r="BS134" s="61" t="e">
        <f t="shared" ca="1" si="135"/>
        <v>#VALUE!</v>
      </c>
      <c r="BT134" s="61">
        <f ca="1">OFFSET(宅配便入力!$W134,0,(COLUMN()-COLUMN($L$1))/6)</f>
        <v>0</v>
      </c>
      <c r="BU134" s="61">
        <f>IF($I134="(送料込)",VLOOKUP(宅配便入力!$Q134,宅配便!$A$18:$O$27,4+(COLUMN()-COLUMN('計算（宅配便）'!$M$1))/6),0)</f>
        <v>0</v>
      </c>
      <c r="BV134" s="62" t="e">
        <f t="shared" ca="1" si="136"/>
        <v>#VALUE!</v>
      </c>
      <c r="BW134" s="59" t="e">
        <f t="shared" ca="1" si="137"/>
        <v>#VALUE!</v>
      </c>
      <c r="BX134" s="60" t="e">
        <f t="shared" ca="1" si="138"/>
        <v>#VALUE!</v>
      </c>
      <c r="BY134" s="61" t="e">
        <f t="shared" ca="1" si="139"/>
        <v>#VALUE!</v>
      </c>
      <c r="BZ134" s="61">
        <f ca="1">OFFSET(宅配便入力!$W134,0,(COLUMN()-COLUMN($L$1))/6)</f>
        <v>0</v>
      </c>
      <c r="CA134" s="61">
        <f>IF($I134="(送料込)",VLOOKUP(宅配便入力!$Q134,宅配便!$A$18:$O$27,4+(COLUMN()-COLUMN('計算（宅配便）'!$M$1))/6),0)</f>
        <v>0</v>
      </c>
      <c r="CB134" s="62" t="e">
        <f t="shared" ca="1" si="140"/>
        <v>#VALUE!</v>
      </c>
      <c r="CC134" s="59" t="e">
        <f t="shared" ca="1" si="141"/>
        <v>#VALUE!</v>
      </c>
      <c r="CD134" s="60" t="e">
        <f t="shared" ca="1" si="142"/>
        <v>#VALUE!</v>
      </c>
      <c r="CE134" s="61" t="e">
        <f t="shared" ca="1" si="143"/>
        <v>#VALUE!</v>
      </c>
    </row>
    <row r="135" spans="1:83">
      <c r="A135" s="6">
        <v>132</v>
      </c>
      <c r="B135" s="158" t="str">
        <f>IF(ISBLANK(宅配便入力!B135),"",宅配便入力!B135)</f>
        <v/>
      </c>
      <c r="C135" s="5" t="str">
        <f>IF(ISBLANK(宅配便入力!C135),"",宅配便入力!C135)</f>
        <v/>
      </c>
      <c r="D135" s="15">
        <f>IF(ISBLANK(宅配便仮計算!D135),"",宅配便仮計算!D135)</f>
        <v>0.85</v>
      </c>
      <c r="E135" s="5" t="str">
        <f>IF(ISBLANK(宅配便入力!I135),"",宅配便入力!I135)</f>
        <v/>
      </c>
      <c r="F135" s="14" t="str">
        <f>IF(ISBLANK(宅配便入力!L135),"",宅配便入力!L135)</f>
        <v/>
      </c>
      <c r="G135" s="14" t="str">
        <f>IF(ISBLANK(宅配便入力!$N135),"",IF(宅配便入力!$P135="以上",1,宅配便入力!$N135))</f>
        <v/>
      </c>
      <c r="H135" s="6" t="str">
        <f>IF(ISBLANK(宅配便入力!Q135),"",宅配便入力!Q135)</f>
        <v/>
      </c>
      <c r="I135" s="6" t="str">
        <f>IF(ISBLANK(宅配便入力!R135),"",宅配便入力!R135)</f>
        <v/>
      </c>
      <c r="J135" s="6" t="str">
        <f>IF(ISBLANK(宅配便入力!S135),"",宅配便入力!S135)</f>
        <v/>
      </c>
      <c r="K135" s="6" t="str">
        <f>IF(ISBLANK(宅配便入力!T135),"",宅配便入力!T135)</f>
        <v/>
      </c>
      <c r="L135" s="61">
        <f ca="1">OFFSET(宅配便入力!$W135,0,(COLUMN()-COLUMN($L$1))/6)</f>
        <v>0</v>
      </c>
      <c r="M135" s="61">
        <f>IF($I135="(送料込)",VLOOKUP(宅配便入力!$Q135,宅配便!$A$18:$O$27,4+(COLUMN()-COLUMN('計算（宅配便）'!$M$1))/6),0)</f>
        <v>0</v>
      </c>
      <c r="N135" s="62" t="e">
        <f t="shared" ca="1" si="96"/>
        <v>#VALUE!</v>
      </c>
      <c r="O135" s="59" t="e">
        <f t="shared" ca="1" si="97"/>
        <v>#VALUE!</v>
      </c>
      <c r="P135" s="60" t="e">
        <f t="shared" ca="1" si="98"/>
        <v>#VALUE!</v>
      </c>
      <c r="Q135" s="61" t="e">
        <f t="shared" ca="1" si="99"/>
        <v>#VALUE!</v>
      </c>
      <c r="R135" s="61">
        <f ca="1">OFFSET(宅配便入力!$W135,0,(COLUMN()-COLUMN($L$1))/6)</f>
        <v>0</v>
      </c>
      <c r="S135" s="61">
        <f>IF($I135="(送料込)",VLOOKUP(宅配便入力!$Q135,宅配便!$A$18:$O$27,4+(COLUMN()-COLUMN('計算（宅配便）'!$M$1))/6),0)</f>
        <v>0</v>
      </c>
      <c r="T135" s="62" t="e">
        <f t="shared" ca="1" si="100"/>
        <v>#VALUE!</v>
      </c>
      <c r="U135" s="59" t="e">
        <f t="shared" ca="1" si="101"/>
        <v>#VALUE!</v>
      </c>
      <c r="V135" s="60" t="e">
        <f t="shared" ca="1" si="102"/>
        <v>#VALUE!</v>
      </c>
      <c r="W135" s="61" t="e">
        <f t="shared" ca="1" si="103"/>
        <v>#VALUE!</v>
      </c>
      <c r="X135" s="61">
        <f ca="1">OFFSET(宅配便入力!$W135,0,(COLUMN()-COLUMN($L$1))/6)</f>
        <v>0</v>
      </c>
      <c r="Y135" s="61">
        <f>IF($I135="(送料込)",VLOOKUP(宅配便入力!$Q135,宅配便!$A$18:$O$27,4+(COLUMN()-COLUMN('計算（宅配便）'!$M$1))/6),0)</f>
        <v>0</v>
      </c>
      <c r="Z135" s="62" t="e">
        <f t="shared" ca="1" si="104"/>
        <v>#VALUE!</v>
      </c>
      <c r="AA135" s="59" t="e">
        <f t="shared" ca="1" si="105"/>
        <v>#VALUE!</v>
      </c>
      <c r="AB135" s="60" t="e">
        <f t="shared" ca="1" si="106"/>
        <v>#VALUE!</v>
      </c>
      <c r="AC135" s="61" t="e">
        <f t="shared" ca="1" si="107"/>
        <v>#VALUE!</v>
      </c>
      <c r="AD135" s="61">
        <f ca="1">OFFSET(宅配便入力!$W135,0,(COLUMN()-COLUMN($L$1))/6)</f>
        <v>0</v>
      </c>
      <c r="AE135" s="61">
        <f>IF($I135="(送料込)",VLOOKUP(宅配便入力!$Q135,宅配便!$A$18:$O$27,4+(COLUMN()-COLUMN('計算（宅配便）'!$M$1))/6),0)</f>
        <v>0</v>
      </c>
      <c r="AF135" s="62" t="e">
        <f t="shared" ca="1" si="108"/>
        <v>#VALUE!</v>
      </c>
      <c r="AG135" s="59" t="e">
        <f t="shared" ca="1" si="109"/>
        <v>#VALUE!</v>
      </c>
      <c r="AH135" s="60" t="e">
        <f t="shared" ca="1" si="110"/>
        <v>#VALUE!</v>
      </c>
      <c r="AI135" s="61" t="e">
        <f t="shared" ca="1" si="111"/>
        <v>#VALUE!</v>
      </c>
      <c r="AJ135" s="61">
        <f ca="1">OFFSET(宅配便入力!$W135,0,(COLUMN()-COLUMN($L$1))/6)</f>
        <v>0</v>
      </c>
      <c r="AK135" s="61">
        <f>IF($I135="(送料込)",VLOOKUP(宅配便入力!$Q135,宅配便!$A$18:$O$27,4+(COLUMN()-COLUMN('計算（宅配便）'!$M$1))/6),0)</f>
        <v>0</v>
      </c>
      <c r="AL135" s="62" t="e">
        <f t="shared" ca="1" si="112"/>
        <v>#VALUE!</v>
      </c>
      <c r="AM135" s="59" t="e">
        <f t="shared" ca="1" si="113"/>
        <v>#VALUE!</v>
      </c>
      <c r="AN135" s="60" t="e">
        <f t="shared" ca="1" si="114"/>
        <v>#VALUE!</v>
      </c>
      <c r="AO135" s="61" t="e">
        <f t="shared" ca="1" si="115"/>
        <v>#VALUE!</v>
      </c>
      <c r="AP135" s="61">
        <f ca="1">OFFSET(宅配便入力!$W135,0,(COLUMN()-COLUMN($L$1))/6)</f>
        <v>0</v>
      </c>
      <c r="AQ135" s="61">
        <f>IF($I135="(送料込)",VLOOKUP(宅配便入力!$Q135,宅配便!$A$18:$O$27,4+(COLUMN()-COLUMN('計算（宅配便）'!$M$1))/6),0)</f>
        <v>0</v>
      </c>
      <c r="AR135" s="62" t="e">
        <f t="shared" ca="1" si="116"/>
        <v>#VALUE!</v>
      </c>
      <c r="AS135" s="59" t="e">
        <f t="shared" ca="1" si="117"/>
        <v>#VALUE!</v>
      </c>
      <c r="AT135" s="60" t="e">
        <f t="shared" ca="1" si="118"/>
        <v>#VALUE!</v>
      </c>
      <c r="AU135" s="61" t="e">
        <f t="shared" ca="1" si="119"/>
        <v>#VALUE!</v>
      </c>
      <c r="AV135" s="61">
        <f ca="1">OFFSET(宅配便入力!$W135,0,(COLUMN()-COLUMN($L$1))/6)</f>
        <v>0</v>
      </c>
      <c r="AW135" s="61">
        <f>IF($I135="(送料込)",VLOOKUP(宅配便入力!$Q135,宅配便!$A$18:$O$27,4+(COLUMN()-COLUMN('計算（宅配便）'!$M$1))/6),0)</f>
        <v>0</v>
      </c>
      <c r="AX135" s="62" t="e">
        <f t="shared" ca="1" si="120"/>
        <v>#VALUE!</v>
      </c>
      <c r="AY135" s="59" t="e">
        <f t="shared" ca="1" si="121"/>
        <v>#VALUE!</v>
      </c>
      <c r="AZ135" s="60" t="e">
        <f t="shared" ca="1" si="122"/>
        <v>#VALUE!</v>
      </c>
      <c r="BA135" s="61" t="e">
        <f t="shared" ca="1" si="123"/>
        <v>#VALUE!</v>
      </c>
      <c r="BB135" s="61">
        <f ca="1">OFFSET(宅配便入力!$W135,0,(COLUMN()-COLUMN($L$1))/6)</f>
        <v>0</v>
      </c>
      <c r="BC135" s="61">
        <f>IF($I135="(送料込)",VLOOKUP(宅配便入力!$Q135,宅配便!$A$18:$O$27,4+(COLUMN()-COLUMN('計算（宅配便）'!$M$1))/6),0)</f>
        <v>0</v>
      </c>
      <c r="BD135" s="62" t="e">
        <f t="shared" ca="1" si="124"/>
        <v>#VALUE!</v>
      </c>
      <c r="BE135" s="59" t="e">
        <f t="shared" ca="1" si="125"/>
        <v>#VALUE!</v>
      </c>
      <c r="BF135" s="60" t="e">
        <f t="shared" ca="1" si="126"/>
        <v>#VALUE!</v>
      </c>
      <c r="BG135" s="61" t="e">
        <f t="shared" ca="1" si="127"/>
        <v>#VALUE!</v>
      </c>
      <c r="BH135" s="61">
        <f ca="1">OFFSET(宅配便入力!$W135,0,(COLUMN()-COLUMN($L$1))/6)</f>
        <v>0</v>
      </c>
      <c r="BI135" s="61">
        <f>IF($I135="(送料込)",VLOOKUP(宅配便入力!$Q135,宅配便!$A$18:$O$27,4+(COLUMN()-COLUMN('計算（宅配便）'!$M$1))/6),0)</f>
        <v>0</v>
      </c>
      <c r="BJ135" s="62" t="e">
        <f t="shared" ca="1" si="128"/>
        <v>#VALUE!</v>
      </c>
      <c r="BK135" s="59" t="e">
        <f t="shared" ca="1" si="129"/>
        <v>#VALUE!</v>
      </c>
      <c r="BL135" s="60" t="e">
        <f t="shared" ca="1" si="130"/>
        <v>#VALUE!</v>
      </c>
      <c r="BM135" s="61" t="e">
        <f t="shared" ca="1" si="131"/>
        <v>#VALUE!</v>
      </c>
      <c r="BN135" s="61">
        <f ca="1">OFFSET(宅配便入力!$W135,0,(COLUMN()-COLUMN($L$1))/6)</f>
        <v>0</v>
      </c>
      <c r="BO135" s="61">
        <f>IF($I135="(送料込)",VLOOKUP(宅配便入力!$Q135,宅配便!$A$18:$O$27,4+(COLUMN()-COLUMN('計算（宅配便）'!$M$1))/6),0)</f>
        <v>0</v>
      </c>
      <c r="BP135" s="62" t="e">
        <f t="shared" ca="1" si="132"/>
        <v>#VALUE!</v>
      </c>
      <c r="BQ135" s="59" t="e">
        <f t="shared" ca="1" si="133"/>
        <v>#VALUE!</v>
      </c>
      <c r="BR135" s="60" t="e">
        <f t="shared" ca="1" si="134"/>
        <v>#VALUE!</v>
      </c>
      <c r="BS135" s="61" t="e">
        <f t="shared" ca="1" si="135"/>
        <v>#VALUE!</v>
      </c>
      <c r="BT135" s="61">
        <f ca="1">OFFSET(宅配便入力!$W135,0,(COLUMN()-COLUMN($L$1))/6)</f>
        <v>0</v>
      </c>
      <c r="BU135" s="61">
        <f>IF($I135="(送料込)",VLOOKUP(宅配便入力!$Q135,宅配便!$A$18:$O$27,4+(COLUMN()-COLUMN('計算（宅配便）'!$M$1))/6),0)</f>
        <v>0</v>
      </c>
      <c r="BV135" s="62" t="e">
        <f t="shared" ca="1" si="136"/>
        <v>#VALUE!</v>
      </c>
      <c r="BW135" s="59" t="e">
        <f t="shared" ca="1" si="137"/>
        <v>#VALUE!</v>
      </c>
      <c r="BX135" s="60" t="e">
        <f t="shared" ca="1" si="138"/>
        <v>#VALUE!</v>
      </c>
      <c r="BY135" s="61" t="e">
        <f t="shared" ca="1" si="139"/>
        <v>#VALUE!</v>
      </c>
      <c r="BZ135" s="61">
        <f ca="1">OFFSET(宅配便入力!$W135,0,(COLUMN()-COLUMN($L$1))/6)</f>
        <v>0</v>
      </c>
      <c r="CA135" s="61">
        <f>IF($I135="(送料込)",VLOOKUP(宅配便入力!$Q135,宅配便!$A$18:$O$27,4+(COLUMN()-COLUMN('計算（宅配便）'!$M$1))/6),0)</f>
        <v>0</v>
      </c>
      <c r="CB135" s="62" t="e">
        <f t="shared" ca="1" si="140"/>
        <v>#VALUE!</v>
      </c>
      <c r="CC135" s="59" t="e">
        <f t="shared" ca="1" si="141"/>
        <v>#VALUE!</v>
      </c>
      <c r="CD135" s="60" t="e">
        <f t="shared" ca="1" si="142"/>
        <v>#VALUE!</v>
      </c>
      <c r="CE135" s="61" t="e">
        <f t="shared" ca="1" si="143"/>
        <v>#VALUE!</v>
      </c>
    </row>
    <row r="136" spans="1:83">
      <c r="A136" s="6">
        <v>133</v>
      </c>
      <c r="B136" s="158" t="str">
        <f>IF(ISBLANK(宅配便入力!B136),"",宅配便入力!B136)</f>
        <v/>
      </c>
      <c r="C136" s="5" t="str">
        <f>IF(ISBLANK(宅配便入力!C136),"",宅配便入力!C136)</f>
        <v/>
      </c>
      <c r="D136" s="15">
        <f>IF(ISBLANK(宅配便仮計算!D136),"",宅配便仮計算!D136)</f>
        <v>0.85</v>
      </c>
      <c r="E136" s="5" t="str">
        <f>IF(ISBLANK(宅配便入力!I136),"",宅配便入力!I136)</f>
        <v/>
      </c>
      <c r="F136" s="14" t="str">
        <f>IF(ISBLANK(宅配便入力!L136),"",宅配便入力!L136)</f>
        <v/>
      </c>
      <c r="G136" s="14" t="str">
        <f>IF(ISBLANK(宅配便入力!$N136),"",IF(宅配便入力!$P136="以上",1,宅配便入力!$N136))</f>
        <v/>
      </c>
      <c r="H136" s="6" t="str">
        <f>IF(ISBLANK(宅配便入力!Q136),"",宅配便入力!Q136)</f>
        <v/>
      </c>
      <c r="I136" s="6" t="str">
        <f>IF(ISBLANK(宅配便入力!R136),"",宅配便入力!R136)</f>
        <v/>
      </c>
      <c r="J136" s="6" t="str">
        <f>IF(ISBLANK(宅配便入力!S136),"",宅配便入力!S136)</f>
        <v/>
      </c>
      <c r="K136" s="6" t="str">
        <f>IF(ISBLANK(宅配便入力!T136),"",宅配便入力!T136)</f>
        <v/>
      </c>
      <c r="L136" s="61">
        <f ca="1">OFFSET(宅配便入力!$W136,0,(COLUMN()-COLUMN($L$1))/6)</f>
        <v>0</v>
      </c>
      <c r="M136" s="61">
        <f>IF($I136="(送料込)",VLOOKUP(宅配便入力!$Q136,宅配便!$A$18:$O$27,4+(COLUMN()-COLUMN('計算（宅配便）'!$M$1))/6),0)</f>
        <v>0</v>
      </c>
      <c r="N136" s="62" t="e">
        <f t="shared" ca="1" si="96"/>
        <v>#VALUE!</v>
      </c>
      <c r="O136" s="59" t="e">
        <f t="shared" ca="1" si="97"/>
        <v>#VALUE!</v>
      </c>
      <c r="P136" s="60" t="e">
        <f t="shared" ca="1" si="98"/>
        <v>#VALUE!</v>
      </c>
      <c r="Q136" s="61" t="e">
        <f t="shared" ca="1" si="99"/>
        <v>#VALUE!</v>
      </c>
      <c r="R136" s="61">
        <f ca="1">OFFSET(宅配便入力!$W136,0,(COLUMN()-COLUMN($L$1))/6)</f>
        <v>0</v>
      </c>
      <c r="S136" s="61">
        <f>IF($I136="(送料込)",VLOOKUP(宅配便入力!$Q136,宅配便!$A$18:$O$27,4+(COLUMN()-COLUMN('計算（宅配便）'!$M$1))/6),0)</f>
        <v>0</v>
      </c>
      <c r="T136" s="62" t="e">
        <f t="shared" ca="1" si="100"/>
        <v>#VALUE!</v>
      </c>
      <c r="U136" s="59" t="e">
        <f t="shared" ca="1" si="101"/>
        <v>#VALUE!</v>
      </c>
      <c r="V136" s="60" t="e">
        <f t="shared" ca="1" si="102"/>
        <v>#VALUE!</v>
      </c>
      <c r="W136" s="61" t="e">
        <f t="shared" ca="1" si="103"/>
        <v>#VALUE!</v>
      </c>
      <c r="X136" s="61">
        <f ca="1">OFFSET(宅配便入力!$W136,0,(COLUMN()-COLUMN($L$1))/6)</f>
        <v>0</v>
      </c>
      <c r="Y136" s="61">
        <f>IF($I136="(送料込)",VLOOKUP(宅配便入力!$Q136,宅配便!$A$18:$O$27,4+(COLUMN()-COLUMN('計算（宅配便）'!$M$1))/6),0)</f>
        <v>0</v>
      </c>
      <c r="Z136" s="62" t="e">
        <f t="shared" ca="1" si="104"/>
        <v>#VALUE!</v>
      </c>
      <c r="AA136" s="59" t="e">
        <f t="shared" ca="1" si="105"/>
        <v>#VALUE!</v>
      </c>
      <c r="AB136" s="60" t="e">
        <f t="shared" ca="1" si="106"/>
        <v>#VALUE!</v>
      </c>
      <c r="AC136" s="61" t="e">
        <f t="shared" ca="1" si="107"/>
        <v>#VALUE!</v>
      </c>
      <c r="AD136" s="61">
        <f ca="1">OFFSET(宅配便入力!$W136,0,(COLUMN()-COLUMN($L$1))/6)</f>
        <v>0</v>
      </c>
      <c r="AE136" s="61">
        <f>IF($I136="(送料込)",VLOOKUP(宅配便入力!$Q136,宅配便!$A$18:$O$27,4+(COLUMN()-COLUMN('計算（宅配便）'!$M$1))/6),0)</f>
        <v>0</v>
      </c>
      <c r="AF136" s="62" t="e">
        <f t="shared" ca="1" si="108"/>
        <v>#VALUE!</v>
      </c>
      <c r="AG136" s="59" t="e">
        <f t="shared" ca="1" si="109"/>
        <v>#VALUE!</v>
      </c>
      <c r="AH136" s="60" t="e">
        <f t="shared" ca="1" si="110"/>
        <v>#VALUE!</v>
      </c>
      <c r="AI136" s="61" t="e">
        <f t="shared" ca="1" si="111"/>
        <v>#VALUE!</v>
      </c>
      <c r="AJ136" s="61">
        <f ca="1">OFFSET(宅配便入力!$W136,0,(COLUMN()-COLUMN($L$1))/6)</f>
        <v>0</v>
      </c>
      <c r="AK136" s="61">
        <f>IF($I136="(送料込)",VLOOKUP(宅配便入力!$Q136,宅配便!$A$18:$O$27,4+(COLUMN()-COLUMN('計算（宅配便）'!$M$1))/6),0)</f>
        <v>0</v>
      </c>
      <c r="AL136" s="62" t="e">
        <f t="shared" ca="1" si="112"/>
        <v>#VALUE!</v>
      </c>
      <c r="AM136" s="59" t="e">
        <f t="shared" ca="1" si="113"/>
        <v>#VALUE!</v>
      </c>
      <c r="AN136" s="60" t="e">
        <f t="shared" ca="1" si="114"/>
        <v>#VALUE!</v>
      </c>
      <c r="AO136" s="61" t="e">
        <f t="shared" ca="1" si="115"/>
        <v>#VALUE!</v>
      </c>
      <c r="AP136" s="61">
        <f ca="1">OFFSET(宅配便入力!$W136,0,(COLUMN()-COLUMN($L$1))/6)</f>
        <v>0</v>
      </c>
      <c r="AQ136" s="61">
        <f>IF($I136="(送料込)",VLOOKUP(宅配便入力!$Q136,宅配便!$A$18:$O$27,4+(COLUMN()-COLUMN('計算（宅配便）'!$M$1))/6),0)</f>
        <v>0</v>
      </c>
      <c r="AR136" s="62" t="e">
        <f t="shared" ca="1" si="116"/>
        <v>#VALUE!</v>
      </c>
      <c r="AS136" s="59" t="e">
        <f t="shared" ca="1" si="117"/>
        <v>#VALUE!</v>
      </c>
      <c r="AT136" s="60" t="e">
        <f t="shared" ca="1" si="118"/>
        <v>#VALUE!</v>
      </c>
      <c r="AU136" s="61" t="e">
        <f t="shared" ca="1" si="119"/>
        <v>#VALUE!</v>
      </c>
      <c r="AV136" s="61">
        <f ca="1">OFFSET(宅配便入力!$W136,0,(COLUMN()-COLUMN($L$1))/6)</f>
        <v>0</v>
      </c>
      <c r="AW136" s="61">
        <f>IF($I136="(送料込)",VLOOKUP(宅配便入力!$Q136,宅配便!$A$18:$O$27,4+(COLUMN()-COLUMN('計算（宅配便）'!$M$1))/6),0)</f>
        <v>0</v>
      </c>
      <c r="AX136" s="62" t="e">
        <f t="shared" ca="1" si="120"/>
        <v>#VALUE!</v>
      </c>
      <c r="AY136" s="59" t="e">
        <f t="shared" ca="1" si="121"/>
        <v>#VALUE!</v>
      </c>
      <c r="AZ136" s="60" t="e">
        <f t="shared" ca="1" si="122"/>
        <v>#VALUE!</v>
      </c>
      <c r="BA136" s="61" t="e">
        <f t="shared" ca="1" si="123"/>
        <v>#VALUE!</v>
      </c>
      <c r="BB136" s="61">
        <f ca="1">OFFSET(宅配便入力!$W136,0,(COLUMN()-COLUMN($L$1))/6)</f>
        <v>0</v>
      </c>
      <c r="BC136" s="61">
        <f>IF($I136="(送料込)",VLOOKUP(宅配便入力!$Q136,宅配便!$A$18:$O$27,4+(COLUMN()-COLUMN('計算（宅配便）'!$M$1))/6),0)</f>
        <v>0</v>
      </c>
      <c r="BD136" s="62" t="e">
        <f t="shared" ca="1" si="124"/>
        <v>#VALUE!</v>
      </c>
      <c r="BE136" s="59" t="e">
        <f t="shared" ca="1" si="125"/>
        <v>#VALUE!</v>
      </c>
      <c r="BF136" s="60" t="e">
        <f t="shared" ca="1" si="126"/>
        <v>#VALUE!</v>
      </c>
      <c r="BG136" s="61" t="e">
        <f t="shared" ca="1" si="127"/>
        <v>#VALUE!</v>
      </c>
      <c r="BH136" s="61">
        <f ca="1">OFFSET(宅配便入力!$W136,0,(COLUMN()-COLUMN($L$1))/6)</f>
        <v>0</v>
      </c>
      <c r="BI136" s="61">
        <f>IF($I136="(送料込)",VLOOKUP(宅配便入力!$Q136,宅配便!$A$18:$O$27,4+(COLUMN()-COLUMN('計算（宅配便）'!$M$1))/6),0)</f>
        <v>0</v>
      </c>
      <c r="BJ136" s="62" t="e">
        <f t="shared" ca="1" si="128"/>
        <v>#VALUE!</v>
      </c>
      <c r="BK136" s="59" t="e">
        <f t="shared" ca="1" si="129"/>
        <v>#VALUE!</v>
      </c>
      <c r="BL136" s="60" t="e">
        <f t="shared" ca="1" si="130"/>
        <v>#VALUE!</v>
      </c>
      <c r="BM136" s="61" t="e">
        <f t="shared" ca="1" si="131"/>
        <v>#VALUE!</v>
      </c>
      <c r="BN136" s="61">
        <f ca="1">OFFSET(宅配便入力!$W136,0,(COLUMN()-COLUMN($L$1))/6)</f>
        <v>0</v>
      </c>
      <c r="BO136" s="61">
        <f>IF($I136="(送料込)",VLOOKUP(宅配便入力!$Q136,宅配便!$A$18:$O$27,4+(COLUMN()-COLUMN('計算（宅配便）'!$M$1))/6),0)</f>
        <v>0</v>
      </c>
      <c r="BP136" s="62" t="e">
        <f t="shared" ca="1" si="132"/>
        <v>#VALUE!</v>
      </c>
      <c r="BQ136" s="59" t="e">
        <f t="shared" ca="1" si="133"/>
        <v>#VALUE!</v>
      </c>
      <c r="BR136" s="60" t="e">
        <f t="shared" ca="1" si="134"/>
        <v>#VALUE!</v>
      </c>
      <c r="BS136" s="61" t="e">
        <f t="shared" ca="1" si="135"/>
        <v>#VALUE!</v>
      </c>
      <c r="BT136" s="61">
        <f ca="1">OFFSET(宅配便入力!$W136,0,(COLUMN()-COLUMN($L$1))/6)</f>
        <v>0</v>
      </c>
      <c r="BU136" s="61">
        <f>IF($I136="(送料込)",VLOOKUP(宅配便入力!$Q136,宅配便!$A$18:$O$27,4+(COLUMN()-COLUMN('計算（宅配便）'!$M$1))/6),0)</f>
        <v>0</v>
      </c>
      <c r="BV136" s="62" t="e">
        <f t="shared" ca="1" si="136"/>
        <v>#VALUE!</v>
      </c>
      <c r="BW136" s="59" t="e">
        <f t="shared" ca="1" si="137"/>
        <v>#VALUE!</v>
      </c>
      <c r="BX136" s="60" t="e">
        <f t="shared" ca="1" si="138"/>
        <v>#VALUE!</v>
      </c>
      <c r="BY136" s="61" t="e">
        <f t="shared" ca="1" si="139"/>
        <v>#VALUE!</v>
      </c>
      <c r="BZ136" s="61">
        <f ca="1">OFFSET(宅配便入力!$W136,0,(COLUMN()-COLUMN($L$1))/6)</f>
        <v>0</v>
      </c>
      <c r="CA136" s="61">
        <f>IF($I136="(送料込)",VLOOKUP(宅配便入力!$Q136,宅配便!$A$18:$O$27,4+(COLUMN()-COLUMN('計算（宅配便）'!$M$1))/6),0)</f>
        <v>0</v>
      </c>
      <c r="CB136" s="62" t="e">
        <f t="shared" ca="1" si="140"/>
        <v>#VALUE!</v>
      </c>
      <c r="CC136" s="59" t="e">
        <f t="shared" ca="1" si="141"/>
        <v>#VALUE!</v>
      </c>
      <c r="CD136" s="60" t="e">
        <f t="shared" ca="1" si="142"/>
        <v>#VALUE!</v>
      </c>
      <c r="CE136" s="61" t="e">
        <f t="shared" ca="1" si="143"/>
        <v>#VALUE!</v>
      </c>
    </row>
    <row r="137" spans="1:83">
      <c r="A137" s="6">
        <v>134</v>
      </c>
      <c r="B137" s="158" t="str">
        <f>IF(ISBLANK(宅配便入力!B137),"",宅配便入力!B137)</f>
        <v/>
      </c>
      <c r="C137" s="5" t="str">
        <f>IF(ISBLANK(宅配便入力!C137),"",宅配便入力!C137)</f>
        <v/>
      </c>
      <c r="D137" s="15">
        <f>IF(ISBLANK(宅配便仮計算!D137),"",宅配便仮計算!D137)</f>
        <v>0.85</v>
      </c>
      <c r="E137" s="5" t="str">
        <f>IF(ISBLANK(宅配便入力!I137),"",宅配便入力!I137)</f>
        <v/>
      </c>
      <c r="F137" s="14" t="str">
        <f>IF(ISBLANK(宅配便入力!L137),"",宅配便入力!L137)</f>
        <v/>
      </c>
      <c r="G137" s="14" t="str">
        <f>IF(ISBLANK(宅配便入力!$N137),"",IF(宅配便入力!$P137="以上",1,宅配便入力!$N137))</f>
        <v/>
      </c>
      <c r="H137" s="6" t="str">
        <f>IF(ISBLANK(宅配便入力!Q137),"",宅配便入力!Q137)</f>
        <v/>
      </c>
      <c r="I137" s="6" t="str">
        <f>IF(ISBLANK(宅配便入力!R137),"",宅配便入力!R137)</f>
        <v/>
      </c>
      <c r="J137" s="6" t="str">
        <f>IF(ISBLANK(宅配便入力!S137),"",宅配便入力!S137)</f>
        <v/>
      </c>
      <c r="K137" s="6" t="str">
        <f>IF(ISBLANK(宅配便入力!T137),"",宅配便入力!T137)</f>
        <v/>
      </c>
      <c r="L137" s="61">
        <f ca="1">OFFSET(宅配便入力!$W137,0,(COLUMN()-COLUMN($L$1))/6)</f>
        <v>0</v>
      </c>
      <c r="M137" s="61">
        <f>IF($I137="(送料込)",VLOOKUP(宅配便入力!$Q137,宅配便!$A$18:$O$27,4+(COLUMN()-COLUMN('計算（宅配便）'!$M$1))/6),0)</f>
        <v>0</v>
      </c>
      <c r="N137" s="62" t="e">
        <f t="shared" ca="1" si="96"/>
        <v>#VALUE!</v>
      </c>
      <c r="O137" s="59" t="e">
        <f t="shared" ca="1" si="97"/>
        <v>#VALUE!</v>
      </c>
      <c r="P137" s="60" t="e">
        <f t="shared" ca="1" si="98"/>
        <v>#VALUE!</v>
      </c>
      <c r="Q137" s="61" t="e">
        <f t="shared" ca="1" si="99"/>
        <v>#VALUE!</v>
      </c>
      <c r="R137" s="61">
        <f ca="1">OFFSET(宅配便入力!$W137,0,(COLUMN()-COLUMN($L$1))/6)</f>
        <v>0</v>
      </c>
      <c r="S137" s="61">
        <f>IF($I137="(送料込)",VLOOKUP(宅配便入力!$Q137,宅配便!$A$18:$O$27,4+(COLUMN()-COLUMN('計算（宅配便）'!$M$1))/6),0)</f>
        <v>0</v>
      </c>
      <c r="T137" s="62" t="e">
        <f t="shared" ca="1" si="100"/>
        <v>#VALUE!</v>
      </c>
      <c r="U137" s="59" t="e">
        <f t="shared" ca="1" si="101"/>
        <v>#VALUE!</v>
      </c>
      <c r="V137" s="60" t="e">
        <f t="shared" ca="1" si="102"/>
        <v>#VALUE!</v>
      </c>
      <c r="W137" s="61" t="e">
        <f t="shared" ca="1" si="103"/>
        <v>#VALUE!</v>
      </c>
      <c r="X137" s="61">
        <f ca="1">OFFSET(宅配便入力!$W137,0,(COLUMN()-COLUMN($L$1))/6)</f>
        <v>0</v>
      </c>
      <c r="Y137" s="61">
        <f>IF($I137="(送料込)",VLOOKUP(宅配便入力!$Q137,宅配便!$A$18:$O$27,4+(COLUMN()-COLUMN('計算（宅配便）'!$M$1))/6),0)</f>
        <v>0</v>
      </c>
      <c r="Z137" s="62" t="e">
        <f t="shared" ca="1" si="104"/>
        <v>#VALUE!</v>
      </c>
      <c r="AA137" s="59" t="e">
        <f t="shared" ca="1" si="105"/>
        <v>#VALUE!</v>
      </c>
      <c r="AB137" s="60" t="e">
        <f t="shared" ca="1" si="106"/>
        <v>#VALUE!</v>
      </c>
      <c r="AC137" s="61" t="e">
        <f t="shared" ca="1" si="107"/>
        <v>#VALUE!</v>
      </c>
      <c r="AD137" s="61">
        <f ca="1">OFFSET(宅配便入力!$W137,0,(COLUMN()-COLUMN($L$1))/6)</f>
        <v>0</v>
      </c>
      <c r="AE137" s="61">
        <f>IF($I137="(送料込)",VLOOKUP(宅配便入力!$Q137,宅配便!$A$18:$O$27,4+(COLUMN()-COLUMN('計算（宅配便）'!$M$1))/6),0)</f>
        <v>0</v>
      </c>
      <c r="AF137" s="62" t="e">
        <f t="shared" ca="1" si="108"/>
        <v>#VALUE!</v>
      </c>
      <c r="AG137" s="59" t="e">
        <f t="shared" ca="1" si="109"/>
        <v>#VALUE!</v>
      </c>
      <c r="AH137" s="60" t="e">
        <f t="shared" ca="1" si="110"/>
        <v>#VALUE!</v>
      </c>
      <c r="AI137" s="61" t="e">
        <f t="shared" ca="1" si="111"/>
        <v>#VALUE!</v>
      </c>
      <c r="AJ137" s="61">
        <f ca="1">OFFSET(宅配便入力!$W137,0,(COLUMN()-COLUMN($L$1))/6)</f>
        <v>0</v>
      </c>
      <c r="AK137" s="61">
        <f>IF($I137="(送料込)",VLOOKUP(宅配便入力!$Q137,宅配便!$A$18:$O$27,4+(COLUMN()-COLUMN('計算（宅配便）'!$M$1))/6),0)</f>
        <v>0</v>
      </c>
      <c r="AL137" s="62" t="e">
        <f t="shared" ca="1" si="112"/>
        <v>#VALUE!</v>
      </c>
      <c r="AM137" s="59" t="e">
        <f t="shared" ca="1" si="113"/>
        <v>#VALUE!</v>
      </c>
      <c r="AN137" s="60" t="e">
        <f t="shared" ca="1" si="114"/>
        <v>#VALUE!</v>
      </c>
      <c r="AO137" s="61" t="e">
        <f t="shared" ca="1" si="115"/>
        <v>#VALUE!</v>
      </c>
      <c r="AP137" s="61">
        <f ca="1">OFFSET(宅配便入力!$W137,0,(COLUMN()-COLUMN($L$1))/6)</f>
        <v>0</v>
      </c>
      <c r="AQ137" s="61">
        <f>IF($I137="(送料込)",VLOOKUP(宅配便入力!$Q137,宅配便!$A$18:$O$27,4+(COLUMN()-COLUMN('計算（宅配便）'!$M$1))/6),0)</f>
        <v>0</v>
      </c>
      <c r="AR137" s="62" t="e">
        <f t="shared" ca="1" si="116"/>
        <v>#VALUE!</v>
      </c>
      <c r="AS137" s="59" t="e">
        <f t="shared" ca="1" si="117"/>
        <v>#VALUE!</v>
      </c>
      <c r="AT137" s="60" t="e">
        <f t="shared" ca="1" si="118"/>
        <v>#VALUE!</v>
      </c>
      <c r="AU137" s="61" t="e">
        <f t="shared" ca="1" si="119"/>
        <v>#VALUE!</v>
      </c>
      <c r="AV137" s="61">
        <f ca="1">OFFSET(宅配便入力!$W137,0,(COLUMN()-COLUMN($L$1))/6)</f>
        <v>0</v>
      </c>
      <c r="AW137" s="61">
        <f>IF($I137="(送料込)",VLOOKUP(宅配便入力!$Q137,宅配便!$A$18:$O$27,4+(COLUMN()-COLUMN('計算（宅配便）'!$M$1))/6),0)</f>
        <v>0</v>
      </c>
      <c r="AX137" s="62" t="e">
        <f t="shared" ca="1" si="120"/>
        <v>#VALUE!</v>
      </c>
      <c r="AY137" s="59" t="e">
        <f t="shared" ca="1" si="121"/>
        <v>#VALUE!</v>
      </c>
      <c r="AZ137" s="60" t="e">
        <f t="shared" ca="1" si="122"/>
        <v>#VALUE!</v>
      </c>
      <c r="BA137" s="61" t="e">
        <f t="shared" ca="1" si="123"/>
        <v>#VALUE!</v>
      </c>
      <c r="BB137" s="61">
        <f ca="1">OFFSET(宅配便入力!$W137,0,(COLUMN()-COLUMN($L$1))/6)</f>
        <v>0</v>
      </c>
      <c r="BC137" s="61">
        <f>IF($I137="(送料込)",VLOOKUP(宅配便入力!$Q137,宅配便!$A$18:$O$27,4+(COLUMN()-COLUMN('計算（宅配便）'!$M$1))/6),0)</f>
        <v>0</v>
      </c>
      <c r="BD137" s="62" t="e">
        <f t="shared" ca="1" si="124"/>
        <v>#VALUE!</v>
      </c>
      <c r="BE137" s="59" t="e">
        <f t="shared" ca="1" si="125"/>
        <v>#VALUE!</v>
      </c>
      <c r="BF137" s="60" t="e">
        <f t="shared" ca="1" si="126"/>
        <v>#VALUE!</v>
      </c>
      <c r="BG137" s="61" t="e">
        <f t="shared" ca="1" si="127"/>
        <v>#VALUE!</v>
      </c>
      <c r="BH137" s="61">
        <f ca="1">OFFSET(宅配便入力!$W137,0,(COLUMN()-COLUMN($L$1))/6)</f>
        <v>0</v>
      </c>
      <c r="BI137" s="61">
        <f>IF($I137="(送料込)",VLOOKUP(宅配便入力!$Q137,宅配便!$A$18:$O$27,4+(COLUMN()-COLUMN('計算（宅配便）'!$M$1))/6),0)</f>
        <v>0</v>
      </c>
      <c r="BJ137" s="62" t="e">
        <f t="shared" ca="1" si="128"/>
        <v>#VALUE!</v>
      </c>
      <c r="BK137" s="59" t="e">
        <f t="shared" ca="1" si="129"/>
        <v>#VALUE!</v>
      </c>
      <c r="BL137" s="60" t="e">
        <f t="shared" ca="1" si="130"/>
        <v>#VALUE!</v>
      </c>
      <c r="BM137" s="61" t="e">
        <f t="shared" ca="1" si="131"/>
        <v>#VALUE!</v>
      </c>
      <c r="BN137" s="61">
        <f ca="1">OFFSET(宅配便入力!$W137,0,(COLUMN()-COLUMN($L$1))/6)</f>
        <v>0</v>
      </c>
      <c r="BO137" s="61">
        <f>IF($I137="(送料込)",VLOOKUP(宅配便入力!$Q137,宅配便!$A$18:$O$27,4+(COLUMN()-COLUMN('計算（宅配便）'!$M$1))/6),0)</f>
        <v>0</v>
      </c>
      <c r="BP137" s="62" t="e">
        <f t="shared" ca="1" si="132"/>
        <v>#VALUE!</v>
      </c>
      <c r="BQ137" s="59" t="e">
        <f t="shared" ca="1" si="133"/>
        <v>#VALUE!</v>
      </c>
      <c r="BR137" s="60" t="e">
        <f t="shared" ca="1" si="134"/>
        <v>#VALUE!</v>
      </c>
      <c r="BS137" s="61" t="e">
        <f t="shared" ca="1" si="135"/>
        <v>#VALUE!</v>
      </c>
      <c r="BT137" s="61">
        <f ca="1">OFFSET(宅配便入力!$W137,0,(COLUMN()-COLUMN($L$1))/6)</f>
        <v>0</v>
      </c>
      <c r="BU137" s="61">
        <f>IF($I137="(送料込)",VLOOKUP(宅配便入力!$Q137,宅配便!$A$18:$O$27,4+(COLUMN()-COLUMN('計算（宅配便）'!$M$1))/6),0)</f>
        <v>0</v>
      </c>
      <c r="BV137" s="62" t="e">
        <f t="shared" ca="1" si="136"/>
        <v>#VALUE!</v>
      </c>
      <c r="BW137" s="59" t="e">
        <f t="shared" ca="1" si="137"/>
        <v>#VALUE!</v>
      </c>
      <c r="BX137" s="60" t="e">
        <f t="shared" ca="1" si="138"/>
        <v>#VALUE!</v>
      </c>
      <c r="BY137" s="61" t="e">
        <f t="shared" ca="1" si="139"/>
        <v>#VALUE!</v>
      </c>
      <c r="BZ137" s="61">
        <f ca="1">OFFSET(宅配便入力!$W137,0,(COLUMN()-COLUMN($L$1))/6)</f>
        <v>0</v>
      </c>
      <c r="CA137" s="61">
        <f>IF($I137="(送料込)",VLOOKUP(宅配便入力!$Q137,宅配便!$A$18:$O$27,4+(COLUMN()-COLUMN('計算（宅配便）'!$M$1))/6),0)</f>
        <v>0</v>
      </c>
      <c r="CB137" s="62" t="e">
        <f t="shared" ca="1" si="140"/>
        <v>#VALUE!</v>
      </c>
      <c r="CC137" s="59" t="e">
        <f t="shared" ca="1" si="141"/>
        <v>#VALUE!</v>
      </c>
      <c r="CD137" s="60" t="e">
        <f t="shared" ca="1" si="142"/>
        <v>#VALUE!</v>
      </c>
      <c r="CE137" s="61" t="e">
        <f t="shared" ca="1" si="143"/>
        <v>#VALUE!</v>
      </c>
    </row>
    <row r="138" spans="1:83">
      <c r="A138" s="6">
        <v>135</v>
      </c>
      <c r="B138" s="158" t="str">
        <f>IF(ISBLANK(宅配便入力!B138),"",宅配便入力!B138)</f>
        <v/>
      </c>
      <c r="C138" s="5" t="str">
        <f>IF(ISBLANK(宅配便入力!C138),"",宅配便入力!C138)</f>
        <v/>
      </c>
      <c r="D138" s="15">
        <f>IF(ISBLANK(宅配便仮計算!D138),"",宅配便仮計算!D138)</f>
        <v>0.85</v>
      </c>
      <c r="E138" s="5" t="str">
        <f>IF(ISBLANK(宅配便入力!I138),"",宅配便入力!I138)</f>
        <v/>
      </c>
      <c r="F138" s="14" t="str">
        <f>IF(ISBLANK(宅配便入力!L138),"",宅配便入力!L138)</f>
        <v/>
      </c>
      <c r="G138" s="14" t="str">
        <f>IF(ISBLANK(宅配便入力!$N138),"",IF(宅配便入力!$P138="以上",1,宅配便入力!$N138))</f>
        <v/>
      </c>
      <c r="H138" s="6" t="str">
        <f>IF(ISBLANK(宅配便入力!Q138),"",宅配便入力!Q138)</f>
        <v/>
      </c>
      <c r="I138" s="6" t="str">
        <f>IF(ISBLANK(宅配便入力!R138),"",宅配便入力!R138)</f>
        <v/>
      </c>
      <c r="J138" s="6" t="str">
        <f>IF(ISBLANK(宅配便入力!S138),"",宅配便入力!S138)</f>
        <v/>
      </c>
      <c r="K138" s="6" t="str">
        <f>IF(ISBLANK(宅配便入力!T138),"",宅配便入力!T138)</f>
        <v/>
      </c>
      <c r="L138" s="61">
        <f ca="1">OFFSET(宅配便入力!$W138,0,(COLUMN()-COLUMN($L$1))/6)</f>
        <v>0</v>
      </c>
      <c r="M138" s="61">
        <f>IF($I138="(送料込)",VLOOKUP(宅配便入力!$Q138,宅配便!$A$18:$O$27,4+(COLUMN()-COLUMN('計算（宅配便）'!$M$1))/6),0)</f>
        <v>0</v>
      </c>
      <c r="N138" s="62" t="e">
        <f t="shared" ca="1" si="96"/>
        <v>#VALUE!</v>
      </c>
      <c r="O138" s="59" t="e">
        <f t="shared" ca="1" si="97"/>
        <v>#VALUE!</v>
      </c>
      <c r="P138" s="60" t="e">
        <f t="shared" ca="1" si="98"/>
        <v>#VALUE!</v>
      </c>
      <c r="Q138" s="61" t="e">
        <f t="shared" ca="1" si="99"/>
        <v>#VALUE!</v>
      </c>
      <c r="R138" s="61">
        <f ca="1">OFFSET(宅配便入力!$W138,0,(COLUMN()-COLUMN($L$1))/6)</f>
        <v>0</v>
      </c>
      <c r="S138" s="61">
        <f>IF($I138="(送料込)",VLOOKUP(宅配便入力!$Q138,宅配便!$A$18:$O$27,4+(COLUMN()-COLUMN('計算（宅配便）'!$M$1))/6),0)</f>
        <v>0</v>
      </c>
      <c r="T138" s="62" t="e">
        <f t="shared" ca="1" si="100"/>
        <v>#VALUE!</v>
      </c>
      <c r="U138" s="59" t="e">
        <f t="shared" ca="1" si="101"/>
        <v>#VALUE!</v>
      </c>
      <c r="V138" s="60" t="e">
        <f t="shared" ca="1" si="102"/>
        <v>#VALUE!</v>
      </c>
      <c r="W138" s="61" t="e">
        <f t="shared" ca="1" si="103"/>
        <v>#VALUE!</v>
      </c>
      <c r="X138" s="61">
        <f ca="1">OFFSET(宅配便入力!$W138,0,(COLUMN()-COLUMN($L$1))/6)</f>
        <v>0</v>
      </c>
      <c r="Y138" s="61">
        <f>IF($I138="(送料込)",VLOOKUP(宅配便入力!$Q138,宅配便!$A$18:$O$27,4+(COLUMN()-COLUMN('計算（宅配便）'!$M$1))/6),0)</f>
        <v>0</v>
      </c>
      <c r="Z138" s="62" t="e">
        <f t="shared" ca="1" si="104"/>
        <v>#VALUE!</v>
      </c>
      <c r="AA138" s="59" t="e">
        <f t="shared" ca="1" si="105"/>
        <v>#VALUE!</v>
      </c>
      <c r="AB138" s="60" t="e">
        <f t="shared" ca="1" si="106"/>
        <v>#VALUE!</v>
      </c>
      <c r="AC138" s="61" t="e">
        <f t="shared" ca="1" si="107"/>
        <v>#VALUE!</v>
      </c>
      <c r="AD138" s="61">
        <f ca="1">OFFSET(宅配便入力!$W138,0,(COLUMN()-COLUMN($L$1))/6)</f>
        <v>0</v>
      </c>
      <c r="AE138" s="61">
        <f>IF($I138="(送料込)",VLOOKUP(宅配便入力!$Q138,宅配便!$A$18:$O$27,4+(COLUMN()-COLUMN('計算（宅配便）'!$M$1))/6),0)</f>
        <v>0</v>
      </c>
      <c r="AF138" s="62" t="e">
        <f t="shared" ca="1" si="108"/>
        <v>#VALUE!</v>
      </c>
      <c r="AG138" s="59" t="e">
        <f t="shared" ca="1" si="109"/>
        <v>#VALUE!</v>
      </c>
      <c r="AH138" s="60" t="e">
        <f t="shared" ca="1" si="110"/>
        <v>#VALUE!</v>
      </c>
      <c r="AI138" s="61" t="e">
        <f t="shared" ca="1" si="111"/>
        <v>#VALUE!</v>
      </c>
      <c r="AJ138" s="61">
        <f ca="1">OFFSET(宅配便入力!$W138,0,(COLUMN()-COLUMN($L$1))/6)</f>
        <v>0</v>
      </c>
      <c r="AK138" s="61">
        <f>IF($I138="(送料込)",VLOOKUP(宅配便入力!$Q138,宅配便!$A$18:$O$27,4+(COLUMN()-COLUMN('計算（宅配便）'!$M$1))/6),0)</f>
        <v>0</v>
      </c>
      <c r="AL138" s="62" t="e">
        <f t="shared" ca="1" si="112"/>
        <v>#VALUE!</v>
      </c>
      <c r="AM138" s="59" t="e">
        <f t="shared" ca="1" si="113"/>
        <v>#VALUE!</v>
      </c>
      <c r="AN138" s="60" t="e">
        <f t="shared" ca="1" si="114"/>
        <v>#VALUE!</v>
      </c>
      <c r="AO138" s="61" t="e">
        <f t="shared" ca="1" si="115"/>
        <v>#VALUE!</v>
      </c>
      <c r="AP138" s="61">
        <f ca="1">OFFSET(宅配便入力!$W138,0,(COLUMN()-COLUMN($L$1))/6)</f>
        <v>0</v>
      </c>
      <c r="AQ138" s="61">
        <f>IF($I138="(送料込)",VLOOKUP(宅配便入力!$Q138,宅配便!$A$18:$O$27,4+(COLUMN()-COLUMN('計算（宅配便）'!$M$1))/6),0)</f>
        <v>0</v>
      </c>
      <c r="AR138" s="62" t="e">
        <f t="shared" ca="1" si="116"/>
        <v>#VALUE!</v>
      </c>
      <c r="AS138" s="59" t="e">
        <f t="shared" ca="1" si="117"/>
        <v>#VALUE!</v>
      </c>
      <c r="AT138" s="60" t="e">
        <f t="shared" ca="1" si="118"/>
        <v>#VALUE!</v>
      </c>
      <c r="AU138" s="61" t="e">
        <f t="shared" ca="1" si="119"/>
        <v>#VALUE!</v>
      </c>
      <c r="AV138" s="61">
        <f ca="1">OFFSET(宅配便入力!$W138,0,(COLUMN()-COLUMN($L$1))/6)</f>
        <v>0</v>
      </c>
      <c r="AW138" s="61">
        <f>IF($I138="(送料込)",VLOOKUP(宅配便入力!$Q138,宅配便!$A$18:$O$27,4+(COLUMN()-COLUMN('計算（宅配便）'!$M$1))/6),0)</f>
        <v>0</v>
      </c>
      <c r="AX138" s="62" t="e">
        <f t="shared" ca="1" si="120"/>
        <v>#VALUE!</v>
      </c>
      <c r="AY138" s="59" t="e">
        <f t="shared" ca="1" si="121"/>
        <v>#VALUE!</v>
      </c>
      <c r="AZ138" s="60" t="e">
        <f t="shared" ca="1" si="122"/>
        <v>#VALUE!</v>
      </c>
      <c r="BA138" s="61" t="e">
        <f t="shared" ca="1" si="123"/>
        <v>#VALUE!</v>
      </c>
      <c r="BB138" s="61">
        <f ca="1">OFFSET(宅配便入力!$W138,0,(COLUMN()-COLUMN($L$1))/6)</f>
        <v>0</v>
      </c>
      <c r="BC138" s="61">
        <f>IF($I138="(送料込)",VLOOKUP(宅配便入力!$Q138,宅配便!$A$18:$O$27,4+(COLUMN()-COLUMN('計算（宅配便）'!$M$1))/6),0)</f>
        <v>0</v>
      </c>
      <c r="BD138" s="62" t="e">
        <f t="shared" ca="1" si="124"/>
        <v>#VALUE!</v>
      </c>
      <c r="BE138" s="59" t="e">
        <f t="shared" ca="1" si="125"/>
        <v>#VALUE!</v>
      </c>
      <c r="BF138" s="60" t="e">
        <f t="shared" ca="1" si="126"/>
        <v>#VALUE!</v>
      </c>
      <c r="BG138" s="61" t="e">
        <f t="shared" ca="1" si="127"/>
        <v>#VALUE!</v>
      </c>
      <c r="BH138" s="61">
        <f ca="1">OFFSET(宅配便入力!$W138,0,(COLUMN()-COLUMN($L$1))/6)</f>
        <v>0</v>
      </c>
      <c r="BI138" s="61">
        <f>IF($I138="(送料込)",VLOOKUP(宅配便入力!$Q138,宅配便!$A$18:$O$27,4+(COLUMN()-COLUMN('計算（宅配便）'!$M$1))/6),0)</f>
        <v>0</v>
      </c>
      <c r="BJ138" s="62" t="e">
        <f t="shared" ca="1" si="128"/>
        <v>#VALUE!</v>
      </c>
      <c r="BK138" s="59" t="e">
        <f t="shared" ca="1" si="129"/>
        <v>#VALUE!</v>
      </c>
      <c r="BL138" s="60" t="e">
        <f t="shared" ca="1" si="130"/>
        <v>#VALUE!</v>
      </c>
      <c r="BM138" s="61" t="e">
        <f t="shared" ca="1" si="131"/>
        <v>#VALUE!</v>
      </c>
      <c r="BN138" s="61">
        <f ca="1">OFFSET(宅配便入力!$W138,0,(COLUMN()-COLUMN($L$1))/6)</f>
        <v>0</v>
      </c>
      <c r="BO138" s="61">
        <f>IF($I138="(送料込)",VLOOKUP(宅配便入力!$Q138,宅配便!$A$18:$O$27,4+(COLUMN()-COLUMN('計算（宅配便）'!$M$1))/6),0)</f>
        <v>0</v>
      </c>
      <c r="BP138" s="62" t="e">
        <f t="shared" ca="1" si="132"/>
        <v>#VALUE!</v>
      </c>
      <c r="BQ138" s="59" t="e">
        <f t="shared" ca="1" si="133"/>
        <v>#VALUE!</v>
      </c>
      <c r="BR138" s="60" t="e">
        <f t="shared" ca="1" si="134"/>
        <v>#VALUE!</v>
      </c>
      <c r="BS138" s="61" t="e">
        <f t="shared" ca="1" si="135"/>
        <v>#VALUE!</v>
      </c>
      <c r="BT138" s="61">
        <f ca="1">OFFSET(宅配便入力!$W138,0,(COLUMN()-COLUMN($L$1))/6)</f>
        <v>0</v>
      </c>
      <c r="BU138" s="61">
        <f>IF($I138="(送料込)",VLOOKUP(宅配便入力!$Q138,宅配便!$A$18:$O$27,4+(COLUMN()-COLUMN('計算（宅配便）'!$M$1))/6),0)</f>
        <v>0</v>
      </c>
      <c r="BV138" s="62" t="e">
        <f t="shared" ca="1" si="136"/>
        <v>#VALUE!</v>
      </c>
      <c r="BW138" s="59" t="e">
        <f t="shared" ca="1" si="137"/>
        <v>#VALUE!</v>
      </c>
      <c r="BX138" s="60" t="e">
        <f t="shared" ca="1" si="138"/>
        <v>#VALUE!</v>
      </c>
      <c r="BY138" s="61" t="e">
        <f t="shared" ca="1" si="139"/>
        <v>#VALUE!</v>
      </c>
      <c r="BZ138" s="61">
        <f ca="1">OFFSET(宅配便入力!$W138,0,(COLUMN()-COLUMN($L$1))/6)</f>
        <v>0</v>
      </c>
      <c r="CA138" s="61">
        <f>IF($I138="(送料込)",VLOOKUP(宅配便入力!$Q138,宅配便!$A$18:$O$27,4+(COLUMN()-COLUMN('計算（宅配便）'!$M$1))/6),0)</f>
        <v>0</v>
      </c>
      <c r="CB138" s="62" t="e">
        <f t="shared" ca="1" si="140"/>
        <v>#VALUE!</v>
      </c>
      <c r="CC138" s="59" t="e">
        <f t="shared" ca="1" si="141"/>
        <v>#VALUE!</v>
      </c>
      <c r="CD138" s="60" t="e">
        <f t="shared" ca="1" si="142"/>
        <v>#VALUE!</v>
      </c>
      <c r="CE138" s="61" t="e">
        <f t="shared" ca="1" si="143"/>
        <v>#VALUE!</v>
      </c>
    </row>
    <row r="139" spans="1:83">
      <c r="A139" s="6">
        <v>136</v>
      </c>
      <c r="B139" s="158" t="str">
        <f>IF(ISBLANK(宅配便入力!B139),"",宅配便入力!B139)</f>
        <v/>
      </c>
      <c r="C139" s="5" t="str">
        <f>IF(ISBLANK(宅配便入力!C139),"",宅配便入力!C139)</f>
        <v/>
      </c>
      <c r="D139" s="15">
        <f>IF(ISBLANK(宅配便仮計算!D139),"",宅配便仮計算!D139)</f>
        <v>0.85</v>
      </c>
      <c r="E139" s="5" t="str">
        <f>IF(ISBLANK(宅配便入力!I139),"",宅配便入力!I139)</f>
        <v/>
      </c>
      <c r="F139" s="14" t="str">
        <f>IF(ISBLANK(宅配便入力!L139),"",宅配便入力!L139)</f>
        <v/>
      </c>
      <c r="G139" s="14" t="str">
        <f>IF(ISBLANK(宅配便入力!$N139),"",IF(宅配便入力!$P139="以上",1,宅配便入力!$N139))</f>
        <v/>
      </c>
      <c r="H139" s="6" t="str">
        <f>IF(ISBLANK(宅配便入力!Q139),"",宅配便入力!Q139)</f>
        <v/>
      </c>
      <c r="I139" s="6" t="str">
        <f>IF(ISBLANK(宅配便入力!R139),"",宅配便入力!R139)</f>
        <v/>
      </c>
      <c r="J139" s="6" t="str">
        <f>IF(ISBLANK(宅配便入力!S139),"",宅配便入力!S139)</f>
        <v/>
      </c>
      <c r="K139" s="6" t="str">
        <f>IF(ISBLANK(宅配便入力!T139),"",宅配便入力!T139)</f>
        <v/>
      </c>
      <c r="L139" s="61">
        <f ca="1">OFFSET(宅配便入力!$W139,0,(COLUMN()-COLUMN($L$1))/6)</f>
        <v>0</v>
      </c>
      <c r="M139" s="61">
        <f>IF($I139="(送料込)",VLOOKUP(宅配便入力!$Q139,宅配便!$A$18:$O$27,4+(COLUMN()-COLUMN('計算（宅配便）'!$M$1))/6),0)</f>
        <v>0</v>
      </c>
      <c r="N139" s="62" t="e">
        <f t="shared" ca="1" si="96"/>
        <v>#VALUE!</v>
      </c>
      <c r="O139" s="59" t="e">
        <f t="shared" ca="1" si="97"/>
        <v>#VALUE!</v>
      </c>
      <c r="P139" s="60" t="e">
        <f t="shared" ca="1" si="98"/>
        <v>#VALUE!</v>
      </c>
      <c r="Q139" s="61" t="e">
        <f t="shared" ca="1" si="99"/>
        <v>#VALUE!</v>
      </c>
      <c r="R139" s="61">
        <f ca="1">OFFSET(宅配便入力!$W139,0,(COLUMN()-COLUMN($L$1))/6)</f>
        <v>0</v>
      </c>
      <c r="S139" s="61">
        <f>IF($I139="(送料込)",VLOOKUP(宅配便入力!$Q139,宅配便!$A$18:$O$27,4+(COLUMN()-COLUMN('計算（宅配便）'!$M$1))/6),0)</f>
        <v>0</v>
      </c>
      <c r="T139" s="62" t="e">
        <f t="shared" ca="1" si="100"/>
        <v>#VALUE!</v>
      </c>
      <c r="U139" s="59" t="e">
        <f t="shared" ca="1" si="101"/>
        <v>#VALUE!</v>
      </c>
      <c r="V139" s="60" t="e">
        <f t="shared" ca="1" si="102"/>
        <v>#VALUE!</v>
      </c>
      <c r="W139" s="61" t="e">
        <f t="shared" ca="1" si="103"/>
        <v>#VALUE!</v>
      </c>
      <c r="X139" s="61">
        <f ca="1">OFFSET(宅配便入力!$W139,0,(COLUMN()-COLUMN($L$1))/6)</f>
        <v>0</v>
      </c>
      <c r="Y139" s="61">
        <f>IF($I139="(送料込)",VLOOKUP(宅配便入力!$Q139,宅配便!$A$18:$O$27,4+(COLUMN()-COLUMN('計算（宅配便）'!$M$1))/6),0)</f>
        <v>0</v>
      </c>
      <c r="Z139" s="62" t="e">
        <f t="shared" ca="1" si="104"/>
        <v>#VALUE!</v>
      </c>
      <c r="AA139" s="59" t="e">
        <f t="shared" ca="1" si="105"/>
        <v>#VALUE!</v>
      </c>
      <c r="AB139" s="60" t="e">
        <f t="shared" ca="1" si="106"/>
        <v>#VALUE!</v>
      </c>
      <c r="AC139" s="61" t="e">
        <f t="shared" ca="1" si="107"/>
        <v>#VALUE!</v>
      </c>
      <c r="AD139" s="61">
        <f ca="1">OFFSET(宅配便入力!$W139,0,(COLUMN()-COLUMN($L$1))/6)</f>
        <v>0</v>
      </c>
      <c r="AE139" s="61">
        <f>IF($I139="(送料込)",VLOOKUP(宅配便入力!$Q139,宅配便!$A$18:$O$27,4+(COLUMN()-COLUMN('計算（宅配便）'!$M$1))/6),0)</f>
        <v>0</v>
      </c>
      <c r="AF139" s="62" t="e">
        <f t="shared" ca="1" si="108"/>
        <v>#VALUE!</v>
      </c>
      <c r="AG139" s="59" t="e">
        <f t="shared" ca="1" si="109"/>
        <v>#VALUE!</v>
      </c>
      <c r="AH139" s="60" t="e">
        <f t="shared" ca="1" si="110"/>
        <v>#VALUE!</v>
      </c>
      <c r="AI139" s="61" t="e">
        <f t="shared" ca="1" si="111"/>
        <v>#VALUE!</v>
      </c>
      <c r="AJ139" s="61">
        <f ca="1">OFFSET(宅配便入力!$W139,0,(COLUMN()-COLUMN($L$1))/6)</f>
        <v>0</v>
      </c>
      <c r="AK139" s="61">
        <f>IF($I139="(送料込)",VLOOKUP(宅配便入力!$Q139,宅配便!$A$18:$O$27,4+(COLUMN()-COLUMN('計算（宅配便）'!$M$1))/6),0)</f>
        <v>0</v>
      </c>
      <c r="AL139" s="62" t="e">
        <f t="shared" ca="1" si="112"/>
        <v>#VALUE!</v>
      </c>
      <c r="AM139" s="59" t="e">
        <f t="shared" ca="1" si="113"/>
        <v>#VALUE!</v>
      </c>
      <c r="AN139" s="60" t="e">
        <f t="shared" ca="1" si="114"/>
        <v>#VALUE!</v>
      </c>
      <c r="AO139" s="61" t="e">
        <f t="shared" ca="1" si="115"/>
        <v>#VALUE!</v>
      </c>
      <c r="AP139" s="61">
        <f ca="1">OFFSET(宅配便入力!$W139,0,(COLUMN()-COLUMN($L$1))/6)</f>
        <v>0</v>
      </c>
      <c r="AQ139" s="61">
        <f>IF($I139="(送料込)",VLOOKUP(宅配便入力!$Q139,宅配便!$A$18:$O$27,4+(COLUMN()-COLUMN('計算（宅配便）'!$M$1))/6),0)</f>
        <v>0</v>
      </c>
      <c r="AR139" s="62" t="e">
        <f t="shared" ca="1" si="116"/>
        <v>#VALUE!</v>
      </c>
      <c r="AS139" s="59" t="e">
        <f t="shared" ca="1" si="117"/>
        <v>#VALUE!</v>
      </c>
      <c r="AT139" s="60" t="e">
        <f t="shared" ca="1" si="118"/>
        <v>#VALUE!</v>
      </c>
      <c r="AU139" s="61" t="e">
        <f t="shared" ca="1" si="119"/>
        <v>#VALUE!</v>
      </c>
      <c r="AV139" s="61">
        <f ca="1">OFFSET(宅配便入力!$W139,0,(COLUMN()-COLUMN($L$1))/6)</f>
        <v>0</v>
      </c>
      <c r="AW139" s="61">
        <f>IF($I139="(送料込)",VLOOKUP(宅配便入力!$Q139,宅配便!$A$18:$O$27,4+(COLUMN()-COLUMN('計算（宅配便）'!$M$1))/6),0)</f>
        <v>0</v>
      </c>
      <c r="AX139" s="62" t="e">
        <f t="shared" ca="1" si="120"/>
        <v>#VALUE!</v>
      </c>
      <c r="AY139" s="59" t="e">
        <f t="shared" ca="1" si="121"/>
        <v>#VALUE!</v>
      </c>
      <c r="AZ139" s="60" t="e">
        <f t="shared" ca="1" si="122"/>
        <v>#VALUE!</v>
      </c>
      <c r="BA139" s="61" t="e">
        <f t="shared" ca="1" si="123"/>
        <v>#VALUE!</v>
      </c>
      <c r="BB139" s="61">
        <f ca="1">OFFSET(宅配便入力!$W139,0,(COLUMN()-COLUMN($L$1))/6)</f>
        <v>0</v>
      </c>
      <c r="BC139" s="61">
        <f>IF($I139="(送料込)",VLOOKUP(宅配便入力!$Q139,宅配便!$A$18:$O$27,4+(COLUMN()-COLUMN('計算（宅配便）'!$M$1))/6),0)</f>
        <v>0</v>
      </c>
      <c r="BD139" s="62" t="e">
        <f t="shared" ca="1" si="124"/>
        <v>#VALUE!</v>
      </c>
      <c r="BE139" s="59" t="e">
        <f t="shared" ca="1" si="125"/>
        <v>#VALUE!</v>
      </c>
      <c r="BF139" s="60" t="e">
        <f t="shared" ca="1" si="126"/>
        <v>#VALUE!</v>
      </c>
      <c r="BG139" s="61" t="e">
        <f t="shared" ca="1" si="127"/>
        <v>#VALUE!</v>
      </c>
      <c r="BH139" s="61">
        <f ca="1">OFFSET(宅配便入力!$W139,0,(COLUMN()-COLUMN($L$1))/6)</f>
        <v>0</v>
      </c>
      <c r="BI139" s="61">
        <f>IF($I139="(送料込)",VLOOKUP(宅配便入力!$Q139,宅配便!$A$18:$O$27,4+(COLUMN()-COLUMN('計算（宅配便）'!$M$1))/6),0)</f>
        <v>0</v>
      </c>
      <c r="BJ139" s="62" t="e">
        <f t="shared" ca="1" si="128"/>
        <v>#VALUE!</v>
      </c>
      <c r="BK139" s="59" t="e">
        <f t="shared" ca="1" si="129"/>
        <v>#VALUE!</v>
      </c>
      <c r="BL139" s="60" t="e">
        <f t="shared" ca="1" si="130"/>
        <v>#VALUE!</v>
      </c>
      <c r="BM139" s="61" t="e">
        <f t="shared" ca="1" si="131"/>
        <v>#VALUE!</v>
      </c>
      <c r="BN139" s="61">
        <f ca="1">OFFSET(宅配便入力!$W139,0,(COLUMN()-COLUMN($L$1))/6)</f>
        <v>0</v>
      </c>
      <c r="BO139" s="61">
        <f>IF($I139="(送料込)",VLOOKUP(宅配便入力!$Q139,宅配便!$A$18:$O$27,4+(COLUMN()-COLUMN('計算（宅配便）'!$M$1))/6),0)</f>
        <v>0</v>
      </c>
      <c r="BP139" s="62" t="e">
        <f t="shared" ca="1" si="132"/>
        <v>#VALUE!</v>
      </c>
      <c r="BQ139" s="59" t="e">
        <f t="shared" ca="1" si="133"/>
        <v>#VALUE!</v>
      </c>
      <c r="BR139" s="60" t="e">
        <f t="shared" ca="1" si="134"/>
        <v>#VALUE!</v>
      </c>
      <c r="BS139" s="61" t="e">
        <f t="shared" ca="1" si="135"/>
        <v>#VALUE!</v>
      </c>
      <c r="BT139" s="61">
        <f ca="1">OFFSET(宅配便入力!$W139,0,(COLUMN()-COLUMN($L$1))/6)</f>
        <v>0</v>
      </c>
      <c r="BU139" s="61">
        <f>IF($I139="(送料込)",VLOOKUP(宅配便入力!$Q139,宅配便!$A$18:$O$27,4+(COLUMN()-COLUMN('計算（宅配便）'!$M$1))/6),0)</f>
        <v>0</v>
      </c>
      <c r="BV139" s="62" t="e">
        <f t="shared" ca="1" si="136"/>
        <v>#VALUE!</v>
      </c>
      <c r="BW139" s="59" t="e">
        <f t="shared" ca="1" si="137"/>
        <v>#VALUE!</v>
      </c>
      <c r="BX139" s="60" t="e">
        <f t="shared" ca="1" si="138"/>
        <v>#VALUE!</v>
      </c>
      <c r="BY139" s="61" t="e">
        <f t="shared" ca="1" si="139"/>
        <v>#VALUE!</v>
      </c>
      <c r="BZ139" s="61">
        <f ca="1">OFFSET(宅配便入力!$W139,0,(COLUMN()-COLUMN($L$1))/6)</f>
        <v>0</v>
      </c>
      <c r="CA139" s="61">
        <f>IF($I139="(送料込)",VLOOKUP(宅配便入力!$Q139,宅配便!$A$18:$O$27,4+(COLUMN()-COLUMN('計算（宅配便）'!$M$1))/6),0)</f>
        <v>0</v>
      </c>
      <c r="CB139" s="62" t="e">
        <f t="shared" ca="1" si="140"/>
        <v>#VALUE!</v>
      </c>
      <c r="CC139" s="59" t="e">
        <f t="shared" ca="1" si="141"/>
        <v>#VALUE!</v>
      </c>
      <c r="CD139" s="60" t="e">
        <f t="shared" ca="1" si="142"/>
        <v>#VALUE!</v>
      </c>
      <c r="CE139" s="61" t="e">
        <f t="shared" ca="1" si="143"/>
        <v>#VALUE!</v>
      </c>
    </row>
    <row r="140" spans="1:83">
      <c r="A140" s="6">
        <v>137</v>
      </c>
      <c r="B140" s="158" t="str">
        <f>IF(ISBLANK(宅配便入力!B140),"",宅配便入力!B140)</f>
        <v/>
      </c>
      <c r="C140" s="5" t="str">
        <f>IF(ISBLANK(宅配便入力!C140),"",宅配便入力!C140)</f>
        <v/>
      </c>
      <c r="D140" s="15">
        <f>IF(ISBLANK(宅配便仮計算!D140),"",宅配便仮計算!D140)</f>
        <v>0.85</v>
      </c>
      <c r="E140" s="5" t="str">
        <f>IF(ISBLANK(宅配便入力!I140),"",宅配便入力!I140)</f>
        <v/>
      </c>
      <c r="F140" s="14" t="str">
        <f>IF(ISBLANK(宅配便入力!L140),"",宅配便入力!L140)</f>
        <v/>
      </c>
      <c r="G140" s="14" t="str">
        <f>IF(ISBLANK(宅配便入力!$N140),"",IF(宅配便入力!$P140="以上",1,宅配便入力!$N140))</f>
        <v/>
      </c>
      <c r="H140" s="6" t="str">
        <f>IF(ISBLANK(宅配便入力!Q140),"",宅配便入力!Q140)</f>
        <v/>
      </c>
      <c r="I140" s="6" t="str">
        <f>IF(ISBLANK(宅配便入力!R140),"",宅配便入力!R140)</f>
        <v/>
      </c>
      <c r="J140" s="6" t="str">
        <f>IF(ISBLANK(宅配便入力!S140),"",宅配便入力!S140)</f>
        <v/>
      </c>
      <c r="K140" s="6" t="str">
        <f>IF(ISBLANK(宅配便入力!T140),"",宅配便入力!T140)</f>
        <v/>
      </c>
      <c r="L140" s="61">
        <f ca="1">OFFSET(宅配便入力!$W140,0,(COLUMN()-COLUMN($L$1))/6)</f>
        <v>0</v>
      </c>
      <c r="M140" s="61">
        <f>IF($I140="(送料込)",VLOOKUP(宅配便入力!$Q140,宅配便!$A$18:$O$27,4+(COLUMN()-COLUMN('計算（宅配便）'!$M$1))/6),0)</f>
        <v>0</v>
      </c>
      <c r="N140" s="62" t="e">
        <f t="shared" ca="1" si="96"/>
        <v>#VALUE!</v>
      </c>
      <c r="O140" s="59" t="e">
        <f t="shared" ca="1" si="97"/>
        <v>#VALUE!</v>
      </c>
      <c r="P140" s="60" t="e">
        <f t="shared" ca="1" si="98"/>
        <v>#VALUE!</v>
      </c>
      <c r="Q140" s="61" t="e">
        <f t="shared" ca="1" si="99"/>
        <v>#VALUE!</v>
      </c>
      <c r="R140" s="61">
        <f ca="1">OFFSET(宅配便入力!$W140,0,(COLUMN()-COLUMN($L$1))/6)</f>
        <v>0</v>
      </c>
      <c r="S140" s="61">
        <f>IF($I140="(送料込)",VLOOKUP(宅配便入力!$Q140,宅配便!$A$18:$O$27,4+(COLUMN()-COLUMN('計算（宅配便）'!$M$1))/6),0)</f>
        <v>0</v>
      </c>
      <c r="T140" s="62" t="e">
        <f t="shared" ca="1" si="100"/>
        <v>#VALUE!</v>
      </c>
      <c r="U140" s="59" t="e">
        <f t="shared" ca="1" si="101"/>
        <v>#VALUE!</v>
      </c>
      <c r="V140" s="60" t="e">
        <f t="shared" ca="1" si="102"/>
        <v>#VALUE!</v>
      </c>
      <c r="W140" s="61" t="e">
        <f t="shared" ca="1" si="103"/>
        <v>#VALUE!</v>
      </c>
      <c r="X140" s="61">
        <f ca="1">OFFSET(宅配便入力!$W140,0,(COLUMN()-COLUMN($L$1))/6)</f>
        <v>0</v>
      </c>
      <c r="Y140" s="61">
        <f>IF($I140="(送料込)",VLOOKUP(宅配便入力!$Q140,宅配便!$A$18:$O$27,4+(COLUMN()-COLUMN('計算（宅配便）'!$M$1))/6),0)</f>
        <v>0</v>
      </c>
      <c r="Z140" s="62" t="e">
        <f t="shared" ca="1" si="104"/>
        <v>#VALUE!</v>
      </c>
      <c r="AA140" s="59" t="e">
        <f t="shared" ca="1" si="105"/>
        <v>#VALUE!</v>
      </c>
      <c r="AB140" s="60" t="e">
        <f t="shared" ca="1" si="106"/>
        <v>#VALUE!</v>
      </c>
      <c r="AC140" s="61" t="e">
        <f t="shared" ca="1" si="107"/>
        <v>#VALUE!</v>
      </c>
      <c r="AD140" s="61">
        <f ca="1">OFFSET(宅配便入力!$W140,0,(COLUMN()-COLUMN($L$1))/6)</f>
        <v>0</v>
      </c>
      <c r="AE140" s="61">
        <f>IF($I140="(送料込)",VLOOKUP(宅配便入力!$Q140,宅配便!$A$18:$O$27,4+(COLUMN()-COLUMN('計算（宅配便）'!$M$1))/6),0)</f>
        <v>0</v>
      </c>
      <c r="AF140" s="62" t="e">
        <f t="shared" ca="1" si="108"/>
        <v>#VALUE!</v>
      </c>
      <c r="AG140" s="59" t="e">
        <f t="shared" ca="1" si="109"/>
        <v>#VALUE!</v>
      </c>
      <c r="AH140" s="60" t="e">
        <f t="shared" ca="1" si="110"/>
        <v>#VALUE!</v>
      </c>
      <c r="AI140" s="61" t="e">
        <f t="shared" ca="1" si="111"/>
        <v>#VALUE!</v>
      </c>
      <c r="AJ140" s="61">
        <f ca="1">OFFSET(宅配便入力!$W140,0,(COLUMN()-COLUMN($L$1))/6)</f>
        <v>0</v>
      </c>
      <c r="AK140" s="61">
        <f>IF($I140="(送料込)",VLOOKUP(宅配便入力!$Q140,宅配便!$A$18:$O$27,4+(COLUMN()-COLUMN('計算（宅配便）'!$M$1))/6),0)</f>
        <v>0</v>
      </c>
      <c r="AL140" s="62" t="e">
        <f t="shared" ca="1" si="112"/>
        <v>#VALUE!</v>
      </c>
      <c r="AM140" s="59" t="e">
        <f t="shared" ca="1" si="113"/>
        <v>#VALUE!</v>
      </c>
      <c r="AN140" s="60" t="e">
        <f t="shared" ca="1" si="114"/>
        <v>#VALUE!</v>
      </c>
      <c r="AO140" s="61" t="e">
        <f t="shared" ca="1" si="115"/>
        <v>#VALUE!</v>
      </c>
      <c r="AP140" s="61">
        <f ca="1">OFFSET(宅配便入力!$W140,0,(COLUMN()-COLUMN($L$1))/6)</f>
        <v>0</v>
      </c>
      <c r="AQ140" s="61">
        <f>IF($I140="(送料込)",VLOOKUP(宅配便入力!$Q140,宅配便!$A$18:$O$27,4+(COLUMN()-COLUMN('計算（宅配便）'!$M$1))/6),0)</f>
        <v>0</v>
      </c>
      <c r="AR140" s="62" t="e">
        <f t="shared" ca="1" si="116"/>
        <v>#VALUE!</v>
      </c>
      <c r="AS140" s="59" t="e">
        <f t="shared" ca="1" si="117"/>
        <v>#VALUE!</v>
      </c>
      <c r="AT140" s="60" t="e">
        <f t="shared" ca="1" si="118"/>
        <v>#VALUE!</v>
      </c>
      <c r="AU140" s="61" t="e">
        <f t="shared" ca="1" si="119"/>
        <v>#VALUE!</v>
      </c>
      <c r="AV140" s="61">
        <f ca="1">OFFSET(宅配便入力!$W140,0,(COLUMN()-COLUMN($L$1))/6)</f>
        <v>0</v>
      </c>
      <c r="AW140" s="61">
        <f>IF($I140="(送料込)",VLOOKUP(宅配便入力!$Q140,宅配便!$A$18:$O$27,4+(COLUMN()-COLUMN('計算（宅配便）'!$M$1))/6),0)</f>
        <v>0</v>
      </c>
      <c r="AX140" s="62" t="e">
        <f t="shared" ca="1" si="120"/>
        <v>#VALUE!</v>
      </c>
      <c r="AY140" s="59" t="e">
        <f t="shared" ca="1" si="121"/>
        <v>#VALUE!</v>
      </c>
      <c r="AZ140" s="60" t="e">
        <f t="shared" ca="1" si="122"/>
        <v>#VALUE!</v>
      </c>
      <c r="BA140" s="61" t="e">
        <f t="shared" ca="1" si="123"/>
        <v>#VALUE!</v>
      </c>
      <c r="BB140" s="61">
        <f ca="1">OFFSET(宅配便入力!$W140,0,(COLUMN()-COLUMN($L$1))/6)</f>
        <v>0</v>
      </c>
      <c r="BC140" s="61">
        <f>IF($I140="(送料込)",VLOOKUP(宅配便入力!$Q140,宅配便!$A$18:$O$27,4+(COLUMN()-COLUMN('計算（宅配便）'!$M$1))/6),0)</f>
        <v>0</v>
      </c>
      <c r="BD140" s="62" t="e">
        <f t="shared" ca="1" si="124"/>
        <v>#VALUE!</v>
      </c>
      <c r="BE140" s="59" t="e">
        <f t="shared" ca="1" si="125"/>
        <v>#VALUE!</v>
      </c>
      <c r="BF140" s="60" t="e">
        <f t="shared" ca="1" si="126"/>
        <v>#VALUE!</v>
      </c>
      <c r="BG140" s="61" t="e">
        <f t="shared" ca="1" si="127"/>
        <v>#VALUE!</v>
      </c>
      <c r="BH140" s="61">
        <f ca="1">OFFSET(宅配便入力!$W140,0,(COLUMN()-COLUMN($L$1))/6)</f>
        <v>0</v>
      </c>
      <c r="BI140" s="61">
        <f>IF($I140="(送料込)",VLOOKUP(宅配便入力!$Q140,宅配便!$A$18:$O$27,4+(COLUMN()-COLUMN('計算（宅配便）'!$M$1))/6),0)</f>
        <v>0</v>
      </c>
      <c r="BJ140" s="62" t="e">
        <f t="shared" ca="1" si="128"/>
        <v>#VALUE!</v>
      </c>
      <c r="BK140" s="59" t="e">
        <f t="shared" ca="1" si="129"/>
        <v>#VALUE!</v>
      </c>
      <c r="BL140" s="60" t="e">
        <f t="shared" ca="1" si="130"/>
        <v>#VALUE!</v>
      </c>
      <c r="BM140" s="61" t="e">
        <f t="shared" ca="1" si="131"/>
        <v>#VALUE!</v>
      </c>
      <c r="BN140" s="61">
        <f ca="1">OFFSET(宅配便入力!$W140,0,(COLUMN()-COLUMN($L$1))/6)</f>
        <v>0</v>
      </c>
      <c r="BO140" s="61">
        <f>IF($I140="(送料込)",VLOOKUP(宅配便入力!$Q140,宅配便!$A$18:$O$27,4+(COLUMN()-COLUMN('計算（宅配便）'!$M$1))/6),0)</f>
        <v>0</v>
      </c>
      <c r="BP140" s="62" t="e">
        <f t="shared" ca="1" si="132"/>
        <v>#VALUE!</v>
      </c>
      <c r="BQ140" s="59" t="e">
        <f t="shared" ca="1" si="133"/>
        <v>#VALUE!</v>
      </c>
      <c r="BR140" s="60" t="e">
        <f t="shared" ca="1" si="134"/>
        <v>#VALUE!</v>
      </c>
      <c r="BS140" s="61" t="e">
        <f t="shared" ca="1" si="135"/>
        <v>#VALUE!</v>
      </c>
      <c r="BT140" s="61">
        <f ca="1">OFFSET(宅配便入力!$W140,0,(COLUMN()-COLUMN($L$1))/6)</f>
        <v>0</v>
      </c>
      <c r="BU140" s="61">
        <f>IF($I140="(送料込)",VLOOKUP(宅配便入力!$Q140,宅配便!$A$18:$O$27,4+(COLUMN()-COLUMN('計算（宅配便）'!$M$1))/6),0)</f>
        <v>0</v>
      </c>
      <c r="BV140" s="62" t="e">
        <f t="shared" ca="1" si="136"/>
        <v>#VALUE!</v>
      </c>
      <c r="BW140" s="59" t="e">
        <f t="shared" ca="1" si="137"/>
        <v>#VALUE!</v>
      </c>
      <c r="BX140" s="60" t="e">
        <f t="shared" ca="1" si="138"/>
        <v>#VALUE!</v>
      </c>
      <c r="BY140" s="61" t="e">
        <f t="shared" ca="1" si="139"/>
        <v>#VALUE!</v>
      </c>
      <c r="BZ140" s="61">
        <f ca="1">OFFSET(宅配便入力!$W140,0,(COLUMN()-COLUMN($L$1))/6)</f>
        <v>0</v>
      </c>
      <c r="CA140" s="61">
        <f>IF($I140="(送料込)",VLOOKUP(宅配便入力!$Q140,宅配便!$A$18:$O$27,4+(COLUMN()-COLUMN('計算（宅配便）'!$M$1))/6),0)</f>
        <v>0</v>
      </c>
      <c r="CB140" s="62" t="e">
        <f t="shared" ca="1" si="140"/>
        <v>#VALUE!</v>
      </c>
      <c r="CC140" s="59" t="e">
        <f t="shared" ca="1" si="141"/>
        <v>#VALUE!</v>
      </c>
      <c r="CD140" s="60" t="e">
        <f t="shared" ca="1" si="142"/>
        <v>#VALUE!</v>
      </c>
      <c r="CE140" s="61" t="e">
        <f t="shared" ca="1" si="143"/>
        <v>#VALUE!</v>
      </c>
    </row>
    <row r="141" spans="1:83">
      <c r="A141" s="6">
        <v>138</v>
      </c>
      <c r="B141" s="158" t="str">
        <f>IF(ISBLANK(宅配便入力!B141),"",宅配便入力!B141)</f>
        <v/>
      </c>
      <c r="C141" s="5" t="str">
        <f>IF(ISBLANK(宅配便入力!C141),"",宅配便入力!C141)</f>
        <v/>
      </c>
      <c r="D141" s="15">
        <f>IF(ISBLANK(宅配便仮計算!D141),"",宅配便仮計算!D141)</f>
        <v>0.85</v>
      </c>
      <c r="E141" s="5" t="str">
        <f>IF(ISBLANK(宅配便入力!I141),"",宅配便入力!I141)</f>
        <v/>
      </c>
      <c r="F141" s="14" t="str">
        <f>IF(ISBLANK(宅配便入力!L141),"",宅配便入力!L141)</f>
        <v/>
      </c>
      <c r="G141" s="14" t="str">
        <f>IF(ISBLANK(宅配便入力!$N141),"",IF(宅配便入力!$P141="以上",1,宅配便入力!$N141))</f>
        <v/>
      </c>
      <c r="H141" s="6" t="str">
        <f>IF(ISBLANK(宅配便入力!Q141),"",宅配便入力!Q141)</f>
        <v/>
      </c>
      <c r="I141" s="6" t="str">
        <f>IF(ISBLANK(宅配便入力!R141),"",宅配便入力!R141)</f>
        <v/>
      </c>
      <c r="J141" s="6" t="str">
        <f>IF(ISBLANK(宅配便入力!S141),"",宅配便入力!S141)</f>
        <v/>
      </c>
      <c r="K141" s="6" t="str">
        <f>IF(ISBLANK(宅配便入力!T141),"",宅配便入力!T141)</f>
        <v/>
      </c>
      <c r="L141" s="61">
        <f ca="1">OFFSET(宅配便入力!$W141,0,(COLUMN()-COLUMN($L$1))/6)</f>
        <v>0</v>
      </c>
      <c r="M141" s="61">
        <f>IF($I141="(送料込)",VLOOKUP(宅配便入力!$Q141,宅配便!$A$18:$O$27,4+(COLUMN()-COLUMN('計算（宅配便）'!$M$1))/6),0)</f>
        <v>0</v>
      </c>
      <c r="N141" s="62" t="e">
        <f t="shared" ca="1" si="96"/>
        <v>#VALUE!</v>
      </c>
      <c r="O141" s="59" t="e">
        <f t="shared" ca="1" si="97"/>
        <v>#VALUE!</v>
      </c>
      <c r="P141" s="60" t="e">
        <f t="shared" ca="1" si="98"/>
        <v>#VALUE!</v>
      </c>
      <c r="Q141" s="61" t="e">
        <f t="shared" ca="1" si="99"/>
        <v>#VALUE!</v>
      </c>
      <c r="R141" s="61">
        <f ca="1">OFFSET(宅配便入力!$W141,0,(COLUMN()-COLUMN($L$1))/6)</f>
        <v>0</v>
      </c>
      <c r="S141" s="61">
        <f>IF($I141="(送料込)",VLOOKUP(宅配便入力!$Q141,宅配便!$A$18:$O$27,4+(COLUMN()-COLUMN('計算（宅配便）'!$M$1))/6),0)</f>
        <v>0</v>
      </c>
      <c r="T141" s="62" t="e">
        <f t="shared" ca="1" si="100"/>
        <v>#VALUE!</v>
      </c>
      <c r="U141" s="59" t="e">
        <f t="shared" ca="1" si="101"/>
        <v>#VALUE!</v>
      </c>
      <c r="V141" s="60" t="e">
        <f t="shared" ca="1" si="102"/>
        <v>#VALUE!</v>
      </c>
      <c r="W141" s="61" t="e">
        <f t="shared" ca="1" si="103"/>
        <v>#VALUE!</v>
      </c>
      <c r="X141" s="61">
        <f ca="1">OFFSET(宅配便入力!$W141,0,(COLUMN()-COLUMN($L$1))/6)</f>
        <v>0</v>
      </c>
      <c r="Y141" s="61">
        <f>IF($I141="(送料込)",VLOOKUP(宅配便入力!$Q141,宅配便!$A$18:$O$27,4+(COLUMN()-COLUMN('計算（宅配便）'!$M$1))/6),0)</f>
        <v>0</v>
      </c>
      <c r="Z141" s="62" t="e">
        <f t="shared" ca="1" si="104"/>
        <v>#VALUE!</v>
      </c>
      <c r="AA141" s="59" t="e">
        <f t="shared" ca="1" si="105"/>
        <v>#VALUE!</v>
      </c>
      <c r="AB141" s="60" t="e">
        <f t="shared" ca="1" si="106"/>
        <v>#VALUE!</v>
      </c>
      <c r="AC141" s="61" t="e">
        <f t="shared" ca="1" si="107"/>
        <v>#VALUE!</v>
      </c>
      <c r="AD141" s="61">
        <f ca="1">OFFSET(宅配便入力!$W141,0,(COLUMN()-COLUMN($L$1))/6)</f>
        <v>0</v>
      </c>
      <c r="AE141" s="61">
        <f>IF($I141="(送料込)",VLOOKUP(宅配便入力!$Q141,宅配便!$A$18:$O$27,4+(COLUMN()-COLUMN('計算（宅配便）'!$M$1))/6),0)</f>
        <v>0</v>
      </c>
      <c r="AF141" s="62" t="e">
        <f t="shared" ca="1" si="108"/>
        <v>#VALUE!</v>
      </c>
      <c r="AG141" s="59" t="e">
        <f t="shared" ca="1" si="109"/>
        <v>#VALUE!</v>
      </c>
      <c r="AH141" s="60" t="e">
        <f t="shared" ca="1" si="110"/>
        <v>#VALUE!</v>
      </c>
      <c r="AI141" s="61" t="e">
        <f t="shared" ca="1" si="111"/>
        <v>#VALUE!</v>
      </c>
      <c r="AJ141" s="61">
        <f ca="1">OFFSET(宅配便入力!$W141,0,(COLUMN()-COLUMN($L$1))/6)</f>
        <v>0</v>
      </c>
      <c r="AK141" s="61">
        <f>IF($I141="(送料込)",VLOOKUP(宅配便入力!$Q141,宅配便!$A$18:$O$27,4+(COLUMN()-COLUMN('計算（宅配便）'!$M$1))/6),0)</f>
        <v>0</v>
      </c>
      <c r="AL141" s="62" t="e">
        <f t="shared" ca="1" si="112"/>
        <v>#VALUE!</v>
      </c>
      <c r="AM141" s="59" t="e">
        <f t="shared" ca="1" si="113"/>
        <v>#VALUE!</v>
      </c>
      <c r="AN141" s="60" t="e">
        <f t="shared" ca="1" si="114"/>
        <v>#VALUE!</v>
      </c>
      <c r="AO141" s="61" t="e">
        <f t="shared" ca="1" si="115"/>
        <v>#VALUE!</v>
      </c>
      <c r="AP141" s="61">
        <f ca="1">OFFSET(宅配便入力!$W141,0,(COLUMN()-COLUMN($L$1))/6)</f>
        <v>0</v>
      </c>
      <c r="AQ141" s="61">
        <f>IF($I141="(送料込)",VLOOKUP(宅配便入力!$Q141,宅配便!$A$18:$O$27,4+(COLUMN()-COLUMN('計算（宅配便）'!$M$1))/6),0)</f>
        <v>0</v>
      </c>
      <c r="AR141" s="62" t="e">
        <f t="shared" ca="1" si="116"/>
        <v>#VALUE!</v>
      </c>
      <c r="AS141" s="59" t="e">
        <f t="shared" ca="1" si="117"/>
        <v>#VALUE!</v>
      </c>
      <c r="AT141" s="60" t="e">
        <f t="shared" ca="1" si="118"/>
        <v>#VALUE!</v>
      </c>
      <c r="AU141" s="61" t="e">
        <f t="shared" ca="1" si="119"/>
        <v>#VALUE!</v>
      </c>
      <c r="AV141" s="61">
        <f ca="1">OFFSET(宅配便入力!$W141,0,(COLUMN()-COLUMN($L$1))/6)</f>
        <v>0</v>
      </c>
      <c r="AW141" s="61">
        <f>IF($I141="(送料込)",VLOOKUP(宅配便入力!$Q141,宅配便!$A$18:$O$27,4+(COLUMN()-COLUMN('計算（宅配便）'!$M$1))/6),0)</f>
        <v>0</v>
      </c>
      <c r="AX141" s="62" t="e">
        <f t="shared" ca="1" si="120"/>
        <v>#VALUE!</v>
      </c>
      <c r="AY141" s="59" t="e">
        <f t="shared" ca="1" si="121"/>
        <v>#VALUE!</v>
      </c>
      <c r="AZ141" s="60" t="e">
        <f t="shared" ca="1" si="122"/>
        <v>#VALUE!</v>
      </c>
      <c r="BA141" s="61" t="e">
        <f t="shared" ca="1" si="123"/>
        <v>#VALUE!</v>
      </c>
      <c r="BB141" s="61">
        <f ca="1">OFFSET(宅配便入力!$W141,0,(COLUMN()-COLUMN($L$1))/6)</f>
        <v>0</v>
      </c>
      <c r="BC141" s="61">
        <f>IF($I141="(送料込)",VLOOKUP(宅配便入力!$Q141,宅配便!$A$18:$O$27,4+(COLUMN()-COLUMN('計算（宅配便）'!$M$1))/6),0)</f>
        <v>0</v>
      </c>
      <c r="BD141" s="62" t="e">
        <f t="shared" ca="1" si="124"/>
        <v>#VALUE!</v>
      </c>
      <c r="BE141" s="59" t="e">
        <f t="shared" ca="1" si="125"/>
        <v>#VALUE!</v>
      </c>
      <c r="BF141" s="60" t="e">
        <f t="shared" ca="1" si="126"/>
        <v>#VALUE!</v>
      </c>
      <c r="BG141" s="61" t="e">
        <f t="shared" ca="1" si="127"/>
        <v>#VALUE!</v>
      </c>
      <c r="BH141" s="61">
        <f ca="1">OFFSET(宅配便入力!$W141,0,(COLUMN()-COLUMN($L$1))/6)</f>
        <v>0</v>
      </c>
      <c r="BI141" s="61">
        <f>IF($I141="(送料込)",VLOOKUP(宅配便入力!$Q141,宅配便!$A$18:$O$27,4+(COLUMN()-COLUMN('計算（宅配便）'!$M$1))/6),0)</f>
        <v>0</v>
      </c>
      <c r="BJ141" s="62" t="e">
        <f t="shared" ca="1" si="128"/>
        <v>#VALUE!</v>
      </c>
      <c r="BK141" s="59" t="e">
        <f t="shared" ca="1" si="129"/>
        <v>#VALUE!</v>
      </c>
      <c r="BL141" s="60" t="e">
        <f t="shared" ca="1" si="130"/>
        <v>#VALUE!</v>
      </c>
      <c r="BM141" s="61" t="e">
        <f t="shared" ca="1" si="131"/>
        <v>#VALUE!</v>
      </c>
      <c r="BN141" s="61">
        <f ca="1">OFFSET(宅配便入力!$W141,0,(COLUMN()-COLUMN($L$1))/6)</f>
        <v>0</v>
      </c>
      <c r="BO141" s="61">
        <f>IF($I141="(送料込)",VLOOKUP(宅配便入力!$Q141,宅配便!$A$18:$O$27,4+(COLUMN()-COLUMN('計算（宅配便）'!$M$1))/6),0)</f>
        <v>0</v>
      </c>
      <c r="BP141" s="62" t="e">
        <f t="shared" ca="1" si="132"/>
        <v>#VALUE!</v>
      </c>
      <c r="BQ141" s="59" t="e">
        <f t="shared" ca="1" si="133"/>
        <v>#VALUE!</v>
      </c>
      <c r="BR141" s="60" t="e">
        <f t="shared" ca="1" si="134"/>
        <v>#VALUE!</v>
      </c>
      <c r="BS141" s="61" t="e">
        <f t="shared" ca="1" si="135"/>
        <v>#VALUE!</v>
      </c>
      <c r="BT141" s="61">
        <f ca="1">OFFSET(宅配便入力!$W141,0,(COLUMN()-COLUMN($L$1))/6)</f>
        <v>0</v>
      </c>
      <c r="BU141" s="61">
        <f>IF($I141="(送料込)",VLOOKUP(宅配便入力!$Q141,宅配便!$A$18:$O$27,4+(COLUMN()-COLUMN('計算（宅配便）'!$M$1))/6),0)</f>
        <v>0</v>
      </c>
      <c r="BV141" s="62" t="e">
        <f t="shared" ca="1" si="136"/>
        <v>#VALUE!</v>
      </c>
      <c r="BW141" s="59" t="e">
        <f t="shared" ca="1" si="137"/>
        <v>#VALUE!</v>
      </c>
      <c r="BX141" s="60" t="e">
        <f t="shared" ca="1" si="138"/>
        <v>#VALUE!</v>
      </c>
      <c r="BY141" s="61" t="e">
        <f t="shared" ca="1" si="139"/>
        <v>#VALUE!</v>
      </c>
      <c r="BZ141" s="61">
        <f ca="1">OFFSET(宅配便入力!$W141,0,(COLUMN()-COLUMN($L$1))/6)</f>
        <v>0</v>
      </c>
      <c r="CA141" s="61">
        <f>IF($I141="(送料込)",VLOOKUP(宅配便入力!$Q141,宅配便!$A$18:$O$27,4+(COLUMN()-COLUMN('計算（宅配便）'!$M$1))/6),0)</f>
        <v>0</v>
      </c>
      <c r="CB141" s="62" t="e">
        <f t="shared" ca="1" si="140"/>
        <v>#VALUE!</v>
      </c>
      <c r="CC141" s="59" t="e">
        <f t="shared" ca="1" si="141"/>
        <v>#VALUE!</v>
      </c>
      <c r="CD141" s="60" t="e">
        <f t="shared" ca="1" si="142"/>
        <v>#VALUE!</v>
      </c>
      <c r="CE141" s="61" t="e">
        <f t="shared" ca="1" si="143"/>
        <v>#VALUE!</v>
      </c>
    </row>
    <row r="142" spans="1:83">
      <c r="A142" s="6">
        <v>139</v>
      </c>
      <c r="B142" s="158" t="str">
        <f>IF(ISBLANK(宅配便入力!B142),"",宅配便入力!B142)</f>
        <v/>
      </c>
      <c r="C142" s="5" t="str">
        <f>IF(ISBLANK(宅配便入力!C142),"",宅配便入力!C142)</f>
        <v/>
      </c>
      <c r="D142" s="15">
        <f>IF(ISBLANK(宅配便仮計算!D142),"",宅配便仮計算!D142)</f>
        <v>0.85</v>
      </c>
      <c r="E142" s="5" t="str">
        <f>IF(ISBLANK(宅配便入力!I142),"",宅配便入力!I142)</f>
        <v/>
      </c>
      <c r="F142" s="14" t="str">
        <f>IF(ISBLANK(宅配便入力!L142),"",宅配便入力!L142)</f>
        <v/>
      </c>
      <c r="G142" s="14" t="str">
        <f>IF(ISBLANK(宅配便入力!$N142),"",IF(宅配便入力!$P142="以上",1,宅配便入力!$N142))</f>
        <v/>
      </c>
      <c r="H142" s="6" t="str">
        <f>IF(ISBLANK(宅配便入力!Q142),"",宅配便入力!Q142)</f>
        <v/>
      </c>
      <c r="I142" s="6" t="str">
        <f>IF(ISBLANK(宅配便入力!R142),"",宅配便入力!R142)</f>
        <v/>
      </c>
      <c r="J142" s="6" t="str">
        <f>IF(ISBLANK(宅配便入力!S142),"",宅配便入力!S142)</f>
        <v/>
      </c>
      <c r="K142" s="6" t="str">
        <f>IF(ISBLANK(宅配便入力!T142),"",宅配便入力!T142)</f>
        <v/>
      </c>
      <c r="L142" s="61">
        <f ca="1">OFFSET(宅配便入力!$W142,0,(COLUMN()-COLUMN($L$1))/6)</f>
        <v>0</v>
      </c>
      <c r="M142" s="61">
        <f>IF($I142="(送料込)",VLOOKUP(宅配便入力!$Q142,宅配便!$A$18:$O$27,4+(COLUMN()-COLUMN('計算（宅配便）'!$M$1))/6),0)</f>
        <v>0</v>
      </c>
      <c r="N142" s="62" t="e">
        <f t="shared" ca="1" si="96"/>
        <v>#VALUE!</v>
      </c>
      <c r="O142" s="59" t="e">
        <f t="shared" ca="1" si="97"/>
        <v>#VALUE!</v>
      </c>
      <c r="P142" s="60" t="e">
        <f t="shared" ca="1" si="98"/>
        <v>#VALUE!</v>
      </c>
      <c r="Q142" s="61" t="e">
        <f t="shared" ca="1" si="99"/>
        <v>#VALUE!</v>
      </c>
      <c r="R142" s="61">
        <f ca="1">OFFSET(宅配便入力!$W142,0,(COLUMN()-COLUMN($L$1))/6)</f>
        <v>0</v>
      </c>
      <c r="S142" s="61">
        <f>IF($I142="(送料込)",VLOOKUP(宅配便入力!$Q142,宅配便!$A$18:$O$27,4+(COLUMN()-COLUMN('計算（宅配便）'!$M$1))/6),0)</f>
        <v>0</v>
      </c>
      <c r="T142" s="62" t="e">
        <f t="shared" ca="1" si="100"/>
        <v>#VALUE!</v>
      </c>
      <c r="U142" s="59" t="e">
        <f t="shared" ca="1" si="101"/>
        <v>#VALUE!</v>
      </c>
      <c r="V142" s="60" t="e">
        <f t="shared" ca="1" si="102"/>
        <v>#VALUE!</v>
      </c>
      <c r="W142" s="61" t="e">
        <f t="shared" ca="1" si="103"/>
        <v>#VALUE!</v>
      </c>
      <c r="X142" s="61">
        <f ca="1">OFFSET(宅配便入力!$W142,0,(COLUMN()-COLUMN($L$1))/6)</f>
        <v>0</v>
      </c>
      <c r="Y142" s="61">
        <f>IF($I142="(送料込)",VLOOKUP(宅配便入力!$Q142,宅配便!$A$18:$O$27,4+(COLUMN()-COLUMN('計算（宅配便）'!$M$1))/6),0)</f>
        <v>0</v>
      </c>
      <c r="Z142" s="62" t="e">
        <f t="shared" ca="1" si="104"/>
        <v>#VALUE!</v>
      </c>
      <c r="AA142" s="59" t="e">
        <f t="shared" ca="1" si="105"/>
        <v>#VALUE!</v>
      </c>
      <c r="AB142" s="60" t="e">
        <f t="shared" ca="1" si="106"/>
        <v>#VALUE!</v>
      </c>
      <c r="AC142" s="61" t="e">
        <f t="shared" ca="1" si="107"/>
        <v>#VALUE!</v>
      </c>
      <c r="AD142" s="61">
        <f ca="1">OFFSET(宅配便入力!$W142,0,(COLUMN()-COLUMN($L$1))/6)</f>
        <v>0</v>
      </c>
      <c r="AE142" s="61">
        <f>IF($I142="(送料込)",VLOOKUP(宅配便入力!$Q142,宅配便!$A$18:$O$27,4+(COLUMN()-COLUMN('計算（宅配便）'!$M$1))/6),0)</f>
        <v>0</v>
      </c>
      <c r="AF142" s="62" t="e">
        <f t="shared" ca="1" si="108"/>
        <v>#VALUE!</v>
      </c>
      <c r="AG142" s="59" t="e">
        <f t="shared" ca="1" si="109"/>
        <v>#VALUE!</v>
      </c>
      <c r="AH142" s="60" t="e">
        <f t="shared" ca="1" si="110"/>
        <v>#VALUE!</v>
      </c>
      <c r="AI142" s="61" t="e">
        <f t="shared" ca="1" si="111"/>
        <v>#VALUE!</v>
      </c>
      <c r="AJ142" s="61">
        <f ca="1">OFFSET(宅配便入力!$W142,0,(COLUMN()-COLUMN($L$1))/6)</f>
        <v>0</v>
      </c>
      <c r="AK142" s="61">
        <f>IF($I142="(送料込)",VLOOKUP(宅配便入力!$Q142,宅配便!$A$18:$O$27,4+(COLUMN()-COLUMN('計算（宅配便）'!$M$1))/6),0)</f>
        <v>0</v>
      </c>
      <c r="AL142" s="62" t="e">
        <f t="shared" ca="1" si="112"/>
        <v>#VALUE!</v>
      </c>
      <c r="AM142" s="59" t="e">
        <f t="shared" ca="1" si="113"/>
        <v>#VALUE!</v>
      </c>
      <c r="AN142" s="60" t="e">
        <f t="shared" ca="1" si="114"/>
        <v>#VALUE!</v>
      </c>
      <c r="AO142" s="61" t="e">
        <f t="shared" ca="1" si="115"/>
        <v>#VALUE!</v>
      </c>
      <c r="AP142" s="61">
        <f ca="1">OFFSET(宅配便入力!$W142,0,(COLUMN()-COLUMN($L$1))/6)</f>
        <v>0</v>
      </c>
      <c r="AQ142" s="61">
        <f>IF($I142="(送料込)",VLOOKUP(宅配便入力!$Q142,宅配便!$A$18:$O$27,4+(COLUMN()-COLUMN('計算（宅配便）'!$M$1))/6),0)</f>
        <v>0</v>
      </c>
      <c r="AR142" s="62" t="e">
        <f t="shared" ca="1" si="116"/>
        <v>#VALUE!</v>
      </c>
      <c r="AS142" s="59" t="e">
        <f t="shared" ca="1" si="117"/>
        <v>#VALUE!</v>
      </c>
      <c r="AT142" s="60" t="e">
        <f t="shared" ca="1" si="118"/>
        <v>#VALUE!</v>
      </c>
      <c r="AU142" s="61" t="e">
        <f t="shared" ca="1" si="119"/>
        <v>#VALUE!</v>
      </c>
      <c r="AV142" s="61">
        <f ca="1">OFFSET(宅配便入力!$W142,0,(COLUMN()-COLUMN($L$1))/6)</f>
        <v>0</v>
      </c>
      <c r="AW142" s="61">
        <f>IF($I142="(送料込)",VLOOKUP(宅配便入力!$Q142,宅配便!$A$18:$O$27,4+(COLUMN()-COLUMN('計算（宅配便）'!$M$1))/6),0)</f>
        <v>0</v>
      </c>
      <c r="AX142" s="62" t="e">
        <f t="shared" ca="1" si="120"/>
        <v>#VALUE!</v>
      </c>
      <c r="AY142" s="59" t="e">
        <f t="shared" ca="1" si="121"/>
        <v>#VALUE!</v>
      </c>
      <c r="AZ142" s="60" t="e">
        <f t="shared" ca="1" si="122"/>
        <v>#VALUE!</v>
      </c>
      <c r="BA142" s="61" t="e">
        <f t="shared" ca="1" si="123"/>
        <v>#VALUE!</v>
      </c>
      <c r="BB142" s="61">
        <f ca="1">OFFSET(宅配便入力!$W142,0,(COLUMN()-COLUMN($L$1))/6)</f>
        <v>0</v>
      </c>
      <c r="BC142" s="61">
        <f>IF($I142="(送料込)",VLOOKUP(宅配便入力!$Q142,宅配便!$A$18:$O$27,4+(COLUMN()-COLUMN('計算（宅配便）'!$M$1))/6),0)</f>
        <v>0</v>
      </c>
      <c r="BD142" s="62" t="e">
        <f t="shared" ca="1" si="124"/>
        <v>#VALUE!</v>
      </c>
      <c r="BE142" s="59" t="e">
        <f t="shared" ca="1" si="125"/>
        <v>#VALUE!</v>
      </c>
      <c r="BF142" s="60" t="e">
        <f t="shared" ca="1" si="126"/>
        <v>#VALUE!</v>
      </c>
      <c r="BG142" s="61" t="e">
        <f t="shared" ca="1" si="127"/>
        <v>#VALUE!</v>
      </c>
      <c r="BH142" s="61">
        <f ca="1">OFFSET(宅配便入力!$W142,0,(COLUMN()-COLUMN($L$1))/6)</f>
        <v>0</v>
      </c>
      <c r="BI142" s="61">
        <f>IF($I142="(送料込)",VLOOKUP(宅配便入力!$Q142,宅配便!$A$18:$O$27,4+(COLUMN()-COLUMN('計算（宅配便）'!$M$1))/6),0)</f>
        <v>0</v>
      </c>
      <c r="BJ142" s="62" t="e">
        <f t="shared" ca="1" si="128"/>
        <v>#VALUE!</v>
      </c>
      <c r="BK142" s="59" t="e">
        <f t="shared" ca="1" si="129"/>
        <v>#VALUE!</v>
      </c>
      <c r="BL142" s="60" t="e">
        <f t="shared" ca="1" si="130"/>
        <v>#VALUE!</v>
      </c>
      <c r="BM142" s="61" t="e">
        <f t="shared" ca="1" si="131"/>
        <v>#VALUE!</v>
      </c>
      <c r="BN142" s="61">
        <f ca="1">OFFSET(宅配便入力!$W142,0,(COLUMN()-COLUMN($L$1))/6)</f>
        <v>0</v>
      </c>
      <c r="BO142" s="61">
        <f>IF($I142="(送料込)",VLOOKUP(宅配便入力!$Q142,宅配便!$A$18:$O$27,4+(COLUMN()-COLUMN('計算（宅配便）'!$M$1))/6),0)</f>
        <v>0</v>
      </c>
      <c r="BP142" s="62" t="e">
        <f t="shared" ca="1" si="132"/>
        <v>#VALUE!</v>
      </c>
      <c r="BQ142" s="59" t="e">
        <f t="shared" ca="1" si="133"/>
        <v>#VALUE!</v>
      </c>
      <c r="BR142" s="60" t="e">
        <f t="shared" ca="1" si="134"/>
        <v>#VALUE!</v>
      </c>
      <c r="BS142" s="61" t="e">
        <f t="shared" ca="1" si="135"/>
        <v>#VALUE!</v>
      </c>
      <c r="BT142" s="61">
        <f ca="1">OFFSET(宅配便入力!$W142,0,(COLUMN()-COLUMN($L$1))/6)</f>
        <v>0</v>
      </c>
      <c r="BU142" s="61">
        <f>IF($I142="(送料込)",VLOOKUP(宅配便入力!$Q142,宅配便!$A$18:$O$27,4+(COLUMN()-COLUMN('計算（宅配便）'!$M$1))/6),0)</f>
        <v>0</v>
      </c>
      <c r="BV142" s="62" t="e">
        <f t="shared" ca="1" si="136"/>
        <v>#VALUE!</v>
      </c>
      <c r="BW142" s="59" t="e">
        <f t="shared" ca="1" si="137"/>
        <v>#VALUE!</v>
      </c>
      <c r="BX142" s="60" t="e">
        <f t="shared" ca="1" si="138"/>
        <v>#VALUE!</v>
      </c>
      <c r="BY142" s="61" t="e">
        <f t="shared" ca="1" si="139"/>
        <v>#VALUE!</v>
      </c>
      <c r="BZ142" s="61">
        <f ca="1">OFFSET(宅配便入力!$W142,0,(COLUMN()-COLUMN($L$1))/6)</f>
        <v>0</v>
      </c>
      <c r="CA142" s="61">
        <f>IF($I142="(送料込)",VLOOKUP(宅配便入力!$Q142,宅配便!$A$18:$O$27,4+(COLUMN()-COLUMN('計算（宅配便）'!$M$1))/6),0)</f>
        <v>0</v>
      </c>
      <c r="CB142" s="62" t="e">
        <f t="shared" ca="1" si="140"/>
        <v>#VALUE!</v>
      </c>
      <c r="CC142" s="59" t="e">
        <f t="shared" ca="1" si="141"/>
        <v>#VALUE!</v>
      </c>
      <c r="CD142" s="60" t="e">
        <f t="shared" ca="1" si="142"/>
        <v>#VALUE!</v>
      </c>
      <c r="CE142" s="61" t="e">
        <f t="shared" ca="1" si="143"/>
        <v>#VALUE!</v>
      </c>
    </row>
    <row r="143" spans="1:83">
      <c r="A143" s="6">
        <v>140</v>
      </c>
      <c r="B143" s="158" t="str">
        <f>IF(ISBLANK(宅配便入力!B143),"",宅配便入力!B143)</f>
        <v/>
      </c>
      <c r="C143" s="5" t="str">
        <f>IF(ISBLANK(宅配便入力!C143),"",宅配便入力!C143)</f>
        <v/>
      </c>
      <c r="D143" s="15">
        <f>IF(ISBLANK(宅配便仮計算!D143),"",宅配便仮計算!D143)</f>
        <v>0.85</v>
      </c>
      <c r="E143" s="5" t="str">
        <f>IF(ISBLANK(宅配便入力!I143),"",宅配便入力!I143)</f>
        <v/>
      </c>
      <c r="F143" s="14" t="str">
        <f>IF(ISBLANK(宅配便入力!L143),"",宅配便入力!L143)</f>
        <v/>
      </c>
      <c r="G143" s="14" t="str">
        <f>IF(ISBLANK(宅配便入力!$N143),"",IF(宅配便入力!$P143="以上",1,宅配便入力!$N143))</f>
        <v/>
      </c>
      <c r="H143" s="6" t="str">
        <f>IF(ISBLANK(宅配便入力!Q143),"",宅配便入力!Q143)</f>
        <v/>
      </c>
      <c r="I143" s="6" t="str">
        <f>IF(ISBLANK(宅配便入力!R143),"",宅配便入力!R143)</f>
        <v/>
      </c>
      <c r="J143" s="6" t="str">
        <f>IF(ISBLANK(宅配便入力!S143),"",宅配便入力!S143)</f>
        <v/>
      </c>
      <c r="K143" s="6" t="str">
        <f>IF(ISBLANK(宅配便入力!T143),"",宅配便入力!T143)</f>
        <v/>
      </c>
      <c r="L143" s="61">
        <f ca="1">OFFSET(宅配便入力!$W143,0,(COLUMN()-COLUMN($L$1))/6)</f>
        <v>0</v>
      </c>
      <c r="M143" s="61">
        <f>IF($I143="(送料込)",VLOOKUP(宅配便入力!$Q143,宅配便!$A$18:$O$27,4+(COLUMN()-COLUMN('計算（宅配便）'!$M$1))/6),0)</f>
        <v>0</v>
      </c>
      <c r="N143" s="62" t="e">
        <f t="shared" ca="1" si="96"/>
        <v>#VALUE!</v>
      </c>
      <c r="O143" s="59" t="e">
        <f t="shared" ca="1" si="97"/>
        <v>#VALUE!</v>
      </c>
      <c r="P143" s="60" t="e">
        <f t="shared" ca="1" si="98"/>
        <v>#VALUE!</v>
      </c>
      <c r="Q143" s="61" t="e">
        <f t="shared" ca="1" si="99"/>
        <v>#VALUE!</v>
      </c>
      <c r="R143" s="61">
        <f ca="1">OFFSET(宅配便入力!$W143,0,(COLUMN()-COLUMN($L$1))/6)</f>
        <v>0</v>
      </c>
      <c r="S143" s="61">
        <f>IF($I143="(送料込)",VLOOKUP(宅配便入力!$Q143,宅配便!$A$18:$O$27,4+(COLUMN()-COLUMN('計算（宅配便）'!$M$1))/6),0)</f>
        <v>0</v>
      </c>
      <c r="T143" s="62" t="e">
        <f t="shared" ca="1" si="100"/>
        <v>#VALUE!</v>
      </c>
      <c r="U143" s="59" t="e">
        <f t="shared" ca="1" si="101"/>
        <v>#VALUE!</v>
      </c>
      <c r="V143" s="60" t="e">
        <f t="shared" ca="1" si="102"/>
        <v>#VALUE!</v>
      </c>
      <c r="W143" s="61" t="e">
        <f t="shared" ca="1" si="103"/>
        <v>#VALUE!</v>
      </c>
      <c r="X143" s="61">
        <f ca="1">OFFSET(宅配便入力!$W143,0,(COLUMN()-COLUMN($L$1))/6)</f>
        <v>0</v>
      </c>
      <c r="Y143" s="61">
        <f>IF($I143="(送料込)",VLOOKUP(宅配便入力!$Q143,宅配便!$A$18:$O$27,4+(COLUMN()-COLUMN('計算（宅配便）'!$M$1))/6),0)</f>
        <v>0</v>
      </c>
      <c r="Z143" s="62" t="e">
        <f t="shared" ca="1" si="104"/>
        <v>#VALUE!</v>
      </c>
      <c r="AA143" s="59" t="e">
        <f t="shared" ca="1" si="105"/>
        <v>#VALUE!</v>
      </c>
      <c r="AB143" s="60" t="e">
        <f t="shared" ca="1" si="106"/>
        <v>#VALUE!</v>
      </c>
      <c r="AC143" s="61" t="e">
        <f t="shared" ca="1" si="107"/>
        <v>#VALUE!</v>
      </c>
      <c r="AD143" s="61">
        <f ca="1">OFFSET(宅配便入力!$W143,0,(COLUMN()-COLUMN($L$1))/6)</f>
        <v>0</v>
      </c>
      <c r="AE143" s="61">
        <f>IF($I143="(送料込)",VLOOKUP(宅配便入力!$Q143,宅配便!$A$18:$O$27,4+(COLUMN()-COLUMN('計算（宅配便）'!$M$1))/6),0)</f>
        <v>0</v>
      </c>
      <c r="AF143" s="62" t="e">
        <f t="shared" ca="1" si="108"/>
        <v>#VALUE!</v>
      </c>
      <c r="AG143" s="59" t="e">
        <f t="shared" ca="1" si="109"/>
        <v>#VALUE!</v>
      </c>
      <c r="AH143" s="60" t="e">
        <f t="shared" ca="1" si="110"/>
        <v>#VALUE!</v>
      </c>
      <c r="AI143" s="61" t="e">
        <f t="shared" ca="1" si="111"/>
        <v>#VALUE!</v>
      </c>
      <c r="AJ143" s="61">
        <f ca="1">OFFSET(宅配便入力!$W143,0,(COLUMN()-COLUMN($L$1))/6)</f>
        <v>0</v>
      </c>
      <c r="AK143" s="61">
        <f>IF($I143="(送料込)",VLOOKUP(宅配便入力!$Q143,宅配便!$A$18:$O$27,4+(COLUMN()-COLUMN('計算（宅配便）'!$M$1))/6),0)</f>
        <v>0</v>
      </c>
      <c r="AL143" s="62" t="e">
        <f t="shared" ca="1" si="112"/>
        <v>#VALUE!</v>
      </c>
      <c r="AM143" s="59" t="e">
        <f t="shared" ca="1" si="113"/>
        <v>#VALUE!</v>
      </c>
      <c r="AN143" s="60" t="e">
        <f t="shared" ca="1" si="114"/>
        <v>#VALUE!</v>
      </c>
      <c r="AO143" s="61" t="e">
        <f t="shared" ca="1" si="115"/>
        <v>#VALUE!</v>
      </c>
      <c r="AP143" s="61">
        <f ca="1">OFFSET(宅配便入力!$W143,0,(COLUMN()-COLUMN($L$1))/6)</f>
        <v>0</v>
      </c>
      <c r="AQ143" s="61">
        <f>IF($I143="(送料込)",VLOOKUP(宅配便入力!$Q143,宅配便!$A$18:$O$27,4+(COLUMN()-COLUMN('計算（宅配便）'!$M$1))/6),0)</f>
        <v>0</v>
      </c>
      <c r="AR143" s="62" t="e">
        <f t="shared" ca="1" si="116"/>
        <v>#VALUE!</v>
      </c>
      <c r="AS143" s="59" t="e">
        <f t="shared" ca="1" si="117"/>
        <v>#VALUE!</v>
      </c>
      <c r="AT143" s="60" t="e">
        <f t="shared" ca="1" si="118"/>
        <v>#VALUE!</v>
      </c>
      <c r="AU143" s="61" t="e">
        <f t="shared" ca="1" si="119"/>
        <v>#VALUE!</v>
      </c>
      <c r="AV143" s="61">
        <f ca="1">OFFSET(宅配便入力!$W143,0,(COLUMN()-COLUMN($L$1))/6)</f>
        <v>0</v>
      </c>
      <c r="AW143" s="61">
        <f>IF($I143="(送料込)",VLOOKUP(宅配便入力!$Q143,宅配便!$A$18:$O$27,4+(COLUMN()-COLUMN('計算（宅配便）'!$M$1))/6),0)</f>
        <v>0</v>
      </c>
      <c r="AX143" s="62" t="e">
        <f t="shared" ca="1" si="120"/>
        <v>#VALUE!</v>
      </c>
      <c r="AY143" s="59" t="e">
        <f t="shared" ca="1" si="121"/>
        <v>#VALUE!</v>
      </c>
      <c r="AZ143" s="60" t="e">
        <f t="shared" ca="1" si="122"/>
        <v>#VALUE!</v>
      </c>
      <c r="BA143" s="61" t="e">
        <f t="shared" ca="1" si="123"/>
        <v>#VALUE!</v>
      </c>
      <c r="BB143" s="61">
        <f ca="1">OFFSET(宅配便入力!$W143,0,(COLUMN()-COLUMN($L$1))/6)</f>
        <v>0</v>
      </c>
      <c r="BC143" s="61">
        <f>IF($I143="(送料込)",VLOOKUP(宅配便入力!$Q143,宅配便!$A$18:$O$27,4+(COLUMN()-COLUMN('計算（宅配便）'!$M$1))/6),0)</f>
        <v>0</v>
      </c>
      <c r="BD143" s="62" t="e">
        <f t="shared" ca="1" si="124"/>
        <v>#VALUE!</v>
      </c>
      <c r="BE143" s="59" t="e">
        <f t="shared" ca="1" si="125"/>
        <v>#VALUE!</v>
      </c>
      <c r="BF143" s="60" t="e">
        <f t="shared" ca="1" si="126"/>
        <v>#VALUE!</v>
      </c>
      <c r="BG143" s="61" t="e">
        <f t="shared" ca="1" si="127"/>
        <v>#VALUE!</v>
      </c>
      <c r="BH143" s="61">
        <f ca="1">OFFSET(宅配便入力!$W143,0,(COLUMN()-COLUMN($L$1))/6)</f>
        <v>0</v>
      </c>
      <c r="BI143" s="61">
        <f>IF($I143="(送料込)",VLOOKUP(宅配便入力!$Q143,宅配便!$A$18:$O$27,4+(COLUMN()-COLUMN('計算（宅配便）'!$M$1))/6),0)</f>
        <v>0</v>
      </c>
      <c r="BJ143" s="62" t="e">
        <f t="shared" ca="1" si="128"/>
        <v>#VALUE!</v>
      </c>
      <c r="BK143" s="59" t="e">
        <f t="shared" ca="1" si="129"/>
        <v>#VALUE!</v>
      </c>
      <c r="BL143" s="60" t="e">
        <f t="shared" ca="1" si="130"/>
        <v>#VALUE!</v>
      </c>
      <c r="BM143" s="61" t="e">
        <f t="shared" ca="1" si="131"/>
        <v>#VALUE!</v>
      </c>
      <c r="BN143" s="61">
        <f ca="1">OFFSET(宅配便入力!$W143,0,(COLUMN()-COLUMN($L$1))/6)</f>
        <v>0</v>
      </c>
      <c r="BO143" s="61">
        <f>IF($I143="(送料込)",VLOOKUP(宅配便入力!$Q143,宅配便!$A$18:$O$27,4+(COLUMN()-COLUMN('計算（宅配便）'!$M$1))/6),0)</f>
        <v>0</v>
      </c>
      <c r="BP143" s="62" t="e">
        <f t="shared" ca="1" si="132"/>
        <v>#VALUE!</v>
      </c>
      <c r="BQ143" s="59" t="e">
        <f t="shared" ca="1" si="133"/>
        <v>#VALUE!</v>
      </c>
      <c r="BR143" s="60" t="e">
        <f t="shared" ca="1" si="134"/>
        <v>#VALUE!</v>
      </c>
      <c r="BS143" s="61" t="e">
        <f t="shared" ca="1" si="135"/>
        <v>#VALUE!</v>
      </c>
      <c r="BT143" s="61">
        <f ca="1">OFFSET(宅配便入力!$W143,0,(COLUMN()-COLUMN($L$1))/6)</f>
        <v>0</v>
      </c>
      <c r="BU143" s="61">
        <f>IF($I143="(送料込)",VLOOKUP(宅配便入力!$Q143,宅配便!$A$18:$O$27,4+(COLUMN()-COLUMN('計算（宅配便）'!$M$1))/6),0)</f>
        <v>0</v>
      </c>
      <c r="BV143" s="62" t="e">
        <f t="shared" ca="1" si="136"/>
        <v>#VALUE!</v>
      </c>
      <c r="BW143" s="59" t="e">
        <f t="shared" ca="1" si="137"/>
        <v>#VALUE!</v>
      </c>
      <c r="BX143" s="60" t="e">
        <f t="shared" ca="1" si="138"/>
        <v>#VALUE!</v>
      </c>
      <c r="BY143" s="61" t="e">
        <f t="shared" ca="1" si="139"/>
        <v>#VALUE!</v>
      </c>
      <c r="BZ143" s="61">
        <f ca="1">OFFSET(宅配便入力!$W143,0,(COLUMN()-COLUMN($L$1))/6)</f>
        <v>0</v>
      </c>
      <c r="CA143" s="61">
        <f>IF($I143="(送料込)",VLOOKUP(宅配便入力!$Q143,宅配便!$A$18:$O$27,4+(COLUMN()-COLUMN('計算（宅配便）'!$M$1))/6),0)</f>
        <v>0</v>
      </c>
      <c r="CB143" s="62" t="e">
        <f t="shared" ca="1" si="140"/>
        <v>#VALUE!</v>
      </c>
      <c r="CC143" s="59" t="e">
        <f t="shared" ca="1" si="141"/>
        <v>#VALUE!</v>
      </c>
      <c r="CD143" s="60" t="e">
        <f t="shared" ca="1" si="142"/>
        <v>#VALUE!</v>
      </c>
      <c r="CE143" s="61" t="e">
        <f t="shared" ca="1" si="143"/>
        <v>#VALUE!</v>
      </c>
    </row>
    <row r="144" spans="1:83">
      <c r="A144" s="6">
        <v>141</v>
      </c>
      <c r="B144" s="158" t="str">
        <f>IF(ISBLANK(宅配便入力!B144),"",宅配便入力!B144)</f>
        <v/>
      </c>
      <c r="C144" s="5" t="str">
        <f>IF(ISBLANK(宅配便入力!C144),"",宅配便入力!C144)</f>
        <v/>
      </c>
      <c r="D144" s="15">
        <f>IF(ISBLANK(宅配便仮計算!D144),"",宅配便仮計算!D144)</f>
        <v>0.85</v>
      </c>
      <c r="E144" s="5" t="str">
        <f>IF(ISBLANK(宅配便入力!I144),"",宅配便入力!I144)</f>
        <v/>
      </c>
      <c r="F144" s="14" t="str">
        <f>IF(ISBLANK(宅配便入力!L144),"",宅配便入力!L144)</f>
        <v/>
      </c>
      <c r="G144" s="14" t="str">
        <f>IF(ISBLANK(宅配便入力!$N144),"",IF(宅配便入力!$P144="以上",1,宅配便入力!$N144))</f>
        <v/>
      </c>
      <c r="H144" s="6" t="str">
        <f>IF(ISBLANK(宅配便入力!Q144),"",宅配便入力!Q144)</f>
        <v/>
      </c>
      <c r="I144" s="6" t="str">
        <f>IF(ISBLANK(宅配便入力!R144),"",宅配便入力!R144)</f>
        <v/>
      </c>
      <c r="J144" s="6" t="str">
        <f>IF(ISBLANK(宅配便入力!S144),"",宅配便入力!S144)</f>
        <v/>
      </c>
      <c r="K144" s="6" t="str">
        <f>IF(ISBLANK(宅配便入力!T144),"",宅配便入力!T144)</f>
        <v/>
      </c>
      <c r="L144" s="61">
        <f ca="1">OFFSET(宅配便入力!$W144,0,(COLUMN()-COLUMN($L$1))/6)</f>
        <v>0</v>
      </c>
      <c r="M144" s="61">
        <f>IF($I144="(送料込)",VLOOKUP(宅配便入力!$Q144,宅配便!$A$18:$O$27,4+(COLUMN()-COLUMN('計算（宅配便）'!$M$1))/6),0)</f>
        <v>0</v>
      </c>
      <c r="N144" s="62" t="e">
        <f t="shared" ca="1" si="96"/>
        <v>#VALUE!</v>
      </c>
      <c r="O144" s="59" t="e">
        <f t="shared" ca="1" si="97"/>
        <v>#VALUE!</v>
      </c>
      <c r="P144" s="60" t="e">
        <f t="shared" ca="1" si="98"/>
        <v>#VALUE!</v>
      </c>
      <c r="Q144" s="61" t="e">
        <f t="shared" ca="1" si="99"/>
        <v>#VALUE!</v>
      </c>
      <c r="R144" s="61">
        <f ca="1">OFFSET(宅配便入力!$W144,0,(COLUMN()-COLUMN($L$1))/6)</f>
        <v>0</v>
      </c>
      <c r="S144" s="61">
        <f>IF($I144="(送料込)",VLOOKUP(宅配便入力!$Q144,宅配便!$A$18:$O$27,4+(COLUMN()-COLUMN('計算（宅配便）'!$M$1))/6),0)</f>
        <v>0</v>
      </c>
      <c r="T144" s="62" t="e">
        <f t="shared" ca="1" si="100"/>
        <v>#VALUE!</v>
      </c>
      <c r="U144" s="59" t="e">
        <f t="shared" ca="1" si="101"/>
        <v>#VALUE!</v>
      </c>
      <c r="V144" s="60" t="e">
        <f t="shared" ca="1" si="102"/>
        <v>#VALUE!</v>
      </c>
      <c r="W144" s="61" t="e">
        <f t="shared" ca="1" si="103"/>
        <v>#VALUE!</v>
      </c>
      <c r="X144" s="61">
        <f ca="1">OFFSET(宅配便入力!$W144,0,(COLUMN()-COLUMN($L$1))/6)</f>
        <v>0</v>
      </c>
      <c r="Y144" s="61">
        <f>IF($I144="(送料込)",VLOOKUP(宅配便入力!$Q144,宅配便!$A$18:$O$27,4+(COLUMN()-COLUMN('計算（宅配便）'!$M$1))/6),0)</f>
        <v>0</v>
      </c>
      <c r="Z144" s="62" t="e">
        <f t="shared" ca="1" si="104"/>
        <v>#VALUE!</v>
      </c>
      <c r="AA144" s="59" t="e">
        <f t="shared" ca="1" si="105"/>
        <v>#VALUE!</v>
      </c>
      <c r="AB144" s="60" t="e">
        <f t="shared" ca="1" si="106"/>
        <v>#VALUE!</v>
      </c>
      <c r="AC144" s="61" t="e">
        <f t="shared" ca="1" si="107"/>
        <v>#VALUE!</v>
      </c>
      <c r="AD144" s="61">
        <f ca="1">OFFSET(宅配便入力!$W144,0,(COLUMN()-COLUMN($L$1))/6)</f>
        <v>0</v>
      </c>
      <c r="AE144" s="61">
        <f>IF($I144="(送料込)",VLOOKUP(宅配便入力!$Q144,宅配便!$A$18:$O$27,4+(COLUMN()-COLUMN('計算（宅配便）'!$M$1))/6),0)</f>
        <v>0</v>
      </c>
      <c r="AF144" s="62" t="e">
        <f t="shared" ca="1" si="108"/>
        <v>#VALUE!</v>
      </c>
      <c r="AG144" s="59" t="e">
        <f t="shared" ca="1" si="109"/>
        <v>#VALUE!</v>
      </c>
      <c r="AH144" s="60" t="e">
        <f t="shared" ca="1" si="110"/>
        <v>#VALUE!</v>
      </c>
      <c r="AI144" s="61" t="e">
        <f t="shared" ca="1" si="111"/>
        <v>#VALUE!</v>
      </c>
      <c r="AJ144" s="61">
        <f ca="1">OFFSET(宅配便入力!$W144,0,(COLUMN()-COLUMN($L$1))/6)</f>
        <v>0</v>
      </c>
      <c r="AK144" s="61">
        <f>IF($I144="(送料込)",VLOOKUP(宅配便入力!$Q144,宅配便!$A$18:$O$27,4+(COLUMN()-COLUMN('計算（宅配便）'!$M$1))/6),0)</f>
        <v>0</v>
      </c>
      <c r="AL144" s="62" t="e">
        <f t="shared" ca="1" si="112"/>
        <v>#VALUE!</v>
      </c>
      <c r="AM144" s="59" t="e">
        <f t="shared" ca="1" si="113"/>
        <v>#VALUE!</v>
      </c>
      <c r="AN144" s="60" t="e">
        <f t="shared" ca="1" si="114"/>
        <v>#VALUE!</v>
      </c>
      <c r="AO144" s="61" t="e">
        <f t="shared" ca="1" si="115"/>
        <v>#VALUE!</v>
      </c>
      <c r="AP144" s="61">
        <f ca="1">OFFSET(宅配便入力!$W144,0,(COLUMN()-COLUMN($L$1))/6)</f>
        <v>0</v>
      </c>
      <c r="AQ144" s="61">
        <f>IF($I144="(送料込)",VLOOKUP(宅配便入力!$Q144,宅配便!$A$18:$O$27,4+(COLUMN()-COLUMN('計算（宅配便）'!$M$1))/6),0)</f>
        <v>0</v>
      </c>
      <c r="AR144" s="62" t="e">
        <f t="shared" ca="1" si="116"/>
        <v>#VALUE!</v>
      </c>
      <c r="AS144" s="59" t="e">
        <f t="shared" ca="1" si="117"/>
        <v>#VALUE!</v>
      </c>
      <c r="AT144" s="60" t="e">
        <f t="shared" ca="1" si="118"/>
        <v>#VALUE!</v>
      </c>
      <c r="AU144" s="61" t="e">
        <f t="shared" ca="1" si="119"/>
        <v>#VALUE!</v>
      </c>
      <c r="AV144" s="61">
        <f ca="1">OFFSET(宅配便入力!$W144,0,(COLUMN()-COLUMN($L$1))/6)</f>
        <v>0</v>
      </c>
      <c r="AW144" s="61">
        <f>IF($I144="(送料込)",VLOOKUP(宅配便入力!$Q144,宅配便!$A$18:$O$27,4+(COLUMN()-COLUMN('計算（宅配便）'!$M$1))/6),0)</f>
        <v>0</v>
      </c>
      <c r="AX144" s="62" t="e">
        <f t="shared" ca="1" si="120"/>
        <v>#VALUE!</v>
      </c>
      <c r="AY144" s="59" t="e">
        <f t="shared" ca="1" si="121"/>
        <v>#VALUE!</v>
      </c>
      <c r="AZ144" s="60" t="e">
        <f t="shared" ca="1" si="122"/>
        <v>#VALUE!</v>
      </c>
      <c r="BA144" s="61" t="e">
        <f t="shared" ca="1" si="123"/>
        <v>#VALUE!</v>
      </c>
      <c r="BB144" s="61">
        <f ca="1">OFFSET(宅配便入力!$W144,0,(COLUMN()-COLUMN($L$1))/6)</f>
        <v>0</v>
      </c>
      <c r="BC144" s="61">
        <f>IF($I144="(送料込)",VLOOKUP(宅配便入力!$Q144,宅配便!$A$18:$O$27,4+(COLUMN()-COLUMN('計算（宅配便）'!$M$1))/6),0)</f>
        <v>0</v>
      </c>
      <c r="BD144" s="62" t="e">
        <f t="shared" ca="1" si="124"/>
        <v>#VALUE!</v>
      </c>
      <c r="BE144" s="59" t="e">
        <f t="shared" ca="1" si="125"/>
        <v>#VALUE!</v>
      </c>
      <c r="BF144" s="60" t="e">
        <f t="shared" ca="1" si="126"/>
        <v>#VALUE!</v>
      </c>
      <c r="BG144" s="61" t="e">
        <f t="shared" ca="1" si="127"/>
        <v>#VALUE!</v>
      </c>
      <c r="BH144" s="61">
        <f ca="1">OFFSET(宅配便入力!$W144,0,(COLUMN()-COLUMN($L$1))/6)</f>
        <v>0</v>
      </c>
      <c r="BI144" s="61">
        <f>IF($I144="(送料込)",VLOOKUP(宅配便入力!$Q144,宅配便!$A$18:$O$27,4+(COLUMN()-COLUMN('計算（宅配便）'!$M$1))/6),0)</f>
        <v>0</v>
      </c>
      <c r="BJ144" s="62" t="e">
        <f t="shared" ca="1" si="128"/>
        <v>#VALUE!</v>
      </c>
      <c r="BK144" s="59" t="e">
        <f t="shared" ca="1" si="129"/>
        <v>#VALUE!</v>
      </c>
      <c r="BL144" s="60" t="e">
        <f t="shared" ca="1" si="130"/>
        <v>#VALUE!</v>
      </c>
      <c r="BM144" s="61" t="e">
        <f t="shared" ca="1" si="131"/>
        <v>#VALUE!</v>
      </c>
      <c r="BN144" s="61">
        <f ca="1">OFFSET(宅配便入力!$W144,0,(COLUMN()-COLUMN($L$1))/6)</f>
        <v>0</v>
      </c>
      <c r="BO144" s="61">
        <f>IF($I144="(送料込)",VLOOKUP(宅配便入力!$Q144,宅配便!$A$18:$O$27,4+(COLUMN()-COLUMN('計算（宅配便）'!$M$1))/6),0)</f>
        <v>0</v>
      </c>
      <c r="BP144" s="62" t="e">
        <f t="shared" ca="1" si="132"/>
        <v>#VALUE!</v>
      </c>
      <c r="BQ144" s="59" t="e">
        <f t="shared" ca="1" si="133"/>
        <v>#VALUE!</v>
      </c>
      <c r="BR144" s="60" t="e">
        <f t="shared" ca="1" si="134"/>
        <v>#VALUE!</v>
      </c>
      <c r="BS144" s="61" t="e">
        <f t="shared" ca="1" si="135"/>
        <v>#VALUE!</v>
      </c>
      <c r="BT144" s="61">
        <f ca="1">OFFSET(宅配便入力!$W144,0,(COLUMN()-COLUMN($L$1))/6)</f>
        <v>0</v>
      </c>
      <c r="BU144" s="61">
        <f>IF($I144="(送料込)",VLOOKUP(宅配便入力!$Q144,宅配便!$A$18:$O$27,4+(COLUMN()-COLUMN('計算（宅配便）'!$M$1))/6),0)</f>
        <v>0</v>
      </c>
      <c r="BV144" s="62" t="e">
        <f t="shared" ca="1" si="136"/>
        <v>#VALUE!</v>
      </c>
      <c r="BW144" s="59" t="e">
        <f t="shared" ca="1" si="137"/>
        <v>#VALUE!</v>
      </c>
      <c r="BX144" s="60" t="e">
        <f t="shared" ca="1" si="138"/>
        <v>#VALUE!</v>
      </c>
      <c r="BY144" s="61" t="e">
        <f t="shared" ca="1" si="139"/>
        <v>#VALUE!</v>
      </c>
      <c r="BZ144" s="61">
        <f ca="1">OFFSET(宅配便入力!$W144,0,(COLUMN()-COLUMN($L$1))/6)</f>
        <v>0</v>
      </c>
      <c r="CA144" s="61">
        <f>IF($I144="(送料込)",VLOOKUP(宅配便入力!$Q144,宅配便!$A$18:$O$27,4+(COLUMN()-COLUMN('計算（宅配便）'!$M$1))/6),0)</f>
        <v>0</v>
      </c>
      <c r="CB144" s="62" t="e">
        <f t="shared" ca="1" si="140"/>
        <v>#VALUE!</v>
      </c>
      <c r="CC144" s="59" t="e">
        <f t="shared" ca="1" si="141"/>
        <v>#VALUE!</v>
      </c>
      <c r="CD144" s="60" t="e">
        <f t="shared" ca="1" si="142"/>
        <v>#VALUE!</v>
      </c>
      <c r="CE144" s="61" t="e">
        <f t="shared" ca="1" si="143"/>
        <v>#VALUE!</v>
      </c>
    </row>
    <row r="145" spans="1:83">
      <c r="A145" s="6">
        <v>142</v>
      </c>
      <c r="B145" s="158" t="str">
        <f>IF(ISBLANK(宅配便入力!B145),"",宅配便入力!B145)</f>
        <v/>
      </c>
      <c r="C145" s="5" t="str">
        <f>IF(ISBLANK(宅配便入力!C145),"",宅配便入力!C145)</f>
        <v/>
      </c>
      <c r="D145" s="15">
        <f>IF(ISBLANK(宅配便仮計算!D145),"",宅配便仮計算!D145)</f>
        <v>0.85</v>
      </c>
      <c r="E145" s="5" t="str">
        <f>IF(ISBLANK(宅配便入力!I145),"",宅配便入力!I145)</f>
        <v/>
      </c>
      <c r="F145" s="14" t="str">
        <f>IF(ISBLANK(宅配便入力!L145),"",宅配便入力!L145)</f>
        <v/>
      </c>
      <c r="G145" s="14" t="str">
        <f>IF(ISBLANK(宅配便入力!$N145),"",IF(宅配便入力!$P145="以上",1,宅配便入力!$N145))</f>
        <v/>
      </c>
      <c r="H145" s="6" t="str">
        <f>IF(ISBLANK(宅配便入力!Q145),"",宅配便入力!Q145)</f>
        <v/>
      </c>
      <c r="I145" s="6" t="str">
        <f>IF(ISBLANK(宅配便入力!R145),"",宅配便入力!R145)</f>
        <v/>
      </c>
      <c r="J145" s="6" t="str">
        <f>IF(ISBLANK(宅配便入力!S145),"",宅配便入力!S145)</f>
        <v/>
      </c>
      <c r="K145" s="6" t="str">
        <f>IF(ISBLANK(宅配便入力!T145),"",宅配便入力!T145)</f>
        <v/>
      </c>
      <c r="L145" s="61">
        <f ca="1">OFFSET(宅配便入力!$W145,0,(COLUMN()-COLUMN($L$1))/6)</f>
        <v>0</v>
      </c>
      <c r="M145" s="61">
        <f>IF($I145="(送料込)",VLOOKUP(宅配便入力!$Q145,宅配便!$A$18:$O$27,4+(COLUMN()-COLUMN('計算（宅配便）'!$M$1))/6),0)</f>
        <v>0</v>
      </c>
      <c r="N145" s="62" t="e">
        <f t="shared" ca="1" si="96"/>
        <v>#VALUE!</v>
      </c>
      <c r="O145" s="59" t="e">
        <f t="shared" ca="1" si="97"/>
        <v>#VALUE!</v>
      </c>
      <c r="P145" s="60" t="e">
        <f t="shared" ca="1" si="98"/>
        <v>#VALUE!</v>
      </c>
      <c r="Q145" s="61" t="e">
        <f t="shared" ca="1" si="99"/>
        <v>#VALUE!</v>
      </c>
      <c r="R145" s="61">
        <f ca="1">OFFSET(宅配便入力!$W145,0,(COLUMN()-COLUMN($L$1))/6)</f>
        <v>0</v>
      </c>
      <c r="S145" s="61">
        <f>IF($I145="(送料込)",VLOOKUP(宅配便入力!$Q145,宅配便!$A$18:$O$27,4+(COLUMN()-COLUMN('計算（宅配便）'!$M$1))/6),0)</f>
        <v>0</v>
      </c>
      <c r="T145" s="62" t="e">
        <f t="shared" ca="1" si="100"/>
        <v>#VALUE!</v>
      </c>
      <c r="U145" s="59" t="e">
        <f t="shared" ca="1" si="101"/>
        <v>#VALUE!</v>
      </c>
      <c r="V145" s="60" t="e">
        <f t="shared" ca="1" si="102"/>
        <v>#VALUE!</v>
      </c>
      <c r="W145" s="61" t="e">
        <f t="shared" ca="1" si="103"/>
        <v>#VALUE!</v>
      </c>
      <c r="X145" s="61">
        <f ca="1">OFFSET(宅配便入力!$W145,0,(COLUMN()-COLUMN($L$1))/6)</f>
        <v>0</v>
      </c>
      <c r="Y145" s="61">
        <f>IF($I145="(送料込)",VLOOKUP(宅配便入力!$Q145,宅配便!$A$18:$O$27,4+(COLUMN()-COLUMN('計算（宅配便）'!$M$1))/6),0)</f>
        <v>0</v>
      </c>
      <c r="Z145" s="62" t="e">
        <f t="shared" ca="1" si="104"/>
        <v>#VALUE!</v>
      </c>
      <c r="AA145" s="59" t="e">
        <f t="shared" ca="1" si="105"/>
        <v>#VALUE!</v>
      </c>
      <c r="AB145" s="60" t="e">
        <f t="shared" ca="1" si="106"/>
        <v>#VALUE!</v>
      </c>
      <c r="AC145" s="61" t="e">
        <f t="shared" ca="1" si="107"/>
        <v>#VALUE!</v>
      </c>
      <c r="AD145" s="61">
        <f ca="1">OFFSET(宅配便入力!$W145,0,(COLUMN()-COLUMN($L$1))/6)</f>
        <v>0</v>
      </c>
      <c r="AE145" s="61">
        <f>IF($I145="(送料込)",VLOOKUP(宅配便入力!$Q145,宅配便!$A$18:$O$27,4+(COLUMN()-COLUMN('計算（宅配便）'!$M$1))/6),0)</f>
        <v>0</v>
      </c>
      <c r="AF145" s="62" t="e">
        <f t="shared" ca="1" si="108"/>
        <v>#VALUE!</v>
      </c>
      <c r="AG145" s="59" t="e">
        <f t="shared" ca="1" si="109"/>
        <v>#VALUE!</v>
      </c>
      <c r="AH145" s="60" t="e">
        <f t="shared" ca="1" si="110"/>
        <v>#VALUE!</v>
      </c>
      <c r="AI145" s="61" t="e">
        <f t="shared" ca="1" si="111"/>
        <v>#VALUE!</v>
      </c>
      <c r="AJ145" s="61">
        <f ca="1">OFFSET(宅配便入力!$W145,0,(COLUMN()-COLUMN($L$1))/6)</f>
        <v>0</v>
      </c>
      <c r="AK145" s="61">
        <f>IF($I145="(送料込)",VLOOKUP(宅配便入力!$Q145,宅配便!$A$18:$O$27,4+(COLUMN()-COLUMN('計算（宅配便）'!$M$1))/6),0)</f>
        <v>0</v>
      </c>
      <c r="AL145" s="62" t="e">
        <f t="shared" ca="1" si="112"/>
        <v>#VALUE!</v>
      </c>
      <c r="AM145" s="59" t="e">
        <f t="shared" ca="1" si="113"/>
        <v>#VALUE!</v>
      </c>
      <c r="AN145" s="60" t="e">
        <f t="shared" ca="1" si="114"/>
        <v>#VALUE!</v>
      </c>
      <c r="AO145" s="61" t="e">
        <f t="shared" ca="1" si="115"/>
        <v>#VALUE!</v>
      </c>
      <c r="AP145" s="61">
        <f ca="1">OFFSET(宅配便入力!$W145,0,(COLUMN()-COLUMN($L$1))/6)</f>
        <v>0</v>
      </c>
      <c r="AQ145" s="61">
        <f>IF($I145="(送料込)",VLOOKUP(宅配便入力!$Q145,宅配便!$A$18:$O$27,4+(COLUMN()-COLUMN('計算（宅配便）'!$M$1))/6),0)</f>
        <v>0</v>
      </c>
      <c r="AR145" s="62" t="e">
        <f t="shared" ca="1" si="116"/>
        <v>#VALUE!</v>
      </c>
      <c r="AS145" s="59" t="e">
        <f t="shared" ca="1" si="117"/>
        <v>#VALUE!</v>
      </c>
      <c r="AT145" s="60" t="e">
        <f t="shared" ca="1" si="118"/>
        <v>#VALUE!</v>
      </c>
      <c r="AU145" s="61" t="e">
        <f t="shared" ca="1" si="119"/>
        <v>#VALUE!</v>
      </c>
      <c r="AV145" s="61">
        <f ca="1">OFFSET(宅配便入力!$W145,0,(COLUMN()-COLUMN($L$1))/6)</f>
        <v>0</v>
      </c>
      <c r="AW145" s="61">
        <f>IF($I145="(送料込)",VLOOKUP(宅配便入力!$Q145,宅配便!$A$18:$O$27,4+(COLUMN()-COLUMN('計算（宅配便）'!$M$1))/6),0)</f>
        <v>0</v>
      </c>
      <c r="AX145" s="62" t="e">
        <f t="shared" ca="1" si="120"/>
        <v>#VALUE!</v>
      </c>
      <c r="AY145" s="59" t="e">
        <f t="shared" ca="1" si="121"/>
        <v>#VALUE!</v>
      </c>
      <c r="AZ145" s="60" t="e">
        <f t="shared" ca="1" si="122"/>
        <v>#VALUE!</v>
      </c>
      <c r="BA145" s="61" t="e">
        <f t="shared" ca="1" si="123"/>
        <v>#VALUE!</v>
      </c>
      <c r="BB145" s="61">
        <f ca="1">OFFSET(宅配便入力!$W145,0,(COLUMN()-COLUMN($L$1))/6)</f>
        <v>0</v>
      </c>
      <c r="BC145" s="61">
        <f>IF($I145="(送料込)",VLOOKUP(宅配便入力!$Q145,宅配便!$A$18:$O$27,4+(COLUMN()-COLUMN('計算（宅配便）'!$M$1))/6),0)</f>
        <v>0</v>
      </c>
      <c r="BD145" s="62" t="e">
        <f t="shared" ca="1" si="124"/>
        <v>#VALUE!</v>
      </c>
      <c r="BE145" s="59" t="e">
        <f t="shared" ca="1" si="125"/>
        <v>#VALUE!</v>
      </c>
      <c r="BF145" s="60" t="e">
        <f t="shared" ca="1" si="126"/>
        <v>#VALUE!</v>
      </c>
      <c r="BG145" s="61" t="e">
        <f t="shared" ca="1" si="127"/>
        <v>#VALUE!</v>
      </c>
      <c r="BH145" s="61">
        <f ca="1">OFFSET(宅配便入力!$W145,0,(COLUMN()-COLUMN($L$1))/6)</f>
        <v>0</v>
      </c>
      <c r="BI145" s="61">
        <f>IF($I145="(送料込)",VLOOKUP(宅配便入力!$Q145,宅配便!$A$18:$O$27,4+(COLUMN()-COLUMN('計算（宅配便）'!$M$1))/6),0)</f>
        <v>0</v>
      </c>
      <c r="BJ145" s="62" t="e">
        <f t="shared" ca="1" si="128"/>
        <v>#VALUE!</v>
      </c>
      <c r="BK145" s="59" t="e">
        <f t="shared" ca="1" si="129"/>
        <v>#VALUE!</v>
      </c>
      <c r="BL145" s="60" t="e">
        <f t="shared" ca="1" si="130"/>
        <v>#VALUE!</v>
      </c>
      <c r="BM145" s="61" t="e">
        <f t="shared" ca="1" si="131"/>
        <v>#VALUE!</v>
      </c>
      <c r="BN145" s="61">
        <f ca="1">OFFSET(宅配便入力!$W145,0,(COLUMN()-COLUMN($L$1))/6)</f>
        <v>0</v>
      </c>
      <c r="BO145" s="61">
        <f>IF($I145="(送料込)",VLOOKUP(宅配便入力!$Q145,宅配便!$A$18:$O$27,4+(COLUMN()-COLUMN('計算（宅配便）'!$M$1))/6),0)</f>
        <v>0</v>
      </c>
      <c r="BP145" s="62" t="e">
        <f t="shared" ca="1" si="132"/>
        <v>#VALUE!</v>
      </c>
      <c r="BQ145" s="59" t="e">
        <f t="shared" ca="1" si="133"/>
        <v>#VALUE!</v>
      </c>
      <c r="BR145" s="60" t="e">
        <f t="shared" ca="1" si="134"/>
        <v>#VALUE!</v>
      </c>
      <c r="BS145" s="61" t="e">
        <f t="shared" ca="1" si="135"/>
        <v>#VALUE!</v>
      </c>
      <c r="BT145" s="61">
        <f ca="1">OFFSET(宅配便入力!$W145,0,(COLUMN()-COLUMN($L$1))/6)</f>
        <v>0</v>
      </c>
      <c r="BU145" s="61">
        <f>IF($I145="(送料込)",VLOOKUP(宅配便入力!$Q145,宅配便!$A$18:$O$27,4+(COLUMN()-COLUMN('計算（宅配便）'!$M$1))/6),0)</f>
        <v>0</v>
      </c>
      <c r="BV145" s="62" t="e">
        <f t="shared" ca="1" si="136"/>
        <v>#VALUE!</v>
      </c>
      <c r="BW145" s="59" t="e">
        <f t="shared" ca="1" si="137"/>
        <v>#VALUE!</v>
      </c>
      <c r="BX145" s="60" t="e">
        <f t="shared" ca="1" si="138"/>
        <v>#VALUE!</v>
      </c>
      <c r="BY145" s="61" t="e">
        <f t="shared" ca="1" si="139"/>
        <v>#VALUE!</v>
      </c>
      <c r="BZ145" s="61">
        <f ca="1">OFFSET(宅配便入力!$W145,0,(COLUMN()-COLUMN($L$1))/6)</f>
        <v>0</v>
      </c>
      <c r="CA145" s="61">
        <f>IF($I145="(送料込)",VLOOKUP(宅配便入力!$Q145,宅配便!$A$18:$O$27,4+(COLUMN()-COLUMN('計算（宅配便）'!$M$1))/6),0)</f>
        <v>0</v>
      </c>
      <c r="CB145" s="62" t="e">
        <f t="shared" ca="1" si="140"/>
        <v>#VALUE!</v>
      </c>
      <c r="CC145" s="59" t="e">
        <f t="shared" ca="1" si="141"/>
        <v>#VALUE!</v>
      </c>
      <c r="CD145" s="60" t="e">
        <f t="shared" ca="1" si="142"/>
        <v>#VALUE!</v>
      </c>
      <c r="CE145" s="61" t="e">
        <f t="shared" ca="1" si="143"/>
        <v>#VALUE!</v>
      </c>
    </row>
    <row r="146" spans="1:83">
      <c r="A146" s="6">
        <v>143</v>
      </c>
      <c r="B146" s="158" t="str">
        <f>IF(ISBLANK(宅配便入力!B146),"",宅配便入力!B146)</f>
        <v/>
      </c>
      <c r="C146" s="5" t="str">
        <f>IF(ISBLANK(宅配便入力!C146),"",宅配便入力!C146)</f>
        <v/>
      </c>
      <c r="D146" s="15">
        <f>IF(ISBLANK(宅配便仮計算!D146),"",宅配便仮計算!D146)</f>
        <v>0.85</v>
      </c>
      <c r="E146" s="5" t="str">
        <f>IF(ISBLANK(宅配便入力!I146),"",宅配便入力!I146)</f>
        <v/>
      </c>
      <c r="F146" s="14" t="str">
        <f>IF(ISBLANK(宅配便入力!L146),"",宅配便入力!L146)</f>
        <v/>
      </c>
      <c r="G146" s="14" t="str">
        <f>IF(ISBLANK(宅配便入力!$N146),"",IF(宅配便入力!$P146="以上",1,宅配便入力!$N146))</f>
        <v/>
      </c>
      <c r="H146" s="6" t="str">
        <f>IF(ISBLANK(宅配便入力!Q146),"",宅配便入力!Q146)</f>
        <v/>
      </c>
      <c r="I146" s="6" t="str">
        <f>IF(ISBLANK(宅配便入力!R146),"",宅配便入力!R146)</f>
        <v/>
      </c>
      <c r="J146" s="6" t="str">
        <f>IF(ISBLANK(宅配便入力!S146),"",宅配便入力!S146)</f>
        <v/>
      </c>
      <c r="K146" s="6" t="str">
        <f>IF(ISBLANK(宅配便入力!T146),"",宅配便入力!T146)</f>
        <v/>
      </c>
      <c r="L146" s="61">
        <f ca="1">OFFSET(宅配便入力!$W146,0,(COLUMN()-COLUMN($L$1))/6)</f>
        <v>0</v>
      </c>
      <c r="M146" s="61">
        <f>IF($I146="(送料込)",VLOOKUP(宅配便入力!$Q146,宅配便!$A$18:$O$27,4+(COLUMN()-COLUMN('計算（宅配便）'!$M$1))/6),0)</f>
        <v>0</v>
      </c>
      <c r="N146" s="62" t="e">
        <f t="shared" ca="1" si="96"/>
        <v>#VALUE!</v>
      </c>
      <c r="O146" s="59" t="e">
        <f t="shared" ca="1" si="97"/>
        <v>#VALUE!</v>
      </c>
      <c r="P146" s="60" t="e">
        <f t="shared" ca="1" si="98"/>
        <v>#VALUE!</v>
      </c>
      <c r="Q146" s="61" t="e">
        <f t="shared" ca="1" si="99"/>
        <v>#VALUE!</v>
      </c>
      <c r="R146" s="61">
        <f ca="1">OFFSET(宅配便入力!$W146,0,(COLUMN()-COLUMN($L$1))/6)</f>
        <v>0</v>
      </c>
      <c r="S146" s="61">
        <f>IF($I146="(送料込)",VLOOKUP(宅配便入力!$Q146,宅配便!$A$18:$O$27,4+(COLUMN()-COLUMN('計算（宅配便）'!$M$1))/6),0)</f>
        <v>0</v>
      </c>
      <c r="T146" s="62" t="e">
        <f t="shared" ca="1" si="100"/>
        <v>#VALUE!</v>
      </c>
      <c r="U146" s="59" t="e">
        <f t="shared" ca="1" si="101"/>
        <v>#VALUE!</v>
      </c>
      <c r="V146" s="60" t="e">
        <f t="shared" ca="1" si="102"/>
        <v>#VALUE!</v>
      </c>
      <c r="W146" s="61" t="e">
        <f t="shared" ca="1" si="103"/>
        <v>#VALUE!</v>
      </c>
      <c r="X146" s="61">
        <f ca="1">OFFSET(宅配便入力!$W146,0,(COLUMN()-COLUMN($L$1))/6)</f>
        <v>0</v>
      </c>
      <c r="Y146" s="61">
        <f>IF($I146="(送料込)",VLOOKUP(宅配便入力!$Q146,宅配便!$A$18:$O$27,4+(COLUMN()-COLUMN('計算（宅配便）'!$M$1))/6),0)</f>
        <v>0</v>
      </c>
      <c r="Z146" s="62" t="e">
        <f t="shared" ca="1" si="104"/>
        <v>#VALUE!</v>
      </c>
      <c r="AA146" s="59" t="e">
        <f t="shared" ca="1" si="105"/>
        <v>#VALUE!</v>
      </c>
      <c r="AB146" s="60" t="e">
        <f t="shared" ca="1" si="106"/>
        <v>#VALUE!</v>
      </c>
      <c r="AC146" s="61" t="e">
        <f t="shared" ca="1" si="107"/>
        <v>#VALUE!</v>
      </c>
      <c r="AD146" s="61">
        <f ca="1">OFFSET(宅配便入力!$W146,0,(COLUMN()-COLUMN($L$1))/6)</f>
        <v>0</v>
      </c>
      <c r="AE146" s="61">
        <f>IF($I146="(送料込)",VLOOKUP(宅配便入力!$Q146,宅配便!$A$18:$O$27,4+(COLUMN()-COLUMN('計算（宅配便）'!$M$1))/6),0)</f>
        <v>0</v>
      </c>
      <c r="AF146" s="62" t="e">
        <f t="shared" ca="1" si="108"/>
        <v>#VALUE!</v>
      </c>
      <c r="AG146" s="59" t="e">
        <f t="shared" ca="1" si="109"/>
        <v>#VALUE!</v>
      </c>
      <c r="AH146" s="60" t="e">
        <f t="shared" ca="1" si="110"/>
        <v>#VALUE!</v>
      </c>
      <c r="AI146" s="61" t="e">
        <f t="shared" ca="1" si="111"/>
        <v>#VALUE!</v>
      </c>
      <c r="AJ146" s="61">
        <f ca="1">OFFSET(宅配便入力!$W146,0,(COLUMN()-COLUMN($L$1))/6)</f>
        <v>0</v>
      </c>
      <c r="AK146" s="61">
        <f>IF($I146="(送料込)",VLOOKUP(宅配便入力!$Q146,宅配便!$A$18:$O$27,4+(COLUMN()-COLUMN('計算（宅配便）'!$M$1))/6),0)</f>
        <v>0</v>
      </c>
      <c r="AL146" s="62" t="e">
        <f t="shared" ca="1" si="112"/>
        <v>#VALUE!</v>
      </c>
      <c r="AM146" s="59" t="e">
        <f t="shared" ca="1" si="113"/>
        <v>#VALUE!</v>
      </c>
      <c r="AN146" s="60" t="e">
        <f t="shared" ca="1" si="114"/>
        <v>#VALUE!</v>
      </c>
      <c r="AO146" s="61" t="e">
        <f t="shared" ca="1" si="115"/>
        <v>#VALUE!</v>
      </c>
      <c r="AP146" s="61">
        <f ca="1">OFFSET(宅配便入力!$W146,0,(COLUMN()-COLUMN($L$1))/6)</f>
        <v>0</v>
      </c>
      <c r="AQ146" s="61">
        <f>IF($I146="(送料込)",VLOOKUP(宅配便入力!$Q146,宅配便!$A$18:$O$27,4+(COLUMN()-COLUMN('計算（宅配便）'!$M$1))/6),0)</f>
        <v>0</v>
      </c>
      <c r="AR146" s="62" t="e">
        <f t="shared" ca="1" si="116"/>
        <v>#VALUE!</v>
      </c>
      <c r="AS146" s="59" t="e">
        <f t="shared" ca="1" si="117"/>
        <v>#VALUE!</v>
      </c>
      <c r="AT146" s="60" t="e">
        <f t="shared" ca="1" si="118"/>
        <v>#VALUE!</v>
      </c>
      <c r="AU146" s="61" t="e">
        <f t="shared" ca="1" si="119"/>
        <v>#VALUE!</v>
      </c>
      <c r="AV146" s="61">
        <f ca="1">OFFSET(宅配便入力!$W146,0,(COLUMN()-COLUMN($L$1))/6)</f>
        <v>0</v>
      </c>
      <c r="AW146" s="61">
        <f>IF($I146="(送料込)",VLOOKUP(宅配便入力!$Q146,宅配便!$A$18:$O$27,4+(COLUMN()-COLUMN('計算（宅配便）'!$M$1))/6),0)</f>
        <v>0</v>
      </c>
      <c r="AX146" s="62" t="e">
        <f t="shared" ca="1" si="120"/>
        <v>#VALUE!</v>
      </c>
      <c r="AY146" s="59" t="e">
        <f t="shared" ca="1" si="121"/>
        <v>#VALUE!</v>
      </c>
      <c r="AZ146" s="60" t="e">
        <f t="shared" ca="1" si="122"/>
        <v>#VALUE!</v>
      </c>
      <c r="BA146" s="61" t="e">
        <f t="shared" ca="1" si="123"/>
        <v>#VALUE!</v>
      </c>
      <c r="BB146" s="61">
        <f ca="1">OFFSET(宅配便入力!$W146,0,(COLUMN()-COLUMN($L$1))/6)</f>
        <v>0</v>
      </c>
      <c r="BC146" s="61">
        <f>IF($I146="(送料込)",VLOOKUP(宅配便入力!$Q146,宅配便!$A$18:$O$27,4+(COLUMN()-COLUMN('計算（宅配便）'!$M$1))/6),0)</f>
        <v>0</v>
      </c>
      <c r="BD146" s="62" t="e">
        <f t="shared" ca="1" si="124"/>
        <v>#VALUE!</v>
      </c>
      <c r="BE146" s="59" t="e">
        <f t="shared" ca="1" si="125"/>
        <v>#VALUE!</v>
      </c>
      <c r="BF146" s="60" t="e">
        <f t="shared" ca="1" si="126"/>
        <v>#VALUE!</v>
      </c>
      <c r="BG146" s="61" t="e">
        <f t="shared" ca="1" si="127"/>
        <v>#VALUE!</v>
      </c>
      <c r="BH146" s="61">
        <f ca="1">OFFSET(宅配便入力!$W146,0,(COLUMN()-COLUMN($L$1))/6)</f>
        <v>0</v>
      </c>
      <c r="BI146" s="61">
        <f>IF($I146="(送料込)",VLOOKUP(宅配便入力!$Q146,宅配便!$A$18:$O$27,4+(COLUMN()-COLUMN('計算（宅配便）'!$M$1))/6),0)</f>
        <v>0</v>
      </c>
      <c r="BJ146" s="62" t="e">
        <f t="shared" ca="1" si="128"/>
        <v>#VALUE!</v>
      </c>
      <c r="BK146" s="59" t="e">
        <f t="shared" ca="1" si="129"/>
        <v>#VALUE!</v>
      </c>
      <c r="BL146" s="60" t="e">
        <f t="shared" ca="1" si="130"/>
        <v>#VALUE!</v>
      </c>
      <c r="BM146" s="61" t="e">
        <f t="shared" ca="1" si="131"/>
        <v>#VALUE!</v>
      </c>
      <c r="BN146" s="61">
        <f ca="1">OFFSET(宅配便入力!$W146,0,(COLUMN()-COLUMN($L$1))/6)</f>
        <v>0</v>
      </c>
      <c r="BO146" s="61">
        <f>IF($I146="(送料込)",VLOOKUP(宅配便入力!$Q146,宅配便!$A$18:$O$27,4+(COLUMN()-COLUMN('計算（宅配便）'!$M$1))/6),0)</f>
        <v>0</v>
      </c>
      <c r="BP146" s="62" t="e">
        <f t="shared" ca="1" si="132"/>
        <v>#VALUE!</v>
      </c>
      <c r="BQ146" s="59" t="e">
        <f t="shared" ca="1" si="133"/>
        <v>#VALUE!</v>
      </c>
      <c r="BR146" s="60" t="e">
        <f t="shared" ca="1" si="134"/>
        <v>#VALUE!</v>
      </c>
      <c r="BS146" s="61" t="e">
        <f t="shared" ca="1" si="135"/>
        <v>#VALUE!</v>
      </c>
      <c r="BT146" s="61">
        <f ca="1">OFFSET(宅配便入力!$W146,0,(COLUMN()-COLUMN($L$1))/6)</f>
        <v>0</v>
      </c>
      <c r="BU146" s="61">
        <f>IF($I146="(送料込)",VLOOKUP(宅配便入力!$Q146,宅配便!$A$18:$O$27,4+(COLUMN()-COLUMN('計算（宅配便）'!$M$1))/6),0)</f>
        <v>0</v>
      </c>
      <c r="BV146" s="62" t="e">
        <f t="shared" ca="1" si="136"/>
        <v>#VALUE!</v>
      </c>
      <c r="BW146" s="59" t="e">
        <f t="shared" ca="1" si="137"/>
        <v>#VALUE!</v>
      </c>
      <c r="BX146" s="60" t="e">
        <f t="shared" ca="1" si="138"/>
        <v>#VALUE!</v>
      </c>
      <c r="BY146" s="61" t="e">
        <f t="shared" ca="1" si="139"/>
        <v>#VALUE!</v>
      </c>
      <c r="BZ146" s="61">
        <f ca="1">OFFSET(宅配便入力!$W146,0,(COLUMN()-COLUMN($L$1))/6)</f>
        <v>0</v>
      </c>
      <c r="CA146" s="61">
        <f>IF($I146="(送料込)",VLOOKUP(宅配便入力!$Q146,宅配便!$A$18:$O$27,4+(COLUMN()-COLUMN('計算（宅配便）'!$M$1))/6),0)</f>
        <v>0</v>
      </c>
      <c r="CB146" s="62" t="e">
        <f t="shared" ca="1" si="140"/>
        <v>#VALUE!</v>
      </c>
      <c r="CC146" s="59" t="e">
        <f t="shared" ca="1" si="141"/>
        <v>#VALUE!</v>
      </c>
      <c r="CD146" s="60" t="e">
        <f t="shared" ca="1" si="142"/>
        <v>#VALUE!</v>
      </c>
      <c r="CE146" s="61" t="e">
        <f t="shared" ca="1" si="143"/>
        <v>#VALUE!</v>
      </c>
    </row>
    <row r="147" spans="1:83">
      <c r="A147" s="6">
        <v>144</v>
      </c>
      <c r="B147" s="158" t="str">
        <f>IF(ISBLANK(宅配便入力!B147),"",宅配便入力!B147)</f>
        <v/>
      </c>
      <c r="C147" s="5" t="str">
        <f>IF(ISBLANK(宅配便入力!C147),"",宅配便入力!C147)</f>
        <v/>
      </c>
      <c r="D147" s="15">
        <f>IF(ISBLANK(宅配便仮計算!D147),"",宅配便仮計算!D147)</f>
        <v>0.85</v>
      </c>
      <c r="E147" s="5" t="str">
        <f>IF(ISBLANK(宅配便入力!I147),"",宅配便入力!I147)</f>
        <v/>
      </c>
      <c r="F147" s="14" t="str">
        <f>IF(ISBLANK(宅配便入力!L147),"",宅配便入力!L147)</f>
        <v/>
      </c>
      <c r="G147" s="14" t="str">
        <f>IF(ISBLANK(宅配便入力!$N147),"",IF(宅配便入力!$P147="以上",1,宅配便入力!$N147))</f>
        <v/>
      </c>
      <c r="H147" s="6" t="str">
        <f>IF(ISBLANK(宅配便入力!Q147),"",宅配便入力!Q147)</f>
        <v/>
      </c>
      <c r="I147" s="6" t="str">
        <f>IF(ISBLANK(宅配便入力!R147),"",宅配便入力!R147)</f>
        <v/>
      </c>
      <c r="J147" s="6" t="str">
        <f>IF(ISBLANK(宅配便入力!S147),"",宅配便入力!S147)</f>
        <v/>
      </c>
      <c r="K147" s="6" t="str">
        <f>IF(ISBLANK(宅配便入力!T147),"",宅配便入力!T147)</f>
        <v/>
      </c>
      <c r="L147" s="61">
        <f ca="1">OFFSET(宅配便入力!$W147,0,(COLUMN()-COLUMN($L$1))/6)</f>
        <v>0</v>
      </c>
      <c r="M147" s="61">
        <f>IF($I147="(送料込)",VLOOKUP(宅配便入力!$Q147,宅配便!$A$18:$O$27,4+(COLUMN()-COLUMN('計算（宅配便）'!$M$1))/6),0)</f>
        <v>0</v>
      </c>
      <c r="N147" s="62" t="e">
        <f t="shared" ca="1" si="96"/>
        <v>#VALUE!</v>
      </c>
      <c r="O147" s="59" t="e">
        <f t="shared" ca="1" si="97"/>
        <v>#VALUE!</v>
      </c>
      <c r="P147" s="60" t="e">
        <f t="shared" ca="1" si="98"/>
        <v>#VALUE!</v>
      </c>
      <c r="Q147" s="61" t="e">
        <f t="shared" ca="1" si="99"/>
        <v>#VALUE!</v>
      </c>
      <c r="R147" s="61">
        <f ca="1">OFFSET(宅配便入力!$W147,0,(COLUMN()-COLUMN($L$1))/6)</f>
        <v>0</v>
      </c>
      <c r="S147" s="61">
        <f>IF($I147="(送料込)",VLOOKUP(宅配便入力!$Q147,宅配便!$A$18:$O$27,4+(COLUMN()-COLUMN('計算（宅配便）'!$M$1))/6),0)</f>
        <v>0</v>
      </c>
      <c r="T147" s="62" t="e">
        <f t="shared" ca="1" si="100"/>
        <v>#VALUE!</v>
      </c>
      <c r="U147" s="59" t="e">
        <f t="shared" ca="1" si="101"/>
        <v>#VALUE!</v>
      </c>
      <c r="V147" s="60" t="e">
        <f t="shared" ca="1" si="102"/>
        <v>#VALUE!</v>
      </c>
      <c r="W147" s="61" t="e">
        <f t="shared" ca="1" si="103"/>
        <v>#VALUE!</v>
      </c>
      <c r="X147" s="61">
        <f ca="1">OFFSET(宅配便入力!$W147,0,(COLUMN()-COLUMN($L$1))/6)</f>
        <v>0</v>
      </c>
      <c r="Y147" s="61">
        <f>IF($I147="(送料込)",VLOOKUP(宅配便入力!$Q147,宅配便!$A$18:$O$27,4+(COLUMN()-COLUMN('計算（宅配便）'!$M$1))/6),0)</f>
        <v>0</v>
      </c>
      <c r="Z147" s="62" t="e">
        <f t="shared" ca="1" si="104"/>
        <v>#VALUE!</v>
      </c>
      <c r="AA147" s="59" t="e">
        <f t="shared" ca="1" si="105"/>
        <v>#VALUE!</v>
      </c>
      <c r="AB147" s="60" t="e">
        <f t="shared" ca="1" si="106"/>
        <v>#VALUE!</v>
      </c>
      <c r="AC147" s="61" t="e">
        <f t="shared" ca="1" si="107"/>
        <v>#VALUE!</v>
      </c>
      <c r="AD147" s="61">
        <f ca="1">OFFSET(宅配便入力!$W147,0,(COLUMN()-COLUMN($L$1))/6)</f>
        <v>0</v>
      </c>
      <c r="AE147" s="61">
        <f>IF($I147="(送料込)",VLOOKUP(宅配便入力!$Q147,宅配便!$A$18:$O$27,4+(COLUMN()-COLUMN('計算（宅配便）'!$M$1))/6),0)</f>
        <v>0</v>
      </c>
      <c r="AF147" s="62" t="e">
        <f t="shared" ca="1" si="108"/>
        <v>#VALUE!</v>
      </c>
      <c r="AG147" s="59" t="e">
        <f t="shared" ca="1" si="109"/>
        <v>#VALUE!</v>
      </c>
      <c r="AH147" s="60" t="e">
        <f t="shared" ca="1" si="110"/>
        <v>#VALUE!</v>
      </c>
      <c r="AI147" s="61" t="e">
        <f t="shared" ca="1" si="111"/>
        <v>#VALUE!</v>
      </c>
      <c r="AJ147" s="61">
        <f ca="1">OFFSET(宅配便入力!$W147,0,(COLUMN()-COLUMN($L$1))/6)</f>
        <v>0</v>
      </c>
      <c r="AK147" s="61">
        <f>IF($I147="(送料込)",VLOOKUP(宅配便入力!$Q147,宅配便!$A$18:$O$27,4+(COLUMN()-COLUMN('計算（宅配便）'!$M$1))/6),0)</f>
        <v>0</v>
      </c>
      <c r="AL147" s="62" t="e">
        <f t="shared" ca="1" si="112"/>
        <v>#VALUE!</v>
      </c>
      <c r="AM147" s="59" t="e">
        <f t="shared" ca="1" si="113"/>
        <v>#VALUE!</v>
      </c>
      <c r="AN147" s="60" t="e">
        <f t="shared" ca="1" si="114"/>
        <v>#VALUE!</v>
      </c>
      <c r="AO147" s="61" t="e">
        <f t="shared" ca="1" si="115"/>
        <v>#VALUE!</v>
      </c>
      <c r="AP147" s="61">
        <f ca="1">OFFSET(宅配便入力!$W147,0,(COLUMN()-COLUMN($L$1))/6)</f>
        <v>0</v>
      </c>
      <c r="AQ147" s="61">
        <f>IF($I147="(送料込)",VLOOKUP(宅配便入力!$Q147,宅配便!$A$18:$O$27,4+(COLUMN()-COLUMN('計算（宅配便）'!$M$1))/6),0)</f>
        <v>0</v>
      </c>
      <c r="AR147" s="62" t="e">
        <f t="shared" ca="1" si="116"/>
        <v>#VALUE!</v>
      </c>
      <c r="AS147" s="59" t="e">
        <f t="shared" ca="1" si="117"/>
        <v>#VALUE!</v>
      </c>
      <c r="AT147" s="60" t="e">
        <f t="shared" ca="1" si="118"/>
        <v>#VALUE!</v>
      </c>
      <c r="AU147" s="61" t="e">
        <f t="shared" ca="1" si="119"/>
        <v>#VALUE!</v>
      </c>
      <c r="AV147" s="61">
        <f ca="1">OFFSET(宅配便入力!$W147,0,(COLUMN()-COLUMN($L$1))/6)</f>
        <v>0</v>
      </c>
      <c r="AW147" s="61">
        <f>IF($I147="(送料込)",VLOOKUP(宅配便入力!$Q147,宅配便!$A$18:$O$27,4+(COLUMN()-COLUMN('計算（宅配便）'!$M$1))/6),0)</f>
        <v>0</v>
      </c>
      <c r="AX147" s="62" t="e">
        <f t="shared" ca="1" si="120"/>
        <v>#VALUE!</v>
      </c>
      <c r="AY147" s="59" t="e">
        <f t="shared" ca="1" si="121"/>
        <v>#VALUE!</v>
      </c>
      <c r="AZ147" s="60" t="e">
        <f t="shared" ca="1" si="122"/>
        <v>#VALUE!</v>
      </c>
      <c r="BA147" s="61" t="e">
        <f t="shared" ca="1" si="123"/>
        <v>#VALUE!</v>
      </c>
      <c r="BB147" s="61">
        <f ca="1">OFFSET(宅配便入力!$W147,0,(COLUMN()-COLUMN($L$1))/6)</f>
        <v>0</v>
      </c>
      <c r="BC147" s="61">
        <f>IF($I147="(送料込)",VLOOKUP(宅配便入力!$Q147,宅配便!$A$18:$O$27,4+(COLUMN()-COLUMN('計算（宅配便）'!$M$1))/6),0)</f>
        <v>0</v>
      </c>
      <c r="BD147" s="62" t="e">
        <f t="shared" ca="1" si="124"/>
        <v>#VALUE!</v>
      </c>
      <c r="BE147" s="59" t="e">
        <f t="shared" ca="1" si="125"/>
        <v>#VALUE!</v>
      </c>
      <c r="BF147" s="60" t="e">
        <f t="shared" ca="1" si="126"/>
        <v>#VALUE!</v>
      </c>
      <c r="BG147" s="61" t="e">
        <f t="shared" ca="1" si="127"/>
        <v>#VALUE!</v>
      </c>
      <c r="BH147" s="61">
        <f ca="1">OFFSET(宅配便入力!$W147,0,(COLUMN()-COLUMN($L$1))/6)</f>
        <v>0</v>
      </c>
      <c r="BI147" s="61">
        <f>IF($I147="(送料込)",VLOOKUP(宅配便入力!$Q147,宅配便!$A$18:$O$27,4+(COLUMN()-COLUMN('計算（宅配便）'!$M$1))/6),0)</f>
        <v>0</v>
      </c>
      <c r="BJ147" s="62" t="e">
        <f t="shared" ca="1" si="128"/>
        <v>#VALUE!</v>
      </c>
      <c r="BK147" s="59" t="e">
        <f t="shared" ca="1" si="129"/>
        <v>#VALUE!</v>
      </c>
      <c r="BL147" s="60" t="e">
        <f t="shared" ca="1" si="130"/>
        <v>#VALUE!</v>
      </c>
      <c r="BM147" s="61" t="e">
        <f t="shared" ca="1" si="131"/>
        <v>#VALUE!</v>
      </c>
      <c r="BN147" s="61">
        <f ca="1">OFFSET(宅配便入力!$W147,0,(COLUMN()-COLUMN($L$1))/6)</f>
        <v>0</v>
      </c>
      <c r="BO147" s="61">
        <f>IF($I147="(送料込)",VLOOKUP(宅配便入力!$Q147,宅配便!$A$18:$O$27,4+(COLUMN()-COLUMN('計算（宅配便）'!$M$1))/6),0)</f>
        <v>0</v>
      </c>
      <c r="BP147" s="62" t="e">
        <f t="shared" ca="1" si="132"/>
        <v>#VALUE!</v>
      </c>
      <c r="BQ147" s="59" t="e">
        <f t="shared" ca="1" si="133"/>
        <v>#VALUE!</v>
      </c>
      <c r="BR147" s="60" t="e">
        <f t="shared" ca="1" si="134"/>
        <v>#VALUE!</v>
      </c>
      <c r="BS147" s="61" t="e">
        <f t="shared" ca="1" si="135"/>
        <v>#VALUE!</v>
      </c>
      <c r="BT147" s="61">
        <f ca="1">OFFSET(宅配便入力!$W147,0,(COLUMN()-COLUMN($L$1))/6)</f>
        <v>0</v>
      </c>
      <c r="BU147" s="61">
        <f>IF($I147="(送料込)",VLOOKUP(宅配便入力!$Q147,宅配便!$A$18:$O$27,4+(COLUMN()-COLUMN('計算（宅配便）'!$M$1))/6),0)</f>
        <v>0</v>
      </c>
      <c r="BV147" s="62" t="e">
        <f t="shared" ca="1" si="136"/>
        <v>#VALUE!</v>
      </c>
      <c r="BW147" s="59" t="e">
        <f t="shared" ca="1" si="137"/>
        <v>#VALUE!</v>
      </c>
      <c r="BX147" s="60" t="e">
        <f t="shared" ca="1" si="138"/>
        <v>#VALUE!</v>
      </c>
      <c r="BY147" s="61" t="e">
        <f t="shared" ca="1" si="139"/>
        <v>#VALUE!</v>
      </c>
      <c r="BZ147" s="61">
        <f ca="1">OFFSET(宅配便入力!$W147,0,(COLUMN()-COLUMN($L$1))/6)</f>
        <v>0</v>
      </c>
      <c r="CA147" s="61">
        <f>IF($I147="(送料込)",VLOOKUP(宅配便入力!$Q147,宅配便!$A$18:$O$27,4+(COLUMN()-COLUMN('計算（宅配便）'!$M$1))/6),0)</f>
        <v>0</v>
      </c>
      <c r="CB147" s="62" t="e">
        <f t="shared" ca="1" si="140"/>
        <v>#VALUE!</v>
      </c>
      <c r="CC147" s="59" t="e">
        <f t="shared" ca="1" si="141"/>
        <v>#VALUE!</v>
      </c>
      <c r="CD147" s="60" t="e">
        <f t="shared" ca="1" si="142"/>
        <v>#VALUE!</v>
      </c>
      <c r="CE147" s="61" t="e">
        <f t="shared" ca="1" si="143"/>
        <v>#VALUE!</v>
      </c>
    </row>
    <row r="148" spans="1:83">
      <c r="A148" s="6">
        <v>145</v>
      </c>
      <c r="B148" s="158" t="str">
        <f>IF(ISBLANK(宅配便入力!B148),"",宅配便入力!B148)</f>
        <v/>
      </c>
      <c r="C148" s="5" t="str">
        <f>IF(ISBLANK(宅配便入力!C148),"",宅配便入力!C148)</f>
        <v/>
      </c>
      <c r="D148" s="15">
        <f>IF(ISBLANK(宅配便仮計算!D148),"",宅配便仮計算!D148)</f>
        <v>0.85</v>
      </c>
      <c r="E148" s="5" t="str">
        <f>IF(ISBLANK(宅配便入力!I148),"",宅配便入力!I148)</f>
        <v/>
      </c>
      <c r="F148" s="14" t="str">
        <f>IF(ISBLANK(宅配便入力!L148),"",宅配便入力!L148)</f>
        <v/>
      </c>
      <c r="G148" s="14" t="str">
        <f>IF(ISBLANK(宅配便入力!$N148),"",IF(宅配便入力!$P148="以上",1,宅配便入力!$N148))</f>
        <v/>
      </c>
      <c r="H148" s="6" t="str">
        <f>IF(ISBLANK(宅配便入力!Q148),"",宅配便入力!Q148)</f>
        <v/>
      </c>
      <c r="I148" s="6" t="str">
        <f>IF(ISBLANK(宅配便入力!R148),"",宅配便入力!R148)</f>
        <v/>
      </c>
      <c r="J148" s="6" t="str">
        <f>IF(ISBLANK(宅配便入力!S148),"",宅配便入力!S148)</f>
        <v/>
      </c>
      <c r="K148" s="6" t="str">
        <f>IF(ISBLANK(宅配便入力!T148),"",宅配便入力!T148)</f>
        <v/>
      </c>
      <c r="L148" s="61">
        <f ca="1">OFFSET(宅配便入力!$W148,0,(COLUMN()-COLUMN($L$1))/6)</f>
        <v>0</v>
      </c>
      <c r="M148" s="61">
        <f>IF($I148="(送料込)",VLOOKUP(宅配便入力!$Q148,宅配便!$A$18:$O$27,4+(COLUMN()-COLUMN('計算（宅配便）'!$M$1))/6),0)</f>
        <v>0</v>
      </c>
      <c r="N148" s="62" t="e">
        <f t="shared" ca="1" si="96"/>
        <v>#VALUE!</v>
      </c>
      <c r="O148" s="59" t="e">
        <f t="shared" ca="1" si="97"/>
        <v>#VALUE!</v>
      </c>
      <c r="P148" s="60" t="e">
        <f t="shared" ca="1" si="98"/>
        <v>#VALUE!</v>
      </c>
      <c r="Q148" s="61" t="e">
        <f t="shared" ca="1" si="99"/>
        <v>#VALUE!</v>
      </c>
      <c r="R148" s="61">
        <f ca="1">OFFSET(宅配便入力!$W148,0,(COLUMN()-COLUMN($L$1))/6)</f>
        <v>0</v>
      </c>
      <c r="S148" s="61">
        <f>IF($I148="(送料込)",VLOOKUP(宅配便入力!$Q148,宅配便!$A$18:$O$27,4+(COLUMN()-COLUMN('計算（宅配便）'!$M$1))/6),0)</f>
        <v>0</v>
      </c>
      <c r="T148" s="62" t="e">
        <f t="shared" ca="1" si="100"/>
        <v>#VALUE!</v>
      </c>
      <c r="U148" s="59" t="e">
        <f t="shared" ca="1" si="101"/>
        <v>#VALUE!</v>
      </c>
      <c r="V148" s="60" t="e">
        <f t="shared" ca="1" si="102"/>
        <v>#VALUE!</v>
      </c>
      <c r="W148" s="61" t="e">
        <f t="shared" ca="1" si="103"/>
        <v>#VALUE!</v>
      </c>
      <c r="X148" s="61">
        <f ca="1">OFFSET(宅配便入力!$W148,0,(COLUMN()-COLUMN($L$1))/6)</f>
        <v>0</v>
      </c>
      <c r="Y148" s="61">
        <f>IF($I148="(送料込)",VLOOKUP(宅配便入力!$Q148,宅配便!$A$18:$O$27,4+(COLUMN()-COLUMN('計算（宅配便）'!$M$1))/6),0)</f>
        <v>0</v>
      </c>
      <c r="Z148" s="62" t="e">
        <f t="shared" ca="1" si="104"/>
        <v>#VALUE!</v>
      </c>
      <c r="AA148" s="59" t="e">
        <f t="shared" ca="1" si="105"/>
        <v>#VALUE!</v>
      </c>
      <c r="AB148" s="60" t="e">
        <f t="shared" ca="1" si="106"/>
        <v>#VALUE!</v>
      </c>
      <c r="AC148" s="61" t="e">
        <f t="shared" ca="1" si="107"/>
        <v>#VALUE!</v>
      </c>
      <c r="AD148" s="61">
        <f ca="1">OFFSET(宅配便入力!$W148,0,(COLUMN()-COLUMN($L$1))/6)</f>
        <v>0</v>
      </c>
      <c r="AE148" s="61">
        <f>IF($I148="(送料込)",VLOOKUP(宅配便入力!$Q148,宅配便!$A$18:$O$27,4+(COLUMN()-COLUMN('計算（宅配便）'!$M$1))/6),0)</f>
        <v>0</v>
      </c>
      <c r="AF148" s="62" t="e">
        <f t="shared" ca="1" si="108"/>
        <v>#VALUE!</v>
      </c>
      <c r="AG148" s="59" t="e">
        <f t="shared" ca="1" si="109"/>
        <v>#VALUE!</v>
      </c>
      <c r="AH148" s="60" t="e">
        <f t="shared" ca="1" si="110"/>
        <v>#VALUE!</v>
      </c>
      <c r="AI148" s="61" t="e">
        <f t="shared" ca="1" si="111"/>
        <v>#VALUE!</v>
      </c>
      <c r="AJ148" s="61">
        <f ca="1">OFFSET(宅配便入力!$W148,0,(COLUMN()-COLUMN($L$1))/6)</f>
        <v>0</v>
      </c>
      <c r="AK148" s="61">
        <f>IF($I148="(送料込)",VLOOKUP(宅配便入力!$Q148,宅配便!$A$18:$O$27,4+(COLUMN()-COLUMN('計算（宅配便）'!$M$1))/6),0)</f>
        <v>0</v>
      </c>
      <c r="AL148" s="62" t="e">
        <f t="shared" ca="1" si="112"/>
        <v>#VALUE!</v>
      </c>
      <c r="AM148" s="59" t="e">
        <f t="shared" ca="1" si="113"/>
        <v>#VALUE!</v>
      </c>
      <c r="AN148" s="60" t="e">
        <f t="shared" ca="1" si="114"/>
        <v>#VALUE!</v>
      </c>
      <c r="AO148" s="61" t="e">
        <f t="shared" ca="1" si="115"/>
        <v>#VALUE!</v>
      </c>
      <c r="AP148" s="61">
        <f ca="1">OFFSET(宅配便入力!$W148,0,(COLUMN()-COLUMN($L$1))/6)</f>
        <v>0</v>
      </c>
      <c r="AQ148" s="61">
        <f>IF($I148="(送料込)",VLOOKUP(宅配便入力!$Q148,宅配便!$A$18:$O$27,4+(COLUMN()-COLUMN('計算（宅配便）'!$M$1))/6),0)</f>
        <v>0</v>
      </c>
      <c r="AR148" s="62" t="e">
        <f t="shared" ca="1" si="116"/>
        <v>#VALUE!</v>
      </c>
      <c r="AS148" s="59" t="e">
        <f t="shared" ca="1" si="117"/>
        <v>#VALUE!</v>
      </c>
      <c r="AT148" s="60" t="e">
        <f t="shared" ca="1" si="118"/>
        <v>#VALUE!</v>
      </c>
      <c r="AU148" s="61" t="e">
        <f t="shared" ca="1" si="119"/>
        <v>#VALUE!</v>
      </c>
      <c r="AV148" s="61">
        <f ca="1">OFFSET(宅配便入力!$W148,0,(COLUMN()-COLUMN($L$1))/6)</f>
        <v>0</v>
      </c>
      <c r="AW148" s="61">
        <f>IF($I148="(送料込)",VLOOKUP(宅配便入力!$Q148,宅配便!$A$18:$O$27,4+(COLUMN()-COLUMN('計算（宅配便）'!$M$1))/6),0)</f>
        <v>0</v>
      </c>
      <c r="AX148" s="62" t="e">
        <f t="shared" ca="1" si="120"/>
        <v>#VALUE!</v>
      </c>
      <c r="AY148" s="59" t="e">
        <f t="shared" ca="1" si="121"/>
        <v>#VALUE!</v>
      </c>
      <c r="AZ148" s="60" t="e">
        <f t="shared" ca="1" si="122"/>
        <v>#VALUE!</v>
      </c>
      <c r="BA148" s="61" t="e">
        <f t="shared" ca="1" si="123"/>
        <v>#VALUE!</v>
      </c>
      <c r="BB148" s="61">
        <f ca="1">OFFSET(宅配便入力!$W148,0,(COLUMN()-COLUMN($L$1))/6)</f>
        <v>0</v>
      </c>
      <c r="BC148" s="61">
        <f>IF($I148="(送料込)",VLOOKUP(宅配便入力!$Q148,宅配便!$A$18:$O$27,4+(COLUMN()-COLUMN('計算（宅配便）'!$M$1))/6),0)</f>
        <v>0</v>
      </c>
      <c r="BD148" s="62" t="e">
        <f t="shared" ca="1" si="124"/>
        <v>#VALUE!</v>
      </c>
      <c r="BE148" s="59" t="e">
        <f t="shared" ca="1" si="125"/>
        <v>#VALUE!</v>
      </c>
      <c r="BF148" s="60" t="e">
        <f t="shared" ca="1" si="126"/>
        <v>#VALUE!</v>
      </c>
      <c r="BG148" s="61" t="e">
        <f t="shared" ca="1" si="127"/>
        <v>#VALUE!</v>
      </c>
      <c r="BH148" s="61">
        <f ca="1">OFFSET(宅配便入力!$W148,0,(COLUMN()-COLUMN($L$1))/6)</f>
        <v>0</v>
      </c>
      <c r="BI148" s="61">
        <f>IF($I148="(送料込)",VLOOKUP(宅配便入力!$Q148,宅配便!$A$18:$O$27,4+(COLUMN()-COLUMN('計算（宅配便）'!$M$1))/6),0)</f>
        <v>0</v>
      </c>
      <c r="BJ148" s="62" t="e">
        <f t="shared" ca="1" si="128"/>
        <v>#VALUE!</v>
      </c>
      <c r="BK148" s="59" t="e">
        <f t="shared" ca="1" si="129"/>
        <v>#VALUE!</v>
      </c>
      <c r="BL148" s="60" t="e">
        <f t="shared" ca="1" si="130"/>
        <v>#VALUE!</v>
      </c>
      <c r="BM148" s="61" t="e">
        <f t="shared" ca="1" si="131"/>
        <v>#VALUE!</v>
      </c>
      <c r="BN148" s="61">
        <f ca="1">OFFSET(宅配便入力!$W148,0,(COLUMN()-COLUMN($L$1))/6)</f>
        <v>0</v>
      </c>
      <c r="BO148" s="61">
        <f>IF($I148="(送料込)",VLOOKUP(宅配便入力!$Q148,宅配便!$A$18:$O$27,4+(COLUMN()-COLUMN('計算（宅配便）'!$M$1))/6),0)</f>
        <v>0</v>
      </c>
      <c r="BP148" s="62" t="e">
        <f t="shared" ca="1" si="132"/>
        <v>#VALUE!</v>
      </c>
      <c r="BQ148" s="59" t="e">
        <f t="shared" ca="1" si="133"/>
        <v>#VALUE!</v>
      </c>
      <c r="BR148" s="60" t="e">
        <f t="shared" ca="1" si="134"/>
        <v>#VALUE!</v>
      </c>
      <c r="BS148" s="61" t="e">
        <f t="shared" ca="1" si="135"/>
        <v>#VALUE!</v>
      </c>
      <c r="BT148" s="61">
        <f ca="1">OFFSET(宅配便入力!$W148,0,(COLUMN()-COLUMN($L$1))/6)</f>
        <v>0</v>
      </c>
      <c r="BU148" s="61">
        <f>IF($I148="(送料込)",VLOOKUP(宅配便入力!$Q148,宅配便!$A$18:$O$27,4+(COLUMN()-COLUMN('計算（宅配便）'!$M$1))/6),0)</f>
        <v>0</v>
      </c>
      <c r="BV148" s="62" t="e">
        <f t="shared" ca="1" si="136"/>
        <v>#VALUE!</v>
      </c>
      <c r="BW148" s="59" t="e">
        <f t="shared" ca="1" si="137"/>
        <v>#VALUE!</v>
      </c>
      <c r="BX148" s="60" t="e">
        <f t="shared" ca="1" si="138"/>
        <v>#VALUE!</v>
      </c>
      <c r="BY148" s="61" t="e">
        <f t="shared" ca="1" si="139"/>
        <v>#VALUE!</v>
      </c>
      <c r="BZ148" s="61">
        <f ca="1">OFFSET(宅配便入力!$W148,0,(COLUMN()-COLUMN($L$1))/6)</f>
        <v>0</v>
      </c>
      <c r="CA148" s="61">
        <f>IF($I148="(送料込)",VLOOKUP(宅配便入力!$Q148,宅配便!$A$18:$O$27,4+(COLUMN()-COLUMN('計算（宅配便）'!$M$1))/6),0)</f>
        <v>0</v>
      </c>
      <c r="CB148" s="62" t="e">
        <f t="shared" ca="1" si="140"/>
        <v>#VALUE!</v>
      </c>
      <c r="CC148" s="59" t="e">
        <f t="shared" ca="1" si="141"/>
        <v>#VALUE!</v>
      </c>
      <c r="CD148" s="60" t="e">
        <f t="shared" ca="1" si="142"/>
        <v>#VALUE!</v>
      </c>
      <c r="CE148" s="61" t="e">
        <f t="shared" ca="1" si="143"/>
        <v>#VALUE!</v>
      </c>
    </row>
    <row r="149" spans="1:83">
      <c r="A149" s="6">
        <v>146</v>
      </c>
      <c r="B149" s="158" t="str">
        <f>IF(ISBLANK(宅配便入力!B149),"",宅配便入力!B149)</f>
        <v/>
      </c>
      <c r="C149" s="5" t="str">
        <f>IF(ISBLANK(宅配便入力!C149),"",宅配便入力!C149)</f>
        <v/>
      </c>
      <c r="D149" s="15">
        <f>IF(ISBLANK(宅配便仮計算!D149),"",宅配便仮計算!D149)</f>
        <v>0.85</v>
      </c>
      <c r="E149" s="5" t="str">
        <f>IF(ISBLANK(宅配便入力!I149),"",宅配便入力!I149)</f>
        <v/>
      </c>
      <c r="F149" s="14" t="str">
        <f>IF(ISBLANK(宅配便入力!L149),"",宅配便入力!L149)</f>
        <v/>
      </c>
      <c r="G149" s="14" t="str">
        <f>IF(ISBLANK(宅配便入力!$N149),"",IF(宅配便入力!$P149="以上",1,宅配便入力!$N149))</f>
        <v/>
      </c>
      <c r="H149" s="6" t="str">
        <f>IF(ISBLANK(宅配便入力!Q149),"",宅配便入力!Q149)</f>
        <v/>
      </c>
      <c r="I149" s="6" t="str">
        <f>IF(ISBLANK(宅配便入力!R149),"",宅配便入力!R149)</f>
        <v/>
      </c>
      <c r="J149" s="6" t="str">
        <f>IF(ISBLANK(宅配便入力!S149),"",宅配便入力!S149)</f>
        <v/>
      </c>
      <c r="K149" s="6" t="str">
        <f>IF(ISBLANK(宅配便入力!T149),"",宅配便入力!T149)</f>
        <v/>
      </c>
      <c r="L149" s="61">
        <f ca="1">OFFSET(宅配便入力!$W149,0,(COLUMN()-COLUMN($L$1))/6)</f>
        <v>0</v>
      </c>
      <c r="M149" s="61">
        <f>IF($I149="(送料込)",VLOOKUP(宅配便入力!$Q149,宅配便!$A$18:$O$27,4+(COLUMN()-COLUMN('計算（宅配便）'!$M$1))/6),0)</f>
        <v>0</v>
      </c>
      <c r="N149" s="62" t="e">
        <f t="shared" ca="1" si="96"/>
        <v>#VALUE!</v>
      </c>
      <c r="O149" s="59" t="e">
        <f t="shared" ca="1" si="97"/>
        <v>#VALUE!</v>
      </c>
      <c r="P149" s="60" t="e">
        <f t="shared" ca="1" si="98"/>
        <v>#VALUE!</v>
      </c>
      <c r="Q149" s="61" t="e">
        <f t="shared" ca="1" si="99"/>
        <v>#VALUE!</v>
      </c>
      <c r="R149" s="61">
        <f ca="1">OFFSET(宅配便入力!$W149,0,(COLUMN()-COLUMN($L$1))/6)</f>
        <v>0</v>
      </c>
      <c r="S149" s="61">
        <f>IF($I149="(送料込)",VLOOKUP(宅配便入力!$Q149,宅配便!$A$18:$O$27,4+(COLUMN()-COLUMN('計算（宅配便）'!$M$1))/6),0)</f>
        <v>0</v>
      </c>
      <c r="T149" s="62" t="e">
        <f t="shared" ca="1" si="100"/>
        <v>#VALUE!</v>
      </c>
      <c r="U149" s="59" t="e">
        <f t="shared" ca="1" si="101"/>
        <v>#VALUE!</v>
      </c>
      <c r="V149" s="60" t="e">
        <f t="shared" ca="1" si="102"/>
        <v>#VALUE!</v>
      </c>
      <c r="W149" s="61" t="e">
        <f t="shared" ca="1" si="103"/>
        <v>#VALUE!</v>
      </c>
      <c r="X149" s="61">
        <f ca="1">OFFSET(宅配便入力!$W149,0,(COLUMN()-COLUMN($L$1))/6)</f>
        <v>0</v>
      </c>
      <c r="Y149" s="61">
        <f>IF($I149="(送料込)",VLOOKUP(宅配便入力!$Q149,宅配便!$A$18:$O$27,4+(COLUMN()-COLUMN('計算（宅配便）'!$M$1))/6),0)</f>
        <v>0</v>
      </c>
      <c r="Z149" s="62" t="e">
        <f t="shared" ca="1" si="104"/>
        <v>#VALUE!</v>
      </c>
      <c r="AA149" s="59" t="e">
        <f t="shared" ca="1" si="105"/>
        <v>#VALUE!</v>
      </c>
      <c r="AB149" s="60" t="e">
        <f t="shared" ca="1" si="106"/>
        <v>#VALUE!</v>
      </c>
      <c r="AC149" s="61" t="e">
        <f t="shared" ca="1" si="107"/>
        <v>#VALUE!</v>
      </c>
      <c r="AD149" s="61">
        <f ca="1">OFFSET(宅配便入力!$W149,0,(COLUMN()-COLUMN($L$1))/6)</f>
        <v>0</v>
      </c>
      <c r="AE149" s="61">
        <f>IF($I149="(送料込)",VLOOKUP(宅配便入力!$Q149,宅配便!$A$18:$O$27,4+(COLUMN()-COLUMN('計算（宅配便）'!$M$1))/6),0)</f>
        <v>0</v>
      </c>
      <c r="AF149" s="62" t="e">
        <f t="shared" ca="1" si="108"/>
        <v>#VALUE!</v>
      </c>
      <c r="AG149" s="59" t="e">
        <f t="shared" ca="1" si="109"/>
        <v>#VALUE!</v>
      </c>
      <c r="AH149" s="60" t="e">
        <f t="shared" ca="1" si="110"/>
        <v>#VALUE!</v>
      </c>
      <c r="AI149" s="61" t="e">
        <f t="shared" ca="1" si="111"/>
        <v>#VALUE!</v>
      </c>
      <c r="AJ149" s="61">
        <f ca="1">OFFSET(宅配便入力!$W149,0,(COLUMN()-COLUMN($L$1))/6)</f>
        <v>0</v>
      </c>
      <c r="AK149" s="61">
        <f>IF($I149="(送料込)",VLOOKUP(宅配便入力!$Q149,宅配便!$A$18:$O$27,4+(COLUMN()-COLUMN('計算（宅配便）'!$M$1))/6),0)</f>
        <v>0</v>
      </c>
      <c r="AL149" s="62" t="e">
        <f t="shared" ca="1" si="112"/>
        <v>#VALUE!</v>
      </c>
      <c r="AM149" s="59" t="e">
        <f t="shared" ca="1" si="113"/>
        <v>#VALUE!</v>
      </c>
      <c r="AN149" s="60" t="e">
        <f t="shared" ca="1" si="114"/>
        <v>#VALUE!</v>
      </c>
      <c r="AO149" s="61" t="e">
        <f t="shared" ca="1" si="115"/>
        <v>#VALUE!</v>
      </c>
      <c r="AP149" s="61">
        <f ca="1">OFFSET(宅配便入力!$W149,0,(COLUMN()-COLUMN($L$1))/6)</f>
        <v>0</v>
      </c>
      <c r="AQ149" s="61">
        <f>IF($I149="(送料込)",VLOOKUP(宅配便入力!$Q149,宅配便!$A$18:$O$27,4+(COLUMN()-COLUMN('計算（宅配便）'!$M$1))/6),0)</f>
        <v>0</v>
      </c>
      <c r="AR149" s="62" t="e">
        <f t="shared" ca="1" si="116"/>
        <v>#VALUE!</v>
      </c>
      <c r="AS149" s="59" t="e">
        <f t="shared" ca="1" si="117"/>
        <v>#VALUE!</v>
      </c>
      <c r="AT149" s="60" t="e">
        <f t="shared" ca="1" si="118"/>
        <v>#VALUE!</v>
      </c>
      <c r="AU149" s="61" t="e">
        <f t="shared" ca="1" si="119"/>
        <v>#VALUE!</v>
      </c>
      <c r="AV149" s="61">
        <f ca="1">OFFSET(宅配便入力!$W149,0,(COLUMN()-COLUMN($L$1))/6)</f>
        <v>0</v>
      </c>
      <c r="AW149" s="61">
        <f>IF($I149="(送料込)",VLOOKUP(宅配便入力!$Q149,宅配便!$A$18:$O$27,4+(COLUMN()-COLUMN('計算（宅配便）'!$M$1))/6),0)</f>
        <v>0</v>
      </c>
      <c r="AX149" s="62" t="e">
        <f t="shared" ca="1" si="120"/>
        <v>#VALUE!</v>
      </c>
      <c r="AY149" s="59" t="e">
        <f t="shared" ca="1" si="121"/>
        <v>#VALUE!</v>
      </c>
      <c r="AZ149" s="60" t="e">
        <f t="shared" ca="1" si="122"/>
        <v>#VALUE!</v>
      </c>
      <c r="BA149" s="61" t="e">
        <f t="shared" ca="1" si="123"/>
        <v>#VALUE!</v>
      </c>
      <c r="BB149" s="61">
        <f ca="1">OFFSET(宅配便入力!$W149,0,(COLUMN()-COLUMN($L$1))/6)</f>
        <v>0</v>
      </c>
      <c r="BC149" s="61">
        <f>IF($I149="(送料込)",VLOOKUP(宅配便入力!$Q149,宅配便!$A$18:$O$27,4+(COLUMN()-COLUMN('計算（宅配便）'!$M$1))/6),0)</f>
        <v>0</v>
      </c>
      <c r="BD149" s="62" t="e">
        <f t="shared" ca="1" si="124"/>
        <v>#VALUE!</v>
      </c>
      <c r="BE149" s="59" t="e">
        <f t="shared" ca="1" si="125"/>
        <v>#VALUE!</v>
      </c>
      <c r="BF149" s="60" t="e">
        <f t="shared" ca="1" si="126"/>
        <v>#VALUE!</v>
      </c>
      <c r="BG149" s="61" t="e">
        <f t="shared" ca="1" si="127"/>
        <v>#VALUE!</v>
      </c>
      <c r="BH149" s="61">
        <f ca="1">OFFSET(宅配便入力!$W149,0,(COLUMN()-COLUMN($L$1))/6)</f>
        <v>0</v>
      </c>
      <c r="BI149" s="61">
        <f>IF($I149="(送料込)",VLOOKUP(宅配便入力!$Q149,宅配便!$A$18:$O$27,4+(COLUMN()-COLUMN('計算（宅配便）'!$M$1))/6),0)</f>
        <v>0</v>
      </c>
      <c r="BJ149" s="62" t="e">
        <f t="shared" ca="1" si="128"/>
        <v>#VALUE!</v>
      </c>
      <c r="BK149" s="59" t="e">
        <f t="shared" ca="1" si="129"/>
        <v>#VALUE!</v>
      </c>
      <c r="BL149" s="60" t="e">
        <f t="shared" ca="1" si="130"/>
        <v>#VALUE!</v>
      </c>
      <c r="BM149" s="61" t="e">
        <f t="shared" ca="1" si="131"/>
        <v>#VALUE!</v>
      </c>
      <c r="BN149" s="61">
        <f ca="1">OFFSET(宅配便入力!$W149,0,(COLUMN()-COLUMN($L$1))/6)</f>
        <v>0</v>
      </c>
      <c r="BO149" s="61">
        <f>IF($I149="(送料込)",VLOOKUP(宅配便入力!$Q149,宅配便!$A$18:$O$27,4+(COLUMN()-COLUMN('計算（宅配便）'!$M$1))/6),0)</f>
        <v>0</v>
      </c>
      <c r="BP149" s="62" t="e">
        <f t="shared" ca="1" si="132"/>
        <v>#VALUE!</v>
      </c>
      <c r="BQ149" s="59" t="e">
        <f t="shared" ca="1" si="133"/>
        <v>#VALUE!</v>
      </c>
      <c r="BR149" s="60" t="e">
        <f t="shared" ca="1" si="134"/>
        <v>#VALUE!</v>
      </c>
      <c r="BS149" s="61" t="e">
        <f t="shared" ca="1" si="135"/>
        <v>#VALUE!</v>
      </c>
      <c r="BT149" s="61">
        <f ca="1">OFFSET(宅配便入力!$W149,0,(COLUMN()-COLUMN($L$1))/6)</f>
        <v>0</v>
      </c>
      <c r="BU149" s="61">
        <f>IF($I149="(送料込)",VLOOKUP(宅配便入力!$Q149,宅配便!$A$18:$O$27,4+(COLUMN()-COLUMN('計算（宅配便）'!$M$1))/6),0)</f>
        <v>0</v>
      </c>
      <c r="BV149" s="62" t="e">
        <f t="shared" ca="1" si="136"/>
        <v>#VALUE!</v>
      </c>
      <c r="BW149" s="59" t="e">
        <f t="shared" ca="1" si="137"/>
        <v>#VALUE!</v>
      </c>
      <c r="BX149" s="60" t="e">
        <f t="shared" ca="1" si="138"/>
        <v>#VALUE!</v>
      </c>
      <c r="BY149" s="61" t="e">
        <f t="shared" ca="1" si="139"/>
        <v>#VALUE!</v>
      </c>
      <c r="BZ149" s="61">
        <f ca="1">OFFSET(宅配便入力!$W149,0,(COLUMN()-COLUMN($L$1))/6)</f>
        <v>0</v>
      </c>
      <c r="CA149" s="61">
        <f>IF($I149="(送料込)",VLOOKUP(宅配便入力!$Q149,宅配便!$A$18:$O$27,4+(COLUMN()-COLUMN('計算（宅配便）'!$M$1))/6),0)</f>
        <v>0</v>
      </c>
      <c r="CB149" s="62" t="e">
        <f t="shared" ca="1" si="140"/>
        <v>#VALUE!</v>
      </c>
      <c r="CC149" s="59" t="e">
        <f t="shared" ca="1" si="141"/>
        <v>#VALUE!</v>
      </c>
      <c r="CD149" s="60" t="e">
        <f t="shared" ca="1" si="142"/>
        <v>#VALUE!</v>
      </c>
      <c r="CE149" s="61" t="e">
        <f t="shared" ca="1" si="143"/>
        <v>#VALUE!</v>
      </c>
    </row>
    <row r="150" spans="1:83">
      <c r="A150" s="6">
        <v>147</v>
      </c>
      <c r="B150" s="158" t="str">
        <f>IF(ISBLANK(宅配便入力!B150),"",宅配便入力!B150)</f>
        <v/>
      </c>
      <c r="C150" s="5" t="str">
        <f>IF(ISBLANK(宅配便入力!C150),"",宅配便入力!C150)</f>
        <v/>
      </c>
      <c r="D150" s="15">
        <f>IF(ISBLANK(宅配便仮計算!D150),"",宅配便仮計算!D150)</f>
        <v>0.85</v>
      </c>
      <c r="E150" s="5" t="str">
        <f>IF(ISBLANK(宅配便入力!I150),"",宅配便入力!I150)</f>
        <v/>
      </c>
      <c r="F150" s="14" t="str">
        <f>IF(ISBLANK(宅配便入力!L150),"",宅配便入力!L150)</f>
        <v/>
      </c>
      <c r="G150" s="14" t="str">
        <f>IF(ISBLANK(宅配便入力!$N150),"",IF(宅配便入力!$P150="以上",1,宅配便入力!$N150))</f>
        <v/>
      </c>
      <c r="H150" s="6" t="str">
        <f>IF(ISBLANK(宅配便入力!Q150),"",宅配便入力!Q150)</f>
        <v/>
      </c>
      <c r="I150" s="6" t="str">
        <f>IF(ISBLANK(宅配便入力!R150),"",宅配便入力!R150)</f>
        <v/>
      </c>
      <c r="J150" s="6" t="str">
        <f>IF(ISBLANK(宅配便入力!S150),"",宅配便入力!S150)</f>
        <v/>
      </c>
      <c r="K150" s="6" t="str">
        <f>IF(ISBLANK(宅配便入力!T150),"",宅配便入力!T150)</f>
        <v/>
      </c>
      <c r="L150" s="61">
        <f ca="1">OFFSET(宅配便入力!$W150,0,(COLUMN()-COLUMN($L$1))/6)</f>
        <v>0</v>
      </c>
      <c r="M150" s="61">
        <f>IF($I150="(送料込)",VLOOKUP(宅配便入力!$Q150,宅配便!$A$18:$O$27,4+(COLUMN()-COLUMN('計算（宅配便）'!$M$1))/6),0)</f>
        <v>0</v>
      </c>
      <c r="N150" s="62" t="e">
        <f t="shared" ca="1" si="96"/>
        <v>#VALUE!</v>
      </c>
      <c r="O150" s="59" t="e">
        <f t="shared" ca="1" si="97"/>
        <v>#VALUE!</v>
      </c>
      <c r="P150" s="60" t="e">
        <f t="shared" ca="1" si="98"/>
        <v>#VALUE!</v>
      </c>
      <c r="Q150" s="61" t="e">
        <f t="shared" ca="1" si="99"/>
        <v>#VALUE!</v>
      </c>
      <c r="R150" s="61">
        <f ca="1">OFFSET(宅配便入力!$W150,0,(COLUMN()-COLUMN($L$1))/6)</f>
        <v>0</v>
      </c>
      <c r="S150" s="61">
        <f>IF($I150="(送料込)",VLOOKUP(宅配便入力!$Q150,宅配便!$A$18:$O$27,4+(COLUMN()-COLUMN('計算（宅配便）'!$M$1))/6),0)</f>
        <v>0</v>
      </c>
      <c r="T150" s="62" t="e">
        <f t="shared" ca="1" si="100"/>
        <v>#VALUE!</v>
      </c>
      <c r="U150" s="59" t="e">
        <f t="shared" ca="1" si="101"/>
        <v>#VALUE!</v>
      </c>
      <c r="V150" s="60" t="e">
        <f t="shared" ca="1" si="102"/>
        <v>#VALUE!</v>
      </c>
      <c r="W150" s="61" t="e">
        <f t="shared" ca="1" si="103"/>
        <v>#VALUE!</v>
      </c>
      <c r="X150" s="61">
        <f ca="1">OFFSET(宅配便入力!$W150,0,(COLUMN()-COLUMN($L$1))/6)</f>
        <v>0</v>
      </c>
      <c r="Y150" s="61">
        <f>IF($I150="(送料込)",VLOOKUP(宅配便入力!$Q150,宅配便!$A$18:$O$27,4+(COLUMN()-COLUMN('計算（宅配便）'!$M$1))/6),0)</f>
        <v>0</v>
      </c>
      <c r="Z150" s="62" t="e">
        <f t="shared" ca="1" si="104"/>
        <v>#VALUE!</v>
      </c>
      <c r="AA150" s="59" t="e">
        <f t="shared" ca="1" si="105"/>
        <v>#VALUE!</v>
      </c>
      <c r="AB150" s="60" t="e">
        <f t="shared" ca="1" si="106"/>
        <v>#VALUE!</v>
      </c>
      <c r="AC150" s="61" t="e">
        <f t="shared" ca="1" si="107"/>
        <v>#VALUE!</v>
      </c>
      <c r="AD150" s="61">
        <f ca="1">OFFSET(宅配便入力!$W150,0,(COLUMN()-COLUMN($L$1))/6)</f>
        <v>0</v>
      </c>
      <c r="AE150" s="61">
        <f>IF($I150="(送料込)",VLOOKUP(宅配便入力!$Q150,宅配便!$A$18:$O$27,4+(COLUMN()-COLUMN('計算（宅配便）'!$M$1))/6),0)</f>
        <v>0</v>
      </c>
      <c r="AF150" s="62" t="e">
        <f t="shared" ca="1" si="108"/>
        <v>#VALUE!</v>
      </c>
      <c r="AG150" s="59" t="e">
        <f t="shared" ca="1" si="109"/>
        <v>#VALUE!</v>
      </c>
      <c r="AH150" s="60" t="e">
        <f t="shared" ca="1" si="110"/>
        <v>#VALUE!</v>
      </c>
      <c r="AI150" s="61" t="e">
        <f t="shared" ca="1" si="111"/>
        <v>#VALUE!</v>
      </c>
      <c r="AJ150" s="61">
        <f ca="1">OFFSET(宅配便入力!$W150,0,(COLUMN()-COLUMN($L$1))/6)</f>
        <v>0</v>
      </c>
      <c r="AK150" s="61">
        <f>IF($I150="(送料込)",VLOOKUP(宅配便入力!$Q150,宅配便!$A$18:$O$27,4+(COLUMN()-COLUMN('計算（宅配便）'!$M$1))/6),0)</f>
        <v>0</v>
      </c>
      <c r="AL150" s="62" t="e">
        <f t="shared" ca="1" si="112"/>
        <v>#VALUE!</v>
      </c>
      <c r="AM150" s="59" t="e">
        <f t="shared" ca="1" si="113"/>
        <v>#VALUE!</v>
      </c>
      <c r="AN150" s="60" t="e">
        <f t="shared" ca="1" si="114"/>
        <v>#VALUE!</v>
      </c>
      <c r="AO150" s="61" t="e">
        <f t="shared" ca="1" si="115"/>
        <v>#VALUE!</v>
      </c>
      <c r="AP150" s="61">
        <f ca="1">OFFSET(宅配便入力!$W150,0,(COLUMN()-COLUMN($L$1))/6)</f>
        <v>0</v>
      </c>
      <c r="AQ150" s="61">
        <f>IF($I150="(送料込)",VLOOKUP(宅配便入力!$Q150,宅配便!$A$18:$O$27,4+(COLUMN()-COLUMN('計算（宅配便）'!$M$1))/6),0)</f>
        <v>0</v>
      </c>
      <c r="AR150" s="62" t="e">
        <f t="shared" ca="1" si="116"/>
        <v>#VALUE!</v>
      </c>
      <c r="AS150" s="59" t="e">
        <f t="shared" ca="1" si="117"/>
        <v>#VALUE!</v>
      </c>
      <c r="AT150" s="60" t="e">
        <f t="shared" ca="1" si="118"/>
        <v>#VALUE!</v>
      </c>
      <c r="AU150" s="61" t="e">
        <f t="shared" ca="1" si="119"/>
        <v>#VALUE!</v>
      </c>
      <c r="AV150" s="61">
        <f ca="1">OFFSET(宅配便入力!$W150,0,(COLUMN()-COLUMN($L$1))/6)</f>
        <v>0</v>
      </c>
      <c r="AW150" s="61">
        <f>IF($I150="(送料込)",VLOOKUP(宅配便入力!$Q150,宅配便!$A$18:$O$27,4+(COLUMN()-COLUMN('計算（宅配便）'!$M$1))/6),0)</f>
        <v>0</v>
      </c>
      <c r="AX150" s="62" t="e">
        <f t="shared" ca="1" si="120"/>
        <v>#VALUE!</v>
      </c>
      <c r="AY150" s="59" t="e">
        <f t="shared" ca="1" si="121"/>
        <v>#VALUE!</v>
      </c>
      <c r="AZ150" s="60" t="e">
        <f t="shared" ca="1" si="122"/>
        <v>#VALUE!</v>
      </c>
      <c r="BA150" s="61" t="e">
        <f t="shared" ca="1" si="123"/>
        <v>#VALUE!</v>
      </c>
      <c r="BB150" s="61">
        <f ca="1">OFFSET(宅配便入力!$W150,0,(COLUMN()-COLUMN($L$1))/6)</f>
        <v>0</v>
      </c>
      <c r="BC150" s="61">
        <f>IF($I150="(送料込)",VLOOKUP(宅配便入力!$Q150,宅配便!$A$18:$O$27,4+(COLUMN()-COLUMN('計算（宅配便）'!$M$1))/6),0)</f>
        <v>0</v>
      </c>
      <c r="BD150" s="62" t="e">
        <f t="shared" ca="1" si="124"/>
        <v>#VALUE!</v>
      </c>
      <c r="BE150" s="59" t="e">
        <f t="shared" ca="1" si="125"/>
        <v>#VALUE!</v>
      </c>
      <c r="BF150" s="60" t="e">
        <f t="shared" ca="1" si="126"/>
        <v>#VALUE!</v>
      </c>
      <c r="BG150" s="61" t="e">
        <f t="shared" ca="1" si="127"/>
        <v>#VALUE!</v>
      </c>
      <c r="BH150" s="61">
        <f ca="1">OFFSET(宅配便入力!$W150,0,(COLUMN()-COLUMN($L$1))/6)</f>
        <v>0</v>
      </c>
      <c r="BI150" s="61">
        <f>IF($I150="(送料込)",VLOOKUP(宅配便入力!$Q150,宅配便!$A$18:$O$27,4+(COLUMN()-COLUMN('計算（宅配便）'!$M$1))/6),0)</f>
        <v>0</v>
      </c>
      <c r="BJ150" s="62" t="e">
        <f t="shared" ca="1" si="128"/>
        <v>#VALUE!</v>
      </c>
      <c r="BK150" s="59" t="e">
        <f t="shared" ca="1" si="129"/>
        <v>#VALUE!</v>
      </c>
      <c r="BL150" s="60" t="e">
        <f t="shared" ca="1" si="130"/>
        <v>#VALUE!</v>
      </c>
      <c r="BM150" s="61" t="e">
        <f t="shared" ca="1" si="131"/>
        <v>#VALUE!</v>
      </c>
      <c r="BN150" s="61">
        <f ca="1">OFFSET(宅配便入力!$W150,0,(COLUMN()-COLUMN($L$1))/6)</f>
        <v>0</v>
      </c>
      <c r="BO150" s="61">
        <f>IF($I150="(送料込)",VLOOKUP(宅配便入力!$Q150,宅配便!$A$18:$O$27,4+(COLUMN()-COLUMN('計算（宅配便）'!$M$1))/6),0)</f>
        <v>0</v>
      </c>
      <c r="BP150" s="62" t="e">
        <f t="shared" ca="1" si="132"/>
        <v>#VALUE!</v>
      </c>
      <c r="BQ150" s="59" t="e">
        <f t="shared" ca="1" si="133"/>
        <v>#VALUE!</v>
      </c>
      <c r="BR150" s="60" t="e">
        <f t="shared" ca="1" si="134"/>
        <v>#VALUE!</v>
      </c>
      <c r="BS150" s="61" t="e">
        <f t="shared" ca="1" si="135"/>
        <v>#VALUE!</v>
      </c>
      <c r="BT150" s="61">
        <f ca="1">OFFSET(宅配便入力!$W150,0,(COLUMN()-COLUMN($L$1))/6)</f>
        <v>0</v>
      </c>
      <c r="BU150" s="61">
        <f>IF($I150="(送料込)",VLOOKUP(宅配便入力!$Q150,宅配便!$A$18:$O$27,4+(COLUMN()-COLUMN('計算（宅配便）'!$M$1))/6),0)</f>
        <v>0</v>
      </c>
      <c r="BV150" s="62" t="e">
        <f t="shared" ca="1" si="136"/>
        <v>#VALUE!</v>
      </c>
      <c r="BW150" s="59" t="e">
        <f t="shared" ca="1" si="137"/>
        <v>#VALUE!</v>
      </c>
      <c r="BX150" s="60" t="e">
        <f t="shared" ca="1" si="138"/>
        <v>#VALUE!</v>
      </c>
      <c r="BY150" s="61" t="e">
        <f t="shared" ca="1" si="139"/>
        <v>#VALUE!</v>
      </c>
      <c r="BZ150" s="61">
        <f ca="1">OFFSET(宅配便入力!$W150,0,(COLUMN()-COLUMN($L$1))/6)</f>
        <v>0</v>
      </c>
      <c r="CA150" s="61">
        <f>IF($I150="(送料込)",VLOOKUP(宅配便入力!$Q150,宅配便!$A$18:$O$27,4+(COLUMN()-COLUMN('計算（宅配便）'!$M$1))/6),0)</f>
        <v>0</v>
      </c>
      <c r="CB150" s="62" t="e">
        <f t="shared" ca="1" si="140"/>
        <v>#VALUE!</v>
      </c>
      <c r="CC150" s="59" t="e">
        <f t="shared" ca="1" si="141"/>
        <v>#VALUE!</v>
      </c>
      <c r="CD150" s="60" t="e">
        <f t="shared" ca="1" si="142"/>
        <v>#VALUE!</v>
      </c>
      <c r="CE150" s="61" t="e">
        <f t="shared" ca="1" si="143"/>
        <v>#VALUE!</v>
      </c>
    </row>
  </sheetData>
  <mergeCells count="3">
    <mergeCell ref="F2:G2"/>
    <mergeCell ref="L2:CE2"/>
    <mergeCell ref="I2:K2"/>
  </mergeCells>
  <phoneticPr fontId="3"/>
  <dataValidations count="2">
    <dataValidation imeMode="halfAlpha" allowBlank="1" showInputMessage="1" showErrorMessage="1" sqref="BV4:BV150 T4:T150 Z4:Z150 AF4:AF150 AL4:AL150 AR4:AR150 AX4:AX150 BD4:BD150 BJ4:BJ150 N4:N150 CB4:CB150 BP4:BP150" xr:uid="{A5E21384-0A2C-4774-B2D2-56C118FE1E52}"/>
    <dataValidation type="list" allowBlank="1" showInputMessage="1" showErrorMessage="1" sqref="I2" xr:uid="{7567178C-B968-4947-8F2A-A9808C52C694}">
      <formula1>"①,②,③,④,⑤,⑥,⑦,⑧,⑨,⑩"</formula1>
    </dataValidation>
  </dataValidations>
  <hyperlinks>
    <hyperlink ref="C1" location="操作メニュー!A1" display="操作メニューへ戻る" xr:uid="{E311F95C-FC4A-4CCA-9CA5-BDF684B8F073}"/>
  </hyperlink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8FA94C-9F11-4D16-8419-E999FE2FFE88}">
  <sheetPr codeName="Sheet6">
    <tabColor rgb="FFFF0000"/>
  </sheetPr>
  <dimension ref="A1:P29"/>
  <sheetViews>
    <sheetView workbookViewId="0">
      <selection activeCell="F4" sqref="F4:I4"/>
    </sheetView>
  </sheetViews>
  <sheetFormatPr defaultRowHeight="18"/>
  <cols>
    <col min="1" max="1" width="23.09765625" customWidth="1"/>
    <col min="2" max="2" width="18" style="32" customWidth="1"/>
    <col min="3" max="3" width="23.19921875" customWidth="1"/>
    <col min="11" max="11" width="8.8984375" style="42" customWidth="1"/>
    <col min="12" max="13" width="8.8984375" style="32" customWidth="1"/>
    <col min="14" max="16" width="8.8984375" customWidth="1"/>
  </cols>
  <sheetData>
    <row r="1" spans="1:16" ht="28.8">
      <c r="A1" s="4" t="s">
        <v>419</v>
      </c>
      <c r="C1" s="151" t="s">
        <v>561</v>
      </c>
    </row>
    <row r="2" spans="1:16" s="2" customFormat="1" ht="18" customHeight="1">
      <c r="A2" s="31" t="s">
        <v>13</v>
      </c>
      <c r="B2" s="203" t="str">
        <f>IF(ISBLANK(宅配便!B2),"",宅配便!B2)</f>
        <v/>
      </c>
      <c r="C2" s="203"/>
      <c r="D2" s="179" t="s">
        <v>14</v>
      </c>
      <c r="E2" s="180"/>
      <c r="F2" s="209">
        <f>宅配便!F2</f>
        <v>0</v>
      </c>
      <c r="G2" s="210"/>
      <c r="H2" s="210"/>
      <c r="I2" s="211"/>
      <c r="J2" s="1"/>
      <c r="K2" s="33"/>
      <c r="L2" s="168"/>
      <c r="M2" s="41"/>
      <c r="N2" s="1"/>
      <c r="O2" s="1"/>
      <c r="P2" s="1"/>
    </row>
    <row r="3" spans="1:16" s="2" customFormat="1" ht="18" customHeight="1">
      <c r="A3" s="31" t="s">
        <v>80</v>
      </c>
      <c r="B3" s="203" t="str">
        <f>IF(ISBLANK(宅配便!B3),"",宅配便!B3)</f>
        <v/>
      </c>
      <c r="C3" s="203"/>
      <c r="D3" s="181"/>
      <c r="E3" s="182"/>
      <c r="F3" s="212"/>
      <c r="G3" s="213"/>
      <c r="H3" s="213"/>
      <c r="I3" s="214"/>
      <c r="J3" s="1"/>
      <c r="K3" s="33"/>
      <c r="L3" s="168"/>
      <c r="M3" s="41"/>
      <c r="N3" s="1"/>
      <c r="O3" s="1"/>
      <c r="P3" s="1"/>
    </row>
    <row r="4" spans="1:16" ht="32.4" customHeight="1">
      <c r="A4" s="31" t="s">
        <v>16</v>
      </c>
      <c r="B4" s="204" t="str">
        <f>宅配便!B4&amp;""</f>
        <v/>
      </c>
      <c r="C4" s="205"/>
      <c r="D4" s="174" t="s">
        <v>15</v>
      </c>
      <c r="E4" s="175"/>
      <c r="F4" s="206" t="str">
        <f>宅配便!F4&amp;""</f>
        <v/>
      </c>
      <c r="G4" s="207"/>
      <c r="H4" s="207"/>
      <c r="I4" s="208"/>
    </row>
    <row r="5" spans="1:16" s="2" customFormat="1" ht="18" customHeight="1">
      <c r="B5" s="41"/>
      <c r="C5" s="1"/>
      <c r="D5" s="1"/>
      <c r="E5" s="1"/>
      <c r="F5" s="1"/>
      <c r="G5" s="1"/>
      <c r="H5" s="1"/>
      <c r="I5" s="1"/>
      <c r="J5" s="1"/>
      <c r="K5" s="33"/>
      <c r="L5" s="41"/>
      <c r="M5" s="41"/>
      <c r="N5" s="1"/>
      <c r="O5" s="1"/>
      <c r="P5" s="1"/>
    </row>
    <row r="6" spans="1:16" s="2" customFormat="1" ht="18" customHeight="1">
      <c r="A6" s="68" t="s">
        <v>10</v>
      </c>
      <c r="B6" s="41"/>
      <c r="C6" s="1"/>
      <c r="D6" s="1"/>
      <c r="E6" s="1"/>
      <c r="F6" s="1"/>
      <c r="G6" s="1"/>
      <c r="H6" s="1"/>
      <c r="I6" s="1"/>
      <c r="J6" s="1"/>
      <c r="K6" s="70"/>
      <c r="L6" s="1"/>
      <c r="M6" s="70"/>
      <c r="N6" s="1"/>
      <c r="O6" s="1"/>
      <c r="P6" s="1"/>
    </row>
    <row r="7" spans="1:16" s="2" customFormat="1" ht="18" customHeight="1">
      <c r="A7" s="7" t="s">
        <v>0</v>
      </c>
      <c r="B7" s="170" t="s">
        <v>1</v>
      </c>
      <c r="C7" s="171"/>
      <c r="D7" s="172"/>
      <c r="E7" s="170" t="s">
        <v>2</v>
      </c>
      <c r="F7" s="171"/>
      <c r="G7" s="171"/>
      <c r="H7" s="171"/>
      <c r="I7" s="172"/>
      <c r="J7" s="1"/>
      <c r="K7" s="33"/>
      <c r="L7" s="41"/>
      <c r="M7" s="41"/>
      <c r="N7" s="1"/>
      <c r="O7" s="1"/>
      <c r="P7" s="1"/>
    </row>
    <row r="8" spans="1:16" ht="19.95" customHeight="1">
      <c r="A8" s="31" t="s">
        <v>3</v>
      </c>
      <c r="B8" s="197" t="s">
        <v>472</v>
      </c>
      <c r="C8" s="198"/>
      <c r="D8" s="199"/>
      <c r="E8" s="200"/>
      <c r="F8" s="201"/>
      <c r="G8" s="201"/>
      <c r="H8" s="201"/>
      <c r="I8" s="202"/>
      <c r="K8" s="33"/>
      <c r="L8" s="41"/>
      <c r="M8" s="41"/>
    </row>
    <row r="9" spans="1:16">
      <c r="A9" s="31" t="s">
        <v>19</v>
      </c>
      <c r="B9" s="197"/>
      <c r="C9" s="198"/>
      <c r="D9" s="199"/>
      <c r="E9" s="200"/>
      <c r="F9" s="201"/>
      <c r="G9" s="201"/>
      <c r="H9" s="201"/>
      <c r="I9" s="202"/>
      <c r="K9" s="43"/>
      <c r="M9" s="48"/>
    </row>
    <row r="10" spans="1:16">
      <c r="A10" s="31" t="s">
        <v>20</v>
      </c>
      <c r="B10" s="197"/>
      <c r="C10" s="198"/>
      <c r="D10" s="199"/>
      <c r="E10" s="200"/>
      <c r="F10" s="201"/>
      <c r="G10" s="201"/>
      <c r="H10" s="201"/>
      <c r="I10" s="202"/>
      <c r="K10" s="44"/>
      <c r="M10" s="48"/>
    </row>
    <row r="11" spans="1:16">
      <c r="A11" s="31" t="s">
        <v>5</v>
      </c>
      <c r="B11" s="162"/>
      <c r="C11" s="163"/>
      <c r="D11" s="164"/>
      <c r="E11" s="165"/>
      <c r="F11" s="166"/>
      <c r="G11" s="166"/>
      <c r="H11" s="166"/>
      <c r="I11" s="167"/>
      <c r="K11" s="33"/>
    </row>
    <row r="12" spans="1:16">
      <c r="A12" s="31" t="s">
        <v>134</v>
      </c>
      <c r="B12" s="162"/>
      <c r="C12" s="163"/>
      <c r="D12" s="164"/>
      <c r="E12" s="165"/>
      <c r="F12" s="166"/>
      <c r="G12" s="166"/>
      <c r="H12" s="166"/>
      <c r="I12" s="167"/>
      <c r="K12" s="33"/>
    </row>
    <row r="13" spans="1:16">
      <c r="A13" s="31" t="s">
        <v>6</v>
      </c>
      <c r="B13" s="162"/>
      <c r="C13" s="163"/>
      <c r="D13" s="164"/>
      <c r="E13" s="165"/>
      <c r="F13" s="166"/>
      <c r="G13" s="166"/>
      <c r="H13" s="166"/>
      <c r="I13" s="167"/>
      <c r="K13" s="33"/>
    </row>
    <row r="14" spans="1:16">
      <c r="A14" s="31" t="s">
        <v>7</v>
      </c>
      <c r="B14" s="162"/>
      <c r="C14" s="163"/>
      <c r="D14" s="164"/>
      <c r="E14" s="165"/>
      <c r="F14" s="166"/>
      <c r="G14" s="166"/>
      <c r="H14" s="166"/>
      <c r="I14" s="167"/>
      <c r="K14" s="41"/>
    </row>
    <row r="15" spans="1:16">
      <c r="A15" s="31" t="s">
        <v>9</v>
      </c>
      <c r="B15" s="162"/>
      <c r="C15" s="163"/>
      <c r="D15" s="164"/>
      <c r="E15" s="165"/>
      <c r="F15" s="166"/>
      <c r="G15" s="166"/>
      <c r="H15" s="166"/>
      <c r="I15" s="167"/>
      <c r="K15" s="33"/>
    </row>
    <row r="16" spans="1:16" s="2" customFormat="1" ht="94.95" customHeight="1">
      <c r="A16" s="31" t="s">
        <v>4</v>
      </c>
      <c r="B16" s="165"/>
      <c r="C16" s="166"/>
      <c r="D16" s="166"/>
      <c r="E16" s="166"/>
      <c r="F16" s="166"/>
      <c r="G16" s="166"/>
      <c r="H16" s="166"/>
      <c r="I16" s="167"/>
      <c r="J16" s="1"/>
      <c r="K16" s="33"/>
      <c r="L16" s="41"/>
      <c r="M16" s="41"/>
      <c r="N16" s="1"/>
      <c r="O16" s="1"/>
    </row>
    <row r="18" spans="1:15" ht="22.2">
      <c r="A18" s="11" t="s">
        <v>35</v>
      </c>
      <c r="B18" s="11"/>
      <c r="K18"/>
      <c r="L18"/>
      <c r="M18"/>
    </row>
    <row r="19" spans="1:15">
      <c r="A19" s="9" t="s">
        <v>22</v>
      </c>
      <c r="B19" s="9" t="s">
        <v>348</v>
      </c>
      <c r="C19" s="9" t="s">
        <v>2</v>
      </c>
      <c r="D19" s="9" t="s">
        <v>23</v>
      </c>
      <c r="E19" s="9" t="s">
        <v>24</v>
      </c>
      <c r="F19" s="9" t="s">
        <v>25</v>
      </c>
      <c r="G19" s="9" t="s">
        <v>26</v>
      </c>
      <c r="H19" s="9" t="s">
        <v>27</v>
      </c>
      <c r="I19" s="9" t="s">
        <v>28</v>
      </c>
      <c r="J19" s="9" t="s">
        <v>29</v>
      </c>
      <c r="K19" s="9" t="s">
        <v>30</v>
      </c>
      <c r="L19" s="9" t="s">
        <v>31</v>
      </c>
      <c r="M19" s="9" t="s">
        <v>32</v>
      </c>
      <c r="N19" s="9" t="s">
        <v>33</v>
      </c>
      <c r="O19" s="9" t="s">
        <v>34</v>
      </c>
    </row>
    <row r="20" spans="1:15">
      <c r="A20" s="12" t="s">
        <v>40</v>
      </c>
      <c r="B20" s="115"/>
      <c r="C20" s="18"/>
      <c r="D20" s="10"/>
      <c r="E20" s="10"/>
      <c r="F20" s="10"/>
      <c r="G20" s="10"/>
      <c r="H20" s="10"/>
      <c r="I20" s="10"/>
      <c r="J20" s="10"/>
      <c r="K20" s="10"/>
      <c r="L20" s="10"/>
      <c r="M20" s="10"/>
      <c r="N20" s="10"/>
      <c r="O20" s="10"/>
    </row>
    <row r="21" spans="1:15">
      <c r="A21" s="12" t="s">
        <v>41</v>
      </c>
      <c r="B21" s="115"/>
      <c r="C21" s="18"/>
      <c r="D21" s="10"/>
      <c r="E21" s="10"/>
      <c r="F21" s="10"/>
      <c r="G21" s="10"/>
      <c r="H21" s="10"/>
      <c r="I21" s="10"/>
      <c r="J21" s="10"/>
      <c r="K21" s="10"/>
      <c r="L21" s="10"/>
      <c r="M21" s="10"/>
      <c r="N21" s="10"/>
      <c r="O21" s="10"/>
    </row>
    <row r="22" spans="1:15">
      <c r="A22" s="12" t="s">
        <v>42</v>
      </c>
      <c r="B22" s="12"/>
      <c r="C22" s="18"/>
      <c r="D22" s="10"/>
      <c r="E22" s="10"/>
      <c r="F22" s="10"/>
      <c r="G22" s="10"/>
      <c r="H22" s="10"/>
      <c r="I22" s="10"/>
      <c r="J22" s="10"/>
      <c r="K22" s="10"/>
      <c r="L22" s="10"/>
      <c r="M22" s="10"/>
      <c r="N22" s="10"/>
      <c r="O22" s="10"/>
    </row>
    <row r="23" spans="1:15">
      <c r="A23" s="12" t="s">
        <v>407</v>
      </c>
      <c r="B23" s="12"/>
      <c r="C23" s="18"/>
      <c r="D23" s="10"/>
      <c r="E23" s="10"/>
      <c r="F23" s="10"/>
      <c r="G23" s="10"/>
      <c r="H23" s="10"/>
      <c r="I23" s="10"/>
      <c r="J23" s="10"/>
      <c r="K23" s="10"/>
      <c r="L23" s="10"/>
      <c r="M23" s="10"/>
      <c r="N23" s="10"/>
      <c r="O23" s="10"/>
    </row>
    <row r="24" spans="1:15">
      <c r="A24" s="12" t="s">
        <v>408</v>
      </c>
      <c r="B24" s="12"/>
      <c r="C24" s="18"/>
      <c r="D24" s="10"/>
      <c r="E24" s="10"/>
      <c r="F24" s="10"/>
      <c r="G24" s="10"/>
      <c r="H24" s="10"/>
      <c r="I24" s="10"/>
      <c r="J24" s="10"/>
      <c r="K24" s="10"/>
      <c r="L24" s="10"/>
      <c r="M24" s="10"/>
      <c r="N24" s="10"/>
      <c r="O24" s="10"/>
    </row>
    <row r="25" spans="1:15">
      <c r="A25" s="12" t="s">
        <v>409</v>
      </c>
      <c r="B25" s="12"/>
      <c r="C25" s="18"/>
      <c r="D25" s="10"/>
      <c r="E25" s="10"/>
      <c r="F25" s="10"/>
      <c r="G25" s="10"/>
      <c r="H25" s="10"/>
      <c r="I25" s="10"/>
      <c r="J25" s="10"/>
      <c r="K25" s="10"/>
      <c r="L25" s="10"/>
      <c r="M25" s="10"/>
      <c r="N25" s="10"/>
      <c r="O25" s="10"/>
    </row>
    <row r="26" spans="1:15">
      <c r="A26" s="12" t="s">
        <v>410</v>
      </c>
      <c r="B26" s="12"/>
      <c r="C26" s="18"/>
      <c r="D26" s="10"/>
      <c r="E26" s="10"/>
      <c r="F26" s="10"/>
      <c r="G26" s="10"/>
      <c r="H26" s="10"/>
      <c r="I26" s="10"/>
      <c r="J26" s="10"/>
      <c r="K26" s="10"/>
      <c r="L26" s="10"/>
      <c r="M26" s="10"/>
      <c r="N26" s="10"/>
      <c r="O26" s="10"/>
    </row>
    <row r="27" spans="1:15">
      <c r="A27" s="12" t="s">
        <v>411</v>
      </c>
      <c r="B27" s="12"/>
      <c r="C27" s="18"/>
      <c r="D27" s="10"/>
      <c r="E27" s="10"/>
      <c r="F27" s="10"/>
      <c r="G27" s="10"/>
      <c r="H27" s="10"/>
      <c r="I27" s="10"/>
      <c r="J27" s="10"/>
      <c r="K27" s="10"/>
      <c r="L27" s="10"/>
      <c r="M27" s="10"/>
      <c r="N27" s="10"/>
      <c r="O27" s="10"/>
    </row>
    <row r="28" spans="1:15">
      <c r="A28" s="12" t="s">
        <v>412</v>
      </c>
      <c r="B28" s="12"/>
      <c r="C28" s="18"/>
      <c r="D28" s="10"/>
      <c r="E28" s="10"/>
      <c r="F28" s="10"/>
      <c r="G28" s="10"/>
      <c r="H28" s="10"/>
      <c r="I28" s="10"/>
      <c r="J28" s="10"/>
      <c r="K28" s="10"/>
      <c r="L28" s="10"/>
      <c r="M28" s="10"/>
      <c r="N28" s="10"/>
      <c r="O28" s="10"/>
    </row>
    <row r="29" spans="1:15">
      <c r="A29" s="12" t="s">
        <v>413</v>
      </c>
      <c r="B29" s="12"/>
      <c r="C29" s="18"/>
      <c r="D29" s="10"/>
      <c r="E29" s="10"/>
      <c r="F29" s="10"/>
      <c r="G29" s="10"/>
      <c r="H29" s="10"/>
      <c r="I29" s="10"/>
      <c r="J29" s="10"/>
      <c r="K29" s="10"/>
      <c r="L29" s="10"/>
      <c r="M29" s="10"/>
      <c r="N29" s="10"/>
      <c r="O29" s="10"/>
    </row>
  </sheetData>
  <mergeCells count="27">
    <mergeCell ref="L2:L3"/>
    <mergeCell ref="B3:C3"/>
    <mergeCell ref="B7:D7"/>
    <mergeCell ref="E7:I7"/>
    <mergeCell ref="E11:I11"/>
    <mergeCell ref="B4:C4"/>
    <mergeCell ref="D4:E4"/>
    <mergeCell ref="F4:I4"/>
    <mergeCell ref="B2:C2"/>
    <mergeCell ref="D2:E3"/>
    <mergeCell ref="F2:I3"/>
    <mergeCell ref="B12:D12"/>
    <mergeCell ref="E12:I12"/>
    <mergeCell ref="B16:I16"/>
    <mergeCell ref="B8:D8"/>
    <mergeCell ref="E8:I8"/>
    <mergeCell ref="B9:D9"/>
    <mergeCell ref="E9:I9"/>
    <mergeCell ref="B10:D10"/>
    <mergeCell ref="E10:I10"/>
    <mergeCell ref="B11:D11"/>
    <mergeCell ref="B13:D13"/>
    <mergeCell ref="E13:I13"/>
    <mergeCell ref="B14:D14"/>
    <mergeCell ref="E14:I14"/>
    <mergeCell ref="B15:D15"/>
    <mergeCell ref="E15:I15"/>
  </mergeCells>
  <phoneticPr fontId="3"/>
  <conditionalFormatting sqref="B16:I16">
    <cfRule type="expression" dxfId="8" priority="2">
      <formula>#REF!="なし"</formula>
    </cfRule>
  </conditionalFormatting>
  <conditionalFormatting sqref="E8:I15 B9:D15">
    <cfRule type="expression" dxfId="7" priority="1">
      <formula>$B$8="なし"</formula>
    </cfRule>
  </conditionalFormatting>
  <dataValidations count="7">
    <dataValidation type="list" errorStyle="warning" allowBlank="1" showInputMessage="1" showErrorMessage="1" sqref="B14:D14" xr:uid="{24785D87-83B7-4D87-91FC-B9C158CCC059}">
      <formula1>"１ケースごと,１ロットごと,一律(数量無関係),その他,ロット割れ不足分1ケースごと,ロット割れ不足分1ロットごと"</formula1>
    </dataValidation>
    <dataValidation type="list" errorStyle="warning" allowBlank="1" showInputMessage="1" showErrorMessage="1" sqref="B12:D12" xr:uid="{8603D414-64CE-4586-9FC2-F2F178A11432}">
      <formula1>"全国一律,地域別金額"</formula1>
    </dataValidation>
    <dataValidation type="list" errorStyle="warning" allowBlank="1" showInputMessage="1" showErrorMessage="1" sqref="B8:D8" xr:uid="{B9015261-5F87-41CB-B2BB-A2A53D4BB1F9}">
      <formula1>"あり,なし"</formula1>
    </dataValidation>
    <dataValidation type="list" errorStyle="warning" allowBlank="1" showInputMessage="1" showErrorMessage="1" sqref="B15:D15 B13:D13" xr:uid="{6EB7755D-2264-4C0A-AB1A-84BBCA3B659C}">
      <formula1>"あり,なし,一部地域のみあり"</formula1>
    </dataValidation>
    <dataValidation type="list" errorStyle="warning" allowBlank="1" showInputMessage="1" showErrorMessage="1" sqref="B11:D11" xr:uid="{89DCB43B-F961-47C8-9C36-DC6C7A092EB3}">
      <formula1>"送料込み見積もり,送料別見積もり,その他"</formula1>
    </dataValidation>
    <dataValidation type="list" errorStyle="warning" allowBlank="1" showInputMessage="1" showErrorMessage="1" sqref="B9:D10" xr:uid="{16024F30-A55E-46E4-9657-5FCB154B50A1}">
      <formula1>"宅配便と同じ,宅配便と異なる"</formula1>
    </dataValidation>
    <dataValidation type="list" errorStyle="warning" allowBlank="1" showInputMessage="1" showErrorMessage="1" sqref="Q4:Q150" xr:uid="{8B12C832-86A0-4239-B5AD-1CA821627B7A}">
      <formula1>$A$20:$A$29</formula1>
    </dataValidation>
  </dataValidations>
  <hyperlinks>
    <hyperlink ref="C1" location="操作メニュー!A1" display="操作メニューへ戻る" xr:uid="{EA973D0D-38D2-47F1-A50C-3839E1B714B9}"/>
  </hyperlink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27C89D-A465-464C-BE90-24013D011368}">
  <sheetPr codeName="Sheet7">
    <tabColor rgb="FF7030A0"/>
  </sheetPr>
  <dimension ref="A1:AH150"/>
  <sheetViews>
    <sheetView zoomScale="97" workbookViewId="0">
      <pane xSplit="3" ySplit="3" topLeftCell="R131" activePane="bottomRight" state="frozen"/>
      <selection activeCell="J19" sqref="J19"/>
      <selection pane="topRight" activeCell="J19" sqref="J19"/>
      <selection pane="bottomLeft" activeCell="J19" sqref="J19"/>
      <selection pane="bottomRight" activeCell="AD153" sqref="AD153"/>
    </sheetView>
  </sheetViews>
  <sheetFormatPr defaultRowHeight="18" outlineLevelCol="1"/>
  <cols>
    <col min="1" max="1" width="6.5" customWidth="1"/>
    <col min="2" max="2" width="26.19921875" customWidth="1"/>
    <col min="3" max="3" width="50" customWidth="1"/>
    <col min="4" max="4" width="25.69921875" customWidth="1"/>
    <col min="5" max="7" width="13.19921875" customWidth="1"/>
    <col min="8" max="8" width="16.59765625" customWidth="1"/>
    <col min="9" max="9" width="14.09765625" customWidth="1"/>
    <col min="10" max="10" width="6.8984375" customWidth="1"/>
    <col min="11" max="11" width="17.59765625" customWidth="1"/>
    <col min="12" max="12" width="12.5" style="3" bestFit="1" customWidth="1"/>
    <col min="13" max="13" width="8.69921875" bestFit="1" customWidth="1"/>
    <col min="14" max="14" width="6.5" customWidth="1"/>
    <col min="15" max="15" width="7" bestFit="1" customWidth="1"/>
    <col min="16" max="16" width="5.09765625" bestFit="1" customWidth="1"/>
    <col min="17" max="18" width="10.09765625" customWidth="1"/>
    <col min="19" max="20" width="18.8984375" customWidth="1"/>
    <col min="21" max="21" width="55" customWidth="1"/>
    <col min="22" max="22" width="8.19921875" customWidth="1"/>
    <col min="23" max="34" width="13.8984375" customWidth="1" outlineLevel="1"/>
  </cols>
  <sheetData>
    <row r="1" spans="1:34" ht="28.8">
      <c r="A1" s="4" t="s">
        <v>421</v>
      </c>
      <c r="C1" s="151" t="s">
        <v>561</v>
      </c>
      <c r="D1" s="34"/>
      <c r="L1"/>
      <c r="W1" s="89" t="s">
        <v>406</v>
      </c>
      <c r="X1" s="89"/>
      <c r="Y1" s="89"/>
      <c r="Z1" s="89"/>
      <c r="AA1" s="89"/>
      <c r="AB1" s="89"/>
      <c r="AC1" s="89"/>
      <c r="AD1" s="89"/>
      <c r="AE1" s="89"/>
      <c r="AF1" s="89"/>
      <c r="AG1" s="89"/>
      <c r="AH1" s="89"/>
    </row>
    <row r="2" spans="1:34">
      <c r="A2" s="8"/>
      <c r="B2" s="8"/>
      <c r="C2" s="8"/>
      <c r="D2" s="51"/>
      <c r="E2" s="215" t="s">
        <v>62</v>
      </c>
      <c r="F2" s="216"/>
      <c r="G2" s="5" t="s">
        <v>336</v>
      </c>
      <c r="H2" s="186" t="s">
        <v>60</v>
      </c>
      <c r="I2" s="187"/>
      <c r="J2" s="90"/>
      <c r="K2" s="90"/>
      <c r="L2" s="186" t="s">
        <v>59</v>
      </c>
      <c r="M2" s="187"/>
      <c r="N2" s="187"/>
      <c r="O2" s="187"/>
      <c r="P2" s="188"/>
      <c r="Q2" s="46" t="s">
        <v>417</v>
      </c>
      <c r="R2" s="187" t="s">
        <v>140</v>
      </c>
      <c r="S2" s="187"/>
      <c r="T2" s="188"/>
      <c r="U2" s="96"/>
      <c r="V2" s="96" t="s">
        <v>426</v>
      </c>
      <c r="W2" s="191" t="s">
        <v>51</v>
      </c>
      <c r="X2" s="191"/>
      <c r="Y2" s="191"/>
      <c r="Z2" s="191"/>
      <c r="AA2" s="191"/>
      <c r="AB2" s="191"/>
      <c r="AC2" s="191"/>
      <c r="AD2" s="191"/>
      <c r="AE2" s="191"/>
      <c r="AF2" s="191"/>
      <c r="AG2" s="191"/>
      <c r="AH2" s="191"/>
    </row>
    <row r="3" spans="1:34" ht="36">
      <c r="A3" s="9" t="s">
        <v>22</v>
      </c>
      <c r="B3" s="9" t="s">
        <v>17</v>
      </c>
      <c r="C3" s="9" t="s">
        <v>18</v>
      </c>
      <c r="D3" s="9" t="s">
        <v>422</v>
      </c>
      <c r="E3" s="9" t="s">
        <v>61</v>
      </c>
      <c r="F3" s="9" t="s">
        <v>50</v>
      </c>
      <c r="G3" s="9" t="s">
        <v>49</v>
      </c>
      <c r="H3" s="46" t="s">
        <v>183</v>
      </c>
      <c r="I3" s="46" t="s">
        <v>165</v>
      </c>
      <c r="J3" s="9" t="s">
        <v>131</v>
      </c>
      <c r="K3" s="9" t="s">
        <v>164</v>
      </c>
      <c r="L3" s="46" t="s">
        <v>177</v>
      </c>
      <c r="M3" s="46" t="s">
        <v>54</v>
      </c>
      <c r="N3" s="46" t="s">
        <v>55</v>
      </c>
      <c r="O3" s="46" t="s">
        <v>57</v>
      </c>
      <c r="P3" s="46" t="s">
        <v>56</v>
      </c>
      <c r="Q3" s="46" t="s">
        <v>417</v>
      </c>
      <c r="R3" s="9" t="s">
        <v>137</v>
      </c>
      <c r="S3" s="9" t="s">
        <v>139</v>
      </c>
      <c r="T3" s="9" t="s">
        <v>138</v>
      </c>
      <c r="U3" s="9" t="s">
        <v>445</v>
      </c>
      <c r="V3" s="97" t="s">
        <v>427</v>
      </c>
      <c r="W3" s="9" t="s">
        <v>23</v>
      </c>
      <c r="X3" s="9" t="s">
        <v>24</v>
      </c>
      <c r="Y3" s="9" t="s">
        <v>25</v>
      </c>
      <c r="Z3" s="9" t="s">
        <v>26</v>
      </c>
      <c r="AA3" s="9" t="s">
        <v>27</v>
      </c>
      <c r="AB3" s="9" t="s">
        <v>28</v>
      </c>
      <c r="AC3" s="9" t="s">
        <v>29</v>
      </c>
      <c r="AD3" s="9" t="s">
        <v>30</v>
      </c>
      <c r="AE3" s="9" t="s">
        <v>31</v>
      </c>
      <c r="AF3" s="9" t="s">
        <v>32</v>
      </c>
      <c r="AG3" s="9" t="s">
        <v>33</v>
      </c>
      <c r="AH3" s="9" t="s">
        <v>34</v>
      </c>
    </row>
    <row r="4" spans="1:34">
      <c r="A4" s="6">
        <v>1</v>
      </c>
      <c r="B4" s="158" t="str">
        <f>IF(ISBLANK(宅配便入力!B4),"",宅配便入力!B4)</f>
        <v/>
      </c>
      <c r="C4" s="5" t="str">
        <f>IF(ISBLANK(宅配便入力!C4),"",宅配便入力!C4)</f>
        <v/>
      </c>
      <c r="D4" s="5" t="str">
        <f>IF(ISBLANK(宅配便入力!D4),"",宅配便入力!D4)</f>
        <v/>
      </c>
      <c r="E4" s="5" t="str">
        <f>IF(ISBLANK(宅配便入力!E4),"",宅配便入力!E4)</f>
        <v/>
      </c>
      <c r="F4" s="5" t="str">
        <f>IFERROR(E4*I4,"")</f>
        <v/>
      </c>
      <c r="G4" s="5" t="str">
        <f>IF($G$2="仕入単価",E4,F4)</f>
        <v/>
      </c>
      <c r="H4" s="5" t="str">
        <f>IF(ISBLANK(宅配便入力!H4),"",宅配便入力!H4)</f>
        <v/>
      </c>
      <c r="I4" s="5" t="str">
        <f>IF(ISBLANK(宅配便入力!I4),"",宅配便入力!I4)</f>
        <v/>
      </c>
      <c r="J4" s="5" t="str">
        <f>IF(ISBLANK(宅配便入力!J4),"",宅配便入力!J4)</f>
        <v/>
      </c>
      <c r="K4" s="5" t="str">
        <f>IF(ISBLANK(宅配便入力!K4),"",宅配便入力!K4)</f>
        <v/>
      </c>
      <c r="L4" s="12"/>
      <c r="M4" s="10"/>
      <c r="N4" s="10"/>
      <c r="O4" s="10"/>
      <c r="P4" s="10"/>
      <c r="Q4" s="12"/>
      <c r="R4" s="12"/>
      <c r="S4" s="5" t="str">
        <f>IF(ISBLANK(宅配便入力!S4),"",宅配便入力!S4)</f>
        <v/>
      </c>
      <c r="T4" s="5" t="str">
        <f>IF(ISBLANK(宅配便入力!T4),"",宅配便入力!T4)</f>
        <v/>
      </c>
      <c r="U4" s="5" t="str">
        <f>IF(OR(ISBLANK(R4),ISBLANK(S4),ISBLANK(O4),ISBLANK(K4)),"","業務便"&amp;R4&amp;":"&amp;S4&amp;"1"&amp;O4&amp;K4)</f>
        <v/>
      </c>
      <c r="V4" s="5" t="str">
        <f>IF(ISBLANK(宅配便入力!V4),"",宅配便入力!V4)</f>
        <v/>
      </c>
      <c r="W4" s="5" t="str">
        <f>$G4</f>
        <v/>
      </c>
      <c r="X4" s="5" t="str">
        <f>$G4</f>
        <v/>
      </c>
      <c r="Y4" s="5" t="str">
        <f t="shared" ref="Y4:AH19" si="0">$G4</f>
        <v/>
      </c>
      <c r="Z4" s="5" t="str">
        <f t="shared" si="0"/>
        <v/>
      </c>
      <c r="AA4" s="5" t="str">
        <f t="shared" si="0"/>
        <v/>
      </c>
      <c r="AB4" s="5" t="str">
        <f t="shared" si="0"/>
        <v/>
      </c>
      <c r="AC4" s="5" t="str">
        <f t="shared" si="0"/>
        <v/>
      </c>
      <c r="AD4" s="5" t="str">
        <f t="shared" si="0"/>
        <v/>
      </c>
      <c r="AE4" s="5" t="str">
        <f t="shared" si="0"/>
        <v/>
      </c>
      <c r="AF4" s="5" t="str">
        <f t="shared" si="0"/>
        <v/>
      </c>
      <c r="AG4" s="5" t="str">
        <f t="shared" si="0"/>
        <v/>
      </c>
      <c r="AH4" s="5" t="str">
        <f t="shared" si="0"/>
        <v/>
      </c>
    </row>
    <row r="5" spans="1:34">
      <c r="A5" s="6">
        <v>2</v>
      </c>
      <c r="B5" s="158" t="str">
        <f>IF(ISBLANK(宅配便入力!B5),"",宅配便入力!B5)</f>
        <v/>
      </c>
      <c r="C5" s="5" t="str">
        <f>IF(ISBLANK(宅配便入力!C5),"",宅配便入力!C5)</f>
        <v/>
      </c>
      <c r="D5" s="5" t="str">
        <f>IF(ISBLANK(宅配便入力!D5),"",宅配便入力!D5)</f>
        <v/>
      </c>
      <c r="E5" s="5" t="str">
        <f>IF(ISBLANK(宅配便入力!E5),"",宅配便入力!E5)</f>
        <v/>
      </c>
      <c r="F5" s="5" t="str">
        <f t="shared" ref="F5:F68" si="1">IFERROR(E5*I5,"")</f>
        <v/>
      </c>
      <c r="G5" s="5" t="str">
        <f t="shared" ref="G5:G68" si="2">IF($G$2="仕入単価",E5,F5)</f>
        <v/>
      </c>
      <c r="H5" s="5" t="str">
        <f>IF(ISBLANK(宅配便入力!H5),"",宅配便入力!H5)</f>
        <v/>
      </c>
      <c r="I5" s="5" t="str">
        <f>IF(ISBLANK(宅配便入力!I5),"",宅配便入力!I5)</f>
        <v/>
      </c>
      <c r="J5" s="5" t="str">
        <f>IF(ISBLANK(宅配便入力!J5),"",宅配便入力!J5)</f>
        <v/>
      </c>
      <c r="K5" s="5" t="str">
        <f>IF(ISBLANK(宅配便入力!K5),"",宅配便入力!K5)</f>
        <v/>
      </c>
      <c r="L5" s="12"/>
      <c r="M5" s="10"/>
      <c r="N5" s="10"/>
      <c r="O5" s="10"/>
      <c r="P5" s="10"/>
      <c r="Q5" s="12"/>
      <c r="R5" s="12"/>
      <c r="S5" s="5" t="str">
        <f>IF(ISBLANK(宅配便入力!S5),"",宅配便入力!S5)</f>
        <v/>
      </c>
      <c r="T5" s="5" t="str">
        <f>IF(ISBLANK(宅配便入力!T5),"",宅配便入力!T5)</f>
        <v/>
      </c>
      <c r="U5" s="5" t="str">
        <f t="shared" ref="U5:U68" si="3">IF(OR(ISBLANK(R5),ISBLANK(S5),ISBLANK(O5),ISBLANK(K5)),"","業務便"&amp;R5&amp;":"&amp;S5&amp;"1"&amp;O5&amp;K5)</f>
        <v/>
      </c>
      <c r="V5" s="5" t="str">
        <f>IF(ISBLANK(宅配便入力!V5),"",宅配便入力!V5)</f>
        <v/>
      </c>
      <c r="W5" s="5" t="str">
        <f t="shared" ref="W5:AH36" si="4">$G5</f>
        <v/>
      </c>
      <c r="X5" s="5" t="str">
        <f t="shared" si="4"/>
        <v/>
      </c>
      <c r="Y5" s="5" t="str">
        <f t="shared" si="0"/>
        <v/>
      </c>
      <c r="Z5" s="5" t="str">
        <f t="shared" si="0"/>
        <v/>
      </c>
      <c r="AA5" s="5" t="str">
        <f t="shared" si="0"/>
        <v/>
      </c>
      <c r="AB5" s="5" t="str">
        <f t="shared" si="0"/>
        <v/>
      </c>
      <c r="AC5" s="5" t="str">
        <f t="shared" si="0"/>
        <v/>
      </c>
      <c r="AD5" s="5" t="str">
        <f t="shared" si="0"/>
        <v/>
      </c>
      <c r="AE5" s="5" t="str">
        <f t="shared" si="0"/>
        <v/>
      </c>
      <c r="AF5" s="5" t="str">
        <f t="shared" si="0"/>
        <v/>
      </c>
      <c r="AG5" s="5" t="str">
        <f t="shared" si="0"/>
        <v/>
      </c>
      <c r="AH5" s="5" t="str">
        <f t="shared" si="0"/>
        <v/>
      </c>
    </row>
    <row r="6" spans="1:34">
      <c r="A6" s="6">
        <v>3</v>
      </c>
      <c r="B6" s="158" t="str">
        <f>IF(ISBLANK(宅配便入力!B6),"",宅配便入力!B6)</f>
        <v/>
      </c>
      <c r="C6" s="5" t="str">
        <f>IF(ISBLANK(宅配便入力!C6),"",宅配便入力!C6)</f>
        <v/>
      </c>
      <c r="D6" s="5" t="str">
        <f>IF(ISBLANK(宅配便入力!D6),"",宅配便入力!D6)</f>
        <v/>
      </c>
      <c r="E6" s="5" t="str">
        <f>IF(ISBLANK(宅配便入力!E6),"",宅配便入力!E6)</f>
        <v/>
      </c>
      <c r="F6" s="5" t="str">
        <f t="shared" si="1"/>
        <v/>
      </c>
      <c r="G6" s="5" t="str">
        <f t="shared" si="2"/>
        <v/>
      </c>
      <c r="H6" s="5" t="str">
        <f>IF(ISBLANK(宅配便入力!H6),"",宅配便入力!H6)</f>
        <v/>
      </c>
      <c r="I6" s="5" t="str">
        <f>IF(ISBLANK(宅配便入力!I6),"",宅配便入力!I6)</f>
        <v/>
      </c>
      <c r="J6" s="5" t="str">
        <f>IF(ISBLANK(宅配便入力!J6),"",宅配便入力!J6)</f>
        <v/>
      </c>
      <c r="K6" s="5" t="str">
        <f>IF(ISBLANK(宅配便入力!K6),"",宅配便入力!K6)</f>
        <v/>
      </c>
      <c r="L6" s="12"/>
      <c r="M6" s="10"/>
      <c r="N6" s="10"/>
      <c r="O6" s="10"/>
      <c r="P6" s="10"/>
      <c r="Q6" s="12"/>
      <c r="R6" s="12"/>
      <c r="S6" s="5" t="str">
        <f>IF(ISBLANK(宅配便入力!S6),"",宅配便入力!S6)</f>
        <v/>
      </c>
      <c r="T6" s="5" t="str">
        <f>IF(ISBLANK(宅配便入力!T6),"",宅配便入力!T6)</f>
        <v/>
      </c>
      <c r="U6" s="5" t="str">
        <f t="shared" si="3"/>
        <v/>
      </c>
      <c r="V6" s="5" t="str">
        <f>IF(ISBLANK(宅配便入力!V6),"",宅配便入力!V6)</f>
        <v/>
      </c>
      <c r="W6" s="5" t="str">
        <f t="shared" si="4"/>
        <v/>
      </c>
      <c r="X6" s="5" t="str">
        <f t="shared" si="4"/>
        <v/>
      </c>
      <c r="Y6" s="5" t="str">
        <f t="shared" si="0"/>
        <v/>
      </c>
      <c r="Z6" s="5" t="str">
        <f t="shared" si="0"/>
        <v/>
      </c>
      <c r="AA6" s="5" t="str">
        <f t="shared" si="0"/>
        <v/>
      </c>
      <c r="AB6" s="5" t="str">
        <f t="shared" si="0"/>
        <v/>
      </c>
      <c r="AC6" s="5" t="str">
        <f t="shared" si="0"/>
        <v/>
      </c>
      <c r="AD6" s="5" t="str">
        <f t="shared" si="0"/>
        <v/>
      </c>
      <c r="AE6" s="5" t="str">
        <f t="shared" si="0"/>
        <v/>
      </c>
      <c r="AF6" s="5" t="str">
        <f t="shared" si="0"/>
        <v/>
      </c>
      <c r="AG6" s="5" t="str">
        <f t="shared" si="0"/>
        <v/>
      </c>
      <c r="AH6" s="5" t="str">
        <f t="shared" si="0"/>
        <v/>
      </c>
    </row>
    <row r="7" spans="1:34">
      <c r="A7" s="6">
        <v>4</v>
      </c>
      <c r="B7" s="158" t="str">
        <f>IF(ISBLANK(宅配便入力!B7),"",宅配便入力!B7)</f>
        <v/>
      </c>
      <c r="C7" s="5" t="str">
        <f>IF(ISBLANK(宅配便入力!C7),"",宅配便入力!C7)</f>
        <v/>
      </c>
      <c r="D7" s="5" t="str">
        <f>IF(ISBLANK(宅配便入力!D7),"",宅配便入力!D7)</f>
        <v/>
      </c>
      <c r="E7" s="5" t="str">
        <f>IF(ISBLANK(宅配便入力!E7),"",宅配便入力!E7)</f>
        <v/>
      </c>
      <c r="F7" s="5" t="str">
        <f t="shared" si="1"/>
        <v/>
      </c>
      <c r="G7" s="5" t="str">
        <f t="shared" si="2"/>
        <v/>
      </c>
      <c r="H7" s="5" t="str">
        <f>IF(ISBLANK(宅配便入力!H7),"",宅配便入力!H7)</f>
        <v/>
      </c>
      <c r="I7" s="5" t="str">
        <f>IF(ISBLANK(宅配便入力!I7),"",宅配便入力!I7)</f>
        <v/>
      </c>
      <c r="J7" s="5" t="str">
        <f>IF(ISBLANK(宅配便入力!J7),"",宅配便入力!J7)</f>
        <v/>
      </c>
      <c r="K7" s="5" t="str">
        <f>IF(ISBLANK(宅配便入力!K7),"",宅配便入力!K7)</f>
        <v/>
      </c>
      <c r="L7" s="12"/>
      <c r="M7" s="10"/>
      <c r="N7" s="10"/>
      <c r="O7" s="10"/>
      <c r="P7" s="10"/>
      <c r="Q7" s="12"/>
      <c r="R7" s="12"/>
      <c r="S7" s="5" t="str">
        <f>IF(ISBLANK(宅配便入力!S7),"",宅配便入力!S7)</f>
        <v/>
      </c>
      <c r="T7" s="5" t="str">
        <f>IF(ISBLANK(宅配便入力!T7),"",宅配便入力!T7)</f>
        <v/>
      </c>
      <c r="U7" s="5" t="str">
        <f t="shared" si="3"/>
        <v/>
      </c>
      <c r="V7" s="5" t="str">
        <f>IF(ISBLANK(宅配便入力!V7),"",宅配便入力!V7)</f>
        <v/>
      </c>
      <c r="W7" s="5" t="str">
        <f t="shared" si="4"/>
        <v/>
      </c>
      <c r="X7" s="5" t="str">
        <f t="shared" si="4"/>
        <v/>
      </c>
      <c r="Y7" s="5" t="str">
        <f t="shared" si="0"/>
        <v/>
      </c>
      <c r="Z7" s="5" t="str">
        <f t="shared" si="0"/>
        <v/>
      </c>
      <c r="AA7" s="5" t="str">
        <f t="shared" si="0"/>
        <v/>
      </c>
      <c r="AB7" s="5" t="str">
        <f t="shared" si="0"/>
        <v/>
      </c>
      <c r="AC7" s="5" t="str">
        <f t="shared" si="0"/>
        <v/>
      </c>
      <c r="AD7" s="5" t="str">
        <f t="shared" si="0"/>
        <v/>
      </c>
      <c r="AE7" s="5" t="str">
        <f t="shared" si="0"/>
        <v/>
      </c>
      <c r="AF7" s="5" t="str">
        <f t="shared" si="0"/>
        <v/>
      </c>
      <c r="AG7" s="5" t="str">
        <f t="shared" si="0"/>
        <v/>
      </c>
      <c r="AH7" s="5" t="str">
        <f t="shared" si="0"/>
        <v/>
      </c>
    </row>
    <row r="8" spans="1:34">
      <c r="A8" s="6">
        <v>5</v>
      </c>
      <c r="B8" s="158" t="str">
        <f>IF(ISBLANK(宅配便入力!B8),"",宅配便入力!B8)</f>
        <v/>
      </c>
      <c r="C8" s="5" t="str">
        <f>IF(ISBLANK(宅配便入力!C8),"",宅配便入力!C8)</f>
        <v/>
      </c>
      <c r="D8" s="5" t="str">
        <f>IF(ISBLANK(宅配便入力!D8),"",宅配便入力!D8)</f>
        <v/>
      </c>
      <c r="E8" s="5" t="str">
        <f>IF(ISBLANK(宅配便入力!E8),"",宅配便入力!E8)</f>
        <v/>
      </c>
      <c r="F8" s="5" t="str">
        <f t="shared" si="1"/>
        <v/>
      </c>
      <c r="G8" s="5" t="str">
        <f t="shared" si="2"/>
        <v/>
      </c>
      <c r="H8" s="5" t="str">
        <f>IF(ISBLANK(宅配便入力!H8),"",宅配便入力!H8)</f>
        <v/>
      </c>
      <c r="I8" s="5" t="str">
        <f>IF(ISBLANK(宅配便入力!I8),"",宅配便入力!I8)</f>
        <v/>
      </c>
      <c r="J8" s="5" t="str">
        <f>IF(ISBLANK(宅配便入力!J8),"",宅配便入力!J8)</f>
        <v/>
      </c>
      <c r="K8" s="5" t="str">
        <f>IF(ISBLANK(宅配便入力!K8),"",宅配便入力!K8)</f>
        <v/>
      </c>
      <c r="L8" s="12"/>
      <c r="M8" s="10"/>
      <c r="N8" s="10"/>
      <c r="O8" s="10"/>
      <c r="P8" s="10"/>
      <c r="Q8" s="12"/>
      <c r="R8" s="12"/>
      <c r="S8" s="5" t="str">
        <f>IF(ISBLANK(宅配便入力!S8),"",宅配便入力!S8)</f>
        <v/>
      </c>
      <c r="T8" s="5" t="str">
        <f>IF(ISBLANK(宅配便入力!T8),"",宅配便入力!T8)</f>
        <v/>
      </c>
      <c r="U8" s="5" t="str">
        <f t="shared" si="3"/>
        <v/>
      </c>
      <c r="V8" s="5" t="str">
        <f>IF(ISBLANK(宅配便入力!V8),"",宅配便入力!V8)</f>
        <v/>
      </c>
      <c r="W8" s="5" t="str">
        <f t="shared" si="4"/>
        <v/>
      </c>
      <c r="X8" s="5" t="str">
        <f t="shared" si="4"/>
        <v/>
      </c>
      <c r="Y8" s="5" t="str">
        <f t="shared" si="0"/>
        <v/>
      </c>
      <c r="Z8" s="5" t="str">
        <f t="shared" si="0"/>
        <v/>
      </c>
      <c r="AA8" s="5" t="str">
        <f t="shared" si="0"/>
        <v/>
      </c>
      <c r="AB8" s="5" t="str">
        <f t="shared" si="0"/>
        <v/>
      </c>
      <c r="AC8" s="5" t="str">
        <f t="shared" si="0"/>
        <v/>
      </c>
      <c r="AD8" s="5" t="str">
        <f t="shared" si="0"/>
        <v/>
      </c>
      <c r="AE8" s="5" t="str">
        <f t="shared" si="0"/>
        <v/>
      </c>
      <c r="AF8" s="5" t="str">
        <f t="shared" si="0"/>
        <v/>
      </c>
      <c r="AG8" s="5" t="str">
        <f t="shared" si="0"/>
        <v/>
      </c>
      <c r="AH8" s="5" t="str">
        <f t="shared" si="0"/>
        <v/>
      </c>
    </row>
    <row r="9" spans="1:34">
      <c r="A9" s="6">
        <v>6</v>
      </c>
      <c r="B9" s="158" t="str">
        <f>IF(ISBLANK(宅配便入力!B9),"",宅配便入力!B9)</f>
        <v/>
      </c>
      <c r="C9" s="5" t="str">
        <f>IF(ISBLANK(宅配便入力!C9),"",宅配便入力!C9)</f>
        <v/>
      </c>
      <c r="D9" s="5" t="str">
        <f>IF(ISBLANK(宅配便入力!D9),"",宅配便入力!D9)</f>
        <v/>
      </c>
      <c r="E9" s="5" t="str">
        <f>IF(ISBLANK(宅配便入力!E9),"",宅配便入力!E9)</f>
        <v/>
      </c>
      <c r="F9" s="5" t="str">
        <f t="shared" si="1"/>
        <v/>
      </c>
      <c r="G9" s="5" t="str">
        <f t="shared" si="2"/>
        <v/>
      </c>
      <c r="H9" s="5" t="str">
        <f>IF(ISBLANK(宅配便入力!H9),"",宅配便入力!H9)</f>
        <v/>
      </c>
      <c r="I9" s="5" t="str">
        <f>IF(ISBLANK(宅配便入力!I9),"",宅配便入力!I9)</f>
        <v/>
      </c>
      <c r="J9" s="5" t="str">
        <f>IF(ISBLANK(宅配便入力!J9),"",宅配便入力!J9)</f>
        <v/>
      </c>
      <c r="K9" s="5" t="str">
        <f>IF(ISBLANK(宅配便入力!K9),"",宅配便入力!K9)</f>
        <v/>
      </c>
      <c r="L9" s="12"/>
      <c r="M9" s="10"/>
      <c r="N9" s="10"/>
      <c r="O9" s="10"/>
      <c r="P9" s="10"/>
      <c r="Q9" s="12"/>
      <c r="R9" s="12"/>
      <c r="S9" s="5" t="str">
        <f>IF(ISBLANK(宅配便入力!S9),"",宅配便入力!S9)</f>
        <v/>
      </c>
      <c r="T9" s="5" t="str">
        <f>IF(ISBLANK(宅配便入力!T9),"",宅配便入力!T9)</f>
        <v/>
      </c>
      <c r="U9" s="5" t="str">
        <f t="shared" si="3"/>
        <v/>
      </c>
      <c r="V9" s="5" t="str">
        <f>IF(ISBLANK(宅配便入力!V9),"",宅配便入力!V9)</f>
        <v/>
      </c>
      <c r="W9" s="5" t="str">
        <f t="shared" si="4"/>
        <v/>
      </c>
      <c r="X9" s="5" t="str">
        <f t="shared" si="4"/>
        <v/>
      </c>
      <c r="Y9" s="5" t="str">
        <f t="shared" si="0"/>
        <v/>
      </c>
      <c r="Z9" s="5" t="str">
        <f t="shared" si="0"/>
        <v/>
      </c>
      <c r="AA9" s="5" t="str">
        <f t="shared" si="0"/>
        <v/>
      </c>
      <c r="AB9" s="5" t="str">
        <f t="shared" si="0"/>
        <v/>
      </c>
      <c r="AC9" s="5" t="str">
        <f t="shared" si="0"/>
        <v/>
      </c>
      <c r="AD9" s="5" t="str">
        <f t="shared" si="0"/>
        <v/>
      </c>
      <c r="AE9" s="5" t="str">
        <f t="shared" si="0"/>
        <v/>
      </c>
      <c r="AF9" s="5" t="str">
        <f t="shared" si="0"/>
        <v/>
      </c>
      <c r="AG9" s="5" t="str">
        <f t="shared" si="0"/>
        <v/>
      </c>
      <c r="AH9" s="5" t="str">
        <f t="shared" si="0"/>
        <v/>
      </c>
    </row>
    <row r="10" spans="1:34">
      <c r="A10" s="6">
        <v>7</v>
      </c>
      <c r="B10" s="158" t="str">
        <f>IF(ISBLANK(宅配便入力!B10),"",宅配便入力!B10)</f>
        <v/>
      </c>
      <c r="C10" s="5" t="str">
        <f>IF(ISBLANK(宅配便入力!C10),"",宅配便入力!C10)</f>
        <v/>
      </c>
      <c r="D10" s="5" t="str">
        <f>IF(ISBLANK(宅配便入力!D10),"",宅配便入力!D10)</f>
        <v/>
      </c>
      <c r="E10" s="5" t="str">
        <f>IF(ISBLANK(宅配便入力!E10),"",宅配便入力!E10)</f>
        <v/>
      </c>
      <c r="F10" s="5" t="str">
        <f t="shared" si="1"/>
        <v/>
      </c>
      <c r="G10" s="5" t="str">
        <f t="shared" si="2"/>
        <v/>
      </c>
      <c r="H10" s="5" t="str">
        <f>IF(ISBLANK(宅配便入力!H10),"",宅配便入力!H10)</f>
        <v/>
      </c>
      <c r="I10" s="5" t="str">
        <f>IF(ISBLANK(宅配便入力!I10),"",宅配便入力!I10)</f>
        <v/>
      </c>
      <c r="J10" s="5" t="str">
        <f>IF(ISBLANK(宅配便入力!J10),"",宅配便入力!J10)</f>
        <v/>
      </c>
      <c r="K10" s="5" t="str">
        <f>IF(ISBLANK(宅配便入力!K10),"",宅配便入力!K10)</f>
        <v/>
      </c>
      <c r="L10" s="12"/>
      <c r="M10" s="10"/>
      <c r="N10" s="10"/>
      <c r="O10" s="10"/>
      <c r="P10" s="10"/>
      <c r="Q10" s="12"/>
      <c r="R10" s="12"/>
      <c r="S10" s="5" t="str">
        <f>IF(ISBLANK(宅配便入力!S10),"",宅配便入力!S10)</f>
        <v/>
      </c>
      <c r="T10" s="5" t="str">
        <f>IF(ISBLANK(宅配便入力!T10),"",宅配便入力!T10)</f>
        <v/>
      </c>
      <c r="U10" s="5" t="str">
        <f t="shared" si="3"/>
        <v/>
      </c>
      <c r="V10" s="5" t="str">
        <f>IF(ISBLANK(宅配便入力!V10),"",宅配便入力!V10)</f>
        <v/>
      </c>
      <c r="W10" s="5" t="str">
        <f t="shared" si="4"/>
        <v/>
      </c>
      <c r="X10" s="5" t="str">
        <f t="shared" si="4"/>
        <v/>
      </c>
      <c r="Y10" s="5" t="str">
        <f t="shared" si="0"/>
        <v/>
      </c>
      <c r="Z10" s="5" t="str">
        <f t="shared" si="0"/>
        <v/>
      </c>
      <c r="AA10" s="5" t="str">
        <f t="shared" si="0"/>
        <v/>
      </c>
      <c r="AB10" s="5" t="str">
        <f t="shared" si="0"/>
        <v/>
      </c>
      <c r="AC10" s="5" t="str">
        <f t="shared" si="0"/>
        <v/>
      </c>
      <c r="AD10" s="5" t="str">
        <f t="shared" si="0"/>
        <v/>
      </c>
      <c r="AE10" s="5" t="str">
        <f t="shared" si="0"/>
        <v/>
      </c>
      <c r="AF10" s="5" t="str">
        <f t="shared" si="0"/>
        <v/>
      </c>
      <c r="AG10" s="5" t="str">
        <f t="shared" si="0"/>
        <v/>
      </c>
      <c r="AH10" s="5" t="str">
        <f t="shared" si="0"/>
        <v/>
      </c>
    </row>
    <row r="11" spans="1:34">
      <c r="A11" s="6">
        <v>8</v>
      </c>
      <c r="B11" s="158" t="str">
        <f>IF(ISBLANK(宅配便入力!B11),"",宅配便入力!B11)</f>
        <v/>
      </c>
      <c r="C11" s="5" t="str">
        <f>IF(ISBLANK(宅配便入力!C11),"",宅配便入力!C11)</f>
        <v/>
      </c>
      <c r="D11" s="5" t="str">
        <f>IF(ISBLANK(宅配便入力!D11),"",宅配便入力!D11)</f>
        <v/>
      </c>
      <c r="E11" s="5" t="str">
        <f>IF(ISBLANK(宅配便入力!E11),"",宅配便入力!E11)</f>
        <v/>
      </c>
      <c r="F11" s="5" t="str">
        <f t="shared" si="1"/>
        <v/>
      </c>
      <c r="G11" s="5" t="str">
        <f t="shared" si="2"/>
        <v/>
      </c>
      <c r="H11" s="5" t="str">
        <f>IF(ISBLANK(宅配便入力!H11),"",宅配便入力!H11)</f>
        <v/>
      </c>
      <c r="I11" s="5" t="str">
        <f>IF(ISBLANK(宅配便入力!I11),"",宅配便入力!I11)</f>
        <v/>
      </c>
      <c r="J11" s="5" t="str">
        <f>IF(ISBLANK(宅配便入力!J11),"",宅配便入力!J11)</f>
        <v/>
      </c>
      <c r="K11" s="5" t="str">
        <f>IF(ISBLANK(宅配便入力!K11),"",宅配便入力!K11)</f>
        <v/>
      </c>
      <c r="L11" s="12"/>
      <c r="M11" s="10"/>
      <c r="N11" s="10"/>
      <c r="O11" s="10"/>
      <c r="P11" s="10"/>
      <c r="Q11" s="12"/>
      <c r="R11" s="12"/>
      <c r="S11" s="5" t="str">
        <f>IF(ISBLANK(宅配便入力!S11),"",宅配便入力!S11)</f>
        <v/>
      </c>
      <c r="T11" s="5" t="str">
        <f>IF(ISBLANK(宅配便入力!T11),"",宅配便入力!T11)</f>
        <v/>
      </c>
      <c r="U11" s="5" t="str">
        <f t="shared" si="3"/>
        <v/>
      </c>
      <c r="V11" s="5" t="str">
        <f>IF(ISBLANK(宅配便入力!V11),"",宅配便入力!V11)</f>
        <v/>
      </c>
      <c r="W11" s="5" t="str">
        <f t="shared" si="4"/>
        <v/>
      </c>
      <c r="X11" s="5" t="str">
        <f t="shared" si="4"/>
        <v/>
      </c>
      <c r="Y11" s="5" t="str">
        <f t="shared" si="0"/>
        <v/>
      </c>
      <c r="Z11" s="5" t="str">
        <f t="shared" si="0"/>
        <v/>
      </c>
      <c r="AA11" s="5" t="str">
        <f t="shared" si="0"/>
        <v/>
      </c>
      <c r="AB11" s="5" t="str">
        <f t="shared" si="0"/>
        <v/>
      </c>
      <c r="AC11" s="5" t="str">
        <f t="shared" si="0"/>
        <v/>
      </c>
      <c r="AD11" s="5" t="str">
        <f t="shared" si="0"/>
        <v/>
      </c>
      <c r="AE11" s="5" t="str">
        <f t="shared" si="0"/>
        <v/>
      </c>
      <c r="AF11" s="5" t="str">
        <f t="shared" si="0"/>
        <v/>
      </c>
      <c r="AG11" s="5" t="str">
        <f t="shared" si="0"/>
        <v/>
      </c>
      <c r="AH11" s="5" t="str">
        <f t="shared" si="0"/>
        <v/>
      </c>
    </row>
    <row r="12" spans="1:34">
      <c r="A12" s="6">
        <v>9</v>
      </c>
      <c r="B12" s="158" t="str">
        <f>IF(ISBLANK(宅配便入力!B12),"",宅配便入力!B12)</f>
        <v/>
      </c>
      <c r="C12" s="5" t="str">
        <f>IF(ISBLANK(宅配便入力!C12),"",宅配便入力!C12)</f>
        <v/>
      </c>
      <c r="D12" s="5" t="str">
        <f>IF(ISBLANK(宅配便入力!D12),"",宅配便入力!D12)</f>
        <v/>
      </c>
      <c r="E12" s="5" t="str">
        <f>IF(ISBLANK(宅配便入力!E12),"",宅配便入力!E12)</f>
        <v/>
      </c>
      <c r="F12" s="5" t="str">
        <f t="shared" si="1"/>
        <v/>
      </c>
      <c r="G12" s="5" t="str">
        <f t="shared" si="2"/>
        <v/>
      </c>
      <c r="H12" s="5" t="str">
        <f>IF(ISBLANK(宅配便入力!H12),"",宅配便入力!H12)</f>
        <v/>
      </c>
      <c r="I12" s="5" t="str">
        <f>IF(ISBLANK(宅配便入力!I12),"",宅配便入力!I12)</f>
        <v/>
      </c>
      <c r="J12" s="5" t="str">
        <f>IF(ISBLANK(宅配便入力!J12),"",宅配便入力!J12)</f>
        <v/>
      </c>
      <c r="K12" s="5" t="str">
        <f>IF(ISBLANK(宅配便入力!K12),"",宅配便入力!K12)</f>
        <v/>
      </c>
      <c r="L12" s="12"/>
      <c r="M12" s="10"/>
      <c r="N12" s="10"/>
      <c r="O12" s="10"/>
      <c r="P12" s="10"/>
      <c r="Q12" s="12"/>
      <c r="R12" s="12"/>
      <c r="S12" s="5" t="str">
        <f>IF(ISBLANK(宅配便入力!S12),"",宅配便入力!S12)</f>
        <v/>
      </c>
      <c r="T12" s="5" t="str">
        <f>IF(ISBLANK(宅配便入力!T12),"",宅配便入力!T12)</f>
        <v/>
      </c>
      <c r="U12" s="5" t="str">
        <f t="shared" si="3"/>
        <v/>
      </c>
      <c r="V12" s="5" t="str">
        <f>IF(ISBLANK(宅配便入力!V12),"",宅配便入力!V12)</f>
        <v/>
      </c>
      <c r="W12" s="5" t="str">
        <f t="shared" si="4"/>
        <v/>
      </c>
      <c r="X12" s="5" t="str">
        <f t="shared" si="4"/>
        <v/>
      </c>
      <c r="Y12" s="5" t="str">
        <f t="shared" si="0"/>
        <v/>
      </c>
      <c r="Z12" s="5" t="str">
        <f t="shared" si="0"/>
        <v/>
      </c>
      <c r="AA12" s="5" t="str">
        <f t="shared" si="0"/>
        <v/>
      </c>
      <c r="AB12" s="5" t="str">
        <f t="shared" si="0"/>
        <v/>
      </c>
      <c r="AC12" s="5" t="str">
        <f t="shared" si="0"/>
        <v/>
      </c>
      <c r="AD12" s="5" t="str">
        <f t="shared" si="0"/>
        <v/>
      </c>
      <c r="AE12" s="5" t="str">
        <f t="shared" si="0"/>
        <v/>
      </c>
      <c r="AF12" s="5" t="str">
        <f t="shared" si="0"/>
        <v/>
      </c>
      <c r="AG12" s="5" t="str">
        <f t="shared" si="0"/>
        <v/>
      </c>
      <c r="AH12" s="5" t="str">
        <f t="shared" si="0"/>
        <v/>
      </c>
    </row>
    <row r="13" spans="1:34">
      <c r="A13" s="6">
        <v>10</v>
      </c>
      <c r="B13" s="158" t="str">
        <f>IF(ISBLANK(宅配便入力!B13),"",宅配便入力!B13)</f>
        <v/>
      </c>
      <c r="C13" s="5" t="str">
        <f>IF(ISBLANK(宅配便入力!C13),"",宅配便入力!C13)</f>
        <v/>
      </c>
      <c r="D13" s="5" t="str">
        <f>IF(ISBLANK(宅配便入力!D13),"",宅配便入力!D13)</f>
        <v/>
      </c>
      <c r="E13" s="5" t="str">
        <f>IF(ISBLANK(宅配便入力!E13),"",宅配便入力!E13)</f>
        <v/>
      </c>
      <c r="F13" s="5" t="str">
        <f t="shared" si="1"/>
        <v/>
      </c>
      <c r="G13" s="5" t="str">
        <f t="shared" si="2"/>
        <v/>
      </c>
      <c r="H13" s="5" t="str">
        <f>IF(ISBLANK(宅配便入力!H13),"",宅配便入力!H13)</f>
        <v/>
      </c>
      <c r="I13" s="5" t="str">
        <f>IF(ISBLANK(宅配便入力!I13),"",宅配便入力!I13)</f>
        <v/>
      </c>
      <c r="J13" s="5" t="str">
        <f>IF(ISBLANK(宅配便入力!J13),"",宅配便入力!J13)</f>
        <v/>
      </c>
      <c r="K13" s="5" t="str">
        <f>IF(ISBLANK(宅配便入力!K13),"",宅配便入力!K13)</f>
        <v/>
      </c>
      <c r="L13" s="12"/>
      <c r="M13" s="10"/>
      <c r="N13" s="10"/>
      <c r="O13" s="10"/>
      <c r="P13" s="10"/>
      <c r="Q13" s="12"/>
      <c r="R13" s="12"/>
      <c r="S13" s="5" t="str">
        <f>IF(ISBLANK(宅配便入力!S13),"",宅配便入力!S13)</f>
        <v/>
      </c>
      <c r="T13" s="5" t="str">
        <f>IF(ISBLANK(宅配便入力!T13),"",宅配便入力!T13)</f>
        <v/>
      </c>
      <c r="U13" s="5" t="str">
        <f t="shared" si="3"/>
        <v/>
      </c>
      <c r="V13" s="5" t="str">
        <f>IF(ISBLANK(宅配便入力!V13),"",宅配便入力!V13)</f>
        <v/>
      </c>
      <c r="W13" s="5" t="str">
        <f t="shared" si="4"/>
        <v/>
      </c>
      <c r="X13" s="5" t="str">
        <f t="shared" si="4"/>
        <v/>
      </c>
      <c r="Y13" s="5" t="str">
        <f t="shared" si="0"/>
        <v/>
      </c>
      <c r="Z13" s="5" t="str">
        <f t="shared" si="0"/>
        <v/>
      </c>
      <c r="AA13" s="5" t="str">
        <f t="shared" si="0"/>
        <v/>
      </c>
      <c r="AB13" s="5" t="str">
        <f t="shared" si="0"/>
        <v/>
      </c>
      <c r="AC13" s="5" t="str">
        <f t="shared" si="0"/>
        <v/>
      </c>
      <c r="AD13" s="5" t="str">
        <f t="shared" si="0"/>
        <v/>
      </c>
      <c r="AE13" s="5" t="str">
        <f t="shared" si="0"/>
        <v/>
      </c>
      <c r="AF13" s="5" t="str">
        <f t="shared" si="0"/>
        <v/>
      </c>
      <c r="AG13" s="5" t="str">
        <f t="shared" si="0"/>
        <v/>
      </c>
      <c r="AH13" s="5" t="str">
        <f t="shared" si="0"/>
        <v/>
      </c>
    </row>
    <row r="14" spans="1:34">
      <c r="A14" s="6">
        <v>11</v>
      </c>
      <c r="B14" s="158" t="str">
        <f>IF(ISBLANK(宅配便入力!B14),"",宅配便入力!B14)</f>
        <v/>
      </c>
      <c r="C14" s="5" t="str">
        <f>IF(ISBLANK(宅配便入力!C14),"",宅配便入力!C14)</f>
        <v/>
      </c>
      <c r="D14" s="5" t="str">
        <f>IF(ISBLANK(宅配便入力!D14),"",宅配便入力!D14)</f>
        <v/>
      </c>
      <c r="E14" s="5" t="str">
        <f>IF(ISBLANK(宅配便入力!E14),"",宅配便入力!E14)</f>
        <v/>
      </c>
      <c r="F14" s="5" t="str">
        <f t="shared" si="1"/>
        <v/>
      </c>
      <c r="G14" s="5" t="str">
        <f t="shared" si="2"/>
        <v/>
      </c>
      <c r="H14" s="5" t="str">
        <f>IF(ISBLANK(宅配便入力!H14),"",宅配便入力!H14)</f>
        <v/>
      </c>
      <c r="I14" s="5" t="str">
        <f>IF(ISBLANK(宅配便入力!I14),"",宅配便入力!I14)</f>
        <v/>
      </c>
      <c r="J14" s="5" t="str">
        <f>IF(ISBLANK(宅配便入力!J14),"",宅配便入力!J14)</f>
        <v/>
      </c>
      <c r="K14" s="5" t="str">
        <f>IF(ISBLANK(宅配便入力!K14),"",宅配便入力!K14)</f>
        <v/>
      </c>
      <c r="L14" s="12"/>
      <c r="M14" s="10"/>
      <c r="N14" s="10"/>
      <c r="O14" s="10"/>
      <c r="P14" s="10"/>
      <c r="Q14" s="12"/>
      <c r="R14" s="12"/>
      <c r="S14" s="5" t="str">
        <f>IF(ISBLANK(宅配便入力!S14),"",宅配便入力!S14)</f>
        <v/>
      </c>
      <c r="T14" s="5" t="str">
        <f>IF(ISBLANK(宅配便入力!T14),"",宅配便入力!T14)</f>
        <v/>
      </c>
      <c r="U14" s="5" t="str">
        <f t="shared" si="3"/>
        <v/>
      </c>
      <c r="V14" s="5" t="str">
        <f>IF(ISBLANK(宅配便入力!V14),"",宅配便入力!V14)</f>
        <v/>
      </c>
      <c r="W14" s="5" t="str">
        <f t="shared" si="4"/>
        <v/>
      </c>
      <c r="X14" s="5" t="str">
        <f t="shared" si="4"/>
        <v/>
      </c>
      <c r="Y14" s="5" t="str">
        <f t="shared" si="0"/>
        <v/>
      </c>
      <c r="Z14" s="5" t="str">
        <f t="shared" si="0"/>
        <v/>
      </c>
      <c r="AA14" s="5" t="str">
        <f t="shared" si="0"/>
        <v/>
      </c>
      <c r="AB14" s="5" t="str">
        <f t="shared" si="0"/>
        <v/>
      </c>
      <c r="AC14" s="5" t="str">
        <f t="shared" si="0"/>
        <v/>
      </c>
      <c r="AD14" s="5" t="str">
        <f t="shared" si="0"/>
        <v/>
      </c>
      <c r="AE14" s="5" t="str">
        <f t="shared" si="0"/>
        <v/>
      </c>
      <c r="AF14" s="5" t="str">
        <f t="shared" si="0"/>
        <v/>
      </c>
      <c r="AG14" s="5" t="str">
        <f t="shared" si="0"/>
        <v/>
      </c>
      <c r="AH14" s="5" t="str">
        <f t="shared" si="0"/>
        <v/>
      </c>
    </row>
    <row r="15" spans="1:34">
      <c r="A15" s="6">
        <v>12</v>
      </c>
      <c r="B15" s="158" t="str">
        <f>IF(ISBLANK(宅配便入力!B15),"",宅配便入力!B15)</f>
        <v/>
      </c>
      <c r="C15" s="5" t="str">
        <f>IF(ISBLANK(宅配便入力!C15),"",宅配便入力!C15)</f>
        <v/>
      </c>
      <c r="D15" s="5" t="str">
        <f>IF(ISBLANK(宅配便入力!D15),"",宅配便入力!D15)</f>
        <v/>
      </c>
      <c r="E15" s="5" t="str">
        <f>IF(ISBLANK(宅配便入力!E15),"",宅配便入力!E15)</f>
        <v/>
      </c>
      <c r="F15" s="5" t="str">
        <f t="shared" si="1"/>
        <v/>
      </c>
      <c r="G15" s="5" t="str">
        <f t="shared" si="2"/>
        <v/>
      </c>
      <c r="H15" s="5" t="str">
        <f>IF(ISBLANK(宅配便入力!H15),"",宅配便入力!H15)</f>
        <v/>
      </c>
      <c r="I15" s="5" t="str">
        <f>IF(ISBLANK(宅配便入力!I15),"",宅配便入力!I15)</f>
        <v/>
      </c>
      <c r="J15" s="5" t="str">
        <f>IF(ISBLANK(宅配便入力!J15),"",宅配便入力!J15)</f>
        <v/>
      </c>
      <c r="K15" s="5" t="str">
        <f>IF(ISBLANK(宅配便入力!K15),"",宅配便入力!K15)</f>
        <v/>
      </c>
      <c r="L15" s="12"/>
      <c r="M15" s="10"/>
      <c r="N15" s="10"/>
      <c r="O15" s="10"/>
      <c r="P15" s="10"/>
      <c r="Q15" s="12"/>
      <c r="R15" s="12"/>
      <c r="S15" s="5" t="str">
        <f>IF(ISBLANK(宅配便入力!S15),"",宅配便入力!S15)</f>
        <v/>
      </c>
      <c r="T15" s="5" t="str">
        <f>IF(ISBLANK(宅配便入力!T15),"",宅配便入力!T15)</f>
        <v/>
      </c>
      <c r="U15" s="5" t="str">
        <f t="shared" si="3"/>
        <v/>
      </c>
      <c r="V15" s="5" t="str">
        <f>IF(ISBLANK(宅配便入力!V15),"",宅配便入力!V15)</f>
        <v/>
      </c>
      <c r="W15" s="5" t="str">
        <f t="shared" si="4"/>
        <v/>
      </c>
      <c r="X15" s="5" t="str">
        <f t="shared" si="4"/>
        <v/>
      </c>
      <c r="Y15" s="5" t="str">
        <f t="shared" si="0"/>
        <v/>
      </c>
      <c r="Z15" s="5" t="str">
        <f t="shared" si="0"/>
        <v/>
      </c>
      <c r="AA15" s="5" t="str">
        <f t="shared" si="0"/>
        <v/>
      </c>
      <c r="AB15" s="5" t="str">
        <f t="shared" si="0"/>
        <v/>
      </c>
      <c r="AC15" s="5" t="str">
        <f t="shared" si="0"/>
        <v/>
      </c>
      <c r="AD15" s="5" t="str">
        <f t="shared" si="0"/>
        <v/>
      </c>
      <c r="AE15" s="5" t="str">
        <f t="shared" si="0"/>
        <v/>
      </c>
      <c r="AF15" s="5" t="str">
        <f t="shared" si="0"/>
        <v/>
      </c>
      <c r="AG15" s="5" t="str">
        <f t="shared" si="0"/>
        <v/>
      </c>
      <c r="AH15" s="5" t="str">
        <f t="shared" si="0"/>
        <v/>
      </c>
    </row>
    <row r="16" spans="1:34">
      <c r="A16" s="6">
        <v>13</v>
      </c>
      <c r="B16" s="158" t="str">
        <f>IF(ISBLANK(宅配便入力!B16),"",宅配便入力!B16)</f>
        <v/>
      </c>
      <c r="C16" s="5" t="str">
        <f>IF(ISBLANK(宅配便入力!C16),"",宅配便入力!C16)</f>
        <v/>
      </c>
      <c r="D16" s="5" t="str">
        <f>IF(ISBLANK(宅配便入力!D16),"",宅配便入力!D16)</f>
        <v/>
      </c>
      <c r="E16" s="5" t="str">
        <f>IF(ISBLANK(宅配便入力!E16),"",宅配便入力!E16)</f>
        <v/>
      </c>
      <c r="F16" s="5" t="str">
        <f t="shared" si="1"/>
        <v/>
      </c>
      <c r="G16" s="5" t="str">
        <f t="shared" si="2"/>
        <v/>
      </c>
      <c r="H16" s="5" t="str">
        <f>IF(ISBLANK(宅配便入力!H16),"",宅配便入力!H16)</f>
        <v/>
      </c>
      <c r="I16" s="5" t="str">
        <f>IF(ISBLANK(宅配便入力!I16),"",宅配便入力!I16)</f>
        <v/>
      </c>
      <c r="J16" s="5" t="str">
        <f>IF(ISBLANK(宅配便入力!J16),"",宅配便入力!J16)</f>
        <v/>
      </c>
      <c r="K16" s="5" t="str">
        <f>IF(ISBLANK(宅配便入力!K16),"",宅配便入力!K16)</f>
        <v/>
      </c>
      <c r="L16" s="12"/>
      <c r="M16" s="10"/>
      <c r="N16" s="10"/>
      <c r="O16" s="10"/>
      <c r="P16" s="10"/>
      <c r="Q16" s="12"/>
      <c r="R16" s="12"/>
      <c r="S16" s="5" t="str">
        <f>IF(ISBLANK(宅配便入力!S16),"",宅配便入力!S16)</f>
        <v/>
      </c>
      <c r="T16" s="5" t="str">
        <f>IF(ISBLANK(宅配便入力!T16),"",宅配便入力!T16)</f>
        <v/>
      </c>
      <c r="U16" s="5" t="str">
        <f t="shared" si="3"/>
        <v/>
      </c>
      <c r="V16" s="5" t="str">
        <f>IF(ISBLANK(宅配便入力!V16),"",宅配便入力!V16)</f>
        <v/>
      </c>
      <c r="W16" s="5" t="str">
        <f t="shared" si="4"/>
        <v/>
      </c>
      <c r="X16" s="5" t="str">
        <f t="shared" si="4"/>
        <v/>
      </c>
      <c r="Y16" s="5" t="str">
        <f t="shared" si="0"/>
        <v/>
      </c>
      <c r="Z16" s="5" t="str">
        <f t="shared" si="0"/>
        <v/>
      </c>
      <c r="AA16" s="5" t="str">
        <f t="shared" si="0"/>
        <v/>
      </c>
      <c r="AB16" s="5" t="str">
        <f t="shared" si="0"/>
        <v/>
      </c>
      <c r="AC16" s="5" t="str">
        <f t="shared" si="0"/>
        <v/>
      </c>
      <c r="AD16" s="5" t="str">
        <f t="shared" si="0"/>
        <v/>
      </c>
      <c r="AE16" s="5" t="str">
        <f t="shared" si="0"/>
        <v/>
      </c>
      <c r="AF16" s="5" t="str">
        <f t="shared" si="0"/>
        <v/>
      </c>
      <c r="AG16" s="5" t="str">
        <f t="shared" si="0"/>
        <v/>
      </c>
      <c r="AH16" s="5" t="str">
        <f t="shared" si="0"/>
        <v/>
      </c>
    </row>
    <row r="17" spans="1:34">
      <c r="A17" s="6">
        <v>14</v>
      </c>
      <c r="B17" s="158" t="str">
        <f>IF(ISBLANK(宅配便入力!B17),"",宅配便入力!B17)</f>
        <v/>
      </c>
      <c r="C17" s="5" t="str">
        <f>IF(ISBLANK(宅配便入力!C17),"",宅配便入力!C17)</f>
        <v/>
      </c>
      <c r="D17" s="5" t="str">
        <f>IF(ISBLANK(宅配便入力!D17),"",宅配便入力!D17)</f>
        <v/>
      </c>
      <c r="E17" s="5" t="str">
        <f>IF(ISBLANK(宅配便入力!E17),"",宅配便入力!E17)</f>
        <v/>
      </c>
      <c r="F17" s="5" t="str">
        <f t="shared" si="1"/>
        <v/>
      </c>
      <c r="G17" s="5" t="str">
        <f t="shared" si="2"/>
        <v/>
      </c>
      <c r="H17" s="5" t="str">
        <f>IF(ISBLANK(宅配便入力!H17),"",宅配便入力!H17)</f>
        <v/>
      </c>
      <c r="I17" s="5" t="str">
        <f>IF(ISBLANK(宅配便入力!I17),"",宅配便入力!I17)</f>
        <v/>
      </c>
      <c r="J17" s="5" t="str">
        <f>IF(ISBLANK(宅配便入力!J17),"",宅配便入力!J17)</f>
        <v/>
      </c>
      <c r="K17" s="5" t="str">
        <f>IF(ISBLANK(宅配便入力!K17),"",宅配便入力!K17)</f>
        <v/>
      </c>
      <c r="L17" s="12"/>
      <c r="M17" s="10"/>
      <c r="N17" s="10"/>
      <c r="O17" s="10"/>
      <c r="P17" s="10"/>
      <c r="Q17" s="12"/>
      <c r="R17" s="12"/>
      <c r="S17" s="5" t="str">
        <f>IF(ISBLANK(宅配便入力!S17),"",宅配便入力!S17)</f>
        <v/>
      </c>
      <c r="T17" s="5" t="str">
        <f>IF(ISBLANK(宅配便入力!T17),"",宅配便入力!T17)</f>
        <v/>
      </c>
      <c r="U17" s="5" t="str">
        <f t="shared" si="3"/>
        <v/>
      </c>
      <c r="V17" s="5" t="str">
        <f>IF(ISBLANK(宅配便入力!V17),"",宅配便入力!V17)</f>
        <v/>
      </c>
      <c r="W17" s="5" t="str">
        <f t="shared" si="4"/>
        <v/>
      </c>
      <c r="X17" s="5" t="str">
        <f t="shared" si="4"/>
        <v/>
      </c>
      <c r="Y17" s="5" t="str">
        <f t="shared" si="0"/>
        <v/>
      </c>
      <c r="Z17" s="5" t="str">
        <f t="shared" si="0"/>
        <v/>
      </c>
      <c r="AA17" s="5" t="str">
        <f t="shared" si="0"/>
        <v/>
      </c>
      <c r="AB17" s="5" t="str">
        <f t="shared" si="0"/>
        <v/>
      </c>
      <c r="AC17" s="5" t="str">
        <f t="shared" si="0"/>
        <v/>
      </c>
      <c r="AD17" s="5" t="str">
        <f t="shared" si="0"/>
        <v/>
      </c>
      <c r="AE17" s="5" t="str">
        <f t="shared" si="0"/>
        <v/>
      </c>
      <c r="AF17" s="5" t="str">
        <f t="shared" si="0"/>
        <v/>
      </c>
      <c r="AG17" s="5" t="str">
        <f t="shared" si="0"/>
        <v/>
      </c>
      <c r="AH17" s="5" t="str">
        <f t="shared" si="0"/>
        <v/>
      </c>
    </row>
    <row r="18" spans="1:34">
      <c r="A18" s="6">
        <v>15</v>
      </c>
      <c r="B18" s="158" t="str">
        <f>IF(ISBLANK(宅配便入力!B18),"",宅配便入力!B18)</f>
        <v/>
      </c>
      <c r="C18" s="5" t="str">
        <f>IF(ISBLANK(宅配便入力!C18),"",宅配便入力!C18)</f>
        <v/>
      </c>
      <c r="D18" s="5" t="str">
        <f>IF(ISBLANK(宅配便入力!D18),"",宅配便入力!D18)</f>
        <v/>
      </c>
      <c r="E18" s="5" t="str">
        <f>IF(ISBLANK(宅配便入力!E18),"",宅配便入力!E18)</f>
        <v/>
      </c>
      <c r="F18" s="5" t="str">
        <f t="shared" si="1"/>
        <v/>
      </c>
      <c r="G18" s="5" t="str">
        <f t="shared" si="2"/>
        <v/>
      </c>
      <c r="H18" s="5" t="str">
        <f>IF(ISBLANK(宅配便入力!H18),"",宅配便入力!H18)</f>
        <v/>
      </c>
      <c r="I18" s="5" t="str">
        <f>IF(ISBLANK(宅配便入力!I18),"",宅配便入力!I18)</f>
        <v/>
      </c>
      <c r="J18" s="5" t="str">
        <f>IF(ISBLANK(宅配便入力!J18),"",宅配便入力!J18)</f>
        <v/>
      </c>
      <c r="K18" s="5" t="str">
        <f>IF(ISBLANK(宅配便入力!K18),"",宅配便入力!K18)</f>
        <v/>
      </c>
      <c r="L18" s="12"/>
      <c r="M18" s="10"/>
      <c r="N18" s="10"/>
      <c r="O18" s="10"/>
      <c r="P18" s="10"/>
      <c r="Q18" s="12"/>
      <c r="R18" s="12"/>
      <c r="S18" s="5" t="str">
        <f>IF(ISBLANK(宅配便入力!S18),"",宅配便入力!S18)</f>
        <v/>
      </c>
      <c r="T18" s="5" t="str">
        <f>IF(ISBLANK(宅配便入力!T18),"",宅配便入力!T18)</f>
        <v/>
      </c>
      <c r="U18" s="5" t="str">
        <f t="shared" si="3"/>
        <v/>
      </c>
      <c r="V18" s="5" t="str">
        <f>IF(ISBLANK(宅配便入力!V18),"",宅配便入力!V18)</f>
        <v/>
      </c>
      <c r="W18" s="5" t="str">
        <f t="shared" si="4"/>
        <v/>
      </c>
      <c r="X18" s="5" t="str">
        <f t="shared" si="4"/>
        <v/>
      </c>
      <c r="Y18" s="5" t="str">
        <f t="shared" si="0"/>
        <v/>
      </c>
      <c r="Z18" s="5" t="str">
        <f t="shared" si="0"/>
        <v/>
      </c>
      <c r="AA18" s="5" t="str">
        <f t="shared" si="0"/>
        <v/>
      </c>
      <c r="AB18" s="5" t="str">
        <f t="shared" si="0"/>
        <v/>
      </c>
      <c r="AC18" s="5" t="str">
        <f t="shared" si="0"/>
        <v/>
      </c>
      <c r="AD18" s="5" t="str">
        <f t="shared" si="0"/>
        <v/>
      </c>
      <c r="AE18" s="5" t="str">
        <f t="shared" si="0"/>
        <v/>
      </c>
      <c r="AF18" s="5" t="str">
        <f t="shared" si="0"/>
        <v/>
      </c>
      <c r="AG18" s="5" t="str">
        <f t="shared" si="0"/>
        <v/>
      </c>
      <c r="AH18" s="5" t="str">
        <f t="shared" si="0"/>
        <v/>
      </c>
    </row>
    <row r="19" spans="1:34">
      <c r="A19" s="6">
        <v>16</v>
      </c>
      <c r="B19" s="158" t="str">
        <f>IF(ISBLANK(宅配便入力!B19),"",宅配便入力!B19)</f>
        <v/>
      </c>
      <c r="C19" s="5" t="str">
        <f>IF(ISBLANK(宅配便入力!C19),"",宅配便入力!C19)</f>
        <v/>
      </c>
      <c r="D19" s="5" t="str">
        <f>IF(ISBLANK(宅配便入力!D19),"",宅配便入力!D19)</f>
        <v/>
      </c>
      <c r="E19" s="5" t="str">
        <f>IF(ISBLANK(宅配便入力!E19),"",宅配便入力!E19)</f>
        <v/>
      </c>
      <c r="F19" s="5" t="str">
        <f t="shared" si="1"/>
        <v/>
      </c>
      <c r="G19" s="5" t="str">
        <f t="shared" si="2"/>
        <v/>
      </c>
      <c r="H19" s="5" t="str">
        <f>IF(ISBLANK(宅配便入力!H19),"",宅配便入力!H19)</f>
        <v/>
      </c>
      <c r="I19" s="5" t="str">
        <f>IF(ISBLANK(宅配便入力!I19),"",宅配便入力!I19)</f>
        <v/>
      </c>
      <c r="J19" s="5" t="str">
        <f>IF(ISBLANK(宅配便入力!J19),"",宅配便入力!J19)</f>
        <v/>
      </c>
      <c r="K19" s="5" t="str">
        <f>IF(ISBLANK(宅配便入力!K19),"",宅配便入力!K19)</f>
        <v/>
      </c>
      <c r="L19" s="12"/>
      <c r="M19" s="10"/>
      <c r="N19" s="10"/>
      <c r="O19" s="10"/>
      <c r="P19" s="10"/>
      <c r="Q19" s="12"/>
      <c r="R19" s="12"/>
      <c r="S19" s="5" t="str">
        <f>IF(ISBLANK(宅配便入力!S19),"",宅配便入力!S19)</f>
        <v/>
      </c>
      <c r="T19" s="5" t="str">
        <f>IF(ISBLANK(宅配便入力!T19),"",宅配便入力!T19)</f>
        <v/>
      </c>
      <c r="U19" s="5" t="str">
        <f t="shared" si="3"/>
        <v/>
      </c>
      <c r="V19" s="5" t="str">
        <f>IF(ISBLANK(宅配便入力!V19),"",宅配便入力!V19)</f>
        <v/>
      </c>
      <c r="W19" s="5" t="str">
        <f t="shared" si="4"/>
        <v/>
      </c>
      <c r="X19" s="5" t="str">
        <f t="shared" si="4"/>
        <v/>
      </c>
      <c r="Y19" s="5" t="str">
        <f t="shared" si="0"/>
        <v/>
      </c>
      <c r="Z19" s="5" t="str">
        <f t="shared" si="0"/>
        <v/>
      </c>
      <c r="AA19" s="5" t="str">
        <f t="shared" si="0"/>
        <v/>
      </c>
      <c r="AB19" s="5" t="str">
        <f t="shared" si="0"/>
        <v/>
      </c>
      <c r="AC19" s="5" t="str">
        <f t="shared" si="0"/>
        <v/>
      </c>
      <c r="AD19" s="5" t="str">
        <f t="shared" si="0"/>
        <v/>
      </c>
      <c r="AE19" s="5" t="str">
        <f t="shared" si="0"/>
        <v/>
      </c>
      <c r="AF19" s="5" t="str">
        <f t="shared" si="0"/>
        <v/>
      </c>
      <c r="AG19" s="5" t="str">
        <f t="shared" si="0"/>
        <v/>
      </c>
      <c r="AH19" s="5" t="str">
        <f t="shared" si="0"/>
        <v/>
      </c>
    </row>
    <row r="20" spans="1:34">
      <c r="A20" s="6">
        <v>17</v>
      </c>
      <c r="B20" s="158" t="str">
        <f>IF(ISBLANK(宅配便入力!B20),"",宅配便入力!B20)</f>
        <v/>
      </c>
      <c r="C20" s="5" t="str">
        <f>IF(ISBLANK(宅配便入力!C20),"",宅配便入力!C20)</f>
        <v/>
      </c>
      <c r="D20" s="5" t="str">
        <f>IF(ISBLANK(宅配便入力!D20),"",宅配便入力!D20)</f>
        <v/>
      </c>
      <c r="E20" s="5" t="str">
        <f>IF(ISBLANK(宅配便入力!E20),"",宅配便入力!E20)</f>
        <v/>
      </c>
      <c r="F20" s="5" t="str">
        <f t="shared" si="1"/>
        <v/>
      </c>
      <c r="G20" s="5" t="str">
        <f t="shared" si="2"/>
        <v/>
      </c>
      <c r="H20" s="5" t="str">
        <f>IF(ISBLANK(宅配便入力!H20),"",宅配便入力!H20)</f>
        <v/>
      </c>
      <c r="I20" s="5" t="str">
        <f>IF(ISBLANK(宅配便入力!I20),"",宅配便入力!I20)</f>
        <v/>
      </c>
      <c r="J20" s="5" t="str">
        <f>IF(ISBLANK(宅配便入力!J20),"",宅配便入力!J20)</f>
        <v/>
      </c>
      <c r="K20" s="5" t="str">
        <f>IF(ISBLANK(宅配便入力!K20),"",宅配便入力!K20)</f>
        <v/>
      </c>
      <c r="L20" s="12"/>
      <c r="M20" s="10"/>
      <c r="N20" s="10"/>
      <c r="O20" s="10"/>
      <c r="P20" s="10"/>
      <c r="Q20" s="12"/>
      <c r="R20" s="12"/>
      <c r="S20" s="5" t="str">
        <f>IF(ISBLANK(宅配便入力!S20),"",宅配便入力!S20)</f>
        <v/>
      </c>
      <c r="T20" s="5" t="str">
        <f>IF(ISBLANK(宅配便入力!T20),"",宅配便入力!T20)</f>
        <v/>
      </c>
      <c r="U20" s="5" t="str">
        <f t="shared" si="3"/>
        <v/>
      </c>
      <c r="V20" s="5" t="str">
        <f>IF(ISBLANK(宅配便入力!V20),"",宅配便入力!V20)</f>
        <v/>
      </c>
      <c r="W20" s="5" t="str">
        <f t="shared" si="4"/>
        <v/>
      </c>
      <c r="X20" s="5" t="str">
        <f t="shared" si="4"/>
        <v/>
      </c>
      <c r="Y20" s="5" t="str">
        <f t="shared" si="4"/>
        <v/>
      </c>
      <c r="Z20" s="5" t="str">
        <f t="shared" si="4"/>
        <v/>
      </c>
      <c r="AA20" s="5" t="str">
        <f t="shared" si="4"/>
        <v/>
      </c>
      <c r="AB20" s="5" t="str">
        <f t="shared" si="4"/>
        <v/>
      </c>
      <c r="AC20" s="5" t="str">
        <f t="shared" si="4"/>
        <v/>
      </c>
      <c r="AD20" s="5" t="str">
        <f t="shared" si="4"/>
        <v/>
      </c>
      <c r="AE20" s="5" t="str">
        <f t="shared" si="4"/>
        <v/>
      </c>
      <c r="AF20" s="5" t="str">
        <f t="shared" si="4"/>
        <v/>
      </c>
      <c r="AG20" s="5" t="str">
        <f t="shared" si="4"/>
        <v/>
      </c>
      <c r="AH20" s="5" t="str">
        <f t="shared" si="4"/>
        <v/>
      </c>
    </row>
    <row r="21" spans="1:34">
      <c r="A21" s="6">
        <v>18</v>
      </c>
      <c r="B21" s="158" t="str">
        <f>IF(ISBLANK(宅配便入力!B21),"",宅配便入力!B21)</f>
        <v/>
      </c>
      <c r="C21" s="5" t="str">
        <f>IF(ISBLANK(宅配便入力!C21),"",宅配便入力!C21)</f>
        <v/>
      </c>
      <c r="D21" s="5" t="str">
        <f>IF(ISBLANK(宅配便入力!D21),"",宅配便入力!D21)</f>
        <v/>
      </c>
      <c r="E21" s="5" t="str">
        <f>IF(ISBLANK(宅配便入力!E21),"",宅配便入力!E21)</f>
        <v/>
      </c>
      <c r="F21" s="5" t="str">
        <f t="shared" si="1"/>
        <v/>
      </c>
      <c r="G21" s="5" t="str">
        <f t="shared" si="2"/>
        <v/>
      </c>
      <c r="H21" s="5" t="str">
        <f>IF(ISBLANK(宅配便入力!H21),"",宅配便入力!H21)</f>
        <v/>
      </c>
      <c r="I21" s="5" t="str">
        <f>IF(ISBLANK(宅配便入力!I21),"",宅配便入力!I21)</f>
        <v/>
      </c>
      <c r="J21" s="5" t="str">
        <f>IF(ISBLANK(宅配便入力!J21),"",宅配便入力!J21)</f>
        <v/>
      </c>
      <c r="K21" s="5" t="str">
        <f>IF(ISBLANK(宅配便入力!K21),"",宅配便入力!K21)</f>
        <v/>
      </c>
      <c r="L21" s="12"/>
      <c r="M21" s="10"/>
      <c r="N21" s="10"/>
      <c r="O21" s="10"/>
      <c r="P21" s="10"/>
      <c r="Q21" s="12"/>
      <c r="R21" s="12"/>
      <c r="S21" s="5" t="str">
        <f>IF(ISBLANK(宅配便入力!S21),"",宅配便入力!S21)</f>
        <v/>
      </c>
      <c r="T21" s="5" t="str">
        <f>IF(ISBLANK(宅配便入力!T21),"",宅配便入力!T21)</f>
        <v/>
      </c>
      <c r="U21" s="5" t="str">
        <f t="shared" si="3"/>
        <v/>
      </c>
      <c r="V21" s="5" t="str">
        <f>IF(ISBLANK(宅配便入力!V21),"",宅配便入力!V21)</f>
        <v/>
      </c>
      <c r="W21" s="5" t="str">
        <f t="shared" si="4"/>
        <v/>
      </c>
      <c r="X21" s="5" t="str">
        <f t="shared" si="4"/>
        <v/>
      </c>
      <c r="Y21" s="5" t="str">
        <f t="shared" si="4"/>
        <v/>
      </c>
      <c r="Z21" s="5" t="str">
        <f t="shared" si="4"/>
        <v/>
      </c>
      <c r="AA21" s="5" t="str">
        <f t="shared" si="4"/>
        <v/>
      </c>
      <c r="AB21" s="5" t="str">
        <f t="shared" si="4"/>
        <v/>
      </c>
      <c r="AC21" s="5" t="str">
        <f t="shared" si="4"/>
        <v/>
      </c>
      <c r="AD21" s="5" t="str">
        <f t="shared" si="4"/>
        <v/>
      </c>
      <c r="AE21" s="5" t="str">
        <f t="shared" si="4"/>
        <v/>
      </c>
      <c r="AF21" s="5" t="str">
        <f t="shared" si="4"/>
        <v/>
      </c>
      <c r="AG21" s="5" t="str">
        <f t="shared" si="4"/>
        <v/>
      </c>
      <c r="AH21" s="5" t="str">
        <f t="shared" si="4"/>
        <v/>
      </c>
    </row>
    <row r="22" spans="1:34">
      <c r="A22" s="6">
        <v>19</v>
      </c>
      <c r="B22" s="158" t="str">
        <f>IF(ISBLANK(宅配便入力!B22),"",宅配便入力!B22)</f>
        <v/>
      </c>
      <c r="C22" s="5" t="str">
        <f>IF(ISBLANK(宅配便入力!C22),"",宅配便入力!C22)</f>
        <v/>
      </c>
      <c r="D22" s="5" t="str">
        <f>IF(ISBLANK(宅配便入力!D22),"",宅配便入力!D22)</f>
        <v/>
      </c>
      <c r="E22" s="5" t="str">
        <f>IF(ISBLANK(宅配便入力!E22),"",宅配便入力!E22)</f>
        <v/>
      </c>
      <c r="F22" s="5" t="str">
        <f t="shared" si="1"/>
        <v/>
      </c>
      <c r="G22" s="5" t="str">
        <f t="shared" si="2"/>
        <v/>
      </c>
      <c r="H22" s="5" t="str">
        <f>IF(ISBLANK(宅配便入力!H22),"",宅配便入力!H22)</f>
        <v/>
      </c>
      <c r="I22" s="5" t="str">
        <f>IF(ISBLANK(宅配便入力!I22),"",宅配便入力!I22)</f>
        <v/>
      </c>
      <c r="J22" s="5" t="str">
        <f>IF(ISBLANK(宅配便入力!J22),"",宅配便入力!J22)</f>
        <v/>
      </c>
      <c r="K22" s="5" t="str">
        <f>IF(ISBLANK(宅配便入力!K22),"",宅配便入力!K22)</f>
        <v/>
      </c>
      <c r="L22" s="12"/>
      <c r="M22" s="10"/>
      <c r="N22" s="10"/>
      <c r="O22" s="10"/>
      <c r="P22" s="10"/>
      <c r="Q22" s="12"/>
      <c r="R22" s="12"/>
      <c r="S22" s="5" t="str">
        <f>IF(ISBLANK(宅配便入力!S22),"",宅配便入力!S22)</f>
        <v/>
      </c>
      <c r="T22" s="5" t="str">
        <f>IF(ISBLANK(宅配便入力!T22),"",宅配便入力!T22)</f>
        <v/>
      </c>
      <c r="U22" s="5" t="str">
        <f t="shared" si="3"/>
        <v/>
      </c>
      <c r="V22" s="5" t="str">
        <f>IF(ISBLANK(宅配便入力!V22),"",宅配便入力!V22)</f>
        <v/>
      </c>
      <c r="W22" s="5" t="str">
        <f t="shared" si="4"/>
        <v/>
      </c>
      <c r="X22" s="5" t="str">
        <f t="shared" si="4"/>
        <v/>
      </c>
      <c r="Y22" s="5" t="str">
        <f t="shared" si="4"/>
        <v/>
      </c>
      <c r="Z22" s="5" t="str">
        <f t="shared" si="4"/>
        <v/>
      </c>
      <c r="AA22" s="5" t="str">
        <f t="shared" si="4"/>
        <v/>
      </c>
      <c r="AB22" s="5" t="str">
        <f t="shared" si="4"/>
        <v/>
      </c>
      <c r="AC22" s="5" t="str">
        <f t="shared" si="4"/>
        <v/>
      </c>
      <c r="AD22" s="5" t="str">
        <f t="shared" si="4"/>
        <v/>
      </c>
      <c r="AE22" s="5" t="str">
        <f t="shared" si="4"/>
        <v/>
      </c>
      <c r="AF22" s="5" t="str">
        <f t="shared" si="4"/>
        <v/>
      </c>
      <c r="AG22" s="5" t="str">
        <f t="shared" si="4"/>
        <v/>
      </c>
      <c r="AH22" s="5" t="str">
        <f t="shared" si="4"/>
        <v/>
      </c>
    </row>
    <row r="23" spans="1:34">
      <c r="A23" s="6">
        <v>20</v>
      </c>
      <c r="B23" s="158" t="str">
        <f>IF(ISBLANK(宅配便入力!B23),"",宅配便入力!B23)</f>
        <v/>
      </c>
      <c r="C23" s="5" t="str">
        <f>IF(ISBLANK(宅配便入力!C23),"",宅配便入力!C23)</f>
        <v/>
      </c>
      <c r="D23" s="5" t="str">
        <f>IF(ISBLANK(宅配便入力!D23),"",宅配便入力!D23)</f>
        <v/>
      </c>
      <c r="E23" s="5" t="str">
        <f>IF(ISBLANK(宅配便入力!E23),"",宅配便入力!E23)</f>
        <v/>
      </c>
      <c r="F23" s="5" t="str">
        <f t="shared" si="1"/>
        <v/>
      </c>
      <c r="G23" s="5" t="str">
        <f t="shared" si="2"/>
        <v/>
      </c>
      <c r="H23" s="5" t="str">
        <f>IF(ISBLANK(宅配便入力!H23),"",宅配便入力!H23)</f>
        <v/>
      </c>
      <c r="I23" s="5" t="str">
        <f>IF(ISBLANK(宅配便入力!I23),"",宅配便入力!I23)</f>
        <v/>
      </c>
      <c r="J23" s="5" t="str">
        <f>IF(ISBLANK(宅配便入力!J23),"",宅配便入力!J23)</f>
        <v/>
      </c>
      <c r="K23" s="5" t="str">
        <f>IF(ISBLANK(宅配便入力!K23),"",宅配便入力!K23)</f>
        <v/>
      </c>
      <c r="L23" s="12"/>
      <c r="M23" s="10"/>
      <c r="N23" s="10"/>
      <c r="O23" s="10"/>
      <c r="P23" s="10"/>
      <c r="Q23" s="12"/>
      <c r="R23" s="12"/>
      <c r="S23" s="5" t="str">
        <f>IF(ISBLANK(宅配便入力!S23),"",宅配便入力!S23)</f>
        <v/>
      </c>
      <c r="T23" s="5" t="str">
        <f>IF(ISBLANK(宅配便入力!T23),"",宅配便入力!T23)</f>
        <v/>
      </c>
      <c r="U23" s="5" t="str">
        <f t="shared" si="3"/>
        <v/>
      </c>
      <c r="V23" s="5" t="str">
        <f>IF(ISBLANK(宅配便入力!V23),"",宅配便入力!V23)</f>
        <v/>
      </c>
      <c r="W23" s="5" t="str">
        <f t="shared" si="4"/>
        <v/>
      </c>
      <c r="X23" s="5" t="str">
        <f t="shared" si="4"/>
        <v/>
      </c>
      <c r="Y23" s="5" t="str">
        <f t="shared" si="4"/>
        <v/>
      </c>
      <c r="Z23" s="5" t="str">
        <f t="shared" si="4"/>
        <v/>
      </c>
      <c r="AA23" s="5" t="str">
        <f t="shared" si="4"/>
        <v/>
      </c>
      <c r="AB23" s="5" t="str">
        <f t="shared" si="4"/>
        <v/>
      </c>
      <c r="AC23" s="5" t="str">
        <f t="shared" si="4"/>
        <v/>
      </c>
      <c r="AD23" s="5" t="str">
        <f t="shared" si="4"/>
        <v/>
      </c>
      <c r="AE23" s="5" t="str">
        <f t="shared" si="4"/>
        <v/>
      </c>
      <c r="AF23" s="5" t="str">
        <f t="shared" si="4"/>
        <v/>
      </c>
      <c r="AG23" s="5" t="str">
        <f t="shared" si="4"/>
        <v/>
      </c>
      <c r="AH23" s="5" t="str">
        <f t="shared" si="4"/>
        <v/>
      </c>
    </row>
    <row r="24" spans="1:34">
      <c r="A24" s="6">
        <v>21</v>
      </c>
      <c r="B24" s="158" t="str">
        <f>IF(ISBLANK(宅配便入力!B24),"",宅配便入力!B24)</f>
        <v/>
      </c>
      <c r="C24" s="5" t="str">
        <f>IF(ISBLANK(宅配便入力!C24),"",宅配便入力!C24)</f>
        <v/>
      </c>
      <c r="D24" s="5" t="str">
        <f>IF(ISBLANK(宅配便入力!D24),"",宅配便入力!D24)</f>
        <v/>
      </c>
      <c r="E24" s="5" t="str">
        <f>IF(ISBLANK(宅配便入力!E24),"",宅配便入力!E24)</f>
        <v/>
      </c>
      <c r="F24" s="5" t="str">
        <f t="shared" si="1"/>
        <v/>
      </c>
      <c r="G24" s="5" t="str">
        <f t="shared" si="2"/>
        <v/>
      </c>
      <c r="H24" s="5" t="str">
        <f>IF(ISBLANK(宅配便入力!H24),"",宅配便入力!H24)</f>
        <v/>
      </c>
      <c r="I24" s="5" t="str">
        <f>IF(ISBLANK(宅配便入力!I24),"",宅配便入力!I24)</f>
        <v/>
      </c>
      <c r="J24" s="5" t="str">
        <f>IF(ISBLANK(宅配便入力!J24),"",宅配便入力!J24)</f>
        <v/>
      </c>
      <c r="K24" s="5" t="str">
        <f>IF(ISBLANK(宅配便入力!K24),"",宅配便入力!K24)</f>
        <v/>
      </c>
      <c r="L24" s="12"/>
      <c r="M24" s="10"/>
      <c r="N24" s="10"/>
      <c r="O24" s="10"/>
      <c r="P24" s="10"/>
      <c r="Q24" s="12"/>
      <c r="R24" s="12"/>
      <c r="S24" s="5" t="str">
        <f>IF(ISBLANK(宅配便入力!S24),"",宅配便入力!S24)</f>
        <v/>
      </c>
      <c r="T24" s="5" t="str">
        <f>IF(ISBLANK(宅配便入力!T24),"",宅配便入力!T24)</f>
        <v/>
      </c>
      <c r="U24" s="5" t="str">
        <f t="shared" si="3"/>
        <v/>
      </c>
      <c r="V24" s="5" t="str">
        <f>IF(ISBLANK(宅配便入力!V24),"",宅配便入力!V24)</f>
        <v/>
      </c>
      <c r="W24" s="5" t="str">
        <f t="shared" si="4"/>
        <v/>
      </c>
      <c r="X24" s="5" t="str">
        <f t="shared" si="4"/>
        <v/>
      </c>
      <c r="Y24" s="5" t="str">
        <f t="shared" si="4"/>
        <v/>
      </c>
      <c r="Z24" s="5" t="str">
        <f t="shared" si="4"/>
        <v/>
      </c>
      <c r="AA24" s="5" t="str">
        <f t="shared" si="4"/>
        <v/>
      </c>
      <c r="AB24" s="5" t="str">
        <f t="shared" si="4"/>
        <v/>
      </c>
      <c r="AC24" s="5" t="str">
        <f t="shared" si="4"/>
        <v/>
      </c>
      <c r="AD24" s="5" t="str">
        <f t="shared" si="4"/>
        <v/>
      </c>
      <c r="AE24" s="5" t="str">
        <f t="shared" si="4"/>
        <v/>
      </c>
      <c r="AF24" s="5" t="str">
        <f t="shared" si="4"/>
        <v/>
      </c>
      <c r="AG24" s="5" t="str">
        <f t="shared" si="4"/>
        <v/>
      </c>
      <c r="AH24" s="5" t="str">
        <f t="shared" si="4"/>
        <v/>
      </c>
    </row>
    <row r="25" spans="1:34">
      <c r="A25" s="6">
        <v>22</v>
      </c>
      <c r="B25" s="158" t="str">
        <f>IF(ISBLANK(宅配便入力!B25),"",宅配便入力!B25)</f>
        <v/>
      </c>
      <c r="C25" s="5" t="str">
        <f>IF(ISBLANK(宅配便入力!C25),"",宅配便入力!C25)</f>
        <v/>
      </c>
      <c r="D25" s="5" t="str">
        <f>IF(ISBLANK(宅配便入力!D25),"",宅配便入力!D25)</f>
        <v/>
      </c>
      <c r="E25" s="5" t="str">
        <f>IF(ISBLANK(宅配便入力!E25),"",宅配便入力!E25)</f>
        <v/>
      </c>
      <c r="F25" s="5" t="str">
        <f t="shared" si="1"/>
        <v/>
      </c>
      <c r="G25" s="5" t="str">
        <f t="shared" si="2"/>
        <v/>
      </c>
      <c r="H25" s="5" t="str">
        <f>IF(ISBLANK(宅配便入力!H25),"",宅配便入力!H25)</f>
        <v/>
      </c>
      <c r="I25" s="5" t="str">
        <f>IF(ISBLANK(宅配便入力!I25),"",宅配便入力!I25)</f>
        <v/>
      </c>
      <c r="J25" s="5" t="str">
        <f>IF(ISBLANK(宅配便入力!J25),"",宅配便入力!J25)</f>
        <v/>
      </c>
      <c r="K25" s="5" t="str">
        <f>IF(ISBLANK(宅配便入力!K25),"",宅配便入力!K25)</f>
        <v/>
      </c>
      <c r="L25" s="12"/>
      <c r="M25" s="10"/>
      <c r="N25" s="10"/>
      <c r="O25" s="10"/>
      <c r="P25" s="10"/>
      <c r="Q25" s="12"/>
      <c r="R25" s="12"/>
      <c r="S25" s="5" t="str">
        <f>IF(ISBLANK(宅配便入力!S25),"",宅配便入力!S25)</f>
        <v/>
      </c>
      <c r="T25" s="5" t="str">
        <f>IF(ISBLANK(宅配便入力!T25),"",宅配便入力!T25)</f>
        <v/>
      </c>
      <c r="U25" s="5" t="str">
        <f t="shared" si="3"/>
        <v/>
      </c>
      <c r="V25" s="5" t="str">
        <f>IF(ISBLANK(宅配便入力!V25),"",宅配便入力!V25)</f>
        <v/>
      </c>
      <c r="W25" s="5" t="str">
        <f t="shared" si="4"/>
        <v/>
      </c>
      <c r="X25" s="5" t="str">
        <f t="shared" si="4"/>
        <v/>
      </c>
      <c r="Y25" s="5" t="str">
        <f t="shared" si="4"/>
        <v/>
      </c>
      <c r="Z25" s="5" t="str">
        <f t="shared" si="4"/>
        <v/>
      </c>
      <c r="AA25" s="5" t="str">
        <f t="shared" si="4"/>
        <v/>
      </c>
      <c r="AB25" s="5" t="str">
        <f t="shared" si="4"/>
        <v/>
      </c>
      <c r="AC25" s="5" t="str">
        <f t="shared" si="4"/>
        <v/>
      </c>
      <c r="AD25" s="5" t="str">
        <f t="shared" si="4"/>
        <v/>
      </c>
      <c r="AE25" s="5" t="str">
        <f t="shared" si="4"/>
        <v/>
      </c>
      <c r="AF25" s="5" t="str">
        <f t="shared" si="4"/>
        <v/>
      </c>
      <c r="AG25" s="5" t="str">
        <f t="shared" si="4"/>
        <v/>
      </c>
      <c r="AH25" s="5" t="str">
        <f t="shared" si="4"/>
        <v/>
      </c>
    </row>
    <row r="26" spans="1:34">
      <c r="A26" s="6">
        <v>23</v>
      </c>
      <c r="B26" s="158" t="str">
        <f>IF(ISBLANK(宅配便入力!B26),"",宅配便入力!B26)</f>
        <v/>
      </c>
      <c r="C26" s="5" t="str">
        <f>IF(ISBLANK(宅配便入力!C26),"",宅配便入力!C26)</f>
        <v/>
      </c>
      <c r="D26" s="5" t="str">
        <f>IF(ISBLANK(宅配便入力!D26),"",宅配便入力!D26)</f>
        <v/>
      </c>
      <c r="E26" s="5" t="str">
        <f>IF(ISBLANK(宅配便入力!E26),"",宅配便入力!E26)</f>
        <v/>
      </c>
      <c r="F26" s="5" t="str">
        <f t="shared" si="1"/>
        <v/>
      </c>
      <c r="G26" s="5" t="str">
        <f t="shared" si="2"/>
        <v/>
      </c>
      <c r="H26" s="5" t="str">
        <f>IF(ISBLANK(宅配便入力!H26),"",宅配便入力!H26)</f>
        <v/>
      </c>
      <c r="I26" s="5" t="str">
        <f>IF(ISBLANK(宅配便入力!I26),"",宅配便入力!I26)</f>
        <v/>
      </c>
      <c r="J26" s="5" t="str">
        <f>IF(ISBLANK(宅配便入力!J26),"",宅配便入力!J26)</f>
        <v/>
      </c>
      <c r="K26" s="5" t="str">
        <f>IF(ISBLANK(宅配便入力!K26),"",宅配便入力!K26)</f>
        <v/>
      </c>
      <c r="L26" s="12"/>
      <c r="M26" s="10"/>
      <c r="N26" s="10"/>
      <c r="O26" s="10"/>
      <c r="P26" s="10"/>
      <c r="Q26" s="12"/>
      <c r="R26" s="12"/>
      <c r="S26" s="5" t="str">
        <f>IF(ISBLANK(宅配便入力!S26),"",宅配便入力!S26)</f>
        <v/>
      </c>
      <c r="T26" s="5" t="str">
        <f>IF(ISBLANK(宅配便入力!T26),"",宅配便入力!T26)</f>
        <v/>
      </c>
      <c r="U26" s="5" t="str">
        <f t="shared" si="3"/>
        <v/>
      </c>
      <c r="V26" s="5" t="str">
        <f>IF(ISBLANK(宅配便入力!V26),"",宅配便入力!V26)</f>
        <v/>
      </c>
      <c r="W26" s="5" t="str">
        <f t="shared" si="4"/>
        <v/>
      </c>
      <c r="X26" s="5" t="str">
        <f t="shared" si="4"/>
        <v/>
      </c>
      <c r="Y26" s="5" t="str">
        <f t="shared" si="4"/>
        <v/>
      </c>
      <c r="Z26" s="5" t="str">
        <f t="shared" si="4"/>
        <v/>
      </c>
      <c r="AA26" s="5" t="str">
        <f t="shared" si="4"/>
        <v/>
      </c>
      <c r="AB26" s="5" t="str">
        <f t="shared" si="4"/>
        <v/>
      </c>
      <c r="AC26" s="5" t="str">
        <f t="shared" si="4"/>
        <v/>
      </c>
      <c r="AD26" s="5" t="str">
        <f t="shared" si="4"/>
        <v/>
      </c>
      <c r="AE26" s="5" t="str">
        <f t="shared" si="4"/>
        <v/>
      </c>
      <c r="AF26" s="5" t="str">
        <f t="shared" si="4"/>
        <v/>
      </c>
      <c r="AG26" s="5" t="str">
        <f t="shared" si="4"/>
        <v/>
      </c>
      <c r="AH26" s="5" t="str">
        <f t="shared" si="4"/>
        <v/>
      </c>
    </row>
    <row r="27" spans="1:34">
      <c r="A27" s="6">
        <v>24</v>
      </c>
      <c r="B27" s="158" t="str">
        <f>IF(ISBLANK(宅配便入力!B27),"",宅配便入力!B27)</f>
        <v/>
      </c>
      <c r="C27" s="5" t="str">
        <f>IF(ISBLANK(宅配便入力!C27),"",宅配便入力!C27)</f>
        <v/>
      </c>
      <c r="D27" s="5" t="str">
        <f>IF(ISBLANK(宅配便入力!D27),"",宅配便入力!D27)</f>
        <v/>
      </c>
      <c r="E27" s="5" t="str">
        <f>IF(ISBLANK(宅配便入力!E27),"",宅配便入力!E27)</f>
        <v/>
      </c>
      <c r="F27" s="5" t="str">
        <f t="shared" si="1"/>
        <v/>
      </c>
      <c r="G27" s="5" t="str">
        <f t="shared" si="2"/>
        <v/>
      </c>
      <c r="H27" s="5" t="str">
        <f>IF(ISBLANK(宅配便入力!H27),"",宅配便入力!H27)</f>
        <v/>
      </c>
      <c r="I27" s="5" t="str">
        <f>IF(ISBLANK(宅配便入力!I27),"",宅配便入力!I27)</f>
        <v/>
      </c>
      <c r="J27" s="5" t="str">
        <f>IF(ISBLANK(宅配便入力!J27),"",宅配便入力!J27)</f>
        <v/>
      </c>
      <c r="K27" s="5" t="str">
        <f>IF(ISBLANK(宅配便入力!K27),"",宅配便入力!K27)</f>
        <v/>
      </c>
      <c r="L27" s="12"/>
      <c r="M27" s="10"/>
      <c r="N27" s="10"/>
      <c r="O27" s="10"/>
      <c r="P27" s="10"/>
      <c r="Q27" s="12"/>
      <c r="R27" s="12"/>
      <c r="S27" s="5" t="str">
        <f>IF(ISBLANK(宅配便入力!S27),"",宅配便入力!S27)</f>
        <v/>
      </c>
      <c r="T27" s="5" t="str">
        <f>IF(ISBLANK(宅配便入力!T27),"",宅配便入力!T27)</f>
        <v/>
      </c>
      <c r="U27" s="5" t="str">
        <f t="shared" si="3"/>
        <v/>
      </c>
      <c r="V27" s="5" t="str">
        <f>IF(ISBLANK(宅配便入力!V27),"",宅配便入力!V27)</f>
        <v/>
      </c>
      <c r="W27" s="5" t="str">
        <f t="shared" si="4"/>
        <v/>
      </c>
      <c r="X27" s="5" t="str">
        <f t="shared" si="4"/>
        <v/>
      </c>
      <c r="Y27" s="5" t="str">
        <f t="shared" si="4"/>
        <v/>
      </c>
      <c r="Z27" s="5" t="str">
        <f t="shared" si="4"/>
        <v/>
      </c>
      <c r="AA27" s="5" t="str">
        <f t="shared" si="4"/>
        <v/>
      </c>
      <c r="AB27" s="5" t="str">
        <f t="shared" si="4"/>
        <v/>
      </c>
      <c r="AC27" s="5" t="str">
        <f t="shared" si="4"/>
        <v/>
      </c>
      <c r="AD27" s="5" t="str">
        <f t="shared" si="4"/>
        <v/>
      </c>
      <c r="AE27" s="5" t="str">
        <f t="shared" si="4"/>
        <v/>
      </c>
      <c r="AF27" s="5" t="str">
        <f t="shared" si="4"/>
        <v/>
      </c>
      <c r="AG27" s="5" t="str">
        <f t="shared" si="4"/>
        <v/>
      </c>
      <c r="AH27" s="5" t="str">
        <f t="shared" si="4"/>
        <v/>
      </c>
    </row>
    <row r="28" spans="1:34">
      <c r="A28" s="6">
        <v>25</v>
      </c>
      <c r="B28" s="158" t="str">
        <f>IF(ISBLANK(宅配便入力!B28),"",宅配便入力!B28)</f>
        <v/>
      </c>
      <c r="C28" s="5" t="str">
        <f>IF(ISBLANK(宅配便入力!C28),"",宅配便入力!C28)</f>
        <v/>
      </c>
      <c r="D28" s="5" t="str">
        <f>IF(ISBLANK(宅配便入力!D28),"",宅配便入力!D28)</f>
        <v/>
      </c>
      <c r="E28" s="5" t="str">
        <f>IF(ISBLANK(宅配便入力!E28),"",宅配便入力!E28)</f>
        <v/>
      </c>
      <c r="F28" s="5" t="str">
        <f t="shared" si="1"/>
        <v/>
      </c>
      <c r="G28" s="5" t="str">
        <f t="shared" si="2"/>
        <v/>
      </c>
      <c r="H28" s="5" t="str">
        <f>IF(ISBLANK(宅配便入力!H28),"",宅配便入力!H28)</f>
        <v/>
      </c>
      <c r="I28" s="5" t="str">
        <f>IF(ISBLANK(宅配便入力!I28),"",宅配便入力!I28)</f>
        <v/>
      </c>
      <c r="J28" s="5" t="str">
        <f>IF(ISBLANK(宅配便入力!J28),"",宅配便入力!J28)</f>
        <v/>
      </c>
      <c r="K28" s="5" t="str">
        <f>IF(ISBLANK(宅配便入力!K28),"",宅配便入力!K28)</f>
        <v/>
      </c>
      <c r="L28" s="12"/>
      <c r="M28" s="10"/>
      <c r="N28" s="10"/>
      <c r="O28" s="10"/>
      <c r="P28" s="10"/>
      <c r="Q28" s="12"/>
      <c r="R28" s="12"/>
      <c r="S28" s="5" t="str">
        <f>IF(ISBLANK(宅配便入力!S28),"",宅配便入力!S28)</f>
        <v/>
      </c>
      <c r="T28" s="5" t="str">
        <f>IF(ISBLANK(宅配便入力!T28),"",宅配便入力!T28)</f>
        <v/>
      </c>
      <c r="U28" s="5" t="str">
        <f t="shared" si="3"/>
        <v/>
      </c>
      <c r="V28" s="5" t="str">
        <f>IF(ISBLANK(宅配便入力!V28),"",宅配便入力!V28)</f>
        <v/>
      </c>
      <c r="W28" s="5" t="str">
        <f t="shared" si="4"/>
        <v/>
      </c>
      <c r="X28" s="5" t="str">
        <f t="shared" si="4"/>
        <v/>
      </c>
      <c r="Y28" s="5" t="str">
        <f t="shared" si="4"/>
        <v/>
      </c>
      <c r="Z28" s="5" t="str">
        <f t="shared" si="4"/>
        <v/>
      </c>
      <c r="AA28" s="5" t="str">
        <f t="shared" si="4"/>
        <v/>
      </c>
      <c r="AB28" s="5" t="str">
        <f t="shared" si="4"/>
        <v/>
      </c>
      <c r="AC28" s="5" t="str">
        <f t="shared" si="4"/>
        <v/>
      </c>
      <c r="AD28" s="5" t="str">
        <f t="shared" si="4"/>
        <v/>
      </c>
      <c r="AE28" s="5" t="str">
        <f t="shared" si="4"/>
        <v/>
      </c>
      <c r="AF28" s="5" t="str">
        <f t="shared" si="4"/>
        <v/>
      </c>
      <c r="AG28" s="5" t="str">
        <f t="shared" si="4"/>
        <v/>
      </c>
      <c r="AH28" s="5" t="str">
        <f t="shared" si="4"/>
        <v/>
      </c>
    </row>
    <row r="29" spans="1:34">
      <c r="A29" s="6">
        <v>26</v>
      </c>
      <c r="B29" s="158" t="str">
        <f>IF(ISBLANK(宅配便入力!B29),"",宅配便入力!B29)</f>
        <v/>
      </c>
      <c r="C29" s="5" t="str">
        <f>IF(ISBLANK(宅配便入力!C29),"",宅配便入力!C29)</f>
        <v/>
      </c>
      <c r="D29" s="5" t="str">
        <f>IF(ISBLANK(宅配便入力!D29),"",宅配便入力!D29)</f>
        <v/>
      </c>
      <c r="E29" s="5" t="str">
        <f>IF(ISBLANK(宅配便入力!E29),"",宅配便入力!E29)</f>
        <v/>
      </c>
      <c r="F29" s="5" t="str">
        <f t="shared" si="1"/>
        <v/>
      </c>
      <c r="G29" s="5" t="str">
        <f t="shared" si="2"/>
        <v/>
      </c>
      <c r="H29" s="5" t="str">
        <f>IF(ISBLANK(宅配便入力!H29),"",宅配便入力!H29)</f>
        <v/>
      </c>
      <c r="I29" s="5" t="str">
        <f>IF(ISBLANK(宅配便入力!I29),"",宅配便入力!I29)</f>
        <v/>
      </c>
      <c r="J29" s="5" t="str">
        <f>IF(ISBLANK(宅配便入力!J29),"",宅配便入力!J29)</f>
        <v/>
      </c>
      <c r="K29" s="5" t="str">
        <f>IF(ISBLANK(宅配便入力!K29),"",宅配便入力!K29)</f>
        <v/>
      </c>
      <c r="L29" s="12"/>
      <c r="M29" s="10"/>
      <c r="N29" s="10"/>
      <c r="O29" s="10"/>
      <c r="P29" s="10"/>
      <c r="Q29" s="12"/>
      <c r="R29" s="12"/>
      <c r="S29" s="5" t="str">
        <f>IF(ISBLANK(宅配便入力!S29),"",宅配便入力!S29)</f>
        <v/>
      </c>
      <c r="T29" s="5" t="str">
        <f>IF(ISBLANK(宅配便入力!T29),"",宅配便入力!T29)</f>
        <v/>
      </c>
      <c r="U29" s="5" t="str">
        <f t="shared" si="3"/>
        <v/>
      </c>
      <c r="V29" s="5" t="str">
        <f>IF(ISBLANK(宅配便入力!V29),"",宅配便入力!V29)</f>
        <v/>
      </c>
      <c r="W29" s="5" t="str">
        <f t="shared" si="4"/>
        <v/>
      </c>
      <c r="X29" s="5" t="str">
        <f t="shared" si="4"/>
        <v/>
      </c>
      <c r="Y29" s="5" t="str">
        <f t="shared" si="4"/>
        <v/>
      </c>
      <c r="Z29" s="5" t="str">
        <f t="shared" si="4"/>
        <v/>
      </c>
      <c r="AA29" s="5" t="str">
        <f t="shared" si="4"/>
        <v/>
      </c>
      <c r="AB29" s="5" t="str">
        <f t="shared" si="4"/>
        <v/>
      </c>
      <c r="AC29" s="5" t="str">
        <f t="shared" si="4"/>
        <v/>
      </c>
      <c r="AD29" s="5" t="str">
        <f t="shared" si="4"/>
        <v/>
      </c>
      <c r="AE29" s="5" t="str">
        <f t="shared" si="4"/>
        <v/>
      </c>
      <c r="AF29" s="5" t="str">
        <f t="shared" si="4"/>
        <v/>
      </c>
      <c r="AG29" s="5" t="str">
        <f t="shared" si="4"/>
        <v/>
      </c>
      <c r="AH29" s="5" t="str">
        <f t="shared" si="4"/>
        <v/>
      </c>
    </row>
    <row r="30" spans="1:34">
      <c r="A30" s="6">
        <v>27</v>
      </c>
      <c r="B30" s="158" t="str">
        <f>IF(ISBLANK(宅配便入力!B30),"",宅配便入力!B30)</f>
        <v/>
      </c>
      <c r="C30" s="5" t="str">
        <f>IF(ISBLANK(宅配便入力!C30),"",宅配便入力!C30)</f>
        <v/>
      </c>
      <c r="D30" s="5" t="str">
        <f>IF(ISBLANK(宅配便入力!D30),"",宅配便入力!D30)</f>
        <v/>
      </c>
      <c r="E30" s="5" t="str">
        <f>IF(ISBLANK(宅配便入力!E30),"",宅配便入力!E30)</f>
        <v/>
      </c>
      <c r="F30" s="5" t="str">
        <f t="shared" si="1"/>
        <v/>
      </c>
      <c r="G30" s="5" t="str">
        <f t="shared" si="2"/>
        <v/>
      </c>
      <c r="H30" s="5" t="str">
        <f>IF(ISBLANK(宅配便入力!H30),"",宅配便入力!H30)</f>
        <v/>
      </c>
      <c r="I30" s="5" t="str">
        <f>IF(ISBLANK(宅配便入力!I30),"",宅配便入力!I30)</f>
        <v/>
      </c>
      <c r="J30" s="5" t="str">
        <f>IF(ISBLANK(宅配便入力!J30),"",宅配便入力!J30)</f>
        <v/>
      </c>
      <c r="K30" s="5" t="str">
        <f>IF(ISBLANK(宅配便入力!K30),"",宅配便入力!K30)</f>
        <v/>
      </c>
      <c r="L30" s="12"/>
      <c r="M30" s="10"/>
      <c r="N30" s="10"/>
      <c r="O30" s="10"/>
      <c r="P30" s="10"/>
      <c r="Q30" s="12"/>
      <c r="R30" s="12"/>
      <c r="S30" s="5" t="str">
        <f>IF(ISBLANK(宅配便入力!S30),"",宅配便入力!S30)</f>
        <v/>
      </c>
      <c r="T30" s="5" t="str">
        <f>IF(ISBLANK(宅配便入力!T30),"",宅配便入力!T30)</f>
        <v/>
      </c>
      <c r="U30" s="5" t="str">
        <f t="shared" si="3"/>
        <v/>
      </c>
      <c r="V30" s="5" t="str">
        <f>IF(ISBLANK(宅配便入力!V30),"",宅配便入力!V30)</f>
        <v/>
      </c>
      <c r="W30" s="5" t="str">
        <f t="shared" si="4"/>
        <v/>
      </c>
      <c r="X30" s="5" t="str">
        <f t="shared" si="4"/>
        <v/>
      </c>
      <c r="Y30" s="5" t="str">
        <f t="shared" si="4"/>
        <v/>
      </c>
      <c r="Z30" s="5" t="str">
        <f t="shared" si="4"/>
        <v/>
      </c>
      <c r="AA30" s="5" t="str">
        <f t="shared" si="4"/>
        <v/>
      </c>
      <c r="AB30" s="5" t="str">
        <f t="shared" si="4"/>
        <v/>
      </c>
      <c r="AC30" s="5" t="str">
        <f t="shared" si="4"/>
        <v/>
      </c>
      <c r="AD30" s="5" t="str">
        <f t="shared" si="4"/>
        <v/>
      </c>
      <c r="AE30" s="5" t="str">
        <f t="shared" si="4"/>
        <v/>
      </c>
      <c r="AF30" s="5" t="str">
        <f t="shared" si="4"/>
        <v/>
      </c>
      <c r="AG30" s="5" t="str">
        <f t="shared" si="4"/>
        <v/>
      </c>
      <c r="AH30" s="5" t="str">
        <f t="shared" si="4"/>
        <v/>
      </c>
    </row>
    <row r="31" spans="1:34">
      <c r="A31" s="6">
        <v>28</v>
      </c>
      <c r="B31" s="158" t="str">
        <f>IF(ISBLANK(宅配便入力!B31),"",宅配便入力!B31)</f>
        <v/>
      </c>
      <c r="C31" s="5" t="str">
        <f>IF(ISBLANK(宅配便入力!C31),"",宅配便入力!C31)</f>
        <v/>
      </c>
      <c r="D31" s="5" t="str">
        <f>IF(ISBLANK(宅配便入力!D31),"",宅配便入力!D31)</f>
        <v/>
      </c>
      <c r="E31" s="5" t="str">
        <f>IF(ISBLANK(宅配便入力!E31),"",宅配便入力!E31)</f>
        <v/>
      </c>
      <c r="F31" s="5" t="str">
        <f t="shared" si="1"/>
        <v/>
      </c>
      <c r="G31" s="5" t="str">
        <f t="shared" si="2"/>
        <v/>
      </c>
      <c r="H31" s="5" t="str">
        <f>IF(ISBLANK(宅配便入力!H31),"",宅配便入力!H31)</f>
        <v/>
      </c>
      <c r="I31" s="5" t="str">
        <f>IF(ISBLANK(宅配便入力!I31),"",宅配便入力!I31)</f>
        <v/>
      </c>
      <c r="J31" s="5" t="str">
        <f>IF(ISBLANK(宅配便入力!J31),"",宅配便入力!J31)</f>
        <v/>
      </c>
      <c r="K31" s="5" t="str">
        <f>IF(ISBLANK(宅配便入力!K31),"",宅配便入力!K31)</f>
        <v/>
      </c>
      <c r="L31" s="12"/>
      <c r="M31" s="10"/>
      <c r="N31" s="10"/>
      <c r="O31" s="10"/>
      <c r="P31" s="10"/>
      <c r="Q31" s="12"/>
      <c r="R31" s="12"/>
      <c r="S31" s="5" t="str">
        <f>IF(ISBLANK(宅配便入力!S31),"",宅配便入力!S31)</f>
        <v/>
      </c>
      <c r="T31" s="5" t="str">
        <f>IF(ISBLANK(宅配便入力!T31),"",宅配便入力!T31)</f>
        <v/>
      </c>
      <c r="U31" s="5" t="str">
        <f t="shared" si="3"/>
        <v/>
      </c>
      <c r="V31" s="5" t="str">
        <f>IF(ISBLANK(宅配便入力!V31),"",宅配便入力!V31)</f>
        <v/>
      </c>
      <c r="W31" s="5" t="str">
        <f t="shared" si="4"/>
        <v/>
      </c>
      <c r="X31" s="5" t="str">
        <f t="shared" si="4"/>
        <v/>
      </c>
      <c r="Y31" s="5" t="str">
        <f t="shared" si="4"/>
        <v/>
      </c>
      <c r="Z31" s="5" t="str">
        <f t="shared" si="4"/>
        <v/>
      </c>
      <c r="AA31" s="5" t="str">
        <f t="shared" si="4"/>
        <v/>
      </c>
      <c r="AB31" s="5" t="str">
        <f t="shared" si="4"/>
        <v/>
      </c>
      <c r="AC31" s="5" t="str">
        <f t="shared" si="4"/>
        <v/>
      </c>
      <c r="AD31" s="5" t="str">
        <f t="shared" si="4"/>
        <v/>
      </c>
      <c r="AE31" s="5" t="str">
        <f t="shared" si="4"/>
        <v/>
      </c>
      <c r="AF31" s="5" t="str">
        <f t="shared" si="4"/>
        <v/>
      </c>
      <c r="AG31" s="5" t="str">
        <f t="shared" si="4"/>
        <v/>
      </c>
      <c r="AH31" s="5" t="str">
        <f t="shared" si="4"/>
        <v/>
      </c>
    </row>
    <row r="32" spans="1:34">
      <c r="A32" s="6">
        <v>29</v>
      </c>
      <c r="B32" s="158" t="str">
        <f>IF(ISBLANK(宅配便入力!B32),"",宅配便入力!B32)</f>
        <v/>
      </c>
      <c r="C32" s="5" t="str">
        <f>IF(ISBLANK(宅配便入力!C32),"",宅配便入力!C32)</f>
        <v/>
      </c>
      <c r="D32" s="5" t="str">
        <f>IF(ISBLANK(宅配便入力!D32),"",宅配便入力!D32)</f>
        <v/>
      </c>
      <c r="E32" s="5" t="str">
        <f>IF(ISBLANK(宅配便入力!E32),"",宅配便入力!E32)</f>
        <v/>
      </c>
      <c r="F32" s="5" t="str">
        <f t="shared" si="1"/>
        <v/>
      </c>
      <c r="G32" s="5" t="str">
        <f t="shared" si="2"/>
        <v/>
      </c>
      <c r="H32" s="5" t="str">
        <f>IF(ISBLANK(宅配便入力!H32),"",宅配便入力!H32)</f>
        <v/>
      </c>
      <c r="I32" s="5" t="str">
        <f>IF(ISBLANK(宅配便入力!I32),"",宅配便入力!I32)</f>
        <v/>
      </c>
      <c r="J32" s="5" t="str">
        <f>IF(ISBLANK(宅配便入力!J32),"",宅配便入力!J32)</f>
        <v/>
      </c>
      <c r="K32" s="5" t="str">
        <f>IF(ISBLANK(宅配便入力!K32),"",宅配便入力!K32)</f>
        <v/>
      </c>
      <c r="L32" s="12"/>
      <c r="M32" s="10"/>
      <c r="N32" s="10"/>
      <c r="O32" s="10"/>
      <c r="P32" s="10"/>
      <c r="Q32" s="12"/>
      <c r="R32" s="12"/>
      <c r="S32" s="5" t="str">
        <f>IF(ISBLANK(宅配便入力!S32),"",宅配便入力!S32)</f>
        <v/>
      </c>
      <c r="T32" s="5" t="str">
        <f>IF(ISBLANK(宅配便入力!T32),"",宅配便入力!T32)</f>
        <v/>
      </c>
      <c r="U32" s="5" t="str">
        <f t="shared" si="3"/>
        <v/>
      </c>
      <c r="V32" s="5" t="str">
        <f>IF(ISBLANK(宅配便入力!V32),"",宅配便入力!V32)</f>
        <v/>
      </c>
      <c r="W32" s="5" t="str">
        <f t="shared" si="4"/>
        <v/>
      </c>
      <c r="X32" s="5" t="str">
        <f t="shared" si="4"/>
        <v/>
      </c>
      <c r="Y32" s="5" t="str">
        <f t="shared" si="4"/>
        <v/>
      </c>
      <c r="Z32" s="5" t="str">
        <f t="shared" si="4"/>
        <v/>
      </c>
      <c r="AA32" s="5" t="str">
        <f t="shared" si="4"/>
        <v/>
      </c>
      <c r="AB32" s="5" t="str">
        <f t="shared" si="4"/>
        <v/>
      </c>
      <c r="AC32" s="5" t="str">
        <f t="shared" si="4"/>
        <v/>
      </c>
      <c r="AD32" s="5" t="str">
        <f t="shared" si="4"/>
        <v/>
      </c>
      <c r="AE32" s="5" t="str">
        <f t="shared" si="4"/>
        <v/>
      </c>
      <c r="AF32" s="5" t="str">
        <f t="shared" si="4"/>
        <v/>
      </c>
      <c r="AG32" s="5" t="str">
        <f t="shared" si="4"/>
        <v/>
      </c>
      <c r="AH32" s="5" t="str">
        <f t="shared" si="4"/>
        <v/>
      </c>
    </row>
    <row r="33" spans="1:34">
      <c r="A33" s="6">
        <v>30</v>
      </c>
      <c r="B33" s="158" t="str">
        <f>IF(ISBLANK(宅配便入力!B33),"",宅配便入力!B33)</f>
        <v/>
      </c>
      <c r="C33" s="5" t="str">
        <f>IF(ISBLANK(宅配便入力!C33),"",宅配便入力!C33)</f>
        <v/>
      </c>
      <c r="D33" s="5" t="str">
        <f>IF(ISBLANK(宅配便入力!D33),"",宅配便入力!D33)</f>
        <v/>
      </c>
      <c r="E33" s="5" t="str">
        <f>IF(ISBLANK(宅配便入力!E33),"",宅配便入力!E33)</f>
        <v/>
      </c>
      <c r="F33" s="5" t="str">
        <f t="shared" si="1"/>
        <v/>
      </c>
      <c r="G33" s="5" t="str">
        <f t="shared" si="2"/>
        <v/>
      </c>
      <c r="H33" s="5" t="str">
        <f>IF(ISBLANK(宅配便入力!H33),"",宅配便入力!H33)</f>
        <v/>
      </c>
      <c r="I33" s="5" t="str">
        <f>IF(ISBLANK(宅配便入力!I33),"",宅配便入力!I33)</f>
        <v/>
      </c>
      <c r="J33" s="5" t="str">
        <f>IF(ISBLANK(宅配便入力!J33),"",宅配便入力!J33)</f>
        <v/>
      </c>
      <c r="K33" s="5" t="str">
        <f>IF(ISBLANK(宅配便入力!K33),"",宅配便入力!K33)</f>
        <v/>
      </c>
      <c r="L33" s="12"/>
      <c r="M33" s="10"/>
      <c r="N33" s="10"/>
      <c r="O33" s="10"/>
      <c r="P33" s="10"/>
      <c r="Q33" s="12"/>
      <c r="R33" s="12"/>
      <c r="S33" s="5" t="str">
        <f>IF(ISBLANK(宅配便入力!S33),"",宅配便入力!S33)</f>
        <v/>
      </c>
      <c r="T33" s="5" t="str">
        <f>IF(ISBLANK(宅配便入力!T33),"",宅配便入力!T33)</f>
        <v/>
      </c>
      <c r="U33" s="5" t="str">
        <f t="shared" si="3"/>
        <v/>
      </c>
      <c r="V33" s="5" t="str">
        <f>IF(ISBLANK(宅配便入力!V33),"",宅配便入力!V33)</f>
        <v/>
      </c>
      <c r="W33" s="5" t="str">
        <f t="shared" si="4"/>
        <v/>
      </c>
      <c r="X33" s="5" t="str">
        <f t="shared" si="4"/>
        <v/>
      </c>
      <c r="Y33" s="5" t="str">
        <f t="shared" si="4"/>
        <v/>
      </c>
      <c r="Z33" s="5" t="str">
        <f t="shared" si="4"/>
        <v/>
      </c>
      <c r="AA33" s="5" t="str">
        <f t="shared" si="4"/>
        <v/>
      </c>
      <c r="AB33" s="5" t="str">
        <f t="shared" si="4"/>
        <v/>
      </c>
      <c r="AC33" s="5" t="str">
        <f t="shared" si="4"/>
        <v/>
      </c>
      <c r="AD33" s="5" t="str">
        <f t="shared" si="4"/>
        <v/>
      </c>
      <c r="AE33" s="5" t="str">
        <f t="shared" si="4"/>
        <v/>
      </c>
      <c r="AF33" s="5" t="str">
        <f t="shared" si="4"/>
        <v/>
      </c>
      <c r="AG33" s="5" t="str">
        <f t="shared" si="4"/>
        <v/>
      </c>
      <c r="AH33" s="5" t="str">
        <f t="shared" si="4"/>
        <v/>
      </c>
    </row>
    <row r="34" spans="1:34">
      <c r="A34" s="6">
        <v>31</v>
      </c>
      <c r="B34" s="158" t="str">
        <f>IF(ISBLANK(宅配便入力!B34),"",宅配便入力!B34)</f>
        <v/>
      </c>
      <c r="C34" s="5" t="str">
        <f>IF(ISBLANK(宅配便入力!C34),"",宅配便入力!C34)</f>
        <v/>
      </c>
      <c r="D34" s="5" t="str">
        <f>IF(ISBLANK(宅配便入力!D34),"",宅配便入力!D34)</f>
        <v/>
      </c>
      <c r="E34" s="5" t="str">
        <f>IF(ISBLANK(宅配便入力!E34),"",宅配便入力!E34)</f>
        <v/>
      </c>
      <c r="F34" s="5" t="str">
        <f t="shared" si="1"/>
        <v/>
      </c>
      <c r="G34" s="5" t="str">
        <f t="shared" si="2"/>
        <v/>
      </c>
      <c r="H34" s="5" t="str">
        <f>IF(ISBLANK(宅配便入力!H34),"",宅配便入力!H34)</f>
        <v/>
      </c>
      <c r="I34" s="5" t="str">
        <f>IF(ISBLANK(宅配便入力!I34),"",宅配便入力!I34)</f>
        <v/>
      </c>
      <c r="J34" s="5" t="str">
        <f>IF(ISBLANK(宅配便入力!J34),"",宅配便入力!J34)</f>
        <v/>
      </c>
      <c r="K34" s="5" t="str">
        <f>IF(ISBLANK(宅配便入力!K34),"",宅配便入力!K34)</f>
        <v/>
      </c>
      <c r="L34" s="12"/>
      <c r="M34" s="10"/>
      <c r="N34" s="10"/>
      <c r="O34" s="10"/>
      <c r="P34" s="10"/>
      <c r="Q34" s="12"/>
      <c r="R34" s="12"/>
      <c r="S34" s="5" t="str">
        <f>IF(ISBLANK(宅配便入力!S34),"",宅配便入力!S34)</f>
        <v/>
      </c>
      <c r="T34" s="5" t="str">
        <f>IF(ISBLANK(宅配便入力!T34),"",宅配便入力!T34)</f>
        <v/>
      </c>
      <c r="U34" s="5" t="str">
        <f t="shared" si="3"/>
        <v/>
      </c>
      <c r="V34" s="5" t="str">
        <f>IF(ISBLANK(宅配便入力!V34),"",宅配便入力!V34)</f>
        <v/>
      </c>
      <c r="W34" s="5" t="str">
        <f t="shared" si="4"/>
        <v/>
      </c>
      <c r="X34" s="5" t="str">
        <f t="shared" si="4"/>
        <v/>
      </c>
      <c r="Y34" s="5" t="str">
        <f t="shared" si="4"/>
        <v/>
      </c>
      <c r="Z34" s="5" t="str">
        <f t="shared" si="4"/>
        <v/>
      </c>
      <c r="AA34" s="5" t="str">
        <f t="shared" si="4"/>
        <v/>
      </c>
      <c r="AB34" s="5" t="str">
        <f t="shared" si="4"/>
        <v/>
      </c>
      <c r="AC34" s="5" t="str">
        <f t="shared" si="4"/>
        <v/>
      </c>
      <c r="AD34" s="5" t="str">
        <f t="shared" si="4"/>
        <v/>
      </c>
      <c r="AE34" s="5" t="str">
        <f t="shared" si="4"/>
        <v/>
      </c>
      <c r="AF34" s="5" t="str">
        <f t="shared" si="4"/>
        <v/>
      </c>
      <c r="AG34" s="5" t="str">
        <f t="shared" si="4"/>
        <v/>
      </c>
      <c r="AH34" s="5" t="str">
        <f t="shared" si="4"/>
        <v/>
      </c>
    </row>
    <row r="35" spans="1:34">
      <c r="A35" s="6">
        <v>32</v>
      </c>
      <c r="B35" s="158" t="str">
        <f>IF(ISBLANK(宅配便入力!B35),"",宅配便入力!B35)</f>
        <v/>
      </c>
      <c r="C35" s="5" t="str">
        <f>IF(ISBLANK(宅配便入力!C35),"",宅配便入力!C35)</f>
        <v/>
      </c>
      <c r="D35" s="5" t="str">
        <f>IF(ISBLANK(宅配便入力!D35),"",宅配便入力!D35)</f>
        <v/>
      </c>
      <c r="E35" s="5" t="str">
        <f>IF(ISBLANK(宅配便入力!E35),"",宅配便入力!E35)</f>
        <v/>
      </c>
      <c r="F35" s="5" t="str">
        <f t="shared" si="1"/>
        <v/>
      </c>
      <c r="G35" s="5" t="str">
        <f t="shared" si="2"/>
        <v/>
      </c>
      <c r="H35" s="5" t="str">
        <f>IF(ISBLANK(宅配便入力!H35),"",宅配便入力!H35)</f>
        <v/>
      </c>
      <c r="I35" s="5" t="str">
        <f>IF(ISBLANK(宅配便入力!I35),"",宅配便入力!I35)</f>
        <v/>
      </c>
      <c r="J35" s="5" t="str">
        <f>IF(ISBLANK(宅配便入力!J35),"",宅配便入力!J35)</f>
        <v/>
      </c>
      <c r="K35" s="5" t="str">
        <f>IF(ISBLANK(宅配便入力!K35),"",宅配便入力!K35)</f>
        <v/>
      </c>
      <c r="L35" s="12"/>
      <c r="M35" s="10"/>
      <c r="N35" s="10"/>
      <c r="O35" s="10"/>
      <c r="P35" s="10"/>
      <c r="Q35" s="12"/>
      <c r="R35" s="12"/>
      <c r="S35" s="5" t="str">
        <f>IF(ISBLANK(宅配便入力!S35),"",宅配便入力!S35)</f>
        <v/>
      </c>
      <c r="T35" s="5" t="str">
        <f>IF(ISBLANK(宅配便入力!T35),"",宅配便入力!T35)</f>
        <v/>
      </c>
      <c r="U35" s="5" t="str">
        <f t="shared" si="3"/>
        <v/>
      </c>
      <c r="V35" s="5" t="str">
        <f>IF(ISBLANK(宅配便入力!V35),"",宅配便入力!V35)</f>
        <v/>
      </c>
      <c r="W35" s="5" t="str">
        <f t="shared" si="4"/>
        <v/>
      </c>
      <c r="X35" s="5" t="str">
        <f t="shared" si="4"/>
        <v/>
      </c>
      <c r="Y35" s="5" t="str">
        <f t="shared" si="4"/>
        <v/>
      </c>
      <c r="Z35" s="5" t="str">
        <f t="shared" si="4"/>
        <v/>
      </c>
      <c r="AA35" s="5" t="str">
        <f t="shared" si="4"/>
        <v/>
      </c>
      <c r="AB35" s="5" t="str">
        <f t="shared" si="4"/>
        <v/>
      </c>
      <c r="AC35" s="5" t="str">
        <f t="shared" si="4"/>
        <v/>
      </c>
      <c r="AD35" s="5" t="str">
        <f t="shared" si="4"/>
        <v/>
      </c>
      <c r="AE35" s="5" t="str">
        <f t="shared" si="4"/>
        <v/>
      </c>
      <c r="AF35" s="5" t="str">
        <f t="shared" si="4"/>
        <v/>
      </c>
      <c r="AG35" s="5" t="str">
        <f t="shared" si="4"/>
        <v/>
      </c>
      <c r="AH35" s="5" t="str">
        <f t="shared" si="4"/>
        <v/>
      </c>
    </row>
    <row r="36" spans="1:34">
      <c r="A36" s="6">
        <v>33</v>
      </c>
      <c r="B36" s="158" t="str">
        <f>IF(ISBLANK(宅配便入力!B36),"",宅配便入力!B36)</f>
        <v/>
      </c>
      <c r="C36" s="5" t="str">
        <f>IF(ISBLANK(宅配便入力!C36),"",宅配便入力!C36)</f>
        <v/>
      </c>
      <c r="D36" s="5" t="str">
        <f>IF(ISBLANK(宅配便入力!D36),"",宅配便入力!D36)</f>
        <v/>
      </c>
      <c r="E36" s="5" t="str">
        <f>IF(ISBLANK(宅配便入力!E36),"",宅配便入力!E36)</f>
        <v/>
      </c>
      <c r="F36" s="5" t="str">
        <f t="shared" si="1"/>
        <v/>
      </c>
      <c r="G36" s="5" t="str">
        <f t="shared" si="2"/>
        <v/>
      </c>
      <c r="H36" s="5" t="str">
        <f>IF(ISBLANK(宅配便入力!H36),"",宅配便入力!H36)</f>
        <v/>
      </c>
      <c r="I36" s="5" t="str">
        <f>IF(ISBLANK(宅配便入力!I36),"",宅配便入力!I36)</f>
        <v/>
      </c>
      <c r="J36" s="5" t="str">
        <f>IF(ISBLANK(宅配便入力!J36),"",宅配便入力!J36)</f>
        <v/>
      </c>
      <c r="K36" s="5" t="str">
        <f>IF(ISBLANK(宅配便入力!K36),"",宅配便入力!K36)</f>
        <v/>
      </c>
      <c r="L36" s="12"/>
      <c r="M36" s="10"/>
      <c r="N36" s="10"/>
      <c r="O36" s="10"/>
      <c r="P36" s="10"/>
      <c r="Q36" s="12"/>
      <c r="R36" s="12"/>
      <c r="S36" s="5" t="str">
        <f>IF(ISBLANK(宅配便入力!S36),"",宅配便入力!S36)</f>
        <v/>
      </c>
      <c r="T36" s="5" t="str">
        <f>IF(ISBLANK(宅配便入力!T36),"",宅配便入力!T36)</f>
        <v/>
      </c>
      <c r="U36" s="5" t="str">
        <f t="shared" si="3"/>
        <v/>
      </c>
      <c r="V36" s="5" t="str">
        <f>IF(ISBLANK(宅配便入力!V36),"",宅配便入力!V36)</f>
        <v/>
      </c>
      <c r="W36" s="5" t="str">
        <f t="shared" si="4"/>
        <v/>
      </c>
      <c r="X36" s="5" t="str">
        <f t="shared" si="4"/>
        <v/>
      </c>
      <c r="Y36" s="5" t="str">
        <f t="shared" si="4"/>
        <v/>
      </c>
      <c r="Z36" s="5" t="str">
        <f t="shared" si="4"/>
        <v/>
      </c>
      <c r="AA36" s="5" t="str">
        <f t="shared" si="4"/>
        <v/>
      </c>
      <c r="AB36" s="5" t="str">
        <f t="shared" si="4"/>
        <v/>
      </c>
      <c r="AC36" s="5" t="str">
        <f t="shared" si="4"/>
        <v/>
      </c>
      <c r="AD36" s="5" t="str">
        <f t="shared" si="4"/>
        <v/>
      </c>
      <c r="AE36" s="5" t="str">
        <f t="shared" si="4"/>
        <v/>
      </c>
      <c r="AF36" s="5" t="str">
        <f t="shared" si="4"/>
        <v/>
      </c>
      <c r="AG36" s="5" t="str">
        <f t="shared" si="4"/>
        <v/>
      </c>
      <c r="AH36" s="5" t="str">
        <f t="shared" si="4"/>
        <v/>
      </c>
    </row>
    <row r="37" spans="1:34">
      <c r="A37" s="6">
        <v>34</v>
      </c>
      <c r="B37" s="158" t="str">
        <f>IF(ISBLANK(宅配便入力!B37),"",宅配便入力!B37)</f>
        <v/>
      </c>
      <c r="C37" s="5" t="str">
        <f>IF(ISBLANK(宅配便入力!C37),"",宅配便入力!C37)</f>
        <v/>
      </c>
      <c r="D37" s="5" t="str">
        <f>IF(ISBLANK(宅配便入力!D37),"",宅配便入力!D37)</f>
        <v/>
      </c>
      <c r="E37" s="5" t="str">
        <f>IF(ISBLANK(宅配便入力!E37),"",宅配便入力!E37)</f>
        <v/>
      </c>
      <c r="F37" s="5" t="str">
        <f t="shared" si="1"/>
        <v/>
      </c>
      <c r="G37" s="5" t="str">
        <f t="shared" si="2"/>
        <v/>
      </c>
      <c r="H37" s="5" t="str">
        <f>IF(ISBLANK(宅配便入力!H37),"",宅配便入力!H37)</f>
        <v/>
      </c>
      <c r="I37" s="5" t="str">
        <f>IF(ISBLANK(宅配便入力!I37),"",宅配便入力!I37)</f>
        <v/>
      </c>
      <c r="J37" s="5" t="str">
        <f>IF(ISBLANK(宅配便入力!J37),"",宅配便入力!J37)</f>
        <v/>
      </c>
      <c r="K37" s="5" t="str">
        <f>IF(ISBLANK(宅配便入力!K37),"",宅配便入力!K37)</f>
        <v/>
      </c>
      <c r="L37" s="12"/>
      <c r="M37" s="10"/>
      <c r="N37" s="10"/>
      <c r="O37" s="10"/>
      <c r="P37" s="10"/>
      <c r="Q37" s="12"/>
      <c r="R37" s="12"/>
      <c r="S37" s="5" t="str">
        <f>IF(ISBLANK(宅配便入力!S37),"",宅配便入力!S37)</f>
        <v/>
      </c>
      <c r="T37" s="5" t="str">
        <f>IF(ISBLANK(宅配便入力!T37),"",宅配便入力!T37)</f>
        <v/>
      </c>
      <c r="U37" s="5" t="str">
        <f t="shared" si="3"/>
        <v/>
      </c>
      <c r="V37" s="5" t="str">
        <f>IF(ISBLANK(宅配便入力!V37),"",宅配便入力!V37)</f>
        <v/>
      </c>
      <c r="W37" s="5" t="str">
        <f t="shared" ref="W37:AH58" si="5">$G37</f>
        <v/>
      </c>
      <c r="X37" s="5" t="str">
        <f t="shared" si="5"/>
        <v/>
      </c>
      <c r="Y37" s="5" t="str">
        <f t="shared" si="5"/>
        <v/>
      </c>
      <c r="Z37" s="5" t="str">
        <f t="shared" si="5"/>
        <v/>
      </c>
      <c r="AA37" s="5" t="str">
        <f t="shared" si="5"/>
        <v/>
      </c>
      <c r="AB37" s="5" t="str">
        <f t="shared" si="5"/>
        <v/>
      </c>
      <c r="AC37" s="5" t="str">
        <f t="shared" si="5"/>
        <v/>
      </c>
      <c r="AD37" s="5" t="str">
        <f t="shared" si="5"/>
        <v/>
      </c>
      <c r="AE37" s="5" t="str">
        <f t="shared" si="5"/>
        <v/>
      </c>
      <c r="AF37" s="5" t="str">
        <f t="shared" si="5"/>
        <v/>
      </c>
      <c r="AG37" s="5" t="str">
        <f t="shared" si="5"/>
        <v/>
      </c>
      <c r="AH37" s="5" t="str">
        <f t="shared" si="5"/>
        <v/>
      </c>
    </row>
    <row r="38" spans="1:34">
      <c r="A38" s="6">
        <v>35</v>
      </c>
      <c r="B38" s="158" t="str">
        <f>IF(ISBLANK(宅配便入力!B38),"",宅配便入力!B38)</f>
        <v/>
      </c>
      <c r="C38" s="5" t="str">
        <f>IF(ISBLANK(宅配便入力!C38),"",宅配便入力!C38)</f>
        <v/>
      </c>
      <c r="D38" s="5" t="str">
        <f>IF(ISBLANK(宅配便入力!D38),"",宅配便入力!D38)</f>
        <v/>
      </c>
      <c r="E38" s="5" t="str">
        <f>IF(ISBLANK(宅配便入力!E38),"",宅配便入力!E38)</f>
        <v/>
      </c>
      <c r="F38" s="5" t="str">
        <f t="shared" si="1"/>
        <v/>
      </c>
      <c r="G38" s="5" t="str">
        <f t="shared" si="2"/>
        <v/>
      </c>
      <c r="H38" s="5" t="str">
        <f>IF(ISBLANK(宅配便入力!H38),"",宅配便入力!H38)</f>
        <v/>
      </c>
      <c r="I38" s="5" t="str">
        <f>IF(ISBLANK(宅配便入力!I38),"",宅配便入力!I38)</f>
        <v/>
      </c>
      <c r="J38" s="5" t="str">
        <f>IF(ISBLANK(宅配便入力!J38),"",宅配便入力!J38)</f>
        <v/>
      </c>
      <c r="K38" s="5" t="str">
        <f>IF(ISBLANK(宅配便入力!K38),"",宅配便入力!K38)</f>
        <v/>
      </c>
      <c r="L38" s="12"/>
      <c r="M38" s="10"/>
      <c r="N38" s="10"/>
      <c r="O38" s="10"/>
      <c r="P38" s="10"/>
      <c r="Q38" s="12"/>
      <c r="R38" s="12"/>
      <c r="S38" s="5" t="str">
        <f>IF(ISBLANK(宅配便入力!S38),"",宅配便入力!S38)</f>
        <v/>
      </c>
      <c r="T38" s="5" t="str">
        <f>IF(ISBLANK(宅配便入力!T38),"",宅配便入力!T38)</f>
        <v/>
      </c>
      <c r="U38" s="5" t="str">
        <f t="shared" si="3"/>
        <v/>
      </c>
      <c r="V38" s="5" t="str">
        <f>IF(ISBLANK(宅配便入力!V38),"",宅配便入力!V38)</f>
        <v/>
      </c>
      <c r="W38" s="5" t="str">
        <f t="shared" si="5"/>
        <v/>
      </c>
      <c r="X38" s="5" t="str">
        <f t="shared" si="5"/>
        <v/>
      </c>
      <c r="Y38" s="5" t="str">
        <f t="shared" si="5"/>
        <v/>
      </c>
      <c r="Z38" s="5" t="str">
        <f t="shared" si="5"/>
        <v/>
      </c>
      <c r="AA38" s="5" t="str">
        <f t="shared" si="5"/>
        <v/>
      </c>
      <c r="AB38" s="5" t="str">
        <f t="shared" si="5"/>
        <v/>
      </c>
      <c r="AC38" s="5" t="str">
        <f t="shared" si="5"/>
        <v/>
      </c>
      <c r="AD38" s="5" t="str">
        <f t="shared" si="5"/>
        <v/>
      </c>
      <c r="AE38" s="5" t="str">
        <f t="shared" si="5"/>
        <v/>
      </c>
      <c r="AF38" s="5" t="str">
        <f t="shared" si="5"/>
        <v/>
      </c>
      <c r="AG38" s="5" t="str">
        <f t="shared" si="5"/>
        <v/>
      </c>
      <c r="AH38" s="5" t="str">
        <f t="shared" si="5"/>
        <v/>
      </c>
    </row>
    <row r="39" spans="1:34">
      <c r="A39" s="6">
        <v>36</v>
      </c>
      <c r="B39" s="158" t="str">
        <f>IF(ISBLANK(宅配便入力!B39),"",宅配便入力!B39)</f>
        <v/>
      </c>
      <c r="C39" s="5" t="str">
        <f>IF(ISBLANK(宅配便入力!C39),"",宅配便入力!C39)</f>
        <v/>
      </c>
      <c r="D39" s="5" t="str">
        <f>IF(ISBLANK(宅配便入力!D39),"",宅配便入力!D39)</f>
        <v/>
      </c>
      <c r="E39" s="5" t="str">
        <f>IF(ISBLANK(宅配便入力!E39),"",宅配便入力!E39)</f>
        <v/>
      </c>
      <c r="F39" s="5" t="str">
        <f t="shared" si="1"/>
        <v/>
      </c>
      <c r="G39" s="5" t="str">
        <f t="shared" si="2"/>
        <v/>
      </c>
      <c r="H39" s="5" t="str">
        <f>IF(ISBLANK(宅配便入力!H39),"",宅配便入力!H39)</f>
        <v/>
      </c>
      <c r="I39" s="5" t="str">
        <f>IF(ISBLANK(宅配便入力!I39),"",宅配便入力!I39)</f>
        <v/>
      </c>
      <c r="J39" s="5" t="str">
        <f>IF(ISBLANK(宅配便入力!J39),"",宅配便入力!J39)</f>
        <v/>
      </c>
      <c r="K39" s="5" t="str">
        <f>IF(ISBLANK(宅配便入力!K39),"",宅配便入力!K39)</f>
        <v/>
      </c>
      <c r="L39" s="12"/>
      <c r="M39" s="10"/>
      <c r="N39" s="10"/>
      <c r="O39" s="10"/>
      <c r="P39" s="10"/>
      <c r="Q39" s="12"/>
      <c r="R39" s="12"/>
      <c r="S39" s="5" t="str">
        <f>IF(ISBLANK(宅配便入力!S39),"",宅配便入力!S39)</f>
        <v/>
      </c>
      <c r="T39" s="5" t="str">
        <f>IF(ISBLANK(宅配便入力!T39),"",宅配便入力!T39)</f>
        <v/>
      </c>
      <c r="U39" s="5" t="str">
        <f t="shared" si="3"/>
        <v/>
      </c>
      <c r="V39" s="5" t="str">
        <f>IF(ISBLANK(宅配便入力!V39),"",宅配便入力!V39)</f>
        <v/>
      </c>
      <c r="W39" s="5" t="str">
        <f t="shared" si="5"/>
        <v/>
      </c>
      <c r="X39" s="5" t="str">
        <f t="shared" si="5"/>
        <v/>
      </c>
      <c r="Y39" s="5" t="str">
        <f t="shared" si="5"/>
        <v/>
      </c>
      <c r="Z39" s="5" t="str">
        <f t="shared" si="5"/>
        <v/>
      </c>
      <c r="AA39" s="5" t="str">
        <f t="shared" si="5"/>
        <v/>
      </c>
      <c r="AB39" s="5" t="str">
        <f t="shared" si="5"/>
        <v/>
      </c>
      <c r="AC39" s="5" t="str">
        <f t="shared" si="5"/>
        <v/>
      </c>
      <c r="AD39" s="5" t="str">
        <f t="shared" si="5"/>
        <v/>
      </c>
      <c r="AE39" s="5" t="str">
        <f t="shared" si="5"/>
        <v/>
      </c>
      <c r="AF39" s="5" t="str">
        <f t="shared" si="5"/>
        <v/>
      </c>
      <c r="AG39" s="5" t="str">
        <f t="shared" si="5"/>
        <v/>
      </c>
      <c r="AH39" s="5" t="str">
        <f t="shared" si="5"/>
        <v/>
      </c>
    </row>
    <row r="40" spans="1:34">
      <c r="A40" s="6">
        <v>37</v>
      </c>
      <c r="B40" s="158" t="str">
        <f>IF(ISBLANK(宅配便入力!B40),"",宅配便入力!B40)</f>
        <v/>
      </c>
      <c r="C40" s="5" t="str">
        <f>IF(ISBLANK(宅配便入力!C40),"",宅配便入力!C40)</f>
        <v/>
      </c>
      <c r="D40" s="5" t="str">
        <f>IF(ISBLANK(宅配便入力!D40),"",宅配便入力!D40)</f>
        <v/>
      </c>
      <c r="E40" s="5" t="str">
        <f>IF(ISBLANK(宅配便入力!E40),"",宅配便入力!E40)</f>
        <v/>
      </c>
      <c r="F40" s="5" t="str">
        <f t="shared" si="1"/>
        <v/>
      </c>
      <c r="G40" s="5" t="str">
        <f t="shared" si="2"/>
        <v/>
      </c>
      <c r="H40" s="5" t="str">
        <f>IF(ISBLANK(宅配便入力!H40),"",宅配便入力!H40)</f>
        <v/>
      </c>
      <c r="I40" s="5" t="str">
        <f>IF(ISBLANK(宅配便入力!I40),"",宅配便入力!I40)</f>
        <v/>
      </c>
      <c r="J40" s="5" t="str">
        <f>IF(ISBLANK(宅配便入力!J40),"",宅配便入力!J40)</f>
        <v/>
      </c>
      <c r="K40" s="5" t="str">
        <f>IF(ISBLANK(宅配便入力!K40),"",宅配便入力!K40)</f>
        <v/>
      </c>
      <c r="L40" s="12"/>
      <c r="M40" s="10"/>
      <c r="N40" s="10"/>
      <c r="O40" s="10"/>
      <c r="P40" s="10"/>
      <c r="Q40" s="12"/>
      <c r="R40" s="12"/>
      <c r="S40" s="5" t="str">
        <f>IF(ISBLANK(宅配便入力!S40),"",宅配便入力!S40)</f>
        <v/>
      </c>
      <c r="T40" s="5" t="str">
        <f>IF(ISBLANK(宅配便入力!T40),"",宅配便入力!T40)</f>
        <v/>
      </c>
      <c r="U40" s="5" t="str">
        <f t="shared" si="3"/>
        <v/>
      </c>
      <c r="V40" s="5" t="str">
        <f>IF(ISBLANK(宅配便入力!V40),"",宅配便入力!V40)</f>
        <v/>
      </c>
      <c r="W40" s="5" t="str">
        <f t="shared" si="5"/>
        <v/>
      </c>
      <c r="X40" s="5" t="str">
        <f t="shared" si="5"/>
        <v/>
      </c>
      <c r="Y40" s="5" t="str">
        <f t="shared" si="5"/>
        <v/>
      </c>
      <c r="Z40" s="5" t="str">
        <f t="shared" si="5"/>
        <v/>
      </c>
      <c r="AA40" s="5" t="str">
        <f t="shared" si="5"/>
        <v/>
      </c>
      <c r="AB40" s="5" t="str">
        <f t="shared" si="5"/>
        <v/>
      </c>
      <c r="AC40" s="5" t="str">
        <f t="shared" si="5"/>
        <v/>
      </c>
      <c r="AD40" s="5" t="str">
        <f t="shared" si="5"/>
        <v/>
      </c>
      <c r="AE40" s="5" t="str">
        <f t="shared" si="5"/>
        <v/>
      </c>
      <c r="AF40" s="5" t="str">
        <f t="shared" si="5"/>
        <v/>
      </c>
      <c r="AG40" s="5" t="str">
        <f t="shared" si="5"/>
        <v/>
      </c>
      <c r="AH40" s="5" t="str">
        <f t="shared" si="5"/>
        <v/>
      </c>
    </row>
    <row r="41" spans="1:34">
      <c r="A41" s="6">
        <v>38</v>
      </c>
      <c r="B41" s="158" t="str">
        <f>IF(ISBLANK(宅配便入力!B41),"",宅配便入力!B41)</f>
        <v/>
      </c>
      <c r="C41" s="5" t="str">
        <f>IF(ISBLANK(宅配便入力!C41),"",宅配便入力!C41)</f>
        <v/>
      </c>
      <c r="D41" s="5" t="str">
        <f>IF(ISBLANK(宅配便入力!D41),"",宅配便入力!D41)</f>
        <v/>
      </c>
      <c r="E41" s="5" t="str">
        <f>IF(ISBLANK(宅配便入力!E41),"",宅配便入力!E41)</f>
        <v/>
      </c>
      <c r="F41" s="5" t="str">
        <f t="shared" si="1"/>
        <v/>
      </c>
      <c r="G41" s="5" t="str">
        <f t="shared" si="2"/>
        <v/>
      </c>
      <c r="H41" s="5" t="str">
        <f>IF(ISBLANK(宅配便入力!H41),"",宅配便入力!H41)</f>
        <v/>
      </c>
      <c r="I41" s="5" t="str">
        <f>IF(ISBLANK(宅配便入力!I41),"",宅配便入力!I41)</f>
        <v/>
      </c>
      <c r="J41" s="5" t="str">
        <f>IF(ISBLANK(宅配便入力!J41),"",宅配便入力!J41)</f>
        <v/>
      </c>
      <c r="K41" s="5" t="str">
        <f>IF(ISBLANK(宅配便入力!K41),"",宅配便入力!K41)</f>
        <v/>
      </c>
      <c r="L41" s="12"/>
      <c r="M41" s="10"/>
      <c r="N41" s="10"/>
      <c r="O41" s="10"/>
      <c r="P41" s="10"/>
      <c r="Q41" s="12"/>
      <c r="R41" s="12"/>
      <c r="S41" s="5" t="str">
        <f>IF(ISBLANK(宅配便入力!S41),"",宅配便入力!S41)</f>
        <v/>
      </c>
      <c r="T41" s="5" t="str">
        <f>IF(ISBLANK(宅配便入力!T41),"",宅配便入力!T41)</f>
        <v/>
      </c>
      <c r="U41" s="5" t="str">
        <f t="shared" si="3"/>
        <v/>
      </c>
      <c r="V41" s="5" t="str">
        <f>IF(ISBLANK(宅配便入力!V41),"",宅配便入力!V41)</f>
        <v/>
      </c>
      <c r="W41" s="5" t="str">
        <f t="shared" si="5"/>
        <v/>
      </c>
      <c r="X41" s="5" t="str">
        <f t="shared" si="5"/>
        <v/>
      </c>
      <c r="Y41" s="5" t="str">
        <f t="shared" si="5"/>
        <v/>
      </c>
      <c r="Z41" s="5" t="str">
        <f t="shared" si="5"/>
        <v/>
      </c>
      <c r="AA41" s="5" t="str">
        <f t="shared" si="5"/>
        <v/>
      </c>
      <c r="AB41" s="5" t="str">
        <f t="shared" si="5"/>
        <v/>
      </c>
      <c r="AC41" s="5" t="str">
        <f t="shared" si="5"/>
        <v/>
      </c>
      <c r="AD41" s="5" t="str">
        <f t="shared" si="5"/>
        <v/>
      </c>
      <c r="AE41" s="5" t="str">
        <f t="shared" si="5"/>
        <v/>
      </c>
      <c r="AF41" s="5" t="str">
        <f t="shared" si="5"/>
        <v/>
      </c>
      <c r="AG41" s="5" t="str">
        <f t="shared" si="5"/>
        <v/>
      </c>
      <c r="AH41" s="5" t="str">
        <f t="shared" si="5"/>
        <v/>
      </c>
    </row>
    <row r="42" spans="1:34">
      <c r="A42" s="6">
        <v>39</v>
      </c>
      <c r="B42" s="158" t="str">
        <f>IF(ISBLANK(宅配便入力!B42),"",宅配便入力!B42)</f>
        <v/>
      </c>
      <c r="C42" s="5" t="str">
        <f>IF(ISBLANK(宅配便入力!C42),"",宅配便入力!C42)</f>
        <v/>
      </c>
      <c r="D42" s="5" t="str">
        <f>IF(ISBLANK(宅配便入力!D42),"",宅配便入力!D42)</f>
        <v/>
      </c>
      <c r="E42" s="5" t="str">
        <f>IF(ISBLANK(宅配便入力!E42),"",宅配便入力!E42)</f>
        <v/>
      </c>
      <c r="F42" s="5" t="str">
        <f t="shared" si="1"/>
        <v/>
      </c>
      <c r="G42" s="5" t="str">
        <f t="shared" si="2"/>
        <v/>
      </c>
      <c r="H42" s="5" t="str">
        <f>IF(ISBLANK(宅配便入力!H42),"",宅配便入力!H42)</f>
        <v/>
      </c>
      <c r="I42" s="5" t="str">
        <f>IF(ISBLANK(宅配便入力!I42),"",宅配便入力!I42)</f>
        <v/>
      </c>
      <c r="J42" s="5" t="str">
        <f>IF(ISBLANK(宅配便入力!J42),"",宅配便入力!J42)</f>
        <v/>
      </c>
      <c r="K42" s="5" t="str">
        <f>IF(ISBLANK(宅配便入力!K42),"",宅配便入力!K42)</f>
        <v/>
      </c>
      <c r="L42" s="12"/>
      <c r="M42" s="10"/>
      <c r="N42" s="10"/>
      <c r="O42" s="10"/>
      <c r="P42" s="10"/>
      <c r="Q42" s="12"/>
      <c r="R42" s="12"/>
      <c r="S42" s="5" t="str">
        <f>IF(ISBLANK(宅配便入力!S42),"",宅配便入力!S42)</f>
        <v/>
      </c>
      <c r="T42" s="5" t="str">
        <f>IF(ISBLANK(宅配便入力!T42),"",宅配便入力!T42)</f>
        <v/>
      </c>
      <c r="U42" s="5" t="str">
        <f t="shared" si="3"/>
        <v/>
      </c>
      <c r="V42" s="5" t="str">
        <f>IF(ISBLANK(宅配便入力!V42),"",宅配便入力!V42)</f>
        <v/>
      </c>
      <c r="W42" s="5" t="str">
        <f t="shared" si="5"/>
        <v/>
      </c>
      <c r="X42" s="5" t="str">
        <f t="shared" si="5"/>
        <v/>
      </c>
      <c r="Y42" s="5" t="str">
        <f t="shared" si="5"/>
        <v/>
      </c>
      <c r="Z42" s="5" t="str">
        <f t="shared" si="5"/>
        <v/>
      </c>
      <c r="AA42" s="5" t="str">
        <f t="shared" si="5"/>
        <v/>
      </c>
      <c r="AB42" s="5" t="str">
        <f t="shared" si="5"/>
        <v/>
      </c>
      <c r="AC42" s="5" t="str">
        <f t="shared" si="5"/>
        <v/>
      </c>
      <c r="AD42" s="5" t="str">
        <f t="shared" si="5"/>
        <v/>
      </c>
      <c r="AE42" s="5" t="str">
        <f t="shared" si="5"/>
        <v/>
      </c>
      <c r="AF42" s="5" t="str">
        <f t="shared" si="5"/>
        <v/>
      </c>
      <c r="AG42" s="5" t="str">
        <f t="shared" si="5"/>
        <v/>
      </c>
      <c r="AH42" s="5" t="str">
        <f t="shared" si="5"/>
        <v/>
      </c>
    </row>
    <row r="43" spans="1:34">
      <c r="A43" s="6">
        <v>40</v>
      </c>
      <c r="B43" s="158" t="str">
        <f>IF(ISBLANK(宅配便入力!B43),"",宅配便入力!B43)</f>
        <v/>
      </c>
      <c r="C43" s="5" t="str">
        <f>IF(ISBLANK(宅配便入力!C43),"",宅配便入力!C43)</f>
        <v/>
      </c>
      <c r="D43" s="5" t="str">
        <f>IF(ISBLANK(宅配便入力!D43),"",宅配便入力!D43)</f>
        <v/>
      </c>
      <c r="E43" s="5" t="str">
        <f>IF(ISBLANK(宅配便入力!E43),"",宅配便入力!E43)</f>
        <v/>
      </c>
      <c r="F43" s="5" t="str">
        <f t="shared" si="1"/>
        <v/>
      </c>
      <c r="G43" s="5" t="str">
        <f t="shared" si="2"/>
        <v/>
      </c>
      <c r="H43" s="5" t="str">
        <f>IF(ISBLANK(宅配便入力!H43),"",宅配便入力!H43)</f>
        <v/>
      </c>
      <c r="I43" s="5" t="str">
        <f>IF(ISBLANK(宅配便入力!I43),"",宅配便入力!I43)</f>
        <v/>
      </c>
      <c r="J43" s="5" t="str">
        <f>IF(ISBLANK(宅配便入力!J43),"",宅配便入力!J43)</f>
        <v/>
      </c>
      <c r="K43" s="5" t="str">
        <f>IF(ISBLANK(宅配便入力!K43),"",宅配便入力!K43)</f>
        <v/>
      </c>
      <c r="L43" s="12"/>
      <c r="M43" s="10"/>
      <c r="N43" s="10"/>
      <c r="O43" s="10"/>
      <c r="P43" s="10"/>
      <c r="Q43" s="12"/>
      <c r="R43" s="12"/>
      <c r="S43" s="5" t="str">
        <f>IF(ISBLANK(宅配便入力!S43),"",宅配便入力!S43)</f>
        <v/>
      </c>
      <c r="T43" s="5" t="str">
        <f>IF(ISBLANK(宅配便入力!T43),"",宅配便入力!T43)</f>
        <v/>
      </c>
      <c r="U43" s="5" t="str">
        <f t="shared" si="3"/>
        <v/>
      </c>
      <c r="V43" s="5" t="str">
        <f>IF(ISBLANK(宅配便入力!V43),"",宅配便入力!V43)</f>
        <v/>
      </c>
      <c r="W43" s="5" t="str">
        <f t="shared" si="5"/>
        <v/>
      </c>
      <c r="X43" s="5" t="str">
        <f t="shared" si="5"/>
        <v/>
      </c>
      <c r="Y43" s="5" t="str">
        <f t="shared" si="5"/>
        <v/>
      </c>
      <c r="Z43" s="5" t="str">
        <f t="shared" si="5"/>
        <v/>
      </c>
      <c r="AA43" s="5" t="str">
        <f t="shared" si="5"/>
        <v/>
      </c>
      <c r="AB43" s="5" t="str">
        <f t="shared" si="5"/>
        <v/>
      </c>
      <c r="AC43" s="5" t="str">
        <f t="shared" si="5"/>
        <v/>
      </c>
      <c r="AD43" s="5" t="str">
        <f t="shared" si="5"/>
        <v/>
      </c>
      <c r="AE43" s="5" t="str">
        <f t="shared" si="5"/>
        <v/>
      </c>
      <c r="AF43" s="5" t="str">
        <f t="shared" si="5"/>
        <v/>
      </c>
      <c r="AG43" s="5" t="str">
        <f t="shared" si="5"/>
        <v/>
      </c>
      <c r="AH43" s="5" t="str">
        <f t="shared" si="5"/>
        <v/>
      </c>
    </row>
    <row r="44" spans="1:34">
      <c r="A44" s="6">
        <v>41</v>
      </c>
      <c r="B44" s="158" t="str">
        <f>IF(ISBLANK(宅配便入力!B44),"",宅配便入力!B44)</f>
        <v/>
      </c>
      <c r="C44" s="5" t="str">
        <f>IF(ISBLANK(宅配便入力!C44),"",宅配便入力!C44)</f>
        <v/>
      </c>
      <c r="D44" s="5" t="str">
        <f>IF(ISBLANK(宅配便入力!D44),"",宅配便入力!D44)</f>
        <v/>
      </c>
      <c r="E44" s="5" t="str">
        <f>IF(ISBLANK(宅配便入力!E44),"",宅配便入力!E44)</f>
        <v/>
      </c>
      <c r="F44" s="5" t="str">
        <f t="shared" si="1"/>
        <v/>
      </c>
      <c r="G44" s="5" t="str">
        <f t="shared" si="2"/>
        <v/>
      </c>
      <c r="H44" s="5" t="str">
        <f>IF(ISBLANK(宅配便入力!H44),"",宅配便入力!H44)</f>
        <v/>
      </c>
      <c r="I44" s="5" t="str">
        <f>IF(ISBLANK(宅配便入力!I44),"",宅配便入力!I44)</f>
        <v/>
      </c>
      <c r="J44" s="5" t="str">
        <f>IF(ISBLANK(宅配便入力!J44),"",宅配便入力!J44)</f>
        <v/>
      </c>
      <c r="K44" s="5" t="str">
        <f>IF(ISBLANK(宅配便入力!K44),"",宅配便入力!K44)</f>
        <v/>
      </c>
      <c r="L44" s="12"/>
      <c r="M44" s="10"/>
      <c r="N44" s="10"/>
      <c r="O44" s="10"/>
      <c r="P44" s="10"/>
      <c r="Q44" s="12"/>
      <c r="R44" s="12"/>
      <c r="S44" s="5" t="str">
        <f>IF(ISBLANK(宅配便入力!S44),"",宅配便入力!S44)</f>
        <v/>
      </c>
      <c r="T44" s="5" t="str">
        <f>IF(ISBLANK(宅配便入力!T44),"",宅配便入力!T44)</f>
        <v/>
      </c>
      <c r="U44" s="5" t="str">
        <f t="shared" si="3"/>
        <v/>
      </c>
      <c r="V44" s="5" t="str">
        <f>IF(ISBLANK(宅配便入力!V44),"",宅配便入力!V44)</f>
        <v/>
      </c>
      <c r="W44" s="5" t="str">
        <f t="shared" si="5"/>
        <v/>
      </c>
      <c r="X44" s="5" t="str">
        <f t="shared" si="5"/>
        <v/>
      </c>
      <c r="Y44" s="5" t="str">
        <f t="shared" si="5"/>
        <v/>
      </c>
      <c r="Z44" s="5" t="str">
        <f t="shared" si="5"/>
        <v/>
      </c>
      <c r="AA44" s="5" t="str">
        <f t="shared" si="5"/>
        <v/>
      </c>
      <c r="AB44" s="5" t="str">
        <f t="shared" si="5"/>
        <v/>
      </c>
      <c r="AC44" s="5" t="str">
        <f t="shared" si="5"/>
        <v/>
      </c>
      <c r="AD44" s="5" t="str">
        <f t="shared" si="5"/>
        <v/>
      </c>
      <c r="AE44" s="5" t="str">
        <f t="shared" si="5"/>
        <v/>
      </c>
      <c r="AF44" s="5" t="str">
        <f t="shared" si="5"/>
        <v/>
      </c>
      <c r="AG44" s="5" t="str">
        <f t="shared" si="5"/>
        <v/>
      </c>
      <c r="AH44" s="5" t="str">
        <f t="shared" si="5"/>
        <v/>
      </c>
    </row>
    <row r="45" spans="1:34">
      <c r="A45" s="6">
        <v>42</v>
      </c>
      <c r="B45" s="158" t="str">
        <f>IF(ISBLANK(宅配便入力!B45),"",宅配便入力!B45)</f>
        <v/>
      </c>
      <c r="C45" s="5" t="str">
        <f>IF(ISBLANK(宅配便入力!C45),"",宅配便入力!C45)</f>
        <v/>
      </c>
      <c r="D45" s="5" t="str">
        <f>IF(ISBLANK(宅配便入力!D45),"",宅配便入力!D45)</f>
        <v/>
      </c>
      <c r="E45" s="5" t="str">
        <f>IF(ISBLANK(宅配便入力!E45),"",宅配便入力!E45)</f>
        <v/>
      </c>
      <c r="F45" s="5" t="str">
        <f t="shared" si="1"/>
        <v/>
      </c>
      <c r="G45" s="5" t="str">
        <f t="shared" si="2"/>
        <v/>
      </c>
      <c r="H45" s="5" t="str">
        <f>IF(ISBLANK(宅配便入力!H45),"",宅配便入力!H45)</f>
        <v/>
      </c>
      <c r="I45" s="5" t="str">
        <f>IF(ISBLANK(宅配便入力!I45),"",宅配便入力!I45)</f>
        <v/>
      </c>
      <c r="J45" s="5" t="str">
        <f>IF(ISBLANK(宅配便入力!J45),"",宅配便入力!J45)</f>
        <v/>
      </c>
      <c r="K45" s="5" t="str">
        <f>IF(ISBLANK(宅配便入力!K45),"",宅配便入力!K45)</f>
        <v/>
      </c>
      <c r="L45" s="12"/>
      <c r="M45" s="10"/>
      <c r="N45" s="10"/>
      <c r="O45" s="10"/>
      <c r="P45" s="10"/>
      <c r="Q45" s="12"/>
      <c r="R45" s="12"/>
      <c r="S45" s="5" t="str">
        <f>IF(ISBLANK(宅配便入力!S45),"",宅配便入力!S45)</f>
        <v/>
      </c>
      <c r="T45" s="5" t="str">
        <f>IF(ISBLANK(宅配便入力!T45),"",宅配便入力!T45)</f>
        <v/>
      </c>
      <c r="U45" s="5" t="str">
        <f t="shared" si="3"/>
        <v/>
      </c>
      <c r="V45" s="5" t="str">
        <f>IF(ISBLANK(宅配便入力!V45),"",宅配便入力!V45)</f>
        <v/>
      </c>
      <c r="W45" s="5" t="str">
        <f t="shared" si="5"/>
        <v/>
      </c>
      <c r="X45" s="5" t="str">
        <f t="shared" si="5"/>
        <v/>
      </c>
      <c r="Y45" s="5" t="str">
        <f t="shared" si="5"/>
        <v/>
      </c>
      <c r="Z45" s="5" t="str">
        <f t="shared" si="5"/>
        <v/>
      </c>
      <c r="AA45" s="5" t="str">
        <f t="shared" si="5"/>
        <v/>
      </c>
      <c r="AB45" s="5" t="str">
        <f t="shared" si="5"/>
        <v/>
      </c>
      <c r="AC45" s="5" t="str">
        <f t="shared" si="5"/>
        <v/>
      </c>
      <c r="AD45" s="5" t="str">
        <f t="shared" si="5"/>
        <v/>
      </c>
      <c r="AE45" s="5" t="str">
        <f t="shared" si="5"/>
        <v/>
      </c>
      <c r="AF45" s="5" t="str">
        <f t="shared" si="5"/>
        <v/>
      </c>
      <c r="AG45" s="5" t="str">
        <f t="shared" si="5"/>
        <v/>
      </c>
      <c r="AH45" s="5" t="str">
        <f t="shared" si="5"/>
        <v/>
      </c>
    </row>
    <row r="46" spans="1:34">
      <c r="A46" s="6">
        <v>43</v>
      </c>
      <c r="B46" s="158" t="str">
        <f>IF(ISBLANK(宅配便入力!B46),"",宅配便入力!B46)</f>
        <v/>
      </c>
      <c r="C46" s="5" t="str">
        <f>IF(ISBLANK(宅配便入力!C46),"",宅配便入力!C46)</f>
        <v/>
      </c>
      <c r="D46" s="5" t="str">
        <f>IF(ISBLANK(宅配便入力!D46),"",宅配便入力!D46)</f>
        <v/>
      </c>
      <c r="E46" s="5" t="str">
        <f>IF(ISBLANK(宅配便入力!E46),"",宅配便入力!E46)</f>
        <v/>
      </c>
      <c r="F46" s="5" t="str">
        <f t="shared" si="1"/>
        <v/>
      </c>
      <c r="G46" s="5" t="str">
        <f t="shared" si="2"/>
        <v/>
      </c>
      <c r="H46" s="5" t="str">
        <f>IF(ISBLANK(宅配便入力!H46),"",宅配便入力!H46)</f>
        <v/>
      </c>
      <c r="I46" s="5" t="str">
        <f>IF(ISBLANK(宅配便入力!I46),"",宅配便入力!I46)</f>
        <v/>
      </c>
      <c r="J46" s="5" t="str">
        <f>IF(ISBLANK(宅配便入力!J46),"",宅配便入力!J46)</f>
        <v/>
      </c>
      <c r="K46" s="5" t="str">
        <f>IF(ISBLANK(宅配便入力!K46),"",宅配便入力!K46)</f>
        <v/>
      </c>
      <c r="L46" s="12"/>
      <c r="M46" s="10"/>
      <c r="N46" s="10"/>
      <c r="O46" s="10"/>
      <c r="P46" s="10"/>
      <c r="Q46" s="12"/>
      <c r="R46" s="12"/>
      <c r="S46" s="5" t="str">
        <f>IF(ISBLANK(宅配便入力!S46),"",宅配便入力!S46)</f>
        <v/>
      </c>
      <c r="T46" s="5" t="str">
        <f>IF(ISBLANK(宅配便入力!T46),"",宅配便入力!T46)</f>
        <v/>
      </c>
      <c r="U46" s="5" t="str">
        <f t="shared" si="3"/>
        <v/>
      </c>
      <c r="V46" s="5" t="str">
        <f>IF(ISBLANK(宅配便入力!V46),"",宅配便入力!V46)</f>
        <v/>
      </c>
      <c r="W46" s="5" t="str">
        <f t="shared" si="5"/>
        <v/>
      </c>
      <c r="X46" s="5" t="str">
        <f t="shared" si="5"/>
        <v/>
      </c>
      <c r="Y46" s="5" t="str">
        <f t="shared" si="5"/>
        <v/>
      </c>
      <c r="Z46" s="5" t="str">
        <f t="shared" si="5"/>
        <v/>
      </c>
      <c r="AA46" s="5" t="str">
        <f t="shared" si="5"/>
        <v/>
      </c>
      <c r="AB46" s="5" t="str">
        <f t="shared" si="5"/>
        <v/>
      </c>
      <c r="AC46" s="5" t="str">
        <f t="shared" si="5"/>
        <v/>
      </c>
      <c r="AD46" s="5" t="str">
        <f t="shared" si="5"/>
        <v/>
      </c>
      <c r="AE46" s="5" t="str">
        <f t="shared" si="5"/>
        <v/>
      </c>
      <c r="AF46" s="5" t="str">
        <f t="shared" si="5"/>
        <v/>
      </c>
      <c r="AG46" s="5" t="str">
        <f t="shared" si="5"/>
        <v/>
      </c>
      <c r="AH46" s="5" t="str">
        <f t="shared" si="5"/>
        <v/>
      </c>
    </row>
    <row r="47" spans="1:34">
      <c r="A47" s="6">
        <v>44</v>
      </c>
      <c r="B47" s="158" t="str">
        <f>IF(ISBLANK(宅配便入力!B47),"",宅配便入力!B47)</f>
        <v/>
      </c>
      <c r="C47" s="5" t="str">
        <f>IF(ISBLANK(宅配便入力!C47),"",宅配便入力!C47)</f>
        <v/>
      </c>
      <c r="D47" s="5" t="str">
        <f>IF(ISBLANK(宅配便入力!D47),"",宅配便入力!D47)</f>
        <v/>
      </c>
      <c r="E47" s="5" t="str">
        <f>IF(ISBLANK(宅配便入力!E47),"",宅配便入力!E47)</f>
        <v/>
      </c>
      <c r="F47" s="5" t="str">
        <f t="shared" si="1"/>
        <v/>
      </c>
      <c r="G47" s="5" t="str">
        <f t="shared" si="2"/>
        <v/>
      </c>
      <c r="H47" s="5" t="str">
        <f>IF(ISBLANK(宅配便入力!H47),"",宅配便入力!H47)</f>
        <v/>
      </c>
      <c r="I47" s="5" t="str">
        <f>IF(ISBLANK(宅配便入力!I47),"",宅配便入力!I47)</f>
        <v/>
      </c>
      <c r="J47" s="5" t="str">
        <f>IF(ISBLANK(宅配便入力!J47),"",宅配便入力!J47)</f>
        <v/>
      </c>
      <c r="K47" s="5" t="str">
        <f>IF(ISBLANK(宅配便入力!K47),"",宅配便入力!K47)</f>
        <v/>
      </c>
      <c r="L47" s="12"/>
      <c r="M47" s="10"/>
      <c r="N47" s="10"/>
      <c r="O47" s="10"/>
      <c r="P47" s="10"/>
      <c r="Q47" s="12"/>
      <c r="R47" s="12"/>
      <c r="S47" s="5" t="str">
        <f>IF(ISBLANK(宅配便入力!S47),"",宅配便入力!S47)</f>
        <v/>
      </c>
      <c r="T47" s="5" t="str">
        <f>IF(ISBLANK(宅配便入力!T47),"",宅配便入力!T47)</f>
        <v/>
      </c>
      <c r="U47" s="5" t="str">
        <f t="shared" si="3"/>
        <v/>
      </c>
      <c r="V47" s="5" t="str">
        <f>IF(ISBLANK(宅配便入力!V47),"",宅配便入力!V47)</f>
        <v/>
      </c>
      <c r="W47" s="5" t="str">
        <f t="shared" si="5"/>
        <v/>
      </c>
      <c r="X47" s="5" t="str">
        <f t="shared" si="5"/>
        <v/>
      </c>
      <c r="Y47" s="5" t="str">
        <f t="shared" si="5"/>
        <v/>
      </c>
      <c r="Z47" s="5" t="str">
        <f t="shared" si="5"/>
        <v/>
      </c>
      <c r="AA47" s="5" t="str">
        <f t="shared" si="5"/>
        <v/>
      </c>
      <c r="AB47" s="5" t="str">
        <f t="shared" si="5"/>
        <v/>
      </c>
      <c r="AC47" s="5" t="str">
        <f t="shared" si="5"/>
        <v/>
      </c>
      <c r="AD47" s="5" t="str">
        <f t="shared" si="5"/>
        <v/>
      </c>
      <c r="AE47" s="5" t="str">
        <f t="shared" si="5"/>
        <v/>
      </c>
      <c r="AF47" s="5" t="str">
        <f t="shared" si="5"/>
        <v/>
      </c>
      <c r="AG47" s="5" t="str">
        <f t="shared" si="5"/>
        <v/>
      </c>
      <c r="AH47" s="5" t="str">
        <f t="shared" si="5"/>
        <v/>
      </c>
    </row>
    <row r="48" spans="1:34">
      <c r="A48" s="6">
        <v>45</v>
      </c>
      <c r="B48" s="158" t="str">
        <f>IF(ISBLANK(宅配便入力!B48),"",宅配便入力!B48)</f>
        <v/>
      </c>
      <c r="C48" s="5" t="str">
        <f>IF(ISBLANK(宅配便入力!C48),"",宅配便入力!C48)</f>
        <v/>
      </c>
      <c r="D48" s="5" t="str">
        <f>IF(ISBLANK(宅配便入力!D48),"",宅配便入力!D48)</f>
        <v/>
      </c>
      <c r="E48" s="5" t="str">
        <f>IF(ISBLANK(宅配便入力!E48),"",宅配便入力!E48)</f>
        <v/>
      </c>
      <c r="F48" s="5" t="str">
        <f t="shared" si="1"/>
        <v/>
      </c>
      <c r="G48" s="5" t="str">
        <f t="shared" si="2"/>
        <v/>
      </c>
      <c r="H48" s="5" t="str">
        <f>IF(ISBLANK(宅配便入力!H48),"",宅配便入力!H48)</f>
        <v/>
      </c>
      <c r="I48" s="5" t="str">
        <f>IF(ISBLANK(宅配便入力!I48),"",宅配便入力!I48)</f>
        <v/>
      </c>
      <c r="J48" s="5" t="str">
        <f>IF(ISBLANK(宅配便入力!J48),"",宅配便入力!J48)</f>
        <v/>
      </c>
      <c r="K48" s="5" t="str">
        <f>IF(ISBLANK(宅配便入力!K48),"",宅配便入力!K48)</f>
        <v/>
      </c>
      <c r="L48" s="12"/>
      <c r="M48" s="10"/>
      <c r="N48" s="10"/>
      <c r="O48" s="10"/>
      <c r="P48" s="10"/>
      <c r="Q48" s="12"/>
      <c r="R48" s="12"/>
      <c r="S48" s="5" t="str">
        <f>IF(ISBLANK(宅配便入力!S48),"",宅配便入力!S48)</f>
        <v/>
      </c>
      <c r="T48" s="5" t="str">
        <f>IF(ISBLANK(宅配便入力!T48),"",宅配便入力!T48)</f>
        <v/>
      </c>
      <c r="U48" s="5" t="str">
        <f t="shared" si="3"/>
        <v/>
      </c>
      <c r="V48" s="5" t="str">
        <f>IF(ISBLANK(宅配便入力!V48),"",宅配便入力!V48)</f>
        <v/>
      </c>
      <c r="W48" s="5" t="str">
        <f t="shared" si="5"/>
        <v/>
      </c>
      <c r="X48" s="5" t="str">
        <f t="shared" si="5"/>
        <v/>
      </c>
      <c r="Y48" s="5" t="str">
        <f t="shared" si="5"/>
        <v/>
      </c>
      <c r="Z48" s="5" t="str">
        <f t="shared" si="5"/>
        <v/>
      </c>
      <c r="AA48" s="5" t="str">
        <f t="shared" si="5"/>
        <v/>
      </c>
      <c r="AB48" s="5" t="str">
        <f t="shared" si="5"/>
        <v/>
      </c>
      <c r="AC48" s="5" t="str">
        <f t="shared" si="5"/>
        <v/>
      </c>
      <c r="AD48" s="5" t="str">
        <f t="shared" si="5"/>
        <v/>
      </c>
      <c r="AE48" s="5" t="str">
        <f t="shared" si="5"/>
        <v/>
      </c>
      <c r="AF48" s="5" t="str">
        <f t="shared" si="5"/>
        <v/>
      </c>
      <c r="AG48" s="5" t="str">
        <f t="shared" si="5"/>
        <v/>
      </c>
      <c r="AH48" s="5" t="str">
        <f t="shared" si="5"/>
        <v/>
      </c>
    </row>
    <row r="49" spans="1:34">
      <c r="A49" s="6">
        <v>46</v>
      </c>
      <c r="B49" s="158" t="str">
        <f>IF(ISBLANK(宅配便入力!B49),"",宅配便入力!B49)</f>
        <v/>
      </c>
      <c r="C49" s="5" t="str">
        <f>IF(ISBLANK(宅配便入力!C49),"",宅配便入力!C49)</f>
        <v/>
      </c>
      <c r="D49" s="5" t="str">
        <f>IF(ISBLANK(宅配便入力!D49),"",宅配便入力!D49)</f>
        <v/>
      </c>
      <c r="E49" s="5" t="str">
        <f>IF(ISBLANK(宅配便入力!E49),"",宅配便入力!E49)</f>
        <v/>
      </c>
      <c r="F49" s="5" t="str">
        <f t="shared" si="1"/>
        <v/>
      </c>
      <c r="G49" s="5" t="str">
        <f t="shared" si="2"/>
        <v/>
      </c>
      <c r="H49" s="5" t="str">
        <f>IF(ISBLANK(宅配便入力!H49),"",宅配便入力!H49)</f>
        <v/>
      </c>
      <c r="I49" s="5" t="str">
        <f>IF(ISBLANK(宅配便入力!I49),"",宅配便入力!I49)</f>
        <v/>
      </c>
      <c r="J49" s="5" t="str">
        <f>IF(ISBLANK(宅配便入力!J49),"",宅配便入力!J49)</f>
        <v/>
      </c>
      <c r="K49" s="5" t="str">
        <f>IF(ISBLANK(宅配便入力!K49),"",宅配便入力!K49)</f>
        <v/>
      </c>
      <c r="L49" s="12"/>
      <c r="M49" s="10"/>
      <c r="N49" s="10"/>
      <c r="O49" s="10"/>
      <c r="P49" s="10"/>
      <c r="Q49" s="12"/>
      <c r="R49" s="12"/>
      <c r="S49" s="5" t="str">
        <f>IF(ISBLANK(宅配便入力!S49),"",宅配便入力!S49)</f>
        <v/>
      </c>
      <c r="T49" s="5" t="str">
        <f>IF(ISBLANK(宅配便入力!T49),"",宅配便入力!T49)</f>
        <v/>
      </c>
      <c r="U49" s="5" t="str">
        <f t="shared" si="3"/>
        <v/>
      </c>
      <c r="V49" s="5" t="str">
        <f>IF(ISBLANK(宅配便入力!V49),"",宅配便入力!V49)</f>
        <v/>
      </c>
      <c r="W49" s="5" t="str">
        <f t="shared" si="5"/>
        <v/>
      </c>
      <c r="X49" s="5" t="str">
        <f t="shared" si="5"/>
        <v/>
      </c>
      <c r="Y49" s="5" t="str">
        <f t="shared" si="5"/>
        <v/>
      </c>
      <c r="Z49" s="5" t="str">
        <f t="shared" si="5"/>
        <v/>
      </c>
      <c r="AA49" s="5" t="str">
        <f t="shared" si="5"/>
        <v/>
      </c>
      <c r="AB49" s="5" t="str">
        <f t="shared" si="5"/>
        <v/>
      </c>
      <c r="AC49" s="5" t="str">
        <f t="shared" si="5"/>
        <v/>
      </c>
      <c r="AD49" s="5" t="str">
        <f t="shared" si="5"/>
        <v/>
      </c>
      <c r="AE49" s="5" t="str">
        <f t="shared" si="5"/>
        <v/>
      </c>
      <c r="AF49" s="5" t="str">
        <f t="shared" si="5"/>
        <v/>
      </c>
      <c r="AG49" s="5" t="str">
        <f t="shared" si="5"/>
        <v/>
      </c>
      <c r="AH49" s="5" t="str">
        <f t="shared" si="5"/>
        <v/>
      </c>
    </row>
    <row r="50" spans="1:34">
      <c r="A50" s="6">
        <v>47</v>
      </c>
      <c r="B50" s="158" t="str">
        <f>IF(ISBLANK(宅配便入力!B50),"",宅配便入力!B50)</f>
        <v/>
      </c>
      <c r="C50" s="5" t="str">
        <f>IF(ISBLANK(宅配便入力!C50),"",宅配便入力!C50)</f>
        <v/>
      </c>
      <c r="D50" s="5" t="str">
        <f>IF(ISBLANK(宅配便入力!D50),"",宅配便入力!D50)</f>
        <v/>
      </c>
      <c r="E50" s="5" t="str">
        <f>IF(ISBLANK(宅配便入力!E50),"",宅配便入力!E50)</f>
        <v/>
      </c>
      <c r="F50" s="5" t="str">
        <f t="shared" si="1"/>
        <v/>
      </c>
      <c r="G50" s="5" t="str">
        <f t="shared" si="2"/>
        <v/>
      </c>
      <c r="H50" s="5" t="str">
        <f>IF(ISBLANK(宅配便入力!H50),"",宅配便入力!H50)</f>
        <v/>
      </c>
      <c r="I50" s="5" t="str">
        <f>IF(ISBLANK(宅配便入力!I50),"",宅配便入力!I50)</f>
        <v/>
      </c>
      <c r="J50" s="5" t="str">
        <f>IF(ISBLANK(宅配便入力!J50),"",宅配便入力!J50)</f>
        <v/>
      </c>
      <c r="K50" s="5" t="str">
        <f>IF(ISBLANK(宅配便入力!K50),"",宅配便入力!K50)</f>
        <v/>
      </c>
      <c r="L50" s="12"/>
      <c r="M50" s="10"/>
      <c r="N50" s="10"/>
      <c r="O50" s="10"/>
      <c r="P50" s="10"/>
      <c r="Q50" s="12"/>
      <c r="R50" s="12"/>
      <c r="S50" s="5" t="str">
        <f>IF(ISBLANK(宅配便入力!S50),"",宅配便入力!S50)</f>
        <v/>
      </c>
      <c r="T50" s="5" t="str">
        <f>IF(ISBLANK(宅配便入力!T50),"",宅配便入力!T50)</f>
        <v/>
      </c>
      <c r="U50" s="5" t="str">
        <f t="shared" si="3"/>
        <v/>
      </c>
      <c r="V50" s="5" t="str">
        <f>IF(ISBLANK(宅配便入力!V50),"",宅配便入力!V50)</f>
        <v/>
      </c>
      <c r="W50" s="5" t="str">
        <f t="shared" si="5"/>
        <v/>
      </c>
      <c r="X50" s="5" t="str">
        <f t="shared" si="5"/>
        <v/>
      </c>
      <c r="Y50" s="5" t="str">
        <f t="shared" si="5"/>
        <v/>
      </c>
      <c r="Z50" s="5" t="str">
        <f t="shared" si="5"/>
        <v/>
      </c>
      <c r="AA50" s="5" t="str">
        <f t="shared" si="5"/>
        <v/>
      </c>
      <c r="AB50" s="5" t="str">
        <f t="shared" si="5"/>
        <v/>
      </c>
      <c r="AC50" s="5" t="str">
        <f t="shared" si="5"/>
        <v/>
      </c>
      <c r="AD50" s="5" t="str">
        <f t="shared" si="5"/>
        <v/>
      </c>
      <c r="AE50" s="5" t="str">
        <f t="shared" si="5"/>
        <v/>
      </c>
      <c r="AF50" s="5" t="str">
        <f t="shared" si="5"/>
        <v/>
      </c>
      <c r="AG50" s="5" t="str">
        <f t="shared" si="5"/>
        <v/>
      </c>
      <c r="AH50" s="5" t="str">
        <f t="shared" si="5"/>
        <v/>
      </c>
    </row>
    <row r="51" spans="1:34">
      <c r="A51" s="6">
        <v>48</v>
      </c>
      <c r="B51" s="158" t="str">
        <f>IF(ISBLANK(宅配便入力!B51),"",宅配便入力!B51)</f>
        <v/>
      </c>
      <c r="C51" s="5" t="str">
        <f>IF(ISBLANK(宅配便入力!C51),"",宅配便入力!C51)</f>
        <v/>
      </c>
      <c r="D51" s="5" t="str">
        <f>IF(ISBLANK(宅配便入力!D51),"",宅配便入力!D51)</f>
        <v/>
      </c>
      <c r="E51" s="5" t="str">
        <f>IF(ISBLANK(宅配便入力!E51),"",宅配便入力!E51)</f>
        <v/>
      </c>
      <c r="F51" s="5" t="str">
        <f t="shared" si="1"/>
        <v/>
      </c>
      <c r="G51" s="5" t="str">
        <f t="shared" si="2"/>
        <v/>
      </c>
      <c r="H51" s="5" t="str">
        <f>IF(ISBLANK(宅配便入力!H51),"",宅配便入力!H51)</f>
        <v/>
      </c>
      <c r="I51" s="5" t="str">
        <f>IF(ISBLANK(宅配便入力!I51),"",宅配便入力!I51)</f>
        <v/>
      </c>
      <c r="J51" s="5" t="str">
        <f>IF(ISBLANK(宅配便入力!J51),"",宅配便入力!J51)</f>
        <v/>
      </c>
      <c r="K51" s="5" t="str">
        <f>IF(ISBLANK(宅配便入力!K51),"",宅配便入力!K51)</f>
        <v/>
      </c>
      <c r="L51" s="12"/>
      <c r="M51" s="10"/>
      <c r="N51" s="10"/>
      <c r="O51" s="10"/>
      <c r="P51" s="10"/>
      <c r="Q51" s="12"/>
      <c r="R51" s="12"/>
      <c r="S51" s="5" t="str">
        <f>IF(ISBLANK(宅配便入力!S51),"",宅配便入力!S51)</f>
        <v/>
      </c>
      <c r="T51" s="5" t="str">
        <f>IF(ISBLANK(宅配便入力!T51),"",宅配便入力!T51)</f>
        <v/>
      </c>
      <c r="U51" s="5" t="str">
        <f t="shared" si="3"/>
        <v/>
      </c>
      <c r="V51" s="5" t="str">
        <f>IF(ISBLANK(宅配便入力!V51),"",宅配便入力!V51)</f>
        <v/>
      </c>
      <c r="W51" s="5" t="str">
        <f t="shared" si="5"/>
        <v/>
      </c>
      <c r="X51" s="5" t="str">
        <f t="shared" si="5"/>
        <v/>
      </c>
      <c r="Y51" s="5" t="str">
        <f t="shared" si="5"/>
        <v/>
      </c>
      <c r="Z51" s="5" t="str">
        <f t="shared" si="5"/>
        <v/>
      </c>
      <c r="AA51" s="5" t="str">
        <f t="shared" si="5"/>
        <v/>
      </c>
      <c r="AB51" s="5" t="str">
        <f t="shared" si="5"/>
        <v/>
      </c>
      <c r="AC51" s="5" t="str">
        <f t="shared" si="5"/>
        <v/>
      </c>
      <c r="AD51" s="5" t="str">
        <f t="shared" si="5"/>
        <v/>
      </c>
      <c r="AE51" s="5" t="str">
        <f t="shared" si="5"/>
        <v/>
      </c>
      <c r="AF51" s="5" t="str">
        <f t="shared" si="5"/>
        <v/>
      </c>
      <c r="AG51" s="5" t="str">
        <f t="shared" si="5"/>
        <v/>
      </c>
      <c r="AH51" s="5" t="str">
        <f t="shared" si="5"/>
        <v/>
      </c>
    </row>
    <row r="52" spans="1:34">
      <c r="A52" s="6">
        <v>49</v>
      </c>
      <c r="B52" s="158" t="str">
        <f>IF(ISBLANK(宅配便入力!B52),"",宅配便入力!B52)</f>
        <v/>
      </c>
      <c r="C52" s="5" t="str">
        <f>IF(ISBLANK(宅配便入力!C52),"",宅配便入力!C52)</f>
        <v/>
      </c>
      <c r="D52" s="5" t="str">
        <f>IF(ISBLANK(宅配便入力!D52),"",宅配便入力!D52)</f>
        <v/>
      </c>
      <c r="E52" s="5" t="str">
        <f>IF(ISBLANK(宅配便入力!E52),"",宅配便入力!E52)</f>
        <v/>
      </c>
      <c r="F52" s="5" t="str">
        <f t="shared" si="1"/>
        <v/>
      </c>
      <c r="G52" s="5" t="str">
        <f t="shared" si="2"/>
        <v/>
      </c>
      <c r="H52" s="5" t="str">
        <f>IF(ISBLANK(宅配便入力!H52),"",宅配便入力!H52)</f>
        <v/>
      </c>
      <c r="I52" s="5" t="str">
        <f>IF(ISBLANK(宅配便入力!I52),"",宅配便入力!I52)</f>
        <v/>
      </c>
      <c r="J52" s="5" t="str">
        <f>IF(ISBLANK(宅配便入力!J52),"",宅配便入力!J52)</f>
        <v/>
      </c>
      <c r="K52" s="5" t="str">
        <f>IF(ISBLANK(宅配便入力!K52),"",宅配便入力!K52)</f>
        <v/>
      </c>
      <c r="L52" s="12"/>
      <c r="M52" s="10"/>
      <c r="N52" s="10"/>
      <c r="O52" s="10"/>
      <c r="P52" s="10"/>
      <c r="Q52" s="12"/>
      <c r="R52" s="12"/>
      <c r="S52" s="5" t="str">
        <f>IF(ISBLANK(宅配便入力!S52),"",宅配便入力!S52)</f>
        <v/>
      </c>
      <c r="T52" s="5" t="str">
        <f>IF(ISBLANK(宅配便入力!T52),"",宅配便入力!T52)</f>
        <v/>
      </c>
      <c r="U52" s="5" t="str">
        <f t="shared" si="3"/>
        <v/>
      </c>
      <c r="V52" s="5" t="str">
        <f>IF(ISBLANK(宅配便入力!V52),"",宅配便入力!V52)</f>
        <v/>
      </c>
      <c r="W52" s="5" t="str">
        <f t="shared" si="5"/>
        <v/>
      </c>
      <c r="X52" s="5" t="str">
        <f t="shared" si="5"/>
        <v/>
      </c>
      <c r="Y52" s="5" t="str">
        <f t="shared" si="5"/>
        <v/>
      </c>
      <c r="Z52" s="5" t="str">
        <f t="shared" si="5"/>
        <v/>
      </c>
      <c r="AA52" s="5" t="str">
        <f t="shared" si="5"/>
        <v/>
      </c>
      <c r="AB52" s="5" t="str">
        <f t="shared" si="5"/>
        <v/>
      </c>
      <c r="AC52" s="5" t="str">
        <f t="shared" si="5"/>
        <v/>
      </c>
      <c r="AD52" s="5" t="str">
        <f t="shared" si="5"/>
        <v/>
      </c>
      <c r="AE52" s="5" t="str">
        <f t="shared" si="5"/>
        <v/>
      </c>
      <c r="AF52" s="5" t="str">
        <f t="shared" si="5"/>
        <v/>
      </c>
      <c r="AG52" s="5" t="str">
        <f t="shared" si="5"/>
        <v/>
      </c>
      <c r="AH52" s="5" t="str">
        <f t="shared" si="5"/>
        <v/>
      </c>
    </row>
    <row r="53" spans="1:34">
      <c r="A53" s="6">
        <v>50</v>
      </c>
      <c r="B53" s="158" t="str">
        <f>IF(ISBLANK(宅配便入力!B53),"",宅配便入力!B53)</f>
        <v/>
      </c>
      <c r="C53" s="5" t="str">
        <f>IF(ISBLANK(宅配便入力!C53),"",宅配便入力!C53)</f>
        <v/>
      </c>
      <c r="D53" s="5" t="str">
        <f>IF(ISBLANK(宅配便入力!D53),"",宅配便入力!D53)</f>
        <v/>
      </c>
      <c r="E53" s="5" t="str">
        <f>IF(ISBLANK(宅配便入力!E53),"",宅配便入力!E53)</f>
        <v/>
      </c>
      <c r="F53" s="5" t="str">
        <f t="shared" si="1"/>
        <v/>
      </c>
      <c r="G53" s="5" t="str">
        <f t="shared" si="2"/>
        <v/>
      </c>
      <c r="H53" s="5" t="str">
        <f>IF(ISBLANK(宅配便入力!H53),"",宅配便入力!H53)</f>
        <v/>
      </c>
      <c r="I53" s="5" t="str">
        <f>IF(ISBLANK(宅配便入力!I53),"",宅配便入力!I53)</f>
        <v/>
      </c>
      <c r="J53" s="5" t="str">
        <f>IF(ISBLANK(宅配便入力!J53),"",宅配便入力!J53)</f>
        <v/>
      </c>
      <c r="K53" s="5" t="str">
        <f>IF(ISBLANK(宅配便入力!K53),"",宅配便入力!K53)</f>
        <v/>
      </c>
      <c r="L53" s="12"/>
      <c r="M53" s="10"/>
      <c r="N53" s="10"/>
      <c r="O53" s="10"/>
      <c r="P53" s="10"/>
      <c r="Q53" s="12"/>
      <c r="R53" s="12"/>
      <c r="S53" s="5" t="str">
        <f>IF(ISBLANK(宅配便入力!S53),"",宅配便入力!S53)</f>
        <v/>
      </c>
      <c r="T53" s="5" t="str">
        <f>IF(ISBLANK(宅配便入力!T53),"",宅配便入力!T53)</f>
        <v/>
      </c>
      <c r="U53" s="5" t="str">
        <f t="shared" si="3"/>
        <v/>
      </c>
      <c r="V53" s="5" t="str">
        <f>IF(ISBLANK(宅配便入力!V53),"",宅配便入力!V53)</f>
        <v/>
      </c>
      <c r="W53" s="5" t="str">
        <f t="shared" si="5"/>
        <v/>
      </c>
      <c r="X53" s="5" t="str">
        <f t="shared" si="5"/>
        <v/>
      </c>
      <c r="Y53" s="5" t="str">
        <f t="shared" si="5"/>
        <v/>
      </c>
      <c r="Z53" s="5" t="str">
        <f t="shared" si="5"/>
        <v/>
      </c>
      <c r="AA53" s="5" t="str">
        <f t="shared" si="5"/>
        <v/>
      </c>
      <c r="AB53" s="5" t="str">
        <f t="shared" si="5"/>
        <v/>
      </c>
      <c r="AC53" s="5" t="str">
        <f t="shared" si="5"/>
        <v/>
      </c>
      <c r="AD53" s="5" t="str">
        <f t="shared" si="5"/>
        <v/>
      </c>
      <c r="AE53" s="5" t="str">
        <f t="shared" si="5"/>
        <v/>
      </c>
      <c r="AF53" s="5" t="str">
        <f t="shared" si="5"/>
        <v/>
      </c>
      <c r="AG53" s="5" t="str">
        <f t="shared" si="5"/>
        <v/>
      </c>
      <c r="AH53" s="5" t="str">
        <f t="shared" si="5"/>
        <v/>
      </c>
    </row>
    <row r="54" spans="1:34">
      <c r="A54" s="6">
        <v>51</v>
      </c>
      <c r="B54" s="158" t="str">
        <f>IF(ISBLANK(宅配便入力!B54),"",宅配便入力!B54)</f>
        <v/>
      </c>
      <c r="C54" s="5" t="str">
        <f>IF(ISBLANK(宅配便入力!C54),"",宅配便入力!C54)</f>
        <v/>
      </c>
      <c r="D54" s="5" t="str">
        <f>IF(ISBLANK(宅配便入力!D54),"",宅配便入力!D54)</f>
        <v/>
      </c>
      <c r="E54" s="5" t="str">
        <f>IF(ISBLANK(宅配便入力!E54),"",宅配便入力!E54)</f>
        <v/>
      </c>
      <c r="F54" s="5" t="str">
        <f t="shared" si="1"/>
        <v/>
      </c>
      <c r="G54" s="5" t="str">
        <f t="shared" si="2"/>
        <v/>
      </c>
      <c r="H54" s="5" t="str">
        <f>IF(ISBLANK(宅配便入力!H54),"",宅配便入力!H54)</f>
        <v/>
      </c>
      <c r="I54" s="5" t="str">
        <f>IF(ISBLANK(宅配便入力!I54),"",宅配便入力!I54)</f>
        <v/>
      </c>
      <c r="J54" s="5" t="str">
        <f>IF(ISBLANK(宅配便入力!J54),"",宅配便入力!J54)</f>
        <v/>
      </c>
      <c r="K54" s="5" t="str">
        <f>IF(ISBLANK(宅配便入力!K54),"",宅配便入力!K54)</f>
        <v/>
      </c>
      <c r="L54" s="12"/>
      <c r="M54" s="10"/>
      <c r="N54" s="10"/>
      <c r="O54" s="10"/>
      <c r="P54" s="10"/>
      <c r="Q54" s="12"/>
      <c r="R54" s="12"/>
      <c r="S54" s="5" t="str">
        <f>IF(ISBLANK(宅配便入力!S54),"",宅配便入力!S54)</f>
        <v/>
      </c>
      <c r="T54" s="5" t="str">
        <f>IF(ISBLANK(宅配便入力!T54),"",宅配便入力!T54)</f>
        <v/>
      </c>
      <c r="U54" s="5" t="str">
        <f t="shared" si="3"/>
        <v/>
      </c>
      <c r="V54" s="5" t="str">
        <f>IF(ISBLANK(宅配便入力!V54),"",宅配便入力!V54)</f>
        <v/>
      </c>
      <c r="W54" s="5" t="str">
        <f t="shared" si="5"/>
        <v/>
      </c>
      <c r="X54" s="5" t="str">
        <f t="shared" si="5"/>
        <v/>
      </c>
      <c r="Y54" s="5" t="str">
        <f t="shared" si="5"/>
        <v/>
      </c>
      <c r="Z54" s="5" t="str">
        <f t="shared" si="5"/>
        <v/>
      </c>
      <c r="AA54" s="5" t="str">
        <f t="shared" si="5"/>
        <v/>
      </c>
      <c r="AB54" s="5" t="str">
        <f t="shared" si="5"/>
        <v/>
      </c>
      <c r="AC54" s="5" t="str">
        <f t="shared" si="5"/>
        <v/>
      </c>
      <c r="AD54" s="5" t="str">
        <f t="shared" si="5"/>
        <v/>
      </c>
      <c r="AE54" s="5" t="str">
        <f t="shared" si="5"/>
        <v/>
      </c>
      <c r="AF54" s="5" t="str">
        <f t="shared" si="5"/>
        <v/>
      </c>
      <c r="AG54" s="5" t="str">
        <f t="shared" si="5"/>
        <v/>
      </c>
      <c r="AH54" s="5" t="str">
        <f t="shared" si="5"/>
        <v/>
      </c>
    </row>
    <row r="55" spans="1:34">
      <c r="A55" s="6">
        <v>52</v>
      </c>
      <c r="B55" s="158" t="str">
        <f>IF(ISBLANK(宅配便入力!B55),"",宅配便入力!B55)</f>
        <v/>
      </c>
      <c r="C55" s="5" t="str">
        <f>IF(ISBLANK(宅配便入力!C55),"",宅配便入力!C55)</f>
        <v/>
      </c>
      <c r="D55" s="5" t="str">
        <f>IF(ISBLANK(宅配便入力!D55),"",宅配便入力!D55)</f>
        <v/>
      </c>
      <c r="E55" s="5" t="str">
        <f>IF(ISBLANK(宅配便入力!E55),"",宅配便入力!E55)</f>
        <v/>
      </c>
      <c r="F55" s="5" t="str">
        <f t="shared" si="1"/>
        <v/>
      </c>
      <c r="G55" s="5" t="str">
        <f t="shared" si="2"/>
        <v/>
      </c>
      <c r="H55" s="5" t="str">
        <f>IF(ISBLANK(宅配便入力!H55),"",宅配便入力!H55)</f>
        <v/>
      </c>
      <c r="I55" s="5" t="str">
        <f>IF(ISBLANK(宅配便入力!I55),"",宅配便入力!I55)</f>
        <v/>
      </c>
      <c r="J55" s="5" t="str">
        <f>IF(ISBLANK(宅配便入力!J55),"",宅配便入力!J55)</f>
        <v/>
      </c>
      <c r="K55" s="5" t="str">
        <f>IF(ISBLANK(宅配便入力!K55),"",宅配便入力!K55)</f>
        <v/>
      </c>
      <c r="L55" s="12"/>
      <c r="M55" s="10"/>
      <c r="N55" s="10"/>
      <c r="O55" s="10"/>
      <c r="P55" s="10"/>
      <c r="Q55" s="12"/>
      <c r="R55" s="12"/>
      <c r="S55" s="5" t="str">
        <f>IF(ISBLANK(宅配便入力!S55),"",宅配便入力!S55)</f>
        <v/>
      </c>
      <c r="T55" s="5" t="str">
        <f>IF(ISBLANK(宅配便入力!T55),"",宅配便入力!T55)</f>
        <v/>
      </c>
      <c r="U55" s="5" t="str">
        <f t="shared" si="3"/>
        <v/>
      </c>
      <c r="V55" s="5" t="str">
        <f>IF(ISBLANK(宅配便入力!V55),"",宅配便入力!V55)</f>
        <v/>
      </c>
      <c r="W55" s="5" t="str">
        <f t="shared" si="5"/>
        <v/>
      </c>
      <c r="X55" s="5" t="str">
        <f t="shared" si="5"/>
        <v/>
      </c>
      <c r="Y55" s="5" t="str">
        <f t="shared" si="5"/>
        <v/>
      </c>
      <c r="Z55" s="5" t="str">
        <f t="shared" si="5"/>
        <v/>
      </c>
      <c r="AA55" s="5" t="str">
        <f t="shared" si="5"/>
        <v/>
      </c>
      <c r="AB55" s="5" t="str">
        <f t="shared" si="5"/>
        <v/>
      </c>
      <c r="AC55" s="5" t="str">
        <f t="shared" si="5"/>
        <v/>
      </c>
      <c r="AD55" s="5" t="str">
        <f t="shared" si="5"/>
        <v/>
      </c>
      <c r="AE55" s="5" t="str">
        <f t="shared" si="5"/>
        <v/>
      </c>
      <c r="AF55" s="5" t="str">
        <f t="shared" si="5"/>
        <v/>
      </c>
      <c r="AG55" s="5" t="str">
        <f t="shared" si="5"/>
        <v/>
      </c>
      <c r="AH55" s="5" t="str">
        <f t="shared" si="5"/>
        <v/>
      </c>
    </row>
    <row r="56" spans="1:34">
      <c r="A56" s="6">
        <v>53</v>
      </c>
      <c r="B56" s="158" t="str">
        <f>IF(ISBLANK(宅配便入力!B56),"",宅配便入力!B56)</f>
        <v/>
      </c>
      <c r="C56" s="5" t="str">
        <f>IF(ISBLANK(宅配便入力!C56),"",宅配便入力!C56)</f>
        <v/>
      </c>
      <c r="D56" s="5" t="str">
        <f>IF(ISBLANK(宅配便入力!D56),"",宅配便入力!D56)</f>
        <v/>
      </c>
      <c r="E56" s="5" t="str">
        <f>IF(ISBLANK(宅配便入力!E56),"",宅配便入力!E56)</f>
        <v/>
      </c>
      <c r="F56" s="5" t="str">
        <f t="shared" si="1"/>
        <v/>
      </c>
      <c r="G56" s="5" t="str">
        <f t="shared" si="2"/>
        <v/>
      </c>
      <c r="H56" s="5" t="str">
        <f>IF(ISBLANK(宅配便入力!H56),"",宅配便入力!H56)</f>
        <v/>
      </c>
      <c r="I56" s="5" t="str">
        <f>IF(ISBLANK(宅配便入力!I56),"",宅配便入力!I56)</f>
        <v/>
      </c>
      <c r="J56" s="5" t="str">
        <f>IF(ISBLANK(宅配便入力!J56),"",宅配便入力!J56)</f>
        <v/>
      </c>
      <c r="K56" s="5" t="str">
        <f>IF(ISBLANK(宅配便入力!K56),"",宅配便入力!K56)</f>
        <v/>
      </c>
      <c r="L56" s="12"/>
      <c r="M56" s="10"/>
      <c r="N56" s="10"/>
      <c r="O56" s="10"/>
      <c r="P56" s="10"/>
      <c r="Q56" s="12"/>
      <c r="R56" s="12"/>
      <c r="S56" s="5" t="str">
        <f>IF(ISBLANK(宅配便入力!S56),"",宅配便入力!S56)</f>
        <v/>
      </c>
      <c r="T56" s="5" t="str">
        <f>IF(ISBLANK(宅配便入力!T56),"",宅配便入力!T56)</f>
        <v/>
      </c>
      <c r="U56" s="5" t="str">
        <f t="shared" si="3"/>
        <v/>
      </c>
      <c r="V56" s="5" t="str">
        <f>IF(ISBLANK(宅配便入力!V56),"",宅配便入力!V56)</f>
        <v/>
      </c>
      <c r="W56" s="5" t="str">
        <f t="shared" si="5"/>
        <v/>
      </c>
      <c r="X56" s="5" t="str">
        <f t="shared" si="5"/>
        <v/>
      </c>
      <c r="Y56" s="5" t="str">
        <f t="shared" si="5"/>
        <v/>
      </c>
      <c r="Z56" s="5" t="str">
        <f t="shared" si="5"/>
        <v/>
      </c>
      <c r="AA56" s="5" t="str">
        <f t="shared" si="5"/>
        <v/>
      </c>
      <c r="AB56" s="5" t="str">
        <f t="shared" si="5"/>
        <v/>
      </c>
      <c r="AC56" s="5" t="str">
        <f t="shared" si="5"/>
        <v/>
      </c>
      <c r="AD56" s="5" t="str">
        <f t="shared" si="5"/>
        <v/>
      </c>
      <c r="AE56" s="5" t="str">
        <f t="shared" si="5"/>
        <v/>
      </c>
      <c r="AF56" s="5" t="str">
        <f t="shared" si="5"/>
        <v/>
      </c>
      <c r="AG56" s="5" t="str">
        <f t="shared" si="5"/>
        <v/>
      </c>
      <c r="AH56" s="5" t="str">
        <f t="shared" si="5"/>
        <v/>
      </c>
    </row>
    <row r="57" spans="1:34">
      <c r="A57" s="6">
        <v>54</v>
      </c>
      <c r="B57" s="158" t="str">
        <f>IF(ISBLANK(宅配便入力!B57),"",宅配便入力!B57)</f>
        <v/>
      </c>
      <c r="C57" s="5" t="str">
        <f>IF(ISBLANK(宅配便入力!C57),"",宅配便入力!C57)</f>
        <v/>
      </c>
      <c r="D57" s="5" t="str">
        <f>IF(ISBLANK(宅配便入力!D57),"",宅配便入力!D57)</f>
        <v/>
      </c>
      <c r="E57" s="5" t="str">
        <f>IF(ISBLANK(宅配便入力!E57),"",宅配便入力!E57)</f>
        <v/>
      </c>
      <c r="F57" s="5" t="str">
        <f t="shared" si="1"/>
        <v/>
      </c>
      <c r="G57" s="5" t="str">
        <f t="shared" si="2"/>
        <v/>
      </c>
      <c r="H57" s="5" t="str">
        <f>IF(ISBLANK(宅配便入力!H57),"",宅配便入力!H57)</f>
        <v/>
      </c>
      <c r="I57" s="5" t="str">
        <f>IF(ISBLANK(宅配便入力!I57),"",宅配便入力!I57)</f>
        <v/>
      </c>
      <c r="J57" s="5" t="str">
        <f>IF(ISBLANK(宅配便入力!J57),"",宅配便入力!J57)</f>
        <v/>
      </c>
      <c r="K57" s="5" t="str">
        <f>IF(ISBLANK(宅配便入力!K57),"",宅配便入力!K57)</f>
        <v/>
      </c>
      <c r="L57" s="12"/>
      <c r="M57" s="10"/>
      <c r="N57" s="10"/>
      <c r="O57" s="10"/>
      <c r="P57" s="10"/>
      <c r="Q57" s="12"/>
      <c r="R57" s="12"/>
      <c r="S57" s="5" t="str">
        <f>IF(ISBLANK(宅配便入力!S57),"",宅配便入力!S57)</f>
        <v/>
      </c>
      <c r="T57" s="5" t="str">
        <f>IF(ISBLANK(宅配便入力!T57),"",宅配便入力!T57)</f>
        <v/>
      </c>
      <c r="U57" s="5" t="str">
        <f t="shared" si="3"/>
        <v/>
      </c>
      <c r="V57" s="5" t="str">
        <f>IF(ISBLANK(宅配便入力!V57),"",宅配便入力!V57)</f>
        <v/>
      </c>
      <c r="W57" s="5" t="str">
        <f t="shared" si="5"/>
        <v/>
      </c>
      <c r="X57" s="5" t="str">
        <f t="shared" si="5"/>
        <v/>
      </c>
      <c r="Y57" s="5" t="str">
        <f t="shared" si="5"/>
        <v/>
      </c>
      <c r="Z57" s="5" t="str">
        <f t="shared" si="5"/>
        <v/>
      </c>
      <c r="AA57" s="5" t="str">
        <f t="shared" si="5"/>
        <v/>
      </c>
      <c r="AB57" s="5" t="str">
        <f t="shared" si="5"/>
        <v/>
      </c>
      <c r="AC57" s="5" t="str">
        <f t="shared" si="5"/>
        <v/>
      </c>
      <c r="AD57" s="5" t="str">
        <f t="shared" si="5"/>
        <v/>
      </c>
      <c r="AE57" s="5" t="str">
        <f t="shared" si="5"/>
        <v/>
      </c>
      <c r="AF57" s="5" t="str">
        <f t="shared" si="5"/>
        <v/>
      </c>
      <c r="AG57" s="5" t="str">
        <f t="shared" si="5"/>
        <v/>
      </c>
      <c r="AH57" s="5" t="str">
        <f t="shared" si="5"/>
        <v/>
      </c>
    </row>
    <row r="58" spans="1:34">
      <c r="A58" s="6">
        <v>55</v>
      </c>
      <c r="B58" s="158" t="str">
        <f>IF(ISBLANK(宅配便入力!B58),"",宅配便入力!B58)</f>
        <v/>
      </c>
      <c r="C58" s="5" t="str">
        <f>IF(ISBLANK(宅配便入力!C58),"",宅配便入力!C58)</f>
        <v/>
      </c>
      <c r="D58" s="5" t="str">
        <f>IF(ISBLANK(宅配便入力!D58),"",宅配便入力!D58)</f>
        <v/>
      </c>
      <c r="E58" s="5" t="str">
        <f>IF(ISBLANK(宅配便入力!E58),"",宅配便入力!E58)</f>
        <v/>
      </c>
      <c r="F58" s="5" t="str">
        <f t="shared" si="1"/>
        <v/>
      </c>
      <c r="G58" s="5" t="str">
        <f t="shared" si="2"/>
        <v/>
      </c>
      <c r="H58" s="5" t="str">
        <f>IF(ISBLANK(宅配便入力!H58),"",宅配便入力!H58)</f>
        <v/>
      </c>
      <c r="I58" s="5" t="str">
        <f>IF(ISBLANK(宅配便入力!I58),"",宅配便入力!I58)</f>
        <v/>
      </c>
      <c r="J58" s="5" t="str">
        <f>IF(ISBLANK(宅配便入力!J58),"",宅配便入力!J58)</f>
        <v/>
      </c>
      <c r="K58" s="5" t="str">
        <f>IF(ISBLANK(宅配便入力!K58),"",宅配便入力!K58)</f>
        <v/>
      </c>
      <c r="L58" s="12"/>
      <c r="M58" s="10"/>
      <c r="N58" s="10"/>
      <c r="O58" s="10"/>
      <c r="P58" s="10"/>
      <c r="Q58" s="12"/>
      <c r="R58" s="12"/>
      <c r="S58" s="5" t="str">
        <f>IF(ISBLANK(宅配便入力!S58),"",宅配便入力!S58)</f>
        <v/>
      </c>
      <c r="T58" s="5" t="str">
        <f>IF(ISBLANK(宅配便入力!T58),"",宅配便入力!T58)</f>
        <v/>
      </c>
      <c r="U58" s="5" t="str">
        <f t="shared" si="3"/>
        <v/>
      </c>
      <c r="V58" s="5" t="str">
        <f>IF(ISBLANK(宅配便入力!V58),"",宅配便入力!V58)</f>
        <v/>
      </c>
      <c r="W58" s="5" t="str">
        <f t="shared" si="5"/>
        <v/>
      </c>
      <c r="X58" s="5" t="str">
        <f t="shared" si="5"/>
        <v/>
      </c>
      <c r="Y58" s="5" t="str">
        <f t="shared" si="5"/>
        <v/>
      </c>
      <c r="Z58" s="5" t="str">
        <f t="shared" ref="Y58:AH83" si="6">$G58</f>
        <v/>
      </c>
      <c r="AA58" s="5" t="str">
        <f t="shared" si="6"/>
        <v/>
      </c>
      <c r="AB58" s="5" t="str">
        <f t="shared" si="6"/>
        <v/>
      </c>
      <c r="AC58" s="5" t="str">
        <f t="shared" si="6"/>
        <v/>
      </c>
      <c r="AD58" s="5" t="str">
        <f t="shared" si="6"/>
        <v/>
      </c>
      <c r="AE58" s="5" t="str">
        <f t="shared" si="6"/>
        <v/>
      </c>
      <c r="AF58" s="5" t="str">
        <f t="shared" si="6"/>
        <v/>
      </c>
      <c r="AG58" s="5" t="str">
        <f t="shared" si="6"/>
        <v/>
      </c>
      <c r="AH58" s="5" t="str">
        <f t="shared" si="6"/>
        <v/>
      </c>
    </row>
    <row r="59" spans="1:34">
      <c r="A59" s="6">
        <v>56</v>
      </c>
      <c r="B59" s="158" t="str">
        <f>IF(ISBLANK(宅配便入力!B59),"",宅配便入力!B59)</f>
        <v/>
      </c>
      <c r="C59" s="5" t="str">
        <f>IF(ISBLANK(宅配便入力!C59),"",宅配便入力!C59)</f>
        <v/>
      </c>
      <c r="D59" s="5" t="str">
        <f>IF(ISBLANK(宅配便入力!D59),"",宅配便入力!D59)</f>
        <v/>
      </c>
      <c r="E59" s="5" t="str">
        <f>IF(ISBLANK(宅配便入力!E59),"",宅配便入力!E59)</f>
        <v/>
      </c>
      <c r="F59" s="5" t="str">
        <f t="shared" si="1"/>
        <v/>
      </c>
      <c r="G59" s="5" t="str">
        <f t="shared" si="2"/>
        <v/>
      </c>
      <c r="H59" s="5" t="str">
        <f>IF(ISBLANK(宅配便入力!H59),"",宅配便入力!H59)</f>
        <v/>
      </c>
      <c r="I59" s="5" t="str">
        <f>IF(ISBLANK(宅配便入力!I59),"",宅配便入力!I59)</f>
        <v/>
      </c>
      <c r="J59" s="5" t="str">
        <f>IF(ISBLANK(宅配便入力!J59),"",宅配便入力!J59)</f>
        <v/>
      </c>
      <c r="K59" s="5" t="str">
        <f>IF(ISBLANK(宅配便入力!K59),"",宅配便入力!K59)</f>
        <v/>
      </c>
      <c r="L59" s="12"/>
      <c r="M59" s="10"/>
      <c r="N59" s="10"/>
      <c r="O59" s="10"/>
      <c r="P59" s="10"/>
      <c r="Q59" s="12"/>
      <c r="R59" s="12"/>
      <c r="S59" s="5" t="str">
        <f>IF(ISBLANK(宅配便入力!S59),"",宅配便入力!S59)</f>
        <v/>
      </c>
      <c r="T59" s="5" t="str">
        <f>IF(ISBLANK(宅配便入力!T59),"",宅配便入力!T59)</f>
        <v/>
      </c>
      <c r="U59" s="5" t="str">
        <f t="shared" si="3"/>
        <v/>
      </c>
      <c r="V59" s="5" t="str">
        <f>IF(ISBLANK(宅配便入力!V59),"",宅配便入力!V59)</f>
        <v/>
      </c>
      <c r="W59" s="5" t="str">
        <f t="shared" ref="W59:X90" si="7">$G59</f>
        <v/>
      </c>
      <c r="X59" s="5" t="str">
        <f t="shared" si="7"/>
        <v/>
      </c>
      <c r="Y59" s="5" t="str">
        <f t="shared" si="6"/>
        <v/>
      </c>
      <c r="Z59" s="5" t="str">
        <f t="shared" si="6"/>
        <v/>
      </c>
      <c r="AA59" s="5" t="str">
        <f t="shared" si="6"/>
        <v/>
      </c>
      <c r="AB59" s="5" t="str">
        <f t="shared" si="6"/>
        <v/>
      </c>
      <c r="AC59" s="5" t="str">
        <f t="shared" si="6"/>
        <v/>
      </c>
      <c r="AD59" s="5" t="str">
        <f t="shared" si="6"/>
        <v/>
      </c>
      <c r="AE59" s="5" t="str">
        <f t="shared" si="6"/>
        <v/>
      </c>
      <c r="AF59" s="5" t="str">
        <f t="shared" si="6"/>
        <v/>
      </c>
      <c r="AG59" s="5" t="str">
        <f t="shared" si="6"/>
        <v/>
      </c>
      <c r="AH59" s="5" t="str">
        <f t="shared" si="6"/>
        <v/>
      </c>
    </row>
    <row r="60" spans="1:34">
      <c r="A60" s="6">
        <v>57</v>
      </c>
      <c r="B60" s="158" t="str">
        <f>IF(ISBLANK(宅配便入力!B60),"",宅配便入力!B60)</f>
        <v/>
      </c>
      <c r="C60" s="5" t="str">
        <f>IF(ISBLANK(宅配便入力!C60),"",宅配便入力!C60)</f>
        <v/>
      </c>
      <c r="D60" s="5" t="str">
        <f>IF(ISBLANK(宅配便入力!D60),"",宅配便入力!D60)</f>
        <v/>
      </c>
      <c r="E60" s="5" t="str">
        <f>IF(ISBLANK(宅配便入力!E60),"",宅配便入力!E60)</f>
        <v/>
      </c>
      <c r="F60" s="5" t="str">
        <f t="shared" si="1"/>
        <v/>
      </c>
      <c r="G60" s="5" t="str">
        <f t="shared" si="2"/>
        <v/>
      </c>
      <c r="H60" s="5" t="str">
        <f>IF(ISBLANK(宅配便入力!H60),"",宅配便入力!H60)</f>
        <v/>
      </c>
      <c r="I60" s="5" t="str">
        <f>IF(ISBLANK(宅配便入力!I60),"",宅配便入力!I60)</f>
        <v/>
      </c>
      <c r="J60" s="5" t="str">
        <f>IF(ISBLANK(宅配便入力!J60),"",宅配便入力!J60)</f>
        <v/>
      </c>
      <c r="K60" s="5" t="str">
        <f>IF(ISBLANK(宅配便入力!K60),"",宅配便入力!K60)</f>
        <v/>
      </c>
      <c r="L60" s="12"/>
      <c r="M60" s="10"/>
      <c r="N60" s="10"/>
      <c r="O60" s="10"/>
      <c r="P60" s="10"/>
      <c r="Q60" s="12"/>
      <c r="R60" s="12"/>
      <c r="S60" s="5" t="str">
        <f>IF(ISBLANK(宅配便入力!S60),"",宅配便入力!S60)</f>
        <v/>
      </c>
      <c r="T60" s="5" t="str">
        <f>IF(ISBLANK(宅配便入力!T60),"",宅配便入力!T60)</f>
        <v/>
      </c>
      <c r="U60" s="5" t="str">
        <f t="shared" si="3"/>
        <v/>
      </c>
      <c r="V60" s="5" t="str">
        <f>IF(ISBLANK(宅配便入力!V60),"",宅配便入力!V60)</f>
        <v/>
      </c>
      <c r="W60" s="5" t="str">
        <f t="shared" si="7"/>
        <v/>
      </c>
      <c r="X60" s="5" t="str">
        <f t="shared" si="7"/>
        <v/>
      </c>
      <c r="Y60" s="5" t="str">
        <f t="shared" si="6"/>
        <v/>
      </c>
      <c r="Z60" s="5" t="str">
        <f t="shared" si="6"/>
        <v/>
      </c>
      <c r="AA60" s="5" t="str">
        <f t="shared" si="6"/>
        <v/>
      </c>
      <c r="AB60" s="5" t="str">
        <f t="shared" si="6"/>
        <v/>
      </c>
      <c r="AC60" s="5" t="str">
        <f t="shared" si="6"/>
        <v/>
      </c>
      <c r="AD60" s="5" t="str">
        <f t="shared" si="6"/>
        <v/>
      </c>
      <c r="AE60" s="5" t="str">
        <f t="shared" si="6"/>
        <v/>
      </c>
      <c r="AF60" s="5" t="str">
        <f t="shared" si="6"/>
        <v/>
      </c>
      <c r="AG60" s="5" t="str">
        <f t="shared" si="6"/>
        <v/>
      </c>
      <c r="AH60" s="5" t="str">
        <f t="shared" si="6"/>
        <v/>
      </c>
    </row>
    <row r="61" spans="1:34">
      <c r="A61" s="6">
        <v>58</v>
      </c>
      <c r="B61" s="158" t="str">
        <f>IF(ISBLANK(宅配便入力!B61),"",宅配便入力!B61)</f>
        <v/>
      </c>
      <c r="C61" s="5" t="str">
        <f>IF(ISBLANK(宅配便入力!C61),"",宅配便入力!C61)</f>
        <v/>
      </c>
      <c r="D61" s="5" t="str">
        <f>IF(ISBLANK(宅配便入力!D61),"",宅配便入力!D61)</f>
        <v/>
      </c>
      <c r="E61" s="5" t="str">
        <f>IF(ISBLANK(宅配便入力!E61),"",宅配便入力!E61)</f>
        <v/>
      </c>
      <c r="F61" s="5" t="str">
        <f t="shared" si="1"/>
        <v/>
      </c>
      <c r="G61" s="5" t="str">
        <f t="shared" si="2"/>
        <v/>
      </c>
      <c r="H61" s="5" t="str">
        <f>IF(ISBLANK(宅配便入力!H61),"",宅配便入力!H61)</f>
        <v/>
      </c>
      <c r="I61" s="5" t="str">
        <f>IF(ISBLANK(宅配便入力!I61),"",宅配便入力!I61)</f>
        <v/>
      </c>
      <c r="J61" s="5" t="str">
        <f>IF(ISBLANK(宅配便入力!J61),"",宅配便入力!J61)</f>
        <v/>
      </c>
      <c r="K61" s="5" t="str">
        <f>IF(ISBLANK(宅配便入力!K61),"",宅配便入力!K61)</f>
        <v/>
      </c>
      <c r="L61" s="12"/>
      <c r="M61" s="10"/>
      <c r="N61" s="10"/>
      <c r="O61" s="10"/>
      <c r="P61" s="10"/>
      <c r="Q61" s="12"/>
      <c r="R61" s="12"/>
      <c r="S61" s="5" t="str">
        <f>IF(ISBLANK(宅配便入力!S61),"",宅配便入力!S61)</f>
        <v/>
      </c>
      <c r="T61" s="5" t="str">
        <f>IF(ISBLANK(宅配便入力!T61),"",宅配便入力!T61)</f>
        <v/>
      </c>
      <c r="U61" s="5" t="str">
        <f t="shared" si="3"/>
        <v/>
      </c>
      <c r="V61" s="5" t="str">
        <f>IF(ISBLANK(宅配便入力!V61),"",宅配便入力!V61)</f>
        <v/>
      </c>
      <c r="W61" s="5" t="str">
        <f t="shared" si="7"/>
        <v/>
      </c>
      <c r="X61" s="5" t="str">
        <f t="shared" si="7"/>
        <v/>
      </c>
      <c r="Y61" s="5" t="str">
        <f t="shared" si="6"/>
        <v/>
      </c>
      <c r="Z61" s="5" t="str">
        <f t="shared" si="6"/>
        <v/>
      </c>
      <c r="AA61" s="5" t="str">
        <f t="shared" si="6"/>
        <v/>
      </c>
      <c r="AB61" s="5" t="str">
        <f t="shared" si="6"/>
        <v/>
      </c>
      <c r="AC61" s="5" t="str">
        <f t="shared" si="6"/>
        <v/>
      </c>
      <c r="AD61" s="5" t="str">
        <f t="shared" si="6"/>
        <v/>
      </c>
      <c r="AE61" s="5" t="str">
        <f t="shared" si="6"/>
        <v/>
      </c>
      <c r="AF61" s="5" t="str">
        <f t="shared" si="6"/>
        <v/>
      </c>
      <c r="AG61" s="5" t="str">
        <f t="shared" si="6"/>
        <v/>
      </c>
      <c r="AH61" s="5" t="str">
        <f t="shared" si="6"/>
        <v/>
      </c>
    </row>
    <row r="62" spans="1:34">
      <c r="A62" s="6">
        <v>59</v>
      </c>
      <c r="B62" s="158" t="str">
        <f>IF(ISBLANK(宅配便入力!B62),"",宅配便入力!B62)</f>
        <v/>
      </c>
      <c r="C62" s="5" t="str">
        <f>IF(ISBLANK(宅配便入力!C62),"",宅配便入力!C62)</f>
        <v/>
      </c>
      <c r="D62" s="5" t="str">
        <f>IF(ISBLANK(宅配便入力!D62),"",宅配便入力!D62)</f>
        <v/>
      </c>
      <c r="E62" s="5" t="str">
        <f>IF(ISBLANK(宅配便入力!E62),"",宅配便入力!E62)</f>
        <v/>
      </c>
      <c r="F62" s="5" t="str">
        <f t="shared" si="1"/>
        <v/>
      </c>
      <c r="G62" s="5" t="str">
        <f t="shared" si="2"/>
        <v/>
      </c>
      <c r="H62" s="5" t="str">
        <f>IF(ISBLANK(宅配便入力!H62),"",宅配便入力!H62)</f>
        <v/>
      </c>
      <c r="I62" s="5" t="str">
        <f>IF(ISBLANK(宅配便入力!I62),"",宅配便入力!I62)</f>
        <v/>
      </c>
      <c r="J62" s="5" t="str">
        <f>IF(ISBLANK(宅配便入力!J62),"",宅配便入力!J62)</f>
        <v/>
      </c>
      <c r="K62" s="5" t="str">
        <f>IF(ISBLANK(宅配便入力!K62),"",宅配便入力!K62)</f>
        <v/>
      </c>
      <c r="L62" s="12"/>
      <c r="M62" s="10"/>
      <c r="N62" s="10"/>
      <c r="O62" s="10"/>
      <c r="P62" s="10"/>
      <c r="Q62" s="12"/>
      <c r="R62" s="12"/>
      <c r="S62" s="5" t="str">
        <f>IF(ISBLANK(宅配便入力!S62),"",宅配便入力!S62)</f>
        <v/>
      </c>
      <c r="T62" s="5" t="str">
        <f>IF(ISBLANK(宅配便入力!T62),"",宅配便入力!T62)</f>
        <v/>
      </c>
      <c r="U62" s="5" t="str">
        <f t="shared" si="3"/>
        <v/>
      </c>
      <c r="V62" s="5" t="str">
        <f>IF(ISBLANK(宅配便入力!V62),"",宅配便入力!V62)</f>
        <v/>
      </c>
      <c r="W62" s="5" t="str">
        <f t="shared" si="7"/>
        <v/>
      </c>
      <c r="X62" s="5" t="str">
        <f t="shared" si="7"/>
        <v/>
      </c>
      <c r="Y62" s="5" t="str">
        <f t="shared" si="6"/>
        <v/>
      </c>
      <c r="Z62" s="5" t="str">
        <f t="shared" si="6"/>
        <v/>
      </c>
      <c r="AA62" s="5" t="str">
        <f t="shared" si="6"/>
        <v/>
      </c>
      <c r="AB62" s="5" t="str">
        <f t="shared" si="6"/>
        <v/>
      </c>
      <c r="AC62" s="5" t="str">
        <f t="shared" si="6"/>
        <v/>
      </c>
      <c r="AD62" s="5" t="str">
        <f t="shared" si="6"/>
        <v/>
      </c>
      <c r="AE62" s="5" t="str">
        <f t="shared" si="6"/>
        <v/>
      </c>
      <c r="AF62" s="5" t="str">
        <f t="shared" si="6"/>
        <v/>
      </c>
      <c r="AG62" s="5" t="str">
        <f t="shared" si="6"/>
        <v/>
      </c>
      <c r="AH62" s="5" t="str">
        <f t="shared" si="6"/>
        <v/>
      </c>
    </row>
    <row r="63" spans="1:34">
      <c r="A63" s="6">
        <v>60</v>
      </c>
      <c r="B63" s="158" t="str">
        <f>IF(ISBLANK(宅配便入力!B63),"",宅配便入力!B63)</f>
        <v/>
      </c>
      <c r="C63" s="5" t="str">
        <f>IF(ISBLANK(宅配便入力!C63),"",宅配便入力!C63)</f>
        <v/>
      </c>
      <c r="D63" s="5" t="str">
        <f>IF(ISBLANK(宅配便入力!D63),"",宅配便入力!D63)</f>
        <v/>
      </c>
      <c r="E63" s="5" t="str">
        <f>IF(ISBLANK(宅配便入力!E63),"",宅配便入力!E63)</f>
        <v/>
      </c>
      <c r="F63" s="5" t="str">
        <f t="shared" si="1"/>
        <v/>
      </c>
      <c r="G63" s="5" t="str">
        <f t="shared" si="2"/>
        <v/>
      </c>
      <c r="H63" s="5" t="str">
        <f>IF(ISBLANK(宅配便入力!H63),"",宅配便入力!H63)</f>
        <v/>
      </c>
      <c r="I63" s="5" t="str">
        <f>IF(ISBLANK(宅配便入力!I63),"",宅配便入力!I63)</f>
        <v/>
      </c>
      <c r="J63" s="5" t="str">
        <f>IF(ISBLANK(宅配便入力!J63),"",宅配便入力!J63)</f>
        <v/>
      </c>
      <c r="K63" s="5" t="str">
        <f>IF(ISBLANK(宅配便入力!K63),"",宅配便入力!K63)</f>
        <v/>
      </c>
      <c r="L63" s="12"/>
      <c r="M63" s="10"/>
      <c r="N63" s="10"/>
      <c r="O63" s="10"/>
      <c r="P63" s="10"/>
      <c r="Q63" s="12"/>
      <c r="R63" s="12"/>
      <c r="S63" s="5" t="str">
        <f>IF(ISBLANK(宅配便入力!S63),"",宅配便入力!S63)</f>
        <v/>
      </c>
      <c r="T63" s="5" t="str">
        <f>IF(ISBLANK(宅配便入力!T63),"",宅配便入力!T63)</f>
        <v/>
      </c>
      <c r="U63" s="5" t="str">
        <f t="shared" si="3"/>
        <v/>
      </c>
      <c r="V63" s="5" t="str">
        <f>IF(ISBLANK(宅配便入力!V63),"",宅配便入力!V63)</f>
        <v/>
      </c>
      <c r="W63" s="5" t="str">
        <f t="shared" si="7"/>
        <v/>
      </c>
      <c r="X63" s="5" t="str">
        <f t="shared" si="7"/>
        <v/>
      </c>
      <c r="Y63" s="5" t="str">
        <f t="shared" si="6"/>
        <v/>
      </c>
      <c r="Z63" s="5" t="str">
        <f t="shared" si="6"/>
        <v/>
      </c>
      <c r="AA63" s="5" t="str">
        <f t="shared" si="6"/>
        <v/>
      </c>
      <c r="AB63" s="5" t="str">
        <f t="shared" si="6"/>
        <v/>
      </c>
      <c r="AC63" s="5" t="str">
        <f t="shared" si="6"/>
        <v/>
      </c>
      <c r="AD63" s="5" t="str">
        <f t="shared" si="6"/>
        <v/>
      </c>
      <c r="AE63" s="5" t="str">
        <f t="shared" si="6"/>
        <v/>
      </c>
      <c r="AF63" s="5" t="str">
        <f t="shared" si="6"/>
        <v/>
      </c>
      <c r="AG63" s="5" t="str">
        <f t="shared" si="6"/>
        <v/>
      </c>
      <c r="AH63" s="5" t="str">
        <f t="shared" si="6"/>
        <v/>
      </c>
    </row>
    <row r="64" spans="1:34">
      <c r="A64" s="6">
        <v>61</v>
      </c>
      <c r="B64" s="158" t="str">
        <f>IF(ISBLANK(宅配便入力!B64),"",宅配便入力!B64)</f>
        <v/>
      </c>
      <c r="C64" s="5" t="str">
        <f>IF(ISBLANK(宅配便入力!C64),"",宅配便入力!C64)</f>
        <v/>
      </c>
      <c r="D64" s="5" t="str">
        <f>IF(ISBLANK(宅配便入力!D64),"",宅配便入力!D64)</f>
        <v/>
      </c>
      <c r="E64" s="5" t="str">
        <f>IF(ISBLANK(宅配便入力!E64),"",宅配便入力!E64)</f>
        <v/>
      </c>
      <c r="F64" s="5" t="str">
        <f t="shared" si="1"/>
        <v/>
      </c>
      <c r="G64" s="5" t="str">
        <f t="shared" si="2"/>
        <v/>
      </c>
      <c r="H64" s="5" t="str">
        <f>IF(ISBLANK(宅配便入力!H64),"",宅配便入力!H64)</f>
        <v/>
      </c>
      <c r="I64" s="5" t="str">
        <f>IF(ISBLANK(宅配便入力!I64),"",宅配便入力!I64)</f>
        <v/>
      </c>
      <c r="J64" s="5" t="str">
        <f>IF(ISBLANK(宅配便入力!J64),"",宅配便入力!J64)</f>
        <v/>
      </c>
      <c r="K64" s="5" t="str">
        <f>IF(ISBLANK(宅配便入力!K64),"",宅配便入力!K64)</f>
        <v/>
      </c>
      <c r="L64" s="12"/>
      <c r="M64" s="10"/>
      <c r="N64" s="10"/>
      <c r="O64" s="10"/>
      <c r="P64" s="10"/>
      <c r="Q64" s="12"/>
      <c r="R64" s="12"/>
      <c r="S64" s="5" t="str">
        <f>IF(ISBLANK(宅配便入力!S64),"",宅配便入力!S64)</f>
        <v/>
      </c>
      <c r="T64" s="5" t="str">
        <f>IF(ISBLANK(宅配便入力!T64),"",宅配便入力!T64)</f>
        <v/>
      </c>
      <c r="U64" s="5" t="str">
        <f t="shared" si="3"/>
        <v/>
      </c>
      <c r="V64" s="5" t="str">
        <f>IF(ISBLANK(宅配便入力!V64),"",宅配便入力!V64)</f>
        <v/>
      </c>
      <c r="W64" s="5" t="str">
        <f t="shared" si="7"/>
        <v/>
      </c>
      <c r="X64" s="5" t="str">
        <f t="shared" si="7"/>
        <v/>
      </c>
      <c r="Y64" s="5" t="str">
        <f t="shared" si="6"/>
        <v/>
      </c>
      <c r="Z64" s="5" t="str">
        <f t="shared" si="6"/>
        <v/>
      </c>
      <c r="AA64" s="5" t="str">
        <f t="shared" si="6"/>
        <v/>
      </c>
      <c r="AB64" s="5" t="str">
        <f t="shared" si="6"/>
        <v/>
      </c>
      <c r="AC64" s="5" t="str">
        <f t="shared" si="6"/>
        <v/>
      </c>
      <c r="AD64" s="5" t="str">
        <f t="shared" si="6"/>
        <v/>
      </c>
      <c r="AE64" s="5" t="str">
        <f t="shared" si="6"/>
        <v/>
      </c>
      <c r="AF64" s="5" t="str">
        <f t="shared" si="6"/>
        <v/>
      </c>
      <c r="AG64" s="5" t="str">
        <f t="shared" si="6"/>
        <v/>
      </c>
      <c r="AH64" s="5" t="str">
        <f t="shared" si="6"/>
        <v/>
      </c>
    </row>
    <row r="65" spans="1:34">
      <c r="A65" s="6">
        <v>62</v>
      </c>
      <c r="B65" s="158" t="str">
        <f>IF(ISBLANK(宅配便入力!B65),"",宅配便入力!B65)</f>
        <v/>
      </c>
      <c r="C65" s="5" t="str">
        <f>IF(ISBLANK(宅配便入力!C65),"",宅配便入力!C65)</f>
        <v/>
      </c>
      <c r="D65" s="5" t="str">
        <f>IF(ISBLANK(宅配便入力!D65),"",宅配便入力!D65)</f>
        <v/>
      </c>
      <c r="E65" s="5" t="str">
        <f>IF(ISBLANK(宅配便入力!E65),"",宅配便入力!E65)</f>
        <v/>
      </c>
      <c r="F65" s="5" t="str">
        <f t="shared" si="1"/>
        <v/>
      </c>
      <c r="G65" s="5" t="str">
        <f t="shared" si="2"/>
        <v/>
      </c>
      <c r="H65" s="5" t="str">
        <f>IF(ISBLANK(宅配便入力!H65),"",宅配便入力!H65)</f>
        <v/>
      </c>
      <c r="I65" s="5" t="str">
        <f>IF(ISBLANK(宅配便入力!I65),"",宅配便入力!I65)</f>
        <v/>
      </c>
      <c r="J65" s="5" t="str">
        <f>IF(ISBLANK(宅配便入力!J65),"",宅配便入力!J65)</f>
        <v/>
      </c>
      <c r="K65" s="5" t="str">
        <f>IF(ISBLANK(宅配便入力!K65),"",宅配便入力!K65)</f>
        <v/>
      </c>
      <c r="L65" s="12"/>
      <c r="M65" s="10"/>
      <c r="N65" s="10"/>
      <c r="O65" s="10"/>
      <c r="P65" s="10"/>
      <c r="Q65" s="12"/>
      <c r="R65" s="12"/>
      <c r="S65" s="5" t="str">
        <f>IF(ISBLANK(宅配便入力!S65),"",宅配便入力!S65)</f>
        <v/>
      </c>
      <c r="T65" s="5" t="str">
        <f>IF(ISBLANK(宅配便入力!T65),"",宅配便入力!T65)</f>
        <v/>
      </c>
      <c r="U65" s="5" t="str">
        <f t="shared" si="3"/>
        <v/>
      </c>
      <c r="V65" s="5" t="str">
        <f>IF(ISBLANK(宅配便入力!V65),"",宅配便入力!V65)</f>
        <v/>
      </c>
      <c r="W65" s="5" t="str">
        <f t="shared" si="7"/>
        <v/>
      </c>
      <c r="X65" s="5" t="str">
        <f t="shared" si="7"/>
        <v/>
      </c>
      <c r="Y65" s="5" t="str">
        <f t="shared" si="6"/>
        <v/>
      </c>
      <c r="Z65" s="5" t="str">
        <f t="shared" si="6"/>
        <v/>
      </c>
      <c r="AA65" s="5" t="str">
        <f t="shared" si="6"/>
        <v/>
      </c>
      <c r="AB65" s="5" t="str">
        <f t="shared" si="6"/>
        <v/>
      </c>
      <c r="AC65" s="5" t="str">
        <f t="shared" si="6"/>
        <v/>
      </c>
      <c r="AD65" s="5" t="str">
        <f t="shared" si="6"/>
        <v/>
      </c>
      <c r="AE65" s="5" t="str">
        <f t="shared" si="6"/>
        <v/>
      </c>
      <c r="AF65" s="5" t="str">
        <f t="shared" si="6"/>
        <v/>
      </c>
      <c r="AG65" s="5" t="str">
        <f t="shared" si="6"/>
        <v/>
      </c>
      <c r="AH65" s="5" t="str">
        <f t="shared" si="6"/>
        <v/>
      </c>
    </row>
    <row r="66" spans="1:34">
      <c r="A66" s="6">
        <v>63</v>
      </c>
      <c r="B66" s="158" t="str">
        <f>IF(ISBLANK(宅配便入力!B66),"",宅配便入力!B66)</f>
        <v/>
      </c>
      <c r="C66" s="5" t="str">
        <f>IF(ISBLANK(宅配便入力!C66),"",宅配便入力!C66)</f>
        <v/>
      </c>
      <c r="D66" s="5" t="str">
        <f>IF(ISBLANK(宅配便入力!D66),"",宅配便入力!D66)</f>
        <v/>
      </c>
      <c r="E66" s="5" t="str">
        <f>IF(ISBLANK(宅配便入力!E66),"",宅配便入力!E66)</f>
        <v/>
      </c>
      <c r="F66" s="5" t="str">
        <f t="shared" si="1"/>
        <v/>
      </c>
      <c r="G66" s="5" t="str">
        <f t="shared" si="2"/>
        <v/>
      </c>
      <c r="H66" s="5" t="str">
        <f>IF(ISBLANK(宅配便入力!H66),"",宅配便入力!H66)</f>
        <v/>
      </c>
      <c r="I66" s="5" t="str">
        <f>IF(ISBLANK(宅配便入力!I66),"",宅配便入力!I66)</f>
        <v/>
      </c>
      <c r="J66" s="5" t="str">
        <f>IF(ISBLANK(宅配便入力!J66),"",宅配便入力!J66)</f>
        <v/>
      </c>
      <c r="K66" s="5" t="str">
        <f>IF(ISBLANK(宅配便入力!K66),"",宅配便入力!K66)</f>
        <v/>
      </c>
      <c r="L66" s="12"/>
      <c r="M66" s="10"/>
      <c r="N66" s="10"/>
      <c r="O66" s="10"/>
      <c r="P66" s="10"/>
      <c r="Q66" s="12"/>
      <c r="R66" s="12"/>
      <c r="S66" s="5" t="str">
        <f>IF(ISBLANK(宅配便入力!S66),"",宅配便入力!S66)</f>
        <v/>
      </c>
      <c r="T66" s="5" t="str">
        <f>IF(ISBLANK(宅配便入力!T66),"",宅配便入力!T66)</f>
        <v/>
      </c>
      <c r="U66" s="5" t="str">
        <f t="shared" si="3"/>
        <v/>
      </c>
      <c r="V66" s="5" t="str">
        <f>IF(ISBLANK(宅配便入力!V66),"",宅配便入力!V66)</f>
        <v/>
      </c>
      <c r="W66" s="5" t="str">
        <f t="shared" si="7"/>
        <v/>
      </c>
      <c r="X66" s="5" t="str">
        <f t="shared" si="7"/>
        <v/>
      </c>
      <c r="Y66" s="5" t="str">
        <f t="shared" si="6"/>
        <v/>
      </c>
      <c r="Z66" s="5" t="str">
        <f t="shared" si="6"/>
        <v/>
      </c>
      <c r="AA66" s="5" t="str">
        <f t="shared" si="6"/>
        <v/>
      </c>
      <c r="AB66" s="5" t="str">
        <f t="shared" si="6"/>
        <v/>
      </c>
      <c r="AC66" s="5" t="str">
        <f t="shared" si="6"/>
        <v/>
      </c>
      <c r="AD66" s="5" t="str">
        <f t="shared" si="6"/>
        <v/>
      </c>
      <c r="AE66" s="5" t="str">
        <f t="shared" si="6"/>
        <v/>
      </c>
      <c r="AF66" s="5" t="str">
        <f t="shared" si="6"/>
        <v/>
      </c>
      <c r="AG66" s="5" t="str">
        <f t="shared" si="6"/>
        <v/>
      </c>
      <c r="AH66" s="5" t="str">
        <f t="shared" si="6"/>
        <v/>
      </c>
    </row>
    <row r="67" spans="1:34">
      <c r="A67" s="6">
        <v>64</v>
      </c>
      <c r="B67" s="158" t="str">
        <f>IF(ISBLANK(宅配便入力!B67),"",宅配便入力!B67)</f>
        <v/>
      </c>
      <c r="C67" s="5" t="str">
        <f>IF(ISBLANK(宅配便入力!C67),"",宅配便入力!C67)</f>
        <v/>
      </c>
      <c r="D67" s="5" t="str">
        <f>IF(ISBLANK(宅配便入力!D67),"",宅配便入力!D67)</f>
        <v/>
      </c>
      <c r="E67" s="5" t="str">
        <f>IF(ISBLANK(宅配便入力!E67),"",宅配便入力!E67)</f>
        <v/>
      </c>
      <c r="F67" s="5" t="str">
        <f t="shared" si="1"/>
        <v/>
      </c>
      <c r="G67" s="5" t="str">
        <f t="shared" si="2"/>
        <v/>
      </c>
      <c r="H67" s="5" t="str">
        <f>IF(ISBLANK(宅配便入力!H67),"",宅配便入力!H67)</f>
        <v/>
      </c>
      <c r="I67" s="5" t="str">
        <f>IF(ISBLANK(宅配便入力!I67),"",宅配便入力!I67)</f>
        <v/>
      </c>
      <c r="J67" s="5" t="str">
        <f>IF(ISBLANK(宅配便入力!J67),"",宅配便入力!J67)</f>
        <v/>
      </c>
      <c r="K67" s="5" t="str">
        <f>IF(ISBLANK(宅配便入力!K67),"",宅配便入力!K67)</f>
        <v/>
      </c>
      <c r="L67" s="12"/>
      <c r="M67" s="10"/>
      <c r="N67" s="10"/>
      <c r="O67" s="10"/>
      <c r="P67" s="10"/>
      <c r="Q67" s="12"/>
      <c r="R67" s="12"/>
      <c r="S67" s="5" t="str">
        <f>IF(ISBLANK(宅配便入力!S67),"",宅配便入力!S67)</f>
        <v/>
      </c>
      <c r="T67" s="5" t="str">
        <f>IF(ISBLANK(宅配便入力!T67),"",宅配便入力!T67)</f>
        <v/>
      </c>
      <c r="U67" s="5" t="str">
        <f t="shared" si="3"/>
        <v/>
      </c>
      <c r="V67" s="5" t="str">
        <f>IF(ISBLANK(宅配便入力!V67),"",宅配便入力!V67)</f>
        <v/>
      </c>
      <c r="W67" s="5" t="str">
        <f t="shared" si="7"/>
        <v/>
      </c>
      <c r="X67" s="5" t="str">
        <f t="shared" si="7"/>
        <v/>
      </c>
      <c r="Y67" s="5" t="str">
        <f t="shared" si="6"/>
        <v/>
      </c>
      <c r="Z67" s="5" t="str">
        <f t="shared" si="6"/>
        <v/>
      </c>
      <c r="AA67" s="5" t="str">
        <f t="shared" si="6"/>
        <v/>
      </c>
      <c r="AB67" s="5" t="str">
        <f t="shared" si="6"/>
        <v/>
      </c>
      <c r="AC67" s="5" t="str">
        <f t="shared" si="6"/>
        <v/>
      </c>
      <c r="AD67" s="5" t="str">
        <f t="shared" si="6"/>
        <v/>
      </c>
      <c r="AE67" s="5" t="str">
        <f t="shared" si="6"/>
        <v/>
      </c>
      <c r="AF67" s="5" t="str">
        <f t="shared" si="6"/>
        <v/>
      </c>
      <c r="AG67" s="5" t="str">
        <f t="shared" si="6"/>
        <v/>
      </c>
      <c r="AH67" s="5" t="str">
        <f t="shared" si="6"/>
        <v/>
      </c>
    </row>
    <row r="68" spans="1:34">
      <c r="A68" s="6">
        <v>65</v>
      </c>
      <c r="B68" s="158" t="str">
        <f>IF(ISBLANK(宅配便入力!B68),"",宅配便入力!B68)</f>
        <v/>
      </c>
      <c r="C68" s="5" t="str">
        <f>IF(ISBLANK(宅配便入力!C68),"",宅配便入力!C68)</f>
        <v/>
      </c>
      <c r="D68" s="5" t="str">
        <f>IF(ISBLANK(宅配便入力!D68),"",宅配便入力!D68)</f>
        <v/>
      </c>
      <c r="E68" s="5" t="str">
        <f>IF(ISBLANK(宅配便入力!E68),"",宅配便入力!E68)</f>
        <v/>
      </c>
      <c r="F68" s="5" t="str">
        <f t="shared" si="1"/>
        <v/>
      </c>
      <c r="G68" s="5" t="str">
        <f t="shared" si="2"/>
        <v/>
      </c>
      <c r="H68" s="5" t="str">
        <f>IF(ISBLANK(宅配便入力!H68),"",宅配便入力!H68)</f>
        <v/>
      </c>
      <c r="I68" s="5" t="str">
        <f>IF(ISBLANK(宅配便入力!I68),"",宅配便入力!I68)</f>
        <v/>
      </c>
      <c r="J68" s="5" t="str">
        <f>IF(ISBLANK(宅配便入力!J68),"",宅配便入力!J68)</f>
        <v/>
      </c>
      <c r="K68" s="5" t="str">
        <f>IF(ISBLANK(宅配便入力!K68),"",宅配便入力!K68)</f>
        <v/>
      </c>
      <c r="L68" s="12"/>
      <c r="M68" s="10"/>
      <c r="N68" s="10"/>
      <c r="O68" s="10"/>
      <c r="P68" s="10"/>
      <c r="Q68" s="12"/>
      <c r="R68" s="12"/>
      <c r="S68" s="5" t="str">
        <f>IF(ISBLANK(宅配便入力!S68),"",宅配便入力!S68)</f>
        <v/>
      </c>
      <c r="T68" s="5" t="str">
        <f>IF(ISBLANK(宅配便入力!T68),"",宅配便入力!T68)</f>
        <v/>
      </c>
      <c r="U68" s="5" t="str">
        <f t="shared" si="3"/>
        <v/>
      </c>
      <c r="V68" s="5" t="str">
        <f>IF(ISBLANK(宅配便入力!V68),"",宅配便入力!V68)</f>
        <v/>
      </c>
      <c r="W68" s="5" t="str">
        <f t="shared" si="7"/>
        <v/>
      </c>
      <c r="X68" s="5" t="str">
        <f t="shared" si="7"/>
        <v/>
      </c>
      <c r="Y68" s="5" t="str">
        <f t="shared" si="6"/>
        <v/>
      </c>
      <c r="Z68" s="5" t="str">
        <f t="shared" si="6"/>
        <v/>
      </c>
      <c r="AA68" s="5" t="str">
        <f t="shared" si="6"/>
        <v/>
      </c>
      <c r="AB68" s="5" t="str">
        <f t="shared" si="6"/>
        <v/>
      </c>
      <c r="AC68" s="5" t="str">
        <f t="shared" si="6"/>
        <v/>
      </c>
      <c r="AD68" s="5" t="str">
        <f t="shared" si="6"/>
        <v/>
      </c>
      <c r="AE68" s="5" t="str">
        <f t="shared" si="6"/>
        <v/>
      </c>
      <c r="AF68" s="5" t="str">
        <f t="shared" si="6"/>
        <v/>
      </c>
      <c r="AG68" s="5" t="str">
        <f t="shared" si="6"/>
        <v/>
      </c>
      <c r="AH68" s="5" t="str">
        <f t="shared" si="6"/>
        <v/>
      </c>
    </row>
    <row r="69" spans="1:34">
      <c r="A69" s="6">
        <v>66</v>
      </c>
      <c r="B69" s="158" t="str">
        <f>IF(ISBLANK(宅配便入力!B69),"",宅配便入力!B69)</f>
        <v/>
      </c>
      <c r="C69" s="5" t="str">
        <f>IF(ISBLANK(宅配便入力!C69),"",宅配便入力!C69)</f>
        <v/>
      </c>
      <c r="D69" s="5" t="str">
        <f>IF(ISBLANK(宅配便入力!D69),"",宅配便入力!D69)</f>
        <v/>
      </c>
      <c r="E69" s="5" t="str">
        <f>IF(ISBLANK(宅配便入力!E69),"",宅配便入力!E69)</f>
        <v/>
      </c>
      <c r="F69" s="5" t="str">
        <f t="shared" ref="F69:F132" si="8">IFERROR(E69*I69,"")</f>
        <v/>
      </c>
      <c r="G69" s="5" t="str">
        <f t="shared" ref="G69:G132" si="9">IF($G$2="仕入単価",E69,F69)</f>
        <v/>
      </c>
      <c r="H69" s="5" t="str">
        <f>IF(ISBLANK(宅配便入力!H69),"",宅配便入力!H69)</f>
        <v/>
      </c>
      <c r="I69" s="5" t="str">
        <f>IF(ISBLANK(宅配便入力!I69),"",宅配便入力!I69)</f>
        <v/>
      </c>
      <c r="J69" s="5" t="str">
        <f>IF(ISBLANK(宅配便入力!J69),"",宅配便入力!J69)</f>
        <v/>
      </c>
      <c r="K69" s="5" t="str">
        <f>IF(ISBLANK(宅配便入力!K69),"",宅配便入力!K69)</f>
        <v/>
      </c>
      <c r="L69" s="12"/>
      <c r="M69" s="10"/>
      <c r="N69" s="10"/>
      <c r="O69" s="10"/>
      <c r="P69" s="10"/>
      <c r="Q69" s="12"/>
      <c r="R69" s="12"/>
      <c r="S69" s="5" t="str">
        <f>IF(ISBLANK(宅配便入力!S69),"",宅配便入力!S69)</f>
        <v/>
      </c>
      <c r="T69" s="5" t="str">
        <f>IF(ISBLANK(宅配便入力!T69),"",宅配便入力!T69)</f>
        <v/>
      </c>
      <c r="U69" s="5" t="str">
        <f t="shared" ref="U69:U132" si="10">IF(OR(ISBLANK(R69),ISBLANK(S69),ISBLANK(O69),ISBLANK(K69)),"","業務便"&amp;R69&amp;":"&amp;S69&amp;"1"&amp;O69&amp;K69)</f>
        <v/>
      </c>
      <c r="V69" s="5" t="str">
        <f>IF(ISBLANK(宅配便入力!V69),"",宅配便入力!V69)</f>
        <v/>
      </c>
      <c r="W69" s="5" t="str">
        <f t="shared" si="7"/>
        <v/>
      </c>
      <c r="X69" s="5" t="str">
        <f t="shared" si="7"/>
        <v/>
      </c>
      <c r="Y69" s="5" t="str">
        <f t="shared" si="6"/>
        <v/>
      </c>
      <c r="Z69" s="5" t="str">
        <f t="shared" si="6"/>
        <v/>
      </c>
      <c r="AA69" s="5" t="str">
        <f t="shared" si="6"/>
        <v/>
      </c>
      <c r="AB69" s="5" t="str">
        <f t="shared" si="6"/>
        <v/>
      </c>
      <c r="AC69" s="5" t="str">
        <f t="shared" si="6"/>
        <v/>
      </c>
      <c r="AD69" s="5" t="str">
        <f t="shared" si="6"/>
        <v/>
      </c>
      <c r="AE69" s="5" t="str">
        <f t="shared" si="6"/>
        <v/>
      </c>
      <c r="AF69" s="5" t="str">
        <f t="shared" si="6"/>
        <v/>
      </c>
      <c r="AG69" s="5" t="str">
        <f t="shared" si="6"/>
        <v/>
      </c>
      <c r="AH69" s="5" t="str">
        <f t="shared" si="6"/>
        <v/>
      </c>
    </row>
    <row r="70" spans="1:34">
      <c r="A70" s="6">
        <v>67</v>
      </c>
      <c r="B70" s="158" t="str">
        <f>IF(ISBLANK(宅配便入力!B70),"",宅配便入力!B70)</f>
        <v/>
      </c>
      <c r="C70" s="5" t="str">
        <f>IF(ISBLANK(宅配便入力!C70),"",宅配便入力!C70)</f>
        <v/>
      </c>
      <c r="D70" s="5" t="str">
        <f>IF(ISBLANK(宅配便入力!D70),"",宅配便入力!D70)</f>
        <v/>
      </c>
      <c r="E70" s="5" t="str">
        <f>IF(ISBLANK(宅配便入力!E70),"",宅配便入力!E70)</f>
        <v/>
      </c>
      <c r="F70" s="5" t="str">
        <f t="shared" si="8"/>
        <v/>
      </c>
      <c r="G70" s="5" t="str">
        <f t="shared" si="9"/>
        <v/>
      </c>
      <c r="H70" s="5" t="str">
        <f>IF(ISBLANK(宅配便入力!H70),"",宅配便入力!H70)</f>
        <v/>
      </c>
      <c r="I70" s="5" t="str">
        <f>IF(ISBLANK(宅配便入力!I70),"",宅配便入力!I70)</f>
        <v/>
      </c>
      <c r="J70" s="5" t="str">
        <f>IF(ISBLANK(宅配便入力!J70),"",宅配便入力!J70)</f>
        <v/>
      </c>
      <c r="K70" s="5" t="str">
        <f>IF(ISBLANK(宅配便入力!K70),"",宅配便入力!K70)</f>
        <v/>
      </c>
      <c r="L70" s="12"/>
      <c r="M70" s="10"/>
      <c r="N70" s="10"/>
      <c r="O70" s="10"/>
      <c r="P70" s="10"/>
      <c r="Q70" s="12"/>
      <c r="R70" s="12"/>
      <c r="S70" s="5" t="str">
        <f>IF(ISBLANK(宅配便入力!S70),"",宅配便入力!S70)</f>
        <v/>
      </c>
      <c r="T70" s="5" t="str">
        <f>IF(ISBLANK(宅配便入力!T70),"",宅配便入力!T70)</f>
        <v/>
      </c>
      <c r="U70" s="5" t="str">
        <f t="shared" si="10"/>
        <v/>
      </c>
      <c r="V70" s="5" t="str">
        <f>IF(ISBLANK(宅配便入力!V70),"",宅配便入力!V70)</f>
        <v/>
      </c>
      <c r="W70" s="5" t="str">
        <f t="shared" si="7"/>
        <v/>
      </c>
      <c r="X70" s="5" t="str">
        <f t="shared" si="7"/>
        <v/>
      </c>
      <c r="Y70" s="5" t="str">
        <f t="shared" si="6"/>
        <v/>
      </c>
      <c r="Z70" s="5" t="str">
        <f t="shared" si="6"/>
        <v/>
      </c>
      <c r="AA70" s="5" t="str">
        <f t="shared" si="6"/>
        <v/>
      </c>
      <c r="AB70" s="5" t="str">
        <f t="shared" si="6"/>
        <v/>
      </c>
      <c r="AC70" s="5" t="str">
        <f t="shared" si="6"/>
        <v/>
      </c>
      <c r="AD70" s="5" t="str">
        <f t="shared" si="6"/>
        <v/>
      </c>
      <c r="AE70" s="5" t="str">
        <f t="shared" si="6"/>
        <v/>
      </c>
      <c r="AF70" s="5" t="str">
        <f t="shared" si="6"/>
        <v/>
      </c>
      <c r="AG70" s="5" t="str">
        <f t="shared" si="6"/>
        <v/>
      </c>
      <c r="AH70" s="5" t="str">
        <f t="shared" si="6"/>
        <v/>
      </c>
    </row>
    <row r="71" spans="1:34">
      <c r="A71" s="6">
        <v>68</v>
      </c>
      <c r="B71" s="158" t="str">
        <f>IF(ISBLANK(宅配便入力!B71),"",宅配便入力!B71)</f>
        <v/>
      </c>
      <c r="C71" s="5" t="str">
        <f>IF(ISBLANK(宅配便入力!C71),"",宅配便入力!C71)</f>
        <v/>
      </c>
      <c r="D71" s="5" t="str">
        <f>IF(ISBLANK(宅配便入力!D71),"",宅配便入力!D71)</f>
        <v/>
      </c>
      <c r="E71" s="5" t="str">
        <f>IF(ISBLANK(宅配便入力!E71),"",宅配便入力!E71)</f>
        <v/>
      </c>
      <c r="F71" s="5" t="str">
        <f t="shared" si="8"/>
        <v/>
      </c>
      <c r="G71" s="5" t="str">
        <f t="shared" si="9"/>
        <v/>
      </c>
      <c r="H71" s="5" t="str">
        <f>IF(ISBLANK(宅配便入力!H71),"",宅配便入力!H71)</f>
        <v/>
      </c>
      <c r="I71" s="5" t="str">
        <f>IF(ISBLANK(宅配便入力!I71),"",宅配便入力!I71)</f>
        <v/>
      </c>
      <c r="J71" s="5" t="str">
        <f>IF(ISBLANK(宅配便入力!J71),"",宅配便入力!J71)</f>
        <v/>
      </c>
      <c r="K71" s="5" t="str">
        <f>IF(ISBLANK(宅配便入力!K71),"",宅配便入力!K71)</f>
        <v/>
      </c>
      <c r="L71" s="12"/>
      <c r="M71" s="10"/>
      <c r="N71" s="10"/>
      <c r="O71" s="10"/>
      <c r="P71" s="10"/>
      <c r="Q71" s="12"/>
      <c r="R71" s="12"/>
      <c r="S71" s="5" t="str">
        <f>IF(ISBLANK(宅配便入力!S71),"",宅配便入力!S71)</f>
        <v/>
      </c>
      <c r="T71" s="5" t="str">
        <f>IF(ISBLANK(宅配便入力!T71),"",宅配便入力!T71)</f>
        <v/>
      </c>
      <c r="U71" s="5" t="str">
        <f t="shared" si="10"/>
        <v/>
      </c>
      <c r="V71" s="5" t="str">
        <f>IF(ISBLANK(宅配便入力!V71),"",宅配便入力!V71)</f>
        <v/>
      </c>
      <c r="W71" s="5" t="str">
        <f t="shared" si="7"/>
        <v/>
      </c>
      <c r="X71" s="5" t="str">
        <f t="shared" si="7"/>
        <v/>
      </c>
      <c r="Y71" s="5" t="str">
        <f t="shared" si="6"/>
        <v/>
      </c>
      <c r="Z71" s="5" t="str">
        <f t="shared" si="6"/>
        <v/>
      </c>
      <c r="AA71" s="5" t="str">
        <f t="shared" si="6"/>
        <v/>
      </c>
      <c r="AB71" s="5" t="str">
        <f t="shared" si="6"/>
        <v/>
      </c>
      <c r="AC71" s="5" t="str">
        <f t="shared" si="6"/>
        <v/>
      </c>
      <c r="AD71" s="5" t="str">
        <f t="shared" si="6"/>
        <v/>
      </c>
      <c r="AE71" s="5" t="str">
        <f t="shared" si="6"/>
        <v/>
      </c>
      <c r="AF71" s="5" t="str">
        <f t="shared" si="6"/>
        <v/>
      </c>
      <c r="AG71" s="5" t="str">
        <f t="shared" si="6"/>
        <v/>
      </c>
      <c r="AH71" s="5" t="str">
        <f t="shared" si="6"/>
        <v/>
      </c>
    </row>
    <row r="72" spans="1:34">
      <c r="A72" s="6">
        <v>69</v>
      </c>
      <c r="B72" s="158" t="str">
        <f>IF(ISBLANK(宅配便入力!B72),"",宅配便入力!B72)</f>
        <v/>
      </c>
      <c r="C72" s="5" t="str">
        <f>IF(ISBLANK(宅配便入力!C72),"",宅配便入力!C72)</f>
        <v/>
      </c>
      <c r="D72" s="5" t="str">
        <f>IF(ISBLANK(宅配便入力!D72),"",宅配便入力!D72)</f>
        <v/>
      </c>
      <c r="E72" s="5" t="str">
        <f>IF(ISBLANK(宅配便入力!E72),"",宅配便入力!E72)</f>
        <v/>
      </c>
      <c r="F72" s="5" t="str">
        <f t="shared" si="8"/>
        <v/>
      </c>
      <c r="G72" s="5" t="str">
        <f t="shared" si="9"/>
        <v/>
      </c>
      <c r="H72" s="5" t="str">
        <f>IF(ISBLANK(宅配便入力!H72),"",宅配便入力!H72)</f>
        <v/>
      </c>
      <c r="I72" s="5" t="str">
        <f>IF(ISBLANK(宅配便入力!I72),"",宅配便入力!I72)</f>
        <v/>
      </c>
      <c r="J72" s="5" t="str">
        <f>IF(ISBLANK(宅配便入力!J72),"",宅配便入力!J72)</f>
        <v/>
      </c>
      <c r="K72" s="5" t="str">
        <f>IF(ISBLANK(宅配便入力!K72),"",宅配便入力!K72)</f>
        <v/>
      </c>
      <c r="L72" s="12"/>
      <c r="M72" s="10"/>
      <c r="N72" s="10"/>
      <c r="O72" s="10"/>
      <c r="P72" s="10"/>
      <c r="Q72" s="12"/>
      <c r="R72" s="12"/>
      <c r="S72" s="5" t="str">
        <f>IF(ISBLANK(宅配便入力!S72),"",宅配便入力!S72)</f>
        <v/>
      </c>
      <c r="T72" s="5" t="str">
        <f>IF(ISBLANK(宅配便入力!T72),"",宅配便入力!T72)</f>
        <v/>
      </c>
      <c r="U72" s="5" t="str">
        <f t="shared" si="10"/>
        <v/>
      </c>
      <c r="V72" s="5" t="str">
        <f>IF(ISBLANK(宅配便入力!V72),"",宅配便入力!V72)</f>
        <v/>
      </c>
      <c r="W72" s="5" t="str">
        <f t="shared" si="7"/>
        <v/>
      </c>
      <c r="X72" s="5" t="str">
        <f t="shared" si="7"/>
        <v/>
      </c>
      <c r="Y72" s="5" t="str">
        <f t="shared" si="6"/>
        <v/>
      </c>
      <c r="Z72" s="5" t="str">
        <f t="shared" si="6"/>
        <v/>
      </c>
      <c r="AA72" s="5" t="str">
        <f t="shared" si="6"/>
        <v/>
      </c>
      <c r="AB72" s="5" t="str">
        <f t="shared" si="6"/>
        <v/>
      </c>
      <c r="AC72" s="5" t="str">
        <f t="shared" si="6"/>
        <v/>
      </c>
      <c r="AD72" s="5" t="str">
        <f t="shared" si="6"/>
        <v/>
      </c>
      <c r="AE72" s="5" t="str">
        <f t="shared" si="6"/>
        <v/>
      </c>
      <c r="AF72" s="5" t="str">
        <f t="shared" si="6"/>
        <v/>
      </c>
      <c r="AG72" s="5" t="str">
        <f t="shared" si="6"/>
        <v/>
      </c>
      <c r="AH72" s="5" t="str">
        <f t="shared" si="6"/>
        <v/>
      </c>
    </row>
    <row r="73" spans="1:34">
      <c r="A73" s="6">
        <v>70</v>
      </c>
      <c r="B73" s="158" t="str">
        <f>IF(ISBLANK(宅配便入力!B73),"",宅配便入力!B73)</f>
        <v/>
      </c>
      <c r="C73" s="5" t="str">
        <f>IF(ISBLANK(宅配便入力!C73),"",宅配便入力!C73)</f>
        <v/>
      </c>
      <c r="D73" s="5" t="str">
        <f>IF(ISBLANK(宅配便入力!D73),"",宅配便入力!D73)</f>
        <v/>
      </c>
      <c r="E73" s="5" t="str">
        <f>IF(ISBLANK(宅配便入力!E73),"",宅配便入力!E73)</f>
        <v/>
      </c>
      <c r="F73" s="5" t="str">
        <f t="shared" si="8"/>
        <v/>
      </c>
      <c r="G73" s="5" t="str">
        <f t="shared" si="9"/>
        <v/>
      </c>
      <c r="H73" s="5" t="str">
        <f>IF(ISBLANK(宅配便入力!H73),"",宅配便入力!H73)</f>
        <v/>
      </c>
      <c r="I73" s="5" t="str">
        <f>IF(ISBLANK(宅配便入力!I73),"",宅配便入力!I73)</f>
        <v/>
      </c>
      <c r="J73" s="5" t="str">
        <f>IF(ISBLANK(宅配便入力!J73),"",宅配便入力!J73)</f>
        <v/>
      </c>
      <c r="K73" s="5" t="str">
        <f>IF(ISBLANK(宅配便入力!K73),"",宅配便入力!K73)</f>
        <v/>
      </c>
      <c r="L73" s="12"/>
      <c r="M73" s="10"/>
      <c r="N73" s="10"/>
      <c r="O73" s="10"/>
      <c r="P73" s="10"/>
      <c r="Q73" s="12"/>
      <c r="R73" s="12"/>
      <c r="S73" s="5" t="str">
        <f>IF(ISBLANK(宅配便入力!S73),"",宅配便入力!S73)</f>
        <v/>
      </c>
      <c r="T73" s="5" t="str">
        <f>IF(ISBLANK(宅配便入力!T73),"",宅配便入力!T73)</f>
        <v/>
      </c>
      <c r="U73" s="5" t="str">
        <f t="shared" si="10"/>
        <v/>
      </c>
      <c r="V73" s="5" t="str">
        <f>IF(ISBLANK(宅配便入力!V73),"",宅配便入力!V73)</f>
        <v/>
      </c>
      <c r="W73" s="5" t="str">
        <f t="shared" si="7"/>
        <v/>
      </c>
      <c r="X73" s="5" t="str">
        <f t="shared" si="7"/>
        <v/>
      </c>
      <c r="Y73" s="5" t="str">
        <f t="shared" si="6"/>
        <v/>
      </c>
      <c r="Z73" s="5" t="str">
        <f t="shared" si="6"/>
        <v/>
      </c>
      <c r="AA73" s="5" t="str">
        <f t="shared" si="6"/>
        <v/>
      </c>
      <c r="AB73" s="5" t="str">
        <f t="shared" si="6"/>
        <v/>
      </c>
      <c r="AC73" s="5" t="str">
        <f t="shared" si="6"/>
        <v/>
      </c>
      <c r="AD73" s="5" t="str">
        <f t="shared" si="6"/>
        <v/>
      </c>
      <c r="AE73" s="5" t="str">
        <f t="shared" si="6"/>
        <v/>
      </c>
      <c r="AF73" s="5" t="str">
        <f t="shared" si="6"/>
        <v/>
      </c>
      <c r="AG73" s="5" t="str">
        <f t="shared" si="6"/>
        <v/>
      </c>
      <c r="AH73" s="5" t="str">
        <f t="shared" si="6"/>
        <v/>
      </c>
    </row>
    <row r="74" spans="1:34">
      <c r="A74" s="6">
        <v>71</v>
      </c>
      <c r="B74" s="158" t="str">
        <f>IF(ISBLANK(宅配便入力!B74),"",宅配便入力!B74)</f>
        <v/>
      </c>
      <c r="C74" s="5" t="str">
        <f>IF(ISBLANK(宅配便入力!C74),"",宅配便入力!C74)</f>
        <v/>
      </c>
      <c r="D74" s="5" t="str">
        <f>IF(ISBLANK(宅配便入力!D74),"",宅配便入力!D74)</f>
        <v/>
      </c>
      <c r="E74" s="5" t="str">
        <f>IF(ISBLANK(宅配便入力!E74),"",宅配便入力!E74)</f>
        <v/>
      </c>
      <c r="F74" s="5" t="str">
        <f t="shared" si="8"/>
        <v/>
      </c>
      <c r="G74" s="5" t="str">
        <f t="shared" si="9"/>
        <v/>
      </c>
      <c r="H74" s="5" t="str">
        <f>IF(ISBLANK(宅配便入力!H74),"",宅配便入力!H74)</f>
        <v/>
      </c>
      <c r="I74" s="5" t="str">
        <f>IF(ISBLANK(宅配便入力!I74),"",宅配便入力!I74)</f>
        <v/>
      </c>
      <c r="J74" s="5" t="str">
        <f>IF(ISBLANK(宅配便入力!J74),"",宅配便入力!J74)</f>
        <v/>
      </c>
      <c r="K74" s="5" t="str">
        <f>IF(ISBLANK(宅配便入力!K74),"",宅配便入力!K74)</f>
        <v/>
      </c>
      <c r="L74" s="12"/>
      <c r="M74" s="10"/>
      <c r="N74" s="10"/>
      <c r="O74" s="10"/>
      <c r="P74" s="10"/>
      <c r="Q74" s="12"/>
      <c r="R74" s="12"/>
      <c r="S74" s="5" t="str">
        <f>IF(ISBLANK(宅配便入力!S74),"",宅配便入力!S74)</f>
        <v/>
      </c>
      <c r="T74" s="5" t="str">
        <f>IF(ISBLANK(宅配便入力!T74),"",宅配便入力!T74)</f>
        <v/>
      </c>
      <c r="U74" s="5" t="str">
        <f t="shared" si="10"/>
        <v/>
      </c>
      <c r="V74" s="5" t="str">
        <f>IF(ISBLANK(宅配便入力!V74),"",宅配便入力!V74)</f>
        <v/>
      </c>
      <c r="W74" s="5" t="str">
        <f t="shared" si="7"/>
        <v/>
      </c>
      <c r="X74" s="5" t="str">
        <f t="shared" si="7"/>
        <v/>
      </c>
      <c r="Y74" s="5" t="str">
        <f t="shared" si="6"/>
        <v/>
      </c>
      <c r="Z74" s="5" t="str">
        <f t="shared" si="6"/>
        <v/>
      </c>
      <c r="AA74" s="5" t="str">
        <f t="shared" si="6"/>
        <v/>
      </c>
      <c r="AB74" s="5" t="str">
        <f t="shared" si="6"/>
        <v/>
      </c>
      <c r="AC74" s="5" t="str">
        <f t="shared" si="6"/>
        <v/>
      </c>
      <c r="AD74" s="5" t="str">
        <f t="shared" si="6"/>
        <v/>
      </c>
      <c r="AE74" s="5" t="str">
        <f t="shared" si="6"/>
        <v/>
      </c>
      <c r="AF74" s="5" t="str">
        <f t="shared" si="6"/>
        <v/>
      </c>
      <c r="AG74" s="5" t="str">
        <f t="shared" si="6"/>
        <v/>
      </c>
      <c r="AH74" s="5" t="str">
        <f t="shared" si="6"/>
        <v/>
      </c>
    </row>
    <row r="75" spans="1:34">
      <c r="A75" s="6">
        <v>72</v>
      </c>
      <c r="B75" s="158" t="str">
        <f>IF(ISBLANK(宅配便入力!B75),"",宅配便入力!B75)</f>
        <v/>
      </c>
      <c r="C75" s="5" t="str">
        <f>IF(ISBLANK(宅配便入力!C75),"",宅配便入力!C75)</f>
        <v/>
      </c>
      <c r="D75" s="5" t="str">
        <f>IF(ISBLANK(宅配便入力!D75),"",宅配便入力!D75)</f>
        <v/>
      </c>
      <c r="E75" s="5" t="str">
        <f>IF(ISBLANK(宅配便入力!E75),"",宅配便入力!E75)</f>
        <v/>
      </c>
      <c r="F75" s="5" t="str">
        <f t="shared" si="8"/>
        <v/>
      </c>
      <c r="G75" s="5" t="str">
        <f t="shared" si="9"/>
        <v/>
      </c>
      <c r="H75" s="5" t="str">
        <f>IF(ISBLANK(宅配便入力!H75),"",宅配便入力!H75)</f>
        <v/>
      </c>
      <c r="I75" s="5" t="str">
        <f>IF(ISBLANK(宅配便入力!I75),"",宅配便入力!I75)</f>
        <v/>
      </c>
      <c r="J75" s="5" t="str">
        <f>IF(ISBLANK(宅配便入力!J75),"",宅配便入力!J75)</f>
        <v/>
      </c>
      <c r="K75" s="5" t="str">
        <f>IF(ISBLANK(宅配便入力!K75),"",宅配便入力!K75)</f>
        <v/>
      </c>
      <c r="L75" s="12"/>
      <c r="M75" s="10"/>
      <c r="N75" s="10"/>
      <c r="O75" s="10"/>
      <c r="P75" s="10"/>
      <c r="Q75" s="12"/>
      <c r="R75" s="12"/>
      <c r="S75" s="5" t="str">
        <f>IF(ISBLANK(宅配便入力!S75),"",宅配便入力!S75)</f>
        <v/>
      </c>
      <c r="T75" s="5" t="str">
        <f>IF(ISBLANK(宅配便入力!T75),"",宅配便入力!T75)</f>
        <v/>
      </c>
      <c r="U75" s="5" t="str">
        <f t="shared" si="10"/>
        <v/>
      </c>
      <c r="V75" s="5" t="str">
        <f>IF(ISBLANK(宅配便入力!V75),"",宅配便入力!V75)</f>
        <v/>
      </c>
      <c r="W75" s="5" t="str">
        <f t="shared" si="7"/>
        <v/>
      </c>
      <c r="X75" s="5" t="str">
        <f t="shared" si="7"/>
        <v/>
      </c>
      <c r="Y75" s="5" t="str">
        <f t="shared" si="6"/>
        <v/>
      </c>
      <c r="Z75" s="5" t="str">
        <f t="shared" si="6"/>
        <v/>
      </c>
      <c r="AA75" s="5" t="str">
        <f t="shared" si="6"/>
        <v/>
      </c>
      <c r="AB75" s="5" t="str">
        <f t="shared" si="6"/>
        <v/>
      </c>
      <c r="AC75" s="5" t="str">
        <f t="shared" si="6"/>
        <v/>
      </c>
      <c r="AD75" s="5" t="str">
        <f t="shared" si="6"/>
        <v/>
      </c>
      <c r="AE75" s="5" t="str">
        <f t="shared" si="6"/>
        <v/>
      </c>
      <c r="AF75" s="5" t="str">
        <f t="shared" si="6"/>
        <v/>
      </c>
      <c r="AG75" s="5" t="str">
        <f t="shared" si="6"/>
        <v/>
      </c>
      <c r="AH75" s="5" t="str">
        <f t="shared" si="6"/>
        <v/>
      </c>
    </row>
    <row r="76" spans="1:34">
      <c r="A76" s="6">
        <v>73</v>
      </c>
      <c r="B76" s="158" t="str">
        <f>IF(ISBLANK(宅配便入力!B76),"",宅配便入力!B76)</f>
        <v/>
      </c>
      <c r="C76" s="5" t="str">
        <f>IF(ISBLANK(宅配便入力!C76),"",宅配便入力!C76)</f>
        <v/>
      </c>
      <c r="D76" s="5" t="str">
        <f>IF(ISBLANK(宅配便入力!D76),"",宅配便入力!D76)</f>
        <v/>
      </c>
      <c r="E76" s="5" t="str">
        <f>IF(ISBLANK(宅配便入力!E76),"",宅配便入力!E76)</f>
        <v/>
      </c>
      <c r="F76" s="5" t="str">
        <f t="shared" si="8"/>
        <v/>
      </c>
      <c r="G76" s="5" t="str">
        <f t="shared" si="9"/>
        <v/>
      </c>
      <c r="H76" s="5" t="str">
        <f>IF(ISBLANK(宅配便入力!H76),"",宅配便入力!H76)</f>
        <v/>
      </c>
      <c r="I76" s="5" t="str">
        <f>IF(ISBLANK(宅配便入力!I76),"",宅配便入力!I76)</f>
        <v/>
      </c>
      <c r="J76" s="5" t="str">
        <f>IF(ISBLANK(宅配便入力!J76),"",宅配便入力!J76)</f>
        <v/>
      </c>
      <c r="K76" s="5" t="str">
        <f>IF(ISBLANK(宅配便入力!K76),"",宅配便入力!K76)</f>
        <v/>
      </c>
      <c r="L76" s="12"/>
      <c r="M76" s="10"/>
      <c r="N76" s="10"/>
      <c r="O76" s="10"/>
      <c r="P76" s="10"/>
      <c r="Q76" s="12"/>
      <c r="R76" s="12"/>
      <c r="S76" s="5" t="str">
        <f>IF(ISBLANK(宅配便入力!S76),"",宅配便入力!S76)</f>
        <v/>
      </c>
      <c r="T76" s="5" t="str">
        <f>IF(ISBLANK(宅配便入力!T76),"",宅配便入力!T76)</f>
        <v/>
      </c>
      <c r="U76" s="5" t="str">
        <f t="shared" si="10"/>
        <v/>
      </c>
      <c r="V76" s="5" t="str">
        <f>IF(ISBLANK(宅配便入力!V76),"",宅配便入力!V76)</f>
        <v/>
      </c>
      <c r="W76" s="5" t="str">
        <f t="shared" si="7"/>
        <v/>
      </c>
      <c r="X76" s="5" t="str">
        <f t="shared" si="7"/>
        <v/>
      </c>
      <c r="Y76" s="5" t="str">
        <f t="shared" si="6"/>
        <v/>
      </c>
      <c r="Z76" s="5" t="str">
        <f t="shared" si="6"/>
        <v/>
      </c>
      <c r="AA76" s="5" t="str">
        <f t="shared" si="6"/>
        <v/>
      </c>
      <c r="AB76" s="5" t="str">
        <f t="shared" si="6"/>
        <v/>
      </c>
      <c r="AC76" s="5" t="str">
        <f t="shared" si="6"/>
        <v/>
      </c>
      <c r="AD76" s="5" t="str">
        <f t="shared" si="6"/>
        <v/>
      </c>
      <c r="AE76" s="5" t="str">
        <f t="shared" si="6"/>
        <v/>
      </c>
      <c r="AF76" s="5" t="str">
        <f t="shared" si="6"/>
        <v/>
      </c>
      <c r="AG76" s="5" t="str">
        <f t="shared" si="6"/>
        <v/>
      </c>
      <c r="AH76" s="5" t="str">
        <f t="shared" si="6"/>
        <v/>
      </c>
    </row>
    <row r="77" spans="1:34">
      <c r="A77" s="6">
        <v>74</v>
      </c>
      <c r="B77" s="158" t="str">
        <f>IF(ISBLANK(宅配便入力!B77),"",宅配便入力!B77)</f>
        <v/>
      </c>
      <c r="C77" s="5" t="str">
        <f>IF(ISBLANK(宅配便入力!C77),"",宅配便入力!C77)</f>
        <v/>
      </c>
      <c r="D77" s="5" t="str">
        <f>IF(ISBLANK(宅配便入力!D77),"",宅配便入力!D77)</f>
        <v/>
      </c>
      <c r="E77" s="5" t="str">
        <f>IF(ISBLANK(宅配便入力!E77),"",宅配便入力!E77)</f>
        <v/>
      </c>
      <c r="F77" s="5" t="str">
        <f t="shared" si="8"/>
        <v/>
      </c>
      <c r="G77" s="5" t="str">
        <f t="shared" si="9"/>
        <v/>
      </c>
      <c r="H77" s="5" t="str">
        <f>IF(ISBLANK(宅配便入力!H77),"",宅配便入力!H77)</f>
        <v/>
      </c>
      <c r="I77" s="5" t="str">
        <f>IF(ISBLANK(宅配便入力!I77),"",宅配便入力!I77)</f>
        <v/>
      </c>
      <c r="J77" s="5" t="str">
        <f>IF(ISBLANK(宅配便入力!J77),"",宅配便入力!J77)</f>
        <v/>
      </c>
      <c r="K77" s="5" t="str">
        <f>IF(ISBLANK(宅配便入力!K77),"",宅配便入力!K77)</f>
        <v/>
      </c>
      <c r="L77" s="12"/>
      <c r="M77" s="10"/>
      <c r="N77" s="10"/>
      <c r="O77" s="10"/>
      <c r="P77" s="10"/>
      <c r="Q77" s="12"/>
      <c r="R77" s="12"/>
      <c r="S77" s="5" t="str">
        <f>IF(ISBLANK(宅配便入力!S77),"",宅配便入力!S77)</f>
        <v/>
      </c>
      <c r="T77" s="5" t="str">
        <f>IF(ISBLANK(宅配便入力!T77),"",宅配便入力!T77)</f>
        <v/>
      </c>
      <c r="U77" s="5" t="str">
        <f t="shared" si="10"/>
        <v/>
      </c>
      <c r="V77" s="5" t="str">
        <f>IF(ISBLANK(宅配便入力!V77),"",宅配便入力!V77)</f>
        <v/>
      </c>
      <c r="W77" s="5" t="str">
        <f t="shared" si="7"/>
        <v/>
      </c>
      <c r="X77" s="5" t="str">
        <f t="shared" si="7"/>
        <v/>
      </c>
      <c r="Y77" s="5" t="str">
        <f t="shared" si="6"/>
        <v/>
      </c>
      <c r="Z77" s="5" t="str">
        <f t="shared" si="6"/>
        <v/>
      </c>
      <c r="AA77" s="5" t="str">
        <f t="shared" si="6"/>
        <v/>
      </c>
      <c r="AB77" s="5" t="str">
        <f t="shared" si="6"/>
        <v/>
      </c>
      <c r="AC77" s="5" t="str">
        <f t="shared" si="6"/>
        <v/>
      </c>
      <c r="AD77" s="5" t="str">
        <f t="shared" si="6"/>
        <v/>
      </c>
      <c r="AE77" s="5" t="str">
        <f t="shared" si="6"/>
        <v/>
      </c>
      <c r="AF77" s="5" t="str">
        <f t="shared" si="6"/>
        <v/>
      </c>
      <c r="AG77" s="5" t="str">
        <f t="shared" si="6"/>
        <v/>
      </c>
      <c r="AH77" s="5" t="str">
        <f t="shared" si="6"/>
        <v/>
      </c>
    </row>
    <row r="78" spans="1:34">
      <c r="A78" s="6">
        <v>75</v>
      </c>
      <c r="B78" s="158" t="str">
        <f>IF(ISBLANK(宅配便入力!B78),"",宅配便入力!B78)</f>
        <v/>
      </c>
      <c r="C78" s="5" t="str">
        <f>IF(ISBLANK(宅配便入力!C78),"",宅配便入力!C78)</f>
        <v/>
      </c>
      <c r="D78" s="5" t="str">
        <f>IF(ISBLANK(宅配便入力!D78),"",宅配便入力!D78)</f>
        <v/>
      </c>
      <c r="E78" s="5" t="str">
        <f>IF(ISBLANK(宅配便入力!E78),"",宅配便入力!E78)</f>
        <v/>
      </c>
      <c r="F78" s="5" t="str">
        <f t="shared" si="8"/>
        <v/>
      </c>
      <c r="G78" s="5" t="str">
        <f t="shared" si="9"/>
        <v/>
      </c>
      <c r="H78" s="5" t="str">
        <f>IF(ISBLANK(宅配便入力!H78),"",宅配便入力!H78)</f>
        <v/>
      </c>
      <c r="I78" s="5" t="str">
        <f>IF(ISBLANK(宅配便入力!I78),"",宅配便入力!I78)</f>
        <v/>
      </c>
      <c r="J78" s="5" t="str">
        <f>IF(ISBLANK(宅配便入力!J78),"",宅配便入力!J78)</f>
        <v/>
      </c>
      <c r="K78" s="5" t="str">
        <f>IF(ISBLANK(宅配便入力!K78),"",宅配便入力!K78)</f>
        <v/>
      </c>
      <c r="L78" s="12"/>
      <c r="M78" s="10"/>
      <c r="N78" s="10"/>
      <c r="O78" s="10"/>
      <c r="P78" s="10"/>
      <c r="Q78" s="12"/>
      <c r="R78" s="12"/>
      <c r="S78" s="5" t="str">
        <f>IF(ISBLANK(宅配便入力!S78),"",宅配便入力!S78)</f>
        <v/>
      </c>
      <c r="T78" s="5" t="str">
        <f>IF(ISBLANK(宅配便入力!T78),"",宅配便入力!T78)</f>
        <v/>
      </c>
      <c r="U78" s="5" t="str">
        <f t="shared" si="10"/>
        <v/>
      </c>
      <c r="V78" s="5" t="str">
        <f>IF(ISBLANK(宅配便入力!V78),"",宅配便入力!V78)</f>
        <v/>
      </c>
      <c r="W78" s="5" t="str">
        <f t="shared" si="7"/>
        <v/>
      </c>
      <c r="X78" s="5" t="str">
        <f t="shared" si="7"/>
        <v/>
      </c>
      <c r="Y78" s="5" t="str">
        <f t="shared" si="6"/>
        <v/>
      </c>
      <c r="Z78" s="5" t="str">
        <f t="shared" si="6"/>
        <v/>
      </c>
      <c r="AA78" s="5" t="str">
        <f t="shared" si="6"/>
        <v/>
      </c>
      <c r="AB78" s="5" t="str">
        <f t="shared" si="6"/>
        <v/>
      </c>
      <c r="AC78" s="5" t="str">
        <f t="shared" si="6"/>
        <v/>
      </c>
      <c r="AD78" s="5" t="str">
        <f t="shared" si="6"/>
        <v/>
      </c>
      <c r="AE78" s="5" t="str">
        <f t="shared" si="6"/>
        <v/>
      </c>
      <c r="AF78" s="5" t="str">
        <f t="shared" si="6"/>
        <v/>
      </c>
      <c r="AG78" s="5" t="str">
        <f t="shared" si="6"/>
        <v/>
      </c>
      <c r="AH78" s="5" t="str">
        <f t="shared" si="6"/>
        <v/>
      </c>
    </row>
    <row r="79" spans="1:34">
      <c r="A79" s="6">
        <v>76</v>
      </c>
      <c r="B79" s="158" t="str">
        <f>IF(ISBLANK(宅配便入力!B79),"",宅配便入力!B79)</f>
        <v/>
      </c>
      <c r="C79" s="5" t="str">
        <f>IF(ISBLANK(宅配便入力!C79),"",宅配便入力!C79)</f>
        <v/>
      </c>
      <c r="D79" s="5" t="str">
        <f>IF(ISBLANK(宅配便入力!D79),"",宅配便入力!D79)</f>
        <v/>
      </c>
      <c r="E79" s="5" t="str">
        <f>IF(ISBLANK(宅配便入力!E79),"",宅配便入力!E79)</f>
        <v/>
      </c>
      <c r="F79" s="5" t="str">
        <f t="shared" si="8"/>
        <v/>
      </c>
      <c r="G79" s="5" t="str">
        <f t="shared" si="9"/>
        <v/>
      </c>
      <c r="H79" s="5" t="str">
        <f>IF(ISBLANK(宅配便入力!H79),"",宅配便入力!H79)</f>
        <v/>
      </c>
      <c r="I79" s="5" t="str">
        <f>IF(ISBLANK(宅配便入力!I79),"",宅配便入力!I79)</f>
        <v/>
      </c>
      <c r="J79" s="5" t="str">
        <f>IF(ISBLANK(宅配便入力!J79),"",宅配便入力!J79)</f>
        <v/>
      </c>
      <c r="K79" s="5" t="str">
        <f>IF(ISBLANK(宅配便入力!K79),"",宅配便入力!K79)</f>
        <v/>
      </c>
      <c r="L79" s="12"/>
      <c r="M79" s="10"/>
      <c r="N79" s="10"/>
      <c r="O79" s="10"/>
      <c r="P79" s="10"/>
      <c r="Q79" s="12"/>
      <c r="R79" s="12"/>
      <c r="S79" s="5" t="str">
        <f>IF(ISBLANK(宅配便入力!S79),"",宅配便入力!S79)</f>
        <v/>
      </c>
      <c r="T79" s="5" t="str">
        <f>IF(ISBLANK(宅配便入力!T79),"",宅配便入力!T79)</f>
        <v/>
      </c>
      <c r="U79" s="5" t="str">
        <f t="shared" si="10"/>
        <v/>
      </c>
      <c r="V79" s="5" t="str">
        <f>IF(ISBLANK(宅配便入力!V79),"",宅配便入力!V79)</f>
        <v/>
      </c>
      <c r="W79" s="5" t="str">
        <f t="shared" si="7"/>
        <v/>
      </c>
      <c r="X79" s="5" t="str">
        <f t="shared" si="7"/>
        <v/>
      </c>
      <c r="Y79" s="5" t="str">
        <f t="shared" si="6"/>
        <v/>
      </c>
      <c r="Z79" s="5" t="str">
        <f t="shared" si="6"/>
        <v/>
      </c>
      <c r="AA79" s="5" t="str">
        <f t="shared" si="6"/>
        <v/>
      </c>
      <c r="AB79" s="5" t="str">
        <f t="shared" si="6"/>
        <v/>
      </c>
      <c r="AC79" s="5" t="str">
        <f t="shared" si="6"/>
        <v/>
      </c>
      <c r="AD79" s="5" t="str">
        <f t="shared" si="6"/>
        <v/>
      </c>
      <c r="AE79" s="5" t="str">
        <f t="shared" si="6"/>
        <v/>
      </c>
      <c r="AF79" s="5" t="str">
        <f t="shared" si="6"/>
        <v/>
      </c>
      <c r="AG79" s="5" t="str">
        <f t="shared" si="6"/>
        <v/>
      </c>
      <c r="AH79" s="5" t="str">
        <f t="shared" si="6"/>
        <v/>
      </c>
    </row>
    <row r="80" spans="1:34">
      <c r="A80" s="6">
        <v>77</v>
      </c>
      <c r="B80" s="158" t="str">
        <f>IF(ISBLANK(宅配便入力!B80),"",宅配便入力!B80)</f>
        <v/>
      </c>
      <c r="C80" s="5" t="str">
        <f>IF(ISBLANK(宅配便入力!C80),"",宅配便入力!C80)</f>
        <v/>
      </c>
      <c r="D80" s="5" t="str">
        <f>IF(ISBLANK(宅配便入力!D80),"",宅配便入力!D80)</f>
        <v/>
      </c>
      <c r="E80" s="5" t="str">
        <f>IF(ISBLANK(宅配便入力!E80),"",宅配便入力!E80)</f>
        <v/>
      </c>
      <c r="F80" s="5" t="str">
        <f t="shared" si="8"/>
        <v/>
      </c>
      <c r="G80" s="5" t="str">
        <f t="shared" si="9"/>
        <v/>
      </c>
      <c r="H80" s="5" t="str">
        <f>IF(ISBLANK(宅配便入力!H80),"",宅配便入力!H80)</f>
        <v/>
      </c>
      <c r="I80" s="5" t="str">
        <f>IF(ISBLANK(宅配便入力!I80),"",宅配便入力!I80)</f>
        <v/>
      </c>
      <c r="J80" s="5" t="str">
        <f>IF(ISBLANK(宅配便入力!J80),"",宅配便入力!J80)</f>
        <v/>
      </c>
      <c r="K80" s="5" t="str">
        <f>IF(ISBLANK(宅配便入力!K80),"",宅配便入力!K80)</f>
        <v/>
      </c>
      <c r="L80" s="12"/>
      <c r="M80" s="10"/>
      <c r="N80" s="10"/>
      <c r="O80" s="10"/>
      <c r="P80" s="10"/>
      <c r="Q80" s="12"/>
      <c r="R80" s="12"/>
      <c r="S80" s="5" t="str">
        <f>IF(ISBLANK(宅配便入力!S80),"",宅配便入力!S80)</f>
        <v/>
      </c>
      <c r="T80" s="5" t="str">
        <f>IF(ISBLANK(宅配便入力!T80),"",宅配便入力!T80)</f>
        <v/>
      </c>
      <c r="U80" s="5" t="str">
        <f t="shared" si="10"/>
        <v/>
      </c>
      <c r="V80" s="5" t="str">
        <f>IF(ISBLANK(宅配便入力!V80),"",宅配便入力!V80)</f>
        <v/>
      </c>
      <c r="W80" s="5" t="str">
        <f t="shared" si="7"/>
        <v/>
      </c>
      <c r="X80" s="5" t="str">
        <f t="shared" si="7"/>
        <v/>
      </c>
      <c r="Y80" s="5" t="str">
        <f t="shared" si="6"/>
        <v/>
      </c>
      <c r="Z80" s="5" t="str">
        <f t="shared" si="6"/>
        <v/>
      </c>
      <c r="AA80" s="5" t="str">
        <f t="shared" si="6"/>
        <v/>
      </c>
      <c r="AB80" s="5" t="str">
        <f t="shared" si="6"/>
        <v/>
      </c>
      <c r="AC80" s="5" t="str">
        <f t="shared" si="6"/>
        <v/>
      </c>
      <c r="AD80" s="5" t="str">
        <f t="shared" si="6"/>
        <v/>
      </c>
      <c r="AE80" s="5" t="str">
        <f t="shared" si="6"/>
        <v/>
      </c>
      <c r="AF80" s="5" t="str">
        <f t="shared" si="6"/>
        <v/>
      </c>
      <c r="AG80" s="5" t="str">
        <f t="shared" si="6"/>
        <v/>
      </c>
      <c r="AH80" s="5" t="str">
        <f t="shared" si="6"/>
        <v/>
      </c>
    </row>
    <row r="81" spans="1:34">
      <c r="A81" s="6">
        <v>78</v>
      </c>
      <c r="B81" s="158" t="str">
        <f>IF(ISBLANK(宅配便入力!B81),"",宅配便入力!B81)</f>
        <v/>
      </c>
      <c r="C81" s="5" t="str">
        <f>IF(ISBLANK(宅配便入力!C81),"",宅配便入力!C81)</f>
        <v/>
      </c>
      <c r="D81" s="5" t="str">
        <f>IF(ISBLANK(宅配便入力!D81),"",宅配便入力!D81)</f>
        <v/>
      </c>
      <c r="E81" s="5" t="str">
        <f>IF(ISBLANK(宅配便入力!E81),"",宅配便入力!E81)</f>
        <v/>
      </c>
      <c r="F81" s="5" t="str">
        <f t="shared" si="8"/>
        <v/>
      </c>
      <c r="G81" s="5" t="str">
        <f t="shared" si="9"/>
        <v/>
      </c>
      <c r="H81" s="5" t="str">
        <f>IF(ISBLANK(宅配便入力!H81),"",宅配便入力!H81)</f>
        <v/>
      </c>
      <c r="I81" s="5" t="str">
        <f>IF(ISBLANK(宅配便入力!I81),"",宅配便入力!I81)</f>
        <v/>
      </c>
      <c r="J81" s="5" t="str">
        <f>IF(ISBLANK(宅配便入力!J81),"",宅配便入力!J81)</f>
        <v/>
      </c>
      <c r="K81" s="5" t="str">
        <f>IF(ISBLANK(宅配便入力!K81),"",宅配便入力!K81)</f>
        <v/>
      </c>
      <c r="L81" s="12"/>
      <c r="M81" s="10"/>
      <c r="N81" s="10"/>
      <c r="O81" s="10"/>
      <c r="P81" s="10"/>
      <c r="Q81" s="12"/>
      <c r="R81" s="12"/>
      <c r="S81" s="5" t="str">
        <f>IF(ISBLANK(宅配便入力!S81),"",宅配便入力!S81)</f>
        <v/>
      </c>
      <c r="T81" s="5" t="str">
        <f>IF(ISBLANK(宅配便入力!T81),"",宅配便入力!T81)</f>
        <v/>
      </c>
      <c r="U81" s="5" t="str">
        <f t="shared" si="10"/>
        <v/>
      </c>
      <c r="V81" s="5" t="str">
        <f>IF(ISBLANK(宅配便入力!V81),"",宅配便入力!V81)</f>
        <v/>
      </c>
      <c r="W81" s="5" t="str">
        <f t="shared" si="7"/>
        <v/>
      </c>
      <c r="X81" s="5" t="str">
        <f t="shared" si="7"/>
        <v/>
      </c>
      <c r="Y81" s="5" t="str">
        <f t="shared" si="6"/>
        <v/>
      </c>
      <c r="Z81" s="5" t="str">
        <f t="shared" si="6"/>
        <v/>
      </c>
      <c r="AA81" s="5" t="str">
        <f t="shared" si="6"/>
        <v/>
      </c>
      <c r="AB81" s="5" t="str">
        <f t="shared" si="6"/>
        <v/>
      </c>
      <c r="AC81" s="5" t="str">
        <f t="shared" si="6"/>
        <v/>
      </c>
      <c r="AD81" s="5" t="str">
        <f t="shared" si="6"/>
        <v/>
      </c>
      <c r="AE81" s="5" t="str">
        <f t="shared" si="6"/>
        <v/>
      </c>
      <c r="AF81" s="5" t="str">
        <f t="shared" si="6"/>
        <v/>
      </c>
      <c r="AG81" s="5" t="str">
        <f t="shared" si="6"/>
        <v/>
      </c>
      <c r="AH81" s="5" t="str">
        <f t="shared" si="6"/>
        <v/>
      </c>
    </row>
    <row r="82" spans="1:34">
      <c r="A82" s="6">
        <v>79</v>
      </c>
      <c r="B82" s="158" t="str">
        <f>IF(ISBLANK(宅配便入力!B82),"",宅配便入力!B82)</f>
        <v/>
      </c>
      <c r="C82" s="5" t="str">
        <f>IF(ISBLANK(宅配便入力!C82),"",宅配便入力!C82)</f>
        <v/>
      </c>
      <c r="D82" s="5" t="str">
        <f>IF(ISBLANK(宅配便入力!D82),"",宅配便入力!D82)</f>
        <v/>
      </c>
      <c r="E82" s="5" t="str">
        <f>IF(ISBLANK(宅配便入力!E82),"",宅配便入力!E82)</f>
        <v/>
      </c>
      <c r="F82" s="5" t="str">
        <f t="shared" si="8"/>
        <v/>
      </c>
      <c r="G82" s="5" t="str">
        <f t="shared" si="9"/>
        <v/>
      </c>
      <c r="H82" s="5" t="str">
        <f>IF(ISBLANK(宅配便入力!H82),"",宅配便入力!H82)</f>
        <v/>
      </c>
      <c r="I82" s="5" t="str">
        <f>IF(ISBLANK(宅配便入力!I82),"",宅配便入力!I82)</f>
        <v/>
      </c>
      <c r="J82" s="5" t="str">
        <f>IF(ISBLANK(宅配便入力!J82),"",宅配便入力!J82)</f>
        <v/>
      </c>
      <c r="K82" s="5" t="str">
        <f>IF(ISBLANK(宅配便入力!K82),"",宅配便入力!K82)</f>
        <v/>
      </c>
      <c r="L82" s="12"/>
      <c r="M82" s="10"/>
      <c r="N82" s="10"/>
      <c r="O82" s="10"/>
      <c r="P82" s="10"/>
      <c r="Q82" s="12"/>
      <c r="R82" s="12"/>
      <c r="S82" s="5" t="str">
        <f>IF(ISBLANK(宅配便入力!S82),"",宅配便入力!S82)</f>
        <v/>
      </c>
      <c r="T82" s="5" t="str">
        <f>IF(ISBLANK(宅配便入力!T82),"",宅配便入力!T82)</f>
        <v/>
      </c>
      <c r="U82" s="5" t="str">
        <f t="shared" si="10"/>
        <v/>
      </c>
      <c r="V82" s="5" t="str">
        <f>IF(ISBLANK(宅配便入力!V82),"",宅配便入力!V82)</f>
        <v/>
      </c>
      <c r="W82" s="5" t="str">
        <f t="shared" si="7"/>
        <v/>
      </c>
      <c r="X82" s="5" t="str">
        <f t="shared" si="7"/>
        <v/>
      </c>
      <c r="Y82" s="5" t="str">
        <f t="shared" si="6"/>
        <v/>
      </c>
      <c r="Z82" s="5" t="str">
        <f t="shared" si="6"/>
        <v/>
      </c>
      <c r="AA82" s="5" t="str">
        <f t="shared" si="6"/>
        <v/>
      </c>
      <c r="AB82" s="5" t="str">
        <f t="shared" si="6"/>
        <v/>
      </c>
      <c r="AC82" s="5" t="str">
        <f t="shared" si="6"/>
        <v/>
      </c>
      <c r="AD82" s="5" t="str">
        <f t="shared" si="6"/>
        <v/>
      </c>
      <c r="AE82" s="5" t="str">
        <f t="shared" si="6"/>
        <v/>
      </c>
      <c r="AF82" s="5" t="str">
        <f t="shared" si="6"/>
        <v/>
      </c>
      <c r="AG82" s="5" t="str">
        <f t="shared" si="6"/>
        <v/>
      </c>
      <c r="AH82" s="5" t="str">
        <f t="shared" si="6"/>
        <v/>
      </c>
    </row>
    <row r="83" spans="1:34">
      <c r="A83" s="6">
        <v>80</v>
      </c>
      <c r="B83" s="158" t="str">
        <f>IF(ISBLANK(宅配便入力!B83),"",宅配便入力!B83)</f>
        <v/>
      </c>
      <c r="C83" s="5" t="str">
        <f>IF(ISBLANK(宅配便入力!C83),"",宅配便入力!C83)</f>
        <v/>
      </c>
      <c r="D83" s="5" t="str">
        <f>IF(ISBLANK(宅配便入力!D83),"",宅配便入力!D83)</f>
        <v/>
      </c>
      <c r="E83" s="5" t="str">
        <f>IF(ISBLANK(宅配便入力!E83),"",宅配便入力!E83)</f>
        <v/>
      </c>
      <c r="F83" s="5" t="str">
        <f t="shared" si="8"/>
        <v/>
      </c>
      <c r="G83" s="5" t="str">
        <f t="shared" si="9"/>
        <v/>
      </c>
      <c r="H83" s="5" t="str">
        <f>IF(ISBLANK(宅配便入力!H83),"",宅配便入力!H83)</f>
        <v/>
      </c>
      <c r="I83" s="5" t="str">
        <f>IF(ISBLANK(宅配便入力!I83),"",宅配便入力!I83)</f>
        <v/>
      </c>
      <c r="J83" s="5" t="str">
        <f>IF(ISBLANK(宅配便入力!J83),"",宅配便入力!J83)</f>
        <v/>
      </c>
      <c r="K83" s="5" t="str">
        <f>IF(ISBLANK(宅配便入力!K83),"",宅配便入力!K83)</f>
        <v/>
      </c>
      <c r="L83" s="12"/>
      <c r="M83" s="10"/>
      <c r="N83" s="10"/>
      <c r="O83" s="10"/>
      <c r="P83" s="10"/>
      <c r="Q83" s="12"/>
      <c r="R83" s="12"/>
      <c r="S83" s="5" t="str">
        <f>IF(ISBLANK(宅配便入力!S83),"",宅配便入力!S83)</f>
        <v/>
      </c>
      <c r="T83" s="5" t="str">
        <f>IF(ISBLANK(宅配便入力!T83),"",宅配便入力!T83)</f>
        <v/>
      </c>
      <c r="U83" s="5" t="str">
        <f t="shared" si="10"/>
        <v/>
      </c>
      <c r="V83" s="5" t="str">
        <f>IF(ISBLANK(宅配便入力!V83),"",宅配便入力!V83)</f>
        <v/>
      </c>
      <c r="W83" s="5" t="str">
        <f t="shared" si="7"/>
        <v/>
      </c>
      <c r="X83" s="5" t="str">
        <f t="shared" si="7"/>
        <v/>
      </c>
      <c r="Y83" s="5" t="str">
        <f t="shared" si="6"/>
        <v/>
      </c>
      <c r="Z83" s="5" t="str">
        <f t="shared" si="6"/>
        <v/>
      </c>
      <c r="AA83" s="5" t="str">
        <f t="shared" si="6"/>
        <v/>
      </c>
      <c r="AB83" s="5" t="str">
        <f t="shared" si="6"/>
        <v/>
      </c>
      <c r="AC83" s="5" t="str">
        <f t="shared" si="6"/>
        <v/>
      </c>
      <c r="AD83" s="5" t="str">
        <f t="shared" si="6"/>
        <v/>
      </c>
      <c r="AE83" s="5" t="str">
        <f t="shared" ref="Y83:AH109" si="11">$G83</f>
        <v/>
      </c>
      <c r="AF83" s="5" t="str">
        <f t="shared" si="11"/>
        <v/>
      </c>
      <c r="AG83" s="5" t="str">
        <f t="shared" si="11"/>
        <v/>
      </c>
      <c r="AH83" s="5" t="str">
        <f t="shared" si="11"/>
        <v/>
      </c>
    </row>
    <row r="84" spans="1:34">
      <c r="A84" s="6">
        <v>81</v>
      </c>
      <c r="B84" s="158" t="str">
        <f>IF(ISBLANK(宅配便入力!B84),"",宅配便入力!B84)</f>
        <v/>
      </c>
      <c r="C84" s="5" t="str">
        <f>IF(ISBLANK(宅配便入力!C84),"",宅配便入力!C84)</f>
        <v/>
      </c>
      <c r="D84" s="5" t="str">
        <f>IF(ISBLANK(宅配便入力!D84),"",宅配便入力!D84)</f>
        <v/>
      </c>
      <c r="E84" s="5" t="str">
        <f>IF(ISBLANK(宅配便入力!E84),"",宅配便入力!E84)</f>
        <v/>
      </c>
      <c r="F84" s="5" t="str">
        <f t="shared" si="8"/>
        <v/>
      </c>
      <c r="G84" s="5" t="str">
        <f t="shared" si="9"/>
        <v/>
      </c>
      <c r="H84" s="5" t="str">
        <f>IF(ISBLANK(宅配便入力!H84),"",宅配便入力!H84)</f>
        <v/>
      </c>
      <c r="I84" s="5" t="str">
        <f>IF(ISBLANK(宅配便入力!I84),"",宅配便入力!I84)</f>
        <v/>
      </c>
      <c r="J84" s="5" t="str">
        <f>IF(ISBLANK(宅配便入力!J84),"",宅配便入力!J84)</f>
        <v/>
      </c>
      <c r="K84" s="5" t="str">
        <f>IF(ISBLANK(宅配便入力!K84),"",宅配便入力!K84)</f>
        <v/>
      </c>
      <c r="L84" s="12"/>
      <c r="M84" s="10"/>
      <c r="N84" s="10"/>
      <c r="O84" s="10"/>
      <c r="P84" s="10"/>
      <c r="Q84" s="12"/>
      <c r="R84" s="12"/>
      <c r="S84" s="5" t="str">
        <f>IF(ISBLANK(宅配便入力!S84),"",宅配便入力!S84)</f>
        <v/>
      </c>
      <c r="T84" s="5" t="str">
        <f>IF(ISBLANK(宅配便入力!T84),"",宅配便入力!T84)</f>
        <v/>
      </c>
      <c r="U84" s="5" t="str">
        <f t="shared" si="10"/>
        <v/>
      </c>
      <c r="V84" s="5" t="str">
        <f>IF(ISBLANK(宅配便入力!V84),"",宅配便入力!V84)</f>
        <v/>
      </c>
      <c r="W84" s="5" t="str">
        <f t="shared" si="7"/>
        <v/>
      </c>
      <c r="X84" s="5" t="str">
        <f t="shared" si="7"/>
        <v/>
      </c>
      <c r="Y84" s="5" t="str">
        <f t="shared" si="11"/>
        <v/>
      </c>
      <c r="Z84" s="5" t="str">
        <f t="shared" si="11"/>
        <v/>
      </c>
      <c r="AA84" s="5" t="str">
        <f t="shared" si="11"/>
        <v/>
      </c>
      <c r="AB84" s="5" t="str">
        <f t="shared" si="11"/>
        <v/>
      </c>
      <c r="AC84" s="5" t="str">
        <f t="shared" si="11"/>
        <v/>
      </c>
      <c r="AD84" s="5" t="str">
        <f t="shared" si="11"/>
        <v/>
      </c>
      <c r="AE84" s="5" t="str">
        <f t="shared" si="11"/>
        <v/>
      </c>
      <c r="AF84" s="5" t="str">
        <f t="shared" si="11"/>
        <v/>
      </c>
      <c r="AG84" s="5" t="str">
        <f t="shared" si="11"/>
        <v/>
      </c>
      <c r="AH84" s="5" t="str">
        <f t="shared" si="11"/>
        <v/>
      </c>
    </row>
    <row r="85" spans="1:34">
      <c r="A85" s="6">
        <v>82</v>
      </c>
      <c r="B85" s="158" t="str">
        <f>IF(ISBLANK(宅配便入力!B85),"",宅配便入力!B85)</f>
        <v/>
      </c>
      <c r="C85" s="5" t="str">
        <f>IF(ISBLANK(宅配便入力!C85),"",宅配便入力!C85)</f>
        <v/>
      </c>
      <c r="D85" s="5" t="str">
        <f>IF(ISBLANK(宅配便入力!D85),"",宅配便入力!D85)</f>
        <v/>
      </c>
      <c r="E85" s="5" t="str">
        <f>IF(ISBLANK(宅配便入力!E85),"",宅配便入力!E85)</f>
        <v/>
      </c>
      <c r="F85" s="5" t="str">
        <f t="shared" si="8"/>
        <v/>
      </c>
      <c r="G85" s="5" t="str">
        <f t="shared" si="9"/>
        <v/>
      </c>
      <c r="H85" s="5" t="str">
        <f>IF(ISBLANK(宅配便入力!H85),"",宅配便入力!H85)</f>
        <v/>
      </c>
      <c r="I85" s="5" t="str">
        <f>IF(ISBLANK(宅配便入力!I85),"",宅配便入力!I85)</f>
        <v/>
      </c>
      <c r="J85" s="5" t="str">
        <f>IF(ISBLANK(宅配便入力!J85),"",宅配便入力!J85)</f>
        <v/>
      </c>
      <c r="K85" s="5" t="str">
        <f>IF(ISBLANK(宅配便入力!K85),"",宅配便入力!K85)</f>
        <v/>
      </c>
      <c r="L85" s="12"/>
      <c r="M85" s="10"/>
      <c r="N85" s="10"/>
      <c r="O85" s="10"/>
      <c r="P85" s="10"/>
      <c r="Q85" s="12"/>
      <c r="R85" s="12"/>
      <c r="S85" s="5" t="str">
        <f>IF(ISBLANK(宅配便入力!S85),"",宅配便入力!S85)</f>
        <v/>
      </c>
      <c r="T85" s="5" t="str">
        <f>IF(ISBLANK(宅配便入力!T85),"",宅配便入力!T85)</f>
        <v/>
      </c>
      <c r="U85" s="5" t="str">
        <f t="shared" si="10"/>
        <v/>
      </c>
      <c r="V85" s="5" t="str">
        <f>IF(ISBLANK(宅配便入力!V85),"",宅配便入力!V85)</f>
        <v/>
      </c>
      <c r="W85" s="5" t="str">
        <f t="shared" si="7"/>
        <v/>
      </c>
      <c r="X85" s="5" t="str">
        <f t="shared" si="7"/>
        <v/>
      </c>
      <c r="Y85" s="5" t="str">
        <f t="shared" si="11"/>
        <v/>
      </c>
      <c r="Z85" s="5" t="str">
        <f t="shared" si="11"/>
        <v/>
      </c>
      <c r="AA85" s="5" t="str">
        <f t="shared" si="11"/>
        <v/>
      </c>
      <c r="AB85" s="5" t="str">
        <f t="shared" si="11"/>
        <v/>
      </c>
      <c r="AC85" s="5" t="str">
        <f t="shared" si="11"/>
        <v/>
      </c>
      <c r="AD85" s="5" t="str">
        <f t="shared" si="11"/>
        <v/>
      </c>
      <c r="AE85" s="5" t="str">
        <f t="shared" si="11"/>
        <v/>
      </c>
      <c r="AF85" s="5" t="str">
        <f t="shared" si="11"/>
        <v/>
      </c>
      <c r="AG85" s="5" t="str">
        <f t="shared" si="11"/>
        <v/>
      </c>
      <c r="AH85" s="5" t="str">
        <f t="shared" si="11"/>
        <v/>
      </c>
    </row>
    <row r="86" spans="1:34">
      <c r="A86" s="6">
        <v>83</v>
      </c>
      <c r="B86" s="158" t="str">
        <f>IF(ISBLANK(宅配便入力!B86),"",宅配便入力!B86)</f>
        <v/>
      </c>
      <c r="C86" s="5" t="str">
        <f>IF(ISBLANK(宅配便入力!C86),"",宅配便入力!C86)</f>
        <v/>
      </c>
      <c r="D86" s="5" t="str">
        <f>IF(ISBLANK(宅配便入力!D86),"",宅配便入力!D86)</f>
        <v/>
      </c>
      <c r="E86" s="5" t="str">
        <f>IF(ISBLANK(宅配便入力!E86),"",宅配便入力!E86)</f>
        <v/>
      </c>
      <c r="F86" s="5" t="str">
        <f t="shared" si="8"/>
        <v/>
      </c>
      <c r="G86" s="5" t="str">
        <f t="shared" si="9"/>
        <v/>
      </c>
      <c r="H86" s="5" t="str">
        <f>IF(ISBLANK(宅配便入力!H86),"",宅配便入力!H86)</f>
        <v/>
      </c>
      <c r="I86" s="5" t="str">
        <f>IF(ISBLANK(宅配便入力!I86),"",宅配便入力!I86)</f>
        <v/>
      </c>
      <c r="J86" s="5" t="str">
        <f>IF(ISBLANK(宅配便入力!J86),"",宅配便入力!J86)</f>
        <v/>
      </c>
      <c r="K86" s="5" t="str">
        <f>IF(ISBLANK(宅配便入力!K86),"",宅配便入力!K86)</f>
        <v/>
      </c>
      <c r="L86" s="12"/>
      <c r="M86" s="10"/>
      <c r="N86" s="10"/>
      <c r="O86" s="10"/>
      <c r="P86" s="10"/>
      <c r="Q86" s="12"/>
      <c r="R86" s="12"/>
      <c r="S86" s="5" t="str">
        <f>IF(ISBLANK(宅配便入力!S86),"",宅配便入力!S86)</f>
        <v/>
      </c>
      <c r="T86" s="5" t="str">
        <f>IF(ISBLANK(宅配便入力!T86),"",宅配便入力!T86)</f>
        <v/>
      </c>
      <c r="U86" s="5" t="str">
        <f t="shared" si="10"/>
        <v/>
      </c>
      <c r="V86" s="5" t="str">
        <f>IF(ISBLANK(宅配便入力!V86),"",宅配便入力!V86)</f>
        <v/>
      </c>
      <c r="W86" s="5" t="str">
        <f t="shared" si="7"/>
        <v/>
      </c>
      <c r="X86" s="5" t="str">
        <f t="shared" si="7"/>
        <v/>
      </c>
      <c r="Y86" s="5" t="str">
        <f t="shared" si="11"/>
        <v/>
      </c>
      <c r="Z86" s="5" t="str">
        <f t="shared" si="11"/>
        <v/>
      </c>
      <c r="AA86" s="5" t="str">
        <f t="shared" si="11"/>
        <v/>
      </c>
      <c r="AB86" s="5" t="str">
        <f t="shared" si="11"/>
        <v/>
      </c>
      <c r="AC86" s="5" t="str">
        <f t="shared" si="11"/>
        <v/>
      </c>
      <c r="AD86" s="5" t="str">
        <f t="shared" si="11"/>
        <v/>
      </c>
      <c r="AE86" s="5" t="str">
        <f t="shared" si="11"/>
        <v/>
      </c>
      <c r="AF86" s="5" t="str">
        <f t="shared" si="11"/>
        <v/>
      </c>
      <c r="AG86" s="5" t="str">
        <f t="shared" si="11"/>
        <v/>
      </c>
      <c r="AH86" s="5" t="str">
        <f t="shared" si="11"/>
        <v/>
      </c>
    </row>
    <row r="87" spans="1:34">
      <c r="A87" s="6">
        <v>84</v>
      </c>
      <c r="B87" s="158" t="str">
        <f>IF(ISBLANK(宅配便入力!B87),"",宅配便入力!B87)</f>
        <v/>
      </c>
      <c r="C87" s="5" t="str">
        <f>IF(ISBLANK(宅配便入力!C87),"",宅配便入力!C87)</f>
        <v/>
      </c>
      <c r="D87" s="5" t="str">
        <f>IF(ISBLANK(宅配便入力!D87),"",宅配便入力!D87)</f>
        <v/>
      </c>
      <c r="E87" s="5" t="str">
        <f>IF(ISBLANK(宅配便入力!E87),"",宅配便入力!E87)</f>
        <v/>
      </c>
      <c r="F87" s="5" t="str">
        <f t="shared" si="8"/>
        <v/>
      </c>
      <c r="G87" s="5" t="str">
        <f t="shared" si="9"/>
        <v/>
      </c>
      <c r="H87" s="5" t="str">
        <f>IF(ISBLANK(宅配便入力!H87),"",宅配便入力!H87)</f>
        <v/>
      </c>
      <c r="I87" s="5" t="str">
        <f>IF(ISBLANK(宅配便入力!I87),"",宅配便入力!I87)</f>
        <v/>
      </c>
      <c r="J87" s="5" t="str">
        <f>IF(ISBLANK(宅配便入力!J87),"",宅配便入力!J87)</f>
        <v/>
      </c>
      <c r="K87" s="5" t="str">
        <f>IF(ISBLANK(宅配便入力!K87),"",宅配便入力!K87)</f>
        <v/>
      </c>
      <c r="L87" s="12"/>
      <c r="M87" s="10"/>
      <c r="N87" s="10"/>
      <c r="O87" s="10"/>
      <c r="P87" s="10"/>
      <c r="Q87" s="12"/>
      <c r="R87" s="12"/>
      <c r="S87" s="5" t="str">
        <f>IF(ISBLANK(宅配便入力!S87),"",宅配便入力!S87)</f>
        <v/>
      </c>
      <c r="T87" s="5" t="str">
        <f>IF(ISBLANK(宅配便入力!T87),"",宅配便入力!T87)</f>
        <v/>
      </c>
      <c r="U87" s="5" t="str">
        <f t="shared" si="10"/>
        <v/>
      </c>
      <c r="V87" s="5" t="str">
        <f>IF(ISBLANK(宅配便入力!V87),"",宅配便入力!V87)</f>
        <v/>
      </c>
      <c r="W87" s="5" t="str">
        <f t="shared" si="7"/>
        <v/>
      </c>
      <c r="X87" s="5" t="str">
        <f t="shared" si="7"/>
        <v/>
      </c>
      <c r="Y87" s="5" t="str">
        <f t="shared" si="11"/>
        <v/>
      </c>
      <c r="Z87" s="5" t="str">
        <f t="shared" si="11"/>
        <v/>
      </c>
      <c r="AA87" s="5" t="str">
        <f t="shared" si="11"/>
        <v/>
      </c>
      <c r="AB87" s="5" t="str">
        <f t="shared" si="11"/>
        <v/>
      </c>
      <c r="AC87" s="5" t="str">
        <f t="shared" si="11"/>
        <v/>
      </c>
      <c r="AD87" s="5" t="str">
        <f t="shared" si="11"/>
        <v/>
      </c>
      <c r="AE87" s="5" t="str">
        <f t="shared" si="11"/>
        <v/>
      </c>
      <c r="AF87" s="5" t="str">
        <f t="shared" si="11"/>
        <v/>
      </c>
      <c r="AG87" s="5" t="str">
        <f t="shared" si="11"/>
        <v/>
      </c>
      <c r="AH87" s="5" t="str">
        <f t="shared" si="11"/>
        <v/>
      </c>
    </row>
    <row r="88" spans="1:34">
      <c r="A88" s="6">
        <v>85</v>
      </c>
      <c r="B88" s="158" t="str">
        <f>IF(ISBLANK(宅配便入力!B88),"",宅配便入力!B88)</f>
        <v/>
      </c>
      <c r="C88" s="5" t="str">
        <f>IF(ISBLANK(宅配便入力!C88),"",宅配便入力!C88)</f>
        <v/>
      </c>
      <c r="D88" s="5" t="str">
        <f>IF(ISBLANK(宅配便入力!D88),"",宅配便入力!D88)</f>
        <v/>
      </c>
      <c r="E88" s="5" t="str">
        <f>IF(ISBLANK(宅配便入力!E88),"",宅配便入力!E88)</f>
        <v/>
      </c>
      <c r="F88" s="5" t="str">
        <f t="shared" si="8"/>
        <v/>
      </c>
      <c r="G88" s="5" t="str">
        <f t="shared" si="9"/>
        <v/>
      </c>
      <c r="H88" s="5" t="str">
        <f>IF(ISBLANK(宅配便入力!H88),"",宅配便入力!H88)</f>
        <v/>
      </c>
      <c r="I88" s="5" t="str">
        <f>IF(ISBLANK(宅配便入力!I88),"",宅配便入力!I88)</f>
        <v/>
      </c>
      <c r="J88" s="5" t="str">
        <f>IF(ISBLANK(宅配便入力!J88),"",宅配便入力!J88)</f>
        <v/>
      </c>
      <c r="K88" s="5" t="str">
        <f>IF(ISBLANK(宅配便入力!K88),"",宅配便入力!K88)</f>
        <v/>
      </c>
      <c r="L88" s="12"/>
      <c r="M88" s="10"/>
      <c r="N88" s="10"/>
      <c r="O88" s="10"/>
      <c r="P88" s="10"/>
      <c r="Q88" s="12"/>
      <c r="R88" s="12"/>
      <c r="S88" s="5" t="str">
        <f>IF(ISBLANK(宅配便入力!S88),"",宅配便入力!S88)</f>
        <v/>
      </c>
      <c r="T88" s="5" t="str">
        <f>IF(ISBLANK(宅配便入力!T88),"",宅配便入力!T88)</f>
        <v/>
      </c>
      <c r="U88" s="5" t="str">
        <f t="shared" si="10"/>
        <v/>
      </c>
      <c r="V88" s="5" t="str">
        <f>IF(ISBLANK(宅配便入力!V88),"",宅配便入力!V88)</f>
        <v/>
      </c>
      <c r="W88" s="5" t="str">
        <f t="shared" si="7"/>
        <v/>
      </c>
      <c r="X88" s="5" t="str">
        <f t="shared" si="7"/>
        <v/>
      </c>
      <c r="Y88" s="5" t="str">
        <f t="shared" si="11"/>
        <v/>
      </c>
      <c r="Z88" s="5" t="str">
        <f t="shared" si="11"/>
        <v/>
      </c>
      <c r="AA88" s="5" t="str">
        <f t="shared" si="11"/>
        <v/>
      </c>
      <c r="AB88" s="5" t="str">
        <f t="shared" si="11"/>
        <v/>
      </c>
      <c r="AC88" s="5" t="str">
        <f t="shared" si="11"/>
        <v/>
      </c>
      <c r="AD88" s="5" t="str">
        <f t="shared" si="11"/>
        <v/>
      </c>
      <c r="AE88" s="5" t="str">
        <f t="shared" si="11"/>
        <v/>
      </c>
      <c r="AF88" s="5" t="str">
        <f t="shared" si="11"/>
        <v/>
      </c>
      <c r="AG88" s="5" t="str">
        <f t="shared" si="11"/>
        <v/>
      </c>
      <c r="AH88" s="5" t="str">
        <f t="shared" si="11"/>
        <v/>
      </c>
    </row>
    <row r="89" spans="1:34">
      <c r="A89" s="6">
        <v>86</v>
      </c>
      <c r="B89" s="158" t="str">
        <f>IF(ISBLANK(宅配便入力!B89),"",宅配便入力!B89)</f>
        <v/>
      </c>
      <c r="C89" s="5" t="str">
        <f>IF(ISBLANK(宅配便入力!C89),"",宅配便入力!C89)</f>
        <v/>
      </c>
      <c r="D89" s="5" t="str">
        <f>IF(ISBLANK(宅配便入力!D89),"",宅配便入力!D89)</f>
        <v/>
      </c>
      <c r="E89" s="5" t="str">
        <f>IF(ISBLANK(宅配便入力!E89),"",宅配便入力!E89)</f>
        <v/>
      </c>
      <c r="F89" s="5" t="str">
        <f t="shared" si="8"/>
        <v/>
      </c>
      <c r="G89" s="5" t="str">
        <f t="shared" si="9"/>
        <v/>
      </c>
      <c r="H89" s="5" t="str">
        <f>IF(ISBLANK(宅配便入力!H89),"",宅配便入力!H89)</f>
        <v/>
      </c>
      <c r="I89" s="5" t="str">
        <f>IF(ISBLANK(宅配便入力!I89),"",宅配便入力!I89)</f>
        <v/>
      </c>
      <c r="J89" s="5" t="str">
        <f>IF(ISBLANK(宅配便入力!J89),"",宅配便入力!J89)</f>
        <v/>
      </c>
      <c r="K89" s="5" t="str">
        <f>IF(ISBLANK(宅配便入力!K89),"",宅配便入力!K89)</f>
        <v/>
      </c>
      <c r="L89" s="12"/>
      <c r="M89" s="10"/>
      <c r="N89" s="10"/>
      <c r="O89" s="10"/>
      <c r="P89" s="10"/>
      <c r="Q89" s="12"/>
      <c r="R89" s="12"/>
      <c r="S89" s="5" t="str">
        <f>IF(ISBLANK(宅配便入力!S89),"",宅配便入力!S89)</f>
        <v/>
      </c>
      <c r="T89" s="5" t="str">
        <f>IF(ISBLANK(宅配便入力!T89),"",宅配便入力!T89)</f>
        <v/>
      </c>
      <c r="U89" s="5" t="str">
        <f t="shared" si="10"/>
        <v/>
      </c>
      <c r="V89" s="5" t="str">
        <f>IF(ISBLANK(宅配便入力!V89),"",宅配便入力!V89)</f>
        <v/>
      </c>
      <c r="W89" s="5" t="str">
        <f t="shared" si="7"/>
        <v/>
      </c>
      <c r="X89" s="5" t="str">
        <f t="shared" si="7"/>
        <v/>
      </c>
      <c r="Y89" s="5" t="str">
        <f t="shared" si="11"/>
        <v/>
      </c>
      <c r="Z89" s="5" t="str">
        <f t="shared" si="11"/>
        <v/>
      </c>
      <c r="AA89" s="5" t="str">
        <f t="shared" si="11"/>
        <v/>
      </c>
      <c r="AB89" s="5" t="str">
        <f t="shared" si="11"/>
        <v/>
      </c>
      <c r="AC89" s="5" t="str">
        <f t="shared" si="11"/>
        <v/>
      </c>
      <c r="AD89" s="5" t="str">
        <f t="shared" si="11"/>
        <v/>
      </c>
      <c r="AE89" s="5" t="str">
        <f t="shared" si="11"/>
        <v/>
      </c>
      <c r="AF89" s="5" t="str">
        <f t="shared" si="11"/>
        <v/>
      </c>
      <c r="AG89" s="5" t="str">
        <f t="shared" si="11"/>
        <v/>
      </c>
      <c r="AH89" s="5" t="str">
        <f t="shared" si="11"/>
        <v/>
      </c>
    </row>
    <row r="90" spans="1:34">
      <c r="A90" s="6">
        <v>87</v>
      </c>
      <c r="B90" s="158" t="str">
        <f>IF(ISBLANK(宅配便入力!B90),"",宅配便入力!B90)</f>
        <v/>
      </c>
      <c r="C90" s="5" t="str">
        <f>IF(ISBLANK(宅配便入力!C90),"",宅配便入力!C90)</f>
        <v/>
      </c>
      <c r="D90" s="5" t="str">
        <f>IF(ISBLANK(宅配便入力!D90),"",宅配便入力!D90)</f>
        <v/>
      </c>
      <c r="E90" s="5" t="str">
        <f>IF(ISBLANK(宅配便入力!E90),"",宅配便入力!E90)</f>
        <v/>
      </c>
      <c r="F90" s="5" t="str">
        <f t="shared" si="8"/>
        <v/>
      </c>
      <c r="G90" s="5" t="str">
        <f t="shared" si="9"/>
        <v/>
      </c>
      <c r="H90" s="5" t="str">
        <f>IF(ISBLANK(宅配便入力!H90),"",宅配便入力!H90)</f>
        <v/>
      </c>
      <c r="I90" s="5" t="str">
        <f>IF(ISBLANK(宅配便入力!I90),"",宅配便入力!I90)</f>
        <v/>
      </c>
      <c r="J90" s="5" t="str">
        <f>IF(ISBLANK(宅配便入力!J90),"",宅配便入力!J90)</f>
        <v/>
      </c>
      <c r="K90" s="5" t="str">
        <f>IF(ISBLANK(宅配便入力!K90),"",宅配便入力!K90)</f>
        <v/>
      </c>
      <c r="L90" s="12"/>
      <c r="M90" s="10"/>
      <c r="N90" s="10"/>
      <c r="O90" s="10"/>
      <c r="P90" s="10"/>
      <c r="Q90" s="12"/>
      <c r="R90" s="12"/>
      <c r="S90" s="5" t="str">
        <f>IF(ISBLANK(宅配便入力!S90),"",宅配便入力!S90)</f>
        <v/>
      </c>
      <c r="T90" s="5" t="str">
        <f>IF(ISBLANK(宅配便入力!T90),"",宅配便入力!T90)</f>
        <v/>
      </c>
      <c r="U90" s="5" t="str">
        <f t="shared" si="10"/>
        <v/>
      </c>
      <c r="V90" s="5" t="str">
        <f>IF(ISBLANK(宅配便入力!V90),"",宅配便入力!V90)</f>
        <v/>
      </c>
      <c r="W90" s="5" t="str">
        <f t="shared" si="7"/>
        <v/>
      </c>
      <c r="X90" s="5" t="str">
        <f t="shared" si="7"/>
        <v/>
      </c>
      <c r="Y90" s="5" t="str">
        <f t="shared" si="11"/>
        <v/>
      </c>
      <c r="Z90" s="5" t="str">
        <f t="shared" si="11"/>
        <v/>
      </c>
      <c r="AA90" s="5" t="str">
        <f t="shared" si="11"/>
        <v/>
      </c>
      <c r="AB90" s="5" t="str">
        <f t="shared" si="11"/>
        <v/>
      </c>
      <c r="AC90" s="5" t="str">
        <f t="shared" si="11"/>
        <v/>
      </c>
      <c r="AD90" s="5" t="str">
        <f t="shared" si="11"/>
        <v/>
      </c>
      <c r="AE90" s="5" t="str">
        <f t="shared" si="11"/>
        <v/>
      </c>
      <c r="AF90" s="5" t="str">
        <f t="shared" si="11"/>
        <v/>
      </c>
      <c r="AG90" s="5" t="str">
        <f t="shared" si="11"/>
        <v/>
      </c>
      <c r="AH90" s="5" t="str">
        <f t="shared" si="11"/>
        <v/>
      </c>
    </row>
    <row r="91" spans="1:34">
      <c r="A91" s="6">
        <v>88</v>
      </c>
      <c r="B91" s="158" t="str">
        <f>IF(ISBLANK(宅配便入力!B91),"",宅配便入力!B91)</f>
        <v/>
      </c>
      <c r="C91" s="5" t="str">
        <f>IF(ISBLANK(宅配便入力!C91),"",宅配便入力!C91)</f>
        <v/>
      </c>
      <c r="D91" s="5" t="str">
        <f>IF(ISBLANK(宅配便入力!D91),"",宅配便入力!D91)</f>
        <v/>
      </c>
      <c r="E91" s="5" t="str">
        <f>IF(ISBLANK(宅配便入力!E91),"",宅配便入力!E91)</f>
        <v/>
      </c>
      <c r="F91" s="5" t="str">
        <f t="shared" si="8"/>
        <v/>
      </c>
      <c r="G91" s="5" t="str">
        <f t="shared" si="9"/>
        <v/>
      </c>
      <c r="H91" s="5" t="str">
        <f>IF(ISBLANK(宅配便入力!H91),"",宅配便入力!H91)</f>
        <v/>
      </c>
      <c r="I91" s="5" t="str">
        <f>IF(ISBLANK(宅配便入力!I91),"",宅配便入力!I91)</f>
        <v/>
      </c>
      <c r="J91" s="5" t="str">
        <f>IF(ISBLANK(宅配便入力!J91),"",宅配便入力!J91)</f>
        <v/>
      </c>
      <c r="K91" s="5" t="str">
        <f>IF(ISBLANK(宅配便入力!K91),"",宅配便入力!K91)</f>
        <v/>
      </c>
      <c r="L91" s="12"/>
      <c r="M91" s="10"/>
      <c r="N91" s="10"/>
      <c r="O91" s="10"/>
      <c r="P91" s="10"/>
      <c r="Q91" s="12"/>
      <c r="R91" s="12"/>
      <c r="S91" s="5" t="str">
        <f>IF(ISBLANK(宅配便入力!S91),"",宅配便入力!S91)</f>
        <v/>
      </c>
      <c r="T91" s="5" t="str">
        <f>IF(ISBLANK(宅配便入力!T91),"",宅配便入力!T91)</f>
        <v/>
      </c>
      <c r="U91" s="5" t="str">
        <f t="shared" si="10"/>
        <v/>
      </c>
      <c r="V91" s="5" t="str">
        <f>IF(ISBLANK(宅配便入力!V91),"",宅配便入力!V91)</f>
        <v/>
      </c>
      <c r="W91" s="5" t="str">
        <f t="shared" ref="W91:X122" si="12">$G91</f>
        <v/>
      </c>
      <c r="X91" s="5" t="str">
        <f t="shared" si="12"/>
        <v/>
      </c>
      <c r="Y91" s="5" t="str">
        <f t="shared" si="11"/>
        <v/>
      </c>
      <c r="Z91" s="5" t="str">
        <f t="shared" si="11"/>
        <v/>
      </c>
      <c r="AA91" s="5" t="str">
        <f t="shared" si="11"/>
        <v/>
      </c>
      <c r="AB91" s="5" t="str">
        <f t="shared" si="11"/>
        <v/>
      </c>
      <c r="AC91" s="5" t="str">
        <f t="shared" si="11"/>
        <v/>
      </c>
      <c r="AD91" s="5" t="str">
        <f t="shared" si="11"/>
        <v/>
      </c>
      <c r="AE91" s="5" t="str">
        <f t="shared" si="11"/>
        <v/>
      </c>
      <c r="AF91" s="5" t="str">
        <f t="shared" si="11"/>
        <v/>
      </c>
      <c r="AG91" s="5" t="str">
        <f t="shared" si="11"/>
        <v/>
      </c>
      <c r="AH91" s="5" t="str">
        <f t="shared" si="11"/>
        <v/>
      </c>
    </row>
    <row r="92" spans="1:34">
      <c r="A92" s="6">
        <v>89</v>
      </c>
      <c r="B92" s="158" t="str">
        <f>IF(ISBLANK(宅配便入力!B92),"",宅配便入力!B92)</f>
        <v/>
      </c>
      <c r="C92" s="5" t="str">
        <f>IF(ISBLANK(宅配便入力!C92),"",宅配便入力!C92)</f>
        <v/>
      </c>
      <c r="D92" s="5" t="str">
        <f>IF(ISBLANK(宅配便入力!D92),"",宅配便入力!D92)</f>
        <v/>
      </c>
      <c r="E92" s="5" t="str">
        <f>IF(ISBLANK(宅配便入力!E92),"",宅配便入力!E92)</f>
        <v/>
      </c>
      <c r="F92" s="5" t="str">
        <f t="shared" si="8"/>
        <v/>
      </c>
      <c r="G92" s="5" t="str">
        <f t="shared" si="9"/>
        <v/>
      </c>
      <c r="H92" s="5" t="str">
        <f>IF(ISBLANK(宅配便入力!H92),"",宅配便入力!H92)</f>
        <v/>
      </c>
      <c r="I92" s="5" t="str">
        <f>IF(ISBLANK(宅配便入力!I92),"",宅配便入力!I92)</f>
        <v/>
      </c>
      <c r="J92" s="5" t="str">
        <f>IF(ISBLANK(宅配便入力!J92),"",宅配便入力!J92)</f>
        <v/>
      </c>
      <c r="K92" s="5" t="str">
        <f>IF(ISBLANK(宅配便入力!K92),"",宅配便入力!K92)</f>
        <v/>
      </c>
      <c r="L92" s="12"/>
      <c r="M92" s="10"/>
      <c r="N92" s="10"/>
      <c r="O92" s="10"/>
      <c r="P92" s="10"/>
      <c r="Q92" s="12"/>
      <c r="R92" s="12"/>
      <c r="S92" s="5" t="str">
        <f>IF(ISBLANK(宅配便入力!S92),"",宅配便入力!S92)</f>
        <v/>
      </c>
      <c r="T92" s="5" t="str">
        <f>IF(ISBLANK(宅配便入力!T92),"",宅配便入力!T92)</f>
        <v/>
      </c>
      <c r="U92" s="5" t="str">
        <f t="shared" si="10"/>
        <v/>
      </c>
      <c r="V92" s="5" t="str">
        <f>IF(ISBLANK(宅配便入力!V92),"",宅配便入力!V92)</f>
        <v/>
      </c>
      <c r="W92" s="5" t="str">
        <f t="shared" si="12"/>
        <v/>
      </c>
      <c r="X92" s="5" t="str">
        <f t="shared" si="12"/>
        <v/>
      </c>
      <c r="Y92" s="5" t="str">
        <f t="shared" si="11"/>
        <v/>
      </c>
      <c r="Z92" s="5" t="str">
        <f t="shared" si="11"/>
        <v/>
      </c>
      <c r="AA92" s="5" t="str">
        <f t="shared" si="11"/>
        <v/>
      </c>
      <c r="AB92" s="5" t="str">
        <f t="shared" si="11"/>
        <v/>
      </c>
      <c r="AC92" s="5" t="str">
        <f t="shared" si="11"/>
        <v/>
      </c>
      <c r="AD92" s="5" t="str">
        <f t="shared" si="11"/>
        <v/>
      </c>
      <c r="AE92" s="5" t="str">
        <f t="shared" si="11"/>
        <v/>
      </c>
      <c r="AF92" s="5" t="str">
        <f t="shared" si="11"/>
        <v/>
      </c>
      <c r="AG92" s="5" t="str">
        <f t="shared" si="11"/>
        <v/>
      </c>
      <c r="AH92" s="5" t="str">
        <f t="shared" si="11"/>
        <v/>
      </c>
    </row>
    <row r="93" spans="1:34">
      <c r="A93" s="6">
        <v>90</v>
      </c>
      <c r="B93" s="158" t="str">
        <f>IF(ISBLANK(宅配便入力!B93),"",宅配便入力!B93)</f>
        <v/>
      </c>
      <c r="C93" s="5" t="str">
        <f>IF(ISBLANK(宅配便入力!C93),"",宅配便入力!C93)</f>
        <v/>
      </c>
      <c r="D93" s="5" t="str">
        <f>IF(ISBLANK(宅配便入力!D93),"",宅配便入力!D93)</f>
        <v/>
      </c>
      <c r="E93" s="5" t="str">
        <f>IF(ISBLANK(宅配便入力!E93),"",宅配便入力!E93)</f>
        <v/>
      </c>
      <c r="F93" s="5" t="str">
        <f t="shared" si="8"/>
        <v/>
      </c>
      <c r="G93" s="5" t="str">
        <f t="shared" si="9"/>
        <v/>
      </c>
      <c r="H93" s="5" t="str">
        <f>IF(ISBLANK(宅配便入力!H93),"",宅配便入力!H93)</f>
        <v/>
      </c>
      <c r="I93" s="5" t="str">
        <f>IF(ISBLANK(宅配便入力!I93),"",宅配便入力!I93)</f>
        <v/>
      </c>
      <c r="J93" s="5" t="str">
        <f>IF(ISBLANK(宅配便入力!J93),"",宅配便入力!J93)</f>
        <v/>
      </c>
      <c r="K93" s="5" t="str">
        <f>IF(ISBLANK(宅配便入力!K93),"",宅配便入力!K93)</f>
        <v/>
      </c>
      <c r="L93" s="12"/>
      <c r="M93" s="10"/>
      <c r="N93" s="10"/>
      <c r="O93" s="10"/>
      <c r="P93" s="10"/>
      <c r="Q93" s="12"/>
      <c r="R93" s="12"/>
      <c r="S93" s="5" t="str">
        <f>IF(ISBLANK(宅配便入力!S93),"",宅配便入力!S93)</f>
        <v/>
      </c>
      <c r="T93" s="5" t="str">
        <f>IF(ISBLANK(宅配便入力!T93),"",宅配便入力!T93)</f>
        <v/>
      </c>
      <c r="U93" s="5" t="str">
        <f t="shared" si="10"/>
        <v/>
      </c>
      <c r="V93" s="5" t="str">
        <f>IF(ISBLANK(宅配便入力!V93),"",宅配便入力!V93)</f>
        <v/>
      </c>
      <c r="W93" s="5" t="str">
        <f t="shared" si="12"/>
        <v/>
      </c>
      <c r="X93" s="5" t="str">
        <f t="shared" si="12"/>
        <v/>
      </c>
      <c r="Y93" s="5" t="str">
        <f t="shared" si="11"/>
        <v/>
      </c>
      <c r="Z93" s="5" t="str">
        <f t="shared" si="11"/>
        <v/>
      </c>
      <c r="AA93" s="5" t="str">
        <f t="shared" si="11"/>
        <v/>
      </c>
      <c r="AB93" s="5" t="str">
        <f t="shared" si="11"/>
        <v/>
      </c>
      <c r="AC93" s="5" t="str">
        <f t="shared" si="11"/>
        <v/>
      </c>
      <c r="AD93" s="5" t="str">
        <f t="shared" si="11"/>
        <v/>
      </c>
      <c r="AE93" s="5" t="str">
        <f t="shared" si="11"/>
        <v/>
      </c>
      <c r="AF93" s="5" t="str">
        <f t="shared" si="11"/>
        <v/>
      </c>
      <c r="AG93" s="5" t="str">
        <f t="shared" si="11"/>
        <v/>
      </c>
      <c r="AH93" s="5" t="str">
        <f t="shared" si="11"/>
        <v/>
      </c>
    </row>
    <row r="94" spans="1:34">
      <c r="A94" s="6">
        <v>91</v>
      </c>
      <c r="B94" s="158" t="str">
        <f>IF(ISBLANK(宅配便入力!B94),"",宅配便入力!B94)</f>
        <v/>
      </c>
      <c r="C94" s="5" t="str">
        <f>IF(ISBLANK(宅配便入力!C94),"",宅配便入力!C94)</f>
        <v/>
      </c>
      <c r="D94" s="5" t="str">
        <f>IF(ISBLANK(宅配便入力!D94),"",宅配便入力!D94)</f>
        <v/>
      </c>
      <c r="E94" s="5" t="str">
        <f>IF(ISBLANK(宅配便入力!E94),"",宅配便入力!E94)</f>
        <v/>
      </c>
      <c r="F94" s="5" t="str">
        <f t="shared" si="8"/>
        <v/>
      </c>
      <c r="G94" s="5" t="str">
        <f t="shared" si="9"/>
        <v/>
      </c>
      <c r="H94" s="5" t="str">
        <f>IF(ISBLANK(宅配便入力!H94),"",宅配便入力!H94)</f>
        <v/>
      </c>
      <c r="I94" s="5" t="str">
        <f>IF(ISBLANK(宅配便入力!I94),"",宅配便入力!I94)</f>
        <v/>
      </c>
      <c r="J94" s="5" t="str">
        <f>IF(ISBLANK(宅配便入力!J94),"",宅配便入力!J94)</f>
        <v/>
      </c>
      <c r="K94" s="5" t="str">
        <f>IF(ISBLANK(宅配便入力!K94),"",宅配便入力!K94)</f>
        <v/>
      </c>
      <c r="L94" s="12"/>
      <c r="M94" s="10"/>
      <c r="N94" s="10"/>
      <c r="O94" s="10"/>
      <c r="P94" s="10"/>
      <c r="Q94" s="12"/>
      <c r="R94" s="12"/>
      <c r="S94" s="5" t="str">
        <f>IF(ISBLANK(宅配便入力!S94),"",宅配便入力!S94)</f>
        <v/>
      </c>
      <c r="T94" s="5" t="str">
        <f>IF(ISBLANK(宅配便入力!T94),"",宅配便入力!T94)</f>
        <v/>
      </c>
      <c r="U94" s="5" t="str">
        <f t="shared" si="10"/>
        <v/>
      </c>
      <c r="V94" s="5" t="str">
        <f>IF(ISBLANK(宅配便入力!V94),"",宅配便入力!V94)</f>
        <v/>
      </c>
      <c r="W94" s="5" t="str">
        <f t="shared" si="12"/>
        <v/>
      </c>
      <c r="X94" s="5" t="str">
        <f t="shared" si="12"/>
        <v/>
      </c>
      <c r="Y94" s="5" t="str">
        <f t="shared" si="11"/>
        <v/>
      </c>
      <c r="Z94" s="5" t="str">
        <f t="shared" si="11"/>
        <v/>
      </c>
      <c r="AA94" s="5" t="str">
        <f t="shared" si="11"/>
        <v/>
      </c>
      <c r="AB94" s="5" t="str">
        <f t="shared" si="11"/>
        <v/>
      </c>
      <c r="AC94" s="5" t="str">
        <f t="shared" si="11"/>
        <v/>
      </c>
      <c r="AD94" s="5" t="str">
        <f t="shared" si="11"/>
        <v/>
      </c>
      <c r="AE94" s="5" t="str">
        <f t="shared" si="11"/>
        <v/>
      </c>
      <c r="AF94" s="5" t="str">
        <f t="shared" si="11"/>
        <v/>
      </c>
      <c r="AG94" s="5" t="str">
        <f t="shared" si="11"/>
        <v/>
      </c>
      <c r="AH94" s="5" t="str">
        <f t="shared" si="11"/>
        <v/>
      </c>
    </row>
    <row r="95" spans="1:34">
      <c r="A95" s="6">
        <v>92</v>
      </c>
      <c r="B95" s="158" t="str">
        <f>IF(ISBLANK(宅配便入力!B95),"",宅配便入力!B95)</f>
        <v/>
      </c>
      <c r="C95" s="5" t="str">
        <f>IF(ISBLANK(宅配便入力!C95),"",宅配便入力!C95)</f>
        <v/>
      </c>
      <c r="D95" s="5" t="str">
        <f>IF(ISBLANK(宅配便入力!D95),"",宅配便入力!D95)</f>
        <v/>
      </c>
      <c r="E95" s="5" t="str">
        <f>IF(ISBLANK(宅配便入力!E95),"",宅配便入力!E95)</f>
        <v/>
      </c>
      <c r="F95" s="5" t="str">
        <f t="shared" si="8"/>
        <v/>
      </c>
      <c r="G95" s="5" t="str">
        <f t="shared" si="9"/>
        <v/>
      </c>
      <c r="H95" s="5" t="str">
        <f>IF(ISBLANK(宅配便入力!H95),"",宅配便入力!H95)</f>
        <v/>
      </c>
      <c r="I95" s="5" t="str">
        <f>IF(ISBLANK(宅配便入力!I95),"",宅配便入力!I95)</f>
        <v/>
      </c>
      <c r="J95" s="5" t="str">
        <f>IF(ISBLANK(宅配便入力!J95),"",宅配便入力!J95)</f>
        <v/>
      </c>
      <c r="K95" s="5" t="str">
        <f>IF(ISBLANK(宅配便入力!K95),"",宅配便入力!K95)</f>
        <v/>
      </c>
      <c r="L95" s="12"/>
      <c r="M95" s="10"/>
      <c r="N95" s="10"/>
      <c r="O95" s="10"/>
      <c r="P95" s="10"/>
      <c r="Q95" s="12"/>
      <c r="R95" s="12"/>
      <c r="S95" s="5" t="str">
        <f>IF(ISBLANK(宅配便入力!S95),"",宅配便入力!S95)</f>
        <v/>
      </c>
      <c r="T95" s="5" t="str">
        <f>IF(ISBLANK(宅配便入力!T95),"",宅配便入力!T95)</f>
        <v/>
      </c>
      <c r="U95" s="5" t="str">
        <f t="shared" si="10"/>
        <v/>
      </c>
      <c r="V95" s="5" t="str">
        <f>IF(ISBLANK(宅配便入力!V95),"",宅配便入力!V95)</f>
        <v/>
      </c>
      <c r="W95" s="5" t="str">
        <f t="shared" si="12"/>
        <v/>
      </c>
      <c r="X95" s="5" t="str">
        <f t="shared" si="12"/>
        <v/>
      </c>
      <c r="Y95" s="5" t="str">
        <f t="shared" si="11"/>
        <v/>
      </c>
      <c r="Z95" s="5" t="str">
        <f t="shared" si="11"/>
        <v/>
      </c>
      <c r="AA95" s="5" t="str">
        <f t="shared" si="11"/>
        <v/>
      </c>
      <c r="AB95" s="5" t="str">
        <f t="shared" si="11"/>
        <v/>
      </c>
      <c r="AC95" s="5" t="str">
        <f t="shared" si="11"/>
        <v/>
      </c>
      <c r="AD95" s="5" t="str">
        <f t="shared" si="11"/>
        <v/>
      </c>
      <c r="AE95" s="5" t="str">
        <f t="shared" si="11"/>
        <v/>
      </c>
      <c r="AF95" s="5" t="str">
        <f t="shared" si="11"/>
        <v/>
      </c>
      <c r="AG95" s="5" t="str">
        <f t="shared" si="11"/>
        <v/>
      </c>
      <c r="AH95" s="5" t="str">
        <f t="shared" si="11"/>
        <v/>
      </c>
    </row>
    <row r="96" spans="1:34">
      <c r="A96" s="6">
        <v>93</v>
      </c>
      <c r="B96" s="158" t="str">
        <f>IF(ISBLANK(宅配便入力!B96),"",宅配便入力!B96)</f>
        <v/>
      </c>
      <c r="C96" s="5" t="str">
        <f>IF(ISBLANK(宅配便入力!C96),"",宅配便入力!C96)</f>
        <v/>
      </c>
      <c r="D96" s="5" t="str">
        <f>IF(ISBLANK(宅配便入力!D96),"",宅配便入力!D96)</f>
        <v/>
      </c>
      <c r="E96" s="5" t="str">
        <f>IF(ISBLANK(宅配便入力!E96),"",宅配便入力!E96)</f>
        <v/>
      </c>
      <c r="F96" s="5" t="str">
        <f t="shared" si="8"/>
        <v/>
      </c>
      <c r="G96" s="5" t="str">
        <f t="shared" si="9"/>
        <v/>
      </c>
      <c r="H96" s="5" t="str">
        <f>IF(ISBLANK(宅配便入力!H96),"",宅配便入力!H96)</f>
        <v/>
      </c>
      <c r="I96" s="5" t="str">
        <f>IF(ISBLANK(宅配便入力!I96),"",宅配便入力!I96)</f>
        <v/>
      </c>
      <c r="J96" s="5" t="str">
        <f>IF(ISBLANK(宅配便入力!J96),"",宅配便入力!J96)</f>
        <v/>
      </c>
      <c r="K96" s="5" t="str">
        <f>IF(ISBLANK(宅配便入力!K96),"",宅配便入力!K96)</f>
        <v/>
      </c>
      <c r="L96" s="12"/>
      <c r="M96" s="10"/>
      <c r="N96" s="10"/>
      <c r="O96" s="10"/>
      <c r="P96" s="10"/>
      <c r="Q96" s="12"/>
      <c r="R96" s="12"/>
      <c r="S96" s="5" t="str">
        <f>IF(ISBLANK(宅配便入力!S96),"",宅配便入力!S96)</f>
        <v/>
      </c>
      <c r="T96" s="5" t="str">
        <f>IF(ISBLANK(宅配便入力!T96),"",宅配便入力!T96)</f>
        <v/>
      </c>
      <c r="U96" s="5" t="str">
        <f t="shared" si="10"/>
        <v/>
      </c>
      <c r="V96" s="5" t="str">
        <f>IF(ISBLANK(宅配便入力!V96),"",宅配便入力!V96)</f>
        <v/>
      </c>
      <c r="W96" s="5" t="str">
        <f t="shared" si="12"/>
        <v/>
      </c>
      <c r="X96" s="5" t="str">
        <f t="shared" si="12"/>
        <v/>
      </c>
      <c r="Y96" s="5" t="str">
        <f t="shared" si="11"/>
        <v/>
      </c>
      <c r="Z96" s="5" t="str">
        <f t="shared" si="11"/>
        <v/>
      </c>
      <c r="AA96" s="5" t="str">
        <f t="shared" si="11"/>
        <v/>
      </c>
      <c r="AB96" s="5" t="str">
        <f t="shared" si="11"/>
        <v/>
      </c>
      <c r="AC96" s="5" t="str">
        <f t="shared" si="11"/>
        <v/>
      </c>
      <c r="AD96" s="5" t="str">
        <f t="shared" si="11"/>
        <v/>
      </c>
      <c r="AE96" s="5" t="str">
        <f t="shared" si="11"/>
        <v/>
      </c>
      <c r="AF96" s="5" t="str">
        <f t="shared" si="11"/>
        <v/>
      </c>
      <c r="AG96" s="5" t="str">
        <f t="shared" si="11"/>
        <v/>
      </c>
      <c r="AH96" s="5" t="str">
        <f t="shared" si="11"/>
        <v/>
      </c>
    </row>
    <row r="97" spans="1:34">
      <c r="A97" s="6">
        <v>94</v>
      </c>
      <c r="B97" s="158" t="str">
        <f>IF(ISBLANK(宅配便入力!B97),"",宅配便入力!B97)</f>
        <v/>
      </c>
      <c r="C97" s="5" t="str">
        <f>IF(ISBLANK(宅配便入力!C97),"",宅配便入力!C97)</f>
        <v/>
      </c>
      <c r="D97" s="5" t="str">
        <f>IF(ISBLANK(宅配便入力!D97),"",宅配便入力!D97)</f>
        <v/>
      </c>
      <c r="E97" s="5" t="str">
        <f>IF(ISBLANK(宅配便入力!E97),"",宅配便入力!E97)</f>
        <v/>
      </c>
      <c r="F97" s="5" t="str">
        <f t="shared" si="8"/>
        <v/>
      </c>
      <c r="G97" s="5" t="str">
        <f t="shared" si="9"/>
        <v/>
      </c>
      <c r="H97" s="5" t="str">
        <f>IF(ISBLANK(宅配便入力!H97),"",宅配便入力!H97)</f>
        <v/>
      </c>
      <c r="I97" s="5" t="str">
        <f>IF(ISBLANK(宅配便入力!I97),"",宅配便入力!I97)</f>
        <v/>
      </c>
      <c r="J97" s="5" t="str">
        <f>IF(ISBLANK(宅配便入力!J97),"",宅配便入力!J97)</f>
        <v/>
      </c>
      <c r="K97" s="5" t="str">
        <f>IF(ISBLANK(宅配便入力!K97),"",宅配便入力!K97)</f>
        <v/>
      </c>
      <c r="L97" s="12"/>
      <c r="M97" s="10"/>
      <c r="N97" s="10"/>
      <c r="O97" s="10"/>
      <c r="P97" s="10"/>
      <c r="Q97" s="12"/>
      <c r="R97" s="12"/>
      <c r="S97" s="5" t="str">
        <f>IF(ISBLANK(宅配便入力!S97),"",宅配便入力!S97)</f>
        <v/>
      </c>
      <c r="T97" s="5" t="str">
        <f>IF(ISBLANK(宅配便入力!T97),"",宅配便入力!T97)</f>
        <v/>
      </c>
      <c r="U97" s="5" t="str">
        <f t="shared" si="10"/>
        <v/>
      </c>
      <c r="V97" s="5" t="str">
        <f>IF(ISBLANK(宅配便入力!V97),"",宅配便入力!V97)</f>
        <v/>
      </c>
      <c r="W97" s="5" t="str">
        <f t="shared" si="12"/>
        <v/>
      </c>
      <c r="X97" s="5" t="str">
        <f t="shared" si="12"/>
        <v/>
      </c>
      <c r="Y97" s="5" t="str">
        <f t="shared" si="11"/>
        <v/>
      </c>
      <c r="Z97" s="5" t="str">
        <f t="shared" si="11"/>
        <v/>
      </c>
      <c r="AA97" s="5" t="str">
        <f t="shared" si="11"/>
        <v/>
      </c>
      <c r="AB97" s="5" t="str">
        <f t="shared" si="11"/>
        <v/>
      </c>
      <c r="AC97" s="5" t="str">
        <f t="shared" si="11"/>
        <v/>
      </c>
      <c r="AD97" s="5" t="str">
        <f t="shared" si="11"/>
        <v/>
      </c>
      <c r="AE97" s="5" t="str">
        <f t="shared" si="11"/>
        <v/>
      </c>
      <c r="AF97" s="5" t="str">
        <f t="shared" si="11"/>
        <v/>
      </c>
      <c r="AG97" s="5" t="str">
        <f t="shared" si="11"/>
        <v/>
      </c>
      <c r="AH97" s="5" t="str">
        <f t="shared" si="11"/>
        <v/>
      </c>
    </row>
    <row r="98" spans="1:34">
      <c r="A98" s="6">
        <v>95</v>
      </c>
      <c r="B98" s="158" t="str">
        <f>IF(ISBLANK(宅配便入力!B98),"",宅配便入力!B98)</f>
        <v/>
      </c>
      <c r="C98" s="5" t="str">
        <f>IF(ISBLANK(宅配便入力!C98),"",宅配便入力!C98)</f>
        <v/>
      </c>
      <c r="D98" s="5" t="str">
        <f>IF(ISBLANK(宅配便入力!D98),"",宅配便入力!D98)</f>
        <v/>
      </c>
      <c r="E98" s="5" t="str">
        <f>IF(ISBLANK(宅配便入力!E98),"",宅配便入力!E98)</f>
        <v/>
      </c>
      <c r="F98" s="5" t="str">
        <f t="shared" si="8"/>
        <v/>
      </c>
      <c r="G98" s="5" t="str">
        <f t="shared" si="9"/>
        <v/>
      </c>
      <c r="H98" s="5" t="str">
        <f>IF(ISBLANK(宅配便入力!H98),"",宅配便入力!H98)</f>
        <v/>
      </c>
      <c r="I98" s="5" t="str">
        <f>IF(ISBLANK(宅配便入力!I98),"",宅配便入力!I98)</f>
        <v/>
      </c>
      <c r="J98" s="5" t="str">
        <f>IF(ISBLANK(宅配便入力!J98),"",宅配便入力!J98)</f>
        <v/>
      </c>
      <c r="K98" s="5" t="str">
        <f>IF(ISBLANK(宅配便入力!K98),"",宅配便入力!K98)</f>
        <v/>
      </c>
      <c r="L98" s="12"/>
      <c r="M98" s="10"/>
      <c r="N98" s="10"/>
      <c r="O98" s="10"/>
      <c r="P98" s="10"/>
      <c r="Q98" s="12"/>
      <c r="R98" s="12"/>
      <c r="S98" s="5" t="str">
        <f>IF(ISBLANK(宅配便入力!S98),"",宅配便入力!S98)</f>
        <v/>
      </c>
      <c r="T98" s="5" t="str">
        <f>IF(ISBLANK(宅配便入力!T98),"",宅配便入力!T98)</f>
        <v/>
      </c>
      <c r="U98" s="5" t="str">
        <f t="shared" si="10"/>
        <v/>
      </c>
      <c r="V98" s="5" t="str">
        <f>IF(ISBLANK(宅配便入力!V98),"",宅配便入力!V98)</f>
        <v/>
      </c>
      <c r="W98" s="5" t="str">
        <f t="shared" si="12"/>
        <v/>
      </c>
      <c r="X98" s="5" t="str">
        <f t="shared" si="12"/>
        <v/>
      </c>
      <c r="Y98" s="5" t="str">
        <f t="shared" si="11"/>
        <v/>
      </c>
      <c r="Z98" s="5" t="str">
        <f t="shared" si="11"/>
        <v/>
      </c>
      <c r="AA98" s="5" t="str">
        <f t="shared" si="11"/>
        <v/>
      </c>
      <c r="AB98" s="5" t="str">
        <f t="shared" si="11"/>
        <v/>
      </c>
      <c r="AC98" s="5" t="str">
        <f t="shared" si="11"/>
        <v/>
      </c>
      <c r="AD98" s="5" t="str">
        <f t="shared" si="11"/>
        <v/>
      </c>
      <c r="AE98" s="5" t="str">
        <f t="shared" si="11"/>
        <v/>
      </c>
      <c r="AF98" s="5" t="str">
        <f t="shared" si="11"/>
        <v/>
      </c>
      <c r="AG98" s="5" t="str">
        <f t="shared" si="11"/>
        <v/>
      </c>
      <c r="AH98" s="5" t="str">
        <f t="shared" si="11"/>
        <v/>
      </c>
    </row>
    <row r="99" spans="1:34">
      <c r="A99" s="6">
        <v>96</v>
      </c>
      <c r="B99" s="158" t="str">
        <f>IF(ISBLANK(宅配便入力!B99),"",宅配便入力!B99)</f>
        <v/>
      </c>
      <c r="C99" s="5" t="str">
        <f>IF(ISBLANK(宅配便入力!C99),"",宅配便入力!C99)</f>
        <v/>
      </c>
      <c r="D99" s="5" t="str">
        <f>IF(ISBLANK(宅配便入力!D99),"",宅配便入力!D99)</f>
        <v/>
      </c>
      <c r="E99" s="5" t="str">
        <f>IF(ISBLANK(宅配便入力!E99),"",宅配便入力!E99)</f>
        <v/>
      </c>
      <c r="F99" s="5" t="str">
        <f t="shared" si="8"/>
        <v/>
      </c>
      <c r="G99" s="5" t="str">
        <f t="shared" si="9"/>
        <v/>
      </c>
      <c r="H99" s="5" t="str">
        <f>IF(ISBLANK(宅配便入力!H99),"",宅配便入力!H99)</f>
        <v/>
      </c>
      <c r="I99" s="5" t="str">
        <f>IF(ISBLANK(宅配便入力!I99),"",宅配便入力!I99)</f>
        <v/>
      </c>
      <c r="J99" s="5" t="str">
        <f>IF(ISBLANK(宅配便入力!J99),"",宅配便入力!J99)</f>
        <v/>
      </c>
      <c r="K99" s="5" t="str">
        <f>IF(ISBLANK(宅配便入力!K99),"",宅配便入力!K99)</f>
        <v/>
      </c>
      <c r="L99" s="12"/>
      <c r="M99" s="10"/>
      <c r="N99" s="10"/>
      <c r="O99" s="10"/>
      <c r="P99" s="10"/>
      <c r="Q99" s="12"/>
      <c r="R99" s="12"/>
      <c r="S99" s="5" t="str">
        <f>IF(ISBLANK(宅配便入力!S99),"",宅配便入力!S99)</f>
        <v/>
      </c>
      <c r="T99" s="5" t="str">
        <f>IF(ISBLANK(宅配便入力!T99),"",宅配便入力!T99)</f>
        <v/>
      </c>
      <c r="U99" s="5" t="str">
        <f t="shared" si="10"/>
        <v/>
      </c>
      <c r="V99" s="5" t="str">
        <f>IF(ISBLANK(宅配便入力!V99),"",宅配便入力!V99)</f>
        <v/>
      </c>
      <c r="W99" s="5" t="str">
        <f t="shared" si="12"/>
        <v/>
      </c>
      <c r="X99" s="5" t="str">
        <f t="shared" si="12"/>
        <v/>
      </c>
      <c r="Y99" s="5" t="str">
        <f t="shared" si="11"/>
        <v/>
      </c>
      <c r="Z99" s="5" t="str">
        <f t="shared" si="11"/>
        <v/>
      </c>
      <c r="AA99" s="5" t="str">
        <f t="shared" si="11"/>
        <v/>
      </c>
      <c r="AB99" s="5" t="str">
        <f t="shared" si="11"/>
        <v/>
      </c>
      <c r="AC99" s="5" t="str">
        <f t="shared" si="11"/>
        <v/>
      </c>
      <c r="AD99" s="5" t="str">
        <f t="shared" si="11"/>
        <v/>
      </c>
      <c r="AE99" s="5" t="str">
        <f t="shared" si="11"/>
        <v/>
      </c>
      <c r="AF99" s="5" t="str">
        <f t="shared" si="11"/>
        <v/>
      </c>
      <c r="AG99" s="5" t="str">
        <f t="shared" si="11"/>
        <v/>
      </c>
      <c r="AH99" s="5" t="str">
        <f t="shared" si="11"/>
        <v/>
      </c>
    </row>
    <row r="100" spans="1:34">
      <c r="A100" s="6">
        <v>97</v>
      </c>
      <c r="B100" s="158" t="str">
        <f>IF(ISBLANK(宅配便入力!B100),"",宅配便入力!B100)</f>
        <v/>
      </c>
      <c r="C100" s="5" t="str">
        <f>IF(ISBLANK(宅配便入力!C100),"",宅配便入力!C100)</f>
        <v/>
      </c>
      <c r="D100" s="5" t="str">
        <f>IF(ISBLANK(宅配便入力!D100),"",宅配便入力!D100)</f>
        <v/>
      </c>
      <c r="E100" s="5" t="str">
        <f>IF(ISBLANK(宅配便入力!E100),"",宅配便入力!E100)</f>
        <v/>
      </c>
      <c r="F100" s="5" t="str">
        <f t="shared" si="8"/>
        <v/>
      </c>
      <c r="G100" s="5" t="str">
        <f t="shared" si="9"/>
        <v/>
      </c>
      <c r="H100" s="5" t="str">
        <f>IF(ISBLANK(宅配便入力!H100),"",宅配便入力!H100)</f>
        <v/>
      </c>
      <c r="I100" s="5" t="str">
        <f>IF(ISBLANK(宅配便入力!I100),"",宅配便入力!I100)</f>
        <v/>
      </c>
      <c r="J100" s="5" t="str">
        <f>IF(ISBLANK(宅配便入力!J100),"",宅配便入力!J100)</f>
        <v/>
      </c>
      <c r="K100" s="5" t="str">
        <f>IF(ISBLANK(宅配便入力!K100),"",宅配便入力!K100)</f>
        <v/>
      </c>
      <c r="L100" s="12"/>
      <c r="M100" s="10"/>
      <c r="N100" s="10"/>
      <c r="O100" s="10"/>
      <c r="P100" s="10"/>
      <c r="Q100" s="12"/>
      <c r="R100" s="12"/>
      <c r="S100" s="5" t="str">
        <f>IF(ISBLANK(宅配便入力!S100),"",宅配便入力!S100)</f>
        <v/>
      </c>
      <c r="T100" s="5" t="str">
        <f>IF(ISBLANK(宅配便入力!T100),"",宅配便入力!T100)</f>
        <v/>
      </c>
      <c r="U100" s="5" t="str">
        <f t="shared" si="10"/>
        <v/>
      </c>
      <c r="V100" s="5" t="str">
        <f>IF(ISBLANK(宅配便入力!V100),"",宅配便入力!V100)</f>
        <v/>
      </c>
      <c r="W100" s="5" t="str">
        <f t="shared" si="12"/>
        <v/>
      </c>
      <c r="X100" s="5" t="str">
        <f t="shared" si="12"/>
        <v/>
      </c>
      <c r="Y100" s="5" t="str">
        <f t="shared" si="11"/>
        <v/>
      </c>
      <c r="Z100" s="5" t="str">
        <f t="shared" si="11"/>
        <v/>
      </c>
      <c r="AA100" s="5" t="str">
        <f t="shared" si="11"/>
        <v/>
      </c>
      <c r="AB100" s="5" t="str">
        <f t="shared" si="11"/>
        <v/>
      </c>
      <c r="AC100" s="5" t="str">
        <f t="shared" si="11"/>
        <v/>
      </c>
      <c r="AD100" s="5" t="str">
        <f t="shared" si="11"/>
        <v/>
      </c>
      <c r="AE100" s="5" t="str">
        <f t="shared" si="11"/>
        <v/>
      </c>
      <c r="AF100" s="5" t="str">
        <f t="shared" si="11"/>
        <v/>
      </c>
      <c r="AG100" s="5" t="str">
        <f t="shared" si="11"/>
        <v/>
      </c>
      <c r="AH100" s="5" t="str">
        <f t="shared" si="11"/>
        <v/>
      </c>
    </row>
    <row r="101" spans="1:34">
      <c r="A101" s="6">
        <v>98</v>
      </c>
      <c r="B101" s="158" t="str">
        <f>IF(ISBLANK(宅配便入力!B101),"",宅配便入力!B101)</f>
        <v/>
      </c>
      <c r="C101" s="5" t="str">
        <f>IF(ISBLANK(宅配便入力!C101),"",宅配便入力!C101)</f>
        <v/>
      </c>
      <c r="D101" s="5" t="str">
        <f>IF(ISBLANK(宅配便入力!D101),"",宅配便入力!D101)</f>
        <v/>
      </c>
      <c r="E101" s="5" t="str">
        <f>IF(ISBLANK(宅配便入力!E101),"",宅配便入力!E101)</f>
        <v/>
      </c>
      <c r="F101" s="5" t="str">
        <f t="shared" si="8"/>
        <v/>
      </c>
      <c r="G101" s="5" t="str">
        <f t="shared" si="9"/>
        <v/>
      </c>
      <c r="H101" s="5" t="str">
        <f>IF(ISBLANK(宅配便入力!H101),"",宅配便入力!H101)</f>
        <v/>
      </c>
      <c r="I101" s="5" t="str">
        <f>IF(ISBLANK(宅配便入力!I101),"",宅配便入力!I101)</f>
        <v/>
      </c>
      <c r="J101" s="5" t="str">
        <f>IF(ISBLANK(宅配便入力!J101),"",宅配便入力!J101)</f>
        <v/>
      </c>
      <c r="K101" s="5" t="str">
        <f>IF(ISBLANK(宅配便入力!K101),"",宅配便入力!K101)</f>
        <v/>
      </c>
      <c r="L101" s="12"/>
      <c r="M101" s="10"/>
      <c r="N101" s="10"/>
      <c r="O101" s="10"/>
      <c r="P101" s="10"/>
      <c r="Q101" s="12"/>
      <c r="R101" s="12"/>
      <c r="S101" s="5" t="str">
        <f>IF(ISBLANK(宅配便入力!S101),"",宅配便入力!S101)</f>
        <v/>
      </c>
      <c r="T101" s="5" t="str">
        <f>IF(ISBLANK(宅配便入力!T101),"",宅配便入力!T101)</f>
        <v/>
      </c>
      <c r="U101" s="5" t="str">
        <f t="shared" si="10"/>
        <v/>
      </c>
      <c r="V101" s="5" t="str">
        <f>IF(ISBLANK(宅配便入力!V101),"",宅配便入力!V101)</f>
        <v/>
      </c>
      <c r="W101" s="5" t="str">
        <f t="shared" si="12"/>
        <v/>
      </c>
      <c r="X101" s="5" t="str">
        <f t="shared" si="12"/>
        <v/>
      </c>
      <c r="Y101" s="5" t="str">
        <f t="shared" si="11"/>
        <v/>
      </c>
      <c r="Z101" s="5" t="str">
        <f t="shared" si="11"/>
        <v/>
      </c>
      <c r="AA101" s="5" t="str">
        <f t="shared" si="11"/>
        <v/>
      </c>
      <c r="AB101" s="5" t="str">
        <f t="shared" si="11"/>
        <v/>
      </c>
      <c r="AC101" s="5" t="str">
        <f t="shared" si="11"/>
        <v/>
      </c>
      <c r="AD101" s="5" t="str">
        <f t="shared" si="11"/>
        <v/>
      </c>
      <c r="AE101" s="5" t="str">
        <f t="shared" si="11"/>
        <v/>
      </c>
      <c r="AF101" s="5" t="str">
        <f t="shared" si="11"/>
        <v/>
      </c>
      <c r="AG101" s="5" t="str">
        <f t="shared" si="11"/>
        <v/>
      </c>
      <c r="AH101" s="5" t="str">
        <f t="shared" si="11"/>
        <v/>
      </c>
    </row>
    <row r="102" spans="1:34">
      <c r="A102" s="6">
        <v>99</v>
      </c>
      <c r="B102" s="158" t="str">
        <f>IF(ISBLANK(宅配便入力!B102),"",宅配便入力!B102)</f>
        <v/>
      </c>
      <c r="C102" s="5" t="str">
        <f>IF(ISBLANK(宅配便入力!C102),"",宅配便入力!C102)</f>
        <v/>
      </c>
      <c r="D102" s="5" t="str">
        <f>IF(ISBLANK(宅配便入力!D102),"",宅配便入力!D102)</f>
        <v/>
      </c>
      <c r="E102" s="5" t="str">
        <f>IF(ISBLANK(宅配便入力!E102),"",宅配便入力!E102)</f>
        <v/>
      </c>
      <c r="F102" s="5" t="str">
        <f t="shared" si="8"/>
        <v/>
      </c>
      <c r="G102" s="5" t="str">
        <f t="shared" si="9"/>
        <v/>
      </c>
      <c r="H102" s="5" t="str">
        <f>IF(ISBLANK(宅配便入力!H102),"",宅配便入力!H102)</f>
        <v/>
      </c>
      <c r="I102" s="5" t="str">
        <f>IF(ISBLANK(宅配便入力!I102),"",宅配便入力!I102)</f>
        <v/>
      </c>
      <c r="J102" s="5" t="str">
        <f>IF(ISBLANK(宅配便入力!J102),"",宅配便入力!J102)</f>
        <v/>
      </c>
      <c r="K102" s="5" t="str">
        <f>IF(ISBLANK(宅配便入力!K102),"",宅配便入力!K102)</f>
        <v/>
      </c>
      <c r="L102" s="12"/>
      <c r="M102" s="10"/>
      <c r="N102" s="10"/>
      <c r="O102" s="10"/>
      <c r="P102" s="10"/>
      <c r="Q102" s="12"/>
      <c r="R102" s="12"/>
      <c r="S102" s="5" t="str">
        <f>IF(ISBLANK(宅配便入力!S102),"",宅配便入力!S102)</f>
        <v/>
      </c>
      <c r="T102" s="5" t="str">
        <f>IF(ISBLANK(宅配便入力!T102),"",宅配便入力!T102)</f>
        <v/>
      </c>
      <c r="U102" s="5" t="str">
        <f t="shared" si="10"/>
        <v/>
      </c>
      <c r="V102" s="5" t="str">
        <f>IF(ISBLANK(宅配便入力!V102),"",宅配便入力!V102)</f>
        <v/>
      </c>
      <c r="W102" s="5" t="str">
        <f t="shared" si="12"/>
        <v/>
      </c>
      <c r="X102" s="5" t="str">
        <f t="shared" si="12"/>
        <v/>
      </c>
      <c r="Y102" s="5" t="str">
        <f t="shared" si="11"/>
        <v/>
      </c>
      <c r="Z102" s="5" t="str">
        <f t="shared" si="11"/>
        <v/>
      </c>
      <c r="AA102" s="5" t="str">
        <f t="shared" si="11"/>
        <v/>
      </c>
      <c r="AB102" s="5" t="str">
        <f t="shared" si="11"/>
        <v/>
      </c>
      <c r="AC102" s="5" t="str">
        <f t="shared" si="11"/>
        <v/>
      </c>
      <c r="AD102" s="5" t="str">
        <f t="shared" si="11"/>
        <v/>
      </c>
      <c r="AE102" s="5" t="str">
        <f t="shared" si="11"/>
        <v/>
      </c>
      <c r="AF102" s="5" t="str">
        <f t="shared" si="11"/>
        <v/>
      </c>
      <c r="AG102" s="5" t="str">
        <f t="shared" si="11"/>
        <v/>
      </c>
      <c r="AH102" s="5" t="str">
        <f t="shared" si="11"/>
        <v/>
      </c>
    </row>
    <row r="103" spans="1:34">
      <c r="A103" s="6">
        <v>100</v>
      </c>
      <c r="B103" s="158" t="str">
        <f>IF(ISBLANK(宅配便入力!B103),"",宅配便入力!B103)</f>
        <v/>
      </c>
      <c r="C103" s="5" t="str">
        <f>IF(ISBLANK(宅配便入力!C103),"",宅配便入力!C103)</f>
        <v/>
      </c>
      <c r="D103" s="5" t="str">
        <f>IF(ISBLANK(宅配便入力!D103),"",宅配便入力!D103)</f>
        <v/>
      </c>
      <c r="E103" s="5" t="str">
        <f>IF(ISBLANK(宅配便入力!E103),"",宅配便入力!E103)</f>
        <v/>
      </c>
      <c r="F103" s="5" t="str">
        <f t="shared" si="8"/>
        <v/>
      </c>
      <c r="G103" s="5" t="str">
        <f t="shared" si="9"/>
        <v/>
      </c>
      <c r="H103" s="5" t="str">
        <f>IF(ISBLANK(宅配便入力!H103),"",宅配便入力!H103)</f>
        <v/>
      </c>
      <c r="I103" s="5" t="str">
        <f>IF(ISBLANK(宅配便入力!I103),"",宅配便入力!I103)</f>
        <v/>
      </c>
      <c r="J103" s="5" t="str">
        <f>IF(ISBLANK(宅配便入力!J103),"",宅配便入力!J103)</f>
        <v/>
      </c>
      <c r="K103" s="5" t="str">
        <f>IF(ISBLANK(宅配便入力!K103),"",宅配便入力!K103)</f>
        <v/>
      </c>
      <c r="L103" s="12"/>
      <c r="M103" s="10"/>
      <c r="N103" s="10"/>
      <c r="O103" s="10"/>
      <c r="P103" s="10"/>
      <c r="Q103" s="12"/>
      <c r="R103" s="12"/>
      <c r="S103" s="5" t="str">
        <f>IF(ISBLANK(宅配便入力!S103),"",宅配便入力!S103)</f>
        <v/>
      </c>
      <c r="T103" s="5" t="str">
        <f>IF(ISBLANK(宅配便入力!T103),"",宅配便入力!T103)</f>
        <v/>
      </c>
      <c r="U103" s="5" t="str">
        <f t="shared" si="10"/>
        <v/>
      </c>
      <c r="V103" s="5" t="str">
        <f>IF(ISBLANK(宅配便入力!V103),"",宅配便入力!V103)</f>
        <v/>
      </c>
      <c r="W103" s="5" t="str">
        <f t="shared" si="12"/>
        <v/>
      </c>
      <c r="X103" s="5" t="str">
        <f t="shared" si="12"/>
        <v/>
      </c>
      <c r="Y103" s="5" t="str">
        <f t="shared" si="11"/>
        <v/>
      </c>
      <c r="Z103" s="5" t="str">
        <f t="shared" si="11"/>
        <v/>
      </c>
      <c r="AA103" s="5" t="str">
        <f t="shared" si="11"/>
        <v/>
      </c>
      <c r="AB103" s="5" t="str">
        <f t="shared" si="11"/>
        <v/>
      </c>
      <c r="AC103" s="5" t="str">
        <f t="shared" si="11"/>
        <v/>
      </c>
      <c r="AD103" s="5" t="str">
        <f t="shared" si="11"/>
        <v/>
      </c>
      <c r="AE103" s="5" t="str">
        <f t="shared" si="11"/>
        <v/>
      </c>
      <c r="AF103" s="5" t="str">
        <f t="shared" si="11"/>
        <v/>
      </c>
      <c r="AG103" s="5" t="str">
        <f t="shared" si="11"/>
        <v/>
      </c>
      <c r="AH103" s="5" t="str">
        <f t="shared" si="11"/>
        <v/>
      </c>
    </row>
    <row r="104" spans="1:34">
      <c r="A104" s="6">
        <v>101</v>
      </c>
      <c r="B104" s="158" t="str">
        <f>IF(ISBLANK(宅配便入力!B104),"",宅配便入力!B104)</f>
        <v/>
      </c>
      <c r="C104" s="5" t="str">
        <f>IF(ISBLANK(宅配便入力!C104),"",宅配便入力!C104)</f>
        <v/>
      </c>
      <c r="D104" s="5" t="str">
        <f>IF(ISBLANK(宅配便入力!D104),"",宅配便入力!D104)</f>
        <v/>
      </c>
      <c r="E104" s="5" t="str">
        <f>IF(ISBLANK(宅配便入力!E104),"",宅配便入力!E104)</f>
        <v/>
      </c>
      <c r="F104" s="5" t="str">
        <f t="shared" si="8"/>
        <v/>
      </c>
      <c r="G104" s="5" t="str">
        <f t="shared" si="9"/>
        <v/>
      </c>
      <c r="H104" s="5" t="str">
        <f>IF(ISBLANK(宅配便入力!H104),"",宅配便入力!H104)</f>
        <v/>
      </c>
      <c r="I104" s="5" t="str">
        <f>IF(ISBLANK(宅配便入力!I104),"",宅配便入力!I104)</f>
        <v/>
      </c>
      <c r="J104" s="5" t="str">
        <f>IF(ISBLANK(宅配便入力!J104),"",宅配便入力!J104)</f>
        <v/>
      </c>
      <c r="K104" s="5" t="str">
        <f>IF(ISBLANK(宅配便入力!K104),"",宅配便入力!K104)</f>
        <v/>
      </c>
      <c r="L104" s="12"/>
      <c r="M104" s="10"/>
      <c r="N104" s="10"/>
      <c r="O104" s="10"/>
      <c r="P104" s="10"/>
      <c r="Q104" s="12"/>
      <c r="R104" s="12"/>
      <c r="S104" s="5" t="str">
        <f>IF(ISBLANK(宅配便入力!S104),"",宅配便入力!S104)</f>
        <v/>
      </c>
      <c r="T104" s="5" t="str">
        <f>IF(ISBLANK(宅配便入力!T104),"",宅配便入力!T104)</f>
        <v/>
      </c>
      <c r="U104" s="5" t="str">
        <f t="shared" si="10"/>
        <v/>
      </c>
      <c r="V104" s="5" t="str">
        <f>IF(ISBLANK(宅配便入力!V104),"",宅配便入力!V104)</f>
        <v/>
      </c>
      <c r="W104" s="5" t="str">
        <f t="shared" si="12"/>
        <v/>
      </c>
      <c r="X104" s="5" t="str">
        <f t="shared" si="12"/>
        <v/>
      </c>
      <c r="Y104" s="5" t="str">
        <f t="shared" si="11"/>
        <v/>
      </c>
      <c r="Z104" s="5" t="str">
        <f t="shared" si="11"/>
        <v/>
      </c>
      <c r="AA104" s="5" t="str">
        <f t="shared" si="11"/>
        <v/>
      </c>
      <c r="AB104" s="5" t="str">
        <f t="shared" si="11"/>
        <v/>
      </c>
      <c r="AC104" s="5" t="str">
        <f t="shared" si="11"/>
        <v/>
      </c>
      <c r="AD104" s="5" t="str">
        <f t="shared" si="11"/>
        <v/>
      </c>
      <c r="AE104" s="5" t="str">
        <f t="shared" si="11"/>
        <v/>
      </c>
      <c r="AF104" s="5" t="str">
        <f t="shared" si="11"/>
        <v/>
      </c>
      <c r="AG104" s="5" t="str">
        <f t="shared" si="11"/>
        <v/>
      </c>
      <c r="AH104" s="5" t="str">
        <f t="shared" si="11"/>
        <v/>
      </c>
    </row>
    <row r="105" spans="1:34">
      <c r="A105" s="6">
        <v>102</v>
      </c>
      <c r="B105" s="158" t="str">
        <f>IF(ISBLANK(宅配便入力!B105),"",宅配便入力!B105)</f>
        <v/>
      </c>
      <c r="C105" s="5" t="str">
        <f>IF(ISBLANK(宅配便入力!C105),"",宅配便入力!C105)</f>
        <v/>
      </c>
      <c r="D105" s="5" t="str">
        <f>IF(ISBLANK(宅配便入力!D105),"",宅配便入力!D105)</f>
        <v/>
      </c>
      <c r="E105" s="5" t="str">
        <f>IF(ISBLANK(宅配便入力!E105),"",宅配便入力!E105)</f>
        <v/>
      </c>
      <c r="F105" s="5" t="str">
        <f t="shared" si="8"/>
        <v/>
      </c>
      <c r="G105" s="5" t="str">
        <f t="shared" si="9"/>
        <v/>
      </c>
      <c r="H105" s="5" t="str">
        <f>IF(ISBLANK(宅配便入力!H105),"",宅配便入力!H105)</f>
        <v/>
      </c>
      <c r="I105" s="5" t="str">
        <f>IF(ISBLANK(宅配便入力!I105),"",宅配便入力!I105)</f>
        <v/>
      </c>
      <c r="J105" s="5" t="str">
        <f>IF(ISBLANK(宅配便入力!J105),"",宅配便入力!J105)</f>
        <v/>
      </c>
      <c r="K105" s="5" t="str">
        <f>IF(ISBLANK(宅配便入力!K105),"",宅配便入力!K105)</f>
        <v/>
      </c>
      <c r="L105" s="12"/>
      <c r="M105" s="10"/>
      <c r="N105" s="10"/>
      <c r="O105" s="10"/>
      <c r="P105" s="10"/>
      <c r="Q105" s="12"/>
      <c r="R105" s="12"/>
      <c r="S105" s="5" t="str">
        <f>IF(ISBLANK(宅配便入力!S105),"",宅配便入力!S105)</f>
        <v/>
      </c>
      <c r="T105" s="5" t="str">
        <f>IF(ISBLANK(宅配便入力!T105),"",宅配便入力!T105)</f>
        <v/>
      </c>
      <c r="U105" s="5" t="str">
        <f t="shared" si="10"/>
        <v/>
      </c>
      <c r="V105" s="5" t="str">
        <f>IF(ISBLANK(宅配便入力!V105),"",宅配便入力!V105)</f>
        <v/>
      </c>
      <c r="W105" s="5" t="str">
        <f t="shared" si="12"/>
        <v/>
      </c>
      <c r="X105" s="5" t="str">
        <f t="shared" si="12"/>
        <v/>
      </c>
      <c r="Y105" s="5" t="str">
        <f t="shared" si="11"/>
        <v/>
      </c>
      <c r="Z105" s="5" t="str">
        <f t="shared" si="11"/>
        <v/>
      </c>
      <c r="AA105" s="5" t="str">
        <f t="shared" si="11"/>
        <v/>
      </c>
      <c r="AB105" s="5" t="str">
        <f t="shared" si="11"/>
        <v/>
      </c>
      <c r="AC105" s="5" t="str">
        <f t="shared" si="11"/>
        <v/>
      </c>
      <c r="AD105" s="5" t="str">
        <f t="shared" si="11"/>
        <v/>
      </c>
      <c r="AE105" s="5" t="str">
        <f t="shared" si="11"/>
        <v/>
      </c>
      <c r="AF105" s="5" t="str">
        <f t="shared" si="11"/>
        <v/>
      </c>
      <c r="AG105" s="5" t="str">
        <f t="shared" si="11"/>
        <v/>
      </c>
      <c r="AH105" s="5" t="str">
        <f t="shared" si="11"/>
        <v/>
      </c>
    </row>
    <row r="106" spans="1:34">
      <c r="A106" s="6">
        <v>103</v>
      </c>
      <c r="B106" s="158" t="str">
        <f>IF(ISBLANK(宅配便入力!B106),"",宅配便入力!B106)</f>
        <v/>
      </c>
      <c r="C106" s="5" t="str">
        <f>IF(ISBLANK(宅配便入力!C106),"",宅配便入力!C106)</f>
        <v/>
      </c>
      <c r="D106" s="5" t="str">
        <f>IF(ISBLANK(宅配便入力!D106),"",宅配便入力!D106)</f>
        <v/>
      </c>
      <c r="E106" s="5" t="str">
        <f>IF(ISBLANK(宅配便入力!E106),"",宅配便入力!E106)</f>
        <v/>
      </c>
      <c r="F106" s="5" t="str">
        <f t="shared" si="8"/>
        <v/>
      </c>
      <c r="G106" s="5" t="str">
        <f t="shared" si="9"/>
        <v/>
      </c>
      <c r="H106" s="5" t="str">
        <f>IF(ISBLANK(宅配便入力!H106),"",宅配便入力!H106)</f>
        <v/>
      </c>
      <c r="I106" s="5" t="str">
        <f>IF(ISBLANK(宅配便入力!I106),"",宅配便入力!I106)</f>
        <v/>
      </c>
      <c r="J106" s="5" t="str">
        <f>IF(ISBLANK(宅配便入力!J106),"",宅配便入力!J106)</f>
        <v/>
      </c>
      <c r="K106" s="5" t="str">
        <f>IF(ISBLANK(宅配便入力!K106),"",宅配便入力!K106)</f>
        <v/>
      </c>
      <c r="L106" s="12"/>
      <c r="M106" s="10"/>
      <c r="N106" s="10"/>
      <c r="O106" s="10"/>
      <c r="P106" s="10"/>
      <c r="Q106" s="12"/>
      <c r="R106" s="12"/>
      <c r="S106" s="5" t="str">
        <f>IF(ISBLANK(宅配便入力!S106),"",宅配便入力!S106)</f>
        <v/>
      </c>
      <c r="T106" s="5" t="str">
        <f>IF(ISBLANK(宅配便入力!T106),"",宅配便入力!T106)</f>
        <v/>
      </c>
      <c r="U106" s="5" t="str">
        <f t="shared" si="10"/>
        <v/>
      </c>
      <c r="V106" s="5" t="str">
        <f>IF(ISBLANK(宅配便入力!V106),"",宅配便入力!V106)</f>
        <v/>
      </c>
      <c r="W106" s="5" t="str">
        <f t="shared" si="12"/>
        <v/>
      </c>
      <c r="X106" s="5" t="str">
        <f t="shared" si="12"/>
        <v/>
      </c>
      <c r="Y106" s="5" t="str">
        <f t="shared" si="11"/>
        <v/>
      </c>
      <c r="Z106" s="5" t="str">
        <f t="shared" si="11"/>
        <v/>
      </c>
      <c r="AA106" s="5" t="str">
        <f t="shared" si="11"/>
        <v/>
      </c>
      <c r="AB106" s="5" t="str">
        <f t="shared" si="11"/>
        <v/>
      </c>
      <c r="AC106" s="5" t="str">
        <f t="shared" si="11"/>
        <v/>
      </c>
      <c r="AD106" s="5" t="str">
        <f t="shared" si="11"/>
        <v/>
      </c>
      <c r="AE106" s="5" t="str">
        <f t="shared" si="11"/>
        <v/>
      </c>
      <c r="AF106" s="5" t="str">
        <f t="shared" si="11"/>
        <v/>
      </c>
      <c r="AG106" s="5" t="str">
        <f t="shared" si="11"/>
        <v/>
      </c>
      <c r="AH106" s="5" t="str">
        <f t="shared" si="11"/>
        <v/>
      </c>
    </row>
    <row r="107" spans="1:34">
      <c r="A107" s="6">
        <v>104</v>
      </c>
      <c r="B107" s="158" t="str">
        <f>IF(ISBLANK(宅配便入力!B107),"",宅配便入力!B107)</f>
        <v/>
      </c>
      <c r="C107" s="5" t="str">
        <f>IF(ISBLANK(宅配便入力!C107),"",宅配便入力!C107)</f>
        <v/>
      </c>
      <c r="D107" s="5" t="str">
        <f>IF(ISBLANK(宅配便入力!D107),"",宅配便入力!D107)</f>
        <v/>
      </c>
      <c r="E107" s="5" t="str">
        <f>IF(ISBLANK(宅配便入力!E107),"",宅配便入力!E107)</f>
        <v/>
      </c>
      <c r="F107" s="5" t="str">
        <f t="shared" si="8"/>
        <v/>
      </c>
      <c r="G107" s="5" t="str">
        <f t="shared" si="9"/>
        <v/>
      </c>
      <c r="H107" s="5" t="str">
        <f>IF(ISBLANK(宅配便入力!H107),"",宅配便入力!H107)</f>
        <v/>
      </c>
      <c r="I107" s="5" t="str">
        <f>IF(ISBLANK(宅配便入力!I107),"",宅配便入力!I107)</f>
        <v/>
      </c>
      <c r="J107" s="5" t="str">
        <f>IF(ISBLANK(宅配便入力!J107),"",宅配便入力!J107)</f>
        <v/>
      </c>
      <c r="K107" s="5" t="str">
        <f>IF(ISBLANK(宅配便入力!K107),"",宅配便入力!K107)</f>
        <v/>
      </c>
      <c r="L107" s="12"/>
      <c r="M107" s="10"/>
      <c r="N107" s="10"/>
      <c r="O107" s="10"/>
      <c r="P107" s="10"/>
      <c r="Q107" s="12"/>
      <c r="R107" s="12"/>
      <c r="S107" s="5" t="str">
        <f>IF(ISBLANK(宅配便入力!S107),"",宅配便入力!S107)</f>
        <v/>
      </c>
      <c r="T107" s="5" t="str">
        <f>IF(ISBLANK(宅配便入力!T107),"",宅配便入力!T107)</f>
        <v/>
      </c>
      <c r="U107" s="5" t="str">
        <f t="shared" si="10"/>
        <v/>
      </c>
      <c r="V107" s="5" t="str">
        <f>IF(ISBLANK(宅配便入力!V107),"",宅配便入力!V107)</f>
        <v/>
      </c>
      <c r="W107" s="5" t="str">
        <f t="shared" si="12"/>
        <v/>
      </c>
      <c r="X107" s="5" t="str">
        <f t="shared" si="12"/>
        <v/>
      </c>
      <c r="Y107" s="5" t="str">
        <f t="shared" si="11"/>
        <v/>
      </c>
      <c r="Z107" s="5" t="str">
        <f t="shared" si="11"/>
        <v/>
      </c>
      <c r="AA107" s="5" t="str">
        <f t="shared" si="11"/>
        <v/>
      </c>
      <c r="AB107" s="5" t="str">
        <f t="shared" si="11"/>
        <v/>
      </c>
      <c r="AC107" s="5" t="str">
        <f t="shared" si="11"/>
        <v/>
      </c>
      <c r="AD107" s="5" t="str">
        <f t="shared" si="11"/>
        <v/>
      </c>
      <c r="AE107" s="5" t="str">
        <f t="shared" si="11"/>
        <v/>
      </c>
      <c r="AF107" s="5" t="str">
        <f t="shared" si="11"/>
        <v/>
      </c>
      <c r="AG107" s="5" t="str">
        <f t="shared" si="11"/>
        <v/>
      </c>
      <c r="AH107" s="5" t="str">
        <f t="shared" si="11"/>
        <v/>
      </c>
    </row>
    <row r="108" spans="1:34">
      <c r="A108" s="6">
        <v>105</v>
      </c>
      <c r="B108" s="158" t="str">
        <f>IF(ISBLANK(宅配便入力!B108),"",宅配便入力!B108)</f>
        <v/>
      </c>
      <c r="C108" s="5" t="str">
        <f>IF(ISBLANK(宅配便入力!C108),"",宅配便入力!C108)</f>
        <v/>
      </c>
      <c r="D108" s="5" t="str">
        <f>IF(ISBLANK(宅配便入力!D108),"",宅配便入力!D108)</f>
        <v/>
      </c>
      <c r="E108" s="5" t="str">
        <f>IF(ISBLANK(宅配便入力!E108),"",宅配便入力!E108)</f>
        <v/>
      </c>
      <c r="F108" s="5" t="str">
        <f t="shared" si="8"/>
        <v/>
      </c>
      <c r="G108" s="5" t="str">
        <f t="shared" si="9"/>
        <v/>
      </c>
      <c r="H108" s="5" t="str">
        <f>IF(ISBLANK(宅配便入力!H108),"",宅配便入力!H108)</f>
        <v/>
      </c>
      <c r="I108" s="5" t="str">
        <f>IF(ISBLANK(宅配便入力!I108),"",宅配便入力!I108)</f>
        <v/>
      </c>
      <c r="J108" s="5" t="str">
        <f>IF(ISBLANK(宅配便入力!J108),"",宅配便入力!J108)</f>
        <v/>
      </c>
      <c r="K108" s="5" t="str">
        <f>IF(ISBLANK(宅配便入力!K108),"",宅配便入力!K108)</f>
        <v/>
      </c>
      <c r="L108" s="12"/>
      <c r="M108" s="10"/>
      <c r="N108" s="10"/>
      <c r="O108" s="10"/>
      <c r="P108" s="10"/>
      <c r="Q108" s="12"/>
      <c r="R108" s="12"/>
      <c r="S108" s="5" t="str">
        <f>IF(ISBLANK(宅配便入力!S108),"",宅配便入力!S108)</f>
        <v/>
      </c>
      <c r="T108" s="5" t="str">
        <f>IF(ISBLANK(宅配便入力!T108),"",宅配便入力!T108)</f>
        <v/>
      </c>
      <c r="U108" s="5" t="str">
        <f t="shared" si="10"/>
        <v/>
      </c>
      <c r="V108" s="5" t="str">
        <f>IF(ISBLANK(宅配便入力!V108),"",宅配便入力!V108)</f>
        <v/>
      </c>
      <c r="W108" s="5" t="str">
        <f t="shared" si="12"/>
        <v/>
      </c>
      <c r="X108" s="5" t="str">
        <f t="shared" si="12"/>
        <v/>
      </c>
      <c r="Y108" s="5" t="str">
        <f t="shared" si="11"/>
        <v/>
      </c>
      <c r="Z108" s="5" t="str">
        <f t="shared" si="11"/>
        <v/>
      </c>
      <c r="AA108" s="5" t="str">
        <f t="shared" si="11"/>
        <v/>
      </c>
      <c r="AB108" s="5" t="str">
        <f t="shared" si="11"/>
        <v/>
      </c>
      <c r="AC108" s="5" t="str">
        <f t="shared" si="11"/>
        <v/>
      </c>
      <c r="AD108" s="5" t="str">
        <f t="shared" si="11"/>
        <v/>
      </c>
      <c r="AE108" s="5" t="str">
        <f t="shared" si="11"/>
        <v/>
      </c>
      <c r="AF108" s="5" t="str">
        <f t="shared" si="11"/>
        <v/>
      </c>
      <c r="AG108" s="5" t="str">
        <f t="shared" si="11"/>
        <v/>
      </c>
      <c r="AH108" s="5" t="str">
        <f t="shared" si="11"/>
        <v/>
      </c>
    </row>
    <row r="109" spans="1:34">
      <c r="A109" s="6">
        <v>106</v>
      </c>
      <c r="B109" s="158" t="str">
        <f>IF(ISBLANK(宅配便入力!B109),"",宅配便入力!B109)</f>
        <v/>
      </c>
      <c r="C109" s="5" t="str">
        <f>IF(ISBLANK(宅配便入力!C109),"",宅配便入力!C109)</f>
        <v/>
      </c>
      <c r="D109" s="5" t="str">
        <f>IF(ISBLANK(宅配便入力!D109),"",宅配便入力!D109)</f>
        <v/>
      </c>
      <c r="E109" s="5" t="str">
        <f>IF(ISBLANK(宅配便入力!E109),"",宅配便入力!E109)</f>
        <v/>
      </c>
      <c r="F109" s="5" t="str">
        <f t="shared" si="8"/>
        <v/>
      </c>
      <c r="G109" s="5" t="str">
        <f t="shared" si="9"/>
        <v/>
      </c>
      <c r="H109" s="5" t="str">
        <f>IF(ISBLANK(宅配便入力!H109),"",宅配便入力!H109)</f>
        <v/>
      </c>
      <c r="I109" s="5" t="str">
        <f>IF(ISBLANK(宅配便入力!I109),"",宅配便入力!I109)</f>
        <v/>
      </c>
      <c r="J109" s="5" t="str">
        <f>IF(ISBLANK(宅配便入力!J109),"",宅配便入力!J109)</f>
        <v/>
      </c>
      <c r="K109" s="5" t="str">
        <f>IF(ISBLANK(宅配便入力!K109),"",宅配便入力!K109)</f>
        <v/>
      </c>
      <c r="L109" s="12"/>
      <c r="M109" s="10"/>
      <c r="N109" s="10"/>
      <c r="O109" s="10"/>
      <c r="P109" s="10"/>
      <c r="Q109" s="12"/>
      <c r="R109" s="12"/>
      <c r="S109" s="5" t="str">
        <f>IF(ISBLANK(宅配便入力!S109),"",宅配便入力!S109)</f>
        <v/>
      </c>
      <c r="T109" s="5" t="str">
        <f>IF(ISBLANK(宅配便入力!T109),"",宅配便入力!T109)</f>
        <v/>
      </c>
      <c r="U109" s="5" t="str">
        <f t="shared" si="10"/>
        <v/>
      </c>
      <c r="V109" s="5" t="str">
        <f>IF(ISBLANK(宅配便入力!V109),"",宅配便入力!V109)</f>
        <v/>
      </c>
      <c r="W109" s="5" t="str">
        <f t="shared" si="12"/>
        <v/>
      </c>
      <c r="X109" s="5" t="str">
        <f t="shared" si="12"/>
        <v/>
      </c>
      <c r="Y109" s="5" t="str">
        <f t="shared" si="11"/>
        <v/>
      </c>
      <c r="Z109" s="5" t="str">
        <f t="shared" ref="Y109:AH134" si="13">$G109</f>
        <v/>
      </c>
      <c r="AA109" s="5" t="str">
        <f t="shared" si="13"/>
        <v/>
      </c>
      <c r="AB109" s="5" t="str">
        <f t="shared" si="13"/>
        <v/>
      </c>
      <c r="AC109" s="5" t="str">
        <f t="shared" si="13"/>
        <v/>
      </c>
      <c r="AD109" s="5" t="str">
        <f t="shared" si="13"/>
        <v/>
      </c>
      <c r="AE109" s="5" t="str">
        <f t="shared" si="13"/>
        <v/>
      </c>
      <c r="AF109" s="5" t="str">
        <f t="shared" si="13"/>
        <v/>
      </c>
      <c r="AG109" s="5" t="str">
        <f t="shared" si="13"/>
        <v/>
      </c>
      <c r="AH109" s="5" t="str">
        <f t="shared" si="13"/>
        <v/>
      </c>
    </row>
    <row r="110" spans="1:34">
      <c r="A110" s="6">
        <v>107</v>
      </c>
      <c r="B110" s="158" t="str">
        <f>IF(ISBLANK(宅配便入力!B110),"",宅配便入力!B110)</f>
        <v/>
      </c>
      <c r="C110" s="5" t="str">
        <f>IF(ISBLANK(宅配便入力!C110),"",宅配便入力!C110)</f>
        <v/>
      </c>
      <c r="D110" s="5" t="str">
        <f>IF(ISBLANK(宅配便入力!D110),"",宅配便入力!D110)</f>
        <v/>
      </c>
      <c r="E110" s="5" t="str">
        <f>IF(ISBLANK(宅配便入力!E110),"",宅配便入力!E110)</f>
        <v/>
      </c>
      <c r="F110" s="5" t="str">
        <f t="shared" si="8"/>
        <v/>
      </c>
      <c r="G110" s="5" t="str">
        <f t="shared" si="9"/>
        <v/>
      </c>
      <c r="H110" s="5" t="str">
        <f>IF(ISBLANK(宅配便入力!H110),"",宅配便入力!H110)</f>
        <v/>
      </c>
      <c r="I110" s="5" t="str">
        <f>IF(ISBLANK(宅配便入力!I110),"",宅配便入力!I110)</f>
        <v/>
      </c>
      <c r="J110" s="5" t="str">
        <f>IF(ISBLANK(宅配便入力!J110),"",宅配便入力!J110)</f>
        <v/>
      </c>
      <c r="K110" s="5" t="str">
        <f>IF(ISBLANK(宅配便入力!K110),"",宅配便入力!K110)</f>
        <v/>
      </c>
      <c r="L110" s="12"/>
      <c r="M110" s="10"/>
      <c r="N110" s="10"/>
      <c r="O110" s="10"/>
      <c r="P110" s="10"/>
      <c r="Q110" s="12"/>
      <c r="R110" s="12"/>
      <c r="S110" s="5" t="str">
        <f>IF(ISBLANK(宅配便入力!S110),"",宅配便入力!S110)</f>
        <v/>
      </c>
      <c r="T110" s="5" t="str">
        <f>IF(ISBLANK(宅配便入力!T110),"",宅配便入力!T110)</f>
        <v/>
      </c>
      <c r="U110" s="5" t="str">
        <f t="shared" si="10"/>
        <v/>
      </c>
      <c r="V110" s="5" t="str">
        <f>IF(ISBLANK(宅配便入力!V110),"",宅配便入力!V110)</f>
        <v/>
      </c>
      <c r="W110" s="5" t="str">
        <f t="shared" si="12"/>
        <v/>
      </c>
      <c r="X110" s="5" t="str">
        <f t="shared" si="12"/>
        <v/>
      </c>
      <c r="Y110" s="5" t="str">
        <f t="shared" si="13"/>
        <v/>
      </c>
      <c r="Z110" s="5" t="str">
        <f t="shared" si="13"/>
        <v/>
      </c>
      <c r="AA110" s="5" t="str">
        <f t="shared" si="13"/>
        <v/>
      </c>
      <c r="AB110" s="5" t="str">
        <f t="shared" si="13"/>
        <v/>
      </c>
      <c r="AC110" s="5" t="str">
        <f t="shared" si="13"/>
        <v/>
      </c>
      <c r="AD110" s="5" t="str">
        <f t="shared" si="13"/>
        <v/>
      </c>
      <c r="AE110" s="5" t="str">
        <f t="shared" si="13"/>
        <v/>
      </c>
      <c r="AF110" s="5" t="str">
        <f t="shared" si="13"/>
        <v/>
      </c>
      <c r="AG110" s="5" t="str">
        <f t="shared" si="13"/>
        <v/>
      </c>
      <c r="AH110" s="5" t="str">
        <f t="shared" si="13"/>
        <v/>
      </c>
    </row>
    <row r="111" spans="1:34">
      <c r="A111" s="6">
        <v>108</v>
      </c>
      <c r="B111" s="158" t="str">
        <f>IF(ISBLANK(宅配便入力!B111),"",宅配便入力!B111)</f>
        <v/>
      </c>
      <c r="C111" s="5" t="str">
        <f>IF(ISBLANK(宅配便入力!C111),"",宅配便入力!C111)</f>
        <v/>
      </c>
      <c r="D111" s="5" t="str">
        <f>IF(ISBLANK(宅配便入力!D111),"",宅配便入力!D111)</f>
        <v/>
      </c>
      <c r="E111" s="5" t="str">
        <f>IF(ISBLANK(宅配便入力!E111),"",宅配便入力!E111)</f>
        <v/>
      </c>
      <c r="F111" s="5" t="str">
        <f t="shared" si="8"/>
        <v/>
      </c>
      <c r="G111" s="5" t="str">
        <f t="shared" si="9"/>
        <v/>
      </c>
      <c r="H111" s="5" t="str">
        <f>IF(ISBLANK(宅配便入力!H111),"",宅配便入力!H111)</f>
        <v/>
      </c>
      <c r="I111" s="5" t="str">
        <f>IF(ISBLANK(宅配便入力!I111),"",宅配便入力!I111)</f>
        <v/>
      </c>
      <c r="J111" s="5" t="str">
        <f>IF(ISBLANK(宅配便入力!J111),"",宅配便入力!J111)</f>
        <v/>
      </c>
      <c r="K111" s="5" t="str">
        <f>IF(ISBLANK(宅配便入力!K111),"",宅配便入力!K111)</f>
        <v/>
      </c>
      <c r="L111" s="12"/>
      <c r="M111" s="10"/>
      <c r="N111" s="10"/>
      <c r="O111" s="10"/>
      <c r="P111" s="10"/>
      <c r="Q111" s="12"/>
      <c r="R111" s="12"/>
      <c r="S111" s="5" t="str">
        <f>IF(ISBLANK(宅配便入力!S111),"",宅配便入力!S111)</f>
        <v/>
      </c>
      <c r="T111" s="5" t="str">
        <f>IF(ISBLANK(宅配便入力!T111),"",宅配便入力!T111)</f>
        <v/>
      </c>
      <c r="U111" s="5" t="str">
        <f t="shared" si="10"/>
        <v/>
      </c>
      <c r="V111" s="5" t="str">
        <f>IF(ISBLANK(宅配便入力!V111),"",宅配便入力!V111)</f>
        <v/>
      </c>
      <c r="W111" s="5" t="str">
        <f t="shared" si="12"/>
        <v/>
      </c>
      <c r="X111" s="5" t="str">
        <f t="shared" si="12"/>
        <v/>
      </c>
      <c r="Y111" s="5" t="str">
        <f t="shared" si="13"/>
        <v/>
      </c>
      <c r="Z111" s="5" t="str">
        <f t="shared" si="13"/>
        <v/>
      </c>
      <c r="AA111" s="5" t="str">
        <f t="shared" si="13"/>
        <v/>
      </c>
      <c r="AB111" s="5" t="str">
        <f t="shared" si="13"/>
        <v/>
      </c>
      <c r="AC111" s="5" t="str">
        <f t="shared" si="13"/>
        <v/>
      </c>
      <c r="AD111" s="5" t="str">
        <f t="shared" si="13"/>
        <v/>
      </c>
      <c r="AE111" s="5" t="str">
        <f t="shared" si="13"/>
        <v/>
      </c>
      <c r="AF111" s="5" t="str">
        <f t="shared" si="13"/>
        <v/>
      </c>
      <c r="AG111" s="5" t="str">
        <f t="shared" si="13"/>
        <v/>
      </c>
      <c r="AH111" s="5" t="str">
        <f t="shared" si="13"/>
        <v/>
      </c>
    </row>
    <row r="112" spans="1:34">
      <c r="A112" s="6">
        <v>109</v>
      </c>
      <c r="B112" s="158" t="str">
        <f>IF(ISBLANK(宅配便入力!B112),"",宅配便入力!B112)</f>
        <v/>
      </c>
      <c r="C112" s="5" t="str">
        <f>IF(ISBLANK(宅配便入力!C112),"",宅配便入力!C112)</f>
        <v/>
      </c>
      <c r="D112" s="5" t="str">
        <f>IF(ISBLANK(宅配便入力!D112),"",宅配便入力!D112)</f>
        <v/>
      </c>
      <c r="E112" s="5" t="str">
        <f>IF(ISBLANK(宅配便入力!E112),"",宅配便入力!E112)</f>
        <v/>
      </c>
      <c r="F112" s="5" t="str">
        <f t="shared" si="8"/>
        <v/>
      </c>
      <c r="G112" s="5" t="str">
        <f t="shared" si="9"/>
        <v/>
      </c>
      <c r="H112" s="5" t="str">
        <f>IF(ISBLANK(宅配便入力!H112),"",宅配便入力!H112)</f>
        <v/>
      </c>
      <c r="I112" s="5" t="str">
        <f>IF(ISBLANK(宅配便入力!I112),"",宅配便入力!I112)</f>
        <v/>
      </c>
      <c r="J112" s="5" t="str">
        <f>IF(ISBLANK(宅配便入力!J112),"",宅配便入力!J112)</f>
        <v/>
      </c>
      <c r="K112" s="5" t="str">
        <f>IF(ISBLANK(宅配便入力!K112),"",宅配便入力!K112)</f>
        <v/>
      </c>
      <c r="L112" s="12"/>
      <c r="M112" s="10"/>
      <c r="N112" s="10"/>
      <c r="O112" s="10"/>
      <c r="P112" s="10"/>
      <c r="Q112" s="12"/>
      <c r="R112" s="12"/>
      <c r="S112" s="5" t="str">
        <f>IF(ISBLANK(宅配便入力!S112),"",宅配便入力!S112)</f>
        <v/>
      </c>
      <c r="T112" s="5" t="str">
        <f>IF(ISBLANK(宅配便入力!T112),"",宅配便入力!T112)</f>
        <v/>
      </c>
      <c r="U112" s="5" t="str">
        <f t="shared" si="10"/>
        <v/>
      </c>
      <c r="V112" s="5" t="str">
        <f>IF(ISBLANK(宅配便入力!V112),"",宅配便入力!V112)</f>
        <v/>
      </c>
      <c r="W112" s="5" t="str">
        <f t="shared" si="12"/>
        <v/>
      </c>
      <c r="X112" s="5" t="str">
        <f t="shared" si="12"/>
        <v/>
      </c>
      <c r="Y112" s="5" t="str">
        <f t="shared" si="13"/>
        <v/>
      </c>
      <c r="Z112" s="5" t="str">
        <f t="shared" si="13"/>
        <v/>
      </c>
      <c r="AA112" s="5" t="str">
        <f t="shared" si="13"/>
        <v/>
      </c>
      <c r="AB112" s="5" t="str">
        <f t="shared" si="13"/>
        <v/>
      </c>
      <c r="AC112" s="5" t="str">
        <f t="shared" si="13"/>
        <v/>
      </c>
      <c r="AD112" s="5" t="str">
        <f t="shared" si="13"/>
        <v/>
      </c>
      <c r="AE112" s="5" t="str">
        <f t="shared" si="13"/>
        <v/>
      </c>
      <c r="AF112" s="5" t="str">
        <f t="shared" si="13"/>
        <v/>
      </c>
      <c r="AG112" s="5" t="str">
        <f t="shared" si="13"/>
        <v/>
      </c>
      <c r="AH112" s="5" t="str">
        <f t="shared" si="13"/>
        <v/>
      </c>
    </row>
    <row r="113" spans="1:34">
      <c r="A113" s="6">
        <v>110</v>
      </c>
      <c r="B113" s="158" t="str">
        <f>IF(ISBLANK(宅配便入力!B113),"",宅配便入力!B113)</f>
        <v/>
      </c>
      <c r="C113" s="5" t="str">
        <f>IF(ISBLANK(宅配便入力!C113),"",宅配便入力!C113)</f>
        <v/>
      </c>
      <c r="D113" s="5" t="str">
        <f>IF(ISBLANK(宅配便入力!D113),"",宅配便入力!D113)</f>
        <v/>
      </c>
      <c r="E113" s="5" t="str">
        <f>IF(ISBLANK(宅配便入力!E113),"",宅配便入力!E113)</f>
        <v/>
      </c>
      <c r="F113" s="5" t="str">
        <f t="shared" si="8"/>
        <v/>
      </c>
      <c r="G113" s="5" t="str">
        <f t="shared" si="9"/>
        <v/>
      </c>
      <c r="H113" s="5" t="str">
        <f>IF(ISBLANK(宅配便入力!H113),"",宅配便入力!H113)</f>
        <v/>
      </c>
      <c r="I113" s="5" t="str">
        <f>IF(ISBLANK(宅配便入力!I113),"",宅配便入力!I113)</f>
        <v/>
      </c>
      <c r="J113" s="5" t="str">
        <f>IF(ISBLANK(宅配便入力!J113),"",宅配便入力!J113)</f>
        <v/>
      </c>
      <c r="K113" s="5" t="str">
        <f>IF(ISBLANK(宅配便入力!K113),"",宅配便入力!K113)</f>
        <v/>
      </c>
      <c r="L113" s="12"/>
      <c r="M113" s="10"/>
      <c r="N113" s="10"/>
      <c r="O113" s="10"/>
      <c r="P113" s="10"/>
      <c r="Q113" s="12"/>
      <c r="R113" s="12"/>
      <c r="S113" s="5" t="str">
        <f>IF(ISBLANK(宅配便入力!S113),"",宅配便入力!S113)</f>
        <v/>
      </c>
      <c r="T113" s="5" t="str">
        <f>IF(ISBLANK(宅配便入力!T113),"",宅配便入力!T113)</f>
        <v/>
      </c>
      <c r="U113" s="5" t="str">
        <f t="shared" si="10"/>
        <v/>
      </c>
      <c r="V113" s="5" t="str">
        <f>IF(ISBLANK(宅配便入力!V113),"",宅配便入力!V113)</f>
        <v/>
      </c>
      <c r="W113" s="5" t="str">
        <f t="shared" si="12"/>
        <v/>
      </c>
      <c r="X113" s="5" t="str">
        <f t="shared" si="12"/>
        <v/>
      </c>
      <c r="Y113" s="5" t="str">
        <f t="shared" si="13"/>
        <v/>
      </c>
      <c r="Z113" s="5" t="str">
        <f t="shared" si="13"/>
        <v/>
      </c>
      <c r="AA113" s="5" t="str">
        <f t="shared" si="13"/>
        <v/>
      </c>
      <c r="AB113" s="5" t="str">
        <f t="shared" si="13"/>
        <v/>
      </c>
      <c r="AC113" s="5" t="str">
        <f t="shared" si="13"/>
        <v/>
      </c>
      <c r="AD113" s="5" t="str">
        <f t="shared" si="13"/>
        <v/>
      </c>
      <c r="AE113" s="5" t="str">
        <f t="shared" si="13"/>
        <v/>
      </c>
      <c r="AF113" s="5" t="str">
        <f t="shared" si="13"/>
        <v/>
      </c>
      <c r="AG113" s="5" t="str">
        <f t="shared" si="13"/>
        <v/>
      </c>
      <c r="AH113" s="5" t="str">
        <f t="shared" si="13"/>
        <v/>
      </c>
    </row>
    <row r="114" spans="1:34">
      <c r="A114" s="6">
        <v>111</v>
      </c>
      <c r="B114" s="158" t="str">
        <f>IF(ISBLANK(宅配便入力!B114),"",宅配便入力!B114)</f>
        <v/>
      </c>
      <c r="C114" s="5" t="str">
        <f>IF(ISBLANK(宅配便入力!C114),"",宅配便入力!C114)</f>
        <v/>
      </c>
      <c r="D114" s="5" t="str">
        <f>IF(ISBLANK(宅配便入力!D114),"",宅配便入力!D114)</f>
        <v/>
      </c>
      <c r="E114" s="5" t="str">
        <f>IF(ISBLANK(宅配便入力!E114),"",宅配便入力!E114)</f>
        <v/>
      </c>
      <c r="F114" s="5" t="str">
        <f t="shared" si="8"/>
        <v/>
      </c>
      <c r="G114" s="5" t="str">
        <f t="shared" si="9"/>
        <v/>
      </c>
      <c r="H114" s="5" t="str">
        <f>IF(ISBLANK(宅配便入力!H114),"",宅配便入力!H114)</f>
        <v/>
      </c>
      <c r="I114" s="5" t="str">
        <f>IF(ISBLANK(宅配便入力!I114),"",宅配便入力!I114)</f>
        <v/>
      </c>
      <c r="J114" s="5" t="str">
        <f>IF(ISBLANK(宅配便入力!J114),"",宅配便入力!J114)</f>
        <v/>
      </c>
      <c r="K114" s="5" t="str">
        <f>IF(ISBLANK(宅配便入力!K114),"",宅配便入力!K114)</f>
        <v/>
      </c>
      <c r="L114" s="12"/>
      <c r="M114" s="10"/>
      <c r="N114" s="10"/>
      <c r="O114" s="10"/>
      <c r="P114" s="10"/>
      <c r="Q114" s="12"/>
      <c r="R114" s="12"/>
      <c r="S114" s="5" t="str">
        <f>IF(ISBLANK(宅配便入力!S114),"",宅配便入力!S114)</f>
        <v/>
      </c>
      <c r="T114" s="5" t="str">
        <f>IF(ISBLANK(宅配便入力!T114),"",宅配便入力!T114)</f>
        <v/>
      </c>
      <c r="U114" s="5" t="str">
        <f t="shared" si="10"/>
        <v/>
      </c>
      <c r="V114" s="5" t="str">
        <f>IF(ISBLANK(宅配便入力!V114),"",宅配便入力!V114)</f>
        <v/>
      </c>
      <c r="W114" s="5" t="str">
        <f t="shared" si="12"/>
        <v/>
      </c>
      <c r="X114" s="5" t="str">
        <f t="shared" si="12"/>
        <v/>
      </c>
      <c r="Y114" s="5" t="str">
        <f t="shared" si="13"/>
        <v/>
      </c>
      <c r="Z114" s="5" t="str">
        <f t="shared" si="13"/>
        <v/>
      </c>
      <c r="AA114" s="5" t="str">
        <f t="shared" si="13"/>
        <v/>
      </c>
      <c r="AB114" s="5" t="str">
        <f t="shared" si="13"/>
        <v/>
      </c>
      <c r="AC114" s="5" t="str">
        <f t="shared" si="13"/>
        <v/>
      </c>
      <c r="AD114" s="5" t="str">
        <f t="shared" si="13"/>
        <v/>
      </c>
      <c r="AE114" s="5" t="str">
        <f t="shared" si="13"/>
        <v/>
      </c>
      <c r="AF114" s="5" t="str">
        <f t="shared" si="13"/>
        <v/>
      </c>
      <c r="AG114" s="5" t="str">
        <f t="shared" si="13"/>
        <v/>
      </c>
      <c r="AH114" s="5" t="str">
        <f t="shared" si="13"/>
        <v/>
      </c>
    </row>
    <row r="115" spans="1:34">
      <c r="A115" s="6">
        <v>112</v>
      </c>
      <c r="B115" s="158" t="str">
        <f>IF(ISBLANK(宅配便入力!B115),"",宅配便入力!B115)</f>
        <v/>
      </c>
      <c r="C115" s="5" t="str">
        <f>IF(ISBLANK(宅配便入力!C115),"",宅配便入力!C115)</f>
        <v/>
      </c>
      <c r="D115" s="5" t="str">
        <f>IF(ISBLANK(宅配便入力!D115),"",宅配便入力!D115)</f>
        <v/>
      </c>
      <c r="E115" s="5" t="str">
        <f>IF(ISBLANK(宅配便入力!E115),"",宅配便入力!E115)</f>
        <v/>
      </c>
      <c r="F115" s="5" t="str">
        <f t="shared" si="8"/>
        <v/>
      </c>
      <c r="G115" s="5" t="str">
        <f t="shared" si="9"/>
        <v/>
      </c>
      <c r="H115" s="5" t="str">
        <f>IF(ISBLANK(宅配便入力!H115),"",宅配便入力!H115)</f>
        <v/>
      </c>
      <c r="I115" s="5" t="str">
        <f>IF(ISBLANK(宅配便入力!I115),"",宅配便入力!I115)</f>
        <v/>
      </c>
      <c r="J115" s="5" t="str">
        <f>IF(ISBLANK(宅配便入力!J115),"",宅配便入力!J115)</f>
        <v/>
      </c>
      <c r="K115" s="5" t="str">
        <f>IF(ISBLANK(宅配便入力!K115),"",宅配便入力!K115)</f>
        <v/>
      </c>
      <c r="L115" s="12"/>
      <c r="M115" s="10"/>
      <c r="N115" s="10"/>
      <c r="O115" s="10"/>
      <c r="P115" s="10"/>
      <c r="Q115" s="12"/>
      <c r="R115" s="12"/>
      <c r="S115" s="5" t="str">
        <f>IF(ISBLANK(宅配便入力!S115),"",宅配便入力!S115)</f>
        <v/>
      </c>
      <c r="T115" s="5" t="str">
        <f>IF(ISBLANK(宅配便入力!T115),"",宅配便入力!T115)</f>
        <v/>
      </c>
      <c r="U115" s="5" t="str">
        <f t="shared" si="10"/>
        <v/>
      </c>
      <c r="V115" s="5" t="str">
        <f>IF(ISBLANK(宅配便入力!V115),"",宅配便入力!V115)</f>
        <v/>
      </c>
      <c r="W115" s="5" t="str">
        <f t="shared" si="12"/>
        <v/>
      </c>
      <c r="X115" s="5" t="str">
        <f t="shared" si="12"/>
        <v/>
      </c>
      <c r="Y115" s="5" t="str">
        <f t="shared" si="13"/>
        <v/>
      </c>
      <c r="Z115" s="5" t="str">
        <f t="shared" si="13"/>
        <v/>
      </c>
      <c r="AA115" s="5" t="str">
        <f t="shared" si="13"/>
        <v/>
      </c>
      <c r="AB115" s="5" t="str">
        <f t="shared" si="13"/>
        <v/>
      </c>
      <c r="AC115" s="5" t="str">
        <f t="shared" si="13"/>
        <v/>
      </c>
      <c r="AD115" s="5" t="str">
        <f t="shared" si="13"/>
        <v/>
      </c>
      <c r="AE115" s="5" t="str">
        <f t="shared" si="13"/>
        <v/>
      </c>
      <c r="AF115" s="5" t="str">
        <f t="shared" si="13"/>
        <v/>
      </c>
      <c r="AG115" s="5" t="str">
        <f t="shared" si="13"/>
        <v/>
      </c>
      <c r="AH115" s="5" t="str">
        <f t="shared" si="13"/>
        <v/>
      </c>
    </row>
    <row r="116" spans="1:34">
      <c r="A116" s="6">
        <v>113</v>
      </c>
      <c r="B116" s="158" t="str">
        <f>IF(ISBLANK(宅配便入力!B116),"",宅配便入力!B116)</f>
        <v/>
      </c>
      <c r="C116" s="5" t="str">
        <f>IF(ISBLANK(宅配便入力!C116),"",宅配便入力!C116)</f>
        <v/>
      </c>
      <c r="D116" s="5" t="str">
        <f>IF(ISBLANK(宅配便入力!D116),"",宅配便入力!D116)</f>
        <v/>
      </c>
      <c r="E116" s="5" t="str">
        <f>IF(ISBLANK(宅配便入力!E116),"",宅配便入力!E116)</f>
        <v/>
      </c>
      <c r="F116" s="5" t="str">
        <f t="shared" si="8"/>
        <v/>
      </c>
      <c r="G116" s="5" t="str">
        <f t="shared" si="9"/>
        <v/>
      </c>
      <c r="H116" s="5" t="str">
        <f>IF(ISBLANK(宅配便入力!H116),"",宅配便入力!H116)</f>
        <v/>
      </c>
      <c r="I116" s="5" t="str">
        <f>IF(ISBLANK(宅配便入力!I116),"",宅配便入力!I116)</f>
        <v/>
      </c>
      <c r="J116" s="5" t="str">
        <f>IF(ISBLANK(宅配便入力!J116),"",宅配便入力!J116)</f>
        <v/>
      </c>
      <c r="K116" s="5" t="str">
        <f>IF(ISBLANK(宅配便入力!K116),"",宅配便入力!K116)</f>
        <v/>
      </c>
      <c r="L116" s="12"/>
      <c r="M116" s="10"/>
      <c r="N116" s="10"/>
      <c r="O116" s="10"/>
      <c r="P116" s="10"/>
      <c r="Q116" s="12"/>
      <c r="R116" s="12"/>
      <c r="S116" s="5" t="str">
        <f>IF(ISBLANK(宅配便入力!S116),"",宅配便入力!S116)</f>
        <v/>
      </c>
      <c r="T116" s="5" t="str">
        <f>IF(ISBLANK(宅配便入力!T116),"",宅配便入力!T116)</f>
        <v/>
      </c>
      <c r="U116" s="5" t="str">
        <f t="shared" si="10"/>
        <v/>
      </c>
      <c r="V116" s="5" t="str">
        <f>IF(ISBLANK(宅配便入力!V116),"",宅配便入力!V116)</f>
        <v/>
      </c>
      <c r="W116" s="5" t="str">
        <f t="shared" si="12"/>
        <v/>
      </c>
      <c r="X116" s="5" t="str">
        <f t="shared" si="12"/>
        <v/>
      </c>
      <c r="Y116" s="5" t="str">
        <f t="shared" si="13"/>
        <v/>
      </c>
      <c r="Z116" s="5" t="str">
        <f t="shared" si="13"/>
        <v/>
      </c>
      <c r="AA116" s="5" t="str">
        <f t="shared" si="13"/>
        <v/>
      </c>
      <c r="AB116" s="5" t="str">
        <f t="shared" si="13"/>
        <v/>
      </c>
      <c r="AC116" s="5" t="str">
        <f t="shared" si="13"/>
        <v/>
      </c>
      <c r="AD116" s="5" t="str">
        <f t="shared" si="13"/>
        <v/>
      </c>
      <c r="AE116" s="5" t="str">
        <f t="shared" si="13"/>
        <v/>
      </c>
      <c r="AF116" s="5" t="str">
        <f t="shared" si="13"/>
        <v/>
      </c>
      <c r="AG116" s="5" t="str">
        <f t="shared" si="13"/>
        <v/>
      </c>
      <c r="AH116" s="5" t="str">
        <f t="shared" si="13"/>
        <v/>
      </c>
    </row>
    <row r="117" spans="1:34">
      <c r="A117" s="6">
        <v>114</v>
      </c>
      <c r="B117" s="158" t="str">
        <f>IF(ISBLANK(宅配便入力!B117),"",宅配便入力!B117)</f>
        <v/>
      </c>
      <c r="C117" s="5" t="str">
        <f>IF(ISBLANK(宅配便入力!C117),"",宅配便入力!C117)</f>
        <v/>
      </c>
      <c r="D117" s="5" t="str">
        <f>IF(ISBLANK(宅配便入力!D117),"",宅配便入力!D117)</f>
        <v/>
      </c>
      <c r="E117" s="5" t="str">
        <f>IF(ISBLANK(宅配便入力!E117),"",宅配便入力!E117)</f>
        <v/>
      </c>
      <c r="F117" s="5" t="str">
        <f t="shared" si="8"/>
        <v/>
      </c>
      <c r="G117" s="5" t="str">
        <f t="shared" si="9"/>
        <v/>
      </c>
      <c r="H117" s="5" t="str">
        <f>IF(ISBLANK(宅配便入力!H117),"",宅配便入力!H117)</f>
        <v/>
      </c>
      <c r="I117" s="5" t="str">
        <f>IF(ISBLANK(宅配便入力!I117),"",宅配便入力!I117)</f>
        <v/>
      </c>
      <c r="J117" s="5" t="str">
        <f>IF(ISBLANK(宅配便入力!J117),"",宅配便入力!J117)</f>
        <v/>
      </c>
      <c r="K117" s="5" t="str">
        <f>IF(ISBLANK(宅配便入力!K117),"",宅配便入力!K117)</f>
        <v/>
      </c>
      <c r="L117" s="12"/>
      <c r="M117" s="10"/>
      <c r="N117" s="10"/>
      <c r="O117" s="10"/>
      <c r="P117" s="10"/>
      <c r="Q117" s="12"/>
      <c r="R117" s="12"/>
      <c r="S117" s="5" t="str">
        <f>IF(ISBLANK(宅配便入力!S117),"",宅配便入力!S117)</f>
        <v/>
      </c>
      <c r="T117" s="5" t="str">
        <f>IF(ISBLANK(宅配便入力!T117),"",宅配便入力!T117)</f>
        <v/>
      </c>
      <c r="U117" s="5" t="str">
        <f t="shared" si="10"/>
        <v/>
      </c>
      <c r="V117" s="5" t="str">
        <f>IF(ISBLANK(宅配便入力!V117),"",宅配便入力!V117)</f>
        <v/>
      </c>
      <c r="W117" s="5" t="str">
        <f t="shared" si="12"/>
        <v/>
      </c>
      <c r="X117" s="5" t="str">
        <f t="shared" si="12"/>
        <v/>
      </c>
      <c r="Y117" s="5" t="str">
        <f t="shared" si="13"/>
        <v/>
      </c>
      <c r="Z117" s="5" t="str">
        <f t="shared" si="13"/>
        <v/>
      </c>
      <c r="AA117" s="5" t="str">
        <f t="shared" si="13"/>
        <v/>
      </c>
      <c r="AB117" s="5" t="str">
        <f t="shared" si="13"/>
        <v/>
      </c>
      <c r="AC117" s="5" t="str">
        <f t="shared" si="13"/>
        <v/>
      </c>
      <c r="AD117" s="5" t="str">
        <f t="shared" si="13"/>
        <v/>
      </c>
      <c r="AE117" s="5" t="str">
        <f t="shared" si="13"/>
        <v/>
      </c>
      <c r="AF117" s="5" t="str">
        <f t="shared" si="13"/>
        <v/>
      </c>
      <c r="AG117" s="5" t="str">
        <f t="shared" si="13"/>
        <v/>
      </c>
      <c r="AH117" s="5" t="str">
        <f t="shared" si="13"/>
        <v/>
      </c>
    </row>
    <row r="118" spans="1:34">
      <c r="A118" s="6">
        <v>115</v>
      </c>
      <c r="B118" s="158" t="str">
        <f>IF(ISBLANK(宅配便入力!B118),"",宅配便入力!B118)</f>
        <v/>
      </c>
      <c r="C118" s="5" t="str">
        <f>IF(ISBLANK(宅配便入力!C118),"",宅配便入力!C118)</f>
        <v/>
      </c>
      <c r="D118" s="5" t="str">
        <f>IF(ISBLANK(宅配便入力!D118),"",宅配便入力!D118)</f>
        <v/>
      </c>
      <c r="E118" s="5" t="str">
        <f>IF(ISBLANK(宅配便入力!E118),"",宅配便入力!E118)</f>
        <v/>
      </c>
      <c r="F118" s="5" t="str">
        <f t="shared" si="8"/>
        <v/>
      </c>
      <c r="G118" s="5" t="str">
        <f t="shared" si="9"/>
        <v/>
      </c>
      <c r="H118" s="5" t="str">
        <f>IF(ISBLANK(宅配便入力!H118),"",宅配便入力!H118)</f>
        <v/>
      </c>
      <c r="I118" s="5" t="str">
        <f>IF(ISBLANK(宅配便入力!I118),"",宅配便入力!I118)</f>
        <v/>
      </c>
      <c r="J118" s="5" t="str">
        <f>IF(ISBLANK(宅配便入力!J118),"",宅配便入力!J118)</f>
        <v/>
      </c>
      <c r="K118" s="5" t="str">
        <f>IF(ISBLANK(宅配便入力!K118),"",宅配便入力!K118)</f>
        <v/>
      </c>
      <c r="L118" s="12"/>
      <c r="M118" s="10"/>
      <c r="N118" s="10"/>
      <c r="O118" s="10"/>
      <c r="P118" s="10"/>
      <c r="Q118" s="12"/>
      <c r="R118" s="12"/>
      <c r="S118" s="5" t="str">
        <f>IF(ISBLANK(宅配便入力!S118),"",宅配便入力!S118)</f>
        <v/>
      </c>
      <c r="T118" s="5" t="str">
        <f>IF(ISBLANK(宅配便入力!T118),"",宅配便入力!T118)</f>
        <v/>
      </c>
      <c r="U118" s="5" t="str">
        <f t="shared" si="10"/>
        <v/>
      </c>
      <c r="V118" s="5" t="str">
        <f>IF(ISBLANK(宅配便入力!V118),"",宅配便入力!V118)</f>
        <v/>
      </c>
      <c r="W118" s="5" t="str">
        <f t="shared" si="12"/>
        <v/>
      </c>
      <c r="X118" s="5" t="str">
        <f t="shared" si="12"/>
        <v/>
      </c>
      <c r="Y118" s="5" t="str">
        <f t="shared" si="13"/>
        <v/>
      </c>
      <c r="Z118" s="5" t="str">
        <f t="shared" si="13"/>
        <v/>
      </c>
      <c r="AA118" s="5" t="str">
        <f t="shared" si="13"/>
        <v/>
      </c>
      <c r="AB118" s="5" t="str">
        <f t="shared" si="13"/>
        <v/>
      </c>
      <c r="AC118" s="5" t="str">
        <f t="shared" si="13"/>
        <v/>
      </c>
      <c r="AD118" s="5" t="str">
        <f t="shared" si="13"/>
        <v/>
      </c>
      <c r="AE118" s="5" t="str">
        <f t="shared" si="13"/>
        <v/>
      </c>
      <c r="AF118" s="5" t="str">
        <f t="shared" si="13"/>
        <v/>
      </c>
      <c r="AG118" s="5" t="str">
        <f t="shared" si="13"/>
        <v/>
      </c>
      <c r="AH118" s="5" t="str">
        <f t="shared" si="13"/>
        <v/>
      </c>
    </row>
    <row r="119" spans="1:34">
      <c r="A119" s="6">
        <v>116</v>
      </c>
      <c r="B119" s="158" t="str">
        <f>IF(ISBLANK(宅配便入力!B119),"",宅配便入力!B119)</f>
        <v/>
      </c>
      <c r="C119" s="5" t="str">
        <f>IF(ISBLANK(宅配便入力!C119),"",宅配便入力!C119)</f>
        <v/>
      </c>
      <c r="D119" s="5" t="str">
        <f>IF(ISBLANK(宅配便入力!D119),"",宅配便入力!D119)</f>
        <v/>
      </c>
      <c r="E119" s="5" t="str">
        <f>IF(ISBLANK(宅配便入力!E119),"",宅配便入力!E119)</f>
        <v/>
      </c>
      <c r="F119" s="5" t="str">
        <f t="shared" si="8"/>
        <v/>
      </c>
      <c r="G119" s="5" t="str">
        <f t="shared" si="9"/>
        <v/>
      </c>
      <c r="H119" s="5" t="str">
        <f>IF(ISBLANK(宅配便入力!H119),"",宅配便入力!H119)</f>
        <v/>
      </c>
      <c r="I119" s="5" t="str">
        <f>IF(ISBLANK(宅配便入力!I119),"",宅配便入力!I119)</f>
        <v/>
      </c>
      <c r="J119" s="5" t="str">
        <f>IF(ISBLANK(宅配便入力!J119),"",宅配便入力!J119)</f>
        <v/>
      </c>
      <c r="K119" s="5" t="str">
        <f>IF(ISBLANK(宅配便入力!K119),"",宅配便入力!K119)</f>
        <v/>
      </c>
      <c r="L119" s="12"/>
      <c r="M119" s="10"/>
      <c r="N119" s="10"/>
      <c r="O119" s="10"/>
      <c r="P119" s="10"/>
      <c r="Q119" s="12"/>
      <c r="R119" s="12"/>
      <c r="S119" s="5" t="str">
        <f>IF(ISBLANK(宅配便入力!S119),"",宅配便入力!S119)</f>
        <v/>
      </c>
      <c r="T119" s="5" t="str">
        <f>IF(ISBLANK(宅配便入力!T119),"",宅配便入力!T119)</f>
        <v/>
      </c>
      <c r="U119" s="5" t="str">
        <f t="shared" si="10"/>
        <v/>
      </c>
      <c r="V119" s="5" t="str">
        <f>IF(ISBLANK(宅配便入力!V119),"",宅配便入力!V119)</f>
        <v/>
      </c>
      <c r="W119" s="5" t="str">
        <f t="shared" si="12"/>
        <v/>
      </c>
      <c r="X119" s="5" t="str">
        <f t="shared" si="12"/>
        <v/>
      </c>
      <c r="Y119" s="5" t="str">
        <f t="shared" si="13"/>
        <v/>
      </c>
      <c r="Z119" s="5" t="str">
        <f t="shared" si="13"/>
        <v/>
      </c>
      <c r="AA119" s="5" t="str">
        <f t="shared" si="13"/>
        <v/>
      </c>
      <c r="AB119" s="5" t="str">
        <f t="shared" si="13"/>
        <v/>
      </c>
      <c r="AC119" s="5" t="str">
        <f t="shared" si="13"/>
        <v/>
      </c>
      <c r="AD119" s="5" t="str">
        <f t="shared" si="13"/>
        <v/>
      </c>
      <c r="AE119" s="5" t="str">
        <f t="shared" si="13"/>
        <v/>
      </c>
      <c r="AF119" s="5" t="str">
        <f t="shared" si="13"/>
        <v/>
      </c>
      <c r="AG119" s="5" t="str">
        <f t="shared" si="13"/>
        <v/>
      </c>
      <c r="AH119" s="5" t="str">
        <f t="shared" si="13"/>
        <v/>
      </c>
    </row>
    <row r="120" spans="1:34">
      <c r="A120" s="6">
        <v>117</v>
      </c>
      <c r="B120" s="158" t="str">
        <f>IF(ISBLANK(宅配便入力!B120),"",宅配便入力!B120)</f>
        <v/>
      </c>
      <c r="C120" s="5" t="str">
        <f>IF(ISBLANK(宅配便入力!C120),"",宅配便入力!C120)</f>
        <v/>
      </c>
      <c r="D120" s="5" t="str">
        <f>IF(ISBLANK(宅配便入力!D120),"",宅配便入力!D120)</f>
        <v/>
      </c>
      <c r="E120" s="5" t="str">
        <f>IF(ISBLANK(宅配便入力!E120),"",宅配便入力!E120)</f>
        <v/>
      </c>
      <c r="F120" s="5" t="str">
        <f t="shared" si="8"/>
        <v/>
      </c>
      <c r="G120" s="5" t="str">
        <f t="shared" si="9"/>
        <v/>
      </c>
      <c r="H120" s="5" t="str">
        <f>IF(ISBLANK(宅配便入力!H120),"",宅配便入力!H120)</f>
        <v/>
      </c>
      <c r="I120" s="5" t="str">
        <f>IF(ISBLANK(宅配便入力!I120),"",宅配便入力!I120)</f>
        <v/>
      </c>
      <c r="J120" s="5" t="str">
        <f>IF(ISBLANK(宅配便入力!J120),"",宅配便入力!J120)</f>
        <v/>
      </c>
      <c r="K120" s="5" t="str">
        <f>IF(ISBLANK(宅配便入力!K120),"",宅配便入力!K120)</f>
        <v/>
      </c>
      <c r="L120" s="12"/>
      <c r="M120" s="10"/>
      <c r="N120" s="10"/>
      <c r="O120" s="10"/>
      <c r="P120" s="10"/>
      <c r="Q120" s="12"/>
      <c r="R120" s="12"/>
      <c r="S120" s="5" t="str">
        <f>IF(ISBLANK(宅配便入力!S120),"",宅配便入力!S120)</f>
        <v/>
      </c>
      <c r="T120" s="5" t="str">
        <f>IF(ISBLANK(宅配便入力!T120),"",宅配便入力!T120)</f>
        <v/>
      </c>
      <c r="U120" s="5" t="str">
        <f t="shared" si="10"/>
        <v/>
      </c>
      <c r="V120" s="5" t="str">
        <f>IF(ISBLANK(宅配便入力!V120),"",宅配便入力!V120)</f>
        <v/>
      </c>
      <c r="W120" s="5" t="str">
        <f t="shared" si="12"/>
        <v/>
      </c>
      <c r="X120" s="5" t="str">
        <f t="shared" si="12"/>
        <v/>
      </c>
      <c r="Y120" s="5" t="str">
        <f t="shared" si="13"/>
        <v/>
      </c>
      <c r="Z120" s="5" t="str">
        <f t="shared" si="13"/>
        <v/>
      </c>
      <c r="AA120" s="5" t="str">
        <f t="shared" si="13"/>
        <v/>
      </c>
      <c r="AB120" s="5" t="str">
        <f t="shared" si="13"/>
        <v/>
      </c>
      <c r="AC120" s="5" t="str">
        <f t="shared" si="13"/>
        <v/>
      </c>
      <c r="AD120" s="5" t="str">
        <f t="shared" si="13"/>
        <v/>
      </c>
      <c r="AE120" s="5" t="str">
        <f t="shared" si="13"/>
        <v/>
      </c>
      <c r="AF120" s="5" t="str">
        <f t="shared" si="13"/>
        <v/>
      </c>
      <c r="AG120" s="5" t="str">
        <f t="shared" si="13"/>
        <v/>
      </c>
      <c r="AH120" s="5" t="str">
        <f t="shared" si="13"/>
        <v/>
      </c>
    </row>
    <row r="121" spans="1:34">
      <c r="A121" s="6">
        <v>118</v>
      </c>
      <c r="B121" s="158" t="str">
        <f>IF(ISBLANK(宅配便入力!B121),"",宅配便入力!B121)</f>
        <v/>
      </c>
      <c r="C121" s="5" t="str">
        <f>IF(ISBLANK(宅配便入力!C121),"",宅配便入力!C121)</f>
        <v/>
      </c>
      <c r="D121" s="5" t="str">
        <f>IF(ISBLANK(宅配便入力!D121),"",宅配便入力!D121)</f>
        <v/>
      </c>
      <c r="E121" s="5" t="str">
        <f>IF(ISBLANK(宅配便入力!E121),"",宅配便入力!E121)</f>
        <v/>
      </c>
      <c r="F121" s="5" t="str">
        <f t="shared" si="8"/>
        <v/>
      </c>
      <c r="G121" s="5" t="str">
        <f t="shared" si="9"/>
        <v/>
      </c>
      <c r="H121" s="5" t="str">
        <f>IF(ISBLANK(宅配便入力!H121),"",宅配便入力!H121)</f>
        <v/>
      </c>
      <c r="I121" s="5" t="str">
        <f>IF(ISBLANK(宅配便入力!I121),"",宅配便入力!I121)</f>
        <v/>
      </c>
      <c r="J121" s="5" t="str">
        <f>IF(ISBLANK(宅配便入力!J121),"",宅配便入力!J121)</f>
        <v/>
      </c>
      <c r="K121" s="5" t="str">
        <f>IF(ISBLANK(宅配便入力!K121),"",宅配便入力!K121)</f>
        <v/>
      </c>
      <c r="L121" s="12"/>
      <c r="M121" s="10"/>
      <c r="N121" s="10"/>
      <c r="O121" s="10"/>
      <c r="P121" s="10"/>
      <c r="Q121" s="12"/>
      <c r="R121" s="12"/>
      <c r="S121" s="5" t="str">
        <f>IF(ISBLANK(宅配便入力!S121),"",宅配便入力!S121)</f>
        <v/>
      </c>
      <c r="T121" s="5" t="str">
        <f>IF(ISBLANK(宅配便入力!T121),"",宅配便入力!T121)</f>
        <v/>
      </c>
      <c r="U121" s="5" t="str">
        <f t="shared" si="10"/>
        <v/>
      </c>
      <c r="V121" s="5" t="str">
        <f>IF(ISBLANK(宅配便入力!V121),"",宅配便入力!V121)</f>
        <v/>
      </c>
      <c r="W121" s="5" t="str">
        <f t="shared" si="12"/>
        <v/>
      </c>
      <c r="X121" s="5" t="str">
        <f t="shared" si="12"/>
        <v/>
      </c>
      <c r="Y121" s="5" t="str">
        <f t="shared" si="13"/>
        <v/>
      </c>
      <c r="Z121" s="5" t="str">
        <f t="shared" si="13"/>
        <v/>
      </c>
      <c r="AA121" s="5" t="str">
        <f t="shared" si="13"/>
        <v/>
      </c>
      <c r="AB121" s="5" t="str">
        <f t="shared" si="13"/>
        <v/>
      </c>
      <c r="AC121" s="5" t="str">
        <f t="shared" si="13"/>
        <v/>
      </c>
      <c r="AD121" s="5" t="str">
        <f t="shared" si="13"/>
        <v/>
      </c>
      <c r="AE121" s="5" t="str">
        <f t="shared" si="13"/>
        <v/>
      </c>
      <c r="AF121" s="5" t="str">
        <f t="shared" si="13"/>
        <v/>
      </c>
      <c r="AG121" s="5" t="str">
        <f t="shared" si="13"/>
        <v/>
      </c>
      <c r="AH121" s="5" t="str">
        <f t="shared" si="13"/>
        <v/>
      </c>
    </row>
    <row r="122" spans="1:34">
      <c r="A122" s="6">
        <v>119</v>
      </c>
      <c r="B122" s="158" t="str">
        <f>IF(ISBLANK(宅配便入力!B122),"",宅配便入力!B122)</f>
        <v/>
      </c>
      <c r="C122" s="5" t="str">
        <f>IF(ISBLANK(宅配便入力!C122),"",宅配便入力!C122)</f>
        <v/>
      </c>
      <c r="D122" s="5" t="str">
        <f>IF(ISBLANK(宅配便入力!D122),"",宅配便入力!D122)</f>
        <v/>
      </c>
      <c r="E122" s="5" t="str">
        <f>IF(ISBLANK(宅配便入力!E122),"",宅配便入力!E122)</f>
        <v/>
      </c>
      <c r="F122" s="5" t="str">
        <f t="shared" si="8"/>
        <v/>
      </c>
      <c r="G122" s="5" t="str">
        <f t="shared" si="9"/>
        <v/>
      </c>
      <c r="H122" s="5" t="str">
        <f>IF(ISBLANK(宅配便入力!H122),"",宅配便入力!H122)</f>
        <v/>
      </c>
      <c r="I122" s="5" t="str">
        <f>IF(ISBLANK(宅配便入力!I122),"",宅配便入力!I122)</f>
        <v/>
      </c>
      <c r="J122" s="5" t="str">
        <f>IF(ISBLANK(宅配便入力!J122),"",宅配便入力!J122)</f>
        <v/>
      </c>
      <c r="K122" s="5" t="str">
        <f>IF(ISBLANK(宅配便入力!K122),"",宅配便入力!K122)</f>
        <v/>
      </c>
      <c r="L122" s="12"/>
      <c r="M122" s="10"/>
      <c r="N122" s="10"/>
      <c r="O122" s="10"/>
      <c r="P122" s="10"/>
      <c r="Q122" s="12"/>
      <c r="R122" s="12"/>
      <c r="S122" s="5" t="str">
        <f>IF(ISBLANK(宅配便入力!S122),"",宅配便入力!S122)</f>
        <v/>
      </c>
      <c r="T122" s="5" t="str">
        <f>IF(ISBLANK(宅配便入力!T122),"",宅配便入力!T122)</f>
        <v/>
      </c>
      <c r="U122" s="5" t="str">
        <f t="shared" si="10"/>
        <v/>
      </c>
      <c r="V122" s="5" t="str">
        <f>IF(ISBLANK(宅配便入力!V122),"",宅配便入力!V122)</f>
        <v/>
      </c>
      <c r="W122" s="5" t="str">
        <f t="shared" si="12"/>
        <v/>
      </c>
      <c r="X122" s="5" t="str">
        <f t="shared" si="12"/>
        <v/>
      </c>
      <c r="Y122" s="5" t="str">
        <f t="shared" si="13"/>
        <v/>
      </c>
      <c r="Z122" s="5" t="str">
        <f t="shared" si="13"/>
        <v/>
      </c>
      <c r="AA122" s="5" t="str">
        <f t="shared" si="13"/>
        <v/>
      </c>
      <c r="AB122" s="5" t="str">
        <f t="shared" si="13"/>
        <v/>
      </c>
      <c r="AC122" s="5" t="str">
        <f t="shared" si="13"/>
        <v/>
      </c>
      <c r="AD122" s="5" t="str">
        <f t="shared" si="13"/>
        <v/>
      </c>
      <c r="AE122" s="5" t="str">
        <f t="shared" si="13"/>
        <v/>
      </c>
      <c r="AF122" s="5" t="str">
        <f t="shared" si="13"/>
        <v/>
      </c>
      <c r="AG122" s="5" t="str">
        <f t="shared" si="13"/>
        <v/>
      </c>
      <c r="AH122" s="5" t="str">
        <f t="shared" si="13"/>
        <v/>
      </c>
    </row>
    <row r="123" spans="1:34">
      <c r="A123" s="6">
        <v>120</v>
      </c>
      <c r="B123" s="158" t="str">
        <f>IF(ISBLANK(宅配便入力!B123),"",宅配便入力!B123)</f>
        <v/>
      </c>
      <c r="C123" s="5" t="str">
        <f>IF(ISBLANK(宅配便入力!C123),"",宅配便入力!C123)</f>
        <v/>
      </c>
      <c r="D123" s="5" t="str">
        <f>IF(ISBLANK(宅配便入力!D123),"",宅配便入力!D123)</f>
        <v/>
      </c>
      <c r="E123" s="5" t="str">
        <f>IF(ISBLANK(宅配便入力!E123),"",宅配便入力!E123)</f>
        <v/>
      </c>
      <c r="F123" s="5" t="str">
        <f t="shared" si="8"/>
        <v/>
      </c>
      <c r="G123" s="5" t="str">
        <f t="shared" si="9"/>
        <v/>
      </c>
      <c r="H123" s="5" t="str">
        <f>IF(ISBLANK(宅配便入力!H123),"",宅配便入力!H123)</f>
        <v/>
      </c>
      <c r="I123" s="5" t="str">
        <f>IF(ISBLANK(宅配便入力!I123),"",宅配便入力!I123)</f>
        <v/>
      </c>
      <c r="J123" s="5" t="str">
        <f>IF(ISBLANK(宅配便入力!J123),"",宅配便入力!J123)</f>
        <v/>
      </c>
      <c r="K123" s="5" t="str">
        <f>IF(ISBLANK(宅配便入力!K123),"",宅配便入力!K123)</f>
        <v/>
      </c>
      <c r="L123" s="12"/>
      <c r="M123" s="10"/>
      <c r="N123" s="10"/>
      <c r="O123" s="10"/>
      <c r="P123" s="10"/>
      <c r="Q123" s="12"/>
      <c r="R123" s="12"/>
      <c r="S123" s="5" t="str">
        <f>IF(ISBLANK(宅配便入力!S123),"",宅配便入力!S123)</f>
        <v/>
      </c>
      <c r="T123" s="5" t="str">
        <f>IF(ISBLANK(宅配便入力!T123),"",宅配便入力!T123)</f>
        <v/>
      </c>
      <c r="U123" s="5" t="str">
        <f t="shared" si="10"/>
        <v/>
      </c>
      <c r="V123" s="5" t="str">
        <f>IF(ISBLANK(宅配便入力!V123),"",宅配便入力!V123)</f>
        <v/>
      </c>
      <c r="W123" s="5" t="str">
        <f t="shared" ref="W123:X150" si="14">$G123</f>
        <v/>
      </c>
      <c r="X123" s="5" t="str">
        <f t="shared" si="14"/>
        <v/>
      </c>
      <c r="Y123" s="5" t="str">
        <f t="shared" si="13"/>
        <v/>
      </c>
      <c r="Z123" s="5" t="str">
        <f t="shared" si="13"/>
        <v/>
      </c>
      <c r="AA123" s="5" t="str">
        <f t="shared" si="13"/>
        <v/>
      </c>
      <c r="AB123" s="5" t="str">
        <f t="shared" si="13"/>
        <v/>
      </c>
      <c r="AC123" s="5" t="str">
        <f t="shared" si="13"/>
        <v/>
      </c>
      <c r="AD123" s="5" t="str">
        <f t="shared" si="13"/>
        <v/>
      </c>
      <c r="AE123" s="5" t="str">
        <f t="shared" si="13"/>
        <v/>
      </c>
      <c r="AF123" s="5" t="str">
        <f t="shared" si="13"/>
        <v/>
      </c>
      <c r="AG123" s="5" t="str">
        <f t="shared" si="13"/>
        <v/>
      </c>
      <c r="AH123" s="5" t="str">
        <f t="shared" si="13"/>
        <v/>
      </c>
    </row>
    <row r="124" spans="1:34">
      <c r="A124" s="6">
        <v>121</v>
      </c>
      <c r="B124" s="158" t="str">
        <f>IF(ISBLANK(宅配便入力!B124),"",宅配便入力!B124)</f>
        <v/>
      </c>
      <c r="C124" s="5" t="str">
        <f>IF(ISBLANK(宅配便入力!C124),"",宅配便入力!C124)</f>
        <v/>
      </c>
      <c r="D124" s="5" t="str">
        <f>IF(ISBLANK(宅配便入力!D124),"",宅配便入力!D124)</f>
        <v/>
      </c>
      <c r="E124" s="5" t="str">
        <f>IF(ISBLANK(宅配便入力!E124),"",宅配便入力!E124)</f>
        <v/>
      </c>
      <c r="F124" s="5" t="str">
        <f t="shared" si="8"/>
        <v/>
      </c>
      <c r="G124" s="5" t="str">
        <f t="shared" si="9"/>
        <v/>
      </c>
      <c r="H124" s="5" t="str">
        <f>IF(ISBLANK(宅配便入力!H124),"",宅配便入力!H124)</f>
        <v/>
      </c>
      <c r="I124" s="5" t="str">
        <f>IF(ISBLANK(宅配便入力!I124),"",宅配便入力!I124)</f>
        <v/>
      </c>
      <c r="J124" s="5" t="str">
        <f>IF(ISBLANK(宅配便入力!J124),"",宅配便入力!J124)</f>
        <v/>
      </c>
      <c r="K124" s="5" t="str">
        <f>IF(ISBLANK(宅配便入力!K124),"",宅配便入力!K124)</f>
        <v/>
      </c>
      <c r="L124" s="12"/>
      <c r="M124" s="10"/>
      <c r="N124" s="10"/>
      <c r="O124" s="10"/>
      <c r="P124" s="10"/>
      <c r="Q124" s="12"/>
      <c r="R124" s="12"/>
      <c r="S124" s="5" t="str">
        <f>IF(ISBLANK(宅配便入力!S124),"",宅配便入力!S124)</f>
        <v/>
      </c>
      <c r="T124" s="5" t="str">
        <f>IF(ISBLANK(宅配便入力!T124),"",宅配便入力!T124)</f>
        <v/>
      </c>
      <c r="U124" s="5" t="str">
        <f t="shared" si="10"/>
        <v/>
      </c>
      <c r="V124" s="5" t="str">
        <f>IF(ISBLANK(宅配便入力!V124),"",宅配便入力!V124)</f>
        <v/>
      </c>
      <c r="W124" s="5" t="str">
        <f t="shared" si="14"/>
        <v/>
      </c>
      <c r="X124" s="5" t="str">
        <f t="shared" si="14"/>
        <v/>
      </c>
      <c r="Y124" s="5" t="str">
        <f t="shared" si="13"/>
        <v/>
      </c>
      <c r="Z124" s="5" t="str">
        <f t="shared" si="13"/>
        <v/>
      </c>
      <c r="AA124" s="5" t="str">
        <f t="shared" si="13"/>
        <v/>
      </c>
      <c r="AB124" s="5" t="str">
        <f t="shared" si="13"/>
        <v/>
      </c>
      <c r="AC124" s="5" t="str">
        <f t="shared" si="13"/>
        <v/>
      </c>
      <c r="AD124" s="5" t="str">
        <f t="shared" si="13"/>
        <v/>
      </c>
      <c r="AE124" s="5" t="str">
        <f t="shared" si="13"/>
        <v/>
      </c>
      <c r="AF124" s="5" t="str">
        <f t="shared" si="13"/>
        <v/>
      </c>
      <c r="AG124" s="5" t="str">
        <f t="shared" si="13"/>
        <v/>
      </c>
      <c r="AH124" s="5" t="str">
        <f t="shared" si="13"/>
        <v/>
      </c>
    </row>
    <row r="125" spans="1:34">
      <c r="A125" s="6">
        <v>122</v>
      </c>
      <c r="B125" s="158" t="str">
        <f>IF(ISBLANK(宅配便入力!B125),"",宅配便入力!B125)</f>
        <v/>
      </c>
      <c r="C125" s="5" t="str">
        <f>IF(ISBLANK(宅配便入力!C125),"",宅配便入力!C125)</f>
        <v/>
      </c>
      <c r="D125" s="5" t="str">
        <f>IF(ISBLANK(宅配便入力!D125),"",宅配便入力!D125)</f>
        <v/>
      </c>
      <c r="E125" s="5" t="str">
        <f>IF(ISBLANK(宅配便入力!E125),"",宅配便入力!E125)</f>
        <v/>
      </c>
      <c r="F125" s="5" t="str">
        <f t="shared" si="8"/>
        <v/>
      </c>
      <c r="G125" s="5" t="str">
        <f t="shared" si="9"/>
        <v/>
      </c>
      <c r="H125" s="5" t="str">
        <f>IF(ISBLANK(宅配便入力!H125),"",宅配便入力!H125)</f>
        <v/>
      </c>
      <c r="I125" s="5" t="str">
        <f>IF(ISBLANK(宅配便入力!I125),"",宅配便入力!I125)</f>
        <v/>
      </c>
      <c r="J125" s="5" t="str">
        <f>IF(ISBLANK(宅配便入力!J125),"",宅配便入力!J125)</f>
        <v/>
      </c>
      <c r="K125" s="5" t="str">
        <f>IF(ISBLANK(宅配便入力!K125),"",宅配便入力!K125)</f>
        <v/>
      </c>
      <c r="L125" s="12"/>
      <c r="M125" s="10"/>
      <c r="N125" s="10"/>
      <c r="O125" s="10"/>
      <c r="P125" s="10"/>
      <c r="Q125" s="12"/>
      <c r="R125" s="12"/>
      <c r="S125" s="5" t="str">
        <f>IF(ISBLANK(宅配便入力!S125),"",宅配便入力!S125)</f>
        <v/>
      </c>
      <c r="T125" s="5" t="str">
        <f>IF(ISBLANK(宅配便入力!T125),"",宅配便入力!T125)</f>
        <v/>
      </c>
      <c r="U125" s="5" t="str">
        <f t="shared" si="10"/>
        <v/>
      </c>
      <c r="V125" s="5" t="str">
        <f>IF(ISBLANK(宅配便入力!V125),"",宅配便入力!V125)</f>
        <v/>
      </c>
      <c r="W125" s="5" t="str">
        <f t="shared" si="14"/>
        <v/>
      </c>
      <c r="X125" s="5" t="str">
        <f t="shared" si="14"/>
        <v/>
      </c>
      <c r="Y125" s="5" t="str">
        <f t="shared" si="13"/>
        <v/>
      </c>
      <c r="Z125" s="5" t="str">
        <f t="shared" si="13"/>
        <v/>
      </c>
      <c r="AA125" s="5" t="str">
        <f t="shared" si="13"/>
        <v/>
      </c>
      <c r="AB125" s="5" t="str">
        <f t="shared" si="13"/>
        <v/>
      </c>
      <c r="AC125" s="5" t="str">
        <f t="shared" si="13"/>
        <v/>
      </c>
      <c r="AD125" s="5" t="str">
        <f t="shared" si="13"/>
        <v/>
      </c>
      <c r="AE125" s="5" t="str">
        <f t="shared" si="13"/>
        <v/>
      </c>
      <c r="AF125" s="5" t="str">
        <f t="shared" si="13"/>
        <v/>
      </c>
      <c r="AG125" s="5" t="str">
        <f t="shared" si="13"/>
        <v/>
      </c>
      <c r="AH125" s="5" t="str">
        <f t="shared" si="13"/>
        <v/>
      </c>
    </row>
    <row r="126" spans="1:34">
      <c r="A126" s="6">
        <v>123</v>
      </c>
      <c r="B126" s="158" t="str">
        <f>IF(ISBLANK(宅配便入力!B126),"",宅配便入力!B126)</f>
        <v/>
      </c>
      <c r="C126" s="5" t="str">
        <f>IF(ISBLANK(宅配便入力!C126),"",宅配便入力!C126)</f>
        <v/>
      </c>
      <c r="D126" s="5" t="str">
        <f>IF(ISBLANK(宅配便入力!D126),"",宅配便入力!D126)</f>
        <v/>
      </c>
      <c r="E126" s="5" t="str">
        <f>IF(ISBLANK(宅配便入力!E126),"",宅配便入力!E126)</f>
        <v/>
      </c>
      <c r="F126" s="5" t="str">
        <f t="shared" si="8"/>
        <v/>
      </c>
      <c r="G126" s="5" t="str">
        <f t="shared" si="9"/>
        <v/>
      </c>
      <c r="H126" s="5" t="str">
        <f>IF(ISBLANK(宅配便入力!H126),"",宅配便入力!H126)</f>
        <v/>
      </c>
      <c r="I126" s="5" t="str">
        <f>IF(ISBLANK(宅配便入力!I126),"",宅配便入力!I126)</f>
        <v/>
      </c>
      <c r="J126" s="5" t="str">
        <f>IF(ISBLANK(宅配便入力!J126),"",宅配便入力!J126)</f>
        <v/>
      </c>
      <c r="K126" s="5" t="str">
        <f>IF(ISBLANK(宅配便入力!K126),"",宅配便入力!K126)</f>
        <v/>
      </c>
      <c r="L126" s="12"/>
      <c r="M126" s="10"/>
      <c r="N126" s="10"/>
      <c r="O126" s="10"/>
      <c r="P126" s="10"/>
      <c r="Q126" s="12"/>
      <c r="R126" s="12"/>
      <c r="S126" s="5" t="str">
        <f>IF(ISBLANK(宅配便入力!S126),"",宅配便入力!S126)</f>
        <v/>
      </c>
      <c r="T126" s="5" t="str">
        <f>IF(ISBLANK(宅配便入力!T126),"",宅配便入力!T126)</f>
        <v/>
      </c>
      <c r="U126" s="5" t="str">
        <f t="shared" si="10"/>
        <v/>
      </c>
      <c r="V126" s="5" t="str">
        <f>IF(ISBLANK(宅配便入力!V126),"",宅配便入力!V126)</f>
        <v/>
      </c>
      <c r="W126" s="5" t="str">
        <f t="shared" si="14"/>
        <v/>
      </c>
      <c r="X126" s="5" t="str">
        <f t="shared" si="14"/>
        <v/>
      </c>
      <c r="Y126" s="5" t="str">
        <f t="shared" si="13"/>
        <v/>
      </c>
      <c r="Z126" s="5" t="str">
        <f t="shared" si="13"/>
        <v/>
      </c>
      <c r="AA126" s="5" t="str">
        <f t="shared" si="13"/>
        <v/>
      </c>
      <c r="AB126" s="5" t="str">
        <f t="shared" si="13"/>
        <v/>
      </c>
      <c r="AC126" s="5" t="str">
        <f t="shared" si="13"/>
        <v/>
      </c>
      <c r="AD126" s="5" t="str">
        <f t="shared" si="13"/>
        <v/>
      </c>
      <c r="AE126" s="5" t="str">
        <f t="shared" si="13"/>
        <v/>
      </c>
      <c r="AF126" s="5" t="str">
        <f t="shared" si="13"/>
        <v/>
      </c>
      <c r="AG126" s="5" t="str">
        <f t="shared" si="13"/>
        <v/>
      </c>
      <c r="AH126" s="5" t="str">
        <f t="shared" si="13"/>
        <v/>
      </c>
    </row>
    <row r="127" spans="1:34">
      <c r="A127" s="6">
        <v>124</v>
      </c>
      <c r="B127" s="158" t="str">
        <f>IF(ISBLANK(宅配便入力!B127),"",宅配便入力!B127)</f>
        <v/>
      </c>
      <c r="C127" s="5" t="str">
        <f>IF(ISBLANK(宅配便入力!C127),"",宅配便入力!C127)</f>
        <v/>
      </c>
      <c r="D127" s="5" t="str">
        <f>IF(ISBLANK(宅配便入力!D127),"",宅配便入力!D127)</f>
        <v/>
      </c>
      <c r="E127" s="5" t="str">
        <f>IF(ISBLANK(宅配便入力!E127),"",宅配便入力!E127)</f>
        <v/>
      </c>
      <c r="F127" s="5" t="str">
        <f t="shared" si="8"/>
        <v/>
      </c>
      <c r="G127" s="5" t="str">
        <f t="shared" si="9"/>
        <v/>
      </c>
      <c r="H127" s="5" t="str">
        <f>IF(ISBLANK(宅配便入力!H127),"",宅配便入力!H127)</f>
        <v/>
      </c>
      <c r="I127" s="5" t="str">
        <f>IF(ISBLANK(宅配便入力!I127),"",宅配便入力!I127)</f>
        <v/>
      </c>
      <c r="J127" s="5" t="str">
        <f>IF(ISBLANK(宅配便入力!J127),"",宅配便入力!J127)</f>
        <v/>
      </c>
      <c r="K127" s="5" t="str">
        <f>IF(ISBLANK(宅配便入力!K127),"",宅配便入力!K127)</f>
        <v/>
      </c>
      <c r="L127" s="12"/>
      <c r="M127" s="10"/>
      <c r="N127" s="10"/>
      <c r="O127" s="10"/>
      <c r="P127" s="10"/>
      <c r="Q127" s="12"/>
      <c r="R127" s="12"/>
      <c r="S127" s="5" t="str">
        <f>IF(ISBLANK(宅配便入力!S127),"",宅配便入力!S127)</f>
        <v/>
      </c>
      <c r="T127" s="5" t="str">
        <f>IF(ISBLANK(宅配便入力!T127),"",宅配便入力!T127)</f>
        <v/>
      </c>
      <c r="U127" s="5" t="str">
        <f t="shared" si="10"/>
        <v/>
      </c>
      <c r="V127" s="5" t="str">
        <f>IF(ISBLANK(宅配便入力!V127),"",宅配便入力!V127)</f>
        <v/>
      </c>
      <c r="W127" s="5" t="str">
        <f t="shared" si="14"/>
        <v/>
      </c>
      <c r="X127" s="5" t="str">
        <f t="shared" si="14"/>
        <v/>
      </c>
      <c r="Y127" s="5" t="str">
        <f t="shared" si="13"/>
        <v/>
      </c>
      <c r="Z127" s="5" t="str">
        <f t="shared" si="13"/>
        <v/>
      </c>
      <c r="AA127" s="5" t="str">
        <f t="shared" si="13"/>
        <v/>
      </c>
      <c r="AB127" s="5" t="str">
        <f t="shared" si="13"/>
        <v/>
      </c>
      <c r="AC127" s="5" t="str">
        <f t="shared" si="13"/>
        <v/>
      </c>
      <c r="AD127" s="5" t="str">
        <f t="shared" si="13"/>
        <v/>
      </c>
      <c r="AE127" s="5" t="str">
        <f t="shared" si="13"/>
        <v/>
      </c>
      <c r="AF127" s="5" t="str">
        <f t="shared" si="13"/>
        <v/>
      </c>
      <c r="AG127" s="5" t="str">
        <f t="shared" si="13"/>
        <v/>
      </c>
      <c r="AH127" s="5" t="str">
        <f t="shared" si="13"/>
        <v/>
      </c>
    </row>
    <row r="128" spans="1:34">
      <c r="A128" s="6">
        <v>125</v>
      </c>
      <c r="B128" s="158" t="str">
        <f>IF(ISBLANK(宅配便入力!B128),"",宅配便入力!B128)</f>
        <v/>
      </c>
      <c r="C128" s="5" t="str">
        <f>IF(ISBLANK(宅配便入力!C128),"",宅配便入力!C128)</f>
        <v/>
      </c>
      <c r="D128" s="5" t="str">
        <f>IF(ISBLANK(宅配便入力!D128),"",宅配便入力!D128)</f>
        <v/>
      </c>
      <c r="E128" s="5" t="str">
        <f>IF(ISBLANK(宅配便入力!E128),"",宅配便入力!E128)</f>
        <v/>
      </c>
      <c r="F128" s="5" t="str">
        <f t="shared" si="8"/>
        <v/>
      </c>
      <c r="G128" s="5" t="str">
        <f t="shared" si="9"/>
        <v/>
      </c>
      <c r="H128" s="5" t="str">
        <f>IF(ISBLANK(宅配便入力!H128),"",宅配便入力!H128)</f>
        <v/>
      </c>
      <c r="I128" s="5" t="str">
        <f>IF(ISBLANK(宅配便入力!I128),"",宅配便入力!I128)</f>
        <v/>
      </c>
      <c r="J128" s="5" t="str">
        <f>IF(ISBLANK(宅配便入力!J128),"",宅配便入力!J128)</f>
        <v/>
      </c>
      <c r="K128" s="5" t="str">
        <f>IF(ISBLANK(宅配便入力!K128),"",宅配便入力!K128)</f>
        <v/>
      </c>
      <c r="L128" s="12"/>
      <c r="M128" s="10"/>
      <c r="N128" s="10"/>
      <c r="O128" s="10"/>
      <c r="P128" s="10"/>
      <c r="Q128" s="12"/>
      <c r="R128" s="12"/>
      <c r="S128" s="5" t="str">
        <f>IF(ISBLANK(宅配便入力!S128),"",宅配便入力!S128)</f>
        <v/>
      </c>
      <c r="T128" s="5" t="str">
        <f>IF(ISBLANK(宅配便入力!T128),"",宅配便入力!T128)</f>
        <v/>
      </c>
      <c r="U128" s="5" t="str">
        <f t="shared" si="10"/>
        <v/>
      </c>
      <c r="V128" s="5" t="str">
        <f>IF(ISBLANK(宅配便入力!V128),"",宅配便入力!V128)</f>
        <v/>
      </c>
      <c r="W128" s="5" t="str">
        <f t="shared" si="14"/>
        <v/>
      </c>
      <c r="X128" s="5" t="str">
        <f t="shared" si="14"/>
        <v/>
      </c>
      <c r="Y128" s="5" t="str">
        <f t="shared" si="13"/>
        <v/>
      </c>
      <c r="Z128" s="5" t="str">
        <f t="shared" si="13"/>
        <v/>
      </c>
      <c r="AA128" s="5" t="str">
        <f t="shared" si="13"/>
        <v/>
      </c>
      <c r="AB128" s="5" t="str">
        <f t="shared" si="13"/>
        <v/>
      </c>
      <c r="AC128" s="5" t="str">
        <f t="shared" si="13"/>
        <v/>
      </c>
      <c r="AD128" s="5" t="str">
        <f t="shared" si="13"/>
        <v/>
      </c>
      <c r="AE128" s="5" t="str">
        <f t="shared" si="13"/>
        <v/>
      </c>
      <c r="AF128" s="5" t="str">
        <f t="shared" si="13"/>
        <v/>
      </c>
      <c r="AG128" s="5" t="str">
        <f t="shared" si="13"/>
        <v/>
      </c>
      <c r="AH128" s="5" t="str">
        <f t="shared" si="13"/>
        <v/>
      </c>
    </row>
    <row r="129" spans="1:34">
      <c r="A129" s="6">
        <v>126</v>
      </c>
      <c r="B129" s="158" t="str">
        <f>IF(ISBLANK(宅配便入力!B129),"",宅配便入力!B129)</f>
        <v/>
      </c>
      <c r="C129" s="5" t="str">
        <f>IF(ISBLANK(宅配便入力!C129),"",宅配便入力!C129)</f>
        <v/>
      </c>
      <c r="D129" s="5" t="str">
        <f>IF(ISBLANK(宅配便入力!D129),"",宅配便入力!D129)</f>
        <v/>
      </c>
      <c r="E129" s="5" t="str">
        <f>IF(ISBLANK(宅配便入力!E129),"",宅配便入力!E129)</f>
        <v/>
      </c>
      <c r="F129" s="5" t="str">
        <f t="shared" si="8"/>
        <v/>
      </c>
      <c r="G129" s="5" t="str">
        <f t="shared" si="9"/>
        <v/>
      </c>
      <c r="H129" s="5" t="str">
        <f>IF(ISBLANK(宅配便入力!H129),"",宅配便入力!H129)</f>
        <v/>
      </c>
      <c r="I129" s="5" t="str">
        <f>IF(ISBLANK(宅配便入力!I129),"",宅配便入力!I129)</f>
        <v/>
      </c>
      <c r="J129" s="5" t="str">
        <f>IF(ISBLANK(宅配便入力!J129),"",宅配便入力!J129)</f>
        <v/>
      </c>
      <c r="K129" s="5" t="str">
        <f>IF(ISBLANK(宅配便入力!K129),"",宅配便入力!K129)</f>
        <v/>
      </c>
      <c r="L129" s="12"/>
      <c r="M129" s="10"/>
      <c r="N129" s="10"/>
      <c r="O129" s="10"/>
      <c r="P129" s="10"/>
      <c r="Q129" s="12"/>
      <c r="R129" s="12"/>
      <c r="S129" s="5" t="str">
        <f>IF(ISBLANK(宅配便入力!S129),"",宅配便入力!S129)</f>
        <v/>
      </c>
      <c r="T129" s="5" t="str">
        <f>IF(ISBLANK(宅配便入力!T129),"",宅配便入力!T129)</f>
        <v/>
      </c>
      <c r="U129" s="5" t="str">
        <f t="shared" si="10"/>
        <v/>
      </c>
      <c r="V129" s="5" t="str">
        <f>IF(ISBLANK(宅配便入力!V129),"",宅配便入力!V129)</f>
        <v/>
      </c>
      <c r="W129" s="5" t="str">
        <f t="shared" si="14"/>
        <v/>
      </c>
      <c r="X129" s="5" t="str">
        <f t="shared" si="14"/>
        <v/>
      </c>
      <c r="Y129" s="5" t="str">
        <f t="shared" si="13"/>
        <v/>
      </c>
      <c r="Z129" s="5" t="str">
        <f t="shared" si="13"/>
        <v/>
      </c>
      <c r="AA129" s="5" t="str">
        <f t="shared" si="13"/>
        <v/>
      </c>
      <c r="AB129" s="5" t="str">
        <f t="shared" si="13"/>
        <v/>
      </c>
      <c r="AC129" s="5" t="str">
        <f t="shared" si="13"/>
        <v/>
      </c>
      <c r="AD129" s="5" t="str">
        <f t="shared" si="13"/>
        <v/>
      </c>
      <c r="AE129" s="5" t="str">
        <f t="shared" si="13"/>
        <v/>
      </c>
      <c r="AF129" s="5" t="str">
        <f t="shared" si="13"/>
        <v/>
      </c>
      <c r="AG129" s="5" t="str">
        <f t="shared" si="13"/>
        <v/>
      </c>
      <c r="AH129" s="5" t="str">
        <f t="shared" si="13"/>
        <v/>
      </c>
    </row>
    <row r="130" spans="1:34">
      <c r="A130" s="6">
        <v>127</v>
      </c>
      <c r="B130" s="158" t="str">
        <f>IF(ISBLANK(宅配便入力!B130),"",宅配便入力!B130)</f>
        <v/>
      </c>
      <c r="C130" s="5" t="str">
        <f>IF(ISBLANK(宅配便入力!C130),"",宅配便入力!C130)</f>
        <v/>
      </c>
      <c r="D130" s="5" t="str">
        <f>IF(ISBLANK(宅配便入力!D130),"",宅配便入力!D130)</f>
        <v/>
      </c>
      <c r="E130" s="5" t="str">
        <f>IF(ISBLANK(宅配便入力!E130),"",宅配便入力!E130)</f>
        <v/>
      </c>
      <c r="F130" s="5" t="str">
        <f t="shared" si="8"/>
        <v/>
      </c>
      <c r="G130" s="5" t="str">
        <f t="shared" si="9"/>
        <v/>
      </c>
      <c r="H130" s="5" t="str">
        <f>IF(ISBLANK(宅配便入力!H130),"",宅配便入力!H130)</f>
        <v/>
      </c>
      <c r="I130" s="5" t="str">
        <f>IF(ISBLANK(宅配便入力!I130),"",宅配便入力!I130)</f>
        <v/>
      </c>
      <c r="J130" s="5" t="str">
        <f>IF(ISBLANK(宅配便入力!J130),"",宅配便入力!J130)</f>
        <v/>
      </c>
      <c r="K130" s="5" t="str">
        <f>IF(ISBLANK(宅配便入力!K130),"",宅配便入力!K130)</f>
        <v/>
      </c>
      <c r="L130" s="12"/>
      <c r="M130" s="10"/>
      <c r="N130" s="10"/>
      <c r="O130" s="10"/>
      <c r="P130" s="10"/>
      <c r="Q130" s="12"/>
      <c r="R130" s="12"/>
      <c r="S130" s="5" t="str">
        <f>IF(ISBLANK(宅配便入力!S130),"",宅配便入力!S130)</f>
        <v/>
      </c>
      <c r="T130" s="5" t="str">
        <f>IF(ISBLANK(宅配便入力!T130),"",宅配便入力!T130)</f>
        <v/>
      </c>
      <c r="U130" s="5" t="str">
        <f t="shared" si="10"/>
        <v/>
      </c>
      <c r="V130" s="5" t="str">
        <f>IF(ISBLANK(宅配便入力!V130),"",宅配便入力!V130)</f>
        <v/>
      </c>
      <c r="W130" s="5" t="str">
        <f t="shared" si="14"/>
        <v/>
      </c>
      <c r="X130" s="5" t="str">
        <f t="shared" si="14"/>
        <v/>
      </c>
      <c r="Y130" s="5" t="str">
        <f t="shared" si="13"/>
        <v/>
      </c>
      <c r="Z130" s="5" t="str">
        <f t="shared" si="13"/>
        <v/>
      </c>
      <c r="AA130" s="5" t="str">
        <f t="shared" si="13"/>
        <v/>
      </c>
      <c r="AB130" s="5" t="str">
        <f t="shared" si="13"/>
        <v/>
      </c>
      <c r="AC130" s="5" t="str">
        <f t="shared" si="13"/>
        <v/>
      </c>
      <c r="AD130" s="5" t="str">
        <f t="shared" si="13"/>
        <v/>
      </c>
      <c r="AE130" s="5" t="str">
        <f t="shared" si="13"/>
        <v/>
      </c>
      <c r="AF130" s="5" t="str">
        <f t="shared" si="13"/>
        <v/>
      </c>
      <c r="AG130" s="5" t="str">
        <f t="shared" si="13"/>
        <v/>
      </c>
      <c r="AH130" s="5" t="str">
        <f t="shared" si="13"/>
        <v/>
      </c>
    </row>
    <row r="131" spans="1:34">
      <c r="A131" s="6">
        <v>128</v>
      </c>
      <c r="B131" s="158" t="str">
        <f>IF(ISBLANK(宅配便入力!B131),"",宅配便入力!B131)</f>
        <v/>
      </c>
      <c r="C131" s="5" t="str">
        <f>IF(ISBLANK(宅配便入力!C131),"",宅配便入力!C131)</f>
        <v/>
      </c>
      <c r="D131" s="5" t="str">
        <f>IF(ISBLANK(宅配便入力!D131),"",宅配便入力!D131)</f>
        <v/>
      </c>
      <c r="E131" s="5" t="str">
        <f>IF(ISBLANK(宅配便入力!E131),"",宅配便入力!E131)</f>
        <v/>
      </c>
      <c r="F131" s="5" t="str">
        <f t="shared" si="8"/>
        <v/>
      </c>
      <c r="G131" s="5" t="str">
        <f t="shared" si="9"/>
        <v/>
      </c>
      <c r="H131" s="5" t="str">
        <f>IF(ISBLANK(宅配便入力!H131),"",宅配便入力!H131)</f>
        <v/>
      </c>
      <c r="I131" s="5" t="str">
        <f>IF(ISBLANK(宅配便入力!I131),"",宅配便入力!I131)</f>
        <v/>
      </c>
      <c r="J131" s="5" t="str">
        <f>IF(ISBLANK(宅配便入力!J131),"",宅配便入力!J131)</f>
        <v/>
      </c>
      <c r="K131" s="5" t="str">
        <f>IF(ISBLANK(宅配便入力!K131),"",宅配便入力!K131)</f>
        <v/>
      </c>
      <c r="L131" s="12"/>
      <c r="M131" s="10"/>
      <c r="N131" s="10"/>
      <c r="O131" s="10"/>
      <c r="P131" s="10"/>
      <c r="Q131" s="12"/>
      <c r="R131" s="12"/>
      <c r="S131" s="5" t="str">
        <f>IF(ISBLANK(宅配便入力!S131),"",宅配便入力!S131)</f>
        <v/>
      </c>
      <c r="T131" s="5" t="str">
        <f>IF(ISBLANK(宅配便入力!T131),"",宅配便入力!T131)</f>
        <v/>
      </c>
      <c r="U131" s="5" t="str">
        <f t="shared" si="10"/>
        <v/>
      </c>
      <c r="V131" s="5" t="str">
        <f>IF(ISBLANK(宅配便入力!V131),"",宅配便入力!V131)</f>
        <v/>
      </c>
      <c r="W131" s="5" t="str">
        <f t="shared" si="14"/>
        <v/>
      </c>
      <c r="X131" s="5" t="str">
        <f t="shared" si="14"/>
        <v/>
      </c>
      <c r="Y131" s="5" t="str">
        <f t="shared" si="13"/>
        <v/>
      </c>
      <c r="Z131" s="5" t="str">
        <f t="shared" si="13"/>
        <v/>
      </c>
      <c r="AA131" s="5" t="str">
        <f t="shared" si="13"/>
        <v/>
      </c>
      <c r="AB131" s="5" t="str">
        <f t="shared" si="13"/>
        <v/>
      </c>
      <c r="AC131" s="5" t="str">
        <f t="shared" si="13"/>
        <v/>
      </c>
      <c r="AD131" s="5" t="str">
        <f t="shared" si="13"/>
        <v/>
      </c>
      <c r="AE131" s="5" t="str">
        <f t="shared" si="13"/>
        <v/>
      </c>
      <c r="AF131" s="5" t="str">
        <f t="shared" si="13"/>
        <v/>
      </c>
      <c r="AG131" s="5" t="str">
        <f t="shared" si="13"/>
        <v/>
      </c>
      <c r="AH131" s="5" t="str">
        <f t="shared" si="13"/>
        <v/>
      </c>
    </row>
    <row r="132" spans="1:34">
      <c r="A132" s="6">
        <v>129</v>
      </c>
      <c r="B132" s="158" t="str">
        <f>IF(ISBLANK(宅配便入力!B132),"",宅配便入力!B132)</f>
        <v/>
      </c>
      <c r="C132" s="5" t="str">
        <f>IF(ISBLANK(宅配便入力!C132),"",宅配便入力!C132)</f>
        <v/>
      </c>
      <c r="D132" s="5" t="str">
        <f>IF(ISBLANK(宅配便入力!D132),"",宅配便入力!D132)</f>
        <v/>
      </c>
      <c r="E132" s="5" t="str">
        <f>IF(ISBLANK(宅配便入力!E132),"",宅配便入力!E132)</f>
        <v/>
      </c>
      <c r="F132" s="5" t="str">
        <f t="shared" si="8"/>
        <v/>
      </c>
      <c r="G132" s="5" t="str">
        <f t="shared" si="9"/>
        <v/>
      </c>
      <c r="H132" s="5" t="str">
        <f>IF(ISBLANK(宅配便入力!H132),"",宅配便入力!H132)</f>
        <v/>
      </c>
      <c r="I132" s="5" t="str">
        <f>IF(ISBLANK(宅配便入力!I132),"",宅配便入力!I132)</f>
        <v/>
      </c>
      <c r="J132" s="5" t="str">
        <f>IF(ISBLANK(宅配便入力!J132),"",宅配便入力!J132)</f>
        <v/>
      </c>
      <c r="K132" s="5" t="str">
        <f>IF(ISBLANK(宅配便入力!K132),"",宅配便入力!K132)</f>
        <v/>
      </c>
      <c r="L132" s="12"/>
      <c r="M132" s="10"/>
      <c r="N132" s="10"/>
      <c r="O132" s="10"/>
      <c r="P132" s="10"/>
      <c r="Q132" s="12"/>
      <c r="R132" s="12"/>
      <c r="S132" s="5" t="str">
        <f>IF(ISBLANK(宅配便入力!S132),"",宅配便入力!S132)</f>
        <v/>
      </c>
      <c r="T132" s="5" t="str">
        <f>IF(ISBLANK(宅配便入力!T132),"",宅配便入力!T132)</f>
        <v/>
      </c>
      <c r="U132" s="5" t="str">
        <f t="shared" si="10"/>
        <v/>
      </c>
      <c r="V132" s="5" t="str">
        <f>IF(ISBLANK(宅配便入力!V132),"",宅配便入力!V132)</f>
        <v/>
      </c>
      <c r="W132" s="5" t="str">
        <f t="shared" si="14"/>
        <v/>
      </c>
      <c r="X132" s="5" t="str">
        <f t="shared" si="14"/>
        <v/>
      </c>
      <c r="Y132" s="5" t="str">
        <f t="shared" si="13"/>
        <v/>
      </c>
      <c r="Z132" s="5" t="str">
        <f t="shared" si="13"/>
        <v/>
      </c>
      <c r="AA132" s="5" t="str">
        <f t="shared" si="13"/>
        <v/>
      </c>
      <c r="AB132" s="5" t="str">
        <f t="shared" si="13"/>
        <v/>
      </c>
      <c r="AC132" s="5" t="str">
        <f t="shared" si="13"/>
        <v/>
      </c>
      <c r="AD132" s="5" t="str">
        <f t="shared" si="13"/>
        <v/>
      </c>
      <c r="AE132" s="5" t="str">
        <f t="shared" si="13"/>
        <v/>
      </c>
      <c r="AF132" s="5" t="str">
        <f t="shared" si="13"/>
        <v/>
      </c>
      <c r="AG132" s="5" t="str">
        <f t="shared" si="13"/>
        <v/>
      </c>
      <c r="AH132" s="5" t="str">
        <f t="shared" si="13"/>
        <v/>
      </c>
    </row>
    <row r="133" spans="1:34">
      <c r="A133" s="6">
        <v>130</v>
      </c>
      <c r="B133" s="158" t="str">
        <f>IF(ISBLANK(宅配便入力!B133),"",宅配便入力!B133)</f>
        <v/>
      </c>
      <c r="C133" s="5" t="str">
        <f>IF(ISBLANK(宅配便入力!C133),"",宅配便入力!C133)</f>
        <v/>
      </c>
      <c r="D133" s="5" t="str">
        <f>IF(ISBLANK(宅配便入力!D133),"",宅配便入力!D133)</f>
        <v/>
      </c>
      <c r="E133" s="5" t="str">
        <f>IF(ISBLANK(宅配便入力!E133),"",宅配便入力!E133)</f>
        <v/>
      </c>
      <c r="F133" s="5" t="str">
        <f t="shared" ref="F133:F149" si="15">IFERROR(E133*I133,"")</f>
        <v/>
      </c>
      <c r="G133" s="5" t="str">
        <f t="shared" ref="G133:G149" si="16">IF($G$2="仕入単価",E133,F133)</f>
        <v/>
      </c>
      <c r="H133" s="5" t="str">
        <f>IF(ISBLANK(宅配便入力!H133),"",宅配便入力!H133)</f>
        <v/>
      </c>
      <c r="I133" s="5" t="str">
        <f>IF(ISBLANK(宅配便入力!I133),"",宅配便入力!I133)</f>
        <v/>
      </c>
      <c r="J133" s="5" t="str">
        <f>IF(ISBLANK(宅配便入力!J133),"",宅配便入力!J133)</f>
        <v/>
      </c>
      <c r="K133" s="5" t="str">
        <f>IF(ISBLANK(宅配便入力!K133),"",宅配便入力!K133)</f>
        <v/>
      </c>
      <c r="L133" s="12"/>
      <c r="M133" s="10"/>
      <c r="N133" s="10"/>
      <c r="O133" s="10"/>
      <c r="P133" s="10"/>
      <c r="Q133" s="12"/>
      <c r="R133" s="12"/>
      <c r="S133" s="5" t="str">
        <f>IF(ISBLANK(宅配便入力!S133),"",宅配便入力!S133)</f>
        <v/>
      </c>
      <c r="T133" s="5" t="str">
        <f>IF(ISBLANK(宅配便入力!T133),"",宅配便入力!T133)</f>
        <v/>
      </c>
      <c r="U133" s="5" t="str">
        <f t="shared" ref="U133:U150" si="17">IF(OR(ISBLANK(R133),ISBLANK(S133),ISBLANK(O133),ISBLANK(K133)),"","業務便"&amp;R133&amp;":"&amp;S133&amp;"1"&amp;O133&amp;K133)</f>
        <v/>
      </c>
      <c r="V133" s="5" t="str">
        <f>IF(ISBLANK(宅配便入力!V133),"",宅配便入力!V133)</f>
        <v/>
      </c>
      <c r="W133" s="5" t="str">
        <f t="shared" si="14"/>
        <v/>
      </c>
      <c r="X133" s="5" t="str">
        <f t="shared" si="14"/>
        <v/>
      </c>
      <c r="Y133" s="5" t="str">
        <f t="shared" si="13"/>
        <v/>
      </c>
      <c r="Z133" s="5" t="str">
        <f t="shared" si="13"/>
        <v/>
      </c>
      <c r="AA133" s="5" t="str">
        <f t="shared" si="13"/>
        <v/>
      </c>
      <c r="AB133" s="5" t="str">
        <f t="shared" si="13"/>
        <v/>
      </c>
      <c r="AC133" s="5" t="str">
        <f t="shared" si="13"/>
        <v/>
      </c>
      <c r="AD133" s="5" t="str">
        <f t="shared" si="13"/>
        <v/>
      </c>
      <c r="AE133" s="5" t="str">
        <f t="shared" si="13"/>
        <v/>
      </c>
      <c r="AF133" s="5" t="str">
        <f t="shared" si="13"/>
        <v/>
      </c>
      <c r="AG133" s="5" t="str">
        <f t="shared" si="13"/>
        <v/>
      </c>
      <c r="AH133" s="5" t="str">
        <f t="shared" si="13"/>
        <v/>
      </c>
    </row>
    <row r="134" spans="1:34">
      <c r="A134" s="6">
        <v>131</v>
      </c>
      <c r="B134" s="158" t="str">
        <f>IF(ISBLANK(宅配便入力!B134),"",宅配便入力!B134)</f>
        <v/>
      </c>
      <c r="C134" s="5" t="str">
        <f>IF(ISBLANK(宅配便入力!C134),"",宅配便入力!C134)</f>
        <v/>
      </c>
      <c r="D134" s="5" t="str">
        <f>IF(ISBLANK(宅配便入力!D134),"",宅配便入力!D134)</f>
        <v/>
      </c>
      <c r="E134" s="5" t="str">
        <f>IF(ISBLANK(宅配便入力!E134),"",宅配便入力!E134)</f>
        <v/>
      </c>
      <c r="F134" s="5" t="str">
        <f t="shared" si="15"/>
        <v/>
      </c>
      <c r="G134" s="5" t="str">
        <f t="shared" si="16"/>
        <v/>
      </c>
      <c r="H134" s="5" t="str">
        <f>IF(ISBLANK(宅配便入力!H134),"",宅配便入力!H134)</f>
        <v/>
      </c>
      <c r="I134" s="5" t="str">
        <f>IF(ISBLANK(宅配便入力!I134),"",宅配便入力!I134)</f>
        <v/>
      </c>
      <c r="J134" s="5" t="str">
        <f>IF(ISBLANK(宅配便入力!J134),"",宅配便入力!J134)</f>
        <v/>
      </c>
      <c r="K134" s="5" t="str">
        <f>IF(ISBLANK(宅配便入力!K134),"",宅配便入力!K134)</f>
        <v/>
      </c>
      <c r="L134" s="12"/>
      <c r="M134" s="10"/>
      <c r="N134" s="10"/>
      <c r="O134" s="10"/>
      <c r="P134" s="10"/>
      <c r="Q134" s="12"/>
      <c r="R134" s="12"/>
      <c r="S134" s="5" t="str">
        <f>IF(ISBLANK(宅配便入力!S134),"",宅配便入力!S134)</f>
        <v/>
      </c>
      <c r="T134" s="5" t="str">
        <f>IF(ISBLANK(宅配便入力!T134),"",宅配便入力!T134)</f>
        <v/>
      </c>
      <c r="U134" s="5" t="str">
        <f t="shared" si="17"/>
        <v/>
      </c>
      <c r="V134" s="5" t="str">
        <f>IF(ISBLANK(宅配便入力!V134),"",宅配便入力!V134)</f>
        <v/>
      </c>
      <c r="W134" s="5" t="str">
        <f t="shared" si="14"/>
        <v/>
      </c>
      <c r="X134" s="5" t="str">
        <f t="shared" si="14"/>
        <v/>
      </c>
      <c r="Y134" s="5" t="str">
        <f t="shared" si="13"/>
        <v/>
      </c>
      <c r="Z134" s="5" t="str">
        <f t="shared" si="13"/>
        <v/>
      </c>
      <c r="AA134" s="5" t="str">
        <f t="shared" si="13"/>
        <v/>
      </c>
      <c r="AB134" s="5" t="str">
        <f t="shared" si="13"/>
        <v/>
      </c>
      <c r="AC134" s="5" t="str">
        <f t="shared" si="13"/>
        <v/>
      </c>
      <c r="AD134" s="5" t="str">
        <f t="shared" si="13"/>
        <v/>
      </c>
      <c r="AE134" s="5" t="str">
        <f t="shared" ref="Y134:AH150" si="18">$G134</f>
        <v/>
      </c>
      <c r="AF134" s="5" t="str">
        <f t="shared" si="18"/>
        <v/>
      </c>
      <c r="AG134" s="5" t="str">
        <f t="shared" si="18"/>
        <v/>
      </c>
      <c r="AH134" s="5" t="str">
        <f t="shared" si="18"/>
        <v/>
      </c>
    </row>
    <row r="135" spans="1:34">
      <c r="A135" s="6">
        <v>132</v>
      </c>
      <c r="B135" s="158" t="str">
        <f>IF(ISBLANK(宅配便入力!B135),"",宅配便入力!B135)</f>
        <v/>
      </c>
      <c r="C135" s="5" t="str">
        <f>IF(ISBLANK(宅配便入力!C135),"",宅配便入力!C135)</f>
        <v/>
      </c>
      <c r="D135" s="5" t="str">
        <f>IF(ISBLANK(宅配便入力!D135),"",宅配便入力!D135)</f>
        <v/>
      </c>
      <c r="E135" s="5" t="str">
        <f>IF(ISBLANK(宅配便入力!E135),"",宅配便入力!E135)</f>
        <v/>
      </c>
      <c r="F135" s="5" t="str">
        <f t="shared" si="15"/>
        <v/>
      </c>
      <c r="G135" s="5" t="str">
        <f t="shared" si="16"/>
        <v/>
      </c>
      <c r="H135" s="5" t="str">
        <f>IF(ISBLANK(宅配便入力!H135),"",宅配便入力!H135)</f>
        <v/>
      </c>
      <c r="I135" s="5" t="str">
        <f>IF(ISBLANK(宅配便入力!I135),"",宅配便入力!I135)</f>
        <v/>
      </c>
      <c r="J135" s="5" t="str">
        <f>IF(ISBLANK(宅配便入力!J135),"",宅配便入力!J135)</f>
        <v/>
      </c>
      <c r="K135" s="5" t="str">
        <f>IF(ISBLANK(宅配便入力!K135),"",宅配便入力!K135)</f>
        <v/>
      </c>
      <c r="L135" s="12"/>
      <c r="M135" s="10"/>
      <c r="N135" s="10"/>
      <c r="O135" s="10"/>
      <c r="P135" s="10"/>
      <c r="Q135" s="12"/>
      <c r="R135" s="12"/>
      <c r="S135" s="5" t="str">
        <f>IF(ISBLANK(宅配便入力!S135),"",宅配便入力!S135)</f>
        <v/>
      </c>
      <c r="T135" s="5" t="str">
        <f>IF(ISBLANK(宅配便入力!T135),"",宅配便入力!T135)</f>
        <v/>
      </c>
      <c r="U135" s="5" t="str">
        <f>IF(OR(ISBLANK(R135),ISBLANK(S135),ISBLANK(O135),ISBLANK(K135)),"","業務便"&amp;R135&amp;":"&amp;S135&amp;"1"&amp;O135&amp;K135)</f>
        <v/>
      </c>
      <c r="V135" s="5" t="str">
        <f>IF(ISBLANK(宅配便入力!V135),"",宅配便入力!V135)</f>
        <v/>
      </c>
      <c r="W135" s="5" t="str">
        <f t="shared" si="14"/>
        <v/>
      </c>
      <c r="X135" s="5" t="str">
        <f t="shared" si="14"/>
        <v/>
      </c>
      <c r="Y135" s="5" t="str">
        <f t="shared" si="18"/>
        <v/>
      </c>
      <c r="Z135" s="5" t="str">
        <f t="shared" si="18"/>
        <v/>
      </c>
      <c r="AA135" s="5" t="str">
        <f t="shared" si="18"/>
        <v/>
      </c>
      <c r="AB135" s="5" t="str">
        <f t="shared" si="18"/>
        <v/>
      </c>
      <c r="AC135" s="5" t="str">
        <f t="shared" si="18"/>
        <v/>
      </c>
      <c r="AD135" s="5" t="str">
        <f t="shared" si="18"/>
        <v/>
      </c>
      <c r="AE135" s="5" t="str">
        <f t="shared" si="18"/>
        <v/>
      </c>
      <c r="AF135" s="5" t="str">
        <f t="shared" si="18"/>
        <v/>
      </c>
      <c r="AG135" s="5" t="str">
        <f t="shared" si="18"/>
        <v/>
      </c>
      <c r="AH135" s="5" t="str">
        <f t="shared" si="18"/>
        <v/>
      </c>
    </row>
    <row r="136" spans="1:34">
      <c r="A136" s="6">
        <v>133</v>
      </c>
      <c r="B136" s="158" t="str">
        <f>IF(ISBLANK(宅配便入力!B136),"",宅配便入力!B136)</f>
        <v/>
      </c>
      <c r="C136" s="5" t="str">
        <f>IF(ISBLANK(宅配便入力!C136),"",宅配便入力!C136)</f>
        <v/>
      </c>
      <c r="D136" s="5" t="str">
        <f>IF(ISBLANK(宅配便入力!D136),"",宅配便入力!D136)</f>
        <v/>
      </c>
      <c r="E136" s="5" t="str">
        <f>IF(ISBLANK(宅配便入力!E136),"",宅配便入力!E136)</f>
        <v/>
      </c>
      <c r="F136" s="5" t="str">
        <f t="shared" si="15"/>
        <v/>
      </c>
      <c r="G136" s="5" t="str">
        <f t="shared" si="16"/>
        <v/>
      </c>
      <c r="H136" s="5" t="str">
        <f>IF(ISBLANK(宅配便入力!H136),"",宅配便入力!H136)</f>
        <v/>
      </c>
      <c r="I136" s="5" t="str">
        <f>IF(ISBLANK(宅配便入力!I136),"",宅配便入力!I136)</f>
        <v/>
      </c>
      <c r="J136" s="5" t="str">
        <f>IF(ISBLANK(宅配便入力!J136),"",宅配便入力!J136)</f>
        <v/>
      </c>
      <c r="K136" s="5" t="str">
        <f>IF(ISBLANK(宅配便入力!K136),"",宅配便入力!K136)</f>
        <v/>
      </c>
      <c r="L136" s="12"/>
      <c r="M136" s="10"/>
      <c r="N136" s="10"/>
      <c r="O136" s="10"/>
      <c r="P136" s="10"/>
      <c r="Q136" s="12"/>
      <c r="R136" s="12"/>
      <c r="S136" s="5" t="str">
        <f>IF(ISBLANK(宅配便入力!S136),"",宅配便入力!S136)</f>
        <v/>
      </c>
      <c r="T136" s="5" t="str">
        <f>IF(ISBLANK(宅配便入力!T136),"",宅配便入力!T136)</f>
        <v/>
      </c>
      <c r="U136" s="5" t="str">
        <f t="shared" si="17"/>
        <v/>
      </c>
      <c r="V136" s="5" t="str">
        <f>IF(ISBLANK(宅配便入力!V136),"",宅配便入力!V136)</f>
        <v/>
      </c>
      <c r="W136" s="5" t="str">
        <f t="shared" si="14"/>
        <v/>
      </c>
      <c r="X136" s="5" t="str">
        <f t="shared" si="14"/>
        <v/>
      </c>
      <c r="Y136" s="5" t="str">
        <f t="shared" si="18"/>
        <v/>
      </c>
      <c r="Z136" s="5" t="str">
        <f t="shared" si="18"/>
        <v/>
      </c>
      <c r="AA136" s="5" t="str">
        <f t="shared" si="18"/>
        <v/>
      </c>
      <c r="AB136" s="5" t="str">
        <f t="shared" si="18"/>
        <v/>
      </c>
      <c r="AC136" s="5" t="str">
        <f t="shared" si="18"/>
        <v/>
      </c>
      <c r="AD136" s="5" t="str">
        <f t="shared" si="18"/>
        <v/>
      </c>
      <c r="AE136" s="5" t="str">
        <f t="shared" si="18"/>
        <v/>
      </c>
      <c r="AF136" s="5" t="str">
        <f t="shared" si="18"/>
        <v/>
      </c>
      <c r="AG136" s="5" t="str">
        <f t="shared" si="18"/>
        <v/>
      </c>
      <c r="AH136" s="5" t="str">
        <f t="shared" si="18"/>
        <v/>
      </c>
    </row>
    <row r="137" spans="1:34">
      <c r="A137" s="6">
        <v>134</v>
      </c>
      <c r="B137" s="158" t="str">
        <f>IF(ISBLANK(宅配便入力!B137),"",宅配便入力!B137)</f>
        <v/>
      </c>
      <c r="C137" s="5" t="str">
        <f>IF(ISBLANK(宅配便入力!C137),"",宅配便入力!C137)</f>
        <v/>
      </c>
      <c r="D137" s="5" t="str">
        <f>IF(ISBLANK(宅配便入力!D137),"",宅配便入力!D137)</f>
        <v/>
      </c>
      <c r="E137" s="5" t="str">
        <f>IF(ISBLANK(宅配便入力!E137),"",宅配便入力!E137)</f>
        <v/>
      </c>
      <c r="F137" s="5" t="str">
        <f t="shared" si="15"/>
        <v/>
      </c>
      <c r="G137" s="5" t="str">
        <f t="shared" si="16"/>
        <v/>
      </c>
      <c r="H137" s="5" t="str">
        <f>IF(ISBLANK(宅配便入力!H137),"",宅配便入力!H137)</f>
        <v/>
      </c>
      <c r="I137" s="5" t="str">
        <f>IF(ISBLANK(宅配便入力!I137),"",宅配便入力!I137)</f>
        <v/>
      </c>
      <c r="J137" s="5" t="str">
        <f>IF(ISBLANK(宅配便入力!J137),"",宅配便入力!J137)</f>
        <v/>
      </c>
      <c r="K137" s="5" t="str">
        <f>IF(ISBLANK(宅配便入力!K137),"",宅配便入力!K137)</f>
        <v/>
      </c>
      <c r="L137" s="12"/>
      <c r="M137" s="10"/>
      <c r="N137" s="10"/>
      <c r="O137" s="10"/>
      <c r="P137" s="10"/>
      <c r="Q137" s="12"/>
      <c r="R137" s="12"/>
      <c r="S137" s="5" t="str">
        <f>IF(ISBLANK(宅配便入力!S137),"",宅配便入力!S137)</f>
        <v/>
      </c>
      <c r="T137" s="5" t="str">
        <f>IF(ISBLANK(宅配便入力!T137),"",宅配便入力!T137)</f>
        <v/>
      </c>
      <c r="U137" s="5" t="str">
        <f t="shared" si="17"/>
        <v/>
      </c>
      <c r="V137" s="5" t="str">
        <f>IF(ISBLANK(宅配便入力!V137),"",宅配便入力!V137)</f>
        <v/>
      </c>
      <c r="W137" s="5" t="str">
        <f t="shared" si="14"/>
        <v/>
      </c>
      <c r="X137" s="5" t="str">
        <f t="shared" si="14"/>
        <v/>
      </c>
      <c r="Y137" s="5" t="str">
        <f t="shared" si="18"/>
        <v/>
      </c>
      <c r="Z137" s="5" t="str">
        <f t="shared" si="18"/>
        <v/>
      </c>
      <c r="AA137" s="5" t="str">
        <f t="shared" si="18"/>
        <v/>
      </c>
      <c r="AB137" s="5" t="str">
        <f t="shared" si="18"/>
        <v/>
      </c>
      <c r="AC137" s="5" t="str">
        <f t="shared" si="18"/>
        <v/>
      </c>
      <c r="AD137" s="5" t="str">
        <f t="shared" si="18"/>
        <v/>
      </c>
      <c r="AE137" s="5" t="str">
        <f t="shared" si="18"/>
        <v/>
      </c>
      <c r="AF137" s="5" t="str">
        <f t="shared" si="18"/>
        <v/>
      </c>
      <c r="AG137" s="5" t="str">
        <f t="shared" si="18"/>
        <v/>
      </c>
      <c r="AH137" s="5" t="str">
        <f t="shared" si="18"/>
        <v/>
      </c>
    </row>
    <row r="138" spans="1:34">
      <c r="A138" s="6">
        <v>135</v>
      </c>
      <c r="B138" s="158" t="str">
        <f>IF(ISBLANK(宅配便入力!B138),"",宅配便入力!B138)</f>
        <v/>
      </c>
      <c r="C138" s="5" t="str">
        <f>IF(ISBLANK(宅配便入力!C138),"",宅配便入力!C138)</f>
        <v/>
      </c>
      <c r="D138" s="5" t="str">
        <f>IF(ISBLANK(宅配便入力!D138),"",宅配便入力!D138)</f>
        <v/>
      </c>
      <c r="E138" s="5" t="str">
        <f>IF(ISBLANK(宅配便入力!E138),"",宅配便入力!E138)</f>
        <v/>
      </c>
      <c r="F138" s="5" t="str">
        <f t="shared" si="15"/>
        <v/>
      </c>
      <c r="G138" s="5" t="str">
        <f t="shared" si="16"/>
        <v/>
      </c>
      <c r="H138" s="5" t="str">
        <f>IF(ISBLANK(宅配便入力!H138),"",宅配便入力!H138)</f>
        <v/>
      </c>
      <c r="I138" s="5" t="str">
        <f>IF(ISBLANK(宅配便入力!I138),"",宅配便入力!I138)</f>
        <v/>
      </c>
      <c r="J138" s="5" t="str">
        <f>IF(ISBLANK(宅配便入力!J138),"",宅配便入力!J138)</f>
        <v/>
      </c>
      <c r="K138" s="5" t="str">
        <f>IF(ISBLANK(宅配便入力!K138),"",宅配便入力!K138)</f>
        <v/>
      </c>
      <c r="L138" s="12"/>
      <c r="M138" s="10"/>
      <c r="N138" s="10"/>
      <c r="O138" s="10"/>
      <c r="P138" s="10"/>
      <c r="Q138" s="12"/>
      <c r="R138" s="12"/>
      <c r="S138" s="5" t="str">
        <f>IF(ISBLANK(宅配便入力!S138),"",宅配便入力!S138)</f>
        <v/>
      </c>
      <c r="T138" s="5" t="str">
        <f>IF(ISBLANK(宅配便入力!T138),"",宅配便入力!T138)</f>
        <v/>
      </c>
      <c r="U138" s="5" t="str">
        <f t="shared" si="17"/>
        <v/>
      </c>
      <c r="V138" s="5" t="str">
        <f>IF(ISBLANK(宅配便入力!V138),"",宅配便入力!V138)</f>
        <v/>
      </c>
      <c r="W138" s="5" t="str">
        <f t="shared" si="14"/>
        <v/>
      </c>
      <c r="X138" s="5" t="str">
        <f t="shared" si="14"/>
        <v/>
      </c>
      <c r="Y138" s="5" t="str">
        <f t="shared" si="18"/>
        <v/>
      </c>
      <c r="Z138" s="5" t="str">
        <f t="shared" si="18"/>
        <v/>
      </c>
      <c r="AA138" s="5" t="str">
        <f t="shared" si="18"/>
        <v/>
      </c>
      <c r="AB138" s="5" t="str">
        <f t="shared" si="18"/>
        <v/>
      </c>
      <c r="AC138" s="5" t="str">
        <f t="shared" si="18"/>
        <v/>
      </c>
      <c r="AD138" s="5" t="str">
        <f t="shared" si="18"/>
        <v/>
      </c>
      <c r="AE138" s="5" t="str">
        <f t="shared" si="18"/>
        <v/>
      </c>
      <c r="AF138" s="5" t="str">
        <f t="shared" si="18"/>
        <v/>
      </c>
      <c r="AG138" s="5" t="str">
        <f t="shared" si="18"/>
        <v/>
      </c>
      <c r="AH138" s="5" t="str">
        <f t="shared" si="18"/>
        <v/>
      </c>
    </row>
    <row r="139" spans="1:34">
      <c r="A139" s="6">
        <v>136</v>
      </c>
      <c r="B139" s="158" t="str">
        <f>IF(ISBLANK(宅配便入力!B139),"",宅配便入力!B139)</f>
        <v/>
      </c>
      <c r="C139" s="5" t="str">
        <f>IF(ISBLANK(宅配便入力!C139),"",宅配便入力!C139)</f>
        <v/>
      </c>
      <c r="D139" s="5" t="str">
        <f>IF(ISBLANK(宅配便入力!D139),"",宅配便入力!D139)</f>
        <v/>
      </c>
      <c r="E139" s="5" t="str">
        <f>IF(ISBLANK(宅配便入力!E139),"",宅配便入力!E139)</f>
        <v/>
      </c>
      <c r="F139" s="5" t="str">
        <f t="shared" si="15"/>
        <v/>
      </c>
      <c r="G139" s="5" t="str">
        <f t="shared" si="16"/>
        <v/>
      </c>
      <c r="H139" s="5" t="str">
        <f>IF(ISBLANK(宅配便入力!H139),"",宅配便入力!H139)</f>
        <v/>
      </c>
      <c r="I139" s="5" t="str">
        <f>IF(ISBLANK(宅配便入力!I139),"",宅配便入力!I139)</f>
        <v/>
      </c>
      <c r="J139" s="5" t="str">
        <f>IF(ISBLANK(宅配便入力!J139),"",宅配便入力!J139)</f>
        <v/>
      </c>
      <c r="K139" s="5" t="str">
        <f>IF(ISBLANK(宅配便入力!K139),"",宅配便入力!K139)</f>
        <v/>
      </c>
      <c r="L139" s="12"/>
      <c r="M139" s="10"/>
      <c r="N139" s="10"/>
      <c r="O139" s="10"/>
      <c r="P139" s="10"/>
      <c r="Q139" s="12"/>
      <c r="R139" s="12"/>
      <c r="S139" s="5" t="str">
        <f>IF(ISBLANK(宅配便入力!S139),"",宅配便入力!S139)</f>
        <v/>
      </c>
      <c r="T139" s="5" t="str">
        <f>IF(ISBLANK(宅配便入力!T139),"",宅配便入力!T139)</f>
        <v/>
      </c>
      <c r="U139" s="5" t="str">
        <f t="shared" si="17"/>
        <v/>
      </c>
      <c r="V139" s="5" t="str">
        <f>IF(ISBLANK(宅配便入力!V139),"",宅配便入力!V139)</f>
        <v/>
      </c>
      <c r="W139" s="5" t="str">
        <f t="shared" si="14"/>
        <v/>
      </c>
      <c r="X139" s="5" t="str">
        <f t="shared" si="14"/>
        <v/>
      </c>
      <c r="Y139" s="5" t="str">
        <f t="shared" si="18"/>
        <v/>
      </c>
      <c r="Z139" s="5" t="str">
        <f t="shared" si="18"/>
        <v/>
      </c>
      <c r="AA139" s="5" t="str">
        <f t="shared" si="18"/>
        <v/>
      </c>
      <c r="AB139" s="5" t="str">
        <f t="shared" si="18"/>
        <v/>
      </c>
      <c r="AC139" s="5" t="str">
        <f t="shared" si="18"/>
        <v/>
      </c>
      <c r="AD139" s="5" t="str">
        <f t="shared" si="18"/>
        <v/>
      </c>
      <c r="AE139" s="5" t="str">
        <f t="shared" si="18"/>
        <v/>
      </c>
      <c r="AF139" s="5" t="str">
        <f t="shared" si="18"/>
        <v/>
      </c>
      <c r="AG139" s="5" t="str">
        <f t="shared" si="18"/>
        <v/>
      </c>
      <c r="AH139" s="5" t="str">
        <f t="shared" si="18"/>
        <v/>
      </c>
    </row>
    <row r="140" spans="1:34">
      <c r="A140" s="6">
        <v>137</v>
      </c>
      <c r="B140" s="158" t="str">
        <f>IF(ISBLANK(宅配便入力!B140),"",宅配便入力!B140)</f>
        <v/>
      </c>
      <c r="C140" s="5" t="str">
        <f>IF(ISBLANK(宅配便入力!C140),"",宅配便入力!C140)</f>
        <v/>
      </c>
      <c r="D140" s="5" t="str">
        <f>IF(ISBLANK(宅配便入力!D140),"",宅配便入力!D140)</f>
        <v/>
      </c>
      <c r="E140" s="5" t="str">
        <f>IF(ISBLANK(宅配便入力!E140),"",宅配便入力!E140)</f>
        <v/>
      </c>
      <c r="F140" s="5" t="str">
        <f t="shared" si="15"/>
        <v/>
      </c>
      <c r="G140" s="5" t="str">
        <f t="shared" si="16"/>
        <v/>
      </c>
      <c r="H140" s="5" t="str">
        <f>IF(ISBLANK(宅配便入力!H140),"",宅配便入力!H140)</f>
        <v/>
      </c>
      <c r="I140" s="5" t="str">
        <f>IF(ISBLANK(宅配便入力!I140),"",宅配便入力!I140)</f>
        <v/>
      </c>
      <c r="J140" s="5" t="str">
        <f>IF(ISBLANK(宅配便入力!J140),"",宅配便入力!J140)</f>
        <v/>
      </c>
      <c r="K140" s="5" t="str">
        <f>IF(ISBLANK(宅配便入力!K140),"",宅配便入力!K140)</f>
        <v/>
      </c>
      <c r="L140" s="12"/>
      <c r="M140" s="10"/>
      <c r="N140" s="10"/>
      <c r="O140" s="10"/>
      <c r="P140" s="10"/>
      <c r="Q140" s="12"/>
      <c r="R140" s="12"/>
      <c r="S140" s="5" t="str">
        <f>IF(ISBLANK(宅配便入力!S140),"",宅配便入力!S140)</f>
        <v/>
      </c>
      <c r="T140" s="5" t="str">
        <f>IF(ISBLANK(宅配便入力!T140),"",宅配便入力!T140)</f>
        <v/>
      </c>
      <c r="U140" s="5" t="str">
        <f t="shared" si="17"/>
        <v/>
      </c>
      <c r="V140" s="5" t="str">
        <f>IF(ISBLANK(宅配便入力!V140),"",宅配便入力!V140)</f>
        <v/>
      </c>
      <c r="W140" s="5" t="str">
        <f t="shared" si="14"/>
        <v/>
      </c>
      <c r="X140" s="5" t="str">
        <f t="shared" si="14"/>
        <v/>
      </c>
      <c r="Y140" s="5" t="str">
        <f t="shared" si="18"/>
        <v/>
      </c>
      <c r="Z140" s="5" t="str">
        <f t="shared" si="18"/>
        <v/>
      </c>
      <c r="AA140" s="5" t="str">
        <f t="shared" si="18"/>
        <v/>
      </c>
      <c r="AB140" s="5" t="str">
        <f t="shared" si="18"/>
        <v/>
      </c>
      <c r="AC140" s="5" t="str">
        <f t="shared" si="18"/>
        <v/>
      </c>
      <c r="AD140" s="5" t="str">
        <f t="shared" si="18"/>
        <v/>
      </c>
      <c r="AE140" s="5" t="str">
        <f t="shared" si="18"/>
        <v/>
      </c>
      <c r="AF140" s="5" t="str">
        <f t="shared" si="18"/>
        <v/>
      </c>
      <c r="AG140" s="5" t="str">
        <f t="shared" si="18"/>
        <v/>
      </c>
      <c r="AH140" s="5" t="str">
        <f t="shared" si="18"/>
        <v/>
      </c>
    </row>
    <row r="141" spans="1:34">
      <c r="A141" s="6">
        <v>138</v>
      </c>
      <c r="B141" s="158" t="str">
        <f>IF(ISBLANK(宅配便入力!B141),"",宅配便入力!B141)</f>
        <v/>
      </c>
      <c r="C141" s="5" t="str">
        <f>IF(ISBLANK(宅配便入力!C141),"",宅配便入力!C141)</f>
        <v/>
      </c>
      <c r="D141" s="5" t="str">
        <f>IF(ISBLANK(宅配便入力!D141),"",宅配便入力!D141)</f>
        <v/>
      </c>
      <c r="E141" s="5" t="str">
        <f>IF(ISBLANK(宅配便入力!E141),"",宅配便入力!E141)</f>
        <v/>
      </c>
      <c r="F141" s="5" t="str">
        <f t="shared" si="15"/>
        <v/>
      </c>
      <c r="G141" s="5" t="str">
        <f t="shared" si="16"/>
        <v/>
      </c>
      <c r="H141" s="5" t="str">
        <f>IF(ISBLANK(宅配便入力!H141),"",宅配便入力!H141)</f>
        <v/>
      </c>
      <c r="I141" s="5" t="str">
        <f>IF(ISBLANK(宅配便入力!I141),"",宅配便入力!I141)</f>
        <v/>
      </c>
      <c r="J141" s="5" t="str">
        <f>IF(ISBLANK(宅配便入力!J141),"",宅配便入力!J141)</f>
        <v/>
      </c>
      <c r="K141" s="5" t="str">
        <f>IF(ISBLANK(宅配便入力!K141),"",宅配便入力!K141)</f>
        <v/>
      </c>
      <c r="L141" s="12"/>
      <c r="M141" s="10"/>
      <c r="N141" s="10"/>
      <c r="O141" s="10"/>
      <c r="P141" s="10"/>
      <c r="Q141" s="12"/>
      <c r="R141" s="12"/>
      <c r="S141" s="5" t="str">
        <f>IF(ISBLANK(宅配便入力!S141),"",宅配便入力!S141)</f>
        <v/>
      </c>
      <c r="T141" s="5" t="str">
        <f>IF(ISBLANK(宅配便入力!T141),"",宅配便入力!T141)</f>
        <v/>
      </c>
      <c r="U141" s="5" t="str">
        <f t="shared" si="17"/>
        <v/>
      </c>
      <c r="V141" s="5" t="str">
        <f>IF(ISBLANK(宅配便入力!V141),"",宅配便入力!V141)</f>
        <v/>
      </c>
      <c r="W141" s="5" t="str">
        <f t="shared" si="14"/>
        <v/>
      </c>
      <c r="X141" s="5" t="str">
        <f t="shared" si="14"/>
        <v/>
      </c>
      <c r="Y141" s="5" t="str">
        <f t="shared" si="18"/>
        <v/>
      </c>
      <c r="Z141" s="5" t="str">
        <f t="shared" si="18"/>
        <v/>
      </c>
      <c r="AA141" s="5" t="str">
        <f t="shared" si="18"/>
        <v/>
      </c>
      <c r="AB141" s="5" t="str">
        <f t="shared" si="18"/>
        <v/>
      </c>
      <c r="AC141" s="5" t="str">
        <f t="shared" si="18"/>
        <v/>
      </c>
      <c r="AD141" s="5" t="str">
        <f t="shared" si="18"/>
        <v/>
      </c>
      <c r="AE141" s="5" t="str">
        <f t="shared" si="18"/>
        <v/>
      </c>
      <c r="AF141" s="5" t="str">
        <f t="shared" si="18"/>
        <v/>
      </c>
      <c r="AG141" s="5" t="str">
        <f t="shared" si="18"/>
        <v/>
      </c>
      <c r="AH141" s="5" t="str">
        <f t="shared" si="18"/>
        <v/>
      </c>
    </row>
    <row r="142" spans="1:34">
      <c r="A142" s="6">
        <v>139</v>
      </c>
      <c r="B142" s="158" t="str">
        <f>IF(ISBLANK(宅配便入力!B142),"",宅配便入力!B142)</f>
        <v/>
      </c>
      <c r="C142" s="5" t="str">
        <f>IF(ISBLANK(宅配便入力!C142),"",宅配便入力!C142)</f>
        <v/>
      </c>
      <c r="D142" s="5" t="str">
        <f>IF(ISBLANK(宅配便入力!D142),"",宅配便入力!D142)</f>
        <v/>
      </c>
      <c r="E142" s="5" t="str">
        <f>IF(ISBLANK(宅配便入力!E142),"",宅配便入力!E142)</f>
        <v/>
      </c>
      <c r="F142" s="5" t="str">
        <f t="shared" si="15"/>
        <v/>
      </c>
      <c r="G142" s="5" t="str">
        <f t="shared" si="16"/>
        <v/>
      </c>
      <c r="H142" s="5" t="str">
        <f>IF(ISBLANK(宅配便入力!H142),"",宅配便入力!H142)</f>
        <v/>
      </c>
      <c r="I142" s="5" t="str">
        <f>IF(ISBLANK(宅配便入力!I142),"",宅配便入力!I142)</f>
        <v/>
      </c>
      <c r="J142" s="5" t="str">
        <f>IF(ISBLANK(宅配便入力!J142),"",宅配便入力!J142)</f>
        <v/>
      </c>
      <c r="K142" s="5" t="str">
        <f>IF(ISBLANK(宅配便入力!K142),"",宅配便入力!K142)</f>
        <v/>
      </c>
      <c r="L142" s="12"/>
      <c r="M142" s="10"/>
      <c r="N142" s="10"/>
      <c r="O142" s="10"/>
      <c r="P142" s="10"/>
      <c r="Q142" s="12"/>
      <c r="R142" s="12"/>
      <c r="S142" s="5" t="str">
        <f>IF(ISBLANK(宅配便入力!S142),"",宅配便入力!S142)</f>
        <v/>
      </c>
      <c r="T142" s="5" t="str">
        <f>IF(ISBLANK(宅配便入力!T142),"",宅配便入力!T142)</f>
        <v/>
      </c>
      <c r="U142" s="5" t="str">
        <f t="shared" si="17"/>
        <v/>
      </c>
      <c r="V142" s="5" t="str">
        <f>IF(ISBLANK(宅配便入力!V142),"",宅配便入力!V142)</f>
        <v/>
      </c>
      <c r="W142" s="5" t="str">
        <f t="shared" si="14"/>
        <v/>
      </c>
      <c r="X142" s="5" t="str">
        <f t="shared" si="14"/>
        <v/>
      </c>
      <c r="Y142" s="5" t="str">
        <f t="shared" si="18"/>
        <v/>
      </c>
      <c r="Z142" s="5" t="str">
        <f t="shared" si="18"/>
        <v/>
      </c>
      <c r="AA142" s="5" t="str">
        <f t="shared" si="18"/>
        <v/>
      </c>
      <c r="AB142" s="5" t="str">
        <f t="shared" si="18"/>
        <v/>
      </c>
      <c r="AC142" s="5" t="str">
        <f t="shared" si="18"/>
        <v/>
      </c>
      <c r="AD142" s="5" t="str">
        <f t="shared" si="18"/>
        <v/>
      </c>
      <c r="AE142" s="5" t="str">
        <f t="shared" si="18"/>
        <v/>
      </c>
      <c r="AF142" s="5" t="str">
        <f t="shared" si="18"/>
        <v/>
      </c>
      <c r="AG142" s="5" t="str">
        <f t="shared" si="18"/>
        <v/>
      </c>
      <c r="AH142" s="5" t="str">
        <f t="shared" si="18"/>
        <v/>
      </c>
    </row>
    <row r="143" spans="1:34">
      <c r="A143" s="6">
        <v>140</v>
      </c>
      <c r="B143" s="158" t="str">
        <f>IF(ISBLANK(宅配便入力!B143),"",宅配便入力!B143)</f>
        <v/>
      </c>
      <c r="C143" s="5" t="str">
        <f>IF(ISBLANK(宅配便入力!C143),"",宅配便入力!C143)</f>
        <v/>
      </c>
      <c r="D143" s="5" t="str">
        <f>IF(ISBLANK(宅配便入力!D143),"",宅配便入力!D143)</f>
        <v/>
      </c>
      <c r="E143" s="5" t="str">
        <f>IF(ISBLANK(宅配便入力!E143),"",宅配便入力!E143)</f>
        <v/>
      </c>
      <c r="F143" s="5" t="str">
        <f t="shared" si="15"/>
        <v/>
      </c>
      <c r="G143" s="5" t="str">
        <f t="shared" si="16"/>
        <v/>
      </c>
      <c r="H143" s="5" t="str">
        <f>IF(ISBLANK(宅配便入力!H143),"",宅配便入力!H143)</f>
        <v/>
      </c>
      <c r="I143" s="5" t="str">
        <f>IF(ISBLANK(宅配便入力!I143),"",宅配便入力!I143)</f>
        <v/>
      </c>
      <c r="J143" s="5" t="str">
        <f>IF(ISBLANK(宅配便入力!J143),"",宅配便入力!J143)</f>
        <v/>
      </c>
      <c r="K143" s="5" t="str">
        <f>IF(ISBLANK(宅配便入力!K143),"",宅配便入力!K143)</f>
        <v/>
      </c>
      <c r="L143" s="12"/>
      <c r="M143" s="10"/>
      <c r="N143" s="10"/>
      <c r="O143" s="10"/>
      <c r="P143" s="10"/>
      <c r="Q143" s="12"/>
      <c r="R143" s="12"/>
      <c r="S143" s="5" t="str">
        <f>IF(ISBLANK(宅配便入力!S143),"",宅配便入力!S143)</f>
        <v/>
      </c>
      <c r="T143" s="5" t="str">
        <f>IF(ISBLANK(宅配便入力!T143),"",宅配便入力!T143)</f>
        <v/>
      </c>
      <c r="U143" s="5" t="str">
        <f t="shared" si="17"/>
        <v/>
      </c>
      <c r="V143" s="5" t="str">
        <f>IF(ISBLANK(宅配便入力!V143),"",宅配便入力!V143)</f>
        <v/>
      </c>
      <c r="W143" s="5" t="str">
        <f t="shared" si="14"/>
        <v/>
      </c>
      <c r="X143" s="5" t="str">
        <f t="shared" si="14"/>
        <v/>
      </c>
      <c r="Y143" s="5" t="str">
        <f t="shared" si="18"/>
        <v/>
      </c>
      <c r="Z143" s="5" t="str">
        <f t="shared" si="18"/>
        <v/>
      </c>
      <c r="AA143" s="5" t="str">
        <f t="shared" si="18"/>
        <v/>
      </c>
      <c r="AB143" s="5" t="str">
        <f t="shared" si="18"/>
        <v/>
      </c>
      <c r="AC143" s="5" t="str">
        <f t="shared" si="18"/>
        <v/>
      </c>
      <c r="AD143" s="5" t="str">
        <f t="shared" si="18"/>
        <v/>
      </c>
      <c r="AE143" s="5" t="str">
        <f t="shared" si="18"/>
        <v/>
      </c>
      <c r="AF143" s="5" t="str">
        <f t="shared" si="18"/>
        <v/>
      </c>
      <c r="AG143" s="5" t="str">
        <f t="shared" si="18"/>
        <v/>
      </c>
      <c r="AH143" s="5" t="str">
        <f t="shared" si="18"/>
        <v/>
      </c>
    </row>
    <row r="144" spans="1:34">
      <c r="A144" s="6">
        <v>141</v>
      </c>
      <c r="B144" s="158" t="str">
        <f>IF(ISBLANK(宅配便入力!B144),"",宅配便入力!B144)</f>
        <v/>
      </c>
      <c r="C144" s="5" t="str">
        <f>IF(ISBLANK(宅配便入力!C144),"",宅配便入力!C144)</f>
        <v/>
      </c>
      <c r="D144" s="5" t="str">
        <f>IF(ISBLANK(宅配便入力!D144),"",宅配便入力!D144)</f>
        <v/>
      </c>
      <c r="E144" s="5" t="str">
        <f>IF(ISBLANK(宅配便入力!E144),"",宅配便入力!E144)</f>
        <v/>
      </c>
      <c r="F144" s="5" t="str">
        <f t="shared" si="15"/>
        <v/>
      </c>
      <c r="G144" s="5" t="str">
        <f t="shared" si="16"/>
        <v/>
      </c>
      <c r="H144" s="5" t="str">
        <f>IF(ISBLANK(宅配便入力!H144),"",宅配便入力!H144)</f>
        <v/>
      </c>
      <c r="I144" s="5" t="str">
        <f>IF(ISBLANK(宅配便入力!I144),"",宅配便入力!I144)</f>
        <v/>
      </c>
      <c r="J144" s="5" t="str">
        <f>IF(ISBLANK(宅配便入力!J144),"",宅配便入力!J144)</f>
        <v/>
      </c>
      <c r="K144" s="5" t="str">
        <f>IF(ISBLANK(宅配便入力!K144),"",宅配便入力!K144)</f>
        <v/>
      </c>
      <c r="L144" s="12"/>
      <c r="M144" s="10"/>
      <c r="N144" s="10"/>
      <c r="O144" s="10"/>
      <c r="P144" s="10"/>
      <c r="Q144" s="12"/>
      <c r="R144" s="12"/>
      <c r="S144" s="5" t="str">
        <f>IF(ISBLANK(宅配便入力!S144),"",宅配便入力!S144)</f>
        <v/>
      </c>
      <c r="T144" s="5" t="str">
        <f>IF(ISBLANK(宅配便入力!T144),"",宅配便入力!T144)</f>
        <v/>
      </c>
      <c r="U144" s="5" t="str">
        <f t="shared" si="17"/>
        <v/>
      </c>
      <c r="V144" s="5" t="str">
        <f>IF(ISBLANK(宅配便入力!V144),"",宅配便入力!V144)</f>
        <v/>
      </c>
      <c r="W144" s="5" t="str">
        <f t="shared" si="14"/>
        <v/>
      </c>
      <c r="X144" s="5" t="str">
        <f t="shared" si="14"/>
        <v/>
      </c>
      <c r="Y144" s="5" t="str">
        <f t="shared" si="18"/>
        <v/>
      </c>
      <c r="Z144" s="5" t="str">
        <f t="shared" si="18"/>
        <v/>
      </c>
      <c r="AA144" s="5" t="str">
        <f t="shared" si="18"/>
        <v/>
      </c>
      <c r="AB144" s="5" t="str">
        <f t="shared" si="18"/>
        <v/>
      </c>
      <c r="AC144" s="5" t="str">
        <f t="shared" si="18"/>
        <v/>
      </c>
      <c r="AD144" s="5" t="str">
        <f t="shared" si="18"/>
        <v/>
      </c>
      <c r="AE144" s="5" t="str">
        <f t="shared" si="18"/>
        <v/>
      </c>
      <c r="AF144" s="5" t="str">
        <f t="shared" si="18"/>
        <v/>
      </c>
      <c r="AG144" s="5" t="str">
        <f t="shared" si="18"/>
        <v/>
      </c>
      <c r="AH144" s="5" t="str">
        <f t="shared" si="18"/>
        <v/>
      </c>
    </row>
    <row r="145" spans="1:34">
      <c r="A145" s="6">
        <v>142</v>
      </c>
      <c r="B145" s="158" t="str">
        <f>IF(ISBLANK(宅配便入力!B145),"",宅配便入力!B145)</f>
        <v/>
      </c>
      <c r="C145" s="5" t="str">
        <f>IF(ISBLANK(宅配便入力!C145),"",宅配便入力!C145)</f>
        <v/>
      </c>
      <c r="D145" s="5" t="str">
        <f>IF(ISBLANK(宅配便入力!D145),"",宅配便入力!D145)</f>
        <v/>
      </c>
      <c r="E145" s="5" t="str">
        <f>IF(ISBLANK(宅配便入力!E145),"",宅配便入力!E145)</f>
        <v/>
      </c>
      <c r="F145" s="5" t="str">
        <f t="shared" si="15"/>
        <v/>
      </c>
      <c r="G145" s="5" t="str">
        <f t="shared" si="16"/>
        <v/>
      </c>
      <c r="H145" s="5" t="str">
        <f>IF(ISBLANK(宅配便入力!H145),"",宅配便入力!H145)</f>
        <v/>
      </c>
      <c r="I145" s="5" t="str">
        <f>IF(ISBLANK(宅配便入力!I145),"",宅配便入力!I145)</f>
        <v/>
      </c>
      <c r="J145" s="5" t="str">
        <f>IF(ISBLANK(宅配便入力!J145),"",宅配便入力!J145)</f>
        <v/>
      </c>
      <c r="K145" s="5" t="str">
        <f>IF(ISBLANK(宅配便入力!K145),"",宅配便入力!K145)</f>
        <v/>
      </c>
      <c r="L145" s="12"/>
      <c r="M145" s="10"/>
      <c r="N145" s="10"/>
      <c r="O145" s="10"/>
      <c r="P145" s="10"/>
      <c r="Q145" s="12"/>
      <c r="R145" s="12"/>
      <c r="S145" s="5" t="str">
        <f>IF(ISBLANK(宅配便入力!S145),"",宅配便入力!S145)</f>
        <v/>
      </c>
      <c r="T145" s="5" t="str">
        <f>IF(ISBLANK(宅配便入力!T145),"",宅配便入力!T145)</f>
        <v/>
      </c>
      <c r="U145" s="5" t="str">
        <f t="shared" si="17"/>
        <v/>
      </c>
      <c r="V145" s="5" t="str">
        <f>IF(ISBLANK(宅配便入力!V145),"",宅配便入力!V145)</f>
        <v/>
      </c>
      <c r="W145" s="5" t="str">
        <f t="shared" si="14"/>
        <v/>
      </c>
      <c r="X145" s="5" t="str">
        <f t="shared" si="14"/>
        <v/>
      </c>
      <c r="Y145" s="5" t="str">
        <f t="shared" si="18"/>
        <v/>
      </c>
      <c r="Z145" s="5" t="str">
        <f t="shared" si="18"/>
        <v/>
      </c>
      <c r="AA145" s="5" t="str">
        <f t="shared" si="18"/>
        <v/>
      </c>
      <c r="AB145" s="5" t="str">
        <f t="shared" si="18"/>
        <v/>
      </c>
      <c r="AC145" s="5" t="str">
        <f t="shared" si="18"/>
        <v/>
      </c>
      <c r="AD145" s="5" t="str">
        <f t="shared" si="18"/>
        <v/>
      </c>
      <c r="AE145" s="5" t="str">
        <f t="shared" si="18"/>
        <v/>
      </c>
      <c r="AF145" s="5" t="str">
        <f t="shared" si="18"/>
        <v/>
      </c>
      <c r="AG145" s="5" t="str">
        <f t="shared" si="18"/>
        <v/>
      </c>
      <c r="AH145" s="5" t="str">
        <f t="shared" si="18"/>
        <v/>
      </c>
    </row>
    <row r="146" spans="1:34">
      <c r="A146" s="6">
        <v>143</v>
      </c>
      <c r="B146" s="158" t="str">
        <f>IF(ISBLANK(宅配便入力!B146),"",宅配便入力!B146)</f>
        <v/>
      </c>
      <c r="C146" s="5" t="str">
        <f>IF(ISBLANK(宅配便入力!C146),"",宅配便入力!C146)</f>
        <v/>
      </c>
      <c r="D146" s="5" t="str">
        <f>IF(ISBLANK(宅配便入力!D146),"",宅配便入力!D146)</f>
        <v/>
      </c>
      <c r="E146" s="5" t="str">
        <f>IF(ISBLANK(宅配便入力!E146),"",宅配便入力!E146)</f>
        <v/>
      </c>
      <c r="F146" s="5" t="str">
        <f t="shared" si="15"/>
        <v/>
      </c>
      <c r="G146" s="5" t="str">
        <f t="shared" si="16"/>
        <v/>
      </c>
      <c r="H146" s="5" t="str">
        <f>IF(ISBLANK(宅配便入力!H146),"",宅配便入力!H146)</f>
        <v/>
      </c>
      <c r="I146" s="5" t="str">
        <f>IF(ISBLANK(宅配便入力!I146),"",宅配便入力!I146)</f>
        <v/>
      </c>
      <c r="J146" s="5" t="str">
        <f>IF(ISBLANK(宅配便入力!J146),"",宅配便入力!J146)</f>
        <v/>
      </c>
      <c r="K146" s="5" t="str">
        <f>IF(ISBLANK(宅配便入力!K146),"",宅配便入力!K146)</f>
        <v/>
      </c>
      <c r="L146" s="12"/>
      <c r="M146" s="10"/>
      <c r="N146" s="10"/>
      <c r="O146" s="10"/>
      <c r="P146" s="10"/>
      <c r="Q146" s="12"/>
      <c r="R146" s="12"/>
      <c r="S146" s="5" t="str">
        <f>IF(ISBLANK(宅配便入力!S146),"",宅配便入力!S146)</f>
        <v/>
      </c>
      <c r="T146" s="5" t="str">
        <f>IF(ISBLANK(宅配便入力!T146),"",宅配便入力!T146)</f>
        <v/>
      </c>
      <c r="U146" s="5" t="str">
        <f t="shared" si="17"/>
        <v/>
      </c>
      <c r="V146" s="5" t="str">
        <f>IF(ISBLANK(宅配便入力!V146),"",宅配便入力!V146)</f>
        <v/>
      </c>
      <c r="W146" s="5" t="str">
        <f t="shared" si="14"/>
        <v/>
      </c>
      <c r="X146" s="5" t="str">
        <f t="shared" si="14"/>
        <v/>
      </c>
      <c r="Y146" s="5" t="str">
        <f t="shared" si="18"/>
        <v/>
      </c>
      <c r="Z146" s="5" t="str">
        <f t="shared" si="18"/>
        <v/>
      </c>
      <c r="AA146" s="5" t="str">
        <f t="shared" si="18"/>
        <v/>
      </c>
      <c r="AB146" s="5" t="str">
        <f t="shared" si="18"/>
        <v/>
      </c>
      <c r="AC146" s="5" t="str">
        <f t="shared" si="18"/>
        <v/>
      </c>
      <c r="AD146" s="5" t="str">
        <f t="shared" si="18"/>
        <v/>
      </c>
      <c r="AE146" s="5" t="str">
        <f t="shared" si="18"/>
        <v/>
      </c>
      <c r="AF146" s="5" t="str">
        <f t="shared" si="18"/>
        <v/>
      </c>
      <c r="AG146" s="5" t="str">
        <f t="shared" si="18"/>
        <v/>
      </c>
      <c r="AH146" s="5" t="str">
        <f t="shared" si="18"/>
        <v/>
      </c>
    </row>
    <row r="147" spans="1:34">
      <c r="A147" s="6">
        <v>144</v>
      </c>
      <c r="B147" s="158" t="str">
        <f>IF(ISBLANK(宅配便入力!B147),"",宅配便入力!B147)</f>
        <v/>
      </c>
      <c r="C147" s="5" t="str">
        <f>IF(ISBLANK(宅配便入力!C147),"",宅配便入力!C147)</f>
        <v/>
      </c>
      <c r="D147" s="5" t="str">
        <f>IF(ISBLANK(宅配便入力!D147),"",宅配便入力!D147)</f>
        <v/>
      </c>
      <c r="E147" s="5" t="str">
        <f>IF(ISBLANK(宅配便入力!E147),"",宅配便入力!E147)</f>
        <v/>
      </c>
      <c r="F147" s="5" t="str">
        <f t="shared" si="15"/>
        <v/>
      </c>
      <c r="G147" s="5" t="str">
        <f t="shared" si="16"/>
        <v/>
      </c>
      <c r="H147" s="5" t="str">
        <f>IF(ISBLANK(宅配便入力!H147),"",宅配便入力!H147)</f>
        <v/>
      </c>
      <c r="I147" s="5" t="str">
        <f>IF(ISBLANK(宅配便入力!I147),"",宅配便入力!I147)</f>
        <v/>
      </c>
      <c r="J147" s="5" t="str">
        <f>IF(ISBLANK(宅配便入力!J147),"",宅配便入力!J147)</f>
        <v/>
      </c>
      <c r="K147" s="5" t="str">
        <f>IF(ISBLANK(宅配便入力!K147),"",宅配便入力!K147)</f>
        <v/>
      </c>
      <c r="L147" s="12"/>
      <c r="M147" s="10"/>
      <c r="N147" s="10"/>
      <c r="O147" s="10"/>
      <c r="P147" s="10"/>
      <c r="Q147" s="12"/>
      <c r="R147" s="12"/>
      <c r="S147" s="5" t="str">
        <f>IF(ISBLANK(宅配便入力!S147),"",宅配便入力!S147)</f>
        <v/>
      </c>
      <c r="T147" s="5" t="str">
        <f>IF(ISBLANK(宅配便入力!T147),"",宅配便入力!T147)</f>
        <v/>
      </c>
      <c r="U147" s="5" t="str">
        <f t="shared" si="17"/>
        <v/>
      </c>
      <c r="V147" s="5" t="str">
        <f>IF(ISBLANK(宅配便入力!V147),"",宅配便入力!V147)</f>
        <v/>
      </c>
      <c r="W147" s="5" t="str">
        <f t="shared" si="14"/>
        <v/>
      </c>
      <c r="X147" s="5" t="str">
        <f t="shared" si="14"/>
        <v/>
      </c>
      <c r="Y147" s="5" t="str">
        <f t="shared" si="18"/>
        <v/>
      </c>
      <c r="Z147" s="5" t="str">
        <f t="shared" si="18"/>
        <v/>
      </c>
      <c r="AA147" s="5" t="str">
        <f t="shared" si="18"/>
        <v/>
      </c>
      <c r="AB147" s="5" t="str">
        <f t="shared" si="18"/>
        <v/>
      </c>
      <c r="AC147" s="5" t="str">
        <f t="shared" si="18"/>
        <v/>
      </c>
      <c r="AD147" s="5" t="str">
        <f t="shared" si="18"/>
        <v/>
      </c>
      <c r="AE147" s="5" t="str">
        <f t="shared" si="18"/>
        <v/>
      </c>
      <c r="AF147" s="5" t="str">
        <f t="shared" si="18"/>
        <v/>
      </c>
      <c r="AG147" s="5" t="str">
        <f t="shared" si="18"/>
        <v/>
      </c>
      <c r="AH147" s="5" t="str">
        <f t="shared" si="18"/>
        <v/>
      </c>
    </row>
    <row r="148" spans="1:34">
      <c r="A148" s="6">
        <v>145</v>
      </c>
      <c r="B148" s="158" t="str">
        <f>IF(ISBLANK(宅配便入力!B148),"",宅配便入力!B148)</f>
        <v/>
      </c>
      <c r="C148" s="5" t="str">
        <f>IF(ISBLANK(宅配便入力!C148),"",宅配便入力!C148)</f>
        <v/>
      </c>
      <c r="D148" s="5" t="str">
        <f>IF(ISBLANK(宅配便入力!D148),"",宅配便入力!D148)</f>
        <v/>
      </c>
      <c r="E148" s="5" t="str">
        <f>IF(ISBLANK(宅配便入力!E148),"",宅配便入力!E148)</f>
        <v/>
      </c>
      <c r="F148" s="5" t="str">
        <f t="shared" si="15"/>
        <v/>
      </c>
      <c r="G148" s="5" t="str">
        <f t="shared" si="16"/>
        <v/>
      </c>
      <c r="H148" s="5" t="str">
        <f>IF(ISBLANK(宅配便入力!H148),"",宅配便入力!H148)</f>
        <v/>
      </c>
      <c r="I148" s="5" t="str">
        <f>IF(ISBLANK(宅配便入力!I148),"",宅配便入力!I148)</f>
        <v/>
      </c>
      <c r="J148" s="5" t="str">
        <f>IF(ISBLANK(宅配便入力!J148),"",宅配便入力!J148)</f>
        <v/>
      </c>
      <c r="K148" s="5" t="str">
        <f>IF(ISBLANK(宅配便入力!K148),"",宅配便入力!K148)</f>
        <v/>
      </c>
      <c r="L148" s="12"/>
      <c r="M148" s="10"/>
      <c r="N148" s="10"/>
      <c r="O148" s="10"/>
      <c r="P148" s="10"/>
      <c r="Q148" s="12"/>
      <c r="R148" s="12"/>
      <c r="S148" s="5" t="str">
        <f>IF(ISBLANK(宅配便入力!S148),"",宅配便入力!S148)</f>
        <v/>
      </c>
      <c r="T148" s="5" t="str">
        <f>IF(ISBLANK(宅配便入力!T148),"",宅配便入力!T148)</f>
        <v/>
      </c>
      <c r="U148" s="5" t="str">
        <f t="shared" si="17"/>
        <v/>
      </c>
      <c r="V148" s="5" t="str">
        <f>IF(ISBLANK(宅配便入力!V148),"",宅配便入力!V148)</f>
        <v/>
      </c>
      <c r="W148" s="5" t="str">
        <f t="shared" si="14"/>
        <v/>
      </c>
      <c r="X148" s="5" t="str">
        <f t="shared" si="14"/>
        <v/>
      </c>
      <c r="Y148" s="5" t="str">
        <f t="shared" si="18"/>
        <v/>
      </c>
      <c r="Z148" s="5" t="str">
        <f t="shared" si="18"/>
        <v/>
      </c>
      <c r="AA148" s="5" t="str">
        <f t="shared" si="18"/>
        <v/>
      </c>
      <c r="AB148" s="5" t="str">
        <f t="shared" si="18"/>
        <v/>
      </c>
      <c r="AC148" s="5" t="str">
        <f t="shared" si="18"/>
        <v/>
      </c>
      <c r="AD148" s="5" t="str">
        <f t="shared" si="18"/>
        <v/>
      </c>
      <c r="AE148" s="5" t="str">
        <f t="shared" si="18"/>
        <v/>
      </c>
      <c r="AF148" s="5" t="str">
        <f t="shared" si="18"/>
        <v/>
      </c>
      <c r="AG148" s="5" t="str">
        <f t="shared" si="18"/>
        <v/>
      </c>
      <c r="AH148" s="5" t="str">
        <f t="shared" si="18"/>
        <v/>
      </c>
    </row>
    <row r="149" spans="1:34">
      <c r="A149" s="6">
        <v>146</v>
      </c>
      <c r="B149" s="158" t="str">
        <f>IF(ISBLANK(宅配便入力!B149),"",宅配便入力!B149)</f>
        <v/>
      </c>
      <c r="C149" s="5" t="str">
        <f>IF(ISBLANK(宅配便入力!C149),"",宅配便入力!C149)</f>
        <v/>
      </c>
      <c r="D149" s="5" t="str">
        <f>IF(ISBLANK(宅配便入力!D149),"",宅配便入力!D149)</f>
        <v/>
      </c>
      <c r="E149" s="5" t="str">
        <f>IF(ISBLANK(宅配便入力!E149),"",宅配便入力!E149)</f>
        <v/>
      </c>
      <c r="F149" s="5" t="str">
        <f t="shared" si="15"/>
        <v/>
      </c>
      <c r="G149" s="5" t="str">
        <f t="shared" si="16"/>
        <v/>
      </c>
      <c r="H149" s="5" t="str">
        <f>IF(ISBLANK(宅配便入力!H149),"",宅配便入力!H149)</f>
        <v/>
      </c>
      <c r="I149" s="5" t="str">
        <f>IF(ISBLANK(宅配便入力!I149),"",宅配便入力!I149)</f>
        <v/>
      </c>
      <c r="J149" s="5" t="str">
        <f>IF(ISBLANK(宅配便入力!J149),"",宅配便入力!J149)</f>
        <v/>
      </c>
      <c r="K149" s="5" t="str">
        <f>IF(ISBLANK(宅配便入力!K149),"",宅配便入力!K149)</f>
        <v/>
      </c>
      <c r="L149" s="12"/>
      <c r="M149" s="10"/>
      <c r="N149" s="10"/>
      <c r="O149" s="10"/>
      <c r="P149" s="10"/>
      <c r="Q149" s="12"/>
      <c r="R149" s="12"/>
      <c r="S149" s="5" t="str">
        <f>IF(ISBLANK(宅配便入力!S149),"",宅配便入力!S149)</f>
        <v/>
      </c>
      <c r="T149" s="5" t="str">
        <f>IF(ISBLANK(宅配便入力!T149),"",宅配便入力!T149)</f>
        <v/>
      </c>
      <c r="U149" s="5" t="str">
        <f t="shared" si="17"/>
        <v/>
      </c>
      <c r="V149" s="5" t="str">
        <f>IF(ISBLANK(宅配便入力!V149),"",宅配便入力!V149)</f>
        <v/>
      </c>
      <c r="W149" s="5" t="str">
        <f t="shared" si="14"/>
        <v/>
      </c>
      <c r="X149" s="5" t="str">
        <f t="shared" si="14"/>
        <v/>
      </c>
      <c r="Y149" s="5" t="str">
        <f t="shared" si="18"/>
        <v/>
      </c>
      <c r="Z149" s="5" t="str">
        <f t="shared" si="18"/>
        <v/>
      </c>
      <c r="AA149" s="5" t="str">
        <f t="shared" si="18"/>
        <v/>
      </c>
      <c r="AB149" s="5" t="str">
        <f t="shared" si="18"/>
        <v/>
      </c>
      <c r="AC149" s="5" t="str">
        <f t="shared" si="18"/>
        <v/>
      </c>
      <c r="AD149" s="5" t="str">
        <f t="shared" si="18"/>
        <v/>
      </c>
      <c r="AE149" s="5" t="str">
        <f t="shared" si="18"/>
        <v/>
      </c>
      <c r="AF149" s="5" t="str">
        <f t="shared" si="18"/>
        <v/>
      </c>
      <c r="AG149" s="5" t="str">
        <f t="shared" si="18"/>
        <v/>
      </c>
      <c r="AH149" s="5" t="str">
        <f t="shared" si="18"/>
        <v/>
      </c>
    </row>
    <row r="150" spans="1:34">
      <c r="A150" s="6">
        <v>147</v>
      </c>
      <c r="B150" s="158" t="str">
        <f>IF(ISBLANK(宅配便入力!B150),"",宅配便入力!B150)</f>
        <v/>
      </c>
      <c r="C150" s="5" t="str">
        <f>IF(ISBLANK(宅配便入力!C150),"",宅配便入力!C150)</f>
        <v/>
      </c>
      <c r="D150" s="5" t="str">
        <f>IF(ISBLANK(宅配便入力!D150),"",宅配便入力!D150)</f>
        <v/>
      </c>
      <c r="E150" s="5" t="str">
        <f>IF(ISBLANK(宅配便入力!E150),"",宅配便入力!E150)</f>
        <v/>
      </c>
      <c r="F150" s="5" t="str">
        <f>IFERROR(E150*I150,"")</f>
        <v/>
      </c>
      <c r="G150" s="5" t="str">
        <f>IF($G$2="仕入単価",E150,F150)</f>
        <v/>
      </c>
      <c r="H150" s="5" t="str">
        <f>IF(ISBLANK(宅配便入力!H150),"",宅配便入力!H150)</f>
        <v/>
      </c>
      <c r="I150" s="5" t="str">
        <f>IF(ISBLANK(宅配便入力!I150),"",宅配便入力!I150)</f>
        <v/>
      </c>
      <c r="J150" s="5" t="str">
        <f>IF(ISBLANK(宅配便入力!J150),"",宅配便入力!J150)</f>
        <v/>
      </c>
      <c r="K150" s="5" t="str">
        <f>IF(ISBLANK(宅配便入力!K150),"",宅配便入力!K150)</f>
        <v/>
      </c>
      <c r="L150" s="12"/>
      <c r="M150" s="10"/>
      <c r="N150" s="10"/>
      <c r="O150" s="10"/>
      <c r="P150" s="10"/>
      <c r="Q150" s="12"/>
      <c r="R150" s="12"/>
      <c r="S150" s="5" t="str">
        <f>IF(ISBLANK(宅配便入力!S150),"",宅配便入力!S150)</f>
        <v/>
      </c>
      <c r="T150" s="5" t="str">
        <f>IF(ISBLANK(宅配便入力!T150),"",宅配便入力!T150)</f>
        <v/>
      </c>
      <c r="U150" s="5" t="str">
        <f t="shared" si="17"/>
        <v/>
      </c>
      <c r="V150" s="5" t="str">
        <f>IF(ISBLANK(宅配便入力!V150),"",宅配便入力!V150)</f>
        <v/>
      </c>
      <c r="W150" s="5" t="str">
        <f t="shared" si="14"/>
        <v/>
      </c>
      <c r="X150" s="5" t="str">
        <f t="shared" si="14"/>
        <v/>
      </c>
      <c r="Y150" s="5" t="str">
        <f>$G150</f>
        <v/>
      </c>
      <c r="Z150" s="5" t="str">
        <f t="shared" si="18"/>
        <v/>
      </c>
      <c r="AA150" s="5" t="str">
        <f t="shared" si="18"/>
        <v/>
      </c>
      <c r="AB150" s="5" t="str">
        <f t="shared" si="18"/>
        <v/>
      </c>
      <c r="AC150" s="5" t="str">
        <f t="shared" si="18"/>
        <v/>
      </c>
      <c r="AD150" s="5" t="str">
        <f t="shared" si="18"/>
        <v/>
      </c>
      <c r="AE150" s="5" t="str">
        <f t="shared" si="18"/>
        <v/>
      </c>
      <c r="AF150" s="5" t="str">
        <f>$G150</f>
        <v/>
      </c>
      <c r="AG150" s="5" t="str">
        <f t="shared" si="18"/>
        <v/>
      </c>
      <c r="AH150" s="5" t="str">
        <f t="shared" si="18"/>
        <v/>
      </c>
    </row>
  </sheetData>
  <mergeCells count="5">
    <mergeCell ref="H2:I2"/>
    <mergeCell ref="L2:P2"/>
    <mergeCell ref="R2:T2"/>
    <mergeCell ref="E2:F2"/>
    <mergeCell ref="W2:AH2"/>
  </mergeCells>
  <phoneticPr fontId="5"/>
  <conditionalFormatting sqref="B4:K150 S4:AH150">
    <cfRule type="expression" dxfId="6" priority="1">
      <formula>NOT(_xlfn.ISFORMULA(B4))</formula>
    </cfRule>
  </conditionalFormatting>
  <dataValidations count="7">
    <dataValidation type="list" errorStyle="warning" allowBlank="1" showInputMessage="1" showErrorMessage="1" sqref="R4:R150" xr:uid="{6D1C8673-8052-4C9E-88B0-0E2973E1DEA6}">
      <formula1>"(送料込),(送料別)"</formula1>
    </dataValidation>
    <dataValidation type="list" errorStyle="warning" allowBlank="1" showInputMessage="1" showErrorMessage="1" sqref="P4:P150" xr:uid="{9ED84CA2-A48C-4F3C-B55E-D02BD12EC94F}">
      <formula1>"単位,以上"</formula1>
    </dataValidation>
    <dataValidation type="list" errorStyle="warning" allowBlank="1" showInputMessage="1" showErrorMessage="1" sqref="M4:M150" xr:uid="{ABD50852-46B6-450A-8135-DBABE92054E5}">
      <formula1>"混載なし,混載"</formula1>
    </dataValidation>
    <dataValidation type="list" allowBlank="1" showInputMessage="1" showErrorMessage="1" sqref="Q43:Q150" xr:uid="{6E677E0D-30B1-4DBB-BE88-41E8AA3D0413}">
      <formula1>#REF!</formula1>
    </dataValidation>
    <dataValidation type="list" errorStyle="warning" allowBlank="1" showInputMessage="1" showErrorMessage="1" sqref="O4:O150" xr:uid="{0E6FD607-781C-4259-BEFD-A8A15407C7B4}">
      <formula1>"ケース,個,袋,本,箱,ボール"</formula1>
    </dataValidation>
    <dataValidation type="list" allowBlank="1" showInputMessage="1" showErrorMessage="1" sqref="G2" xr:uid="{965CA569-2641-4EC0-83FB-2D73D1171BBD}">
      <formula1>"仕入単価,仕入ケース単価"</formula1>
    </dataValidation>
    <dataValidation type="list" errorStyle="warning" allowBlank="1" showInputMessage="1" showErrorMessage="1" sqref="L4:L150" xr:uid="{6BB48092-CE38-4E89-828E-5F23BDD368DF}">
      <formula1>"業1,業2,業3,業4,業5,業6,業7,業8,業9,業10"</formula1>
    </dataValidation>
  </dataValidations>
  <hyperlinks>
    <hyperlink ref="C1" location="操作メニュー!A1" display="操作メニューへ戻る" xr:uid="{E5ABAA38-4291-4818-A318-95C65B5E027E}"/>
  </hyperlinks>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expression" priority="2" id="{00000000-000E-0000-0600-000001000000}">
            <xm:f>業務便!$B$12="地域別金額"</xm:f>
            <x14:dxf>
              <fill>
                <patternFill>
                  <bgColor theme="9" tint="0.79998168889431442"/>
                </patternFill>
              </fill>
            </x14:dxf>
          </x14:cfRule>
          <xm:sqref>W4:AH150</xm:sqref>
        </x14:conditionalFormatting>
      </x14:conditionalFormattings>
    </ext>
    <ext xmlns:x14="http://schemas.microsoft.com/office/spreadsheetml/2009/9/main" uri="{CCE6A557-97BC-4b89-ADB6-D9C93CAAB3DF}">
      <x14:dataValidations xmlns:xm="http://schemas.microsoft.com/office/excel/2006/main" count="1">
        <x14:dataValidation type="list" errorStyle="warning" allowBlank="1" showInputMessage="1" showErrorMessage="1" xr:uid="{E1E1DF05-3FB1-4026-8F4F-3F9158F6F148}">
          <x14:formula1>
            <xm:f>業務便!$A$20:$A$29</xm:f>
          </x14:formula1>
          <xm:sqref>Q4:Q42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39D9BD-8024-495A-AAFA-7979F666EF4A}">
  <sheetPr codeName="Sheet8">
    <tabColor rgb="FF7030A0"/>
  </sheetPr>
  <dimension ref="A1:CE150"/>
  <sheetViews>
    <sheetView topLeftCell="A133" zoomScale="97" workbookViewId="0">
      <selection activeCell="G155" sqref="G155"/>
    </sheetView>
  </sheetViews>
  <sheetFormatPr defaultRowHeight="18" outlineLevelCol="1"/>
  <cols>
    <col min="2" max="2" width="26.19921875" customWidth="1"/>
    <col min="3" max="3" width="50" customWidth="1"/>
    <col min="4" max="4" width="12.69921875" customWidth="1"/>
    <col min="5" max="5" width="13.8984375" style="17" customWidth="1"/>
    <col min="6" max="7" width="11.69921875" style="17" customWidth="1"/>
    <col min="8" max="8" width="12.69921875" style="3" customWidth="1"/>
    <col min="9" max="9" width="10.09765625" customWidth="1"/>
    <col min="10" max="11" width="18.8984375" customWidth="1"/>
    <col min="12" max="16" width="12.5" style="57" customWidth="1" outlineLevel="1"/>
    <col min="17" max="17" width="12.5" style="57" customWidth="1"/>
    <col min="18" max="22" width="12.5" style="57" customWidth="1" outlineLevel="1"/>
    <col min="23" max="23" width="12.5" style="57" customWidth="1"/>
    <col min="24" max="28" width="12.5" style="57" hidden="1" customWidth="1" outlineLevel="1"/>
    <col min="29" max="29" width="12.5" style="57" customWidth="1" collapsed="1"/>
    <col min="30" max="34" width="12.5" style="57" hidden="1" customWidth="1" outlineLevel="1"/>
    <col min="35" max="35" width="12.5" style="57" customWidth="1" collapsed="1"/>
    <col min="36" max="40" width="12.5" style="57" hidden="1" customWidth="1" outlineLevel="1"/>
    <col min="41" max="41" width="12.5" style="57" customWidth="1" collapsed="1"/>
    <col min="42" max="46" width="12.5" style="57" hidden="1" customWidth="1" outlineLevel="1"/>
    <col min="47" max="47" width="12.5" style="57" customWidth="1" collapsed="1"/>
    <col min="48" max="52" width="12.5" style="57" hidden="1" customWidth="1" outlineLevel="1"/>
    <col min="53" max="53" width="12.5" style="57" customWidth="1" collapsed="1"/>
    <col min="54" max="58" width="12.5" style="57" hidden="1" customWidth="1" outlineLevel="1"/>
    <col min="59" max="59" width="12.5" style="57" customWidth="1" collapsed="1"/>
    <col min="60" max="64" width="12.5" style="57" hidden="1" customWidth="1" outlineLevel="1"/>
    <col min="65" max="65" width="12.5" style="57" customWidth="1" collapsed="1"/>
    <col min="66" max="70" width="12.5" style="57" hidden="1" customWidth="1" outlineLevel="1"/>
    <col min="71" max="71" width="12.5" style="57" customWidth="1" collapsed="1"/>
    <col min="72" max="76" width="12.5" style="57" hidden="1" customWidth="1" outlineLevel="1"/>
    <col min="77" max="77" width="12.5" style="57" customWidth="1" collapsed="1"/>
    <col min="78" max="82" width="12.5" style="57" customWidth="1" outlineLevel="1"/>
    <col min="83" max="83" width="12.5" style="57" customWidth="1"/>
  </cols>
  <sheetData>
    <row r="1" spans="1:83" ht="28.8">
      <c r="A1" s="4" t="s">
        <v>440</v>
      </c>
      <c r="C1" s="151" t="s">
        <v>561</v>
      </c>
      <c r="E1"/>
      <c r="F1"/>
      <c r="G1"/>
      <c r="J1" s="35"/>
      <c r="K1" s="35"/>
    </row>
    <row r="2" spans="1:83" ht="22.2" customHeight="1">
      <c r="A2" s="8"/>
      <c r="B2" s="8"/>
      <c r="C2" s="8"/>
      <c r="D2" s="63">
        <f>宅配便仮計算!$D$2</f>
        <v>0.85</v>
      </c>
      <c r="E2" s="16" t="s">
        <v>256</v>
      </c>
      <c r="F2" s="195" t="s">
        <v>255</v>
      </c>
      <c r="G2" s="195"/>
      <c r="H2" s="46" t="s">
        <v>258</v>
      </c>
      <c r="I2" s="186" t="s">
        <v>140</v>
      </c>
      <c r="J2" s="187"/>
      <c r="K2" s="188"/>
      <c r="L2" s="196" t="s">
        <v>296</v>
      </c>
      <c r="M2" s="196"/>
      <c r="N2" s="196"/>
      <c r="O2" s="196"/>
      <c r="P2" s="196"/>
      <c r="Q2" s="196"/>
      <c r="R2" s="196"/>
      <c r="S2" s="196"/>
      <c r="T2" s="196"/>
      <c r="U2" s="196"/>
      <c r="V2" s="196"/>
      <c r="W2" s="196"/>
      <c r="X2" s="196"/>
      <c r="Y2" s="196"/>
      <c r="Z2" s="196"/>
      <c r="AA2" s="196"/>
      <c r="AB2" s="196"/>
      <c r="AC2" s="196"/>
      <c r="AD2" s="196"/>
      <c r="AE2" s="196"/>
      <c r="AF2" s="196"/>
      <c r="AG2" s="196"/>
      <c r="AH2" s="196"/>
      <c r="AI2" s="196"/>
      <c r="AJ2" s="196"/>
      <c r="AK2" s="196"/>
      <c r="AL2" s="196"/>
      <c r="AM2" s="196"/>
      <c r="AN2" s="196"/>
      <c r="AO2" s="196"/>
      <c r="AP2" s="196"/>
      <c r="AQ2" s="196"/>
      <c r="AR2" s="196"/>
      <c r="AS2" s="196"/>
      <c r="AT2" s="196"/>
      <c r="AU2" s="196"/>
      <c r="AV2" s="196"/>
      <c r="AW2" s="196"/>
      <c r="AX2" s="196"/>
      <c r="AY2" s="196"/>
      <c r="AZ2" s="196"/>
      <c r="BA2" s="196"/>
      <c r="BB2" s="196"/>
      <c r="BC2" s="196"/>
      <c r="BD2" s="196"/>
      <c r="BE2" s="196"/>
      <c r="BF2" s="196"/>
      <c r="BG2" s="196"/>
      <c r="BH2" s="196"/>
      <c r="BI2" s="196"/>
      <c r="BJ2" s="196"/>
      <c r="BK2" s="196"/>
      <c r="BL2" s="196"/>
      <c r="BM2" s="196"/>
      <c r="BN2" s="196"/>
      <c r="BO2" s="196"/>
      <c r="BP2" s="196"/>
      <c r="BQ2" s="196"/>
      <c r="BR2" s="196"/>
      <c r="BS2" s="196"/>
      <c r="BT2" s="196"/>
      <c r="BU2" s="196"/>
      <c r="BV2" s="196"/>
      <c r="BW2" s="196"/>
      <c r="BX2" s="196"/>
      <c r="BY2" s="196"/>
      <c r="BZ2" s="196"/>
      <c r="CA2" s="196"/>
      <c r="CB2" s="196"/>
      <c r="CC2" s="196"/>
      <c r="CD2" s="196"/>
      <c r="CE2" s="196"/>
    </row>
    <row r="3" spans="1:83" ht="36">
      <c r="A3" s="9" t="s">
        <v>22</v>
      </c>
      <c r="B3" s="9" t="s">
        <v>17</v>
      </c>
      <c r="C3" s="9" t="s">
        <v>18</v>
      </c>
      <c r="D3" s="9" t="s">
        <v>52</v>
      </c>
      <c r="E3" s="46" t="s">
        <v>165</v>
      </c>
      <c r="F3" s="9" t="s">
        <v>180</v>
      </c>
      <c r="G3" s="9" t="s">
        <v>257</v>
      </c>
      <c r="H3" s="9" t="s">
        <v>58</v>
      </c>
      <c r="I3" s="9" t="s">
        <v>137</v>
      </c>
      <c r="J3" s="9" t="s">
        <v>139</v>
      </c>
      <c r="K3" s="9" t="s">
        <v>138</v>
      </c>
      <c r="L3" s="46" t="s">
        <v>272</v>
      </c>
      <c r="M3" s="46" t="s">
        <v>259</v>
      </c>
      <c r="N3" s="46" t="s">
        <v>273</v>
      </c>
      <c r="O3" s="46" t="s">
        <v>260</v>
      </c>
      <c r="P3" s="46" t="s">
        <v>297</v>
      </c>
      <c r="Q3" s="58" t="s">
        <v>274</v>
      </c>
      <c r="R3" s="46" t="s">
        <v>275</v>
      </c>
      <c r="S3" s="46" t="s">
        <v>261</v>
      </c>
      <c r="T3" s="46" t="s">
        <v>273</v>
      </c>
      <c r="U3" s="46" t="s">
        <v>260</v>
      </c>
      <c r="V3" s="46" t="s">
        <v>297</v>
      </c>
      <c r="W3" s="58" t="s">
        <v>276</v>
      </c>
      <c r="X3" s="46" t="s">
        <v>277</v>
      </c>
      <c r="Y3" s="46" t="s">
        <v>262</v>
      </c>
      <c r="Z3" s="46" t="s">
        <v>273</v>
      </c>
      <c r="AA3" s="46" t="s">
        <v>260</v>
      </c>
      <c r="AB3" s="46" t="s">
        <v>297</v>
      </c>
      <c r="AC3" s="58" t="s">
        <v>278</v>
      </c>
      <c r="AD3" s="46" t="s">
        <v>279</v>
      </c>
      <c r="AE3" s="46" t="s">
        <v>263</v>
      </c>
      <c r="AF3" s="46" t="s">
        <v>273</v>
      </c>
      <c r="AG3" s="46" t="s">
        <v>260</v>
      </c>
      <c r="AH3" s="46" t="s">
        <v>297</v>
      </c>
      <c r="AI3" s="58" t="s">
        <v>280</v>
      </c>
      <c r="AJ3" s="46" t="s">
        <v>281</v>
      </c>
      <c r="AK3" s="46" t="s">
        <v>264</v>
      </c>
      <c r="AL3" s="46" t="s">
        <v>273</v>
      </c>
      <c r="AM3" s="46" t="s">
        <v>260</v>
      </c>
      <c r="AN3" s="46" t="s">
        <v>297</v>
      </c>
      <c r="AO3" s="58" t="s">
        <v>282</v>
      </c>
      <c r="AP3" s="46" t="s">
        <v>283</v>
      </c>
      <c r="AQ3" s="46" t="s">
        <v>265</v>
      </c>
      <c r="AR3" s="46" t="s">
        <v>273</v>
      </c>
      <c r="AS3" s="46" t="s">
        <v>260</v>
      </c>
      <c r="AT3" s="46" t="s">
        <v>297</v>
      </c>
      <c r="AU3" s="58" t="s">
        <v>284</v>
      </c>
      <c r="AV3" s="46" t="s">
        <v>285</v>
      </c>
      <c r="AW3" s="46" t="s">
        <v>266</v>
      </c>
      <c r="AX3" s="46" t="s">
        <v>273</v>
      </c>
      <c r="AY3" s="46" t="s">
        <v>260</v>
      </c>
      <c r="AZ3" s="46" t="s">
        <v>297</v>
      </c>
      <c r="BA3" s="58" t="s">
        <v>286</v>
      </c>
      <c r="BB3" s="46" t="s">
        <v>287</v>
      </c>
      <c r="BC3" s="46" t="s">
        <v>267</v>
      </c>
      <c r="BD3" s="46" t="s">
        <v>273</v>
      </c>
      <c r="BE3" s="46" t="s">
        <v>260</v>
      </c>
      <c r="BF3" s="46" t="s">
        <v>297</v>
      </c>
      <c r="BG3" s="58" t="s">
        <v>288</v>
      </c>
      <c r="BH3" s="46" t="s">
        <v>289</v>
      </c>
      <c r="BI3" s="46" t="s">
        <v>268</v>
      </c>
      <c r="BJ3" s="46" t="s">
        <v>273</v>
      </c>
      <c r="BK3" s="46" t="s">
        <v>260</v>
      </c>
      <c r="BL3" s="46" t="s">
        <v>297</v>
      </c>
      <c r="BM3" s="58" t="s">
        <v>290</v>
      </c>
      <c r="BN3" s="46" t="s">
        <v>291</v>
      </c>
      <c r="BO3" s="46" t="s">
        <v>269</v>
      </c>
      <c r="BP3" s="46" t="s">
        <v>273</v>
      </c>
      <c r="BQ3" s="46" t="s">
        <v>260</v>
      </c>
      <c r="BR3" s="46" t="s">
        <v>297</v>
      </c>
      <c r="BS3" s="58" t="s">
        <v>292</v>
      </c>
      <c r="BT3" s="46" t="s">
        <v>293</v>
      </c>
      <c r="BU3" s="46" t="s">
        <v>270</v>
      </c>
      <c r="BV3" s="46" t="s">
        <v>273</v>
      </c>
      <c r="BW3" s="46" t="s">
        <v>260</v>
      </c>
      <c r="BX3" s="46" t="s">
        <v>297</v>
      </c>
      <c r="BY3" s="58" t="s">
        <v>294</v>
      </c>
      <c r="BZ3" s="46" t="s">
        <v>295</v>
      </c>
      <c r="CA3" s="46" t="s">
        <v>271</v>
      </c>
      <c r="CB3" s="46" t="s">
        <v>273</v>
      </c>
      <c r="CC3" s="46" t="s">
        <v>260</v>
      </c>
      <c r="CD3" s="46" t="s">
        <v>297</v>
      </c>
      <c r="CE3" s="58" t="s">
        <v>298</v>
      </c>
    </row>
    <row r="4" spans="1:83">
      <c r="A4" s="6">
        <v>1</v>
      </c>
      <c r="B4" s="158" t="str">
        <f>IF(ISBLANK(業務便入力!B4),"",業務便入力!B4)</f>
        <v/>
      </c>
      <c r="C4" s="5" t="str">
        <f>IF(ISBLANK(業務便入力!C4),"",業務便入力!C4)</f>
        <v/>
      </c>
      <c r="D4" s="15">
        <f>IF(ISBLANK(宅配便仮計算!D4),"",宅配便仮計算!D4)</f>
        <v>0.85</v>
      </c>
      <c r="E4" s="5" t="str">
        <f>IF(ISBLANK(業務便入力!I4),"",業務便入力!I4)</f>
        <v/>
      </c>
      <c r="F4" s="5" t="str">
        <f>IF(ISBLANK(業務便入力!L4),"",業務便入力!L4)</f>
        <v/>
      </c>
      <c r="G4" s="5" t="str">
        <f>IF(ISBLANK(業務便入力!N4),"",IF(業務便入力!P4="以上",1,業務便入力!N4))</f>
        <v/>
      </c>
      <c r="H4" s="5" t="str">
        <f>IF(ISBLANK(業務便入力!Q4),"",業務便入力!Q4)</f>
        <v/>
      </c>
      <c r="I4" s="6" t="str">
        <f>IF(ISBLANK(業務便入力!R4),"",業務便入力!R4)</f>
        <v/>
      </c>
      <c r="J4" s="5" t="str">
        <f>IF(ISBLANK(業務便入力!S4),"",業務便入力!S4)</f>
        <v/>
      </c>
      <c r="K4" s="5" t="str">
        <f>IF(ISBLANK(業務便入力!T4),"",業務便入力!T4)</f>
        <v/>
      </c>
      <c r="L4" s="61" t="str">
        <f ca="1">OFFSET(業務便入力!$W4,0,(COLUMN()-COLUMN($L$1))/6)</f>
        <v/>
      </c>
      <c r="M4" s="61" t="e">
        <f>IF($I4="(送料別)",0,VLOOKUP($H4,業務便!$A$20:$O$29,4+(COLUMN()-COLUMN($M$1))/6,FALSE))</f>
        <v>#N/A</v>
      </c>
      <c r="N4" s="62" t="e">
        <f ca="1">(L4*$E4+M4/$G4)/$E4</f>
        <v>#VALUE!</v>
      </c>
      <c r="O4" s="59" t="e">
        <f ca="1">N4/$D4</f>
        <v>#VALUE!</v>
      </c>
      <c r="P4" s="60" t="e">
        <f ca="1">_xlfn.CEILING.MATH(O4)</f>
        <v>#VALUE!</v>
      </c>
      <c r="Q4" s="61" t="e">
        <f ca="1">P4*$E4</f>
        <v>#VALUE!</v>
      </c>
      <c r="R4" s="61" t="str">
        <f ca="1">OFFSET(業務便入力!$W4,0,(COLUMN()-COLUMN($L$1))/6)</f>
        <v/>
      </c>
      <c r="S4" s="61" t="e">
        <f>IF($I4="(送料別)",0,VLOOKUP($H4,業務便!$A$20:$O$29,4+(COLUMN()-COLUMN($M$1))/6,FALSE))</f>
        <v>#N/A</v>
      </c>
      <c r="T4" s="62" t="e">
        <f ca="1">(R4*$E4+S4/$G4)/$E4</f>
        <v>#VALUE!</v>
      </c>
      <c r="U4" s="59" t="e">
        <f ca="1">T4/$D4</f>
        <v>#VALUE!</v>
      </c>
      <c r="V4" s="60" t="e">
        <f ca="1">_xlfn.CEILING.MATH(U4)</f>
        <v>#VALUE!</v>
      </c>
      <c r="W4" s="61" t="e">
        <f ca="1">V4*$E4</f>
        <v>#VALUE!</v>
      </c>
      <c r="X4" s="61" t="str">
        <f ca="1">OFFSET(業務便入力!$W4,0,(COLUMN()-COLUMN($L$1))/6)</f>
        <v/>
      </c>
      <c r="Y4" s="61" t="e">
        <f>IF($I4="(送料別)",0,VLOOKUP($H4,業務便!$A$20:$O$29,4+(COLUMN()-COLUMN($M$1))/6,FALSE))</f>
        <v>#N/A</v>
      </c>
      <c r="Z4" s="62" t="e">
        <f ca="1">(X4*$E4+Y4/$G4)/$E4</f>
        <v>#VALUE!</v>
      </c>
      <c r="AA4" s="59" t="e">
        <f ca="1">Z4/$D4</f>
        <v>#VALUE!</v>
      </c>
      <c r="AB4" s="60" t="e">
        <f ca="1">_xlfn.CEILING.MATH(AA4)</f>
        <v>#VALUE!</v>
      </c>
      <c r="AC4" s="61" t="e">
        <f ca="1">AB4*$E4</f>
        <v>#VALUE!</v>
      </c>
      <c r="AD4" s="61" t="str">
        <f ca="1">OFFSET(業務便入力!$W4,0,(COLUMN()-COLUMN($L$1))/6)</f>
        <v/>
      </c>
      <c r="AE4" s="61" t="e">
        <f>IF($I4="(送料別)",0,VLOOKUP($H4,業務便!$A$20:$O$29,4+(COLUMN()-COLUMN($M$1))/6,FALSE))</f>
        <v>#N/A</v>
      </c>
      <c r="AF4" s="62" t="e">
        <f ca="1">(AD4*$E4+AE4/$G4)/$E4</f>
        <v>#VALUE!</v>
      </c>
      <c r="AG4" s="59" t="e">
        <f ca="1">AF4/$D4</f>
        <v>#VALUE!</v>
      </c>
      <c r="AH4" s="60" t="e">
        <f ca="1">_xlfn.CEILING.MATH(AG4)</f>
        <v>#VALUE!</v>
      </c>
      <c r="AI4" s="61" t="e">
        <f ca="1">AH4*$E4</f>
        <v>#VALUE!</v>
      </c>
      <c r="AJ4" s="61" t="str">
        <f ca="1">OFFSET(業務便入力!$W4,0,(COLUMN()-COLUMN($L$1))/6)</f>
        <v/>
      </c>
      <c r="AK4" s="61" t="e">
        <f>IF($I4="(送料別)",0,VLOOKUP($H4,業務便!$A$20:$O$29,4+(COLUMN()-COLUMN($M$1))/6,FALSE))</f>
        <v>#N/A</v>
      </c>
      <c r="AL4" s="62" t="e">
        <f ca="1">(AJ4*$E4+AK4/$G4)/$E4</f>
        <v>#VALUE!</v>
      </c>
      <c r="AM4" s="59" t="e">
        <f ca="1">AL4/$D4</f>
        <v>#VALUE!</v>
      </c>
      <c r="AN4" s="60" t="e">
        <f ca="1">_xlfn.CEILING.MATH(AM4)</f>
        <v>#VALUE!</v>
      </c>
      <c r="AO4" s="61" t="e">
        <f ca="1">AN4*$E4</f>
        <v>#VALUE!</v>
      </c>
      <c r="AP4" s="61" t="str">
        <f ca="1">OFFSET(業務便入力!$W4,0,(COLUMN()-COLUMN($L$1))/6)</f>
        <v/>
      </c>
      <c r="AQ4" s="61" t="e">
        <f>IF($I4="(送料別)",0,VLOOKUP($H4,業務便!$A$20:$O$29,4+(COLUMN()-COLUMN($M$1))/6,FALSE))</f>
        <v>#N/A</v>
      </c>
      <c r="AR4" s="62" t="e">
        <f ca="1">(AP4*$E4+AQ4/$G4)/$E4</f>
        <v>#VALUE!</v>
      </c>
      <c r="AS4" s="59" t="e">
        <f ca="1">AR4/$D4</f>
        <v>#VALUE!</v>
      </c>
      <c r="AT4" s="60" t="e">
        <f ca="1">_xlfn.CEILING.MATH(AS4)</f>
        <v>#VALUE!</v>
      </c>
      <c r="AU4" s="61" t="e">
        <f ca="1">AT4*$E4</f>
        <v>#VALUE!</v>
      </c>
      <c r="AV4" s="61" t="str">
        <f ca="1">OFFSET(業務便入力!$W4,0,(COLUMN()-COLUMN($L$1))/6)</f>
        <v/>
      </c>
      <c r="AW4" s="61" t="e">
        <f>IF($I4="(送料別)",0,VLOOKUP($H4,業務便!$A$20:$O$29,4+(COLUMN()-COLUMN($M$1))/6,FALSE))</f>
        <v>#N/A</v>
      </c>
      <c r="AX4" s="62" t="e">
        <f ca="1">(AV4*$E4+AW4/$G4)/$E4</f>
        <v>#VALUE!</v>
      </c>
      <c r="AY4" s="59" t="e">
        <f ca="1">AX4/$D4</f>
        <v>#VALUE!</v>
      </c>
      <c r="AZ4" s="60" t="e">
        <f ca="1">_xlfn.CEILING.MATH(AY4)</f>
        <v>#VALUE!</v>
      </c>
      <c r="BA4" s="61" t="e">
        <f ca="1">AZ4*$E4</f>
        <v>#VALUE!</v>
      </c>
      <c r="BB4" s="61" t="str">
        <f ca="1">OFFSET(業務便入力!$W4,0,(COLUMN()-COLUMN($L$1))/6)</f>
        <v/>
      </c>
      <c r="BC4" s="61" t="e">
        <f>IF($I4="(送料別)",0,VLOOKUP($H4,業務便!$A$20:$O$29,4+(COLUMN()-COLUMN($M$1))/6,FALSE))</f>
        <v>#N/A</v>
      </c>
      <c r="BD4" s="62" t="e">
        <f ca="1">(BB4*$E4+BC4/$G4)/$E4</f>
        <v>#VALUE!</v>
      </c>
      <c r="BE4" s="59" t="e">
        <f ca="1">BD4/$D4</f>
        <v>#VALUE!</v>
      </c>
      <c r="BF4" s="60" t="e">
        <f ca="1">_xlfn.CEILING.MATH(BE4)</f>
        <v>#VALUE!</v>
      </c>
      <c r="BG4" s="61" t="e">
        <f ca="1">BF4*$E4</f>
        <v>#VALUE!</v>
      </c>
      <c r="BH4" s="61" t="str">
        <f ca="1">OFFSET(業務便入力!$W4,0,(COLUMN()-COLUMN($L$1))/6)</f>
        <v/>
      </c>
      <c r="BI4" s="61" t="e">
        <f>IF($I4="(送料別)",0,VLOOKUP($H4,業務便!$A$20:$O$29,4+(COLUMN()-COLUMN($M$1))/6,FALSE))</f>
        <v>#N/A</v>
      </c>
      <c r="BJ4" s="62" t="e">
        <f ca="1">(BH4*$E4+BI4/$G4)/$E4</f>
        <v>#VALUE!</v>
      </c>
      <c r="BK4" s="59" t="e">
        <f ca="1">BJ4/$D4</f>
        <v>#VALUE!</v>
      </c>
      <c r="BL4" s="60" t="e">
        <f ca="1">_xlfn.CEILING.MATH(BK4)</f>
        <v>#VALUE!</v>
      </c>
      <c r="BM4" s="61" t="e">
        <f ca="1">BL4*$E4</f>
        <v>#VALUE!</v>
      </c>
      <c r="BN4" s="61" t="str">
        <f ca="1">OFFSET(業務便入力!$W4,0,(COLUMN()-COLUMN($L$1))/6)</f>
        <v/>
      </c>
      <c r="BO4" s="61" t="e">
        <f>IF($I4="(送料別)",0,VLOOKUP($H4,業務便!$A$20:$O$29,4+(COLUMN()-COLUMN($M$1))/6,FALSE))</f>
        <v>#N/A</v>
      </c>
      <c r="BP4" s="62" t="e">
        <f ca="1">(BN4*$E4+BO4/$G4)/$E4</f>
        <v>#VALUE!</v>
      </c>
      <c r="BQ4" s="59" t="e">
        <f ca="1">BP4/$D4</f>
        <v>#VALUE!</v>
      </c>
      <c r="BR4" s="60" t="e">
        <f ca="1">_xlfn.CEILING.MATH(BQ4)</f>
        <v>#VALUE!</v>
      </c>
      <c r="BS4" s="61" t="e">
        <f ca="1">BR4*$E4</f>
        <v>#VALUE!</v>
      </c>
      <c r="BT4" s="61" t="str">
        <f ca="1">OFFSET(業務便入力!$W4,0,(COLUMN()-COLUMN($L$1))/6)</f>
        <v/>
      </c>
      <c r="BU4" s="61" t="e">
        <f>IF($I4="(送料別)",0,VLOOKUP($H4,業務便!$A$20:$O$29,4+(COLUMN()-COLUMN($M$1))/6,FALSE))</f>
        <v>#N/A</v>
      </c>
      <c r="BV4" s="62" t="e">
        <f ca="1">(BT4*$E4+BU4/$G4)/$E4</f>
        <v>#VALUE!</v>
      </c>
      <c r="BW4" s="59" t="e">
        <f ca="1">BV4/$D4</f>
        <v>#VALUE!</v>
      </c>
      <c r="BX4" s="60" t="e">
        <f ca="1">_xlfn.CEILING.MATH(BW4)</f>
        <v>#VALUE!</v>
      </c>
      <c r="BY4" s="61" t="e">
        <f ca="1">BX4*$E4</f>
        <v>#VALUE!</v>
      </c>
      <c r="BZ4" s="61" t="str">
        <f ca="1">OFFSET(業務便入力!$W4,0,(COLUMN()-COLUMN($L$1))/6)</f>
        <v/>
      </c>
      <c r="CA4" s="61" t="e">
        <f>IF($I4="(送料別)",0,VLOOKUP($H4,業務便!$A$20:$O$29,4+(COLUMN()-COLUMN($M$1))/6,FALSE))</f>
        <v>#N/A</v>
      </c>
      <c r="CB4" s="62" t="e">
        <f ca="1">(BZ4*$E4+CA4/$G4)/$E4</f>
        <v>#VALUE!</v>
      </c>
      <c r="CC4" s="59" t="e">
        <f ca="1">CB4/$D4</f>
        <v>#VALUE!</v>
      </c>
      <c r="CD4" s="60" t="e">
        <f ca="1">_xlfn.CEILING.MATH(CC4)</f>
        <v>#VALUE!</v>
      </c>
      <c r="CE4" s="61" t="e">
        <f ca="1">CD4*$E4</f>
        <v>#VALUE!</v>
      </c>
    </row>
    <row r="5" spans="1:83">
      <c r="A5" s="6">
        <v>2</v>
      </c>
      <c r="B5" s="158" t="str">
        <f>IF(ISBLANK(業務便入力!B5),"",業務便入力!B5)</f>
        <v/>
      </c>
      <c r="C5" s="5" t="str">
        <f>IF(ISBLANK(業務便入力!C5),"",業務便入力!C5)</f>
        <v/>
      </c>
      <c r="D5" s="15">
        <f>IF(ISBLANK(宅配便仮計算!D5),"",宅配便仮計算!D5)</f>
        <v>0.85</v>
      </c>
      <c r="E5" s="5" t="str">
        <f>IF(ISBLANK(業務便入力!I5),"",業務便入力!I5)</f>
        <v/>
      </c>
      <c r="F5" s="5" t="str">
        <f>IF(ISBLANK(業務便入力!L5),"",業務便入力!L5)</f>
        <v/>
      </c>
      <c r="G5" s="5" t="str">
        <f>IF(ISBLANK(業務便入力!N5),"",IF(業務便入力!P5="以上",1,業務便入力!N5))</f>
        <v/>
      </c>
      <c r="H5" s="5" t="str">
        <f>IF(ISBLANK(業務便入力!Q5),"",業務便入力!Q5)</f>
        <v/>
      </c>
      <c r="I5" s="6" t="str">
        <f>IF(ISBLANK(業務便入力!R5),"",業務便入力!R5)</f>
        <v/>
      </c>
      <c r="J5" s="5" t="str">
        <f>IF(ISBLANK(業務便入力!S5),"",業務便入力!S5)</f>
        <v/>
      </c>
      <c r="K5" s="5" t="str">
        <f>IF(ISBLANK(業務便入力!T5),"",業務便入力!T5)</f>
        <v/>
      </c>
      <c r="L5" s="61" t="str">
        <f ca="1">OFFSET(業務便入力!$W5,0,(COLUMN()-COLUMN($L$1))/6)</f>
        <v/>
      </c>
      <c r="M5" s="61" t="e">
        <f>IF($I5="(送料別)",0,VLOOKUP($H5,業務便!$A$20:$O$29,4+(COLUMN()-COLUMN($M$1))/6,FALSE))</f>
        <v>#N/A</v>
      </c>
      <c r="N5" s="62" t="e">
        <f t="shared" ref="N5:N68" ca="1" si="0">(L5*$E5+M5/$G5)/$E5</f>
        <v>#VALUE!</v>
      </c>
      <c r="O5" s="59" t="e">
        <f t="shared" ref="O5:O68" ca="1" si="1">N5/$D5</f>
        <v>#VALUE!</v>
      </c>
      <c r="P5" s="60" t="e">
        <f t="shared" ref="P5:P68" ca="1" si="2">_xlfn.CEILING.MATH(O5)</f>
        <v>#VALUE!</v>
      </c>
      <c r="Q5" s="61" t="e">
        <f ca="1">P5*$E5</f>
        <v>#VALUE!</v>
      </c>
      <c r="R5" s="61" t="str">
        <f ca="1">OFFSET(業務便入力!$W5,0,(COLUMN()-COLUMN($L$1))/6)</f>
        <v/>
      </c>
      <c r="S5" s="61" t="e">
        <f>IF($I5="(送料別)",0,VLOOKUP($H5,業務便!$A$20:$O$29,4+(COLUMN()-COLUMN($M$1))/6,FALSE))</f>
        <v>#N/A</v>
      </c>
      <c r="T5" s="62" t="e">
        <f t="shared" ref="T5:T68" ca="1" si="3">(R5*$E5+S5/$G5)/$E5</f>
        <v>#VALUE!</v>
      </c>
      <c r="U5" s="59" t="e">
        <f t="shared" ref="U5:U68" ca="1" si="4">T5/$D5</f>
        <v>#VALUE!</v>
      </c>
      <c r="V5" s="60" t="e">
        <f t="shared" ref="V5:V68" ca="1" si="5">_xlfn.CEILING.MATH(U5)</f>
        <v>#VALUE!</v>
      </c>
      <c r="W5" s="61" t="e">
        <f t="shared" ref="W5:W68" ca="1" si="6">V5*$E5</f>
        <v>#VALUE!</v>
      </c>
      <c r="X5" s="61" t="str">
        <f ca="1">OFFSET(業務便入力!$W5,0,(COLUMN()-COLUMN($L$1))/6)</f>
        <v/>
      </c>
      <c r="Y5" s="61" t="e">
        <f>IF($I5="(送料別)",0,VLOOKUP($H5,業務便!$A$20:$O$29,4+(COLUMN()-COLUMN($M$1))/6,FALSE))</f>
        <v>#N/A</v>
      </c>
      <c r="Z5" s="62" t="e">
        <f t="shared" ref="Z5:Z68" ca="1" si="7">(X5*$E5+Y5/$G5)/$E5</f>
        <v>#VALUE!</v>
      </c>
      <c r="AA5" s="59" t="e">
        <f t="shared" ref="AA5:AA68" ca="1" si="8">Z5/$D5</f>
        <v>#VALUE!</v>
      </c>
      <c r="AB5" s="60" t="e">
        <f t="shared" ref="AB5:AB68" ca="1" si="9">_xlfn.CEILING.MATH(AA5)</f>
        <v>#VALUE!</v>
      </c>
      <c r="AC5" s="61" t="e">
        <f t="shared" ref="AC5:AC68" ca="1" si="10">AB5*$E5</f>
        <v>#VALUE!</v>
      </c>
      <c r="AD5" s="61" t="str">
        <f ca="1">OFFSET(業務便入力!$W5,0,(COLUMN()-COLUMN($L$1))/6)</f>
        <v/>
      </c>
      <c r="AE5" s="61" t="e">
        <f>IF($I5="(送料別)",0,VLOOKUP($H5,業務便!$A$20:$O$29,4+(COLUMN()-COLUMN($M$1))/6,FALSE))</f>
        <v>#N/A</v>
      </c>
      <c r="AF5" s="62" t="e">
        <f t="shared" ref="AF5:AF68" ca="1" si="11">(AD5*$E5+AE5/$G5)/$E5</f>
        <v>#VALUE!</v>
      </c>
      <c r="AG5" s="59" t="e">
        <f t="shared" ref="AG5:AG68" ca="1" si="12">AF5/$D5</f>
        <v>#VALUE!</v>
      </c>
      <c r="AH5" s="60" t="e">
        <f t="shared" ref="AH5:AH68" ca="1" si="13">_xlfn.CEILING.MATH(AG5)</f>
        <v>#VALUE!</v>
      </c>
      <c r="AI5" s="61" t="e">
        <f t="shared" ref="AI5:AI68" ca="1" si="14">AH5*$E5</f>
        <v>#VALUE!</v>
      </c>
      <c r="AJ5" s="61" t="str">
        <f ca="1">OFFSET(業務便入力!$W5,0,(COLUMN()-COLUMN($L$1))/6)</f>
        <v/>
      </c>
      <c r="AK5" s="61" t="e">
        <f>IF($I5="(送料別)",0,VLOOKUP($H5,業務便!$A$20:$O$29,4+(COLUMN()-COLUMN($M$1))/6,FALSE))</f>
        <v>#N/A</v>
      </c>
      <c r="AL5" s="62" t="e">
        <f t="shared" ref="AL5:AL68" ca="1" si="15">(AJ5*$E5+AK5/$G5)/$E5</f>
        <v>#VALUE!</v>
      </c>
      <c r="AM5" s="59" t="e">
        <f t="shared" ref="AM5:AM68" ca="1" si="16">AL5/$D5</f>
        <v>#VALUE!</v>
      </c>
      <c r="AN5" s="60" t="e">
        <f t="shared" ref="AN5:AN68" ca="1" si="17">_xlfn.CEILING.MATH(AM5)</f>
        <v>#VALUE!</v>
      </c>
      <c r="AO5" s="61" t="e">
        <f t="shared" ref="AO5:AO68" ca="1" si="18">AN5*$E5</f>
        <v>#VALUE!</v>
      </c>
      <c r="AP5" s="61" t="str">
        <f ca="1">OFFSET(業務便入力!$W5,0,(COLUMN()-COLUMN($L$1))/6)</f>
        <v/>
      </c>
      <c r="AQ5" s="61" t="e">
        <f>IF($I5="(送料別)",0,VLOOKUP($H5,業務便!$A$20:$O$29,4+(COLUMN()-COLUMN($M$1))/6,FALSE))</f>
        <v>#N/A</v>
      </c>
      <c r="AR5" s="62" t="e">
        <f t="shared" ref="AR5:AR68" ca="1" si="19">(AP5*$E5+AQ5/$G5)/$E5</f>
        <v>#VALUE!</v>
      </c>
      <c r="AS5" s="59" t="e">
        <f t="shared" ref="AS5:AS68" ca="1" si="20">AR5/$D5</f>
        <v>#VALUE!</v>
      </c>
      <c r="AT5" s="60" t="e">
        <f t="shared" ref="AT5:AT68" ca="1" si="21">_xlfn.CEILING.MATH(AS5)</f>
        <v>#VALUE!</v>
      </c>
      <c r="AU5" s="61" t="e">
        <f t="shared" ref="AU5:AU68" ca="1" si="22">AT5*$E5</f>
        <v>#VALUE!</v>
      </c>
      <c r="AV5" s="61" t="str">
        <f ca="1">OFFSET(業務便入力!$W5,0,(COLUMN()-COLUMN($L$1))/6)</f>
        <v/>
      </c>
      <c r="AW5" s="61" t="e">
        <f>IF($I5="(送料別)",0,VLOOKUP($H5,業務便!$A$20:$O$29,4+(COLUMN()-COLUMN($M$1))/6,FALSE))</f>
        <v>#N/A</v>
      </c>
      <c r="AX5" s="62" t="e">
        <f t="shared" ref="AX5:AX68" ca="1" si="23">(AV5*$E5+AW5/$G5)/$E5</f>
        <v>#VALUE!</v>
      </c>
      <c r="AY5" s="59" t="e">
        <f t="shared" ref="AY5:AY68" ca="1" si="24">AX5/$D5</f>
        <v>#VALUE!</v>
      </c>
      <c r="AZ5" s="60" t="e">
        <f t="shared" ref="AZ5:AZ68" ca="1" si="25">_xlfn.CEILING.MATH(AY5)</f>
        <v>#VALUE!</v>
      </c>
      <c r="BA5" s="61" t="e">
        <f t="shared" ref="BA5:BA68" ca="1" si="26">AZ5*$E5</f>
        <v>#VALUE!</v>
      </c>
      <c r="BB5" s="61" t="str">
        <f ca="1">OFFSET(業務便入力!$W5,0,(COLUMN()-COLUMN($L$1))/6)</f>
        <v/>
      </c>
      <c r="BC5" s="61" t="e">
        <f>IF($I5="(送料別)",0,VLOOKUP($H5,業務便!$A$20:$O$29,4+(COLUMN()-COLUMN($M$1))/6,FALSE))</f>
        <v>#N/A</v>
      </c>
      <c r="BD5" s="62" t="e">
        <f t="shared" ref="BD5:BD68" ca="1" si="27">(BB5*$E5+BC5/$G5)/$E5</f>
        <v>#VALUE!</v>
      </c>
      <c r="BE5" s="59" t="e">
        <f t="shared" ref="BE5:BE68" ca="1" si="28">BD5/$D5</f>
        <v>#VALUE!</v>
      </c>
      <c r="BF5" s="60" t="e">
        <f t="shared" ref="BF5:BF68" ca="1" si="29">_xlfn.CEILING.MATH(BE5)</f>
        <v>#VALUE!</v>
      </c>
      <c r="BG5" s="61" t="e">
        <f t="shared" ref="BG5:BG68" ca="1" si="30">BF5*$E5</f>
        <v>#VALUE!</v>
      </c>
      <c r="BH5" s="61" t="str">
        <f ca="1">OFFSET(業務便入力!$W5,0,(COLUMN()-COLUMN($L$1))/6)</f>
        <v/>
      </c>
      <c r="BI5" s="61" t="e">
        <f>IF($I5="(送料別)",0,VLOOKUP($H5,業務便!$A$20:$O$29,4+(COLUMN()-COLUMN($M$1))/6,FALSE))</f>
        <v>#N/A</v>
      </c>
      <c r="BJ5" s="62" t="e">
        <f t="shared" ref="BJ5:BJ68" ca="1" si="31">(BH5*$E5+BI5/$G5)/$E5</f>
        <v>#VALUE!</v>
      </c>
      <c r="BK5" s="59" t="e">
        <f t="shared" ref="BK5:BK68" ca="1" si="32">BJ5/$D5</f>
        <v>#VALUE!</v>
      </c>
      <c r="BL5" s="60" t="e">
        <f t="shared" ref="BL5:BL68" ca="1" si="33">_xlfn.CEILING.MATH(BK5)</f>
        <v>#VALUE!</v>
      </c>
      <c r="BM5" s="61" t="e">
        <f t="shared" ref="BM5:BM68" ca="1" si="34">BL5*$E5</f>
        <v>#VALUE!</v>
      </c>
      <c r="BN5" s="61" t="str">
        <f ca="1">OFFSET(業務便入力!$W5,0,(COLUMN()-COLUMN($L$1))/6)</f>
        <v/>
      </c>
      <c r="BO5" s="61" t="e">
        <f>IF($I5="(送料別)",0,VLOOKUP($H5,業務便!$A$20:$O$29,4+(COLUMN()-COLUMN($M$1))/6,FALSE))</f>
        <v>#N/A</v>
      </c>
      <c r="BP5" s="62" t="e">
        <f t="shared" ref="BP5:BP68" ca="1" si="35">(BN5*$E5+BO5/$G5)/$E5</f>
        <v>#VALUE!</v>
      </c>
      <c r="BQ5" s="59" t="e">
        <f t="shared" ref="BQ5:BQ68" ca="1" si="36">BP5/$D5</f>
        <v>#VALUE!</v>
      </c>
      <c r="BR5" s="60" t="e">
        <f t="shared" ref="BR5:BR68" ca="1" si="37">_xlfn.CEILING.MATH(BQ5)</f>
        <v>#VALUE!</v>
      </c>
      <c r="BS5" s="61" t="e">
        <f t="shared" ref="BS5:BS68" ca="1" si="38">BR5*$E5</f>
        <v>#VALUE!</v>
      </c>
      <c r="BT5" s="61" t="str">
        <f ca="1">OFFSET(業務便入力!$W5,0,(COLUMN()-COLUMN($L$1))/6)</f>
        <v/>
      </c>
      <c r="BU5" s="61" t="e">
        <f>IF($I5="(送料別)",0,VLOOKUP($H5,業務便!$A$20:$O$29,4+(COLUMN()-COLUMN($M$1))/6,FALSE))</f>
        <v>#N/A</v>
      </c>
      <c r="BV5" s="62" t="e">
        <f t="shared" ref="BV5:BV68" ca="1" si="39">(BT5*$E5+BU5/$G5)/$E5</f>
        <v>#VALUE!</v>
      </c>
      <c r="BW5" s="59" t="e">
        <f t="shared" ref="BW5:BW68" ca="1" si="40">BV5/$D5</f>
        <v>#VALUE!</v>
      </c>
      <c r="BX5" s="60" t="e">
        <f t="shared" ref="BX5:BX68" ca="1" si="41">_xlfn.CEILING.MATH(BW5)</f>
        <v>#VALUE!</v>
      </c>
      <c r="BY5" s="61" t="e">
        <f t="shared" ref="BY5:BY68" ca="1" si="42">BX5*$E5</f>
        <v>#VALUE!</v>
      </c>
      <c r="BZ5" s="61" t="str">
        <f ca="1">OFFSET(業務便入力!$W5,0,(COLUMN()-COLUMN($L$1))/6)</f>
        <v/>
      </c>
      <c r="CA5" s="61" t="e">
        <f>IF($I5="(送料別)",0,VLOOKUP($H5,業務便!$A$20:$O$29,4+(COLUMN()-COLUMN($M$1))/6,FALSE))</f>
        <v>#N/A</v>
      </c>
      <c r="CB5" s="62" t="e">
        <f t="shared" ref="CB5:CB68" ca="1" si="43">(BZ5*$E5+CA5/$G5)/$E5</f>
        <v>#VALUE!</v>
      </c>
      <c r="CC5" s="59" t="e">
        <f t="shared" ref="CC5:CC68" ca="1" si="44">CB5/$D5</f>
        <v>#VALUE!</v>
      </c>
      <c r="CD5" s="60" t="e">
        <f t="shared" ref="CD5:CD68" ca="1" si="45">_xlfn.CEILING.MATH(CC5)</f>
        <v>#VALUE!</v>
      </c>
      <c r="CE5" s="61" t="e">
        <f t="shared" ref="CE5:CE68" ca="1" si="46">CD5*$E5</f>
        <v>#VALUE!</v>
      </c>
    </row>
    <row r="6" spans="1:83">
      <c r="A6" s="6">
        <v>3</v>
      </c>
      <c r="B6" s="158" t="str">
        <f>IF(ISBLANK(業務便入力!B6),"",業務便入力!B6)</f>
        <v/>
      </c>
      <c r="C6" s="5" t="str">
        <f>IF(ISBLANK(業務便入力!C6),"",業務便入力!C6)</f>
        <v/>
      </c>
      <c r="D6" s="15">
        <f>IF(ISBLANK(宅配便仮計算!D6),"",宅配便仮計算!D6)</f>
        <v>0.85</v>
      </c>
      <c r="E6" s="5" t="str">
        <f>IF(ISBLANK(業務便入力!I6),"",業務便入力!I6)</f>
        <v/>
      </c>
      <c r="F6" s="5" t="str">
        <f>IF(ISBLANK(業務便入力!L6),"",業務便入力!L6)</f>
        <v/>
      </c>
      <c r="G6" s="5" t="str">
        <f>IF(ISBLANK(業務便入力!N6),"",IF(業務便入力!P6="以上",1,業務便入力!N6))</f>
        <v/>
      </c>
      <c r="H6" s="5" t="str">
        <f>IF(ISBLANK(業務便入力!Q6),"",業務便入力!Q6)</f>
        <v/>
      </c>
      <c r="I6" s="6" t="str">
        <f>IF(ISBLANK(業務便入力!R6),"",業務便入力!R6)</f>
        <v/>
      </c>
      <c r="J6" s="5" t="str">
        <f>IF(ISBLANK(業務便入力!S6),"",業務便入力!S6)</f>
        <v/>
      </c>
      <c r="K6" s="5" t="str">
        <f>IF(ISBLANK(業務便入力!T6),"",業務便入力!T6)</f>
        <v/>
      </c>
      <c r="L6" s="61" t="str">
        <f ca="1">OFFSET(業務便入力!$W6,0,(COLUMN()-COLUMN($L$1))/6)</f>
        <v/>
      </c>
      <c r="M6" s="61" t="e">
        <f>IF($I6="(送料別)",0,VLOOKUP($H6,業務便!$A$20:$O$29,4+(COLUMN()-COLUMN($M$1))/6,FALSE))</f>
        <v>#N/A</v>
      </c>
      <c r="N6" s="62" t="e">
        <f t="shared" ca="1" si="0"/>
        <v>#VALUE!</v>
      </c>
      <c r="O6" s="59" t="e">
        <f t="shared" ca="1" si="1"/>
        <v>#VALUE!</v>
      </c>
      <c r="P6" s="60" t="e">
        <f t="shared" ca="1" si="2"/>
        <v>#VALUE!</v>
      </c>
      <c r="Q6" s="61" t="e">
        <f t="shared" ref="Q6:Q68" ca="1" si="47">P6*$E6</f>
        <v>#VALUE!</v>
      </c>
      <c r="R6" s="61" t="str">
        <f ca="1">OFFSET(業務便入力!$W6,0,(COLUMN()-COLUMN($L$1))/6)</f>
        <v/>
      </c>
      <c r="S6" s="61" t="e">
        <f>IF($I6="(送料別)",0,VLOOKUP($H6,業務便!$A$20:$O$29,4+(COLUMN()-COLUMN($M$1))/6,FALSE))</f>
        <v>#N/A</v>
      </c>
      <c r="T6" s="62" t="e">
        <f t="shared" ca="1" si="3"/>
        <v>#VALUE!</v>
      </c>
      <c r="U6" s="59" t="e">
        <f t="shared" ca="1" si="4"/>
        <v>#VALUE!</v>
      </c>
      <c r="V6" s="60" t="e">
        <f t="shared" ca="1" si="5"/>
        <v>#VALUE!</v>
      </c>
      <c r="W6" s="61" t="e">
        <f t="shared" ca="1" si="6"/>
        <v>#VALUE!</v>
      </c>
      <c r="X6" s="61" t="str">
        <f ca="1">OFFSET(業務便入力!$W6,0,(COLUMN()-COLUMN($L$1))/6)</f>
        <v/>
      </c>
      <c r="Y6" s="61" t="e">
        <f>IF($I6="(送料別)",0,VLOOKUP($H6,業務便!$A$20:$O$29,4+(COLUMN()-COLUMN($M$1))/6,FALSE))</f>
        <v>#N/A</v>
      </c>
      <c r="Z6" s="62" t="e">
        <f t="shared" ca="1" si="7"/>
        <v>#VALUE!</v>
      </c>
      <c r="AA6" s="59" t="e">
        <f t="shared" ca="1" si="8"/>
        <v>#VALUE!</v>
      </c>
      <c r="AB6" s="60" t="e">
        <f t="shared" ca="1" si="9"/>
        <v>#VALUE!</v>
      </c>
      <c r="AC6" s="61" t="e">
        <f t="shared" ca="1" si="10"/>
        <v>#VALUE!</v>
      </c>
      <c r="AD6" s="61" t="str">
        <f ca="1">OFFSET(業務便入力!$W6,0,(COLUMN()-COLUMN($L$1))/6)</f>
        <v/>
      </c>
      <c r="AE6" s="61" t="e">
        <f>IF($I6="(送料別)",0,VLOOKUP($H6,業務便!$A$20:$O$29,4+(COLUMN()-COLUMN($M$1))/6,FALSE))</f>
        <v>#N/A</v>
      </c>
      <c r="AF6" s="62" t="e">
        <f t="shared" ca="1" si="11"/>
        <v>#VALUE!</v>
      </c>
      <c r="AG6" s="59" t="e">
        <f t="shared" ca="1" si="12"/>
        <v>#VALUE!</v>
      </c>
      <c r="AH6" s="60" t="e">
        <f t="shared" ca="1" si="13"/>
        <v>#VALUE!</v>
      </c>
      <c r="AI6" s="61" t="e">
        <f t="shared" ca="1" si="14"/>
        <v>#VALUE!</v>
      </c>
      <c r="AJ6" s="61" t="str">
        <f ca="1">OFFSET(業務便入力!$W6,0,(COLUMN()-COLUMN($L$1))/6)</f>
        <v/>
      </c>
      <c r="AK6" s="61" t="e">
        <f>IF($I6="(送料別)",0,VLOOKUP($H6,業務便!$A$20:$O$29,4+(COLUMN()-COLUMN($M$1))/6,FALSE))</f>
        <v>#N/A</v>
      </c>
      <c r="AL6" s="62" t="e">
        <f t="shared" ca="1" si="15"/>
        <v>#VALUE!</v>
      </c>
      <c r="AM6" s="59" t="e">
        <f t="shared" ca="1" si="16"/>
        <v>#VALUE!</v>
      </c>
      <c r="AN6" s="60" t="e">
        <f t="shared" ca="1" si="17"/>
        <v>#VALUE!</v>
      </c>
      <c r="AO6" s="61" t="e">
        <f t="shared" ca="1" si="18"/>
        <v>#VALUE!</v>
      </c>
      <c r="AP6" s="61" t="str">
        <f ca="1">OFFSET(業務便入力!$W6,0,(COLUMN()-COLUMN($L$1))/6)</f>
        <v/>
      </c>
      <c r="AQ6" s="61" t="e">
        <f>IF($I6="(送料別)",0,VLOOKUP($H6,業務便!$A$20:$O$29,4+(COLUMN()-COLUMN($M$1))/6,FALSE))</f>
        <v>#N/A</v>
      </c>
      <c r="AR6" s="62" t="e">
        <f t="shared" ca="1" si="19"/>
        <v>#VALUE!</v>
      </c>
      <c r="AS6" s="59" t="e">
        <f t="shared" ca="1" si="20"/>
        <v>#VALUE!</v>
      </c>
      <c r="AT6" s="60" t="e">
        <f t="shared" ca="1" si="21"/>
        <v>#VALUE!</v>
      </c>
      <c r="AU6" s="61" t="e">
        <f t="shared" ca="1" si="22"/>
        <v>#VALUE!</v>
      </c>
      <c r="AV6" s="61" t="str">
        <f ca="1">OFFSET(業務便入力!$W6,0,(COLUMN()-COLUMN($L$1))/6)</f>
        <v/>
      </c>
      <c r="AW6" s="61" t="e">
        <f>IF($I6="(送料別)",0,VLOOKUP($H6,業務便!$A$20:$O$29,4+(COLUMN()-COLUMN($M$1))/6,FALSE))</f>
        <v>#N/A</v>
      </c>
      <c r="AX6" s="62" t="e">
        <f t="shared" ca="1" si="23"/>
        <v>#VALUE!</v>
      </c>
      <c r="AY6" s="59" t="e">
        <f t="shared" ca="1" si="24"/>
        <v>#VALUE!</v>
      </c>
      <c r="AZ6" s="60" t="e">
        <f t="shared" ca="1" si="25"/>
        <v>#VALUE!</v>
      </c>
      <c r="BA6" s="61" t="e">
        <f t="shared" ca="1" si="26"/>
        <v>#VALUE!</v>
      </c>
      <c r="BB6" s="61" t="str">
        <f ca="1">OFFSET(業務便入力!$W6,0,(COLUMN()-COLUMN($L$1))/6)</f>
        <v/>
      </c>
      <c r="BC6" s="61" t="e">
        <f>IF($I6="(送料別)",0,VLOOKUP($H6,業務便!$A$20:$O$29,4+(COLUMN()-COLUMN($M$1))/6,FALSE))</f>
        <v>#N/A</v>
      </c>
      <c r="BD6" s="62" t="e">
        <f t="shared" ca="1" si="27"/>
        <v>#VALUE!</v>
      </c>
      <c r="BE6" s="59" t="e">
        <f t="shared" ca="1" si="28"/>
        <v>#VALUE!</v>
      </c>
      <c r="BF6" s="60" t="e">
        <f t="shared" ca="1" si="29"/>
        <v>#VALUE!</v>
      </c>
      <c r="BG6" s="61" t="e">
        <f t="shared" ca="1" si="30"/>
        <v>#VALUE!</v>
      </c>
      <c r="BH6" s="61" t="str">
        <f ca="1">OFFSET(業務便入力!$W6,0,(COLUMN()-COLUMN($L$1))/6)</f>
        <v/>
      </c>
      <c r="BI6" s="61" t="e">
        <f>IF($I6="(送料別)",0,VLOOKUP($H6,業務便!$A$20:$O$29,4+(COLUMN()-COLUMN($M$1))/6,FALSE))</f>
        <v>#N/A</v>
      </c>
      <c r="BJ6" s="62" t="e">
        <f t="shared" ca="1" si="31"/>
        <v>#VALUE!</v>
      </c>
      <c r="BK6" s="59" t="e">
        <f t="shared" ca="1" si="32"/>
        <v>#VALUE!</v>
      </c>
      <c r="BL6" s="60" t="e">
        <f t="shared" ca="1" si="33"/>
        <v>#VALUE!</v>
      </c>
      <c r="BM6" s="61" t="e">
        <f t="shared" ca="1" si="34"/>
        <v>#VALUE!</v>
      </c>
      <c r="BN6" s="61" t="str">
        <f ca="1">OFFSET(業務便入力!$W6,0,(COLUMN()-COLUMN($L$1))/6)</f>
        <v/>
      </c>
      <c r="BO6" s="61" t="e">
        <f>IF($I6="(送料別)",0,VLOOKUP($H6,業務便!$A$20:$O$29,4+(COLUMN()-COLUMN($M$1))/6,FALSE))</f>
        <v>#N/A</v>
      </c>
      <c r="BP6" s="62" t="e">
        <f t="shared" ca="1" si="35"/>
        <v>#VALUE!</v>
      </c>
      <c r="BQ6" s="59" t="e">
        <f t="shared" ca="1" si="36"/>
        <v>#VALUE!</v>
      </c>
      <c r="BR6" s="60" t="e">
        <f t="shared" ca="1" si="37"/>
        <v>#VALUE!</v>
      </c>
      <c r="BS6" s="61" t="e">
        <f t="shared" ca="1" si="38"/>
        <v>#VALUE!</v>
      </c>
      <c r="BT6" s="61" t="str">
        <f ca="1">OFFSET(業務便入力!$W6,0,(COLUMN()-COLUMN($L$1))/6)</f>
        <v/>
      </c>
      <c r="BU6" s="61" t="e">
        <f>IF($I6="(送料別)",0,VLOOKUP($H6,業務便!$A$20:$O$29,4+(COLUMN()-COLUMN($M$1))/6,FALSE))</f>
        <v>#N/A</v>
      </c>
      <c r="BV6" s="62" t="e">
        <f t="shared" ca="1" si="39"/>
        <v>#VALUE!</v>
      </c>
      <c r="BW6" s="59" t="e">
        <f t="shared" ca="1" si="40"/>
        <v>#VALUE!</v>
      </c>
      <c r="BX6" s="60" t="e">
        <f t="shared" ca="1" si="41"/>
        <v>#VALUE!</v>
      </c>
      <c r="BY6" s="61" t="e">
        <f t="shared" ca="1" si="42"/>
        <v>#VALUE!</v>
      </c>
      <c r="BZ6" s="61" t="str">
        <f ca="1">OFFSET(業務便入力!$W6,0,(COLUMN()-COLUMN($L$1))/6)</f>
        <v/>
      </c>
      <c r="CA6" s="61" t="e">
        <f>IF($I6="(送料別)",0,VLOOKUP($H6,業務便!$A$20:$O$29,4+(COLUMN()-COLUMN($M$1))/6,FALSE))</f>
        <v>#N/A</v>
      </c>
      <c r="CB6" s="62" t="e">
        <f t="shared" ca="1" si="43"/>
        <v>#VALUE!</v>
      </c>
      <c r="CC6" s="59" t="e">
        <f t="shared" ca="1" si="44"/>
        <v>#VALUE!</v>
      </c>
      <c r="CD6" s="60" t="e">
        <f t="shared" ca="1" si="45"/>
        <v>#VALUE!</v>
      </c>
      <c r="CE6" s="61" t="e">
        <f t="shared" ca="1" si="46"/>
        <v>#VALUE!</v>
      </c>
    </row>
    <row r="7" spans="1:83">
      <c r="A7" s="6">
        <v>4</v>
      </c>
      <c r="B7" s="158" t="str">
        <f>IF(ISBLANK(業務便入力!B7),"",業務便入力!B7)</f>
        <v/>
      </c>
      <c r="C7" s="5" t="str">
        <f>IF(ISBLANK(業務便入力!C7),"",業務便入力!C7)</f>
        <v/>
      </c>
      <c r="D7" s="15">
        <f>IF(ISBLANK(宅配便仮計算!D7),"",宅配便仮計算!D7)</f>
        <v>0.85</v>
      </c>
      <c r="E7" s="5" t="str">
        <f>IF(ISBLANK(業務便入力!I7),"",業務便入力!I7)</f>
        <v/>
      </c>
      <c r="F7" s="5" t="str">
        <f>IF(ISBLANK(業務便入力!L7),"",業務便入力!L7)</f>
        <v/>
      </c>
      <c r="G7" s="5" t="str">
        <f>IF(ISBLANK(業務便入力!N7),"",IF(業務便入力!P7="以上",1,業務便入力!N7))</f>
        <v/>
      </c>
      <c r="H7" s="5" t="str">
        <f>IF(ISBLANK(業務便入力!Q7),"",業務便入力!Q7)</f>
        <v/>
      </c>
      <c r="I7" s="6" t="str">
        <f>IF(ISBLANK(業務便入力!R7),"",業務便入力!R7)</f>
        <v/>
      </c>
      <c r="J7" s="5" t="str">
        <f>IF(ISBLANK(業務便入力!S7),"",業務便入力!S7)</f>
        <v/>
      </c>
      <c r="K7" s="5" t="str">
        <f>IF(ISBLANK(業務便入力!T7),"",業務便入力!T7)</f>
        <v/>
      </c>
      <c r="L7" s="61" t="str">
        <f ca="1">OFFSET(業務便入力!$W7,0,(COLUMN()-COLUMN($L$1))/6)</f>
        <v/>
      </c>
      <c r="M7" s="61" t="e">
        <f>IF($I7="(送料別)",0,VLOOKUP($H7,業務便!$A$20:$O$29,4+(COLUMN()-COLUMN($M$1))/6,FALSE))</f>
        <v>#N/A</v>
      </c>
      <c r="N7" s="62" t="e">
        <f t="shared" ca="1" si="0"/>
        <v>#VALUE!</v>
      </c>
      <c r="O7" s="59" t="e">
        <f t="shared" ca="1" si="1"/>
        <v>#VALUE!</v>
      </c>
      <c r="P7" s="60" t="e">
        <f t="shared" ca="1" si="2"/>
        <v>#VALUE!</v>
      </c>
      <c r="Q7" s="61" t="e">
        <f t="shared" ca="1" si="47"/>
        <v>#VALUE!</v>
      </c>
      <c r="R7" s="61" t="str">
        <f ca="1">OFFSET(業務便入力!$W7,0,(COLUMN()-COLUMN($L$1))/6)</f>
        <v/>
      </c>
      <c r="S7" s="61" t="e">
        <f>IF($I7="(送料別)",0,VLOOKUP($H7,業務便!$A$20:$O$29,4+(COLUMN()-COLUMN($M$1))/6,FALSE))</f>
        <v>#N/A</v>
      </c>
      <c r="T7" s="62" t="e">
        <f t="shared" ca="1" si="3"/>
        <v>#VALUE!</v>
      </c>
      <c r="U7" s="59" t="e">
        <f t="shared" ca="1" si="4"/>
        <v>#VALUE!</v>
      </c>
      <c r="V7" s="60" t="e">
        <f t="shared" ca="1" si="5"/>
        <v>#VALUE!</v>
      </c>
      <c r="W7" s="61" t="e">
        <f t="shared" ca="1" si="6"/>
        <v>#VALUE!</v>
      </c>
      <c r="X7" s="61" t="str">
        <f ca="1">OFFSET(業務便入力!$W7,0,(COLUMN()-COLUMN($L$1))/6)</f>
        <v/>
      </c>
      <c r="Y7" s="61" t="e">
        <f>IF($I7="(送料別)",0,VLOOKUP($H7,業務便!$A$20:$O$29,4+(COLUMN()-COLUMN($M$1))/6,FALSE))</f>
        <v>#N/A</v>
      </c>
      <c r="Z7" s="62" t="e">
        <f t="shared" ca="1" si="7"/>
        <v>#VALUE!</v>
      </c>
      <c r="AA7" s="59" t="e">
        <f t="shared" ca="1" si="8"/>
        <v>#VALUE!</v>
      </c>
      <c r="AB7" s="60" t="e">
        <f t="shared" ca="1" si="9"/>
        <v>#VALUE!</v>
      </c>
      <c r="AC7" s="61" t="e">
        <f t="shared" ca="1" si="10"/>
        <v>#VALUE!</v>
      </c>
      <c r="AD7" s="61" t="str">
        <f ca="1">OFFSET(業務便入力!$W7,0,(COLUMN()-COLUMN($L$1))/6)</f>
        <v/>
      </c>
      <c r="AE7" s="61" t="e">
        <f>IF($I7="(送料別)",0,VLOOKUP($H7,業務便!$A$20:$O$29,4+(COLUMN()-COLUMN($M$1))/6,FALSE))</f>
        <v>#N/A</v>
      </c>
      <c r="AF7" s="62" t="e">
        <f t="shared" ca="1" si="11"/>
        <v>#VALUE!</v>
      </c>
      <c r="AG7" s="59" t="e">
        <f t="shared" ca="1" si="12"/>
        <v>#VALUE!</v>
      </c>
      <c r="AH7" s="60" t="e">
        <f t="shared" ca="1" si="13"/>
        <v>#VALUE!</v>
      </c>
      <c r="AI7" s="61" t="e">
        <f t="shared" ca="1" si="14"/>
        <v>#VALUE!</v>
      </c>
      <c r="AJ7" s="61" t="str">
        <f ca="1">OFFSET(業務便入力!$W7,0,(COLUMN()-COLUMN($L$1))/6)</f>
        <v/>
      </c>
      <c r="AK7" s="61" t="e">
        <f>IF($I7="(送料別)",0,VLOOKUP($H7,業務便!$A$20:$O$29,4+(COLUMN()-COLUMN($M$1))/6,FALSE))</f>
        <v>#N/A</v>
      </c>
      <c r="AL7" s="62" t="e">
        <f t="shared" ca="1" si="15"/>
        <v>#VALUE!</v>
      </c>
      <c r="AM7" s="59" t="e">
        <f t="shared" ca="1" si="16"/>
        <v>#VALUE!</v>
      </c>
      <c r="AN7" s="60" t="e">
        <f t="shared" ca="1" si="17"/>
        <v>#VALUE!</v>
      </c>
      <c r="AO7" s="61" t="e">
        <f t="shared" ca="1" si="18"/>
        <v>#VALUE!</v>
      </c>
      <c r="AP7" s="61" t="str">
        <f ca="1">OFFSET(業務便入力!$W7,0,(COLUMN()-COLUMN($L$1))/6)</f>
        <v/>
      </c>
      <c r="AQ7" s="61" t="e">
        <f>IF($I7="(送料別)",0,VLOOKUP($H7,業務便!$A$20:$O$29,4+(COLUMN()-COLUMN($M$1))/6,FALSE))</f>
        <v>#N/A</v>
      </c>
      <c r="AR7" s="62" t="e">
        <f t="shared" ca="1" si="19"/>
        <v>#VALUE!</v>
      </c>
      <c r="AS7" s="59" t="e">
        <f t="shared" ca="1" si="20"/>
        <v>#VALUE!</v>
      </c>
      <c r="AT7" s="60" t="e">
        <f t="shared" ca="1" si="21"/>
        <v>#VALUE!</v>
      </c>
      <c r="AU7" s="61" t="e">
        <f t="shared" ca="1" si="22"/>
        <v>#VALUE!</v>
      </c>
      <c r="AV7" s="61" t="str">
        <f ca="1">OFFSET(業務便入力!$W7,0,(COLUMN()-COLUMN($L$1))/6)</f>
        <v/>
      </c>
      <c r="AW7" s="61" t="e">
        <f>IF($I7="(送料別)",0,VLOOKUP($H7,業務便!$A$20:$O$29,4+(COLUMN()-COLUMN($M$1))/6,FALSE))</f>
        <v>#N/A</v>
      </c>
      <c r="AX7" s="62" t="e">
        <f t="shared" ca="1" si="23"/>
        <v>#VALUE!</v>
      </c>
      <c r="AY7" s="59" t="e">
        <f t="shared" ca="1" si="24"/>
        <v>#VALUE!</v>
      </c>
      <c r="AZ7" s="60" t="e">
        <f t="shared" ca="1" si="25"/>
        <v>#VALUE!</v>
      </c>
      <c r="BA7" s="61" t="e">
        <f t="shared" ca="1" si="26"/>
        <v>#VALUE!</v>
      </c>
      <c r="BB7" s="61" t="str">
        <f ca="1">OFFSET(業務便入力!$W7,0,(COLUMN()-COLUMN($L$1))/6)</f>
        <v/>
      </c>
      <c r="BC7" s="61" t="e">
        <f>IF($I7="(送料別)",0,VLOOKUP($H7,業務便!$A$20:$O$29,4+(COLUMN()-COLUMN($M$1))/6,FALSE))</f>
        <v>#N/A</v>
      </c>
      <c r="BD7" s="62" t="e">
        <f t="shared" ca="1" si="27"/>
        <v>#VALUE!</v>
      </c>
      <c r="BE7" s="59" t="e">
        <f t="shared" ca="1" si="28"/>
        <v>#VALUE!</v>
      </c>
      <c r="BF7" s="60" t="e">
        <f t="shared" ca="1" si="29"/>
        <v>#VALUE!</v>
      </c>
      <c r="BG7" s="61" t="e">
        <f t="shared" ca="1" si="30"/>
        <v>#VALUE!</v>
      </c>
      <c r="BH7" s="61" t="str">
        <f ca="1">OFFSET(業務便入力!$W7,0,(COLUMN()-COLUMN($L$1))/6)</f>
        <v/>
      </c>
      <c r="BI7" s="61" t="e">
        <f>IF($I7="(送料別)",0,VLOOKUP($H7,業務便!$A$20:$O$29,4+(COLUMN()-COLUMN($M$1))/6,FALSE))</f>
        <v>#N/A</v>
      </c>
      <c r="BJ7" s="62" t="e">
        <f t="shared" ca="1" si="31"/>
        <v>#VALUE!</v>
      </c>
      <c r="BK7" s="59" t="e">
        <f t="shared" ca="1" si="32"/>
        <v>#VALUE!</v>
      </c>
      <c r="BL7" s="60" t="e">
        <f t="shared" ca="1" si="33"/>
        <v>#VALUE!</v>
      </c>
      <c r="BM7" s="61" t="e">
        <f t="shared" ca="1" si="34"/>
        <v>#VALUE!</v>
      </c>
      <c r="BN7" s="61" t="str">
        <f ca="1">OFFSET(業務便入力!$W7,0,(COLUMN()-COLUMN($L$1))/6)</f>
        <v/>
      </c>
      <c r="BO7" s="61" t="e">
        <f>IF($I7="(送料別)",0,VLOOKUP($H7,業務便!$A$20:$O$29,4+(COLUMN()-COLUMN($M$1))/6,FALSE))</f>
        <v>#N/A</v>
      </c>
      <c r="BP7" s="62" t="e">
        <f t="shared" ca="1" si="35"/>
        <v>#VALUE!</v>
      </c>
      <c r="BQ7" s="59" t="e">
        <f t="shared" ca="1" si="36"/>
        <v>#VALUE!</v>
      </c>
      <c r="BR7" s="60" t="e">
        <f t="shared" ca="1" si="37"/>
        <v>#VALUE!</v>
      </c>
      <c r="BS7" s="61" t="e">
        <f t="shared" ca="1" si="38"/>
        <v>#VALUE!</v>
      </c>
      <c r="BT7" s="61" t="str">
        <f ca="1">OFFSET(業務便入力!$W7,0,(COLUMN()-COLUMN($L$1))/6)</f>
        <v/>
      </c>
      <c r="BU7" s="61" t="e">
        <f>IF($I7="(送料別)",0,VLOOKUP($H7,業務便!$A$20:$O$29,4+(COLUMN()-COLUMN($M$1))/6,FALSE))</f>
        <v>#N/A</v>
      </c>
      <c r="BV7" s="62" t="e">
        <f t="shared" ca="1" si="39"/>
        <v>#VALUE!</v>
      </c>
      <c r="BW7" s="59" t="e">
        <f t="shared" ca="1" si="40"/>
        <v>#VALUE!</v>
      </c>
      <c r="BX7" s="60" t="e">
        <f t="shared" ca="1" si="41"/>
        <v>#VALUE!</v>
      </c>
      <c r="BY7" s="61" t="e">
        <f t="shared" ca="1" si="42"/>
        <v>#VALUE!</v>
      </c>
      <c r="BZ7" s="61" t="str">
        <f ca="1">OFFSET(業務便入力!$W7,0,(COLUMN()-COLUMN($L$1))/6)</f>
        <v/>
      </c>
      <c r="CA7" s="61" t="e">
        <f>IF($I7="(送料別)",0,VLOOKUP($H7,業務便!$A$20:$O$29,4+(COLUMN()-COLUMN($M$1))/6,FALSE))</f>
        <v>#N/A</v>
      </c>
      <c r="CB7" s="62" t="e">
        <f t="shared" ca="1" si="43"/>
        <v>#VALUE!</v>
      </c>
      <c r="CC7" s="59" t="e">
        <f t="shared" ca="1" si="44"/>
        <v>#VALUE!</v>
      </c>
      <c r="CD7" s="60" t="e">
        <f t="shared" ca="1" si="45"/>
        <v>#VALUE!</v>
      </c>
      <c r="CE7" s="61" t="e">
        <f t="shared" ca="1" si="46"/>
        <v>#VALUE!</v>
      </c>
    </row>
    <row r="8" spans="1:83">
      <c r="A8" s="6">
        <v>5</v>
      </c>
      <c r="B8" s="158" t="str">
        <f>IF(ISBLANK(業務便入力!B8),"",業務便入力!B8)</f>
        <v/>
      </c>
      <c r="C8" s="5" t="str">
        <f>IF(ISBLANK(業務便入力!C8),"",業務便入力!C8)</f>
        <v/>
      </c>
      <c r="D8" s="15">
        <f>IF(ISBLANK(宅配便仮計算!D8),"",宅配便仮計算!D8)</f>
        <v>0.85</v>
      </c>
      <c r="E8" s="5" t="str">
        <f>IF(ISBLANK(業務便入力!I8),"",業務便入力!I8)</f>
        <v/>
      </c>
      <c r="F8" s="5" t="str">
        <f>IF(ISBLANK(業務便入力!L8),"",業務便入力!L8)</f>
        <v/>
      </c>
      <c r="G8" s="5" t="str">
        <f>IF(ISBLANK(業務便入力!N8),"",IF(業務便入力!P8="以上",1,業務便入力!N8))</f>
        <v/>
      </c>
      <c r="H8" s="5" t="str">
        <f>IF(ISBLANK(業務便入力!Q8),"",業務便入力!Q8)</f>
        <v/>
      </c>
      <c r="I8" s="6" t="str">
        <f>IF(ISBLANK(業務便入力!R8),"",業務便入力!R8)</f>
        <v/>
      </c>
      <c r="J8" s="5" t="str">
        <f>IF(ISBLANK(業務便入力!S8),"",業務便入力!S8)</f>
        <v/>
      </c>
      <c r="K8" s="5" t="str">
        <f>IF(ISBLANK(業務便入力!T8),"",業務便入力!T8)</f>
        <v/>
      </c>
      <c r="L8" s="61" t="str">
        <f ca="1">OFFSET(業務便入力!$W8,0,(COLUMN()-COLUMN($L$1))/6)</f>
        <v/>
      </c>
      <c r="M8" s="61" t="e">
        <f>IF($I8="(送料別)",0,VLOOKUP($H8,業務便!$A$20:$O$29,4+(COLUMN()-COLUMN($M$1))/6,FALSE))</f>
        <v>#N/A</v>
      </c>
      <c r="N8" s="62" t="e">
        <f t="shared" ca="1" si="0"/>
        <v>#VALUE!</v>
      </c>
      <c r="O8" s="59" t="e">
        <f t="shared" ca="1" si="1"/>
        <v>#VALUE!</v>
      </c>
      <c r="P8" s="60" t="e">
        <f t="shared" ca="1" si="2"/>
        <v>#VALUE!</v>
      </c>
      <c r="Q8" s="61" t="e">
        <f t="shared" ca="1" si="47"/>
        <v>#VALUE!</v>
      </c>
      <c r="R8" s="61" t="str">
        <f ca="1">OFFSET(業務便入力!$W8,0,(COLUMN()-COLUMN($L$1))/6)</f>
        <v/>
      </c>
      <c r="S8" s="61" t="e">
        <f>IF($I8="(送料別)",0,VLOOKUP($H8,業務便!$A$20:$O$29,4+(COLUMN()-COLUMN($M$1))/6,FALSE))</f>
        <v>#N/A</v>
      </c>
      <c r="T8" s="62" t="e">
        <f t="shared" ca="1" si="3"/>
        <v>#VALUE!</v>
      </c>
      <c r="U8" s="59" t="e">
        <f t="shared" ca="1" si="4"/>
        <v>#VALUE!</v>
      </c>
      <c r="V8" s="60" t="e">
        <f t="shared" ca="1" si="5"/>
        <v>#VALUE!</v>
      </c>
      <c r="W8" s="61" t="e">
        <f t="shared" ca="1" si="6"/>
        <v>#VALUE!</v>
      </c>
      <c r="X8" s="61" t="str">
        <f ca="1">OFFSET(業務便入力!$W8,0,(COLUMN()-COLUMN($L$1))/6)</f>
        <v/>
      </c>
      <c r="Y8" s="61" t="e">
        <f>IF($I8="(送料別)",0,VLOOKUP($H8,業務便!$A$20:$O$29,4+(COLUMN()-COLUMN($M$1))/6,FALSE))</f>
        <v>#N/A</v>
      </c>
      <c r="Z8" s="62" t="e">
        <f t="shared" ca="1" si="7"/>
        <v>#VALUE!</v>
      </c>
      <c r="AA8" s="59" t="e">
        <f t="shared" ca="1" si="8"/>
        <v>#VALUE!</v>
      </c>
      <c r="AB8" s="60" t="e">
        <f t="shared" ca="1" si="9"/>
        <v>#VALUE!</v>
      </c>
      <c r="AC8" s="61" t="e">
        <f t="shared" ca="1" si="10"/>
        <v>#VALUE!</v>
      </c>
      <c r="AD8" s="61" t="str">
        <f ca="1">OFFSET(業務便入力!$W8,0,(COLUMN()-COLUMN($L$1))/6)</f>
        <v/>
      </c>
      <c r="AE8" s="61" t="e">
        <f>IF($I8="(送料別)",0,VLOOKUP($H8,業務便!$A$20:$O$29,4+(COLUMN()-COLUMN($M$1))/6,FALSE))</f>
        <v>#N/A</v>
      </c>
      <c r="AF8" s="62" t="e">
        <f t="shared" ca="1" si="11"/>
        <v>#VALUE!</v>
      </c>
      <c r="AG8" s="59" t="e">
        <f t="shared" ca="1" si="12"/>
        <v>#VALUE!</v>
      </c>
      <c r="AH8" s="60" t="e">
        <f t="shared" ca="1" si="13"/>
        <v>#VALUE!</v>
      </c>
      <c r="AI8" s="61" t="e">
        <f t="shared" ca="1" si="14"/>
        <v>#VALUE!</v>
      </c>
      <c r="AJ8" s="61" t="str">
        <f ca="1">OFFSET(業務便入力!$W8,0,(COLUMN()-COLUMN($L$1))/6)</f>
        <v/>
      </c>
      <c r="AK8" s="61" t="e">
        <f>IF($I8="(送料別)",0,VLOOKUP($H8,業務便!$A$20:$O$29,4+(COLUMN()-COLUMN($M$1))/6,FALSE))</f>
        <v>#N/A</v>
      </c>
      <c r="AL8" s="62" t="e">
        <f t="shared" ca="1" si="15"/>
        <v>#VALUE!</v>
      </c>
      <c r="AM8" s="59" t="e">
        <f t="shared" ca="1" si="16"/>
        <v>#VALUE!</v>
      </c>
      <c r="AN8" s="60" t="e">
        <f t="shared" ca="1" si="17"/>
        <v>#VALUE!</v>
      </c>
      <c r="AO8" s="61" t="e">
        <f t="shared" ca="1" si="18"/>
        <v>#VALUE!</v>
      </c>
      <c r="AP8" s="61" t="str">
        <f ca="1">OFFSET(業務便入力!$W8,0,(COLUMN()-COLUMN($L$1))/6)</f>
        <v/>
      </c>
      <c r="AQ8" s="61" t="e">
        <f>IF($I8="(送料別)",0,VLOOKUP($H8,業務便!$A$20:$O$29,4+(COLUMN()-COLUMN($M$1))/6,FALSE))</f>
        <v>#N/A</v>
      </c>
      <c r="AR8" s="62" t="e">
        <f t="shared" ca="1" si="19"/>
        <v>#VALUE!</v>
      </c>
      <c r="AS8" s="59" t="e">
        <f t="shared" ca="1" si="20"/>
        <v>#VALUE!</v>
      </c>
      <c r="AT8" s="60" t="e">
        <f t="shared" ca="1" si="21"/>
        <v>#VALUE!</v>
      </c>
      <c r="AU8" s="61" t="e">
        <f t="shared" ca="1" si="22"/>
        <v>#VALUE!</v>
      </c>
      <c r="AV8" s="61" t="str">
        <f ca="1">OFFSET(業務便入力!$W8,0,(COLUMN()-COLUMN($L$1))/6)</f>
        <v/>
      </c>
      <c r="AW8" s="61" t="e">
        <f>IF($I8="(送料別)",0,VLOOKUP($H8,業務便!$A$20:$O$29,4+(COLUMN()-COLUMN($M$1))/6,FALSE))</f>
        <v>#N/A</v>
      </c>
      <c r="AX8" s="62" t="e">
        <f t="shared" ca="1" si="23"/>
        <v>#VALUE!</v>
      </c>
      <c r="AY8" s="59" t="e">
        <f t="shared" ca="1" si="24"/>
        <v>#VALUE!</v>
      </c>
      <c r="AZ8" s="60" t="e">
        <f t="shared" ca="1" si="25"/>
        <v>#VALUE!</v>
      </c>
      <c r="BA8" s="61" t="e">
        <f t="shared" ca="1" si="26"/>
        <v>#VALUE!</v>
      </c>
      <c r="BB8" s="61" t="str">
        <f ca="1">OFFSET(業務便入力!$W8,0,(COLUMN()-COLUMN($L$1))/6)</f>
        <v/>
      </c>
      <c r="BC8" s="61" t="e">
        <f>IF($I8="(送料別)",0,VLOOKUP($H8,業務便!$A$20:$O$29,4+(COLUMN()-COLUMN($M$1))/6,FALSE))</f>
        <v>#N/A</v>
      </c>
      <c r="BD8" s="62" t="e">
        <f t="shared" ca="1" si="27"/>
        <v>#VALUE!</v>
      </c>
      <c r="BE8" s="59" t="e">
        <f t="shared" ca="1" si="28"/>
        <v>#VALUE!</v>
      </c>
      <c r="BF8" s="60" t="e">
        <f t="shared" ca="1" si="29"/>
        <v>#VALUE!</v>
      </c>
      <c r="BG8" s="61" t="e">
        <f t="shared" ca="1" si="30"/>
        <v>#VALUE!</v>
      </c>
      <c r="BH8" s="61" t="str">
        <f ca="1">OFFSET(業務便入力!$W8,0,(COLUMN()-COLUMN($L$1))/6)</f>
        <v/>
      </c>
      <c r="BI8" s="61" t="e">
        <f>IF($I8="(送料別)",0,VLOOKUP($H8,業務便!$A$20:$O$29,4+(COLUMN()-COLUMN($M$1))/6,FALSE))</f>
        <v>#N/A</v>
      </c>
      <c r="BJ8" s="62" t="e">
        <f t="shared" ca="1" si="31"/>
        <v>#VALUE!</v>
      </c>
      <c r="BK8" s="59" t="e">
        <f t="shared" ca="1" si="32"/>
        <v>#VALUE!</v>
      </c>
      <c r="BL8" s="60" t="e">
        <f t="shared" ca="1" si="33"/>
        <v>#VALUE!</v>
      </c>
      <c r="BM8" s="61" t="e">
        <f t="shared" ca="1" si="34"/>
        <v>#VALUE!</v>
      </c>
      <c r="BN8" s="61" t="str">
        <f ca="1">OFFSET(業務便入力!$W8,0,(COLUMN()-COLUMN($L$1))/6)</f>
        <v/>
      </c>
      <c r="BO8" s="61" t="e">
        <f>IF($I8="(送料別)",0,VLOOKUP($H8,業務便!$A$20:$O$29,4+(COLUMN()-COLUMN($M$1))/6,FALSE))</f>
        <v>#N/A</v>
      </c>
      <c r="BP8" s="62" t="e">
        <f t="shared" ca="1" si="35"/>
        <v>#VALUE!</v>
      </c>
      <c r="BQ8" s="59" t="e">
        <f t="shared" ca="1" si="36"/>
        <v>#VALUE!</v>
      </c>
      <c r="BR8" s="60" t="e">
        <f t="shared" ca="1" si="37"/>
        <v>#VALUE!</v>
      </c>
      <c r="BS8" s="61" t="e">
        <f t="shared" ca="1" si="38"/>
        <v>#VALUE!</v>
      </c>
      <c r="BT8" s="61" t="str">
        <f ca="1">OFFSET(業務便入力!$W8,0,(COLUMN()-COLUMN($L$1))/6)</f>
        <v/>
      </c>
      <c r="BU8" s="61" t="e">
        <f>IF($I8="(送料別)",0,VLOOKUP($H8,業務便!$A$20:$O$29,4+(COLUMN()-COLUMN($M$1))/6,FALSE))</f>
        <v>#N/A</v>
      </c>
      <c r="BV8" s="62" t="e">
        <f t="shared" ca="1" si="39"/>
        <v>#VALUE!</v>
      </c>
      <c r="BW8" s="59" t="e">
        <f t="shared" ca="1" si="40"/>
        <v>#VALUE!</v>
      </c>
      <c r="BX8" s="60" t="e">
        <f t="shared" ca="1" si="41"/>
        <v>#VALUE!</v>
      </c>
      <c r="BY8" s="61" t="e">
        <f t="shared" ca="1" si="42"/>
        <v>#VALUE!</v>
      </c>
      <c r="BZ8" s="61" t="str">
        <f ca="1">OFFSET(業務便入力!$W8,0,(COLUMN()-COLUMN($L$1))/6)</f>
        <v/>
      </c>
      <c r="CA8" s="61" t="e">
        <f>IF($I8="(送料別)",0,VLOOKUP($H8,業務便!$A$20:$O$29,4+(COLUMN()-COLUMN($M$1))/6,FALSE))</f>
        <v>#N/A</v>
      </c>
      <c r="CB8" s="62" t="e">
        <f t="shared" ca="1" si="43"/>
        <v>#VALUE!</v>
      </c>
      <c r="CC8" s="59" t="e">
        <f t="shared" ca="1" si="44"/>
        <v>#VALUE!</v>
      </c>
      <c r="CD8" s="60" t="e">
        <f t="shared" ca="1" si="45"/>
        <v>#VALUE!</v>
      </c>
      <c r="CE8" s="61" t="e">
        <f t="shared" ca="1" si="46"/>
        <v>#VALUE!</v>
      </c>
    </row>
    <row r="9" spans="1:83">
      <c r="A9" s="6">
        <v>6</v>
      </c>
      <c r="B9" s="158" t="str">
        <f>IF(ISBLANK(業務便入力!B9),"",業務便入力!B9)</f>
        <v/>
      </c>
      <c r="C9" s="5" t="str">
        <f>IF(ISBLANK(業務便入力!C9),"",業務便入力!C9)</f>
        <v/>
      </c>
      <c r="D9" s="15">
        <f>IF(ISBLANK(宅配便仮計算!D9),"",宅配便仮計算!D9)</f>
        <v>0.85</v>
      </c>
      <c r="E9" s="5" t="str">
        <f>IF(ISBLANK(業務便入力!I9),"",業務便入力!I9)</f>
        <v/>
      </c>
      <c r="F9" s="5" t="str">
        <f>IF(ISBLANK(業務便入力!L9),"",業務便入力!L9)</f>
        <v/>
      </c>
      <c r="G9" s="5" t="str">
        <f>IF(ISBLANK(業務便入力!N9),"",IF(業務便入力!P9="以上",1,業務便入力!N9))</f>
        <v/>
      </c>
      <c r="H9" s="5" t="str">
        <f>IF(ISBLANK(業務便入力!Q9),"",業務便入力!Q9)</f>
        <v/>
      </c>
      <c r="I9" s="6" t="str">
        <f>IF(ISBLANK(業務便入力!R9),"",業務便入力!R9)</f>
        <v/>
      </c>
      <c r="J9" s="5" t="str">
        <f>IF(ISBLANK(業務便入力!S9),"",業務便入力!S9)</f>
        <v/>
      </c>
      <c r="K9" s="5" t="str">
        <f>IF(ISBLANK(業務便入力!T9),"",業務便入力!T9)</f>
        <v/>
      </c>
      <c r="L9" s="61" t="str">
        <f ca="1">OFFSET(業務便入力!$W9,0,(COLUMN()-COLUMN($L$1))/6)</f>
        <v/>
      </c>
      <c r="M9" s="61" t="e">
        <f>IF($I9="(送料別)",0,VLOOKUP($H9,業務便!$A$20:$O$29,4+(COLUMN()-COLUMN($M$1))/6,FALSE))</f>
        <v>#N/A</v>
      </c>
      <c r="N9" s="62" t="e">
        <f t="shared" ca="1" si="0"/>
        <v>#VALUE!</v>
      </c>
      <c r="O9" s="59" t="e">
        <f t="shared" ca="1" si="1"/>
        <v>#VALUE!</v>
      </c>
      <c r="P9" s="60" t="e">
        <f t="shared" ca="1" si="2"/>
        <v>#VALUE!</v>
      </c>
      <c r="Q9" s="61" t="e">
        <f t="shared" ca="1" si="47"/>
        <v>#VALUE!</v>
      </c>
      <c r="R9" s="61" t="str">
        <f ca="1">OFFSET(業務便入力!$W9,0,(COLUMN()-COLUMN($L$1))/6)</f>
        <v/>
      </c>
      <c r="S9" s="61" t="e">
        <f>IF($I9="(送料別)",0,VLOOKUP($H9,業務便!$A$20:$O$29,4+(COLUMN()-COLUMN($M$1))/6,FALSE))</f>
        <v>#N/A</v>
      </c>
      <c r="T9" s="62" t="e">
        <f t="shared" ca="1" si="3"/>
        <v>#VALUE!</v>
      </c>
      <c r="U9" s="59" t="e">
        <f t="shared" ca="1" si="4"/>
        <v>#VALUE!</v>
      </c>
      <c r="V9" s="60" t="e">
        <f t="shared" ca="1" si="5"/>
        <v>#VALUE!</v>
      </c>
      <c r="W9" s="61" t="e">
        <f t="shared" ca="1" si="6"/>
        <v>#VALUE!</v>
      </c>
      <c r="X9" s="61" t="str">
        <f ca="1">OFFSET(業務便入力!$W9,0,(COLUMN()-COLUMN($L$1))/6)</f>
        <v/>
      </c>
      <c r="Y9" s="61" t="e">
        <f>IF($I9="(送料別)",0,VLOOKUP($H9,業務便!$A$20:$O$29,4+(COLUMN()-COLUMN($M$1))/6,FALSE))</f>
        <v>#N/A</v>
      </c>
      <c r="Z9" s="62" t="e">
        <f t="shared" ca="1" si="7"/>
        <v>#VALUE!</v>
      </c>
      <c r="AA9" s="59" t="e">
        <f t="shared" ca="1" si="8"/>
        <v>#VALUE!</v>
      </c>
      <c r="AB9" s="60" t="e">
        <f t="shared" ca="1" si="9"/>
        <v>#VALUE!</v>
      </c>
      <c r="AC9" s="61" t="e">
        <f t="shared" ca="1" si="10"/>
        <v>#VALUE!</v>
      </c>
      <c r="AD9" s="61" t="str">
        <f ca="1">OFFSET(業務便入力!$W9,0,(COLUMN()-COLUMN($L$1))/6)</f>
        <v/>
      </c>
      <c r="AE9" s="61" t="e">
        <f>IF($I9="(送料別)",0,VLOOKUP($H9,業務便!$A$20:$O$29,4+(COLUMN()-COLUMN($M$1))/6,FALSE))</f>
        <v>#N/A</v>
      </c>
      <c r="AF9" s="62" t="e">
        <f t="shared" ca="1" si="11"/>
        <v>#VALUE!</v>
      </c>
      <c r="AG9" s="59" t="e">
        <f t="shared" ca="1" si="12"/>
        <v>#VALUE!</v>
      </c>
      <c r="AH9" s="60" t="e">
        <f t="shared" ca="1" si="13"/>
        <v>#VALUE!</v>
      </c>
      <c r="AI9" s="61" t="e">
        <f t="shared" ca="1" si="14"/>
        <v>#VALUE!</v>
      </c>
      <c r="AJ9" s="61" t="str">
        <f ca="1">OFFSET(業務便入力!$W9,0,(COLUMN()-COLUMN($L$1))/6)</f>
        <v/>
      </c>
      <c r="AK9" s="61" t="e">
        <f>IF($I9="(送料別)",0,VLOOKUP($H9,業務便!$A$20:$O$29,4+(COLUMN()-COLUMN($M$1))/6,FALSE))</f>
        <v>#N/A</v>
      </c>
      <c r="AL9" s="62" t="e">
        <f t="shared" ca="1" si="15"/>
        <v>#VALUE!</v>
      </c>
      <c r="AM9" s="59" t="e">
        <f t="shared" ca="1" si="16"/>
        <v>#VALUE!</v>
      </c>
      <c r="AN9" s="60" t="e">
        <f t="shared" ca="1" si="17"/>
        <v>#VALUE!</v>
      </c>
      <c r="AO9" s="61" t="e">
        <f t="shared" ca="1" si="18"/>
        <v>#VALUE!</v>
      </c>
      <c r="AP9" s="61" t="str">
        <f ca="1">OFFSET(業務便入力!$W9,0,(COLUMN()-COLUMN($L$1))/6)</f>
        <v/>
      </c>
      <c r="AQ9" s="61" t="e">
        <f>IF($I9="(送料別)",0,VLOOKUP($H9,業務便!$A$20:$O$29,4+(COLUMN()-COLUMN($M$1))/6,FALSE))</f>
        <v>#N/A</v>
      </c>
      <c r="AR9" s="62" t="e">
        <f t="shared" ca="1" si="19"/>
        <v>#VALUE!</v>
      </c>
      <c r="AS9" s="59" t="e">
        <f t="shared" ca="1" si="20"/>
        <v>#VALUE!</v>
      </c>
      <c r="AT9" s="60" t="e">
        <f t="shared" ca="1" si="21"/>
        <v>#VALUE!</v>
      </c>
      <c r="AU9" s="61" t="e">
        <f t="shared" ca="1" si="22"/>
        <v>#VALUE!</v>
      </c>
      <c r="AV9" s="61" t="str">
        <f ca="1">OFFSET(業務便入力!$W9,0,(COLUMN()-COLUMN($L$1))/6)</f>
        <v/>
      </c>
      <c r="AW9" s="61" t="e">
        <f>IF($I9="(送料別)",0,VLOOKUP($H9,業務便!$A$20:$O$29,4+(COLUMN()-COLUMN($M$1))/6,FALSE))</f>
        <v>#N/A</v>
      </c>
      <c r="AX9" s="62" t="e">
        <f t="shared" ca="1" si="23"/>
        <v>#VALUE!</v>
      </c>
      <c r="AY9" s="59" t="e">
        <f t="shared" ca="1" si="24"/>
        <v>#VALUE!</v>
      </c>
      <c r="AZ9" s="60" t="e">
        <f t="shared" ca="1" si="25"/>
        <v>#VALUE!</v>
      </c>
      <c r="BA9" s="61" t="e">
        <f t="shared" ca="1" si="26"/>
        <v>#VALUE!</v>
      </c>
      <c r="BB9" s="61" t="str">
        <f ca="1">OFFSET(業務便入力!$W9,0,(COLUMN()-COLUMN($L$1))/6)</f>
        <v/>
      </c>
      <c r="BC9" s="61" t="e">
        <f>IF($I9="(送料別)",0,VLOOKUP($H9,業務便!$A$20:$O$29,4+(COLUMN()-COLUMN($M$1))/6,FALSE))</f>
        <v>#N/A</v>
      </c>
      <c r="BD9" s="62" t="e">
        <f t="shared" ca="1" si="27"/>
        <v>#VALUE!</v>
      </c>
      <c r="BE9" s="59" t="e">
        <f t="shared" ca="1" si="28"/>
        <v>#VALUE!</v>
      </c>
      <c r="BF9" s="60" t="e">
        <f t="shared" ca="1" si="29"/>
        <v>#VALUE!</v>
      </c>
      <c r="BG9" s="61" t="e">
        <f t="shared" ca="1" si="30"/>
        <v>#VALUE!</v>
      </c>
      <c r="BH9" s="61" t="str">
        <f ca="1">OFFSET(業務便入力!$W9,0,(COLUMN()-COLUMN($L$1))/6)</f>
        <v/>
      </c>
      <c r="BI9" s="61" t="e">
        <f>IF($I9="(送料別)",0,VLOOKUP($H9,業務便!$A$20:$O$29,4+(COLUMN()-COLUMN($M$1))/6,FALSE))</f>
        <v>#N/A</v>
      </c>
      <c r="BJ9" s="62" t="e">
        <f t="shared" ca="1" si="31"/>
        <v>#VALUE!</v>
      </c>
      <c r="BK9" s="59" t="e">
        <f t="shared" ca="1" si="32"/>
        <v>#VALUE!</v>
      </c>
      <c r="BL9" s="60" t="e">
        <f t="shared" ca="1" si="33"/>
        <v>#VALUE!</v>
      </c>
      <c r="BM9" s="61" t="e">
        <f t="shared" ca="1" si="34"/>
        <v>#VALUE!</v>
      </c>
      <c r="BN9" s="61" t="str">
        <f ca="1">OFFSET(業務便入力!$W9,0,(COLUMN()-COLUMN($L$1))/6)</f>
        <v/>
      </c>
      <c r="BO9" s="61" t="e">
        <f>IF($I9="(送料別)",0,VLOOKUP($H9,業務便!$A$20:$O$29,4+(COLUMN()-COLUMN($M$1))/6,FALSE))</f>
        <v>#N/A</v>
      </c>
      <c r="BP9" s="62" t="e">
        <f t="shared" ca="1" si="35"/>
        <v>#VALUE!</v>
      </c>
      <c r="BQ9" s="59" t="e">
        <f t="shared" ca="1" si="36"/>
        <v>#VALUE!</v>
      </c>
      <c r="BR9" s="60" t="e">
        <f t="shared" ca="1" si="37"/>
        <v>#VALUE!</v>
      </c>
      <c r="BS9" s="61" t="e">
        <f t="shared" ca="1" si="38"/>
        <v>#VALUE!</v>
      </c>
      <c r="BT9" s="61" t="str">
        <f ca="1">OFFSET(業務便入力!$W9,0,(COLUMN()-COLUMN($L$1))/6)</f>
        <v/>
      </c>
      <c r="BU9" s="61" t="e">
        <f>IF($I9="(送料別)",0,VLOOKUP($H9,業務便!$A$20:$O$29,4+(COLUMN()-COLUMN($M$1))/6,FALSE))</f>
        <v>#N/A</v>
      </c>
      <c r="BV9" s="62" t="e">
        <f t="shared" ca="1" si="39"/>
        <v>#VALUE!</v>
      </c>
      <c r="BW9" s="59" t="e">
        <f t="shared" ca="1" si="40"/>
        <v>#VALUE!</v>
      </c>
      <c r="BX9" s="60" t="e">
        <f t="shared" ca="1" si="41"/>
        <v>#VALUE!</v>
      </c>
      <c r="BY9" s="61" t="e">
        <f t="shared" ca="1" si="42"/>
        <v>#VALUE!</v>
      </c>
      <c r="BZ9" s="61" t="str">
        <f ca="1">OFFSET(業務便入力!$W9,0,(COLUMN()-COLUMN($L$1))/6)</f>
        <v/>
      </c>
      <c r="CA9" s="61" t="e">
        <f>IF($I9="(送料別)",0,VLOOKUP($H9,業務便!$A$20:$O$29,4+(COLUMN()-COLUMN($M$1))/6,FALSE))</f>
        <v>#N/A</v>
      </c>
      <c r="CB9" s="62" t="e">
        <f t="shared" ca="1" si="43"/>
        <v>#VALUE!</v>
      </c>
      <c r="CC9" s="59" t="e">
        <f t="shared" ca="1" si="44"/>
        <v>#VALUE!</v>
      </c>
      <c r="CD9" s="60" t="e">
        <f t="shared" ca="1" si="45"/>
        <v>#VALUE!</v>
      </c>
      <c r="CE9" s="61" t="e">
        <f t="shared" ca="1" si="46"/>
        <v>#VALUE!</v>
      </c>
    </row>
    <row r="10" spans="1:83">
      <c r="A10" s="6">
        <v>7</v>
      </c>
      <c r="B10" s="158" t="str">
        <f>IF(ISBLANK(業務便入力!B10),"",業務便入力!B10)</f>
        <v/>
      </c>
      <c r="C10" s="5" t="str">
        <f>IF(ISBLANK(業務便入力!C10),"",業務便入力!C10)</f>
        <v/>
      </c>
      <c r="D10" s="15">
        <f>IF(ISBLANK(宅配便仮計算!D10),"",宅配便仮計算!D10)</f>
        <v>0.85</v>
      </c>
      <c r="E10" s="5" t="str">
        <f>IF(ISBLANK(業務便入力!I10),"",業務便入力!I10)</f>
        <v/>
      </c>
      <c r="F10" s="5" t="str">
        <f>IF(ISBLANK(業務便入力!L10),"",業務便入力!L10)</f>
        <v/>
      </c>
      <c r="G10" s="5" t="str">
        <f>IF(ISBLANK(業務便入力!N10),"",IF(業務便入力!P10="以上",1,業務便入力!N10))</f>
        <v/>
      </c>
      <c r="H10" s="5" t="str">
        <f>IF(ISBLANK(業務便入力!Q10),"",業務便入力!Q10)</f>
        <v/>
      </c>
      <c r="I10" s="6" t="str">
        <f>IF(ISBLANK(業務便入力!R10),"",業務便入力!R10)</f>
        <v/>
      </c>
      <c r="J10" s="5" t="str">
        <f>IF(ISBLANK(業務便入力!S10),"",業務便入力!S10)</f>
        <v/>
      </c>
      <c r="K10" s="5" t="str">
        <f>IF(ISBLANK(業務便入力!T10),"",業務便入力!T10)</f>
        <v/>
      </c>
      <c r="L10" s="61" t="str">
        <f ca="1">OFFSET(業務便入力!$W10,0,(COLUMN()-COLUMN($L$1))/6)</f>
        <v/>
      </c>
      <c r="M10" s="61" t="e">
        <f>IF($I10="(送料別)",0,VLOOKUP($H10,業務便!$A$20:$O$29,4+(COLUMN()-COLUMN($M$1))/6,FALSE))</f>
        <v>#N/A</v>
      </c>
      <c r="N10" s="62" t="e">
        <f t="shared" ca="1" si="0"/>
        <v>#VALUE!</v>
      </c>
      <c r="O10" s="59" t="e">
        <f t="shared" ca="1" si="1"/>
        <v>#VALUE!</v>
      </c>
      <c r="P10" s="60" t="e">
        <f t="shared" ca="1" si="2"/>
        <v>#VALUE!</v>
      </c>
      <c r="Q10" s="61" t="e">
        <f t="shared" ca="1" si="47"/>
        <v>#VALUE!</v>
      </c>
      <c r="R10" s="61" t="str">
        <f ca="1">OFFSET(業務便入力!$W10,0,(COLUMN()-COLUMN($L$1))/6)</f>
        <v/>
      </c>
      <c r="S10" s="61" t="e">
        <f>IF($I10="(送料別)",0,VLOOKUP($H10,業務便!$A$20:$O$29,4+(COLUMN()-COLUMN($M$1))/6,FALSE))</f>
        <v>#N/A</v>
      </c>
      <c r="T10" s="62" t="e">
        <f t="shared" ca="1" si="3"/>
        <v>#VALUE!</v>
      </c>
      <c r="U10" s="59" t="e">
        <f t="shared" ca="1" si="4"/>
        <v>#VALUE!</v>
      </c>
      <c r="V10" s="60" t="e">
        <f t="shared" ca="1" si="5"/>
        <v>#VALUE!</v>
      </c>
      <c r="W10" s="61" t="e">
        <f t="shared" ca="1" si="6"/>
        <v>#VALUE!</v>
      </c>
      <c r="X10" s="61" t="str">
        <f ca="1">OFFSET(業務便入力!$W10,0,(COLUMN()-COLUMN($L$1))/6)</f>
        <v/>
      </c>
      <c r="Y10" s="61" t="e">
        <f>IF($I10="(送料別)",0,VLOOKUP($H10,業務便!$A$20:$O$29,4+(COLUMN()-COLUMN($M$1))/6,FALSE))</f>
        <v>#N/A</v>
      </c>
      <c r="Z10" s="62" t="e">
        <f t="shared" ca="1" si="7"/>
        <v>#VALUE!</v>
      </c>
      <c r="AA10" s="59" t="e">
        <f t="shared" ca="1" si="8"/>
        <v>#VALUE!</v>
      </c>
      <c r="AB10" s="60" t="e">
        <f t="shared" ca="1" si="9"/>
        <v>#VALUE!</v>
      </c>
      <c r="AC10" s="61" t="e">
        <f t="shared" ca="1" si="10"/>
        <v>#VALUE!</v>
      </c>
      <c r="AD10" s="61" t="str">
        <f ca="1">OFFSET(業務便入力!$W10,0,(COLUMN()-COLUMN($L$1))/6)</f>
        <v/>
      </c>
      <c r="AE10" s="61" t="e">
        <f>IF($I10="(送料別)",0,VLOOKUP($H10,業務便!$A$20:$O$29,4+(COLUMN()-COLUMN($M$1))/6,FALSE))</f>
        <v>#N/A</v>
      </c>
      <c r="AF10" s="62" t="e">
        <f t="shared" ca="1" si="11"/>
        <v>#VALUE!</v>
      </c>
      <c r="AG10" s="59" t="e">
        <f t="shared" ca="1" si="12"/>
        <v>#VALUE!</v>
      </c>
      <c r="AH10" s="60" t="e">
        <f t="shared" ca="1" si="13"/>
        <v>#VALUE!</v>
      </c>
      <c r="AI10" s="61" t="e">
        <f t="shared" ca="1" si="14"/>
        <v>#VALUE!</v>
      </c>
      <c r="AJ10" s="61" t="str">
        <f ca="1">OFFSET(業務便入力!$W10,0,(COLUMN()-COLUMN($L$1))/6)</f>
        <v/>
      </c>
      <c r="AK10" s="61" t="e">
        <f>IF($I10="(送料別)",0,VLOOKUP($H10,業務便!$A$20:$O$29,4+(COLUMN()-COLUMN($M$1))/6,FALSE))</f>
        <v>#N/A</v>
      </c>
      <c r="AL10" s="62" t="e">
        <f t="shared" ca="1" si="15"/>
        <v>#VALUE!</v>
      </c>
      <c r="AM10" s="59" t="e">
        <f t="shared" ca="1" si="16"/>
        <v>#VALUE!</v>
      </c>
      <c r="AN10" s="60" t="e">
        <f t="shared" ca="1" si="17"/>
        <v>#VALUE!</v>
      </c>
      <c r="AO10" s="61" t="e">
        <f t="shared" ca="1" si="18"/>
        <v>#VALUE!</v>
      </c>
      <c r="AP10" s="61" t="str">
        <f ca="1">OFFSET(業務便入力!$W10,0,(COLUMN()-COLUMN($L$1))/6)</f>
        <v/>
      </c>
      <c r="AQ10" s="61" t="e">
        <f>IF($I10="(送料別)",0,VLOOKUP($H10,業務便!$A$20:$O$29,4+(COLUMN()-COLUMN($M$1))/6,FALSE))</f>
        <v>#N/A</v>
      </c>
      <c r="AR10" s="62" t="e">
        <f t="shared" ca="1" si="19"/>
        <v>#VALUE!</v>
      </c>
      <c r="AS10" s="59" t="e">
        <f t="shared" ca="1" si="20"/>
        <v>#VALUE!</v>
      </c>
      <c r="AT10" s="60" t="e">
        <f t="shared" ca="1" si="21"/>
        <v>#VALUE!</v>
      </c>
      <c r="AU10" s="61" t="e">
        <f t="shared" ca="1" si="22"/>
        <v>#VALUE!</v>
      </c>
      <c r="AV10" s="61" t="str">
        <f ca="1">OFFSET(業務便入力!$W10,0,(COLUMN()-COLUMN($L$1))/6)</f>
        <v/>
      </c>
      <c r="AW10" s="61" t="e">
        <f>IF($I10="(送料別)",0,VLOOKUP($H10,業務便!$A$20:$O$29,4+(COLUMN()-COLUMN($M$1))/6,FALSE))</f>
        <v>#N/A</v>
      </c>
      <c r="AX10" s="62" t="e">
        <f t="shared" ca="1" si="23"/>
        <v>#VALUE!</v>
      </c>
      <c r="AY10" s="59" t="e">
        <f t="shared" ca="1" si="24"/>
        <v>#VALUE!</v>
      </c>
      <c r="AZ10" s="60" t="e">
        <f t="shared" ca="1" si="25"/>
        <v>#VALUE!</v>
      </c>
      <c r="BA10" s="61" t="e">
        <f t="shared" ca="1" si="26"/>
        <v>#VALUE!</v>
      </c>
      <c r="BB10" s="61" t="str">
        <f ca="1">OFFSET(業務便入力!$W10,0,(COLUMN()-COLUMN($L$1))/6)</f>
        <v/>
      </c>
      <c r="BC10" s="61" t="e">
        <f>IF($I10="(送料別)",0,VLOOKUP($H10,業務便!$A$20:$O$29,4+(COLUMN()-COLUMN($M$1))/6,FALSE))</f>
        <v>#N/A</v>
      </c>
      <c r="BD10" s="62" t="e">
        <f t="shared" ca="1" si="27"/>
        <v>#VALUE!</v>
      </c>
      <c r="BE10" s="59" t="e">
        <f t="shared" ca="1" si="28"/>
        <v>#VALUE!</v>
      </c>
      <c r="BF10" s="60" t="e">
        <f t="shared" ca="1" si="29"/>
        <v>#VALUE!</v>
      </c>
      <c r="BG10" s="61" t="e">
        <f t="shared" ca="1" si="30"/>
        <v>#VALUE!</v>
      </c>
      <c r="BH10" s="61" t="str">
        <f ca="1">OFFSET(業務便入力!$W10,0,(COLUMN()-COLUMN($L$1))/6)</f>
        <v/>
      </c>
      <c r="BI10" s="61" t="e">
        <f>IF($I10="(送料別)",0,VLOOKUP($H10,業務便!$A$20:$O$29,4+(COLUMN()-COLUMN($M$1))/6,FALSE))</f>
        <v>#N/A</v>
      </c>
      <c r="BJ10" s="62" t="e">
        <f t="shared" ca="1" si="31"/>
        <v>#VALUE!</v>
      </c>
      <c r="BK10" s="59" t="e">
        <f t="shared" ca="1" si="32"/>
        <v>#VALUE!</v>
      </c>
      <c r="BL10" s="60" t="e">
        <f t="shared" ca="1" si="33"/>
        <v>#VALUE!</v>
      </c>
      <c r="BM10" s="61" t="e">
        <f t="shared" ca="1" si="34"/>
        <v>#VALUE!</v>
      </c>
      <c r="BN10" s="61" t="str">
        <f ca="1">OFFSET(業務便入力!$W10,0,(COLUMN()-COLUMN($L$1))/6)</f>
        <v/>
      </c>
      <c r="BO10" s="61" t="e">
        <f>IF($I10="(送料別)",0,VLOOKUP($H10,業務便!$A$20:$O$29,4+(COLUMN()-COLUMN($M$1))/6,FALSE))</f>
        <v>#N/A</v>
      </c>
      <c r="BP10" s="62" t="e">
        <f t="shared" ca="1" si="35"/>
        <v>#VALUE!</v>
      </c>
      <c r="BQ10" s="59" t="e">
        <f t="shared" ca="1" si="36"/>
        <v>#VALUE!</v>
      </c>
      <c r="BR10" s="60" t="e">
        <f t="shared" ca="1" si="37"/>
        <v>#VALUE!</v>
      </c>
      <c r="BS10" s="61" t="e">
        <f t="shared" ca="1" si="38"/>
        <v>#VALUE!</v>
      </c>
      <c r="BT10" s="61" t="str">
        <f ca="1">OFFSET(業務便入力!$W10,0,(COLUMN()-COLUMN($L$1))/6)</f>
        <v/>
      </c>
      <c r="BU10" s="61" t="e">
        <f>IF($I10="(送料別)",0,VLOOKUP($H10,業務便!$A$20:$O$29,4+(COLUMN()-COLUMN($M$1))/6,FALSE))</f>
        <v>#N/A</v>
      </c>
      <c r="BV10" s="62" t="e">
        <f t="shared" ca="1" si="39"/>
        <v>#VALUE!</v>
      </c>
      <c r="BW10" s="59" t="e">
        <f t="shared" ca="1" si="40"/>
        <v>#VALUE!</v>
      </c>
      <c r="BX10" s="60" t="e">
        <f t="shared" ca="1" si="41"/>
        <v>#VALUE!</v>
      </c>
      <c r="BY10" s="61" t="e">
        <f t="shared" ca="1" si="42"/>
        <v>#VALUE!</v>
      </c>
      <c r="BZ10" s="61" t="str">
        <f ca="1">OFFSET(業務便入力!$W10,0,(COLUMN()-COLUMN($L$1))/6)</f>
        <v/>
      </c>
      <c r="CA10" s="61" t="e">
        <f>IF($I10="(送料別)",0,VLOOKUP($H10,業務便!$A$20:$O$29,4+(COLUMN()-COLUMN($M$1))/6,FALSE))</f>
        <v>#N/A</v>
      </c>
      <c r="CB10" s="62" t="e">
        <f t="shared" ca="1" si="43"/>
        <v>#VALUE!</v>
      </c>
      <c r="CC10" s="59" t="e">
        <f t="shared" ca="1" si="44"/>
        <v>#VALUE!</v>
      </c>
      <c r="CD10" s="60" t="e">
        <f t="shared" ca="1" si="45"/>
        <v>#VALUE!</v>
      </c>
      <c r="CE10" s="61" t="e">
        <f t="shared" ca="1" si="46"/>
        <v>#VALUE!</v>
      </c>
    </row>
    <row r="11" spans="1:83">
      <c r="A11" s="6">
        <v>8</v>
      </c>
      <c r="B11" s="158" t="str">
        <f>IF(ISBLANK(業務便入力!B11),"",業務便入力!B11)</f>
        <v/>
      </c>
      <c r="C11" s="5" t="str">
        <f>IF(ISBLANK(業務便入力!C11),"",業務便入力!C11)</f>
        <v/>
      </c>
      <c r="D11" s="15">
        <f>IF(ISBLANK(宅配便仮計算!D11),"",宅配便仮計算!D11)</f>
        <v>0.85</v>
      </c>
      <c r="E11" s="5" t="str">
        <f>IF(ISBLANK(業務便入力!I11),"",業務便入力!I11)</f>
        <v/>
      </c>
      <c r="F11" s="5" t="str">
        <f>IF(ISBLANK(業務便入力!L11),"",業務便入力!L11)</f>
        <v/>
      </c>
      <c r="G11" s="5" t="str">
        <f>IF(ISBLANK(業務便入力!N11),"",IF(業務便入力!P11="以上",1,業務便入力!N11))</f>
        <v/>
      </c>
      <c r="H11" s="5" t="str">
        <f>IF(ISBLANK(業務便入力!Q11),"",業務便入力!Q11)</f>
        <v/>
      </c>
      <c r="I11" s="6" t="str">
        <f>IF(ISBLANK(業務便入力!R11),"",業務便入力!R11)</f>
        <v/>
      </c>
      <c r="J11" s="5" t="str">
        <f>IF(ISBLANK(業務便入力!S11),"",業務便入力!S11)</f>
        <v/>
      </c>
      <c r="K11" s="5" t="str">
        <f>IF(ISBLANK(業務便入力!T11),"",業務便入力!T11)</f>
        <v/>
      </c>
      <c r="L11" s="61" t="str">
        <f ca="1">OFFSET(業務便入力!$W11,0,(COLUMN()-COLUMN($L$1))/6)</f>
        <v/>
      </c>
      <c r="M11" s="61" t="e">
        <f>IF($I11="(送料別)",0,VLOOKUP($H11,業務便!$A$20:$O$29,4+(COLUMN()-COLUMN($M$1))/6,FALSE))</f>
        <v>#N/A</v>
      </c>
      <c r="N11" s="62" t="e">
        <f t="shared" ca="1" si="0"/>
        <v>#VALUE!</v>
      </c>
      <c r="O11" s="59" t="e">
        <f t="shared" ca="1" si="1"/>
        <v>#VALUE!</v>
      </c>
      <c r="P11" s="60" t="e">
        <f t="shared" ca="1" si="2"/>
        <v>#VALUE!</v>
      </c>
      <c r="Q11" s="61" t="e">
        <f t="shared" ca="1" si="47"/>
        <v>#VALUE!</v>
      </c>
      <c r="R11" s="61" t="str">
        <f ca="1">OFFSET(業務便入力!$W11,0,(COLUMN()-COLUMN($L$1))/6)</f>
        <v/>
      </c>
      <c r="S11" s="61" t="e">
        <f>IF($I11="(送料別)",0,VLOOKUP($H11,業務便!$A$20:$O$29,4+(COLUMN()-COLUMN($M$1))/6,FALSE))</f>
        <v>#N/A</v>
      </c>
      <c r="T11" s="62" t="e">
        <f t="shared" ca="1" si="3"/>
        <v>#VALUE!</v>
      </c>
      <c r="U11" s="59" t="e">
        <f t="shared" ca="1" si="4"/>
        <v>#VALUE!</v>
      </c>
      <c r="V11" s="60" t="e">
        <f t="shared" ca="1" si="5"/>
        <v>#VALUE!</v>
      </c>
      <c r="W11" s="61" t="e">
        <f t="shared" ca="1" si="6"/>
        <v>#VALUE!</v>
      </c>
      <c r="X11" s="61" t="str">
        <f ca="1">OFFSET(業務便入力!$W11,0,(COLUMN()-COLUMN($L$1))/6)</f>
        <v/>
      </c>
      <c r="Y11" s="61" t="e">
        <f>IF($I11="(送料別)",0,VLOOKUP($H11,業務便!$A$20:$O$29,4+(COLUMN()-COLUMN($M$1))/6,FALSE))</f>
        <v>#N/A</v>
      </c>
      <c r="Z11" s="62" t="e">
        <f t="shared" ca="1" si="7"/>
        <v>#VALUE!</v>
      </c>
      <c r="AA11" s="59" t="e">
        <f t="shared" ca="1" si="8"/>
        <v>#VALUE!</v>
      </c>
      <c r="AB11" s="60" t="e">
        <f t="shared" ca="1" si="9"/>
        <v>#VALUE!</v>
      </c>
      <c r="AC11" s="61" t="e">
        <f t="shared" ca="1" si="10"/>
        <v>#VALUE!</v>
      </c>
      <c r="AD11" s="61" t="str">
        <f ca="1">OFFSET(業務便入力!$W11,0,(COLUMN()-COLUMN($L$1))/6)</f>
        <v/>
      </c>
      <c r="AE11" s="61" t="e">
        <f>IF($I11="(送料別)",0,VLOOKUP($H11,業務便!$A$20:$O$29,4+(COLUMN()-COLUMN($M$1))/6,FALSE))</f>
        <v>#N/A</v>
      </c>
      <c r="AF11" s="62" t="e">
        <f t="shared" ca="1" si="11"/>
        <v>#VALUE!</v>
      </c>
      <c r="AG11" s="59" t="e">
        <f t="shared" ca="1" si="12"/>
        <v>#VALUE!</v>
      </c>
      <c r="AH11" s="60" t="e">
        <f t="shared" ca="1" si="13"/>
        <v>#VALUE!</v>
      </c>
      <c r="AI11" s="61" t="e">
        <f t="shared" ca="1" si="14"/>
        <v>#VALUE!</v>
      </c>
      <c r="AJ11" s="61" t="str">
        <f ca="1">OFFSET(業務便入力!$W11,0,(COLUMN()-COLUMN($L$1))/6)</f>
        <v/>
      </c>
      <c r="AK11" s="61" t="e">
        <f>IF($I11="(送料別)",0,VLOOKUP($H11,業務便!$A$20:$O$29,4+(COLUMN()-COLUMN($M$1))/6,FALSE))</f>
        <v>#N/A</v>
      </c>
      <c r="AL11" s="62" t="e">
        <f t="shared" ca="1" si="15"/>
        <v>#VALUE!</v>
      </c>
      <c r="AM11" s="59" t="e">
        <f t="shared" ca="1" si="16"/>
        <v>#VALUE!</v>
      </c>
      <c r="AN11" s="60" t="e">
        <f t="shared" ca="1" si="17"/>
        <v>#VALUE!</v>
      </c>
      <c r="AO11" s="61" t="e">
        <f t="shared" ca="1" si="18"/>
        <v>#VALUE!</v>
      </c>
      <c r="AP11" s="61" t="str">
        <f ca="1">OFFSET(業務便入力!$W11,0,(COLUMN()-COLUMN($L$1))/6)</f>
        <v/>
      </c>
      <c r="AQ11" s="61" t="e">
        <f>IF($I11="(送料別)",0,VLOOKUP($H11,業務便!$A$20:$O$29,4+(COLUMN()-COLUMN($M$1))/6,FALSE))</f>
        <v>#N/A</v>
      </c>
      <c r="AR11" s="62" t="e">
        <f t="shared" ca="1" si="19"/>
        <v>#VALUE!</v>
      </c>
      <c r="AS11" s="59" t="e">
        <f t="shared" ca="1" si="20"/>
        <v>#VALUE!</v>
      </c>
      <c r="AT11" s="60" t="e">
        <f t="shared" ca="1" si="21"/>
        <v>#VALUE!</v>
      </c>
      <c r="AU11" s="61" t="e">
        <f t="shared" ca="1" si="22"/>
        <v>#VALUE!</v>
      </c>
      <c r="AV11" s="61" t="str">
        <f ca="1">OFFSET(業務便入力!$W11,0,(COLUMN()-COLUMN($L$1))/6)</f>
        <v/>
      </c>
      <c r="AW11" s="61" t="e">
        <f>IF($I11="(送料別)",0,VLOOKUP($H11,業務便!$A$20:$O$29,4+(COLUMN()-COLUMN($M$1))/6,FALSE))</f>
        <v>#N/A</v>
      </c>
      <c r="AX11" s="62" t="e">
        <f t="shared" ca="1" si="23"/>
        <v>#VALUE!</v>
      </c>
      <c r="AY11" s="59" t="e">
        <f t="shared" ca="1" si="24"/>
        <v>#VALUE!</v>
      </c>
      <c r="AZ11" s="60" t="e">
        <f t="shared" ca="1" si="25"/>
        <v>#VALUE!</v>
      </c>
      <c r="BA11" s="61" t="e">
        <f t="shared" ca="1" si="26"/>
        <v>#VALUE!</v>
      </c>
      <c r="BB11" s="61" t="str">
        <f ca="1">OFFSET(業務便入力!$W11,0,(COLUMN()-COLUMN($L$1))/6)</f>
        <v/>
      </c>
      <c r="BC11" s="61" t="e">
        <f>IF($I11="(送料別)",0,VLOOKUP($H11,業務便!$A$20:$O$29,4+(COLUMN()-COLUMN($M$1))/6,FALSE))</f>
        <v>#N/A</v>
      </c>
      <c r="BD11" s="62" t="e">
        <f t="shared" ca="1" si="27"/>
        <v>#VALUE!</v>
      </c>
      <c r="BE11" s="59" t="e">
        <f t="shared" ca="1" si="28"/>
        <v>#VALUE!</v>
      </c>
      <c r="BF11" s="60" t="e">
        <f t="shared" ca="1" si="29"/>
        <v>#VALUE!</v>
      </c>
      <c r="BG11" s="61" t="e">
        <f t="shared" ca="1" si="30"/>
        <v>#VALUE!</v>
      </c>
      <c r="BH11" s="61" t="str">
        <f ca="1">OFFSET(業務便入力!$W11,0,(COLUMN()-COLUMN($L$1))/6)</f>
        <v/>
      </c>
      <c r="BI11" s="61" t="e">
        <f>IF($I11="(送料別)",0,VLOOKUP($H11,業務便!$A$20:$O$29,4+(COLUMN()-COLUMN($M$1))/6,FALSE))</f>
        <v>#N/A</v>
      </c>
      <c r="BJ11" s="62" t="e">
        <f t="shared" ca="1" si="31"/>
        <v>#VALUE!</v>
      </c>
      <c r="BK11" s="59" t="e">
        <f t="shared" ca="1" si="32"/>
        <v>#VALUE!</v>
      </c>
      <c r="BL11" s="60" t="e">
        <f t="shared" ca="1" si="33"/>
        <v>#VALUE!</v>
      </c>
      <c r="BM11" s="61" t="e">
        <f t="shared" ca="1" si="34"/>
        <v>#VALUE!</v>
      </c>
      <c r="BN11" s="61" t="str">
        <f ca="1">OFFSET(業務便入力!$W11,0,(COLUMN()-COLUMN($L$1))/6)</f>
        <v/>
      </c>
      <c r="BO11" s="61" t="e">
        <f>IF($I11="(送料別)",0,VLOOKUP($H11,業務便!$A$20:$O$29,4+(COLUMN()-COLUMN($M$1))/6,FALSE))</f>
        <v>#N/A</v>
      </c>
      <c r="BP11" s="62" t="e">
        <f t="shared" ca="1" si="35"/>
        <v>#VALUE!</v>
      </c>
      <c r="BQ11" s="59" t="e">
        <f t="shared" ca="1" si="36"/>
        <v>#VALUE!</v>
      </c>
      <c r="BR11" s="60" t="e">
        <f t="shared" ca="1" si="37"/>
        <v>#VALUE!</v>
      </c>
      <c r="BS11" s="61" t="e">
        <f t="shared" ca="1" si="38"/>
        <v>#VALUE!</v>
      </c>
      <c r="BT11" s="61" t="str">
        <f ca="1">OFFSET(業務便入力!$W11,0,(COLUMN()-COLUMN($L$1))/6)</f>
        <v/>
      </c>
      <c r="BU11" s="61" t="e">
        <f>IF($I11="(送料別)",0,VLOOKUP($H11,業務便!$A$20:$O$29,4+(COLUMN()-COLUMN($M$1))/6,FALSE))</f>
        <v>#N/A</v>
      </c>
      <c r="BV11" s="62" t="e">
        <f t="shared" ca="1" si="39"/>
        <v>#VALUE!</v>
      </c>
      <c r="BW11" s="59" t="e">
        <f t="shared" ca="1" si="40"/>
        <v>#VALUE!</v>
      </c>
      <c r="BX11" s="60" t="e">
        <f t="shared" ca="1" si="41"/>
        <v>#VALUE!</v>
      </c>
      <c r="BY11" s="61" t="e">
        <f t="shared" ca="1" si="42"/>
        <v>#VALUE!</v>
      </c>
      <c r="BZ11" s="61" t="str">
        <f ca="1">OFFSET(業務便入力!$W11,0,(COLUMN()-COLUMN($L$1))/6)</f>
        <v/>
      </c>
      <c r="CA11" s="61" t="e">
        <f>IF($I11="(送料別)",0,VLOOKUP($H11,業務便!$A$20:$O$29,4+(COLUMN()-COLUMN($M$1))/6,FALSE))</f>
        <v>#N/A</v>
      </c>
      <c r="CB11" s="62" t="e">
        <f t="shared" ca="1" si="43"/>
        <v>#VALUE!</v>
      </c>
      <c r="CC11" s="59" t="e">
        <f t="shared" ca="1" si="44"/>
        <v>#VALUE!</v>
      </c>
      <c r="CD11" s="60" t="e">
        <f t="shared" ca="1" si="45"/>
        <v>#VALUE!</v>
      </c>
      <c r="CE11" s="61" t="e">
        <f t="shared" ca="1" si="46"/>
        <v>#VALUE!</v>
      </c>
    </row>
    <row r="12" spans="1:83">
      <c r="A12" s="6">
        <v>9</v>
      </c>
      <c r="B12" s="158" t="str">
        <f>IF(ISBLANK(業務便入力!B12),"",業務便入力!B12)</f>
        <v/>
      </c>
      <c r="C12" s="5" t="str">
        <f>IF(ISBLANK(業務便入力!C12),"",業務便入力!C12)</f>
        <v/>
      </c>
      <c r="D12" s="15">
        <f>IF(ISBLANK(宅配便仮計算!D12),"",宅配便仮計算!D12)</f>
        <v>0.85</v>
      </c>
      <c r="E12" s="5" t="str">
        <f>IF(ISBLANK(業務便入力!I12),"",業務便入力!I12)</f>
        <v/>
      </c>
      <c r="F12" s="5" t="str">
        <f>IF(ISBLANK(業務便入力!L12),"",業務便入力!L12)</f>
        <v/>
      </c>
      <c r="G12" s="5" t="str">
        <f>IF(ISBLANK(業務便入力!N12),"",IF(業務便入力!P12="以上",1,業務便入力!N12))</f>
        <v/>
      </c>
      <c r="H12" s="5" t="str">
        <f>IF(ISBLANK(業務便入力!Q12),"",業務便入力!Q12)</f>
        <v/>
      </c>
      <c r="I12" s="6" t="str">
        <f>IF(ISBLANK(業務便入力!R12),"",業務便入力!R12)</f>
        <v/>
      </c>
      <c r="J12" s="5" t="str">
        <f>IF(ISBLANK(業務便入力!S12),"",業務便入力!S12)</f>
        <v/>
      </c>
      <c r="K12" s="5" t="str">
        <f>IF(ISBLANK(業務便入力!T12),"",業務便入力!T12)</f>
        <v/>
      </c>
      <c r="L12" s="61" t="str">
        <f ca="1">OFFSET(業務便入力!$W12,0,(COLUMN()-COLUMN($L$1))/6)</f>
        <v/>
      </c>
      <c r="M12" s="61" t="e">
        <f>IF($I12="(送料別)",0,VLOOKUP($H12,業務便!$A$20:$O$29,4+(COLUMN()-COLUMN($M$1))/6,FALSE))</f>
        <v>#N/A</v>
      </c>
      <c r="N12" s="62" t="e">
        <f t="shared" ca="1" si="0"/>
        <v>#VALUE!</v>
      </c>
      <c r="O12" s="59" t="e">
        <f t="shared" ca="1" si="1"/>
        <v>#VALUE!</v>
      </c>
      <c r="P12" s="60" t="e">
        <f t="shared" ca="1" si="2"/>
        <v>#VALUE!</v>
      </c>
      <c r="Q12" s="61" t="e">
        <f t="shared" ca="1" si="47"/>
        <v>#VALUE!</v>
      </c>
      <c r="R12" s="61" t="str">
        <f ca="1">OFFSET(業務便入力!$W12,0,(COLUMN()-COLUMN($L$1))/6)</f>
        <v/>
      </c>
      <c r="S12" s="61" t="e">
        <f>IF($I12="(送料別)",0,VLOOKUP($H12,業務便!$A$20:$O$29,4+(COLUMN()-COLUMN($M$1))/6,FALSE))</f>
        <v>#N/A</v>
      </c>
      <c r="T12" s="62" t="e">
        <f t="shared" ca="1" si="3"/>
        <v>#VALUE!</v>
      </c>
      <c r="U12" s="59" t="e">
        <f t="shared" ca="1" si="4"/>
        <v>#VALUE!</v>
      </c>
      <c r="V12" s="60" t="e">
        <f t="shared" ca="1" si="5"/>
        <v>#VALUE!</v>
      </c>
      <c r="W12" s="61" t="e">
        <f t="shared" ca="1" si="6"/>
        <v>#VALUE!</v>
      </c>
      <c r="X12" s="61" t="str">
        <f ca="1">OFFSET(業務便入力!$W12,0,(COLUMN()-COLUMN($L$1))/6)</f>
        <v/>
      </c>
      <c r="Y12" s="61" t="e">
        <f>IF($I12="(送料別)",0,VLOOKUP($H12,業務便!$A$20:$O$29,4+(COLUMN()-COLUMN($M$1))/6,FALSE))</f>
        <v>#N/A</v>
      </c>
      <c r="Z12" s="62" t="e">
        <f t="shared" ca="1" si="7"/>
        <v>#VALUE!</v>
      </c>
      <c r="AA12" s="59" t="e">
        <f t="shared" ca="1" si="8"/>
        <v>#VALUE!</v>
      </c>
      <c r="AB12" s="60" t="e">
        <f t="shared" ca="1" si="9"/>
        <v>#VALUE!</v>
      </c>
      <c r="AC12" s="61" t="e">
        <f t="shared" ca="1" si="10"/>
        <v>#VALUE!</v>
      </c>
      <c r="AD12" s="61" t="str">
        <f ca="1">OFFSET(業務便入力!$W12,0,(COLUMN()-COLUMN($L$1))/6)</f>
        <v/>
      </c>
      <c r="AE12" s="61" t="e">
        <f>IF($I12="(送料別)",0,VLOOKUP($H12,業務便!$A$20:$O$29,4+(COLUMN()-COLUMN($M$1))/6,FALSE))</f>
        <v>#N/A</v>
      </c>
      <c r="AF12" s="62" t="e">
        <f t="shared" ca="1" si="11"/>
        <v>#VALUE!</v>
      </c>
      <c r="AG12" s="59" t="e">
        <f t="shared" ca="1" si="12"/>
        <v>#VALUE!</v>
      </c>
      <c r="AH12" s="60" t="e">
        <f t="shared" ca="1" si="13"/>
        <v>#VALUE!</v>
      </c>
      <c r="AI12" s="61" t="e">
        <f t="shared" ca="1" si="14"/>
        <v>#VALUE!</v>
      </c>
      <c r="AJ12" s="61" t="str">
        <f ca="1">OFFSET(業務便入力!$W12,0,(COLUMN()-COLUMN($L$1))/6)</f>
        <v/>
      </c>
      <c r="AK12" s="61" t="e">
        <f>IF($I12="(送料別)",0,VLOOKUP($H12,業務便!$A$20:$O$29,4+(COLUMN()-COLUMN($M$1))/6,FALSE))</f>
        <v>#N/A</v>
      </c>
      <c r="AL12" s="62" t="e">
        <f t="shared" ca="1" si="15"/>
        <v>#VALUE!</v>
      </c>
      <c r="AM12" s="59" t="e">
        <f t="shared" ca="1" si="16"/>
        <v>#VALUE!</v>
      </c>
      <c r="AN12" s="60" t="e">
        <f t="shared" ca="1" si="17"/>
        <v>#VALUE!</v>
      </c>
      <c r="AO12" s="61" t="e">
        <f t="shared" ca="1" si="18"/>
        <v>#VALUE!</v>
      </c>
      <c r="AP12" s="61" t="str">
        <f ca="1">OFFSET(業務便入力!$W12,0,(COLUMN()-COLUMN($L$1))/6)</f>
        <v/>
      </c>
      <c r="AQ12" s="61" t="e">
        <f>IF($I12="(送料別)",0,VLOOKUP($H12,業務便!$A$20:$O$29,4+(COLUMN()-COLUMN($M$1))/6,FALSE))</f>
        <v>#N/A</v>
      </c>
      <c r="AR12" s="62" t="e">
        <f t="shared" ca="1" si="19"/>
        <v>#VALUE!</v>
      </c>
      <c r="AS12" s="59" t="e">
        <f t="shared" ca="1" si="20"/>
        <v>#VALUE!</v>
      </c>
      <c r="AT12" s="60" t="e">
        <f t="shared" ca="1" si="21"/>
        <v>#VALUE!</v>
      </c>
      <c r="AU12" s="61" t="e">
        <f t="shared" ca="1" si="22"/>
        <v>#VALUE!</v>
      </c>
      <c r="AV12" s="61" t="str">
        <f ca="1">OFFSET(業務便入力!$W12,0,(COLUMN()-COLUMN($L$1))/6)</f>
        <v/>
      </c>
      <c r="AW12" s="61" t="e">
        <f>IF($I12="(送料別)",0,VLOOKUP($H12,業務便!$A$20:$O$29,4+(COLUMN()-COLUMN($M$1))/6,FALSE))</f>
        <v>#N/A</v>
      </c>
      <c r="AX12" s="62" t="e">
        <f t="shared" ca="1" si="23"/>
        <v>#VALUE!</v>
      </c>
      <c r="AY12" s="59" t="e">
        <f t="shared" ca="1" si="24"/>
        <v>#VALUE!</v>
      </c>
      <c r="AZ12" s="60" t="e">
        <f t="shared" ca="1" si="25"/>
        <v>#VALUE!</v>
      </c>
      <c r="BA12" s="61" t="e">
        <f t="shared" ca="1" si="26"/>
        <v>#VALUE!</v>
      </c>
      <c r="BB12" s="61" t="str">
        <f ca="1">OFFSET(業務便入力!$W12,0,(COLUMN()-COLUMN($L$1))/6)</f>
        <v/>
      </c>
      <c r="BC12" s="61" t="e">
        <f>IF($I12="(送料別)",0,VLOOKUP($H12,業務便!$A$20:$O$29,4+(COLUMN()-COLUMN($M$1))/6,FALSE))</f>
        <v>#N/A</v>
      </c>
      <c r="BD12" s="62" t="e">
        <f t="shared" ca="1" si="27"/>
        <v>#VALUE!</v>
      </c>
      <c r="BE12" s="59" t="e">
        <f t="shared" ca="1" si="28"/>
        <v>#VALUE!</v>
      </c>
      <c r="BF12" s="60" t="e">
        <f t="shared" ca="1" si="29"/>
        <v>#VALUE!</v>
      </c>
      <c r="BG12" s="61" t="e">
        <f t="shared" ca="1" si="30"/>
        <v>#VALUE!</v>
      </c>
      <c r="BH12" s="61" t="str">
        <f ca="1">OFFSET(業務便入力!$W12,0,(COLUMN()-COLUMN($L$1))/6)</f>
        <v/>
      </c>
      <c r="BI12" s="61" t="e">
        <f>IF($I12="(送料別)",0,VLOOKUP($H12,業務便!$A$20:$O$29,4+(COLUMN()-COLUMN($M$1))/6,FALSE))</f>
        <v>#N/A</v>
      </c>
      <c r="BJ12" s="62" t="e">
        <f t="shared" ca="1" si="31"/>
        <v>#VALUE!</v>
      </c>
      <c r="BK12" s="59" t="e">
        <f t="shared" ca="1" si="32"/>
        <v>#VALUE!</v>
      </c>
      <c r="BL12" s="60" t="e">
        <f t="shared" ca="1" si="33"/>
        <v>#VALUE!</v>
      </c>
      <c r="BM12" s="61" t="e">
        <f t="shared" ca="1" si="34"/>
        <v>#VALUE!</v>
      </c>
      <c r="BN12" s="61" t="str">
        <f ca="1">OFFSET(業務便入力!$W12,0,(COLUMN()-COLUMN($L$1))/6)</f>
        <v/>
      </c>
      <c r="BO12" s="61" t="e">
        <f>IF($I12="(送料別)",0,VLOOKUP($H12,業務便!$A$20:$O$29,4+(COLUMN()-COLUMN($M$1))/6,FALSE))</f>
        <v>#N/A</v>
      </c>
      <c r="BP12" s="62" t="e">
        <f t="shared" ca="1" si="35"/>
        <v>#VALUE!</v>
      </c>
      <c r="BQ12" s="59" t="e">
        <f t="shared" ca="1" si="36"/>
        <v>#VALUE!</v>
      </c>
      <c r="BR12" s="60" t="e">
        <f t="shared" ca="1" si="37"/>
        <v>#VALUE!</v>
      </c>
      <c r="BS12" s="61" t="e">
        <f t="shared" ca="1" si="38"/>
        <v>#VALUE!</v>
      </c>
      <c r="BT12" s="61" t="str">
        <f ca="1">OFFSET(業務便入力!$W12,0,(COLUMN()-COLUMN($L$1))/6)</f>
        <v/>
      </c>
      <c r="BU12" s="61" t="e">
        <f>IF($I12="(送料別)",0,VLOOKUP($H12,業務便!$A$20:$O$29,4+(COLUMN()-COLUMN($M$1))/6,FALSE))</f>
        <v>#N/A</v>
      </c>
      <c r="BV12" s="62" t="e">
        <f t="shared" ca="1" si="39"/>
        <v>#VALUE!</v>
      </c>
      <c r="BW12" s="59" t="e">
        <f t="shared" ca="1" si="40"/>
        <v>#VALUE!</v>
      </c>
      <c r="BX12" s="60" t="e">
        <f t="shared" ca="1" si="41"/>
        <v>#VALUE!</v>
      </c>
      <c r="BY12" s="61" t="e">
        <f t="shared" ca="1" si="42"/>
        <v>#VALUE!</v>
      </c>
      <c r="BZ12" s="61" t="str">
        <f ca="1">OFFSET(業務便入力!$W12,0,(COLUMN()-COLUMN($L$1))/6)</f>
        <v/>
      </c>
      <c r="CA12" s="61" t="e">
        <f>IF($I12="(送料別)",0,VLOOKUP($H12,業務便!$A$20:$O$29,4+(COLUMN()-COLUMN($M$1))/6,FALSE))</f>
        <v>#N/A</v>
      </c>
      <c r="CB12" s="62" t="e">
        <f t="shared" ca="1" si="43"/>
        <v>#VALUE!</v>
      </c>
      <c r="CC12" s="59" t="e">
        <f t="shared" ca="1" si="44"/>
        <v>#VALUE!</v>
      </c>
      <c r="CD12" s="60" t="e">
        <f t="shared" ca="1" si="45"/>
        <v>#VALUE!</v>
      </c>
      <c r="CE12" s="61" t="e">
        <f t="shared" ca="1" si="46"/>
        <v>#VALUE!</v>
      </c>
    </row>
    <row r="13" spans="1:83">
      <c r="A13" s="6">
        <v>10</v>
      </c>
      <c r="B13" s="158" t="str">
        <f>IF(ISBLANK(業務便入力!B13),"",業務便入力!B13)</f>
        <v/>
      </c>
      <c r="C13" s="5" t="str">
        <f>IF(ISBLANK(業務便入力!C13),"",業務便入力!C13)</f>
        <v/>
      </c>
      <c r="D13" s="15">
        <f>IF(ISBLANK(宅配便仮計算!D13),"",宅配便仮計算!D13)</f>
        <v>0.85</v>
      </c>
      <c r="E13" s="5" t="str">
        <f>IF(ISBLANK(業務便入力!I13),"",業務便入力!I13)</f>
        <v/>
      </c>
      <c r="F13" s="5" t="str">
        <f>IF(ISBLANK(業務便入力!L13),"",業務便入力!L13)</f>
        <v/>
      </c>
      <c r="G13" s="5" t="str">
        <f>IF(ISBLANK(業務便入力!N13),"",IF(業務便入力!P13="以上",1,業務便入力!N13))</f>
        <v/>
      </c>
      <c r="H13" s="5" t="str">
        <f>IF(ISBLANK(業務便入力!Q13),"",業務便入力!Q13)</f>
        <v/>
      </c>
      <c r="I13" s="6" t="str">
        <f>IF(ISBLANK(業務便入力!R13),"",業務便入力!R13)</f>
        <v/>
      </c>
      <c r="J13" s="5" t="str">
        <f>IF(ISBLANK(業務便入力!S13),"",業務便入力!S13)</f>
        <v/>
      </c>
      <c r="K13" s="5" t="str">
        <f>IF(ISBLANK(業務便入力!T13),"",業務便入力!T13)</f>
        <v/>
      </c>
      <c r="L13" s="61" t="str">
        <f ca="1">OFFSET(業務便入力!$W13,0,(COLUMN()-COLUMN($L$1))/6)</f>
        <v/>
      </c>
      <c r="M13" s="61" t="e">
        <f>IF($I13="(送料別)",0,VLOOKUP($H13,業務便!$A$20:$O$29,4+(COLUMN()-COLUMN($M$1))/6,FALSE))</f>
        <v>#N/A</v>
      </c>
      <c r="N13" s="62" t="e">
        <f t="shared" ca="1" si="0"/>
        <v>#VALUE!</v>
      </c>
      <c r="O13" s="59" t="e">
        <f t="shared" ca="1" si="1"/>
        <v>#VALUE!</v>
      </c>
      <c r="P13" s="60" t="e">
        <f t="shared" ca="1" si="2"/>
        <v>#VALUE!</v>
      </c>
      <c r="Q13" s="61" t="e">
        <f t="shared" ca="1" si="47"/>
        <v>#VALUE!</v>
      </c>
      <c r="R13" s="61" t="str">
        <f ca="1">OFFSET(業務便入力!$W13,0,(COLUMN()-COLUMN($L$1))/6)</f>
        <v/>
      </c>
      <c r="S13" s="61" t="e">
        <f>IF($I13="(送料別)",0,VLOOKUP($H13,業務便!$A$20:$O$29,4+(COLUMN()-COLUMN($M$1))/6,FALSE))</f>
        <v>#N/A</v>
      </c>
      <c r="T13" s="62" t="e">
        <f t="shared" ca="1" si="3"/>
        <v>#VALUE!</v>
      </c>
      <c r="U13" s="59" t="e">
        <f t="shared" ca="1" si="4"/>
        <v>#VALUE!</v>
      </c>
      <c r="V13" s="60" t="e">
        <f t="shared" ca="1" si="5"/>
        <v>#VALUE!</v>
      </c>
      <c r="W13" s="61" t="e">
        <f t="shared" ca="1" si="6"/>
        <v>#VALUE!</v>
      </c>
      <c r="X13" s="61" t="str">
        <f ca="1">OFFSET(業務便入力!$W13,0,(COLUMN()-COLUMN($L$1))/6)</f>
        <v/>
      </c>
      <c r="Y13" s="61" t="e">
        <f>IF($I13="(送料別)",0,VLOOKUP($H13,業務便!$A$20:$O$29,4+(COLUMN()-COLUMN($M$1))/6,FALSE))</f>
        <v>#N/A</v>
      </c>
      <c r="Z13" s="62" t="e">
        <f t="shared" ca="1" si="7"/>
        <v>#VALUE!</v>
      </c>
      <c r="AA13" s="59" t="e">
        <f t="shared" ca="1" si="8"/>
        <v>#VALUE!</v>
      </c>
      <c r="AB13" s="60" t="e">
        <f t="shared" ca="1" si="9"/>
        <v>#VALUE!</v>
      </c>
      <c r="AC13" s="61" t="e">
        <f t="shared" ca="1" si="10"/>
        <v>#VALUE!</v>
      </c>
      <c r="AD13" s="61" t="str">
        <f ca="1">OFFSET(業務便入力!$W13,0,(COLUMN()-COLUMN($L$1))/6)</f>
        <v/>
      </c>
      <c r="AE13" s="61" t="e">
        <f>IF($I13="(送料別)",0,VLOOKUP($H13,業務便!$A$20:$O$29,4+(COLUMN()-COLUMN($M$1))/6,FALSE))</f>
        <v>#N/A</v>
      </c>
      <c r="AF13" s="62" t="e">
        <f t="shared" ca="1" si="11"/>
        <v>#VALUE!</v>
      </c>
      <c r="AG13" s="59" t="e">
        <f t="shared" ca="1" si="12"/>
        <v>#VALUE!</v>
      </c>
      <c r="AH13" s="60" t="e">
        <f t="shared" ca="1" si="13"/>
        <v>#VALUE!</v>
      </c>
      <c r="AI13" s="61" t="e">
        <f t="shared" ca="1" si="14"/>
        <v>#VALUE!</v>
      </c>
      <c r="AJ13" s="61" t="str">
        <f ca="1">OFFSET(業務便入力!$W13,0,(COLUMN()-COLUMN($L$1))/6)</f>
        <v/>
      </c>
      <c r="AK13" s="61" t="e">
        <f>IF($I13="(送料別)",0,VLOOKUP($H13,業務便!$A$20:$O$29,4+(COLUMN()-COLUMN($M$1))/6,FALSE))</f>
        <v>#N/A</v>
      </c>
      <c r="AL13" s="62" t="e">
        <f t="shared" ca="1" si="15"/>
        <v>#VALUE!</v>
      </c>
      <c r="AM13" s="59" t="e">
        <f t="shared" ca="1" si="16"/>
        <v>#VALUE!</v>
      </c>
      <c r="AN13" s="60" t="e">
        <f t="shared" ca="1" si="17"/>
        <v>#VALUE!</v>
      </c>
      <c r="AO13" s="61" t="e">
        <f t="shared" ca="1" si="18"/>
        <v>#VALUE!</v>
      </c>
      <c r="AP13" s="61" t="str">
        <f ca="1">OFFSET(業務便入力!$W13,0,(COLUMN()-COLUMN($L$1))/6)</f>
        <v/>
      </c>
      <c r="AQ13" s="61" t="e">
        <f>IF($I13="(送料別)",0,VLOOKUP($H13,業務便!$A$20:$O$29,4+(COLUMN()-COLUMN($M$1))/6,FALSE))</f>
        <v>#N/A</v>
      </c>
      <c r="AR13" s="62" t="e">
        <f t="shared" ca="1" si="19"/>
        <v>#VALUE!</v>
      </c>
      <c r="AS13" s="59" t="e">
        <f t="shared" ca="1" si="20"/>
        <v>#VALUE!</v>
      </c>
      <c r="AT13" s="60" t="e">
        <f t="shared" ca="1" si="21"/>
        <v>#VALUE!</v>
      </c>
      <c r="AU13" s="61" t="e">
        <f t="shared" ca="1" si="22"/>
        <v>#VALUE!</v>
      </c>
      <c r="AV13" s="61" t="str">
        <f ca="1">OFFSET(業務便入力!$W13,0,(COLUMN()-COLUMN($L$1))/6)</f>
        <v/>
      </c>
      <c r="AW13" s="61" t="e">
        <f>IF($I13="(送料別)",0,VLOOKUP($H13,業務便!$A$20:$O$29,4+(COLUMN()-COLUMN($M$1))/6,FALSE))</f>
        <v>#N/A</v>
      </c>
      <c r="AX13" s="62" t="e">
        <f t="shared" ca="1" si="23"/>
        <v>#VALUE!</v>
      </c>
      <c r="AY13" s="59" t="e">
        <f t="shared" ca="1" si="24"/>
        <v>#VALUE!</v>
      </c>
      <c r="AZ13" s="60" t="e">
        <f t="shared" ca="1" si="25"/>
        <v>#VALUE!</v>
      </c>
      <c r="BA13" s="61" t="e">
        <f t="shared" ca="1" si="26"/>
        <v>#VALUE!</v>
      </c>
      <c r="BB13" s="61" t="str">
        <f ca="1">OFFSET(業務便入力!$W13,0,(COLUMN()-COLUMN($L$1))/6)</f>
        <v/>
      </c>
      <c r="BC13" s="61" t="e">
        <f>IF($I13="(送料別)",0,VLOOKUP($H13,業務便!$A$20:$O$29,4+(COLUMN()-COLUMN($M$1))/6,FALSE))</f>
        <v>#N/A</v>
      </c>
      <c r="BD13" s="62" t="e">
        <f t="shared" ca="1" si="27"/>
        <v>#VALUE!</v>
      </c>
      <c r="BE13" s="59" t="e">
        <f t="shared" ca="1" si="28"/>
        <v>#VALUE!</v>
      </c>
      <c r="BF13" s="60" t="e">
        <f t="shared" ca="1" si="29"/>
        <v>#VALUE!</v>
      </c>
      <c r="BG13" s="61" t="e">
        <f t="shared" ca="1" si="30"/>
        <v>#VALUE!</v>
      </c>
      <c r="BH13" s="61" t="str">
        <f ca="1">OFFSET(業務便入力!$W13,0,(COLUMN()-COLUMN($L$1))/6)</f>
        <v/>
      </c>
      <c r="BI13" s="61" t="e">
        <f>IF($I13="(送料別)",0,VLOOKUP($H13,業務便!$A$20:$O$29,4+(COLUMN()-COLUMN($M$1))/6,FALSE))</f>
        <v>#N/A</v>
      </c>
      <c r="BJ13" s="62" t="e">
        <f t="shared" ca="1" si="31"/>
        <v>#VALUE!</v>
      </c>
      <c r="BK13" s="59" t="e">
        <f t="shared" ca="1" si="32"/>
        <v>#VALUE!</v>
      </c>
      <c r="BL13" s="60" t="e">
        <f t="shared" ca="1" si="33"/>
        <v>#VALUE!</v>
      </c>
      <c r="BM13" s="61" t="e">
        <f t="shared" ca="1" si="34"/>
        <v>#VALUE!</v>
      </c>
      <c r="BN13" s="61" t="str">
        <f ca="1">OFFSET(業務便入力!$W13,0,(COLUMN()-COLUMN($L$1))/6)</f>
        <v/>
      </c>
      <c r="BO13" s="61" t="e">
        <f>IF($I13="(送料別)",0,VLOOKUP($H13,業務便!$A$20:$O$29,4+(COLUMN()-COLUMN($M$1))/6,FALSE))</f>
        <v>#N/A</v>
      </c>
      <c r="BP13" s="62" t="e">
        <f t="shared" ca="1" si="35"/>
        <v>#VALUE!</v>
      </c>
      <c r="BQ13" s="59" t="e">
        <f t="shared" ca="1" si="36"/>
        <v>#VALUE!</v>
      </c>
      <c r="BR13" s="60" t="e">
        <f t="shared" ca="1" si="37"/>
        <v>#VALUE!</v>
      </c>
      <c r="BS13" s="61" t="e">
        <f t="shared" ca="1" si="38"/>
        <v>#VALUE!</v>
      </c>
      <c r="BT13" s="61" t="str">
        <f ca="1">OFFSET(業務便入力!$W13,0,(COLUMN()-COLUMN($L$1))/6)</f>
        <v/>
      </c>
      <c r="BU13" s="61" t="e">
        <f>IF($I13="(送料別)",0,VLOOKUP($H13,業務便!$A$20:$O$29,4+(COLUMN()-COLUMN($M$1))/6,FALSE))</f>
        <v>#N/A</v>
      </c>
      <c r="BV13" s="62" t="e">
        <f t="shared" ca="1" si="39"/>
        <v>#VALUE!</v>
      </c>
      <c r="BW13" s="59" t="e">
        <f t="shared" ca="1" si="40"/>
        <v>#VALUE!</v>
      </c>
      <c r="BX13" s="60" t="e">
        <f t="shared" ca="1" si="41"/>
        <v>#VALUE!</v>
      </c>
      <c r="BY13" s="61" t="e">
        <f t="shared" ca="1" si="42"/>
        <v>#VALUE!</v>
      </c>
      <c r="BZ13" s="61" t="str">
        <f ca="1">OFFSET(業務便入力!$W13,0,(COLUMN()-COLUMN($L$1))/6)</f>
        <v/>
      </c>
      <c r="CA13" s="61" t="e">
        <f>IF($I13="(送料別)",0,VLOOKUP($H13,業務便!$A$20:$O$29,4+(COLUMN()-COLUMN($M$1))/6,FALSE))</f>
        <v>#N/A</v>
      </c>
      <c r="CB13" s="62" t="e">
        <f t="shared" ca="1" si="43"/>
        <v>#VALUE!</v>
      </c>
      <c r="CC13" s="59" t="e">
        <f t="shared" ca="1" si="44"/>
        <v>#VALUE!</v>
      </c>
      <c r="CD13" s="60" t="e">
        <f t="shared" ca="1" si="45"/>
        <v>#VALUE!</v>
      </c>
      <c r="CE13" s="61" t="e">
        <f t="shared" ca="1" si="46"/>
        <v>#VALUE!</v>
      </c>
    </row>
    <row r="14" spans="1:83">
      <c r="A14" s="6">
        <v>11</v>
      </c>
      <c r="B14" s="158" t="str">
        <f>IF(ISBLANK(業務便入力!B14),"",業務便入力!B14)</f>
        <v/>
      </c>
      <c r="C14" s="5" t="str">
        <f>IF(ISBLANK(業務便入力!C14),"",業務便入力!C14)</f>
        <v/>
      </c>
      <c r="D14" s="15">
        <f>IF(ISBLANK(宅配便仮計算!D14),"",宅配便仮計算!D14)</f>
        <v>0.85</v>
      </c>
      <c r="E14" s="5" t="str">
        <f>IF(ISBLANK(業務便入力!I14),"",業務便入力!I14)</f>
        <v/>
      </c>
      <c r="F14" s="5" t="str">
        <f>IF(ISBLANK(業務便入力!L14),"",業務便入力!L14)</f>
        <v/>
      </c>
      <c r="G14" s="5" t="str">
        <f>IF(ISBLANK(業務便入力!N14),"",IF(業務便入力!P14="以上",1,業務便入力!N14))</f>
        <v/>
      </c>
      <c r="H14" s="5" t="str">
        <f>IF(ISBLANK(業務便入力!Q14),"",業務便入力!Q14)</f>
        <v/>
      </c>
      <c r="I14" s="6" t="str">
        <f>IF(ISBLANK(業務便入力!R14),"",業務便入力!R14)</f>
        <v/>
      </c>
      <c r="J14" s="5" t="str">
        <f>IF(ISBLANK(業務便入力!S14),"",業務便入力!S14)</f>
        <v/>
      </c>
      <c r="K14" s="5" t="str">
        <f>IF(ISBLANK(業務便入力!T14),"",業務便入力!T14)</f>
        <v/>
      </c>
      <c r="L14" s="61" t="str">
        <f ca="1">OFFSET(業務便入力!$W14,0,(COLUMN()-COLUMN($L$1))/6)</f>
        <v/>
      </c>
      <c r="M14" s="61" t="e">
        <f>IF($I14="(送料別)",0,VLOOKUP($H14,業務便!$A$20:$O$29,4+(COLUMN()-COLUMN($M$1))/6,FALSE))</f>
        <v>#N/A</v>
      </c>
      <c r="N14" s="62" t="e">
        <f t="shared" ca="1" si="0"/>
        <v>#VALUE!</v>
      </c>
      <c r="O14" s="59" t="e">
        <f t="shared" ca="1" si="1"/>
        <v>#VALUE!</v>
      </c>
      <c r="P14" s="60" t="e">
        <f t="shared" ca="1" si="2"/>
        <v>#VALUE!</v>
      </c>
      <c r="Q14" s="61" t="e">
        <f t="shared" ca="1" si="47"/>
        <v>#VALUE!</v>
      </c>
      <c r="R14" s="61" t="str">
        <f ca="1">OFFSET(業務便入力!$W14,0,(COLUMN()-COLUMN($L$1))/6)</f>
        <v/>
      </c>
      <c r="S14" s="61" t="e">
        <f>IF($I14="(送料別)",0,VLOOKUP($H14,業務便!$A$20:$O$29,4+(COLUMN()-COLUMN($M$1))/6,FALSE))</f>
        <v>#N/A</v>
      </c>
      <c r="T14" s="62" t="e">
        <f t="shared" ca="1" si="3"/>
        <v>#VALUE!</v>
      </c>
      <c r="U14" s="59" t="e">
        <f t="shared" ca="1" si="4"/>
        <v>#VALUE!</v>
      </c>
      <c r="V14" s="60" t="e">
        <f t="shared" ca="1" si="5"/>
        <v>#VALUE!</v>
      </c>
      <c r="W14" s="61" t="e">
        <f t="shared" ca="1" si="6"/>
        <v>#VALUE!</v>
      </c>
      <c r="X14" s="61" t="str">
        <f ca="1">OFFSET(業務便入力!$W14,0,(COLUMN()-COLUMN($L$1))/6)</f>
        <v/>
      </c>
      <c r="Y14" s="61" t="e">
        <f>IF($I14="(送料別)",0,VLOOKUP($H14,業務便!$A$20:$O$29,4+(COLUMN()-COLUMN($M$1))/6,FALSE))</f>
        <v>#N/A</v>
      </c>
      <c r="Z14" s="62" t="e">
        <f t="shared" ca="1" si="7"/>
        <v>#VALUE!</v>
      </c>
      <c r="AA14" s="59" t="e">
        <f t="shared" ca="1" si="8"/>
        <v>#VALUE!</v>
      </c>
      <c r="AB14" s="60" t="e">
        <f t="shared" ca="1" si="9"/>
        <v>#VALUE!</v>
      </c>
      <c r="AC14" s="61" t="e">
        <f t="shared" ca="1" si="10"/>
        <v>#VALUE!</v>
      </c>
      <c r="AD14" s="61" t="str">
        <f ca="1">OFFSET(業務便入力!$W14,0,(COLUMN()-COLUMN($L$1))/6)</f>
        <v/>
      </c>
      <c r="AE14" s="61" t="e">
        <f>IF($I14="(送料別)",0,VLOOKUP($H14,業務便!$A$20:$O$29,4+(COLUMN()-COLUMN($M$1))/6,FALSE))</f>
        <v>#N/A</v>
      </c>
      <c r="AF14" s="62" t="e">
        <f t="shared" ca="1" si="11"/>
        <v>#VALUE!</v>
      </c>
      <c r="AG14" s="59" t="e">
        <f t="shared" ca="1" si="12"/>
        <v>#VALUE!</v>
      </c>
      <c r="AH14" s="60" t="e">
        <f t="shared" ca="1" si="13"/>
        <v>#VALUE!</v>
      </c>
      <c r="AI14" s="61" t="e">
        <f t="shared" ca="1" si="14"/>
        <v>#VALUE!</v>
      </c>
      <c r="AJ14" s="61" t="str">
        <f ca="1">OFFSET(業務便入力!$W14,0,(COLUMN()-COLUMN($L$1))/6)</f>
        <v/>
      </c>
      <c r="AK14" s="61" t="e">
        <f>IF($I14="(送料別)",0,VLOOKUP($H14,業務便!$A$20:$O$29,4+(COLUMN()-COLUMN($M$1))/6,FALSE))</f>
        <v>#N/A</v>
      </c>
      <c r="AL14" s="62" t="e">
        <f t="shared" ca="1" si="15"/>
        <v>#VALUE!</v>
      </c>
      <c r="AM14" s="59" t="e">
        <f t="shared" ca="1" si="16"/>
        <v>#VALUE!</v>
      </c>
      <c r="AN14" s="60" t="e">
        <f t="shared" ca="1" si="17"/>
        <v>#VALUE!</v>
      </c>
      <c r="AO14" s="61" t="e">
        <f t="shared" ca="1" si="18"/>
        <v>#VALUE!</v>
      </c>
      <c r="AP14" s="61" t="str">
        <f ca="1">OFFSET(業務便入力!$W14,0,(COLUMN()-COLUMN($L$1))/6)</f>
        <v/>
      </c>
      <c r="AQ14" s="61" t="e">
        <f>IF($I14="(送料別)",0,VLOOKUP($H14,業務便!$A$20:$O$29,4+(COLUMN()-COLUMN($M$1))/6,FALSE))</f>
        <v>#N/A</v>
      </c>
      <c r="AR14" s="62" t="e">
        <f t="shared" ca="1" si="19"/>
        <v>#VALUE!</v>
      </c>
      <c r="AS14" s="59" t="e">
        <f t="shared" ca="1" si="20"/>
        <v>#VALUE!</v>
      </c>
      <c r="AT14" s="60" t="e">
        <f t="shared" ca="1" si="21"/>
        <v>#VALUE!</v>
      </c>
      <c r="AU14" s="61" t="e">
        <f t="shared" ca="1" si="22"/>
        <v>#VALUE!</v>
      </c>
      <c r="AV14" s="61" t="str">
        <f ca="1">OFFSET(業務便入力!$W14,0,(COLUMN()-COLUMN($L$1))/6)</f>
        <v/>
      </c>
      <c r="AW14" s="61" t="e">
        <f>IF($I14="(送料別)",0,VLOOKUP($H14,業務便!$A$20:$O$29,4+(COLUMN()-COLUMN($M$1))/6,FALSE))</f>
        <v>#N/A</v>
      </c>
      <c r="AX14" s="62" t="e">
        <f t="shared" ca="1" si="23"/>
        <v>#VALUE!</v>
      </c>
      <c r="AY14" s="59" t="e">
        <f t="shared" ca="1" si="24"/>
        <v>#VALUE!</v>
      </c>
      <c r="AZ14" s="60" t="e">
        <f t="shared" ca="1" si="25"/>
        <v>#VALUE!</v>
      </c>
      <c r="BA14" s="61" t="e">
        <f t="shared" ca="1" si="26"/>
        <v>#VALUE!</v>
      </c>
      <c r="BB14" s="61" t="str">
        <f ca="1">OFFSET(業務便入力!$W14,0,(COLUMN()-COLUMN($L$1))/6)</f>
        <v/>
      </c>
      <c r="BC14" s="61" t="e">
        <f>IF($I14="(送料別)",0,VLOOKUP($H14,業務便!$A$20:$O$29,4+(COLUMN()-COLUMN($M$1))/6,FALSE))</f>
        <v>#N/A</v>
      </c>
      <c r="BD14" s="62" t="e">
        <f t="shared" ca="1" si="27"/>
        <v>#VALUE!</v>
      </c>
      <c r="BE14" s="59" t="e">
        <f t="shared" ca="1" si="28"/>
        <v>#VALUE!</v>
      </c>
      <c r="BF14" s="60" t="e">
        <f t="shared" ca="1" si="29"/>
        <v>#VALUE!</v>
      </c>
      <c r="BG14" s="61" t="e">
        <f t="shared" ca="1" si="30"/>
        <v>#VALUE!</v>
      </c>
      <c r="BH14" s="61" t="str">
        <f ca="1">OFFSET(業務便入力!$W14,0,(COLUMN()-COLUMN($L$1))/6)</f>
        <v/>
      </c>
      <c r="BI14" s="61" t="e">
        <f>IF($I14="(送料別)",0,VLOOKUP($H14,業務便!$A$20:$O$29,4+(COLUMN()-COLUMN($M$1))/6,FALSE))</f>
        <v>#N/A</v>
      </c>
      <c r="BJ14" s="62" t="e">
        <f t="shared" ca="1" si="31"/>
        <v>#VALUE!</v>
      </c>
      <c r="BK14" s="59" t="e">
        <f t="shared" ca="1" si="32"/>
        <v>#VALUE!</v>
      </c>
      <c r="BL14" s="60" t="e">
        <f t="shared" ca="1" si="33"/>
        <v>#VALUE!</v>
      </c>
      <c r="BM14" s="61" t="e">
        <f t="shared" ca="1" si="34"/>
        <v>#VALUE!</v>
      </c>
      <c r="BN14" s="61" t="str">
        <f ca="1">OFFSET(業務便入力!$W14,0,(COLUMN()-COLUMN($L$1))/6)</f>
        <v/>
      </c>
      <c r="BO14" s="61" t="e">
        <f>IF($I14="(送料別)",0,VLOOKUP($H14,業務便!$A$20:$O$29,4+(COLUMN()-COLUMN($M$1))/6,FALSE))</f>
        <v>#N/A</v>
      </c>
      <c r="BP14" s="62" t="e">
        <f t="shared" ca="1" si="35"/>
        <v>#VALUE!</v>
      </c>
      <c r="BQ14" s="59" t="e">
        <f t="shared" ca="1" si="36"/>
        <v>#VALUE!</v>
      </c>
      <c r="BR14" s="60" t="e">
        <f t="shared" ca="1" si="37"/>
        <v>#VALUE!</v>
      </c>
      <c r="BS14" s="61" t="e">
        <f t="shared" ca="1" si="38"/>
        <v>#VALUE!</v>
      </c>
      <c r="BT14" s="61" t="str">
        <f ca="1">OFFSET(業務便入力!$W14,0,(COLUMN()-COLUMN($L$1))/6)</f>
        <v/>
      </c>
      <c r="BU14" s="61" t="e">
        <f>IF($I14="(送料別)",0,VLOOKUP($H14,業務便!$A$20:$O$29,4+(COLUMN()-COLUMN($M$1))/6,FALSE))</f>
        <v>#N/A</v>
      </c>
      <c r="BV14" s="62" t="e">
        <f t="shared" ca="1" si="39"/>
        <v>#VALUE!</v>
      </c>
      <c r="BW14" s="59" t="e">
        <f t="shared" ca="1" si="40"/>
        <v>#VALUE!</v>
      </c>
      <c r="BX14" s="60" t="e">
        <f t="shared" ca="1" si="41"/>
        <v>#VALUE!</v>
      </c>
      <c r="BY14" s="61" t="e">
        <f t="shared" ca="1" si="42"/>
        <v>#VALUE!</v>
      </c>
      <c r="BZ14" s="61" t="str">
        <f ca="1">OFFSET(業務便入力!$W14,0,(COLUMN()-COLUMN($L$1))/6)</f>
        <v/>
      </c>
      <c r="CA14" s="61" t="e">
        <f>IF($I14="(送料別)",0,VLOOKUP($H14,業務便!$A$20:$O$29,4+(COLUMN()-COLUMN($M$1))/6,FALSE))</f>
        <v>#N/A</v>
      </c>
      <c r="CB14" s="62" t="e">
        <f t="shared" ca="1" si="43"/>
        <v>#VALUE!</v>
      </c>
      <c r="CC14" s="59" t="e">
        <f t="shared" ca="1" si="44"/>
        <v>#VALUE!</v>
      </c>
      <c r="CD14" s="60" t="e">
        <f t="shared" ca="1" si="45"/>
        <v>#VALUE!</v>
      </c>
      <c r="CE14" s="61" t="e">
        <f t="shared" ca="1" si="46"/>
        <v>#VALUE!</v>
      </c>
    </row>
    <row r="15" spans="1:83">
      <c r="A15" s="6">
        <v>12</v>
      </c>
      <c r="B15" s="158" t="str">
        <f>IF(ISBLANK(業務便入力!B15),"",業務便入力!B15)</f>
        <v/>
      </c>
      <c r="C15" s="5" t="str">
        <f>IF(ISBLANK(業務便入力!C15),"",業務便入力!C15)</f>
        <v/>
      </c>
      <c r="D15" s="15">
        <f>IF(ISBLANK(宅配便仮計算!D15),"",宅配便仮計算!D15)</f>
        <v>0.85</v>
      </c>
      <c r="E15" s="5" t="str">
        <f>IF(ISBLANK(業務便入力!I15),"",業務便入力!I15)</f>
        <v/>
      </c>
      <c r="F15" s="5" t="str">
        <f>IF(ISBLANK(業務便入力!L15),"",業務便入力!L15)</f>
        <v/>
      </c>
      <c r="G15" s="5" t="str">
        <f>IF(ISBLANK(業務便入力!N15),"",IF(業務便入力!P15="以上",1,業務便入力!N15))</f>
        <v/>
      </c>
      <c r="H15" s="5" t="str">
        <f>IF(ISBLANK(業務便入力!Q15),"",業務便入力!Q15)</f>
        <v/>
      </c>
      <c r="I15" s="6" t="str">
        <f>IF(ISBLANK(業務便入力!R15),"",業務便入力!R15)</f>
        <v/>
      </c>
      <c r="J15" s="5" t="str">
        <f>IF(ISBLANK(業務便入力!S15),"",業務便入力!S15)</f>
        <v/>
      </c>
      <c r="K15" s="5" t="str">
        <f>IF(ISBLANK(業務便入力!T15),"",業務便入力!T15)</f>
        <v/>
      </c>
      <c r="L15" s="61" t="str">
        <f ca="1">OFFSET(業務便入力!$W15,0,(COLUMN()-COLUMN($L$1))/6)</f>
        <v/>
      </c>
      <c r="M15" s="61" t="e">
        <f>IF($I15="(送料別)",0,VLOOKUP($H15,業務便!$A$20:$O$29,4+(COLUMN()-COLUMN($M$1))/6,FALSE))</f>
        <v>#N/A</v>
      </c>
      <c r="N15" s="62" t="e">
        <f t="shared" ca="1" si="0"/>
        <v>#VALUE!</v>
      </c>
      <c r="O15" s="59" t="e">
        <f t="shared" ca="1" si="1"/>
        <v>#VALUE!</v>
      </c>
      <c r="P15" s="60" t="e">
        <f t="shared" ca="1" si="2"/>
        <v>#VALUE!</v>
      </c>
      <c r="Q15" s="61" t="e">
        <f t="shared" ca="1" si="47"/>
        <v>#VALUE!</v>
      </c>
      <c r="R15" s="61" t="str">
        <f ca="1">OFFSET(業務便入力!$W15,0,(COLUMN()-COLUMN($L$1))/6)</f>
        <v/>
      </c>
      <c r="S15" s="61" t="e">
        <f>IF($I15="(送料別)",0,VLOOKUP($H15,業務便!$A$20:$O$29,4+(COLUMN()-COLUMN($M$1))/6,FALSE))</f>
        <v>#N/A</v>
      </c>
      <c r="T15" s="62" t="e">
        <f t="shared" ca="1" si="3"/>
        <v>#VALUE!</v>
      </c>
      <c r="U15" s="59" t="e">
        <f t="shared" ca="1" si="4"/>
        <v>#VALUE!</v>
      </c>
      <c r="V15" s="60" t="e">
        <f t="shared" ca="1" si="5"/>
        <v>#VALUE!</v>
      </c>
      <c r="W15" s="61" t="e">
        <f t="shared" ca="1" si="6"/>
        <v>#VALUE!</v>
      </c>
      <c r="X15" s="61" t="str">
        <f ca="1">OFFSET(業務便入力!$W15,0,(COLUMN()-COLUMN($L$1))/6)</f>
        <v/>
      </c>
      <c r="Y15" s="61" t="e">
        <f>IF($I15="(送料別)",0,VLOOKUP($H15,業務便!$A$20:$O$29,4+(COLUMN()-COLUMN($M$1))/6,FALSE))</f>
        <v>#N/A</v>
      </c>
      <c r="Z15" s="62" t="e">
        <f t="shared" ca="1" si="7"/>
        <v>#VALUE!</v>
      </c>
      <c r="AA15" s="59" t="e">
        <f t="shared" ca="1" si="8"/>
        <v>#VALUE!</v>
      </c>
      <c r="AB15" s="60" t="e">
        <f t="shared" ca="1" si="9"/>
        <v>#VALUE!</v>
      </c>
      <c r="AC15" s="61" t="e">
        <f t="shared" ca="1" si="10"/>
        <v>#VALUE!</v>
      </c>
      <c r="AD15" s="61" t="str">
        <f ca="1">OFFSET(業務便入力!$W15,0,(COLUMN()-COLUMN($L$1))/6)</f>
        <v/>
      </c>
      <c r="AE15" s="61" t="e">
        <f>IF($I15="(送料別)",0,VLOOKUP($H15,業務便!$A$20:$O$29,4+(COLUMN()-COLUMN($M$1))/6,FALSE))</f>
        <v>#N/A</v>
      </c>
      <c r="AF15" s="62" t="e">
        <f t="shared" ca="1" si="11"/>
        <v>#VALUE!</v>
      </c>
      <c r="AG15" s="59" t="e">
        <f t="shared" ca="1" si="12"/>
        <v>#VALUE!</v>
      </c>
      <c r="AH15" s="60" t="e">
        <f t="shared" ca="1" si="13"/>
        <v>#VALUE!</v>
      </c>
      <c r="AI15" s="61" t="e">
        <f t="shared" ca="1" si="14"/>
        <v>#VALUE!</v>
      </c>
      <c r="AJ15" s="61" t="str">
        <f ca="1">OFFSET(業務便入力!$W15,0,(COLUMN()-COLUMN($L$1))/6)</f>
        <v/>
      </c>
      <c r="AK15" s="61" t="e">
        <f>IF($I15="(送料別)",0,VLOOKUP($H15,業務便!$A$20:$O$29,4+(COLUMN()-COLUMN($M$1))/6,FALSE))</f>
        <v>#N/A</v>
      </c>
      <c r="AL15" s="62" t="e">
        <f t="shared" ca="1" si="15"/>
        <v>#VALUE!</v>
      </c>
      <c r="AM15" s="59" t="e">
        <f t="shared" ca="1" si="16"/>
        <v>#VALUE!</v>
      </c>
      <c r="AN15" s="60" t="e">
        <f t="shared" ca="1" si="17"/>
        <v>#VALUE!</v>
      </c>
      <c r="AO15" s="61" t="e">
        <f t="shared" ca="1" si="18"/>
        <v>#VALUE!</v>
      </c>
      <c r="AP15" s="61" t="str">
        <f ca="1">OFFSET(業務便入力!$W15,0,(COLUMN()-COLUMN($L$1))/6)</f>
        <v/>
      </c>
      <c r="AQ15" s="61" t="e">
        <f>IF($I15="(送料別)",0,VLOOKUP($H15,業務便!$A$20:$O$29,4+(COLUMN()-COLUMN($M$1))/6,FALSE))</f>
        <v>#N/A</v>
      </c>
      <c r="AR15" s="62" t="e">
        <f t="shared" ca="1" si="19"/>
        <v>#VALUE!</v>
      </c>
      <c r="AS15" s="59" t="e">
        <f t="shared" ca="1" si="20"/>
        <v>#VALUE!</v>
      </c>
      <c r="AT15" s="60" t="e">
        <f t="shared" ca="1" si="21"/>
        <v>#VALUE!</v>
      </c>
      <c r="AU15" s="61" t="e">
        <f t="shared" ca="1" si="22"/>
        <v>#VALUE!</v>
      </c>
      <c r="AV15" s="61" t="str">
        <f ca="1">OFFSET(業務便入力!$W15,0,(COLUMN()-COLUMN($L$1))/6)</f>
        <v/>
      </c>
      <c r="AW15" s="61" t="e">
        <f>IF($I15="(送料別)",0,VLOOKUP($H15,業務便!$A$20:$O$29,4+(COLUMN()-COLUMN($M$1))/6,FALSE))</f>
        <v>#N/A</v>
      </c>
      <c r="AX15" s="62" t="e">
        <f t="shared" ca="1" si="23"/>
        <v>#VALUE!</v>
      </c>
      <c r="AY15" s="59" t="e">
        <f t="shared" ca="1" si="24"/>
        <v>#VALUE!</v>
      </c>
      <c r="AZ15" s="60" t="e">
        <f t="shared" ca="1" si="25"/>
        <v>#VALUE!</v>
      </c>
      <c r="BA15" s="61" t="e">
        <f t="shared" ca="1" si="26"/>
        <v>#VALUE!</v>
      </c>
      <c r="BB15" s="61" t="str">
        <f ca="1">OFFSET(業務便入力!$W15,0,(COLUMN()-COLUMN($L$1))/6)</f>
        <v/>
      </c>
      <c r="BC15" s="61" t="e">
        <f>IF($I15="(送料別)",0,VLOOKUP($H15,業務便!$A$20:$O$29,4+(COLUMN()-COLUMN($M$1))/6,FALSE))</f>
        <v>#N/A</v>
      </c>
      <c r="BD15" s="62" t="e">
        <f t="shared" ca="1" si="27"/>
        <v>#VALUE!</v>
      </c>
      <c r="BE15" s="59" t="e">
        <f t="shared" ca="1" si="28"/>
        <v>#VALUE!</v>
      </c>
      <c r="BF15" s="60" t="e">
        <f t="shared" ca="1" si="29"/>
        <v>#VALUE!</v>
      </c>
      <c r="BG15" s="61" t="e">
        <f t="shared" ca="1" si="30"/>
        <v>#VALUE!</v>
      </c>
      <c r="BH15" s="61" t="str">
        <f ca="1">OFFSET(業務便入力!$W15,0,(COLUMN()-COLUMN($L$1))/6)</f>
        <v/>
      </c>
      <c r="BI15" s="61" t="e">
        <f>IF($I15="(送料別)",0,VLOOKUP($H15,業務便!$A$20:$O$29,4+(COLUMN()-COLUMN($M$1))/6,FALSE))</f>
        <v>#N/A</v>
      </c>
      <c r="BJ15" s="62" t="e">
        <f t="shared" ca="1" si="31"/>
        <v>#VALUE!</v>
      </c>
      <c r="BK15" s="59" t="e">
        <f t="shared" ca="1" si="32"/>
        <v>#VALUE!</v>
      </c>
      <c r="BL15" s="60" t="e">
        <f t="shared" ca="1" si="33"/>
        <v>#VALUE!</v>
      </c>
      <c r="BM15" s="61" t="e">
        <f t="shared" ca="1" si="34"/>
        <v>#VALUE!</v>
      </c>
      <c r="BN15" s="61" t="str">
        <f ca="1">OFFSET(業務便入力!$W15,0,(COLUMN()-COLUMN($L$1))/6)</f>
        <v/>
      </c>
      <c r="BO15" s="61" t="e">
        <f>IF($I15="(送料別)",0,VLOOKUP($H15,業務便!$A$20:$O$29,4+(COLUMN()-COLUMN($M$1))/6,FALSE))</f>
        <v>#N/A</v>
      </c>
      <c r="BP15" s="62" t="e">
        <f t="shared" ca="1" si="35"/>
        <v>#VALUE!</v>
      </c>
      <c r="BQ15" s="59" t="e">
        <f t="shared" ca="1" si="36"/>
        <v>#VALUE!</v>
      </c>
      <c r="BR15" s="60" t="e">
        <f t="shared" ca="1" si="37"/>
        <v>#VALUE!</v>
      </c>
      <c r="BS15" s="61" t="e">
        <f t="shared" ca="1" si="38"/>
        <v>#VALUE!</v>
      </c>
      <c r="BT15" s="61" t="str">
        <f ca="1">OFFSET(業務便入力!$W15,0,(COLUMN()-COLUMN($L$1))/6)</f>
        <v/>
      </c>
      <c r="BU15" s="61" t="e">
        <f>IF($I15="(送料別)",0,VLOOKUP($H15,業務便!$A$20:$O$29,4+(COLUMN()-COLUMN($M$1))/6,FALSE))</f>
        <v>#N/A</v>
      </c>
      <c r="BV15" s="62" t="e">
        <f t="shared" ca="1" si="39"/>
        <v>#VALUE!</v>
      </c>
      <c r="BW15" s="59" t="e">
        <f t="shared" ca="1" si="40"/>
        <v>#VALUE!</v>
      </c>
      <c r="BX15" s="60" t="e">
        <f t="shared" ca="1" si="41"/>
        <v>#VALUE!</v>
      </c>
      <c r="BY15" s="61" t="e">
        <f t="shared" ca="1" si="42"/>
        <v>#VALUE!</v>
      </c>
      <c r="BZ15" s="61" t="str">
        <f ca="1">OFFSET(業務便入力!$W15,0,(COLUMN()-COLUMN($L$1))/6)</f>
        <v/>
      </c>
      <c r="CA15" s="61" t="e">
        <f>IF($I15="(送料別)",0,VLOOKUP($H15,業務便!$A$20:$O$29,4+(COLUMN()-COLUMN($M$1))/6,FALSE))</f>
        <v>#N/A</v>
      </c>
      <c r="CB15" s="62" t="e">
        <f t="shared" ca="1" si="43"/>
        <v>#VALUE!</v>
      </c>
      <c r="CC15" s="59" t="e">
        <f t="shared" ca="1" si="44"/>
        <v>#VALUE!</v>
      </c>
      <c r="CD15" s="60" t="e">
        <f t="shared" ca="1" si="45"/>
        <v>#VALUE!</v>
      </c>
      <c r="CE15" s="61" t="e">
        <f t="shared" ca="1" si="46"/>
        <v>#VALUE!</v>
      </c>
    </row>
    <row r="16" spans="1:83">
      <c r="A16" s="6">
        <v>13</v>
      </c>
      <c r="B16" s="158" t="str">
        <f>IF(ISBLANK(業務便入力!B16),"",業務便入力!B16)</f>
        <v/>
      </c>
      <c r="C16" s="5" t="str">
        <f>IF(ISBLANK(業務便入力!C16),"",業務便入力!C16)</f>
        <v/>
      </c>
      <c r="D16" s="15">
        <f>IF(ISBLANK(宅配便仮計算!D16),"",宅配便仮計算!D16)</f>
        <v>0.85</v>
      </c>
      <c r="E16" s="5" t="str">
        <f>IF(ISBLANK(業務便入力!I16),"",業務便入力!I16)</f>
        <v/>
      </c>
      <c r="F16" s="5" t="str">
        <f>IF(ISBLANK(業務便入力!L16),"",業務便入力!L16)</f>
        <v/>
      </c>
      <c r="G16" s="5" t="str">
        <f>IF(ISBLANK(業務便入力!N16),"",IF(業務便入力!P16="以上",1,業務便入力!N16))</f>
        <v/>
      </c>
      <c r="H16" s="5" t="str">
        <f>IF(ISBLANK(業務便入力!Q16),"",業務便入力!Q16)</f>
        <v/>
      </c>
      <c r="I16" s="6" t="str">
        <f>IF(ISBLANK(業務便入力!R16),"",業務便入力!R16)</f>
        <v/>
      </c>
      <c r="J16" s="5" t="str">
        <f>IF(ISBLANK(業務便入力!S16),"",業務便入力!S16)</f>
        <v/>
      </c>
      <c r="K16" s="5" t="str">
        <f>IF(ISBLANK(業務便入力!T16),"",業務便入力!T16)</f>
        <v/>
      </c>
      <c r="L16" s="61" t="str">
        <f ca="1">OFFSET(業務便入力!$W16,0,(COLUMN()-COLUMN($L$1))/6)</f>
        <v/>
      </c>
      <c r="M16" s="61" t="e">
        <f>IF($I16="(送料別)",0,VLOOKUP($H16,業務便!$A$20:$O$29,4+(COLUMN()-COLUMN($M$1))/6,FALSE))</f>
        <v>#N/A</v>
      </c>
      <c r="N16" s="62" t="e">
        <f t="shared" ca="1" si="0"/>
        <v>#VALUE!</v>
      </c>
      <c r="O16" s="59" t="e">
        <f t="shared" ca="1" si="1"/>
        <v>#VALUE!</v>
      </c>
      <c r="P16" s="60" t="e">
        <f t="shared" ca="1" si="2"/>
        <v>#VALUE!</v>
      </c>
      <c r="Q16" s="61" t="e">
        <f t="shared" ca="1" si="47"/>
        <v>#VALUE!</v>
      </c>
      <c r="R16" s="61" t="str">
        <f ca="1">OFFSET(業務便入力!$W16,0,(COLUMN()-COLUMN($L$1))/6)</f>
        <v/>
      </c>
      <c r="S16" s="61" t="e">
        <f>IF($I16="(送料別)",0,VLOOKUP($H16,業務便!$A$20:$O$29,4+(COLUMN()-COLUMN($M$1))/6,FALSE))</f>
        <v>#N/A</v>
      </c>
      <c r="T16" s="62" t="e">
        <f t="shared" ca="1" si="3"/>
        <v>#VALUE!</v>
      </c>
      <c r="U16" s="59" t="e">
        <f t="shared" ca="1" si="4"/>
        <v>#VALUE!</v>
      </c>
      <c r="V16" s="60" t="e">
        <f t="shared" ca="1" si="5"/>
        <v>#VALUE!</v>
      </c>
      <c r="W16" s="61" t="e">
        <f t="shared" ca="1" si="6"/>
        <v>#VALUE!</v>
      </c>
      <c r="X16" s="61" t="str">
        <f ca="1">OFFSET(業務便入力!$W16,0,(COLUMN()-COLUMN($L$1))/6)</f>
        <v/>
      </c>
      <c r="Y16" s="61" t="e">
        <f>IF($I16="(送料別)",0,VLOOKUP($H16,業務便!$A$20:$O$29,4+(COLUMN()-COLUMN($M$1))/6,FALSE))</f>
        <v>#N/A</v>
      </c>
      <c r="Z16" s="62" t="e">
        <f t="shared" ca="1" si="7"/>
        <v>#VALUE!</v>
      </c>
      <c r="AA16" s="59" t="e">
        <f t="shared" ca="1" si="8"/>
        <v>#VALUE!</v>
      </c>
      <c r="AB16" s="60" t="e">
        <f t="shared" ca="1" si="9"/>
        <v>#VALUE!</v>
      </c>
      <c r="AC16" s="61" t="e">
        <f t="shared" ca="1" si="10"/>
        <v>#VALUE!</v>
      </c>
      <c r="AD16" s="61" t="str">
        <f ca="1">OFFSET(業務便入力!$W16,0,(COLUMN()-COLUMN($L$1))/6)</f>
        <v/>
      </c>
      <c r="AE16" s="61" t="e">
        <f>IF($I16="(送料別)",0,VLOOKUP($H16,業務便!$A$20:$O$29,4+(COLUMN()-COLUMN($M$1))/6,FALSE))</f>
        <v>#N/A</v>
      </c>
      <c r="AF16" s="62" t="e">
        <f t="shared" ca="1" si="11"/>
        <v>#VALUE!</v>
      </c>
      <c r="AG16" s="59" t="e">
        <f t="shared" ca="1" si="12"/>
        <v>#VALUE!</v>
      </c>
      <c r="AH16" s="60" t="e">
        <f t="shared" ca="1" si="13"/>
        <v>#VALUE!</v>
      </c>
      <c r="AI16" s="61" t="e">
        <f t="shared" ca="1" si="14"/>
        <v>#VALUE!</v>
      </c>
      <c r="AJ16" s="61" t="str">
        <f ca="1">OFFSET(業務便入力!$W16,0,(COLUMN()-COLUMN($L$1))/6)</f>
        <v/>
      </c>
      <c r="AK16" s="61" t="e">
        <f>IF($I16="(送料別)",0,VLOOKUP($H16,業務便!$A$20:$O$29,4+(COLUMN()-COLUMN($M$1))/6,FALSE))</f>
        <v>#N/A</v>
      </c>
      <c r="AL16" s="62" t="e">
        <f t="shared" ca="1" si="15"/>
        <v>#VALUE!</v>
      </c>
      <c r="AM16" s="59" t="e">
        <f t="shared" ca="1" si="16"/>
        <v>#VALUE!</v>
      </c>
      <c r="AN16" s="60" t="e">
        <f t="shared" ca="1" si="17"/>
        <v>#VALUE!</v>
      </c>
      <c r="AO16" s="61" t="e">
        <f t="shared" ca="1" si="18"/>
        <v>#VALUE!</v>
      </c>
      <c r="AP16" s="61" t="str">
        <f ca="1">OFFSET(業務便入力!$W16,0,(COLUMN()-COLUMN($L$1))/6)</f>
        <v/>
      </c>
      <c r="AQ16" s="61" t="e">
        <f>IF($I16="(送料別)",0,VLOOKUP($H16,業務便!$A$20:$O$29,4+(COLUMN()-COLUMN($M$1))/6,FALSE))</f>
        <v>#N/A</v>
      </c>
      <c r="AR16" s="62" t="e">
        <f t="shared" ca="1" si="19"/>
        <v>#VALUE!</v>
      </c>
      <c r="AS16" s="59" t="e">
        <f t="shared" ca="1" si="20"/>
        <v>#VALUE!</v>
      </c>
      <c r="AT16" s="60" t="e">
        <f t="shared" ca="1" si="21"/>
        <v>#VALUE!</v>
      </c>
      <c r="AU16" s="61" t="e">
        <f t="shared" ca="1" si="22"/>
        <v>#VALUE!</v>
      </c>
      <c r="AV16" s="61" t="str">
        <f ca="1">OFFSET(業務便入力!$W16,0,(COLUMN()-COLUMN($L$1))/6)</f>
        <v/>
      </c>
      <c r="AW16" s="61" t="e">
        <f>IF($I16="(送料別)",0,VLOOKUP($H16,業務便!$A$20:$O$29,4+(COLUMN()-COLUMN($M$1))/6,FALSE))</f>
        <v>#N/A</v>
      </c>
      <c r="AX16" s="62" t="e">
        <f t="shared" ca="1" si="23"/>
        <v>#VALUE!</v>
      </c>
      <c r="AY16" s="59" t="e">
        <f t="shared" ca="1" si="24"/>
        <v>#VALUE!</v>
      </c>
      <c r="AZ16" s="60" t="e">
        <f t="shared" ca="1" si="25"/>
        <v>#VALUE!</v>
      </c>
      <c r="BA16" s="61" t="e">
        <f t="shared" ca="1" si="26"/>
        <v>#VALUE!</v>
      </c>
      <c r="BB16" s="61" t="str">
        <f ca="1">OFFSET(業務便入力!$W16,0,(COLUMN()-COLUMN($L$1))/6)</f>
        <v/>
      </c>
      <c r="BC16" s="61" t="e">
        <f>IF($I16="(送料別)",0,VLOOKUP($H16,業務便!$A$20:$O$29,4+(COLUMN()-COLUMN($M$1))/6,FALSE))</f>
        <v>#N/A</v>
      </c>
      <c r="BD16" s="62" t="e">
        <f t="shared" ca="1" si="27"/>
        <v>#VALUE!</v>
      </c>
      <c r="BE16" s="59" t="e">
        <f t="shared" ca="1" si="28"/>
        <v>#VALUE!</v>
      </c>
      <c r="BF16" s="60" t="e">
        <f t="shared" ca="1" si="29"/>
        <v>#VALUE!</v>
      </c>
      <c r="BG16" s="61" t="e">
        <f t="shared" ca="1" si="30"/>
        <v>#VALUE!</v>
      </c>
      <c r="BH16" s="61" t="str">
        <f ca="1">OFFSET(業務便入力!$W16,0,(COLUMN()-COLUMN($L$1))/6)</f>
        <v/>
      </c>
      <c r="BI16" s="61" t="e">
        <f>IF($I16="(送料別)",0,VLOOKUP($H16,業務便!$A$20:$O$29,4+(COLUMN()-COLUMN($M$1))/6,FALSE))</f>
        <v>#N/A</v>
      </c>
      <c r="BJ16" s="62" t="e">
        <f t="shared" ca="1" si="31"/>
        <v>#VALUE!</v>
      </c>
      <c r="BK16" s="59" t="e">
        <f t="shared" ca="1" si="32"/>
        <v>#VALUE!</v>
      </c>
      <c r="BL16" s="60" t="e">
        <f t="shared" ca="1" si="33"/>
        <v>#VALUE!</v>
      </c>
      <c r="BM16" s="61" t="e">
        <f t="shared" ca="1" si="34"/>
        <v>#VALUE!</v>
      </c>
      <c r="BN16" s="61" t="str">
        <f ca="1">OFFSET(業務便入力!$W16,0,(COLUMN()-COLUMN($L$1))/6)</f>
        <v/>
      </c>
      <c r="BO16" s="61" t="e">
        <f>IF($I16="(送料別)",0,VLOOKUP($H16,業務便!$A$20:$O$29,4+(COLUMN()-COLUMN($M$1))/6,FALSE))</f>
        <v>#N/A</v>
      </c>
      <c r="BP16" s="62" t="e">
        <f t="shared" ca="1" si="35"/>
        <v>#VALUE!</v>
      </c>
      <c r="BQ16" s="59" t="e">
        <f t="shared" ca="1" si="36"/>
        <v>#VALUE!</v>
      </c>
      <c r="BR16" s="60" t="e">
        <f t="shared" ca="1" si="37"/>
        <v>#VALUE!</v>
      </c>
      <c r="BS16" s="61" t="e">
        <f t="shared" ca="1" si="38"/>
        <v>#VALUE!</v>
      </c>
      <c r="BT16" s="61" t="str">
        <f ca="1">OFFSET(業務便入力!$W16,0,(COLUMN()-COLUMN($L$1))/6)</f>
        <v/>
      </c>
      <c r="BU16" s="61" t="e">
        <f>IF($I16="(送料別)",0,VLOOKUP($H16,業務便!$A$20:$O$29,4+(COLUMN()-COLUMN($M$1))/6,FALSE))</f>
        <v>#N/A</v>
      </c>
      <c r="BV16" s="62" t="e">
        <f t="shared" ca="1" si="39"/>
        <v>#VALUE!</v>
      </c>
      <c r="BW16" s="59" t="e">
        <f t="shared" ca="1" si="40"/>
        <v>#VALUE!</v>
      </c>
      <c r="BX16" s="60" t="e">
        <f t="shared" ca="1" si="41"/>
        <v>#VALUE!</v>
      </c>
      <c r="BY16" s="61" t="e">
        <f t="shared" ca="1" si="42"/>
        <v>#VALUE!</v>
      </c>
      <c r="BZ16" s="61" t="str">
        <f ca="1">OFFSET(業務便入力!$W16,0,(COLUMN()-COLUMN($L$1))/6)</f>
        <v/>
      </c>
      <c r="CA16" s="61" t="e">
        <f>IF($I16="(送料別)",0,VLOOKUP($H16,業務便!$A$20:$O$29,4+(COLUMN()-COLUMN($M$1))/6,FALSE))</f>
        <v>#N/A</v>
      </c>
      <c r="CB16" s="62" t="e">
        <f t="shared" ca="1" si="43"/>
        <v>#VALUE!</v>
      </c>
      <c r="CC16" s="59" t="e">
        <f t="shared" ca="1" si="44"/>
        <v>#VALUE!</v>
      </c>
      <c r="CD16" s="60" t="e">
        <f t="shared" ca="1" si="45"/>
        <v>#VALUE!</v>
      </c>
      <c r="CE16" s="61" t="e">
        <f t="shared" ca="1" si="46"/>
        <v>#VALUE!</v>
      </c>
    </row>
    <row r="17" spans="1:83">
      <c r="A17" s="6">
        <v>14</v>
      </c>
      <c r="B17" s="158" t="str">
        <f>IF(ISBLANK(業務便入力!B17),"",業務便入力!B17)</f>
        <v/>
      </c>
      <c r="C17" s="5" t="str">
        <f>IF(ISBLANK(業務便入力!C17),"",業務便入力!C17)</f>
        <v/>
      </c>
      <c r="D17" s="15">
        <f>IF(ISBLANK(宅配便仮計算!D17),"",宅配便仮計算!D17)</f>
        <v>0.85</v>
      </c>
      <c r="E17" s="5" t="str">
        <f>IF(ISBLANK(業務便入力!I17),"",業務便入力!I17)</f>
        <v/>
      </c>
      <c r="F17" s="5" t="str">
        <f>IF(ISBLANK(業務便入力!L17),"",業務便入力!L17)</f>
        <v/>
      </c>
      <c r="G17" s="5" t="str">
        <f>IF(ISBLANK(業務便入力!N17),"",IF(業務便入力!P17="以上",1,業務便入力!N17))</f>
        <v/>
      </c>
      <c r="H17" s="5" t="str">
        <f>IF(ISBLANK(業務便入力!Q17),"",業務便入力!Q17)</f>
        <v/>
      </c>
      <c r="I17" s="6" t="str">
        <f>IF(ISBLANK(業務便入力!R17),"",業務便入力!R17)</f>
        <v/>
      </c>
      <c r="J17" s="5" t="str">
        <f>IF(ISBLANK(業務便入力!S17),"",業務便入力!S17)</f>
        <v/>
      </c>
      <c r="K17" s="5" t="str">
        <f>IF(ISBLANK(業務便入力!T17),"",業務便入力!T17)</f>
        <v/>
      </c>
      <c r="L17" s="61" t="str">
        <f ca="1">OFFSET(業務便入力!$W17,0,(COLUMN()-COLUMN($L$1))/6)</f>
        <v/>
      </c>
      <c r="M17" s="61" t="e">
        <f>IF($I17="(送料別)",0,VLOOKUP($H17,業務便!$A$20:$O$29,4+(COLUMN()-COLUMN($M$1))/6,FALSE))</f>
        <v>#N/A</v>
      </c>
      <c r="N17" s="62" t="e">
        <f t="shared" ca="1" si="0"/>
        <v>#VALUE!</v>
      </c>
      <c r="O17" s="59" t="e">
        <f t="shared" ca="1" si="1"/>
        <v>#VALUE!</v>
      </c>
      <c r="P17" s="60" t="e">
        <f t="shared" ca="1" si="2"/>
        <v>#VALUE!</v>
      </c>
      <c r="Q17" s="61" t="e">
        <f t="shared" ca="1" si="47"/>
        <v>#VALUE!</v>
      </c>
      <c r="R17" s="61" t="str">
        <f ca="1">OFFSET(業務便入力!$W17,0,(COLUMN()-COLUMN($L$1))/6)</f>
        <v/>
      </c>
      <c r="S17" s="61" t="e">
        <f>IF($I17="(送料別)",0,VLOOKUP($H17,業務便!$A$20:$O$29,4+(COLUMN()-COLUMN($M$1))/6,FALSE))</f>
        <v>#N/A</v>
      </c>
      <c r="T17" s="62" t="e">
        <f t="shared" ca="1" si="3"/>
        <v>#VALUE!</v>
      </c>
      <c r="U17" s="59" t="e">
        <f t="shared" ca="1" si="4"/>
        <v>#VALUE!</v>
      </c>
      <c r="V17" s="60" t="e">
        <f t="shared" ca="1" si="5"/>
        <v>#VALUE!</v>
      </c>
      <c r="W17" s="61" t="e">
        <f t="shared" ca="1" si="6"/>
        <v>#VALUE!</v>
      </c>
      <c r="X17" s="61" t="str">
        <f ca="1">OFFSET(業務便入力!$W17,0,(COLUMN()-COLUMN($L$1))/6)</f>
        <v/>
      </c>
      <c r="Y17" s="61" t="e">
        <f>IF($I17="(送料別)",0,VLOOKUP($H17,業務便!$A$20:$O$29,4+(COLUMN()-COLUMN($M$1))/6,FALSE))</f>
        <v>#N/A</v>
      </c>
      <c r="Z17" s="62" t="e">
        <f t="shared" ca="1" si="7"/>
        <v>#VALUE!</v>
      </c>
      <c r="AA17" s="59" t="e">
        <f t="shared" ca="1" si="8"/>
        <v>#VALUE!</v>
      </c>
      <c r="AB17" s="60" t="e">
        <f t="shared" ca="1" si="9"/>
        <v>#VALUE!</v>
      </c>
      <c r="AC17" s="61" t="e">
        <f t="shared" ca="1" si="10"/>
        <v>#VALUE!</v>
      </c>
      <c r="AD17" s="61" t="str">
        <f ca="1">OFFSET(業務便入力!$W17,0,(COLUMN()-COLUMN($L$1))/6)</f>
        <v/>
      </c>
      <c r="AE17" s="61" t="e">
        <f>IF($I17="(送料別)",0,VLOOKUP($H17,業務便!$A$20:$O$29,4+(COLUMN()-COLUMN($M$1))/6,FALSE))</f>
        <v>#N/A</v>
      </c>
      <c r="AF17" s="62" t="e">
        <f t="shared" ca="1" si="11"/>
        <v>#VALUE!</v>
      </c>
      <c r="AG17" s="59" t="e">
        <f t="shared" ca="1" si="12"/>
        <v>#VALUE!</v>
      </c>
      <c r="AH17" s="60" t="e">
        <f t="shared" ca="1" si="13"/>
        <v>#VALUE!</v>
      </c>
      <c r="AI17" s="61" t="e">
        <f t="shared" ca="1" si="14"/>
        <v>#VALUE!</v>
      </c>
      <c r="AJ17" s="61" t="str">
        <f ca="1">OFFSET(業務便入力!$W17,0,(COLUMN()-COLUMN($L$1))/6)</f>
        <v/>
      </c>
      <c r="AK17" s="61" t="e">
        <f>IF($I17="(送料別)",0,VLOOKUP($H17,業務便!$A$20:$O$29,4+(COLUMN()-COLUMN($M$1))/6,FALSE))</f>
        <v>#N/A</v>
      </c>
      <c r="AL17" s="62" t="e">
        <f t="shared" ca="1" si="15"/>
        <v>#VALUE!</v>
      </c>
      <c r="AM17" s="59" t="e">
        <f t="shared" ca="1" si="16"/>
        <v>#VALUE!</v>
      </c>
      <c r="AN17" s="60" t="e">
        <f t="shared" ca="1" si="17"/>
        <v>#VALUE!</v>
      </c>
      <c r="AO17" s="61" t="e">
        <f t="shared" ca="1" si="18"/>
        <v>#VALUE!</v>
      </c>
      <c r="AP17" s="61" t="str">
        <f ca="1">OFFSET(業務便入力!$W17,0,(COLUMN()-COLUMN($L$1))/6)</f>
        <v/>
      </c>
      <c r="AQ17" s="61" t="e">
        <f>IF($I17="(送料別)",0,VLOOKUP($H17,業務便!$A$20:$O$29,4+(COLUMN()-COLUMN($M$1))/6,FALSE))</f>
        <v>#N/A</v>
      </c>
      <c r="AR17" s="62" t="e">
        <f t="shared" ca="1" si="19"/>
        <v>#VALUE!</v>
      </c>
      <c r="AS17" s="59" t="e">
        <f t="shared" ca="1" si="20"/>
        <v>#VALUE!</v>
      </c>
      <c r="AT17" s="60" t="e">
        <f t="shared" ca="1" si="21"/>
        <v>#VALUE!</v>
      </c>
      <c r="AU17" s="61" t="e">
        <f t="shared" ca="1" si="22"/>
        <v>#VALUE!</v>
      </c>
      <c r="AV17" s="61" t="str">
        <f ca="1">OFFSET(業務便入力!$W17,0,(COLUMN()-COLUMN($L$1))/6)</f>
        <v/>
      </c>
      <c r="AW17" s="61" t="e">
        <f>IF($I17="(送料別)",0,VLOOKUP($H17,業務便!$A$20:$O$29,4+(COLUMN()-COLUMN($M$1))/6,FALSE))</f>
        <v>#N/A</v>
      </c>
      <c r="AX17" s="62" t="e">
        <f t="shared" ca="1" si="23"/>
        <v>#VALUE!</v>
      </c>
      <c r="AY17" s="59" t="e">
        <f t="shared" ca="1" si="24"/>
        <v>#VALUE!</v>
      </c>
      <c r="AZ17" s="60" t="e">
        <f t="shared" ca="1" si="25"/>
        <v>#VALUE!</v>
      </c>
      <c r="BA17" s="61" t="e">
        <f t="shared" ca="1" si="26"/>
        <v>#VALUE!</v>
      </c>
      <c r="BB17" s="61" t="str">
        <f ca="1">OFFSET(業務便入力!$W17,0,(COLUMN()-COLUMN($L$1))/6)</f>
        <v/>
      </c>
      <c r="BC17" s="61" t="e">
        <f>IF($I17="(送料別)",0,VLOOKUP($H17,業務便!$A$20:$O$29,4+(COLUMN()-COLUMN($M$1))/6,FALSE))</f>
        <v>#N/A</v>
      </c>
      <c r="BD17" s="62" t="e">
        <f t="shared" ca="1" si="27"/>
        <v>#VALUE!</v>
      </c>
      <c r="BE17" s="59" t="e">
        <f t="shared" ca="1" si="28"/>
        <v>#VALUE!</v>
      </c>
      <c r="BF17" s="60" t="e">
        <f t="shared" ca="1" si="29"/>
        <v>#VALUE!</v>
      </c>
      <c r="BG17" s="61" t="e">
        <f t="shared" ca="1" si="30"/>
        <v>#VALUE!</v>
      </c>
      <c r="BH17" s="61" t="str">
        <f ca="1">OFFSET(業務便入力!$W17,0,(COLUMN()-COLUMN($L$1))/6)</f>
        <v/>
      </c>
      <c r="BI17" s="61" t="e">
        <f>IF($I17="(送料別)",0,VLOOKUP($H17,業務便!$A$20:$O$29,4+(COLUMN()-COLUMN($M$1))/6,FALSE))</f>
        <v>#N/A</v>
      </c>
      <c r="BJ17" s="62" t="e">
        <f t="shared" ca="1" si="31"/>
        <v>#VALUE!</v>
      </c>
      <c r="BK17" s="59" t="e">
        <f t="shared" ca="1" si="32"/>
        <v>#VALUE!</v>
      </c>
      <c r="BL17" s="60" t="e">
        <f t="shared" ca="1" si="33"/>
        <v>#VALUE!</v>
      </c>
      <c r="BM17" s="61" t="e">
        <f t="shared" ca="1" si="34"/>
        <v>#VALUE!</v>
      </c>
      <c r="BN17" s="61" t="str">
        <f ca="1">OFFSET(業務便入力!$W17,0,(COLUMN()-COLUMN($L$1))/6)</f>
        <v/>
      </c>
      <c r="BO17" s="61" t="e">
        <f>IF($I17="(送料別)",0,VLOOKUP($H17,業務便!$A$20:$O$29,4+(COLUMN()-COLUMN($M$1))/6,FALSE))</f>
        <v>#N/A</v>
      </c>
      <c r="BP17" s="62" t="e">
        <f t="shared" ca="1" si="35"/>
        <v>#VALUE!</v>
      </c>
      <c r="BQ17" s="59" t="e">
        <f t="shared" ca="1" si="36"/>
        <v>#VALUE!</v>
      </c>
      <c r="BR17" s="60" t="e">
        <f t="shared" ca="1" si="37"/>
        <v>#VALUE!</v>
      </c>
      <c r="BS17" s="61" t="e">
        <f t="shared" ca="1" si="38"/>
        <v>#VALUE!</v>
      </c>
      <c r="BT17" s="61" t="str">
        <f ca="1">OFFSET(業務便入力!$W17,0,(COLUMN()-COLUMN($L$1))/6)</f>
        <v/>
      </c>
      <c r="BU17" s="61" t="e">
        <f>IF($I17="(送料別)",0,VLOOKUP($H17,業務便!$A$20:$O$29,4+(COLUMN()-COLUMN($M$1))/6,FALSE))</f>
        <v>#N/A</v>
      </c>
      <c r="BV17" s="62" t="e">
        <f t="shared" ca="1" si="39"/>
        <v>#VALUE!</v>
      </c>
      <c r="BW17" s="59" t="e">
        <f t="shared" ca="1" si="40"/>
        <v>#VALUE!</v>
      </c>
      <c r="BX17" s="60" t="e">
        <f t="shared" ca="1" si="41"/>
        <v>#VALUE!</v>
      </c>
      <c r="BY17" s="61" t="e">
        <f t="shared" ca="1" si="42"/>
        <v>#VALUE!</v>
      </c>
      <c r="BZ17" s="61" t="str">
        <f ca="1">OFFSET(業務便入力!$W17,0,(COLUMN()-COLUMN($L$1))/6)</f>
        <v/>
      </c>
      <c r="CA17" s="61" t="e">
        <f>IF($I17="(送料別)",0,VLOOKUP($H17,業務便!$A$20:$O$29,4+(COLUMN()-COLUMN($M$1))/6,FALSE))</f>
        <v>#N/A</v>
      </c>
      <c r="CB17" s="62" t="e">
        <f t="shared" ca="1" si="43"/>
        <v>#VALUE!</v>
      </c>
      <c r="CC17" s="59" t="e">
        <f t="shared" ca="1" si="44"/>
        <v>#VALUE!</v>
      </c>
      <c r="CD17" s="60" t="e">
        <f t="shared" ca="1" si="45"/>
        <v>#VALUE!</v>
      </c>
      <c r="CE17" s="61" t="e">
        <f t="shared" ca="1" si="46"/>
        <v>#VALUE!</v>
      </c>
    </row>
    <row r="18" spans="1:83">
      <c r="A18" s="6">
        <v>15</v>
      </c>
      <c r="B18" s="158" t="str">
        <f>IF(ISBLANK(業務便入力!B18),"",業務便入力!B18)</f>
        <v/>
      </c>
      <c r="C18" s="5" t="str">
        <f>IF(ISBLANK(業務便入力!C18),"",業務便入力!C18)</f>
        <v/>
      </c>
      <c r="D18" s="15">
        <f>IF(ISBLANK(宅配便仮計算!D18),"",宅配便仮計算!D18)</f>
        <v>0.85</v>
      </c>
      <c r="E18" s="5" t="str">
        <f>IF(ISBLANK(業務便入力!I18),"",業務便入力!I18)</f>
        <v/>
      </c>
      <c r="F18" s="5" t="str">
        <f>IF(ISBLANK(業務便入力!L18),"",業務便入力!L18)</f>
        <v/>
      </c>
      <c r="G18" s="5" t="str">
        <f>IF(ISBLANK(業務便入力!N18),"",IF(業務便入力!P18="以上",1,業務便入力!N18))</f>
        <v/>
      </c>
      <c r="H18" s="5" t="str">
        <f>IF(ISBLANK(業務便入力!Q18),"",業務便入力!Q18)</f>
        <v/>
      </c>
      <c r="I18" s="6" t="str">
        <f>IF(ISBLANK(業務便入力!R18),"",業務便入力!R18)</f>
        <v/>
      </c>
      <c r="J18" s="5" t="str">
        <f>IF(ISBLANK(業務便入力!S18),"",業務便入力!S18)</f>
        <v/>
      </c>
      <c r="K18" s="5" t="str">
        <f>IF(ISBLANK(業務便入力!T18),"",業務便入力!T18)</f>
        <v/>
      </c>
      <c r="L18" s="61" t="str">
        <f ca="1">OFFSET(業務便入力!$W18,0,(COLUMN()-COLUMN($L$1))/6)</f>
        <v/>
      </c>
      <c r="M18" s="61" t="e">
        <f>IF($I18="(送料別)",0,VLOOKUP($H18,業務便!$A$20:$O$29,4+(COLUMN()-COLUMN($M$1))/6,FALSE))</f>
        <v>#N/A</v>
      </c>
      <c r="N18" s="62" t="e">
        <f t="shared" ca="1" si="0"/>
        <v>#VALUE!</v>
      </c>
      <c r="O18" s="59" t="e">
        <f t="shared" ca="1" si="1"/>
        <v>#VALUE!</v>
      </c>
      <c r="P18" s="60" t="e">
        <f t="shared" ca="1" si="2"/>
        <v>#VALUE!</v>
      </c>
      <c r="Q18" s="61" t="e">
        <f t="shared" ca="1" si="47"/>
        <v>#VALUE!</v>
      </c>
      <c r="R18" s="61" t="str">
        <f ca="1">OFFSET(業務便入力!$W18,0,(COLUMN()-COLUMN($L$1))/6)</f>
        <v/>
      </c>
      <c r="S18" s="61" t="e">
        <f>IF($I18="(送料別)",0,VLOOKUP($H18,業務便!$A$20:$O$29,4+(COLUMN()-COLUMN($M$1))/6,FALSE))</f>
        <v>#N/A</v>
      </c>
      <c r="T18" s="62" t="e">
        <f t="shared" ca="1" si="3"/>
        <v>#VALUE!</v>
      </c>
      <c r="U18" s="59" t="e">
        <f t="shared" ca="1" si="4"/>
        <v>#VALUE!</v>
      </c>
      <c r="V18" s="60" t="e">
        <f t="shared" ca="1" si="5"/>
        <v>#VALUE!</v>
      </c>
      <c r="W18" s="61" t="e">
        <f t="shared" ca="1" si="6"/>
        <v>#VALUE!</v>
      </c>
      <c r="X18" s="61" t="str">
        <f ca="1">OFFSET(業務便入力!$W18,0,(COLUMN()-COLUMN($L$1))/6)</f>
        <v/>
      </c>
      <c r="Y18" s="61" t="e">
        <f>IF($I18="(送料別)",0,VLOOKUP($H18,業務便!$A$20:$O$29,4+(COLUMN()-COLUMN($M$1))/6,FALSE))</f>
        <v>#N/A</v>
      </c>
      <c r="Z18" s="62" t="e">
        <f t="shared" ca="1" si="7"/>
        <v>#VALUE!</v>
      </c>
      <c r="AA18" s="59" t="e">
        <f t="shared" ca="1" si="8"/>
        <v>#VALUE!</v>
      </c>
      <c r="AB18" s="60" t="e">
        <f t="shared" ca="1" si="9"/>
        <v>#VALUE!</v>
      </c>
      <c r="AC18" s="61" t="e">
        <f t="shared" ca="1" si="10"/>
        <v>#VALUE!</v>
      </c>
      <c r="AD18" s="61" t="str">
        <f ca="1">OFFSET(業務便入力!$W18,0,(COLUMN()-COLUMN($L$1))/6)</f>
        <v/>
      </c>
      <c r="AE18" s="61" t="e">
        <f>IF($I18="(送料別)",0,VLOOKUP($H18,業務便!$A$20:$O$29,4+(COLUMN()-COLUMN($M$1))/6,FALSE))</f>
        <v>#N/A</v>
      </c>
      <c r="AF18" s="62" t="e">
        <f t="shared" ca="1" si="11"/>
        <v>#VALUE!</v>
      </c>
      <c r="AG18" s="59" t="e">
        <f t="shared" ca="1" si="12"/>
        <v>#VALUE!</v>
      </c>
      <c r="AH18" s="60" t="e">
        <f t="shared" ca="1" si="13"/>
        <v>#VALUE!</v>
      </c>
      <c r="AI18" s="61" t="e">
        <f t="shared" ca="1" si="14"/>
        <v>#VALUE!</v>
      </c>
      <c r="AJ18" s="61" t="str">
        <f ca="1">OFFSET(業務便入力!$W18,0,(COLUMN()-COLUMN($L$1))/6)</f>
        <v/>
      </c>
      <c r="AK18" s="61" t="e">
        <f>IF($I18="(送料別)",0,VLOOKUP($H18,業務便!$A$20:$O$29,4+(COLUMN()-COLUMN($M$1))/6,FALSE))</f>
        <v>#N/A</v>
      </c>
      <c r="AL18" s="62" t="e">
        <f t="shared" ca="1" si="15"/>
        <v>#VALUE!</v>
      </c>
      <c r="AM18" s="59" t="e">
        <f t="shared" ca="1" si="16"/>
        <v>#VALUE!</v>
      </c>
      <c r="AN18" s="60" t="e">
        <f t="shared" ca="1" si="17"/>
        <v>#VALUE!</v>
      </c>
      <c r="AO18" s="61" t="e">
        <f t="shared" ca="1" si="18"/>
        <v>#VALUE!</v>
      </c>
      <c r="AP18" s="61" t="str">
        <f ca="1">OFFSET(業務便入力!$W18,0,(COLUMN()-COLUMN($L$1))/6)</f>
        <v/>
      </c>
      <c r="AQ18" s="61" t="e">
        <f>IF($I18="(送料別)",0,VLOOKUP($H18,業務便!$A$20:$O$29,4+(COLUMN()-COLUMN($M$1))/6,FALSE))</f>
        <v>#N/A</v>
      </c>
      <c r="AR18" s="62" t="e">
        <f t="shared" ca="1" si="19"/>
        <v>#VALUE!</v>
      </c>
      <c r="AS18" s="59" t="e">
        <f t="shared" ca="1" si="20"/>
        <v>#VALUE!</v>
      </c>
      <c r="AT18" s="60" t="e">
        <f t="shared" ca="1" si="21"/>
        <v>#VALUE!</v>
      </c>
      <c r="AU18" s="61" t="e">
        <f t="shared" ca="1" si="22"/>
        <v>#VALUE!</v>
      </c>
      <c r="AV18" s="61" t="str">
        <f ca="1">OFFSET(業務便入力!$W18,0,(COLUMN()-COLUMN($L$1))/6)</f>
        <v/>
      </c>
      <c r="AW18" s="61" t="e">
        <f>IF($I18="(送料別)",0,VLOOKUP($H18,業務便!$A$20:$O$29,4+(COLUMN()-COLUMN($M$1))/6,FALSE))</f>
        <v>#N/A</v>
      </c>
      <c r="AX18" s="62" t="e">
        <f t="shared" ca="1" si="23"/>
        <v>#VALUE!</v>
      </c>
      <c r="AY18" s="59" t="e">
        <f t="shared" ca="1" si="24"/>
        <v>#VALUE!</v>
      </c>
      <c r="AZ18" s="60" t="e">
        <f t="shared" ca="1" si="25"/>
        <v>#VALUE!</v>
      </c>
      <c r="BA18" s="61" t="e">
        <f t="shared" ca="1" si="26"/>
        <v>#VALUE!</v>
      </c>
      <c r="BB18" s="61" t="str">
        <f ca="1">OFFSET(業務便入力!$W18,0,(COLUMN()-COLUMN($L$1))/6)</f>
        <v/>
      </c>
      <c r="BC18" s="61" t="e">
        <f>IF($I18="(送料別)",0,VLOOKUP($H18,業務便!$A$20:$O$29,4+(COLUMN()-COLUMN($M$1))/6,FALSE))</f>
        <v>#N/A</v>
      </c>
      <c r="BD18" s="62" t="e">
        <f t="shared" ca="1" si="27"/>
        <v>#VALUE!</v>
      </c>
      <c r="BE18" s="59" t="e">
        <f t="shared" ca="1" si="28"/>
        <v>#VALUE!</v>
      </c>
      <c r="BF18" s="60" t="e">
        <f t="shared" ca="1" si="29"/>
        <v>#VALUE!</v>
      </c>
      <c r="BG18" s="61" t="e">
        <f t="shared" ca="1" si="30"/>
        <v>#VALUE!</v>
      </c>
      <c r="BH18" s="61" t="str">
        <f ca="1">OFFSET(業務便入力!$W18,0,(COLUMN()-COLUMN($L$1))/6)</f>
        <v/>
      </c>
      <c r="BI18" s="61" t="e">
        <f>IF($I18="(送料別)",0,VLOOKUP($H18,業務便!$A$20:$O$29,4+(COLUMN()-COLUMN($M$1))/6,FALSE))</f>
        <v>#N/A</v>
      </c>
      <c r="BJ18" s="62" t="e">
        <f t="shared" ca="1" si="31"/>
        <v>#VALUE!</v>
      </c>
      <c r="BK18" s="59" t="e">
        <f t="shared" ca="1" si="32"/>
        <v>#VALUE!</v>
      </c>
      <c r="BL18" s="60" t="e">
        <f t="shared" ca="1" si="33"/>
        <v>#VALUE!</v>
      </c>
      <c r="BM18" s="61" t="e">
        <f t="shared" ca="1" si="34"/>
        <v>#VALUE!</v>
      </c>
      <c r="BN18" s="61" t="str">
        <f ca="1">OFFSET(業務便入力!$W18,0,(COLUMN()-COLUMN($L$1))/6)</f>
        <v/>
      </c>
      <c r="BO18" s="61" t="e">
        <f>IF($I18="(送料別)",0,VLOOKUP($H18,業務便!$A$20:$O$29,4+(COLUMN()-COLUMN($M$1))/6,FALSE))</f>
        <v>#N/A</v>
      </c>
      <c r="BP18" s="62" t="e">
        <f t="shared" ca="1" si="35"/>
        <v>#VALUE!</v>
      </c>
      <c r="BQ18" s="59" t="e">
        <f t="shared" ca="1" si="36"/>
        <v>#VALUE!</v>
      </c>
      <c r="BR18" s="60" t="e">
        <f t="shared" ca="1" si="37"/>
        <v>#VALUE!</v>
      </c>
      <c r="BS18" s="61" t="e">
        <f t="shared" ca="1" si="38"/>
        <v>#VALUE!</v>
      </c>
      <c r="BT18" s="61" t="str">
        <f ca="1">OFFSET(業務便入力!$W18,0,(COLUMN()-COLUMN($L$1))/6)</f>
        <v/>
      </c>
      <c r="BU18" s="61" t="e">
        <f>IF($I18="(送料別)",0,VLOOKUP($H18,業務便!$A$20:$O$29,4+(COLUMN()-COLUMN($M$1))/6,FALSE))</f>
        <v>#N/A</v>
      </c>
      <c r="BV18" s="62" t="e">
        <f t="shared" ca="1" si="39"/>
        <v>#VALUE!</v>
      </c>
      <c r="BW18" s="59" t="e">
        <f t="shared" ca="1" si="40"/>
        <v>#VALUE!</v>
      </c>
      <c r="BX18" s="60" t="e">
        <f t="shared" ca="1" si="41"/>
        <v>#VALUE!</v>
      </c>
      <c r="BY18" s="61" t="e">
        <f t="shared" ca="1" si="42"/>
        <v>#VALUE!</v>
      </c>
      <c r="BZ18" s="61" t="str">
        <f ca="1">OFFSET(業務便入力!$W18,0,(COLUMN()-COLUMN($L$1))/6)</f>
        <v/>
      </c>
      <c r="CA18" s="61" t="e">
        <f>IF($I18="(送料別)",0,VLOOKUP($H18,業務便!$A$20:$O$29,4+(COLUMN()-COLUMN($M$1))/6,FALSE))</f>
        <v>#N/A</v>
      </c>
      <c r="CB18" s="62" t="e">
        <f t="shared" ca="1" si="43"/>
        <v>#VALUE!</v>
      </c>
      <c r="CC18" s="59" t="e">
        <f t="shared" ca="1" si="44"/>
        <v>#VALUE!</v>
      </c>
      <c r="CD18" s="60" t="e">
        <f t="shared" ca="1" si="45"/>
        <v>#VALUE!</v>
      </c>
      <c r="CE18" s="61" t="e">
        <f t="shared" ca="1" si="46"/>
        <v>#VALUE!</v>
      </c>
    </row>
    <row r="19" spans="1:83">
      <c r="A19" s="6">
        <v>16</v>
      </c>
      <c r="B19" s="158" t="str">
        <f>IF(ISBLANK(業務便入力!B19),"",業務便入力!B19)</f>
        <v/>
      </c>
      <c r="C19" s="5" t="str">
        <f>IF(ISBLANK(業務便入力!C19),"",業務便入力!C19)</f>
        <v/>
      </c>
      <c r="D19" s="15">
        <f>IF(ISBLANK(宅配便仮計算!D19),"",宅配便仮計算!D19)</f>
        <v>0.85</v>
      </c>
      <c r="E19" s="5" t="str">
        <f>IF(ISBLANK(業務便入力!I19),"",業務便入力!I19)</f>
        <v/>
      </c>
      <c r="F19" s="5" t="str">
        <f>IF(ISBLANK(業務便入力!L19),"",業務便入力!L19)</f>
        <v/>
      </c>
      <c r="G19" s="5" t="str">
        <f>IF(ISBLANK(業務便入力!N19),"",IF(業務便入力!P19="以上",1,業務便入力!N19))</f>
        <v/>
      </c>
      <c r="H19" s="5" t="str">
        <f>IF(ISBLANK(業務便入力!Q19),"",業務便入力!Q19)</f>
        <v/>
      </c>
      <c r="I19" s="6" t="str">
        <f>IF(ISBLANK(業務便入力!R19),"",業務便入力!R19)</f>
        <v/>
      </c>
      <c r="J19" s="5" t="str">
        <f>IF(ISBLANK(業務便入力!S19),"",業務便入力!S19)</f>
        <v/>
      </c>
      <c r="K19" s="5" t="str">
        <f>IF(ISBLANK(業務便入力!T19),"",業務便入力!T19)</f>
        <v/>
      </c>
      <c r="L19" s="61" t="str">
        <f ca="1">OFFSET(業務便入力!$W19,0,(COLUMN()-COLUMN($L$1))/6)</f>
        <v/>
      </c>
      <c r="M19" s="61" t="e">
        <f>IF($I19="(送料別)",0,VLOOKUP($H19,業務便!$A$20:$O$29,4+(COLUMN()-COLUMN($M$1))/6,FALSE))</f>
        <v>#N/A</v>
      </c>
      <c r="N19" s="62" t="e">
        <f t="shared" ca="1" si="0"/>
        <v>#VALUE!</v>
      </c>
      <c r="O19" s="59" t="e">
        <f t="shared" ca="1" si="1"/>
        <v>#VALUE!</v>
      </c>
      <c r="P19" s="60" t="e">
        <f t="shared" ca="1" si="2"/>
        <v>#VALUE!</v>
      </c>
      <c r="Q19" s="61" t="e">
        <f t="shared" ca="1" si="47"/>
        <v>#VALUE!</v>
      </c>
      <c r="R19" s="61" t="str">
        <f ca="1">OFFSET(業務便入力!$W19,0,(COLUMN()-COLUMN($L$1))/6)</f>
        <v/>
      </c>
      <c r="S19" s="61" t="e">
        <f>IF($I19="(送料別)",0,VLOOKUP($H19,業務便!$A$20:$O$29,4+(COLUMN()-COLUMN($M$1))/6,FALSE))</f>
        <v>#N/A</v>
      </c>
      <c r="T19" s="62" t="e">
        <f t="shared" ca="1" si="3"/>
        <v>#VALUE!</v>
      </c>
      <c r="U19" s="59" t="e">
        <f t="shared" ca="1" si="4"/>
        <v>#VALUE!</v>
      </c>
      <c r="V19" s="60" t="e">
        <f t="shared" ca="1" si="5"/>
        <v>#VALUE!</v>
      </c>
      <c r="W19" s="61" t="e">
        <f t="shared" ca="1" si="6"/>
        <v>#VALUE!</v>
      </c>
      <c r="X19" s="61" t="str">
        <f ca="1">OFFSET(業務便入力!$W19,0,(COLUMN()-COLUMN($L$1))/6)</f>
        <v/>
      </c>
      <c r="Y19" s="61" t="e">
        <f>IF($I19="(送料別)",0,VLOOKUP($H19,業務便!$A$20:$O$29,4+(COLUMN()-COLUMN($M$1))/6,FALSE))</f>
        <v>#N/A</v>
      </c>
      <c r="Z19" s="62" t="e">
        <f t="shared" ca="1" si="7"/>
        <v>#VALUE!</v>
      </c>
      <c r="AA19" s="59" t="e">
        <f t="shared" ca="1" si="8"/>
        <v>#VALUE!</v>
      </c>
      <c r="AB19" s="60" t="e">
        <f t="shared" ca="1" si="9"/>
        <v>#VALUE!</v>
      </c>
      <c r="AC19" s="61" t="e">
        <f t="shared" ca="1" si="10"/>
        <v>#VALUE!</v>
      </c>
      <c r="AD19" s="61" t="str">
        <f ca="1">OFFSET(業務便入力!$W19,0,(COLUMN()-COLUMN($L$1))/6)</f>
        <v/>
      </c>
      <c r="AE19" s="61" t="e">
        <f>IF($I19="(送料別)",0,VLOOKUP($H19,業務便!$A$20:$O$29,4+(COLUMN()-COLUMN($M$1))/6,FALSE))</f>
        <v>#N/A</v>
      </c>
      <c r="AF19" s="62" t="e">
        <f t="shared" ca="1" si="11"/>
        <v>#VALUE!</v>
      </c>
      <c r="AG19" s="59" t="e">
        <f t="shared" ca="1" si="12"/>
        <v>#VALUE!</v>
      </c>
      <c r="AH19" s="60" t="e">
        <f t="shared" ca="1" si="13"/>
        <v>#VALUE!</v>
      </c>
      <c r="AI19" s="61" t="e">
        <f t="shared" ca="1" si="14"/>
        <v>#VALUE!</v>
      </c>
      <c r="AJ19" s="61" t="str">
        <f ca="1">OFFSET(業務便入力!$W19,0,(COLUMN()-COLUMN($L$1))/6)</f>
        <v/>
      </c>
      <c r="AK19" s="61" t="e">
        <f>IF($I19="(送料別)",0,VLOOKUP($H19,業務便!$A$20:$O$29,4+(COLUMN()-COLUMN($M$1))/6,FALSE))</f>
        <v>#N/A</v>
      </c>
      <c r="AL19" s="62" t="e">
        <f t="shared" ca="1" si="15"/>
        <v>#VALUE!</v>
      </c>
      <c r="AM19" s="59" t="e">
        <f t="shared" ca="1" si="16"/>
        <v>#VALUE!</v>
      </c>
      <c r="AN19" s="60" t="e">
        <f t="shared" ca="1" si="17"/>
        <v>#VALUE!</v>
      </c>
      <c r="AO19" s="61" t="e">
        <f t="shared" ca="1" si="18"/>
        <v>#VALUE!</v>
      </c>
      <c r="AP19" s="61" t="str">
        <f ca="1">OFFSET(業務便入力!$W19,0,(COLUMN()-COLUMN($L$1))/6)</f>
        <v/>
      </c>
      <c r="AQ19" s="61" t="e">
        <f>IF($I19="(送料別)",0,VLOOKUP($H19,業務便!$A$20:$O$29,4+(COLUMN()-COLUMN($M$1))/6,FALSE))</f>
        <v>#N/A</v>
      </c>
      <c r="AR19" s="62" t="e">
        <f t="shared" ca="1" si="19"/>
        <v>#VALUE!</v>
      </c>
      <c r="AS19" s="59" t="e">
        <f t="shared" ca="1" si="20"/>
        <v>#VALUE!</v>
      </c>
      <c r="AT19" s="60" t="e">
        <f t="shared" ca="1" si="21"/>
        <v>#VALUE!</v>
      </c>
      <c r="AU19" s="61" t="e">
        <f t="shared" ca="1" si="22"/>
        <v>#VALUE!</v>
      </c>
      <c r="AV19" s="61" t="str">
        <f ca="1">OFFSET(業務便入力!$W19,0,(COLUMN()-COLUMN($L$1))/6)</f>
        <v/>
      </c>
      <c r="AW19" s="61" t="e">
        <f>IF($I19="(送料別)",0,VLOOKUP($H19,業務便!$A$20:$O$29,4+(COLUMN()-COLUMN($M$1))/6,FALSE))</f>
        <v>#N/A</v>
      </c>
      <c r="AX19" s="62" t="e">
        <f t="shared" ca="1" si="23"/>
        <v>#VALUE!</v>
      </c>
      <c r="AY19" s="59" t="e">
        <f t="shared" ca="1" si="24"/>
        <v>#VALUE!</v>
      </c>
      <c r="AZ19" s="60" t="e">
        <f t="shared" ca="1" si="25"/>
        <v>#VALUE!</v>
      </c>
      <c r="BA19" s="61" t="e">
        <f t="shared" ca="1" si="26"/>
        <v>#VALUE!</v>
      </c>
      <c r="BB19" s="61" t="str">
        <f ca="1">OFFSET(業務便入力!$W19,0,(COLUMN()-COLUMN($L$1))/6)</f>
        <v/>
      </c>
      <c r="BC19" s="61" t="e">
        <f>IF($I19="(送料別)",0,VLOOKUP($H19,業務便!$A$20:$O$29,4+(COLUMN()-COLUMN($M$1))/6,FALSE))</f>
        <v>#N/A</v>
      </c>
      <c r="BD19" s="62" t="e">
        <f t="shared" ca="1" si="27"/>
        <v>#VALUE!</v>
      </c>
      <c r="BE19" s="59" t="e">
        <f t="shared" ca="1" si="28"/>
        <v>#VALUE!</v>
      </c>
      <c r="BF19" s="60" t="e">
        <f t="shared" ca="1" si="29"/>
        <v>#VALUE!</v>
      </c>
      <c r="BG19" s="61" t="e">
        <f t="shared" ca="1" si="30"/>
        <v>#VALUE!</v>
      </c>
      <c r="BH19" s="61" t="str">
        <f ca="1">OFFSET(業務便入力!$W19,0,(COLUMN()-COLUMN($L$1))/6)</f>
        <v/>
      </c>
      <c r="BI19" s="61" t="e">
        <f>IF($I19="(送料別)",0,VLOOKUP($H19,業務便!$A$20:$O$29,4+(COLUMN()-COLUMN($M$1))/6,FALSE))</f>
        <v>#N/A</v>
      </c>
      <c r="BJ19" s="62" t="e">
        <f t="shared" ca="1" si="31"/>
        <v>#VALUE!</v>
      </c>
      <c r="BK19" s="59" t="e">
        <f t="shared" ca="1" si="32"/>
        <v>#VALUE!</v>
      </c>
      <c r="BL19" s="60" t="e">
        <f t="shared" ca="1" si="33"/>
        <v>#VALUE!</v>
      </c>
      <c r="BM19" s="61" t="e">
        <f t="shared" ca="1" si="34"/>
        <v>#VALUE!</v>
      </c>
      <c r="BN19" s="61" t="str">
        <f ca="1">OFFSET(業務便入力!$W19,0,(COLUMN()-COLUMN($L$1))/6)</f>
        <v/>
      </c>
      <c r="BO19" s="61" t="e">
        <f>IF($I19="(送料別)",0,VLOOKUP($H19,業務便!$A$20:$O$29,4+(COLUMN()-COLUMN($M$1))/6,FALSE))</f>
        <v>#N/A</v>
      </c>
      <c r="BP19" s="62" t="e">
        <f t="shared" ca="1" si="35"/>
        <v>#VALUE!</v>
      </c>
      <c r="BQ19" s="59" t="e">
        <f t="shared" ca="1" si="36"/>
        <v>#VALUE!</v>
      </c>
      <c r="BR19" s="60" t="e">
        <f t="shared" ca="1" si="37"/>
        <v>#VALUE!</v>
      </c>
      <c r="BS19" s="61" t="e">
        <f t="shared" ca="1" si="38"/>
        <v>#VALUE!</v>
      </c>
      <c r="BT19" s="61" t="str">
        <f ca="1">OFFSET(業務便入力!$W19,0,(COLUMN()-COLUMN($L$1))/6)</f>
        <v/>
      </c>
      <c r="BU19" s="61" t="e">
        <f>IF($I19="(送料別)",0,VLOOKUP($H19,業務便!$A$20:$O$29,4+(COLUMN()-COLUMN($M$1))/6,FALSE))</f>
        <v>#N/A</v>
      </c>
      <c r="BV19" s="62" t="e">
        <f t="shared" ca="1" si="39"/>
        <v>#VALUE!</v>
      </c>
      <c r="BW19" s="59" t="e">
        <f t="shared" ca="1" si="40"/>
        <v>#VALUE!</v>
      </c>
      <c r="BX19" s="60" t="e">
        <f t="shared" ca="1" si="41"/>
        <v>#VALUE!</v>
      </c>
      <c r="BY19" s="61" t="e">
        <f t="shared" ca="1" si="42"/>
        <v>#VALUE!</v>
      </c>
      <c r="BZ19" s="61" t="str">
        <f ca="1">OFFSET(業務便入力!$W19,0,(COLUMN()-COLUMN($L$1))/6)</f>
        <v/>
      </c>
      <c r="CA19" s="61" t="e">
        <f>IF($I19="(送料別)",0,VLOOKUP($H19,業務便!$A$20:$O$29,4+(COLUMN()-COLUMN($M$1))/6,FALSE))</f>
        <v>#N/A</v>
      </c>
      <c r="CB19" s="62" t="e">
        <f t="shared" ca="1" si="43"/>
        <v>#VALUE!</v>
      </c>
      <c r="CC19" s="59" t="e">
        <f t="shared" ca="1" si="44"/>
        <v>#VALUE!</v>
      </c>
      <c r="CD19" s="60" t="e">
        <f t="shared" ca="1" si="45"/>
        <v>#VALUE!</v>
      </c>
      <c r="CE19" s="61" t="e">
        <f t="shared" ca="1" si="46"/>
        <v>#VALUE!</v>
      </c>
    </row>
    <row r="20" spans="1:83">
      <c r="A20" s="6">
        <v>17</v>
      </c>
      <c r="B20" s="158" t="str">
        <f>IF(ISBLANK(業務便入力!B20),"",業務便入力!B20)</f>
        <v/>
      </c>
      <c r="C20" s="5" t="str">
        <f>IF(ISBLANK(業務便入力!C20),"",業務便入力!C20)</f>
        <v/>
      </c>
      <c r="D20" s="15">
        <f>IF(ISBLANK(宅配便仮計算!D20),"",宅配便仮計算!D20)</f>
        <v>0.85</v>
      </c>
      <c r="E20" s="5" t="str">
        <f>IF(ISBLANK(業務便入力!I20),"",業務便入力!I20)</f>
        <v/>
      </c>
      <c r="F20" s="5" t="str">
        <f>IF(ISBLANK(業務便入力!L20),"",業務便入力!L20)</f>
        <v/>
      </c>
      <c r="G20" s="5" t="str">
        <f>IF(ISBLANK(業務便入力!N20),"",IF(業務便入力!P20="以上",1,業務便入力!N20))</f>
        <v/>
      </c>
      <c r="H20" s="5" t="str">
        <f>IF(ISBLANK(業務便入力!Q20),"",業務便入力!Q20)</f>
        <v/>
      </c>
      <c r="I20" s="6" t="str">
        <f>IF(ISBLANK(業務便入力!R20),"",業務便入力!R20)</f>
        <v/>
      </c>
      <c r="J20" s="5" t="str">
        <f>IF(ISBLANK(業務便入力!S20),"",業務便入力!S20)</f>
        <v/>
      </c>
      <c r="K20" s="5" t="str">
        <f>IF(ISBLANK(業務便入力!T20),"",業務便入力!T20)</f>
        <v/>
      </c>
      <c r="L20" s="61" t="str">
        <f ca="1">OFFSET(業務便入力!$W20,0,(COLUMN()-COLUMN($L$1))/6)</f>
        <v/>
      </c>
      <c r="M20" s="61" t="e">
        <f>IF($I20="(送料別)",0,VLOOKUP($H20,業務便!$A$20:$O$29,4+(COLUMN()-COLUMN($M$1))/6,FALSE))</f>
        <v>#N/A</v>
      </c>
      <c r="N20" s="62" t="e">
        <f t="shared" ca="1" si="0"/>
        <v>#VALUE!</v>
      </c>
      <c r="O20" s="59" t="e">
        <f t="shared" ca="1" si="1"/>
        <v>#VALUE!</v>
      </c>
      <c r="P20" s="60" t="e">
        <f t="shared" ca="1" si="2"/>
        <v>#VALUE!</v>
      </c>
      <c r="Q20" s="61" t="e">
        <f t="shared" ca="1" si="47"/>
        <v>#VALUE!</v>
      </c>
      <c r="R20" s="61" t="str">
        <f ca="1">OFFSET(業務便入力!$W20,0,(COLUMN()-COLUMN($L$1))/6)</f>
        <v/>
      </c>
      <c r="S20" s="61" t="e">
        <f>IF($I20="(送料別)",0,VLOOKUP($H20,業務便!$A$20:$O$29,4+(COLUMN()-COLUMN($M$1))/6,FALSE))</f>
        <v>#N/A</v>
      </c>
      <c r="T20" s="62" t="e">
        <f t="shared" ca="1" si="3"/>
        <v>#VALUE!</v>
      </c>
      <c r="U20" s="59" t="e">
        <f t="shared" ca="1" si="4"/>
        <v>#VALUE!</v>
      </c>
      <c r="V20" s="60" t="e">
        <f t="shared" ca="1" si="5"/>
        <v>#VALUE!</v>
      </c>
      <c r="W20" s="61" t="e">
        <f t="shared" ca="1" si="6"/>
        <v>#VALUE!</v>
      </c>
      <c r="X20" s="61" t="str">
        <f ca="1">OFFSET(業務便入力!$W20,0,(COLUMN()-COLUMN($L$1))/6)</f>
        <v/>
      </c>
      <c r="Y20" s="61" t="e">
        <f>IF($I20="(送料別)",0,VLOOKUP($H20,業務便!$A$20:$O$29,4+(COLUMN()-COLUMN($M$1))/6,FALSE))</f>
        <v>#N/A</v>
      </c>
      <c r="Z20" s="62" t="e">
        <f t="shared" ca="1" si="7"/>
        <v>#VALUE!</v>
      </c>
      <c r="AA20" s="59" t="e">
        <f t="shared" ca="1" si="8"/>
        <v>#VALUE!</v>
      </c>
      <c r="AB20" s="60" t="e">
        <f t="shared" ca="1" si="9"/>
        <v>#VALUE!</v>
      </c>
      <c r="AC20" s="61" t="e">
        <f t="shared" ca="1" si="10"/>
        <v>#VALUE!</v>
      </c>
      <c r="AD20" s="61" t="str">
        <f ca="1">OFFSET(業務便入力!$W20,0,(COLUMN()-COLUMN($L$1))/6)</f>
        <v/>
      </c>
      <c r="AE20" s="61" t="e">
        <f>IF($I20="(送料別)",0,VLOOKUP($H20,業務便!$A$20:$O$29,4+(COLUMN()-COLUMN($M$1))/6,FALSE))</f>
        <v>#N/A</v>
      </c>
      <c r="AF20" s="62" t="e">
        <f t="shared" ca="1" si="11"/>
        <v>#VALUE!</v>
      </c>
      <c r="AG20" s="59" t="e">
        <f t="shared" ca="1" si="12"/>
        <v>#VALUE!</v>
      </c>
      <c r="AH20" s="60" t="e">
        <f t="shared" ca="1" si="13"/>
        <v>#VALUE!</v>
      </c>
      <c r="AI20" s="61" t="e">
        <f t="shared" ca="1" si="14"/>
        <v>#VALUE!</v>
      </c>
      <c r="AJ20" s="61" t="str">
        <f ca="1">OFFSET(業務便入力!$W20,0,(COLUMN()-COLUMN($L$1))/6)</f>
        <v/>
      </c>
      <c r="AK20" s="61" t="e">
        <f>IF($I20="(送料別)",0,VLOOKUP($H20,業務便!$A$20:$O$29,4+(COLUMN()-COLUMN($M$1))/6,FALSE))</f>
        <v>#N/A</v>
      </c>
      <c r="AL20" s="62" t="e">
        <f t="shared" ca="1" si="15"/>
        <v>#VALUE!</v>
      </c>
      <c r="AM20" s="59" t="e">
        <f t="shared" ca="1" si="16"/>
        <v>#VALUE!</v>
      </c>
      <c r="AN20" s="60" t="e">
        <f t="shared" ca="1" si="17"/>
        <v>#VALUE!</v>
      </c>
      <c r="AO20" s="61" t="e">
        <f t="shared" ca="1" si="18"/>
        <v>#VALUE!</v>
      </c>
      <c r="AP20" s="61" t="str">
        <f ca="1">OFFSET(業務便入力!$W20,0,(COLUMN()-COLUMN($L$1))/6)</f>
        <v/>
      </c>
      <c r="AQ20" s="61" t="e">
        <f>IF($I20="(送料別)",0,VLOOKUP($H20,業務便!$A$20:$O$29,4+(COLUMN()-COLUMN($M$1))/6,FALSE))</f>
        <v>#N/A</v>
      </c>
      <c r="AR20" s="62" t="e">
        <f t="shared" ca="1" si="19"/>
        <v>#VALUE!</v>
      </c>
      <c r="AS20" s="59" t="e">
        <f t="shared" ca="1" si="20"/>
        <v>#VALUE!</v>
      </c>
      <c r="AT20" s="60" t="e">
        <f t="shared" ca="1" si="21"/>
        <v>#VALUE!</v>
      </c>
      <c r="AU20" s="61" t="e">
        <f t="shared" ca="1" si="22"/>
        <v>#VALUE!</v>
      </c>
      <c r="AV20" s="61" t="str">
        <f ca="1">OFFSET(業務便入力!$W20,0,(COLUMN()-COLUMN($L$1))/6)</f>
        <v/>
      </c>
      <c r="AW20" s="61" t="e">
        <f>IF($I20="(送料別)",0,VLOOKUP($H20,業務便!$A$20:$O$29,4+(COLUMN()-COLUMN($M$1))/6,FALSE))</f>
        <v>#N/A</v>
      </c>
      <c r="AX20" s="62" t="e">
        <f t="shared" ca="1" si="23"/>
        <v>#VALUE!</v>
      </c>
      <c r="AY20" s="59" t="e">
        <f t="shared" ca="1" si="24"/>
        <v>#VALUE!</v>
      </c>
      <c r="AZ20" s="60" t="e">
        <f t="shared" ca="1" si="25"/>
        <v>#VALUE!</v>
      </c>
      <c r="BA20" s="61" t="e">
        <f t="shared" ca="1" si="26"/>
        <v>#VALUE!</v>
      </c>
      <c r="BB20" s="61" t="str">
        <f ca="1">OFFSET(業務便入力!$W20,0,(COLUMN()-COLUMN($L$1))/6)</f>
        <v/>
      </c>
      <c r="BC20" s="61" t="e">
        <f>IF($I20="(送料別)",0,VLOOKUP($H20,業務便!$A$20:$O$29,4+(COLUMN()-COLUMN($M$1))/6,FALSE))</f>
        <v>#N/A</v>
      </c>
      <c r="BD20" s="62" t="e">
        <f t="shared" ca="1" si="27"/>
        <v>#VALUE!</v>
      </c>
      <c r="BE20" s="59" t="e">
        <f t="shared" ca="1" si="28"/>
        <v>#VALUE!</v>
      </c>
      <c r="BF20" s="60" t="e">
        <f t="shared" ca="1" si="29"/>
        <v>#VALUE!</v>
      </c>
      <c r="BG20" s="61" t="e">
        <f t="shared" ca="1" si="30"/>
        <v>#VALUE!</v>
      </c>
      <c r="BH20" s="61" t="str">
        <f ca="1">OFFSET(業務便入力!$W20,0,(COLUMN()-COLUMN($L$1))/6)</f>
        <v/>
      </c>
      <c r="BI20" s="61" t="e">
        <f>IF($I20="(送料別)",0,VLOOKUP($H20,業務便!$A$20:$O$29,4+(COLUMN()-COLUMN($M$1))/6,FALSE))</f>
        <v>#N/A</v>
      </c>
      <c r="BJ20" s="62" t="e">
        <f t="shared" ca="1" si="31"/>
        <v>#VALUE!</v>
      </c>
      <c r="BK20" s="59" t="e">
        <f t="shared" ca="1" si="32"/>
        <v>#VALUE!</v>
      </c>
      <c r="BL20" s="60" t="e">
        <f t="shared" ca="1" si="33"/>
        <v>#VALUE!</v>
      </c>
      <c r="BM20" s="61" t="e">
        <f t="shared" ca="1" si="34"/>
        <v>#VALUE!</v>
      </c>
      <c r="BN20" s="61" t="str">
        <f ca="1">OFFSET(業務便入力!$W20,0,(COLUMN()-COLUMN($L$1))/6)</f>
        <v/>
      </c>
      <c r="BO20" s="61" t="e">
        <f>IF($I20="(送料別)",0,VLOOKUP($H20,業務便!$A$20:$O$29,4+(COLUMN()-COLUMN($M$1))/6,FALSE))</f>
        <v>#N/A</v>
      </c>
      <c r="BP20" s="62" t="e">
        <f t="shared" ca="1" si="35"/>
        <v>#VALUE!</v>
      </c>
      <c r="BQ20" s="59" t="e">
        <f t="shared" ca="1" si="36"/>
        <v>#VALUE!</v>
      </c>
      <c r="BR20" s="60" t="e">
        <f t="shared" ca="1" si="37"/>
        <v>#VALUE!</v>
      </c>
      <c r="BS20" s="61" t="e">
        <f t="shared" ca="1" si="38"/>
        <v>#VALUE!</v>
      </c>
      <c r="BT20" s="61" t="str">
        <f ca="1">OFFSET(業務便入力!$W20,0,(COLUMN()-COLUMN($L$1))/6)</f>
        <v/>
      </c>
      <c r="BU20" s="61" t="e">
        <f>IF($I20="(送料別)",0,VLOOKUP($H20,業務便!$A$20:$O$29,4+(COLUMN()-COLUMN($M$1))/6,FALSE))</f>
        <v>#N/A</v>
      </c>
      <c r="BV20" s="62" t="e">
        <f t="shared" ca="1" si="39"/>
        <v>#VALUE!</v>
      </c>
      <c r="BW20" s="59" t="e">
        <f t="shared" ca="1" si="40"/>
        <v>#VALUE!</v>
      </c>
      <c r="BX20" s="60" t="e">
        <f t="shared" ca="1" si="41"/>
        <v>#VALUE!</v>
      </c>
      <c r="BY20" s="61" t="e">
        <f t="shared" ca="1" si="42"/>
        <v>#VALUE!</v>
      </c>
      <c r="BZ20" s="61" t="str">
        <f ca="1">OFFSET(業務便入力!$W20,0,(COLUMN()-COLUMN($L$1))/6)</f>
        <v/>
      </c>
      <c r="CA20" s="61" t="e">
        <f>IF($I20="(送料別)",0,VLOOKUP($H20,業務便!$A$20:$O$29,4+(COLUMN()-COLUMN($M$1))/6,FALSE))</f>
        <v>#N/A</v>
      </c>
      <c r="CB20" s="62" t="e">
        <f t="shared" ca="1" si="43"/>
        <v>#VALUE!</v>
      </c>
      <c r="CC20" s="59" t="e">
        <f t="shared" ca="1" si="44"/>
        <v>#VALUE!</v>
      </c>
      <c r="CD20" s="60" t="e">
        <f t="shared" ca="1" si="45"/>
        <v>#VALUE!</v>
      </c>
      <c r="CE20" s="61" t="e">
        <f t="shared" ca="1" si="46"/>
        <v>#VALUE!</v>
      </c>
    </row>
    <row r="21" spans="1:83">
      <c r="A21" s="6">
        <v>18</v>
      </c>
      <c r="B21" s="158" t="str">
        <f>IF(ISBLANK(業務便入力!B21),"",業務便入力!B21)</f>
        <v/>
      </c>
      <c r="C21" s="5" t="str">
        <f>IF(ISBLANK(業務便入力!C21),"",業務便入力!C21)</f>
        <v/>
      </c>
      <c r="D21" s="15">
        <f>IF(ISBLANK(宅配便仮計算!D21),"",宅配便仮計算!D21)</f>
        <v>0.85</v>
      </c>
      <c r="E21" s="5" t="str">
        <f>IF(ISBLANK(業務便入力!I21),"",業務便入力!I21)</f>
        <v/>
      </c>
      <c r="F21" s="5" t="str">
        <f>IF(ISBLANK(業務便入力!L21),"",業務便入力!L21)</f>
        <v/>
      </c>
      <c r="G21" s="5" t="str">
        <f>IF(ISBLANK(業務便入力!N21),"",IF(業務便入力!P21="以上",1,業務便入力!N21))</f>
        <v/>
      </c>
      <c r="H21" s="5" t="str">
        <f>IF(ISBLANK(業務便入力!Q21),"",業務便入力!Q21)</f>
        <v/>
      </c>
      <c r="I21" s="6" t="str">
        <f>IF(ISBLANK(業務便入力!R21),"",業務便入力!R21)</f>
        <v/>
      </c>
      <c r="J21" s="5" t="str">
        <f>IF(ISBLANK(業務便入力!S21),"",業務便入力!S21)</f>
        <v/>
      </c>
      <c r="K21" s="5" t="str">
        <f>IF(ISBLANK(業務便入力!T21),"",業務便入力!T21)</f>
        <v/>
      </c>
      <c r="L21" s="61" t="str">
        <f ca="1">OFFSET(業務便入力!$W21,0,(COLUMN()-COLUMN($L$1))/6)</f>
        <v/>
      </c>
      <c r="M21" s="61" t="e">
        <f>IF($I21="(送料別)",0,VLOOKUP($H21,業務便!$A$20:$O$29,4+(COLUMN()-COLUMN($M$1))/6,FALSE))</f>
        <v>#N/A</v>
      </c>
      <c r="N21" s="62" t="e">
        <f t="shared" ca="1" si="0"/>
        <v>#VALUE!</v>
      </c>
      <c r="O21" s="59" t="e">
        <f t="shared" ca="1" si="1"/>
        <v>#VALUE!</v>
      </c>
      <c r="P21" s="60" t="e">
        <f t="shared" ca="1" si="2"/>
        <v>#VALUE!</v>
      </c>
      <c r="Q21" s="61" t="e">
        <f t="shared" ca="1" si="47"/>
        <v>#VALUE!</v>
      </c>
      <c r="R21" s="61" t="str">
        <f ca="1">OFFSET(業務便入力!$W21,0,(COLUMN()-COLUMN($L$1))/6)</f>
        <v/>
      </c>
      <c r="S21" s="61" t="e">
        <f>IF($I21="(送料別)",0,VLOOKUP($H21,業務便!$A$20:$O$29,4+(COLUMN()-COLUMN($M$1))/6,FALSE))</f>
        <v>#N/A</v>
      </c>
      <c r="T21" s="62" t="e">
        <f t="shared" ca="1" si="3"/>
        <v>#VALUE!</v>
      </c>
      <c r="U21" s="59" t="e">
        <f t="shared" ca="1" si="4"/>
        <v>#VALUE!</v>
      </c>
      <c r="V21" s="60" t="e">
        <f t="shared" ca="1" si="5"/>
        <v>#VALUE!</v>
      </c>
      <c r="W21" s="61" t="e">
        <f t="shared" ca="1" si="6"/>
        <v>#VALUE!</v>
      </c>
      <c r="X21" s="61" t="str">
        <f ca="1">OFFSET(業務便入力!$W21,0,(COLUMN()-COLUMN($L$1))/6)</f>
        <v/>
      </c>
      <c r="Y21" s="61" t="e">
        <f>IF($I21="(送料別)",0,VLOOKUP($H21,業務便!$A$20:$O$29,4+(COLUMN()-COLUMN($M$1))/6,FALSE))</f>
        <v>#N/A</v>
      </c>
      <c r="Z21" s="62" t="e">
        <f t="shared" ca="1" si="7"/>
        <v>#VALUE!</v>
      </c>
      <c r="AA21" s="59" t="e">
        <f t="shared" ca="1" si="8"/>
        <v>#VALUE!</v>
      </c>
      <c r="AB21" s="60" t="e">
        <f t="shared" ca="1" si="9"/>
        <v>#VALUE!</v>
      </c>
      <c r="AC21" s="61" t="e">
        <f t="shared" ca="1" si="10"/>
        <v>#VALUE!</v>
      </c>
      <c r="AD21" s="61" t="str">
        <f ca="1">OFFSET(業務便入力!$W21,0,(COLUMN()-COLUMN($L$1))/6)</f>
        <v/>
      </c>
      <c r="AE21" s="61" t="e">
        <f>IF($I21="(送料別)",0,VLOOKUP($H21,業務便!$A$20:$O$29,4+(COLUMN()-COLUMN($M$1))/6,FALSE))</f>
        <v>#N/A</v>
      </c>
      <c r="AF21" s="62" t="e">
        <f t="shared" ca="1" si="11"/>
        <v>#VALUE!</v>
      </c>
      <c r="AG21" s="59" t="e">
        <f t="shared" ca="1" si="12"/>
        <v>#VALUE!</v>
      </c>
      <c r="AH21" s="60" t="e">
        <f t="shared" ca="1" si="13"/>
        <v>#VALUE!</v>
      </c>
      <c r="AI21" s="61" t="e">
        <f t="shared" ca="1" si="14"/>
        <v>#VALUE!</v>
      </c>
      <c r="AJ21" s="61" t="str">
        <f ca="1">OFFSET(業務便入力!$W21,0,(COLUMN()-COLUMN($L$1))/6)</f>
        <v/>
      </c>
      <c r="AK21" s="61" t="e">
        <f>IF($I21="(送料別)",0,VLOOKUP($H21,業務便!$A$20:$O$29,4+(COLUMN()-COLUMN($M$1))/6,FALSE))</f>
        <v>#N/A</v>
      </c>
      <c r="AL21" s="62" t="e">
        <f t="shared" ca="1" si="15"/>
        <v>#VALUE!</v>
      </c>
      <c r="AM21" s="59" t="e">
        <f t="shared" ca="1" si="16"/>
        <v>#VALUE!</v>
      </c>
      <c r="AN21" s="60" t="e">
        <f t="shared" ca="1" si="17"/>
        <v>#VALUE!</v>
      </c>
      <c r="AO21" s="61" t="e">
        <f t="shared" ca="1" si="18"/>
        <v>#VALUE!</v>
      </c>
      <c r="AP21" s="61" t="str">
        <f ca="1">OFFSET(業務便入力!$W21,0,(COLUMN()-COLUMN($L$1))/6)</f>
        <v/>
      </c>
      <c r="AQ21" s="61" t="e">
        <f>IF($I21="(送料別)",0,VLOOKUP($H21,業務便!$A$20:$O$29,4+(COLUMN()-COLUMN($M$1))/6,FALSE))</f>
        <v>#N/A</v>
      </c>
      <c r="AR21" s="62" t="e">
        <f t="shared" ca="1" si="19"/>
        <v>#VALUE!</v>
      </c>
      <c r="AS21" s="59" t="e">
        <f t="shared" ca="1" si="20"/>
        <v>#VALUE!</v>
      </c>
      <c r="AT21" s="60" t="e">
        <f t="shared" ca="1" si="21"/>
        <v>#VALUE!</v>
      </c>
      <c r="AU21" s="61" t="e">
        <f t="shared" ca="1" si="22"/>
        <v>#VALUE!</v>
      </c>
      <c r="AV21" s="61" t="str">
        <f ca="1">OFFSET(業務便入力!$W21,0,(COLUMN()-COLUMN($L$1))/6)</f>
        <v/>
      </c>
      <c r="AW21" s="61" t="e">
        <f>IF($I21="(送料別)",0,VLOOKUP($H21,業務便!$A$20:$O$29,4+(COLUMN()-COLUMN($M$1))/6,FALSE))</f>
        <v>#N/A</v>
      </c>
      <c r="AX21" s="62" t="e">
        <f t="shared" ca="1" si="23"/>
        <v>#VALUE!</v>
      </c>
      <c r="AY21" s="59" t="e">
        <f t="shared" ca="1" si="24"/>
        <v>#VALUE!</v>
      </c>
      <c r="AZ21" s="60" t="e">
        <f t="shared" ca="1" si="25"/>
        <v>#VALUE!</v>
      </c>
      <c r="BA21" s="61" t="e">
        <f t="shared" ca="1" si="26"/>
        <v>#VALUE!</v>
      </c>
      <c r="BB21" s="61" t="str">
        <f ca="1">OFFSET(業務便入力!$W21,0,(COLUMN()-COLUMN($L$1))/6)</f>
        <v/>
      </c>
      <c r="BC21" s="61" t="e">
        <f>IF($I21="(送料別)",0,VLOOKUP($H21,業務便!$A$20:$O$29,4+(COLUMN()-COLUMN($M$1))/6,FALSE))</f>
        <v>#N/A</v>
      </c>
      <c r="BD21" s="62" t="e">
        <f t="shared" ca="1" si="27"/>
        <v>#VALUE!</v>
      </c>
      <c r="BE21" s="59" t="e">
        <f t="shared" ca="1" si="28"/>
        <v>#VALUE!</v>
      </c>
      <c r="BF21" s="60" t="e">
        <f t="shared" ca="1" si="29"/>
        <v>#VALUE!</v>
      </c>
      <c r="BG21" s="61" t="e">
        <f t="shared" ca="1" si="30"/>
        <v>#VALUE!</v>
      </c>
      <c r="BH21" s="61" t="str">
        <f ca="1">OFFSET(業務便入力!$W21,0,(COLUMN()-COLUMN($L$1))/6)</f>
        <v/>
      </c>
      <c r="BI21" s="61" t="e">
        <f>IF($I21="(送料別)",0,VLOOKUP($H21,業務便!$A$20:$O$29,4+(COLUMN()-COLUMN($M$1))/6,FALSE))</f>
        <v>#N/A</v>
      </c>
      <c r="BJ21" s="62" t="e">
        <f t="shared" ca="1" si="31"/>
        <v>#VALUE!</v>
      </c>
      <c r="BK21" s="59" t="e">
        <f t="shared" ca="1" si="32"/>
        <v>#VALUE!</v>
      </c>
      <c r="BL21" s="60" t="e">
        <f t="shared" ca="1" si="33"/>
        <v>#VALUE!</v>
      </c>
      <c r="BM21" s="61" t="e">
        <f t="shared" ca="1" si="34"/>
        <v>#VALUE!</v>
      </c>
      <c r="BN21" s="61" t="str">
        <f ca="1">OFFSET(業務便入力!$W21,0,(COLUMN()-COLUMN($L$1))/6)</f>
        <v/>
      </c>
      <c r="BO21" s="61" t="e">
        <f>IF($I21="(送料別)",0,VLOOKUP($H21,業務便!$A$20:$O$29,4+(COLUMN()-COLUMN($M$1))/6,FALSE))</f>
        <v>#N/A</v>
      </c>
      <c r="BP21" s="62" t="e">
        <f t="shared" ca="1" si="35"/>
        <v>#VALUE!</v>
      </c>
      <c r="BQ21" s="59" t="e">
        <f t="shared" ca="1" si="36"/>
        <v>#VALUE!</v>
      </c>
      <c r="BR21" s="60" t="e">
        <f t="shared" ca="1" si="37"/>
        <v>#VALUE!</v>
      </c>
      <c r="BS21" s="61" t="e">
        <f t="shared" ca="1" si="38"/>
        <v>#VALUE!</v>
      </c>
      <c r="BT21" s="61" t="str">
        <f ca="1">OFFSET(業務便入力!$W21,0,(COLUMN()-COLUMN($L$1))/6)</f>
        <v/>
      </c>
      <c r="BU21" s="61" t="e">
        <f>IF($I21="(送料別)",0,VLOOKUP($H21,業務便!$A$20:$O$29,4+(COLUMN()-COLUMN($M$1))/6,FALSE))</f>
        <v>#N/A</v>
      </c>
      <c r="BV21" s="62" t="e">
        <f t="shared" ca="1" si="39"/>
        <v>#VALUE!</v>
      </c>
      <c r="BW21" s="59" t="e">
        <f t="shared" ca="1" si="40"/>
        <v>#VALUE!</v>
      </c>
      <c r="BX21" s="60" t="e">
        <f t="shared" ca="1" si="41"/>
        <v>#VALUE!</v>
      </c>
      <c r="BY21" s="61" t="e">
        <f t="shared" ca="1" si="42"/>
        <v>#VALUE!</v>
      </c>
      <c r="BZ21" s="61" t="str">
        <f ca="1">OFFSET(業務便入力!$W21,0,(COLUMN()-COLUMN($L$1))/6)</f>
        <v/>
      </c>
      <c r="CA21" s="61" t="e">
        <f>IF($I21="(送料別)",0,VLOOKUP($H21,業務便!$A$20:$O$29,4+(COLUMN()-COLUMN($M$1))/6,FALSE))</f>
        <v>#N/A</v>
      </c>
      <c r="CB21" s="62" t="e">
        <f t="shared" ca="1" si="43"/>
        <v>#VALUE!</v>
      </c>
      <c r="CC21" s="59" t="e">
        <f t="shared" ca="1" si="44"/>
        <v>#VALUE!</v>
      </c>
      <c r="CD21" s="60" t="e">
        <f t="shared" ca="1" si="45"/>
        <v>#VALUE!</v>
      </c>
      <c r="CE21" s="61" t="e">
        <f t="shared" ca="1" si="46"/>
        <v>#VALUE!</v>
      </c>
    </row>
    <row r="22" spans="1:83">
      <c r="A22" s="6">
        <v>19</v>
      </c>
      <c r="B22" s="158" t="str">
        <f>IF(ISBLANK(業務便入力!B22),"",業務便入力!B22)</f>
        <v/>
      </c>
      <c r="C22" s="5" t="str">
        <f>IF(ISBLANK(業務便入力!C22),"",業務便入力!C22)</f>
        <v/>
      </c>
      <c r="D22" s="15">
        <f>IF(ISBLANK(宅配便仮計算!D22),"",宅配便仮計算!D22)</f>
        <v>0.85</v>
      </c>
      <c r="E22" s="5" t="str">
        <f>IF(ISBLANK(業務便入力!I22),"",業務便入力!I22)</f>
        <v/>
      </c>
      <c r="F22" s="5" t="str">
        <f>IF(ISBLANK(業務便入力!L22),"",業務便入力!L22)</f>
        <v/>
      </c>
      <c r="G22" s="5" t="str">
        <f>IF(ISBLANK(業務便入力!N22),"",IF(業務便入力!P22="以上",1,業務便入力!N22))</f>
        <v/>
      </c>
      <c r="H22" s="5" t="str">
        <f>IF(ISBLANK(業務便入力!Q22),"",業務便入力!Q22)</f>
        <v/>
      </c>
      <c r="I22" s="6" t="str">
        <f>IF(ISBLANK(業務便入力!R22),"",業務便入力!R22)</f>
        <v/>
      </c>
      <c r="J22" s="5" t="str">
        <f>IF(ISBLANK(業務便入力!S22),"",業務便入力!S22)</f>
        <v/>
      </c>
      <c r="K22" s="5" t="str">
        <f>IF(ISBLANK(業務便入力!T22),"",業務便入力!T22)</f>
        <v/>
      </c>
      <c r="L22" s="61" t="str">
        <f ca="1">OFFSET(業務便入力!$W22,0,(COLUMN()-COLUMN($L$1))/6)</f>
        <v/>
      </c>
      <c r="M22" s="61" t="e">
        <f>IF($I22="(送料別)",0,VLOOKUP($H22,業務便!$A$20:$O$29,4+(COLUMN()-COLUMN($M$1))/6,FALSE))</f>
        <v>#N/A</v>
      </c>
      <c r="N22" s="62" t="e">
        <f t="shared" ca="1" si="0"/>
        <v>#VALUE!</v>
      </c>
      <c r="O22" s="59" t="e">
        <f t="shared" ca="1" si="1"/>
        <v>#VALUE!</v>
      </c>
      <c r="P22" s="60" t="e">
        <f t="shared" ca="1" si="2"/>
        <v>#VALUE!</v>
      </c>
      <c r="Q22" s="61" t="e">
        <f t="shared" ca="1" si="47"/>
        <v>#VALUE!</v>
      </c>
      <c r="R22" s="61" t="str">
        <f ca="1">OFFSET(業務便入力!$W22,0,(COLUMN()-COLUMN($L$1))/6)</f>
        <v/>
      </c>
      <c r="S22" s="61" t="e">
        <f>IF($I22="(送料別)",0,VLOOKUP($H22,業務便!$A$20:$O$29,4+(COLUMN()-COLUMN($M$1))/6,FALSE))</f>
        <v>#N/A</v>
      </c>
      <c r="T22" s="62" t="e">
        <f t="shared" ca="1" si="3"/>
        <v>#VALUE!</v>
      </c>
      <c r="U22" s="59" t="e">
        <f t="shared" ca="1" si="4"/>
        <v>#VALUE!</v>
      </c>
      <c r="V22" s="60" t="e">
        <f t="shared" ca="1" si="5"/>
        <v>#VALUE!</v>
      </c>
      <c r="W22" s="61" t="e">
        <f t="shared" ca="1" si="6"/>
        <v>#VALUE!</v>
      </c>
      <c r="X22" s="61" t="str">
        <f ca="1">OFFSET(業務便入力!$W22,0,(COLUMN()-COLUMN($L$1))/6)</f>
        <v/>
      </c>
      <c r="Y22" s="61" t="e">
        <f>IF($I22="(送料別)",0,VLOOKUP($H22,業務便!$A$20:$O$29,4+(COLUMN()-COLUMN($M$1))/6,FALSE))</f>
        <v>#N/A</v>
      </c>
      <c r="Z22" s="62" t="e">
        <f t="shared" ca="1" si="7"/>
        <v>#VALUE!</v>
      </c>
      <c r="AA22" s="59" t="e">
        <f t="shared" ca="1" si="8"/>
        <v>#VALUE!</v>
      </c>
      <c r="AB22" s="60" t="e">
        <f t="shared" ca="1" si="9"/>
        <v>#VALUE!</v>
      </c>
      <c r="AC22" s="61" t="e">
        <f t="shared" ca="1" si="10"/>
        <v>#VALUE!</v>
      </c>
      <c r="AD22" s="61" t="str">
        <f ca="1">OFFSET(業務便入力!$W22,0,(COLUMN()-COLUMN($L$1))/6)</f>
        <v/>
      </c>
      <c r="AE22" s="61" t="e">
        <f>IF($I22="(送料別)",0,VLOOKUP($H22,業務便!$A$20:$O$29,4+(COLUMN()-COLUMN($M$1))/6,FALSE))</f>
        <v>#N/A</v>
      </c>
      <c r="AF22" s="62" t="e">
        <f t="shared" ca="1" si="11"/>
        <v>#VALUE!</v>
      </c>
      <c r="AG22" s="59" t="e">
        <f t="shared" ca="1" si="12"/>
        <v>#VALUE!</v>
      </c>
      <c r="AH22" s="60" t="e">
        <f t="shared" ca="1" si="13"/>
        <v>#VALUE!</v>
      </c>
      <c r="AI22" s="61" t="e">
        <f t="shared" ca="1" si="14"/>
        <v>#VALUE!</v>
      </c>
      <c r="AJ22" s="61" t="str">
        <f ca="1">OFFSET(業務便入力!$W22,0,(COLUMN()-COLUMN($L$1))/6)</f>
        <v/>
      </c>
      <c r="AK22" s="61" t="e">
        <f>IF($I22="(送料別)",0,VLOOKUP($H22,業務便!$A$20:$O$29,4+(COLUMN()-COLUMN($M$1))/6,FALSE))</f>
        <v>#N/A</v>
      </c>
      <c r="AL22" s="62" t="e">
        <f t="shared" ca="1" si="15"/>
        <v>#VALUE!</v>
      </c>
      <c r="AM22" s="59" t="e">
        <f t="shared" ca="1" si="16"/>
        <v>#VALUE!</v>
      </c>
      <c r="AN22" s="60" t="e">
        <f t="shared" ca="1" si="17"/>
        <v>#VALUE!</v>
      </c>
      <c r="AO22" s="61" t="e">
        <f t="shared" ca="1" si="18"/>
        <v>#VALUE!</v>
      </c>
      <c r="AP22" s="61" t="str">
        <f ca="1">OFFSET(業務便入力!$W22,0,(COLUMN()-COLUMN($L$1))/6)</f>
        <v/>
      </c>
      <c r="AQ22" s="61" t="e">
        <f>IF($I22="(送料別)",0,VLOOKUP($H22,業務便!$A$20:$O$29,4+(COLUMN()-COLUMN($M$1))/6,FALSE))</f>
        <v>#N/A</v>
      </c>
      <c r="AR22" s="62" t="e">
        <f t="shared" ca="1" si="19"/>
        <v>#VALUE!</v>
      </c>
      <c r="AS22" s="59" t="e">
        <f t="shared" ca="1" si="20"/>
        <v>#VALUE!</v>
      </c>
      <c r="AT22" s="60" t="e">
        <f t="shared" ca="1" si="21"/>
        <v>#VALUE!</v>
      </c>
      <c r="AU22" s="61" t="e">
        <f t="shared" ca="1" si="22"/>
        <v>#VALUE!</v>
      </c>
      <c r="AV22" s="61" t="str">
        <f ca="1">OFFSET(業務便入力!$W22,0,(COLUMN()-COLUMN($L$1))/6)</f>
        <v/>
      </c>
      <c r="AW22" s="61" t="e">
        <f>IF($I22="(送料別)",0,VLOOKUP($H22,業務便!$A$20:$O$29,4+(COLUMN()-COLUMN($M$1))/6,FALSE))</f>
        <v>#N/A</v>
      </c>
      <c r="AX22" s="62" t="e">
        <f t="shared" ca="1" si="23"/>
        <v>#VALUE!</v>
      </c>
      <c r="AY22" s="59" t="e">
        <f t="shared" ca="1" si="24"/>
        <v>#VALUE!</v>
      </c>
      <c r="AZ22" s="60" t="e">
        <f t="shared" ca="1" si="25"/>
        <v>#VALUE!</v>
      </c>
      <c r="BA22" s="61" t="e">
        <f t="shared" ca="1" si="26"/>
        <v>#VALUE!</v>
      </c>
      <c r="BB22" s="61" t="str">
        <f ca="1">OFFSET(業務便入力!$W22,0,(COLUMN()-COLUMN($L$1))/6)</f>
        <v/>
      </c>
      <c r="BC22" s="61" t="e">
        <f>IF($I22="(送料別)",0,VLOOKUP($H22,業務便!$A$20:$O$29,4+(COLUMN()-COLUMN($M$1))/6,FALSE))</f>
        <v>#N/A</v>
      </c>
      <c r="BD22" s="62" t="e">
        <f t="shared" ca="1" si="27"/>
        <v>#VALUE!</v>
      </c>
      <c r="BE22" s="59" t="e">
        <f t="shared" ca="1" si="28"/>
        <v>#VALUE!</v>
      </c>
      <c r="BF22" s="60" t="e">
        <f t="shared" ca="1" si="29"/>
        <v>#VALUE!</v>
      </c>
      <c r="BG22" s="61" t="e">
        <f t="shared" ca="1" si="30"/>
        <v>#VALUE!</v>
      </c>
      <c r="BH22" s="61" t="str">
        <f ca="1">OFFSET(業務便入力!$W22,0,(COLUMN()-COLUMN($L$1))/6)</f>
        <v/>
      </c>
      <c r="BI22" s="61" t="e">
        <f>IF($I22="(送料別)",0,VLOOKUP($H22,業務便!$A$20:$O$29,4+(COLUMN()-COLUMN($M$1))/6,FALSE))</f>
        <v>#N/A</v>
      </c>
      <c r="BJ22" s="62" t="e">
        <f t="shared" ca="1" si="31"/>
        <v>#VALUE!</v>
      </c>
      <c r="BK22" s="59" t="e">
        <f t="shared" ca="1" si="32"/>
        <v>#VALUE!</v>
      </c>
      <c r="BL22" s="60" t="e">
        <f t="shared" ca="1" si="33"/>
        <v>#VALUE!</v>
      </c>
      <c r="BM22" s="61" t="e">
        <f t="shared" ca="1" si="34"/>
        <v>#VALUE!</v>
      </c>
      <c r="BN22" s="61" t="str">
        <f ca="1">OFFSET(業務便入力!$W22,0,(COLUMN()-COLUMN($L$1))/6)</f>
        <v/>
      </c>
      <c r="BO22" s="61" t="e">
        <f>IF($I22="(送料別)",0,VLOOKUP($H22,業務便!$A$20:$O$29,4+(COLUMN()-COLUMN($M$1))/6,FALSE))</f>
        <v>#N/A</v>
      </c>
      <c r="BP22" s="62" t="e">
        <f t="shared" ca="1" si="35"/>
        <v>#VALUE!</v>
      </c>
      <c r="BQ22" s="59" t="e">
        <f t="shared" ca="1" si="36"/>
        <v>#VALUE!</v>
      </c>
      <c r="BR22" s="60" t="e">
        <f t="shared" ca="1" si="37"/>
        <v>#VALUE!</v>
      </c>
      <c r="BS22" s="61" t="e">
        <f t="shared" ca="1" si="38"/>
        <v>#VALUE!</v>
      </c>
      <c r="BT22" s="61" t="str">
        <f ca="1">OFFSET(業務便入力!$W22,0,(COLUMN()-COLUMN($L$1))/6)</f>
        <v/>
      </c>
      <c r="BU22" s="61" t="e">
        <f>IF($I22="(送料別)",0,VLOOKUP($H22,業務便!$A$20:$O$29,4+(COLUMN()-COLUMN($M$1))/6,FALSE))</f>
        <v>#N/A</v>
      </c>
      <c r="BV22" s="62" t="e">
        <f t="shared" ca="1" si="39"/>
        <v>#VALUE!</v>
      </c>
      <c r="BW22" s="59" t="e">
        <f t="shared" ca="1" si="40"/>
        <v>#VALUE!</v>
      </c>
      <c r="BX22" s="60" t="e">
        <f t="shared" ca="1" si="41"/>
        <v>#VALUE!</v>
      </c>
      <c r="BY22" s="61" t="e">
        <f t="shared" ca="1" si="42"/>
        <v>#VALUE!</v>
      </c>
      <c r="BZ22" s="61" t="str">
        <f ca="1">OFFSET(業務便入力!$W22,0,(COLUMN()-COLUMN($L$1))/6)</f>
        <v/>
      </c>
      <c r="CA22" s="61" t="e">
        <f>IF($I22="(送料別)",0,VLOOKUP($H22,業務便!$A$20:$O$29,4+(COLUMN()-COLUMN($M$1))/6,FALSE))</f>
        <v>#N/A</v>
      </c>
      <c r="CB22" s="62" t="e">
        <f t="shared" ca="1" si="43"/>
        <v>#VALUE!</v>
      </c>
      <c r="CC22" s="59" t="e">
        <f t="shared" ca="1" si="44"/>
        <v>#VALUE!</v>
      </c>
      <c r="CD22" s="60" t="e">
        <f t="shared" ca="1" si="45"/>
        <v>#VALUE!</v>
      </c>
      <c r="CE22" s="61" t="e">
        <f t="shared" ca="1" si="46"/>
        <v>#VALUE!</v>
      </c>
    </row>
    <row r="23" spans="1:83">
      <c r="A23" s="6">
        <v>20</v>
      </c>
      <c r="B23" s="158" t="str">
        <f>IF(ISBLANK(業務便入力!B23),"",業務便入力!B23)</f>
        <v/>
      </c>
      <c r="C23" s="5" t="str">
        <f>IF(ISBLANK(業務便入力!C23),"",業務便入力!C23)</f>
        <v/>
      </c>
      <c r="D23" s="15">
        <f>IF(ISBLANK(宅配便仮計算!D23),"",宅配便仮計算!D23)</f>
        <v>0.85</v>
      </c>
      <c r="E23" s="5" t="str">
        <f>IF(ISBLANK(業務便入力!I23),"",業務便入力!I23)</f>
        <v/>
      </c>
      <c r="F23" s="5" t="str">
        <f>IF(ISBLANK(業務便入力!L23),"",業務便入力!L23)</f>
        <v/>
      </c>
      <c r="G23" s="5" t="str">
        <f>IF(ISBLANK(業務便入力!N23),"",IF(業務便入力!P23="以上",1,業務便入力!N23))</f>
        <v/>
      </c>
      <c r="H23" s="5" t="str">
        <f>IF(ISBLANK(業務便入力!Q23),"",業務便入力!Q23)</f>
        <v/>
      </c>
      <c r="I23" s="6" t="str">
        <f>IF(ISBLANK(業務便入力!R23),"",業務便入力!R23)</f>
        <v/>
      </c>
      <c r="J23" s="5" t="str">
        <f>IF(ISBLANK(業務便入力!S23),"",業務便入力!S23)</f>
        <v/>
      </c>
      <c r="K23" s="5" t="str">
        <f>IF(ISBLANK(業務便入力!T23),"",業務便入力!T23)</f>
        <v/>
      </c>
      <c r="L23" s="61" t="str">
        <f ca="1">OFFSET(業務便入力!$W23,0,(COLUMN()-COLUMN($L$1))/6)</f>
        <v/>
      </c>
      <c r="M23" s="61" t="e">
        <f>IF($I23="(送料別)",0,VLOOKUP($H23,業務便!$A$20:$O$29,4+(COLUMN()-COLUMN($M$1))/6,FALSE))</f>
        <v>#N/A</v>
      </c>
      <c r="N23" s="62" t="e">
        <f t="shared" ca="1" si="0"/>
        <v>#VALUE!</v>
      </c>
      <c r="O23" s="59" t="e">
        <f t="shared" ca="1" si="1"/>
        <v>#VALUE!</v>
      </c>
      <c r="P23" s="60" t="e">
        <f t="shared" ca="1" si="2"/>
        <v>#VALUE!</v>
      </c>
      <c r="Q23" s="61" t="e">
        <f t="shared" ca="1" si="47"/>
        <v>#VALUE!</v>
      </c>
      <c r="R23" s="61" t="str">
        <f ca="1">OFFSET(業務便入力!$W23,0,(COLUMN()-COLUMN($L$1))/6)</f>
        <v/>
      </c>
      <c r="S23" s="61" t="e">
        <f>IF($I23="(送料別)",0,VLOOKUP($H23,業務便!$A$20:$O$29,4+(COLUMN()-COLUMN($M$1))/6,FALSE))</f>
        <v>#N/A</v>
      </c>
      <c r="T23" s="62" t="e">
        <f t="shared" ca="1" si="3"/>
        <v>#VALUE!</v>
      </c>
      <c r="U23" s="59" t="e">
        <f t="shared" ca="1" si="4"/>
        <v>#VALUE!</v>
      </c>
      <c r="V23" s="60" t="e">
        <f t="shared" ca="1" si="5"/>
        <v>#VALUE!</v>
      </c>
      <c r="W23" s="61" t="e">
        <f t="shared" ca="1" si="6"/>
        <v>#VALUE!</v>
      </c>
      <c r="X23" s="61" t="str">
        <f ca="1">OFFSET(業務便入力!$W23,0,(COLUMN()-COLUMN($L$1))/6)</f>
        <v/>
      </c>
      <c r="Y23" s="61" t="e">
        <f>IF($I23="(送料別)",0,VLOOKUP($H23,業務便!$A$20:$O$29,4+(COLUMN()-COLUMN($M$1))/6,FALSE))</f>
        <v>#N/A</v>
      </c>
      <c r="Z23" s="62" t="e">
        <f t="shared" ca="1" si="7"/>
        <v>#VALUE!</v>
      </c>
      <c r="AA23" s="59" t="e">
        <f t="shared" ca="1" si="8"/>
        <v>#VALUE!</v>
      </c>
      <c r="AB23" s="60" t="e">
        <f t="shared" ca="1" si="9"/>
        <v>#VALUE!</v>
      </c>
      <c r="AC23" s="61" t="e">
        <f t="shared" ca="1" si="10"/>
        <v>#VALUE!</v>
      </c>
      <c r="AD23" s="61" t="str">
        <f ca="1">OFFSET(業務便入力!$W23,0,(COLUMN()-COLUMN($L$1))/6)</f>
        <v/>
      </c>
      <c r="AE23" s="61" t="e">
        <f>IF($I23="(送料別)",0,VLOOKUP($H23,業務便!$A$20:$O$29,4+(COLUMN()-COLUMN($M$1))/6,FALSE))</f>
        <v>#N/A</v>
      </c>
      <c r="AF23" s="62" t="e">
        <f t="shared" ca="1" si="11"/>
        <v>#VALUE!</v>
      </c>
      <c r="AG23" s="59" t="e">
        <f t="shared" ca="1" si="12"/>
        <v>#VALUE!</v>
      </c>
      <c r="AH23" s="60" t="e">
        <f t="shared" ca="1" si="13"/>
        <v>#VALUE!</v>
      </c>
      <c r="AI23" s="61" t="e">
        <f t="shared" ca="1" si="14"/>
        <v>#VALUE!</v>
      </c>
      <c r="AJ23" s="61" t="str">
        <f ca="1">OFFSET(業務便入力!$W23,0,(COLUMN()-COLUMN($L$1))/6)</f>
        <v/>
      </c>
      <c r="AK23" s="61" t="e">
        <f>IF($I23="(送料別)",0,VLOOKUP($H23,業務便!$A$20:$O$29,4+(COLUMN()-COLUMN($M$1))/6,FALSE))</f>
        <v>#N/A</v>
      </c>
      <c r="AL23" s="62" t="e">
        <f t="shared" ca="1" si="15"/>
        <v>#VALUE!</v>
      </c>
      <c r="AM23" s="59" t="e">
        <f t="shared" ca="1" si="16"/>
        <v>#VALUE!</v>
      </c>
      <c r="AN23" s="60" t="e">
        <f t="shared" ca="1" si="17"/>
        <v>#VALUE!</v>
      </c>
      <c r="AO23" s="61" t="e">
        <f t="shared" ca="1" si="18"/>
        <v>#VALUE!</v>
      </c>
      <c r="AP23" s="61" t="str">
        <f ca="1">OFFSET(業務便入力!$W23,0,(COLUMN()-COLUMN($L$1))/6)</f>
        <v/>
      </c>
      <c r="AQ23" s="61" t="e">
        <f>IF($I23="(送料別)",0,VLOOKUP($H23,業務便!$A$20:$O$29,4+(COLUMN()-COLUMN($M$1))/6,FALSE))</f>
        <v>#N/A</v>
      </c>
      <c r="AR23" s="62" t="e">
        <f t="shared" ca="1" si="19"/>
        <v>#VALUE!</v>
      </c>
      <c r="AS23" s="59" t="e">
        <f t="shared" ca="1" si="20"/>
        <v>#VALUE!</v>
      </c>
      <c r="AT23" s="60" t="e">
        <f t="shared" ca="1" si="21"/>
        <v>#VALUE!</v>
      </c>
      <c r="AU23" s="61" t="e">
        <f t="shared" ca="1" si="22"/>
        <v>#VALUE!</v>
      </c>
      <c r="AV23" s="61" t="str">
        <f ca="1">OFFSET(業務便入力!$W23,0,(COLUMN()-COLUMN($L$1))/6)</f>
        <v/>
      </c>
      <c r="AW23" s="61" t="e">
        <f>IF($I23="(送料別)",0,VLOOKUP($H23,業務便!$A$20:$O$29,4+(COLUMN()-COLUMN($M$1))/6,FALSE))</f>
        <v>#N/A</v>
      </c>
      <c r="AX23" s="62" t="e">
        <f t="shared" ca="1" si="23"/>
        <v>#VALUE!</v>
      </c>
      <c r="AY23" s="59" t="e">
        <f t="shared" ca="1" si="24"/>
        <v>#VALUE!</v>
      </c>
      <c r="AZ23" s="60" t="e">
        <f t="shared" ca="1" si="25"/>
        <v>#VALUE!</v>
      </c>
      <c r="BA23" s="61" t="e">
        <f t="shared" ca="1" si="26"/>
        <v>#VALUE!</v>
      </c>
      <c r="BB23" s="61" t="str">
        <f ca="1">OFFSET(業務便入力!$W23,0,(COLUMN()-COLUMN($L$1))/6)</f>
        <v/>
      </c>
      <c r="BC23" s="61" t="e">
        <f>IF($I23="(送料別)",0,VLOOKUP($H23,業務便!$A$20:$O$29,4+(COLUMN()-COLUMN($M$1))/6,FALSE))</f>
        <v>#N/A</v>
      </c>
      <c r="BD23" s="62" t="e">
        <f t="shared" ca="1" si="27"/>
        <v>#VALUE!</v>
      </c>
      <c r="BE23" s="59" t="e">
        <f t="shared" ca="1" si="28"/>
        <v>#VALUE!</v>
      </c>
      <c r="BF23" s="60" t="e">
        <f t="shared" ca="1" si="29"/>
        <v>#VALUE!</v>
      </c>
      <c r="BG23" s="61" t="e">
        <f t="shared" ca="1" si="30"/>
        <v>#VALUE!</v>
      </c>
      <c r="BH23" s="61" t="str">
        <f ca="1">OFFSET(業務便入力!$W23,0,(COLUMN()-COLUMN($L$1))/6)</f>
        <v/>
      </c>
      <c r="BI23" s="61" t="e">
        <f>IF($I23="(送料別)",0,VLOOKUP($H23,業務便!$A$20:$O$29,4+(COLUMN()-COLUMN($M$1))/6,FALSE))</f>
        <v>#N/A</v>
      </c>
      <c r="BJ23" s="62" t="e">
        <f t="shared" ca="1" si="31"/>
        <v>#VALUE!</v>
      </c>
      <c r="BK23" s="59" t="e">
        <f t="shared" ca="1" si="32"/>
        <v>#VALUE!</v>
      </c>
      <c r="BL23" s="60" t="e">
        <f t="shared" ca="1" si="33"/>
        <v>#VALUE!</v>
      </c>
      <c r="BM23" s="61" t="e">
        <f t="shared" ca="1" si="34"/>
        <v>#VALUE!</v>
      </c>
      <c r="BN23" s="61" t="str">
        <f ca="1">OFFSET(業務便入力!$W23,0,(COLUMN()-COLUMN($L$1))/6)</f>
        <v/>
      </c>
      <c r="BO23" s="61" t="e">
        <f>IF($I23="(送料別)",0,VLOOKUP($H23,業務便!$A$20:$O$29,4+(COLUMN()-COLUMN($M$1))/6,FALSE))</f>
        <v>#N/A</v>
      </c>
      <c r="BP23" s="62" t="e">
        <f t="shared" ca="1" si="35"/>
        <v>#VALUE!</v>
      </c>
      <c r="BQ23" s="59" t="e">
        <f t="shared" ca="1" si="36"/>
        <v>#VALUE!</v>
      </c>
      <c r="BR23" s="60" t="e">
        <f t="shared" ca="1" si="37"/>
        <v>#VALUE!</v>
      </c>
      <c r="BS23" s="61" t="e">
        <f t="shared" ca="1" si="38"/>
        <v>#VALUE!</v>
      </c>
      <c r="BT23" s="61" t="str">
        <f ca="1">OFFSET(業務便入力!$W23,0,(COLUMN()-COLUMN($L$1))/6)</f>
        <v/>
      </c>
      <c r="BU23" s="61" t="e">
        <f>IF($I23="(送料別)",0,VLOOKUP($H23,業務便!$A$20:$O$29,4+(COLUMN()-COLUMN($M$1))/6,FALSE))</f>
        <v>#N/A</v>
      </c>
      <c r="BV23" s="62" t="e">
        <f t="shared" ca="1" si="39"/>
        <v>#VALUE!</v>
      </c>
      <c r="BW23" s="59" t="e">
        <f t="shared" ca="1" si="40"/>
        <v>#VALUE!</v>
      </c>
      <c r="BX23" s="60" t="e">
        <f t="shared" ca="1" si="41"/>
        <v>#VALUE!</v>
      </c>
      <c r="BY23" s="61" t="e">
        <f t="shared" ca="1" si="42"/>
        <v>#VALUE!</v>
      </c>
      <c r="BZ23" s="61" t="str">
        <f ca="1">OFFSET(業務便入力!$W23,0,(COLUMN()-COLUMN($L$1))/6)</f>
        <v/>
      </c>
      <c r="CA23" s="61" t="e">
        <f>IF($I23="(送料別)",0,VLOOKUP($H23,業務便!$A$20:$O$29,4+(COLUMN()-COLUMN($M$1))/6,FALSE))</f>
        <v>#N/A</v>
      </c>
      <c r="CB23" s="62" t="e">
        <f t="shared" ca="1" si="43"/>
        <v>#VALUE!</v>
      </c>
      <c r="CC23" s="59" t="e">
        <f t="shared" ca="1" si="44"/>
        <v>#VALUE!</v>
      </c>
      <c r="CD23" s="60" t="e">
        <f t="shared" ca="1" si="45"/>
        <v>#VALUE!</v>
      </c>
      <c r="CE23" s="61" t="e">
        <f t="shared" ca="1" si="46"/>
        <v>#VALUE!</v>
      </c>
    </row>
    <row r="24" spans="1:83">
      <c r="A24" s="6">
        <v>21</v>
      </c>
      <c r="B24" s="158" t="str">
        <f>IF(ISBLANK(業務便入力!B24),"",業務便入力!B24)</f>
        <v/>
      </c>
      <c r="C24" s="5" t="str">
        <f>IF(ISBLANK(業務便入力!C24),"",業務便入力!C24)</f>
        <v/>
      </c>
      <c r="D24" s="15">
        <f>IF(ISBLANK(宅配便仮計算!D24),"",宅配便仮計算!D24)</f>
        <v>0.85</v>
      </c>
      <c r="E24" s="5" t="str">
        <f>IF(ISBLANK(業務便入力!I24),"",業務便入力!I24)</f>
        <v/>
      </c>
      <c r="F24" s="5" t="str">
        <f>IF(ISBLANK(業務便入力!L24),"",業務便入力!L24)</f>
        <v/>
      </c>
      <c r="G24" s="5" t="str">
        <f>IF(ISBLANK(業務便入力!N24),"",IF(業務便入力!P24="以上",1,業務便入力!N24))</f>
        <v/>
      </c>
      <c r="H24" s="5" t="str">
        <f>IF(ISBLANK(業務便入力!Q24),"",業務便入力!Q24)</f>
        <v/>
      </c>
      <c r="I24" s="6" t="str">
        <f>IF(ISBLANK(業務便入力!R24),"",業務便入力!R24)</f>
        <v/>
      </c>
      <c r="J24" s="5" t="str">
        <f>IF(ISBLANK(業務便入力!S24),"",業務便入力!S24)</f>
        <v/>
      </c>
      <c r="K24" s="5" t="str">
        <f>IF(ISBLANK(業務便入力!T24),"",業務便入力!T24)</f>
        <v/>
      </c>
      <c r="L24" s="61" t="str">
        <f ca="1">OFFSET(業務便入力!$W24,0,(COLUMN()-COLUMN($L$1))/6)</f>
        <v/>
      </c>
      <c r="M24" s="61" t="e">
        <f>IF($I24="(送料別)",0,VLOOKUP($H24,業務便!$A$20:$O$29,4+(COLUMN()-COLUMN($M$1))/6,FALSE))</f>
        <v>#N/A</v>
      </c>
      <c r="N24" s="62" t="e">
        <f t="shared" ca="1" si="0"/>
        <v>#VALUE!</v>
      </c>
      <c r="O24" s="59" t="e">
        <f t="shared" ca="1" si="1"/>
        <v>#VALUE!</v>
      </c>
      <c r="P24" s="60" t="e">
        <f t="shared" ca="1" si="2"/>
        <v>#VALUE!</v>
      </c>
      <c r="Q24" s="61" t="e">
        <f t="shared" ca="1" si="47"/>
        <v>#VALUE!</v>
      </c>
      <c r="R24" s="61" t="str">
        <f ca="1">OFFSET(業務便入力!$W24,0,(COLUMN()-COLUMN($L$1))/6)</f>
        <v/>
      </c>
      <c r="S24" s="61" t="e">
        <f>IF($I24="(送料別)",0,VLOOKUP($H24,業務便!$A$20:$O$29,4+(COLUMN()-COLUMN($M$1))/6,FALSE))</f>
        <v>#N/A</v>
      </c>
      <c r="T24" s="62" t="e">
        <f t="shared" ca="1" si="3"/>
        <v>#VALUE!</v>
      </c>
      <c r="U24" s="59" t="e">
        <f t="shared" ca="1" si="4"/>
        <v>#VALUE!</v>
      </c>
      <c r="V24" s="60" t="e">
        <f t="shared" ca="1" si="5"/>
        <v>#VALUE!</v>
      </c>
      <c r="W24" s="61" t="e">
        <f t="shared" ca="1" si="6"/>
        <v>#VALUE!</v>
      </c>
      <c r="X24" s="61" t="str">
        <f ca="1">OFFSET(業務便入力!$W24,0,(COLUMN()-COLUMN($L$1))/6)</f>
        <v/>
      </c>
      <c r="Y24" s="61" t="e">
        <f>IF($I24="(送料別)",0,VLOOKUP($H24,業務便!$A$20:$O$29,4+(COLUMN()-COLUMN($M$1))/6,FALSE))</f>
        <v>#N/A</v>
      </c>
      <c r="Z24" s="62" t="e">
        <f t="shared" ca="1" si="7"/>
        <v>#VALUE!</v>
      </c>
      <c r="AA24" s="59" t="e">
        <f t="shared" ca="1" si="8"/>
        <v>#VALUE!</v>
      </c>
      <c r="AB24" s="60" t="e">
        <f t="shared" ca="1" si="9"/>
        <v>#VALUE!</v>
      </c>
      <c r="AC24" s="61" t="e">
        <f t="shared" ca="1" si="10"/>
        <v>#VALUE!</v>
      </c>
      <c r="AD24" s="61" t="str">
        <f ca="1">OFFSET(業務便入力!$W24,0,(COLUMN()-COLUMN($L$1))/6)</f>
        <v/>
      </c>
      <c r="AE24" s="61" t="e">
        <f>IF($I24="(送料別)",0,VLOOKUP($H24,業務便!$A$20:$O$29,4+(COLUMN()-COLUMN($M$1))/6,FALSE))</f>
        <v>#N/A</v>
      </c>
      <c r="AF24" s="62" t="e">
        <f t="shared" ca="1" si="11"/>
        <v>#VALUE!</v>
      </c>
      <c r="AG24" s="59" t="e">
        <f t="shared" ca="1" si="12"/>
        <v>#VALUE!</v>
      </c>
      <c r="AH24" s="60" t="e">
        <f t="shared" ca="1" si="13"/>
        <v>#VALUE!</v>
      </c>
      <c r="AI24" s="61" t="e">
        <f t="shared" ca="1" si="14"/>
        <v>#VALUE!</v>
      </c>
      <c r="AJ24" s="61" t="str">
        <f ca="1">OFFSET(業務便入力!$W24,0,(COLUMN()-COLUMN($L$1))/6)</f>
        <v/>
      </c>
      <c r="AK24" s="61" t="e">
        <f>IF($I24="(送料別)",0,VLOOKUP($H24,業務便!$A$20:$O$29,4+(COLUMN()-COLUMN($M$1))/6,FALSE))</f>
        <v>#N/A</v>
      </c>
      <c r="AL24" s="62" t="e">
        <f t="shared" ca="1" si="15"/>
        <v>#VALUE!</v>
      </c>
      <c r="AM24" s="59" t="e">
        <f t="shared" ca="1" si="16"/>
        <v>#VALUE!</v>
      </c>
      <c r="AN24" s="60" t="e">
        <f t="shared" ca="1" si="17"/>
        <v>#VALUE!</v>
      </c>
      <c r="AO24" s="61" t="e">
        <f t="shared" ca="1" si="18"/>
        <v>#VALUE!</v>
      </c>
      <c r="AP24" s="61" t="str">
        <f ca="1">OFFSET(業務便入力!$W24,0,(COLUMN()-COLUMN($L$1))/6)</f>
        <v/>
      </c>
      <c r="AQ24" s="61" t="e">
        <f>IF($I24="(送料別)",0,VLOOKUP($H24,業務便!$A$20:$O$29,4+(COLUMN()-COLUMN($M$1))/6,FALSE))</f>
        <v>#N/A</v>
      </c>
      <c r="AR24" s="62" t="e">
        <f t="shared" ca="1" si="19"/>
        <v>#VALUE!</v>
      </c>
      <c r="AS24" s="59" t="e">
        <f t="shared" ca="1" si="20"/>
        <v>#VALUE!</v>
      </c>
      <c r="AT24" s="60" t="e">
        <f t="shared" ca="1" si="21"/>
        <v>#VALUE!</v>
      </c>
      <c r="AU24" s="61" t="e">
        <f t="shared" ca="1" si="22"/>
        <v>#VALUE!</v>
      </c>
      <c r="AV24" s="61" t="str">
        <f ca="1">OFFSET(業務便入力!$W24,0,(COLUMN()-COLUMN($L$1))/6)</f>
        <v/>
      </c>
      <c r="AW24" s="61" t="e">
        <f>IF($I24="(送料別)",0,VLOOKUP($H24,業務便!$A$20:$O$29,4+(COLUMN()-COLUMN($M$1))/6,FALSE))</f>
        <v>#N/A</v>
      </c>
      <c r="AX24" s="62" t="e">
        <f t="shared" ca="1" si="23"/>
        <v>#VALUE!</v>
      </c>
      <c r="AY24" s="59" t="e">
        <f t="shared" ca="1" si="24"/>
        <v>#VALUE!</v>
      </c>
      <c r="AZ24" s="60" t="e">
        <f t="shared" ca="1" si="25"/>
        <v>#VALUE!</v>
      </c>
      <c r="BA24" s="61" t="e">
        <f t="shared" ca="1" si="26"/>
        <v>#VALUE!</v>
      </c>
      <c r="BB24" s="61" t="str">
        <f ca="1">OFFSET(業務便入力!$W24,0,(COLUMN()-COLUMN($L$1))/6)</f>
        <v/>
      </c>
      <c r="BC24" s="61" t="e">
        <f>IF($I24="(送料別)",0,VLOOKUP($H24,業務便!$A$20:$O$29,4+(COLUMN()-COLUMN($M$1))/6,FALSE))</f>
        <v>#N/A</v>
      </c>
      <c r="BD24" s="62" t="e">
        <f t="shared" ca="1" si="27"/>
        <v>#VALUE!</v>
      </c>
      <c r="BE24" s="59" t="e">
        <f t="shared" ca="1" si="28"/>
        <v>#VALUE!</v>
      </c>
      <c r="BF24" s="60" t="e">
        <f t="shared" ca="1" si="29"/>
        <v>#VALUE!</v>
      </c>
      <c r="BG24" s="61" t="e">
        <f t="shared" ca="1" si="30"/>
        <v>#VALUE!</v>
      </c>
      <c r="BH24" s="61" t="str">
        <f ca="1">OFFSET(業務便入力!$W24,0,(COLUMN()-COLUMN($L$1))/6)</f>
        <v/>
      </c>
      <c r="BI24" s="61" t="e">
        <f>IF($I24="(送料別)",0,VLOOKUP($H24,業務便!$A$20:$O$29,4+(COLUMN()-COLUMN($M$1))/6,FALSE))</f>
        <v>#N/A</v>
      </c>
      <c r="BJ24" s="62" t="e">
        <f t="shared" ca="1" si="31"/>
        <v>#VALUE!</v>
      </c>
      <c r="BK24" s="59" t="e">
        <f t="shared" ca="1" si="32"/>
        <v>#VALUE!</v>
      </c>
      <c r="BL24" s="60" t="e">
        <f t="shared" ca="1" si="33"/>
        <v>#VALUE!</v>
      </c>
      <c r="BM24" s="61" t="e">
        <f t="shared" ca="1" si="34"/>
        <v>#VALUE!</v>
      </c>
      <c r="BN24" s="61" t="str">
        <f ca="1">OFFSET(業務便入力!$W24,0,(COLUMN()-COLUMN($L$1))/6)</f>
        <v/>
      </c>
      <c r="BO24" s="61" t="e">
        <f>IF($I24="(送料別)",0,VLOOKUP($H24,業務便!$A$20:$O$29,4+(COLUMN()-COLUMN($M$1))/6,FALSE))</f>
        <v>#N/A</v>
      </c>
      <c r="BP24" s="62" t="e">
        <f t="shared" ca="1" si="35"/>
        <v>#VALUE!</v>
      </c>
      <c r="BQ24" s="59" t="e">
        <f t="shared" ca="1" si="36"/>
        <v>#VALUE!</v>
      </c>
      <c r="BR24" s="60" t="e">
        <f t="shared" ca="1" si="37"/>
        <v>#VALUE!</v>
      </c>
      <c r="BS24" s="61" t="e">
        <f t="shared" ca="1" si="38"/>
        <v>#VALUE!</v>
      </c>
      <c r="BT24" s="61" t="str">
        <f ca="1">OFFSET(業務便入力!$W24,0,(COLUMN()-COLUMN($L$1))/6)</f>
        <v/>
      </c>
      <c r="BU24" s="61" t="e">
        <f>IF($I24="(送料別)",0,VLOOKUP($H24,業務便!$A$20:$O$29,4+(COLUMN()-COLUMN($M$1))/6,FALSE))</f>
        <v>#N/A</v>
      </c>
      <c r="BV24" s="62" t="e">
        <f t="shared" ca="1" si="39"/>
        <v>#VALUE!</v>
      </c>
      <c r="BW24" s="59" t="e">
        <f t="shared" ca="1" si="40"/>
        <v>#VALUE!</v>
      </c>
      <c r="BX24" s="60" t="e">
        <f t="shared" ca="1" si="41"/>
        <v>#VALUE!</v>
      </c>
      <c r="BY24" s="61" t="e">
        <f t="shared" ca="1" si="42"/>
        <v>#VALUE!</v>
      </c>
      <c r="BZ24" s="61" t="str">
        <f ca="1">OFFSET(業務便入力!$W24,0,(COLUMN()-COLUMN($L$1))/6)</f>
        <v/>
      </c>
      <c r="CA24" s="61" t="e">
        <f>IF($I24="(送料別)",0,VLOOKUP($H24,業務便!$A$20:$O$29,4+(COLUMN()-COLUMN($M$1))/6,FALSE))</f>
        <v>#N/A</v>
      </c>
      <c r="CB24" s="62" t="e">
        <f t="shared" ca="1" si="43"/>
        <v>#VALUE!</v>
      </c>
      <c r="CC24" s="59" t="e">
        <f t="shared" ca="1" si="44"/>
        <v>#VALUE!</v>
      </c>
      <c r="CD24" s="60" t="e">
        <f t="shared" ca="1" si="45"/>
        <v>#VALUE!</v>
      </c>
      <c r="CE24" s="61" t="e">
        <f t="shared" ca="1" si="46"/>
        <v>#VALUE!</v>
      </c>
    </row>
    <row r="25" spans="1:83">
      <c r="A25" s="6">
        <v>22</v>
      </c>
      <c r="B25" s="158" t="str">
        <f>IF(ISBLANK(業務便入力!B25),"",業務便入力!B25)</f>
        <v/>
      </c>
      <c r="C25" s="5" t="str">
        <f>IF(ISBLANK(業務便入力!C25),"",業務便入力!C25)</f>
        <v/>
      </c>
      <c r="D25" s="15">
        <f>IF(ISBLANK(宅配便仮計算!D25),"",宅配便仮計算!D25)</f>
        <v>0.85</v>
      </c>
      <c r="E25" s="5" t="str">
        <f>IF(ISBLANK(業務便入力!I25),"",業務便入力!I25)</f>
        <v/>
      </c>
      <c r="F25" s="5" t="str">
        <f>IF(ISBLANK(業務便入力!L25),"",業務便入力!L25)</f>
        <v/>
      </c>
      <c r="G25" s="5" t="str">
        <f>IF(ISBLANK(業務便入力!N25),"",IF(業務便入力!P25="以上",1,業務便入力!N25))</f>
        <v/>
      </c>
      <c r="H25" s="5" t="str">
        <f>IF(ISBLANK(業務便入力!Q25),"",業務便入力!Q25)</f>
        <v/>
      </c>
      <c r="I25" s="6" t="str">
        <f>IF(ISBLANK(業務便入力!R25),"",業務便入力!R25)</f>
        <v/>
      </c>
      <c r="J25" s="5" t="str">
        <f>IF(ISBLANK(業務便入力!S25),"",業務便入力!S25)</f>
        <v/>
      </c>
      <c r="K25" s="5" t="str">
        <f>IF(ISBLANK(業務便入力!T25),"",業務便入力!T25)</f>
        <v/>
      </c>
      <c r="L25" s="61" t="str">
        <f ca="1">OFFSET(業務便入力!$W25,0,(COLUMN()-COLUMN($L$1))/6)</f>
        <v/>
      </c>
      <c r="M25" s="61" t="e">
        <f>IF($I25="(送料別)",0,VLOOKUP($H25,業務便!$A$20:$O$29,4+(COLUMN()-COLUMN($M$1))/6,FALSE))</f>
        <v>#N/A</v>
      </c>
      <c r="N25" s="62" t="e">
        <f t="shared" ca="1" si="0"/>
        <v>#VALUE!</v>
      </c>
      <c r="O25" s="59" t="e">
        <f t="shared" ca="1" si="1"/>
        <v>#VALUE!</v>
      </c>
      <c r="P25" s="60" t="e">
        <f t="shared" ca="1" si="2"/>
        <v>#VALUE!</v>
      </c>
      <c r="Q25" s="61" t="e">
        <f t="shared" ca="1" si="47"/>
        <v>#VALUE!</v>
      </c>
      <c r="R25" s="61" t="str">
        <f ca="1">OFFSET(業務便入力!$W25,0,(COLUMN()-COLUMN($L$1))/6)</f>
        <v/>
      </c>
      <c r="S25" s="61" t="e">
        <f>IF($I25="(送料別)",0,VLOOKUP($H25,業務便!$A$20:$O$29,4+(COLUMN()-COLUMN($M$1))/6,FALSE))</f>
        <v>#N/A</v>
      </c>
      <c r="T25" s="62" t="e">
        <f t="shared" ca="1" si="3"/>
        <v>#VALUE!</v>
      </c>
      <c r="U25" s="59" t="e">
        <f t="shared" ca="1" si="4"/>
        <v>#VALUE!</v>
      </c>
      <c r="V25" s="60" t="e">
        <f t="shared" ca="1" si="5"/>
        <v>#VALUE!</v>
      </c>
      <c r="W25" s="61" t="e">
        <f t="shared" ca="1" si="6"/>
        <v>#VALUE!</v>
      </c>
      <c r="X25" s="61" t="str">
        <f ca="1">OFFSET(業務便入力!$W25,0,(COLUMN()-COLUMN($L$1))/6)</f>
        <v/>
      </c>
      <c r="Y25" s="61" t="e">
        <f>IF($I25="(送料別)",0,VLOOKUP($H25,業務便!$A$20:$O$29,4+(COLUMN()-COLUMN($M$1))/6,FALSE))</f>
        <v>#N/A</v>
      </c>
      <c r="Z25" s="62" t="e">
        <f t="shared" ca="1" si="7"/>
        <v>#VALUE!</v>
      </c>
      <c r="AA25" s="59" t="e">
        <f t="shared" ca="1" si="8"/>
        <v>#VALUE!</v>
      </c>
      <c r="AB25" s="60" t="e">
        <f t="shared" ca="1" si="9"/>
        <v>#VALUE!</v>
      </c>
      <c r="AC25" s="61" t="e">
        <f t="shared" ca="1" si="10"/>
        <v>#VALUE!</v>
      </c>
      <c r="AD25" s="61" t="str">
        <f ca="1">OFFSET(業務便入力!$W25,0,(COLUMN()-COLUMN($L$1))/6)</f>
        <v/>
      </c>
      <c r="AE25" s="61" t="e">
        <f>IF($I25="(送料別)",0,VLOOKUP($H25,業務便!$A$20:$O$29,4+(COLUMN()-COLUMN($M$1))/6,FALSE))</f>
        <v>#N/A</v>
      </c>
      <c r="AF25" s="62" t="e">
        <f t="shared" ca="1" si="11"/>
        <v>#VALUE!</v>
      </c>
      <c r="AG25" s="59" t="e">
        <f t="shared" ca="1" si="12"/>
        <v>#VALUE!</v>
      </c>
      <c r="AH25" s="60" t="e">
        <f t="shared" ca="1" si="13"/>
        <v>#VALUE!</v>
      </c>
      <c r="AI25" s="61" t="e">
        <f t="shared" ca="1" si="14"/>
        <v>#VALUE!</v>
      </c>
      <c r="AJ25" s="61" t="str">
        <f ca="1">OFFSET(業務便入力!$W25,0,(COLUMN()-COLUMN($L$1))/6)</f>
        <v/>
      </c>
      <c r="AK25" s="61" t="e">
        <f>IF($I25="(送料別)",0,VLOOKUP($H25,業務便!$A$20:$O$29,4+(COLUMN()-COLUMN($M$1))/6,FALSE))</f>
        <v>#N/A</v>
      </c>
      <c r="AL25" s="62" t="e">
        <f t="shared" ca="1" si="15"/>
        <v>#VALUE!</v>
      </c>
      <c r="AM25" s="59" t="e">
        <f t="shared" ca="1" si="16"/>
        <v>#VALUE!</v>
      </c>
      <c r="AN25" s="60" t="e">
        <f t="shared" ca="1" si="17"/>
        <v>#VALUE!</v>
      </c>
      <c r="AO25" s="61" t="e">
        <f t="shared" ca="1" si="18"/>
        <v>#VALUE!</v>
      </c>
      <c r="AP25" s="61" t="str">
        <f ca="1">OFFSET(業務便入力!$W25,0,(COLUMN()-COLUMN($L$1))/6)</f>
        <v/>
      </c>
      <c r="AQ25" s="61" t="e">
        <f>IF($I25="(送料別)",0,VLOOKUP($H25,業務便!$A$20:$O$29,4+(COLUMN()-COLUMN($M$1))/6,FALSE))</f>
        <v>#N/A</v>
      </c>
      <c r="AR25" s="62" t="e">
        <f t="shared" ca="1" si="19"/>
        <v>#VALUE!</v>
      </c>
      <c r="AS25" s="59" t="e">
        <f t="shared" ca="1" si="20"/>
        <v>#VALUE!</v>
      </c>
      <c r="AT25" s="60" t="e">
        <f t="shared" ca="1" si="21"/>
        <v>#VALUE!</v>
      </c>
      <c r="AU25" s="61" t="e">
        <f t="shared" ca="1" si="22"/>
        <v>#VALUE!</v>
      </c>
      <c r="AV25" s="61" t="str">
        <f ca="1">OFFSET(業務便入力!$W25,0,(COLUMN()-COLUMN($L$1))/6)</f>
        <v/>
      </c>
      <c r="AW25" s="61" t="e">
        <f>IF($I25="(送料別)",0,VLOOKUP($H25,業務便!$A$20:$O$29,4+(COLUMN()-COLUMN($M$1))/6,FALSE))</f>
        <v>#N/A</v>
      </c>
      <c r="AX25" s="62" t="e">
        <f t="shared" ca="1" si="23"/>
        <v>#VALUE!</v>
      </c>
      <c r="AY25" s="59" t="e">
        <f t="shared" ca="1" si="24"/>
        <v>#VALUE!</v>
      </c>
      <c r="AZ25" s="60" t="e">
        <f t="shared" ca="1" si="25"/>
        <v>#VALUE!</v>
      </c>
      <c r="BA25" s="61" t="e">
        <f t="shared" ca="1" si="26"/>
        <v>#VALUE!</v>
      </c>
      <c r="BB25" s="61" t="str">
        <f ca="1">OFFSET(業務便入力!$W25,0,(COLUMN()-COLUMN($L$1))/6)</f>
        <v/>
      </c>
      <c r="BC25" s="61" t="e">
        <f>IF($I25="(送料別)",0,VLOOKUP($H25,業務便!$A$20:$O$29,4+(COLUMN()-COLUMN($M$1))/6,FALSE))</f>
        <v>#N/A</v>
      </c>
      <c r="BD25" s="62" t="e">
        <f t="shared" ca="1" si="27"/>
        <v>#VALUE!</v>
      </c>
      <c r="BE25" s="59" t="e">
        <f t="shared" ca="1" si="28"/>
        <v>#VALUE!</v>
      </c>
      <c r="BF25" s="60" t="e">
        <f t="shared" ca="1" si="29"/>
        <v>#VALUE!</v>
      </c>
      <c r="BG25" s="61" t="e">
        <f t="shared" ca="1" si="30"/>
        <v>#VALUE!</v>
      </c>
      <c r="BH25" s="61" t="str">
        <f ca="1">OFFSET(業務便入力!$W25,0,(COLUMN()-COLUMN($L$1))/6)</f>
        <v/>
      </c>
      <c r="BI25" s="61" t="e">
        <f>IF($I25="(送料別)",0,VLOOKUP($H25,業務便!$A$20:$O$29,4+(COLUMN()-COLUMN($M$1))/6,FALSE))</f>
        <v>#N/A</v>
      </c>
      <c r="BJ25" s="62" t="e">
        <f t="shared" ca="1" si="31"/>
        <v>#VALUE!</v>
      </c>
      <c r="BK25" s="59" t="e">
        <f t="shared" ca="1" si="32"/>
        <v>#VALUE!</v>
      </c>
      <c r="BL25" s="60" t="e">
        <f t="shared" ca="1" si="33"/>
        <v>#VALUE!</v>
      </c>
      <c r="BM25" s="61" t="e">
        <f t="shared" ca="1" si="34"/>
        <v>#VALUE!</v>
      </c>
      <c r="BN25" s="61" t="str">
        <f ca="1">OFFSET(業務便入力!$W25,0,(COLUMN()-COLUMN($L$1))/6)</f>
        <v/>
      </c>
      <c r="BO25" s="61" t="e">
        <f>IF($I25="(送料別)",0,VLOOKUP($H25,業務便!$A$20:$O$29,4+(COLUMN()-COLUMN($M$1))/6,FALSE))</f>
        <v>#N/A</v>
      </c>
      <c r="BP25" s="62" t="e">
        <f t="shared" ca="1" si="35"/>
        <v>#VALUE!</v>
      </c>
      <c r="BQ25" s="59" t="e">
        <f t="shared" ca="1" si="36"/>
        <v>#VALUE!</v>
      </c>
      <c r="BR25" s="60" t="e">
        <f t="shared" ca="1" si="37"/>
        <v>#VALUE!</v>
      </c>
      <c r="BS25" s="61" t="e">
        <f t="shared" ca="1" si="38"/>
        <v>#VALUE!</v>
      </c>
      <c r="BT25" s="61" t="str">
        <f ca="1">OFFSET(業務便入力!$W25,0,(COLUMN()-COLUMN($L$1))/6)</f>
        <v/>
      </c>
      <c r="BU25" s="61" t="e">
        <f>IF($I25="(送料別)",0,VLOOKUP($H25,業務便!$A$20:$O$29,4+(COLUMN()-COLUMN($M$1))/6,FALSE))</f>
        <v>#N/A</v>
      </c>
      <c r="BV25" s="62" t="e">
        <f t="shared" ca="1" si="39"/>
        <v>#VALUE!</v>
      </c>
      <c r="BW25" s="59" t="e">
        <f t="shared" ca="1" si="40"/>
        <v>#VALUE!</v>
      </c>
      <c r="BX25" s="60" t="e">
        <f t="shared" ca="1" si="41"/>
        <v>#VALUE!</v>
      </c>
      <c r="BY25" s="61" t="e">
        <f t="shared" ca="1" si="42"/>
        <v>#VALUE!</v>
      </c>
      <c r="BZ25" s="61" t="str">
        <f ca="1">OFFSET(業務便入力!$W25,0,(COLUMN()-COLUMN($L$1))/6)</f>
        <v/>
      </c>
      <c r="CA25" s="61" t="e">
        <f>IF($I25="(送料別)",0,VLOOKUP($H25,業務便!$A$20:$O$29,4+(COLUMN()-COLUMN($M$1))/6,FALSE))</f>
        <v>#N/A</v>
      </c>
      <c r="CB25" s="62" t="e">
        <f t="shared" ca="1" si="43"/>
        <v>#VALUE!</v>
      </c>
      <c r="CC25" s="59" t="e">
        <f t="shared" ca="1" si="44"/>
        <v>#VALUE!</v>
      </c>
      <c r="CD25" s="60" t="e">
        <f t="shared" ca="1" si="45"/>
        <v>#VALUE!</v>
      </c>
      <c r="CE25" s="61" t="e">
        <f t="shared" ca="1" si="46"/>
        <v>#VALUE!</v>
      </c>
    </row>
    <row r="26" spans="1:83">
      <c r="A26" s="6">
        <v>23</v>
      </c>
      <c r="B26" s="158" t="str">
        <f>IF(ISBLANK(業務便入力!B26),"",業務便入力!B26)</f>
        <v/>
      </c>
      <c r="C26" s="5" t="str">
        <f>IF(ISBLANK(業務便入力!C26),"",業務便入力!C26)</f>
        <v/>
      </c>
      <c r="D26" s="15">
        <f>IF(ISBLANK(宅配便仮計算!D26),"",宅配便仮計算!D26)</f>
        <v>0.85</v>
      </c>
      <c r="E26" s="5" t="str">
        <f>IF(ISBLANK(業務便入力!I26),"",業務便入力!I26)</f>
        <v/>
      </c>
      <c r="F26" s="5" t="str">
        <f>IF(ISBLANK(業務便入力!L26),"",業務便入力!L26)</f>
        <v/>
      </c>
      <c r="G26" s="5" t="str">
        <f>IF(ISBLANK(業務便入力!N26),"",IF(業務便入力!P26="以上",1,業務便入力!N26))</f>
        <v/>
      </c>
      <c r="H26" s="5" t="str">
        <f>IF(ISBLANK(業務便入力!Q26),"",業務便入力!Q26)</f>
        <v/>
      </c>
      <c r="I26" s="6" t="str">
        <f>IF(ISBLANK(業務便入力!R26),"",業務便入力!R26)</f>
        <v/>
      </c>
      <c r="J26" s="5" t="str">
        <f>IF(ISBLANK(業務便入力!S26),"",業務便入力!S26)</f>
        <v/>
      </c>
      <c r="K26" s="5" t="str">
        <f>IF(ISBLANK(業務便入力!T26),"",業務便入力!T26)</f>
        <v/>
      </c>
      <c r="L26" s="61" t="str">
        <f ca="1">OFFSET(業務便入力!$W26,0,(COLUMN()-COLUMN($L$1))/6)</f>
        <v/>
      </c>
      <c r="M26" s="61" t="e">
        <f>IF($I26="(送料別)",0,VLOOKUP($H26,業務便!$A$20:$O$29,4+(COLUMN()-COLUMN($M$1))/6,FALSE))</f>
        <v>#N/A</v>
      </c>
      <c r="N26" s="62" t="e">
        <f t="shared" ca="1" si="0"/>
        <v>#VALUE!</v>
      </c>
      <c r="O26" s="59" t="e">
        <f t="shared" ca="1" si="1"/>
        <v>#VALUE!</v>
      </c>
      <c r="P26" s="60" t="e">
        <f t="shared" ca="1" si="2"/>
        <v>#VALUE!</v>
      </c>
      <c r="Q26" s="61" t="e">
        <f t="shared" ca="1" si="47"/>
        <v>#VALUE!</v>
      </c>
      <c r="R26" s="61" t="str">
        <f ca="1">OFFSET(業務便入力!$W26,0,(COLUMN()-COLUMN($L$1))/6)</f>
        <v/>
      </c>
      <c r="S26" s="61" t="e">
        <f>IF($I26="(送料別)",0,VLOOKUP($H26,業務便!$A$20:$O$29,4+(COLUMN()-COLUMN($M$1))/6,FALSE))</f>
        <v>#N/A</v>
      </c>
      <c r="T26" s="62" t="e">
        <f t="shared" ca="1" si="3"/>
        <v>#VALUE!</v>
      </c>
      <c r="U26" s="59" t="e">
        <f t="shared" ca="1" si="4"/>
        <v>#VALUE!</v>
      </c>
      <c r="V26" s="60" t="e">
        <f t="shared" ca="1" si="5"/>
        <v>#VALUE!</v>
      </c>
      <c r="W26" s="61" t="e">
        <f t="shared" ca="1" si="6"/>
        <v>#VALUE!</v>
      </c>
      <c r="X26" s="61" t="str">
        <f ca="1">OFFSET(業務便入力!$W26,0,(COLUMN()-COLUMN($L$1))/6)</f>
        <v/>
      </c>
      <c r="Y26" s="61" t="e">
        <f>IF($I26="(送料別)",0,VLOOKUP($H26,業務便!$A$20:$O$29,4+(COLUMN()-COLUMN($M$1))/6,FALSE))</f>
        <v>#N/A</v>
      </c>
      <c r="Z26" s="62" t="e">
        <f t="shared" ca="1" si="7"/>
        <v>#VALUE!</v>
      </c>
      <c r="AA26" s="59" t="e">
        <f t="shared" ca="1" si="8"/>
        <v>#VALUE!</v>
      </c>
      <c r="AB26" s="60" t="e">
        <f t="shared" ca="1" si="9"/>
        <v>#VALUE!</v>
      </c>
      <c r="AC26" s="61" t="e">
        <f t="shared" ca="1" si="10"/>
        <v>#VALUE!</v>
      </c>
      <c r="AD26" s="61" t="str">
        <f ca="1">OFFSET(業務便入力!$W26,0,(COLUMN()-COLUMN($L$1))/6)</f>
        <v/>
      </c>
      <c r="AE26" s="61" t="e">
        <f>IF($I26="(送料別)",0,VLOOKUP($H26,業務便!$A$20:$O$29,4+(COLUMN()-COLUMN($M$1))/6,FALSE))</f>
        <v>#N/A</v>
      </c>
      <c r="AF26" s="62" t="e">
        <f t="shared" ca="1" si="11"/>
        <v>#VALUE!</v>
      </c>
      <c r="AG26" s="59" t="e">
        <f t="shared" ca="1" si="12"/>
        <v>#VALUE!</v>
      </c>
      <c r="AH26" s="60" t="e">
        <f t="shared" ca="1" si="13"/>
        <v>#VALUE!</v>
      </c>
      <c r="AI26" s="61" t="e">
        <f t="shared" ca="1" si="14"/>
        <v>#VALUE!</v>
      </c>
      <c r="AJ26" s="61" t="str">
        <f ca="1">OFFSET(業務便入力!$W26,0,(COLUMN()-COLUMN($L$1))/6)</f>
        <v/>
      </c>
      <c r="AK26" s="61" t="e">
        <f>IF($I26="(送料別)",0,VLOOKUP($H26,業務便!$A$20:$O$29,4+(COLUMN()-COLUMN($M$1))/6,FALSE))</f>
        <v>#N/A</v>
      </c>
      <c r="AL26" s="62" t="e">
        <f t="shared" ca="1" si="15"/>
        <v>#VALUE!</v>
      </c>
      <c r="AM26" s="59" t="e">
        <f t="shared" ca="1" si="16"/>
        <v>#VALUE!</v>
      </c>
      <c r="AN26" s="60" t="e">
        <f t="shared" ca="1" si="17"/>
        <v>#VALUE!</v>
      </c>
      <c r="AO26" s="61" t="e">
        <f t="shared" ca="1" si="18"/>
        <v>#VALUE!</v>
      </c>
      <c r="AP26" s="61" t="str">
        <f ca="1">OFFSET(業務便入力!$W26,0,(COLUMN()-COLUMN($L$1))/6)</f>
        <v/>
      </c>
      <c r="AQ26" s="61" t="e">
        <f>IF($I26="(送料別)",0,VLOOKUP($H26,業務便!$A$20:$O$29,4+(COLUMN()-COLUMN($M$1))/6,FALSE))</f>
        <v>#N/A</v>
      </c>
      <c r="AR26" s="62" t="e">
        <f t="shared" ca="1" si="19"/>
        <v>#VALUE!</v>
      </c>
      <c r="AS26" s="59" t="e">
        <f t="shared" ca="1" si="20"/>
        <v>#VALUE!</v>
      </c>
      <c r="AT26" s="60" t="e">
        <f t="shared" ca="1" si="21"/>
        <v>#VALUE!</v>
      </c>
      <c r="AU26" s="61" t="e">
        <f t="shared" ca="1" si="22"/>
        <v>#VALUE!</v>
      </c>
      <c r="AV26" s="61" t="str">
        <f ca="1">OFFSET(業務便入力!$W26,0,(COLUMN()-COLUMN($L$1))/6)</f>
        <v/>
      </c>
      <c r="AW26" s="61" t="e">
        <f>IF($I26="(送料別)",0,VLOOKUP($H26,業務便!$A$20:$O$29,4+(COLUMN()-COLUMN($M$1))/6,FALSE))</f>
        <v>#N/A</v>
      </c>
      <c r="AX26" s="62" t="e">
        <f t="shared" ca="1" si="23"/>
        <v>#VALUE!</v>
      </c>
      <c r="AY26" s="59" t="e">
        <f t="shared" ca="1" si="24"/>
        <v>#VALUE!</v>
      </c>
      <c r="AZ26" s="60" t="e">
        <f t="shared" ca="1" si="25"/>
        <v>#VALUE!</v>
      </c>
      <c r="BA26" s="61" t="e">
        <f t="shared" ca="1" si="26"/>
        <v>#VALUE!</v>
      </c>
      <c r="BB26" s="61" t="str">
        <f ca="1">OFFSET(業務便入力!$W26,0,(COLUMN()-COLUMN($L$1))/6)</f>
        <v/>
      </c>
      <c r="BC26" s="61" t="e">
        <f>IF($I26="(送料別)",0,VLOOKUP($H26,業務便!$A$20:$O$29,4+(COLUMN()-COLUMN($M$1))/6,FALSE))</f>
        <v>#N/A</v>
      </c>
      <c r="BD26" s="62" t="e">
        <f t="shared" ca="1" si="27"/>
        <v>#VALUE!</v>
      </c>
      <c r="BE26" s="59" t="e">
        <f t="shared" ca="1" si="28"/>
        <v>#VALUE!</v>
      </c>
      <c r="BF26" s="60" t="e">
        <f t="shared" ca="1" si="29"/>
        <v>#VALUE!</v>
      </c>
      <c r="BG26" s="61" t="e">
        <f t="shared" ca="1" si="30"/>
        <v>#VALUE!</v>
      </c>
      <c r="BH26" s="61" t="str">
        <f ca="1">OFFSET(業務便入力!$W26,0,(COLUMN()-COLUMN($L$1))/6)</f>
        <v/>
      </c>
      <c r="BI26" s="61" t="e">
        <f>IF($I26="(送料別)",0,VLOOKUP($H26,業務便!$A$20:$O$29,4+(COLUMN()-COLUMN($M$1))/6,FALSE))</f>
        <v>#N/A</v>
      </c>
      <c r="BJ26" s="62" t="e">
        <f t="shared" ca="1" si="31"/>
        <v>#VALUE!</v>
      </c>
      <c r="BK26" s="59" t="e">
        <f t="shared" ca="1" si="32"/>
        <v>#VALUE!</v>
      </c>
      <c r="BL26" s="60" t="e">
        <f t="shared" ca="1" si="33"/>
        <v>#VALUE!</v>
      </c>
      <c r="BM26" s="61" t="e">
        <f t="shared" ca="1" si="34"/>
        <v>#VALUE!</v>
      </c>
      <c r="BN26" s="61" t="str">
        <f ca="1">OFFSET(業務便入力!$W26,0,(COLUMN()-COLUMN($L$1))/6)</f>
        <v/>
      </c>
      <c r="BO26" s="61" t="e">
        <f>IF($I26="(送料別)",0,VLOOKUP($H26,業務便!$A$20:$O$29,4+(COLUMN()-COLUMN($M$1))/6,FALSE))</f>
        <v>#N/A</v>
      </c>
      <c r="BP26" s="62" t="e">
        <f t="shared" ca="1" si="35"/>
        <v>#VALUE!</v>
      </c>
      <c r="BQ26" s="59" t="e">
        <f t="shared" ca="1" si="36"/>
        <v>#VALUE!</v>
      </c>
      <c r="BR26" s="60" t="e">
        <f t="shared" ca="1" si="37"/>
        <v>#VALUE!</v>
      </c>
      <c r="BS26" s="61" t="e">
        <f t="shared" ca="1" si="38"/>
        <v>#VALUE!</v>
      </c>
      <c r="BT26" s="61" t="str">
        <f ca="1">OFFSET(業務便入力!$W26,0,(COLUMN()-COLUMN($L$1))/6)</f>
        <v/>
      </c>
      <c r="BU26" s="61" t="e">
        <f>IF($I26="(送料別)",0,VLOOKUP($H26,業務便!$A$20:$O$29,4+(COLUMN()-COLUMN($M$1))/6,FALSE))</f>
        <v>#N/A</v>
      </c>
      <c r="BV26" s="62" t="e">
        <f t="shared" ca="1" si="39"/>
        <v>#VALUE!</v>
      </c>
      <c r="BW26" s="59" t="e">
        <f t="shared" ca="1" si="40"/>
        <v>#VALUE!</v>
      </c>
      <c r="BX26" s="60" t="e">
        <f t="shared" ca="1" si="41"/>
        <v>#VALUE!</v>
      </c>
      <c r="BY26" s="61" t="e">
        <f t="shared" ca="1" si="42"/>
        <v>#VALUE!</v>
      </c>
      <c r="BZ26" s="61" t="str">
        <f ca="1">OFFSET(業務便入力!$W26,0,(COLUMN()-COLUMN($L$1))/6)</f>
        <v/>
      </c>
      <c r="CA26" s="61" t="e">
        <f>IF($I26="(送料別)",0,VLOOKUP($H26,業務便!$A$20:$O$29,4+(COLUMN()-COLUMN($M$1))/6,FALSE))</f>
        <v>#N/A</v>
      </c>
      <c r="CB26" s="62" t="e">
        <f t="shared" ca="1" si="43"/>
        <v>#VALUE!</v>
      </c>
      <c r="CC26" s="59" t="e">
        <f t="shared" ca="1" si="44"/>
        <v>#VALUE!</v>
      </c>
      <c r="CD26" s="60" t="e">
        <f t="shared" ca="1" si="45"/>
        <v>#VALUE!</v>
      </c>
      <c r="CE26" s="61" t="e">
        <f t="shared" ca="1" si="46"/>
        <v>#VALUE!</v>
      </c>
    </row>
    <row r="27" spans="1:83">
      <c r="A27" s="6">
        <v>24</v>
      </c>
      <c r="B27" s="158" t="str">
        <f>IF(ISBLANK(業務便入力!B27),"",業務便入力!B27)</f>
        <v/>
      </c>
      <c r="C27" s="5" t="str">
        <f>IF(ISBLANK(業務便入力!C27),"",業務便入力!C27)</f>
        <v/>
      </c>
      <c r="D27" s="15">
        <f>IF(ISBLANK(宅配便仮計算!D27),"",宅配便仮計算!D27)</f>
        <v>0.85</v>
      </c>
      <c r="E27" s="5" t="str">
        <f>IF(ISBLANK(業務便入力!I27),"",業務便入力!I27)</f>
        <v/>
      </c>
      <c r="F27" s="5" t="str">
        <f>IF(ISBLANK(業務便入力!L27),"",業務便入力!L27)</f>
        <v/>
      </c>
      <c r="G27" s="5" t="str">
        <f>IF(ISBLANK(業務便入力!N27),"",IF(業務便入力!P27="以上",1,業務便入力!N27))</f>
        <v/>
      </c>
      <c r="H27" s="5" t="str">
        <f>IF(ISBLANK(業務便入力!Q27),"",業務便入力!Q27)</f>
        <v/>
      </c>
      <c r="I27" s="6" t="str">
        <f>IF(ISBLANK(業務便入力!R27),"",業務便入力!R27)</f>
        <v/>
      </c>
      <c r="J27" s="5" t="str">
        <f>IF(ISBLANK(業務便入力!S27),"",業務便入力!S27)</f>
        <v/>
      </c>
      <c r="K27" s="5" t="str">
        <f>IF(ISBLANK(業務便入力!T27),"",業務便入力!T27)</f>
        <v/>
      </c>
      <c r="L27" s="61" t="str">
        <f ca="1">OFFSET(業務便入力!$W27,0,(COLUMN()-COLUMN($L$1))/6)</f>
        <v/>
      </c>
      <c r="M27" s="61" t="e">
        <f>IF($I27="(送料別)",0,VLOOKUP($H27,業務便!$A$20:$O$29,4+(COLUMN()-COLUMN($M$1))/6,FALSE))</f>
        <v>#N/A</v>
      </c>
      <c r="N27" s="62" t="e">
        <f t="shared" ca="1" si="0"/>
        <v>#VALUE!</v>
      </c>
      <c r="O27" s="59" t="e">
        <f t="shared" ca="1" si="1"/>
        <v>#VALUE!</v>
      </c>
      <c r="P27" s="60" t="e">
        <f t="shared" ca="1" si="2"/>
        <v>#VALUE!</v>
      </c>
      <c r="Q27" s="61" t="e">
        <f t="shared" ca="1" si="47"/>
        <v>#VALUE!</v>
      </c>
      <c r="R27" s="61" t="str">
        <f ca="1">OFFSET(業務便入力!$W27,0,(COLUMN()-COLUMN($L$1))/6)</f>
        <v/>
      </c>
      <c r="S27" s="61" t="e">
        <f>IF($I27="(送料別)",0,VLOOKUP($H27,業務便!$A$20:$O$29,4+(COLUMN()-COLUMN($M$1))/6,FALSE))</f>
        <v>#N/A</v>
      </c>
      <c r="T27" s="62" t="e">
        <f t="shared" ca="1" si="3"/>
        <v>#VALUE!</v>
      </c>
      <c r="U27" s="59" t="e">
        <f t="shared" ca="1" si="4"/>
        <v>#VALUE!</v>
      </c>
      <c r="V27" s="60" t="e">
        <f t="shared" ca="1" si="5"/>
        <v>#VALUE!</v>
      </c>
      <c r="W27" s="61" t="e">
        <f t="shared" ca="1" si="6"/>
        <v>#VALUE!</v>
      </c>
      <c r="X27" s="61" t="str">
        <f ca="1">OFFSET(業務便入力!$W27,0,(COLUMN()-COLUMN($L$1))/6)</f>
        <v/>
      </c>
      <c r="Y27" s="61" t="e">
        <f>IF($I27="(送料別)",0,VLOOKUP($H27,業務便!$A$20:$O$29,4+(COLUMN()-COLUMN($M$1))/6,FALSE))</f>
        <v>#N/A</v>
      </c>
      <c r="Z27" s="62" t="e">
        <f t="shared" ca="1" si="7"/>
        <v>#VALUE!</v>
      </c>
      <c r="AA27" s="59" t="e">
        <f t="shared" ca="1" si="8"/>
        <v>#VALUE!</v>
      </c>
      <c r="AB27" s="60" t="e">
        <f t="shared" ca="1" si="9"/>
        <v>#VALUE!</v>
      </c>
      <c r="AC27" s="61" t="e">
        <f t="shared" ca="1" si="10"/>
        <v>#VALUE!</v>
      </c>
      <c r="AD27" s="61" t="str">
        <f ca="1">OFFSET(業務便入力!$W27,0,(COLUMN()-COLUMN($L$1))/6)</f>
        <v/>
      </c>
      <c r="AE27" s="61" t="e">
        <f>IF($I27="(送料別)",0,VLOOKUP($H27,業務便!$A$20:$O$29,4+(COLUMN()-COLUMN($M$1))/6,FALSE))</f>
        <v>#N/A</v>
      </c>
      <c r="AF27" s="62" t="e">
        <f t="shared" ca="1" si="11"/>
        <v>#VALUE!</v>
      </c>
      <c r="AG27" s="59" t="e">
        <f t="shared" ca="1" si="12"/>
        <v>#VALUE!</v>
      </c>
      <c r="AH27" s="60" t="e">
        <f t="shared" ca="1" si="13"/>
        <v>#VALUE!</v>
      </c>
      <c r="AI27" s="61" t="e">
        <f t="shared" ca="1" si="14"/>
        <v>#VALUE!</v>
      </c>
      <c r="AJ27" s="61" t="str">
        <f ca="1">OFFSET(業務便入力!$W27,0,(COLUMN()-COLUMN($L$1))/6)</f>
        <v/>
      </c>
      <c r="AK27" s="61" t="e">
        <f>IF($I27="(送料別)",0,VLOOKUP($H27,業務便!$A$20:$O$29,4+(COLUMN()-COLUMN($M$1))/6,FALSE))</f>
        <v>#N/A</v>
      </c>
      <c r="AL27" s="62" t="e">
        <f t="shared" ca="1" si="15"/>
        <v>#VALUE!</v>
      </c>
      <c r="AM27" s="59" t="e">
        <f t="shared" ca="1" si="16"/>
        <v>#VALUE!</v>
      </c>
      <c r="AN27" s="60" t="e">
        <f t="shared" ca="1" si="17"/>
        <v>#VALUE!</v>
      </c>
      <c r="AO27" s="61" t="e">
        <f t="shared" ca="1" si="18"/>
        <v>#VALUE!</v>
      </c>
      <c r="AP27" s="61" t="str">
        <f ca="1">OFFSET(業務便入力!$W27,0,(COLUMN()-COLUMN($L$1))/6)</f>
        <v/>
      </c>
      <c r="AQ27" s="61" t="e">
        <f>IF($I27="(送料別)",0,VLOOKUP($H27,業務便!$A$20:$O$29,4+(COLUMN()-COLUMN($M$1))/6,FALSE))</f>
        <v>#N/A</v>
      </c>
      <c r="AR27" s="62" t="e">
        <f t="shared" ca="1" si="19"/>
        <v>#VALUE!</v>
      </c>
      <c r="AS27" s="59" t="e">
        <f t="shared" ca="1" si="20"/>
        <v>#VALUE!</v>
      </c>
      <c r="AT27" s="60" t="e">
        <f t="shared" ca="1" si="21"/>
        <v>#VALUE!</v>
      </c>
      <c r="AU27" s="61" t="e">
        <f t="shared" ca="1" si="22"/>
        <v>#VALUE!</v>
      </c>
      <c r="AV27" s="61" t="str">
        <f ca="1">OFFSET(業務便入力!$W27,0,(COLUMN()-COLUMN($L$1))/6)</f>
        <v/>
      </c>
      <c r="AW27" s="61" t="e">
        <f>IF($I27="(送料別)",0,VLOOKUP($H27,業務便!$A$20:$O$29,4+(COLUMN()-COLUMN($M$1))/6,FALSE))</f>
        <v>#N/A</v>
      </c>
      <c r="AX27" s="62" t="e">
        <f t="shared" ca="1" si="23"/>
        <v>#VALUE!</v>
      </c>
      <c r="AY27" s="59" t="e">
        <f t="shared" ca="1" si="24"/>
        <v>#VALUE!</v>
      </c>
      <c r="AZ27" s="60" t="e">
        <f t="shared" ca="1" si="25"/>
        <v>#VALUE!</v>
      </c>
      <c r="BA27" s="61" t="e">
        <f t="shared" ca="1" si="26"/>
        <v>#VALUE!</v>
      </c>
      <c r="BB27" s="61" t="str">
        <f ca="1">OFFSET(業務便入力!$W27,0,(COLUMN()-COLUMN($L$1))/6)</f>
        <v/>
      </c>
      <c r="BC27" s="61" t="e">
        <f>IF($I27="(送料別)",0,VLOOKUP($H27,業務便!$A$20:$O$29,4+(COLUMN()-COLUMN($M$1))/6,FALSE))</f>
        <v>#N/A</v>
      </c>
      <c r="BD27" s="62" t="e">
        <f t="shared" ca="1" si="27"/>
        <v>#VALUE!</v>
      </c>
      <c r="BE27" s="59" t="e">
        <f t="shared" ca="1" si="28"/>
        <v>#VALUE!</v>
      </c>
      <c r="BF27" s="60" t="e">
        <f t="shared" ca="1" si="29"/>
        <v>#VALUE!</v>
      </c>
      <c r="BG27" s="61" t="e">
        <f t="shared" ca="1" si="30"/>
        <v>#VALUE!</v>
      </c>
      <c r="BH27" s="61" t="str">
        <f ca="1">OFFSET(業務便入力!$W27,0,(COLUMN()-COLUMN($L$1))/6)</f>
        <v/>
      </c>
      <c r="BI27" s="61" t="e">
        <f>IF($I27="(送料別)",0,VLOOKUP($H27,業務便!$A$20:$O$29,4+(COLUMN()-COLUMN($M$1))/6,FALSE))</f>
        <v>#N/A</v>
      </c>
      <c r="BJ27" s="62" t="e">
        <f t="shared" ca="1" si="31"/>
        <v>#VALUE!</v>
      </c>
      <c r="BK27" s="59" t="e">
        <f t="shared" ca="1" si="32"/>
        <v>#VALUE!</v>
      </c>
      <c r="BL27" s="60" t="e">
        <f t="shared" ca="1" si="33"/>
        <v>#VALUE!</v>
      </c>
      <c r="BM27" s="61" t="e">
        <f t="shared" ca="1" si="34"/>
        <v>#VALUE!</v>
      </c>
      <c r="BN27" s="61" t="str">
        <f ca="1">OFFSET(業務便入力!$W27,0,(COLUMN()-COLUMN($L$1))/6)</f>
        <v/>
      </c>
      <c r="BO27" s="61" t="e">
        <f>IF($I27="(送料別)",0,VLOOKUP($H27,業務便!$A$20:$O$29,4+(COLUMN()-COLUMN($M$1))/6,FALSE))</f>
        <v>#N/A</v>
      </c>
      <c r="BP27" s="62" t="e">
        <f t="shared" ca="1" si="35"/>
        <v>#VALUE!</v>
      </c>
      <c r="BQ27" s="59" t="e">
        <f t="shared" ca="1" si="36"/>
        <v>#VALUE!</v>
      </c>
      <c r="BR27" s="60" t="e">
        <f t="shared" ca="1" si="37"/>
        <v>#VALUE!</v>
      </c>
      <c r="BS27" s="61" t="e">
        <f t="shared" ca="1" si="38"/>
        <v>#VALUE!</v>
      </c>
      <c r="BT27" s="61" t="str">
        <f ca="1">OFFSET(業務便入力!$W27,0,(COLUMN()-COLUMN($L$1))/6)</f>
        <v/>
      </c>
      <c r="BU27" s="61" t="e">
        <f>IF($I27="(送料別)",0,VLOOKUP($H27,業務便!$A$20:$O$29,4+(COLUMN()-COLUMN($M$1))/6,FALSE))</f>
        <v>#N/A</v>
      </c>
      <c r="BV27" s="62" t="e">
        <f t="shared" ca="1" si="39"/>
        <v>#VALUE!</v>
      </c>
      <c r="BW27" s="59" t="e">
        <f t="shared" ca="1" si="40"/>
        <v>#VALUE!</v>
      </c>
      <c r="BX27" s="60" t="e">
        <f t="shared" ca="1" si="41"/>
        <v>#VALUE!</v>
      </c>
      <c r="BY27" s="61" t="e">
        <f t="shared" ca="1" si="42"/>
        <v>#VALUE!</v>
      </c>
      <c r="BZ27" s="61" t="str">
        <f ca="1">OFFSET(業務便入力!$W27,0,(COLUMN()-COLUMN($L$1))/6)</f>
        <v/>
      </c>
      <c r="CA27" s="61" t="e">
        <f>IF($I27="(送料別)",0,VLOOKUP($H27,業務便!$A$20:$O$29,4+(COLUMN()-COLUMN($M$1))/6,FALSE))</f>
        <v>#N/A</v>
      </c>
      <c r="CB27" s="62" t="e">
        <f t="shared" ca="1" si="43"/>
        <v>#VALUE!</v>
      </c>
      <c r="CC27" s="59" t="e">
        <f t="shared" ca="1" si="44"/>
        <v>#VALUE!</v>
      </c>
      <c r="CD27" s="60" t="e">
        <f t="shared" ca="1" si="45"/>
        <v>#VALUE!</v>
      </c>
      <c r="CE27" s="61" t="e">
        <f t="shared" ca="1" si="46"/>
        <v>#VALUE!</v>
      </c>
    </row>
    <row r="28" spans="1:83">
      <c r="A28" s="6">
        <v>25</v>
      </c>
      <c r="B28" s="158" t="str">
        <f>IF(ISBLANK(業務便入力!B28),"",業務便入力!B28)</f>
        <v/>
      </c>
      <c r="C28" s="5" t="str">
        <f>IF(ISBLANK(業務便入力!C28),"",業務便入力!C28)</f>
        <v/>
      </c>
      <c r="D28" s="15">
        <f>IF(ISBLANK(宅配便仮計算!D28),"",宅配便仮計算!D28)</f>
        <v>0.85</v>
      </c>
      <c r="E28" s="5" t="str">
        <f>IF(ISBLANK(業務便入力!I28),"",業務便入力!I28)</f>
        <v/>
      </c>
      <c r="F28" s="5" t="str">
        <f>IF(ISBLANK(業務便入力!L28),"",業務便入力!L28)</f>
        <v/>
      </c>
      <c r="G28" s="5" t="str">
        <f>IF(ISBLANK(業務便入力!N28),"",IF(業務便入力!P28="以上",1,業務便入力!N28))</f>
        <v/>
      </c>
      <c r="H28" s="5" t="str">
        <f>IF(ISBLANK(業務便入力!Q28),"",業務便入力!Q28)</f>
        <v/>
      </c>
      <c r="I28" s="6" t="str">
        <f>IF(ISBLANK(業務便入力!R28),"",業務便入力!R28)</f>
        <v/>
      </c>
      <c r="J28" s="5" t="str">
        <f>IF(ISBLANK(業務便入力!S28),"",業務便入力!S28)</f>
        <v/>
      </c>
      <c r="K28" s="5" t="str">
        <f>IF(ISBLANK(業務便入力!T28),"",業務便入力!T28)</f>
        <v/>
      </c>
      <c r="L28" s="61" t="str">
        <f ca="1">OFFSET(業務便入力!$W28,0,(COLUMN()-COLUMN($L$1))/6)</f>
        <v/>
      </c>
      <c r="M28" s="61" t="e">
        <f>IF($I28="(送料別)",0,VLOOKUP($H28,業務便!$A$20:$O$29,4+(COLUMN()-COLUMN($M$1))/6,FALSE))</f>
        <v>#N/A</v>
      </c>
      <c r="N28" s="62" t="e">
        <f t="shared" ca="1" si="0"/>
        <v>#VALUE!</v>
      </c>
      <c r="O28" s="59" t="e">
        <f t="shared" ca="1" si="1"/>
        <v>#VALUE!</v>
      </c>
      <c r="P28" s="60" t="e">
        <f t="shared" ca="1" si="2"/>
        <v>#VALUE!</v>
      </c>
      <c r="Q28" s="61" t="e">
        <f t="shared" ca="1" si="47"/>
        <v>#VALUE!</v>
      </c>
      <c r="R28" s="61" t="str">
        <f ca="1">OFFSET(業務便入力!$W28,0,(COLUMN()-COLUMN($L$1))/6)</f>
        <v/>
      </c>
      <c r="S28" s="61" t="e">
        <f>IF($I28="(送料別)",0,VLOOKUP($H28,業務便!$A$20:$O$29,4+(COLUMN()-COLUMN($M$1))/6,FALSE))</f>
        <v>#N/A</v>
      </c>
      <c r="T28" s="62" t="e">
        <f t="shared" ca="1" si="3"/>
        <v>#VALUE!</v>
      </c>
      <c r="U28" s="59" t="e">
        <f t="shared" ca="1" si="4"/>
        <v>#VALUE!</v>
      </c>
      <c r="V28" s="60" t="e">
        <f t="shared" ca="1" si="5"/>
        <v>#VALUE!</v>
      </c>
      <c r="W28" s="61" t="e">
        <f t="shared" ca="1" si="6"/>
        <v>#VALUE!</v>
      </c>
      <c r="X28" s="61" t="str">
        <f ca="1">OFFSET(業務便入力!$W28,0,(COLUMN()-COLUMN($L$1))/6)</f>
        <v/>
      </c>
      <c r="Y28" s="61" t="e">
        <f>IF($I28="(送料別)",0,VLOOKUP($H28,業務便!$A$20:$O$29,4+(COLUMN()-COLUMN($M$1))/6,FALSE))</f>
        <v>#N/A</v>
      </c>
      <c r="Z28" s="62" t="e">
        <f t="shared" ca="1" si="7"/>
        <v>#VALUE!</v>
      </c>
      <c r="AA28" s="59" t="e">
        <f t="shared" ca="1" si="8"/>
        <v>#VALUE!</v>
      </c>
      <c r="AB28" s="60" t="e">
        <f t="shared" ca="1" si="9"/>
        <v>#VALUE!</v>
      </c>
      <c r="AC28" s="61" t="e">
        <f t="shared" ca="1" si="10"/>
        <v>#VALUE!</v>
      </c>
      <c r="AD28" s="61" t="str">
        <f ca="1">OFFSET(業務便入力!$W28,0,(COLUMN()-COLUMN($L$1))/6)</f>
        <v/>
      </c>
      <c r="AE28" s="61" t="e">
        <f>IF($I28="(送料別)",0,VLOOKUP($H28,業務便!$A$20:$O$29,4+(COLUMN()-COLUMN($M$1))/6,FALSE))</f>
        <v>#N/A</v>
      </c>
      <c r="AF28" s="62" t="e">
        <f t="shared" ca="1" si="11"/>
        <v>#VALUE!</v>
      </c>
      <c r="AG28" s="59" t="e">
        <f t="shared" ca="1" si="12"/>
        <v>#VALUE!</v>
      </c>
      <c r="AH28" s="60" t="e">
        <f t="shared" ca="1" si="13"/>
        <v>#VALUE!</v>
      </c>
      <c r="AI28" s="61" t="e">
        <f t="shared" ca="1" si="14"/>
        <v>#VALUE!</v>
      </c>
      <c r="AJ28" s="61" t="str">
        <f ca="1">OFFSET(業務便入力!$W28,0,(COLUMN()-COLUMN($L$1))/6)</f>
        <v/>
      </c>
      <c r="AK28" s="61" t="e">
        <f>IF($I28="(送料別)",0,VLOOKUP($H28,業務便!$A$20:$O$29,4+(COLUMN()-COLUMN($M$1))/6,FALSE))</f>
        <v>#N/A</v>
      </c>
      <c r="AL28" s="62" t="e">
        <f t="shared" ca="1" si="15"/>
        <v>#VALUE!</v>
      </c>
      <c r="AM28" s="59" t="e">
        <f t="shared" ca="1" si="16"/>
        <v>#VALUE!</v>
      </c>
      <c r="AN28" s="60" t="e">
        <f t="shared" ca="1" si="17"/>
        <v>#VALUE!</v>
      </c>
      <c r="AO28" s="61" t="e">
        <f t="shared" ca="1" si="18"/>
        <v>#VALUE!</v>
      </c>
      <c r="AP28" s="61" t="str">
        <f ca="1">OFFSET(業務便入力!$W28,0,(COLUMN()-COLUMN($L$1))/6)</f>
        <v/>
      </c>
      <c r="AQ28" s="61" t="e">
        <f>IF($I28="(送料別)",0,VLOOKUP($H28,業務便!$A$20:$O$29,4+(COLUMN()-COLUMN($M$1))/6,FALSE))</f>
        <v>#N/A</v>
      </c>
      <c r="AR28" s="62" t="e">
        <f t="shared" ca="1" si="19"/>
        <v>#VALUE!</v>
      </c>
      <c r="AS28" s="59" t="e">
        <f t="shared" ca="1" si="20"/>
        <v>#VALUE!</v>
      </c>
      <c r="AT28" s="60" t="e">
        <f t="shared" ca="1" si="21"/>
        <v>#VALUE!</v>
      </c>
      <c r="AU28" s="61" t="e">
        <f t="shared" ca="1" si="22"/>
        <v>#VALUE!</v>
      </c>
      <c r="AV28" s="61" t="str">
        <f ca="1">OFFSET(業務便入力!$W28,0,(COLUMN()-COLUMN($L$1))/6)</f>
        <v/>
      </c>
      <c r="AW28" s="61" t="e">
        <f>IF($I28="(送料別)",0,VLOOKUP($H28,業務便!$A$20:$O$29,4+(COLUMN()-COLUMN($M$1))/6,FALSE))</f>
        <v>#N/A</v>
      </c>
      <c r="AX28" s="62" t="e">
        <f t="shared" ca="1" si="23"/>
        <v>#VALUE!</v>
      </c>
      <c r="AY28" s="59" t="e">
        <f t="shared" ca="1" si="24"/>
        <v>#VALUE!</v>
      </c>
      <c r="AZ28" s="60" t="e">
        <f t="shared" ca="1" si="25"/>
        <v>#VALUE!</v>
      </c>
      <c r="BA28" s="61" t="e">
        <f t="shared" ca="1" si="26"/>
        <v>#VALUE!</v>
      </c>
      <c r="BB28" s="61" t="str">
        <f ca="1">OFFSET(業務便入力!$W28,0,(COLUMN()-COLUMN($L$1))/6)</f>
        <v/>
      </c>
      <c r="BC28" s="61" t="e">
        <f>IF($I28="(送料別)",0,VLOOKUP($H28,業務便!$A$20:$O$29,4+(COLUMN()-COLUMN($M$1))/6,FALSE))</f>
        <v>#N/A</v>
      </c>
      <c r="BD28" s="62" t="e">
        <f t="shared" ca="1" si="27"/>
        <v>#VALUE!</v>
      </c>
      <c r="BE28" s="59" t="e">
        <f t="shared" ca="1" si="28"/>
        <v>#VALUE!</v>
      </c>
      <c r="BF28" s="60" t="e">
        <f t="shared" ca="1" si="29"/>
        <v>#VALUE!</v>
      </c>
      <c r="BG28" s="61" t="e">
        <f t="shared" ca="1" si="30"/>
        <v>#VALUE!</v>
      </c>
      <c r="BH28" s="61" t="str">
        <f ca="1">OFFSET(業務便入力!$W28,0,(COLUMN()-COLUMN($L$1))/6)</f>
        <v/>
      </c>
      <c r="BI28" s="61" t="e">
        <f>IF($I28="(送料別)",0,VLOOKUP($H28,業務便!$A$20:$O$29,4+(COLUMN()-COLUMN($M$1))/6,FALSE))</f>
        <v>#N/A</v>
      </c>
      <c r="BJ28" s="62" t="e">
        <f t="shared" ca="1" si="31"/>
        <v>#VALUE!</v>
      </c>
      <c r="BK28" s="59" t="e">
        <f t="shared" ca="1" si="32"/>
        <v>#VALUE!</v>
      </c>
      <c r="BL28" s="60" t="e">
        <f t="shared" ca="1" si="33"/>
        <v>#VALUE!</v>
      </c>
      <c r="BM28" s="61" t="e">
        <f t="shared" ca="1" si="34"/>
        <v>#VALUE!</v>
      </c>
      <c r="BN28" s="61" t="str">
        <f ca="1">OFFSET(業務便入力!$W28,0,(COLUMN()-COLUMN($L$1))/6)</f>
        <v/>
      </c>
      <c r="BO28" s="61" t="e">
        <f>IF($I28="(送料別)",0,VLOOKUP($H28,業務便!$A$20:$O$29,4+(COLUMN()-COLUMN($M$1))/6,FALSE))</f>
        <v>#N/A</v>
      </c>
      <c r="BP28" s="62" t="e">
        <f t="shared" ca="1" si="35"/>
        <v>#VALUE!</v>
      </c>
      <c r="BQ28" s="59" t="e">
        <f t="shared" ca="1" si="36"/>
        <v>#VALUE!</v>
      </c>
      <c r="BR28" s="60" t="e">
        <f t="shared" ca="1" si="37"/>
        <v>#VALUE!</v>
      </c>
      <c r="BS28" s="61" t="e">
        <f t="shared" ca="1" si="38"/>
        <v>#VALUE!</v>
      </c>
      <c r="BT28" s="61" t="str">
        <f ca="1">OFFSET(業務便入力!$W28,0,(COLUMN()-COLUMN($L$1))/6)</f>
        <v/>
      </c>
      <c r="BU28" s="61" t="e">
        <f>IF($I28="(送料別)",0,VLOOKUP($H28,業務便!$A$20:$O$29,4+(COLUMN()-COLUMN($M$1))/6,FALSE))</f>
        <v>#N/A</v>
      </c>
      <c r="BV28" s="62" t="e">
        <f t="shared" ca="1" si="39"/>
        <v>#VALUE!</v>
      </c>
      <c r="BW28" s="59" t="e">
        <f t="shared" ca="1" si="40"/>
        <v>#VALUE!</v>
      </c>
      <c r="BX28" s="60" t="e">
        <f t="shared" ca="1" si="41"/>
        <v>#VALUE!</v>
      </c>
      <c r="BY28" s="61" t="e">
        <f t="shared" ca="1" si="42"/>
        <v>#VALUE!</v>
      </c>
      <c r="BZ28" s="61" t="str">
        <f ca="1">OFFSET(業務便入力!$W28,0,(COLUMN()-COLUMN($L$1))/6)</f>
        <v/>
      </c>
      <c r="CA28" s="61" t="e">
        <f>IF($I28="(送料別)",0,VLOOKUP($H28,業務便!$A$20:$O$29,4+(COLUMN()-COLUMN($M$1))/6,FALSE))</f>
        <v>#N/A</v>
      </c>
      <c r="CB28" s="62" t="e">
        <f t="shared" ca="1" si="43"/>
        <v>#VALUE!</v>
      </c>
      <c r="CC28" s="59" t="e">
        <f t="shared" ca="1" si="44"/>
        <v>#VALUE!</v>
      </c>
      <c r="CD28" s="60" t="e">
        <f t="shared" ca="1" si="45"/>
        <v>#VALUE!</v>
      </c>
      <c r="CE28" s="61" t="e">
        <f t="shared" ca="1" si="46"/>
        <v>#VALUE!</v>
      </c>
    </row>
    <row r="29" spans="1:83">
      <c r="A29" s="6">
        <v>26</v>
      </c>
      <c r="B29" s="158" t="str">
        <f>IF(ISBLANK(業務便入力!B29),"",業務便入力!B29)</f>
        <v/>
      </c>
      <c r="C29" s="5" t="str">
        <f>IF(ISBLANK(業務便入力!C29),"",業務便入力!C29)</f>
        <v/>
      </c>
      <c r="D29" s="15">
        <f>IF(ISBLANK(宅配便仮計算!D29),"",宅配便仮計算!D29)</f>
        <v>0.85</v>
      </c>
      <c r="E29" s="5" t="str">
        <f>IF(ISBLANK(業務便入力!I29),"",業務便入力!I29)</f>
        <v/>
      </c>
      <c r="F29" s="5" t="str">
        <f>IF(ISBLANK(業務便入力!L29),"",業務便入力!L29)</f>
        <v/>
      </c>
      <c r="G29" s="5" t="str">
        <f>IF(ISBLANK(業務便入力!N29),"",IF(業務便入力!P29="以上",1,業務便入力!N29))</f>
        <v/>
      </c>
      <c r="H29" s="5" t="str">
        <f>IF(ISBLANK(業務便入力!Q29),"",業務便入力!Q29)</f>
        <v/>
      </c>
      <c r="I29" s="6" t="str">
        <f>IF(ISBLANK(業務便入力!R29),"",業務便入力!R29)</f>
        <v/>
      </c>
      <c r="J29" s="5" t="str">
        <f>IF(ISBLANK(業務便入力!S29),"",業務便入力!S29)</f>
        <v/>
      </c>
      <c r="K29" s="5" t="str">
        <f>IF(ISBLANK(業務便入力!T29),"",業務便入力!T29)</f>
        <v/>
      </c>
      <c r="L29" s="61" t="str">
        <f ca="1">OFFSET(業務便入力!$W29,0,(COLUMN()-COLUMN($L$1))/6)</f>
        <v/>
      </c>
      <c r="M29" s="61" t="e">
        <f>IF($I29="(送料別)",0,VLOOKUP($H29,業務便!$A$20:$O$29,4+(COLUMN()-COLUMN($M$1))/6,FALSE))</f>
        <v>#N/A</v>
      </c>
      <c r="N29" s="62" t="e">
        <f t="shared" ca="1" si="0"/>
        <v>#VALUE!</v>
      </c>
      <c r="O29" s="59" t="e">
        <f t="shared" ca="1" si="1"/>
        <v>#VALUE!</v>
      </c>
      <c r="P29" s="60" t="e">
        <f t="shared" ca="1" si="2"/>
        <v>#VALUE!</v>
      </c>
      <c r="Q29" s="61" t="e">
        <f t="shared" ca="1" si="47"/>
        <v>#VALUE!</v>
      </c>
      <c r="R29" s="61" t="str">
        <f ca="1">OFFSET(業務便入力!$W29,0,(COLUMN()-COLUMN($L$1))/6)</f>
        <v/>
      </c>
      <c r="S29" s="61" t="e">
        <f>IF($I29="(送料別)",0,VLOOKUP($H29,業務便!$A$20:$O$29,4+(COLUMN()-COLUMN($M$1))/6,FALSE))</f>
        <v>#N/A</v>
      </c>
      <c r="T29" s="62" t="e">
        <f t="shared" ca="1" si="3"/>
        <v>#VALUE!</v>
      </c>
      <c r="U29" s="59" t="e">
        <f t="shared" ca="1" si="4"/>
        <v>#VALUE!</v>
      </c>
      <c r="V29" s="60" t="e">
        <f t="shared" ca="1" si="5"/>
        <v>#VALUE!</v>
      </c>
      <c r="W29" s="61" t="e">
        <f t="shared" ca="1" si="6"/>
        <v>#VALUE!</v>
      </c>
      <c r="X29" s="61" t="str">
        <f ca="1">OFFSET(業務便入力!$W29,0,(COLUMN()-COLUMN($L$1))/6)</f>
        <v/>
      </c>
      <c r="Y29" s="61" t="e">
        <f>IF($I29="(送料別)",0,VLOOKUP($H29,業務便!$A$20:$O$29,4+(COLUMN()-COLUMN($M$1))/6,FALSE))</f>
        <v>#N/A</v>
      </c>
      <c r="Z29" s="62" t="e">
        <f t="shared" ca="1" si="7"/>
        <v>#VALUE!</v>
      </c>
      <c r="AA29" s="59" t="e">
        <f t="shared" ca="1" si="8"/>
        <v>#VALUE!</v>
      </c>
      <c r="AB29" s="60" t="e">
        <f t="shared" ca="1" si="9"/>
        <v>#VALUE!</v>
      </c>
      <c r="AC29" s="61" t="e">
        <f t="shared" ca="1" si="10"/>
        <v>#VALUE!</v>
      </c>
      <c r="AD29" s="61" t="str">
        <f ca="1">OFFSET(業務便入力!$W29,0,(COLUMN()-COLUMN($L$1))/6)</f>
        <v/>
      </c>
      <c r="AE29" s="61" t="e">
        <f>IF($I29="(送料別)",0,VLOOKUP($H29,業務便!$A$20:$O$29,4+(COLUMN()-COLUMN($M$1))/6,FALSE))</f>
        <v>#N/A</v>
      </c>
      <c r="AF29" s="62" t="e">
        <f t="shared" ca="1" si="11"/>
        <v>#VALUE!</v>
      </c>
      <c r="AG29" s="59" t="e">
        <f t="shared" ca="1" si="12"/>
        <v>#VALUE!</v>
      </c>
      <c r="AH29" s="60" t="e">
        <f t="shared" ca="1" si="13"/>
        <v>#VALUE!</v>
      </c>
      <c r="AI29" s="61" t="e">
        <f t="shared" ca="1" si="14"/>
        <v>#VALUE!</v>
      </c>
      <c r="AJ29" s="61" t="str">
        <f ca="1">OFFSET(業務便入力!$W29,0,(COLUMN()-COLUMN($L$1))/6)</f>
        <v/>
      </c>
      <c r="AK29" s="61" t="e">
        <f>IF($I29="(送料別)",0,VLOOKUP($H29,業務便!$A$20:$O$29,4+(COLUMN()-COLUMN($M$1))/6,FALSE))</f>
        <v>#N/A</v>
      </c>
      <c r="AL29" s="62" t="e">
        <f t="shared" ca="1" si="15"/>
        <v>#VALUE!</v>
      </c>
      <c r="AM29" s="59" t="e">
        <f t="shared" ca="1" si="16"/>
        <v>#VALUE!</v>
      </c>
      <c r="AN29" s="60" t="e">
        <f t="shared" ca="1" si="17"/>
        <v>#VALUE!</v>
      </c>
      <c r="AO29" s="61" t="e">
        <f t="shared" ca="1" si="18"/>
        <v>#VALUE!</v>
      </c>
      <c r="AP29" s="61" t="str">
        <f ca="1">OFFSET(業務便入力!$W29,0,(COLUMN()-COLUMN($L$1))/6)</f>
        <v/>
      </c>
      <c r="AQ29" s="61" t="e">
        <f>IF($I29="(送料別)",0,VLOOKUP($H29,業務便!$A$20:$O$29,4+(COLUMN()-COLUMN($M$1))/6,FALSE))</f>
        <v>#N/A</v>
      </c>
      <c r="AR29" s="62" t="e">
        <f t="shared" ca="1" si="19"/>
        <v>#VALUE!</v>
      </c>
      <c r="AS29" s="59" t="e">
        <f t="shared" ca="1" si="20"/>
        <v>#VALUE!</v>
      </c>
      <c r="AT29" s="60" t="e">
        <f t="shared" ca="1" si="21"/>
        <v>#VALUE!</v>
      </c>
      <c r="AU29" s="61" t="e">
        <f t="shared" ca="1" si="22"/>
        <v>#VALUE!</v>
      </c>
      <c r="AV29" s="61" t="str">
        <f ca="1">OFFSET(業務便入力!$W29,0,(COLUMN()-COLUMN($L$1))/6)</f>
        <v/>
      </c>
      <c r="AW29" s="61" t="e">
        <f>IF($I29="(送料別)",0,VLOOKUP($H29,業務便!$A$20:$O$29,4+(COLUMN()-COLUMN($M$1))/6,FALSE))</f>
        <v>#N/A</v>
      </c>
      <c r="AX29" s="62" t="e">
        <f t="shared" ca="1" si="23"/>
        <v>#VALUE!</v>
      </c>
      <c r="AY29" s="59" t="e">
        <f t="shared" ca="1" si="24"/>
        <v>#VALUE!</v>
      </c>
      <c r="AZ29" s="60" t="e">
        <f t="shared" ca="1" si="25"/>
        <v>#VALUE!</v>
      </c>
      <c r="BA29" s="61" t="e">
        <f t="shared" ca="1" si="26"/>
        <v>#VALUE!</v>
      </c>
      <c r="BB29" s="61" t="str">
        <f ca="1">OFFSET(業務便入力!$W29,0,(COLUMN()-COLUMN($L$1))/6)</f>
        <v/>
      </c>
      <c r="BC29" s="61" t="e">
        <f>IF($I29="(送料別)",0,VLOOKUP($H29,業務便!$A$20:$O$29,4+(COLUMN()-COLUMN($M$1))/6,FALSE))</f>
        <v>#N/A</v>
      </c>
      <c r="BD29" s="62" t="e">
        <f t="shared" ca="1" si="27"/>
        <v>#VALUE!</v>
      </c>
      <c r="BE29" s="59" t="e">
        <f t="shared" ca="1" si="28"/>
        <v>#VALUE!</v>
      </c>
      <c r="BF29" s="60" t="e">
        <f t="shared" ca="1" si="29"/>
        <v>#VALUE!</v>
      </c>
      <c r="BG29" s="61" t="e">
        <f t="shared" ca="1" si="30"/>
        <v>#VALUE!</v>
      </c>
      <c r="BH29" s="61" t="str">
        <f ca="1">OFFSET(業務便入力!$W29,0,(COLUMN()-COLUMN($L$1))/6)</f>
        <v/>
      </c>
      <c r="BI29" s="61" t="e">
        <f>IF($I29="(送料別)",0,VLOOKUP($H29,業務便!$A$20:$O$29,4+(COLUMN()-COLUMN($M$1))/6,FALSE))</f>
        <v>#N/A</v>
      </c>
      <c r="BJ29" s="62" t="e">
        <f t="shared" ca="1" si="31"/>
        <v>#VALUE!</v>
      </c>
      <c r="BK29" s="59" t="e">
        <f t="shared" ca="1" si="32"/>
        <v>#VALUE!</v>
      </c>
      <c r="BL29" s="60" t="e">
        <f t="shared" ca="1" si="33"/>
        <v>#VALUE!</v>
      </c>
      <c r="BM29" s="61" t="e">
        <f t="shared" ca="1" si="34"/>
        <v>#VALUE!</v>
      </c>
      <c r="BN29" s="61" t="str">
        <f ca="1">OFFSET(業務便入力!$W29,0,(COLUMN()-COLUMN($L$1))/6)</f>
        <v/>
      </c>
      <c r="BO29" s="61" t="e">
        <f>IF($I29="(送料別)",0,VLOOKUP($H29,業務便!$A$20:$O$29,4+(COLUMN()-COLUMN($M$1))/6,FALSE))</f>
        <v>#N/A</v>
      </c>
      <c r="BP29" s="62" t="e">
        <f t="shared" ca="1" si="35"/>
        <v>#VALUE!</v>
      </c>
      <c r="BQ29" s="59" t="e">
        <f t="shared" ca="1" si="36"/>
        <v>#VALUE!</v>
      </c>
      <c r="BR29" s="60" t="e">
        <f t="shared" ca="1" si="37"/>
        <v>#VALUE!</v>
      </c>
      <c r="BS29" s="61" t="e">
        <f t="shared" ca="1" si="38"/>
        <v>#VALUE!</v>
      </c>
      <c r="BT29" s="61" t="str">
        <f ca="1">OFFSET(業務便入力!$W29,0,(COLUMN()-COLUMN($L$1))/6)</f>
        <v/>
      </c>
      <c r="BU29" s="61" t="e">
        <f>IF($I29="(送料別)",0,VLOOKUP($H29,業務便!$A$20:$O$29,4+(COLUMN()-COLUMN($M$1))/6,FALSE))</f>
        <v>#N/A</v>
      </c>
      <c r="BV29" s="62" t="e">
        <f t="shared" ca="1" si="39"/>
        <v>#VALUE!</v>
      </c>
      <c r="BW29" s="59" t="e">
        <f t="shared" ca="1" si="40"/>
        <v>#VALUE!</v>
      </c>
      <c r="BX29" s="60" t="e">
        <f t="shared" ca="1" si="41"/>
        <v>#VALUE!</v>
      </c>
      <c r="BY29" s="61" t="e">
        <f t="shared" ca="1" si="42"/>
        <v>#VALUE!</v>
      </c>
      <c r="BZ29" s="61" t="str">
        <f ca="1">OFFSET(業務便入力!$W29,0,(COLUMN()-COLUMN($L$1))/6)</f>
        <v/>
      </c>
      <c r="CA29" s="61" t="e">
        <f>IF($I29="(送料別)",0,VLOOKUP($H29,業務便!$A$20:$O$29,4+(COLUMN()-COLUMN($M$1))/6,FALSE))</f>
        <v>#N/A</v>
      </c>
      <c r="CB29" s="62" t="e">
        <f t="shared" ca="1" si="43"/>
        <v>#VALUE!</v>
      </c>
      <c r="CC29" s="59" t="e">
        <f t="shared" ca="1" si="44"/>
        <v>#VALUE!</v>
      </c>
      <c r="CD29" s="60" t="e">
        <f t="shared" ca="1" si="45"/>
        <v>#VALUE!</v>
      </c>
      <c r="CE29" s="61" t="e">
        <f t="shared" ca="1" si="46"/>
        <v>#VALUE!</v>
      </c>
    </row>
    <row r="30" spans="1:83">
      <c r="A30" s="6">
        <v>27</v>
      </c>
      <c r="B30" s="158" t="str">
        <f>IF(ISBLANK(業務便入力!B30),"",業務便入力!B30)</f>
        <v/>
      </c>
      <c r="C30" s="5" t="str">
        <f>IF(ISBLANK(業務便入力!C30),"",業務便入力!C30)</f>
        <v/>
      </c>
      <c r="D30" s="15">
        <f>IF(ISBLANK(宅配便仮計算!D30),"",宅配便仮計算!D30)</f>
        <v>0.85</v>
      </c>
      <c r="E30" s="5" t="str">
        <f>IF(ISBLANK(業務便入力!I30),"",業務便入力!I30)</f>
        <v/>
      </c>
      <c r="F30" s="5" t="str">
        <f>IF(ISBLANK(業務便入力!L30),"",業務便入力!L30)</f>
        <v/>
      </c>
      <c r="G30" s="5" t="str">
        <f>IF(ISBLANK(業務便入力!N30),"",IF(業務便入力!P30="以上",1,業務便入力!N30))</f>
        <v/>
      </c>
      <c r="H30" s="5" t="str">
        <f>IF(ISBLANK(業務便入力!Q30),"",業務便入力!Q30)</f>
        <v/>
      </c>
      <c r="I30" s="6" t="str">
        <f>IF(ISBLANK(業務便入力!R30),"",業務便入力!R30)</f>
        <v/>
      </c>
      <c r="J30" s="5" t="str">
        <f>IF(ISBLANK(業務便入力!S30),"",業務便入力!S30)</f>
        <v/>
      </c>
      <c r="K30" s="5" t="str">
        <f>IF(ISBLANK(業務便入力!T30),"",業務便入力!T30)</f>
        <v/>
      </c>
      <c r="L30" s="61" t="str">
        <f ca="1">OFFSET(業務便入力!$W30,0,(COLUMN()-COLUMN($L$1))/6)</f>
        <v/>
      </c>
      <c r="M30" s="61" t="e">
        <f>IF($I30="(送料別)",0,VLOOKUP($H30,業務便!$A$20:$O$29,4+(COLUMN()-COLUMN($M$1))/6,FALSE))</f>
        <v>#N/A</v>
      </c>
      <c r="N30" s="62" t="e">
        <f t="shared" ca="1" si="0"/>
        <v>#VALUE!</v>
      </c>
      <c r="O30" s="59" t="e">
        <f t="shared" ca="1" si="1"/>
        <v>#VALUE!</v>
      </c>
      <c r="P30" s="60" t="e">
        <f t="shared" ca="1" si="2"/>
        <v>#VALUE!</v>
      </c>
      <c r="Q30" s="61" t="e">
        <f t="shared" ca="1" si="47"/>
        <v>#VALUE!</v>
      </c>
      <c r="R30" s="61" t="str">
        <f ca="1">OFFSET(業務便入力!$W30,0,(COLUMN()-COLUMN($L$1))/6)</f>
        <v/>
      </c>
      <c r="S30" s="61" t="e">
        <f>IF($I30="(送料別)",0,VLOOKUP($H30,業務便!$A$20:$O$29,4+(COLUMN()-COLUMN($M$1))/6,FALSE))</f>
        <v>#N/A</v>
      </c>
      <c r="T30" s="62" t="e">
        <f t="shared" ca="1" si="3"/>
        <v>#VALUE!</v>
      </c>
      <c r="U30" s="59" t="e">
        <f t="shared" ca="1" si="4"/>
        <v>#VALUE!</v>
      </c>
      <c r="V30" s="60" t="e">
        <f t="shared" ca="1" si="5"/>
        <v>#VALUE!</v>
      </c>
      <c r="W30" s="61" t="e">
        <f t="shared" ca="1" si="6"/>
        <v>#VALUE!</v>
      </c>
      <c r="X30" s="61" t="str">
        <f ca="1">OFFSET(業務便入力!$W30,0,(COLUMN()-COLUMN($L$1))/6)</f>
        <v/>
      </c>
      <c r="Y30" s="61" t="e">
        <f>IF($I30="(送料別)",0,VLOOKUP($H30,業務便!$A$20:$O$29,4+(COLUMN()-COLUMN($M$1))/6,FALSE))</f>
        <v>#N/A</v>
      </c>
      <c r="Z30" s="62" t="e">
        <f t="shared" ca="1" si="7"/>
        <v>#VALUE!</v>
      </c>
      <c r="AA30" s="59" t="e">
        <f t="shared" ca="1" si="8"/>
        <v>#VALUE!</v>
      </c>
      <c r="AB30" s="60" t="e">
        <f t="shared" ca="1" si="9"/>
        <v>#VALUE!</v>
      </c>
      <c r="AC30" s="61" t="e">
        <f t="shared" ca="1" si="10"/>
        <v>#VALUE!</v>
      </c>
      <c r="AD30" s="61" t="str">
        <f ca="1">OFFSET(業務便入力!$W30,0,(COLUMN()-COLUMN($L$1))/6)</f>
        <v/>
      </c>
      <c r="AE30" s="61" t="e">
        <f>IF($I30="(送料別)",0,VLOOKUP($H30,業務便!$A$20:$O$29,4+(COLUMN()-COLUMN($M$1))/6,FALSE))</f>
        <v>#N/A</v>
      </c>
      <c r="AF30" s="62" t="e">
        <f t="shared" ca="1" si="11"/>
        <v>#VALUE!</v>
      </c>
      <c r="AG30" s="59" t="e">
        <f t="shared" ca="1" si="12"/>
        <v>#VALUE!</v>
      </c>
      <c r="AH30" s="60" t="e">
        <f t="shared" ca="1" si="13"/>
        <v>#VALUE!</v>
      </c>
      <c r="AI30" s="61" t="e">
        <f t="shared" ca="1" si="14"/>
        <v>#VALUE!</v>
      </c>
      <c r="AJ30" s="61" t="str">
        <f ca="1">OFFSET(業務便入力!$W30,0,(COLUMN()-COLUMN($L$1))/6)</f>
        <v/>
      </c>
      <c r="AK30" s="61" t="e">
        <f>IF($I30="(送料別)",0,VLOOKUP($H30,業務便!$A$20:$O$29,4+(COLUMN()-COLUMN($M$1))/6,FALSE))</f>
        <v>#N/A</v>
      </c>
      <c r="AL30" s="62" t="e">
        <f t="shared" ca="1" si="15"/>
        <v>#VALUE!</v>
      </c>
      <c r="AM30" s="59" t="e">
        <f t="shared" ca="1" si="16"/>
        <v>#VALUE!</v>
      </c>
      <c r="AN30" s="60" t="e">
        <f t="shared" ca="1" si="17"/>
        <v>#VALUE!</v>
      </c>
      <c r="AO30" s="61" t="e">
        <f t="shared" ca="1" si="18"/>
        <v>#VALUE!</v>
      </c>
      <c r="AP30" s="61" t="str">
        <f ca="1">OFFSET(業務便入力!$W30,0,(COLUMN()-COLUMN($L$1))/6)</f>
        <v/>
      </c>
      <c r="AQ30" s="61" t="e">
        <f>IF($I30="(送料別)",0,VLOOKUP($H30,業務便!$A$20:$O$29,4+(COLUMN()-COLUMN($M$1))/6,FALSE))</f>
        <v>#N/A</v>
      </c>
      <c r="AR30" s="62" t="e">
        <f t="shared" ca="1" si="19"/>
        <v>#VALUE!</v>
      </c>
      <c r="AS30" s="59" t="e">
        <f t="shared" ca="1" si="20"/>
        <v>#VALUE!</v>
      </c>
      <c r="AT30" s="60" t="e">
        <f t="shared" ca="1" si="21"/>
        <v>#VALUE!</v>
      </c>
      <c r="AU30" s="61" t="e">
        <f t="shared" ca="1" si="22"/>
        <v>#VALUE!</v>
      </c>
      <c r="AV30" s="61" t="str">
        <f ca="1">OFFSET(業務便入力!$W30,0,(COLUMN()-COLUMN($L$1))/6)</f>
        <v/>
      </c>
      <c r="AW30" s="61" t="e">
        <f>IF($I30="(送料別)",0,VLOOKUP($H30,業務便!$A$20:$O$29,4+(COLUMN()-COLUMN($M$1))/6,FALSE))</f>
        <v>#N/A</v>
      </c>
      <c r="AX30" s="62" t="e">
        <f t="shared" ca="1" si="23"/>
        <v>#VALUE!</v>
      </c>
      <c r="AY30" s="59" t="e">
        <f t="shared" ca="1" si="24"/>
        <v>#VALUE!</v>
      </c>
      <c r="AZ30" s="60" t="e">
        <f t="shared" ca="1" si="25"/>
        <v>#VALUE!</v>
      </c>
      <c r="BA30" s="61" t="e">
        <f t="shared" ca="1" si="26"/>
        <v>#VALUE!</v>
      </c>
      <c r="BB30" s="61" t="str">
        <f ca="1">OFFSET(業務便入力!$W30,0,(COLUMN()-COLUMN($L$1))/6)</f>
        <v/>
      </c>
      <c r="BC30" s="61" t="e">
        <f>IF($I30="(送料別)",0,VLOOKUP($H30,業務便!$A$20:$O$29,4+(COLUMN()-COLUMN($M$1))/6,FALSE))</f>
        <v>#N/A</v>
      </c>
      <c r="BD30" s="62" t="e">
        <f t="shared" ca="1" si="27"/>
        <v>#VALUE!</v>
      </c>
      <c r="BE30" s="59" t="e">
        <f t="shared" ca="1" si="28"/>
        <v>#VALUE!</v>
      </c>
      <c r="BF30" s="60" t="e">
        <f t="shared" ca="1" si="29"/>
        <v>#VALUE!</v>
      </c>
      <c r="BG30" s="61" t="e">
        <f t="shared" ca="1" si="30"/>
        <v>#VALUE!</v>
      </c>
      <c r="BH30" s="61" t="str">
        <f ca="1">OFFSET(業務便入力!$W30,0,(COLUMN()-COLUMN($L$1))/6)</f>
        <v/>
      </c>
      <c r="BI30" s="61" t="e">
        <f>IF($I30="(送料別)",0,VLOOKUP($H30,業務便!$A$20:$O$29,4+(COLUMN()-COLUMN($M$1))/6,FALSE))</f>
        <v>#N/A</v>
      </c>
      <c r="BJ30" s="62" t="e">
        <f t="shared" ca="1" si="31"/>
        <v>#VALUE!</v>
      </c>
      <c r="BK30" s="59" t="e">
        <f t="shared" ca="1" si="32"/>
        <v>#VALUE!</v>
      </c>
      <c r="BL30" s="60" t="e">
        <f t="shared" ca="1" si="33"/>
        <v>#VALUE!</v>
      </c>
      <c r="BM30" s="61" t="e">
        <f t="shared" ca="1" si="34"/>
        <v>#VALUE!</v>
      </c>
      <c r="BN30" s="61" t="str">
        <f ca="1">OFFSET(業務便入力!$W30,0,(COLUMN()-COLUMN($L$1))/6)</f>
        <v/>
      </c>
      <c r="BO30" s="61" t="e">
        <f>IF($I30="(送料別)",0,VLOOKUP($H30,業務便!$A$20:$O$29,4+(COLUMN()-COLUMN($M$1))/6,FALSE))</f>
        <v>#N/A</v>
      </c>
      <c r="BP30" s="62" t="e">
        <f t="shared" ca="1" si="35"/>
        <v>#VALUE!</v>
      </c>
      <c r="BQ30" s="59" t="e">
        <f t="shared" ca="1" si="36"/>
        <v>#VALUE!</v>
      </c>
      <c r="BR30" s="60" t="e">
        <f t="shared" ca="1" si="37"/>
        <v>#VALUE!</v>
      </c>
      <c r="BS30" s="61" t="e">
        <f t="shared" ca="1" si="38"/>
        <v>#VALUE!</v>
      </c>
      <c r="BT30" s="61" t="str">
        <f ca="1">OFFSET(業務便入力!$W30,0,(COLUMN()-COLUMN($L$1))/6)</f>
        <v/>
      </c>
      <c r="BU30" s="61" t="e">
        <f>IF($I30="(送料別)",0,VLOOKUP($H30,業務便!$A$20:$O$29,4+(COLUMN()-COLUMN($M$1))/6,FALSE))</f>
        <v>#N/A</v>
      </c>
      <c r="BV30" s="62" t="e">
        <f t="shared" ca="1" si="39"/>
        <v>#VALUE!</v>
      </c>
      <c r="BW30" s="59" t="e">
        <f t="shared" ca="1" si="40"/>
        <v>#VALUE!</v>
      </c>
      <c r="BX30" s="60" t="e">
        <f t="shared" ca="1" si="41"/>
        <v>#VALUE!</v>
      </c>
      <c r="BY30" s="61" t="e">
        <f t="shared" ca="1" si="42"/>
        <v>#VALUE!</v>
      </c>
      <c r="BZ30" s="61" t="str">
        <f ca="1">OFFSET(業務便入力!$W30,0,(COLUMN()-COLUMN($L$1))/6)</f>
        <v/>
      </c>
      <c r="CA30" s="61" t="e">
        <f>IF($I30="(送料別)",0,VLOOKUP($H30,業務便!$A$20:$O$29,4+(COLUMN()-COLUMN($M$1))/6,FALSE))</f>
        <v>#N/A</v>
      </c>
      <c r="CB30" s="62" t="e">
        <f t="shared" ca="1" si="43"/>
        <v>#VALUE!</v>
      </c>
      <c r="CC30" s="59" t="e">
        <f t="shared" ca="1" si="44"/>
        <v>#VALUE!</v>
      </c>
      <c r="CD30" s="60" t="e">
        <f t="shared" ca="1" si="45"/>
        <v>#VALUE!</v>
      </c>
      <c r="CE30" s="61" t="e">
        <f t="shared" ca="1" si="46"/>
        <v>#VALUE!</v>
      </c>
    </row>
    <row r="31" spans="1:83">
      <c r="A31" s="6">
        <v>28</v>
      </c>
      <c r="B31" s="158" t="str">
        <f>IF(ISBLANK(業務便入力!B31),"",業務便入力!B31)</f>
        <v/>
      </c>
      <c r="C31" s="5" t="str">
        <f>IF(ISBLANK(業務便入力!C31),"",業務便入力!C31)</f>
        <v/>
      </c>
      <c r="D31" s="15">
        <f>IF(ISBLANK(宅配便仮計算!D31),"",宅配便仮計算!D31)</f>
        <v>0.85</v>
      </c>
      <c r="E31" s="5" t="str">
        <f>IF(ISBLANK(業務便入力!I31),"",業務便入力!I31)</f>
        <v/>
      </c>
      <c r="F31" s="5" t="str">
        <f>IF(ISBLANK(業務便入力!L31),"",業務便入力!L31)</f>
        <v/>
      </c>
      <c r="G31" s="5" t="str">
        <f>IF(ISBLANK(業務便入力!N31),"",IF(業務便入力!P31="以上",1,業務便入力!N31))</f>
        <v/>
      </c>
      <c r="H31" s="5" t="str">
        <f>IF(ISBLANK(業務便入力!Q31),"",業務便入力!Q31)</f>
        <v/>
      </c>
      <c r="I31" s="6" t="str">
        <f>IF(ISBLANK(業務便入力!R31),"",業務便入力!R31)</f>
        <v/>
      </c>
      <c r="J31" s="5" t="str">
        <f>IF(ISBLANK(業務便入力!S31),"",業務便入力!S31)</f>
        <v/>
      </c>
      <c r="K31" s="5" t="str">
        <f>IF(ISBLANK(業務便入力!T31),"",業務便入力!T31)</f>
        <v/>
      </c>
      <c r="L31" s="61" t="str">
        <f ca="1">OFFSET(業務便入力!$W31,0,(COLUMN()-COLUMN($L$1))/6)</f>
        <v/>
      </c>
      <c r="M31" s="61" t="e">
        <f>IF($I31="(送料別)",0,VLOOKUP($H31,業務便!$A$20:$O$29,4+(COLUMN()-COLUMN($M$1))/6,FALSE))</f>
        <v>#N/A</v>
      </c>
      <c r="N31" s="62" t="e">
        <f t="shared" ca="1" si="0"/>
        <v>#VALUE!</v>
      </c>
      <c r="O31" s="59" t="e">
        <f t="shared" ca="1" si="1"/>
        <v>#VALUE!</v>
      </c>
      <c r="P31" s="60" t="e">
        <f t="shared" ca="1" si="2"/>
        <v>#VALUE!</v>
      </c>
      <c r="Q31" s="61" t="e">
        <f t="shared" ca="1" si="47"/>
        <v>#VALUE!</v>
      </c>
      <c r="R31" s="61" t="str">
        <f ca="1">OFFSET(業務便入力!$W31,0,(COLUMN()-COLUMN($L$1))/6)</f>
        <v/>
      </c>
      <c r="S31" s="61" t="e">
        <f>IF($I31="(送料別)",0,VLOOKUP($H31,業務便!$A$20:$O$29,4+(COLUMN()-COLUMN($M$1))/6,FALSE))</f>
        <v>#N/A</v>
      </c>
      <c r="T31" s="62" t="e">
        <f t="shared" ca="1" si="3"/>
        <v>#VALUE!</v>
      </c>
      <c r="U31" s="59" t="e">
        <f t="shared" ca="1" si="4"/>
        <v>#VALUE!</v>
      </c>
      <c r="V31" s="60" t="e">
        <f t="shared" ca="1" si="5"/>
        <v>#VALUE!</v>
      </c>
      <c r="W31" s="61" t="e">
        <f t="shared" ca="1" si="6"/>
        <v>#VALUE!</v>
      </c>
      <c r="X31" s="61" t="str">
        <f ca="1">OFFSET(業務便入力!$W31,0,(COLUMN()-COLUMN($L$1))/6)</f>
        <v/>
      </c>
      <c r="Y31" s="61" t="e">
        <f>IF($I31="(送料別)",0,VLOOKUP($H31,業務便!$A$20:$O$29,4+(COLUMN()-COLUMN($M$1))/6,FALSE))</f>
        <v>#N/A</v>
      </c>
      <c r="Z31" s="62" t="e">
        <f t="shared" ca="1" si="7"/>
        <v>#VALUE!</v>
      </c>
      <c r="AA31" s="59" t="e">
        <f t="shared" ca="1" si="8"/>
        <v>#VALUE!</v>
      </c>
      <c r="AB31" s="60" t="e">
        <f t="shared" ca="1" si="9"/>
        <v>#VALUE!</v>
      </c>
      <c r="AC31" s="61" t="e">
        <f t="shared" ca="1" si="10"/>
        <v>#VALUE!</v>
      </c>
      <c r="AD31" s="61" t="str">
        <f ca="1">OFFSET(業務便入力!$W31,0,(COLUMN()-COLUMN($L$1))/6)</f>
        <v/>
      </c>
      <c r="AE31" s="61" t="e">
        <f>IF($I31="(送料別)",0,VLOOKUP($H31,業務便!$A$20:$O$29,4+(COLUMN()-COLUMN($M$1))/6,FALSE))</f>
        <v>#N/A</v>
      </c>
      <c r="AF31" s="62" t="e">
        <f t="shared" ca="1" si="11"/>
        <v>#VALUE!</v>
      </c>
      <c r="AG31" s="59" t="e">
        <f t="shared" ca="1" si="12"/>
        <v>#VALUE!</v>
      </c>
      <c r="AH31" s="60" t="e">
        <f t="shared" ca="1" si="13"/>
        <v>#VALUE!</v>
      </c>
      <c r="AI31" s="61" t="e">
        <f t="shared" ca="1" si="14"/>
        <v>#VALUE!</v>
      </c>
      <c r="AJ31" s="61" t="str">
        <f ca="1">OFFSET(業務便入力!$W31,0,(COLUMN()-COLUMN($L$1))/6)</f>
        <v/>
      </c>
      <c r="AK31" s="61" t="e">
        <f>IF($I31="(送料別)",0,VLOOKUP($H31,業務便!$A$20:$O$29,4+(COLUMN()-COLUMN($M$1))/6,FALSE))</f>
        <v>#N/A</v>
      </c>
      <c r="AL31" s="62" t="e">
        <f t="shared" ca="1" si="15"/>
        <v>#VALUE!</v>
      </c>
      <c r="AM31" s="59" t="e">
        <f t="shared" ca="1" si="16"/>
        <v>#VALUE!</v>
      </c>
      <c r="AN31" s="60" t="e">
        <f t="shared" ca="1" si="17"/>
        <v>#VALUE!</v>
      </c>
      <c r="AO31" s="61" t="e">
        <f t="shared" ca="1" si="18"/>
        <v>#VALUE!</v>
      </c>
      <c r="AP31" s="61" t="str">
        <f ca="1">OFFSET(業務便入力!$W31,0,(COLUMN()-COLUMN($L$1))/6)</f>
        <v/>
      </c>
      <c r="AQ31" s="61" t="e">
        <f>IF($I31="(送料別)",0,VLOOKUP($H31,業務便!$A$20:$O$29,4+(COLUMN()-COLUMN($M$1))/6,FALSE))</f>
        <v>#N/A</v>
      </c>
      <c r="AR31" s="62" t="e">
        <f t="shared" ca="1" si="19"/>
        <v>#VALUE!</v>
      </c>
      <c r="AS31" s="59" t="e">
        <f t="shared" ca="1" si="20"/>
        <v>#VALUE!</v>
      </c>
      <c r="AT31" s="60" t="e">
        <f t="shared" ca="1" si="21"/>
        <v>#VALUE!</v>
      </c>
      <c r="AU31" s="61" t="e">
        <f t="shared" ca="1" si="22"/>
        <v>#VALUE!</v>
      </c>
      <c r="AV31" s="61" t="str">
        <f ca="1">OFFSET(業務便入力!$W31,0,(COLUMN()-COLUMN($L$1))/6)</f>
        <v/>
      </c>
      <c r="AW31" s="61" t="e">
        <f>IF($I31="(送料別)",0,VLOOKUP($H31,業務便!$A$20:$O$29,4+(COLUMN()-COLUMN($M$1))/6,FALSE))</f>
        <v>#N/A</v>
      </c>
      <c r="AX31" s="62" t="e">
        <f t="shared" ca="1" si="23"/>
        <v>#VALUE!</v>
      </c>
      <c r="AY31" s="59" t="e">
        <f t="shared" ca="1" si="24"/>
        <v>#VALUE!</v>
      </c>
      <c r="AZ31" s="60" t="e">
        <f t="shared" ca="1" si="25"/>
        <v>#VALUE!</v>
      </c>
      <c r="BA31" s="61" t="e">
        <f t="shared" ca="1" si="26"/>
        <v>#VALUE!</v>
      </c>
      <c r="BB31" s="61" t="str">
        <f ca="1">OFFSET(業務便入力!$W31,0,(COLUMN()-COLUMN($L$1))/6)</f>
        <v/>
      </c>
      <c r="BC31" s="61" t="e">
        <f>IF($I31="(送料別)",0,VLOOKUP($H31,業務便!$A$20:$O$29,4+(COLUMN()-COLUMN($M$1))/6,FALSE))</f>
        <v>#N/A</v>
      </c>
      <c r="BD31" s="62" t="e">
        <f t="shared" ca="1" si="27"/>
        <v>#VALUE!</v>
      </c>
      <c r="BE31" s="59" t="e">
        <f t="shared" ca="1" si="28"/>
        <v>#VALUE!</v>
      </c>
      <c r="BF31" s="60" t="e">
        <f t="shared" ca="1" si="29"/>
        <v>#VALUE!</v>
      </c>
      <c r="BG31" s="61" t="e">
        <f t="shared" ca="1" si="30"/>
        <v>#VALUE!</v>
      </c>
      <c r="BH31" s="61" t="str">
        <f ca="1">OFFSET(業務便入力!$W31,0,(COLUMN()-COLUMN($L$1))/6)</f>
        <v/>
      </c>
      <c r="BI31" s="61" t="e">
        <f>IF($I31="(送料別)",0,VLOOKUP($H31,業務便!$A$20:$O$29,4+(COLUMN()-COLUMN($M$1))/6,FALSE))</f>
        <v>#N/A</v>
      </c>
      <c r="BJ31" s="62" t="e">
        <f t="shared" ca="1" si="31"/>
        <v>#VALUE!</v>
      </c>
      <c r="BK31" s="59" t="e">
        <f t="shared" ca="1" si="32"/>
        <v>#VALUE!</v>
      </c>
      <c r="BL31" s="60" t="e">
        <f t="shared" ca="1" si="33"/>
        <v>#VALUE!</v>
      </c>
      <c r="BM31" s="61" t="e">
        <f t="shared" ca="1" si="34"/>
        <v>#VALUE!</v>
      </c>
      <c r="BN31" s="61" t="str">
        <f ca="1">OFFSET(業務便入力!$W31,0,(COLUMN()-COLUMN($L$1))/6)</f>
        <v/>
      </c>
      <c r="BO31" s="61" t="e">
        <f>IF($I31="(送料別)",0,VLOOKUP($H31,業務便!$A$20:$O$29,4+(COLUMN()-COLUMN($M$1))/6,FALSE))</f>
        <v>#N/A</v>
      </c>
      <c r="BP31" s="62" t="e">
        <f t="shared" ca="1" si="35"/>
        <v>#VALUE!</v>
      </c>
      <c r="BQ31" s="59" t="e">
        <f t="shared" ca="1" si="36"/>
        <v>#VALUE!</v>
      </c>
      <c r="BR31" s="60" t="e">
        <f t="shared" ca="1" si="37"/>
        <v>#VALUE!</v>
      </c>
      <c r="BS31" s="61" t="e">
        <f t="shared" ca="1" si="38"/>
        <v>#VALUE!</v>
      </c>
      <c r="BT31" s="61" t="str">
        <f ca="1">OFFSET(業務便入力!$W31,0,(COLUMN()-COLUMN($L$1))/6)</f>
        <v/>
      </c>
      <c r="BU31" s="61" t="e">
        <f>IF($I31="(送料別)",0,VLOOKUP($H31,業務便!$A$20:$O$29,4+(COLUMN()-COLUMN($M$1))/6,FALSE))</f>
        <v>#N/A</v>
      </c>
      <c r="BV31" s="62" t="e">
        <f t="shared" ca="1" si="39"/>
        <v>#VALUE!</v>
      </c>
      <c r="BW31" s="59" t="e">
        <f t="shared" ca="1" si="40"/>
        <v>#VALUE!</v>
      </c>
      <c r="BX31" s="60" t="e">
        <f t="shared" ca="1" si="41"/>
        <v>#VALUE!</v>
      </c>
      <c r="BY31" s="61" t="e">
        <f t="shared" ca="1" si="42"/>
        <v>#VALUE!</v>
      </c>
      <c r="BZ31" s="61" t="str">
        <f ca="1">OFFSET(業務便入力!$W31,0,(COLUMN()-COLUMN($L$1))/6)</f>
        <v/>
      </c>
      <c r="CA31" s="61" t="e">
        <f>IF($I31="(送料別)",0,VLOOKUP($H31,業務便!$A$20:$O$29,4+(COLUMN()-COLUMN($M$1))/6,FALSE))</f>
        <v>#N/A</v>
      </c>
      <c r="CB31" s="62" t="e">
        <f t="shared" ca="1" si="43"/>
        <v>#VALUE!</v>
      </c>
      <c r="CC31" s="59" t="e">
        <f t="shared" ca="1" si="44"/>
        <v>#VALUE!</v>
      </c>
      <c r="CD31" s="60" t="e">
        <f t="shared" ca="1" si="45"/>
        <v>#VALUE!</v>
      </c>
      <c r="CE31" s="61" t="e">
        <f t="shared" ca="1" si="46"/>
        <v>#VALUE!</v>
      </c>
    </row>
    <row r="32" spans="1:83">
      <c r="A32" s="6">
        <v>29</v>
      </c>
      <c r="B32" s="158" t="str">
        <f>IF(ISBLANK(業務便入力!B32),"",業務便入力!B32)</f>
        <v/>
      </c>
      <c r="C32" s="5" t="str">
        <f>IF(ISBLANK(業務便入力!C32),"",業務便入力!C32)</f>
        <v/>
      </c>
      <c r="D32" s="15">
        <f>IF(ISBLANK(宅配便仮計算!D32),"",宅配便仮計算!D32)</f>
        <v>0.85</v>
      </c>
      <c r="E32" s="5" t="str">
        <f>IF(ISBLANK(業務便入力!I32),"",業務便入力!I32)</f>
        <v/>
      </c>
      <c r="F32" s="5" t="str">
        <f>IF(ISBLANK(業務便入力!L32),"",業務便入力!L32)</f>
        <v/>
      </c>
      <c r="G32" s="5" t="str">
        <f>IF(ISBLANK(業務便入力!N32),"",IF(業務便入力!P32="以上",1,業務便入力!N32))</f>
        <v/>
      </c>
      <c r="H32" s="5" t="str">
        <f>IF(ISBLANK(業務便入力!Q32),"",業務便入力!Q32)</f>
        <v/>
      </c>
      <c r="I32" s="6" t="str">
        <f>IF(ISBLANK(業務便入力!R32),"",業務便入力!R32)</f>
        <v/>
      </c>
      <c r="J32" s="5" t="str">
        <f>IF(ISBLANK(業務便入力!S32),"",業務便入力!S32)</f>
        <v/>
      </c>
      <c r="K32" s="5" t="str">
        <f>IF(ISBLANK(業務便入力!T32),"",業務便入力!T32)</f>
        <v/>
      </c>
      <c r="L32" s="61" t="str">
        <f ca="1">OFFSET(業務便入力!$W32,0,(COLUMN()-COLUMN($L$1))/6)</f>
        <v/>
      </c>
      <c r="M32" s="61" t="e">
        <f>IF($I32="(送料別)",0,VLOOKUP($H32,業務便!$A$20:$O$29,4+(COLUMN()-COLUMN($M$1))/6,FALSE))</f>
        <v>#N/A</v>
      </c>
      <c r="N32" s="62" t="e">
        <f t="shared" ca="1" si="0"/>
        <v>#VALUE!</v>
      </c>
      <c r="O32" s="59" t="e">
        <f t="shared" ca="1" si="1"/>
        <v>#VALUE!</v>
      </c>
      <c r="P32" s="60" t="e">
        <f t="shared" ca="1" si="2"/>
        <v>#VALUE!</v>
      </c>
      <c r="Q32" s="61" t="e">
        <f t="shared" ca="1" si="47"/>
        <v>#VALUE!</v>
      </c>
      <c r="R32" s="61" t="str">
        <f ca="1">OFFSET(業務便入力!$W32,0,(COLUMN()-COLUMN($L$1))/6)</f>
        <v/>
      </c>
      <c r="S32" s="61" t="e">
        <f>IF($I32="(送料別)",0,VLOOKUP($H32,業務便!$A$20:$O$29,4+(COLUMN()-COLUMN($M$1))/6,FALSE))</f>
        <v>#N/A</v>
      </c>
      <c r="T32" s="62" t="e">
        <f t="shared" ca="1" si="3"/>
        <v>#VALUE!</v>
      </c>
      <c r="U32" s="59" t="e">
        <f t="shared" ca="1" si="4"/>
        <v>#VALUE!</v>
      </c>
      <c r="V32" s="60" t="e">
        <f t="shared" ca="1" si="5"/>
        <v>#VALUE!</v>
      </c>
      <c r="W32" s="61" t="e">
        <f t="shared" ca="1" si="6"/>
        <v>#VALUE!</v>
      </c>
      <c r="X32" s="61" t="str">
        <f ca="1">OFFSET(業務便入力!$W32,0,(COLUMN()-COLUMN($L$1))/6)</f>
        <v/>
      </c>
      <c r="Y32" s="61" t="e">
        <f>IF($I32="(送料別)",0,VLOOKUP($H32,業務便!$A$20:$O$29,4+(COLUMN()-COLUMN($M$1))/6,FALSE))</f>
        <v>#N/A</v>
      </c>
      <c r="Z32" s="62" t="e">
        <f t="shared" ca="1" si="7"/>
        <v>#VALUE!</v>
      </c>
      <c r="AA32" s="59" t="e">
        <f t="shared" ca="1" si="8"/>
        <v>#VALUE!</v>
      </c>
      <c r="AB32" s="60" t="e">
        <f t="shared" ca="1" si="9"/>
        <v>#VALUE!</v>
      </c>
      <c r="AC32" s="61" t="e">
        <f t="shared" ca="1" si="10"/>
        <v>#VALUE!</v>
      </c>
      <c r="AD32" s="61" t="str">
        <f ca="1">OFFSET(業務便入力!$W32,0,(COLUMN()-COLUMN($L$1))/6)</f>
        <v/>
      </c>
      <c r="AE32" s="61" t="e">
        <f>IF($I32="(送料別)",0,VLOOKUP($H32,業務便!$A$20:$O$29,4+(COLUMN()-COLUMN($M$1))/6,FALSE))</f>
        <v>#N/A</v>
      </c>
      <c r="AF32" s="62" t="e">
        <f t="shared" ca="1" si="11"/>
        <v>#VALUE!</v>
      </c>
      <c r="AG32" s="59" t="e">
        <f t="shared" ca="1" si="12"/>
        <v>#VALUE!</v>
      </c>
      <c r="AH32" s="60" t="e">
        <f t="shared" ca="1" si="13"/>
        <v>#VALUE!</v>
      </c>
      <c r="AI32" s="61" t="e">
        <f t="shared" ca="1" si="14"/>
        <v>#VALUE!</v>
      </c>
      <c r="AJ32" s="61" t="str">
        <f ca="1">OFFSET(業務便入力!$W32,0,(COLUMN()-COLUMN($L$1))/6)</f>
        <v/>
      </c>
      <c r="AK32" s="61" t="e">
        <f>IF($I32="(送料別)",0,VLOOKUP($H32,業務便!$A$20:$O$29,4+(COLUMN()-COLUMN($M$1))/6,FALSE))</f>
        <v>#N/A</v>
      </c>
      <c r="AL32" s="62" t="e">
        <f t="shared" ca="1" si="15"/>
        <v>#VALUE!</v>
      </c>
      <c r="AM32" s="59" t="e">
        <f t="shared" ca="1" si="16"/>
        <v>#VALUE!</v>
      </c>
      <c r="AN32" s="60" t="e">
        <f t="shared" ca="1" si="17"/>
        <v>#VALUE!</v>
      </c>
      <c r="AO32" s="61" t="e">
        <f t="shared" ca="1" si="18"/>
        <v>#VALUE!</v>
      </c>
      <c r="AP32" s="61" t="str">
        <f ca="1">OFFSET(業務便入力!$W32,0,(COLUMN()-COLUMN($L$1))/6)</f>
        <v/>
      </c>
      <c r="AQ32" s="61" t="e">
        <f>IF($I32="(送料別)",0,VLOOKUP($H32,業務便!$A$20:$O$29,4+(COLUMN()-COLUMN($M$1))/6,FALSE))</f>
        <v>#N/A</v>
      </c>
      <c r="AR32" s="62" t="e">
        <f t="shared" ca="1" si="19"/>
        <v>#VALUE!</v>
      </c>
      <c r="AS32" s="59" t="e">
        <f t="shared" ca="1" si="20"/>
        <v>#VALUE!</v>
      </c>
      <c r="AT32" s="60" t="e">
        <f t="shared" ca="1" si="21"/>
        <v>#VALUE!</v>
      </c>
      <c r="AU32" s="61" t="e">
        <f t="shared" ca="1" si="22"/>
        <v>#VALUE!</v>
      </c>
      <c r="AV32" s="61" t="str">
        <f ca="1">OFFSET(業務便入力!$W32,0,(COLUMN()-COLUMN($L$1))/6)</f>
        <v/>
      </c>
      <c r="AW32" s="61" t="e">
        <f>IF($I32="(送料別)",0,VLOOKUP($H32,業務便!$A$20:$O$29,4+(COLUMN()-COLUMN($M$1))/6,FALSE))</f>
        <v>#N/A</v>
      </c>
      <c r="AX32" s="62" t="e">
        <f t="shared" ca="1" si="23"/>
        <v>#VALUE!</v>
      </c>
      <c r="AY32" s="59" t="e">
        <f t="shared" ca="1" si="24"/>
        <v>#VALUE!</v>
      </c>
      <c r="AZ32" s="60" t="e">
        <f t="shared" ca="1" si="25"/>
        <v>#VALUE!</v>
      </c>
      <c r="BA32" s="61" t="e">
        <f t="shared" ca="1" si="26"/>
        <v>#VALUE!</v>
      </c>
      <c r="BB32" s="61" t="str">
        <f ca="1">OFFSET(業務便入力!$W32,0,(COLUMN()-COLUMN($L$1))/6)</f>
        <v/>
      </c>
      <c r="BC32" s="61" t="e">
        <f>IF($I32="(送料別)",0,VLOOKUP($H32,業務便!$A$20:$O$29,4+(COLUMN()-COLUMN($M$1))/6,FALSE))</f>
        <v>#N/A</v>
      </c>
      <c r="BD32" s="62" t="e">
        <f t="shared" ca="1" si="27"/>
        <v>#VALUE!</v>
      </c>
      <c r="BE32" s="59" t="e">
        <f t="shared" ca="1" si="28"/>
        <v>#VALUE!</v>
      </c>
      <c r="BF32" s="60" t="e">
        <f t="shared" ca="1" si="29"/>
        <v>#VALUE!</v>
      </c>
      <c r="BG32" s="61" t="e">
        <f t="shared" ca="1" si="30"/>
        <v>#VALUE!</v>
      </c>
      <c r="BH32" s="61" t="str">
        <f ca="1">OFFSET(業務便入力!$W32,0,(COLUMN()-COLUMN($L$1))/6)</f>
        <v/>
      </c>
      <c r="BI32" s="61" t="e">
        <f>IF($I32="(送料別)",0,VLOOKUP($H32,業務便!$A$20:$O$29,4+(COLUMN()-COLUMN($M$1))/6,FALSE))</f>
        <v>#N/A</v>
      </c>
      <c r="BJ32" s="62" t="e">
        <f t="shared" ca="1" si="31"/>
        <v>#VALUE!</v>
      </c>
      <c r="BK32" s="59" t="e">
        <f t="shared" ca="1" si="32"/>
        <v>#VALUE!</v>
      </c>
      <c r="BL32" s="60" t="e">
        <f t="shared" ca="1" si="33"/>
        <v>#VALUE!</v>
      </c>
      <c r="BM32" s="61" t="e">
        <f t="shared" ca="1" si="34"/>
        <v>#VALUE!</v>
      </c>
      <c r="BN32" s="61" t="str">
        <f ca="1">OFFSET(業務便入力!$W32,0,(COLUMN()-COLUMN($L$1))/6)</f>
        <v/>
      </c>
      <c r="BO32" s="61" t="e">
        <f>IF($I32="(送料別)",0,VLOOKUP($H32,業務便!$A$20:$O$29,4+(COLUMN()-COLUMN($M$1))/6,FALSE))</f>
        <v>#N/A</v>
      </c>
      <c r="BP32" s="62" t="e">
        <f t="shared" ca="1" si="35"/>
        <v>#VALUE!</v>
      </c>
      <c r="BQ32" s="59" t="e">
        <f t="shared" ca="1" si="36"/>
        <v>#VALUE!</v>
      </c>
      <c r="BR32" s="60" t="e">
        <f t="shared" ca="1" si="37"/>
        <v>#VALUE!</v>
      </c>
      <c r="BS32" s="61" t="e">
        <f t="shared" ca="1" si="38"/>
        <v>#VALUE!</v>
      </c>
      <c r="BT32" s="61" t="str">
        <f ca="1">OFFSET(業務便入力!$W32,0,(COLUMN()-COLUMN($L$1))/6)</f>
        <v/>
      </c>
      <c r="BU32" s="61" t="e">
        <f>IF($I32="(送料別)",0,VLOOKUP($H32,業務便!$A$20:$O$29,4+(COLUMN()-COLUMN($M$1))/6,FALSE))</f>
        <v>#N/A</v>
      </c>
      <c r="BV32" s="62" t="e">
        <f t="shared" ca="1" si="39"/>
        <v>#VALUE!</v>
      </c>
      <c r="BW32" s="59" t="e">
        <f t="shared" ca="1" si="40"/>
        <v>#VALUE!</v>
      </c>
      <c r="BX32" s="60" t="e">
        <f t="shared" ca="1" si="41"/>
        <v>#VALUE!</v>
      </c>
      <c r="BY32" s="61" t="e">
        <f t="shared" ca="1" si="42"/>
        <v>#VALUE!</v>
      </c>
      <c r="BZ32" s="61" t="str">
        <f ca="1">OFFSET(業務便入力!$W32,0,(COLUMN()-COLUMN($L$1))/6)</f>
        <v/>
      </c>
      <c r="CA32" s="61" t="e">
        <f>IF($I32="(送料別)",0,VLOOKUP($H32,業務便!$A$20:$O$29,4+(COLUMN()-COLUMN($M$1))/6,FALSE))</f>
        <v>#N/A</v>
      </c>
      <c r="CB32" s="62" t="e">
        <f t="shared" ca="1" si="43"/>
        <v>#VALUE!</v>
      </c>
      <c r="CC32" s="59" t="e">
        <f t="shared" ca="1" si="44"/>
        <v>#VALUE!</v>
      </c>
      <c r="CD32" s="60" t="e">
        <f t="shared" ca="1" si="45"/>
        <v>#VALUE!</v>
      </c>
      <c r="CE32" s="61" t="e">
        <f t="shared" ca="1" si="46"/>
        <v>#VALUE!</v>
      </c>
    </row>
    <row r="33" spans="1:83">
      <c r="A33" s="6">
        <v>30</v>
      </c>
      <c r="B33" s="158" t="str">
        <f>IF(ISBLANK(業務便入力!B33),"",業務便入力!B33)</f>
        <v/>
      </c>
      <c r="C33" s="5" t="str">
        <f>IF(ISBLANK(業務便入力!C33),"",業務便入力!C33)</f>
        <v/>
      </c>
      <c r="D33" s="15">
        <f>IF(ISBLANK(宅配便仮計算!D33),"",宅配便仮計算!D33)</f>
        <v>0.85</v>
      </c>
      <c r="E33" s="5" t="str">
        <f>IF(ISBLANK(業務便入力!I33),"",業務便入力!I33)</f>
        <v/>
      </c>
      <c r="F33" s="5" t="str">
        <f>IF(ISBLANK(業務便入力!L33),"",業務便入力!L33)</f>
        <v/>
      </c>
      <c r="G33" s="5" t="str">
        <f>IF(ISBLANK(業務便入力!N33),"",IF(業務便入力!P33="以上",1,業務便入力!N33))</f>
        <v/>
      </c>
      <c r="H33" s="5" t="str">
        <f>IF(ISBLANK(業務便入力!Q33),"",業務便入力!Q33)</f>
        <v/>
      </c>
      <c r="I33" s="6" t="str">
        <f>IF(ISBLANK(業務便入力!R33),"",業務便入力!R33)</f>
        <v/>
      </c>
      <c r="J33" s="5" t="str">
        <f>IF(ISBLANK(業務便入力!S33),"",業務便入力!S33)</f>
        <v/>
      </c>
      <c r="K33" s="5" t="str">
        <f>IF(ISBLANK(業務便入力!T33),"",業務便入力!T33)</f>
        <v/>
      </c>
      <c r="L33" s="61" t="str">
        <f ca="1">OFFSET(業務便入力!$W33,0,(COLUMN()-COLUMN($L$1))/6)</f>
        <v/>
      </c>
      <c r="M33" s="61" t="e">
        <f>IF($I33="(送料別)",0,VLOOKUP($H33,業務便!$A$20:$O$29,4+(COLUMN()-COLUMN($M$1))/6,FALSE))</f>
        <v>#N/A</v>
      </c>
      <c r="N33" s="62" t="e">
        <f t="shared" ca="1" si="0"/>
        <v>#VALUE!</v>
      </c>
      <c r="O33" s="59" t="e">
        <f t="shared" ca="1" si="1"/>
        <v>#VALUE!</v>
      </c>
      <c r="P33" s="60" t="e">
        <f t="shared" ca="1" si="2"/>
        <v>#VALUE!</v>
      </c>
      <c r="Q33" s="61" t="e">
        <f t="shared" ca="1" si="47"/>
        <v>#VALUE!</v>
      </c>
      <c r="R33" s="61" t="str">
        <f ca="1">OFFSET(業務便入力!$W33,0,(COLUMN()-COLUMN($L$1))/6)</f>
        <v/>
      </c>
      <c r="S33" s="61" t="e">
        <f>IF($I33="(送料別)",0,VLOOKUP($H33,業務便!$A$20:$O$29,4+(COLUMN()-COLUMN($M$1))/6,FALSE))</f>
        <v>#N/A</v>
      </c>
      <c r="T33" s="62" t="e">
        <f t="shared" ca="1" si="3"/>
        <v>#VALUE!</v>
      </c>
      <c r="U33" s="59" t="e">
        <f t="shared" ca="1" si="4"/>
        <v>#VALUE!</v>
      </c>
      <c r="V33" s="60" t="e">
        <f t="shared" ca="1" si="5"/>
        <v>#VALUE!</v>
      </c>
      <c r="W33" s="61" t="e">
        <f t="shared" ca="1" si="6"/>
        <v>#VALUE!</v>
      </c>
      <c r="X33" s="61" t="str">
        <f ca="1">OFFSET(業務便入力!$W33,0,(COLUMN()-COLUMN($L$1))/6)</f>
        <v/>
      </c>
      <c r="Y33" s="61" t="e">
        <f>IF($I33="(送料別)",0,VLOOKUP($H33,業務便!$A$20:$O$29,4+(COLUMN()-COLUMN($M$1))/6,FALSE))</f>
        <v>#N/A</v>
      </c>
      <c r="Z33" s="62" t="e">
        <f t="shared" ca="1" si="7"/>
        <v>#VALUE!</v>
      </c>
      <c r="AA33" s="59" t="e">
        <f t="shared" ca="1" si="8"/>
        <v>#VALUE!</v>
      </c>
      <c r="AB33" s="60" t="e">
        <f t="shared" ca="1" si="9"/>
        <v>#VALUE!</v>
      </c>
      <c r="AC33" s="61" t="e">
        <f t="shared" ca="1" si="10"/>
        <v>#VALUE!</v>
      </c>
      <c r="AD33" s="61" t="str">
        <f ca="1">OFFSET(業務便入力!$W33,0,(COLUMN()-COLUMN($L$1))/6)</f>
        <v/>
      </c>
      <c r="AE33" s="61" t="e">
        <f>IF($I33="(送料別)",0,VLOOKUP($H33,業務便!$A$20:$O$29,4+(COLUMN()-COLUMN($M$1))/6,FALSE))</f>
        <v>#N/A</v>
      </c>
      <c r="AF33" s="62" t="e">
        <f t="shared" ca="1" si="11"/>
        <v>#VALUE!</v>
      </c>
      <c r="AG33" s="59" t="e">
        <f t="shared" ca="1" si="12"/>
        <v>#VALUE!</v>
      </c>
      <c r="AH33" s="60" t="e">
        <f t="shared" ca="1" si="13"/>
        <v>#VALUE!</v>
      </c>
      <c r="AI33" s="61" t="e">
        <f t="shared" ca="1" si="14"/>
        <v>#VALUE!</v>
      </c>
      <c r="AJ33" s="61" t="str">
        <f ca="1">OFFSET(業務便入力!$W33,0,(COLUMN()-COLUMN($L$1))/6)</f>
        <v/>
      </c>
      <c r="AK33" s="61" t="e">
        <f>IF($I33="(送料別)",0,VLOOKUP($H33,業務便!$A$20:$O$29,4+(COLUMN()-COLUMN($M$1))/6,FALSE))</f>
        <v>#N/A</v>
      </c>
      <c r="AL33" s="62" t="e">
        <f t="shared" ca="1" si="15"/>
        <v>#VALUE!</v>
      </c>
      <c r="AM33" s="59" t="e">
        <f t="shared" ca="1" si="16"/>
        <v>#VALUE!</v>
      </c>
      <c r="AN33" s="60" t="e">
        <f t="shared" ca="1" si="17"/>
        <v>#VALUE!</v>
      </c>
      <c r="AO33" s="61" t="e">
        <f t="shared" ca="1" si="18"/>
        <v>#VALUE!</v>
      </c>
      <c r="AP33" s="61" t="str">
        <f ca="1">OFFSET(業務便入力!$W33,0,(COLUMN()-COLUMN($L$1))/6)</f>
        <v/>
      </c>
      <c r="AQ33" s="61" t="e">
        <f>IF($I33="(送料別)",0,VLOOKUP($H33,業務便!$A$20:$O$29,4+(COLUMN()-COLUMN($M$1))/6,FALSE))</f>
        <v>#N/A</v>
      </c>
      <c r="AR33" s="62" t="e">
        <f t="shared" ca="1" si="19"/>
        <v>#VALUE!</v>
      </c>
      <c r="AS33" s="59" t="e">
        <f t="shared" ca="1" si="20"/>
        <v>#VALUE!</v>
      </c>
      <c r="AT33" s="60" t="e">
        <f t="shared" ca="1" si="21"/>
        <v>#VALUE!</v>
      </c>
      <c r="AU33" s="61" t="e">
        <f t="shared" ca="1" si="22"/>
        <v>#VALUE!</v>
      </c>
      <c r="AV33" s="61" t="str">
        <f ca="1">OFFSET(業務便入力!$W33,0,(COLUMN()-COLUMN($L$1))/6)</f>
        <v/>
      </c>
      <c r="AW33" s="61" t="e">
        <f>IF($I33="(送料別)",0,VLOOKUP($H33,業務便!$A$20:$O$29,4+(COLUMN()-COLUMN($M$1))/6,FALSE))</f>
        <v>#N/A</v>
      </c>
      <c r="AX33" s="62" t="e">
        <f t="shared" ca="1" si="23"/>
        <v>#VALUE!</v>
      </c>
      <c r="AY33" s="59" t="e">
        <f t="shared" ca="1" si="24"/>
        <v>#VALUE!</v>
      </c>
      <c r="AZ33" s="60" t="e">
        <f t="shared" ca="1" si="25"/>
        <v>#VALUE!</v>
      </c>
      <c r="BA33" s="61" t="e">
        <f t="shared" ca="1" si="26"/>
        <v>#VALUE!</v>
      </c>
      <c r="BB33" s="61" t="str">
        <f ca="1">OFFSET(業務便入力!$W33,0,(COLUMN()-COLUMN($L$1))/6)</f>
        <v/>
      </c>
      <c r="BC33" s="61" t="e">
        <f>IF($I33="(送料別)",0,VLOOKUP($H33,業務便!$A$20:$O$29,4+(COLUMN()-COLUMN($M$1))/6,FALSE))</f>
        <v>#N/A</v>
      </c>
      <c r="BD33" s="62" t="e">
        <f t="shared" ca="1" si="27"/>
        <v>#VALUE!</v>
      </c>
      <c r="BE33" s="59" t="e">
        <f t="shared" ca="1" si="28"/>
        <v>#VALUE!</v>
      </c>
      <c r="BF33" s="60" t="e">
        <f t="shared" ca="1" si="29"/>
        <v>#VALUE!</v>
      </c>
      <c r="BG33" s="61" t="e">
        <f t="shared" ca="1" si="30"/>
        <v>#VALUE!</v>
      </c>
      <c r="BH33" s="61" t="str">
        <f ca="1">OFFSET(業務便入力!$W33,0,(COLUMN()-COLUMN($L$1))/6)</f>
        <v/>
      </c>
      <c r="BI33" s="61" t="e">
        <f>IF($I33="(送料別)",0,VLOOKUP($H33,業務便!$A$20:$O$29,4+(COLUMN()-COLUMN($M$1))/6,FALSE))</f>
        <v>#N/A</v>
      </c>
      <c r="BJ33" s="62" t="e">
        <f t="shared" ca="1" si="31"/>
        <v>#VALUE!</v>
      </c>
      <c r="BK33" s="59" t="e">
        <f t="shared" ca="1" si="32"/>
        <v>#VALUE!</v>
      </c>
      <c r="BL33" s="60" t="e">
        <f t="shared" ca="1" si="33"/>
        <v>#VALUE!</v>
      </c>
      <c r="BM33" s="61" t="e">
        <f t="shared" ca="1" si="34"/>
        <v>#VALUE!</v>
      </c>
      <c r="BN33" s="61" t="str">
        <f ca="1">OFFSET(業務便入力!$W33,0,(COLUMN()-COLUMN($L$1))/6)</f>
        <v/>
      </c>
      <c r="BO33" s="61" t="e">
        <f>IF($I33="(送料別)",0,VLOOKUP($H33,業務便!$A$20:$O$29,4+(COLUMN()-COLUMN($M$1))/6,FALSE))</f>
        <v>#N/A</v>
      </c>
      <c r="BP33" s="62" t="e">
        <f t="shared" ca="1" si="35"/>
        <v>#VALUE!</v>
      </c>
      <c r="BQ33" s="59" t="e">
        <f t="shared" ca="1" si="36"/>
        <v>#VALUE!</v>
      </c>
      <c r="BR33" s="60" t="e">
        <f t="shared" ca="1" si="37"/>
        <v>#VALUE!</v>
      </c>
      <c r="BS33" s="61" t="e">
        <f t="shared" ca="1" si="38"/>
        <v>#VALUE!</v>
      </c>
      <c r="BT33" s="61" t="str">
        <f ca="1">OFFSET(業務便入力!$W33,0,(COLUMN()-COLUMN($L$1))/6)</f>
        <v/>
      </c>
      <c r="BU33" s="61" t="e">
        <f>IF($I33="(送料別)",0,VLOOKUP($H33,業務便!$A$20:$O$29,4+(COLUMN()-COLUMN($M$1))/6,FALSE))</f>
        <v>#N/A</v>
      </c>
      <c r="BV33" s="62" t="e">
        <f t="shared" ca="1" si="39"/>
        <v>#VALUE!</v>
      </c>
      <c r="BW33" s="59" t="e">
        <f t="shared" ca="1" si="40"/>
        <v>#VALUE!</v>
      </c>
      <c r="BX33" s="60" t="e">
        <f t="shared" ca="1" si="41"/>
        <v>#VALUE!</v>
      </c>
      <c r="BY33" s="61" t="e">
        <f t="shared" ca="1" si="42"/>
        <v>#VALUE!</v>
      </c>
      <c r="BZ33" s="61" t="str">
        <f ca="1">OFFSET(業務便入力!$W33,0,(COLUMN()-COLUMN($L$1))/6)</f>
        <v/>
      </c>
      <c r="CA33" s="61" t="e">
        <f>IF($I33="(送料別)",0,VLOOKUP($H33,業務便!$A$20:$O$29,4+(COLUMN()-COLUMN($M$1))/6,FALSE))</f>
        <v>#N/A</v>
      </c>
      <c r="CB33" s="62" t="e">
        <f t="shared" ca="1" si="43"/>
        <v>#VALUE!</v>
      </c>
      <c r="CC33" s="59" t="e">
        <f t="shared" ca="1" si="44"/>
        <v>#VALUE!</v>
      </c>
      <c r="CD33" s="60" t="e">
        <f t="shared" ca="1" si="45"/>
        <v>#VALUE!</v>
      </c>
      <c r="CE33" s="61" t="e">
        <f t="shared" ca="1" si="46"/>
        <v>#VALUE!</v>
      </c>
    </row>
    <row r="34" spans="1:83">
      <c r="A34" s="6">
        <v>31</v>
      </c>
      <c r="B34" s="158" t="str">
        <f>IF(ISBLANK(業務便入力!B34),"",業務便入力!B34)</f>
        <v/>
      </c>
      <c r="C34" s="5" t="str">
        <f>IF(ISBLANK(業務便入力!C34),"",業務便入力!C34)</f>
        <v/>
      </c>
      <c r="D34" s="15">
        <f>IF(ISBLANK(宅配便仮計算!D34),"",宅配便仮計算!D34)</f>
        <v>0.85</v>
      </c>
      <c r="E34" s="5" t="str">
        <f>IF(ISBLANK(業務便入力!I34),"",業務便入力!I34)</f>
        <v/>
      </c>
      <c r="F34" s="5" t="str">
        <f>IF(ISBLANK(業務便入力!L34),"",業務便入力!L34)</f>
        <v/>
      </c>
      <c r="G34" s="5" t="str">
        <f>IF(ISBLANK(業務便入力!N34),"",IF(業務便入力!P34="以上",1,業務便入力!N34))</f>
        <v/>
      </c>
      <c r="H34" s="5" t="str">
        <f>IF(ISBLANK(業務便入力!Q34),"",業務便入力!Q34)</f>
        <v/>
      </c>
      <c r="I34" s="6" t="str">
        <f>IF(ISBLANK(業務便入力!R34),"",業務便入力!R34)</f>
        <v/>
      </c>
      <c r="J34" s="5" t="str">
        <f>IF(ISBLANK(業務便入力!S34),"",業務便入力!S34)</f>
        <v/>
      </c>
      <c r="K34" s="5" t="str">
        <f>IF(ISBLANK(業務便入力!T34),"",業務便入力!T34)</f>
        <v/>
      </c>
      <c r="L34" s="61" t="str">
        <f ca="1">OFFSET(業務便入力!$W34,0,(COLUMN()-COLUMN($L$1))/6)</f>
        <v/>
      </c>
      <c r="M34" s="61" t="e">
        <f>IF($I34="(送料別)",0,VLOOKUP($H34,業務便!$A$20:$O$29,4+(COLUMN()-COLUMN($M$1))/6,FALSE))</f>
        <v>#N/A</v>
      </c>
      <c r="N34" s="62" t="e">
        <f t="shared" ca="1" si="0"/>
        <v>#VALUE!</v>
      </c>
      <c r="O34" s="59" t="e">
        <f t="shared" ca="1" si="1"/>
        <v>#VALUE!</v>
      </c>
      <c r="P34" s="60" t="e">
        <f t="shared" ca="1" si="2"/>
        <v>#VALUE!</v>
      </c>
      <c r="Q34" s="61" t="e">
        <f t="shared" ca="1" si="47"/>
        <v>#VALUE!</v>
      </c>
      <c r="R34" s="61" t="str">
        <f ca="1">OFFSET(業務便入力!$W34,0,(COLUMN()-COLUMN($L$1))/6)</f>
        <v/>
      </c>
      <c r="S34" s="61" t="e">
        <f>IF($I34="(送料別)",0,VLOOKUP($H34,業務便!$A$20:$O$29,4+(COLUMN()-COLUMN($M$1))/6,FALSE))</f>
        <v>#N/A</v>
      </c>
      <c r="T34" s="62" t="e">
        <f t="shared" ca="1" si="3"/>
        <v>#VALUE!</v>
      </c>
      <c r="U34" s="59" t="e">
        <f t="shared" ca="1" si="4"/>
        <v>#VALUE!</v>
      </c>
      <c r="V34" s="60" t="e">
        <f t="shared" ca="1" si="5"/>
        <v>#VALUE!</v>
      </c>
      <c r="W34" s="61" t="e">
        <f t="shared" ca="1" si="6"/>
        <v>#VALUE!</v>
      </c>
      <c r="X34" s="61" t="str">
        <f ca="1">OFFSET(業務便入力!$W34,0,(COLUMN()-COLUMN($L$1))/6)</f>
        <v/>
      </c>
      <c r="Y34" s="61" t="e">
        <f>IF($I34="(送料別)",0,VLOOKUP($H34,業務便!$A$20:$O$29,4+(COLUMN()-COLUMN($M$1))/6,FALSE))</f>
        <v>#N/A</v>
      </c>
      <c r="Z34" s="62" t="e">
        <f t="shared" ca="1" si="7"/>
        <v>#VALUE!</v>
      </c>
      <c r="AA34" s="59" t="e">
        <f t="shared" ca="1" si="8"/>
        <v>#VALUE!</v>
      </c>
      <c r="AB34" s="60" t="e">
        <f t="shared" ca="1" si="9"/>
        <v>#VALUE!</v>
      </c>
      <c r="AC34" s="61" t="e">
        <f t="shared" ca="1" si="10"/>
        <v>#VALUE!</v>
      </c>
      <c r="AD34" s="61" t="str">
        <f ca="1">OFFSET(業務便入力!$W34,0,(COLUMN()-COLUMN($L$1))/6)</f>
        <v/>
      </c>
      <c r="AE34" s="61" t="e">
        <f>IF($I34="(送料別)",0,VLOOKUP($H34,業務便!$A$20:$O$29,4+(COLUMN()-COLUMN($M$1))/6,FALSE))</f>
        <v>#N/A</v>
      </c>
      <c r="AF34" s="62" t="e">
        <f t="shared" ca="1" si="11"/>
        <v>#VALUE!</v>
      </c>
      <c r="AG34" s="59" t="e">
        <f t="shared" ca="1" si="12"/>
        <v>#VALUE!</v>
      </c>
      <c r="AH34" s="60" t="e">
        <f t="shared" ca="1" si="13"/>
        <v>#VALUE!</v>
      </c>
      <c r="AI34" s="61" t="e">
        <f t="shared" ca="1" si="14"/>
        <v>#VALUE!</v>
      </c>
      <c r="AJ34" s="61" t="str">
        <f ca="1">OFFSET(業務便入力!$W34,0,(COLUMN()-COLUMN($L$1))/6)</f>
        <v/>
      </c>
      <c r="AK34" s="61" t="e">
        <f>IF($I34="(送料別)",0,VLOOKUP($H34,業務便!$A$20:$O$29,4+(COLUMN()-COLUMN($M$1))/6,FALSE))</f>
        <v>#N/A</v>
      </c>
      <c r="AL34" s="62" t="e">
        <f t="shared" ca="1" si="15"/>
        <v>#VALUE!</v>
      </c>
      <c r="AM34" s="59" t="e">
        <f t="shared" ca="1" si="16"/>
        <v>#VALUE!</v>
      </c>
      <c r="AN34" s="60" t="e">
        <f t="shared" ca="1" si="17"/>
        <v>#VALUE!</v>
      </c>
      <c r="AO34" s="61" t="e">
        <f t="shared" ca="1" si="18"/>
        <v>#VALUE!</v>
      </c>
      <c r="AP34" s="61" t="str">
        <f ca="1">OFFSET(業務便入力!$W34,0,(COLUMN()-COLUMN($L$1))/6)</f>
        <v/>
      </c>
      <c r="AQ34" s="61" t="e">
        <f>IF($I34="(送料別)",0,VLOOKUP($H34,業務便!$A$20:$O$29,4+(COLUMN()-COLUMN($M$1))/6,FALSE))</f>
        <v>#N/A</v>
      </c>
      <c r="AR34" s="62" t="e">
        <f t="shared" ca="1" si="19"/>
        <v>#VALUE!</v>
      </c>
      <c r="AS34" s="59" t="e">
        <f t="shared" ca="1" si="20"/>
        <v>#VALUE!</v>
      </c>
      <c r="AT34" s="60" t="e">
        <f t="shared" ca="1" si="21"/>
        <v>#VALUE!</v>
      </c>
      <c r="AU34" s="61" t="e">
        <f t="shared" ca="1" si="22"/>
        <v>#VALUE!</v>
      </c>
      <c r="AV34" s="61" t="str">
        <f ca="1">OFFSET(業務便入力!$W34,0,(COLUMN()-COLUMN($L$1))/6)</f>
        <v/>
      </c>
      <c r="AW34" s="61" t="e">
        <f>IF($I34="(送料別)",0,VLOOKUP($H34,業務便!$A$20:$O$29,4+(COLUMN()-COLUMN($M$1))/6,FALSE))</f>
        <v>#N/A</v>
      </c>
      <c r="AX34" s="62" t="e">
        <f t="shared" ca="1" si="23"/>
        <v>#VALUE!</v>
      </c>
      <c r="AY34" s="59" t="e">
        <f t="shared" ca="1" si="24"/>
        <v>#VALUE!</v>
      </c>
      <c r="AZ34" s="60" t="e">
        <f t="shared" ca="1" si="25"/>
        <v>#VALUE!</v>
      </c>
      <c r="BA34" s="61" t="e">
        <f t="shared" ca="1" si="26"/>
        <v>#VALUE!</v>
      </c>
      <c r="BB34" s="61" t="str">
        <f ca="1">OFFSET(業務便入力!$W34,0,(COLUMN()-COLUMN($L$1))/6)</f>
        <v/>
      </c>
      <c r="BC34" s="61" t="e">
        <f>IF($I34="(送料別)",0,VLOOKUP($H34,業務便!$A$20:$O$29,4+(COLUMN()-COLUMN($M$1))/6,FALSE))</f>
        <v>#N/A</v>
      </c>
      <c r="BD34" s="62" t="e">
        <f t="shared" ca="1" si="27"/>
        <v>#VALUE!</v>
      </c>
      <c r="BE34" s="59" t="e">
        <f t="shared" ca="1" si="28"/>
        <v>#VALUE!</v>
      </c>
      <c r="BF34" s="60" t="e">
        <f t="shared" ca="1" si="29"/>
        <v>#VALUE!</v>
      </c>
      <c r="BG34" s="61" t="e">
        <f t="shared" ca="1" si="30"/>
        <v>#VALUE!</v>
      </c>
      <c r="BH34" s="61" t="str">
        <f ca="1">OFFSET(業務便入力!$W34,0,(COLUMN()-COLUMN($L$1))/6)</f>
        <v/>
      </c>
      <c r="BI34" s="61" t="e">
        <f>IF($I34="(送料別)",0,VLOOKUP($H34,業務便!$A$20:$O$29,4+(COLUMN()-COLUMN($M$1))/6,FALSE))</f>
        <v>#N/A</v>
      </c>
      <c r="BJ34" s="62" t="e">
        <f t="shared" ca="1" si="31"/>
        <v>#VALUE!</v>
      </c>
      <c r="BK34" s="59" t="e">
        <f t="shared" ca="1" si="32"/>
        <v>#VALUE!</v>
      </c>
      <c r="BL34" s="60" t="e">
        <f t="shared" ca="1" si="33"/>
        <v>#VALUE!</v>
      </c>
      <c r="BM34" s="61" t="e">
        <f t="shared" ca="1" si="34"/>
        <v>#VALUE!</v>
      </c>
      <c r="BN34" s="61" t="str">
        <f ca="1">OFFSET(業務便入力!$W34,0,(COLUMN()-COLUMN($L$1))/6)</f>
        <v/>
      </c>
      <c r="BO34" s="61" t="e">
        <f>IF($I34="(送料別)",0,VLOOKUP($H34,業務便!$A$20:$O$29,4+(COLUMN()-COLUMN($M$1))/6,FALSE))</f>
        <v>#N/A</v>
      </c>
      <c r="BP34" s="62" t="e">
        <f t="shared" ca="1" si="35"/>
        <v>#VALUE!</v>
      </c>
      <c r="BQ34" s="59" t="e">
        <f t="shared" ca="1" si="36"/>
        <v>#VALUE!</v>
      </c>
      <c r="BR34" s="60" t="e">
        <f t="shared" ca="1" si="37"/>
        <v>#VALUE!</v>
      </c>
      <c r="BS34" s="61" t="e">
        <f t="shared" ca="1" si="38"/>
        <v>#VALUE!</v>
      </c>
      <c r="BT34" s="61" t="str">
        <f ca="1">OFFSET(業務便入力!$W34,0,(COLUMN()-COLUMN($L$1))/6)</f>
        <v/>
      </c>
      <c r="BU34" s="61" t="e">
        <f>IF($I34="(送料別)",0,VLOOKUP($H34,業務便!$A$20:$O$29,4+(COLUMN()-COLUMN($M$1))/6,FALSE))</f>
        <v>#N/A</v>
      </c>
      <c r="BV34" s="62" t="e">
        <f t="shared" ca="1" si="39"/>
        <v>#VALUE!</v>
      </c>
      <c r="BW34" s="59" t="e">
        <f t="shared" ca="1" si="40"/>
        <v>#VALUE!</v>
      </c>
      <c r="BX34" s="60" t="e">
        <f t="shared" ca="1" si="41"/>
        <v>#VALUE!</v>
      </c>
      <c r="BY34" s="61" t="e">
        <f t="shared" ca="1" si="42"/>
        <v>#VALUE!</v>
      </c>
      <c r="BZ34" s="61" t="str">
        <f ca="1">OFFSET(業務便入力!$W34,0,(COLUMN()-COLUMN($L$1))/6)</f>
        <v/>
      </c>
      <c r="CA34" s="61" t="e">
        <f>IF($I34="(送料別)",0,VLOOKUP($H34,業務便!$A$20:$O$29,4+(COLUMN()-COLUMN($M$1))/6,FALSE))</f>
        <v>#N/A</v>
      </c>
      <c r="CB34" s="62" t="e">
        <f t="shared" ca="1" si="43"/>
        <v>#VALUE!</v>
      </c>
      <c r="CC34" s="59" t="e">
        <f t="shared" ca="1" si="44"/>
        <v>#VALUE!</v>
      </c>
      <c r="CD34" s="60" t="e">
        <f t="shared" ca="1" si="45"/>
        <v>#VALUE!</v>
      </c>
      <c r="CE34" s="61" t="e">
        <f t="shared" ca="1" si="46"/>
        <v>#VALUE!</v>
      </c>
    </row>
    <row r="35" spans="1:83">
      <c r="A35" s="6">
        <v>32</v>
      </c>
      <c r="B35" s="158" t="str">
        <f>IF(ISBLANK(業務便入力!B35),"",業務便入力!B35)</f>
        <v/>
      </c>
      <c r="C35" s="5" t="str">
        <f>IF(ISBLANK(業務便入力!C35),"",業務便入力!C35)</f>
        <v/>
      </c>
      <c r="D35" s="15">
        <f>IF(ISBLANK(宅配便仮計算!D35),"",宅配便仮計算!D35)</f>
        <v>0.85</v>
      </c>
      <c r="E35" s="5" t="str">
        <f>IF(ISBLANK(業務便入力!I35),"",業務便入力!I35)</f>
        <v/>
      </c>
      <c r="F35" s="5" t="str">
        <f>IF(ISBLANK(業務便入力!L35),"",業務便入力!L35)</f>
        <v/>
      </c>
      <c r="G35" s="5" t="str">
        <f>IF(ISBLANK(業務便入力!N35),"",IF(業務便入力!P35="以上",1,業務便入力!N35))</f>
        <v/>
      </c>
      <c r="H35" s="5" t="str">
        <f>IF(ISBLANK(業務便入力!Q35),"",業務便入力!Q35)</f>
        <v/>
      </c>
      <c r="I35" s="6" t="str">
        <f>IF(ISBLANK(業務便入力!R35),"",業務便入力!R35)</f>
        <v/>
      </c>
      <c r="J35" s="5" t="str">
        <f>IF(ISBLANK(業務便入力!S35),"",業務便入力!S35)</f>
        <v/>
      </c>
      <c r="K35" s="5" t="str">
        <f>IF(ISBLANK(業務便入力!T35),"",業務便入力!T35)</f>
        <v/>
      </c>
      <c r="L35" s="61" t="str">
        <f ca="1">OFFSET(業務便入力!$W35,0,(COLUMN()-COLUMN($L$1))/6)</f>
        <v/>
      </c>
      <c r="M35" s="61" t="e">
        <f>IF($I35="(送料別)",0,VLOOKUP($H35,業務便!$A$20:$O$29,4+(COLUMN()-COLUMN($M$1))/6,FALSE))</f>
        <v>#N/A</v>
      </c>
      <c r="N35" s="62" t="e">
        <f t="shared" ca="1" si="0"/>
        <v>#VALUE!</v>
      </c>
      <c r="O35" s="59" t="e">
        <f t="shared" ca="1" si="1"/>
        <v>#VALUE!</v>
      </c>
      <c r="P35" s="60" t="e">
        <f t="shared" ca="1" si="2"/>
        <v>#VALUE!</v>
      </c>
      <c r="Q35" s="61" t="e">
        <f t="shared" ca="1" si="47"/>
        <v>#VALUE!</v>
      </c>
      <c r="R35" s="61" t="str">
        <f ca="1">OFFSET(業務便入力!$W35,0,(COLUMN()-COLUMN($L$1))/6)</f>
        <v/>
      </c>
      <c r="S35" s="61" t="e">
        <f>IF($I35="(送料別)",0,VLOOKUP($H35,業務便!$A$20:$O$29,4+(COLUMN()-COLUMN($M$1))/6,FALSE))</f>
        <v>#N/A</v>
      </c>
      <c r="T35" s="62" t="e">
        <f t="shared" ca="1" si="3"/>
        <v>#VALUE!</v>
      </c>
      <c r="U35" s="59" t="e">
        <f t="shared" ca="1" si="4"/>
        <v>#VALUE!</v>
      </c>
      <c r="V35" s="60" t="e">
        <f t="shared" ca="1" si="5"/>
        <v>#VALUE!</v>
      </c>
      <c r="W35" s="61" t="e">
        <f t="shared" ca="1" si="6"/>
        <v>#VALUE!</v>
      </c>
      <c r="X35" s="61" t="str">
        <f ca="1">OFFSET(業務便入力!$W35,0,(COLUMN()-COLUMN($L$1))/6)</f>
        <v/>
      </c>
      <c r="Y35" s="61" t="e">
        <f>IF($I35="(送料別)",0,VLOOKUP($H35,業務便!$A$20:$O$29,4+(COLUMN()-COLUMN($M$1))/6,FALSE))</f>
        <v>#N/A</v>
      </c>
      <c r="Z35" s="62" t="e">
        <f t="shared" ca="1" si="7"/>
        <v>#VALUE!</v>
      </c>
      <c r="AA35" s="59" t="e">
        <f t="shared" ca="1" si="8"/>
        <v>#VALUE!</v>
      </c>
      <c r="AB35" s="60" t="e">
        <f t="shared" ca="1" si="9"/>
        <v>#VALUE!</v>
      </c>
      <c r="AC35" s="61" t="e">
        <f t="shared" ca="1" si="10"/>
        <v>#VALUE!</v>
      </c>
      <c r="AD35" s="61" t="str">
        <f ca="1">OFFSET(業務便入力!$W35,0,(COLUMN()-COLUMN($L$1))/6)</f>
        <v/>
      </c>
      <c r="AE35" s="61" t="e">
        <f>IF($I35="(送料別)",0,VLOOKUP($H35,業務便!$A$20:$O$29,4+(COLUMN()-COLUMN($M$1))/6,FALSE))</f>
        <v>#N/A</v>
      </c>
      <c r="AF35" s="62" t="e">
        <f t="shared" ca="1" si="11"/>
        <v>#VALUE!</v>
      </c>
      <c r="AG35" s="59" t="e">
        <f t="shared" ca="1" si="12"/>
        <v>#VALUE!</v>
      </c>
      <c r="AH35" s="60" t="e">
        <f t="shared" ca="1" si="13"/>
        <v>#VALUE!</v>
      </c>
      <c r="AI35" s="61" t="e">
        <f t="shared" ca="1" si="14"/>
        <v>#VALUE!</v>
      </c>
      <c r="AJ35" s="61" t="str">
        <f ca="1">OFFSET(業務便入力!$W35,0,(COLUMN()-COLUMN($L$1))/6)</f>
        <v/>
      </c>
      <c r="AK35" s="61" t="e">
        <f>IF($I35="(送料別)",0,VLOOKUP($H35,業務便!$A$20:$O$29,4+(COLUMN()-COLUMN($M$1))/6,FALSE))</f>
        <v>#N/A</v>
      </c>
      <c r="AL35" s="62" t="e">
        <f t="shared" ca="1" si="15"/>
        <v>#VALUE!</v>
      </c>
      <c r="AM35" s="59" t="e">
        <f t="shared" ca="1" si="16"/>
        <v>#VALUE!</v>
      </c>
      <c r="AN35" s="60" t="e">
        <f t="shared" ca="1" si="17"/>
        <v>#VALUE!</v>
      </c>
      <c r="AO35" s="61" t="e">
        <f t="shared" ca="1" si="18"/>
        <v>#VALUE!</v>
      </c>
      <c r="AP35" s="61" t="str">
        <f ca="1">OFFSET(業務便入力!$W35,0,(COLUMN()-COLUMN($L$1))/6)</f>
        <v/>
      </c>
      <c r="AQ35" s="61" t="e">
        <f>IF($I35="(送料別)",0,VLOOKUP($H35,業務便!$A$20:$O$29,4+(COLUMN()-COLUMN($M$1))/6,FALSE))</f>
        <v>#N/A</v>
      </c>
      <c r="AR35" s="62" t="e">
        <f t="shared" ca="1" si="19"/>
        <v>#VALUE!</v>
      </c>
      <c r="AS35" s="59" t="e">
        <f t="shared" ca="1" si="20"/>
        <v>#VALUE!</v>
      </c>
      <c r="AT35" s="60" t="e">
        <f t="shared" ca="1" si="21"/>
        <v>#VALUE!</v>
      </c>
      <c r="AU35" s="61" t="e">
        <f t="shared" ca="1" si="22"/>
        <v>#VALUE!</v>
      </c>
      <c r="AV35" s="61" t="str">
        <f ca="1">OFFSET(業務便入力!$W35,0,(COLUMN()-COLUMN($L$1))/6)</f>
        <v/>
      </c>
      <c r="AW35" s="61" t="e">
        <f>IF($I35="(送料別)",0,VLOOKUP($H35,業務便!$A$20:$O$29,4+(COLUMN()-COLUMN($M$1))/6,FALSE))</f>
        <v>#N/A</v>
      </c>
      <c r="AX35" s="62" t="e">
        <f t="shared" ca="1" si="23"/>
        <v>#VALUE!</v>
      </c>
      <c r="AY35" s="59" t="e">
        <f t="shared" ca="1" si="24"/>
        <v>#VALUE!</v>
      </c>
      <c r="AZ35" s="60" t="e">
        <f t="shared" ca="1" si="25"/>
        <v>#VALUE!</v>
      </c>
      <c r="BA35" s="61" t="e">
        <f t="shared" ca="1" si="26"/>
        <v>#VALUE!</v>
      </c>
      <c r="BB35" s="61" t="str">
        <f ca="1">OFFSET(業務便入力!$W35,0,(COLUMN()-COLUMN($L$1))/6)</f>
        <v/>
      </c>
      <c r="BC35" s="61" t="e">
        <f>IF($I35="(送料別)",0,VLOOKUP($H35,業務便!$A$20:$O$29,4+(COLUMN()-COLUMN($M$1))/6,FALSE))</f>
        <v>#N/A</v>
      </c>
      <c r="BD35" s="62" t="e">
        <f t="shared" ca="1" si="27"/>
        <v>#VALUE!</v>
      </c>
      <c r="BE35" s="59" t="e">
        <f t="shared" ca="1" si="28"/>
        <v>#VALUE!</v>
      </c>
      <c r="BF35" s="60" t="e">
        <f t="shared" ca="1" si="29"/>
        <v>#VALUE!</v>
      </c>
      <c r="BG35" s="61" t="e">
        <f t="shared" ca="1" si="30"/>
        <v>#VALUE!</v>
      </c>
      <c r="BH35" s="61" t="str">
        <f ca="1">OFFSET(業務便入力!$W35,0,(COLUMN()-COLUMN($L$1))/6)</f>
        <v/>
      </c>
      <c r="BI35" s="61" t="e">
        <f>IF($I35="(送料別)",0,VLOOKUP($H35,業務便!$A$20:$O$29,4+(COLUMN()-COLUMN($M$1))/6,FALSE))</f>
        <v>#N/A</v>
      </c>
      <c r="BJ35" s="62" t="e">
        <f t="shared" ca="1" si="31"/>
        <v>#VALUE!</v>
      </c>
      <c r="BK35" s="59" t="e">
        <f t="shared" ca="1" si="32"/>
        <v>#VALUE!</v>
      </c>
      <c r="BL35" s="60" t="e">
        <f t="shared" ca="1" si="33"/>
        <v>#VALUE!</v>
      </c>
      <c r="BM35" s="61" t="e">
        <f t="shared" ca="1" si="34"/>
        <v>#VALUE!</v>
      </c>
      <c r="BN35" s="61" t="str">
        <f ca="1">OFFSET(業務便入力!$W35,0,(COLUMN()-COLUMN($L$1))/6)</f>
        <v/>
      </c>
      <c r="BO35" s="61" t="e">
        <f>IF($I35="(送料別)",0,VLOOKUP($H35,業務便!$A$20:$O$29,4+(COLUMN()-COLUMN($M$1))/6,FALSE))</f>
        <v>#N/A</v>
      </c>
      <c r="BP35" s="62" t="e">
        <f t="shared" ca="1" si="35"/>
        <v>#VALUE!</v>
      </c>
      <c r="BQ35" s="59" t="e">
        <f t="shared" ca="1" si="36"/>
        <v>#VALUE!</v>
      </c>
      <c r="BR35" s="60" t="e">
        <f t="shared" ca="1" si="37"/>
        <v>#VALUE!</v>
      </c>
      <c r="BS35" s="61" t="e">
        <f t="shared" ca="1" si="38"/>
        <v>#VALUE!</v>
      </c>
      <c r="BT35" s="61" t="str">
        <f ca="1">OFFSET(業務便入力!$W35,0,(COLUMN()-COLUMN($L$1))/6)</f>
        <v/>
      </c>
      <c r="BU35" s="61" t="e">
        <f>IF($I35="(送料別)",0,VLOOKUP($H35,業務便!$A$20:$O$29,4+(COLUMN()-COLUMN($M$1))/6,FALSE))</f>
        <v>#N/A</v>
      </c>
      <c r="BV35" s="62" t="e">
        <f t="shared" ca="1" si="39"/>
        <v>#VALUE!</v>
      </c>
      <c r="BW35" s="59" t="e">
        <f t="shared" ca="1" si="40"/>
        <v>#VALUE!</v>
      </c>
      <c r="BX35" s="60" t="e">
        <f t="shared" ca="1" si="41"/>
        <v>#VALUE!</v>
      </c>
      <c r="BY35" s="61" t="e">
        <f t="shared" ca="1" si="42"/>
        <v>#VALUE!</v>
      </c>
      <c r="BZ35" s="61" t="str">
        <f ca="1">OFFSET(業務便入力!$W35,0,(COLUMN()-COLUMN($L$1))/6)</f>
        <v/>
      </c>
      <c r="CA35" s="61" t="e">
        <f>IF($I35="(送料別)",0,VLOOKUP($H35,業務便!$A$20:$O$29,4+(COLUMN()-COLUMN($M$1))/6,FALSE))</f>
        <v>#N/A</v>
      </c>
      <c r="CB35" s="62" t="e">
        <f t="shared" ca="1" si="43"/>
        <v>#VALUE!</v>
      </c>
      <c r="CC35" s="59" t="e">
        <f t="shared" ca="1" si="44"/>
        <v>#VALUE!</v>
      </c>
      <c r="CD35" s="60" t="e">
        <f t="shared" ca="1" si="45"/>
        <v>#VALUE!</v>
      </c>
      <c r="CE35" s="61" t="e">
        <f t="shared" ca="1" si="46"/>
        <v>#VALUE!</v>
      </c>
    </row>
    <row r="36" spans="1:83">
      <c r="A36" s="6">
        <v>33</v>
      </c>
      <c r="B36" s="158" t="str">
        <f>IF(ISBLANK(業務便入力!B36),"",業務便入力!B36)</f>
        <v/>
      </c>
      <c r="C36" s="5" t="str">
        <f>IF(ISBLANK(業務便入力!C36),"",業務便入力!C36)</f>
        <v/>
      </c>
      <c r="D36" s="15">
        <f>IF(ISBLANK(宅配便仮計算!D36),"",宅配便仮計算!D36)</f>
        <v>0.85</v>
      </c>
      <c r="E36" s="5" t="str">
        <f>IF(ISBLANK(業務便入力!I36),"",業務便入力!I36)</f>
        <v/>
      </c>
      <c r="F36" s="5" t="str">
        <f>IF(ISBLANK(業務便入力!L36),"",業務便入力!L36)</f>
        <v/>
      </c>
      <c r="G36" s="5" t="str">
        <f>IF(ISBLANK(業務便入力!N36),"",IF(業務便入力!P36="以上",1,業務便入力!N36))</f>
        <v/>
      </c>
      <c r="H36" s="5" t="str">
        <f>IF(ISBLANK(業務便入力!Q36),"",業務便入力!Q36)</f>
        <v/>
      </c>
      <c r="I36" s="6" t="str">
        <f>IF(ISBLANK(業務便入力!R36),"",業務便入力!R36)</f>
        <v/>
      </c>
      <c r="J36" s="5" t="str">
        <f>IF(ISBLANK(業務便入力!S36),"",業務便入力!S36)</f>
        <v/>
      </c>
      <c r="K36" s="5" t="str">
        <f>IF(ISBLANK(業務便入力!T36),"",業務便入力!T36)</f>
        <v/>
      </c>
      <c r="L36" s="61" t="str">
        <f ca="1">OFFSET(業務便入力!$W36,0,(COLUMN()-COLUMN($L$1))/6)</f>
        <v/>
      </c>
      <c r="M36" s="61" t="e">
        <f>IF($I36="(送料別)",0,VLOOKUP($H36,業務便!$A$20:$O$29,4+(COLUMN()-COLUMN($M$1))/6,FALSE))</f>
        <v>#N/A</v>
      </c>
      <c r="N36" s="62" t="e">
        <f t="shared" ca="1" si="0"/>
        <v>#VALUE!</v>
      </c>
      <c r="O36" s="59" t="e">
        <f t="shared" ca="1" si="1"/>
        <v>#VALUE!</v>
      </c>
      <c r="P36" s="60" t="e">
        <f t="shared" ca="1" si="2"/>
        <v>#VALUE!</v>
      </c>
      <c r="Q36" s="61" t="e">
        <f t="shared" ca="1" si="47"/>
        <v>#VALUE!</v>
      </c>
      <c r="R36" s="61" t="str">
        <f ca="1">OFFSET(業務便入力!$W36,0,(COLUMN()-COLUMN($L$1))/6)</f>
        <v/>
      </c>
      <c r="S36" s="61" t="e">
        <f>IF($I36="(送料別)",0,VLOOKUP($H36,業務便!$A$20:$O$29,4+(COLUMN()-COLUMN($M$1))/6,FALSE))</f>
        <v>#N/A</v>
      </c>
      <c r="T36" s="62" t="e">
        <f t="shared" ca="1" si="3"/>
        <v>#VALUE!</v>
      </c>
      <c r="U36" s="59" t="e">
        <f t="shared" ca="1" si="4"/>
        <v>#VALUE!</v>
      </c>
      <c r="V36" s="60" t="e">
        <f t="shared" ca="1" si="5"/>
        <v>#VALUE!</v>
      </c>
      <c r="W36" s="61" t="e">
        <f t="shared" ca="1" si="6"/>
        <v>#VALUE!</v>
      </c>
      <c r="X36" s="61" t="str">
        <f ca="1">OFFSET(業務便入力!$W36,0,(COLUMN()-COLUMN($L$1))/6)</f>
        <v/>
      </c>
      <c r="Y36" s="61" t="e">
        <f>IF($I36="(送料別)",0,VLOOKUP($H36,業務便!$A$20:$O$29,4+(COLUMN()-COLUMN($M$1))/6,FALSE))</f>
        <v>#N/A</v>
      </c>
      <c r="Z36" s="62" t="e">
        <f t="shared" ca="1" si="7"/>
        <v>#VALUE!</v>
      </c>
      <c r="AA36" s="59" t="e">
        <f t="shared" ca="1" si="8"/>
        <v>#VALUE!</v>
      </c>
      <c r="AB36" s="60" t="e">
        <f t="shared" ca="1" si="9"/>
        <v>#VALUE!</v>
      </c>
      <c r="AC36" s="61" t="e">
        <f t="shared" ca="1" si="10"/>
        <v>#VALUE!</v>
      </c>
      <c r="AD36" s="61" t="str">
        <f ca="1">OFFSET(業務便入力!$W36,0,(COLUMN()-COLUMN($L$1))/6)</f>
        <v/>
      </c>
      <c r="AE36" s="61" t="e">
        <f>IF($I36="(送料別)",0,VLOOKUP($H36,業務便!$A$20:$O$29,4+(COLUMN()-COLUMN($M$1))/6,FALSE))</f>
        <v>#N/A</v>
      </c>
      <c r="AF36" s="62" t="e">
        <f t="shared" ca="1" si="11"/>
        <v>#VALUE!</v>
      </c>
      <c r="AG36" s="59" t="e">
        <f t="shared" ca="1" si="12"/>
        <v>#VALUE!</v>
      </c>
      <c r="AH36" s="60" t="e">
        <f t="shared" ca="1" si="13"/>
        <v>#VALUE!</v>
      </c>
      <c r="AI36" s="61" t="e">
        <f t="shared" ca="1" si="14"/>
        <v>#VALUE!</v>
      </c>
      <c r="AJ36" s="61" t="str">
        <f ca="1">OFFSET(業務便入力!$W36,0,(COLUMN()-COLUMN($L$1))/6)</f>
        <v/>
      </c>
      <c r="AK36" s="61" t="e">
        <f>IF($I36="(送料別)",0,VLOOKUP($H36,業務便!$A$20:$O$29,4+(COLUMN()-COLUMN($M$1))/6,FALSE))</f>
        <v>#N/A</v>
      </c>
      <c r="AL36" s="62" t="e">
        <f t="shared" ca="1" si="15"/>
        <v>#VALUE!</v>
      </c>
      <c r="AM36" s="59" t="e">
        <f t="shared" ca="1" si="16"/>
        <v>#VALUE!</v>
      </c>
      <c r="AN36" s="60" t="e">
        <f t="shared" ca="1" si="17"/>
        <v>#VALUE!</v>
      </c>
      <c r="AO36" s="61" t="e">
        <f t="shared" ca="1" si="18"/>
        <v>#VALUE!</v>
      </c>
      <c r="AP36" s="61" t="str">
        <f ca="1">OFFSET(業務便入力!$W36,0,(COLUMN()-COLUMN($L$1))/6)</f>
        <v/>
      </c>
      <c r="AQ36" s="61" t="e">
        <f>IF($I36="(送料別)",0,VLOOKUP($H36,業務便!$A$20:$O$29,4+(COLUMN()-COLUMN($M$1))/6,FALSE))</f>
        <v>#N/A</v>
      </c>
      <c r="AR36" s="62" t="e">
        <f t="shared" ca="1" si="19"/>
        <v>#VALUE!</v>
      </c>
      <c r="AS36" s="59" t="e">
        <f t="shared" ca="1" si="20"/>
        <v>#VALUE!</v>
      </c>
      <c r="AT36" s="60" t="e">
        <f t="shared" ca="1" si="21"/>
        <v>#VALUE!</v>
      </c>
      <c r="AU36" s="61" t="e">
        <f t="shared" ca="1" si="22"/>
        <v>#VALUE!</v>
      </c>
      <c r="AV36" s="61" t="str">
        <f ca="1">OFFSET(業務便入力!$W36,0,(COLUMN()-COLUMN($L$1))/6)</f>
        <v/>
      </c>
      <c r="AW36" s="61" t="e">
        <f>IF($I36="(送料別)",0,VLOOKUP($H36,業務便!$A$20:$O$29,4+(COLUMN()-COLUMN($M$1))/6,FALSE))</f>
        <v>#N/A</v>
      </c>
      <c r="AX36" s="62" t="e">
        <f t="shared" ca="1" si="23"/>
        <v>#VALUE!</v>
      </c>
      <c r="AY36" s="59" t="e">
        <f t="shared" ca="1" si="24"/>
        <v>#VALUE!</v>
      </c>
      <c r="AZ36" s="60" t="e">
        <f t="shared" ca="1" si="25"/>
        <v>#VALUE!</v>
      </c>
      <c r="BA36" s="61" t="e">
        <f t="shared" ca="1" si="26"/>
        <v>#VALUE!</v>
      </c>
      <c r="BB36" s="61" t="str">
        <f ca="1">OFFSET(業務便入力!$W36,0,(COLUMN()-COLUMN($L$1))/6)</f>
        <v/>
      </c>
      <c r="BC36" s="61" t="e">
        <f>IF($I36="(送料別)",0,VLOOKUP($H36,業務便!$A$20:$O$29,4+(COLUMN()-COLUMN($M$1))/6,FALSE))</f>
        <v>#N/A</v>
      </c>
      <c r="BD36" s="62" t="e">
        <f t="shared" ca="1" si="27"/>
        <v>#VALUE!</v>
      </c>
      <c r="BE36" s="59" t="e">
        <f t="shared" ca="1" si="28"/>
        <v>#VALUE!</v>
      </c>
      <c r="BF36" s="60" t="e">
        <f t="shared" ca="1" si="29"/>
        <v>#VALUE!</v>
      </c>
      <c r="BG36" s="61" t="e">
        <f t="shared" ca="1" si="30"/>
        <v>#VALUE!</v>
      </c>
      <c r="BH36" s="61" t="str">
        <f ca="1">OFFSET(業務便入力!$W36,0,(COLUMN()-COLUMN($L$1))/6)</f>
        <v/>
      </c>
      <c r="BI36" s="61" t="e">
        <f>IF($I36="(送料別)",0,VLOOKUP($H36,業務便!$A$20:$O$29,4+(COLUMN()-COLUMN($M$1))/6,FALSE))</f>
        <v>#N/A</v>
      </c>
      <c r="BJ36" s="62" t="e">
        <f t="shared" ca="1" si="31"/>
        <v>#VALUE!</v>
      </c>
      <c r="BK36" s="59" t="e">
        <f t="shared" ca="1" si="32"/>
        <v>#VALUE!</v>
      </c>
      <c r="BL36" s="60" t="e">
        <f t="shared" ca="1" si="33"/>
        <v>#VALUE!</v>
      </c>
      <c r="BM36" s="61" t="e">
        <f t="shared" ca="1" si="34"/>
        <v>#VALUE!</v>
      </c>
      <c r="BN36" s="61" t="str">
        <f ca="1">OFFSET(業務便入力!$W36,0,(COLUMN()-COLUMN($L$1))/6)</f>
        <v/>
      </c>
      <c r="BO36" s="61" t="e">
        <f>IF($I36="(送料別)",0,VLOOKUP($H36,業務便!$A$20:$O$29,4+(COLUMN()-COLUMN($M$1))/6,FALSE))</f>
        <v>#N/A</v>
      </c>
      <c r="BP36" s="62" t="e">
        <f t="shared" ca="1" si="35"/>
        <v>#VALUE!</v>
      </c>
      <c r="BQ36" s="59" t="e">
        <f t="shared" ca="1" si="36"/>
        <v>#VALUE!</v>
      </c>
      <c r="BR36" s="60" t="e">
        <f t="shared" ca="1" si="37"/>
        <v>#VALUE!</v>
      </c>
      <c r="BS36" s="61" t="e">
        <f t="shared" ca="1" si="38"/>
        <v>#VALUE!</v>
      </c>
      <c r="BT36" s="61" t="str">
        <f ca="1">OFFSET(業務便入力!$W36,0,(COLUMN()-COLUMN($L$1))/6)</f>
        <v/>
      </c>
      <c r="BU36" s="61" t="e">
        <f>IF($I36="(送料別)",0,VLOOKUP($H36,業務便!$A$20:$O$29,4+(COLUMN()-COLUMN($M$1))/6,FALSE))</f>
        <v>#N/A</v>
      </c>
      <c r="BV36" s="62" t="e">
        <f t="shared" ca="1" si="39"/>
        <v>#VALUE!</v>
      </c>
      <c r="BW36" s="59" t="e">
        <f t="shared" ca="1" si="40"/>
        <v>#VALUE!</v>
      </c>
      <c r="BX36" s="60" t="e">
        <f t="shared" ca="1" si="41"/>
        <v>#VALUE!</v>
      </c>
      <c r="BY36" s="61" t="e">
        <f t="shared" ca="1" si="42"/>
        <v>#VALUE!</v>
      </c>
      <c r="BZ36" s="61" t="str">
        <f ca="1">OFFSET(業務便入力!$W36,0,(COLUMN()-COLUMN($L$1))/6)</f>
        <v/>
      </c>
      <c r="CA36" s="61" t="e">
        <f>IF($I36="(送料別)",0,VLOOKUP($H36,業務便!$A$20:$O$29,4+(COLUMN()-COLUMN($M$1))/6,FALSE))</f>
        <v>#N/A</v>
      </c>
      <c r="CB36" s="62" t="e">
        <f t="shared" ca="1" si="43"/>
        <v>#VALUE!</v>
      </c>
      <c r="CC36" s="59" t="e">
        <f t="shared" ca="1" si="44"/>
        <v>#VALUE!</v>
      </c>
      <c r="CD36" s="60" t="e">
        <f t="shared" ca="1" si="45"/>
        <v>#VALUE!</v>
      </c>
      <c r="CE36" s="61" t="e">
        <f t="shared" ca="1" si="46"/>
        <v>#VALUE!</v>
      </c>
    </row>
    <row r="37" spans="1:83">
      <c r="A37" s="6">
        <v>34</v>
      </c>
      <c r="B37" s="158" t="str">
        <f>IF(ISBLANK(業務便入力!B37),"",業務便入力!B37)</f>
        <v/>
      </c>
      <c r="C37" s="5" t="str">
        <f>IF(ISBLANK(業務便入力!C37),"",業務便入力!C37)</f>
        <v/>
      </c>
      <c r="D37" s="15">
        <f>IF(ISBLANK(宅配便仮計算!D37),"",宅配便仮計算!D37)</f>
        <v>0.85</v>
      </c>
      <c r="E37" s="5" t="str">
        <f>IF(ISBLANK(業務便入力!I37),"",業務便入力!I37)</f>
        <v/>
      </c>
      <c r="F37" s="5" t="str">
        <f>IF(ISBLANK(業務便入力!L37),"",業務便入力!L37)</f>
        <v/>
      </c>
      <c r="G37" s="5" t="str">
        <f>IF(ISBLANK(業務便入力!N37),"",IF(業務便入力!P37="以上",1,業務便入力!N37))</f>
        <v/>
      </c>
      <c r="H37" s="5" t="str">
        <f>IF(ISBLANK(業務便入力!Q37),"",業務便入力!Q37)</f>
        <v/>
      </c>
      <c r="I37" s="6" t="str">
        <f>IF(ISBLANK(業務便入力!R37),"",業務便入力!R37)</f>
        <v/>
      </c>
      <c r="J37" s="5" t="str">
        <f>IF(ISBLANK(業務便入力!S37),"",業務便入力!S37)</f>
        <v/>
      </c>
      <c r="K37" s="5" t="str">
        <f>IF(ISBLANK(業務便入力!T37),"",業務便入力!T37)</f>
        <v/>
      </c>
      <c r="L37" s="61" t="str">
        <f ca="1">OFFSET(業務便入力!$W37,0,(COLUMN()-COLUMN($L$1))/6)</f>
        <v/>
      </c>
      <c r="M37" s="61" t="e">
        <f>IF($I37="(送料別)",0,VLOOKUP($H37,業務便!$A$20:$O$29,4+(COLUMN()-COLUMN($M$1))/6,FALSE))</f>
        <v>#N/A</v>
      </c>
      <c r="N37" s="62" t="e">
        <f t="shared" ca="1" si="0"/>
        <v>#VALUE!</v>
      </c>
      <c r="O37" s="59" t="e">
        <f t="shared" ca="1" si="1"/>
        <v>#VALUE!</v>
      </c>
      <c r="P37" s="60" t="e">
        <f t="shared" ca="1" si="2"/>
        <v>#VALUE!</v>
      </c>
      <c r="Q37" s="61" t="e">
        <f t="shared" ca="1" si="47"/>
        <v>#VALUE!</v>
      </c>
      <c r="R37" s="61" t="str">
        <f ca="1">OFFSET(業務便入力!$W37,0,(COLUMN()-COLUMN($L$1))/6)</f>
        <v/>
      </c>
      <c r="S37" s="61" t="e">
        <f>IF($I37="(送料別)",0,VLOOKUP($H37,業務便!$A$20:$O$29,4+(COLUMN()-COLUMN($M$1))/6,FALSE))</f>
        <v>#N/A</v>
      </c>
      <c r="T37" s="62" t="e">
        <f t="shared" ca="1" si="3"/>
        <v>#VALUE!</v>
      </c>
      <c r="U37" s="59" t="e">
        <f t="shared" ca="1" si="4"/>
        <v>#VALUE!</v>
      </c>
      <c r="V37" s="60" t="e">
        <f t="shared" ca="1" si="5"/>
        <v>#VALUE!</v>
      </c>
      <c r="W37" s="61" t="e">
        <f t="shared" ca="1" si="6"/>
        <v>#VALUE!</v>
      </c>
      <c r="X37" s="61" t="str">
        <f ca="1">OFFSET(業務便入力!$W37,0,(COLUMN()-COLUMN($L$1))/6)</f>
        <v/>
      </c>
      <c r="Y37" s="61" t="e">
        <f>IF($I37="(送料別)",0,VLOOKUP($H37,業務便!$A$20:$O$29,4+(COLUMN()-COLUMN($M$1))/6,FALSE))</f>
        <v>#N/A</v>
      </c>
      <c r="Z37" s="62" t="e">
        <f t="shared" ca="1" si="7"/>
        <v>#VALUE!</v>
      </c>
      <c r="AA37" s="59" t="e">
        <f t="shared" ca="1" si="8"/>
        <v>#VALUE!</v>
      </c>
      <c r="AB37" s="60" t="e">
        <f t="shared" ca="1" si="9"/>
        <v>#VALUE!</v>
      </c>
      <c r="AC37" s="61" t="e">
        <f t="shared" ca="1" si="10"/>
        <v>#VALUE!</v>
      </c>
      <c r="AD37" s="61" t="str">
        <f ca="1">OFFSET(業務便入力!$W37,0,(COLUMN()-COLUMN($L$1))/6)</f>
        <v/>
      </c>
      <c r="AE37" s="61" t="e">
        <f>IF($I37="(送料別)",0,VLOOKUP($H37,業務便!$A$20:$O$29,4+(COLUMN()-COLUMN($M$1))/6,FALSE))</f>
        <v>#N/A</v>
      </c>
      <c r="AF37" s="62" t="e">
        <f t="shared" ca="1" si="11"/>
        <v>#VALUE!</v>
      </c>
      <c r="AG37" s="59" t="e">
        <f t="shared" ca="1" si="12"/>
        <v>#VALUE!</v>
      </c>
      <c r="AH37" s="60" t="e">
        <f t="shared" ca="1" si="13"/>
        <v>#VALUE!</v>
      </c>
      <c r="AI37" s="61" t="e">
        <f t="shared" ca="1" si="14"/>
        <v>#VALUE!</v>
      </c>
      <c r="AJ37" s="61" t="str">
        <f ca="1">OFFSET(業務便入力!$W37,0,(COLUMN()-COLUMN($L$1))/6)</f>
        <v/>
      </c>
      <c r="AK37" s="61" t="e">
        <f>IF($I37="(送料別)",0,VLOOKUP($H37,業務便!$A$20:$O$29,4+(COLUMN()-COLUMN($M$1))/6,FALSE))</f>
        <v>#N/A</v>
      </c>
      <c r="AL37" s="62" t="e">
        <f t="shared" ca="1" si="15"/>
        <v>#VALUE!</v>
      </c>
      <c r="AM37" s="59" t="e">
        <f t="shared" ca="1" si="16"/>
        <v>#VALUE!</v>
      </c>
      <c r="AN37" s="60" t="e">
        <f t="shared" ca="1" si="17"/>
        <v>#VALUE!</v>
      </c>
      <c r="AO37" s="61" t="e">
        <f t="shared" ca="1" si="18"/>
        <v>#VALUE!</v>
      </c>
      <c r="AP37" s="61" t="str">
        <f ca="1">OFFSET(業務便入力!$W37,0,(COLUMN()-COLUMN($L$1))/6)</f>
        <v/>
      </c>
      <c r="AQ37" s="61" t="e">
        <f>IF($I37="(送料別)",0,VLOOKUP($H37,業務便!$A$20:$O$29,4+(COLUMN()-COLUMN($M$1))/6,FALSE))</f>
        <v>#N/A</v>
      </c>
      <c r="AR37" s="62" t="e">
        <f t="shared" ca="1" si="19"/>
        <v>#VALUE!</v>
      </c>
      <c r="AS37" s="59" t="e">
        <f t="shared" ca="1" si="20"/>
        <v>#VALUE!</v>
      </c>
      <c r="AT37" s="60" t="e">
        <f t="shared" ca="1" si="21"/>
        <v>#VALUE!</v>
      </c>
      <c r="AU37" s="61" t="e">
        <f t="shared" ca="1" si="22"/>
        <v>#VALUE!</v>
      </c>
      <c r="AV37" s="61" t="str">
        <f ca="1">OFFSET(業務便入力!$W37,0,(COLUMN()-COLUMN($L$1))/6)</f>
        <v/>
      </c>
      <c r="AW37" s="61" t="e">
        <f>IF($I37="(送料別)",0,VLOOKUP($H37,業務便!$A$20:$O$29,4+(COLUMN()-COLUMN($M$1))/6,FALSE))</f>
        <v>#N/A</v>
      </c>
      <c r="AX37" s="62" t="e">
        <f t="shared" ca="1" si="23"/>
        <v>#VALUE!</v>
      </c>
      <c r="AY37" s="59" t="e">
        <f t="shared" ca="1" si="24"/>
        <v>#VALUE!</v>
      </c>
      <c r="AZ37" s="60" t="e">
        <f t="shared" ca="1" si="25"/>
        <v>#VALUE!</v>
      </c>
      <c r="BA37" s="61" t="e">
        <f t="shared" ca="1" si="26"/>
        <v>#VALUE!</v>
      </c>
      <c r="BB37" s="61" t="str">
        <f ca="1">OFFSET(業務便入力!$W37,0,(COLUMN()-COLUMN($L$1))/6)</f>
        <v/>
      </c>
      <c r="BC37" s="61" t="e">
        <f>IF($I37="(送料別)",0,VLOOKUP($H37,業務便!$A$20:$O$29,4+(COLUMN()-COLUMN($M$1))/6,FALSE))</f>
        <v>#N/A</v>
      </c>
      <c r="BD37" s="62" t="e">
        <f t="shared" ca="1" si="27"/>
        <v>#VALUE!</v>
      </c>
      <c r="BE37" s="59" t="e">
        <f t="shared" ca="1" si="28"/>
        <v>#VALUE!</v>
      </c>
      <c r="BF37" s="60" t="e">
        <f t="shared" ca="1" si="29"/>
        <v>#VALUE!</v>
      </c>
      <c r="BG37" s="61" t="e">
        <f t="shared" ca="1" si="30"/>
        <v>#VALUE!</v>
      </c>
      <c r="BH37" s="61" t="str">
        <f ca="1">OFFSET(業務便入力!$W37,0,(COLUMN()-COLUMN($L$1))/6)</f>
        <v/>
      </c>
      <c r="BI37" s="61" t="e">
        <f>IF($I37="(送料別)",0,VLOOKUP($H37,業務便!$A$20:$O$29,4+(COLUMN()-COLUMN($M$1))/6,FALSE))</f>
        <v>#N/A</v>
      </c>
      <c r="BJ37" s="62" t="e">
        <f t="shared" ca="1" si="31"/>
        <v>#VALUE!</v>
      </c>
      <c r="BK37" s="59" t="e">
        <f t="shared" ca="1" si="32"/>
        <v>#VALUE!</v>
      </c>
      <c r="BL37" s="60" t="e">
        <f t="shared" ca="1" si="33"/>
        <v>#VALUE!</v>
      </c>
      <c r="BM37" s="61" t="e">
        <f t="shared" ca="1" si="34"/>
        <v>#VALUE!</v>
      </c>
      <c r="BN37" s="61" t="str">
        <f ca="1">OFFSET(業務便入力!$W37,0,(COLUMN()-COLUMN($L$1))/6)</f>
        <v/>
      </c>
      <c r="BO37" s="61" t="e">
        <f>IF($I37="(送料別)",0,VLOOKUP($H37,業務便!$A$20:$O$29,4+(COLUMN()-COLUMN($M$1))/6,FALSE))</f>
        <v>#N/A</v>
      </c>
      <c r="BP37" s="62" t="e">
        <f t="shared" ca="1" si="35"/>
        <v>#VALUE!</v>
      </c>
      <c r="BQ37" s="59" t="e">
        <f t="shared" ca="1" si="36"/>
        <v>#VALUE!</v>
      </c>
      <c r="BR37" s="60" t="e">
        <f t="shared" ca="1" si="37"/>
        <v>#VALUE!</v>
      </c>
      <c r="BS37" s="61" t="e">
        <f t="shared" ca="1" si="38"/>
        <v>#VALUE!</v>
      </c>
      <c r="BT37" s="61" t="str">
        <f ca="1">OFFSET(業務便入力!$W37,0,(COLUMN()-COLUMN($L$1))/6)</f>
        <v/>
      </c>
      <c r="BU37" s="61" t="e">
        <f>IF($I37="(送料別)",0,VLOOKUP($H37,業務便!$A$20:$O$29,4+(COLUMN()-COLUMN($M$1))/6,FALSE))</f>
        <v>#N/A</v>
      </c>
      <c r="BV37" s="62" t="e">
        <f t="shared" ca="1" si="39"/>
        <v>#VALUE!</v>
      </c>
      <c r="BW37" s="59" t="e">
        <f t="shared" ca="1" si="40"/>
        <v>#VALUE!</v>
      </c>
      <c r="BX37" s="60" t="e">
        <f t="shared" ca="1" si="41"/>
        <v>#VALUE!</v>
      </c>
      <c r="BY37" s="61" t="e">
        <f t="shared" ca="1" si="42"/>
        <v>#VALUE!</v>
      </c>
      <c r="BZ37" s="61" t="str">
        <f ca="1">OFFSET(業務便入力!$W37,0,(COLUMN()-COLUMN($L$1))/6)</f>
        <v/>
      </c>
      <c r="CA37" s="61" t="e">
        <f>IF($I37="(送料別)",0,VLOOKUP($H37,業務便!$A$20:$O$29,4+(COLUMN()-COLUMN($M$1))/6,FALSE))</f>
        <v>#N/A</v>
      </c>
      <c r="CB37" s="62" t="e">
        <f t="shared" ca="1" si="43"/>
        <v>#VALUE!</v>
      </c>
      <c r="CC37" s="59" t="e">
        <f t="shared" ca="1" si="44"/>
        <v>#VALUE!</v>
      </c>
      <c r="CD37" s="60" t="e">
        <f t="shared" ca="1" si="45"/>
        <v>#VALUE!</v>
      </c>
      <c r="CE37" s="61" t="e">
        <f t="shared" ca="1" si="46"/>
        <v>#VALUE!</v>
      </c>
    </row>
    <row r="38" spans="1:83">
      <c r="A38" s="6">
        <v>35</v>
      </c>
      <c r="B38" s="158" t="str">
        <f>IF(ISBLANK(業務便入力!B38),"",業務便入力!B38)</f>
        <v/>
      </c>
      <c r="C38" s="5" t="str">
        <f>IF(ISBLANK(業務便入力!C38),"",業務便入力!C38)</f>
        <v/>
      </c>
      <c r="D38" s="15">
        <f>IF(ISBLANK(宅配便仮計算!D38),"",宅配便仮計算!D38)</f>
        <v>0.85</v>
      </c>
      <c r="E38" s="5" t="str">
        <f>IF(ISBLANK(業務便入力!I38),"",業務便入力!I38)</f>
        <v/>
      </c>
      <c r="F38" s="5" t="str">
        <f>IF(ISBLANK(業務便入力!L38),"",業務便入力!L38)</f>
        <v/>
      </c>
      <c r="G38" s="5" t="str">
        <f>IF(ISBLANK(業務便入力!N38),"",IF(業務便入力!P38="以上",1,業務便入力!N38))</f>
        <v/>
      </c>
      <c r="H38" s="5" t="str">
        <f>IF(ISBLANK(業務便入力!Q38),"",業務便入力!Q38)</f>
        <v/>
      </c>
      <c r="I38" s="6" t="str">
        <f>IF(ISBLANK(業務便入力!R38),"",業務便入力!R38)</f>
        <v/>
      </c>
      <c r="J38" s="5" t="str">
        <f>IF(ISBLANK(業務便入力!S38),"",業務便入力!S38)</f>
        <v/>
      </c>
      <c r="K38" s="5" t="str">
        <f>IF(ISBLANK(業務便入力!T38),"",業務便入力!T38)</f>
        <v/>
      </c>
      <c r="L38" s="61" t="str">
        <f ca="1">OFFSET(業務便入力!$W38,0,(COLUMN()-COLUMN($L$1))/6)</f>
        <v/>
      </c>
      <c r="M38" s="61" t="e">
        <f>IF($I38="(送料別)",0,VLOOKUP($H38,業務便!$A$20:$O$29,4+(COLUMN()-COLUMN($M$1))/6,FALSE))</f>
        <v>#N/A</v>
      </c>
      <c r="N38" s="62" t="e">
        <f t="shared" ca="1" si="0"/>
        <v>#VALUE!</v>
      </c>
      <c r="O38" s="59" t="e">
        <f t="shared" ca="1" si="1"/>
        <v>#VALUE!</v>
      </c>
      <c r="P38" s="60" t="e">
        <f t="shared" ca="1" si="2"/>
        <v>#VALUE!</v>
      </c>
      <c r="Q38" s="61" t="e">
        <f t="shared" ca="1" si="47"/>
        <v>#VALUE!</v>
      </c>
      <c r="R38" s="61" t="str">
        <f ca="1">OFFSET(業務便入力!$W38,0,(COLUMN()-COLUMN($L$1))/6)</f>
        <v/>
      </c>
      <c r="S38" s="61" t="e">
        <f>IF($I38="(送料別)",0,VLOOKUP($H38,業務便!$A$20:$O$29,4+(COLUMN()-COLUMN($M$1))/6,FALSE))</f>
        <v>#N/A</v>
      </c>
      <c r="T38" s="62" t="e">
        <f t="shared" ca="1" si="3"/>
        <v>#VALUE!</v>
      </c>
      <c r="U38" s="59" t="e">
        <f t="shared" ca="1" si="4"/>
        <v>#VALUE!</v>
      </c>
      <c r="V38" s="60" t="e">
        <f t="shared" ca="1" si="5"/>
        <v>#VALUE!</v>
      </c>
      <c r="W38" s="61" t="e">
        <f t="shared" ca="1" si="6"/>
        <v>#VALUE!</v>
      </c>
      <c r="X38" s="61" t="str">
        <f ca="1">OFFSET(業務便入力!$W38,0,(COLUMN()-COLUMN($L$1))/6)</f>
        <v/>
      </c>
      <c r="Y38" s="61" t="e">
        <f>IF($I38="(送料別)",0,VLOOKUP($H38,業務便!$A$20:$O$29,4+(COLUMN()-COLUMN($M$1))/6,FALSE))</f>
        <v>#N/A</v>
      </c>
      <c r="Z38" s="62" t="e">
        <f t="shared" ca="1" si="7"/>
        <v>#VALUE!</v>
      </c>
      <c r="AA38" s="59" t="e">
        <f t="shared" ca="1" si="8"/>
        <v>#VALUE!</v>
      </c>
      <c r="AB38" s="60" t="e">
        <f t="shared" ca="1" si="9"/>
        <v>#VALUE!</v>
      </c>
      <c r="AC38" s="61" t="e">
        <f t="shared" ca="1" si="10"/>
        <v>#VALUE!</v>
      </c>
      <c r="AD38" s="61" t="str">
        <f ca="1">OFFSET(業務便入力!$W38,0,(COLUMN()-COLUMN($L$1))/6)</f>
        <v/>
      </c>
      <c r="AE38" s="61" t="e">
        <f>IF($I38="(送料別)",0,VLOOKUP($H38,業務便!$A$20:$O$29,4+(COLUMN()-COLUMN($M$1))/6,FALSE))</f>
        <v>#N/A</v>
      </c>
      <c r="AF38" s="62" t="e">
        <f t="shared" ca="1" si="11"/>
        <v>#VALUE!</v>
      </c>
      <c r="AG38" s="59" t="e">
        <f t="shared" ca="1" si="12"/>
        <v>#VALUE!</v>
      </c>
      <c r="AH38" s="60" t="e">
        <f t="shared" ca="1" si="13"/>
        <v>#VALUE!</v>
      </c>
      <c r="AI38" s="61" t="e">
        <f t="shared" ca="1" si="14"/>
        <v>#VALUE!</v>
      </c>
      <c r="AJ38" s="61" t="str">
        <f ca="1">OFFSET(業務便入力!$W38,0,(COLUMN()-COLUMN($L$1))/6)</f>
        <v/>
      </c>
      <c r="AK38" s="61" t="e">
        <f>IF($I38="(送料別)",0,VLOOKUP($H38,業務便!$A$20:$O$29,4+(COLUMN()-COLUMN($M$1))/6,FALSE))</f>
        <v>#N/A</v>
      </c>
      <c r="AL38" s="62" t="e">
        <f t="shared" ca="1" si="15"/>
        <v>#VALUE!</v>
      </c>
      <c r="AM38" s="59" t="e">
        <f t="shared" ca="1" si="16"/>
        <v>#VALUE!</v>
      </c>
      <c r="AN38" s="60" t="e">
        <f t="shared" ca="1" si="17"/>
        <v>#VALUE!</v>
      </c>
      <c r="AO38" s="61" t="e">
        <f t="shared" ca="1" si="18"/>
        <v>#VALUE!</v>
      </c>
      <c r="AP38" s="61" t="str">
        <f ca="1">OFFSET(業務便入力!$W38,0,(COLUMN()-COLUMN($L$1))/6)</f>
        <v/>
      </c>
      <c r="AQ38" s="61" t="e">
        <f>IF($I38="(送料別)",0,VLOOKUP($H38,業務便!$A$20:$O$29,4+(COLUMN()-COLUMN($M$1))/6,FALSE))</f>
        <v>#N/A</v>
      </c>
      <c r="AR38" s="62" t="e">
        <f t="shared" ca="1" si="19"/>
        <v>#VALUE!</v>
      </c>
      <c r="AS38" s="59" t="e">
        <f t="shared" ca="1" si="20"/>
        <v>#VALUE!</v>
      </c>
      <c r="AT38" s="60" t="e">
        <f t="shared" ca="1" si="21"/>
        <v>#VALUE!</v>
      </c>
      <c r="AU38" s="61" t="e">
        <f t="shared" ca="1" si="22"/>
        <v>#VALUE!</v>
      </c>
      <c r="AV38" s="61" t="str">
        <f ca="1">OFFSET(業務便入力!$W38,0,(COLUMN()-COLUMN($L$1))/6)</f>
        <v/>
      </c>
      <c r="AW38" s="61" t="e">
        <f>IF($I38="(送料別)",0,VLOOKUP($H38,業務便!$A$20:$O$29,4+(COLUMN()-COLUMN($M$1))/6,FALSE))</f>
        <v>#N/A</v>
      </c>
      <c r="AX38" s="62" t="e">
        <f t="shared" ca="1" si="23"/>
        <v>#VALUE!</v>
      </c>
      <c r="AY38" s="59" t="e">
        <f t="shared" ca="1" si="24"/>
        <v>#VALUE!</v>
      </c>
      <c r="AZ38" s="60" t="e">
        <f t="shared" ca="1" si="25"/>
        <v>#VALUE!</v>
      </c>
      <c r="BA38" s="61" t="e">
        <f t="shared" ca="1" si="26"/>
        <v>#VALUE!</v>
      </c>
      <c r="BB38" s="61" t="str">
        <f ca="1">OFFSET(業務便入力!$W38,0,(COLUMN()-COLUMN($L$1))/6)</f>
        <v/>
      </c>
      <c r="BC38" s="61" t="e">
        <f>IF($I38="(送料別)",0,VLOOKUP($H38,業務便!$A$20:$O$29,4+(COLUMN()-COLUMN($M$1))/6,FALSE))</f>
        <v>#N/A</v>
      </c>
      <c r="BD38" s="62" t="e">
        <f t="shared" ca="1" si="27"/>
        <v>#VALUE!</v>
      </c>
      <c r="BE38" s="59" t="e">
        <f t="shared" ca="1" si="28"/>
        <v>#VALUE!</v>
      </c>
      <c r="BF38" s="60" t="e">
        <f t="shared" ca="1" si="29"/>
        <v>#VALUE!</v>
      </c>
      <c r="BG38" s="61" t="e">
        <f t="shared" ca="1" si="30"/>
        <v>#VALUE!</v>
      </c>
      <c r="BH38" s="61" t="str">
        <f ca="1">OFFSET(業務便入力!$W38,0,(COLUMN()-COLUMN($L$1))/6)</f>
        <v/>
      </c>
      <c r="BI38" s="61" t="e">
        <f>IF($I38="(送料別)",0,VLOOKUP($H38,業務便!$A$20:$O$29,4+(COLUMN()-COLUMN($M$1))/6,FALSE))</f>
        <v>#N/A</v>
      </c>
      <c r="BJ38" s="62" t="e">
        <f t="shared" ca="1" si="31"/>
        <v>#VALUE!</v>
      </c>
      <c r="BK38" s="59" t="e">
        <f t="shared" ca="1" si="32"/>
        <v>#VALUE!</v>
      </c>
      <c r="BL38" s="60" t="e">
        <f t="shared" ca="1" si="33"/>
        <v>#VALUE!</v>
      </c>
      <c r="BM38" s="61" t="e">
        <f t="shared" ca="1" si="34"/>
        <v>#VALUE!</v>
      </c>
      <c r="BN38" s="61" t="str">
        <f ca="1">OFFSET(業務便入力!$W38,0,(COLUMN()-COLUMN($L$1))/6)</f>
        <v/>
      </c>
      <c r="BO38" s="61" t="e">
        <f>IF($I38="(送料別)",0,VLOOKUP($H38,業務便!$A$20:$O$29,4+(COLUMN()-COLUMN($M$1))/6,FALSE))</f>
        <v>#N/A</v>
      </c>
      <c r="BP38" s="62" t="e">
        <f t="shared" ca="1" si="35"/>
        <v>#VALUE!</v>
      </c>
      <c r="BQ38" s="59" t="e">
        <f t="shared" ca="1" si="36"/>
        <v>#VALUE!</v>
      </c>
      <c r="BR38" s="60" t="e">
        <f t="shared" ca="1" si="37"/>
        <v>#VALUE!</v>
      </c>
      <c r="BS38" s="61" t="e">
        <f t="shared" ca="1" si="38"/>
        <v>#VALUE!</v>
      </c>
      <c r="BT38" s="61" t="str">
        <f ca="1">OFFSET(業務便入力!$W38,0,(COLUMN()-COLUMN($L$1))/6)</f>
        <v/>
      </c>
      <c r="BU38" s="61" t="e">
        <f>IF($I38="(送料別)",0,VLOOKUP($H38,業務便!$A$20:$O$29,4+(COLUMN()-COLUMN($M$1))/6,FALSE))</f>
        <v>#N/A</v>
      </c>
      <c r="BV38" s="62" t="e">
        <f t="shared" ca="1" si="39"/>
        <v>#VALUE!</v>
      </c>
      <c r="BW38" s="59" t="e">
        <f t="shared" ca="1" si="40"/>
        <v>#VALUE!</v>
      </c>
      <c r="BX38" s="60" t="e">
        <f t="shared" ca="1" si="41"/>
        <v>#VALUE!</v>
      </c>
      <c r="BY38" s="61" t="e">
        <f t="shared" ca="1" si="42"/>
        <v>#VALUE!</v>
      </c>
      <c r="BZ38" s="61" t="str">
        <f ca="1">OFFSET(業務便入力!$W38,0,(COLUMN()-COLUMN($L$1))/6)</f>
        <v/>
      </c>
      <c r="CA38" s="61" t="e">
        <f>IF($I38="(送料別)",0,VLOOKUP($H38,業務便!$A$20:$O$29,4+(COLUMN()-COLUMN($M$1))/6,FALSE))</f>
        <v>#N/A</v>
      </c>
      <c r="CB38" s="62" t="e">
        <f t="shared" ca="1" si="43"/>
        <v>#VALUE!</v>
      </c>
      <c r="CC38" s="59" t="e">
        <f t="shared" ca="1" si="44"/>
        <v>#VALUE!</v>
      </c>
      <c r="CD38" s="60" t="e">
        <f t="shared" ca="1" si="45"/>
        <v>#VALUE!</v>
      </c>
      <c r="CE38" s="61" t="e">
        <f t="shared" ca="1" si="46"/>
        <v>#VALUE!</v>
      </c>
    </row>
    <row r="39" spans="1:83">
      <c r="A39" s="6">
        <v>36</v>
      </c>
      <c r="B39" s="158" t="str">
        <f>IF(ISBLANK(業務便入力!B39),"",業務便入力!B39)</f>
        <v/>
      </c>
      <c r="C39" s="5" t="str">
        <f>IF(ISBLANK(業務便入力!C39),"",業務便入力!C39)</f>
        <v/>
      </c>
      <c r="D39" s="15">
        <f>IF(ISBLANK(宅配便仮計算!D39),"",宅配便仮計算!D39)</f>
        <v>0.85</v>
      </c>
      <c r="E39" s="5" t="str">
        <f>IF(ISBLANK(業務便入力!I39),"",業務便入力!I39)</f>
        <v/>
      </c>
      <c r="F39" s="5" t="str">
        <f>IF(ISBLANK(業務便入力!L39),"",業務便入力!L39)</f>
        <v/>
      </c>
      <c r="G39" s="5" t="str">
        <f>IF(ISBLANK(業務便入力!N39),"",IF(業務便入力!P39="以上",1,業務便入力!N39))</f>
        <v/>
      </c>
      <c r="H39" s="5" t="str">
        <f>IF(ISBLANK(業務便入力!Q39),"",業務便入力!Q39)</f>
        <v/>
      </c>
      <c r="I39" s="6" t="str">
        <f>IF(ISBLANK(業務便入力!R39),"",業務便入力!R39)</f>
        <v/>
      </c>
      <c r="J39" s="5" t="str">
        <f>IF(ISBLANK(業務便入力!S39),"",業務便入力!S39)</f>
        <v/>
      </c>
      <c r="K39" s="5" t="str">
        <f>IF(ISBLANK(業務便入力!T39),"",業務便入力!T39)</f>
        <v/>
      </c>
      <c r="L39" s="61" t="str">
        <f ca="1">OFFSET(業務便入力!$W39,0,(COLUMN()-COLUMN($L$1))/6)</f>
        <v/>
      </c>
      <c r="M39" s="61" t="e">
        <f>IF($I39="(送料別)",0,VLOOKUP($H39,業務便!$A$20:$O$29,4+(COLUMN()-COLUMN($M$1))/6,FALSE))</f>
        <v>#N/A</v>
      </c>
      <c r="N39" s="62" t="e">
        <f t="shared" ca="1" si="0"/>
        <v>#VALUE!</v>
      </c>
      <c r="O39" s="59" t="e">
        <f t="shared" ca="1" si="1"/>
        <v>#VALUE!</v>
      </c>
      <c r="P39" s="60" t="e">
        <f t="shared" ca="1" si="2"/>
        <v>#VALUE!</v>
      </c>
      <c r="Q39" s="61" t="e">
        <f t="shared" ca="1" si="47"/>
        <v>#VALUE!</v>
      </c>
      <c r="R39" s="61" t="str">
        <f ca="1">OFFSET(業務便入力!$W39,0,(COLUMN()-COLUMN($L$1))/6)</f>
        <v/>
      </c>
      <c r="S39" s="61" t="e">
        <f>IF($I39="(送料別)",0,VLOOKUP($H39,業務便!$A$20:$O$29,4+(COLUMN()-COLUMN($M$1))/6,FALSE))</f>
        <v>#N/A</v>
      </c>
      <c r="T39" s="62" t="e">
        <f t="shared" ca="1" si="3"/>
        <v>#VALUE!</v>
      </c>
      <c r="U39" s="59" t="e">
        <f t="shared" ca="1" si="4"/>
        <v>#VALUE!</v>
      </c>
      <c r="V39" s="60" t="e">
        <f t="shared" ca="1" si="5"/>
        <v>#VALUE!</v>
      </c>
      <c r="W39" s="61" t="e">
        <f t="shared" ca="1" si="6"/>
        <v>#VALUE!</v>
      </c>
      <c r="X39" s="61" t="str">
        <f ca="1">OFFSET(業務便入力!$W39,0,(COLUMN()-COLUMN($L$1))/6)</f>
        <v/>
      </c>
      <c r="Y39" s="61" t="e">
        <f>IF($I39="(送料別)",0,VLOOKUP($H39,業務便!$A$20:$O$29,4+(COLUMN()-COLUMN($M$1))/6,FALSE))</f>
        <v>#N/A</v>
      </c>
      <c r="Z39" s="62" t="e">
        <f t="shared" ca="1" si="7"/>
        <v>#VALUE!</v>
      </c>
      <c r="AA39" s="59" t="e">
        <f t="shared" ca="1" si="8"/>
        <v>#VALUE!</v>
      </c>
      <c r="AB39" s="60" t="e">
        <f t="shared" ca="1" si="9"/>
        <v>#VALUE!</v>
      </c>
      <c r="AC39" s="61" t="e">
        <f t="shared" ca="1" si="10"/>
        <v>#VALUE!</v>
      </c>
      <c r="AD39" s="61" t="str">
        <f ca="1">OFFSET(業務便入力!$W39,0,(COLUMN()-COLUMN($L$1))/6)</f>
        <v/>
      </c>
      <c r="AE39" s="61" t="e">
        <f>IF($I39="(送料別)",0,VLOOKUP($H39,業務便!$A$20:$O$29,4+(COLUMN()-COLUMN($M$1))/6,FALSE))</f>
        <v>#N/A</v>
      </c>
      <c r="AF39" s="62" t="e">
        <f t="shared" ca="1" si="11"/>
        <v>#VALUE!</v>
      </c>
      <c r="AG39" s="59" t="e">
        <f t="shared" ca="1" si="12"/>
        <v>#VALUE!</v>
      </c>
      <c r="AH39" s="60" t="e">
        <f t="shared" ca="1" si="13"/>
        <v>#VALUE!</v>
      </c>
      <c r="AI39" s="61" t="e">
        <f t="shared" ca="1" si="14"/>
        <v>#VALUE!</v>
      </c>
      <c r="AJ39" s="61" t="str">
        <f ca="1">OFFSET(業務便入力!$W39,0,(COLUMN()-COLUMN($L$1))/6)</f>
        <v/>
      </c>
      <c r="AK39" s="61" t="e">
        <f>IF($I39="(送料別)",0,VLOOKUP($H39,業務便!$A$20:$O$29,4+(COLUMN()-COLUMN($M$1))/6,FALSE))</f>
        <v>#N/A</v>
      </c>
      <c r="AL39" s="62" t="e">
        <f t="shared" ca="1" si="15"/>
        <v>#VALUE!</v>
      </c>
      <c r="AM39" s="59" t="e">
        <f t="shared" ca="1" si="16"/>
        <v>#VALUE!</v>
      </c>
      <c r="AN39" s="60" t="e">
        <f t="shared" ca="1" si="17"/>
        <v>#VALUE!</v>
      </c>
      <c r="AO39" s="61" t="e">
        <f t="shared" ca="1" si="18"/>
        <v>#VALUE!</v>
      </c>
      <c r="AP39" s="61" t="str">
        <f ca="1">OFFSET(業務便入力!$W39,0,(COLUMN()-COLUMN($L$1))/6)</f>
        <v/>
      </c>
      <c r="AQ39" s="61" t="e">
        <f>IF($I39="(送料別)",0,VLOOKUP($H39,業務便!$A$20:$O$29,4+(COLUMN()-COLUMN($M$1))/6,FALSE))</f>
        <v>#N/A</v>
      </c>
      <c r="AR39" s="62" t="e">
        <f t="shared" ca="1" si="19"/>
        <v>#VALUE!</v>
      </c>
      <c r="AS39" s="59" t="e">
        <f t="shared" ca="1" si="20"/>
        <v>#VALUE!</v>
      </c>
      <c r="AT39" s="60" t="e">
        <f t="shared" ca="1" si="21"/>
        <v>#VALUE!</v>
      </c>
      <c r="AU39" s="61" t="e">
        <f t="shared" ca="1" si="22"/>
        <v>#VALUE!</v>
      </c>
      <c r="AV39" s="61" t="str">
        <f ca="1">OFFSET(業務便入力!$W39,0,(COLUMN()-COLUMN($L$1))/6)</f>
        <v/>
      </c>
      <c r="AW39" s="61" t="e">
        <f>IF($I39="(送料別)",0,VLOOKUP($H39,業務便!$A$20:$O$29,4+(COLUMN()-COLUMN($M$1))/6,FALSE))</f>
        <v>#N/A</v>
      </c>
      <c r="AX39" s="62" t="e">
        <f t="shared" ca="1" si="23"/>
        <v>#VALUE!</v>
      </c>
      <c r="AY39" s="59" t="e">
        <f t="shared" ca="1" si="24"/>
        <v>#VALUE!</v>
      </c>
      <c r="AZ39" s="60" t="e">
        <f t="shared" ca="1" si="25"/>
        <v>#VALUE!</v>
      </c>
      <c r="BA39" s="61" t="e">
        <f t="shared" ca="1" si="26"/>
        <v>#VALUE!</v>
      </c>
      <c r="BB39" s="61" t="str">
        <f ca="1">OFFSET(業務便入力!$W39,0,(COLUMN()-COLUMN($L$1))/6)</f>
        <v/>
      </c>
      <c r="BC39" s="61" t="e">
        <f>IF($I39="(送料別)",0,VLOOKUP($H39,業務便!$A$20:$O$29,4+(COLUMN()-COLUMN($M$1))/6,FALSE))</f>
        <v>#N/A</v>
      </c>
      <c r="BD39" s="62" t="e">
        <f t="shared" ca="1" si="27"/>
        <v>#VALUE!</v>
      </c>
      <c r="BE39" s="59" t="e">
        <f t="shared" ca="1" si="28"/>
        <v>#VALUE!</v>
      </c>
      <c r="BF39" s="60" t="e">
        <f t="shared" ca="1" si="29"/>
        <v>#VALUE!</v>
      </c>
      <c r="BG39" s="61" t="e">
        <f t="shared" ca="1" si="30"/>
        <v>#VALUE!</v>
      </c>
      <c r="BH39" s="61" t="str">
        <f ca="1">OFFSET(業務便入力!$W39,0,(COLUMN()-COLUMN($L$1))/6)</f>
        <v/>
      </c>
      <c r="BI39" s="61" t="e">
        <f>IF($I39="(送料別)",0,VLOOKUP($H39,業務便!$A$20:$O$29,4+(COLUMN()-COLUMN($M$1))/6,FALSE))</f>
        <v>#N/A</v>
      </c>
      <c r="BJ39" s="62" t="e">
        <f t="shared" ca="1" si="31"/>
        <v>#VALUE!</v>
      </c>
      <c r="BK39" s="59" t="e">
        <f t="shared" ca="1" si="32"/>
        <v>#VALUE!</v>
      </c>
      <c r="BL39" s="60" t="e">
        <f t="shared" ca="1" si="33"/>
        <v>#VALUE!</v>
      </c>
      <c r="BM39" s="61" t="e">
        <f t="shared" ca="1" si="34"/>
        <v>#VALUE!</v>
      </c>
      <c r="BN39" s="61" t="str">
        <f ca="1">OFFSET(業務便入力!$W39,0,(COLUMN()-COLUMN($L$1))/6)</f>
        <v/>
      </c>
      <c r="BO39" s="61" t="e">
        <f>IF($I39="(送料別)",0,VLOOKUP($H39,業務便!$A$20:$O$29,4+(COLUMN()-COLUMN($M$1))/6,FALSE))</f>
        <v>#N/A</v>
      </c>
      <c r="BP39" s="62" t="e">
        <f t="shared" ca="1" si="35"/>
        <v>#VALUE!</v>
      </c>
      <c r="BQ39" s="59" t="e">
        <f t="shared" ca="1" si="36"/>
        <v>#VALUE!</v>
      </c>
      <c r="BR39" s="60" t="e">
        <f t="shared" ca="1" si="37"/>
        <v>#VALUE!</v>
      </c>
      <c r="BS39" s="61" t="e">
        <f t="shared" ca="1" si="38"/>
        <v>#VALUE!</v>
      </c>
      <c r="BT39" s="61" t="str">
        <f ca="1">OFFSET(業務便入力!$W39,0,(COLUMN()-COLUMN($L$1))/6)</f>
        <v/>
      </c>
      <c r="BU39" s="61" t="e">
        <f>IF($I39="(送料別)",0,VLOOKUP($H39,業務便!$A$20:$O$29,4+(COLUMN()-COLUMN($M$1))/6,FALSE))</f>
        <v>#N/A</v>
      </c>
      <c r="BV39" s="62" t="e">
        <f t="shared" ca="1" si="39"/>
        <v>#VALUE!</v>
      </c>
      <c r="BW39" s="59" t="e">
        <f t="shared" ca="1" si="40"/>
        <v>#VALUE!</v>
      </c>
      <c r="BX39" s="60" t="e">
        <f t="shared" ca="1" si="41"/>
        <v>#VALUE!</v>
      </c>
      <c r="BY39" s="61" t="e">
        <f t="shared" ca="1" si="42"/>
        <v>#VALUE!</v>
      </c>
      <c r="BZ39" s="61" t="str">
        <f ca="1">OFFSET(業務便入力!$W39,0,(COLUMN()-COLUMN($L$1))/6)</f>
        <v/>
      </c>
      <c r="CA39" s="61" t="e">
        <f>IF($I39="(送料別)",0,VLOOKUP($H39,業務便!$A$20:$O$29,4+(COLUMN()-COLUMN($M$1))/6,FALSE))</f>
        <v>#N/A</v>
      </c>
      <c r="CB39" s="62" t="e">
        <f t="shared" ca="1" si="43"/>
        <v>#VALUE!</v>
      </c>
      <c r="CC39" s="59" t="e">
        <f t="shared" ca="1" si="44"/>
        <v>#VALUE!</v>
      </c>
      <c r="CD39" s="60" t="e">
        <f t="shared" ca="1" si="45"/>
        <v>#VALUE!</v>
      </c>
      <c r="CE39" s="61" t="e">
        <f t="shared" ca="1" si="46"/>
        <v>#VALUE!</v>
      </c>
    </row>
    <row r="40" spans="1:83">
      <c r="A40" s="6">
        <v>37</v>
      </c>
      <c r="B40" s="158" t="str">
        <f>IF(ISBLANK(業務便入力!B40),"",業務便入力!B40)</f>
        <v/>
      </c>
      <c r="C40" s="5" t="str">
        <f>IF(ISBLANK(業務便入力!C40),"",業務便入力!C40)</f>
        <v/>
      </c>
      <c r="D40" s="15">
        <f>IF(ISBLANK(宅配便仮計算!D40),"",宅配便仮計算!D40)</f>
        <v>0.85</v>
      </c>
      <c r="E40" s="5" t="str">
        <f>IF(ISBLANK(業務便入力!I40),"",業務便入力!I40)</f>
        <v/>
      </c>
      <c r="F40" s="5" t="str">
        <f>IF(ISBLANK(業務便入力!L40),"",業務便入力!L40)</f>
        <v/>
      </c>
      <c r="G40" s="5" t="str">
        <f>IF(ISBLANK(業務便入力!N40),"",IF(業務便入力!P40="以上",1,業務便入力!N40))</f>
        <v/>
      </c>
      <c r="H40" s="5" t="str">
        <f>IF(ISBLANK(業務便入力!Q40),"",業務便入力!Q40)</f>
        <v/>
      </c>
      <c r="I40" s="6" t="str">
        <f>IF(ISBLANK(業務便入力!R40),"",業務便入力!R40)</f>
        <v/>
      </c>
      <c r="J40" s="5" t="str">
        <f>IF(ISBLANK(業務便入力!S40),"",業務便入力!S40)</f>
        <v/>
      </c>
      <c r="K40" s="5" t="str">
        <f>IF(ISBLANK(業務便入力!T40),"",業務便入力!T40)</f>
        <v/>
      </c>
      <c r="L40" s="61" t="str">
        <f ca="1">OFFSET(業務便入力!$W40,0,(COLUMN()-COLUMN($L$1))/6)</f>
        <v/>
      </c>
      <c r="M40" s="61" t="e">
        <f>IF($I40="(送料別)",0,VLOOKUP($H40,業務便!$A$20:$O$29,4+(COLUMN()-COLUMN($M$1))/6,FALSE))</f>
        <v>#N/A</v>
      </c>
      <c r="N40" s="62" t="e">
        <f t="shared" ca="1" si="0"/>
        <v>#VALUE!</v>
      </c>
      <c r="O40" s="59" t="e">
        <f t="shared" ca="1" si="1"/>
        <v>#VALUE!</v>
      </c>
      <c r="P40" s="60" t="e">
        <f t="shared" ca="1" si="2"/>
        <v>#VALUE!</v>
      </c>
      <c r="Q40" s="61" t="e">
        <f t="shared" ca="1" si="47"/>
        <v>#VALUE!</v>
      </c>
      <c r="R40" s="61" t="str">
        <f ca="1">OFFSET(業務便入力!$W40,0,(COLUMN()-COLUMN($L$1))/6)</f>
        <v/>
      </c>
      <c r="S40" s="61" t="e">
        <f>IF($I40="(送料別)",0,VLOOKUP($H40,業務便!$A$20:$O$29,4+(COLUMN()-COLUMN($M$1))/6,FALSE))</f>
        <v>#N/A</v>
      </c>
      <c r="T40" s="62" t="e">
        <f t="shared" ca="1" si="3"/>
        <v>#VALUE!</v>
      </c>
      <c r="U40" s="59" t="e">
        <f t="shared" ca="1" si="4"/>
        <v>#VALUE!</v>
      </c>
      <c r="V40" s="60" t="e">
        <f t="shared" ca="1" si="5"/>
        <v>#VALUE!</v>
      </c>
      <c r="W40" s="61" t="e">
        <f t="shared" ca="1" si="6"/>
        <v>#VALUE!</v>
      </c>
      <c r="X40" s="61" t="str">
        <f ca="1">OFFSET(業務便入力!$W40,0,(COLUMN()-COLUMN($L$1))/6)</f>
        <v/>
      </c>
      <c r="Y40" s="61" t="e">
        <f>IF($I40="(送料別)",0,VLOOKUP($H40,業務便!$A$20:$O$29,4+(COLUMN()-COLUMN($M$1))/6,FALSE))</f>
        <v>#N/A</v>
      </c>
      <c r="Z40" s="62" t="e">
        <f t="shared" ca="1" si="7"/>
        <v>#VALUE!</v>
      </c>
      <c r="AA40" s="59" t="e">
        <f t="shared" ca="1" si="8"/>
        <v>#VALUE!</v>
      </c>
      <c r="AB40" s="60" t="e">
        <f t="shared" ca="1" si="9"/>
        <v>#VALUE!</v>
      </c>
      <c r="AC40" s="61" t="e">
        <f t="shared" ca="1" si="10"/>
        <v>#VALUE!</v>
      </c>
      <c r="AD40" s="61" t="str">
        <f ca="1">OFFSET(業務便入力!$W40,0,(COLUMN()-COLUMN($L$1))/6)</f>
        <v/>
      </c>
      <c r="AE40" s="61" t="e">
        <f>IF($I40="(送料別)",0,VLOOKUP($H40,業務便!$A$20:$O$29,4+(COLUMN()-COLUMN($M$1))/6,FALSE))</f>
        <v>#N/A</v>
      </c>
      <c r="AF40" s="62" t="e">
        <f t="shared" ca="1" si="11"/>
        <v>#VALUE!</v>
      </c>
      <c r="AG40" s="59" t="e">
        <f t="shared" ca="1" si="12"/>
        <v>#VALUE!</v>
      </c>
      <c r="AH40" s="60" t="e">
        <f t="shared" ca="1" si="13"/>
        <v>#VALUE!</v>
      </c>
      <c r="AI40" s="61" t="e">
        <f t="shared" ca="1" si="14"/>
        <v>#VALUE!</v>
      </c>
      <c r="AJ40" s="61" t="str">
        <f ca="1">OFFSET(業務便入力!$W40,0,(COLUMN()-COLUMN($L$1))/6)</f>
        <v/>
      </c>
      <c r="AK40" s="61" t="e">
        <f>IF($I40="(送料別)",0,VLOOKUP($H40,業務便!$A$20:$O$29,4+(COLUMN()-COLUMN($M$1))/6,FALSE))</f>
        <v>#N/A</v>
      </c>
      <c r="AL40" s="62" t="e">
        <f t="shared" ca="1" si="15"/>
        <v>#VALUE!</v>
      </c>
      <c r="AM40" s="59" t="e">
        <f t="shared" ca="1" si="16"/>
        <v>#VALUE!</v>
      </c>
      <c r="AN40" s="60" t="e">
        <f t="shared" ca="1" si="17"/>
        <v>#VALUE!</v>
      </c>
      <c r="AO40" s="61" t="e">
        <f t="shared" ca="1" si="18"/>
        <v>#VALUE!</v>
      </c>
      <c r="AP40" s="61" t="str">
        <f ca="1">OFFSET(業務便入力!$W40,0,(COLUMN()-COLUMN($L$1))/6)</f>
        <v/>
      </c>
      <c r="AQ40" s="61" t="e">
        <f>IF($I40="(送料別)",0,VLOOKUP($H40,業務便!$A$20:$O$29,4+(COLUMN()-COLUMN($M$1))/6,FALSE))</f>
        <v>#N/A</v>
      </c>
      <c r="AR40" s="62" t="e">
        <f t="shared" ca="1" si="19"/>
        <v>#VALUE!</v>
      </c>
      <c r="AS40" s="59" t="e">
        <f t="shared" ca="1" si="20"/>
        <v>#VALUE!</v>
      </c>
      <c r="AT40" s="60" t="e">
        <f t="shared" ca="1" si="21"/>
        <v>#VALUE!</v>
      </c>
      <c r="AU40" s="61" t="e">
        <f t="shared" ca="1" si="22"/>
        <v>#VALUE!</v>
      </c>
      <c r="AV40" s="61" t="str">
        <f ca="1">OFFSET(業務便入力!$W40,0,(COLUMN()-COLUMN($L$1))/6)</f>
        <v/>
      </c>
      <c r="AW40" s="61" t="e">
        <f>IF($I40="(送料別)",0,VLOOKUP($H40,業務便!$A$20:$O$29,4+(COLUMN()-COLUMN($M$1))/6,FALSE))</f>
        <v>#N/A</v>
      </c>
      <c r="AX40" s="62" t="e">
        <f t="shared" ca="1" si="23"/>
        <v>#VALUE!</v>
      </c>
      <c r="AY40" s="59" t="e">
        <f t="shared" ca="1" si="24"/>
        <v>#VALUE!</v>
      </c>
      <c r="AZ40" s="60" t="e">
        <f t="shared" ca="1" si="25"/>
        <v>#VALUE!</v>
      </c>
      <c r="BA40" s="61" t="e">
        <f t="shared" ca="1" si="26"/>
        <v>#VALUE!</v>
      </c>
      <c r="BB40" s="61" t="str">
        <f ca="1">OFFSET(業務便入力!$W40,0,(COLUMN()-COLUMN($L$1))/6)</f>
        <v/>
      </c>
      <c r="BC40" s="61" t="e">
        <f>IF($I40="(送料別)",0,VLOOKUP($H40,業務便!$A$20:$O$29,4+(COLUMN()-COLUMN($M$1))/6,FALSE))</f>
        <v>#N/A</v>
      </c>
      <c r="BD40" s="62" t="e">
        <f t="shared" ca="1" si="27"/>
        <v>#VALUE!</v>
      </c>
      <c r="BE40" s="59" t="e">
        <f t="shared" ca="1" si="28"/>
        <v>#VALUE!</v>
      </c>
      <c r="BF40" s="60" t="e">
        <f t="shared" ca="1" si="29"/>
        <v>#VALUE!</v>
      </c>
      <c r="BG40" s="61" t="e">
        <f t="shared" ca="1" si="30"/>
        <v>#VALUE!</v>
      </c>
      <c r="BH40" s="61" t="str">
        <f ca="1">OFFSET(業務便入力!$W40,0,(COLUMN()-COLUMN($L$1))/6)</f>
        <v/>
      </c>
      <c r="BI40" s="61" t="e">
        <f>IF($I40="(送料別)",0,VLOOKUP($H40,業務便!$A$20:$O$29,4+(COLUMN()-COLUMN($M$1))/6,FALSE))</f>
        <v>#N/A</v>
      </c>
      <c r="BJ40" s="62" t="e">
        <f t="shared" ca="1" si="31"/>
        <v>#VALUE!</v>
      </c>
      <c r="BK40" s="59" t="e">
        <f t="shared" ca="1" si="32"/>
        <v>#VALUE!</v>
      </c>
      <c r="BL40" s="60" t="e">
        <f t="shared" ca="1" si="33"/>
        <v>#VALUE!</v>
      </c>
      <c r="BM40" s="61" t="e">
        <f t="shared" ca="1" si="34"/>
        <v>#VALUE!</v>
      </c>
      <c r="BN40" s="61" t="str">
        <f ca="1">OFFSET(業務便入力!$W40,0,(COLUMN()-COLUMN($L$1))/6)</f>
        <v/>
      </c>
      <c r="BO40" s="61" t="e">
        <f>IF($I40="(送料別)",0,VLOOKUP($H40,業務便!$A$20:$O$29,4+(COLUMN()-COLUMN($M$1))/6,FALSE))</f>
        <v>#N/A</v>
      </c>
      <c r="BP40" s="62" t="e">
        <f t="shared" ca="1" si="35"/>
        <v>#VALUE!</v>
      </c>
      <c r="BQ40" s="59" t="e">
        <f t="shared" ca="1" si="36"/>
        <v>#VALUE!</v>
      </c>
      <c r="BR40" s="60" t="e">
        <f t="shared" ca="1" si="37"/>
        <v>#VALUE!</v>
      </c>
      <c r="BS40" s="61" t="e">
        <f t="shared" ca="1" si="38"/>
        <v>#VALUE!</v>
      </c>
      <c r="BT40" s="61" t="str">
        <f ca="1">OFFSET(業務便入力!$W40,0,(COLUMN()-COLUMN($L$1))/6)</f>
        <v/>
      </c>
      <c r="BU40" s="61" t="e">
        <f>IF($I40="(送料別)",0,VLOOKUP($H40,業務便!$A$20:$O$29,4+(COLUMN()-COLUMN($M$1))/6,FALSE))</f>
        <v>#N/A</v>
      </c>
      <c r="BV40" s="62" t="e">
        <f t="shared" ca="1" si="39"/>
        <v>#VALUE!</v>
      </c>
      <c r="BW40" s="59" t="e">
        <f t="shared" ca="1" si="40"/>
        <v>#VALUE!</v>
      </c>
      <c r="BX40" s="60" t="e">
        <f t="shared" ca="1" si="41"/>
        <v>#VALUE!</v>
      </c>
      <c r="BY40" s="61" t="e">
        <f t="shared" ca="1" si="42"/>
        <v>#VALUE!</v>
      </c>
      <c r="BZ40" s="61" t="str">
        <f ca="1">OFFSET(業務便入力!$W40,0,(COLUMN()-COLUMN($L$1))/6)</f>
        <v/>
      </c>
      <c r="CA40" s="61" t="e">
        <f>IF($I40="(送料別)",0,VLOOKUP($H40,業務便!$A$20:$O$29,4+(COLUMN()-COLUMN($M$1))/6,FALSE))</f>
        <v>#N/A</v>
      </c>
      <c r="CB40" s="62" t="e">
        <f t="shared" ca="1" si="43"/>
        <v>#VALUE!</v>
      </c>
      <c r="CC40" s="59" t="e">
        <f t="shared" ca="1" si="44"/>
        <v>#VALUE!</v>
      </c>
      <c r="CD40" s="60" t="e">
        <f t="shared" ca="1" si="45"/>
        <v>#VALUE!</v>
      </c>
      <c r="CE40" s="61" t="e">
        <f t="shared" ca="1" si="46"/>
        <v>#VALUE!</v>
      </c>
    </row>
    <row r="41" spans="1:83">
      <c r="A41" s="6">
        <v>38</v>
      </c>
      <c r="B41" s="158" t="str">
        <f>IF(ISBLANK(業務便入力!B41),"",業務便入力!B41)</f>
        <v/>
      </c>
      <c r="C41" s="5" t="str">
        <f>IF(ISBLANK(業務便入力!C41),"",業務便入力!C41)</f>
        <v/>
      </c>
      <c r="D41" s="15">
        <f>IF(ISBLANK(宅配便仮計算!D41),"",宅配便仮計算!D41)</f>
        <v>0.85</v>
      </c>
      <c r="E41" s="5" t="str">
        <f>IF(ISBLANK(業務便入力!I41),"",業務便入力!I41)</f>
        <v/>
      </c>
      <c r="F41" s="5" t="str">
        <f>IF(ISBLANK(業務便入力!L41),"",業務便入力!L41)</f>
        <v/>
      </c>
      <c r="G41" s="5" t="str">
        <f>IF(ISBLANK(業務便入力!N41),"",IF(業務便入力!P41="以上",1,業務便入力!N41))</f>
        <v/>
      </c>
      <c r="H41" s="5" t="str">
        <f>IF(ISBLANK(業務便入力!Q41),"",業務便入力!Q41)</f>
        <v/>
      </c>
      <c r="I41" s="6" t="str">
        <f>IF(ISBLANK(業務便入力!R41),"",業務便入力!R41)</f>
        <v/>
      </c>
      <c r="J41" s="5" t="str">
        <f>IF(ISBLANK(業務便入力!S41),"",業務便入力!S41)</f>
        <v/>
      </c>
      <c r="K41" s="5" t="str">
        <f>IF(ISBLANK(業務便入力!T41),"",業務便入力!T41)</f>
        <v/>
      </c>
      <c r="L41" s="61" t="str">
        <f ca="1">OFFSET(業務便入力!$W41,0,(COLUMN()-COLUMN($L$1))/6)</f>
        <v/>
      </c>
      <c r="M41" s="61" t="e">
        <f>IF($I41="(送料別)",0,VLOOKUP($H41,業務便!$A$20:$O$29,4+(COLUMN()-COLUMN($M$1))/6,FALSE))</f>
        <v>#N/A</v>
      </c>
      <c r="N41" s="62" t="e">
        <f t="shared" ca="1" si="0"/>
        <v>#VALUE!</v>
      </c>
      <c r="O41" s="59" t="e">
        <f t="shared" ca="1" si="1"/>
        <v>#VALUE!</v>
      </c>
      <c r="P41" s="60" t="e">
        <f t="shared" ca="1" si="2"/>
        <v>#VALUE!</v>
      </c>
      <c r="Q41" s="61" t="e">
        <f t="shared" ca="1" si="47"/>
        <v>#VALUE!</v>
      </c>
      <c r="R41" s="61" t="str">
        <f ca="1">OFFSET(業務便入力!$W41,0,(COLUMN()-COLUMN($L$1))/6)</f>
        <v/>
      </c>
      <c r="S41" s="61" t="e">
        <f>IF($I41="(送料別)",0,VLOOKUP($H41,業務便!$A$20:$O$29,4+(COLUMN()-COLUMN($M$1))/6,FALSE))</f>
        <v>#N/A</v>
      </c>
      <c r="T41" s="62" t="e">
        <f t="shared" ca="1" si="3"/>
        <v>#VALUE!</v>
      </c>
      <c r="U41" s="59" t="e">
        <f t="shared" ca="1" si="4"/>
        <v>#VALUE!</v>
      </c>
      <c r="V41" s="60" t="e">
        <f t="shared" ca="1" si="5"/>
        <v>#VALUE!</v>
      </c>
      <c r="W41" s="61" t="e">
        <f t="shared" ca="1" si="6"/>
        <v>#VALUE!</v>
      </c>
      <c r="X41" s="61" t="str">
        <f ca="1">OFFSET(業務便入力!$W41,0,(COLUMN()-COLUMN($L$1))/6)</f>
        <v/>
      </c>
      <c r="Y41" s="61" t="e">
        <f>IF($I41="(送料別)",0,VLOOKUP($H41,業務便!$A$20:$O$29,4+(COLUMN()-COLUMN($M$1))/6,FALSE))</f>
        <v>#N/A</v>
      </c>
      <c r="Z41" s="62" t="e">
        <f t="shared" ca="1" si="7"/>
        <v>#VALUE!</v>
      </c>
      <c r="AA41" s="59" t="e">
        <f t="shared" ca="1" si="8"/>
        <v>#VALUE!</v>
      </c>
      <c r="AB41" s="60" t="e">
        <f t="shared" ca="1" si="9"/>
        <v>#VALUE!</v>
      </c>
      <c r="AC41" s="61" t="e">
        <f t="shared" ca="1" si="10"/>
        <v>#VALUE!</v>
      </c>
      <c r="AD41" s="61" t="str">
        <f ca="1">OFFSET(業務便入力!$W41,0,(COLUMN()-COLUMN($L$1))/6)</f>
        <v/>
      </c>
      <c r="AE41" s="61" t="e">
        <f>IF($I41="(送料別)",0,VLOOKUP($H41,業務便!$A$20:$O$29,4+(COLUMN()-COLUMN($M$1))/6,FALSE))</f>
        <v>#N/A</v>
      </c>
      <c r="AF41" s="62" t="e">
        <f t="shared" ca="1" si="11"/>
        <v>#VALUE!</v>
      </c>
      <c r="AG41" s="59" t="e">
        <f t="shared" ca="1" si="12"/>
        <v>#VALUE!</v>
      </c>
      <c r="AH41" s="60" t="e">
        <f t="shared" ca="1" si="13"/>
        <v>#VALUE!</v>
      </c>
      <c r="AI41" s="61" t="e">
        <f t="shared" ca="1" si="14"/>
        <v>#VALUE!</v>
      </c>
      <c r="AJ41" s="61" t="str">
        <f ca="1">OFFSET(業務便入力!$W41,0,(COLUMN()-COLUMN($L$1))/6)</f>
        <v/>
      </c>
      <c r="AK41" s="61" t="e">
        <f>IF($I41="(送料別)",0,VLOOKUP($H41,業務便!$A$20:$O$29,4+(COLUMN()-COLUMN($M$1))/6,FALSE))</f>
        <v>#N/A</v>
      </c>
      <c r="AL41" s="62" t="e">
        <f t="shared" ca="1" si="15"/>
        <v>#VALUE!</v>
      </c>
      <c r="AM41" s="59" t="e">
        <f t="shared" ca="1" si="16"/>
        <v>#VALUE!</v>
      </c>
      <c r="AN41" s="60" t="e">
        <f t="shared" ca="1" si="17"/>
        <v>#VALUE!</v>
      </c>
      <c r="AO41" s="61" t="e">
        <f t="shared" ca="1" si="18"/>
        <v>#VALUE!</v>
      </c>
      <c r="AP41" s="61" t="str">
        <f ca="1">OFFSET(業務便入力!$W41,0,(COLUMN()-COLUMN($L$1))/6)</f>
        <v/>
      </c>
      <c r="AQ41" s="61" t="e">
        <f>IF($I41="(送料別)",0,VLOOKUP($H41,業務便!$A$20:$O$29,4+(COLUMN()-COLUMN($M$1))/6,FALSE))</f>
        <v>#N/A</v>
      </c>
      <c r="AR41" s="62" t="e">
        <f t="shared" ca="1" si="19"/>
        <v>#VALUE!</v>
      </c>
      <c r="AS41" s="59" t="e">
        <f t="shared" ca="1" si="20"/>
        <v>#VALUE!</v>
      </c>
      <c r="AT41" s="60" t="e">
        <f t="shared" ca="1" si="21"/>
        <v>#VALUE!</v>
      </c>
      <c r="AU41" s="61" t="e">
        <f t="shared" ca="1" si="22"/>
        <v>#VALUE!</v>
      </c>
      <c r="AV41" s="61" t="str">
        <f ca="1">OFFSET(業務便入力!$W41,0,(COLUMN()-COLUMN($L$1))/6)</f>
        <v/>
      </c>
      <c r="AW41" s="61" t="e">
        <f>IF($I41="(送料別)",0,VLOOKUP($H41,業務便!$A$20:$O$29,4+(COLUMN()-COLUMN($M$1))/6,FALSE))</f>
        <v>#N/A</v>
      </c>
      <c r="AX41" s="62" t="e">
        <f t="shared" ca="1" si="23"/>
        <v>#VALUE!</v>
      </c>
      <c r="AY41" s="59" t="e">
        <f t="shared" ca="1" si="24"/>
        <v>#VALUE!</v>
      </c>
      <c r="AZ41" s="60" t="e">
        <f t="shared" ca="1" si="25"/>
        <v>#VALUE!</v>
      </c>
      <c r="BA41" s="61" t="e">
        <f t="shared" ca="1" si="26"/>
        <v>#VALUE!</v>
      </c>
      <c r="BB41" s="61" t="str">
        <f ca="1">OFFSET(業務便入力!$W41,0,(COLUMN()-COLUMN($L$1))/6)</f>
        <v/>
      </c>
      <c r="BC41" s="61" t="e">
        <f>IF($I41="(送料別)",0,VLOOKUP($H41,業務便!$A$20:$O$29,4+(COLUMN()-COLUMN($M$1))/6,FALSE))</f>
        <v>#N/A</v>
      </c>
      <c r="BD41" s="62" t="e">
        <f t="shared" ca="1" si="27"/>
        <v>#VALUE!</v>
      </c>
      <c r="BE41" s="59" t="e">
        <f t="shared" ca="1" si="28"/>
        <v>#VALUE!</v>
      </c>
      <c r="BF41" s="60" t="e">
        <f t="shared" ca="1" si="29"/>
        <v>#VALUE!</v>
      </c>
      <c r="BG41" s="61" t="e">
        <f t="shared" ca="1" si="30"/>
        <v>#VALUE!</v>
      </c>
      <c r="BH41" s="61" t="str">
        <f ca="1">OFFSET(業務便入力!$W41,0,(COLUMN()-COLUMN($L$1))/6)</f>
        <v/>
      </c>
      <c r="BI41" s="61" t="e">
        <f>IF($I41="(送料別)",0,VLOOKUP($H41,業務便!$A$20:$O$29,4+(COLUMN()-COLUMN($M$1))/6,FALSE))</f>
        <v>#N/A</v>
      </c>
      <c r="BJ41" s="62" t="e">
        <f t="shared" ca="1" si="31"/>
        <v>#VALUE!</v>
      </c>
      <c r="BK41" s="59" t="e">
        <f t="shared" ca="1" si="32"/>
        <v>#VALUE!</v>
      </c>
      <c r="BL41" s="60" t="e">
        <f t="shared" ca="1" si="33"/>
        <v>#VALUE!</v>
      </c>
      <c r="BM41" s="61" t="e">
        <f t="shared" ca="1" si="34"/>
        <v>#VALUE!</v>
      </c>
      <c r="BN41" s="61" t="str">
        <f ca="1">OFFSET(業務便入力!$W41,0,(COLUMN()-COLUMN($L$1))/6)</f>
        <v/>
      </c>
      <c r="BO41" s="61" t="e">
        <f>IF($I41="(送料別)",0,VLOOKUP($H41,業務便!$A$20:$O$29,4+(COLUMN()-COLUMN($M$1))/6,FALSE))</f>
        <v>#N/A</v>
      </c>
      <c r="BP41" s="62" t="e">
        <f t="shared" ca="1" si="35"/>
        <v>#VALUE!</v>
      </c>
      <c r="BQ41" s="59" t="e">
        <f t="shared" ca="1" si="36"/>
        <v>#VALUE!</v>
      </c>
      <c r="BR41" s="60" t="e">
        <f t="shared" ca="1" si="37"/>
        <v>#VALUE!</v>
      </c>
      <c r="BS41" s="61" t="e">
        <f t="shared" ca="1" si="38"/>
        <v>#VALUE!</v>
      </c>
      <c r="BT41" s="61" t="str">
        <f ca="1">OFFSET(業務便入力!$W41,0,(COLUMN()-COLUMN($L$1))/6)</f>
        <v/>
      </c>
      <c r="BU41" s="61" t="e">
        <f>IF($I41="(送料別)",0,VLOOKUP($H41,業務便!$A$20:$O$29,4+(COLUMN()-COLUMN($M$1))/6,FALSE))</f>
        <v>#N/A</v>
      </c>
      <c r="BV41" s="62" t="e">
        <f t="shared" ca="1" si="39"/>
        <v>#VALUE!</v>
      </c>
      <c r="BW41" s="59" t="e">
        <f t="shared" ca="1" si="40"/>
        <v>#VALUE!</v>
      </c>
      <c r="BX41" s="60" t="e">
        <f t="shared" ca="1" si="41"/>
        <v>#VALUE!</v>
      </c>
      <c r="BY41" s="61" t="e">
        <f t="shared" ca="1" si="42"/>
        <v>#VALUE!</v>
      </c>
      <c r="BZ41" s="61" t="str">
        <f ca="1">OFFSET(業務便入力!$W41,0,(COLUMN()-COLUMN($L$1))/6)</f>
        <v/>
      </c>
      <c r="CA41" s="61" t="e">
        <f>IF($I41="(送料別)",0,VLOOKUP($H41,業務便!$A$20:$O$29,4+(COLUMN()-COLUMN($M$1))/6,FALSE))</f>
        <v>#N/A</v>
      </c>
      <c r="CB41" s="62" t="e">
        <f t="shared" ca="1" si="43"/>
        <v>#VALUE!</v>
      </c>
      <c r="CC41" s="59" t="e">
        <f t="shared" ca="1" si="44"/>
        <v>#VALUE!</v>
      </c>
      <c r="CD41" s="60" t="e">
        <f t="shared" ca="1" si="45"/>
        <v>#VALUE!</v>
      </c>
      <c r="CE41" s="61" t="e">
        <f t="shared" ca="1" si="46"/>
        <v>#VALUE!</v>
      </c>
    </row>
    <row r="42" spans="1:83">
      <c r="A42" s="6">
        <v>39</v>
      </c>
      <c r="B42" s="158" t="str">
        <f>IF(ISBLANK(業務便入力!B42),"",業務便入力!B42)</f>
        <v/>
      </c>
      <c r="C42" s="5" t="str">
        <f>IF(ISBLANK(業務便入力!C42),"",業務便入力!C42)</f>
        <v/>
      </c>
      <c r="D42" s="15">
        <f>IF(ISBLANK(宅配便仮計算!D42),"",宅配便仮計算!D42)</f>
        <v>0.85</v>
      </c>
      <c r="E42" s="5" t="str">
        <f>IF(ISBLANK(業務便入力!I42),"",業務便入力!I42)</f>
        <v/>
      </c>
      <c r="F42" s="5" t="str">
        <f>IF(ISBLANK(業務便入力!L42),"",業務便入力!L42)</f>
        <v/>
      </c>
      <c r="G42" s="5" t="str">
        <f>IF(ISBLANK(業務便入力!N42),"",IF(業務便入力!P42="以上",1,業務便入力!N42))</f>
        <v/>
      </c>
      <c r="H42" s="5" t="str">
        <f>IF(ISBLANK(業務便入力!Q42),"",業務便入力!Q42)</f>
        <v/>
      </c>
      <c r="I42" s="6" t="str">
        <f>IF(ISBLANK(業務便入力!R42),"",業務便入力!R42)</f>
        <v/>
      </c>
      <c r="J42" s="5" t="str">
        <f>IF(ISBLANK(業務便入力!S42),"",業務便入力!S42)</f>
        <v/>
      </c>
      <c r="K42" s="5" t="str">
        <f>IF(ISBLANK(業務便入力!T42),"",業務便入力!T42)</f>
        <v/>
      </c>
      <c r="L42" s="61" t="str">
        <f ca="1">OFFSET(業務便入力!$W42,0,(COLUMN()-COLUMN($L$1))/6)</f>
        <v/>
      </c>
      <c r="M42" s="61" t="e">
        <f>IF($I42="(送料別)",0,VLOOKUP($H42,業務便!$A$20:$O$29,4+(COLUMN()-COLUMN($M$1))/6,FALSE))</f>
        <v>#N/A</v>
      </c>
      <c r="N42" s="62" t="e">
        <f t="shared" ca="1" si="0"/>
        <v>#VALUE!</v>
      </c>
      <c r="O42" s="59" t="e">
        <f t="shared" ca="1" si="1"/>
        <v>#VALUE!</v>
      </c>
      <c r="P42" s="60" t="e">
        <f t="shared" ca="1" si="2"/>
        <v>#VALUE!</v>
      </c>
      <c r="Q42" s="61" t="e">
        <f t="shared" ca="1" si="47"/>
        <v>#VALUE!</v>
      </c>
      <c r="R42" s="61" t="str">
        <f ca="1">OFFSET(業務便入力!$W42,0,(COLUMN()-COLUMN($L$1))/6)</f>
        <v/>
      </c>
      <c r="S42" s="61" t="e">
        <f>IF($I42="(送料別)",0,VLOOKUP($H42,業務便!$A$20:$O$29,4+(COLUMN()-COLUMN($M$1))/6,FALSE))</f>
        <v>#N/A</v>
      </c>
      <c r="T42" s="62" t="e">
        <f t="shared" ca="1" si="3"/>
        <v>#VALUE!</v>
      </c>
      <c r="U42" s="59" t="e">
        <f t="shared" ca="1" si="4"/>
        <v>#VALUE!</v>
      </c>
      <c r="V42" s="60" t="e">
        <f t="shared" ca="1" si="5"/>
        <v>#VALUE!</v>
      </c>
      <c r="W42" s="61" t="e">
        <f t="shared" ca="1" si="6"/>
        <v>#VALUE!</v>
      </c>
      <c r="X42" s="61" t="str">
        <f ca="1">OFFSET(業務便入力!$W42,0,(COLUMN()-COLUMN($L$1))/6)</f>
        <v/>
      </c>
      <c r="Y42" s="61" t="e">
        <f>IF($I42="(送料別)",0,VLOOKUP($H42,業務便!$A$20:$O$29,4+(COLUMN()-COLUMN($M$1))/6,FALSE))</f>
        <v>#N/A</v>
      </c>
      <c r="Z42" s="62" t="e">
        <f t="shared" ca="1" si="7"/>
        <v>#VALUE!</v>
      </c>
      <c r="AA42" s="59" t="e">
        <f t="shared" ca="1" si="8"/>
        <v>#VALUE!</v>
      </c>
      <c r="AB42" s="60" t="e">
        <f t="shared" ca="1" si="9"/>
        <v>#VALUE!</v>
      </c>
      <c r="AC42" s="61" t="e">
        <f t="shared" ca="1" si="10"/>
        <v>#VALUE!</v>
      </c>
      <c r="AD42" s="61" t="str">
        <f ca="1">OFFSET(業務便入力!$W42,0,(COLUMN()-COLUMN($L$1))/6)</f>
        <v/>
      </c>
      <c r="AE42" s="61" t="e">
        <f>IF($I42="(送料別)",0,VLOOKUP($H42,業務便!$A$20:$O$29,4+(COLUMN()-COLUMN($M$1))/6,FALSE))</f>
        <v>#N/A</v>
      </c>
      <c r="AF42" s="62" t="e">
        <f t="shared" ca="1" si="11"/>
        <v>#VALUE!</v>
      </c>
      <c r="AG42" s="59" t="e">
        <f t="shared" ca="1" si="12"/>
        <v>#VALUE!</v>
      </c>
      <c r="AH42" s="60" t="e">
        <f t="shared" ca="1" si="13"/>
        <v>#VALUE!</v>
      </c>
      <c r="AI42" s="61" t="e">
        <f t="shared" ca="1" si="14"/>
        <v>#VALUE!</v>
      </c>
      <c r="AJ42" s="61" t="str">
        <f ca="1">OFFSET(業務便入力!$W42,0,(COLUMN()-COLUMN($L$1))/6)</f>
        <v/>
      </c>
      <c r="AK42" s="61" t="e">
        <f>IF($I42="(送料別)",0,VLOOKUP($H42,業務便!$A$20:$O$29,4+(COLUMN()-COLUMN($M$1))/6,FALSE))</f>
        <v>#N/A</v>
      </c>
      <c r="AL42" s="62" t="e">
        <f t="shared" ca="1" si="15"/>
        <v>#VALUE!</v>
      </c>
      <c r="AM42" s="59" t="e">
        <f t="shared" ca="1" si="16"/>
        <v>#VALUE!</v>
      </c>
      <c r="AN42" s="60" t="e">
        <f t="shared" ca="1" si="17"/>
        <v>#VALUE!</v>
      </c>
      <c r="AO42" s="61" t="e">
        <f t="shared" ca="1" si="18"/>
        <v>#VALUE!</v>
      </c>
      <c r="AP42" s="61" t="str">
        <f ca="1">OFFSET(業務便入力!$W42,0,(COLUMN()-COLUMN($L$1))/6)</f>
        <v/>
      </c>
      <c r="AQ42" s="61" t="e">
        <f>IF($I42="(送料別)",0,VLOOKUP($H42,業務便!$A$20:$O$29,4+(COLUMN()-COLUMN($M$1))/6,FALSE))</f>
        <v>#N/A</v>
      </c>
      <c r="AR42" s="62" t="e">
        <f t="shared" ca="1" si="19"/>
        <v>#VALUE!</v>
      </c>
      <c r="AS42" s="59" t="e">
        <f t="shared" ca="1" si="20"/>
        <v>#VALUE!</v>
      </c>
      <c r="AT42" s="60" t="e">
        <f t="shared" ca="1" si="21"/>
        <v>#VALUE!</v>
      </c>
      <c r="AU42" s="61" t="e">
        <f t="shared" ca="1" si="22"/>
        <v>#VALUE!</v>
      </c>
      <c r="AV42" s="61" t="str">
        <f ca="1">OFFSET(業務便入力!$W42,0,(COLUMN()-COLUMN($L$1))/6)</f>
        <v/>
      </c>
      <c r="AW42" s="61" t="e">
        <f>IF($I42="(送料別)",0,VLOOKUP($H42,業務便!$A$20:$O$29,4+(COLUMN()-COLUMN($M$1))/6,FALSE))</f>
        <v>#N/A</v>
      </c>
      <c r="AX42" s="62" t="e">
        <f t="shared" ca="1" si="23"/>
        <v>#VALUE!</v>
      </c>
      <c r="AY42" s="59" t="e">
        <f t="shared" ca="1" si="24"/>
        <v>#VALUE!</v>
      </c>
      <c r="AZ42" s="60" t="e">
        <f t="shared" ca="1" si="25"/>
        <v>#VALUE!</v>
      </c>
      <c r="BA42" s="61" t="e">
        <f t="shared" ca="1" si="26"/>
        <v>#VALUE!</v>
      </c>
      <c r="BB42" s="61" t="str">
        <f ca="1">OFFSET(業務便入力!$W42,0,(COLUMN()-COLUMN($L$1))/6)</f>
        <v/>
      </c>
      <c r="BC42" s="61" t="e">
        <f>IF($I42="(送料別)",0,VLOOKUP($H42,業務便!$A$20:$O$29,4+(COLUMN()-COLUMN($M$1))/6,FALSE))</f>
        <v>#N/A</v>
      </c>
      <c r="BD42" s="62" t="e">
        <f t="shared" ca="1" si="27"/>
        <v>#VALUE!</v>
      </c>
      <c r="BE42" s="59" t="e">
        <f t="shared" ca="1" si="28"/>
        <v>#VALUE!</v>
      </c>
      <c r="BF42" s="60" t="e">
        <f t="shared" ca="1" si="29"/>
        <v>#VALUE!</v>
      </c>
      <c r="BG42" s="61" t="e">
        <f t="shared" ca="1" si="30"/>
        <v>#VALUE!</v>
      </c>
      <c r="BH42" s="61" t="str">
        <f ca="1">OFFSET(業務便入力!$W42,0,(COLUMN()-COLUMN($L$1))/6)</f>
        <v/>
      </c>
      <c r="BI42" s="61" t="e">
        <f>IF($I42="(送料別)",0,VLOOKUP($H42,業務便!$A$20:$O$29,4+(COLUMN()-COLUMN($M$1))/6,FALSE))</f>
        <v>#N/A</v>
      </c>
      <c r="BJ42" s="62" t="e">
        <f t="shared" ca="1" si="31"/>
        <v>#VALUE!</v>
      </c>
      <c r="BK42" s="59" t="e">
        <f t="shared" ca="1" si="32"/>
        <v>#VALUE!</v>
      </c>
      <c r="BL42" s="60" t="e">
        <f t="shared" ca="1" si="33"/>
        <v>#VALUE!</v>
      </c>
      <c r="BM42" s="61" t="e">
        <f t="shared" ca="1" si="34"/>
        <v>#VALUE!</v>
      </c>
      <c r="BN42" s="61" t="str">
        <f ca="1">OFFSET(業務便入力!$W42,0,(COLUMN()-COLUMN($L$1))/6)</f>
        <v/>
      </c>
      <c r="BO42" s="61" t="e">
        <f>IF($I42="(送料別)",0,VLOOKUP($H42,業務便!$A$20:$O$29,4+(COLUMN()-COLUMN($M$1))/6,FALSE))</f>
        <v>#N/A</v>
      </c>
      <c r="BP42" s="62" t="e">
        <f t="shared" ca="1" si="35"/>
        <v>#VALUE!</v>
      </c>
      <c r="BQ42" s="59" t="e">
        <f t="shared" ca="1" si="36"/>
        <v>#VALUE!</v>
      </c>
      <c r="BR42" s="60" t="e">
        <f t="shared" ca="1" si="37"/>
        <v>#VALUE!</v>
      </c>
      <c r="BS42" s="61" t="e">
        <f t="shared" ca="1" si="38"/>
        <v>#VALUE!</v>
      </c>
      <c r="BT42" s="61" t="str">
        <f ca="1">OFFSET(業務便入力!$W42,0,(COLUMN()-COLUMN($L$1))/6)</f>
        <v/>
      </c>
      <c r="BU42" s="61" t="e">
        <f>IF($I42="(送料別)",0,VLOOKUP($H42,業務便!$A$20:$O$29,4+(COLUMN()-COLUMN($M$1))/6,FALSE))</f>
        <v>#N/A</v>
      </c>
      <c r="BV42" s="62" t="e">
        <f t="shared" ca="1" si="39"/>
        <v>#VALUE!</v>
      </c>
      <c r="BW42" s="59" t="e">
        <f t="shared" ca="1" si="40"/>
        <v>#VALUE!</v>
      </c>
      <c r="BX42" s="60" t="e">
        <f t="shared" ca="1" si="41"/>
        <v>#VALUE!</v>
      </c>
      <c r="BY42" s="61" t="e">
        <f t="shared" ca="1" si="42"/>
        <v>#VALUE!</v>
      </c>
      <c r="BZ42" s="61" t="str">
        <f ca="1">OFFSET(業務便入力!$W42,0,(COLUMN()-COLUMN($L$1))/6)</f>
        <v/>
      </c>
      <c r="CA42" s="61" t="e">
        <f>IF($I42="(送料別)",0,VLOOKUP($H42,業務便!$A$20:$O$29,4+(COLUMN()-COLUMN($M$1))/6,FALSE))</f>
        <v>#N/A</v>
      </c>
      <c r="CB42" s="62" t="e">
        <f t="shared" ca="1" si="43"/>
        <v>#VALUE!</v>
      </c>
      <c r="CC42" s="59" t="e">
        <f t="shared" ca="1" si="44"/>
        <v>#VALUE!</v>
      </c>
      <c r="CD42" s="60" t="e">
        <f t="shared" ca="1" si="45"/>
        <v>#VALUE!</v>
      </c>
      <c r="CE42" s="61" t="e">
        <f t="shared" ca="1" si="46"/>
        <v>#VALUE!</v>
      </c>
    </row>
    <row r="43" spans="1:83">
      <c r="A43" s="6">
        <v>40</v>
      </c>
      <c r="B43" s="158" t="str">
        <f>IF(ISBLANK(業務便入力!B43),"",業務便入力!B43)</f>
        <v/>
      </c>
      <c r="C43" s="5" t="str">
        <f>IF(ISBLANK(業務便入力!C43),"",業務便入力!C43)</f>
        <v/>
      </c>
      <c r="D43" s="15">
        <f>IF(ISBLANK(宅配便仮計算!D43),"",宅配便仮計算!D43)</f>
        <v>0.85</v>
      </c>
      <c r="E43" s="5" t="str">
        <f>IF(ISBLANK(業務便入力!I43),"",業務便入力!I43)</f>
        <v/>
      </c>
      <c r="F43" s="5" t="str">
        <f>IF(ISBLANK(業務便入力!L43),"",業務便入力!L43)</f>
        <v/>
      </c>
      <c r="G43" s="5" t="str">
        <f>IF(ISBLANK(業務便入力!N43),"",IF(業務便入力!P43="以上",1,業務便入力!N43))</f>
        <v/>
      </c>
      <c r="H43" s="5" t="str">
        <f>IF(ISBLANK(業務便入力!Q43),"",業務便入力!Q43)</f>
        <v/>
      </c>
      <c r="I43" s="6" t="str">
        <f>IF(ISBLANK(業務便入力!R43),"",業務便入力!R43)</f>
        <v/>
      </c>
      <c r="J43" s="5" t="str">
        <f>IF(ISBLANK(業務便入力!S43),"",業務便入力!S43)</f>
        <v/>
      </c>
      <c r="K43" s="5" t="str">
        <f>IF(ISBLANK(業務便入力!T43),"",業務便入力!T43)</f>
        <v/>
      </c>
      <c r="L43" s="61" t="str">
        <f ca="1">OFFSET(業務便入力!$W43,0,(COLUMN()-COLUMN($L$1))/6)</f>
        <v/>
      </c>
      <c r="M43" s="61" t="e">
        <f>IF($I43="(送料別)",0,VLOOKUP($H43,業務便!$A$20:$O$29,4+(COLUMN()-COLUMN($M$1))/6,FALSE))</f>
        <v>#N/A</v>
      </c>
      <c r="N43" s="62" t="e">
        <f t="shared" ca="1" si="0"/>
        <v>#VALUE!</v>
      </c>
      <c r="O43" s="59" t="e">
        <f t="shared" ca="1" si="1"/>
        <v>#VALUE!</v>
      </c>
      <c r="P43" s="60" t="e">
        <f t="shared" ca="1" si="2"/>
        <v>#VALUE!</v>
      </c>
      <c r="Q43" s="61" t="e">
        <f t="shared" ca="1" si="47"/>
        <v>#VALUE!</v>
      </c>
      <c r="R43" s="61" t="str">
        <f ca="1">OFFSET(業務便入力!$W43,0,(COLUMN()-COLUMN($L$1))/6)</f>
        <v/>
      </c>
      <c r="S43" s="61" t="e">
        <f>IF($I43="(送料別)",0,VLOOKUP($H43,業務便!$A$20:$O$29,4+(COLUMN()-COLUMN($M$1))/6,FALSE))</f>
        <v>#N/A</v>
      </c>
      <c r="T43" s="62" t="e">
        <f t="shared" ca="1" si="3"/>
        <v>#VALUE!</v>
      </c>
      <c r="U43" s="59" t="e">
        <f t="shared" ca="1" si="4"/>
        <v>#VALUE!</v>
      </c>
      <c r="V43" s="60" t="e">
        <f t="shared" ca="1" si="5"/>
        <v>#VALUE!</v>
      </c>
      <c r="W43" s="61" t="e">
        <f t="shared" ca="1" si="6"/>
        <v>#VALUE!</v>
      </c>
      <c r="X43" s="61" t="str">
        <f ca="1">OFFSET(業務便入力!$W43,0,(COLUMN()-COLUMN($L$1))/6)</f>
        <v/>
      </c>
      <c r="Y43" s="61" t="e">
        <f>IF($I43="(送料別)",0,VLOOKUP($H43,業務便!$A$20:$O$29,4+(COLUMN()-COLUMN($M$1))/6,FALSE))</f>
        <v>#N/A</v>
      </c>
      <c r="Z43" s="62" t="e">
        <f t="shared" ca="1" si="7"/>
        <v>#VALUE!</v>
      </c>
      <c r="AA43" s="59" t="e">
        <f t="shared" ca="1" si="8"/>
        <v>#VALUE!</v>
      </c>
      <c r="AB43" s="60" t="e">
        <f t="shared" ca="1" si="9"/>
        <v>#VALUE!</v>
      </c>
      <c r="AC43" s="61" t="e">
        <f t="shared" ca="1" si="10"/>
        <v>#VALUE!</v>
      </c>
      <c r="AD43" s="61" t="str">
        <f ca="1">OFFSET(業務便入力!$W43,0,(COLUMN()-COLUMN($L$1))/6)</f>
        <v/>
      </c>
      <c r="AE43" s="61" t="e">
        <f>IF($I43="(送料別)",0,VLOOKUP($H43,業務便!$A$20:$O$29,4+(COLUMN()-COLUMN($M$1))/6,FALSE))</f>
        <v>#N/A</v>
      </c>
      <c r="AF43" s="62" t="e">
        <f t="shared" ca="1" si="11"/>
        <v>#VALUE!</v>
      </c>
      <c r="AG43" s="59" t="e">
        <f t="shared" ca="1" si="12"/>
        <v>#VALUE!</v>
      </c>
      <c r="AH43" s="60" t="e">
        <f t="shared" ca="1" si="13"/>
        <v>#VALUE!</v>
      </c>
      <c r="AI43" s="61" t="e">
        <f t="shared" ca="1" si="14"/>
        <v>#VALUE!</v>
      </c>
      <c r="AJ43" s="61" t="str">
        <f ca="1">OFFSET(業務便入力!$W43,0,(COLUMN()-COLUMN($L$1))/6)</f>
        <v/>
      </c>
      <c r="AK43" s="61" t="e">
        <f>IF($I43="(送料別)",0,VLOOKUP($H43,業務便!$A$20:$O$29,4+(COLUMN()-COLUMN($M$1))/6,FALSE))</f>
        <v>#N/A</v>
      </c>
      <c r="AL43" s="62" t="e">
        <f t="shared" ca="1" si="15"/>
        <v>#VALUE!</v>
      </c>
      <c r="AM43" s="59" t="e">
        <f t="shared" ca="1" si="16"/>
        <v>#VALUE!</v>
      </c>
      <c r="AN43" s="60" t="e">
        <f t="shared" ca="1" si="17"/>
        <v>#VALUE!</v>
      </c>
      <c r="AO43" s="61" t="e">
        <f t="shared" ca="1" si="18"/>
        <v>#VALUE!</v>
      </c>
      <c r="AP43" s="61" t="str">
        <f ca="1">OFFSET(業務便入力!$W43,0,(COLUMN()-COLUMN($L$1))/6)</f>
        <v/>
      </c>
      <c r="AQ43" s="61" t="e">
        <f>IF($I43="(送料別)",0,VLOOKUP($H43,業務便!$A$20:$O$29,4+(COLUMN()-COLUMN($M$1))/6,FALSE))</f>
        <v>#N/A</v>
      </c>
      <c r="AR43" s="62" t="e">
        <f t="shared" ca="1" si="19"/>
        <v>#VALUE!</v>
      </c>
      <c r="AS43" s="59" t="e">
        <f t="shared" ca="1" si="20"/>
        <v>#VALUE!</v>
      </c>
      <c r="AT43" s="60" t="e">
        <f t="shared" ca="1" si="21"/>
        <v>#VALUE!</v>
      </c>
      <c r="AU43" s="61" t="e">
        <f t="shared" ca="1" si="22"/>
        <v>#VALUE!</v>
      </c>
      <c r="AV43" s="61" t="str">
        <f ca="1">OFFSET(業務便入力!$W43,0,(COLUMN()-COLUMN($L$1))/6)</f>
        <v/>
      </c>
      <c r="AW43" s="61" t="e">
        <f>IF($I43="(送料別)",0,VLOOKUP($H43,業務便!$A$20:$O$29,4+(COLUMN()-COLUMN($M$1))/6,FALSE))</f>
        <v>#N/A</v>
      </c>
      <c r="AX43" s="62" t="e">
        <f t="shared" ca="1" si="23"/>
        <v>#VALUE!</v>
      </c>
      <c r="AY43" s="59" t="e">
        <f t="shared" ca="1" si="24"/>
        <v>#VALUE!</v>
      </c>
      <c r="AZ43" s="60" t="e">
        <f t="shared" ca="1" si="25"/>
        <v>#VALUE!</v>
      </c>
      <c r="BA43" s="61" t="e">
        <f t="shared" ca="1" si="26"/>
        <v>#VALUE!</v>
      </c>
      <c r="BB43" s="61" t="str">
        <f ca="1">OFFSET(業務便入力!$W43,0,(COLUMN()-COLUMN($L$1))/6)</f>
        <v/>
      </c>
      <c r="BC43" s="61" t="e">
        <f>IF($I43="(送料別)",0,VLOOKUP($H43,業務便!$A$20:$O$29,4+(COLUMN()-COLUMN($M$1))/6,FALSE))</f>
        <v>#N/A</v>
      </c>
      <c r="BD43" s="62" t="e">
        <f t="shared" ca="1" si="27"/>
        <v>#VALUE!</v>
      </c>
      <c r="BE43" s="59" t="e">
        <f t="shared" ca="1" si="28"/>
        <v>#VALUE!</v>
      </c>
      <c r="BF43" s="60" t="e">
        <f t="shared" ca="1" si="29"/>
        <v>#VALUE!</v>
      </c>
      <c r="BG43" s="61" t="e">
        <f t="shared" ca="1" si="30"/>
        <v>#VALUE!</v>
      </c>
      <c r="BH43" s="61" t="str">
        <f ca="1">OFFSET(業務便入力!$W43,0,(COLUMN()-COLUMN($L$1))/6)</f>
        <v/>
      </c>
      <c r="BI43" s="61" t="e">
        <f>IF($I43="(送料別)",0,VLOOKUP($H43,業務便!$A$20:$O$29,4+(COLUMN()-COLUMN($M$1))/6,FALSE))</f>
        <v>#N/A</v>
      </c>
      <c r="BJ43" s="62" t="e">
        <f t="shared" ca="1" si="31"/>
        <v>#VALUE!</v>
      </c>
      <c r="BK43" s="59" t="e">
        <f t="shared" ca="1" si="32"/>
        <v>#VALUE!</v>
      </c>
      <c r="BL43" s="60" t="e">
        <f t="shared" ca="1" si="33"/>
        <v>#VALUE!</v>
      </c>
      <c r="BM43" s="61" t="e">
        <f t="shared" ca="1" si="34"/>
        <v>#VALUE!</v>
      </c>
      <c r="BN43" s="61" t="str">
        <f ca="1">OFFSET(業務便入力!$W43,0,(COLUMN()-COLUMN($L$1))/6)</f>
        <v/>
      </c>
      <c r="BO43" s="61" t="e">
        <f>IF($I43="(送料別)",0,VLOOKUP($H43,業務便!$A$20:$O$29,4+(COLUMN()-COLUMN($M$1))/6,FALSE))</f>
        <v>#N/A</v>
      </c>
      <c r="BP43" s="62" t="e">
        <f t="shared" ca="1" si="35"/>
        <v>#VALUE!</v>
      </c>
      <c r="BQ43" s="59" t="e">
        <f t="shared" ca="1" si="36"/>
        <v>#VALUE!</v>
      </c>
      <c r="BR43" s="60" t="e">
        <f t="shared" ca="1" si="37"/>
        <v>#VALUE!</v>
      </c>
      <c r="BS43" s="61" t="e">
        <f t="shared" ca="1" si="38"/>
        <v>#VALUE!</v>
      </c>
      <c r="BT43" s="61" t="str">
        <f ca="1">OFFSET(業務便入力!$W43,0,(COLUMN()-COLUMN($L$1))/6)</f>
        <v/>
      </c>
      <c r="BU43" s="61" t="e">
        <f>IF($I43="(送料別)",0,VLOOKUP($H43,業務便!$A$20:$O$29,4+(COLUMN()-COLUMN($M$1))/6,FALSE))</f>
        <v>#N/A</v>
      </c>
      <c r="BV43" s="62" t="e">
        <f t="shared" ca="1" si="39"/>
        <v>#VALUE!</v>
      </c>
      <c r="BW43" s="59" t="e">
        <f t="shared" ca="1" si="40"/>
        <v>#VALUE!</v>
      </c>
      <c r="BX43" s="60" t="e">
        <f t="shared" ca="1" si="41"/>
        <v>#VALUE!</v>
      </c>
      <c r="BY43" s="61" t="e">
        <f t="shared" ca="1" si="42"/>
        <v>#VALUE!</v>
      </c>
      <c r="BZ43" s="61" t="str">
        <f ca="1">OFFSET(業務便入力!$W43,0,(COLUMN()-COLUMN($L$1))/6)</f>
        <v/>
      </c>
      <c r="CA43" s="61" t="e">
        <f>IF($I43="(送料別)",0,VLOOKUP($H43,業務便!$A$20:$O$29,4+(COLUMN()-COLUMN($M$1))/6,FALSE))</f>
        <v>#N/A</v>
      </c>
      <c r="CB43" s="62" t="e">
        <f t="shared" ca="1" si="43"/>
        <v>#VALUE!</v>
      </c>
      <c r="CC43" s="59" t="e">
        <f t="shared" ca="1" si="44"/>
        <v>#VALUE!</v>
      </c>
      <c r="CD43" s="60" t="e">
        <f t="shared" ca="1" si="45"/>
        <v>#VALUE!</v>
      </c>
      <c r="CE43" s="61" t="e">
        <f t="shared" ca="1" si="46"/>
        <v>#VALUE!</v>
      </c>
    </row>
    <row r="44" spans="1:83">
      <c r="A44" s="6">
        <v>41</v>
      </c>
      <c r="B44" s="158" t="str">
        <f>IF(ISBLANK(業務便入力!B44),"",業務便入力!B44)</f>
        <v/>
      </c>
      <c r="C44" s="5" t="str">
        <f>IF(ISBLANK(業務便入力!C44),"",業務便入力!C44)</f>
        <v/>
      </c>
      <c r="D44" s="15">
        <f>IF(ISBLANK(宅配便仮計算!D44),"",宅配便仮計算!D44)</f>
        <v>0.85</v>
      </c>
      <c r="E44" s="5" t="str">
        <f>IF(ISBLANK(業務便入力!I44),"",業務便入力!I44)</f>
        <v/>
      </c>
      <c r="F44" s="5" t="str">
        <f>IF(ISBLANK(業務便入力!L44),"",業務便入力!L44)</f>
        <v/>
      </c>
      <c r="G44" s="5" t="str">
        <f>IF(ISBLANK(業務便入力!N44),"",IF(業務便入力!P44="以上",1,業務便入力!N44))</f>
        <v/>
      </c>
      <c r="H44" s="5" t="str">
        <f>IF(ISBLANK(業務便入力!Q44),"",業務便入力!Q44)</f>
        <v/>
      </c>
      <c r="I44" s="6" t="str">
        <f>IF(ISBLANK(業務便入力!R44),"",業務便入力!R44)</f>
        <v/>
      </c>
      <c r="J44" s="5" t="str">
        <f>IF(ISBLANK(業務便入力!S44),"",業務便入力!S44)</f>
        <v/>
      </c>
      <c r="K44" s="5" t="str">
        <f>IF(ISBLANK(業務便入力!T44),"",業務便入力!T44)</f>
        <v/>
      </c>
      <c r="L44" s="61" t="str">
        <f ca="1">OFFSET(業務便入力!$W44,0,(COLUMN()-COLUMN($L$1))/6)</f>
        <v/>
      </c>
      <c r="M44" s="61" t="e">
        <f>IF($I44="(送料別)",0,VLOOKUP($H44,業務便!$A$20:$O$29,4+(COLUMN()-COLUMN($M$1))/6,FALSE))</f>
        <v>#N/A</v>
      </c>
      <c r="N44" s="62" t="e">
        <f t="shared" ca="1" si="0"/>
        <v>#VALUE!</v>
      </c>
      <c r="O44" s="59" t="e">
        <f t="shared" ca="1" si="1"/>
        <v>#VALUE!</v>
      </c>
      <c r="P44" s="60" t="e">
        <f t="shared" ca="1" si="2"/>
        <v>#VALUE!</v>
      </c>
      <c r="Q44" s="61" t="e">
        <f t="shared" ca="1" si="47"/>
        <v>#VALUE!</v>
      </c>
      <c r="R44" s="61" t="str">
        <f ca="1">OFFSET(業務便入力!$W44,0,(COLUMN()-COLUMN($L$1))/6)</f>
        <v/>
      </c>
      <c r="S44" s="61" t="e">
        <f>IF($I44="(送料別)",0,VLOOKUP($H44,業務便!$A$20:$O$29,4+(COLUMN()-COLUMN($M$1))/6,FALSE))</f>
        <v>#N/A</v>
      </c>
      <c r="T44" s="62" t="e">
        <f t="shared" ca="1" si="3"/>
        <v>#VALUE!</v>
      </c>
      <c r="U44" s="59" t="e">
        <f t="shared" ca="1" si="4"/>
        <v>#VALUE!</v>
      </c>
      <c r="V44" s="60" t="e">
        <f t="shared" ca="1" si="5"/>
        <v>#VALUE!</v>
      </c>
      <c r="W44" s="61" t="e">
        <f t="shared" ca="1" si="6"/>
        <v>#VALUE!</v>
      </c>
      <c r="X44" s="61" t="str">
        <f ca="1">OFFSET(業務便入力!$W44,0,(COLUMN()-COLUMN($L$1))/6)</f>
        <v/>
      </c>
      <c r="Y44" s="61" t="e">
        <f>IF($I44="(送料別)",0,VLOOKUP($H44,業務便!$A$20:$O$29,4+(COLUMN()-COLUMN($M$1))/6,FALSE))</f>
        <v>#N/A</v>
      </c>
      <c r="Z44" s="62" t="e">
        <f t="shared" ca="1" si="7"/>
        <v>#VALUE!</v>
      </c>
      <c r="AA44" s="59" t="e">
        <f t="shared" ca="1" si="8"/>
        <v>#VALUE!</v>
      </c>
      <c r="AB44" s="60" t="e">
        <f t="shared" ca="1" si="9"/>
        <v>#VALUE!</v>
      </c>
      <c r="AC44" s="61" t="e">
        <f t="shared" ca="1" si="10"/>
        <v>#VALUE!</v>
      </c>
      <c r="AD44" s="61" t="str">
        <f ca="1">OFFSET(業務便入力!$W44,0,(COLUMN()-COLUMN($L$1))/6)</f>
        <v/>
      </c>
      <c r="AE44" s="61" t="e">
        <f>IF($I44="(送料別)",0,VLOOKUP($H44,業務便!$A$20:$O$29,4+(COLUMN()-COLUMN($M$1))/6,FALSE))</f>
        <v>#N/A</v>
      </c>
      <c r="AF44" s="62" t="e">
        <f t="shared" ca="1" si="11"/>
        <v>#VALUE!</v>
      </c>
      <c r="AG44" s="59" t="e">
        <f t="shared" ca="1" si="12"/>
        <v>#VALUE!</v>
      </c>
      <c r="AH44" s="60" t="e">
        <f t="shared" ca="1" si="13"/>
        <v>#VALUE!</v>
      </c>
      <c r="AI44" s="61" t="e">
        <f t="shared" ca="1" si="14"/>
        <v>#VALUE!</v>
      </c>
      <c r="AJ44" s="61" t="str">
        <f ca="1">OFFSET(業務便入力!$W44,0,(COLUMN()-COLUMN($L$1))/6)</f>
        <v/>
      </c>
      <c r="AK44" s="61" t="e">
        <f>IF($I44="(送料別)",0,VLOOKUP($H44,業務便!$A$20:$O$29,4+(COLUMN()-COLUMN($M$1))/6,FALSE))</f>
        <v>#N/A</v>
      </c>
      <c r="AL44" s="62" t="e">
        <f t="shared" ca="1" si="15"/>
        <v>#VALUE!</v>
      </c>
      <c r="AM44" s="59" t="e">
        <f t="shared" ca="1" si="16"/>
        <v>#VALUE!</v>
      </c>
      <c r="AN44" s="60" t="e">
        <f t="shared" ca="1" si="17"/>
        <v>#VALUE!</v>
      </c>
      <c r="AO44" s="61" t="e">
        <f t="shared" ca="1" si="18"/>
        <v>#VALUE!</v>
      </c>
      <c r="AP44" s="61" t="str">
        <f ca="1">OFFSET(業務便入力!$W44,0,(COLUMN()-COLUMN($L$1))/6)</f>
        <v/>
      </c>
      <c r="AQ44" s="61" t="e">
        <f>IF($I44="(送料別)",0,VLOOKUP($H44,業務便!$A$20:$O$29,4+(COLUMN()-COLUMN($M$1))/6,FALSE))</f>
        <v>#N/A</v>
      </c>
      <c r="AR44" s="62" t="e">
        <f t="shared" ca="1" si="19"/>
        <v>#VALUE!</v>
      </c>
      <c r="AS44" s="59" t="e">
        <f t="shared" ca="1" si="20"/>
        <v>#VALUE!</v>
      </c>
      <c r="AT44" s="60" t="e">
        <f t="shared" ca="1" si="21"/>
        <v>#VALUE!</v>
      </c>
      <c r="AU44" s="61" t="e">
        <f t="shared" ca="1" si="22"/>
        <v>#VALUE!</v>
      </c>
      <c r="AV44" s="61" t="str">
        <f ca="1">OFFSET(業務便入力!$W44,0,(COLUMN()-COLUMN($L$1))/6)</f>
        <v/>
      </c>
      <c r="AW44" s="61" t="e">
        <f>IF($I44="(送料別)",0,VLOOKUP($H44,業務便!$A$20:$O$29,4+(COLUMN()-COLUMN($M$1))/6,FALSE))</f>
        <v>#N/A</v>
      </c>
      <c r="AX44" s="62" t="e">
        <f t="shared" ca="1" si="23"/>
        <v>#VALUE!</v>
      </c>
      <c r="AY44" s="59" t="e">
        <f t="shared" ca="1" si="24"/>
        <v>#VALUE!</v>
      </c>
      <c r="AZ44" s="60" t="e">
        <f t="shared" ca="1" si="25"/>
        <v>#VALUE!</v>
      </c>
      <c r="BA44" s="61" t="e">
        <f t="shared" ca="1" si="26"/>
        <v>#VALUE!</v>
      </c>
      <c r="BB44" s="61" t="str">
        <f ca="1">OFFSET(業務便入力!$W44,0,(COLUMN()-COLUMN($L$1))/6)</f>
        <v/>
      </c>
      <c r="BC44" s="61" t="e">
        <f>IF($I44="(送料別)",0,VLOOKUP($H44,業務便!$A$20:$O$29,4+(COLUMN()-COLUMN($M$1))/6,FALSE))</f>
        <v>#N/A</v>
      </c>
      <c r="BD44" s="62" t="e">
        <f t="shared" ca="1" si="27"/>
        <v>#VALUE!</v>
      </c>
      <c r="BE44" s="59" t="e">
        <f t="shared" ca="1" si="28"/>
        <v>#VALUE!</v>
      </c>
      <c r="BF44" s="60" t="e">
        <f t="shared" ca="1" si="29"/>
        <v>#VALUE!</v>
      </c>
      <c r="BG44" s="61" t="e">
        <f t="shared" ca="1" si="30"/>
        <v>#VALUE!</v>
      </c>
      <c r="BH44" s="61" t="str">
        <f ca="1">OFFSET(業務便入力!$W44,0,(COLUMN()-COLUMN($L$1))/6)</f>
        <v/>
      </c>
      <c r="BI44" s="61" t="e">
        <f>IF($I44="(送料別)",0,VLOOKUP($H44,業務便!$A$20:$O$29,4+(COLUMN()-COLUMN($M$1))/6,FALSE))</f>
        <v>#N/A</v>
      </c>
      <c r="BJ44" s="62" t="e">
        <f t="shared" ca="1" si="31"/>
        <v>#VALUE!</v>
      </c>
      <c r="BK44" s="59" t="e">
        <f t="shared" ca="1" si="32"/>
        <v>#VALUE!</v>
      </c>
      <c r="BL44" s="60" t="e">
        <f t="shared" ca="1" si="33"/>
        <v>#VALUE!</v>
      </c>
      <c r="BM44" s="61" t="e">
        <f t="shared" ca="1" si="34"/>
        <v>#VALUE!</v>
      </c>
      <c r="BN44" s="61" t="str">
        <f ca="1">OFFSET(業務便入力!$W44,0,(COLUMN()-COLUMN($L$1))/6)</f>
        <v/>
      </c>
      <c r="BO44" s="61" t="e">
        <f>IF($I44="(送料別)",0,VLOOKUP($H44,業務便!$A$20:$O$29,4+(COLUMN()-COLUMN($M$1))/6,FALSE))</f>
        <v>#N/A</v>
      </c>
      <c r="BP44" s="62" t="e">
        <f t="shared" ca="1" si="35"/>
        <v>#VALUE!</v>
      </c>
      <c r="BQ44" s="59" t="e">
        <f t="shared" ca="1" si="36"/>
        <v>#VALUE!</v>
      </c>
      <c r="BR44" s="60" t="e">
        <f t="shared" ca="1" si="37"/>
        <v>#VALUE!</v>
      </c>
      <c r="BS44" s="61" t="e">
        <f t="shared" ca="1" si="38"/>
        <v>#VALUE!</v>
      </c>
      <c r="BT44" s="61" t="str">
        <f ca="1">OFFSET(業務便入力!$W44,0,(COLUMN()-COLUMN($L$1))/6)</f>
        <v/>
      </c>
      <c r="BU44" s="61" t="e">
        <f>IF($I44="(送料別)",0,VLOOKUP($H44,業務便!$A$20:$O$29,4+(COLUMN()-COLUMN($M$1))/6,FALSE))</f>
        <v>#N/A</v>
      </c>
      <c r="BV44" s="62" t="e">
        <f t="shared" ca="1" si="39"/>
        <v>#VALUE!</v>
      </c>
      <c r="BW44" s="59" t="e">
        <f t="shared" ca="1" si="40"/>
        <v>#VALUE!</v>
      </c>
      <c r="BX44" s="60" t="e">
        <f t="shared" ca="1" si="41"/>
        <v>#VALUE!</v>
      </c>
      <c r="BY44" s="61" t="e">
        <f t="shared" ca="1" si="42"/>
        <v>#VALUE!</v>
      </c>
      <c r="BZ44" s="61" t="str">
        <f ca="1">OFFSET(業務便入力!$W44,0,(COLUMN()-COLUMN($L$1))/6)</f>
        <v/>
      </c>
      <c r="CA44" s="61" t="e">
        <f>IF($I44="(送料別)",0,VLOOKUP($H44,業務便!$A$20:$O$29,4+(COLUMN()-COLUMN($M$1))/6,FALSE))</f>
        <v>#N/A</v>
      </c>
      <c r="CB44" s="62" t="e">
        <f t="shared" ca="1" si="43"/>
        <v>#VALUE!</v>
      </c>
      <c r="CC44" s="59" t="e">
        <f t="shared" ca="1" si="44"/>
        <v>#VALUE!</v>
      </c>
      <c r="CD44" s="60" t="e">
        <f t="shared" ca="1" si="45"/>
        <v>#VALUE!</v>
      </c>
      <c r="CE44" s="61" t="e">
        <f t="shared" ca="1" si="46"/>
        <v>#VALUE!</v>
      </c>
    </row>
    <row r="45" spans="1:83">
      <c r="A45" s="6">
        <v>42</v>
      </c>
      <c r="B45" s="158" t="str">
        <f>IF(ISBLANK(業務便入力!B45),"",業務便入力!B45)</f>
        <v/>
      </c>
      <c r="C45" s="5" t="str">
        <f>IF(ISBLANK(業務便入力!C45),"",業務便入力!C45)</f>
        <v/>
      </c>
      <c r="D45" s="15">
        <f>IF(ISBLANK(宅配便仮計算!D45),"",宅配便仮計算!D45)</f>
        <v>0.85</v>
      </c>
      <c r="E45" s="5" t="str">
        <f>IF(ISBLANK(業務便入力!I45),"",業務便入力!I45)</f>
        <v/>
      </c>
      <c r="F45" s="5" t="str">
        <f>IF(ISBLANK(業務便入力!L45),"",業務便入力!L45)</f>
        <v/>
      </c>
      <c r="G45" s="5" t="str">
        <f>IF(ISBLANK(業務便入力!N45),"",IF(業務便入力!P45="以上",1,業務便入力!N45))</f>
        <v/>
      </c>
      <c r="H45" s="5" t="str">
        <f>IF(ISBLANK(業務便入力!Q45),"",業務便入力!Q45)</f>
        <v/>
      </c>
      <c r="I45" s="6" t="str">
        <f>IF(ISBLANK(業務便入力!R45),"",業務便入力!R45)</f>
        <v/>
      </c>
      <c r="J45" s="5" t="str">
        <f>IF(ISBLANK(業務便入力!S45),"",業務便入力!S45)</f>
        <v/>
      </c>
      <c r="K45" s="5" t="str">
        <f>IF(ISBLANK(業務便入力!T45),"",業務便入力!T45)</f>
        <v/>
      </c>
      <c r="L45" s="61" t="str">
        <f ca="1">OFFSET(業務便入力!$W45,0,(COLUMN()-COLUMN($L$1))/6)</f>
        <v/>
      </c>
      <c r="M45" s="61" t="e">
        <f>IF($I45="(送料別)",0,VLOOKUP($H45,業務便!$A$20:$O$29,4+(COLUMN()-COLUMN($M$1))/6,FALSE))</f>
        <v>#N/A</v>
      </c>
      <c r="N45" s="62" t="e">
        <f t="shared" ca="1" si="0"/>
        <v>#VALUE!</v>
      </c>
      <c r="O45" s="59" t="e">
        <f t="shared" ca="1" si="1"/>
        <v>#VALUE!</v>
      </c>
      <c r="P45" s="60" t="e">
        <f t="shared" ca="1" si="2"/>
        <v>#VALUE!</v>
      </c>
      <c r="Q45" s="61" t="e">
        <f t="shared" ca="1" si="47"/>
        <v>#VALUE!</v>
      </c>
      <c r="R45" s="61" t="str">
        <f ca="1">OFFSET(業務便入力!$W45,0,(COLUMN()-COLUMN($L$1))/6)</f>
        <v/>
      </c>
      <c r="S45" s="61" t="e">
        <f>IF($I45="(送料別)",0,VLOOKUP($H45,業務便!$A$20:$O$29,4+(COLUMN()-COLUMN($M$1))/6,FALSE))</f>
        <v>#N/A</v>
      </c>
      <c r="T45" s="62" t="e">
        <f t="shared" ca="1" si="3"/>
        <v>#VALUE!</v>
      </c>
      <c r="U45" s="59" t="e">
        <f t="shared" ca="1" si="4"/>
        <v>#VALUE!</v>
      </c>
      <c r="V45" s="60" t="e">
        <f t="shared" ca="1" si="5"/>
        <v>#VALUE!</v>
      </c>
      <c r="W45" s="61" t="e">
        <f t="shared" ca="1" si="6"/>
        <v>#VALUE!</v>
      </c>
      <c r="X45" s="61" t="str">
        <f ca="1">OFFSET(業務便入力!$W45,0,(COLUMN()-COLUMN($L$1))/6)</f>
        <v/>
      </c>
      <c r="Y45" s="61" t="e">
        <f>IF($I45="(送料別)",0,VLOOKUP($H45,業務便!$A$20:$O$29,4+(COLUMN()-COLUMN($M$1))/6,FALSE))</f>
        <v>#N/A</v>
      </c>
      <c r="Z45" s="62" t="e">
        <f t="shared" ca="1" si="7"/>
        <v>#VALUE!</v>
      </c>
      <c r="AA45" s="59" t="e">
        <f t="shared" ca="1" si="8"/>
        <v>#VALUE!</v>
      </c>
      <c r="AB45" s="60" t="e">
        <f t="shared" ca="1" si="9"/>
        <v>#VALUE!</v>
      </c>
      <c r="AC45" s="61" t="e">
        <f t="shared" ca="1" si="10"/>
        <v>#VALUE!</v>
      </c>
      <c r="AD45" s="61" t="str">
        <f ca="1">OFFSET(業務便入力!$W45,0,(COLUMN()-COLUMN($L$1))/6)</f>
        <v/>
      </c>
      <c r="AE45" s="61" t="e">
        <f>IF($I45="(送料別)",0,VLOOKUP($H45,業務便!$A$20:$O$29,4+(COLUMN()-COLUMN($M$1))/6,FALSE))</f>
        <v>#N/A</v>
      </c>
      <c r="AF45" s="62" t="e">
        <f t="shared" ca="1" si="11"/>
        <v>#VALUE!</v>
      </c>
      <c r="AG45" s="59" t="e">
        <f t="shared" ca="1" si="12"/>
        <v>#VALUE!</v>
      </c>
      <c r="AH45" s="60" t="e">
        <f t="shared" ca="1" si="13"/>
        <v>#VALUE!</v>
      </c>
      <c r="AI45" s="61" t="e">
        <f t="shared" ca="1" si="14"/>
        <v>#VALUE!</v>
      </c>
      <c r="AJ45" s="61" t="str">
        <f ca="1">OFFSET(業務便入力!$W45,0,(COLUMN()-COLUMN($L$1))/6)</f>
        <v/>
      </c>
      <c r="AK45" s="61" t="e">
        <f>IF($I45="(送料別)",0,VLOOKUP($H45,業務便!$A$20:$O$29,4+(COLUMN()-COLUMN($M$1))/6,FALSE))</f>
        <v>#N/A</v>
      </c>
      <c r="AL45" s="62" t="e">
        <f t="shared" ca="1" si="15"/>
        <v>#VALUE!</v>
      </c>
      <c r="AM45" s="59" t="e">
        <f t="shared" ca="1" si="16"/>
        <v>#VALUE!</v>
      </c>
      <c r="AN45" s="60" t="e">
        <f t="shared" ca="1" si="17"/>
        <v>#VALUE!</v>
      </c>
      <c r="AO45" s="61" t="e">
        <f t="shared" ca="1" si="18"/>
        <v>#VALUE!</v>
      </c>
      <c r="AP45" s="61" t="str">
        <f ca="1">OFFSET(業務便入力!$W45,0,(COLUMN()-COLUMN($L$1))/6)</f>
        <v/>
      </c>
      <c r="AQ45" s="61" t="e">
        <f>IF($I45="(送料別)",0,VLOOKUP($H45,業務便!$A$20:$O$29,4+(COLUMN()-COLUMN($M$1))/6,FALSE))</f>
        <v>#N/A</v>
      </c>
      <c r="AR45" s="62" t="e">
        <f t="shared" ca="1" si="19"/>
        <v>#VALUE!</v>
      </c>
      <c r="AS45" s="59" t="e">
        <f t="shared" ca="1" si="20"/>
        <v>#VALUE!</v>
      </c>
      <c r="AT45" s="60" t="e">
        <f t="shared" ca="1" si="21"/>
        <v>#VALUE!</v>
      </c>
      <c r="AU45" s="61" t="e">
        <f t="shared" ca="1" si="22"/>
        <v>#VALUE!</v>
      </c>
      <c r="AV45" s="61" t="str">
        <f ca="1">OFFSET(業務便入力!$W45,0,(COLUMN()-COLUMN($L$1))/6)</f>
        <v/>
      </c>
      <c r="AW45" s="61" t="e">
        <f>IF($I45="(送料別)",0,VLOOKUP($H45,業務便!$A$20:$O$29,4+(COLUMN()-COLUMN($M$1))/6,FALSE))</f>
        <v>#N/A</v>
      </c>
      <c r="AX45" s="62" t="e">
        <f t="shared" ca="1" si="23"/>
        <v>#VALUE!</v>
      </c>
      <c r="AY45" s="59" t="e">
        <f t="shared" ca="1" si="24"/>
        <v>#VALUE!</v>
      </c>
      <c r="AZ45" s="60" t="e">
        <f t="shared" ca="1" si="25"/>
        <v>#VALUE!</v>
      </c>
      <c r="BA45" s="61" t="e">
        <f t="shared" ca="1" si="26"/>
        <v>#VALUE!</v>
      </c>
      <c r="BB45" s="61" t="str">
        <f ca="1">OFFSET(業務便入力!$W45,0,(COLUMN()-COLUMN($L$1))/6)</f>
        <v/>
      </c>
      <c r="BC45" s="61" t="e">
        <f>IF($I45="(送料別)",0,VLOOKUP($H45,業務便!$A$20:$O$29,4+(COLUMN()-COLUMN($M$1))/6,FALSE))</f>
        <v>#N/A</v>
      </c>
      <c r="BD45" s="62" t="e">
        <f t="shared" ca="1" si="27"/>
        <v>#VALUE!</v>
      </c>
      <c r="BE45" s="59" t="e">
        <f t="shared" ca="1" si="28"/>
        <v>#VALUE!</v>
      </c>
      <c r="BF45" s="60" t="e">
        <f t="shared" ca="1" si="29"/>
        <v>#VALUE!</v>
      </c>
      <c r="BG45" s="61" t="e">
        <f t="shared" ca="1" si="30"/>
        <v>#VALUE!</v>
      </c>
      <c r="BH45" s="61" t="str">
        <f ca="1">OFFSET(業務便入力!$W45,0,(COLUMN()-COLUMN($L$1))/6)</f>
        <v/>
      </c>
      <c r="BI45" s="61" t="e">
        <f>IF($I45="(送料別)",0,VLOOKUP($H45,業務便!$A$20:$O$29,4+(COLUMN()-COLUMN($M$1))/6,FALSE))</f>
        <v>#N/A</v>
      </c>
      <c r="BJ45" s="62" t="e">
        <f t="shared" ca="1" si="31"/>
        <v>#VALUE!</v>
      </c>
      <c r="BK45" s="59" t="e">
        <f t="shared" ca="1" si="32"/>
        <v>#VALUE!</v>
      </c>
      <c r="BL45" s="60" t="e">
        <f t="shared" ca="1" si="33"/>
        <v>#VALUE!</v>
      </c>
      <c r="BM45" s="61" t="e">
        <f t="shared" ca="1" si="34"/>
        <v>#VALUE!</v>
      </c>
      <c r="BN45" s="61" t="str">
        <f ca="1">OFFSET(業務便入力!$W45,0,(COLUMN()-COLUMN($L$1))/6)</f>
        <v/>
      </c>
      <c r="BO45" s="61" t="e">
        <f>IF($I45="(送料別)",0,VLOOKUP($H45,業務便!$A$20:$O$29,4+(COLUMN()-COLUMN($M$1))/6,FALSE))</f>
        <v>#N/A</v>
      </c>
      <c r="BP45" s="62" t="e">
        <f t="shared" ca="1" si="35"/>
        <v>#VALUE!</v>
      </c>
      <c r="BQ45" s="59" t="e">
        <f t="shared" ca="1" si="36"/>
        <v>#VALUE!</v>
      </c>
      <c r="BR45" s="60" t="e">
        <f t="shared" ca="1" si="37"/>
        <v>#VALUE!</v>
      </c>
      <c r="BS45" s="61" t="e">
        <f t="shared" ca="1" si="38"/>
        <v>#VALUE!</v>
      </c>
      <c r="BT45" s="61" t="str">
        <f ca="1">OFFSET(業務便入力!$W45,0,(COLUMN()-COLUMN($L$1))/6)</f>
        <v/>
      </c>
      <c r="BU45" s="61" t="e">
        <f>IF($I45="(送料別)",0,VLOOKUP($H45,業務便!$A$20:$O$29,4+(COLUMN()-COLUMN($M$1))/6,FALSE))</f>
        <v>#N/A</v>
      </c>
      <c r="BV45" s="62" t="e">
        <f t="shared" ca="1" si="39"/>
        <v>#VALUE!</v>
      </c>
      <c r="BW45" s="59" t="e">
        <f t="shared" ca="1" si="40"/>
        <v>#VALUE!</v>
      </c>
      <c r="BX45" s="60" t="e">
        <f t="shared" ca="1" si="41"/>
        <v>#VALUE!</v>
      </c>
      <c r="BY45" s="61" t="e">
        <f t="shared" ca="1" si="42"/>
        <v>#VALUE!</v>
      </c>
      <c r="BZ45" s="61" t="str">
        <f ca="1">OFFSET(業務便入力!$W45,0,(COLUMN()-COLUMN($L$1))/6)</f>
        <v/>
      </c>
      <c r="CA45" s="61" t="e">
        <f>IF($I45="(送料別)",0,VLOOKUP($H45,業務便!$A$20:$O$29,4+(COLUMN()-COLUMN($M$1))/6,FALSE))</f>
        <v>#N/A</v>
      </c>
      <c r="CB45" s="62" t="e">
        <f t="shared" ca="1" si="43"/>
        <v>#VALUE!</v>
      </c>
      <c r="CC45" s="59" t="e">
        <f t="shared" ca="1" si="44"/>
        <v>#VALUE!</v>
      </c>
      <c r="CD45" s="60" t="e">
        <f t="shared" ca="1" si="45"/>
        <v>#VALUE!</v>
      </c>
      <c r="CE45" s="61" t="e">
        <f t="shared" ca="1" si="46"/>
        <v>#VALUE!</v>
      </c>
    </row>
    <row r="46" spans="1:83">
      <c r="A46" s="6">
        <v>43</v>
      </c>
      <c r="B46" s="158" t="str">
        <f>IF(ISBLANK(業務便入力!B46),"",業務便入力!B46)</f>
        <v/>
      </c>
      <c r="C46" s="5" t="str">
        <f>IF(ISBLANK(業務便入力!C46),"",業務便入力!C46)</f>
        <v/>
      </c>
      <c r="D46" s="15">
        <f>IF(ISBLANK(宅配便仮計算!D46),"",宅配便仮計算!D46)</f>
        <v>0.85</v>
      </c>
      <c r="E46" s="5" t="str">
        <f>IF(ISBLANK(業務便入力!I46),"",業務便入力!I46)</f>
        <v/>
      </c>
      <c r="F46" s="5" t="str">
        <f>IF(ISBLANK(業務便入力!L46),"",業務便入力!L46)</f>
        <v/>
      </c>
      <c r="G46" s="5" t="str">
        <f>IF(ISBLANK(業務便入力!N46),"",IF(業務便入力!P46="以上",1,業務便入力!N46))</f>
        <v/>
      </c>
      <c r="H46" s="5" t="str">
        <f>IF(ISBLANK(業務便入力!Q46),"",業務便入力!Q46)</f>
        <v/>
      </c>
      <c r="I46" s="6" t="str">
        <f>IF(ISBLANK(業務便入力!R46),"",業務便入力!R46)</f>
        <v/>
      </c>
      <c r="J46" s="5" t="str">
        <f>IF(ISBLANK(業務便入力!S46),"",業務便入力!S46)</f>
        <v/>
      </c>
      <c r="K46" s="5" t="str">
        <f>IF(ISBLANK(業務便入力!T46),"",業務便入力!T46)</f>
        <v/>
      </c>
      <c r="L46" s="61" t="str">
        <f ca="1">OFFSET(業務便入力!$W46,0,(COLUMN()-COLUMN($L$1))/6)</f>
        <v/>
      </c>
      <c r="M46" s="61" t="e">
        <f>IF($I46="(送料別)",0,VLOOKUP($H46,業務便!$A$20:$O$29,4+(COLUMN()-COLUMN($M$1))/6,FALSE))</f>
        <v>#N/A</v>
      </c>
      <c r="N46" s="62" t="e">
        <f t="shared" ca="1" si="0"/>
        <v>#VALUE!</v>
      </c>
      <c r="O46" s="59" t="e">
        <f t="shared" ca="1" si="1"/>
        <v>#VALUE!</v>
      </c>
      <c r="P46" s="60" t="e">
        <f t="shared" ca="1" si="2"/>
        <v>#VALUE!</v>
      </c>
      <c r="Q46" s="61" t="e">
        <f t="shared" ca="1" si="47"/>
        <v>#VALUE!</v>
      </c>
      <c r="R46" s="61" t="str">
        <f ca="1">OFFSET(業務便入力!$W46,0,(COLUMN()-COLUMN($L$1))/6)</f>
        <v/>
      </c>
      <c r="S46" s="61" t="e">
        <f>IF($I46="(送料別)",0,VLOOKUP($H46,業務便!$A$20:$O$29,4+(COLUMN()-COLUMN($M$1))/6,FALSE))</f>
        <v>#N/A</v>
      </c>
      <c r="T46" s="62" t="e">
        <f t="shared" ca="1" si="3"/>
        <v>#VALUE!</v>
      </c>
      <c r="U46" s="59" t="e">
        <f t="shared" ca="1" si="4"/>
        <v>#VALUE!</v>
      </c>
      <c r="V46" s="60" t="e">
        <f t="shared" ca="1" si="5"/>
        <v>#VALUE!</v>
      </c>
      <c r="W46" s="61" t="e">
        <f t="shared" ca="1" si="6"/>
        <v>#VALUE!</v>
      </c>
      <c r="X46" s="61" t="str">
        <f ca="1">OFFSET(業務便入力!$W46,0,(COLUMN()-COLUMN($L$1))/6)</f>
        <v/>
      </c>
      <c r="Y46" s="61" t="e">
        <f>IF($I46="(送料別)",0,VLOOKUP($H46,業務便!$A$20:$O$29,4+(COLUMN()-COLUMN($M$1))/6,FALSE))</f>
        <v>#N/A</v>
      </c>
      <c r="Z46" s="62" t="e">
        <f t="shared" ca="1" si="7"/>
        <v>#VALUE!</v>
      </c>
      <c r="AA46" s="59" t="e">
        <f t="shared" ca="1" si="8"/>
        <v>#VALUE!</v>
      </c>
      <c r="AB46" s="60" t="e">
        <f t="shared" ca="1" si="9"/>
        <v>#VALUE!</v>
      </c>
      <c r="AC46" s="61" t="e">
        <f t="shared" ca="1" si="10"/>
        <v>#VALUE!</v>
      </c>
      <c r="AD46" s="61" t="str">
        <f ca="1">OFFSET(業務便入力!$W46,0,(COLUMN()-COLUMN($L$1))/6)</f>
        <v/>
      </c>
      <c r="AE46" s="61" t="e">
        <f>IF($I46="(送料別)",0,VLOOKUP($H46,業務便!$A$20:$O$29,4+(COLUMN()-COLUMN($M$1))/6,FALSE))</f>
        <v>#N/A</v>
      </c>
      <c r="AF46" s="62" t="e">
        <f t="shared" ca="1" si="11"/>
        <v>#VALUE!</v>
      </c>
      <c r="AG46" s="59" t="e">
        <f t="shared" ca="1" si="12"/>
        <v>#VALUE!</v>
      </c>
      <c r="AH46" s="60" t="e">
        <f t="shared" ca="1" si="13"/>
        <v>#VALUE!</v>
      </c>
      <c r="AI46" s="61" t="e">
        <f t="shared" ca="1" si="14"/>
        <v>#VALUE!</v>
      </c>
      <c r="AJ46" s="61" t="str">
        <f ca="1">OFFSET(業務便入力!$W46,0,(COLUMN()-COLUMN($L$1))/6)</f>
        <v/>
      </c>
      <c r="AK46" s="61" t="e">
        <f>IF($I46="(送料別)",0,VLOOKUP($H46,業務便!$A$20:$O$29,4+(COLUMN()-COLUMN($M$1))/6,FALSE))</f>
        <v>#N/A</v>
      </c>
      <c r="AL46" s="62" t="e">
        <f t="shared" ca="1" si="15"/>
        <v>#VALUE!</v>
      </c>
      <c r="AM46" s="59" t="e">
        <f t="shared" ca="1" si="16"/>
        <v>#VALUE!</v>
      </c>
      <c r="AN46" s="60" t="e">
        <f t="shared" ca="1" si="17"/>
        <v>#VALUE!</v>
      </c>
      <c r="AO46" s="61" t="e">
        <f t="shared" ca="1" si="18"/>
        <v>#VALUE!</v>
      </c>
      <c r="AP46" s="61" t="str">
        <f ca="1">OFFSET(業務便入力!$W46,0,(COLUMN()-COLUMN($L$1))/6)</f>
        <v/>
      </c>
      <c r="AQ46" s="61" t="e">
        <f>IF($I46="(送料別)",0,VLOOKUP($H46,業務便!$A$20:$O$29,4+(COLUMN()-COLUMN($M$1))/6,FALSE))</f>
        <v>#N/A</v>
      </c>
      <c r="AR46" s="62" t="e">
        <f t="shared" ca="1" si="19"/>
        <v>#VALUE!</v>
      </c>
      <c r="AS46" s="59" t="e">
        <f t="shared" ca="1" si="20"/>
        <v>#VALUE!</v>
      </c>
      <c r="AT46" s="60" t="e">
        <f t="shared" ca="1" si="21"/>
        <v>#VALUE!</v>
      </c>
      <c r="AU46" s="61" t="e">
        <f t="shared" ca="1" si="22"/>
        <v>#VALUE!</v>
      </c>
      <c r="AV46" s="61" t="str">
        <f ca="1">OFFSET(業務便入力!$W46,0,(COLUMN()-COLUMN($L$1))/6)</f>
        <v/>
      </c>
      <c r="AW46" s="61" t="e">
        <f>IF($I46="(送料別)",0,VLOOKUP($H46,業務便!$A$20:$O$29,4+(COLUMN()-COLUMN($M$1))/6,FALSE))</f>
        <v>#N/A</v>
      </c>
      <c r="AX46" s="62" t="e">
        <f t="shared" ca="1" si="23"/>
        <v>#VALUE!</v>
      </c>
      <c r="AY46" s="59" t="e">
        <f t="shared" ca="1" si="24"/>
        <v>#VALUE!</v>
      </c>
      <c r="AZ46" s="60" t="e">
        <f t="shared" ca="1" si="25"/>
        <v>#VALUE!</v>
      </c>
      <c r="BA46" s="61" t="e">
        <f t="shared" ca="1" si="26"/>
        <v>#VALUE!</v>
      </c>
      <c r="BB46" s="61" t="str">
        <f ca="1">OFFSET(業務便入力!$W46,0,(COLUMN()-COLUMN($L$1))/6)</f>
        <v/>
      </c>
      <c r="BC46" s="61" t="e">
        <f>IF($I46="(送料別)",0,VLOOKUP($H46,業務便!$A$20:$O$29,4+(COLUMN()-COLUMN($M$1))/6,FALSE))</f>
        <v>#N/A</v>
      </c>
      <c r="BD46" s="62" t="e">
        <f t="shared" ca="1" si="27"/>
        <v>#VALUE!</v>
      </c>
      <c r="BE46" s="59" t="e">
        <f t="shared" ca="1" si="28"/>
        <v>#VALUE!</v>
      </c>
      <c r="BF46" s="60" t="e">
        <f t="shared" ca="1" si="29"/>
        <v>#VALUE!</v>
      </c>
      <c r="BG46" s="61" t="e">
        <f t="shared" ca="1" si="30"/>
        <v>#VALUE!</v>
      </c>
      <c r="BH46" s="61" t="str">
        <f ca="1">OFFSET(業務便入力!$W46,0,(COLUMN()-COLUMN($L$1))/6)</f>
        <v/>
      </c>
      <c r="BI46" s="61" t="e">
        <f>IF($I46="(送料別)",0,VLOOKUP($H46,業務便!$A$20:$O$29,4+(COLUMN()-COLUMN($M$1))/6,FALSE))</f>
        <v>#N/A</v>
      </c>
      <c r="BJ46" s="62" t="e">
        <f t="shared" ca="1" si="31"/>
        <v>#VALUE!</v>
      </c>
      <c r="BK46" s="59" t="e">
        <f t="shared" ca="1" si="32"/>
        <v>#VALUE!</v>
      </c>
      <c r="BL46" s="60" t="e">
        <f t="shared" ca="1" si="33"/>
        <v>#VALUE!</v>
      </c>
      <c r="BM46" s="61" t="e">
        <f t="shared" ca="1" si="34"/>
        <v>#VALUE!</v>
      </c>
      <c r="BN46" s="61" t="str">
        <f ca="1">OFFSET(業務便入力!$W46,0,(COLUMN()-COLUMN($L$1))/6)</f>
        <v/>
      </c>
      <c r="BO46" s="61" t="e">
        <f>IF($I46="(送料別)",0,VLOOKUP($H46,業務便!$A$20:$O$29,4+(COLUMN()-COLUMN($M$1))/6,FALSE))</f>
        <v>#N/A</v>
      </c>
      <c r="BP46" s="62" t="e">
        <f t="shared" ca="1" si="35"/>
        <v>#VALUE!</v>
      </c>
      <c r="BQ46" s="59" t="e">
        <f t="shared" ca="1" si="36"/>
        <v>#VALUE!</v>
      </c>
      <c r="BR46" s="60" t="e">
        <f t="shared" ca="1" si="37"/>
        <v>#VALUE!</v>
      </c>
      <c r="BS46" s="61" t="e">
        <f t="shared" ca="1" si="38"/>
        <v>#VALUE!</v>
      </c>
      <c r="BT46" s="61" t="str">
        <f ca="1">OFFSET(業務便入力!$W46,0,(COLUMN()-COLUMN($L$1))/6)</f>
        <v/>
      </c>
      <c r="BU46" s="61" t="e">
        <f>IF($I46="(送料別)",0,VLOOKUP($H46,業務便!$A$20:$O$29,4+(COLUMN()-COLUMN($M$1))/6,FALSE))</f>
        <v>#N/A</v>
      </c>
      <c r="BV46" s="62" t="e">
        <f t="shared" ca="1" si="39"/>
        <v>#VALUE!</v>
      </c>
      <c r="BW46" s="59" t="e">
        <f t="shared" ca="1" si="40"/>
        <v>#VALUE!</v>
      </c>
      <c r="BX46" s="60" t="e">
        <f t="shared" ca="1" si="41"/>
        <v>#VALUE!</v>
      </c>
      <c r="BY46" s="61" t="e">
        <f t="shared" ca="1" si="42"/>
        <v>#VALUE!</v>
      </c>
      <c r="BZ46" s="61" t="str">
        <f ca="1">OFFSET(業務便入力!$W46,0,(COLUMN()-COLUMN($L$1))/6)</f>
        <v/>
      </c>
      <c r="CA46" s="61" t="e">
        <f>IF($I46="(送料別)",0,VLOOKUP($H46,業務便!$A$20:$O$29,4+(COLUMN()-COLUMN($M$1))/6,FALSE))</f>
        <v>#N/A</v>
      </c>
      <c r="CB46" s="62" t="e">
        <f t="shared" ca="1" si="43"/>
        <v>#VALUE!</v>
      </c>
      <c r="CC46" s="59" t="e">
        <f t="shared" ca="1" si="44"/>
        <v>#VALUE!</v>
      </c>
      <c r="CD46" s="60" t="e">
        <f t="shared" ca="1" si="45"/>
        <v>#VALUE!</v>
      </c>
      <c r="CE46" s="61" t="e">
        <f t="shared" ca="1" si="46"/>
        <v>#VALUE!</v>
      </c>
    </row>
    <row r="47" spans="1:83">
      <c r="A47" s="6">
        <v>44</v>
      </c>
      <c r="B47" s="158" t="str">
        <f>IF(ISBLANK(業務便入力!B47),"",業務便入力!B47)</f>
        <v/>
      </c>
      <c r="C47" s="5" t="str">
        <f>IF(ISBLANK(業務便入力!C47),"",業務便入力!C47)</f>
        <v/>
      </c>
      <c r="D47" s="15">
        <f>IF(ISBLANK(宅配便仮計算!D47),"",宅配便仮計算!D47)</f>
        <v>0.85</v>
      </c>
      <c r="E47" s="5" t="str">
        <f>IF(ISBLANK(業務便入力!I47),"",業務便入力!I47)</f>
        <v/>
      </c>
      <c r="F47" s="5" t="str">
        <f>IF(ISBLANK(業務便入力!L47),"",業務便入力!L47)</f>
        <v/>
      </c>
      <c r="G47" s="5" t="str">
        <f>IF(ISBLANK(業務便入力!N47),"",IF(業務便入力!P47="以上",1,業務便入力!N47))</f>
        <v/>
      </c>
      <c r="H47" s="5" t="str">
        <f>IF(ISBLANK(業務便入力!Q47),"",業務便入力!Q47)</f>
        <v/>
      </c>
      <c r="I47" s="6" t="str">
        <f>IF(ISBLANK(業務便入力!R47),"",業務便入力!R47)</f>
        <v/>
      </c>
      <c r="J47" s="5" t="str">
        <f>IF(ISBLANK(業務便入力!S47),"",業務便入力!S47)</f>
        <v/>
      </c>
      <c r="K47" s="5" t="str">
        <f>IF(ISBLANK(業務便入力!T47),"",業務便入力!T47)</f>
        <v/>
      </c>
      <c r="L47" s="61" t="str">
        <f ca="1">OFFSET(業務便入力!$W47,0,(COLUMN()-COLUMN($L$1))/6)</f>
        <v/>
      </c>
      <c r="M47" s="61" t="e">
        <f>IF($I47="(送料別)",0,VLOOKUP($H47,業務便!$A$20:$O$29,4+(COLUMN()-COLUMN($M$1))/6,FALSE))</f>
        <v>#N/A</v>
      </c>
      <c r="N47" s="62" t="e">
        <f t="shared" ca="1" si="0"/>
        <v>#VALUE!</v>
      </c>
      <c r="O47" s="59" t="e">
        <f t="shared" ca="1" si="1"/>
        <v>#VALUE!</v>
      </c>
      <c r="P47" s="60" t="e">
        <f t="shared" ca="1" si="2"/>
        <v>#VALUE!</v>
      </c>
      <c r="Q47" s="61" t="e">
        <f t="shared" ca="1" si="47"/>
        <v>#VALUE!</v>
      </c>
      <c r="R47" s="61" t="str">
        <f ca="1">OFFSET(業務便入力!$W47,0,(COLUMN()-COLUMN($L$1))/6)</f>
        <v/>
      </c>
      <c r="S47" s="61" t="e">
        <f>IF($I47="(送料別)",0,VLOOKUP($H47,業務便!$A$20:$O$29,4+(COLUMN()-COLUMN($M$1))/6,FALSE))</f>
        <v>#N/A</v>
      </c>
      <c r="T47" s="62" t="e">
        <f t="shared" ca="1" si="3"/>
        <v>#VALUE!</v>
      </c>
      <c r="U47" s="59" t="e">
        <f t="shared" ca="1" si="4"/>
        <v>#VALUE!</v>
      </c>
      <c r="V47" s="60" t="e">
        <f t="shared" ca="1" si="5"/>
        <v>#VALUE!</v>
      </c>
      <c r="W47" s="61" t="e">
        <f t="shared" ca="1" si="6"/>
        <v>#VALUE!</v>
      </c>
      <c r="X47" s="61" t="str">
        <f ca="1">OFFSET(業務便入力!$W47,0,(COLUMN()-COLUMN($L$1))/6)</f>
        <v/>
      </c>
      <c r="Y47" s="61" t="e">
        <f>IF($I47="(送料別)",0,VLOOKUP($H47,業務便!$A$20:$O$29,4+(COLUMN()-COLUMN($M$1))/6,FALSE))</f>
        <v>#N/A</v>
      </c>
      <c r="Z47" s="62" t="e">
        <f t="shared" ca="1" si="7"/>
        <v>#VALUE!</v>
      </c>
      <c r="AA47" s="59" t="e">
        <f t="shared" ca="1" si="8"/>
        <v>#VALUE!</v>
      </c>
      <c r="AB47" s="60" t="e">
        <f t="shared" ca="1" si="9"/>
        <v>#VALUE!</v>
      </c>
      <c r="AC47" s="61" t="e">
        <f t="shared" ca="1" si="10"/>
        <v>#VALUE!</v>
      </c>
      <c r="AD47" s="61" t="str">
        <f ca="1">OFFSET(業務便入力!$W47,0,(COLUMN()-COLUMN($L$1))/6)</f>
        <v/>
      </c>
      <c r="AE47" s="61" t="e">
        <f>IF($I47="(送料別)",0,VLOOKUP($H47,業務便!$A$20:$O$29,4+(COLUMN()-COLUMN($M$1))/6,FALSE))</f>
        <v>#N/A</v>
      </c>
      <c r="AF47" s="62" t="e">
        <f t="shared" ca="1" si="11"/>
        <v>#VALUE!</v>
      </c>
      <c r="AG47" s="59" t="e">
        <f t="shared" ca="1" si="12"/>
        <v>#VALUE!</v>
      </c>
      <c r="AH47" s="60" t="e">
        <f t="shared" ca="1" si="13"/>
        <v>#VALUE!</v>
      </c>
      <c r="AI47" s="61" t="e">
        <f t="shared" ca="1" si="14"/>
        <v>#VALUE!</v>
      </c>
      <c r="AJ47" s="61" t="str">
        <f ca="1">OFFSET(業務便入力!$W47,0,(COLUMN()-COLUMN($L$1))/6)</f>
        <v/>
      </c>
      <c r="AK47" s="61" t="e">
        <f>IF($I47="(送料別)",0,VLOOKUP($H47,業務便!$A$20:$O$29,4+(COLUMN()-COLUMN($M$1))/6,FALSE))</f>
        <v>#N/A</v>
      </c>
      <c r="AL47" s="62" t="e">
        <f t="shared" ca="1" si="15"/>
        <v>#VALUE!</v>
      </c>
      <c r="AM47" s="59" t="e">
        <f t="shared" ca="1" si="16"/>
        <v>#VALUE!</v>
      </c>
      <c r="AN47" s="60" t="e">
        <f t="shared" ca="1" si="17"/>
        <v>#VALUE!</v>
      </c>
      <c r="AO47" s="61" t="e">
        <f t="shared" ca="1" si="18"/>
        <v>#VALUE!</v>
      </c>
      <c r="AP47" s="61" t="str">
        <f ca="1">OFFSET(業務便入力!$W47,0,(COLUMN()-COLUMN($L$1))/6)</f>
        <v/>
      </c>
      <c r="AQ47" s="61" t="e">
        <f>IF($I47="(送料別)",0,VLOOKUP($H47,業務便!$A$20:$O$29,4+(COLUMN()-COLUMN($M$1))/6,FALSE))</f>
        <v>#N/A</v>
      </c>
      <c r="AR47" s="62" t="e">
        <f t="shared" ca="1" si="19"/>
        <v>#VALUE!</v>
      </c>
      <c r="AS47" s="59" t="e">
        <f t="shared" ca="1" si="20"/>
        <v>#VALUE!</v>
      </c>
      <c r="AT47" s="60" t="e">
        <f t="shared" ca="1" si="21"/>
        <v>#VALUE!</v>
      </c>
      <c r="AU47" s="61" t="e">
        <f t="shared" ca="1" si="22"/>
        <v>#VALUE!</v>
      </c>
      <c r="AV47" s="61" t="str">
        <f ca="1">OFFSET(業務便入力!$W47,0,(COLUMN()-COLUMN($L$1))/6)</f>
        <v/>
      </c>
      <c r="AW47" s="61" t="e">
        <f>IF($I47="(送料別)",0,VLOOKUP($H47,業務便!$A$20:$O$29,4+(COLUMN()-COLUMN($M$1))/6,FALSE))</f>
        <v>#N/A</v>
      </c>
      <c r="AX47" s="62" t="e">
        <f t="shared" ca="1" si="23"/>
        <v>#VALUE!</v>
      </c>
      <c r="AY47" s="59" t="e">
        <f t="shared" ca="1" si="24"/>
        <v>#VALUE!</v>
      </c>
      <c r="AZ47" s="60" t="e">
        <f t="shared" ca="1" si="25"/>
        <v>#VALUE!</v>
      </c>
      <c r="BA47" s="61" t="e">
        <f t="shared" ca="1" si="26"/>
        <v>#VALUE!</v>
      </c>
      <c r="BB47" s="61" t="str">
        <f ca="1">OFFSET(業務便入力!$W47,0,(COLUMN()-COLUMN($L$1))/6)</f>
        <v/>
      </c>
      <c r="BC47" s="61" t="e">
        <f>IF($I47="(送料別)",0,VLOOKUP($H47,業務便!$A$20:$O$29,4+(COLUMN()-COLUMN($M$1))/6,FALSE))</f>
        <v>#N/A</v>
      </c>
      <c r="BD47" s="62" t="e">
        <f t="shared" ca="1" si="27"/>
        <v>#VALUE!</v>
      </c>
      <c r="BE47" s="59" t="e">
        <f t="shared" ca="1" si="28"/>
        <v>#VALUE!</v>
      </c>
      <c r="BF47" s="60" t="e">
        <f t="shared" ca="1" si="29"/>
        <v>#VALUE!</v>
      </c>
      <c r="BG47" s="61" t="e">
        <f t="shared" ca="1" si="30"/>
        <v>#VALUE!</v>
      </c>
      <c r="BH47" s="61" t="str">
        <f ca="1">OFFSET(業務便入力!$W47,0,(COLUMN()-COLUMN($L$1))/6)</f>
        <v/>
      </c>
      <c r="BI47" s="61" t="e">
        <f>IF($I47="(送料別)",0,VLOOKUP($H47,業務便!$A$20:$O$29,4+(COLUMN()-COLUMN($M$1))/6,FALSE))</f>
        <v>#N/A</v>
      </c>
      <c r="BJ47" s="62" t="e">
        <f t="shared" ca="1" si="31"/>
        <v>#VALUE!</v>
      </c>
      <c r="BK47" s="59" t="e">
        <f t="shared" ca="1" si="32"/>
        <v>#VALUE!</v>
      </c>
      <c r="BL47" s="60" t="e">
        <f t="shared" ca="1" si="33"/>
        <v>#VALUE!</v>
      </c>
      <c r="BM47" s="61" t="e">
        <f t="shared" ca="1" si="34"/>
        <v>#VALUE!</v>
      </c>
      <c r="BN47" s="61" t="str">
        <f ca="1">OFFSET(業務便入力!$W47,0,(COLUMN()-COLUMN($L$1))/6)</f>
        <v/>
      </c>
      <c r="BO47" s="61" t="e">
        <f>IF($I47="(送料別)",0,VLOOKUP($H47,業務便!$A$20:$O$29,4+(COLUMN()-COLUMN($M$1))/6,FALSE))</f>
        <v>#N/A</v>
      </c>
      <c r="BP47" s="62" t="e">
        <f t="shared" ca="1" si="35"/>
        <v>#VALUE!</v>
      </c>
      <c r="BQ47" s="59" t="e">
        <f t="shared" ca="1" si="36"/>
        <v>#VALUE!</v>
      </c>
      <c r="BR47" s="60" t="e">
        <f t="shared" ca="1" si="37"/>
        <v>#VALUE!</v>
      </c>
      <c r="BS47" s="61" t="e">
        <f t="shared" ca="1" si="38"/>
        <v>#VALUE!</v>
      </c>
      <c r="BT47" s="61" t="str">
        <f ca="1">OFFSET(業務便入力!$W47,0,(COLUMN()-COLUMN($L$1))/6)</f>
        <v/>
      </c>
      <c r="BU47" s="61" t="e">
        <f>IF($I47="(送料別)",0,VLOOKUP($H47,業務便!$A$20:$O$29,4+(COLUMN()-COLUMN($M$1))/6,FALSE))</f>
        <v>#N/A</v>
      </c>
      <c r="BV47" s="62" t="e">
        <f t="shared" ca="1" si="39"/>
        <v>#VALUE!</v>
      </c>
      <c r="BW47" s="59" t="e">
        <f t="shared" ca="1" si="40"/>
        <v>#VALUE!</v>
      </c>
      <c r="BX47" s="60" t="e">
        <f t="shared" ca="1" si="41"/>
        <v>#VALUE!</v>
      </c>
      <c r="BY47" s="61" t="e">
        <f t="shared" ca="1" si="42"/>
        <v>#VALUE!</v>
      </c>
      <c r="BZ47" s="61" t="str">
        <f ca="1">OFFSET(業務便入力!$W47,0,(COLUMN()-COLUMN($L$1))/6)</f>
        <v/>
      </c>
      <c r="CA47" s="61" t="e">
        <f>IF($I47="(送料別)",0,VLOOKUP($H47,業務便!$A$20:$O$29,4+(COLUMN()-COLUMN($M$1))/6,FALSE))</f>
        <v>#N/A</v>
      </c>
      <c r="CB47" s="62" t="e">
        <f t="shared" ca="1" si="43"/>
        <v>#VALUE!</v>
      </c>
      <c r="CC47" s="59" t="e">
        <f t="shared" ca="1" si="44"/>
        <v>#VALUE!</v>
      </c>
      <c r="CD47" s="60" t="e">
        <f t="shared" ca="1" si="45"/>
        <v>#VALUE!</v>
      </c>
      <c r="CE47" s="61" t="e">
        <f t="shared" ca="1" si="46"/>
        <v>#VALUE!</v>
      </c>
    </row>
    <row r="48" spans="1:83">
      <c r="A48" s="6">
        <v>45</v>
      </c>
      <c r="B48" s="158" t="str">
        <f>IF(ISBLANK(業務便入力!B48),"",業務便入力!B48)</f>
        <v/>
      </c>
      <c r="C48" s="5" t="str">
        <f>IF(ISBLANK(業務便入力!C48),"",業務便入力!C48)</f>
        <v/>
      </c>
      <c r="D48" s="15">
        <f>IF(ISBLANK(宅配便仮計算!D48),"",宅配便仮計算!D48)</f>
        <v>0.85</v>
      </c>
      <c r="E48" s="5" t="str">
        <f>IF(ISBLANK(業務便入力!I48),"",業務便入力!I48)</f>
        <v/>
      </c>
      <c r="F48" s="5" t="str">
        <f>IF(ISBLANK(業務便入力!L48),"",業務便入力!L48)</f>
        <v/>
      </c>
      <c r="G48" s="5" t="str">
        <f>IF(ISBLANK(業務便入力!N48),"",IF(業務便入力!P48="以上",1,業務便入力!N48))</f>
        <v/>
      </c>
      <c r="H48" s="5" t="str">
        <f>IF(ISBLANK(業務便入力!Q48),"",業務便入力!Q48)</f>
        <v/>
      </c>
      <c r="I48" s="6" t="str">
        <f>IF(ISBLANK(業務便入力!R48),"",業務便入力!R48)</f>
        <v/>
      </c>
      <c r="J48" s="5" t="str">
        <f>IF(ISBLANK(業務便入力!S48),"",業務便入力!S48)</f>
        <v/>
      </c>
      <c r="K48" s="5" t="str">
        <f>IF(ISBLANK(業務便入力!T48),"",業務便入力!T48)</f>
        <v/>
      </c>
      <c r="L48" s="61" t="str">
        <f ca="1">OFFSET(業務便入力!$W48,0,(COLUMN()-COLUMN($L$1))/6)</f>
        <v/>
      </c>
      <c r="M48" s="61" t="e">
        <f>IF($I48="(送料別)",0,VLOOKUP($H48,業務便!$A$20:$O$29,4+(COLUMN()-COLUMN($M$1))/6,FALSE))</f>
        <v>#N/A</v>
      </c>
      <c r="N48" s="62" t="e">
        <f t="shared" ca="1" si="0"/>
        <v>#VALUE!</v>
      </c>
      <c r="O48" s="59" t="e">
        <f t="shared" ca="1" si="1"/>
        <v>#VALUE!</v>
      </c>
      <c r="P48" s="60" t="e">
        <f t="shared" ca="1" si="2"/>
        <v>#VALUE!</v>
      </c>
      <c r="Q48" s="61" t="e">
        <f t="shared" ca="1" si="47"/>
        <v>#VALUE!</v>
      </c>
      <c r="R48" s="61" t="str">
        <f ca="1">OFFSET(業務便入力!$W48,0,(COLUMN()-COLUMN($L$1))/6)</f>
        <v/>
      </c>
      <c r="S48" s="61" t="e">
        <f>IF($I48="(送料別)",0,VLOOKUP($H48,業務便!$A$20:$O$29,4+(COLUMN()-COLUMN($M$1))/6,FALSE))</f>
        <v>#N/A</v>
      </c>
      <c r="T48" s="62" t="e">
        <f t="shared" ca="1" si="3"/>
        <v>#VALUE!</v>
      </c>
      <c r="U48" s="59" t="e">
        <f t="shared" ca="1" si="4"/>
        <v>#VALUE!</v>
      </c>
      <c r="V48" s="60" t="e">
        <f t="shared" ca="1" si="5"/>
        <v>#VALUE!</v>
      </c>
      <c r="W48" s="61" t="e">
        <f t="shared" ca="1" si="6"/>
        <v>#VALUE!</v>
      </c>
      <c r="X48" s="61" t="str">
        <f ca="1">OFFSET(業務便入力!$W48,0,(COLUMN()-COLUMN($L$1))/6)</f>
        <v/>
      </c>
      <c r="Y48" s="61" t="e">
        <f>IF($I48="(送料別)",0,VLOOKUP($H48,業務便!$A$20:$O$29,4+(COLUMN()-COLUMN($M$1))/6,FALSE))</f>
        <v>#N/A</v>
      </c>
      <c r="Z48" s="62" t="e">
        <f t="shared" ca="1" si="7"/>
        <v>#VALUE!</v>
      </c>
      <c r="AA48" s="59" t="e">
        <f t="shared" ca="1" si="8"/>
        <v>#VALUE!</v>
      </c>
      <c r="AB48" s="60" t="e">
        <f t="shared" ca="1" si="9"/>
        <v>#VALUE!</v>
      </c>
      <c r="AC48" s="61" t="e">
        <f t="shared" ca="1" si="10"/>
        <v>#VALUE!</v>
      </c>
      <c r="AD48" s="61" t="str">
        <f ca="1">OFFSET(業務便入力!$W48,0,(COLUMN()-COLUMN($L$1))/6)</f>
        <v/>
      </c>
      <c r="AE48" s="61" t="e">
        <f>IF($I48="(送料別)",0,VLOOKUP($H48,業務便!$A$20:$O$29,4+(COLUMN()-COLUMN($M$1))/6,FALSE))</f>
        <v>#N/A</v>
      </c>
      <c r="AF48" s="62" t="e">
        <f t="shared" ca="1" si="11"/>
        <v>#VALUE!</v>
      </c>
      <c r="AG48" s="59" t="e">
        <f t="shared" ca="1" si="12"/>
        <v>#VALUE!</v>
      </c>
      <c r="AH48" s="60" t="e">
        <f t="shared" ca="1" si="13"/>
        <v>#VALUE!</v>
      </c>
      <c r="AI48" s="61" t="e">
        <f t="shared" ca="1" si="14"/>
        <v>#VALUE!</v>
      </c>
      <c r="AJ48" s="61" t="str">
        <f ca="1">OFFSET(業務便入力!$W48,0,(COLUMN()-COLUMN($L$1))/6)</f>
        <v/>
      </c>
      <c r="AK48" s="61" t="e">
        <f>IF($I48="(送料別)",0,VLOOKUP($H48,業務便!$A$20:$O$29,4+(COLUMN()-COLUMN($M$1))/6,FALSE))</f>
        <v>#N/A</v>
      </c>
      <c r="AL48" s="62" t="e">
        <f t="shared" ca="1" si="15"/>
        <v>#VALUE!</v>
      </c>
      <c r="AM48" s="59" t="e">
        <f t="shared" ca="1" si="16"/>
        <v>#VALUE!</v>
      </c>
      <c r="AN48" s="60" t="e">
        <f t="shared" ca="1" si="17"/>
        <v>#VALUE!</v>
      </c>
      <c r="AO48" s="61" t="e">
        <f t="shared" ca="1" si="18"/>
        <v>#VALUE!</v>
      </c>
      <c r="AP48" s="61" t="str">
        <f ca="1">OFFSET(業務便入力!$W48,0,(COLUMN()-COLUMN($L$1))/6)</f>
        <v/>
      </c>
      <c r="AQ48" s="61" t="e">
        <f>IF($I48="(送料別)",0,VLOOKUP($H48,業務便!$A$20:$O$29,4+(COLUMN()-COLUMN($M$1))/6,FALSE))</f>
        <v>#N/A</v>
      </c>
      <c r="AR48" s="62" t="e">
        <f t="shared" ca="1" si="19"/>
        <v>#VALUE!</v>
      </c>
      <c r="AS48" s="59" t="e">
        <f t="shared" ca="1" si="20"/>
        <v>#VALUE!</v>
      </c>
      <c r="AT48" s="60" t="e">
        <f t="shared" ca="1" si="21"/>
        <v>#VALUE!</v>
      </c>
      <c r="AU48" s="61" t="e">
        <f t="shared" ca="1" si="22"/>
        <v>#VALUE!</v>
      </c>
      <c r="AV48" s="61" t="str">
        <f ca="1">OFFSET(業務便入力!$W48,0,(COLUMN()-COLUMN($L$1))/6)</f>
        <v/>
      </c>
      <c r="AW48" s="61" t="e">
        <f>IF($I48="(送料別)",0,VLOOKUP($H48,業務便!$A$20:$O$29,4+(COLUMN()-COLUMN($M$1))/6,FALSE))</f>
        <v>#N/A</v>
      </c>
      <c r="AX48" s="62" t="e">
        <f t="shared" ca="1" si="23"/>
        <v>#VALUE!</v>
      </c>
      <c r="AY48" s="59" t="e">
        <f t="shared" ca="1" si="24"/>
        <v>#VALUE!</v>
      </c>
      <c r="AZ48" s="60" t="e">
        <f t="shared" ca="1" si="25"/>
        <v>#VALUE!</v>
      </c>
      <c r="BA48" s="61" t="e">
        <f t="shared" ca="1" si="26"/>
        <v>#VALUE!</v>
      </c>
      <c r="BB48" s="61" t="str">
        <f ca="1">OFFSET(業務便入力!$W48,0,(COLUMN()-COLUMN($L$1))/6)</f>
        <v/>
      </c>
      <c r="BC48" s="61" t="e">
        <f>IF($I48="(送料別)",0,VLOOKUP($H48,業務便!$A$20:$O$29,4+(COLUMN()-COLUMN($M$1))/6,FALSE))</f>
        <v>#N/A</v>
      </c>
      <c r="BD48" s="62" t="e">
        <f t="shared" ca="1" si="27"/>
        <v>#VALUE!</v>
      </c>
      <c r="BE48" s="59" t="e">
        <f t="shared" ca="1" si="28"/>
        <v>#VALUE!</v>
      </c>
      <c r="BF48" s="60" t="e">
        <f t="shared" ca="1" si="29"/>
        <v>#VALUE!</v>
      </c>
      <c r="BG48" s="61" t="e">
        <f t="shared" ca="1" si="30"/>
        <v>#VALUE!</v>
      </c>
      <c r="BH48" s="61" t="str">
        <f ca="1">OFFSET(業務便入力!$W48,0,(COLUMN()-COLUMN($L$1))/6)</f>
        <v/>
      </c>
      <c r="BI48" s="61" t="e">
        <f>IF($I48="(送料別)",0,VLOOKUP($H48,業務便!$A$20:$O$29,4+(COLUMN()-COLUMN($M$1))/6,FALSE))</f>
        <v>#N/A</v>
      </c>
      <c r="BJ48" s="62" t="e">
        <f t="shared" ca="1" si="31"/>
        <v>#VALUE!</v>
      </c>
      <c r="BK48" s="59" t="e">
        <f t="shared" ca="1" si="32"/>
        <v>#VALUE!</v>
      </c>
      <c r="BL48" s="60" t="e">
        <f t="shared" ca="1" si="33"/>
        <v>#VALUE!</v>
      </c>
      <c r="BM48" s="61" t="e">
        <f t="shared" ca="1" si="34"/>
        <v>#VALUE!</v>
      </c>
      <c r="BN48" s="61" t="str">
        <f ca="1">OFFSET(業務便入力!$W48,0,(COLUMN()-COLUMN($L$1))/6)</f>
        <v/>
      </c>
      <c r="BO48" s="61" t="e">
        <f>IF($I48="(送料別)",0,VLOOKUP($H48,業務便!$A$20:$O$29,4+(COLUMN()-COLUMN($M$1))/6,FALSE))</f>
        <v>#N/A</v>
      </c>
      <c r="BP48" s="62" t="e">
        <f t="shared" ca="1" si="35"/>
        <v>#VALUE!</v>
      </c>
      <c r="BQ48" s="59" t="e">
        <f t="shared" ca="1" si="36"/>
        <v>#VALUE!</v>
      </c>
      <c r="BR48" s="60" t="e">
        <f t="shared" ca="1" si="37"/>
        <v>#VALUE!</v>
      </c>
      <c r="BS48" s="61" t="e">
        <f t="shared" ca="1" si="38"/>
        <v>#VALUE!</v>
      </c>
      <c r="BT48" s="61" t="str">
        <f ca="1">OFFSET(業務便入力!$W48,0,(COLUMN()-COLUMN($L$1))/6)</f>
        <v/>
      </c>
      <c r="BU48" s="61" t="e">
        <f>IF($I48="(送料別)",0,VLOOKUP($H48,業務便!$A$20:$O$29,4+(COLUMN()-COLUMN($M$1))/6,FALSE))</f>
        <v>#N/A</v>
      </c>
      <c r="BV48" s="62" t="e">
        <f t="shared" ca="1" si="39"/>
        <v>#VALUE!</v>
      </c>
      <c r="BW48" s="59" t="e">
        <f t="shared" ca="1" si="40"/>
        <v>#VALUE!</v>
      </c>
      <c r="BX48" s="60" t="e">
        <f t="shared" ca="1" si="41"/>
        <v>#VALUE!</v>
      </c>
      <c r="BY48" s="61" t="e">
        <f t="shared" ca="1" si="42"/>
        <v>#VALUE!</v>
      </c>
      <c r="BZ48" s="61" t="str">
        <f ca="1">OFFSET(業務便入力!$W48,0,(COLUMN()-COLUMN($L$1))/6)</f>
        <v/>
      </c>
      <c r="CA48" s="61" t="e">
        <f>IF($I48="(送料別)",0,VLOOKUP($H48,業務便!$A$20:$O$29,4+(COLUMN()-COLUMN($M$1))/6,FALSE))</f>
        <v>#N/A</v>
      </c>
      <c r="CB48" s="62" t="e">
        <f t="shared" ca="1" si="43"/>
        <v>#VALUE!</v>
      </c>
      <c r="CC48" s="59" t="e">
        <f t="shared" ca="1" si="44"/>
        <v>#VALUE!</v>
      </c>
      <c r="CD48" s="60" t="e">
        <f t="shared" ca="1" si="45"/>
        <v>#VALUE!</v>
      </c>
      <c r="CE48" s="61" t="e">
        <f t="shared" ca="1" si="46"/>
        <v>#VALUE!</v>
      </c>
    </row>
    <row r="49" spans="1:83">
      <c r="A49" s="6">
        <v>46</v>
      </c>
      <c r="B49" s="158" t="str">
        <f>IF(ISBLANK(業務便入力!B49),"",業務便入力!B49)</f>
        <v/>
      </c>
      <c r="C49" s="5" t="str">
        <f>IF(ISBLANK(業務便入力!C49),"",業務便入力!C49)</f>
        <v/>
      </c>
      <c r="D49" s="15">
        <f>IF(ISBLANK(宅配便仮計算!D49),"",宅配便仮計算!D49)</f>
        <v>0.85</v>
      </c>
      <c r="E49" s="5" t="str">
        <f>IF(ISBLANK(業務便入力!I49),"",業務便入力!I49)</f>
        <v/>
      </c>
      <c r="F49" s="5" t="str">
        <f>IF(ISBLANK(業務便入力!L49),"",業務便入力!L49)</f>
        <v/>
      </c>
      <c r="G49" s="5" t="str">
        <f>IF(ISBLANK(業務便入力!N49),"",IF(業務便入力!P49="以上",1,業務便入力!N49))</f>
        <v/>
      </c>
      <c r="H49" s="5" t="str">
        <f>IF(ISBLANK(業務便入力!Q49),"",業務便入力!Q49)</f>
        <v/>
      </c>
      <c r="I49" s="6" t="str">
        <f>IF(ISBLANK(業務便入力!R49),"",業務便入力!R49)</f>
        <v/>
      </c>
      <c r="J49" s="5" t="str">
        <f>IF(ISBLANK(業務便入力!S49),"",業務便入力!S49)</f>
        <v/>
      </c>
      <c r="K49" s="5" t="str">
        <f>IF(ISBLANK(業務便入力!T49),"",業務便入力!T49)</f>
        <v/>
      </c>
      <c r="L49" s="61" t="str">
        <f ca="1">OFFSET(業務便入力!$W49,0,(COLUMN()-COLUMN($L$1))/6)</f>
        <v/>
      </c>
      <c r="M49" s="61" t="e">
        <f>IF($I49="(送料別)",0,VLOOKUP($H49,業務便!$A$20:$O$29,4+(COLUMN()-COLUMN($M$1))/6,FALSE))</f>
        <v>#N/A</v>
      </c>
      <c r="N49" s="62" t="e">
        <f t="shared" ca="1" si="0"/>
        <v>#VALUE!</v>
      </c>
      <c r="O49" s="59" t="e">
        <f t="shared" ca="1" si="1"/>
        <v>#VALUE!</v>
      </c>
      <c r="P49" s="60" t="e">
        <f t="shared" ca="1" si="2"/>
        <v>#VALUE!</v>
      </c>
      <c r="Q49" s="61" t="e">
        <f t="shared" ca="1" si="47"/>
        <v>#VALUE!</v>
      </c>
      <c r="R49" s="61" t="str">
        <f ca="1">OFFSET(業務便入力!$W49,0,(COLUMN()-COLUMN($L$1))/6)</f>
        <v/>
      </c>
      <c r="S49" s="61" t="e">
        <f>IF($I49="(送料別)",0,VLOOKUP($H49,業務便!$A$20:$O$29,4+(COLUMN()-COLUMN($M$1))/6,FALSE))</f>
        <v>#N/A</v>
      </c>
      <c r="T49" s="62" t="e">
        <f t="shared" ca="1" si="3"/>
        <v>#VALUE!</v>
      </c>
      <c r="U49" s="59" t="e">
        <f t="shared" ca="1" si="4"/>
        <v>#VALUE!</v>
      </c>
      <c r="V49" s="60" t="e">
        <f t="shared" ca="1" si="5"/>
        <v>#VALUE!</v>
      </c>
      <c r="W49" s="61" t="e">
        <f t="shared" ca="1" si="6"/>
        <v>#VALUE!</v>
      </c>
      <c r="X49" s="61" t="str">
        <f ca="1">OFFSET(業務便入力!$W49,0,(COLUMN()-COLUMN($L$1))/6)</f>
        <v/>
      </c>
      <c r="Y49" s="61" t="e">
        <f>IF($I49="(送料別)",0,VLOOKUP($H49,業務便!$A$20:$O$29,4+(COLUMN()-COLUMN($M$1))/6,FALSE))</f>
        <v>#N/A</v>
      </c>
      <c r="Z49" s="62" t="e">
        <f t="shared" ca="1" si="7"/>
        <v>#VALUE!</v>
      </c>
      <c r="AA49" s="59" t="e">
        <f t="shared" ca="1" si="8"/>
        <v>#VALUE!</v>
      </c>
      <c r="AB49" s="60" t="e">
        <f t="shared" ca="1" si="9"/>
        <v>#VALUE!</v>
      </c>
      <c r="AC49" s="61" t="e">
        <f t="shared" ca="1" si="10"/>
        <v>#VALUE!</v>
      </c>
      <c r="AD49" s="61" t="str">
        <f ca="1">OFFSET(業務便入力!$W49,0,(COLUMN()-COLUMN($L$1))/6)</f>
        <v/>
      </c>
      <c r="AE49" s="61" t="e">
        <f>IF($I49="(送料別)",0,VLOOKUP($H49,業務便!$A$20:$O$29,4+(COLUMN()-COLUMN($M$1))/6,FALSE))</f>
        <v>#N/A</v>
      </c>
      <c r="AF49" s="62" t="e">
        <f t="shared" ca="1" si="11"/>
        <v>#VALUE!</v>
      </c>
      <c r="AG49" s="59" t="e">
        <f t="shared" ca="1" si="12"/>
        <v>#VALUE!</v>
      </c>
      <c r="AH49" s="60" t="e">
        <f t="shared" ca="1" si="13"/>
        <v>#VALUE!</v>
      </c>
      <c r="AI49" s="61" t="e">
        <f t="shared" ca="1" si="14"/>
        <v>#VALUE!</v>
      </c>
      <c r="AJ49" s="61" t="str">
        <f ca="1">OFFSET(業務便入力!$W49,0,(COLUMN()-COLUMN($L$1))/6)</f>
        <v/>
      </c>
      <c r="AK49" s="61" t="e">
        <f>IF($I49="(送料別)",0,VLOOKUP($H49,業務便!$A$20:$O$29,4+(COLUMN()-COLUMN($M$1))/6,FALSE))</f>
        <v>#N/A</v>
      </c>
      <c r="AL49" s="62" t="e">
        <f t="shared" ca="1" si="15"/>
        <v>#VALUE!</v>
      </c>
      <c r="AM49" s="59" t="e">
        <f t="shared" ca="1" si="16"/>
        <v>#VALUE!</v>
      </c>
      <c r="AN49" s="60" t="e">
        <f t="shared" ca="1" si="17"/>
        <v>#VALUE!</v>
      </c>
      <c r="AO49" s="61" t="e">
        <f t="shared" ca="1" si="18"/>
        <v>#VALUE!</v>
      </c>
      <c r="AP49" s="61" t="str">
        <f ca="1">OFFSET(業務便入力!$W49,0,(COLUMN()-COLUMN($L$1))/6)</f>
        <v/>
      </c>
      <c r="AQ49" s="61" t="e">
        <f>IF($I49="(送料別)",0,VLOOKUP($H49,業務便!$A$20:$O$29,4+(COLUMN()-COLUMN($M$1))/6,FALSE))</f>
        <v>#N/A</v>
      </c>
      <c r="AR49" s="62" t="e">
        <f t="shared" ca="1" si="19"/>
        <v>#VALUE!</v>
      </c>
      <c r="AS49" s="59" t="e">
        <f t="shared" ca="1" si="20"/>
        <v>#VALUE!</v>
      </c>
      <c r="AT49" s="60" t="e">
        <f t="shared" ca="1" si="21"/>
        <v>#VALUE!</v>
      </c>
      <c r="AU49" s="61" t="e">
        <f t="shared" ca="1" si="22"/>
        <v>#VALUE!</v>
      </c>
      <c r="AV49" s="61" t="str">
        <f ca="1">OFFSET(業務便入力!$W49,0,(COLUMN()-COLUMN($L$1))/6)</f>
        <v/>
      </c>
      <c r="AW49" s="61" t="e">
        <f>IF($I49="(送料別)",0,VLOOKUP($H49,業務便!$A$20:$O$29,4+(COLUMN()-COLUMN($M$1))/6,FALSE))</f>
        <v>#N/A</v>
      </c>
      <c r="AX49" s="62" t="e">
        <f t="shared" ca="1" si="23"/>
        <v>#VALUE!</v>
      </c>
      <c r="AY49" s="59" t="e">
        <f t="shared" ca="1" si="24"/>
        <v>#VALUE!</v>
      </c>
      <c r="AZ49" s="60" t="e">
        <f t="shared" ca="1" si="25"/>
        <v>#VALUE!</v>
      </c>
      <c r="BA49" s="61" t="e">
        <f t="shared" ca="1" si="26"/>
        <v>#VALUE!</v>
      </c>
      <c r="BB49" s="61" t="str">
        <f ca="1">OFFSET(業務便入力!$W49,0,(COLUMN()-COLUMN($L$1))/6)</f>
        <v/>
      </c>
      <c r="BC49" s="61" t="e">
        <f>IF($I49="(送料別)",0,VLOOKUP($H49,業務便!$A$20:$O$29,4+(COLUMN()-COLUMN($M$1))/6,FALSE))</f>
        <v>#N/A</v>
      </c>
      <c r="BD49" s="62" t="e">
        <f t="shared" ca="1" si="27"/>
        <v>#VALUE!</v>
      </c>
      <c r="BE49" s="59" t="e">
        <f t="shared" ca="1" si="28"/>
        <v>#VALUE!</v>
      </c>
      <c r="BF49" s="60" t="e">
        <f t="shared" ca="1" si="29"/>
        <v>#VALUE!</v>
      </c>
      <c r="BG49" s="61" t="e">
        <f t="shared" ca="1" si="30"/>
        <v>#VALUE!</v>
      </c>
      <c r="BH49" s="61" t="str">
        <f ca="1">OFFSET(業務便入力!$W49,0,(COLUMN()-COLUMN($L$1))/6)</f>
        <v/>
      </c>
      <c r="BI49" s="61" t="e">
        <f>IF($I49="(送料別)",0,VLOOKUP($H49,業務便!$A$20:$O$29,4+(COLUMN()-COLUMN($M$1))/6,FALSE))</f>
        <v>#N/A</v>
      </c>
      <c r="BJ49" s="62" t="e">
        <f t="shared" ca="1" si="31"/>
        <v>#VALUE!</v>
      </c>
      <c r="BK49" s="59" t="e">
        <f t="shared" ca="1" si="32"/>
        <v>#VALUE!</v>
      </c>
      <c r="BL49" s="60" t="e">
        <f t="shared" ca="1" si="33"/>
        <v>#VALUE!</v>
      </c>
      <c r="BM49" s="61" t="e">
        <f t="shared" ca="1" si="34"/>
        <v>#VALUE!</v>
      </c>
      <c r="BN49" s="61" t="str">
        <f ca="1">OFFSET(業務便入力!$W49,0,(COLUMN()-COLUMN($L$1))/6)</f>
        <v/>
      </c>
      <c r="BO49" s="61" t="e">
        <f>IF($I49="(送料別)",0,VLOOKUP($H49,業務便!$A$20:$O$29,4+(COLUMN()-COLUMN($M$1))/6,FALSE))</f>
        <v>#N/A</v>
      </c>
      <c r="BP49" s="62" t="e">
        <f t="shared" ca="1" si="35"/>
        <v>#VALUE!</v>
      </c>
      <c r="BQ49" s="59" t="e">
        <f t="shared" ca="1" si="36"/>
        <v>#VALUE!</v>
      </c>
      <c r="BR49" s="60" t="e">
        <f t="shared" ca="1" si="37"/>
        <v>#VALUE!</v>
      </c>
      <c r="BS49" s="61" t="e">
        <f t="shared" ca="1" si="38"/>
        <v>#VALUE!</v>
      </c>
      <c r="BT49" s="61" t="str">
        <f ca="1">OFFSET(業務便入力!$W49,0,(COLUMN()-COLUMN($L$1))/6)</f>
        <v/>
      </c>
      <c r="BU49" s="61" t="e">
        <f>IF($I49="(送料別)",0,VLOOKUP($H49,業務便!$A$20:$O$29,4+(COLUMN()-COLUMN($M$1))/6,FALSE))</f>
        <v>#N/A</v>
      </c>
      <c r="BV49" s="62" t="e">
        <f t="shared" ca="1" si="39"/>
        <v>#VALUE!</v>
      </c>
      <c r="BW49" s="59" t="e">
        <f t="shared" ca="1" si="40"/>
        <v>#VALUE!</v>
      </c>
      <c r="BX49" s="60" t="e">
        <f t="shared" ca="1" si="41"/>
        <v>#VALUE!</v>
      </c>
      <c r="BY49" s="61" t="e">
        <f t="shared" ca="1" si="42"/>
        <v>#VALUE!</v>
      </c>
      <c r="BZ49" s="61" t="str">
        <f ca="1">OFFSET(業務便入力!$W49,0,(COLUMN()-COLUMN($L$1))/6)</f>
        <v/>
      </c>
      <c r="CA49" s="61" t="e">
        <f>IF($I49="(送料別)",0,VLOOKUP($H49,業務便!$A$20:$O$29,4+(COLUMN()-COLUMN($M$1))/6,FALSE))</f>
        <v>#N/A</v>
      </c>
      <c r="CB49" s="62" t="e">
        <f t="shared" ca="1" si="43"/>
        <v>#VALUE!</v>
      </c>
      <c r="CC49" s="59" t="e">
        <f t="shared" ca="1" si="44"/>
        <v>#VALUE!</v>
      </c>
      <c r="CD49" s="60" t="e">
        <f t="shared" ca="1" si="45"/>
        <v>#VALUE!</v>
      </c>
      <c r="CE49" s="61" t="e">
        <f t="shared" ca="1" si="46"/>
        <v>#VALUE!</v>
      </c>
    </row>
    <row r="50" spans="1:83">
      <c r="A50" s="6">
        <v>47</v>
      </c>
      <c r="B50" s="158" t="str">
        <f>IF(ISBLANK(業務便入力!B50),"",業務便入力!B50)</f>
        <v/>
      </c>
      <c r="C50" s="5" t="str">
        <f>IF(ISBLANK(業務便入力!C50),"",業務便入力!C50)</f>
        <v/>
      </c>
      <c r="D50" s="15">
        <f>IF(ISBLANK(宅配便仮計算!D50),"",宅配便仮計算!D50)</f>
        <v>0.85</v>
      </c>
      <c r="E50" s="5" t="str">
        <f>IF(ISBLANK(業務便入力!I50),"",業務便入力!I50)</f>
        <v/>
      </c>
      <c r="F50" s="5" t="str">
        <f>IF(ISBLANK(業務便入力!L50),"",業務便入力!L50)</f>
        <v/>
      </c>
      <c r="G50" s="5" t="str">
        <f>IF(ISBLANK(業務便入力!N50),"",IF(業務便入力!P50="以上",1,業務便入力!N50))</f>
        <v/>
      </c>
      <c r="H50" s="5" t="str">
        <f>IF(ISBLANK(業務便入力!Q50),"",業務便入力!Q50)</f>
        <v/>
      </c>
      <c r="I50" s="6" t="str">
        <f>IF(ISBLANK(業務便入力!R50),"",業務便入力!R50)</f>
        <v/>
      </c>
      <c r="J50" s="5" t="str">
        <f>IF(ISBLANK(業務便入力!S50),"",業務便入力!S50)</f>
        <v/>
      </c>
      <c r="K50" s="5" t="str">
        <f>IF(ISBLANK(業務便入力!T50),"",業務便入力!T50)</f>
        <v/>
      </c>
      <c r="L50" s="61" t="str">
        <f ca="1">OFFSET(業務便入力!$W50,0,(COLUMN()-COLUMN($L$1))/6)</f>
        <v/>
      </c>
      <c r="M50" s="61" t="e">
        <f>IF($I50="(送料別)",0,VLOOKUP($H50,業務便!$A$20:$O$29,4+(COLUMN()-COLUMN($M$1))/6,FALSE))</f>
        <v>#N/A</v>
      </c>
      <c r="N50" s="62" t="e">
        <f t="shared" ca="1" si="0"/>
        <v>#VALUE!</v>
      </c>
      <c r="O50" s="59" t="e">
        <f t="shared" ca="1" si="1"/>
        <v>#VALUE!</v>
      </c>
      <c r="P50" s="60" t="e">
        <f t="shared" ca="1" si="2"/>
        <v>#VALUE!</v>
      </c>
      <c r="Q50" s="61" t="e">
        <f t="shared" ca="1" si="47"/>
        <v>#VALUE!</v>
      </c>
      <c r="R50" s="61" t="str">
        <f ca="1">OFFSET(業務便入力!$W50,0,(COLUMN()-COLUMN($L$1))/6)</f>
        <v/>
      </c>
      <c r="S50" s="61" t="e">
        <f>IF($I50="(送料別)",0,VLOOKUP($H50,業務便!$A$20:$O$29,4+(COLUMN()-COLUMN($M$1))/6,FALSE))</f>
        <v>#N/A</v>
      </c>
      <c r="T50" s="62" t="e">
        <f t="shared" ca="1" si="3"/>
        <v>#VALUE!</v>
      </c>
      <c r="U50" s="59" t="e">
        <f t="shared" ca="1" si="4"/>
        <v>#VALUE!</v>
      </c>
      <c r="V50" s="60" t="e">
        <f t="shared" ca="1" si="5"/>
        <v>#VALUE!</v>
      </c>
      <c r="W50" s="61" t="e">
        <f t="shared" ca="1" si="6"/>
        <v>#VALUE!</v>
      </c>
      <c r="X50" s="61" t="str">
        <f ca="1">OFFSET(業務便入力!$W50,0,(COLUMN()-COLUMN($L$1))/6)</f>
        <v/>
      </c>
      <c r="Y50" s="61" t="e">
        <f>IF($I50="(送料別)",0,VLOOKUP($H50,業務便!$A$20:$O$29,4+(COLUMN()-COLUMN($M$1))/6,FALSE))</f>
        <v>#N/A</v>
      </c>
      <c r="Z50" s="62" t="e">
        <f t="shared" ca="1" si="7"/>
        <v>#VALUE!</v>
      </c>
      <c r="AA50" s="59" t="e">
        <f t="shared" ca="1" si="8"/>
        <v>#VALUE!</v>
      </c>
      <c r="AB50" s="60" t="e">
        <f t="shared" ca="1" si="9"/>
        <v>#VALUE!</v>
      </c>
      <c r="AC50" s="61" t="e">
        <f t="shared" ca="1" si="10"/>
        <v>#VALUE!</v>
      </c>
      <c r="AD50" s="61" t="str">
        <f ca="1">OFFSET(業務便入力!$W50,0,(COLUMN()-COLUMN($L$1))/6)</f>
        <v/>
      </c>
      <c r="AE50" s="61" t="e">
        <f>IF($I50="(送料別)",0,VLOOKUP($H50,業務便!$A$20:$O$29,4+(COLUMN()-COLUMN($M$1))/6,FALSE))</f>
        <v>#N/A</v>
      </c>
      <c r="AF50" s="62" t="e">
        <f t="shared" ca="1" si="11"/>
        <v>#VALUE!</v>
      </c>
      <c r="AG50" s="59" t="e">
        <f t="shared" ca="1" si="12"/>
        <v>#VALUE!</v>
      </c>
      <c r="AH50" s="60" t="e">
        <f t="shared" ca="1" si="13"/>
        <v>#VALUE!</v>
      </c>
      <c r="AI50" s="61" t="e">
        <f t="shared" ca="1" si="14"/>
        <v>#VALUE!</v>
      </c>
      <c r="AJ50" s="61" t="str">
        <f ca="1">OFFSET(業務便入力!$W50,0,(COLUMN()-COLUMN($L$1))/6)</f>
        <v/>
      </c>
      <c r="AK50" s="61" t="e">
        <f>IF($I50="(送料別)",0,VLOOKUP($H50,業務便!$A$20:$O$29,4+(COLUMN()-COLUMN($M$1))/6,FALSE))</f>
        <v>#N/A</v>
      </c>
      <c r="AL50" s="62" t="e">
        <f t="shared" ca="1" si="15"/>
        <v>#VALUE!</v>
      </c>
      <c r="AM50" s="59" t="e">
        <f t="shared" ca="1" si="16"/>
        <v>#VALUE!</v>
      </c>
      <c r="AN50" s="60" t="e">
        <f t="shared" ca="1" si="17"/>
        <v>#VALUE!</v>
      </c>
      <c r="AO50" s="61" t="e">
        <f t="shared" ca="1" si="18"/>
        <v>#VALUE!</v>
      </c>
      <c r="AP50" s="61" t="str">
        <f ca="1">OFFSET(業務便入力!$W50,0,(COLUMN()-COLUMN($L$1))/6)</f>
        <v/>
      </c>
      <c r="AQ50" s="61" t="e">
        <f>IF($I50="(送料別)",0,VLOOKUP($H50,業務便!$A$20:$O$29,4+(COLUMN()-COLUMN($M$1))/6,FALSE))</f>
        <v>#N/A</v>
      </c>
      <c r="AR50" s="62" t="e">
        <f t="shared" ca="1" si="19"/>
        <v>#VALUE!</v>
      </c>
      <c r="AS50" s="59" t="e">
        <f t="shared" ca="1" si="20"/>
        <v>#VALUE!</v>
      </c>
      <c r="AT50" s="60" t="e">
        <f t="shared" ca="1" si="21"/>
        <v>#VALUE!</v>
      </c>
      <c r="AU50" s="61" t="e">
        <f t="shared" ca="1" si="22"/>
        <v>#VALUE!</v>
      </c>
      <c r="AV50" s="61" t="str">
        <f ca="1">OFFSET(業務便入力!$W50,0,(COLUMN()-COLUMN($L$1))/6)</f>
        <v/>
      </c>
      <c r="AW50" s="61" t="e">
        <f>IF($I50="(送料別)",0,VLOOKUP($H50,業務便!$A$20:$O$29,4+(COLUMN()-COLUMN($M$1))/6,FALSE))</f>
        <v>#N/A</v>
      </c>
      <c r="AX50" s="62" t="e">
        <f t="shared" ca="1" si="23"/>
        <v>#VALUE!</v>
      </c>
      <c r="AY50" s="59" t="e">
        <f t="shared" ca="1" si="24"/>
        <v>#VALUE!</v>
      </c>
      <c r="AZ50" s="60" t="e">
        <f t="shared" ca="1" si="25"/>
        <v>#VALUE!</v>
      </c>
      <c r="BA50" s="61" t="e">
        <f t="shared" ca="1" si="26"/>
        <v>#VALUE!</v>
      </c>
      <c r="BB50" s="61" t="str">
        <f ca="1">OFFSET(業務便入力!$W50,0,(COLUMN()-COLUMN($L$1))/6)</f>
        <v/>
      </c>
      <c r="BC50" s="61" t="e">
        <f>IF($I50="(送料別)",0,VLOOKUP($H50,業務便!$A$20:$O$29,4+(COLUMN()-COLUMN($M$1))/6,FALSE))</f>
        <v>#N/A</v>
      </c>
      <c r="BD50" s="62" t="e">
        <f t="shared" ca="1" si="27"/>
        <v>#VALUE!</v>
      </c>
      <c r="BE50" s="59" t="e">
        <f t="shared" ca="1" si="28"/>
        <v>#VALUE!</v>
      </c>
      <c r="BF50" s="60" t="e">
        <f t="shared" ca="1" si="29"/>
        <v>#VALUE!</v>
      </c>
      <c r="BG50" s="61" t="e">
        <f t="shared" ca="1" si="30"/>
        <v>#VALUE!</v>
      </c>
      <c r="BH50" s="61" t="str">
        <f ca="1">OFFSET(業務便入力!$W50,0,(COLUMN()-COLUMN($L$1))/6)</f>
        <v/>
      </c>
      <c r="BI50" s="61" t="e">
        <f>IF($I50="(送料別)",0,VLOOKUP($H50,業務便!$A$20:$O$29,4+(COLUMN()-COLUMN($M$1))/6,FALSE))</f>
        <v>#N/A</v>
      </c>
      <c r="BJ50" s="62" t="e">
        <f t="shared" ca="1" si="31"/>
        <v>#VALUE!</v>
      </c>
      <c r="BK50" s="59" t="e">
        <f t="shared" ca="1" si="32"/>
        <v>#VALUE!</v>
      </c>
      <c r="BL50" s="60" t="e">
        <f t="shared" ca="1" si="33"/>
        <v>#VALUE!</v>
      </c>
      <c r="BM50" s="61" t="e">
        <f t="shared" ca="1" si="34"/>
        <v>#VALUE!</v>
      </c>
      <c r="BN50" s="61" t="str">
        <f ca="1">OFFSET(業務便入力!$W50,0,(COLUMN()-COLUMN($L$1))/6)</f>
        <v/>
      </c>
      <c r="BO50" s="61" t="e">
        <f>IF($I50="(送料別)",0,VLOOKUP($H50,業務便!$A$20:$O$29,4+(COLUMN()-COLUMN($M$1))/6,FALSE))</f>
        <v>#N/A</v>
      </c>
      <c r="BP50" s="62" t="e">
        <f t="shared" ca="1" si="35"/>
        <v>#VALUE!</v>
      </c>
      <c r="BQ50" s="59" t="e">
        <f t="shared" ca="1" si="36"/>
        <v>#VALUE!</v>
      </c>
      <c r="BR50" s="60" t="e">
        <f t="shared" ca="1" si="37"/>
        <v>#VALUE!</v>
      </c>
      <c r="BS50" s="61" t="e">
        <f t="shared" ca="1" si="38"/>
        <v>#VALUE!</v>
      </c>
      <c r="BT50" s="61" t="str">
        <f ca="1">OFFSET(業務便入力!$W50,0,(COLUMN()-COLUMN($L$1))/6)</f>
        <v/>
      </c>
      <c r="BU50" s="61" t="e">
        <f>IF($I50="(送料別)",0,VLOOKUP($H50,業務便!$A$20:$O$29,4+(COLUMN()-COLUMN($M$1))/6,FALSE))</f>
        <v>#N/A</v>
      </c>
      <c r="BV50" s="62" t="e">
        <f t="shared" ca="1" si="39"/>
        <v>#VALUE!</v>
      </c>
      <c r="BW50" s="59" t="e">
        <f t="shared" ca="1" si="40"/>
        <v>#VALUE!</v>
      </c>
      <c r="BX50" s="60" t="e">
        <f t="shared" ca="1" si="41"/>
        <v>#VALUE!</v>
      </c>
      <c r="BY50" s="61" t="e">
        <f t="shared" ca="1" si="42"/>
        <v>#VALUE!</v>
      </c>
      <c r="BZ50" s="61" t="str">
        <f ca="1">OFFSET(業務便入力!$W50,0,(COLUMN()-COLUMN($L$1))/6)</f>
        <v/>
      </c>
      <c r="CA50" s="61" t="e">
        <f>IF($I50="(送料別)",0,VLOOKUP($H50,業務便!$A$20:$O$29,4+(COLUMN()-COLUMN($M$1))/6,FALSE))</f>
        <v>#N/A</v>
      </c>
      <c r="CB50" s="62" t="e">
        <f t="shared" ca="1" si="43"/>
        <v>#VALUE!</v>
      </c>
      <c r="CC50" s="59" t="e">
        <f t="shared" ca="1" si="44"/>
        <v>#VALUE!</v>
      </c>
      <c r="CD50" s="60" t="e">
        <f t="shared" ca="1" si="45"/>
        <v>#VALUE!</v>
      </c>
      <c r="CE50" s="61" t="e">
        <f t="shared" ca="1" si="46"/>
        <v>#VALUE!</v>
      </c>
    </row>
    <row r="51" spans="1:83">
      <c r="A51" s="6">
        <v>48</v>
      </c>
      <c r="B51" s="158" t="str">
        <f>IF(ISBLANK(業務便入力!B51),"",業務便入力!B51)</f>
        <v/>
      </c>
      <c r="C51" s="5" t="str">
        <f>IF(ISBLANK(業務便入力!C51),"",業務便入力!C51)</f>
        <v/>
      </c>
      <c r="D51" s="15">
        <f>IF(ISBLANK(宅配便仮計算!D51),"",宅配便仮計算!D51)</f>
        <v>0.85</v>
      </c>
      <c r="E51" s="5" t="str">
        <f>IF(ISBLANK(業務便入力!I51),"",業務便入力!I51)</f>
        <v/>
      </c>
      <c r="F51" s="5" t="str">
        <f>IF(ISBLANK(業務便入力!L51),"",業務便入力!L51)</f>
        <v/>
      </c>
      <c r="G51" s="5" t="str">
        <f>IF(ISBLANK(業務便入力!N51),"",IF(業務便入力!P51="以上",1,業務便入力!N51))</f>
        <v/>
      </c>
      <c r="H51" s="5" t="str">
        <f>IF(ISBLANK(業務便入力!Q51),"",業務便入力!Q51)</f>
        <v/>
      </c>
      <c r="I51" s="6" t="str">
        <f>IF(ISBLANK(業務便入力!R51),"",業務便入力!R51)</f>
        <v/>
      </c>
      <c r="J51" s="5" t="str">
        <f>IF(ISBLANK(業務便入力!S51),"",業務便入力!S51)</f>
        <v/>
      </c>
      <c r="K51" s="5" t="str">
        <f>IF(ISBLANK(業務便入力!T51),"",業務便入力!T51)</f>
        <v/>
      </c>
      <c r="L51" s="61" t="str">
        <f ca="1">OFFSET(業務便入力!$W51,0,(COLUMN()-COLUMN($L$1))/6)</f>
        <v/>
      </c>
      <c r="M51" s="61" t="e">
        <f>IF($I51="(送料別)",0,VLOOKUP($H51,業務便!$A$20:$O$29,4+(COLUMN()-COLUMN($M$1))/6,FALSE))</f>
        <v>#N/A</v>
      </c>
      <c r="N51" s="62" t="e">
        <f t="shared" ca="1" si="0"/>
        <v>#VALUE!</v>
      </c>
      <c r="O51" s="59" t="e">
        <f t="shared" ca="1" si="1"/>
        <v>#VALUE!</v>
      </c>
      <c r="P51" s="60" t="e">
        <f t="shared" ca="1" si="2"/>
        <v>#VALUE!</v>
      </c>
      <c r="Q51" s="61" t="e">
        <f t="shared" ca="1" si="47"/>
        <v>#VALUE!</v>
      </c>
      <c r="R51" s="61" t="str">
        <f ca="1">OFFSET(業務便入力!$W51,0,(COLUMN()-COLUMN($L$1))/6)</f>
        <v/>
      </c>
      <c r="S51" s="61" t="e">
        <f>IF($I51="(送料別)",0,VLOOKUP($H51,業務便!$A$20:$O$29,4+(COLUMN()-COLUMN($M$1))/6,FALSE))</f>
        <v>#N/A</v>
      </c>
      <c r="T51" s="62" t="e">
        <f t="shared" ca="1" si="3"/>
        <v>#VALUE!</v>
      </c>
      <c r="U51" s="59" t="e">
        <f t="shared" ca="1" si="4"/>
        <v>#VALUE!</v>
      </c>
      <c r="V51" s="60" t="e">
        <f t="shared" ca="1" si="5"/>
        <v>#VALUE!</v>
      </c>
      <c r="W51" s="61" t="e">
        <f t="shared" ca="1" si="6"/>
        <v>#VALUE!</v>
      </c>
      <c r="X51" s="61" t="str">
        <f ca="1">OFFSET(業務便入力!$W51,0,(COLUMN()-COLUMN($L$1))/6)</f>
        <v/>
      </c>
      <c r="Y51" s="61" t="e">
        <f>IF($I51="(送料別)",0,VLOOKUP($H51,業務便!$A$20:$O$29,4+(COLUMN()-COLUMN($M$1))/6,FALSE))</f>
        <v>#N/A</v>
      </c>
      <c r="Z51" s="62" t="e">
        <f t="shared" ca="1" si="7"/>
        <v>#VALUE!</v>
      </c>
      <c r="AA51" s="59" t="e">
        <f t="shared" ca="1" si="8"/>
        <v>#VALUE!</v>
      </c>
      <c r="AB51" s="60" t="e">
        <f t="shared" ca="1" si="9"/>
        <v>#VALUE!</v>
      </c>
      <c r="AC51" s="61" t="e">
        <f t="shared" ca="1" si="10"/>
        <v>#VALUE!</v>
      </c>
      <c r="AD51" s="61" t="str">
        <f ca="1">OFFSET(業務便入力!$W51,0,(COLUMN()-COLUMN($L$1))/6)</f>
        <v/>
      </c>
      <c r="AE51" s="61" t="e">
        <f>IF($I51="(送料別)",0,VLOOKUP($H51,業務便!$A$20:$O$29,4+(COLUMN()-COLUMN($M$1))/6,FALSE))</f>
        <v>#N/A</v>
      </c>
      <c r="AF51" s="62" t="e">
        <f t="shared" ca="1" si="11"/>
        <v>#VALUE!</v>
      </c>
      <c r="AG51" s="59" t="e">
        <f t="shared" ca="1" si="12"/>
        <v>#VALUE!</v>
      </c>
      <c r="AH51" s="60" t="e">
        <f t="shared" ca="1" si="13"/>
        <v>#VALUE!</v>
      </c>
      <c r="AI51" s="61" t="e">
        <f t="shared" ca="1" si="14"/>
        <v>#VALUE!</v>
      </c>
      <c r="AJ51" s="61" t="str">
        <f ca="1">OFFSET(業務便入力!$W51,0,(COLUMN()-COLUMN($L$1))/6)</f>
        <v/>
      </c>
      <c r="AK51" s="61" t="e">
        <f>IF($I51="(送料別)",0,VLOOKUP($H51,業務便!$A$20:$O$29,4+(COLUMN()-COLUMN($M$1))/6,FALSE))</f>
        <v>#N/A</v>
      </c>
      <c r="AL51" s="62" t="e">
        <f t="shared" ca="1" si="15"/>
        <v>#VALUE!</v>
      </c>
      <c r="AM51" s="59" t="e">
        <f t="shared" ca="1" si="16"/>
        <v>#VALUE!</v>
      </c>
      <c r="AN51" s="60" t="e">
        <f t="shared" ca="1" si="17"/>
        <v>#VALUE!</v>
      </c>
      <c r="AO51" s="61" t="e">
        <f t="shared" ca="1" si="18"/>
        <v>#VALUE!</v>
      </c>
      <c r="AP51" s="61" t="str">
        <f ca="1">OFFSET(業務便入力!$W51,0,(COLUMN()-COLUMN($L$1))/6)</f>
        <v/>
      </c>
      <c r="AQ51" s="61" t="e">
        <f>IF($I51="(送料別)",0,VLOOKUP($H51,業務便!$A$20:$O$29,4+(COLUMN()-COLUMN($M$1))/6,FALSE))</f>
        <v>#N/A</v>
      </c>
      <c r="AR51" s="62" t="e">
        <f t="shared" ca="1" si="19"/>
        <v>#VALUE!</v>
      </c>
      <c r="AS51" s="59" t="e">
        <f t="shared" ca="1" si="20"/>
        <v>#VALUE!</v>
      </c>
      <c r="AT51" s="60" t="e">
        <f t="shared" ca="1" si="21"/>
        <v>#VALUE!</v>
      </c>
      <c r="AU51" s="61" t="e">
        <f t="shared" ca="1" si="22"/>
        <v>#VALUE!</v>
      </c>
      <c r="AV51" s="61" t="str">
        <f ca="1">OFFSET(業務便入力!$W51,0,(COLUMN()-COLUMN($L$1))/6)</f>
        <v/>
      </c>
      <c r="AW51" s="61" t="e">
        <f>IF($I51="(送料別)",0,VLOOKUP($H51,業務便!$A$20:$O$29,4+(COLUMN()-COLUMN($M$1))/6,FALSE))</f>
        <v>#N/A</v>
      </c>
      <c r="AX51" s="62" t="e">
        <f t="shared" ca="1" si="23"/>
        <v>#VALUE!</v>
      </c>
      <c r="AY51" s="59" t="e">
        <f t="shared" ca="1" si="24"/>
        <v>#VALUE!</v>
      </c>
      <c r="AZ51" s="60" t="e">
        <f t="shared" ca="1" si="25"/>
        <v>#VALUE!</v>
      </c>
      <c r="BA51" s="61" t="e">
        <f t="shared" ca="1" si="26"/>
        <v>#VALUE!</v>
      </c>
      <c r="BB51" s="61" t="str">
        <f ca="1">OFFSET(業務便入力!$W51,0,(COLUMN()-COLUMN($L$1))/6)</f>
        <v/>
      </c>
      <c r="BC51" s="61" t="e">
        <f>IF($I51="(送料別)",0,VLOOKUP($H51,業務便!$A$20:$O$29,4+(COLUMN()-COLUMN($M$1))/6,FALSE))</f>
        <v>#N/A</v>
      </c>
      <c r="BD51" s="62" t="e">
        <f t="shared" ca="1" si="27"/>
        <v>#VALUE!</v>
      </c>
      <c r="BE51" s="59" t="e">
        <f t="shared" ca="1" si="28"/>
        <v>#VALUE!</v>
      </c>
      <c r="BF51" s="60" t="e">
        <f t="shared" ca="1" si="29"/>
        <v>#VALUE!</v>
      </c>
      <c r="BG51" s="61" t="e">
        <f t="shared" ca="1" si="30"/>
        <v>#VALUE!</v>
      </c>
      <c r="BH51" s="61" t="str">
        <f ca="1">OFFSET(業務便入力!$W51,0,(COLUMN()-COLUMN($L$1))/6)</f>
        <v/>
      </c>
      <c r="BI51" s="61" t="e">
        <f>IF($I51="(送料別)",0,VLOOKUP($H51,業務便!$A$20:$O$29,4+(COLUMN()-COLUMN($M$1))/6,FALSE))</f>
        <v>#N/A</v>
      </c>
      <c r="BJ51" s="62" t="e">
        <f t="shared" ca="1" si="31"/>
        <v>#VALUE!</v>
      </c>
      <c r="BK51" s="59" t="e">
        <f t="shared" ca="1" si="32"/>
        <v>#VALUE!</v>
      </c>
      <c r="BL51" s="60" t="e">
        <f t="shared" ca="1" si="33"/>
        <v>#VALUE!</v>
      </c>
      <c r="BM51" s="61" t="e">
        <f t="shared" ca="1" si="34"/>
        <v>#VALUE!</v>
      </c>
      <c r="BN51" s="61" t="str">
        <f ca="1">OFFSET(業務便入力!$W51,0,(COLUMN()-COLUMN($L$1))/6)</f>
        <v/>
      </c>
      <c r="BO51" s="61" t="e">
        <f>IF($I51="(送料別)",0,VLOOKUP($H51,業務便!$A$20:$O$29,4+(COLUMN()-COLUMN($M$1))/6,FALSE))</f>
        <v>#N/A</v>
      </c>
      <c r="BP51" s="62" t="e">
        <f t="shared" ca="1" si="35"/>
        <v>#VALUE!</v>
      </c>
      <c r="BQ51" s="59" t="e">
        <f t="shared" ca="1" si="36"/>
        <v>#VALUE!</v>
      </c>
      <c r="BR51" s="60" t="e">
        <f t="shared" ca="1" si="37"/>
        <v>#VALUE!</v>
      </c>
      <c r="BS51" s="61" t="e">
        <f t="shared" ca="1" si="38"/>
        <v>#VALUE!</v>
      </c>
      <c r="BT51" s="61" t="str">
        <f ca="1">OFFSET(業務便入力!$W51,0,(COLUMN()-COLUMN($L$1))/6)</f>
        <v/>
      </c>
      <c r="BU51" s="61" t="e">
        <f>IF($I51="(送料別)",0,VLOOKUP($H51,業務便!$A$20:$O$29,4+(COLUMN()-COLUMN($M$1))/6,FALSE))</f>
        <v>#N/A</v>
      </c>
      <c r="BV51" s="62" t="e">
        <f t="shared" ca="1" si="39"/>
        <v>#VALUE!</v>
      </c>
      <c r="BW51" s="59" t="e">
        <f t="shared" ca="1" si="40"/>
        <v>#VALUE!</v>
      </c>
      <c r="BX51" s="60" t="e">
        <f t="shared" ca="1" si="41"/>
        <v>#VALUE!</v>
      </c>
      <c r="BY51" s="61" t="e">
        <f t="shared" ca="1" si="42"/>
        <v>#VALUE!</v>
      </c>
      <c r="BZ51" s="61" t="str">
        <f ca="1">OFFSET(業務便入力!$W51,0,(COLUMN()-COLUMN($L$1))/6)</f>
        <v/>
      </c>
      <c r="CA51" s="61" t="e">
        <f>IF($I51="(送料別)",0,VLOOKUP($H51,業務便!$A$20:$O$29,4+(COLUMN()-COLUMN($M$1))/6,FALSE))</f>
        <v>#N/A</v>
      </c>
      <c r="CB51" s="62" t="e">
        <f t="shared" ca="1" si="43"/>
        <v>#VALUE!</v>
      </c>
      <c r="CC51" s="59" t="e">
        <f t="shared" ca="1" si="44"/>
        <v>#VALUE!</v>
      </c>
      <c r="CD51" s="60" t="e">
        <f t="shared" ca="1" si="45"/>
        <v>#VALUE!</v>
      </c>
      <c r="CE51" s="61" t="e">
        <f t="shared" ca="1" si="46"/>
        <v>#VALUE!</v>
      </c>
    </row>
    <row r="52" spans="1:83">
      <c r="A52" s="6">
        <v>49</v>
      </c>
      <c r="B52" s="158" t="str">
        <f>IF(ISBLANK(業務便入力!B52),"",業務便入力!B52)</f>
        <v/>
      </c>
      <c r="C52" s="5" t="str">
        <f>IF(ISBLANK(業務便入力!C52),"",業務便入力!C52)</f>
        <v/>
      </c>
      <c r="D52" s="15">
        <f>IF(ISBLANK(宅配便仮計算!D52),"",宅配便仮計算!D52)</f>
        <v>0.85</v>
      </c>
      <c r="E52" s="5" t="str">
        <f>IF(ISBLANK(業務便入力!I52),"",業務便入力!I52)</f>
        <v/>
      </c>
      <c r="F52" s="5" t="str">
        <f>IF(ISBLANK(業務便入力!L52),"",業務便入力!L52)</f>
        <v/>
      </c>
      <c r="G52" s="5" t="str">
        <f>IF(ISBLANK(業務便入力!N52),"",IF(業務便入力!P52="以上",1,業務便入力!N52))</f>
        <v/>
      </c>
      <c r="H52" s="5" t="str">
        <f>IF(ISBLANK(業務便入力!Q52),"",業務便入力!Q52)</f>
        <v/>
      </c>
      <c r="I52" s="6" t="str">
        <f>IF(ISBLANK(業務便入力!R52),"",業務便入力!R52)</f>
        <v/>
      </c>
      <c r="J52" s="5" t="str">
        <f>IF(ISBLANK(業務便入力!S52),"",業務便入力!S52)</f>
        <v/>
      </c>
      <c r="K52" s="5" t="str">
        <f>IF(ISBLANK(業務便入力!T52),"",業務便入力!T52)</f>
        <v/>
      </c>
      <c r="L52" s="61" t="str">
        <f ca="1">OFFSET(業務便入力!$W52,0,(COLUMN()-COLUMN($L$1))/6)</f>
        <v/>
      </c>
      <c r="M52" s="61" t="e">
        <f>IF($I52="(送料別)",0,VLOOKUP($H52,業務便!$A$20:$O$29,4+(COLUMN()-COLUMN($M$1))/6,FALSE))</f>
        <v>#N/A</v>
      </c>
      <c r="N52" s="62" t="e">
        <f t="shared" ca="1" si="0"/>
        <v>#VALUE!</v>
      </c>
      <c r="O52" s="59" t="e">
        <f t="shared" ca="1" si="1"/>
        <v>#VALUE!</v>
      </c>
      <c r="P52" s="60" t="e">
        <f t="shared" ca="1" si="2"/>
        <v>#VALUE!</v>
      </c>
      <c r="Q52" s="61" t="e">
        <f t="shared" ca="1" si="47"/>
        <v>#VALUE!</v>
      </c>
      <c r="R52" s="61" t="str">
        <f ca="1">OFFSET(業務便入力!$W52,0,(COLUMN()-COLUMN($L$1))/6)</f>
        <v/>
      </c>
      <c r="S52" s="61" t="e">
        <f>IF($I52="(送料別)",0,VLOOKUP($H52,業務便!$A$20:$O$29,4+(COLUMN()-COLUMN($M$1))/6,FALSE))</f>
        <v>#N/A</v>
      </c>
      <c r="T52" s="62" t="e">
        <f t="shared" ca="1" si="3"/>
        <v>#VALUE!</v>
      </c>
      <c r="U52" s="59" t="e">
        <f t="shared" ca="1" si="4"/>
        <v>#VALUE!</v>
      </c>
      <c r="V52" s="60" t="e">
        <f t="shared" ca="1" si="5"/>
        <v>#VALUE!</v>
      </c>
      <c r="W52" s="61" t="e">
        <f t="shared" ca="1" si="6"/>
        <v>#VALUE!</v>
      </c>
      <c r="X52" s="61" t="str">
        <f ca="1">OFFSET(業務便入力!$W52,0,(COLUMN()-COLUMN($L$1))/6)</f>
        <v/>
      </c>
      <c r="Y52" s="61" t="e">
        <f>IF($I52="(送料別)",0,VLOOKUP($H52,業務便!$A$20:$O$29,4+(COLUMN()-COLUMN($M$1))/6,FALSE))</f>
        <v>#N/A</v>
      </c>
      <c r="Z52" s="62" t="e">
        <f t="shared" ca="1" si="7"/>
        <v>#VALUE!</v>
      </c>
      <c r="AA52" s="59" t="e">
        <f t="shared" ca="1" si="8"/>
        <v>#VALUE!</v>
      </c>
      <c r="AB52" s="60" t="e">
        <f t="shared" ca="1" si="9"/>
        <v>#VALUE!</v>
      </c>
      <c r="AC52" s="61" t="e">
        <f t="shared" ca="1" si="10"/>
        <v>#VALUE!</v>
      </c>
      <c r="AD52" s="61" t="str">
        <f ca="1">OFFSET(業務便入力!$W52,0,(COLUMN()-COLUMN($L$1))/6)</f>
        <v/>
      </c>
      <c r="AE52" s="61" t="e">
        <f>IF($I52="(送料別)",0,VLOOKUP($H52,業務便!$A$20:$O$29,4+(COLUMN()-COLUMN($M$1))/6,FALSE))</f>
        <v>#N/A</v>
      </c>
      <c r="AF52" s="62" t="e">
        <f t="shared" ca="1" si="11"/>
        <v>#VALUE!</v>
      </c>
      <c r="AG52" s="59" t="e">
        <f t="shared" ca="1" si="12"/>
        <v>#VALUE!</v>
      </c>
      <c r="AH52" s="60" t="e">
        <f t="shared" ca="1" si="13"/>
        <v>#VALUE!</v>
      </c>
      <c r="AI52" s="61" t="e">
        <f t="shared" ca="1" si="14"/>
        <v>#VALUE!</v>
      </c>
      <c r="AJ52" s="61" t="str">
        <f ca="1">OFFSET(業務便入力!$W52,0,(COLUMN()-COLUMN($L$1))/6)</f>
        <v/>
      </c>
      <c r="AK52" s="61" t="e">
        <f>IF($I52="(送料別)",0,VLOOKUP($H52,業務便!$A$20:$O$29,4+(COLUMN()-COLUMN($M$1))/6,FALSE))</f>
        <v>#N/A</v>
      </c>
      <c r="AL52" s="62" t="e">
        <f t="shared" ca="1" si="15"/>
        <v>#VALUE!</v>
      </c>
      <c r="AM52" s="59" t="e">
        <f t="shared" ca="1" si="16"/>
        <v>#VALUE!</v>
      </c>
      <c r="AN52" s="60" t="e">
        <f t="shared" ca="1" si="17"/>
        <v>#VALUE!</v>
      </c>
      <c r="AO52" s="61" t="e">
        <f t="shared" ca="1" si="18"/>
        <v>#VALUE!</v>
      </c>
      <c r="AP52" s="61" t="str">
        <f ca="1">OFFSET(業務便入力!$W52,0,(COLUMN()-COLUMN($L$1))/6)</f>
        <v/>
      </c>
      <c r="AQ52" s="61" t="e">
        <f>IF($I52="(送料別)",0,VLOOKUP($H52,業務便!$A$20:$O$29,4+(COLUMN()-COLUMN($M$1))/6,FALSE))</f>
        <v>#N/A</v>
      </c>
      <c r="AR52" s="62" t="e">
        <f t="shared" ca="1" si="19"/>
        <v>#VALUE!</v>
      </c>
      <c r="AS52" s="59" t="e">
        <f t="shared" ca="1" si="20"/>
        <v>#VALUE!</v>
      </c>
      <c r="AT52" s="60" t="e">
        <f t="shared" ca="1" si="21"/>
        <v>#VALUE!</v>
      </c>
      <c r="AU52" s="61" t="e">
        <f t="shared" ca="1" si="22"/>
        <v>#VALUE!</v>
      </c>
      <c r="AV52" s="61" t="str">
        <f ca="1">OFFSET(業務便入力!$W52,0,(COLUMN()-COLUMN($L$1))/6)</f>
        <v/>
      </c>
      <c r="AW52" s="61" t="e">
        <f>IF($I52="(送料別)",0,VLOOKUP($H52,業務便!$A$20:$O$29,4+(COLUMN()-COLUMN($M$1))/6,FALSE))</f>
        <v>#N/A</v>
      </c>
      <c r="AX52" s="62" t="e">
        <f t="shared" ca="1" si="23"/>
        <v>#VALUE!</v>
      </c>
      <c r="AY52" s="59" t="e">
        <f t="shared" ca="1" si="24"/>
        <v>#VALUE!</v>
      </c>
      <c r="AZ52" s="60" t="e">
        <f t="shared" ca="1" si="25"/>
        <v>#VALUE!</v>
      </c>
      <c r="BA52" s="61" t="e">
        <f t="shared" ca="1" si="26"/>
        <v>#VALUE!</v>
      </c>
      <c r="BB52" s="61" t="str">
        <f ca="1">OFFSET(業務便入力!$W52,0,(COLUMN()-COLUMN($L$1))/6)</f>
        <v/>
      </c>
      <c r="BC52" s="61" t="e">
        <f>IF($I52="(送料別)",0,VLOOKUP($H52,業務便!$A$20:$O$29,4+(COLUMN()-COLUMN($M$1))/6,FALSE))</f>
        <v>#N/A</v>
      </c>
      <c r="BD52" s="62" t="e">
        <f t="shared" ca="1" si="27"/>
        <v>#VALUE!</v>
      </c>
      <c r="BE52" s="59" t="e">
        <f t="shared" ca="1" si="28"/>
        <v>#VALUE!</v>
      </c>
      <c r="BF52" s="60" t="e">
        <f t="shared" ca="1" si="29"/>
        <v>#VALUE!</v>
      </c>
      <c r="BG52" s="61" t="e">
        <f t="shared" ca="1" si="30"/>
        <v>#VALUE!</v>
      </c>
      <c r="BH52" s="61" t="str">
        <f ca="1">OFFSET(業務便入力!$W52,0,(COLUMN()-COLUMN($L$1))/6)</f>
        <v/>
      </c>
      <c r="BI52" s="61" t="e">
        <f>IF($I52="(送料別)",0,VLOOKUP($H52,業務便!$A$20:$O$29,4+(COLUMN()-COLUMN($M$1))/6,FALSE))</f>
        <v>#N/A</v>
      </c>
      <c r="BJ52" s="62" t="e">
        <f t="shared" ca="1" si="31"/>
        <v>#VALUE!</v>
      </c>
      <c r="BK52" s="59" t="e">
        <f t="shared" ca="1" si="32"/>
        <v>#VALUE!</v>
      </c>
      <c r="BL52" s="60" t="e">
        <f t="shared" ca="1" si="33"/>
        <v>#VALUE!</v>
      </c>
      <c r="BM52" s="61" t="e">
        <f t="shared" ca="1" si="34"/>
        <v>#VALUE!</v>
      </c>
      <c r="BN52" s="61" t="str">
        <f ca="1">OFFSET(業務便入力!$W52,0,(COLUMN()-COLUMN($L$1))/6)</f>
        <v/>
      </c>
      <c r="BO52" s="61" t="e">
        <f>IF($I52="(送料別)",0,VLOOKUP($H52,業務便!$A$20:$O$29,4+(COLUMN()-COLUMN($M$1))/6,FALSE))</f>
        <v>#N/A</v>
      </c>
      <c r="BP52" s="62" t="e">
        <f t="shared" ca="1" si="35"/>
        <v>#VALUE!</v>
      </c>
      <c r="BQ52" s="59" t="e">
        <f t="shared" ca="1" si="36"/>
        <v>#VALUE!</v>
      </c>
      <c r="BR52" s="60" t="e">
        <f t="shared" ca="1" si="37"/>
        <v>#VALUE!</v>
      </c>
      <c r="BS52" s="61" t="e">
        <f t="shared" ca="1" si="38"/>
        <v>#VALUE!</v>
      </c>
      <c r="BT52" s="61" t="str">
        <f ca="1">OFFSET(業務便入力!$W52,0,(COLUMN()-COLUMN($L$1))/6)</f>
        <v/>
      </c>
      <c r="BU52" s="61" t="e">
        <f>IF($I52="(送料別)",0,VLOOKUP($H52,業務便!$A$20:$O$29,4+(COLUMN()-COLUMN($M$1))/6,FALSE))</f>
        <v>#N/A</v>
      </c>
      <c r="BV52" s="62" t="e">
        <f t="shared" ca="1" si="39"/>
        <v>#VALUE!</v>
      </c>
      <c r="BW52" s="59" t="e">
        <f t="shared" ca="1" si="40"/>
        <v>#VALUE!</v>
      </c>
      <c r="BX52" s="60" t="e">
        <f t="shared" ca="1" si="41"/>
        <v>#VALUE!</v>
      </c>
      <c r="BY52" s="61" t="e">
        <f t="shared" ca="1" si="42"/>
        <v>#VALUE!</v>
      </c>
      <c r="BZ52" s="61" t="str">
        <f ca="1">OFFSET(業務便入力!$W52,0,(COLUMN()-COLUMN($L$1))/6)</f>
        <v/>
      </c>
      <c r="CA52" s="61" t="e">
        <f>IF($I52="(送料別)",0,VLOOKUP($H52,業務便!$A$20:$O$29,4+(COLUMN()-COLUMN($M$1))/6,FALSE))</f>
        <v>#N/A</v>
      </c>
      <c r="CB52" s="62" t="e">
        <f t="shared" ca="1" si="43"/>
        <v>#VALUE!</v>
      </c>
      <c r="CC52" s="59" t="e">
        <f t="shared" ca="1" si="44"/>
        <v>#VALUE!</v>
      </c>
      <c r="CD52" s="60" t="e">
        <f t="shared" ca="1" si="45"/>
        <v>#VALUE!</v>
      </c>
      <c r="CE52" s="61" t="e">
        <f t="shared" ca="1" si="46"/>
        <v>#VALUE!</v>
      </c>
    </row>
    <row r="53" spans="1:83">
      <c r="A53" s="6">
        <v>50</v>
      </c>
      <c r="B53" s="158" t="str">
        <f>IF(ISBLANK(業務便入力!B53),"",業務便入力!B53)</f>
        <v/>
      </c>
      <c r="C53" s="5" t="str">
        <f>IF(ISBLANK(業務便入力!C53),"",業務便入力!C53)</f>
        <v/>
      </c>
      <c r="D53" s="15">
        <f>IF(ISBLANK(宅配便仮計算!D53),"",宅配便仮計算!D53)</f>
        <v>0.85</v>
      </c>
      <c r="E53" s="5" t="str">
        <f>IF(ISBLANK(業務便入力!I53),"",業務便入力!I53)</f>
        <v/>
      </c>
      <c r="F53" s="5" t="str">
        <f>IF(ISBLANK(業務便入力!L53),"",業務便入力!L53)</f>
        <v/>
      </c>
      <c r="G53" s="5" t="str">
        <f>IF(ISBLANK(業務便入力!N53),"",IF(業務便入力!P53="以上",1,業務便入力!N53))</f>
        <v/>
      </c>
      <c r="H53" s="5" t="str">
        <f>IF(ISBLANK(業務便入力!Q53),"",業務便入力!Q53)</f>
        <v/>
      </c>
      <c r="I53" s="6" t="str">
        <f>IF(ISBLANK(業務便入力!R53),"",業務便入力!R53)</f>
        <v/>
      </c>
      <c r="J53" s="5" t="str">
        <f>IF(ISBLANK(業務便入力!S53),"",業務便入力!S53)</f>
        <v/>
      </c>
      <c r="K53" s="5" t="str">
        <f>IF(ISBLANK(業務便入力!T53),"",業務便入力!T53)</f>
        <v/>
      </c>
      <c r="L53" s="61" t="str">
        <f ca="1">OFFSET(業務便入力!$W53,0,(COLUMN()-COLUMN($L$1))/6)</f>
        <v/>
      </c>
      <c r="M53" s="61" t="e">
        <f>IF($I53="(送料別)",0,VLOOKUP($H53,業務便!$A$20:$O$29,4+(COLUMN()-COLUMN($M$1))/6,FALSE))</f>
        <v>#N/A</v>
      </c>
      <c r="N53" s="62" t="e">
        <f t="shared" ca="1" si="0"/>
        <v>#VALUE!</v>
      </c>
      <c r="O53" s="59" t="e">
        <f t="shared" ca="1" si="1"/>
        <v>#VALUE!</v>
      </c>
      <c r="P53" s="60" t="e">
        <f t="shared" ca="1" si="2"/>
        <v>#VALUE!</v>
      </c>
      <c r="Q53" s="61" t="e">
        <f t="shared" ca="1" si="47"/>
        <v>#VALUE!</v>
      </c>
      <c r="R53" s="61" t="str">
        <f ca="1">OFFSET(業務便入力!$W53,0,(COLUMN()-COLUMN($L$1))/6)</f>
        <v/>
      </c>
      <c r="S53" s="61" t="e">
        <f>IF($I53="(送料別)",0,VLOOKUP($H53,業務便!$A$20:$O$29,4+(COLUMN()-COLUMN($M$1))/6,FALSE))</f>
        <v>#N/A</v>
      </c>
      <c r="T53" s="62" t="e">
        <f t="shared" ca="1" si="3"/>
        <v>#VALUE!</v>
      </c>
      <c r="U53" s="59" t="e">
        <f t="shared" ca="1" si="4"/>
        <v>#VALUE!</v>
      </c>
      <c r="V53" s="60" t="e">
        <f t="shared" ca="1" si="5"/>
        <v>#VALUE!</v>
      </c>
      <c r="W53" s="61" t="e">
        <f t="shared" ca="1" si="6"/>
        <v>#VALUE!</v>
      </c>
      <c r="X53" s="61" t="str">
        <f ca="1">OFFSET(業務便入力!$W53,0,(COLUMN()-COLUMN($L$1))/6)</f>
        <v/>
      </c>
      <c r="Y53" s="61" t="e">
        <f>IF($I53="(送料別)",0,VLOOKUP($H53,業務便!$A$20:$O$29,4+(COLUMN()-COLUMN($M$1))/6,FALSE))</f>
        <v>#N/A</v>
      </c>
      <c r="Z53" s="62" t="e">
        <f t="shared" ca="1" si="7"/>
        <v>#VALUE!</v>
      </c>
      <c r="AA53" s="59" t="e">
        <f t="shared" ca="1" si="8"/>
        <v>#VALUE!</v>
      </c>
      <c r="AB53" s="60" t="e">
        <f t="shared" ca="1" si="9"/>
        <v>#VALUE!</v>
      </c>
      <c r="AC53" s="61" t="e">
        <f t="shared" ca="1" si="10"/>
        <v>#VALUE!</v>
      </c>
      <c r="AD53" s="61" t="str">
        <f ca="1">OFFSET(業務便入力!$W53,0,(COLUMN()-COLUMN($L$1))/6)</f>
        <v/>
      </c>
      <c r="AE53" s="61" t="e">
        <f>IF($I53="(送料別)",0,VLOOKUP($H53,業務便!$A$20:$O$29,4+(COLUMN()-COLUMN($M$1))/6,FALSE))</f>
        <v>#N/A</v>
      </c>
      <c r="AF53" s="62" t="e">
        <f t="shared" ca="1" si="11"/>
        <v>#VALUE!</v>
      </c>
      <c r="AG53" s="59" t="e">
        <f t="shared" ca="1" si="12"/>
        <v>#VALUE!</v>
      </c>
      <c r="AH53" s="60" t="e">
        <f t="shared" ca="1" si="13"/>
        <v>#VALUE!</v>
      </c>
      <c r="AI53" s="61" t="e">
        <f t="shared" ca="1" si="14"/>
        <v>#VALUE!</v>
      </c>
      <c r="AJ53" s="61" t="str">
        <f ca="1">OFFSET(業務便入力!$W53,0,(COLUMN()-COLUMN($L$1))/6)</f>
        <v/>
      </c>
      <c r="AK53" s="61" t="e">
        <f>IF($I53="(送料別)",0,VLOOKUP($H53,業務便!$A$20:$O$29,4+(COLUMN()-COLUMN($M$1))/6,FALSE))</f>
        <v>#N/A</v>
      </c>
      <c r="AL53" s="62" t="e">
        <f t="shared" ca="1" si="15"/>
        <v>#VALUE!</v>
      </c>
      <c r="AM53" s="59" t="e">
        <f t="shared" ca="1" si="16"/>
        <v>#VALUE!</v>
      </c>
      <c r="AN53" s="60" t="e">
        <f t="shared" ca="1" si="17"/>
        <v>#VALUE!</v>
      </c>
      <c r="AO53" s="61" t="e">
        <f t="shared" ca="1" si="18"/>
        <v>#VALUE!</v>
      </c>
      <c r="AP53" s="61" t="str">
        <f ca="1">OFFSET(業務便入力!$W53,0,(COLUMN()-COLUMN($L$1))/6)</f>
        <v/>
      </c>
      <c r="AQ53" s="61" t="e">
        <f>IF($I53="(送料別)",0,VLOOKUP($H53,業務便!$A$20:$O$29,4+(COLUMN()-COLUMN($M$1))/6,FALSE))</f>
        <v>#N/A</v>
      </c>
      <c r="AR53" s="62" t="e">
        <f t="shared" ca="1" si="19"/>
        <v>#VALUE!</v>
      </c>
      <c r="AS53" s="59" t="e">
        <f t="shared" ca="1" si="20"/>
        <v>#VALUE!</v>
      </c>
      <c r="AT53" s="60" t="e">
        <f t="shared" ca="1" si="21"/>
        <v>#VALUE!</v>
      </c>
      <c r="AU53" s="61" t="e">
        <f t="shared" ca="1" si="22"/>
        <v>#VALUE!</v>
      </c>
      <c r="AV53" s="61" t="str">
        <f ca="1">OFFSET(業務便入力!$W53,0,(COLUMN()-COLUMN($L$1))/6)</f>
        <v/>
      </c>
      <c r="AW53" s="61" t="e">
        <f>IF($I53="(送料別)",0,VLOOKUP($H53,業務便!$A$20:$O$29,4+(COLUMN()-COLUMN($M$1))/6,FALSE))</f>
        <v>#N/A</v>
      </c>
      <c r="AX53" s="62" t="e">
        <f t="shared" ca="1" si="23"/>
        <v>#VALUE!</v>
      </c>
      <c r="AY53" s="59" t="e">
        <f t="shared" ca="1" si="24"/>
        <v>#VALUE!</v>
      </c>
      <c r="AZ53" s="60" t="e">
        <f t="shared" ca="1" si="25"/>
        <v>#VALUE!</v>
      </c>
      <c r="BA53" s="61" t="e">
        <f t="shared" ca="1" si="26"/>
        <v>#VALUE!</v>
      </c>
      <c r="BB53" s="61" t="str">
        <f ca="1">OFFSET(業務便入力!$W53,0,(COLUMN()-COLUMN($L$1))/6)</f>
        <v/>
      </c>
      <c r="BC53" s="61" t="e">
        <f>IF($I53="(送料別)",0,VLOOKUP($H53,業務便!$A$20:$O$29,4+(COLUMN()-COLUMN($M$1))/6,FALSE))</f>
        <v>#N/A</v>
      </c>
      <c r="BD53" s="62" t="e">
        <f t="shared" ca="1" si="27"/>
        <v>#VALUE!</v>
      </c>
      <c r="BE53" s="59" t="e">
        <f t="shared" ca="1" si="28"/>
        <v>#VALUE!</v>
      </c>
      <c r="BF53" s="60" t="e">
        <f t="shared" ca="1" si="29"/>
        <v>#VALUE!</v>
      </c>
      <c r="BG53" s="61" t="e">
        <f t="shared" ca="1" si="30"/>
        <v>#VALUE!</v>
      </c>
      <c r="BH53" s="61" t="str">
        <f ca="1">OFFSET(業務便入力!$W53,0,(COLUMN()-COLUMN($L$1))/6)</f>
        <v/>
      </c>
      <c r="BI53" s="61" t="e">
        <f>IF($I53="(送料別)",0,VLOOKUP($H53,業務便!$A$20:$O$29,4+(COLUMN()-COLUMN($M$1))/6,FALSE))</f>
        <v>#N/A</v>
      </c>
      <c r="BJ53" s="62" t="e">
        <f t="shared" ca="1" si="31"/>
        <v>#VALUE!</v>
      </c>
      <c r="BK53" s="59" t="e">
        <f t="shared" ca="1" si="32"/>
        <v>#VALUE!</v>
      </c>
      <c r="BL53" s="60" t="e">
        <f t="shared" ca="1" si="33"/>
        <v>#VALUE!</v>
      </c>
      <c r="BM53" s="61" t="e">
        <f t="shared" ca="1" si="34"/>
        <v>#VALUE!</v>
      </c>
      <c r="BN53" s="61" t="str">
        <f ca="1">OFFSET(業務便入力!$W53,0,(COLUMN()-COLUMN($L$1))/6)</f>
        <v/>
      </c>
      <c r="BO53" s="61" t="e">
        <f>IF($I53="(送料別)",0,VLOOKUP($H53,業務便!$A$20:$O$29,4+(COLUMN()-COLUMN($M$1))/6,FALSE))</f>
        <v>#N/A</v>
      </c>
      <c r="BP53" s="62" t="e">
        <f t="shared" ca="1" si="35"/>
        <v>#VALUE!</v>
      </c>
      <c r="BQ53" s="59" t="e">
        <f t="shared" ca="1" si="36"/>
        <v>#VALUE!</v>
      </c>
      <c r="BR53" s="60" t="e">
        <f t="shared" ca="1" si="37"/>
        <v>#VALUE!</v>
      </c>
      <c r="BS53" s="61" t="e">
        <f t="shared" ca="1" si="38"/>
        <v>#VALUE!</v>
      </c>
      <c r="BT53" s="61" t="str">
        <f ca="1">OFFSET(業務便入力!$W53,0,(COLUMN()-COLUMN($L$1))/6)</f>
        <v/>
      </c>
      <c r="BU53" s="61" t="e">
        <f>IF($I53="(送料別)",0,VLOOKUP($H53,業務便!$A$20:$O$29,4+(COLUMN()-COLUMN($M$1))/6,FALSE))</f>
        <v>#N/A</v>
      </c>
      <c r="BV53" s="62" t="e">
        <f t="shared" ca="1" si="39"/>
        <v>#VALUE!</v>
      </c>
      <c r="BW53" s="59" t="e">
        <f t="shared" ca="1" si="40"/>
        <v>#VALUE!</v>
      </c>
      <c r="BX53" s="60" t="e">
        <f t="shared" ca="1" si="41"/>
        <v>#VALUE!</v>
      </c>
      <c r="BY53" s="61" t="e">
        <f t="shared" ca="1" si="42"/>
        <v>#VALUE!</v>
      </c>
      <c r="BZ53" s="61" t="str">
        <f ca="1">OFFSET(業務便入力!$W53,0,(COLUMN()-COLUMN($L$1))/6)</f>
        <v/>
      </c>
      <c r="CA53" s="61" t="e">
        <f>IF($I53="(送料別)",0,VLOOKUP($H53,業務便!$A$20:$O$29,4+(COLUMN()-COLUMN($M$1))/6,FALSE))</f>
        <v>#N/A</v>
      </c>
      <c r="CB53" s="62" t="e">
        <f t="shared" ca="1" si="43"/>
        <v>#VALUE!</v>
      </c>
      <c r="CC53" s="59" t="e">
        <f t="shared" ca="1" si="44"/>
        <v>#VALUE!</v>
      </c>
      <c r="CD53" s="60" t="e">
        <f t="shared" ca="1" si="45"/>
        <v>#VALUE!</v>
      </c>
      <c r="CE53" s="61" t="e">
        <f t="shared" ca="1" si="46"/>
        <v>#VALUE!</v>
      </c>
    </row>
    <row r="54" spans="1:83">
      <c r="A54" s="6">
        <v>51</v>
      </c>
      <c r="B54" s="158" t="str">
        <f>IF(ISBLANK(業務便入力!B54),"",業務便入力!B54)</f>
        <v/>
      </c>
      <c r="C54" s="5" t="str">
        <f>IF(ISBLANK(業務便入力!C54),"",業務便入力!C54)</f>
        <v/>
      </c>
      <c r="D54" s="15">
        <f>IF(ISBLANK(宅配便仮計算!D54),"",宅配便仮計算!D54)</f>
        <v>0.85</v>
      </c>
      <c r="E54" s="5" t="str">
        <f>IF(ISBLANK(業務便入力!I54),"",業務便入力!I54)</f>
        <v/>
      </c>
      <c r="F54" s="5" t="str">
        <f>IF(ISBLANK(業務便入力!L54),"",業務便入力!L54)</f>
        <v/>
      </c>
      <c r="G54" s="5" t="str">
        <f>IF(ISBLANK(業務便入力!N54),"",IF(業務便入力!P54="以上",1,業務便入力!N54))</f>
        <v/>
      </c>
      <c r="H54" s="5" t="str">
        <f>IF(ISBLANK(業務便入力!Q54),"",業務便入力!Q54)</f>
        <v/>
      </c>
      <c r="I54" s="6" t="str">
        <f>IF(ISBLANK(業務便入力!R54),"",業務便入力!R54)</f>
        <v/>
      </c>
      <c r="J54" s="5" t="str">
        <f>IF(ISBLANK(業務便入力!S54),"",業務便入力!S54)</f>
        <v/>
      </c>
      <c r="K54" s="5" t="str">
        <f>IF(ISBLANK(業務便入力!T54),"",業務便入力!T54)</f>
        <v/>
      </c>
      <c r="L54" s="61" t="str">
        <f ca="1">OFFSET(業務便入力!$W54,0,(COLUMN()-COLUMN($L$1))/6)</f>
        <v/>
      </c>
      <c r="M54" s="61" t="e">
        <f>IF($I54="(送料別)",0,VLOOKUP($H54,業務便!$A$20:$O$29,4+(COLUMN()-COLUMN($M$1))/6,FALSE))</f>
        <v>#N/A</v>
      </c>
      <c r="N54" s="62" t="e">
        <f t="shared" ca="1" si="0"/>
        <v>#VALUE!</v>
      </c>
      <c r="O54" s="59" t="e">
        <f t="shared" ca="1" si="1"/>
        <v>#VALUE!</v>
      </c>
      <c r="P54" s="60" t="e">
        <f t="shared" ca="1" si="2"/>
        <v>#VALUE!</v>
      </c>
      <c r="Q54" s="61" t="e">
        <f t="shared" ca="1" si="47"/>
        <v>#VALUE!</v>
      </c>
      <c r="R54" s="61" t="str">
        <f ca="1">OFFSET(業務便入力!$W54,0,(COLUMN()-COLUMN($L$1))/6)</f>
        <v/>
      </c>
      <c r="S54" s="61" t="e">
        <f>IF($I54="(送料別)",0,VLOOKUP($H54,業務便!$A$20:$O$29,4+(COLUMN()-COLUMN($M$1))/6,FALSE))</f>
        <v>#N/A</v>
      </c>
      <c r="T54" s="62" t="e">
        <f t="shared" ca="1" si="3"/>
        <v>#VALUE!</v>
      </c>
      <c r="U54" s="59" t="e">
        <f t="shared" ca="1" si="4"/>
        <v>#VALUE!</v>
      </c>
      <c r="V54" s="60" t="e">
        <f t="shared" ca="1" si="5"/>
        <v>#VALUE!</v>
      </c>
      <c r="W54" s="61" t="e">
        <f t="shared" ca="1" si="6"/>
        <v>#VALUE!</v>
      </c>
      <c r="X54" s="61" t="str">
        <f ca="1">OFFSET(業務便入力!$W54,0,(COLUMN()-COLUMN($L$1))/6)</f>
        <v/>
      </c>
      <c r="Y54" s="61" t="e">
        <f>IF($I54="(送料別)",0,VLOOKUP($H54,業務便!$A$20:$O$29,4+(COLUMN()-COLUMN($M$1))/6,FALSE))</f>
        <v>#N/A</v>
      </c>
      <c r="Z54" s="62" t="e">
        <f t="shared" ca="1" si="7"/>
        <v>#VALUE!</v>
      </c>
      <c r="AA54" s="59" t="e">
        <f t="shared" ca="1" si="8"/>
        <v>#VALUE!</v>
      </c>
      <c r="AB54" s="60" t="e">
        <f t="shared" ca="1" si="9"/>
        <v>#VALUE!</v>
      </c>
      <c r="AC54" s="61" t="e">
        <f t="shared" ca="1" si="10"/>
        <v>#VALUE!</v>
      </c>
      <c r="AD54" s="61" t="str">
        <f ca="1">OFFSET(業務便入力!$W54,0,(COLUMN()-COLUMN($L$1))/6)</f>
        <v/>
      </c>
      <c r="AE54" s="61" t="e">
        <f>IF($I54="(送料別)",0,VLOOKUP($H54,業務便!$A$20:$O$29,4+(COLUMN()-COLUMN($M$1))/6,FALSE))</f>
        <v>#N/A</v>
      </c>
      <c r="AF54" s="62" t="e">
        <f t="shared" ca="1" si="11"/>
        <v>#VALUE!</v>
      </c>
      <c r="AG54" s="59" t="e">
        <f t="shared" ca="1" si="12"/>
        <v>#VALUE!</v>
      </c>
      <c r="AH54" s="60" t="e">
        <f t="shared" ca="1" si="13"/>
        <v>#VALUE!</v>
      </c>
      <c r="AI54" s="61" t="e">
        <f t="shared" ca="1" si="14"/>
        <v>#VALUE!</v>
      </c>
      <c r="AJ54" s="61" t="str">
        <f ca="1">OFFSET(業務便入力!$W54,0,(COLUMN()-COLUMN($L$1))/6)</f>
        <v/>
      </c>
      <c r="AK54" s="61" t="e">
        <f>IF($I54="(送料別)",0,VLOOKUP($H54,業務便!$A$20:$O$29,4+(COLUMN()-COLUMN($M$1))/6,FALSE))</f>
        <v>#N/A</v>
      </c>
      <c r="AL54" s="62" t="e">
        <f t="shared" ca="1" si="15"/>
        <v>#VALUE!</v>
      </c>
      <c r="AM54" s="59" t="e">
        <f t="shared" ca="1" si="16"/>
        <v>#VALUE!</v>
      </c>
      <c r="AN54" s="60" t="e">
        <f t="shared" ca="1" si="17"/>
        <v>#VALUE!</v>
      </c>
      <c r="AO54" s="61" t="e">
        <f t="shared" ca="1" si="18"/>
        <v>#VALUE!</v>
      </c>
      <c r="AP54" s="61" t="str">
        <f ca="1">OFFSET(業務便入力!$W54,0,(COLUMN()-COLUMN($L$1))/6)</f>
        <v/>
      </c>
      <c r="AQ54" s="61" t="e">
        <f>IF($I54="(送料別)",0,VLOOKUP($H54,業務便!$A$20:$O$29,4+(COLUMN()-COLUMN($M$1))/6,FALSE))</f>
        <v>#N/A</v>
      </c>
      <c r="AR54" s="62" t="e">
        <f t="shared" ca="1" si="19"/>
        <v>#VALUE!</v>
      </c>
      <c r="AS54" s="59" t="e">
        <f t="shared" ca="1" si="20"/>
        <v>#VALUE!</v>
      </c>
      <c r="AT54" s="60" t="e">
        <f t="shared" ca="1" si="21"/>
        <v>#VALUE!</v>
      </c>
      <c r="AU54" s="61" t="e">
        <f t="shared" ca="1" si="22"/>
        <v>#VALUE!</v>
      </c>
      <c r="AV54" s="61" t="str">
        <f ca="1">OFFSET(業務便入力!$W54,0,(COLUMN()-COLUMN($L$1))/6)</f>
        <v/>
      </c>
      <c r="AW54" s="61" t="e">
        <f>IF($I54="(送料別)",0,VLOOKUP($H54,業務便!$A$20:$O$29,4+(COLUMN()-COLUMN($M$1))/6,FALSE))</f>
        <v>#N/A</v>
      </c>
      <c r="AX54" s="62" t="e">
        <f t="shared" ca="1" si="23"/>
        <v>#VALUE!</v>
      </c>
      <c r="AY54" s="59" t="e">
        <f t="shared" ca="1" si="24"/>
        <v>#VALUE!</v>
      </c>
      <c r="AZ54" s="60" t="e">
        <f t="shared" ca="1" si="25"/>
        <v>#VALUE!</v>
      </c>
      <c r="BA54" s="61" t="e">
        <f t="shared" ca="1" si="26"/>
        <v>#VALUE!</v>
      </c>
      <c r="BB54" s="61" t="str">
        <f ca="1">OFFSET(業務便入力!$W54,0,(COLUMN()-COLUMN($L$1))/6)</f>
        <v/>
      </c>
      <c r="BC54" s="61" t="e">
        <f>IF($I54="(送料別)",0,VLOOKUP($H54,業務便!$A$20:$O$29,4+(COLUMN()-COLUMN($M$1))/6,FALSE))</f>
        <v>#N/A</v>
      </c>
      <c r="BD54" s="62" t="e">
        <f t="shared" ca="1" si="27"/>
        <v>#VALUE!</v>
      </c>
      <c r="BE54" s="59" t="e">
        <f t="shared" ca="1" si="28"/>
        <v>#VALUE!</v>
      </c>
      <c r="BF54" s="60" t="e">
        <f t="shared" ca="1" si="29"/>
        <v>#VALUE!</v>
      </c>
      <c r="BG54" s="61" t="e">
        <f t="shared" ca="1" si="30"/>
        <v>#VALUE!</v>
      </c>
      <c r="BH54" s="61" t="str">
        <f ca="1">OFFSET(業務便入力!$W54,0,(COLUMN()-COLUMN($L$1))/6)</f>
        <v/>
      </c>
      <c r="BI54" s="61" t="e">
        <f>IF($I54="(送料別)",0,VLOOKUP($H54,業務便!$A$20:$O$29,4+(COLUMN()-COLUMN($M$1))/6,FALSE))</f>
        <v>#N/A</v>
      </c>
      <c r="BJ54" s="62" t="e">
        <f t="shared" ca="1" si="31"/>
        <v>#VALUE!</v>
      </c>
      <c r="BK54" s="59" t="e">
        <f t="shared" ca="1" si="32"/>
        <v>#VALUE!</v>
      </c>
      <c r="BL54" s="60" t="e">
        <f t="shared" ca="1" si="33"/>
        <v>#VALUE!</v>
      </c>
      <c r="BM54" s="61" t="e">
        <f t="shared" ca="1" si="34"/>
        <v>#VALUE!</v>
      </c>
      <c r="BN54" s="61" t="str">
        <f ca="1">OFFSET(業務便入力!$W54,0,(COLUMN()-COLUMN($L$1))/6)</f>
        <v/>
      </c>
      <c r="BO54" s="61" t="e">
        <f>IF($I54="(送料別)",0,VLOOKUP($H54,業務便!$A$20:$O$29,4+(COLUMN()-COLUMN($M$1))/6,FALSE))</f>
        <v>#N/A</v>
      </c>
      <c r="BP54" s="62" t="e">
        <f t="shared" ca="1" si="35"/>
        <v>#VALUE!</v>
      </c>
      <c r="BQ54" s="59" t="e">
        <f t="shared" ca="1" si="36"/>
        <v>#VALUE!</v>
      </c>
      <c r="BR54" s="60" t="e">
        <f t="shared" ca="1" si="37"/>
        <v>#VALUE!</v>
      </c>
      <c r="BS54" s="61" t="e">
        <f t="shared" ca="1" si="38"/>
        <v>#VALUE!</v>
      </c>
      <c r="BT54" s="61" t="str">
        <f ca="1">OFFSET(業務便入力!$W54,0,(COLUMN()-COLUMN($L$1))/6)</f>
        <v/>
      </c>
      <c r="BU54" s="61" t="e">
        <f>IF($I54="(送料別)",0,VLOOKUP($H54,業務便!$A$20:$O$29,4+(COLUMN()-COLUMN($M$1))/6,FALSE))</f>
        <v>#N/A</v>
      </c>
      <c r="BV54" s="62" t="e">
        <f t="shared" ca="1" si="39"/>
        <v>#VALUE!</v>
      </c>
      <c r="BW54" s="59" t="e">
        <f t="shared" ca="1" si="40"/>
        <v>#VALUE!</v>
      </c>
      <c r="BX54" s="60" t="e">
        <f t="shared" ca="1" si="41"/>
        <v>#VALUE!</v>
      </c>
      <c r="BY54" s="61" t="e">
        <f t="shared" ca="1" si="42"/>
        <v>#VALUE!</v>
      </c>
      <c r="BZ54" s="61" t="str">
        <f ca="1">OFFSET(業務便入力!$W54,0,(COLUMN()-COLUMN($L$1))/6)</f>
        <v/>
      </c>
      <c r="CA54" s="61" t="e">
        <f>IF($I54="(送料別)",0,VLOOKUP($H54,業務便!$A$20:$O$29,4+(COLUMN()-COLUMN($M$1))/6,FALSE))</f>
        <v>#N/A</v>
      </c>
      <c r="CB54" s="62" t="e">
        <f t="shared" ca="1" si="43"/>
        <v>#VALUE!</v>
      </c>
      <c r="CC54" s="59" t="e">
        <f t="shared" ca="1" si="44"/>
        <v>#VALUE!</v>
      </c>
      <c r="CD54" s="60" t="e">
        <f t="shared" ca="1" si="45"/>
        <v>#VALUE!</v>
      </c>
      <c r="CE54" s="61" t="e">
        <f t="shared" ca="1" si="46"/>
        <v>#VALUE!</v>
      </c>
    </row>
    <row r="55" spans="1:83">
      <c r="A55" s="6">
        <v>52</v>
      </c>
      <c r="B55" s="158" t="str">
        <f>IF(ISBLANK(業務便入力!B55),"",業務便入力!B55)</f>
        <v/>
      </c>
      <c r="C55" s="5" t="str">
        <f>IF(ISBLANK(業務便入力!C55),"",業務便入力!C55)</f>
        <v/>
      </c>
      <c r="D55" s="15">
        <f>IF(ISBLANK(宅配便仮計算!D55),"",宅配便仮計算!D55)</f>
        <v>0.85</v>
      </c>
      <c r="E55" s="5" t="str">
        <f>IF(ISBLANK(業務便入力!I55),"",業務便入力!I55)</f>
        <v/>
      </c>
      <c r="F55" s="5" t="str">
        <f>IF(ISBLANK(業務便入力!L55),"",業務便入力!L55)</f>
        <v/>
      </c>
      <c r="G55" s="5" t="str">
        <f>IF(ISBLANK(業務便入力!N55),"",IF(業務便入力!P55="以上",1,業務便入力!N55))</f>
        <v/>
      </c>
      <c r="H55" s="5" t="str">
        <f>IF(ISBLANK(業務便入力!Q55),"",業務便入力!Q55)</f>
        <v/>
      </c>
      <c r="I55" s="6" t="str">
        <f>IF(ISBLANK(業務便入力!R55),"",業務便入力!R55)</f>
        <v/>
      </c>
      <c r="J55" s="5" t="str">
        <f>IF(ISBLANK(業務便入力!S55),"",業務便入力!S55)</f>
        <v/>
      </c>
      <c r="K55" s="5" t="str">
        <f>IF(ISBLANK(業務便入力!T55),"",業務便入力!T55)</f>
        <v/>
      </c>
      <c r="L55" s="61" t="str">
        <f ca="1">OFFSET(業務便入力!$W55,0,(COLUMN()-COLUMN($L$1))/6)</f>
        <v/>
      </c>
      <c r="M55" s="61" t="e">
        <f>IF($I55="(送料別)",0,VLOOKUP($H55,業務便!$A$20:$O$29,4+(COLUMN()-COLUMN($M$1))/6,FALSE))</f>
        <v>#N/A</v>
      </c>
      <c r="N55" s="62" t="e">
        <f t="shared" ca="1" si="0"/>
        <v>#VALUE!</v>
      </c>
      <c r="O55" s="59" t="e">
        <f t="shared" ca="1" si="1"/>
        <v>#VALUE!</v>
      </c>
      <c r="P55" s="60" t="e">
        <f t="shared" ca="1" si="2"/>
        <v>#VALUE!</v>
      </c>
      <c r="Q55" s="61" t="e">
        <f t="shared" ca="1" si="47"/>
        <v>#VALUE!</v>
      </c>
      <c r="R55" s="61" t="str">
        <f ca="1">OFFSET(業務便入力!$W55,0,(COLUMN()-COLUMN($L$1))/6)</f>
        <v/>
      </c>
      <c r="S55" s="61" t="e">
        <f>IF($I55="(送料別)",0,VLOOKUP($H55,業務便!$A$20:$O$29,4+(COLUMN()-COLUMN($M$1))/6,FALSE))</f>
        <v>#N/A</v>
      </c>
      <c r="T55" s="62" t="e">
        <f t="shared" ca="1" si="3"/>
        <v>#VALUE!</v>
      </c>
      <c r="U55" s="59" t="e">
        <f t="shared" ca="1" si="4"/>
        <v>#VALUE!</v>
      </c>
      <c r="V55" s="60" t="e">
        <f t="shared" ca="1" si="5"/>
        <v>#VALUE!</v>
      </c>
      <c r="W55" s="61" t="e">
        <f t="shared" ca="1" si="6"/>
        <v>#VALUE!</v>
      </c>
      <c r="X55" s="61" t="str">
        <f ca="1">OFFSET(業務便入力!$W55,0,(COLUMN()-COLUMN($L$1))/6)</f>
        <v/>
      </c>
      <c r="Y55" s="61" t="e">
        <f>IF($I55="(送料別)",0,VLOOKUP($H55,業務便!$A$20:$O$29,4+(COLUMN()-COLUMN($M$1))/6,FALSE))</f>
        <v>#N/A</v>
      </c>
      <c r="Z55" s="62" t="e">
        <f t="shared" ca="1" si="7"/>
        <v>#VALUE!</v>
      </c>
      <c r="AA55" s="59" t="e">
        <f t="shared" ca="1" si="8"/>
        <v>#VALUE!</v>
      </c>
      <c r="AB55" s="60" t="e">
        <f t="shared" ca="1" si="9"/>
        <v>#VALUE!</v>
      </c>
      <c r="AC55" s="61" t="e">
        <f t="shared" ca="1" si="10"/>
        <v>#VALUE!</v>
      </c>
      <c r="AD55" s="61" t="str">
        <f ca="1">OFFSET(業務便入力!$W55,0,(COLUMN()-COLUMN($L$1))/6)</f>
        <v/>
      </c>
      <c r="AE55" s="61" t="e">
        <f>IF($I55="(送料別)",0,VLOOKUP($H55,業務便!$A$20:$O$29,4+(COLUMN()-COLUMN($M$1))/6,FALSE))</f>
        <v>#N/A</v>
      </c>
      <c r="AF55" s="62" t="e">
        <f t="shared" ca="1" si="11"/>
        <v>#VALUE!</v>
      </c>
      <c r="AG55" s="59" t="e">
        <f t="shared" ca="1" si="12"/>
        <v>#VALUE!</v>
      </c>
      <c r="AH55" s="60" t="e">
        <f t="shared" ca="1" si="13"/>
        <v>#VALUE!</v>
      </c>
      <c r="AI55" s="61" t="e">
        <f t="shared" ca="1" si="14"/>
        <v>#VALUE!</v>
      </c>
      <c r="AJ55" s="61" t="str">
        <f ca="1">OFFSET(業務便入力!$W55,0,(COLUMN()-COLUMN($L$1))/6)</f>
        <v/>
      </c>
      <c r="AK55" s="61" t="e">
        <f>IF($I55="(送料別)",0,VLOOKUP($H55,業務便!$A$20:$O$29,4+(COLUMN()-COLUMN($M$1))/6,FALSE))</f>
        <v>#N/A</v>
      </c>
      <c r="AL55" s="62" t="e">
        <f t="shared" ca="1" si="15"/>
        <v>#VALUE!</v>
      </c>
      <c r="AM55" s="59" t="e">
        <f t="shared" ca="1" si="16"/>
        <v>#VALUE!</v>
      </c>
      <c r="AN55" s="60" t="e">
        <f t="shared" ca="1" si="17"/>
        <v>#VALUE!</v>
      </c>
      <c r="AO55" s="61" t="e">
        <f t="shared" ca="1" si="18"/>
        <v>#VALUE!</v>
      </c>
      <c r="AP55" s="61" t="str">
        <f ca="1">OFFSET(業務便入力!$W55,0,(COLUMN()-COLUMN($L$1))/6)</f>
        <v/>
      </c>
      <c r="AQ55" s="61" t="e">
        <f>IF($I55="(送料別)",0,VLOOKUP($H55,業務便!$A$20:$O$29,4+(COLUMN()-COLUMN($M$1))/6,FALSE))</f>
        <v>#N/A</v>
      </c>
      <c r="AR55" s="62" t="e">
        <f t="shared" ca="1" si="19"/>
        <v>#VALUE!</v>
      </c>
      <c r="AS55" s="59" t="e">
        <f t="shared" ca="1" si="20"/>
        <v>#VALUE!</v>
      </c>
      <c r="AT55" s="60" t="e">
        <f t="shared" ca="1" si="21"/>
        <v>#VALUE!</v>
      </c>
      <c r="AU55" s="61" t="e">
        <f t="shared" ca="1" si="22"/>
        <v>#VALUE!</v>
      </c>
      <c r="AV55" s="61" t="str">
        <f ca="1">OFFSET(業務便入力!$W55,0,(COLUMN()-COLUMN($L$1))/6)</f>
        <v/>
      </c>
      <c r="AW55" s="61" t="e">
        <f>IF($I55="(送料別)",0,VLOOKUP($H55,業務便!$A$20:$O$29,4+(COLUMN()-COLUMN($M$1))/6,FALSE))</f>
        <v>#N/A</v>
      </c>
      <c r="AX55" s="62" t="e">
        <f t="shared" ca="1" si="23"/>
        <v>#VALUE!</v>
      </c>
      <c r="AY55" s="59" t="e">
        <f t="shared" ca="1" si="24"/>
        <v>#VALUE!</v>
      </c>
      <c r="AZ55" s="60" t="e">
        <f t="shared" ca="1" si="25"/>
        <v>#VALUE!</v>
      </c>
      <c r="BA55" s="61" t="e">
        <f t="shared" ca="1" si="26"/>
        <v>#VALUE!</v>
      </c>
      <c r="BB55" s="61" t="str">
        <f ca="1">OFFSET(業務便入力!$W55,0,(COLUMN()-COLUMN($L$1))/6)</f>
        <v/>
      </c>
      <c r="BC55" s="61" t="e">
        <f>IF($I55="(送料別)",0,VLOOKUP($H55,業務便!$A$20:$O$29,4+(COLUMN()-COLUMN($M$1))/6,FALSE))</f>
        <v>#N/A</v>
      </c>
      <c r="BD55" s="62" t="e">
        <f t="shared" ca="1" si="27"/>
        <v>#VALUE!</v>
      </c>
      <c r="BE55" s="59" t="e">
        <f t="shared" ca="1" si="28"/>
        <v>#VALUE!</v>
      </c>
      <c r="BF55" s="60" t="e">
        <f t="shared" ca="1" si="29"/>
        <v>#VALUE!</v>
      </c>
      <c r="BG55" s="61" t="e">
        <f t="shared" ca="1" si="30"/>
        <v>#VALUE!</v>
      </c>
      <c r="BH55" s="61" t="str">
        <f ca="1">OFFSET(業務便入力!$W55,0,(COLUMN()-COLUMN($L$1))/6)</f>
        <v/>
      </c>
      <c r="BI55" s="61" t="e">
        <f>IF($I55="(送料別)",0,VLOOKUP($H55,業務便!$A$20:$O$29,4+(COLUMN()-COLUMN($M$1))/6,FALSE))</f>
        <v>#N/A</v>
      </c>
      <c r="BJ55" s="62" t="e">
        <f t="shared" ca="1" si="31"/>
        <v>#VALUE!</v>
      </c>
      <c r="BK55" s="59" t="e">
        <f t="shared" ca="1" si="32"/>
        <v>#VALUE!</v>
      </c>
      <c r="BL55" s="60" t="e">
        <f t="shared" ca="1" si="33"/>
        <v>#VALUE!</v>
      </c>
      <c r="BM55" s="61" t="e">
        <f t="shared" ca="1" si="34"/>
        <v>#VALUE!</v>
      </c>
      <c r="BN55" s="61" t="str">
        <f ca="1">OFFSET(業務便入力!$W55,0,(COLUMN()-COLUMN($L$1))/6)</f>
        <v/>
      </c>
      <c r="BO55" s="61" t="e">
        <f>IF($I55="(送料別)",0,VLOOKUP($H55,業務便!$A$20:$O$29,4+(COLUMN()-COLUMN($M$1))/6,FALSE))</f>
        <v>#N/A</v>
      </c>
      <c r="BP55" s="62" t="e">
        <f t="shared" ca="1" si="35"/>
        <v>#VALUE!</v>
      </c>
      <c r="BQ55" s="59" t="e">
        <f t="shared" ca="1" si="36"/>
        <v>#VALUE!</v>
      </c>
      <c r="BR55" s="60" t="e">
        <f t="shared" ca="1" si="37"/>
        <v>#VALUE!</v>
      </c>
      <c r="BS55" s="61" t="e">
        <f t="shared" ca="1" si="38"/>
        <v>#VALUE!</v>
      </c>
      <c r="BT55" s="61" t="str">
        <f ca="1">OFFSET(業務便入力!$W55,0,(COLUMN()-COLUMN($L$1))/6)</f>
        <v/>
      </c>
      <c r="BU55" s="61" t="e">
        <f>IF($I55="(送料別)",0,VLOOKUP($H55,業務便!$A$20:$O$29,4+(COLUMN()-COLUMN($M$1))/6,FALSE))</f>
        <v>#N/A</v>
      </c>
      <c r="BV55" s="62" t="e">
        <f t="shared" ca="1" si="39"/>
        <v>#VALUE!</v>
      </c>
      <c r="BW55" s="59" t="e">
        <f t="shared" ca="1" si="40"/>
        <v>#VALUE!</v>
      </c>
      <c r="BX55" s="60" t="e">
        <f t="shared" ca="1" si="41"/>
        <v>#VALUE!</v>
      </c>
      <c r="BY55" s="61" t="e">
        <f t="shared" ca="1" si="42"/>
        <v>#VALUE!</v>
      </c>
      <c r="BZ55" s="61" t="str">
        <f ca="1">OFFSET(業務便入力!$W55,0,(COLUMN()-COLUMN($L$1))/6)</f>
        <v/>
      </c>
      <c r="CA55" s="61" t="e">
        <f>IF($I55="(送料別)",0,VLOOKUP($H55,業務便!$A$20:$O$29,4+(COLUMN()-COLUMN($M$1))/6,FALSE))</f>
        <v>#N/A</v>
      </c>
      <c r="CB55" s="62" t="e">
        <f t="shared" ca="1" si="43"/>
        <v>#VALUE!</v>
      </c>
      <c r="CC55" s="59" t="e">
        <f t="shared" ca="1" si="44"/>
        <v>#VALUE!</v>
      </c>
      <c r="CD55" s="60" t="e">
        <f t="shared" ca="1" si="45"/>
        <v>#VALUE!</v>
      </c>
      <c r="CE55" s="61" t="e">
        <f t="shared" ca="1" si="46"/>
        <v>#VALUE!</v>
      </c>
    </row>
    <row r="56" spans="1:83">
      <c r="A56" s="6">
        <v>53</v>
      </c>
      <c r="B56" s="158" t="str">
        <f>IF(ISBLANK(業務便入力!B56),"",業務便入力!B56)</f>
        <v/>
      </c>
      <c r="C56" s="5" t="str">
        <f>IF(ISBLANK(業務便入力!C56),"",業務便入力!C56)</f>
        <v/>
      </c>
      <c r="D56" s="15">
        <f>IF(ISBLANK(宅配便仮計算!D56),"",宅配便仮計算!D56)</f>
        <v>0.85</v>
      </c>
      <c r="E56" s="5" t="str">
        <f>IF(ISBLANK(業務便入力!I56),"",業務便入力!I56)</f>
        <v/>
      </c>
      <c r="F56" s="5" t="str">
        <f>IF(ISBLANK(業務便入力!L56),"",業務便入力!L56)</f>
        <v/>
      </c>
      <c r="G56" s="5" t="str">
        <f>IF(ISBLANK(業務便入力!N56),"",IF(業務便入力!P56="以上",1,業務便入力!N56))</f>
        <v/>
      </c>
      <c r="H56" s="5" t="str">
        <f>IF(ISBLANK(業務便入力!Q56),"",業務便入力!Q56)</f>
        <v/>
      </c>
      <c r="I56" s="6" t="str">
        <f>IF(ISBLANK(業務便入力!R56),"",業務便入力!R56)</f>
        <v/>
      </c>
      <c r="J56" s="5" t="str">
        <f>IF(ISBLANK(業務便入力!S56),"",業務便入力!S56)</f>
        <v/>
      </c>
      <c r="K56" s="5" t="str">
        <f>IF(ISBLANK(業務便入力!T56),"",業務便入力!T56)</f>
        <v/>
      </c>
      <c r="L56" s="61" t="str">
        <f ca="1">OFFSET(業務便入力!$W56,0,(COLUMN()-COLUMN($L$1))/6)</f>
        <v/>
      </c>
      <c r="M56" s="61" t="e">
        <f>IF($I56="(送料別)",0,VLOOKUP($H56,業務便!$A$20:$O$29,4+(COLUMN()-COLUMN($M$1))/6,FALSE))</f>
        <v>#N/A</v>
      </c>
      <c r="N56" s="62" t="e">
        <f t="shared" ca="1" si="0"/>
        <v>#VALUE!</v>
      </c>
      <c r="O56" s="59" t="e">
        <f t="shared" ca="1" si="1"/>
        <v>#VALUE!</v>
      </c>
      <c r="P56" s="60" t="e">
        <f t="shared" ca="1" si="2"/>
        <v>#VALUE!</v>
      </c>
      <c r="Q56" s="61" t="e">
        <f t="shared" ca="1" si="47"/>
        <v>#VALUE!</v>
      </c>
      <c r="R56" s="61" t="str">
        <f ca="1">OFFSET(業務便入力!$W56,0,(COLUMN()-COLUMN($L$1))/6)</f>
        <v/>
      </c>
      <c r="S56" s="61" t="e">
        <f>IF($I56="(送料別)",0,VLOOKUP($H56,業務便!$A$20:$O$29,4+(COLUMN()-COLUMN($M$1))/6,FALSE))</f>
        <v>#N/A</v>
      </c>
      <c r="T56" s="62" t="e">
        <f t="shared" ca="1" si="3"/>
        <v>#VALUE!</v>
      </c>
      <c r="U56" s="59" t="e">
        <f t="shared" ca="1" si="4"/>
        <v>#VALUE!</v>
      </c>
      <c r="V56" s="60" t="e">
        <f t="shared" ca="1" si="5"/>
        <v>#VALUE!</v>
      </c>
      <c r="W56" s="61" t="e">
        <f t="shared" ca="1" si="6"/>
        <v>#VALUE!</v>
      </c>
      <c r="X56" s="61" t="str">
        <f ca="1">OFFSET(業務便入力!$W56,0,(COLUMN()-COLUMN($L$1))/6)</f>
        <v/>
      </c>
      <c r="Y56" s="61" t="e">
        <f>IF($I56="(送料別)",0,VLOOKUP($H56,業務便!$A$20:$O$29,4+(COLUMN()-COLUMN($M$1))/6,FALSE))</f>
        <v>#N/A</v>
      </c>
      <c r="Z56" s="62" t="e">
        <f t="shared" ca="1" si="7"/>
        <v>#VALUE!</v>
      </c>
      <c r="AA56" s="59" t="e">
        <f t="shared" ca="1" si="8"/>
        <v>#VALUE!</v>
      </c>
      <c r="AB56" s="60" t="e">
        <f t="shared" ca="1" si="9"/>
        <v>#VALUE!</v>
      </c>
      <c r="AC56" s="61" t="e">
        <f t="shared" ca="1" si="10"/>
        <v>#VALUE!</v>
      </c>
      <c r="AD56" s="61" t="str">
        <f ca="1">OFFSET(業務便入力!$W56,0,(COLUMN()-COLUMN($L$1))/6)</f>
        <v/>
      </c>
      <c r="AE56" s="61" t="e">
        <f>IF($I56="(送料別)",0,VLOOKUP($H56,業務便!$A$20:$O$29,4+(COLUMN()-COLUMN($M$1))/6,FALSE))</f>
        <v>#N/A</v>
      </c>
      <c r="AF56" s="62" t="e">
        <f t="shared" ca="1" si="11"/>
        <v>#VALUE!</v>
      </c>
      <c r="AG56" s="59" t="e">
        <f t="shared" ca="1" si="12"/>
        <v>#VALUE!</v>
      </c>
      <c r="AH56" s="60" t="e">
        <f t="shared" ca="1" si="13"/>
        <v>#VALUE!</v>
      </c>
      <c r="AI56" s="61" t="e">
        <f t="shared" ca="1" si="14"/>
        <v>#VALUE!</v>
      </c>
      <c r="AJ56" s="61" t="str">
        <f ca="1">OFFSET(業務便入力!$W56,0,(COLUMN()-COLUMN($L$1))/6)</f>
        <v/>
      </c>
      <c r="AK56" s="61" t="e">
        <f>IF($I56="(送料別)",0,VLOOKUP($H56,業務便!$A$20:$O$29,4+(COLUMN()-COLUMN($M$1))/6,FALSE))</f>
        <v>#N/A</v>
      </c>
      <c r="AL56" s="62" t="e">
        <f t="shared" ca="1" si="15"/>
        <v>#VALUE!</v>
      </c>
      <c r="AM56" s="59" t="e">
        <f t="shared" ca="1" si="16"/>
        <v>#VALUE!</v>
      </c>
      <c r="AN56" s="60" t="e">
        <f t="shared" ca="1" si="17"/>
        <v>#VALUE!</v>
      </c>
      <c r="AO56" s="61" t="e">
        <f t="shared" ca="1" si="18"/>
        <v>#VALUE!</v>
      </c>
      <c r="AP56" s="61" t="str">
        <f ca="1">OFFSET(業務便入力!$W56,0,(COLUMN()-COLUMN($L$1))/6)</f>
        <v/>
      </c>
      <c r="AQ56" s="61" t="e">
        <f>IF($I56="(送料別)",0,VLOOKUP($H56,業務便!$A$20:$O$29,4+(COLUMN()-COLUMN($M$1))/6,FALSE))</f>
        <v>#N/A</v>
      </c>
      <c r="AR56" s="62" t="e">
        <f t="shared" ca="1" si="19"/>
        <v>#VALUE!</v>
      </c>
      <c r="AS56" s="59" t="e">
        <f t="shared" ca="1" si="20"/>
        <v>#VALUE!</v>
      </c>
      <c r="AT56" s="60" t="e">
        <f t="shared" ca="1" si="21"/>
        <v>#VALUE!</v>
      </c>
      <c r="AU56" s="61" t="e">
        <f t="shared" ca="1" si="22"/>
        <v>#VALUE!</v>
      </c>
      <c r="AV56" s="61" t="str">
        <f ca="1">OFFSET(業務便入力!$W56,0,(COLUMN()-COLUMN($L$1))/6)</f>
        <v/>
      </c>
      <c r="AW56" s="61" t="e">
        <f>IF($I56="(送料別)",0,VLOOKUP($H56,業務便!$A$20:$O$29,4+(COLUMN()-COLUMN($M$1))/6,FALSE))</f>
        <v>#N/A</v>
      </c>
      <c r="AX56" s="62" t="e">
        <f t="shared" ca="1" si="23"/>
        <v>#VALUE!</v>
      </c>
      <c r="AY56" s="59" t="e">
        <f t="shared" ca="1" si="24"/>
        <v>#VALUE!</v>
      </c>
      <c r="AZ56" s="60" t="e">
        <f t="shared" ca="1" si="25"/>
        <v>#VALUE!</v>
      </c>
      <c r="BA56" s="61" t="e">
        <f t="shared" ca="1" si="26"/>
        <v>#VALUE!</v>
      </c>
      <c r="BB56" s="61" t="str">
        <f ca="1">OFFSET(業務便入力!$W56,0,(COLUMN()-COLUMN($L$1))/6)</f>
        <v/>
      </c>
      <c r="BC56" s="61" t="e">
        <f>IF($I56="(送料別)",0,VLOOKUP($H56,業務便!$A$20:$O$29,4+(COLUMN()-COLUMN($M$1))/6,FALSE))</f>
        <v>#N/A</v>
      </c>
      <c r="BD56" s="62" t="e">
        <f t="shared" ca="1" si="27"/>
        <v>#VALUE!</v>
      </c>
      <c r="BE56" s="59" t="e">
        <f t="shared" ca="1" si="28"/>
        <v>#VALUE!</v>
      </c>
      <c r="BF56" s="60" t="e">
        <f t="shared" ca="1" si="29"/>
        <v>#VALUE!</v>
      </c>
      <c r="BG56" s="61" t="e">
        <f t="shared" ca="1" si="30"/>
        <v>#VALUE!</v>
      </c>
      <c r="BH56" s="61" t="str">
        <f ca="1">OFFSET(業務便入力!$W56,0,(COLUMN()-COLUMN($L$1))/6)</f>
        <v/>
      </c>
      <c r="BI56" s="61" t="e">
        <f>IF($I56="(送料別)",0,VLOOKUP($H56,業務便!$A$20:$O$29,4+(COLUMN()-COLUMN($M$1))/6,FALSE))</f>
        <v>#N/A</v>
      </c>
      <c r="BJ56" s="62" t="e">
        <f t="shared" ca="1" si="31"/>
        <v>#VALUE!</v>
      </c>
      <c r="BK56" s="59" t="e">
        <f t="shared" ca="1" si="32"/>
        <v>#VALUE!</v>
      </c>
      <c r="BL56" s="60" t="e">
        <f t="shared" ca="1" si="33"/>
        <v>#VALUE!</v>
      </c>
      <c r="BM56" s="61" t="e">
        <f t="shared" ca="1" si="34"/>
        <v>#VALUE!</v>
      </c>
      <c r="BN56" s="61" t="str">
        <f ca="1">OFFSET(業務便入力!$W56,0,(COLUMN()-COLUMN($L$1))/6)</f>
        <v/>
      </c>
      <c r="BO56" s="61" t="e">
        <f>IF($I56="(送料別)",0,VLOOKUP($H56,業務便!$A$20:$O$29,4+(COLUMN()-COLUMN($M$1))/6,FALSE))</f>
        <v>#N/A</v>
      </c>
      <c r="BP56" s="62" t="e">
        <f t="shared" ca="1" si="35"/>
        <v>#VALUE!</v>
      </c>
      <c r="BQ56" s="59" t="e">
        <f t="shared" ca="1" si="36"/>
        <v>#VALUE!</v>
      </c>
      <c r="BR56" s="60" t="e">
        <f t="shared" ca="1" si="37"/>
        <v>#VALUE!</v>
      </c>
      <c r="BS56" s="61" t="e">
        <f t="shared" ca="1" si="38"/>
        <v>#VALUE!</v>
      </c>
      <c r="BT56" s="61" t="str">
        <f ca="1">OFFSET(業務便入力!$W56,0,(COLUMN()-COLUMN($L$1))/6)</f>
        <v/>
      </c>
      <c r="BU56" s="61" t="e">
        <f>IF($I56="(送料別)",0,VLOOKUP($H56,業務便!$A$20:$O$29,4+(COLUMN()-COLUMN($M$1))/6,FALSE))</f>
        <v>#N/A</v>
      </c>
      <c r="BV56" s="62" t="e">
        <f t="shared" ca="1" si="39"/>
        <v>#VALUE!</v>
      </c>
      <c r="BW56" s="59" t="e">
        <f t="shared" ca="1" si="40"/>
        <v>#VALUE!</v>
      </c>
      <c r="BX56" s="60" t="e">
        <f t="shared" ca="1" si="41"/>
        <v>#VALUE!</v>
      </c>
      <c r="BY56" s="61" t="e">
        <f t="shared" ca="1" si="42"/>
        <v>#VALUE!</v>
      </c>
      <c r="BZ56" s="61" t="str">
        <f ca="1">OFFSET(業務便入力!$W56,0,(COLUMN()-COLUMN($L$1))/6)</f>
        <v/>
      </c>
      <c r="CA56" s="61" t="e">
        <f>IF($I56="(送料別)",0,VLOOKUP($H56,業務便!$A$20:$O$29,4+(COLUMN()-COLUMN($M$1))/6,FALSE))</f>
        <v>#N/A</v>
      </c>
      <c r="CB56" s="62" t="e">
        <f t="shared" ca="1" si="43"/>
        <v>#VALUE!</v>
      </c>
      <c r="CC56" s="59" t="e">
        <f t="shared" ca="1" si="44"/>
        <v>#VALUE!</v>
      </c>
      <c r="CD56" s="60" t="e">
        <f t="shared" ca="1" si="45"/>
        <v>#VALUE!</v>
      </c>
      <c r="CE56" s="61" t="e">
        <f t="shared" ca="1" si="46"/>
        <v>#VALUE!</v>
      </c>
    </row>
    <row r="57" spans="1:83">
      <c r="A57" s="6">
        <v>54</v>
      </c>
      <c r="B57" s="158" t="str">
        <f>IF(ISBLANK(業務便入力!B57),"",業務便入力!B57)</f>
        <v/>
      </c>
      <c r="C57" s="5" t="str">
        <f>IF(ISBLANK(業務便入力!C57),"",業務便入力!C57)</f>
        <v/>
      </c>
      <c r="D57" s="15">
        <f>IF(ISBLANK(宅配便仮計算!D57),"",宅配便仮計算!D57)</f>
        <v>0.85</v>
      </c>
      <c r="E57" s="5" t="str">
        <f>IF(ISBLANK(業務便入力!I57),"",業務便入力!I57)</f>
        <v/>
      </c>
      <c r="F57" s="5" t="str">
        <f>IF(ISBLANK(業務便入力!L57),"",業務便入力!L57)</f>
        <v/>
      </c>
      <c r="G57" s="5" t="str">
        <f>IF(ISBLANK(業務便入力!N57),"",IF(業務便入力!P57="以上",1,業務便入力!N57))</f>
        <v/>
      </c>
      <c r="H57" s="5" t="str">
        <f>IF(ISBLANK(業務便入力!Q57),"",業務便入力!Q57)</f>
        <v/>
      </c>
      <c r="I57" s="6" t="str">
        <f>IF(ISBLANK(業務便入力!R57),"",業務便入力!R57)</f>
        <v/>
      </c>
      <c r="J57" s="5" t="str">
        <f>IF(ISBLANK(業務便入力!S57),"",業務便入力!S57)</f>
        <v/>
      </c>
      <c r="K57" s="5" t="str">
        <f>IF(ISBLANK(業務便入力!T57),"",業務便入力!T57)</f>
        <v/>
      </c>
      <c r="L57" s="61" t="str">
        <f ca="1">OFFSET(業務便入力!$W57,0,(COLUMN()-COLUMN($L$1))/6)</f>
        <v/>
      </c>
      <c r="M57" s="61" t="e">
        <f>IF($I57="(送料別)",0,VLOOKUP($H57,業務便!$A$20:$O$29,4+(COLUMN()-COLUMN($M$1))/6,FALSE))</f>
        <v>#N/A</v>
      </c>
      <c r="N57" s="62" t="e">
        <f t="shared" ca="1" si="0"/>
        <v>#VALUE!</v>
      </c>
      <c r="O57" s="59" t="e">
        <f t="shared" ca="1" si="1"/>
        <v>#VALUE!</v>
      </c>
      <c r="P57" s="60" t="e">
        <f t="shared" ca="1" si="2"/>
        <v>#VALUE!</v>
      </c>
      <c r="Q57" s="61" t="e">
        <f t="shared" ca="1" si="47"/>
        <v>#VALUE!</v>
      </c>
      <c r="R57" s="61" t="str">
        <f ca="1">OFFSET(業務便入力!$W57,0,(COLUMN()-COLUMN($L$1))/6)</f>
        <v/>
      </c>
      <c r="S57" s="61" t="e">
        <f>IF($I57="(送料別)",0,VLOOKUP($H57,業務便!$A$20:$O$29,4+(COLUMN()-COLUMN($M$1))/6,FALSE))</f>
        <v>#N/A</v>
      </c>
      <c r="T57" s="62" t="e">
        <f t="shared" ca="1" si="3"/>
        <v>#VALUE!</v>
      </c>
      <c r="U57" s="59" t="e">
        <f t="shared" ca="1" si="4"/>
        <v>#VALUE!</v>
      </c>
      <c r="V57" s="60" t="e">
        <f t="shared" ca="1" si="5"/>
        <v>#VALUE!</v>
      </c>
      <c r="W57" s="61" t="e">
        <f t="shared" ca="1" si="6"/>
        <v>#VALUE!</v>
      </c>
      <c r="X57" s="61" t="str">
        <f ca="1">OFFSET(業務便入力!$W57,0,(COLUMN()-COLUMN($L$1))/6)</f>
        <v/>
      </c>
      <c r="Y57" s="61" t="e">
        <f>IF($I57="(送料別)",0,VLOOKUP($H57,業務便!$A$20:$O$29,4+(COLUMN()-COLUMN($M$1))/6,FALSE))</f>
        <v>#N/A</v>
      </c>
      <c r="Z57" s="62" t="e">
        <f t="shared" ca="1" si="7"/>
        <v>#VALUE!</v>
      </c>
      <c r="AA57" s="59" t="e">
        <f t="shared" ca="1" si="8"/>
        <v>#VALUE!</v>
      </c>
      <c r="AB57" s="60" t="e">
        <f t="shared" ca="1" si="9"/>
        <v>#VALUE!</v>
      </c>
      <c r="AC57" s="61" t="e">
        <f t="shared" ca="1" si="10"/>
        <v>#VALUE!</v>
      </c>
      <c r="AD57" s="61" t="str">
        <f ca="1">OFFSET(業務便入力!$W57,0,(COLUMN()-COLUMN($L$1))/6)</f>
        <v/>
      </c>
      <c r="AE57" s="61" t="e">
        <f>IF($I57="(送料別)",0,VLOOKUP($H57,業務便!$A$20:$O$29,4+(COLUMN()-COLUMN($M$1))/6,FALSE))</f>
        <v>#N/A</v>
      </c>
      <c r="AF57" s="62" t="e">
        <f t="shared" ca="1" si="11"/>
        <v>#VALUE!</v>
      </c>
      <c r="AG57" s="59" t="e">
        <f t="shared" ca="1" si="12"/>
        <v>#VALUE!</v>
      </c>
      <c r="AH57" s="60" t="e">
        <f t="shared" ca="1" si="13"/>
        <v>#VALUE!</v>
      </c>
      <c r="AI57" s="61" t="e">
        <f t="shared" ca="1" si="14"/>
        <v>#VALUE!</v>
      </c>
      <c r="AJ57" s="61" t="str">
        <f ca="1">OFFSET(業務便入力!$W57,0,(COLUMN()-COLUMN($L$1))/6)</f>
        <v/>
      </c>
      <c r="AK57" s="61" t="e">
        <f>IF($I57="(送料別)",0,VLOOKUP($H57,業務便!$A$20:$O$29,4+(COLUMN()-COLUMN($M$1))/6,FALSE))</f>
        <v>#N/A</v>
      </c>
      <c r="AL57" s="62" t="e">
        <f t="shared" ca="1" si="15"/>
        <v>#VALUE!</v>
      </c>
      <c r="AM57" s="59" t="e">
        <f t="shared" ca="1" si="16"/>
        <v>#VALUE!</v>
      </c>
      <c r="AN57" s="60" t="e">
        <f t="shared" ca="1" si="17"/>
        <v>#VALUE!</v>
      </c>
      <c r="AO57" s="61" t="e">
        <f t="shared" ca="1" si="18"/>
        <v>#VALUE!</v>
      </c>
      <c r="AP57" s="61" t="str">
        <f ca="1">OFFSET(業務便入力!$W57,0,(COLUMN()-COLUMN($L$1))/6)</f>
        <v/>
      </c>
      <c r="AQ57" s="61" t="e">
        <f>IF($I57="(送料別)",0,VLOOKUP($H57,業務便!$A$20:$O$29,4+(COLUMN()-COLUMN($M$1))/6,FALSE))</f>
        <v>#N/A</v>
      </c>
      <c r="AR57" s="62" t="e">
        <f t="shared" ca="1" si="19"/>
        <v>#VALUE!</v>
      </c>
      <c r="AS57" s="59" t="e">
        <f t="shared" ca="1" si="20"/>
        <v>#VALUE!</v>
      </c>
      <c r="AT57" s="60" t="e">
        <f t="shared" ca="1" si="21"/>
        <v>#VALUE!</v>
      </c>
      <c r="AU57" s="61" t="e">
        <f t="shared" ca="1" si="22"/>
        <v>#VALUE!</v>
      </c>
      <c r="AV57" s="61" t="str">
        <f ca="1">OFFSET(業務便入力!$W57,0,(COLUMN()-COLUMN($L$1))/6)</f>
        <v/>
      </c>
      <c r="AW57" s="61" t="e">
        <f>IF($I57="(送料別)",0,VLOOKUP($H57,業務便!$A$20:$O$29,4+(COLUMN()-COLUMN($M$1))/6,FALSE))</f>
        <v>#N/A</v>
      </c>
      <c r="AX57" s="62" t="e">
        <f t="shared" ca="1" si="23"/>
        <v>#VALUE!</v>
      </c>
      <c r="AY57" s="59" t="e">
        <f t="shared" ca="1" si="24"/>
        <v>#VALUE!</v>
      </c>
      <c r="AZ57" s="60" t="e">
        <f t="shared" ca="1" si="25"/>
        <v>#VALUE!</v>
      </c>
      <c r="BA57" s="61" t="e">
        <f t="shared" ca="1" si="26"/>
        <v>#VALUE!</v>
      </c>
      <c r="BB57" s="61" t="str">
        <f ca="1">OFFSET(業務便入力!$W57,0,(COLUMN()-COLUMN($L$1))/6)</f>
        <v/>
      </c>
      <c r="BC57" s="61" t="e">
        <f>IF($I57="(送料別)",0,VLOOKUP($H57,業務便!$A$20:$O$29,4+(COLUMN()-COLUMN($M$1))/6,FALSE))</f>
        <v>#N/A</v>
      </c>
      <c r="BD57" s="62" t="e">
        <f t="shared" ca="1" si="27"/>
        <v>#VALUE!</v>
      </c>
      <c r="BE57" s="59" t="e">
        <f t="shared" ca="1" si="28"/>
        <v>#VALUE!</v>
      </c>
      <c r="BF57" s="60" t="e">
        <f t="shared" ca="1" si="29"/>
        <v>#VALUE!</v>
      </c>
      <c r="BG57" s="61" t="e">
        <f t="shared" ca="1" si="30"/>
        <v>#VALUE!</v>
      </c>
      <c r="BH57" s="61" t="str">
        <f ca="1">OFFSET(業務便入力!$W57,0,(COLUMN()-COLUMN($L$1))/6)</f>
        <v/>
      </c>
      <c r="BI57" s="61" t="e">
        <f>IF($I57="(送料別)",0,VLOOKUP($H57,業務便!$A$20:$O$29,4+(COLUMN()-COLUMN($M$1))/6,FALSE))</f>
        <v>#N/A</v>
      </c>
      <c r="BJ57" s="62" t="e">
        <f t="shared" ca="1" si="31"/>
        <v>#VALUE!</v>
      </c>
      <c r="BK57" s="59" t="e">
        <f t="shared" ca="1" si="32"/>
        <v>#VALUE!</v>
      </c>
      <c r="BL57" s="60" t="e">
        <f t="shared" ca="1" si="33"/>
        <v>#VALUE!</v>
      </c>
      <c r="BM57" s="61" t="e">
        <f t="shared" ca="1" si="34"/>
        <v>#VALUE!</v>
      </c>
      <c r="BN57" s="61" t="str">
        <f ca="1">OFFSET(業務便入力!$W57,0,(COLUMN()-COLUMN($L$1))/6)</f>
        <v/>
      </c>
      <c r="BO57" s="61" t="e">
        <f>IF($I57="(送料別)",0,VLOOKUP($H57,業務便!$A$20:$O$29,4+(COLUMN()-COLUMN($M$1))/6,FALSE))</f>
        <v>#N/A</v>
      </c>
      <c r="BP57" s="62" t="e">
        <f t="shared" ca="1" si="35"/>
        <v>#VALUE!</v>
      </c>
      <c r="BQ57" s="59" t="e">
        <f t="shared" ca="1" si="36"/>
        <v>#VALUE!</v>
      </c>
      <c r="BR57" s="60" t="e">
        <f t="shared" ca="1" si="37"/>
        <v>#VALUE!</v>
      </c>
      <c r="BS57" s="61" t="e">
        <f t="shared" ca="1" si="38"/>
        <v>#VALUE!</v>
      </c>
      <c r="BT57" s="61" t="str">
        <f ca="1">OFFSET(業務便入力!$W57,0,(COLUMN()-COLUMN($L$1))/6)</f>
        <v/>
      </c>
      <c r="BU57" s="61" t="e">
        <f>IF($I57="(送料別)",0,VLOOKUP($H57,業務便!$A$20:$O$29,4+(COLUMN()-COLUMN($M$1))/6,FALSE))</f>
        <v>#N/A</v>
      </c>
      <c r="BV57" s="62" t="e">
        <f t="shared" ca="1" si="39"/>
        <v>#VALUE!</v>
      </c>
      <c r="BW57" s="59" t="e">
        <f t="shared" ca="1" si="40"/>
        <v>#VALUE!</v>
      </c>
      <c r="BX57" s="60" t="e">
        <f t="shared" ca="1" si="41"/>
        <v>#VALUE!</v>
      </c>
      <c r="BY57" s="61" t="e">
        <f t="shared" ca="1" si="42"/>
        <v>#VALUE!</v>
      </c>
      <c r="BZ57" s="61" t="str">
        <f ca="1">OFFSET(業務便入力!$W57,0,(COLUMN()-COLUMN($L$1))/6)</f>
        <v/>
      </c>
      <c r="CA57" s="61" t="e">
        <f>IF($I57="(送料別)",0,VLOOKUP($H57,業務便!$A$20:$O$29,4+(COLUMN()-COLUMN($M$1))/6,FALSE))</f>
        <v>#N/A</v>
      </c>
      <c r="CB57" s="62" t="e">
        <f t="shared" ca="1" si="43"/>
        <v>#VALUE!</v>
      </c>
      <c r="CC57" s="59" t="e">
        <f t="shared" ca="1" si="44"/>
        <v>#VALUE!</v>
      </c>
      <c r="CD57" s="60" t="e">
        <f t="shared" ca="1" si="45"/>
        <v>#VALUE!</v>
      </c>
      <c r="CE57" s="61" t="e">
        <f t="shared" ca="1" si="46"/>
        <v>#VALUE!</v>
      </c>
    </row>
    <row r="58" spans="1:83">
      <c r="A58" s="6">
        <v>55</v>
      </c>
      <c r="B58" s="158" t="str">
        <f>IF(ISBLANK(業務便入力!B58),"",業務便入力!B58)</f>
        <v/>
      </c>
      <c r="C58" s="5" t="str">
        <f>IF(ISBLANK(業務便入力!C58),"",業務便入力!C58)</f>
        <v/>
      </c>
      <c r="D58" s="15">
        <f>IF(ISBLANK(宅配便仮計算!D58),"",宅配便仮計算!D58)</f>
        <v>0.85</v>
      </c>
      <c r="E58" s="5" t="str">
        <f>IF(ISBLANK(業務便入力!I58),"",業務便入力!I58)</f>
        <v/>
      </c>
      <c r="F58" s="5" t="str">
        <f>IF(ISBLANK(業務便入力!L58),"",業務便入力!L58)</f>
        <v/>
      </c>
      <c r="G58" s="5" t="str">
        <f>IF(ISBLANK(業務便入力!N58),"",IF(業務便入力!P58="以上",1,業務便入力!N58))</f>
        <v/>
      </c>
      <c r="H58" s="5" t="str">
        <f>IF(ISBLANK(業務便入力!Q58),"",業務便入力!Q58)</f>
        <v/>
      </c>
      <c r="I58" s="6" t="str">
        <f>IF(ISBLANK(業務便入力!R58),"",業務便入力!R58)</f>
        <v/>
      </c>
      <c r="J58" s="5" t="str">
        <f>IF(ISBLANK(業務便入力!S58),"",業務便入力!S58)</f>
        <v/>
      </c>
      <c r="K58" s="5" t="str">
        <f>IF(ISBLANK(業務便入力!T58),"",業務便入力!T58)</f>
        <v/>
      </c>
      <c r="L58" s="61" t="str">
        <f ca="1">OFFSET(業務便入力!$W58,0,(COLUMN()-COLUMN($L$1))/6)</f>
        <v/>
      </c>
      <c r="M58" s="61" t="e">
        <f>IF($I58="(送料別)",0,VLOOKUP($H58,業務便!$A$20:$O$29,4+(COLUMN()-COLUMN($M$1))/6,FALSE))</f>
        <v>#N/A</v>
      </c>
      <c r="N58" s="62" t="e">
        <f t="shared" ca="1" si="0"/>
        <v>#VALUE!</v>
      </c>
      <c r="O58" s="59" t="e">
        <f t="shared" ca="1" si="1"/>
        <v>#VALUE!</v>
      </c>
      <c r="P58" s="60" t="e">
        <f t="shared" ca="1" si="2"/>
        <v>#VALUE!</v>
      </c>
      <c r="Q58" s="61" t="e">
        <f t="shared" ca="1" si="47"/>
        <v>#VALUE!</v>
      </c>
      <c r="R58" s="61" t="str">
        <f ca="1">OFFSET(業務便入力!$W58,0,(COLUMN()-COLUMN($L$1))/6)</f>
        <v/>
      </c>
      <c r="S58" s="61" t="e">
        <f>IF($I58="(送料別)",0,VLOOKUP($H58,業務便!$A$20:$O$29,4+(COLUMN()-COLUMN($M$1))/6,FALSE))</f>
        <v>#N/A</v>
      </c>
      <c r="T58" s="62" t="e">
        <f t="shared" ca="1" si="3"/>
        <v>#VALUE!</v>
      </c>
      <c r="U58" s="59" t="e">
        <f t="shared" ca="1" si="4"/>
        <v>#VALUE!</v>
      </c>
      <c r="V58" s="60" t="e">
        <f t="shared" ca="1" si="5"/>
        <v>#VALUE!</v>
      </c>
      <c r="W58" s="61" t="e">
        <f t="shared" ca="1" si="6"/>
        <v>#VALUE!</v>
      </c>
      <c r="X58" s="61" t="str">
        <f ca="1">OFFSET(業務便入力!$W58,0,(COLUMN()-COLUMN($L$1))/6)</f>
        <v/>
      </c>
      <c r="Y58" s="61" t="e">
        <f>IF($I58="(送料別)",0,VLOOKUP($H58,業務便!$A$20:$O$29,4+(COLUMN()-COLUMN($M$1))/6,FALSE))</f>
        <v>#N/A</v>
      </c>
      <c r="Z58" s="62" t="e">
        <f t="shared" ca="1" si="7"/>
        <v>#VALUE!</v>
      </c>
      <c r="AA58" s="59" t="e">
        <f t="shared" ca="1" si="8"/>
        <v>#VALUE!</v>
      </c>
      <c r="AB58" s="60" t="e">
        <f t="shared" ca="1" si="9"/>
        <v>#VALUE!</v>
      </c>
      <c r="AC58" s="61" t="e">
        <f t="shared" ca="1" si="10"/>
        <v>#VALUE!</v>
      </c>
      <c r="AD58" s="61" t="str">
        <f ca="1">OFFSET(業務便入力!$W58,0,(COLUMN()-COLUMN($L$1))/6)</f>
        <v/>
      </c>
      <c r="AE58" s="61" t="e">
        <f>IF($I58="(送料別)",0,VLOOKUP($H58,業務便!$A$20:$O$29,4+(COLUMN()-COLUMN($M$1))/6,FALSE))</f>
        <v>#N/A</v>
      </c>
      <c r="AF58" s="62" t="e">
        <f t="shared" ca="1" si="11"/>
        <v>#VALUE!</v>
      </c>
      <c r="AG58" s="59" t="e">
        <f t="shared" ca="1" si="12"/>
        <v>#VALUE!</v>
      </c>
      <c r="AH58" s="60" t="e">
        <f t="shared" ca="1" si="13"/>
        <v>#VALUE!</v>
      </c>
      <c r="AI58" s="61" t="e">
        <f t="shared" ca="1" si="14"/>
        <v>#VALUE!</v>
      </c>
      <c r="AJ58" s="61" t="str">
        <f ca="1">OFFSET(業務便入力!$W58,0,(COLUMN()-COLUMN($L$1))/6)</f>
        <v/>
      </c>
      <c r="AK58" s="61" t="e">
        <f>IF($I58="(送料別)",0,VLOOKUP($H58,業務便!$A$20:$O$29,4+(COLUMN()-COLUMN($M$1))/6,FALSE))</f>
        <v>#N/A</v>
      </c>
      <c r="AL58" s="62" t="e">
        <f t="shared" ca="1" si="15"/>
        <v>#VALUE!</v>
      </c>
      <c r="AM58" s="59" t="e">
        <f t="shared" ca="1" si="16"/>
        <v>#VALUE!</v>
      </c>
      <c r="AN58" s="60" t="e">
        <f t="shared" ca="1" si="17"/>
        <v>#VALUE!</v>
      </c>
      <c r="AO58" s="61" t="e">
        <f t="shared" ca="1" si="18"/>
        <v>#VALUE!</v>
      </c>
      <c r="AP58" s="61" t="str">
        <f ca="1">OFFSET(業務便入力!$W58,0,(COLUMN()-COLUMN($L$1))/6)</f>
        <v/>
      </c>
      <c r="AQ58" s="61" t="e">
        <f>IF($I58="(送料別)",0,VLOOKUP($H58,業務便!$A$20:$O$29,4+(COLUMN()-COLUMN($M$1))/6,FALSE))</f>
        <v>#N/A</v>
      </c>
      <c r="AR58" s="62" t="e">
        <f t="shared" ca="1" si="19"/>
        <v>#VALUE!</v>
      </c>
      <c r="AS58" s="59" t="e">
        <f t="shared" ca="1" si="20"/>
        <v>#VALUE!</v>
      </c>
      <c r="AT58" s="60" t="e">
        <f t="shared" ca="1" si="21"/>
        <v>#VALUE!</v>
      </c>
      <c r="AU58" s="61" t="e">
        <f t="shared" ca="1" si="22"/>
        <v>#VALUE!</v>
      </c>
      <c r="AV58" s="61" t="str">
        <f ca="1">OFFSET(業務便入力!$W58,0,(COLUMN()-COLUMN($L$1))/6)</f>
        <v/>
      </c>
      <c r="AW58" s="61" t="e">
        <f>IF($I58="(送料別)",0,VLOOKUP($H58,業務便!$A$20:$O$29,4+(COLUMN()-COLUMN($M$1))/6,FALSE))</f>
        <v>#N/A</v>
      </c>
      <c r="AX58" s="62" t="e">
        <f t="shared" ca="1" si="23"/>
        <v>#VALUE!</v>
      </c>
      <c r="AY58" s="59" t="e">
        <f t="shared" ca="1" si="24"/>
        <v>#VALUE!</v>
      </c>
      <c r="AZ58" s="60" t="e">
        <f t="shared" ca="1" si="25"/>
        <v>#VALUE!</v>
      </c>
      <c r="BA58" s="61" t="e">
        <f t="shared" ca="1" si="26"/>
        <v>#VALUE!</v>
      </c>
      <c r="BB58" s="61" t="str">
        <f ca="1">OFFSET(業務便入力!$W58,0,(COLUMN()-COLUMN($L$1))/6)</f>
        <v/>
      </c>
      <c r="BC58" s="61" t="e">
        <f>IF($I58="(送料別)",0,VLOOKUP($H58,業務便!$A$20:$O$29,4+(COLUMN()-COLUMN($M$1))/6,FALSE))</f>
        <v>#N/A</v>
      </c>
      <c r="BD58" s="62" t="e">
        <f t="shared" ca="1" si="27"/>
        <v>#VALUE!</v>
      </c>
      <c r="BE58" s="59" t="e">
        <f t="shared" ca="1" si="28"/>
        <v>#VALUE!</v>
      </c>
      <c r="BF58" s="60" t="e">
        <f t="shared" ca="1" si="29"/>
        <v>#VALUE!</v>
      </c>
      <c r="BG58" s="61" t="e">
        <f t="shared" ca="1" si="30"/>
        <v>#VALUE!</v>
      </c>
      <c r="BH58" s="61" t="str">
        <f ca="1">OFFSET(業務便入力!$W58,0,(COLUMN()-COLUMN($L$1))/6)</f>
        <v/>
      </c>
      <c r="BI58" s="61" t="e">
        <f>IF($I58="(送料別)",0,VLOOKUP($H58,業務便!$A$20:$O$29,4+(COLUMN()-COLUMN($M$1))/6,FALSE))</f>
        <v>#N/A</v>
      </c>
      <c r="BJ58" s="62" t="e">
        <f t="shared" ca="1" si="31"/>
        <v>#VALUE!</v>
      </c>
      <c r="BK58" s="59" t="e">
        <f t="shared" ca="1" si="32"/>
        <v>#VALUE!</v>
      </c>
      <c r="BL58" s="60" t="e">
        <f t="shared" ca="1" si="33"/>
        <v>#VALUE!</v>
      </c>
      <c r="BM58" s="61" t="e">
        <f t="shared" ca="1" si="34"/>
        <v>#VALUE!</v>
      </c>
      <c r="BN58" s="61" t="str">
        <f ca="1">OFFSET(業務便入力!$W58,0,(COLUMN()-COLUMN($L$1))/6)</f>
        <v/>
      </c>
      <c r="BO58" s="61" t="e">
        <f>IF($I58="(送料別)",0,VLOOKUP($H58,業務便!$A$20:$O$29,4+(COLUMN()-COLUMN($M$1))/6,FALSE))</f>
        <v>#N/A</v>
      </c>
      <c r="BP58" s="62" t="e">
        <f t="shared" ca="1" si="35"/>
        <v>#VALUE!</v>
      </c>
      <c r="BQ58" s="59" t="e">
        <f t="shared" ca="1" si="36"/>
        <v>#VALUE!</v>
      </c>
      <c r="BR58" s="60" t="e">
        <f t="shared" ca="1" si="37"/>
        <v>#VALUE!</v>
      </c>
      <c r="BS58" s="61" t="e">
        <f t="shared" ca="1" si="38"/>
        <v>#VALUE!</v>
      </c>
      <c r="BT58" s="61" t="str">
        <f ca="1">OFFSET(業務便入力!$W58,0,(COLUMN()-COLUMN($L$1))/6)</f>
        <v/>
      </c>
      <c r="BU58" s="61" t="e">
        <f>IF($I58="(送料別)",0,VLOOKUP($H58,業務便!$A$20:$O$29,4+(COLUMN()-COLUMN($M$1))/6,FALSE))</f>
        <v>#N/A</v>
      </c>
      <c r="BV58" s="62" t="e">
        <f t="shared" ca="1" si="39"/>
        <v>#VALUE!</v>
      </c>
      <c r="BW58" s="59" t="e">
        <f t="shared" ca="1" si="40"/>
        <v>#VALUE!</v>
      </c>
      <c r="BX58" s="60" t="e">
        <f t="shared" ca="1" si="41"/>
        <v>#VALUE!</v>
      </c>
      <c r="BY58" s="61" t="e">
        <f t="shared" ca="1" si="42"/>
        <v>#VALUE!</v>
      </c>
      <c r="BZ58" s="61" t="str">
        <f ca="1">OFFSET(業務便入力!$W58,0,(COLUMN()-COLUMN($L$1))/6)</f>
        <v/>
      </c>
      <c r="CA58" s="61" t="e">
        <f>IF($I58="(送料別)",0,VLOOKUP($H58,業務便!$A$20:$O$29,4+(COLUMN()-COLUMN($M$1))/6,FALSE))</f>
        <v>#N/A</v>
      </c>
      <c r="CB58" s="62" t="e">
        <f t="shared" ca="1" si="43"/>
        <v>#VALUE!</v>
      </c>
      <c r="CC58" s="59" t="e">
        <f t="shared" ca="1" si="44"/>
        <v>#VALUE!</v>
      </c>
      <c r="CD58" s="60" t="e">
        <f t="shared" ca="1" si="45"/>
        <v>#VALUE!</v>
      </c>
      <c r="CE58" s="61" t="e">
        <f t="shared" ca="1" si="46"/>
        <v>#VALUE!</v>
      </c>
    </row>
    <row r="59" spans="1:83">
      <c r="A59" s="6">
        <v>56</v>
      </c>
      <c r="B59" s="158" t="str">
        <f>IF(ISBLANK(業務便入力!B59),"",業務便入力!B59)</f>
        <v/>
      </c>
      <c r="C59" s="5" t="str">
        <f>IF(ISBLANK(業務便入力!C59),"",業務便入力!C59)</f>
        <v/>
      </c>
      <c r="D59" s="15">
        <f>IF(ISBLANK(宅配便仮計算!D59),"",宅配便仮計算!D59)</f>
        <v>0.85</v>
      </c>
      <c r="E59" s="5" t="str">
        <f>IF(ISBLANK(業務便入力!I59),"",業務便入力!I59)</f>
        <v/>
      </c>
      <c r="F59" s="5" t="str">
        <f>IF(ISBLANK(業務便入力!L59),"",業務便入力!L59)</f>
        <v/>
      </c>
      <c r="G59" s="5" t="str">
        <f>IF(ISBLANK(業務便入力!N59),"",IF(業務便入力!P59="以上",1,業務便入力!N59))</f>
        <v/>
      </c>
      <c r="H59" s="5" t="str">
        <f>IF(ISBLANK(業務便入力!Q59),"",業務便入力!Q59)</f>
        <v/>
      </c>
      <c r="I59" s="6" t="str">
        <f>IF(ISBLANK(業務便入力!R59),"",業務便入力!R59)</f>
        <v/>
      </c>
      <c r="J59" s="5" t="str">
        <f>IF(ISBLANK(業務便入力!S59),"",業務便入力!S59)</f>
        <v/>
      </c>
      <c r="K59" s="5" t="str">
        <f>IF(ISBLANK(業務便入力!T59),"",業務便入力!T59)</f>
        <v/>
      </c>
      <c r="L59" s="61" t="str">
        <f ca="1">OFFSET(業務便入力!$W59,0,(COLUMN()-COLUMN($L$1))/6)</f>
        <v/>
      </c>
      <c r="M59" s="61" t="e">
        <f>IF($I59="(送料別)",0,VLOOKUP($H59,業務便!$A$20:$O$29,4+(COLUMN()-COLUMN($M$1))/6,FALSE))</f>
        <v>#N/A</v>
      </c>
      <c r="N59" s="62" t="e">
        <f t="shared" ca="1" si="0"/>
        <v>#VALUE!</v>
      </c>
      <c r="O59" s="59" t="e">
        <f t="shared" ca="1" si="1"/>
        <v>#VALUE!</v>
      </c>
      <c r="P59" s="60" t="e">
        <f t="shared" ca="1" si="2"/>
        <v>#VALUE!</v>
      </c>
      <c r="Q59" s="61" t="e">
        <f t="shared" ca="1" si="47"/>
        <v>#VALUE!</v>
      </c>
      <c r="R59" s="61" t="str">
        <f ca="1">OFFSET(業務便入力!$W59,0,(COLUMN()-COLUMN($L$1))/6)</f>
        <v/>
      </c>
      <c r="S59" s="61" t="e">
        <f>IF($I59="(送料別)",0,VLOOKUP($H59,業務便!$A$20:$O$29,4+(COLUMN()-COLUMN($M$1))/6,FALSE))</f>
        <v>#N/A</v>
      </c>
      <c r="T59" s="62" t="e">
        <f t="shared" ca="1" si="3"/>
        <v>#VALUE!</v>
      </c>
      <c r="U59" s="59" t="e">
        <f t="shared" ca="1" si="4"/>
        <v>#VALUE!</v>
      </c>
      <c r="V59" s="60" t="e">
        <f t="shared" ca="1" si="5"/>
        <v>#VALUE!</v>
      </c>
      <c r="W59" s="61" t="e">
        <f t="shared" ca="1" si="6"/>
        <v>#VALUE!</v>
      </c>
      <c r="X59" s="61" t="str">
        <f ca="1">OFFSET(業務便入力!$W59,0,(COLUMN()-COLUMN($L$1))/6)</f>
        <v/>
      </c>
      <c r="Y59" s="61" t="e">
        <f>IF($I59="(送料別)",0,VLOOKUP($H59,業務便!$A$20:$O$29,4+(COLUMN()-COLUMN($M$1))/6,FALSE))</f>
        <v>#N/A</v>
      </c>
      <c r="Z59" s="62" t="e">
        <f t="shared" ca="1" si="7"/>
        <v>#VALUE!</v>
      </c>
      <c r="AA59" s="59" t="e">
        <f t="shared" ca="1" si="8"/>
        <v>#VALUE!</v>
      </c>
      <c r="AB59" s="60" t="e">
        <f t="shared" ca="1" si="9"/>
        <v>#VALUE!</v>
      </c>
      <c r="AC59" s="61" t="e">
        <f t="shared" ca="1" si="10"/>
        <v>#VALUE!</v>
      </c>
      <c r="AD59" s="61" t="str">
        <f ca="1">OFFSET(業務便入力!$W59,0,(COLUMN()-COLUMN($L$1))/6)</f>
        <v/>
      </c>
      <c r="AE59" s="61" t="e">
        <f>IF($I59="(送料別)",0,VLOOKUP($H59,業務便!$A$20:$O$29,4+(COLUMN()-COLUMN($M$1))/6,FALSE))</f>
        <v>#N/A</v>
      </c>
      <c r="AF59" s="62" t="e">
        <f t="shared" ca="1" si="11"/>
        <v>#VALUE!</v>
      </c>
      <c r="AG59" s="59" t="e">
        <f t="shared" ca="1" si="12"/>
        <v>#VALUE!</v>
      </c>
      <c r="AH59" s="60" t="e">
        <f t="shared" ca="1" si="13"/>
        <v>#VALUE!</v>
      </c>
      <c r="AI59" s="61" t="e">
        <f t="shared" ca="1" si="14"/>
        <v>#VALUE!</v>
      </c>
      <c r="AJ59" s="61" t="str">
        <f ca="1">OFFSET(業務便入力!$W59,0,(COLUMN()-COLUMN($L$1))/6)</f>
        <v/>
      </c>
      <c r="AK59" s="61" t="e">
        <f>IF($I59="(送料別)",0,VLOOKUP($H59,業務便!$A$20:$O$29,4+(COLUMN()-COLUMN($M$1))/6,FALSE))</f>
        <v>#N/A</v>
      </c>
      <c r="AL59" s="62" t="e">
        <f t="shared" ca="1" si="15"/>
        <v>#VALUE!</v>
      </c>
      <c r="AM59" s="59" t="e">
        <f t="shared" ca="1" si="16"/>
        <v>#VALUE!</v>
      </c>
      <c r="AN59" s="60" t="e">
        <f t="shared" ca="1" si="17"/>
        <v>#VALUE!</v>
      </c>
      <c r="AO59" s="61" t="e">
        <f t="shared" ca="1" si="18"/>
        <v>#VALUE!</v>
      </c>
      <c r="AP59" s="61" t="str">
        <f ca="1">OFFSET(業務便入力!$W59,0,(COLUMN()-COLUMN($L$1))/6)</f>
        <v/>
      </c>
      <c r="AQ59" s="61" t="e">
        <f>IF($I59="(送料別)",0,VLOOKUP($H59,業務便!$A$20:$O$29,4+(COLUMN()-COLUMN($M$1))/6,FALSE))</f>
        <v>#N/A</v>
      </c>
      <c r="AR59" s="62" t="e">
        <f t="shared" ca="1" si="19"/>
        <v>#VALUE!</v>
      </c>
      <c r="AS59" s="59" t="e">
        <f t="shared" ca="1" si="20"/>
        <v>#VALUE!</v>
      </c>
      <c r="AT59" s="60" t="e">
        <f t="shared" ca="1" si="21"/>
        <v>#VALUE!</v>
      </c>
      <c r="AU59" s="61" t="e">
        <f t="shared" ca="1" si="22"/>
        <v>#VALUE!</v>
      </c>
      <c r="AV59" s="61" t="str">
        <f ca="1">OFFSET(業務便入力!$W59,0,(COLUMN()-COLUMN($L$1))/6)</f>
        <v/>
      </c>
      <c r="AW59" s="61" t="e">
        <f>IF($I59="(送料別)",0,VLOOKUP($H59,業務便!$A$20:$O$29,4+(COLUMN()-COLUMN($M$1))/6,FALSE))</f>
        <v>#N/A</v>
      </c>
      <c r="AX59" s="62" t="e">
        <f t="shared" ca="1" si="23"/>
        <v>#VALUE!</v>
      </c>
      <c r="AY59" s="59" t="e">
        <f t="shared" ca="1" si="24"/>
        <v>#VALUE!</v>
      </c>
      <c r="AZ59" s="60" t="e">
        <f t="shared" ca="1" si="25"/>
        <v>#VALUE!</v>
      </c>
      <c r="BA59" s="61" t="e">
        <f t="shared" ca="1" si="26"/>
        <v>#VALUE!</v>
      </c>
      <c r="BB59" s="61" t="str">
        <f ca="1">OFFSET(業務便入力!$W59,0,(COLUMN()-COLUMN($L$1))/6)</f>
        <v/>
      </c>
      <c r="BC59" s="61" t="e">
        <f>IF($I59="(送料別)",0,VLOOKUP($H59,業務便!$A$20:$O$29,4+(COLUMN()-COLUMN($M$1))/6,FALSE))</f>
        <v>#N/A</v>
      </c>
      <c r="BD59" s="62" t="e">
        <f t="shared" ca="1" si="27"/>
        <v>#VALUE!</v>
      </c>
      <c r="BE59" s="59" t="e">
        <f t="shared" ca="1" si="28"/>
        <v>#VALUE!</v>
      </c>
      <c r="BF59" s="60" t="e">
        <f t="shared" ca="1" si="29"/>
        <v>#VALUE!</v>
      </c>
      <c r="BG59" s="61" t="e">
        <f t="shared" ca="1" si="30"/>
        <v>#VALUE!</v>
      </c>
      <c r="BH59" s="61" t="str">
        <f ca="1">OFFSET(業務便入力!$W59,0,(COLUMN()-COLUMN($L$1))/6)</f>
        <v/>
      </c>
      <c r="BI59" s="61" t="e">
        <f>IF($I59="(送料別)",0,VLOOKUP($H59,業務便!$A$20:$O$29,4+(COLUMN()-COLUMN($M$1))/6,FALSE))</f>
        <v>#N/A</v>
      </c>
      <c r="BJ59" s="62" t="e">
        <f t="shared" ca="1" si="31"/>
        <v>#VALUE!</v>
      </c>
      <c r="BK59" s="59" t="e">
        <f t="shared" ca="1" si="32"/>
        <v>#VALUE!</v>
      </c>
      <c r="BL59" s="60" t="e">
        <f t="shared" ca="1" si="33"/>
        <v>#VALUE!</v>
      </c>
      <c r="BM59" s="61" t="e">
        <f t="shared" ca="1" si="34"/>
        <v>#VALUE!</v>
      </c>
      <c r="BN59" s="61" t="str">
        <f ca="1">OFFSET(業務便入力!$W59,0,(COLUMN()-COLUMN($L$1))/6)</f>
        <v/>
      </c>
      <c r="BO59" s="61" t="e">
        <f>IF($I59="(送料別)",0,VLOOKUP($H59,業務便!$A$20:$O$29,4+(COLUMN()-COLUMN($M$1))/6,FALSE))</f>
        <v>#N/A</v>
      </c>
      <c r="BP59" s="62" t="e">
        <f t="shared" ca="1" si="35"/>
        <v>#VALUE!</v>
      </c>
      <c r="BQ59" s="59" t="e">
        <f t="shared" ca="1" si="36"/>
        <v>#VALUE!</v>
      </c>
      <c r="BR59" s="60" t="e">
        <f t="shared" ca="1" si="37"/>
        <v>#VALUE!</v>
      </c>
      <c r="BS59" s="61" t="e">
        <f t="shared" ca="1" si="38"/>
        <v>#VALUE!</v>
      </c>
      <c r="BT59" s="61" t="str">
        <f ca="1">OFFSET(業務便入力!$W59,0,(COLUMN()-COLUMN($L$1))/6)</f>
        <v/>
      </c>
      <c r="BU59" s="61" t="e">
        <f>IF($I59="(送料別)",0,VLOOKUP($H59,業務便!$A$20:$O$29,4+(COLUMN()-COLUMN($M$1))/6,FALSE))</f>
        <v>#N/A</v>
      </c>
      <c r="BV59" s="62" t="e">
        <f t="shared" ca="1" si="39"/>
        <v>#VALUE!</v>
      </c>
      <c r="BW59" s="59" t="e">
        <f t="shared" ca="1" si="40"/>
        <v>#VALUE!</v>
      </c>
      <c r="BX59" s="60" t="e">
        <f t="shared" ca="1" si="41"/>
        <v>#VALUE!</v>
      </c>
      <c r="BY59" s="61" t="e">
        <f t="shared" ca="1" si="42"/>
        <v>#VALUE!</v>
      </c>
      <c r="BZ59" s="61" t="str">
        <f ca="1">OFFSET(業務便入力!$W59,0,(COLUMN()-COLUMN($L$1))/6)</f>
        <v/>
      </c>
      <c r="CA59" s="61" t="e">
        <f>IF($I59="(送料別)",0,VLOOKUP($H59,業務便!$A$20:$O$29,4+(COLUMN()-COLUMN($M$1))/6,FALSE))</f>
        <v>#N/A</v>
      </c>
      <c r="CB59" s="62" t="e">
        <f t="shared" ca="1" si="43"/>
        <v>#VALUE!</v>
      </c>
      <c r="CC59" s="59" t="e">
        <f t="shared" ca="1" si="44"/>
        <v>#VALUE!</v>
      </c>
      <c r="CD59" s="60" t="e">
        <f t="shared" ca="1" si="45"/>
        <v>#VALUE!</v>
      </c>
      <c r="CE59" s="61" t="e">
        <f t="shared" ca="1" si="46"/>
        <v>#VALUE!</v>
      </c>
    </row>
    <row r="60" spans="1:83">
      <c r="A60" s="6">
        <v>57</v>
      </c>
      <c r="B60" s="158" t="str">
        <f>IF(ISBLANK(業務便入力!B60),"",業務便入力!B60)</f>
        <v/>
      </c>
      <c r="C60" s="5" t="str">
        <f>IF(ISBLANK(業務便入力!C60),"",業務便入力!C60)</f>
        <v/>
      </c>
      <c r="D60" s="15">
        <f>IF(ISBLANK(宅配便仮計算!D60),"",宅配便仮計算!D60)</f>
        <v>0.85</v>
      </c>
      <c r="E60" s="5" t="str">
        <f>IF(ISBLANK(業務便入力!I60),"",業務便入力!I60)</f>
        <v/>
      </c>
      <c r="F60" s="5" t="str">
        <f>IF(ISBLANK(業務便入力!L60),"",業務便入力!L60)</f>
        <v/>
      </c>
      <c r="G60" s="5" t="str">
        <f>IF(ISBLANK(業務便入力!N60),"",IF(業務便入力!P60="以上",1,業務便入力!N60))</f>
        <v/>
      </c>
      <c r="H60" s="5" t="str">
        <f>IF(ISBLANK(業務便入力!Q60),"",業務便入力!Q60)</f>
        <v/>
      </c>
      <c r="I60" s="6" t="str">
        <f>IF(ISBLANK(業務便入力!R60),"",業務便入力!R60)</f>
        <v/>
      </c>
      <c r="J60" s="5" t="str">
        <f>IF(ISBLANK(業務便入力!S60),"",業務便入力!S60)</f>
        <v/>
      </c>
      <c r="K60" s="5" t="str">
        <f>IF(ISBLANK(業務便入力!T60),"",業務便入力!T60)</f>
        <v/>
      </c>
      <c r="L60" s="61" t="str">
        <f ca="1">OFFSET(業務便入力!$W60,0,(COLUMN()-COLUMN($L$1))/6)</f>
        <v/>
      </c>
      <c r="M60" s="61" t="e">
        <f>IF($I60="(送料別)",0,VLOOKUP($H60,業務便!$A$20:$O$29,4+(COLUMN()-COLUMN($M$1))/6,FALSE))</f>
        <v>#N/A</v>
      </c>
      <c r="N60" s="62" t="e">
        <f t="shared" ca="1" si="0"/>
        <v>#VALUE!</v>
      </c>
      <c r="O60" s="59" t="e">
        <f t="shared" ca="1" si="1"/>
        <v>#VALUE!</v>
      </c>
      <c r="P60" s="60" t="e">
        <f t="shared" ca="1" si="2"/>
        <v>#VALUE!</v>
      </c>
      <c r="Q60" s="61" t="e">
        <f t="shared" ca="1" si="47"/>
        <v>#VALUE!</v>
      </c>
      <c r="R60" s="61" t="str">
        <f ca="1">OFFSET(業務便入力!$W60,0,(COLUMN()-COLUMN($L$1))/6)</f>
        <v/>
      </c>
      <c r="S60" s="61" t="e">
        <f>IF($I60="(送料別)",0,VLOOKUP($H60,業務便!$A$20:$O$29,4+(COLUMN()-COLUMN($M$1))/6,FALSE))</f>
        <v>#N/A</v>
      </c>
      <c r="T60" s="62" t="e">
        <f t="shared" ca="1" si="3"/>
        <v>#VALUE!</v>
      </c>
      <c r="U60" s="59" t="e">
        <f t="shared" ca="1" si="4"/>
        <v>#VALUE!</v>
      </c>
      <c r="V60" s="60" t="e">
        <f t="shared" ca="1" si="5"/>
        <v>#VALUE!</v>
      </c>
      <c r="W60" s="61" t="e">
        <f t="shared" ca="1" si="6"/>
        <v>#VALUE!</v>
      </c>
      <c r="X60" s="61" t="str">
        <f ca="1">OFFSET(業務便入力!$W60,0,(COLUMN()-COLUMN($L$1))/6)</f>
        <v/>
      </c>
      <c r="Y60" s="61" t="e">
        <f>IF($I60="(送料別)",0,VLOOKUP($H60,業務便!$A$20:$O$29,4+(COLUMN()-COLUMN($M$1))/6,FALSE))</f>
        <v>#N/A</v>
      </c>
      <c r="Z60" s="62" t="e">
        <f t="shared" ca="1" si="7"/>
        <v>#VALUE!</v>
      </c>
      <c r="AA60" s="59" t="e">
        <f t="shared" ca="1" si="8"/>
        <v>#VALUE!</v>
      </c>
      <c r="AB60" s="60" t="e">
        <f t="shared" ca="1" si="9"/>
        <v>#VALUE!</v>
      </c>
      <c r="AC60" s="61" t="e">
        <f t="shared" ca="1" si="10"/>
        <v>#VALUE!</v>
      </c>
      <c r="AD60" s="61" t="str">
        <f ca="1">OFFSET(業務便入力!$W60,0,(COLUMN()-COLUMN($L$1))/6)</f>
        <v/>
      </c>
      <c r="AE60" s="61" t="e">
        <f>IF($I60="(送料別)",0,VLOOKUP($H60,業務便!$A$20:$O$29,4+(COLUMN()-COLUMN($M$1))/6,FALSE))</f>
        <v>#N/A</v>
      </c>
      <c r="AF60" s="62" t="e">
        <f t="shared" ca="1" si="11"/>
        <v>#VALUE!</v>
      </c>
      <c r="AG60" s="59" t="e">
        <f t="shared" ca="1" si="12"/>
        <v>#VALUE!</v>
      </c>
      <c r="AH60" s="60" t="e">
        <f t="shared" ca="1" si="13"/>
        <v>#VALUE!</v>
      </c>
      <c r="AI60" s="61" t="e">
        <f t="shared" ca="1" si="14"/>
        <v>#VALUE!</v>
      </c>
      <c r="AJ60" s="61" t="str">
        <f ca="1">OFFSET(業務便入力!$W60,0,(COLUMN()-COLUMN($L$1))/6)</f>
        <v/>
      </c>
      <c r="AK60" s="61" t="e">
        <f>IF($I60="(送料別)",0,VLOOKUP($H60,業務便!$A$20:$O$29,4+(COLUMN()-COLUMN($M$1))/6,FALSE))</f>
        <v>#N/A</v>
      </c>
      <c r="AL60" s="62" t="e">
        <f t="shared" ca="1" si="15"/>
        <v>#VALUE!</v>
      </c>
      <c r="AM60" s="59" t="e">
        <f t="shared" ca="1" si="16"/>
        <v>#VALUE!</v>
      </c>
      <c r="AN60" s="60" t="e">
        <f t="shared" ca="1" si="17"/>
        <v>#VALUE!</v>
      </c>
      <c r="AO60" s="61" t="e">
        <f t="shared" ca="1" si="18"/>
        <v>#VALUE!</v>
      </c>
      <c r="AP60" s="61" t="str">
        <f ca="1">OFFSET(業務便入力!$W60,0,(COLUMN()-COLUMN($L$1))/6)</f>
        <v/>
      </c>
      <c r="AQ60" s="61" t="e">
        <f>IF($I60="(送料別)",0,VLOOKUP($H60,業務便!$A$20:$O$29,4+(COLUMN()-COLUMN($M$1))/6,FALSE))</f>
        <v>#N/A</v>
      </c>
      <c r="AR60" s="62" t="e">
        <f t="shared" ca="1" si="19"/>
        <v>#VALUE!</v>
      </c>
      <c r="AS60" s="59" t="e">
        <f t="shared" ca="1" si="20"/>
        <v>#VALUE!</v>
      </c>
      <c r="AT60" s="60" t="e">
        <f t="shared" ca="1" si="21"/>
        <v>#VALUE!</v>
      </c>
      <c r="AU60" s="61" t="e">
        <f t="shared" ca="1" si="22"/>
        <v>#VALUE!</v>
      </c>
      <c r="AV60" s="61" t="str">
        <f ca="1">OFFSET(業務便入力!$W60,0,(COLUMN()-COLUMN($L$1))/6)</f>
        <v/>
      </c>
      <c r="AW60" s="61" t="e">
        <f>IF($I60="(送料別)",0,VLOOKUP($H60,業務便!$A$20:$O$29,4+(COLUMN()-COLUMN($M$1))/6,FALSE))</f>
        <v>#N/A</v>
      </c>
      <c r="AX60" s="62" t="e">
        <f t="shared" ca="1" si="23"/>
        <v>#VALUE!</v>
      </c>
      <c r="AY60" s="59" t="e">
        <f t="shared" ca="1" si="24"/>
        <v>#VALUE!</v>
      </c>
      <c r="AZ60" s="60" t="e">
        <f t="shared" ca="1" si="25"/>
        <v>#VALUE!</v>
      </c>
      <c r="BA60" s="61" t="e">
        <f t="shared" ca="1" si="26"/>
        <v>#VALUE!</v>
      </c>
      <c r="BB60" s="61" t="str">
        <f ca="1">OFFSET(業務便入力!$W60,0,(COLUMN()-COLUMN($L$1))/6)</f>
        <v/>
      </c>
      <c r="BC60" s="61" t="e">
        <f>IF($I60="(送料別)",0,VLOOKUP($H60,業務便!$A$20:$O$29,4+(COLUMN()-COLUMN($M$1))/6,FALSE))</f>
        <v>#N/A</v>
      </c>
      <c r="BD60" s="62" t="e">
        <f t="shared" ca="1" si="27"/>
        <v>#VALUE!</v>
      </c>
      <c r="BE60" s="59" t="e">
        <f t="shared" ca="1" si="28"/>
        <v>#VALUE!</v>
      </c>
      <c r="BF60" s="60" t="e">
        <f t="shared" ca="1" si="29"/>
        <v>#VALUE!</v>
      </c>
      <c r="BG60" s="61" t="e">
        <f t="shared" ca="1" si="30"/>
        <v>#VALUE!</v>
      </c>
      <c r="BH60" s="61" t="str">
        <f ca="1">OFFSET(業務便入力!$W60,0,(COLUMN()-COLUMN($L$1))/6)</f>
        <v/>
      </c>
      <c r="BI60" s="61" t="e">
        <f>IF($I60="(送料別)",0,VLOOKUP($H60,業務便!$A$20:$O$29,4+(COLUMN()-COLUMN($M$1))/6,FALSE))</f>
        <v>#N/A</v>
      </c>
      <c r="BJ60" s="62" t="e">
        <f t="shared" ca="1" si="31"/>
        <v>#VALUE!</v>
      </c>
      <c r="BK60" s="59" t="e">
        <f t="shared" ca="1" si="32"/>
        <v>#VALUE!</v>
      </c>
      <c r="BL60" s="60" t="e">
        <f t="shared" ca="1" si="33"/>
        <v>#VALUE!</v>
      </c>
      <c r="BM60" s="61" t="e">
        <f t="shared" ca="1" si="34"/>
        <v>#VALUE!</v>
      </c>
      <c r="BN60" s="61" t="str">
        <f ca="1">OFFSET(業務便入力!$W60,0,(COLUMN()-COLUMN($L$1))/6)</f>
        <v/>
      </c>
      <c r="BO60" s="61" t="e">
        <f>IF($I60="(送料別)",0,VLOOKUP($H60,業務便!$A$20:$O$29,4+(COLUMN()-COLUMN($M$1))/6,FALSE))</f>
        <v>#N/A</v>
      </c>
      <c r="BP60" s="62" t="e">
        <f t="shared" ca="1" si="35"/>
        <v>#VALUE!</v>
      </c>
      <c r="BQ60" s="59" t="e">
        <f t="shared" ca="1" si="36"/>
        <v>#VALUE!</v>
      </c>
      <c r="BR60" s="60" t="e">
        <f t="shared" ca="1" si="37"/>
        <v>#VALUE!</v>
      </c>
      <c r="BS60" s="61" t="e">
        <f t="shared" ca="1" si="38"/>
        <v>#VALUE!</v>
      </c>
      <c r="BT60" s="61" t="str">
        <f ca="1">OFFSET(業務便入力!$W60,0,(COLUMN()-COLUMN($L$1))/6)</f>
        <v/>
      </c>
      <c r="BU60" s="61" t="e">
        <f>IF($I60="(送料別)",0,VLOOKUP($H60,業務便!$A$20:$O$29,4+(COLUMN()-COLUMN($M$1))/6,FALSE))</f>
        <v>#N/A</v>
      </c>
      <c r="BV60" s="62" t="e">
        <f t="shared" ca="1" si="39"/>
        <v>#VALUE!</v>
      </c>
      <c r="BW60" s="59" t="e">
        <f t="shared" ca="1" si="40"/>
        <v>#VALUE!</v>
      </c>
      <c r="BX60" s="60" t="e">
        <f t="shared" ca="1" si="41"/>
        <v>#VALUE!</v>
      </c>
      <c r="BY60" s="61" t="e">
        <f t="shared" ca="1" si="42"/>
        <v>#VALUE!</v>
      </c>
      <c r="BZ60" s="61" t="str">
        <f ca="1">OFFSET(業務便入力!$W60,0,(COLUMN()-COLUMN($L$1))/6)</f>
        <v/>
      </c>
      <c r="CA60" s="61" t="e">
        <f>IF($I60="(送料別)",0,VLOOKUP($H60,業務便!$A$20:$O$29,4+(COLUMN()-COLUMN($M$1))/6,FALSE))</f>
        <v>#N/A</v>
      </c>
      <c r="CB60" s="62" t="e">
        <f t="shared" ca="1" si="43"/>
        <v>#VALUE!</v>
      </c>
      <c r="CC60" s="59" t="e">
        <f t="shared" ca="1" si="44"/>
        <v>#VALUE!</v>
      </c>
      <c r="CD60" s="60" t="e">
        <f t="shared" ca="1" si="45"/>
        <v>#VALUE!</v>
      </c>
      <c r="CE60" s="61" t="e">
        <f t="shared" ca="1" si="46"/>
        <v>#VALUE!</v>
      </c>
    </row>
    <row r="61" spans="1:83">
      <c r="A61" s="6">
        <v>58</v>
      </c>
      <c r="B61" s="158" t="str">
        <f>IF(ISBLANK(業務便入力!B61),"",業務便入力!B61)</f>
        <v/>
      </c>
      <c r="C61" s="5" t="str">
        <f>IF(ISBLANK(業務便入力!C61),"",業務便入力!C61)</f>
        <v/>
      </c>
      <c r="D61" s="15">
        <f>IF(ISBLANK(宅配便仮計算!D61),"",宅配便仮計算!D61)</f>
        <v>0.85</v>
      </c>
      <c r="E61" s="5" t="str">
        <f>IF(ISBLANK(業務便入力!I61),"",業務便入力!I61)</f>
        <v/>
      </c>
      <c r="F61" s="5" t="str">
        <f>IF(ISBLANK(業務便入力!L61),"",業務便入力!L61)</f>
        <v/>
      </c>
      <c r="G61" s="5" t="str">
        <f>IF(ISBLANK(業務便入力!N61),"",IF(業務便入力!P61="以上",1,業務便入力!N61))</f>
        <v/>
      </c>
      <c r="H61" s="5" t="str">
        <f>IF(ISBLANK(業務便入力!Q61),"",業務便入力!Q61)</f>
        <v/>
      </c>
      <c r="I61" s="6" t="str">
        <f>IF(ISBLANK(業務便入力!R61),"",業務便入力!R61)</f>
        <v/>
      </c>
      <c r="J61" s="5" t="str">
        <f>IF(ISBLANK(業務便入力!S61),"",業務便入力!S61)</f>
        <v/>
      </c>
      <c r="K61" s="5" t="str">
        <f>IF(ISBLANK(業務便入力!T61),"",業務便入力!T61)</f>
        <v/>
      </c>
      <c r="L61" s="61" t="str">
        <f ca="1">OFFSET(業務便入力!$W61,0,(COLUMN()-COLUMN($L$1))/6)</f>
        <v/>
      </c>
      <c r="M61" s="61" t="e">
        <f>IF($I61="(送料別)",0,VLOOKUP($H61,業務便!$A$20:$O$29,4+(COLUMN()-COLUMN($M$1))/6,FALSE))</f>
        <v>#N/A</v>
      </c>
      <c r="N61" s="62" t="e">
        <f t="shared" ca="1" si="0"/>
        <v>#VALUE!</v>
      </c>
      <c r="O61" s="59" t="e">
        <f t="shared" ca="1" si="1"/>
        <v>#VALUE!</v>
      </c>
      <c r="P61" s="60" t="e">
        <f t="shared" ca="1" si="2"/>
        <v>#VALUE!</v>
      </c>
      <c r="Q61" s="61" t="e">
        <f t="shared" ca="1" si="47"/>
        <v>#VALUE!</v>
      </c>
      <c r="R61" s="61" t="str">
        <f ca="1">OFFSET(業務便入力!$W61,0,(COLUMN()-COLUMN($L$1))/6)</f>
        <v/>
      </c>
      <c r="S61" s="61" t="e">
        <f>IF($I61="(送料別)",0,VLOOKUP($H61,業務便!$A$20:$O$29,4+(COLUMN()-COLUMN($M$1))/6,FALSE))</f>
        <v>#N/A</v>
      </c>
      <c r="T61" s="62" t="e">
        <f t="shared" ca="1" si="3"/>
        <v>#VALUE!</v>
      </c>
      <c r="U61" s="59" t="e">
        <f t="shared" ca="1" si="4"/>
        <v>#VALUE!</v>
      </c>
      <c r="V61" s="60" t="e">
        <f t="shared" ca="1" si="5"/>
        <v>#VALUE!</v>
      </c>
      <c r="W61" s="61" t="e">
        <f t="shared" ca="1" si="6"/>
        <v>#VALUE!</v>
      </c>
      <c r="X61" s="61" t="str">
        <f ca="1">OFFSET(業務便入力!$W61,0,(COLUMN()-COLUMN($L$1))/6)</f>
        <v/>
      </c>
      <c r="Y61" s="61" t="e">
        <f>IF($I61="(送料別)",0,VLOOKUP($H61,業務便!$A$20:$O$29,4+(COLUMN()-COLUMN($M$1))/6,FALSE))</f>
        <v>#N/A</v>
      </c>
      <c r="Z61" s="62" t="e">
        <f t="shared" ca="1" si="7"/>
        <v>#VALUE!</v>
      </c>
      <c r="AA61" s="59" t="e">
        <f t="shared" ca="1" si="8"/>
        <v>#VALUE!</v>
      </c>
      <c r="AB61" s="60" t="e">
        <f t="shared" ca="1" si="9"/>
        <v>#VALUE!</v>
      </c>
      <c r="AC61" s="61" t="e">
        <f t="shared" ca="1" si="10"/>
        <v>#VALUE!</v>
      </c>
      <c r="AD61" s="61" t="str">
        <f ca="1">OFFSET(業務便入力!$W61,0,(COLUMN()-COLUMN($L$1))/6)</f>
        <v/>
      </c>
      <c r="AE61" s="61" t="e">
        <f>IF($I61="(送料別)",0,VLOOKUP($H61,業務便!$A$20:$O$29,4+(COLUMN()-COLUMN($M$1))/6,FALSE))</f>
        <v>#N/A</v>
      </c>
      <c r="AF61" s="62" t="e">
        <f t="shared" ca="1" si="11"/>
        <v>#VALUE!</v>
      </c>
      <c r="AG61" s="59" t="e">
        <f t="shared" ca="1" si="12"/>
        <v>#VALUE!</v>
      </c>
      <c r="AH61" s="60" t="e">
        <f t="shared" ca="1" si="13"/>
        <v>#VALUE!</v>
      </c>
      <c r="AI61" s="61" t="e">
        <f t="shared" ca="1" si="14"/>
        <v>#VALUE!</v>
      </c>
      <c r="AJ61" s="61" t="str">
        <f ca="1">OFFSET(業務便入力!$W61,0,(COLUMN()-COLUMN($L$1))/6)</f>
        <v/>
      </c>
      <c r="AK61" s="61" t="e">
        <f>IF($I61="(送料別)",0,VLOOKUP($H61,業務便!$A$20:$O$29,4+(COLUMN()-COLUMN($M$1))/6,FALSE))</f>
        <v>#N/A</v>
      </c>
      <c r="AL61" s="62" t="e">
        <f t="shared" ca="1" si="15"/>
        <v>#VALUE!</v>
      </c>
      <c r="AM61" s="59" t="e">
        <f t="shared" ca="1" si="16"/>
        <v>#VALUE!</v>
      </c>
      <c r="AN61" s="60" t="e">
        <f t="shared" ca="1" si="17"/>
        <v>#VALUE!</v>
      </c>
      <c r="AO61" s="61" t="e">
        <f t="shared" ca="1" si="18"/>
        <v>#VALUE!</v>
      </c>
      <c r="AP61" s="61" t="str">
        <f ca="1">OFFSET(業務便入力!$W61,0,(COLUMN()-COLUMN($L$1))/6)</f>
        <v/>
      </c>
      <c r="AQ61" s="61" t="e">
        <f>IF($I61="(送料別)",0,VLOOKUP($H61,業務便!$A$20:$O$29,4+(COLUMN()-COLUMN($M$1))/6,FALSE))</f>
        <v>#N/A</v>
      </c>
      <c r="AR61" s="62" t="e">
        <f t="shared" ca="1" si="19"/>
        <v>#VALUE!</v>
      </c>
      <c r="AS61" s="59" t="e">
        <f t="shared" ca="1" si="20"/>
        <v>#VALUE!</v>
      </c>
      <c r="AT61" s="60" t="e">
        <f t="shared" ca="1" si="21"/>
        <v>#VALUE!</v>
      </c>
      <c r="AU61" s="61" t="e">
        <f t="shared" ca="1" si="22"/>
        <v>#VALUE!</v>
      </c>
      <c r="AV61" s="61" t="str">
        <f ca="1">OFFSET(業務便入力!$W61,0,(COLUMN()-COLUMN($L$1))/6)</f>
        <v/>
      </c>
      <c r="AW61" s="61" t="e">
        <f>IF($I61="(送料別)",0,VLOOKUP($H61,業務便!$A$20:$O$29,4+(COLUMN()-COLUMN($M$1))/6,FALSE))</f>
        <v>#N/A</v>
      </c>
      <c r="AX61" s="62" t="e">
        <f t="shared" ca="1" si="23"/>
        <v>#VALUE!</v>
      </c>
      <c r="AY61" s="59" t="e">
        <f t="shared" ca="1" si="24"/>
        <v>#VALUE!</v>
      </c>
      <c r="AZ61" s="60" t="e">
        <f t="shared" ca="1" si="25"/>
        <v>#VALUE!</v>
      </c>
      <c r="BA61" s="61" t="e">
        <f t="shared" ca="1" si="26"/>
        <v>#VALUE!</v>
      </c>
      <c r="BB61" s="61" t="str">
        <f ca="1">OFFSET(業務便入力!$W61,0,(COLUMN()-COLUMN($L$1))/6)</f>
        <v/>
      </c>
      <c r="BC61" s="61" t="e">
        <f>IF($I61="(送料別)",0,VLOOKUP($H61,業務便!$A$20:$O$29,4+(COLUMN()-COLUMN($M$1))/6,FALSE))</f>
        <v>#N/A</v>
      </c>
      <c r="BD61" s="62" t="e">
        <f t="shared" ca="1" si="27"/>
        <v>#VALUE!</v>
      </c>
      <c r="BE61" s="59" t="e">
        <f t="shared" ca="1" si="28"/>
        <v>#VALUE!</v>
      </c>
      <c r="BF61" s="60" t="e">
        <f t="shared" ca="1" si="29"/>
        <v>#VALUE!</v>
      </c>
      <c r="BG61" s="61" t="e">
        <f t="shared" ca="1" si="30"/>
        <v>#VALUE!</v>
      </c>
      <c r="BH61" s="61" t="str">
        <f ca="1">OFFSET(業務便入力!$W61,0,(COLUMN()-COLUMN($L$1))/6)</f>
        <v/>
      </c>
      <c r="BI61" s="61" t="e">
        <f>IF($I61="(送料別)",0,VLOOKUP($H61,業務便!$A$20:$O$29,4+(COLUMN()-COLUMN($M$1))/6,FALSE))</f>
        <v>#N/A</v>
      </c>
      <c r="BJ61" s="62" t="e">
        <f t="shared" ca="1" si="31"/>
        <v>#VALUE!</v>
      </c>
      <c r="BK61" s="59" t="e">
        <f t="shared" ca="1" si="32"/>
        <v>#VALUE!</v>
      </c>
      <c r="BL61" s="60" t="e">
        <f t="shared" ca="1" si="33"/>
        <v>#VALUE!</v>
      </c>
      <c r="BM61" s="61" t="e">
        <f t="shared" ca="1" si="34"/>
        <v>#VALUE!</v>
      </c>
      <c r="BN61" s="61" t="str">
        <f ca="1">OFFSET(業務便入力!$W61,0,(COLUMN()-COLUMN($L$1))/6)</f>
        <v/>
      </c>
      <c r="BO61" s="61" t="e">
        <f>IF($I61="(送料別)",0,VLOOKUP($H61,業務便!$A$20:$O$29,4+(COLUMN()-COLUMN($M$1))/6,FALSE))</f>
        <v>#N/A</v>
      </c>
      <c r="BP61" s="62" t="e">
        <f t="shared" ca="1" si="35"/>
        <v>#VALUE!</v>
      </c>
      <c r="BQ61" s="59" t="e">
        <f t="shared" ca="1" si="36"/>
        <v>#VALUE!</v>
      </c>
      <c r="BR61" s="60" t="e">
        <f t="shared" ca="1" si="37"/>
        <v>#VALUE!</v>
      </c>
      <c r="BS61" s="61" t="e">
        <f t="shared" ca="1" si="38"/>
        <v>#VALUE!</v>
      </c>
      <c r="BT61" s="61" t="str">
        <f ca="1">OFFSET(業務便入力!$W61,0,(COLUMN()-COLUMN($L$1))/6)</f>
        <v/>
      </c>
      <c r="BU61" s="61" t="e">
        <f>IF($I61="(送料別)",0,VLOOKUP($H61,業務便!$A$20:$O$29,4+(COLUMN()-COLUMN($M$1))/6,FALSE))</f>
        <v>#N/A</v>
      </c>
      <c r="BV61" s="62" t="e">
        <f t="shared" ca="1" si="39"/>
        <v>#VALUE!</v>
      </c>
      <c r="BW61" s="59" t="e">
        <f t="shared" ca="1" si="40"/>
        <v>#VALUE!</v>
      </c>
      <c r="BX61" s="60" t="e">
        <f t="shared" ca="1" si="41"/>
        <v>#VALUE!</v>
      </c>
      <c r="BY61" s="61" t="e">
        <f t="shared" ca="1" si="42"/>
        <v>#VALUE!</v>
      </c>
      <c r="BZ61" s="61" t="str">
        <f ca="1">OFFSET(業務便入力!$W61,0,(COLUMN()-COLUMN($L$1))/6)</f>
        <v/>
      </c>
      <c r="CA61" s="61" t="e">
        <f>IF($I61="(送料別)",0,VLOOKUP($H61,業務便!$A$20:$O$29,4+(COLUMN()-COLUMN($M$1))/6,FALSE))</f>
        <v>#N/A</v>
      </c>
      <c r="CB61" s="62" t="e">
        <f t="shared" ca="1" si="43"/>
        <v>#VALUE!</v>
      </c>
      <c r="CC61" s="59" t="e">
        <f t="shared" ca="1" si="44"/>
        <v>#VALUE!</v>
      </c>
      <c r="CD61" s="60" t="e">
        <f t="shared" ca="1" si="45"/>
        <v>#VALUE!</v>
      </c>
      <c r="CE61" s="61" t="e">
        <f t="shared" ca="1" si="46"/>
        <v>#VALUE!</v>
      </c>
    </row>
    <row r="62" spans="1:83">
      <c r="A62" s="6">
        <v>59</v>
      </c>
      <c r="B62" s="158" t="str">
        <f>IF(ISBLANK(業務便入力!B62),"",業務便入力!B62)</f>
        <v/>
      </c>
      <c r="C62" s="5" t="str">
        <f>IF(ISBLANK(業務便入力!C62),"",業務便入力!C62)</f>
        <v/>
      </c>
      <c r="D62" s="15">
        <f>IF(ISBLANK(宅配便仮計算!D62),"",宅配便仮計算!D62)</f>
        <v>0.85</v>
      </c>
      <c r="E62" s="5" t="str">
        <f>IF(ISBLANK(業務便入力!I62),"",業務便入力!I62)</f>
        <v/>
      </c>
      <c r="F62" s="5" t="str">
        <f>IF(ISBLANK(業務便入力!L62),"",業務便入力!L62)</f>
        <v/>
      </c>
      <c r="G62" s="5" t="str">
        <f>IF(ISBLANK(業務便入力!N62),"",IF(業務便入力!P62="以上",1,業務便入力!N62))</f>
        <v/>
      </c>
      <c r="H62" s="5" t="str">
        <f>IF(ISBLANK(業務便入力!Q62),"",業務便入力!Q62)</f>
        <v/>
      </c>
      <c r="I62" s="6" t="str">
        <f>IF(ISBLANK(業務便入力!R62),"",業務便入力!R62)</f>
        <v/>
      </c>
      <c r="J62" s="5" t="str">
        <f>IF(ISBLANK(業務便入力!S62),"",業務便入力!S62)</f>
        <v/>
      </c>
      <c r="K62" s="5" t="str">
        <f>IF(ISBLANK(業務便入力!T62),"",業務便入力!T62)</f>
        <v/>
      </c>
      <c r="L62" s="61" t="str">
        <f ca="1">OFFSET(業務便入力!$W62,0,(COLUMN()-COLUMN($L$1))/6)</f>
        <v/>
      </c>
      <c r="M62" s="61" t="e">
        <f>IF($I62="(送料別)",0,VLOOKUP($H62,業務便!$A$20:$O$29,4+(COLUMN()-COLUMN($M$1))/6,FALSE))</f>
        <v>#N/A</v>
      </c>
      <c r="N62" s="62" t="e">
        <f t="shared" ca="1" si="0"/>
        <v>#VALUE!</v>
      </c>
      <c r="O62" s="59" t="e">
        <f t="shared" ca="1" si="1"/>
        <v>#VALUE!</v>
      </c>
      <c r="P62" s="60" t="e">
        <f t="shared" ca="1" si="2"/>
        <v>#VALUE!</v>
      </c>
      <c r="Q62" s="61" t="e">
        <f t="shared" ca="1" si="47"/>
        <v>#VALUE!</v>
      </c>
      <c r="R62" s="61" t="str">
        <f ca="1">OFFSET(業務便入力!$W62,0,(COLUMN()-COLUMN($L$1))/6)</f>
        <v/>
      </c>
      <c r="S62" s="61" t="e">
        <f>IF($I62="(送料別)",0,VLOOKUP($H62,業務便!$A$20:$O$29,4+(COLUMN()-COLUMN($M$1))/6,FALSE))</f>
        <v>#N/A</v>
      </c>
      <c r="T62" s="62" t="e">
        <f t="shared" ca="1" si="3"/>
        <v>#VALUE!</v>
      </c>
      <c r="U62" s="59" t="e">
        <f t="shared" ca="1" si="4"/>
        <v>#VALUE!</v>
      </c>
      <c r="V62" s="60" t="e">
        <f t="shared" ca="1" si="5"/>
        <v>#VALUE!</v>
      </c>
      <c r="W62" s="61" t="e">
        <f t="shared" ca="1" si="6"/>
        <v>#VALUE!</v>
      </c>
      <c r="X62" s="61" t="str">
        <f ca="1">OFFSET(業務便入力!$W62,0,(COLUMN()-COLUMN($L$1))/6)</f>
        <v/>
      </c>
      <c r="Y62" s="61" t="e">
        <f>IF($I62="(送料別)",0,VLOOKUP($H62,業務便!$A$20:$O$29,4+(COLUMN()-COLUMN($M$1))/6,FALSE))</f>
        <v>#N/A</v>
      </c>
      <c r="Z62" s="62" t="e">
        <f t="shared" ca="1" si="7"/>
        <v>#VALUE!</v>
      </c>
      <c r="AA62" s="59" t="e">
        <f t="shared" ca="1" si="8"/>
        <v>#VALUE!</v>
      </c>
      <c r="AB62" s="60" t="e">
        <f t="shared" ca="1" si="9"/>
        <v>#VALUE!</v>
      </c>
      <c r="AC62" s="61" t="e">
        <f t="shared" ca="1" si="10"/>
        <v>#VALUE!</v>
      </c>
      <c r="AD62" s="61" t="str">
        <f ca="1">OFFSET(業務便入力!$W62,0,(COLUMN()-COLUMN($L$1))/6)</f>
        <v/>
      </c>
      <c r="AE62" s="61" t="e">
        <f>IF($I62="(送料別)",0,VLOOKUP($H62,業務便!$A$20:$O$29,4+(COLUMN()-COLUMN($M$1))/6,FALSE))</f>
        <v>#N/A</v>
      </c>
      <c r="AF62" s="62" t="e">
        <f t="shared" ca="1" si="11"/>
        <v>#VALUE!</v>
      </c>
      <c r="AG62" s="59" t="e">
        <f t="shared" ca="1" si="12"/>
        <v>#VALUE!</v>
      </c>
      <c r="AH62" s="60" t="e">
        <f t="shared" ca="1" si="13"/>
        <v>#VALUE!</v>
      </c>
      <c r="AI62" s="61" t="e">
        <f t="shared" ca="1" si="14"/>
        <v>#VALUE!</v>
      </c>
      <c r="AJ62" s="61" t="str">
        <f ca="1">OFFSET(業務便入力!$W62,0,(COLUMN()-COLUMN($L$1))/6)</f>
        <v/>
      </c>
      <c r="AK62" s="61" t="e">
        <f>IF($I62="(送料別)",0,VLOOKUP($H62,業務便!$A$20:$O$29,4+(COLUMN()-COLUMN($M$1))/6,FALSE))</f>
        <v>#N/A</v>
      </c>
      <c r="AL62" s="62" t="e">
        <f t="shared" ca="1" si="15"/>
        <v>#VALUE!</v>
      </c>
      <c r="AM62" s="59" t="e">
        <f t="shared" ca="1" si="16"/>
        <v>#VALUE!</v>
      </c>
      <c r="AN62" s="60" t="e">
        <f t="shared" ca="1" si="17"/>
        <v>#VALUE!</v>
      </c>
      <c r="AO62" s="61" t="e">
        <f t="shared" ca="1" si="18"/>
        <v>#VALUE!</v>
      </c>
      <c r="AP62" s="61" t="str">
        <f ca="1">OFFSET(業務便入力!$W62,0,(COLUMN()-COLUMN($L$1))/6)</f>
        <v/>
      </c>
      <c r="AQ62" s="61" t="e">
        <f>IF($I62="(送料別)",0,VLOOKUP($H62,業務便!$A$20:$O$29,4+(COLUMN()-COLUMN($M$1))/6,FALSE))</f>
        <v>#N/A</v>
      </c>
      <c r="AR62" s="62" t="e">
        <f t="shared" ca="1" si="19"/>
        <v>#VALUE!</v>
      </c>
      <c r="AS62" s="59" t="e">
        <f t="shared" ca="1" si="20"/>
        <v>#VALUE!</v>
      </c>
      <c r="AT62" s="60" t="e">
        <f t="shared" ca="1" si="21"/>
        <v>#VALUE!</v>
      </c>
      <c r="AU62" s="61" t="e">
        <f t="shared" ca="1" si="22"/>
        <v>#VALUE!</v>
      </c>
      <c r="AV62" s="61" t="str">
        <f ca="1">OFFSET(業務便入力!$W62,0,(COLUMN()-COLUMN($L$1))/6)</f>
        <v/>
      </c>
      <c r="AW62" s="61" t="e">
        <f>IF($I62="(送料別)",0,VLOOKUP($H62,業務便!$A$20:$O$29,4+(COLUMN()-COLUMN($M$1))/6,FALSE))</f>
        <v>#N/A</v>
      </c>
      <c r="AX62" s="62" t="e">
        <f t="shared" ca="1" si="23"/>
        <v>#VALUE!</v>
      </c>
      <c r="AY62" s="59" t="e">
        <f t="shared" ca="1" si="24"/>
        <v>#VALUE!</v>
      </c>
      <c r="AZ62" s="60" t="e">
        <f t="shared" ca="1" si="25"/>
        <v>#VALUE!</v>
      </c>
      <c r="BA62" s="61" t="e">
        <f t="shared" ca="1" si="26"/>
        <v>#VALUE!</v>
      </c>
      <c r="BB62" s="61" t="str">
        <f ca="1">OFFSET(業務便入力!$W62,0,(COLUMN()-COLUMN($L$1))/6)</f>
        <v/>
      </c>
      <c r="BC62" s="61" t="e">
        <f>IF($I62="(送料別)",0,VLOOKUP($H62,業務便!$A$20:$O$29,4+(COLUMN()-COLUMN($M$1))/6,FALSE))</f>
        <v>#N/A</v>
      </c>
      <c r="BD62" s="62" t="e">
        <f t="shared" ca="1" si="27"/>
        <v>#VALUE!</v>
      </c>
      <c r="BE62" s="59" t="e">
        <f t="shared" ca="1" si="28"/>
        <v>#VALUE!</v>
      </c>
      <c r="BF62" s="60" t="e">
        <f t="shared" ca="1" si="29"/>
        <v>#VALUE!</v>
      </c>
      <c r="BG62" s="61" t="e">
        <f t="shared" ca="1" si="30"/>
        <v>#VALUE!</v>
      </c>
      <c r="BH62" s="61" t="str">
        <f ca="1">OFFSET(業務便入力!$W62,0,(COLUMN()-COLUMN($L$1))/6)</f>
        <v/>
      </c>
      <c r="BI62" s="61" t="e">
        <f>IF($I62="(送料別)",0,VLOOKUP($H62,業務便!$A$20:$O$29,4+(COLUMN()-COLUMN($M$1))/6,FALSE))</f>
        <v>#N/A</v>
      </c>
      <c r="BJ62" s="62" t="e">
        <f t="shared" ca="1" si="31"/>
        <v>#VALUE!</v>
      </c>
      <c r="BK62" s="59" t="e">
        <f t="shared" ca="1" si="32"/>
        <v>#VALUE!</v>
      </c>
      <c r="BL62" s="60" t="e">
        <f t="shared" ca="1" si="33"/>
        <v>#VALUE!</v>
      </c>
      <c r="BM62" s="61" t="e">
        <f t="shared" ca="1" si="34"/>
        <v>#VALUE!</v>
      </c>
      <c r="BN62" s="61" t="str">
        <f ca="1">OFFSET(業務便入力!$W62,0,(COLUMN()-COLUMN($L$1))/6)</f>
        <v/>
      </c>
      <c r="BO62" s="61" t="e">
        <f>IF($I62="(送料別)",0,VLOOKUP($H62,業務便!$A$20:$O$29,4+(COLUMN()-COLUMN($M$1))/6,FALSE))</f>
        <v>#N/A</v>
      </c>
      <c r="BP62" s="62" t="e">
        <f t="shared" ca="1" si="35"/>
        <v>#VALUE!</v>
      </c>
      <c r="BQ62" s="59" t="e">
        <f t="shared" ca="1" si="36"/>
        <v>#VALUE!</v>
      </c>
      <c r="BR62" s="60" t="e">
        <f t="shared" ca="1" si="37"/>
        <v>#VALUE!</v>
      </c>
      <c r="BS62" s="61" t="e">
        <f t="shared" ca="1" si="38"/>
        <v>#VALUE!</v>
      </c>
      <c r="BT62" s="61" t="str">
        <f ca="1">OFFSET(業務便入力!$W62,0,(COLUMN()-COLUMN($L$1))/6)</f>
        <v/>
      </c>
      <c r="BU62" s="61" t="e">
        <f>IF($I62="(送料別)",0,VLOOKUP($H62,業務便!$A$20:$O$29,4+(COLUMN()-COLUMN($M$1))/6,FALSE))</f>
        <v>#N/A</v>
      </c>
      <c r="BV62" s="62" t="e">
        <f t="shared" ca="1" si="39"/>
        <v>#VALUE!</v>
      </c>
      <c r="BW62" s="59" t="e">
        <f t="shared" ca="1" si="40"/>
        <v>#VALUE!</v>
      </c>
      <c r="BX62" s="60" t="e">
        <f t="shared" ca="1" si="41"/>
        <v>#VALUE!</v>
      </c>
      <c r="BY62" s="61" t="e">
        <f t="shared" ca="1" si="42"/>
        <v>#VALUE!</v>
      </c>
      <c r="BZ62" s="61" t="str">
        <f ca="1">OFFSET(業務便入力!$W62,0,(COLUMN()-COLUMN($L$1))/6)</f>
        <v/>
      </c>
      <c r="CA62" s="61" t="e">
        <f>IF($I62="(送料別)",0,VLOOKUP($H62,業務便!$A$20:$O$29,4+(COLUMN()-COLUMN($M$1))/6,FALSE))</f>
        <v>#N/A</v>
      </c>
      <c r="CB62" s="62" t="e">
        <f t="shared" ca="1" si="43"/>
        <v>#VALUE!</v>
      </c>
      <c r="CC62" s="59" t="e">
        <f t="shared" ca="1" si="44"/>
        <v>#VALUE!</v>
      </c>
      <c r="CD62" s="60" t="e">
        <f t="shared" ca="1" si="45"/>
        <v>#VALUE!</v>
      </c>
      <c r="CE62" s="61" t="e">
        <f t="shared" ca="1" si="46"/>
        <v>#VALUE!</v>
      </c>
    </row>
    <row r="63" spans="1:83">
      <c r="A63" s="6">
        <v>60</v>
      </c>
      <c r="B63" s="158" t="str">
        <f>IF(ISBLANK(業務便入力!B63),"",業務便入力!B63)</f>
        <v/>
      </c>
      <c r="C63" s="5" t="str">
        <f>IF(ISBLANK(業務便入力!C63),"",業務便入力!C63)</f>
        <v/>
      </c>
      <c r="D63" s="15">
        <f>IF(ISBLANK(宅配便仮計算!D63),"",宅配便仮計算!D63)</f>
        <v>0.85</v>
      </c>
      <c r="E63" s="5" t="str">
        <f>IF(ISBLANK(業務便入力!I63),"",業務便入力!I63)</f>
        <v/>
      </c>
      <c r="F63" s="5" t="str">
        <f>IF(ISBLANK(業務便入力!L63),"",業務便入力!L63)</f>
        <v/>
      </c>
      <c r="G63" s="5" t="str">
        <f>IF(ISBLANK(業務便入力!N63),"",IF(業務便入力!P63="以上",1,業務便入力!N63))</f>
        <v/>
      </c>
      <c r="H63" s="5" t="str">
        <f>IF(ISBLANK(業務便入力!Q63),"",業務便入力!Q63)</f>
        <v/>
      </c>
      <c r="I63" s="6" t="str">
        <f>IF(ISBLANK(業務便入力!R63),"",業務便入力!R63)</f>
        <v/>
      </c>
      <c r="J63" s="5" t="str">
        <f>IF(ISBLANK(業務便入力!S63),"",業務便入力!S63)</f>
        <v/>
      </c>
      <c r="K63" s="5" t="str">
        <f>IF(ISBLANK(業務便入力!T63),"",業務便入力!T63)</f>
        <v/>
      </c>
      <c r="L63" s="61" t="str">
        <f ca="1">OFFSET(業務便入力!$W63,0,(COLUMN()-COLUMN($L$1))/6)</f>
        <v/>
      </c>
      <c r="M63" s="61" t="e">
        <f>IF($I63="(送料別)",0,VLOOKUP($H63,業務便!$A$20:$O$29,4+(COLUMN()-COLUMN($M$1))/6,FALSE))</f>
        <v>#N/A</v>
      </c>
      <c r="N63" s="62" t="e">
        <f t="shared" ca="1" si="0"/>
        <v>#VALUE!</v>
      </c>
      <c r="O63" s="59" t="e">
        <f t="shared" ca="1" si="1"/>
        <v>#VALUE!</v>
      </c>
      <c r="P63" s="60" t="e">
        <f t="shared" ca="1" si="2"/>
        <v>#VALUE!</v>
      </c>
      <c r="Q63" s="61" t="e">
        <f t="shared" ca="1" si="47"/>
        <v>#VALUE!</v>
      </c>
      <c r="R63" s="61" t="str">
        <f ca="1">OFFSET(業務便入力!$W63,0,(COLUMN()-COLUMN($L$1))/6)</f>
        <v/>
      </c>
      <c r="S63" s="61" t="e">
        <f>IF($I63="(送料別)",0,VLOOKUP($H63,業務便!$A$20:$O$29,4+(COLUMN()-COLUMN($M$1))/6,FALSE))</f>
        <v>#N/A</v>
      </c>
      <c r="T63" s="62" t="e">
        <f t="shared" ca="1" si="3"/>
        <v>#VALUE!</v>
      </c>
      <c r="U63" s="59" t="e">
        <f t="shared" ca="1" si="4"/>
        <v>#VALUE!</v>
      </c>
      <c r="V63" s="60" t="e">
        <f t="shared" ca="1" si="5"/>
        <v>#VALUE!</v>
      </c>
      <c r="W63" s="61" t="e">
        <f t="shared" ca="1" si="6"/>
        <v>#VALUE!</v>
      </c>
      <c r="X63" s="61" t="str">
        <f ca="1">OFFSET(業務便入力!$W63,0,(COLUMN()-COLUMN($L$1))/6)</f>
        <v/>
      </c>
      <c r="Y63" s="61" t="e">
        <f>IF($I63="(送料別)",0,VLOOKUP($H63,業務便!$A$20:$O$29,4+(COLUMN()-COLUMN($M$1))/6,FALSE))</f>
        <v>#N/A</v>
      </c>
      <c r="Z63" s="62" t="e">
        <f t="shared" ca="1" si="7"/>
        <v>#VALUE!</v>
      </c>
      <c r="AA63" s="59" t="e">
        <f t="shared" ca="1" si="8"/>
        <v>#VALUE!</v>
      </c>
      <c r="AB63" s="60" t="e">
        <f t="shared" ca="1" si="9"/>
        <v>#VALUE!</v>
      </c>
      <c r="AC63" s="61" t="e">
        <f t="shared" ca="1" si="10"/>
        <v>#VALUE!</v>
      </c>
      <c r="AD63" s="61" t="str">
        <f ca="1">OFFSET(業務便入力!$W63,0,(COLUMN()-COLUMN($L$1))/6)</f>
        <v/>
      </c>
      <c r="AE63" s="61" t="e">
        <f>IF($I63="(送料別)",0,VLOOKUP($H63,業務便!$A$20:$O$29,4+(COLUMN()-COLUMN($M$1))/6,FALSE))</f>
        <v>#N/A</v>
      </c>
      <c r="AF63" s="62" t="e">
        <f t="shared" ca="1" si="11"/>
        <v>#VALUE!</v>
      </c>
      <c r="AG63" s="59" t="e">
        <f t="shared" ca="1" si="12"/>
        <v>#VALUE!</v>
      </c>
      <c r="AH63" s="60" t="e">
        <f t="shared" ca="1" si="13"/>
        <v>#VALUE!</v>
      </c>
      <c r="AI63" s="61" t="e">
        <f t="shared" ca="1" si="14"/>
        <v>#VALUE!</v>
      </c>
      <c r="AJ63" s="61" t="str">
        <f ca="1">OFFSET(業務便入力!$W63,0,(COLUMN()-COLUMN($L$1))/6)</f>
        <v/>
      </c>
      <c r="AK63" s="61" t="e">
        <f>IF($I63="(送料別)",0,VLOOKUP($H63,業務便!$A$20:$O$29,4+(COLUMN()-COLUMN($M$1))/6,FALSE))</f>
        <v>#N/A</v>
      </c>
      <c r="AL63" s="62" t="e">
        <f t="shared" ca="1" si="15"/>
        <v>#VALUE!</v>
      </c>
      <c r="AM63" s="59" t="e">
        <f t="shared" ca="1" si="16"/>
        <v>#VALUE!</v>
      </c>
      <c r="AN63" s="60" t="e">
        <f t="shared" ca="1" si="17"/>
        <v>#VALUE!</v>
      </c>
      <c r="AO63" s="61" t="e">
        <f t="shared" ca="1" si="18"/>
        <v>#VALUE!</v>
      </c>
      <c r="AP63" s="61" t="str">
        <f ca="1">OFFSET(業務便入力!$W63,0,(COLUMN()-COLUMN($L$1))/6)</f>
        <v/>
      </c>
      <c r="AQ63" s="61" t="e">
        <f>IF($I63="(送料別)",0,VLOOKUP($H63,業務便!$A$20:$O$29,4+(COLUMN()-COLUMN($M$1))/6,FALSE))</f>
        <v>#N/A</v>
      </c>
      <c r="AR63" s="62" t="e">
        <f t="shared" ca="1" si="19"/>
        <v>#VALUE!</v>
      </c>
      <c r="AS63" s="59" t="e">
        <f t="shared" ca="1" si="20"/>
        <v>#VALUE!</v>
      </c>
      <c r="AT63" s="60" t="e">
        <f t="shared" ca="1" si="21"/>
        <v>#VALUE!</v>
      </c>
      <c r="AU63" s="61" t="e">
        <f t="shared" ca="1" si="22"/>
        <v>#VALUE!</v>
      </c>
      <c r="AV63" s="61" t="str">
        <f ca="1">OFFSET(業務便入力!$W63,0,(COLUMN()-COLUMN($L$1))/6)</f>
        <v/>
      </c>
      <c r="AW63" s="61" t="e">
        <f>IF($I63="(送料別)",0,VLOOKUP($H63,業務便!$A$20:$O$29,4+(COLUMN()-COLUMN($M$1))/6,FALSE))</f>
        <v>#N/A</v>
      </c>
      <c r="AX63" s="62" t="e">
        <f t="shared" ca="1" si="23"/>
        <v>#VALUE!</v>
      </c>
      <c r="AY63" s="59" t="e">
        <f t="shared" ca="1" si="24"/>
        <v>#VALUE!</v>
      </c>
      <c r="AZ63" s="60" t="e">
        <f t="shared" ca="1" si="25"/>
        <v>#VALUE!</v>
      </c>
      <c r="BA63" s="61" t="e">
        <f t="shared" ca="1" si="26"/>
        <v>#VALUE!</v>
      </c>
      <c r="BB63" s="61" t="str">
        <f ca="1">OFFSET(業務便入力!$W63,0,(COLUMN()-COLUMN($L$1))/6)</f>
        <v/>
      </c>
      <c r="BC63" s="61" t="e">
        <f>IF($I63="(送料別)",0,VLOOKUP($H63,業務便!$A$20:$O$29,4+(COLUMN()-COLUMN($M$1))/6,FALSE))</f>
        <v>#N/A</v>
      </c>
      <c r="BD63" s="62" t="e">
        <f t="shared" ca="1" si="27"/>
        <v>#VALUE!</v>
      </c>
      <c r="BE63" s="59" t="e">
        <f t="shared" ca="1" si="28"/>
        <v>#VALUE!</v>
      </c>
      <c r="BF63" s="60" t="e">
        <f t="shared" ca="1" si="29"/>
        <v>#VALUE!</v>
      </c>
      <c r="BG63" s="61" t="e">
        <f t="shared" ca="1" si="30"/>
        <v>#VALUE!</v>
      </c>
      <c r="BH63" s="61" t="str">
        <f ca="1">OFFSET(業務便入力!$W63,0,(COLUMN()-COLUMN($L$1))/6)</f>
        <v/>
      </c>
      <c r="BI63" s="61" t="e">
        <f>IF($I63="(送料別)",0,VLOOKUP($H63,業務便!$A$20:$O$29,4+(COLUMN()-COLUMN($M$1))/6,FALSE))</f>
        <v>#N/A</v>
      </c>
      <c r="BJ63" s="62" t="e">
        <f t="shared" ca="1" si="31"/>
        <v>#VALUE!</v>
      </c>
      <c r="BK63" s="59" t="e">
        <f t="shared" ca="1" si="32"/>
        <v>#VALUE!</v>
      </c>
      <c r="BL63" s="60" t="e">
        <f t="shared" ca="1" si="33"/>
        <v>#VALUE!</v>
      </c>
      <c r="BM63" s="61" t="e">
        <f t="shared" ca="1" si="34"/>
        <v>#VALUE!</v>
      </c>
      <c r="BN63" s="61" t="str">
        <f ca="1">OFFSET(業務便入力!$W63,0,(COLUMN()-COLUMN($L$1))/6)</f>
        <v/>
      </c>
      <c r="BO63" s="61" t="e">
        <f>IF($I63="(送料別)",0,VLOOKUP($H63,業務便!$A$20:$O$29,4+(COLUMN()-COLUMN($M$1))/6,FALSE))</f>
        <v>#N/A</v>
      </c>
      <c r="BP63" s="62" t="e">
        <f t="shared" ca="1" si="35"/>
        <v>#VALUE!</v>
      </c>
      <c r="BQ63" s="59" t="e">
        <f t="shared" ca="1" si="36"/>
        <v>#VALUE!</v>
      </c>
      <c r="BR63" s="60" t="e">
        <f t="shared" ca="1" si="37"/>
        <v>#VALUE!</v>
      </c>
      <c r="BS63" s="61" t="e">
        <f t="shared" ca="1" si="38"/>
        <v>#VALUE!</v>
      </c>
      <c r="BT63" s="61" t="str">
        <f ca="1">OFFSET(業務便入力!$W63,0,(COLUMN()-COLUMN($L$1))/6)</f>
        <v/>
      </c>
      <c r="BU63" s="61" t="e">
        <f>IF($I63="(送料別)",0,VLOOKUP($H63,業務便!$A$20:$O$29,4+(COLUMN()-COLUMN($M$1))/6,FALSE))</f>
        <v>#N/A</v>
      </c>
      <c r="BV63" s="62" t="e">
        <f t="shared" ca="1" si="39"/>
        <v>#VALUE!</v>
      </c>
      <c r="BW63" s="59" t="e">
        <f t="shared" ca="1" si="40"/>
        <v>#VALUE!</v>
      </c>
      <c r="BX63" s="60" t="e">
        <f t="shared" ca="1" si="41"/>
        <v>#VALUE!</v>
      </c>
      <c r="BY63" s="61" t="e">
        <f t="shared" ca="1" si="42"/>
        <v>#VALUE!</v>
      </c>
      <c r="BZ63" s="61" t="str">
        <f ca="1">OFFSET(業務便入力!$W63,0,(COLUMN()-COLUMN($L$1))/6)</f>
        <v/>
      </c>
      <c r="CA63" s="61" t="e">
        <f>IF($I63="(送料別)",0,VLOOKUP($H63,業務便!$A$20:$O$29,4+(COLUMN()-COLUMN($M$1))/6,FALSE))</f>
        <v>#N/A</v>
      </c>
      <c r="CB63" s="62" t="e">
        <f t="shared" ca="1" si="43"/>
        <v>#VALUE!</v>
      </c>
      <c r="CC63" s="59" t="e">
        <f t="shared" ca="1" si="44"/>
        <v>#VALUE!</v>
      </c>
      <c r="CD63" s="60" t="e">
        <f t="shared" ca="1" si="45"/>
        <v>#VALUE!</v>
      </c>
      <c r="CE63" s="61" t="e">
        <f t="shared" ca="1" si="46"/>
        <v>#VALUE!</v>
      </c>
    </row>
    <row r="64" spans="1:83">
      <c r="A64" s="6">
        <v>61</v>
      </c>
      <c r="B64" s="158" t="str">
        <f>IF(ISBLANK(業務便入力!B64),"",業務便入力!B64)</f>
        <v/>
      </c>
      <c r="C64" s="5" t="str">
        <f>IF(ISBLANK(業務便入力!C64),"",業務便入力!C64)</f>
        <v/>
      </c>
      <c r="D64" s="15">
        <f>IF(ISBLANK(宅配便仮計算!D64),"",宅配便仮計算!D64)</f>
        <v>0.85</v>
      </c>
      <c r="E64" s="5" t="str">
        <f>IF(ISBLANK(業務便入力!I64),"",業務便入力!I64)</f>
        <v/>
      </c>
      <c r="F64" s="5" t="str">
        <f>IF(ISBLANK(業務便入力!L64),"",業務便入力!L64)</f>
        <v/>
      </c>
      <c r="G64" s="5" t="str">
        <f>IF(ISBLANK(業務便入力!N64),"",IF(業務便入力!P64="以上",1,業務便入力!N64))</f>
        <v/>
      </c>
      <c r="H64" s="5" t="str">
        <f>IF(ISBLANK(業務便入力!Q64),"",業務便入力!Q64)</f>
        <v/>
      </c>
      <c r="I64" s="6" t="str">
        <f>IF(ISBLANK(業務便入力!R64),"",業務便入力!R64)</f>
        <v/>
      </c>
      <c r="J64" s="5" t="str">
        <f>IF(ISBLANK(業務便入力!S64),"",業務便入力!S64)</f>
        <v/>
      </c>
      <c r="K64" s="5" t="str">
        <f>IF(ISBLANK(業務便入力!T64),"",業務便入力!T64)</f>
        <v/>
      </c>
      <c r="L64" s="61" t="str">
        <f ca="1">OFFSET(業務便入力!$W64,0,(COLUMN()-COLUMN($L$1))/6)</f>
        <v/>
      </c>
      <c r="M64" s="61" t="e">
        <f>IF($I64="(送料別)",0,VLOOKUP($H64,業務便!$A$20:$O$29,4+(COLUMN()-COLUMN($M$1))/6,FALSE))</f>
        <v>#N/A</v>
      </c>
      <c r="N64" s="62" t="e">
        <f t="shared" ca="1" si="0"/>
        <v>#VALUE!</v>
      </c>
      <c r="O64" s="59" t="e">
        <f t="shared" ca="1" si="1"/>
        <v>#VALUE!</v>
      </c>
      <c r="P64" s="60" t="e">
        <f t="shared" ca="1" si="2"/>
        <v>#VALUE!</v>
      </c>
      <c r="Q64" s="61" t="e">
        <f t="shared" ca="1" si="47"/>
        <v>#VALUE!</v>
      </c>
      <c r="R64" s="61" t="str">
        <f ca="1">OFFSET(業務便入力!$W64,0,(COLUMN()-COLUMN($L$1))/6)</f>
        <v/>
      </c>
      <c r="S64" s="61" t="e">
        <f>IF($I64="(送料別)",0,VLOOKUP($H64,業務便!$A$20:$O$29,4+(COLUMN()-COLUMN($M$1))/6,FALSE))</f>
        <v>#N/A</v>
      </c>
      <c r="T64" s="62" t="e">
        <f t="shared" ca="1" si="3"/>
        <v>#VALUE!</v>
      </c>
      <c r="U64" s="59" t="e">
        <f t="shared" ca="1" si="4"/>
        <v>#VALUE!</v>
      </c>
      <c r="V64" s="60" t="e">
        <f t="shared" ca="1" si="5"/>
        <v>#VALUE!</v>
      </c>
      <c r="W64" s="61" t="e">
        <f t="shared" ca="1" si="6"/>
        <v>#VALUE!</v>
      </c>
      <c r="X64" s="61" t="str">
        <f ca="1">OFFSET(業務便入力!$W64,0,(COLUMN()-COLUMN($L$1))/6)</f>
        <v/>
      </c>
      <c r="Y64" s="61" t="e">
        <f>IF($I64="(送料別)",0,VLOOKUP($H64,業務便!$A$20:$O$29,4+(COLUMN()-COLUMN($M$1))/6,FALSE))</f>
        <v>#N/A</v>
      </c>
      <c r="Z64" s="62" t="e">
        <f t="shared" ca="1" si="7"/>
        <v>#VALUE!</v>
      </c>
      <c r="AA64" s="59" t="e">
        <f t="shared" ca="1" si="8"/>
        <v>#VALUE!</v>
      </c>
      <c r="AB64" s="60" t="e">
        <f t="shared" ca="1" si="9"/>
        <v>#VALUE!</v>
      </c>
      <c r="AC64" s="61" t="e">
        <f t="shared" ca="1" si="10"/>
        <v>#VALUE!</v>
      </c>
      <c r="AD64" s="61" t="str">
        <f ca="1">OFFSET(業務便入力!$W64,0,(COLUMN()-COLUMN($L$1))/6)</f>
        <v/>
      </c>
      <c r="AE64" s="61" t="e">
        <f>IF($I64="(送料別)",0,VLOOKUP($H64,業務便!$A$20:$O$29,4+(COLUMN()-COLUMN($M$1))/6,FALSE))</f>
        <v>#N/A</v>
      </c>
      <c r="AF64" s="62" t="e">
        <f t="shared" ca="1" si="11"/>
        <v>#VALUE!</v>
      </c>
      <c r="AG64" s="59" t="e">
        <f t="shared" ca="1" si="12"/>
        <v>#VALUE!</v>
      </c>
      <c r="AH64" s="60" t="e">
        <f t="shared" ca="1" si="13"/>
        <v>#VALUE!</v>
      </c>
      <c r="AI64" s="61" t="e">
        <f t="shared" ca="1" si="14"/>
        <v>#VALUE!</v>
      </c>
      <c r="AJ64" s="61" t="str">
        <f ca="1">OFFSET(業務便入力!$W64,0,(COLUMN()-COLUMN($L$1))/6)</f>
        <v/>
      </c>
      <c r="AK64" s="61" t="e">
        <f>IF($I64="(送料別)",0,VLOOKUP($H64,業務便!$A$20:$O$29,4+(COLUMN()-COLUMN($M$1))/6,FALSE))</f>
        <v>#N/A</v>
      </c>
      <c r="AL64" s="62" t="e">
        <f t="shared" ca="1" si="15"/>
        <v>#VALUE!</v>
      </c>
      <c r="AM64" s="59" t="e">
        <f t="shared" ca="1" si="16"/>
        <v>#VALUE!</v>
      </c>
      <c r="AN64" s="60" t="e">
        <f t="shared" ca="1" si="17"/>
        <v>#VALUE!</v>
      </c>
      <c r="AO64" s="61" t="e">
        <f t="shared" ca="1" si="18"/>
        <v>#VALUE!</v>
      </c>
      <c r="AP64" s="61" t="str">
        <f ca="1">OFFSET(業務便入力!$W64,0,(COLUMN()-COLUMN($L$1))/6)</f>
        <v/>
      </c>
      <c r="AQ64" s="61" t="e">
        <f>IF($I64="(送料別)",0,VLOOKUP($H64,業務便!$A$20:$O$29,4+(COLUMN()-COLUMN($M$1))/6,FALSE))</f>
        <v>#N/A</v>
      </c>
      <c r="AR64" s="62" t="e">
        <f t="shared" ca="1" si="19"/>
        <v>#VALUE!</v>
      </c>
      <c r="AS64" s="59" t="e">
        <f t="shared" ca="1" si="20"/>
        <v>#VALUE!</v>
      </c>
      <c r="AT64" s="60" t="e">
        <f t="shared" ca="1" si="21"/>
        <v>#VALUE!</v>
      </c>
      <c r="AU64" s="61" t="e">
        <f t="shared" ca="1" si="22"/>
        <v>#VALUE!</v>
      </c>
      <c r="AV64" s="61" t="str">
        <f ca="1">OFFSET(業務便入力!$W64,0,(COLUMN()-COLUMN($L$1))/6)</f>
        <v/>
      </c>
      <c r="AW64" s="61" t="e">
        <f>IF($I64="(送料別)",0,VLOOKUP($H64,業務便!$A$20:$O$29,4+(COLUMN()-COLUMN($M$1))/6,FALSE))</f>
        <v>#N/A</v>
      </c>
      <c r="AX64" s="62" t="e">
        <f t="shared" ca="1" si="23"/>
        <v>#VALUE!</v>
      </c>
      <c r="AY64" s="59" t="e">
        <f t="shared" ca="1" si="24"/>
        <v>#VALUE!</v>
      </c>
      <c r="AZ64" s="60" t="e">
        <f t="shared" ca="1" si="25"/>
        <v>#VALUE!</v>
      </c>
      <c r="BA64" s="61" t="e">
        <f t="shared" ca="1" si="26"/>
        <v>#VALUE!</v>
      </c>
      <c r="BB64" s="61" t="str">
        <f ca="1">OFFSET(業務便入力!$W64,0,(COLUMN()-COLUMN($L$1))/6)</f>
        <v/>
      </c>
      <c r="BC64" s="61" t="e">
        <f>IF($I64="(送料別)",0,VLOOKUP($H64,業務便!$A$20:$O$29,4+(COLUMN()-COLUMN($M$1))/6,FALSE))</f>
        <v>#N/A</v>
      </c>
      <c r="BD64" s="62" t="e">
        <f t="shared" ca="1" si="27"/>
        <v>#VALUE!</v>
      </c>
      <c r="BE64" s="59" t="e">
        <f t="shared" ca="1" si="28"/>
        <v>#VALUE!</v>
      </c>
      <c r="BF64" s="60" t="e">
        <f t="shared" ca="1" si="29"/>
        <v>#VALUE!</v>
      </c>
      <c r="BG64" s="61" t="e">
        <f t="shared" ca="1" si="30"/>
        <v>#VALUE!</v>
      </c>
      <c r="BH64" s="61" t="str">
        <f ca="1">OFFSET(業務便入力!$W64,0,(COLUMN()-COLUMN($L$1))/6)</f>
        <v/>
      </c>
      <c r="BI64" s="61" t="e">
        <f>IF($I64="(送料別)",0,VLOOKUP($H64,業務便!$A$20:$O$29,4+(COLUMN()-COLUMN($M$1))/6,FALSE))</f>
        <v>#N/A</v>
      </c>
      <c r="BJ64" s="62" t="e">
        <f t="shared" ca="1" si="31"/>
        <v>#VALUE!</v>
      </c>
      <c r="BK64" s="59" t="e">
        <f t="shared" ca="1" si="32"/>
        <v>#VALUE!</v>
      </c>
      <c r="BL64" s="60" t="e">
        <f t="shared" ca="1" si="33"/>
        <v>#VALUE!</v>
      </c>
      <c r="BM64" s="61" t="e">
        <f t="shared" ca="1" si="34"/>
        <v>#VALUE!</v>
      </c>
      <c r="BN64" s="61" t="str">
        <f ca="1">OFFSET(業務便入力!$W64,0,(COLUMN()-COLUMN($L$1))/6)</f>
        <v/>
      </c>
      <c r="BO64" s="61" t="e">
        <f>IF($I64="(送料別)",0,VLOOKUP($H64,業務便!$A$20:$O$29,4+(COLUMN()-COLUMN($M$1))/6,FALSE))</f>
        <v>#N/A</v>
      </c>
      <c r="BP64" s="62" t="e">
        <f t="shared" ca="1" si="35"/>
        <v>#VALUE!</v>
      </c>
      <c r="BQ64" s="59" t="e">
        <f t="shared" ca="1" si="36"/>
        <v>#VALUE!</v>
      </c>
      <c r="BR64" s="60" t="e">
        <f t="shared" ca="1" si="37"/>
        <v>#VALUE!</v>
      </c>
      <c r="BS64" s="61" t="e">
        <f t="shared" ca="1" si="38"/>
        <v>#VALUE!</v>
      </c>
      <c r="BT64" s="61" t="str">
        <f ca="1">OFFSET(業務便入力!$W64,0,(COLUMN()-COLUMN($L$1))/6)</f>
        <v/>
      </c>
      <c r="BU64" s="61" t="e">
        <f>IF($I64="(送料別)",0,VLOOKUP($H64,業務便!$A$20:$O$29,4+(COLUMN()-COLUMN($M$1))/6,FALSE))</f>
        <v>#N/A</v>
      </c>
      <c r="BV64" s="62" t="e">
        <f t="shared" ca="1" si="39"/>
        <v>#VALUE!</v>
      </c>
      <c r="BW64" s="59" t="e">
        <f t="shared" ca="1" si="40"/>
        <v>#VALUE!</v>
      </c>
      <c r="BX64" s="60" t="e">
        <f t="shared" ca="1" si="41"/>
        <v>#VALUE!</v>
      </c>
      <c r="BY64" s="61" t="e">
        <f t="shared" ca="1" si="42"/>
        <v>#VALUE!</v>
      </c>
      <c r="BZ64" s="61" t="str">
        <f ca="1">OFFSET(業務便入力!$W64,0,(COLUMN()-COLUMN($L$1))/6)</f>
        <v/>
      </c>
      <c r="CA64" s="61" t="e">
        <f>IF($I64="(送料別)",0,VLOOKUP($H64,業務便!$A$20:$O$29,4+(COLUMN()-COLUMN($M$1))/6,FALSE))</f>
        <v>#N/A</v>
      </c>
      <c r="CB64" s="62" t="e">
        <f t="shared" ca="1" si="43"/>
        <v>#VALUE!</v>
      </c>
      <c r="CC64" s="59" t="e">
        <f t="shared" ca="1" si="44"/>
        <v>#VALUE!</v>
      </c>
      <c r="CD64" s="60" t="e">
        <f t="shared" ca="1" si="45"/>
        <v>#VALUE!</v>
      </c>
      <c r="CE64" s="61" t="e">
        <f t="shared" ca="1" si="46"/>
        <v>#VALUE!</v>
      </c>
    </row>
    <row r="65" spans="1:83">
      <c r="A65" s="6">
        <v>62</v>
      </c>
      <c r="B65" s="158" t="str">
        <f>IF(ISBLANK(業務便入力!B65),"",業務便入力!B65)</f>
        <v/>
      </c>
      <c r="C65" s="5" t="str">
        <f>IF(ISBLANK(業務便入力!C65),"",業務便入力!C65)</f>
        <v/>
      </c>
      <c r="D65" s="15">
        <f>IF(ISBLANK(宅配便仮計算!D65),"",宅配便仮計算!D65)</f>
        <v>0.85</v>
      </c>
      <c r="E65" s="5" t="str">
        <f>IF(ISBLANK(業務便入力!I65),"",業務便入力!I65)</f>
        <v/>
      </c>
      <c r="F65" s="5" t="str">
        <f>IF(ISBLANK(業務便入力!L65),"",業務便入力!L65)</f>
        <v/>
      </c>
      <c r="G65" s="5" t="str">
        <f>IF(ISBLANK(業務便入力!N65),"",IF(業務便入力!P65="以上",1,業務便入力!N65))</f>
        <v/>
      </c>
      <c r="H65" s="5" t="str">
        <f>IF(ISBLANK(業務便入力!Q65),"",業務便入力!Q65)</f>
        <v/>
      </c>
      <c r="I65" s="6" t="str">
        <f>IF(ISBLANK(業務便入力!R65),"",業務便入力!R65)</f>
        <v/>
      </c>
      <c r="J65" s="5" t="str">
        <f>IF(ISBLANK(業務便入力!S65),"",業務便入力!S65)</f>
        <v/>
      </c>
      <c r="K65" s="5" t="str">
        <f>IF(ISBLANK(業務便入力!T65),"",業務便入力!T65)</f>
        <v/>
      </c>
      <c r="L65" s="61" t="str">
        <f ca="1">OFFSET(業務便入力!$W65,0,(COLUMN()-COLUMN($L$1))/6)</f>
        <v/>
      </c>
      <c r="M65" s="61" t="e">
        <f>IF($I65="(送料別)",0,VLOOKUP($H65,業務便!$A$20:$O$29,4+(COLUMN()-COLUMN($M$1))/6,FALSE))</f>
        <v>#N/A</v>
      </c>
      <c r="N65" s="62" t="e">
        <f t="shared" ca="1" si="0"/>
        <v>#VALUE!</v>
      </c>
      <c r="O65" s="59" t="e">
        <f t="shared" ca="1" si="1"/>
        <v>#VALUE!</v>
      </c>
      <c r="P65" s="60" t="e">
        <f t="shared" ca="1" si="2"/>
        <v>#VALUE!</v>
      </c>
      <c r="Q65" s="61" t="e">
        <f t="shared" ca="1" si="47"/>
        <v>#VALUE!</v>
      </c>
      <c r="R65" s="61" t="str">
        <f ca="1">OFFSET(業務便入力!$W65,0,(COLUMN()-COLUMN($L$1))/6)</f>
        <v/>
      </c>
      <c r="S65" s="61" t="e">
        <f>IF($I65="(送料別)",0,VLOOKUP($H65,業務便!$A$20:$O$29,4+(COLUMN()-COLUMN($M$1))/6,FALSE))</f>
        <v>#N/A</v>
      </c>
      <c r="T65" s="62" t="e">
        <f t="shared" ca="1" si="3"/>
        <v>#VALUE!</v>
      </c>
      <c r="U65" s="59" t="e">
        <f t="shared" ca="1" si="4"/>
        <v>#VALUE!</v>
      </c>
      <c r="V65" s="60" t="e">
        <f t="shared" ca="1" si="5"/>
        <v>#VALUE!</v>
      </c>
      <c r="W65" s="61" t="e">
        <f t="shared" ca="1" si="6"/>
        <v>#VALUE!</v>
      </c>
      <c r="X65" s="61" t="str">
        <f ca="1">OFFSET(業務便入力!$W65,0,(COLUMN()-COLUMN($L$1))/6)</f>
        <v/>
      </c>
      <c r="Y65" s="61" t="e">
        <f>IF($I65="(送料別)",0,VLOOKUP($H65,業務便!$A$20:$O$29,4+(COLUMN()-COLUMN($M$1))/6,FALSE))</f>
        <v>#N/A</v>
      </c>
      <c r="Z65" s="62" t="e">
        <f t="shared" ca="1" si="7"/>
        <v>#VALUE!</v>
      </c>
      <c r="AA65" s="59" t="e">
        <f t="shared" ca="1" si="8"/>
        <v>#VALUE!</v>
      </c>
      <c r="AB65" s="60" t="e">
        <f t="shared" ca="1" si="9"/>
        <v>#VALUE!</v>
      </c>
      <c r="AC65" s="61" t="e">
        <f t="shared" ca="1" si="10"/>
        <v>#VALUE!</v>
      </c>
      <c r="AD65" s="61" t="str">
        <f ca="1">OFFSET(業務便入力!$W65,0,(COLUMN()-COLUMN($L$1))/6)</f>
        <v/>
      </c>
      <c r="AE65" s="61" t="e">
        <f>IF($I65="(送料別)",0,VLOOKUP($H65,業務便!$A$20:$O$29,4+(COLUMN()-COLUMN($M$1))/6,FALSE))</f>
        <v>#N/A</v>
      </c>
      <c r="AF65" s="62" t="e">
        <f t="shared" ca="1" si="11"/>
        <v>#VALUE!</v>
      </c>
      <c r="AG65" s="59" t="e">
        <f t="shared" ca="1" si="12"/>
        <v>#VALUE!</v>
      </c>
      <c r="AH65" s="60" t="e">
        <f t="shared" ca="1" si="13"/>
        <v>#VALUE!</v>
      </c>
      <c r="AI65" s="61" t="e">
        <f t="shared" ca="1" si="14"/>
        <v>#VALUE!</v>
      </c>
      <c r="AJ65" s="61" t="str">
        <f ca="1">OFFSET(業務便入力!$W65,0,(COLUMN()-COLUMN($L$1))/6)</f>
        <v/>
      </c>
      <c r="AK65" s="61" t="e">
        <f>IF($I65="(送料別)",0,VLOOKUP($H65,業務便!$A$20:$O$29,4+(COLUMN()-COLUMN($M$1))/6,FALSE))</f>
        <v>#N/A</v>
      </c>
      <c r="AL65" s="62" t="e">
        <f t="shared" ca="1" si="15"/>
        <v>#VALUE!</v>
      </c>
      <c r="AM65" s="59" t="e">
        <f t="shared" ca="1" si="16"/>
        <v>#VALUE!</v>
      </c>
      <c r="AN65" s="60" t="e">
        <f t="shared" ca="1" si="17"/>
        <v>#VALUE!</v>
      </c>
      <c r="AO65" s="61" t="e">
        <f t="shared" ca="1" si="18"/>
        <v>#VALUE!</v>
      </c>
      <c r="AP65" s="61" t="str">
        <f ca="1">OFFSET(業務便入力!$W65,0,(COLUMN()-COLUMN($L$1))/6)</f>
        <v/>
      </c>
      <c r="AQ65" s="61" t="e">
        <f>IF($I65="(送料別)",0,VLOOKUP($H65,業務便!$A$20:$O$29,4+(COLUMN()-COLUMN($M$1))/6,FALSE))</f>
        <v>#N/A</v>
      </c>
      <c r="AR65" s="62" t="e">
        <f t="shared" ca="1" si="19"/>
        <v>#VALUE!</v>
      </c>
      <c r="AS65" s="59" t="e">
        <f t="shared" ca="1" si="20"/>
        <v>#VALUE!</v>
      </c>
      <c r="AT65" s="60" t="e">
        <f t="shared" ca="1" si="21"/>
        <v>#VALUE!</v>
      </c>
      <c r="AU65" s="61" t="e">
        <f t="shared" ca="1" si="22"/>
        <v>#VALUE!</v>
      </c>
      <c r="AV65" s="61" t="str">
        <f ca="1">OFFSET(業務便入力!$W65,0,(COLUMN()-COLUMN($L$1))/6)</f>
        <v/>
      </c>
      <c r="AW65" s="61" t="e">
        <f>IF($I65="(送料別)",0,VLOOKUP($H65,業務便!$A$20:$O$29,4+(COLUMN()-COLUMN($M$1))/6,FALSE))</f>
        <v>#N/A</v>
      </c>
      <c r="AX65" s="62" t="e">
        <f t="shared" ca="1" si="23"/>
        <v>#VALUE!</v>
      </c>
      <c r="AY65" s="59" t="e">
        <f t="shared" ca="1" si="24"/>
        <v>#VALUE!</v>
      </c>
      <c r="AZ65" s="60" t="e">
        <f t="shared" ca="1" si="25"/>
        <v>#VALUE!</v>
      </c>
      <c r="BA65" s="61" t="e">
        <f t="shared" ca="1" si="26"/>
        <v>#VALUE!</v>
      </c>
      <c r="BB65" s="61" t="str">
        <f ca="1">OFFSET(業務便入力!$W65,0,(COLUMN()-COLUMN($L$1))/6)</f>
        <v/>
      </c>
      <c r="BC65" s="61" t="e">
        <f>IF($I65="(送料別)",0,VLOOKUP($H65,業務便!$A$20:$O$29,4+(COLUMN()-COLUMN($M$1))/6,FALSE))</f>
        <v>#N/A</v>
      </c>
      <c r="BD65" s="62" t="e">
        <f t="shared" ca="1" si="27"/>
        <v>#VALUE!</v>
      </c>
      <c r="BE65" s="59" t="e">
        <f t="shared" ca="1" si="28"/>
        <v>#VALUE!</v>
      </c>
      <c r="BF65" s="60" t="e">
        <f t="shared" ca="1" si="29"/>
        <v>#VALUE!</v>
      </c>
      <c r="BG65" s="61" t="e">
        <f t="shared" ca="1" si="30"/>
        <v>#VALUE!</v>
      </c>
      <c r="BH65" s="61" t="str">
        <f ca="1">OFFSET(業務便入力!$W65,0,(COLUMN()-COLUMN($L$1))/6)</f>
        <v/>
      </c>
      <c r="BI65" s="61" t="e">
        <f>IF($I65="(送料別)",0,VLOOKUP($H65,業務便!$A$20:$O$29,4+(COLUMN()-COLUMN($M$1))/6,FALSE))</f>
        <v>#N/A</v>
      </c>
      <c r="BJ65" s="62" t="e">
        <f t="shared" ca="1" si="31"/>
        <v>#VALUE!</v>
      </c>
      <c r="BK65" s="59" t="e">
        <f t="shared" ca="1" si="32"/>
        <v>#VALUE!</v>
      </c>
      <c r="BL65" s="60" t="e">
        <f t="shared" ca="1" si="33"/>
        <v>#VALUE!</v>
      </c>
      <c r="BM65" s="61" t="e">
        <f t="shared" ca="1" si="34"/>
        <v>#VALUE!</v>
      </c>
      <c r="BN65" s="61" t="str">
        <f ca="1">OFFSET(業務便入力!$W65,0,(COLUMN()-COLUMN($L$1))/6)</f>
        <v/>
      </c>
      <c r="BO65" s="61" t="e">
        <f>IF($I65="(送料別)",0,VLOOKUP($H65,業務便!$A$20:$O$29,4+(COLUMN()-COLUMN($M$1))/6,FALSE))</f>
        <v>#N/A</v>
      </c>
      <c r="BP65" s="62" t="e">
        <f t="shared" ca="1" si="35"/>
        <v>#VALUE!</v>
      </c>
      <c r="BQ65" s="59" t="e">
        <f t="shared" ca="1" si="36"/>
        <v>#VALUE!</v>
      </c>
      <c r="BR65" s="60" t="e">
        <f t="shared" ca="1" si="37"/>
        <v>#VALUE!</v>
      </c>
      <c r="BS65" s="61" t="e">
        <f t="shared" ca="1" si="38"/>
        <v>#VALUE!</v>
      </c>
      <c r="BT65" s="61" t="str">
        <f ca="1">OFFSET(業務便入力!$W65,0,(COLUMN()-COLUMN($L$1))/6)</f>
        <v/>
      </c>
      <c r="BU65" s="61" t="e">
        <f>IF($I65="(送料別)",0,VLOOKUP($H65,業務便!$A$20:$O$29,4+(COLUMN()-COLUMN($M$1))/6,FALSE))</f>
        <v>#N/A</v>
      </c>
      <c r="BV65" s="62" t="e">
        <f t="shared" ca="1" si="39"/>
        <v>#VALUE!</v>
      </c>
      <c r="BW65" s="59" t="e">
        <f t="shared" ca="1" si="40"/>
        <v>#VALUE!</v>
      </c>
      <c r="BX65" s="60" t="e">
        <f t="shared" ca="1" si="41"/>
        <v>#VALUE!</v>
      </c>
      <c r="BY65" s="61" t="e">
        <f t="shared" ca="1" si="42"/>
        <v>#VALUE!</v>
      </c>
      <c r="BZ65" s="61" t="str">
        <f ca="1">OFFSET(業務便入力!$W65,0,(COLUMN()-COLUMN($L$1))/6)</f>
        <v/>
      </c>
      <c r="CA65" s="61" t="e">
        <f>IF($I65="(送料別)",0,VLOOKUP($H65,業務便!$A$20:$O$29,4+(COLUMN()-COLUMN($M$1))/6,FALSE))</f>
        <v>#N/A</v>
      </c>
      <c r="CB65" s="62" t="e">
        <f t="shared" ca="1" si="43"/>
        <v>#VALUE!</v>
      </c>
      <c r="CC65" s="59" t="e">
        <f t="shared" ca="1" si="44"/>
        <v>#VALUE!</v>
      </c>
      <c r="CD65" s="60" t="e">
        <f t="shared" ca="1" si="45"/>
        <v>#VALUE!</v>
      </c>
      <c r="CE65" s="61" t="e">
        <f t="shared" ca="1" si="46"/>
        <v>#VALUE!</v>
      </c>
    </row>
    <row r="66" spans="1:83">
      <c r="A66" s="6">
        <v>63</v>
      </c>
      <c r="B66" s="158" t="str">
        <f>IF(ISBLANK(業務便入力!B66),"",業務便入力!B66)</f>
        <v/>
      </c>
      <c r="C66" s="5" t="str">
        <f>IF(ISBLANK(業務便入力!C66),"",業務便入力!C66)</f>
        <v/>
      </c>
      <c r="D66" s="15">
        <f>IF(ISBLANK(宅配便仮計算!D66),"",宅配便仮計算!D66)</f>
        <v>0.85</v>
      </c>
      <c r="E66" s="5" t="str">
        <f>IF(ISBLANK(業務便入力!I66),"",業務便入力!I66)</f>
        <v/>
      </c>
      <c r="F66" s="5" t="str">
        <f>IF(ISBLANK(業務便入力!L66),"",業務便入力!L66)</f>
        <v/>
      </c>
      <c r="G66" s="5" t="str">
        <f>IF(ISBLANK(業務便入力!N66),"",IF(業務便入力!P66="以上",1,業務便入力!N66))</f>
        <v/>
      </c>
      <c r="H66" s="5" t="str">
        <f>IF(ISBLANK(業務便入力!Q66),"",業務便入力!Q66)</f>
        <v/>
      </c>
      <c r="I66" s="6" t="str">
        <f>IF(ISBLANK(業務便入力!R66),"",業務便入力!R66)</f>
        <v/>
      </c>
      <c r="J66" s="5" t="str">
        <f>IF(ISBLANK(業務便入力!S66),"",業務便入力!S66)</f>
        <v/>
      </c>
      <c r="K66" s="5" t="str">
        <f>IF(ISBLANK(業務便入力!T66),"",業務便入力!T66)</f>
        <v/>
      </c>
      <c r="L66" s="61" t="str">
        <f ca="1">OFFSET(業務便入力!$W66,0,(COLUMN()-COLUMN($L$1))/6)</f>
        <v/>
      </c>
      <c r="M66" s="61" t="e">
        <f>IF($I66="(送料別)",0,VLOOKUP($H66,業務便!$A$20:$O$29,4+(COLUMN()-COLUMN($M$1))/6,FALSE))</f>
        <v>#N/A</v>
      </c>
      <c r="N66" s="62" t="e">
        <f t="shared" ca="1" si="0"/>
        <v>#VALUE!</v>
      </c>
      <c r="O66" s="59" t="e">
        <f t="shared" ca="1" si="1"/>
        <v>#VALUE!</v>
      </c>
      <c r="P66" s="60" t="e">
        <f t="shared" ca="1" si="2"/>
        <v>#VALUE!</v>
      </c>
      <c r="Q66" s="61" t="e">
        <f t="shared" ca="1" si="47"/>
        <v>#VALUE!</v>
      </c>
      <c r="R66" s="61" t="str">
        <f ca="1">OFFSET(業務便入力!$W66,0,(COLUMN()-COLUMN($L$1))/6)</f>
        <v/>
      </c>
      <c r="S66" s="61" t="e">
        <f>IF($I66="(送料別)",0,VLOOKUP($H66,業務便!$A$20:$O$29,4+(COLUMN()-COLUMN($M$1))/6,FALSE))</f>
        <v>#N/A</v>
      </c>
      <c r="T66" s="62" t="e">
        <f t="shared" ca="1" si="3"/>
        <v>#VALUE!</v>
      </c>
      <c r="U66" s="59" t="e">
        <f t="shared" ca="1" si="4"/>
        <v>#VALUE!</v>
      </c>
      <c r="V66" s="60" t="e">
        <f t="shared" ca="1" si="5"/>
        <v>#VALUE!</v>
      </c>
      <c r="W66" s="61" t="e">
        <f t="shared" ca="1" si="6"/>
        <v>#VALUE!</v>
      </c>
      <c r="X66" s="61" t="str">
        <f ca="1">OFFSET(業務便入力!$W66,0,(COLUMN()-COLUMN($L$1))/6)</f>
        <v/>
      </c>
      <c r="Y66" s="61" t="e">
        <f>IF($I66="(送料別)",0,VLOOKUP($H66,業務便!$A$20:$O$29,4+(COLUMN()-COLUMN($M$1))/6,FALSE))</f>
        <v>#N/A</v>
      </c>
      <c r="Z66" s="62" t="e">
        <f t="shared" ca="1" si="7"/>
        <v>#VALUE!</v>
      </c>
      <c r="AA66" s="59" t="e">
        <f t="shared" ca="1" si="8"/>
        <v>#VALUE!</v>
      </c>
      <c r="AB66" s="60" t="e">
        <f t="shared" ca="1" si="9"/>
        <v>#VALUE!</v>
      </c>
      <c r="AC66" s="61" t="e">
        <f t="shared" ca="1" si="10"/>
        <v>#VALUE!</v>
      </c>
      <c r="AD66" s="61" t="str">
        <f ca="1">OFFSET(業務便入力!$W66,0,(COLUMN()-COLUMN($L$1))/6)</f>
        <v/>
      </c>
      <c r="AE66" s="61" t="e">
        <f>IF($I66="(送料別)",0,VLOOKUP($H66,業務便!$A$20:$O$29,4+(COLUMN()-COLUMN($M$1))/6,FALSE))</f>
        <v>#N/A</v>
      </c>
      <c r="AF66" s="62" t="e">
        <f t="shared" ca="1" si="11"/>
        <v>#VALUE!</v>
      </c>
      <c r="AG66" s="59" t="e">
        <f t="shared" ca="1" si="12"/>
        <v>#VALUE!</v>
      </c>
      <c r="AH66" s="60" t="e">
        <f t="shared" ca="1" si="13"/>
        <v>#VALUE!</v>
      </c>
      <c r="AI66" s="61" t="e">
        <f t="shared" ca="1" si="14"/>
        <v>#VALUE!</v>
      </c>
      <c r="AJ66" s="61" t="str">
        <f ca="1">OFFSET(業務便入力!$W66,0,(COLUMN()-COLUMN($L$1))/6)</f>
        <v/>
      </c>
      <c r="AK66" s="61" t="e">
        <f>IF($I66="(送料別)",0,VLOOKUP($H66,業務便!$A$20:$O$29,4+(COLUMN()-COLUMN($M$1))/6,FALSE))</f>
        <v>#N/A</v>
      </c>
      <c r="AL66" s="62" t="e">
        <f t="shared" ca="1" si="15"/>
        <v>#VALUE!</v>
      </c>
      <c r="AM66" s="59" t="e">
        <f t="shared" ca="1" si="16"/>
        <v>#VALUE!</v>
      </c>
      <c r="AN66" s="60" t="e">
        <f t="shared" ca="1" si="17"/>
        <v>#VALUE!</v>
      </c>
      <c r="AO66" s="61" t="e">
        <f t="shared" ca="1" si="18"/>
        <v>#VALUE!</v>
      </c>
      <c r="AP66" s="61" t="str">
        <f ca="1">OFFSET(業務便入力!$W66,0,(COLUMN()-COLUMN($L$1))/6)</f>
        <v/>
      </c>
      <c r="AQ66" s="61" t="e">
        <f>IF($I66="(送料別)",0,VLOOKUP($H66,業務便!$A$20:$O$29,4+(COLUMN()-COLUMN($M$1))/6,FALSE))</f>
        <v>#N/A</v>
      </c>
      <c r="AR66" s="62" t="e">
        <f t="shared" ca="1" si="19"/>
        <v>#VALUE!</v>
      </c>
      <c r="AS66" s="59" t="e">
        <f t="shared" ca="1" si="20"/>
        <v>#VALUE!</v>
      </c>
      <c r="AT66" s="60" t="e">
        <f t="shared" ca="1" si="21"/>
        <v>#VALUE!</v>
      </c>
      <c r="AU66" s="61" t="e">
        <f t="shared" ca="1" si="22"/>
        <v>#VALUE!</v>
      </c>
      <c r="AV66" s="61" t="str">
        <f ca="1">OFFSET(業務便入力!$W66,0,(COLUMN()-COLUMN($L$1))/6)</f>
        <v/>
      </c>
      <c r="AW66" s="61" t="e">
        <f>IF($I66="(送料別)",0,VLOOKUP($H66,業務便!$A$20:$O$29,4+(COLUMN()-COLUMN($M$1))/6,FALSE))</f>
        <v>#N/A</v>
      </c>
      <c r="AX66" s="62" t="e">
        <f t="shared" ca="1" si="23"/>
        <v>#VALUE!</v>
      </c>
      <c r="AY66" s="59" t="e">
        <f t="shared" ca="1" si="24"/>
        <v>#VALUE!</v>
      </c>
      <c r="AZ66" s="60" t="e">
        <f t="shared" ca="1" si="25"/>
        <v>#VALUE!</v>
      </c>
      <c r="BA66" s="61" t="e">
        <f t="shared" ca="1" si="26"/>
        <v>#VALUE!</v>
      </c>
      <c r="BB66" s="61" t="str">
        <f ca="1">OFFSET(業務便入力!$W66,0,(COLUMN()-COLUMN($L$1))/6)</f>
        <v/>
      </c>
      <c r="BC66" s="61" t="e">
        <f>IF($I66="(送料別)",0,VLOOKUP($H66,業務便!$A$20:$O$29,4+(COLUMN()-COLUMN($M$1))/6,FALSE))</f>
        <v>#N/A</v>
      </c>
      <c r="BD66" s="62" t="e">
        <f t="shared" ca="1" si="27"/>
        <v>#VALUE!</v>
      </c>
      <c r="BE66" s="59" t="e">
        <f t="shared" ca="1" si="28"/>
        <v>#VALUE!</v>
      </c>
      <c r="BF66" s="60" t="e">
        <f t="shared" ca="1" si="29"/>
        <v>#VALUE!</v>
      </c>
      <c r="BG66" s="61" t="e">
        <f t="shared" ca="1" si="30"/>
        <v>#VALUE!</v>
      </c>
      <c r="BH66" s="61" t="str">
        <f ca="1">OFFSET(業務便入力!$W66,0,(COLUMN()-COLUMN($L$1))/6)</f>
        <v/>
      </c>
      <c r="BI66" s="61" t="e">
        <f>IF($I66="(送料別)",0,VLOOKUP($H66,業務便!$A$20:$O$29,4+(COLUMN()-COLUMN($M$1))/6,FALSE))</f>
        <v>#N/A</v>
      </c>
      <c r="BJ66" s="62" t="e">
        <f t="shared" ca="1" si="31"/>
        <v>#VALUE!</v>
      </c>
      <c r="BK66" s="59" t="e">
        <f t="shared" ca="1" si="32"/>
        <v>#VALUE!</v>
      </c>
      <c r="BL66" s="60" t="e">
        <f t="shared" ca="1" si="33"/>
        <v>#VALUE!</v>
      </c>
      <c r="BM66" s="61" t="e">
        <f t="shared" ca="1" si="34"/>
        <v>#VALUE!</v>
      </c>
      <c r="BN66" s="61" t="str">
        <f ca="1">OFFSET(業務便入力!$W66,0,(COLUMN()-COLUMN($L$1))/6)</f>
        <v/>
      </c>
      <c r="BO66" s="61" t="e">
        <f>IF($I66="(送料別)",0,VLOOKUP($H66,業務便!$A$20:$O$29,4+(COLUMN()-COLUMN($M$1))/6,FALSE))</f>
        <v>#N/A</v>
      </c>
      <c r="BP66" s="62" t="e">
        <f t="shared" ca="1" si="35"/>
        <v>#VALUE!</v>
      </c>
      <c r="BQ66" s="59" t="e">
        <f t="shared" ca="1" si="36"/>
        <v>#VALUE!</v>
      </c>
      <c r="BR66" s="60" t="e">
        <f t="shared" ca="1" si="37"/>
        <v>#VALUE!</v>
      </c>
      <c r="BS66" s="61" t="e">
        <f t="shared" ca="1" si="38"/>
        <v>#VALUE!</v>
      </c>
      <c r="BT66" s="61" t="str">
        <f ca="1">OFFSET(業務便入力!$W66,0,(COLUMN()-COLUMN($L$1))/6)</f>
        <v/>
      </c>
      <c r="BU66" s="61" t="e">
        <f>IF($I66="(送料別)",0,VLOOKUP($H66,業務便!$A$20:$O$29,4+(COLUMN()-COLUMN($M$1))/6,FALSE))</f>
        <v>#N/A</v>
      </c>
      <c r="BV66" s="62" t="e">
        <f t="shared" ca="1" si="39"/>
        <v>#VALUE!</v>
      </c>
      <c r="BW66" s="59" t="e">
        <f t="shared" ca="1" si="40"/>
        <v>#VALUE!</v>
      </c>
      <c r="BX66" s="60" t="e">
        <f t="shared" ca="1" si="41"/>
        <v>#VALUE!</v>
      </c>
      <c r="BY66" s="61" t="e">
        <f t="shared" ca="1" si="42"/>
        <v>#VALUE!</v>
      </c>
      <c r="BZ66" s="61" t="str">
        <f ca="1">OFFSET(業務便入力!$W66,0,(COLUMN()-COLUMN($L$1))/6)</f>
        <v/>
      </c>
      <c r="CA66" s="61" t="e">
        <f>IF($I66="(送料別)",0,VLOOKUP($H66,業務便!$A$20:$O$29,4+(COLUMN()-COLUMN($M$1))/6,FALSE))</f>
        <v>#N/A</v>
      </c>
      <c r="CB66" s="62" t="e">
        <f t="shared" ca="1" si="43"/>
        <v>#VALUE!</v>
      </c>
      <c r="CC66" s="59" t="e">
        <f t="shared" ca="1" si="44"/>
        <v>#VALUE!</v>
      </c>
      <c r="CD66" s="60" t="e">
        <f t="shared" ca="1" si="45"/>
        <v>#VALUE!</v>
      </c>
      <c r="CE66" s="61" t="e">
        <f t="shared" ca="1" si="46"/>
        <v>#VALUE!</v>
      </c>
    </row>
    <row r="67" spans="1:83">
      <c r="A67" s="6">
        <v>64</v>
      </c>
      <c r="B67" s="158" t="str">
        <f>IF(ISBLANK(業務便入力!B67),"",業務便入力!B67)</f>
        <v/>
      </c>
      <c r="C67" s="5" t="str">
        <f>IF(ISBLANK(業務便入力!C67),"",業務便入力!C67)</f>
        <v/>
      </c>
      <c r="D67" s="15">
        <f>IF(ISBLANK(宅配便仮計算!D67),"",宅配便仮計算!D67)</f>
        <v>0.85</v>
      </c>
      <c r="E67" s="5" t="str">
        <f>IF(ISBLANK(業務便入力!I67),"",業務便入力!I67)</f>
        <v/>
      </c>
      <c r="F67" s="5" t="str">
        <f>IF(ISBLANK(業務便入力!L67),"",業務便入力!L67)</f>
        <v/>
      </c>
      <c r="G67" s="5" t="str">
        <f>IF(ISBLANK(業務便入力!N67),"",IF(業務便入力!P67="以上",1,業務便入力!N67))</f>
        <v/>
      </c>
      <c r="H67" s="5" t="str">
        <f>IF(ISBLANK(業務便入力!Q67),"",業務便入力!Q67)</f>
        <v/>
      </c>
      <c r="I67" s="6" t="str">
        <f>IF(ISBLANK(業務便入力!R67),"",業務便入力!R67)</f>
        <v/>
      </c>
      <c r="J67" s="5" t="str">
        <f>IF(ISBLANK(業務便入力!S67),"",業務便入力!S67)</f>
        <v/>
      </c>
      <c r="K67" s="5" t="str">
        <f>IF(ISBLANK(業務便入力!T67),"",業務便入力!T67)</f>
        <v/>
      </c>
      <c r="L67" s="61" t="str">
        <f ca="1">OFFSET(業務便入力!$W67,0,(COLUMN()-COLUMN($L$1))/6)</f>
        <v/>
      </c>
      <c r="M67" s="61" t="e">
        <f>IF($I67="(送料別)",0,VLOOKUP($H67,業務便!$A$20:$O$29,4+(COLUMN()-COLUMN($M$1))/6,FALSE))</f>
        <v>#N/A</v>
      </c>
      <c r="N67" s="62" t="e">
        <f t="shared" ca="1" si="0"/>
        <v>#VALUE!</v>
      </c>
      <c r="O67" s="59" t="e">
        <f t="shared" ca="1" si="1"/>
        <v>#VALUE!</v>
      </c>
      <c r="P67" s="60" t="e">
        <f t="shared" ca="1" si="2"/>
        <v>#VALUE!</v>
      </c>
      <c r="Q67" s="61" t="e">
        <f t="shared" ca="1" si="47"/>
        <v>#VALUE!</v>
      </c>
      <c r="R67" s="61" t="str">
        <f ca="1">OFFSET(業務便入力!$W67,0,(COLUMN()-COLUMN($L$1))/6)</f>
        <v/>
      </c>
      <c r="S67" s="61" t="e">
        <f>IF($I67="(送料別)",0,VLOOKUP($H67,業務便!$A$20:$O$29,4+(COLUMN()-COLUMN($M$1))/6,FALSE))</f>
        <v>#N/A</v>
      </c>
      <c r="T67" s="62" t="e">
        <f t="shared" ca="1" si="3"/>
        <v>#VALUE!</v>
      </c>
      <c r="U67" s="59" t="e">
        <f t="shared" ca="1" si="4"/>
        <v>#VALUE!</v>
      </c>
      <c r="V67" s="60" t="e">
        <f t="shared" ca="1" si="5"/>
        <v>#VALUE!</v>
      </c>
      <c r="W67" s="61" t="e">
        <f t="shared" ca="1" si="6"/>
        <v>#VALUE!</v>
      </c>
      <c r="X67" s="61" t="str">
        <f ca="1">OFFSET(業務便入力!$W67,0,(COLUMN()-COLUMN($L$1))/6)</f>
        <v/>
      </c>
      <c r="Y67" s="61" t="e">
        <f>IF($I67="(送料別)",0,VLOOKUP($H67,業務便!$A$20:$O$29,4+(COLUMN()-COLUMN($M$1))/6,FALSE))</f>
        <v>#N/A</v>
      </c>
      <c r="Z67" s="62" t="e">
        <f t="shared" ca="1" si="7"/>
        <v>#VALUE!</v>
      </c>
      <c r="AA67" s="59" t="e">
        <f t="shared" ca="1" si="8"/>
        <v>#VALUE!</v>
      </c>
      <c r="AB67" s="60" t="e">
        <f t="shared" ca="1" si="9"/>
        <v>#VALUE!</v>
      </c>
      <c r="AC67" s="61" t="e">
        <f t="shared" ca="1" si="10"/>
        <v>#VALUE!</v>
      </c>
      <c r="AD67" s="61" t="str">
        <f ca="1">OFFSET(業務便入力!$W67,0,(COLUMN()-COLUMN($L$1))/6)</f>
        <v/>
      </c>
      <c r="AE67" s="61" t="e">
        <f>IF($I67="(送料別)",0,VLOOKUP($H67,業務便!$A$20:$O$29,4+(COLUMN()-COLUMN($M$1))/6,FALSE))</f>
        <v>#N/A</v>
      </c>
      <c r="AF67" s="62" t="e">
        <f t="shared" ca="1" si="11"/>
        <v>#VALUE!</v>
      </c>
      <c r="AG67" s="59" t="e">
        <f t="shared" ca="1" si="12"/>
        <v>#VALUE!</v>
      </c>
      <c r="AH67" s="60" t="e">
        <f t="shared" ca="1" si="13"/>
        <v>#VALUE!</v>
      </c>
      <c r="AI67" s="61" t="e">
        <f t="shared" ca="1" si="14"/>
        <v>#VALUE!</v>
      </c>
      <c r="AJ67" s="61" t="str">
        <f ca="1">OFFSET(業務便入力!$W67,0,(COLUMN()-COLUMN($L$1))/6)</f>
        <v/>
      </c>
      <c r="AK67" s="61" t="e">
        <f>IF($I67="(送料別)",0,VLOOKUP($H67,業務便!$A$20:$O$29,4+(COLUMN()-COLUMN($M$1))/6,FALSE))</f>
        <v>#N/A</v>
      </c>
      <c r="AL67" s="62" t="e">
        <f t="shared" ca="1" si="15"/>
        <v>#VALUE!</v>
      </c>
      <c r="AM67" s="59" t="e">
        <f t="shared" ca="1" si="16"/>
        <v>#VALUE!</v>
      </c>
      <c r="AN67" s="60" t="e">
        <f t="shared" ca="1" si="17"/>
        <v>#VALUE!</v>
      </c>
      <c r="AO67" s="61" t="e">
        <f t="shared" ca="1" si="18"/>
        <v>#VALUE!</v>
      </c>
      <c r="AP67" s="61" t="str">
        <f ca="1">OFFSET(業務便入力!$W67,0,(COLUMN()-COLUMN($L$1))/6)</f>
        <v/>
      </c>
      <c r="AQ67" s="61" t="e">
        <f>IF($I67="(送料別)",0,VLOOKUP($H67,業務便!$A$20:$O$29,4+(COLUMN()-COLUMN($M$1))/6,FALSE))</f>
        <v>#N/A</v>
      </c>
      <c r="AR67" s="62" t="e">
        <f t="shared" ca="1" si="19"/>
        <v>#VALUE!</v>
      </c>
      <c r="AS67" s="59" t="e">
        <f t="shared" ca="1" si="20"/>
        <v>#VALUE!</v>
      </c>
      <c r="AT67" s="60" t="e">
        <f t="shared" ca="1" si="21"/>
        <v>#VALUE!</v>
      </c>
      <c r="AU67" s="61" t="e">
        <f t="shared" ca="1" si="22"/>
        <v>#VALUE!</v>
      </c>
      <c r="AV67" s="61" t="str">
        <f ca="1">OFFSET(業務便入力!$W67,0,(COLUMN()-COLUMN($L$1))/6)</f>
        <v/>
      </c>
      <c r="AW67" s="61" t="e">
        <f>IF($I67="(送料別)",0,VLOOKUP($H67,業務便!$A$20:$O$29,4+(COLUMN()-COLUMN($M$1))/6,FALSE))</f>
        <v>#N/A</v>
      </c>
      <c r="AX67" s="62" t="e">
        <f t="shared" ca="1" si="23"/>
        <v>#VALUE!</v>
      </c>
      <c r="AY67" s="59" t="e">
        <f t="shared" ca="1" si="24"/>
        <v>#VALUE!</v>
      </c>
      <c r="AZ67" s="60" t="e">
        <f t="shared" ca="1" si="25"/>
        <v>#VALUE!</v>
      </c>
      <c r="BA67" s="61" t="e">
        <f t="shared" ca="1" si="26"/>
        <v>#VALUE!</v>
      </c>
      <c r="BB67" s="61" t="str">
        <f ca="1">OFFSET(業務便入力!$W67,0,(COLUMN()-COLUMN($L$1))/6)</f>
        <v/>
      </c>
      <c r="BC67" s="61" t="e">
        <f>IF($I67="(送料別)",0,VLOOKUP($H67,業務便!$A$20:$O$29,4+(COLUMN()-COLUMN($M$1))/6,FALSE))</f>
        <v>#N/A</v>
      </c>
      <c r="BD67" s="62" t="e">
        <f t="shared" ca="1" si="27"/>
        <v>#VALUE!</v>
      </c>
      <c r="BE67" s="59" t="e">
        <f t="shared" ca="1" si="28"/>
        <v>#VALUE!</v>
      </c>
      <c r="BF67" s="60" t="e">
        <f t="shared" ca="1" si="29"/>
        <v>#VALUE!</v>
      </c>
      <c r="BG67" s="61" t="e">
        <f t="shared" ca="1" si="30"/>
        <v>#VALUE!</v>
      </c>
      <c r="BH67" s="61" t="str">
        <f ca="1">OFFSET(業務便入力!$W67,0,(COLUMN()-COLUMN($L$1))/6)</f>
        <v/>
      </c>
      <c r="BI67" s="61" t="e">
        <f>IF($I67="(送料別)",0,VLOOKUP($H67,業務便!$A$20:$O$29,4+(COLUMN()-COLUMN($M$1))/6,FALSE))</f>
        <v>#N/A</v>
      </c>
      <c r="BJ67" s="62" t="e">
        <f t="shared" ca="1" si="31"/>
        <v>#VALUE!</v>
      </c>
      <c r="BK67" s="59" t="e">
        <f t="shared" ca="1" si="32"/>
        <v>#VALUE!</v>
      </c>
      <c r="BL67" s="60" t="e">
        <f t="shared" ca="1" si="33"/>
        <v>#VALUE!</v>
      </c>
      <c r="BM67" s="61" t="e">
        <f t="shared" ca="1" si="34"/>
        <v>#VALUE!</v>
      </c>
      <c r="BN67" s="61" t="str">
        <f ca="1">OFFSET(業務便入力!$W67,0,(COLUMN()-COLUMN($L$1))/6)</f>
        <v/>
      </c>
      <c r="BO67" s="61" t="e">
        <f>IF($I67="(送料別)",0,VLOOKUP($H67,業務便!$A$20:$O$29,4+(COLUMN()-COLUMN($M$1))/6,FALSE))</f>
        <v>#N/A</v>
      </c>
      <c r="BP67" s="62" t="e">
        <f t="shared" ca="1" si="35"/>
        <v>#VALUE!</v>
      </c>
      <c r="BQ67" s="59" t="e">
        <f t="shared" ca="1" si="36"/>
        <v>#VALUE!</v>
      </c>
      <c r="BR67" s="60" t="e">
        <f t="shared" ca="1" si="37"/>
        <v>#VALUE!</v>
      </c>
      <c r="BS67" s="61" t="e">
        <f t="shared" ca="1" si="38"/>
        <v>#VALUE!</v>
      </c>
      <c r="BT67" s="61" t="str">
        <f ca="1">OFFSET(業務便入力!$W67,0,(COLUMN()-COLUMN($L$1))/6)</f>
        <v/>
      </c>
      <c r="BU67" s="61" t="e">
        <f>IF($I67="(送料別)",0,VLOOKUP($H67,業務便!$A$20:$O$29,4+(COLUMN()-COLUMN($M$1))/6,FALSE))</f>
        <v>#N/A</v>
      </c>
      <c r="BV67" s="62" t="e">
        <f t="shared" ca="1" si="39"/>
        <v>#VALUE!</v>
      </c>
      <c r="BW67" s="59" t="e">
        <f t="shared" ca="1" si="40"/>
        <v>#VALUE!</v>
      </c>
      <c r="BX67" s="60" t="e">
        <f t="shared" ca="1" si="41"/>
        <v>#VALUE!</v>
      </c>
      <c r="BY67" s="61" t="e">
        <f t="shared" ca="1" si="42"/>
        <v>#VALUE!</v>
      </c>
      <c r="BZ67" s="61" t="str">
        <f ca="1">OFFSET(業務便入力!$W67,0,(COLUMN()-COLUMN($L$1))/6)</f>
        <v/>
      </c>
      <c r="CA67" s="61" t="e">
        <f>IF($I67="(送料別)",0,VLOOKUP($H67,業務便!$A$20:$O$29,4+(COLUMN()-COLUMN($M$1))/6,FALSE))</f>
        <v>#N/A</v>
      </c>
      <c r="CB67" s="62" t="e">
        <f t="shared" ca="1" si="43"/>
        <v>#VALUE!</v>
      </c>
      <c r="CC67" s="59" t="e">
        <f t="shared" ca="1" si="44"/>
        <v>#VALUE!</v>
      </c>
      <c r="CD67" s="60" t="e">
        <f t="shared" ca="1" si="45"/>
        <v>#VALUE!</v>
      </c>
      <c r="CE67" s="61" t="e">
        <f t="shared" ca="1" si="46"/>
        <v>#VALUE!</v>
      </c>
    </row>
    <row r="68" spans="1:83">
      <c r="A68" s="6">
        <v>65</v>
      </c>
      <c r="B68" s="158" t="str">
        <f>IF(ISBLANK(業務便入力!B68),"",業務便入力!B68)</f>
        <v/>
      </c>
      <c r="C68" s="5" t="str">
        <f>IF(ISBLANK(業務便入力!C68),"",業務便入力!C68)</f>
        <v/>
      </c>
      <c r="D68" s="15">
        <f>IF(ISBLANK(宅配便仮計算!D68),"",宅配便仮計算!D68)</f>
        <v>0.85</v>
      </c>
      <c r="E68" s="5" t="str">
        <f>IF(ISBLANK(業務便入力!I68),"",業務便入力!I68)</f>
        <v/>
      </c>
      <c r="F68" s="5" t="str">
        <f>IF(ISBLANK(業務便入力!L68),"",業務便入力!L68)</f>
        <v/>
      </c>
      <c r="G68" s="5" t="str">
        <f>IF(ISBLANK(業務便入力!N68),"",IF(業務便入力!P68="以上",1,業務便入力!N68))</f>
        <v/>
      </c>
      <c r="H68" s="5" t="str">
        <f>IF(ISBLANK(業務便入力!Q68),"",業務便入力!Q68)</f>
        <v/>
      </c>
      <c r="I68" s="6" t="str">
        <f>IF(ISBLANK(業務便入力!R68),"",業務便入力!R68)</f>
        <v/>
      </c>
      <c r="J68" s="5" t="str">
        <f>IF(ISBLANK(業務便入力!S68),"",業務便入力!S68)</f>
        <v/>
      </c>
      <c r="K68" s="5" t="str">
        <f>IF(ISBLANK(業務便入力!T68),"",業務便入力!T68)</f>
        <v/>
      </c>
      <c r="L68" s="61" t="str">
        <f ca="1">OFFSET(業務便入力!$W68,0,(COLUMN()-COLUMN($L$1))/6)</f>
        <v/>
      </c>
      <c r="M68" s="61" t="e">
        <f>IF($I68="(送料別)",0,VLOOKUP($H68,業務便!$A$20:$O$29,4+(COLUMN()-COLUMN($M$1))/6,FALSE))</f>
        <v>#N/A</v>
      </c>
      <c r="N68" s="62" t="e">
        <f t="shared" ca="1" si="0"/>
        <v>#VALUE!</v>
      </c>
      <c r="O68" s="59" t="e">
        <f t="shared" ca="1" si="1"/>
        <v>#VALUE!</v>
      </c>
      <c r="P68" s="60" t="e">
        <f t="shared" ca="1" si="2"/>
        <v>#VALUE!</v>
      </c>
      <c r="Q68" s="61" t="e">
        <f t="shared" ca="1" si="47"/>
        <v>#VALUE!</v>
      </c>
      <c r="R68" s="61" t="str">
        <f ca="1">OFFSET(業務便入力!$W68,0,(COLUMN()-COLUMN($L$1))/6)</f>
        <v/>
      </c>
      <c r="S68" s="61" t="e">
        <f>IF($I68="(送料別)",0,VLOOKUP($H68,業務便!$A$20:$O$29,4+(COLUMN()-COLUMN($M$1))/6,FALSE))</f>
        <v>#N/A</v>
      </c>
      <c r="T68" s="62" t="e">
        <f t="shared" ca="1" si="3"/>
        <v>#VALUE!</v>
      </c>
      <c r="U68" s="59" t="e">
        <f t="shared" ca="1" si="4"/>
        <v>#VALUE!</v>
      </c>
      <c r="V68" s="60" t="e">
        <f t="shared" ca="1" si="5"/>
        <v>#VALUE!</v>
      </c>
      <c r="W68" s="61" t="e">
        <f t="shared" ca="1" si="6"/>
        <v>#VALUE!</v>
      </c>
      <c r="X68" s="61" t="str">
        <f ca="1">OFFSET(業務便入力!$W68,0,(COLUMN()-COLUMN($L$1))/6)</f>
        <v/>
      </c>
      <c r="Y68" s="61" t="e">
        <f>IF($I68="(送料別)",0,VLOOKUP($H68,業務便!$A$20:$O$29,4+(COLUMN()-COLUMN($M$1))/6,FALSE))</f>
        <v>#N/A</v>
      </c>
      <c r="Z68" s="62" t="e">
        <f t="shared" ca="1" si="7"/>
        <v>#VALUE!</v>
      </c>
      <c r="AA68" s="59" t="e">
        <f t="shared" ca="1" si="8"/>
        <v>#VALUE!</v>
      </c>
      <c r="AB68" s="60" t="e">
        <f t="shared" ca="1" si="9"/>
        <v>#VALUE!</v>
      </c>
      <c r="AC68" s="61" t="e">
        <f t="shared" ca="1" si="10"/>
        <v>#VALUE!</v>
      </c>
      <c r="AD68" s="61" t="str">
        <f ca="1">OFFSET(業務便入力!$W68,0,(COLUMN()-COLUMN($L$1))/6)</f>
        <v/>
      </c>
      <c r="AE68" s="61" t="e">
        <f>IF($I68="(送料別)",0,VLOOKUP($H68,業務便!$A$20:$O$29,4+(COLUMN()-COLUMN($M$1))/6,FALSE))</f>
        <v>#N/A</v>
      </c>
      <c r="AF68" s="62" t="e">
        <f t="shared" ca="1" si="11"/>
        <v>#VALUE!</v>
      </c>
      <c r="AG68" s="59" t="e">
        <f t="shared" ca="1" si="12"/>
        <v>#VALUE!</v>
      </c>
      <c r="AH68" s="60" t="e">
        <f t="shared" ca="1" si="13"/>
        <v>#VALUE!</v>
      </c>
      <c r="AI68" s="61" t="e">
        <f t="shared" ca="1" si="14"/>
        <v>#VALUE!</v>
      </c>
      <c r="AJ68" s="61" t="str">
        <f ca="1">OFFSET(業務便入力!$W68,0,(COLUMN()-COLUMN($L$1))/6)</f>
        <v/>
      </c>
      <c r="AK68" s="61" t="e">
        <f>IF($I68="(送料別)",0,VLOOKUP($H68,業務便!$A$20:$O$29,4+(COLUMN()-COLUMN($M$1))/6,FALSE))</f>
        <v>#N/A</v>
      </c>
      <c r="AL68" s="62" t="e">
        <f t="shared" ca="1" si="15"/>
        <v>#VALUE!</v>
      </c>
      <c r="AM68" s="59" t="e">
        <f t="shared" ca="1" si="16"/>
        <v>#VALUE!</v>
      </c>
      <c r="AN68" s="60" t="e">
        <f t="shared" ca="1" si="17"/>
        <v>#VALUE!</v>
      </c>
      <c r="AO68" s="61" t="e">
        <f t="shared" ca="1" si="18"/>
        <v>#VALUE!</v>
      </c>
      <c r="AP68" s="61" t="str">
        <f ca="1">OFFSET(業務便入力!$W68,0,(COLUMN()-COLUMN($L$1))/6)</f>
        <v/>
      </c>
      <c r="AQ68" s="61" t="e">
        <f>IF($I68="(送料別)",0,VLOOKUP($H68,業務便!$A$20:$O$29,4+(COLUMN()-COLUMN($M$1))/6,FALSE))</f>
        <v>#N/A</v>
      </c>
      <c r="AR68" s="62" t="e">
        <f t="shared" ca="1" si="19"/>
        <v>#VALUE!</v>
      </c>
      <c r="AS68" s="59" t="e">
        <f t="shared" ca="1" si="20"/>
        <v>#VALUE!</v>
      </c>
      <c r="AT68" s="60" t="e">
        <f t="shared" ca="1" si="21"/>
        <v>#VALUE!</v>
      </c>
      <c r="AU68" s="61" t="e">
        <f t="shared" ca="1" si="22"/>
        <v>#VALUE!</v>
      </c>
      <c r="AV68" s="61" t="str">
        <f ca="1">OFFSET(業務便入力!$W68,0,(COLUMN()-COLUMN($L$1))/6)</f>
        <v/>
      </c>
      <c r="AW68" s="61" t="e">
        <f>IF($I68="(送料別)",0,VLOOKUP($H68,業務便!$A$20:$O$29,4+(COLUMN()-COLUMN($M$1))/6,FALSE))</f>
        <v>#N/A</v>
      </c>
      <c r="AX68" s="62" t="e">
        <f t="shared" ca="1" si="23"/>
        <v>#VALUE!</v>
      </c>
      <c r="AY68" s="59" t="e">
        <f t="shared" ca="1" si="24"/>
        <v>#VALUE!</v>
      </c>
      <c r="AZ68" s="60" t="e">
        <f t="shared" ca="1" si="25"/>
        <v>#VALUE!</v>
      </c>
      <c r="BA68" s="61" t="e">
        <f t="shared" ca="1" si="26"/>
        <v>#VALUE!</v>
      </c>
      <c r="BB68" s="61" t="str">
        <f ca="1">OFFSET(業務便入力!$W68,0,(COLUMN()-COLUMN($L$1))/6)</f>
        <v/>
      </c>
      <c r="BC68" s="61" t="e">
        <f>IF($I68="(送料別)",0,VLOOKUP($H68,業務便!$A$20:$O$29,4+(COLUMN()-COLUMN($M$1))/6,FALSE))</f>
        <v>#N/A</v>
      </c>
      <c r="BD68" s="62" t="e">
        <f t="shared" ca="1" si="27"/>
        <v>#VALUE!</v>
      </c>
      <c r="BE68" s="59" t="e">
        <f t="shared" ca="1" si="28"/>
        <v>#VALUE!</v>
      </c>
      <c r="BF68" s="60" t="e">
        <f t="shared" ca="1" si="29"/>
        <v>#VALUE!</v>
      </c>
      <c r="BG68" s="61" t="e">
        <f t="shared" ca="1" si="30"/>
        <v>#VALUE!</v>
      </c>
      <c r="BH68" s="61" t="str">
        <f ca="1">OFFSET(業務便入力!$W68,0,(COLUMN()-COLUMN($L$1))/6)</f>
        <v/>
      </c>
      <c r="BI68" s="61" t="e">
        <f>IF($I68="(送料別)",0,VLOOKUP($H68,業務便!$A$20:$O$29,4+(COLUMN()-COLUMN($M$1))/6,FALSE))</f>
        <v>#N/A</v>
      </c>
      <c r="BJ68" s="62" t="e">
        <f t="shared" ca="1" si="31"/>
        <v>#VALUE!</v>
      </c>
      <c r="BK68" s="59" t="e">
        <f t="shared" ca="1" si="32"/>
        <v>#VALUE!</v>
      </c>
      <c r="BL68" s="60" t="e">
        <f t="shared" ca="1" si="33"/>
        <v>#VALUE!</v>
      </c>
      <c r="BM68" s="61" t="e">
        <f t="shared" ca="1" si="34"/>
        <v>#VALUE!</v>
      </c>
      <c r="BN68" s="61" t="str">
        <f ca="1">OFFSET(業務便入力!$W68,0,(COLUMN()-COLUMN($L$1))/6)</f>
        <v/>
      </c>
      <c r="BO68" s="61" t="e">
        <f>IF($I68="(送料別)",0,VLOOKUP($H68,業務便!$A$20:$O$29,4+(COLUMN()-COLUMN($M$1))/6,FALSE))</f>
        <v>#N/A</v>
      </c>
      <c r="BP68" s="62" t="e">
        <f t="shared" ca="1" si="35"/>
        <v>#VALUE!</v>
      </c>
      <c r="BQ68" s="59" t="e">
        <f t="shared" ca="1" si="36"/>
        <v>#VALUE!</v>
      </c>
      <c r="BR68" s="60" t="e">
        <f t="shared" ca="1" si="37"/>
        <v>#VALUE!</v>
      </c>
      <c r="BS68" s="61" t="e">
        <f t="shared" ca="1" si="38"/>
        <v>#VALUE!</v>
      </c>
      <c r="BT68" s="61" t="str">
        <f ca="1">OFFSET(業務便入力!$W68,0,(COLUMN()-COLUMN($L$1))/6)</f>
        <v/>
      </c>
      <c r="BU68" s="61" t="e">
        <f>IF($I68="(送料別)",0,VLOOKUP($H68,業務便!$A$20:$O$29,4+(COLUMN()-COLUMN($M$1))/6,FALSE))</f>
        <v>#N/A</v>
      </c>
      <c r="BV68" s="62" t="e">
        <f t="shared" ca="1" si="39"/>
        <v>#VALUE!</v>
      </c>
      <c r="BW68" s="59" t="e">
        <f t="shared" ca="1" si="40"/>
        <v>#VALUE!</v>
      </c>
      <c r="BX68" s="60" t="e">
        <f t="shared" ca="1" si="41"/>
        <v>#VALUE!</v>
      </c>
      <c r="BY68" s="61" t="e">
        <f t="shared" ca="1" si="42"/>
        <v>#VALUE!</v>
      </c>
      <c r="BZ68" s="61" t="str">
        <f ca="1">OFFSET(業務便入力!$W68,0,(COLUMN()-COLUMN($L$1))/6)</f>
        <v/>
      </c>
      <c r="CA68" s="61" t="e">
        <f>IF($I68="(送料別)",0,VLOOKUP($H68,業務便!$A$20:$O$29,4+(COLUMN()-COLUMN($M$1))/6,FALSE))</f>
        <v>#N/A</v>
      </c>
      <c r="CB68" s="62" t="e">
        <f t="shared" ca="1" si="43"/>
        <v>#VALUE!</v>
      </c>
      <c r="CC68" s="59" t="e">
        <f t="shared" ca="1" si="44"/>
        <v>#VALUE!</v>
      </c>
      <c r="CD68" s="60" t="e">
        <f t="shared" ca="1" si="45"/>
        <v>#VALUE!</v>
      </c>
      <c r="CE68" s="61" t="e">
        <f t="shared" ca="1" si="46"/>
        <v>#VALUE!</v>
      </c>
    </row>
    <row r="69" spans="1:83">
      <c r="A69" s="6">
        <v>66</v>
      </c>
      <c r="B69" s="158" t="str">
        <f>IF(ISBLANK(業務便入力!B69),"",業務便入力!B69)</f>
        <v/>
      </c>
      <c r="C69" s="5" t="str">
        <f>IF(ISBLANK(業務便入力!C69),"",業務便入力!C69)</f>
        <v/>
      </c>
      <c r="D69" s="15">
        <f>IF(ISBLANK(宅配便仮計算!D69),"",宅配便仮計算!D69)</f>
        <v>0.85</v>
      </c>
      <c r="E69" s="5" t="str">
        <f>IF(ISBLANK(業務便入力!I69),"",業務便入力!I69)</f>
        <v/>
      </c>
      <c r="F69" s="5" t="str">
        <f>IF(ISBLANK(業務便入力!L69),"",業務便入力!L69)</f>
        <v/>
      </c>
      <c r="G69" s="5" t="str">
        <f>IF(ISBLANK(業務便入力!N69),"",IF(業務便入力!P69="以上",1,業務便入力!N69))</f>
        <v/>
      </c>
      <c r="H69" s="5" t="str">
        <f>IF(ISBLANK(業務便入力!Q69),"",業務便入力!Q69)</f>
        <v/>
      </c>
      <c r="I69" s="6" t="str">
        <f>IF(ISBLANK(業務便入力!R69),"",業務便入力!R69)</f>
        <v/>
      </c>
      <c r="J69" s="5" t="str">
        <f>IF(ISBLANK(業務便入力!S69),"",業務便入力!S69)</f>
        <v/>
      </c>
      <c r="K69" s="5" t="str">
        <f>IF(ISBLANK(業務便入力!T69),"",業務便入力!T69)</f>
        <v/>
      </c>
      <c r="L69" s="61" t="str">
        <f ca="1">OFFSET(業務便入力!$W69,0,(COLUMN()-COLUMN($L$1))/6)</f>
        <v/>
      </c>
      <c r="M69" s="61" t="e">
        <f>IF($I69="(送料別)",0,VLOOKUP($H69,業務便!$A$20:$O$29,4+(COLUMN()-COLUMN($M$1))/6,FALSE))</f>
        <v>#N/A</v>
      </c>
      <c r="N69" s="62" t="e">
        <f t="shared" ref="N69:N132" ca="1" si="48">(L69*$E69+M69/$G69)/$E69</f>
        <v>#VALUE!</v>
      </c>
      <c r="O69" s="59" t="e">
        <f t="shared" ref="O69:O132" ca="1" si="49">N69/$D69</f>
        <v>#VALUE!</v>
      </c>
      <c r="P69" s="60" t="e">
        <f t="shared" ref="P69:P132" ca="1" si="50">_xlfn.CEILING.MATH(O69)</f>
        <v>#VALUE!</v>
      </c>
      <c r="Q69" s="61" t="e">
        <f t="shared" ref="Q69:Q132" ca="1" si="51">P69*$E69</f>
        <v>#VALUE!</v>
      </c>
      <c r="R69" s="61" t="str">
        <f ca="1">OFFSET(業務便入力!$W69,0,(COLUMN()-COLUMN($L$1))/6)</f>
        <v/>
      </c>
      <c r="S69" s="61" t="e">
        <f>IF($I69="(送料別)",0,VLOOKUP($H69,業務便!$A$20:$O$29,4+(COLUMN()-COLUMN($M$1))/6,FALSE))</f>
        <v>#N/A</v>
      </c>
      <c r="T69" s="62" t="e">
        <f t="shared" ref="T69:T132" ca="1" si="52">(R69*$E69+S69/$G69)/$E69</f>
        <v>#VALUE!</v>
      </c>
      <c r="U69" s="59" t="e">
        <f t="shared" ref="U69:U132" ca="1" si="53">T69/$D69</f>
        <v>#VALUE!</v>
      </c>
      <c r="V69" s="60" t="e">
        <f t="shared" ref="V69:V132" ca="1" si="54">_xlfn.CEILING.MATH(U69)</f>
        <v>#VALUE!</v>
      </c>
      <c r="W69" s="61" t="e">
        <f t="shared" ref="W69:W132" ca="1" si="55">V69*$E69</f>
        <v>#VALUE!</v>
      </c>
      <c r="X69" s="61" t="str">
        <f ca="1">OFFSET(業務便入力!$W69,0,(COLUMN()-COLUMN($L$1))/6)</f>
        <v/>
      </c>
      <c r="Y69" s="61" t="e">
        <f>IF($I69="(送料別)",0,VLOOKUP($H69,業務便!$A$20:$O$29,4+(COLUMN()-COLUMN($M$1))/6,FALSE))</f>
        <v>#N/A</v>
      </c>
      <c r="Z69" s="62" t="e">
        <f t="shared" ref="Z69:Z132" ca="1" si="56">(X69*$E69+Y69/$G69)/$E69</f>
        <v>#VALUE!</v>
      </c>
      <c r="AA69" s="59" t="e">
        <f t="shared" ref="AA69:AA132" ca="1" si="57">Z69/$D69</f>
        <v>#VALUE!</v>
      </c>
      <c r="AB69" s="60" t="e">
        <f t="shared" ref="AB69:AB132" ca="1" si="58">_xlfn.CEILING.MATH(AA69)</f>
        <v>#VALUE!</v>
      </c>
      <c r="AC69" s="61" t="e">
        <f t="shared" ref="AC69:AC132" ca="1" si="59">AB69*$E69</f>
        <v>#VALUE!</v>
      </c>
      <c r="AD69" s="61" t="str">
        <f ca="1">OFFSET(業務便入力!$W69,0,(COLUMN()-COLUMN($L$1))/6)</f>
        <v/>
      </c>
      <c r="AE69" s="61" t="e">
        <f>IF($I69="(送料別)",0,VLOOKUP($H69,業務便!$A$20:$O$29,4+(COLUMN()-COLUMN($M$1))/6,FALSE))</f>
        <v>#N/A</v>
      </c>
      <c r="AF69" s="62" t="e">
        <f t="shared" ref="AF69:AF132" ca="1" si="60">(AD69*$E69+AE69/$G69)/$E69</f>
        <v>#VALUE!</v>
      </c>
      <c r="AG69" s="59" t="e">
        <f t="shared" ref="AG69:AG132" ca="1" si="61">AF69/$D69</f>
        <v>#VALUE!</v>
      </c>
      <c r="AH69" s="60" t="e">
        <f t="shared" ref="AH69:AH132" ca="1" si="62">_xlfn.CEILING.MATH(AG69)</f>
        <v>#VALUE!</v>
      </c>
      <c r="AI69" s="61" t="e">
        <f t="shared" ref="AI69:AI132" ca="1" si="63">AH69*$E69</f>
        <v>#VALUE!</v>
      </c>
      <c r="AJ69" s="61" t="str">
        <f ca="1">OFFSET(業務便入力!$W69,0,(COLUMN()-COLUMN($L$1))/6)</f>
        <v/>
      </c>
      <c r="AK69" s="61" t="e">
        <f>IF($I69="(送料別)",0,VLOOKUP($H69,業務便!$A$20:$O$29,4+(COLUMN()-COLUMN($M$1))/6,FALSE))</f>
        <v>#N/A</v>
      </c>
      <c r="AL69" s="62" t="e">
        <f t="shared" ref="AL69:AL132" ca="1" si="64">(AJ69*$E69+AK69/$G69)/$E69</f>
        <v>#VALUE!</v>
      </c>
      <c r="AM69" s="59" t="e">
        <f t="shared" ref="AM69:AM132" ca="1" si="65">AL69/$D69</f>
        <v>#VALUE!</v>
      </c>
      <c r="AN69" s="60" t="e">
        <f t="shared" ref="AN69:AN132" ca="1" si="66">_xlfn.CEILING.MATH(AM69)</f>
        <v>#VALUE!</v>
      </c>
      <c r="AO69" s="61" t="e">
        <f t="shared" ref="AO69:AO132" ca="1" si="67">AN69*$E69</f>
        <v>#VALUE!</v>
      </c>
      <c r="AP69" s="61" t="str">
        <f ca="1">OFFSET(業務便入力!$W69,0,(COLUMN()-COLUMN($L$1))/6)</f>
        <v/>
      </c>
      <c r="AQ69" s="61" t="e">
        <f>IF($I69="(送料別)",0,VLOOKUP($H69,業務便!$A$20:$O$29,4+(COLUMN()-COLUMN($M$1))/6,FALSE))</f>
        <v>#N/A</v>
      </c>
      <c r="AR69" s="62" t="e">
        <f t="shared" ref="AR69:AR132" ca="1" si="68">(AP69*$E69+AQ69/$G69)/$E69</f>
        <v>#VALUE!</v>
      </c>
      <c r="AS69" s="59" t="e">
        <f t="shared" ref="AS69:AS132" ca="1" si="69">AR69/$D69</f>
        <v>#VALUE!</v>
      </c>
      <c r="AT69" s="60" t="e">
        <f t="shared" ref="AT69:AT132" ca="1" si="70">_xlfn.CEILING.MATH(AS69)</f>
        <v>#VALUE!</v>
      </c>
      <c r="AU69" s="61" t="e">
        <f t="shared" ref="AU69:AU132" ca="1" si="71">AT69*$E69</f>
        <v>#VALUE!</v>
      </c>
      <c r="AV69" s="61" t="str">
        <f ca="1">OFFSET(業務便入力!$W69,0,(COLUMN()-COLUMN($L$1))/6)</f>
        <v/>
      </c>
      <c r="AW69" s="61" t="e">
        <f>IF($I69="(送料別)",0,VLOOKUP($H69,業務便!$A$20:$O$29,4+(COLUMN()-COLUMN($M$1))/6,FALSE))</f>
        <v>#N/A</v>
      </c>
      <c r="AX69" s="62" t="e">
        <f t="shared" ref="AX69:AX132" ca="1" si="72">(AV69*$E69+AW69/$G69)/$E69</f>
        <v>#VALUE!</v>
      </c>
      <c r="AY69" s="59" t="e">
        <f t="shared" ref="AY69:AY132" ca="1" si="73">AX69/$D69</f>
        <v>#VALUE!</v>
      </c>
      <c r="AZ69" s="60" t="e">
        <f t="shared" ref="AZ69:AZ132" ca="1" si="74">_xlfn.CEILING.MATH(AY69)</f>
        <v>#VALUE!</v>
      </c>
      <c r="BA69" s="61" t="e">
        <f t="shared" ref="BA69:BA132" ca="1" si="75">AZ69*$E69</f>
        <v>#VALUE!</v>
      </c>
      <c r="BB69" s="61" t="str">
        <f ca="1">OFFSET(業務便入力!$W69,0,(COLUMN()-COLUMN($L$1))/6)</f>
        <v/>
      </c>
      <c r="BC69" s="61" t="e">
        <f>IF($I69="(送料別)",0,VLOOKUP($H69,業務便!$A$20:$O$29,4+(COLUMN()-COLUMN($M$1))/6,FALSE))</f>
        <v>#N/A</v>
      </c>
      <c r="BD69" s="62" t="e">
        <f t="shared" ref="BD69:BD132" ca="1" si="76">(BB69*$E69+BC69/$G69)/$E69</f>
        <v>#VALUE!</v>
      </c>
      <c r="BE69" s="59" t="e">
        <f t="shared" ref="BE69:BE132" ca="1" si="77">BD69/$D69</f>
        <v>#VALUE!</v>
      </c>
      <c r="BF69" s="60" t="e">
        <f t="shared" ref="BF69:BF132" ca="1" si="78">_xlfn.CEILING.MATH(BE69)</f>
        <v>#VALUE!</v>
      </c>
      <c r="BG69" s="61" t="e">
        <f t="shared" ref="BG69:BG132" ca="1" si="79">BF69*$E69</f>
        <v>#VALUE!</v>
      </c>
      <c r="BH69" s="61" t="str">
        <f ca="1">OFFSET(業務便入力!$W69,0,(COLUMN()-COLUMN($L$1))/6)</f>
        <v/>
      </c>
      <c r="BI69" s="61" t="e">
        <f>IF($I69="(送料別)",0,VLOOKUP($H69,業務便!$A$20:$O$29,4+(COLUMN()-COLUMN($M$1))/6,FALSE))</f>
        <v>#N/A</v>
      </c>
      <c r="BJ69" s="62" t="e">
        <f t="shared" ref="BJ69:BJ132" ca="1" si="80">(BH69*$E69+BI69/$G69)/$E69</f>
        <v>#VALUE!</v>
      </c>
      <c r="BK69" s="59" t="e">
        <f t="shared" ref="BK69:BK132" ca="1" si="81">BJ69/$D69</f>
        <v>#VALUE!</v>
      </c>
      <c r="BL69" s="60" t="e">
        <f t="shared" ref="BL69:BL132" ca="1" si="82">_xlfn.CEILING.MATH(BK69)</f>
        <v>#VALUE!</v>
      </c>
      <c r="BM69" s="61" t="e">
        <f t="shared" ref="BM69:BM132" ca="1" si="83">BL69*$E69</f>
        <v>#VALUE!</v>
      </c>
      <c r="BN69" s="61" t="str">
        <f ca="1">OFFSET(業務便入力!$W69,0,(COLUMN()-COLUMN($L$1))/6)</f>
        <v/>
      </c>
      <c r="BO69" s="61" t="e">
        <f>IF($I69="(送料別)",0,VLOOKUP($H69,業務便!$A$20:$O$29,4+(COLUMN()-COLUMN($M$1))/6,FALSE))</f>
        <v>#N/A</v>
      </c>
      <c r="BP69" s="62" t="e">
        <f t="shared" ref="BP69:BP132" ca="1" si="84">(BN69*$E69+BO69/$G69)/$E69</f>
        <v>#VALUE!</v>
      </c>
      <c r="BQ69" s="59" t="e">
        <f t="shared" ref="BQ69:BQ132" ca="1" si="85">BP69/$D69</f>
        <v>#VALUE!</v>
      </c>
      <c r="BR69" s="60" t="e">
        <f t="shared" ref="BR69:BR132" ca="1" si="86">_xlfn.CEILING.MATH(BQ69)</f>
        <v>#VALUE!</v>
      </c>
      <c r="BS69" s="61" t="e">
        <f t="shared" ref="BS69:BS132" ca="1" si="87">BR69*$E69</f>
        <v>#VALUE!</v>
      </c>
      <c r="BT69" s="61" t="str">
        <f ca="1">OFFSET(業務便入力!$W69,0,(COLUMN()-COLUMN($L$1))/6)</f>
        <v/>
      </c>
      <c r="BU69" s="61" t="e">
        <f>IF($I69="(送料別)",0,VLOOKUP($H69,業務便!$A$20:$O$29,4+(COLUMN()-COLUMN($M$1))/6,FALSE))</f>
        <v>#N/A</v>
      </c>
      <c r="BV69" s="62" t="e">
        <f t="shared" ref="BV69:BV132" ca="1" si="88">(BT69*$E69+BU69/$G69)/$E69</f>
        <v>#VALUE!</v>
      </c>
      <c r="BW69" s="59" t="e">
        <f t="shared" ref="BW69:BW132" ca="1" si="89">BV69/$D69</f>
        <v>#VALUE!</v>
      </c>
      <c r="BX69" s="60" t="e">
        <f t="shared" ref="BX69:BX132" ca="1" si="90">_xlfn.CEILING.MATH(BW69)</f>
        <v>#VALUE!</v>
      </c>
      <c r="BY69" s="61" t="e">
        <f t="shared" ref="BY69:BY132" ca="1" si="91">BX69*$E69</f>
        <v>#VALUE!</v>
      </c>
      <c r="BZ69" s="61" t="str">
        <f ca="1">OFFSET(業務便入力!$W69,0,(COLUMN()-COLUMN($L$1))/6)</f>
        <v/>
      </c>
      <c r="CA69" s="61" t="e">
        <f>IF($I69="(送料別)",0,VLOOKUP($H69,業務便!$A$20:$O$29,4+(COLUMN()-COLUMN($M$1))/6,FALSE))</f>
        <v>#N/A</v>
      </c>
      <c r="CB69" s="62" t="e">
        <f t="shared" ref="CB69:CB132" ca="1" si="92">(BZ69*$E69+CA69/$G69)/$E69</f>
        <v>#VALUE!</v>
      </c>
      <c r="CC69" s="59" t="e">
        <f t="shared" ref="CC69:CC132" ca="1" si="93">CB69/$D69</f>
        <v>#VALUE!</v>
      </c>
      <c r="CD69" s="60" t="e">
        <f t="shared" ref="CD69:CD132" ca="1" si="94">_xlfn.CEILING.MATH(CC69)</f>
        <v>#VALUE!</v>
      </c>
      <c r="CE69" s="61" t="e">
        <f t="shared" ref="CE69:CE132" ca="1" si="95">CD69*$E69</f>
        <v>#VALUE!</v>
      </c>
    </row>
    <row r="70" spans="1:83">
      <c r="A70" s="6">
        <v>67</v>
      </c>
      <c r="B70" s="158" t="str">
        <f>IF(ISBLANK(業務便入力!B70),"",業務便入力!B70)</f>
        <v/>
      </c>
      <c r="C70" s="5" t="str">
        <f>IF(ISBLANK(業務便入力!C70),"",業務便入力!C70)</f>
        <v/>
      </c>
      <c r="D70" s="15">
        <f>IF(ISBLANK(宅配便仮計算!D70),"",宅配便仮計算!D70)</f>
        <v>0.85</v>
      </c>
      <c r="E70" s="5" t="str">
        <f>IF(ISBLANK(業務便入力!I70),"",業務便入力!I70)</f>
        <v/>
      </c>
      <c r="F70" s="5" t="str">
        <f>IF(ISBLANK(業務便入力!L70),"",業務便入力!L70)</f>
        <v/>
      </c>
      <c r="G70" s="5" t="str">
        <f>IF(ISBLANK(業務便入力!N70),"",IF(業務便入力!P70="以上",1,業務便入力!N70))</f>
        <v/>
      </c>
      <c r="H70" s="5" t="str">
        <f>IF(ISBLANK(業務便入力!Q70),"",業務便入力!Q70)</f>
        <v/>
      </c>
      <c r="I70" s="6" t="str">
        <f>IF(ISBLANK(業務便入力!R70),"",業務便入力!R70)</f>
        <v/>
      </c>
      <c r="J70" s="5" t="str">
        <f>IF(ISBLANK(業務便入力!S70),"",業務便入力!S70)</f>
        <v/>
      </c>
      <c r="K70" s="5" t="str">
        <f>IF(ISBLANK(業務便入力!T70),"",業務便入力!T70)</f>
        <v/>
      </c>
      <c r="L70" s="61" t="str">
        <f ca="1">OFFSET(業務便入力!$W70,0,(COLUMN()-COLUMN($L$1))/6)</f>
        <v/>
      </c>
      <c r="M70" s="61" t="e">
        <f>IF($I70="(送料別)",0,VLOOKUP($H70,業務便!$A$20:$O$29,4+(COLUMN()-COLUMN($M$1))/6,FALSE))</f>
        <v>#N/A</v>
      </c>
      <c r="N70" s="62" t="e">
        <f t="shared" ca="1" si="48"/>
        <v>#VALUE!</v>
      </c>
      <c r="O70" s="59" t="e">
        <f t="shared" ca="1" si="49"/>
        <v>#VALUE!</v>
      </c>
      <c r="P70" s="60" t="e">
        <f t="shared" ca="1" si="50"/>
        <v>#VALUE!</v>
      </c>
      <c r="Q70" s="61" t="e">
        <f t="shared" ca="1" si="51"/>
        <v>#VALUE!</v>
      </c>
      <c r="R70" s="61" t="str">
        <f ca="1">OFFSET(業務便入力!$W70,0,(COLUMN()-COLUMN($L$1))/6)</f>
        <v/>
      </c>
      <c r="S70" s="61" t="e">
        <f>IF($I70="(送料別)",0,VLOOKUP($H70,業務便!$A$20:$O$29,4+(COLUMN()-COLUMN($M$1))/6,FALSE))</f>
        <v>#N/A</v>
      </c>
      <c r="T70" s="62" t="e">
        <f t="shared" ca="1" si="52"/>
        <v>#VALUE!</v>
      </c>
      <c r="U70" s="59" t="e">
        <f t="shared" ca="1" si="53"/>
        <v>#VALUE!</v>
      </c>
      <c r="V70" s="60" t="e">
        <f t="shared" ca="1" si="54"/>
        <v>#VALUE!</v>
      </c>
      <c r="W70" s="61" t="e">
        <f t="shared" ca="1" si="55"/>
        <v>#VALUE!</v>
      </c>
      <c r="X70" s="61" t="str">
        <f ca="1">OFFSET(業務便入力!$W70,0,(COLUMN()-COLUMN($L$1))/6)</f>
        <v/>
      </c>
      <c r="Y70" s="61" t="e">
        <f>IF($I70="(送料別)",0,VLOOKUP($H70,業務便!$A$20:$O$29,4+(COLUMN()-COLUMN($M$1))/6,FALSE))</f>
        <v>#N/A</v>
      </c>
      <c r="Z70" s="62" t="e">
        <f t="shared" ca="1" si="56"/>
        <v>#VALUE!</v>
      </c>
      <c r="AA70" s="59" t="e">
        <f t="shared" ca="1" si="57"/>
        <v>#VALUE!</v>
      </c>
      <c r="AB70" s="60" t="e">
        <f t="shared" ca="1" si="58"/>
        <v>#VALUE!</v>
      </c>
      <c r="AC70" s="61" t="e">
        <f t="shared" ca="1" si="59"/>
        <v>#VALUE!</v>
      </c>
      <c r="AD70" s="61" t="str">
        <f ca="1">OFFSET(業務便入力!$W70,0,(COLUMN()-COLUMN($L$1))/6)</f>
        <v/>
      </c>
      <c r="AE70" s="61" t="e">
        <f>IF($I70="(送料別)",0,VLOOKUP($H70,業務便!$A$20:$O$29,4+(COLUMN()-COLUMN($M$1))/6,FALSE))</f>
        <v>#N/A</v>
      </c>
      <c r="AF70" s="62" t="e">
        <f t="shared" ca="1" si="60"/>
        <v>#VALUE!</v>
      </c>
      <c r="AG70" s="59" t="e">
        <f t="shared" ca="1" si="61"/>
        <v>#VALUE!</v>
      </c>
      <c r="AH70" s="60" t="e">
        <f t="shared" ca="1" si="62"/>
        <v>#VALUE!</v>
      </c>
      <c r="AI70" s="61" t="e">
        <f t="shared" ca="1" si="63"/>
        <v>#VALUE!</v>
      </c>
      <c r="AJ70" s="61" t="str">
        <f ca="1">OFFSET(業務便入力!$W70,0,(COLUMN()-COLUMN($L$1))/6)</f>
        <v/>
      </c>
      <c r="AK70" s="61" t="e">
        <f>IF($I70="(送料別)",0,VLOOKUP($H70,業務便!$A$20:$O$29,4+(COLUMN()-COLUMN($M$1))/6,FALSE))</f>
        <v>#N/A</v>
      </c>
      <c r="AL70" s="62" t="e">
        <f t="shared" ca="1" si="64"/>
        <v>#VALUE!</v>
      </c>
      <c r="AM70" s="59" t="e">
        <f t="shared" ca="1" si="65"/>
        <v>#VALUE!</v>
      </c>
      <c r="AN70" s="60" t="e">
        <f t="shared" ca="1" si="66"/>
        <v>#VALUE!</v>
      </c>
      <c r="AO70" s="61" t="e">
        <f t="shared" ca="1" si="67"/>
        <v>#VALUE!</v>
      </c>
      <c r="AP70" s="61" t="str">
        <f ca="1">OFFSET(業務便入力!$W70,0,(COLUMN()-COLUMN($L$1))/6)</f>
        <v/>
      </c>
      <c r="AQ70" s="61" t="e">
        <f>IF($I70="(送料別)",0,VLOOKUP($H70,業務便!$A$20:$O$29,4+(COLUMN()-COLUMN($M$1))/6,FALSE))</f>
        <v>#N/A</v>
      </c>
      <c r="AR70" s="62" t="e">
        <f t="shared" ca="1" si="68"/>
        <v>#VALUE!</v>
      </c>
      <c r="AS70" s="59" t="e">
        <f t="shared" ca="1" si="69"/>
        <v>#VALUE!</v>
      </c>
      <c r="AT70" s="60" t="e">
        <f t="shared" ca="1" si="70"/>
        <v>#VALUE!</v>
      </c>
      <c r="AU70" s="61" t="e">
        <f t="shared" ca="1" si="71"/>
        <v>#VALUE!</v>
      </c>
      <c r="AV70" s="61" t="str">
        <f ca="1">OFFSET(業務便入力!$W70,0,(COLUMN()-COLUMN($L$1))/6)</f>
        <v/>
      </c>
      <c r="AW70" s="61" t="e">
        <f>IF($I70="(送料別)",0,VLOOKUP($H70,業務便!$A$20:$O$29,4+(COLUMN()-COLUMN($M$1))/6,FALSE))</f>
        <v>#N/A</v>
      </c>
      <c r="AX70" s="62" t="e">
        <f t="shared" ca="1" si="72"/>
        <v>#VALUE!</v>
      </c>
      <c r="AY70" s="59" t="e">
        <f t="shared" ca="1" si="73"/>
        <v>#VALUE!</v>
      </c>
      <c r="AZ70" s="60" t="e">
        <f t="shared" ca="1" si="74"/>
        <v>#VALUE!</v>
      </c>
      <c r="BA70" s="61" t="e">
        <f t="shared" ca="1" si="75"/>
        <v>#VALUE!</v>
      </c>
      <c r="BB70" s="61" t="str">
        <f ca="1">OFFSET(業務便入力!$W70,0,(COLUMN()-COLUMN($L$1))/6)</f>
        <v/>
      </c>
      <c r="BC70" s="61" t="e">
        <f>IF($I70="(送料別)",0,VLOOKUP($H70,業務便!$A$20:$O$29,4+(COLUMN()-COLUMN($M$1))/6,FALSE))</f>
        <v>#N/A</v>
      </c>
      <c r="BD70" s="62" t="e">
        <f t="shared" ca="1" si="76"/>
        <v>#VALUE!</v>
      </c>
      <c r="BE70" s="59" t="e">
        <f t="shared" ca="1" si="77"/>
        <v>#VALUE!</v>
      </c>
      <c r="BF70" s="60" t="e">
        <f t="shared" ca="1" si="78"/>
        <v>#VALUE!</v>
      </c>
      <c r="BG70" s="61" t="e">
        <f t="shared" ca="1" si="79"/>
        <v>#VALUE!</v>
      </c>
      <c r="BH70" s="61" t="str">
        <f ca="1">OFFSET(業務便入力!$W70,0,(COLUMN()-COLUMN($L$1))/6)</f>
        <v/>
      </c>
      <c r="BI70" s="61" t="e">
        <f>IF($I70="(送料別)",0,VLOOKUP($H70,業務便!$A$20:$O$29,4+(COLUMN()-COLUMN($M$1))/6,FALSE))</f>
        <v>#N/A</v>
      </c>
      <c r="BJ70" s="62" t="e">
        <f t="shared" ca="1" si="80"/>
        <v>#VALUE!</v>
      </c>
      <c r="BK70" s="59" t="e">
        <f t="shared" ca="1" si="81"/>
        <v>#VALUE!</v>
      </c>
      <c r="BL70" s="60" t="e">
        <f t="shared" ca="1" si="82"/>
        <v>#VALUE!</v>
      </c>
      <c r="BM70" s="61" t="e">
        <f t="shared" ca="1" si="83"/>
        <v>#VALUE!</v>
      </c>
      <c r="BN70" s="61" t="str">
        <f ca="1">OFFSET(業務便入力!$W70,0,(COLUMN()-COLUMN($L$1))/6)</f>
        <v/>
      </c>
      <c r="BO70" s="61" t="e">
        <f>IF($I70="(送料別)",0,VLOOKUP($H70,業務便!$A$20:$O$29,4+(COLUMN()-COLUMN($M$1))/6,FALSE))</f>
        <v>#N/A</v>
      </c>
      <c r="BP70" s="62" t="e">
        <f t="shared" ca="1" si="84"/>
        <v>#VALUE!</v>
      </c>
      <c r="BQ70" s="59" t="e">
        <f t="shared" ca="1" si="85"/>
        <v>#VALUE!</v>
      </c>
      <c r="BR70" s="60" t="e">
        <f t="shared" ca="1" si="86"/>
        <v>#VALUE!</v>
      </c>
      <c r="BS70" s="61" t="e">
        <f t="shared" ca="1" si="87"/>
        <v>#VALUE!</v>
      </c>
      <c r="BT70" s="61" t="str">
        <f ca="1">OFFSET(業務便入力!$W70,0,(COLUMN()-COLUMN($L$1))/6)</f>
        <v/>
      </c>
      <c r="BU70" s="61" t="e">
        <f>IF($I70="(送料別)",0,VLOOKUP($H70,業務便!$A$20:$O$29,4+(COLUMN()-COLUMN($M$1))/6,FALSE))</f>
        <v>#N/A</v>
      </c>
      <c r="BV70" s="62" t="e">
        <f t="shared" ca="1" si="88"/>
        <v>#VALUE!</v>
      </c>
      <c r="BW70" s="59" t="e">
        <f t="shared" ca="1" si="89"/>
        <v>#VALUE!</v>
      </c>
      <c r="BX70" s="60" t="e">
        <f t="shared" ca="1" si="90"/>
        <v>#VALUE!</v>
      </c>
      <c r="BY70" s="61" t="e">
        <f t="shared" ca="1" si="91"/>
        <v>#VALUE!</v>
      </c>
      <c r="BZ70" s="61" t="str">
        <f ca="1">OFFSET(業務便入力!$W70,0,(COLUMN()-COLUMN($L$1))/6)</f>
        <v/>
      </c>
      <c r="CA70" s="61" t="e">
        <f>IF($I70="(送料別)",0,VLOOKUP($H70,業務便!$A$20:$O$29,4+(COLUMN()-COLUMN($M$1))/6,FALSE))</f>
        <v>#N/A</v>
      </c>
      <c r="CB70" s="62" t="e">
        <f t="shared" ca="1" si="92"/>
        <v>#VALUE!</v>
      </c>
      <c r="CC70" s="59" t="e">
        <f t="shared" ca="1" si="93"/>
        <v>#VALUE!</v>
      </c>
      <c r="CD70" s="60" t="e">
        <f t="shared" ca="1" si="94"/>
        <v>#VALUE!</v>
      </c>
      <c r="CE70" s="61" t="e">
        <f t="shared" ca="1" si="95"/>
        <v>#VALUE!</v>
      </c>
    </row>
    <row r="71" spans="1:83">
      <c r="A71" s="6">
        <v>68</v>
      </c>
      <c r="B71" s="158" t="str">
        <f>IF(ISBLANK(業務便入力!B71),"",業務便入力!B71)</f>
        <v/>
      </c>
      <c r="C71" s="5" t="str">
        <f>IF(ISBLANK(業務便入力!C71),"",業務便入力!C71)</f>
        <v/>
      </c>
      <c r="D71" s="15">
        <f>IF(ISBLANK(宅配便仮計算!D71),"",宅配便仮計算!D71)</f>
        <v>0.85</v>
      </c>
      <c r="E71" s="5" t="str">
        <f>IF(ISBLANK(業務便入力!I71),"",業務便入力!I71)</f>
        <v/>
      </c>
      <c r="F71" s="5" t="str">
        <f>IF(ISBLANK(業務便入力!L71),"",業務便入力!L71)</f>
        <v/>
      </c>
      <c r="G71" s="5" t="str">
        <f>IF(ISBLANK(業務便入力!N71),"",IF(業務便入力!P71="以上",1,業務便入力!N71))</f>
        <v/>
      </c>
      <c r="H71" s="5" t="str">
        <f>IF(ISBLANK(業務便入力!Q71),"",業務便入力!Q71)</f>
        <v/>
      </c>
      <c r="I71" s="6" t="str">
        <f>IF(ISBLANK(業務便入力!R71),"",業務便入力!R71)</f>
        <v/>
      </c>
      <c r="J71" s="5" t="str">
        <f>IF(ISBLANK(業務便入力!S71),"",業務便入力!S71)</f>
        <v/>
      </c>
      <c r="K71" s="5" t="str">
        <f>IF(ISBLANK(業務便入力!T71),"",業務便入力!T71)</f>
        <v/>
      </c>
      <c r="L71" s="61" t="str">
        <f ca="1">OFFSET(業務便入力!$W71,0,(COLUMN()-COLUMN($L$1))/6)</f>
        <v/>
      </c>
      <c r="M71" s="61" t="e">
        <f>IF($I71="(送料別)",0,VLOOKUP($H71,業務便!$A$20:$O$29,4+(COLUMN()-COLUMN($M$1))/6,FALSE))</f>
        <v>#N/A</v>
      </c>
      <c r="N71" s="62" t="e">
        <f t="shared" ca="1" si="48"/>
        <v>#VALUE!</v>
      </c>
      <c r="O71" s="59" t="e">
        <f t="shared" ca="1" si="49"/>
        <v>#VALUE!</v>
      </c>
      <c r="P71" s="60" t="e">
        <f t="shared" ca="1" si="50"/>
        <v>#VALUE!</v>
      </c>
      <c r="Q71" s="61" t="e">
        <f t="shared" ca="1" si="51"/>
        <v>#VALUE!</v>
      </c>
      <c r="R71" s="61" t="str">
        <f ca="1">OFFSET(業務便入力!$W71,0,(COLUMN()-COLUMN($L$1))/6)</f>
        <v/>
      </c>
      <c r="S71" s="61" t="e">
        <f>IF($I71="(送料別)",0,VLOOKUP($H71,業務便!$A$20:$O$29,4+(COLUMN()-COLUMN($M$1))/6,FALSE))</f>
        <v>#N/A</v>
      </c>
      <c r="T71" s="62" t="e">
        <f t="shared" ca="1" si="52"/>
        <v>#VALUE!</v>
      </c>
      <c r="U71" s="59" t="e">
        <f t="shared" ca="1" si="53"/>
        <v>#VALUE!</v>
      </c>
      <c r="V71" s="60" t="e">
        <f t="shared" ca="1" si="54"/>
        <v>#VALUE!</v>
      </c>
      <c r="W71" s="61" t="e">
        <f t="shared" ca="1" si="55"/>
        <v>#VALUE!</v>
      </c>
      <c r="X71" s="61" t="str">
        <f ca="1">OFFSET(業務便入力!$W71,0,(COLUMN()-COLUMN($L$1))/6)</f>
        <v/>
      </c>
      <c r="Y71" s="61" t="e">
        <f>IF($I71="(送料別)",0,VLOOKUP($H71,業務便!$A$20:$O$29,4+(COLUMN()-COLUMN($M$1))/6,FALSE))</f>
        <v>#N/A</v>
      </c>
      <c r="Z71" s="62" t="e">
        <f t="shared" ca="1" si="56"/>
        <v>#VALUE!</v>
      </c>
      <c r="AA71" s="59" t="e">
        <f t="shared" ca="1" si="57"/>
        <v>#VALUE!</v>
      </c>
      <c r="AB71" s="60" t="e">
        <f t="shared" ca="1" si="58"/>
        <v>#VALUE!</v>
      </c>
      <c r="AC71" s="61" t="e">
        <f t="shared" ca="1" si="59"/>
        <v>#VALUE!</v>
      </c>
      <c r="AD71" s="61" t="str">
        <f ca="1">OFFSET(業務便入力!$W71,0,(COLUMN()-COLUMN($L$1))/6)</f>
        <v/>
      </c>
      <c r="AE71" s="61" t="e">
        <f>IF($I71="(送料別)",0,VLOOKUP($H71,業務便!$A$20:$O$29,4+(COLUMN()-COLUMN($M$1))/6,FALSE))</f>
        <v>#N/A</v>
      </c>
      <c r="AF71" s="62" t="e">
        <f t="shared" ca="1" si="60"/>
        <v>#VALUE!</v>
      </c>
      <c r="AG71" s="59" t="e">
        <f t="shared" ca="1" si="61"/>
        <v>#VALUE!</v>
      </c>
      <c r="AH71" s="60" t="e">
        <f t="shared" ca="1" si="62"/>
        <v>#VALUE!</v>
      </c>
      <c r="AI71" s="61" t="e">
        <f t="shared" ca="1" si="63"/>
        <v>#VALUE!</v>
      </c>
      <c r="AJ71" s="61" t="str">
        <f ca="1">OFFSET(業務便入力!$W71,0,(COLUMN()-COLUMN($L$1))/6)</f>
        <v/>
      </c>
      <c r="AK71" s="61" t="e">
        <f>IF($I71="(送料別)",0,VLOOKUP($H71,業務便!$A$20:$O$29,4+(COLUMN()-COLUMN($M$1))/6,FALSE))</f>
        <v>#N/A</v>
      </c>
      <c r="AL71" s="62" t="e">
        <f t="shared" ca="1" si="64"/>
        <v>#VALUE!</v>
      </c>
      <c r="AM71" s="59" t="e">
        <f t="shared" ca="1" si="65"/>
        <v>#VALUE!</v>
      </c>
      <c r="AN71" s="60" t="e">
        <f t="shared" ca="1" si="66"/>
        <v>#VALUE!</v>
      </c>
      <c r="AO71" s="61" t="e">
        <f t="shared" ca="1" si="67"/>
        <v>#VALUE!</v>
      </c>
      <c r="AP71" s="61" t="str">
        <f ca="1">OFFSET(業務便入力!$W71,0,(COLUMN()-COLUMN($L$1))/6)</f>
        <v/>
      </c>
      <c r="AQ71" s="61" t="e">
        <f>IF($I71="(送料別)",0,VLOOKUP($H71,業務便!$A$20:$O$29,4+(COLUMN()-COLUMN($M$1))/6,FALSE))</f>
        <v>#N/A</v>
      </c>
      <c r="AR71" s="62" t="e">
        <f t="shared" ca="1" si="68"/>
        <v>#VALUE!</v>
      </c>
      <c r="AS71" s="59" t="e">
        <f t="shared" ca="1" si="69"/>
        <v>#VALUE!</v>
      </c>
      <c r="AT71" s="60" t="e">
        <f t="shared" ca="1" si="70"/>
        <v>#VALUE!</v>
      </c>
      <c r="AU71" s="61" t="e">
        <f t="shared" ca="1" si="71"/>
        <v>#VALUE!</v>
      </c>
      <c r="AV71" s="61" t="str">
        <f ca="1">OFFSET(業務便入力!$W71,0,(COLUMN()-COLUMN($L$1))/6)</f>
        <v/>
      </c>
      <c r="AW71" s="61" t="e">
        <f>IF($I71="(送料別)",0,VLOOKUP($H71,業務便!$A$20:$O$29,4+(COLUMN()-COLUMN($M$1))/6,FALSE))</f>
        <v>#N/A</v>
      </c>
      <c r="AX71" s="62" t="e">
        <f t="shared" ca="1" si="72"/>
        <v>#VALUE!</v>
      </c>
      <c r="AY71" s="59" t="e">
        <f t="shared" ca="1" si="73"/>
        <v>#VALUE!</v>
      </c>
      <c r="AZ71" s="60" t="e">
        <f t="shared" ca="1" si="74"/>
        <v>#VALUE!</v>
      </c>
      <c r="BA71" s="61" t="e">
        <f t="shared" ca="1" si="75"/>
        <v>#VALUE!</v>
      </c>
      <c r="BB71" s="61" t="str">
        <f ca="1">OFFSET(業務便入力!$W71,0,(COLUMN()-COLUMN($L$1))/6)</f>
        <v/>
      </c>
      <c r="BC71" s="61" t="e">
        <f>IF($I71="(送料別)",0,VLOOKUP($H71,業務便!$A$20:$O$29,4+(COLUMN()-COLUMN($M$1))/6,FALSE))</f>
        <v>#N/A</v>
      </c>
      <c r="BD71" s="62" t="e">
        <f t="shared" ca="1" si="76"/>
        <v>#VALUE!</v>
      </c>
      <c r="BE71" s="59" t="e">
        <f t="shared" ca="1" si="77"/>
        <v>#VALUE!</v>
      </c>
      <c r="BF71" s="60" t="e">
        <f t="shared" ca="1" si="78"/>
        <v>#VALUE!</v>
      </c>
      <c r="BG71" s="61" t="e">
        <f t="shared" ca="1" si="79"/>
        <v>#VALUE!</v>
      </c>
      <c r="BH71" s="61" t="str">
        <f ca="1">OFFSET(業務便入力!$W71,0,(COLUMN()-COLUMN($L$1))/6)</f>
        <v/>
      </c>
      <c r="BI71" s="61" t="e">
        <f>IF($I71="(送料別)",0,VLOOKUP($H71,業務便!$A$20:$O$29,4+(COLUMN()-COLUMN($M$1))/6,FALSE))</f>
        <v>#N/A</v>
      </c>
      <c r="BJ71" s="62" t="e">
        <f t="shared" ca="1" si="80"/>
        <v>#VALUE!</v>
      </c>
      <c r="BK71" s="59" t="e">
        <f t="shared" ca="1" si="81"/>
        <v>#VALUE!</v>
      </c>
      <c r="BL71" s="60" t="e">
        <f t="shared" ca="1" si="82"/>
        <v>#VALUE!</v>
      </c>
      <c r="BM71" s="61" t="e">
        <f t="shared" ca="1" si="83"/>
        <v>#VALUE!</v>
      </c>
      <c r="BN71" s="61" t="str">
        <f ca="1">OFFSET(業務便入力!$W71,0,(COLUMN()-COLUMN($L$1))/6)</f>
        <v/>
      </c>
      <c r="BO71" s="61" t="e">
        <f>IF($I71="(送料別)",0,VLOOKUP($H71,業務便!$A$20:$O$29,4+(COLUMN()-COLUMN($M$1))/6,FALSE))</f>
        <v>#N/A</v>
      </c>
      <c r="BP71" s="62" t="e">
        <f t="shared" ca="1" si="84"/>
        <v>#VALUE!</v>
      </c>
      <c r="BQ71" s="59" t="e">
        <f t="shared" ca="1" si="85"/>
        <v>#VALUE!</v>
      </c>
      <c r="BR71" s="60" t="e">
        <f t="shared" ca="1" si="86"/>
        <v>#VALUE!</v>
      </c>
      <c r="BS71" s="61" t="e">
        <f t="shared" ca="1" si="87"/>
        <v>#VALUE!</v>
      </c>
      <c r="BT71" s="61" t="str">
        <f ca="1">OFFSET(業務便入力!$W71,0,(COLUMN()-COLUMN($L$1))/6)</f>
        <v/>
      </c>
      <c r="BU71" s="61" t="e">
        <f>IF($I71="(送料別)",0,VLOOKUP($H71,業務便!$A$20:$O$29,4+(COLUMN()-COLUMN($M$1))/6,FALSE))</f>
        <v>#N/A</v>
      </c>
      <c r="BV71" s="62" t="e">
        <f t="shared" ca="1" si="88"/>
        <v>#VALUE!</v>
      </c>
      <c r="BW71" s="59" t="e">
        <f t="shared" ca="1" si="89"/>
        <v>#VALUE!</v>
      </c>
      <c r="BX71" s="60" t="e">
        <f t="shared" ca="1" si="90"/>
        <v>#VALUE!</v>
      </c>
      <c r="BY71" s="61" t="e">
        <f t="shared" ca="1" si="91"/>
        <v>#VALUE!</v>
      </c>
      <c r="BZ71" s="61" t="str">
        <f ca="1">OFFSET(業務便入力!$W71,0,(COLUMN()-COLUMN($L$1))/6)</f>
        <v/>
      </c>
      <c r="CA71" s="61" t="e">
        <f>IF($I71="(送料別)",0,VLOOKUP($H71,業務便!$A$20:$O$29,4+(COLUMN()-COLUMN($M$1))/6,FALSE))</f>
        <v>#N/A</v>
      </c>
      <c r="CB71" s="62" t="e">
        <f t="shared" ca="1" si="92"/>
        <v>#VALUE!</v>
      </c>
      <c r="CC71" s="59" t="e">
        <f t="shared" ca="1" si="93"/>
        <v>#VALUE!</v>
      </c>
      <c r="CD71" s="60" t="e">
        <f t="shared" ca="1" si="94"/>
        <v>#VALUE!</v>
      </c>
      <c r="CE71" s="61" t="e">
        <f t="shared" ca="1" si="95"/>
        <v>#VALUE!</v>
      </c>
    </row>
    <row r="72" spans="1:83">
      <c r="A72" s="6">
        <v>69</v>
      </c>
      <c r="B72" s="158" t="str">
        <f>IF(ISBLANK(業務便入力!B72),"",業務便入力!B72)</f>
        <v/>
      </c>
      <c r="C72" s="5" t="str">
        <f>IF(ISBLANK(業務便入力!C72),"",業務便入力!C72)</f>
        <v/>
      </c>
      <c r="D72" s="15">
        <f>IF(ISBLANK(宅配便仮計算!D72),"",宅配便仮計算!D72)</f>
        <v>0.85</v>
      </c>
      <c r="E72" s="5" t="str">
        <f>IF(ISBLANK(業務便入力!I72),"",業務便入力!I72)</f>
        <v/>
      </c>
      <c r="F72" s="5" t="str">
        <f>IF(ISBLANK(業務便入力!L72),"",業務便入力!L72)</f>
        <v/>
      </c>
      <c r="G72" s="5" t="str">
        <f>IF(ISBLANK(業務便入力!N72),"",IF(業務便入力!P72="以上",1,業務便入力!N72))</f>
        <v/>
      </c>
      <c r="H72" s="5" t="str">
        <f>IF(ISBLANK(業務便入力!Q72),"",業務便入力!Q72)</f>
        <v/>
      </c>
      <c r="I72" s="6" t="str">
        <f>IF(ISBLANK(業務便入力!R72),"",業務便入力!R72)</f>
        <v/>
      </c>
      <c r="J72" s="5" t="str">
        <f>IF(ISBLANK(業務便入力!S72),"",業務便入力!S72)</f>
        <v/>
      </c>
      <c r="K72" s="5" t="str">
        <f>IF(ISBLANK(業務便入力!T72),"",業務便入力!T72)</f>
        <v/>
      </c>
      <c r="L72" s="61" t="str">
        <f ca="1">OFFSET(業務便入力!$W72,0,(COLUMN()-COLUMN($L$1))/6)</f>
        <v/>
      </c>
      <c r="M72" s="61" t="e">
        <f>IF($I72="(送料別)",0,VLOOKUP($H72,業務便!$A$20:$O$29,4+(COLUMN()-COLUMN($M$1))/6,FALSE))</f>
        <v>#N/A</v>
      </c>
      <c r="N72" s="62" t="e">
        <f t="shared" ca="1" si="48"/>
        <v>#VALUE!</v>
      </c>
      <c r="O72" s="59" t="e">
        <f t="shared" ca="1" si="49"/>
        <v>#VALUE!</v>
      </c>
      <c r="P72" s="60" t="e">
        <f t="shared" ca="1" si="50"/>
        <v>#VALUE!</v>
      </c>
      <c r="Q72" s="61" t="e">
        <f t="shared" ca="1" si="51"/>
        <v>#VALUE!</v>
      </c>
      <c r="R72" s="61" t="str">
        <f ca="1">OFFSET(業務便入力!$W72,0,(COLUMN()-COLUMN($L$1))/6)</f>
        <v/>
      </c>
      <c r="S72" s="61" t="e">
        <f>IF($I72="(送料別)",0,VLOOKUP($H72,業務便!$A$20:$O$29,4+(COLUMN()-COLUMN($M$1))/6,FALSE))</f>
        <v>#N/A</v>
      </c>
      <c r="T72" s="62" t="e">
        <f t="shared" ca="1" si="52"/>
        <v>#VALUE!</v>
      </c>
      <c r="U72" s="59" t="e">
        <f t="shared" ca="1" si="53"/>
        <v>#VALUE!</v>
      </c>
      <c r="V72" s="60" t="e">
        <f t="shared" ca="1" si="54"/>
        <v>#VALUE!</v>
      </c>
      <c r="W72" s="61" t="e">
        <f t="shared" ca="1" si="55"/>
        <v>#VALUE!</v>
      </c>
      <c r="X72" s="61" t="str">
        <f ca="1">OFFSET(業務便入力!$W72,0,(COLUMN()-COLUMN($L$1))/6)</f>
        <v/>
      </c>
      <c r="Y72" s="61" t="e">
        <f>IF($I72="(送料別)",0,VLOOKUP($H72,業務便!$A$20:$O$29,4+(COLUMN()-COLUMN($M$1))/6,FALSE))</f>
        <v>#N/A</v>
      </c>
      <c r="Z72" s="62" t="e">
        <f t="shared" ca="1" si="56"/>
        <v>#VALUE!</v>
      </c>
      <c r="AA72" s="59" t="e">
        <f t="shared" ca="1" si="57"/>
        <v>#VALUE!</v>
      </c>
      <c r="AB72" s="60" t="e">
        <f t="shared" ca="1" si="58"/>
        <v>#VALUE!</v>
      </c>
      <c r="AC72" s="61" t="e">
        <f t="shared" ca="1" si="59"/>
        <v>#VALUE!</v>
      </c>
      <c r="AD72" s="61" t="str">
        <f ca="1">OFFSET(業務便入力!$W72,0,(COLUMN()-COLUMN($L$1))/6)</f>
        <v/>
      </c>
      <c r="AE72" s="61" t="e">
        <f>IF($I72="(送料別)",0,VLOOKUP($H72,業務便!$A$20:$O$29,4+(COLUMN()-COLUMN($M$1))/6,FALSE))</f>
        <v>#N/A</v>
      </c>
      <c r="AF72" s="62" t="e">
        <f t="shared" ca="1" si="60"/>
        <v>#VALUE!</v>
      </c>
      <c r="AG72" s="59" t="e">
        <f t="shared" ca="1" si="61"/>
        <v>#VALUE!</v>
      </c>
      <c r="AH72" s="60" t="e">
        <f t="shared" ca="1" si="62"/>
        <v>#VALUE!</v>
      </c>
      <c r="AI72" s="61" t="e">
        <f t="shared" ca="1" si="63"/>
        <v>#VALUE!</v>
      </c>
      <c r="AJ72" s="61" t="str">
        <f ca="1">OFFSET(業務便入力!$W72,0,(COLUMN()-COLUMN($L$1))/6)</f>
        <v/>
      </c>
      <c r="AK72" s="61" t="e">
        <f>IF($I72="(送料別)",0,VLOOKUP($H72,業務便!$A$20:$O$29,4+(COLUMN()-COLUMN($M$1))/6,FALSE))</f>
        <v>#N/A</v>
      </c>
      <c r="AL72" s="62" t="e">
        <f t="shared" ca="1" si="64"/>
        <v>#VALUE!</v>
      </c>
      <c r="AM72" s="59" t="e">
        <f t="shared" ca="1" si="65"/>
        <v>#VALUE!</v>
      </c>
      <c r="AN72" s="60" t="e">
        <f t="shared" ca="1" si="66"/>
        <v>#VALUE!</v>
      </c>
      <c r="AO72" s="61" t="e">
        <f t="shared" ca="1" si="67"/>
        <v>#VALUE!</v>
      </c>
      <c r="AP72" s="61" t="str">
        <f ca="1">OFFSET(業務便入力!$W72,0,(COLUMN()-COLUMN($L$1))/6)</f>
        <v/>
      </c>
      <c r="AQ72" s="61" t="e">
        <f>IF($I72="(送料別)",0,VLOOKUP($H72,業務便!$A$20:$O$29,4+(COLUMN()-COLUMN($M$1))/6,FALSE))</f>
        <v>#N/A</v>
      </c>
      <c r="AR72" s="62" t="e">
        <f t="shared" ca="1" si="68"/>
        <v>#VALUE!</v>
      </c>
      <c r="AS72" s="59" t="e">
        <f t="shared" ca="1" si="69"/>
        <v>#VALUE!</v>
      </c>
      <c r="AT72" s="60" t="e">
        <f t="shared" ca="1" si="70"/>
        <v>#VALUE!</v>
      </c>
      <c r="AU72" s="61" t="e">
        <f t="shared" ca="1" si="71"/>
        <v>#VALUE!</v>
      </c>
      <c r="AV72" s="61" t="str">
        <f ca="1">OFFSET(業務便入力!$W72,0,(COLUMN()-COLUMN($L$1))/6)</f>
        <v/>
      </c>
      <c r="AW72" s="61" t="e">
        <f>IF($I72="(送料別)",0,VLOOKUP($H72,業務便!$A$20:$O$29,4+(COLUMN()-COLUMN($M$1))/6,FALSE))</f>
        <v>#N/A</v>
      </c>
      <c r="AX72" s="62" t="e">
        <f t="shared" ca="1" si="72"/>
        <v>#VALUE!</v>
      </c>
      <c r="AY72" s="59" t="e">
        <f t="shared" ca="1" si="73"/>
        <v>#VALUE!</v>
      </c>
      <c r="AZ72" s="60" t="e">
        <f t="shared" ca="1" si="74"/>
        <v>#VALUE!</v>
      </c>
      <c r="BA72" s="61" t="e">
        <f t="shared" ca="1" si="75"/>
        <v>#VALUE!</v>
      </c>
      <c r="BB72" s="61" t="str">
        <f ca="1">OFFSET(業務便入力!$W72,0,(COLUMN()-COLUMN($L$1))/6)</f>
        <v/>
      </c>
      <c r="BC72" s="61" t="e">
        <f>IF($I72="(送料別)",0,VLOOKUP($H72,業務便!$A$20:$O$29,4+(COLUMN()-COLUMN($M$1))/6,FALSE))</f>
        <v>#N/A</v>
      </c>
      <c r="BD72" s="62" t="e">
        <f t="shared" ca="1" si="76"/>
        <v>#VALUE!</v>
      </c>
      <c r="BE72" s="59" t="e">
        <f t="shared" ca="1" si="77"/>
        <v>#VALUE!</v>
      </c>
      <c r="BF72" s="60" t="e">
        <f t="shared" ca="1" si="78"/>
        <v>#VALUE!</v>
      </c>
      <c r="BG72" s="61" t="e">
        <f t="shared" ca="1" si="79"/>
        <v>#VALUE!</v>
      </c>
      <c r="BH72" s="61" t="str">
        <f ca="1">OFFSET(業務便入力!$W72,0,(COLUMN()-COLUMN($L$1))/6)</f>
        <v/>
      </c>
      <c r="BI72" s="61" t="e">
        <f>IF($I72="(送料別)",0,VLOOKUP($H72,業務便!$A$20:$O$29,4+(COLUMN()-COLUMN($M$1))/6,FALSE))</f>
        <v>#N/A</v>
      </c>
      <c r="BJ72" s="62" t="e">
        <f t="shared" ca="1" si="80"/>
        <v>#VALUE!</v>
      </c>
      <c r="BK72" s="59" t="e">
        <f t="shared" ca="1" si="81"/>
        <v>#VALUE!</v>
      </c>
      <c r="BL72" s="60" t="e">
        <f t="shared" ca="1" si="82"/>
        <v>#VALUE!</v>
      </c>
      <c r="BM72" s="61" t="e">
        <f t="shared" ca="1" si="83"/>
        <v>#VALUE!</v>
      </c>
      <c r="BN72" s="61" t="str">
        <f ca="1">OFFSET(業務便入力!$W72,0,(COLUMN()-COLUMN($L$1))/6)</f>
        <v/>
      </c>
      <c r="BO72" s="61" t="e">
        <f>IF($I72="(送料別)",0,VLOOKUP($H72,業務便!$A$20:$O$29,4+(COLUMN()-COLUMN($M$1))/6,FALSE))</f>
        <v>#N/A</v>
      </c>
      <c r="BP72" s="62" t="e">
        <f t="shared" ca="1" si="84"/>
        <v>#VALUE!</v>
      </c>
      <c r="BQ72" s="59" t="e">
        <f t="shared" ca="1" si="85"/>
        <v>#VALUE!</v>
      </c>
      <c r="BR72" s="60" t="e">
        <f t="shared" ca="1" si="86"/>
        <v>#VALUE!</v>
      </c>
      <c r="BS72" s="61" t="e">
        <f t="shared" ca="1" si="87"/>
        <v>#VALUE!</v>
      </c>
      <c r="BT72" s="61" t="str">
        <f ca="1">OFFSET(業務便入力!$W72,0,(COLUMN()-COLUMN($L$1))/6)</f>
        <v/>
      </c>
      <c r="BU72" s="61" t="e">
        <f>IF($I72="(送料別)",0,VLOOKUP($H72,業務便!$A$20:$O$29,4+(COLUMN()-COLUMN($M$1))/6,FALSE))</f>
        <v>#N/A</v>
      </c>
      <c r="BV72" s="62" t="e">
        <f t="shared" ca="1" si="88"/>
        <v>#VALUE!</v>
      </c>
      <c r="BW72" s="59" t="e">
        <f t="shared" ca="1" si="89"/>
        <v>#VALUE!</v>
      </c>
      <c r="BX72" s="60" t="e">
        <f t="shared" ca="1" si="90"/>
        <v>#VALUE!</v>
      </c>
      <c r="BY72" s="61" t="e">
        <f t="shared" ca="1" si="91"/>
        <v>#VALUE!</v>
      </c>
      <c r="BZ72" s="61" t="str">
        <f ca="1">OFFSET(業務便入力!$W72,0,(COLUMN()-COLUMN($L$1))/6)</f>
        <v/>
      </c>
      <c r="CA72" s="61" t="e">
        <f>IF($I72="(送料別)",0,VLOOKUP($H72,業務便!$A$20:$O$29,4+(COLUMN()-COLUMN($M$1))/6,FALSE))</f>
        <v>#N/A</v>
      </c>
      <c r="CB72" s="62" t="e">
        <f t="shared" ca="1" si="92"/>
        <v>#VALUE!</v>
      </c>
      <c r="CC72" s="59" t="e">
        <f t="shared" ca="1" si="93"/>
        <v>#VALUE!</v>
      </c>
      <c r="CD72" s="60" t="e">
        <f t="shared" ca="1" si="94"/>
        <v>#VALUE!</v>
      </c>
      <c r="CE72" s="61" t="e">
        <f t="shared" ca="1" si="95"/>
        <v>#VALUE!</v>
      </c>
    </row>
    <row r="73" spans="1:83">
      <c r="A73" s="6">
        <v>70</v>
      </c>
      <c r="B73" s="158" t="str">
        <f>IF(ISBLANK(業務便入力!B73),"",業務便入力!B73)</f>
        <v/>
      </c>
      <c r="C73" s="5" t="str">
        <f>IF(ISBLANK(業務便入力!C73),"",業務便入力!C73)</f>
        <v/>
      </c>
      <c r="D73" s="15">
        <f>IF(ISBLANK(宅配便仮計算!D73),"",宅配便仮計算!D73)</f>
        <v>0.85</v>
      </c>
      <c r="E73" s="5" t="str">
        <f>IF(ISBLANK(業務便入力!I73),"",業務便入力!I73)</f>
        <v/>
      </c>
      <c r="F73" s="5" t="str">
        <f>IF(ISBLANK(業務便入力!L73),"",業務便入力!L73)</f>
        <v/>
      </c>
      <c r="G73" s="5" t="str">
        <f>IF(ISBLANK(業務便入力!N73),"",IF(業務便入力!P73="以上",1,業務便入力!N73))</f>
        <v/>
      </c>
      <c r="H73" s="5" t="str">
        <f>IF(ISBLANK(業務便入力!Q73),"",業務便入力!Q73)</f>
        <v/>
      </c>
      <c r="I73" s="6" t="str">
        <f>IF(ISBLANK(業務便入力!R73),"",業務便入力!R73)</f>
        <v/>
      </c>
      <c r="J73" s="5" t="str">
        <f>IF(ISBLANK(業務便入力!S73),"",業務便入力!S73)</f>
        <v/>
      </c>
      <c r="K73" s="5" t="str">
        <f>IF(ISBLANK(業務便入力!T73),"",業務便入力!T73)</f>
        <v/>
      </c>
      <c r="L73" s="61" t="str">
        <f ca="1">OFFSET(業務便入力!$W73,0,(COLUMN()-COLUMN($L$1))/6)</f>
        <v/>
      </c>
      <c r="M73" s="61" t="e">
        <f>IF($I73="(送料別)",0,VLOOKUP($H73,業務便!$A$20:$O$29,4+(COLUMN()-COLUMN($M$1))/6,FALSE))</f>
        <v>#N/A</v>
      </c>
      <c r="N73" s="62" t="e">
        <f t="shared" ca="1" si="48"/>
        <v>#VALUE!</v>
      </c>
      <c r="O73" s="59" t="e">
        <f t="shared" ca="1" si="49"/>
        <v>#VALUE!</v>
      </c>
      <c r="P73" s="60" t="e">
        <f t="shared" ca="1" si="50"/>
        <v>#VALUE!</v>
      </c>
      <c r="Q73" s="61" t="e">
        <f t="shared" ca="1" si="51"/>
        <v>#VALUE!</v>
      </c>
      <c r="R73" s="61" t="str">
        <f ca="1">OFFSET(業務便入力!$W73,0,(COLUMN()-COLUMN($L$1))/6)</f>
        <v/>
      </c>
      <c r="S73" s="61" t="e">
        <f>IF($I73="(送料別)",0,VLOOKUP($H73,業務便!$A$20:$O$29,4+(COLUMN()-COLUMN($M$1))/6,FALSE))</f>
        <v>#N/A</v>
      </c>
      <c r="T73" s="62" t="e">
        <f t="shared" ca="1" si="52"/>
        <v>#VALUE!</v>
      </c>
      <c r="U73" s="59" t="e">
        <f t="shared" ca="1" si="53"/>
        <v>#VALUE!</v>
      </c>
      <c r="V73" s="60" t="e">
        <f t="shared" ca="1" si="54"/>
        <v>#VALUE!</v>
      </c>
      <c r="W73" s="61" t="e">
        <f t="shared" ca="1" si="55"/>
        <v>#VALUE!</v>
      </c>
      <c r="X73" s="61" t="str">
        <f ca="1">OFFSET(業務便入力!$W73,0,(COLUMN()-COLUMN($L$1))/6)</f>
        <v/>
      </c>
      <c r="Y73" s="61" t="e">
        <f>IF($I73="(送料別)",0,VLOOKUP($H73,業務便!$A$20:$O$29,4+(COLUMN()-COLUMN($M$1))/6,FALSE))</f>
        <v>#N/A</v>
      </c>
      <c r="Z73" s="62" t="e">
        <f t="shared" ca="1" si="56"/>
        <v>#VALUE!</v>
      </c>
      <c r="AA73" s="59" t="e">
        <f t="shared" ca="1" si="57"/>
        <v>#VALUE!</v>
      </c>
      <c r="AB73" s="60" t="e">
        <f t="shared" ca="1" si="58"/>
        <v>#VALUE!</v>
      </c>
      <c r="AC73" s="61" t="e">
        <f t="shared" ca="1" si="59"/>
        <v>#VALUE!</v>
      </c>
      <c r="AD73" s="61" t="str">
        <f ca="1">OFFSET(業務便入力!$W73,0,(COLUMN()-COLUMN($L$1))/6)</f>
        <v/>
      </c>
      <c r="AE73" s="61" t="e">
        <f>IF($I73="(送料別)",0,VLOOKUP($H73,業務便!$A$20:$O$29,4+(COLUMN()-COLUMN($M$1))/6,FALSE))</f>
        <v>#N/A</v>
      </c>
      <c r="AF73" s="62" t="e">
        <f t="shared" ca="1" si="60"/>
        <v>#VALUE!</v>
      </c>
      <c r="AG73" s="59" t="e">
        <f t="shared" ca="1" si="61"/>
        <v>#VALUE!</v>
      </c>
      <c r="AH73" s="60" t="e">
        <f t="shared" ca="1" si="62"/>
        <v>#VALUE!</v>
      </c>
      <c r="AI73" s="61" t="e">
        <f t="shared" ca="1" si="63"/>
        <v>#VALUE!</v>
      </c>
      <c r="AJ73" s="61" t="str">
        <f ca="1">OFFSET(業務便入力!$W73,0,(COLUMN()-COLUMN($L$1))/6)</f>
        <v/>
      </c>
      <c r="AK73" s="61" t="e">
        <f>IF($I73="(送料別)",0,VLOOKUP($H73,業務便!$A$20:$O$29,4+(COLUMN()-COLUMN($M$1))/6,FALSE))</f>
        <v>#N/A</v>
      </c>
      <c r="AL73" s="62" t="e">
        <f t="shared" ca="1" si="64"/>
        <v>#VALUE!</v>
      </c>
      <c r="AM73" s="59" t="e">
        <f t="shared" ca="1" si="65"/>
        <v>#VALUE!</v>
      </c>
      <c r="AN73" s="60" t="e">
        <f t="shared" ca="1" si="66"/>
        <v>#VALUE!</v>
      </c>
      <c r="AO73" s="61" t="e">
        <f t="shared" ca="1" si="67"/>
        <v>#VALUE!</v>
      </c>
      <c r="AP73" s="61" t="str">
        <f ca="1">OFFSET(業務便入力!$W73,0,(COLUMN()-COLUMN($L$1))/6)</f>
        <v/>
      </c>
      <c r="AQ73" s="61" t="e">
        <f>IF($I73="(送料別)",0,VLOOKUP($H73,業務便!$A$20:$O$29,4+(COLUMN()-COLUMN($M$1))/6,FALSE))</f>
        <v>#N/A</v>
      </c>
      <c r="AR73" s="62" t="e">
        <f t="shared" ca="1" si="68"/>
        <v>#VALUE!</v>
      </c>
      <c r="AS73" s="59" t="e">
        <f t="shared" ca="1" si="69"/>
        <v>#VALUE!</v>
      </c>
      <c r="AT73" s="60" t="e">
        <f t="shared" ca="1" si="70"/>
        <v>#VALUE!</v>
      </c>
      <c r="AU73" s="61" t="e">
        <f t="shared" ca="1" si="71"/>
        <v>#VALUE!</v>
      </c>
      <c r="AV73" s="61" t="str">
        <f ca="1">OFFSET(業務便入力!$W73,0,(COLUMN()-COLUMN($L$1))/6)</f>
        <v/>
      </c>
      <c r="AW73" s="61" t="e">
        <f>IF($I73="(送料別)",0,VLOOKUP($H73,業務便!$A$20:$O$29,4+(COLUMN()-COLUMN($M$1))/6,FALSE))</f>
        <v>#N/A</v>
      </c>
      <c r="AX73" s="62" t="e">
        <f t="shared" ca="1" si="72"/>
        <v>#VALUE!</v>
      </c>
      <c r="AY73" s="59" t="e">
        <f t="shared" ca="1" si="73"/>
        <v>#VALUE!</v>
      </c>
      <c r="AZ73" s="60" t="e">
        <f t="shared" ca="1" si="74"/>
        <v>#VALUE!</v>
      </c>
      <c r="BA73" s="61" t="e">
        <f t="shared" ca="1" si="75"/>
        <v>#VALUE!</v>
      </c>
      <c r="BB73" s="61" t="str">
        <f ca="1">OFFSET(業務便入力!$W73,0,(COLUMN()-COLUMN($L$1))/6)</f>
        <v/>
      </c>
      <c r="BC73" s="61" t="e">
        <f>IF($I73="(送料別)",0,VLOOKUP($H73,業務便!$A$20:$O$29,4+(COLUMN()-COLUMN($M$1))/6,FALSE))</f>
        <v>#N/A</v>
      </c>
      <c r="BD73" s="62" t="e">
        <f t="shared" ca="1" si="76"/>
        <v>#VALUE!</v>
      </c>
      <c r="BE73" s="59" t="e">
        <f t="shared" ca="1" si="77"/>
        <v>#VALUE!</v>
      </c>
      <c r="BF73" s="60" t="e">
        <f t="shared" ca="1" si="78"/>
        <v>#VALUE!</v>
      </c>
      <c r="BG73" s="61" t="e">
        <f t="shared" ca="1" si="79"/>
        <v>#VALUE!</v>
      </c>
      <c r="BH73" s="61" t="str">
        <f ca="1">OFFSET(業務便入力!$W73,0,(COLUMN()-COLUMN($L$1))/6)</f>
        <v/>
      </c>
      <c r="BI73" s="61" t="e">
        <f>IF($I73="(送料別)",0,VLOOKUP($H73,業務便!$A$20:$O$29,4+(COLUMN()-COLUMN($M$1))/6,FALSE))</f>
        <v>#N/A</v>
      </c>
      <c r="BJ73" s="62" t="e">
        <f t="shared" ca="1" si="80"/>
        <v>#VALUE!</v>
      </c>
      <c r="BK73" s="59" t="e">
        <f t="shared" ca="1" si="81"/>
        <v>#VALUE!</v>
      </c>
      <c r="BL73" s="60" t="e">
        <f t="shared" ca="1" si="82"/>
        <v>#VALUE!</v>
      </c>
      <c r="BM73" s="61" t="e">
        <f t="shared" ca="1" si="83"/>
        <v>#VALUE!</v>
      </c>
      <c r="BN73" s="61" t="str">
        <f ca="1">OFFSET(業務便入力!$W73,0,(COLUMN()-COLUMN($L$1))/6)</f>
        <v/>
      </c>
      <c r="BO73" s="61" t="e">
        <f>IF($I73="(送料別)",0,VLOOKUP($H73,業務便!$A$20:$O$29,4+(COLUMN()-COLUMN($M$1))/6,FALSE))</f>
        <v>#N/A</v>
      </c>
      <c r="BP73" s="62" t="e">
        <f t="shared" ca="1" si="84"/>
        <v>#VALUE!</v>
      </c>
      <c r="BQ73" s="59" t="e">
        <f t="shared" ca="1" si="85"/>
        <v>#VALUE!</v>
      </c>
      <c r="BR73" s="60" t="e">
        <f t="shared" ca="1" si="86"/>
        <v>#VALUE!</v>
      </c>
      <c r="BS73" s="61" t="e">
        <f t="shared" ca="1" si="87"/>
        <v>#VALUE!</v>
      </c>
      <c r="BT73" s="61" t="str">
        <f ca="1">OFFSET(業務便入力!$W73,0,(COLUMN()-COLUMN($L$1))/6)</f>
        <v/>
      </c>
      <c r="BU73" s="61" t="e">
        <f>IF($I73="(送料別)",0,VLOOKUP($H73,業務便!$A$20:$O$29,4+(COLUMN()-COLUMN($M$1))/6,FALSE))</f>
        <v>#N/A</v>
      </c>
      <c r="BV73" s="62" t="e">
        <f t="shared" ca="1" si="88"/>
        <v>#VALUE!</v>
      </c>
      <c r="BW73" s="59" t="e">
        <f t="shared" ca="1" si="89"/>
        <v>#VALUE!</v>
      </c>
      <c r="BX73" s="60" t="e">
        <f t="shared" ca="1" si="90"/>
        <v>#VALUE!</v>
      </c>
      <c r="BY73" s="61" t="e">
        <f t="shared" ca="1" si="91"/>
        <v>#VALUE!</v>
      </c>
      <c r="BZ73" s="61" t="str">
        <f ca="1">OFFSET(業務便入力!$W73,0,(COLUMN()-COLUMN($L$1))/6)</f>
        <v/>
      </c>
      <c r="CA73" s="61" t="e">
        <f>IF($I73="(送料別)",0,VLOOKUP($H73,業務便!$A$20:$O$29,4+(COLUMN()-COLUMN($M$1))/6,FALSE))</f>
        <v>#N/A</v>
      </c>
      <c r="CB73" s="62" t="e">
        <f t="shared" ca="1" si="92"/>
        <v>#VALUE!</v>
      </c>
      <c r="CC73" s="59" t="e">
        <f t="shared" ca="1" si="93"/>
        <v>#VALUE!</v>
      </c>
      <c r="CD73" s="60" t="e">
        <f t="shared" ca="1" si="94"/>
        <v>#VALUE!</v>
      </c>
      <c r="CE73" s="61" t="e">
        <f t="shared" ca="1" si="95"/>
        <v>#VALUE!</v>
      </c>
    </row>
    <row r="74" spans="1:83">
      <c r="A74" s="6">
        <v>71</v>
      </c>
      <c r="B74" s="158" t="str">
        <f>IF(ISBLANK(業務便入力!B74),"",業務便入力!B74)</f>
        <v/>
      </c>
      <c r="C74" s="5" t="str">
        <f>IF(ISBLANK(業務便入力!C74),"",業務便入力!C74)</f>
        <v/>
      </c>
      <c r="D74" s="15">
        <f>IF(ISBLANK(宅配便仮計算!D74),"",宅配便仮計算!D74)</f>
        <v>0.85</v>
      </c>
      <c r="E74" s="5" t="str">
        <f>IF(ISBLANK(業務便入力!I74),"",業務便入力!I74)</f>
        <v/>
      </c>
      <c r="F74" s="5" t="str">
        <f>IF(ISBLANK(業務便入力!L74),"",業務便入力!L74)</f>
        <v/>
      </c>
      <c r="G74" s="5" t="str">
        <f>IF(ISBLANK(業務便入力!N74),"",IF(業務便入力!P74="以上",1,業務便入力!N74))</f>
        <v/>
      </c>
      <c r="H74" s="5" t="str">
        <f>IF(ISBLANK(業務便入力!Q74),"",業務便入力!Q74)</f>
        <v/>
      </c>
      <c r="I74" s="6" t="str">
        <f>IF(ISBLANK(業務便入力!R74),"",業務便入力!R74)</f>
        <v/>
      </c>
      <c r="J74" s="5" t="str">
        <f>IF(ISBLANK(業務便入力!S74),"",業務便入力!S74)</f>
        <v/>
      </c>
      <c r="K74" s="5" t="str">
        <f>IF(ISBLANK(業務便入力!T74),"",業務便入力!T74)</f>
        <v/>
      </c>
      <c r="L74" s="61" t="str">
        <f ca="1">OFFSET(業務便入力!$W74,0,(COLUMN()-COLUMN($L$1))/6)</f>
        <v/>
      </c>
      <c r="M74" s="61" t="e">
        <f>IF($I74="(送料別)",0,VLOOKUP($H74,業務便!$A$20:$O$29,4+(COLUMN()-COLUMN($M$1))/6,FALSE))</f>
        <v>#N/A</v>
      </c>
      <c r="N74" s="62" t="e">
        <f t="shared" ca="1" si="48"/>
        <v>#VALUE!</v>
      </c>
      <c r="O74" s="59" t="e">
        <f t="shared" ca="1" si="49"/>
        <v>#VALUE!</v>
      </c>
      <c r="P74" s="60" t="e">
        <f t="shared" ca="1" si="50"/>
        <v>#VALUE!</v>
      </c>
      <c r="Q74" s="61" t="e">
        <f t="shared" ca="1" si="51"/>
        <v>#VALUE!</v>
      </c>
      <c r="R74" s="61" t="str">
        <f ca="1">OFFSET(業務便入力!$W74,0,(COLUMN()-COLUMN($L$1))/6)</f>
        <v/>
      </c>
      <c r="S74" s="61" t="e">
        <f>IF($I74="(送料別)",0,VLOOKUP($H74,業務便!$A$20:$O$29,4+(COLUMN()-COLUMN($M$1))/6,FALSE))</f>
        <v>#N/A</v>
      </c>
      <c r="T74" s="62" t="e">
        <f t="shared" ca="1" si="52"/>
        <v>#VALUE!</v>
      </c>
      <c r="U74" s="59" t="e">
        <f t="shared" ca="1" si="53"/>
        <v>#VALUE!</v>
      </c>
      <c r="V74" s="60" t="e">
        <f t="shared" ca="1" si="54"/>
        <v>#VALUE!</v>
      </c>
      <c r="W74" s="61" t="e">
        <f t="shared" ca="1" si="55"/>
        <v>#VALUE!</v>
      </c>
      <c r="X74" s="61" t="str">
        <f ca="1">OFFSET(業務便入力!$W74,0,(COLUMN()-COLUMN($L$1))/6)</f>
        <v/>
      </c>
      <c r="Y74" s="61" t="e">
        <f>IF($I74="(送料別)",0,VLOOKUP($H74,業務便!$A$20:$O$29,4+(COLUMN()-COLUMN($M$1))/6,FALSE))</f>
        <v>#N/A</v>
      </c>
      <c r="Z74" s="62" t="e">
        <f t="shared" ca="1" si="56"/>
        <v>#VALUE!</v>
      </c>
      <c r="AA74" s="59" t="e">
        <f t="shared" ca="1" si="57"/>
        <v>#VALUE!</v>
      </c>
      <c r="AB74" s="60" t="e">
        <f t="shared" ca="1" si="58"/>
        <v>#VALUE!</v>
      </c>
      <c r="AC74" s="61" t="e">
        <f t="shared" ca="1" si="59"/>
        <v>#VALUE!</v>
      </c>
      <c r="AD74" s="61" t="str">
        <f ca="1">OFFSET(業務便入力!$W74,0,(COLUMN()-COLUMN($L$1))/6)</f>
        <v/>
      </c>
      <c r="AE74" s="61" t="e">
        <f>IF($I74="(送料別)",0,VLOOKUP($H74,業務便!$A$20:$O$29,4+(COLUMN()-COLUMN($M$1))/6,FALSE))</f>
        <v>#N/A</v>
      </c>
      <c r="AF74" s="62" t="e">
        <f t="shared" ca="1" si="60"/>
        <v>#VALUE!</v>
      </c>
      <c r="AG74" s="59" t="e">
        <f t="shared" ca="1" si="61"/>
        <v>#VALUE!</v>
      </c>
      <c r="AH74" s="60" t="e">
        <f t="shared" ca="1" si="62"/>
        <v>#VALUE!</v>
      </c>
      <c r="AI74" s="61" t="e">
        <f t="shared" ca="1" si="63"/>
        <v>#VALUE!</v>
      </c>
      <c r="AJ74" s="61" t="str">
        <f ca="1">OFFSET(業務便入力!$W74,0,(COLUMN()-COLUMN($L$1))/6)</f>
        <v/>
      </c>
      <c r="AK74" s="61" t="e">
        <f>IF($I74="(送料別)",0,VLOOKUP($H74,業務便!$A$20:$O$29,4+(COLUMN()-COLUMN($M$1))/6,FALSE))</f>
        <v>#N/A</v>
      </c>
      <c r="AL74" s="62" t="e">
        <f t="shared" ca="1" si="64"/>
        <v>#VALUE!</v>
      </c>
      <c r="AM74" s="59" t="e">
        <f t="shared" ca="1" si="65"/>
        <v>#VALUE!</v>
      </c>
      <c r="AN74" s="60" t="e">
        <f t="shared" ca="1" si="66"/>
        <v>#VALUE!</v>
      </c>
      <c r="AO74" s="61" t="e">
        <f t="shared" ca="1" si="67"/>
        <v>#VALUE!</v>
      </c>
      <c r="AP74" s="61" t="str">
        <f ca="1">OFFSET(業務便入力!$W74,0,(COLUMN()-COLUMN($L$1))/6)</f>
        <v/>
      </c>
      <c r="AQ74" s="61" t="e">
        <f>IF($I74="(送料別)",0,VLOOKUP($H74,業務便!$A$20:$O$29,4+(COLUMN()-COLUMN($M$1))/6,FALSE))</f>
        <v>#N/A</v>
      </c>
      <c r="AR74" s="62" t="e">
        <f t="shared" ca="1" si="68"/>
        <v>#VALUE!</v>
      </c>
      <c r="AS74" s="59" t="e">
        <f t="shared" ca="1" si="69"/>
        <v>#VALUE!</v>
      </c>
      <c r="AT74" s="60" t="e">
        <f t="shared" ca="1" si="70"/>
        <v>#VALUE!</v>
      </c>
      <c r="AU74" s="61" t="e">
        <f t="shared" ca="1" si="71"/>
        <v>#VALUE!</v>
      </c>
      <c r="AV74" s="61" t="str">
        <f ca="1">OFFSET(業務便入力!$W74,0,(COLUMN()-COLUMN($L$1))/6)</f>
        <v/>
      </c>
      <c r="AW74" s="61" t="e">
        <f>IF($I74="(送料別)",0,VLOOKUP($H74,業務便!$A$20:$O$29,4+(COLUMN()-COLUMN($M$1))/6,FALSE))</f>
        <v>#N/A</v>
      </c>
      <c r="AX74" s="62" t="e">
        <f t="shared" ca="1" si="72"/>
        <v>#VALUE!</v>
      </c>
      <c r="AY74" s="59" t="e">
        <f t="shared" ca="1" si="73"/>
        <v>#VALUE!</v>
      </c>
      <c r="AZ74" s="60" t="e">
        <f t="shared" ca="1" si="74"/>
        <v>#VALUE!</v>
      </c>
      <c r="BA74" s="61" t="e">
        <f t="shared" ca="1" si="75"/>
        <v>#VALUE!</v>
      </c>
      <c r="BB74" s="61" t="str">
        <f ca="1">OFFSET(業務便入力!$W74,0,(COLUMN()-COLUMN($L$1))/6)</f>
        <v/>
      </c>
      <c r="BC74" s="61" t="e">
        <f>IF($I74="(送料別)",0,VLOOKUP($H74,業務便!$A$20:$O$29,4+(COLUMN()-COLUMN($M$1))/6,FALSE))</f>
        <v>#N/A</v>
      </c>
      <c r="BD74" s="62" t="e">
        <f t="shared" ca="1" si="76"/>
        <v>#VALUE!</v>
      </c>
      <c r="BE74" s="59" t="e">
        <f t="shared" ca="1" si="77"/>
        <v>#VALUE!</v>
      </c>
      <c r="BF74" s="60" t="e">
        <f t="shared" ca="1" si="78"/>
        <v>#VALUE!</v>
      </c>
      <c r="BG74" s="61" t="e">
        <f t="shared" ca="1" si="79"/>
        <v>#VALUE!</v>
      </c>
      <c r="BH74" s="61" t="str">
        <f ca="1">OFFSET(業務便入力!$W74,0,(COLUMN()-COLUMN($L$1))/6)</f>
        <v/>
      </c>
      <c r="BI74" s="61" t="e">
        <f>IF($I74="(送料別)",0,VLOOKUP($H74,業務便!$A$20:$O$29,4+(COLUMN()-COLUMN($M$1))/6,FALSE))</f>
        <v>#N/A</v>
      </c>
      <c r="BJ74" s="62" t="e">
        <f t="shared" ca="1" si="80"/>
        <v>#VALUE!</v>
      </c>
      <c r="BK74" s="59" t="e">
        <f t="shared" ca="1" si="81"/>
        <v>#VALUE!</v>
      </c>
      <c r="BL74" s="60" t="e">
        <f t="shared" ca="1" si="82"/>
        <v>#VALUE!</v>
      </c>
      <c r="BM74" s="61" t="e">
        <f t="shared" ca="1" si="83"/>
        <v>#VALUE!</v>
      </c>
      <c r="BN74" s="61" t="str">
        <f ca="1">OFFSET(業務便入力!$W74,0,(COLUMN()-COLUMN($L$1))/6)</f>
        <v/>
      </c>
      <c r="BO74" s="61" t="e">
        <f>IF($I74="(送料別)",0,VLOOKUP($H74,業務便!$A$20:$O$29,4+(COLUMN()-COLUMN($M$1))/6,FALSE))</f>
        <v>#N/A</v>
      </c>
      <c r="BP74" s="62" t="e">
        <f t="shared" ca="1" si="84"/>
        <v>#VALUE!</v>
      </c>
      <c r="BQ74" s="59" t="e">
        <f t="shared" ca="1" si="85"/>
        <v>#VALUE!</v>
      </c>
      <c r="BR74" s="60" t="e">
        <f t="shared" ca="1" si="86"/>
        <v>#VALUE!</v>
      </c>
      <c r="BS74" s="61" t="e">
        <f t="shared" ca="1" si="87"/>
        <v>#VALUE!</v>
      </c>
      <c r="BT74" s="61" t="str">
        <f ca="1">OFFSET(業務便入力!$W74,0,(COLUMN()-COLUMN($L$1))/6)</f>
        <v/>
      </c>
      <c r="BU74" s="61" t="e">
        <f>IF($I74="(送料別)",0,VLOOKUP($H74,業務便!$A$20:$O$29,4+(COLUMN()-COLUMN($M$1))/6,FALSE))</f>
        <v>#N/A</v>
      </c>
      <c r="BV74" s="62" t="e">
        <f t="shared" ca="1" si="88"/>
        <v>#VALUE!</v>
      </c>
      <c r="BW74" s="59" t="e">
        <f t="shared" ca="1" si="89"/>
        <v>#VALUE!</v>
      </c>
      <c r="BX74" s="60" t="e">
        <f t="shared" ca="1" si="90"/>
        <v>#VALUE!</v>
      </c>
      <c r="BY74" s="61" t="e">
        <f t="shared" ca="1" si="91"/>
        <v>#VALUE!</v>
      </c>
      <c r="BZ74" s="61" t="str">
        <f ca="1">OFFSET(業務便入力!$W74,0,(COLUMN()-COLUMN($L$1))/6)</f>
        <v/>
      </c>
      <c r="CA74" s="61" t="e">
        <f>IF($I74="(送料別)",0,VLOOKUP($H74,業務便!$A$20:$O$29,4+(COLUMN()-COLUMN($M$1))/6,FALSE))</f>
        <v>#N/A</v>
      </c>
      <c r="CB74" s="62" t="e">
        <f t="shared" ca="1" si="92"/>
        <v>#VALUE!</v>
      </c>
      <c r="CC74" s="59" t="e">
        <f t="shared" ca="1" si="93"/>
        <v>#VALUE!</v>
      </c>
      <c r="CD74" s="60" t="e">
        <f t="shared" ca="1" si="94"/>
        <v>#VALUE!</v>
      </c>
      <c r="CE74" s="61" t="e">
        <f t="shared" ca="1" si="95"/>
        <v>#VALUE!</v>
      </c>
    </row>
    <row r="75" spans="1:83">
      <c r="A75" s="6">
        <v>72</v>
      </c>
      <c r="B75" s="158" t="str">
        <f>IF(ISBLANK(業務便入力!B75),"",業務便入力!B75)</f>
        <v/>
      </c>
      <c r="C75" s="5" t="str">
        <f>IF(ISBLANK(業務便入力!C75),"",業務便入力!C75)</f>
        <v/>
      </c>
      <c r="D75" s="15">
        <f>IF(ISBLANK(宅配便仮計算!D75),"",宅配便仮計算!D75)</f>
        <v>0.85</v>
      </c>
      <c r="E75" s="5" t="str">
        <f>IF(ISBLANK(業務便入力!I75),"",業務便入力!I75)</f>
        <v/>
      </c>
      <c r="F75" s="5" t="str">
        <f>IF(ISBLANK(業務便入力!L75),"",業務便入力!L75)</f>
        <v/>
      </c>
      <c r="G75" s="5" t="str">
        <f>IF(ISBLANK(業務便入力!N75),"",IF(業務便入力!P75="以上",1,業務便入力!N75))</f>
        <v/>
      </c>
      <c r="H75" s="5" t="str">
        <f>IF(ISBLANK(業務便入力!Q75),"",業務便入力!Q75)</f>
        <v/>
      </c>
      <c r="I75" s="6" t="str">
        <f>IF(ISBLANK(業務便入力!R75),"",業務便入力!R75)</f>
        <v/>
      </c>
      <c r="J75" s="5" t="str">
        <f>IF(ISBLANK(業務便入力!S75),"",業務便入力!S75)</f>
        <v/>
      </c>
      <c r="K75" s="5" t="str">
        <f>IF(ISBLANK(業務便入力!T75),"",業務便入力!T75)</f>
        <v/>
      </c>
      <c r="L75" s="61" t="str">
        <f ca="1">OFFSET(業務便入力!$W75,0,(COLUMN()-COLUMN($L$1))/6)</f>
        <v/>
      </c>
      <c r="M75" s="61" t="e">
        <f>IF($I75="(送料別)",0,VLOOKUP($H75,業務便!$A$20:$O$29,4+(COLUMN()-COLUMN($M$1))/6,FALSE))</f>
        <v>#N/A</v>
      </c>
      <c r="N75" s="62" t="e">
        <f t="shared" ca="1" si="48"/>
        <v>#VALUE!</v>
      </c>
      <c r="O75" s="59" t="e">
        <f t="shared" ca="1" si="49"/>
        <v>#VALUE!</v>
      </c>
      <c r="P75" s="60" t="e">
        <f t="shared" ca="1" si="50"/>
        <v>#VALUE!</v>
      </c>
      <c r="Q75" s="61" t="e">
        <f t="shared" ca="1" si="51"/>
        <v>#VALUE!</v>
      </c>
      <c r="R75" s="61" t="str">
        <f ca="1">OFFSET(業務便入力!$W75,0,(COLUMN()-COLUMN($L$1))/6)</f>
        <v/>
      </c>
      <c r="S75" s="61" t="e">
        <f>IF($I75="(送料別)",0,VLOOKUP($H75,業務便!$A$20:$O$29,4+(COLUMN()-COLUMN($M$1))/6,FALSE))</f>
        <v>#N/A</v>
      </c>
      <c r="T75" s="62" t="e">
        <f t="shared" ca="1" si="52"/>
        <v>#VALUE!</v>
      </c>
      <c r="U75" s="59" t="e">
        <f t="shared" ca="1" si="53"/>
        <v>#VALUE!</v>
      </c>
      <c r="V75" s="60" t="e">
        <f t="shared" ca="1" si="54"/>
        <v>#VALUE!</v>
      </c>
      <c r="W75" s="61" t="e">
        <f t="shared" ca="1" si="55"/>
        <v>#VALUE!</v>
      </c>
      <c r="X75" s="61" t="str">
        <f ca="1">OFFSET(業務便入力!$W75,0,(COLUMN()-COLUMN($L$1))/6)</f>
        <v/>
      </c>
      <c r="Y75" s="61" t="e">
        <f>IF($I75="(送料別)",0,VLOOKUP($H75,業務便!$A$20:$O$29,4+(COLUMN()-COLUMN($M$1))/6,FALSE))</f>
        <v>#N/A</v>
      </c>
      <c r="Z75" s="62" t="e">
        <f t="shared" ca="1" si="56"/>
        <v>#VALUE!</v>
      </c>
      <c r="AA75" s="59" t="e">
        <f t="shared" ca="1" si="57"/>
        <v>#VALUE!</v>
      </c>
      <c r="AB75" s="60" t="e">
        <f t="shared" ca="1" si="58"/>
        <v>#VALUE!</v>
      </c>
      <c r="AC75" s="61" t="e">
        <f t="shared" ca="1" si="59"/>
        <v>#VALUE!</v>
      </c>
      <c r="AD75" s="61" t="str">
        <f ca="1">OFFSET(業務便入力!$W75,0,(COLUMN()-COLUMN($L$1))/6)</f>
        <v/>
      </c>
      <c r="AE75" s="61" t="e">
        <f>IF($I75="(送料別)",0,VLOOKUP($H75,業務便!$A$20:$O$29,4+(COLUMN()-COLUMN($M$1))/6,FALSE))</f>
        <v>#N/A</v>
      </c>
      <c r="AF75" s="62" t="e">
        <f t="shared" ca="1" si="60"/>
        <v>#VALUE!</v>
      </c>
      <c r="AG75" s="59" t="e">
        <f t="shared" ca="1" si="61"/>
        <v>#VALUE!</v>
      </c>
      <c r="AH75" s="60" t="e">
        <f t="shared" ca="1" si="62"/>
        <v>#VALUE!</v>
      </c>
      <c r="AI75" s="61" t="e">
        <f t="shared" ca="1" si="63"/>
        <v>#VALUE!</v>
      </c>
      <c r="AJ75" s="61" t="str">
        <f ca="1">OFFSET(業務便入力!$W75,0,(COLUMN()-COLUMN($L$1))/6)</f>
        <v/>
      </c>
      <c r="AK75" s="61" t="e">
        <f>IF($I75="(送料別)",0,VLOOKUP($H75,業務便!$A$20:$O$29,4+(COLUMN()-COLUMN($M$1))/6,FALSE))</f>
        <v>#N/A</v>
      </c>
      <c r="AL75" s="62" t="e">
        <f t="shared" ca="1" si="64"/>
        <v>#VALUE!</v>
      </c>
      <c r="AM75" s="59" t="e">
        <f t="shared" ca="1" si="65"/>
        <v>#VALUE!</v>
      </c>
      <c r="AN75" s="60" t="e">
        <f t="shared" ca="1" si="66"/>
        <v>#VALUE!</v>
      </c>
      <c r="AO75" s="61" t="e">
        <f t="shared" ca="1" si="67"/>
        <v>#VALUE!</v>
      </c>
      <c r="AP75" s="61" t="str">
        <f ca="1">OFFSET(業務便入力!$W75,0,(COLUMN()-COLUMN($L$1))/6)</f>
        <v/>
      </c>
      <c r="AQ75" s="61" t="e">
        <f>IF($I75="(送料別)",0,VLOOKUP($H75,業務便!$A$20:$O$29,4+(COLUMN()-COLUMN($M$1))/6,FALSE))</f>
        <v>#N/A</v>
      </c>
      <c r="AR75" s="62" t="e">
        <f t="shared" ca="1" si="68"/>
        <v>#VALUE!</v>
      </c>
      <c r="AS75" s="59" t="e">
        <f t="shared" ca="1" si="69"/>
        <v>#VALUE!</v>
      </c>
      <c r="AT75" s="60" t="e">
        <f t="shared" ca="1" si="70"/>
        <v>#VALUE!</v>
      </c>
      <c r="AU75" s="61" t="e">
        <f t="shared" ca="1" si="71"/>
        <v>#VALUE!</v>
      </c>
      <c r="AV75" s="61" t="str">
        <f ca="1">OFFSET(業務便入力!$W75,0,(COLUMN()-COLUMN($L$1))/6)</f>
        <v/>
      </c>
      <c r="AW75" s="61" t="e">
        <f>IF($I75="(送料別)",0,VLOOKUP($H75,業務便!$A$20:$O$29,4+(COLUMN()-COLUMN($M$1))/6,FALSE))</f>
        <v>#N/A</v>
      </c>
      <c r="AX75" s="62" t="e">
        <f t="shared" ca="1" si="72"/>
        <v>#VALUE!</v>
      </c>
      <c r="AY75" s="59" t="e">
        <f t="shared" ca="1" si="73"/>
        <v>#VALUE!</v>
      </c>
      <c r="AZ75" s="60" t="e">
        <f t="shared" ca="1" si="74"/>
        <v>#VALUE!</v>
      </c>
      <c r="BA75" s="61" t="e">
        <f t="shared" ca="1" si="75"/>
        <v>#VALUE!</v>
      </c>
      <c r="BB75" s="61" t="str">
        <f ca="1">OFFSET(業務便入力!$W75,0,(COLUMN()-COLUMN($L$1))/6)</f>
        <v/>
      </c>
      <c r="BC75" s="61" t="e">
        <f>IF($I75="(送料別)",0,VLOOKUP($H75,業務便!$A$20:$O$29,4+(COLUMN()-COLUMN($M$1))/6,FALSE))</f>
        <v>#N/A</v>
      </c>
      <c r="BD75" s="62" t="e">
        <f t="shared" ca="1" si="76"/>
        <v>#VALUE!</v>
      </c>
      <c r="BE75" s="59" t="e">
        <f t="shared" ca="1" si="77"/>
        <v>#VALUE!</v>
      </c>
      <c r="BF75" s="60" t="e">
        <f t="shared" ca="1" si="78"/>
        <v>#VALUE!</v>
      </c>
      <c r="BG75" s="61" t="e">
        <f t="shared" ca="1" si="79"/>
        <v>#VALUE!</v>
      </c>
      <c r="BH75" s="61" t="str">
        <f ca="1">OFFSET(業務便入力!$W75,0,(COLUMN()-COLUMN($L$1))/6)</f>
        <v/>
      </c>
      <c r="BI75" s="61" t="e">
        <f>IF($I75="(送料別)",0,VLOOKUP($H75,業務便!$A$20:$O$29,4+(COLUMN()-COLUMN($M$1))/6,FALSE))</f>
        <v>#N/A</v>
      </c>
      <c r="BJ75" s="62" t="e">
        <f t="shared" ca="1" si="80"/>
        <v>#VALUE!</v>
      </c>
      <c r="BK75" s="59" t="e">
        <f t="shared" ca="1" si="81"/>
        <v>#VALUE!</v>
      </c>
      <c r="BL75" s="60" t="e">
        <f t="shared" ca="1" si="82"/>
        <v>#VALUE!</v>
      </c>
      <c r="BM75" s="61" t="e">
        <f t="shared" ca="1" si="83"/>
        <v>#VALUE!</v>
      </c>
      <c r="BN75" s="61" t="str">
        <f ca="1">OFFSET(業務便入力!$W75,0,(COLUMN()-COLUMN($L$1))/6)</f>
        <v/>
      </c>
      <c r="BO75" s="61" t="e">
        <f>IF($I75="(送料別)",0,VLOOKUP($H75,業務便!$A$20:$O$29,4+(COLUMN()-COLUMN($M$1))/6,FALSE))</f>
        <v>#N/A</v>
      </c>
      <c r="BP75" s="62" t="e">
        <f t="shared" ca="1" si="84"/>
        <v>#VALUE!</v>
      </c>
      <c r="BQ75" s="59" t="e">
        <f t="shared" ca="1" si="85"/>
        <v>#VALUE!</v>
      </c>
      <c r="BR75" s="60" t="e">
        <f t="shared" ca="1" si="86"/>
        <v>#VALUE!</v>
      </c>
      <c r="BS75" s="61" t="e">
        <f t="shared" ca="1" si="87"/>
        <v>#VALUE!</v>
      </c>
      <c r="BT75" s="61" t="str">
        <f ca="1">OFFSET(業務便入力!$W75,0,(COLUMN()-COLUMN($L$1))/6)</f>
        <v/>
      </c>
      <c r="BU75" s="61" t="e">
        <f>IF($I75="(送料別)",0,VLOOKUP($H75,業務便!$A$20:$O$29,4+(COLUMN()-COLUMN($M$1))/6,FALSE))</f>
        <v>#N/A</v>
      </c>
      <c r="BV75" s="62" t="e">
        <f t="shared" ca="1" si="88"/>
        <v>#VALUE!</v>
      </c>
      <c r="BW75" s="59" t="e">
        <f t="shared" ca="1" si="89"/>
        <v>#VALUE!</v>
      </c>
      <c r="BX75" s="60" t="e">
        <f t="shared" ca="1" si="90"/>
        <v>#VALUE!</v>
      </c>
      <c r="BY75" s="61" t="e">
        <f t="shared" ca="1" si="91"/>
        <v>#VALUE!</v>
      </c>
      <c r="BZ75" s="61" t="str">
        <f ca="1">OFFSET(業務便入力!$W75,0,(COLUMN()-COLUMN($L$1))/6)</f>
        <v/>
      </c>
      <c r="CA75" s="61" t="e">
        <f>IF($I75="(送料別)",0,VLOOKUP($H75,業務便!$A$20:$O$29,4+(COLUMN()-COLUMN($M$1))/6,FALSE))</f>
        <v>#N/A</v>
      </c>
      <c r="CB75" s="62" t="e">
        <f t="shared" ca="1" si="92"/>
        <v>#VALUE!</v>
      </c>
      <c r="CC75" s="59" t="e">
        <f t="shared" ca="1" si="93"/>
        <v>#VALUE!</v>
      </c>
      <c r="CD75" s="60" t="e">
        <f t="shared" ca="1" si="94"/>
        <v>#VALUE!</v>
      </c>
      <c r="CE75" s="61" t="e">
        <f t="shared" ca="1" si="95"/>
        <v>#VALUE!</v>
      </c>
    </row>
    <row r="76" spans="1:83">
      <c r="A76" s="6">
        <v>73</v>
      </c>
      <c r="B76" s="158" t="str">
        <f>IF(ISBLANK(業務便入力!B76),"",業務便入力!B76)</f>
        <v/>
      </c>
      <c r="C76" s="5" t="str">
        <f>IF(ISBLANK(業務便入力!C76),"",業務便入力!C76)</f>
        <v/>
      </c>
      <c r="D76" s="15">
        <f>IF(ISBLANK(宅配便仮計算!D76),"",宅配便仮計算!D76)</f>
        <v>0.85</v>
      </c>
      <c r="E76" s="5" t="str">
        <f>IF(ISBLANK(業務便入力!I76),"",業務便入力!I76)</f>
        <v/>
      </c>
      <c r="F76" s="5" t="str">
        <f>IF(ISBLANK(業務便入力!L76),"",業務便入力!L76)</f>
        <v/>
      </c>
      <c r="G76" s="5" t="str">
        <f>IF(ISBLANK(業務便入力!N76),"",IF(業務便入力!P76="以上",1,業務便入力!N76))</f>
        <v/>
      </c>
      <c r="H76" s="5" t="str">
        <f>IF(ISBLANK(業務便入力!Q76),"",業務便入力!Q76)</f>
        <v/>
      </c>
      <c r="I76" s="6" t="str">
        <f>IF(ISBLANK(業務便入力!R76),"",業務便入力!R76)</f>
        <v/>
      </c>
      <c r="J76" s="5" t="str">
        <f>IF(ISBLANK(業務便入力!S76),"",業務便入力!S76)</f>
        <v/>
      </c>
      <c r="K76" s="5" t="str">
        <f>IF(ISBLANK(業務便入力!T76),"",業務便入力!T76)</f>
        <v/>
      </c>
      <c r="L76" s="61" t="str">
        <f ca="1">OFFSET(業務便入力!$W76,0,(COLUMN()-COLUMN($L$1))/6)</f>
        <v/>
      </c>
      <c r="M76" s="61" t="e">
        <f>IF($I76="(送料別)",0,VLOOKUP($H76,業務便!$A$20:$O$29,4+(COLUMN()-COLUMN($M$1))/6,FALSE))</f>
        <v>#N/A</v>
      </c>
      <c r="N76" s="62" t="e">
        <f t="shared" ca="1" si="48"/>
        <v>#VALUE!</v>
      </c>
      <c r="O76" s="59" t="e">
        <f t="shared" ca="1" si="49"/>
        <v>#VALUE!</v>
      </c>
      <c r="P76" s="60" t="e">
        <f t="shared" ca="1" si="50"/>
        <v>#VALUE!</v>
      </c>
      <c r="Q76" s="61" t="e">
        <f t="shared" ca="1" si="51"/>
        <v>#VALUE!</v>
      </c>
      <c r="R76" s="61" t="str">
        <f ca="1">OFFSET(業務便入力!$W76,0,(COLUMN()-COLUMN($L$1))/6)</f>
        <v/>
      </c>
      <c r="S76" s="61" t="e">
        <f>IF($I76="(送料別)",0,VLOOKUP($H76,業務便!$A$20:$O$29,4+(COLUMN()-COLUMN($M$1))/6,FALSE))</f>
        <v>#N/A</v>
      </c>
      <c r="T76" s="62" t="e">
        <f t="shared" ca="1" si="52"/>
        <v>#VALUE!</v>
      </c>
      <c r="U76" s="59" t="e">
        <f t="shared" ca="1" si="53"/>
        <v>#VALUE!</v>
      </c>
      <c r="V76" s="60" t="e">
        <f t="shared" ca="1" si="54"/>
        <v>#VALUE!</v>
      </c>
      <c r="W76" s="61" t="e">
        <f t="shared" ca="1" si="55"/>
        <v>#VALUE!</v>
      </c>
      <c r="X76" s="61" t="str">
        <f ca="1">OFFSET(業務便入力!$W76,0,(COLUMN()-COLUMN($L$1))/6)</f>
        <v/>
      </c>
      <c r="Y76" s="61" t="e">
        <f>IF($I76="(送料別)",0,VLOOKUP($H76,業務便!$A$20:$O$29,4+(COLUMN()-COLUMN($M$1))/6,FALSE))</f>
        <v>#N/A</v>
      </c>
      <c r="Z76" s="62" t="e">
        <f t="shared" ca="1" si="56"/>
        <v>#VALUE!</v>
      </c>
      <c r="AA76" s="59" t="e">
        <f t="shared" ca="1" si="57"/>
        <v>#VALUE!</v>
      </c>
      <c r="AB76" s="60" t="e">
        <f t="shared" ca="1" si="58"/>
        <v>#VALUE!</v>
      </c>
      <c r="AC76" s="61" t="e">
        <f t="shared" ca="1" si="59"/>
        <v>#VALUE!</v>
      </c>
      <c r="AD76" s="61" t="str">
        <f ca="1">OFFSET(業務便入力!$W76,0,(COLUMN()-COLUMN($L$1))/6)</f>
        <v/>
      </c>
      <c r="AE76" s="61" t="e">
        <f>IF($I76="(送料別)",0,VLOOKUP($H76,業務便!$A$20:$O$29,4+(COLUMN()-COLUMN($M$1))/6,FALSE))</f>
        <v>#N/A</v>
      </c>
      <c r="AF76" s="62" t="e">
        <f t="shared" ca="1" si="60"/>
        <v>#VALUE!</v>
      </c>
      <c r="AG76" s="59" t="e">
        <f t="shared" ca="1" si="61"/>
        <v>#VALUE!</v>
      </c>
      <c r="AH76" s="60" t="e">
        <f t="shared" ca="1" si="62"/>
        <v>#VALUE!</v>
      </c>
      <c r="AI76" s="61" t="e">
        <f t="shared" ca="1" si="63"/>
        <v>#VALUE!</v>
      </c>
      <c r="AJ76" s="61" t="str">
        <f ca="1">OFFSET(業務便入力!$W76,0,(COLUMN()-COLUMN($L$1))/6)</f>
        <v/>
      </c>
      <c r="AK76" s="61" t="e">
        <f>IF($I76="(送料別)",0,VLOOKUP($H76,業務便!$A$20:$O$29,4+(COLUMN()-COLUMN($M$1))/6,FALSE))</f>
        <v>#N/A</v>
      </c>
      <c r="AL76" s="62" t="e">
        <f t="shared" ca="1" si="64"/>
        <v>#VALUE!</v>
      </c>
      <c r="AM76" s="59" t="e">
        <f t="shared" ca="1" si="65"/>
        <v>#VALUE!</v>
      </c>
      <c r="AN76" s="60" t="e">
        <f t="shared" ca="1" si="66"/>
        <v>#VALUE!</v>
      </c>
      <c r="AO76" s="61" t="e">
        <f t="shared" ca="1" si="67"/>
        <v>#VALUE!</v>
      </c>
      <c r="AP76" s="61" t="str">
        <f ca="1">OFFSET(業務便入力!$W76,0,(COLUMN()-COLUMN($L$1))/6)</f>
        <v/>
      </c>
      <c r="AQ76" s="61" t="e">
        <f>IF($I76="(送料別)",0,VLOOKUP($H76,業務便!$A$20:$O$29,4+(COLUMN()-COLUMN($M$1))/6,FALSE))</f>
        <v>#N/A</v>
      </c>
      <c r="AR76" s="62" t="e">
        <f t="shared" ca="1" si="68"/>
        <v>#VALUE!</v>
      </c>
      <c r="AS76" s="59" t="e">
        <f t="shared" ca="1" si="69"/>
        <v>#VALUE!</v>
      </c>
      <c r="AT76" s="60" t="e">
        <f t="shared" ca="1" si="70"/>
        <v>#VALUE!</v>
      </c>
      <c r="AU76" s="61" t="e">
        <f t="shared" ca="1" si="71"/>
        <v>#VALUE!</v>
      </c>
      <c r="AV76" s="61" t="str">
        <f ca="1">OFFSET(業務便入力!$W76,0,(COLUMN()-COLUMN($L$1))/6)</f>
        <v/>
      </c>
      <c r="AW76" s="61" t="e">
        <f>IF($I76="(送料別)",0,VLOOKUP($H76,業務便!$A$20:$O$29,4+(COLUMN()-COLUMN($M$1))/6,FALSE))</f>
        <v>#N/A</v>
      </c>
      <c r="AX76" s="62" t="e">
        <f t="shared" ca="1" si="72"/>
        <v>#VALUE!</v>
      </c>
      <c r="AY76" s="59" t="e">
        <f t="shared" ca="1" si="73"/>
        <v>#VALUE!</v>
      </c>
      <c r="AZ76" s="60" t="e">
        <f t="shared" ca="1" si="74"/>
        <v>#VALUE!</v>
      </c>
      <c r="BA76" s="61" t="e">
        <f t="shared" ca="1" si="75"/>
        <v>#VALUE!</v>
      </c>
      <c r="BB76" s="61" t="str">
        <f ca="1">OFFSET(業務便入力!$W76,0,(COLUMN()-COLUMN($L$1))/6)</f>
        <v/>
      </c>
      <c r="BC76" s="61" t="e">
        <f>IF($I76="(送料別)",0,VLOOKUP($H76,業務便!$A$20:$O$29,4+(COLUMN()-COLUMN($M$1))/6,FALSE))</f>
        <v>#N/A</v>
      </c>
      <c r="BD76" s="62" t="e">
        <f t="shared" ca="1" si="76"/>
        <v>#VALUE!</v>
      </c>
      <c r="BE76" s="59" t="e">
        <f t="shared" ca="1" si="77"/>
        <v>#VALUE!</v>
      </c>
      <c r="BF76" s="60" t="e">
        <f t="shared" ca="1" si="78"/>
        <v>#VALUE!</v>
      </c>
      <c r="BG76" s="61" t="e">
        <f t="shared" ca="1" si="79"/>
        <v>#VALUE!</v>
      </c>
      <c r="BH76" s="61" t="str">
        <f ca="1">OFFSET(業務便入力!$W76,0,(COLUMN()-COLUMN($L$1))/6)</f>
        <v/>
      </c>
      <c r="BI76" s="61" t="e">
        <f>IF($I76="(送料別)",0,VLOOKUP($H76,業務便!$A$20:$O$29,4+(COLUMN()-COLUMN($M$1))/6,FALSE))</f>
        <v>#N/A</v>
      </c>
      <c r="BJ76" s="62" t="e">
        <f t="shared" ca="1" si="80"/>
        <v>#VALUE!</v>
      </c>
      <c r="BK76" s="59" t="e">
        <f t="shared" ca="1" si="81"/>
        <v>#VALUE!</v>
      </c>
      <c r="BL76" s="60" t="e">
        <f t="shared" ca="1" si="82"/>
        <v>#VALUE!</v>
      </c>
      <c r="BM76" s="61" t="e">
        <f t="shared" ca="1" si="83"/>
        <v>#VALUE!</v>
      </c>
      <c r="BN76" s="61" t="str">
        <f ca="1">OFFSET(業務便入力!$W76,0,(COLUMN()-COLUMN($L$1))/6)</f>
        <v/>
      </c>
      <c r="BO76" s="61" t="e">
        <f>IF($I76="(送料別)",0,VLOOKUP($H76,業務便!$A$20:$O$29,4+(COLUMN()-COLUMN($M$1))/6,FALSE))</f>
        <v>#N/A</v>
      </c>
      <c r="BP76" s="62" t="e">
        <f t="shared" ca="1" si="84"/>
        <v>#VALUE!</v>
      </c>
      <c r="BQ76" s="59" t="e">
        <f t="shared" ca="1" si="85"/>
        <v>#VALUE!</v>
      </c>
      <c r="BR76" s="60" t="e">
        <f t="shared" ca="1" si="86"/>
        <v>#VALUE!</v>
      </c>
      <c r="BS76" s="61" t="e">
        <f t="shared" ca="1" si="87"/>
        <v>#VALUE!</v>
      </c>
      <c r="BT76" s="61" t="str">
        <f ca="1">OFFSET(業務便入力!$W76,0,(COLUMN()-COLUMN($L$1))/6)</f>
        <v/>
      </c>
      <c r="BU76" s="61" t="e">
        <f>IF($I76="(送料別)",0,VLOOKUP($H76,業務便!$A$20:$O$29,4+(COLUMN()-COLUMN($M$1))/6,FALSE))</f>
        <v>#N/A</v>
      </c>
      <c r="BV76" s="62" t="e">
        <f t="shared" ca="1" si="88"/>
        <v>#VALUE!</v>
      </c>
      <c r="BW76" s="59" t="e">
        <f t="shared" ca="1" si="89"/>
        <v>#VALUE!</v>
      </c>
      <c r="BX76" s="60" t="e">
        <f t="shared" ca="1" si="90"/>
        <v>#VALUE!</v>
      </c>
      <c r="BY76" s="61" t="e">
        <f t="shared" ca="1" si="91"/>
        <v>#VALUE!</v>
      </c>
      <c r="BZ76" s="61" t="str">
        <f ca="1">OFFSET(業務便入力!$W76,0,(COLUMN()-COLUMN($L$1))/6)</f>
        <v/>
      </c>
      <c r="CA76" s="61" t="e">
        <f>IF($I76="(送料別)",0,VLOOKUP($H76,業務便!$A$20:$O$29,4+(COLUMN()-COLUMN($M$1))/6,FALSE))</f>
        <v>#N/A</v>
      </c>
      <c r="CB76" s="62" t="e">
        <f t="shared" ca="1" si="92"/>
        <v>#VALUE!</v>
      </c>
      <c r="CC76" s="59" t="e">
        <f t="shared" ca="1" si="93"/>
        <v>#VALUE!</v>
      </c>
      <c r="CD76" s="60" t="e">
        <f t="shared" ca="1" si="94"/>
        <v>#VALUE!</v>
      </c>
      <c r="CE76" s="61" t="e">
        <f t="shared" ca="1" si="95"/>
        <v>#VALUE!</v>
      </c>
    </row>
    <row r="77" spans="1:83">
      <c r="A77" s="6">
        <v>74</v>
      </c>
      <c r="B77" s="158" t="str">
        <f>IF(ISBLANK(業務便入力!B77),"",業務便入力!B77)</f>
        <v/>
      </c>
      <c r="C77" s="5" t="str">
        <f>IF(ISBLANK(業務便入力!C77),"",業務便入力!C77)</f>
        <v/>
      </c>
      <c r="D77" s="15">
        <f>IF(ISBLANK(宅配便仮計算!D77),"",宅配便仮計算!D77)</f>
        <v>0.85</v>
      </c>
      <c r="E77" s="5" t="str">
        <f>IF(ISBLANK(業務便入力!I77),"",業務便入力!I77)</f>
        <v/>
      </c>
      <c r="F77" s="5" t="str">
        <f>IF(ISBLANK(業務便入力!L77),"",業務便入力!L77)</f>
        <v/>
      </c>
      <c r="G77" s="5" t="str">
        <f>IF(ISBLANK(業務便入力!N77),"",IF(業務便入力!P77="以上",1,業務便入力!N77))</f>
        <v/>
      </c>
      <c r="H77" s="5" t="str">
        <f>IF(ISBLANK(業務便入力!Q77),"",業務便入力!Q77)</f>
        <v/>
      </c>
      <c r="I77" s="6" t="str">
        <f>IF(ISBLANK(業務便入力!R77),"",業務便入力!R77)</f>
        <v/>
      </c>
      <c r="J77" s="5" t="str">
        <f>IF(ISBLANK(業務便入力!S77),"",業務便入力!S77)</f>
        <v/>
      </c>
      <c r="K77" s="5" t="str">
        <f>IF(ISBLANK(業務便入力!T77),"",業務便入力!T77)</f>
        <v/>
      </c>
      <c r="L77" s="61" t="str">
        <f ca="1">OFFSET(業務便入力!$W77,0,(COLUMN()-COLUMN($L$1))/6)</f>
        <v/>
      </c>
      <c r="M77" s="61" t="e">
        <f>IF($I77="(送料別)",0,VLOOKUP($H77,業務便!$A$20:$O$29,4+(COLUMN()-COLUMN($M$1))/6,FALSE))</f>
        <v>#N/A</v>
      </c>
      <c r="N77" s="62" t="e">
        <f t="shared" ca="1" si="48"/>
        <v>#VALUE!</v>
      </c>
      <c r="O77" s="59" t="e">
        <f t="shared" ca="1" si="49"/>
        <v>#VALUE!</v>
      </c>
      <c r="P77" s="60" t="e">
        <f t="shared" ca="1" si="50"/>
        <v>#VALUE!</v>
      </c>
      <c r="Q77" s="61" t="e">
        <f t="shared" ca="1" si="51"/>
        <v>#VALUE!</v>
      </c>
      <c r="R77" s="61" t="str">
        <f ca="1">OFFSET(業務便入力!$W77,0,(COLUMN()-COLUMN($L$1))/6)</f>
        <v/>
      </c>
      <c r="S77" s="61" t="e">
        <f>IF($I77="(送料別)",0,VLOOKUP($H77,業務便!$A$20:$O$29,4+(COLUMN()-COLUMN($M$1))/6,FALSE))</f>
        <v>#N/A</v>
      </c>
      <c r="T77" s="62" t="e">
        <f t="shared" ca="1" si="52"/>
        <v>#VALUE!</v>
      </c>
      <c r="U77" s="59" t="e">
        <f t="shared" ca="1" si="53"/>
        <v>#VALUE!</v>
      </c>
      <c r="V77" s="60" t="e">
        <f t="shared" ca="1" si="54"/>
        <v>#VALUE!</v>
      </c>
      <c r="W77" s="61" t="e">
        <f t="shared" ca="1" si="55"/>
        <v>#VALUE!</v>
      </c>
      <c r="X77" s="61" t="str">
        <f ca="1">OFFSET(業務便入力!$W77,0,(COLUMN()-COLUMN($L$1))/6)</f>
        <v/>
      </c>
      <c r="Y77" s="61" t="e">
        <f>IF($I77="(送料別)",0,VLOOKUP($H77,業務便!$A$20:$O$29,4+(COLUMN()-COLUMN($M$1))/6,FALSE))</f>
        <v>#N/A</v>
      </c>
      <c r="Z77" s="62" t="e">
        <f t="shared" ca="1" si="56"/>
        <v>#VALUE!</v>
      </c>
      <c r="AA77" s="59" t="e">
        <f t="shared" ca="1" si="57"/>
        <v>#VALUE!</v>
      </c>
      <c r="AB77" s="60" t="e">
        <f t="shared" ca="1" si="58"/>
        <v>#VALUE!</v>
      </c>
      <c r="AC77" s="61" t="e">
        <f t="shared" ca="1" si="59"/>
        <v>#VALUE!</v>
      </c>
      <c r="AD77" s="61" t="str">
        <f ca="1">OFFSET(業務便入力!$W77,0,(COLUMN()-COLUMN($L$1))/6)</f>
        <v/>
      </c>
      <c r="AE77" s="61" t="e">
        <f>IF($I77="(送料別)",0,VLOOKUP($H77,業務便!$A$20:$O$29,4+(COLUMN()-COLUMN($M$1))/6,FALSE))</f>
        <v>#N/A</v>
      </c>
      <c r="AF77" s="62" t="e">
        <f t="shared" ca="1" si="60"/>
        <v>#VALUE!</v>
      </c>
      <c r="AG77" s="59" t="e">
        <f t="shared" ca="1" si="61"/>
        <v>#VALUE!</v>
      </c>
      <c r="AH77" s="60" t="e">
        <f t="shared" ca="1" si="62"/>
        <v>#VALUE!</v>
      </c>
      <c r="AI77" s="61" t="e">
        <f t="shared" ca="1" si="63"/>
        <v>#VALUE!</v>
      </c>
      <c r="AJ77" s="61" t="str">
        <f ca="1">OFFSET(業務便入力!$W77,0,(COLUMN()-COLUMN($L$1))/6)</f>
        <v/>
      </c>
      <c r="AK77" s="61" t="e">
        <f>IF($I77="(送料別)",0,VLOOKUP($H77,業務便!$A$20:$O$29,4+(COLUMN()-COLUMN($M$1))/6,FALSE))</f>
        <v>#N/A</v>
      </c>
      <c r="AL77" s="62" t="e">
        <f t="shared" ca="1" si="64"/>
        <v>#VALUE!</v>
      </c>
      <c r="AM77" s="59" t="e">
        <f t="shared" ca="1" si="65"/>
        <v>#VALUE!</v>
      </c>
      <c r="AN77" s="60" t="e">
        <f t="shared" ca="1" si="66"/>
        <v>#VALUE!</v>
      </c>
      <c r="AO77" s="61" t="e">
        <f t="shared" ca="1" si="67"/>
        <v>#VALUE!</v>
      </c>
      <c r="AP77" s="61" t="str">
        <f ca="1">OFFSET(業務便入力!$W77,0,(COLUMN()-COLUMN($L$1))/6)</f>
        <v/>
      </c>
      <c r="AQ77" s="61" t="e">
        <f>IF($I77="(送料別)",0,VLOOKUP($H77,業務便!$A$20:$O$29,4+(COLUMN()-COLUMN($M$1))/6,FALSE))</f>
        <v>#N/A</v>
      </c>
      <c r="AR77" s="62" t="e">
        <f t="shared" ca="1" si="68"/>
        <v>#VALUE!</v>
      </c>
      <c r="AS77" s="59" t="e">
        <f t="shared" ca="1" si="69"/>
        <v>#VALUE!</v>
      </c>
      <c r="AT77" s="60" t="e">
        <f t="shared" ca="1" si="70"/>
        <v>#VALUE!</v>
      </c>
      <c r="AU77" s="61" t="e">
        <f t="shared" ca="1" si="71"/>
        <v>#VALUE!</v>
      </c>
      <c r="AV77" s="61" t="str">
        <f ca="1">OFFSET(業務便入力!$W77,0,(COLUMN()-COLUMN($L$1))/6)</f>
        <v/>
      </c>
      <c r="AW77" s="61" t="e">
        <f>IF($I77="(送料別)",0,VLOOKUP($H77,業務便!$A$20:$O$29,4+(COLUMN()-COLUMN($M$1))/6,FALSE))</f>
        <v>#N/A</v>
      </c>
      <c r="AX77" s="62" t="e">
        <f t="shared" ca="1" si="72"/>
        <v>#VALUE!</v>
      </c>
      <c r="AY77" s="59" t="e">
        <f t="shared" ca="1" si="73"/>
        <v>#VALUE!</v>
      </c>
      <c r="AZ77" s="60" t="e">
        <f t="shared" ca="1" si="74"/>
        <v>#VALUE!</v>
      </c>
      <c r="BA77" s="61" t="e">
        <f t="shared" ca="1" si="75"/>
        <v>#VALUE!</v>
      </c>
      <c r="BB77" s="61" t="str">
        <f ca="1">OFFSET(業務便入力!$W77,0,(COLUMN()-COLUMN($L$1))/6)</f>
        <v/>
      </c>
      <c r="BC77" s="61" t="e">
        <f>IF($I77="(送料別)",0,VLOOKUP($H77,業務便!$A$20:$O$29,4+(COLUMN()-COLUMN($M$1))/6,FALSE))</f>
        <v>#N/A</v>
      </c>
      <c r="BD77" s="62" t="e">
        <f t="shared" ca="1" si="76"/>
        <v>#VALUE!</v>
      </c>
      <c r="BE77" s="59" t="e">
        <f t="shared" ca="1" si="77"/>
        <v>#VALUE!</v>
      </c>
      <c r="BF77" s="60" t="e">
        <f t="shared" ca="1" si="78"/>
        <v>#VALUE!</v>
      </c>
      <c r="BG77" s="61" t="e">
        <f t="shared" ca="1" si="79"/>
        <v>#VALUE!</v>
      </c>
      <c r="BH77" s="61" t="str">
        <f ca="1">OFFSET(業務便入力!$W77,0,(COLUMN()-COLUMN($L$1))/6)</f>
        <v/>
      </c>
      <c r="BI77" s="61" t="e">
        <f>IF($I77="(送料別)",0,VLOOKUP($H77,業務便!$A$20:$O$29,4+(COLUMN()-COLUMN($M$1))/6,FALSE))</f>
        <v>#N/A</v>
      </c>
      <c r="BJ77" s="62" t="e">
        <f t="shared" ca="1" si="80"/>
        <v>#VALUE!</v>
      </c>
      <c r="BK77" s="59" t="e">
        <f t="shared" ca="1" si="81"/>
        <v>#VALUE!</v>
      </c>
      <c r="BL77" s="60" t="e">
        <f t="shared" ca="1" si="82"/>
        <v>#VALUE!</v>
      </c>
      <c r="BM77" s="61" t="e">
        <f t="shared" ca="1" si="83"/>
        <v>#VALUE!</v>
      </c>
      <c r="BN77" s="61" t="str">
        <f ca="1">OFFSET(業務便入力!$W77,0,(COLUMN()-COLUMN($L$1))/6)</f>
        <v/>
      </c>
      <c r="BO77" s="61" t="e">
        <f>IF($I77="(送料別)",0,VLOOKUP($H77,業務便!$A$20:$O$29,4+(COLUMN()-COLUMN($M$1))/6,FALSE))</f>
        <v>#N/A</v>
      </c>
      <c r="BP77" s="62" t="e">
        <f t="shared" ca="1" si="84"/>
        <v>#VALUE!</v>
      </c>
      <c r="BQ77" s="59" t="e">
        <f t="shared" ca="1" si="85"/>
        <v>#VALUE!</v>
      </c>
      <c r="BR77" s="60" t="e">
        <f t="shared" ca="1" si="86"/>
        <v>#VALUE!</v>
      </c>
      <c r="BS77" s="61" t="e">
        <f t="shared" ca="1" si="87"/>
        <v>#VALUE!</v>
      </c>
      <c r="BT77" s="61" t="str">
        <f ca="1">OFFSET(業務便入力!$W77,0,(COLUMN()-COLUMN($L$1))/6)</f>
        <v/>
      </c>
      <c r="BU77" s="61" t="e">
        <f>IF($I77="(送料別)",0,VLOOKUP($H77,業務便!$A$20:$O$29,4+(COLUMN()-COLUMN($M$1))/6,FALSE))</f>
        <v>#N/A</v>
      </c>
      <c r="BV77" s="62" t="e">
        <f t="shared" ca="1" si="88"/>
        <v>#VALUE!</v>
      </c>
      <c r="BW77" s="59" t="e">
        <f t="shared" ca="1" si="89"/>
        <v>#VALUE!</v>
      </c>
      <c r="BX77" s="60" t="e">
        <f t="shared" ca="1" si="90"/>
        <v>#VALUE!</v>
      </c>
      <c r="BY77" s="61" t="e">
        <f t="shared" ca="1" si="91"/>
        <v>#VALUE!</v>
      </c>
      <c r="BZ77" s="61" t="str">
        <f ca="1">OFFSET(業務便入力!$W77,0,(COLUMN()-COLUMN($L$1))/6)</f>
        <v/>
      </c>
      <c r="CA77" s="61" t="e">
        <f>IF($I77="(送料別)",0,VLOOKUP($H77,業務便!$A$20:$O$29,4+(COLUMN()-COLUMN($M$1))/6,FALSE))</f>
        <v>#N/A</v>
      </c>
      <c r="CB77" s="62" t="e">
        <f t="shared" ca="1" si="92"/>
        <v>#VALUE!</v>
      </c>
      <c r="CC77" s="59" t="e">
        <f t="shared" ca="1" si="93"/>
        <v>#VALUE!</v>
      </c>
      <c r="CD77" s="60" t="e">
        <f t="shared" ca="1" si="94"/>
        <v>#VALUE!</v>
      </c>
      <c r="CE77" s="61" t="e">
        <f t="shared" ca="1" si="95"/>
        <v>#VALUE!</v>
      </c>
    </row>
    <row r="78" spans="1:83">
      <c r="A78" s="6">
        <v>75</v>
      </c>
      <c r="B78" s="158" t="str">
        <f>IF(ISBLANK(業務便入力!B78),"",業務便入力!B78)</f>
        <v/>
      </c>
      <c r="C78" s="5" t="str">
        <f>IF(ISBLANK(業務便入力!C78),"",業務便入力!C78)</f>
        <v/>
      </c>
      <c r="D78" s="15">
        <f>IF(ISBLANK(宅配便仮計算!D78),"",宅配便仮計算!D78)</f>
        <v>0.85</v>
      </c>
      <c r="E78" s="5" t="str">
        <f>IF(ISBLANK(業務便入力!I78),"",業務便入力!I78)</f>
        <v/>
      </c>
      <c r="F78" s="5" t="str">
        <f>IF(ISBLANK(業務便入力!L78),"",業務便入力!L78)</f>
        <v/>
      </c>
      <c r="G78" s="5" t="str">
        <f>IF(ISBLANK(業務便入力!N78),"",IF(業務便入力!P78="以上",1,業務便入力!N78))</f>
        <v/>
      </c>
      <c r="H78" s="5" t="str">
        <f>IF(ISBLANK(業務便入力!Q78),"",業務便入力!Q78)</f>
        <v/>
      </c>
      <c r="I78" s="6" t="str">
        <f>IF(ISBLANK(業務便入力!R78),"",業務便入力!R78)</f>
        <v/>
      </c>
      <c r="J78" s="5" t="str">
        <f>IF(ISBLANK(業務便入力!S78),"",業務便入力!S78)</f>
        <v/>
      </c>
      <c r="K78" s="5" t="str">
        <f>IF(ISBLANK(業務便入力!T78),"",業務便入力!T78)</f>
        <v/>
      </c>
      <c r="L78" s="61" t="str">
        <f ca="1">OFFSET(業務便入力!$W78,0,(COLUMN()-COLUMN($L$1))/6)</f>
        <v/>
      </c>
      <c r="M78" s="61" t="e">
        <f>IF($I78="(送料別)",0,VLOOKUP($H78,業務便!$A$20:$O$29,4+(COLUMN()-COLUMN($M$1))/6,FALSE))</f>
        <v>#N/A</v>
      </c>
      <c r="N78" s="62" t="e">
        <f t="shared" ca="1" si="48"/>
        <v>#VALUE!</v>
      </c>
      <c r="O78" s="59" t="e">
        <f t="shared" ca="1" si="49"/>
        <v>#VALUE!</v>
      </c>
      <c r="P78" s="60" t="e">
        <f t="shared" ca="1" si="50"/>
        <v>#VALUE!</v>
      </c>
      <c r="Q78" s="61" t="e">
        <f t="shared" ca="1" si="51"/>
        <v>#VALUE!</v>
      </c>
      <c r="R78" s="61" t="str">
        <f ca="1">OFFSET(業務便入力!$W78,0,(COLUMN()-COLUMN($L$1))/6)</f>
        <v/>
      </c>
      <c r="S78" s="61" t="e">
        <f>IF($I78="(送料別)",0,VLOOKUP($H78,業務便!$A$20:$O$29,4+(COLUMN()-COLUMN($M$1))/6,FALSE))</f>
        <v>#N/A</v>
      </c>
      <c r="T78" s="62" t="e">
        <f t="shared" ca="1" si="52"/>
        <v>#VALUE!</v>
      </c>
      <c r="U78" s="59" t="e">
        <f t="shared" ca="1" si="53"/>
        <v>#VALUE!</v>
      </c>
      <c r="V78" s="60" t="e">
        <f t="shared" ca="1" si="54"/>
        <v>#VALUE!</v>
      </c>
      <c r="W78" s="61" t="e">
        <f t="shared" ca="1" si="55"/>
        <v>#VALUE!</v>
      </c>
      <c r="X78" s="61" t="str">
        <f ca="1">OFFSET(業務便入力!$W78,0,(COLUMN()-COLUMN($L$1))/6)</f>
        <v/>
      </c>
      <c r="Y78" s="61" t="e">
        <f>IF($I78="(送料別)",0,VLOOKUP($H78,業務便!$A$20:$O$29,4+(COLUMN()-COLUMN($M$1))/6,FALSE))</f>
        <v>#N/A</v>
      </c>
      <c r="Z78" s="62" t="e">
        <f t="shared" ca="1" si="56"/>
        <v>#VALUE!</v>
      </c>
      <c r="AA78" s="59" t="e">
        <f t="shared" ca="1" si="57"/>
        <v>#VALUE!</v>
      </c>
      <c r="AB78" s="60" t="e">
        <f t="shared" ca="1" si="58"/>
        <v>#VALUE!</v>
      </c>
      <c r="AC78" s="61" t="e">
        <f t="shared" ca="1" si="59"/>
        <v>#VALUE!</v>
      </c>
      <c r="AD78" s="61" t="str">
        <f ca="1">OFFSET(業務便入力!$W78,0,(COLUMN()-COLUMN($L$1))/6)</f>
        <v/>
      </c>
      <c r="AE78" s="61" t="e">
        <f>IF($I78="(送料別)",0,VLOOKUP($H78,業務便!$A$20:$O$29,4+(COLUMN()-COLUMN($M$1))/6,FALSE))</f>
        <v>#N/A</v>
      </c>
      <c r="AF78" s="62" t="e">
        <f t="shared" ca="1" si="60"/>
        <v>#VALUE!</v>
      </c>
      <c r="AG78" s="59" t="e">
        <f t="shared" ca="1" si="61"/>
        <v>#VALUE!</v>
      </c>
      <c r="AH78" s="60" t="e">
        <f t="shared" ca="1" si="62"/>
        <v>#VALUE!</v>
      </c>
      <c r="AI78" s="61" t="e">
        <f t="shared" ca="1" si="63"/>
        <v>#VALUE!</v>
      </c>
      <c r="AJ78" s="61" t="str">
        <f ca="1">OFFSET(業務便入力!$W78,0,(COLUMN()-COLUMN($L$1))/6)</f>
        <v/>
      </c>
      <c r="AK78" s="61" t="e">
        <f>IF($I78="(送料別)",0,VLOOKUP($H78,業務便!$A$20:$O$29,4+(COLUMN()-COLUMN($M$1))/6,FALSE))</f>
        <v>#N/A</v>
      </c>
      <c r="AL78" s="62" t="e">
        <f t="shared" ca="1" si="64"/>
        <v>#VALUE!</v>
      </c>
      <c r="AM78" s="59" t="e">
        <f t="shared" ca="1" si="65"/>
        <v>#VALUE!</v>
      </c>
      <c r="AN78" s="60" t="e">
        <f t="shared" ca="1" si="66"/>
        <v>#VALUE!</v>
      </c>
      <c r="AO78" s="61" t="e">
        <f t="shared" ca="1" si="67"/>
        <v>#VALUE!</v>
      </c>
      <c r="AP78" s="61" t="str">
        <f ca="1">OFFSET(業務便入力!$W78,0,(COLUMN()-COLUMN($L$1))/6)</f>
        <v/>
      </c>
      <c r="AQ78" s="61" t="e">
        <f>IF($I78="(送料別)",0,VLOOKUP($H78,業務便!$A$20:$O$29,4+(COLUMN()-COLUMN($M$1))/6,FALSE))</f>
        <v>#N/A</v>
      </c>
      <c r="AR78" s="62" t="e">
        <f t="shared" ca="1" si="68"/>
        <v>#VALUE!</v>
      </c>
      <c r="AS78" s="59" t="e">
        <f t="shared" ca="1" si="69"/>
        <v>#VALUE!</v>
      </c>
      <c r="AT78" s="60" t="e">
        <f t="shared" ca="1" si="70"/>
        <v>#VALUE!</v>
      </c>
      <c r="AU78" s="61" t="e">
        <f t="shared" ca="1" si="71"/>
        <v>#VALUE!</v>
      </c>
      <c r="AV78" s="61" t="str">
        <f ca="1">OFFSET(業務便入力!$W78,0,(COLUMN()-COLUMN($L$1))/6)</f>
        <v/>
      </c>
      <c r="AW78" s="61" t="e">
        <f>IF($I78="(送料別)",0,VLOOKUP($H78,業務便!$A$20:$O$29,4+(COLUMN()-COLUMN($M$1))/6,FALSE))</f>
        <v>#N/A</v>
      </c>
      <c r="AX78" s="62" t="e">
        <f t="shared" ca="1" si="72"/>
        <v>#VALUE!</v>
      </c>
      <c r="AY78" s="59" t="e">
        <f t="shared" ca="1" si="73"/>
        <v>#VALUE!</v>
      </c>
      <c r="AZ78" s="60" t="e">
        <f t="shared" ca="1" si="74"/>
        <v>#VALUE!</v>
      </c>
      <c r="BA78" s="61" t="e">
        <f t="shared" ca="1" si="75"/>
        <v>#VALUE!</v>
      </c>
      <c r="BB78" s="61" t="str">
        <f ca="1">OFFSET(業務便入力!$W78,0,(COLUMN()-COLUMN($L$1))/6)</f>
        <v/>
      </c>
      <c r="BC78" s="61" t="e">
        <f>IF($I78="(送料別)",0,VLOOKUP($H78,業務便!$A$20:$O$29,4+(COLUMN()-COLUMN($M$1))/6,FALSE))</f>
        <v>#N/A</v>
      </c>
      <c r="BD78" s="62" t="e">
        <f t="shared" ca="1" si="76"/>
        <v>#VALUE!</v>
      </c>
      <c r="BE78" s="59" t="e">
        <f t="shared" ca="1" si="77"/>
        <v>#VALUE!</v>
      </c>
      <c r="BF78" s="60" t="e">
        <f t="shared" ca="1" si="78"/>
        <v>#VALUE!</v>
      </c>
      <c r="BG78" s="61" t="e">
        <f t="shared" ca="1" si="79"/>
        <v>#VALUE!</v>
      </c>
      <c r="BH78" s="61" t="str">
        <f ca="1">OFFSET(業務便入力!$W78,0,(COLUMN()-COLUMN($L$1))/6)</f>
        <v/>
      </c>
      <c r="BI78" s="61" t="e">
        <f>IF($I78="(送料別)",0,VLOOKUP($H78,業務便!$A$20:$O$29,4+(COLUMN()-COLUMN($M$1))/6,FALSE))</f>
        <v>#N/A</v>
      </c>
      <c r="BJ78" s="62" t="e">
        <f t="shared" ca="1" si="80"/>
        <v>#VALUE!</v>
      </c>
      <c r="BK78" s="59" t="e">
        <f t="shared" ca="1" si="81"/>
        <v>#VALUE!</v>
      </c>
      <c r="BL78" s="60" t="e">
        <f t="shared" ca="1" si="82"/>
        <v>#VALUE!</v>
      </c>
      <c r="BM78" s="61" t="e">
        <f t="shared" ca="1" si="83"/>
        <v>#VALUE!</v>
      </c>
      <c r="BN78" s="61" t="str">
        <f ca="1">OFFSET(業務便入力!$W78,0,(COLUMN()-COLUMN($L$1))/6)</f>
        <v/>
      </c>
      <c r="BO78" s="61" t="e">
        <f>IF($I78="(送料別)",0,VLOOKUP($H78,業務便!$A$20:$O$29,4+(COLUMN()-COLUMN($M$1))/6,FALSE))</f>
        <v>#N/A</v>
      </c>
      <c r="BP78" s="62" t="e">
        <f t="shared" ca="1" si="84"/>
        <v>#VALUE!</v>
      </c>
      <c r="BQ78" s="59" t="e">
        <f t="shared" ca="1" si="85"/>
        <v>#VALUE!</v>
      </c>
      <c r="BR78" s="60" t="e">
        <f t="shared" ca="1" si="86"/>
        <v>#VALUE!</v>
      </c>
      <c r="BS78" s="61" t="e">
        <f t="shared" ca="1" si="87"/>
        <v>#VALUE!</v>
      </c>
      <c r="BT78" s="61" t="str">
        <f ca="1">OFFSET(業務便入力!$W78,0,(COLUMN()-COLUMN($L$1))/6)</f>
        <v/>
      </c>
      <c r="BU78" s="61" t="e">
        <f>IF($I78="(送料別)",0,VLOOKUP($H78,業務便!$A$20:$O$29,4+(COLUMN()-COLUMN($M$1))/6,FALSE))</f>
        <v>#N/A</v>
      </c>
      <c r="BV78" s="62" t="e">
        <f t="shared" ca="1" si="88"/>
        <v>#VALUE!</v>
      </c>
      <c r="BW78" s="59" t="e">
        <f t="shared" ca="1" si="89"/>
        <v>#VALUE!</v>
      </c>
      <c r="BX78" s="60" t="e">
        <f t="shared" ca="1" si="90"/>
        <v>#VALUE!</v>
      </c>
      <c r="BY78" s="61" t="e">
        <f t="shared" ca="1" si="91"/>
        <v>#VALUE!</v>
      </c>
      <c r="BZ78" s="61" t="str">
        <f ca="1">OFFSET(業務便入力!$W78,0,(COLUMN()-COLUMN($L$1))/6)</f>
        <v/>
      </c>
      <c r="CA78" s="61" t="e">
        <f>IF($I78="(送料別)",0,VLOOKUP($H78,業務便!$A$20:$O$29,4+(COLUMN()-COLUMN($M$1))/6,FALSE))</f>
        <v>#N/A</v>
      </c>
      <c r="CB78" s="62" t="e">
        <f t="shared" ca="1" si="92"/>
        <v>#VALUE!</v>
      </c>
      <c r="CC78" s="59" t="e">
        <f t="shared" ca="1" si="93"/>
        <v>#VALUE!</v>
      </c>
      <c r="CD78" s="60" t="e">
        <f t="shared" ca="1" si="94"/>
        <v>#VALUE!</v>
      </c>
      <c r="CE78" s="61" t="e">
        <f t="shared" ca="1" si="95"/>
        <v>#VALUE!</v>
      </c>
    </row>
    <row r="79" spans="1:83">
      <c r="A79" s="6">
        <v>76</v>
      </c>
      <c r="B79" s="158" t="str">
        <f>IF(ISBLANK(業務便入力!B79),"",業務便入力!B79)</f>
        <v/>
      </c>
      <c r="C79" s="5" t="str">
        <f>IF(ISBLANK(業務便入力!C79),"",業務便入力!C79)</f>
        <v/>
      </c>
      <c r="D79" s="15">
        <f>IF(ISBLANK(宅配便仮計算!D79),"",宅配便仮計算!D79)</f>
        <v>0.85</v>
      </c>
      <c r="E79" s="5" t="str">
        <f>IF(ISBLANK(業務便入力!I79),"",業務便入力!I79)</f>
        <v/>
      </c>
      <c r="F79" s="5" t="str">
        <f>IF(ISBLANK(業務便入力!L79),"",業務便入力!L79)</f>
        <v/>
      </c>
      <c r="G79" s="5" t="str">
        <f>IF(ISBLANK(業務便入力!N79),"",IF(業務便入力!P79="以上",1,業務便入力!N79))</f>
        <v/>
      </c>
      <c r="H79" s="5" t="str">
        <f>IF(ISBLANK(業務便入力!Q79),"",業務便入力!Q79)</f>
        <v/>
      </c>
      <c r="I79" s="6" t="str">
        <f>IF(ISBLANK(業務便入力!R79),"",業務便入力!R79)</f>
        <v/>
      </c>
      <c r="J79" s="5" t="str">
        <f>IF(ISBLANK(業務便入力!S79),"",業務便入力!S79)</f>
        <v/>
      </c>
      <c r="K79" s="5" t="str">
        <f>IF(ISBLANK(業務便入力!T79),"",業務便入力!T79)</f>
        <v/>
      </c>
      <c r="L79" s="61" t="str">
        <f ca="1">OFFSET(業務便入力!$W79,0,(COLUMN()-COLUMN($L$1))/6)</f>
        <v/>
      </c>
      <c r="M79" s="61" t="e">
        <f>IF($I79="(送料別)",0,VLOOKUP($H79,業務便!$A$20:$O$29,4+(COLUMN()-COLUMN($M$1))/6,FALSE))</f>
        <v>#N/A</v>
      </c>
      <c r="N79" s="62" t="e">
        <f t="shared" ca="1" si="48"/>
        <v>#VALUE!</v>
      </c>
      <c r="O79" s="59" t="e">
        <f t="shared" ca="1" si="49"/>
        <v>#VALUE!</v>
      </c>
      <c r="P79" s="60" t="e">
        <f t="shared" ca="1" si="50"/>
        <v>#VALUE!</v>
      </c>
      <c r="Q79" s="61" t="e">
        <f t="shared" ca="1" si="51"/>
        <v>#VALUE!</v>
      </c>
      <c r="R79" s="61" t="str">
        <f ca="1">OFFSET(業務便入力!$W79,0,(COLUMN()-COLUMN($L$1))/6)</f>
        <v/>
      </c>
      <c r="S79" s="61" t="e">
        <f>IF($I79="(送料別)",0,VLOOKUP($H79,業務便!$A$20:$O$29,4+(COLUMN()-COLUMN($M$1))/6,FALSE))</f>
        <v>#N/A</v>
      </c>
      <c r="T79" s="62" t="e">
        <f t="shared" ca="1" si="52"/>
        <v>#VALUE!</v>
      </c>
      <c r="U79" s="59" t="e">
        <f t="shared" ca="1" si="53"/>
        <v>#VALUE!</v>
      </c>
      <c r="V79" s="60" t="e">
        <f t="shared" ca="1" si="54"/>
        <v>#VALUE!</v>
      </c>
      <c r="W79" s="61" t="e">
        <f t="shared" ca="1" si="55"/>
        <v>#VALUE!</v>
      </c>
      <c r="X79" s="61" t="str">
        <f ca="1">OFFSET(業務便入力!$W79,0,(COLUMN()-COLUMN($L$1))/6)</f>
        <v/>
      </c>
      <c r="Y79" s="61" t="e">
        <f>IF($I79="(送料別)",0,VLOOKUP($H79,業務便!$A$20:$O$29,4+(COLUMN()-COLUMN($M$1))/6,FALSE))</f>
        <v>#N/A</v>
      </c>
      <c r="Z79" s="62" t="e">
        <f t="shared" ca="1" si="56"/>
        <v>#VALUE!</v>
      </c>
      <c r="AA79" s="59" t="e">
        <f t="shared" ca="1" si="57"/>
        <v>#VALUE!</v>
      </c>
      <c r="AB79" s="60" t="e">
        <f t="shared" ca="1" si="58"/>
        <v>#VALUE!</v>
      </c>
      <c r="AC79" s="61" t="e">
        <f t="shared" ca="1" si="59"/>
        <v>#VALUE!</v>
      </c>
      <c r="AD79" s="61" t="str">
        <f ca="1">OFFSET(業務便入力!$W79,0,(COLUMN()-COLUMN($L$1))/6)</f>
        <v/>
      </c>
      <c r="AE79" s="61" t="e">
        <f>IF($I79="(送料別)",0,VLOOKUP($H79,業務便!$A$20:$O$29,4+(COLUMN()-COLUMN($M$1))/6,FALSE))</f>
        <v>#N/A</v>
      </c>
      <c r="AF79" s="62" t="e">
        <f t="shared" ca="1" si="60"/>
        <v>#VALUE!</v>
      </c>
      <c r="AG79" s="59" t="e">
        <f t="shared" ca="1" si="61"/>
        <v>#VALUE!</v>
      </c>
      <c r="AH79" s="60" t="e">
        <f t="shared" ca="1" si="62"/>
        <v>#VALUE!</v>
      </c>
      <c r="AI79" s="61" t="e">
        <f t="shared" ca="1" si="63"/>
        <v>#VALUE!</v>
      </c>
      <c r="AJ79" s="61" t="str">
        <f ca="1">OFFSET(業務便入力!$W79,0,(COLUMN()-COLUMN($L$1))/6)</f>
        <v/>
      </c>
      <c r="AK79" s="61" t="e">
        <f>IF($I79="(送料別)",0,VLOOKUP($H79,業務便!$A$20:$O$29,4+(COLUMN()-COLUMN($M$1))/6,FALSE))</f>
        <v>#N/A</v>
      </c>
      <c r="AL79" s="62" t="e">
        <f t="shared" ca="1" si="64"/>
        <v>#VALUE!</v>
      </c>
      <c r="AM79" s="59" t="e">
        <f t="shared" ca="1" si="65"/>
        <v>#VALUE!</v>
      </c>
      <c r="AN79" s="60" t="e">
        <f t="shared" ca="1" si="66"/>
        <v>#VALUE!</v>
      </c>
      <c r="AO79" s="61" t="e">
        <f t="shared" ca="1" si="67"/>
        <v>#VALUE!</v>
      </c>
      <c r="AP79" s="61" t="str">
        <f ca="1">OFFSET(業務便入力!$W79,0,(COLUMN()-COLUMN($L$1))/6)</f>
        <v/>
      </c>
      <c r="AQ79" s="61" t="e">
        <f>IF($I79="(送料別)",0,VLOOKUP($H79,業務便!$A$20:$O$29,4+(COLUMN()-COLUMN($M$1))/6,FALSE))</f>
        <v>#N/A</v>
      </c>
      <c r="AR79" s="62" t="e">
        <f t="shared" ca="1" si="68"/>
        <v>#VALUE!</v>
      </c>
      <c r="AS79" s="59" t="e">
        <f t="shared" ca="1" si="69"/>
        <v>#VALUE!</v>
      </c>
      <c r="AT79" s="60" t="e">
        <f t="shared" ca="1" si="70"/>
        <v>#VALUE!</v>
      </c>
      <c r="AU79" s="61" t="e">
        <f t="shared" ca="1" si="71"/>
        <v>#VALUE!</v>
      </c>
      <c r="AV79" s="61" t="str">
        <f ca="1">OFFSET(業務便入力!$W79,0,(COLUMN()-COLUMN($L$1))/6)</f>
        <v/>
      </c>
      <c r="AW79" s="61" t="e">
        <f>IF($I79="(送料別)",0,VLOOKUP($H79,業務便!$A$20:$O$29,4+(COLUMN()-COLUMN($M$1))/6,FALSE))</f>
        <v>#N/A</v>
      </c>
      <c r="AX79" s="62" t="e">
        <f t="shared" ca="1" si="72"/>
        <v>#VALUE!</v>
      </c>
      <c r="AY79" s="59" t="e">
        <f t="shared" ca="1" si="73"/>
        <v>#VALUE!</v>
      </c>
      <c r="AZ79" s="60" t="e">
        <f t="shared" ca="1" si="74"/>
        <v>#VALUE!</v>
      </c>
      <c r="BA79" s="61" t="e">
        <f t="shared" ca="1" si="75"/>
        <v>#VALUE!</v>
      </c>
      <c r="BB79" s="61" t="str">
        <f ca="1">OFFSET(業務便入力!$W79,0,(COLUMN()-COLUMN($L$1))/6)</f>
        <v/>
      </c>
      <c r="BC79" s="61" t="e">
        <f>IF($I79="(送料別)",0,VLOOKUP($H79,業務便!$A$20:$O$29,4+(COLUMN()-COLUMN($M$1))/6,FALSE))</f>
        <v>#N/A</v>
      </c>
      <c r="BD79" s="62" t="e">
        <f t="shared" ca="1" si="76"/>
        <v>#VALUE!</v>
      </c>
      <c r="BE79" s="59" t="e">
        <f t="shared" ca="1" si="77"/>
        <v>#VALUE!</v>
      </c>
      <c r="BF79" s="60" t="e">
        <f t="shared" ca="1" si="78"/>
        <v>#VALUE!</v>
      </c>
      <c r="BG79" s="61" t="e">
        <f t="shared" ca="1" si="79"/>
        <v>#VALUE!</v>
      </c>
      <c r="BH79" s="61" t="str">
        <f ca="1">OFFSET(業務便入力!$W79,0,(COLUMN()-COLUMN($L$1))/6)</f>
        <v/>
      </c>
      <c r="BI79" s="61" t="e">
        <f>IF($I79="(送料別)",0,VLOOKUP($H79,業務便!$A$20:$O$29,4+(COLUMN()-COLUMN($M$1))/6,FALSE))</f>
        <v>#N/A</v>
      </c>
      <c r="BJ79" s="62" t="e">
        <f t="shared" ca="1" si="80"/>
        <v>#VALUE!</v>
      </c>
      <c r="BK79" s="59" t="e">
        <f t="shared" ca="1" si="81"/>
        <v>#VALUE!</v>
      </c>
      <c r="BL79" s="60" t="e">
        <f t="shared" ca="1" si="82"/>
        <v>#VALUE!</v>
      </c>
      <c r="BM79" s="61" t="e">
        <f t="shared" ca="1" si="83"/>
        <v>#VALUE!</v>
      </c>
      <c r="BN79" s="61" t="str">
        <f ca="1">OFFSET(業務便入力!$W79,0,(COLUMN()-COLUMN($L$1))/6)</f>
        <v/>
      </c>
      <c r="BO79" s="61" t="e">
        <f>IF($I79="(送料別)",0,VLOOKUP($H79,業務便!$A$20:$O$29,4+(COLUMN()-COLUMN($M$1))/6,FALSE))</f>
        <v>#N/A</v>
      </c>
      <c r="BP79" s="62" t="e">
        <f t="shared" ca="1" si="84"/>
        <v>#VALUE!</v>
      </c>
      <c r="BQ79" s="59" t="e">
        <f t="shared" ca="1" si="85"/>
        <v>#VALUE!</v>
      </c>
      <c r="BR79" s="60" t="e">
        <f t="shared" ca="1" si="86"/>
        <v>#VALUE!</v>
      </c>
      <c r="BS79" s="61" t="e">
        <f t="shared" ca="1" si="87"/>
        <v>#VALUE!</v>
      </c>
      <c r="BT79" s="61" t="str">
        <f ca="1">OFFSET(業務便入力!$W79,0,(COLUMN()-COLUMN($L$1))/6)</f>
        <v/>
      </c>
      <c r="BU79" s="61" t="e">
        <f>IF($I79="(送料別)",0,VLOOKUP($H79,業務便!$A$20:$O$29,4+(COLUMN()-COLUMN($M$1))/6,FALSE))</f>
        <v>#N/A</v>
      </c>
      <c r="BV79" s="62" t="e">
        <f t="shared" ca="1" si="88"/>
        <v>#VALUE!</v>
      </c>
      <c r="BW79" s="59" t="e">
        <f t="shared" ca="1" si="89"/>
        <v>#VALUE!</v>
      </c>
      <c r="BX79" s="60" t="e">
        <f t="shared" ca="1" si="90"/>
        <v>#VALUE!</v>
      </c>
      <c r="BY79" s="61" t="e">
        <f t="shared" ca="1" si="91"/>
        <v>#VALUE!</v>
      </c>
      <c r="BZ79" s="61" t="str">
        <f ca="1">OFFSET(業務便入力!$W79,0,(COLUMN()-COLUMN($L$1))/6)</f>
        <v/>
      </c>
      <c r="CA79" s="61" t="e">
        <f>IF($I79="(送料別)",0,VLOOKUP($H79,業務便!$A$20:$O$29,4+(COLUMN()-COLUMN($M$1))/6,FALSE))</f>
        <v>#N/A</v>
      </c>
      <c r="CB79" s="62" t="e">
        <f t="shared" ca="1" si="92"/>
        <v>#VALUE!</v>
      </c>
      <c r="CC79" s="59" t="e">
        <f t="shared" ca="1" si="93"/>
        <v>#VALUE!</v>
      </c>
      <c r="CD79" s="60" t="e">
        <f t="shared" ca="1" si="94"/>
        <v>#VALUE!</v>
      </c>
      <c r="CE79" s="61" t="e">
        <f t="shared" ca="1" si="95"/>
        <v>#VALUE!</v>
      </c>
    </row>
    <row r="80" spans="1:83">
      <c r="A80" s="6">
        <v>77</v>
      </c>
      <c r="B80" s="158" t="str">
        <f>IF(ISBLANK(業務便入力!B80),"",業務便入力!B80)</f>
        <v/>
      </c>
      <c r="C80" s="5" t="str">
        <f>IF(ISBLANK(業務便入力!C80),"",業務便入力!C80)</f>
        <v/>
      </c>
      <c r="D80" s="15">
        <f>IF(ISBLANK(宅配便仮計算!D80),"",宅配便仮計算!D80)</f>
        <v>0.85</v>
      </c>
      <c r="E80" s="5" t="str">
        <f>IF(ISBLANK(業務便入力!I80),"",業務便入力!I80)</f>
        <v/>
      </c>
      <c r="F80" s="5" t="str">
        <f>IF(ISBLANK(業務便入力!L80),"",業務便入力!L80)</f>
        <v/>
      </c>
      <c r="G80" s="5" t="str">
        <f>IF(ISBLANK(業務便入力!N80),"",IF(業務便入力!P80="以上",1,業務便入力!N80))</f>
        <v/>
      </c>
      <c r="H80" s="5" t="str">
        <f>IF(ISBLANK(業務便入力!Q80),"",業務便入力!Q80)</f>
        <v/>
      </c>
      <c r="I80" s="6" t="str">
        <f>IF(ISBLANK(業務便入力!R80),"",業務便入力!R80)</f>
        <v/>
      </c>
      <c r="J80" s="5" t="str">
        <f>IF(ISBLANK(業務便入力!S80),"",業務便入力!S80)</f>
        <v/>
      </c>
      <c r="K80" s="5" t="str">
        <f>IF(ISBLANK(業務便入力!T80),"",業務便入力!T80)</f>
        <v/>
      </c>
      <c r="L80" s="61" t="str">
        <f ca="1">OFFSET(業務便入力!$W80,0,(COLUMN()-COLUMN($L$1))/6)</f>
        <v/>
      </c>
      <c r="M80" s="61" t="e">
        <f>IF($I80="(送料別)",0,VLOOKUP($H80,業務便!$A$20:$O$29,4+(COLUMN()-COLUMN($M$1))/6,FALSE))</f>
        <v>#N/A</v>
      </c>
      <c r="N80" s="62" t="e">
        <f t="shared" ca="1" si="48"/>
        <v>#VALUE!</v>
      </c>
      <c r="O80" s="59" t="e">
        <f t="shared" ca="1" si="49"/>
        <v>#VALUE!</v>
      </c>
      <c r="P80" s="60" t="e">
        <f t="shared" ca="1" si="50"/>
        <v>#VALUE!</v>
      </c>
      <c r="Q80" s="61" t="e">
        <f t="shared" ca="1" si="51"/>
        <v>#VALUE!</v>
      </c>
      <c r="R80" s="61" t="str">
        <f ca="1">OFFSET(業務便入力!$W80,0,(COLUMN()-COLUMN($L$1))/6)</f>
        <v/>
      </c>
      <c r="S80" s="61" t="e">
        <f>IF($I80="(送料別)",0,VLOOKUP($H80,業務便!$A$20:$O$29,4+(COLUMN()-COLUMN($M$1))/6,FALSE))</f>
        <v>#N/A</v>
      </c>
      <c r="T80" s="62" t="e">
        <f t="shared" ca="1" si="52"/>
        <v>#VALUE!</v>
      </c>
      <c r="U80" s="59" t="e">
        <f t="shared" ca="1" si="53"/>
        <v>#VALUE!</v>
      </c>
      <c r="V80" s="60" t="e">
        <f t="shared" ca="1" si="54"/>
        <v>#VALUE!</v>
      </c>
      <c r="W80" s="61" t="e">
        <f t="shared" ca="1" si="55"/>
        <v>#VALUE!</v>
      </c>
      <c r="X80" s="61" t="str">
        <f ca="1">OFFSET(業務便入力!$W80,0,(COLUMN()-COLUMN($L$1))/6)</f>
        <v/>
      </c>
      <c r="Y80" s="61" t="e">
        <f>IF($I80="(送料別)",0,VLOOKUP($H80,業務便!$A$20:$O$29,4+(COLUMN()-COLUMN($M$1))/6,FALSE))</f>
        <v>#N/A</v>
      </c>
      <c r="Z80" s="62" t="e">
        <f t="shared" ca="1" si="56"/>
        <v>#VALUE!</v>
      </c>
      <c r="AA80" s="59" t="e">
        <f t="shared" ca="1" si="57"/>
        <v>#VALUE!</v>
      </c>
      <c r="AB80" s="60" t="e">
        <f t="shared" ca="1" si="58"/>
        <v>#VALUE!</v>
      </c>
      <c r="AC80" s="61" t="e">
        <f t="shared" ca="1" si="59"/>
        <v>#VALUE!</v>
      </c>
      <c r="AD80" s="61" t="str">
        <f ca="1">OFFSET(業務便入力!$W80,0,(COLUMN()-COLUMN($L$1))/6)</f>
        <v/>
      </c>
      <c r="AE80" s="61" t="e">
        <f>IF($I80="(送料別)",0,VLOOKUP($H80,業務便!$A$20:$O$29,4+(COLUMN()-COLUMN($M$1))/6,FALSE))</f>
        <v>#N/A</v>
      </c>
      <c r="AF80" s="62" t="e">
        <f t="shared" ca="1" si="60"/>
        <v>#VALUE!</v>
      </c>
      <c r="AG80" s="59" t="e">
        <f t="shared" ca="1" si="61"/>
        <v>#VALUE!</v>
      </c>
      <c r="AH80" s="60" t="e">
        <f t="shared" ca="1" si="62"/>
        <v>#VALUE!</v>
      </c>
      <c r="AI80" s="61" t="e">
        <f t="shared" ca="1" si="63"/>
        <v>#VALUE!</v>
      </c>
      <c r="AJ80" s="61" t="str">
        <f ca="1">OFFSET(業務便入力!$W80,0,(COLUMN()-COLUMN($L$1))/6)</f>
        <v/>
      </c>
      <c r="AK80" s="61" t="e">
        <f>IF($I80="(送料別)",0,VLOOKUP($H80,業務便!$A$20:$O$29,4+(COLUMN()-COLUMN($M$1))/6,FALSE))</f>
        <v>#N/A</v>
      </c>
      <c r="AL80" s="62" t="e">
        <f t="shared" ca="1" si="64"/>
        <v>#VALUE!</v>
      </c>
      <c r="AM80" s="59" t="e">
        <f t="shared" ca="1" si="65"/>
        <v>#VALUE!</v>
      </c>
      <c r="AN80" s="60" t="e">
        <f t="shared" ca="1" si="66"/>
        <v>#VALUE!</v>
      </c>
      <c r="AO80" s="61" t="e">
        <f t="shared" ca="1" si="67"/>
        <v>#VALUE!</v>
      </c>
      <c r="AP80" s="61" t="str">
        <f ca="1">OFFSET(業務便入力!$W80,0,(COLUMN()-COLUMN($L$1))/6)</f>
        <v/>
      </c>
      <c r="AQ80" s="61" t="e">
        <f>IF($I80="(送料別)",0,VLOOKUP($H80,業務便!$A$20:$O$29,4+(COLUMN()-COLUMN($M$1))/6,FALSE))</f>
        <v>#N/A</v>
      </c>
      <c r="AR80" s="62" t="e">
        <f t="shared" ca="1" si="68"/>
        <v>#VALUE!</v>
      </c>
      <c r="AS80" s="59" t="e">
        <f t="shared" ca="1" si="69"/>
        <v>#VALUE!</v>
      </c>
      <c r="AT80" s="60" t="e">
        <f t="shared" ca="1" si="70"/>
        <v>#VALUE!</v>
      </c>
      <c r="AU80" s="61" t="e">
        <f t="shared" ca="1" si="71"/>
        <v>#VALUE!</v>
      </c>
      <c r="AV80" s="61" t="str">
        <f ca="1">OFFSET(業務便入力!$W80,0,(COLUMN()-COLUMN($L$1))/6)</f>
        <v/>
      </c>
      <c r="AW80" s="61" t="e">
        <f>IF($I80="(送料別)",0,VLOOKUP($H80,業務便!$A$20:$O$29,4+(COLUMN()-COLUMN($M$1))/6,FALSE))</f>
        <v>#N/A</v>
      </c>
      <c r="AX80" s="62" t="e">
        <f t="shared" ca="1" si="72"/>
        <v>#VALUE!</v>
      </c>
      <c r="AY80" s="59" t="e">
        <f t="shared" ca="1" si="73"/>
        <v>#VALUE!</v>
      </c>
      <c r="AZ80" s="60" t="e">
        <f t="shared" ca="1" si="74"/>
        <v>#VALUE!</v>
      </c>
      <c r="BA80" s="61" t="e">
        <f t="shared" ca="1" si="75"/>
        <v>#VALUE!</v>
      </c>
      <c r="BB80" s="61" t="str">
        <f ca="1">OFFSET(業務便入力!$W80,0,(COLUMN()-COLUMN($L$1))/6)</f>
        <v/>
      </c>
      <c r="BC80" s="61" t="e">
        <f>IF($I80="(送料別)",0,VLOOKUP($H80,業務便!$A$20:$O$29,4+(COLUMN()-COLUMN($M$1))/6,FALSE))</f>
        <v>#N/A</v>
      </c>
      <c r="BD80" s="62" t="e">
        <f t="shared" ca="1" si="76"/>
        <v>#VALUE!</v>
      </c>
      <c r="BE80" s="59" t="e">
        <f t="shared" ca="1" si="77"/>
        <v>#VALUE!</v>
      </c>
      <c r="BF80" s="60" t="e">
        <f t="shared" ca="1" si="78"/>
        <v>#VALUE!</v>
      </c>
      <c r="BG80" s="61" t="e">
        <f t="shared" ca="1" si="79"/>
        <v>#VALUE!</v>
      </c>
      <c r="BH80" s="61" t="str">
        <f ca="1">OFFSET(業務便入力!$W80,0,(COLUMN()-COLUMN($L$1))/6)</f>
        <v/>
      </c>
      <c r="BI80" s="61" t="e">
        <f>IF($I80="(送料別)",0,VLOOKUP($H80,業務便!$A$20:$O$29,4+(COLUMN()-COLUMN($M$1))/6,FALSE))</f>
        <v>#N/A</v>
      </c>
      <c r="BJ80" s="62" t="e">
        <f t="shared" ca="1" si="80"/>
        <v>#VALUE!</v>
      </c>
      <c r="BK80" s="59" t="e">
        <f t="shared" ca="1" si="81"/>
        <v>#VALUE!</v>
      </c>
      <c r="BL80" s="60" t="e">
        <f t="shared" ca="1" si="82"/>
        <v>#VALUE!</v>
      </c>
      <c r="BM80" s="61" t="e">
        <f t="shared" ca="1" si="83"/>
        <v>#VALUE!</v>
      </c>
      <c r="BN80" s="61" t="str">
        <f ca="1">OFFSET(業務便入力!$W80,0,(COLUMN()-COLUMN($L$1))/6)</f>
        <v/>
      </c>
      <c r="BO80" s="61" t="e">
        <f>IF($I80="(送料別)",0,VLOOKUP($H80,業務便!$A$20:$O$29,4+(COLUMN()-COLUMN($M$1))/6,FALSE))</f>
        <v>#N/A</v>
      </c>
      <c r="BP80" s="62" t="e">
        <f t="shared" ca="1" si="84"/>
        <v>#VALUE!</v>
      </c>
      <c r="BQ80" s="59" t="e">
        <f t="shared" ca="1" si="85"/>
        <v>#VALUE!</v>
      </c>
      <c r="BR80" s="60" t="e">
        <f t="shared" ca="1" si="86"/>
        <v>#VALUE!</v>
      </c>
      <c r="BS80" s="61" t="e">
        <f t="shared" ca="1" si="87"/>
        <v>#VALUE!</v>
      </c>
      <c r="BT80" s="61" t="str">
        <f ca="1">OFFSET(業務便入力!$W80,0,(COLUMN()-COLUMN($L$1))/6)</f>
        <v/>
      </c>
      <c r="BU80" s="61" t="e">
        <f>IF($I80="(送料別)",0,VLOOKUP($H80,業務便!$A$20:$O$29,4+(COLUMN()-COLUMN($M$1))/6,FALSE))</f>
        <v>#N/A</v>
      </c>
      <c r="BV80" s="62" t="e">
        <f t="shared" ca="1" si="88"/>
        <v>#VALUE!</v>
      </c>
      <c r="BW80" s="59" t="e">
        <f t="shared" ca="1" si="89"/>
        <v>#VALUE!</v>
      </c>
      <c r="BX80" s="60" t="e">
        <f t="shared" ca="1" si="90"/>
        <v>#VALUE!</v>
      </c>
      <c r="BY80" s="61" t="e">
        <f t="shared" ca="1" si="91"/>
        <v>#VALUE!</v>
      </c>
      <c r="BZ80" s="61" t="str">
        <f ca="1">OFFSET(業務便入力!$W80,0,(COLUMN()-COLUMN($L$1))/6)</f>
        <v/>
      </c>
      <c r="CA80" s="61" t="e">
        <f>IF($I80="(送料別)",0,VLOOKUP($H80,業務便!$A$20:$O$29,4+(COLUMN()-COLUMN($M$1))/6,FALSE))</f>
        <v>#N/A</v>
      </c>
      <c r="CB80" s="62" t="e">
        <f t="shared" ca="1" si="92"/>
        <v>#VALUE!</v>
      </c>
      <c r="CC80" s="59" t="e">
        <f t="shared" ca="1" si="93"/>
        <v>#VALUE!</v>
      </c>
      <c r="CD80" s="60" t="e">
        <f t="shared" ca="1" si="94"/>
        <v>#VALUE!</v>
      </c>
      <c r="CE80" s="61" t="e">
        <f t="shared" ca="1" si="95"/>
        <v>#VALUE!</v>
      </c>
    </row>
    <row r="81" spans="1:83">
      <c r="A81" s="6">
        <v>78</v>
      </c>
      <c r="B81" s="158" t="str">
        <f>IF(ISBLANK(業務便入力!B81),"",業務便入力!B81)</f>
        <v/>
      </c>
      <c r="C81" s="5" t="str">
        <f>IF(ISBLANK(業務便入力!C81),"",業務便入力!C81)</f>
        <v/>
      </c>
      <c r="D81" s="15">
        <f>IF(ISBLANK(宅配便仮計算!D81),"",宅配便仮計算!D81)</f>
        <v>0.85</v>
      </c>
      <c r="E81" s="5" t="str">
        <f>IF(ISBLANK(業務便入力!I81),"",業務便入力!I81)</f>
        <v/>
      </c>
      <c r="F81" s="5" t="str">
        <f>IF(ISBLANK(業務便入力!L81),"",業務便入力!L81)</f>
        <v/>
      </c>
      <c r="G81" s="5" t="str">
        <f>IF(ISBLANK(業務便入力!N81),"",IF(業務便入力!P81="以上",1,業務便入力!N81))</f>
        <v/>
      </c>
      <c r="H81" s="5" t="str">
        <f>IF(ISBLANK(業務便入力!Q81),"",業務便入力!Q81)</f>
        <v/>
      </c>
      <c r="I81" s="6" t="str">
        <f>IF(ISBLANK(業務便入力!R81),"",業務便入力!R81)</f>
        <v/>
      </c>
      <c r="J81" s="5" t="str">
        <f>IF(ISBLANK(業務便入力!S81),"",業務便入力!S81)</f>
        <v/>
      </c>
      <c r="K81" s="5" t="str">
        <f>IF(ISBLANK(業務便入力!T81),"",業務便入力!T81)</f>
        <v/>
      </c>
      <c r="L81" s="61" t="str">
        <f ca="1">OFFSET(業務便入力!$W81,0,(COLUMN()-COLUMN($L$1))/6)</f>
        <v/>
      </c>
      <c r="M81" s="61" t="e">
        <f>IF($I81="(送料別)",0,VLOOKUP($H81,業務便!$A$20:$O$29,4+(COLUMN()-COLUMN($M$1))/6,FALSE))</f>
        <v>#N/A</v>
      </c>
      <c r="N81" s="62" t="e">
        <f t="shared" ca="1" si="48"/>
        <v>#VALUE!</v>
      </c>
      <c r="O81" s="59" t="e">
        <f t="shared" ca="1" si="49"/>
        <v>#VALUE!</v>
      </c>
      <c r="P81" s="60" t="e">
        <f t="shared" ca="1" si="50"/>
        <v>#VALUE!</v>
      </c>
      <c r="Q81" s="61" t="e">
        <f t="shared" ca="1" si="51"/>
        <v>#VALUE!</v>
      </c>
      <c r="R81" s="61" t="str">
        <f ca="1">OFFSET(業務便入力!$W81,0,(COLUMN()-COLUMN($L$1))/6)</f>
        <v/>
      </c>
      <c r="S81" s="61" t="e">
        <f>IF($I81="(送料別)",0,VLOOKUP($H81,業務便!$A$20:$O$29,4+(COLUMN()-COLUMN($M$1))/6,FALSE))</f>
        <v>#N/A</v>
      </c>
      <c r="T81" s="62" t="e">
        <f t="shared" ca="1" si="52"/>
        <v>#VALUE!</v>
      </c>
      <c r="U81" s="59" t="e">
        <f t="shared" ca="1" si="53"/>
        <v>#VALUE!</v>
      </c>
      <c r="V81" s="60" t="e">
        <f t="shared" ca="1" si="54"/>
        <v>#VALUE!</v>
      </c>
      <c r="W81" s="61" t="e">
        <f t="shared" ca="1" si="55"/>
        <v>#VALUE!</v>
      </c>
      <c r="X81" s="61" t="str">
        <f ca="1">OFFSET(業務便入力!$W81,0,(COLUMN()-COLUMN($L$1))/6)</f>
        <v/>
      </c>
      <c r="Y81" s="61" t="e">
        <f>IF($I81="(送料別)",0,VLOOKUP($H81,業務便!$A$20:$O$29,4+(COLUMN()-COLUMN($M$1))/6,FALSE))</f>
        <v>#N/A</v>
      </c>
      <c r="Z81" s="62" t="e">
        <f t="shared" ca="1" si="56"/>
        <v>#VALUE!</v>
      </c>
      <c r="AA81" s="59" t="e">
        <f t="shared" ca="1" si="57"/>
        <v>#VALUE!</v>
      </c>
      <c r="AB81" s="60" t="e">
        <f t="shared" ca="1" si="58"/>
        <v>#VALUE!</v>
      </c>
      <c r="AC81" s="61" t="e">
        <f t="shared" ca="1" si="59"/>
        <v>#VALUE!</v>
      </c>
      <c r="AD81" s="61" t="str">
        <f ca="1">OFFSET(業務便入力!$W81,0,(COLUMN()-COLUMN($L$1))/6)</f>
        <v/>
      </c>
      <c r="AE81" s="61" t="e">
        <f>IF($I81="(送料別)",0,VLOOKUP($H81,業務便!$A$20:$O$29,4+(COLUMN()-COLUMN($M$1))/6,FALSE))</f>
        <v>#N/A</v>
      </c>
      <c r="AF81" s="62" t="e">
        <f t="shared" ca="1" si="60"/>
        <v>#VALUE!</v>
      </c>
      <c r="AG81" s="59" t="e">
        <f t="shared" ca="1" si="61"/>
        <v>#VALUE!</v>
      </c>
      <c r="AH81" s="60" t="e">
        <f t="shared" ca="1" si="62"/>
        <v>#VALUE!</v>
      </c>
      <c r="AI81" s="61" t="e">
        <f t="shared" ca="1" si="63"/>
        <v>#VALUE!</v>
      </c>
      <c r="AJ81" s="61" t="str">
        <f ca="1">OFFSET(業務便入力!$W81,0,(COLUMN()-COLUMN($L$1))/6)</f>
        <v/>
      </c>
      <c r="AK81" s="61" t="e">
        <f>IF($I81="(送料別)",0,VLOOKUP($H81,業務便!$A$20:$O$29,4+(COLUMN()-COLUMN($M$1))/6,FALSE))</f>
        <v>#N/A</v>
      </c>
      <c r="AL81" s="62" t="e">
        <f t="shared" ca="1" si="64"/>
        <v>#VALUE!</v>
      </c>
      <c r="AM81" s="59" t="e">
        <f t="shared" ca="1" si="65"/>
        <v>#VALUE!</v>
      </c>
      <c r="AN81" s="60" t="e">
        <f t="shared" ca="1" si="66"/>
        <v>#VALUE!</v>
      </c>
      <c r="AO81" s="61" t="e">
        <f t="shared" ca="1" si="67"/>
        <v>#VALUE!</v>
      </c>
      <c r="AP81" s="61" t="str">
        <f ca="1">OFFSET(業務便入力!$W81,0,(COLUMN()-COLUMN($L$1))/6)</f>
        <v/>
      </c>
      <c r="AQ81" s="61" t="e">
        <f>IF($I81="(送料別)",0,VLOOKUP($H81,業務便!$A$20:$O$29,4+(COLUMN()-COLUMN($M$1))/6,FALSE))</f>
        <v>#N/A</v>
      </c>
      <c r="AR81" s="62" t="e">
        <f t="shared" ca="1" si="68"/>
        <v>#VALUE!</v>
      </c>
      <c r="AS81" s="59" t="e">
        <f t="shared" ca="1" si="69"/>
        <v>#VALUE!</v>
      </c>
      <c r="AT81" s="60" t="e">
        <f t="shared" ca="1" si="70"/>
        <v>#VALUE!</v>
      </c>
      <c r="AU81" s="61" t="e">
        <f t="shared" ca="1" si="71"/>
        <v>#VALUE!</v>
      </c>
      <c r="AV81" s="61" t="str">
        <f ca="1">OFFSET(業務便入力!$W81,0,(COLUMN()-COLUMN($L$1))/6)</f>
        <v/>
      </c>
      <c r="AW81" s="61" t="e">
        <f>IF($I81="(送料別)",0,VLOOKUP($H81,業務便!$A$20:$O$29,4+(COLUMN()-COLUMN($M$1))/6,FALSE))</f>
        <v>#N/A</v>
      </c>
      <c r="AX81" s="62" t="e">
        <f t="shared" ca="1" si="72"/>
        <v>#VALUE!</v>
      </c>
      <c r="AY81" s="59" t="e">
        <f t="shared" ca="1" si="73"/>
        <v>#VALUE!</v>
      </c>
      <c r="AZ81" s="60" t="e">
        <f t="shared" ca="1" si="74"/>
        <v>#VALUE!</v>
      </c>
      <c r="BA81" s="61" t="e">
        <f t="shared" ca="1" si="75"/>
        <v>#VALUE!</v>
      </c>
      <c r="BB81" s="61" t="str">
        <f ca="1">OFFSET(業務便入力!$W81,0,(COLUMN()-COLUMN($L$1))/6)</f>
        <v/>
      </c>
      <c r="BC81" s="61" t="e">
        <f>IF($I81="(送料別)",0,VLOOKUP($H81,業務便!$A$20:$O$29,4+(COLUMN()-COLUMN($M$1))/6,FALSE))</f>
        <v>#N/A</v>
      </c>
      <c r="BD81" s="62" t="e">
        <f t="shared" ca="1" si="76"/>
        <v>#VALUE!</v>
      </c>
      <c r="BE81" s="59" t="e">
        <f t="shared" ca="1" si="77"/>
        <v>#VALUE!</v>
      </c>
      <c r="BF81" s="60" t="e">
        <f t="shared" ca="1" si="78"/>
        <v>#VALUE!</v>
      </c>
      <c r="BG81" s="61" t="e">
        <f t="shared" ca="1" si="79"/>
        <v>#VALUE!</v>
      </c>
      <c r="BH81" s="61" t="str">
        <f ca="1">OFFSET(業務便入力!$W81,0,(COLUMN()-COLUMN($L$1))/6)</f>
        <v/>
      </c>
      <c r="BI81" s="61" t="e">
        <f>IF($I81="(送料別)",0,VLOOKUP($H81,業務便!$A$20:$O$29,4+(COLUMN()-COLUMN($M$1))/6,FALSE))</f>
        <v>#N/A</v>
      </c>
      <c r="BJ81" s="62" t="e">
        <f t="shared" ca="1" si="80"/>
        <v>#VALUE!</v>
      </c>
      <c r="BK81" s="59" t="e">
        <f t="shared" ca="1" si="81"/>
        <v>#VALUE!</v>
      </c>
      <c r="BL81" s="60" t="e">
        <f t="shared" ca="1" si="82"/>
        <v>#VALUE!</v>
      </c>
      <c r="BM81" s="61" t="e">
        <f t="shared" ca="1" si="83"/>
        <v>#VALUE!</v>
      </c>
      <c r="BN81" s="61" t="str">
        <f ca="1">OFFSET(業務便入力!$W81,0,(COLUMN()-COLUMN($L$1))/6)</f>
        <v/>
      </c>
      <c r="BO81" s="61" t="e">
        <f>IF($I81="(送料別)",0,VLOOKUP($H81,業務便!$A$20:$O$29,4+(COLUMN()-COLUMN($M$1))/6,FALSE))</f>
        <v>#N/A</v>
      </c>
      <c r="BP81" s="62" t="e">
        <f t="shared" ca="1" si="84"/>
        <v>#VALUE!</v>
      </c>
      <c r="BQ81" s="59" t="e">
        <f t="shared" ca="1" si="85"/>
        <v>#VALUE!</v>
      </c>
      <c r="BR81" s="60" t="e">
        <f t="shared" ca="1" si="86"/>
        <v>#VALUE!</v>
      </c>
      <c r="BS81" s="61" t="e">
        <f t="shared" ca="1" si="87"/>
        <v>#VALUE!</v>
      </c>
      <c r="BT81" s="61" t="str">
        <f ca="1">OFFSET(業務便入力!$W81,0,(COLUMN()-COLUMN($L$1))/6)</f>
        <v/>
      </c>
      <c r="BU81" s="61" t="e">
        <f>IF($I81="(送料別)",0,VLOOKUP($H81,業務便!$A$20:$O$29,4+(COLUMN()-COLUMN($M$1))/6,FALSE))</f>
        <v>#N/A</v>
      </c>
      <c r="BV81" s="62" t="e">
        <f t="shared" ca="1" si="88"/>
        <v>#VALUE!</v>
      </c>
      <c r="BW81" s="59" t="e">
        <f t="shared" ca="1" si="89"/>
        <v>#VALUE!</v>
      </c>
      <c r="BX81" s="60" t="e">
        <f t="shared" ca="1" si="90"/>
        <v>#VALUE!</v>
      </c>
      <c r="BY81" s="61" t="e">
        <f t="shared" ca="1" si="91"/>
        <v>#VALUE!</v>
      </c>
      <c r="BZ81" s="61" t="str">
        <f ca="1">OFFSET(業務便入力!$W81,0,(COLUMN()-COLUMN($L$1))/6)</f>
        <v/>
      </c>
      <c r="CA81" s="61" t="e">
        <f>IF($I81="(送料別)",0,VLOOKUP($H81,業務便!$A$20:$O$29,4+(COLUMN()-COLUMN($M$1))/6,FALSE))</f>
        <v>#N/A</v>
      </c>
      <c r="CB81" s="62" t="e">
        <f t="shared" ca="1" si="92"/>
        <v>#VALUE!</v>
      </c>
      <c r="CC81" s="59" t="e">
        <f t="shared" ca="1" si="93"/>
        <v>#VALUE!</v>
      </c>
      <c r="CD81" s="60" t="e">
        <f t="shared" ca="1" si="94"/>
        <v>#VALUE!</v>
      </c>
      <c r="CE81" s="61" t="e">
        <f t="shared" ca="1" si="95"/>
        <v>#VALUE!</v>
      </c>
    </row>
    <row r="82" spans="1:83">
      <c r="A82" s="6">
        <v>79</v>
      </c>
      <c r="B82" s="158" t="str">
        <f>IF(ISBLANK(業務便入力!B82),"",業務便入力!B82)</f>
        <v/>
      </c>
      <c r="C82" s="5" t="str">
        <f>IF(ISBLANK(業務便入力!C82),"",業務便入力!C82)</f>
        <v/>
      </c>
      <c r="D82" s="15">
        <f>IF(ISBLANK(宅配便仮計算!D82),"",宅配便仮計算!D82)</f>
        <v>0.85</v>
      </c>
      <c r="E82" s="5" t="str">
        <f>IF(ISBLANK(業務便入力!I82),"",業務便入力!I82)</f>
        <v/>
      </c>
      <c r="F82" s="5" t="str">
        <f>IF(ISBLANK(業務便入力!L82),"",業務便入力!L82)</f>
        <v/>
      </c>
      <c r="G82" s="5" t="str">
        <f>IF(ISBLANK(業務便入力!N82),"",IF(業務便入力!P82="以上",1,業務便入力!N82))</f>
        <v/>
      </c>
      <c r="H82" s="5" t="str">
        <f>IF(ISBLANK(業務便入力!Q82),"",業務便入力!Q82)</f>
        <v/>
      </c>
      <c r="I82" s="6" t="str">
        <f>IF(ISBLANK(業務便入力!R82),"",業務便入力!R82)</f>
        <v/>
      </c>
      <c r="J82" s="5" t="str">
        <f>IF(ISBLANK(業務便入力!S82),"",業務便入力!S82)</f>
        <v/>
      </c>
      <c r="K82" s="5" t="str">
        <f>IF(ISBLANK(業務便入力!T82),"",業務便入力!T82)</f>
        <v/>
      </c>
      <c r="L82" s="61" t="str">
        <f ca="1">OFFSET(業務便入力!$W82,0,(COLUMN()-COLUMN($L$1))/6)</f>
        <v/>
      </c>
      <c r="M82" s="61" t="e">
        <f>IF($I82="(送料別)",0,VLOOKUP($H82,業務便!$A$20:$O$29,4+(COLUMN()-COLUMN($M$1))/6,FALSE))</f>
        <v>#N/A</v>
      </c>
      <c r="N82" s="62" t="e">
        <f t="shared" ca="1" si="48"/>
        <v>#VALUE!</v>
      </c>
      <c r="O82" s="59" t="e">
        <f t="shared" ca="1" si="49"/>
        <v>#VALUE!</v>
      </c>
      <c r="P82" s="60" t="e">
        <f t="shared" ca="1" si="50"/>
        <v>#VALUE!</v>
      </c>
      <c r="Q82" s="61" t="e">
        <f t="shared" ca="1" si="51"/>
        <v>#VALUE!</v>
      </c>
      <c r="R82" s="61" t="str">
        <f ca="1">OFFSET(業務便入力!$W82,0,(COLUMN()-COLUMN($L$1))/6)</f>
        <v/>
      </c>
      <c r="S82" s="61" t="e">
        <f>IF($I82="(送料別)",0,VLOOKUP($H82,業務便!$A$20:$O$29,4+(COLUMN()-COLUMN($M$1))/6,FALSE))</f>
        <v>#N/A</v>
      </c>
      <c r="T82" s="62" t="e">
        <f t="shared" ca="1" si="52"/>
        <v>#VALUE!</v>
      </c>
      <c r="U82" s="59" t="e">
        <f t="shared" ca="1" si="53"/>
        <v>#VALUE!</v>
      </c>
      <c r="V82" s="60" t="e">
        <f t="shared" ca="1" si="54"/>
        <v>#VALUE!</v>
      </c>
      <c r="W82" s="61" t="e">
        <f t="shared" ca="1" si="55"/>
        <v>#VALUE!</v>
      </c>
      <c r="X82" s="61" t="str">
        <f ca="1">OFFSET(業務便入力!$W82,0,(COLUMN()-COLUMN($L$1))/6)</f>
        <v/>
      </c>
      <c r="Y82" s="61" t="e">
        <f>IF($I82="(送料別)",0,VLOOKUP($H82,業務便!$A$20:$O$29,4+(COLUMN()-COLUMN($M$1))/6,FALSE))</f>
        <v>#N/A</v>
      </c>
      <c r="Z82" s="62" t="e">
        <f t="shared" ca="1" si="56"/>
        <v>#VALUE!</v>
      </c>
      <c r="AA82" s="59" t="e">
        <f t="shared" ca="1" si="57"/>
        <v>#VALUE!</v>
      </c>
      <c r="AB82" s="60" t="e">
        <f t="shared" ca="1" si="58"/>
        <v>#VALUE!</v>
      </c>
      <c r="AC82" s="61" t="e">
        <f t="shared" ca="1" si="59"/>
        <v>#VALUE!</v>
      </c>
      <c r="AD82" s="61" t="str">
        <f ca="1">OFFSET(業務便入力!$W82,0,(COLUMN()-COLUMN($L$1))/6)</f>
        <v/>
      </c>
      <c r="AE82" s="61" t="e">
        <f>IF($I82="(送料別)",0,VLOOKUP($H82,業務便!$A$20:$O$29,4+(COLUMN()-COLUMN($M$1))/6,FALSE))</f>
        <v>#N/A</v>
      </c>
      <c r="AF82" s="62" t="e">
        <f t="shared" ca="1" si="60"/>
        <v>#VALUE!</v>
      </c>
      <c r="AG82" s="59" t="e">
        <f t="shared" ca="1" si="61"/>
        <v>#VALUE!</v>
      </c>
      <c r="AH82" s="60" t="e">
        <f t="shared" ca="1" si="62"/>
        <v>#VALUE!</v>
      </c>
      <c r="AI82" s="61" t="e">
        <f t="shared" ca="1" si="63"/>
        <v>#VALUE!</v>
      </c>
      <c r="AJ82" s="61" t="str">
        <f ca="1">OFFSET(業務便入力!$W82,0,(COLUMN()-COLUMN($L$1))/6)</f>
        <v/>
      </c>
      <c r="AK82" s="61" t="e">
        <f>IF($I82="(送料別)",0,VLOOKUP($H82,業務便!$A$20:$O$29,4+(COLUMN()-COLUMN($M$1))/6,FALSE))</f>
        <v>#N/A</v>
      </c>
      <c r="AL82" s="62" t="e">
        <f t="shared" ca="1" si="64"/>
        <v>#VALUE!</v>
      </c>
      <c r="AM82" s="59" t="e">
        <f t="shared" ca="1" si="65"/>
        <v>#VALUE!</v>
      </c>
      <c r="AN82" s="60" t="e">
        <f t="shared" ca="1" si="66"/>
        <v>#VALUE!</v>
      </c>
      <c r="AO82" s="61" t="e">
        <f t="shared" ca="1" si="67"/>
        <v>#VALUE!</v>
      </c>
      <c r="AP82" s="61" t="str">
        <f ca="1">OFFSET(業務便入力!$W82,0,(COLUMN()-COLUMN($L$1))/6)</f>
        <v/>
      </c>
      <c r="AQ82" s="61" t="e">
        <f>IF($I82="(送料別)",0,VLOOKUP($H82,業務便!$A$20:$O$29,4+(COLUMN()-COLUMN($M$1))/6,FALSE))</f>
        <v>#N/A</v>
      </c>
      <c r="AR82" s="62" t="e">
        <f t="shared" ca="1" si="68"/>
        <v>#VALUE!</v>
      </c>
      <c r="AS82" s="59" t="e">
        <f t="shared" ca="1" si="69"/>
        <v>#VALUE!</v>
      </c>
      <c r="AT82" s="60" t="e">
        <f t="shared" ca="1" si="70"/>
        <v>#VALUE!</v>
      </c>
      <c r="AU82" s="61" t="e">
        <f t="shared" ca="1" si="71"/>
        <v>#VALUE!</v>
      </c>
      <c r="AV82" s="61" t="str">
        <f ca="1">OFFSET(業務便入力!$W82,0,(COLUMN()-COLUMN($L$1))/6)</f>
        <v/>
      </c>
      <c r="AW82" s="61" t="e">
        <f>IF($I82="(送料別)",0,VLOOKUP($H82,業務便!$A$20:$O$29,4+(COLUMN()-COLUMN($M$1))/6,FALSE))</f>
        <v>#N/A</v>
      </c>
      <c r="AX82" s="62" t="e">
        <f t="shared" ca="1" si="72"/>
        <v>#VALUE!</v>
      </c>
      <c r="AY82" s="59" t="e">
        <f t="shared" ca="1" si="73"/>
        <v>#VALUE!</v>
      </c>
      <c r="AZ82" s="60" t="e">
        <f t="shared" ca="1" si="74"/>
        <v>#VALUE!</v>
      </c>
      <c r="BA82" s="61" t="e">
        <f t="shared" ca="1" si="75"/>
        <v>#VALUE!</v>
      </c>
      <c r="BB82" s="61" t="str">
        <f ca="1">OFFSET(業務便入力!$W82,0,(COLUMN()-COLUMN($L$1))/6)</f>
        <v/>
      </c>
      <c r="BC82" s="61" t="e">
        <f>IF($I82="(送料別)",0,VLOOKUP($H82,業務便!$A$20:$O$29,4+(COLUMN()-COLUMN($M$1))/6,FALSE))</f>
        <v>#N/A</v>
      </c>
      <c r="BD82" s="62" t="e">
        <f t="shared" ca="1" si="76"/>
        <v>#VALUE!</v>
      </c>
      <c r="BE82" s="59" t="e">
        <f t="shared" ca="1" si="77"/>
        <v>#VALUE!</v>
      </c>
      <c r="BF82" s="60" t="e">
        <f t="shared" ca="1" si="78"/>
        <v>#VALUE!</v>
      </c>
      <c r="BG82" s="61" t="e">
        <f t="shared" ca="1" si="79"/>
        <v>#VALUE!</v>
      </c>
      <c r="BH82" s="61" t="str">
        <f ca="1">OFFSET(業務便入力!$W82,0,(COLUMN()-COLUMN($L$1))/6)</f>
        <v/>
      </c>
      <c r="BI82" s="61" t="e">
        <f>IF($I82="(送料別)",0,VLOOKUP($H82,業務便!$A$20:$O$29,4+(COLUMN()-COLUMN($M$1))/6,FALSE))</f>
        <v>#N/A</v>
      </c>
      <c r="BJ82" s="62" t="e">
        <f t="shared" ca="1" si="80"/>
        <v>#VALUE!</v>
      </c>
      <c r="BK82" s="59" t="e">
        <f t="shared" ca="1" si="81"/>
        <v>#VALUE!</v>
      </c>
      <c r="BL82" s="60" t="e">
        <f t="shared" ca="1" si="82"/>
        <v>#VALUE!</v>
      </c>
      <c r="BM82" s="61" t="e">
        <f t="shared" ca="1" si="83"/>
        <v>#VALUE!</v>
      </c>
      <c r="BN82" s="61" t="str">
        <f ca="1">OFFSET(業務便入力!$W82,0,(COLUMN()-COLUMN($L$1))/6)</f>
        <v/>
      </c>
      <c r="BO82" s="61" t="e">
        <f>IF($I82="(送料別)",0,VLOOKUP($H82,業務便!$A$20:$O$29,4+(COLUMN()-COLUMN($M$1))/6,FALSE))</f>
        <v>#N/A</v>
      </c>
      <c r="BP82" s="62" t="e">
        <f t="shared" ca="1" si="84"/>
        <v>#VALUE!</v>
      </c>
      <c r="BQ82" s="59" t="e">
        <f t="shared" ca="1" si="85"/>
        <v>#VALUE!</v>
      </c>
      <c r="BR82" s="60" t="e">
        <f t="shared" ca="1" si="86"/>
        <v>#VALUE!</v>
      </c>
      <c r="BS82" s="61" t="e">
        <f t="shared" ca="1" si="87"/>
        <v>#VALUE!</v>
      </c>
      <c r="BT82" s="61" t="str">
        <f ca="1">OFFSET(業務便入力!$W82,0,(COLUMN()-COLUMN($L$1))/6)</f>
        <v/>
      </c>
      <c r="BU82" s="61" t="e">
        <f>IF($I82="(送料別)",0,VLOOKUP($H82,業務便!$A$20:$O$29,4+(COLUMN()-COLUMN($M$1))/6,FALSE))</f>
        <v>#N/A</v>
      </c>
      <c r="BV82" s="62" t="e">
        <f t="shared" ca="1" si="88"/>
        <v>#VALUE!</v>
      </c>
      <c r="BW82" s="59" t="e">
        <f t="shared" ca="1" si="89"/>
        <v>#VALUE!</v>
      </c>
      <c r="BX82" s="60" t="e">
        <f t="shared" ca="1" si="90"/>
        <v>#VALUE!</v>
      </c>
      <c r="BY82" s="61" t="e">
        <f t="shared" ca="1" si="91"/>
        <v>#VALUE!</v>
      </c>
      <c r="BZ82" s="61" t="str">
        <f ca="1">OFFSET(業務便入力!$W82,0,(COLUMN()-COLUMN($L$1))/6)</f>
        <v/>
      </c>
      <c r="CA82" s="61" t="e">
        <f>IF($I82="(送料別)",0,VLOOKUP($H82,業務便!$A$20:$O$29,4+(COLUMN()-COLUMN($M$1))/6,FALSE))</f>
        <v>#N/A</v>
      </c>
      <c r="CB82" s="62" t="e">
        <f t="shared" ca="1" si="92"/>
        <v>#VALUE!</v>
      </c>
      <c r="CC82" s="59" t="e">
        <f t="shared" ca="1" si="93"/>
        <v>#VALUE!</v>
      </c>
      <c r="CD82" s="60" t="e">
        <f t="shared" ca="1" si="94"/>
        <v>#VALUE!</v>
      </c>
      <c r="CE82" s="61" t="e">
        <f t="shared" ca="1" si="95"/>
        <v>#VALUE!</v>
      </c>
    </row>
    <row r="83" spans="1:83">
      <c r="A83" s="6">
        <v>80</v>
      </c>
      <c r="B83" s="158" t="str">
        <f>IF(ISBLANK(業務便入力!B83),"",業務便入力!B83)</f>
        <v/>
      </c>
      <c r="C83" s="5" t="str">
        <f>IF(ISBLANK(業務便入力!C83),"",業務便入力!C83)</f>
        <v/>
      </c>
      <c r="D83" s="15">
        <f>IF(ISBLANK(宅配便仮計算!D83),"",宅配便仮計算!D83)</f>
        <v>0.85</v>
      </c>
      <c r="E83" s="5" t="str">
        <f>IF(ISBLANK(業務便入力!I83),"",業務便入力!I83)</f>
        <v/>
      </c>
      <c r="F83" s="5" t="str">
        <f>IF(ISBLANK(業務便入力!L83),"",業務便入力!L83)</f>
        <v/>
      </c>
      <c r="G83" s="5" t="str">
        <f>IF(ISBLANK(業務便入力!N83),"",IF(業務便入力!P83="以上",1,業務便入力!N83))</f>
        <v/>
      </c>
      <c r="H83" s="5" t="str">
        <f>IF(ISBLANK(業務便入力!Q83),"",業務便入力!Q83)</f>
        <v/>
      </c>
      <c r="I83" s="6" t="str">
        <f>IF(ISBLANK(業務便入力!R83),"",業務便入力!R83)</f>
        <v/>
      </c>
      <c r="J83" s="5" t="str">
        <f>IF(ISBLANK(業務便入力!S83),"",業務便入力!S83)</f>
        <v/>
      </c>
      <c r="K83" s="5" t="str">
        <f>IF(ISBLANK(業務便入力!T83),"",業務便入力!T83)</f>
        <v/>
      </c>
      <c r="L83" s="61" t="str">
        <f ca="1">OFFSET(業務便入力!$W83,0,(COLUMN()-COLUMN($L$1))/6)</f>
        <v/>
      </c>
      <c r="M83" s="61" t="e">
        <f>IF($I83="(送料別)",0,VLOOKUP($H83,業務便!$A$20:$O$29,4+(COLUMN()-COLUMN($M$1))/6,FALSE))</f>
        <v>#N/A</v>
      </c>
      <c r="N83" s="62" t="e">
        <f t="shared" ca="1" si="48"/>
        <v>#VALUE!</v>
      </c>
      <c r="O83" s="59" t="e">
        <f t="shared" ca="1" si="49"/>
        <v>#VALUE!</v>
      </c>
      <c r="P83" s="60" t="e">
        <f t="shared" ca="1" si="50"/>
        <v>#VALUE!</v>
      </c>
      <c r="Q83" s="61" t="e">
        <f t="shared" ca="1" si="51"/>
        <v>#VALUE!</v>
      </c>
      <c r="R83" s="61" t="str">
        <f ca="1">OFFSET(業務便入力!$W83,0,(COLUMN()-COLUMN($L$1))/6)</f>
        <v/>
      </c>
      <c r="S83" s="61" t="e">
        <f>IF($I83="(送料別)",0,VLOOKUP($H83,業務便!$A$20:$O$29,4+(COLUMN()-COLUMN($M$1))/6,FALSE))</f>
        <v>#N/A</v>
      </c>
      <c r="T83" s="62" t="e">
        <f t="shared" ca="1" si="52"/>
        <v>#VALUE!</v>
      </c>
      <c r="U83" s="59" t="e">
        <f t="shared" ca="1" si="53"/>
        <v>#VALUE!</v>
      </c>
      <c r="V83" s="60" t="e">
        <f t="shared" ca="1" si="54"/>
        <v>#VALUE!</v>
      </c>
      <c r="W83" s="61" t="e">
        <f t="shared" ca="1" si="55"/>
        <v>#VALUE!</v>
      </c>
      <c r="X83" s="61" t="str">
        <f ca="1">OFFSET(業務便入力!$W83,0,(COLUMN()-COLUMN($L$1))/6)</f>
        <v/>
      </c>
      <c r="Y83" s="61" t="e">
        <f>IF($I83="(送料別)",0,VLOOKUP($H83,業務便!$A$20:$O$29,4+(COLUMN()-COLUMN($M$1))/6,FALSE))</f>
        <v>#N/A</v>
      </c>
      <c r="Z83" s="62" t="e">
        <f t="shared" ca="1" si="56"/>
        <v>#VALUE!</v>
      </c>
      <c r="AA83" s="59" t="e">
        <f t="shared" ca="1" si="57"/>
        <v>#VALUE!</v>
      </c>
      <c r="AB83" s="60" t="e">
        <f t="shared" ca="1" si="58"/>
        <v>#VALUE!</v>
      </c>
      <c r="AC83" s="61" t="e">
        <f t="shared" ca="1" si="59"/>
        <v>#VALUE!</v>
      </c>
      <c r="AD83" s="61" t="str">
        <f ca="1">OFFSET(業務便入力!$W83,0,(COLUMN()-COLUMN($L$1))/6)</f>
        <v/>
      </c>
      <c r="AE83" s="61" t="e">
        <f>IF($I83="(送料別)",0,VLOOKUP($H83,業務便!$A$20:$O$29,4+(COLUMN()-COLUMN($M$1))/6,FALSE))</f>
        <v>#N/A</v>
      </c>
      <c r="AF83" s="62" t="e">
        <f t="shared" ca="1" si="60"/>
        <v>#VALUE!</v>
      </c>
      <c r="AG83" s="59" t="e">
        <f t="shared" ca="1" si="61"/>
        <v>#VALUE!</v>
      </c>
      <c r="AH83" s="60" t="e">
        <f t="shared" ca="1" si="62"/>
        <v>#VALUE!</v>
      </c>
      <c r="AI83" s="61" t="e">
        <f t="shared" ca="1" si="63"/>
        <v>#VALUE!</v>
      </c>
      <c r="AJ83" s="61" t="str">
        <f ca="1">OFFSET(業務便入力!$W83,0,(COLUMN()-COLUMN($L$1))/6)</f>
        <v/>
      </c>
      <c r="AK83" s="61" t="e">
        <f>IF($I83="(送料別)",0,VLOOKUP($H83,業務便!$A$20:$O$29,4+(COLUMN()-COLUMN($M$1))/6,FALSE))</f>
        <v>#N/A</v>
      </c>
      <c r="AL83" s="62" t="e">
        <f t="shared" ca="1" si="64"/>
        <v>#VALUE!</v>
      </c>
      <c r="AM83" s="59" t="e">
        <f t="shared" ca="1" si="65"/>
        <v>#VALUE!</v>
      </c>
      <c r="AN83" s="60" t="e">
        <f t="shared" ca="1" si="66"/>
        <v>#VALUE!</v>
      </c>
      <c r="AO83" s="61" t="e">
        <f t="shared" ca="1" si="67"/>
        <v>#VALUE!</v>
      </c>
      <c r="AP83" s="61" t="str">
        <f ca="1">OFFSET(業務便入力!$W83,0,(COLUMN()-COLUMN($L$1))/6)</f>
        <v/>
      </c>
      <c r="AQ83" s="61" t="e">
        <f>IF($I83="(送料別)",0,VLOOKUP($H83,業務便!$A$20:$O$29,4+(COLUMN()-COLUMN($M$1))/6,FALSE))</f>
        <v>#N/A</v>
      </c>
      <c r="AR83" s="62" t="e">
        <f t="shared" ca="1" si="68"/>
        <v>#VALUE!</v>
      </c>
      <c r="AS83" s="59" t="e">
        <f t="shared" ca="1" si="69"/>
        <v>#VALUE!</v>
      </c>
      <c r="AT83" s="60" t="e">
        <f t="shared" ca="1" si="70"/>
        <v>#VALUE!</v>
      </c>
      <c r="AU83" s="61" t="e">
        <f t="shared" ca="1" si="71"/>
        <v>#VALUE!</v>
      </c>
      <c r="AV83" s="61" t="str">
        <f ca="1">OFFSET(業務便入力!$W83,0,(COLUMN()-COLUMN($L$1))/6)</f>
        <v/>
      </c>
      <c r="AW83" s="61" t="e">
        <f>IF($I83="(送料別)",0,VLOOKUP($H83,業務便!$A$20:$O$29,4+(COLUMN()-COLUMN($M$1))/6,FALSE))</f>
        <v>#N/A</v>
      </c>
      <c r="AX83" s="62" t="e">
        <f t="shared" ca="1" si="72"/>
        <v>#VALUE!</v>
      </c>
      <c r="AY83" s="59" t="e">
        <f t="shared" ca="1" si="73"/>
        <v>#VALUE!</v>
      </c>
      <c r="AZ83" s="60" t="e">
        <f t="shared" ca="1" si="74"/>
        <v>#VALUE!</v>
      </c>
      <c r="BA83" s="61" t="e">
        <f t="shared" ca="1" si="75"/>
        <v>#VALUE!</v>
      </c>
      <c r="BB83" s="61" t="str">
        <f ca="1">OFFSET(業務便入力!$W83,0,(COLUMN()-COLUMN($L$1))/6)</f>
        <v/>
      </c>
      <c r="BC83" s="61" t="e">
        <f>IF($I83="(送料別)",0,VLOOKUP($H83,業務便!$A$20:$O$29,4+(COLUMN()-COLUMN($M$1))/6,FALSE))</f>
        <v>#N/A</v>
      </c>
      <c r="BD83" s="62" t="e">
        <f t="shared" ca="1" si="76"/>
        <v>#VALUE!</v>
      </c>
      <c r="BE83" s="59" t="e">
        <f t="shared" ca="1" si="77"/>
        <v>#VALUE!</v>
      </c>
      <c r="BF83" s="60" t="e">
        <f t="shared" ca="1" si="78"/>
        <v>#VALUE!</v>
      </c>
      <c r="BG83" s="61" t="e">
        <f t="shared" ca="1" si="79"/>
        <v>#VALUE!</v>
      </c>
      <c r="BH83" s="61" t="str">
        <f ca="1">OFFSET(業務便入力!$W83,0,(COLUMN()-COLUMN($L$1))/6)</f>
        <v/>
      </c>
      <c r="BI83" s="61" t="e">
        <f>IF($I83="(送料別)",0,VLOOKUP($H83,業務便!$A$20:$O$29,4+(COLUMN()-COLUMN($M$1))/6,FALSE))</f>
        <v>#N/A</v>
      </c>
      <c r="BJ83" s="62" t="e">
        <f t="shared" ca="1" si="80"/>
        <v>#VALUE!</v>
      </c>
      <c r="BK83" s="59" t="e">
        <f t="shared" ca="1" si="81"/>
        <v>#VALUE!</v>
      </c>
      <c r="BL83" s="60" t="e">
        <f t="shared" ca="1" si="82"/>
        <v>#VALUE!</v>
      </c>
      <c r="BM83" s="61" t="e">
        <f t="shared" ca="1" si="83"/>
        <v>#VALUE!</v>
      </c>
      <c r="BN83" s="61" t="str">
        <f ca="1">OFFSET(業務便入力!$W83,0,(COLUMN()-COLUMN($L$1))/6)</f>
        <v/>
      </c>
      <c r="BO83" s="61" t="e">
        <f>IF($I83="(送料別)",0,VLOOKUP($H83,業務便!$A$20:$O$29,4+(COLUMN()-COLUMN($M$1))/6,FALSE))</f>
        <v>#N/A</v>
      </c>
      <c r="BP83" s="62" t="e">
        <f t="shared" ca="1" si="84"/>
        <v>#VALUE!</v>
      </c>
      <c r="BQ83" s="59" t="e">
        <f t="shared" ca="1" si="85"/>
        <v>#VALUE!</v>
      </c>
      <c r="BR83" s="60" t="e">
        <f t="shared" ca="1" si="86"/>
        <v>#VALUE!</v>
      </c>
      <c r="BS83" s="61" t="e">
        <f t="shared" ca="1" si="87"/>
        <v>#VALUE!</v>
      </c>
      <c r="BT83" s="61" t="str">
        <f ca="1">OFFSET(業務便入力!$W83,0,(COLUMN()-COLUMN($L$1))/6)</f>
        <v/>
      </c>
      <c r="BU83" s="61" t="e">
        <f>IF($I83="(送料別)",0,VLOOKUP($H83,業務便!$A$20:$O$29,4+(COLUMN()-COLUMN($M$1))/6,FALSE))</f>
        <v>#N/A</v>
      </c>
      <c r="BV83" s="62" t="e">
        <f t="shared" ca="1" si="88"/>
        <v>#VALUE!</v>
      </c>
      <c r="BW83" s="59" t="e">
        <f t="shared" ca="1" si="89"/>
        <v>#VALUE!</v>
      </c>
      <c r="BX83" s="60" t="e">
        <f t="shared" ca="1" si="90"/>
        <v>#VALUE!</v>
      </c>
      <c r="BY83" s="61" t="e">
        <f t="shared" ca="1" si="91"/>
        <v>#VALUE!</v>
      </c>
      <c r="BZ83" s="61" t="str">
        <f ca="1">OFFSET(業務便入力!$W83,0,(COLUMN()-COLUMN($L$1))/6)</f>
        <v/>
      </c>
      <c r="CA83" s="61" t="e">
        <f>IF($I83="(送料別)",0,VLOOKUP($H83,業務便!$A$20:$O$29,4+(COLUMN()-COLUMN($M$1))/6,FALSE))</f>
        <v>#N/A</v>
      </c>
      <c r="CB83" s="62" t="e">
        <f t="shared" ca="1" si="92"/>
        <v>#VALUE!</v>
      </c>
      <c r="CC83" s="59" t="e">
        <f t="shared" ca="1" si="93"/>
        <v>#VALUE!</v>
      </c>
      <c r="CD83" s="60" t="e">
        <f t="shared" ca="1" si="94"/>
        <v>#VALUE!</v>
      </c>
      <c r="CE83" s="61" t="e">
        <f t="shared" ca="1" si="95"/>
        <v>#VALUE!</v>
      </c>
    </row>
    <row r="84" spans="1:83">
      <c r="A84" s="6">
        <v>81</v>
      </c>
      <c r="B84" s="158" t="str">
        <f>IF(ISBLANK(業務便入力!B84),"",業務便入力!B84)</f>
        <v/>
      </c>
      <c r="C84" s="5" t="str">
        <f>IF(ISBLANK(業務便入力!C84),"",業務便入力!C84)</f>
        <v/>
      </c>
      <c r="D84" s="15">
        <f>IF(ISBLANK(宅配便仮計算!D84),"",宅配便仮計算!D84)</f>
        <v>0.85</v>
      </c>
      <c r="E84" s="5" t="str">
        <f>IF(ISBLANK(業務便入力!I84),"",業務便入力!I84)</f>
        <v/>
      </c>
      <c r="F84" s="5" t="str">
        <f>IF(ISBLANK(業務便入力!L84),"",業務便入力!L84)</f>
        <v/>
      </c>
      <c r="G84" s="5" t="str">
        <f>IF(ISBLANK(業務便入力!N84),"",IF(業務便入力!P84="以上",1,業務便入力!N84))</f>
        <v/>
      </c>
      <c r="H84" s="5" t="str">
        <f>IF(ISBLANK(業務便入力!Q84),"",業務便入力!Q84)</f>
        <v/>
      </c>
      <c r="I84" s="6" t="str">
        <f>IF(ISBLANK(業務便入力!R84),"",業務便入力!R84)</f>
        <v/>
      </c>
      <c r="J84" s="5" t="str">
        <f>IF(ISBLANK(業務便入力!S84),"",業務便入力!S84)</f>
        <v/>
      </c>
      <c r="K84" s="5" t="str">
        <f>IF(ISBLANK(業務便入力!T84),"",業務便入力!T84)</f>
        <v/>
      </c>
      <c r="L84" s="61" t="str">
        <f ca="1">OFFSET(業務便入力!$W84,0,(COLUMN()-COLUMN($L$1))/6)</f>
        <v/>
      </c>
      <c r="M84" s="61" t="e">
        <f>IF($I84="(送料別)",0,VLOOKUP($H84,業務便!$A$20:$O$29,4+(COLUMN()-COLUMN($M$1))/6,FALSE))</f>
        <v>#N/A</v>
      </c>
      <c r="N84" s="62" t="e">
        <f t="shared" ca="1" si="48"/>
        <v>#VALUE!</v>
      </c>
      <c r="O84" s="59" t="e">
        <f t="shared" ca="1" si="49"/>
        <v>#VALUE!</v>
      </c>
      <c r="P84" s="60" t="e">
        <f t="shared" ca="1" si="50"/>
        <v>#VALUE!</v>
      </c>
      <c r="Q84" s="61" t="e">
        <f t="shared" ca="1" si="51"/>
        <v>#VALUE!</v>
      </c>
      <c r="R84" s="61" t="str">
        <f ca="1">OFFSET(業務便入力!$W84,0,(COLUMN()-COLUMN($L$1))/6)</f>
        <v/>
      </c>
      <c r="S84" s="61" t="e">
        <f>IF($I84="(送料別)",0,VLOOKUP($H84,業務便!$A$20:$O$29,4+(COLUMN()-COLUMN($M$1))/6,FALSE))</f>
        <v>#N/A</v>
      </c>
      <c r="T84" s="62" t="e">
        <f t="shared" ca="1" si="52"/>
        <v>#VALUE!</v>
      </c>
      <c r="U84" s="59" t="e">
        <f t="shared" ca="1" si="53"/>
        <v>#VALUE!</v>
      </c>
      <c r="V84" s="60" t="e">
        <f t="shared" ca="1" si="54"/>
        <v>#VALUE!</v>
      </c>
      <c r="W84" s="61" t="e">
        <f t="shared" ca="1" si="55"/>
        <v>#VALUE!</v>
      </c>
      <c r="X84" s="61" t="str">
        <f ca="1">OFFSET(業務便入力!$W84,0,(COLUMN()-COLUMN($L$1))/6)</f>
        <v/>
      </c>
      <c r="Y84" s="61" t="e">
        <f>IF($I84="(送料別)",0,VLOOKUP($H84,業務便!$A$20:$O$29,4+(COLUMN()-COLUMN($M$1))/6,FALSE))</f>
        <v>#N/A</v>
      </c>
      <c r="Z84" s="62" t="e">
        <f t="shared" ca="1" si="56"/>
        <v>#VALUE!</v>
      </c>
      <c r="AA84" s="59" t="e">
        <f t="shared" ca="1" si="57"/>
        <v>#VALUE!</v>
      </c>
      <c r="AB84" s="60" t="e">
        <f t="shared" ca="1" si="58"/>
        <v>#VALUE!</v>
      </c>
      <c r="AC84" s="61" t="e">
        <f t="shared" ca="1" si="59"/>
        <v>#VALUE!</v>
      </c>
      <c r="AD84" s="61" t="str">
        <f ca="1">OFFSET(業務便入力!$W84,0,(COLUMN()-COLUMN($L$1))/6)</f>
        <v/>
      </c>
      <c r="AE84" s="61" t="e">
        <f>IF($I84="(送料別)",0,VLOOKUP($H84,業務便!$A$20:$O$29,4+(COLUMN()-COLUMN($M$1))/6,FALSE))</f>
        <v>#N/A</v>
      </c>
      <c r="AF84" s="62" t="e">
        <f t="shared" ca="1" si="60"/>
        <v>#VALUE!</v>
      </c>
      <c r="AG84" s="59" t="e">
        <f t="shared" ca="1" si="61"/>
        <v>#VALUE!</v>
      </c>
      <c r="AH84" s="60" t="e">
        <f t="shared" ca="1" si="62"/>
        <v>#VALUE!</v>
      </c>
      <c r="AI84" s="61" t="e">
        <f t="shared" ca="1" si="63"/>
        <v>#VALUE!</v>
      </c>
      <c r="AJ84" s="61" t="str">
        <f ca="1">OFFSET(業務便入力!$W84,0,(COLUMN()-COLUMN($L$1))/6)</f>
        <v/>
      </c>
      <c r="AK84" s="61" t="e">
        <f>IF($I84="(送料別)",0,VLOOKUP($H84,業務便!$A$20:$O$29,4+(COLUMN()-COLUMN($M$1))/6,FALSE))</f>
        <v>#N/A</v>
      </c>
      <c r="AL84" s="62" t="e">
        <f t="shared" ca="1" si="64"/>
        <v>#VALUE!</v>
      </c>
      <c r="AM84" s="59" t="e">
        <f t="shared" ca="1" si="65"/>
        <v>#VALUE!</v>
      </c>
      <c r="AN84" s="60" t="e">
        <f t="shared" ca="1" si="66"/>
        <v>#VALUE!</v>
      </c>
      <c r="AO84" s="61" t="e">
        <f t="shared" ca="1" si="67"/>
        <v>#VALUE!</v>
      </c>
      <c r="AP84" s="61" t="str">
        <f ca="1">OFFSET(業務便入力!$W84,0,(COLUMN()-COLUMN($L$1))/6)</f>
        <v/>
      </c>
      <c r="AQ84" s="61" t="e">
        <f>IF($I84="(送料別)",0,VLOOKUP($H84,業務便!$A$20:$O$29,4+(COLUMN()-COLUMN($M$1))/6,FALSE))</f>
        <v>#N/A</v>
      </c>
      <c r="AR84" s="62" t="e">
        <f t="shared" ca="1" si="68"/>
        <v>#VALUE!</v>
      </c>
      <c r="AS84" s="59" t="e">
        <f t="shared" ca="1" si="69"/>
        <v>#VALUE!</v>
      </c>
      <c r="AT84" s="60" t="e">
        <f t="shared" ca="1" si="70"/>
        <v>#VALUE!</v>
      </c>
      <c r="AU84" s="61" t="e">
        <f t="shared" ca="1" si="71"/>
        <v>#VALUE!</v>
      </c>
      <c r="AV84" s="61" t="str">
        <f ca="1">OFFSET(業務便入力!$W84,0,(COLUMN()-COLUMN($L$1))/6)</f>
        <v/>
      </c>
      <c r="AW84" s="61" t="e">
        <f>IF($I84="(送料別)",0,VLOOKUP($H84,業務便!$A$20:$O$29,4+(COLUMN()-COLUMN($M$1))/6,FALSE))</f>
        <v>#N/A</v>
      </c>
      <c r="AX84" s="62" t="e">
        <f t="shared" ca="1" si="72"/>
        <v>#VALUE!</v>
      </c>
      <c r="AY84" s="59" t="e">
        <f t="shared" ca="1" si="73"/>
        <v>#VALUE!</v>
      </c>
      <c r="AZ84" s="60" t="e">
        <f t="shared" ca="1" si="74"/>
        <v>#VALUE!</v>
      </c>
      <c r="BA84" s="61" t="e">
        <f t="shared" ca="1" si="75"/>
        <v>#VALUE!</v>
      </c>
      <c r="BB84" s="61" t="str">
        <f ca="1">OFFSET(業務便入力!$W84,0,(COLUMN()-COLUMN($L$1))/6)</f>
        <v/>
      </c>
      <c r="BC84" s="61" t="e">
        <f>IF($I84="(送料別)",0,VLOOKUP($H84,業務便!$A$20:$O$29,4+(COLUMN()-COLUMN($M$1))/6,FALSE))</f>
        <v>#N/A</v>
      </c>
      <c r="BD84" s="62" t="e">
        <f t="shared" ca="1" si="76"/>
        <v>#VALUE!</v>
      </c>
      <c r="BE84" s="59" t="e">
        <f t="shared" ca="1" si="77"/>
        <v>#VALUE!</v>
      </c>
      <c r="BF84" s="60" t="e">
        <f t="shared" ca="1" si="78"/>
        <v>#VALUE!</v>
      </c>
      <c r="BG84" s="61" t="e">
        <f t="shared" ca="1" si="79"/>
        <v>#VALUE!</v>
      </c>
      <c r="BH84" s="61" t="str">
        <f ca="1">OFFSET(業務便入力!$W84,0,(COLUMN()-COLUMN($L$1))/6)</f>
        <v/>
      </c>
      <c r="BI84" s="61" t="e">
        <f>IF($I84="(送料別)",0,VLOOKUP($H84,業務便!$A$20:$O$29,4+(COLUMN()-COLUMN($M$1))/6,FALSE))</f>
        <v>#N/A</v>
      </c>
      <c r="BJ84" s="62" t="e">
        <f t="shared" ca="1" si="80"/>
        <v>#VALUE!</v>
      </c>
      <c r="BK84" s="59" t="e">
        <f t="shared" ca="1" si="81"/>
        <v>#VALUE!</v>
      </c>
      <c r="BL84" s="60" t="e">
        <f t="shared" ca="1" si="82"/>
        <v>#VALUE!</v>
      </c>
      <c r="BM84" s="61" t="e">
        <f t="shared" ca="1" si="83"/>
        <v>#VALUE!</v>
      </c>
      <c r="BN84" s="61" t="str">
        <f ca="1">OFFSET(業務便入力!$W84,0,(COLUMN()-COLUMN($L$1))/6)</f>
        <v/>
      </c>
      <c r="BO84" s="61" t="e">
        <f>IF($I84="(送料別)",0,VLOOKUP($H84,業務便!$A$20:$O$29,4+(COLUMN()-COLUMN($M$1))/6,FALSE))</f>
        <v>#N/A</v>
      </c>
      <c r="BP84" s="62" t="e">
        <f t="shared" ca="1" si="84"/>
        <v>#VALUE!</v>
      </c>
      <c r="BQ84" s="59" t="e">
        <f t="shared" ca="1" si="85"/>
        <v>#VALUE!</v>
      </c>
      <c r="BR84" s="60" t="e">
        <f t="shared" ca="1" si="86"/>
        <v>#VALUE!</v>
      </c>
      <c r="BS84" s="61" t="e">
        <f t="shared" ca="1" si="87"/>
        <v>#VALUE!</v>
      </c>
      <c r="BT84" s="61" t="str">
        <f ca="1">OFFSET(業務便入力!$W84,0,(COLUMN()-COLUMN($L$1))/6)</f>
        <v/>
      </c>
      <c r="BU84" s="61" t="e">
        <f>IF($I84="(送料別)",0,VLOOKUP($H84,業務便!$A$20:$O$29,4+(COLUMN()-COLUMN($M$1))/6,FALSE))</f>
        <v>#N/A</v>
      </c>
      <c r="BV84" s="62" t="e">
        <f t="shared" ca="1" si="88"/>
        <v>#VALUE!</v>
      </c>
      <c r="BW84" s="59" t="e">
        <f t="shared" ca="1" si="89"/>
        <v>#VALUE!</v>
      </c>
      <c r="BX84" s="60" t="e">
        <f t="shared" ca="1" si="90"/>
        <v>#VALUE!</v>
      </c>
      <c r="BY84" s="61" t="e">
        <f t="shared" ca="1" si="91"/>
        <v>#VALUE!</v>
      </c>
      <c r="BZ84" s="61" t="str">
        <f ca="1">OFFSET(業務便入力!$W84,0,(COLUMN()-COLUMN($L$1))/6)</f>
        <v/>
      </c>
      <c r="CA84" s="61" t="e">
        <f>IF($I84="(送料別)",0,VLOOKUP($H84,業務便!$A$20:$O$29,4+(COLUMN()-COLUMN($M$1))/6,FALSE))</f>
        <v>#N/A</v>
      </c>
      <c r="CB84" s="62" t="e">
        <f t="shared" ca="1" si="92"/>
        <v>#VALUE!</v>
      </c>
      <c r="CC84" s="59" t="e">
        <f t="shared" ca="1" si="93"/>
        <v>#VALUE!</v>
      </c>
      <c r="CD84" s="60" t="e">
        <f t="shared" ca="1" si="94"/>
        <v>#VALUE!</v>
      </c>
      <c r="CE84" s="61" t="e">
        <f t="shared" ca="1" si="95"/>
        <v>#VALUE!</v>
      </c>
    </row>
    <row r="85" spans="1:83">
      <c r="A85" s="6">
        <v>82</v>
      </c>
      <c r="B85" s="158" t="str">
        <f>IF(ISBLANK(業務便入力!B85),"",業務便入力!B85)</f>
        <v/>
      </c>
      <c r="C85" s="5" t="str">
        <f>IF(ISBLANK(業務便入力!C85),"",業務便入力!C85)</f>
        <v/>
      </c>
      <c r="D85" s="15">
        <f>IF(ISBLANK(宅配便仮計算!D85),"",宅配便仮計算!D85)</f>
        <v>0.85</v>
      </c>
      <c r="E85" s="5" t="str">
        <f>IF(ISBLANK(業務便入力!I85),"",業務便入力!I85)</f>
        <v/>
      </c>
      <c r="F85" s="5" t="str">
        <f>IF(ISBLANK(業務便入力!L85),"",業務便入力!L85)</f>
        <v/>
      </c>
      <c r="G85" s="5" t="str">
        <f>IF(ISBLANK(業務便入力!N85),"",IF(業務便入力!P85="以上",1,業務便入力!N85))</f>
        <v/>
      </c>
      <c r="H85" s="5" t="str">
        <f>IF(ISBLANK(業務便入力!Q85),"",業務便入力!Q85)</f>
        <v/>
      </c>
      <c r="I85" s="6" t="str">
        <f>IF(ISBLANK(業務便入力!R85),"",業務便入力!R85)</f>
        <v/>
      </c>
      <c r="J85" s="5" t="str">
        <f>IF(ISBLANK(業務便入力!S85),"",業務便入力!S85)</f>
        <v/>
      </c>
      <c r="K85" s="5" t="str">
        <f>IF(ISBLANK(業務便入力!T85),"",業務便入力!T85)</f>
        <v/>
      </c>
      <c r="L85" s="61" t="str">
        <f ca="1">OFFSET(業務便入力!$W85,0,(COLUMN()-COLUMN($L$1))/6)</f>
        <v/>
      </c>
      <c r="M85" s="61" t="e">
        <f>IF($I85="(送料別)",0,VLOOKUP($H85,業務便!$A$20:$O$29,4+(COLUMN()-COLUMN($M$1))/6,FALSE))</f>
        <v>#N/A</v>
      </c>
      <c r="N85" s="62" t="e">
        <f t="shared" ca="1" si="48"/>
        <v>#VALUE!</v>
      </c>
      <c r="O85" s="59" t="e">
        <f t="shared" ca="1" si="49"/>
        <v>#VALUE!</v>
      </c>
      <c r="P85" s="60" t="e">
        <f t="shared" ca="1" si="50"/>
        <v>#VALUE!</v>
      </c>
      <c r="Q85" s="61" t="e">
        <f t="shared" ca="1" si="51"/>
        <v>#VALUE!</v>
      </c>
      <c r="R85" s="61" t="str">
        <f ca="1">OFFSET(業務便入力!$W85,0,(COLUMN()-COLUMN($L$1))/6)</f>
        <v/>
      </c>
      <c r="S85" s="61" t="e">
        <f>IF($I85="(送料別)",0,VLOOKUP($H85,業務便!$A$20:$O$29,4+(COLUMN()-COLUMN($M$1))/6,FALSE))</f>
        <v>#N/A</v>
      </c>
      <c r="T85" s="62" t="e">
        <f t="shared" ca="1" si="52"/>
        <v>#VALUE!</v>
      </c>
      <c r="U85" s="59" t="e">
        <f t="shared" ca="1" si="53"/>
        <v>#VALUE!</v>
      </c>
      <c r="V85" s="60" t="e">
        <f t="shared" ca="1" si="54"/>
        <v>#VALUE!</v>
      </c>
      <c r="W85" s="61" t="e">
        <f t="shared" ca="1" si="55"/>
        <v>#VALUE!</v>
      </c>
      <c r="X85" s="61" t="str">
        <f ca="1">OFFSET(業務便入力!$W85,0,(COLUMN()-COLUMN($L$1))/6)</f>
        <v/>
      </c>
      <c r="Y85" s="61" t="e">
        <f>IF($I85="(送料別)",0,VLOOKUP($H85,業務便!$A$20:$O$29,4+(COLUMN()-COLUMN($M$1))/6,FALSE))</f>
        <v>#N/A</v>
      </c>
      <c r="Z85" s="62" t="e">
        <f t="shared" ca="1" si="56"/>
        <v>#VALUE!</v>
      </c>
      <c r="AA85" s="59" t="e">
        <f t="shared" ca="1" si="57"/>
        <v>#VALUE!</v>
      </c>
      <c r="AB85" s="60" t="e">
        <f t="shared" ca="1" si="58"/>
        <v>#VALUE!</v>
      </c>
      <c r="AC85" s="61" t="e">
        <f t="shared" ca="1" si="59"/>
        <v>#VALUE!</v>
      </c>
      <c r="AD85" s="61" t="str">
        <f ca="1">OFFSET(業務便入力!$W85,0,(COLUMN()-COLUMN($L$1))/6)</f>
        <v/>
      </c>
      <c r="AE85" s="61" t="e">
        <f>IF($I85="(送料別)",0,VLOOKUP($H85,業務便!$A$20:$O$29,4+(COLUMN()-COLUMN($M$1))/6,FALSE))</f>
        <v>#N/A</v>
      </c>
      <c r="AF85" s="62" t="e">
        <f t="shared" ca="1" si="60"/>
        <v>#VALUE!</v>
      </c>
      <c r="AG85" s="59" t="e">
        <f t="shared" ca="1" si="61"/>
        <v>#VALUE!</v>
      </c>
      <c r="AH85" s="60" t="e">
        <f t="shared" ca="1" si="62"/>
        <v>#VALUE!</v>
      </c>
      <c r="AI85" s="61" t="e">
        <f t="shared" ca="1" si="63"/>
        <v>#VALUE!</v>
      </c>
      <c r="AJ85" s="61" t="str">
        <f ca="1">OFFSET(業務便入力!$W85,0,(COLUMN()-COLUMN($L$1))/6)</f>
        <v/>
      </c>
      <c r="AK85" s="61" t="e">
        <f>IF($I85="(送料別)",0,VLOOKUP($H85,業務便!$A$20:$O$29,4+(COLUMN()-COLUMN($M$1))/6,FALSE))</f>
        <v>#N/A</v>
      </c>
      <c r="AL85" s="62" t="e">
        <f t="shared" ca="1" si="64"/>
        <v>#VALUE!</v>
      </c>
      <c r="AM85" s="59" t="e">
        <f t="shared" ca="1" si="65"/>
        <v>#VALUE!</v>
      </c>
      <c r="AN85" s="60" t="e">
        <f t="shared" ca="1" si="66"/>
        <v>#VALUE!</v>
      </c>
      <c r="AO85" s="61" t="e">
        <f t="shared" ca="1" si="67"/>
        <v>#VALUE!</v>
      </c>
      <c r="AP85" s="61" t="str">
        <f ca="1">OFFSET(業務便入力!$W85,0,(COLUMN()-COLUMN($L$1))/6)</f>
        <v/>
      </c>
      <c r="AQ85" s="61" t="e">
        <f>IF($I85="(送料別)",0,VLOOKUP($H85,業務便!$A$20:$O$29,4+(COLUMN()-COLUMN($M$1))/6,FALSE))</f>
        <v>#N/A</v>
      </c>
      <c r="AR85" s="62" t="e">
        <f t="shared" ca="1" si="68"/>
        <v>#VALUE!</v>
      </c>
      <c r="AS85" s="59" t="e">
        <f t="shared" ca="1" si="69"/>
        <v>#VALUE!</v>
      </c>
      <c r="AT85" s="60" t="e">
        <f t="shared" ca="1" si="70"/>
        <v>#VALUE!</v>
      </c>
      <c r="AU85" s="61" t="e">
        <f t="shared" ca="1" si="71"/>
        <v>#VALUE!</v>
      </c>
      <c r="AV85" s="61" t="str">
        <f ca="1">OFFSET(業務便入力!$W85,0,(COLUMN()-COLUMN($L$1))/6)</f>
        <v/>
      </c>
      <c r="AW85" s="61" t="e">
        <f>IF($I85="(送料別)",0,VLOOKUP($H85,業務便!$A$20:$O$29,4+(COLUMN()-COLUMN($M$1))/6,FALSE))</f>
        <v>#N/A</v>
      </c>
      <c r="AX85" s="62" t="e">
        <f t="shared" ca="1" si="72"/>
        <v>#VALUE!</v>
      </c>
      <c r="AY85" s="59" t="e">
        <f t="shared" ca="1" si="73"/>
        <v>#VALUE!</v>
      </c>
      <c r="AZ85" s="60" t="e">
        <f t="shared" ca="1" si="74"/>
        <v>#VALUE!</v>
      </c>
      <c r="BA85" s="61" t="e">
        <f t="shared" ca="1" si="75"/>
        <v>#VALUE!</v>
      </c>
      <c r="BB85" s="61" t="str">
        <f ca="1">OFFSET(業務便入力!$W85,0,(COLUMN()-COLUMN($L$1))/6)</f>
        <v/>
      </c>
      <c r="BC85" s="61" t="e">
        <f>IF($I85="(送料別)",0,VLOOKUP($H85,業務便!$A$20:$O$29,4+(COLUMN()-COLUMN($M$1))/6,FALSE))</f>
        <v>#N/A</v>
      </c>
      <c r="BD85" s="62" t="e">
        <f t="shared" ca="1" si="76"/>
        <v>#VALUE!</v>
      </c>
      <c r="BE85" s="59" t="e">
        <f t="shared" ca="1" si="77"/>
        <v>#VALUE!</v>
      </c>
      <c r="BF85" s="60" t="e">
        <f t="shared" ca="1" si="78"/>
        <v>#VALUE!</v>
      </c>
      <c r="BG85" s="61" t="e">
        <f t="shared" ca="1" si="79"/>
        <v>#VALUE!</v>
      </c>
      <c r="BH85" s="61" t="str">
        <f ca="1">OFFSET(業務便入力!$W85,0,(COLUMN()-COLUMN($L$1))/6)</f>
        <v/>
      </c>
      <c r="BI85" s="61" t="e">
        <f>IF($I85="(送料別)",0,VLOOKUP($H85,業務便!$A$20:$O$29,4+(COLUMN()-COLUMN($M$1))/6,FALSE))</f>
        <v>#N/A</v>
      </c>
      <c r="BJ85" s="62" t="e">
        <f t="shared" ca="1" si="80"/>
        <v>#VALUE!</v>
      </c>
      <c r="BK85" s="59" t="e">
        <f t="shared" ca="1" si="81"/>
        <v>#VALUE!</v>
      </c>
      <c r="BL85" s="60" t="e">
        <f t="shared" ca="1" si="82"/>
        <v>#VALUE!</v>
      </c>
      <c r="BM85" s="61" t="e">
        <f t="shared" ca="1" si="83"/>
        <v>#VALUE!</v>
      </c>
      <c r="BN85" s="61" t="str">
        <f ca="1">OFFSET(業務便入力!$W85,0,(COLUMN()-COLUMN($L$1))/6)</f>
        <v/>
      </c>
      <c r="BO85" s="61" t="e">
        <f>IF($I85="(送料別)",0,VLOOKUP($H85,業務便!$A$20:$O$29,4+(COLUMN()-COLUMN($M$1))/6,FALSE))</f>
        <v>#N/A</v>
      </c>
      <c r="BP85" s="62" t="e">
        <f t="shared" ca="1" si="84"/>
        <v>#VALUE!</v>
      </c>
      <c r="BQ85" s="59" t="e">
        <f t="shared" ca="1" si="85"/>
        <v>#VALUE!</v>
      </c>
      <c r="BR85" s="60" t="e">
        <f t="shared" ca="1" si="86"/>
        <v>#VALUE!</v>
      </c>
      <c r="BS85" s="61" t="e">
        <f t="shared" ca="1" si="87"/>
        <v>#VALUE!</v>
      </c>
      <c r="BT85" s="61" t="str">
        <f ca="1">OFFSET(業務便入力!$W85,0,(COLUMN()-COLUMN($L$1))/6)</f>
        <v/>
      </c>
      <c r="BU85" s="61" t="e">
        <f>IF($I85="(送料別)",0,VLOOKUP($H85,業務便!$A$20:$O$29,4+(COLUMN()-COLUMN($M$1))/6,FALSE))</f>
        <v>#N/A</v>
      </c>
      <c r="BV85" s="62" t="e">
        <f t="shared" ca="1" si="88"/>
        <v>#VALUE!</v>
      </c>
      <c r="BW85" s="59" t="e">
        <f t="shared" ca="1" si="89"/>
        <v>#VALUE!</v>
      </c>
      <c r="BX85" s="60" t="e">
        <f t="shared" ca="1" si="90"/>
        <v>#VALUE!</v>
      </c>
      <c r="BY85" s="61" t="e">
        <f t="shared" ca="1" si="91"/>
        <v>#VALUE!</v>
      </c>
      <c r="BZ85" s="61" t="str">
        <f ca="1">OFFSET(業務便入力!$W85,0,(COLUMN()-COLUMN($L$1))/6)</f>
        <v/>
      </c>
      <c r="CA85" s="61" t="e">
        <f>IF($I85="(送料別)",0,VLOOKUP($H85,業務便!$A$20:$O$29,4+(COLUMN()-COLUMN($M$1))/6,FALSE))</f>
        <v>#N/A</v>
      </c>
      <c r="CB85" s="62" t="e">
        <f t="shared" ca="1" si="92"/>
        <v>#VALUE!</v>
      </c>
      <c r="CC85" s="59" t="e">
        <f t="shared" ca="1" si="93"/>
        <v>#VALUE!</v>
      </c>
      <c r="CD85" s="60" t="e">
        <f t="shared" ca="1" si="94"/>
        <v>#VALUE!</v>
      </c>
      <c r="CE85" s="61" t="e">
        <f t="shared" ca="1" si="95"/>
        <v>#VALUE!</v>
      </c>
    </row>
    <row r="86" spans="1:83">
      <c r="A86" s="6">
        <v>83</v>
      </c>
      <c r="B86" s="158" t="str">
        <f>IF(ISBLANK(業務便入力!B86),"",業務便入力!B86)</f>
        <v/>
      </c>
      <c r="C86" s="5" t="str">
        <f>IF(ISBLANK(業務便入力!C86),"",業務便入力!C86)</f>
        <v/>
      </c>
      <c r="D86" s="15">
        <f>IF(ISBLANK(宅配便仮計算!D86),"",宅配便仮計算!D86)</f>
        <v>0.85</v>
      </c>
      <c r="E86" s="5" t="str">
        <f>IF(ISBLANK(業務便入力!I86),"",業務便入力!I86)</f>
        <v/>
      </c>
      <c r="F86" s="5" t="str">
        <f>IF(ISBLANK(業務便入力!L86),"",業務便入力!L86)</f>
        <v/>
      </c>
      <c r="G86" s="5" t="str">
        <f>IF(ISBLANK(業務便入力!N86),"",IF(業務便入力!P86="以上",1,業務便入力!N86))</f>
        <v/>
      </c>
      <c r="H86" s="5" t="str">
        <f>IF(ISBLANK(業務便入力!Q86),"",業務便入力!Q86)</f>
        <v/>
      </c>
      <c r="I86" s="6" t="str">
        <f>IF(ISBLANK(業務便入力!R86),"",業務便入力!R86)</f>
        <v/>
      </c>
      <c r="J86" s="5" t="str">
        <f>IF(ISBLANK(業務便入力!S86),"",業務便入力!S86)</f>
        <v/>
      </c>
      <c r="K86" s="5" t="str">
        <f>IF(ISBLANK(業務便入力!T86),"",業務便入力!T86)</f>
        <v/>
      </c>
      <c r="L86" s="61" t="str">
        <f ca="1">OFFSET(業務便入力!$W86,0,(COLUMN()-COLUMN($L$1))/6)</f>
        <v/>
      </c>
      <c r="M86" s="61" t="e">
        <f>IF($I86="(送料別)",0,VLOOKUP($H86,業務便!$A$20:$O$29,4+(COLUMN()-COLUMN($M$1))/6,FALSE))</f>
        <v>#N/A</v>
      </c>
      <c r="N86" s="62" t="e">
        <f t="shared" ca="1" si="48"/>
        <v>#VALUE!</v>
      </c>
      <c r="O86" s="59" t="e">
        <f t="shared" ca="1" si="49"/>
        <v>#VALUE!</v>
      </c>
      <c r="P86" s="60" t="e">
        <f t="shared" ca="1" si="50"/>
        <v>#VALUE!</v>
      </c>
      <c r="Q86" s="61" t="e">
        <f t="shared" ca="1" si="51"/>
        <v>#VALUE!</v>
      </c>
      <c r="R86" s="61" t="str">
        <f ca="1">OFFSET(業務便入力!$W86,0,(COLUMN()-COLUMN($L$1))/6)</f>
        <v/>
      </c>
      <c r="S86" s="61" t="e">
        <f>IF($I86="(送料別)",0,VLOOKUP($H86,業務便!$A$20:$O$29,4+(COLUMN()-COLUMN($M$1))/6,FALSE))</f>
        <v>#N/A</v>
      </c>
      <c r="T86" s="62" t="e">
        <f t="shared" ca="1" si="52"/>
        <v>#VALUE!</v>
      </c>
      <c r="U86" s="59" t="e">
        <f t="shared" ca="1" si="53"/>
        <v>#VALUE!</v>
      </c>
      <c r="V86" s="60" t="e">
        <f t="shared" ca="1" si="54"/>
        <v>#VALUE!</v>
      </c>
      <c r="W86" s="61" t="e">
        <f t="shared" ca="1" si="55"/>
        <v>#VALUE!</v>
      </c>
      <c r="X86" s="61" t="str">
        <f ca="1">OFFSET(業務便入力!$W86,0,(COLUMN()-COLUMN($L$1))/6)</f>
        <v/>
      </c>
      <c r="Y86" s="61" t="e">
        <f>IF($I86="(送料別)",0,VLOOKUP($H86,業務便!$A$20:$O$29,4+(COLUMN()-COLUMN($M$1))/6,FALSE))</f>
        <v>#N/A</v>
      </c>
      <c r="Z86" s="62" t="e">
        <f t="shared" ca="1" si="56"/>
        <v>#VALUE!</v>
      </c>
      <c r="AA86" s="59" t="e">
        <f t="shared" ca="1" si="57"/>
        <v>#VALUE!</v>
      </c>
      <c r="AB86" s="60" t="e">
        <f t="shared" ca="1" si="58"/>
        <v>#VALUE!</v>
      </c>
      <c r="AC86" s="61" t="e">
        <f t="shared" ca="1" si="59"/>
        <v>#VALUE!</v>
      </c>
      <c r="AD86" s="61" t="str">
        <f ca="1">OFFSET(業務便入力!$W86,0,(COLUMN()-COLUMN($L$1))/6)</f>
        <v/>
      </c>
      <c r="AE86" s="61" t="e">
        <f>IF($I86="(送料別)",0,VLOOKUP($H86,業務便!$A$20:$O$29,4+(COLUMN()-COLUMN($M$1))/6,FALSE))</f>
        <v>#N/A</v>
      </c>
      <c r="AF86" s="62" t="e">
        <f t="shared" ca="1" si="60"/>
        <v>#VALUE!</v>
      </c>
      <c r="AG86" s="59" t="e">
        <f t="shared" ca="1" si="61"/>
        <v>#VALUE!</v>
      </c>
      <c r="AH86" s="60" t="e">
        <f t="shared" ca="1" si="62"/>
        <v>#VALUE!</v>
      </c>
      <c r="AI86" s="61" t="e">
        <f t="shared" ca="1" si="63"/>
        <v>#VALUE!</v>
      </c>
      <c r="AJ86" s="61" t="str">
        <f ca="1">OFFSET(業務便入力!$W86,0,(COLUMN()-COLUMN($L$1))/6)</f>
        <v/>
      </c>
      <c r="AK86" s="61" t="e">
        <f>IF($I86="(送料別)",0,VLOOKUP($H86,業務便!$A$20:$O$29,4+(COLUMN()-COLUMN($M$1))/6,FALSE))</f>
        <v>#N/A</v>
      </c>
      <c r="AL86" s="62" t="e">
        <f t="shared" ca="1" si="64"/>
        <v>#VALUE!</v>
      </c>
      <c r="AM86" s="59" t="e">
        <f t="shared" ca="1" si="65"/>
        <v>#VALUE!</v>
      </c>
      <c r="AN86" s="60" t="e">
        <f t="shared" ca="1" si="66"/>
        <v>#VALUE!</v>
      </c>
      <c r="AO86" s="61" t="e">
        <f t="shared" ca="1" si="67"/>
        <v>#VALUE!</v>
      </c>
      <c r="AP86" s="61" t="str">
        <f ca="1">OFFSET(業務便入力!$W86,0,(COLUMN()-COLUMN($L$1))/6)</f>
        <v/>
      </c>
      <c r="AQ86" s="61" t="e">
        <f>IF($I86="(送料別)",0,VLOOKUP($H86,業務便!$A$20:$O$29,4+(COLUMN()-COLUMN($M$1))/6,FALSE))</f>
        <v>#N/A</v>
      </c>
      <c r="AR86" s="62" t="e">
        <f t="shared" ca="1" si="68"/>
        <v>#VALUE!</v>
      </c>
      <c r="AS86" s="59" t="e">
        <f t="shared" ca="1" si="69"/>
        <v>#VALUE!</v>
      </c>
      <c r="AT86" s="60" t="e">
        <f t="shared" ca="1" si="70"/>
        <v>#VALUE!</v>
      </c>
      <c r="AU86" s="61" t="e">
        <f t="shared" ca="1" si="71"/>
        <v>#VALUE!</v>
      </c>
      <c r="AV86" s="61" t="str">
        <f ca="1">OFFSET(業務便入力!$W86,0,(COLUMN()-COLUMN($L$1))/6)</f>
        <v/>
      </c>
      <c r="AW86" s="61" t="e">
        <f>IF($I86="(送料別)",0,VLOOKUP($H86,業務便!$A$20:$O$29,4+(COLUMN()-COLUMN($M$1))/6,FALSE))</f>
        <v>#N/A</v>
      </c>
      <c r="AX86" s="62" t="e">
        <f t="shared" ca="1" si="72"/>
        <v>#VALUE!</v>
      </c>
      <c r="AY86" s="59" t="e">
        <f t="shared" ca="1" si="73"/>
        <v>#VALUE!</v>
      </c>
      <c r="AZ86" s="60" t="e">
        <f t="shared" ca="1" si="74"/>
        <v>#VALUE!</v>
      </c>
      <c r="BA86" s="61" t="e">
        <f t="shared" ca="1" si="75"/>
        <v>#VALUE!</v>
      </c>
      <c r="BB86" s="61" t="str">
        <f ca="1">OFFSET(業務便入力!$W86,0,(COLUMN()-COLUMN($L$1))/6)</f>
        <v/>
      </c>
      <c r="BC86" s="61" t="e">
        <f>IF($I86="(送料別)",0,VLOOKUP($H86,業務便!$A$20:$O$29,4+(COLUMN()-COLUMN($M$1))/6,FALSE))</f>
        <v>#N/A</v>
      </c>
      <c r="BD86" s="62" t="e">
        <f t="shared" ca="1" si="76"/>
        <v>#VALUE!</v>
      </c>
      <c r="BE86" s="59" t="e">
        <f t="shared" ca="1" si="77"/>
        <v>#VALUE!</v>
      </c>
      <c r="BF86" s="60" t="e">
        <f t="shared" ca="1" si="78"/>
        <v>#VALUE!</v>
      </c>
      <c r="BG86" s="61" t="e">
        <f t="shared" ca="1" si="79"/>
        <v>#VALUE!</v>
      </c>
      <c r="BH86" s="61" t="str">
        <f ca="1">OFFSET(業務便入力!$W86,0,(COLUMN()-COLUMN($L$1))/6)</f>
        <v/>
      </c>
      <c r="BI86" s="61" t="e">
        <f>IF($I86="(送料別)",0,VLOOKUP($H86,業務便!$A$20:$O$29,4+(COLUMN()-COLUMN($M$1))/6,FALSE))</f>
        <v>#N/A</v>
      </c>
      <c r="BJ86" s="62" t="e">
        <f t="shared" ca="1" si="80"/>
        <v>#VALUE!</v>
      </c>
      <c r="BK86" s="59" t="e">
        <f t="shared" ca="1" si="81"/>
        <v>#VALUE!</v>
      </c>
      <c r="BL86" s="60" t="e">
        <f t="shared" ca="1" si="82"/>
        <v>#VALUE!</v>
      </c>
      <c r="BM86" s="61" t="e">
        <f t="shared" ca="1" si="83"/>
        <v>#VALUE!</v>
      </c>
      <c r="BN86" s="61" t="str">
        <f ca="1">OFFSET(業務便入力!$W86,0,(COLUMN()-COLUMN($L$1))/6)</f>
        <v/>
      </c>
      <c r="BO86" s="61" t="e">
        <f>IF($I86="(送料別)",0,VLOOKUP($H86,業務便!$A$20:$O$29,4+(COLUMN()-COLUMN($M$1))/6,FALSE))</f>
        <v>#N/A</v>
      </c>
      <c r="BP86" s="62" t="e">
        <f t="shared" ca="1" si="84"/>
        <v>#VALUE!</v>
      </c>
      <c r="BQ86" s="59" t="e">
        <f t="shared" ca="1" si="85"/>
        <v>#VALUE!</v>
      </c>
      <c r="BR86" s="60" t="e">
        <f t="shared" ca="1" si="86"/>
        <v>#VALUE!</v>
      </c>
      <c r="BS86" s="61" t="e">
        <f t="shared" ca="1" si="87"/>
        <v>#VALUE!</v>
      </c>
      <c r="BT86" s="61" t="str">
        <f ca="1">OFFSET(業務便入力!$W86,0,(COLUMN()-COLUMN($L$1))/6)</f>
        <v/>
      </c>
      <c r="BU86" s="61" t="e">
        <f>IF($I86="(送料別)",0,VLOOKUP($H86,業務便!$A$20:$O$29,4+(COLUMN()-COLUMN($M$1))/6,FALSE))</f>
        <v>#N/A</v>
      </c>
      <c r="BV86" s="62" t="e">
        <f t="shared" ca="1" si="88"/>
        <v>#VALUE!</v>
      </c>
      <c r="BW86" s="59" t="e">
        <f t="shared" ca="1" si="89"/>
        <v>#VALUE!</v>
      </c>
      <c r="BX86" s="60" t="e">
        <f t="shared" ca="1" si="90"/>
        <v>#VALUE!</v>
      </c>
      <c r="BY86" s="61" t="e">
        <f t="shared" ca="1" si="91"/>
        <v>#VALUE!</v>
      </c>
      <c r="BZ86" s="61" t="str">
        <f ca="1">OFFSET(業務便入力!$W86,0,(COLUMN()-COLUMN($L$1))/6)</f>
        <v/>
      </c>
      <c r="CA86" s="61" t="e">
        <f>IF($I86="(送料別)",0,VLOOKUP($H86,業務便!$A$20:$O$29,4+(COLUMN()-COLUMN($M$1))/6,FALSE))</f>
        <v>#N/A</v>
      </c>
      <c r="CB86" s="62" t="e">
        <f t="shared" ca="1" si="92"/>
        <v>#VALUE!</v>
      </c>
      <c r="CC86" s="59" t="e">
        <f t="shared" ca="1" si="93"/>
        <v>#VALUE!</v>
      </c>
      <c r="CD86" s="60" t="e">
        <f t="shared" ca="1" si="94"/>
        <v>#VALUE!</v>
      </c>
      <c r="CE86" s="61" t="e">
        <f t="shared" ca="1" si="95"/>
        <v>#VALUE!</v>
      </c>
    </row>
    <row r="87" spans="1:83">
      <c r="A87" s="6">
        <v>84</v>
      </c>
      <c r="B87" s="158" t="str">
        <f>IF(ISBLANK(業務便入力!B87),"",業務便入力!B87)</f>
        <v/>
      </c>
      <c r="C87" s="5" t="str">
        <f>IF(ISBLANK(業務便入力!C87),"",業務便入力!C87)</f>
        <v/>
      </c>
      <c r="D87" s="15">
        <f>IF(ISBLANK(宅配便仮計算!D87),"",宅配便仮計算!D87)</f>
        <v>0.85</v>
      </c>
      <c r="E87" s="5" t="str">
        <f>IF(ISBLANK(業務便入力!I87),"",業務便入力!I87)</f>
        <v/>
      </c>
      <c r="F87" s="5" t="str">
        <f>IF(ISBLANK(業務便入力!L87),"",業務便入力!L87)</f>
        <v/>
      </c>
      <c r="G87" s="5" t="str">
        <f>IF(ISBLANK(業務便入力!N87),"",IF(業務便入力!P87="以上",1,業務便入力!N87))</f>
        <v/>
      </c>
      <c r="H87" s="5" t="str">
        <f>IF(ISBLANK(業務便入力!Q87),"",業務便入力!Q87)</f>
        <v/>
      </c>
      <c r="I87" s="6" t="str">
        <f>IF(ISBLANK(業務便入力!R87),"",業務便入力!R87)</f>
        <v/>
      </c>
      <c r="J87" s="5" t="str">
        <f>IF(ISBLANK(業務便入力!S87),"",業務便入力!S87)</f>
        <v/>
      </c>
      <c r="K87" s="5" t="str">
        <f>IF(ISBLANK(業務便入力!T87),"",業務便入力!T87)</f>
        <v/>
      </c>
      <c r="L87" s="61" t="str">
        <f ca="1">OFFSET(業務便入力!$W87,0,(COLUMN()-COLUMN($L$1))/6)</f>
        <v/>
      </c>
      <c r="M87" s="61" t="e">
        <f>IF($I87="(送料別)",0,VLOOKUP($H87,業務便!$A$20:$O$29,4+(COLUMN()-COLUMN($M$1))/6,FALSE))</f>
        <v>#N/A</v>
      </c>
      <c r="N87" s="62" t="e">
        <f t="shared" ca="1" si="48"/>
        <v>#VALUE!</v>
      </c>
      <c r="O87" s="59" t="e">
        <f t="shared" ca="1" si="49"/>
        <v>#VALUE!</v>
      </c>
      <c r="P87" s="60" t="e">
        <f t="shared" ca="1" si="50"/>
        <v>#VALUE!</v>
      </c>
      <c r="Q87" s="61" t="e">
        <f t="shared" ca="1" si="51"/>
        <v>#VALUE!</v>
      </c>
      <c r="R87" s="61" t="str">
        <f ca="1">OFFSET(業務便入力!$W87,0,(COLUMN()-COLUMN($L$1))/6)</f>
        <v/>
      </c>
      <c r="S87" s="61" t="e">
        <f>IF($I87="(送料別)",0,VLOOKUP($H87,業務便!$A$20:$O$29,4+(COLUMN()-COLUMN($M$1))/6,FALSE))</f>
        <v>#N/A</v>
      </c>
      <c r="T87" s="62" t="e">
        <f t="shared" ca="1" si="52"/>
        <v>#VALUE!</v>
      </c>
      <c r="U87" s="59" t="e">
        <f t="shared" ca="1" si="53"/>
        <v>#VALUE!</v>
      </c>
      <c r="V87" s="60" t="e">
        <f t="shared" ca="1" si="54"/>
        <v>#VALUE!</v>
      </c>
      <c r="W87" s="61" t="e">
        <f t="shared" ca="1" si="55"/>
        <v>#VALUE!</v>
      </c>
      <c r="X87" s="61" t="str">
        <f ca="1">OFFSET(業務便入力!$W87,0,(COLUMN()-COLUMN($L$1))/6)</f>
        <v/>
      </c>
      <c r="Y87" s="61" t="e">
        <f>IF($I87="(送料別)",0,VLOOKUP($H87,業務便!$A$20:$O$29,4+(COLUMN()-COLUMN($M$1))/6,FALSE))</f>
        <v>#N/A</v>
      </c>
      <c r="Z87" s="62" t="e">
        <f t="shared" ca="1" si="56"/>
        <v>#VALUE!</v>
      </c>
      <c r="AA87" s="59" t="e">
        <f t="shared" ca="1" si="57"/>
        <v>#VALUE!</v>
      </c>
      <c r="AB87" s="60" t="e">
        <f t="shared" ca="1" si="58"/>
        <v>#VALUE!</v>
      </c>
      <c r="AC87" s="61" t="e">
        <f t="shared" ca="1" si="59"/>
        <v>#VALUE!</v>
      </c>
      <c r="AD87" s="61" t="str">
        <f ca="1">OFFSET(業務便入力!$W87,0,(COLUMN()-COLUMN($L$1))/6)</f>
        <v/>
      </c>
      <c r="AE87" s="61" t="e">
        <f>IF($I87="(送料別)",0,VLOOKUP($H87,業務便!$A$20:$O$29,4+(COLUMN()-COLUMN($M$1))/6,FALSE))</f>
        <v>#N/A</v>
      </c>
      <c r="AF87" s="62" t="e">
        <f t="shared" ca="1" si="60"/>
        <v>#VALUE!</v>
      </c>
      <c r="AG87" s="59" t="e">
        <f t="shared" ca="1" si="61"/>
        <v>#VALUE!</v>
      </c>
      <c r="AH87" s="60" t="e">
        <f t="shared" ca="1" si="62"/>
        <v>#VALUE!</v>
      </c>
      <c r="AI87" s="61" t="e">
        <f t="shared" ca="1" si="63"/>
        <v>#VALUE!</v>
      </c>
      <c r="AJ87" s="61" t="str">
        <f ca="1">OFFSET(業務便入力!$W87,0,(COLUMN()-COLUMN($L$1))/6)</f>
        <v/>
      </c>
      <c r="AK87" s="61" t="e">
        <f>IF($I87="(送料別)",0,VLOOKUP($H87,業務便!$A$20:$O$29,4+(COLUMN()-COLUMN($M$1))/6,FALSE))</f>
        <v>#N/A</v>
      </c>
      <c r="AL87" s="62" t="e">
        <f t="shared" ca="1" si="64"/>
        <v>#VALUE!</v>
      </c>
      <c r="AM87" s="59" t="e">
        <f t="shared" ca="1" si="65"/>
        <v>#VALUE!</v>
      </c>
      <c r="AN87" s="60" t="e">
        <f t="shared" ca="1" si="66"/>
        <v>#VALUE!</v>
      </c>
      <c r="AO87" s="61" t="e">
        <f t="shared" ca="1" si="67"/>
        <v>#VALUE!</v>
      </c>
      <c r="AP87" s="61" t="str">
        <f ca="1">OFFSET(業務便入力!$W87,0,(COLUMN()-COLUMN($L$1))/6)</f>
        <v/>
      </c>
      <c r="AQ87" s="61" t="e">
        <f>IF($I87="(送料別)",0,VLOOKUP($H87,業務便!$A$20:$O$29,4+(COLUMN()-COLUMN($M$1))/6,FALSE))</f>
        <v>#N/A</v>
      </c>
      <c r="AR87" s="62" t="e">
        <f t="shared" ca="1" si="68"/>
        <v>#VALUE!</v>
      </c>
      <c r="AS87" s="59" t="e">
        <f t="shared" ca="1" si="69"/>
        <v>#VALUE!</v>
      </c>
      <c r="AT87" s="60" t="e">
        <f t="shared" ca="1" si="70"/>
        <v>#VALUE!</v>
      </c>
      <c r="AU87" s="61" t="e">
        <f t="shared" ca="1" si="71"/>
        <v>#VALUE!</v>
      </c>
      <c r="AV87" s="61" t="str">
        <f ca="1">OFFSET(業務便入力!$W87,0,(COLUMN()-COLUMN($L$1))/6)</f>
        <v/>
      </c>
      <c r="AW87" s="61" t="e">
        <f>IF($I87="(送料別)",0,VLOOKUP($H87,業務便!$A$20:$O$29,4+(COLUMN()-COLUMN($M$1))/6,FALSE))</f>
        <v>#N/A</v>
      </c>
      <c r="AX87" s="62" t="e">
        <f t="shared" ca="1" si="72"/>
        <v>#VALUE!</v>
      </c>
      <c r="AY87" s="59" t="e">
        <f t="shared" ca="1" si="73"/>
        <v>#VALUE!</v>
      </c>
      <c r="AZ87" s="60" t="e">
        <f t="shared" ca="1" si="74"/>
        <v>#VALUE!</v>
      </c>
      <c r="BA87" s="61" t="e">
        <f t="shared" ca="1" si="75"/>
        <v>#VALUE!</v>
      </c>
      <c r="BB87" s="61" t="str">
        <f ca="1">OFFSET(業務便入力!$W87,0,(COLUMN()-COLUMN($L$1))/6)</f>
        <v/>
      </c>
      <c r="BC87" s="61" t="e">
        <f>IF($I87="(送料別)",0,VLOOKUP($H87,業務便!$A$20:$O$29,4+(COLUMN()-COLUMN($M$1))/6,FALSE))</f>
        <v>#N/A</v>
      </c>
      <c r="BD87" s="62" t="e">
        <f t="shared" ca="1" si="76"/>
        <v>#VALUE!</v>
      </c>
      <c r="BE87" s="59" t="e">
        <f t="shared" ca="1" si="77"/>
        <v>#VALUE!</v>
      </c>
      <c r="BF87" s="60" t="e">
        <f t="shared" ca="1" si="78"/>
        <v>#VALUE!</v>
      </c>
      <c r="BG87" s="61" t="e">
        <f t="shared" ca="1" si="79"/>
        <v>#VALUE!</v>
      </c>
      <c r="BH87" s="61" t="str">
        <f ca="1">OFFSET(業務便入力!$W87,0,(COLUMN()-COLUMN($L$1))/6)</f>
        <v/>
      </c>
      <c r="BI87" s="61" t="e">
        <f>IF($I87="(送料別)",0,VLOOKUP($H87,業務便!$A$20:$O$29,4+(COLUMN()-COLUMN($M$1))/6,FALSE))</f>
        <v>#N/A</v>
      </c>
      <c r="BJ87" s="62" t="e">
        <f t="shared" ca="1" si="80"/>
        <v>#VALUE!</v>
      </c>
      <c r="BK87" s="59" t="e">
        <f t="shared" ca="1" si="81"/>
        <v>#VALUE!</v>
      </c>
      <c r="BL87" s="60" t="e">
        <f t="shared" ca="1" si="82"/>
        <v>#VALUE!</v>
      </c>
      <c r="BM87" s="61" t="e">
        <f t="shared" ca="1" si="83"/>
        <v>#VALUE!</v>
      </c>
      <c r="BN87" s="61" t="str">
        <f ca="1">OFFSET(業務便入力!$W87,0,(COLUMN()-COLUMN($L$1))/6)</f>
        <v/>
      </c>
      <c r="BO87" s="61" t="e">
        <f>IF($I87="(送料別)",0,VLOOKUP($H87,業務便!$A$20:$O$29,4+(COLUMN()-COLUMN($M$1))/6,FALSE))</f>
        <v>#N/A</v>
      </c>
      <c r="BP87" s="62" t="e">
        <f t="shared" ca="1" si="84"/>
        <v>#VALUE!</v>
      </c>
      <c r="BQ87" s="59" t="e">
        <f t="shared" ca="1" si="85"/>
        <v>#VALUE!</v>
      </c>
      <c r="BR87" s="60" t="e">
        <f t="shared" ca="1" si="86"/>
        <v>#VALUE!</v>
      </c>
      <c r="BS87" s="61" t="e">
        <f t="shared" ca="1" si="87"/>
        <v>#VALUE!</v>
      </c>
      <c r="BT87" s="61" t="str">
        <f ca="1">OFFSET(業務便入力!$W87,0,(COLUMN()-COLUMN($L$1))/6)</f>
        <v/>
      </c>
      <c r="BU87" s="61" t="e">
        <f>IF($I87="(送料別)",0,VLOOKUP($H87,業務便!$A$20:$O$29,4+(COLUMN()-COLUMN($M$1))/6,FALSE))</f>
        <v>#N/A</v>
      </c>
      <c r="BV87" s="62" t="e">
        <f t="shared" ca="1" si="88"/>
        <v>#VALUE!</v>
      </c>
      <c r="BW87" s="59" t="e">
        <f t="shared" ca="1" si="89"/>
        <v>#VALUE!</v>
      </c>
      <c r="BX87" s="60" t="e">
        <f t="shared" ca="1" si="90"/>
        <v>#VALUE!</v>
      </c>
      <c r="BY87" s="61" t="e">
        <f t="shared" ca="1" si="91"/>
        <v>#VALUE!</v>
      </c>
      <c r="BZ87" s="61" t="str">
        <f ca="1">OFFSET(業務便入力!$W87,0,(COLUMN()-COLUMN($L$1))/6)</f>
        <v/>
      </c>
      <c r="CA87" s="61" t="e">
        <f>IF($I87="(送料別)",0,VLOOKUP($H87,業務便!$A$20:$O$29,4+(COLUMN()-COLUMN($M$1))/6,FALSE))</f>
        <v>#N/A</v>
      </c>
      <c r="CB87" s="62" t="e">
        <f t="shared" ca="1" si="92"/>
        <v>#VALUE!</v>
      </c>
      <c r="CC87" s="59" t="e">
        <f t="shared" ca="1" si="93"/>
        <v>#VALUE!</v>
      </c>
      <c r="CD87" s="60" t="e">
        <f t="shared" ca="1" si="94"/>
        <v>#VALUE!</v>
      </c>
      <c r="CE87" s="61" t="e">
        <f t="shared" ca="1" si="95"/>
        <v>#VALUE!</v>
      </c>
    </row>
    <row r="88" spans="1:83">
      <c r="A88" s="6">
        <v>85</v>
      </c>
      <c r="B88" s="158" t="str">
        <f>IF(ISBLANK(業務便入力!B88),"",業務便入力!B88)</f>
        <v/>
      </c>
      <c r="C88" s="5" t="str">
        <f>IF(ISBLANK(業務便入力!C88),"",業務便入力!C88)</f>
        <v/>
      </c>
      <c r="D88" s="15">
        <f>IF(ISBLANK(宅配便仮計算!D88),"",宅配便仮計算!D88)</f>
        <v>0.85</v>
      </c>
      <c r="E88" s="5" t="str">
        <f>IF(ISBLANK(業務便入力!I88),"",業務便入力!I88)</f>
        <v/>
      </c>
      <c r="F88" s="5" t="str">
        <f>IF(ISBLANK(業務便入力!L88),"",業務便入力!L88)</f>
        <v/>
      </c>
      <c r="G88" s="5" t="str">
        <f>IF(ISBLANK(業務便入力!N88),"",IF(業務便入力!P88="以上",1,業務便入力!N88))</f>
        <v/>
      </c>
      <c r="H88" s="5" t="str">
        <f>IF(ISBLANK(業務便入力!Q88),"",業務便入力!Q88)</f>
        <v/>
      </c>
      <c r="I88" s="6" t="str">
        <f>IF(ISBLANK(業務便入力!R88),"",業務便入力!R88)</f>
        <v/>
      </c>
      <c r="J88" s="5" t="str">
        <f>IF(ISBLANK(業務便入力!S88),"",業務便入力!S88)</f>
        <v/>
      </c>
      <c r="K88" s="5" t="str">
        <f>IF(ISBLANK(業務便入力!T88),"",業務便入力!T88)</f>
        <v/>
      </c>
      <c r="L88" s="61" t="str">
        <f ca="1">OFFSET(業務便入力!$W88,0,(COLUMN()-COLUMN($L$1))/6)</f>
        <v/>
      </c>
      <c r="M88" s="61" t="e">
        <f>IF($I88="(送料別)",0,VLOOKUP($H88,業務便!$A$20:$O$29,4+(COLUMN()-COLUMN($M$1))/6,FALSE))</f>
        <v>#N/A</v>
      </c>
      <c r="N88" s="62" t="e">
        <f t="shared" ca="1" si="48"/>
        <v>#VALUE!</v>
      </c>
      <c r="O88" s="59" t="e">
        <f t="shared" ca="1" si="49"/>
        <v>#VALUE!</v>
      </c>
      <c r="P88" s="60" t="e">
        <f t="shared" ca="1" si="50"/>
        <v>#VALUE!</v>
      </c>
      <c r="Q88" s="61" t="e">
        <f t="shared" ca="1" si="51"/>
        <v>#VALUE!</v>
      </c>
      <c r="R88" s="61" t="str">
        <f ca="1">OFFSET(業務便入力!$W88,0,(COLUMN()-COLUMN($L$1))/6)</f>
        <v/>
      </c>
      <c r="S88" s="61" t="e">
        <f>IF($I88="(送料別)",0,VLOOKUP($H88,業務便!$A$20:$O$29,4+(COLUMN()-COLUMN($M$1))/6,FALSE))</f>
        <v>#N/A</v>
      </c>
      <c r="T88" s="62" t="e">
        <f t="shared" ca="1" si="52"/>
        <v>#VALUE!</v>
      </c>
      <c r="U88" s="59" t="e">
        <f t="shared" ca="1" si="53"/>
        <v>#VALUE!</v>
      </c>
      <c r="V88" s="60" t="e">
        <f t="shared" ca="1" si="54"/>
        <v>#VALUE!</v>
      </c>
      <c r="W88" s="61" t="e">
        <f t="shared" ca="1" si="55"/>
        <v>#VALUE!</v>
      </c>
      <c r="X88" s="61" t="str">
        <f ca="1">OFFSET(業務便入力!$W88,0,(COLUMN()-COLUMN($L$1))/6)</f>
        <v/>
      </c>
      <c r="Y88" s="61" t="e">
        <f>IF($I88="(送料別)",0,VLOOKUP($H88,業務便!$A$20:$O$29,4+(COLUMN()-COLUMN($M$1))/6,FALSE))</f>
        <v>#N/A</v>
      </c>
      <c r="Z88" s="62" t="e">
        <f t="shared" ca="1" si="56"/>
        <v>#VALUE!</v>
      </c>
      <c r="AA88" s="59" t="e">
        <f t="shared" ca="1" si="57"/>
        <v>#VALUE!</v>
      </c>
      <c r="AB88" s="60" t="e">
        <f t="shared" ca="1" si="58"/>
        <v>#VALUE!</v>
      </c>
      <c r="AC88" s="61" t="e">
        <f t="shared" ca="1" si="59"/>
        <v>#VALUE!</v>
      </c>
      <c r="AD88" s="61" t="str">
        <f ca="1">OFFSET(業務便入力!$W88,0,(COLUMN()-COLUMN($L$1))/6)</f>
        <v/>
      </c>
      <c r="AE88" s="61" t="e">
        <f>IF($I88="(送料別)",0,VLOOKUP($H88,業務便!$A$20:$O$29,4+(COLUMN()-COLUMN($M$1))/6,FALSE))</f>
        <v>#N/A</v>
      </c>
      <c r="AF88" s="62" t="e">
        <f t="shared" ca="1" si="60"/>
        <v>#VALUE!</v>
      </c>
      <c r="AG88" s="59" t="e">
        <f t="shared" ca="1" si="61"/>
        <v>#VALUE!</v>
      </c>
      <c r="AH88" s="60" t="e">
        <f t="shared" ca="1" si="62"/>
        <v>#VALUE!</v>
      </c>
      <c r="AI88" s="61" t="e">
        <f t="shared" ca="1" si="63"/>
        <v>#VALUE!</v>
      </c>
      <c r="AJ88" s="61" t="str">
        <f ca="1">OFFSET(業務便入力!$W88,0,(COLUMN()-COLUMN($L$1))/6)</f>
        <v/>
      </c>
      <c r="AK88" s="61" t="e">
        <f>IF($I88="(送料別)",0,VLOOKUP($H88,業務便!$A$20:$O$29,4+(COLUMN()-COLUMN($M$1))/6,FALSE))</f>
        <v>#N/A</v>
      </c>
      <c r="AL88" s="62" t="e">
        <f t="shared" ca="1" si="64"/>
        <v>#VALUE!</v>
      </c>
      <c r="AM88" s="59" t="e">
        <f t="shared" ca="1" si="65"/>
        <v>#VALUE!</v>
      </c>
      <c r="AN88" s="60" t="e">
        <f t="shared" ca="1" si="66"/>
        <v>#VALUE!</v>
      </c>
      <c r="AO88" s="61" t="e">
        <f t="shared" ca="1" si="67"/>
        <v>#VALUE!</v>
      </c>
      <c r="AP88" s="61" t="str">
        <f ca="1">OFFSET(業務便入力!$W88,0,(COLUMN()-COLUMN($L$1))/6)</f>
        <v/>
      </c>
      <c r="AQ88" s="61" t="e">
        <f>IF($I88="(送料別)",0,VLOOKUP($H88,業務便!$A$20:$O$29,4+(COLUMN()-COLUMN($M$1))/6,FALSE))</f>
        <v>#N/A</v>
      </c>
      <c r="AR88" s="62" t="e">
        <f t="shared" ca="1" si="68"/>
        <v>#VALUE!</v>
      </c>
      <c r="AS88" s="59" t="e">
        <f t="shared" ca="1" si="69"/>
        <v>#VALUE!</v>
      </c>
      <c r="AT88" s="60" t="e">
        <f t="shared" ca="1" si="70"/>
        <v>#VALUE!</v>
      </c>
      <c r="AU88" s="61" t="e">
        <f t="shared" ca="1" si="71"/>
        <v>#VALUE!</v>
      </c>
      <c r="AV88" s="61" t="str">
        <f ca="1">OFFSET(業務便入力!$W88,0,(COLUMN()-COLUMN($L$1))/6)</f>
        <v/>
      </c>
      <c r="AW88" s="61" t="e">
        <f>IF($I88="(送料別)",0,VLOOKUP($H88,業務便!$A$20:$O$29,4+(COLUMN()-COLUMN($M$1))/6,FALSE))</f>
        <v>#N/A</v>
      </c>
      <c r="AX88" s="62" t="e">
        <f t="shared" ca="1" si="72"/>
        <v>#VALUE!</v>
      </c>
      <c r="AY88" s="59" t="e">
        <f t="shared" ca="1" si="73"/>
        <v>#VALUE!</v>
      </c>
      <c r="AZ88" s="60" t="e">
        <f t="shared" ca="1" si="74"/>
        <v>#VALUE!</v>
      </c>
      <c r="BA88" s="61" t="e">
        <f t="shared" ca="1" si="75"/>
        <v>#VALUE!</v>
      </c>
      <c r="BB88" s="61" t="str">
        <f ca="1">OFFSET(業務便入力!$W88,0,(COLUMN()-COLUMN($L$1))/6)</f>
        <v/>
      </c>
      <c r="BC88" s="61" t="e">
        <f>IF($I88="(送料別)",0,VLOOKUP($H88,業務便!$A$20:$O$29,4+(COLUMN()-COLUMN($M$1))/6,FALSE))</f>
        <v>#N/A</v>
      </c>
      <c r="BD88" s="62" t="e">
        <f t="shared" ca="1" si="76"/>
        <v>#VALUE!</v>
      </c>
      <c r="BE88" s="59" t="e">
        <f t="shared" ca="1" si="77"/>
        <v>#VALUE!</v>
      </c>
      <c r="BF88" s="60" t="e">
        <f t="shared" ca="1" si="78"/>
        <v>#VALUE!</v>
      </c>
      <c r="BG88" s="61" t="e">
        <f t="shared" ca="1" si="79"/>
        <v>#VALUE!</v>
      </c>
      <c r="BH88" s="61" t="str">
        <f ca="1">OFFSET(業務便入力!$W88,0,(COLUMN()-COLUMN($L$1))/6)</f>
        <v/>
      </c>
      <c r="BI88" s="61" t="e">
        <f>IF($I88="(送料別)",0,VLOOKUP($H88,業務便!$A$20:$O$29,4+(COLUMN()-COLUMN($M$1))/6,FALSE))</f>
        <v>#N/A</v>
      </c>
      <c r="BJ88" s="62" t="e">
        <f t="shared" ca="1" si="80"/>
        <v>#VALUE!</v>
      </c>
      <c r="BK88" s="59" t="e">
        <f t="shared" ca="1" si="81"/>
        <v>#VALUE!</v>
      </c>
      <c r="BL88" s="60" t="e">
        <f t="shared" ca="1" si="82"/>
        <v>#VALUE!</v>
      </c>
      <c r="BM88" s="61" t="e">
        <f t="shared" ca="1" si="83"/>
        <v>#VALUE!</v>
      </c>
      <c r="BN88" s="61" t="str">
        <f ca="1">OFFSET(業務便入力!$W88,0,(COLUMN()-COLUMN($L$1))/6)</f>
        <v/>
      </c>
      <c r="BO88" s="61" t="e">
        <f>IF($I88="(送料別)",0,VLOOKUP($H88,業務便!$A$20:$O$29,4+(COLUMN()-COLUMN($M$1))/6,FALSE))</f>
        <v>#N/A</v>
      </c>
      <c r="BP88" s="62" t="e">
        <f t="shared" ca="1" si="84"/>
        <v>#VALUE!</v>
      </c>
      <c r="BQ88" s="59" t="e">
        <f t="shared" ca="1" si="85"/>
        <v>#VALUE!</v>
      </c>
      <c r="BR88" s="60" t="e">
        <f t="shared" ca="1" si="86"/>
        <v>#VALUE!</v>
      </c>
      <c r="BS88" s="61" t="e">
        <f t="shared" ca="1" si="87"/>
        <v>#VALUE!</v>
      </c>
      <c r="BT88" s="61" t="str">
        <f ca="1">OFFSET(業務便入力!$W88,0,(COLUMN()-COLUMN($L$1))/6)</f>
        <v/>
      </c>
      <c r="BU88" s="61" t="e">
        <f>IF($I88="(送料別)",0,VLOOKUP($H88,業務便!$A$20:$O$29,4+(COLUMN()-COLUMN($M$1))/6,FALSE))</f>
        <v>#N/A</v>
      </c>
      <c r="BV88" s="62" t="e">
        <f t="shared" ca="1" si="88"/>
        <v>#VALUE!</v>
      </c>
      <c r="BW88" s="59" t="e">
        <f t="shared" ca="1" si="89"/>
        <v>#VALUE!</v>
      </c>
      <c r="BX88" s="60" t="e">
        <f t="shared" ca="1" si="90"/>
        <v>#VALUE!</v>
      </c>
      <c r="BY88" s="61" t="e">
        <f t="shared" ca="1" si="91"/>
        <v>#VALUE!</v>
      </c>
      <c r="BZ88" s="61" t="str">
        <f ca="1">OFFSET(業務便入力!$W88,0,(COLUMN()-COLUMN($L$1))/6)</f>
        <v/>
      </c>
      <c r="CA88" s="61" t="e">
        <f>IF($I88="(送料別)",0,VLOOKUP($H88,業務便!$A$20:$O$29,4+(COLUMN()-COLUMN($M$1))/6,FALSE))</f>
        <v>#N/A</v>
      </c>
      <c r="CB88" s="62" t="e">
        <f t="shared" ca="1" si="92"/>
        <v>#VALUE!</v>
      </c>
      <c r="CC88" s="59" t="e">
        <f t="shared" ca="1" si="93"/>
        <v>#VALUE!</v>
      </c>
      <c r="CD88" s="60" t="e">
        <f t="shared" ca="1" si="94"/>
        <v>#VALUE!</v>
      </c>
      <c r="CE88" s="61" t="e">
        <f t="shared" ca="1" si="95"/>
        <v>#VALUE!</v>
      </c>
    </row>
    <row r="89" spans="1:83">
      <c r="A89" s="6">
        <v>86</v>
      </c>
      <c r="B89" s="158" t="str">
        <f>IF(ISBLANK(業務便入力!B89),"",業務便入力!B89)</f>
        <v/>
      </c>
      <c r="C89" s="5" t="str">
        <f>IF(ISBLANK(業務便入力!C89),"",業務便入力!C89)</f>
        <v/>
      </c>
      <c r="D89" s="15">
        <f>IF(ISBLANK(宅配便仮計算!D89),"",宅配便仮計算!D89)</f>
        <v>0.85</v>
      </c>
      <c r="E89" s="5" t="str">
        <f>IF(ISBLANK(業務便入力!I89),"",業務便入力!I89)</f>
        <v/>
      </c>
      <c r="F89" s="5" t="str">
        <f>IF(ISBLANK(業務便入力!L89),"",業務便入力!L89)</f>
        <v/>
      </c>
      <c r="G89" s="5" t="str">
        <f>IF(ISBLANK(業務便入力!N89),"",IF(業務便入力!P89="以上",1,業務便入力!N89))</f>
        <v/>
      </c>
      <c r="H89" s="5" t="str">
        <f>IF(ISBLANK(業務便入力!Q89),"",業務便入力!Q89)</f>
        <v/>
      </c>
      <c r="I89" s="6" t="str">
        <f>IF(ISBLANK(業務便入力!R89),"",業務便入力!R89)</f>
        <v/>
      </c>
      <c r="J89" s="5" t="str">
        <f>IF(ISBLANK(業務便入力!S89),"",業務便入力!S89)</f>
        <v/>
      </c>
      <c r="K89" s="5" t="str">
        <f>IF(ISBLANK(業務便入力!T89),"",業務便入力!T89)</f>
        <v/>
      </c>
      <c r="L89" s="61" t="str">
        <f ca="1">OFFSET(業務便入力!$W89,0,(COLUMN()-COLUMN($L$1))/6)</f>
        <v/>
      </c>
      <c r="M89" s="61" t="e">
        <f>IF($I89="(送料別)",0,VLOOKUP($H89,業務便!$A$20:$O$29,4+(COLUMN()-COLUMN($M$1))/6,FALSE))</f>
        <v>#N/A</v>
      </c>
      <c r="N89" s="62" t="e">
        <f t="shared" ca="1" si="48"/>
        <v>#VALUE!</v>
      </c>
      <c r="O89" s="59" t="e">
        <f t="shared" ca="1" si="49"/>
        <v>#VALUE!</v>
      </c>
      <c r="P89" s="60" t="e">
        <f t="shared" ca="1" si="50"/>
        <v>#VALUE!</v>
      </c>
      <c r="Q89" s="61" t="e">
        <f t="shared" ca="1" si="51"/>
        <v>#VALUE!</v>
      </c>
      <c r="R89" s="61" t="str">
        <f ca="1">OFFSET(業務便入力!$W89,0,(COLUMN()-COLUMN($L$1))/6)</f>
        <v/>
      </c>
      <c r="S89" s="61" t="e">
        <f>IF($I89="(送料別)",0,VLOOKUP($H89,業務便!$A$20:$O$29,4+(COLUMN()-COLUMN($M$1))/6,FALSE))</f>
        <v>#N/A</v>
      </c>
      <c r="T89" s="62" t="e">
        <f t="shared" ca="1" si="52"/>
        <v>#VALUE!</v>
      </c>
      <c r="U89" s="59" t="e">
        <f t="shared" ca="1" si="53"/>
        <v>#VALUE!</v>
      </c>
      <c r="V89" s="60" t="e">
        <f t="shared" ca="1" si="54"/>
        <v>#VALUE!</v>
      </c>
      <c r="W89" s="61" t="e">
        <f t="shared" ca="1" si="55"/>
        <v>#VALUE!</v>
      </c>
      <c r="X89" s="61" t="str">
        <f ca="1">OFFSET(業務便入力!$W89,0,(COLUMN()-COLUMN($L$1))/6)</f>
        <v/>
      </c>
      <c r="Y89" s="61" t="e">
        <f>IF($I89="(送料別)",0,VLOOKUP($H89,業務便!$A$20:$O$29,4+(COLUMN()-COLUMN($M$1))/6,FALSE))</f>
        <v>#N/A</v>
      </c>
      <c r="Z89" s="62" t="e">
        <f t="shared" ca="1" si="56"/>
        <v>#VALUE!</v>
      </c>
      <c r="AA89" s="59" t="e">
        <f t="shared" ca="1" si="57"/>
        <v>#VALUE!</v>
      </c>
      <c r="AB89" s="60" t="e">
        <f t="shared" ca="1" si="58"/>
        <v>#VALUE!</v>
      </c>
      <c r="AC89" s="61" t="e">
        <f t="shared" ca="1" si="59"/>
        <v>#VALUE!</v>
      </c>
      <c r="AD89" s="61" t="str">
        <f ca="1">OFFSET(業務便入力!$W89,0,(COLUMN()-COLUMN($L$1))/6)</f>
        <v/>
      </c>
      <c r="AE89" s="61" t="e">
        <f>IF($I89="(送料別)",0,VLOOKUP($H89,業務便!$A$20:$O$29,4+(COLUMN()-COLUMN($M$1))/6,FALSE))</f>
        <v>#N/A</v>
      </c>
      <c r="AF89" s="62" t="e">
        <f t="shared" ca="1" si="60"/>
        <v>#VALUE!</v>
      </c>
      <c r="AG89" s="59" t="e">
        <f t="shared" ca="1" si="61"/>
        <v>#VALUE!</v>
      </c>
      <c r="AH89" s="60" t="e">
        <f t="shared" ca="1" si="62"/>
        <v>#VALUE!</v>
      </c>
      <c r="AI89" s="61" t="e">
        <f t="shared" ca="1" si="63"/>
        <v>#VALUE!</v>
      </c>
      <c r="AJ89" s="61" t="str">
        <f ca="1">OFFSET(業務便入力!$W89,0,(COLUMN()-COLUMN($L$1))/6)</f>
        <v/>
      </c>
      <c r="AK89" s="61" t="e">
        <f>IF($I89="(送料別)",0,VLOOKUP($H89,業務便!$A$20:$O$29,4+(COLUMN()-COLUMN($M$1))/6,FALSE))</f>
        <v>#N/A</v>
      </c>
      <c r="AL89" s="62" t="e">
        <f t="shared" ca="1" si="64"/>
        <v>#VALUE!</v>
      </c>
      <c r="AM89" s="59" t="e">
        <f t="shared" ca="1" si="65"/>
        <v>#VALUE!</v>
      </c>
      <c r="AN89" s="60" t="e">
        <f t="shared" ca="1" si="66"/>
        <v>#VALUE!</v>
      </c>
      <c r="AO89" s="61" t="e">
        <f t="shared" ca="1" si="67"/>
        <v>#VALUE!</v>
      </c>
      <c r="AP89" s="61" t="str">
        <f ca="1">OFFSET(業務便入力!$W89,0,(COLUMN()-COLUMN($L$1))/6)</f>
        <v/>
      </c>
      <c r="AQ89" s="61" t="e">
        <f>IF($I89="(送料別)",0,VLOOKUP($H89,業務便!$A$20:$O$29,4+(COLUMN()-COLUMN($M$1))/6,FALSE))</f>
        <v>#N/A</v>
      </c>
      <c r="AR89" s="62" t="e">
        <f t="shared" ca="1" si="68"/>
        <v>#VALUE!</v>
      </c>
      <c r="AS89" s="59" t="e">
        <f t="shared" ca="1" si="69"/>
        <v>#VALUE!</v>
      </c>
      <c r="AT89" s="60" t="e">
        <f t="shared" ca="1" si="70"/>
        <v>#VALUE!</v>
      </c>
      <c r="AU89" s="61" t="e">
        <f t="shared" ca="1" si="71"/>
        <v>#VALUE!</v>
      </c>
      <c r="AV89" s="61" t="str">
        <f ca="1">OFFSET(業務便入力!$W89,0,(COLUMN()-COLUMN($L$1))/6)</f>
        <v/>
      </c>
      <c r="AW89" s="61" t="e">
        <f>IF($I89="(送料別)",0,VLOOKUP($H89,業務便!$A$20:$O$29,4+(COLUMN()-COLUMN($M$1))/6,FALSE))</f>
        <v>#N/A</v>
      </c>
      <c r="AX89" s="62" t="e">
        <f t="shared" ca="1" si="72"/>
        <v>#VALUE!</v>
      </c>
      <c r="AY89" s="59" t="e">
        <f t="shared" ca="1" si="73"/>
        <v>#VALUE!</v>
      </c>
      <c r="AZ89" s="60" t="e">
        <f t="shared" ca="1" si="74"/>
        <v>#VALUE!</v>
      </c>
      <c r="BA89" s="61" t="e">
        <f t="shared" ca="1" si="75"/>
        <v>#VALUE!</v>
      </c>
      <c r="BB89" s="61" t="str">
        <f ca="1">OFFSET(業務便入力!$W89,0,(COLUMN()-COLUMN($L$1))/6)</f>
        <v/>
      </c>
      <c r="BC89" s="61" t="e">
        <f>IF($I89="(送料別)",0,VLOOKUP($H89,業務便!$A$20:$O$29,4+(COLUMN()-COLUMN($M$1))/6,FALSE))</f>
        <v>#N/A</v>
      </c>
      <c r="BD89" s="62" t="e">
        <f t="shared" ca="1" si="76"/>
        <v>#VALUE!</v>
      </c>
      <c r="BE89" s="59" t="e">
        <f t="shared" ca="1" si="77"/>
        <v>#VALUE!</v>
      </c>
      <c r="BF89" s="60" t="e">
        <f t="shared" ca="1" si="78"/>
        <v>#VALUE!</v>
      </c>
      <c r="BG89" s="61" t="e">
        <f t="shared" ca="1" si="79"/>
        <v>#VALUE!</v>
      </c>
      <c r="BH89" s="61" t="str">
        <f ca="1">OFFSET(業務便入力!$W89,0,(COLUMN()-COLUMN($L$1))/6)</f>
        <v/>
      </c>
      <c r="BI89" s="61" t="e">
        <f>IF($I89="(送料別)",0,VLOOKUP($H89,業務便!$A$20:$O$29,4+(COLUMN()-COLUMN($M$1))/6,FALSE))</f>
        <v>#N/A</v>
      </c>
      <c r="BJ89" s="62" t="e">
        <f t="shared" ca="1" si="80"/>
        <v>#VALUE!</v>
      </c>
      <c r="BK89" s="59" t="e">
        <f t="shared" ca="1" si="81"/>
        <v>#VALUE!</v>
      </c>
      <c r="BL89" s="60" t="e">
        <f t="shared" ca="1" si="82"/>
        <v>#VALUE!</v>
      </c>
      <c r="BM89" s="61" t="e">
        <f t="shared" ca="1" si="83"/>
        <v>#VALUE!</v>
      </c>
      <c r="BN89" s="61" t="str">
        <f ca="1">OFFSET(業務便入力!$W89,0,(COLUMN()-COLUMN($L$1))/6)</f>
        <v/>
      </c>
      <c r="BO89" s="61" t="e">
        <f>IF($I89="(送料別)",0,VLOOKUP($H89,業務便!$A$20:$O$29,4+(COLUMN()-COLUMN($M$1))/6,FALSE))</f>
        <v>#N/A</v>
      </c>
      <c r="BP89" s="62" t="e">
        <f t="shared" ca="1" si="84"/>
        <v>#VALUE!</v>
      </c>
      <c r="BQ89" s="59" t="e">
        <f t="shared" ca="1" si="85"/>
        <v>#VALUE!</v>
      </c>
      <c r="BR89" s="60" t="e">
        <f t="shared" ca="1" si="86"/>
        <v>#VALUE!</v>
      </c>
      <c r="BS89" s="61" t="e">
        <f t="shared" ca="1" si="87"/>
        <v>#VALUE!</v>
      </c>
      <c r="BT89" s="61" t="str">
        <f ca="1">OFFSET(業務便入力!$W89,0,(COLUMN()-COLUMN($L$1))/6)</f>
        <v/>
      </c>
      <c r="BU89" s="61" t="e">
        <f>IF($I89="(送料別)",0,VLOOKUP($H89,業務便!$A$20:$O$29,4+(COLUMN()-COLUMN($M$1))/6,FALSE))</f>
        <v>#N/A</v>
      </c>
      <c r="BV89" s="62" t="e">
        <f t="shared" ca="1" si="88"/>
        <v>#VALUE!</v>
      </c>
      <c r="BW89" s="59" t="e">
        <f t="shared" ca="1" si="89"/>
        <v>#VALUE!</v>
      </c>
      <c r="BX89" s="60" t="e">
        <f t="shared" ca="1" si="90"/>
        <v>#VALUE!</v>
      </c>
      <c r="BY89" s="61" t="e">
        <f t="shared" ca="1" si="91"/>
        <v>#VALUE!</v>
      </c>
      <c r="BZ89" s="61" t="str">
        <f ca="1">OFFSET(業務便入力!$W89,0,(COLUMN()-COLUMN($L$1))/6)</f>
        <v/>
      </c>
      <c r="CA89" s="61" t="e">
        <f>IF($I89="(送料別)",0,VLOOKUP($H89,業務便!$A$20:$O$29,4+(COLUMN()-COLUMN($M$1))/6,FALSE))</f>
        <v>#N/A</v>
      </c>
      <c r="CB89" s="62" t="e">
        <f t="shared" ca="1" si="92"/>
        <v>#VALUE!</v>
      </c>
      <c r="CC89" s="59" t="e">
        <f t="shared" ca="1" si="93"/>
        <v>#VALUE!</v>
      </c>
      <c r="CD89" s="60" t="e">
        <f t="shared" ca="1" si="94"/>
        <v>#VALUE!</v>
      </c>
      <c r="CE89" s="61" t="e">
        <f t="shared" ca="1" si="95"/>
        <v>#VALUE!</v>
      </c>
    </row>
    <row r="90" spans="1:83">
      <c r="A90" s="6">
        <v>87</v>
      </c>
      <c r="B90" s="158" t="str">
        <f>IF(ISBLANK(業務便入力!B90),"",業務便入力!B90)</f>
        <v/>
      </c>
      <c r="C90" s="5" t="str">
        <f>IF(ISBLANK(業務便入力!C90),"",業務便入力!C90)</f>
        <v/>
      </c>
      <c r="D90" s="15">
        <f>IF(ISBLANK(宅配便仮計算!D90),"",宅配便仮計算!D90)</f>
        <v>0.85</v>
      </c>
      <c r="E90" s="5" t="str">
        <f>IF(ISBLANK(業務便入力!I90),"",業務便入力!I90)</f>
        <v/>
      </c>
      <c r="F90" s="5" t="str">
        <f>IF(ISBLANK(業務便入力!L90),"",業務便入力!L90)</f>
        <v/>
      </c>
      <c r="G90" s="5" t="str">
        <f>IF(ISBLANK(業務便入力!N90),"",IF(業務便入力!P90="以上",1,業務便入力!N90))</f>
        <v/>
      </c>
      <c r="H90" s="5" t="str">
        <f>IF(ISBLANK(業務便入力!Q90),"",業務便入力!Q90)</f>
        <v/>
      </c>
      <c r="I90" s="6" t="str">
        <f>IF(ISBLANK(業務便入力!R90),"",業務便入力!R90)</f>
        <v/>
      </c>
      <c r="J90" s="5" t="str">
        <f>IF(ISBLANK(業務便入力!S90),"",業務便入力!S90)</f>
        <v/>
      </c>
      <c r="K90" s="5" t="str">
        <f>IF(ISBLANK(業務便入力!T90),"",業務便入力!T90)</f>
        <v/>
      </c>
      <c r="L90" s="61" t="str">
        <f ca="1">OFFSET(業務便入力!$W90,0,(COLUMN()-COLUMN($L$1))/6)</f>
        <v/>
      </c>
      <c r="M90" s="61" t="e">
        <f>IF($I90="(送料別)",0,VLOOKUP($H90,業務便!$A$20:$O$29,4+(COLUMN()-COLUMN($M$1))/6,FALSE))</f>
        <v>#N/A</v>
      </c>
      <c r="N90" s="62" t="e">
        <f t="shared" ca="1" si="48"/>
        <v>#VALUE!</v>
      </c>
      <c r="O90" s="59" t="e">
        <f t="shared" ca="1" si="49"/>
        <v>#VALUE!</v>
      </c>
      <c r="P90" s="60" t="e">
        <f t="shared" ca="1" si="50"/>
        <v>#VALUE!</v>
      </c>
      <c r="Q90" s="61" t="e">
        <f t="shared" ca="1" si="51"/>
        <v>#VALUE!</v>
      </c>
      <c r="R90" s="61" t="str">
        <f ca="1">OFFSET(業務便入力!$W90,0,(COLUMN()-COLUMN($L$1))/6)</f>
        <v/>
      </c>
      <c r="S90" s="61" t="e">
        <f>IF($I90="(送料別)",0,VLOOKUP($H90,業務便!$A$20:$O$29,4+(COLUMN()-COLUMN($M$1))/6,FALSE))</f>
        <v>#N/A</v>
      </c>
      <c r="T90" s="62" t="e">
        <f t="shared" ca="1" si="52"/>
        <v>#VALUE!</v>
      </c>
      <c r="U90" s="59" t="e">
        <f t="shared" ca="1" si="53"/>
        <v>#VALUE!</v>
      </c>
      <c r="V90" s="60" t="e">
        <f t="shared" ca="1" si="54"/>
        <v>#VALUE!</v>
      </c>
      <c r="W90" s="61" t="e">
        <f t="shared" ca="1" si="55"/>
        <v>#VALUE!</v>
      </c>
      <c r="X90" s="61" t="str">
        <f ca="1">OFFSET(業務便入力!$W90,0,(COLUMN()-COLUMN($L$1))/6)</f>
        <v/>
      </c>
      <c r="Y90" s="61" t="e">
        <f>IF($I90="(送料別)",0,VLOOKUP($H90,業務便!$A$20:$O$29,4+(COLUMN()-COLUMN($M$1))/6,FALSE))</f>
        <v>#N/A</v>
      </c>
      <c r="Z90" s="62" t="e">
        <f t="shared" ca="1" si="56"/>
        <v>#VALUE!</v>
      </c>
      <c r="AA90" s="59" t="e">
        <f t="shared" ca="1" si="57"/>
        <v>#VALUE!</v>
      </c>
      <c r="AB90" s="60" t="e">
        <f t="shared" ca="1" si="58"/>
        <v>#VALUE!</v>
      </c>
      <c r="AC90" s="61" t="e">
        <f t="shared" ca="1" si="59"/>
        <v>#VALUE!</v>
      </c>
      <c r="AD90" s="61" t="str">
        <f ca="1">OFFSET(業務便入力!$W90,0,(COLUMN()-COLUMN($L$1))/6)</f>
        <v/>
      </c>
      <c r="AE90" s="61" t="e">
        <f>IF($I90="(送料別)",0,VLOOKUP($H90,業務便!$A$20:$O$29,4+(COLUMN()-COLUMN($M$1))/6,FALSE))</f>
        <v>#N/A</v>
      </c>
      <c r="AF90" s="62" t="e">
        <f t="shared" ca="1" si="60"/>
        <v>#VALUE!</v>
      </c>
      <c r="AG90" s="59" t="e">
        <f t="shared" ca="1" si="61"/>
        <v>#VALUE!</v>
      </c>
      <c r="AH90" s="60" t="e">
        <f t="shared" ca="1" si="62"/>
        <v>#VALUE!</v>
      </c>
      <c r="AI90" s="61" t="e">
        <f t="shared" ca="1" si="63"/>
        <v>#VALUE!</v>
      </c>
      <c r="AJ90" s="61" t="str">
        <f ca="1">OFFSET(業務便入力!$W90,0,(COLUMN()-COLUMN($L$1))/6)</f>
        <v/>
      </c>
      <c r="AK90" s="61" t="e">
        <f>IF($I90="(送料別)",0,VLOOKUP($H90,業務便!$A$20:$O$29,4+(COLUMN()-COLUMN($M$1))/6,FALSE))</f>
        <v>#N/A</v>
      </c>
      <c r="AL90" s="62" t="e">
        <f t="shared" ca="1" si="64"/>
        <v>#VALUE!</v>
      </c>
      <c r="AM90" s="59" t="e">
        <f t="shared" ca="1" si="65"/>
        <v>#VALUE!</v>
      </c>
      <c r="AN90" s="60" t="e">
        <f t="shared" ca="1" si="66"/>
        <v>#VALUE!</v>
      </c>
      <c r="AO90" s="61" t="e">
        <f t="shared" ca="1" si="67"/>
        <v>#VALUE!</v>
      </c>
      <c r="AP90" s="61" t="str">
        <f ca="1">OFFSET(業務便入力!$W90,0,(COLUMN()-COLUMN($L$1))/6)</f>
        <v/>
      </c>
      <c r="AQ90" s="61" t="e">
        <f>IF($I90="(送料別)",0,VLOOKUP($H90,業務便!$A$20:$O$29,4+(COLUMN()-COLUMN($M$1))/6,FALSE))</f>
        <v>#N/A</v>
      </c>
      <c r="AR90" s="62" t="e">
        <f t="shared" ca="1" si="68"/>
        <v>#VALUE!</v>
      </c>
      <c r="AS90" s="59" t="e">
        <f t="shared" ca="1" si="69"/>
        <v>#VALUE!</v>
      </c>
      <c r="AT90" s="60" t="e">
        <f t="shared" ca="1" si="70"/>
        <v>#VALUE!</v>
      </c>
      <c r="AU90" s="61" t="e">
        <f t="shared" ca="1" si="71"/>
        <v>#VALUE!</v>
      </c>
      <c r="AV90" s="61" t="str">
        <f ca="1">OFFSET(業務便入力!$W90,0,(COLUMN()-COLUMN($L$1))/6)</f>
        <v/>
      </c>
      <c r="AW90" s="61" t="e">
        <f>IF($I90="(送料別)",0,VLOOKUP($H90,業務便!$A$20:$O$29,4+(COLUMN()-COLUMN($M$1))/6,FALSE))</f>
        <v>#N/A</v>
      </c>
      <c r="AX90" s="62" t="e">
        <f t="shared" ca="1" si="72"/>
        <v>#VALUE!</v>
      </c>
      <c r="AY90" s="59" t="e">
        <f t="shared" ca="1" si="73"/>
        <v>#VALUE!</v>
      </c>
      <c r="AZ90" s="60" t="e">
        <f t="shared" ca="1" si="74"/>
        <v>#VALUE!</v>
      </c>
      <c r="BA90" s="61" t="e">
        <f t="shared" ca="1" si="75"/>
        <v>#VALUE!</v>
      </c>
      <c r="BB90" s="61" t="str">
        <f ca="1">OFFSET(業務便入力!$W90,0,(COLUMN()-COLUMN($L$1))/6)</f>
        <v/>
      </c>
      <c r="BC90" s="61" t="e">
        <f>IF($I90="(送料別)",0,VLOOKUP($H90,業務便!$A$20:$O$29,4+(COLUMN()-COLUMN($M$1))/6,FALSE))</f>
        <v>#N/A</v>
      </c>
      <c r="BD90" s="62" t="e">
        <f t="shared" ca="1" si="76"/>
        <v>#VALUE!</v>
      </c>
      <c r="BE90" s="59" t="e">
        <f t="shared" ca="1" si="77"/>
        <v>#VALUE!</v>
      </c>
      <c r="BF90" s="60" t="e">
        <f t="shared" ca="1" si="78"/>
        <v>#VALUE!</v>
      </c>
      <c r="BG90" s="61" t="e">
        <f t="shared" ca="1" si="79"/>
        <v>#VALUE!</v>
      </c>
      <c r="BH90" s="61" t="str">
        <f ca="1">OFFSET(業務便入力!$W90,0,(COLUMN()-COLUMN($L$1))/6)</f>
        <v/>
      </c>
      <c r="BI90" s="61" t="e">
        <f>IF($I90="(送料別)",0,VLOOKUP($H90,業務便!$A$20:$O$29,4+(COLUMN()-COLUMN($M$1))/6,FALSE))</f>
        <v>#N/A</v>
      </c>
      <c r="BJ90" s="62" t="e">
        <f t="shared" ca="1" si="80"/>
        <v>#VALUE!</v>
      </c>
      <c r="BK90" s="59" t="e">
        <f t="shared" ca="1" si="81"/>
        <v>#VALUE!</v>
      </c>
      <c r="BL90" s="60" t="e">
        <f t="shared" ca="1" si="82"/>
        <v>#VALUE!</v>
      </c>
      <c r="BM90" s="61" t="e">
        <f t="shared" ca="1" si="83"/>
        <v>#VALUE!</v>
      </c>
      <c r="BN90" s="61" t="str">
        <f ca="1">OFFSET(業務便入力!$W90,0,(COLUMN()-COLUMN($L$1))/6)</f>
        <v/>
      </c>
      <c r="BO90" s="61" t="e">
        <f>IF($I90="(送料別)",0,VLOOKUP($H90,業務便!$A$20:$O$29,4+(COLUMN()-COLUMN($M$1))/6,FALSE))</f>
        <v>#N/A</v>
      </c>
      <c r="BP90" s="62" t="e">
        <f t="shared" ca="1" si="84"/>
        <v>#VALUE!</v>
      </c>
      <c r="BQ90" s="59" t="e">
        <f t="shared" ca="1" si="85"/>
        <v>#VALUE!</v>
      </c>
      <c r="BR90" s="60" t="e">
        <f t="shared" ca="1" si="86"/>
        <v>#VALUE!</v>
      </c>
      <c r="BS90" s="61" t="e">
        <f t="shared" ca="1" si="87"/>
        <v>#VALUE!</v>
      </c>
      <c r="BT90" s="61" t="str">
        <f ca="1">OFFSET(業務便入力!$W90,0,(COLUMN()-COLUMN($L$1))/6)</f>
        <v/>
      </c>
      <c r="BU90" s="61" t="e">
        <f>IF($I90="(送料別)",0,VLOOKUP($H90,業務便!$A$20:$O$29,4+(COLUMN()-COLUMN($M$1))/6,FALSE))</f>
        <v>#N/A</v>
      </c>
      <c r="BV90" s="62" t="e">
        <f t="shared" ca="1" si="88"/>
        <v>#VALUE!</v>
      </c>
      <c r="BW90" s="59" t="e">
        <f t="shared" ca="1" si="89"/>
        <v>#VALUE!</v>
      </c>
      <c r="BX90" s="60" t="e">
        <f t="shared" ca="1" si="90"/>
        <v>#VALUE!</v>
      </c>
      <c r="BY90" s="61" t="e">
        <f t="shared" ca="1" si="91"/>
        <v>#VALUE!</v>
      </c>
      <c r="BZ90" s="61" t="str">
        <f ca="1">OFFSET(業務便入力!$W90,0,(COLUMN()-COLUMN($L$1))/6)</f>
        <v/>
      </c>
      <c r="CA90" s="61" t="e">
        <f>IF($I90="(送料別)",0,VLOOKUP($H90,業務便!$A$20:$O$29,4+(COLUMN()-COLUMN($M$1))/6,FALSE))</f>
        <v>#N/A</v>
      </c>
      <c r="CB90" s="62" t="e">
        <f t="shared" ca="1" si="92"/>
        <v>#VALUE!</v>
      </c>
      <c r="CC90" s="59" t="e">
        <f t="shared" ca="1" si="93"/>
        <v>#VALUE!</v>
      </c>
      <c r="CD90" s="60" t="e">
        <f t="shared" ca="1" si="94"/>
        <v>#VALUE!</v>
      </c>
      <c r="CE90" s="61" t="e">
        <f t="shared" ca="1" si="95"/>
        <v>#VALUE!</v>
      </c>
    </row>
    <row r="91" spans="1:83">
      <c r="A91" s="6">
        <v>88</v>
      </c>
      <c r="B91" s="158" t="str">
        <f>IF(ISBLANK(業務便入力!B91),"",業務便入力!B91)</f>
        <v/>
      </c>
      <c r="C91" s="5" t="str">
        <f>IF(ISBLANK(業務便入力!C91),"",業務便入力!C91)</f>
        <v/>
      </c>
      <c r="D91" s="15">
        <f>IF(ISBLANK(宅配便仮計算!D91),"",宅配便仮計算!D91)</f>
        <v>0.85</v>
      </c>
      <c r="E91" s="5" t="str">
        <f>IF(ISBLANK(業務便入力!I91),"",業務便入力!I91)</f>
        <v/>
      </c>
      <c r="F91" s="5" t="str">
        <f>IF(ISBLANK(業務便入力!L91),"",業務便入力!L91)</f>
        <v/>
      </c>
      <c r="G91" s="5" t="str">
        <f>IF(ISBLANK(業務便入力!N91),"",IF(業務便入力!P91="以上",1,業務便入力!N91))</f>
        <v/>
      </c>
      <c r="H91" s="5" t="str">
        <f>IF(ISBLANK(業務便入力!Q91),"",業務便入力!Q91)</f>
        <v/>
      </c>
      <c r="I91" s="6" t="str">
        <f>IF(ISBLANK(業務便入力!R91),"",業務便入力!R91)</f>
        <v/>
      </c>
      <c r="J91" s="5" t="str">
        <f>IF(ISBLANK(業務便入力!S91),"",業務便入力!S91)</f>
        <v/>
      </c>
      <c r="K91" s="5" t="str">
        <f>IF(ISBLANK(業務便入力!T91),"",業務便入力!T91)</f>
        <v/>
      </c>
      <c r="L91" s="61" t="str">
        <f ca="1">OFFSET(業務便入力!$W91,0,(COLUMN()-COLUMN($L$1))/6)</f>
        <v/>
      </c>
      <c r="M91" s="61" t="e">
        <f>IF($I91="(送料別)",0,VLOOKUP($H91,業務便!$A$20:$O$29,4+(COLUMN()-COLUMN($M$1))/6,FALSE))</f>
        <v>#N/A</v>
      </c>
      <c r="N91" s="62" t="e">
        <f t="shared" ca="1" si="48"/>
        <v>#VALUE!</v>
      </c>
      <c r="O91" s="59" t="e">
        <f t="shared" ca="1" si="49"/>
        <v>#VALUE!</v>
      </c>
      <c r="P91" s="60" t="e">
        <f t="shared" ca="1" si="50"/>
        <v>#VALUE!</v>
      </c>
      <c r="Q91" s="61" t="e">
        <f t="shared" ca="1" si="51"/>
        <v>#VALUE!</v>
      </c>
      <c r="R91" s="61" t="str">
        <f ca="1">OFFSET(業務便入力!$W91,0,(COLUMN()-COLUMN($L$1))/6)</f>
        <v/>
      </c>
      <c r="S91" s="61" t="e">
        <f>IF($I91="(送料別)",0,VLOOKUP($H91,業務便!$A$20:$O$29,4+(COLUMN()-COLUMN($M$1))/6,FALSE))</f>
        <v>#N/A</v>
      </c>
      <c r="T91" s="62" t="e">
        <f t="shared" ca="1" si="52"/>
        <v>#VALUE!</v>
      </c>
      <c r="U91" s="59" t="e">
        <f t="shared" ca="1" si="53"/>
        <v>#VALUE!</v>
      </c>
      <c r="V91" s="60" t="e">
        <f t="shared" ca="1" si="54"/>
        <v>#VALUE!</v>
      </c>
      <c r="W91" s="61" t="e">
        <f t="shared" ca="1" si="55"/>
        <v>#VALUE!</v>
      </c>
      <c r="X91" s="61" t="str">
        <f ca="1">OFFSET(業務便入力!$W91,0,(COLUMN()-COLUMN($L$1))/6)</f>
        <v/>
      </c>
      <c r="Y91" s="61" t="e">
        <f>IF($I91="(送料別)",0,VLOOKUP($H91,業務便!$A$20:$O$29,4+(COLUMN()-COLUMN($M$1))/6,FALSE))</f>
        <v>#N/A</v>
      </c>
      <c r="Z91" s="62" t="e">
        <f t="shared" ca="1" si="56"/>
        <v>#VALUE!</v>
      </c>
      <c r="AA91" s="59" t="e">
        <f t="shared" ca="1" si="57"/>
        <v>#VALUE!</v>
      </c>
      <c r="AB91" s="60" t="e">
        <f t="shared" ca="1" si="58"/>
        <v>#VALUE!</v>
      </c>
      <c r="AC91" s="61" t="e">
        <f t="shared" ca="1" si="59"/>
        <v>#VALUE!</v>
      </c>
      <c r="AD91" s="61" t="str">
        <f ca="1">OFFSET(業務便入力!$W91,0,(COLUMN()-COLUMN($L$1))/6)</f>
        <v/>
      </c>
      <c r="AE91" s="61" t="e">
        <f>IF($I91="(送料別)",0,VLOOKUP($H91,業務便!$A$20:$O$29,4+(COLUMN()-COLUMN($M$1))/6,FALSE))</f>
        <v>#N/A</v>
      </c>
      <c r="AF91" s="62" t="e">
        <f t="shared" ca="1" si="60"/>
        <v>#VALUE!</v>
      </c>
      <c r="AG91" s="59" t="e">
        <f t="shared" ca="1" si="61"/>
        <v>#VALUE!</v>
      </c>
      <c r="AH91" s="60" t="e">
        <f t="shared" ca="1" si="62"/>
        <v>#VALUE!</v>
      </c>
      <c r="AI91" s="61" t="e">
        <f t="shared" ca="1" si="63"/>
        <v>#VALUE!</v>
      </c>
      <c r="AJ91" s="61" t="str">
        <f ca="1">OFFSET(業務便入力!$W91,0,(COLUMN()-COLUMN($L$1))/6)</f>
        <v/>
      </c>
      <c r="AK91" s="61" t="e">
        <f>IF($I91="(送料別)",0,VLOOKUP($H91,業務便!$A$20:$O$29,4+(COLUMN()-COLUMN($M$1))/6,FALSE))</f>
        <v>#N/A</v>
      </c>
      <c r="AL91" s="62" t="e">
        <f t="shared" ca="1" si="64"/>
        <v>#VALUE!</v>
      </c>
      <c r="AM91" s="59" t="e">
        <f t="shared" ca="1" si="65"/>
        <v>#VALUE!</v>
      </c>
      <c r="AN91" s="60" t="e">
        <f t="shared" ca="1" si="66"/>
        <v>#VALUE!</v>
      </c>
      <c r="AO91" s="61" t="e">
        <f t="shared" ca="1" si="67"/>
        <v>#VALUE!</v>
      </c>
      <c r="AP91" s="61" t="str">
        <f ca="1">OFFSET(業務便入力!$W91,0,(COLUMN()-COLUMN($L$1))/6)</f>
        <v/>
      </c>
      <c r="AQ91" s="61" t="e">
        <f>IF($I91="(送料別)",0,VLOOKUP($H91,業務便!$A$20:$O$29,4+(COLUMN()-COLUMN($M$1))/6,FALSE))</f>
        <v>#N/A</v>
      </c>
      <c r="AR91" s="62" t="e">
        <f t="shared" ca="1" si="68"/>
        <v>#VALUE!</v>
      </c>
      <c r="AS91" s="59" t="e">
        <f t="shared" ca="1" si="69"/>
        <v>#VALUE!</v>
      </c>
      <c r="AT91" s="60" t="e">
        <f t="shared" ca="1" si="70"/>
        <v>#VALUE!</v>
      </c>
      <c r="AU91" s="61" t="e">
        <f t="shared" ca="1" si="71"/>
        <v>#VALUE!</v>
      </c>
      <c r="AV91" s="61" t="str">
        <f ca="1">OFFSET(業務便入力!$W91,0,(COLUMN()-COLUMN($L$1))/6)</f>
        <v/>
      </c>
      <c r="AW91" s="61" t="e">
        <f>IF($I91="(送料別)",0,VLOOKUP($H91,業務便!$A$20:$O$29,4+(COLUMN()-COLUMN($M$1))/6,FALSE))</f>
        <v>#N/A</v>
      </c>
      <c r="AX91" s="62" t="e">
        <f t="shared" ca="1" si="72"/>
        <v>#VALUE!</v>
      </c>
      <c r="AY91" s="59" t="e">
        <f t="shared" ca="1" si="73"/>
        <v>#VALUE!</v>
      </c>
      <c r="AZ91" s="60" t="e">
        <f t="shared" ca="1" si="74"/>
        <v>#VALUE!</v>
      </c>
      <c r="BA91" s="61" t="e">
        <f t="shared" ca="1" si="75"/>
        <v>#VALUE!</v>
      </c>
      <c r="BB91" s="61" t="str">
        <f ca="1">OFFSET(業務便入力!$W91,0,(COLUMN()-COLUMN($L$1))/6)</f>
        <v/>
      </c>
      <c r="BC91" s="61" t="e">
        <f>IF($I91="(送料別)",0,VLOOKUP($H91,業務便!$A$20:$O$29,4+(COLUMN()-COLUMN($M$1))/6,FALSE))</f>
        <v>#N/A</v>
      </c>
      <c r="BD91" s="62" t="e">
        <f t="shared" ca="1" si="76"/>
        <v>#VALUE!</v>
      </c>
      <c r="BE91" s="59" t="e">
        <f t="shared" ca="1" si="77"/>
        <v>#VALUE!</v>
      </c>
      <c r="BF91" s="60" t="e">
        <f t="shared" ca="1" si="78"/>
        <v>#VALUE!</v>
      </c>
      <c r="BG91" s="61" t="e">
        <f t="shared" ca="1" si="79"/>
        <v>#VALUE!</v>
      </c>
      <c r="BH91" s="61" t="str">
        <f ca="1">OFFSET(業務便入力!$W91,0,(COLUMN()-COLUMN($L$1))/6)</f>
        <v/>
      </c>
      <c r="BI91" s="61" t="e">
        <f>IF($I91="(送料別)",0,VLOOKUP($H91,業務便!$A$20:$O$29,4+(COLUMN()-COLUMN($M$1))/6,FALSE))</f>
        <v>#N/A</v>
      </c>
      <c r="BJ91" s="62" t="e">
        <f t="shared" ca="1" si="80"/>
        <v>#VALUE!</v>
      </c>
      <c r="BK91" s="59" t="e">
        <f t="shared" ca="1" si="81"/>
        <v>#VALUE!</v>
      </c>
      <c r="BL91" s="60" t="e">
        <f t="shared" ca="1" si="82"/>
        <v>#VALUE!</v>
      </c>
      <c r="BM91" s="61" t="e">
        <f t="shared" ca="1" si="83"/>
        <v>#VALUE!</v>
      </c>
      <c r="BN91" s="61" t="str">
        <f ca="1">OFFSET(業務便入力!$W91,0,(COLUMN()-COLUMN($L$1))/6)</f>
        <v/>
      </c>
      <c r="BO91" s="61" t="e">
        <f>IF($I91="(送料別)",0,VLOOKUP($H91,業務便!$A$20:$O$29,4+(COLUMN()-COLUMN($M$1))/6,FALSE))</f>
        <v>#N/A</v>
      </c>
      <c r="BP91" s="62" t="e">
        <f t="shared" ca="1" si="84"/>
        <v>#VALUE!</v>
      </c>
      <c r="BQ91" s="59" t="e">
        <f t="shared" ca="1" si="85"/>
        <v>#VALUE!</v>
      </c>
      <c r="BR91" s="60" t="e">
        <f t="shared" ca="1" si="86"/>
        <v>#VALUE!</v>
      </c>
      <c r="BS91" s="61" t="e">
        <f t="shared" ca="1" si="87"/>
        <v>#VALUE!</v>
      </c>
      <c r="BT91" s="61" t="str">
        <f ca="1">OFFSET(業務便入力!$W91,0,(COLUMN()-COLUMN($L$1))/6)</f>
        <v/>
      </c>
      <c r="BU91" s="61" t="e">
        <f>IF($I91="(送料別)",0,VLOOKUP($H91,業務便!$A$20:$O$29,4+(COLUMN()-COLUMN($M$1))/6,FALSE))</f>
        <v>#N/A</v>
      </c>
      <c r="BV91" s="62" t="e">
        <f t="shared" ca="1" si="88"/>
        <v>#VALUE!</v>
      </c>
      <c r="BW91" s="59" t="e">
        <f t="shared" ca="1" si="89"/>
        <v>#VALUE!</v>
      </c>
      <c r="BX91" s="60" t="e">
        <f t="shared" ca="1" si="90"/>
        <v>#VALUE!</v>
      </c>
      <c r="BY91" s="61" t="e">
        <f t="shared" ca="1" si="91"/>
        <v>#VALUE!</v>
      </c>
      <c r="BZ91" s="61" t="str">
        <f ca="1">OFFSET(業務便入力!$W91,0,(COLUMN()-COLUMN($L$1))/6)</f>
        <v/>
      </c>
      <c r="CA91" s="61" t="e">
        <f>IF($I91="(送料別)",0,VLOOKUP($H91,業務便!$A$20:$O$29,4+(COLUMN()-COLUMN($M$1))/6,FALSE))</f>
        <v>#N/A</v>
      </c>
      <c r="CB91" s="62" t="e">
        <f t="shared" ca="1" si="92"/>
        <v>#VALUE!</v>
      </c>
      <c r="CC91" s="59" t="e">
        <f t="shared" ca="1" si="93"/>
        <v>#VALUE!</v>
      </c>
      <c r="CD91" s="60" t="e">
        <f t="shared" ca="1" si="94"/>
        <v>#VALUE!</v>
      </c>
      <c r="CE91" s="61" t="e">
        <f t="shared" ca="1" si="95"/>
        <v>#VALUE!</v>
      </c>
    </row>
    <row r="92" spans="1:83">
      <c r="A92" s="6">
        <v>89</v>
      </c>
      <c r="B92" s="158" t="str">
        <f>IF(ISBLANK(業務便入力!B92),"",業務便入力!B92)</f>
        <v/>
      </c>
      <c r="C92" s="5" t="str">
        <f>IF(ISBLANK(業務便入力!C92),"",業務便入力!C92)</f>
        <v/>
      </c>
      <c r="D92" s="15">
        <f>IF(ISBLANK(宅配便仮計算!D92),"",宅配便仮計算!D92)</f>
        <v>0.85</v>
      </c>
      <c r="E92" s="5" t="str">
        <f>IF(ISBLANK(業務便入力!I92),"",業務便入力!I92)</f>
        <v/>
      </c>
      <c r="F92" s="5" t="str">
        <f>IF(ISBLANK(業務便入力!L92),"",業務便入力!L92)</f>
        <v/>
      </c>
      <c r="G92" s="5" t="str">
        <f>IF(ISBLANK(業務便入力!N92),"",IF(業務便入力!P92="以上",1,業務便入力!N92))</f>
        <v/>
      </c>
      <c r="H92" s="5" t="str">
        <f>IF(ISBLANK(業務便入力!Q92),"",業務便入力!Q92)</f>
        <v/>
      </c>
      <c r="I92" s="6" t="str">
        <f>IF(ISBLANK(業務便入力!R92),"",業務便入力!R92)</f>
        <v/>
      </c>
      <c r="J92" s="5" t="str">
        <f>IF(ISBLANK(業務便入力!S92),"",業務便入力!S92)</f>
        <v/>
      </c>
      <c r="K92" s="5" t="str">
        <f>IF(ISBLANK(業務便入力!T92),"",業務便入力!T92)</f>
        <v/>
      </c>
      <c r="L92" s="61" t="str">
        <f ca="1">OFFSET(業務便入力!$W92,0,(COLUMN()-COLUMN($L$1))/6)</f>
        <v/>
      </c>
      <c r="M92" s="61" t="e">
        <f>IF($I92="(送料別)",0,VLOOKUP($H92,業務便!$A$20:$O$29,4+(COLUMN()-COLUMN($M$1))/6,FALSE))</f>
        <v>#N/A</v>
      </c>
      <c r="N92" s="62" t="e">
        <f t="shared" ca="1" si="48"/>
        <v>#VALUE!</v>
      </c>
      <c r="O92" s="59" t="e">
        <f t="shared" ca="1" si="49"/>
        <v>#VALUE!</v>
      </c>
      <c r="P92" s="60" t="e">
        <f t="shared" ca="1" si="50"/>
        <v>#VALUE!</v>
      </c>
      <c r="Q92" s="61" t="e">
        <f t="shared" ca="1" si="51"/>
        <v>#VALUE!</v>
      </c>
      <c r="R92" s="61" t="str">
        <f ca="1">OFFSET(業務便入力!$W92,0,(COLUMN()-COLUMN($L$1))/6)</f>
        <v/>
      </c>
      <c r="S92" s="61" t="e">
        <f>IF($I92="(送料別)",0,VLOOKUP($H92,業務便!$A$20:$O$29,4+(COLUMN()-COLUMN($M$1))/6,FALSE))</f>
        <v>#N/A</v>
      </c>
      <c r="T92" s="62" t="e">
        <f t="shared" ca="1" si="52"/>
        <v>#VALUE!</v>
      </c>
      <c r="U92" s="59" t="e">
        <f t="shared" ca="1" si="53"/>
        <v>#VALUE!</v>
      </c>
      <c r="V92" s="60" t="e">
        <f t="shared" ca="1" si="54"/>
        <v>#VALUE!</v>
      </c>
      <c r="W92" s="61" t="e">
        <f t="shared" ca="1" si="55"/>
        <v>#VALUE!</v>
      </c>
      <c r="X92" s="61" t="str">
        <f ca="1">OFFSET(業務便入力!$W92,0,(COLUMN()-COLUMN($L$1))/6)</f>
        <v/>
      </c>
      <c r="Y92" s="61" t="e">
        <f>IF($I92="(送料別)",0,VLOOKUP($H92,業務便!$A$20:$O$29,4+(COLUMN()-COLUMN($M$1))/6,FALSE))</f>
        <v>#N/A</v>
      </c>
      <c r="Z92" s="62" t="e">
        <f t="shared" ca="1" si="56"/>
        <v>#VALUE!</v>
      </c>
      <c r="AA92" s="59" t="e">
        <f t="shared" ca="1" si="57"/>
        <v>#VALUE!</v>
      </c>
      <c r="AB92" s="60" t="e">
        <f t="shared" ca="1" si="58"/>
        <v>#VALUE!</v>
      </c>
      <c r="AC92" s="61" t="e">
        <f t="shared" ca="1" si="59"/>
        <v>#VALUE!</v>
      </c>
      <c r="AD92" s="61" t="str">
        <f ca="1">OFFSET(業務便入力!$W92,0,(COLUMN()-COLUMN($L$1))/6)</f>
        <v/>
      </c>
      <c r="AE92" s="61" t="e">
        <f>IF($I92="(送料別)",0,VLOOKUP($H92,業務便!$A$20:$O$29,4+(COLUMN()-COLUMN($M$1))/6,FALSE))</f>
        <v>#N/A</v>
      </c>
      <c r="AF92" s="62" t="e">
        <f t="shared" ca="1" si="60"/>
        <v>#VALUE!</v>
      </c>
      <c r="AG92" s="59" t="e">
        <f t="shared" ca="1" si="61"/>
        <v>#VALUE!</v>
      </c>
      <c r="AH92" s="60" t="e">
        <f t="shared" ca="1" si="62"/>
        <v>#VALUE!</v>
      </c>
      <c r="AI92" s="61" t="e">
        <f t="shared" ca="1" si="63"/>
        <v>#VALUE!</v>
      </c>
      <c r="AJ92" s="61" t="str">
        <f ca="1">OFFSET(業務便入力!$W92,0,(COLUMN()-COLUMN($L$1))/6)</f>
        <v/>
      </c>
      <c r="AK92" s="61" t="e">
        <f>IF($I92="(送料別)",0,VLOOKUP($H92,業務便!$A$20:$O$29,4+(COLUMN()-COLUMN($M$1))/6,FALSE))</f>
        <v>#N/A</v>
      </c>
      <c r="AL92" s="62" t="e">
        <f t="shared" ca="1" si="64"/>
        <v>#VALUE!</v>
      </c>
      <c r="AM92" s="59" t="e">
        <f t="shared" ca="1" si="65"/>
        <v>#VALUE!</v>
      </c>
      <c r="AN92" s="60" t="e">
        <f t="shared" ca="1" si="66"/>
        <v>#VALUE!</v>
      </c>
      <c r="AO92" s="61" t="e">
        <f t="shared" ca="1" si="67"/>
        <v>#VALUE!</v>
      </c>
      <c r="AP92" s="61" t="str">
        <f ca="1">OFFSET(業務便入力!$W92,0,(COLUMN()-COLUMN($L$1))/6)</f>
        <v/>
      </c>
      <c r="AQ92" s="61" t="e">
        <f>IF($I92="(送料別)",0,VLOOKUP($H92,業務便!$A$20:$O$29,4+(COLUMN()-COLUMN($M$1))/6,FALSE))</f>
        <v>#N/A</v>
      </c>
      <c r="AR92" s="62" t="e">
        <f t="shared" ca="1" si="68"/>
        <v>#VALUE!</v>
      </c>
      <c r="AS92" s="59" t="e">
        <f t="shared" ca="1" si="69"/>
        <v>#VALUE!</v>
      </c>
      <c r="AT92" s="60" t="e">
        <f t="shared" ca="1" si="70"/>
        <v>#VALUE!</v>
      </c>
      <c r="AU92" s="61" t="e">
        <f t="shared" ca="1" si="71"/>
        <v>#VALUE!</v>
      </c>
      <c r="AV92" s="61" t="str">
        <f ca="1">OFFSET(業務便入力!$W92,0,(COLUMN()-COLUMN($L$1))/6)</f>
        <v/>
      </c>
      <c r="AW92" s="61" t="e">
        <f>IF($I92="(送料別)",0,VLOOKUP($H92,業務便!$A$20:$O$29,4+(COLUMN()-COLUMN($M$1))/6,FALSE))</f>
        <v>#N/A</v>
      </c>
      <c r="AX92" s="62" t="e">
        <f t="shared" ca="1" si="72"/>
        <v>#VALUE!</v>
      </c>
      <c r="AY92" s="59" t="e">
        <f t="shared" ca="1" si="73"/>
        <v>#VALUE!</v>
      </c>
      <c r="AZ92" s="60" t="e">
        <f t="shared" ca="1" si="74"/>
        <v>#VALUE!</v>
      </c>
      <c r="BA92" s="61" t="e">
        <f t="shared" ca="1" si="75"/>
        <v>#VALUE!</v>
      </c>
      <c r="BB92" s="61" t="str">
        <f ca="1">OFFSET(業務便入力!$W92,0,(COLUMN()-COLUMN($L$1))/6)</f>
        <v/>
      </c>
      <c r="BC92" s="61" t="e">
        <f>IF($I92="(送料別)",0,VLOOKUP($H92,業務便!$A$20:$O$29,4+(COLUMN()-COLUMN($M$1))/6,FALSE))</f>
        <v>#N/A</v>
      </c>
      <c r="BD92" s="62" t="e">
        <f t="shared" ca="1" si="76"/>
        <v>#VALUE!</v>
      </c>
      <c r="BE92" s="59" t="e">
        <f t="shared" ca="1" si="77"/>
        <v>#VALUE!</v>
      </c>
      <c r="BF92" s="60" t="e">
        <f t="shared" ca="1" si="78"/>
        <v>#VALUE!</v>
      </c>
      <c r="BG92" s="61" t="e">
        <f t="shared" ca="1" si="79"/>
        <v>#VALUE!</v>
      </c>
      <c r="BH92" s="61" t="str">
        <f ca="1">OFFSET(業務便入力!$W92,0,(COLUMN()-COLUMN($L$1))/6)</f>
        <v/>
      </c>
      <c r="BI92" s="61" t="e">
        <f>IF($I92="(送料別)",0,VLOOKUP($H92,業務便!$A$20:$O$29,4+(COLUMN()-COLUMN($M$1))/6,FALSE))</f>
        <v>#N/A</v>
      </c>
      <c r="BJ92" s="62" t="e">
        <f t="shared" ca="1" si="80"/>
        <v>#VALUE!</v>
      </c>
      <c r="BK92" s="59" t="e">
        <f t="shared" ca="1" si="81"/>
        <v>#VALUE!</v>
      </c>
      <c r="BL92" s="60" t="e">
        <f t="shared" ca="1" si="82"/>
        <v>#VALUE!</v>
      </c>
      <c r="BM92" s="61" t="e">
        <f t="shared" ca="1" si="83"/>
        <v>#VALUE!</v>
      </c>
      <c r="BN92" s="61" t="str">
        <f ca="1">OFFSET(業務便入力!$W92,0,(COLUMN()-COLUMN($L$1))/6)</f>
        <v/>
      </c>
      <c r="BO92" s="61" t="e">
        <f>IF($I92="(送料別)",0,VLOOKUP($H92,業務便!$A$20:$O$29,4+(COLUMN()-COLUMN($M$1))/6,FALSE))</f>
        <v>#N/A</v>
      </c>
      <c r="BP92" s="62" t="e">
        <f t="shared" ca="1" si="84"/>
        <v>#VALUE!</v>
      </c>
      <c r="BQ92" s="59" t="e">
        <f t="shared" ca="1" si="85"/>
        <v>#VALUE!</v>
      </c>
      <c r="BR92" s="60" t="e">
        <f t="shared" ca="1" si="86"/>
        <v>#VALUE!</v>
      </c>
      <c r="BS92" s="61" t="e">
        <f t="shared" ca="1" si="87"/>
        <v>#VALUE!</v>
      </c>
      <c r="BT92" s="61" t="str">
        <f ca="1">OFFSET(業務便入力!$W92,0,(COLUMN()-COLUMN($L$1))/6)</f>
        <v/>
      </c>
      <c r="BU92" s="61" t="e">
        <f>IF($I92="(送料別)",0,VLOOKUP($H92,業務便!$A$20:$O$29,4+(COLUMN()-COLUMN($M$1))/6,FALSE))</f>
        <v>#N/A</v>
      </c>
      <c r="BV92" s="62" t="e">
        <f t="shared" ca="1" si="88"/>
        <v>#VALUE!</v>
      </c>
      <c r="BW92" s="59" t="e">
        <f t="shared" ca="1" si="89"/>
        <v>#VALUE!</v>
      </c>
      <c r="BX92" s="60" t="e">
        <f t="shared" ca="1" si="90"/>
        <v>#VALUE!</v>
      </c>
      <c r="BY92" s="61" t="e">
        <f t="shared" ca="1" si="91"/>
        <v>#VALUE!</v>
      </c>
      <c r="BZ92" s="61" t="str">
        <f ca="1">OFFSET(業務便入力!$W92,0,(COLUMN()-COLUMN($L$1))/6)</f>
        <v/>
      </c>
      <c r="CA92" s="61" t="e">
        <f>IF($I92="(送料別)",0,VLOOKUP($H92,業務便!$A$20:$O$29,4+(COLUMN()-COLUMN($M$1))/6,FALSE))</f>
        <v>#N/A</v>
      </c>
      <c r="CB92" s="62" t="e">
        <f t="shared" ca="1" si="92"/>
        <v>#VALUE!</v>
      </c>
      <c r="CC92" s="59" t="e">
        <f t="shared" ca="1" si="93"/>
        <v>#VALUE!</v>
      </c>
      <c r="CD92" s="60" t="e">
        <f t="shared" ca="1" si="94"/>
        <v>#VALUE!</v>
      </c>
      <c r="CE92" s="61" t="e">
        <f t="shared" ca="1" si="95"/>
        <v>#VALUE!</v>
      </c>
    </row>
    <row r="93" spans="1:83">
      <c r="A93" s="6">
        <v>90</v>
      </c>
      <c r="B93" s="158" t="str">
        <f>IF(ISBLANK(業務便入力!B93),"",業務便入力!B93)</f>
        <v/>
      </c>
      <c r="C93" s="5" t="str">
        <f>IF(ISBLANK(業務便入力!C93),"",業務便入力!C93)</f>
        <v/>
      </c>
      <c r="D93" s="15">
        <f>IF(ISBLANK(宅配便仮計算!D93),"",宅配便仮計算!D93)</f>
        <v>0.85</v>
      </c>
      <c r="E93" s="5" t="str">
        <f>IF(ISBLANK(業務便入力!I93),"",業務便入力!I93)</f>
        <v/>
      </c>
      <c r="F93" s="5" t="str">
        <f>IF(ISBLANK(業務便入力!L93),"",業務便入力!L93)</f>
        <v/>
      </c>
      <c r="G93" s="5" t="str">
        <f>IF(ISBLANK(業務便入力!N93),"",IF(業務便入力!P93="以上",1,業務便入力!N93))</f>
        <v/>
      </c>
      <c r="H93" s="5" t="str">
        <f>IF(ISBLANK(業務便入力!Q93),"",業務便入力!Q93)</f>
        <v/>
      </c>
      <c r="I93" s="6" t="str">
        <f>IF(ISBLANK(業務便入力!R93),"",業務便入力!R93)</f>
        <v/>
      </c>
      <c r="J93" s="5" t="str">
        <f>IF(ISBLANK(業務便入力!S93),"",業務便入力!S93)</f>
        <v/>
      </c>
      <c r="K93" s="5" t="str">
        <f>IF(ISBLANK(業務便入力!T93),"",業務便入力!T93)</f>
        <v/>
      </c>
      <c r="L93" s="61" t="str">
        <f ca="1">OFFSET(業務便入力!$W93,0,(COLUMN()-COLUMN($L$1))/6)</f>
        <v/>
      </c>
      <c r="M93" s="61" t="e">
        <f>IF($I93="(送料別)",0,VLOOKUP($H93,業務便!$A$20:$O$29,4+(COLUMN()-COLUMN($M$1))/6,FALSE))</f>
        <v>#N/A</v>
      </c>
      <c r="N93" s="62" t="e">
        <f t="shared" ca="1" si="48"/>
        <v>#VALUE!</v>
      </c>
      <c r="O93" s="59" t="e">
        <f t="shared" ca="1" si="49"/>
        <v>#VALUE!</v>
      </c>
      <c r="P93" s="60" t="e">
        <f t="shared" ca="1" si="50"/>
        <v>#VALUE!</v>
      </c>
      <c r="Q93" s="61" t="e">
        <f t="shared" ca="1" si="51"/>
        <v>#VALUE!</v>
      </c>
      <c r="R93" s="61" t="str">
        <f ca="1">OFFSET(業務便入力!$W93,0,(COLUMN()-COLUMN($L$1))/6)</f>
        <v/>
      </c>
      <c r="S93" s="61" t="e">
        <f>IF($I93="(送料別)",0,VLOOKUP($H93,業務便!$A$20:$O$29,4+(COLUMN()-COLUMN($M$1))/6,FALSE))</f>
        <v>#N/A</v>
      </c>
      <c r="T93" s="62" t="e">
        <f t="shared" ca="1" si="52"/>
        <v>#VALUE!</v>
      </c>
      <c r="U93" s="59" t="e">
        <f t="shared" ca="1" si="53"/>
        <v>#VALUE!</v>
      </c>
      <c r="V93" s="60" t="e">
        <f t="shared" ca="1" si="54"/>
        <v>#VALUE!</v>
      </c>
      <c r="W93" s="61" t="e">
        <f t="shared" ca="1" si="55"/>
        <v>#VALUE!</v>
      </c>
      <c r="X93" s="61" t="str">
        <f ca="1">OFFSET(業務便入力!$W93,0,(COLUMN()-COLUMN($L$1))/6)</f>
        <v/>
      </c>
      <c r="Y93" s="61" t="e">
        <f>IF($I93="(送料別)",0,VLOOKUP($H93,業務便!$A$20:$O$29,4+(COLUMN()-COLUMN($M$1))/6,FALSE))</f>
        <v>#N/A</v>
      </c>
      <c r="Z93" s="62" t="e">
        <f t="shared" ca="1" si="56"/>
        <v>#VALUE!</v>
      </c>
      <c r="AA93" s="59" t="e">
        <f t="shared" ca="1" si="57"/>
        <v>#VALUE!</v>
      </c>
      <c r="AB93" s="60" t="e">
        <f t="shared" ca="1" si="58"/>
        <v>#VALUE!</v>
      </c>
      <c r="AC93" s="61" t="e">
        <f t="shared" ca="1" si="59"/>
        <v>#VALUE!</v>
      </c>
      <c r="AD93" s="61" t="str">
        <f ca="1">OFFSET(業務便入力!$W93,0,(COLUMN()-COLUMN($L$1))/6)</f>
        <v/>
      </c>
      <c r="AE93" s="61" t="e">
        <f>IF($I93="(送料別)",0,VLOOKUP($H93,業務便!$A$20:$O$29,4+(COLUMN()-COLUMN($M$1))/6,FALSE))</f>
        <v>#N/A</v>
      </c>
      <c r="AF93" s="62" t="e">
        <f t="shared" ca="1" si="60"/>
        <v>#VALUE!</v>
      </c>
      <c r="AG93" s="59" t="e">
        <f t="shared" ca="1" si="61"/>
        <v>#VALUE!</v>
      </c>
      <c r="AH93" s="60" t="e">
        <f t="shared" ca="1" si="62"/>
        <v>#VALUE!</v>
      </c>
      <c r="AI93" s="61" t="e">
        <f t="shared" ca="1" si="63"/>
        <v>#VALUE!</v>
      </c>
      <c r="AJ93" s="61" t="str">
        <f ca="1">OFFSET(業務便入力!$W93,0,(COLUMN()-COLUMN($L$1))/6)</f>
        <v/>
      </c>
      <c r="AK93" s="61" t="e">
        <f>IF($I93="(送料別)",0,VLOOKUP($H93,業務便!$A$20:$O$29,4+(COLUMN()-COLUMN($M$1))/6,FALSE))</f>
        <v>#N/A</v>
      </c>
      <c r="AL93" s="62" t="e">
        <f t="shared" ca="1" si="64"/>
        <v>#VALUE!</v>
      </c>
      <c r="AM93" s="59" t="e">
        <f t="shared" ca="1" si="65"/>
        <v>#VALUE!</v>
      </c>
      <c r="AN93" s="60" t="e">
        <f t="shared" ca="1" si="66"/>
        <v>#VALUE!</v>
      </c>
      <c r="AO93" s="61" t="e">
        <f t="shared" ca="1" si="67"/>
        <v>#VALUE!</v>
      </c>
      <c r="AP93" s="61" t="str">
        <f ca="1">OFFSET(業務便入力!$W93,0,(COLUMN()-COLUMN($L$1))/6)</f>
        <v/>
      </c>
      <c r="AQ93" s="61" t="e">
        <f>IF($I93="(送料別)",0,VLOOKUP($H93,業務便!$A$20:$O$29,4+(COLUMN()-COLUMN($M$1))/6,FALSE))</f>
        <v>#N/A</v>
      </c>
      <c r="AR93" s="62" t="e">
        <f t="shared" ca="1" si="68"/>
        <v>#VALUE!</v>
      </c>
      <c r="AS93" s="59" t="e">
        <f t="shared" ca="1" si="69"/>
        <v>#VALUE!</v>
      </c>
      <c r="AT93" s="60" t="e">
        <f t="shared" ca="1" si="70"/>
        <v>#VALUE!</v>
      </c>
      <c r="AU93" s="61" t="e">
        <f t="shared" ca="1" si="71"/>
        <v>#VALUE!</v>
      </c>
      <c r="AV93" s="61" t="str">
        <f ca="1">OFFSET(業務便入力!$W93,0,(COLUMN()-COLUMN($L$1))/6)</f>
        <v/>
      </c>
      <c r="AW93" s="61" t="e">
        <f>IF($I93="(送料別)",0,VLOOKUP($H93,業務便!$A$20:$O$29,4+(COLUMN()-COLUMN($M$1))/6,FALSE))</f>
        <v>#N/A</v>
      </c>
      <c r="AX93" s="62" t="e">
        <f t="shared" ca="1" si="72"/>
        <v>#VALUE!</v>
      </c>
      <c r="AY93" s="59" t="e">
        <f t="shared" ca="1" si="73"/>
        <v>#VALUE!</v>
      </c>
      <c r="AZ93" s="60" t="e">
        <f t="shared" ca="1" si="74"/>
        <v>#VALUE!</v>
      </c>
      <c r="BA93" s="61" t="e">
        <f t="shared" ca="1" si="75"/>
        <v>#VALUE!</v>
      </c>
      <c r="BB93" s="61" t="str">
        <f ca="1">OFFSET(業務便入力!$W93,0,(COLUMN()-COLUMN($L$1))/6)</f>
        <v/>
      </c>
      <c r="BC93" s="61" t="e">
        <f>IF($I93="(送料別)",0,VLOOKUP($H93,業務便!$A$20:$O$29,4+(COLUMN()-COLUMN($M$1))/6,FALSE))</f>
        <v>#N/A</v>
      </c>
      <c r="BD93" s="62" t="e">
        <f t="shared" ca="1" si="76"/>
        <v>#VALUE!</v>
      </c>
      <c r="BE93" s="59" t="e">
        <f t="shared" ca="1" si="77"/>
        <v>#VALUE!</v>
      </c>
      <c r="BF93" s="60" t="e">
        <f t="shared" ca="1" si="78"/>
        <v>#VALUE!</v>
      </c>
      <c r="BG93" s="61" t="e">
        <f t="shared" ca="1" si="79"/>
        <v>#VALUE!</v>
      </c>
      <c r="BH93" s="61" t="str">
        <f ca="1">OFFSET(業務便入力!$W93,0,(COLUMN()-COLUMN($L$1))/6)</f>
        <v/>
      </c>
      <c r="BI93" s="61" t="e">
        <f>IF($I93="(送料別)",0,VLOOKUP($H93,業務便!$A$20:$O$29,4+(COLUMN()-COLUMN($M$1))/6,FALSE))</f>
        <v>#N/A</v>
      </c>
      <c r="BJ93" s="62" t="e">
        <f t="shared" ca="1" si="80"/>
        <v>#VALUE!</v>
      </c>
      <c r="BK93" s="59" t="e">
        <f t="shared" ca="1" si="81"/>
        <v>#VALUE!</v>
      </c>
      <c r="BL93" s="60" t="e">
        <f t="shared" ca="1" si="82"/>
        <v>#VALUE!</v>
      </c>
      <c r="BM93" s="61" t="e">
        <f t="shared" ca="1" si="83"/>
        <v>#VALUE!</v>
      </c>
      <c r="BN93" s="61" t="str">
        <f ca="1">OFFSET(業務便入力!$W93,0,(COLUMN()-COLUMN($L$1))/6)</f>
        <v/>
      </c>
      <c r="BO93" s="61" t="e">
        <f>IF($I93="(送料別)",0,VLOOKUP($H93,業務便!$A$20:$O$29,4+(COLUMN()-COLUMN($M$1))/6,FALSE))</f>
        <v>#N/A</v>
      </c>
      <c r="BP93" s="62" t="e">
        <f t="shared" ca="1" si="84"/>
        <v>#VALUE!</v>
      </c>
      <c r="BQ93" s="59" t="e">
        <f t="shared" ca="1" si="85"/>
        <v>#VALUE!</v>
      </c>
      <c r="BR93" s="60" t="e">
        <f t="shared" ca="1" si="86"/>
        <v>#VALUE!</v>
      </c>
      <c r="BS93" s="61" t="e">
        <f t="shared" ca="1" si="87"/>
        <v>#VALUE!</v>
      </c>
      <c r="BT93" s="61" t="str">
        <f ca="1">OFFSET(業務便入力!$W93,0,(COLUMN()-COLUMN($L$1))/6)</f>
        <v/>
      </c>
      <c r="BU93" s="61" t="e">
        <f>IF($I93="(送料別)",0,VLOOKUP($H93,業務便!$A$20:$O$29,4+(COLUMN()-COLUMN($M$1))/6,FALSE))</f>
        <v>#N/A</v>
      </c>
      <c r="BV93" s="62" t="e">
        <f t="shared" ca="1" si="88"/>
        <v>#VALUE!</v>
      </c>
      <c r="BW93" s="59" t="e">
        <f t="shared" ca="1" si="89"/>
        <v>#VALUE!</v>
      </c>
      <c r="BX93" s="60" t="e">
        <f t="shared" ca="1" si="90"/>
        <v>#VALUE!</v>
      </c>
      <c r="BY93" s="61" t="e">
        <f t="shared" ca="1" si="91"/>
        <v>#VALUE!</v>
      </c>
      <c r="BZ93" s="61" t="str">
        <f ca="1">OFFSET(業務便入力!$W93,0,(COLUMN()-COLUMN($L$1))/6)</f>
        <v/>
      </c>
      <c r="CA93" s="61" t="e">
        <f>IF($I93="(送料別)",0,VLOOKUP($H93,業務便!$A$20:$O$29,4+(COLUMN()-COLUMN($M$1))/6,FALSE))</f>
        <v>#N/A</v>
      </c>
      <c r="CB93" s="62" t="e">
        <f t="shared" ca="1" si="92"/>
        <v>#VALUE!</v>
      </c>
      <c r="CC93" s="59" t="e">
        <f t="shared" ca="1" si="93"/>
        <v>#VALUE!</v>
      </c>
      <c r="CD93" s="60" t="e">
        <f t="shared" ca="1" si="94"/>
        <v>#VALUE!</v>
      </c>
      <c r="CE93" s="61" t="e">
        <f t="shared" ca="1" si="95"/>
        <v>#VALUE!</v>
      </c>
    </row>
    <row r="94" spans="1:83">
      <c r="A94" s="6">
        <v>91</v>
      </c>
      <c r="B94" s="158" t="str">
        <f>IF(ISBLANK(業務便入力!B94),"",業務便入力!B94)</f>
        <v/>
      </c>
      <c r="C94" s="5" t="str">
        <f>IF(ISBLANK(業務便入力!C94),"",業務便入力!C94)</f>
        <v/>
      </c>
      <c r="D94" s="15">
        <f>IF(ISBLANK(宅配便仮計算!D94),"",宅配便仮計算!D94)</f>
        <v>0.85</v>
      </c>
      <c r="E94" s="5" t="str">
        <f>IF(ISBLANK(業務便入力!I94),"",業務便入力!I94)</f>
        <v/>
      </c>
      <c r="F94" s="5" t="str">
        <f>IF(ISBLANK(業務便入力!L94),"",業務便入力!L94)</f>
        <v/>
      </c>
      <c r="G94" s="5" t="str">
        <f>IF(ISBLANK(業務便入力!N94),"",IF(業務便入力!P94="以上",1,業務便入力!N94))</f>
        <v/>
      </c>
      <c r="H94" s="5" t="str">
        <f>IF(ISBLANK(業務便入力!Q94),"",業務便入力!Q94)</f>
        <v/>
      </c>
      <c r="I94" s="6" t="str">
        <f>IF(ISBLANK(業務便入力!R94),"",業務便入力!R94)</f>
        <v/>
      </c>
      <c r="J94" s="5" t="str">
        <f>IF(ISBLANK(業務便入力!S94),"",業務便入力!S94)</f>
        <v/>
      </c>
      <c r="K94" s="5" t="str">
        <f>IF(ISBLANK(業務便入力!T94),"",業務便入力!T94)</f>
        <v/>
      </c>
      <c r="L94" s="61" t="str">
        <f ca="1">OFFSET(業務便入力!$W94,0,(COLUMN()-COLUMN($L$1))/6)</f>
        <v/>
      </c>
      <c r="M94" s="61" t="e">
        <f>IF($I94="(送料別)",0,VLOOKUP($H94,業務便!$A$20:$O$29,4+(COLUMN()-COLUMN($M$1))/6,FALSE))</f>
        <v>#N/A</v>
      </c>
      <c r="N94" s="62" t="e">
        <f t="shared" ca="1" si="48"/>
        <v>#VALUE!</v>
      </c>
      <c r="O94" s="59" t="e">
        <f t="shared" ca="1" si="49"/>
        <v>#VALUE!</v>
      </c>
      <c r="P94" s="60" t="e">
        <f t="shared" ca="1" si="50"/>
        <v>#VALUE!</v>
      </c>
      <c r="Q94" s="61" t="e">
        <f t="shared" ca="1" si="51"/>
        <v>#VALUE!</v>
      </c>
      <c r="R94" s="61" t="str">
        <f ca="1">OFFSET(業務便入力!$W94,0,(COLUMN()-COLUMN($L$1))/6)</f>
        <v/>
      </c>
      <c r="S94" s="61" t="e">
        <f>IF($I94="(送料別)",0,VLOOKUP($H94,業務便!$A$20:$O$29,4+(COLUMN()-COLUMN($M$1))/6,FALSE))</f>
        <v>#N/A</v>
      </c>
      <c r="T94" s="62" t="e">
        <f t="shared" ca="1" si="52"/>
        <v>#VALUE!</v>
      </c>
      <c r="U94" s="59" t="e">
        <f t="shared" ca="1" si="53"/>
        <v>#VALUE!</v>
      </c>
      <c r="V94" s="60" t="e">
        <f t="shared" ca="1" si="54"/>
        <v>#VALUE!</v>
      </c>
      <c r="W94" s="61" t="e">
        <f t="shared" ca="1" si="55"/>
        <v>#VALUE!</v>
      </c>
      <c r="X94" s="61" t="str">
        <f ca="1">OFFSET(業務便入力!$W94,0,(COLUMN()-COLUMN($L$1))/6)</f>
        <v/>
      </c>
      <c r="Y94" s="61" t="e">
        <f>IF($I94="(送料別)",0,VLOOKUP($H94,業務便!$A$20:$O$29,4+(COLUMN()-COLUMN($M$1))/6,FALSE))</f>
        <v>#N/A</v>
      </c>
      <c r="Z94" s="62" t="e">
        <f t="shared" ca="1" si="56"/>
        <v>#VALUE!</v>
      </c>
      <c r="AA94" s="59" t="e">
        <f t="shared" ca="1" si="57"/>
        <v>#VALUE!</v>
      </c>
      <c r="AB94" s="60" t="e">
        <f t="shared" ca="1" si="58"/>
        <v>#VALUE!</v>
      </c>
      <c r="AC94" s="61" t="e">
        <f t="shared" ca="1" si="59"/>
        <v>#VALUE!</v>
      </c>
      <c r="AD94" s="61" t="str">
        <f ca="1">OFFSET(業務便入力!$W94,0,(COLUMN()-COLUMN($L$1))/6)</f>
        <v/>
      </c>
      <c r="AE94" s="61" t="e">
        <f>IF($I94="(送料別)",0,VLOOKUP($H94,業務便!$A$20:$O$29,4+(COLUMN()-COLUMN($M$1))/6,FALSE))</f>
        <v>#N/A</v>
      </c>
      <c r="AF94" s="62" t="e">
        <f t="shared" ca="1" si="60"/>
        <v>#VALUE!</v>
      </c>
      <c r="AG94" s="59" t="e">
        <f t="shared" ca="1" si="61"/>
        <v>#VALUE!</v>
      </c>
      <c r="AH94" s="60" t="e">
        <f t="shared" ca="1" si="62"/>
        <v>#VALUE!</v>
      </c>
      <c r="AI94" s="61" t="e">
        <f t="shared" ca="1" si="63"/>
        <v>#VALUE!</v>
      </c>
      <c r="AJ94" s="61" t="str">
        <f ca="1">OFFSET(業務便入力!$W94,0,(COLUMN()-COLUMN($L$1))/6)</f>
        <v/>
      </c>
      <c r="AK94" s="61" t="e">
        <f>IF($I94="(送料別)",0,VLOOKUP($H94,業務便!$A$20:$O$29,4+(COLUMN()-COLUMN($M$1))/6,FALSE))</f>
        <v>#N/A</v>
      </c>
      <c r="AL94" s="62" t="e">
        <f t="shared" ca="1" si="64"/>
        <v>#VALUE!</v>
      </c>
      <c r="AM94" s="59" t="e">
        <f t="shared" ca="1" si="65"/>
        <v>#VALUE!</v>
      </c>
      <c r="AN94" s="60" t="e">
        <f t="shared" ca="1" si="66"/>
        <v>#VALUE!</v>
      </c>
      <c r="AO94" s="61" t="e">
        <f t="shared" ca="1" si="67"/>
        <v>#VALUE!</v>
      </c>
      <c r="AP94" s="61" t="str">
        <f ca="1">OFFSET(業務便入力!$W94,0,(COLUMN()-COLUMN($L$1))/6)</f>
        <v/>
      </c>
      <c r="AQ94" s="61" t="e">
        <f>IF($I94="(送料別)",0,VLOOKUP($H94,業務便!$A$20:$O$29,4+(COLUMN()-COLUMN($M$1))/6,FALSE))</f>
        <v>#N/A</v>
      </c>
      <c r="AR94" s="62" t="e">
        <f t="shared" ca="1" si="68"/>
        <v>#VALUE!</v>
      </c>
      <c r="AS94" s="59" t="e">
        <f t="shared" ca="1" si="69"/>
        <v>#VALUE!</v>
      </c>
      <c r="AT94" s="60" t="e">
        <f t="shared" ca="1" si="70"/>
        <v>#VALUE!</v>
      </c>
      <c r="AU94" s="61" t="e">
        <f t="shared" ca="1" si="71"/>
        <v>#VALUE!</v>
      </c>
      <c r="AV94" s="61" t="str">
        <f ca="1">OFFSET(業務便入力!$W94,0,(COLUMN()-COLUMN($L$1))/6)</f>
        <v/>
      </c>
      <c r="AW94" s="61" t="e">
        <f>IF($I94="(送料別)",0,VLOOKUP($H94,業務便!$A$20:$O$29,4+(COLUMN()-COLUMN($M$1))/6,FALSE))</f>
        <v>#N/A</v>
      </c>
      <c r="AX94" s="62" t="e">
        <f t="shared" ca="1" si="72"/>
        <v>#VALUE!</v>
      </c>
      <c r="AY94" s="59" t="e">
        <f t="shared" ca="1" si="73"/>
        <v>#VALUE!</v>
      </c>
      <c r="AZ94" s="60" t="e">
        <f t="shared" ca="1" si="74"/>
        <v>#VALUE!</v>
      </c>
      <c r="BA94" s="61" t="e">
        <f t="shared" ca="1" si="75"/>
        <v>#VALUE!</v>
      </c>
      <c r="BB94" s="61" t="str">
        <f ca="1">OFFSET(業務便入力!$W94,0,(COLUMN()-COLUMN($L$1))/6)</f>
        <v/>
      </c>
      <c r="BC94" s="61" t="e">
        <f>IF($I94="(送料別)",0,VLOOKUP($H94,業務便!$A$20:$O$29,4+(COLUMN()-COLUMN($M$1))/6,FALSE))</f>
        <v>#N/A</v>
      </c>
      <c r="BD94" s="62" t="e">
        <f t="shared" ca="1" si="76"/>
        <v>#VALUE!</v>
      </c>
      <c r="BE94" s="59" t="e">
        <f t="shared" ca="1" si="77"/>
        <v>#VALUE!</v>
      </c>
      <c r="BF94" s="60" t="e">
        <f t="shared" ca="1" si="78"/>
        <v>#VALUE!</v>
      </c>
      <c r="BG94" s="61" t="e">
        <f t="shared" ca="1" si="79"/>
        <v>#VALUE!</v>
      </c>
      <c r="BH94" s="61" t="str">
        <f ca="1">OFFSET(業務便入力!$W94,0,(COLUMN()-COLUMN($L$1))/6)</f>
        <v/>
      </c>
      <c r="BI94" s="61" t="e">
        <f>IF($I94="(送料別)",0,VLOOKUP($H94,業務便!$A$20:$O$29,4+(COLUMN()-COLUMN($M$1))/6,FALSE))</f>
        <v>#N/A</v>
      </c>
      <c r="BJ94" s="62" t="e">
        <f t="shared" ca="1" si="80"/>
        <v>#VALUE!</v>
      </c>
      <c r="BK94" s="59" t="e">
        <f t="shared" ca="1" si="81"/>
        <v>#VALUE!</v>
      </c>
      <c r="BL94" s="60" t="e">
        <f t="shared" ca="1" si="82"/>
        <v>#VALUE!</v>
      </c>
      <c r="BM94" s="61" t="e">
        <f t="shared" ca="1" si="83"/>
        <v>#VALUE!</v>
      </c>
      <c r="BN94" s="61" t="str">
        <f ca="1">OFFSET(業務便入力!$W94,0,(COLUMN()-COLUMN($L$1))/6)</f>
        <v/>
      </c>
      <c r="BO94" s="61" t="e">
        <f>IF($I94="(送料別)",0,VLOOKUP($H94,業務便!$A$20:$O$29,4+(COLUMN()-COLUMN($M$1))/6,FALSE))</f>
        <v>#N/A</v>
      </c>
      <c r="BP94" s="62" t="e">
        <f t="shared" ca="1" si="84"/>
        <v>#VALUE!</v>
      </c>
      <c r="BQ94" s="59" t="e">
        <f t="shared" ca="1" si="85"/>
        <v>#VALUE!</v>
      </c>
      <c r="BR94" s="60" t="e">
        <f t="shared" ca="1" si="86"/>
        <v>#VALUE!</v>
      </c>
      <c r="BS94" s="61" t="e">
        <f t="shared" ca="1" si="87"/>
        <v>#VALUE!</v>
      </c>
      <c r="BT94" s="61" t="str">
        <f ca="1">OFFSET(業務便入力!$W94,0,(COLUMN()-COLUMN($L$1))/6)</f>
        <v/>
      </c>
      <c r="BU94" s="61" t="e">
        <f>IF($I94="(送料別)",0,VLOOKUP($H94,業務便!$A$20:$O$29,4+(COLUMN()-COLUMN($M$1))/6,FALSE))</f>
        <v>#N/A</v>
      </c>
      <c r="BV94" s="62" t="e">
        <f t="shared" ca="1" si="88"/>
        <v>#VALUE!</v>
      </c>
      <c r="BW94" s="59" t="e">
        <f t="shared" ca="1" si="89"/>
        <v>#VALUE!</v>
      </c>
      <c r="BX94" s="60" t="e">
        <f t="shared" ca="1" si="90"/>
        <v>#VALUE!</v>
      </c>
      <c r="BY94" s="61" t="e">
        <f t="shared" ca="1" si="91"/>
        <v>#VALUE!</v>
      </c>
      <c r="BZ94" s="61" t="str">
        <f ca="1">OFFSET(業務便入力!$W94,0,(COLUMN()-COLUMN($L$1))/6)</f>
        <v/>
      </c>
      <c r="CA94" s="61" t="e">
        <f>IF($I94="(送料別)",0,VLOOKUP($H94,業務便!$A$20:$O$29,4+(COLUMN()-COLUMN($M$1))/6,FALSE))</f>
        <v>#N/A</v>
      </c>
      <c r="CB94" s="62" t="e">
        <f t="shared" ca="1" si="92"/>
        <v>#VALUE!</v>
      </c>
      <c r="CC94" s="59" t="e">
        <f t="shared" ca="1" si="93"/>
        <v>#VALUE!</v>
      </c>
      <c r="CD94" s="60" t="e">
        <f t="shared" ca="1" si="94"/>
        <v>#VALUE!</v>
      </c>
      <c r="CE94" s="61" t="e">
        <f t="shared" ca="1" si="95"/>
        <v>#VALUE!</v>
      </c>
    </row>
    <row r="95" spans="1:83">
      <c r="A95" s="6">
        <v>92</v>
      </c>
      <c r="B95" s="158" t="str">
        <f>IF(ISBLANK(業務便入力!B95),"",業務便入力!B95)</f>
        <v/>
      </c>
      <c r="C95" s="5" t="str">
        <f>IF(ISBLANK(業務便入力!C95),"",業務便入力!C95)</f>
        <v/>
      </c>
      <c r="D95" s="15">
        <f>IF(ISBLANK(宅配便仮計算!D95),"",宅配便仮計算!D95)</f>
        <v>0.85</v>
      </c>
      <c r="E95" s="5" t="str">
        <f>IF(ISBLANK(業務便入力!I95),"",業務便入力!I95)</f>
        <v/>
      </c>
      <c r="F95" s="5" t="str">
        <f>IF(ISBLANK(業務便入力!L95),"",業務便入力!L95)</f>
        <v/>
      </c>
      <c r="G95" s="5" t="str">
        <f>IF(ISBLANK(業務便入力!N95),"",IF(業務便入力!P95="以上",1,業務便入力!N95))</f>
        <v/>
      </c>
      <c r="H95" s="5" t="str">
        <f>IF(ISBLANK(業務便入力!Q95),"",業務便入力!Q95)</f>
        <v/>
      </c>
      <c r="I95" s="6" t="str">
        <f>IF(ISBLANK(業務便入力!R95),"",業務便入力!R95)</f>
        <v/>
      </c>
      <c r="J95" s="5" t="str">
        <f>IF(ISBLANK(業務便入力!S95),"",業務便入力!S95)</f>
        <v/>
      </c>
      <c r="K95" s="5" t="str">
        <f>IF(ISBLANK(業務便入力!T95),"",業務便入力!T95)</f>
        <v/>
      </c>
      <c r="L95" s="61" t="str">
        <f ca="1">OFFSET(業務便入力!$W95,0,(COLUMN()-COLUMN($L$1))/6)</f>
        <v/>
      </c>
      <c r="M95" s="61" t="e">
        <f>IF($I95="(送料別)",0,VLOOKUP($H95,業務便!$A$20:$O$29,4+(COLUMN()-COLUMN($M$1))/6,FALSE))</f>
        <v>#N/A</v>
      </c>
      <c r="N95" s="62" t="e">
        <f t="shared" ca="1" si="48"/>
        <v>#VALUE!</v>
      </c>
      <c r="O95" s="59" t="e">
        <f t="shared" ca="1" si="49"/>
        <v>#VALUE!</v>
      </c>
      <c r="P95" s="60" t="e">
        <f t="shared" ca="1" si="50"/>
        <v>#VALUE!</v>
      </c>
      <c r="Q95" s="61" t="e">
        <f t="shared" ca="1" si="51"/>
        <v>#VALUE!</v>
      </c>
      <c r="R95" s="61" t="str">
        <f ca="1">OFFSET(業務便入力!$W95,0,(COLUMN()-COLUMN($L$1))/6)</f>
        <v/>
      </c>
      <c r="S95" s="61" t="e">
        <f>IF($I95="(送料別)",0,VLOOKUP($H95,業務便!$A$20:$O$29,4+(COLUMN()-COLUMN($M$1))/6,FALSE))</f>
        <v>#N/A</v>
      </c>
      <c r="T95" s="62" t="e">
        <f t="shared" ca="1" si="52"/>
        <v>#VALUE!</v>
      </c>
      <c r="U95" s="59" t="e">
        <f t="shared" ca="1" si="53"/>
        <v>#VALUE!</v>
      </c>
      <c r="V95" s="60" t="e">
        <f t="shared" ca="1" si="54"/>
        <v>#VALUE!</v>
      </c>
      <c r="W95" s="61" t="e">
        <f t="shared" ca="1" si="55"/>
        <v>#VALUE!</v>
      </c>
      <c r="X95" s="61" t="str">
        <f ca="1">OFFSET(業務便入力!$W95,0,(COLUMN()-COLUMN($L$1))/6)</f>
        <v/>
      </c>
      <c r="Y95" s="61" t="e">
        <f>IF($I95="(送料別)",0,VLOOKUP($H95,業務便!$A$20:$O$29,4+(COLUMN()-COLUMN($M$1))/6,FALSE))</f>
        <v>#N/A</v>
      </c>
      <c r="Z95" s="62" t="e">
        <f t="shared" ca="1" si="56"/>
        <v>#VALUE!</v>
      </c>
      <c r="AA95" s="59" t="e">
        <f t="shared" ca="1" si="57"/>
        <v>#VALUE!</v>
      </c>
      <c r="AB95" s="60" t="e">
        <f t="shared" ca="1" si="58"/>
        <v>#VALUE!</v>
      </c>
      <c r="AC95" s="61" t="e">
        <f t="shared" ca="1" si="59"/>
        <v>#VALUE!</v>
      </c>
      <c r="AD95" s="61" t="str">
        <f ca="1">OFFSET(業務便入力!$W95,0,(COLUMN()-COLUMN($L$1))/6)</f>
        <v/>
      </c>
      <c r="AE95" s="61" t="e">
        <f>IF($I95="(送料別)",0,VLOOKUP($H95,業務便!$A$20:$O$29,4+(COLUMN()-COLUMN($M$1))/6,FALSE))</f>
        <v>#N/A</v>
      </c>
      <c r="AF95" s="62" t="e">
        <f t="shared" ca="1" si="60"/>
        <v>#VALUE!</v>
      </c>
      <c r="AG95" s="59" t="e">
        <f t="shared" ca="1" si="61"/>
        <v>#VALUE!</v>
      </c>
      <c r="AH95" s="60" t="e">
        <f t="shared" ca="1" si="62"/>
        <v>#VALUE!</v>
      </c>
      <c r="AI95" s="61" t="e">
        <f t="shared" ca="1" si="63"/>
        <v>#VALUE!</v>
      </c>
      <c r="AJ95" s="61" t="str">
        <f ca="1">OFFSET(業務便入力!$W95,0,(COLUMN()-COLUMN($L$1))/6)</f>
        <v/>
      </c>
      <c r="AK95" s="61" t="e">
        <f>IF($I95="(送料別)",0,VLOOKUP($H95,業務便!$A$20:$O$29,4+(COLUMN()-COLUMN($M$1))/6,FALSE))</f>
        <v>#N/A</v>
      </c>
      <c r="AL95" s="62" t="e">
        <f t="shared" ca="1" si="64"/>
        <v>#VALUE!</v>
      </c>
      <c r="AM95" s="59" t="e">
        <f t="shared" ca="1" si="65"/>
        <v>#VALUE!</v>
      </c>
      <c r="AN95" s="60" t="e">
        <f t="shared" ca="1" si="66"/>
        <v>#VALUE!</v>
      </c>
      <c r="AO95" s="61" t="e">
        <f t="shared" ca="1" si="67"/>
        <v>#VALUE!</v>
      </c>
      <c r="AP95" s="61" t="str">
        <f ca="1">OFFSET(業務便入力!$W95,0,(COLUMN()-COLUMN($L$1))/6)</f>
        <v/>
      </c>
      <c r="AQ95" s="61" t="e">
        <f>IF($I95="(送料別)",0,VLOOKUP($H95,業務便!$A$20:$O$29,4+(COLUMN()-COLUMN($M$1))/6,FALSE))</f>
        <v>#N/A</v>
      </c>
      <c r="AR95" s="62" t="e">
        <f t="shared" ca="1" si="68"/>
        <v>#VALUE!</v>
      </c>
      <c r="AS95" s="59" t="e">
        <f t="shared" ca="1" si="69"/>
        <v>#VALUE!</v>
      </c>
      <c r="AT95" s="60" t="e">
        <f t="shared" ca="1" si="70"/>
        <v>#VALUE!</v>
      </c>
      <c r="AU95" s="61" t="e">
        <f t="shared" ca="1" si="71"/>
        <v>#VALUE!</v>
      </c>
      <c r="AV95" s="61" t="str">
        <f ca="1">OFFSET(業務便入力!$W95,0,(COLUMN()-COLUMN($L$1))/6)</f>
        <v/>
      </c>
      <c r="AW95" s="61" t="e">
        <f>IF($I95="(送料別)",0,VLOOKUP($H95,業務便!$A$20:$O$29,4+(COLUMN()-COLUMN($M$1))/6,FALSE))</f>
        <v>#N/A</v>
      </c>
      <c r="AX95" s="62" t="e">
        <f t="shared" ca="1" si="72"/>
        <v>#VALUE!</v>
      </c>
      <c r="AY95" s="59" t="e">
        <f t="shared" ca="1" si="73"/>
        <v>#VALUE!</v>
      </c>
      <c r="AZ95" s="60" t="e">
        <f t="shared" ca="1" si="74"/>
        <v>#VALUE!</v>
      </c>
      <c r="BA95" s="61" t="e">
        <f t="shared" ca="1" si="75"/>
        <v>#VALUE!</v>
      </c>
      <c r="BB95" s="61" t="str">
        <f ca="1">OFFSET(業務便入力!$W95,0,(COLUMN()-COLUMN($L$1))/6)</f>
        <v/>
      </c>
      <c r="BC95" s="61" t="e">
        <f>IF($I95="(送料別)",0,VLOOKUP($H95,業務便!$A$20:$O$29,4+(COLUMN()-COLUMN($M$1))/6,FALSE))</f>
        <v>#N/A</v>
      </c>
      <c r="BD95" s="62" t="e">
        <f t="shared" ca="1" si="76"/>
        <v>#VALUE!</v>
      </c>
      <c r="BE95" s="59" t="e">
        <f t="shared" ca="1" si="77"/>
        <v>#VALUE!</v>
      </c>
      <c r="BF95" s="60" t="e">
        <f t="shared" ca="1" si="78"/>
        <v>#VALUE!</v>
      </c>
      <c r="BG95" s="61" t="e">
        <f t="shared" ca="1" si="79"/>
        <v>#VALUE!</v>
      </c>
      <c r="BH95" s="61" t="str">
        <f ca="1">OFFSET(業務便入力!$W95,0,(COLUMN()-COLUMN($L$1))/6)</f>
        <v/>
      </c>
      <c r="BI95" s="61" t="e">
        <f>IF($I95="(送料別)",0,VLOOKUP($H95,業務便!$A$20:$O$29,4+(COLUMN()-COLUMN($M$1))/6,FALSE))</f>
        <v>#N/A</v>
      </c>
      <c r="BJ95" s="62" t="e">
        <f t="shared" ca="1" si="80"/>
        <v>#VALUE!</v>
      </c>
      <c r="BK95" s="59" t="e">
        <f t="shared" ca="1" si="81"/>
        <v>#VALUE!</v>
      </c>
      <c r="BL95" s="60" t="e">
        <f t="shared" ca="1" si="82"/>
        <v>#VALUE!</v>
      </c>
      <c r="BM95" s="61" t="e">
        <f t="shared" ca="1" si="83"/>
        <v>#VALUE!</v>
      </c>
      <c r="BN95" s="61" t="str">
        <f ca="1">OFFSET(業務便入力!$W95,0,(COLUMN()-COLUMN($L$1))/6)</f>
        <v/>
      </c>
      <c r="BO95" s="61" t="e">
        <f>IF($I95="(送料別)",0,VLOOKUP($H95,業務便!$A$20:$O$29,4+(COLUMN()-COLUMN($M$1))/6,FALSE))</f>
        <v>#N/A</v>
      </c>
      <c r="BP95" s="62" t="e">
        <f t="shared" ca="1" si="84"/>
        <v>#VALUE!</v>
      </c>
      <c r="BQ95" s="59" t="e">
        <f t="shared" ca="1" si="85"/>
        <v>#VALUE!</v>
      </c>
      <c r="BR95" s="60" t="e">
        <f t="shared" ca="1" si="86"/>
        <v>#VALUE!</v>
      </c>
      <c r="BS95" s="61" t="e">
        <f t="shared" ca="1" si="87"/>
        <v>#VALUE!</v>
      </c>
      <c r="BT95" s="61" t="str">
        <f ca="1">OFFSET(業務便入力!$W95,0,(COLUMN()-COLUMN($L$1))/6)</f>
        <v/>
      </c>
      <c r="BU95" s="61" t="e">
        <f>IF($I95="(送料別)",0,VLOOKUP($H95,業務便!$A$20:$O$29,4+(COLUMN()-COLUMN($M$1))/6,FALSE))</f>
        <v>#N/A</v>
      </c>
      <c r="BV95" s="62" t="e">
        <f t="shared" ca="1" si="88"/>
        <v>#VALUE!</v>
      </c>
      <c r="BW95" s="59" t="e">
        <f t="shared" ca="1" si="89"/>
        <v>#VALUE!</v>
      </c>
      <c r="BX95" s="60" t="e">
        <f t="shared" ca="1" si="90"/>
        <v>#VALUE!</v>
      </c>
      <c r="BY95" s="61" t="e">
        <f t="shared" ca="1" si="91"/>
        <v>#VALUE!</v>
      </c>
      <c r="BZ95" s="61" t="str">
        <f ca="1">OFFSET(業務便入力!$W95,0,(COLUMN()-COLUMN($L$1))/6)</f>
        <v/>
      </c>
      <c r="CA95" s="61" t="e">
        <f>IF($I95="(送料別)",0,VLOOKUP($H95,業務便!$A$20:$O$29,4+(COLUMN()-COLUMN($M$1))/6,FALSE))</f>
        <v>#N/A</v>
      </c>
      <c r="CB95" s="62" t="e">
        <f t="shared" ca="1" si="92"/>
        <v>#VALUE!</v>
      </c>
      <c r="CC95" s="59" t="e">
        <f t="shared" ca="1" si="93"/>
        <v>#VALUE!</v>
      </c>
      <c r="CD95" s="60" t="e">
        <f t="shared" ca="1" si="94"/>
        <v>#VALUE!</v>
      </c>
      <c r="CE95" s="61" t="e">
        <f t="shared" ca="1" si="95"/>
        <v>#VALUE!</v>
      </c>
    </row>
    <row r="96" spans="1:83">
      <c r="A96" s="6">
        <v>93</v>
      </c>
      <c r="B96" s="158" t="str">
        <f>IF(ISBLANK(業務便入力!B96),"",業務便入力!B96)</f>
        <v/>
      </c>
      <c r="C96" s="5" t="str">
        <f>IF(ISBLANK(業務便入力!C96),"",業務便入力!C96)</f>
        <v/>
      </c>
      <c r="D96" s="15">
        <f>IF(ISBLANK(宅配便仮計算!D96),"",宅配便仮計算!D96)</f>
        <v>0.85</v>
      </c>
      <c r="E96" s="5" t="str">
        <f>IF(ISBLANK(業務便入力!I96),"",業務便入力!I96)</f>
        <v/>
      </c>
      <c r="F96" s="5" t="str">
        <f>IF(ISBLANK(業務便入力!L96),"",業務便入力!L96)</f>
        <v/>
      </c>
      <c r="G96" s="5" t="str">
        <f>IF(ISBLANK(業務便入力!N96),"",IF(業務便入力!P96="以上",1,業務便入力!N96))</f>
        <v/>
      </c>
      <c r="H96" s="5" t="str">
        <f>IF(ISBLANK(業務便入力!Q96),"",業務便入力!Q96)</f>
        <v/>
      </c>
      <c r="I96" s="6" t="str">
        <f>IF(ISBLANK(業務便入力!R96),"",業務便入力!R96)</f>
        <v/>
      </c>
      <c r="J96" s="5" t="str">
        <f>IF(ISBLANK(業務便入力!S96),"",業務便入力!S96)</f>
        <v/>
      </c>
      <c r="K96" s="5" t="str">
        <f>IF(ISBLANK(業務便入力!T96),"",業務便入力!T96)</f>
        <v/>
      </c>
      <c r="L96" s="61" t="str">
        <f ca="1">OFFSET(業務便入力!$W96,0,(COLUMN()-COLUMN($L$1))/6)</f>
        <v/>
      </c>
      <c r="M96" s="61" t="e">
        <f>IF($I96="(送料別)",0,VLOOKUP($H96,業務便!$A$20:$O$29,4+(COLUMN()-COLUMN($M$1))/6,FALSE))</f>
        <v>#N/A</v>
      </c>
      <c r="N96" s="62" t="e">
        <f t="shared" ca="1" si="48"/>
        <v>#VALUE!</v>
      </c>
      <c r="O96" s="59" t="e">
        <f t="shared" ca="1" si="49"/>
        <v>#VALUE!</v>
      </c>
      <c r="P96" s="60" t="e">
        <f t="shared" ca="1" si="50"/>
        <v>#VALUE!</v>
      </c>
      <c r="Q96" s="61" t="e">
        <f t="shared" ca="1" si="51"/>
        <v>#VALUE!</v>
      </c>
      <c r="R96" s="61" t="str">
        <f ca="1">OFFSET(業務便入力!$W96,0,(COLUMN()-COLUMN($L$1))/6)</f>
        <v/>
      </c>
      <c r="S96" s="61" t="e">
        <f>IF($I96="(送料別)",0,VLOOKUP($H96,業務便!$A$20:$O$29,4+(COLUMN()-COLUMN($M$1))/6,FALSE))</f>
        <v>#N/A</v>
      </c>
      <c r="T96" s="62" t="e">
        <f t="shared" ca="1" si="52"/>
        <v>#VALUE!</v>
      </c>
      <c r="U96" s="59" t="e">
        <f t="shared" ca="1" si="53"/>
        <v>#VALUE!</v>
      </c>
      <c r="V96" s="60" t="e">
        <f t="shared" ca="1" si="54"/>
        <v>#VALUE!</v>
      </c>
      <c r="W96" s="61" t="e">
        <f t="shared" ca="1" si="55"/>
        <v>#VALUE!</v>
      </c>
      <c r="X96" s="61" t="str">
        <f ca="1">OFFSET(業務便入力!$W96,0,(COLUMN()-COLUMN($L$1))/6)</f>
        <v/>
      </c>
      <c r="Y96" s="61" t="e">
        <f>IF($I96="(送料別)",0,VLOOKUP($H96,業務便!$A$20:$O$29,4+(COLUMN()-COLUMN($M$1))/6,FALSE))</f>
        <v>#N/A</v>
      </c>
      <c r="Z96" s="62" t="e">
        <f t="shared" ca="1" si="56"/>
        <v>#VALUE!</v>
      </c>
      <c r="AA96" s="59" t="e">
        <f t="shared" ca="1" si="57"/>
        <v>#VALUE!</v>
      </c>
      <c r="AB96" s="60" t="e">
        <f t="shared" ca="1" si="58"/>
        <v>#VALUE!</v>
      </c>
      <c r="AC96" s="61" t="e">
        <f t="shared" ca="1" si="59"/>
        <v>#VALUE!</v>
      </c>
      <c r="AD96" s="61" t="str">
        <f ca="1">OFFSET(業務便入力!$W96,0,(COLUMN()-COLUMN($L$1))/6)</f>
        <v/>
      </c>
      <c r="AE96" s="61" t="e">
        <f>IF($I96="(送料別)",0,VLOOKUP($H96,業務便!$A$20:$O$29,4+(COLUMN()-COLUMN($M$1))/6,FALSE))</f>
        <v>#N/A</v>
      </c>
      <c r="AF96" s="62" t="e">
        <f t="shared" ca="1" si="60"/>
        <v>#VALUE!</v>
      </c>
      <c r="AG96" s="59" t="e">
        <f t="shared" ca="1" si="61"/>
        <v>#VALUE!</v>
      </c>
      <c r="AH96" s="60" t="e">
        <f t="shared" ca="1" si="62"/>
        <v>#VALUE!</v>
      </c>
      <c r="AI96" s="61" t="e">
        <f t="shared" ca="1" si="63"/>
        <v>#VALUE!</v>
      </c>
      <c r="AJ96" s="61" t="str">
        <f ca="1">OFFSET(業務便入力!$W96,0,(COLUMN()-COLUMN($L$1))/6)</f>
        <v/>
      </c>
      <c r="AK96" s="61" t="e">
        <f>IF($I96="(送料別)",0,VLOOKUP($H96,業務便!$A$20:$O$29,4+(COLUMN()-COLUMN($M$1))/6,FALSE))</f>
        <v>#N/A</v>
      </c>
      <c r="AL96" s="62" t="e">
        <f t="shared" ca="1" si="64"/>
        <v>#VALUE!</v>
      </c>
      <c r="AM96" s="59" t="e">
        <f t="shared" ca="1" si="65"/>
        <v>#VALUE!</v>
      </c>
      <c r="AN96" s="60" t="e">
        <f t="shared" ca="1" si="66"/>
        <v>#VALUE!</v>
      </c>
      <c r="AO96" s="61" t="e">
        <f t="shared" ca="1" si="67"/>
        <v>#VALUE!</v>
      </c>
      <c r="AP96" s="61" t="str">
        <f ca="1">OFFSET(業務便入力!$W96,0,(COLUMN()-COLUMN($L$1))/6)</f>
        <v/>
      </c>
      <c r="AQ96" s="61" t="e">
        <f>IF($I96="(送料別)",0,VLOOKUP($H96,業務便!$A$20:$O$29,4+(COLUMN()-COLUMN($M$1))/6,FALSE))</f>
        <v>#N/A</v>
      </c>
      <c r="AR96" s="62" t="e">
        <f t="shared" ca="1" si="68"/>
        <v>#VALUE!</v>
      </c>
      <c r="AS96" s="59" t="e">
        <f t="shared" ca="1" si="69"/>
        <v>#VALUE!</v>
      </c>
      <c r="AT96" s="60" t="e">
        <f t="shared" ca="1" si="70"/>
        <v>#VALUE!</v>
      </c>
      <c r="AU96" s="61" t="e">
        <f t="shared" ca="1" si="71"/>
        <v>#VALUE!</v>
      </c>
      <c r="AV96" s="61" t="str">
        <f ca="1">OFFSET(業務便入力!$W96,0,(COLUMN()-COLUMN($L$1))/6)</f>
        <v/>
      </c>
      <c r="AW96" s="61" t="e">
        <f>IF($I96="(送料別)",0,VLOOKUP($H96,業務便!$A$20:$O$29,4+(COLUMN()-COLUMN($M$1))/6,FALSE))</f>
        <v>#N/A</v>
      </c>
      <c r="AX96" s="62" t="e">
        <f t="shared" ca="1" si="72"/>
        <v>#VALUE!</v>
      </c>
      <c r="AY96" s="59" t="e">
        <f t="shared" ca="1" si="73"/>
        <v>#VALUE!</v>
      </c>
      <c r="AZ96" s="60" t="e">
        <f t="shared" ca="1" si="74"/>
        <v>#VALUE!</v>
      </c>
      <c r="BA96" s="61" t="e">
        <f t="shared" ca="1" si="75"/>
        <v>#VALUE!</v>
      </c>
      <c r="BB96" s="61" t="str">
        <f ca="1">OFFSET(業務便入力!$W96,0,(COLUMN()-COLUMN($L$1))/6)</f>
        <v/>
      </c>
      <c r="BC96" s="61" t="e">
        <f>IF($I96="(送料別)",0,VLOOKUP($H96,業務便!$A$20:$O$29,4+(COLUMN()-COLUMN($M$1))/6,FALSE))</f>
        <v>#N/A</v>
      </c>
      <c r="BD96" s="62" t="e">
        <f t="shared" ca="1" si="76"/>
        <v>#VALUE!</v>
      </c>
      <c r="BE96" s="59" t="e">
        <f t="shared" ca="1" si="77"/>
        <v>#VALUE!</v>
      </c>
      <c r="BF96" s="60" t="e">
        <f t="shared" ca="1" si="78"/>
        <v>#VALUE!</v>
      </c>
      <c r="BG96" s="61" t="e">
        <f t="shared" ca="1" si="79"/>
        <v>#VALUE!</v>
      </c>
      <c r="BH96" s="61" t="str">
        <f ca="1">OFFSET(業務便入力!$W96,0,(COLUMN()-COLUMN($L$1))/6)</f>
        <v/>
      </c>
      <c r="BI96" s="61" t="e">
        <f>IF($I96="(送料別)",0,VLOOKUP($H96,業務便!$A$20:$O$29,4+(COLUMN()-COLUMN($M$1))/6,FALSE))</f>
        <v>#N/A</v>
      </c>
      <c r="BJ96" s="62" t="e">
        <f t="shared" ca="1" si="80"/>
        <v>#VALUE!</v>
      </c>
      <c r="BK96" s="59" t="e">
        <f t="shared" ca="1" si="81"/>
        <v>#VALUE!</v>
      </c>
      <c r="BL96" s="60" t="e">
        <f t="shared" ca="1" si="82"/>
        <v>#VALUE!</v>
      </c>
      <c r="BM96" s="61" t="e">
        <f t="shared" ca="1" si="83"/>
        <v>#VALUE!</v>
      </c>
      <c r="BN96" s="61" t="str">
        <f ca="1">OFFSET(業務便入力!$W96,0,(COLUMN()-COLUMN($L$1))/6)</f>
        <v/>
      </c>
      <c r="BO96" s="61" t="e">
        <f>IF($I96="(送料別)",0,VLOOKUP($H96,業務便!$A$20:$O$29,4+(COLUMN()-COLUMN($M$1))/6,FALSE))</f>
        <v>#N/A</v>
      </c>
      <c r="BP96" s="62" t="e">
        <f t="shared" ca="1" si="84"/>
        <v>#VALUE!</v>
      </c>
      <c r="BQ96" s="59" t="e">
        <f t="shared" ca="1" si="85"/>
        <v>#VALUE!</v>
      </c>
      <c r="BR96" s="60" t="e">
        <f t="shared" ca="1" si="86"/>
        <v>#VALUE!</v>
      </c>
      <c r="BS96" s="61" t="e">
        <f t="shared" ca="1" si="87"/>
        <v>#VALUE!</v>
      </c>
      <c r="BT96" s="61" t="str">
        <f ca="1">OFFSET(業務便入力!$W96,0,(COLUMN()-COLUMN($L$1))/6)</f>
        <v/>
      </c>
      <c r="BU96" s="61" t="e">
        <f>IF($I96="(送料別)",0,VLOOKUP($H96,業務便!$A$20:$O$29,4+(COLUMN()-COLUMN($M$1))/6,FALSE))</f>
        <v>#N/A</v>
      </c>
      <c r="BV96" s="62" t="e">
        <f t="shared" ca="1" si="88"/>
        <v>#VALUE!</v>
      </c>
      <c r="BW96" s="59" t="e">
        <f t="shared" ca="1" si="89"/>
        <v>#VALUE!</v>
      </c>
      <c r="BX96" s="60" t="e">
        <f t="shared" ca="1" si="90"/>
        <v>#VALUE!</v>
      </c>
      <c r="BY96" s="61" t="e">
        <f t="shared" ca="1" si="91"/>
        <v>#VALUE!</v>
      </c>
      <c r="BZ96" s="61" t="str">
        <f ca="1">OFFSET(業務便入力!$W96,0,(COLUMN()-COLUMN($L$1))/6)</f>
        <v/>
      </c>
      <c r="CA96" s="61" t="e">
        <f>IF($I96="(送料別)",0,VLOOKUP($H96,業務便!$A$20:$O$29,4+(COLUMN()-COLUMN($M$1))/6,FALSE))</f>
        <v>#N/A</v>
      </c>
      <c r="CB96" s="62" t="e">
        <f t="shared" ca="1" si="92"/>
        <v>#VALUE!</v>
      </c>
      <c r="CC96" s="59" t="e">
        <f t="shared" ca="1" si="93"/>
        <v>#VALUE!</v>
      </c>
      <c r="CD96" s="60" t="e">
        <f t="shared" ca="1" si="94"/>
        <v>#VALUE!</v>
      </c>
      <c r="CE96" s="61" t="e">
        <f t="shared" ca="1" si="95"/>
        <v>#VALUE!</v>
      </c>
    </row>
    <row r="97" spans="1:83">
      <c r="A97" s="6">
        <v>94</v>
      </c>
      <c r="B97" s="158" t="str">
        <f>IF(ISBLANK(業務便入力!B97),"",業務便入力!B97)</f>
        <v/>
      </c>
      <c r="C97" s="5" t="str">
        <f>IF(ISBLANK(業務便入力!C97),"",業務便入力!C97)</f>
        <v/>
      </c>
      <c r="D97" s="15">
        <f>IF(ISBLANK(宅配便仮計算!D97),"",宅配便仮計算!D97)</f>
        <v>0.85</v>
      </c>
      <c r="E97" s="5" t="str">
        <f>IF(ISBLANK(業務便入力!I97),"",業務便入力!I97)</f>
        <v/>
      </c>
      <c r="F97" s="5" t="str">
        <f>IF(ISBLANK(業務便入力!L97),"",業務便入力!L97)</f>
        <v/>
      </c>
      <c r="G97" s="5" t="str">
        <f>IF(ISBLANK(業務便入力!N97),"",IF(業務便入力!P97="以上",1,業務便入力!N97))</f>
        <v/>
      </c>
      <c r="H97" s="5" t="str">
        <f>IF(ISBLANK(業務便入力!Q97),"",業務便入力!Q97)</f>
        <v/>
      </c>
      <c r="I97" s="6" t="str">
        <f>IF(ISBLANK(業務便入力!R97),"",業務便入力!R97)</f>
        <v/>
      </c>
      <c r="J97" s="5" t="str">
        <f>IF(ISBLANK(業務便入力!S97),"",業務便入力!S97)</f>
        <v/>
      </c>
      <c r="K97" s="5" t="str">
        <f>IF(ISBLANK(業務便入力!T97),"",業務便入力!T97)</f>
        <v/>
      </c>
      <c r="L97" s="61" t="str">
        <f ca="1">OFFSET(業務便入力!$W97,0,(COLUMN()-COLUMN($L$1))/6)</f>
        <v/>
      </c>
      <c r="M97" s="61" t="e">
        <f>IF($I97="(送料別)",0,VLOOKUP($H97,業務便!$A$20:$O$29,4+(COLUMN()-COLUMN($M$1))/6,FALSE))</f>
        <v>#N/A</v>
      </c>
      <c r="N97" s="62" t="e">
        <f t="shared" ca="1" si="48"/>
        <v>#VALUE!</v>
      </c>
      <c r="O97" s="59" t="e">
        <f t="shared" ca="1" si="49"/>
        <v>#VALUE!</v>
      </c>
      <c r="P97" s="60" t="e">
        <f t="shared" ca="1" si="50"/>
        <v>#VALUE!</v>
      </c>
      <c r="Q97" s="61" t="e">
        <f t="shared" ca="1" si="51"/>
        <v>#VALUE!</v>
      </c>
      <c r="R97" s="61" t="str">
        <f ca="1">OFFSET(業務便入力!$W97,0,(COLUMN()-COLUMN($L$1))/6)</f>
        <v/>
      </c>
      <c r="S97" s="61" t="e">
        <f>IF($I97="(送料別)",0,VLOOKUP($H97,業務便!$A$20:$O$29,4+(COLUMN()-COLUMN($M$1))/6,FALSE))</f>
        <v>#N/A</v>
      </c>
      <c r="T97" s="62" t="e">
        <f t="shared" ca="1" si="52"/>
        <v>#VALUE!</v>
      </c>
      <c r="U97" s="59" t="e">
        <f t="shared" ca="1" si="53"/>
        <v>#VALUE!</v>
      </c>
      <c r="V97" s="60" t="e">
        <f t="shared" ca="1" si="54"/>
        <v>#VALUE!</v>
      </c>
      <c r="W97" s="61" t="e">
        <f t="shared" ca="1" si="55"/>
        <v>#VALUE!</v>
      </c>
      <c r="X97" s="61" t="str">
        <f ca="1">OFFSET(業務便入力!$W97,0,(COLUMN()-COLUMN($L$1))/6)</f>
        <v/>
      </c>
      <c r="Y97" s="61" t="e">
        <f>IF($I97="(送料別)",0,VLOOKUP($H97,業務便!$A$20:$O$29,4+(COLUMN()-COLUMN($M$1))/6,FALSE))</f>
        <v>#N/A</v>
      </c>
      <c r="Z97" s="62" t="e">
        <f t="shared" ca="1" si="56"/>
        <v>#VALUE!</v>
      </c>
      <c r="AA97" s="59" t="e">
        <f t="shared" ca="1" si="57"/>
        <v>#VALUE!</v>
      </c>
      <c r="AB97" s="60" t="e">
        <f t="shared" ca="1" si="58"/>
        <v>#VALUE!</v>
      </c>
      <c r="AC97" s="61" t="e">
        <f t="shared" ca="1" si="59"/>
        <v>#VALUE!</v>
      </c>
      <c r="AD97" s="61" t="str">
        <f ca="1">OFFSET(業務便入力!$W97,0,(COLUMN()-COLUMN($L$1))/6)</f>
        <v/>
      </c>
      <c r="AE97" s="61" t="e">
        <f>IF($I97="(送料別)",0,VLOOKUP($H97,業務便!$A$20:$O$29,4+(COLUMN()-COLUMN($M$1))/6,FALSE))</f>
        <v>#N/A</v>
      </c>
      <c r="AF97" s="62" t="e">
        <f t="shared" ca="1" si="60"/>
        <v>#VALUE!</v>
      </c>
      <c r="AG97" s="59" t="e">
        <f t="shared" ca="1" si="61"/>
        <v>#VALUE!</v>
      </c>
      <c r="AH97" s="60" t="e">
        <f t="shared" ca="1" si="62"/>
        <v>#VALUE!</v>
      </c>
      <c r="AI97" s="61" t="e">
        <f t="shared" ca="1" si="63"/>
        <v>#VALUE!</v>
      </c>
      <c r="AJ97" s="61" t="str">
        <f ca="1">OFFSET(業務便入力!$W97,0,(COLUMN()-COLUMN($L$1))/6)</f>
        <v/>
      </c>
      <c r="AK97" s="61" t="e">
        <f>IF($I97="(送料別)",0,VLOOKUP($H97,業務便!$A$20:$O$29,4+(COLUMN()-COLUMN($M$1))/6,FALSE))</f>
        <v>#N/A</v>
      </c>
      <c r="AL97" s="62" t="e">
        <f t="shared" ca="1" si="64"/>
        <v>#VALUE!</v>
      </c>
      <c r="AM97" s="59" t="e">
        <f t="shared" ca="1" si="65"/>
        <v>#VALUE!</v>
      </c>
      <c r="AN97" s="60" t="e">
        <f t="shared" ca="1" si="66"/>
        <v>#VALUE!</v>
      </c>
      <c r="AO97" s="61" t="e">
        <f t="shared" ca="1" si="67"/>
        <v>#VALUE!</v>
      </c>
      <c r="AP97" s="61" t="str">
        <f ca="1">OFFSET(業務便入力!$W97,0,(COLUMN()-COLUMN($L$1))/6)</f>
        <v/>
      </c>
      <c r="AQ97" s="61" t="e">
        <f>IF($I97="(送料別)",0,VLOOKUP($H97,業務便!$A$20:$O$29,4+(COLUMN()-COLUMN($M$1))/6,FALSE))</f>
        <v>#N/A</v>
      </c>
      <c r="AR97" s="62" t="e">
        <f t="shared" ca="1" si="68"/>
        <v>#VALUE!</v>
      </c>
      <c r="AS97" s="59" t="e">
        <f t="shared" ca="1" si="69"/>
        <v>#VALUE!</v>
      </c>
      <c r="AT97" s="60" t="e">
        <f t="shared" ca="1" si="70"/>
        <v>#VALUE!</v>
      </c>
      <c r="AU97" s="61" t="e">
        <f t="shared" ca="1" si="71"/>
        <v>#VALUE!</v>
      </c>
      <c r="AV97" s="61" t="str">
        <f ca="1">OFFSET(業務便入力!$W97,0,(COLUMN()-COLUMN($L$1))/6)</f>
        <v/>
      </c>
      <c r="AW97" s="61" t="e">
        <f>IF($I97="(送料別)",0,VLOOKUP($H97,業務便!$A$20:$O$29,4+(COLUMN()-COLUMN($M$1))/6,FALSE))</f>
        <v>#N/A</v>
      </c>
      <c r="AX97" s="62" t="e">
        <f t="shared" ca="1" si="72"/>
        <v>#VALUE!</v>
      </c>
      <c r="AY97" s="59" t="e">
        <f t="shared" ca="1" si="73"/>
        <v>#VALUE!</v>
      </c>
      <c r="AZ97" s="60" t="e">
        <f t="shared" ca="1" si="74"/>
        <v>#VALUE!</v>
      </c>
      <c r="BA97" s="61" t="e">
        <f t="shared" ca="1" si="75"/>
        <v>#VALUE!</v>
      </c>
      <c r="BB97" s="61" t="str">
        <f ca="1">OFFSET(業務便入力!$W97,0,(COLUMN()-COLUMN($L$1))/6)</f>
        <v/>
      </c>
      <c r="BC97" s="61" t="e">
        <f>IF($I97="(送料別)",0,VLOOKUP($H97,業務便!$A$20:$O$29,4+(COLUMN()-COLUMN($M$1))/6,FALSE))</f>
        <v>#N/A</v>
      </c>
      <c r="BD97" s="62" t="e">
        <f t="shared" ca="1" si="76"/>
        <v>#VALUE!</v>
      </c>
      <c r="BE97" s="59" t="e">
        <f t="shared" ca="1" si="77"/>
        <v>#VALUE!</v>
      </c>
      <c r="BF97" s="60" t="e">
        <f t="shared" ca="1" si="78"/>
        <v>#VALUE!</v>
      </c>
      <c r="BG97" s="61" t="e">
        <f t="shared" ca="1" si="79"/>
        <v>#VALUE!</v>
      </c>
      <c r="BH97" s="61" t="str">
        <f ca="1">OFFSET(業務便入力!$W97,0,(COLUMN()-COLUMN($L$1))/6)</f>
        <v/>
      </c>
      <c r="BI97" s="61" t="e">
        <f>IF($I97="(送料別)",0,VLOOKUP($H97,業務便!$A$20:$O$29,4+(COLUMN()-COLUMN($M$1))/6,FALSE))</f>
        <v>#N/A</v>
      </c>
      <c r="BJ97" s="62" t="e">
        <f t="shared" ca="1" si="80"/>
        <v>#VALUE!</v>
      </c>
      <c r="BK97" s="59" t="e">
        <f t="shared" ca="1" si="81"/>
        <v>#VALUE!</v>
      </c>
      <c r="BL97" s="60" t="e">
        <f t="shared" ca="1" si="82"/>
        <v>#VALUE!</v>
      </c>
      <c r="BM97" s="61" t="e">
        <f t="shared" ca="1" si="83"/>
        <v>#VALUE!</v>
      </c>
      <c r="BN97" s="61" t="str">
        <f ca="1">OFFSET(業務便入力!$W97,0,(COLUMN()-COLUMN($L$1))/6)</f>
        <v/>
      </c>
      <c r="BO97" s="61" t="e">
        <f>IF($I97="(送料別)",0,VLOOKUP($H97,業務便!$A$20:$O$29,4+(COLUMN()-COLUMN($M$1))/6,FALSE))</f>
        <v>#N/A</v>
      </c>
      <c r="BP97" s="62" t="e">
        <f t="shared" ca="1" si="84"/>
        <v>#VALUE!</v>
      </c>
      <c r="BQ97" s="59" t="e">
        <f t="shared" ca="1" si="85"/>
        <v>#VALUE!</v>
      </c>
      <c r="BR97" s="60" t="e">
        <f t="shared" ca="1" si="86"/>
        <v>#VALUE!</v>
      </c>
      <c r="BS97" s="61" t="e">
        <f t="shared" ca="1" si="87"/>
        <v>#VALUE!</v>
      </c>
      <c r="BT97" s="61" t="str">
        <f ca="1">OFFSET(業務便入力!$W97,0,(COLUMN()-COLUMN($L$1))/6)</f>
        <v/>
      </c>
      <c r="BU97" s="61" t="e">
        <f>IF($I97="(送料別)",0,VLOOKUP($H97,業務便!$A$20:$O$29,4+(COLUMN()-COLUMN($M$1))/6,FALSE))</f>
        <v>#N/A</v>
      </c>
      <c r="BV97" s="62" t="e">
        <f t="shared" ca="1" si="88"/>
        <v>#VALUE!</v>
      </c>
      <c r="BW97" s="59" t="e">
        <f t="shared" ca="1" si="89"/>
        <v>#VALUE!</v>
      </c>
      <c r="BX97" s="60" t="e">
        <f t="shared" ca="1" si="90"/>
        <v>#VALUE!</v>
      </c>
      <c r="BY97" s="61" t="e">
        <f t="shared" ca="1" si="91"/>
        <v>#VALUE!</v>
      </c>
      <c r="BZ97" s="61" t="str">
        <f ca="1">OFFSET(業務便入力!$W97,0,(COLUMN()-COLUMN($L$1))/6)</f>
        <v/>
      </c>
      <c r="CA97" s="61" t="e">
        <f>IF($I97="(送料別)",0,VLOOKUP($H97,業務便!$A$20:$O$29,4+(COLUMN()-COLUMN($M$1))/6,FALSE))</f>
        <v>#N/A</v>
      </c>
      <c r="CB97" s="62" t="e">
        <f t="shared" ca="1" si="92"/>
        <v>#VALUE!</v>
      </c>
      <c r="CC97" s="59" t="e">
        <f t="shared" ca="1" si="93"/>
        <v>#VALUE!</v>
      </c>
      <c r="CD97" s="60" t="e">
        <f t="shared" ca="1" si="94"/>
        <v>#VALUE!</v>
      </c>
      <c r="CE97" s="61" t="e">
        <f t="shared" ca="1" si="95"/>
        <v>#VALUE!</v>
      </c>
    </row>
    <row r="98" spans="1:83">
      <c r="A98" s="6">
        <v>95</v>
      </c>
      <c r="B98" s="158" t="str">
        <f>IF(ISBLANK(業務便入力!B98),"",業務便入力!B98)</f>
        <v/>
      </c>
      <c r="C98" s="5" t="str">
        <f>IF(ISBLANK(業務便入力!C98),"",業務便入力!C98)</f>
        <v/>
      </c>
      <c r="D98" s="15">
        <f>IF(ISBLANK(宅配便仮計算!D98),"",宅配便仮計算!D98)</f>
        <v>0.85</v>
      </c>
      <c r="E98" s="5" t="str">
        <f>IF(ISBLANK(業務便入力!I98),"",業務便入力!I98)</f>
        <v/>
      </c>
      <c r="F98" s="5" t="str">
        <f>IF(ISBLANK(業務便入力!L98),"",業務便入力!L98)</f>
        <v/>
      </c>
      <c r="G98" s="5" t="str">
        <f>IF(ISBLANK(業務便入力!N98),"",IF(業務便入力!P98="以上",1,業務便入力!N98))</f>
        <v/>
      </c>
      <c r="H98" s="5" t="str">
        <f>IF(ISBLANK(業務便入力!Q98),"",業務便入力!Q98)</f>
        <v/>
      </c>
      <c r="I98" s="6" t="str">
        <f>IF(ISBLANK(業務便入力!R98),"",業務便入力!R98)</f>
        <v/>
      </c>
      <c r="J98" s="5" t="str">
        <f>IF(ISBLANK(業務便入力!S98),"",業務便入力!S98)</f>
        <v/>
      </c>
      <c r="K98" s="5" t="str">
        <f>IF(ISBLANK(業務便入力!T98),"",業務便入力!T98)</f>
        <v/>
      </c>
      <c r="L98" s="61" t="str">
        <f ca="1">OFFSET(業務便入力!$W98,0,(COLUMN()-COLUMN($L$1))/6)</f>
        <v/>
      </c>
      <c r="M98" s="61" t="e">
        <f>IF($I98="(送料別)",0,VLOOKUP($H98,業務便!$A$20:$O$29,4+(COLUMN()-COLUMN($M$1))/6,FALSE))</f>
        <v>#N/A</v>
      </c>
      <c r="N98" s="62" t="e">
        <f t="shared" ca="1" si="48"/>
        <v>#VALUE!</v>
      </c>
      <c r="O98" s="59" t="e">
        <f t="shared" ca="1" si="49"/>
        <v>#VALUE!</v>
      </c>
      <c r="P98" s="60" t="e">
        <f t="shared" ca="1" si="50"/>
        <v>#VALUE!</v>
      </c>
      <c r="Q98" s="61" t="e">
        <f t="shared" ca="1" si="51"/>
        <v>#VALUE!</v>
      </c>
      <c r="R98" s="61" t="str">
        <f ca="1">OFFSET(業務便入力!$W98,0,(COLUMN()-COLUMN($L$1))/6)</f>
        <v/>
      </c>
      <c r="S98" s="61" t="e">
        <f>IF($I98="(送料別)",0,VLOOKUP($H98,業務便!$A$20:$O$29,4+(COLUMN()-COLUMN($M$1))/6,FALSE))</f>
        <v>#N/A</v>
      </c>
      <c r="T98" s="62" t="e">
        <f t="shared" ca="1" si="52"/>
        <v>#VALUE!</v>
      </c>
      <c r="U98" s="59" t="e">
        <f t="shared" ca="1" si="53"/>
        <v>#VALUE!</v>
      </c>
      <c r="V98" s="60" t="e">
        <f t="shared" ca="1" si="54"/>
        <v>#VALUE!</v>
      </c>
      <c r="W98" s="61" t="e">
        <f t="shared" ca="1" si="55"/>
        <v>#VALUE!</v>
      </c>
      <c r="X98" s="61" t="str">
        <f ca="1">OFFSET(業務便入力!$W98,0,(COLUMN()-COLUMN($L$1))/6)</f>
        <v/>
      </c>
      <c r="Y98" s="61" t="e">
        <f>IF($I98="(送料別)",0,VLOOKUP($H98,業務便!$A$20:$O$29,4+(COLUMN()-COLUMN($M$1))/6,FALSE))</f>
        <v>#N/A</v>
      </c>
      <c r="Z98" s="62" t="e">
        <f t="shared" ca="1" si="56"/>
        <v>#VALUE!</v>
      </c>
      <c r="AA98" s="59" t="e">
        <f t="shared" ca="1" si="57"/>
        <v>#VALUE!</v>
      </c>
      <c r="AB98" s="60" t="e">
        <f t="shared" ca="1" si="58"/>
        <v>#VALUE!</v>
      </c>
      <c r="AC98" s="61" t="e">
        <f t="shared" ca="1" si="59"/>
        <v>#VALUE!</v>
      </c>
      <c r="AD98" s="61" t="str">
        <f ca="1">OFFSET(業務便入力!$W98,0,(COLUMN()-COLUMN($L$1))/6)</f>
        <v/>
      </c>
      <c r="AE98" s="61" t="e">
        <f>IF($I98="(送料別)",0,VLOOKUP($H98,業務便!$A$20:$O$29,4+(COLUMN()-COLUMN($M$1))/6,FALSE))</f>
        <v>#N/A</v>
      </c>
      <c r="AF98" s="62" t="e">
        <f t="shared" ca="1" si="60"/>
        <v>#VALUE!</v>
      </c>
      <c r="AG98" s="59" t="e">
        <f t="shared" ca="1" si="61"/>
        <v>#VALUE!</v>
      </c>
      <c r="AH98" s="60" t="e">
        <f t="shared" ca="1" si="62"/>
        <v>#VALUE!</v>
      </c>
      <c r="AI98" s="61" t="e">
        <f t="shared" ca="1" si="63"/>
        <v>#VALUE!</v>
      </c>
      <c r="AJ98" s="61" t="str">
        <f ca="1">OFFSET(業務便入力!$W98,0,(COLUMN()-COLUMN($L$1))/6)</f>
        <v/>
      </c>
      <c r="AK98" s="61" t="e">
        <f>IF($I98="(送料別)",0,VLOOKUP($H98,業務便!$A$20:$O$29,4+(COLUMN()-COLUMN($M$1))/6,FALSE))</f>
        <v>#N/A</v>
      </c>
      <c r="AL98" s="62" t="e">
        <f t="shared" ca="1" si="64"/>
        <v>#VALUE!</v>
      </c>
      <c r="AM98" s="59" t="e">
        <f t="shared" ca="1" si="65"/>
        <v>#VALUE!</v>
      </c>
      <c r="AN98" s="60" t="e">
        <f t="shared" ca="1" si="66"/>
        <v>#VALUE!</v>
      </c>
      <c r="AO98" s="61" t="e">
        <f t="shared" ca="1" si="67"/>
        <v>#VALUE!</v>
      </c>
      <c r="AP98" s="61" t="str">
        <f ca="1">OFFSET(業務便入力!$W98,0,(COLUMN()-COLUMN($L$1))/6)</f>
        <v/>
      </c>
      <c r="AQ98" s="61" t="e">
        <f>IF($I98="(送料別)",0,VLOOKUP($H98,業務便!$A$20:$O$29,4+(COLUMN()-COLUMN($M$1))/6,FALSE))</f>
        <v>#N/A</v>
      </c>
      <c r="AR98" s="62" t="e">
        <f t="shared" ca="1" si="68"/>
        <v>#VALUE!</v>
      </c>
      <c r="AS98" s="59" t="e">
        <f t="shared" ca="1" si="69"/>
        <v>#VALUE!</v>
      </c>
      <c r="AT98" s="60" t="e">
        <f t="shared" ca="1" si="70"/>
        <v>#VALUE!</v>
      </c>
      <c r="AU98" s="61" t="e">
        <f t="shared" ca="1" si="71"/>
        <v>#VALUE!</v>
      </c>
      <c r="AV98" s="61" t="str">
        <f ca="1">OFFSET(業務便入力!$W98,0,(COLUMN()-COLUMN($L$1))/6)</f>
        <v/>
      </c>
      <c r="AW98" s="61" t="e">
        <f>IF($I98="(送料別)",0,VLOOKUP($H98,業務便!$A$20:$O$29,4+(COLUMN()-COLUMN($M$1))/6,FALSE))</f>
        <v>#N/A</v>
      </c>
      <c r="AX98" s="62" t="e">
        <f t="shared" ca="1" si="72"/>
        <v>#VALUE!</v>
      </c>
      <c r="AY98" s="59" t="e">
        <f t="shared" ca="1" si="73"/>
        <v>#VALUE!</v>
      </c>
      <c r="AZ98" s="60" t="e">
        <f t="shared" ca="1" si="74"/>
        <v>#VALUE!</v>
      </c>
      <c r="BA98" s="61" t="e">
        <f t="shared" ca="1" si="75"/>
        <v>#VALUE!</v>
      </c>
      <c r="BB98" s="61" t="str">
        <f ca="1">OFFSET(業務便入力!$W98,0,(COLUMN()-COLUMN($L$1))/6)</f>
        <v/>
      </c>
      <c r="BC98" s="61" t="e">
        <f>IF($I98="(送料別)",0,VLOOKUP($H98,業務便!$A$20:$O$29,4+(COLUMN()-COLUMN($M$1))/6,FALSE))</f>
        <v>#N/A</v>
      </c>
      <c r="BD98" s="62" t="e">
        <f t="shared" ca="1" si="76"/>
        <v>#VALUE!</v>
      </c>
      <c r="BE98" s="59" t="e">
        <f t="shared" ca="1" si="77"/>
        <v>#VALUE!</v>
      </c>
      <c r="BF98" s="60" t="e">
        <f t="shared" ca="1" si="78"/>
        <v>#VALUE!</v>
      </c>
      <c r="BG98" s="61" t="e">
        <f t="shared" ca="1" si="79"/>
        <v>#VALUE!</v>
      </c>
      <c r="BH98" s="61" t="str">
        <f ca="1">OFFSET(業務便入力!$W98,0,(COLUMN()-COLUMN($L$1))/6)</f>
        <v/>
      </c>
      <c r="BI98" s="61" t="e">
        <f>IF($I98="(送料別)",0,VLOOKUP($H98,業務便!$A$20:$O$29,4+(COLUMN()-COLUMN($M$1))/6,FALSE))</f>
        <v>#N/A</v>
      </c>
      <c r="BJ98" s="62" t="e">
        <f t="shared" ca="1" si="80"/>
        <v>#VALUE!</v>
      </c>
      <c r="BK98" s="59" t="e">
        <f t="shared" ca="1" si="81"/>
        <v>#VALUE!</v>
      </c>
      <c r="BL98" s="60" t="e">
        <f t="shared" ca="1" si="82"/>
        <v>#VALUE!</v>
      </c>
      <c r="BM98" s="61" t="e">
        <f t="shared" ca="1" si="83"/>
        <v>#VALUE!</v>
      </c>
      <c r="BN98" s="61" t="str">
        <f ca="1">OFFSET(業務便入力!$W98,0,(COLUMN()-COLUMN($L$1))/6)</f>
        <v/>
      </c>
      <c r="BO98" s="61" t="e">
        <f>IF($I98="(送料別)",0,VLOOKUP($H98,業務便!$A$20:$O$29,4+(COLUMN()-COLUMN($M$1))/6,FALSE))</f>
        <v>#N/A</v>
      </c>
      <c r="BP98" s="62" t="e">
        <f t="shared" ca="1" si="84"/>
        <v>#VALUE!</v>
      </c>
      <c r="BQ98" s="59" t="e">
        <f t="shared" ca="1" si="85"/>
        <v>#VALUE!</v>
      </c>
      <c r="BR98" s="60" t="e">
        <f t="shared" ca="1" si="86"/>
        <v>#VALUE!</v>
      </c>
      <c r="BS98" s="61" t="e">
        <f t="shared" ca="1" si="87"/>
        <v>#VALUE!</v>
      </c>
      <c r="BT98" s="61" t="str">
        <f ca="1">OFFSET(業務便入力!$W98,0,(COLUMN()-COLUMN($L$1))/6)</f>
        <v/>
      </c>
      <c r="BU98" s="61" t="e">
        <f>IF($I98="(送料別)",0,VLOOKUP($H98,業務便!$A$20:$O$29,4+(COLUMN()-COLUMN($M$1))/6,FALSE))</f>
        <v>#N/A</v>
      </c>
      <c r="BV98" s="62" t="e">
        <f t="shared" ca="1" si="88"/>
        <v>#VALUE!</v>
      </c>
      <c r="BW98" s="59" t="e">
        <f t="shared" ca="1" si="89"/>
        <v>#VALUE!</v>
      </c>
      <c r="BX98" s="60" t="e">
        <f t="shared" ca="1" si="90"/>
        <v>#VALUE!</v>
      </c>
      <c r="BY98" s="61" t="e">
        <f t="shared" ca="1" si="91"/>
        <v>#VALUE!</v>
      </c>
      <c r="BZ98" s="61" t="str">
        <f ca="1">OFFSET(業務便入力!$W98,0,(COLUMN()-COLUMN($L$1))/6)</f>
        <v/>
      </c>
      <c r="CA98" s="61" t="e">
        <f>IF($I98="(送料別)",0,VLOOKUP($H98,業務便!$A$20:$O$29,4+(COLUMN()-COLUMN($M$1))/6,FALSE))</f>
        <v>#N/A</v>
      </c>
      <c r="CB98" s="62" t="e">
        <f t="shared" ca="1" si="92"/>
        <v>#VALUE!</v>
      </c>
      <c r="CC98" s="59" t="e">
        <f t="shared" ca="1" si="93"/>
        <v>#VALUE!</v>
      </c>
      <c r="CD98" s="60" t="e">
        <f t="shared" ca="1" si="94"/>
        <v>#VALUE!</v>
      </c>
      <c r="CE98" s="61" t="e">
        <f t="shared" ca="1" si="95"/>
        <v>#VALUE!</v>
      </c>
    </row>
    <row r="99" spans="1:83">
      <c r="A99" s="6">
        <v>96</v>
      </c>
      <c r="B99" s="158" t="str">
        <f>IF(ISBLANK(業務便入力!B99),"",業務便入力!B99)</f>
        <v/>
      </c>
      <c r="C99" s="5" t="str">
        <f>IF(ISBLANK(業務便入力!C99),"",業務便入力!C99)</f>
        <v/>
      </c>
      <c r="D99" s="15">
        <f>IF(ISBLANK(宅配便仮計算!D99),"",宅配便仮計算!D99)</f>
        <v>0.85</v>
      </c>
      <c r="E99" s="5" t="str">
        <f>IF(ISBLANK(業務便入力!I99),"",業務便入力!I99)</f>
        <v/>
      </c>
      <c r="F99" s="5" t="str">
        <f>IF(ISBLANK(業務便入力!L99),"",業務便入力!L99)</f>
        <v/>
      </c>
      <c r="G99" s="5" t="str">
        <f>IF(ISBLANK(業務便入力!N99),"",IF(業務便入力!P99="以上",1,業務便入力!N99))</f>
        <v/>
      </c>
      <c r="H99" s="5" t="str">
        <f>IF(ISBLANK(業務便入力!Q99),"",業務便入力!Q99)</f>
        <v/>
      </c>
      <c r="I99" s="6" t="str">
        <f>IF(ISBLANK(業務便入力!R99),"",業務便入力!R99)</f>
        <v/>
      </c>
      <c r="J99" s="5" t="str">
        <f>IF(ISBLANK(業務便入力!S99),"",業務便入力!S99)</f>
        <v/>
      </c>
      <c r="K99" s="5" t="str">
        <f>IF(ISBLANK(業務便入力!T99),"",業務便入力!T99)</f>
        <v/>
      </c>
      <c r="L99" s="61" t="str">
        <f ca="1">OFFSET(業務便入力!$W99,0,(COLUMN()-COLUMN($L$1))/6)</f>
        <v/>
      </c>
      <c r="M99" s="61" t="e">
        <f>IF($I99="(送料別)",0,VLOOKUP($H99,業務便!$A$20:$O$29,4+(COLUMN()-COLUMN($M$1))/6,FALSE))</f>
        <v>#N/A</v>
      </c>
      <c r="N99" s="62" t="e">
        <f t="shared" ca="1" si="48"/>
        <v>#VALUE!</v>
      </c>
      <c r="O99" s="59" t="e">
        <f t="shared" ca="1" si="49"/>
        <v>#VALUE!</v>
      </c>
      <c r="P99" s="60" t="e">
        <f t="shared" ca="1" si="50"/>
        <v>#VALUE!</v>
      </c>
      <c r="Q99" s="61" t="e">
        <f t="shared" ca="1" si="51"/>
        <v>#VALUE!</v>
      </c>
      <c r="R99" s="61" t="str">
        <f ca="1">OFFSET(業務便入力!$W99,0,(COLUMN()-COLUMN($L$1))/6)</f>
        <v/>
      </c>
      <c r="S99" s="61" t="e">
        <f>IF($I99="(送料別)",0,VLOOKUP($H99,業務便!$A$20:$O$29,4+(COLUMN()-COLUMN($M$1))/6,FALSE))</f>
        <v>#N/A</v>
      </c>
      <c r="T99" s="62" t="e">
        <f t="shared" ca="1" si="52"/>
        <v>#VALUE!</v>
      </c>
      <c r="U99" s="59" t="e">
        <f t="shared" ca="1" si="53"/>
        <v>#VALUE!</v>
      </c>
      <c r="V99" s="60" t="e">
        <f t="shared" ca="1" si="54"/>
        <v>#VALUE!</v>
      </c>
      <c r="W99" s="61" t="e">
        <f t="shared" ca="1" si="55"/>
        <v>#VALUE!</v>
      </c>
      <c r="X99" s="61" t="str">
        <f ca="1">OFFSET(業務便入力!$W99,0,(COLUMN()-COLUMN($L$1))/6)</f>
        <v/>
      </c>
      <c r="Y99" s="61" t="e">
        <f>IF($I99="(送料別)",0,VLOOKUP($H99,業務便!$A$20:$O$29,4+(COLUMN()-COLUMN($M$1))/6,FALSE))</f>
        <v>#N/A</v>
      </c>
      <c r="Z99" s="62" t="e">
        <f t="shared" ca="1" si="56"/>
        <v>#VALUE!</v>
      </c>
      <c r="AA99" s="59" t="e">
        <f t="shared" ca="1" si="57"/>
        <v>#VALUE!</v>
      </c>
      <c r="AB99" s="60" t="e">
        <f t="shared" ca="1" si="58"/>
        <v>#VALUE!</v>
      </c>
      <c r="AC99" s="61" t="e">
        <f t="shared" ca="1" si="59"/>
        <v>#VALUE!</v>
      </c>
      <c r="AD99" s="61" t="str">
        <f ca="1">OFFSET(業務便入力!$W99,0,(COLUMN()-COLUMN($L$1))/6)</f>
        <v/>
      </c>
      <c r="AE99" s="61" t="e">
        <f>IF($I99="(送料別)",0,VLOOKUP($H99,業務便!$A$20:$O$29,4+(COLUMN()-COLUMN($M$1))/6,FALSE))</f>
        <v>#N/A</v>
      </c>
      <c r="AF99" s="62" t="e">
        <f t="shared" ca="1" si="60"/>
        <v>#VALUE!</v>
      </c>
      <c r="AG99" s="59" t="e">
        <f t="shared" ca="1" si="61"/>
        <v>#VALUE!</v>
      </c>
      <c r="AH99" s="60" t="e">
        <f t="shared" ca="1" si="62"/>
        <v>#VALUE!</v>
      </c>
      <c r="AI99" s="61" t="e">
        <f t="shared" ca="1" si="63"/>
        <v>#VALUE!</v>
      </c>
      <c r="AJ99" s="61" t="str">
        <f ca="1">OFFSET(業務便入力!$W99,0,(COLUMN()-COLUMN($L$1))/6)</f>
        <v/>
      </c>
      <c r="AK99" s="61" t="e">
        <f>IF($I99="(送料別)",0,VLOOKUP($H99,業務便!$A$20:$O$29,4+(COLUMN()-COLUMN($M$1))/6,FALSE))</f>
        <v>#N/A</v>
      </c>
      <c r="AL99" s="62" t="e">
        <f t="shared" ca="1" si="64"/>
        <v>#VALUE!</v>
      </c>
      <c r="AM99" s="59" t="e">
        <f t="shared" ca="1" si="65"/>
        <v>#VALUE!</v>
      </c>
      <c r="AN99" s="60" t="e">
        <f t="shared" ca="1" si="66"/>
        <v>#VALUE!</v>
      </c>
      <c r="AO99" s="61" t="e">
        <f t="shared" ca="1" si="67"/>
        <v>#VALUE!</v>
      </c>
      <c r="AP99" s="61" t="str">
        <f ca="1">OFFSET(業務便入力!$W99,0,(COLUMN()-COLUMN($L$1))/6)</f>
        <v/>
      </c>
      <c r="AQ99" s="61" t="e">
        <f>IF($I99="(送料別)",0,VLOOKUP($H99,業務便!$A$20:$O$29,4+(COLUMN()-COLUMN($M$1))/6,FALSE))</f>
        <v>#N/A</v>
      </c>
      <c r="AR99" s="62" t="e">
        <f t="shared" ca="1" si="68"/>
        <v>#VALUE!</v>
      </c>
      <c r="AS99" s="59" t="e">
        <f t="shared" ca="1" si="69"/>
        <v>#VALUE!</v>
      </c>
      <c r="AT99" s="60" t="e">
        <f t="shared" ca="1" si="70"/>
        <v>#VALUE!</v>
      </c>
      <c r="AU99" s="61" t="e">
        <f t="shared" ca="1" si="71"/>
        <v>#VALUE!</v>
      </c>
      <c r="AV99" s="61" t="str">
        <f ca="1">OFFSET(業務便入力!$W99,0,(COLUMN()-COLUMN($L$1))/6)</f>
        <v/>
      </c>
      <c r="AW99" s="61" t="e">
        <f>IF($I99="(送料別)",0,VLOOKUP($H99,業務便!$A$20:$O$29,4+(COLUMN()-COLUMN($M$1))/6,FALSE))</f>
        <v>#N/A</v>
      </c>
      <c r="AX99" s="62" t="e">
        <f t="shared" ca="1" si="72"/>
        <v>#VALUE!</v>
      </c>
      <c r="AY99" s="59" t="e">
        <f t="shared" ca="1" si="73"/>
        <v>#VALUE!</v>
      </c>
      <c r="AZ99" s="60" t="e">
        <f t="shared" ca="1" si="74"/>
        <v>#VALUE!</v>
      </c>
      <c r="BA99" s="61" t="e">
        <f t="shared" ca="1" si="75"/>
        <v>#VALUE!</v>
      </c>
      <c r="BB99" s="61" t="str">
        <f ca="1">OFFSET(業務便入力!$W99,0,(COLUMN()-COLUMN($L$1))/6)</f>
        <v/>
      </c>
      <c r="BC99" s="61" t="e">
        <f>IF($I99="(送料別)",0,VLOOKUP($H99,業務便!$A$20:$O$29,4+(COLUMN()-COLUMN($M$1))/6,FALSE))</f>
        <v>#N/A</v>
      </c>
      <c r="BD99" s="62" t="e">
        <f t="shared" ca="1" si="76"/>
        <v>#VALUE!</v>
      </c>
      <c r="BE99" s="59" t="e">
        <f t="shared" ca="1" si="77"/>
        <v>#VALUE!</v>
      </c>
      <c r="BF99" s="60" t="e">
        <f t="shared" ca="1" si="78"/>
        <v>#VALUE!</v>
      </c>
      <c r="BG99" s="61" t="e">
        <f t="shared" ca="1" si="79"/>
        <v>#VALUE!</v>
      </c>
      <c r="BH99" s="61" t="str">
        <f ca="1">OFFSET(業務便入力!$W99,0,(COLUMN()-COLUMN($L$1))/6)</f>
        <v/>
      </c>
      <c r="BI99" s="61" t="e">
        <f>IF($I99="(送料別)",0,VLOOKUP($H99,業務便!$A$20:$O$29,4+(COLUMN()-COLUMN($M$1))/6,FALSE))</f>
        <v>#N/A</v>
      </c>
      <c r="BJ99" s="62" t="e">
        <f t="shared" ca="1" si="80"/>
        <v>#VALUE!</v>
      </c>
      <c r="BK99" s="59" t="e">
        <f t="shared" ca="1" si="81"/>
        <v>#VALUE!</v>
      </c>
      <c r="BL99" s="60" t="e">
        <f t="shared" ca="1" si="82"/>
        <v>#VALUE!</v>
      </c>
      <c r="BM99" s="61" t="e">
        <f t="shared" ca="1" si="83"/>
        <v>#VALUE!</v>
      </c>
      <c r="BN99" s="61" t="str">
        <f ca="1">OFFSET(業務便入力!$W99,0,(COLUMN()-COLUMN($L$1))/6)</f>
        <v/>
      </c>
      <c r="BO99" s="61" t="e">
        <f>IF($I99="(送料別)",0,VLOOKUP($H99,業務便!$A$20:$O$29,4+(COLUMN()-COLUMN($M$1))/6,FALSE))</f>
        <v>#N/A</v>
      </c>
      <c r="BP99" s="62" t="e">
        <f t="shared" ca="1" si="84"/>
        <v>#VALUE!</v>
      </c>
      <c r="BQ99" s="59" t="e">
        <f t="shared" ca="1" si="85"/>
        <v>#VALUE!</v>
      </c>
      <c r="BR99" s="60" t="e">
        <f t="shared" ca="1" si="86"/>
        <v>#VALUE!</v>
      </c>
      <c r="BS99" s="61" t="e">
        <f t="shared" ca="1" si="87"/>
        <v>#VALUE!</v>
      </c>
      <c r="BT99" s="61" t="str">
        <f ca="1">OFFSET(業務便入力!$W99,0,(COLUMN()-COLUMN($L$1))/6)</f>
        <v/>
      </c>
      <c r="BU99" s="61" t="e">
        <f>IF($I99="(送料別)",0,VLOOKUP($H99,業務便!$A$20:$O$29,4+(COLUMN()-COLUMN($M$1))/6,FALSE))</f>
        <v>#N/A</v>
      </c>
      <c r="BV99" s="62" t="e">
        <f t="shared" ca="1" si="88"/>
        <v>#VALUE!</v>
      </c>
      <c r="BW99" s="59" t="e">
        <f t="shared" ca="1" si="89"/>
        <v>#VALUE!</v>
      </c>
      <c r="BX99" s="60" t="e">
        <f t="shared" ca="1" si="90"/>
        <v>#VALUE!</v>
      </c>
      <c r="BY99" s="61" t="e">
        <f t="shared" ca="1" si="91"/>
        <v>#VALUE!</v>
      </c>
      <c r="BZ99" s="61" t="str">
        <f ca="1">OFFSET(業務便入力!$W99,0,(COLUMN()-COLUMN($L$1))/6)</f>
        <v/>
      </c>
      <c r="CA99" s="61" t="e">
        <f>IF($I99="(送料別)",0,VLOOKUP($H99,業務便!$A$20:$O$29,4+(COLUMN()-COLUMN($M$1))/6,FALSE))</f>
        <v>#N/A</v>
      </c>
      <c r="CB99" s="62" t="e">
        <f t="shared" ca="1" si="92"/>
        <v>#VALUE!</v>
      </c>
      <c r="CC99" s="59" t="e">
        <f t="shared" ca="1" si="93"/>
        <v>#VALUE!</v>
      </c>
      <c r="CD99" s="60" t="e">
        <f t="shared" ca="1" si="94"/>
        <v>#VALUE!</v>
      </c>
      <c r="CE99" s="61" t="e">
        <f t="shared" ca="1" si="95"/>
        <v>#VALUE!</v>
      </c>
    </row>
    <row r="100" spans="1:83">
      <c r="A100" s="6">
        <v>97</v>
      </c>
      <c r="B100" s="158" t="str">
        <f>IF(ISBLANK(業務便入力!B100),"",業務便入力!B100)</f>
        <v/>
      </c>
      <c r="C100" s="5" t="str">
        <f>IF(ISBLANK(業務便入力!C100),"",業務便入力!C100)</f>
        <v/>
      </c>
      <c r="D100" s="15">
        <f>IF(ISBLANK(宅配便仮計算!D100),"",宅配便仮計算!D100)</f>
        <v>0.85</v>
      </c>
      <c r="E100" s="5" t="str">
        <f>IF(ISBLANK(業務便入力!I100),"",業務便入力!I100)</f>
        <v/>
      </c>
      <c r="F100" s="5" t="str">
        <f>IF(ISBLANK(業務便入力!L100),"",業務便入力!L100)</f>
        <v/>
      </c>
      <c r="G100" s="5" t="str">
        <f>IF(ISBLANK(業務便入力!N100),"",IF(業務便入力!P100="以上",1,業務便入力!N100))</f>
        <v/>
      </c>
      <c r="H100" s="5" t="str">
        <f>IF(ISBLANK(業務便入力!Q100),"",業務便入力!Q100)</f>
        <v/>
      </c>
      <c r="I100" s="6" t="str">
        <f>IF(ISBLANK(業務便入力!R100),"",業務便入力!R100)</f>
        <v/>
      </c>
      <c r="J100" s="5" t="str">
        <f>IF(ISBLANK(業務便入力!S100),"",業務便入力!S100)</f>
        <v/>
      </c>
      <c r="K100" s="5" t="str">
        <f>IF(ISBLANK(業務便入力!T100),"",業務便入力!T100)</f>
        <v/>
      </c>
      <c r="L100" s="61" t="str">
        <f ca="1">OFFSET(業務便入力!$W100,0,(COLUMN()-COLUMN($L$1))/6)</f>
        <v/>
      </c>
      <c r="M100" s="61" t="e">
        <f>IF($I100="(送料別)",0,VLOOKUP($H100,業務便!$A$20:$O$29,4+(COLUMN()-COLUMN($M$1))/6,FALSE))</f>
        <v>#N/A</v>
      </c>
      <c r="N100" s="62" t="e">
        <f t="shared" ca="1" si="48"/>
        <v>#VALUE!</v>
      </c>
      <c r="O100" s="59" t="e">
        <f t="shared" ca="1" si="49"/>
        <v>#VALUE!</v>
      </c>
      <c r="P100" s="60" t="e">
        <f t="shared" ca="1" si="50"/>
        <v>#VALUE!</v>
      </c>
      <c r="Q100" s="61" t="e">
        <f t="shared" ca="1" si="51"/>
        <v>#VALUE!</v>
      </c>
      <c r="R100" s="61" t="str">
        <f ca="1">OFFSET(業務便入力!$W100,0,(COLUMN()-COLUMN($L$1))/6)</f>
        <v/>
      </c>
      <c r="S100" s="61" t="e">
        <f>IF($I100="(送料別)",0,VLOOKUP($H100,業務便!$A$20:$O$29,4+(COLUMN()-COLUMN($M$1))/6,FALSE))</f>
        <v>#N/A</v>
      </c>
      <c r="T100" s="62" t="e">
        <f t="shared" ca="1" si="52"/>
        <v>#VALUE!</v>
      </c>
      <c r="U100" s="59" t="e">
        <f t="shared" ca="1" si="53"/>
        <v>#VALUE!</v>
      </c>
      <c r="V100" s="60" t="e">
        <f t="shared" ca="1" si="54"/>
        <v>#VALUE!</v>
      </c>
      <c r="W100" s="61" t="e">
        <f t="shared" ca="1" si="55"/>
        <v>#VALUE!</v>
      </c>
      <c r="X100" s="61" t="str">
        <f ca="1">OFFSET(業務便入力!$W100,0,(COLUMN()-COLUMN($L$1))/6)</f>
        <v/>
      </c>
      <c r="Y100" s="61" t="e">
        <f>IF($I100="(送料別)",0,VLOOKUP($H100,業務便!$A$20:$O$29,4+(COLUMN()-COLUMN($M$1))/6,FALSE))</f>
        <v>#N/A</v>
      </c>
      <c r="Z100" s="62" t="e">
        <f t="shared" ca="1" si="56"/>
        <v>#VALUE!</v>
      </c>
      <c r="AA100" s="59" t="e">
        <f t="shared" ca="1" si="57"/>
        <v>#VALUE!</v>
      </c>
      <c r="AB100" s="60" t="e">
        <f t="shared" ca="1" si="58"/>
        <v>#VALUE!</v>
      </c>
      <c r="AC100" s="61" t="e">
        <f t="shared" ca="1" si="59"/>
        <v>#VALUE!</v>
      </c>
      <c r="AD100" s="61" t="str">
        <f ca="1">OFFSET(業務便入力!$W100,0,(COLUMN()-COLUMN($L$1))/6)</f>
        <v/>
      </c>
      <c r="AE100" s="61" t="e">
        <f>IF($I100="(送料別)",0,VLOOKUP($H100,業務便!$A$20:$O$29,4+(COLUMN()-COLUMN($M$1))/6,FALSE))</f>
        <v>#N/A</v>
      </c>
      <c r="AF100" s="62" t="e">
        <f t="shared" ca="1" si="60"/>
        <v>#VALUE!</v>
      </c>
      <c r="AG100" s="59" t="e">
        <f t="shared" ca="1" si="61"/>
        <v>#VALUE!</v>
      </c>
      <c r="AH100" s="60" t="e">
        <f t="shared" ca="1" si="62"/>
        <v>#VALUE!</v>
      </c>
      <c r="AI100" s="61" t="e">
        <f t="shared" ca="1" si="63"/>
        <v>#VALUE!</v>
      </c>
      <c r="AJ100" s="61" t="str">
        <f ca="1">OFFSET(業務便入力!$W100,0,(COLUMN()-COLUMN($L$1))/6)</f>
        <v/>
      </c>
      <c r="AK100" s="61" t="e">
        <f>IF($I100="(送料別)",0,VLOOKUP($H100,業務便!$A$20:$O$29,4+(COLUMN()-COLUMN($M$1))/6,FALSE))</f>
        <v>#N/A</v>
      </c>
      <c r="AL100" s="62" t="e">
        <f t="shared" ca="1" si="64"/>
        <v>#VALUE!</v>
      </c>
      <c r="AM100" s="59" t="e">
        <f t="shared" ca="1" si="65"/>
        <v>#VALUE!</v>
      </c>
      <c r="AN100" s="60" t="e">
        <f t="shared" ca="1" si="66"/>
        <v>#VALUE!</v>
      </c>
      <c r="AO100" s="61" t="e">
        <f t="shared" ca="1" si="67"/>
        <v>#VALUE!</v>
      </c>
      <c r="AP100" s="61" t="str">
        <f ca="1">OFFSET(業務便入力!$W100,0,(COLUMN()-COLUMN($L$1))/6)</f>
        <v/>
      </c>
      <c r="AQ100" s="61" t="e">
        <f>IF($I100="(送料別)",0,VLOOKUP($H100,業務便!$A$20:$O$29,4+(COLUMN()-COLUMN($M$1))/6,FALSE))</f>
        <v>#N/A</v>
      </c>
      <c r="AR100" s="62" t="e">
        <f t="shared" ca="1" si="68"/>
        <v>#VALUE!</v>
      </c>
      <c r="AS100" s="59" t="e">
        <f t="shared" ca="1" si="69"/>
        <v>#VALUE!</v>
      </c>
      <c r="AT100" s="60" t="e">
        <f t="shared" ca="1" si="70"/>
        <v>#VALUE!</v>
      </c>
      <c r="AU100" s="61" t="e">
        <f t="shared" ca="1" si="71"/>
        <v>#VALUE!</v>
      </c>
      <c r="AV100" s="61" t="str">
        <f ca="1">OFFSET(業務便入力!$W100,0,(COLUMN()-COLUMN($L$1))/6)</f>
        <v/>
      </c>
      <c r="AW100" s="61" t="e">
        <f>IF($I100="(送料別)",0,VLOOKUP($H100,業務便!$A$20:$O$29,4+(COLUMN()-COLUMN($M$1))/6,FALSE))</f>
        <v>#N/A</v>
      </c>
      <c r="AX100" s="62" t="e">
        <f t="shared" ca="1" si="72"/>
        <v>#VALUE!</v>
      </c>
      <c r="AY100" s="59" t="e">
        <f t="shared" ca="1" si="73"/>
        <v>#VALUE!</v>
      </c>
      <c r="AZ100" s="60" t="e">
        <f t="shared" ca="1" si="74"/>
        <v>#VALUE!</v>
      </c>
      <c r="BA100" s="61" t="e">
        <f t="shared" ca="1" si="75"/>
        <v>#VALUE!</v>
      </c>
      <c r="BB100" s="61" t="str">
        <f ca="1">OFFSET(業務便入力!$W100,0,(COLUMN()-COLUMN($L$1))/6)</f>
        <v/>
      </c>
      <c r="BC100" s="61" t="e">
        <f>IF($I100="(送料別)",0,VLOOKUP($H100,業務便!$A$20:$O$29,4+(COLUMN()-COLUMN($M$1))/6,FALSE))</f>
        <v>#N/A</v>
      </c>
      <c r="BD100" s="62" t="e">
        <f t="shared" ca="1" si="76"/>
        <v>#VALUE!</v>
      </c>
      <c r="BE100" s="59" t="e">
        <f t="shared" ca="1" si="77"/>
        <v>#VALUE!</v>
      </c>
      <c r="BF100" s="60" t="e">
        <f t="shared" ca="1" si="78"/>
        <v>#VALUE!</v>
      </c>
      <c r="BG100" s="61" t="e">
        <f t="shared" ca="1" si="79"/>
        <v>#VALUE!</v>
      </c>
      <c r="BH100" s="61" t="str">
        <f ca="1">OFFSET(業務便入力!$W100,0,(COLUMN()-COLUMN($L$1))/6)</f>
        <v/>
      </c>
      <c r="BI100" s="61" t="e">
        <f>IF($I100="(送料別)",0,VLOOKUP($H100,業務便!$A$20:$O$29,4+(COLUMN()-COLUMN($M$1))/6,FALSE))</f>
        <v>#N/A</v>
      </c>
      <c r="BJ100" s="62" t="e">
        <f t="shared" ca="1" si="80"/>
        <v>#VALUE!</v>
      </c>
      <c r="BK100" s="59" t="e">
        <f t="shared" ca="1" si="81"/>
        <v>#VALUE!</v>
      </c>
      <c r="BL100" s="60" t="e">
        <f t="shared" ca="1" si="82"/>
        <v>#VALUE!</v>
      </c>
      <c r="BM100" s="61" t="e">
        <f t="shared" ca="1" si="83"/>
        <v>#VALUE!</v>
      </c>
      <c r="BN100" s="61" t="str">
        <f ca="1">OFFSET(業務便入力!$W100,0,(COLUMN()-COLUMN($L$1))/6)</f>
        <v/>
      </c>
      <c r="BO100" s="61" t="e">
        <f>IF($I100="(送料別)",0,VLOOKUP($H100,業務便!$A$20:$O$29,4+(COLUMN()-COLUMN($M$1))/6,FALSE))</f>
        <v>#N/A</v>
      </c>
      <c r="BP100" s="62" t="e">
        <f t="shared" ca="1" si="84"/>
        <v>#VALUE!</v>
      </c>
      <c r="BQ100" s="59" t="e">
        <f t="shared" ca="1" si="85"/>
        <v>#VALUE!</v>
      </c>
      <c r="BR100" s="60" t="e">
        <f t="shared" ca="1" si="86"/>
        <v>#VALUE!</v>
      </c>
      <c r="BS100" s="61" t="e">
        <f t="shared" ca="1" si="87"/>
        <v>#VALUE!</v>
      </c>
      <c r="BT100" s="61" t="str">
        <f ca="1">OFFSET(業務便入力!$W100,0,(COLUMN()-COLUMN($L$1))/6)</f>
        <v/>
      </c>
      <c r="BU100" s="61" t="e">
        <f>IF($I100="(送料別)",0,VLOOKUP($H100,業務便!$A$20:$O$29,4+(COLUMN()-COLUMN($M$1))/6,FALSE))</f>
        <v>#N/A</v>
      </c>
      <c r="BV100" s="62" t="e">
        <f t="shared" ca="1" si="88"/>
        <v>#VALUE!</v>
      </c>
      <c r="BW100" s="59" t="e">
        <f t="shared" ca="1" si="89"/>
        <v>#VALUE!</v>
      </c>
      <c r="BX100" s="60" t="e">
        <f t="shared" ca="1" si="90"/>
        <v>#VALUE!</v>
      </c>
      <c r="BY100" s="61" t="e">
        <f t="shared" ca="1" si="91"/>
        <v>#VALUE!</v>
      </c>
      <c r="BZ100" s="61" t="str">
        <f ca="1">OFFSET(業務便入力!$W100,0,(COLUMN()-COLUMN($L$1))/6)</f>
        <v/>
      </c>
      <c r="CA100" s="61" t="e">
        <f>IF($I100="(送料別)",0,VLOOKUP($H100,業務便!$A$20:$O$29,4+(COLUMN()-COLUMN($M$1))/6,FALSE))</f>
        <v>#N/A</v>
      </c>
      <c r="CB100" s="62" t="e">
        <f t="shared" ca="1" si="92"/>
        <v>#VALUE!</v>
      </c>
      <c r="CC100" s="59" t="e">
        <f t="shared" ca="1" si="93"/>
        <v>#VALUE!</v>
      </c>
      <c r="CD100" s="60" t="e">
        <f t="shared" ca="1" si="94"/>
        <v>#VALUE!</v>
      </c>
      <c r="CE100" s="61" t="e">
        <f t="shared" ca="1" si="95"/>
        <v>#VALUE!</v>
      </c>
    </row>
    <row r="101" spans="1:83">
      <c r="A101" s="6">
        <v>98</v>
      </c>
      <c r="B101" s="158" t="str">
        <f>IF(ISBLANK(業務便入力!B101),"",業務便入力!B101)</f>
        <v/>
      </c>
      <c r="C101" s="5" t="str">
        <f>IF(ISBLANK(業務便入力!C101),"",業務便入力!C101)</f>
        <v/>
      </c>
      <c r="D101" s="15">
        <f>IF(ISBLANK(宅配便仮計算!D101),"",宅配便仮計算!D101)</f>
        <v>0.85</v>
      </c>
      <c r="E101" s="5" t="str">
        <f>IF(ISBLANK(業務便入力!I101),"",業務便入力!I101)</f>
        <v/>
      </c>
      <c r="F101" s="5" t="str">
        <f>IF(ISBLANK(業務便入力!L101),"",業務便入力!L101)</f>
        <v/>
      </c>
      <c r="G101" s="5" t="str">
        <f>IF(ISBLANK(業務便入力!N101),"",IF(業務便入力!P101="以上",1,業務便入力!N101))</f>
        <v/>
      </c>
      <c r="H101" s="5" t="str">
        <f>IF(ISBLANK(業務便入力!Q101),"",業務便入力!Q101)</f>
        <v/>
      </c>
      <c r="I101" s="6" t="str">
        <f>IF(ISBLANK(業務便入力!R101),"",業務便入力!R101)</f>
        <v/>
      </c>
      <c r="J101" s="5" t="str">
        <f>IF(ISBLANK(業務便入力!S101),"",業務便入力!S101)</f>
        <v/>
      </c>
      <c r="K101" s="5" t="str">
        <f>IF(ISBLANK(業務便入力!T101),"",業務便入力!T101)</f>
        <v/>
      </c>
      <c r="L101" s="61" t="str">
        <f ca="1">OFFSET(業務便入力!$W101,0,(COLUMN()-COLUMN($L$1))/6)</f>
        <v/>
      </c>
      <c r="M101" s="61" t="e">
        <f>IF($I101="(送料別)",0,VLOOKUP($H101,業務便!$A$20:$O$29,4+(COLUMN()-COLUMN($M$1))/6,FALSE))</f>
        <v>#N/A</v>
      </c>
      <c r="N101" s="62" t="e">
        <f t="shared" ca="1" si="48"/>
        <v>#VALUE!</v>
      </c>
      <c r="O101" s="59" t="e">
        <f t="shared" ca="1" si="49"/>
        <v>#VALUE!</v>
      </c>
      <c r="P101" s="60" t="e">
        <f t="shared" ca="1" si="50"/>
        <v>#VALUE!</v>
      </c>
      <c r="Q101" s="61" t="e">
        <f t="shared" ca="1" si="51"/>
        <v>#VALUE!</v>
      </c>
      <c r="R101" s="61" t="str">
        <f ca="1">OFFSET(業務便入力!$W101,0,(COLUMN()-COLUMN($L$1))/6)</f>
        <v/>
      </c>
      <c r="S101" s="61" t="e">
        <f>IF($I101="(送料別)",0,VLOOKUP($H101,業務便!$A$20:$O$29,4+(COLUMN()-COLUMN($M$1))/6,FALSE))</f>
        <v>#N/A</v>
      </c>
      <c r="T101" s="62" t="e">
        <f t="shared" ca="1" si="52"/>
        <v>#VALUE!</v>
      </c>
      <c r="U101" s="59" t="e">
        <f t="shared" ca="1" si="53"/>
        <v>#VALUE!</v>
      </c>
      <c r="V101" s="60" t="e">
        <f t="shared" ca="1" si="54"/>
        <v>#VALUE!</v>
      </c>
      <c r="W101" s="61" t="e">
        <f t="shared" ca="1" si="55"/>
        <v>#VALUE!</v>
      </c>
      <c r="X101" s="61" t="str">
        <f ca="1">OFFSET(業務便入力!$W101,0,(COLUMN()-COLUMN($L$1))/6)</f>
        <v/>
      </c>
      <c r="Y101" s="61" t="e">
        <f>IF($I101="(送料別)",0,VLOOKUP($H101,業務便!$A$20:$O$29,4+(COLUMN()-COLUMN($M$1))/6,FALSE))</f>
        <v>#N/A</v>
      </c>
      <c r="Z101" s="62" t="e">
        <f t="shared" ca="1" si="56"/>
        <v>#VALUE!</v>
      </c>
      <c r="AA101" s="59" t="e">
        <f t="shared" ca="1" si="57"/>
        <v>#VALUE!</v>
      </c>
      <c r="AB101" s="60" t="e">
        <f t="shared" ca="1" si="58"/>
        <v>#VALUE!</v>
      </c>
      <c r="AC101" s="61" t="e">
        <f t="shared" ca="1" si="59"/>
        <v>#VALUE!</v>
      </c>
      <c r="AD101" s="61" t="str">
        <f ca="1">OFFSET(業務便入力!$W101,0,(COLUMN()-COLUMN($L$1))/6)</f>
        <v/>
      </c>
      <c r="AE101" s="61" t="e">
        <f>IF($I101="(送料別)",0,VLOOKUP($H101,業務便!$A$20:$O$29,4+(COLUMN()-COLUMN($M$1))/6,FALSE))</f>
        <v>#N/A</v>
      </c>
      <c r="AF101" s="62" t="e">
        <f t="shared" ca="1" si="60"/>
        <v>#VALUE!</v>
      </c>
      <c r="AG101" s="59" t="e">
        <f t="shared" ca="1" si="61"/>
        <v>#VALUE!</v>
      </c>
      <c r="AH101" s="60" t="e">
        <f t="shared" ca="1" si="62"/>
        <v>#VALUE!</v>
      </c>
      <c r="AI101" s="61" t="e">
        <f t="shared" ca="1" si="63"/>
        <v>#VALUE!</v>
      </c>
      <c r="AJ101" s="61" t="str">
        <f ca="1">OFFSET(業務便入力!$W101,0,(COLUMN()-COLUMN($L$1))/6)</f>
        <v/>
      </c>
      <c r="AK101" s="61" t="e">
        <f>IF($I101="(送料別)",0,VLOOKUP($H101,業務便!$A$20:$O$29,4+(COLUMN()-COLUMN($M$1))/6,FALSE))</f>
        <v>#N/A</v>
      </c>
      <c r="AL101" s="62" t="e">
        <f t="shared" ca="1" si="64"/>
        <v>#VALUE!</v>
      </c>
      <c r="AM101" s="59" t="e">
        <f t="shared" ca="1" si="65"/>
        <v>#VALUE!</v>
      </c>
      <c r="AN101" s="60" t="e">
        <f t="shared" ca="1" si="66"/>
        <v>#VALUE!</v>
      </c>
      <c r="AO101" s="61" t="e">
        <f t="shared" ca="1" si="67"/>
        <v>#VALUE!</v>
      </c>
      <c r="AP101" s="61" t="str">
        <f ca="1">OFFSET(業務便入力!$W101,0,(COLUMN()-COLUMN($L$1))/6)</f>
        <v/>
      </c>
      <c r="AQ101" s="61" t="e">
        <f>IF($I101="(送料別)",0,VLOOKUP($H101,業務便!$A$20:$O$29,4+(COLUMN()-COLUMN($M$1))/6,FALSE))</f>
        <v>#N/A</v>
      </c>
      <c r="AR101" s="62" t="e">
        <f t="shared" ca="1" si="68"/>
        <v>#VALUE!</v>
      </c>
      <c r="AS101" s="59" t="e">
        <f t="shared" ca="1" si="69"/>
        <v>#VALUE!</v>
      </c>
      <c r="AT101" s="60" t="e">
        <f t="shared" ca="1" si="70"/>
        <v>#VALUE!</v>
      </c>
      <c r="AU101" s="61" t="e">
        <f t="shared" ca="1" si="71"/>
        <v>#VALUE!</v>
      </c>
      <c r="AV101" s="61" t="str">
        <f ca="1">OFFSET(業務便入力!$W101,0,(COLUMN()-COLUMN($L$1))/6)</f>
        <v/>
      </c>
      <c r="AW101" s="61" t="e">
        <f>IF($I101="(送料別)",0,VLOOKUP($H101,業務便!$A$20:$O$29,4+(COLUMN()-COLUMN($M$1))/6,FALSE))</f>
        <v>#N/A</v>
      </c>
      <c r="AX101" s="62" t="e">
        <f t="shared" ca="1" si="72"/>
        <v>#VALUE!</v>
      </c>
      <c r="AY101" s="59" t="e">
        <f t="shared" ca="1" si="73"/>
        <v>#VALUE!</v>
      </c>
      <c r="AZ101" s="60" t="e">
        <f t="shared" ca="1" si="74"/>
        <v>#VALUE!</v>
      </c>
      <c r="BA101" s="61" t="e">
        <f t="shared" ca="1" si="75"/>
        <v>#VALUE!</v>
      </c>
      <c r="BB101" s="61" t="str">
        <f ca="1">OFFSET(業務便入力!$W101,0,(COLUMN()-COLUMN($L$1))/6)</f>
        <v/>
      </c>
      <c r="BC101" s="61" t="e">
        <f>IF($I101="(送料別)",0,VLOOKUP($H101,業務便!$A$20:$O$29,4+(COLUMN()-COLUMN($M$1))/6,FALSE))</f>
        <v>#N/A</v>
      </c>
      <c r="BD101" s="62" t="e">
        <f t="shared" ca="1" si="76"/>
        <v>#VALUE!</v>
      </c>
      <c r="BE101" s="59" t="e">
        <f t="shared" ca="1" si="77"/>
        <v>#VALUE!</v>
      </c>
      <c r="BF101" s="60" t="e">
        <f t="shared" ca="1" si="78"/>
        <v>#VALUE!</v>
      </c>
      <c r="BG101" s="61" t="e">
        <f t="shared" ca="1" si="79"/>
        <v>#VALUE!</v>
      </c>
      <c r="BH101" s="61" t="str">
        <f ca="1">OFFSET(業務便入力!$W101,0,(COLUMN()-COLUMN($L$1))/6)</f>
        <v/>
      </c>
      <c r="BI101" s="61" t="e">
        <f>IF($I101="(送料別)",0,VLOOKUP($H101,業務便!$A$20:$O$29,4+(COLUMN()-COLUMN($M$1))/6,FALSE))</f>
        <v>#N/A</v>
      </c>
      <c r="BJ101" s="62" t="e">
        <f t="shared" ca="1" si="80"/>
        <v>#VALUE!</v>
      </c>
      <c r="BK101" s="59" t="e">
        <f t="shared" ca="1" si="81"/>
        <v>#VALUE!</v>
      </c>
      <c r="BL101" s="60" t="e">
        <f t="shared" ca="1" si="82"/>
        <v>#VALUE!</v>
      </c>
      <c r="BM101" s="61" t="e">
        <f t="shared" ca="1" si="83"/>
        <v>#VALUE!</v>
      </c>
      <c r="BN101" s="61" t="str">
        <f ca="1">OFFSET(業務便入力!$W101,0,(COLUMN()-COLUMN($L$1))/6)</f>
        <v/>
      </c>
      <c r="BO101" s="61" t="e">
        <f>IF($I101="(送料別)",0,VLOOKUP($H101,業務便!$A$20:$O$29,4+(COLUMN()-COLUMN($M$1))/6,FALSE))</f>
        <v>#N/A</v>
      </c>
      <c r="BP101" s="62" t="e">
        <f t="shared" ca="1" si="84"/>
        <v>#VALUE!</v>
      </c>
      <c r="BQ101" s="59" t="e">
        <f t="shared" ca="1" si="85"/>
        <v>#VALUE!</v>
      </c>
      <c r="BR101" s="60" t="e">
        <f t="shared" ca="1" si="86"/>
        <v>#VALUE!</v>
      </c>
      <c r="BS101" s="61" t="e">
        <f t="shared" ca="1" si="87"/>
        <v>#VALUE!</v>
      </c>
      <c r="BT101" s="61" t="str">
        <f ca="1">OFFSET(業務便入力!$W101,0,(COLUMN()-COLUMN($L$1))/6)</f>
        <v/>
      </c>
      <c r="BU101" s="61" t="e">
        <f>IF($I101="(送料別)",0,VLOOKUP($H101,業務便!$A$20:$O$29,4+(COLUMN()-COLUMN($M$1))/6,FALSE))</f>
        <v>#N/A</v>
      </c>
      <c r="BV101" s="62" t="e">
        <f t="shared" ca="1" si="88"/>
        <v>#VALUE!</v>
      </c>
      <c r="BW101" s="59" t="e">
        <f t="shared" ca="1" si="89"/>
        <v>#VALUE!</v>
      </c>
      <c r="BX101" s="60" t="e">
        <f t="shared" ca="1" si="90"/>
        <v>#VALUE!</v>
      </c>
      <c r="BY101" s="61" t="e">
        <f t="shared" ca="1" si="91"/>
        <v>#VALUE!</v>
      </c>
      <c r="BZ101" s="61" t="str">
        <f ca="1">OFFSET(業務便入力!$W101,0,(COLUMN()-COLUMN($L$1))/6)</f>
        <v/>
      </c>
      <c r="CA101" s="61" t="e">
        <f>IF($I101="(送料別)",0,VLOOKUP($H101,業務便!$A$20:$O$29,4+(COLUMN()-COLUMN($M$1))/6,FALSE))</f>
        <v>#N/A</v>
      </c>
      <c r="CB101" s="62" t="e">
        <f t="shared" ca="1" si="92"/>
        <v>#VALUE!</v>
      </c>
      <c r="CC101" s="59" t="e">
        <f t="shared" ca="1" si="93"/>
        <v>#VALUE!</v>
      </c>
      <c r="CD101" s="60" t="e">
        <f t="shared" ca="1" si="94"/>
        <v>#VALUE!</v>
      </c>
      <c r="CE101" s="61" t="e">
        <f t="shared" ca="1" si="95"/>
        <v>#VALUE!</v>
      </c>
    </row>
    <row r="102" spans="1:83">
      <c r="A102" s="6">
        <v>99</v>
      </c>
      <c r="B102" s="158" t="str">
        <f>IF(ISBLANK(業務便入力!B102),"",業務便入力!B102)</f>
        <v/>
      </c>
      <c r="C102" s="5" t="str">
        <f>IF(ISBLANK(業務便入力!C102),"",業務便入力!C102)</f>
        <v/>
      </c>
      <c r="D102" s="15">
        <f>IF(ISBLANK(宅配便仮計算!D102),"",宅配便仮計算!D102)</f>
        <v>0.85</v>
      </c>
      <c r="E102" s="5" t="str">
        <f>IF(ISBLANK(業務便入力!I102),"",業務便入力!I102)</f>
        <v/>
      </c>
      <c r="F102" s="5" t="str">
        <f>IF(ISBLANK(業務便入力!L102),"",業務便入力!L102)</f>
        <v/>
      </c>
      <c r="G102" s="5" t="str">
        <f>IF(ISBLANK(業務便入力!N102),"",IF(業務便入力!P102="以上",1,業務便入力!N102))</f>
        <v/>
      </c>
      <c r="H102" s="5" t="str">
        <f>IF(ISBLANK(業務便入力!Q102),"",業務便入力!Q102)</f>
        <v/>
      </c>
      <c r="I102" s="6" t="str">
        <f>IF(ISBLANK(業務便入力!R102),"",業務便入力!R102)</f>
        <v/>
      </c>
      <c r="J102" s="5" t="str">
        <f>IF(ISBLANK(業務便入力!S102),"",業務便入力!S102)</f>
        <v/>
      </c>
      <c r="K102" s="5" t="str">
        <f>IF(ISBLANK(業務便入力!T102),"",業務便入力!T102)</f>
        <v/>
      </c>
      <c r="L102" s="61" t="str">
        <f ca="1">OFFSET(業務便入力!$W102,0,(COLUMN()-COLUMN($L$1))/6)</f>
        <v/>
      </c>
      <c r="M102" s="61" t="e">
        <f>IF($I102="(送料別)",0,VLOOKUP($H102,業務便!$A$20:$O$29,4+(COLUMN()-COLUMN($M$1))/6,FALSE))</f>
        <v>#N/A</v>
      </c>
      <c r="N102" s="62" t="e">
        <f t="shared" ca="1" si="48"/>
        <v>#VALUE!</v>
      </c>
      <c r="O102" s="59" t="e">
        <f t="shared" ca="1" si="49"/>
        <v>#VALUE!</v>
      </c>
      <c r="P102" s="60" t="e">
        <f t="shared" ca="1" si="50"/>
        <v>#VALUE!</v>
      </c>
      <c r="Q102" s="61" t="e">
        <f t="shared" ca="1" si="51"/>
        <v>#VALUE!</v>
      </c>
      <c r="R102" s="61" t="str">
        <f ca="1">OFFSET(業務便入力!$W102,0,(COLUMN()-COLUMN($L$1))/6)</f>
        <v/>
      </c>
      <c r="S102" s="61" t="e">
        <f>IF($I102="(送料別)",0,VLOOKUP($H102,業務便!$A$20:$O$29,4+(COLUMN()-COLUMN($M$1))/6,FALSE))</f>
        <v>#N/A</v>
      </c>
      <c r="T102" s="62" t="e">
        <f t="shared" ca="1" si="52"/>
        <v>#VALUE!</v>
      </c>
      <c r="U102" s="59" t="e">
        <f t="shared" ca="1" si="53"/>
        <v>#VALUE!</v>
      </c>
      <c r="V102" s="60" t="e">
        <f t="shared" ca="1" si="54"/>
        <v>#VALUE!</v>
      </c>
      <c r="W102" s="61" t="e">
        <f t="shared" ca="1" si="55"/>
        <v>#VALUE!</v>
      </c>
      <c r="X102" s="61" t="str">
        <f ca="1">OFFSET(業務便入力!$W102,0,(COLUMN()-COLUMN($L$1))/6)</f>
        <v/>
      </c>
      <c r="Y102" s="61" t="e">
        <f>IF($I102="(送料別)",0,VLOOKUP($H102,業務便!$A$20:$O$29,4+(COLUMN()-COLUMN($M$1))/6,FALSE))</f>
        <v>#N/A</v>
      </c>
      <c r="Z102" s="62" t="e">
        <f t="shared" ca="1" si="56"/>
        <v>#VALUE!</v>
      </c>
      <c r="AA102" s="59" t="e">
        <f t="shared" ca="1" si="57"/>
        <v>#VALUE!</v>
      </c>
      <c r="AB102" s="60" t="e">
        <f t="shared" ca="1" si="58"/>
        <v>#VALUE!</v>
      </c>
      <c r="AC102" s="61" t="e">
        <f t="shared" ca="1" si="59"/>
        <v>#VALUE!</v>
      </c>
      <c r="AD102" s="61" t="str">
        <f ca="1">OFFSET(業務便入力!$W102,0,(COLUMN()-COLUMN($L$1))/6)</f>
        <v/>
      </c>
      <c r="AE102" s="61" t="e">
        <f>IF($I102="(送料別)",0,VLOOKUP($H102,業務便!$A$20:$O$29,4+(COLUMN()-COLUMN($M$1))/6,FALSE))</f>
        <v>#N/A</v>
      </c>
      <c r="AF102" s="62" t="e">
        <f t="shared" ca="1" si="60"/>
        <v>#VALUE!</v>
      </c>
      <c r="AG102" s="59" t="e">
        <f t="shared" ca="1" si="61"/>
        <v>#VALUE!</v>
      </c>
      <c r="AH102" s="60" t="e">
        <f t="shared" ca="1" si="62"/>
        <v>#VALUE!</v>
      </c>
      <c r="AI102" s="61" t="e">
        <f t="shared" ca="1" si="63"/>
        <v>#VALUE!</v>
      </c>
      <c r="AJ102" s="61" t="str">
        <f ca="1">OFFSET(業務便入力!$W102,0,(COLUMN()-COLUMN($L$1))/6)</f>
        <v/>
      </c>
      <c r="AK102" s="61" t="e">
        <f>IF($I102="(送料別)",0,VLOOKUP($H102,業務便!$A$20:$O$29,4+(COLUMN()-COLUMN($M$1))/6,FALSE))</f>
        <v>#N/A</v>
      </c>
      <c r="AL102" s="62" t="e">
        <f t="shared" ca="1" si="64"/>
        <v>#VALUE!</v>
      </c>
      <c r="AM102" s="59" t="e">
        <f t="shared" ca="1" si="65"/>
        <v>#VALUE!</v>
      </c>
      <c r="AN102" s="60" t="e">
        <f t="shared" ca="1" si="66"/>
        <v>#VALUE!</v>
      </c>
      <c r="AO102" s="61" t="e">
        <f t="shared" ca="1" si="67"/>
        <v>#VALUE!</v>
      </c>
      <c r="AP102" s="61" t="str">
        <f ca="1">OFFSET(業務便入力!$W102,0,(COLUMN()-COLUMN($L$1))/6)</f>
        <v/>
      </c>
      <c r="AQ102" s="61" t="e">
        <f>IF($I102="(送料別)",0,VLOOKUP($H102,業務便!$A$20:$O$29,4+(COLUMN()-COLUMN($M$1))/6,FALSE))</f>
        <v>#N/A</v>
      </c>
      <c r="AR102" s="62" t="e">
        <f t="shared" ca="1" si="68"/>
        <v>#VALUE!</v>
      </c>
      <c r="AS102" s="59" t="e">
        <f t="shared" ca="1" si="69"/>
        <v>#VALUE!</v>
      </c>
      <c r="AT102" s="60" t="e">
        <f t="shared" ca="1" si="70"/>
        <v>#VALUE!</v>
      </c>
      <c r="AU102" s="61" t="e">
        <f t="shared" ca="1" si="71"/>
        <v>#VALUE!</v>
      </c>
      <c r="AV102" s="61" t="str">
        <f ca="1">OFFSET(業務便入力!$W102,0,(COLUMN()-COLUMN($L$1))/6)</f>
        <v/>
      </c>
      <c r="AW102" s="61" t="e">
        <f>IF($I102="(送料別)",0,VLOOKUP($H102,業務便!$A$20:$O$29,4+(COLUMN()-COLUMN($M$1))/6,FALSE))</f>
        <v>#N/A</v>
      </c>
      <c r="AX102" s="62" t="e">
        <f t="shared" ca="1" si="72"/>
        <v>#VALUE!</v>
      </c>
      <c r="AY102" s="59" t="e">
        <f t="shared" ca="1" si="73"/>
        <v>#VALUE!</v>
      </c>
      <c r="AZ102" s="60" t="e">
        <f t="shared" ca="1" si="74"/>
        <v>#VALUE!</v>
      </c>
      <c r="BA102" s="61" t="e">
        <f t="shared" ca="1" si="75"/>
        <v>#VALUE!</v>
      </c>
      <c r="BB102" s="61" t="str">
        <f ca="1">OFFSET(業務便入力!$W102,0,(COLUMN()-COLUMN($L$1))/6)</f>
        <v/>
      </c>
      <c r="BC102" s="61" t="e">
        <f>IF($I102="(送料別)",0,VLOOKUP($H102,業務便!$A$20:$O$29,4+(COLUMN()-COLUMN($M$1))/6,FALSE))</f>
        <v>#N/A</v>
      </c>
      <c r="BD102" s="62" t="e">
        <f t="shared" ca="1" si="76"/>
        <v>#VALUE!</v>
      </c>
      <c r="BE102" s="59" t="e">
        <f t="shared" ca="1" si="77"/>
        <v>#VALUE!</v>
      </c>
      <c r="BF102" s="60" t="e">
        <f t="shared" ca="1" si="78"/>
        <v>#VALUE!</v>
      </c>
      <c r="BG102" s="61" t="e">
        <f t="shared" ca="1" si="79"/>
        <v>#VALUE!</v>
      </c>
      <c r="BH102" s="61" t="str">
        <f ca="1">OFFSET(業務便入力!$W102,0,(COLUMN()-COLUMN($L$1))/6)</f>
        <v/>
      </c>
      <c r="BI102" s="61" t="e">
        <f>IF($I102="(送料別)",0,VLOOKUP($H102,業務便!$A$20:$O$29,4+(COLUMN()-COLUMN($M$1))/6,FALSE))</f>
        <v>#N/A</v>
      </c>
      <c r="BJ102" s="62" t="e">
        <f t="shared" ca="1" si="80"/>
        <v>#VALUE!</v>
      </c>
      <c r="BK102" s="59" t="e">
        <f t="shared" ca="1" si="81"/>
        <v>#VALUE!</v>
      </c>
      <c r="BL102" s="60" t="e">
        <f t="shared" ca="1" si="82"/>
        <v>#VALUE!</v>
      </c>
      <c r="BM102" s="61" t="e">
        <f t="shared" ca="1" si="83"/>
        <v>#VALUE!</v>
      </c>
      <c r="BN102" s="61" t="str">
        <f ca="1">OFFSET(業務便入力!$W102,0,(COLUMN()-COLUMN($L$1))/6)</f>
        <v/>
      </c>
      <c r="BO102" s="61" t="e">
        <f>IF($I102="(送料別)",0,VLOOKUP($H102,業務便!$A$20:$O$29,4+(COLUMN()-COLUMN($M$1))/6,FALSE))</f>
        <v>#N/A</v>
      </c>
      <c r="BP102" s="62" t="e">
        <f t="shared" ca="1" si="84"/>
        <v>#VALUE!</v>
      </c>
      <c r="BQ102" s="59" t="e">
        <f t="shared" ca="1" si="85"/>
        <v>#VALUE!</v>
      </c>
      <c r="BR102" s="60" t="e">
        <f t="shared" ca="1" si="86"/>
        <v>#VALUE!</v>
      </c>
      <c r="BS102" s="61" t="e">
        <f t="shared" ca="1" si="87"/>
        <v>#VALUE!</v>
      </c>
      <c r="BT102" s="61" t="str">
        <f ca="1">OFFSET(業務便入力!$W102,0,(COLUMN()-COLUMN($L$1))/6)</f>
        <v/>
      </c>
      <c r="BU102" s="61" t="e">
        <f>IF($I102="(送料別)",0,VLOOKUP($H102,業務便!$A$20:$O$29,4+(COLUMN()-COLUMN($M$1))/6,FALSE))</f>
        <v>#N/A</v>
      </c>
      <c r="BV102" s="62" t="e">
        <f t="shared" ca="1" si="88"/>
        <v>#VALUE!</v>
      </c>
      <c r="BW102" s="59" t="e">
        <f t="shared" ca="1" si="89"/>
        <v>#VALUE!</v>
      </c>
      <c r="BX102" s="60" t="e">
        <f t="shared" ca="1" si="90"/>
        <v>#VALUE!</v>
      </c>
      <c r="BY102" s="61" t="e">
        <f t="shared" ca="1" si="91"/>
        <v>#VALUE!</v>
      </c>
      <c r="BZ102" s="61" t="str">
        <f ca="1">OFFSET(業務便入力!$W102,0,(COLUMN()-COLUMN($L$1))/6)</f>
        <v/>
      </c>
      <c r="CA102" s="61" t="e">
        <f>IF($I102="(送料別)",0,VLOOKUP($H102,業務便!$A$20:$O$29,4+(COLUMN()-COLUMN($M$1))/6,FALSE))</f>
        <v>#N/A</v>
      </c>
      <c r="CB102" s="62" t="e">
        <f t="shared" ca="1" si="92"/>
        <v>#VALUE!</v>
      </c>
      <c r="CC102" s="59" t="e">
        <f t="shared" ca="1" si="93"/>
        <v>#VALUE!</v>
      </c>
      <c r="CD102" s="60" t="e">
        <f t="shared" ca="1" si="94"/>
        <v>#VALUE!</v>
      </c>
      <c r="CE102" s="61" t="e">
        <f t="shared" ca="1" si="95"/>
        <v>#VALUE!</v>
      </c>
    </row>
    <row r="103" spans="1:83">
      <c r="A103" s="6">
        <v>100</v>
      </c>
      <c r="B103" s="158" t="str">
        <f>IF(ISBLANK(業務便入力!B103),"",業務便入力!B103)</f>
        <v/>
      </c>
      <c r="C103" s="5" t="str">
        <f>IF(ISBLANK(業務便入力!C103),"",業務便入力!C103)</f>
        <v/>
      </c>
      <c r="D103" s="15">
        <f>IF(ISBLANK(宅配便仮計算!D103),"",宅配便仮計算!D103)</f>
        <v>0.85</v>
      </c>
      <c r="E103" s="5" t="str">
        <f>IF(ISBLANK(業務便入力!I103),"",業務便入力!I103)</f>
        <v/>
      </c>
      <c r="F103" s="5" t="str">
        <f>IF(ISBLANK(業務便入力!L103),"",業務便入力!L103)</f>
        <v/>
      </c>
      <c r="G103" s="5" t="str">
        <f>IF(ISBLANK(業務便入力!N103),"",IF(業務便入力!P103="以上",1,業務便入力!N103))</f>
        <v/>
      </c>
      <c r="H103" s="5" t="str">
        <f>IF(ISBLANK(業務便入力!Q103),"",業務便入力!Q103)</f>
        <v/>
      </c>
      <c r="I103" s="6" t="str">
        <f>IF(ISBLANK(業務便入力!R103),"",業務便入力!R103)</f>
        <v/>
      </c>
      <c r="J103" s="5" t="str">
        <f>IF(ISBLANK(業務便入力!S103),"",業務便入力!S103)</f>
        <v/>
      </c>
      <c r="K103" s="5" t="str">
        <f>IF(ISBLANK(業務便入力!T103),"",業務便入力!T103)</f>
        <v/>
      </c>
      <c r="L103" s="61" t="str">
        <f ca="1">OFFSET(業務便入力!$W103,0,(COLUMN()-COLUMN($L$1))/6)</f>
        <v/>
      </c>
      <c r="M103" s="61" t="e">
        <f>IF($I103="(送料別)",0,VLOOKUP($H103,業務便!$A$20:$O$29,4+(COLUMN()-COLUMN($M$1))/6,FALSE))</f>
        <v>#N/A</v>
      </c>
      <c r="N103" s="62" t="e">
        <f t="shared" ca="1" si="48"/>
        <v>#VALUE!</v>
      </c>
      <c r="O103" s="59" t="e">
        <f t="shared" ca="1" si="49"/>
        <v>#VALUE!</v>
      </c>
      <c r="P103" s="60" t="e">
        <f t="shared" ca="1" si="50"/>
        <v>#VALUE!</v>
      </c>
      <c r="Q103" s="61" t="e">
        <f t="shared" ca="1" si="51"/>
        <v>#VALUE!</v>
      </c>
      <c r="R103" s="61" t="str">
        <f ca="1">OFFSET(業務便入力!$W103,0,(COLUMN()-COLUMN($L$1))/6)</f>
        <v/>
      </c>
      <c r="S103" s="61" t="e">
        <f>IF($I103="(送料別)",0,VLOOKUP($H103,業務便!$A$20:$O$29,4+(COLUMN()-COLUMN($M$1))/6,FALSE))</f>
        <v>#N/A</v>
      </c>
      <c r="T103" s="62" t="e">
        <f t="shared" ca="1" si="52"/>
        <v>#VALUE!</v>
      </c>
      <c r="U103" s="59" t="e">
        <f t="shared" ca="1" si="53"/>
        <v>#VALUE!</v>
      </c>
      <c r="V103" s="60" t="e">
        <f t="shared" ca="1" si="54"/>
        <v>#VALUE!</v>
      </c>
      <c r="W103" s="61" t="e">
        <f t="shared" ca="1" si="55"/>
        <v>#VALUE!</v>
      </c>
      <c r="X103" s="61" t="str">
        <f ca="1">OFFSET(業務便入力!$W103,0,(COLUMN()-COLUMN($L$1))/6)</f>
        <v/>
      </c>
      <c r="Y103" s="61" t="e">
        <f>IF($I103="(送料別)",0,VLOOKUP($H103,業務便!$A$20:$O$29,4+(COLUMN()-COLUMN($M$1))/6,FALSE))</f>
        <v>#N/A</v>
      </c>
      <c r="Z103" s="62" t="e">
        <f t="shared" ca="1" si="56"/>
        <v>#VALUE!</v>
      </c>
      <c r="AA103" s="59" t="e">
        <f t="shared" ca="1" si="57"/>
        <v>#VALUE!</v>
      </c>
      <c r="AB103" s="60" t="e">
        <f t="shared" ca="1" si="58"/>
        <v>#VALUE!</v>
      </c>
      <c r="AC103" s="61" t="e">
        <f t="shared" ca="1" si="59"/>
        <v>#VALUE!</v>
      </c>
      <c r="AD103" s="61" t="str">
        <f ca="1">OFFSET(業務便入力!$W103,0,(COLUMN()-COLUMN($L$1))/6)</f>
        <v/>
      </c>
      <c r="AE103" s="61" t="e">
        <f>IF($I103="(送料別)",0,VLOOKUP($H103,業務便!$A$20:$O$29,4+(COLUMN()-COLUMN($M$1))/6,FALSE))</f>
        <v>#N/A</v>
      </c>
      <c r="AF103" s="62" t="e">
        <f t="shared" ca="1" si="60"/>
        <v>#VALUE!</v>
      </c>
      <c r="AG103" s="59" t="e">
        <f t="shared" ca="1" si="61"/>
        <v>#VALUE!</v>
      </c>
      <c r="AH103" s="60" t="e">
        <f t="shared" ca="1" si="62"/>
        <v>#VALUE!</v>
      </c>
      <c r="AI103" s="61" t="e">
        <f t="shared" ca="1" si="63"/>
        <v>#VALUE!</v>
      </c>
      <c r="AJ103" s="61" t="str">
        <f ca="1">OFFSET(業務便入力!$W103,0,(COLUMN()-COLUMN($L$1))/6)</f>
        <v/>
      </c>
      <c r="AK103" s="61" t="e">
        <f>IF($I103="(送料別)",0,VLOOKUP($H103,業務便!$A$20:$O$29,4+(COLUMN()-COLUMN($M$1))/6,FALSE))</f>
        <v>#N/A</v>
      </c>
      <c r="AL103" s="62" t="e">
        <f t="shared" ca="1" si="64"/>
        <v>#VALUE!</v>
      </c>
      <c r="AM103" s="59" t="e">
        <f t="shared" ca="1" si="65"/>
        <v>#VALUE!</v>
      </c>
      <c r="AN103" s="60" t="e">
        <f t="shared" ca="1" si="66"/>
        <v>#VALUE!</v>
      </c>
      <c r="AO103" s="61" t="e">
        <f t="shared" ca="1" si="67"/>
        <v>#VALUE!</v>
      </c>
      <c r="AP103" s="61" t="str">
        <f ca="1">OFFSET(業務便入力!$W103,0,(COLUMN()-COLUMN($L$1))/6)</f>
        <v/>
      </c>
      <c r="AQ103" s="61" t="e">
        <f>IF($I103="(送料別)",0,VLOOKUP($H103,業務便!$A$20:$O$29,4+(COLUMN()-COLUMN($M$1))/6,FALSE))</f>
        <v>#N/A</v>
      </c>
      <c r="AR103" s="62" t="e">
        <f t="shared" ca="1" si="68"/>
        <v>#VALUE!</v>
      </c>
      <c r="AS103" s="59" t="e">
        <f t="shared" ca="1" si="69"/>
        <v>#VALUE!</v>
      </c>
      <c r="AT103" s="60" t="e">
        <f t="shared" ca="1" si="70"/>
        <v>#VALUE!</v>
      </c>
      <c r="AU103" s="61" t="e">
        <f t="shared" ca="1" si="71"/>
        <v>#VALUE!</v>
      </c>
      <c r="AV103" s="61" t="str">
        <f ca="1">OFFSET(業務便入力!$W103,0,(COLUMN()-COLUMN($L$1))/6)</f>
        <v/>
      </c>
      <c r="AW103" s="61" t="e">
        <f>IF($I103="(送料別)",0,VLOOKUP($H103,業務便!$A$20:$O$29,4+(COLUMN()-COLUMN($M$1))/6,FALSE))</f>
        <v>#N/A</v>
      </c>
      <c r="AX103" s="62" t="e">
        <f t="shared" ca="1" si="72"/>
        <v>#VALUE!</v>
      </c>
      <c r="AY103" s="59" t="e">
        <f t="shared" ca="1" si="73"/>
        <v>#VALUE!</v>
      </c>
      <c r="AZ103" s="60" t="e">
        <f t="shared" ca="1" si="74"/>
        <v>#VALUE!</v>
      </c>
      <c r="BA103" s="61" t="e">
        <f t="shared" ca="1" si="75"/>
        <v>#VALUE!</v>
      </c>
      <c r="BB103" s="61" t="str">
        <f ca="1">OFFSET(業務便入力!$W103,0,(COLUMN()-COLUMN($L$1))/6)</f>
        <v/>
      </c>
      <c r="BC103" s="61" t="e">
        <f>IF($I103="(送料別)",0,VLOOKUP($H103,業務便!$A$20:$O$29,4+(COLUMN()-COLUMN($M$1))/6,FALSE))</f>
        <v>#N/A</v>
      </c>
      <c r="BD103" s="62" t="e">
        <f t="shared" ca="1" si="76"/>
        <v>#VALUE!</v>
      </c>
      <c r="BE103" s="59" t="e">
        <f t="shared" ca="1" si="77"/>
        <v>#VALUE!</v>
      </c>
      <c r="BF103" s="60" t="e">
        <f t="shared" ca="1" si="78"/>
        <v>#VALUE!</v>
      </c>
      <c r="BG103" s="61" t="e">
        <f t="shared" ca="1" si="79"/>
        <v>#VALUE!</v>
      </c>
      <c r="BH103" s="61" t="str">
        <f ca="1">OFFSET(業務便入力!$W103,0,(COLUMN()-COLUMN($L$1))/6)</f>
        <v/>
      </c>
      <c r="BI103" s="61" t="e">
        <f>IF($I103="(送料別)",0,VLOOKUP($H103,業務便!$A$20:$O$29,4+(COLUMN()-COLUMN($M$1))/6,FALSE))</f>
        <v>#N/A</v>
      </c>
      <c r="BJ103" s="62" t="e">
        <f t="shared" ca="1" si="80"/>
        <v>#VALUE!</v>
      </c>
      <c r="BK103" s="59" t="e">
        <f t="shared" ca="1" si="81"/>
        <v>#VALUE!</v>
      </c>
      <c r="BL103" s="60" t="e">
        <f t="shared" ca="1" si="82"/>
        <v>#VALUE!</v>
      </c>
      <c r="BM103" s="61" t="e">
        <f t="shared" ca="1" si="83"/>
        <v>#VALUE!</v>
      </c>
      <c r="BN103" s="61" t="str">
        <f ca="1">OFFSET(業務便入力!$W103,0,(COLUMN()-COLUMN($L$1))/6)</f>
        <v/>
      </c>
      <c r="BO103" s="61" t="e">
        <f>IF($I103="(送料別)",0,VLOOKUP($H103,業務便!$A$20:$O$29,4+(COLUMN()-COLUMN($M$1))/6,FALSE))</f>
        <v>#N/A</v>
      </c>
      <c r="BP103" s="62" t="e">
        <f t="shared" ca="1" si="84"/>
        <v>#VALUE!</v>
      </c>
      <c r="BQ103" s="59" t="e">
        <f t="shared" ca="1" si="85"/>
        <v>#VALUE!</v>
      </c>
      <c r="BR103" s="60" t="e">
        <f t="shared" ca="1" si="86"/>
        <v>#VALUE!</v>
      </c>
      <c r="BS103" s="61" t="e">
        <f t="shared" ca="1" si="87"/>
        <v>#VALUE!</v>
      </c>
      <c r="BT103" s="61" t="str">
        <f ca="1">OFFSET(業務便入力!$W103,0,(COLUMN()-COLUMN($L$1))/6)</f>
        <v/>
      </c>
      <c r="BU103" s="61" t="e">
        <f>IF($I103="(送料別)",0,VLOOKUP($H103,業務便!$A$20:$O$29,4+(COLUMN()-COLUMN($M$1))/6,FALSE))</f>
        <v>#N/A</v>
      </c>
      <c r="BV103" s="62" t="e">
        <f t="shared" ca="1" si="88"/>
        <v>#VALUE!</v>
      </c>
      <c r="BW103" s="59" t="e">
        <f t="shared" ca="1" si="89"/>
        <v>#VALUE!</v>
      </c>
      <c r="BX103" s="60" t="e">
        <f t="shared" ca="1" si="90"/>
        <v>#VALUE!</v>
      </c>
      <c r="BY103" s="61" t="e">
        <f t="shared" ca="1" si="91"/>
        <v>#VALUE!</v>
      </c>
      <c r="BZ103" s="61" t="str">
        <f ca="1">OFFSET(業務便入力!$W103,0,(COLUMN()-COLUMN($L$1))/6)</f>
        <v/>
      </c>
      <c r="CA103" s="61" t="e">
        <f>IF($I103="(送料別)",0,VLOOKUP($H103,業務便!$A$20:$O$29,4+(COLUMN()-COLUMN($M$1))/6,FALSE))</f>
        <v>#N/A</v>
      </c>
      <c r="CB103" s="62" t="e">
        <f t="shared" ca="1" si="92"/>
        <v>#VALUE!</v>
      </c>
      <c r="CC103" s="59" t="e">
        <f t="shared" ca="1" si="93"/>
        <v>#VALUE!</v>
      </c>
      <c r="CD103" s="60" t="e">
        <f t="shared" ca="1" si="94"/>
        <v>#VALUE!</v>
      </c>
      <c r="CE103" s="61" t="e">
        <f t="shared" ca="1" si="95"/>
        <v>#VALUE!</v>
      </c>
    </row>
    <row r="104" spans="1:83">
      <c r="A104" s="6">
        <v>101</v>
      </c>
      <c r="B104" s="158" t="str">
        <f>IF(ISBLANK(業務便入力!B104),"",業務便入力!B104)</f>
        <v/>
      </c>
      <c r="C104" s="5" t="str">
        <f>IF(ISBLANK(業務便入力!C104),"",業務便入力!C104)</f>
        <v/>
      </c>
      <c r="D104" s="15">
        <f>IF(ISBLANK(宅配便仮計算!D104),"",宅配便仮計算!D104)</f>
        <v>0.85</v>
      </c>
      <c r="E104" s="5" t="str">
        <f>IF(ISBLANK(業務便入力!I104),"",業務便入力!I104)</f>
        <v/>
      </c>
      <c r="F104" s="5" t="str">
        <f>IF(ISBLANK(業務便入力!L104),"",業務便入力!L104)</f>
        <v/>
      </c>
      <c r="G104" s="5" t="str">
        <f>IF(ISBLANK(業務便入力!N104),"",IF(業務便入力!P104="以上",1,業務便入力!N104))</f>
        <v/>
      </c>
      <c r="H104" s="5" t="str">
        <f>IF(ISBLANK(業務便入力!Q104),"",業務便入力!Q104)</f>
        <v/>
      </c>
      <c r="I104" s="6" t="str">
        <f>IF(ISBLANK(業務便入力!R104),"",業務便入力!R104)</f>
        <v/>
      </c>
      <c r="J104" s="5" t="str">
        <f>IF(ISBLANK(業務便入力!S104),"",業務便入力!S104)</f>
        <v/>
      </c>
      <c r="K104" s="5" t="str">
        <f>IF(ISBLANK(業務便入力!T104),"",業務便入力!T104)</f>
        <v/>
      </c>
      <c r="L104" s="61" t="str">
        <f ca="1">OFFSET(業務便入力!$W104,0,(COLUMN()-COLUMN($L$1))/6)</f>
        <v/>
      </c>
      <c r="M104" s="61" t="e">
        <f>IF($I104="(送料別)",0,VLOOKUP($H104,業務便!$A$20:$O$29,4+(COLUMN()-COLUMN($M$1))/6,FALSE))</f>
        <v>#N/A</v>
      </c>
      <c r="N104" s="62" t="e">
        <f t="shared" ca="1" si="48"/>
        <v>#VALUE!</v>
      </c>
      <c r="O104" s="59" t="e">
        <f t="shared" ca="1" si="49"/>
        <v>#VALUE!</v>
      </c>
      <c r="P104" s="60" t="e">
        <f t="shared" ca="1" si="50"/>
        <v>#VALUE!</v>
      </c>
      <c r="Q104" s="61" t="e">
        <f t="shared" ca="1" si="51"/>
        <v>#VALUE!</v>
      </c>
      <c r="R104" s="61" t="str">
        <f ca="1">OFFSET(業務便入力!$W104,0,(COLUMN()-COLUMN($L$1))/6)</f>
        <v/>
      </c>
      <c r="S104" s="61" t="e">
        <f>IF($I104="(送料別)",0,VLOOKUP($H104,業務便!$A$20:$O$29,4+(COLUMN()-COLUMN($M$1))/6,FALSE))</f>
        <v>#N/A</v>
      </c>
      <c r="T104" s="62" t="e">
        <f t="shared" ca="1" si="52"/>
        <v>#VALUE!</v>
      </c>
      <c r="U104" s="59" t="e">
        <f t="shared" ca="1" si="53"/>
        <v>#VALUE!</v>
      </c>
      <c r="V104" s="60" t="e">
        <f t="shared" ca="1" si="54"/>
        <v>#VALUE!</v>
      </c>
      <c r="W104" s="61" t="e">
        <f t="shared" ca="1" si="55"/>
        <v>#VALUE!</v>
      </c>
      <c r="X104" s="61" t="str">
        <f ca="1">OFFSET(業務便入力!$W104,0,(COLUMN()-COLUMN($L$1))/6)</f>
        <v/>
      </c>
      <c r="Y104" s="61" t="e">
        <f>IF($I104="(送料別)",0,VLOOKUP($H104,業務便!$A$20:$O$29,4+(COLUMN()-COLUMN($M$1))/6,FALSE))</f>
        <v>#N/A</v>
      </c>
      <c r="Z104" s="62" t="e">
        <f t="shared" ca="1" si="56"/>
        <v>#VALUE!</v>
      </c>
      <c r="AA104" s="59" t="e">
        <f t="shared" ca="1" si="57"/>
        <v>#VALUE!</v>
      </c>
      <c r="AB104" s="60" t="e">
        <f t="shared" ca="1" si="58"/>
        <v>#VALUE!</v>
      </c>
      <c r="AC104" s="61" t="e">
        <f t="shared" ca="1" si="59"/>
        <v>#VALUE!</v>
      </c>
      <c r="AD104" s="61" t="str">
        <f ca="1">OFFSET(業務便入力!$W104,0,(COLUMN()-COLUMN($L$1))/6)</f>
        <v/>
      </c>
      <c r="AE104" s="61" t="e">
        <f>IF($I104="(送料別)",0,VLOOKUP($H104,業務便!$A$20:$O$29,4+(COLUMN()-COLUMN($M$1))/6,FALSE))</f>
        <v>#N/A</v>
      </c>
      <c r="AF104" s="62" t="e">
        <f t="shared" ca="1" si="60"/>
        <v>#VALUE!</v>
      </c>
      <c r="AG104" s="59" t="e">
        <f t="shared" ca="1" si="61"/>
        <v>#VALUE!</v>
      </c>
      <c r="AH104" s="60" t="e">
        <f t="shared" ca="1" si="62"/>
        <v>#VALUE!</v>
      </c>
      <c r="AI104" s="61" t="e">
        <f t="shared" ca="1" si="63"/>
        <v>#VALUE!</v>
      </c>
      <c r="AJ104" s="61" t="str">
        <f ca="1">OFFSET(業務便入力!$W104,0,(COLUMN()-COLUMN($L$1))/6)</f>
        <v/>
      </c>
      <c r="AK104" s="61" t="e">
        <f>IF($I104="(送料別)",0,VLOOKUP($H104,業務便!$A$20:$O$29,4+(COLUMN()-COLUMN($M$1))/6,FALSE))</f>
        <v>#N/A</v>
      </c>
      <c r="AL104" s="62" t="e">
        <f t="shared" ca="1" si="64"/>
        <v>#VALUE!</v>
      </c>
      <c r="AM104" s="59" t="e">
        <f t="shared" ca="1" si="65"/>
        <v>#VALUE!</v>
      </c>
      <c r="AN104" s="60" t="e">
        <f t="shared" ca="1" si="66"/>
        <v>#VALUE!</v>
      </c>
      <c r="AO104" s="61" t="e">
        <f t="shared" ca="1" si="67"/>
        <v>#VALUE!</v>
      </c>
      <c r="AP104" s="61" t="str">
        <f ca="1">OFFSET(業務便入力!$W104,0,(COLUMN()-COLUMN($L$1))/6)</f>
        <v/>
      </c>
      <c r="AQ104" s="61" t="e">
        <f>IF($I104="(送料別)",0,VLOOKUP($H104,業務便!$A$20:$O$29,4+(COLUMN()-COLUMN($M$1))/6,FALSE))</f>
        <v>#N/A</v>
      </c>
      <c r="AR104" s="62" t="e">
        <f t="shared" ca="1" si="68"/>
        <v>#VALUE!</v>
      </c>
      <c r="AS104" s="59" t="e">
        <f t="shared" ca="1" si="69"/>
        <v>#VALUE!</v>
      </c>
      <c r="AT104" s="60" t="e">
        <f t="shared" ca="1" si="70"/>
        <v>#VALUE!</v>
      </c>
      <c r="AU104" s="61" t="e">
        <f t="shared" ca="1" si="71"/>
        <v>#VALUE!</v>
      </c>
      <c r="AV104" s="61" t="str">
        <f ca="1">OFFSET(業務便入力!$W104,0,(COLUMN()-COLUMN($L$1))/6)</f>
        <v/>
      </c>
      <c r="AW104" s="61" t="e">
        <f>IF($I104="(送料別)",0,VLOOKUP($H104,業務便!$A$20:$O$29,4+(COLUMN()-COLUMN($M$1))/6,FALSE))</f>
        <v>#N/A</v>
      </c>
      <c r="AX104" s="62" t="e">
        <f t="shared" ca="1" si="72"/>
        <v>#VALUE!</v>
      </c>
      <c r="AY104" s="59" t="e">
        <f t="shared" ca="1" si="73"/>
        <v>#VALUE!</v>
      </c>
      <c r="AZ104" s="60" t="e">
        <f t="shared" ca="1" si="74"/>
        <v>#VALUE!</v>
      </c>
      <c r="BA104" s="61" t="e">
        <f t="shared" ca="1" si="75"/>
        <v>#VALUE!</v>
      </c>
      <c r="BB104" s="61" t="str">
        <f ca="1">OFFSET(業務便入力!$W104,0,(COLUMN()-COLUMN($L$1))/6)</f>
        <v/>
      </c>
      <c r="BC104" s="61" t="e">
        <f>IF($I104="(送料別)",0,VLOOKUP($H104,業務便!$A$20:$O$29,4+(COLUMN()-COLUMN($M$1))/6,FALSE))</f>
        <v>#N/A</v>
      </c>
      <c r="BD104" s="62" t="e">
        <f t="shared" ca="1" si="76"/>
        <v>#VALUE!</v>
      </c>
      <c r="BE104" s="59" t="e">
        <f t="shared" ca="1" si="77"/>
        <v>#VALUE!</v>
      </c>
      <c r="BF104" s="60" t="e">
        <f t="shared" ca="1" si="78"/>
        <v>#VALUE!</v>
      </c>
      <c r="BG104" s="61" t="e">
        <f t="shared" ca="1" si="79"/>
        <v>#VALUE!</v>
      </c>
      <c r="BH104" s="61" t="str">
        <f ca="1">OFFSET(業務便入力!$W104,0,(COLUMN()-COLUMN($L$1))/6)</f>
        <v/>
      </c>
      <c r="BI104" s="61" t="e">
        <f>IF($I104="(送料別)",0,VLOOKUP($H104,業務便!$A$20:$O$29,4+(COLUMN()-COLUMN($M$1))/6,FALSE))</f>
        <v>#N/A</v>
      </c>
      <c r="BJ104" s="62" t="e">
        <f t="shared" ca="1" si="80"/>
        <v>#VALUE!</v>
      </c>
      <c r="BK104" s="59" t="e">
        <f t="shared" ca="1" si="81"/>
        <v>#VALUE!</v>
      </c>
      <c r="BL104" s="60" t="e">
        <f t="shared" ca="1" si="82"/>
        <v>#VALUE!</v>
      </c>
      <c r="BM104" s="61" t="e">
        <f t="shared" ca="1" si="83"/>
        <v>#VALUE!</v>
      </c>
      <c r="BN104" s="61" t="str">
        <f ca="1">OFFSET(業務便入力!$W104,0,(COLUMN()-COLUMN($L$1))/6)</f>
        <v/>
      </c>
      <c r="BO104" s="61" t="e">
        <f>IF($I104="(送料別)",0,VLOOKUP($H104,業務便!$A$20:$O$29,4+(COLUMN()-COLUMN($M$1))/6,FALSE))</f>
        <v>#N/A</v>
      </c>
      <c r="BP104" s="62" t="e">
        <f t="shared" ca="1" si="84"/>
        <v>#VALUE!</v>
      </c>
      <c r="BQ104" s="59" t="e">
        <f t="shared" ca="1" si="85"/>
        <v>#VALUE!</v>
      </c>
      <c r="BR104" s="60" t="e">
        <f t="shared" ca="1" si="86"/>
        <v>#VALUE!</v>
      </c>
      <c r="BS104" s="61" t="e">
        <f t="shared" ca="1" si="87"/>
        <v>#VALUE!</v>
      </c>
      <c r="BT104" s="61" t="str">
        <f ca="1">OFFSET(業務便入力!$W104,0,(COLUMN()-COLUMN($L$1))/6)</f>
        <v/>
      </c>
      <c r="BU104" s="61" t="e">
        <f>IF($I104="(送料別)",0,VLOOKUP($H104,業務便!$A$20:$O$29,4+(COLUMN()-COLUMN($M$1))/6,FALSE))</f>
        <v>#N/A</v>
      </c>
      <c r="BV104" s="62" t="e">
        <f t="shared" ca="1" si="88"/>
        <v>#VALUE!</v>
      </c>
      <c r="BW104" s="59" t="e">
        <f t="shared" ca="1" si="89"/>
        <v>#VALUE!</v>
      </c>
      <c r="BX104" s="60" t="e">
        <f t="shared" ca="1" si="90"/>
        <v>#VALUE!</v>
      </c>
      <c r="BY104" s="61" t="e">
        <f t="shared" ca="1" si="91"/>
        <v>#VALUE!</v>
      </c>
      <c r="BZ104" s="61" t="str">
        <f ca="1">OFFSET(業務便入力!$W104,0,(COLUMN()-COLUMN($L$1))/6)</f>
        <v/>
      </c>
      <c r="CA104" s="61" t="e">
        <f>IF($I104="(送料別)",0,VLOOKUP($H104,業務便!$A$20:$O$29,4+(COLUMN()-COLUMN($M$1))/6,FALSE))</f>
        <v>#N/A</v>
      </c>
      <c r="CB104" s="62" t="e">
        <f t="shared" ca="1" si="92"/>
        <v>#VALUE!</v>
      </c>
      <c r="CC104" s="59" t="e">
        <f t="shared" ca="1" si="93"/>
        <v>#VALUE!</v>
      </c>
      <c r="CD104" s="60" t="e">
        <f t="shared" ca="1" si="94"/>
        <v>#VALUE!</v>
      </c>
      <c r="CE104" s="61" t="e">
        <f t="shared" ca="1" si="95"/>
        <v>#VALUE!</v>
      </c>
    </row>
    <row r="105" spans="1:83">
      <c r="A105" s="6">
        <v>102</v>
      </c>
      <c r="B105" s="158" t="str">
        <f>IF(ISBLANK(業務便入力!B105),"",業務便入力!B105)</f>
        <v/>
      </c>
      <c r="C105" s="5" t="str">
        <f>IF(ISBLANK(業務便入力!C105),"",業務便入力!C105)</f>
        <v/>
      </c>
      <c r="D105" s="15">
        <f>IF(ISBLANK(宅配便仮計算!D105),"",宅配便仮計算!D105)</f>
        <v>0.85</v>
      </c>
      <c r="E105" s="5" t="str">
        <f>IF(ISBLANK(業務便入力!I105),"",業務便入力!I105)</f>
        <v/>
      </c>
      <c r="F105" s="5" t="str">
        <f>IF(ISBLANK(業務便入力!L105),"",業務便入力!L105)</f>
        <v/>
      </c>
      <c r="G105" s="5" t="str">
        <f>IF(ISBLANK(業務便入力!N105),"",IF(業務便入力!P105="以上",1,業務便入力!N105))</f>
        <v/>
      </c>
      <c r="H105" s="5" t="str">
        <f>IF(ISBLANK(業務便入力!Q105),"",業務便入力!Q105)</f>
        <v/>
      </c>
      <c r="I105" s="6" t="str">
        <f>IF(ISBLANK(業務便入力!R105),"",業務便入力!R105)</f>
        <v/>
      </c>
      <c r="J105" s="5" t="str">
        <f>IF(ISBLANK(業務便入力!S105),"",業務便入力!S105)</f>
        <v/>
      </c>
      <c r="K105" s="5" t="str">
        <f>IF(ISBLANK(業務便入力!T105),"",業務便入力!T105)</f>
        <v/>
      </c>
      <c r="L105" s="61" t="str">
        <f ca="1">OFFSET(業務便入力!$W105,0,(COLUMN()-COLUMN($L$1))/6)</f>
        <v/>
      </c>
      <c r="M105" s="61" t="e">
        <f>IF($I105="(送料別)",0,VLOOKUP($H105,業務便!$A$20:$O$29,4+(COLUMN()-COLUMN($M$1))/6,FALSE))</f>
        <v>#N/A</v>
      </c>
      <c r="N105" s="62" t="e">
        <f t="shared" ca="1" si="48"/>
        <v>#VALUE!</v>
      </c>
      <c r="O105" s="59" t="e">
        <f t="shared" ca="1" si="49"/>
        <v>#VALUE!</v>
      </c>
      <c r="P105" s="60" t="e">
        <f t="shared" ca="1" si="50"/>
        <v>#VALUE!</v>
      </c>
      <c r="Q105" s="61" t="e">
        <f t="shared" ca="1" si="51"/>
        <v>#VALUE!</v>
      </c>
      <c r="R105" s="61" t="str">
        <f ca="1">OFFSET(業務便入力!$W105,0,(COLUMN()-COLUMN($L$1))/6)</f>
        <v/>
      </c>
      <c r="S105" s="61" t="e">
        <f>IF($I105="(送料別)",0,VLOOKUP($H105,業務便!$A$20:$O$29,4+(COLUMN()-COLUMN($M$1))/6,FALSE))</f>
        <v>#N/A</v>
      </c>
      <c r="T105" s="62" t="e">
        <f t="shared" ca="1" si="52"/>
        <v>#VALUE!</v>
      </c>
      <c r="U105" s="59" t="e">
        <f t="shared" ca="1" si="53"/>
        <v>#VALUE!</v>
      </c>
      <c r="V105" s="60" t="e">
        <f t="shared" ca="1" si="54"/>
        <v>#VALUE!</v>
      </c>
      <c r="W105" s="61" t="e">
        <f t="shared" ca="1" si="55"/>
        <v>#VALUE!</v>
      </c>
      <c r="X105" s="61" t="str">
        <f ca="1">OFFSET(業務便入力!$W105,0,(COLUMN()-COLUMN($L$1))/6)</f>
        <v/>
      </c>
      <c r="Y105" s="61" t="e">
        <f>IF($I105="(送料別)",0,VLOOKUP($H105,業務便!$A$20:$O$29,4+(COLUMN()-COLUMN($M$1))/6,FALSE))</f>
        <v>#N/A</v>
      </c>
      <c r="Z105" s="62" t="e">
        <f t="shared" ca="1" si="56"/>
        <v>#VALUE!</v>
      </c>
      <c r="AA105" s="59" t="e">
        <f t="shared" ca="1" si="57"/>
        <v>#VALUE!</v>
      </c>
      <c r="AB105" s="60" t="e">
        <f t="shared" ca="1" si="58"/>
        <v>#VALUE!</v>
      </c>
      <c r="AC105" s="61" t="e">
        <f t="shared" ca="1" si="59"/>
        <v>#VALUE!</v>
      </c>
      <c r="AD105" s="61" t="str">
        <f ca="1">OFFSET(業務便入力!$W105,0,(COLUMN()-COLUMN($L$1))/6)</f>
        <v/>
      </c>
      <c r="AE105" s="61" t="e">
        <f>IF($I105="(送料別)",0,VLOOKUP($H105,業務便!$A$20:$O$29,4+(COLUMN()-COLUMN($M$1))/6,FALSE))</f>
        <v>#N/A</v>
      </c>
      <c r="AF105" s="62" t="e">
        <f t="shared" ca="1" si="60"/>
        <v>#VALUE!</v>
      </c>
      <c r="AG105" s="59" t="e">
        <f t="shared" ca="1" si="61"/>
        <v>#VALUE!</v>
      </c>
      <c r="AH105" s="60" t="e">
        <f t="shared" ca="1" si="62"/>
        <v>#VALUE!</v>
      </c>
      <c r="AI105" s="61" t="e">
        <f t="shared" ca="1" si="63"/>
        <v>#VALUE!</v>
      </c>
      <c r="AJ105" s="61" t="str">
        <f ca="1">OFFSET(業務便入力!$W105,0,(COLUMN()-COLUMN($L$1))/6)</f>
        <v/>
      </c>
      <c r="AK105" s="61" t="e">
        <f>IF($I105="(送料別)",0,VLOOKUP($H105,業務便!$A$20:$O$29,4+(COLUMN()-COLUMN($M$1))/6,FALSE))</f>
        <v>#N/A</v>
      </c>
      <c r="AL105" s="62" t="e">
        <f t="shared" ca="1" si="64"/>
        <v>#VALUE!</v>
      </c>
      <c r="AM105" s="59" t="e">
        <f t="shared" ca="1" si="65"/>
        <v>#VALUE!</v>
      </c>
      <c r="AN105" s="60" t="e">
        <f t="shared" ca="1" si="66"/>
        <v>#VALUE!</v>
      </c>
      <c r="AO105" s="61" t="e">
        <f t="shared" ca="1" si="67"/>
        <v>#VALUE!</v>
      </c>
      <c r="AP105" s="61" t="str">
        <f ca="1">OFFSET(業務便入力!$W105,0,(COLUMN()-COLUMN($L$1))/6)</f>
        <v/>
      </c>
      <c r="AQ105" s="61" t="e">
        <f>IF($I105="(送料別)",0,VLOOKUP($H105,業務便!$A$20:$O$29,4+(COLUMN()-COLUMN($M$1))/6,FALSE))</f>
        <v>#N/A</v>
      </c>
      <c r="AR105" s="62" t="e">
        <f t="shared" ca="1" si="68"/>
        <v>#VALUE!</v>
      </c>
      <c r="AS105" s="59" t="e">
        <f t="shared" ca="1" si="69"/>
        <v>#VALUE!</v>
      </c>
      <c r="AT105" s="60" t="e">
        <f t="shared" ca="1" si="70"/>
        <v>#VALUE!</v>
      </c>
      <c r="AU105" s="61" t="e">
        <f t="shared" ca="1" si="71"/>
        <v>#VALUE!</v>
      </c>
      <c r="AV105" s="61" t="str">
        <f ca="1">OFFSET(業務便入力!$W105,0,(COLUMN()-COLUMN($L$1))/6)</f>
        <v/>
      </c>
      <c r="AW105" s="61" t="e">
        <f>IF($I105="(送料別)",0,VLOOKUP($H105,業務便!$A$20:$O$29,4+(COLUMN()-COLUMN($M$1))/6,FALSE))</f>
        <v>#N/A</v>
      </c>
      <c r="AX105" s="62" t="e">
        <f t="shared" ca="1" si="72"/>
        <v>#VALUE!</v>
      </c>
      <c r="AY105" s="59" t="e">
        <f t="shared" ca="1" si="73"/>
        <v>#VALUE!</v>
      </c>
      <c r="AZ105" s="60" t="e">
        <f t="shared" ca="1" si="74"/>
        <v>#VALUE!</v>
      </c>
      <c r="BA105" s="61" t="e">
        <f t="shared" ca="1" si="75"/>
        <v>#VALUE!</v>
      </c>
      <c r="BB105" s="61" t="str">
        <f ca="1">OFFSET(業務便入力!$W105,0,(COLUMN()-COLUMN($L$1))/6)</f>
        <v/>
      </c>
      <c r="BC105" s="61" t="e">
        <f>IF($I105="(送料別)",0,VLOOKUP($H105,業務便!$A$20:$O$29,4+(COLUMN()-COLUMN($M$1))/6,FALSE))</f>
        <v>#N/A</v>
      </c>
      <c r="BD105" s="62" t="e">
        <f t="shared" ca="1" si="76"/>
        <v>#VALUE!</v>
      </c>
      <c r="BE105" s="59" t="e">
        <f t="shared" ca="1" si="77"/>
        <v>#VALUE!</v>
      </c>
      <c r="BF105" s="60" t="e">
        <f t="shared" ca="1" si="78"/>
        <v>#VALUE!</v>
      </c>
      <c r="BG105" s="61" t="e">
        <f t="shared" ca="1" si="79"/>
        <v>#VALUE!</v>
      </c>
      <c r="BH105" s="61" t="str">
        <f ca="1">OFFSET(業務便入力!$W105,0,(COLUMN()-COLUMN($L$1))/6)</f>
        <v/>
      </c>
      <c r="BI105" s="61" t="e">
        <f>IF($I105="(送料別)",0,VLOOKUP($H105,業務便!$A$20:$O$29,4+(COLUMN()-COLUMN($M$1))/6,FALSE))</f>
        <v>#N/A</v>
      </c>
      <c r="BJ105" s="62" t="e">
        <f t="shared" ca="1" si="80"/>
        <v>#VALUE!</v>
      </c>
      <c r="BK105" s="59" t="e">
        <f t="shared" ca="1" si="81"/>
        <v>#VALUE!</v>
      </c>
      <c r="BL105" s="60" t="e">
        <f t="shared" ca="1" si="82"/>
        <v>#VALUE!</v>
      </c>
      <c r="BM105" s="61" t="e">
        <f t="shared" ca="1" si="83"/>
        <v>#VALUE!</v>
      </c>
      <c r="BN105" s="61" t="str">
        <f ca="1">OFFSET(業務便入力!$W105,0,(COLUMN()-COLUMN($L$1))/6)</f>
        <v/>
      </c>
      <c r="BO105" s="61" t="e">
        <f>IF($I105="(送料別)",0,VLOOKUP($H105,業務便!$A$20:$O$29,4+(COLUMN()-COLUMN($M$1))/6,FALSE))</f>
        <v>#N/A</v>
      </c>
      <c r="BP105" s="62" t="e">
        <f t="shared" ca="1" si="84"/>
        <v>#VALUE!</v>
      </c>
      <c r="BQ105" s="59" t="e">
        <f t="shared" ca="1" si="85"/>
        <v>#VALUE!</v>
      </c>
      <c r="BR105" s="60" t="e">
        <f t="shared" ca="1" si="86"/>
        <v>#VALUE!</v>
      </c>
      <c r="BS105" s="61" t="e">
        <f t="shared" ca="1" si="87"/>
        <v>#VALUE!</v>
      </c>
      <c r="BT105" s="61" t="str">
        <f ca="1">OFFSET(業務便入力!$W105,0,(COLUMN()-COLUMN($L$1))/6)</f>
        <v/>
      </c>
      <c r="BU105" s="61" t="e">
        <f>IF($I105="(送料別)",0,VLOOKUP($H105,業務便!$A$20:$O$29,4+(COLUMN()-COLUMN($M$1))/6,FALSE))</f>
        <v>#N/A</v>
      </c>
      <c r="BV105" s="62" t="e">
        <f t="shared" ca="1" si="88"/>
        <v>#VALUE!</v>
      </c>
      <c r="BW105" s="59" t="e">
        <f t="shared" ca="1" si="89"/>
        <v>#VALUE!</v>
      </c>
      <c r="BX105" s="60" t="e">
        <f t="shared" ca="1" si="90"/>
        <v>#VALUE!</v>
      </c>
      <c r="BY105" s="61" t="e">
        <f t="shared" ca="1" si="91"/>
        <v>#VALUE!</v>
      </c>
      <c r="BZ105" s="61" t="str">
        <f ca="1">OFFSET(業務便入力!$W105,0,(COLUMN()-COLUMN($L$1))/6)</f>
        <v/>
      </c>
      <c r="CA105" s="61" t="e">
        <f>IF($I105="(送料別)",0,VLOOKUP($H105,業務便!$A$20:$O$29,4+(COLUMN()-COLUMN($M$1))/6,FALSE))</f>
        <v>#N/A</v>
      </c>
      <c r="CB105" s="62" t="e">
        <f t="shared" ca="1" si="92"/>
        <v>#VALUE!</v>
      </c>
      <c r="CC105" s="59" t="e">
        <f t="shared" ca="1" si="93"/>
        <v>#VALUE!</v>
      </c>
      <c r="CD105" s="60" t="e">
        <f t="shared" ca="1" si="94"/>
        <v>#VALUE!</v>
      </c>
      <c r="CE105" s="61" t="e">
        <f t="shared" ca="1" si="95"/>
        <v>#VALUE!</v>
      </c>
    </row>
    <row r="106" spans="1:83">
      <c r="A106" s="6">
        <v>103</v>
      </c>
      <c r="B106" s="158" t="str">
        <f>IF(ISBLANK(業務便入力!B106),"",業務便入力!B106)</f>
        <v/>
      </c>
      <c r="C106" s="5" t="str">
        <f>IF(ISBLANK(業務便入力!C106),"",業務便入力!C106)</f>
        <v/>
      </c>
      <c r="D106" s="15">
        <f>IF(ISBLANK(宅配便仮計算!D106),"",宅配便仮計算!D106)</f>
        <v>0.85</v>
      </c>
      <c r="E106" s="5" t="str">
        <f>IF(ISBLANK(業務便入力!I106),"",業務便入力!I106)</f>
        <v/>
      </c>
      <c r="F106" s="5" t="str">
        <f>IF(ISBLANK(業務便入力!L106),"",業務便入力!L106)</f>
        <v/>
      </c>
      <c r="G106" s="5" t="str">
        <f>IF(ISBLANK(業務便入力!N106),"",IF(業務便入力!P106="以上",1,業務便入力!N106))</f>
        <v/>
      </c>
      <c r="H106" s="5" t="str">
        <f>IF(ISBLANK(業務便入力!Q106),"",業務便入力!Q106)</f>
        <v/>
      </c>
      <c r="I106" s="6" t="str">
        <f>IF(ISBLANK(業務便入力!R106),"",業務便入力!R106)</f>
        <v/>
      </c>
      <c r="J106" s="5" t="str">
        <f>IF(ISBLANK(業務便入力!S106),"",業務便入力!S106)</f>
        <v/>
      </c>
      <c r="K106" s="5" t="str">
        <f>IF(ISBLANK(業務便入力!T106),"",業務便入力!T106)</f>
        <v/>
      </c>
      <c r="L106" s="61" t="str">
        <f ca="1">OFFSET(業務便入力!$W106,0,(COLUMN()-COLUMN($L$1))/6)</f>
        <v/>
      </c>
      <c r="M106" s="61" t="e">
        <f>IF($I106="(送料別)",0,VLOOKUP($H106,業務便!$A$20:$O$29,4+(COLUMN()-COLUMN($M$1))/6,FALSE))</f>
        <v>#N/A</v>
      </c>
      <c r="N106" s="62" t="e">
        <f t="shared" ca="1" si="48"/>
        <v>#VALUE!</v>
      </c>
      <c r="O106" s="59" t="e">
        <f t="shared" ca="1" si="49"/>
        <v>#VALUE!</v>
      </c>
      <c r="P106" s="60" t="e">
        <f t="shared" ca="1" si="50"/>
        <v>#VALUE!</v>
      </c>
      <c r="Q106" s="61" t="e">
        <f t="shared" ca="1" si="51"/>
        <v>#VALUE!</v>
      </c>
      <c r="R106" s="61" t="str">
        <f ca="1">OFFSET(業務便入力!$W106,0,(COLUMN()-COLUMN($L$1))/6)</f>
        <v/>
      </c>
      <c r="S106" s="61" t="e">
        <f>IF($I106="(送料別)",0,VLOOKUP($H106,業務便!$A$20:$O$29,4+(COLUMN()-COLUMN($M$1))/6,FALSE))</f>
        <v>#N/A</v>
      </c>
      <c r="T106" s="62" t="e">
        <f t="shared" ca="1" si="52"/>
        <v>#VALUE!</v>
      </c>
      <c r="U106" s="59" t="e">
        <f t="shared" ca="1" si="53"/>
        <v>#VALUE!</v>
      </c>
      <c r="V106" s="60" t="e">
        <f t="shared" ca="1" si="54"/>
        <v>#VALUE!</v>
      </c>
      <c r="W106" s="61" t="e">
        <f t="shared" ca="1" si="55"/>
        <v>#VALUE!</v>
      </c>
      <c r="X106" s="61" t="str">
        <f ca="1">OFFSET(業務便入力!$W106,0,(COLUMN()-COLUMN($L$1))/6)</f>
        <v/>
      </c>
      <c r="Y106" s="61" t="e">
        <f>IF($I106="(送料別)",0,VLOOKUP($H106,業務便!$A$20:$O$29,4+(COLUMN()-COLUMN($M$1))/6,FALSE))</f>
        <v>#N/A</v>
      </c>
      <c r="Z106" s="62" t="e">
        <f t="shared" ca="1" si="56"/>
        <v>#VALUE!</v>
      </c>
      <c r="AA106" s="59" t="e">
        <f t="shared" ca="1" si="57"/>
        <v>#VALUE!</v>
      </c>
      <c r="AB106" s="60" t="e">
        <f t="shared" ca="1" si="58"/>
        <v>#VALUE!</v>
      </c>
      <c r="AC106" s="61" t="e">
        <f t="shared" ca="1" si="59"/>
        <v>#VALUE!</v>
      </c>
      <c r="AD106" s="61" t="str">
        <f ca="1">OFFSET(業務便入力!$W106,0,(COLUMN()-COLUMN($L$1))/6)</f>
        <v/>
      </c>
      <c r="AE106" s="61" t="e">
        <f>IF($I106="(送料別)",0,VLOOKUP($H106,業務便!$A$20:$O$29,4+(COLUMN()-COLUMN($M$1))/6,FALSE))</f>
        <v>#N/A</v>
      </c>
      <c r="AF106" s="62" t="e">
        <f t="shared" ca="1" si="60"/>
        <v>#VALUE!</v>
      </c>
      <c r="AG106" s="59" t="e">
        <f t="shared" ca="1" si="61"/>
        <v>#VALUE!</v>
      </c>
      <c r="AH106" s="60" t="e">
        <f t="shared" ca="1" si="62"/>
        <v>#VALUE!</v>
      </c>
      <c r="AI106" s="61" t="e">
        <f t="shared" ca="1" si="63"/>
        <v>#VALUE!</v>
      </c>
      <c r="AJ106" s="61" t="str">
        <f ca="1">OFFSET(業務便入力!$W106,0,(COLUMN()-COLUMN($L$1))/6)</f>
        <v/>
      </c>
      <c r="AK106" s="61" t="e">
        <f>IF($I106="(送料別)",0,VLOOKUP($H106,業務便!$A$20:$O$29,4+(COLUMN()-COLUMN($M$1))/6,FALSE))</f>
        <v>#N/A</v>
      </c>
      <c r="AL106" s="62" t="e">
        <f t="shared" ca="1" si="64"/>
        <v>#VALUE!</v>
      </c>
      <c r="AM106" s="59" t="e">
        <f t="shared" ca="1" si="65"/>
        <v>#VALUE!</v>
      </c>
      <c r="AN106" s="60" t="e">
        <f t="shared" ca="1" si="66"/>
        <v>#VALUE!</v>
      </c>
      <c r="AO106" s="61" t="e">
        <f t="shared" ca="1" si="67"/>
        <v>#VALUE!</v>
      </c>
      <c r="AP106" s="61" t="str">
        <f ca="1">OFFSET(業務便入力!$W106,0,(COLUMN()-COLUMN($L$1))/6)</f>
        <v/>
      </c>
      <c r="AQ106" s="61" t="e">
        <f>IF($I106="(送料別)",0,VLOOKUP($H106,業務便!$A$20:$O$29,4+(COLUMN()-COLUMN($M$1))/6,FALSE))</f>
        <v>#N/A</v>
      </c>
      <c r="AR106" s="62" t="e">
        <f t="shared" ca="1" si="68"/>
        <v>#VALUE!</v>
      </c>
      <c r="AS106" s="59" t="e">
        <f t="shared" ca="1" si="69"/>
        <v>#VALUE!</v>
      </c>
      <c r="AT106" s="60" t="e">
        <f t="shared" ca="1" si="70"/>
        <v>#VALUE!</v>
      </c>
      <c r="AU106" s="61" t="e">
        <f t="shared" ca="1" si="71"/>
        <v>#VALUE!</v>
      </c>
      <c r="AV106" s="61" t="str">
        <f ca="1">OFFSET(業務便入力!$W106,0,(COLUMN()-COLUMN($L$1))/6)</f>
        <v/>
      </c>
      <c r="AW106" s="61" t="e">
        <f>IF($I106="(送料別)",0,VLOOKUP($H106,業務便!$A$20:$O$29,4+(COLUMN()-COLUMN($M$1))/6,FALSE))</f>
        <v>#N/A</v>
      </c>
      <c r="AX106" s="62" t="e">
        <f t="shared" ca="1" si="72"/>
        <v>#VALUE!</v>
      </c>
      <c r="AY106" s="59" t="e">
        <f t="shared" ca="1" si="73"/>
        <v>#VALUE!</v>
      </c>
      <c r="AZ106" s="60" t="e">
        <f t="shared" ca="1" si="74"/>
        <v>#VALUE!</v>
      </c>
      <c r="BA106" s="61" t="e">
        <f t="shared" ca="1" si="75"/>
        <v>#VALUE!</v>
      </c>
      <c r="BB106" s="61" t="str">
        <f ca="1">OFFSET(業務便入力!$W106,0,(COLUMN()-COLUMN($L$1))/6)</f>
        <v/>
      </c>
      <c r="BC106" s="61" t="e">
        <f>IF($I106="(送料別)",0,VLOOKUP($H106,業務便!$A$20:$O$29,4+(COLUMN()-COLUMN($M$1))/6,FALSE))</f>
        <v>#N/A</v>
      </c>
      <c r="BD106" s="62" t="e">
        <f t="shared" ca="1" si="76"/>
        <v>#VALUE!</v>
      </c>
      <c r="BE106" s="59" t="e">
        <f t="shared" ca="1" si="77"/>
        <v>#VALUE!</v>
      </c>
      <c r="BF106" s="60" t="e">
        <f t="shared" ca="1" si="78"/>
        <v>#VALUE!</v>
      </c>
      <c r="BG106" s="61" t="e">
        <f t="shared" ca="1" si="79"/>
        <v>#VALUE!</v>
      </c>
      <c r="BH106" s="61" t="str">
        <f ca="1">OFFSET(業務便入力!$W106,0,(COLUMN()-COLUMN($L$1))/6)</f>
        <v/>
      </c>
      <c r="BI106" s="61" t="e">
        <f>IF($I106="(送料別)",0,VLOOKUP($H106,業務便!$A$20:$O$29,4+(COLUMN()-COLUMN($M$1))/6,FALSE))</f>
        <v>#N/A</v>
      </c>
      <c r="BJ106" s="62" t="e">
        <f t="shared" ca="1" si="80"/>
        <v>#VALUE!</v>
      </c>
      <c r="BK106" s="59" t="e">
        <f t="shared" ca="1" si="81"/>
        <v>#VALUE!</v>
      </c>
      <c r="BL106" s="60" t="e">
        <f t="shared" ca="1" si="82"/>
        <v>#VALUE!</v>
      </c>
      <c r="BM106" s="61" t="e">
        <f t="shared" ca="1" si="83"/>
        <v>#VALUE!</v>
      </c>
      <c r="BN106" s="61" t="str">
        <f ca="1">OFFSET(業務便入力!$W106,0,(COLUMN()-COLUMN($L$1))/6)</f>
        <v/>
      </c>
      <c r="BO106" s="61" t="e">
        <f>IF($I106="(送料別)",0,VLOOKUP($H106,業務便!$A$20:$O$29,4+(COLUMN()-COLUMN($M$1))/6,FALSE))</f>
        <v>#N/A</v>
      </c>
      <c r="BP106" s="62" t="e">
        <f t="shared" ca="1" si="84"/>
        <v>#VALUE!</v>
      </c>
      <c r="BQ106" s="59" t="e">
        <f t="shared" ca="1" si="85"/>
        <v>#VALUE!</v>
      </c>
      <c r="BR106" s="60" t="e">
        <f t="shared" ca="1" si="86"/>
        <v>#VALUE!</v>
      </c>
      <c r="BS106" s="61" t="e">
        <f t="shared" ca="1" si="87"/>
        <v>#VALUE!</v>
      </c>
      <c r="BT106" s="61" t="str">
        <f ca="1">OFFSET(業務便入力!$W106,0,(COLUMN()-COLUMN($L$1))/6)</f>
        <v/>
      </c>
      <c r="BU106" s="61" t="e">
        <f>IF($I106="(送料別)",0,VLOOKUP($H106,業務便!$A$20:$O$29,4+(COLUMN()-COLUMN($M$1))/6,FALSE))</f>
        <v>#N/A</v>
      </c>
      <c r="BV106" s="62" t="e">
        <f t="shared" ca="1" si="88"/>
        <v>#VALUE!</v>
      </c>
      <c r="BW106" s="59" t="e">
        <f t="shared" ca="1" si="89"/>
        <v>#VALUE!</v>
      </c>
      <c r="BX106" s="60" t="e">
        <f t="shared" ca="1" si="90"/>
        <v>#VALUE!</v>
      </c>
      <c r="BY106" s="61" t="e">
        <f t="shared" ca="1" si="91"/>
        <v>#VALUE!</v>
      </c>
      <c r="BZ106" s="61" t="str">
        <f ca="1">OFFSET(業務便入力!$W106,0,(COLUMN()-COLUMN($L$1))/6)</f>
        <v/>
      </c>
      <c r="CA106" s="61" t="e">
        <f>IF($I106="(送料別)",0,VLOOKUP($H106,業務便!$A$20:$O$29,4+(COLUMN()-COLUMN($M$1))/6,FALSE))</f>
        <v>#N/A</v>
      </c>
      <c r="CB106" s="62" t="e">
        <f t="shared" ca="1" si="92"/>
        <v>#VALUE!</v>
      </c>
      <c r="CC106" s="59" t="e">
        <f t="shared" ca="1" si="93"/>
        <v>#VALUE!</v>
      </c>
      <c r="CD106" s="60" t="e">
        <f t="shared" ca="1" si="94"/>
        <v>#VALUE!</v>
      </c>
      <c r="CE106" s="61" t="e">
        <f t="shared" ca="1" si="95"/>
        <v>#VALUE!</v>
      </c>
    </row>
    <row r="107" spans="1:83">
      <c r="A107" s="6">
        <v>104</v>
      </c>
      <c r="B107" s="158" t="str">
        <f>IF(ISBLANK(業務便入力!B107),"",業務便入力!B107)</f>
        <v/>
      </c>
      <c r="C107" s="5" t="str">
        <f>IF(ISBLANK(業務便入力!C107),"",業務便入力!C107)</f>
        <v/>
      </c>
      <c r="D107" s="15">
        <f>IF(ISBLANK(宅配便仮計算!D107),"",宅配便仮計算!D107)</f>
        <v>0.85</v>
      </c>
      <c r="E107" s="5" t="str">
        <f>IF(ISBLANK(業務便入力!I107),"",業務便入力!I107)</f>
        <v/>
      </c>
      <c r="F107" s="5" t="str">
        <f>IF(ISBLANK(業務便入力!L107),"",業務便入力!L107)</f>
        <v/>
      </c>
      <c r="G107" s="5" t="str">
        <f>IF(ISBLANK(業務便入力!N107),"",IF(業務便入力!P107="以上",1,業務便入力!N107))</f>
        <v/>
      </c>
      <c r="H107" s="5" t="str">
        <f>IF(ISBLANK(業務便入力!Q107),"",業務便入力!Q107)</f>
        <v/>
      </c>
      <c r="I107" s="6" t="str">
        <f>IF(ISBLANK(業務便入力!R107),"",業務便入力!R107)</f>
        <v/>
      </c>
      <c r="J107" s="5" t="str">
        <f>IF(ISBLANK(業務便入力!S107),"",業務便入力!S107)</f>
        <v/>
      </c>
      <c r="K107" s="5" t="str">
        <f>IF(ISBLANK(業務便入力!T107),"",業務便入力!T107)</f>
        <v/>
      </c>
      <c r="L107" s="61" t="str">
        <f ca="1">OFFSET(業務便入力!$W107,0,(COLUMN()-COLUMN($L$1))/6)</f>
        <v/>
      </c>
      <c r="M107" s="61" t="e">
        <f>IF($I107="(送料別)",0,VLOOKUP($H107,業務便!$A$20:$O$29,4+(COLUMN()-COLUMN($M$1))/6,FALSE))</f>
        <v>#N/A</v>
      </c>
      <c r="N107" s="62" t="e">
        <f t="shared" ca="1" si="48"/>
        <v>#VALUE!</v>
      </c>
      <c r="O107" s="59" t="e">
        <f t="shared" ca="1" si="49"/>
        <v>#VALUE!</v>
      </c>
      <c r="P107" s="60" t="e">
        <f t="shared" ca="1" si="50"/>
        <v>#VALUE!</v>
      </c>
      <c r="Q107" s="61" t="e">
        <f t="shared" ca="1" si="51"/>
        <v>#VALUE!</v>
      </c>
      <c r="R107" s="61" t="str">
        <f ca="1">OFFSET(業務便入力!$W107,0,(COLUMN()-COLUMN($L$1))/6)</f>
        <v/>
      </c>
      <c r="S107" s="61" t="e">
        <f>IF($I107="(送料別)",0,VLOOKUP($H107,業務便!$A$20:$O$29,4+(COLUMN()-COLUMN($M$1))/6,FALSE))</f>
        <v>#N/A</v>
      </c>
      <c r="T107" s="62" t="e">
        <f t="shared" ca="1" si="52"/>
        <v>#VALUE!</v>
      </c>
      <c r="U107" s="59" t="e">
        <f t="shared" ca="1" si="53"/>
        <v>#VALUE!</v>
      </c>
      <c r="V107" s="60" t="e">
        <f t="shared" ca="1" si="54"/>
        <v>#VALUE!</v>
      </c>
      <c r="W107" s="61" t="e">
        <f t="shared" ca="1" si="55"/>
        <v>#VALUE!</v>
      </c>
      <c r="X107" s="61" t="str">
        <f ca="1">OFFSET(業務便入力!$W107,0,(COLUMN()-COLUMN($L$1))/6)</f>
        <v/>
      </c>
      <c r="Y107" s="61" t="e">
        <f>IF($I107="(送料別)",0,VLOOKUP($H107,業務便!$A$20:$O$29,4+(COLUMN()-COLUMN($M$1))/6,FALSE))</f>
        <v>#N/A</v>
      </c>
      <c r="Z107" s="62" t="e">
        <f t="shared" ca="1" si="56"/>
        <v>#VALUE!</v>
      </c>
      <c r="AA107" s="59" t="e">
        <f t="shared" ca="1" si="57"/>
        <v>#VALUE!</v>
      </c>
      <c r="AB107" s="60" t="e">
        <f t="shared" ca="1" si="58"/>
        <v>#VALUE!</v>
      </c>
      <c r="AC107" s="61" t="e">
        <f t="shared" ca="1" si="59"/>
        <v>#VALUE!</v>
      </c>
      <c r="AD107" s="61" t="str">
        <f ca="1">OFFSET(業務便入力!$W107,0,(COLUMN()-COLUMN($L$1))/6)</f>
        <v/>
      </c>
      <c r="AE107" s="61" t="e">
        <f>IF($I107="(送料別)",0,VLOOKUP($H107,業務便!$A$20:$O$29,4+(COLUMN()-COLUMN($M$1))/6,FALSE))</f>
        <v>#N/A</v>
      </c>
      <c r="AF107" s="62" t="e">
        <f t="shared" ca="1" si="60"/>
        <v>#VALUE!</v>
      </c>
      <c r="AG107" s="59" t="e">
        <f t="shared" ca="1" si="61"/>
        <v>#VALUE!</v>
      </c>
      <c r="AH107" s="60" t="e">
        <f t="shared" ca="1" si="62"/>
        <v>#VALUE!</v>
      </c>
      <c r="AI107" s="61" t="e">
        <f t="shared" ca="1" si="63"/>
        <v>#VALUE!</v>
      </c>
      <c r="AJ107" s="61" t="str">
        <f ca="1">OFFSET(業務便入力!$W107,0,(COLUMN()-COLUMN($L$1))/6)</f>
        <v/>
      </c>
      <c r="AK107" s="61" t="e">
        <f>IF($I107="(送料別)",0,VLOOKUP($H107,業務便!$A$20:$O$29,4+(COLUMN()-COLUMN($M$1))/6,FALSE))</f>
        <v>#N/A</v>
      </c>
      <c r="AL107" s="62" t="e">
        <f t="shared" ca="1" si="64"/>
        <v>#VALUE!</v>
      </c>
      <c r="AM107" s="59" t="e">
        <f t="shared" ca="1" si="65"/>
        <v>#VALUE!</v>
      </c>
      <c r="AN107" s="60" t="e">
        <f t="shared" ca="1" si="66"/>
        <v>#VALUE!</v>
      </c>
      <c r="AO107" s="61" t="e">
        <f t="shared" ca="1" si="67"/>
        <v>#VALUE!</v>
      </c>
      <c r="AP107" s="61" t="str">
        <f ca="1">OFFSET(業務便入力!$W107,0,(COLUMN()-COLUMN($L$1))/6)</f>
        <v/>
      </c>
      <c r="AQ107" s="61" t="e">
        <f>IF($I107="(送料別)",0,VLOOKUP($H107,業務便!$A$20:$O$29,4+(COLUMN()-COLUMN($M$1))/6,FALSE))</f>
        <v>#N/A</v>
      </c>
      <c r="AR107" s="62" t="e">
        <f t="shared" ca="1" si="68"/>
        <v>#VALUE!</v>
      </c>
      <c r="AS107" s="59" t="e">
        <f t="shared" ca="1" si="69"/>
        <v>#VALUE!</v>
      </c>
      <c r="AT107" s="60" t="e">
        <f t="shared" ca="1" si="70"/>
        <v>#VALUE!</v>
      </c>
      <c r="AU107" s="61" t="e">
        <f t="shared" ca="1" si="71"/>
        <v>#VALUE!</v>
      </c>
      <c r="AV107" s="61" t="str">
        <f ca="1">OFFSET(業務便入力!$W107,0,(COLUMN()-COLUMN($L$1))/6)</f>
        <v/>
      </c>
      <c r="AW107" s="61" t="e">
        <f>IF($I107="(送料別)",0,VLOOKUP($H107,業務便!$A$20:$O$29,4+(COLUMN()-COLUMN($M$1))/6,FALSE))</f>
        <v>#N/A</v>
      </c>
      <c r="AX107" s="62" t="e">
        <f t="shared" ca="1" si="72"/>
        <v>#VALUE!</v>
      </c>
      <c r="AY107" s="59" t="e">
        <f t="shared" ca="1" si="73"/>
        <v>#VALUE!</v>
      </c>
      <c r="AZ107" s="60" t="e">
        <f t="shared" ca="1" si="74"/>
        <v>#VALUE!</v>
      </c>
      <c r="BA107" s="61" t="e">
        <f t="shared" ca="1" si="75"/>
        <v>#VALUE!</v>
      </c>
      <c r="BB107" s="61" t="str">
        <f ca="1">OFFSET(業務便入力!$W107,0,(COLUMN()-COLUMN($L$1))/6)</f>
        <v/>
      </c>
      <c r="BC107" s="61" t="e">
        <f>IF($I107="(送料別)",0,VLOOKUP($H107,業務便!$A$20:$O$29,4+(COLUMN()-COLUMN($M$1))/6,FALSE))</f>
        <v>#N/A</v>
      </c>
      <c r="BD107" s="62" t="e">
        <f t="shared" ca="1" si="76"/>
        <v>#VALUE!</v>
      </c>
      <c r="BE107" s="59" t="e">
        <f t="shared" ca="1" si="77"/>
        <v>#VALUE!</v>
      </c>
      <c r="BF107" s="60" t="e">
        <f t="shared" ca="1" si="78"/>
        <v>#VALUE!</v>
      </c>
      <c r="BG107" s="61" t="e">
        <f t="shared" ca="1" si="79"/>
        <v>#VALUE!</v>
      </c>
      <c r="BH107" s="61" t="str">
        <f ca="1">OFFSET(業務便入力!$W107,0,(COLUMN()-COLUMN($L$1))/6)</f>
        <v/>
      </c>
      <c r="BI107" s="61" t="e">
        <f>IF($I107="(送料別)",0,VLOOKUP($H107,業務便!$A$20:$O$29,4+(COLUMN()-COLUMN($M$1))/6,FALSE))</f>
        <v>#N/A</v>
      </c>
      <c r="BJ107" s="62" t="e">
        <f t="shared" ca="1" si="80"/>
        <v>#VALUE!</v>
      </c>
      <c r="BK107" s="59" t="e">
        <f t="shared" ca="1" si="81"/>
        <v>#VALUE!</v>
      </c>
      <c r="BL107" s="60" t="e">
        <f t="shared" ca="1" si="82"/>
        <v>#VALUE!</v>
      </c>
      <c r="BM107" s="61" t="e">
        <f t="shared" ca="1" si="83"/>
        <v>#VALUE!</v>
      </c>
      <c r="BN107" s="61" t="str">
        <f ca="1">OFFSET(業務便入力!$W107,0,(COLUMN()-COLUMN($L$1))/6)</f>
        <v/>
      </c>
      <c r="BO107" s="61" t="e">
        <f>IF($I107="(送料別)",0,VLOOKUP($H107,業務便!$A$20:$O$29,4+(COLUMN()-COLUMN($M$1))/6,FALSE))</f>
        <v>#N/A</v>
      </c>
      <c r="BP107" s="62" t="e">
        <f t="shared" ca="1" si="84"/>
        <v>#VALUE!</v>
      </c>
      <c r="BQ107" s="59" t="e">
        <f t="shared" ca="1" si="85"/>
        <v>#VALUE!</v>
      </c>
      <c r="BR107" s="60" t="e">
        <f t="shared" ca="1" si="86"/>
        <v>#VALUE!</v>
      </c>
      <c r="BS107" s="61" t="e">
        <f t="shared" ca="1" si="87"/>
        <v>#VALUE!</v>
      </c>
      <c r="BT107" s="61" t="str">
        <f ca="1">OFFSET(業務便入力!$W107,0,(COLUMN()-COLUMN($L$1))/6)</f>
        <v/>
      </c>
      <c r="BU107" s="61" t="e">
        <f>IF($I107="(送料別)",0,VLOOKUP($H107,業務便!$A$20:$O$29,4+(COLUMN()-COLUMN($M$1))/6,FALSE))</f>
        <v>#N/A</v>
      </c>
      <c r="BV107" s="62" t="e">
        <f t="shared" ca="1" si="88"/>
        <v>#VALUE!</v>
      </c>
      <c r="BW107" s="59" t="e">
        <f t="shared" ca="1" si="89"/>
        <v>#VALUE!</v>
      </c>
      <c r="BX107" s="60" t="e">
        <f t="shared" ca="1" si="90"/>
        <v>#VALUE!</v>
      </c>
      <c r="BY107" s="61" t="e">
        <f t="shared" ca="1" si="91"/>
        <v>#VALUE!</v>
      </c>
      <c r="BZ107" s="61" t="str">
        <f ca="1">OFFSET(業務便入力!$W107,0,(COLUMN()-COLUMN($L$1))/6)</f>
        <v/>
      </c>
      <c r="CA107" s="61" t="e">
        <f>IF($I107="(送料別)",0,VLOOKUP($H107,業務便!$A$20:$O$29,4+(COLUMN()-COLUMN($M$1))/6,FALSE))</f>
        <v>#N/A</v>
      </c>
      <c r="CB107" s="62" t="e">
        <f t="shared" ca="1" si="92"/>
        <v>#VALUE!</v>
      </c>
      <c r="CC107" s="59" t="e">
        <f t="shared" ca="1" si="93"/>
        <v>#VALUE!</v>
      </c>
      <c r="CD107" s="60" t="e">
        <f t="shared" ca="1" si="94"/>
        <v>#VALUE!</v>
      </c>
      <c r="CE107" s="61" t="e">
        <f t="shared" ca="1" si="95"/>
        <v>#VALUE!</v>
      </c>
    </row>
    <row r="108" spans="1:83">
      <c r="A108" s="6">
        <v>105</v>
      </c>
      <c r="B108" s="158" t="str">
        <f>IF(ISBLANK(業務便入力!B108),"",業務便入力!B108)</f>
        <v/>
      </c>
      <c r="C108" s="5" t="str">
        <f>IF(ISBLANK(業務便入力!C108),"",業務便入力!C108)</f>
        <v/>
      </c>
      <c r="D108" s="15">
        <f>IF(ISBLANK(宅配便仮計算!D108),"",宅配便仮計算!D108)</f>
        <v>0.85</v>
      </c>
      <c r="E108" s="5" t="str">
        <f>IF(ISBLANK(業務便入力!I108),"",業務便入力!I108)</f>
        <v/>
      </c>
      <c r="F108" s="5" t="str">
        <f>IF(ISBLANK(業務便入力!L108),"",業務便入力!L108)</f>
        <v/>
      </c>
      <c r="G108" s="5" t="str">
        <f>IF(ISBLANK(業務便入力!N108),"",IF(業務便入力!P108="以上",1,業務便入力!N108))</f>
        <v/>
      </c>
      <c r="H108" s="5" t="str">
        <f>IF(ISBLANK(業務便入力!Q108),"",業務便入力!Q108)</f>
        <v/>
      </c>
      <c r="I108" s="6" t="str">
        <f>IF(ISBLANK(業務便入力!R108),"",業務便入力!R108)</f>
        <v/>
      </c>
      <c r="J108" s="5" t="str">
        <f>IF(ISBLANK(業務便入力!S108),"",業務便入力!S108)</f>
        <v/>
      </c>
      <c r="K108" s="5" t="str">
        <f>IF(ISBLANK(業務便入力!T108),"",業務便入力!T108)</f>
        <v/>
      </c>
      <c r="L108" s="61" t="str">
        <f ca="1">OFFSET(業務便入力!$W108,0,(COLUMN()-COLUMN($L$1))/6)</f>
        <v/>
      </c>
      <c r="M108" s="61" t="e">
        <f>IF($I108="(送料別)",0,VLOOKUP($H108,業務便!$A$20:$O$29,4+(COLUMN()-COLUMN($M$1))/6,FALSE))</f>
        <v>#N/A</v>
      </c>
      <c r="N108" s="62" t="e">
        <f t="shared" ca="1" si="48"/>
        <v>#VALUE!</v>
      </c>
      <c r="O108" s="59" t="e">
        <f t="shared" ca="1" si="49"/>
        <v>#VALUE!</v>
      </c>
      <c r="P108" s="60" t="e">
        <f t="shared" ca="1" si="50"/>
        <v>#VALUE!</v>
      </c>
      <c r="Q108" s="61" t="e">
        <f t="shared" ca="1" si="51"/>
        <v>#VALUE!</v>
      </c>
      <c r="R108" s="61" t="str">
        <f ca="1">OFFSET(業務便入力!$W108,0,(COLUMN()-COLUMN($L$1))/6)</f>
        <v/>
      </c>
      <c r="S108" s="61" t="e">
        <f>IF($I108="(送料別)",0,VLOOKUP($H108,業務便!$A$20:$O$29,4+(COLUMN()-COLUMN($M$1))/6,FALSE))</f>
        <v>#N/A</v>
      </c>
      <c r="T108" s="62" t="e">
        <f t="shared" ca="1" si="52"/>
        <v>#VALUE!</v>
      </c>
      <c r="U108" s="59" t="e">
        <f t="shared" ca="1" si="53"/>
        <v>#VALUE!</v>
      </c>
      <c r="V108" s="60" t="e">
        <f t="shared" ca="1" si="54"/>
        <v>#VALUE!</v>
      </c>
      <c r="W108" s="61" t="e">
        <f t="shared" ca="1" si="55"/>
        <v>#VALUE!</v>
      </c>
      <c r="X108" s="61" t="str">
        <f ca="1">OFFSET(業務便入力!$W108,0,(COLUMN()-COLUMN($L$1))/6)</f>
        <v/>
      </c>
      <c r="Y108" s="61" t="e">
        <f>IF($I108="(送料別)",0,VLOOKUP($H108,業務便!$A$20:$O$29,4+(COLUMN()-COLUMN($M$1))/6,FALSE))</f>
        <v>#N/A</v>
      </c>
      <c r="Z108" s="62" t="e">
        <f t="shared" ca="1" si="56"/>
        <v>#VALUE!</v>
      </c>
      <c r="AA108" s="59" t="e">
        <f t="shared" ca="1" si="57"/>
        <v>#VALUE!</v>
      </c>
      <c r="AB108" s="60" t="e">
        <f t="shared" ca="1" si="58"/>
        <v>#VALUE!</v>
      </c>
      <c r="AC108" s="61" t="e">
        <f t="shared" ca="1" si="59"/>
        <v>#VALUE!</v>
      </c>
      <c r="AD108" s="61" t="str">
        <f ca="1">OFFSET(業務便入力!$W108,0,(COLUMN()-COLUMN($L$1))/6)</f>
        <v/>
      </c>
      <c r="AE108" s="61" t="e">
        <f>IF($I108="(送料別)",0,VLOOKUP($H108,業務便!$A$20:$O$29,4+(COLUMN()-COLUMN($M$1))/6,FALSE))</f>
        <v>#N/A</v>
      </c>
      <c r="AF108" s="62" t="e">
        <f t="shared" ca="1" si="60"/>
        <v>#VALUE!</v>
      </c>
      <c r="AG108" s="59" t="e">
        <f t="shared" ca="1" si="61"/>
        <v>#VALUE!</v>
      </c>
      <c r="AH108" s="60" t="e">
        <f t="shared" ca="1" si="62"/>
        <v>#VALUE!</v>
      </c>
      <c r="AI108" s="61" t="e">
        <f t="shared" ca="1" si="63"/>
        <v>#VALUE!</v>
      </c>
      <c r="AJ108" s="61" t="str">
        <f ca="1">OFFSET(業務便入力!$W108,0,(COLUMN()-COLUMN($L$1))/6)</f>
        <v/>
      </c>
      <c r="AK108" s="61" t="e">
        <f>IF($I108="(送料別)",0,VLOOKUP($H108,業務便!$A$20:$O$29,4+(COLUMN()-COLUMN($M$1))/6,FALSE))</f>
        <v>#N/A</v>
      </c>
      <c r="AL108" s="62" t="e">
        <f t="shared" ca="1" si="64"/>
        <v>#VALUE!</v>
      </c>
      <c r="AM108" s="59" t="e">
        <f t="shared" ca="1" si="65"/>
        <v>#VALUE!</v>
      </c>
      <c r="AN108" s="60" t="e">
        <f t="shared" ca="1" si="66"/>
        <v>#VALUE!</v>
      </c>
      <c r="AO108" s="61" t="e">
        <f t="shared" ca="1" si="67"/>
        <v>#VALUE!</v>
      </c>
      <c r="AP108" s="61" t="str">
        <f ca="1">OFFSET(業務便入力!$W108,0,(COLUMN()-COLUMN($L$1))/6)</f>
        <v/>
      </c>
      <c r="AQ108" s="61" t="e">
        <f>IF($I108="(送料別)",0,VLOOKUP($H108,業務便!$A$20:$O$29,4+(COLUMN()-COLUMN($M$1))/6,FALSE))</f>
        <v>#N/A</v>
      </c>
      <c r="AR108" s="62" t="e">
        <f t="shared" ca="1" si="68"/>
        <v>#VALUE!</v>
      </c>
      <c r="AS108" s="59" t="e">
        <f t="shared" ca="1" si="69"/>
        <v>#VALUE!</v>
      </c>
      <c r="AT108" s="60" t="e">
        <f t="shared" ca="1" si="70"/>
        <v>#VALUE!</v>
      </c>
      <c r="AU108" s="61" t="e">
        <f t="shared" ca="1" si="71"/>
        <v>#VALUE!</v>
      </c>
      <c r="AV108" s="61" t="str">
        <f ca="1">OFFSET(業務便入力!$W108,0,(COLUMN()-COLUMN($L$1))/6)</f>
        <v/>
      </c>
      <c r="AW108" s="61" t="e">
        <f>IF($I108="(送料別)",0,VLOOKUP($H108,業務便!$A$20:$O$29,4+(COLUMN()-COLUMN($M$1))/6,FALSE))</f>
        <v>#N/A</v>
      </c>
      <c r="AX108" s="62" t="e">
        <f t="shared" ca="1" si="72"/>
        <v>#VALUE!</v>
      </c>
      <c r="AY108" s="59" t="e">
        <f t="shared" ca="1" si="73"/>
        <v>#VALUE!</v>
      </c>
      <c r="AZ108" s="60" t="e">
        <f t="shared" ca="1" si="74"/>
        <v>#VALUE!</v>
      </c>
      <c r="BA108" s="61" t="e">
        <f t="shared" ca="1" si="75"/>
        <v>#VALUE!</v>
      </c>
      <c r="BB108" s="61" t="str">
        <f ca="1">OFFSET(業務便入力!$W108,0,(COLUMN()-COLUMN($L$1))/6)</f>
        <v/>
      </c>
      <c r="BC108" s="61" t="e">
        <f>IF($I108="(送料別)",0,VLOOKUP($H108,業務便!$A$20:$O$29,4+(COLUMN()-COLUMN($M$1))/6,FALSE))</f>
        <v>#N/A</v>
      </c>
      <c r="BD108" s="62" t="e">
        <f t="shared" ca="1" si="76"/>
        <v>#VALUE!</v>
      </c>
      <c r="BE108" s="59" t="e">
        <f t="shared" ca="1" si="77"/>
        <v>#VALUE!</v>
      </c>
      <c r="BF108" s="60" t="e">
        <f t="shared" ca="1" si="78"/>
        <v>#VALUE!</v>
      </c>
      <c r="BG108" s="61" t="e">
        <f t="shared" ca="1" si="79"/>
        <v>#VALUE!</v>
      </c>
      <c r="BH108" s="61" t="str">
        <f ca="1">OFFSET(業務便入力!$W108,0,(COLUMN()-COLUMN($L$1))/6)</f>
        <v/>
      </c>
      <c r="BI108" s="61" t="e">
        <f>IF($I108="(送料別)",0,VLOOKUP($H108,業務便!$A$20:$O$29,4+(COLUMN()-COLUMN($M$1))/6,FALSE))</f>
        <v>#N/A</v>
      </c>
      <c r="BJ108" s="62" t="e">
        <f t="shared" ca="1" si="80"/>
        <v>#VALUE!</v>
      </c>
      <c r="BK108" s="59" t="e">
        <f t="shared" ca="1" si="81"/>
        <v>#VALUE!</v>
      </c>
      <c r="BL108" s="60" t="e">
        <f t="shared" ca="1" si="82"/>
        <v>#VALUE!</v>
      </c>
      <c r="BM108" s="61" t="e">
        <f t="shared" ca="1" si="83"/>
        <v>#VALUE!</v>
      </c>
      <c r="BN108" s="61" t="str">
        <f ca="1">OFFSET(業務便入力!$W108,0,(COLUMN()-COLUMN($L$1))/6)</f>
        <v/>
      </c>
      <c r="BO108" s="61" t="e">
        <f>IF($I108="(送料別)",0,VLOOKUP($H108,業務便!$A$20:$O$29,4+(COLUMN()-COLUMN($M$1))/6,FALSE))</f>
        <v>#N/A</v>
      </c>
      <c r="BP108" s="62" t="e">
        <f t="shared" ca="1" si="84"/>
        <v>#VALUE!</v>
      </c>
      <c r="BQ108" s="59" t="e">
        <f t="shared" ca="1" si="85"/>
        <v>#VALUE!</v>
      </c>
      <c r="BR108" s="60" t="e">
        <f t="shared" ca="1" si="86"/>
        <v>#VALUE!</v>
      </c>
      <c r="BS108" s="61" t="e">
        <f t="shared" ca="1" si="87"/>
        <v>#VALUE!</v>
      </c>
      <c r="BT108" s="61" t="str">
        <f ca="1">OFFSET(業務便入力!$W108,0,(COLUMN()-COLUMN($L$1))/6)</f>
        <v/>
      </c>
      <c r="BU108" s="61" t="e">
        <f>IF($I108="(送料別)",0,VLOOKUP($H108,業務便!$A$20:$O$29,4+(COLUMN()-COLUMN($M$1))/6,FALSE))</f>
        <v>#N/A</v>
      </c>
      <c r="BV108" s="62" t="e">
        <f t="shared" ca="1" si="88"/>
        <v>#VALUE!</v>
      </c>
      <c r="BW108" s="59" t="e">
        <f t="shared" ca="1" si="89"/>
        <v>#VALUE!</v>
      </c>
      <c r="BX108" s="60" t="e">
        <f t="shared" ca="1" si="90"/>
        <v>#VALUE!</v>
      </c>
      <c r="BY108" s="61" t="e">
        <f t="shared" ca="1" si="91"/>
        <v>#VALUE!</v>
      </c>
      <c r="BZ108" s="61" t="str">
        <f ca="1">OFFSET(業務便入力!$W108,0,(COLUMN()-COLUMN($L$1))/6)</f>
        <v/>
      </c>
      <c r="CA108" s="61" t="e">
        <f>IF($I108="(送料別)",0,VLOOKUP($H108,業務便!$A$20:$O$29,4+(COLUMN()-COLUMN($M$1))/6,FALSE))</f>
        <v>#N/A</v>
      </c>
      <c r="CB108" s="62" t="e">
        <f t="shared" ca="1" si="92"/>
        <v>#VALUE!</v>
      </c>
      <c r="CC108" s="59" t="e">
        <f t="shared" ca="1" si="93"/>
        <v>#VALUE!</v>
      </c>
      <c r="CD108" s="60" t="e">
        <f t="shared" ca="1" si="94"/>
        <v>#VALUE!</v>
      </c>
      <c r="CE108" s="61" t="e">
        <f t="shared" ca="1" si="95"/>
        <v>#VALUE!</v>
      </c>
    </row>
    <row r="109" spans="1:83">
      <c r="A109" s="6">
        <v>106</v>
      </c>
      <c r="B109" s="158" t="str">
        <f>IF(ISBLANK(業務便入力!B109),"",業務便入力!B109)</f>
        <v/>
      </c>
      <c r="C109" s="5" t="str">
        <f>IF(ISBLANK(業務便入力!C109),"",業務便入力!C109)</f>
        <v/>
      </c>
      <c r="D109" s="15">
        <f>IF(ISBLANK(宅配便仮計算!D109),"",宅配便仮計算!D109)</f>
        <v>0.85</v>
      </c>
      <c r="E109" s="5" t="str">
        <f>IF(ISBLANK(業務便入力!I109),"",業務便入力!I109)</f>
        <v/>
      </c>
      <c r="F109" s="5" t="str">
        <f>IF(ISBLANK(業務便入力!L109),"",業務便入力!L109)</f>
        <v/>
      </c>
      <c r="G109" s="5" t="str">
        <f>IF(ISBLANK(業務便入力!N109),"",IF(業務便入力!P109="以上",1,業務便入力!N109))</f>
        <v/>
      </c>
      <c r="H109" s="5" t="str">
        <f>IF(ISBLANK(業務便入力!Q109),"",業務便入力!Q109)</f>
        <v/>
      </c>
      <c r="I109" s="6" t="str">
        <f>IF(ISBLANK(業務便入力!R109),"",業務便入力!R109)</f>
        <v/>
      </c>
      <c r="J109" s="5" t="str">
        <f>IF(ISBLANK(業務便入力!S109),"",業務便入力!S109)</f>
        <v/>
      </c>
      <c r="K109" s="5" t="str">
        <f>IF(ISBLANK(業務便入力!T109),"",業務便入力!T109)</f>
        <v/>
      </c>
      <c r="L109" s="61" t="str">
        <f ca="1">OFFSET(業務便入力!$W109,0,(COLUMN()-COLUMN($L$1))/6)</f>
        <v/>
      </c>
      <c r="M109" s="61" t="e">
        <f>IF($I109="(送料別)",0,VLOOKUP($H109,業務便!$A$20:$O$29,4+(COLUMN()-COLUMN($M$1))/6,FALSE))</f>
        <v>#N/A</v>
      </c>
      <c r="N109" s="62" t="e">
        <f t="shared" ca="1" si="48"/>
        <v>#VALUE!</v>
      </c>
      <c r="O109" s="59" t="e">
        <f t="shared" ca="1" si="49"/>
        <v>#VALUE!</v>
      </c>
      <c r="P109" s="60" t="e">
        <f t="shared" ca="1" si="50"/>
        <v>#VALUE!</v>
      </c>
      <c r="Q109" s="61" t="e">
        <f t="shared" ca="1" si="51"/>
        <v>#VALUE!</v>
      </c>
      <c r="R109" s="61" t="str">
        <f ca="1">OFFSET(業務便入力!$W109,0,(COLUMN()-COLUMN($L$1))/6)</f>
        <v/>
      </c>
      <c r="S109" s="61" t="e">
        <f>IF($I109="(送料別)",0,VLOOKUP($H109,業務便!$A$20:$O$29,4+(COLUMN()-COLUMN($M$1))/6,FALSE))</f>
        <v>#N/A</v>
      </c>
      <c r="T109" s="62" t="e">
        <f t="shared" ca="1" si="52"/>
        <v>#VALUE!</v>
      </c>
      <c r="U109" s="59" t="e">
        <f t="shared" ca="1" si="53"/>
        <v>#VALUE!</v>
      </c>
      <c r="V109" s="60" t="e">
        <f t="shared" ca="1" si="54"/>
        <v>#VALUE!</v>
      </c>
      <c r="W109" s="61" t="e">
        <f t="shared" ca="1" si="55"/>
        <v>#VALUE!</v>
      </c>
      <c r="X109" s="61" t="str">
        <f ca="1">OFFSET(業務便入力!$W109,0,(COLUMN()-COLUMN($L$1))/6)</f>
        <v/>
      </c>
      <c r="Y109" s="61" t="e">
        <f>IF($I109="(送料別)",0,VLOOKUP($H109,業務便!$A$20:$O$29,4+(COLUMN()-COLUMN($M$1))/6,FALSE))</f>
        <v>#N/A</v>
      </c>
      <c r="Z109" s="62" t="e">
        <f t="shared" ca="1" si="56"/>
        <v>#VALUE!</v>
      </c>
      <c r="AA109" s="59" t="e">
        <f t="shared" ca="1" si="57"/>
        <v>#VALUE!</v>
      </c>
      <c r="AB109" s="60" t="e">
        <f t="shared" ca="1" si="58"/>
        <v>#VALUE!</v>
      </c>
      <c r="AC109" s="61" t="e">
        <f t="shared" ca="1" si="59"/>
        <v>#VALUE!</v>
      </c>
      <c r="AD109" s="61" t="str">
        <f ca="1">OFFSET(業務便入力!$W109,0,(COLUMN()-COLUMN($L$1))/6)</f>
        <v/>
      </c>
      <c r="AE109" s="61" t="e">
        <f>IF($I109="(送料別)",0,VLOOKUP($H109,業務便!$A$20:$O$29,4+(COLUMN()-COLUMN($M$1))/6,FALSE))</f>
        <v>#N/A</v>
      </c>
      <c r="AF109" s="62" t="e">
        <f t="shared" ca="1" si="60"/>
        <v>#VALUE!</v>
      </c>
      <c r="AG109" s="59" t="e">
        <f t="shared" ca="1" si="61"/>
        <v>#VALUE!</v>
      </c>
      <c r="AH109" s="60" t="e">
        <f t="shared" ca="1" si="62"/>
        <v>#VALUE!</v>
      </c>
      <c r="AI109" s="61" t="e">
        <f t="shared" ca="1" si="63"/>
        <v>#VALUE!</v>
      </c>
      <c r="AJ109" s="61" t="str">
        <f ca="1">OFFSET(業務便入力!$W109,0,(COLUMN()-COLUMN($L$1))/6)</f>
        <v/>
      </c>
      <c r="AK109" s="61" t="e">
        <f>IF($I109="(送料別)",0,VLOOKUP($H109,業務便!$A$20:$O$29,4+(COLUMN()-COLUMN($M$1))/6,FALSE))</f>
        <v>#N/A</v>
      </c>
      <c r="AL109" s="62" t="e">
        <f t="shared" ca="1" si="64"/>
        <v>#VALUE!</v>
      </c>
      <c r="AM109" s="59" t="e">
        <f t="shared" ca="1" si="65"/>
        <v>#VALUE!</v>
      </c>
      <c r="AN109" s="60" t="e">
        <f t="shared" ca="1" si="66"/>
        <v>#VALUE!</v>
      </c>
      <c r="AO109" s="61" t="e">
        <f t="shared" ca="1" si="67"/>
        <v>#VALUE!</v>
      </c>
      <c r="AP109" s="61" t="str">
        <f ca="1">OFFSET(業務便入力!$W109,0,(COLUMN()-COLUMN($L$1))/6)</f>
        <v/>
      </c>
      <c r="AQ109" s="61" t="e">
        <f>IF($I109="(送料別)",0,VLOOKUP($H109,業務便!$A$20:$O$29,4+(COLUMN()-COLUMN($M$1))/6,FALSE))</f>
        <v>#N/A</v>
      </c>
      <c r="AR109" s="62" t="e">
        <f t="shared" ca="1" si="68"/>
        <v>#VALUE!</v>
      </c>
      <c r="AS109" s="59" t="e">
        <f t="shared" ca="1" si="69"/>
        <v>#VALUE!</v>
      </c>
      <c r="AT109" s="60" t="e">
        <f t="shared" ca="1" si="70"/>
        <v>#VALUE!</v>
      </c>
      <c r="AU109" s="61" t="e">
        <f t="shared" ca="1" si="71"/>
        <v>#VALUE!</v>
      </c>
      <c r="AV109" s="61" t="str">
        <f ca="1">OFFSET(業務便入力!$W109,0,(COLUMN()-COLUMN($L$1))/6)</f>
        <v/>
      </c>
      <c r="AW109" s="61" t="e">
        <f>IF($I109="(送料別)",0,VLOOKUP($H109,業務便!$A$20:$O$29,4+(COLUMN()-COLUMN($M$1))/6,FALSE))</f>
        <v>#N/A</v>
      </c>
      <c r="AX109" s="62" t="e">
        <f t="shared" ca="1" si="72"/>
        <v>#VALUE!</v>
      </c>
      <c r="AY109" s="59" t="e">
        <f t="shared" ca="1" si="73"/>
        <v>#VALUE!</v>
      </c>
      <c r="AZ109" s="60" t="e">
        <f t="shared" ca="1" si="74"/>
        <v>#VALUE!</v>
      </c>
      <c r="BA109" s="61" t="e">
        <f t="shared" ca="1" si="75"/>
        <v>#VALUE!</v>
      </c>
      <c r="BB109" s="61" t="str">
        <f ca="1">OFFSET(業務便入力!$W109,0,(COLUMN()-COLUMN($L$1))/6)</f>
        <v/>
      </c>
      <c r="BC109" s="61" t="e">
        <f>IF($I109="(送料別)",0,VLOOKUP($H109,業務便!$A$20:$O$29,4+(COLUMN()-COLUMN($M$1))/6,FALSE))</f>
        <v>#N/A</v>
      </c>
      <c r="BD109" s="62" t="e">
        <f t="shared" ca="1" si="76"/>
        <v>#VALUE!</v>
      </c>
      <c r="BE109" s="59" t="e">
        <f t="shared" ca="1" si="77"/>
        <v>#VALUE!</v>
      </c>
      <c r="BF109" s="60" t="e">
        <f t="shared" ca="1" si="78"/>
        <v>#VALUE!</v>
      </c>
      <c r="BG109" s="61" t="e">
        <f t="shared" ca="1" si="79"/>
        <v>#VALUE!</v>
      </c>
      <c r="BH109" s="61" t="str">
        <f ca="1">OFFSET(業務便入力!$W109,0,(COLUMN()-COLUMN($L$1))/6)</f>
        <v/>
      </c>
      <c r="BI109" s="61" t="e">
        <f>IF($I109="(送料別)",0,VLOOKUP($H109,業務便!$A$20:$O$29,4+(COLUMN()-COLUMN($M$1))/6,FALSE))</f>
        <v>#N/A</v>
      </c>
      <c r="BJ109" s="62" t="e">
        <f t="shared" ca="1" si="80"/>
        <v>#VALUE!</v>
      </c>
      <c r="BK109" s="59" t="e">
        <f t="shared" ca="1" si="81"/>
        <v>#VALUE!</v>
      </c>
      <c r="BL109" s="60" t="e">
        <f t="shared" ca="1" si="82"/>
        <v>#VALUE!</v>
      </c>
      <c r="BM109" s="61" t="e">
        <f t="shared" ca="1" si="83"/>
        <v>#VALUE!</v>
      </c>
      <c r="BN109" s="61" t="str">
        <f ca="1">OFFSET(業務便入力!$W109,0,(COLUMN()-COLUMN($L$1))/6)</f>
        <v/>
      </c>
      <c r="BO109" s="61" t="e">
        <f>IF($I109="(送料別)",0,VLOOKUP($H109,業務便!$A$20:$O$29,4+(COLUMN()-COLUMN($M$1))/6,FALSE))</f>
        <v>#N/A</v>
      </c>
      <c r="BP109" s="62" t="e">
        <f t="shared" ca="1" si="84"/>
        <v>#VALUE!</v>
      </c>
      <c r="BQ109" s="59" t="e">
        <f t="shared" ca="1" si="85"/>
        <v>#VALUE!</v>
      </c>
      <c r="BR109" s="60" t="e">
        <f t="shared" ca="1" si="86"/>
        <v>#VALUE!</v>
      </c>
      <c r="BS109" s="61" t="e">
        <f t="shared" ca="1" si="87"/>
        <v>#VALUE!</v>
      </c>
      <c r="BT109" s="61" t="str">
        <f ca="1">OFFSET(業務便入力!$W109,0,(COLUMN()-COLUMN($L$1))/6)</f>
        <v/>
      </c>
      <c r="BU109" s="61" t="e">
        <f>IF($I109="(送料別)",0,VLOOKUP($H109,業務便!$A$20:$O$29,4+(COLUMN()-COLUMN($M$1))/6,FALSE))</f>
        <v>#N/A</v>
      </c>
      <c r="BV109" s="62" t="e">
        <f t="shared" ca="1" si="88"/>
        <v>#VALUE!</v>
      </c>
      <c r="BW109" s="59" t="e">
        <f t="shared" ca="1" si="89"/>
        <v>#VALUE!</v>
      </c>
      <c r="BX109" s="60" t="e">
        <f t="shared" ca="1" si="90"/>
        <v>#VALUE!</v>
      </c>
      <c r="BY109" s="61" t="e">
        <f t="shared" ca="1" si="91"/>
        <v>#VALUE!</v>
      </c>
      <c r="BZ109" s="61" t="str">
        <f ca="1">OFFSET(業務便入力!$W109,0,(COLUMN()-COLUMN($L$1))/6)</f>
        <v/>
      </c>
      <c r="CA109" s="61" t="e">
        <f>IF($I109="(送料別)",0,VLOOKUP($H109,業務便!$A$20:$O$29,4+(COLUMN()-COLUMN($M$1))/6,FALSE))</f>
        <v>#N/A</v>
      </c>
      <c r="CB109" s="62" t="e">
        <f t="shared" ca="1" si="92"/>
        <v>#VALUE!</v>
      </c>
      <c r="CC109" s="59" t="e">
        <f t="shared" ca="1" si="93"/>
        <v>#VALUE!</v>
      </c>
      <c r="CD109" s="60" t="e">
        <f t="shared" ca="1" si="94"/>
        <v>#VALUE!</v>
      </c>
      <c r="CE109" s="61" t="e">
        <f t="shared" ca="1" si="95"/>
        <v>#VALUE!</v>
      </c>
    </row>
    <row r="110" spans="1:83">
      <c r="A110" s="6">
        <v>107</v>
      </c>
      <c r="B110" s="158" t="str">
        <f>IF(ISBLANK(業務便入力!B110),"",業務便入力!B110)</f>
        <v/>
      </c>
      <c r="C110" s="5" t="str">
        <f>IF(ISBLANK(業務便入力!C110),"",業務便入力!C110)</f>
        <v/>
      </c>
      <c r="D110" s="15">
        <f>IF(ISBLANK(宅配便仮計算!D110),"",宅配便仮計算!D110)</f>
        <v>0.85</v>
      </c>
      <c r="E110" s="5" t="str">
        <f>IF(ISBLANK(業務便入力!I110),"",業務便入力!I110)</f>
        <v/>
      </c>
      <c r="F110" s="5" t="str">
        <f>IF(ISBLANK(業務便入力!L110),"",業務便入力!L110)</f>
        <v/>
      </c>
      <c r="G110" s="5" t="str">
        <f>IF(ISBLANK(業務便入力!N110),"",IF(業務便入力!P110="以上",1,業務便入力!N110))</f>
        <v/>
      </c>
      <c r="H110" s="5" t="str">
        <f>IF(ISBLANK(業務便入力!Q110),"",業務便入力!Q110)</f>
        <v/>
      </c>
      <c r="I110" s="6" t="str">
        <f>IF(ISBLANK(業務便入力!R110),"",業務便入力!R110)</f>
        <v/>
      </c>
      <c r="J110" s="5" t="str">
        <f>IF(ISBLANK(業務便入力!S110),"",業務便入力!S110)</f>
        <v/>
      </c>
      <c r="K110" s="5" t="str">
        <f>IF(ISBLANK(業務便入力!T110),"",業務便入力!T110)</f>
        <v/>
      </c>
      <c r="L110" s="61" t="str">
        <f ca="1">OFFSET(業務便入力!$W110,0,(COLUMN()-COLUMN($L$1))/6)</f>
        <v/>
      </c>
      <c r="M110" s="61" t="e">
        <f>IF($I110="(送料別)",0,VLOOKUP($H110,業務便!$A$20:$O$29,4+(COLUMN()-COLUMN($M$1))/6,FALSE))</f>
        <v>#N/A</v>
      </c>
      <c r="N110" s="62" t="e">
        <f t="shared" ca="1" si="48"/>
        <v>#VALUE!</v>
      </c>
      <c r="O110" s="59" t="e">
        <f t="shared" ca="1" si="49"/>
        <v>#VALUE!</v>
      </c>
      <c r="P110" s="60" t="e">
        <f t="shared" ca="1" si="50"/>
        <v>#VALUE!</v>
      </c>
      <c r="Q110" s="61" t="e">
        <f t="shared" ca="1" si="51"/>
        <v>#VALUE!</v>
      </c>
      <c r="R110" s="61" t="str">
        <f ca="1">OFFSET(業務便入力!$W110,0,(COLUMN()-COLUMN($L$1))/6)</f>
        <v/>
      </c>
      <c r="S110" s="61" t="e">
        <f>IF($I110="(送料別)",0,VLOOKUP($H110,業務便!$A$20:$O$29,4+(COLUMN()-COLUMN($M$1))/6,FALSE))</f>
        <v>#N/A</v>
      </c>
      <c r="T110" s="62" t="e">
        <f t="shared" ca="1" si="52"/>
        <v>#VALUE!</v>
      </c>
      <c r="U110" s="59" t="e">
        <f t="shared" ca="1" si="53"/>
        <v>#VALUE!</v>
      </c>
      <c r="V110" s="60" t="e">
        <f t="shared" ca="1" si="54"/>
        <v>#VALUE!</v>
      </c>
      <c r="W110" s="61" t="e">
        <f t="shared" ca="1" si="55"/>
        <v>#VALUE!</v>
      </c>
      <c r="X110" s="61" t="str">
        <f ca="1">OFFSET(業務便入力!$W110,0,(COLUMN()-COLUMN($L$1))/6)</f>
        <v/>
      </c>
      <c r="Y110" s="61" t="e">
        <f>IF($I110="(送料別)",0,VLOOKUP($H110,業務便!$A$20:$O$29,4+(COLUMN()-COLUMN($M$1))/6,FALSE))</f>
        <v>#N/A</v>
      </c>
      <c r="Z110" s="62" t="e">
        <f t="shared" ca="1" si="56"/>
        <v>#VALUE!</v>
      </c>
      <c r="AA110" s="59" t="e">
        <f t="shared" ca="1" si="57"/>
        <v>#VALUE!</v>
      </c>
      <c r="AB110" s="60" t="e">
        <f t="shared" ca="1" si="58"/>
        <v>#VALUE!</v>
      </c>
      <c r="AC110" s="61" t="e">
        <f t="shared" ca="1" si="59"/>
        <v>#VALUE!</v>
      </c>
      <c r="AD110" s="61" t="str">
        <f ca="1">OFFSET(業務便入力!$W110,0,(COLUMN()-COLUMN($L$1))/6)</f>
        <v/>
      </c>
      <c r="AE110" s="61" t="e">
        <f>IF($I110="(送料別)",0,VLOOKUP($H110,業務便!$A$20:$O$29,4+(COLUMN()-COLUMN($M$1))/6,FALSE))</f>
        <v>#N/A</v>
      </c>
      <c r="AF110" s="62" t="e">
        <f t="shared" ca="1" si="60"/>
        <v>#VALUE!</v>
      </c>
      <c r="AG110" s="59" t="e">
        <f t="shared" ca="1" si="61"/>
        <v>#VALUE!</v>
      </c>
      <c r="AH110" s="60" t="e">
        <f t="shared" ca="1" si="62"/>
        <v>#VALUE!</v>
      </c>
      <c r="AI110" s="61" t="e">
        <f t="shared" ca="1" si="63"/>
        <v>#VALUE!</v>
      </c>
      <c r="AJ110" s="61" t="str">
        <f ca="1">OFFSET(業務便入力!$W110,0,(COLUMN()-COLUMN($L$1))/6)</f>
        <v/>
      </c>
      <c r="AK110" s="61" t="e">
        <f>IF($I110="(送料別)",0,VLOOKUP($H110,業務便!$A$20:$O$29,4+(COLUMN()-COLUMN($M$1))/6,FALSE))</f>
        <v>#N/A</v>
      </c>
      <c r="AL110" s="62" t="e">
        <f t="shared" ca="1" si="64"/>
        <v>#VALUE!</v>
      </c>
      <c r="AM110" s="59" t="e">
        <f t="shared" ca="1" si="65"/>
        <v>#VALUE!</v>
      </c>
      <c r="AN110" s="60" t="e">
        <f t="shared" ca="1" si="66"/>
        <v>#VALUE!</v>
      </c>
      <c r="AO110" s="61" t="e">
        <f t="shared" ca="1" si="67"/>
        <v>#VALUE!</v>
      </c>
      <c r="AP110" s="61" t="str">
        <f ca="1">OFFSET(業務便入力!$W110,0,(COLUMN()-COLUMN($L$1))/6)</f>
        <v/>
      </c>
      <c r="AQ110" s="61" t="e">
        <f>IF($I110="(送料別)",0,VLOOKUP($H110,業務便!$A$20:$O$29,4+(COLUMN()-COLUMN($M$1))/6,FALSE))</f>
        <v>#N/A</v>
      </c>
      <c r="AR110" s="62" t="e">
        <f t="shared" ca="1" si="68"/>
        <v>#VALUE!</v>
      </c>
      <c r="AS110" s="59" t="e">
        <f t="shared" ca="1" si="69"/>
        <v>#VALUE!</v>
      </c>
      <c r="AT110" s="60" t="e">
        <f t="shared" ca="1" si="70"/>
        <v>#VALUE!</v>
      </c>
      <c r="AU110" s="61" t="e">
        <f t="shared" ca="1" si="71"/>
        <v>#VALUE!</v>
      </c>
      <c r="AV110" s="61" t="str">
        <f ca="1">OFFSET(業務便入力!$W110,0,(COLUMN()-COLUMN($L$1))/6)</f>
        <v/>
      </c>
      <c r="AW110" s="61" t="e">
        <f>IF($I110="(送料別)",0,VLOOKUP($H110,業務便!$A$20:$O$29,4+(COLUMN()-COLUMN($M$1))/6,FALSE))</f>
        <v>#N/A</v>
      </c>
      <c r="AX110" s="62" t="e">
        <f t="shared" ca="1" si="72"/>
        <v>#VALUE!</v>
      </c>
      <c r="AY110" s="59" t="e">
        <f t="shared" ca="1" si="73"/>
        <v>#VALUE!</v>
      </c>
      <c r="AZ110" s="60" t="e">
        <f t="shared" ca="1" si="74"/>
        <v>#VALUE!</v>
      </c>
      <c r="BA110" s="61" t="e">
        <f t="shared" ca="1" si="75"/>
        <v>#VALUE!</v>
      </c>
      <c r="BB110" s="61" t="str">
        <f ca="1">OFFSET(業務便入力!$W110,0,(COLUMN()-COLUMN($L$1))/6)</f>
        <v/>
      </c>
      <c r="BC110" s="61" t="e">
        <f>IF($I110="(送料別)",0,VLOOKUP($H110,業務便!$A$20:$O$29,4+(COLUMN()-COLUMN($M$1))/6,FALSE))</f>
        <v>#N/A</v>
      </c>
      <c r="BD110" s="62" t="e">
        <f t="shared" ca="1" si="76"/>
        <v>#VALUE!</v>
      </c>
      <c r="BE110" s="59" t="e">
        <f t="shared" ca="1" si="77"/>
        <v>#VALUE!</v>
      </c>
      <c r="BF110" s="60" t="e">
        <f t="shared" ca="1" si="78"/>
        <v>#VALUE!</v>
      </c>
      <c r="BG110" s="61" t="e">
        <f t="shared" ca="1" si="79"/>
        <v>#VALUE!</v>
      </c>
      <c r="BH110" s="61" t="str">
        <f ca="1">OFFSET(業務便入力!$W110,0,(COLUMN()-COLUMN($L$1))/6)</f>
        <v/>
      </c>
      <c r="BI110" s="61" t="e">
        <f>IF($I110="(送料別)",0,VLOOKUP($H110,業務便!$A$20:$O$29,4+(COLUMN()-COLUMN($M$1))/6,FALSE))</f>
        <v>#N/A</v>
      </c>
      <c r="BJ110" s="62" t="e">
        <f t="shared" ca="1" si="80"/>
        <v>#VALUE!</v>
      </c>
      <c r="BK110" s="59" t="e">
        <f t="shared" ca="1" si="81"/>
        <v>#VALUE!</v>
      </c>
      <c r="BL110" s="60" t="e">
        <f t="shared" ca="1" si="82"/>
        <v>#VALUE!</v>
      </c>
      <c r="BM110" s="61" t="e">
        <f t="shared" ca="1" si="83"/>
        <v>#VALUE!</v>
      </c>
      <c r="BN110" s="61" t="str">
        <f ca="1">OFFSET(業務便入力!$W110,0,(COLUMN()-COLUMN($L$1))/6)</f>
        <v/>
      </c>
      <c r="BO110" s="61" t="e">
        <f>IF($I110="(送料別)",0,VLOOKUP($H110,業務便!$A$20:$O$29,4+(COLUMN()-COLUMN($M$1))/6,FALSE))</f>
        <v>#N/A</v>
      </c>
      <c r="BP110" s="62" t="e">
        <f t="shared" ca="1" si="84"/>
        <v>#VALUE!</v>
      </c>
      <c r="BQ110" s="59" t="e">
        <f t="shared" ca="1" si="85"/>
        <v>#VALUE!</v>
      </c>
      <c r="BR110" s="60" t="e">
        <f t="shared" ca="1" si="86"/>
        <v>#VALUE!</v>
      </c>
      <c r="BS110" s="61" t="e">
        <f t="shared" ca="1" si="87"/>
        <v>#VALUE!</v>
      </c>
      <c r="BT110" s="61" t="str">
        <f ca="1">OFFSET(業務便入力!$W110,0,(COLUMN()-COLUMN($L$1))/6)</f>
        <v/>
      </c>
      <c r="BU110" s="61" t="e">
        <f>IF($I110="(送料別)",0,VLOOKUP($H110,業務便!$A$20:$O$29,4+(COLUMN()-COLUMN($M$1))/6,FALSE))</f>
        <v>#N/A</v>
      </c>
      <c r="BV110" s="62" t="e">
        <f t="shared" ca="1" si="88"/>
        <v>#VALUE!</v>
      </c>
      <c r="BW110" s="59" t="e">
        <f t="shared" ca="1" si="89"/>
        <v>#VALUE!</v>
      </c>
      <c r="BX110" s="60" t="e">
        <f t="shared" ca="1" si="90"/>
        <v>#VALUE!</v>
      </c>
      <c r="BY110" s="61" t="e">
        <f t="shared" ca="1" si="91"/>
        <v>#VALUE!</v>
      </c>
      <c r="BZ110" s="61" t="str">
        <f ca="1">OFFSET(業務便入力!$W110,0,(COLUMN()-COLUMN($L$1))/6)</f>
        <v/>
      </c>
      <c r="CA110" s="61" t="e">
        <f>IF($I110="(送料別)",0,VLOOKUP($H110,業務便!$A$20:$O$29,4+(COLUMN()-COLUMN($M$1))/6,FALSE))</f>
        <v>#N/A</v>
      </c>
      <c r="CB110" s="62" t="e">
        <f t="shared" ca="1" si="92"/>
        <v>#VALUE!</v>
      </c>
      <c r="CC110" s="59" t="e">
        <f t="shared" ca="1" si="93"/>
        <v>#VALUE!</v>
      </c>
      <c r="CD110" s="60" t="e">
        <f t="shared" ca="1" si="94"/>
        <v>#VALUE!</v>
      </c>
      <c r="CE110" s="61" t="e">
        <f t="shared" ca="1" si="95"/>
        <v>#VALUE!</v>
      </c>
    </row>
    <row r="111" spans="1:83">
      <c r="A111" s="6">
        <v>108</v>
      </c>
      <c r="B111" s="158" t="str">
        <f>IF(ISBLANK(業務便入力!B111),"",業務便入力!B111)</f>
        <v/>
      </c>
      <c r="C111" s="5" t="str">
        <f>IF(ISBLANK(業務便入力!C111),"",業務便入力!C111)</f>
        <v/>
      </c>
      <c r="D111" s="15">
        <f>IF(ISBLANK(宅配便仮計算!D111),"",宅配便仮計算!D111)</f>
        <v>0.85</v>
      </c>
      <c r="E111" s="5" t="str">
        <f>IF(ISBLANK(業務便入力!I111),"",業務便入力!I111)</f>
        <v/>
      </c>
      <c r="F111" s="5" t="str">
        <f>IF(ISBLANK(業務便入力!L111),"",業務便入力!L111)</f>
        <v/>
      </c>
      <c r="G111" s="5" t="str">
        <f>IF(ISBLANK(業務便入力!N111),"",IF(業務便入力!P111="以上",1,業務便入力!N111))</f>
        <v/>
      </c>
      <c r="H111" s="5" t="str">
        <f>IF(ISBLANK(業務便入力!Q111),"",業務便入力!Q111)</f>
        <v/>
      </c>
      <c r="I111" s="6" t="str">
        <f>IF(ISBLANK(業務便入力!R111),"",業務便入力!R111)</f>
        <v/>
      </c>
      <c r="J111" s="5" t="str">
        <f>IF(ISBLANK(業務便入力!S111),"",業務便入力!S111)</f>
        <v/>
      </c>
      <c r="K111" s="5" t="str">
        <f>IF(ISBLANK(業務便入力!T111),"",業務便入力!T111)</f>
        <v/>
      </c>
      <c r="L111" s="61" t="str">
        <f ca="1">OFFSET(業務便入力!$W111,0,(COLUMN()-COLUMN($L$1))/6)</f>
        <v/>
      </c>
      <c r="M111" s="61" t="e">
        <f>IF($I111="(送料別)",0,VLOOKUP($H111,業務便!$A$20:$O$29,4+(COLUMN()-COLUMN($M$1))/6,FALSE))</f>
        <v>#N/A</v>
      </c>
      <c r="N111" s="62" t="e">
        <f t="shared" ca="1" si="48"/>
        <v>#VALUE!</v>
      </c>
      <c r="O111" s="59" t="e">
        <f t="shared" ca="1" si="49"/>
        <v>#VALUE!</v>
      </c>
      <c r="P111" s="60" t="e">
        <f t="shared" ca="1" si="50"/>
        <v>#VALUE!</v>
      </c>
      <c r="Q111" s="61" t="e">
        <f t="shared" ca="1" si="51"/>
        <v>#VALUE!</v>
      </c>
      <c r="R111" s="61" t="str">
        <f ca="1">OFFSET(業務便入力!$W111,0,(COLUMN()-COLUMN($L$1))/6)</f>
        <v/>
      </c>
      <c r="S111" s="61" t="e">
        <f>IF($I111="(送料別)",0,VLOOKUP($H111,業務便!$A$20:$O$29,4+(COLUMN()-COLUMN($M$1))/6,FALSE))</f>
        <v>#N/A</v>
      </c>
      <c r="T111" s="62" t="e">
        <f t="shared" ca="1" si="52"/>
        <v>#VALUE!</v>
      </c>
      <c r="U111" s="59" t="e">
        <f t="shared" ca="1" si="53"/>
        <v>#VALUE!</v>
      </c>
      <c r="V111" s="60" t="e">
        <f t="shared" ca="1" si="54"/>
        <v>#VALUE!</v>
      </c>
      <c r="W111" s="61" t="e">
        <f t="shared" ca="1" si="55"/>
        <v>#VALUE!</v>
      </c>
      <c r="X111" s="61" t="str">
        <f ca="1">OFFSET(業務便入力!$W111,0,(COLUMN()-COLUMN($L$1))/6)</f>
        <v/>
      </c>
      <c r="Y111" s="61" t="e">
        <f>IF($I111="(送料別)",0,VLOOKUP($H111,業務便!$A$20:$O$29,4+(COLUMN()-COLUMN($M$1))/6,FALSE))</f>
        <v>#N/A</v>
      </c>
      <c r="Z111" s="62" t="e">
        <f t="shared" ca="1" si="56"/>
        <v>#VALUE!</v>
      </c>
      <c r="AA111" s="59" t="e">
        <f t="shared" ca="1" si="57"/>
        <v>#VALUE!</v>
      </c>
      <c r="AB111" s="60" t="e">
        <f t="shared" ca="1" si="58"/>
        <v>#VALUE!</v>
      </c>
      <c r="AC111" s="61" t="e">
        <f t="shared" ca="1" si="59"/>
        <v>#VALUE!</v>
      </c>
      <c r="AD111" s="61" t="str">
        <f ca="1">OFFSET(業務便入力!$W111,0,(COLUMN()-COLUMN($L$1))/6)</f>
        <v/>
      </c>
      <c r="AE111" s="61" t="e">
        <f>IF($I111="(送料別)",0,VLOOKUP($H111,業務便!$A$20:$O$29,4+(COLUMN()-COLUMN($M$1))/6,FALSE))</f>
        <v>#N/A</v>
      </c>
      <c r="AF111" s="62" t="e">
        <f t="shared" ca="1" si="60"/>
        <v>#VALUE!</v>
      </c>
      <c r="AG111" s="59" t="e">
        <f t="shared" ca="1" si="61"/>
        <v>#VALUE!</v>
      </c>
      <c r="AH111" s="60" t="e">
        <f t="shared" ca="1" si="62"/>
        <v>#VALUE!</v>
      </c>
      <c r="AI111" s="61" t="e">
        <f t="shared" ca="1" si="63"/>
        <v>#VALUE!</v>
      </c>
      <c r="AJ111" s="61" t="str">
        <f ca="1">OFFSET(業務便入力!$W111,0,(COLUMN()-COLUMN($L$1))/6)</f>
        <v/>
      </c>
      <c r="AK111" s="61" t="e">
        <f>IF($I111="(送料別)",0,VLOOKUP($H111,業務便!$A$20:$O$29,4+(COLUMN()-COLUMN($M$1))/6,FALSE))</f>
        <v>#N/A</v>
      </c>
      <c r="AL111" s="62" t="e">
        <f t="shared" ca="1" si="64"/>
        <v>#VALUE!</v>
      </c>
      <c r="AM111" s="59" t="e">
        <f t="shared" ca="1" si="65"/>
        <v>#VALUE!</v>
      </c>
      <c r="AN111" s="60" t="e">
        <f t="shared" ca="1" si="66"/>
        <v>#VALUE!</v>
      </c>
      <c r="AO111" s="61" t="e">
        <f t="shared" ca="1" si="67"/>
        <v>#VALUE!</v>
      </c>
      <c r="AP111" s="61" t="str">
        <f ca="1">OFFSET(業務便入力!$W111,0,(COLUMN()-COLUMN($L$1))/6)</f>
        <v/>
      </c>
      <c r="AQ111" s="61" t="e">
        <f>IF($I111="(送料別)",0,VLOOKUP($H111,業務便!$A$20:$O$29,4+(COLUMN()-COLUMN($M$1))/6,FALSE))</f>
        <v>#N/A</v>
      </c>
      <c r="AR111" s="62" t="e">
        <f t="shared" ca="1" si="68"/>
        <v>#VALUE!</v>
      </c>
      <c r="AS111" s="59" t="e">
        <f t="shared" ca="1" si="69"/>
        <v>#VALUE!</v>
      </c>
      <c r="AT111" s="60" t="e">
        <f t="shared" ca="1" si="70"/>
        <v>#VALUE!</v>
      </c>
      <c r="AU111" s="61" t="e">
        <f t="shared" ca="1" si="71"/>
        <v>#VALUE!</v>
      </c>
      <c r="AV111" s="61" t="str">
        <f ca="1">OFFSET(業務便入力!$W111,0,(COLUMN()-COLUMN($L$1))/6)</f>
        <v/>
      </c>
      <c r="AW111" s="61" t="e">
        <f>IF($I111="(送料別)",0,VLOOKUP($H111,業務便!$A$20:$O$29,4+(COLUMN()-COLUMN($M$1))/6,FALSE))</f>
        <v>#N/A</v>
      </c>
      <c r="AX111" s="62" t="e">
        <f t="shared" ca="1" si="72"/>
        <v>#VALUE!</v>
      </c>
      <c r="AY111" s="59" t="e">
        <f t="shared" ca="1" si="73"/>
        <v>#VALUE!</v>
      </c>
      <c r="AZ111" s="60" t="e">
        <f t="shared" ca="1" si="74"/>
        <v>#VALUE!</v>
      </c>
      <c r="BA111" s="61" t="e">
        <f t="shared" ca="1" si="75"/>
        <v>#VALUE!</v>
      </c>
      <c r="BB111" s="61" t="str">
        <f ca="1">OFFSET(業務便入力!$W111,0,(COLUMN()-COLUMN($L$1))/6)</f>
        <v/>
      </c>
      <c r="BC111" s="61" t="e">
        <f>IF($I111="(送料別)",0,VLOOKUP($H111,業務便!$A$20:$O$29,4+(COLUMN()-COLUMN($M$1))/6,FALSE))</f>
        <v>#N/A</v>
      </c>
      <c r="BD111" s="62" t="e">
        <f t="shared" ca="1" si="76"/>
        <v>#VALUE!</v>
      </c>
      <c r="BE111" s="59" t="e">
        <f t="shared" ca="1" si="77"/>
        <v>#VALUE!</v>
      </c>
      <c r="BF111" s="60" t="e">
        <f t="shared" ca="1" si="78"/>
        <v>#VALUE!</v>
      </c>
      <c r="BG111" s="61" t="e">
        <f t="shared" ca="1" si="79"/>
        <v>#VALUE!</v>
      </c>
      <c r="BH111" s="61" t="str">
        <f ca="1">OFFSET(業務便入力!$W111,0,(COLUMN()-COLUMN($L$1))/6)</f>
        <v/>
      </c>
      <c r="BI111" s="61" t="e">
        <f>IF($I111="(送料別)",0,VLOOKUP($H111,業務便!$A$20:$O$29,4+(COLUMN()-COLUMN($M$1))/6,FALSE))</f>
        <v>#N/A</v>
      </c>
      <c r="BJ111" s="62" t="e">
        <f t="shared" ca="1" si="80"/>
        <v>#VALUE!</v>
      </c>
      <c r="BK111" s="59" t="e">
        <f t="shared" ca="1" si="81"/>
        <v>#VALUE!</v>
      </c>
      <c r="BL111" s="60" t="e">
        <f t="shared" ca="1" si="82"/>
        <v>#VALUE!</v>
      </c>
      <c r="BM111" s="61" t="e">
        <f t="shared" ca="1" si="83"/>
        <v>#VALUE!</v>
      </c>
      <c r="BN111" s="61" t="str">
        <f ca="1">OFFSET(業務便入力!$W111,0,(COLUMN()-COLUMN($L$1))/6)</f>
        <v/>
      </c>
      <c r="BO111" s="61" t="e">
        <f>IF($I111="(送料別)",0,VLOOKUP($H111,業務便!$A$20:$O$29,4+(COLUMN()-COLUMN($M$1))/6,FALSE))</f>
        <v>#N/A</v>
      </c>
      <c r="BP111" s="62" t="e">
        <f t="shared" ca="1" si="84"/>
        <v>#VALUE!</v>
      </c>
      <c r="BQ111" s="59" t="e">
        <f t="shared" ca="1" si="85"/>
        <v>#VALUE!</v>
      </c>
      <c r="BR111" s="60" t="e">
        <f t="shared" ca="1" si="86"/>
        <v>#VALUE!</v>
      </c>
      <c r="BS111" s="61" t="e">
        <f t="shared" ca="1" si="87"/>
        <v>#VALUE!</v>
      </c>
      <c r="BT111" s="61" t="str">
        <f ca="1">OFFSET(業務便入力!$W111,0,(COLUMN()-COLUMN($L$1))/6)</f>
        <v/>
      </c>
      <c r="BU111" s="61" t="e">
        <f>IF($I111="(送料別)",0,VLOOKUP($H111,業務便!$A$20:$O$29,4+(COLUMN()-COLUMN($M$1))/6,FALSE))</f>
        <v>#N/A</v>
      </c>
      <c r="BV111" s="62" t="e">
        <f t="shared" ca="1" si="88"/>
        <v>#VALUE!</v>
      </c>
      <c r="BW111" s="59" t="e">
        <f t="shared" ca="1" si="89"/>
        <v>#VALUE!</v>
      </c>
      <c r="BX111" s="60" t="e">
        <f t="shared" ca="1" si="90"/>
        <v>#VALUE!</v>
      </c>
      <c r="BY111" s="61" t="e">
        <f t="shared" ca="1" si="91"/>
        <v>#VALUE!</v>
      </c>
      <c r="BZ111" s="61" t="str">
        <f ca="1">OFFSET(業務便入力!$W111,0,(COLUMN()-COLUMN($L$1))/6)</f>
        <v/>
      </c>
      <c r="CA111" s="61" t="e">
        <f>IF($I111="(送料別)",0,VLOOKUP($H111,業務便!$A$20:$O$29,4+(COLUMN()-COLUMN($M$1))/6,FALSE))</f>
        <v>#N/A</v>
      </c>
      <c r="CB111" s="62" t="e">
        <f t="shared" ca="1" si="92"/>
        <v>#VALUE!</v>
      </c>
      <c r="CC111" s="59" t="e">
        <f t="shared" ca="1" si="93"/>
        <v>#VALUE!</v>
      </c>
      <c r="CD111" s="60" t="e">
        <f t="shared" ca="1" si="94"/>
        <v>#VALUE!</v>
      </c>
      <c r="CE111" s="61" t="e">
        <f t="shared" ca="1" si="95"/>
        <v>#VALUE!</v>
      </c>
    </row>
    <row r="112" spans="1:83">
      <c r="A112" s="6">
        <v>109</v>
      </c>
      <c r="B112" s="158" t="str">
        <f>IF(ISBLANK(業務便入力!B112),"",業務便入力!B112)</f>
        <v/>
      </c>
      <c r="C112" s="5" t="str">
        <f>IF(ISBLANK(業務便入力!C112),"",業務便入力!C112)</f>
        <v/>
      </c>
      <c r="D112" s="15">
        <f>IF(ISBLANK(宅配便仮計算!D112),"",宅配便仮計算!D112)</f>
        <v>0.85</v>
      </c>
      <c r="E112" s="5" t="str">
        <f>IF(ISBLANK(業務便入力!I112),"",業務便入力!I112)</f>
        <v/>
      </c>
      <c r="F112" s="5" t="str">
        <f>IF(ISBLANK(業務便入力!L112),"",業務便入力!L112)</f>
        <v/>
      </c>
      <c r="G112" s="5" t="str">
        <f>IF(ISBLANK(業務便入力!N112),"",IF(業務便入力!P112="以上",1,業務便入力!N112))</f>
        <v/>
      </c>
      <c r="H112" s="5" t="str">
        <f>IF(ISBLANK(業務便入力!Q112),"",業務便入力!Q112)</f>
        <v/>
      </c>
      <c r="I112" s="6" t="str">
        <f>IF(ISBLANK(業務便入力!R112),"",業務便入力!R112)</f>
        <v/>
      </c>
      <c r="J112" s="5" t="str">
        <f>IF(ISBLANK(業務便入力!S112),"",業務便入力!S112)</f>
        <v/>
      </c>
      <c r="K112" s="5" t="str">
        <f>IF(ISBLANK(業務便入力!T112),"",業務便入力!T112)</f>
        <v/>
      </c>
      <c r="L112" s="61" t="str">
        <f ca="1">OFFSET(業務便入力!$W112,0,(COLUMN()-COLUMN($L$1))/6)</f>
        <v/>
      </c>
      <c r="M112" s="61" t="e">
        <f>IF($I112="(送料別)",0,VLOOKUP($H112,業務便!$A$20:$O$29,4+(COLUMN()-COLUMN($M$1))/6,FALSE))</f>
        <v>#N/A</v>
      </c>
      <c r="N112" s="62" t="e">
        <f t="shared" ca="1" si="48"/>
        <v>#VALUE!</v>
      </c>
      <c r="O112" s="59" t="e">
        <f t="shared" ca="1" si="49"/>
        <v>#VALUE!</v>
      </c>
      <c r="P112" s="60" t="e">
        <f t="shared" ca="1" si="50"/>
        <v>#VALUE!</v>
      </c>
      <c r="Q112" s="61" t="e">
        <f t="shared" ca="1" si="51"/>
        <v>#VALUE!</v>
      </c>
      <c r="R112" s="61" t="str">
        <f ca="1">OFFSET(業務便入力!$W112,0,(COLUMN()-COLUMN($L$1))/6)</f>
        <v/>
      </c>
      <c r="S112" s="61" t="e">
        <f>IF($I112="(送料別)",0,VLOOKUP($H112,業務便!$A$20:$O$29,4+(COLUMN()-COLUMN($M$1))/6,FALSE))</f>
        <v>#N/A</v>
      </c>
      <c r="T112" s="62" t="e">
        <f t="shared" ca="1" si="52"/>
        <v>#VALUE!</v>
      </c>
      <c r="U112" s="59" t="e">
        <f t="shared" ca="1" si="53"/>
        <v>#VALUE!</v>
      </c>
      <c r="V112" s="60" t="e">
        <f t="shared" ca="1" si="54"/>
        <v>#VALUE!</v>
      </c>
      <c r="W112" s="61" t="e">
        <f t="shared" ca="1" si="55"/>
        <v>#VALUE!</v>
      </c>
      <c r="X112" s="61" t="str">
        <f ca="1">OFFSET(業務便入力!$W112,0,(COLUMN()-COLUMN($L$1))/6)</f>
        <v/>
      </c>
      <c r="Y112" s="61" t="e">
        <f>IF($I112="(送料別)",0,VLOOKUP($H112,業務便!$A$20:$O$29,4+(COLUMN()-COLUMN($M$1))/6,FALSE))</f>
        <v>#N/A</v>
      </c>
      <c r="Z112" s="62" t="e">
        <f t="shared" ca="1" si="56"/>
        <v>#VALUE!</v>
      </c>
      <c r="AA112" s="59" t="e">
        <f t="shared" ca="1" si="57"/>
        <v>#VALUE!</v>
      </c>
      <c r="AB112" s="60" t="e">
        <f t="shared" ca="1" si="58"/>
        <v>#VALUE!</v>
      </c>
      <c r="AC112" s="61" t="e">
        <f t="shared" ca="1" si="59"/>
        <v>#VALUE!</v>
      </c>
      <c r="AD112" s="61" t="str">
        <f ca="1">OFFSET(業務便入力!$W112,0,(COLUMN()-COLUMN($L$1))/6)</f>
        <v/>
      </c>
      <c r="AE112" s="61" t="e">
        <f>IF($I112="(送料別)",0,VLOOKUP($H112,業務便!$A$20:$O$29,4+(COLUMN()-COLUMN($M$1))/6,FALSE))</f>
        <v>#N/A</v>
      </c>
      <c r="AF112" s="62" t="e">
        <f t="shared" ca="1" si="60"/>
        <v>#VALUE!</v>
      </c>
      <c r="AG112" s="59" t="e">
        <f t="shared" ca="1" si="61"/>
        <v>#VALUE!</v>
      </c>
      <c r="AH112" s="60" t="e">
        <f t="shared" ca="1" si="62"/>
        <v>#VALUE!</v>
      </c>
      <c r="AI112" s="61" t="e">
        <f t="shared" ca="1" si="63"/>
        <v>#VALUE!</v>
      </c>
      <c r="AJ112" s="61" t="str">
        <f ca="1">OFFSET(業務便入力!$W112,0,(COLUMN()-COLUMN($L$1))/6)</f>
        <v/>
      </c>
      <c r="AK112" s="61" t="e">
        <f>IF($I112="(送料別)",0,VLOOKUP($H112,業務便!$A$20:$O$29,4+(COLUMN()-COLUMN($M$1))/6,FALSE))</f>
        <v>#N/A</v>
      </c>
      <c r="AL112" s="62" t="e">
        <f t="shared" ca="1" si="64"/>
        <v>#VALUE!</v>
      </c>
      <c r="AM112" s="59" t="e">
        <f t="shared" ca="1" si="65"/>
        <v>#VALUE!</v>
      </c>
      <c r="AN112" s="60" t="e">
        <f t="shared" ca="1" si="66"/>
        <v>#VALUE!</v>
      </c>
      <c r="AO112" s="61" t="e">
        <f t="shared" ca="1" si="67"/>
        <v>#VALUE!</v>
      </c>
      <c r="AP112" s="61" t="str">
        <f ca="1">OFFSET(業務便入力!$W112,0,(COLUMN()-COLUMN($L$1))/6)</f>
        <v/>
      </c>
      <c r="AQ112" s="61" t="e">
        <f>IF($I112="(送料別)",0,VLOOKUP($H112,業務便!$A$20:$O$29,4+(COLUMN()-COLUMN($M$1))/6,FALSE))</f>
        <v>#N/A</v>
      </c>
      <c r="AR112" s="62" t="e">
        <f t="shared" ca="1" si="68"/>
        <v>#VALUE!</v>
      </c>
      <c r="AS112" s="59" t="e">
        <f t="shared" ca="1" si="69"/>
        <v>#VALUE!</v>
      </c>
      <c r="AT112" s="60" t="e">
        <f t="shared" ca="1" si="70"/>
        <v>#VALUE!</v>
      </c>
      <c r="AU112" s="61" t="e">
        <f t="shared" ca="1" si="71"/>
        <v>#VALUE!</v>
      </c>
      <c r="AV112" s="61" t="str">
        <f ca="1">OFFSET(業務便入力!$W112,0,(COLUMN()-COLUMN($L$1))/6)</f>
        <v/>
      </c>
      <c r="AW112" s="61" t="e">
        <f>IF($I112="(送料別)",0,VLOOKUP($H112,業務便!$A$20:$O$29,4+(COLUMN()-COLUMN($M$1))/6,FALSE))</f>
        <v>#N/A</v>
      </c>
      <c r="AX112" s="62" t="e">
        <f t="shared" ca="1" si="72"/>
        <v>#VALUE!</v>
      </c>
      <c r="AY112" s="59" t="e">
        <f t="shared" ca="1" si="73"/>
        <v>#VALUE!</v>
      </c>
      <c r="AZ112" s="60" t="e">
        <f t="shared" ca="1" si="74"/>
        <v>#VALUE!</v>
      </c>
      <c r="BA112" s="61" t="e">
        <f t="shared" ca="1" si="75"/>
        <v>#VALUE!</v>
      </c>
      <c r="BB112" s="61" t="str">
        <f ca="1">OFFSET(業務便入力!$W112,0,(COLUMN()-COLUMN($L$1))/6)</f>
        <v/>
      </c>
      <c r="BC112" s="61" t="e">
        <f>IF($I112="(送料別)",0,VLOOKUP($H112,業務便!$A$20:$O$29,4+(COLUMN()-COLUMN($M$1))/6,FALSE))</f>
        <v>#N/A</v>
      </c>
      <c r="BD112" s="62" t="e">
        <f t="shared" ca="1" si="76"/>
        <v>#VALUE!</v>
      </c>
      <c r="BE112" s="59" t="e">
        <f t="shared" ca="1" si="77"/>
        <v>#VALUE!</v>
      </c>
      <c r="BF112" s="60" t="e">
        <f t="shared" ca="1" si="78"/>
        <v>#VALUE!</v>
      </c>
      <c r="BG112" s="61" t="e">
        <f t="shared" ca="1" si="79"/>
        <v>#VALUE!</v>
      </c>
      <c r="BH112" s="61" t="str">
        <f ca="1">OFFSET(業務便入力!$W112,0,(COLUMN()-COLUMN($L$1))/6)</f>
        <v/>
      </c>
      <c r="BI112" s="61" t="e">
        <f>IF($I112="(送料別)",0,VLOOKUP($H112,業務便!$A$20:$O$29,4+(COLUMN()-COLUMN($M$1))/6,FALSE))</f>
        <v>#N/A</v>
      </c>
      <c r="BJ112" s="62" t="e">
        <f t="shared" ca="1" si="80"/>
        <v>#VALUE!</v>
      </c>
      <c r="BK112" s="59" t="e">
        <f t="shared" ca="1" si="81"/>
        <v>#VALUE!</v>
      </c>
      <c r="BL112" s="60" t="e">
        <f t="shared" ca="1" si="82"/>
        <v>#VALUE!</v>
      </c>
      <c r="BM112" s="61" t="e">
        <f t="shared" ca="1" si="83"/>
        <v>#VALUE!</v>
      </c>
      <c r="BN112" s="61" t="str">
        <f ca="1">OFFSET(業務便入力!$W112,0,(COLUMN()-COLUMN($L$1))/6)</f>
        <v/>
      </c>
      <c r="BO112" s="61" t="e">
        <f>IF($I112="(送料別)",0,VLOOKUP($H112,業務便!$A$20:$O$29,4+(COLUMN()-COLUMN($M$1))/6,FALSE))</f>
        <v>#N/A</v>
      </c>
      <c r="BP112" s="62" t="e">
        <f t="shared" ca="1" si="84"/>
        <v>#VALUE!</v>
      </c>
      <c r="BQ112" s="59" t="e">
        <f t="shared" ca="1" si="85"/>
        <v>#VALUE!</v>
      </c>
      <c r="BR112" s="60" t="e">
        <f t="shared" ca="1" si="86"/>
        <v>#VALUE!</v>
      </c>
      <c r="BS112" s="61" t="e">
        <f t="shared" ca="1" si="87"/>
        <v>#VALUE!</v>
      </c>
      <c r="BT112" s="61" t="str">
        <f ca="1">OFFSET(業務便入力!$W112,0,(COLUMN()-COLUMN($L$1))/6)</f>
        <v/>
      </c>
      <c r="BU112" s="61" t="e">
        <f>IF($I112="(送料別)",0,VLOOKUP($H112,業務便!$A$20:$O$29,4+(COLUMN()-COLUMN($M$1))/6,FALSE))</f>
        <v>#N/A</v>
      </c>
      <c r="BV112" s="62" t="e">
        <f t="shared" ca="1" si="88"/>
        <v>#VALUE!</v>
      </c>
      <c r="BW112" s="59" t="e">
        <f t="shared" ca="1" si="89"/>
        <v>#VALUE!</v>
      </c>
      <c r="BX112" s="60" t="e">
        <f t="shared" ca="1" si="90"/>
        <v>#VALUE!</v>
      </c>
      <c r="BY112" s="61" t="e">
        <f t="shared" ca="1" si="91"/>
        <v>#VALUE!</v>
      </c>
      <c r="BZ112" s="61" t="str">
        <f ca="1">OFFSET(業務便入力!$W112,0,(COLUMN()-COLUMN($L$1))/6)</f>
        <v/>
      </c>
      <c r="CA112" s="61" t="e">
        <f>IF($I112="(送料別)",0,VLOOKUP($H112,業務便!$A$20:$O$29,4+(COLUMN()-COLUMN($M$1))/6,FALSE))</f>
        <v>#N/A</v>
      </c>
      <c r="CB112" s="62" t="e">
        <f t="shared" ca="1" si="92"/>
        <v>#VALUE!</v>
      </c>
      <c r="CC112" s="59" t="e">
        <f t="shared" ca="1" si="93"/>
        <v>#VALUE!</v>
      </c>
      <c r="CD112" s="60" t="e">
        <f t="shared" ca="1" si="94"/>
        <v>#VALUE!</v>
      </c>
      <c r="CE112" s="61" t="e">
        <f t="shared" ca="1" si="95"/>
        <v>#VALUE!</v>
      </c>
    </row>
    <row r="113" spans="1:83">
      <c r="A113" s="6">
        <v>110</v>
      </c>
      <c r="B113" s="158" t="str">
        <f>IF(ISBLANK(業務便入力!B113),"",業務便入力!B113)</f>
        <v/>
      </c>
      <c r="C113" s="5" t="str">
        <f>IF(ISBLANK(業務便入力!C113),"",業務便入力!C113)</f>
        <v/>
      </c>
      <c r="D113" s="15">
        <f>IF(ISBLANK(宅配便仮計算!D113),"",宅配便仮計算!D113)</f>
        <v>0.85</v>
      </c>
      <c r="E113" s="5" t="str">
        <f>IF(ISBLANK(業務便入力!I113),"",業務便入力!I113)</f>
        <v/>
      </c>
      <c r="F113" s="5" t="str">
        <f>IF(ISBLANK(業務便入力!L113),"",業務便入力!L113)</f>
        <v/>
      </c>
      <c r="G113" s="5" t="str">
        <f>IF(ISBLANK(業務便入力!N113),"",IF(業務便入力!P113="以上",1,業務便入力!N113))</f>
        <v/>
      </c>
      <c r="H113" s="5" t="str">
        <f>IF(ISBLANK(業務便入力!Q113),"",業務便入力!Q113)</f>
        <v/>
      </c>
      <c r="I113" s="6" t="str">
        <f>IF(ISBLANK(業務便入力!R113),"",業務便入力!R113)</f>
        <v/>
      </c>
      <c r="J113" s="5" t="str">
        <f>IF(ISBLANK(業務便入力!S113),"",業務便入力!S113)</f>
        <v/>
      </c>
      <c r="K113" s="5" t="str">
        <f>IF(ISBLANK(業務便入力!T113),"",業務便入力!T113)</f>
        <v/>
      </c>
      <c r="L113" s="61" t="str">
        <f ca="1">OFFSET(業務便入力!$W113,0,(COLUMN()-COLUMN($L$1))/6)</f>
        <v/>
      </c>
      <c r="M113" s="61" t="e">
        <f>IF($I113="(送料別)",0,VLOOKUP($H113,業務便!$A$20:$O$29,4+(COLUMN()-COLUMN($M$1))/6,FALSE))</f>
        <v>#N/A</v>
      </c>
      <c r="N113" s="62" t="e">
        <f t="shared" ca="1" si="48"/>
        <v>#VALUE!</v>
      </c>
      <c r="O113" s="59" t="e">
        <f t="shared" ca="1" si="49"/>
        <v>#VALUE!</v>
      </c>
      <c r="P113" s="60" t="e">
        <f t="shared" ca="1" si="50"/>
        <v>#VALUE!</v>
      </c>
      <c r="Q113" s="61" t="e">
        <f t="shared" ca="1" si="51"/>
        <v>#VALUE!</v>
      </c>
      <c r="R113" s="61" t="str">
        <f ca="1">OFFSET(業務便入力!$W113,0,(COLUMN()-COLUMN($L$1))/6)</f>
        <v/>
      </c>
      <c r="S113" s="61" t="e">
        <f>IF($I113="(送料別)",0,VLOOKUP($H113,業務便!$A$20:$O$29,4+(COLUMN()-COLUMN($M$1))/6,FALSE))</f>
        <v>#N/A</v>
      </c>
      <c r="T113" s="62" t="e">
        <f t="shared" ca="1" si="52"/>
        <v>#VALUE!</v>
      </c>
      <c r="U113" s="59" t="e">
        <f t="shared" ca="1" si="53"/>
        <v>#VALUE!</v>
      </c>
      <c r="V113" s="60" t="e">
        <f t="shared" ca="1" si="54"/>
        <v>#VALUE!</v>
      </c>
      <c r="W113" s="61" t="e">
        <f t="shared" ca="1" si="55"/>
        <v>#VALUE!</v>
      </c>
      <c r="X113" s="61" t="str">
        <f ca="1">OFFSET(業務便入力!$W113,0,(COLUMN()-COLUMN($L$1))/6)</f>
        <v/>
      </c>
      <c r="Y113" s="61" t="e">
        <f>IF($I113="(送料別)",0,VLOOKUP($H113,業務便!$A$20:$O$29,4+(COLUMN()-COLUMN($M$1))/6,FALSE))</f>
        <v>#N/A</v>
      </c>
      <c r="Z113" s="62" t="e">
        <f t="shared" ca="1" si="56"/>
        <v>#VALUE!</v>
      </c>
      <c r="AA113" s="59" t="e">
        <f t="shared" ca="1" si="57"/>
        <v>#VALUE!</v>
      </c>
      <c r="AB113" s="60" t="e">
        <f t="shared" ca="1" si="58"/>
        <v>#VALUE!</v>
      </c>
      <c r="AC113" s="61" t="e">
        <f t="shared" ca="1" si="59"/>
        <v>#VALUE!</v>
      </c>
      <c r="AD113" s="61" t="str">
        <f ca="1">OFFSET(業務便入力!$W113,0,(COLUMN()-COLUMN($L$1))/6)</f>
        <v/>
      </c>
      <c r="AE113" s="61" t="e">
        <f>IF($I113="(送料別)",0,VLOOKUP($H113,業務便!$A$20:$O$29,4+(COLUMN()-COLUMN($M$1))/6,FALSE))</f>
        <v>#N/A</v>
      </c>
      <c r="AF113" s="62" t="e">
        <f t="shared" ca="1" si="60"/>
        <v>#VALUE!</v>
      </c>
      <c r="AG113" s="59" t="e">
        <f t="shared" ca="1" si="61"/>
        <v>#VALUE!</v>
      </c>
      <c r="AH113" s="60" t="e">
        <f t="shared" ca="1" si="62"/>
        <v>#VALUE!</v>
      </c>
      <c r="AI113" s="61" t="e">
        <f t="shared" ca="1" si="63"/>
        <v>#VALUE!</v>
      </c>
      <c r="AJ113" s="61" t="str">
        <f ca="1">OFFSET(業務便入力!$W113,0,(COLUMN()-COLUMN($L$1))/6)</f>
        <v/>
      </c>
      <c r="AK113" s="61" t="e">
        <f>IF($I113="(送料別)",0,VLOOKUP($H113,業務便!$A$20:$O$29,4+(COLUMN()-COLUMN($M$1))/6,FALSE))</f>
        <v>#N/A</v>
      </c>
      <c r="AL113" s="62" t="e">
        <f t="shared" ca="1" si="64"/>
        <v>#VALUE!</v>
      </c>
      <c r="AM113" s="59" t="e">
        <f t="shared" ca="1" si="65"/>
        <v>#VALUE!</v>
      </c>
      <c r="AN113" s="60" t="e">
        <f t="shared" ca="1" si="66"/>
        <v>#VALUE!</v>
      </c>
      <c r="AO113" s="61" t="e">
        <f t="shared" ca="1" si="67"/>
        <v>#VALUE!</v>
      </c>
      <c r="AP113" s="61" t="str">
        <f ca="1">OFFSET(業務便入力!$W113,0,(COLUMN()-COLUMN($L$1))/6)</f>
        <v/>
      </c>
      <c r="AQ113" s="61" t="e">
        <f>IF($I113="(送料別)",0,VLOOKUP($H113,業務便!$A$20:$O$29,4+(COLUMN()-COLUMN($M$1))/6,FALSE))</f>
        <v>#N/A</v>
      </c>
      <c r="AR113" s="62" t="e">
        <f t="shared" ca="1" si="68"/>
        <v>#VALUE!</v>
      </c>
      <c r="AS113" s="59" t="e">
        <f t="shared" ca="1" si="69"/>
        <v>#VALUE!</v>
      </c>
      <c r="AT113" s="60" t="e">
        <f t="shared" ca="1" si="70"/>
        <v>#VALUE!</v>
      </c>
      <c r="AU113" s="61" t="e">
        <f t="shared" ca="1" si="71"/>
        <v>#VALUE!</v>
      </c>
      <c r="AV113" s="61" t="str">
        <f ca="1">OFFSET(業務便入力!$W113,0,(COLUMN()-COLUMN($L$1))/6)</f>
        <v/>
      </c>
      <c r="AW113" s="61" t="e">
        <f>IF($I113="(送料別)",0,VLOOKUP($H113,業務便!$A$20:$O$29,4+(COLUMN()-COLUMN($M$1))/6,FALSE))</f>
        <v>#N/A</v>
      </c>
      <c r="AX113" s="62" t="e">
        <f t="shared" ca="1" si="72"/>
        <v>#VALUE!</v>
      </c>
      <c r="AY113" s="59" t="e">
        <f t="shared" ca="1" si="73"/>
        <v>#VALUE!</v>
      </c>
      <c r="AZ113" s="60" t="e">
        <f t="shared" ca="1" si="74"/>
        <v>#VALUE!</v>
      </c>
      <c r="BA113" s="61" t="e">
        <f t="shared" ca="1" si="75"/>
        <v>#VALUE!</v>
      </c>
      <c r="BB113" s="61" t="str">
        <f ca="1">OFFSET(業務便入力!$W113,0,(COLUMN()-COLUMN($L$1))/6)</f>
        <v/>
      </c>
      <c r="BC113" s="61" t="e">
        <f>IF($I113="(送料別)",0,VLOOKUP($H113,業務便!$A$20:$O$29,4+(COLUMN()-COLUMN($M$1))/6,FALSE))</f>
        <v>#N/A</v>
      </c>
      <c r="BD113" s="62" t="e">
        <f t="shared" ca="1" si="76"/>
        <v>#VALUE!</v>
      </c>
      <c r="BE113" s="59" t="e">
        <f t="shared" ca="1" si="77"/>
        <v>#VALUE!</v>
      </c>
      <c r="BF113" s="60" t="e">
        <f t="shared" ca="1" si="78"/>
        <v>#VALUE!</v>
      </c>
      <c r="BG113" s="61" t="e">
        <f t="shared" ca="1" si="79"/>
        <v>#VALUE!</v>
      </c>
      <c r="BH113" s="61" t="str">
        <f ca="1">OFFSET(業務便入力!$W113,0,(COLUMN()-COLUMN($L$1))/6)</f>
        <v/>
      </c>
      <c r="BI113" s="61" t="e">
        <f>IF($I113="(送料別)",0,VLOOKUP($H113,業務便!$A$20:$O$29,4+(COLUMN()-COLUMN($M$1))/6,FALSE))</f>
        <v>#N/A</v>
      </c>
      <c r="BJ113" s="62" t="e">
        <f t="shared" ca="1" si="80"/>
        <v>#VALUE!</v>
      </c>
      <c r="BK113" s="59" t="e">
        <f t="shared" ca="1" si="81"/>
        <v>#VALUE!</v>
      </c>
      <c r="BL113" s="60" t="e">
        <f t="shared" ca="1" si="82"/>
        <v>#VALUE!</v>
      </c>
      <c r="BM113" s="61" t="e">
        <f t="shared" ca="1" si="83"/>
        <v>#VALUE!</v>
      </c>
      <c r="BN113" s="61" t="str">
        <f ca="1">OFFSET(業務便入力!$W113,0,(COLUMN()-COLUMN($L$1))/6)</f>
        <v/>
      </c>
      <c r="BO113" s="61" t="e">
        <f>IF($I113="(送料別)",0,VLOOKUP($H113,業務便!$A$20:$O$29,4+(COLUMN()-COLUMN($M$1))/6,FALSE))</f>
        <v>#N/A</v>
      </c>
      <c r="BP113" s="62" t="e">
        <f t="shared" ca="1" si="84"/>
        <v>#VALUE!</v>
      </c>
      <c r="BQ113" s="59" t="e">
        <f t="shared" ca="1" si="85"/>
        <v>#VALUE!</v>
      </c>
      <c r="BR113" s="60" t="e">
        <f t="shared" ca="1" si="86"/>
        <v>#VALUE!</v>
      </c>
      <c r="BS113" s="61" t="e">
        <f t="shared" ca="1" si="87"/>
        <v>#VALUE!</v>
      </c>
      <c r="BT113" s="61" t="str">
        <f ca="1">OFFSET(業務便入力!$W113,0,(COLUMN()-COLUMN($L$1))/6)</f>
        <v/>
      </c>
      <c r="BU113" s="61" t="e">
        <f>IF($I113="(送料別)",0,VLOOKUP($H113,業務便!$A$20:$O$29,4+(COLUMN()-COLUMN($M$1))/6,FALSE))</f>
        <v>#N/A</v>
      </c>
      <c r="BV113" s="62" t="e">
        <f t="shared" ca="1" si="88"/>
        <v>#VALUE!</v>
      </c>
      <c r="BW113" s="59" t="e">
        <f t="shared" ca="1" si="89"/>
        <v>#VALUE!</v>
      </c>
      <c r="BX113" s="60" t="e">
        <f t="shared" ca="1" si="90"/>
        <v>#VALUE!</v>
      </c>
      <c r="BY113" s="61" t="e">
        <f t="shared" ca="1" si="91"/>
        <v>#VALUE!</v>
      </c>
      <c r="BZ113" s="61" t="str">
        <f ca="1">OFFSET(業務便入力!$W113,0,(COLUMN()-COLUMN($L$1))/6)</f>
        <v/>
      </c>
      <c r="CA113" s="61" t="e">
        <f>IF($I113="(送料別)",0,VLOOKUP($H113,業務便!$A$20:$O$29,4+(COLUMN()-COLUMN($M$1))/6,FALSE))</f>
        <v>#N/A</v>
      </c>
      <c r="CB113" s="62" t="e">
        <f t="shared" ca="1" si="92"/>
        <v>#VALUE!</v>
      </c>
      <c r="CC113" s="59" t="e">
        <f t="shared" ca="1" si="93"/>
        <v>#VALUE!</v>
      </c>
      <c r="CD113" s="60" t="e">
        <f t="shared" ca="1" si="94"/>
        <v>#VALUE!</v>
      </c>
      <c r="CE113" s="61" t="e">
        <f t="shared" ca="1" si="95"/>
        <v>#VALUE!</v>
      </c>
    </row>
    <row r="114" spans="1:83">
      <c r="A114" s="6">
        <v>111</v>
      </c>
      <c r="B114" s="158" t="str">
        <f>IF(ISBLANK(業務便入力!B114),"",業務便入力!B114)</f>
        <v/>
      </c>
      <c r="C114" s="5" t="str">
        <f>IF(ISBLANK(業務便入力!C114),"",業務便入力!C114)</f>
        <v/>
      </c>
      <c r="D114" s="15">
        <f>IF(ISBLANK(宅配便仮計算!D114),"",宅配便仮計算!D114)</f>
        <v>0.85</v>
      </c>
      <c r="E114" s="5" t="str">
        <f>IF(ISBLANK(業務便入力!I114),"",業務便入力!I114)</f>
        <v/>
      </c>
      <c r="F114" s="5" t="str">
        <f>IF(ISBLANK(業務便入力!L114),"",業務便入力!L114)</f>
        <v/>
      </c>
      <c r="G114" s="5" t="str">
        <f>IF(ISBLANK(業務便入力!N114),"",IF(業務便入力!P114="以上",1,業務便入力!N114))</f>
        <v/>
      </c>
      <c r="H114" s="5" t="str">
        <f>IF(ISBLANK(業務便入力!Q114),"",業務便入力!Q114)</f>
        <v/>
      </c>
      <c r="I114" s="6" t="str">
        <f>IF(ISBLANK(業務便入力!R114),"",業務便入力!R114)</f>
        <v/>
      </c>
      <c r="J114" s="5" t="str">
        <f>IF(ISBLANK(業務便入力!S114),"",業務便入力!S114)</f>
        <v/>
      </c>
      <c r="K114" s="5" t="str">
        <f>IF(ISBLANK(業務便入力!T114),"",業務便入力!T114)</f>
        <v/>
      </c>
      <c r="L114" s="61" t="str">
        <f ca="1">OFFSET(業務便入力!$W114,0,(COLUMN()-COLUMN($L$1))/6)</f>
        <v/>
      </c>
      <c r="M114" s="61" t="e">
        <f>IF($I114="(送料別)",0,VLOOKUP($H114,業務便!$A$20:$O$29,4+(COLUMN()-COLUMN($M$1))/6,FALSE))</f>
        <v>#N/A</v>
      </c>
      <c r="N114" s="62" t="e">
        <f t="shared" ca="1" si="48"/>
        <v>#VALUE!</v>
      </c>
      <c r="O114" s="59" t="e">
        <f t="shared" ca="1" si="49"/>
        <v>#VALUE!</v>
      </c>
      <c r="P114" s="60" t="e">
        <f t="shared" ca="1" si="50"/>
        <v>#VALUE!</v>
      </c>
      <c r="Q114" s="61" t="e">
        <f t="shared" ca="1" si="51"/>
        <v>#VALUE!</v>
      </c>
      <c r="R114" s="61" t="str">
        <f ca="1">OFFSET(業務便入力!$W114,0,(COLUMN()-COLUMN($L$1))/6)</f>
        <v/>
      </c>
      <c r="S114" s="61" t="e">
        <f>IF($I114="(送料別)",0,VLOOKUP($H114,業務便!$A$20:$O$29,4+(COLUMN()-COLUMN($M$1))/6,FALSE))</f>
        <v>#N/A</v>
      </c>
      <c r="T114" s="62" t="e">
        <f t="shared" ca="1" si="52"/>
        <v>#VALUE!</v>
      </c>
      <c r="U114" s="59" t="e">
        <f t="shared" ca="1" si="53"/>
        <v>#VALUE!</v>
      </c>
      <c r="V114" s="60" t="e">
        <f t="shared" ca="1" si="54"/>
        <v>#VALUE!</v>
      </c>
      <c r="W114" s="61" t="e">
        <f t="shared" ca="1" si="55"/>
        <v>#VALUE!</v>
      </c>
      <c r="X114" s="61" t="str">
        <f ca="1">OFFSET(業務便入力!$W114,0,(COLUMN()-COLUMN($L$1))/6)</f>
        <v/>
      </c>
      <c r="Y114" s="61" t="e">
        <f>IF($I114="(送料別)",0,VLOOKUP($H114,業務便!$A$20:$O$29,4+(COLUMN()-COLUMN($M$1))/6,FALSE))</f>
        <v>#N/A</v>
      </c>
      <c r="Z114" s="62" t="e">
        <f t="shared" ca="1" si="56"/>
        <v>#VALUE!</v>
      </c>
      <c r="AA114" s="59" t="e">
        <f t="shared" ca="1" si="57"/>
        <v>#VALUE!</v>
      </c>
      <c r="AB114" s="60" t="e">
        <f t="shared" ca="1" si="58"/>
        <v>#VALUE!</v>
      </c>
      <c r="AC114" s="61" t="e">
        <f t="shared" ca="1" si="59"/>
        <v>#VALUE!</v>
      </c>
      <c r="AD114" s="61" t="str">
        <f ca="1">OFFSET(業務便入力!$W114,0,(COLUMN()-COLUMN($L$1))/6)</f>
        <v/>
      </c>
      <c r="AE114" s="61" t="e">
        <f>IF($I114="(送料別)",0,VLOOKUP($H114,業務便!$A$20:$O$29,4+(COLUMN()-COLUMN($M$1))/6,FALSE))</f>
        <v>#N/A</v>
      </c>
      <c r="AF114" s="62" t="e">
        <f t="shared" ca="1" si="60"/>
        <v>#VALUE!</v>
      </c>
      <c r="AG114" s="59" t="e">
        <f t="shared" ca="1" si="61"/>
        <v>#VALUE!</v>
      </c>
      <c r="AH114" s="60" t="e">
        <f t="shared" ca="1" si="62"/>
        <v>#VALUE!</v>
      </c>
      <c r="AI114" s="61" t="e">
        <f t="shared" ca="1" si="63"/>
        <v>#VALUE!</v>
      </c>
      <c r="AJ114" s="61" t="str">
        <f ca="1">OFFSET(業務便入力!$W114,0,(COLUMN()-COLUMN($L$1))/6)</f>
        <v/>
      </c>
      <c r="AK114" s="61" t="e">
        <f>IF($I114="(送料別)",0,VLOOKUP($H114,業務便!$A$20:$O$29,4+(COLUMN()-COLUMN($M$1))/6,FALSE))</f>
        <v>#N/A</v>
      </c>
      <c r="AL114" s="62" t="e">
        <f t="shared" ca="1" si="64"/>
        <v>#VALUE!</v>
      </c>
      <c r="AM114" s="59" t="e">
        <f t="shared" ca="1" si="65"/>
        <v>#VALUE!</v>
      </c>
      <c r="AN114" s="60" t="e">
        <f t="shared" ca="1" si="66"/>
        <v>#VALUE!</v>
      </c>
      <c r="AO114" s="61" t="e">
        <f t="shared" ca="1" si="67"/>
        <v>#VALUE!</v>
      </c>
      <c r="AP114" s="61" t="str">
        <f ca="1">OFFSET(業務便入力!$W114,0,(COLUMN()-COLUMN($L$1))/6)</f>
        <v/>
      </c>
      <c r="AQ114" s="61" t="e">
        <f>IF($I114="(送料別)",0,VLOOKUP($H114,業務便!$A$20:$O$29,4+(COLUMN()-COLUMN($M$1))/6,FALSE))</f>
        <v>#N/A</v>
      </c>
      <c r="AR114" s="62" t="e">
        <f t="shared" ca="1" si="68"/>
        <v>#VALUE!</v>
      </c>
      <c r="AS114" s="59" t="e">
        <f t="shared" ca="1" si="69"/>
        <v>#VALUE!</v>
      </c>
      <c r="AT114" s="60" t="e">
        <f t="shared" ca="1" si="70"/>
        <v>#VALUE!</v>
      </c>
      <c r="AU114" s="61" t="e">
        <f t="shared" ca="1" si="71"/>
        <v>#VALUE!</v>
      </c>
      <c r="AV114" s="61" t="str">
        <f ca="1">OFFSET(業務便入力!$W114,0,(COLUMN()-COLUMN($L$1))/6)</f>
        <v/>
      </c>
      <c r="AW114" s="61" t="e">
        <f>IF($I114="(送料別)",0,VLOOKUP($H114,業務便!$A$20:$O$29,4+(COLUMN()-COLUMN($M$1))/6,FALSE))</f>
        <v>#N/A</v>
      </c>
      <c r="AX114" s="62" t="e">
        <f t="shared" ca="1" si="72"/>
        <v>#VALUE!</v>
      </c>
      <c r="AY114" s="59" t="e">
        <f t="shared" ca="1" si="73"/>
        <v>#VALUE!</v>
      </c>
      <c r="AZ114" s="60" t="e">
        <f t="shared" ca="1" si="74"/>
        <v>#VALUE!</v>
      </c>
      <c r="BA114" s="61" t="e">
        <f t="shared" ca="1" si="75"/>
        <v>#VALUE!</v>
      </c>
      <c r="BB114" s="61" t="str">
        <f ca="1">OFFSET(業務便入力!$W114,0,(COLUMN()-COLUMN($L$1))/6)</f>
        <v/>
      </c>
      <c r="BC114" s="61" t="e">
        <f>IF($I114="(送料別)",0,VLOOKUP($H114,業務便!$A$20:$O$29,4+(COLUMN()-COLUMN($M$1))/6,FALSE))</f>
        <v>#N/A</v>
      </c>
      <c r="BD114" s="62" t="e">
        <f t="shared" ca="1" si="76"/>
        <v>#VALUE!</v>
      </c>
      <c r="BE114" s="59" t="e">
        <f t="shared" ca="1" si="77"/>
        <v>#VALUE!</v>
      </c>
      <c r="BF114" s="60" t="e">
        <f t="shared" ca="1" si="78"/>
        <v>#VALUE!</v>
      </c>
      <c r="BG114" s="61" t="e">
        <f t="shared" ca="1" si="79"/>
        <v>#VALUE!</v>
      </c>
      <c r="BH114" s="61" t="str">
        <f ca="1">OFFSET(業務便入力!$W114,0,(COLUMN()-COLUMN($L$1))/6)</f>
        <v/>
      </c>
      <c r="BI114" s="61" t="e">
        <f>IF($I114="(送料別)",0,VLOOKUP($H114,業務便!$A$20:$O$29,4+(COLUMN()-COLUMN($M$1))/6,FALSE))</f>
        <v>#N/A</v>
      </c>
      <c r="BJ114" s="62" t="e">
        <f t="shared" ca="1" si="80"/>
        <v>#VALUE!</v>
      </c>
      <c r="BK114" s="59" t="e">
        <f t="shared" ca="1" si="81"/>
        <v>#VALUE!</v>
      </c>
      <c r="BL114" s="60" t="e">
        <f t="shared" ca="1" si="82"/>
        <v>#VALUE!</v>
      </c>
      <c r="BM114" s="61" t="e">
        <f t="shared" ca="1" si="83"/>
        <v>#VALUE!</v>
      </c>
      <c r="BN114" s="61" t="str">
        <f ca="1">OFFSET(業務便入力!$W114,0,(COLUMN()-COLUMN($L$1))/6)</f>
        <v/>
      </c>
      <c r="BO114" s="61" t="e">
        <f>IF($I114="(送料別)",0,VLOOKUP($H114,業務便!$A$20:$O$29,4+(COLUMN()-COLUMN($M$1))/6,FALSE))</f>
        <v>#N/A</v>
      </c>
      <c r="BP114" s="62" t="e">
        <f t="shared" ca="1" si="84"/>
        <v>#VALUE!</v>
      </c>
      <c r="BQ114" s="59" t="e">
        <f t="shared" ca="1" si="85"/>
        <v>#VALUE!</v>
      </c>
      <c r="BR114" s="60" t="e">
        <f t="shared" ca="1" si="86"/>
        <v>#VALUE!</v>
      </c>
      <c r="BS114" s="61" t="e">
        <f t="shared" ca="1" si="87"/>
        <v>#VALUE!</v>
      </c>
      <c r="BT114" s="61" t="str">
        <f ca="1">OFFSET(業務便入力!$W114,0,(COLUMN()-COLUMN($L$1))/6)</f>
        <v/>
      </c>
      <c r="BU114" s="61" t="e">
        <f>IF($I114="(送料別)",0,VLOOKUP($H114,業務便!$A$20:$O$29,4+(COLUMN()-COLUMN($M$1))/6,FALSE))</f>
        <v>#N/A</v>
      </c>
      <c r="BV114" s="62" t="e">
        <f t="shared" ca="1" si="88"/>
        <v>#VALUE!</v>
      </c>
      <c r="BW114" s="59" t="e">
        <f t="shared" ca="1" si="89"/>
        <v>#VALUE!</v>
      </c>
      <c r="BX114" s="60" t="e">
        <f t="shared" ca="1" si="90"/>
        <v>#VALUE!</v>
      </c>
      <c r="BY114" s="61" t="e">
        <f t="shared" ca="1" si="91"/>
        <v>#VALUE!</v>
      </c>
      <c r="BZ114" s="61" t="str">
        <f ca="1">OFFSET(業務便入力!$W114,0,(COLUMN()-COLUMN($L$1))/6)</f>
        <v/>
      </c>
      <c r="CA114" s="61" t="e">
        <f>IF($I114="(送料別)",0,VLOOKUP($H114,業務便!$A$20:$O$29,4+(COLUMN()-COLUMN($M$1))/6,FALSE))</f>
        <v>#N/A</v>
      </c>
      <c r="CB114" s="62" t="e">
        <f t="shared" ca="1" si="92"/>
        <v>#VALUE!</v>
      </c>
      <c r="CC114" s="59" t="e">
        <f t="shared" ca="1" si="93"/>
        <v>#VALUE!</v>
      </c>
      <c r="CD114" s="60" t="e">
        <f t="shared" ca="1" si="94"/>
        <v>#VALUE!</v>
      </c>
      <c r="CE114" s="61" t="e">
        <f t="shared" ca="1" si="95"/>
        <v>#VALUE!</v>
      </c>
    </row>
    <row r="115" spans="1:83">
      <c r="A115" s="6">
        <v>112</v>
      </c>
      <c r="B115" s="158" t="str">
        <f>IF(ISBLANK(業務便入力!B115),"",業務便入力!B115)</f>
        <v/>
      </c>
      <c r="C115" s="5" t="str">
        <f>IF(ISBLANK(業務便入力!C115),"",業務便入力!C115)</f>
        <v/>
      </c>
      <c r="D115" s="15">
        <f>IF(ISBLANK(宅配便仮計算!D115),"",宅配便仮計算!D115)</f>
        <v>0.85</v>
      </c>
      <c r="E115" s="5" t="str">
        <f>IF(ISBLANK(業務便入力!I115),"",業務便入力!I115)</f>
        <v/>
      </c>
      <c r="F115" s="5" t="str">
        <f>IF(ISBLANK(業務便入力!L115),"",業務便入力!L115)</f>
        <v/>
      </c>
      <c r="G115" s="5" t="str">
        <f>IF(ISBLANK(業務便入力!N115),"",IF(業務便入力!P115="以上",1,業務便入力!N115))</f>
        <v/>
      </c>
      <c r="H115" s="5" t="str">
        <f>IF(ISBLANK(業務便入力!Q115),"",業務便入力!Q115)</f>
        <v/>
      </c>
      <c r="I115" s="6" t="str">
        <f>IF(ISBLANK(業務便入力!R115),"",業務便入力!R115)</f>
        <v/>
      </c>
      <c r="J115" s="5" t="str">
        <f>IF(ISBLANK(業務便入力!S115),"",業務便入力!S115)</f>
        <v/>
      </c>
      <c r="K115" s="5" t="str">
        <f>IF(ISBLANK(業務便入力!T115),"",業務便入力!T115)</f>
        <v/>
      </c>
      <c r="L115" s="61" t="str">
        <f ca="1">OFFSET(業務便入力!$W115,0,(COLUMN()-COLUMN($L$1))/6)</f>
        <v/>
      </c>
      <c r="M115" s="61" t="e">
        <f>IF($I115="(送料別)",0,VLOOKUP($H115,業務便!$A$20:$O$29,4+(COLUMN()-COLUMN($M$1))/6,FALSE))</f>
        <v>#N/A</v>
      </c>
      <c r="N115" s="62" t="e">
        <f t="shared" ca="1" si="48"/>
        <v>#VALUE!</v>
      </c>
      <c r="O115" s="59" t="e">
        <f t="shared" ca="1" si="49"/>
        <v>#VALUE!</v>
      </c>
      <c r="P115" s="60" t="e">
        <f t="shared" ca="1" si="50"/>
        <v>#VALUE!</v>
      </c>
      <c r="Q115" s="61" t="e">
        <f t="shared" ca="1" si="51"/>
        <v>#VALUE!</v>
      </c>
      <c r="R115" s="61" t="str">
        <f ca="1">OFFSET(業務便入力!$W115,0,(COLUMN()-COLUMN($L$1))/6)</f>
        <v/>
      </c>
      <c r="S115" s="61" t="e">
        <f>IF($I115="(送料別)",0,VLOOKUP($H115,業務便!$A$20:$O$29,4+(COLUMN()-COLUMN($M$1))/6,FALSE))</f>
        <v>#N/A</v>
      </c>
      <c r="T115" s="62" t="e">
        <f t="shared" ca="1" si="52"/>
        <v>#VALUE!</v>
      </c>
      <c r="U115" s="59" t="e">
        <f t="shared" ca="1" si="53"/>
        <v>#VALUE!</v>
      </c>
      <c r="V115" s="60" t="e">
        <f t="shared" ca="1" si="54"/>
        <v>#VALUE!</v>
      </c>
      <c r="W115" s="61" t="e">
        <f t="shared" ca="1" si="55"/>
        <v>#VALUE!</v>
      </c>
      <c r="X115" s="61" t="str">
        <f ca="1">OFFSET(業務便入力!$W115,0,(COLUMN()-COLUMN($L$1))/6)</f>
        <v/>
      </c>
      <c r="Y115" s="61" t="e">
        <f>IF($I115="(送料別)",0,VLOOKUP($H115,業務便!$A$20:$O$29,4+(COLUMN()-COLUMN($M$1))/6,FALSE))</f>
        <v>#N/A</v>
      </c>
      <c r="Z115" s="62" t="e">
        <f t="shared" ca="1" si="56"/>
        <v>#VALUE!</v>
      </c>
      <c r="AA115" s="59" t="e">
        <f t="shared" ca="1" si="57"/>
        <v>#VALUE!</v>
      </c>
      <c r="AB115" s="60" t="e">
        <f t="shared" ca="1" si="58"/>
        <v>#VALUE!</v>
      </c>
      <c r="AC115" s="61" t="e">
        <f t="shared" ca="1" si="59"/>
        <v>#VALUE!</v>
      </c>
      <c r="AD115" s="61" t="str">
        <f ca="1">OFFSET(業務便入力!$W115,0,(COLUMN()-COLUMN($L$1))/6)</f>
        <v/>
      </c>
      <c r="AE115" s="61" t="e">
        <f>IF($I115="(送料別)",0,VLOOKUP($H115,業務便!$A$20:$O$29,4+(COLUMN()-COLUMN($M$1))/6,FALSE))</f>
        <v>#N/A</v>
      </c>
      <c r="AF115" s="62" t="e">
        <f t="shared" ca="1" si="60"/>
        <v>#VALUE!</v>
      </c>
      <c r="AG115" s="59" t="e">
        <f t="shared" ca="1" si="61"/>
        <v>#VALUE!</v>
      </c>
      <c r="AH115" s="60" t="e">
        <f t="shared" ca="1" si="62"/>
        <v>#VALUE!</v>
      </c>
      <c r="AI115" s="61" t="e">
        <f t="shared" ca="1" si="63"/>
        <v>#VALUE!</v>
      </c>
      <c r="AJ115" s="61" t="str">
        <f ca="1">OFFSET(業務便入力!$W115,0,(COLUMN()-COLUMN($L$1))/6)</f>
        <v/>
      </c>
      <c r="AK115" s="61" t="e">
        <f>IF($I115="(送料別)",0,VLOOKUP($H115,業務便!$A$20:$O$29,4+(COLUMN()-COLUMN($M$1))/6,FALSE))</f>
        <v>#N/A</v>
      </c>
      <c r="AL115" s="62" t="e">
        <f t="shared" ca="1" si="64"/>
        <v>#VALUE!</v>
      </c>
      <c r="AM115" s="59" t="e">
        <f t="shared" ca="1" si="65"/>
        <v>#VALUE!</v>
      </c>
      <c r="AN115" s="60" t="e">
        <f t="shared" ca="1" si="66"/>
        <v>#VALUE!</v>
      </c>
      <c r="AO115" s="61" t="e">
        <f t="shared" ca="1" si="67"/>
        <v>#VALUE!</v>
      </c>
      <c r="AP115" s="61" t="str">
        <f ca="1">OFFSET(業務便入力!$W115,0,(COLUMN()-COLUMN($L$1))/6)</f>
        <v/>
      </c>
      <c r="AQ115" s="61" t="e">
        <f>IF($I115="(送料別)",0,VLOOKUP($H115,業務便!$A$20:$O$29,4+(COLUMN()-COLUMN($M$1))/6,FALSE))</f>
        <v>#N/A</v>
      </c>
      <c r="AR115" s="62" t="e">
        <f t="shared" ca="1" si="68"/>
        <v>#VALUE!</v>
      </c>
      <c r="AS115" s="59" t="e">
        <f t="shared" ca="1" si="69"/>
        <v>#VALUE!</v>
      </c>
      <c r="AT115" s="60" t="e">
        <f t="shared" ca="1" si="70"/>
        <v>#VALUE!</v>
      </c>
      <c r="AU115" s="61" t="e">
        <f t="shared" ca="1" si="71"/>
        <v>#VALUE!</v>
      </c>
      <c r="AV115" s="61" t="str">
        <f ca="1">OFFSET(業務便入力!$W115,0,(COLUMN()-COLUMN($L$1))/6)</f>
        <v/>
      </c>
      <c r="AW115" s="61" t="e">
        <f>IF($I115="(送料別)",0,VLOOKUP($H115,業務便!$A$20:$O$29,4+(COLUMN()-COLUMN($M$1))/6,FALSE))</f>
        <v>#N/A</v>
      </c>
      <c r="AX115" s="62" t="e">
        <f t="shared" ca="1" si="72"/>
        <v>#VALUE!</v>
      </c>
      <c r="AY115" s="59" t="e">
        <f t="shared" ca="1" si="73"/>
        <v>#VALUE!</v>
      </c>
      <c r="AZ115" s="60" t="e">
        <f t="shared" ca="1" si="74"/>
        <v>#VALUE!</v>
      </c>
      <c r="BA115" s="61" t="e">
        <f t="shared" ca="1" si="75"/>
        <v>#VALUE!</v>
      </c>
      <c r="BB115" s="61" t="str">
        <f ca="1">OFFSET(業務便入力!$W115,0,(COLUMN()-COLUMN($L$1))/6)</f>
        <v/>
      </c>
      <c r="BC115" s="61" t="e">
        <f>IF($I115="(送料別)",0,VLOOKUP($H115,業務便!$A$20:$O$29,4+(COLUMN()-COLUMN($M$1))/6,FALSE))</f>
        <v>#N/A</v>
      </c>
      <c r="BD115" s="62" t="e">
        <f t="shared" ca="1" si="76"/>
        <v>#VALUE!</v>
      </c>
      <c r="BE115" s="59" t="e">
        <f t="shared" ca="1" si="77"/>
        <v>#VALUE!</v>
      </c>
      <c r="BF115" s="60" t="e">
        <f t="shared" ca="1" si="78"/>
        <v>#VALUE!</v>
      </c>
      <c r="BG115" s="61" t="e">
        <f t="shared" ca="1" si="79"/>
        <v>#VALUE!</v>
      </c>
      <c r="BH115" s="61" t="str">
        <f ca="1">OFFSET(業務便入力!$W115,0,(COLUMN()-COLUMN($L$1))/6)</f>
        <v/>
      </c>
      <c r="BI115" s="61" t="e">
        <f>IF($I115="(送料別)",0,VLOOKUP($H115,業務便!$A$20:$O$29,4+(COLUMN()-COLUMN($M$1))/6,FALSE))</f>
        <v>#N/A</v>
      </c>
      <c r="BJ115" s="62" t="e">
        <f t="shared" ca="1" si="80"/>
        <v>#VALUE!</v>
      </c>
      <c r="BK115" s="59" t="e">
        <f t="shared" ca="1" si="81"/>
        <v>#VALUE!</v>
      </c>
      <c r="BL115" s="60" t="e">
        <f t="shared" ca="1" si="82"/>
        <v>#VALUE!</v>
      </c>
      <c r="BM115" s="61" t="e">
        <f t="shared" ca="1" si="83"/>
        <v>#VALUE!</v>
      </c>
      <c r="BN115" s="61" t="str">
        <f ca="1">OFFSET(業務便入力!$W115,0,(COLUMN()-COLUMN($L$1))/6)</f>
        <v/>
      </c>
      <c r="BO115" s="61" t="e">
        <f>IF($I115="(送料別)",0,VLOOKUP($H115,業務便!$A$20:$O$29,4+(COLUMN()-COLUMN($M$1))/6,FALSE))</f>
        <v>#N/A</v>
      </c>
      <c r="BP115" s="62" t="e">
        <f t="shared" ca="1" si="84"/>
        <v>#VALUE!</v>
      </c>
      <c r="BQ115" s="59" t="e">
        <f t="shared" ca="1" si="85"/>
        <v>#VALUE!</v>
      </c>
      <c r="BR115" s="60" t="e">
        <f t="shared" ca="1" si="86"/>
        <v>#VALUE!</v>
      </c>
      <c r="BS115" s="61" t="e">
        <f t="shared" ca="1" si="87"/>
        <v>#VALUE!</v>
      </c>
      <c r="BT115" s="61" t="str">
        <f ca="1">OFFSET(業務便入力!$W115,0,(COLUMN()-COLUMN($L$1))/6)</f>
        <v/>
      </c>
      <c r="BU115" s="61" t="e">
        <f>IF($I115="(送料別)",0,VLOOKUP($H115,業務便!$A$20:$O$29,4+(COLUMN()-COLUMN($M$1))/6,FALSE))</f>
        <v>#N/A</v>
      </c>
      <c r="BV115" s="62" t="e">
        <f t="shared" ca="1" si="88"/>
        <v>#VALUE!</v>
      </c>
      <c r="BW115" s="59" t="e">
        <f t="shared" ca="1" si="89"/>
        <v>#VALUE!</v>
      </c>
      <c r="BX115" s="60" t="e">
        <f t="shared" ca="1" si="90"/>
        <v>#VALUE!</v>
      </c>
      <c r="BY115" s="61" t="e">
        <f t="shared" ca="1" si="91"/>
        <v>#VALUE!</v>
      </c>
      <c r="BZ115" s="61" t="str">
        <f ca="1">OFFSET(業務便入力!$W115,0,(COLUMN()-COLUMN($L$1))/6)</f>
        <v/>
      </c>
      <c r="CA115" s="61" t="e">
        <f>IF($I115="(送料別)",0,VLOOKUP($H115,業務便!$A$20:$O$29,4+(COLUMN()-COLUMN($M$1))/6,FALSE))</f>
        <v>#N/A</v>
      </c>
      <c r="CB115" s="62" t="e">
        <f t="shared" ca="1" si="92"/>
        <v>#VALUE!</v>
      </c>
      <c r="CC115" s="59" t="e">
        <f t="shared" ca="1" si="93"/>
        <v>#VALUE!</v>
      </c>
      <c r="CD115" s="60" t="e">
        <f t="shared" ca="1" si="94"/>
        <v>#VALUE!</v>
      </c>
      <c r="CE115" s="61" t="e">
        <f t="shared" ca="1" si="95"/>
        <v>#VALUE!</v>
      </c>
    </row>
    <row r="116" spans="1:83">
      <c r="A116" s="6">
        <v>113</v>
      </c>
      <c r="B116" s="158" t="str">
        <f>IF(ISBLANK(業務便入力!B116),"",業務便入力!B116)</f>
        <v/>
      </c>
      <c r="C116" s="5" t="str">
        <f>IF(ISBLANK(業務便入力!C116),"",業務便入力!C116)</f>
        <v/>
      </c>
      <c r="D116" s="15">
        <f>IF(ISBLANK(宅配便仮計算!D116),"",宅配便仮計算!D116)</f>
        <v>0.85</v>
      </c>
      <c r="E116" s="5" t="str">
        <f>IF(ISBLANK(業務便入力!I116),"",業務便入力!I116)</f>
        <v/>
      </c>
      <c r="F116" s="5" t="str">
        <f>IF(ISBLANK(業務便入力!L116),"",業務便入力!L116)</f>
        <v/>
      </c>
      <c r="G116" s="5" t="str">
        <f>IF(ISBLANK(業務便入力!N116),"",IF(業務便入力!P116="以上",1,業務便入力!N116))</f>
        <v/>
      </c>
      <c r="H116" s="5" t="str">
        <f>IF(ISBLANK(業務便入力!Q116),"",業務便入力!Q116)</f>
        <v/>
      </c>
      <c r="I116" s="6" t="str">
        <f>IF(ISBLANK(業務便入力!R116),"",業務便入力!R116)</f>
        <v/>
      </c>
      <c r="J116" s="5" t="str">
        <f>IF(ISBLANK(業務便入力!S116),"",業務便入力!S116)</f>
        <v/>
      </c>
      <c r="K116" s="5" t="str">
        <f>IF(ISBLANK(業務便入力!T116),"",業務便入力!T116)</f>
        <v/>
      </c>
      <c r="L116" s="61" t="str">
        <f ca="1">OFFSET(業務便入力!$W116,0,(COLUMN()-COLUMN($L$1))/6)</f>
        <v/>
      </c>
      <c r="M116" s="61" t="e">
        <f>IF($I116="(送料別)",0,VLOOKUP($H116,業務便!$A$20:$O$29,4+(COLUMN()-COLUMN($M$1))/6,FALSE))</f>
        <v>#N/A</v>
      </c>
      <c r="N116" s="62" t="e">
        <f t="shared" ca="1" si="48"/>
        <v>#VALUE!</v>
      </c>
      <c r="O116" s="59" t="e">
        <f t="shared" ca="1" si="49"/>
        <v>#VALUE!</v>
      </c>
      <c r="P116" s="60" t="e">
        <f t="shared" ca="1" si="50"/>
        <v>#VALUE!</v>
      </c>
      <c r="Q116" s="61" t="e">
        <f t="shared" ca="1" si="51"/>
        <v>#VALUE!</v>
      </c>
      <c r="R116" s="61" t="str">
        <f ca="1">OFFSET(業務便入力!$W116,0,(COLUMN()-COLUMN($L$1))/6)</f>
        <v/>
      </c>
      <c r="S116" s="61" t="e">
        <f>IF($I116="(送料別)",0,VLOOKUP($H116,業務便!$A$20:$O$29,4+(COLUMN()-COLUMN($M$1))/6,FALSE))</f>
        <v>#N/A</v>
      </c>
      <c r="T116" s="62" t="e">
        <f t="shared" ca="1" si="52"/>
        <v>#VALUE!</v>
      </c>
      <c r="U116" s="59" t="e">
        <f t="shared" ca="1" si="53"/>
        <v>#VALUE!</v>
      </c>
      <c r="V116" s="60" t="e">
        <f t="shared" ca="1" si="54"/>
        <v>#VALUE!</v>
      </c>
      <c r="W116" s="61" t="e">
        <f t="shared" ca="1" si="55"/>
        <v>#VALUE!</v>
      </c>
      <c r="X116" s="61" t="str">
        <f ca="1">OFFSET(業務便入力!$W116,0,(COLUMN()-COLUMN($L$1))/6)</f>
        <v/>
      </c>
      <c r="Y116" s="61" t="e">
        <f>IF($I116="(送料別)",0,VLOOKUP($H116,業務便!$A$20:$O$29,4+(COLUMN()-COLUMN($M$1))/6,FALSE))</f>
        <v>#N/A</v>
      </c>
      <c r="Z116" s="62" t="e">
        <f t="shared" ca="1" si="56"/>
        <v>#VALUE!</v>
      </c>
      <c r="AA116" s="59" t="e">
        <f t="shared" ca="1" si="57"/>
        <v>#VALUE!</v>
      </c>
      <c r="AB116" s="60" t="e">
        <f t="shared" ca="1" si="58"/>
        <v>#VALUE!</v>
      </c>
      <c r="AC116" s="61" t="e">
        <f t="shared" ca="1" si="59"/>
        <v>#VALUE!</v>
      </c>
      <c r="AD116" s="61" t="str">
        <f ca="1">OFFSET(業務便入力!$W116,0,(COLUMN()-COLUMN($L$1))/6)</f>
        <v/>
      </c>
      <c r="AE116" s="61" t="e">
        <f>IF($I116="(送料別)",0,VLOOKUP($H116,業務便!$A$20:$O$29,4+(COLUMN()-COLUMN($M$1))/6,FALSE))</f>
        <v>#N/A</v>
      </c>
      <c r="AF116" s="62" t="e">
        <f t="shared" ca="1" si="60"/>
        <v>#VALUE!</v>
      </c>
      <c r="AG116" s="59" t="e">
        <f t="shared" ca="1" si="61"/>
        <v>#VALUE!</v>
      </c>
      <c r="AH116" s="60" t="e">
        <f t="shared" ca="1" si="62"/>
        <v>#VALUE!</v>
      </c>
      <c r="AI116" s="61" t="e">
        <f t="shared" ca="1" si="63"/>
        <v>#VALUE!</v>
      </c>
      <c r="AJ116" s="61" t="str">
        <f ca="1">OFFSET(業務便入力!$W116,0,(COLUMN()-COLUMN($L$1))/6)</f>
        <v/>
      </c>
      <c r="AK116" s="61" t="e">
        <f>IF($I116="(送料別)",0,VLOOKUP($H116,業務便!$A$20:$O$29,4+(COLUMN()-COLUMN($M$1))/6,FALSE))</f>
        <v>#N/A</v>
      </c>
      <c r="AL116" s="62" t="e">
        <f t="shared" ca="1" si="64"/>
        <v>#VALUE!</v>
      </c>
      <c r="AM116" s="59" t="e">
        <f t="shared" ca="1" si="65"/>
        <v>#VALUE!</v>
      </c>
      <c r="AN116" s="60" t="e">
        <f t="shared" ca="1" si="66"/>
        <v>#VALUE!</v>
      </c>
      <c r="AO116" s="61" t="e">
        <f t="shared" ca="1" si="67"/>
        <v>#VALUE!</v>
      </c>
      <c r="AP116" s="61" t="str">
        <f ca="1">OFFSET(業務便入力!$W116,0,(COLUMN()-COLUMN($L$1))/6)</f>
        <v/>
      </c>
      <c r="AQ116" s="61" t="e">
        <f>IF($I116="(送料別)",0,VLOOKUP($H116,業務便!$A$20:$O$29,4+(COLUMN()-COLUMN($M$1))/6,FALSE))</f>
        <v>#N/A</v>
      </c>
      <c r="AR116" s="62" t="e">
        <f t="shared" ca="1" si="68"/>
        <v>#VALUE!</v>
      </c>
      <c r="AS116" s="59" t="e">
        <f t="shared" ca="1" si="69"/>
        <v>#VALUE!</v>
      </c>
      <c r="AT116" s="60" t="e">
        <f t="shared" ca="1" si="70"/>
        <v>#VALUE!</v>
      </c>
      <c r="AU116" s="61" t="e">
        <f t="shared" ca="1" si="71"/>
        <v>#VALUE!</v>
      </c>
      <c r="AV116" s="61" t="str">
        <f ca="1">OFFSET(業務便入力!$W116,0,(COLUMN()-COLUMN($L$1))/6)</f>
        <v/>
      </c>
      <c r="AW116" s="61" t="e">
        <f>IF($I116="(送料別)",0,VLOOKUP($H116,業務便!$A$20:$O$29,4+(COLUMN()-COLUMN($M$1))/6,FALSE))</f>
        <v>#N/A</v>
      </c>
      <c r="AX116" s="62" t="e">
        <f t="shared" ca="1" si="72"/>
        <v>#VALUE!</v>
      </c>
      <c r="AY116" s="59" t="e">
        <f t="shared" ca="1" si="73"/>
        <v>#VALUE!</v>
      </c>
      <c r="AZ116" s="60" t="e">
        <f t="shared" ca="1" si="74"/>
        <v>#VALUE!</v>
      </c>
      <c r="BA116" s="61" t="e">
        <f t="shared" ca="1" si="75"/>
        <v>#VALUE!</v>
      </c>
      <c r="BB116" s="61" t="str">
        <f ca="1">OFFSET(業務便入力!$W116,0,(COLUMN()-COLUMN($L$1))/6)</f>
        <v/>
      </c>
      <c r="BC116" s="61" t="e">
        <f>IF($I116="(送料別)",0,VLOOKUP($H116,業務便!$A$20:$O$29,4+(COLUMN()-COLUMN($M$1))/6,FALSE))</f>
        <v>#N/A</v>
      </c>
      <c r="BD116" s="62" t="e">
        <f t="shared" ca="1" si="76"/>
        <v>#VALUE!</v>
      </c>
      <c r="BE116" s="59" t="e">
        <f t="shared" ca="1" si="77"/>
        <v>#VALUE!</v>
      </c>
      <c r="BF116" s="60" t="e">
        <f t="shared" ca="1" si="78"/>
        <v>#VALUE!</v>
      </c>
      <c r="BG116" s="61" t="e">
        <f t="shared" ca="1" si="79"/>
        <v>#VALUE!</v>
      </c>
      <c r="BH116" s="61" t="str">
        <f ca="1">OFFSET(業務便入力!$W116,0,(COLUMN()-COLUMN($L$1))/6)</f>
        <v/>
      </c>
      <c r="BI116" s="61" t="e">
        <f>IF($I116="(送料別)",0,VLOOKUP($H116,業務便!$A$20:$O$29,4+(COLUMN()-COLUMN($M$1))/6,FALSE))</f>
        <v>#N/A</v>
      </c>
      <c r="BJ116" s="62" t="e">
        <f t="shared" ca="1" si="80"/>
        <v>#VALUE!</v>
      </c>
      <c r="BK116" s="59" t="e">
        <f t="shared" ca="1" si="81"/>
        <v>#VALUE!</v>
      </c>
      <c r="BL116" s="60" t="e">
        <f t="shared" ca="1" si="82"/>
        <v>#VALUE!</v>
      </c>
      <c r="BM116" s="61" t="e">
        <f t="shared" ca="1" si="83"/>
        <v>#VALUE!</v>
      </c>
      <c r="BN116" s="61" t="str">
        <f ca="1">OFFSET(業務便入力!$W116,0,(COLUMN()-COLUMN($L$1))/6)</f>
        <v/>
      </c>
      <c r="BO116" s="61" t="e">
        <f>IF($I116="(送料別)",0,VLOOKUP($H116,業務便!$A$20:$O$29,4+(COLUMN()-COLUMN($M$1))/6,FALSE))</f>
        <v>#N/A</v>
      </c>
      <c r="BP116" s="62" t="e">
        <f t="shared" ca="1" si="84"/>
        <v>#VALUE!</v>
      </c>
      <c r="BQ116" s="59" t="e">
        <f t="shared" ca="1" si="85"/>
        <v>#VALUE!</v>
      </c>
      <c r="BR116" s="60" t="e">
        <f t="shared" ca="1" si="86"/>
        <v>#VALUE!</v>
      </c>
      <c r="BS116" s="61" t="e">
        <f t="shared" ca="1" si="87"/>
        <v>#VALUE!</v>
      </c>
      <c r="BT116" s="61" t="str">
        <f ca="1">OFFSET(業務便入力!$W116,0,(COLUMN()-COLUMN($L$1))/6)</f>
        <v/>
      </c>
      <c r="BU116" s="61" t="e">
        <f>IF($I116="(送料別)",0,VLOOKUP($H116,業務便!$A$20:$O$29,4+(COLUMN()-COLUMN($M$1))/6,FALSE))</f>
        <v>#N/A</v>
      </c>
      <c r="BV116" s="62" t="e">
        <f t="shared" ca="1" si="88"/>
        <v>#VALUE!</v>
      </c>
      <c r="BW116" s="59" t="e">
        <f t="shared" ca="1" si="89"/>
        <v>#VALUE!</v>
      </c>
      <c r="BX116" s="60" t="e">
        <f t="shared" ca="1" si="90"/>
        <v>#VALUE!</v>
      </c>
      <c r="BY116" s="61" t="e">
        <f t="shared" ca="1" si="91"/>
        <v>#VALUE!</v>
      </c>
      <c r="BZ116" s="61" t="str">
        <f ca="1">OFFSET(業務便入力!$W116,0,(COLUMN()-COLUMN($L$1))/6)</f>
        <v/>
      </c>
      <c r="CA116" s="61" t="e">
        <f>IF($I116="(送料別)",0,VLOOKUP($H116,業務便!$A$20:$O$29,4+(COLUMN()-COLUMN($M$1))/6,FALSE))</f>
        <v>#N/A</v>
      </c>
      <c r="CB116" s="62" t="e">
        <f t="shared" ca="1" si="92"/>
        <v>#VALUE!</v>
      </c>
      <c r="CC116" s="59" t="e">
        <f t="shared" ca="1" si="93"/>
        <v>#VALUE!</v>
      </c>
      <c r="CD116" s="60" t="e">
        <f t="shared" ca="1" si="94"/>
        <v>#VALUE!</v>
      </c>
      <c r="CE116" s="61" t="e">
        <f t="shared" ca="1" si="95"/>
        <v>#VALUE!</v>
      </c>
    </row>
    <row r="117" spans="1:83">
      <c r="A117" s="6">
        <v>114</v>
      </c>
      <c r="B117" s="158" t="str">
        <f>IF(ISBLANK(業務便入力!B117),"",業務便入力!B117)</f>
        <v/>
      </c>
      <c r="C117" s="5" t="str">
        <f>IF(ISBLANK(業務便入力!C117),"",業務便入力!C117)</f>
        <v/>
      </c>
      <c r="D117" s="15">
        <f>IF(ISBLANK(宅配便仮計算!D117),"",宅配便仮計算!D117)</f>
        <v>0.85</v>
      </c>
      <c r="E117" s="5" t="str">
        <f>IF(ISBLANK(業務便入力!I117),"",業務便入力!I117)</f>
        <v/>
      </c>
      <c r="F117" s="5" t="str">
        <f>IF(ISBLANK(業務便入力!L117),"",業務便入力!L117)</f>
        <v/>
      </c>
      <c r="G117" s="5" t="str">
        <f>IF(ISBLANK(業務便入力!N117),"",IF(業務便入力!P117="以上",1,業務便入力!N117))</f>
        <v/>
      </c>
      <c r="H117" s="5" t="str">
        <f>IF(ISBLANK(業務便入力!Q117),"",業務便入力!Q117)</f>
        <v/>
      </c>
      <c r="I117" s="6" t="str">
        <f>IF(ISBLANK(業務便入力!R117),"",業務便入力!R117)</f>
        <v/>
      </c>
      <c r="J117" s="5" t="str">
        <f>IF(ISBLANK(業務便入力!S117),"",業務便入力!S117)</f>
        <v/>
      </c>
      <c r="K117" s="5" t="str">
        <f>IF(ISBLANK(業務便入力!T117),"",業務便入力!T117)</f>
        <v/>
      </c>
      <c r="L117" s="61" t="str">
        <f ca="1">OFFSET(業務便入力!$W117,0,(COLUMN()-COLUMN($L$1))/6)</f>
        <v/>
      </c>
      <c r="M117" s="61" t="e">
        <f>IF($I117="(送料別)",0,VLOOKUP($H117,業務便!$A$20:$O$29,4+(COLUMN()-COLUMN($M$1))/6,FALSE))</f>
        <v>#N/A</v>
      </c>
      <c r="N117" s="62" t="e">
        <f t="shared" ca="1" si="48"/>
        <v>#VALUE!</v>
      </c>
      <c r="O117" s="59" t="e">
        <f t="shared" ca="1" si="49"/>
        <v>#VALUE!</v>
      </c>
      <c r="P117" s="60" t="e">
        <f t="shared" ca="1" si="50"/>
        <v>#VALUE!</v>
      </c>
      <c r="Q117" s="61" t="e">
        <f t="shared" ca="1" si="51"/>
        <v>#VALUE!</v>
      </c>
      <c r="R117" s="61" t="str">
        <f ca="1">OFFSET(業務便入力!$W117,0,(COLUMN()-COLUMN($L$1))/6)</f>
        <v/>
      </c>
      <c r="S117" s="61" t="e">
        <f>IF($I117="(送料別)",0,VLOOKUP($H117,業務便!$A$20:$O$29,4+(COLUMN()-COLUMN($M$1))/6,FALSE))</f>
        <v>#N/A</v>
      </c>
      <c r="T117" s="62" t="e">
        <f t="shared" ca="1" si="52"/>
        <v>#VALUE!</v>
      </c>
      <c r="U117" s="59" t="e">
        <f t="shared" ca="1" si="53"/>
        <v>#VALUE!</v>
      </c>
      <c r="V117" s="60" t="e">
        <f t="shared" ca="1" si="54"/>
        <v>#VALUE!</v>
      </c>
      <c r="W117" s="61" t="e">
        <f t="shared" ca="1" si="55"/>
        <v>#VALUE!</v>
      </c>
      <c r="X117" s="61" t="str">
        <f ca="1">OFFSET(業務便入力!$W117,0,(COLUMN()-COLUMN($L$1))/6)</f>
        <v/>
      </c>
      <c r="Y117" s="61" t="e">
        <f>IF($I117="(送料別)",0,VLOOKUP($H117,業務便!$A$20:$O$29,4+(COLUMN()-COLUMN($M$1))/6,FALSE))</f>
        <v>#N/A</v>
      </c>
      <c r="Z117" s="62" t="e">
        <f t="shared" ca="1" si="56"/>
        <v>#VALUE!</v>
      </c>
      <c r="AA117" s="59" t="e">
        <f t="shared" ca="1" si="57"/>
        <v>#VALUE!</v>
      </c>
      <c r="AB117" s="60" t="e">
        <f t="shared" ca="1" si="58"/>
        <v>#VALUE!</v>
      </c>
      <c r="AC117" s="61" t="e">
        <f t="shared" ca="1" si="59"/>
        <v>#VALUE!</v>
      </c>
      <c r="AD117" s="61" t="str">
        <f ca="1">OFFSET(業務便入力!$W117,0,(COLUMN()-COLUMN($L$1))/6)</f>
        <v/>
      </c>
      <c r="AE117" s="61" t="e">
        <f>IF($I117="(送料別)",0,VLOOKUP($H117,業務便!$A$20:$O$29,4+(COLUMN()-COLUMN($M$1))/6,FALSE))</f>
        <v>#N/A</v>
      </c>
      <c r="AF117" s="62" t="e">
        <f t="shared" ca="1" si="60"/>
        <v>#VALUE!</v>
      </c>
      <c r="AG117" s="59" t="e">
        <f t="shared" ca="1" si="61"/>
        <v>#VALUE!</v>
      </c>
      <c r="AH117" s="60" t="e">
        <f t="shared" ca="1" si="62"/>
        <v>#VALUE!</v>
      </c>
      <c r="AI117" s="61" t="e">
        <f t="shared" ca="1" si="63"/>
        <v>#VALUE!</v>
      </c>
      <c r="AJ117" s="61" t="str">
        <f ca="1">OFFSET(業務便入力!$W117,0,(COLUMN()-COLUMN($L$1))/6)</f>
        <v/>
      </c>
      <c r="AK117" s="61" t="e">
        <f>IF($I117="(送料別)",0,VLOOKUP($H117,業務便!$A$20:$O$29,4+(COLUMN()-COLUMN($M$1))/6,FALSE))</f>
        <v>#N/A</v>
      </c>
      <c r="AL117" s="62" t="e">
        <f t="shared" ca="1" si="64"/>
        <v>#VALUE!</v>
      </c>
      <c r="AM117" s="59" t="e">
        <f t="shared" ca="1" si="65"/>
        <v>#VALUE!</v>
      </c>
      <c r="AN117" s="60" t="e">
        <f t="shared" ca="1" si="66"/>
        <v>#VALUE!</v>
      </c>
      <c r="AO117" s="61" t="e">
        <f t="shared" ca="1" si="67"/>
        <v>#VALUE!</v>
      </c>
      <c r="AP117" s="61" t="str">
        <f ca="1">OFFSET(業務便入力!$W117,0,(COLUMN()-COLUMN($L$1))/6)</f>
        <v/>
      </c>
      <c r="AQ117" s="61" t="e">
        <f>IF($I117="(送料別)",0,VLOOKUP($H117,業務便!$A$20:$O$29,4+(COLUMN()-COLUMN($M$1))/6,FALSE))</f>
        <v>#N/A</v>
      </c>
      <c r="AR117" s="62" t="e">
        <f t="shared" ca="1" si="68"/>
        <v>#VALUE!</v>
      </c>
      <c r="AS117" s="59" t="e">
        <f t="shared" ca="1" si="69"/>
        <v>#VALUE!</v>
      </c>
      <c r="AT117" s="60" t="e">
        <f t="shared" ca="1" si="70"/>
        <v>#VALUE!</v>
      </c>
      <c r="AU117" s="61" t="e">
        <f t="shared" ca="1" si="71"/>
        <v>#VALUE!</v>
      </c>
      <c r="AV117" s="61" t="str">
        <f ca="1">OFFSET(業務便入力!$W117,0,(COLUMN()-COLUMN($L$1))/6)</f>
        <v/>
      </c>
      <c r="AW117" s="61" t="e">
        <f>IF($I117="(送料別)",0,VLOOKUP($H117,業務便!$A$20:$O$29,4+(COLUMN()-COLUMN($M$1))/6,FALSE))</f>
        <v>#N/A</v>
      </c>
      <c r="AX117" s="62" t="e">
        <f t="shared" ca="1" si="72"/>
        <v>#VALUE!</v>
      </c>
      <c r="AY117" s="59" t="e">
        <f t="shared" ca="1" si="73"/>
        <v>#VALUE!</v>
      </c>
      <c r="AZ117" s="60" t="e">
        <f t="shared" ca="1" si="74"/>
        <v>#VALUE!</v>
      </c>
      <c r="BA117" s="61" t="e">
        <f t="shared" ca="1" si="75"/>
        <v>#VALUE!</v>
      </c>
      <c r="BB117" s="61" t="str">
        <f ca="1">OFFSET(業務便入力!$W117,0,(COLUMN()-COLUMN($L$1))/6)</f>
        <v/>
      </c>
      <c r="BC117" s="61" t="e">
        <f>IF($I117="(送料別)",0,VLOOKUP($H117,業務便!$A$20:$O$29,4+(COLUMN()-COLUMN($M$1))/6,FALSE))</f>
        <v>#N/A</v>
      </c>
      <c r="BD117" s="62" t="e">
        <f t="shared" ca="1" si="76"/>
        <v>#VALUE!</v>
      </c>
      <c r="BE117" s="59" t="e">
        <f t="shared" ca="1" si="77"/>
        <v>#VALUE!</v>
      </c>
      <c r="BF117" s="60" t="e">
        <f t="shared" ca="1" si="78"/>
        <v>#VALUE!</v>
      </c>
      <c r="BG117" s="61" t="e">
        <f t="shared" ca="1" si="79"/>
        <v>#VALUE!</v>
      </c>
      <c r="BH117" s="61" t="str">
        <f ca="1">OFFSET(業務便入力!$W117,0,(COLUMN()-COLUMN($L$1))/6)</f>
        <v/>
      </c>
      <c r="BI117" s="61" t="e">
        <f>IF($I117="(送料別)",0,VLOOKUP($H117,業務便!$A$20:$O$29,4+(COLUMN()-COLUMN($M$1))/6,FALSE))</f>
        <v>#N/A</v>
      </c>
      <c r="BJ117" s="62" t="e">
        <f t="shared" ca="1" si="80"/>
        <v>#VALUE!</v>
      </c>
      <c r="BK117" s="59" t="e">
        <f t="shared" ca="1" si="81"/>
        <v>#VALUE!</v>
      </c>
      <c r="BL117" s="60" t="e">
        <f t="shared" ca="1" si="82"/>
        <v>#VALUE!</v>
      </c>
      <c r="BM117" s="61" t="e">
        <f t="shared" ca="1" si="83"/>
        <v>#VALUE!</v>
      </c>
      <c r="BN117" s="61" t="str">
        <f ca="1">OFFSET(業務便入力!$W117,0,(COLUMN()-COLUMN($L$1))/6)</f>
        <v/>
      </c>
      <c r="BO117" s="61" t="e">
        <f>IF($I117="(送料別)",0,VLOOKUP($H117,業務便!$A$20:$O$29,4+(COLUMN()-COLUMN($M$1))/6,FALSE))</f>
        <v>#N/A</v>
      </c>
      <c r="BP117" s="62" t="e">
        <f t="shared" ca="1" si="84"/>
        <v>#VALUE!</v>
      </c>
      <c r="BQ117" s="59" t="e">
        <f t="shared" ca="1" si="85"/>
        <v>#VALUE!</v>
      </c>
      <c r="BR117" s="60" t="e">
        <f t="shared" ca="1" si="86"/>
        <v>#VALUE!</v>
      </c>
      <c r="BS117" s="61" t="e">
        <f t="shared" ca="1" si="87"/>
        <v>#VALUE!</v>
      </c>
      <c r="BT117" s="61" t="str">
        <f ca="1">OFFSET(業務便入力!$W117,0,(COLUMN()-COLUMN($L$1))/6)</f>
        <v/>
      </c>
      <c r="BU117" s="61" t="e">
        <f>IF($I117="(送料別)",0,VLOOKUP($H117,業務便!$A$20:$O$29,4+(COLUMN()-COLUMN($M$1))/6,FALSE))</f>
        <v>#N/A</v>
      </c>
      <c r="BV117" s="62" t="e">
        <f t="shared" ca="1" si="88"/>
        <v>#VALUE!</v>
      </c>
      <c r="BW117" s="59" t="e">
        <f t="shared" ca="1" si="89"/>
        <v>#VALUE!</v>
      </c>
      <c r="BX117" s="60" t="e">
        <f t="shared" ca="1" si="90"/>
        <v>#VALUE!</v>
      </c>
      <c r="BY117" s="61" t="e">
        <f t="shared" ca="1" si="91"/>
        <v>#VALUE!</v>
      </c>
      <c r="BZ117" s="61" t="str">
        <f ca="1">OFFSET(業務便入力!$W117,0,(COLUMN()-COLUMN($L$1))/6)</f>
        <v/>
      </c>
      <c r="CA117" s="61" t="e">
        <f>IF($I117="(送料別)",0,VLOOKUP($H117,業務便!$A$20:$O$29,4+(COLUMN()-COLUMN($M$1))/6,FALSE))</f>
        <v>#N/A</v>
      </c>
      <c r="CB117" s="62" t="e">
        <f t="shared" ca="1" si="92"/>
        <v>#VALUE!</v>
      </c>
      <c r="CC117" s="59" t="e">
        <f t="shared" ca="1" si="93"/>
        <v>#VALUE!</v>
      </c>
      <c r="CD117" s="60" t="e">
        <f t="shared" ca="1" si="94"/>
        <v>#VALUE!</v>
      </c>
      <c r="CE117" s="61" t="e">
        <f t="shared" ca="1" si="95"/>
        <v>#VALUE!</v>
      </c>
    </row>
    <row r="118" spans="1:83">
      <c r="A118" s="6">
        <v>115</v>
      </c>
      <c r="B118" s="158" t="str">
        <f>IF(ISBLANK(業務便入力!B118),"",業務便入力!B118)</f>
        <v/>
      </c>
      <c r="C118" s="5" t="str">
        <f>IF(ISBLANK(業務便入力!C118),"",業務便入力!C118)</f>
        <v/>
      </c>
      <c r="D118" s="15">
        <f>IF(ISBLANK(宅配便仮計算!D118),"",宅配便仮計算!D118)</f>
        <v>0.85</v>
      </c>
      <c r="E118" s="5" t="str">
        <f>IF(ISBLANK(業務便入力!I118),"",業務便入力!I118)</f>
        <v/>
      </c>
      <c r="F118" s="5" t="str">
        <f>IF(ISBLANK(業務便入力!L118),"",業務便入力!L118)</f>
        <v/>
      </c>
      <c r="G118" s="5" t="str">
        <f>IF(ISBLANK(業務便入力!N118),"",IF(業務便入力!P118="以上",1,業務便入力!N118))</f>
        <v/>
      </c>
      <c r="H118" s="5" t="str">
        <f>IF(ISBLANK(業務便入力!Q118),"",業務便入力!Q118)</f>
        <v/>
      </c>
      <c r="I118" s="6" t="str">
        <f>IF(ISBLANK(業務便入力!R118),"",業務便入力!R118)</f>
        <v/>
      </c>
      <c r="J118" s="5" t="str">
        <f>IF(ISBLANK(業務便入力!S118),"",業務便入力!S118)</f>
        <v/>
      </c>
      <c r="K118" s="5" t="str">
        <f>IF(ISBLANK(業務便入力!T118),"",業務便入力!T118)</f>
        <v/>
      </c>
      <c r="L118" s="61" t="str">
        <f ca="1">OFFSET(業務便入力!$W118,0,(COLUMN()-COLUMN($L$1))/6)</f>
        <v/>
      </c>
      <c r="M118" s="61" t="e">
        <f>IF($I118="(送料別)",0,VLOOKUP($H118,業務便!$A$20:$O$29,4+(COLUMN()-COLUMN($M$1))/6,FALSE))</f>
        <v>#N/A</v>
      </c>
      <c r="N118" s="62" t="e">
        <f t="shared" ca="1" si="48"/>
        <v>#VALUE!</v>
      </c>
      <c r="O118" s="59" t="e">
        <f t="shared" ca="1" si="49"/>
        <v>#VALUE!</v>
      </c>
      <c r="P118" s="60" t="e">
        <f t="shared" ca="1" si="50"/>
        <v>#VALUE!</v>
      </c>
      <c r="Q118" s="61" t="e">
        <f t="shared" ca="1" si="51"/>
        <v>#VALUE!</v>
      </c>
      <c r="R118" s="61" t="str">
        <f ca="1">OFFSET(業務便入力!$W118,0,(COLUMN()-COLUMN($L$1))/6)</f>
        <v/>
      </c>
      <c r="S118" s="61" t="e">
        <f>IF($I118="(送料別)",0,VLOOKUP($H118,業務便!$A$20:$O$29,4+(COLUMN()-COLUMN($M$1))/6,FALSE))</f>
        <v>#N/A</v>
      </c>
      <c r="T118" s="62" t="e">
        <f t="shared" ca="1" si="52"/>
        <v>#VALUE!</v>
      </c>
      <c r="U118" s="59" t="e">
        <f t="shared" ca="1" si="53"/>
        <v>#VALUE!</v>
      </c>
      <c r="V118" s="60" t="e">
        <f t="shared" ca="1" si="54"/>
        <v>#VALUE!</v>
      </c>
      <c r="W118" s="61" t="e">
        <f t="shared" ca="1" si="55"/>
        <v>#VALUE!</v>
      </c>
      <c r="X118" s="61" t="str">
        <f ca="1">OFFSET(業務便入力!$W118,0,(COLUMN()-COLUMN($L$1))/6)</f>
        <v/>
      </c>
      <c r="Y118" s="61" t="e">
        <f>IF($I118="(送料別)",0,VLOOKUP($H118,業務便!$A$20:$O$29,4+(COLUMN()-COLUMN($M$1))/6,FALSE))</f>
        <v>#N/A</v>
      </c>
      <c r="Z118" s="62" t="e">
        <f t="shared" ca="1" si="56"/>
        <v>#VALUE!</v>
      </c>
      <c r="AA118" s="59" t="e">
        <f t="shared" ca="1" si="57"/>
        <v>#VALUE!</v>
      </c>
      <c r="AB118" s="60" t="e">
        <f t="shared" ca="1" si="58"/>
        <v>#VALUE!</v>
      </c>
      <c r="AC118" s="61" t="e">
        <f t="shared" ca="1" si="59"/>
        <v>#VALUE!</v>
      </c>
      <c r="AD118" s="61" t="str">
        <f ca="1">OFFSET(業務便入力!$W118,0,(COLUMN()-COLUMN($L$1))/6)</f>
        <v/>
      </c>
      <c r="AE118" s="61" t="e">
        <f>IF($I118="(送料別)",0,VLOOKUP($H118,業務便!$A$20:$O$29,4+(COLUMN()-COLUMN($M$1))/6,FALSE))</f>
        <v>#N/A</v>
      </c>
      <c r="AF118" s="62" t="e">
        <f t="shared" ca="1" si="60"/>
        <v>#VALUE!</v>
      </c>
      <c r="AG118" s="59" t="e">
        <f t="shared" ca="1" si="61"/>
        <v>#VALUE!</v>
      </c>
      <c r="AH118" s="60" t="e">
        <f t="shared" ca="1" si="62"/>
        <v>#VALUE!</v>
      </c>
      <c r="AI118" s="61" t="e">
        <f t="shared" ca="1" si="63"/>
        <v>#VALUE!</v>
      </c>
      <c r="AJ118" s="61" t="str">
        <f ca="1">OFFSET(業務便入力!$W118,0,(COLUMN()-COLUMN($L$1))/6)</f>
        <v/>
      </c>
      <c r="AK118" s="61" t="e">
        <f>IF($I118="(送料別)",0,VLOOKUP($H118,業務便!$A$20:$O$29,4+(COLUMN()-COLUMN($M$1))/6,FALSE))</f>
        <v>#N/A</v>
      </c>
      <c r="AL118" s="62" t="e">
        <f t="shared" ca="1" si="64"/>
        <v>#VALUE!</v>
      </c>
      <c r="AM118" s="59" t="e">
        <f t="shared" ca="1" si="65"/>
        <v>#VALUE!</v>
      </c>
      <c r="AN118" s="60" t="e">
        <f t="shared" ca="1" si="66"/>
        <v>#VALUE!</v>
      </c>
      <c r="AO118" s="61" t="e">
        <f t="shared" ca="1" si="67"/>
        <v>#VALUE!</v>
      </c>
      <c r="AP118" s="61" t="str">
        <f ca="1">OFFSET(業務便入力!$W118,0,(COLUMN()-COLUMN($L$1))/6)</f>
        <v/>
      </c>
      <c r="AQ118" s="61" t="e">
        <f>IF($I118="(送料別)",0,VLOOKUP($H118,業務便!$A$20:$O$29,4+(COLUMN()-COLUMN($M$1))/6,FALSE))</f>
        <v>#N/A</v>
      </c>
      <c r="AR118" s="62" t="e">
        <f t="shared" ca="1" si="68"/>
        <v>#VALUE!</v>
      </c>
      <c r="AS118" s="59" t="e">
        <f t="shared" ca="1" si="69"/>
        <v>#VALUE!</v>
      </c>
      <c r="AT118" s="60" t="e">
        <f t="shared" ca="1" si="70"/>
        <v>#VALUE!</v>
      </c>
      <c r="AU118" s="61" t="e">
        <f t="shared" ca="1" si="71"/>
        <v>#VALUE!</v>
      </c>
      <c r="AV118" s="61" t="str">
        <f ca="1">OFFSET(業務便入力!$W118,0,(COLUMN()-COLUMN($L$1))/6)</f>
        <v/>
      </c>
      <c r="AW118" s="61" t="e">
        <f>IF($I118="(送料別)",0,VLOOKUP($H118,業務便!$A$20:$O$29,4+(COLUMN()-COLUMN($M$1))/6,FALSE))</f>
        <v>#N/A</v>
      </c>
      <c r="AX118" s="62" t="e">
        <f t="shared" ca="1" si="72"/>
        <v>#VALUE!</v>
      </c>
      <c r="AY118" s="59" t="e">
        <f t="shared" ca="1" si="73"/>
        <v>#VALUE!</v>
      </c>
      <c r="AZ118" s="60" t="e">
        <f t="shared" ca="1" si="74"/>
        <v>#VALUE!</v>
      </c>
      <c r="BA118" s="61" t="e">
        <f t="shared" ca="1" si="75"/>
        <v>#VALUE!</v>
      </c>
      <c r="BB118" s="61" t="str">
        <f ca="1">OFFSET(業務便入力!$W118,0,(COLUMN()-COLUMN($L$1))/6)</f>
        <v/>
      </c>
      <c r="BC118" s="61" t="e">
        <f>IF($I118="(送料別)",0,VLOOKUP($H118,業務便!$A$20:$O$29,4+(COLUMN()-COLUMN($M$1))/6,FALSE))</f>
        <v>#N/A</v>
      </c>
      <c r="BD118" s="62" t="e">
        <f t="shared" ca="1" si="76"/>
        <v>#VALUE!</v>
      </c>
      <c r="BE118" s="59" t="e">
        <f t="shared" ca="1" si="77"/>
        <v>#VALUE!</v>
      </c>
      <c r="BF118" s="60" t="e">
        <f t="shared" ca="1" si="78"/>
        <v>#VALUE!</v>
      </c>
      <c r="BG118" s="61" t="e">
        <f t="shared" ca="1" si="79"/>
        <v>#VALUE!</v>
      </c>
      <c r="BH118" s="61" t="str">
        <f ca="1">OFFSET(業務便入力!$W118,0,(COLUMN()-COLUMN($L$1))/6)</f>
        <v/>
      </c>
      <c r="BI118" s="61" t="e">
        <f>IF($I118="(送料別)",0,VLOOKUP($H118,業務便!$A$20:$O$29,4+(COLUMN()-COLUMN($M$1))/6,FALSE))</f>
        <v>#N/A</v>
      </c>
      <c r="BJ118" s="62" t="e">
        <f t="shared" ca="1" si="80"/>
        <v>#VALUE!</v>
      </c>
      <c r="BK118" s="59" t="e">
        <f t="shared" ca="1" si="81"/>
        <v>#VALUE!</v>
      </c>
      <c r="BL118" s="60" t="e">
        <f t="shared" ca="1" si="82"/>
        <v>#VALUE!</v>
      </c>
      <c r="BM118" s="61" t="e">
        <f t="shared" ca="1" si="83"/>
        <v>#VALUE!</v>
      </c>
      <c r="BN118" s="61" t="str">
        <f ca="1">OFFSET(業務便入力!$W118,0,(COLUMN()-COLUMN($L$1))/6)</f>
        <v/>
      </c>
      <c r="BO118" s="61" t="e">
        <f>IF($I118="(送料別)",0,VLOOKUP($H118,業務便!$A$20:$O$29,4+(COLUMN()-COLUMN($M$1))/6,FALSE))</f>
        <v>#N/A</v>
      </c>
      <c r="BP118" s="62" t="e">
        <f t="shared" ca="1" si="84"/>
        <v>#VALUE!</v>
      </c>
      <c r="BQ118" s="59" t="e">
        <f t="shared" ca="1" si="85"/>
        <v>#VALUE!</v>
      </c>
      <c r="BR118" s="60" t="e">
        <f t="shared" ca="1" si="86"/>
        <v>#VALUE!</v>
      </c>
      <c r="BS118" s="61" t="e">
        <f t="shared" ca="1" si="87"/>
        <v>#VALUE!</v>
      </c>
      <c r="BT118" s="61" t="str">
        <f ca="1">OFFSET(業務便入力!$W118,0,(COLUMN()-COLUMN($L$1))/6)</f>
        <v/>
      </c>
      <c r="BU118" s="61" t="e">
        <f>IF($I118="(送料別)",0,VLOOKUP($H118,業務便!$A$20:$O$29,4+(COLUMN()-COLUMN($M$1))/6,FALSE))</f>
        <v>#N/A</v>
      </c>
      <c r="BV118" s="62" t="e">
        <f t="shared" ca="1" si="88"/>
        <v>#VALUE!</v>
      </c>
      <c r="BW118" s="59" t="e">
        <f t="shared" ca="1" si="89"/>
        <v>#VALUE!</v>
      </c>
      <c r="BX118" s="60" t="e">
        <f t="shared" ca="1" si="90"/>
        <v>#VALUE!</v>
      </c>
      <c r="BY118" s="61" t="e">
        <f t="shared" ca="1" si="91"/>
        <v>#VALUE!</v>
      </c>
      <c r="BZ118" s="61" t="str">
        <f ca="1">OFFSET(業務便入力!$W118,0,(COLUMN()-COLUMN($L$1))/6)</f>
        <v/>
      </c>
      <c r="CA118" s="61" t="e">
        <f>IF($I118="(送料別)",0,VLOOKUP($H118,業務便!$A$20:$O$29,4+(COLUMN()-COLUMN($M$1))/6,FALSE))</f>
        <v>#N/A</v>
      </c>
      <c r="CB118" s="62" t="e">
        <f t="shared" ca="1" si="92"/>
        <v>#VALUE!</v>
      </c>
      <c r="CC118" s="59" t="e">
        <f t="shared" ca="1" si="93"/>
        <v>#VALUE!</v>
      </c>
      <c r="CD118" s="60" t="e">
        <f t="shared" ca="1" si="94"/>
        <v>#VALUE!</v>
      </c>
      <c r="CE118" s="61" t="e">
        <f t="shared" ca="1" si="95"/>
        <v>#VALUE!</v>
      </c>
    </row>
    <row r="119" spans="1:83">
      <c r="A119" s="6">
        <v>116</v>
      </c>
      <c r="B119" s="158" t="str">
        <f>IF(ISBLANK(業務便入力!B119),"",業務便入力!B119)</f>
        <v/>
      </c>
      <c r="C119" s="5" t="str">
        <f>IF(ISBLANK(業務便入力!C119),"",業務便入力!C119)</f>
        <v/>
      </c>
      <c r="D119" s="15">
        <f>IF(ISBLANK(宅配便仮計算!D119),"",宅配便仮計算!D119)</f>
        <v>0.85</v>
      </c>
      <c r="E119" s="5" t="str">
        <f>IF(ISBLANK(業務便入力!I119),"",業務便入力!I119)</f>
        <v/>
      </c>
      <c r="F119" s="5" t="str">
        <f>IF(ISBLANK(業務便入力!L119),"",業務便入力!L119)</f>
        <v/>
      </c>
      <c r="G119" s="5" t="str">
        <f>IF(ISBLANK(業務便入力!N119),"",IF(業務便入力!P119="以上",1,業務便入力!N119))</f>
        <v/>
      </c>
      <c r="H119" s="5" t="str">
        <f>IF(ISBLANK(業務便入力!Q119),"",業務便入力!Q119)</f>
        <v/>
      </c>
      <c r="I119" s="6" t="str">
        <f>IF(ISBLANK(業務便入力!R119),"",業務便入力!R119)</f>
        <v/>
      </c>
      <c r="J119" s="5" t="str">
        <f>IF(ISBLANK(業務便入力!S119),"",業務便入力!S119)</f>
        <v/>
      </c>
      <c r="K119" s="5" t="str">
        <f>IF(ISBLANK(業務便入力!T119),"",業務便入力!T119)</f>
        <v/>
      </c>
      <c r="L119" s="61" t="str">
        <f ca="1">OFFSET(業務便入力!$W119,0,(COLUMN()-COLUMN($L$1))/6)</f>
        <v/>
      </c>
      <c r="M119" s="61" t="e">
        <f>IF($I119="(送料別)",0,VLOOKUP($H119,業務便!$A$20:$O$29,4+(COLUMN()-COLUMN($M$1))/6,FALSE))</f>
        <v>#N/A</v>
      </c>
      <c r="N119" s="62" t="e">
        <f t="shared" ca="1" si="48"/>
        <v>#VALUE!</v>
      </c>
      <c r="O119" s="59" t="e">
        <f t="shared" ca="1" si="49"/>
        <v>#VALUE!</v>
      </c>
      <c r="P119" s="60" t="e">
        <f t="shared" ca="1" si="50"/>
        <v>#VALUE!</v>
      </c>
      <c r="Q119" s="61" t="e">
        <f t="shared" ca="1" si="51"/>
        <v>#VALUE!</v>
      </c>
      <c r="R119" s="61" t="str">
        <f ca="1">OFFSET(業務便入力!$W119,0,(COLUMN()-COLUMN($L$1))/6)</f>
        <v/>
      </c>
      <c r="S119" s="61" t="e">
        <f>IF($I119="(送料別)",0,VLOOKUP($H119,業務便!$A$20:$O$29,4+(COLUMN()-COLUMN($M$1))/6,FALSE))</f>
        <v>#N/A</v>
      </c>
      <c r="T119" s="62" t="e">
        <f t="shared" ca="1" si="52"/>
        <v>#VALUE!</v>
      </c>
      <c r="U119" s="59" t="e">
        <f t="shared" ca="1" si="53"/>
        <v>#VALUE!</v>
      </c>
      <c r="V119" s="60" t="e">
        <f t="shared" ca="1" si="54"/>
        <v>#VALUE!</v>
      </c>
      <c r="W119" s="61" t="e">
        <f t="shared" ca="1" si="55"/>
        <v>#VALUE!</v>
      </c>
      <c r="X119" s="61" t="str">
        <f ca="1">OFFSET(業務便入力!$W119,0,(COLUMN()-COLUMN($L$1))/6)</f>
        <v/>
      </c>
      <c r="Y119" s="61" t="e">
        <f>IF($I119="(送料別)",0,VLOOKUP($H119,業務便!$A$20:$O$29,4+(COLUMN()-COLUMN($M$1))/6,FALSE))</f>
        <v>#N/A</v>
      </c>
      <c r="Z119" s="62" t="e">
        <f t="shared" ca="1" si="56"/>
        <v>#VALUE!</v>
      </c>
      <c r="AA119" s="59" t="e">
        <f t="shared" ca="1" si="57"/>
        <v>#VALUE!</v>
      </c>
      <c r="AB119" s="60" t="e">
        <f t="shared" ca="1" si="58"/>
        <v>#VALUE!</v>
      </c>
      <c r="AC119" s="61" t="e">
        <f t="shared" ca="1" si="59"/>
        <v>#VALUE!</v>
      </c>
      <c r="AD119" s="61" t="str">
        <f ca="1">OFFSET(業務便入力!$W119,0,(COLUMN()-COLUMN($L$1))/6)</f>
        <v/>
      </c>
      <c r="AE119" s="61" t="e">
        <f>IF($I119="(送料別)",0,VLOOKUP($H119,業務便!$A$20:$O$29,4+(COLUMN()-COLUMN($M$1))/6,FALSE))</f>
        <v>#N/A</v>
      </c>
      <c r="AF119" s="62" t="e">
        <f t="shared" ca="1" si="60"/>
        <v>#VALUE!</v>
      </c>
      <c r="AG119" s="59" t="e">
        <f t="shared" ca="1" si="61"/>
        <v>#VALUE!</v>
      </c>
      <c r="AH119" s="60" t="e">
        <f t="shared" ca="1" si="62"/>
        <v>#VALUE!</v>
      </c>
      <c r="AI119" s="61" t="e">
        <f t="shared" ca="1" si="63"/>
        <v>#VALUE!</v>
      </c>
      <c r="AJ119" s="61" t="str">
        <f ca="1">OFFSET(業務便入力!$W119,0,(COLUMN()-COLUMN($L$1))/6)</f>
        <v/>
      </c>
      <c r="AK119" s="61" t="e">
        <f>IF($I119="(送料別)",0,VLOOKUP($H119,業務便!$A$20:$O$29,4+(COLUMN()-COLUMN($M$1))/6,FALSE))</f>
        <v>#N/A</v>
      </c>
      <c r="AL119" s="62" t="e">
        <f t="shared" ca="1" si="64"/>
        <v>#VALUE!</v>
      </c>
      <c r="AM119" s="59" t="e">
        <f t="shared" ca="1" si="65"/>
        <v>#VALUE!</v>
      </c>
      <c r="AN119" s="60" t="e">
        <f t="shared" ca="1" si="66"/>
        <v>#VALUE!</v>
      </c>
      <c r="AO119" s="61" t="e">
        <f t="shared" ca="1" si="67"/>
        <v>#VALUE!</v>
      </c>
      <c r="AP119" s="61" t="str">
        <f ca="1">OFFSET(業務便入力!$W119,0,(COLUMN()-COLUMN($L$1))/6)</f>
        <v/>
      </c>
      <c r="AQ119" s="61" t="e">
        <f>IF($I119="(送料別)",0,VLOOKUP($H119,業務便!$A$20:$O$29,4+(COLUMN()-COLUMN($M$1))/6,FALSE))</f>
        <v>#N/A</v>
      </c>
      <c r="AR119" s="62" t="e">
        <f t="shared" ca="1" si="68"/>
        <v>#VALUE!</v>
      </c>
      <c r="AS119" s="59" t="e">
        <f t="shared" ca="1" si="69"/>
        <v>#VALUE!</v>
      </c>
      <c r="AT119" s="60" t="e">
        <f t="shared" ca="1" si="70"/>
        <v>#VALUE!</v>
      </c>
      <c r="AU119" s="61" t="e">
        <f t="shared" ca="1" si="71"/>
        <v>#VALUE!</v>
      </c>
      <c r="AV119" s="61" t="str">
        <f ca="1">OFFSET(業務便入力!$W119,0,(COLUMN()-COLUMN($L$1))/6)</f>
        <v/>
      </c>
      <c r="AW119" s="61" t="e">
        <f>IF($I119="(送料別)",0,VLOOKUP($H119,業務便!$A$20:$O$29,4+(COLUMN()-COLUMN($M$1))/6,FALSE))</f>
        <v>#N/A</v>
      </c>
      <c r="AX119" s="62" t="e">
        <f t="shared" ca="1" si="72"/>
        <v>#VALUE!</v>
      </c>
      <c r="AY119" s="59" t="e">
        <f t="shared" ca="1" si="73"/>
        <v>#VALUE!</v>
      </c>
      <c r="AZ119" s="60" t="e">
        <f t="shared" ca="1" si="74"/>
        <v>#VALUE!</v>
      </c>
      <c r="BA119" s="61" t="e">
        <f t="shared" ca="1" si="75"/>
        <v>#VALUE!</v>
      </c>
      <c r="BB119" s="61" t="str">
        <f ca="1">OFFSET(業務便入力!$W119,0,(COLUMN()-COLUMN($L$1))/6)</f>
        <v/>
      </c>
      <c r="BC119" s="61" t="e">
        <f>IF($I119="(送料別)",0,VLOOKUP($H119,業務便!$A$20:$O$29,4+(COLUMN()-COLUMN($M$1))/6,FALSE))</f>
        <v>#N/A</v>
      </c>
      <c r="BD119" s="62" t="e">
        <f t="shared" ca="1" si="76"/>
        <v>#VALUE!</v>
      </c>
      <c r="BE119" s="59" t="e">
        <f t="shared" ca="1" si="77"/>
        <v>#VALUE!</v>
      </c>
      <c r="BF119" s="60" t="e">
        <f t="shared" ca="1" si="78"/>
        <v>#VALUE!</v>
      </c>
      <c r="BG119" s="61" t="e">
        <f t="shared" ca="1" si="79"/>
        <v>#VALUE!</v>
      </c>
      <c r="BH119" s="61" t="str">
        <f ca="1">OFFSET(業務便入力!$W119,0,(COLUMN()-COLUMN($L$1))/6)</f>
        <v/>
      </c>
      <c r="BI119" s="61" t="e">
        <f>IF($I119="(送料別)",0,VLOOKUP($H119,業務便!$A$20:$O$29,4+(COLUMN()-COLUMN($M$1))/6,FALSE))</f>
        <v>#N/A</v>
      </c>
      <c r="BJ119" s="62" t="e">
        <f t="shared" ca="1" si="80"/>
        <v>#VALUE!</v>
      </c>
      <c r="BK119" s="59" t="e">
        <f t="shared" ca="1" si="81"/>
        <v>#VALUE!</v>
      </c>
      <c r="BL119" s="60" t="e">
        <f t="shared" ca="1" si="82"/>
        <v>#VALUE!</v>
      </c>
      <c r="BM119" s="61" t="e">
        <f t="shared" ca="1" si="83"/>
        <v>#VALUE!</v>
      </c>
      <c r="BN119" s="61" t="str">
        <f ca="1">OFFSET(業務便入力!$W119,0,(COLUMN()-COLUMN($L$1))/6)</f>
        <v/>
      </c>
      <c r="BO119" s="61" t="e">
        <f>IF($I119="(送料別)",0,VLOOKUP($H119,業務便!$A$20:$O$29,4+(COLUMN()-COLUMN($M$1))/6,FALSE))</f>
        <v>#N/A</v>
      </c>
      <c r="BP119" s="62" t="e">
        <f t="shared" ca="1" si="84"/>
        <v>#VALUE!</v>
      </c>
      <c r="BQ119" s="59" t="e">
        <f t="shared" ca="1" si="85"/>
        <v>#VALUE!</v>
      </c>
      <c r="BR119" s="60" t="e">
        <f t="shared" ca="1" si="86"/>
        <v>#VALUE!</v>
      </c>
      <c r="BS119" s="61" t="e">
        <f t="shared" ca="1" si="87"/>
        <v>#VALUE!</v>
      </c>
      <c r="BT119" s="61" t="str">
        <f ca="1">OFFSET(業務便入力!$W119,0,(COLUMN()-COLUMN($L$1))/6)</f>
        <v/>
      </c>
      <c r="BU119" s="61" t="e">
        <f>IF($I119="(送料別)",0,VLOOKUP($H119,業務便!$A$20:$O$29,4+(COLUMN()-COLUMN($M$1))/6,FALSE))</f>
        <v>#N/A</v>
      </c>
      <c r="BV119" s="62" t="e">
        <f t="shared" ca="1" si="88"/>
        <v>#VALUE!</v>
      </c>
      <c r="BW119" s="59" t="e">
        <f t="shared" ca="1" si="89"/>
        <v>#VALUE!</v>
      </c>
      <c r="BX119" s="60" t="e">
        <f t="shared" ca="1" si="90"/>
        <v>#VALUE!</v>
      </c>
      <c r="BY119" s="61" t="e">
        <f t="shared" ca="1" si="91"/>
        <v>#VALUE!</v>
      </c>
      <c r="BZ119" s="61" t="str">
        <f ca="1">OFFSET(業務便入力!$W119,0,(COLUMN()-COLUMN($L$1))/6)</f>
        <v/>
      </c>
      <c r="CA119" s="61" t="e">
        <f>IF($I119="(送料別)",0,VLOOKUP($H119,業務便!$A$20:$O$29,4+(COLUMN()-COLUMN($M$1))/6,FALSE))</f>
        <v>#N/A</v>
      </c>
      <c r="CB119" s="62" t="e">
        <f t="shared" ca="1" si="92"/>
        <v>#VALUE!</v>
      </c>
      <c r="CC119" s="59" t="e">
        <f t="shared" ca="1" si="93"/>
        <v>#VALUE!</v>
      </c>
      <c r="CD119" s="60" t="e">
        <f t="shared" ca="1" si="94"/>
        <v>#VALUE!</v>
      </c>
      <c r="CE119" s="61" t="e">
        <f t="shared" ca="1" si="95"/>
        <v>#VALUE!</v>
      </c>
    </row>
    <row r="120" spans="1:83">
      <c r="A120" s="6">
        <v>117</v>
      </c>
      <c r="B120" s="158" t="str">
        <f>IF(ISBLANK(業務便入力!B120),"",業務便入力!B120)</f>
        <v/>
      </c>
      <c r="C120" s="5" t="str">
        <f>IF(ISBLANK(業務便入力!C120),"",業務便入力!C120)</f>
        <v/>
      </c>
      <c r="D120" s="15">
        <f>IF(ISBLANK(宅配便仮計算!D120),"",宅配便仮計算!D120)</f>
        <v>0.85</v>
      </c>
      <c r="E120" s="5" t="str">
        <f>IF(ISBLANK(業務便入力!I120),"",業務便入力!I120)</f>
        <v/>
      </c>
      <c r="F120" s="5" t="str">
        <f>IF(ISBLANK(業務便入力!L120),"",業務便入力!L120)</f>
        <v/>
      </c>
      <c r="G120" s="5" t="str">
        <f>IF(ISBLANK(業務便入力!N120),"",IF(業務便入力!P120="以上",1,業務便入力!N120))</f>
        <v/>
      </c>
      <c r="H120" s="5" t="str">
        <f>IF(ISBLANK(業務便入力!Q120),"",業務便入力!Q120)</f>
        <v/>
      </c>
      <c r="I120" s="6" t="str">
        <f>IF(ISBLANK(業務便入力!R120),"",業務便入力!R120)</f>
        <v/>
      </c>
      <c r="J120" s="5" t="str">
        <f>IF(ISBLANK(業務便入力!S120),"",業務便入力!S120)</f>
        <v/>
      </c>
      <c r="K120" s="5" t="str">
        <f>IF(ISBLANK(業務便入力!T120),"",業務便入力!T120)</f>
        <v/>
      </c>
      <c r="L120" s="61" t="str">
        <f ca="1">OFFSET(業務便入力!$W120,0,(COLUMN()-COLUMN($L$1))/6)</f>
        <v/>
      </c>
      <c r="M120" s="61" t="e">
        <f>IF($I120="(送料別)",0,VLOOKUP($H120,業務便!$A$20:$O$29,4+(COLUMN()-COLUMN($M$1))/6,FALSE))</f>
        <v>#N/A</v>
      </c>
      <c r="N120" s="62" t="e">
        <f t="shared" ca="1" si="48"/>
        <v>#VALUE!</v>
      </c>
      <c r="O120" s="59" t="e">
        <f t="shared" ca="1" si="49"/>
        <v>#VALUE!</v>
      </c>
      <c r="P120" s="60" t="e">
        <f t="shared" ca="1" si="50"/>
        <v>#VALUE!</v>
      </c>
      <c r="Q120" s="61" t="e">
        <f t="shared" ca="1" si="51"/>
        <v>#VALUE!</v>
      </c>
      <c r="R120" s="61" t="str">
        <f ca="1">OFFSET(業務便入力!$W120,0,(COLUMN()-COLUMN($L$1))/6)</f>
        <v/>
      </c>
      <c r="S120" s="61" t="e">
        <f>IF($I120="(送料別)",0,VLOOKUP($H120,業務便!$A$20:$O$29,4+(COLUMN()-COLUMN($M$1))/6,FALSE))</f>
        <v>#N/A</v>
      </c>
      <c r="T120" s="62" t="e">
        <f t="shared" ca="1" si="52"/>
        <v>#VALUE!</v>
      </c>
      <c r="U120" s="59" t="e">
        <f t="shared" ca="1" si="53"/>
        <v>#VALUE!</v>
      </c>
      <c r="V120" s="60" t="e">
        <f t="shared" ca="1" si="54"/>
        <v>#VALUE!</v>
      </c>
      <c r="W120" s="61" t="e">
        <f t="shared" ca="1" si="55"/>
        <v>#VALUE!</v>
      </c>
      <c r="X120" s="61" t="str">
        <f ca="1">OFFSET(業務便入力!$W120,0,(COLUMN()-COLUMN($L$1))/6)</f>
        <v/>
      </c>
      <c r="Y120" s="61" t="e">
        <f>IF($I120="(送料別)",0,VLOOKUP($H120,業務便!$A$20:$O$29,4+(COLUMN()-COLUMN($M$1))/6,FALSE))</f>
        <v>#N/A</v>
      </c>
      <c r="Z120" s="62" t="e">
        <f t="shared" ca="1" si="56"/>
        <v>#VALUE!</v>
      </c>
      <c r="AA120" s="59" t="e">
        <f t="shared" ca="1" si="57"/>
        <v>#VALUE!</v>
      </c>
      <c r="AB120" s="60" t="e">
        <f t="shared" ca="1" si="58"/>
        <v>#VALUE!</v>
      </c>
      <c r="AC120" s="61" t="e">
        <f t="shared" ca="1" si="59"/>
        <v>#VALUE!</v>
      </c>
      <c r="AD120" s="61" t="str">
        <f ca="1">OFFSET(業務便入力!$W120,0,(COLUMN()-COLUMN($L$1))/6)</f>
        <v/>
      </c>
      <c r="AE120" s="61" t="e">
        <f>IF($I120="(送料別)",0,VLOOKUP($H120,業務便!$A$20:$O$29,4+(COLUMN()-COLUMN($M$1))/6,FALSE))</f>
        <v>#N/A</v>
      </c>
      <c r="AF120" s="62" t="e">
        <f t="shared" ca="1" si="60"/>
        <v>#VALUE!</v>
      </c>
      <c r="AG120" s="59" t="e">
        <f t="shared" ca="1" si="61"/>
        <v>#VALUE!</v>
      </c>
      <c r="AH120" s="60" t="e">
        <f t="shared" ca="1" si="62"/>
        <v>#VALUE!</v>
      </c>
      <c r="AI120" s="61" t="e">
        <f t="shared" ca="1" si="63"/>
        <v>#VALUE!</v>
      </c>
      <c r="AJ120" s="61" t="str">
        <f ca="1">OFFSET(業務便入力!$W120,0,(COLUMN()-COLUMN($L$1))/6)</f>
        <v/>
      </c>
      <c r="AK120" s="61" t="e">
        <f>IF($I120="(送料別)",0,VLOOKUP($H120,業務便!$A$20:$O$29,4+(COLUMN()-COLUMN($M$1))/6,FALSE))</f>
        <v>#N/A</v>
      </c>
      <c r="AL120" s="62" t="e">
        <f t="shared" ca="1" si="64"/>
        <v>#VALUE!</v>
      </c>
      <c r="AM120" s="59" t="e">
        <f t="shared" ca="1" si="65"/>
        <v>#VALUE!</v>
      </c>
      <c r="AN120" s="60" t="e">
        <f t="shared" ca="1" si="66"/>
        <v>#VALUE!</v>
      </c>
      <c r="AO120" s="61" t="e">
        <f t="shared" ca="1" si="67"/>
        <v>#VALUE!</v>
      </c>
      <c r="AP120" s="61" t="str">
        <f ca="1">OFFSET(業務便入力!$W120,0,(COLUMN()-COLUMN($L$1))/6)</f>
        <v/>
      </c>
      <c r="AQ120" s="61" t="e">
        <f>IF($I120="(送料別)",0,VLOOKUP($H120,業務便!$A$20:$O$29,4+(COLUMN()-COLUMN($M$1))/6,FALSE))</f>
        <v>#N/A</v>
      </c>
      <c r="AR120" s="62" t="e">
        <f t="shared" ca="1" si="68"/>
        <v>#VALUE!</v>
      </c>
      <c r="AS120" s="59" t="e">
        <f t="shared" ca="1" si="69"/>
        <v>#VALUE!</v>
      </c>
      <c r="AT120" s="60" t="e">
        <f t="shared" ca="1" si="70"/>
        <v>#VALUE!</v>
      </c>
      <c r="AU120" s="61" t="e">
        <f t="shared" ca="1" si="71"/>
        <v>#VALUE!</v>
      </c>
      <c r="AV120" s="61" t="str">
        <f ca="1">OFFSET(業務便入力!$W120,0,(COLUMN()-COLUMN($L$1))/6)</f>
        <v/>
      </c>
      <c r="AW120" s="61" t="e">
        <f>IF($I120="(送料別)",0,VLOOKUP($H120,業務便!$A$20:$O$29,4+(COLUMN()-COLUMN($M$1))/6,FALSE))</f>
        <v>#N/A</v>
      </c>
      <c r="AX120" s="62" t="e">
        <f t="shared" ca="1" si="72"/>
        <v>#VALUE!</v>
      </c>
      <c r="AY120" s="59" t="e">
        <f t="shared" ca="1" si="73"/>
        <v>#VALUE!</v>
      </c>
      <c r="AZ120" s="60" t="e">
        <f t="shared" ca="1" si="74"/>
        <v>#VALUE!</v>
      </c>
      <c r="BA120" s="61" t="e">
        <f t="shared" ca="1" si="75"/>
        <v>#VALUE!</v>
      </c>
      <c r="BB120" s="61" t="str">
        <f ca="1">OFFSET(業務便入力!$W120,0,(COLUMN()-COLUMN($L$1))/6)</f>
        <v/>
      </c>
      <c r="BC120" s="61" t="e">
        <f>IF($I120="(送料別)",0,VLOOKUP($H120,業務便!$A$20:$O$29,4+(COLUMN()-COLUMN($M$1))/6,FALSE))</f>
        <v>#N/A</v>
      </c>
      <c r="BD120" s="62" t="e">
        <f t="shared" ca="1" si="76"/>
        <v>#VALUE!</v>
      </c>
      <c r="BE120" s="59" t="e">
        <f t="shared" ca="1" si="77"/>
        <v>#VALUE!</v>
      </c>
      <c r="BF120" s="60" t="e">
        <f t="shared" ca="1" si="78"/>
        <v>#VALUE!</v>
      </c>
      <c r="BG120" s="61" t="e">
        <f t="shared" ca="1" si="79"/>
        <v>#VALUE!</v>
      </c>
      <c r="BH120" s="61" t="str">
        <f ca="1">OFFSET(業務便入力!$W120,0,(COLUMN()-COLUMN($L$1))/6)</f>
        <v/>
      </c>
      <c r="BI120" s="61" t="e">
        <f>IF($I120="(送料別)",0,VLOOKUP($H120,業務便!$A$20:$O$29,4+(COLUMN()-COLUMN($M$1))/6,FALSE))</f>
        <v>#N/A</v>
      </c>
      <c r="BJ120" s="62" t="e">
        <f t="shared" ca="1" si="80"/>
        <v>#VALUE!</v>
      </c>
      <c r="BK120" s="59" t="e">
        <f t="shared" ca="1" si="81"/>
        <v>#VALUE!</v>
      </c>
      <c r="BL120" s="60" t="e">
        <f t="shared" ca="1" si="82"/>
        <v>#VALUE!</v>
      </c>
      <c r="BM120" s="61" t="e">
        <f t="shared" ca="1" si="83"/>
        <v>#VALUE!</v>
      </c>
      <c r="BN120" s="61" t="str">
        <f ca="1">OFFSET(業務便入力!$W120,0,(COLUMN()-COLUMN($L$1))/6)</f>
        <v/>
      </c>
      <c r="BO120" s="61" t="e">
        <f>IF($I120="(送料別)",0,VLOOKUP($H120,業務便!$A$20:$O$29,4+(COLUMN()-COLUMN($M$1))/6,FALSE))</f>
        <v>#N/A</v>
      </c>
      <c r="BP120" s="62" t="e">
        <f t="shared" ca="1" si="84"/>
        <v>#VALUE!</v>
      </c>
      <c r="BQ120" s="59" t="e">
        <f t="shared" ca="1" si="85"/>
        <v>#VALUE!</v>
      </c>
      <c r="BR120" s="60" t="e">
        <f t="shared" ca="1" si="86"/>
        <v>#VALUE!</v>
      </c>
      <c r="BS120" s="61" t="e">
        <f t="shared" ca="1" si="87"/>
        <v>#VALUE!</v>
      </c>
      <c r="BT120" s="61" t="str">
        <f ca="1">OFFSET(業務便入力!$W120,0,(COLUMN()-COLUMN($L$1))/6)</f>
        <v/>
      </c>
      <c r="BU120" s="61" t="e">
        <f>IF($I120="(送料別)",0,VLOOKUP($H120,業務便!$A$20:$O$29,4+(COLUMN()-COLUMN($M$1))/6,FALSE))</f>
        <v>#N/A</v>
      </c>
      <c r="BV120" s="62" t="e">
        <f t="shared" ca="1" si="88"/>
        <v>#VALUE!</v>
      </c>
      <c r="BW120" s="59" t="e">
        <f t="shared" ca="1" si="89"/>
        <v>#VALUE!</v>
      </c>
      <c r="BX120" s="60" t="e">
        <f t="shared" ca="1" si="90"/>
        <v>#VALUE!</v>
      </c>
      <c r="BY120" s="61" t="e">
        <f t="shared" ca="1" si="91"/>
        <v>#VALUE!</v>
      </c>
      <c r="BZ120" s="61" t="str">
        <f ca="1">OFFSET(業務便入力!$W120,0,(COLUMN()-COLUMN($L$1))/6)</f>
        <v/>
      </c>
      <c r="CA120" s="61" t="e">
        <f>IF($I120="(送料別)",0,VLOOKUP($H120,業務便!$A$20:$O$29,4+(COLUMN()-COLUMN($M$1))/6,FALSE))</f>
        <v>#N/A</v>
      </c>
      <c r="CB120" s="62" t="e">
        <f t="shared" ca="1" si="92"/>
        <v>#VALUE!</v>
      </c>
      <c r="CC120" s="59" t="e">
        <f t="shared" ca="1" si="93"/>
        <v>#VALUE!</v>
      </c>
      <c r="CD120" s="60" t="e">
        <f t="shared" ca="1" si="94"/>
        <v>#VALUE!</v>
      </c>
      <c r="CE120" s="61" t="e">
        <f t="shared" ca="1" si="95"/>
        <v>#VALUE!</v>
      </c>
    </row>
    <row r="121" spans="1:83">
      <c r="A121" s="6">
        <v>118</v>
      </c>
      <c r="B121" s="158" t="str">
        <f>IF(ISBLANK(業務便入力!B121),"",業務便入力!B121)</f>
        <v/>
      </c>
      <c r="C121" s="5" t="str">
        <f>IF(ISBLANK(業務便入力!C121),"",業務便入力!C121)</f>
        <v/>
      </c>
      <c r="D121" s="15">
        <f>IF(ISBLANK(宅配便仮計算!D121),"",宅配便仮計算!D121)</f>
        <v>0.85</v>
      </c>
      <c r="E121" s="5" t="str">
        <f>IF(ISBLANK(業務便入力!I121),"",業務便入力!I121)</f>
        <v/>
      </c>
      <c r="F121" s="5" t="str">
        <f>IF(ISBLANK(業務便入力!L121),"",業務便入力!L121)</f>
        <v/>
      </c>
      <c r="G121" s="5" t="str">
        <f>IF(ISBLANK(業務便入力!N121),"",IF(業務便入力!P121="以上",1,業務便入力!N121))</f>
        <v/>
      </c>
      <c r="H121" s="5" t="str">
        <f>IF(ISBLANK(業務便入力!Q121),"",業務便入力!Q121)</f>
        <v/>
      </c>
      <c r="I121" s="6" t="str">
        <f>IF(ISBLANK(業務便入力!R121),"",業務便入力!R121)</f>
        <v/>
      </c>
      <c r="J121" s="5" t="str">
        <f>IF(ISBLANK(業務便入力!S121),"",業務便入力!S121)</f>
        <v/>
      </c>
      <c r="K121" s="5" t="str">
        <f>IF(ISBLANK(業務便入力!T121),"",業務便入力!T121)</f>
        <v/>
      </c>
      <c r="L121" s="61" t="str">
        <f ca="1">OFFSET(業務便入力!$W121,0,(COLUMN()-COLUMN($L$1))/6)</f>
        <v/>
      </c>
      <c r="M121" s="61" t="e">
        <f>IF($I121="(送料別)",0,VLOOKUP($H121,業務便!$A$20:$O$29,4+(COLUMN()-COLUMN($M$1))/6,FALSE))</f>
        <v>#N/A</v>
      </c>
      <c r="N121" s="62" t="e">
        <f t="shared" ca="1" si="48"/>
        <v>#VALUE!</v>
      </c>
      <c r="O121" s="59" t="e">
        <f t="shared" ca="1" si="49"/>
        <v>#VALUE!</v>
      </c>
      <c r="P121" s="60" t="e">
        <f t="shared" ca="1" si="50"/>
        <v>#VALUE!</v>
      </c>
      <c r="Q121" s="61" t="e">
        <f t="shared" ca="1" si="51"/>
        <v>#VALUE!</v>
      </c>
      <c r="R121" s="61" t="str">
        <f ca="1">OFFSET(業務便入力!$W121,0,(COLUMN()-COLUMN($L$1))/6)</f>
        <v/>
      </c>
      <c r="S121" s="61" t="e">
        <f>IF($I121="(送料別)",0,VLOOKUP($H121,業務便!$A$20:$O$29,4+(COLUMN()-COLUMN($M$1))/6,FALSE))</f>
        <v>#N/A</v>
      </c>
      <c r="T121" s="62" t="e">
        <f t="shared" ca="1" si="52"/>
        <v>#VALUE!</v>
      </c>
      <c r="U121" s="59" t="e">
        <f t="shared" ca="1" si="53"/>
        <v>#VALUE!</v>
      </c>
      <c r="V121" s="60" t="e">
        <f t="shared" ca="1" si="54"/>
        <v>#VALUE!</v>
      </c>
      <c r="W121" s="61" t="e">
        <f t="shared" ca="1" si="55"/>
        <v>#VALUE!</v>
      </c>
      <c r="X121" s="61" t="str">
        <f ca="1">OFFSET(業務便入力!$W121,0,(COLUMN()-COLUMN($L$1))/6)</f>
        <v/>
      </c>
      <c r="Y121" s="61" t="e">
        <f>IF($I121="(送料別)",0,VLOOKUP($H121,業務便!$A$20:$O$29,4+(COLUMN()-COLUMN($M$1))/6,FALSE))</f>
        <v>#N/A</v>
      </c>
      <c r="Z121" s="62" t="e">
        <f t="shared" ca="1" si="56"/>
        <v>#VALUE!</v>
      </c>
      <c r="AA121" s="59" t="e">
        <f t="shared" ca="1" si="57"/>
        <v>#VALUE!</v>
      </c>
      <c r="AB121" s="60" t="e">
        <f t="shared" ca="1" si="58"/>
        <v>#VALUE!</v>
      </c>
      <c r="AC121" s="61" t="e">
        <f t="shared" ca="1" si="59"/>
        <v>#VALUE!</v>
      </c>
      <c r="AD121" s="61" t="str">
        <f ca="1">OFFSET(業務便入力!$W121,0,(COLUMN()-COLUMN($L$1))/6)</f>
        <v/>
      </c>
      <c r="AE121" s="61" t="e">
        <f>IF($I121="(送料別)",0,VLOOKUP($H121,業務便!$A$20:$O$29,4+(COLUMN()-COLUMN($M$1))/6,FALSE))</f>
        <v>#N/A</v>
      </c>
      <c r="AF121" s="62" t="e">
        <f t="shared" ca="1" si="60"/>
        <v>#VALUE!</v>
      </c>
      <c r="AG121" s="59" t="e">
        <f t="shared" ca="1" si="61"/>
        <v>#VALUE!</v>
      </c>
      <c r="AH121" s="60" t="e">
        <f t="shared" ca="1" si="62"/>
        <v>#VALUE!</v>
      </c>
      <c r="AI121" s="61" t="e">
        <f t="shared" ca="1" si="63"/>
        <v>#VALUE!</v>
      </c>
      <c r="AJ121" s="61" t="str">
        <f ca="1">OFFSET(業務便入力!$W121,0,(COLUMN()-COLUMN($L$1))/6)</f>
        <v/>
      </c>
      <c r="AK121" s="61" t="e">
        <f>IF($I121="(送料別)",0,VLOOKUP($H121,業務便!$A$20:$O$29,4+(COLUMN()-COLUMN($M$1))/6,FALSE))</f>
        <v>#N/A</v>
      </c>
      <c r="AL121" s="62" t="e">
        <f t="shared" ca="1" si="64"/>
        <v>#VALUE!</v>
      </c>
      <c r="AM121" s="59" t="e">
        <f t="shared" ca="1" si="65"/>
        <v>#VALUE!</v>
      </c>
      <c r="AN121" s="60" t="e">
        <f t="shared" ca="1" si="66"/>
        <v>#VALUE!</v>
      </c>
      <c r="AO121" s="61" t="e">
        <f t="shared" ca="1" si="67"/>
        <v>#VALUE!</v>
      </c>
      <c r="AP121" s="61" t="str">
        <f ca="1">OFFSET(業務便入力!$W121,0,(COLUMN()-COLUMN($L$1))/6)</f>
        <v/>
      </c>
      <c r="AQ121" s="61" t="e">
        <f>IF($I121="(送料別)",0,VLOOKUP($H121,業務便!$A$20:$O$29,4+(COLUMN()-COLUMN($M$1))/6,FALSE))</f>
        <v>#N/A</v>
      </c>
      <c r="AR121" s="62" t="e">
        <f t="shared" ca="1" si="68"/>
        <v>#VALUE!</v>
      </c>
      <c r="AS121" s="59" t="e">
        <f t="shared" ca="1" si="69"/>
        <v>#VALUE!</v>
      </c>
      <c r="AT121" s="60" t="e">
        <f t="shared" ca="1" si="70"/>
        <v>#VALUE!</v>
      </c>
      <c r="AU121" s="61" t="e">
        <f t="shared" ca="1" si="71"/>
        <v>#VALUE!</v>
      </c>
      <c r="AV121" s="61" t="str">
        <f ca="1">OFFSET(業務便入力!$W121,0,(COLUMN()-COLUMN($L$1))/6)</f>
        <v/>
      </c>
      <c r="AW121" s="61" t="e">
        <f>IF($I121="(送料別)",0,VLOOKUP($H121,業務便!$A$20:$O$29,4+(COLUMN()-COLUMN($M$1))/6,FALSE))</f>
        <v>#N/A</v>
      </c>
      <c r="AX121" s="62" t="e">
        <f t="shared" ca="1" si="72"/>
        <v>#VALUE!</v>
      </c>
      <c r="AY121" s="59" t="e">
        <f t="shared" ca="1" si="73"/>
        <v>#VALUE!</v>
      </c>
      <c r="AZ121" s="60" t="e">
        <f t="shared" ca="1" si="74"/>
        <v>#VALUE!</v>
      </c>
      <c r="BA121" s="61" t="e">
        <f t="shared" ca="1" si="75"/>
        <v>#VALUE!</v>
      </c>
      <c r="BB121" s="61" t="str">
        <f ca="1">OFFSET(業務便入力!$W121,0,(COLUMN()-COLUMN($L$1))/6)</f>
        <v/>
      </c>
      <c r="BC121" s="61" t="e">
        <f>IF($I121="(送料別)",0,VLOOKUP($H121,業務便!$A$20:$O$29,4+(COLUMN()-COLUMN($M$1))/6,FALSE))</f>
        <v>#N/A</v>
      </c>
      <c r="BD121" s="62" t="e">
        <f t="shared" ca="1" si="76"/>
        <v>#VALUE!</v>
      </c>
      <c r="BE121" s="59" t="e">
        <f t="shared" ca="1" si="77"/>
        <v>#VALUE!</v>
      </c>
      <c r="BF121" s="60" t="e">
        <f t="shared" ca="1" si="78"/>
        <v>#VALUE!</v>
      </c>
      <c r="BG121" s="61" t="e">
        <f t="shared" ca="1" si="79"/>
        <v>#VALUE!</v>
      </c>
      <c r="BH121" s="61" t="str">
        <f ca="1">OFFSET(業務便入力!$W121,0,(COLUMN()-COLUMN($L$1))/6)</f>
        <v/>
      </c>
      <c r="BI121" s="61" t="e">
        <f>IF($I121="(送料別)",0,VLOOKUP($H121,業務便!$A$20:$O$29,4+(COLUMN()-COLUMN($M$1))/6,FALSE))</f>
        <v>#N/A</v>
      </c>
      <c r="BJ121" s="62" t="e">
        <f t="shared" ca="1" si="80"/>
        <v>#VALUE!</v>
      </c>
      <c r="BK121" s="59" t="e">
        <f t="shared" ca="1" si="81"/>
        <v>#VALUE!</v>
      </c>
      <c r="BL121" s="60" t="e">
        <f t="shared" ca="1" si="82"/>
        <v>#VALUE!</v>
      </c>
      <c r="BM121" s="61" t="e">
        <f t="shared" ca="1" si="83"/>
        <v>#VALUE!</v>
      </c>
      <c r="BN121" s="61" t="str">
        <f ca="1">OFFSET(業務便入力!$W121,0,(COLUMN()-COLUMN($L$1))/6)</f>
        <v/>
      </c>
      <c r="BO121" s="61" t="e">
        <f>IF($I121="(送料別)",0,VLOOKUP($H121,業務便!$A$20:$O$29,4+(COLUMN()-COLUMN($M$1))/6,FALSE))</f>
        <v>#N/A</v>
      </c>
      <c r="BP121" s="62" t="e">
        <f t="shared" ca="1" si="84"/>
        <v>#VALUE!</v>
      </c>
      <c r="BQ121" s="59" t="e">
        <f t="shared" ca="1" si="85"/>
        <v>#VALUE!</v>
      </c>
      <c r="BR121" s="60" t="e">
        <f t="shared" ca="1" si="86"/>
        <v>#VALUE!</v>
      </c>
      <c r="BS121" s="61" t="e">
        <f t="shared" ca="1" si="87"/>
        <v>#VALUE!</v>
      </c>
      <c r="BT121" s="61" t="str">
        <f ca="1">OFFSET(業務便入力!$W121,0,(COLUMN()-COLUMN($L$1))/6)</f>
        <v/>
      </c>
      <c r="BU121" s="61" t="e">
        <f>IF($I121="(送料別)",0,VLOOKUP($H121,業務便!$A$20:$O$29,4+(COLUMN()-COLUMN($M$1))/6,FALSE))</f>
        <v>#N/A</v>
      </c>
      <c r="BV121" s="62" t="e">
        <f t="shared" ca="1" si="88"/>
        <v>#VALUE!</v>
      </c>
      <c r="BW121" s="59" t="e">
        <f t="shared" ca="1" si="89"/>
        <v>#VALUE!</v>
      </c>
      <c r="BX121" s="60" t="e">
        <f t="shared" ca="1" si="90"/>
        <v>#VALUE!</v>
      </c>
      <c r="BY121" s="61" t="e">
        <f t="shared" ca="1" si="91"/>
        <v>#VALUE!</v>
      </c>
      <c r="BZ121" s="61" t="str">
        <f ca="1">OFFSET(業務便入力!$W121,0,(COLUMN()-COLUMN($L$1))/6)</f>
        <v/>
      </c>
      <c r="CA121" s="61" t="e">
        <f>IF($I121="(送料別)",0,VLOOKUP($H121,業務便!$A$20:$O$29,4+(COLUMN()-COLUMN($M$1))/6,FALSE))</f>
        <v>#N/A</v>
      </c>
      <c r="CB121" s="62" t="e">
        <f t="shared" ca="1" si="92"/>
        <v>#VALUE!</v>
      </c>
      <c r="CC121" s="59" t="e">
        <f t="shared" ca="1" si="93"/>
        <v>#VALUE!</v>
      </c>
      <c r="CD121" s="60" t="e">
        <f t="shared" ca="1" si="94"/>
        <v>#VALUE!</v>
      </c>
      <c r="CE121" s="61" t="e">
        <f t="shared" ca="1" si="95"/>
        <v>#VALUE!</v>
      </c>
    </row>
    <row r="122" spans="1:83">
      <c r="A122" s="6">
        <v>119</v>
      </c>
      <c r="B122" s="158" t="str">
        <f>IF(ISBLANK(業務便入力!B122),"",業務便入力!B122)</f>
        <v/>
      </c>
      <c r="C122" s="5" t="str">
        <f>IF(ISBLANK(業務便入力!C122),"",業務便入力!C122)</f>
        <v/>
      </c>
      <c r="D122" s="15">
        <f>IF(ISBLANK(宅配便仮計算!D122),"",宅配便仮計算!D122)</f>
        <v>0.85</v>
      </c>
      <c r="E122" s="5" t="str">
        <f>IF(ISBLANK(業務便入力!I122),"",業務便入力!I122)</f>
        <v/>
      </c>
      <c r="F122" s="5" t="str">
        <f>IF(ISBLANK(業務便入力!L122),"",業務便入力!L122)</f>
        <v/>
      </c>
      <c r="G122" s="5" t="str">
        <f>IF(ISBLANK(業務便入力!N122),"",IF(業務便入力!P122="以上",1,業務便入力!N122))</f>
        <v/>
      </c>
      <c r="H122" s="5" t="str">
        <f>IF(ISBLANK(業務便入力!Q122),"",業務便入力!Q122)</f>
        <v/>
      </c>
      <c r="I122" s="6" t="str">
        <f>IF(ISBLANK(業務便入力!R122),"",業務便入力!R122)</f>
        <v/>
      </c>
      <c r="J122" s="5" t="str">
        <f>IF(ISBLANK(業務便入力!S122),"",業務便入力!S122)</f>
        <v/>
      </c>
      <c r="K122" s="5" t="str">
        <f>IF(ISBLANK(業務便入力!T122),"",業務便入力!T122)</f>
        <v/>
      </c>
      <c r="L122" s="61" t="str">
        <f ca="1">OFFSET(業務便入力!$W122,0,(COLUMN()-COLUMN($L$1))/6)</f>
        <v/>
      </c>
      <c r="M122" s="61" t="e">
        <f>IF($I122="(送料別)",0,VLOOKUP($H122,業務便!$A$20:$O$29,4+(COLUMN()-COLUMN($M$1))/6,FALSE))</f>
        <v>#N/A</v>
      </c>
      <c r="N122" s="62" t="e">
        <f t="shared" ca="1" si="48"/>
        <v>#VALUE!</v>
      </c>
      <c r="O122" s="59" t="e">
        <f t="shared" ca="1" si="49"/>
        <v>#VALUE!</v>
      </c>
      <c r="P122" s="60" t="e">
        <f t="shared" ca="1" si="50"/>
        <v>#VALUE!</v>
      </c>
      <c r="Q122" s="61" t="e">
        <f t="shared" ca="1" si="51"/>
        <v>#VALUE!</v>
      </c>
      <c r="R122" s="61" t="str">
        <f ca="1">OFFSET(業務便入力!$W122,0,(COLUMN()-COLUMN($L$1))/6)</f>
        <v/>
      </c>
      <c r="S122" s="61" t="e">
        <f>IF($I122="(送料別)",0,VLOOKUP($H122,業務便!$A$20:$O$29,4+(COLUMN()-COLUMN($M$1))/6,FALSE))</f>
        <v>#N/A</v>
      </c>
      <c r="T122" s="62" t="e">
        <f t="shared" ca="1" si="52"/>
        <v>#VALUE!</v>
      </c>
      <c r="U122" s="59" t="e">
        <f t="shared" ca="1" si="53"/>
        <v>#VALUE!</v>
      </c>
      <c r="V122" s="60" t="e">
        <f t="shared" ca="1" si="54"/>
        <v>#VALUE!</v>
      </c>
      <c r="W122" s="61" t="e">
        <f t="shared" ca="1" si="55"/>
        <v>#VALUE!</v>
      </c>
      <c r="X122" s="61" t="str">
        <f ca="1">OFFSET(業務便入力!$W122,0,(COLUMN()-COLUMN($L$1))/6)</f>
        <v/>
      </c>
      <c r="Y122" s="61" t="e">
        <f>IF($I122="(送料別)",0,VLOOKUP($H122,業務便!$A$20:$O$29,4+(COLUMN()-COLUMN($M$1))/6,FALSE))</f>
        <v>#N/A</v>
      </c>
      <c r="Z122" s="62" t="e">
        <f t="shared" ca="1" si="56"/>
        <v>#VALUE!</v>
      </c>
      <c r="AA122" s="59" t="e">
        <f t="shared" ca="1" si="57"/>
        <v>#VALUE!</v>
      </c>
      <c r="AB122" s="60" t="e">
        <f t="shared" ca="1" si="58"/>
        <v>#VALUE!</v>
      </c>
      <c r="AC122" s="61" t="e">
        <f t="shared" ca="1" si="59"/>
        <v>#VALUE!</v>
      </c>
      <c r="AD122" s="61" t="str">
        <f ca="1">OFFSET(業務便入力!$W122,0,(COLUMN()-COLUMN($L$1))/6)</f>
        <v/>
      </c>
      <c r="AE122" s="61" t="e">
        <f>IF($I122="(送料別)",0,VLOOKUP($H122,業務便!$A$20:$O$29,4+(COLUMN()-COLUMN($M$1))/6,FALSE))</f>
        <v>#N/A</v>
      </c>
      <c r="AF122" s="62" t="e">
        <f t="shared" ca="1" si="60"/>
        <v>#VALUE!</v>
      </c>
      <c r="AG122" s="59" t="e">
        <f t="shared" ca="1" si="61"/>
        <v>#VALUE!</v>
      </c>
      <c r="AH122" s="60" t="e">
        <f t="shared" ca="1" si="62"/>
        <v>#VALUE!</v>
      </c>
      <c r="AI122" s="61" t="e">
        <f t="shared" ca="1" si="63"/>
        <v>#VALUE!</v>
      </c>
      <c r="AJ122" s="61" t="str">
        <f ca="1">OFFSET(業務便入力!$W122,0,(COLUMN()-COLUMN($L$1))/6)</f>
        <v/>
      </c>
      <c r="AK122" s="61" t="e">
        <f>IF($I122="(送料別)",0,VLOOKUP($H122,業務便!$A$20:$O$29,4+(COLUMN()-COLUMN($M$1))/6,FALSE))</f>
        <v>#N/A</v>
      </c>
      <c r="AL122" s="62" t="e">
        <f t="shared" ca="1" si="64"/>
        <v>#VALUE!</v>
      </c>
      <c r="AM122" s="59" t="e">
        <f t="shared" ca="1" si="65"/>
        <v>#VALUE!</v>
      </c>
      <c r="AN122" s="60" t="e">
        <f t="shared" ca="1" si="66"/>
        <v>#VALUE!</v>
      </c>
      <c r="AO122" s="61" t="e">
        <f t="shared" ca="1" si="67"/>
        <v>#VALUE!</v>
      </c>
      <c r="AP122" s="61" t="str">
        <f ca="1">OFFSET(業務便入力!$W122,0,(COLUMN()-COLUMN($L$1))/6)</f>
        <v/>
      </c>
      <c r="AQ122" s="61" t="e">
        <f>IF($I122="(送料別)",0,VLOOKUP($H122,業務便!$A$20:$O$29,4+(COLUMN()-COLUMN($M$1))/6,FALSE))</f>
        <v>#N/A</v>
      </c>
      <c r="AR122" s="62" t="e">
        <f t="shared" ca="1" si="68"/>
        <v>#VALUE!</v>
      </c>
      <c r="AS122" s="59" t="e">
        <f t="shared" ca="1" si="69"/>
        <v>#VALUE!</v>
      </c>
      <c r="AT122" s="60" t="e">
        <f t="shared" ca="1" si="70"/>
        <v>#VALUE!</v>
      </c>
      <c r="AU122" s="61" t="e">
        <f t="shared" ca="1" si="71"/>
        <v>#VALUE!</v>
      </c>
      <c r="AV122" s="61" t="str">
        <f ca="1">OFFSET(業務便入力!$W122,0,(COLUMN()-COLUMN($L$1))/6)</f>
        <v/>
      </c>
      <c r="AW122" s="61" t="e">
        <f>IF($I122="(送料別)",0,VLOOKUP($H122,業務便!$A$20:$O$29,4+(COLUMN()-COLUMN($M$1))/6,FALSE))</f>
        <v>#N/A</v>
      </c>
      <c r="AX122" s="62" t="e">
        <f t="shared" ca="1" si="72"/>
        <v>#VALUE!</v>
      </c>
      <c r="AY122" s="59" t="e">
        <f t="shared" ca="1" si="73"/>
        <v>#VALUE!</v>
      </c>
      <c r="AZ122" s="60" t="e">
        <f t="shared" ca="1" si="74"/>
        <v>#VALUE!</v>
      </c>
      <c r="BA122" s="61" t="e">
        <f t="shared" ca="1" si="75"/>
        <v>#VALUE!</v>
      </c>
      <c r="BB122" s="61" t="str">
        <f ca="1">OFFSET(業務便入力!$W122,0,(COLUMN()-COLUMN($L$1))/6)</f>
        <v/>
      </c>
      <c r="BC122" s="61" t="e">
        <f>IF($I122="(送料別)",0,VLOOKUP($H122,業務便!$A$20:$O$29,4+(COLUMN()-COLUMN($M$1))/6,FALSE))</f>
        <v>#N/A</v>
      </c>
      <c r="BD122" s="62" t="e">
        <f t="shared" ca="1" si="76"/>
        <v>#VALUE!</v>
      </c>
      <c r="BE122" s="59" t="e">
        <f t="shared" ca="1" si="77"/>
        <v>#VALUE!</v>
      </c>
      <c r="BF122" s="60" t="e">
        <f t="shared" ca="1" si="78"/>
        <v>#VALUE!</v>
      </c>
      <c r="BG122" s="61" t="e">
        <f t="shared" ca="1" si="79"/>
        <v>#VALUE!</v>
      </c>
      <c r="BH122" s="61" t="str">
        <f ca="1">OFFSET(業務便入力!$W122,0,(COLUMN()-COLUMN($L$1))/6)</f>
        <v/>
      </c>
      <c r="BI122" s="61" t="e">
        <f>IF($I122="(送料別)",0,VLOOKUP($H122,業務便!$A$20:$O$29,4+(COLUMN()-COLUMN($M$1))/6,FALSE))</f>
        <v>#N/A</v>
      </c>
      <c r="BJ122" s="62" t="e">
        <f t="shared" ca="1" si="80"/>
        <v>#VALUE!</v>
      </c>
      <c r="BK122" s="59" t="e">
        <f t="shared" ca="1" si="81"/>
        <v>#VALUE!</v>
      </c>
      <c r="BL122" s="60" t="e">
        <f t="shared" ca="1" si="82"/>
        <v>#VALUE!</v>
      </c>
      <c r="BM122" s="61" t="e">
        <f t="shared" ca="1" si="83"/>
        <v>#VALUE!</v>
      </c>
      <c r="BN122" s="61" t="str">
        <f ca="1">OFFSET(業務便入力!$W122,0,(COLUMN()-COLUMN($L$1))/6)</f>
        <v/>
      </c>
      <c r="BO122" s="61" t="e">
        <f>IF($I122="(送料別)",0,VLOOKUP($H122,業務便!$A$20:$O$29,4+(COLUMN()-COLUMN($M$1))/6,FALSE))</f>
        <v>#N/A</v>
      </c>
      <c r="BP122" s="62" t="e">
        <f t="shared" ca="1" si="84"/>
        <v>#VALUE!</v>
      </c>
      <c r="BQ122" s="59" t="e">
        <f t="shared" ca="1" si="85"/>
        <v>#VALUE!</v>
      </c>
      <c r="BR122" s="60" t="e">
        <f t="shared" ca="1" si="86"/>
        <v>#VALUE!</v>
      </c>
      <c r="BS122" s="61" t="e">
        <f t="shared" ca="1" si="87"/>
        <v>#VALUE!</v>
      </c>
      <c r="BT122" s="61" t="str">
        <f ca="1">OFFSET(業務便入力!$W122,0,(COLUMN()-COLUMN($L$1))/6)</f>
        <v/>
      </c>
      <c r="BU122" s="61" t="e">
        <f>IF($I122="(送料別)",0,VLOOKUP($H122,業務便!$A$20:$O$29,4+(COLUMN()-COLUMN($M$1))/6,FALSE))</f>
        <v>#N/A</v>
      </c>
      <c r="BV122" s="62" t="e">
        <f t="shared" ca="1" si="88"/>
        <v>#VALUE!</v>
      </c>
      <c r="BW122" s="59" t="e">
        <f t="shared" ca="1" si="89"/>
        <v>#VALUE!</v>
      </c>
      <c r="BX122" s="60" t="e">
        <f t="shared" ca="1" si="90"/>
        <v>#VALUE!</v>
      </c>
      <c r="BY122" s="61" t="e">
        <f t="shared" ca="1" si="91"/>
        <v>#VALUE!</v>
      </c>
      <c r="BZ122" s="61" t="str">
        <f ca="1">OFFSET(業務便入力!$W122,0,(COLUMN()-COLUMN($L$1))/6)</f>
        <v/>
      </c>
      <c r="CA122" s="61" t="e">
        <f>IF($I122="(送料別)",0,VLOOKUP($H122,業務便!$A$20:$O$29,4+(COLUMN()-COLUMN($M$1))/6,FALSE))</f>
        <v>#N/A</v>
      </c>
      <c r="CB122" s="62" t="e">
        <f t="shared" ca="1" si="92"/>
        <v>#VALUE!</v>
      </c>
      <c r="CC122" s="59" t="e">
        <f t="shared" ca="1" si="93"/>
        <v>#VALUE!</v>
      </c>
      <c r="CD122" s="60" t="e">
        <f t="shared" ca="1" si="94"/>
        <v>#VALUE!</v>
      </c>
      <c r="CE122" s="61" t="e">
        <f t="shared" ca="1" si="95"/>
        <v>#VALUE!</v>
      </c>
    </row>
    <row r="123" spans="1:83">
      <c r="A123" s="6">
        <v>120</v>
      </c>
      <c r="B123" s="158" t="str">
        <f>IF(ISBLANK(業務便入力!B123),"",業務便入力!B123)</f>
        <v/>
      </c>
      <c r="C123" s="5" t="str">
        <f>IF(ISBLANK(業務便入力!C123),"",業務便入力!C123)</f>
        <v/>
      </c>
      <c r="D123" s="15">
        <f>IF(ISBLANK(宅配便仮計算!D123),"",宅配便仮計算!D123)</f>
        <v>0.85</v>
      </c>
      <c r="E123" s="5" t="str">
        <f>IF(ISBLANK(業務便入力!I123),"",業務便入力!I123)</f>
        <v/>
      </c>
      <c r="F123" s="5" t="str">
        <f>IF(ISBLANK(業務便入力!L123),"",業務便入力!L123)</f>
        <v/>
      </c>
      <c r="G123" s="5" t="str">
        <f>IF(ISBLANK(業務便入力!N123),"",IF(業務便入力!P123="以上",1,業務便入力!N123))</f>
        <v/>
      </c>
      <c r="H123" s="5" t="str">
        <f>IF(ISBLANK(業務便入力!Q123),"",業務便入力!Q123)</f>
        <v/>
      </c>
      <c r="I123" s="6" t="str">
        <f>IF(ISBLANK(業務便入力!R123),"",業務便入力!R123)</f>
        <v/>
      </c>
      <c r="J123" s="5" t="str">
        <f>IF(ISBLANK(業務便入力!S123),"",業務便入力!S123)</f>
        <v/>
      </c>
      <c r="K123" s="5" t="str">
        <f>IF(ISBLANK(業務便入力!T123),"",業務便入力!T123)</f>
        <v/>
      </c>
      <c r="L123" s="61" t="str">
        <f ca="1">OFFSET(業務便入力!$W123,0,(COLUMN()-COLUMN($L$1))/6)</f>
        <v/>
      </c>
      <c r="M123" s="61" t="e">
        <f>IF($I123="(送料別)",0,VLOOKUP($H123,業務便!$A$20:$O$29,4+(COLUMN()-COLUMN($M$1))/6,FALSE))</f>
        <v>#N/A</v>
      </c>
      <c r="N123" s="62" t="e">
        <f t="shared" ca="1" si="48"/>
        <v>#VALUE!</v>
      </c>
      <c r="O123" s="59" t="e">
        <f t="shared" ca="1" si="49"/>
        <v>#VALUE!</v>
      </c>
      <c r="P123" s="60" t="e">
        <f t="shared" ca="1" si="50"/>
        <v>#VALUE!</v>
      </c>
      <c r="Q123" s="61" t="e">
        <f t="shared" ca="1" si="51"/>
        <v>#VALUE!</v>
      </c>
      <c r="R123" s="61" t="str">
        <f ca="1">OFFSET(業務便入力!$W123,0,(COLUMN()-COLUMN($L$1))/6)</f>
        <v/>
      </c>
      <c r="S123" s="61" t="e">
        <f>IF($I123="(送料別)",0,VLOOKUP($H123,業務便!$A$20:$O$29,4+(COLUMN()-COLUMN($M$1))/6,FALSE))</f>
        <v>#N/A</v>
      </c>
      <c r="T123" s="62" t="e">
        <f t="shared" ca="1" si="52"/>
        <v>#VALUE!</v>
      </c>
      <c r="U123" s="59" t="e">
        <f t="shared" ca="1" si="53"/>
        <v>#VALUE!</v>
      </c>
      <c r="V123" s="60" t="e">
        <f t="shared" ca="1" si="54"/>
        <v>#VALUE!</v>
      </c>
      <c r="W123" s="61" t="e">
        <f t="shared" ca="1" si="55"/>
        <v>#VALUE!</v>
      </c>
      <c r="X123" s="61" t="str">
        <f ca="1">OFFSET(業務便入力!$W123,0,(COLUMN()-COLUMN($L$1))/6)</f>
        <v/>
      </c>
      <c r="Y123" s="61" t="e">
        <f>IF($I123="(送料別)",0,VLOOKUP($H123,業務便!$A$20:$O$29,4+(COLUMN()-COLUMN($M$1))/6,FALSE))</f>
        <v>#N/A</v>
      </c>
      <c r="Z123" s="62" t="e">
        <f t="shared" ca="1" si="56"/>
        <v>#VALUE!</v>
      </c>
      <c r="AA123" s="59" t="e">
        <f t="shared" ca="1" si="57"/>
        <v>#VALUE!</v>
      </c>
      <c r="AB123" s="60" t="e">
        <f t="shared" ca="1" si="58"/>
        <v>#VALUE!</v>
      </c>
      <c r="AC123" s="61" t="e">
        <f t="shared" ca="1" si="59"/>
        <v>#VALUE!</v>
      </c>
      <c r="AD123" s="61" t="str">
        <f ca="1">OFFSET(業務便入力!$W123,0,(COLUMN()-COLUMN($L$1))/6)</f>
        <v/>
      </c>
      <c r="AE123" s="61" t="e">
        <f>IF($I123="(送料別)",0,VLOOKUP($H123,業務便!$A$20:$O$29,4+(COLUMN()-COLUMN($M$1))/6,FALSE))</f>
        <v>#N/A</v>
      </c>
      <c r="AF123" s="62" t="e">
        <f t="shared" ca="1" si="60"/>
        <v>#VALUE!</v>
      </c>
      <c r="AG123" s="59" t="e">
        <f t="shared" ca="1" si="61"/>
        <v>#VALUE!</v>
      </c>
      <c r="AH123" s="60" t="e">
        <f t="shared" ca="1" si="62"/>
        <v>#VALUE!</v>
      </c>
      <c r="AI123" s="61" t="e">
        <f t="shared" ca="1" si="63"/>
        <v>#VALUE!</v>
      </c>
      <c r="AJ123" s="61" t="str">
        <f ca="1">OFFSET(業務便入力!$W123,0,(COLUMN()-COLUMN($L$1))/6)</f>
        <v/>
      </c>
      <c r="AK123" s="61" t="e">
        <f>IF($I123="(送料別)",0,VLOOKUP($H123,業務便!$A$20:$O$29,4+(COLUMN()-COLUMN($M$1))/6,FALSE))</f>
        <v>#N/A</v>
      </c>
      <c r="AL123" s="62" t="e">
        <f t="shared" ca="1" si="64"/>
        <v>#VALUE!</v>
      </c>
      <c r="AM123" s="59" t="e">
        <f t="shared" ca="1" si="65"/>
        <v>#VALUE!</v>
      </c>
      <c r="AN123" s="60" t="e">
        <f t="shared" ca="1" si="66"/>
        <v>#VALUE!</v>
      </c>
      <c r="AO123" s="61" t="e">
        <f t="shared" ca="1" si="67"/>
        <v>#VALUE!</v>
      </c>
      <c r="AP123" s="61" t="str">
        <f ca="1">OFFSET(業務便入力!$W123,0,(COLUMN()-COLUMN($L$1))/6)</f>
        <v/>
      </c>
      <c r="AQ123" s="61" t="e">
        <f>IF($I123="(送料別)",0,VLOOKUP($H123,業務便!$A$20:$O$29,4+(COLUMN()-COLUMN($M$1))/6,FALSE))</f>
        <v>#N/A</v>
      </c>
      <c r="AR123" s="62" t="e">
        <f t="shared" ca="1" si="68"/>
        <v>#VALUE!</v>
      </c>
      <c r="AS123" s="59" t="e">
        <f t="shared" ca="1" si="69"/>
        <v>#VALUE!</v>
      </c>
      <c r="AT123" s="60" t="e">
        <f t="shared" ca="1" si="70"/>
        <v>#VALUE!</v>
      </c>
      <c r="AU123" s="61" t="e">
        <f t="shared" ca="1" si="71"/>
        <v>#VALUE!</v>
      </c>
      <c r="AV123" s="61" t="str">
        <f ca="1">OFFSET(業務便入力!$W123,0,(COLUMN()-COLUMN($L$1))/6)</f>
        <v/>
      </c>
      <c r="AW123" s="61" t="e">
        <f>IF($I123="(送料別)",0,VLOOKUP($H123,業務便!$A$20:$O$29,4+(COLUMN()-COLUMN($M$1))/6,FALSE))</f>
        <v>#N/A</v>
      </c>
      <c r="AX123" s="62" t="e">
        <f t="shared" ca="1" si="72"/>
        <v>#VALUE!</v>
      </c>
      <c r="AY123" s="59" t="e">
        <f t="shared" ca="1" si="73"/>
        <v>#VALUE!</v>
      </c>
      <c r="AZ123" s="60" t="e">
        <f t="shared" ca="1" si="74"/>
        <v>#VALUE!</v>
      </c>
      <c r="BA123" s="61" t="e">
        <f t="shared" ca="1" si="75"/>
        <v>#VALUE!</v>
      </c>
      <c r="BB123" s="61" t="str">
        <f ca="1">OFFSET(業務便入力!$W123,0,(COLUMN()-COLUMN($L$1))/6)</f>
        <v/>
      </c>
      <c r="BC123" s="61" t="e">
        <f>IF($I123="(送料別)",0,VLOOKUP($H123,業務便!$A$20:$O$29,4+(COLUMN()-COLUMN($M$1))/6,FALSE))</f>
        <v>#N/A</v>
      </c>
      <c r="BD123" s="62" t="e">
        <f t="shared" ca="1" si="76"/>
        <v>#VALUE!</v>
      </c>
      <c r="BE123" s="59" t="e">
        <f t="shared" ca="1" si="77"/>
        <v>#VALUE!</v>
      </c>
      <c r="BF123" s="60" t="e">
        <f t="shared" ca="1" si="78"/>
        <v>#VALUE!</v>
      </c>
      <c r="BG123" s="61" t="e">
        <f t="shared" ca="1" si="79"/>
        <v>#VALUE!</v>
      </c>
      <c r="BH123" s="61" t="str">
        <f ca="1">OFFSET(業務便入力!$W123,0,(COLUMN()-COLUMN($L$1))/6)</f>
        <v/>
      </c>
      <c r="BI123" s="61" t="e">
        <f>IF($I123="(送料別)",0,VLOOKUP($H123,業務便!$A$20:$O$29,4+(COLUMN()-COLUMN($M$1))/6,FALSE))</f>
        <v>#N/A</v>
      </c>
      <c r="BJ123" s="62" t="e">
        <f t="shared" ca="1" si="80"/>
        <v>#VALUE!</v>
      </c>
      <c r="BK123" s="59" t="e">
        <f t="shared" ca="1" si="81"/>
        <v>#VALUE!</v>
      </c>
      <c r="BL123" s="60" t="e">
        <f t="shared" ca="1" si="82"/>
        <v>#VALUE!</v>
      </c>
      <c r="BM123" s="61" t="e">
        <f t="shared" ca="1" si="83"/>
        <v>#VALUE!</v>
      </c>
      <c r="BN123" s="61" t="str">
        <f ca="1">OFFSET(業務便入力!$W123,0,(COLUMN()-COLUMN($L$1))/6)</f>
        <v/>
      </c>
      <c r="BO123" s="61" t="e">
        <f>IF($I123="(送料別)",0,VLOOKUP($H123,業務便!$A$20:$O$29,4+(COLUMN()-COLUMN($M$1))/6,FALSE))</f>
        <v>#N/A</v>
      </c>
      <c r="BP123" s="62" t="e">
        <f t="shared" ca="1" si="84"/>
        <v>#VALUE!</v>
      </c>
      <c r="BQ123" s="59" t="e">
        <f t="shared" ca="1" si="85"/>
        <v>#VALUE!</v>
      </c>
      <c r="BR123" s="60" t="e">
        <f t="shared" ca="1" si="86"/>
        <v>#VALUE!</v>
      </c>
      <c r="BS123" s="61" t="e">
        <f t="shared" ca="1" si="87"/>
        <v>#VALUE!</v>
      </c>
      <c r="BT123" s="61" t="str">
        <f ca="1">OFFSET(業務便入力!$W123,0,(COLUMN()-COLUMN($L$1))/6)</f>
        <v/>
      </c>
      <c r="BU123" s="61" t="e">
        <f>IF($I123="(送料別)",0,VLOOKUP($H123,業務便!$A$20:$O$29,4+(COLUMN()-COLUMN($M$1))/6,FALSE))</f>
        <v>#N/A</v>
      </c>
      <c r="BV123" s="62" t="e">
        <f t="shared" ca="1" si="88"/>
        <v>#VALUE!</v>
      </c>
      <c r="BW123" s="59" t="e">
        <f t="shared" ca="1" si="89"/>
        <v>#VALUE!</v>
      </c>
      <c r="BX123" s="60" t="e">
        <f t="shared" ca="1" si="90"/>
        <v>#VALUE!</v>
      </c>
      <c r="BY123" s="61" t="e">
        <f t="shared" ca="1" si="91"/>
        <v>#VALUE!</v>
      </c>
      <c r="BZ123" s="61" t="str">
        <f ca="1">OFFSET(業務便入力!$W123,0,(COLUMN()-COLUMN($L$1))/6)</f>
        <v/>
      </c>
      <c r="CA123" s="61" t="e">
        <f>IF($I123="(送料別)",0,VLOOKUP($H123,業務便!$A$20:$O$29,4+(COLUMN()-COLUMN($M$1))/6,FALSE))</f>
        <v>#N/A</v>
      </c>
      <c r="CB123" s="62" t="e">
        <f t="shared" ca="1" si="92"/>
        <v>#VALUE!</v>
      </c>
      <c r="CC123" s="59" t="e">
        <f t="shared" ca="1" si="93"/>
        <v>#VALUE!</v>
      </c>
      <c r="CD123" s="60" t="e">
        <f t="shared" ca="1" si="94"/>
        <v>#VALUE!</v>
      </c>
      <c r="CE123" s="61" t="e">
        <f t="shared" ca="1" si="95"/>
        <v>#VALUE!</v>
      </c>
    </row>
    <row r="124" spans="1:83">
      <c r="A124" s="6">
        <v>121</v>
      </c>
      <c r="B124" s="158" t="str">
        <f>IF(ISBLANK(業務便入力!B124),"",業務便入力!B124)</f>
        <v/>
      </c>
      <c r="C124" s="5" t="str">
        <f>IF(ISBLANK(業務便入力!C124),"",業務便入力!C124)</f>
        <v/>
      </c>
      <c r="D124" s="15">
        <f>IF(ISBLANK(宅配便仮計算!D124),"",宅配便仮計算!D124)</f>
        <v>0.85</v>
      </c>
      <c r="E124" s="5" t="str">
        <f>IF(ISBLANK(業務便入力!I124),"",業務便入力!I124)</f>
        <v/>
      </c>
      <c r="F124" s="5" t="str">
        <f>IF(ISBLANK(業務便入力!L124),"",業務便入力!L124)</f>
        <v/>
      </c>
      <c r="G124" s="5" t="str">
        <f>IF(ISBLANK(業務便入力!N124),"",IF(業務便入力!P124="以上",1,業務便入力!N124))</f>
        <v/>
      </c>
      <c r="H124" s="5" t="str">
        <f>IF(ISBLANK(業務便入力!Q124),"",業務便入力!Q124)</f>
        <v/>
      </c>
      <c r="I124" s="6" t="str">
        <f>IF(ISBLANK(業務便入力!R124),"",業務便入力!R124)</f>
        <v/>
      </c>
      <c r="J124" s="5" t="str">
        <f>IF(ISBLANK(業務便入力!S124),"",業務便入力!S124)</f>
        <v/>
      </c>
      <c r="K124" s="5" t="str">
        <f>IF(ISBLANK(業務便入力!T124),"",業務便入力!T124)</f>
        <v/>
      </c>
      <c r="L124" s="61" t="str">
        <f ca="1">OFFSET(業務便入力!$W124,0,(COLUMN()-COLUMN($L$1))/6)</f>
        <v/>
      </c>
      <c r="M124" s="61" t="e">
        <f>IF($I124="(送料別)",0,VLOOKUP($H124,業務便!$A$20:$O$29,4+(COLUMN()-COLUMN($M$1))/6,FALSE))</f>
        <v>#N/A</v>
      </c>
      <c r="N124" s="62" t="e">
        <f t="shared" ca="1" si="48"/>
        <v>#VALUE!</v>
      </c>
      <c r="O124" s="59" t="e">
        <f t="shared" ca="1" si="49"/>
        <v>#VALUE!</v>
      </c>
      <c r="P124" s="60" t="e">
        <f t="shared" ca="1" si="50"/>
        <v>#VALUE!</v>
      </c>
      <c r="Q124" s="61" t="e">
        <f t="shared" ca="1" si="51"/>
        <v>#VALUE!</v>
      </c>
      <c r="R124" s="61" t="str">
        <f ca="1">OFFSET(業務便入力!$W124,0,(COLUMN()-COLUMN($L$1))/6)</f>
        <v/>
      </c>
      <c r="S124" s="61" t="e">
        <f>IF($I124="(送料別)",0,VLOOKUP($H124,業務便!$A$20:$O$29,4+(COLUMN()-COLUMN($M$1))/6,FALSE))</f>
        <v>#N/A</v>
      </c>
      <c r="T124" s="62" t="e">
        <f t="shared" ca="1" si="52"/>
        <v>#VALUE!</v>
      </c>
      <c r="U124" s="59" t="e">
        <f t="shared" ca="1" si="53"/>
        <v>#VALUE!</v>
      </c>
      <c r="V124" s="60" t="e">
        <f t="shared" ca="1" si="54"/>
        <v>#VALUE!</v>
      </c>
      <c r="W124" s="61" t="e">
        <f t="shared" ca="1" si="55"/>
        <v>#VALUE!</v>
      </c>
      <c r="X124" s="61" t="str">
        <f ca="1">OFFSET(業務便入力!$W124,0,(COLUMN()-COLUMN($L$1))/6)</f>
        <v/>
      </c>
      <c r="Y124" s="61" t="e">
        <f>IF($I124="(送料別)",0,VLOOKUP($H124,業務便!$A$20:$O$29,4+(COLUMN()-COLUMN($M$1))/6,FALSE))</f>
        <v>#N/A</v>
      </c>
      <c r="Z124" s="62" t="e">
        <f t="shared" ca="1" si="56"/>
        <v>#VALUE!</v>
      </c>
      <c r="AA124" s="59" t="e">
        <f t="shared" ca="1" si="57"/>
        <v>#VALUE!</v>
      </c>
      <c r="AB124" s="60" t="e">
        <f t="shared" ca="1" si="58"/>
        <v>#VALUE!</v>
      </c>
      <c r="AC124" s="61" t="e">
        <f t="shared" ca="1" si="59"/>
        <v>#VALUE!</v>
      </c>
      <c r="AD124" s="61" t="str">
        <f ca="1">OFFSET(業務便入力!$W124,0,(COLUMN()-COLUMN($L$1))/6)</f>
        <v/>
      </c>
      <c r="AE124" s="61" t="e">
        <f>IF($I124="(送料別)",0,VLOOKUP($H124,業務便!$A$20:$O$29,4+(COLUMN()-COLUMN($M$1))/6,FALSE))</f>
        <v>#N/A</v>
      </c>
      <c r="AF124" s="62" t="e">
        <f t="shared" ca="1" si="60"/>
        <v>#VALUE!</v>
      </c>
      <c r="AG124" s="59" t="e">
        <f t="shared" ca="1" si="61"/>
        <v>#VALUE!</v>
      </c>
      <c r="AH124" s="60" t="e">
        <f t="shared" ca="1" si="62"/>
        <v>#VALUE!</v>
      </c>
      <c r="AI124" s="61" t="e">
        <f t="shared" ca="1" si="63"/>
        <v>#VALUE!</v>
      </c>
      <c r="AJ124" s="61" t="str">
        <f ca="1">OFFSET(業務便入力!$W124,0,(COLUMN()-COLUMN($L$1))/6)</f>
        <v/>
      </c>
      <c r="AK124" s="61" t="e">
        <f>IF($I124="(送料別)",0,VLOOKUP($H124,業務便!$A$20:$O$29,4+(COLUMN()-COLUMN($M$1))/6,FALSE))</f>
        <v>#N/A</v>
      </c>
      <c r="AL124" s="62" t="e">
        <f t="shared" ca="1" si="64"/>
        <v>#VALUE!</v>
      </c>
      <c r="AM124" s="59" t="e">
        <f t="shared" ca="1" si="65"/>
        <v>#VALUE!</v>
      </c>
      <c r="AN124" s="60" t="e">
        <f t="shared" ca="1" si="66"/>
        <v>#VALUE!</v>
      </c>
      <c r="AO124" s="61" t="e">
        <f t="shared" ca="1" si="67"/>
        <v>#VALUE!</v>
      </c>
      <c r="AP124" s="61" t="str">
        <f ca="1">OFFSET(業務便入力!$W124,0,(COLUMN()-COLUMN($L$1))/6)</f>
        <v/>
      </c>
      <c r="AQ124" s="61" t="e">
        <f>IF($I124="(送料別)",0,VLOOKUP($H124,業務便!$A$20:$O$29,4+(COLUMN()-COLUMN($M$1))/6,FALSE))</f>
        <v>#N/A</v>
      </c>
      <c r="AR124" s="62" t="e">
        <f t="shared" ca="1" si="68"/>
        <v>#VALUE!</v>
      </c>
      <c r="AS124" s="59" t="e">
        <f t="shared" ca="1" si="69"/>
        <v>#VALUE!</v>
      </c>
      <c r="AT124" s="60" t="e">
        <f t="shared" ca="1" si="70"/>
        <v>#VALUE!</v>
      </c>
      <c r="AU124" s="61" t="e">
        <f t="shared" ca="1" si="71"/>
        <v>#VALUE!</v>
      </c>
      <c r="AV124" s="61" t="str">
        <f ca="1">OFFSET(業務便入力!$W124,0,(COLUMN()-COLUMN($L$1))/6)</f>
        <v/>
      </c>
      <c r="AW124" s="61" t="e">
        <f>IF($I124="(送料別)",0,VLOOKUP($H124,業務便!$A$20:$O$29,4+(COLUMN()-COLUMN($M$1))/6,FALSE))</f>
        <v>#N/A</v>
      </c>
      <c r="AX124" s="62" t="e">
        <f t="shared" ca="1" si="72"/>
        <v>#VALUE!</v>
      </c>
      <c r="AY124" s="59" t="e">
        <f t="shared" ca="1" si="73"/>
        <v>#VALUE!</v>
      </c>
      <c r="AZ124" s="60" t="e">
        <f t="shared" ca="1" si="74"/>
        <v>#VALUE!</v>
      </c>
      <c r="BA124" s="61" t="e">
        <f t="shared" ca="1" si="75"/>
        <v>#VALUE!</v>
      </c>
      <c r="BB124" s="61" t="str">
        <f ca="1">OFFSET(業務便入力!$W124,0,(COLUMN()-COLUMN($L$1))/6)</f>
        <v/>
      </c>
      <c r="BC124" s="61" t="e">
        <f>IF($I124="(送料別)",0,VLOOKUP($H124,業務便!$A$20:$O$29,4+(COLUMN()-COLUMN($M$1))/6,FALSE))</f>
        <v>#N/A</v>
      </c>
      <c r="BD124" s="62" t="e">
        <f t="shared" ca="1" si="76"/>
        <v>#VALUE!</v>
      </c>
      <c r="BE124" s="59" t="e">
        <f t="shared" ca="1" si="77"/>
        <v>#VALUE!</v>
      </c>
      <c r="BF124" s="60" t="e">
        <f t="shared" ca="1" si="78"/>
        <v>#VALUE!</v>
      </c>
      <c r="BG124" s="61" t="e">
        <f t="shared" ca="1" si="79"/>
        <v>#VALUE!</v>
      </c>
      <c r="BH124" s="61" t="str">
        <f ca="1">OFFSET(業務便入力!$W124,0,(COLUMN()-COLUMN($L$1))/6)</f>
        <v/>
      </c>
      <c r="BI124" s="61" t="e">
        <f>IF($I124="(送料別)",0,VLOOKUP($H124,業務便!$A$20:$O$29,4+(COLUMN()-COLUMN($M$1))/6,FALSE))</f>
        <v>#N/A</v>
      </c>
      <c r="BJ124" s="62" t="e">
        <f t="shared" ca="1" si="80"/>
        <v>#VALUE!</v>
      </c>
      <c r="BK124" s="59" t="e">
        <f t="shared" ca="1" si="81"/>
        <v>#VALUE!</v>
      </c>
      <c r="BL124" s="60" t="e">
        <f t="shared" ca="1" si="82"/>
        <v>#VALUE!</v>
      </c>
      <c r="BM124" s="61" t="e">
        <f t="shared" ca="1" si="83"/>
        <v>#VALUE!</v>
      </c>
      <c r="BN124" s="61" t="str">
        <f ca="1">OFFSET(業務便入力!$W124,0,(COLUMN()-COLUMN($L$1))/6)</f>
        <v/>
      </c>
      <c r="BO124" s="61" t="e">
        <f>IF($I124="(送料別)",0,VLOOKUP($H124,業務便!$A$20:$O$29,4+(COLUMN()-COLUMN($M$1))/6,FALSE))</f>
        <v>#N/A</v>
      </c>
      <c r="BP124" s="62" t="e">
        <f t="shared" ca="1" si="84"/>
        <v>#VALUE!</v>
      </c>
      <c r="BQ124" s="59" t="e">
        <f t="shared" ca="1" si="85"/>
        <v>#VALUE!</v>
      </c>
      <c r="BR124" s="60" t="e">
        <f t="shared" ca="1" si="86"/>
        <v>#VALUE!</v>
      </c>
      <c r="BS124" s="61" t="e">
        <f t="shared" ca="1" si="87"/>
        <v>#VALUE!</v>
      </c>
      <c r="BT124" s="61" t="str">
        <f ca="1">OFFSET(業務便入力!$W124,0,(COLUMN()-COLUMN($L$1))/6)</f>
        <v/>
      </c>
      <c r="BU124" s="61" t="e">
        <f>IF($I124="(送料別)",0,VLOOKUP($H124,業務便!$A$20:$O$29,4+(COLUMN()-COLUMN($M$1))/6,FALSE))</f>
        <v>#N/A</v>
      </c>
      <c r="BV124" s="62" t="e">
        <f t="shared" ca="1" si="88"/>
        <v>#VALUE!</v>
      </c>
      <c r="BW124" s="59" t="e">
        <f t="shared" ca="1" si="89"/>
        <v>#VALUE!</v>
      </c>
      <c r="BX124" s="60" t="e">
        <f t="shared" ca="1" si="90"/>
        <v>#VALUE!</v>
      </c>
      <c r="BY124" s="61" t="e">
        <f t="shared" ca="1" si="91"/>
        <v>#VALUE!</v>
      </c>
      <c r="BZ124" s="61" t="str">
        <f ca="1">OFFSET(業務便入力!$W124,0,(COLUMN()-COLUMN($L$1))/6)</f>
        <v/>
      </c>
      <c r="CA124" s="61" t="e">
        <f>IF($I124="(送料別)",0,VLOOKUP($H124,業務便!$A$20:$O$29,4+(COLUMN()-COLUMN($M$1))/6,FALSE))</f>
        <v>#N/A</v>
      </c>
      <c r="CB124" s="62" t="e">
        <f t="shared" ca="1" si="92"/>
        <v>#VALUE!</v>
      </c>
      <c r="CC124" s="59" t="e">
        <f t="shared" ca="1" si="93"/>
        <v>#VALUE!</v>
      </c>
      <c r="CD124" s="60" t="e">
        <f t="shared" ca="1" si="94"/>
        <v>#VALUE!</v>
      </c>
      <c r="CE124" s="61" t="e">
        <f t="shared" ca="1" si="95"/>
        <v>#VALUE!</v>
      </c>
    </row>
    <row r="125" spans="1:83">
      <c r="A125" s="6">
        <v>122</v>
      </c>
      <c r="B125" s="158" t="str">
        <f>IF(ISBLANK(業務便入力!B125),"",業務便入力!B125)</f>
        <v/>
      </c>
      <c r="C125" s="5" t="str">
        <f>IF(ISBLANK(業務便入力!C125),"",業務便入力!C125)</f>
        <v/>
      </c>
      <c r="D125" s="15">
        <f>IF(ISBLANK(宅配便仮計算!D125),"",宅配便仮計算!D125)</f>
        <v>0.85</v>
      </c>
      <c r="E125" s="5" t="str">
        <f>IF(ISBLANK(業務便入力!I125),"",業務便入力!I125)</f>
        <v/>
      </c>
      <c r="F125" s="5" t="str">
        <f>IF(ISBLANK(業務便入力!L125),"",業務便入力!L125)</f>
        <v/>
      </c>
      <c r="G125" s="5" t="str">
        <f>IF(ISBLANK(業務便入力!N125),"",IF(業務便入力!P125="以上",1,業務便入力!N125))</f>
        <v/>
      </c>
      <c r="H125" s="5" t="str">
        <f>IF(ISBLANK(業務便入力!Q125),"",業務便入力!Q125)</f>
        <v/>
      </c>
      <c r="I125" s="6" t="str">
        <f>IF(ISBLANK(業務便入力!R125),"",業務便入力!R125)</f>
        <v/>
      </c>
      <c r="J125" s="5" t="str">
        <f>IF(ISBLANK(業務便入力!S125),"",業務便入力!S125)</f>
        <v/>
      </c>
      <c r="K125" s="5" t="str">
        <f>IF(ISBLANK(業務便入力!T125),"",業務便入力!T125)</f>
        <v/>
      </c>
      <c r="L125" s="61" t="str">
        <f ca="1">OFFSET(業務便入力!$W125,0,(COLUMN()-COLUMN($L$1))/6)</f>
        <v/>
      </c>
      <c r="M125" s="61" t="e">
        <f>IF($I125="(送料別)",0,VLOOKUP($H125,業務便!$A$20:$O$29,4+(COLUMN()-COLUMN($M$1))/6,FALSE))</f>
        <v>#N/A</v>
      </c>
      <c r="N125" s="62" t="e">
        <f t="shared" ca="1" si="48"/>
        <v>#VALUE!</v>
      </c>
      <c r="O125" s="59" t="e">
        <f t="shared" ca="1" si="49"/>
        <v>#VALUE!</v>
      </c>
      <c r="P125" s="60" t="e">
        <f t="shared" ca="1" si="50"/>
        <v>#VALUE!</v>
      </c>
      <c r="Q125" s="61" t="e">
        <f t="shared" ca="1" si="51"/>
        <v>#VALUE!</v>
      </c>
      <c r="R125" s="61" t="str">
        <f ca="1">OFFSET(業務便入力!$W125,0,(COLUMN()-COLUMN($L$1))/6)</f>
        <v/>
      </c>
      <c r="S125" s="61" t="e">
        <f>IF($I125="(送料別)",0,VLOOKUP($H125,業務便!$A$20:$O$29,4+(COLUMN()-COLUMN($M$1))/6,FALSE))</f>
        <v>#N/A</v>
      </c>
      <c r="T125" s="62" t="e">
        <f t="shared" ca="1" si="52"/>
        <v>#VALUE!</v>
      </c>
      <c r="U125" s="59" t="e">
        <f t="shared" ca="1" si="53"/>
        <v>#VALUE!</v>
      </c>
      <c r="V125" s="60" t="e">
        <f t="shared" ca="1" si="54"/>
        <v>#VALUE!</v>
      </c>
      <c r="W125" s="61" t="e">
        <f t="shared" ca="1" si="55"/>
        <v>#VALUE!</v>
      </c>
      <c r="X125" s="61" t="str">
        <f ca="1">OFFSET(業務便入力!$W125,0,(COLUMN()-COLUMN($L$1))/6)</f>
        <v/>
      </c>
      <c r="Y125" s="61" t="e">
        <f>IF($I125="(送料別)",0,VLOOKUP($H125,業務便!$A$20:$O$29,4+(COLUMN()-COLUMN($M$1))/6,FALSE))</f>
        <v>#N/A</v>
      </c>
      <c r="Z125" s="62" t="e">
        <f t="shared" ca="1" si="56"/>
        <v>#VALUE!</v>
      </c>
      <c r="AA125" s="59" t="e">
        <f t="shared" ca="1" si="57"/>
        <v>#VALUE!</v>
      </c>
      <c r="AB125" s="60" t="e">
        <f t="shared" ca="1" si="58"/>
        <v>#VALUE!</v>
      </c>
      <c r="AC125" s="61" t="e">
        <f t="shared" ca="1" si="59"/>
        <v>#VALUE!</v>
      </c>
      <c r="AD125" s="61" t="str">
        <f ca="1">OFFSET(業務便入力!$W125,0,(COLUMN()-COLUMN($L$1))/6)</f>
        <v/>
      </c>
      <c r="AE125" s="61" t="e">
        <f>IF($I125="(送料別)",0,VLOOKUP($H125,業務便!$A$20:$O$29,4+(COLUMN()-COLUMN($M$1))/6,FALSE))</f>
        <v>#N/A</v>
      </c>
      <c r="AF125" s="62" t="e">
        <f t="shared" ca="1" si="60"/>
        <v>#VALUE!</v>
      </c>
      <c r="AG125" s="59" t="e">
        <f t="shared" ca="1" si="61"/>
        <v>#VALUE!</v>
      </c>
      <c r="AH125" s="60" t="e">
        <f t="shared" ca="1" si="62"/>
        <v>#VALUE!</v>
      </c>
      <c r="AI125" s="61" t="e">
        <f t="shared" ca="1" si="63"/>
        <v>#VALUE!</v>
      </c>
      <c r="AJ125" s="61" t="str">
        <f ca="1">OFFSET(業務便入力!$W125,0,(COLUMN()-COLUMN($L$1))/6)</f>
        <v/>
      </c>
      <c r="AK125" s="61" t="e">
        <f>IF($I125="(送料別)",0,VLOOKUP($H125,業務便!$A$20:$O$29,4+(COLUMN()-COLUMN($M$1))/6,FALSE))</f>
        <v>#N/A</v>
      </c>
      <c r="AL125" s="62" t="e">
        <f t="shared" ca="1" si="64"/>
        <v>#VALUE!</v>
      </c>
      <c r="AM125" s="59" t="e">
        <f t="shared" ca="1" si="65"/>
        <v>#VALUE!</v>
      </c>
      <c r="AN125" s="60" t="e">
        <f t="shared" ca="1" si="66"/>
        <v>#VALUE!</v>
      </c>
      <c r="AO125" s="61" t="e">
        <f t="shared" ca="1" si="67"/>
        <v>#VALUE!</v>
      </c>
      <c r="AP125" s="61" t="str">
        <f ca="1">OFFSET(業務便入力!$W125,0,(COLUMN()-COLUMN($L$1))/6)</f>
        <v/>
      </c>
      <c r="AQ125" s="61" t="e">
        <f>IF($I125="(送料別)",0,VLOOKUP($H125,業務便!$A$20:$O$29,4+(COLUMN()-COLUMN($M$1))/6,FALSE))</f>
        <v>#N/A</v>
      </c>
      <c r="AR125" s="62" t="e">
        <f t="shared" ca="1" si="68"/>
        <v>#VALUE!</v>
      </c>
      <c r="AS125" s="59" t="e">
        <f t="shared" ca="1" si="69"/>
        <v>#VALUE!</v>
      </c>
      <c r="AT125" s="60" t="e">
        <f t="shared" ca="1" si="70"/>
        <v>#VALUE!</v>
      </c>
      <c r="AU125" s="61" t="e">
        <f t="shared" ca="1" si="71"/>
        <v>#VALUE!</v>
      </c>
      <c r="AV125" s="61" t="str">
        <f ca="1">OFFSET(業務便入力!$W125,0,(COLUMN()-COLUMN($L$1))/6)</f>
        <v/>
      </c>
      <c r="AW125" s="61" t="e">
        <f>IF($I125="(送料別)",0,VLOOKUP($H125,業務便!$A$20:$O$29,4+(COLUMN()-COLUMN($M$1))/6,FALSE))</f>
        <v>#N/A</v>
      </c>
      <c r="AX125" s="62" t="e">
        <f t="shared" ca="1" si="72"/>
        <v>#VALUE!</v>
      </c>
      <c r="AY125" s="59" t="e">
        <f t="shared" ca="1" si="73"/>
        <v>#VALUE!</v>
      </c>
      <c r="AZ125" s="60" t="e">
        <f t="shared" ca="1" si="74"/>
        <v>#VALUE!</v>
      </c>
      <c r="BA125" s="61" t="e">
        <f t="shared" ca="1" si="75"/>
        <v>#VALUE!</v>
      </c>
      <c r="BB125" s="61" t="str">
        <f ca="1">OFFSET(業務便入力!$W125,0,(COLUMN()-COLUMN($L$1))/6)</f>
        <v/>
      </c>
      <c r="BC125" s="61" t="e">
        <f>IF($I125="(送料別)",0,VLOOKUP($H125,業務便!$A$20:$O$29,4+(COLUMN()-COLUMN($M$1))/6,FALSE))</f>
        <v>#N/A</v>
      </c>
      <c r="BD125" s="62" t="e">
        <f t="shared" ca="1" si="76"/>
        <v>#VALUE!</v>
      </c>
      <c r="BE125" s="59" t="e">
        <f t="shared" ca="1" si="77"/>
        <v>#VALUE!</v>
      </c>
      <c r="BF125" s="60" t="e">
        <f t="shared" ca="1" si="78"/>
        <v>#VALUE!</v>
      </c>
      <c r="BG125" s="61" t="e">
        <f t="shared" ca="1" si="79"/>
        <v>#VALUE!</v>
      </c>
      <c r="BH125" s="61" t="str">
        <f ca="1">OFFSET(業務便入力!$W125,0,(COLUMN()-COLUMN($L$1))/6)</f>
        <v/>
      </c>
      <c r="BI125" s="61" t="e">
        <f>IF($I125="(送料別)",0,VLOOKUP($H125,業務便!$A$20:$O$29,4+(COLUMN()-COLUMN($M$1))/6,FALSE))</f>
        <v>#N/A</v>
      </c>
      <c r="BJ125" s="62" t="e">
        <f t="shared" ca="1" si="80"/>
        <v>#VALUE!</v>
      </c>
      <c r="BK125" s="59" t="e">
        <f t="shared" ca="1" si="81"/>
        <v>#VALUE!</v>
      </c>
      <c r="BL125" s="60" t="e">
        <f t="shared" ca="1" si="82"/>
        <v>#VALUE!</v>
      </c>
      <c r="BM125" s="61" t="e">
        <f t="shared" ca="1" si="83"/>
        <v>#VALUE!</v>
      </c>
      <c r="BN125" s="61" t="str">
        <f ca="1">OFFSET(業務便入力!$W125,0,(COLUMN()-COLUMN($L$1))/6)</f>
        <v/>
      </c>
      <c r="BO125" s="61" t="e">
        <f>IF($I125="(送料別)",0,VLOOKUP($H125,業務便!$A$20:$O$29,4+(COLUMN()-COLUMN($M$1))/6,FALSE))</f>
        <v>#N/A</v>
      </c>
      <c r="BP125" s="62" t="e">
        <f t="shared" ca="1" si="84"/>
        <v>#VALUE!</v>
      </c>
      <c r="BQ125" s="59" t="e">
        <f t="shared" ca="1" si="85"/>
        <v>#VALUE!</v>
      </c>
      <c r="BR125" s="60" t="e">
        <f t="shared" ca="1" si="86"/>
        <v>#VALUE!</v>
      </c>
      <c r="BS125" s="61" t="e">
        <f t="shared" ca="1" si="87"/>
        <v>#VALUE!</v>
      </c>
      <c r="BT125" s="61" t="str">
        <f ca="1">OFFSET(業務便入力!$W125,0,(COLUMN()-COLUMN($L$1))/6)</f>
        <v/>
      </c>
      <c r="BU125" s="61" t="e">
        <f>IF($I125="(送料別)",0,VLOOKUP($H125,業務便!$A$20:$O$29,4+(COLUMN()-COLUMN($M$1))/6,FALSE))</f>
        <v>#N/A</v>
      </c>
      <c r="BV125" s="62" t="e">
        <f t="shared" ca="1" si="88"/>
        <v>#VALUE!</v>
      </c>
      <c r="BW125" s="59" t="e">
        <f t="shared" ca="1" si="89"/>
        <v>#VALUE!</v>
      </c>
      <c r="BX125" s="60" t="e">
        <f t="shared" ca="1" si="90"/>
        <v>#VALUE!</v>
      </c>
      <c r="BY125" s="61" t="e">
        <f t="shared" ca="1" si="91"/>
        <v>#VALUE!</v>
      </c>
      <c r="BZ125" s="61" t="str">
        <f ca="1">OFFSET(業務便入力!$W125,0,(COLUMN()-COLUMN($L$1))/6)</f>
        <v/>
      </c>
      <c r="CA125" s="61" t="e">
        <f>IF($I125="(送料別)",0,VLOOKUP($H125,業務便!$A$20:$O$29,4+(COLUMN()-COLUMN($M$1))/6,FALSE))</f>
        <v>#N/A</v>
      </c>
      <c r="CB125" s="62" t="e">
        <f t="shared" ca="1" si="92"/>
        <v>#VALUE!</v>
      </c>
      <c r="CC125" s="59" t="e">
        <f t="shared" ca="1" si="93"/>
        <v>#VALUE!</v>
      </c>
      <c r="CD125" s="60" t="e">
        <f t="shared" ca="1" si="94"/>
        <v>#VALUE!</v>
      </c>
      <c r="CE125" s="61" t="e">
        <f t="shared" ca="1" si="95"/>
        <v>#VALUE!</v>
      </c>
    </row>
    <row r="126" spans="1:83">
      <c r="A126" s="6">
        <v>123</v>
      </c>
      <c r="B126" s="158" t="str">
        <f>IF(ISBLANK(業務便入力!B126),"",業務便入力!B126)</f>
        <v/>
      </c>
      <c r="C126" s="5" t="str">
        <f>IF(ISBLANK(業務便入力!C126),"",業務便入力!C126)</f>
        <v/>
      </c>
      <c r="D126" s="15">
        <f>IF(ISBLANK(宅配便仮計算!D126),"",宅配便仮計算!D126)</f>
        <v>0.85</v>
      </c>
      <c r="E126" s="5" t="str">
        <f>IF(ISBLANK(業務便入力!I126),"",業務便入力!I126)</f>
        <v/>
      </c>
      <c r="F126" s="5" t="str">
        <f>IF(ISBLANK(業務便入力!L126),"",業務便入力!L126)</f>
        <v/>
      </c>
      <c r="G126" s="5" t="str">
        <f>IF(ISBLANK(業務便入力!N126),"",IF(業務便入力!P126="以上",1,業務便入力!N126))</f>
        <v/>
      </c>
      <c r="H126" s="5" t="str">
        <f>IF(ISBLANK(業務便入力!Q126),"",業務便入力!Q126)</f>
        <v/>
      </c>
      <c r="I126" s="6" t="str">
        <f>IF(ISBLANK(業務便入力!R126),"",業務便入力!R126)</f>
        <v/>
      </c>
      <c r="J126" s="5" t="str">
        <f>IF(ISBLANK(業務便入力!S126),"",業務便入力!S126)</f>
        <v/>
      </c>
      <c r="K126" s="5" t="str">
        <f>IF(ISBLANK(業務便入力!T126),"",業務便入力!T126)</f>
        <v/>
      </c>
      <c r="L126" s="61" t="str">
        <f ca="1">OFFSET(業務便入力!$W126,0,(COLUMN()-COLUMN($L$1))/6)</f>
        <v/>
      </c>
      <c r="M126" s="61" t="e">
        <f>IF($I126="(送料別)",0,VLOOKUP($H126,業務便!$A$20:$O$29,4+(COLUMN()-COLUMN($M$1))/6,FALSE))</f>
        <v>#N/A</v>
      </c>
      <c r="N126" s="62" t="e">
        <f t="shared" ca="1" si="48"/>
        <v>#VALUE!</v>
      </c>
      <c r="O126" s="59" t="e">
        <f t="shared" ca="1" si="49"/>
        <v>#VALUE!</v>
      </c>
      <c r="P126" s="60" t="e">
        <f t="shared" ca="1" si="50"/>
        <v>#VALUE!</v>
      </c>
      <c r="Q126" s="61" t="e">
        <f t="shared" ca="1" si="51"/>
        <v>#VALUE!</v>
      </c>
      <c r="R126" s="61" t="str">
        <f ca="1">OFFSET(業務便入力!$W126,0,(COLUMN()-COLUMN($L$1))/6)</f>
        <v/>
      </c>
      <c r="S126" s="61" t="e">
        <f>IF($I126="(送料別)",0,VLOOKUP($H126,業務便!$A$20:$O$29,4+(COLUMN()-COLUMN($M$1))/6,FALSE))</f>
        <v>#N/A</v>
      </c>
      <c r="T126" s="62" t="e">
        <f t="shared" ca="1" si="52"/>
        <v>#VALUE!</v>
      </c>
      <c r="U126" s="59" t="e">
        <f t="shared" ca="1" si="53"/>
        <v>#VALUE!</v>
      </c>
      <c r="V126" s="60" t="e">
        <f t="shared" ca="1" si="54"/>
        <v>#VALUE!</v>
      </c>
      <c r="W126" s="61" t="e">
        <f t="shared" ca="1" si="55"/>
        <v>#VALUE!</v>
      </c>
      <c r="X126" s="61" t="str">
        <f ca="1">OFFSET(業務便入力!$W126,0,(COLUMN()-COLUMN($L$1))/6)</f>
        <v/>
      </c>
      <c r="Y126" s="61" t="e">
        <f>IF($I126="(送料別)",0,VLOOKUP($H126,業務便!$A$20:$O$29,4+(COLUMN()-COLUMN($M$1))/6,FALSE))</f>
        <v>#N/A</v>
      </c>
      <c r="Z126" s="62" t="e">
        <f t="shared" ca="1" si="56"/>
        <v>#VALUE!</v>
      </c>
      <c r="AA126" s="59" t="e">
        <f t="shared" ca="1" si="57"/>
        <v>#VALUE!</v>
      </c>
      <c r="AB126" s="60" t="e">
        <f t="shared" ca="1" si="58"/>
        <v>#VALUE!</v>
      </c>
      <c r="AC126" s="61" t="e">
        <f t="shared" ca="1" si="59"/>
        <v>#VALUE!</v>
      </c>
      <c r="AD126" s="61" t="str">
        <f ca="1">OFFSET(業務便入力!$W126,0,(COLUMN()-COLUMN($L$1))/6)</f>
        <v/>
      </c>
      <c r="AE126" s="61" t="e">
        <f>IF($I126="(送料別)",0,VLOOKUP($H126,業務便!$A$20:$O$29,4+(COLUMN()-COLUMN($M$1))/6,FALSE))</f>
        <v>#N/A</v>
      </c>
      <c r="AF126" s="62" t="e">
        <f t="shared" ca="1" si="60"/>
        <v>#VALUE!</v>
      </c>
      <c r="AG126" s="59" t="e">
        <f t="shared" ca="1" si="61"/>
        <v>#VALUE!</v>
      </c>
      <c r="AH126" s="60" t="e">
        <f t="shared" ca="1" si="62"/>
        <v>#VALUE!</v>
      </c>
      <c r="AI126" s="61" t="e">
        <f t="shared" ca="1" si="63"/>
        <v>#VALUE!</v>
      </c>
      <c r="AJ126" s="61" t="str">
        <f ca="1">OFFSET(業務便入力!$W126,0,(COLUMN()-COLUMN($L$1))/6)</f>
        <v/>
      </c>
      <c r="AK126" s="61" t="e">
        <f>IF($I126="(送料別)",0,VLOOKUP($H126,業務便!$A$20:$O$29,4+(COLUMN()-COLUMN($M$1))/6,FALSE))</f>
        <v>#N/A</v>
      </c>
      <c r="AL126" s="62" t="e">
        <f t="shared" ca="1" si="64"/>
        <v>#VALUE!</v>
      </c>
      <c r="AM126" s="59" t="e">
        <f t="shared" ca="1" si="65"/>
        <v>#VALUE!</v>
      </c>
      <c r="AN126" s="60" t="e">
        <f t="shared" ca="1" si="66"/>
        <v>#VALUE!</v>
      </c>
      <c r="AO126" s="61" t="e">
        <f t="shared" ca="1" si="67"/>
        <v>#VALUE!</v>
      </c>
      <c r="AP126" s="61" t="str">
        <f ca="1">OFFSET(業務便入力!$W126,0,(COLUMN()-COLUMN($L$1))/6)</f>
        <v/>
      </c>
      <c r="AQ126" s="61" t="e">
        <f>IF($I126="(送料別)",0,VLOOKUP($H126,業務便!$A$20:$O$29,4+(COLUMN()-COLUMN($M$1))/6,FALSE))</f>
        <v>#N/A</v>
      </c>
      <c r="AR126" s="62" t="e">
        <f t="shared" ca="1" si="68"/>
        <v>#VALUE!</v>
      </c>
      <c r="AS126" s="59" t="e">
        <f t="shared" ca="1" si="69"/>
        <v>#VALUE!</v>
      </c>
      <c r="AT126" s="60" t="e">
        <f t="shared" ca="1" si="70"/>
        <v>#VALUE!</v>
      </c>
      <c r="AU126" s="61" t="e">
        <f t="shared" ca="1" si="71"/>
        <v>#VALUE!</v>
      </c>
      <c r="AV126" s="61" t="str">
        <f ca="1">OFFSET(業務便入力!$W126,0,(COLUMN()-COLUMN($L$1))/6)</f>
        <v/>
      </c>
      <c r="AW126" s="61" t="e">
        <f>IF($I126="(送料別)",0,VLOOKUP($H126,業務便!$A$20:$O$29,4+(COLUMN()-COLUMN($M$1))/6,FALSE))</f>
        <v>#N/A</v>
      </c>
      <c r="AX126" s="62" t="e">
        <f t="shared" ca="1" si="72"/>
        <v>#VALUE!</v>
      </c>
      <c r="AY126" s="59" t="e">
        <f t="shared" ca="1" si="73"/>
        <v>#VALUE!</v>
      </c>
      <c r="AZ126" s="60" t="e">
        <f t="shared" ca="1" si="74"/>
        <v>#VALUE!</v>
      </c>
      <c r="BA126" s="61" t="e">
        <f t="shared" ca="1" si="75"/>
        <v>#VALUE!</v>
      </c>
      <c r="BB126" s="61" t="str">
        <f ca="1">OFFSET(業務便入力!$W126,0,(COLUMN()-COLUMN($L$1))/6)</f>
        <v/>
      </c>
      <c r="BC126" s="61" t="e">
        <f>IF($I126="(送料別)",0,VLOOKUP($H126,業務便!$A$20:$O$29,4+(COLUMN()-COLUMN($M$1))/6,FALSE))</f>
        <v>#N/A</v>
      </c>
      <c r="BD126" s="62" t="e">
        <f t="shared" ca="1" si="76"/>
        <v>#VALUE!</v>
      </c>
      <c r="BE126" s="59" t="e">
        <f t="shared" ca="1" si="77"/>
        <v>#VALUE!</v>
      </c>
      <c r="BF126" s="60" t="e">
        <f t="shared" ca="1" si="78"/>
        <v>#VALUE!</v>
      </c>
      <c r="BG126" s="61" t="e">
        <f t="shared" ca="1" si="79"/>
        <v>#VALUE!</v>
      </c>
      <c r="BH126" s="61" t="str">
        <f ca="1">OFFSET(業務便入力!$W126,0,(COLUMN()-COLUMN($L$1))/6)</f>
        <v/>
      </c>
      <c r="BI126" s="61" t="e">
        <f>IF($I126="(送料別)",0,VLOOKUP($H126,業務便!$A$20:$O$29,4+(COLUMN()-COLUMN($M$1))/6,FALSE))</f>
        <v>#N/A</v>
      </c>
      <c r="BJ126" s="62" t="e">
        <f t="shared" ca="1" si="80"/>
        <v>#VALUE!</v>
      </c>
      <c r="BK126" s="59" t="e">
        <f t="shared" ca="1" si="81"/>
        <v>#VALUE!</v>
      </c>
      <c r="BL126" s="60" t="e">
        <f t="shared" ca="1" si="82"/>
        <v>#VALUE!</v>
      </c>
      <c r="BM126" s="61" t="e">
        <f t="shared" ca="1" si="83"/>
        <v>#VALUE!</v>
      </c>
      <c r="BN126" s="61" t="str">
        <f ca="1">OFFSET(業務便入力!$W126,0,(COLUMN()-COLUMN($L$1))/6)</f>
        <v/>
      </c>
      <c r="BO126" s="61" t="e">
        <f>IF($I126="(送料別)",0,VLOOKUP($H126,業務便!$A$20:$O$29,4+(COLUMN()-COLUMN($M$1))/6,FALSE))</f>
        <v>#N/A</v>
      </c>
      <c r="BP126" s="62" t="e">
        <f t="shared" ca="1" si="84"/>
        <v>#VALUE!</v>
      </c>
      <c r="BQ126" s="59" t="e">
        <f t="shared" ca="1" si="85"/>
        <v>#VALUE!</v>
      </c>
      <c r="BR126" s="60" t="e">
        <f t="shared" ca="1" si="86"/>
        <v>#VALUE!</v>
      </c>
      <c r="BS126" s="61" t="e">
        <f t="shared" ca="1" si="87"/>
        <v>#VALUE!</v>
      </c>
      <c r="BT126" s="61" t="str">
        <f ca="1">OFFSET(業務便入力!$W126,0,(COLUMN()-COLUMN($L$1))/6)</f>
        <v/>
      </c>
      <c r="BU126" s="61" t="e">
        <f>IF($I126="(送料別)",0,VLOOKUP($H126,業務便!$A$20:$O$29,4+(COLUMN()-COLUMN($M$1))/6,FALSE))</f>
        <v>#N/A</v>
      </c>
      <c r="BV126" s="62" t="e">
        <f t="shared" ca="1" si="88"/>
        <v>#VALUE!</v>
      </c>
      <c r="BW126" s="59" t="e">
        <f t="shared" ca="1" si="89"/>
        <v>#VALUE!</v>
      </c>
      <c r="BX126" s="60" t="e">
        <f t="shared" ca="1" si="90"/>
        <v>#VALUE!</v>
      </c>
      <c r="BY126" s="61" t="e">
        <f t="shared" ca="1" si="91"/>
        <v>#VALUE!</v>
      </c>
      <c r="BZ126" s="61" t="str">
        <f ca="1">OFFSET(業務便入力!$W126,0,(COLUMN()-COLUMN($L$1))/6)</f>
        <v/>
      </c>
      <c r="CA126" s="61" t="e">
        <f>IF($I126="(送料別)",0,VLOOKUP($H126,業務便!$A$20:$O$29,4+(COLUMN()-COLUMN($M$1))/6,FALSE))</f>
        <v>#N/A</v>
      </c>
      <c r="CB126" s="62" t="e">
        <f t="shared" ca="1" si="92"/>
        <v>#VALUE!</v>
      </c>
      <c r="CC126" s="59" t="e">
        <f t="shared" ca="1" si="93"/>
        <v>#VALUE!</v>
      </c>
      <c r="CD126" s="60" t="e">
        <f t="shared" ca="1" si="94"/>
        <v>#VALUE!</v>
      </c>
      <c r="CE126" s="61" t="e">
        <f t="shared" ca="1" si="95"/>
        <v>#VALUE!</v>
      </c>
    </row>
    <row r="127" spans="1:83">
      <c r="A127" s="6">
        <v>124</v>
      </c>
      <c r="B127" s="158" t="str">
        <f>IF(ISBLANK(業務便入力!B127),"",業務便入力!B127)</f>
        <v/>
      </c>
      <c r="C127" s="5" t="str">
        <f>IF(ISBLANK(業務便入力!C127),"",業務便入力!C127)</f>
        <v/>
      </c>
      <c r="D127" s="15">
        <f>IF(ISBLANK(宅配便仮計算!D127),"",宅配便仮計算!D127)</f>
        <v>0.85</v>
      </c>
      <c r="E127" s="5" t="str">
        <f>IF(ISBLANK(業務便入力!I127),"",業務便入力!I127)</f>
        <v/>
      </c>
      <c r="F127" s="5" t="str">
        <f>IF(ISBLANK(業務便入力!L127),"",業務便入力!L127)</f>
        <v/>
      </c>
      <c r="G127" s="5" t="str">
        <f>IF(ISBLANK(業務便入力!N127),"",IF(業務便入力!P127="以上",1,業務便入力!N127))</f>
        <v/>
      </c>
      <c r="H127" s="5" t="str">
        <f>IF(ISBLANK(業務便入力!Q127),"",業務便入力!Q127)</f>
        <v/>
      </c>
      <c r="I127" s="6" t="str">
        <f>IF(ISBLANK(業務便入力!R127),"",業務便入力!R127)</f>
        <v/>
      </c>
      <c r="J127" s="5" t="str">
        <f>IF(ISBLANK(業務便入力!S127),"",業務便入力!S127)</f>
        <v/>
      </c>
      <c r="K127" s="5" t="str">
        <f>IF(ISBLANK(業務便入力!T127),"",業務便入力!T127)</f>
        <v/>
      </c>
      <c r="L127" s="61" t="str">
        <f ca="1">OFFSET(業務便入力!$W127,0,(COLUMN()-COLUMN($L$1))/6)</f>
        <v/>
      </c>
      <c r="M127" s="61" t="e">
        <f>IF($I127="(送料別)",0,VLOOKUP($H127,業務便!$A$20:$O$29,4+(COLUMN()-COLUMN($M$1))/6,FALSE))</f>
        <v>#N/A</v>
      </c>
      <c r="N127" s="62" t="e">
        <f t="shared" ca="1" si="48"/>
        <v>#VALUE!</v>
      </c>
      <c r="O127" s="59" t="e">
        <f t="shared" ca="1" si="49"/>
        <v>#VALUE!</v>
      </c>
      <c r="P127" s="60" t="e">
        <f t="shared" ca="1" si="50"/>
        <v>#VALUE!</v>
      </c>
      <c r="Q127" s="61" t="e">
        <f t="shared" ca="1" si="51"/>
        <v>#VALUE!</v>
      </c>
      <c r="R127" s="61" t="str">
        <f ca="1">OFFSET(業務便入力!$W127,0,(COLUMN()-COLUMN($L$1))/6)</f>
        <v/>
      </c>
      <c r="S127" s="61" t="e">
        <f>IF($I127="(送料別)",0,VLOOKUP($H127,業務便!$A$20:$O$29,4+(COLUMN()-COLUMN($M$1))/6,FALSE))</f>
        <v>#N/A</v>
      </c>
      <c r="T127" s="62" t="e">
        <f t="shared" ca="1" si="52"/>
        <v>#VALUE!</v>
      </c>
      <c r="U127" s="59" t="e">
        <f t="shared" ca="1" si="53"/>
        <v>#VALUE!</v>
      </c>
      <c r="V127" s="60" t="e">
        <f t="shared" ca="1" si="54"/>
        <v>#VALUE!</v>
      </c>
      <c r="W127" s="61" t="e">
        <f t="shared" ca="1" si="55"/>
        <v>#VALUE!</v>
      </c>
      <c r="X127" s="61" t="str">
        <f ca="1">OFFSET(業務便入力!$W127,0,(COLUMN()-COLUMN($L$1))/6)</f>
        <v/>
      </c>
      <c r="Y127" s="61" t="e">
        <f>IF($I127="(送料別)",0,VLOOKUP($H127,業務便!$A$20:$O$29,4+(COLUMN()-COLUMN($M$1))/6,FALSE))</f>
        <v>#N/A</v>
      </c>
      <c r="Z127" s="62" t="e">
        <f t="shared" ca="1" si="56"/>
        <v>#VALUE!</v>
      </c>
      <c r="AA127" s="59" t="e">
        <f t="shared" ca="1" si="57"/>
        <v>#VALUE!</v>
      </c>
      <c r="AB127" s="60" t="e">
        <f t="shared" ca="1" si="58"/>
        <v>#VALUE!</v>
      </c>
      <c r="AC127" s="61" t="e">
        <f t="shared" ca="1" si="59"/>
        <v>#VALUE!</v>
      </c>
      <c r="AD127" s="61" t="str">
        <f ca="1">OFFSET(業務便入力!$W127,0,(COLUMN()-COLUMN($L$1))/6)</f>
        <v/>
      </c>
      <c r="AE127" s="61" t="e">
        <f>IF($I127="(送料別)",0,VLOOKUP($H127,業務便!$A$20:$O$29,4+(COLUMN()-COLUMN($M$1))/6,FALSE))</f>
        <v>#N/A</v>
      </c>
      <c r="AF127" s="62" t="e">
        <f t="shared" ca="1" si="60"/>
        <v>#VALUE!</v>
      </c>
      <c r="AG127" s="59" t="e">
        <f t="shared" ca="1" si="61"/>
        <v>#VALUE!</v>
      </c>
      <c r="AH127" s="60" t="e">
        <f t="shared" ca="1" si="62"/>
        <v>#VALUE!</v>
      </c>
      <c r="AI127" s="61" t="e">
        <f t="shared" ca="1" si="63"/>
        <v>#VALUE!</v>
      </c>
      <c r="AJ127" s="61" t="str">
        <f ca="1">OFFSET(業務便入力!$W127,0,(COLUMN()-COLUMN($L$1))/6)</f>
        <v/>
      </c>
      <c r="AK127" s="61" t="e">
        <f>IF($I127="(送料別)",0,VLOOKUP($H127,業務便!$A$20:$O$29,4+(COLUMN()-COLUMN($M$1))/6,FALSE))</f>
        <v>#N/A</v>
      </c>
      <c r="AL127" s="62" t="e">
        <f t="shared" ca="1" si="64"/>
        <v>#VALUE!</v>
      </c>
      <c r="AM127" s="59" t="e">
        <f t="shared" ca="1" si="65"/>
        <v>#VALUE!</v>
      </c>
      <c r="AN127" s="60" t="e">
        <f t="shared" ca="1" si="66"/>
        <v>#VALUE!</v>
      </c>
      <c r="AO127" s="61" t="e">
        <f t="shared" ca="1" si="67"/>
        <v>#VALUE!</v>
      </c>
      <c r="AP127" s="61" t="str">
        <f ca="1">OFFSET(業務便入力!$W127,0,(COLUMN()-COLUMN($L$1))/6)</f>
        <v/>
      </c>
      <c r="AQ127" s="61" t="e">
        <f>IF($I127="(送料別)",0,VLOOKUP($H127,業務便!$A$20:$O$29,4+(COLUMN()-COLUMN($M$1))/6,FALSE))</f>
        <v>#N/A</v>
      </c>
      <c r="AR127" s="62" t="e">
        <f t="shared" ca="1" si="68"/>
        <v>#VALUE!</v>
      </c>
      <c r="AS127" s="59" t="e">
        <f t="shared" ca="1" si="69"/>
        <v>#VALUE!</v>
      </c>
      <c r="AT127" s="60" t="e">
        <f t="shared" ca="1" si="70"/>
        <v>#VALUE!</v>
      </c>
      <c r="AU127" s="61" t="e">
        <f t="shared" ca="1" si="71"/>
        <v>#VALUE!</v>
      </c>
      <c r="AV127" s="61" t="str">
        <f ca="1">OFFSET(業務便入力!$W127,0,(COLUMN()-COLUMN($L$1))/6)</f>
        <v/>
      </c>
      <c r="AW127" s="61" t="e">
        <f>IF($I127="(送料別)",0,VLOOKUP($H127,業務便!$A$20:$O$29,4+(COLUMN()-COLUMN($M$1))/6,FALSE))</f>
        <v>#N/A</v>
      </c>
      <c r="AX127" s="62" t="e">
        <f t="shared" ca="1" si="72"/>
        <v>#VALUE!</v>
      </c>
      <c r="AY127" s="59" t="e">
        <f t="shared" ca="1" si="73"/>
        <v>#VALUE!</v>
      </c>
      <c r="AZ127" s="60" t="e">
        <f t="shared" ca="1" si="74"/>
        <v>#VALUE!</v>
      </c>
      <c r="BA127" s="61" t="e">
        <f t="shared" ca="1" si="75"/>
        <v>#VALUE!</v>
      </c>
      <c r="BB127" s="61" t="str">
        <f ca="1">OFFSET(業務便入力!$W127,0,(COLUMN()-COLUMN($L$1))/6)</f>
        <v/>
      </c>
      <c r="BC127" s="61" t="e">
        <f>IF($I127="(送料別)",0,VLOOKUP($H127,業務便!$A$20:$O$29,4+(COLUMN()-COLUMN($M$1))/6,FALSE))</f>
        <v>#N/A</v>
      </c>
      <c r="BD127" s="62" t="e">
        <f t="shared" ca="1" si="76"/>
        <v>#VALUE!</v>
      </c>
      <c r="BE127" s="59" t="e">
        <f t="shared" ca="1" si="77"/>
        <v>#VALUE!</v>
      </c>
      <c r="BF127" s="60" t="e">
        <f t="shared" ca="1" si="78"/>
        <v>#VALUE!</v>
      </c>
      <c r="BG127" s="61" t="e">
        <f t="shared" ca="1" si="79"/>
        <v>#VALUE!</v>
      </c>
      <c r="BH127" s="61" t="str">
        <f ca="1">OFFSET(業務便入力!$W127,0,(COLUMN()-COLUMN($L$1))/6)</f>
        <v/>
      </c>
      <c r="BI127" s="61" t="e">
        <f>IF($I127="(送料別)",0,VLOOKUP($H127,業務便!$A$20:$O$29,4+(COLUMN()-COLUMN($M$1))/6,FALSE))</f>
        <v>#N/A</v>
      </c>
      <c r="BJ127" s="62" t="e">
        <f t="shared" ca="1" si="80"/>
        <v>#VALUE!</v>
      </c>
      <c r="BK127" s="59" t="e">
        <f t="shared" ca="1" si="81"/>
        <v>#VALUE!</v>
      </c>
      <c r="BL127" s="60" t="e">
        <f t="shared" ca="1" si="82"/>
        <v>#VALUE!</v>
      </c>
      <c r="BM127" s="61" t="e">
        <f t="shared" ca="1" si="83"/>
        <v>#VALUE!</v>
      </c>
      <c r="BN127" s="61" t="str">
        <f ca="1">OFFSET(業務便入力!$W127,0,(COLUMN()-COLUMN($L$1))/6)</f>
        <v/>
      </c>
      <c r="BO127" s="61" t="e">
        <f>IF($I127="(送料別)",0,VLOOKUP($H127,業務便!$A$20:$O$29,4+(COLUMN()-COLUMN($M$1))/6,FALSE))</f>
        <v>#N/A</v>
      </c>
      <c r="BP127" s="62" t="e">
        <f t="shared" ca="1" si="84"/>
        <v>#VALUE!</v>
      </c>
      <c r="BQ127" s="59" t="e">
        <f t="shared" ca="1" si="85"/>
        <v>#VALUE!</v>
      </c>
      <c r="BR127" s="60" t="e">
        <f t="shared" ca="1" si="86"/>
        <v>#VALUE!</v>
      </c>
      <c r="BS127" s="61" t="e">
        <f t="shared" ca="1" si="87"/>
        <v>#VALUE!</v>
      </c>
      <c r="BT127" s="61" t="str">
        <f ca="1">OFFSET(業務便入力!$W127,0,(COLUMN()-COLUMN($L$1))/6)</f>
        <v/>
      </c>
      <c r="BU127" s="61" t="e">
        <f>IF($I127="(送料別)",0,VLOOKUP($H127,業務便!$A$20:$O$29,4+(COLUMN()-COLUMN($M$1))/6,FALSE))</f>
        <v>#N/A</v>
      </c>
      <c r="BV127" s="62" t="e">
        <f t="shared" ca="1" si="88"/>
        <v>#VALUE!</v>
      </c>
      <c r="BW127" s="59" t="e">
        <f t="shared" ca="1" si="89"/>
        <v>#VALUE!</v>
      </c>
      <c r="BX127" s="60" t="e">
        <f t="shared" ca="1" si="90"/>
        <v>#VALUE!</v>
      </c>
      <c r="BY127" s="61" t="e">
        <f t="shared" ca="1" si="91"/>
        <v>#VALUE!</v>
      </c>
      <c r="BZ127" s="61" t="str">
        <f ca="1">OFFSET(業務便入力!$W127,0,(COLUMN()-COLUMN($L$1))/6)</f>
        <v/>
      </c>
      <c r="CA127" s="61" t="e">
        <f>IF($I127="(送料別)",0,VLOOKUP($H127,業務便!$A$20:$O$29,4+(COLUMN()-COLUMN($M$1))/6,FALSE))</f>
        <v>#N/A</v>
      </c>
      <c r="CB127" s="62" t="e">
        <f t="shared" ca="1" si="92"/>
        <v>#VALUE!</v>
      </c>
      <c r="CC127" s="59" t="e">
        <f t="shared" ca="1" si="93"/>
        <v>#VALUE!</v>
      </c>
      <c r="CD127" s="60" t="e">
        <f t="shared" ca="1" si="94"/>
        <v>#VALUE!</v>
      </c>
      <c r="CE127" s="61" t="e">
        <f t="shared" ca="1" si="95"/>
        <v>#VALUE!</v>
      </c>
    </row>
    <row r="128" spans="1:83">
      <c r="A128" s="6">
        <v>125</v>
      </c>
      <c r="B128" s="158" t="str">
        <f>IF(ISBLANK(業務便入力!B128),"",業務便入力!B128)</f>
        <v/>
      </c>
      <c r="C128" s="5" t="str">
        <f>IF(ISBLANK(業務便入力!C128),"",業務便入力!C128)</f>
        <v/>
      </c>
      <c r="D128" s="15">
        <f>IF(ISBLANK(宅配便仮計算!D128),"",宅配便仮計算!D128)</f>
        <v>0.85</v>
      </c>
      <c r="E128" s="5" t="str">
        <f>IF(ISBLANK(業務便入力!I128),"",業務便入力!I128)</f>
        <v/>
      </c>
      <c r="F128" s="5" t="str">
        <f>IF(ISBLANK(業務便入力!L128),"",業務便入力!L128)</f>
        <v/>
      </c>
      <c r="G128" s="5" t="str">
        <f>IF(ISBLANK(業務便入力!N128),"",IF(業務便入力!P128="以上",1,業務便入力!N128))</f>
        <v/>
      </c>
      <c r="H128" s="5" t="str">
        <f>IF(ISBLANK(業務便入力!Q128),"",業務便入力!Q128)</f>
        <v/>
      </c>
      <c r="I128" s="6" t="str">
        <f>IF(ISBLANK(業務便入力!R128),"",業務便入力!R128)</f>
        <v/>
      </c>
      <c r="J128" s="5" t="str">
        <f>IF(ISBLANK(業務便入力!S128),"",業務便入力!S128)</f>
        <v/>
      </c>
      <c r="K128" s="5" t="str">
        <f>IF(ISBLANK(業務便入力!T128),"",業務便入力!T128)</f>
        <v/>
      </c>
      <c r="L128" s="61" t="str">
        <f ca="1">OFFSET(業務便入力!$W128,0,(COLUMN()-COLUMN($L$1))/6)</f>
        <v/>
      </c>
      <c r="M128" s="61" t="e">
        <f>IF($I128="(送料別)",0,VLOOKUP($H128,業務便!$A$20:$O$29,4+(COLUMN()-COLUMN($M$1))/6,FALSE))</f>
        <v>#N/A</v>
      </c>
      <c r="N128" s="62" t="e">
        <f t="shared" ca="1" si="48"/>
        <v>#VALUE!</v>
      </c>
      <c r="O128" s="59" t="e">
        <f t="shared" ca="1" si="49"/>
        <v>#VALUE!</v>
      </c>
      <c r="P128" s="60" t="e">
        <f t="shared" ca="1" si="50"/>
        <v>#VALUE!</v>
      </c>
      <c r="Q128" s="61" t="e">
        <f t="shared" ca="1" si="51"/>
        <v>#VALUE!</v>
      </c>
      <c r="R128" s="61" t="str">
        <f ca="1">OFFSET(業務便入力!$W128,0,(COLUMN()-COLUMN($L$1))/6)</f>
        <v/>
      </c>
      <c r="S128" s="61" t="e">
        <f>IF($I128="(送料別)",0,VLOOKUP($H128,業務便!$A$20:$O$29,4+(COLUMN()-COLUMN($M$1))/6,FALSE))</f>
        <v>#N/A</v>
      </c>
      <c r="T128" s="62" t="e">
        <f t="shared" ca="1" si="52"/>
        <v>#VALUE!</v>
      </c>
      <c r="U128" s="59" t="e">
        <f t="shared" ca="1" si="53"/>
        <v>#VALUE!</v>
      </c>
      <c r="V128" s="60" t="e">
        <f t="shared" ca="1" si="54"/>
        <v>#VALUE!</v>
      </c>
      <c r="W128" s="61" t="e">
        <f t="shared" ca="1" si="55"/>
        <v>#VALUE!</v>
      </c>
      <c r="X128" s="61" t="str">
        <f ca="1">OFFSET(業務便入力!$W128,0,(COLUMN()-COLUMN($L$1))/6)</f>
        <v/>
      </c>
      <c r="Y128" s="61" t="e">
        <f>IF($I128="(送料別)",0,VLOOKUP($H128,業務便!$A$20:$O$29,4+(COLUMN()-COLUMN($M$1))/6,FALSE))</f>
        <v>#N/A</v>
      </c>
      <c r="Z128" s="62" t="e">
        <f t="shared" ca="1" si="56"/>
        <v>#VALUE!</v>
      </c>
      <c r="AA128" s="59" t="e">
        <f t="shared" ca="1" si="57"/>
        <v>#VALUE!</v>
      </c>
      <c r="AB128" s="60" t="e">
        <f t="shared" ca="1" si="58"/>
        <v>#VALUE!</v>
      </c>
      <c r="AC128" s="61" t="e">
        <f t="shared" ca="1" si="59"/>
        <v>#VALUE!</v>
      </c>
      <c r="AD128" s="61" t="str">
        <f ca="1">OFFSET(業務便入力!$W128,0,(COLUMN()-COLUMN($L$1))/6)</f>
        <v/>
      </c>
      <c r="AE128" s="61" t="e">
        <f>IF($I128="(送料別)",0,VLOOKUP($H128,業務便!$A$20:$O$29,4+(COLUMN()-COLUMN($M$1))/6,FALSE))</f>
        <v>#N/A</v>
      </c>
      <c r="AF128" s="62" t="e">
        <f t="shared" ca="1" si="60"/>
        <v>#VALUE!</v>
      </c>
      <c r="AG128" s="59" t="e">
        <f t="shared" ca="1" si="61"/>
        <v>#VALUE!</v>
      </c>
      <c r="AH128" s="60" t="e">
        <f t="shared" ca="1" si="62"/>
        <v>#VALUE!</v>
      </c>
      <c r="AI128" s="61" t="e">
        <f t="shared" ca="1" si="63"/>
        <v>#VALUE!</v>
      </c>
      <c r="AJ128" s="61" t="str">
        <f ca="1">OFFSET(業務便入力!$W128,0,(COLUMN()-COLUMN($L$1))/6)</f>
        <v/>
      </c>
      <c r="AK128" s="61" t="e">
        <f>IF($I128="(送料別)",0,VLOOKUP($H128,業務便!$A$20:$O$29,4+(COLUMN()-COLUMN($M$1))/6,FALSE))</f>
        <v>#N/A</v>
      </c>
      <c r="AL128" s="62" t="e">
        <f t="shared" ca="1" si="64"/>
        <v>#VALUE!</v>
      </c>
      <c r="AM128" s="59" t="e">
        <f t="shared" ca="1" si="65"/>
        <v>#VALUE!</v>
      </c>
      <c r="AN128" s="60" t="e">
        <f t="shared" ca="1" si="66"/>
        <v>#VALUE!</v>
      </c>
      <c r="AO128" s="61" t="e">
        <f t="shared" ca="1" si="67"/>
        <v>#VALUE!</v>
      </c>
      <c r="AP128" s="61" t="str">
        <f ca="1">OFFSET(業務便入力!$W128,0,(COLUMN()-COLUMN($L$1))/6)</f>
        <v/>
      </c>
      <c r="AQ128" s="61" t="e">
        <f>IF($I128="(送料別)",0,VLOOKUP($H128,業務便!$A$20:$O$29,4+(COLUMN()-COLUMN($M$1))/6,FALSE))</f>
        <v>#N/A</v>
      </c>
      <c r="AR128" s="62" t="e">
        <f t="shared" ca="1" si="68"/>
        <v>#VALUE!</v>
      </c>
      <c r="AS128" s="59" t="e">
        <f t="shared" ca="1" si="69"/>
        <v>#VALUE!</v>
      </c>
      <c r="AT128" s="60" t="e">
        <f t="shared" ca="1" si="70"/>
        <v>#VALUE!</v>
      </c>
      <c r="AU128" s="61" t="e">
        <f t="shared" ca="1" si="71"/>
        <v>#VALUE!</v>
      </c>
      <c r="AV128" s="61" t="str">
        <f ca="1">OFFSET(業務便入力!$W128,0,(COLUMN()-COLUMN($L$1))/6)</f>
        <v/>
      </c>
      <c r="AW128" s="61" t="e">
        <f>IF($I128="(送料別)",0,VLOOKUP($H128,業務便!$A$20:$O$29,4+(COLUMN()-COLUMN($M$1))/6,FALSE))</f>
        <v>#N/A</v>
      </c>
      <c r="AX128" s="62" t="e">
        <f t="shared" ca="1" si="72"/>
        <v>#VALUE!</v>
      </c>
      <c r="AY128" s="59" t="e">
        <f t="shared" ca="1" si="73"/>
        <v>#VALUE!</v>
      </c>
      <c r="AZ128" s="60" t="e">
        <f t="shared" ca="1" si="74"/>
        <v>#VALUE!</v>
      </c>
      <c r="BA128" s="61" t="e">
        <f t="shared" ca="1" si="75"/>
        <v>#VALUE!</v>
      </c>
      <c r="BB128" s="61" t="str">
        <f ca="1">OFFSET(業務便入力!$W128,0,(COLUMN()-COLUMN($L$1))/6)</f>
        <v/>
      </c>
      <c r="BC128" s="61" t="e">
        <f>IF($I128="(送料別)",0,VLOOKUP($H128,業務便!$A$20:$O$29,4+(COLUMN()-COLUMN($M$1))/6,FALSE))</f>
        <v>#N/A</v>
      </c>
      <c r="BD128" s="62" t="e">
        <f t="shared" ca="1" si="76"/>
        <v>#VALUE!</v>
      </c>
      <c r="BE128" s="59" t="e">
        <f t="shared" ca="1" si="77"/>
        <v>#VALUE!</v>
      </c>
      <c r="BF128" s="60" t="e">
        <f t="shared" ca="1" si="78"/>
        <v>#VALUE!</v>
      </c>
      <c r="BG128" s="61" t="e">
        <f t="shared" ca="1" si="79"/>
        <v>#VALUE!</v>
      </c>
      <c r="BH128" s="61" t="str">
        <f ca="1">OFFSET(業務便入力!$W128,0,(COLUMN()-COLUMN($L$1))/6)</f>
        <v/>
      </c>
      <c r="BI128" s="61" t="e">
        <f>IF($I128="(送料別)",0,VLOOKUP($H128,業務便!$A$20:$O$29,4+(COLUMN()-COLUMN($M$1))/6,FALSE))</f>
        <v>#N/A</v>
      </c>
      <c r="BJ128" s="62" t="e">
        <f t="shared" ca="1" si="80"/>
        <v>#VALUE!</v>
      </c>
      <c r="BK128" s="59" t="e">
        <f t="shared" ca="1" si="81"/>
        <v>#VALUE!</v>
      </c>
      <c r="BL128" s="60" t="e">
        <f t="shared" ca="1" si="82"/>
        <v>#VALUE!</v>
      </c>
      <c r="BM128" s="61" t="e">
        <f t="shared" ca="1" si="83"/>
        <v>#VALUE!</v>
      </c>
      <c r="BN128" s="61" t="str">
        <f ca="1">OFFSET(業務便入力!$W128,0,(COLUMN()-COLUMN($L$1))/6)</f>
        <v/>
      </c>
      <c r="BO128" s="61" t="e">
        <f>IF($I128="(送料別)",0,VLOOKUP($H128,業務便!$A$20:$O$29,4+(COLUMN()-COLUMN($M$1))/6,FALSE))</f>
        <v>#N/A</v>
      </c>
      <c r="BP128" s="62" t="e">
        <f t="shared" ca="1" si="84"/>
        <v>#VALUE!</v>
      </c>
      <c r="BQ128" s="59" t="e">
        <f t="shared" ca="1" si="85"/>
        <v>#VALUE!</v>
      </c>
      <c r="BR128" s="60" t="e">
        <f t="shared" ca="1" si="86"/>
        <v>#VALUE!</v>
      </c>
      <c r="BS128" s="61" t="e">
        <f t="shared" ca="1" si="87"/>
        <v>#VALUE!</v>
      </c>
      <c r="BT128" s="61" t="str">
        <f ca="1">OFFSET(業務便入力!$W128,0,(COLUMN()-COLUMN($L$1))/6)</f>
        <v/>
      </c>
      <c r="BU128" s="61" t="e">
        <f>IF($I128="(送料別)",0,VLOOKUP($H128,業務便!$A$20:$O$29,4+(COLUMN()-COLUMN($M$1))/6,FALSE))</f>
        <v>#N/A</v>
      </c>
      <c r="BV128" s="62" t="e">
        <f t="shared" ca="1" si="88"/>
        <v>#VALUE!</v>
      </c>
      <c r="BW128" s="59" t="e">
        <f t="shared" ca="1" si="89"/>
        <v>#VALUE!</v>
      </c>
      <c r="BX128" s="60" t="e">
        <f t="shared" ca="1" si="90"/>
        <v>#VALUE!</v>
      </c>
      <c r="BY128" s="61" t="e">
        <f t="shared" ca="1" si="91"/>
        <v>#VALUE!</v>
      </c>
      <c r="BZ128" s="61" t="str">
        <f ca="1">OFFSET(業務便入力!$W128,0,(COLUMN()-COLUMN($L$1))/6)</f>
        <v/>
      </c>
      <c r="CA128" s="61" t="e">
        <f>IF($I128="(送料別)",0,VLOOKUP($H128,業務便!$A$20:$O$29,4+(COLUMN()-COLUMN($M$1))/6,FALSE))</f>
        <v>#N/A</v>
      </c>
      <c r="CB128" s="62" t="e">
        <f t="shared" ca="1" si="92"/>
        <v>#VALUE!</v>
      </c>
      <c r="CC128" s="59" t="e">
        <f t="shared" ca="1" si="93"/>
        <v>#VALUE!</v>
      </c>
      <c r="CD128" s="60" t="e">
        <f t="shared" ca="1" si="94"/>
        <v>#VALUE!</v>
      </c>
      <c r="CE128" s="61" t="e">
        <f t="shared" ca="1" si="95"/>
        <v>#VALUE!</v>
      </c>
    </row>
    <row r="129" spans="1:83">
      <c r="A129" s="6">
        <v>126</v>
      </c>
      <c r="B129" s="158" t="str">
        <f>IF(ISBLANK(業務便入力!B129),"",業務便入力!B129)</f>
        <v/>
      </c>
      <c r="C129" s="5" t="str">
        <f>IF(ISBLANK(業務便入力!C129),"",業務便入力!C129)</f>
        <v/>
      </c>
      <c r="D129" s="15">
        <f>IF(ISBLANK(宅配便仮計算!D129),"",宅配便仮計算!D129)</f>
        <v>0.85</v>
      </c>
      <c r="E129" s="5" t="str">
        <f>IF(ISBLANK(業務便入力!I129),"",業務便入力!I129)</f>
        <v/>
      </c>
      <c r="F129" s="5" t="str">
        <f>IF(ISBLANK(業務便入力!L129),"",業務便入力!L129)</f>
        <v/>
      </c>
      <c r="G129" s="5" t="str">
        <f>IF(ISBLANK(業務便入力!N129),"",IF(業務便入力!P129="以上",1,業務便入力!N129))</f>
        <v/>
      </c>
      <c r="H129" s="5" t="str">
        <f>IF(ISBLANK(業務便入力!Q129),"",業務便入力!Q129)</f>
        <v/>
      </c>
      <c r="I129" s="6" t="str">
        <f>IF(ISBLANK(業務便入力!R129),"",業務便入力!R129)</f>
        <v/>
      </c>
      <c r="J129" s="5" t="str">
        <f>IF(ISBLANK(業務便入力!S129),"",業務便入力!S129)</f>
        <v/>
      </c>
      <c r="K129" s="5" t="str">
        <f>IF(ISBLANK(業務便入力!T129),"",業務便入力!T129)</f>
        <v/>
      </c>
      <c r="L129" s="61" t="str">
        <f ca="1">OFFSET(業務便入力!$W129,0,(COLUMN()-COLUMN($L$1))/6)</f>
        <v/>
      </c>
      <c r="M129" s="61" t="e">
        <f>IF($I129="(送料別)",0,VLOOKUP($H129,業務便!$A$20:$O$29,4+(COLUMN()-COLUMN($M$1))/6,FALSE))</f>
        <v>#N/A</v>
      </c>
      <c r="N129" s="62" t="e">
        <f t="shared" ca="1" si="48"/>
        <v>#VALUE!</v>
      </c>
      <c r="O129" s="59" t="e">
        <f t="shared" ca="1" si="49"/>
        <v>#VALUE!</v>
      </c>
      <c r="P129" s="60" t="e">
        <f t="shared" ca="1" si="50"/>
        <v>#VALUE!</v>
      </c>
      <c r="Q129" s="61" t="e">
        <f t="shared" ca="1" si="51"/>
        <v>#VALUE!</v>
      </c>
      <c r="R129" s="61" t="str">
        <f ca="1">OFFSET(業務便入力!$W129,0,(COLUMN()-COLUMN($L$1))/6)</f>
        <v/>
      </c>
      <c r="S129" s="61" t="e">
        <f>IF($I129="(送料別)",0,VLOOKUP($H129,業務便!$A$20:$O$29,4+(COLUMN()-COLUMN($M$1))/6,FALSE))</f>
        <v>#N/A</v>
      </c>
      <c r="T129" s="62" t="e">
        <f t="shared" ca="1" si="52"/>
        <v>#VALUE!</v>
      </c>
      <c r="U129" s="59" t="e">
        <f t="shared" ca="1" si="53"/>
        <v>#VALUE!</v>
      </c>
      <c r="V129" s="60" t="e">
        <f t="shared" ca="1" si="54"/>
        <v>#VALUE!</v>
      </c>
      <c r="W129" s="61" t="e">
        <f t="shared" ca="1" si="55"/>
        <v>#VALUE!</v>
      </c>
      <c r="X129" s="61" t="str">
        <f ca="1">OFFSET(業務便入力!$W129,0,(COLUMN()-COLUMN($L$1))/6)</f>
        <v/>
      </c>
      <c r="Y129" s="61" t="e">
        <f>IF($I129="(送料別)",0,VLOOKUP($H129,業務便!$A$20:$O$29,4+(COLUMN()-COLUMN($M$1))/6,FALSE))</f>
        <v>#N/A</v>
      </c>
      <c r="Z129" s="62" t="e">
        <f t="shared" ca="1" si="56"/>
        <v>#VALUE!</v>
      </c>
      <c r="AA129" s="59" t="e">
        <f t="shared" ca="1" si="57"/>
        <v>#VALUE!</v>
      </c>
      <c r="AB129" s="60" t="e">
        <f t="shared" ca="1" si="58"/>
        <v>#VALUE!</v>
      </c>
      <c r="AC129" s="61" t="e">
        <f t="shared" ca="1" si="59"/>
        <v>#VALUE!</v>
      </c>
      <c r="AD129" s="61" t="str">
        <f ca="1">OFFSET(業務便入力!$W129,0,(COLUMN()-COLUMN($L$1))/6)</f>
        <v/>
      </c>
      <c r="AE129" s="61" t="e">
        <f>IF($I129="(送料別)",0,VLOOKUP($H129,業務便!$A$20:$O$29,4+(COLUMN()-COLUMN($M$1))/6,FALSE))</f>
        <v>#N/A</v>
      </c>
      <c r="AF129" s="62" t="e">
        <f t="shared" ca="1" si="60"/>
        <v>#VALUE!</v>
      </c>
      <c r="AG129" s="59" t="e">
        <f t="shared" ca="1" si="61"/>
        <v>#VALUE!</v>
      </c>
      <c r="AH129" s="60" t="e">
        <f t="shared" ca="1" si="62"/>
        <v>#VALUE!</v>
      </c>
      <c r="AI129" s="61" t="e">
        <f t="shared" ca="1" si="63"/>
        <v>#VALUE!</v>
      </c>
      <c r="AJ129" s="61" t="str">
        <f ca="1">OFFSET(業務便入力!$W129,0,(COLUMN()-COLUMN($L$1))/6)</f>
        <v/>
      </c>
      <c r="AK129" s="61" t="e">
        <f>IF($I129="(送料別)",0,VLOOKUP($H129,業務便!$A$20:$O$29,4+(COLUMN()-COLUMN($M$1))/6,FALSE))</f>
        <v>#N/A</v>
      </c>
      <c r="AL129" s="62" t="e">
        <f t="shared" ca="1" si="64"/>
        <v>#VALUE!</v>
      </c>
      <c r="AM129" s="59" t="e">
        <f t="shared" ca="1" si="65"/>
        <v>#VALUE!</v>
      </c>
      <c r="AN129" s="60" t="e">
        <f t="shared" ca="1" si="66"/>
        <v>#VALUE!</v>
      </c>
      <c r="AO129" s="61" t="e">
        <f t="shared" ca="1" si="67"/>
        <v>#VALUE!</v>
      </c>
      <c r="AP129" s="61" t="str">
        <f ca="1">OFFSET(業務便入力!$W129,0,(COLUMN()-COLUMN($L$1))/6)</f>
        <v/>
      </c>
      <c r="AQ129" s="61" t="e">
        <f>IF($I129="(送料別)",0,VLOOKUP($H129,業務便!$A$20:$O$29,4+(COLUMN()-COLUMN($M$1))/6,FALSE))</f>
        <v>#N/A</v>
      </c>
      <c r="AR129" s="62" t="e">
        <f t="shared" ca="1" si="68"/>
        <v>#VALUE!</v>
      </c>
      <c r="AS129" s="59" t="e">
        <f t="shared" ca="1" si="69"/>
        <v>#VALUE!</v>
      </c>
      <c r="AT129" s="60" t="e">
        <f t="shared" ca="1" si="70"/>
        <v>#VALUE!</v>
      </c>
      <c r="AU129" s="61" t="e">
        <f t="shared" ca="1" si="71"/>
        <v>#VALUE!</v>
      </c>
      <c r="AV129" s="61" t="str">
        <f ca="1">OFFSET(業務便入力!$W129,0,(COLUMN()-COLUMN($L$1))/6)</f>
        <v/>
      </c>
      <c r="AW129" s="61" t="e">
        <f>IF($I129="(送料別)",0,VLOOKUP($H129,業務便!$A$20:$O$29,4+(COLUMN()-COLUMN($M$1))/6,FALSE))</f>
        <v>#N/A</v>
      </c>
      <c r="AX129" s="62" t="e">
        <f t="shared" ca="1" si="72"/>
        <v>#VALUE!</v>
      </c>
      <c r="AY129" s="59" t="e">
        <f t="shared" ca="1" si="73"/>
        <v>#VALUE!</v>
      </c>
      <c r="AZ129" s="60" t="e">
        <f t="shared" ca="1" si="74"/>
        <v>#VALUE!</v>
      </c>
      <c r="BA129" s="61" t="e">
        <f t="shared" ca="1" si="75"/>
        <v>#VALUE!</v>
      </c>
      <c r="BB129" s="61" t="str">
        <f ca="1">OFFSET(業務便入力!$W129,0,(COLUMN()-COLUMN($L$1))/6)</f>
        <v/>
      </c>
      <c r="BC129" s="61" t="e">
        <f>IF($I129="(送料別)",0,VLOOKUP($H129,業務便!$A$20:$O$29,4+(COLUMN()-COLUMN($M$1))/6,FALSE))</f>
        <v>#N/A</v>
      </c>
      <c r="BD129" s="62" t="e">
        <f t="shared" ca="1" si="76"/>
        <v>#VALUE!</v>
      </c>
      <c r="BE129" s="59" t="e">
        <f t="shared" ca="1" si="77"/>
        <v>#VALUE!</v>
      </c>
      <c r="BF129" s="60" t="e">
        <f t="shared" ca="1" si="78"/>
        <v>#VALUE!</v>
      </c>
      <c r="BG129" s="61" t="e">
        <f t="shared" ca="1" si="79"/>
        <v>#VALUE!</v>
      </c>
      <c r="BH129" s="61" t="str">
        <f ca="1">OFFSET(業務便入力!$W129,0,(COLUMN()-COLUMN($L$1))/6)</f>
        <v/>
      </c>
      <c r="BI129" s="61" t="e">
        <f>IF($I129="(送料別)",0,VLOOKUP($H129,業務便!$A$20:$O$29,4+(COLUMN()-COLUMN($M$1))/6,FALSE))</f>
        <v>#N/A</v>
      </c>
      <c r="BJ129" s="62" t="e">
        <f t="shared" ca="1" si="80"/>
        <v>#VALUE!</v>
      </c>
      <c r="BK129" s="59" t="e">
        <f t="shared" ca="1" si="81"/>
        <v>#VALUE!</v>
      </c>
      <c r="BL129" s="60" t="e">
        <f t="shared" ca="1" si="82"/>
        <v>#VALUE!</v>
      </c>
      <c r="BM129" s="61" t="e">
        <f t="shared" ca="1" si="83"/>
        <v>#VALUE!</v>
      </c>
      <c r="BN129" s="61" t="str">
        <f ca="1">OFFSET(業務便入力!$W129,0,(COLUMN()-COLUMN($L$1))/6)</f>
        <v/>
      </c>
      <c r="BO129" s="61" t="e">
        <f>IF($I129="(送料別)",0,VLOOKUP($H129,業務便!$A$20:$O$29,4+(COLUMN()-COLUMN($M$1))/6,FALSE))</f>
        <v>#N/A</v>
      </c>
      <c r="BP129" s="62" t="e">
        <f t="shared" ca="1" si="84"/>
        <v>#VALUE!</v>
      </c>
      <c r="BQ129" s="59" t="e">
        <f t="shared" ca="1" si="85"/>
        <v>#VALUE!</v>
      </c>
      <c r="BR129" s="60" t="e">
        <f t="shared" ca="1" si="86"/>
        <v>#VALUE!</v>
      </c>
      <c r="BS129" s="61" t="e">
        <f t="shared" ca="1" si="87"/>
        <v>#VALUE!</v>
      </c>
      <c r="BT129" s="61" t="str">
        <f ca="1">OFFSET(業務便入力!$W129,0,(COLUMN()-COLUMN($L$1))/6)</f>
        <v/>
      </c>
      <c r="BU129" s="61" t="e">
        <f>IF($I129="(送料別)",0,VLOOKUP($H129,業務便!$A$20:$O$29,4+(COLUMN()-COLUMN($M$1))/6,FALSE))</f>
        <v>#N/A</v>
      </c>
      <c r="BV129" s="62" t="e">
        <f t="shared" ca="1" si="88"/>
        <v>#VALUE!</v>
      </c>
      <c r="BW129" s="59" t="e">
        <f t="shared" ca="1" si="89"/>
        <v>#VALUE!</v>
      </c>
      <c r="BX129" s="60" t="e">
        <f t="shared" ca="1" si="90"/>
        <v>#VALUE!</v>
      </c>
      <c r="BY129" s="61" t="e">
        <f t="shared" ca="1" si="91"/>
        <v>#VALUE!</v>
      </c>
      <c r="BZ129" s="61" t="str">
        <f ca="1">OFFSET(業務便入力!$W129,0,(COLUMN()-COLUMN($L$1))/6)</f>
        <v/>
      </c>
      <c r="CA129" s="61" t="e">
        <f>IF($I129="(送料別)",0,VLOOKUP($H129,業務便!$A$20:$O$29,4+(COLUMN()-COLUMN($M$1))/6,FALSE))</f>
        <v>#N/A</v>
      </c>
      <c r="CB129" s="62" t="e">
        <f t="shared" ca="1" si="92"/>
        <v>#VALUE!</v>
      </c>
      <c r="CC129" s="59" t="e">
        <f t="shared" ca="1" si="93"/>
        <v>#VALUE!</v>
      </c>
      <c r="CD129" s="60" t="e">
        <f t="shared" ca="1" si="94"/>
        <v>#VALUE!</v>
      </c>
      <c r="CE129" s="61" t="e">
        <f t="shared" ca="1" si="95"/>
        <v>#VALUE!</v>
      </c>
    </row>
    <row r="130" spans="1:83">
      <c r="A130" s="6">
        <v>127</v>
      </c>
      <c r="B130" s="158" t="str">
        <f>IF(ISBLANK(業務便入力!B130),"",業務便入力!B130)</f>
        <v/>
      </c>
      <c r="C130" s="5" t="str">
        <f>IF(ISBLANK(業務便入力!C130),"",業務便入力!C130)</f>
        <v/>
      </c>
      <c r="D130" s="15">
        <f>IF(ISBLANK(宅配便仮計算!D130),"",宅配便仮計算!D130)</f>
        <v>0.85</v>
      </c>
      <c r="E130" s="5" t="str">
        <f>IF(ISBLANK(業務便入力!I130),"",業務便入力!I130)</f>
        <v/>
      </c>
      <c r="F130" s="5" t="str">
        <f>IF(ISBLANK(業務便入力!L130),"",業務便入力!L130)</f>
        <v/>
      </c>
      <c r="G130" s="5" t="str">
        <f>IF(ISBLANK(業務便入力!N130),"",IF(業務便入力!P130="以上",1,業務便入力!N130))</f>
        <v/>
      </c>
      <c r="H130" s="5" t="str">
        <f>IF(ISBLANK(業務便入力!Q130),"",業務便入力!Q130)</f>
        <v/>
      </c>
      <c r="I130" s="6" t="str">
        <f>IF(ISBLANK(業務便入力!R130),"",業務便入力!R130)</f>
        <v/>
      </c>
      <c r="J130" s="5" t="str">
        <f>IF(ISBLANK(業務便入力!S130),"",業務便入力!S130)</f>
        <v/>
      </c>
      <c r="K130" s="5" t="str">
        <f>IF(ISBLANK(業務便入力!T130),"",業務便入力!T130)</f>
        <v/>
      </c>
      <c r="L130" s="61" t="str">
        <f ca="1">OFFSET(業務便入力!$W130,0,(COLUMN()-COLUMN($L$1))/6)</f>
        <v/>
      </c>
      <c r="M130" s="61" t="e">
        <f>IF($I130="(送料別)",0,VLOOKUP($H130,業務便!$A$20:$O$29,4+(COLUMN()-COLUMN($M$1))/6,FALSE))</f>
        <v>#N/A</v>
      </c>
      <c r="N130" s="62" t="e">
        <f t="shared" ca="1" si="48"/>
        <v>#VALUE!</v>
      </c>
      <c r="O130" s="59" t="e">
        <f t="shared" ca="1" si="49"/>
        <v>#VALUE!</v>
      </c>
      <c r="P130" s="60" t="e">
        <f t="shared" ca="1" si="50"/>
        <v>#VALUE!</v>
      </c>
      <c r="Q130" s="61" t="e">
        <f t="shared" ca="1" si="51"/>
        <v>#VALUE!</v>
      </c>
      <c r="R130" s="61" t="str">
        <f ca="1">OFFSET(業務便入力!$W130,0,(COLUMN()-COLUMN($L$1))/6)</f>
        <v/>
      </c>
      <c r="S130" s="61" t="e">
        <f>IF($I130="(送料別)",0,VLOOKUP($H130,業務便!$A$20:$O$29,4+(COLUMN()-COLUMN($M$1))/6,FALSE))</f>
        <v>#N/A</v>
      </c>
      <c r="T130" s="62" t="e">
        <f t="shared" ca="1" si="52"/>
        <v>#VALUE!</v>
      </c>
      <c r="U130" s="59" t="e">
        <f t="shared" ca="1" si="53"/>
        <v>#VALUE!</v>
      </c>
      <c r="V130" s="60" t="e">
        <f t="shared" ca="1" si="54"/>
        <v>#VALUE!</v>
      </c>
      <c r="W130" s="61" t="e">
        <f t="shared" ca="1" si="55"/>
        <v>#VALUE!</v>
      </c>
      <c r="X130" s="61" t="str">
        <f ca="1">OFFSET(業務便入力!$W130,0,(COLUMN()-COLUMN($L$1))/6)</f>
        <v/>
      </c>
      <c r="Y130" s="61" t="e">
        <f>IF($I130="(送料別)",0,VLOOKUP($H130,業務便!$A$20:$O$29,4+(COLUMN()-COLUMN($M$1))/6,FALSE))</f>
        <v>#N/A</v>
      </c>
      <c r="Z130" s="62" t="e">
        <f t="shared" ca="1" si="56"/>
        <v>#VALUE!</v>
      </c>
      <c r="AA130" s="59" t="e">
        <f t="shared" ca="1" si="57"/>
        <v>#VALUE!</v>
      </c>
      <c r="AB130" s="60" t="e">
        <f t="shared" ca="1" si="58"/>
        <v>#VALUE!</v>
      </c>
      <c r="AC130" s="61" t="e">
        <f t="shared" ca="1" si="59"/>
        <v>#VALUE!</v>
      </c>
      <c r="AD130" s="61" t="str">
        <f ca="1">OFFSET(業務便入力!$W130,0,(COLUMN()-COLUMN($L$1))/6)</f>
        <v/>
      </c>
      <c r="AE130" s="61" t="e">
        <f>IF($I130="(送料別)",0,VLOOKUP($H130,業務便!$A$20:$O$29,4+(COLUMN()-COLUMN($M$1))/6,FALSE))</f>
        <v>#N/A</v>
      </c>
      <c r="AF130" s="62" t="e">
        <f t="shared" ca="1" si="60"/>
        <v>#VALUE!</v>
      </c>
      <c r="AG130" s="59" t="e">
        <f t="shared" ca="1" si="61"/>
        <v>#VALUE!</v>
      </c>
      <c r="AH130" s="60" t="e">
        <f t="shared" ca="1" si="62"/>
        <v>#VALUE!</v>
      </c>
      <c r="AI130" s="61" t="e">
        <f t="shared" ca="1" si="63"/>
        <v>#VALUE!</v>
      </c>
      <c r="AJ130" s="61" t="str">
        <f ca="1">OFFSET(業務便入力!$W130,0,(COLUMN()-COLUMN($L$1))/6)</f>
        <v/>
      </c>
      <c r="AK130" s="61" t="e">
        <f>IF($I130="(送料別)",0,VLOOKUP($H130,業務便!$A$20:$O$29,4+(COLUMN()-COLUMN($M$1))/6,FALSE))</f>
        <v>#N/A</v>
      </c>
      <c r="AL130" s="62" t="e">
        <f t="shared" ca="1" si="64"/>
        <v>#VALUE!</v>
      </c>
      <c r="AM130" s="59" t="e">
        <f t="shared" ca="1" si="65"/>
        <v>#VALUE!</v>
      </c>
      <c r="AN130" s="60" t="e">
        <f t="shared" ca="1" si="66"/>
        <v>#VALUE!</v>
      </c>
      <c r="AO130" s="61" t="e">
        <f t="shared" ca="1" si="67"/>
        <v>#VALUE!</v>
      </c>
      <c r="AP130" s="61" t="str">
        <f ca="1">OFFSET(業務便入力!$W130,0,(COLUMN()-COLUMN($L$1))/6)</f>
        <v/>
      </c>
      <c r="AQ130" s="61" t="e">
        <f>IF($I130="(送料別)",0,VLOOKUP($H130,業務便!$A$20:$O$29,4+(COLUMN()-COLUMN($M$1))/6,FALSE))</f>
        <v>#N/A</v>
      </c>
      <c r="AR130" s="62" t="e">
        <f t="shared" ca="1" si="68"/>
        <v>#VALUE!</v>
      </c>
      <c r="AS130" s="59" t="e">
        <f t="shared" ca="1" si="69"/>
        <v>#VALUE!</v>
      </c>
      <c r="AT130" s="60" t="e">
        <f t="shared" ca="1" si="70"/>
        <v>#VALUE!</v>
      </c>
      <c r="AU130" s="61" t="e">
        <f t="shared" ca="1" si="71"/>
        <v>#VALUE!</v>
      </c>
      <c r="AV130" s="61" t="str">
        <f ca="1">OFFSET(業務便入力!$W130,0,(COLUMN()-COLUMN($L$1))/6)</f>
        <v/>
      </c>
      <c r="AW130" s="61" t="e">
        <f>IF($I130="(送料別)",0,VLOOKUP($H130,業務便!$A$20:$O$29,4+(COLUMN()-COLUMN($M$1))/6,FALSE))</f>
        <v>#N/A</v>
      </c>
      <c r="AX130" s="62" t="e">
        <f t="shared" ca="1" si="72"/>
        <v>#VALUE!</v>
      </c>
      <c r="AY130" s="59" t="e">
        <f t="shared" ca="1" si="73"/>
        <v>#VALUE!</v>
      </c>
      <c r="AZ130" s="60" t="e">
        <f t="shared" ca="1" si="74"/>
        <v>#VALUE!</v>
      </c>
      <c r="BA130" s="61" t="e">
        <f t="shared" ca="1" si="75"/>
        <v>#VALUE!</v>
      </c>
      <c r="BB130" s="61" t="str">
        <f ca="1">OFFSET(業務便入力!$W130,0,(COLUMN()-COLUMN($L$1))/6)</f>
        <v/>
      </c>
      <c r="BC130" s="61" t="e">
        <f>IF($I130="(送料別)",0,VLOOKUP($H130,業務便!$A$20:$O$29,4+(COLUMN()-COLUMN($M$1))/6,FALSE))</f>
        <v>#N/A</v>
      </c>
      <c r="BD130" s="62" t="e">
        <f t="shared" ca="1" si="76"/>
        <v>#VALUE!</v>
      </c>
      <c r="BE130" s="59" t="e">
        <f t="shared" ca="1" si="77"/>
        <v>#VALUE!</v>
      </c>
      <c r="BF130" s="60" t="e">
        <f t="shared" ca="1" si="78"/>
        <v>#VALUE!</v>
      </c>
      <c r="BG130" s="61" t="e">
        <f t="shared" ca="1" si="79"/>
        <v>#VALUE!</v>
      </c>
      <c r="BH130" s="61" t="str">
        <f ca="1">OFFSET(業務便入力!$W130,0,(COLUMN()-COLUMN($L$1))/6)</f>
        <v/>
      </c>
      <c r="BI130" s="61" t="e">
        <f>IF($I130="(送料別)",0,VLOOKUP($H130,業務便!$A$20:$O$29,4+(COLUMN()-COLUMN($M$1))/6,FALSE))</f>
        <v>#N/A</v>
      </c>
      <c r="BJ130" s="62" t="e">
        <f t="shared" ca="1" si="80"/>
        <v>#VALUE!</v>
      </c>
      <c r="BK130" s="59" t="e">
        <f t="shared" ca="1" si="81"/>
        <v>#VALUE!</v>
      </c>
      <c r="BL130" s="60" t="e">
        <f t="shared" ca="1" si="82"/>
        <v>#VALUE!</v>
      </c>
      <c r="BM130" s="61" t="e">
        <f t="shared" ca="1" si="83"/>
        <v>#VALUE!</v>
      </c>
      <c r="BN130" s="61" t="str">
        <f ca="1">OFFSET(業務便入力!$W130,0,(COLUMN()-COLUMN($L$1))/6)</f>
        <v/>
      </c>
      <c r="BO130" s="61" t="e">
        <f>IF($I130="(送料別)",0,VLOOKUP($H130,業務便!$A$20:$O$29,4+(COLUMN()-COLUMN($M$1))/6,FALSE))</f>
        <v>#N/A</v>
      </c>
      <c r="BP130" s="62" t="e">
        <f t="shared" ca="1" si="84"/>
        <v>#VALUE!</v>
      </c>
      <c r="BQ130" s="59" t="e">
        <f t="shared" ca="1" si="85"/>
        <v>#VALUE!</v>
      </c>
      <c r="BR130" s="60" t="e">
        <f t="shared" ca="1" si="86"/>
        <v>#VALUE!</v>
      </c>
      <c r="BS130" s="61" t="e">
        <f t="shared" ca="1" si="87"/>
        <v>#VALUE!</v>
      </c>
      <c r="BT130" s="61" t="str">
        <f ca="1">OFFSET(業務便入力!$W130,0,(COLUMN()-COLUMN($L$1))/6)</f>
        <v/>
      </c>
      <c r="BU130" s="61" t="e">
        <f>IF($I130="(送料別)",0,VLOOKUP($H130,業務便!$A$20:$O$29,4+(COLUMN()-COLUMN($M$1))/6,FALSE))</f>
        <v>#N/A</v>
      </c>
      <c r="BV130" s="62" t="e">
        <f t="shared" ca="1" si="88"/>
        <v>#VALUE!</v>
      </c>
      <c r="BW130" s="59" t="e">
        <f t="shared" ca="1" si="89"/>
        <v>#VALUE!</v>
      </c>
      <c r="BX130" s="60" t="e">
        <f t="shared" ca="1" si="90"/>
        <v>#VALUE!</v>
      </c>
      <c r="BY130" s="61" t="e">
        <f t="shared" ca="1" si="91"/>
        <v>#VALUE!</v>
      </c>
      <c r="BZ130" s="61" t="str">
        <f ca="1">OFFSET(業務便入力!$W130,0,(COLUMN()-COLUMN($L$1))/6)</f>
        <v/>
      </c>
      <c r="CA130" s="61" t="e">
        <f>IF($I130="(送料別)",0,VLOOKUP($H130,業務便!$A$20:$O$29,4+(COLUMN()-COLUMN($M$1))/6,FALSE))</f>
        <v>#N/A</v>
      </c>
      <c r="CB130" s="62" t="e">
        <f t="shared" ca="1" si="92"/>
        <v>#VALUE!</v>
      </c>
      <c r="CC130" s="59" t="e">
        <f t="shared" ca="1" si="93"/>
        <v>#VALUE!</v>
      </c>
      <c r="CD130" s="60" t="e">
        <f t="shared" ca="1" si="94"/>
        <v>#VALUE!</v>
      </c>
      <c r="CE130" s="61" t="e">
        <f t="shared" ca="1" si="95"/>
        <v>#VALUE!</v>
      </c>
    </row>
    <row r="131" spans="1:83">
      <c r="A131" s="6">
        <v>128</v>
      </c>
      <c r="B131" s="158" t="str">
        <f>IF(ISBLANK(業務便入力!B131),"",業務便入力!B131)</f>
        <v/>
      </c>
      <c r="C131" s="5" t="str">
        <f>IF(ISBLANK(業務便入力!C131),"",業務便入力!C131)</f>
        <v/>
      </c>
      <c r="D131" s="15">
        <f>IF(ISBLANK(宅配便仮計算!D131),"",宅配便仮計算!D131)</f>
        <v>0.85</v>
      </c>
      <c r="E131" s="5" t="str">
        <f>IF(ISBLANK(業務便入力!I131),"",業務便入力!I131)</f>
        <v/>
      </c>
      <c r="F131" s="5" t="str">
        <f>IF(ISBLANK(業務便入力!L131),"",業務便入力!L131)</f>
        <v/>
      </c>
      <c r="G131" s="5" t="str">
        <f>IF(ISBLANK(業務便入力!N131),"",IF(業務便入力!P131="以上",1,業務便入力!N131))</f>
        <v/>
      </c>
      <c r="H131" s="5" t="str">
        <f>IF(ISBLANK(業務便入力!Q131),"",業務便入力!Q131)</f>
        <v/>
      </c>
      <c r="I131" s="6" t="str">
        <f>IF(ISBLANK(業務便入力!R131),"",業務便入力!R131)</f>
        <v/>
      </c>
      <c r="J131" s="5" t="str">
        <f>IF(ISBLANK(業務便入力!S131),"",業務便入力!S131)</f>
        <v/>
      </c>
      <c r="K131" s="5" t="str">
        <f>IF(ISBLANK(業務便入力!T131),"",業務便入力!T131)</f>
        <v/>
      </c>
      <c r="L131" s="61" t="str">
        <f ca="1">OFFSET(業務便入力!$W131,0,(COLUMN()-COLUMN($L$1))/6)</f>
        <v/>
      </c>
      <c r="M131" s="61" t="e">
        <f>IF($I131="(送料別)",0,VLOOKUP($H131,業務便!$A$20:$O$29,4+(COLUMN()-COLUMN($M$1))/6,FALSE))</f>
        <v>#N/A</v>
      </c>
      <c r="N131" s="62" t="e">
        <f t="shared" ca="1" si="48"/>
        <v>#VALUE!</v>
      </c>
      <c r="O131" s="59" t="e">
        <f t="shared" ca="1" si="49"/>
        <v>#VALUE!</v>
      </c>
      <c r="P131" s="60" t="e">
        <f t="shared" ca="1" si="50"/>
        <v>#VALUE!</v>
      </c>
      <c r="Q131" s="61" t="e">
        <f t="shared" ca="1" si="51"/>
        <v>#VALUE!</v>
      </c>
      <c r="R131" s="61" t="str">
        <f ca="1">OFFSET(業務便入力!$W131,0,(COLUMN()-COLUMN($L$1))/6)</f>
        <v/>
      </c>
      <c r="S131" s="61" t="e">
        <f>IF($I131="(送料別)",0,VLOOKUP($H131,業務便!$A$20:$O$29,4+(COLUMN()-COLUMN($M$1))/6,FALSE))</f>
        <v>#N/A</v>
      </c>
      <c r="T131" s="62" t="e">
        <f t="shared" ca="1" si="52"/>
        <v>#VALUE!</v>
      </c>
      <c r="U131" s="59" t="e">
        <f t="shared" ca="1" si="53"/>
        <v>#VALUE!</v>
      </c>
      <c r="V131" s="60" t="e">
        <f t="shared" ca="1" si="54"/>
        <v>#VALUE!</v>
      </c>
      <c r="W131" s="61" t="e">
        <f t="shared" ca="1" si="55"/>
        <v>#VALUE!</v>
      </c>
      <c r="X131" s="61" t="str">
        <f ca="1">OFFSET(業務便入力!$W131,0,(COLUMN()-COLUMN($L$1))/6)</f>
        <v/>
      </c>
      <c r="Y131" s="61" t="e">
        <f>IF($I131="(送料別)",0,VLOOKUP($H131,業務便!$A$20:$O$29,4+(COLUMN()-COLUMN($M$1))/6,FALSE))</f>
        <v>#N/A</v>
      </c>
      <c r="Z131" s="62" t="e">
        <f t="shared" ca="1" si="56"/>
        <v>#VALUE!</v>
      </c>
      <c r="AA131" s="59" t="e">
        <f t="shared" ca="1" si="57"/>
        <v>#VALUE!</v>
      </c>
      <c r="AB131" s="60" t="e">
        <f t="shared" ca="1" si="58"/>
        <v>#VALUE!</v>
      </c>
      <c r="AC131" s="61" t="e">
        <f t="shared" ca="1" si="59"/>
        <v>#VALUE!</v>
      </c>
      <c r="AD131" s="61" t="str">
        <f ca="1">OFFSET(業務便入力!$W131,0,(COLUMN()-COLUMN($L$1))/6)</f>
        <v/>
      </c>
      <c r="AE131" s="61" t="e">
        <f>IF($I131="(送料別)",0,VLOOKUP($H131,業務便!$A$20:$O$29,4+(COLUMN()-COLUMN($M$1))/6,FALSE))</f>
        <v>#N/A</v>
      </c>
      <c r="AF131" s="62" t="e">
        <f t="shared" ca="1" si="60"/>
        <v>#VALUE!</v>
      </c>
      <c r="AG131" s="59" t="e">
        <f t="shared" ca="1" si="61"/>
        <v>#VALUE!</v>
      </c>
      <c r="AH131" s="60" t="e">
        <f t="shared" ca="1" si="62"/>
        <v>#VALUE!</v>
      </c>
      <c r="AI131" s="61" t="e">
        <f t="shared" ca="1" si="63"/>
        <v>#VALUE!</v>
      </c>
      <c r="AJ131" s="61" t="str">
        <f ca="1">OFFSET(業務便入力!$W131,0,(COLUMN()-COLUMN($L$1))/6)</f>
        <v/>
      </c>
      <c r="AK131" s="61" t="e">
        <f>IF($I131="(送料別)",0,VLOOKUP($H131,業務便!$A$20:$O$29,4+(COLUMN()-COLUMN($M$1))/6,FALSE))</f>
        <v>#N/A</v>
      </c>
      <c r="AL131" s="62" t="e">
        <f t="shared" ca="1" si="64"/>
        <v>#VALUE!</v>
      </c>
      <c r="AM131" s="59" t="e">
        <f t="shared" ca="1" si="65"/>
        <v>#VALUE!</v>
      </c>
      <c r="AN131" s="60" t="e">
        <f t="shared" ca="1" si="66"/>
        <v>#VALUE!</v>
      </c>
      <c r="AO131" s="61" t="e">
        <f t="shared" ca="1" si="67"/>
        <v>#VALUE!</v>
      </c>
      <c r="AP131" s="61" t="str">
        <f ca="1">OFFSET(業務便入力!$W131,0,(COLUMN()-COLUMN($L$1))/6)</f>
        <v/>
      </c>
      <c r="AQ131" s="61" t="e">
        <f>IF($I131="(送料別)",0,VLOOKUP($H131,業務便!$A$20:$O$29,4+(COLUMN()-COLUMN($M$1))/6,FALSE))</f>
        <v>#N/A</v>
      </c>
      <c r="AR131" s="62" t="e">
        <f t="shared" ca="1" si="68"/>
        <v>#VALUE!</v>
      </c>
      <c r="AS131" s="59" t="e">
        <f t="shared" ca="1" si="69"/>
        <v>#VALUE!</v>
      </c>
      <c r="AT131" s="60" t="e">
        <f t="shared" ca="1" si="70"/>
        <v>#VALUE!</v>
      </c>
      <c r="AU131" s="61" t="e">
        <f t="shared" ca="1" si="71"/>
        <v>#VALUE!</v>
      </c>
      <c r="AV131" s="61" t="str">
        <f ca="1">OFFSET(業務便入力!$W131,0,(COLUMN()-COLUMN($L$1))/6)</f>
        <v/>
      </c>
      <c r="AW131" s="61" t="e">
        <f>IF($I131="(送料別)",0,VLOOKUP($H131,業務便!$A$20:$O$29,4+(COLUMN()-COLUMN($M$1))/6,FALSE))</f>
        <v>#N/A</v>
      </c>
      <c r="AX131" s="62" t="e">
        <f t="shared" ca="1" si="72"/>
        <v>#VALUE!</v>
      </c>
      <c r="AY131" s="59" t="e">
        <f t="shared" ca="1" si="73"/>
        <v>#VALUE!</v>
      </c>
      <c r="AZ131" s="60" t="e">
        <f t="shared" ca="1" si="74"/>
        <v>#VALUE!</v>
      </c>
      <c r="BA131" s="61" t="e">
        <f t="shared" ca="1" si="75"/>
        <v>#VALUE!</v>
      </c>
      <c r="BB131" s="61" t="str">
        <f ca="1">OFFSET(業務便入力!$W131,0,(COLUMN()-COLUMN($L$1))/6)</f>
        <v/>
      </c>
      <c r="BC131" s="61" t="e">
        <f>IF($I131="(送料別)",0,VLOOKUP($H131,業務便!$A$20:$O$29,4+(COLUMN()-COLUMN($M$1))/6,FALSE))</f>
        <v>#N/A</v>
      </c>
      <c r="BD131" s="62" t="e">
        <f t="shared" ca="1" si="76"/>
        <v>#VALUE!</v>
      </c>
      <c r="BE131" s="59" t="e">
        <f t="shared" ca="1" si="77"/>
        <v>#VALUE!</v>
      </c>
      <c r="BF131" s="60" t="e">
        <f t="shared" ca="1" si="78"/>
        <v>#VALUE!</v>
      </c>
      <c r="BG131" s="61" t="e">
        <f t="shared" ca="1" si="79"/>
        <v>#VALUE!</v>
      </c>
      <c r="BH131" s="61" t="str">
        <f ca="1">OFFSET(業務便入力!$W131,0,(COLUMN()-COLUMN($L$1))/6)</f>
        <v/>
      </c>
      <c r="BI131" s="61" t="e">
        <f>IF($I131="(送料別)",0,VLOOKUP($H131,業務便!$A$20:$O$29,4+(COLUMN()-COLUMN($M$1))/6,FALSE))</f>
        <v>#N/A</v>
      </c>
      <c r="BJ131" s="62" t="e">
        <f t="shared" ca="1" si="80"/>
        <v>#VALUE!</v>
      </c>
      <c r="BK131" s="59" t="e">
        <f t="shared" ca="1" si="81"/>
        <v>#VALUE!</v>
      </c>
      <c r="BL131" s="60" t="e">
        <f t="shared" ca="1" si="82"/>
        <v>#VALUE!</v>
      </c>
      <c r="BM131" s="61" t="e">
        <f t="shared" ca="1" si="83"/>
        <v>#VALUE!</v>
      </c>
      <c r="BN131" s="61" t="str">
        <f ca="1">OFFSET(業務便入力!$W131,0,(COLUMN()-COLUMN($L$1))/6)</f>
        <v/>
      </c>
      <c r="BO131" s="61" t="e">
        <f>IF($I131="(送料別)",0,VLOOKUP($H131,業務便!$A$20:$O$29,4+(COLUMN()-COLUMN($M$1))/6,FALSE))</f>
        <v>#N/A</v>
      </c>
      <c r="BP131" s="62" t="e">
        <f t="shared" ca="1" si="84"/>
        <v>#VALUE!</v>
      </c>
      <c r="BQ131" s="59" t="e">
        <f t="shared" ca="1" si="85"/>
        <v>#VALUE!</v>
      </c>
      <c r="BR131" s="60" t="e">
        <f t="shared" ca="1" si="86"/>
        <v>#VALUE!</v>
      </c>
      <c r="BS131" s="61" t="e">
        <f t="shared" ca="1" si="87"/>
        <v>#VALUE!</v>
      </c>
      <c r="BT131" s="61" t="str">
        <f ca="1">OFFSET(業務便入力!$W131,0,(COLUMN()-COLUMN($L$1))/6)</f>
        <v/>
      </c>
      <c r="BU131" s="61" t="e">
        <f>IF($I131="(送料別)",0,VLOOKUP($H131,業務便!$A$20:$O$29,4+(COLUMN()-COLUMN($M$1))/6,FALSE))</f>
        <v>#N/A</v>
      </c>
      <c r="BV131" s="62" t="e">
        <f t="shared" ca="1" si="88"/>
        <v>#VALUE!</v>
      </c>
      <c r="BW131" s="59" t="e">
        <f t="shared" ca="1" si="89"/>
        <v>#VALUE!</v>
      </c>
      <c r="BX131" s="60" t="e">
        <f t="shared" ca="1" si="90"/>
        <v>#VALUE!</v>
      </c>
      <c r="BY131" s="61" t="e">
        <f t="shared" ca="1" si="91"/>
        <v>#VALUE!</v>
      </c>
      <c r="BZ131" s="61" t="str">
        <f ca="1">OFFSET(業務便入力!$W131,0,(COLUMN()-COLUMN($L$1))/6)</f>
        <v/>
      </c>
      <c r="CA131" s="61" t="e">
        <f>IF($I131="(送料別)",0,VLOOKUP($H131,業務便!$A$20:$O$29,4+(COLUMN()-COLUMN($M$1))/6,FALSE))</f>
        <v>#N/A</v>
      </c>
      <c r="CB131" s="62" t="e">
        <f t="shared" ca="1" si="92"/>
        <v>#VALUE!</v>
      </c>
      <c r="CC131" s="59" t="e">
        <f t="shared" ca="1" si="93"/>
        <v>#VALUE!</v>
      </c>
      <c r="CD131" s="60" t="e">
        <f t="shared" ca="1" si="94"/>
        <v>#VALUE!</v>
      </c>
      <c r="CE131" s="61" t="e">
        <f t="shared" ca="1" si="95"/>
        <v>#VALUE!</v>
      </c>
    </row>
    <row r="132" spans="1:83">
      <c r="A132" s="6">
        <v>129</v>
      </c>
      <c r="B132" s="158" t="str">
        <f>IF(ISBLANK(業務便入力!B132),"",業務便入力!B132)</f>
        <v/>
      </c>
      <c r="C132" s="5" t="str">
        <f>IF(ISBLANK(業務便入力!C132),"",業務便入力!C132)</f>
        <v/>
      </c>
      <c r="D132" s="15">
        <f>IF(ISBLANK(宅配便仮計算!D132),"",宅配便仮計算!D132)</f>
        <v>0.85</v>
      </c>
      <c r="E132" s="5" t="str">
        <f>IF(ISBLANK(業務便入力!I132),"",業務便入力!I132)</f>
        <v/>
      </c>
      <c r="F132" s="5" t="str">
        <f>IF(ISBLANK(業務便入力!L132),"",業務便入力!L132)</f>
        <v/>
      </c>
      <c r="G132" s="5" t="str">
        <f>IF(ISBLANK(業務便入力!N132),"",IF(業務便入力!P132="以上",1,業務便入力!N132))</f>
        <v/>
      </c>
      <c r="H132" s="5" t="str">
        <f>IF(ISBLANK(業務便入力!Q132),"",業務便入力!Q132)</f>
        <v/>
      </c>
      <c r="I132" s="6" t="str">
        <f>IF(ISBLANK(業務便入力!R132),"",業務便入力!R132)</f>
        <v/>
      </c>
      <c r="J132" s="5" t="str">
        <f>IF(ISBLANK(業務便入力!S132),"",業務便入力!S132)</f>
        <v/>
      </c>
      <c r="K132" s="5" t="str">
        <f>IF(ISBLANK(業務便入力!T132),"",業務便入力!T132)</f>
        <v/>
      </c>
      <c r="L132" s="61" t="str">
        <f ca="1">OFFSET(業務便入力!$W132,0,(COLUMN()-COLUMN($L$1))/6)</f>
        <v/>
      </c>
      <c r="M132" s="61" t="e">
        <f>IF($I132="(送料別)",0,VLOOKUP($H132,業務便!$A$20:$O$29,4+(COLUMN()-COLUMN($M$1))/6,FALSE))</f>
        <v>#N/A</v>
      </c>
      <c r="N132" s="62" t="e">
        <f t="shared" ca="1" si="48"/>
        <v>#VALUE!</v>
      </c>
      <c r="O132" s="59" t="e">
        <f t="shared" ca="1" si="49"/>
        <v>#VALUE!</v>
      </c>
      <c r="P132" s="60" t="e">
        <f t="shared" ca="1" si="50"/>
        <v>#VALUE!</v>
      </c>
      <c r="Q132" s="61" t="e">
        <f t="shared" ca="1" si="51"/>
        <v>#VALUE!</v>
      </c>
      <c r="R132" s="61" t="str">
        <f ca="1">OFFSET(業務便入力!$W132,0,(COLUMN()-COLUMN($L$1))/6)</f>
        <v/>
      </c>
      <c r="S132" s="61" t="e">
        <f>IF($I132="(送料別)",0,VLOOKUP($H132,業務便!$A$20:$O$29,4+(COLUMN()-COLUMN($M$1))/6,FALSE))</f>
        <v>#N/A</v>
      </c>
      <c r="T132" s="62" t="e">
        <f t="shared" ca="1" si="52"/>
        <v>#VALUE!</v>
      </c>
      <c r="U132" s="59" t="e">
        <f t="shared" ca="1" si="53"/>
        <v>#VALUE!</v>
      </c>
      <c r="V132" s="60" t="e">
        <f t="shared" ca="1" si="54"/>
        <v>#VALUE!</v>
      </c>
      <c r="W132" s="61" t="e">
        <f t="shared" ca="1" si="55"/>
        <v>#VALUE!</v>
      </c>
      <c r="X132" s="61" t="str">
        <f ca="1">OFFSET(業務便入力!$W132,0,(COLUMN()-COLUMN($L$1))/6)</f>
        <v/>
      </c>
      <c r="Y132" s="61" t="e">
        <f>IF($I132="(送料別)",0,VLOOKUP($H132,業務便!$A$20:$O$29,4+(COLUMN()-COLUMN($M$1))/6,FALSE))</f>
        <v>#N/A</v>
      </c>
      <c r="Z132" s="62" t="e">
        <f t="shared" ca="1" si="56"/>
        <v>#VALUE!</v>
      </c>
      <c r="AA132" s="59" t="e">
        <f t="shared" ca="1" si="57"/>
        <v>#VALUE!</v>
      </c>
      <c r="AB132" s="60" t="e">
        <f t="shared" ca="1" si="58"/>
        <v>#VALUE!</v>
      </c>
      <c r="AC132" s="61" t="e">
        <f t="shared" ca="1" si="59"/>
        <v>#VALUE!</v>
      </c>
      <c r="AD132" s="61" t="str">
        <f ca="1">OFFSET(業務便入力!$W132,0,(COLUMN()-COLUMN($L$1))/6)</f>
        <v/>
      </c>
      <c r="AE132" s="61" t="e">
        <f>IF($I132="(送料別)",0,VLOOKUP($H132,業務便!$A$20:$O$29,4+(COLUMN()-COLUMN($M$1))/6,FALSE))</f>
        <v>#N/A</v>
      </c>
      <c r="AF132" s="62" t="e">
        <f t="shared" ca="1" si="60"/>
        <v>#VALUE!</v>
      </c>
      <c r="AG132" s="59" t="e">
        <f t="shared" ca="1" si="61"/>
        <v>#VALUE!</v>
      </c>
      <c r="AH132" s="60" t="e">
        <f t="shared" ca="1" si="62"/>
        <v>#VALUE!</v>
      </c>
      <c r="AI132" s="61" t="e">
        <f t="shared" ca="1" si="63"/>
        <v>#VALUE!</v>
      </c>
      <c r="AJ132" s="61" t="str">
        <f ca="1">OFFSET(業務便入力!$W132,0,(COLUMN()-COLUMN($L$1))/6)</f>
        <v/>
      </c>
      <c r="AK132" s="61" t="e">
        <f>IF($I132="(送料別)",0,VLOOKUP($H132,業務便!$A$20:$O$29,4+(COLUMN()-COLUMN($M$1))/6,FALSE))</f>
        <v>#N/A</v>
      </c>
      <c r="AL132" s="62" t="e">
        <f t="shared" ca="1" si="64"/>
        <v>#VALUE!</v>
      </c>
      <c r="AM132" s="59" t="e">
        <f t="shared" ca="1" si="65"/>
        <v>#VALUE!</v>
      </c>
      <c r="AN132" s="60" t="e">
        <f t="shared" ca="1" si="66"/>
        <v>#VALUE!</v>
      </c>
      <c r="AO132" s="61" t="e">
        <f t="shared" ca="1" si="67"/>
        <v>#VALUE!</v>
      </c>
      <c r="AP132" s="61" t="str">
        <f ca="1">OFFSET(業務便入力!$W132,0,(COLUMN()-COLUMN($L$1))/6)</f>
        <v/>
      </c>
      <c r="AQ132" s="61" t="e">
        <f>IF($I132="(送料別)",0,VLOOKUP($H132,業務便!$A$20:$O$29,4+(COLUMN()-COLUMN($M$1))/6,FALSE))</f>
        <v>#N/A</v>
      </c>
      <c r="AR132" s="62" t="e">
        <f t="shared" ca="1" si="68"/>
        <v>#VALUE!</v>
      </c>
      <c r="AS132" s="59" t="e">
        <f t="shared" ca="1" si="69"/>
        <v>#VALUE!</v>
      </c>
      <c r="AT132" s="60" t="e">
        <f t="shared" ca="1" si="70"/>
        <v>#VALUE!</v>
      </c>
      <c r="AU132" s="61" t="e">
        <f t="shared" ca="1" si="71"/>
        <v>#VALUE!</v>
      </c>
      <c r="AV132" s="61" t="str">
        <f ca="1">OFFSET(業務便入力!$W132,0,(COLUMN()-COLUMN($L$1))/6)</f>
        <v/>
      </c>
      <c r="AW132" s="61" t="e">
        <f>IF($I132="(送料別)",0,VLOOKUP($H132,業務便!$A$20:$O$29,4+(COLUMN()-COLUMN($M$1))/6,FALSE))</f>
        <v>#N/A</v>
      </c>
      <c r="AX132" s="62" t="e">
        <f t="shared" ca="1" si="72"/>
        <v>#VALUE!</v>
      </c>
      <c r="AY132" s="59" t="e">
        <f t="shared" ca="1" si="73"/>
        <v>#VALUE!</v>
      </c>
      <c r="AZ132" s="60" t="e">
        <f t="shared" ca="1" si="74"/>
        <v>#VALUE!</v>
      </c>
      <c r="BA132" s="61" t="e">
        <f t="shared" ca="1" si="75"/>
        <v>#VALUE!</v>
      </c>
      <c r="BB132" s="61" t="str">
        <f ca="1">OFFSET(業務便入力!$W132,0,(COLUMN()-COLUMN($L$1))/6)</f>
        <v/>
      </c>
      <c r="BC132" s="61" t="e">
        <f>IF($I132="(送料別)",0,VLOOKUP($H132,業務便!$A$20:$O$29,4+(COLUMN()-COLUMN($M$1))/6,FALSE))</f>
        <v>#N/A</v>
      </c>
      <c r="BD132" s="62" t="e">
        <f t="shared" ca="1" si="76"/>
        <v>#VALUE!</v>
      </c>
      <c r="BE132" s="59" t="e">
        <f t="shared" ca="1" si="77"/>
        <v>#VALUE!</v>
      </c>
      <c r="BF132" s="60" t="e">
        <f t="shared" ca="1" si="78"/>
        <v>#VALUE!</v>
      </c>
      <c r="BG132" s="61" t="e">
        <f t="shared" ca="1" si="79"/>
        <v>#VALUE!</v>
      </c>
      <c r="BH132" s="61" t="str">
        <f ca="1">OFFSET(業務便入力!$W132,0,(COLUMN()-COLUMN($L$1))/6)</f>
        <v/>
      </c>
      <c r="BI132" s="61" t="e">
        <f>IF($I132="(送料別)",0,VLOOKUP($H132,業務便!$A$20:$O$29,4+(COLUMN()-COLUMN($M$1))/6,FALSE))</f>
        <v>#N/A</v>
      </c>
      <c r="BJ132" s="62" t="e">
        <f t="shared" ca="1" si="80"/>
        <v>#VALUE!</v>
      </c>
      <c r="BK132" s="59" t="e">
        <f t="shared" ca="1" si="81"/>
        <v>#VALUE!</v>
      </c>
      <c r="BL132" s="60" t="e">
        <f t="shared" ca="1" si="82"/>
        <v>#VALUE!</v>
      </c>
      <c r="BM132" s="61" t="e">
        <f t="shared" ca="1" si="83"/>
        <v>#VALUE!</v>
      </c>
      <c r="BN132" s="61" t="str">
        <f ca="1">OFFSET(業務便入力!$W132,0,(COLUMN()-COLUMN($L$1))/6)</f>
        <v/>
      </c>
      <c r="BO132" s="61" t="e">
        <f>IF($I132="(送料別)",0,VLOOKUP($H132,業務便!$A$20:$O$29,4+(COLUMN()-COLUMN($M$1))/6,FALSE))</f>
        <v>#N/A</v>
      </c>
      <c r="BP132" s="62" t="e">
        <f t="shared" ca="1" si="84"/>
        <v>#VALUE!</v>
      </c>
      <c r="BQ132" s="59" t="e">
        <f t="shared" ca="1" si="85"/>
        <v>#VALUE!</v>
      </c>
      <c r="BR132" s="60" t="e">
        <f t="shared" ca="1" si="86"/>
        <v>#VALUE!</v>
      </c>
      <c r="BS132" s="61" t="e">
        <f t="shared" ca="1" si="87"/>
        <v>#VALUE!</v>
      </c>
      <c r="BT132" s="61" t="str">
        <f ca="1">OFFSET(業務便入力!$W132,0,(COLUMN()-COLUMN($L$1))/6)</f>
        <v/>
      </c>
      <c r="BU132" s="61" t="e">
        <f>IF($I132="(送料別)",0,VLOOKUP($H132,業務便!$A$20:$O$29,4+(COLUMN()-COLUMN($M$1))/6,FALSE))</f>
        <v>#N/A</v>
      </c>
      <c r="BV132" s="62" t="e">
        <f t="shared" ca="1" si="88"/>
        <v>#VALUE!</v>
      </c>
      <c r="BW132" s="59" t="e">
        <f t="shared" ca="1" si="89"/>
        <v>#VALUE!</v>
      </c>
      <c r="BX132" s="60" t="e">
        <f t="shared" ca="1" si="90"/>
        <v>#VALUE!</v>
      </c>
      <c r="BY132" s="61" t="e">
        <f t="shared" ca="1" si="91"/>
        <v>#VALUE!</v>
      </c>
      <c r="BZ132" s="61" t="str">
        <f ca="1">OFFSET(業務便入力!$W132,0,(COLUMN()-COLUMN($L$1))/6)</f>
        <v/>
      </c>
      <c r="CA132" s="61" t="e">
        <f>IF($I132="(送料別)",0,VLOOKUP($H132,業務便!$A$20:$O$29,4+(COLUMN()-COLUMN($M$1))/6,FALSE))</f>
        <v>#N/A</v>
      </c>
      <c r="CB132" s="62" t="e">
        <f t="shared" ca="1" si="92"/>
        <v>#VALUE!</v>
      </c>
      <c r="CC132" s="59" t="e">
        <f t="shared" ca="1" si="93"/>
        <v>#VALUE!</v>
      </c>
      <c r="CD132" s="60" t="e">
        <f t="shared" ca="1" si="94"/>
        <v>#VALUE!</v>
      </c>
      <c r="CE132" s="61" t="e">
        <f t="shared" ca="1" si="95"/>
        <v>#VALUE!</v>
      </c>
    </row>
    <row r="133" spans="1:83">
      <c r="A133" s="6">
        <v>130</v>
      </c>
      <c r="B133" s="158" t="str">
        <f>IF(ISBLANK(業務便入力!B133),"",業務便入力!B133)</f>
        <v/>
      </c>
      <c r="C133" s="5" t="str">
        <f>IF(ISBLANK(業務便入力!C133),"",業務便入力!C133)</f>
        <v/>
      </c>
      <c r="D133" s="15">
        <f>IF(ISBLANK(宅配便仮計算!D133),"",宅配便仮計算!D133)</f>
        <v>0.85</v>
      </c>
      <c r="E133" s="5" t="str">
        <f>IF(ISBLANK(業務便入力!I133),"",業務便入力!I133)</f>
        <v/>
      </c>
      <c r="F133" s="5" t="str">
        <f>IF(ISBLANK(業務便入力!L133),"",業務便入力!L133)</f>
        <v/>
      </c>
      <c r="G133" s="5" t="str">
        <f>IF(ISBLANK(業務便入力!N133),"",IF(業務便入力!P133="以上",1,業務便入力!N133))</f>
        <v/>
      </c>
      <c r="H133" s="5" t="str">
        <f>IF(ISBLANK(業務便入力!Q133),"",業務便入力!Q133)</f>
        <v/>
      </c>
      <c r="I133" s="6" t="str">
        <f>IF(ISBLANK(業務便入力!R133),"",業務便入力!R133)</f>
        <v/>
      </c>
      <c r="J133" s="5" t="str">
        <f>IF(ISBLANK(業務便入力!S133),"",業務便入力!S133)</f>
        <v/>
      </c>
      <c r="K133" s="5" t="str">
        <f>IF(ISBLANK(業務便入力!T133),"",業務便入力!T133)</f>
        <v/>
      </c>
      <c r="L133" s="61" t="str">
        <f ca="1">OFFSET(業務便入力!$W133,0,(COLUMN()-COLUMN($L$1))/6)</f>
        <v/>
      </c>
      <c r="M133" s="61" t="e">
        <f>IF($I133="(送料別)",0,VLOOKUP($H133,業務便!$A$20:$O$29,4+(COLUMN()-COLUMN($M$1))/6,FALSE))</f>
        <v>#N/A</v>
      </c>
      <c r="N133" s="62" t="e">
        <f t="shared" ref="N133:N150" ca="1" si="96">(L133*$E133+M133/$G133)/$E133</f>
        <v>#VALUE!</v>
      </c>
      <c r="O133" s="59" t="e">
        <f t="shared" ref="O133:O150" ca="1" si="97">N133/$D133</f>
        <v>#VALUE!</v>
      </c>
      <c r="P133" s="60" t="e">
        <f t="shared" ref="P133:P150" ca="1" si="98">_xlfn.CEILING.MATH(O133)</f>
        <v>#VALUE!</v>
      </c>
      <c r="Q133" s="61" t="e">
        <f t="shared" ref="Q133:Q150" ca="1" si="99">P133*$E133</f>
        <v>#VALUE!</v>
      </c>
      <c r="R133" s="61" t="str">
        <f ca="1">OFFSET(業務便入力!$W133,0,(COLUMN()-COLUMN($L$1))/6)</f>
        <v/>
      </c>
      <c r="S133" s="61" t="e">
        <f>IF($I133="(送料別)",0,VLOOKUP($H133,業務便!$A$20:$O$29,4+(COLUMN()-COLUMN($M$1))/6,FALSE))</f>
        <v>#N/A</v>
      </c>
      <c r="T133" s="62" t="e">
        <f t="shared" ref="T133:T150" ca="1" si="100">(R133*$E133+S133/$G133)/$E133</f>
        <v>#VALUE!</v>
      </c>
      <c r="U133" s="59" t="e">
        <f t="shared" ref="U133:U150" ca="1" si="101">T133/$D133</f>
        <v>#VALUE!</v>
      </c>
      <c r="V133" s="60" t="e">
        <f t="shared" ref="V133:V150" ca="1" si="102">_xlfn.CEILING.MATH(U133)</f>
        <v>#VALUE!</v>
      </c>
      <c r="W133" s="61" t="e">
        <f t="shared" ref="W133:W150" ca="1" si="103">V133*$E133</f>
        <v>#VALUE!</v>
      </c>
      <c r="X133" s="61" t="str">
        <f ca="1">OFFSET(業務便入力!$W133,0,(COLUMN()-COLUMN($L$1))/6)</f>
        <v/>
      </c>
      <c r="Y133" s="61" t="e">
        <f>IF($I133="(送料別)",0,VLOOKUP($H133,業務便!$A$20:$O$29,4+(COLUMN()-COLUMN($M$1))/6,FALSE))</f>
        <v>#N/A</v>
      </c>
      <c r="Z133" s="62" t="e">
        <f t="shared" ref="Z133:Z150" ca="1" si="104">(X133*$E133+Y133/$G133)/$E133</f>
        <v>#VALUE!</v>
      </c>
      <c r="AA133" s="59" t="e">
        <f t="shared" ref="AA133:AA150" ca="1" si="105">Z133/$D133</f>
        <v>#VALUE!</v>
      </c>
      <c r="AB133" s="60" t="e">
        <f t="shared" ref="AB133:AB150" ca="1" si="106">_xlfn.CEILING.MATH(AA133)</f>
        <v>#VALUE!</v>
      </c>
      <c r="AC133" s="61" t="e">
        <f t="shared" ref="AC133:AC150" ca="1" si="107">AB133*$E133</f>
        <v>#VALUE!</v>
      </c>
      <c r="AD133" s="61" t="str">
        <f ca="1">OFFSET(業務便入力!$W133,0,(COLUMN()-COLUMN($L$1))/6)</f>
        <v/>
      </c>
      <c r="AE133" s="61" t="e">
        <f>IF($I133="(送料別)",0,VLOOKUP($H133,業務便!$A$20:$O$29,4+(COLUMN()-COLUMN($M$1))/6,FALSE))</f>
        <v>#N/A</v>
      </c>
      <c r="AF133" s="62" t="e">
        <f t="shared" ref="AF133:AF150" ca="1" si="108">(AD133*$E133+AE133/$G133)/$E133</f>
        <v>#VALUE!</v>
      </c>
      <c r="AG133" s="59" t="e">
        <f t="shared" ref="AG133:AG150" ca="1" si="109">AF133/$D133</f>
        <v>#VALUE!</v>
      </c>
      <c r="AH133" s="60" t="e">
        <f t="shared" ref="AH133:AH150" ca="1" si="110">_xlfn.CEILING.MATH(AG133)</f>
        <v>#VALUE!</v>
      </c>
      <c r="AI133" s="61" t="e">
        <f t="shared" ref="AI133:AI150" ca="1" si="111">AH133*$E133</f>
        <v>#VALUE!</v>
      </c>
      <c r="AJ133" s="61" t="str">
        <f ca="1">OFFSET(業務便入力!$W133,0,(COLUMN()-COLUMN($L$1))/6)</f>
        <v/>
      </c>
      <c r="AK133" s="61" t="e">
        <f>IF($I133="(送料別)",0,VLOOKUP($H133,業務便!$A$20:$O$29,4+(COLUMN()-COLUMN($M$1))/6,FALSE))</f>
        <v>#N/A</v>
      </c>
      <c r="AL133" s="62" t="e">
        <f t="shared" ref="AL133:AL150" ca="1" si="112">(AJ133*$E133+AK133/$G133)/$E133</f>
        <v>#VALUE!</v>
      </c>
      <c r="AM133" s="59" t="e">
        <f t="shared" ref="AM133:AM150" ca="1" si="113">AL133/$D133</f>
        <v>#VALUE!</v>
      </c>
      <c r="AN133" s="60" t="e">
        <f t="shared" ref="AN133:AN150" ca="1" si="114">_xlfn.CEILING.MATH(AM133)</f>
        <v>#VALUE!</v>
      </c>
      <c r="AO133" s="61" t="e">
        <f t="shared" ref="AO133:AO150" ca="1" si="115">AN133*$E133</f>
        <v>#VALUE!</v>
      </c>
      <c r="AP133" s="61" t="str">
        <f ca="1">OFFSET(業務便入力!$W133,0,(COLUMN()-COLUMN($L$1))/6)</f>
        <v/>
      </c>
      <c r="AQ133" s="61" t="e">
        <f>IF($I133="(送料別)",0,VLOOKUP($H133,業務便!$A$20:$O$29,4+(COLUMN()-COLUMN($M$1))/6,FALSE))</f>
        <v>#N/A</v>
      </c>
      <c r="AR133" s="62" t="e">
        <f t="shared" ref="AR133:AR150" ca="1" si="116">(AP133*$E133+AQ133/$G133)/$E133</f>
        <v>#VALUE!</v>
      </c>
      <c r="AS133" s="59" t="e">
        <f t="shared" ref="AS133:AS150" ca="1" si="117">AR133/$D133</f>
        <v>#VALUE!</v>
      </c>
      <c r="AT133" s="60" t="e">
        <f t="shared" ref="AT133:AT150" ca="1" si="118">_xlfn.CEILING.MATH(AS133)</f>
        <v>#VALUE!</v>
      </c>
      <c r="AU133" s="61" t="e">
        <f t="shared" ref="AU133:AU150" ca="1" si="119">AT133*$E133</f>
        <v>#VALUE!</v>
      </c>
      <c r="AV133" s="61" t="str">
        <f ca="1">OFFSET(業務便入力!$W133,0,(COLUMN()-COLUMN($L$1))/6)</f>
        <v/>
      </c>
      <c r="AW133" s="61" t="e">
        <f>IF($I133="(送料別)",0,VLOOKUP($H133,業務便!$A$20:$O$29,4+(COLUMN()-COLUMN($M$1))/6,FALSE))</f>
        <v>#N/A</v>
      </c>
      <c r="AX133" s="62" t="e">
        <f t="shared" ref="AX133:AX150" ca="1" si="120">(AV133*$E133+AW133/$G133)/$E133</f>
        <v>#VALUE!</v>
      </c>
      <c r="AY133" s="59" t="e">
        <f t="shared" ref="AY133:AY150" ca="1" si="121">AX133/$D133</f>
        <v>#VALUE!</v>
      </c>
      <c r="AZ133" s="60" t="e">
        <f t="shared" ref="AZ133:AZ150" ca="1" si="122">_xlfn.CEILING.MATH(AY133)</f>
        <v>#VALUE!</v>
      </c>
      <c r="BA133" s="61" t="e">
        <f t="shared" ref="BA133:BA150" ca="1" si="123">AZ133*$E133</f>
        <v>#VALUE!</v>
      </c>
      <c r="BB133" s="61" t="str">
        <f ca="1">OFFSET(業務便入力!$W133,0,(COLUMN()-COLUMN($L$1))/6)</f>
        <v/>
      </c>
      <c r="BC133" s="61" t="e">
        <f>IF($I133="(送料別)",0,VLOOKUP($H133,業務便!$A$20:$O$29,4+(COLUMN()-COLUMN($M$1))/6,FALSE))</f>
        <v>#N/A</v>
      </c>
      <c r="BD133" s="62" t="e">
        <f t="shared" ref="BD133:BD150" ca="1" si="124">(BB133*$E133+BC133/$G133)/$E133</f>
        <v>#VALUE!</v>
      </c>
      <c r="BE133" s="59" t="e">
        <f t="shared" ref="BE133:BE150" ca="1" si="125">BD133/$D133</f>
        <v>#VALUE!</v>
      </c>
      <c r="BF133" s="60" t="e">
        <f t="shared" ref="BF133:BF150" ca="1" si="126">_xlfn.CEILING.MATH(BE133)</f>
        <v>#VALUE!</v>
      </c>
      <c r="BG133" s="61" t="e">
        <f t="shared" ref="BG133:BG150" ca="1" si="127">BF133*$E133</f>
        <v>#VALUE!</v>
      </c>
      <c r="BH133" s="61" t="str">
        <f ca="1">OFFSET(業務便入力!$W133,0,(COLUMN()-COLUMN($L$1))/6)</f>
        <v/>
      </c>
      <c r="BI133" s="61" t="e">
        <f>IF($I133="(送料別)",0,VLOOKUP($H133,業務便!$A$20:$O$29,4+(COLUMN()-COLUMN($M$1))/6,FALSE))</f>
        <v>#N/A</v>
      </c>
      <c r="BJ133" s="62" t="e">
        <f t="shared" ref="BJ133:BJ150" ca="1" si="128">(BH133*$E133+BI133/$G133)/$E133</f>
        <v>#VALUE!</v>
      </c>
      <c r="BK133" s="59" t="e">
        <f t="shared" ref="BK133:BK150" ca="1" si="129">BJ133/$D133</f>
        <v>#VALUE!</v>
      </c>
      <c r="BL133" s="60" t="e">
        <f t="shared" ref="BL133:BL150" ca="1" si="130">_xlfn.CEILING.MATH(BK133)</f>
        <v>#VALUE!</v>
      </c>
      <c r="BM133" s="61" t="e">
        <f t="shared" ref="BM133:BM150" ca="1" si="131">BL133*$E133</f>
        <v>#VALUE!</v>
      </c>
      <c r="BN133" s="61" t="str">
        <f ca="1">OFFSET(業務便入力!$W133,0,(COLUMN()-COLUMN($L$1))/6)</f>
        <v/>
      </c>
      <c r="BO133" s="61" t="e">
        <f>IF($I133="(送料別)",0,VLOOKUP($H133,業務便!$A$20:$O$29,4+(COLUMN()-COLUMN($M$1))/6,FALSE))</f>
        <v>#N/A</v>
      </c>
      <c r="BP133" s="62" t="e">
        <f t="shared" ref="BP133:BP150" ca="1" si="132">(BN133*$E133+BO133/$G133)/$E133</f>
        <v>#VALUE!</v>
      </c>
      <c r="BQ133" s="59" t="e">
        <f t="shared" ref="BQ133:BQ150" ca="1" si="133">BP133/$D133</f>
        <v>#VALUE!</v>
      </c>
      <c r="BR133" s="60" t="e">
        <f t="shared" ref="BR133:BR150" ca="1" si="134">_xlfn.CEILING.MATH(BQ133)</f>
        <v>#VALUE!</v>
      </c>
      <c r="BS133" s="61" t="e">
        <f t="shared" ref="BS133:BS150" ca="1" si="135">BR133*$E133</f>
        <v>#VALUE!</v>
      </c>
      <c r="BT133" s="61" t="str">
        <f ca="1">OFFSET(業務便入力!$W133,0,(COLUMN()-COLUMN($L$1))/6)</f>
        <v/>
      </c>
      <c r="BU133" s="61" t="e">
        <f>IF($I133="(送料別)",0,VLOOKUP($H133,業務便!$A$20:$O$29,4+(COLUMN()-COLUMN($M$1))/6,FALSE))</f>
        <v>#N/A</v>
      </c>
      <c r="BV133" s="62" t="e">
        <f t="shared" ref="BV133:BV150" ca="1" si="136">(BT133*$E133+BU133/$G133)/$E133</f>
        <v>#VALUE!</v>
      </c>
      <c r="BW133" s="59" t="e">
        <f t="shared" ref="BW133:BW150" ca="1" si="137">BV133/$D133</f>
        <v>#VALUE!</v>
      </c>
      <c r="BX133" s="60" t="e">
        <f t="shared" ref="BX133:BX150" ca="1" si="138">_xlfn.CEILING.MATH(BW133)</f>
        <v>#VALUE!</v>
      </c>
      <c r="BY133" s="61" t="e">
        <f t="shared" ref="BY133:BY150" ca="1" si="139">BX133*$E133</f>
        <v>#VALUE!</v>
      </c>
      <c r="BZ133" s="61" t="str">
        <f ca="1">OFFSET(業務便入力!$W133,0,(COLUMN()-COLUMN($L$1))/6)</f>
        <v/>
      </c>
      <c r="CA133" s="61" t="e">
        <f>IF($I133="(送料別)",0,VLOOKUP($H133,業務便!$A$20:$O$29,4+(COLUMN()-COLUMN($M$1))/6,FALSE))</f>
        <v>#N/A</v>
      </c>
      <c r="CB133" s="62" t="e">
        <f t="shared" ref="CB133:CB150" ca="1" si="140">(BZ133*$E133+CA133/$G133)/$E133</f>
        <v>#VALUE!</v>
      </c>
      <c r="CC133" s="59" t="e">
        <f t="shared" ref="CC133:CC150" ca="1" si="141">CB133/$D133</f>
        <v>#VALUE!</v>
      </c>
      <c r="CD133" s="60" t="e">
        <f t="shared" ref="CD133:CD150" ca="1" si="142">_xlfn.CEILING.MATH(CC133)</f>
        <v>#VALUE!</v>
      </c>
      <c r="CE133" s="61" t="e">
        <f t="shared" ref="CE133:CE150" ca="1" si="143">CD133*$E133</f>
        <v>#VALUE!</v>
      </c>
    </row>
    <row r="134" spans="1:83">
      <c r="A134" s="6">
        <v>131</v>
      </c>
      <c r="B134" s="158" t="str">
        <f>IF(ISBLANK(業務便入力!B134),"",業務便入力!B134)</f>
        <v/>
      </c>
      <c r="C134" s="5" t="str">
        <f>IF(ISBLANK(業務便入力!C134),"",業務便入力!C134)</f>
        <v/>
      </c>
      <c r="D134" s="15">
        <f>IF(ISBLANK(宅配便仮計算!D134),"",宅配便仮計算!D134)</f>
        <v>0.85</v>
      </c>
      <c r="E134" s="5" t="str">
        <f>IF(ISBLANK(業務便入力!I134),"",業務便入力!I134)</f>
        <v/>
      </c>
      <c r="F134" s="5" t="str">
        <f>IF(ISBLANK(業務便入力!L134),"",業務便入力!L134)</f>
        <v/>
      </c>
      <c r="G134" s="5" t="str">
        <f>IF(ISBLANK(業務便入力!N134),"",IF(業務便入力!P134="以上",1,業務便入力!N134))</f>
        <v/>
      </c>
      <c r="H134" s="5" t="str">
        <f>IF(ISBLANK(業務便入力!Q134),"",業務便入力!Q134)</f>
        <v/>
      </c>
      <c r="I134" s="6" t="str">
        <f>IF(ISBLANK(業務便入力!R134),"",業務便入力!R134)</f>
        <v/>
      </c>
      <c r="J134" s="5" t="str">
        <f>IF(ISBLANK(業務便入力!S134),"",業務便入力!S134)</f>
        <v/>
      </c>
      <c r="K134" s="5" t="str">
        <f>IF(ISBLANK(業務便入力!T134),"",業務便入力!T134)</f>
        <v/>
      </c>
      <c r="L134" s="61" t="str">
        <f ca="1">OFFSET(業務便入力!$W134,0,(COLUMN()-COLUMN($L$1))/6)</f>
        <v/>
      </c>
      <c r="M134" s="61" t="e">
        <f>IF($I134="(送料別)",0,VLOOKUP($H134,業務便!$A$20:$O$29,4+(COLUMN()-COLUMN($M$1))/6,FALSE))</f>
        <v>#N/A</v>
      </c>
      <c r="N134" s="62" t="e">
        <f t="shared" ca="1" si="96"/>
        <v>#VALUE!</v>
      </c>
      <c r="O134" s="59" t="e">
        <f t="shared" ca="1" si="97"/>
        <v>#VALUE!</v>
      </c>
      <c r="P134" s="60" t="e">
        <f t="shared" ca="1" si="98"/>
        <v>#VALUE!</v>
      </c>
      <c r="Q134" s="61" t="e">
        <f t="shared" ca="1" si="99"/>
        <v>#VALUE!</v>
      </c>
      <c r="R134" s="61" t="str">
        <f ca="1">OFFSET(業務便入力!$W134,0,(COLUMN()-COLUMN($L$1))/6)</f>
        <v/>
      </c>
      <c r="S134" s="61" t="e">
        <f>IF($I134="(送料別)",0,VLOOKUP($H134,業務便!$A$20:$O$29,4+(COLUMN()-COLUMN($M$1))/6,FALSE))</f>
        <v>#N/A</v>
      </c>
      <c r="T134" s="62" t="e">
        <f t="shared" ca="1" si="100"/>
        <v>#VALUE!</v>
      </c>
      <c r="U134" s="59" t="e">
        <f t="shared" ca="1" si="101"/>
        <v>#VALUE!</v>
      </c>
      <c r="V134" s="60" t="e">
        <f t="shared" ca="1" si="102"/>
        <v>#VALUE!</v>
      </c>
      <c r="W134" s="61" t="e">
        <f t="shared" ca="1" si="103"/>
        <v>#VALUE!</v>
      </c>
      <c r="X134" s="61" t="str">
        <f ca="1">OFFSET(業務便入力!$W134,0,(COLUMN()-COLUMN($L$1))/6)</f>
        <v/>
      </c>
      <c r="Y134" s="61" t="e">
        <f>IF($I134="(送料別)",0,VLOOKUP($H134,業務便!$A$20:$O$29,4+(COLUMN()-COLUMN($M$1))/6,FALSE))</f>
        <v>#N/A</v>
      </c>
      <c r="Z134" s="62" t="e">
        <f t="shared" ca="1" si="104"/>
        <v>#VALUE!</v>
      </c>
      <c r="AA134" s="59" t="e">
        <f t="shared" ca="1" si="105"/>
        <v>#VALUE!</v>
      </c>
      <c r="AB134" s="60" t="e">
        <f t="shared" ca="1" si="106"/>
        <v>#VALUE!</v>
      </c>
      <c r="AC134" s="61" t="e">
        <f t="shared" ca="1" si="107"/>
        <v>#VALUE!</v>
      </c>
      <c r="AD134" s="61" t="str">
        <f ca="1">OFFSET(業務便入力!$W134,0,(COLUMN()-COLUMN($L$1))/6)</f>
        <v/>
      </c>
      <c r="AE134" s="61" t="e">
        <f>IF($I134="(送料別)",0,VLOOKUP($H134,業務便!$A$20:$O$29,4+(COLUMN()-COLUMN($M$1))/6,FALSE))</f>
        <v>#N/A</v>
      </c>
      <c r="AF134" s="62" t="e">
        <f t="shared" ca="1" si="108"/>
        <v>#VALUE!</v>
      </c>
      <c r="AG134" s="59" t="e">
        <f t="shared" ca="1" si="109"/>
        <v>#VALUE!</v>
      </c>
      <c r="AH134" s="60" t="e">
        <f t="shared" ca="1" si="110"/>
        <v>#VALUE!</v>
      </c>
      <c r="AI134" s="61" t="e">
        <f t="shared" ca="1" si="111"/>
        <v>#VALUE!</v>
      </c>
      <c r="AJ134" s="61" t="str">
        <f ca="1">OFFSET(業務便入力!$W134,0,(COLUMN()-COLUMN($L$1))/6)</f>
        <v/>
      </c>
      <c r="AK134" s="61" t="e">
        <f>IF($I134="(送料別)",0,VLOOKUP($H134,業務便!$A$20:$O$29,4+(COLUMN()-COLUMN($M$1))/6,FALSE))</f>
        <v>#N/A</v>
      </c>
      <c r="AL134" s="62" t="e">
        <f t="shared" ca="1" si="112"/>
        <v>#VALUE!</v>
      </c>
      <c r="AM134" s="59" t="e">
        <f t="shared" ca="1" si="113"/>
        <v>#VALUE!</v>
      </c>
      <c r="AN134" s="60" t="e">
        <f t="shared" ca="1" si="114"/>
        <v>#VALUE!</v>
      </c>
      <c r="AO134" s="61" t="e">
        <f t="shared" ca="1" si="115"/>
        <v>#VALUE!</v>
      </c>
      <c r="AP134" s="61" t="str">
        <f ca="1">OFFSET(業務便入力!$W134,0,(COLUMN()-COLUMN($L$1))/6)</f>
        <v/>
      </c>
      <c r="AQ134" s="61" t="e">
        <f>IF($I134="(送料別)",0,VLOOKUP($H134,業務便!$A$20:$O$29,4+(COLUMN()-COLUMN($M$1))/6,FALSE))</f>
        <v>#N/A</v>
      </c>
      <c r="AR134" s="62" t="e">
        <f t="shared" ca="1" si="116"/>
        <v>#VALUE!</v>
      </c>
      <c r="AS134" s="59" t="e">
        <f t="shared" ca="1" si="117"/>
        <v>#VALUE!</v>
      </c>
      <c r="AT134" s="60" t="e">
        <f t="shared" ca="1" si="118"/>
        <v>#VALUE!</v>
      </c>
      <c r="AU134" s="61" t="e">
        <f t="shared" ca="1" si="119"/>
        <v>#VALUE!</v>
      </c>
      <c r="AV134" s="61" t="str">
        <f ca="1">OFFSET(業務便入力!$W134,0,(COLUMN()-COLUMN($L$1))/6)</f>
        <v/>
      </c>
      <c r="AW134" s="61" t="e">
        <f>IF($I134="(送料別)",0,VLOOKUP($H134,業務便!$A$20:$O$29,4+(COLUMN()-COLUMN($M$1))/6,FALSE))</f>
        <v>#N/A</v>
      </c>
      <c r="AX134" s="62" t="e">
        <f t="shared" ca="1" si="120"/>
        <v>#VALUE!</v>
      </c>
      <c r="AY134" s="59" t="e">
        <f t="shared" ca="1" si="121"/>
        <v>#VALUE!</v>
      </c>
      <c r="AZ134" s="60" t="e">
        <f t="shared" ca="1" si="122"/>
        <v>#VALUE!</v>
      </c>
      <c r="BA134" s="61" t="e">
        <f t="shared" ca="1" si="123"/>
        <v>#VALUE!</v>
      </c>
      <c r="BB134" s="61" t="str">
        <f ca="1">OFFSET(業務便入力!$W134,0,(COLUMN()-COLUMN($L$1))/6)</f>
        <v/>
      </c>
      <c r="BC134" s="61" t="e">
        <f>IF($I134="(送料別)",0,VLOOKUP($H134,業務便!$A$20:$O$29,4+(COLUMN()-COLUMN($M$1))/6,FALSE))</f>
        <v>#N/A</v>
      </c>
      <c r="BD134" s="62" t="e">
        <f t="shared" ca="1" si="124"/>
        <v>#VALUE!</v>
      </c>
      <c r="BE134" s="59" t="e">
        <f t="shared" ca="1" si="125"/>
        <v>#VALUE!</v>
      </c>
      <c r="BF134" s="60" t="e">
        <f t="shared" ca="1" si="126"/>
        <v>#VALUE!</v>
      </c>
      <c r="BG134" s="61" t="e">
        <f t="shared" ca="1" si="127"/>
        <v>#VALUE!</v>
      </c>
      <c r="BH134" s="61" t="str">
        <f ca="1">OFFSET(業務便入力!$W134,0,(COLUMN()-COLUMN($L$1))/6)</f>
        <v/>
      </c>
      <c r="BI134" s="61" t="e">
        <f>IF($I134="(送料別)",0,VLOOKUP($H134,業務便!$A$20:$O$29,4+(COLUMN()-COLUMN($M$1))/6,FALSE))</f>
        <v>#N/A</v>
      </c>
      <c r="BJ134" s="62" t="e">
        <f t="shared" ca="1" si="128"/>
        <v>#VALUE!</v>
      </c>
      <c r="BK134" s="59" t="e">
        <f t="shared" ca="1" si="129"/>
        <v>#VALUE!</v>
      </c>
      <c r="BL134" s="60" t="e">
        <f t="shared" ca="1" si="130"/>
        <v>#VALUE!</v>
      </c>
      <c r="BM134" s="61" t="e">
        <f t="shared" ca="1" si="131"/>
        <v>#VALUE!</v>
      </c>
      <c r="BN134" s="61" t="str">
        <f ca="1">OFFSET(業務便入力!$W134,0,(COLUMN()-COLUMN($L$1))/6)</f>
        <v/>
      </c>
      <c r="BO134" s="61" t="e">
        <f>IF($I134="(送料別)",0,VLOOKUP($H134,業務便!$A$20:$O$29,4+(COLUMN()-COLUMN($M$1))/6,FALSE))</f>
        <v>#N/A</v>
      </c>
      <c r="BP134" s="62" t="e">
        <f t="shared" ca="1" si="132"/>
        <v>#VALUE!</v>
      </c>
      <c r="BQ134" s="59" t="e">
        <f t="shared" ca="1" si="133"/>
        <v>#VALUE!</v>
      </c>
      <c r="BR134" s="60" t="e">
        <f t="shared" ca="1" si="134"/>
        <v>#VALUE!</v>
      </c>
      <c r="BS134" s="61" t="e">
        <f t="shared" ca="1" si="135"/>
        <v>#VALUE!</v>
      </c>
      <c r="BT134" s="61" t="str">
        <f ca="1">OFFSET(業務便入力!$W134,0,(COLUMN()-COLUMN($L$1))/6)</f>
        <v/>
      </c>
      <c r="BU134" s="61" t="e">
        <f>IF($I134="(送料別)",0,VLOOKUP($H134,業務便!$A$20:$O$29,4+(COLUMN()-COLUMN($M$1))/6,FALSE))</f>
        <v>#N/A</v>
      </c>
      <c r="BV134" s="62" t="e">
        <f t="shared" ca="1" si="136"/>
        <v>#VALUE!</v>
      </c>
      <c r="BW134" s="59" t="e">
        <f t="shared" ca="1" si="137"/>
        <v>#VALUE!</v>
      </c>
      <c r="BX134" s="60" t="e">
        <f t="shared" ca="1" si="138"/>
        <v>#VALUE!</v>
      </c>
      <c r="BY134" s="61" t="e">
        <f t="shared" ca="1" si="139"/>
        <v>#VALUE!</v>
      </c>
      <c r="BZ134" s="61" t="str">
        <f ca="1">OFFSET(業務便入力!$W134,0,(COLUMN()-COLUMN($L$1))/6)</f>
        <v/>
      </c>
      <c r="CA134" s="61" t="e">
        <f>IF($I134="(送料別)",0,VLOOKUP($H134,業務便!$A$20:$O$29,4+(COLUMN()-COLUMN($M$1))/6,FALSE))</f>
        <v>#N/A</v>
      </c>
      <c r="CB134" s="62" t="e">
        <f t="shared" ca="1" si="140"/>
        <v>#VALUE!</v>
      </c>
      <c r="CC134" s="59" t="e">
        <f t="shared" ca="1" si="141"/>
        <v>#VALUE!</v>
      </c>
      <c r="CD134" s="60" t="e">
        <f t="shared" ca="1" si="142"/>
        <v>#VALUE!</v>
      </c>
      <c r="CE134" s="61" t="e">
        <f t="shared" ca="1" si="143"/>
        <v>#VALUE!</v>
      </c>
    </row>
    <row r="135" spans="1:83">
      <c r="A135" s="6">
        <v>132</v>
      </c>
      <c r="B135" s="158" t="str">
        <f>IF(ISBLANK(業務便入力!B135),"",業務便入力!B135)</f>
        <v/>
      </c>
      <c r="C135" s="5" t="str">
        <f>IF(ISBLANK(業務便入力!C135),"",業務便入力!C135)</f>
        <v/>
      </c>
      <c r="D135" s="15">
        <f>IF(ISBLANK(宅配便仮計算!D135),"",宅配便仮計算!D135)</f>
        <v>0.85</v>
      </c>
      <c r="E135" s="5" t="str">
        <f>IF(ISBLANK(業務便入力!I135),"",業務便入力!I135)</f>
        <v/>
      </c>
      <c r="F135" s="5" t="str">
        <f>IF(ISBLANK(業務便入力!L135),"",業務便入力!L135)</f>
        <v/>
      </c>
      <c r="G135" s="5" t="str">
        <f>IF(ISBLANK(業務便入力!N135),"",IF(業務便入力!P135="以上",1,業務便入力!N135))</f>
        <v/>
      </c>
      <c r="H135" s="5" t="str">
        <f>IF(ISBLANK(業務便入力!Q135),"",業務便入力!Q135)</f>
        <v/>
      </c>
      <c r="I135" s="6" t="str">
        <f>IF(ISBLANK(業務便入力!R135),"",業務便入力!R135)</f>
        <v/>
      </c>
      <c r="J135" s="5" t="str">
        <f>IF(ISBLANK(業務便入力!S135),"",業務便入力!S135)</f>
        <v/>
      </c>
      <c r="K135" s="5" t="str">
        <f>IF(ISBLANK(業務便入力!T135),"",業務便入力!T135)</f>
        <v/>
      </c>
      <c r="L135" s="61" t="str">
        <f ca="1">OFFSET(業務便入力!$W135,0,(COLUMN()-COLUMN($L$1))/6)</f>
        <v/>
      </c>
      <c r="M135" s="61" t="e">
        <f>IF($I135="(送料別)",0,VLOOKUP($H135,業務便!$A$20:$O$29,4+(COLUMN()-COLUMN($M$1))/6,FALSE))</f>
        <v>#N/A</v>
      </c>
      <c r="N135" s="62" t="e">
        <f t="shared" ca="1" si="96"/>
        <v>#VALUE!</v>
      </c>
      <c r="O135" s="59" t="e">
        <f t="shared" ca="1" si="97"/>
        <v>#VALUE!</v>
      </c>
      <c r="P135" s="60" t="e">
        <f t="shared" ca="1" si="98"/>
        <v>#VALUE!</v>
      </c>
      <c r="Q135" s="61" t="e">
        <f t="shared" ca="1" si="99"/>
        <v>#VALUE!</v>
      </c>
      <c r="R135" s="61" t="str">
        <f ca="1">OFFSET(業務便入力!$W135,0,(COLUMN()-COLUMN($L$1))/6)</f>
        <v/>
      </c>
      <c r="S135" s="61" t="e">
        <f>IF($I135="(送料別)",0,VLOOKUP($H135,業務便!$A$20:$O$29,4+(COLUMN()-COLUMN($M$1))/6,FALSE))</f>
        <v>#N/A</v>
      </c>
      <c r="T135" s="62" t="e">
        <f t="shared" ca="1" si="100"/>
        <v>#VALUE!</v>
      </c>
      <c r="U135" s="59" t="e">
        <f t="shared" ca="1" si="101"/>
        <v>#VALUE!</v>
      </c>
      <c r="V135" s="60" t="e">
        <f t="shared" ca="1" si="102"/>
        <v>#VALUE!</v>
      </c>
      <c r="W135" s="61" t="e">
        <f t="shared" ca="1" si="103"/>
        <v>#VALUE!</v>
      </c>
      <c r="X135" s="61" t="str">
        <f ca="1">OFFSET(業務便入力!$W135,0,(COLUMN()-COLUMN($L$1))/6)</f>
        <v/>
      </c>
      <c r="Y135" s="61" t="e">
        <f>IF($I135="(送料別)",0,VLOOKUP($H135,業務便!$A$20:$O$29,4+(COLUMN()-COLUMN($M$1))/6,FALSE))</f>
        <v>#N/A</v>
      </c>
      <c r="Z135" s="62" t="e">
        <f t="shared" ca="1" si="104"/>
        <v>#VALUE!</v>
      </c>
      <c r="AA135" s="59" t="e">
        <f t="shared" ca="1" si="105"/>
        <v>#VALUE!</v>
      </c>
      <c r="AB135" s="60" t="e">
        <f t="shared" ca="1" si="106"/>
        <v>#VALUE!</v>
      </c>
      <c r="AC135" s="61" t="e">
        <f t="shared" ca="1" si="107"/>
        <v>#VALUE!</v>
      </c>
      <c r="AD135" s="61" t="str">
        <f ca="1">OFFSET(業務便入力!$W135,0,(COLUMN()-COLUMN($L$1))/6)</f>
        <v/>
      </c>
      <c r="AE135" s="61" t="e">
        <f>IF($I135="(送料別)",0,VLOOKUP($H135,業務便!$A$20:$O$29,4+(COLUMN()-COLUMN($M$1))/6,FALSE))</f>
        <v>#N/A</v>
      </c>
      <c r="AF135" s="62" t="e">
        <f t="shared" ca="1" si="108"/>
        <v>#VALUE!</v>
      </c>
      <c r="AG135" s="59" t="e">
        <f t="shared" ca="1" si="109"/>
        <v>#VALUE!</v>
      </c>
      <c r="AH135" s="60" t="e">
        <f t="shared" ca="1" si="110"/>
        <v>#VALUE!</v>
      </c>
      <c r="AI135" s="61" t="e">
        <f t="shared" ca="1" si="111"/>
        <v>#VALUE!</v>
      </c>
      <c r="AJ135" s="61" t="str">
        <f ca="1">OFFSET(業務便入力!$W135,0,(COLUMN()-COLUMN($L$1))/6)</f>
        <v/>
      </c>
      <c r="AK135" s="61" t="e">
        <f>IF($I135="(送料別)",0,VLOOKUP($H135,業務便!$A$20:$O$29,4+(COLUMN()-COLUMN($M$1))/6,FALSE))</f>
        <v>#N/A</v>
      </c>
      <c r="AL135" s="62" t="e">
        <f t="shared" ca="1" si="112"/>
        <v>#VALUE!</v>
      </c>
      <c r="AM135" s="59" t="e">
        <f t="shared" ca="1" si="113"/>
        <v>#VALUE!</v>
      </c>
      <c r="AN135" s="60" t="e">
        <f t="shared" ca="1" si="114"/>
        <v>#VALUE!</v>
      </c>
      <c r="AO135" s="61" t="e">
        <f t="shared" ca="1" si="115"/>
        <v>#VALUE!</v>
      </c>
      <c r="AP135" s="61" t="str">
        <f ca="1">OFFSET(業務便入力!$W135,0,(COLUMN()-COLUMN($L$1))/6)</f>
        <v/>
      </c>
      <c r="AQ135" s="61" t="e">
        <f>IF($I135="(送料別)",0,VLOOKUP($H135,業務便!$A$20:$O$29,4+(COLUMN()-COLUMN($M$1))/6,FALSE))</f>
        <v>#N/A</v>
      </c>
      <c r="AR135" s="62" t="e">
        <f t="shared" ca="1" si="116"/>
        <v>#VALUE!</v>
      </c>
      <c r="AS135" s="59" t="e">
        <f t="shared" ca="1" si="117"/>
        <v>#VALUE!</v>
      </c>
      <c r="AT135" s="60" t="e">
        <f t="shared" ca="1" si="118"/>
        <v>#VALUE!</v>
      </c>
      <c r="AU135" s="61" t="e">
        <f t="shared" ca="1" si="119"/>
        <v>#VALUE!</v>
      </c>
      <c r="AV135" s="61" t="str">
        <f ca="1">OFFSET(業務便入力!$W135,0,(COLUMN()-COLUMN($L$1))/6)</f>
        <v/>
      </c>
      <c r="AW135" s="61" t="e">
        <f>IF($I135="(送料別)",0,VLOOKUP($H135,業務便!$A$20:$O$29,4+(COLUMN()-COLUMN($M$1))/6,FALSE))</f>
        <v>#N/A</v>
      </c>
      <c r="AX135" s="62" t="e">
        <f t="shared" ca="1" si="120"/>
        <v>#VALUE!</v>
      </c>
      <c r="AY135" s="59" t="e">
        <f t="shared" ca="1" si="121"/>
        <v>#VALUE!</v>
      </c>
      <c r="AZ135" s="60" t="e">
        <f t="shared" ca="1" si="122"/>
        <v>#VALUE!</v>
      </c>
      <c r="BA135" s="61" t="e">
        <f t="shared" ca="1" si="123"/>
        <v>#VALUE!</v>
      </c>
      <c r="BB135" s="61" t="str">
        <f ca="1">OFFSET(業務便入力!$W135,0,(COLUMN()-COLUMN($L$1))/6)</f>
        <v/>
      </c>
      <c r="BC135" s="61" t="e">
        <f>IF($I135="(送料別)",0,VLOOKUP($H135,業務便!$A$20:$O$29,4+(COLUMN()-COLUMN($M$1))/6,FALSE))</f>
        <v>#N/A</v>
      </c>
      <c r="BD135" s="62" t="e">
        <f t="shared" ca="1" si="124"/>
        <v>#VALUE!</v>
      </c>
      <c r="BE135" s="59" t="e">
        <f t="shared" ca="1" si="125"/>
        <v>#VALUE!</v>
      </c>
      <c r="BF135" s="60" t="e">
        <f t="shared" ca="1" si="126"/>
        <v>#VALUE!</v>
      </c>
      <c r="BG135" s="61" t="e">
        <f t="shared" ca="1" si="127"/>
        <v>#VALUE!</v>
      </c>
      <c r="BH135" s="61" t="str">
        <f ca="1">OFFSET(業務便入力!$W135,0,(COLUMN()-COLUMN($L$1))/6)</f>
        <v/>
      </c>
      <c r="BI135" s="61" t="e">
        <f>IF($I135="(送料別)",0,VLOOKUP($H135,業務便!$A$20:$O$29,4+(COLUMN()-COLUMN($M$1))/6,FALSE))</f>
        <v>#N/A</v>
      </c>
      <c r="BJ135" s="62" t="e">
        <f t="shared" ca="1" si="128"/>
        <v>#VALUE!</v>
      </c>
      <c r="BK135" s="59" t="e">
        <f t="shared" ca="1" si="129"/>
        <v>#VALUE!</v>
      </c>
      <c r="BL135" s="60" t="e">
        <f t="shared" ca="1" si="130"/>
        <v>#VALUE!</v>
      </c>
      <c r="BM135" s="61" t="e">
        <f t="shared" ca="1" si="131"/>
        <v>#VALUE!</v>
      </c>
      <c r="BN135" s="61" t="str">
        <f ca="1">OFFSET(業務便入力!$W135,0,(COLUMN()-COLUMN($L$1))/6)</f>
        <v/>
      </c>
      <c r="BO135" s="61" t="e">
        <f>IF($I135="(送料別)",0,VLOOKUP($H135,業務便!$A$20:$O$29,4+(COLUMN()-COLUMN($M$1))/6,FALSE))</f>
        <v>#N/A</v>
      </c>
      <c r="BP135" s="62" t="e">
        <f t="shared" ca="1" si="132"/>
        <v>#VALUE!</v>
      </c>
      <c r="BQ135" s="59" t="e">
        <f t="shared" ca="1" si="133"/>
        <v>#VALUE!</v>
      </c>
      <c r="BR135" s="60" t="e">
        <f t="shared" ca="1" si="134"/>
        <v>#VALUE!</v>
      </c>
      <c r="BS135" s="61" t="e">
        <f t="shared" ca="1" si="135"/>
        <v>#VALUE!</v>
      </c>
      <c r="BT135" s="61" t="str">
        <f ca="1">OFFSET(業務便入力!$W135,0,(COLUMN()-COLUMN($L$1))/6)</f>
        <v/>
      </c>
      <c r="BU135" s="61" t="e">
        <f>IF($I135="(送料別)",0,VLOOKUP($H135,業務便!$A$20:$O$29,4+(COLUMN()-COLUMN($M$1))/6,FALSE))</f>
        <v>#N/A</v>
      </c>
      <c r="BV135" s="62" t="e">
        <f t="shared" ca="1" si="136"/>
        <v>#VALUE!</v>
      </c>
      <c r="BW135" s="59" t="e">
        <f t="shared" ca="1" si="137"/>
        <v>#VALUE!</v>
      </c>
      <c r="BX135" s="60" t="e">
        <f t="shared" ca="1" si="138"/>
        <v>#VALUE!</v>
      </c>
      <c r="BY135" s="61" t="e">
        <f t="shared" ca="1" si="139"/>
        <v>#VALUE!</v>
      </c>
      <c r="BZ135" s="61" t="str">
        <f ca="1">OFFSET(業務便入力!$W135,0,(COLUMN()-COLUMN($L$1))/6)</f>
        <v/>
      </c>
      <c r="CA135" s="61" t="e">
        <f>IF($I135="(送料別)",0,VLOOKUP($H135,業務便!$A$20:$O$29,4+(COLUMN()-COLUMN($M$1))/6,FALSE))</f>
        <v>#N/A</v>
      </c>
      <c r="CB135" s="62" t="e">
        <f t="shared" ca="1" si="140"/>
        <v>#VALUE!</v>
      </c>
      <c r="CC135" s="59" t="e">
        <f t="shared" ca="1" si="141"/>
        <v>#VALUE!</v>
      </c>
      <c r="CD135" s="60" t="e">
        <f t="shared" ca="1" si="142"/>
        <v>#VALUE!</v>
      </c>
      <c r="CE135" s="61" t="e">
        <f t="shared" ca="1" si="143"/>
        <v>#VALUE!</v>
      </c>
    </row>
    <row r="136" spans="1:83">
      <c r="A136" s="6">
        <v>133</v>
      </c>
      <c r="B136" s="158" t="str">
        <f>IF(ISBLANK(業務便入力!B136),"",業務便入力!B136)</f>
        <v/>
      </c>
      <c r="C136" s="5" t="str">
        <f>IF(ISBLANK(業務便入力!C136),"",業務便入力!C136)</f>
        <v/>
      </c>
      <c r="D136" s="15">
        <f>IF(ISBLANK(宅配便仮計算!D136),"",宅配便仮計算!D136)</f>
        <v>0.85</v>
      </c>
      <c r="E136" s="5" t="str">
        <f>IF(ISBLANK(業務便入力!I136),"",業務便入力!I136)</f>
        <v/>
      </c>
      <c r="F136" s="5" t="str">
        <f>IF(ISBLANK(業務便入力!L136),"",業務便入力!L136)</f>
        <v/>
      </c>
      <c r="G136" s="5" t="str">
        <f>IF(ISBLANK(業務便入力!N136),"",IF(業務便入力!P136="以上",1,業務便入力!N136))</f>
        <v/>
      </c>
      <c r="H136" s="5" t="str">
        <f>IF(ISBLANK(業務便入力!Q136),"",業務便入力!Q136)</f>
        <v/>
      </c>
      <c r="I136" s="6" t="str">
        <f>IF(ISBLANK(業務便入力!R136),"",業務便入力!R136)</f>
        <v/>
      </c>
      <c r="J136" s="5" t="str">
        <f>IF(ISBLANK(業務便入力!S136),"",業務便入力!S136)</f>
        <v/>
      </c>
      <c r="K136" s="5" t="str">
        <f>IF(ISBLANK(業務便入力!T136),"",業務便入力!T136)</f>
        <v/>
      </c>
      <c r="L136" s="61" t="str">
        <f ca="1">OFFSET(業務便入力!$W136,0,(COLUMN()-COLUMN($L$1))/6)</f>
        <v/>
      </c>
      <c r="M136" s="61" t="e">
        <f>IF($I136="(送料別)",0,VLOOKUP($H136,業務便!$A$20:$O$29,4+(COLUMN()-COLUMN($M$1))/6,FALSE))</f>
        <v>#N/A</v>
      </c>
      <c r="N136" s="62" t="e">
        <f t="shared" ca="1" si="96"/>
        <v>#VALUE!</v>
      </c>
      <c r="O136" s="59" t="e">
        <f t="shared" ca="1" si="97"/>
        <v>#VALUE!</v>
      </c>
      <c r="P136" s="60" t="e">
        <f t="shared" ca="1" si="98"/>
        <v>#VALUE!</v>
      </c>
      <c r="Q136" s="61" t="e">
        <f t="shared" ca="1" si="99"/>
        <v>#VALUE!</v>
      </c>
      <c r="R136" s="61" t="str">
        <f ca="1">OFFSET(業務便入力!$W136,0,(COLUMN()-COLUMN($L$1))/6)</f>
        <v/>
      </c>
      <c r="S136" s="61" t="e">
        <f>IF($I136="(送料別)",0,VLOOKUP($H136,業務便!$A$20:$O$29,4+(COLUMN()-COLUMN($M$1))/6,FALSE))</f>
        <v>#N/A</v>
      </c>
      <c r="T136" s="62" t="e">
        <f t="shared" ca="1" si="100"/>
        <v>#VALUE!</v>
      </c>
      <c r="U136" s="59" t="e">
        <f t="shared" ca="1" si="101"/>
        <v>#VALUE!</v>
      </c>
      <c r="V136" s="60" t="e">
        <f t="shared" ca="1" si="102"/>
        <v>#VALUE!</v>
      </c>
      <c r="W136" s="61" t="e">
        <f t="shared" ca="1" si="103"/>
        <v>#VALUE!</v>
      </c>
      <c r="X136" s="61" t="str">
        <f ca="1">OFFSET(業務便入力!$W136,0,(COLUMN()-COLUMN($L$1))/6)</f>
        <v/>
      </c>
      <c r="Y136" s="61" t="e">
        <f>IF($I136="(送料別)",0,VLOOKUP($H136,業務便!$A$20:$O$29,4+(COLUMN()-COLUMN($M$1))/6,FALSE))</f>
        <v>#N/A</v>
      </c>
      <c r="Z136" s="62" t="e">
        <f t="shared" ca="1" si="104"/>
        <v>#VALUE!</v>
      </c>
      <c r="AA136" s="59" t="e">
        <f t="shared" ca="1" si="105"/>
        <v>#VALUE!</v>
      </c>
      <c r="AB136" s="60" t="e">
        <f t="shared" ca="1" si="106"/>
        <v>#VALUE!</v>
      </c>
      <c r="AC136" s="61" t="e">
        <f t="shared" ca="1" si="107"/>
        <v>#VALUE!</v>
      </c>
      <c r="AD136" s="61" t="str">
        <f ca="1">OFFSET(業務便入力!$W136,0,(COLUMN()-COLUMN($L$1))/6)</f>
        <v/>
      </c>
      <c r="AE136" s="61" t="e">
        <f>IF($I136="(送料別)",0,VLOOKUP($H136,業務便!$A$20:$O$29,4+(COLUMN()-COLUMN($M$1))/6,FALSE))</f>
        <v>#N/A</v>
      </c>
      <c r="AF136" s="62" t="e">
        <f t="shared" ca="1" si="108"/>
        <v>#VALUE!</v>
      </c>
      <c r="AG136" s="59" t="e">
        <f t="shared" ca="1" si="109"/>
        <v>#VALUE!</v>
      </c>
      <c r="AH136" s="60" t="e">
        <f t="shared" ca="1" si="110"/>
        <v>#VALUE!</v>
      </c>
      <c r="AI136" s="61" t="e">
        <f t="shared" ca="1" si="111"/>
        <v>#VALUE!</v>
      </c>
      <c r="AJ136" s="61" t="str">
        <f ca="1">OFFSET(業務便入力!$W136,0,(COLUMN()-COLUMN($L$1))/6)</f>
        <v/>
      </c>
      <c r="AK136" s="61" t="e">
        <f>IF($I136="(送料別)",0,VLOOKUP($H136,業務便!$A$20:$O$29,4+(COLUMN()-COLUMN($M$1))/6,FALSE))</f>
        <v>#N/A</v>
      </c>
      <c r="AL136" s="62" t="e">
        <f t="shared" ca="1" si="112"/>
        <v>#VALUE!</v>
      </c>
      <c r="AM136" s="59" t="e">
        <f t="shared" ca="1" si="113"/>
        <v>#VALUE!</v>
      </c>
      <c r="AN136" s="60" t="e">
        <f t="shared" ca="1" si="114"/>
        <v>#VALUE!</v>
      </c>
      <c r="AO136" s="61" t="e">
        <f t="shared" ca="1" si="115"/>
        <v>#VALUE!</v>
      </c>
      <c r="AP136" s="61" t="str">
        <f ca="1">OFFSET(業務便入力!$W136,0,(COLUMN()-COLUMN($L$1))/6)</f>
        <v/>
      </c>
      <c r="AQ136" s="61" t="e">
        <f>IF($I136="(送料別)",0,VLOOKUP($H136,業務便!$A$20:$O$29,4+(COLUMN()-COLUMN($M$1))/6,FALSE))</f>
        <v>#N/A</v>
      </c>
      <c r="AR136" s="62" t="e">
        <f t="shared" ca="1" si="116"/>
        <v>#VALUE!</v>
      </c>
      <c r="AS136" s="59" t="e">
        <f t="shared" ca="1" si="117"/>
        <v>#VALUE!</v>
      </c>
      <c r="AT136" s="60" t="e">
        <f t="shared" ca="1" si="118"/>
        <v>#VALUE!</v>
      </c>
      <c r="AU136" s="61" t="e">
        <f t="shared" ca="1" si="119"/>
        <v>#VALUE!</v>
      </c>
      <c r="AV136" s="61" t="str">
        <f ca="1">OFFSET(業務便入力!$W136,0,(COLUMN()-COLUMN($L$1))/6)</f>
        <v/>
      </c>
      <c r="AW136" s="61" t="e">
        <f>IF($I136="(送料別)",0,VLOOKUP($H136,業務便!$A$20:$O$29,4+(COLUMN()-COLUMN($M$1))/6,FALSE))</f>
        <v>#N/A</v>
      </c>
      <c r="AX136" s="62" t="e">
        <f t="shared" ca="1" si="120"/>
        <v>#VALUE!</v>
      </c>
      <c r="AY136" s="59" t="e">
        <f t="shared" ca="1" si="121"/>
        <v>#VALUE!</v>
      </c>
      <c r="AZ136" s="60" t="e">
        <f t="shared" ca="1" si="122"/>
        <v>#VALUE!</v>
      </c>
      <c r="BA136" s="61" t="e">
        <f t="shared" ca="1" si="123"/>
        <v>#VALUE!</v>
      </c>
      <c r="BB136" s="61" t="str">
        <f ca="1">OFFSET(業務便入力!$W136,0,(COLUMN()-COLUMN($L$1))/6)</f>
        <v/>
      </c>
      <c r="BC136" s="61" t="e">
        <f>IF($I136="(送料別)",0,VLOOKUP($H136,業務便!$A$20:$O$29,4+(COLUMN()-COLUMN($M$1))/6,FALSE))</f>
        <v>#N/A</v>
      </c>
      <c r="BD136" s="62" t="e">
        <f t="shared" ca="1" si="124"/>
        <v>#VALUE!</v>
      </c>
      <c r="BE136" s="59" t="e">
        <f t="shared" ca="1" si="125"/>
        <v>#VALUE!</v>
      </c>
      <c r="BF136" s="60" t="e">
        <f t="shared" ca="1" si="126"/>
        <v>#VALUE!</v>
      </c>
      <c r="BG136" s="61" t="e">
        <f t="shared" ca="1" si="127"/>
        <v>#VALUE!</v>
      </c>
      <c r="BH136" s="61" t="str">
        <f ca="1">OFFSET(業務便入力!$W136,0,(COLUMN()-COLUMN($L$1))/6)</f>
        <v/>
      </c>
      <c r="BI136" s="61" t="e">
        <f>IF($I136="(送料別)",0,VLOOKUP($H136,業務便!$A$20:$O$29,4+(COLUMN()-COLUMN($M$1))/6,FALSE))</f>
        <v>#N/A</v>
      </c>
      <c r="BJ136" s="62" t="e">
        <f t="shared" ca="1" si="128"/>
        <v>#VALUE!</v>
      </c>
      <c r="BK136" s="59" t="e">
        <f t="shared" ca="1" si="129"/>
        <v>#VALUE!</v>
      </c>
      <c r="BL136" s="60" t="e">
        <f t="shared" ca="1" si="130"/>
        <v>#VALUE!</v>
      </c>
      <c r="BM136" s="61" t="e">
        <f t="shared" ca="1" si="131"/>
        <v>#VALUE!</v>
      </c>
      <c r="BN136" s="61" t="str">
        <f ca="1">OFFSET(業務便入力!$W136,0,(COLUMN()-COLUMN($L$1))/6)</f>
        <v/>
      </c>
      <c r="BO136" s="61" t="e">
        <f>IF($I136="(送料別)",0,VLOOKUP($H136,業務便!$A$20:$O$29,4+(COLUMN()-COLUMN($M$1))/6,FALSE))</f>
        <v>#N/A</v>
      </c>
      <c r="BP136" s="62" t="e">
        <f t="shared" ca="1" si="132"/>
        <v>#VALUE!</v>
      </c>
      <c r="BQ136" s="59" t="e">
        <f t="shared" ca="1" si="133"/>
        <v>#VALUE!</v>
      </c>
      <c r="BR136" s="60" t="e">
        <f t="shared" ca="1" si="134"/>
        <v>#VALUE!</v>
      </c>
      <c r="BS136" s="61" t="e">
        <f t="shared" ca="1" si="135"/>
        <v>#VALUE!</v>
      </c>
      <c r="BT136" s="61" t="str">
        <f ca="1">OFFSET(業務便入力!$W136,0,(COLUMN()-COLUMN($L$1))/6)</f>
        <v/>
      </c>
      <c r="BU136" s="61" t="e">
        <f>IF($I136="(送料別)",0,VLOOKUP($H136,業務便!$A$20:$O$29,4+(COLUMN()-COLUMN($M$1))/6,FALSE))</f>
        <v>#N/A</v>
      </c>
      <c r="BV136" s="62" t="e">
        <f t="shared" ca="1" si="136"/>
        <v>#VALUE!</v>
      </c>
      <c r="BW136" s="59" t="e">
        <f t="shared" ca="1" si="137"/>
        <v>#VALUE!</v>
      </c>
      <c r="BX136" s="60" t="e">
        <f t="shared" ca="1" si="138"/>
        <v>#VALUE!</v>
      </c>
      <c r="BY136" s="61" t="e">
        <f t="shared" ca="1" si="139"/>
        <v>#VALUE!</v>
      </c>
      <c r="BZ136" s="61" t="str">
        <f ca="1">OFFSET(業務便入力!$W136,0,(COLUMN()-COLUMN($L$1))/6)</f>
        <v/>
      </c>
      <c r="CA136" s="61" t="e">
        <f>IF($I136="(送料別)",0,VLOOKUP($H136,業務便!$A$20:$O$29,4+(COLUMN()-COLUMN($M$1))/6,FALSE))</f>
        <v>#N/A</v>
      </c>
      <c r="CB136" s="62" t="e">
        <f t="shared" ca="1" si="140"/>
        <v>#VALUE!</v>
      </c>
      <c r="CC136" s="59" t="e">
        <f t="shared" ca="1" si="141"/>
        <v>#VALUE!</v>
      </c>
      <c r="CD136" s="60" t="e">
        <f t="shared" ca="1" si="142"/>
        <v>#VALUE!</v>
      </c>
      <c r="CE136" s="61" t="e">
        <f t="shared" ca="1" si="143"/>
        <v>#VALUE!</v>
      </c>
    </row>
    <row r="137" spans="1:83">
      <c r="A137" s="6">
        <v>134</v>
      </c>
      <c r="B137" s="158" t="str">
        <f>IF(ISBLANK(業務便入力!B137),"",業務便入力!B137)</f>
        <v/>
      </c>
      <c r="C137" s="5" t="str">
        <f>IF(ISBLANK(業務便入力!C137),"",業務便入力!C137)</f>
        <v/>
      </c>
      <c r="D137" s="15">
        <f>IF(ISBLANK(宅配便仮計算!D137),"",宅配便仮計算!D137)</f>
        <v>0.85</v>
      </c>
      <c r="E137" s="5" t="str">
        <f>IF(ISBLANK(業務便入力!I137),"",業務便入力!I137)</f>
        <v/>
      </c>
      <c r="F137" s="5" t="str">
        <f>IF(ISBLANK(業務便入力!L137),"",業務便入力!L137)</f>
        <v/>
      </c>
      <c r="G137" s="5" t="str">
        <f>IF(ISBLANK(業務便入力!N137),"",IF(業務便入力!P137="以上",1,業務便入力!N137))</f>
        <v/>
      </c>
      <c r="H137" s="5" t="str">
        <f>IF(ISBLANK(業務便入力!Q137),"",業務便入力!Q137)</f>
        <v/>
      </c>
      <c r="I137" s="6" t="str">
        <f>IF(ISBLANK(業務便入力!R137),"",業務便入力!R137)</f>
        <v/>
      </c>
      <c r="J137" s="5" t="str">
        <f>IF(ISBLANK(業務便入力!S137),"",業務便入力!S137)</f>
        <v/>
      </c>
      <c r="K137" s="5" t="str">
        <f>IF(ISBLANK(業務便入力!T137),"",業務便入力!T137)</f>
        <v/>
      </c>
      <c r="L137" s="61" t="str">
        <f ca="1">OFFSET(業務便入力!$W137,0,(COLUMN()-COLUMN($L$1))/6)</f>
        <v/>
      </c>
      <c r="M137" s="61" t="e">
        <f>IF($I137="(送料別)",0,VLOOKUP($H137,業務便!$A$20:$O$29,4+(COLUMN()-COLUMN($M$1))/6,FALSE))</f>
        <v>#N/A</v>
      </c>
      <c r="N137" s="62" t="e">
        <f t="shared" ca="1" si="96"/>
        <v>#VALUE!</v>
      </c>
      <c r="O137" s="59" t="e">
        <f t="shared" ca="1" si="97"/>
        <v>#VALUE!</v>
      </c>
      <c r="P137" s="60" t="e">
        <f t="shared" ca="1" si="98"/>
        <v>#VALUE!</v>
      </c>
      <c r="Q137" s="61" t="e">
        <f t="shared" ca="1" si="99"/>
        <v>#VALUE!</v>
      </c>
      <c r="R137" s="61" t="str">
        <f ca="1">OFFSET(業務便入力!$W137,0,(COLUMN()-COLUMN($L$1))/6)</f>
        <v/>
      </c>
      <c r="S137" s="61" t="e">
        <f>IF($I137="(送料別)",0,VLOOKUP($H137,業務便!$A$20:$O$29,4+(COLUMN()-COLUMN($M$1))/6,FALSE))</f>
        <v>#N/A</v>
      </c>
      <c r="T137" s="62" t="e">
        <f t="shared" ca="1" si="100"/>
        <v>#VALUE!</v>
      </c>
      <c r="U137" s="59" t="e">
        <f t="shared" ca="1" si="101"/>
        <v>#VALUE!</v>
      </c>
      <c r="V137" s="60" t="e">
        <f t="shared" ca="1" si="102"/>
        <v>#VALUE!</v>
      </c>
      <c r="W137" s="61" t="e">
        <f t="shared" ca="1" si="103"/>
        <v>#VALUE!</v>
      </c>
      <c r="X137" s="61" t="str">
        <f ca="1">OFFSET(業務便入力!$W137,0,(COLUMN()-COLUMN($L$1))/6)</f>
        <v/>
      </c>
      <c r="Y137" s="61" t="e">
        <f>IF($I137="(送料別)",0,VLOOKUP($H137,業務便!$A$20:$O$29,4+(COLUMN()-COLUMN($M$1))/6,FALSE))</f>
        <v>#N/A</v>
      </c>
      <c r="Z137" s="62" t="e">
        <f t="shared" ca="1" si="104"/>
        <v>#VALUE!</v>
      </c>
      <c r="AA137" s="59" t="e">
        <f t="shared" ca="1" si="105"/>
        <v>#VALUE!</v>
      </c>
      <c r="AB137" s="60" t="e">
        <f t="shared" ca="1" si="106"/>
        <v>#VALUE!</v>
      </c>
      <c r="AC137" s="61" t="e">
        <f t="shared" ca="1" si="107"/>
        <v>#VALUE!</v>
      </c>
      <c r="AD137" s="61" t="str">
        <f ca="1">OFFSET(業務便入力!$W137,0,(COLUMN()-COLUMN($L$1))/6)</f>
        <v/>
      </c>
      <c r="AE137" s="61" t="e">
        <f>IF($I137="(送料別)",0,VLOOKUP($H137,業務便!$A$20:$O$29,4+(COLUMN()-COLUMN($M$1))/6,FALSE))</f>
        <v>#N/A</v>
      </c>
      <c r="AF137" s="62" t="e">
        <f t="shared" ca="1" si="108"/>
        <v>#VALUE!</v>
      </c>
      <c r="AG137" s="59" t="e">
        <f t="shared" ca="1" si="109"/>
        <v>#VALUE!</v>
      </c>
      <c r="AH137" s="60" t="e">
        <f t="shared" ca="1" si="110"/>
        <v>#VALUE!</v>
      </c>
      <c r="AI137" s="61" t="e">
        <f t="shared" ca="1" si="111"/>
        <v>#VALUE!</v>
      </c>
      <c r="AJ137" s="61" t="str">
        <f ca="1">OFFSET(業務便入力!$W137,0,(COLUMN()-COLUMN($L$1))/6)</f>
        <v/>
      </c>
      <c r="AK137" s="61" t="e">
        <f>IF($I137="(送料別)",0,VLOOKUP($H137,業務便!$A$20:$O$29,4+(COLUMN()-COLUMN($M$1))/6,FALSE))</f>
        <v>#N/A</v>
      </c>
      <c r="AL137" s="62" t="e">
        <f t="shared" ca="1" si="112"/>
        <v>#VALUE!</v>
      </c>
      <c r="AM137" s="59" t="e">
        <f t="shared" ca="1" si="113"/>
        <v>#VALUE!</v>
      </c>
      <c r="AN137" s="60" t="e">
        <f t="shared" ca="1" si="114"/>
        <v>#VALUE!</v>
      </c>
      <c r="AO137" s="61" t="e">
        <f t="shared" ca="1" si="115"/>
        <v>#VALUE!</v>
      </c>
      <c r="AP137" s="61" t="str">
        <f ca="1">OFFSET(業務便入力!$W137,0,(COLUMN()-COLUMN($L$1))/6)</f>
        <v/>
      </c>
      <c r="AQ137" s="61" t="e">
        <f>IF($I137="(送料別)",0,VLOOKUP($H137,業務便!$A$20:$O$29,4+(COLUMN()-COLUMN($M$1))/6,FALSE))</f>
        <v>#N/A</v>
      </c>
      <c r="AR137" s="62" t="e">
        <f t="shared" ca="1" si="116"/>
        <v>#VALUE!</v>
      </c>
      <c r="AS137" s="59" t="e">
        <f t="shared" ca="1" si="117"/>
        <v>#VALUE!</v>
      </c>
      <c r="AT137" s="60" t="e">
        <f t="shared" ca="1" si="118"/>
        <v>#VALUE!</v>
      </c>
      <c r="AU137" s="61" t="e">
        <f t="shared" ca="1" si="119"/>
        <v>#VALUE!</v>
      </c>
      <c r="AV137" s="61" t="str">
        <f ca="1">OFFSET(業務便入力!$W137,0,(COLUMN()-COLUMN($L$1))/6)</f>
        <v/>
      </c>
      <c r="AW137" s="61" t="e">
        <f>IF($I137="(送料別)",0,VLOOKUP($H137,業務便!$A$20:$O$29,4+(COLUMN()-COLUMN($M$1))/6,FALSE))</f>
        <v>#N/A</v>
      </c>
      <c r="AX137" s="62" t="e">
        <f t="shared" ca="1" si="120"/>
        <v>#VALUE!</v>
      </c>
      <c r="AY137" s="59" t="e">
        <f t="shared" ca="1" si="121"/>
        <v>#VALUE!</v>
      </c>
      <c r="AZ137" s="60" t="e">
        <f t="shared" ca="1" si="122"/>
        <v>#VALUE!</v>
      </c>
      <c r="BA137" s="61" t="e">
        <f t="shared" ca="1" si="123"/>
        <v>#VALUE!</v>
      </c>
      <c r="BB137" s="61" t="str">
        <f ca="1">OFFSET(業務便入力!$W137,0,(COLUMN()-COLUMN($L$1))/6)</f>
        <v/>
      </c>
      <c r="BC137" s="61" t="e">
        <f>IF($I137="(送料別)",0,VLOOKUP($H137,業務便!$A$20:$O$29,4+(COLUMN()-COLUMN($M$1))/6,FALSE))</f>
        <v>#N/A</v>
      </c>
      <c r="BD137" s="62" t="e">
        <f t="shared" ca="1" si="124"/>
        <v>#VALUE!</v>
      </c>
      <c r="BE137" s="59" t="e">
        <f t="shared" ca="1" si="125"/>
        <v>#VALUE!</v>
      </c>
      <c r="BF137" s="60" t="e">
        <f t="shared" ca="1" si="126"/>
        <v>#VALUE!</v>
      </c>
      <c r="BG137" s="61" t="e">
        <f t="shared" ca="1" si="127"/>
        <v>#VALUE!</v>
      </c>
      <c r="BH137" s="61" t="str">
        <f ca="1">OFFSET(業務便入力!$W137,0,(COLUMN()-COLUMN($L$1))/6)</f>
        <v/>
      </c>
      <c r="BI137" s="61" t="e">
        <f>IF($I137="(送料別)",0,VLOOKUP($H137,業務便!$A$20:$O$29,4+(COLUMN()-COLUMN($M$1))/6,FALSE))</f>
        <v>#N/A</v>
      </c>
      <c r="BJ137" s="62" t="e">
        <f t="shared" ca="1" si="128"/>
        <v>#VALUE!</v>
      </c>
      <c r="BK137" s="59" t="e">
        <f t="shared" ca="1" si="129"/>
        <v>#VALUE!</v>
      </c>
      <c r="BL137" s="60" t="e">
        <f t="shared" ca="1" si="130"/>
        <v>#VALUE!</v>
      </c>
      <c r="BM137" s="61" t="e">
        <f t="shared" ca="1" si="131"/>
        <v>#VALUE!</v>
      </c>
      <c r="BN137" s="61" t="str">
        <f ca="1">OFFSET(業務便入力!$W137,0,(COLUMN()-COLUMN($L$1))/6)</f>
        <v/>
      </c>
      <c r="BO137" s="61" t="e">
        <f>IF($I137="(送料別)",0,VLOOKUP($H137,業務便!$A$20:$O$29,4+(COLUMN()-COLUMN($M$1))/6,FALSE))</f>
        <v>#N/A</v>
      </c>
      <c r="BP137" s="62" t="e">
        <f t="shared" ca="1" si="132"/>
        <v>#VALUE!</v>
      </c>
      <c r="BQ137" s="59" t="e">
        <f t="shared" ca="1" si="133"/>
        <v>#VALUE!</v>
      </c>
      <c r="BR137" s="60" t="e">
        <f t="shared" ca="1" si="134"/>
        <v>#VALUE!</v>
      </c>
      <c r="BS137" s="61" t="e">
        <f t="shared" ca="1" si="135"/>
        <v>#VALUE!</v>
      </c>
      <c r="BT137" s="61" t="str">
        <f ca="1">OFFSET(業務便入力!$W137,0,(COLUMN()-COLUMN($L$1))/6)</f>
        <v/>
      </c>
      <c r="BU137" s="61" t="e">
        <f>IF($I137="(送料別)",0,VLOOKUP($H137,業務便!$A$20:$O$29,4+(COLUMN()-COLUMN($M$1))/6,FALSE))</f>
        <v>#N/A</v>
      </c>
      <c r="BV137" s="62" t="e">
        <f t="shared" ca="1" si="136"/>
        <v>#VALUE!</v>
      </c>
      <c r="BW137" s="59" t="e">
        <f t="shared" ca="1" si="137"/>
        <v>#VALUE!</v>
      </c>
      <c r="BX137" s="60" t="e">
        <f t="shared" ca="1" si="138"/>
        <v>#VALUE!</v>
      </c>
      <c r="BY137" s="61" t="e">
        <f t="shared" ca="1" si="139"/>
        <v>#VALUE!</v>
      </c>
      <c r="BZ137" s="61" t="str">
        <f ca="1">OFFSET(業務便入力!$W137,0,(COLUMN()-COLUMN($L$1))/6)</f>
        <v/>
      </c>
      <c r="CA137" s="61" t="e">
        <f>IF($I137="(送料別)",0,VLOOKUP($H137,業務便!$A$20:$O$29,4+(COLUMN()-COLUMN($M$1))/6,FALSE))</f>
        <v>#N/A</v>
      </c>
      <c r="CB137" s="62" t="e">
        <f t="shared" ca="1" si="140"/>
        <v>#VALUE!</v>
      </c>
      <c r="CC137" s="59" t="e">
        <f t="shared" ca="1" si="141"/>
        <v>#VALUE!</v>
      </c>
      <c r="CD137" s="60" t="e">
        <f t="shared" ca="1" si="142"/>
        <v>#VALUE!</v>
      </c>
      <c r="CE137" s="61" t="e">
        <f t="shared" ca="1" si="143"/>
        <v>#VALUE!</v>
      </c>
    </row>
    <row r="138" spans="1:83">
      <c r="A138" s="6">
        <v>135</v>
      </c>
      <c r="B138" s="158" t="str">
        <f>IF(ISBLANK(業務便入力!B138),"",業務便入力!B138)</f>
        <v/>
      </c>
      <c r="C138" s="5" t="str">
        <f>IF(ISBLANK(業務便入力!C138),"",業務便入力!C138)</f>
        <v/>
      </c>
      <c r="D138" s="15">
        <f>IF(ISBLANK(宅配便仮計算!D138),"",宅配便仮計算!D138)</f>
        <v>0.85</v>
      </c>
      <c r="E138" s="5" t="str">
        <f>IF(ISBLANK(業務便入力!I138),"",業務便入力!I138)</f>
        <v/>
      </c>
      <c r="F138" s="5" t="str">
        <f>IF(ISBLANK(業務便入力!L138),"",業務便入力!L138)</f>
        <v/>
      </c>
      <c r="G138" s="5" t="str">
        <f>IF(ISBLANK(業務便入力!N138),"",IF(業務便入力!P138="以上",1,業務便入力!N138))</f>
        <v/>
      </c>
      <c r="H138" s="5" t="str">
        <f>IF(ISBLANK(業務便入力!Q138),"",業務便入力!Q138)</f>
        <v/>
      </c>
      <c r="I138" s="6" t="str">
        <f>IF(ISBLANK(業務便入力!R138),"",業務便入力!R138)</f>
        <v/>
      </c>
      <c r="J138" s="5" t="str">
        <f>IF(ISBLANK(業務便入力!S138),"",業務便入力!S138)</f>
        <v/>
      </c>
      <c r="K138" s="5" t="str">
        <f>IF(ISBLANK(業務便入力!T138),"",業務便入力!T138)</f>
        <v/>
      </c>
      <c r="L138" s="61" t="str">
        <f ca="1">OFFSET(業務便入力!$W138,0,(COLUMN()-COLUMN($L$1))/6)</f>
        <v/>
      </c>
      <c r="M138" s="61" t="e">
        <f>IF($I138="(送料別)",0,VLOOKUP($H138,業務便!$A$20:$O$29,4+(COLUMN()-COLUMN($M$1))/6,FALSE))</f>
        <v>#N/A</v>
      </c>
      <c r="N138" s="62" t="e">
        <f t="shared" ca="1" si="96"/>
        <v>#VALUE!</v>
      </c>
      <c r="O138" s="59" t="e">
        <f t="shared" ca="1" si="97"/>
        <v>#VALUE!</v>
      </c>
      <c r="P138" s="60" t="e">
        <f t="shared" ca="1" si="98"/>
        <v>#VALUE!</v>
      </c>
      <c r="Q138" s="61" t="e">
        <f t="shared" ca="1" si="99"/>
        <v>#VALUE!</v>
      </c>
      <c r="R138" s="61" t="str">
        <f ca="1">OFFSET(業務便入力!$W138,0,(COLUMN()-COLUMN($L$1))/6)</f>
        <v/>
      </c>
      <c r="S138" s="61" t="e">
        <f>IF($I138="(送料別)",0,VLOOKUP($H138,業務便!$A$20:$O$29,4+(COLUMN()-COLUMN($M$1))/6,FALSE))</f>
        <v>#N/A</v>
      </c>
      <c r="T138" s="62" t="e">
        <f t="shared" ca="1" si="100"/>
        <v>#VALUE!</v>
      </c>
      <c r="U138" s="59" t="e">
        <f t="shared" ca="1" si="101"/>
        <v>#VALUE!</v>
      </c>
      <c r="V138" s="60" t="e">
        <f t="shared" ca="1" si="102"/>
        <v>#VALUE!</v>
      </c>
      <c r="W138" s="61" t="e">
        <f t="shared" ca="1" si="103"/>
        <v>#VALUE!</v>
      </c>
      <c r="X138" s="61" t="str">
        <f ca="1">OFFSET(業務便入力!$W138,0,(COLUMN()-COLUMN($L$1))/6)</f>
        <v/>
      </c>
      <c r="Y138" s="61" t="e">
        <f>IF($I138="(送料別)",0,VLOOKUP($H138,業務便!$A$20:$O$29,4+(COLUMN()-COLUMN($M$1))/6,FALSE))</f>
        <v>#N/A</v>
      </c>
      <c r="Z138" s="62" t="e">
        <f t="shared" ca="1" si="104"/>
        <v>#VALUE!</v>
      </c>
      <c r="AA138" s="59" t="e">
        <f t="shared" ca="1" si="105"/>
        <v>#VALUE!</v>
      </c>
      <c r="AB138" s="60" t="e">
        <f t="shared" ca="1" si="106"/>
        <v>#VALUE!</v>
      </c>
      <c r="AC138" s="61" t="e">
        <f t="shared" ca="1" si="107"/>
        <v>#VALUE!</v>
      </c>
      <c r="AD138" s="61" t="str">
        <f ca="1">OFFSET(業務便入力!$W138,0,(COLUMN()-COLUMN($L$1))/6)</f>
        <v/>
      </c>
      <c r="AE138" s="61" t="e">
        <f>IF($I138="(送料別)",0,VLOOKUP($H138,業務便!$A$20:$O$29,4+(COLUMN()-COLUMN($M$1))/6,FALSE))</f>
        <v>#N/A</v>
      </c>
      <c r="AF138" s="62" t="e">
        <f t="shared" ca="1" si="108"/>
        <v>#VALUE!</v>
      </c>
      <c r="AG138" s="59" t="e">
        <f t="shared" ca="1" si="109"/>
        <v>#VALUE!</v>
      </c>
      <c r="AH138" s="60" t="e">
        <f t="shared" ca="1" si="110"/>
        <v>#VALUE!</v>
      </c>
      <c r="AI138" s="61" t="e">
        <f t="shared" ca="1" si="111"/>
        <v>#VALUE!</v>
      </c>
      <c r="AJ138" s="61" t="str">
        <f ca="1">OFFSET(業務便入力!$W138,0,(COLUMN()-COLUMN($L$1))/6)</f>
        <v/>
      </c>
      <c r="AK138" s="61" t="e">
        <f>IF($I138="(送料別)",0,VLOOKUP($H138,業務便!$A$20:$O$29,4+(COLUMN()-COLUMN($M$1))/6,FALSE))</f>
        <v>#N/A</v>
      </c>
      <c r="AL138" s="62" t="e">
        <f t="shared" ca="1" si="112"/>
        <v>#VALUE!</v>
      </c>
      <c r="AM138" s="59" t="e">
        <f t="shared" ca="1" si="113"/>
        <v>#VALUE!</v>
      </c>
      <c r="AN138" s="60" t="e">
        <f t="shared" ca="1" si="114"/>
        <v>#VALUE!</v>
      </c>
      <c r="AO138" s="61" t="e">
        <f t="shared" ca="1" si="115"/>
        <v>#VALUE!</v>
      </c>
      <c r="AP138" s="61" t="str">
        <f ca="1">OFFSET(業務便入力!$W138,0,(COLUMN()-COLUMN($L$1))/6)</f>
        <v/>
      </c>
      <c r="AQ138" s="61" t="e">
        <f>IF($I138="(送料別)",0,VLOOKUP($H138,業務便!$A$20:$O$29,4+(COLUMN()-COLUMN($M$1))/6,FALSE))</f>
        <v>#N/A</v>
      </c>
      <c r="AR138" s="62" t="e">
        <f t="shared" ca="1" si="116"/>
        <v>#VALUE!</v>
      </c>
      <c r="AS138" s="59" t="e">
        <f t="shared" ca="1" si="117"/>
        <v>#VALUE!</v>
      </c>
      <c r="AT138" s="60" t="e">
        <f t="shared" ca="1" si="118"/>
        <v>#VALUE!</v>
      </c>
      <c r="AU138" s="61" t="e">
        <f t="shared" ca="1" si="119"/>
        <v>#VALUE!</v>
      </c>
      <c r="AV138" s="61" t="str">
        <f ca="1">OFFSET(業務便入力!$W138,0,(COLUMN()-COLUMN($L$1))/6)</f>
        <v/>
      </c>
      <c r="AW138" s="61" t="e">
        <f>IF($I138="(送料別)",0,VLOOKUP($H138,業務便!$A$20:$O$29,4+(COLUMN()-COLUMN($M$1))/6,FALSE))</f>
        <v>#N/A</v>
      </c>
      <c r="AX138" s="62" t="e">
        <f t="shared" ca="1" si="120"/>
        <v>#VALUE!</v>
      </c>
      <c r="AY138" s="59" t="e">
        <f t="shared" ca="1" si="121"/>
        <v>#VALUE!</v>
      </c>
      <c r="AZ138" s="60" t="e">
        <f t="shared" ca="1" si="122"/>
        <v>#VALUE!</v>
      </c>
      <c r="BA138" s="61" t="e">
        <f t="shared" ca="1" si="123"/>
        <v>#VALUE!</v>
      </c>
      <c r="BB138" s="61" t="str">
        <f ca="1">OFFSET(業務便入力!$W138,0,(COLUMN()-COLUMN($L$1))/6)</f>
        <v/>
      </c>
      <c r="BC138" s="61" t="e">
        <f>IF($I138="(送料別)",0,VLOOKUP($H138,業務便!$A$20:$O$29,4+(COLUMN()-COLUMN($M$1))/6,FALSE))</f>
        <v>#N/A</v>
      </c>
      <c r="BD138" s="62" t="e">
        <f t="shared" ca="1" si="124"/>
        <v>#VALUE!</v>
      </c>
      <c r="BE138" s="59" t="e">
        <f t="shared" ca="1" si="125"/>
        <v>#VALUE!</v>
      </c>
      <c r="BF138" s="60" t="e">
        <f t="shared" ca="1" si="126"/>
        <v>#VALUE!</v>
      </c>
      <c r="BG138" s="61" t="e">
        <f t="shared" ca="1" si="127"/>
        <v>#VALUE!</v>
      </c>
      <c r="BH138" s="61" t="str">
        <f ca="1">OFFSET(業務便入力!$W138,0,(COLUMN()-COLUMN($L$1))/6)</f>
        <v/>
      </c>
      <c r="BI138" s="61" t="e">
        <f>IF($I138="(送料別)",0,VLOOKUP($H138,業務便!$A$20:$O$29,4+(COLUMN()-COLUMN($M$1))/6,FALSE))</f>
        <v>#N/A</v>
      </c>
      <c r="BJ138" s="62" t="e">
        <f t="shared" ca="1" si="128"/>
        <v>#VALUE!</v>
      </c>
      <c r="BK138" s="59" t="e">
        <f t="shared" ca="1" si="129"/>
        <v>#VALUE!</v>
      </c>
      <c r="BL138" s="60" t="e">
        <f t="shared" ca="1" si="130"/>
        <v>#VALUE!</v>
      </c>
      <c r="BM138" s="61" t="e">
        <f t="shared" ca="1" si="131"/>
        <v>#VALUE!</v>
      </c>
      <c r="BN138" s="61" t="str">
        <f ca="1">OFFSET(業務便入力!$W138,0,(COLUMN()-COLUMN($L$1))/6)</f>
        <v/>
      </c>
      <c r="BO138" s="61" t="e">
        <f>IF($I138="(送料別)",0,VLOOKUP($H138,業務便!$A$20:$O$29,4+(COLUMN()-COLUMN($M$1))/6,FALSE))</f>
        <v>#N/A</v>
      </c>
      <c r="BP138" s="62" t="e">
        <f t="shared" ca="1" si="132"/>
        <v>#VALUE!</v>
      </c>
      <c r="BQ138" s="59" t="e">
        <f t="shared" ca="1" si="133"/>
        <v>#VALUE!</v>
      </c>
      <c r="BR138" s="60" t="e">
        <f t="shared" ca="1" si="134"/>
        <v>#VALUE!</v>
      </c>
      <c r="BS138" s="61" t="e">
        <f t="shared" ca="1" si="135"/>
        <v>#VALUE!</v>
      </c>
      <c r="BT138" s="61" t="str">
        <f ca="1">OFFSET(業務便入力!$W138,0,(COLUMN()-COLUMN($L$1))/6)</f>
        <v/>
      </c>
      <c r="BU138" s="61" t="e">
        <f>IF($I138="(送料別)",0,VLOOKUP($H138,業務便!$A$20:$O$29,4+(COLUMN()-COLUMN($M$1))/6,FALSE))</f>
        <v>#N/A</v>
      </c>
      <c r="BV138" s="62" t="e">
        <f t="shared" ca="1" si="136"/>
        <v>#VALUE!</v>
      </c>
      <c r="BW138" s="59" t="e">
        <f t="shared" ca="1" si="137"/>
        <v>#VALUE!</v>
      </c>
      <c r="BX138" s="60" t="e">
        <f t="shared" ca="1" si="138"/>
        <v>#VALUE!</v>
      </c>
      <c r="BY138" s="61" t="e">
        <f t="shared" ca="1" si="139"/>
        <v>#VALUE!</v>
      </c>
      <c r="BZ138" s="61" t="str">
        <f ca="1">OFFSET(業務便入力!$W138,0,(COLUMN()-COLUMN($L$1))/6)</f>
        <v/>
      </c>
      <c r="CA138" s="61" t="e">
        <f>IF($I138="(送料別)",0,VLOOKUP($H138,業務便!$A$20:$O$29,4+(COLUMN()-COLUMN($M$1))/6,FALSE))</f>
        <v>#N/A</v>
      </c>
      <c r="CB138" s="62" t="e">
        <f t="shared" ca="1" si="140"/>
        <v>#VALUE!</v>
      </c>
      <c r="CC138" s="59" t="e">
        <f t="shared" ca="1" si="141"/>
        <v>#VALUE!</v>
      </c>
      <c r="CD138" s="60" t="e">
        <f t="shared" ca="1" si="142"/>
        <v>#VALUE!</v>
      </c>
      <c r="CE138" s="61" t="e">
        <f t="shared" ca="1" si="143"/>
        <v>#VALUE!</v>
      </c>
    </row>
    <row r="139" spans="1:83">
      <c r="A139" s="6">
        <v>136</v>
      </c>
      <c r="B139" s="158" t="str">
        <f>IF(ISBLANK(業務便入力!B139),"",業務便入力!B139)</f>
        <v/>
      </c>
      <c r="C139" s="5" t="str">
        <f>IF(ISBLANK(業務便入力!C139),"",業務便入力!C139)</f>
        <v/>
      </c>
      <c r="D139" s="15">
        <f>IF(ISBLANK(宅配便仮計算!D139),"",宅配便仮計算!D139)</f>
        <v>0.85</v>
      </c>
      <c r="E139" s="5" t="str">
        <f>IF(ISBLANK(業務便入力!I139),"",業務便入力!I139)</f>
        <v/>
      </c>
      <c r="F139" s="5" t="str">
        <f>IF(ISBLANK(業務便入力!L139),"",業務便入力!L139)</f>
        <v/>
      </c>
      <c r="G139" s="5" t="str">
        <f>IF(ISBLANK(業務便入力!N139),"",IF(業務便入力!P139="以上",1,業務便入力!N139))</f>
        <v/>
      </c>
      <c r="H139" s="5" t="str">
        <f>IF(ISBLANK(業務便入力!Q139),"",業務便入力!Q139)</f>
        <v/>
      </c>
      <c r="I139" s="6" t="str">
        <f>IF(ISBLANK(業務便入力!R139),"",業務便入力!R139)</f>
        <v/>
      </c>
      <c r="J139" s="5" t="str">
        <f>IF(ISBLANK(業務便入力!S139),"",業務便入力!S139)</f>
        <v/>
      </c>
      <c r="K139" s="5" t="str">
        <f>IF(ISBLANK(業務便入力!T139),"",業務便入力!T139)</f>
        <v/>
      </c>
      <c r="L139" s="61" t="str">
        <f ca="1">OFFSET(業務便入力!$W139,0,(COLUMN()-COLUMN($L$1))/6)</f>
        <v/>
      </c>
      <c r="M139" s="61" t="e">
        <f>IF($I139="(送料別)",0,VLOOKUP($H139,業務便!$A$20:$O$29,4+(COLUMN()-COLUMN($M$1))/6,FALSE))</f>
        <v>#N/A</v>
      </c>
      <c r="N139" s="62" t="e">
        <f t="shared" ca="1" si="96"/>
        <v>#VALUE!</v>
      </c>
      <c r="O139" s="59" t="e">
        <f t="shared" ca="1" si="97"/>
        <v>#VALUE!</v>
      </c>
      <c r="P139" s="60" t="e">
        <f t="shared" ca="1" si="98"/>
        <v>#VALUE!</v>
      </c>
      <c r="Q139" s="61" t="e">
        <f t="shared" ca="1" si="99"/>
        <v>#VALUE!</v>
      </c>
      <c r="R139" s="61" t="str">
        <f ca="1">OFFSET(業務便入力!$W139,0,(COLUMN()-COLUMN($L$1))/6)</f>
        <v/>
      </c>
      <c r="S139" s="61" t="e">
        <f>IF($I139="(送料別)",0,VLOOKUP($H139,業務便!$A$20:$O$29,4+(COLUMN()-COLUMN($M$1))/6,FALSE))</f>
        <v>#N/A</v>
      </c>
      <c r="T139" s="62" t="e">
        <f t="shared" ca="1" si="100"/>
        <v>#VALUE!</v>
      </c>
      <c r="U139" s="59" t="e">
        <f t="shared" ca="1" si="101"/>
        <v>#VALUE!</v>
      </c>
      <c r="V139" s="60" t="e">
        <f t="shared" ca="1" si="102"/>
        <v>#VALUE!</v>
      </c>
      <c r="W139" s="61" t="e">
        <f t="shared" ca="1" si="103"/>
        <v>#VALUE!</v>
      </c>
      <c r="X139" s="61" t="str">
        <f ca="1">OFFSET(業務便入力!$W139,0,(COLUMN()-COLUMN($L$1))/6)</f>
        <v/>
      </c>
      <c r="Y139" s="61" t="e">
        <f>IF($I139="(送料別)",0,VLOOKUP($H139,業務便!$A$20:$O$29,4+(COLUMN()-COLUMN($M$1))/6,FALSE))</f>
        <v>#N/A</v>
      </c>
      <c r="Z139" s="62" t="e">
        <f t="shared" ca="1" si="104"/>
        <v>#VALUE!</v>
      </c>
      <c r="AA139" s="59" t="e">
        <f t="shared" ca="1" si="105"/>
        <v>#VALUE!</v>
      </c>
      <c r="AB139" s="60" t="e">
        <f t="shared" ca="1" si="106"/>
        <v>#VALUE!</v>
      </c>
      <c r="AC139" s="61" t="e">
        <f t="shared" ca="1" si="107"/>
        <v>#VALUE!</v>
      </c>
      <c r="AD139" s="61" t="str">
        <f ca="1">OFFSET(業務便入力!$W139,0,(COLUMN()-COLUMN($L$1))/6)</f>
        <v/>
      </c>
      <c r="AE139" s="61" t="e">
        <f>IF($I139="(送料別)",0,VLOOKUP($H139,業務便!$A$20:$O$29,4+(COLUMN()-COLUMN($M$1))/6,FALSE))</f>
        <v>#N/A</v>
      </c>
      <c r="AF139" s="62" t="e">
        <f t="shared" ca="1" si="108"/>
        <v>#VALUE!</v>
      </c>
      <c r="AG139" s="59" t="e">
        <f t="shared" ca="1" si="109"/>
        <v>#VALUE!</v>
      </c>
      <c r="AH139" s="60" t="e">
        <f t="shared" ca="1" si="110"/>
        <v>#VALUE!</v>
      </c>
      <c r="AI139" s="61" t="e">
        <f t="shared" ca="1" si="111"/>
        <v>#VALUE!</v>
      </c>
      <c r="AJ139" s="61" t="str">
        <f ca="1">OFFSET(業務便入力!$W139,0,(COLUMN()-COLUMN($L$1))/6)</f>
        <v/>
      </c>
      <c r="AK139" s="61" t="e">
        <f>IF($I139="(送料別)",0,VLOOKUP($H139,業務便!$A$20:$O$29,4+(COLUMN()-COLUMN($M$1))/6,FALSE))</f>
        <v>#N/A</v>
      </c>
      <c r="AL139" s="62" t="e">
        <f t="shared" ca="1" si="112"/>
        <v>#VALUE!</v>
      </c>
      <c r="AM139" s="59" t="e">
        <f t="shared" ca="1" si="113"/>
        <v>#VALUE!</v>
      </c>
      <c r="AN139" s="60" t="e">
        <f t="shared" ca="1" si="114"/>
        <v>#VALUE!</v>
      </c>
      <c r="AO139" s="61" t="e">
        <f t="shared" ca="1" si="115"/>
        <v>#VALUE!</v>
      </c>
      <c r="AP139" s="61" t="str">
        <f ca="1">OFFSET(業務便入力!$W139,0,(COLUMN()-COLUMN($L$1))/6)</f>
        <v/>
      </c>
      <c r="AQ139" s="61" t="e">
        <f>IF($I139="(送料別)",0,VLOOKUP($H139,業務便!$A$20:$O$29,4+(COLUMN()-COLUMN($M$1))/6,FALSE))</f>
        <v>#N/A</v>
      </c>
      <c r="AR139" s="62" t="e">
        <f t="shared" ca="1" si="116"/>
        <v>#VALUE!</v>
      </c>
      <c r="AS139" s="59" t="e">
        <f t="shared" ca="1" si="117"/>
        <v>#VALUE!</v>
      </c>
      <c r="AT139" s="60" t="e">
        <f t="shared" ca="1" si="118"/>
        <v>#VALUE!</v>
      </c>
      <c r="AU139" s="61" t="e">
        <f t="shared" ca="1" si="119"/>
        <v>#VALUE!</v>
      </c>
      <c r="AV139" s="61" t="str">
        <f ca="1">OFFSET(業務便入力!$W139,0,(COLUMN()-COLUMN($L$1))/6)</f>
        <v/>
      </c>
      <c r="AW139" s="61" t="e">
        <f>IF($I139="(送料別)",0,VLOOKUP($H139,業務便!$A$20:$O$29,4+(COLUMN()-COLUMN($M$1))/6,FALSE))</f>
        <v>#N/A</v>
      </c>
      <c r="AX139" s="62" t="e">
        <f t="shared" ca="1" si="120"/>
        <v>#VALUE!</v>
      </c>
      <c r="AY139" s="59" t="e">
        <f t="shared" ca="1" si="121"/>
        <v>#VALUE!</v>
      </c>
      <c r="AZ139" s="60" t="e">
        <f t="shared" ca="1" si="122"/>
        <v>#VALUE!</v>
      </c>
      <c r="BA139" s="61" t="e">
        <f t="shared" ca="1" si="123"/>
        <v>#VALUE!</v>
      </c>
      <c r="BB139" s="61" t="str">
        <f ca="1">OFFSET(業務便入力!$W139,0,(COLUMN()-COLUMN($L$1))/6)</f>
        <v/>
      </c>
      <c r="BC139" s="61" t="e">
        <f>IF($I139="(送料別)",0,VLOOKUP($H139,業務便!$A$20:$O$29,4+(COLUMN()-COLUMN($M$1))/6,FALSE))</f>
        <v>#N/A</v>
      </c>
      <c r="BD139" s="62" t="e">
        <f t="shared" ca="1" si="124"/>
        <v>#VALUE!</v>
      </c>
      <c r="BE139" s="59" t="e">
        <f t="shared" ca="1" si="125"/>
        <v>#VALUE!</v>
      </c>
      <c r="BF139" s="60" t="e">
        <f t="shared" ca="1" si="126"/>
        <v>#VALUE!</v>
      </c>
      <c r="BG139" s="61" t="e">
        <f t="shared" ca="1" si="127"/>
        <v>#VALUE!</v>
      </c>
      <c r="BH139" s="61" t="str">
        <f ca="1">OFFSET(業務便入力!$W139,0,(COLUMN()-COLUMN($L$1))/6)</f>
        <v/>
      </c>
      <c r="BI139" s="61" t="e">
        <f>IF($I139="(送料別)",0,VLOOKUP($H139,業務便!$A$20:$O$29,4+(COLUMN()-COLUMN($M$1))/6,FALSE))</f>
        <v>#N/A</v>
      </c>
      <c r="BJ139" s="62" t="e">
        <f t="shared" ca="1" si="128"/>
        <v>#VALUE!</v>
      </c>
      <c r="BK139" s="59" t="e">
        <f t="shared" ca="1" si="129"/>
        <v>#VALUE!</v>
      </c>
      <c r="BL139" s="60" t="e">
        <f t="shared" ca="1" si="130"/>
        <v>#VALUE!</v>
      </c>
      <c r="BM139" s="61" t="e">
        <f t="shared" ca="1" si="131"/>
        <v>#VALUE!</v>
      </c>
      <c r="BN139" s="61" t="str">
        <f ca="1">OFFSET(業務便入力!$W139,0,(COLUMN()-COLUMN($L$1))/6)</f>
        <v/>
      </c>
      <c r="BO139" s="61" t="e">
        <f>IF($I139="(送料別)",0,VLOOKUP($H139,業務便!$A$20:$O$29,4+(COLUMN()-COLUMN($M$1))/6,FALSE))</f>
        <v>#N/A</v>
      </c>
      <c r="BP139" s="62" t="e">
        <f t="shared" ca="1" si="132"/>
        <v>#VALUE!</v>
      </c>
      <c r="BQ139" s="59" t="e">
        <f t="shared" ca="1" si="133"/>
        <v>#VALUE!</v>
      </c>
      <c r="BR139" s="60" t="e">
        <f t="shared" ca="1" si="134"/>
        <v>#VALUE!</v>
      </c>
      <c r="BS139" s="61" t="e">
        <f t="shared" ca="1" si="135"/>
        <v>#VALUE!</v>
      </c>
      <c r="BT139" s="61" t="str">
        <f ca="1">OFFSET(業務便入力!$W139,0,(COLUMN()-COLUMN($L$1))/6)</f>
        <v/>
      </c>
      <c r="BU139" s="61" t="e">
        <f>IF($I139="(送料別)",0,VLOOKUP($H139,業務便!$A$20:$O$29,4+(COLUMN()-COLUMN($M$1))/6,FALSE))</f>
        <v>#N/A</v>
      </c>
      <c r="BV139" s="62" t="e">
        <f t="shared" ca="1" si="136"/>
        <v>#VALUE!</v>
      </c>
      <c r="BW139" s="59" t="e">
        <f t="shared" ca="1" si="137"/>
        <v>#VALUE!</v>
      </c>
      <c r="BX139" s="60" t="e">
        <f t="shared" ca="1" si="138"/>
        <v>#VALUE!</v>
      </c>
      <c r="BY139" s="61" t="e">
        <f t="shared" ca="1" si="139"/>
        <v>#VALUE!</v>
      </c>
      <c r="BZ139" s="61" t="str">
        <f ca="1">OFFSET(業務便入力!$W139,0,(COLUMN()-COLUMN($L$1))/6)</f>
        <v/>
      </c>
      <c r="CA139" s="61" t="e">
        <f>IF($I139="(送料別)",0,VLOOKUP($H139,業務便!$A$20:$O$29,4+(COLUMN()-COLUMN($M$1))/6,FALSE))</f>
        <v>#N/A</v>
      </c>
      <c r="CB139" s="62" t="e">
        <f t="shared" ca="1" si="140"/>
        <v>#VALUE!</v>
      </c>
      <c r="CC139" s="59" t="e">
        <f t="shared" ca="1" si="141"/>
        <v>#VALUE!</v>
      </c>
      <c r="CD139" s="60" t="e">
        <f t="shared" ca="1" si="142"/>
        <v>#VALUE!</v>
      </c>
      <c r="CE139" s="61" t="e">
        <f t="shared" ca="1" si="143"/>
        <v>#VALUE!</v>
      </c>
    </row>
    <row r="140" spans="1:83">
      <c r="A140" s="6">
        <v>137</v>
      </c>
      <c r="B140" s="158" t="str">
        <f>IF(ISBLANK(業務便入力!B140),"",業務便入力!B140)</f>
        <v/>
      </c>
      <c r="C140" s="5" t="str">
        <f>IF(ISBLANK(業務便入力!C140),"",業務便入力!C140)</f>
        <v/>
      </c>
      <c r="D140" s="15">
        <f>IF(ISBLANK(宅配便仮計算!D140),"",宅配便仮計算!D140)</f>
        <v>0.85</v>
      </c>
      <c r="E140" s="5" t="str">
        <f>IF(ISBLANK(業務便入力!I140),"",業務便入力!I140)</f>
        <v/>
      </c>
      <c r="F140" s="5" t="str">
        <f>IF(ISBLANK(業務便入力!L140),"",業務便入力!L140)</f>
        <v/>
      </c>
      <c r="G140" s="5" t="str">
        <f>IF(ISBLANK(業務便入力!N140),"",IF(業務便入力!P140="以上",1,業務便入力!N140))</f>
        <v/>
      </c>
      <c r="H140" s="5" t="str">
        <f>IF(ISBLANK(業務便入力!Q140),"",業務便入力!Q140)</f>
        <v/>
      </c>
      <c r="I140" s="6" t="str">
        <f>IF(ISBLANK(業務便入力!R140),"",業務便入力!R140)</f>
        <v/>
      </c>
      <c r="J140" s="5" t="str">
        <f>IF(ISBLANK(業務便入力!S140),"",業務便入力!S140)</f>
        <v/>
      </c>
      <c r="K140" s="5" t="str">
        <f>IF(ISBLANK(業務便入力!T140),"",業務便入力!T140)</f>
        <v/>
      </c>
      <c r="L140" s="61" t="str">
        <f ca="1">OFFSET(業務便入力!$W140,0,(COLUMN()-COLUMN($L$1))/6)</f>
        <v/>
      </c>
      <c r="M140" s="61" t="e">
        <f>IF($I140="(送料別)",0,VLOOKUP($H140,業務便!$A$20:$O$29,4+(COLUMN()-COLUMN($M$1))/6,FALSE))</f>
        <v>#N/A</v>
      </c>
      <c r="N140" s="62" t="e">
        <f t="shared" ca="1" si="96"/>
        <v>#VALUE!</v>
      </c>
      <c r="O140" s="59" t="e">
        <f t="shared" ca="1" si="97"/>
        <v>#VALUE!</v>
      </c>
      <c r="P140" s="60" t="e">
        <f t="shared" ca="1" si="98"/>
        <v>#VALUE!</v>
      </c>
      <c r="Q140" s="61" t="e">
        <f t="shared" ca="1" si="99"/>
        <v>#VALUE!</v>
      </c>
      <c r="R140" s="61" t="str">
        <f ca="1">OFFSET(業務便入力!$W140,0,(COLUMN()-COLUMN($L$1))/6)</f>
        <v/>
      </c>
      <c r="S140" s="61" t="e">
        <f>IF($I140="(送料別)",0,VLOOKUP($H140,業務便!$A$20:$O$29,4+(COLUMN()-COLUMN($M$1))/6,FALSE))</f>
        <v>#N/A</v>
      </c>
      <c r="T140" s="62" t="e">
        <f t="shared" ca="1" si="100"/>
        <v>#VALUE!</v>
      </c>
      <c r="U140" s="59" t="e">
        <f t="shared" ca="1" si="101"/>
        <v>#VALUE!</v>
      </c>
      <c r="V140" s="60" t="e">
        <f t="shared" ca="1" si="102"/>
        <v>#VALUE!</v>
      </c>
      <c r="W140" s="61" t="e">
        <f t="shared" ca="1" si="103"/>
        <v>#VALUE!</v>
      </c>
      <c r="X140" s="61" t="str">
        <f ca="1">OFFSET(業務便入力!$W140,0,(COLUMN()-COLUMN($L$1))/6)</f>
        <v/>
      </c>
      <c r="Y140" s="61" t="e">
        <f>IF($I140="(送料別)",0,VLOOKUP($H140,業務便!$A$20:$O$29,4+(COLUMN()-COLUMN($M$1))/6,FALSE))</f>
        <v>#N/A</v>
      </c>
      <c r="Z140" s="62" t="e">
        <f t="shared" ca="1" si="104"/>
        <v>#VALUE!</v>
      </c>
      <c r="AA140" s="59" t="e">
        <f t="shared" ca="1" si="105"/>
        <v>#VALUE!</v>
      </c>
      <c r="AB140" s="60" t="e">
        <f t="shared" ca="1" si="106"/>
        <v>#VALUE!</v>
      </c>
      <c r="AC140" s="61" t="e">
        <f t="shared" ca="1" si="107"/>
        <v>#VALUE!</v>
      </c>
      <c r="AD140" s="61" t="str">
        <f ca="1">OFFSET(業務便入力!$W140,0,(COLUMN()-COLUMN($L$1))/6)</f>
        <v/>
      </c>
      <c r="AE140" s="61" t="e">
        <f>IF($I140="(送料別)",0,VLOOKUP($H140,業務便!$A$20:$O$29,4+(COLUMN()-COLUMN($M$1))/6,FALSE))</f>
        <v>#N/A</v>
      </c>
      <c r="AF140" s="62" t="e">
        <f t="shared" ca="1" si="108"/>
        <v>#VALUE!</v>
      </c>
      <c r="AG140" s="59" t="e">
        <f t="shared" ca="1" si="109"/>
        <v>#VALUE!</v>
      </c>
      <c r="AH140" s="60" t="e">
        <f t="shared" ca="1" si="110"/>
        <v>#VALUE!</v>
      </c>
      <c r="AI140" s="61" t="e">
        <f t="shared" ca="1" si="111"/>
        <v>#VALUE!</v>
      </c>
      <c r="AJ140" s="61" t="str">
        <f ca="1">OFFSET(業務便入力!$W140,0,(COLUMN()-COLUMN($L$1))/6)</f>
        <v/>
      </c>
      <c r="AK140" s="61" t="e">
        <f>IF($I140="(送料別)",0,VLOOKUP($H140,業務便!$A$20:$O$29,4+(COLUMN()-COLUMN($M$1))/6,FALSE))</f>
        <v>#N/A</v>
      </c>
      <c r="AL140" s="62" t="e">
        <f t="shared" ca="1" si="112"/>
        <v>#VALUE!</v>
      </c>
      <c r="AM140" s="59" t="e">
        <f t="shared" ca="1" si="113"/>
        <v>#VALUE!</v>
      </c>
      <c r="AN140" s="60" t="e">
        <f t="shared" ca="1" si="114"/>
        <v>#VALUE!</v>
      </c>
      <c r="AO140" s="61" t="e">
        <f t="shared" ca="1" si="115"/>
        <v>#VALUE!</v>
      </c>
      <c r="AP140" s="61" t="str">
        <f ca="1">OFFSET(業務便入力!$W140,0,(COLUMN()-COLUMN($L$1))/6)</f>
        <v/>
      </c>
      <c r="AQ140" s="61" t="e">
        <f>IF($I140="(送料別)",0,VLOOKUP($H140,業務便!$A$20:$O$29,4+(COLUMN()-COLUMN($M$1))/6,FALSE))</f>
        <v>#N/A</v>
      </c>
      <c r="AR140" s="62" t="e">
        <f t="shared" ca="1" si="116"/>
        <v>#VALUE!</v>
      </c>
      <c r="AS140" s="59" t="e">
        <f t="shared" ca="1" si="117"/>
        <v>#VALUE!</v>
      </c>
      <c r="AT140" s="60" t="e">
        <f t="shared" ca="1" si="118"/>
        <v>#VALUE!</v>
      </c>
      <c r="AU140" s="61" t="e">
        <f t="shared" ca="1" si="119"/>
        <v>#VALUE!</v>
      </c>
      <c r="AV140" s="61" t="str">
        <f ca="1">OFFSET(業務便入力!$W140,0,(COLUMN()-COLUMN($L$1))/6)</f>
        <v/>
      </c>
      <c r="AW140" s="61" t="e">
        <f>IF($I140="(送料別)",0,VLOOKUP($H140,業務便!$A$20:$O$29,4+(COLUMN()-COLUMN($M$1))/6,FALSE))</f>
        <v>#N/A</v>
      </c>
      <c r="AX140" s="62" t="e">
        <f t="shared" ca="1" si="120"/>
        <v>#VALUE!</v>
      </c>
      <c r="AY140" s="59" t="e">
        <f t="shared" ca="1" si="121"/>
        <v>#VALUE!</v>
      </c>
      <c r="AZ140" s="60" t="e">
        <f t="shared" ca="1" si="122"/>
        <v>#VALUE!</v>
      </c>
      <c r="BA140" s="61" t="e">
        <f t="shared" ca="1" si="123"/>
        <v>#VALUE!</v>
      </c>
      <c r="BB140" s="61" t="str">
        <f ca="1">OFFSET(業務便入力!$W140,0,(COLUMN()-COLUMN($L$1))/6)</f>
        <v/>
      </c>
      <c r="BC140" s="61" t="e">
        <f>IF($I140="(送料別)",0,VLOOKUP($H140,業務便!$A$20:$O$29,4+(COLUMN()-COLUMN($M$1))/6,FALSE))</f>
        <v>#N/A</v>
      </c>
      <c r="BD140" s="62" t="e">
        <f t="shared" ca="1" si="124"/>
        <v>#VALUE!</v>
      </c>
      <c r="BE140" s="59" t="e">
        <f t="shared" ca="1" si="125"/>
        <v>#VALUE!</v>
      </c>
      <c r="BF140" s="60" t="e">
        <f t="shared" ca="1" si="126"/>
        <v>#VALUE!</v>
      </c>
      <c r="BG140" s="61" t="e">
        <f t="shared" ca="1" si="127"/>
        <v>#VALUE!</v>
      </c>
      <c r="BH140" s="61" t="str">
        <f ca="1">OFFSET(業務便入力!$W140,0,(COLUMN()-COLUMN($L$1))/6)</f>
        <v/>
      </c>
      <c r="BI140" s="61" t="e">
        <f>IF($I140="(送料別)",0,VLOOKUP($H140,業務便!$A$20:$O$29,4+(COLUMN()-COLUMN($M$1))/6,FALSE))</f>
        <v>#N/A</v>
      </c>
      <c r="BJ140" s="62" t="e">
        <f t="shared" ca="1" si="128"/>
        <v>#VALUE!</v>
      </c>
      <c r="BK140" s="59" t="e">
        <f t="shared" ca="1" si="129"/>
        <v>#VALUE!</v>
      </c>
      <c r="BL140" s="60" t="e">
        <f t="shared" ca="1" si="130"/>
        <v>#VALUE!</v>
      </c>
      <c r="BM140" s="61" t="e">
        <f t="shared" ca="1" si="131"/>
        <v>#VALUE!</v>
      </c>
      <c r="BN140" s="61" t="str">
        <f ca="1">OFFSET(業務便入力!$W140,0,(COLUMN()-COLUMN($L$1))/6)</f>
        <v/>
      </c>
      <c r="BO140" s="61" t="e">
        <f>IF($I140="(送料別)",0,VLOOKUP($H140,業務便!$A$20:$O$29,4+(COLUMN()-COLUMN($M$1))/6,FALSE))</f>
        <v>#N/A</v>
      </c>
      <c r="BP140" s="62" t="e">
        <f t="shared" ca="1" si="132"/>
        <v>#VALUE!</v>
      </c>
      <c r="BQ140" s="59" t="e">
        <f t="shared" ca="1" si="133"/>
        <v>#VALUE!</v>
      </c>
      <c r="BR140" s="60" t="e">
        <f t="shared" ca="1" si="134"/>
        <v>#VALUE!</v>
      </c>
      <c r="BS140" s="61" t="e">
        <f t="shared" ca="1" si="135"/>
        <v>#VALUE!</v>
      </c>
      <c r="BT140" s="61" t="str">
        <f ca="1">OFFSET(業務便入力!$W140,0,(COLUMN()-COLUMN($L$1))/6)</f>
        <v/>
      </c>
      <c r="BU140" s="61" t="e">
        <f>IF($I140="(送料別)",0,VLOOKUP($H140,業務便!$A$20:$O$29,4+(COLUMN()-COLUMN($M$1))/6,FALSE))</f>
        <v>#N/A</v>
      </c>
      <c r="BV140" s="62" t="e">
        <f t="shared" ca="1" si="136"/>
        <v>#VALUE!</v>
      </c>
      <c r="BW140" s="59" t="e">
        <f t="shared" ca="1" si="137"/>
        <v>#VALUE!</v>
      </c>
      <c r="BX140" s="60" t="e">
        <f t="shared" ca="1" si="138"/>
        <v>#VALUE!</v>
      </c>
      <c r="BY140" s="61" t="e">
        <f t="shared" ca="1" si="139"/>
        <v>#VALUE!</v>
      </c>
      <c r="BZ140" s="61" t="str">
        <f ca="1">OFFSET(業務便入力!$W140,0,(COLUMN()-COLUMN($L$1))/6)</f>
        <v/>
      </c>
      <c r="CA140" s="61" t="e">
        <f>IF($I140="(送料別)",0,VLOOKUP($H140,業務便!$A$20:$O$29,4+(COLUMN()-COLUMN($M$1))/6,FALSE))</f>
        <v>#N/A</v>
      </c>
      <c r="CB140" s="62" t="e">
        <f t="shared" ca="1" si="140"/>
        <v>#VALUE!</v>
      </c>
      <c r="CC140" s="59" t="e">
        <f t="shared" ca="1" si="141"/>
        <v>#VALUE!</v>
      </c>
      <c r="CD140" s="60" t="e">
        <f t="shared" ca="1" si="142"/>
        <v>#VALUE!</v>
      </c>
      <c r="CE140" s="61" t="e">
        <f t="shared" ca="1" si="143"/>
        <v>#VALUE!</v>
      </c>
    </row>
    <row r="141" spans="1:83">
      <c r="A141" s="6">
        <v>138</v>
      </c>
      <c r="B141" s="158" t="str">
        <f>IF(ISBLANK(業務便入力!B141),"",業務便入力!B141)</f>
        <v/>
      </c>
      <c r="C141" s="5" t="str">
        <f>IF(ISBLANK(業務便入力!C141),"",業務便入力!C141)</f>
        <v/>
      </c>
      <c r="D141" s="15">
        <f>IF(ISBLANK(宅配便仮計算!D141),"",宅配便仮計算!D141)</f>
        <v>0.85</v>
      </c>
      <c r="E141" s="5" t="str">
        <f>IF(ISBLANK(業務便入力!I141),"",業務便入力!I141)</f>
        <v/>
      </c>
      <c r="F141" s="5" t="str">
        <f>IF(ISBLANK(業務便入力!L141),"",業務便入力!L141)</f>
        <v/>
      </c>
      <c r="G141" s="5" t="str">
        <f>IF(ISBLANK(業務便入力!N141),"",IF(業務便入力!P141="以上",1,業務便入力!N141))</f>
        <v/>
      </c>
      <c r="H141" s="5" t="str">
        <f>IF(ISBLANK(業務便入力!Q141),"",業務便入力!Q141)</f>
        <v/>
      </c>
      <c r="I141" s="6" t="str">
        <f>IF(ISBLANK(業務便入力!R141),"",業務便入力!R141)</f>
        <v/>
      </c>
      <c r="J141" s="5" t="str">
        <f>IF(ISBLANK(業務便入力!S141),"",業務便入力!S141)</f>
        <v/>
      </c>
      <c r="K141" s="5" t="str">
        <f>IF(ISBLANK(業務便入力!T141),"",業務便入力!T141)</f>
        <v/>
      </c>
      <c r="L141" s="61" t="str">
        <f ca="1">OFFSET(業務便入力!$W141,0,(COLUMN()-COLUMN($L$1))/6)</f>
        <v/>
      </c>
      <c r="M141" s="61" t="e">
        <f>IF($I141="(送料別)",0,VLOOKUP($H141,業務便!$A$20:$O$29,4+(COLUMN()-COLUMN($M$1))/6,FALSE))</f>
        <v>#N/A</v>
      </c>
      <c r="N141" s="62" t="e">
        <f t="shared" ca="1" si="96"/>
        <v>#VALUE!</v>
      </c>
      <c r="O141" s="59" t="e">
        <f t="shared" ca="1" si="97"/>
        <v>#VALUE!</v>
      </c>
      <c r="P141" s="60" t="e">
        <f t="shared" ca="1" si="98"/>
        <v>#VALUE!</v>
      </c>
      <c r="Q141" s="61" t="e">
        <f t="shared" ca="1" si="99"/>
        <v>#VALUE!</v>
      </c>
      <c r="R141" s="61" t="str">
        <f ca="1">OFFSET(業務便入力!$W141,0,(COLUMN()-COLUMN($L$1))/6)</f>
        <v/>
      </c>
      <c r="S141" s="61" t="e">
        <f>IF($I141="(送料別)",0,VLOOKUP($H141,業務便!$A$20:$O$29,4+(COLUMN()-COLUMN($M$1))/6,FALSE))</f>
        <v>#N/A</v>
      </c>
      <c r="T141" s="62" t="e">
        <f t="shared" ca="1" si="100"/>
        <v>#VALUE!</v>
      </c>
      <c r="U141" s="59" t="e">
        <f t="shared" ca="1" si="101"/>
        <v>#VALUE!</v>
      </c>
      <c r="V141" s="60" t="e">
        <f t="shared" ca="1" si="102"/>
        <v>#VALUE!</v>
      </c>
      <c r="W141" s="61" t="e">
        <f t="shared" ca="1" si="103"/>
        <v>#VALUE!</v>
      </c>
      <c r="X141" s="61" t="str">
        <f ca="1">OFFSET(業務便入力!$W141,0,(COLUMN()-COLUMN($L$1))/6)</f>
        <v/>
      </c>
      <c r="Y141" s="61" t="e">
        <f>IF($I141="(送料別)",0,VLOOKUP($H141,業務便!$A$20:$O$29,4+(COLUMN()-COLUMN($M$1))/6,FALSE))</f>
        <v>#N/A</v>
      </c>
      <c r="Z141" s="62" t="e">
        <f t="shared" ca="1" si="104"/>
        <v>#VALUE!</v>
      </c>
      <c r="AA141" s="59" t="e">
        <f t="shared" ca="1" si="105"/>
        <v>#VALUE!</v>
      </c>
      <c r="AB141" s="60" t="e">
        <f t="shared" ca="1" si="106"/>
        <v>#VALUE!</v>
      </c>
      <c r="AC141" s="61" t="e">
        <f t="shared" ca="1" si="107"/>
        <v>#VALUE!</v>
      </c>
      <c r="AD141" s="61" t="str">
        <f ca="1">OFFSET(業務便入力!$W141,0,(COLUMN()-COLUMN($L$1))/6)</f>
        <v/>
      </c>
      <c r="AE141" s="61" t="e">
        <f>IF($I141="(送料別)",0,VLOOKUP($H141,業務便!$A$20:$O$29,4+(COLUMN()-COLUMN($M$1))/6,FALSE))</f>
        <v>#N/A</v>
      </c>
      <c r="AF141" s="62" t="e">
        <f t="shared" ca="1" si="108"/>
        <v>#VALUE!</v>
      </c>
      <c r="AG141" s="59" t="e">
        <f t="shared" ca="1" si="109"/>
        <v>#VALUE!</v>
      </c>
      <c r="AH141" s="60" t="e">
        <f t="shared" ca="1" si="110"/>
        <v>#VALUE!</v>
      </c>
      <c r="AI141" s="61" t="e">
        <f t="shared" ca="1" si="111"/>
        <v>#VALUE!</v>
      </c>
      <c r="AJ141" s="61" t="str">
        <f ca="1">OFFSET(業務便入力!$W141,0,(COLUMN()-COLUMN($L$1))/6)</f>
        <v/>
      </c>
      <c r="AK141" s="61" t="e">
        <f>IF($I141="(送料別)",0,VLOOKUP($H141,業務便!$A$20:$O$29,4+(COLUMN()-COLUMN($M$1))/6,FALSE))</f>
        <v>#N/A</v>
      </c>
      <c r="AL141" s="62" t="e">
        <f t="shared" ca="1" si="112"/>
        <v>#VALUE!</v>
      </c>
      <c r="AM141" s="59" t="e">
        <f t="shared" ca="1" si="113"/>
        <v>#VALUE!</v>
      </c>
      <c r="AN141" s="60" t="e">
        <f t="shared" ca="1" si="114"/>
        <v>#VALUE!</v>
      </c>
      <c r="AO141" s="61" t="e">
        <f t="shared" ca="1" si="115"/>
        <v>#VALUE!</v>
      </c>
      <c r="AP141" s="61" t="str">
        <f ca="1">OFFSET(業務便入力!$W141,0,(COLUMN()-COLUMN($L$1))/6)</f>
        <v/>
      </c>
      <c r="AQ141" s="61" t="e">
        <f>IF($I141="(送料別)",0,VLOOKUP($H141,業務便!$A$20:$O$29,4+(COLUMN()-COLUMN($M$1))/6,FALSE))</f>
        <v>#N/A</v>
      </c>
      <c r="AR141" s="62" t="e">
        <f t="shared" ca="1" si="116"/>
        <v>#VALUE!</v>
      </c>
      <c r="AS141" s="59" t="e">
        <f t="shared" ca="1" si="117"/>
        <v>#VALUE!</v>
      </c>
      <c r="AT141" s="60" t="e">
        <f t="shared" ca="1" si="118"/>
        <v>#VALUE!</v>
      </c>
      <c r="AU141" s="61" t="e">
        <f t="shared" ca="1" si="119"/>
        <v>#VALUE!</v>
      </c>
      <c r="AV141" s="61" t="str">
        <f ca="1">OFFSET(業務便入力!$W141,0,(COLUMN()-COLUMN($L$1))/6)</f>
        <v/>
      </c>
      <c r="AW141" s="61" t="e">
        <f>IF($I141="(送料別)",0,VLOOKUP($H141,業務便!$A$20:$O$29,4+(COLUMN()-COLUMN($M$1))/6,FALSE))</f>
        <v>#N/A</v>
      </c>
      <c r="AX141" s="62" t="e">
        <f t="shared" ca="1" si="120"/>
        <v>#VALUE!</v>
      </c>
      <c r="AY141" s="59" t="e">
        <f t="shared" ca="1" si="121"/>
        <v>#VALUE!</v>
      </c>
      <c r="AZ141" s="60" t="e">
        <f t="shared" ca="1" si="122"/>
        <v>#VALUE!</v>
      </c>
      <c r="BA141" s="61" t="e">
        <f t="shared" ca="1" si="123"/>
        <v>#VALUE!</v>
      </c>
      <c r="BB141" s="61" t="str">
        <f ca="1">OFFSET(業務便入力!$W141,0,(COLUMN()-COLUMN($L$1))/6)</f>
        <v/>
      </c>
      <c r="BC141" s="61" t="e">
        <f>IF($I141="(送料別)",0,VLOOKUP($H141,業務便!$A$20:$O$29,4+(COLUMN()-COLUMN($M$1))/6,FALSE))</f>
        <v>#N/A</v>
      </c>
      <c r="BD141" s="62" t="e">
        <f t="shared" ca="1" si="124"/>
        <v>#VALUE!</v>
      </c>
      <c r="BE141" s="59" t="e">
        <f t="shared" ca="1" si="125"/>
        <v>#VALUE!</v>
      </c>
      <c r="BF141" s="60" t="e">
        <f t="shared" ca="1" si="126"/>
        <v>#VALUE!</v>
      </c>
      <c r="BG141" s="61" t="e">
        <f t="shared" ca="1" si="127"/>
        <v>#VALUE!</v>
      </c>
      <c r="BH141" s="61" t="str">
        <f ca="1">OFFSET(業務便入力!$W141,0,(COLUMN()-COLUMN($L$1))/6)</f>
        <v/>
      </c>
      <c r="BI141" s="61" t="e">
        <f>IF($I141="(送料別)",0,VLOOKUP($H141,業務便!$A$20:$O$29,4+(COLUMN()-COLUMN($M$1))/6,FALSE))</f>
        <v>#N/A</v>
      </c>
      <c r="BJ141" s="62" t="e">
        <f t="shared" ca="1" si="128"/>
        <v>#VALUE!</v>
      </c>
      <c r="BK141" s="59" t="e">
        <f t="shared" ca="1" si="129"/>
        <v>#VALUE!</v>
      </c>
      <c r="BL141" s="60" t="e">
        <f t="shared" ca="1" si="130"/>
        <v>#VALUE!</v>
      </c>
      <c r="BM141" s="61" t="e">
        <f t="shared" ca="1" si="131"/>
        <v>#VALUE!</v>
      </c>
      <c r="BN141" s="61" t="str">
        <f ca="1">OFFSET(業務便入力!$W141,0,(COLUMN()-COLUMN($L$1))/6)</f>
        <v/>
      </c>
      <c r="BO141" s="61" t="e">
        <f>IF($I141="(送料別)",0,VLOOKUP($H141,業務便!$A$20:$O$29,4+(COLUMN()-COLUMN($M$1))/6,FALSE))</f>
        <v>#N/A</v>
      </c>
      <c r="BP141" s="62" t="e">
        <f t="shared" ca="1" si="132"/>
        <v>#VALUE!</v>
      </c>
      <c r="BQ141" s="59" t="e">
        <f t="shared" ca="1" si="133"/>
        <v>#VALUE!</v>
      </c>
      <c r="BR141" s="60" t="e">
        <f t="shared" ca="1" si="134"/>
        <v>#VALUE!</v>
      </c>
      <c r="BS141" s="61" t="e">
        <f t="shared" ca="1" si="135"/>
        <v>#VALUE!</v>
      </c>
      <c r="BT141" s="61" t="str">
        <f ca="1">OFFSET(業務便入力!$W141,0,(COLUMN()-COLUMN($L$1))/6)</f>
        <v/>
      </c>
      <c r="BU141" s="61" t="e">
        <f>IF($I141="(送料別)",0,VLOOKUP($H141,業務便!$A$20:$O$29,4+(COLUMN()-COLUMN($M$1))/6,FALSE))</f>
        <v>#N/A</v>
      </c>
      <c r="BV141" s="62" t="e">
        <f t="shared" ca="1" si="136"/>
        <v>#VALUE!</v>
      </c>
      <c r="BW141" s="59" t="e">
        <f t="shared" ca="1" si="137"/>
        <v>#VALUE!</v>
      </c>
      <c r="BX141" s="60" t="e">
        <f t="shared" ca="1" si="138"/>
        <v>#VALUE!</v>
      </c>
      <c r="BY141" s="61" t="e">
        <f t="shared" ca="1" si="139"/>
        <v>#VALUE!</v>
      </c>
      <c r="BZ141" s="61" t="str">
        <f ca="1">OFFSET(業務便入力!$W141,0,(COLUMN()-COLUMN($L$1))/6)</f>
        <v/>
      </c>
      <c r="CA141" s="61" t="e">
        <f>IF($I141="(送料別)",0,VLOOKUP($H141,業務便!$A$20:$O$29,4+(COLUMN()-COLUMN($M$1))/6,FALSE))</f>
        <v>#N/A</v>
      </c>
      <c r="CB141" s="62" t="e">
        <f t="shared" ca="1" si="140"/>
        <v>#VALUE!</v>
      </c>
      <c r="CC141" s="59" t="e">
        <f t="shared" ca="1" si="141"/>
        <v>#VALUE!</v>
      </c>
      <c r="CD141" s="60" t="e">
        <f t="shared" ca="1" si="142"/>
        <v>#VALUE!</v>
      </c>
      <c r="CE141" s="61" t="e">
        <f t="shared" ca="1" si="143"/>
        <v>#VALUE!</v>
      </c>
    </row>
    <row r="142" spans="1:83">
      <c r="A142" s="6">
        <v>139</v>
      </c>
      <c r="B142" s="158" t="str">
        <f>IF(ISBLANK(業務便入力!B142),"",業務便入力!B142)</f>
        <v/>
      </c>
      <c r="C142" s="5" t="str">
        <f>IF(ISBLANK(業務便入力!C142),"",業務便入力!C142)</f>
        <v/>
      </c>
      <c r="D142" s="15">
        <f>IF(ISBLANK(宅配便仮計算!D142),"",宅配便仮計算!D142)</f>
        <v>0.85</v>
      </c>
      <c r="E142" s="5" t="str">
        <f>IF(ISBLANK(業務便入力!I142),"",業務便入力!I142)</f>
        <v/>
      </c>
      <c r="F142" s="5" t="str">
        <f>IF(ISBLANK(業務便入力!L142),"",業務便入力!L142)</f>
        <v/>
      </c>
      <c r="G142" s="5" t="str">
        <f>IF(ISBLANK(業務便入力!N142),"",IF(業務便入力!P142="以上",1,業務便入力!N142))</f>
        <v/>
      </c>
      <c r="H142" s="5" t="str">
        <f>IF(ISBLANK(業務便入力!Q142),"",業務便入力!Q142)</f>
        <v/>
      </c>
      <c r="I142" s="6" t="str">
        <f>IF(ISBLANK(業務便入力!R142),"",業務便入力!R142)</f>
        <v/>
      </c>
      <c r="J142" s="5" t="str">
        <f>IF(ISBLANK(業務便入力!S142),"",業務便入力!S142)</f>
        <v/>
      </c>
      <c r="K142" s="5" t="str">
        <f>IF(ISBLANK(業務便入力!T142),"",業務便入力!T142)</f>
        <v/>
      </c>
      <c r="L142" s="61" t="str">
        <f ca="1">OFFSET(業務便入力!$W142,0,(COLUMN()-COLUMN($L$1))/6)</f>
        <v/>
      </c>
      <c r="M142" s="61" t="e">
        <f>IF($I142="(送料別)",0,VLOOKUP($H142,業務便!$A$20:$O$29,4+(COLUMN()-COLUMN($M$1))/6,FALSE))</f>
        <v>#N/A</v>
      </c>
      <c r="N142" s="62" t="e">
        <f t="shared" ca="1" si="96"/>
        <v>#VALUE!</v>
      </c>
      <c r="O142" s="59" t="e">
        <f t="shared" ca="1" si="97"/>
        <v>#VALUE!</v>
      </c>
      <c r="P142" s="60" t="e">
        <f t="shared" ca="1" si="98"/>
        <v>#VALUE!</v>
      </c>
      <c r="Q142" s="61" t="e">
        <f t="shared" ca="1" si="99"/>
        <v>#VALUE!</v>
      </c>
      <c r="R142" s="61" t="str">
        <f ca="1">OFFSET(業務便入力!$W142,0,(COLUMN()-COLUMN($L$1))/6)</f>
        <v/>
      </c>
      <c r="S142" s="61" t="e">
        <f>IF($I142="(送料別)",0,VLOOKUP($H142,業務便!$A$20:$O$29,4+(COLUMN()-COLUMN($M$1))/6,FALSE))</f>
        <v>#N/A</v>
      </c>
      <c r="T142" s="62" t="e">
        <f t="shared" ca="1" si="100"/>
        <v>#VALUE!</v>
      </c>
      <c r="U142" s="59" t="e">
        <f t="shared" ca="1" si="101"/>
        <v>#VALUE!</v>
      </c>
      <c r="V142" s="60" t="e">
        <f t="shared" ca="1" si="102"/>
        <v>#VALUE!</v>
      </c>
      <c r="W142" s="61" t="e">
        <f t="shared" ca="1" si="103"/>
        <v>#VALUE!</v>
      </c>
      <c r="X142" s="61" t="str">
        <f ca="1">OFFSET(業務便入力!$W142,0,(COLUMN()-COLUMN($L$1))/6)</f>
        <v/>
      </c>
      <c r="Y142" s="61" t="e">
        <f>IF($I142="(送料別)",0,VLOOKUP($H142,業務便!$A$20:$O$29,4+(COLUMN()-COLUMN($M$1))/6,FALSE))</f>
        <v>#N/A</v>
      </c>
      <c r="Z142" s="62" t="e">
        <f t="shared" ca="1" si="104"/>
        <v>#VALUE!</v>
      </c>
      <c r="AA142" s="59" t="e">
        <f t="shared" ca="1" si="105"/>
        <v>#VALUE!</v>
      </c>
      <c r="AB142" s="60" t="e">
        <f t="shared" ca="1" si="106"/>
        <v>#VALUE!</v>
      </c>
      <c r="AC142" s="61" t="e">
        <f t="shared" ca="1" si="107"/>
        <v>#VALUE!</v>
      </c>
      <c r="AD142" s="61" t="str">
        <f ca="1">OFFSET(業務便入力!$W142,0,(COLUMN()-COLUMN($L$1))/6)</f>
        <v/>
      </c>
      <c r="AE142" s="61" t="e">
        <f>IF($I142="(送料別)",0,VLOOKUP($H142,業務便!$A$20:$O$29,4+(COLUMN()-COLUMN($M$1))/6,FALSE))</f>
        <v>#N/A</v>
      </c>
      <c r="AF142" s="62" t="e">
        <f t="shared" ca="1" si="108"/>
        <v>#VALUE!</v>
      </c>
      <c r="AG142" s="59" t="e">
        <f t="shared" ca="1" si="109"/>
        <v>#VALUE!</v>
      </c>
      <c r="AH142" s="60" t="e">
        <f t="shared" ca="1" si="110"/>
        <v>#VALUE!</v>
      </c>
      <c r="AI142" s="61" t="e">
        <f t="shared" ca="1" si="111"/>
        <v>#VALUE!</v>
      </c>
      <c r="AJ142" s="61" t="str">
        <f ca="1">OFFSET(業務便入力!$W142,0,(COLUMN()-COLUMN($L$1))/6)</f>
        <v/>
      </c>
      <c r="AK142" s="61" t="e">
        <f>IF($I142="(送料別)",0,VLOOKUP($H142,業務便!$A$20:$O$29,4+(COLUMN()-COLUMN($M$1))/6,FALSE))</f>
        <v>#N/A</v>
      </c>
      <c r="AL142" s="62" t="e">
        <f t="shared" ca="1" si="112"/>
        <v>#VALUE!</v>
      </c>
      <c r="AM142" s="59" t="e">
        <f t="shared" ca="1" si="113"/>
        <v>#VALUE!</v>
      </c>
      <c r="AN142" s="60" t="e">
        <f t="shared" ca="1" si="114"/>
        <v>#VALUE!</v>
      </c>
      <c r="AO142" s="61" t="e">
        <f t="shared" ca="1" si="115"/>
        <v>#VALUE!</v>
      </c>
      <c r="AP142" s="61" t="str">
        <f ca="1">OFFSET(業務便入力!$W142,0,(COLUMN()-COLUMN($L$1))/6)</f>
        <v/>
      </c>
      <c r="AQ142" s="61" t="e">
        <f>IF($I142="(送料別)",0,VLOOKUP($H142,業務便!$A$20:$O$29,4+(COLUMN()-COLUMN($M$1))/6,FALSE))</f>
        <v>#N/A</v>
      </c>
      <c r="AR142" s="62" t="e">
        <f t="shared" ca="1" si="116"/>
        <v>#VALUE!</v>
      </c>
      <c r="AS142" s="59" t="e">
        <f t="shared" ca="1" si="117"/>
        <v>#VALUE!</v>
      </c>
      <c r="AT142" s="60" t="e">
        <f t="shared" ca="1" si="118"/>
        <v>#VALUE!</v>
      </c>
      <c r="AU142" s="61" t="e">
        <f t="shared" ca="1" si="119"/>
        <v>#VALUE!</v>
      </c>
      <c r="AV142" s="61" t="str">
        <f ca="1">OFFSET(業務便入力!$W142,0,(COLUMN()-COLUMN($L$1))/6)</f>
        <v/>
      </c>
      <c r="AW142" s="61" t="e">
        <f>IF($I142="(送料別)",0,VLOOKUP($H142,業務便!$A$20:$O$29,4+(COLUMN()-COLUMN($M$1))/6,FALSE))</f>
        <v>#N/A</v>
      </c>
      <c r="AX142" s="62" t="e">
        <f t="shared" ca="1" si="120"/>
        <v>#VALUE!</v>
      </c>
      <c r="AY142" s="59" t="e">
        <f t="shared" ca="1" si="121"/>
        <v>#VALUE!</v>
      </c>
      <c r="AZ142" s="60" t="e">
        <f t="shared" ca="1" si="122"/>
        <v>#VALUE!</v>
      </c>
      <c r="BA142" s="61" t="e">
        <f t="shared" ca="1" si="123"/>
        <v>#VALUE!</v>
      </c>
      <c r="BB142" s="61" t="str">
        <f ca="1">OFFSET(業務便入力!$W142,0,(COLUMN()-COLUMN($L$1))/6)</f>
        <v/>
      </c>
      <c r="BC142" s="61" t="e">
        <f>IF($I142="(送料別)",0,VLOOKUP($H142,業務便!$A$20:$O$29,4+(COLUMN()-COLUMN($M$1))/6,FALSE))</f>
        <v>#N/A</v>
      </c>
      <c r="BD142" s="62" t="e">
        <f t="shared" ca="1" si="124"/>
        <v>#VALUE!</v>
      </c>
      <c r="BE142" s="59" t="e">
        <f t="shared" ca="1" si="125"/>
        <v>#VALUE!</v>
      </c>
      <c r="BF142" s="60" t="e">
        <f t="shared" ca="1" si="126"/>
        <v>#VALUE!</v>
      </c>
      <c r="BG142" s="61" t="e">
        <f t="shared" ca="1" si="127"/>
        <v>#VALUE!</v>
      </c>
      <c r="BH142" s="61" t="str">
        <f ca="1">OFFSET(業務便入力!$W142,0,(COLUMN()-COLUMN($L$1))/6)</f>
        <v/>
      </c>
      <c r="BI142" s="61" t="e">
        <f>IF($I142="(送料別)",0,VLOOKUP($H142,業務便!$A$20:$O$29,4+(COLUMN()-COLUMN($M$1))/6,FALSE))</f>
        <v>#N/A</v>
      </c>
      <c r="BJ142" s="62" t="e">
        <f t="shared" ca="1" si="128"/>
        <v>#VALUE!</v>
      </c>
      <c r="BK142" s="59" t="e">
        <f t="shared" ca="1" si="129"/>
        <v>#VALUE!</v>
      </c>
      <c r="BL142" s="60" t="e">
        <f t="shared" ca="1" si="130"/>
        <v>#VALUE!</v>
      </c>
      <c r="BM142" s="61" t="e">
        <f t="shared" ca="1" si="131"/>
        <v>#VALUE!</v>
      </c>
      <c r="BN142" s="61" t="str">
        <f ca="1">OFFSET(業務便入力!$W142,0,(COLUMN()-COLUMN($L$1))/6)</f>
        <v/>
      </c>
      <c r="BO142" s="61" t="e">
        <f>IF($I142="(送料別)",0,VLOOKUP($H142,業務便!$A$20:$O$29,4+(COLUMN()-COLUMN($M$1))/6,FALSE))</f>
        <v>#N/A</v>
      </c>
      <c r="BP142" s="62" t="e">
        <f t="shared" ca="1" si="132"/>
        <v>#VALUE!</v>
      </c>
      <c r="BQ142" s="59" t="e">
        <f t="shared" ca="1" si="133"/>
        <v>#VALUE!</v>
      </c>
      <c r="BR142" s="60" t="e">
        <f t="shared" ca="1" si="134"/>
        <v>#VALUE!</v>
      </c>
      <c r="BS142" s="61" t="e">
        <f t="shared" ca="1" si="135"/>
        <v>#VALUE!</v>
      </c>
      <c r="BT142" s="61" t="str">
        <f ca="1">OFFSET(業務便入力!$W142,0,(COLUMN()-COLUMN($L$1))/6)</f>
        <v/>
      </c>
      <c r="BU142" s="61" t="e">
        <f>IF($I142="(送料別)",0,VLOOKUP($H142,業務便!$A$20:$O$29,4+(COLUMN()-COLUMN($M$1))/6,FALSE))</f>
        <v>#N/A</v>
      </c>
      <c r="BV142" s="62" t="e">
        <f t="shared" ca="1" si="136"/>
        <v>#VALUE!</v>
      </c>
      <c r="BW142" s="59" t="e">
        <f t="shared" ca="1" si="137"/>
        <v>#VALUE!</v>
      </c>
      <c r="BX142" s="60" t="e">
        <f t="shared" ca="1" si="138"/>
        <v>#VALUE!</v>
      </c>
      <c r="BY142" s="61" t="e">
        <f t="shared" ca="1" si="139"/>
        <v>#VALUE!</v>
      </c>
      <c r="BZ142" s="61" t="str">
        <f ca="1">OFFSET(業務便入力!$W142,0,(COLUMN()-COLUMN($L$1))/6)</f>
        <v/>
      </c>
      <c r="CA142" s="61" t="e">
        <f>IF($I142="(送料別)",0,VLOOKUP($H142,業務便!$A$20:$O$29,4+(COLUMN()-COLUMN($M$1))/6,FALSE))</f>
        <v>#N/A</v>
      </c>
      <c r="CB142" s="62" t="e">
        <f t="shared" ca="1" si="140"/>
        <v>#VALUE!</v>
      </c>
      <c r="CC142" s="59" t="e">
        <f t="shared" ca="1" si="141"/>
        <v>#VALUE!</v>
      </c>
      <c r="CD142" s="60" t="e">
        <f t="shared" ca="1" si="142"/>
        <v>#VALUE!</v>
      </c>
      <c r="CE142" s="61" t="e">
        <f t="shared" ca="1" si="143"/>
        <v>#VALUE!</v>
      </c>
    </row>
    <row r="143" spans="1:83">
      <c r="A143" s="6">
        <v>140</v>
      </c>
      <c r="B143" s="158" t="str">
        <f>IF(ISBLANK(業務便入力!B143),"",業務便入力!B143)</f>
        <v/>
      </c>
      <c r="C143" s="5" t="str">
        <f>IF(ISBLANK(業務便入力!C143),"",業務便入力!C143)</f>
        <v/>
      </c>
      <c r="D143" s="15">
        <f>IF(ISBLANK(宅配便仮計算!D143),"",宅配便仮計算!D143)</f>
        <v>0.85</v>
      </c>
      <c r="E143" s="5" t="str">
        <f>IF(ISBLANK(業務便入力!I143),"",業務便入力!I143)</f>
        <v/>
      </c>
      <c r="F143" s="5" t="str">
        <f>IF(ISBLANK(業務便入力!L143),"",業務便入力!L143)</f>
        <v/>
      </c>
      <c r="G143" s="5" t="str">
        <f>IF(ISBLANK(業務便入力!N143),"",IF(業務便入力!P143="以上",1,業務便入力!N143))</f>
        <v/>
      </c>
      <c r="H143" s="5" t="str">
        <f>IF(ISBLANK(業務便入力!Q143),"",業務便入力!Q143)</f>
        <v/>
      </c>
      <c r="I143" s="6" t="str">
        <f>IF(ISBLANK(業務便入力!R143),"",業務便入力!R143)</f>
        <v/>
      </c>
      <c r="J143" s="5" t="str">
        <f>IF(ISBLANK(業務便入力!S143),"",業務便入力!S143)</f>
        <v/>
      </c>
      <c r="K143" s="5" t="str">
        <f>IF(ISBLANK(業務便入力!T143),"",業務便入力!T143)</f>
        <v/>
      </c>
      <c r="L143" s="61" t="str">
        <f ca="1">OFFSET(業務便入力!$W143,0,(COLUMN()-COLUMN($L$1))/6)</f>
        <v/>
      </c>
      <c r="M143" s="61" t="e">
        <f>IF($I143="(送料別)",0,VLOOKUP($H143,業務便!$A$20:$O$29,4+(COLUMN()-COLUMN($M$1))/6,FALSE))</f>
        <v>#N/A</v>
      </c>
      <c r="N143" s="62" t="e">
        <f t="shared" ca="1" si="96"/>
        <v>#VALUE!</v>
      </c>
      <c r="O143" s="59" t="e">
        <f t="shared" ca="1" si="97"/>
        <v>#VALUE!</v>
      </c>
      <c r="P143" s="60" t="e">
        <f t="shared" ca="1" si="98"/>
        <v>#VALUE!</v>
      </c>
      <c r="Q143" s="61" t="e">
        <f t="shared" ca="1" si="99"/>
        <v>#VALUE!</v>
      </c>
      <c r="R143" s="61" t="str">
        <f ca="1">OFFSET(業務便入力!$W143,0,(COLUMN()-COLUMN($L$1))/6)</f>
        <v/>
      </c>
      <c r="S143" s="61" t="e">
        <f>IF($I143="(送料別)",0,VLOOKUP($H143,業務便!$A$20:$O$29,4+(COLUMN()-COLUMN($M$1))/6,FALSE))</f>
        <v>#N/A</v>
      </c>
      <c r="T143" s="62" t="e">
        <f t="shared" ca="1" si="100"/>
        <v>#VALUE!</v>
      </c>
      <c r="U143" s="59" t="e">
        <f t="shared" ca="1" si="101"/>
        <v>#VALUE!</v>
      </c>
      <c r="V143" s="60" t="e">
        <f t="shared" ca="1" si="102"/>
        <v>#VALUE!</v>
      </c>
      <c r="W143" s="61" t="e">
        <f t="shared" ca="1" si="103"/>
        <v>#VALUE!</v>
      </c>
      <c r="X143" s="61" t="str">
        <f ca="1">OFFSET(業務便入力!$W143,0,(COLUMN()-COLUMN($L$1))/6)</f>
        <v/>
      </c>
      <c r="Y143" s="61" t="e">
        <f>IF($I143="(送料別)",0,VLOOKUP($H143,業務便!$A$20:$O$29,4+(COLUMN()-COLUMN($M$1))/6,FALSE))</f>
        <v>#N/A</v>
      </c>
      <c r="Z143" s="62" t="e">
        <f t="shared" ca="1" si="104"/>
        <v>#VALUE!</v>
      </c>
      <c r="AA143" s="59" t="e">
        <f t="shared" ca="1" si="105"/>
        <v>#VALUE!</v>
      </c>
      <c r="AB143" s="60" t="e">
        <f t="shared" ca="1" si="106"/>
        <v>#VALUE!</v>
      </c>
      <c r="AC143" s="61" t="e">
        <f t="shared" ca="1" si="107"/>
        <v>#VALUE!</v>
      </c>
      <c r="AD143" s="61" t="str">
        <f ca="1">OFFSET(業務便入力!$W143,0,(COLUMN()-COLUMN($L$1))/6)</f>
        <v/>
      </c>
      <c r="AE143" s="61" t="e">
        <f>IF($I143="(送料別)",0,VLOOKUP($H143,業務便!$A$20:$O$29,4+(COLUMN()-COLUMN($M$1))/6,FALSE))</f>
        <v>#N/A</v>
      </c>
      <c r="AF143" s="62" t="e">
        <f t="shared" ca="1" si="108"/>
        <v>#VALUE!</v>
      </c>
      <c r="AG143" s="59" t="e">
        <f t="shared" ca="1" si="109"/>
        <v>#VALUE!</v>
      </c>
      <c r="AH143" s="60" t="e">
        <f t="shared" ca="1" si="110"/>
        <v>#VALUE!</v>
      </c>
      <c r="AI143" s="61" t="e">
        <f t="shared" ca="1" si="111"/>
        <v>#VALUE!</v>
      </c>
      <c r="AJ143" s="61" t="str">
        <f ca="1">OFFSET(業務便入力!$W143,0,(COLUMN()-COLUMN($L$1))/6)</f>
        <v/>
      </c>
      <c r="AK143" s="61" t="e">
        <f>IF($I143="(送料別)",0,VLOOKUP($H143,業務便!$A$20:$O$29,4+(COLUMN()-COLUMN($M$1))/6,FALSE))</f>
        <v>#N/A</v>
      </c>
      <c r="AL143" s="62" t="e">
        <f t="shared" ca="1" si="112"/>
        <v>#VALUE!</v>
      </c>
      <c r="AM143" s="59" t="e">
        <f t="shared" ca="1" si="113"/>
        <v>#VALUE!</v>
      </c>
      <c r="AN143" s="60" t="e">
        <f t="shared" ca="1" si="114"/>
        <v>#VALUE!</v>
      </c>
      <c r="AO143" s="61" t="e">
        <f t="shared" ca="1" si="115"/>
        <v>#VALUE!</v>
      </c>
      <c r="AP143" s="61" t="str">
        <f ca="1">OFFSET(業務便入力!$W143,0,(COLUMN()-COLUMN($L$1))/6)</f>
        <v/>
      </c>
      <c r="AQ143" s="61" t="e">
        <f>IF($I143="(送料別)",0,VLOOKUP($H143,業務便!$A$20:$O$29,4+(COLUMN()-COLUMN($M$1))/6,FALSE))</f>
        <v>#N/A</v>
      </c>
      <c r="AR143" s="62" t="e">
        <f t="shared" ca="1" si="116"/>
        <v>#VALUE!</v>
      </c>
      <c r="AS143" s="59" t="e">
        <f t="shared" ca="1" si="117"/>
        <v>#VALUE!</v>
      </c>
      <c r="AT143" s="60" t="e">
        <f t="shared" ca="1" si="118"/>
        <v>#VALUE!</v>
      </c>
      <c r="AU143" s="61" t="e">
        <f t="shared" ca="1" si="119"/>
        <v>#VALUE!</v>
      </c>
      <c r="AV143" s="61" t="str">
        <f ca="1">OFFSET(業務便入力!$W143,0,(COLUMN()-COLUMN($L$1))/6)</f>
        <v/>
      </c>
      <c r="AW143" s="61" t="e">
        <f>IF($I143="(送料別)",0,VLOOKUP($H143,業務便!$A$20:$O$29,4+(COLUMN()-COLUMN($M$1))/6,FALSE))</f>
        <v>#N/A</v>
      </c>
      <c r="AX143" s="62" t="e">
        <f t="shared" ca="1" si="120"/>
        <v>#VALUE!</v>
      </c>
      <c r="AY143" s="59" t="e">
        <f t="shared" ca="1" si="121"/>
        <v>#VALUE!</v>
      </c>
      <c r="AZ143" s="60" t="e">
        <f t="shared" ca="1" si="122"/>
        <v>#VALUE!</v>
      </c>
      <c r="BA143" s="61" t="e">
        <f t="shared" ca="1" si="123"/>
        <v>#VALUE!</v>
      </c>
      <c r="BB143" s="61" t="str">
        <f ca="1">OFFSET(業務便入力!$W143,0,(COLUMN()-COLUMN($L$1))/6)</f>
        <v/>
      </c>
      <c r="BC143" s="61" t="e">
        <f>IF($I143="(送料別)",0,VLOOKUP($H143,業務便!$A$20:$O$29,4+(COLUMN()-COLUMN($M$1))/6,FALSE))</f>
        <v>#N/A</v>
      </c>
      <c r="BD143" s="62" t="e">
        <f t="shared" ca="1" si="124"/>
        <v>#VALUE!</v>
      </c>
      <c r="BE143" s="59" t="e">
        <f t="shared" ca="1" si="125"/>
        <v>#VALUE!</v>
      </c>
      <c r="BF143" s="60" t="e">
        <f t="shared" ca="1" si="126"/>
        <v>#VALUE!</v>
      </c>
      <c r="BG143" s="61" t="e">
        <f t="shared" ca="1" si="127"/>
        <v>#VALUE!</v>
      </c>
      <c r="BH143" s="61" t="str">
        <f ca="1">OFFSET(業務便入力!$W143,0,(COLUMN()-COLUMN($L$1))/6)</f>
        <v/>
      </c>
      <c r="BI143" s="61" t="e">
        <f>IF($I143="(送料別)",0,VLOOKUP($H143,業務便!$A$20:$O$29,4+(COLUMN()-COLUMN($M$1))/6,FALSE))</f>
        <v>#N/A</v>
      </c>
      <c r="BJ143" s="62" t="e">
        <f t="shared" ca="1" si="128"/>
        <v>#VALUE!</v>
      </c>
      <c r="BK143" s="59" t="e">
        <f t="shared" ca="1" si="129"/>
        <v>#VALUE!</v>
      </c>
      <c r="BL143" s="60" t="e">
        <f t="shared" ca="1" si="130"/>
        <v>#VALUE!</v>
      </c>
      <c r="BM143" s="61" t="e">
        <f t="shared" ca="1" si="131"/>
        <v>#VALUE!</v>
      </c>
      <c r="BN143" s="61" t="str">
        <f ca="1">OFFSET(業務便入力!$W143,0,(COLUMN()-COLUMN($L$1))/6)</f>
        <v/>
      </c>
      <c r="BO143" s="61" t="e">
        <f>IF($I143="(送料別)",0,VLOOKUP($H143,業務便!$A$20:$O$29,4+(COLUMN()-COLUMN($M$1))/6,FALSE))</f>
        <v>#N/A</v>
      </c>
      <c r="BP143" s="62" t="e">
        <f t="shared" ca="1" si="132"/>
        <v>#VALUE!</v>
      </c>
      <c r="BQ143" s="59" t="e">
        <f t="shared" ca="1" si="133"/>
        <v>#VALUE!</v>
      </c>
      <c r="BR143" s="60" t="e">
        <f t="shared" ca="1" si="134"/>
        <v>#VALUE!</v>
      </c>
      <c r="BS143" s="61" t="e">
        <f t="shared" ca="1" si="135"/>
        <v>#VALUE!</v>
      </c>
      <c r="BT143" s="61" t="str">
        <f ca="1">OFFSET(業務便入力!$W143,0,(COLUMN()-COLUMN($L$1))/6)</f>
        <v/>
      </c>
      <c r="BU143" s="61" t="e">
        <f>IF($I143="(送料別)",0,VLOOKUP($H143,業務便!$A$20:$O$29,4+(COLUMN()-COLUMN($M$1))/6,FALSE))</f>
        <v>#N/A</v>
      </c>
      <c r="BV143" s="62" t="e">
        <f t="shared" ca="1" si="136"/>
        <v>#VALUE!</v>
      </c>
      <c r="BW143" s="59" t="e">
        <f t="shared" ca="1" si="137"/>
        <v>#VALUE!</v>
      </c>
      <c r="BX143" s="60" t="e">
        <f t="shared" ca="1" si="138"/>
        <v>#VALUE!</v>
      </c>
      <c r="BY143" s="61" t="e">
        <f t="shared" ca="1" si="139"/>
        <v>#VALUE!</v>
      </c>
      <c r="BZ143" s="61" t="str">
        <f ca="1">OFFSET(業務便入力!$W143,0,(COLUMN()-COLUMN($L$1))/6)</f>
        <v/>
      </c>
      <c r="CA143" s="61" t="e">
        <f>IF($I143="(送料別)",0,VLOOKUP($H143,業務便!$A$20:$O$29,4+(COLUMN()-COLUMN($M$1))/6,FALSE))</f>
        <v>#N/A</v>
      </c>
      <c r="CB143" s="62" t="e">
        <f t="shared" ca="1" si="140"/>
        <v>#VALUE!</v>
      </c>
      <c r="CC143" s="59" t="e">
        <f t="shared" ca="1" si="141"/>
        <v>#VALUE!</v>
      </c>
      <c r="CD143" s="60" t="e">
        <f t="shared" ca="1" si="142"/>
        <v>#VALUE!</v>
      </c>
      <c r="CE143" s="61" t="e">
        <f t="shared" ca="1" si="143"/>
        <v>#VALUE!</v>
      </c>
    </row>
    <row r="144" spans="1:83">
      <c r="A144" s="6">
        <v>141</v>
      </c>
      <c r="B144" s="158" t="str">
        <f>IF(ISBLANK(業務便入力!B144),"",業務便入力!B144)</f>
        <v/>
      </c>
      <c r="C144" s="5" t="str">
        <f>IF(ISBLANK(業務便入力!C144),"",業務便入力!C144)</f>
        <v/>
      </c>
      <c r="D144" s="15">
        <f>IF(ISBLANK(宅配便仮計算!D144),"",宅配便仮計算!D144)</f>
        <v>0.85</v>
      </c>
      <c r="E144" s="5" t="str">
        <f>IF(ISBLANK(業務便入力!I144),"",業務便入力!I144)</f>
        <v/>
      </c>
      <c r="F144" s="5" t="str">
        <f>IF(ISBLANK(業務便入力!L144),"",業務便入力!L144)</f>
        <v/>
      </c>
      <c r="G144" s="5" t="str">
        <f>IF(ISBLANK(業務便入力!N144),"",IF(業務便入力!P144="以上",1,業務便入力!N144))</f>
        <v/>
      </c>
      <c r="H144" s="5" t="str">
        <f>IF(ISBLANK(業務便入力!Q144),"",業務便入力!Q144)</f>
        <v/>
      </c>
      <c r="I144" s="6" t="str">
        <f>IF(ISBLANK(業務便入力!R144),"",業務便入力!R144)</f>
        <v/>
      </c>
      <c r="J144" s="5" t="str">
        <f>IF(ISBLANK(業務便入力!S144),"",業務便入力!S144)</f>
        <v/>
      </c>
      <c r="K144" s="5" t="str">
        <f>IF(ISBLANK(業務便入力!T144),"",業務便入力!T144)</f>
        <v/>
      </c>
      <c r="L144" s="61" t="str">
        <f ca="1">OFFSET(業務便入力!$W144,0,(COLUMN()-COLUMN($L$1))/6)</f>
        <v/>
      </c>
      <c r="M144" s="61" t="e">
        <f>IF($I144="(送料別)",0,VLOOKUP($H144,業務便!$A$20:$O$29,4+(COLUMN()-COLUMN($M$1))/6,FALSE))</f>
        <v>#N/A</v>
      </c>
      <c r="N144" s="62" t="e">
        <f t="shared" ca="1" si="96"/>
        <v>#VALUE!</v>
      </c>
      <c r="O144" s="59" t="e">
        <f t="shared" ca="1" si="97"/>
        <v>#VALUE!</v>
      </c>
      <c r="P144" s="60" t="e">
        <f t="shared" ca="1" si="98"/>
        <v>#VALUE!</v>
      </c>
      <c r="Q144" s="61" t="e">
        <f t="shared" ca="1" si="99"/>
        <v>#VALUE!</v>
      </c>
      <c r="R144" s="61" t="str">
        <f ca="1">OFFSET(業務便入力!$W144,0,(COLUMN()-COLUMN($L$1))/6)</f>
        <v/>
      </c>
      <c r="S144" s="61" t="e">
        <f>IF($I144="(送料別)",0,VLOOKUP($H144,業務便!$A$20:$O$29,4+(COLUMN()-COLUMN($M$1))/6,FALSE))</f>
        <v>#N/A</v>
      </c>
      <c r="T144" s="62" t="e">
        <f t="shared" ca="1" si="100"/>
        <v>#VALUE!</v>
      </c>
      <c r="U144" s="59" t="e">
        <f t="shared" ca="1" si="101"/>
        <v>#VALUE!</v>
      </c>
      <c r="V144" s="60" t="e">
        <f t="shared" ca="1" si="102"/>
        <v>#VALUE!</v>
      </c>
      <c r="W144" s="61" t="e">
        <f t="shared" ca="1" si="103"/>
        <v>#VALUE!</v>
      </c>
      <c r="X144" s="61" t="str">
        <f ca="1">OFFSET(業務便入力!$W144,0,(COLUMN()-COLUMN($L$1))/6)</f>
        <v/>
      </c>
      <c r="Y144" s="61" t="e">
        <f>IF($I144="(送料別)",0,VLOOKUP($H144,業務便!$A$20:$O$29,4+(COLUMN()-COLUMN($M$1))/6,FALSE))</f>
        <v>#N/A</v>
      </c>
      <c r="Z144" s="62" t="e">
        <f t="shared" ca="1" si="104"/>
        <v>#VALUE!</v>
      </c>
      <c r="AA144" s="59" t="e">
        <f t="shared" ca="1" si="105"/>
        <v>#VALUE!</v>
      </c>
      <c r="AB144" s="60" t="e">
        <f t="shared" ca="1" si="106"/>
        <v>#VALUE!</v>
      </c>
      <c r="AC144" s="61" t="e">
        <f t="shared" ca="1" si="107"/>
        <v>#VALUE!</v>
      </c>
      <c r="AD144" s="61" t="str">
        <f ca="1">OFFSET(業務便入力!$W144,0,(COLUMN()-COLUMN($L$1))/6)</f>
        <v/>
      </c>
      <c r="AE144" s="61" t="e">
        <f>IF($I144="(送料別)",0,VLOOKUP($H144,業務便!$A$20:$O$29,4+(COLUMN()-COLUMN($M$1))/6,FALSE))</f>
        <v>#N/A</v>
      </c>
      <c r="AF144" s="62" t="e">
        <f t="shared" ca="1" si="108"/>
        <v>#VALUE!</v>
      </c>
      <c r="AG144" s="59" t="e">
        <f t="shared" ca="1" si="109"/>
        <v>#VALUE!</v>
      </c>
      <c r="AH144" s="60" t="e">
        <f t="shared" ca="1" si="110"/>
        <v>#VALUE!</v>
      </c>
      <c r="AI144" s="61" t="e">
        <f t="shared" ca="1" si="111"/>
        <v>#VALUE!</v>
      </c>
      <c r="AJ144" s="61" t="str">
        <f ca="1">OFFSET(業務便入力!$W144,0,(COLUMN()-COLUMN($L$1))/6)</f>
        <v/>
      </c>
      <c r="AK144" s="61" t="e">
        <f>IF($I144="(送料別)",0,VLOOKUP($H144,業務便!$A$20:$O$29,4+(COLUMN()-COLUMN($M$1))/6,FALSE))</f>
        <v>#N/A</v>
      </c>
      <c r="AL144" s="62" t="e">
        <f t="shared" ca="1" si="112"/>
        <v>#VALUE!</v>
      </c>
      <c r="AM144" s="59" t="e">
        <f t="shared" ca="1" si="113"/>
        <v>#VALUE!</v>
      </c>
      <c r="AN144" s="60" t="e">
        <f t="shared" ca="1" si="114"/>
        <v>#VALUE!</v>
      </c>
      <c r="AO144" s="61" t="e">
        <f t="shared" ca="1" si="115"/>
        <v>#VALUE!</v>
      </c>
      <c r="AP144" s="61" t="str">
        <f ca="1">OFFSET(業務便入力!$W144,0,(COLUMN()-COLUMN($L$1))/6)</f>
        <v/>
      </c>
      <c r="AQ144" s="61" t="e">
        <f>IF($I144="(送料別)",0,VLOOKUP($H144,業務便!$A$20:$O$29,4+(COLUMN()-COLUMN($M$1))/6,FALSE))</f>
        <v>#N/A</v>
      </c>
      <c r="AR144" s="62" t="e">
        <f t="shared" ca="1" si="116"/>
        <v>#VALUE!</v>
      </c>
      <c r="AS144" s="59" t="e">
        <f t="shared" ca="1" si="117"/>
        <v>#VALUE!</v>
      </c>
      <c r="AT144" s="60" t="e">
        <f t="shared" ca="1" si="118"/>
        <v>#VALUE!</v>
      </c>
      <c r="AU144" s="61" t="e">
        <f t="shared" ca="1" si="119"/>
        <v>#VALUE!</v>
      </c>
      <c r="AV144" s="61" t="str">
        <f ca="1">OFFSET(業務便入力!$W144,0,(COLUMN()-COLUMN($L$1))/6)</f>
        <v/>
      </c>
      <c r="AW144" s="61" t="e">
        <f>IF($I144="(送料別)",0,VLOOKUP($H144,業務便!$A$20:$O$29,4+(COLUMN()-COLUMN($M$1))/6,FALSE))</f>
        <v>#N/A</v>
      </c>
      <c r="AX144" s="62" t="e">
        <f t="shared" ca="1" si="120"/>
        <v>#VALUE!</v>
      </c>
      <c r="AY144" s="59" t="e">
        <f t="shared" ca="1" si="121"/>
        <v>#VALUE!</v>
      </c>
      <c r="AZ144" s="60" t="e">
        <f t="shared" ca="1" si="122"/>
        <v>#VALUE!</v>
      </c>
      <c r="BA144" s="61" t="e">
        <f t="shared" ca="1" si="123"/>
        <v>#VALUE!</v>
      </c>
      <c r="BB144" s="61" t="str">
        <f ca="1">OFFSET(業務便入力!$W144,0,(COLUMN()-COLUMN($L$1))/6)</f>
        <v/>
      </c>
      <c r="BC144" s="61" t="e">
        <f>IF($I144="(送料別)",0,VLOOKUP($H144,業務便!$A$20:$O$29,4+(COLUMN()-COLUMN($M$1))/6,FALSE))</f>
        <v>#N/A</v>
      </c>
      <c r="BD144" s="62" t="e">
        <f t="shared" ca="1" si="124"/>
        <v>#VALUE!</v>
      </c>
      <c r="BE144" s="59" t="e">
        <f t="shared" ca="1" si="125"/>
        <v>#VALUE!</v>
      </c>
      <c r="BF144" s="60" t="e">
        <f t="shared" ca="1" si="126"/>
        <v>#VALUE!</v>
      </c>
      <c r="BG144" s="61" t="e">
        <f t="shared" ca="1" si="127"/>
        <v>#VALUE!</v>
      </c>
      <c r="BH144" s="61" t="str">
        <f ca="1">OFFSET(業務便入力!$W144,0,(COLUMN()-COLUMN($L$1))/6)</f>
        <v/>
      </c>
      <c r="BI144" s="61" t="e">
        <f>IF($I144="(送料別)",0,VLOOKUP($H144,業務便!$A$20:$O$29,4+(COLUMN()-COLUMN($M$1))/6,FALSE))</f>
        <v>#N/A</v>
      </c>
      <c r="BJ144" s="62" t="e">
        <f t="shared" ca="1" si="128"/>
        <v>#VALUE!</v>
      </c>
      <c r="BK144" s="59" t="e">
        <f t="shared" ca="1" si="129"/>
        <v>#VALUE!</v>
      </c>
      <c r="BL144" s="60" t="e">
        <f t="shared" ca="1" si="130"/>
        <v>#VALUE!</v>
      </c>
      <c r="BM144" s="61" t="e">
        <f t="shared" ca="1" si="131"/>
        <v>#VALUE!</v>
      </c>
      <c r="BN144" s="61" t="str">
        <f ca="1">OFFSET(業務便入力!$W144,0,(COLUMN()-COLUMN($L$1))/6)</f>
        <v/>
      </c>
      <c r="BO144" s="61" t="e">
        <f>IF($I144="(送料別)",0,VLOOKUP($H144,業務便!$A$20:$O$29,4+(COLUMN()-COLUMN($M$1))/6,FALSE))</f>
        <v>#N/A</v>
      </c>
      <c r="BP144" s="62" t="e">
        <f t="shared" ca="1" si="132"/>
        <v>#VALUE!</v>
      </c>
      <c r="BQ144" s="59" t="e">
        <f t="shared" ca="1" si="133"/>
        <v>#VALUE!</v>
      </c>
      <c r="BR144" s="60" t="e">
        <f t="shared" ca="1" si="134"/>
        <v>#VALUE!</v>
      </c>
      <c r="BS144" s="61" t="e">
        <f t="shared" ca="1" si="135"/>
        <v>#VALUE!</v>
      </c>
      <c r="BT144" s="61" t="str">
        <f ca="1">OFFSET(業務便入力!$W144,0,(COLUMN()-COLUMN($L$1))/6)</f>
        <v/>
      </c>
      <c r="BU144" s="61" t="e">
        <f>IF($I144="(送料別)",0,VLOOKUP($H144,業務便!$A$20:$O$29,4+(COLUMN()-COLUMN($M$1))/6,FALSE))</f>
        <v>#N/A</v>
      </c>
      <c r="BV144" s="62" t="e">
        <f t="shared" ca="1" si="136"/>
        <v>#VALUE!</v>
      </c>
      <c r="BW144" s="59" t="e">
        <f t="shared" ca="1" si="137"/>
        <v>#VALUE!</v>
      </c>
      <c r="BX144" s="60" t="e">
        <f t="shared" ca="1" si="138"/>
        <v>#VALUE!</v>
      </c>
      <c r="BY144" s="61" t="e">
        <f t="shared" ca="1" si="139"/>
        <v>#VALUE!</v>
      </c>
      <c r="BZ144" s="61" t="str">
        <f ca="1">OFFSET(業務便入力!$W144,0,(COLUMN()-COLUMN($L$1))/6)</f>
        <v/>
      </c>
      <c r="CA144" s="61" t="e">
        <f>IF($I144="(送料別)",0,VLOOKUP($H144,業務便!$A$20:$O$29,4+(COLUMN()-COLUMN($M$1))/6,FALSE))</f>
        <v>#N/A</v>
      </c>
      <c r="CB144" s="62" t="e">
        <f t="shared" ca="1" si="140"/>
        <v>#VALUE!</v>
      </c>
      <c r="CC144" s="59" t="e">
        <f t="shared" ca="1" si="141"/>
        <v>#VALUE!</v>
      </c>
      <c r="CD144" s="60" t="e">
        <f t="shared" ca="1" si="142"/>
        <v>#VALUE!</v>
      </c>
      <c r="CE144" s="61" t="e">
        <f t="shared" ca="1" si="143"/>
        <v>#VALUE!</v>
      </c>
    </row>
    <row r="145" spans="1:83">
      <c r="A145" s="6">
        <v>142</v>
      </c>
      <c r="B145" s="158" t="str">
        <f>IF(ISBLANK(業務便入力!B145),"",業務便入力!B145)</f>
        <v/>
      </c>
      <c r="C145" s="5" t="str">
        <f>IF(ISBLANK(業務便入力!C145),"",業務便入力!C145)</f>
        <v/>
      </c>
      <c r="D145" s="15">
        <f>IF(ISBLANK(宅配便仮計算!D145),"",宅配便仮計算!D145)</f>
        <v>0.85</v>
      </c>
      <c r="E145" s="5" t="str">
        <f>IF(ISBLANK(業務便入力!I145),"",業務便入力!I145)</f>
        <v/>
      </c>
      <c r="F145" s="5" t="str">
        <f>IF(ISBLANK(業務便入力!L145),"",業務便入力!L145)</f>
        <v/>
      </c>
      <c r="G145" s="5" t="str">
        <f>IF(ISBLANK(業務便入力!N145),"",IF(業務便入力!P145="以上",1,業務便入力!N145))</f>
        <v/>
      </c>
      <c r="H145" s="5" t="str">
        <f>IF(ISBLANK(業務便入力!Q145),"",業務便入力!Q145)</f>
        <v/>
      </c>
      <c r="I145" s="6" t="str">
        <f>IF(ISBLANK(業務便入力!R145),"",業務便入力!R145)</f>
        <v/>
      </c>
      <c r="J145" s="5" t="str">
        <f>IF(ISBLANK(業務便入力!S145),"",業務便入力!S145)</f>
        <v/>
      </c>
      <c r="K145" s="5" t="str">
        <f>IF(ISBLANK(業務便入力!T145),"",業務便入力!T145)</f>
        <v/>
      </c>
      <c r="L145" s="61" t="str">
        <f ca="1">OFFSET(業務便入力!$W145,0,(COLUMN()-COLUMN($L$1))/6)</f>
        <v/>
      </c>
      <c r="M145" s="61" t="e">
        <f>IF($I145="(送料別)",0,VLOOKUP($H145,業務便!$A$20:$O$29,4+(COLUMN()-COLUMN($M$1))/6,FALSE))</f>
        <v>#N/A</v>
      </c>
      <c r="N145" s="62" t="e">
        <f t="shared" ca="1" si="96"/>
        <v>#VALUE!</v>
      </c>
      <c r="O145" s="59" t="e">
        <f t="shared" ca="1" si="97"/>
        <v>#VALUE!</v>
      </c>
      <c r="P145" s="60" t="e">
        <f t="shared" ca="1" si="98"/>
        <v>#VALUE!</v>
      </c>
      <c r="Q145" s="61" t="e">
        <f t="shared" ca="1" si="99"/>
        <v>#VALUE!</v>
      </c>
      <c r="R145" s="61" t="str">
        <f ca="1">OFFSET(業務便入力!$W145,0,(COLUMN()-COLUMN($L$1))/6)</f>
        <v/>
      </c>
      <c r="S145" s="61" t="e">
        <f>IF($I145="(送料別)",0,VLOOKUP($H145,業務便!$A$20:$O$29,4+(COLUMN()-COLUMN($M$1))/6,FALSE))</f>
        <v>#N/A</v>
      </c>
      <c r="T145" s="62" t="e">
        <f t="shared" ca="1" si="100"/>
        <v>#VALUE!</v>
      </c>
      <c r="U145" s="59" t="e">
        <f t="shared" ca="1" si="101"/>
        <v>#VALUE!</v>
      </c>
      <c r="V145" s="60" t="e">
        <f t="shared" ca="1" si="102"/>
        <v>#VALUE!</v>
      </c>
      <c r="W145" s="61" t="e">
        <f t="shared" ca="1" si="103"/>
        <v>#VALUE!</v>
      </c>
      <c r="X145" s="61" t="str">
        <f ca="1">OFFSET(業務便入力!$W145,0,(COLUMN()-COLUMN($L$1))/6)</f>
        <v/>
      </c>
      <c r="Y145" s="61" t="e">
        <f>IF($I145="(送料別)",0,VLOOKUP($H145,業務便!$A$20:$O$29,4+(COLUMN()-COLUMN($M$1))/6,FALSE))</f>
        <v>#N/A</v>
      </c>
      <c r="Z145" s="62" t="e">
        <f t="shared" ca="1" si="104"/>
        <v>#VALUE!</v>
      </c>
      <c r="AA145" s="59" t="e">
        <f t="shared" ca="1" si="105"/>
        <v>#VALUE!</v>
      </c>
      <c r="AB145" s="60" t="e">
        <f t="shared" ca="1" si="106"/>
        <v>#VALUE!</v>
      </c>
      <c r="AC145" s="61" t="e">
        <f t="shared" ca="1" si="107"/>
        <v>#VALUE!</v>
      </c>
      <c r="AD145" s="61" t="str">
        <f ca="1">OFFSET(業務便入力!$W145,0,(COLUMN()-COLUMN($L$1))/6)</f>
        <v/>
      </c>
      <c r="AE145" s="61" t="e">
        <f>IF($I145="(送料別)",0,VLOOKUP($H145,業務便!$A$20:$O$29,4+(COLUMN()-COLUMN($M$1))/6,FALSE))</f>
        <v>#N/A</v>
      </c>
      <c r="AF145" s="62" t="e">
        <f t="shared" ca="1" si="108"/>
        <v>#VALUE!</v>
      </c>
      <c r="AG145" s="59" t="e">
        <f t="shared" ca="1" si="109"/>
        <v>#VALUE!</v>
      </c>
      <c r="AH145" s="60" t="e">
        <f t="shared" ca="1" si="110"/>
        <v>#VALUE!</v>
      </c>
      <c r="AI145" s="61" t="e">
        <f t="shared" ca="1" si="111"/>
        <v>#VALUE!</v>
      </c>
      <c r="AJ145" s="61" t="str">
        <f ca="1">OFFSET(業務便入力!$W145,0,(COLUMN()-COLUMN($L$1))/6)</f>
        <v/>
      </c>
      <c r="AK145" s="61" t="e">
        <f>IF($I145="(送料別)",0,VLOOKUP($H145,業務便!$A$20:$O$29,4+(COLUMN()-COLUMN($M$1))/6,FALSE))</f>
        <v>#N/A</v>
      </c>
      <c r="AL145" s="62" t="e">
        <f t="shared" ca="1" si="112"/>
        <v>#VALUE!</v>
      </c>
      <c r="AM145" s="59" t="e">
        <f t="shared" ca="1" si="113"/>
        <v>#VALUE!</v>
      </c>
      <c r="AN145" s="60" t="e">
        <f t="shared" ca="1" si="114"/>
        <v>#VALUE!</v>
      </c>
      <c r="AO145" s="61" t="e">
        <f t="shared" ca="1" si="115"/>
        <v>#VALUE!</v>
      </c>
      <c r="AP145" s="61" t="str">
        <f ca="1">OFFSET(業務便入力!$W145,0,(COLUMN()-COLUMN($L$1))/6)</f>
        <v/>
      </c>
      <c r="AQ145" s="61" t="e">
        <f>IF($I145="(送料別)",0,VLOOKUP($H145,業務便!$A$20:$O$29,4+(COLUMN()-COLUMN($M$1))/6,FALSE))</f>
        <v>#N/A</v>
      </c>
      <c r="AR145" s="62" t="e">
        <f t="shared" ca="1" si="116"/>
        <v>#VALUE!</v>
      </c>
      <c r="AS145" s="59" t="e">
        <f t="shared" ca="1" si="117"/>
        <v>#VALUE!</v>
      </c>
      <c r="AT145" s="60" t="e">
        <f t="shared" ca="1" si="118"/>
        <v>#VALUE!</v>
      </c>
      <c r="AU145" s="61" t="e">
        <f t="shared" ca="1" si="119"/>
        <v>#VALUE!</v>
      </c>
      <c r="AV145" s="61" t="str">
        <f ca="1">OFFSET(業務便入力!$W145,0,(COLUMN()-COLUMN($L$1))/6)</f>
        <v/>
      </c>
      <c r="AW145" s="61" t="e">
        <f>IF($I145="(送料別)",0,VLOOKUP($H145,業務便!$A$20:$O$29,4+(COLUMN()-COLUMN($M$1))/6,FALSE))</f>
        <v>#N/A</v>
      </c>
      <c r="AX145" s="62" t="e">
        <f t="shared" ca="1" si="120"/>
        <v>#VALUE!</v>
      </c>
      <c r="AY145" s="59" t="e">
        <f t="shared" ca="1" si="121"/>
        <v>#VALUE!</v>
      </c>
      <c r="AZ145" s="60" t="e">
        <f t="shared" ca="1" si="122"/>
        <v>#VALUE!</v>
      </c>
      <c r="BA145" s="61" t="e">
        <f t="shared" ca="1" si="123"/>
        <v>#VALUE!</v>
      </c>
      <c r="BB145" s="61" t="str">
        <f ca="1">OFFSET(業務便入力!$W145,0,(COLUMN()-COLUMN($L$1))/6)</f>
        <v/>
      </c>
      <c r="BC145" s="61" t="e">
        <f>IF($I145="(送料別)",0,VLOOKUP($H145,業務便!$A$20:$O$29,4+(COLUMN()-COLUMN($M$1))/6,FALSE))</f>
        <v>#N/A</v>
      </c>
      <c r="BD145" s="62" t="e">
        <f t="shared" ca="1" si="124"/>
        <v>#VALUE!</v>
      </c>
      <c r="BE145" s="59" t="e">
        <f t="shared" ca="1" si="125"/>
        <v>#VALUE!</v>
      </c>
      <c r="BF145" s="60" t="e">
        <f t="shared" ca="1" si="126"/>
        <v>#VALUE!</v>
      </c>
      <c r="BG145" s="61" t="e">
        <f t="shared" ca="1" si="127"/>
        <v>#VALUE!</v>
      </c>
      <c r="BH145" s="61" t="str">
        <f ca="1">OFFSET(業務便入力!$W145,0,(COLUMN()-COLUMN($L$1))/6)</f>
        <v/>
      </c>
      <c r="BI145" s="61" t="e">
        <f>IF($I145="(送料別)",0,VLOOKUP($H145,業務便!$A$20:$O$29,4+(COLUMN()-COLUMN($M$1))/6,FALSE))</f>
        <v>#N/A</v>
      </c>
      <c r="BJ145" s="62" t="e">
        <f t="shared" ca="1" si="128"/>
        <v>#VALUE!</v>
      </c>
      <c r="BK145" s="59" t="e">
        <f t="shared" ca="1" si="129"/>
        <v>#VALUE!</v>
      </c>
      <c r="BL145" s="60" t="e">
        <f t="shared" ca="1" si="130"/>
        <v>#VALUE!</v>
      </c>
      <c r="BM145" s="61" t="e">
        <f t="shared" ca="1" si="131"/>
        <v>#VALUE!</v>
      </c>
      <c r="BN145" s="61" t="str">
        <f ca="1">OFFSET(業務便入力!$W145,0,(COLUMN()-COLUMN($L$1))/6)</f>
        <v/>
      </c>
      <c r="BO145" s="61" t="e">
        <f>IF($I145="(送料別)",0,VLOOKUP($H145,業務便!$A$20:$O$29,4+(COLUMN()-COLUMN($M$1))/6,FALSE))</f>
        <v>#N/A</v>
      </c>
      <c r="BP145" s="62" t="e">
        <f t="shared" ca="1" si="132"/>
        <v>#VALUE!</v>
      </c>
      <c r="BQ145" s="59" t="e">
        <f t="shared" ca="1" si="133"/>
        <v>#VALUE!</v>
      </c>
      <c r="BR145" s="60" t="e">
        <f t="shared" ca="1" si="134"/>
        <v>#VALUE!</v>
      </c>
      <c r="BS145" s="61" t="e">
        <f t="shared" ca="1" si="135"/>
        <v>#VALUE!</v>
      </c>
      <c r="BT145" s="61" t="str">
        <f ca="1">OFFSET(業務便入力!$W145,0,(COLUMN()-COLUMN($L$1))/6)</f>
        <v/>
      </c>
      <c r="BU145" s="61" t="e">
        <f>IF($I145="(送料別)",0,VLOOKUP($H145,業務便!$A$20:$O$29,4+(COLUMN()-COLUMN($M$1))/6,FALSE))</f>
        <v>#N/A</v>
      </c>
      <c r="BV145" s="62" t="e">
        <f t="shared" ca="1" si="136"/>
        <v>#VALUE!</v>
      </c>
      <c r="BW145" s="59" t="e">
        <f t="shared" ca="1" si="137"/>
        <v>#VALUE!</v>
      </c>
      <c r="BX145" s="60" t="e">
        <f t="shared" ca="1" si="138"/>
        <v>#VALUE!</v>
      </c>
      <c r="BY145" s="61" t="e">
        <f t="shared" ca="1" si="139"/>
        <v>#VALUE!</v>
      </c>
      <c r="BZ145" s="61" t="str">
        <f ca="1">OFFSET(業務便入力!$W145,0,(COLUMN()-COLUMN($L$1))/6)</f>
        <v/>
      </c>
      <c r="CA145" s="61" t="e">
        <f>IF($I145="(送料別)",0,VLOOKUP($H145,業務便!$A$20:$O$29,4+(COLUMN()-COLUMN($M$1))/6,FALSE))</f>
        <v>#N/A</v>
      </c>
      <c r="CB145" s="62" t="e">
        <f t="shared" ca="1" si="140"/>
        <v>#VALUE!</v>
      </c>
      <c r="CC145" s="59" t="e">
        <f t="shared" ca="1" si="141"/>
        <v>#VALUE!</v>
      </c>
      <c r="CD145" s="60" t="e">
        <f t="shared" ca="1" si="142"/>
        <v>#VALUE!</v>
      </c>
      <c r="CE145" s="61" t="e">
        <f t="shared" ca="1" si="143"/>
        <v>#VALUE!</v>
      </c>
    </row>
    <row r="146" spans="1:83">
      <c r="A146" s="6">
        <v>143</v>
      </c>
      <c r="B146" s="158" t="str">
        <f>IF(ISBLANK(業務便入力!B146),"",業務便入力!B146)</f>
        <v/>
      </c>
      <c r="C146" s="5" t="str">
        <f>IF(ISBLANK(業務便入力!C146),"",業務便入力!C146)</f>
        <v/>
      </c>
      <c r="D146" s="15">
        <f>IF(ISBLANK(宅配便仮計算!D146),"",宅配便仮計算!D146)</f>
        <v>0.85</v>
      </c>
      <c r="E146" s="5" t="str">
        <f>IF(ISBLANK(業務便入力!I146),"",業務便入力!I146)</f>
        <v/>
      </c>
      <c r="F146" s="5" t="str">
        <f>IF(ISBLANK(業務便入力!L146),"",業務便入力!L146)</f>
        <v/>
      </c>
      <c r="G146" s="5" t="str">
        <f>IF(ISBLANK(業務便入力!N146),"",IF(業務便入力!P146="以上",1,業務便入力!N146))</f>
        <v/>
      </c>
      <c r="H146" s="5" t="str">
        <f>IF(ISBLANK(業務便入力!Q146),"",業務便入力!Q146)</f>
        <v/>
      </c>
      <c r="I146" s="6" t="str">
        <f>IF(ISBLANK(業務便入力!R146),"",業務便入力!R146)</f>
        <v/>
      </c>
      <c r="J146" s="5" t="str">
        <f>IF(ISBLANK(業務便入力!S146),"",業務便入力!S146)</f>
        <v/>
      </c>
      <c r="K146" s="5" t="str">
        <f>IF(ISBLANK(業務便入力!T146),"",業務便入力!T146)</f>
        <v/>
      </c>
      <c r="L146" s="61" t="str">
        <f ca="1">OFFSET(業務便入力!$W146,0,(COLUMN()-COLUMN($L$1))/6)</f>
        <v/>
      </c>
      <c r="M146" s="61" t="e">
        <f>IF($I146="(送料別)",0,VLOOKUP($H146,業務便!$A$20:$O$29,4+(COLUMN()-COLUMN($M$1))/6,FALSE))</f>
        <v>#N/A</v>
      </c>
      <c r="N146" s="62" t="e">
        <f t="shared" ca="1" si="96"/>
        <v>#VALUE!</v>
      </c>
      <c r="O146" s="59" t="e">
        <f t="shared" ca="1" si="97"/>
        <v>#VALUE!</v>
      </c>
      <c r="P146" s="60" t="e">
        <f t="shared" ca="1" si="98"/>
        <v>#VALUE!</v>
      </c>
      <c r="Q146" s="61" t="e">
        <f t="shared" ca="1" si="99"/>
        <v>#VALUE!</v>
      </c>
      <c r="R146" s="61" t="str">
        <f ca="1">OFFSET(業務便入力!$W146,0,(COLUMN()-COLUMN($L$1))/6)</f>
        <v/>
      </c>
      <c r="S146" s="61" t="e">
        <f>IF($I146="(送料別)",0,VLOOKUP($H146,業務便!$A$20:$O$29,4+(COLUMN()-COLUMN($M$1))/6,FALSE))</f>
        <v>#N/A</v>
      </c>
      <c r="T146" s="62" t="e">
        <f t="shared" ca="1" si="100"/>
        <v>#VALUE!</v>
      </c>
      <c r="U146" s="59" t="e">
        <f t="shared" ca="1" si="101"/>
        <v>#VALUE!</v>
      </c>
      <c r="V146" s="60" t="e">
        <f t="shared" ca="1" si="102"/>
        <v>#VALUE!</v>
      </c>
      <c r="W146" s="61" t="e">
        <f t="shared" ca="1" si="103"/>
        <v>#VALUE!</v>
      </c>
      <c r="X146" s="61" t="str">
        <f ca="1">OFFSET(業務便入力!$W146,0,(COLUMN()-COLUMN($L$1))/6)</f>
        <v/>
      </c>
      <c r="Y146" s="61" t="e">
        <f>IF($I146="(送料別)",0,VLOOKUP($H146,業務便!$A$20:$O$29,4+(COLUMN()-COLUMN($M$1))/6,FALSE))</f>
        <v>#N/A</v>
      </c>
      <c r="Z146" s="62" t="e">
        <f t="shared" ca="1" si="104"/>
        <v>#VALUE!</v>
      </c>
      <c r="AA146" s="59" t="e">
        <f t="shared" ca="1" si="105"/>
        <v>#VALUE!</v>
      </c>
      <c r="AB146" s="60" t="e">
        <f t="shared" ca="1" si="106"/>
        <v>#VALUE!</v>
      </c>
      <c r="AC146" s="61" t="e">
        <f t="shared" ca="1" si="107"/>
        <v>#VALUE!</v>
      </c>
      <c r="AD146" s="61" t="str">
        <f ca="1">OFFSET(業務便入力!$W146,0,(COLUMN()-COLUMN($L$1))/6)</f>
        <v/>
      </c>
      <c r="AE146" s="61" t="e">
        <f>IF($I146="(送料別)",0,VLOOKUP($H146,業務便!$A$20:$O$29,4+(COLUMN()-COLUMN($M$1))/6,FALSE))</f>
        <v>#N/A</v>
      </c>
      <c r="AF146" s="62" t="e">
        <f t="shared" ca="1" si="108"/>
        <v>#VALUE!</v>
      </c>
      <c r="AG146" s="59" t="e">
        <f t="shared" ca="1" si="109"/>
        <v>#VALUE!</v>
      </c>
      <c r="AH146" s="60" t="e">
        <f t="shared" ca="1" si="110"/>
        <v>#VALUE!</v>
      </c>
      <c r="AI146" s="61" t="e">
        <f t="shared" ca="1" si="111"/>
        <v>#VALUE!</v>
      </c>
      <c r="AJ146" s="61" t="str">
        <f ca="1">OFFSET(業務便入力!$W146,0,(COLUMN()-COLUMN($L$1))/6)</f>
        <v/>
      </c>
      <c r="AK146" s="61" t="e">
        <f>IF($I146="(送料別)",0,VLOOKUP($H146,業務便!$A$20:$O$29,4+(COLUMN()-COLUMN($M$1))/6,FALSE))</f>
        <v>#N/A</v>
      </c>
      <c r="AL146" s="62" t="e">
        <f t="shared" ca="1" si="112"/>
        <v>#VALUE!</v>
      </c>
      <c r="AM146" s="59" t="e">
        <f t="shared" ca="1" si="113"/>
        <v>#VALUE!</v>
      </c>
      <c r="AN146" s="60" t="e">
        <f t="shared" ca="1" si="114"/>
        <v>#VALUE!</v>
      </c>
      <c r="AO146" s="61" t="e">
        <f t="shared" ca="1" si="115"/>
        <v>#VALUE!</v>
      </c>
      <c r="AP146" s="61" t="str">
        <f ca="1">OFFSET(業務便入力!$W146,0,(COLUMN()-COLUMN($L$1))/6)</f>
        <v/>
      </c>
      <c r="AQ146" s="61" t="e">
        <f>IF($I146="(送料別)",0,VLOOKUP($H146,業務便!$A$20:$O$29,4+(COLUMN()-COLUMN($M$1))/6,FALSE))</f>
        <v>#N/A</v>
      </c>
      <c r="AR146" s="62" t="e">
        <f t="shared" ca="1" si="116"/>
        <v>#VALUE!</v>
      </c>
      <c r="AS146" s="59" t="e">
        <f t="shared" ca="1" si="117"/>
        <v>#VALUE!</v>
      </c>
      <c r="AT146" s="60" t="e">
        <f t="shared" ca="1" si="118"/>
        <v>#VALUE!</v>
      </c>
      <c r="AU146" s="61" t="e">
        <f t="shared" ca="1" si="119"/>
        <v>#VALUE!</v>
      </c>
      <c r="AV146" s="61" t="str">
        <f ca="1">OFFSET(業務便入力!$W146,0,(COLUMN()-COLUMN($L$1))/6)</f>
        <v/>
      </c>
      <c r="AW146" s="61" t="e">
        <f>IF($I146="(送料別)",0,VLOOKUP($H146,業務便!$A$20:$O$29,4+(COLUMN()-COLUMN($M$1))/6,FALSE))</f>
        <v>#N/A</v>
      </c>
      <c r="AX146" s="62" t="e">
        <f t="shared" ca="1" si="120"/>
        <v>#VALUE!</v>
      </c>
      <c r="AY146" s="59" t="e">
        <f t="shared" ca="1" si="121"/>
        <v>#VALUE!</v>
      </c>
      <c r="AZ146" s="60" t="e">
        <f t="shared" ca="1" si="122"/>
        <v>#VALUE!</v>
      </c>
      <c r="BA146" s="61" t="e">
        <f t="shared" ca="1" si="123"/>
        <v>#VALUE!</v>
      </c>
      <c r="BB146" s="61" t="str">
        <f ca="1">OFFSET(業務便入力!$W146,0,(COLUMN()-COLUMN($L$1))/6)</f>
        <v/>
      </c>
      <c r="BC146" s="61" t="e">
        <f>IF($I146="(送料別)",0,VLOOKUP($H146,業務便!$A$20:$O$29,4+(COLUMN()-COLUMN($M$1))/6,FALSE))</f>
        <v>#N/A</v>
      </c>
      <c r="BD146" s="62" t="e">
        <f t="shared" ca="1" si="124"/>
        <v>#VALUE!</v>
      </c>
      <c r="BE146" s="59" t="e">
        <f t="shared" ca="1" si="125"/>
        <v>#VALUE!</v>
      </c>
      <c r="BF146" s="60" t="e">
        <f t="shared" ca="1" si="126"/>
        <v>#VALUE!</v>
      </c>
      <c r="BG146" s="61" t="e">
        <f t="shared" ca="1" si="127"/>
        <v>#VALUE!</v>
      </c>
      <c r="BH146" s="61" t="str">
        <f ca="1">OFFSET(業務便入力!$W146,0,(COLUMN()-COLUMN($L$1))/6)</f>
        <v/>
      </c>
      <c r="BI146" s="61" t="e">
        <f>IF($I146="(送料別)",0,VLOOKUP($H146,業務便!$A$20:$O$29,4+(COLUMN()-COLUMN($M$1))/6,FALSE))</f>
        <v>#N/A</v>
      </c>
      <c r="BJ146" s="62" t="e">
        <f t="shared" ca="1" si="128"/>
        <v>#VALUE!</v>
      </c>
      <c r="BK146" s="59" t="e">
        <f t="shared" ca="1" si="129"/>
        <v>#VALUE!</v>
      </c>
      <c r="BL146" s="60" t="e">
        <f t="shared" ca="1" si="130"/>
        <v>#VALUE!</v>
      </c>
      <c r="BM146" s="61" t="e">
        <f t="shared" ca="1" si="131"/>
        <v>#VALUE!</v>
      </c>
      <c r="BN146" s="61" t="str">
        <f ca="1">OFFSET(業務便入力!$W146,0,(COLUMN()-COLUMN($L$1))/6)</f>
        <v/>
      </c>
      <c r="BO146" s="61" t="e">
        <f>IF($I146="(送料別)",0,VLOOKUP($H146,業務便!$A$20:$O$29,4+(COLUMN()-COLUMN($M$1))/6,FALSE))</f>
        <v>#N/A</v>
      </c>
      <c r="BP146" s="62" t="e">
        <f t="shared" ca="1" si="132"/>
        <v>#VALUE!</v>
      </c>
      <c r="BQ146" s="59" t="e">
        <f t="shared" ca="1" si="133"/>
        <v>#VALUE!</v>
      </c>
      <c r="BR146" s="60" t="e">
        <f t="shared" ca="1" si="134"/>
        <v>#VALUE!</v>
      </c>
      <c r="BS146" s="61" t="e">
        <f t="shared" ca="1" si="135"/>
        <v>#VALUE!</v>
      </c>
      <c r="BT146" s="61" t="str">
        <f ca="1">OFFSET(業務便入力!$W146,0,(COLUMN()-COLUMN($L$1))/6)</f>
        <v/>
      </c>
      <c r="BU146" s="61" t="e">
        <f>IF($I146="(送料別)",0,VLOOKUP($H146,業務便!$A$20:$O$29,4+(COLUMN()-COLUMN($M$1))/6,FALSE))</f>
        <v>#N/A</v>
      </c>
      <c r="BV146" s="62" t="e">
        <f t="shared" ca="1" si="136"/>
        <v>#VALUE!</v>
      </c>
      <c r="BW146" s="59" t="e">
        <f t="shared" ca="1" si="137"/>
        <v>#VALUE!</v>
      </c>
      <c r="BX146" s="60" t="e">
        <f t="shared" ca="1" si="138"/>
        <v>#VALUE!</v>
      </c>
      <c r="BY146" s="61" t="e">
        <f t="shared" ca="1" si="139"/>
        <v>#VALUE!</v>
      </c>
      <c r="BZ146" s="61" t="str">
        <f ca="1">OFFSET(業務便入力!$W146,0,(COLUMN()-COLUMN($L$1))/6)</f>
        <v/>
      </c>
      <c r="CA146" s="61" t="e">
        <f>IF($I146="(送料別)",0,VLOOKUP($H146,業務便!$A$20:$O$29,4+(COLUMN()-COLUMN($M$1))/6,FALSE))</f>
        <v>#N/A</v>
      </c>
      <c r="CB146" s="62" t="e">
        <f t="shared" ca="1" si="140"/>
        <v>#VALUE!</v>
      </c>
      <c r="CC146" s="59" t="e">
        <f t="shared" ca="1" si="141"/>
        <v>#VALUE!</v>
      </c>
      <c r="CD146" s="60" t="e">
        <f t="shared" ca="1" si="142"/>
        <v>#VALUE!</v>
      </c>
      <c r="CE146" s="61" t="e">
        <f t="shared" ca="1" si="143"/>
        <v>#VALUE!</v>
      </c>
    </row>
    <row r="147" spans="1:83">
      <c r="A147" s="6">
        <v>144</v>
      </c>
      <c r="B147" s="158" t="str">
        <f>IF(ISBLANK(業務便入力!B147),"",業務便入力!B147)</f>
        <v/>
      </c>
      <c r="C147" s="5" t="str">
        <f>IF(ISBLANK(業務便入力!C147),"",業務便入力!C147)</f>
        <v/>
      </c>
      <c r="D147" s="15">
        <f>IF(ISBLANK(宅配便仮計算!D147),"",宅配便仮計算!D147)</f>
        <v>0.85</v>
      </c>
      <c r="E147" s="5" t="str">
        <f>IF(ISBLANK(業務便入力!I147),"",業務便入力!I147)</f>
        <v/>
      </c>
      <c r="F147" s="5" t="str">
        <f>IF(ISBLANK(業務便入力!L147),"",業務便入力!L147)</f>
        <v/>
      </c>
      <c r="G147" s="5" t="str">
        <f>IF(ISBLANK(業務便入力!N147),"",IF(業務便入力!P147="以上",1,業務便入力!N147))</f>
        <v/>
      </c>
      <c r="H147" s="5" t="str">
        <f>IF(ISBLANK(業務便入力!Q147),"",業務便入力!Q147)</f>
        <v/>
      </c>
      <c r="I147" s="6" t="str">
        <f>IF(ISBLANK(業務便入力!R147),"",業務便入力!R147)</f>
        <v/>
      </c>
      <c r="J147" s="5" t="str">
        <f>IF(ISBLANK(業務便入力!S147),"",業務便入力!S147)</f>
        <v/>
      </c>
      <c r="K147" s="5" t="str">
        <f>IF(ISBLANK(業務便入力!T147),"",業務便入力!T147)</f>
        <v/>
      </c>
      <c r="L147" s="61" t="str">
        <f ca="1">OFFSET(業務便入力!$W147,0,(COLUMN()-COLUMN($L$1))/6)</f>
        <v/>
      </c>
      <c r="M147" s="61" t="e">
        <f>IF($I147="(送料別)",0,VLOOKUP($H147,業務便!$A$20:$O$29,4+(COLUMN()-COLUMN($M$1))/6,FALSE))</f>
        <v>#N/A</v>
      </c>
      <c r="N147" s="62" t="e">
        <f t="shared" ca="1" si="96"/>
        <v>#VALUE!</v>
      </c>
      <c r="O147" s="59" t="e">
        <f t="shared" ca="1" si="97"/>
        <v>#VALUE!</v>
      </c>
      <c r="P147" s="60" t="e">
        <f t="shared" ca="1" si="98"/>
        <v>#VALUE!</v>
      </c>
      <c r="Q147" s="61" t="e">
        <f t="shared" ca="1" si="99"/>
        <v>#VALUE!</v>
      </c>
      <c r="R147" s="61" t="str">
        <f ca="1">OFFSET(業務便入力!$W147,0,(COLUMN()-COLUMN($L$1))/6)</f>
        <v/>
      </c>
      <c r="S147" s="61" t="e">
        <f>IF($I147="(送料別)",0,VLOOKUP($H147,業務便!$A$20:$O$29,4+(COLUMN()-COLUMN($M$1))/6,FALSE))</f>
        <v>#N/A</v>
      </c>
      <c r="T147" s="62" t="e">
        <f t="shared" ca="1" si="100"/>
        <v>#VALUE!</v>
      </c>
      <c r="U147" s="59" t="e">
        <f t="shared" ca="1" si="101"/>
        <v>#VALUE!</v>
      </c>
      <c r="V147" s="60" t="e">
        <f t="shared" ca="1" si="102"/>
        <v>#VALUE!</v>
      </c>
      <c r="W147" s="61" t="e">
        <f t="shared" ca="1" si="103"/>
        <v>#VALUE!</v>
      </c>
      <c r="X147" s="61" t="str">
        <f ca="1">OFFSET(業務便入力!$W147,0,(COLUMN()-COLUMN($L$1))/6)</f>
        <v/>
      </c>
      <c r="Y147" s="61" t="e">
        <f>IF($I147="(送料別)",0,VLOOKUP($H147,業務便!$A$20:$O$29,4+(COLUMN()-COLUMN($M$1))/6,FALSE))</f>
        <v>#N/A</v>
      </c>
      <c r="Z147" s="62" t="e">
        <f t="shared" ca="1" si="104"/>
        <v>#VALUE!</v>
      </c>
      <c r="AA147" s="59" t="e">
        <f t="shared" ca="1" si="105"/>
        <v>#VALUE!</v>
      </c>
      <c r="AB147" s="60" t="e">
        <f t="shared" ca="1" si="106"/>
        <v>#VALUE!</v>
      </c>
      <c r="AC147" s="61" t="e">
        <f t="shared" ca="1" si="107"/>
        <v>#VALUE!</v>
      </c>
      <c r="AD147" s="61" t="str">
        <f ca="1">OFFSET(業務便入力!$W147,0,(COLUMN()-COLUMN($L$1))/6)</f>
        <v/>
      </c>
      <c r="AE147" s="61" t="e">
        <f>IF($I147="(送料別)",0,VLOOKUP($H147,業務便!$A$20:$O$29,4+(COLUMN()-COLUMN($M$1))/6,FALSE))</f>
        <v>#N/A</v>
      </c>
      <c r="AF147" s="62" t="e">
        <f t="shared" ca="1" si="108"/>
        <v>#VALUE!</v>
      </c>
      <c r="AG147" s="59" t="e">
        <f t="shared" ca="1" si="109"/>
        <v>#VALUE!</v>
      </c>
      <c r="AH147" s="60" t="e">
        <f t="shared" ca="1" si="110"/>
        <v>#VALUE!</v>
      </c>
      <c r="AI147" s="61" t="e">
        <f t="shared" ca="1" si="111"/>
        <v>#VALUE!</v>
      </c>
      <c r="AJ147" s="61" t="str">
        <f ca="1">OFFSET(業務便入力!$W147,0,(COLUMN()-COLUMN($L$1))/6)</f>
        <v/>
      </c>
      <c r="AK147" s="61" t="e">
        <f>IF($I147="(送料別)",0,VLOOKUP($H147,業務便!$A$20:$O$29,4+(COLUMN()-COLUMN($M$1))/6,FALSE))</f>
        <v>#N/A</v>
      </c>
      <c r="AL147" s="62" t="e">
        <f t="shared" ca="1" si="112"/>
        <v>#VALUE!</v>
      </c>
      <c r="AM147" s="59" t="e">
        <f t="shared" ca="1" si="113"/>
        <v>#VALUE!</v>
      </c>
      <c r="AN147" s="60" t="e">
        <f t="shared" ca="1" si="114"/>
        <v>#VALUE!</v>
      </c>
      <c r="AO147" s="61" t="e">
        <f t="shared" ca="1" si="115"/>
        <v>#VALUE!</v>
      </c>
      <c r="AP147" s="61" t="str">
        <f ca="1">OFFSET(業務便入力!$W147,0,(COLUMN()-COLUMN($L$1))/6)</f>
        <v/>
      </c>
      <c r="AQ147" s="61" t="e">
        <f>IF($I147="(送料別)",0,VLOOKUP($H147,業務便!$A$20:$O$29,4+(COLUMN()-COLUMN($M$1))/6,FALSE))</f>
        <v>#N/A</v>
      </c>
      <c r="AR147" s="62" t="e">
        <f t="shared" ca="1" si="116"/>
        <v>#VALUE!</v>
      </c>
      <c r="AS147" s="59" t="e">
        <f t="shared" ca="1" si="117"/>
        <v>#VALUE!</v>
      </c>
      <c r="AT147" s="60" t="e">
        <f t="shared" ca="1" si="118"/>
        <v>#VALUE!</v>
      </c>
      <c r="AU147" s="61" t="e">
        <f t="shared" ca="1" si="119"/>
        <v>#VALUE!</v>
      </c>
      <c r="AV147" s="61" t="str">
        <f ca="1">OFFSET(業務便入力!$W147,0,(COLUMN()-COLUMN($L$1))/6)</f>
        <v/>
      </c>
      <c r="AW147" s="61" t="e">
        <f>IF($I147="(送料別)",0,VLOOKUP($H147,業務便!$A$20:$O$29,4+(COLUMN()-COLUMN($M$1))/6,FALSE))</f>
        <v>#N/A</v>
      </c>
      <c r="AX147" s="62" t="e">
        <f t="shared" ca="1" si="120"/>
        <v>#VALUE!</v>
      </c>
      <c r="AY147" s="59" t="e">
        <f t="shared" ca="1" si="121"/>
        <v>#VALUE!</v>
      </c>
      <c r="AZ147" s="60" t="e">
        <f t="shared" ca="1" si="122"/>
        <v>#VALUE!</v>
      </c>
      <c r="BA147" s="61" t="e">
        <f t="shared" ca="1" si="123"/>
        <v>#VALUE!</v>
      </c>
      <c r="BB147" s="61" t="str">
        <f ca="1">OFFSET(業務便入力!$W147,0,(COLUMN()-COLUMN($L$1))/6)</f>
        <v/>
      </c>
      <c r="BC147" s="61" t="e">
        <f>IF($I147="(送料別)",0,VLOOKUP($H147,業務便!$A$20:$O$29,4+(COLUMN()-COLUMN($M$1))/6,FALSE))</f>
        <v>#N/A</v>
      </c>
      <c r="BD147" s="62" t="e">
        <f t="shared" ca="1" si="124"/>
        <v>#VALUE!</v>
      </c>
      <c r="BE147" s="59" t="e">
        <f t="shared" ca="1" si="125"/>
        <v>#VALUE!</v>
      </c>
      <c r="BF147" s="60" t="e">
        <f t="shared" ca="1" si="126"/>
        <v>#VALUE!</v>
      </c>
      <c r="BG147" s="61" t="e">
        <f t="shared" ca="1" si="127"/>
        <v>#VALUE!</v>
      </c>
      <c r="BH147" s="61" t="str">
        <f ca="1">OFFSET(業務便入力!$W147,0,(COLUMN()-COLUMN($L$1))/6)</f>
        <v/>
      </c>
      <c r="BI147" s="61" t="e">
        <f>IF($I147="(送料別)",0,VLOOKUP($H147,業務便!$A$20:$O$29,4+(COLUMN()-COLUMN($M$1))/6,FALSE))</f>
        <v>#N/A</v>
      </c>
      <c r="BJ147" s="62" t="e">
        <f t="shared" ca="1" si="128"/>
        <v>#VALUE!</v>
      </c>
      <c r="BK147" s="59" t="e">
        <f t="shared" ca="1" si="129"/>
        <v>#VALUE!</v>
      </c>
      <c r="BL147" s="60" t="e">
        <f t="shared" ca="1" si="130"/>
        <v>#VALUE!</v>
      </c>
      <c r="BM147" s="61" t="e">
        <f t="shared" ca="1" si="131"/>
        <v>#VALUE!</v>
      </c>
      <c r="BN147" s="61" t="str">
        <f ca="1">OFFSET(業務便入力!$W147,0,(COLUMN()-COLUMN($L$1))/6)</f>
        <v/>
      </c>
      <c r="BO147" s="61" t="e">
        <f>IF($I147="(送料別)",0,VLOOKUP($H147,業務便!$A$20:$O$29,4+(COLUMN()-COLUMN($M$1))/6,FALSE))</f>
        <v>#N/A</v>
      </c>
      <c r="BP147" s="62" t="e">
        <f t="shared" ca="1" si="132"/>
        <v>#VALUE!</v>
      </c>
      <c r="BQ147" s="59" t="e">
        <f t="shared" ca="1" si="133"/>
        <v>#VALUE!</v>
      </c>
      <c r="BR147" s="60" t="e">
        <f t="shared" ca="1" si="134"/>
        <v>#VALUE!</v>
      </c>
      <c r="BS147" s="61" t="e">
        <f t="shared" ca="1" si="135"/>
        <v>#VALUE!</v>
      </c>
      <c r="BT147" s="61" t="str">
        <f ca="1">OFFSET(業務便入力!$W147,0,(COLUMN()-COLUMN($L$1))/6)</f>
        <v/>
      </c>
      <c r="BU147" s="61" t="e">
        <f>IF($I147="(送料別)",0,VLOOKUP($H147,業務便!$A$20:$O$29,4+(COLUMN()-COLUMN($M$1))/6,FALSE))</f>
        <v>#N/A</v>
      </c>
      <c r="BV147" s="62" t="e">
        <f t="shared" ca="1" si="136"/>
        <v>#VALUE!</v>
      </c>
      <c r="BW147" s="59" t="e">
        <f t="shared" ca="1" si="137"/>
        <v>#VALUE!</v>
      </c>
      <c r="BX147" s="60" t="e">
        <f t="shared" ca="1" si="138"/>
        <v>#VALUE!</v>
      </c>
      <c r="BY147" s="61" t="e">
        <f t="shared" ca="1" si="139"/>
        <v>#VALUE!</v>
      </c>
      <c r="BZ147" s="61" t="str">
        <f ca="1">OFFSET(業務便入力!$W147,0,(COLUMN()-COLUMN($L$1))/6)</f>
        <v/>
      </c>
      <c r="CA147" s="61" t="e">
        <f>IF($I147="(送料別)",0,VLOOKUP($H147,業務便!$A$20:$O$29,4+(COLUMN()-COLUMN($M$1))/6,FALSE))</f>
        <v>#N/A</v>
      </c>
      <c r="CB147" s="62" t="e">
        <f t="shared" ca="1" si="140"/>
        <v>#VALUE!</v>
      </c>
      <c r="CC147" s="59" t="e">
        <f t="shared" ca="1" si="141"/>
        <v>#VALUE!</v>
      </c>
      <c r="CD147" s="60" t="e">
        <f t="shared" ca="1" si="142"/>
        <v>#VALUE!</v>
      </c>
      <c r="CE147" s="61" t="e">
        <f t="shared" ca="1" si="143"/>
        <v>#VALUE!</v>
      </c>
    </row>
    <row r="148" spans="1:83">
      <c r="A148" s="6">
        <v>145</v>
      </c>
      <c r="B148" s="158" t="str">
        <f>IF(ISBLANK(業務便入力!B148),"",業務便入力!B148)</f>
        <v/>
      </c>
      <c r="C148" s="5" t="str">
        <f>IF(ISBLANK(業務便入力!C148),"",業務便入力!C148)</f>
        <v/>
      </c>
      <c r="D148" s="15">
        <f>IF(ISBLANK(宅配便仮計算!D148),"",宅配便仮計算!D148)</f>
        <v>0.85</v>
      </c>
      <c r="E148" s="5" t="str">
        <f>IF(ISBLANK(業務便入力!I148),"",業務便入力!I148)</f>
        <v/>
      </c>
      <c r="F148" s="5" t="str">
        <f>IF(ISBLANK(業務便入力!L148),"",業務便入力!L148)</f>
        <v/>
      </c>
      <c r="G148" s="5" t="str">
        <f>IF(ISBLANK(業務便入力!N148),"",IF(業務便入力!P148="以上",1,業務便入力!N148))</f>
        <v/>
      </c>
      <c r="H148" s="5" t="str">
        <f>IF(ISBLANK(業務便入力!Q148),"",業務便入力!Q148)</f>
        <v/>
      </c>
      <c r="I148" s="6" t="str">
        <f>IF(ISBLANK(業務便入力!R148),"",業務便入力!R148)</f>
        <v/>
      </c>
      <c r="J148" s="5" t="str">
        <f>IF(ISBLANK(業務便入力!S148),"",業務便入力!S148)</f>
        <v/>
      </c>
      <c r="K148" s="5" t="str">
        <f>IF(ISBLANK(業務便入力!T148),"",業務便入力!T148)</f>
        <v/>
      </c>
      <c r="L148" s="61" t="str">
        <f ca="1">OFFSET(業務便入力!$W148,0,(COLUMN()-COLUMN($L$1))/6)</f>
        <v/>
      </c>
      <c r="M148" s="61" t="e">
        <f>IF($I148="(送料別)",0,VLOOKUP($H148,業務便!$A$20:$O$29,4+(COLUMN()-COLUMN($M$1))/6,FALSE))</f>
        <v>#N/A</v>
      </c>
      <c r="N148" s="62" t="e">
        <f t="shared" ca="1" si="96"/>
        <v>#VALUE!</v>
      </c>
      <c r="O148" s="59" t="e">
        <f t="shared" ca="1" si="97"/>
        <v>#VALUE!</v>
      </c>
      <c r="P148" s="60" t="e">
        <f t="shared" ca="1" si="98"/>
        <v>#VALUE!</v>
      </c>
      <c r="Q148" s="61" t="e">
        <f t="shared" ca="1" si="99"/>
        <v>#VALUE!</v>
      </c>
      <c r="R148" s="61" t="str">
        <f ca="1">OFFSET(業務便入力!$W148,0,(COLUMN()-COLUMN($L$1))/6)</f>
        <v/>
      </c>
      <c r="S148" s="61" t="e">
        <f>IF($I148="(送料別)",0,VLOOKUP($H148,業務便!$A$20:$O$29,4+(COLUMN()-COLUMN($M$1))/6,FALSE))</f>
        <v>#N/A</v>
      </c>
      <c r="T148" s="62" t="e">
        <f t="shared" ca="1" si="100"/>
        <v>#VALUE!</v>
      </c>
      <c r="U148" s="59" t="e">
        <f t="shared" ca="1" si="101"/>
        <v>#VALUE!</v>
      </c>
      <c r="V148" s="60" t="e">
        <f t="shared" ca="1" si="102"/>
        <v>#VALUE!</v>
      </c>
      <c r="W148" s="61" t="e">
        <f t="shared" ca="1" si="103"/>
        <v>#VALUE!</v>
      </c>
      <c r="X148" s="61" t="str">
        <f ca="1">OFFSET(業務便入力!$W148,0,(COLUMN()-COLUMN($L$1))/6)</f>
        <v/>
      </c>
      <c r="Y148" s="61" t="e">
        <f>IF($I148="(送料別)",0,VLOOKUP($H148,業務便!$A$20:$O$29,4+(COLUMN()-COLUMN($M$1))/6,FALSE))</f>
        <v>#N/A</v>
      </c>
      <c r="Z148" s="62" t="e">
        <f t="shared" ca="1" si="104"/>
        <v>#VALUE!</v>
      </c>
      <c r="AA148" s="59" t="e">
        <f t="shared" ca="1" si="105"/>
        <v>#VALUE!</v>
      </c>
      <c r="AB148" s="60" t="e">
        <f t="shared" ca="1" si="106"/>
        <v>#VALUE!</v>
      </c>
      <c r="AC148" s="61" t="e">
        <f t="shared" ca="1" si="107"/>
        <v>#VALUE!</v>
      </c>
      <c r="AD148" s="61" t="str">
        <f ca="1">OFFSET(業務便入力!$W148,0,(COLUMN()-COLUMN($L$1))/6)</f>
        <v/>
      </c>
      <c r="AE148" s="61" t="e">
        <f>IF($I148="(送料別)",0,VLOOKUP($H148,業務便!$A$20:$O$29,4+(COLUMN()-COLUMN($M$1))/6,FALSE))</f>
        <v>#N/A</v>
      </c>
      <c r="AF148" s="62" t="e">
        <f t="shared" ca="1" si="108"/>
        <v>#VALUE!</v>
      </c>
      <c r="AG148" s="59" t="e">
        <f t="shared" ca="1" si="109"/>
        <v>#VALUE!</v>
      </c>
      <c r="AH148" s="60" t="e">
        <f t="shared" ca="1" si="110"/>
        <v>#VALUE!</v>
      </c>
      <c r="AI148" s="61" t="e">
        <f t="shared" ca="1" si="111"/>
        <v>#VALUE!</v>
      </c>
      <c r="AJ148" s="61" t="str">
        <f ca="1">OFFSET(業務便入力!$W148,0,(COLUMN()-COLUMN($L$1))/6)</f>
        <v/>
      </c>
      <c r="AK148" s="61" t="e">
        <f>IF($I148="(送料別)",0,VLOOKUP($H148,業務便!$A$20:$O$29,4+(COLUMN()-COLUMN($M$1))/6,FALSE))</f>
        <v>#N/A</v>
      </c>
      <c r="AL148" s="62" t="e">
        <f t="shared" ca="1" si="112"/>
        <v>#VALUE!</v>
      </c>
      <c r="AM148" s="59" t="e">
        <f t="shared" ca="1" si="113"/>
        <v>#VALUE!</v>
      </c>
      <c r="AN148" s="60" t="e">
        <f t="shared" ca="1" si="114"/>
        <v>#VALUE!</v>
      </c>
      <c r="AO148" s="61" t="e">
        <f t="shared" ca="1" si="115"/>
        <v>#VALUE!</v>
      </c>
      <c r="AP148" s="61" t="str">
        <f ca="1">OFFSET(業務便入力!$W148,0,(COLUMN()-COLUMN($L$1))/6)</f>
        <v/>
      </c>
      <c r="AQ148" s="61" t="e">
        <f>IF($I148="(送料別)",0,VLOOKUP($H148,業務便!$A$20:$O$29,4+(COLUMN()-COLUMN($M$1))/6,FALSE))</f>
        <v>#N/A</v>
      </c>
      <c r="AR148" s="62" t="e">
        <f t="shared" ca="1" si="116"/>
        <v>#VALUE!</v>
      </c>
      <c r="AS148" s="59" t="e">
        <f t="shared" ca="1" si="117"/>
        <v>#VALUE!</v>
      </c>
      <c r="AT148" s="60" t="e">
        <f t="shared" ca="1" si="118"/>
        <v>#VALUE!</v>
      </c>
      <c r="AU148" s="61" t="e">
        <f t="shared" ca="1" si="119"/>
        <v>#VALUE!</v>
      </c>
      <c r="AV148" s="61" t="str">
        <f ca="1">OFFSET(業務便入力!$W148,0,(COLUMN()-COLUMN($L$1))/6)</f>
        <v/>
      </c>
      <c r="AW148" s="61" t="e">
        <f>IF($I148="(送料別)",0,VLOOKUP($H148,業務便!$A$20:$O$29,4+(COLUMN()-COLUMN($M$1))/6,FALSE))</f>
        <v>#N/A</v>
      </c>
      <c r="AX148" s="62" t="e">
        <f t="shared" ca="1" si="120"/>
        <v>#VALUE!</v>
      </c>
      <c r="AY148" s="59" t="e">
        <f t="shared" ca="1" si="121"/>
        <v>#VALUE!</v>
      </c>
      <c r="AZ148" s="60" t="e">
        <f t="shared" ca="1" si="122"/>
        <v>#VALUE!</v>
      </c>
      <c r="BA148" s="61" t="e">
        <f t="shared" ca="1" si="123"/>
        <v>#VALUE!</v>
      </c>
      <c r="BB148" s="61" t="str">
        <f ca="1">OFFSET(業務便入力!$W148,0,(COLUMN()-COLUMN($L$1))/6)</f>
        <v/>
      </c>
      <c r="BC148" s="61" t="e">
        <f>IF($I148="(送料別)",0,VLOOKUP($H148,業務便!$A$20:$O$29,4+(COLUMN()-COLUMN($M$1))/6,FALSE))</f>
        <v>#N/A</v>
      </c>
      <c r="BD148" s="62" t="e">
        <f t="shared" ca="1" si="124"/>
        <v>#VALUE!</v>
      </c>
      <c r="BE148" s="59" t="e">
        <f t="shared" ca="1" si="125"/>
        <v>#VALUE!</v>
      </c>
      <c r="BF148" s="60" t="e">
        <f t="shared" ca="1" si="126"/>
        <v>#VALUE!</v>
      </c>
      <c r="BG148" s="61" t="e">
        <f t="shared" ca="1" si="127"/>
        <v>#VALUE!</v>
      </c>
      <c r="BH148" s="61" t="str">
        <f ca="1">OFFSET(業務便入力!$W148,0,(COLUMN()-COLUMN($L$1))/6)</f>
        <v/>
      </c>
      <c r="BI148" s="61" t="e">
        <f>IF($I148="(送料別)",0,VLOOKUP($H148,業務便!$A$20:$O$29,4+(COLUMN()-COLUMN($M$1))/6,FALSE))</f>
        <v>#N/A</v>
      </c>
      <c r="BJ148" s="62" t="e">
        <f t="shared" ca="1" si="128"/>
        <v>#VALUE!</v>
      </c>
      <c r="BK148" s="59" t="e">
        <f t="shared" ca="1" si="129"/>
        <v>#VALUE!</v>
      </c>
      <c r="BL148" s="60" t="e">
        <f t="shared" ca="1" si="130"/>
        <v>#VALUE!</v>
      </c>
      <c r="BM148" s="61" t="e">
        <f t="shared" ca="1" si="131"/>
        <v>#VALUE!</v>
      </c>
      <c r="BN148" s="61" t="str">
        <f ca="1">OFFSET(業務便入力!$W148,0,(COLUMN()-COLUMN($L$1))/6)</f>
        <v/>
      </c>
      <c r="BO148" s="61" t="e">
        <f>IF($I148="(送料別)",0,VLOOKUP($H148,業務便!$A$20:$O$29,4+(COLUMN()-COLUMN($M$1))/6,FALSE))</f>
        <v>#N/A</v>
      </c>
      <c r="BP148" s="62" t="e">
        <f t="shared" ca="1" si="132"/>
        <v>#VALUE!</v>
      </c>
      <c r="BQ148" s="59" t="e">
        <f t="shared" ca="1" si="133"/>
        <v>#VALUE!</v>
      </c>
      <c r="BR148" s="60" t="e">
        <f t="shared" ca="1" si="134"/>
        <v>#VALUE!</v>
      </c>
      <c r="BS148" s="61" t="e">
        <f t="shared" ca="1" si="135"/>
        <v>#VALUE!</v>
      </c>
      <c r="BT148" s="61" t="str">
        <f ca="1">OFFSET(業務便入力!$W148,0,(COLUMN()-COLUMN($L$1))/6)</f>
        <v/>
      </c>
      <c r="BU148" s="61" t="e">
        <f>IF($I148="(送料別)",0,VLOOKUP($H148,業務便!$A$20:$O$29,4+(COLUMN()-COLUMN($M$1))/6,FALSE))</f>
        <v>#N/A</v>
      </c>
      <c r="BV148" s="62" t="e">
        <f t="shared" ca="1" si="136"/>
        <v>#VALUE!</v>
      </c>
      <c r="BW148" s="59" t="e">
        <f t="shared" ca="1" si="137"/>
        <v>#VALUE!</v>
      </c>
      <c r="BX148" s="60" t="e">
        <f t="shared" ca="1" si="138"/>
        <v>#VALUE!</v>
      </c>
      <c r="BY148" s="61" t="e">
        <f t="shared" ca="1" si="139"/>
        <v>#VALUE!</v>
      </c>
      <c r="BZ148" s="61" t="str">
        <f ca="1">OFFSET(業務便入力!$W148,0,(COLUMN()-COLUMN($L$1))/6)</f>
        <v/>
      </c>
      <c r="CA148" s="61" t="e">
        <f>IF($I148="(送料別)",0,VLOOKUP($H148,業務便!$A$20:$O$29,4+(COLUMN()-COLUMN($M$1))/6,FALSE))</f>
        <v>#N/A</v>
      </c>
      <c r="CB148" s="62" t="e">
        <f t="shared" ca="1" si="140"/>
        <v>#VALUE!</v>
      </c>
      <c r="CC148" s="59" t="e">
        <f t="shared" ca="1" si="141"/>
        <v>#VALUE!</v>
      </c>
      <c r="CD148" s="60" t="e">
        <f t="shared" ca="1" si="142"/>
        <v>#VALUE!</v>
      </c>
      <c r="CE148" s="61" t="e">
        <f t="shared" ca="1" si="143"/>
        <v>#VALUE!</v>
      </c>
    </row>
    <row r="149" spans="1:83">
      <c r="A149" s="6">
        <v>146</v>
      </c>
      <c r="B149" s="158" t="str">
        <f>IF(ISBLANK(業務便入力!B149),"",業務便入力!B149)</f>
        <v/>
      </c>
      <c r="C149" s="5" t="str">
        <f>IF(ISBLANK(業務便入力!C149),"",業務便入力!C149)</f>
        <v/>
      </c>
      <c r="D149" s="15">
        <f>IF(ISBLANK(宅配便仮計算!D149),"",宅配便仮計算!D149)</f>
        <v>0.85</v>
      </c>
      <c r="E149" s="5" t="str">
        <f>IF(ISBLANK(業務便入力!I149),"",業務便入力!I149)</f>
        <v/>
      </c>
      <c r="F149" s="5" t="str">
        <f>IF(ISBLANK(業務便入力!L149),"",業務便入力!L149)</f>
        <v/>
      </c>
      <c r="G149" s="5" t="str">
        <f>IF(ISBLANK(業務便入力!N149),"",IF(業務便入力!P149="以上",1,業務便入力!N149))</f>
        <v/>
      </c>
      <c r="H149" s="5" t="str">
        <f>IF(ISBLANK(業務便入力!Q149),"",業務便入力!Q149)</f>
        <v/>
      </c>
      <c r="I149" s="6" t="str">
        <f>IF(ISBLANK(業務便入力!R149),"",業務便入力!R149)</f>
        <v/>
      </c>
      <c r="J149" s="5" t="str">
        <f>IF(ISBLANK(業務便入力!S149),"",業務便入力!S149)</f>
        <v/>
      </c>
      <c r="K149" s="5" t="str">
        <f>IF(ISBLANK(業務便入力!T149),"",業務便入力!T149)</f>
        <v/>
      </c>
      <c r="L149" s="61" t="str">
        <f ca="1">OFFSET(業務便入力!$W149,0,(COLUMN()-COLUMN($L$1))/6)</f>
        <v/>
      </c>
      <c r="M149" s="61" t="e">
        <f>IF($I149="(送料別)",0,VLOOKUP($H149,業務便!$A$20:$O$29,4+(COLUMN()-COLUMN($M$1))/6,FALSE))</f>
        <v>#N/A</v>
      </c>
      <c r="N149" s="62" t="e">
        <f t="shared" ca="1" si="96"/>
        <v>#VALUE!</v>
      </c>
      <c r="O149" s="59" t="e">
        <f t="shared" ca="1" si="97"/>
        <v>#VALUE!</v>
      </c>
      <c r="P149" s="60" t="e">
        <f t="shared" ca="1" si="98"/>
        <v>#VALUE!</v>
      </c>
      <c r="Q149" s="61" t="e">
        <f t="shared" ca="1" si="99"/>
        <v>#VALUE!</v>
      </c>
      <c r="R149" s="61" t="str">
        <f ca="1">OFFSET(業務便入力!$W149,0,(COLUMN()-COLUMN($L$1))/6)</f>
        <v/>
      </c>
      <c r="S149" s="61" t="e">
        <f>IF($I149="(送料別)",0,VLOOKUP($H149,業務便!$A$20:$O$29,4+(COLUMN()-COLUMN($M$1))/6,FALSE))</f>
        <v>#N/A</v>
      </c>
      <c r="T149" s="62" t="e">
        <f t="shared" ca="1" si="100"/>
        <v>#VALUE!</v>
      </c>
      <c r="U149" s="59" t="e">
        <f t="shared" ca="1" si="101"/>
        <v>#VALUE!</v>
      </c>
      <c r="V149" s="60" t="e">
        <f t="shared" ca="1" si="102"/>
        <v>#VALUE!</v>
      </c>
      <c r="W149" s="61" t="e">
        <f t="shared" ca="1" si="103"/>
        <v>#VALUE!</v>
      </c>
      <c r="X149" s="61" t="str">
        <f ca="1">OFFSET(業務便入力!$W149,0,(COLUMN()-COLUMN($L$1))/6)</f>
        <v/>
      </c>
      <c r="Y149" s="61" t="e">
        <f>IF($I149="(送料別)",0,VLOOKUP($H149,業務便!$A$20:$O$29,4+(COLUMN()-COLUMN($M$1))/6,FALSE))</f>
        <v>#N/A</v>
      </c>
      <c r="Z149" s="62" t="e">
        <f t="shared" ca="1" si="104"/>
        <v>#VALUE!</v>
      </c>
      <c r="AA149" s="59" t="e">
        <f t="shared" ca="1" si="105"/>
        <v>#VALUE!</v>
      </c>
      <c r="AB149" s="60" t="e">
        <f t="shared" ca="1" si="106"/>
        <v>#VALUE!</v>
      </c>
      <c r="AC149" s="61" t="e">
        <f t="shared" ca="1" si="107"/>
        <v>#VALUE!</v>
      </c>
      <c r="AD149" s="61" t="str">
        <f ca="1">OFFSET(業務便入力!$W149,0,(COLUMN()-COLUMN($L$1))/6)</f>
        <v/>
      </c>
      <c r="AE149" s="61" t="e">
        <f>IF($I149="(送料別)",0,VLOOKUP($H149,業務便!$A$20:$O$29,4+(COLUMN()-COLUMN($M$1))/6,FALSE))</f>
        <v>#N/A</v>
      </c>
      <c r="AF149" s="62" t="e">
        <f t="shared" ca="1" si="108"/>
        <v>#VALUE!</v>
      </c>
      <c r="AG149" s="59" t="e">
        <f t="shared" ca="1" si="109"/>
        <v>#VALUE!</v>
      </c>
      <c r="AH149" s="60" t="e">
        <f t="shared" ca="1" si="110"/>
        <v>#VALUE!</v>
      </c>
      <c r="AI149" s="61" t="e">
        <f t="shared" ca="1" si="111"/>
        <v>#VALUE!</v>
      </c>
      <c r="AJ149" s="61" t="str">
        <f ca="1">OFFSET(業務便入力!$W149,0,(COLUMN()-COLUMN($L$1))/6)</f>
        <v/>
      </c>
      <c r="AK149" s="61" t="e">
        <f>IF($I149="(送料別)",0,VLOOKUP($H149,業務便!$A$20:$O$29,4+(COLUMN()-COLUMN($M$1))/6,FALSE))</f>
        <v>#N/A</v>
      </c>
      <c r="AL149" s="62" t="e">
        <f t="shared" ca="1" si="112"/>
        <v>#VALUE!</v>
      </c>
      <c r="AM149" s="59" t="e">
        <f t="shared" ca="1" si="113"/>
        <v>#VALUE!</v>
      </c>
      <c r="AN149" s="60" t="e">
        <f t="shared" ca="1" si="114"/>
        <v>#VALUE!</v>
      </c>
      <c r="AO149" s="61" t="e">
        <f t="shared" ca="1" si="115"/>
        <v>#VALUE!</v>
      </c>
      <c r="AP149" s="61" t="str">
        <f ca="1">OFFSET(業務便入力!$W149,0,(COLUMN()-COLUMN($L$1))/6)</f>
        <v/>
      </c>
      <c r="AQ149" s="61" t="e">
        <f>IF($I149="(送料別)",0,VLOOKUP($H149,業務便!$A$20:$O$29,4+(COLUMN()-COLUMN($M$1))/6,FALSE))</f>
        <v>#N/A</v>
      </c>
      <c r="AR149" s="62" t="e">
        <f t="shared" ca="1" si="116"/>
        <v>#VALUE!</v>
      </c>
      <c r="AS149" s="59" t="e">
        <f t="shared" ca="1" si="117"/>
        <v>#VALUE!</v>
      </c>
      <c r="AT149" s="60" t="e">
        <f t="shared" ca="1" si="118"/>
        <v>#VALUE!</v>
      </c>
      <c r="AU149" s="61" t="e">
        <f t="shared" ca="1" si="119"/>
        <v>#VALUE!</v>
      </c>
      <c r="AV149" s="61" t="str">
        <f ca="1">OFFSET(業務便入力!$W149,0,(COLUMN()-COLUMN($L$1))/6)</f>
        <v/>
      </c>
      <c r="AW149" s="61" t="e">
        <f>IF($I149="(送料別)",0,VLOOKUP($H149,業務便!$A$20:$O$29,4+(COLUMN()-COLUMN($M$1))/6,FALSE))</f>
        <v>#N/A</v>
      </c>
      <c r="AX149" s="62" t="e">
        <f t="shared" ca="1" si="120"/>
        <v>#VALUE!</v>
      </c>
      <c r="AY149" s="59" t="e">
        <f t="shared" ca="1" si="121"/>
        <v>#VALUE!</v>
      </c>
      <c r="AZ149" s="60" t="e">
        <f t="shared" ca="1" si="122"/>
        <v>#VALUE!</v>
      </c>
      <c r="BA149" s="61" t="e">
        <f t="shared" ca="1" si="123"/>
        <v>#VALUE!</v>
      </c>
      <c r="BB149" s="61" t="str">
        <f ca="1">OFFSET(業務便入力!$W149,0,(COLUMN()-COLUMN($L$1))/6)</f>
        <v/>
      </c>
      <c r="BC149" s="61" t="e">
        <f>IF($I149="(送料別)",0,VLOOKUP($H149,業務便!$A$20:$O$29,4+(COLUMN()-COLUMN($M$1))/6,FALSE))</f>
        <v>#N/A</v>
      </c>
      <c r="BD149" s="62" t="e">
        <f t="shared" ca="1" si="124"/>
        <v>#VALUE!</v>
      </c>
      <c r="BE149" s="59" t="e">
        <f t="shared" ca="1" si="125"/>
        <v>#VALUE!</v>
      </c>
      <c r="BF149" s="60" t="e">
        <f t="shared" ca="1" si="126"/>
        <v>#VALUE!</v>
      </c>
      <c r="BG149" s="61" t="e">
        <f t="shared" ca="1" si="127"/>
        <v>#VALUE!</v>
      </c>
      <c r="BH149" s="61" t="str">
        <f ca="1">OFFSET(業務便入力!$W149,0,(COLUMN()-COLUMN($L$1))/6)</f>
        <v/>
      </c>
      <c r="BI149" s="61" t="e">
        <f>IF($I149="(送料別)",0,VLOOKUP($H149,業務便!$A$20:$O$29,4+(COLUMN()-COLUMN($M$1))/6,FALSE))</f>
        <v>#N/A</v>
      </c>
      <c r="BJ149" s="62" t="e">
        <f t="shared" ca="1" si="128"/>
        <v>#VALUE!</v>
      </c>
      <c r="BK149" s="59" t="e">
        <f t="shared" ca="1" si="129"/>
        <v>#VALUE!</v>
      </c>
      <c r="BL149" s="60" t="e">
        <f t="shared" ca="1" si="130"/>
        <v>#VALUE!</v>
      </c>
      <c r="BM149" s="61" t="e">
        <f t="shared" ca="1" si="131"/>
        <v>#VALUE!</v>
      </c>
      <c r="BN149" s="61" t="str">
        <f ca="1">OFFSET(業務便入力!$W149,0,(COLUMN()-COLUMN($L$1))/6)</f>
        <v/>
      </c>
      <c r="BO149" s="61" t="e">
        <f>IF($I149="(送料別)",0,VLOOKUP($H149,業務便!$A$20:$O$29,4+(COLUMN()-COLUMN($M$1))/6,FALSE))</f>
        <v>#N/A</v>
      </c>
      <c r="BP149" s="62" t="e">
        <f t="shared" ca="1" si="132"/>
        <v>#VALUE!</v>
      </c>
      <c r="BQ149" s="59" t="e">
        <f t="shared" ca="1" si="133"/>
        <v>#VALUE!</v>
      </c>
      <c r="BR149" s="60" t="e">
        <f t="shared" ca="1" si="134"/>
        <v>#VALUE!</v>
      </c>
      <c r="BS149" s="61" t="e">
        <f t="shared" ca="1" si="135"/>
        <v>#VALUE!</v>
      </c>
      <c r="BT149" s="61" t="str">
        <f ca="1">OFFSET(業務便入力!$W149,0,(COLUMN()-COLUMN($L$1))/6)</f>
        <v/>
      </c>
      <c r="BU149" s="61" t="e">
        <f>IF($I149="(送料別)",0,VLOOKUP($H149,業務便!$A$20:$O$29,4+(COLUMN()-COLUMN($M$1))/6,FALSE))</f>
        <v>#N/A</v>
      </c>
      <c r="BV149" s="62" t="e">
        <f t="shared" ca="1" si="136"/>
        <v>#VALUE!</v>
      </c>
      <c r="BW149" s="59" t="e">
        <f t="shared" ca="1" si="137"/>
        <v>#VALUE!</v>
      </c>
      <c r="BX149" s="60" t="e">
        <f t="shared" ca="1" si="138"/>
        <v>#VALUE!</v>
      </c>
      <c r="BY149" s="61" t="e">
        <f t="shared" ca="1" si="139"/>
        <v>#VALUE!</v>
      </c>
      <c r="BZ149" s="61" t="str">
        <f ca="1">OFFSET(業務便入力!$W149,0,(COLUMN()-COLUMN($L$1))/6)</f>
        <v/>
      </c>
      <c r="CA149" s="61" t="e">
        <f>IF($I149="(送料別)",0,VLOOKUP($H149,業務便!$A$20:$O$29,4+(COLUMN()-COLUMN($M$1))/6,FALSE))</f>
        <v>#N/A</v>
      </c>
      <c r="CB149" s="62" t="e">
        <f t="shared" ca="1" si="140"/>
        <v>#VALUE!</v>
      </c>
      <c r="CC149" s="59" t="e">
        <f t="shared" ca="1" si="141"/>
        <v>#VALUE!</v>
      </c>
      <c r="CD149" s="60" t="e">
        <f t="shared" ca="1" si="142"/>
        <v>#VALUE!</v>
      </c>
      <c r="CE149" s="61" t="e">
        <f t="shared" ca="1" si="143"/>
        <v>#VALUE!</v>
      </c>
    </row>
    <row r="150" spans="1:83">
      <c r="A150" s="6">
        <v>147</v>
      </c>
      <c r="B150" s="158" t="str">
        <f>IF(ISBLANK(業務便入力!B150),"",業務便入力!B150)</f>
        <v/>
      </c>
      <c r="C150" s="5" t="str">
        <f>IF(ISBLANK(業務便入力!C150),"",業務便入力!C150)</f>
        <v/>
      </c>
      <c r="D150" s="15">
        <f>IF(ISBLANK(宅配便仮計算!D150),"",宅配便仮計算!D150)</f>
        <v>0.85</v>
      </c>
      <c r="E150" s="5" t="str">
        <f>IF(ISBLANK(業務便入力!I150),"",業務便入力!I150)</f>
        <v/>
      </c>
      <c r="F150" s="5" t="str">
        <f>IF(ISBLANK(業務便入力!L150),"",業務便入力!L150)</f>
        <v/>
      </c>
      <c r="G150" s="5" t="str">
        <f>IF(ISBLANK(業務便入力!N150),"",IF(業務便入力!P150="以上",1,業務便入力!N150))</f>
        <v/>
      </c>
      <c r="H150" s="5" t="str">
        <f>IF(ISBLANK(業務便入力!Q150),"",業務便入力!Q150)</f>
        <v/>
      </c>
      <c r="I150" s="6" t="str">
        <f>IF(ISBLANK(業務便入力!R150),"",業務便入力!R150)</f>
        <v/>
      </c>
      <c r="J150" s="5" t="str">
        <f>IF(ISBLANK(業務便入力!S150),"",業務便入力!S150)</f>
        <v/>
      </c>
      <c r="K150" s="5" t="str">
        <f>IF(ISBLANK(業務便入力!T150),"",業務便入力!T150)</f>
        <v/>
      </c>
      <c r="L150" s="61" t="str">
        <f ca="1">OFFSET(業務便入力!$W150,0,(COLUMN()-COLUMN($L$1))/6)</f>
        <v/>
      </c>
      <c r="M150" s="61" t="e">
        <f>IF($I150="(送料別)",0,VLOOKUP($H150,業務便!$A$20:$O$29,4+(COLUMN()-COLUMN($M$1))/6,FALSE))</f>
        <v>#N/A</v>
      </c>
      <c r="N150" s="62" t="e">
        <f t="shared" ca="1" si="96"/>
        <v>#VALUE!</v>
      </c>
      <c r="O150" s="59" t="e">
        <f t="shared" ca="1" si="97"/>
        <v>#VALUE!</v>
      </c>
      <c r="P150" s="60" t="e">
        <f t="shared" ca="1" si="98"/>
        <v>#VALUE!</v>
      </c>
      <c r="Q150" s="61" t="e">
        <f t="shared" ca="1" si="99"/>
        <v>#VALUE!</v>
      </c>
      <c r="R150" s="61" t="str">
        <f ca="1">OFFSET(業務便入力!$W150,0,(COLUMN()-COLUMN($L$1))/6)</f>
        <v/>
      </c>
      <c r="S150" s="61" t="e">
        <f>IF($I150="(送料別)",0,VLOOKUP($H150,業務便!$A$20:$O$29,4+(COLUMN()-COLUMN($M$1))/6,FALSE))</f>
        <v>#N/A</v>
      </c>
      <c r="T150" s="62" t="e">
        <f t="shared" ca="1" si="100"/>
        <v>#VALUE!</v>
      </c>
      <c r="U150" s="59" t="e">
        <f t="shared" ca="1" si="101"/>
        <v>#VALUE!</v>
      </c>
      <c r="V150" s="60" t="e">
        <f t="shared" ca="1" si="102"/>
        <v>#VALUE!</v>
      </c>
      <c r="W150" s="61" t="e">
        <f t="shared" ca="1" si="103"/>
        <v>#VALUE!</v>
      </c>
      <c r="X150" s="61" t="str">
        <f ca="1">OFFSET(業務便入力!$W150,0,(COLUMN()-COLUMN($L$1))/6)</f>
        <v/>
      </c>
      <c r="Y150" s="61" t="e">
        <f>IF($I150="(送料別)",0,VLOOKUP($H150,業務便!$A$20:$O$29,4+(COLUMN()-COLUMN($M$1))/6,FALSE))</f>
        <v>#N/A</v>
      </c>
      <c r="Z150" s="62" t="e">
        <f t="shared" ca="1" si="104"/>
        <v>#VALUE!</v>
      </c>
      <c r="AA150" s="59" t="e">
        <f t="shared" ca="1" si="105"/>
        <v>#VALUE!</v>
      </c>
      <c r="AB150" s="60" t="e">
        <f t="shared" ca="1" si="106"/>
        <v>#VALUE!</v>
      </c>
      <c r="AC150" s="61" t="e">
        <f t="shared" ca="1" si="107"/>
        <v>#VALUE!</v>
      </c>
      <c r="AD150" s="61" t="str">
        <f ca="1">OFFSET(業務便入力!$W150,0,(COLUMN()-COLUMN($L$1))/6)</f>
        <v/>
      </c>
      <c r="AE150" s="61" t="e">
        <f>IF($I150="(送料別)",0,VLOOKUP($H150,業務便!$A$20:$O$29,4+(COLUMN()-COLUMN($M$1))/6,FALSE))</f>
        <v>#N/A</v>
      </c>
      <c r="AF150" s="62" t="e">
        <f t="shared" ca="1" si="108"/>
        <v>#VALUE!</v>
      </c>
      <c r="AG150" s="59" t="e">
        <f t="shared" ca="1" si="109"/>
        <v>#VALUE!</v>
      </c>
      <c r="AH150" s="60" t="e">
        <f t="shared" ca="1" si="110"/>
        <v>#VALUE!</v>
      </c>
      <c r="AI150" s="61" t="e">
        <f t="shared" ca="1" si="111"/>
        <v>#VALUE!</v>
      </c>
      <c r="AJ150" s="61" t="str">
        <f ca="1">OFFSET(業務便入力!$W150,0,(COLUMN()-COLUMN($L$1))/6)</f>
        <v/>
      </c>
      <c r="AK150" s="61" t="e">
        <f>IF($I150="(送料別)",0,VLOOKUP($H150,業務便!$A$20:$O$29,4+(COLUMN()-COLUMN($M$1))/6,FALSE))</f>
        <v>#N/A</v>
      </c>
      <c r="AL150" s="62" t="e">
        <f t="shared" ca="1" si="112"/>
        <v>#VALUE!</v>
      </c>
      <c r="AM150" s="59" t="e">
        <f t="shared" ca="1" si="113"/>
        <v>#VALUE!</v>
      </c>
      <c r="AN150" s="60" t="e">
        <f t="shared" ca="1" si="114"/>
        <v>#VALUE!</v>
      </c>
      <c r="AO150" s="61" t="e">
        <f t="shared" ca="1" si="115"/>
        <v>#VALUE!</v>
      </c>
      <c r="AP150" s="61" t="str">
        <f ca="1">OFFSET(業務便入力!$W150,0,(COLUMN()-COLUMN($L$1))/6)</f>
        <v/>
      </c>
      <c r="AQ150" s="61" t="e">
        <f>IF($I150="(送料別)",0,VLOOKUP($H150,業務便!$A$20:$O$29,4+(COLUMN()-COLUMN($M$1))/6,FALSE))</f>
        <v>#N/A</v>
      </c>
      <c r="AR150" s="62" t="e">
        <f t="shared" ca="1" si="116"/>
        <v>#VALUE!</v>
      </c>
      <c r="AS150" s="59" t="e">
        <f t="shared" ca="1" si="117"/>
        <v>#VALUE!</v>
      </c>
      <c r="AT150" s="60" t="e">
        <f t="shared" ca="1" si="118"/>
        <v>#VALUE!</v>
      </c>
      <c r="AU150" s="61" t="e">
        <f t="shared" ca="1" si="119"/>
        <v>#VALUE!</v>
      </c>
      <c r="AV150" s="61" t="str">
        <f ca="1">OFFSET(業務便入力!$W150,0,(COLUMN()-COLUMN($L$1))/6)</f>
        <v/>
      </c>
      <c r="AW150" s="61" t="e">
        <f>IF($I150="(送料別)",0,VLOOKUP($H150,業務便!$A$20:$O$29,4+(COLUMN()-COLUMN($M$1))/6,FALSE))</f>
        <v>#N/A</v>
      </c>
      <c r="AX150" s="62" t="e">
        <f t="shared" ca="1" si="120"/>
        <v>#VALUE!</v>
      </c>
      <c r="AY150" s="59" t="e">
        <f t="shared" ca="1" si="121"/>
        <v>#VALUE!</v>
      </c>
      <c r="AZ150" s="60" t="e">
        <f t="shared" ca="1" si="122"/>
        <v>#VALUE!</v>
      </c>
      <c r="BA150" s="61" t="e">
        <f t="shared" ca="1" si="123"/>
        <v>#VALUE!</v>
      </c>
      <c r="BB150" s="61" t="str">
        <f ca="1">OFFSET(業務便入力!$W150,0,(COLUMN()-COLUMN($L$1))/6)</f>
        <v/>
      </c>
      <c r="BC150" s="61" t="e">
        <f>IF($I150="(送料別)",0,VLOOKUP($H150,業務便!$A$20:$O$29,4+(COLUMN()-COLUMN($M$1))/6,FALSE))</f>
        <v>#N/A</v>
      </c>
      <c r="BD150" s="62" t="e">
        <f t="shared" ca="1" si="124"/>
        <v>#VALUE!</v>
      </c>
      <c r="BE150" s="59" t="e">
        <f t="shared" ca="1" si="125"/>
        <v>#VALUE!</v>
      </c>
      <c r="BF150" s="60" t="e">
        <f t="shared" ca="1" si="126"/>
        <v>#VALUE!</v>
      </c>
      <c r="BG150" s="61" t="e">
        <f t="shared" ca="1" si="127"/>
        <v>#VALUE!</v>
      </c>
      <c r="BH150" s="61" t="str">
        <f ca="1">OFFSET(業務便入力!$W150,0,(COLUMN()-COLUMN($L$1))/6)</f>
        <v/>
      </c>
      <c r="BI150" s="61" t="e">
        <f>IF($I150="(送料別)",0,VLOOKUP($H150,業務便!$A$20:$O$29,4+(COLUMN()-COLUMN($M$1))/6,FALSE))</f>
        <v>#N/A</v>
      </c>
      <c r="BJ150" s="62" t="e">
        <f t="shared" ca="1" si="128"/>
        <v>#VALUE!</v>
      </c>
      <c r="BK150" s="59" t="e">
        <f t="shared" ca="1" si="129"/>
        <v>#VALUE!</v>
      </c>
      <c r="BL150" s="60" t="e">
        <f t="shared" ca="1" si="130"/>
        <v>#VALUE!</v>
      </c>
      <c r="BM150" s="61" t="e">
        <f t="shared" ca="1" si="131"/>
        <v>#VALUE!</v>
      </c>
      <c r="BN150" s="61" t="str">
        <f ca="1">OFFSET(業務便入力!$W150,0,(COLUMN()-COLUMN($L$1))/6)</f>
        <v/>
      </c>
      <c r="BO150" s="61" t="e">
        <f>IF($I150="(送料別)",0,VLOOKUP($H150,業務便!$A$20:$O$29,4+(COLUMN()-COLUMN($M$1))/6,FALSE))</f>
        <v>#N/A</v>
      </c>
      <c r="BP150" s="62" t="e">
        <f t="shared" ca="1" si="132"/>
        <v>#VALUE!</v>
      </c>
      <c r="BQ150" s="59" t="e">
        <f t="shared" ca="1" si="133"/>
        <v>#VALUE!</v>
      </c>
      <c r="BR150" s="60" t="e">
        <f t="shared" ca="1" si="134"/>
        <v>#VALUE!</v>
      </c>
      <c r="BS150" s="61" t="e">
        <f t="shared" ca="1" si="135"/>
        <v>#VALUE!</v>
      </c>
      <c r="BT150" s="61" t="str">
        <f ca="1">OFFSET(業務便入力!$W150,0,(COLUMN()-COLUMN($L$1))/6)</f>
        <v/>
      </c>
      <c r="BU150" s="61" t="e">
        <f>IF($I150="(送料別)",0,VLOOKUP($H150,業務便!$A$20:$O$29,4+(COLUMN()-COLUMN($M$1))/6,FALSE))</f>
        <v>#N/A</v>
      </c>
      <c r="BV150" s="62" t="e">
        <f t="shared" ca="1" si="136"/>
        <v>#VALUE!</v>
      </c>
      <c r="BW150" s="59" t="e">
        <f t="shared" ca="1" si="137"/>
        <v>#VALUE!</v>
      </c>
      <c r="BX150" s="60" t="e">
        <f t="shared" ca="1" si="138"/>
        <v>#VALUE!</v>
      </c>
      <c r="BY150" s="61" t="e">
        <f t="shared" ca="1" si="139"/>
        <v>#VALUE!</v>
      </c>
      <c r="BZ150" s="61" t="str">
        <f ca="1">OFFSET(業務便入力!$W150,0,(COLUMN()-COLUMN($L$1))/6)</f>
        <v/>
      </c>
      <c r="CA150" s="61" t="e">
        <f>IF($I150="(送料別)",0,VLOOKUP($H150,業務便!$A$20:$O$29,4+(COLUMN()-COLUMN($M$1))/6,FALSE))</f>
        <v>#N/A</v>
      </c>
      <c r="CB150" s="62" t="e">
        <f t="shared" ca="1" si="140"/>
        <v>#VALUE!</v>
      </c>
      <c r="CC150" s="59" t="e">
        <f t="shared" ca="1" si="141"/>
        <v>#VALUE!</v>
      </c>
      <c r="CD150" s="60" t="e">
        <f t="shared" ca="1" si="142"/>
        <v>#VALUE!</v>
      </c>
      <c r="CE150" s="61" t="e">
        <f t="shared" ca="1" si="143"/>
        <v>#VALUE!</v>
      </c>
    </row>
  </sheetData>
  <mergeCells count="3">
    <mergeCell ref="F2:G2"/>
    <mergeCell ref="L2:CE2"/>
    <mergeCell ref="I2:K2"/>
  </mergeCells>
  <phoneticPr fontId="3"/>
  <dataValidations count="3">
    <dataValidation imeMode="halfAlpha" allowBlank="1" showInputMessage="1" showErrorMessage="1" sqref="AF4:AF150 AL4:AL150 AR4:AR150 AX4:AX150 BD4:BD150 BJ4:BJ150 BP4:BP150 BV4:BV150 CB4:CB150 N4:N150 T4:T150 Z4:Z150" xr:uid="{15456BB6-1075-40C6-9A99-57E96F9F330B}"/>
    <dataValidation type="list" errorStyle="warning" allowBlank="1" showInputMessage="1" showErrorMessage="1" sqref="I4:I150" xr:uid="{7264AFFC-1686-4170-9ED8-AF0189E4D8A0}">
      <formula1>"(送料込),(送料別)"</formula1>
    </dataValidation>
    <dataValidation type="list" allowBlank="1" showInputMessage="1" showErrorMessage="1" sqref="I2" xr:uid="{2CBC1EC0-D755-4856-B679-8241E575501C}">
      <formula1>"①,②,③,④,⑤,⑥,⑦,⑧,⑨,⑩"</formula1>
    </dataValidation>
  </dataValidations>
  <hyperlinks>
    <hyperlink ref="C1" location="操作メニュー!A1" display="操作メニューへ戻る" xr:uid="{8250556A-41D9-4B6B-8151-592C13A83150}"/>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4F56CF-DF28-4525-A2B4-3FB9B9AA897A}">
  <sheetPr codeName="Sheet9">
    <tabColor rgb="FFFF0000"/>
  </sheetPr>
  <dimension ref="A1:P28"/>
  <sheetViews>
    <sheetView workbookViewId="0">
      <selection activeCell="E24" sqref="E24"/>
    </sheetView>
  </sheetViews>
  <sheetFormatPr defaultRowHeight="18"/>
  <cols>
    <col min="1" max="1" width="23.09765625" customWidth="1"/>
    <col min="2" max="2" width="18" style="32" customWidth="1"/>
    <col min="3" max="3" width="23.19921875" customWidth="1"/>
    <col min="11" max="11" width="8.8984375" style="42" customWidth="1"/>
    <col min="12" max="13" width="8.8984375" style="32" customWidth="1"/>
    <col min="14" max="16" width="8.8984375" customWidth="1"/>
  </cols>
  <sheetData>
    <row r="1" spans="1:16" ht="28.8">
      <c r="A1" s="4" t="s">
        <v>419</v>
      </c>
      <c r="C1" s="151" t="s">
        <v>561</v>
      </c>
    </row>
    <row r="2" spans="1:16" s="2" customFormat="1" ht="18" customHeight="1">
      <c r="A2" s="31" t="s">
        <v>13</v>
      </c>
      <c r="B2" s="203" t="str">
        <f>IF(ISBLANK(宅配便!B2),"",宅配便!B2)</f>
        <v/>
      </c>
      <c r="C2" s="203"/>
      <c r="D2" s="179" t="s">
        <v>14</v>
      </c>
      <c r="E2" s="180"/>
      <c r="F2" s="209" t="str">
        <f>IF(ISBLANK(宅配便!F2),"",宅配便!F2)</f>
        <v/>
      </c>
      <c r="G2" s="210"/>
      <c r="H2" s="210" t="str">
        <f>IF(ISBLANK(宅配便!H2),"",宅配便!H2)</f>
        <v/>
      </c>
      <c r="I2" s="211"/>
      <c r="J2" s="1"/>
      <c r="K2" s="33"/>
      <c r="L2" s="168"/>
      <c r="M2" s="41"/>
      <c r="N2" s="1"/>
      <c r="O2" s="1"/>
      <c r="P2" s="1"/>
    </row>
    <row r="3" spans="1:16" s="2" customFormat="1" ht="18" customHeight="1">
      <c r="A3" s="31" t="s">
        <v>80</v>
      </c>
      <c r="B3" s="203" t="str">
        <f>IF(ISBLANK(宅配便!B3),"",宅配便!B3)</f>
        <v/>
      </c>
      <c r="C3" s="203"/>
      <c r="D3" s="181"/>
      <c r="E3" s="182"/>
      <c r="F3" s="212" t="str">
        <f>IF(ISBLANK(宅配便!F3),"",宅配便!F3)</f>
        <v/>
      </c>
      <c r="G3" s="213"/>
      <c r="H3" s="213" t="str">
        <f>IF(ISBLANK(宅配便!H3),"",宅配便!H3)</f>
        <v/>
      </c>
      <c r="I3" s="214"/>
      <c r="J3" s="1"/>
      <c r="K3" s="33"/>
      <c r="L3" s="168"/>
      <c r="M3" s="41"/>
      <c r="N3" s="1"/>
      <c r="O3" s="1"/>
      <c r="P3" s="1"/>
    </row>
    <row r="4" spans="1:16" ht="32.4" customHeight="1">
      <c r="A4" s="31" t="s">
        <v>16</v>
      </c>
      <c r="B4" s="204" t="str">
        <f>宅配便!B4&amp;""</f>
        <v/>
      </c>
      <c r="C4" s="205"/>
      <c r="D4" s="174" t="s">
        <v>15</v>
      </c>
      <c r="E4" s="175"/>
      <c r="F4" s="206" t="str">
        <f>宅配便!F4&amp;""</f>
        <v/>
      </c>
      <c r="G4" s="207"/>
      <c r="H4" s="207"/>
      <c r="I4" s="208"/>
    </row>
    <row r="5" spans="1:16" s="2" customFormat="1" ht="18" customHeight="1">
      <c r="B5" s="41"/>
      <c r="C5" s="1"/>
      <c r="D5" s="1"/>
      <c r="E5" s="1"/>
      <c r="F5" s="1"/>
      <c r="G5" s="1"/>
      <c r="H5" s="1"/>
      <c r="I5" s="1"/>
      <c r="J5" s="1"/>
      <c r="K5" s="33"/>
      <c r="L5" s="41"/>
      <c r="M5" s="41"/>
      <c r="N5" s="1"/>
      <c r="O5" s="1"/>
      <c r="P5" s="1"/>
    </row>
    <row r="6" spans="1:16" s="2" customFormat="1" ht="18" customHeight="1">
      <c r="A6" s="68" t="s">
        <v>11</v>
      </c>
      <c r="B6" s="41"/>
      <c r="C6" s="1"/>
      <c r="D6" s="1"/>
      <c r="E6" s="1"/>
      <c r="F6" s="1"/>
      <c r="G6" s="1"/>
      <c r="H6" s="1"/>
      <c r="I6" s="1"/>
      <c r="J6" s="1"/>
      <c r="K6" s="70"/>
      <c r="L6" s="1"/>
      <c r="M6" s="70"/>
      <c r="N6" s="1"/>
      <c r="O6" s="1"/>
      <c r="P6" s="1"/>
    </row>
    <row r="7" spans="1:16" s="2" customFormat="1" ht="18" customHeight="1">
      <c r="A7" s="7" t="s">
        <v>0</v>
      </c>
      <c r="B7" s="170" t="s">
        <v>1</v>
      </c>
      <c r="C7" s="171"/>
      <c r="D7" s="172"/>
      <c r="E7" s="170" t="s">
        <v>2</v>
      </c>
      <c r="F7" s="171"/>
      <c r="G7" s="171"/>
      <c r="H7" s="171"/>
      <c r="I7" s="172"/>
      <c r="J7" s="1"/>
      <c r="K7" s="33"/>
      <c r="L7" s="41"/>
      <c r="M7" s="41"/>
      <c r="N7" s="1"/>
      <c r="O7" s="1"/>
      <c r="P7" s="1"/>
    </row>
    <row r="8" spans="1:16" ht="19.95" customHeight="1">
      <c r="A8" s="31" t="s">
        <v>162</v>
      </c>
      <c r="B8" s="162"/>
      <c r="C8" s="163"/>
      <c r="D8" s="164"/>
      <c r="E8" s="165"/>
      <c r="F8" s="166"/>
      <c r="G8" s="166"/>
      <c r="H8" s="166"/>
      <c r="I8" s="167"/>
      <c r="K8" s="33"/>
      <c r="L8" s="41"/>
      <c r="M8" s="41"/>
    </row>
    <row r="9" spans="1:16" ht="37.200000000000003" customHeight="1">
      <c r="A9" s="31" t="s">
        <v>136</v>
      </c>
      <c r="B9" s="162"/>
      <c r="C9" s="163"/>
      <c r="D9" s="164"/>
      <c r="E9" s="165"/>
      <c r="F9" s="166"/>
      <c r="G9" s="166"/>
      <c r="H9" s="166"/>
      <c r="I9" s="167"/>
      <c r="K9" s="43"/>
      <c r="L9" s="41"/>
      <c r="M9" s="41"/>
    </row>
    <row r="10" spans="1:16" ht="37.200000000000003" customHeight="1">
      <c r="A10" s="31" t="s">
        <v>425</v>
      </c>
      <c r="B10" s="162"/>
      <c r="C10" s="163"/>
      <c r="D10" s="164"/>
      <c r="E10" s="165"/>
      <c r="F10" s="166"/>
      <c r="G10" s="166"/>
      <c r="H10" s="166"/>
      <c r="I10" s="167"/>
      <c r="K10" s="43"/>
      <c r="L10" s="41"/>
      <c r="M10" s="41"/>
    </row>
    <row r="11" spans="1:16">
      <c r="A11" s="31" t="s">
        <v>137</v>
      </c>
      <c r="B11" s="162"/>
      <c r="C11" s="163"/>
      <c r="D11" s="164"/>
      <c r="E11" s="165"/>
      <c r="F11" s="166"/>
      <c r="G11" s="166"/>
      <c r="H11" s="166"/>
      <c r="I11" s="167"/>
      <c r="K11" s="43"/>
      <c r="L11" s="45"/>
      <c r="M11" s="41"/>
    </row>
    <row r="12" spans="1:16">
      <c r="A12" s="69" t="s">
        <v>135</v>
      </c>
      <c r="B12" s="165"/>
      <c r="C12" s="166"/>
      <c r="D12" s="166"/>
      <c r="E12" s="166"/>
      <c r="F12" s="166"/>
      <c r="G12" s="166"/>
      <c r="H12" s="166"/>
      <c r="I12" s="167"/>
      <c r="K12" s="43"/>
      <c r="M12" s="41"/>
    </row>
    <row r="13" spans="1:16">
      <c r="A13" s="31" t="s">
        <v>12</v>
      </c>
      <c r="B13" s="162"/>
      <c r="C13" s="163"/>
      <c r="D13" s="164"/>
      <c r="E13" s="165"/>
      <c r="F13" s="166"/>
      <c r="G13" s="166"/>
      <c r="H13" s="166"/>
      <c r="I13" s="167"/>
      <c r="K13" s="43"/>
    </row>
    <row r="14" spans="1:16">
      <c r="A14" s="69" t="s">
        <v>82</v>
      </c>
      <c r="B14" s="162"/>
      <c r="C14" s="163"/>
      <c r="D14" s="163"/>
      <c r="E14" s="163"/>
      <c r="F14" s="163"/>
      <c r="G14" s="163"/>
      <c r="H14" s="163"/>
      <c r="I14" s="164"/>
      <c r="K14" s="43"/>
      <c r="M14" s="41"/>
    </row>
    <row r="15" spans="1:16" ht="51" customHeight="1">
      <c r="A15" s="31" t="s">
        <v>4</v>
      </c>
      <c r="B15" s="165"/>
      <c r="C15" s="166"/>
      <c r="D15" s="166"/>
      <c r="E15" s="166"/>
      <c r="F15" s="166"/>
      <c r="G15" s="166"/>
      <c r="H15" s="166"/>
      <c r="I15" s="167"/>
      <c r="K15" s="33"/>
    </row>
    <row r="17" spans="1:15" ht="22.2">
      <c r="A17" s="11" t="s">
        <v>188</v>
      </c>
      <c r="B17" s="11"/>
      <c r="K17"/>
      <c r="L17"/>
      <c r="M17"/>
    </row>
    <row r="18" spans="1:15">
      <c r="A18" s="9" t="s">
        <v>22</v>
      </c>
      <c r="B18" s="9" t="s">
        <v>348</v>
      </c>
      <c r="C18" s="9" t="s">
        <v>2</v>
      </c>
      <c r="D18" s="9" t="s">
        <v>23</v>
      </c>
      <c r="E18" s="9" t="s">
        <v>24</v>
      </c>
      <c r="F18" s="9" t="s">
        <v>25</v>
      </c>
      <c r="G18" s="9" t="s">
        <v>26</v>
      </c>
      <c r="H18" s="9" t="s">
        <v>27</v>
      </c>
      <c r="I18" s="9" t="s">
        <v>28</v>
      </c>
      <c r="J18" s="9" t="s">
        <v>29</v>
      </c>
      <c r="K18" s="9" t="s">
        <v>30</v>
      </c>
      <c r="L18" s="9" t="s">
        <v>31</v>
      </c>
      <c r="M18" s="9" t="s">
        <v>32</v>
      </c>
      <c r="N18" s="9" t="s">
        <v>33</v>
      </c>
      <c r="O18" s="9" t="s">
        <v>34</v>
      </c>
    </row>
    <row r="19" spans="1:15">
      <c r="A19" s="12" t="s">
        <v>395</v>
      </c>
      <c r="B19" s="115"/>
      <c r="C19" s="18"/>
      <c r="D19" s="10"/>
      <c r="E19" s="10"/>
      <c r="F19" s="10"/>
      <c r="G19" s="10"/>
      <c r="H19" s="10"/>
      <c r="I19" s="10"/>
      <c r="J19" s="10"/>
      <c r="K19" s="10"/>
      <c r="L19" s="10"/>
      <c r="M19" s="10"/>
      <c r="N19" s="10"/>
      <c r="O19" s="10"/>
    </row>
    <row r="20" spans="1:15">
      <c r="A20" s="12" t="s">
        <v>414</v>
      </c>
      <c r="B20" s="115"/>
      <c r="C20" s="18"/>
      <c r="D20" s="10"/>
      <c r="E20" s="10"/>
      <c r="F20" s="10"/>
      <c r="G20" s="10"/>
      <c r="H20" s="10"/>
      <c r="I20" s="10"/>
      <c r="J20" s="10"/>
      <c r="K20" s="10"/>
      <c r="L20" s="10"/>
      <c r="M20" s="10"/>
      <c r="N20" s="10"/>
      <c r="O20" s="10"/>
    </row>
    <row r="21" spans="1:15">
      <c r="A21" s="12" t="s">
        <v>415</v>
      </c>
      <c r="B21" s="12"/>
      <c r="C21" s="18"/>
      <c r="D21" s="10"/>
      <c r="E21" s="10"/>
      <c r="F21" s="10"/>
      <c r="G21" s="10"/>
      <c r="H21" s="10"/>
      <c r="I21" s="10"/>
      <c r="J21" s="10"/>
      <c r="K21" s="10"/>
      <c r="L21" s="10"/>
      <c r="M21" s="10"/>
      <c r="N21" s="10"/>
      <c r="O21" s="10"/>
    </row>
    <row r="22" spans="1:15">
      <c r="A22" s="12" t="s">
        <v>189</v>
      </c>
      <c r="B22" s="12"/>
      <c r="C22" s="18"/>
      <c r="D22" s="10"/>
      <c r="E22" s="10"/>
      <c r="F22" s="10"/>
      <c r="G22" s="10"/>
      <c r="H22" s="10"/>
      <c r="I22" s="10"/>
      <c r="J22" s="10"/>
      <c r="K22" s="10"/>
      <c r="L22" s="10"/>
      <c r="M22" s="10"/>
      <c r="N22" s="10"/>
      <c r="O22" s="10"/>
    </row>
    <row r="23" spans="1:15">
      <c r="A23" s="12" t="s">
        <v>190</v>
      </c>
      <c r="B23" s="12"/>
      <c r="C23" s="18"/>
      <c r="D23" s="10"/>
      <c r="E23" s="10"/>
      <c r="F23" s="10"/>
      <c r="G23" s="10"/>
      <c r="H23" s="10"/>
      <c r="I23" s="10"/>
      <c r="J23" s="10"/>
      <c r="K23" s="10"/>
      <c r="L23" s="10"/>
      <c r="M23" s="10"/>
      <c r="N23" s="10"/>
      <c r="O23" s="10"/>
    </row>
    <row r="24" spans="1:15">
      <c r="A24" s="12" t="s">
        <v>191</v>
      </c>
      <c r="B24" s="12"/>
      <c r="C24" s="18"/>
      <c r="D24" s="10"/>
      <c r="E24" s="10"/>
      <c r="F24" s="10"/>
      <c r="G24" s="10"/>
      <c r="H24" s="10"/>
      <c r="I24" s="10"/>
      <c r="J24" s="10"/>
      <c r="K24" s="10"/>
      <c r="L24" s="10"/>
      <c r="M24" s="10"/>
      <c r="N24" s="10"/>
      <c r="O24" s="10"/>
    </row>
    <row r="25" spans="1:15">
      <c r="A25" s="12" t="s">
        <v>192</v>
      </c>
      <c r="B25" s="12"/>
      <c r="C25" s="18"/>
      <c r="D25" s="10"/>
      <c r="E25" s="10"/>
      <c r="F25" s="10"/>
      <c r="G25" s="10"/>
      <c r="H25" s="10"/>
      <c r="I25" s="10"/>
      <c r="J25" s="10"/>
      <c r="K25" s="10"/>
      <c r="L25" s="10"/>
      <c r="M25" s="10"/>
      <c r="N25" s="10"/>
      <c r="O25" s="10"/>
    </row>
    <row r="26" spans="1:15">
      <c r="A26" s="12" t="s">
        <v>193</v>
      </c>
      <c r="B26" s="12"/>
      <c r="C26" s="18"/>
      <c r="D26" s="10"/>
      <c r="E26" s="10"/>
      <c r="F26" s="10"/>
      <c r="G26" s="10"/>
      <c r="H26" s="10"/>
      <c r="I26" s="10"/>
      <c r="J26" s="10"/>
      <c r="K26" s="10"/>
      <c r="L26" s="10"/>
      <c r="M26" s="10"/>
      <c r="N26" s="10"/>
      <c r="O26" s="10"/>
    </row>
    <row r="27" spans="1:15">
      <c r="A27" s="12" t="s">
        <v>194</v>
      </c>
      <c r="B27" s="12"/>
      <c r="C27" s="18"/>
      <c r="D27" s="10"/>
      <c r="E27" s="10"/>
      <c r="F27" s="10"/>
      <c r="G27" s="10"/>
      <c r="H27" s="10"/>
      <c r="I27" s="10"/>
      <c r="J27" s="10"/>
      <c r="K27" s="10"/>
      <c r="L27" s="10"/>
      <c r="M27" s="10"/>
      <c r="N27" s="10"/>
      <c r="O27" s="10"/>
    </row>
    <row r="28" spans="1:15">
      <c r="A28" s="12" t="s">
        <v>195</v>
      </c>
      <c r="B28" s="12"/>
      <c r="C28" s="18"/>
      <c r="D28" s="10"/>
      <c r="E28" s="10"/>
      <c r="F28" s="10"/>
      <c r="G28" s="10"/>
      <c r="H28" s="10"/>
      <c r="I28" s="10"/>
      <c r="J28" s="10"/>
      <c r="K28" s="10"/>
      <c r="L28" s="10"/>
      <c r="M28" s="10"/>
      <c r="N28" s="10"/>
      <c r="O28" s="10"/>
    </row>
  </sheetData>
  <mergeCells count="23">
    <mergeCell ref="L2:L3"/>
    <mergeCell ref="B3:C3"/>
    <mergeCell ref="B4:C4"/>
    <mergeCell ref="D4:E4"/>
    <mergeCell ref="F4:I4"/>
    <mergeCell ref="B7:D7"/>
    <mergeCell ref="E7:I7"/>
    <mergeCell ref="E13:I13"/>
    <mergeCell ref="B14:I14"/>
    <mergeCell ref="B2:C2"/>
    <mergeCell ref="D2:E3"/>
    <mergeCell ref="F2:I3"/>
    <mergeCell ref="B10:D10"/>
    <mergeCell ref="E10:I10"/>
    <mergeCell ref="E11:I11"/>
    <mergeCell ref="B15:I15"/>
    <mergeCell ref="B8:D8"/>
    <mergeCell ref="E8:I8"/>
    <mergeCell ref="B9:D9"/>
    <mergeCell ref="E9:I9"/>
    <mergeCell ref="B11:D11"/>
    <mergeCell ref="B12:I12"/>
    <mergeCell ref="B13:D13"/>
  </mergeCells>
  <phoneticPr fontId="3"/>
  <conditionalFormatting sqref="E8:I9 B9:D9 B10:I10 B12:I15 B11:E11">
    <cfRule type="expression" dxfId="4" priority="1">
      <formula>$B$8="なし"</formula>
    </cfRule>
  </conditionalFormatting>
  <dataValidations count="6">
    <dataValidation type="list" allowBlank="1" showInputMessage="1" showErrorMessage="1" sqref="B8:D8" xr:uid="{613E2FA5-F399-4E5A-B396-A6E39F5636A0}">
      <formula1>"あり,なし"</formula1>
    </dataValidation>
    <dataValidation type="list" allowBlank="1" showInputMessage="1" showErrorMessage="1" sqref="B10:D10" xr:uid="{DD20A725-E634-45D1-9552-FDE08C7AA513}">
      <formula1>"無料,商品同額,商品半額,その他"</formula1>
    </dataValidation>
    <dataValidation type="list" errorStyle="warning" allowBlank="1" showInputMessage="1" showErrorMessage="1" sqref="B13:D13" xr:uid="{7811C58E-BE39-4BA9-AB6D-02C8883B43F9}">
      <formula1>"現品１個単位,現品ひとまとめ単位,別規格,サンプルセット提供"</formula1>
    </dataValidation>
    <dataValidation type="list" errorStyle="warning" allowBlank="1" showInputMessage="1" showErrorMessage="1" sqref="B11:D11" xr:uid="{5D48AFCE-E8FF-442B-B8A5-63512B3528E7}">
      <formula1>"無料,有料"</formula1>
    </dataValidation>
    <dataValidation type="list" allowBlank="1" showInputMessage="1" showErrorMessage="1" sqref="B9:D9" xr:uid="{BB9F7FAE-3EE7-4D42-B99D-AF93AD2B87BC}">
      <formula1>"無料,有償"</formula1>
    </dataValidation>
    <dataValidation errorStyle="warning" allowBlank="1" showInputMessage="1" showErrorMessage="1" sqref="B14:I14" xr:uid="{B85FBE9B-B535-4BE0-A69D-63E7962AAE4B}"/>
  </dataValidations>
  <hyperlinks>
    <hyperlink ref="A12" r:id="rId1" location="gid=1978672735" xr:uid="{B95465BE-D1D2-49E8-869F-66F8A2C66053}"/>
    <hyperlink ref="A14" r:id="rId2" location="gid=922853073" xr:uid="{1A884931-E477-4DD2-9C55-12FEB4203016}"/>
    <hyperlink ref="C1" location="操作メニュー!A1" display="操作メニューへ戻る" xr:uid="{C880374E-0594-4D1F-8FD0-17699CB52537}"/>
  </hyperlink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AE3777-289C-4961-8028-F762C7E8B91C}">
  <sheetPr codeName="Sheet10">
    <tabColor rgb="FFFF0000"/>
  </sheetPr>
  <dimension ref="A1:Y150"/>
  <sheetViews>
    <sheetView zoomScale="97" workbookViewId="0">
      <pane xSplit="3" ySplit="3" topLeftCell="P125" activePane="bottomRight" state="frozen"/>
      <selection activeCell="J19" sqref="J19"/>
      <selection pane="topRight" activeCell="J19" sqref="J19"/>
      <selection pane="bottomLeft" activeCell="J19" sqref="J19"/>
      <selection pane="bottomRight" activeCell="R147" sqref="R147"/>
    </sheetView>
  </sheetViews>
  <sheetFormatPr defaultRowHeight="18"/>
  <cols>
    <col min="1" max="1" width="6.5" customWidth="1"/>
    <col min="2" max="2" width="26.19921875" customWidth="1"/>
    <col min="3" max="3" width="50" customWidth="1"/>
    <col min="4" max="4" width="25.69921875" customWidth="1"/>
    <col min="5" max="5" width="10.8984375" customWidth="1"/>
    <col min="6" max="7" width="13.19921875" customWidth="1"/>
    <col min="8" max="8" width="16.59765625" customWidth="1"/>
    <col min="9" max="10" width="14.09765625" customWidth="1"/>
    <col min="11" max="11" width="25.8984375" customWidth="1"/>
    <col min="12" max="12" width="10.09765625" customWidth="1"/>
    <col min="13" max="13" width="8.19921875" customWidth="1"/>
    <col min="14" max="25" width="13.8984375" customWidth="1"/>
  </cols>
  <sheetData>
    <row r="1" spans="1:25" ht="28.8">
      <c r="A1" s="4" t="s">
        <v>429</v>
      </c>
      <c r="C1" s="151" t="s">
        <v>561</v>
      </c>
      <c r="D1" s="34"/>
      <c r="E1" s="34"/>
      <c r="H1" s="217"/>
      <c r="I1" s="218"/>
      <c r="J1" s="218"/>
      <c r="K1" s="218"/>
      <c r="L1" s="218"/>
    </row>
    <row r="2" spans="1:25">
      <c r="A2" s="8"/>
      <c r="B2" s="8"/>
      <c r="C2" s="8"/>
      <c r="D2" s="51"/>
      <c r="E2" s="51"/>
      <c r="F2" s="51" t="s">
        <v>178</v>
      </c>
      <c r="G2" s="49" t="str">
        <f>IF(ISBLANK(サンプル!B10),"",サンプル!B10)</f>
        <v/>
      </c>
      <c r="H2" s="191" t="s">
        <v>60</v>
      </c>
      <c r="I2" s="191"/>
      <c r="J2" s="191" t="s">
        <v>182</v>
      </c>
      <c r="K2" s="191"/>
      <c r="L2" s="90" t="s">
        <v>417</v>
      </c>
      <c r="M2" s="96" t="s">
        <v>426</v>
      </c>
      <c r="N2" s="191" t="s">
        <v>51</v>
      </c>
      <c r="O2" s="191"/>
      <c r="P2" s="191"/>
      <c r="Q2" s="191"/>
      <c r="R2" s="191"/>
      <c r="S2" s="191"/>
      <c r="T2" s="191"/>
      <c r="U2" s="191"/>
      <c r="V2" s="191"/>
      <c r="W2" s="191"/>
      <c r="X2" s="191"/>
      <c r="Y2" s="191"/>
    </row>
    <row r="3" spans="1:25" ht="36">
      <c r="A3" s="9" t="s">
        <v>22</v>
      </c>
      <c r="B3" s="9" t="s">
        <v>17</v>
      </c>
      <c r="C3" s="9" t="s">
        <v>18</v>
      </c>
      <c r="D3" s="9" t="s">
        <v>422</v>
      </c>
      <c r="E3" s="9" t="s">
        <v>430</v>
      </c>
      <c r="F3" s="46" t="s">
        <v>176</v>
      </c>
      <c r="G3" s="9" t="s">
        <v>21</v>
      </c>
      <c r="H3" s="46" t="s">
        <v>183</v>
      </c>
      <c r="I3" s="46" t="s">
        <v>165</v>
      </c>
      <c r="J3" s="46" t="s">
        <v>177</v>
      </c>
      <c r="K3" s="46" t="s">
        <v>181</v>
      </c>
      <c r="L3" s="46" t="s">
        <v>417</v>
      </c>
      <c r="M3" s="97" t="s">
        <v>427</v>
      </c>
      <c r="N3" s="9" t="s">
        <v>23</v>
      </c>
      <c r="O3" s="9" t="s">
        <v>24</v>
      </c>
      <c r="P3" s="9" t="s">
        <v>25</v>
      </c>
      <c r="Q3" s="9" t="s">
        <v>26</v>
      </c>
      <c r="R3" s="9" t="s">
        <v>27</v>
      </c>
      <c r="S3" s="9" t="s">
        <v>28</v>
      </c>
      <c r="T3" s="9" t="s">
        <v>29</v>
      </c>
      <c r="U3" s="9" t="s">
        <v>30</v>
      </c>
      <c r="V3" s="9" t="s">
        <v>31</v>
      </c>
      <c r="W3" s="9" t="s">
        <v>32</v>
      </c>
      <c r="X3" s="9" t="s">
        <v>33</v>
      </c>
      <c r="Y3" s="9" t="s">
        <v>34</v>
      </c>
    </row>
    <row r="4" spans="1:25">
      <c r="A4" s="6">
        <v>1</v>
      </c>
      <c r="B4" s="158" t="str">
        <f>IF(ISBLANK(宅配便入力!B4),"",宅配便入力!B4)</f>
        <v/>
      </c>
      <c r="C4" s="5" t="str">
        <f>IF(ISBLANK(宅配便入力!C4),"",宅配便入力!C4)</f>
        <v/>
      </c>
      <c r="D4" s="5" t="str">
        <f>IF(ISBLANK(宅配便入力!D4),"",宅配便入力!D4)</f>
        <v/>
      </c>
      <c r="E4" s="5" t="str">
        <f>IF(ISBLANK(サンプル!$B$9),"",サンプル!$B$9)</f>
        <v/>
      </c>
      <c r="F4" s="5" t="str">
        <f>IF(サンプル!$B$10="無料",0,IF(サンプル!$B$10="商品半額",宅配便入力!E4/2,IF(サンプル!$B$10="商品同額",宅配便入力!E4,"")))</f>
        <v/>
      </c>
      <c r="G4" s="5" t="str">
        <f>IFERROR(CEILING(F4,1),"")</f>
        <v/>
      </c>
      <c r="H4" s="50"/>
      <c r="I4" s="10" t="str">
        <f>IF(サンプル!$B$10="無料",0,"")</f>
        <v/>
      </c>
      <c r="J4" s="12" t="str">
        <f>IF(サンプル!$B$10="無料","サンプル1","")</f>
        <v/>
      </c>
      <c r="K4" s="18"/>
      <c r="L4" s="12" t="str">
        <f>IF(サンプル!$B$10="無料","サン①","")</f>
        <v/>
      </c>
      <c r="M4" s="10" t="str">
        <f>IF(サンプル!$B$10="無料",1,"")</f>
        <v/>
      </c>
      <c r="N4" s="5" t="str">
        <f>$G4</f>
        <v/>
      </c>
      <c r="O4" s="5" t="str">
        <f>$G4</f>
        <v/>
      </c>
      <c r="P4" s="5" t="str">
        <f t="shared" ref="P4:Y19" si="0">$G4</f>
        <v/>
      </c>
      <c r="Q4" s="5" t="str">
        <f t="shared" si="0"/>
        <v/>
      </c>
      <c r="R4" s="5" t="str">
        <f t="shared" si="0"/>
        <v/>
      </c>
      <c r="S4" s="5" t="str">
        <f t="shared" si="0"/>
        <v/>
      </c>
      <c r="T4" s="5" t="str">
        <f t="shared" si="0"/>
        <v/>
      </c>
      <c r="U4" s="5" t="str">
        <f t="shared" si="0"/>
        <v/>
      </c>
      <c r="V4" s="5" t="str">
        <f t="shared" si="0"/>
        <v/>
      </c>
      <c r="W4" s="5" t="str">
        <f t="shared" si="0"/>
        <v/>
      </c>
      <c r="X4" s="5" t="str">
        <f t="shared" si="0"/>
        <v/>
      </c>
      <c r="Y4" s="5" t="str">
        <f t="shared" si="0"/>
        <v/>
      </c>
    </row>
    <row r="5" spans="1:25">
      <c r="A5" s="6">
        <v>2</v>
      </c>
      <c r="B5" s="158" t="str">
        <f>IF(ISBLANK(宅配便入力!B5),"",宅配便入力!B5)</f>
        <v/>
      </c>
      <c r="C5" s="5" t="str">
        <f>IF(ISBLANK(宅配便入力!C5),"",宅配便入力!C5)</f>
        <v/>
      </c>
      <c r="D5" s="5" t="str">
        <f>IF(ISBLANK(宅配便入力!D5),"",宅配便入力!D5)</f>
        <v/>
      </c>
      <c r="E5" s="5" t="str">
        <f>IF(ISBLANK(サンプル!$B$9),"",サンプル!$B$9)</f>
        <v/>
      </c>
      <c r="F5" s="5" t="str">
        <f>IF(サンプル!$B$10="無料",0,IF(サンプル!$B$10="商品半額",宅配便入力!E5/2,IF(サンプル!$B$10="商品同額",宅配便入力!E5,"")))</f>
        <v/>
      </c>
      <c r="G5" s="5" t="str">
        <f t="shared" ref="G5:G14" si="1">IFERROR(CEILING(F5,1),"")</f>
        <v/>
      </c>
      <c r="H5" s="50"/>
      <c r="I5" s="10" t="str">
        <f>IF(サンプル!$B$10="無料",0,"")</f>
        <v/>
      </c>
      <c r="J5" s="12" t="str">
        <f>IF(サンプル!$B$10="無料","サンプル1","")</f>
        <v/>
      </c>
      <c r="K5" s="18"/>
      <c r="L5" s="12" t="str">
        <f>IF(サンプル!$B$10="無料","サン①","")</f>
        <v/>
      </c>
      <c r="M5" s="10" t="str">
        <f>IF(サンプル!$B$10="無料",1,"")</f>
        <v/>
      </c>
      <c r="N5" s="5" t="str">
        <f t="shared" ref="N5:Y36" si="2">$G5</f>
        <v/>
      </c>
      <c r="O5" s="5" t="str">
        <f t="shared" si="2"/>
        <v/>
      </c>
      <c r="P5" s="5" t="str">
        <f t="shared" si="0"/>
        <v/>
      </c>
      <c r="Q5" s="5" t="str">
        <f t="shared" si="0"/>
        <v/>
      </c>
      <c r="R5" s="5" t="str">
        <f t="shared" si="0"/>
        <v/>
      </c>
      <c r="S5" s="5" t="str">
        <f t="shared" si="0"/>
        <v/>
      </c>
      <c r="T5" s="5" t="str">
        <f t="shared" si="0"/>
        <v/>
      </c>
      <c r="U5" s="5" t="str">
        <f t="shared" si="0"/>
        <v/>
      </c>
      <c r="V5" s="5" t="str">
        <f t="shared" si="0"/>
        <v/>
      </c>
      <c r="W5" s="5" t="str">
        <f t="shared" si="0"/>
        <v/>
      </c>
      <c r="X5" s="5" t="str">
        <f t="shared" si="0"/>
        <v/>
      </c>
      <c r="Y5" s="5" t="str">
        <f t="shared" si="0"/>
        <v/>
      </c>
    </row>
    <row r="6" spans="1:25">
      <c r="A6" s="6">
        <v>3</v>
      </c>
      <c r="B6" s="158" t="str">
        <f>IF(ISBLANK(宅配便入力!B6),"",宅配便入力!B6)</f>
        <v/>
      </c>
      <c r="C6" s="5" t="str">
        <f>IF(ISBLANK(宅配便入力!C6),"",宅配便入力!C6)</f>
        <v/>
      </c>
      <c r="D6" s="5" t="str">
        <f>IF(ISBLANK(宅配便入力!D6),"",宅配便入力!D6)</f>
        <v/>
      </c>
      <c r="E6" s="5" t="str">
        <f>IF(ISBLANK(サンプル!$B$9),"",サンプル!$B$9)</f>
        <v/>
      </c>
      <c r="F6" s="5" t="str">
        <f>IF(サンプル!$B$10="無料",0,IF(サンプル!$B$10="商品半額",宅配便入力!E6/2,IF(サンプル!$B$10="商品同額",宅配便入力!E6,"")))</f>
        <v/>
      </c>
      <c r="G6" s="5" t="str">
        <f t="shared" si="1"/>
        <v/>
      </c>
      <c r="H6" s="50"/>
      <c r="I6" s="10" t="str">
        <f>IF(サンプル!$B$10="無料",0,"")</f>
        <v/>
      </c>
      <c r="J6" s="12" t="str">
        <f>IF(サンプル!$B$10="無料","サンプル1","")</f>
        <v/>
      </c>
      <c r="K6" s="18"/>
      <c r="L6" s="12" t="str">
        <f>IF(サンプル!$B$10="無料","サン①","")</f>
        <v/>
      </c>
      <c r="M6" s="10" t="str">
        <f>IF(サンプル!$B$10="無料",1,"")</f>
        <v/>
      </c>
      <c r="N6" s="5" t="str">
        <f t="shared" si="2"/>
        <v/>
      </c>
      <c r="O6" s="5" t="str">
        <f t="shared" si="2"/>
        <v/>
      </c>
      <c r="P6" s="5" t="str">
        <f t="shared" si="0"/>
        <v/>
      </c>
      <c r="Q6" s="5" t="str">
        <f t="shared" si="0"/>
        <v/>
      </c>
      <c r="R6" s="5" t="str">
        <f t="shared" si="0"/>
        <v/>
      </c>
      <c r="S6" s="5" t="str">
        <f t="shared" si="0"/>
        <v/>
      </c>
      <c r="T6" s="5" t="str">
        <f t="shared" si="0"/>
        <v/>
      </c>
      <c r="U6" s="5" t="str">
        <f t="shared" si="0"/>
        <v/>
      </c>
      <c r="V6" s="5" t="str">
        <f t="shared" si="0"/>
        <v/>
      </c>
      <c r="W6" s="5" t="str">
        <f t="shared" si="0"/>
        <v/>
      </c>
      <c r="X6" s="5" t="str">
        <f t="shared" si="0"/>
        <v/>
      </c>
      <c r="Y6" s="5" t="str">
        <f t="shared" si="0"/>
        <v/>
      </c>
    </row>
    <row r="7" spans="1:25">
      <c r="A7" s="6">
        <v>4</v>
      </c>
      <c r="B7" s="158" t="str">
        <f>IF(ISBLANK(宅配便入力!B7),"",宅配便入力!B7)</f>
        <v/>
      </c>
      <c r="C7" s="5" t="str">
        <f>IF(ISBLANK(宅配便入力!C7),"",宅配便入力!C7)</f>
        <v/>
      </c>
      <c r="D7" s="5" t="str">
        <f>IF(ISBLANK(宅配便入力!D7),"",宅配便入力!D7)</f>
        <v/>
      </c>
      <c r="E7" s="5" t="str">
        <f>IF(ISBLANK(サンプル!$B$9),"",サンプル!$B$9)</f>
        <v/>
      </c>
      <c r="F7" s="5" t="str">
        <f>IF(サンプル!$B$10="無料",0,IF(サンプル!$B$10="商品半額",宅配便入力!E7/2,IF(サンプル!$B$10="商品同額",宅配便入力!E7,"")))</f>
        <v/>
      </c>
      <c r="G7" s="5" t="str">
        <f t="shared" si="1"/>
        <v/>
      </c>
      <c r="H7" s="50"/>
      <c r="I7" s="10" t="str">
        <f>IF(サンプル!$B$10="無料",0,"")</f>
        <v/>
      </c>
      <c r="J7" s="12" t="str">
        <f>IF(サンプル!$B$10="無料","サンプル1","")</f>
        <v/>
      </c>
      <c r="K7" s="18"/>
      <c r="L7" s="12" t="str">
        <f>IF(サンプル!$B$10="無料","サン①","")</f>
        <v/>
      </c>
      <c r="M7" s="10" t="str">
        <f>IF(サンプル!$B$10="無料",1,"")</f>
        <v/>
      </c>
      <c r="N7" s="5" t="str">
        <f t="shared" si="2"/>
        <v/>
      </c>
      <c r="O7" s="5" t="str">
        <f t="shared" si="2"/>
        <v/>
      </c>
      <c r="P7" s="5" t="str">
        <f t="shared" si="0"/>
        <v/>
      </c>
      <c r="Q7" s="5" t="str">
        <f t="shared" si="0"/>
        <v/>
      </c>
      <c r="R7" s="5" t="str">
        <f t="shared" si="0"/>
        <v/>
      </c>
      <c r="S7" s="5" t="str">
        <f t="shared" si="0"/>
        <v/>
      </c>
      <c r="T7" s="5" t="str">
        <f t="shared" si="0"/>
        <v/>
      </c>
      <c r="U7" s="5" t="str">
        <f t="shared" si="0"/>
        <v/>
      </c>
      <c r="V7" s="5" t="str">
        <f t="shared" si="0"/>
        <v/>
      </c>
      <c r="W7" s="5" t="str">
        <f t="shared" si="0"/>
        <v/>
      </c>
      <c r="X7" s="5" t="str">
        <f t="shared" si="0"/>
        <v/>
      </c>
      <c r="Y7" s="5" t="str">
        <f t="shared" si="0"/>
        <v/>
      </c>
    </row>
    <row r="8" spans="1:25">
      <c r="A8" s="6">
        <v>5</v>
      </c>
      <c r="B8" s="158" t="str">
        <f>IF(ISBLANK(宅配便入力!B8),"",宅配便入力!B8)</f>
        <v/>
      </c>
      <c r="C8" s="5" t="str">
        <f>IF(ISBLANK(宅配便入力!C8),"",宅配便入力!C8)</f>
        <v/>
      </c>
      <c r="D8" s="5" t="str">
        <f>IF(ISBLANK(宅配便入力!D8),"",宅配便入力!D8)</f>
        <v/>
      </c>
      <c r="E8" s="5" t="str">
        <f>IF(ISBLANK(サンプル!$B$9),"",サンプル!$B$9)</f>
        <v/>
      </c>
      <c r="F8" s="5" t="str">
        <f>IF(サンプル!$B$10="無料",0,IF(サンプル!$B$10="商品半額",宅配便入力!E8/2,IF(サンプル!$B$10="商品同額",宅配便入力!E8,"")))</f>
        <v/>
      </c>
      <c r="G8" s="5" t="str">
        <f t="shared" si="1"/>
        <v/>
      </c>
      <c r="H8" s="50"/>
      <c r="I8" s="10" t="str">
        <f>IF(サンプル!$B$10="無料",0,"")</f>
        <v/>
      </c>
      <c r="J8" s="12" t="str">
        <f>IF(サンプル!$B$10="無料","サンプル1","")</f>
        <v/>
      </c>
      <c r="K8" s="18"/>
      <c r="L8" s="12" t="str">
        <f>IF(サンプル!$B$10="無料","サン①","")</f>
        <v/>
      </c>
      <c r="M8" s="10" t="str">
        <f>IF(サンプル!$B$10="無料",1,"")</f>
        <v/>
      </c>
      <c r="N8" s="5" t="str">
        <f t="shared" si="2"/>
        <v/>
      </c>
      <c r="O8" s="5" t="str">
        <f t="shared" si="2"/>
        <v/>
      </c>
      <c r="P8" s="5" t="str">
        <f t="shared" si="0"/>
        <v/>
      </c>
      <c r="Q8" s="5" t="str">
        <f t="shared" si="0"/>
        <v/>
      </c>
      <c r="R8" s="5" t="str">
        <f t="shared" si="0"/>
        <v/>
      </c>
      <c r="S8" s="5" t="str">
        <f t="shared" si="0"/>
        <v/>
      </c>
      <c r="T8" s="5" t="str">
        <f t="shared" si="0"/>
        <v/>
      </c>
      <c r="U8" s="5" t="str">
        <f t="shared" si="0"/>
        <v/>
      </c>
      <c r="V8" s="5" t="str">
        <f t="shared" si="0"/>
        <v/>
      </c>
      <c r="W8" s="5" t="str">
        <f t="shared" si="0"/>
        <v/>
      </c>
      <c r="X8" s="5" t="str">
        <f t="shared" si="0"/>
        <v/>
      </c>
      <c r="Y8" s="5" t="str">
        <f t="shared" si="0"/>
        <v/>
      </c>
    </row>
    <row r="9" spans="1:25">
      <c r="A9" s="6">
        <v>6</v>
      </c>
      <c r="B9" s="158" t="str">
        <f>IF(ISBLANK(宅配便入力!B9),"",宅配便入力!B9)</f>
        <v/>
      </c>
      <c r="C9" s="5" t="str">
        <f>IF(ISBLANK(宅配便入力!C9),"",宅配便入力!C9)</f>
        <v/>
      </c>
      <c r="D9" s="5" t="str">
        <f>IF(ISBLANK(宅配便入力!D9),"",宅配便入力!D9)</f>
        <v/>
      </c>
      <c r="E9" s="5" t="str">
        <f>IF(ISBLANK(サンプル!$B$9),"",サンプル!$B$9)</f>
        <v/>
      </c>
      <c r="F9" s="5" t="str">
        <f>IF(サンプル!$B$10="無料",0,IF(サンプル!$B$10="商品半額",宅配便入力!E9/2,IF(サンプル!$B$10="商品同額",宅配便入力!E9,"")))</f>
        <v/>
      </c>
      <c r="G9" s="5" t="str">
        <f t="shared" si="1"/>
        <v/>
      </c>
      <c r="H9" s="50"/>
      <c r="I9" s="10" t="str">
        <f>IF(サンプル!$B$10="無料",0,"")</f>
        <v/>
      </c>
      <c r="J9" s="12" t="str">
        <f>IF(サンプル!$B$10="無料","サンプル1","")</f>
        <v/>
      </c>
      <c r="K9" s="18"/>
      <c r="L9" s="12" t="str">
        <f>IF(サンプル!$B$10="無料","サン①","")</f>
        <v/>
      </c>
      <c r="M9" s="10" t="str">
        <f>IF(サンプル!$B$10="無料",1,"")</f>
        <v/>
      </c>
      <c r="N9" s="5" t="str">
        <f t="shared" si="2"/>
        <v/>
      </c>
      <c r="O9" s="5" t="str">
        <f t="shared" si="2"/>
        <v/>
      </c>
      <c r="P9" s="5" t="str">
        <f t="shared" si="0"/>
        <v/>
      </c>
      <c r="Q9" s="5" t="str">
        <f t="shared" si="0"/>
        <v/>
      </c>
      <c r="R9" s="5" t="str">
        <f t="shared" si="0"/>
        <v/>
      </c>
      <c r="S9" s="5" t="str">
        <f t="shared" si="0"/>
        <v/>
      </c>
      <c r="T9" s="5" t="str">
        <f t="shared" si="0"/>
        <v/>
      </c>
      <c r="U9" s="5" t="str">
        <f t="shared" si="0"/>
        <v/>
      </c>
      <c r="V9" s="5" t="str">
        <f t="shared" si="0"/>
        <v/>
      </c>
      <c r="W9" s="5" t="str">
        <f t="shared" si="0"/>
        <v/>
      </c>
      <c r="X9" s="5" t="str">
        <f t="shared" si="0"/>
        <v/>
      </c>
      <c r="Y9" s="5" t="str">
        <f t="shared" si="0"/>
        <v/>
      </c>
    </row>
    <row r="10" spans="1:25">
      <c r="A10" s="6">
        <v>7</v>
      </c>
      <c r="B10" s="158" t="str">
        <f>IF(ISBLANK(宅配便入力!B10),"",宅配便入力!B10)</f>
        <v/>
      </c>
      <c r="C10" s="5" t="str">
        <f>IF(ISBLANK(宅配便入力!C10),"",宅配便入力!C10)</f>
        <v/>
      </c>
      <c r="D10" s="5" t="str">
        <f>IF(ISBLANK(宅配便入力!D10),"",宅配便入力!D10)</f>
        <v/>
      </c>
      <c r="E10" s="5" t="str">
        <f>IF(ISBLANK(サンプル!$B$9),"",サンプル!$B$9)</f>
        <v/>
      </c>
      <c r="F10" s="5" t="str">
        <f>IF(サンプル!$B$10="無料",0,IF(サンプル!$B$10="商品半額",宅配便入力!E10/2,IF(サンプル!$B$10="商品同額",宅配便入力!E10,"")))</f>
        <v/>
      </c>
      <c r="G10" s="5" t="str">
        <f t="shared" si="1"/>
        <v/>
      </c>
      <c r="H10" s="50"/>
      <c r="I10" s="10" t="str">
        <f>IF(サンプル!$B$10="無料",0,"")</f>
        <v/>
      </c>
      <c r="J10" s="12" t="str">
        <f>IF(サンプル!$B$10="無料","サンプル1","")</f>
        <v/>
      </c>
      <c r="K10" s="18"/>
      <c r="L10" s="12" t="str">
        <f>IF(サンプル!$B$10="無料","サン①","")</f>
        <v/>
      </c>
      <c r="M10" s="10" t="str">
        <f>IF(サンプル!$B$10="無料",1,"")</f>
        <v/>
      </c>
      <c r="N10" s="5" t="str">
        <f t="shared" si="2"/>
        <v/>
      </c>
      <c r="O10" s="5" t="str">
        <f t="shared" si="2"/>
        <v/>
      </c>
      <c r="P10" s="5" t="str">
        <f t="shared" si="0"/>
        <v/>
      </c>
      <c r="Q10" s="5" t="str">
        <f t="shared" si="0"/>
        <v/>
      </c>
      <c r="R10" s="5" t="str">
        <f t="shared" si="0"/>
        <v/>
      </c>
      <c r="S10" s="5" t="str">
        <f t="shared" si="0"/>
        <v/>
      </c>
      <c r="T10" s="5" t="str">
        <f t="shared" si="0"/>
        <v/>
      </c>
      <c r="U10" s="5" t="str">
        <f t="shared" si="0"/>
        <v/>
      </c>
      <c r="V10" s="5" t="str">
        <f t="shared" si="0"/>
        <v/>
      </c>
      <c r="W10" s="5" t="str">
        <f t="shared" si="0"/>
        <v/>
      </c>
      <c r="X10" s="5" t="str">
        <f t="shared" si="0"/>
        <v/>
      </c>
      <c r="Y10" s="5" t="str">
        <f t="shared" si="0"/>
        <v/>
      </c>
    </row>
    <row r="11" spans="1:25">
      <c r="A11" s="6">
        <v>8</v>
      </c>
      <c r="B11" s="158" t="str">
        <f>IF(ISBLANK(宅配便入力!B11),"",宅配便入力!B11)</f>
        <v/>
      </c>
      <c r="C11" s="5" t="str">
        <f>IF(ISBLANK(宅配便入力!C11),"",宅配便入力!C11)</f>
        <v/>
      </c>
      <c r="D11" s="5" t="str">
        <f>IF(ISBLANK(宅配便入力!D11),"",宅配便入力!D11)</f>
        <v/>
      </c>
      <c r="E11" s="5" t="str">
        <f>IF(ISBLANK(サンプル!$B$9),"",サンプル!$B$9)</f>
        <v/>
      </c>
      <c r="F11" s="5" t="str">
        <f>IF(サンプル!$B$10="無料",0,IF(サンプル!$B$10="商品半額",宅配便入力!E11/2,IF(サンプル!$B$10="商品同額",宅配便入力!E11,"")))</f>
        <v/>
      </c>
      <c r="G11" s="5" t="str">
        <f t="shared" si="1"/>
        <v/>
      </c>
      <c r="H11" s="50"/>
      <c r="I11" s="10" t="str">
        <f>IF(サンプル!$B$10="無料",0,"")</f>
        <v/>
      </c>
      <c r="J11" s="12" t="str">
        <f>IF(サンプル!$B$10="無料","サンプル1","")</f>
        <v/>
      </c>
      <c r="K11" s="18"/>
      <c r="L11" s="12" t="str">
        <f>IF(サンプル!$B$10="無料","サン①","")</f>
        <v/>
      </c>
      <c r="M11" s="10" t="str">
        <f>IF(サンプル!$B$10="無料",1,"")</f>
        <v/>
      </c>
      <c r="N11" s="5" t="str">
        <f t="shared" si="2"/>
        <v/>
      </c>
      <c r="O11" s="5" t="str">
        <f t="shared" si="2"/>
        <v/>
      </c>
      <c r="P11" s="5" t="str">
        <f t="shared" si="0"/>
        <v/>
      </c>
      <c r="Q11" s="5" t="str">
        <f t="shared" si="0"/>
        <v/>
      </c>
      <c r="R11" s="5" t="str">
        <f t="shared" si="0"/>
        <v/>
      </c>
      <c r="S11" s="5" t="str">
        <f t="shared" si="0"/>
        <v/>
      </c>
      <c r="T11" s="5" t="str">
        <f t="shared" si="0"/>
        <v/>
      </c>
      <c r="U11" s="5" t="str">
        <f t="shared" si="0"/>
        <v/>
      </c>
      <c r="V11" s="5" t="str">
        <f t="shared" si="0"/>
        <v/>
      </c>
      <c r="W11" s="5" t="str">
        <f t="shared" si="0"/>
        <v/>
      </c>
      <c r="X11" s="5" t="str">
        <f t="shared" si="0"/>
        <v/>
      </c>
      <c r="Y11" s="5" t="str">
        <f t="shared" si="0"/>
        <v/>
      </c>
    </row>
    <row r="12" spans="1:25">
      <c r="A12" s="6">
        <v>9</v>
      </c>
      <c r="B12" s="158" t="str">
        <f>IF(ISBLANK(宅配便入力!B12),"",宅配便入力!B12)</f>
        <v/>
      </c>
      <c r="C12" s="5" t="str">
        <f>IF(ISBLANK(宅配便入力!C12),"",宅配便入力!C12)</f>
        <v/>
      </c>
      <c r="D12" s="5" t="str">
        <f>IF(ISBLANK(宅配便入力!D12),"",宅配便入力!D12)</f>
        <v/>
      </c>
      <c r="E12" s="5" t="str">
        <f>IF(ISBLANK(サンプル!$B$9),"",サンプル!$B$9)</f>
        <v/>
      </c>
      <c r="F12" s="5" t="str">
        <f>IF(サンプル!$B$10="無料",0,IF(サンプル!$B$10="商品半額",宅配便入力!E12/2,IF(サンプル!$B$10="商品同額",宅配便入力!E12,"")))</f>
        <v/>
      </c>
      <c r="G12" s="5" t="str">
        <f>IFERROR(CEILING(F12,1),"")</f>
        <v/>
      </c>
      <c r="H12" s="50"/>
      <c r="I12" s="10" t="str">
        <f>IF(サンプル!$B$10="無料",0,"")</f>
        <v/>
      </c>
      <c r="J12" s="12" t="str">
        <f>IF(サンプル!$B$10="無料","サンプル1","")</f>
        <v/>
      </c>
      <c r="K12" s="18"/>
      <c r="L12" s="12" t="str">
        <f>IF(サンプル!$B$10="無料","サン①","")</f>
        <v/>
      </c>
      <c r="M12" s="10" t="str">
        <f>IF(サンプル!$B$10="無料",1,"")</f>
        <v/>
      </c>
      <c r="N12" s="5" t="str">
        <f t="shared" si="2"/>
        <v/>
      </c>
      <c r="O12" s="5" t="str">
        <f t="shared" si="2"/>
        <v/>
      </c>
      <c r="P12" s="5" t="str">
        <f t="shared" si="0"/>
        <v/>
      </c>
      <c r="Q12" s="5" t="str">
        <f t="shared" si="0"/>
        <v/>
      </c>
      <c r="R12" s="5" t="str">
        <f t="shared" si="0"/>
        <v/>
      </c>
      <c r="S12" s="5" t="str">
        <f t="shared" si="0"/>
        <v/>
      </c>
      <c r="T12" s="5" t="str">
        <f t="shared" si="0"/>
        <v/>
      </c>
      <c r="U12" s="5" t="str">
        <f t="shared" si="0"/>
        <v/>
      </c>
      <c r="V12" s="5" t="str">
        <f t="shared" si="0"/>
        <v/>
      </c>
      <c r="W12" s="5" t="str">
        <f t="shared" si="0"/>
        <v/>
      </c>
      <c r="X12" s="5" t="str">
        <f t="shared" si="0"/>
        <v/>
      </c>
      <c r="Y12" s="5" t="str">
        <f t="shared" si="0"/>
        <v/>
      </c>
    </row>
    <row r="13" spans="1:25">
      <c r="A13" s="6">
        <v>10</v>
      </c>
      <c r="B13" s="158" t="str">
        <f>IF(ISBLANK(宅配便入力!B13),"",宅配便入力!B13)</f>
        <v/>
      </c>
      <c r="C13" s="5" t="str">
        <f>IF(ISBLANK(宅配便入力!C13),"",宅配便入力!C13)</f>
        <v/>
      </c>
      <c r="D13" s="5" t="str">
        <f>IF(ISBLANK(宅配便入力!D13),"",宅配便入力!D13)</f>
        <v/>
      </c>
      <c r="E13" s="5" t="str">
        <f>IF(ISBLANK(サンプル!$B$9),"",サンプル!$B$9)</f>
        <v/>
      </c>
      <c r="F13" s="5" t="str">
        <f>IF(サンプル!$B$10="無料",0,IF(サンプル!$B$10="商品半額",宅配便入力!E13/2,IF(サンプル!$B$10="商品同額",宅配便入力!E13,"")))</f>
        <v/>
      </c>
      <c r="G13" s="5" t="str">
        <f>IFERROR(CEILING(F13,1),"")</f>
        <v/>
      </c>
      <c r="H13" s="50"/>
      <c r="I13" s="10" t="str">
        <f>IF(サンプル!$B$10="無料",0,"")</f>
        <v/>
      </c>
      <c r="J13" s="12" t="str">
        <f>IF(サンプル!$B$10="無料","サンプル1","")</f>
        <v/>
      </c>
      <c r="K13" s="18"/>
      <c r="L13" s="12" t="str">
        <f>IF(サンプル!$B$10="無料","サン①","")</f>
        <v/>
      </c>
      <c r="M13" s="10" t="str">
        <f>IF(サンプル!$B$10="無料",1,"")</f>
        <v/>
      </c>
      <c r="N13" s="5" t="str">
        <f t="shared" si="2"/>
        <v/>
      </c>
      <c r="O13" s="5" t="str">
        <f t="shared" si="2"/>
        <v/>
      </c>
      <c r="P13" s="5" t="str">
        <f t="shared" si="0"/>
        <v/>
      </c>
      <c r="Q13" s="5" t="str">
        <f t="shared" si="0"/>
        <v/>
      </c>
      <c r="R13" s="5" t="str">
        <f t="shared" si="0"/>
        <v/>
      </c>
      <c r="S13" s="5" t="str">
        <f t="shared" si="0"/>
        <v/>
      </c>
      <c r="T13" s="5" t="str">
        <f t="shared" si="0"/>
        <v/>
      </c>
      <c r="U13" s="5" t="str">
        <f t="shared" si="0"/>
        <v/>
      </c>
      <c r="V13" s="5" t="str">
        <f t="shared" si="0"/>
        <v/>
      </c>
      <c r="W13" s="5" t="str">
        <f t="shared" si="0"/>
        <v/>
      </c>
      <c r="X13" s="5" t="str">
        <f t="shared" si="0"/>
        <v/>
      </c>
      <c r="Y13" s="5" t="str">
        <f t="shared" si="0"/>
        <v/>
      </c>
    </row>
    <row r="14" spans="1:25">
      <c r="A14" s="6">
        <v>11</v>
      </c>
      <c r="B14" s="158" t="str">
        <f>IF(ISBLANK(宅配便入力!B14),"",宅配便入力!B14)</f>
        <v/>
      </c>
      <c r="C14" s="5" t="str">
        <f>IF(ISBLANK(宅配便入力!C14),"",宅配便入力!C14)</f>
        <v/>
      </c>
      <c r="D14" s="5" t="str">
        <f>IF(ISBLANK(宅配便入力!D14),"",宅配便入力!D14)</f>
        <v/>
      </c>
      <c r="E14" s="5" t="str">
        <f>IF(ISBLANK(サンプル!$B$9),"",サンプル!$B$9)</f>
        <v/>
      </c>
      <c r="F14" s="5" t="str">
        <f>IF(サンプル!$B$10="無料",0,IF(サンプル!$B$10="商品半額",宅配便入力!E14/2,IF(サンプル!$B$10="商品同額",宅配便入力!E14,"")))</f>
        <v/>
      </c>
      <c r="G14" s="5" t="str">
        <f t="shared" si="1"/>
        <v/>
      </c>
      <c r="H14" s="50"/>
      <c r="I14" s="10" t="str">
        <f>IF(サンプル!$B$10="無料",0,"")</f>
        <v/>
      </c>
      <c r="J14" s="12" t="str">
        <f>IF(サンプル!$B$10="無料","サンプル1","")</f>
        <v/>
      </c>
      <c r="K14" s="18"/>
      <c r="L14" s="12" t="str">
        <f>IF(サンプル!$B$10="無料","サン①","")</f>
        <v/>
      </c>
      <c r="M14" s="10" t="str">
        <f>IF(サンプル!$B$10="無料",1,"")</f>
        <v/>
      </c>
      <c r="N14" s="5" t="str">
        <f t="shared" si="2"/>
        <v/>
      </c>
      <c r="O14" s="5" t="str">
        <f t="shared" si="2"/>
        <v/>
      </c>
      <c r="P14" s="5" t="str">
        <f t="shared" si="0"/>
        <v/>
      </c>
      <c r="Q14" s="5" t="str">
        <f t="shared" si="0"/>
        <v/>
      </c>
      <c r="R14" s="5" t="str">
        <f t="shared" si="0"/>
        <v/>
      </c>
      <c r="S14" s="5" t="str">
        <f t="shared" si="0"/>
        <v/>
      </c>
      <c r="T14" s="5" t="str">
        <f t="shared" si="0"/>
        <v/>
      </c>
      <c r="U14" s="5" t="str">
        <f t="shared" si="0"/>
        <v/>
      </c>
      <c r="V14" s="5" t="str">
        <f t="shared" si="0"/>
        <v/>
      </c>
      <c r="W14" s="5" t="str">
        <f t="shared" si="0"/>
        <v/>
      </c>
      <c r="X14" s="5" t="str">
        <f t="shared" si="0"/>
        <v/>
      </c>
      <c r="Y14" s="5" t="str">
        <f t="shared" si="0"/>
        <v/>
      </c>
    </row>
    <row r="15" spans="1:25">
      <c r="A15" s="6">
        <v>12</v>
      </c>
      <c r="B15" s="158" t="str">
        <f>IF(ISBLANK(宅配便入力!B15),"",宅配便入力!B15)</f>
        <v/>
      </c>
      <c r="C15" s="5" t="str">
        <f>IF(ISBLANK(宅配便入力!C15),"",宅配便入力!C15)</f>
        <v/>
      </c>
      <c r="D15" s="5" t="str">
        <f>IF(ISBLANK(宅配便入力!D15),"",宅配便入力!D15)</f>
        <v/>
      </c>
      <c r="E15" s="5" t="str">
        <f>IF(ISBLANK(サンプル!$B$9),"",サンプル!$B$9)</f>
        <v/>
      </c>
      <c r="F15" s="5" t="str">
        <f>IF(サンプル!$B$10="無料",0,IF(サンプル!$B$10="商品半額",宅配便入力!E15/2,IF(サンプル!$B$10="商品同額",宅配便入力!E15,"")))</f>
        <v/>
      </c>
      <c r="G15" s="5" t="str">
        <f t="shared" ref="G15:G68" si="3">IFERROR(CEILING(F15,1),"")</f>
        <v/>
      </c>
      <c r="H15" s="50"/>
      <c r="I15" s="10" t="str">
        <f>IF(サンプル!$B$10="無料",0,"")</f>
        <v/>
      </c>
      <c r="J15" s="12" t="str">
        <f>IF(サンプル!$B$10="無料","サンプル1","")</f>
        <v/>
      </c>
      <c r="K15" s="18"/>
      <c r="L15" s="12" t="str">
        <f>IF(サンプル!$B$10="無料","サン①","")</f>
        <v/>
      </c>
      <c r="M15" s="10" t="str">
        <f>IF(サンプル!$B$10="無料",1,"")</f>
        <v/>
      </c>
      <c r="N15" s="5" t="str">
        <f t="shared" si="2"/>
        <v/>
      </c>
      <c r="O15" s="5" t="str">
        <f t="shared" si="2"/>
        <v/>
      </c>
      <c r="P15" s="5" t="str">
        <f t="shared" si="0"/>
        <v/>
      </c>
      <c r="Q15" s="5" t="str">
        <f t="shared" si="0"/>
        <v/>
      </c>
      <c r="R15" s="5" t="str">
        <f t="shared" si="0"/>
        <v/>
      </c>
      <c r="S15" s="5" t="str">
        <f t="shared" si="0"/>
        <v/>
      </c>
      <c r="T15" s="5" t="str">
        <f t="shared" si="0"/>
        <v/>
      </c>
      <c r="U15" s="5" t="str">
        <f t="shared" si="0"/>
        <v/>
      </c>
      <c r="V15" s="5" t="str">
        <f t="shared" si="0"/>
        <v/>
      </c>
      <c r="W15" s="5" t="str">
        <f t="shared" si="0"/>
        <v/>
      </c>
      <c r="X15" s="5" t="str">
        <f t="shared" si="0"/>
        <v/>
      </c>
      <c r="Y15" s="5" t="str">
        <f t="shared" si="0"/>
        <v/>
      </c>
    </row>
    <row r="16" spans="1:25">
      <c r="A16" s="6">
        <v>13</v>
      </c>
      <c r="B16" s="158" t="str">
        <f>IF(ISBLANK(宅配便入力!B16),"",宅配便入力!B16)</f>
        <v/>
      </c>
      <c r="C16" s="5" t="str">
        <f>IF(ISBLANK(宅配便入力!C16),"",宅配便入力!C16)</f>
        <v/>
      </c>
      <c r="D16" s="5" t="str">
        <f>IF(ISBLANK(宅配便入力!D16),"",宅配便入力!D16)</f>
        <v/>
      </c>
      <c r="E16" s="5" t="str">
        <f>IF(ISBLANK(サンプル!$B$9),"",サンプル!$B$9)</f>
        <v/>
      </c>
      <c r="F16" s="5" t="str">
        <f>IF(サンプル!$B$10="無料",0,IF(サンプル!$B$10="商品半額",宅配便入力!E16/2,IF(サンプル!$B$10="商品同額",宅配便入力!E16,"")))</f>
        <v/>
      </c>
      <c r="G16" s="5" t="str">
        <f t="shared" si="3"/>
        <v/>
      </c>
      <c r="H16" s="50"/>
      <c r="I16" s="10" t="str">
        <f>IF(サンプル!$B$10="無料",0,"")</f>
        <v/>
      </c>
      <c r="J16" s="12" t="str">
        <f>IF(サンプル!$B$10="無料","サンプル1","")</f>
        <v/>
      </c>
      <c r="K16" s="18"/>
      <c r="L16" s="12" t="str">
        <f>IF(サンプル!$B$10="無料","サン①","")</f>
        <v/>
      </c>
      <c r="M16" s="10" t="str">
        <f>IF(サンプル!$B$10="無料",1,"")</f>
        <v/>
      </c>
      <c r="N16" s="5" t="str">
        <f t="shared" si="2"/>
        <v/>
      </c>
      <c r="O16" s="5" t="str">
        <f t="shared" si="2"/>
        <v/>
      </c>
      <c r="P16" s="5" t="str">
        <f t="shared" si="0"/>
        <v/>
      </c>
      <c r="Q16" s="5" t="str">
        <f t="shared" si="0"/>
        <v/>
      </c>
      <c r="R16" s="5" t="str">
        <f t="shared" si="0"/>
        <v/>
      </c>
      <c r="S16" s="5" t="str">
        <f t="shared" si="0"/>
        <v/>
      </c>
      <c r="T16" s="5" t="str">
        <f t="shared" si="0"/>
        <v/>
      </c>
      <c r="U16" s="5" t="str">
        <f t="shared" si="0"/>
        <v/>
      </c>
      <c r="V16" s="5" t="str">
        <f t="shared" si="0"/>
        <v/>
      </c>
      <c r="W16" s="5" t="str">
        <f t="shared" si="0"/>
        <v/>
      </c>
      <c r="X16" s="5" t="str">
        <f t="shared" si="0"/>
        <v/>
      </c>
      <c r="Y16" s="5" t="str">
        <f t="shared" si="0"/>
        <v/>
      </c>
    </row>
    <row r="17" spans="1:25">
      <c r="A17" s="6">
        <v>14</v>
      </c>
      <c r="B17" s="158" t="str">
        <f>IF(ISBLANK(宅配便入力!B17),"",宅配便入力!B17)</f>
        <v/>
      </c>
      <c r="C17" s="5" t="str">
        <f>IF(ISBLANK(宅配便入力!C17),"",宅配便入力!C17)</f>
        <v/>
      </c>
      <c r="D17" s="5" t="str">
        <f>IF(ISBLANK(宅配便入力!D17),"",宅配便入力!D17)</f>
        <v/>
      </c>
      <c r="E17" s="5" t="str">
        <f>IF(ISBLANK(サンプル!$B$9),"",サンプル!$B$9)</f>
        <v/>
      </c>
      <c r="F17" s="5" t="str">
        <f>IF(サンプル!$B$10="無料",0,IF(サンプル!$B$10="商品半額",宅配便入力!E17/2,IF(サンプル!$B$10="商品同額",宅配便入力!E17,"")))</f>
        <v/>
      </c>
      <c r="G17" s="5" t="str">
        <f t="shared" si="3"/>
        <v/>
      </c>
      <c r="H17" s="50"/>
      <c r="I17" s="10" t="str">
        <f>IF(サンプル!$B$10="無料",0,"")</f>
        <v/>
      </c>
      <c r="J17" s="12" t="str">
        <f>IF(サンプル!$B$10="無料","サンプル1","")</f>
        <v/>
      </c>
      <c r="K17" s="18"/>
      <c r="L17" s="12" t="str">
        <f>IF(サンプル!$B$10="無料","サン①","")</f>
        <v/>
      </c>
      <c r="M17" s="10" t="str">
        <f>IF(サンプル!$B$10="無料",1,"")</f>
        <v/>
      </c>
      <c r="N17" s="5" t="str">
        <f t="shared" si="2"/>
        <v/>
      </c>
      <c r="O17" s="5" t="str">
        <f t="shared" si="2"/>
        <v/>
      </c>
      <c r="P17" s="5" t="str">
        <f t="shared" si="0"/>
        <v/>
      </c>
      <c r="Q17" s="5" t="str">
        <f t="shared" si="0"/>
        <v/>
      </c>
      <c r="R17" s="5" t="str">
        <f t="shared" si="0"/>
        <v/>
      </c>
      <c r="S17" s="5" t="str">
        <f t="shared" si="0"/>
        <v/>
      </c>
      <c r="T17" s="5" t="str">
        <f t="shared" si="0"/>
        <v/>
      </c>
      <c r="U17" s="5" t="str">
        <f t="shared" si="0"/>
        <v/>
      </c>
      <c r="V17" s="5" t="str">
        <f t="shared" si="0"/>
        <v/>
      </c>
      <c r="W17" s="5" t="str">
        <f t="shared" si="0"/>
        <v/>
      </c>
      <c r="X17" s="5" t="str">
        <f t="shared" si="0"/>
        <v/>
      </c>
      <c r="Y17" s="5" t="str">
        <f t="shared" si="0"/>
        <v/>
      </c>
    </row>
    <row r="18" spans="1:25">
      <c r="A18" s="6">
        <v>15</v>
      </c>
      <c r="B18" s="158" t="str">
        <f>IF(ISBLANK(宅配便入力!B18),"",宅配便入力!B18)</f>
        <v/>
      </c>
      <c r="C18" s="5" t="str">
        <f>IF(ISBLANK(宅配便入力!C18),"",宅配便入力!C18)</f>
        <v/>
      </c>
      <c r="D18" s="5" t="str">
        <f>IF(ISBLANK(宅配便入力!D18),"",宅配便入力!D18)</f>
        <v/>
      </c>
      <c r="E18" s="5" t="str">
        <f>IF(ISBLANK(サンプル!$B$9),"",サンプル!$B$9)</f>
        <v/>
      </c>
      <c r="F18" s="5" t="str">
        <f>IF(サンプル!$B$10="無料",0,IF(サンプル!$B$10="商品半額",宅配便入力!E18/2,IF(サンプル!$B$10="商品同額",宅配便入力!E18,"")))</f>
        <v/>
      </c>
      <c r="G18" s="5" t="str">
        <f t="shared" si="3"/>
        <v/>
      </c>
      <c r="H18" s="50"/>
      <c r="I18" s="10" t="str">
        <f>IF(サンプル!$B$10="無料",0,"")</f>
        <v/>
      </c>
      <c r="J18" s="12" t="str">
        <f>IF(サンプル!$B$10="無料","サンプル1","")</f>
        <v/>
      </c>
      <c r="K18" s="18"/>
      <c r="L18" s="12" t="str">
        <f>IF(サンプル!$B$10="無料","サン①","")</f>
        <v/>
      </c>
      <c r="M18" s="10" t="str">
        <f>IF(サンプル!$B$10="無料",1,"")</f>
        <v/>
      </c>
      <c r="N18" s="5" t="str">
        <f t="shared" si="2"/>
        <v/>
      </c>
      <c r="O18" s="5" t="str">
        <f t="shared" si="2"/>
        <v/>
      </c>
      <c r="P18" s="5" t="str">
        <f t="shared" si="0"/>
        <v/>
      </c>
      <c r="Q18" s="5" t="str">
        <f t="shared" si="0"/>
        <v/>
      </c>
      <c r="R18" s="5" t="str">
        <f t="shared" si="0"/>
        <v/>
      </c>
      <c r="S18" s="5" t="str">
        <f t="shared" si="0"/>
        <v/>
      </c>
      <c r="T18" s="5" t="str">
        <f t="shared" si="0"/>
        <v/>
      </c>
      <c r="U18" s="5" t="str">
        <f t="shared" si="0"/>
        <v/>
      </c>
      <c r="V18" s="5" t="str">
        <f t="shared" si="0"/>
        <v/>
      </c>
      <c r="W18" s="5" t="str">
        <f t="shared" si="0"/>
        <v/>
      </c>
      <c r="X18" s="5" t="str">
        <f t="shared" si="0"/>
        <v/>
      </c>
      <c r="Y18" s="5" t="str">
        <f t="shared" si="0"/>
        <v/>
      </c>
    </row>
    <row r="19" spans="1:25">
      <c r="A19" s="6">
        <v>16</v>
      </c>
      <c r="B19" s="158" t="str">
        <f>IF(ISBLANK(宅配便入力!B19),"",宅配便入力!B19)</f>
        <v/>
      </c>
      <c r="C19" s="5" t="str">
        <f>IF(ISBLANK(宅配便入力!C19),"",宅配便入力!C19)</f>
        <v/>
      </c>
      <c r="D19" s="5" t="str">
        <f>IF(ISBLANK(宅配便入力!D19),"",宅配便入力!D19)</f>
        <v/>
      </c>
      <c r="E19" s="5" t="str">
        <f>IF(ISBLANK(サンプル!$B$9),"",サンプル!$B$9)</f>
        <v/>
      </c>
      <c r="F19" s="5" t="str">
        <f>IF(サンプル!$B$10="無料",0,IF(サンプル!$B$10="商品半額",宅配便入力!E19/2,IF(サンプル!$B$10="商品同額",宅配便入力!E19,"")))</f>
        <v/>
      </c>
      <c r="G19" s="5" t="str">
        <f t="shared" si="3"/>
        <v/>
      </c>
      <c r="H19" s="50"/>
      <c r="I19" s="10" t="str">
        <f>IF(サンプル!$B$10="無料",0,"")</f>
        <v/>
      </c>
      <c r="J19" s="12" t="str">
        <f>IF(サンプル!$B$10="無料","サンプル1","")</f>
        <v/>
      </c>
      <c r="K19" s="18"/>
      <c r="L19" s="12" t="str">
        <f>IF(サンプル!$B$10="無料","サン①","")</f>
        <v/>
      </c>
      <c r="M19" s="10" t="str">
        <f>IF(サンプル!$B$10="無料",1,"")</f>
        <v/>
      </c>
      <c r="N19" s="5" t="str">
        <f t="shared" si="2"/>
        <v/>
      </c>
      <c r="O19" s="5" t="str">
        <f t="shared" si="2"/>
        <v/>
      </c>
      <c r="P19" s="5" t="str">
        <f t="shared" si="0"/>
        <v/>
      </c>
      <c r="Q19" s="5" t="str">
        <f t="shared" si="0"/>
        <v/>
      </c>
      <c r="R19" s="5" t="str">
        <f t="shared" si="0"/>
        <v/>
      </c>
      <c r="S19" s="5" t="str">
        <f t="shared" si="0"/>
        <v/>
      </c>
      <c r="T19" s="5" t="str">
        <f t="shared" si="0"/>
        <v/>
      </c>
      <c r="U19" s="5" t="str">
        <f t="shared" si="0"/>
        <v/>
      </c>
      <c r="V19" s="5" t="str">
        <f t="shared" si="0"/>
        <v/>
      </c>
      <c r="W19" s="5" t="str">
        <f t="shared" si="0"/>
        <v/>
      </c>
      <c r="X19" s="5" t="str">
        <f t="shared" si="0"/>
        <v/>
      </c>
      <c r="Y19" s="5" t="str">
        <f t="shared" si="0"/>
        <v/>
      </c>
    </row>
    <row r="20" spans="1:25">
      <c r="A20" s="6">
        <v>17</v>
      </c>
      <c r="B20" s="158" t="str">
        <f>IF(ISBLANK(宅配便入力!B20),"",宅配便入力!B20)</f>
        <v/>
      </c>
      <c r="C20" s="5" t="str">
        <f>IF(ISBLANK(宅配便入力!C20),"",宅配便入力!C20)</f>
        <v/>
      </c>
      <c r="D20" s="5" t="str">
        <f>IF(ISBLANK(宅配便入力!D20),"",宅配便入力!D20)</f>
        <v/>
      </c>
      <c r="E20" s="5" t="str">
        <f>IF(ISBLANK(サンプル!$B$9),"",サンプル!$B$9)</f>
        <v/>
      </c>
      <c r="F20" s="5" t="str">
        <f>IF(サンプル!$B$10="無料",0,IF(サンプル!$B$10="商品半額",宅配便入力!E20/2,IF(サンプル!$B$10="商品同額",宅配便入力!E20,"")))</f>
        <v/>
      </c>
      <c r="G20" s="5" t="str">
        <f t="shared" si="3"/>
        <v/>
      </c>
      <c r="H20" s="50"/>
      <c r="I20" s="10" t="str">
        <f>IF(サンプル!$B$10="無料",0,"")</f>
        <v/>
      </c>
      <c r="J20" s="12" t="str">
        <f>IF(サンプル!$B$10="無料","サンプル1","")</f>
        <v/>
      </c>
      <c r="K20" s="18"/>
      <c r="L20" s="12" t="str">
        <f>IF(サンプル!$B$10="無料","サン①","")</f>
        <v/>
      </c>
      <c r="M20" s="10" t="str">
        <f>IF(サンプル!$B$10="無料",1,"")</f>
        <v/>
      </c>
      <c r="N20" s="5" t="str">
        <f t="shared" si="2"/>
        <v/>
      </c>
      <c r="O20" s="5" t="str">
        <f t="shared" si="2"/>
        <v/>
      </c>
      <c r="P20" s="5" t="str">
        <f t="shared" si="2"/>
        <v/>
      </c>
      <c r="Q20" s="5" t="str">
        <f t="shared" si="2"/>
        <v/>
      </c>
      <c r="R20" s="5" t="str">
        <f t="shared" si="2"/>
        <v/>
      </c>
      <c r="S20" s="5" t="str">
        <f t="shared" si="2"/>
        <v/>
      </c>
      <c r="T20" s="5" t="str">
        <f t="shared" si="2"/>
        <v/>
      </c>
      <c r="U20" s="5" t="str">
        <f t="shared" si="2"/>
        <v/>
      </c>
      <c r="V20" s="5" t="str">
        <f t="shared" si="2"/>
        <v/>
      </c>
      <c r="W20" s="5" t="str">
        <f t="shared" si="2"/>
        <v/>
      </c>
      <c r="X20" s="5" t="str">
        <f t="shared" si="2"/>
        <v/>
      </c>
      <c r="Y20" s="5" t="str">
        <f t="shared" si="2"/>
        <v/>
      </c>
    </row>
    <row r="21" spans="1:25">
      <c r="A21" s="6">
        <v>18</v>
      </c>
      <c r="B21" s="158" t="str">
        <f>IF(ISBLANK(宅配便入力!B21),"",宅配便入力!B21)</f>
        <v/>
      </c>
      <c r="C21" s="5" t="str">
        <f>IF(ISBLANK(宅配便入力!C21),"",宅配便入力!C21)</f>
        <v/>
      </c>
      <c r="D21" s="5" t="str">
        <f>IF(ISBLANK(宅配便入力!D21),"",宅配便入力!D21)</f>
        <v/>
      </c>
      <c r="E21" s="5" t="str">
        <f>IF(ISBLANK(サンプル!$B$9),"",サンプル!$B$9)</f>
        <v/>
      </c>
      <c r="F21" s="5" t="str">
        <f>IF(サンプル!$B$10="無料",0,IF(サンプル!$B$10="商品半額",宅配便入力!E21/2,IF(サンプル!$B$10="商品同額",宅配便入力!E21,"")))</f>
        <v/>
      </c>
      <c r="G21" s="5" t="str">
        <f t="shared" si="3"/>
        <v/>
      </c>
      <c r="H21" s="50"/>
      <c r="I21" s="10" t="str">
        <f>IF(サンプル!$B$10="無料",0,"")</f>
        <v/>
      </c>
      <c r="J21" s="12" t="str">
        <f>IF(サンプル!$B$10="無料","サンプル1","")</f>
        <v/>
      </c>
      <c r="K21" s="18"/>
      <c r="L21" s="12" t="str">
        <f>IF(サンプル!$B$10="無料","サン①","")</f>
        <v/>
      </c>
      <c r="M21" s="10" t="str">
        <f>IF(サンプル!$B$10="無料",1,"")</f>
        <v/>
      </c>
      <c r="N21" s="5" t="str">
        <f t="shared" si="2"/>
        <v/>
      </c>
      <c r="O21" s="5" t="str">
        <f t="shared" si="2"/>
        <v/>
      </c>
      <c r="P21" s="5" t="str">
        <f t="shared" si="2"/>
        <v/>
      </c>
      <c r="Q21" s="5" t="str">
        <f t="shared" si="2"/>
        <v/>
      </c>
      <c r="R21" s="5" t="str">
        <f t="shared" si="2"/>
        <v/>
      </c>
      <c r="S21" s="5" t="str">
        <f t="shared" si="2"/>
        <v/>
      </c>
      <c r="T21" s="5" t="str">
        <f t="shared" si="2"/>
        <v/>
      </c>
      <c r="U21" s="5" t="str">
        <f t="shared" si="2"/>
        <v/>
      </c>
      <c r="V21" s="5" t="str">
        <f t="shared" si="2"/>
        <v/>
      </c>
      <c r="W21" s="5" t="str">
        <f t="shared" si="2"/>
        <v/>
      </c>
      <c r="X21" s="5" t="str">
        <f t="shared" si="2"/>
        <v/>
      </c>
      <c r="Y21" s="5" t="str">
        <f t="shared" si="2"/>
        <v/>
      </c>
    </row>
    <row r="22" spans="1:25">
      <c r="A22" s="6">
        <v>19</v>
      </c>
      <c r="B22" s="158" t="str">
        <f>IF(ISBLANK(宅配便入力!B22),"",宅配便入力!B22)</f>
        <v/>
      </c>
      <c r="C22" s="5" t="str">
        <f>IF(ISBLANK(宅配便入力!C22),"",宅配便入力!C22)</f>
        <v/>
      </c>
      <c r="D22" s="5" t="str">
        <f>IF(ISBLANK(宅配便入力!D22),"",宅配便入力!D22)</f>
        <v/>
      </c>
      <c r="E22" s="5" t="str">
        <f>IF(ISBLANK(サンプル!$B$9),"",サンプル!$B$9)</f>
        <v/>
      </c>
      <c r="F22" s="5" t="str">
        <f>IF(サンプル!$B$10="無料",0,IF(サンプル!$B$10="商品半額",宅配便入力!E22/2,IF(サンプル!$B$10="商品同額",宅配便入力!E22,"")))</f>
        <v/>
      </c>
      <c r="G22" s="5" t="str">
        <f t="shared" si="3"/>
        <v/>
      </c>
      <c r="H22" s="50"/>
      <c r="I22" s="10" t="str">
        <f>IF(サンプル!$B$10="無料",0,"")</f>
        <v/>
      </c>
      <c r="J22" s="12" t="str">
        <f>IF(サンプル!$B$10="無料","サンプル1","")</f>
        <v/>
      </c>
      <c r="K22" s="18"/>
      <c r="L22" s="12" t="str">
        <f>IF(サンプル!$B$10="無料","サン①","")</f>
        <v/>
      </c>
      <c r="M22" s="10" t="str">
        <f>IF(サンプル!$B$10="無料",1,"")</f>
        <v/>
      </c>
      <c r="N22" s="5" t="str">
        <f t="shared" si="2"/>
        <v/>
      </c>
      <c r="O22" s="5" t="str">
        <f t="shared" si="2"/>
        <v/>
      </c>
      <c r="P22" s="5" t="str">
        <f t="shared" si="2"/>
        <v/>
      </c>
      <c r="Q22" s="5" t="str">
        <f t="shared" si="2"/>
        <v/>
      </c>
      <c r="R22" s="5" t="str">
        <f t="shared" si="2"/>
        <v/>
      </c>
      <c r="S22" s="5" t="str">
        <f t="shared" si="2"/>
        <v/>
      </c>
      <c r="T22" s="5" t="str">
        <f t="shared" si="2"/>
        <v/>
      </c>
      <c r="U22" s="5" t="str">
        <f t="shared" si="2"/>
        <v/>
      </c>
      <c r="V22" s="5" t="str">
        <f t="shared" si="2"/>
        <v/>
      </c>
      <c r="W22" s="5" t="str">
        <f t="shared" si="2"/>
        <v/>
      </c>
      <c r="X22" s="5" t="str">
        <f t="shared" si="2"/>
        <v/>
      </c>
      <c r="Y22" s="5" t="str">
        <f t="shared" si="2"/>
        <v/>
      </c>
    </row>
    <row r="23" spans="1:25">
      <c r="A23" s="6">
        <v>20</v>
      </c>
      <c r="B23" s="158" t="str">
        <f>IF(ISBLANK(宅配便入力!B23),"",宅配便入力!B23)</f>
        <v/>
      </c>
      <c r="C23" s="5" t="str">
        <f>IF(ISBLANK(宅配便入力!C23),"",宅配便入力!C23)</f>
        <v/>
      </c>
      <c r="D23" s="5" t="str">
        <f>IF(ISBLANK(宅配便入力!D23),"",宅配便入力!D23)</f>
        <v/>
      </c>
      <c r="E23" s="5" t="str">
        <f>IF(ISBLANK(サンプル!$B$9),"",サンプル!$B$9)</f>
        <v/>
      </c>
      <c r="F23" s="5" t="str">
        <f>IF(サンプル!$B$10="無料",0,IF(サンプル!$B$10="商品半額",宅配便入力!E23/2,IF(サンプル!$B$10="商品同額",宅配便入力!E23,"")))</f>
        <v/>
      </c>
      <c r="G23" s="5" t="str">
        <f t="shared" si="3"/>
        <v/>
      </c>
      <c r="H23" s="50"/>
      <c r="I23" s="10" t="str">
        <f>IF(サンプル!$B$10="無料",0,"")</f>
        <v/>
      </c>
      <c r="J23" s="12" t="str">
        <f>IF(サンプル!$B$10="無料","サンプル1","")</f>
        <v/>
      </c>
      <c r="K23" s="18"/>
      <c r="L23" s="12" t="str">
        <f>IF(サンプル!$B$10="無料","サン①","")</f>
        <v/>
      </c>
      <c r="M23" s="10" t="str">
        <f>IF(サンプル!$B$10="無料",1,"")</f>
        <v/>
      </c>
      <c r="N23" s="5" t="str">
        <f t="shared" si="2"/>
        <v/>
      </c>
      <c r="O23" s="5" t="str">
        <f t="shared" si="2"/>
        <v/>
      </c>
      <c r="P23" s="5" t="str">
        <f t="shared" si="2"/>
        <v/>
      </c>
      <c r="Q23" s="5" t="str">
        <f t="shared" si="2"/>
        <v/>
      </c>
      <c r="R23" s="5" t="str">
        <f t="shared" si="2"/>
        <v/>
      </c>
      <c r="S23" s="5" t="str">
        <f t="shared" si="2"/>
        <v/>
      </c>
      <c r="T23" s="5" t="str">
        <f t="shared" si="2"/>
        <v/>
      </c>
      <c r="U23" s="5" t="str">
        <f t="shared" si="2"/>
        <v/>
      </c>
      <c r="V23" s="5" t="str">
        <f t="shared" si="2"/>
        <v/>
      </c>
      <c r="W23" s="5" t="str">
        <f t="shared" si="2"/>
        <v/>
      </c>
      <c r="X23" s="5" t="str">
        <f t="shared" si="2"/>
        <v/>
      </c>
      <c r="Y23" s="5" t="str">
        <f t="shared" si="2"/>
        <v/>
      </c>
    </row>
    <row r="24" spans="1:25">
      <c r="A24" s="6">
        <v>21</v>
      </c>
      <c r="B24" s="158" t="str">
        <f>IF(ISBLANK(宅配便入力!B24),"",宅配便入力!B24)</f>
        <v/>
      </c>
      <c r="C24" s="5" t="str">
        <f>IF(ISBLANK(宅配便入力!C24),"",宅配便入力!C24)</f>
        <v/>
      </c>
      <c r="D24" s="5" t="str">
        <f>IF(ISBLANK(宅配便入力!D24),"",宅配便入力!D24)</f>
        <v/>
      </c>
      <c r="E24" s="5" t="str">
        <f>IF(ISBLANK(サンプル!$B$9),"",サンプル!$B$9)</f>
        <v/>
      </c>
      <c r="F24" s="5" t="str">
        <f>IF(サンプル!$B$10="無料",0,IF(サンプル!$B$10="商品半額",宅配便入力!E24/2,IF(サンプル!$B$10="商品同額",宅配便入力!E24,"")))</f>
        <v/>
      </c>
      <c r="G24" s="5" t="str">
        <f t="shared" si="3"/>
        <v/>
      </c>
      <c r="H24" s="50"/>
      <c r="I24" s="10" t="str">
        <f>IF(サンプル!$B$10="無料",0,"")</f>
        <v/>
      </c>
      <c r="J24" s="12" t="str">
        <f>IF(サンプル!$B$10="無料","サンプル1","")</f>
        <v/>
      </c>
      <c r="K24" s="18"/>
      <c r="L24" s="12" t="str">
        <f>IF(サンプル!$B$10="無料","サン①","")</f>
        <v/>
      </c>
      <c r="M24" s="10" t="str">
        <f>IF(サンプル!$B$10="無料",1,"")</f>
        <v/>
      </c>
      <c r="N24" s="5" t="str">
        <f t="shared" si="2"/>
        <v/>
      </c>
      <c r="O24" s="5" t="str">
        <f t="shared" si="2"/>
        <v/>
      </c>
      <c r="P24" s="5" t="str">
        <f t="shared" si="2"/>
        <v/>
      </c>
      <c r="Q24" s="5" t="str">
        <f t="shared" si="2"/>
        <v/>
      </c>
      <c r="R24" s="5" t="str">
        <f t="shared" si="2"/>
        <v/>
      </c>
      <c r="S24" s="5" t="str">
        <f t="shared" si="2"/>
        <v/>
      </c>
      <c r="T24" s="5" t="str">
        <f t="shared" si="2"/>
        <v/>
      </c>
      <c r="U24" s="5" t="str">
        <f t="shared" si="2"/>
        <v/>
      </c>
      <c r="V24" s="5" t="str">
        <f t="shared" si="2"/>
        <v/>
      </c>
      <c r="W24" s="5" t="str">
        <f t="shared" si="2"/>
        <v/>
      </c>
      <c r="X24" s="5" t="str">
        <f t="shared" si="2"/>
        <v/>
      </c>
      <c r="Y24" s="5" t="str">
        <f t="shared" si="2"/>
        <v/>
      </c>
    </row>
    <row r="25" spans="1:25">
      <c r="A25" s="6">
        <v>22</v>
      </c>
      <c r="B25" s="158" t="str">
        <f>IF(ISBLANK(宅配便入力!B25),"",宅配便入力!B25)</f>
        <v/>
      </c>
      <c r="C25" s="5" t="str">
        <f>IF(ISBLANK(宅配便入力!C25),"",宅配便入力!C25)</f>
        <v/>
      </c>
      <c r="D25" s="5" t="str">
        <f>IF(ISBLANK(宅配便入力!D25),"",宅配便入力!D25)</f>
        <v/>
      </c>
      <c r="E25" s="5" t="str">
        <f>IF(ISBLANK(サンプル!$B$9),"",サンプル!$B$9)</f>
        <v/>
      </c>
      <c r="F25" s="5" t="str">
        <f>IF(サンプル!$B$10="無料",0,IF(サンプル!$B$10="商品半額",宅配便入力!E25/2,IF(サンプル!$B$10="商品同額",宅配便入力!E25,"")))</f>
        <v/>
      </c>
      <c r="G25" s="5" t="str">
        <f t="shared" si="3"/>
        <v/>
      </c>
      <c r="H25" s="50"/>
      <c r="I25" s="10" t="str">
        <f>IF(サンプル!$B$10="無料",0,"")</f>
        <v/>
      </c>
      <c r="J25" s="12" t="str">
        <f>IF(サンプル!$B$10="無料","サンプル1","")</f>
        <v/>
      </c>
      <c r="K25" s="18"/>
      <c r="L25" s="12" t="str">
        <f>IF(サンプル!$B$10="無料","サン①","")</f>
        <v/>
      </c>
      <c r="M25" s="10" t="str">
        <f>IF(サンプル!$B$10="無料",1,"")</f>
        <v/>
      </c>
      <c r="N25" s="5" t="str">
        <f t="shared" si="2"/>
        <v/>
      </c>
      <c r="O25" s="5" t="str">
        <f t="shared" si="2"/>
        <v/>
      </c>
      <c r="P25" s="5" t="str">
        <f t="shared" si="2"/>
        <v/>
      </c>
      <c r="Q25" s="5" t="str">
        <f t="shared" si="2"/>
        <v/>
      </c>
      <c r="R25" s="5" t="str">
        <f t="shared" si="2"/>
        <v/>
      </c>
      <c r="S25" s="5" t="str">
        <f t="shared" si="2"/>
        <v/>
      </c>
      <c r="T25" s="5" t="str">
        <f t="shared" si="2"/>
        <v/>
      </c>
      <c r="U25" s="5" t="str">
        <f t="shared" si="2"/>
        <v/>
      </c>
      <c r="V25" s="5" t="str">
        <f t="shared" si="2"/>
        <v/>
      </c>
      <c r="W25" s="5" t="str">
        <f t="shared" si="2"/>
        <v/>
      </c>
      <c r="X25" s="5" t="str">
        <f t="shared" si="2"/>
        <v/>
      </c>
      <c r="Y25" s="5" t="str">
        <f t="shared" si="2"/>
        <v/>
      </c>
    </row>
    <row r="26" spans="1:25">
      <c r="A26" s="6">
        <v>23</v>
      </c>
      <c r="B26" s="158" t="str">
        <f>IF(ISBLANK(宅配便入力!B26),"",宅配便入力!B26)</f>
        <v/>
      </c>
      <c r="C26" s="5" t="str">
        <f>IF(ISBLANK(宅配便入力!C26),"",宅配便入力!C26)</f>
        <v/>
      </c>
      <c r="D26" s="5" t="str">
        <f>IF(ISBLANK(宅配便入力!D26),"",宅配便入力!D26)</f>
        <v/>
      </c>
      <c r="E26" s="5" t="str">
        <f>IF(ISBLANK(サンプル!$B$9),"",サンプル!$B$9)</f>
        <v/>
      </c>
      <c r="F26" s="5" t="str">
        <f>IF(サンプル!$B$10="無料",0,IF(サンプル!$B$10="商品半額",宅配便入力!E26/2,IF(サンプル!$B$10="商品同額",宅配便入力!E26,"")))</f>
        <v/>
      </c>
      <c r="G26" s="5" t="str">
        <f t="shared" si="3"/>
        <v/>
      </c>
      <c r="H26" s="50"/>
      <c r="I26" s="10" t="str">
        <f>IF(サンプル!$B$10="無料",0,"")</f>
        <v/>
      </c>
      <c r="J26" s="12" t="str">
        <f>IF(サンプル!$B$10="無料","サンプル1","")</f>
        <v/>
      </c>
      <c r="K26" s="18"/>
      <c r="L26" s="12" t="str">
        <f>IF(サンプル!$B$10="無料","サン①","")</f>
        <v/>
      </c>
      <c r="M26" s="10" t="str">
        <f>IF(サンプル!$B$10="無料",1,"")</f>
        <v/>
      </c>
      <c r="N26" s="5" t="str">
        <f t="shared" si="2"/>
        <v/>
      </c>
      <c r="O26" s="5" t="str">
        <f t="shared" si="2"/>
        <v/>
      </c>
      <c r="P26" s="5" t="str">
        <f t="shared" si="2"/>
        <v/>
      </c>
      <c r="Q26" s="5" t="str">
        <f t="shared" si="2"/>
        <v/>
      </c>
      <c r="R26" s="5" t="str">
        <f t="shared" si="2"/>
        <v/>
      </c>
      <c r="S26" s="5" t="str">
        <f t="shared" si="2"/>
        <v/>
      </c>
      <c r="T26" s="5" t="str">
        <f t="shared" si="2"/>
        <v/>
      </c>
      <c r="U26" s="5" t="str">
        <f t="shared" si="2"/>
        <v/>
      </c>
      <c r="V26" s="5" t="str">
        <f t="shared" si="2"/>
        <v/>
      </c>
      <c r="W26" s="5" t="str">
        <f t="shared" si="2"/>
        <v/>
      </c>
      <c r="X26" s="5" t="str">
        <f t="shared" si="2"/>
        <v/>
      </c>
      <c r="Y26" s="5" t="str">
        <f t="shared" si="2"/>
        <v/>
      </c>
    </row>
    <row r="27" spans="1:25">
      <c r="A27" s="6">
        <v>24</v>
      </c>
      <c r="B27" s="158" t="str">
        <f>IF(ISBLANK(宅配便入力!B27),"",宅配便入力!B27)</f>
        <v/>
      </c>
      <c r="C27" s="5" t="str">
        <f>IF(ISBLANK(宅配便入力!C27),"",宅配便入力!C27)</f>
        <v/>
      </c>
      <c r="D27" s="5" t="str">
        <f>IF(ISBLANK(宅配便入力!D27),"",宅配便入力!D27)</f>
        <v/>
      </c>
      <c r="E27" s="5" t="str">
        <f>IF(ISBLANK(サンプル!$B$9),"",サンプル!$B$9)</f>
        <v/>
      </c>
      <c r="F27" s="5" t="str">
        <f>IF(サンプル!$B$10="無料",0,IF(サンプル!$B$10="商品半額",宅配便入力!E27/2,IF(サンプル!$B$10="商品同額",宅配便入力!E27,"")))</f>
        <v/>
      </c>
      <c r="G27" s="5" t="str">
        <f t="shared" si="3"/>
        <v/>
      </c>
      <c r="H27" s="50"/>
      <c r="I27" s="10" t="str">
        <f>IF(サンプル!$B$10="無料",0,"")</f>
        <v/>
      </c>
      <c r="J27" s="12" t="str">
        <f>IF(サンプル!$B$10="無料","サンプル1","")</f>
        <v/>
      </c>
      <c r="K27" s="18"/>
      <c r="L27" s="12" t="str">
        <f>IF(サンプル!$B$10="無料","サン①","")</f>
        <v/>
      </c>
      <c r="M27" s="10" t="str">
        <f>IF(サンプル!$B$10="無料",1,"")</f>
        <v/>
      </c>
      <c r="N27" s="5" t="str">
        <f t="shared" si="2"/>
        <v/>
      </c>
      <c r="O27" s="5" t="str">
        <f t="shared" si="2"/>
        <v/>
      </c>
      <c r="P27" s="5" t="str">
        <f t="shared" si="2"/>
        <v/>
      </c>
      <c r="Q27" s="5" t="str">
        <f t="shared" si="2"/>
        <v/>
      </c>
      <c r="R27" s="5" t="str">
        <f t="shared" si="2"/>
        <v/>
      </c>
      <c r="S27" s="5" t="str">
        <f t="shared" si="2"/>
        <v/>
      </c>
      <c r="T27" s="5" t="str">
        <f t="shared" si="2"/>
        <v/>
      </c>
      <c r="U27" s="5" t="str">
        <f t="shared" si="2"/>
        <v/>
      </c>
      <c r="V27" s="5" t="str">
        <f t="shared" si="2"/>
        <v/>
      </c>
      <c r="W27" s="5" t="str">
        <f t="shared" si="2"/>
        <v/>
      </c>
      <c r="X27" s="5" t="str">
        <f t="shared" si="2"/>
        <v/>
      </c>
      <c r="Y27" s="5" t="str">
        <f t="shared" si="2"/>
        <v/>
      </c>
    </row>
    <row r="28" spans="1:25">
      <c r="A28" s="6">
        <v>25</v>
      </c>
      <c r="B28" s="158" t="str">
        <f>IF(ISBLANK(宅配便入力!B28),"",宅配便入力!B28)</f>
        <v/>
      </c>
      <c r="C28" s="5" t="str">
        <f>IF(ISBLANK(宅配便入力!C28),"",宅配便入力!C28)</f>
        <v/>
      </c>
      <c r="D28" s="5" t="str">
        <f>IF(ISBLANK(宅配便入力!D28),"",宅配便入力!D28)</f>
        <v/>
      </c>
      <c r="E28" s="5" t="str">
        <f>IF(ISBLANK(サンプル!$B$9),"",サンプル!$B$9)</f>
        <v/>
      </c>
      <c r="F28" s="5" t="str">
        <f>IF(サンプル!$B$10="無料",0,IF(サンプル!$B$10="商品半額",宅配便入力!E28/2,IF(サンプル!$B$10="商品同額",宅配便入力!E28,"")))</f>
        <v/>
      </c>
      <c r="G28" s="5" t="str">
        <f t="shared" si="3"/>
        <v/>
      </c>
      <c r="H28" s="50"/>
      <c r="I28" s="10" t="str">
        <f>IF(サンプル!$B$10="無料",0,"")</f>
        <v/>
      </c>
      <c r="J28" s="12" t="str">
        <f>IF(サンプル!$B$10="無料","サンプル1","")</f>
        <v/>
      </c>
      <c r="K28" s="18"/>
      <c r="L28" s="12" t="str">
        <f>IF(サンプル!$B$10="無料","サン①","")</f>
        <v/>
      </c>
      <c r="M28" s="10" t="str">
        <f>IF(サンプル!$B$10="無料",1,"")</f>
        <v/>
      </c>
      <c r="N28" s="5" t="str">
        <f t="shared" si="2"/>
        <v/>
      </c>
      <c r="O28" s="5" t="str">
        <f t="shared" si="2"/>
        <v/>
      </c>
      <c r="P28" s="5" t="str">
        <f t="shared" si="2"/>
        <v/>
      </c>
      <c r="Q28" s="5" t="str">
        <f t="shared" si="2"/>
        <v/>
      </c>
      <c r="R28" s="5" t="str">
        <f t="shared" si="2"/>
        <v/>
      </c>
      <c r="S28" s="5" t="str">
        <f t="shared" si="2"/>
        <v/>
      </c>
      <c r="T28" s="5" t="str">
        <f t="shared" si="2"/>
        <v/>
      </c>
      <c r="U28" s="5" t="str">
        <f t="shared" si="2"/>
        <v/>
      </c>
      <c r="V28" s="5" t="str">
        <f t="shared" si="2"/>
        <v/>
      </c>
      <c r="W28" s="5" t="str">
        <f t="shared" si="2"/>
        <v/>
      </c>
      <c r="X28" s="5" t="str">
        <f t="shared" si="2"/>
        <v/>
      </c>
      <c r="Y28" s="5" t="str">
        <f t="shared" si="2"/>
        <v/>
      </c>
    </row>
    <row r="29" spans="1:25">
      <c r="A29" s="6">
        <v>26</v>
      </c>
      <c r="B29" s="158" t="str">
        <f>IF(ISBLANK(宅配便入力!B29),"",宅配便入力!B29)</f>
        <v/>
      </c>
      <c r="C29" s="5" t="str">
        <f>IF(ISBLANK(宅配便入力!C29),"",宅配便入力!C29)</f>
        <v/>
      </c>
      <c r="D29" s="5" t="str">
        <f>IF(ISBLANK(宅配便入力!D29),"",宅配便入力!D29)</f>
        <v/>
      </c>
      <c r="E29" s="5" t="str">
        <f>IF(ISBLANK(サンプル!$B$9),"",サンプル!$B$9)</f>
        <v/>
      </c>
      <c r="F29" s="5" t="str">
        <f>IF(サンプル!$B$10="無料",0,IF(サンプル!$B$10="商品半額",宅配便入力!E29/2,IF(サンプル!$B$10="商品同額",宅配便入力!E29,"")))</f>
        <v/>
      </c>
      <c r="G29" s="5" t="str">
        <f t="shared" si="3"/>
        <v/>
      </c>
      <c r="H29" s="50"/>
      <c r="I29" s="10" t="str">
        <f>IF(サンプル!$B$10="無料",0,"")</f>
        <v/>
      </c>
      <c r="J29" s="12" t="str">
        <f>IF(サンプル!$B$10="無料","サンプル1","")</f>
        <v/>
      </c>
      <c r="K29" s="18"/>
      <c r="L29" s="12" t="str">
        <f>IF(サンプル!$B$10="無料","サン①","")</f>
        <v/>
      </c>
      <c r="M29" s="10" t="str">
        <f>IF(サンプル!$B$10="無料",1,"")</f>
        <v/>
      </c>
      <c r="N29" s="5" t="str">
        <f t="shared" si="2"/>
        <v/>
      </c>
      <c r="O29" s="5" t="str">
        <f t="shared" si="2"/>
        <v/>
      </c>
      <c r="P29" s="5" t="str">
        <f t="shared" si="2"/>
        <v/>
      </c>
      <c r="Q29" s="5" t="str">
        <f t="shared" si="2"/>
        <v/>
      </c>
      <c r="R29" s="5" t="str">
        <f t="shared" si="2"/>
        <v/>
      </c>
      <c r="S29" s="5" t="str">
        <f t="shared" si="2"/>
        <v/>
      </c>
      <c r="T29" s="5" t="str">
        <f t="shared" si="2"/>
        <v/>
      </c>
      <c r="U29" s="5" t="str">
        <f t="shared" si="2"/>
        <v/>
      </c>
      <c r="V29" s="5" t="str">
        <f t="shared" si="2"/>
        <v/>
      </c>
      <c r="W29" s="5" t="str">
        <f t="shared" si="2"/>
        <v/>
      </c>
      <c r="X29" s="5" t="str">
        <f t="shared" si="2"/>
        <v/>
      </c>
      <c r="Y29" s="5" t="str">
        <f t="shared" si="2"/>
        <v/>
      </c>
    </row>
    <row r="30" spans="1:25">
      <c r="A30" s="6">
        <v>27</v>
      </c>
      <c r="B30" s="158" t="str">
        <f>IF(ISBLANK(宅配便入力!B30),"",宅配便入力!B30)</f>
        <v/>
      </c>
      <c r="C30" s="5" t="str">
        <f>IF(ISBLANK(宅配便入力!C30),"",宅配便入力!C30)</f>
        <v/>
      </c>
      <c r="D30" s="5" t="str">
        <f>IF(ISBLANK(宅配便入力!D30),"",宅配便入力!D30)</f>
        <v/>
      </c>
      <c r="E30" s="5" t="str">
        <f>IF(ISBLANK(サンプル!$B$9),"",サンプル!$B$9)</f>
        <v/>
      </c>
      <c r="F30" s="5" t="str">
        <f>IF(サンプル!$B$10="無料",0,IF(サンプル!$B$10="商品半額",宅配便入力!E30/2,IF(サンプル!$B$10="商品同額",宅配便入力!E30,"")))</f>
        <v/>
      </c>
      <c r="G30" s="5" t="str">
        <f t="shared" si="3"/>
        <v/>
      </c>
      <c r="H30" s="50"/>
      <c r="I30" s="10" t="str">
        <f>IF(サンプル!$B$10="無料",0,"")</f>
        <v/>
      </c>
      <c r="J30" s="12" t="str">
        <f>IF(サンプル!$B$10="無料","サンプル1","")</f>
        <v/>
      </c>
      <c r="K30" s="18"/>
      <c r="L30" s="12" t="str">
        <f>IF(サンプル!$B$10="無料","サン①","")</f>
        <v/>
      </c>
      <c r="M30" s="10" t="str">
        <f>IF(サンプル!$B$10="無料",1,"")</f>
        <v/>
      </c>
      <c r="N30" s="5" t="str">
        <f t="shared" si="2"/>
        <v/>
      </c>
      <c r="O30" s="5" t="str">
        <f t="shared" si="2"/>
        <v/>
      </c>
      <c r="P30" s="5" t="str">
        <f t="shared" si="2"/>
        <v/>
      </c>
      <c r="Q30" s="5" t="str">
        <f t="shared" si="2"/>
        <v/>
      </c>
      <c r="R30" s="5" t="str">
        <f t="shared" si="2"/>
        <v/>
      </c>
      <c r="S30" s="5" t="str">
        <f t="shared" si="2"/>
        <v/>
      </c>
      <c r="T30" s="5" t="str">
        <f t="shared" si="2"/>
        <v/>
      </c>
      <c r="U30" s="5" t="str">
        <f t="shared" si="2"/>
        <v/>
      </c>
      <c r="V30" s="5" t="str">
        <f t="shared" si="2"/>
        <v/>
      </c>
      <c r="W30" s="5" t="str">
        <f t="shared" si="2"/>
        <v/>
      </c>
      <c r="X30" s="5" t="str">
        <f t="shared" si="2"/>
        <v/>
      </c>
      <c r="Y30" s="5" t="str">
        <f t="shared" si="2"/>
        <v/>
      </c>
    </row>
    <row r="31" spans="1:25">
      <c r="A31" s="6">
        <v>28</v>
      </c>
      <c r="B31" s="158" t="str">
        <f>IF(ISBLANK(宅配便入力!B31),"",宅配便入力!B31)</f>
        <v/>
      </c>
      <c r="C31" s="5" t="str">
        <f>IF(ISBLANK(宅配便入力!C31),"",宅配便入力!C31)</f>
        <v/>
      </c>
      <c r="D31" s="5" t="str">
        <f>IF(ISBLANK(宅配便入力!D31),"",宅配便入力!D31)</f>
        <v/>
      </c>
      <c r="E31" s="5" t="str">
        <f>IF(ISBLANK(サンプル!$B$9),"",サンプル!$B$9)</f>
        <v/>
      </c>
      <c r="F31" s="5" t="str">
        <f>IF(サンプル!$B$10="無料",0,IF(サンプル!$B$10="商品半額",宅配便入力!E31/2,IF(サンプル!$B$10="商品同額",宅配便入力!E31,"")))</f>
        <v/>
      </c>
      <c r="G31" s="5" t="str">
        <f t="shared" si="3"/>
        <v/>
      </c>
      <c r="H31" s="50"/>
      <c r="I31" s="10" t="str">
        <f>IF(サンプル!$B$10="無料",0,"")</f>
        <v/>
      </c>
      <c r="J31" s="12" t="str">
        <f>IF(サンプル!$B$10="無料","サンプル1","")</f>
        <v/>
      </c>
      <c r="K31" s="18"/>
      <c r="L31" s="12" t="str">
        <f>IF(サンプル!$B$10="無料","サン①","")</f>
        <v/>
      </c>
      <c r="M31" s="10" t="str">
        <f>IF(サンプル!$B$10="無料",1,"")</f>
        <v/>
      </c>
      <c r="N31" s="5" t="str">
        <f t="shared" si="2"/>
        <v/>
      </c>
      <c r="O31" s="5" t="str">
        <f t="shared" si="2"/>
        <v/>
      </c>
      <c r="P31" s="5" t="str">
        <f t="shared" si="2"/>
        <v/>
      </c>
      <c r="Q31" s="5" t="str">
        <f t="shared" si="2"/>
        <v/>
      </c>
      <c r="R31" s="5" t="str">
        <f t="shared" si="2"/>
        <v/>
      </c>
      <c r="S31" s="5" t="str">
        <f t="shared" si="2"/>
        <v/>
      </c>
      <c r="T31" s="5" t="str">
        <f t="shared" si="2"/>
        <v/>
      </c>
      <c r="U31" s="5" t="str">
        <f t="shared" si="2"/>
        <v/>
      </c>
      <c r="V31" s="5" t="str">
        <f t="shared" si="2"/>
        <v/>
      </c>
      <c r="W31" s="5" t="str">
        <f t="shared" si="2"/>
        <v/>
      </c>
      <c r="X31" s="5" t="str">
        <f t="shared" si="2"/>
        <v/>
      </c>
      <c r="Y31" s="5" t="str">
        <f t="shared" si="2"/>
        <v/>
      </c>
    </row>
    <row r="32" spans="1:25">
      <c r="A32" s="6">
        <v>29</v>
      </c>
      <c r="B32" s="158" t="str">
        <f>IF(ISBLANK(宅配便入力!B32),"",宅配便入力!B32)</f>
        <v/>
      </c>
      <c r="C32" s="5" t="str">
        <f>IF(ISBLANK(宅配便入力!C32),"",宅配便入力!C32)</f>
        <v/>
      </c>
      <c r="D32" s="5" t="str">
        <f>IF(ISBLANK(宅配便入力!D32),"",宅配便入力!D32)</f>
        <v/>
      </c>
      <c r="E32" s="5" t="str">
        <f>IF(ISBLANK(サンプル!$B$9),"",サンプル!$B$9)</f>
        <v/>
      </c>
      <c r="F32" s="5" t="str">
        <f>IF(サンプル!$B$10="無料",0,IF(サンプル!$B$10="商品半額",宅配便入力!E32/2,IF(サンプル!$B$10="商品同額",宅配便入力!E32,"")))</f>
        <v/>
      </c>
      <c r="G32" s="5" t="str">
        <f t="shared" si="3"/>
        <v/>
      </c>
      <c r="H32" s="50"/>
      <c r="I32" s="10" t="str">
        <f>IF(サンプル!$B$10="無料",0,"")</f>
        <v/>
      </c>
      <c r="J32" s="12" t="str">
        <f>IF(サンプル!$B$10="無料","サンプル1","")</f>
        <v/>
      </c>
      <c r="K32" s="18"/>
      <c r="L32" s="12" t="str">
        <f>IF(サンプル!$B$10="無料","サン①","")</f>
        <v/>
      </c>
      <c r="M32" s="10" t="str">
        <f>IF(サンプル!$B$10="無料",1,"")</f>
        <v/>
      </c>
      <c r="N32" s="5" t="str">
        <f t="shared" si="2"/>
        <v/>
      </c>
      <c r="O32" s="5" t="str">
        <f t="shared" si="2"/>
        <v/>
      </c>
      <c r="P32" s="5" t="str">
        <f t="shared" si="2"/>
        <v/>
      </c>
      <c r="Q32" s="5" t="str">
        <f t="shared" si="2"/>
        <v/>
      </c>
      <c r="R32" s="5" t="str">
        <f t="shared" si="2"/>
        <v/>
      </c>
      <c r="S32" s="5" t="str">
        <f t="shared" si="2"/>
        <v/>
      </c>
      <c r="T32" s="5" t="str">
        <f t="shared" si="2"/>
        <v/>
      </c>
      <c r="U32" s="5" t="str">
        <f t="shared" si="2"/>
        <v/>
      </c>
      <c r="V32" s="5" t="str">
        <f t="shared" si="2"/>
        <v/>
      </c>
      <c r="W32" s="5" t="str">
        <f t="shared" si="2"/>
        <v/>
      </c>
      <c r="X32" s="5" t="str">
        <f t="shared" si="2"/>
        <v/>
      </c>
      <c r="Y32" s="5" t="str">
        <f t="shared" si="2"/>
        <v/>
      </c>
    </row>
    <row r="33" spans="1:25">
      <c r="A33" s="6">
        <v>30</v>
      </c>
      <c r="B33" s="158" t="str">
        <f>IF(ISBLANK(宅配便入力!B33),"",宅配便入力!B33)</f>
        <v/>
      </c>
      <c r="C33" s="5" t="str">
        <f>IF(ISBLANK(宅配便入力!C33),"",宅配便入力!C33)</f>
        <v/>
      </c>
      <c r="D33" s="5" t="str">
        <f>IF(ISBLANK(宅配便入力!D33),"",宅配便入力!D33)</f>
        <v/>
      </c>
      <c r="E33" s="5" t="str">
        <f>IF(ISBLANK(サンプル!$B$9),"",サンプル!$B$9)</f>
        <v/>
      </c>
      <c r="F33" s="5" t="str">
        <f>IF(サンプル!$B$10="無料",0,IF(サンプル!$B$10="商品半額",宅配便入力!E33/2,IF(サンプル!$B$10="商品同額",宅配便入力!E33,"")))</f>
        <v/>
      </c>
      <c r="G33" s="5" t="str">
        <f t="shared" si="3"/>
        <v/>
      </c>
      <c r="H33" s="50"/>
      <c r="I33" s="10" t="str">
        <f>IF(サンプル!$B$10="無料",0,"")</f>
        <v/>
      </c>
      <c r="J33" s="12" t="str">
        <f>IF(サンプル!$B$10="無料","サンプル1","")</f>
        <v/>
      </c>
      <c r="K33" s="18"/>
      <c r="L33" s="12" t="str">
        <f>IF(サンプル!$B$10="無料","サン①","")</f>
        <v/>
      </c>
      <c r="M33" s="10" t="str">
        <f>IF(サンプル!$B$10="無料",1,"")</f>
        <v/>
      </c>
      <c r="N33" s="5" t="str">
        <f t="shared" si="2"/>
        <v/>
      </c>
      <c r="O33" s="5" t="str">
        <f t="shared" si="2"/>
        <v/>
      </c>
      <c r="P33" s="5" t="str">
        <f t="shared" si="2"/>
        <v/>
      </c>
      <c r="Q33" s="5" t="str">
        <f t="shared" si="2"/>
        <v/>
      </c>
      <c r="R33" s="5" t="str">
        <f t="shared" si="2"/>
        <v/>
      </c>
      <c r="S33" s="5" t="str">
        <f t="shared" si="2"/>
        <v/>
      </c>
      <c r="T33" s="5" t="str">
        <f t="shared" si="2"/>
        <v/>
      </c>
      <c r="U33" s="5" t="str">
        <f t="shared" si="2"/>
        <v/>
      </c>
      <c r="V33" s="5" t="str">
        <f t="shared" si="2"/>
        <v/>
      </c>
      <c r="W33" s="5" t="str">
        <f t="shared" si="2"/>
        <v/>
      </c>
      <c r="X33" s="5" t="str">
        <f t="shared" si="2"/>
        <v/>
      </c>
      <c r="Y33" s="5" t="str">
        <f t="shared" si="2"/>
        <v/>
      </c>
    </row>
    <row r="34" spans="1:25">
      <c r="A34" s="6">
        <v>31</v>
      </c>
      <c r="B34" s="158" t="str">
        <f>IF(ISBLANK(宅配便入力!B34),"",宅配便入力!B34)</f>
        <v/>
      </c>
      <c r="C34" s="5" t="str">
        <f>IF(ISBLANK(宅配便入力!C34),"",宅配便入力!C34)</f>
        <v/>
      </c>
      <c r="D34" s="5" t="str">
        <f>IF(ISBLANK(宅配便入力!D34),"",宅配便入力!D34)</f>
        <v/>
      </c>
      <c r="E34" s="5" t="str">
        <f>IF(ISBLANK(サンプル!$B$9),"",サンプル!$B$9)</f>
        <v/>
      </c>
      <c r="F34" s="5" t="str">
        <f>IF(サンプル!$B$10="無料",0,IF(サンプル!$B$10="商品半額",宅配便入力!E34/2,IF(サンプル!$B$10="商品同額",宅配便入力!E34,"")))</f>
        <v/>
      </c>
      <c r="G34" s="5" t="str">
        <f t="shared" si="3"/>
        <v/>
      </c>
      <c r="H34" s="50"/>
      <c r="I34" s="10" t="str">
        <f>IF(サンプル!$B$10="無料",0,"")</f>
        <v/>
      </c>
      <c r="J34" s="12" t="str">
        <f>IF(サンプル!$B$10="無料","サンプル1","")</f>
        <v/>
      </c>
      <c r="K34" s="18"/>
      <c r="L34" s="12" t="str">
        <f>IF(サンプル!$B$10="無料","サン①","")</f>
        <v/>
      </c>
      <c r="M34" s="10" t="str">
        <f>IF(サンプル!$B$10="無料",1,"")</f>
        <v/>
      </c>
      <c r="N34" s="5" t="str">
        <f t="shared" si="2"/>
        <v/>
      </c>
      <c r="O34" s="5" t="str">
        <f t="shared" si="2"/>
        <v/>
      </c>
      <c r="P34" s="5" t="str">
        <f t="shared" si="2"/>
        <v/>
      </c>
      <c r="Q34" s="5" t="str">
        <f t="shared" si="2"/>
        <v/>
      </c>
      <c r="R34" s="5" t="str">
        <f t="shared" si="2"/>
        <v/>
      </c>
      <c r="S34" s="5" t="str">
        <f t="shared" si="2"/>
        <v/>
      </c>
      <c r="T34" s="5" t="str">
        <f t="shared" si="2"/>
        <v/>
      </c>
      <c r="U34" s="5" t="str">
        <f t="shared" si="2"/>
        <v/>
      </c>
      <c r="V34" s="5" t="str">
        <f t="shared" si="2"/>
        <v/>
      </c>
      <c r="W34" s="5" t="str">
        <f t="shared" si="2"/>
        <v/>
      </c>
      <c r="X34" s="5" t="str">
        <f t="shared" si="2"/>
        <v/>
      </c>
      <c r="Y34" s="5" t="str">
        <f t="shared" si="2"/>
        <v/>
      </c>
    </row>
    <row r="35" spans="1:25">
      <c r="A35" s="6">
        <v>32</v>
      </c>
      <c r="B35" s="158" t="str">
        <f>IF(ISBLANK(宅配便入力!B35),"",宅配便入力!B35)</f>
        <v/>
      </c>
      <c r="C35" s="5" t="str">
        <f>IF(ISBLANK(宅配便入力!C35),"",宅配便入力!C35)</f>
        <v/>
      </c>
      <c r="D35" s="5" t="str">
        <f>IF(ISBLANK(宅配便入力!D35),"",宅配便入力!D35)</f>
        <v/>
      </c>
      <c r="E35" s="5" t="str">
        <f>IF(ISBLANK(サンプル!$B$9),"",サンプル!$B$9)</f>
        <v/>
      </c>
      <c r="F35" s="5" t="str">
        <f>IF(サンプル!$B$10="無料",0,IF(サンプル!$B$10="商品半額",宅配便入力!E35/2,IF(サンプル!$B$10="商品同額",宅配便入力!E35,"")))</f>
        <v/>
      </c>
      <c r="G35" s="5" t="str">
        <f t="shared" si="3"/>
        <v/>
      </c>
      <c r="H35" s="50"/>
      <c r="I35" s="10" t="str">
        <f>IF(サンプル!$B$10="無料",0,"")</f>
        <v/>
      </c>
      <c r="J35" s="12" t="str">
        <f>IF(サンプル!$B$10="無料","サンプル1","")</f>
        <v/>
      </c>
      <c r="K35" s="18"/>
      <c r="L35" s="12" t="str">
        <f>IF(サンプル!$B$10="無料","サン①","")</f>
        <v/>
      </c>
      <c r="M35" s="10" t="str">
        <f>IF(サンプル!$B$10="無料",1,"")</f>
        <v/>
      </c>
      <c r="N35" s="5" t="str">
        <f t="shared" si="2"/>
        <v/>
      </c>
      <c r="O35" s="5" t="str">
        <f t="shared" si="2"/>
        <v/>
      </c>
      <c r="P35" s="5" t="str">
        <f t="shared" si="2"/>
        <v/>
      </c>
      <c r="Q35" s="5" t="str">
        <f t="shared" si="2"/>
        <v/>
      </c>
      <c r="R35" s="5" t="str">
        <f t="shared" si="2"/>
        <v/>
      </c>
      <c r="S35" s="5" t="str">
        <f t="shared" si="2"/>
        <v/>
      </c>
      <c r="T35" s="5" t="str">
        <f t="shared" si="2"/>
        <v/>
      </c>
      <c r="U35" s="5" t="str">
        <f t="shared" si="2"/>
        <v/>
      </c>
      <c r="V35" s="5" t="str">
        <f t="shared" si="2"/>
        <v/>
      </c>
      <c r="W35" s="5" t="str">
        <f t="shared" si="2"/>
        <v/>
      </c>
      <c r="X35" s="5" t="str">
        <f t="shared" si="2"/>
        <v/>
      </c>
      <c r="Y35" s="5" t="str">
        <f t="shared" si="2"/>
        <v/>
      </c>
    </row>
    <row r="36" spans="1:25">
      <c r="A36" s="6">
        <v>33</v>
      </c>
      <c r="B36" s="158" t="str">
        <f>IF(ISBLANK(宅配便入力!B36),"",宅配便入力!B36)</f>
        <v/>
      </c>
      <c r="C36" s="5" t="str">
        <f>IF(ISBLANK(宅配便入力!C36),"",宅配便入力!C36)</f>
        <v/>
      </c>
      <c r="D36" s="5" t="str">
        <f>IF(ISBLANK(宅配便入力!D36),"",宅配便入力!D36)</f>
        <v/>
      </c>
      <c r="E36" s="5" t="str">
        <f>IF(ISBLANK(サンプル!$B$9),"",サンプル!$B$9)</f>
        <v/>
      </c>
      <c r="F36" s="5" t="str">
        <f>IF(サンプル!$B$10="無料",0,IF(サンプル!$B$10="商品半額",宅配便入力!E36/2,IF(サンプル!$B$10="商品同額",宅配便入力!E36,"")))</f>
        <v/>
      </c>
      <c r="G36" s="5" t="str">
        <f t="shared" si="3"/>
        <v/>
      </c>
      <c r="H36" s="50"/>
      <c r="I36" s="10" t="str">
        <f>IF(サンプル!$B$10="無料",0,"")</f>
        <v/>
      </c>
      <c r="J36" s="12" t="str">
        <f>IF(サンプル!$B$10="無料","サンプル1","")</f>
        <v/>
      </c>
      <c r="K36" s="18"/>
      <c r="L36" s="12" t="str">
        <f>IF(サンプル!$B$10="無料","サン①","")</f>
        <v/>
      </c>
      <c r="M36" s="10" t="str">
        <f>IF(サンプル!$B$10="無料",1,"")</f>
        <v/>
      </c>
      <c r="N36" s="5" t="str">
        <f t="shared" si="2"/>
        <v/>
      </c>
      <c r="O36" s="5" t="str">
        <f t="shared" si="2"/>
        <v/>
      </c>
      <c r="P36" s="5" t="str">
        <f t="shared" si="2"/>
        <v/>
      </c>
      <c r="Q36" s="5" t="str">
        <f t="shared" si="2"/>
        <v/>
      </c>
      <c r="R36" s="5" t="str">
        <f t="shared" si="2"/>
        <v/>
      </c>
      <c r="S36" s="5" t="str">
        <f t="shared" si="2"/>
        <v/>
      </c>
      <c r="T36" s="5" t="str">
        <f t="shared" si="2"/>
        <v/>
      </c>
      <c r="U36" s="5" t="str">
        <f t="shared" si="2"/>
        <v/>
      </c>
      <c r="V36" s="5" t="str">
        <f t="shared" si="2"/>
        <v/>
      </c>
      <c r="W36" s="5" t="str">
        <f t="shared" si="2"/>
        <v/>
      </c>
      <c r="X36" s="5" t="str">
        <f t="shared" si="2"/>
        <v/>
      </c>
      <c r="Y36" s="5" t="str">
        <f t="shared" si="2"/>
        <v/>
      </c>
    </row>
    <row r="37" spans="1:25">
      <c r="A37" s="6">
        <v>34</v>
      </c>
      <c r="B37" s="158" t="str">
        <f>IF(ISBLANK(宅配便入力!B37),"",宅配便入力!B37)</f>
        <v/>
      </c>
      <c r="C37" s="5" t="str">
        <f>IF(ISBLANK(宅配便入力!C37),"",宅配便入力!C37)</f>
        <v/>
      </c>
      <c r="D37" s="5" t="str">
        <f>IF(ISBLANK(宅配便入力!D37),"",宅配便入力!D37)</f>
        <v/>
      </c>
      <c r="E37" s="5" t="str">
        <f>IF(ISBLANK(サンプル!$B$9),"",サンプル!$B$9)</f>
        <v/>
      </c>
      <c r="F37" s="5" t="str">
        <f>IF(サンプル!$B$10="無料",0,IF(サンプル!$B$10="商品半額",宅配便入力!E37/2,IF(サンプル!$B$10="商品同額",宅配便入力!E37,"")))</f>
        <v/>
      </c>
      <c r="G37" s="5" t="str">
        <f t="shared" si="3"/>
        <v/>
      </c>
      <c r="H37" s="50"/>
      <c r="I37" s="10" t="str">
        <f>IF(サンプル!$B$10="無料",0,"")</f>
        <v/>
      </c>
      <c r="J37" s="12" t="str">
        <f>IF(サンプル!$B$10="無料","サンプル1","")</f>
        <v/>
      </c>
      <c r="K37" s="18"/>
      <c r="L37" s="12" t="str">
        <f>IF(サンプル!$B$10="無料","サン①","")</f>
        <v/>
      </c>
      <c r="M37" s="10" t="str">
        <f>IF(サンプル!$B$10="無料",1,"")</f>
        <v/>
      </c>
      <c r="N37" s="5" t="str">
        <f t="shared" ref="N37:Y58" si="4">$G37</f>
        <v/>
      </c>
      <c r="O37" s="5" t="str">
        <f t="shared" si="4"/>
        <v/>
      </c>
      <c r="P37" s="5" t="str">
        <f t="shared" si="4"/>
        <v/>
      </c>
      <c r="Q37" s="5" t="str">
        <f t="shared" si="4"/>
        <v/>
      </c>
      <c r="R37" s="5" t="str">
        <f t="shared" si="4"/>
        <v/>
      </c>
      <c r="S37" s="5" t="str">
        <f t="shared" si="4"/>
        <v/>
      </c>
      <c r="T37" s="5" t="str">
        <f t="shared" si="4"/>
        <v/>
      </c>
      <c r="U37" s="5" t="str">
        <f t="shared" si="4"/>
        <v/>
      </c>
      <c r="V37" s="5" t="str">
        <f t="shared" si="4"/>
        <v/>
      </c>
      <c r="W37" s="5" t="str">
        <f t="shared" si="4"/>
        <v/>
      </c>
      <c r="X37" s="5" t="str">
        <f t="shared" si="4"/>
        <v/>
      </c>
      <c r="Y37" s="5" t="str">
        <f t="shared" si="4"/>
        <v/>
      </c>
    </row>
    <row r="38" spans="1:25">
      <c r="A38" s="6">
        <v>35</v>
      </c>
      <c r="B38" s="158" t="str">
        <f>IF(ISBLANK(宅配便入力!B38),"",宅配便入力!B38)</f>
        <v/>
      </c>
      <c r="C38" s="5" t="str">
        <f>IF(ISBLANK(宅配便入力!C38),"",宅配便入力!C38)</f>
        <v/>
      </c>
      <c r="D38" s="5" t="str">
        <f>IF(ISBLANK(宅配便入力!D38),"",宅配便入力!D38)</f>
        <v/>
      </c>
      <c r="E38" s="5" t="str">
        <f>IF(ISBLANK(サンプル!$B$9),"",サンプル!$B$9)</f>
        <v/>
      </c>
      <c r="F38" s="5" t="str">
        <f>IF(サンプル!$B$10="無料",0,IF(サンプル!$B$10="商品半額",宅配便入力!E38/2,IF(サンプル!$B$10="商品同額",宅配便入力!E38,"")))</f>
        <v/>
      </c>
      <c r="G38" s="5" t="str">
        <f t="shared" si="3"/>
        <v/>
      </c>
      <c r="H38" s="50"/>
      <c r="I38" s="10" t="str">
        <f>IF(サンプル!$B$10="無料",0,"")</f>
        <v/>
      </c>
      <c r="J38" s="12" t="str">
        <f>IF(サンプル!$B$10="無料","サンプル1","")</f>
        <v/>
      </c>
      <c r="K38" s="18"/>
      <c r="L38" s="12" t="str">
        <f>IF(サンプル!$B$10="無料","サン①","")</f>
        <v/>
      </c>
      <c r="M38" s="10" t="str">
        <f>IF(サンプル!$B$10="無料",1,"")</f>
        <v/>
      </c>
      <c r="N38" s="5" t="str">
        <f t="shared" si="4"/>
        <v/>
      </c>
      <c r="O38" s="5" t="str">
        <f t="shared" si="4"/>
        <v/>
      </c>
      <c r="P38" s="5" t="str">
        <f t="shared" si="4"/>
        <v/>
      </c>
      <c r="Q38" s="5" t="str">
        <f t="shared" si="4"/>
        <v/>
      </c>
      <c r="R38" s="5" t="str">
        <f t="shared" si="4"/>
        <v/>
      </c>
      <c r="S38" s="5" t="str">
        <f t="shared" si="4"/>
        <v/>
      </c>
      <c r="T38" s="5" t="str">
        <f t="shared" si="4"/>
        <v/>
      </c>
      <c r="U38" s="5" t="str">
        <f t="shared" si="4"/>
        <v/>
      </c>
      <c r="V38" s="5" t="str">
        <f t="shared" si="4"/>
        <v/>
      </c>
      <c r="W38" s="5" t="str">
        <f t="shared" si="4"/>
        <v/>
      </c>
      <c r="X38" s="5" t="str">
        <f t="shared" si="4"/>
        <v/>
      </c>
      <c r="Y38" s="5" t="str">
        <f t="shared" si="4"/>
        <v/>
      </c>
    </row>
    <row r="39" spans="1:25">
      <c r="A39" s="6">
        <v>36</v>
      </c>
      <c r="B39" s="158" t="str">
        <f>IF(ISBLANK(宅配便入力!B39),"",宅配便入力!B39)</f>
        <v/>
      </c>
      <c r="C39" s="5" t="str">
        <f>IF(ISBLANK(宅配便入力!C39),"",宅配便入力!C39)</f>
        <v/>
      </c>
      <c r="D39" s="5" t="str">
        <f>IF(ISBLANK(宅配便入力!D39),"",宅配便入力!D39)</f>
        <v/>
      </c>
      <c r="E39" s="5" t="str">
        <f>IF(ISBLANK(サンプル!$B$9),"",サンプル!$B$9)</f>
        <v/>
      </c>
      <c r="F39" s="5" t="str">
        <f>IF(サンプル!$B$10="無料",0,IF(サンプル!$B$10="商品半額",宅配便入力!E39/2,IF(サンプル!$B$10="商品同額",宅配便入力!E39,"")))</f>
        <v/>
      </c>
      <c r="G39" s="5" t="str">
        <f t="shared" si="3"/>
        <v/>
      </c>
      <c r="H39" s="50"/>
      <c r="I39" s="10" t="str">
        <f>IF(サンプル!$B$10="無料",0,"")</f>
        <v/>
      </c>
      <c r="J39" s="12" t="str">
        <f>IF(サンプル!$B$10="無料","サンプル1","")</f>
        <v/>
      </c>
      <c r="K39" s="18"/>
      <c r="L39" s="12" t="str">
        <f>IF(サンプル!$B$10="無料","サン①","")</f>
        <v/>
      </c>
      <c r="M39" s="10" t="str">
        <f>IF(サンプル!$B$10="無料",1,"")</f>
        <v/>
      </c>
      <c r="N39" s="5" t="str">
        <f t="shared" si="4"/>
        <v/>
      </c>
      <c r="O39" s="5" t="str">
        <f t="shared" si="4"/>
        <v/>
      </c>
      <c r="P39" s="5" t="str">
        <f t="shared" si="4"/>
        <v/>
      </c>
      <c r="Q39" s="5" t="str">
        <f t="shared" si="4"/>
        <v/>
      </c>
      <c r="R39" s="5" t="str">
        <f t="shared" si="4"/>
        <v/>
      </c>
      <c r="S39" s="5" t="str">
        <f t="shared" si="4"/>
        <v/>
      </c>
      <c r="T39" s="5" t="str">
        <f t="shared" si="4"/>
        <v/>
      </c>
      <c r="U39" s="5" t="str">
        <f t="shared" si="4"/>
        <v/>
      </c>
      <c r="V39" s="5" t="str">
        <f t="shared" si="4"/>
        <v/>
      </c>
      <c r="W39" s="5" t="str">
        <f t="shared" si="4"/>
        <v/>
      </c>
      <c r="X39" s="5" t="str">
        <f t="shared" si="4"/>
        <v/>
      </c>
      <c r="Y39" s="5" t="str">
        <f t="shared" si="4"/>
        <v/>
      </c>
    </row>
    <row r="40" spans="1:25">
      <c r="A40" s="6">
        <v>37</v>
      </c>
      <c r="B40" s="158" t="str">
        <f>IF(ISBLANK(宅配便入力!B40),"",宅配便入力!B40)</f>
        <v/>
      </c>
      <c r="C40" s="5" t="str">
        <f>IF(ISBLANK(宅配便入力!C40),"",宅配便入力!C40)</f>
        <v/>
      </c>
      <c r="D40" s="5" t="str">
        <f>IF(ISBLANK(宅配便入力!D40),"",宅配便入力!D40)</f>
        <v/>
      </c>
      <c r="E40" s="5" t="str">
        <f>IF(ISBLANK(サンプル!$B$9),"",サンプル!$B$9)</f>
        <v/>
      </c>
      <c r="F40" s="5" t="str">
        <f>IF(サンプル!$B$10="無料",0,IF(サンプル!$B$10="商品半額",宅配便入力!E40/2,IF(サンプル!$B$10="商品同額",宅配便入力!E40,"")))</f>
        <v/>
      </c>
      <c r="G40" s="5" t="str">
        <f t="shared" si="3"/>
        <v/>
      </c>
      <c r="H40" s="50"/>
      <c r="I40" s="10" t="str">
        <f>IF(サンプル!$B$10="無料",0,"")</f>
        <v/>
      </c>
      <c r="J40" s="12" t="str">
        <f>IF(サンプル!$B$10="無料","サンプル1","")</f>
        <v/>
      </c>
      <c r="K40" s="18"/>
      <c r="L40" s="12" t="str">
        <f>IF(サンプル!$B$10="無料","サン①","")</f>
        <v/>
      </c>
      <c r="M40" s="10" t="str">
        <f>IF(サンプル!$B$10="無料",1,"")</f>
        <v/>
      </c>
      <c r="N40" s="5" t="str">
        <f t="shared" si="4"/>
        <v/>
      </c>
      <c r="O40" s="5" t="str">
        <f t="shared" si="4"/>
        <v/>
      </c>
      <c r="P40" s="5" t="str">
        <f t="shared" si="4"/>
        <v/>
      </c>
      <c r="Q40" s="5" t="str">
        <f t="shared" si="4"/>
        <v/>
      </c>
      <c r="R40" s="5" t="str">
        <f t="shared" si="4"/>
        <v/>
      </c>
      <c r="S40" s="5" t="str">
        <f t="shared" si="4"/>
        <v/>
      </c>
      <c r="T40" s="5" t="str">
        <f t="shared" si="4"/>
        <v/>
      </c>
      <c r="U40" s="5" t="str">
        <f t="shared" si="4"/>
        <v/>
      </c>
      <c r="V40" s="5" t="str">
        <f t="shared" si="4"/>
        <v/>
      </c>
      <c r="W40" s="5" t="str">
        <f t="shared" si="4"/>
        <v/>
      </c>
      <c r="X40" s="5" t="str">
        <f t="shared" si="4"/>
        <v/>
      </c>
      <c r="Y40" s="5" t="str">
        <f t="shared" si="4"/>
        <v/>
      </c>
    </row>
    <row r="41" spans="1:25">
      <c r="A41" s="6">
        <v>38</v>
      </c>
      <c r="B41" s="158" t="str">
        <f>IF(ISBLANK(宅配便入力!B41),"",宅配便入力!B41)</f>
        <v/>
      </c>
      <c r="C41" s="5" t="str">
        <f>IF(ISBLANK(宅配便入力!C41),"",宅配便入力!C41)</f>
        <v/>
      </c>
      <c r="D41" s="5" t="str">
        <f>IF(ISBLANK(宅配便入力!D41),"",宅配便入力!D41)</f>
        <v/>
      </c>
      <c r="E41" s="5" t="str">
        <f>IF(ISBLANK(サンプル!$B$9),"",サンプル!$B$9)</f>
        <v/>
      </c>
      <c r="F41" s="5" t="str">
        <f>IF(サンプル!$B$10="無料",0,IF(サンプル!$B$10="商品半額",宅配便入力!E41/2,IF(サンプル!$B$10="商品同額",宅配便入力!E41,"")))</f>
        <v/>
      </c>
      <c r="G41" s="5" t="str">
        <f t="shared" si="3"/>
        <v/>
      </c>
      <c r="H41" s="50"/>
      <c r="I41" s="10" t="str">
        <f>IF(サンプル!$B$10="無料",0,"")</f>
        <v/>
      </c>
      <c r="J41" s="12" t="str">
        <f>IF(サンプル!$B$10="無料","サンプル1","")</f>
        <v/>
      </c>
      <c r="K41" s="18"/>
      <c r="L41" s="12" t="str">
        <f>IF(サンプル!$B$10="無料","サン①","")</f>
        <v/>
      </c>
      <c r="M41" s="10" t="str">
        <f>IF(サンプル!$B$10="無料",1,"")</f>
        <v/>
      </c>
      <c r="N41" s="5" t="str">
        <f t="shared" si="4"/>
        <v/>
      </c>
      <c r="O41" s="5" t="str">
        <f t="shared" si="4"/>
        <v/>
      </c>
      <c r="P41" s="5" t="str">
        <f t="shared" si="4"/>
        <v/>
      </c>
      <c r="Q41" s="5" t="str">
        <f t="shared" si="4"/>
        <v/>
      </c>
      <c r="R41" s="5" t="str">
        <f t="shared" si="4"/>
        <v/>
      </c>
      <c r="S41" s="5" t="str">
        <f t="shared" si="4"/>
        <v/>
      </c>
      <c r="T41" s="5" t="str">
        <f t="shared" si="4"/>
        <v/>
      </c>
      <c r="U41" s="5" t="str">
        <f t="shared" si="4"/>
        <v/>
      </c>
      <c r="V41" s="5" t="str">
        <f t="shared" si="4"/>
        <v/>
      </c>
      <c r="W41" s="5" t="str">
        <f t="shared" si="4"/>
        <v/>
      </c>
      <c r="X41" s="5" t="str">
        <f t="shared" si="4"/>
        <v/>
      </c>
      <c r="Y41" s="5" t="str">
        <f t="shared" si="4"/>
        <v/>
      </c>
    </row>
    <row r="42" spans="1:25">
      <c r="A42" s="6">
        <v>39</v>
      </c>
      <c r="B42" s="158" t="str">
        <f>IF(ISBLANK(宅配便入力!B42),"",宅配便入力!B42)</f>
        <v/>
      </c>
      <c r="C42" s="5" t="str">
        <f>IF(ISBLANK(宅配便入力!C42),"",宅配便入力!C42)</f>
        <v/>
      </c>
      <c r="D42" s="5" t="str">
        <f>IF(ISBLANK(宅配便入力!D42),"",宅配便入力!D42)</f>
        <v/>
      </c>
      <c r="E42" s="5" t="str">
        <f>IF(ISBLANK(サンプル!$B$9),"",サンプル!$B$9)</f>
        <v/>
      </c>
      <c r="F42" s="5" t="str">
        <f>IF(サンプル!$B$10="無料",0,IF(サンプル!$B$10="商品半額",宅配便入力!E42/2,IF(サンプル!$B$10="商品同額",宅配便入力!E42,"")))</f>
        <v/>
      </c>
      <c r="G42" s="5" t="str">
        <f t="shared" si="3"/>
        <v/>
      </c>
      <c r="H42" s="50"/>
      <c r="I42" s="10" t="str">
        <f>IF(サンプル!$B$10="無料",0,"")</f>
        <v/>
      </c>
      <c r="J42" s="12" t="str">
        <f>IF(サンプル!$B$10="無料","サンプル1","")</f>
        <v/>
      </c>
      <c r="K42" s="18"/>
      <c r="L42" s="12" t="str">
        <f>IF(サンプル!$B$10="無料","サン①","")</f>
        <v/>
      </c>
      <c r="M42" s="10" t="str">
        <f>IF(サンプル!$B$10="無料",1,"")</f>
        <v/>
      </c>
      <c r="N42" s="5" t="str">
        <f t="shared" si="4"/>
        <v/>
      </c>
      <c r="O42" s="5" t="str">
        <f t="shared" si="4"/>
        <v/>
      </c>
      <c r="P42" s="5" t="str">
        <f t="shared" si="4"/>
        <v/>
      </c>
      <c r="Q42" s="5" t="str">
        <f t="shared" si="4"/>
        <v/>
      </c>
      <c r="R42" s="5" t="str">
        <f t="shared" si="4"/>
        <v/>
      </c>
      <c r="S42" s="5" t="str">
        <f t="shared" si="4"/>
        <v/>
      </c>
      <c r="T42" s="5" t="str">
        <f t="shared" si="4"/>
        <v/>
      </c>
      <c r="U42" s="5" t="str">
        <f t="shared" si="4"/>
        <v/>
      </c>
      <c r="V42" s="5" t="str">
        <f t="shared" si="4"/>
        <v/>
      </c>
      <c r="W42" s="5" t="str">
        <f t="shared" si="4"/>
        <v/>
      </c>
      <c r="X42" s="5" t="str">
        <f t="shared" si="4"/>
        <v/>
      </c>
      <c r="Y42" s="5" t="str">
        <f t="shared" si="4"/>
        <v/>
      </c>
    </row>
    <row r="43" spans="1:25">
      <c r="A43" s="6">
        <v>40</v>
      </c>
      <c r="B43" s="158" t="str">
        <f>IF(ISBLANK(宅配便入力!B43),"",宅配便入力!B43)</f>
        <v/>
      </c>
      <c r="C43" s="5" t="str">
        <f>IF(ISBLANK(宅配便入力!C43),"",宅配便入力!C43)</f>
        <v/>
      </c>
      <c r="D43" s="5" t="str">
        <f>IF(ISBLANK(宅配便入力!D43),"",宅配便入力!D43)</f>
        <v/>
      </c>
      <c r="E43" s="5" t="str">
        <f>IF(ISBLANK(サンプル!$B$9),"",サンプル!$B$9)</f>
        <v/>
      </c>
      <c r="F43" s="5" t="str">
        <f>IF(サンプル!$B$10="無料",0,IF(サンプル!$B$10="商品半額",宅配便入力!E43/2,IF(サンプル!$B$10="商品同額",宅配便入力!E43,"")))</f>
        <v/>
      </c>
      <c r="G43" s="5" t="str">
        <f t="shared" si="3"/>
        <v/>
      </c>
      <c r="H43" s="50"/>
      <c r="I43" s="10" t="str">
        <f>IF(サンプル!$B$10="無料",0,"")</f>
        <v/>
      </c>
      <c r="J43" s="12" t="str">
        <f>IF(サンプル!$B$10="無料","サンプル1","")</f>
        <v/>
      </c>
      <c r="K43" s="18"/>
      <c r="L43" s="12" t="str">
        <f>IF(サンプル!$B$10="無料","サン①","")</f>
        <v/>
      </c>
      <c r="M43" s="10" t="str">
        <f>IF(サンプル!$B$10="無料",1,"")</f>
        <v/>
      </c>
      <c r="N43" s="5" t="str">
        <f t="shared" si="4"/>
        <v/>
      </c>
      <c r="O43" s="5" t="str">
        <f t="shared" si="4"/>
        <v/>
      </c>
      <c r="P43" s="5" t="str">
        <f t="shared" si="4"/>
        <v/>
      </c>
      <c r="Q43" s="5" t="str">
        <f t="shared" si="4"/>
        <v/>
      </c>
      <c r="R43" s="5" t="str">
        <f t="shared" si="4"/>
        <v/>
      </c>
      <c r="S43" s="5" t="str">
        <f t="shared" si="4"/>
        <v/>
      </c>
      <c r="T43" s="5" t="str">
        <f t="shared" si="4"/>
        <v/>
      </c>
      <c r="U43" s="5" t="str">
        <f t="shared" si="4"/>
        <v/>
      </c>
      <c r="V43" s="5" t="str">
        <f t="shared" si="4"/>
        <v/>
      </c>
      <c r="W43" s="5" t="str">
        <f t="shared" si="4"/>
        <v/>
      </c>
      <c r="X43" s="5" t="str">
        <f t="shared" si="4"/>
        <v/>
      </c>
      <c r="Y43" s="5" t="str">
        <f t="shared" si="4"/>
        <v/>
      </c>
    </row>
    <row r="44" spans="1:25">
      <c r="A44" s="6">
        <v>41</v>
      </c>
      <c r="B44" s="158" t="str">
        <f>IF(ISBLANK(宅配便入力!B44),"",宅配便入力!B44)</f>
        <v/>
      </c>
      <c r="C44" s="5" t="str">
        <f>IF(ISBLANK(宅配便入力!C44),"",宅配便入力!C44)</f>
        <v/>
      </c>
      <c r="D44" s="5" t="str">
        <f>IF(ISBLANK(宅配便入力!D44),"",宅配便入力!D44)</f>
        <v/>
      </c>
      <c r="E44" s="5" t="str">
        <f>IF(ISBLANK(サンプル!$B$9),"",サンプル!$B$9)</f>
        <v/>
      </c>
      <c r="F44" s="5" t="str">
        <f>IF(サンプル!$B$10="無料",0,IF(サンプル!$B$10="商品半額",宅配便入力!E44/2,IF(サンプル!$B$10="商品同額",宅配便入力!E44,"")))</f>
        <v/>
      </c>
      <c r="G44" s="5" t="str">
        <f t="shared" si="3"/>
        <v/>
      </c>
      <c r="H44" s="50"/>
      <c r="I44" s="10" t="str">
        <f>IF(サンプル!$B$10="無料",0,"")</f>
        <v/>
      </c>
      <c r="J44" s="12" t="str">
        <f>IF(サンプル!$B$10="無料","サンプル1","")</f>
        <v/>
      </c>
      <c r="K44" s="18"/>
      <c r="L44" s="12" t="str">
        <f>IF(サンプル!$B$10="無料","サン①","")</f>
        <v/>
      </c>
      <c r="M44" s="10" t="str">
        <f>IF(サンプル!$B$10="無料",1,"")</f>
        <v/>
      </c>
      <c r="N44" s="5" t="str">
        <f t="shared" si="4"/>
        <v/>
      </c>
      <c r="O44" s="5" t="str">
        <f t="shared" si="4"/>
        <v/>
      </c>
      <c r="P44" s="5" t="str">
        <f t="shared" si="4"/>
        <v/>
      </c>
      <c r="Q44" s="5" t="str">
        <f t="shared" si="4"/>
        <v/>
      </c>
      <c r="R44" s="5" t="str">
        <f t="shared" si="4"/>
        <v/>
      </c>
      <c r="S44" s="5" t="str">
        <f t="shared" si="4"/>
        <v/>
      </c>
      <c r="T44" s="5" t="str">
        <f t="shared" si="4"/>
        <v/>
      </c>
      <c r="U44" s="5" t="str">
        <f t="shared" si="4"/>
        <v/>
      </c>
      <c r="V44" s="5" t="str">
        <f t="shared" si="4"/>
        <v/>
      </c>
      <c r="W44" s="5" t="str">
        <f t="shared" si="4"/>
        <v/>
      </c>
      <c r="X44" s="5" t="str">
        <f t="shared" si="4"/>
        <v/>
      </c>
      <c r="Y44" s="5" t="str">
        <f t="shared" si="4"/>
        <v/>
      </c>
    </row>
    <row r="45" spans="1:25">
      <c r="A45" s="6">
        <v>42</v>
      </c>
      <c r="B45" s="158" t="str">
        <f>IF(ISBLANK(宅配便入力!B45),"",宅配便入力!B45)</f>
        <v/>
      </c>
      <c r="C45" s="5" t="str">
        <f>IF(ISBLANK(宅配便入力!C45),"",宅配便入力!C45)</f>
        <v/>
      </c>
      <c r="D45" s="5" t="str">
        <f>IF(ISBLANK(宅配便入力!D45),"",宅配便入力!D45)</f>
        <v/>
      </c>
      <c r="E45" s="5" t="str">
        <f>IF(ISBLANK(サンプル!$B$9),"",サンプル!$B$9)</f>
        <v/>
      </c>
      <c r="F45" s="5" t="str">
        <f>IF(サンプル!$B$10="無料",0,IF(サンプル!$B$10="商品半額",宅配便入力!E45/2,IF(サンプル!$B$10="商品同額",宅配便入力!E45,"")))</f>
        <v/>
      </c>
      <c r="G45" s="5" t="str">
        <f t="shared" si="3"/>
        <v/>
      </c>
      <c r="H45" s="50"/>
      <c r="I45" s="10" t="str">
        <f>IF(サンプル!$B$10="無料",0,"")</f>
        <v/>
      </c>
      <c r="J45" s="12" t="str">
        <f>IF(サンプル!$B$10="無料","サンプル1","")</f>
        <v/>
      </c>
      <c r="K45" s="18"/>
      <c r="L45" s="12" t="str">
        <f>IF(サンプル!$B$10="無料","サン①","")</f>
        <v/>
      </c>
      <c r="M45" s="10" t="str">
        <f>IF(サンプル!$B$10="無料",1,"")</f>
        <v/>
      </c>
      <c r="N45" s="5" t="str">
        <f t="shared" si="4"/>
        <v/>
      </c>
      <c r="O45" s="5" t="str">
        <f t="shared" si="4"/>
        <v/>
      </c>
      <c r="P45" s="5" t="str">
        <f t="shared" si="4"/>
        <v/>
      </c>
      <c r="Q45" s="5" t="str">
        <f t="shared" si="4"/>
        <v/>
      </c>
      <c r="R45" s="5" t="str">
        <f t="shared" si="4"/>
        <v/>
      </c>
      <c r="S45" s="5" t="str">
        <f t="shared" si="4"/>
        <v/>
      </c>
      <c r="T45" s="5" t="str">
        <f t="shared" si="4"/>
        <v/>
      </c>
      <c r="U45" s="5" t="str">
        <f t="shared" si="4"/>
        <v/>
      </c>
      <c r="V45" s="5" t="str">
        <f t="shared" si="4"/>
        <v/>
      </c>
      <c r="W45" s="5" t="str">
        <f t="shared" si="4"/>
        <v/>
      </c>
      <c r="X45" s="5" t="str">
        <f t="shared" si="4"/>
        <v/>
      </c>
      <c r="Y45" s="5" t="str">
        <f t="shared" si="4"/>
        <v/>
      </c>
    </row>
    <row r="46" spans="1:25">
      <c r="A46" s="6">
        <v>43</v>
      </c>
      <c r="B46" s="158" t="str">
        <f>IF(ISBLANK(宅配便入力!B46),"",宅配便入力!B46)</f>
        <v/>
      </c>
      <c r="C46" s="5" t="str">
        <f>IF(ISBLANK(宅配便入力!C46),"",宅配便入力!C46)</f>
        <v/>
      </c>
      <c r="D46" s="5" t="str">
        <f>IF(ISBLANK(宅配便入力!D46),"",宅配便入力!D46)</f>
        <v/>
      </c>
      <c r="E46" s="5" t="str">
        <f>IF(ISBLANK(サンプル!$B$9),"",サンプル!$B$9)</f>
        <v/>
      </c>
      <c r="F46" s="5" t="str">
        <f>IF(サンプル!$B$10="無料",0,IF(サンプル!$B$10="商品半額",宅配便入力!E46/2,IF(サンプル!$B$10="商品同額",宅配便入力!E46,"")))</f>
        <v/>
      </c>
      <c r="G46" s="5" t="str">
        <f t="shared" si="3"/>
        <v/>
      </c>
      <c r="H46" s="50"/>
      <c r="I46" s="10" t="str">
        <f>IF(サンプル!$B$10="無料",0,"")</f>
        <v/>
      </c>
      <c r="J46" s="12" t="str">
        <f>IF(サンプル!$B$10="無料","サンプル1","")</f>
        <v/>
      </c>
      <c r="K46" s="18"/>
      <c r="L46" s="12" t="str">
        <f>IF(サンプル!$B$10="無料","サン①","")</f>
        <v/>
      </c>
      <c r="M46" s="10" t="str">
        <f>IF(サンプル!$B$10="無料",1,"")</f>
        <v/>
      </c>
      <c r="N46" s="5" t="str">
        <f t="shared" si="4"/>
        <v/>
      </c>
      <c r="O46" s="5" t="str">
        <f t="shared" si="4"/>
        <v/>
      </c>
      <c r="P46" s="5" t="str">
        <f t="shared" si="4"/>
        <v/>
      </c>
      <c r="Q46" s="5" t="str">
        <f t="shared" si="4"/>
        <v/>
      </c>
      <c r="R46" s="5" t="str">
        <f t="shared" si="4"/>
        <v/>
      </c>
      <c r="S46" s="5" t="str">
        <f t="shared" si="4"/>
        <v/>
      </c>
      <c r="T46" s="5" t="str">
        <f t="shared" si="4"/>
        <v/>
      </c>
      <c r="U46" s="5" t="str">
        <f t="shared" si="4"/>
        <v/>
      </c>
      <c r="V46" s="5" t="str">
        <f t="shared" si="4"/>
        <v/>
      </c>
      <c r="W46" s="5" t="str">
        <f t="shared" si="4"/>
        <v/>
      </c>
      <c r="X46" s="5" t="str">
        <f t="shared" si="4"/>
        <v/>
      </c>
      <c r="Y46" s="5" t="str">
        <f t="shared" si="4"/>
        <v/>
      </c>
    </row>
    <row r="47" spans="1:25">
      <c r="A47" s="6">
        <v>44</v>
      </c>
      <c r="B47" s="158" t="str">
        <f>IF(ISBLANK(宅配便入力!B47),"",宅配便入力!B47)</f>
        <v/>
      </c>
      <c r="C47" s="5" t="str">
        <f>IF(ISBLANK(宅配便入力!C47),"",宅配便入力!C47)</f>
        <v/>
      </c>
      <c r="D47" s="5" t="str">
        <f>IF(ISBLANK(宅配便入力!D47),"",宅配便入力!D47)</f>
        <v/>
      </c>
      <c r="E47" s="5" t="str">
        <f>IF(ISBLANK(サンプル!$B$9),"",サンプル!$B$9)</f>
        <v/>
      </c>
      <c r="F47" s="5" t="str">
        <f>IF(サンプル!$B$10="無料",0,IF(サンプル!$B$10="商品半額",宅配便入力!E47/2,IF(サンプル!$B$10="商品同額",宅配便入力!E47,"")))</f>
        <v/>
      </c>
      <c r="G47" s="5" t="str">
        <f t="shared" si="3"/>
        <v/>
      </c>
      <c r="H47" s="50"/>
      <c r="I47" s="10" t="str">
        <f>IF(サンプル!$B$10="無料",0,"")</f>
        <v/>
      </c>
      <c r="J47" s="12" t="str">
        <f>IF(サンプル!$B$10="無料","サンプル1","")</f>
        <v/>
      </c>
      <c r="K47" s="18"/>
      <c r="L47" s="12" t="str">
        <f>IF(サンプル!$B$10="無料","サン①","")</f>
        <v/>
      </c>
      <c r="M47" s="10" t="str">
        <f>IF(サンプル!$B$10="無料",1,"")</f>
        <v/>
      </c>
      <c r="N47" s="5" t="str">
        <f t="shared" si="4"/>
        <v/>
      </c>
      <c r="O47" s="5" t="str">
        <f t="shared" si="4"/>
        <v/>
      </c>
      <c r="P47" s="5" t="str">
        <f t="shared" si="4"/>
        <v/>
      </c>
      <c r="Q47" s="5" t="str">
        <f t="shared" si="4"/>
        <v/>
      </c>
      <c r="R47" s="5" t="str">
        <f t="shared" si="4"/>
        <v/>
      </c>
      <c r="S47" s="5" t="str">
        <f t="shared" si="4"/>
        <v/>
      </c>
      <c r="T47" s="5" t="str">
        <f t="shared" si="4"/>
        <v/>
      </c>
      <c r="U47" s="5" t="str">
        <f t="shared" si="4"/>
        <v/>
      </c>
      <c r="V47" s="5" t="str">
        <f t="shared" si="4"/>
        <v/>
      </c>
      <c r="W47" s="5" t="str">
        <f t="shared" si="4"/>
        <v/>
      </c>
      <c r="X47" s="5" t="str">
        <f t="shared" si="4"/>
        <v/>
      </c>
      <c r="Y47" s="5" t="str">
        <f t="shared" si="4"/>
        <v/>
      </c>
    </row>
    <row r="48" spans="1:25">
      <c r="A48" s="6">
        <v>45</v>
      </c>
      <c r="B48" s="158" t="str">
        <f>IF(ISBLANK(宅配便入力!B48),"",宅配便入力!B48)</f>
        <v/>
      </c>
      <c r="C48" s="5" t="str">
        <f>IF(ISBLANK(宅配便入力!C48),"",宅配便入力!C48)</f>
        <v/>
      </c>
      <c r="D48" s="5" t="str">
        <f>IF(ISBLANK(宅配便入力!D48),"",宅配便入力!D48)</f>
        <v/>
      </c>
      <c r="E48" s="5" t="str">
        <f>IF(ISBLANK(サンプル!$B$9),"",サンプル!$B$9)</f>
        <v/>
      </c>
      <c r="F48" s="5" t="str">
        <f>IF(サンプル!$B$10="無料",0,IF(サンプル!$B$10="商品半額",宅配便入力!E48/2,IF(サンプル!$B$10="商品同額",宅配便入力!E48,"")))</f>
        <v/>
      </c>
      <c r="G48" s="5" t="str">
        <f t="shared" si="3"/>
        <v/>
      </c>
      <c r="H48" s="50"/>
      <c r="I48" s="10" t="str">
        <f>IF(サンプル!$B$10="無料",0,"")</f>
        <v/>
      </c>
      <c r="J48" s="12" t="str">
        <f>IF(サンプル!$B$10="無料","サンプル1","")</f>
        <v/>
      </c>
      <c r="K48" s="18"/>
      <c r="L48" s="12" t="str">
        <f>IF(サンプル!$B$10="無料","サン①","")</f>
        <v/>
      </c>
      <c r="M48" s="10" t="str">
        <f>IF(サンプル!$B$10="無料",1,"")</f>
        <v/>
      </c>
      <c r="N48" s="5" t="str">
        <f t="shared" si="4"/>
        <v/>
      </c>
      <c r="O48" s="5" t="str">
        <f t="shared" si="4"/>
        <v/>
      </c>
      <c r="P48" s="5" t="str">
        <f t="shared" si="4"/>
        <v/>
      </c>
      <c r="Q48" s="5" t="str">
        <f t="shared" si="4"/>
        <v/>
      </c>
      <c r="R48" s="5" t="str">
        <f t="shared" si="4"/>
        <v/>
      </c>
      <c r="S48" s="5" t="str">
        <f t="shared" si="4"/>
        <v/>
      </c>
      <c r="T48" s="5" t="str">
        <f t="shared" si="4"/>
        <v/>
      </c>
      <c r="U48" s="5" t="str">
        <f t="shared" si="4"/>
        <v/>
      </c>
      <c r="V48" s="5" t="str">
        <f t="shared" si="4"/>
        <v/>
      </c>
      <c r="W48" s="5" t="str">
        <f t="shared" si="4"/>
        <v/>
      </c>
      <c r="X48" s="5" t="str">
        <f t="shared" si="4"/>
        <v/>
      </c>
      <c r="Y48" s="5" t="str">
        <f t="shared" si="4"/>
        <v/>
      </c>
    </row>
    <row r="49" spans="1:25">
      <c r="A49" s="6">
        <v>46</v>
      </c>
      <c r="B49" s="158" t="str">
        <f>IF(ISBLANK(宅配便入力!B49),"",宅配便入力!B49)</f>
        <v/>
      </c>
      <c r="C49" s="5" t="str">
        <f>IF(ISBLANK(宅配便入力!C49),"",宅配便入力!C49)</f>
        <v/>
      </c>
      <c r="D49" s="5" t="str">
        <f>IF(ISBLANK(宅配便入力!D49),"",宅配便入力!D49)</f>
        <v/>
      </c>
      <c r="E49" s="5" t="str">
        <f>IF(ISBLANK(サンプル!$B$9),"",サンプル!$B$9)</f>
        <v/>
      </c>
      <c r="F49" s="5" t="str">
        <f>IF(サンプル!$B$10="無料",0,IF(サンプル!$B$10="商品半額",宅配便入力!E49/2,IF(サンプル!$B$10="商品同額",宅配便入力!E49,"")))</f>
        <v/>
      </c>
      <c r="G49" s="5" t="str">
        <f t="shared" si="3"/>
        <v/>
      </c>
      <c r="H49" s="50"/>
      <c r="I49" s="10" t="str">
        <f>IF(サンプル!$B$10="無料",0,"")</f>
        <v/>
      </c>
      <c r="J49" s="12" t="str">
        <f>IF(サンプル!$B$10="無料","サンプル1","")</f>
        <v/>
      </c>
      <c r="K49" s="18"/>
      <c r="L49" s="12" t="str">
        <f>IF(サンプル!$B$10="無料","サン①","")</f>
        <v/>
      </c>
      <c r="M49" s="10" t="str">
        <f>IF(サンプル!$B$10="無料",1,"")</f>
        <v/>
      </c>
      <c r="N49" s="5" t="str">
        <f t="shared" si="4"/>
        <v/>
      </c>
      <c r="O49" s="5" t="str">
        <f t="shared" si="4"/>
        <v/>
      </c>
      <c r="P49" s="5" t="str">
        <f t="shared" si="4"/>
        <v/>
      </c>
      <c r="Q49" s="5" t="str">
        <f t="shared" si="4"/>
        <v/>
      </c>
      <c r="R49" s="5" t="str">
        <f t="shared" si="4"/>
        <v/>
      </c>
      <c r="S49" s="5" t="str">
        <f t="shared" si="4"/>
        <v/>
      </c>
      <c r="T49" s="5" t="str">
        <f t="shared" si="4"/>
        <v/>
      </c>
      <c r="U49" s="5" t="str">
        <f t="shared" si="4"/>
        <v/>
      </c>
      <c r="V49" s="5" t="str">
        <f t="shared" si="4"/>
        <v/>
      </c>
      <c r="W49" s="5" t="str">
        <f t="shared" si="4"/>
        <v/>
      </c>
      <c r="X49" s="5" t="str">
        <f t="shared" si="4"/>
        <v/>
      </c>
      <c r="Y49" s="5" t="str">
        <f t="shared" si="4"/>
        <v/>
      </c>
    </row>
    <row r="50" spans="1:25">
      <c r="A50" s="6">
        <v>47</v>
      </c>
      <c r="B50" s="158" t="str">
        <f>IF(ISBLANK(宅配便入力!B50),"",宅配便入力!B50)</f>
        <v/>
      </c>
      <c r="C50" s="5" t="str">
        <f>IF(ISBLANK(宅配便入力!C50),"",宅配便入力!C50)</f>
        <v/>
      </c>
      <c r="D50" s="5" t="str">
        <f>IF(ISBLANK(宅配便入力!D50),"",宅配便入力!D50)</f>
        <v/>
      </c>
      <c r="E50" s="5" t="str">
        <f>IF(ISBLANK(サンプル!$B$9),"",サンプル!$B$9)</f>
        <v/>
      </c>
      <c r="F50" s="5" t="str">
        <f>IF(サンプル!$B$10="無料",0,IF(サンプル!$B$10="商品半額",宅配便入力!E50/2,IF(サンプル!$B$10="商品同額",宅配便入力!E50,"")))</f>
        <v/>
      </c>
      <c r="G50" s="5" t="str">
        <f t="shared" si="3"/>
        <v/>
      </c>
      <c r="H50" s="50"/>
      <c r="I50" s="10" t="str">
        <f>IF(サンプル!$B$10="無料",0,"")</f>
        <v/>
      </c>
      <c r="J50" s="12" t="str">
        <f>IF(サンプル!$B$10="無料","サンプル1","")</f>
        <v/>
      </c>
      <c r="K50" s="18"/>
      <c r="L50" s="12" t="str">
        <f>IF(サンプル!$B$10="無料","サン①","")</f>
        <v/>
      </c>
      <c r="M50" s="10" t="str">
        <f>IF(サンプル!$B$10="無料",1,"")</f>
        <v/>
      </c>
      <c r="N50" s="5" t="str">
        <f t="shared" si="4"/>
        <v/>
      </c>
      <c r="O50" s="5" t="str">
        <f t="shared" si="4"/>
        <v/>
      </c>
      <c r="P50" s="5" t="str">
        <f t="shared" si="4"/>
        <v/>
      </c>
      <c r="Q50" s="5" t="str">
        <f t="shared" si="4"/>
        <v/>
      </c>
      <c r="R50" s="5" t="str">
        <f t="shared" si="4"/>
        <v/>
      </c>
      <c r="S50" s="5" t="str">
        <f t="shared" si="4"/>
        <v/>
      </c>
      <c r="T50" s="5" t="str">
        <f t="shared" si="4"/>
        <v/>
      </c>
      <c r="U50" s="5" t="str">
        <f t="shared" si="4"/>
        <v/>
      </c>
      <c r="V50" s="5" t="str">
        <f t="shared" si="4"/>
        <v/>
      </c>
      <c r="W50" s="5" t="str">
        <f t="shared" si="4"/>
        <v/>
      </c>
      <c r="X50" s="5" t="str">
        <f t="shared" si="4"/>
        <v/>
      </c>
      <c r="Y50" s="5" t="str">
        <f t="shared" si="4"/>
        <v/>
      </c>
    </row>
    <row r="51" spans="1:25">
      <c r="A51" s="6">
        <v>48</v>
      </c>
      <c r="B51" s="158" t="str">
        <f>IF(ISBLANK(宅配便入力!B51),"",宅配便入力!B51)</f>
        <v/>
      </c>
      <c r="C51" s="5" t="str">
        <f>IF(ISBLANK(宅配便入力!C51),"",宅配便入力!C51)</f>
        <v/>
      </c>
      <c r="D51" s="5" t="str">
        <f>IF(ISBLANK(宅配便入力!D51),"",宅配便入力!D51)</f>
        <v/>
      </c>
      <c r="E51" s="5" t="str">
        <f>IF(ISBLANK(サンプル!$B$9),"",サンプル!$B$9)</f>
        <v/>
      </c>
      <c r="F51" s="5" t="str">
        <f>IF(サンプル!$B$10="無料",0,IF(サンプル!$B$10="商品半額",宅配便入力!E51/2,IF(サンプル!$B$10="商品同額",宅配便入力!E51,"")))</f>
        <v/>
      </c>
      <c r="G51" s="5" t="str">
        <f t="shared" si="3"/>
        <v/>
      </c>
      <c r="H51" s="50"/>
      <c r="I51" s="10" t="str">
        <f>IF(サンプル!$B$10="無料",0,"")</f>
        <v/>
      </c>
      <c r="J51" s="12" t="str">
        <f>IF(サンプル!$B$10="無料","サンプル1","")</f>
        <v/>
      </c>
      <c r="K51" s="18"/>
      <c r="L51" s="12" t="str">
        <f>IF(サンプル!$B$10="無料","サン①","")</f>
        <v/>
      </c>
      <c r="M51" s="10" t="str">
        <f>IF(サンプル!$B$10="無料",1,"")</f>
        <v/>
      </c>
      <c r="N51" s="5" t="str">
        <f t="shared" si="4"/>
        <v/>
      </c>
      <c r="O51" s="5" t="str">
        <f t="shared" si="4"/>
        <v/>
      </c>
      <c r="P51" s="5" t="str">
        <f t="shared" si="4"/>
        <v/>
      </c>
      <c r="Q51" s="5" t="str">
        <f t="shared" si="4"/>
        <v/>
      </c>
      <c r="R51" s="5" t="str">
        <f t="shared" si="4"/>
        <v/>
      </c>
      <c r="S51" s="5" t="str">
        <f t="shared" si="4"/>
        <v/>
      </c>
      <c r="T51" s="5" t="str">
        <f t="shared" si="4"/>
        <v/>
      </c>
      <c r="U51" s="5" t="str">
        <f t="shared" si="4"/>
        <v/>
      </c>
      <c r="V51" s="5" t="str">
        <f t="shared" si="4"/>
        <v/>
      </c>
      <c r="W51" s="5" t="str">
        <f t="shared" si="4"/>
        <v/>
      </c>
      <c r="X51" s="5" t="str">
        <f t="shared" si="4"/>
        <v/>
      </c>
      <c r="Y51" s="5" t="str">
        <f t="shared" si="4"/>
        <v/>
      </c>
    </row>
    <row r="52" spans="1:25">
      <c r="A52" s="6">
        <v>49</v>
      </c>
      <c r="B52" s="158" t="str">
        <f>IF(ISBLANK(宅配便入力!B52),"",宅配便入力!B52)</f>
        <v/>
      </c>
      <c r="C52" s="5" t="str">
        <f>IF(ISBLANK(宅配便入力!C52),"",宅配便入力!C52)</f>
        <v/>
      </c>
      <c r="D52" s="5" t="str">
        <f>IF(ISBLANK(宅配便入力!D52),"",宅配便入力!D52)</f>
        <v/>
      </c>
      <c r="E52" s="5" t="str">
        <f>IF(ISBLANK(サンプル!$B$9),"",サンプル!$B$9)</f>
        <v/>
      </c>
      <c r="F52" s="5" t="str">
        <f>IF(サンプル!$B$10="無料",0,IF(サンプル!$B$10="商品半額",宅配便入力!E52/2,IF(サンプル!$B$10="商品同額",宅配便入力!E52,"")))</f>
        <v/>
      </c>
      <c r="G52" s="5" t="str">
        <f t="shared" si="3"/>
        <v/>
      </c>
      <c r="H52" s="50"/>
      <c r="I52" s="10" t="str">
        <f>IF(サンプル!$B$10="無料",0,"")</f>
        <v/>
      </c>
      <c r="J52" s="12" t="str">
        <f>IF(サンプル!$B$10="無料","サンプル1","")</f>
        <v/>
      </c>
      <c r="K52" s="18"/>
      <c r="L52" s="12" t="str">
        <f>IF(サンプル!$B$10="無料","サン①","")</f>
        <v/>
      </c>
      <c r="M52" s="10" t="str">
        <f>IF(サンプル!$B$10="無料",1,"")</f>
        <v/>
      </c>
      <c r="N52" s="5" t="str">
        <f t="shared" si="4"/>
        <v/>
      </c>
      <c r="O52" s="5" t="str">
        <f t="shared" si="4"/>
        <v/>
      </c>
      <c r="P52" s="5" t="str">
        <f t="shared" si="4"/>
        <v/>
      </c>
      <c r="Q52" s="5" t="str">
        <f t="shared" si="4"/>
        <v/>
      </c>
      <c r="R52" s="5" t="str">
        <f t="shared" si="4"/>
        <v/>
      </c>
      <c r="S52" s="5" t="str">
        <f t="shared" si="4"/>
        <v/>
      </c>
      <c r="T52" s="5" t="str">
        <f t="shared" si="4"/>
        <v/>
      </c>
      <c r="U52" s="5" t="str">
        <f t="shared" si="4"/>
        <v/>
      </c>
      <c r="V52" s="5" t="str">
        <f t="shared" si="4"/>
        <v/>
      </c>
      <c r="W52" s="5" t="str">
        <f t="shared" si="4"/>
        <v/>
      </c>
      <c r="X52" s="5" t="str">
        <f t="shared" si="4"/>
        <v/>
      </c>
      <c r="Y52" s="5" t="str">
        <f t="shared" si="4"/>
        <v/>
      </c>
    </row>
    <row r="53" spans="1:25">
      <c r="A53" s="6">
        <v>50</v>
      </c>
      <c r="B53" s="158" t="str">
        <f>IF(ISBLANK(宅配便入力!B53),"",宅配便入力!B53)</f>
        <v/>
      </c>
      <c r="C53" s="5" t="str">
        <f>IF(ISBLANK(宅配便入力!C53),"",宅配便入力!C53)</f>
        <v/>
      </c>
      <c r="D53" s="5" t="str">
        <f>IF(ISBLANK(宅配便入力!D53),"",宅配便入力!D53)</f>
        <v/>
      </c>
      <c r="E53" s="5" t="str">
        <f>IF(ISBLANK(サンプル!$B$9),"",サンプル!$B$9)</f>
        <v/>
      </c>
      <c r="F53" s="5" t="str">
        <f>IF(サンプル!$B$10="無料",0,IF(サンプル!$B$10="商品半額",宅配便入力!E53/2,IF(サンプル!$B$10="商品同額",宅配便入力!E53,"")))</f>
        <v/>
      </c>
      <c r="G53" s="5" t="str">
        <f t="shared" si="3"/>
        <v/>
      </c>
      <c r="H53" s="50"/>
      <c r="I53" s="10" t="str">
        <f>IF(サンプル!$B$10="無料",0,"")</f>
        <v/>
      </c>
      <c r="J53" s="12" t="str">
        <f>IF(サンプル!$B$10="無料","サンプル1","")</f>
        <v/>
      </c>
      <c r="K53" s="18"/>
      <c r="L53" s="12" t="str">
        <f>IF(サンプル!$B$10="無料","サン①","")</f>
        <v/>
      </c>
      <c r="M53" s="10" t="str">
        <f>IF(サンプル!$B$10="無料",1,"")</f>
        <v/>
      </c>
      <c r="N53" s="5" t="str">
        <f t="shared" si="4"/>
        <v/>
      </c>
      <c r="O53" s="5" t="str">
        <f t="shared" si="4"/>
        <v/>
      </c>
      <c r="P53" s="5" t="str">
        <f t="shared" si="4"/>
        <v/>
      </c>
      <c r="Q53" s="5" t="str">
        <f t="shared" si="4"/>
        <v/>
      </c>
      <c r="R53" s="5" t="str">
        <f t="shared" si="4"/>
        <v/>
      </c>
      <c r="S53" s="5" t="str">
        <f t="shared" si="4"/>
        <v/>
      </c>
      <c r="T53" s="5" t="str">
        <f t="shared" si="4"/>
        <v/>
      </c>
      <c r="U53" s="5" t="str">
        <f t="shared" si="4"/>
        <v/>
      </c>
      <c r="V53" s="5" t="str">
        <f t="shared" si="4"/>
        <v/>
      </c>
      <c r="W53" s="5" t="str">
        <f t="shared" si="4"/>
        <v/>
      </c>
      <c r="X53" s="5" t="str">
        <f t="shared" si="4"/>
        <v/>
      </c>
      <c r="Y53" s="5" t="str">
        <f t="shared" si="4"/>
        <v/>
      </c>
    </row>
    <row r="54" spans="1:25">
      <c r="A54" s="6">
        <v>51</v>
      </c>
      <c r="B54" s="158" t="str">
        <f>IF(ISBLANK(宅配便入力!B54),"",宅配便入力!B54)</f>
        <v/>
      </c>
      <c r="C54" s="5" t="str">
        <f>IF(ISBLANK(宅配便入力!C54),"",宅配便入力!C54)</f>
        <v/>
      </c>
      <c r="D54" s="5" t="str">
        <f>IF(ISBLANK(宅配便入力!D54),"",宅配便入力!D54)</f>
        <v/>
      </c>
      <c r="E54" s="5" t="str">
        <f>IF(ISBLANK(サンプル!$B$9),"",サンプル!$B$9)</f>
        <v/>
      </c>
      <c r="F54" s="5" t="str">
        <f>IF(サンプル!$B$10="無料",0,IF(サンプル!$B$10="商品半額",宅配便入力!E54/2,IF(サンプル!$B$10="商品同額",宅配便入力!E54,"")))</f>
        <v/>
      </c>
      <c r="G54" s="5" t="str">
        <f t="shared" si="3"/>
        <v/>
      </c>
      <c r="H54" s="50"/>
      <c r="I54" s="10" t="str">
        <f>IF(サンプル!$B$10="無料",0,"")</f>
        <v/>
      </c>
      <c r="J54" s="12" t="str">
        <f>IF(サンプル!$B$10="無料","サンプル1","")</f>
        <v/>
      </c>
      <c r="K54" s="18"/>
      <c r="L54" s="12" t="str">
        <f>IF(サンプル!$B$10="無料","サン①","")</f>
        <v/>
      </c>
      <c r="M54" s="10" t="str">
        <f>IF(サンプル!$B$10="無料",1,"")</f>
        <v/>
      </c>
      <c r="N54" s="5" t="str">
        <f t="shared" si="4"/>
        <v/>
      </c>
      <c r="O54" s="5" t="str">
        <f t="shared" si="4"/>
        <v/>
      </c>
      <c r="P54" s="5" t="str">
        <f t="shared" si="4"/>
        <v/>
      </c>
      <c r="Q54" s="5" t="str">
        <f t="shared" si="4"/>
        <v/>
      </c>
      <c r="R54" s="5" t="str">
        <f t="shared" si="4"/>
        <v/>
      </c>
      <c r="S54" s="5" t="str">
        <f t="shared" si="4"/>
        <v/>
      </c>
      <c r="T54" s="5" t="str">
        <f t="shared" si="4"/>
        <v/>
      </c>
      <c r="U54" s="5" t="str">
        <f t="shared" si="4"/>
        <v/>
      </c>
      <c r="V54" s="5" t="str">
        <f t="shared" si="4"/>
        <v/>
      </c>
      <c r="W54" s="5" t="str">
        <f t="shared" si="4"/>
        <v/>
      </c>
      <c r="X54" s="5" t="str">
        <f t="shared" si="4"/>
        <v/>
      </c>
      <c r="Y54" s="5" t="str">
        <f t="shared" si="4"/>
        <v/>
      </c>
    </row>
    <row r="55" spans="1:25">
      <c r="A55" s="6">
        <v>52</v>
      </c>
      <c r="B55" s="158" t="str">
        <f>IF(ISBLANK(宅配便入力!B55),"",宅配便入力!B55)</f>
        <v/>
      </c>
      <c r="C55" s="5" t="str">
        <f>IF(ISBLANK(宅配便入力!C55),"",宅配便入力!C55)</f>
        <v/>
      </c>
      <c r="D55" s="5" t="str">
        <f>IF(ISBLANK(宅配便入力!D55),"",宅配便入力!D55)</f>
        <v/>
      </c>
      <c r="E55" s="5" t="str">
        <f>IF(ISBLANK(サンプル!$B$9),"",サンプル!$B$9)</f>
        <v/>
      </c>
      <c r="F55" s="5" t="str">
        <f>IF(サンプル!$B$10="無料",0,IF(サンプル!$B$10="商品半額",宅配便入力!E55/2,IF(サンプル!$B$10="商品同額",宅配便入力!E55,"")))</f>
        <v/>
      </c>
      <c r="G55" s="5" t="str">
        <f t="shared" si="3"/>
        <v/>
      </c>
      <c r="H55" s="50"/>
      <c r="I55" s="10" t="str">
        <f>IF(サンプル!$B$10="無料",0,"")</f>
        <v/>
      </c>
      <c r="J55" s="12" t="str">
        <f>IF(サンプル!$B$10="無料","サンプル1","")</f>
        <v/>
      </c>
      <c r="K55" s="18"/>
      <c r="L55" s="12" t="str">
        <f>IF(サンプル!$B$10="無料","サン①","")</f>
        <v/>
      </c>
      <c r="M55" s="10" t="str">
        <f>IF(サンプル!$B$10="無料",1,"")</f>
        <v/>
      </c>
      <c r="N55" s="5" t="str">
        <f t="shared" si="4"/>
        <v/>
      </c>
      <c r="O55" s="5" t="str">
        <f t="shared" si="4"/>
        <v/>
      </c>
      <c r="P55" s="5" t="str">
        <f t="shared" si="4"/>
        <v/>
      </c>
      <c r="Q55" s="5" t="str">
        <f t="shared" si="4"/>
        <v/>
      </c>
      <c r="R55" s="5" t="str">
        <f t="shared" si="4"/>
        <v/>
      </c>
      <c r="S55" s="5" t="str">
        <f t="shared" si="4"/>
        <v/>
      </c>
      <c r="T55" s="5" t="str">
        <f t="shared" si="4"/>
        <v/>
      </c>
      <c r="U55" s="5" t="str">
        <f t="shared" si="4"/>
        <v/>
      </c>
      <c r="V55" s="5" t="str">
        <f t="shared" si="4"/>
        <v/>
      </c>
      <c r="W55" s="5" t="str">
        <f t="shared" si="4"/>
        <v/>
      </c>
      <c r="X55" s="5" t="str">
        <f t="shared" si="4"/>
        <v/>
      </c>
      <c r="Y55" s="5" t="str">
        <f t="shared" si="4"/>
        <v/>
      </c>
    </row>
    <row r="56" spans="1:25">
      <c r="A56" s="6">
        <v>53</v>
      </c>
      <c r="B56" s="158" t="str">
        <f>IF(ISBLANK(宅配便入力!B56),"",宅配便入力!B56)</f>
        <v/>
      </c>
      <c r="C56" s="5" t="str">
        <f>IF(ISBLANK(宅配便入力!C56),"",宅配便入力!C56)</f>
        <v/>
      </c>
      <c r="D56" s="5" t="str">
        <f>IF(ISBLANK(宅配便入力!D56),"",宅配便入力!D56)</f>
        <v/>
      </c>
      <c r="E56" s="5" t="str">
        <f>IF(ISBLANK(サンプル!$B$9),"",サンプル!$B$9)</f>
        <v/>
      </c>
      <c r="F56" s="5" t="str">
        <f>IF(サンプル!$B$10="無料",0,IF(サンプル!$B$10="商品半額",宅配便入力!E56/2,IF(サンプル!$B$10="商品同額",宅配便入力!E56,"")))</f>
        <v/>
      </c>
      <c r="G56" s="5" t="str">
        <f t="shared" si="3"/>
        <v/>
      </c>
      <c r="H56" s="50"/>
      <c r="I56" s="10" t="str">
        <f>IF(サンプル!$B$10="無料",0,"")</f>
        <v/>
      </c>
      <c r="J56" s="12" t="str">
        <f>IF(サンプル!$B$10="無料","サンプル1","")</f>
        <v/>
      </c>
      <c r="K56" s="18"/>
      <c r="L56" s="12" t="str">
        <f>IF(サンプル!$B$10="無料","サン①","")</f>
        <v/>
      </c>
      <c r="M56" s="10" t="str">
        <f>IF(サンプル!$B$10="無料",1,"")</f>
        <v/>
      </c>
      <c r="N56" s="5" t="str">
        <f t="shared" si="4"/>
        <v/>
      </c>
      <c r="O56" s="5" t="str">
        <f t="shared" si="4"/>
        <v/>
      </c>
      <c r="P56" s="5" t="str">
        <f t="shared" si="4"/>
        <v/>
      </c>
      <c r="Q56" s="5" t="str">
        <f t="shared" si="4"/>
        <v/>
      </c>
      <c r="R56" s="5" t="str">
        <f t="shared" si="4"/>
        <v/>
      </c>
      <c r="S56" s="5" t="str">
        <f t="shared" si="4"/>
        <v/>
      </c>
      <c r="T56" s="5" t="str">
        <f t="shared" si="4"/>
        <v/>
      </c>
      <c r="U56" s="5" t="str">
        <f t="shared" si="4"/>
        <v/>
      </c>
      <c r="V56" s="5" t="str">
        <f t="shared" si="4"/>
        <v/>
      </c>
      <c r="W56" s="5" t="str">
        <f t="shared" si="4"/>
        <v/>
      </c>
      <c r="X56" s="5" t="str">
        <f t="shared" si="4"/>
        <v/>
      </c>
      <c r="Y56" s="5" t="str">
        <f t="shared" si="4"/>
        <v/>
      </c>
    </row>
    <row r="57" spans="1:25">
      <c r="A57" s="6">
        <v>54</v>
      </c>
      <c r="B57" s="158" t="str">
        <f>IF(ISBLANK(宅配便入力!B57),"",宅配便入力!B57)</f>
        <v/>
      </c>
      <c r="C57" s="5" t="str">
        <f>IF(ISBLANK(宅配便入力!C57),"",宅配便入力!C57)</f>
        <v/>
      </c>
      <c r="D57" s="5" t="str">
        <f>IF(ISBLANK(宅配便入力!D57),"",宅配便入力!D57)</f>
        <v/>
      </c>
      <c r="E57" s="5" t="str">
        <f>IF(ISBLANK(サンプル!$B$9),"",サンプル!$B$9)</f>
        <v/>
      </c>
      <c r="F57" s="5" t="str">
        <f>IF(サンプル!$B$10="無料",0,IF(サンプル!$B$10="商品半額",宅配便入力!E57/2,IF(サンプル!$B$10="商品同額",宅配便入力!E57,"")))</f>
        <v/>
      </c>
      <c r="G57" s="5" t="str">
        <f t="shared" si="3"/>
        <v/>
      </c>
      <c r="H57" s="50"/>
      <c r="I57" s="10" t="str">
        <f>IF(サンプル!$B$10="無料",0,"")</f>
        <v/>
      </c>
      <c r="J57" s="12" t="str">
        <f>IF(サンプル!$B$10="無料","サンプル1","")</f>
        <v/>
      </c>
      <c r="K57" s="18"/>
      <c r="L57" s="12" t="str">
        <f>IF(サンプル!$B$10="無料","サン①","")</f>
        <v/>
      </c>
      <c r="M57" s="10" t="str">
        <f>IF(サンプル!$B$10="無料",1,"")</f>
        <v/>
      </c>
      <c r="N57" s="5" t="str">
        <f t="shared" si="4"/>
        <v/>
      </c>
      <c r="O57" s="5" t="str">
        <f t="shared" si="4"/>
        <v/>
      </c>
      <c r="P57" s="5" t="str">
        <f t="shared" si="4"/>
        <v/>
      </c>
      <c r="Q57" s="5" t="str">
        <f t="shared" si="4"/>
        <v/>
      </c>
      <c r="R57" s="5" t="str">
        <f t="shared" si="4"/>
        <v/>
      </c>
      <c r="S57" s="5" t="str">
        <f t="shared" si="4"/>
        <v/>
      </c>
      <c r="T57" s="5" t="str">
        <f t="shared" si="4"/>
        <v/>
      </c>
      <c r="U57" s="5" t="str">
        <f t="shared" si="4"/>
        <v/>
      </c>
      <c r="V57" s="5" t="str">
        <f t="shared" si="4"/>
        <v/>
      </c>
      <c r="W57" s="5" t="str">
        <f t="shared" si="4"/>
        <v/>
      </c>
      <c r="X57" s="5" t="str">
        <f t="shared" si="4"/>
        <v/>
      </c>
      <c r="Y57" s="5" t="str">
        <f t="shared" si="4"/>
        <v/>
      </c>
    </row>
    <row r="58" spans="1:25">
      <c r="A58" s="6">
        <v>55</v>
      </c>
      <c r="B58" s="158" t="str">
        <f>IF(ISBLANK(宅配便入力!B58),"",宅配便入力!B58)</f>
        <v/>
      </c>
      <c r="C58" s="5" t="str">
        <f>IF(ISBLANK(宅配便入力!C58),"",宅配便入力!C58)</f>
        <v/>
      </c>
      <c r="D58" s="5" t="str">
        <f>IF(ISBLANK(宅配便入力!D58),"",宅配便入力!D58)</f>
        <v/>
      </c>
      <c r="E58" s="5" t="str">
        <f>IF(ISBLANK(サンプル!$B$9),"",サンプル!$B$9)</f>
        <v/>
      </c>
      <c r="F58" s="5" t="str">
        <f>IF(サンプル!$B$10="無料",0,IF(サンプル!$B$10="商品半額",宅配便入力!E58/2,IF(サンプル!$B$10="商品同額",宅配便入力!E58,"")))</f>
        <v/>
      </c>
      <c r="G58" s="5" t="str">
        <f t="shared" si="3"/>
        <v/>
      </c>
      <c r="H58" s="50"/>
      <c r="I58" s="10" t="str">
        <f>IF(サンプル!$B$10="無料",0,"")</f>
        <v/>
      </c>
      <c r="J58" s="12" t="str">
        <f>IF(サンプル!$B$10="無料","サンプル1","")</f>
        <v/>
      </c>
      <c r="K58" s="18"/>
      <c r="L58" s="12" t="str">
        <f>IF(サンプル!$B$10="無料","サン①","")</f>
        <v/>
      </c>
      <c r="M58" s="10" t="str">
        <f>IF(サンプル!$B$10="無料",1,"")</f>
        <v/>
      </c>
      <c r="N58" s="5" t="str">
        <f t="shared" si="4"/>
        <v/>
      </c>
      <c r="O58" s="5" t="str">
        <f t="shared" si="4"/>
        <v/>
      </c>
      <c r="P58" s="5" t="str">
        <f t="shared" si="4"/>
        <v/>
      </c>
      <c r="Q58" s="5" t="str">
        <f t="shared" ref="P58:Y83" si="5">$G58</f>
        <v/>
      </c>
      <c r="R58" s="5" t="str">
        <f t="shared" si="5"/>
        <v/>
      </c>
      <c r="S58" s="5" t="str">
        <f t="shared" si="5"/>
        <v/>
      </c>
      <c r="T58" s="5" t="str">
        <f t="shared" si="5"/>
        <v/>
      </c>
      <c r="U58" s="5" t="str">
        <f t="shared" si="5"/>
        <v/>
      </c>
      <c r="V58" s="5" t="str">
        <f t="shared" si="5"/>
        <v/>
      </c>
      <c r="W58" s="5" t="str">
        <f t="shared" si="5"/>
        <v/>
      </c>
      <c r="X58" s="5" t="str">
        <f t="shared" si="5"/>
        <v/>
      </c>
      <c r="Y58" s="5" t="str">
        <f t="shared" si="5"/>
        <v/>
      </c>
    </row>
    <row r="59" spans="1:25">
      <c r="A59" s="6">
        <v>56</v>
      </c>
      <c r="B59" s="158" t="str">
        <f>IF(ISBLANK(宅配便入力!B59),"",宅配便入力!B59)</f>
        <v/>
      </c>
      <c r="C59" s="5" t="str">
        <f>IF(ISBLANK(宅配便入力!C59),"",宅配便入力!C59)</f>
        <v/>
      </c>
      <c r="D59" s="5" t="str">
        <f>IF(ISBLANK(宅配便入力!D59),"",宅配便入力!D59)</f>
        <v/>
      </c>
      <c r="E59" s="5" t="str">
        <f>IF(ISBLANK(サンプル!$B$9),"",サンプル!$B$9)</f>
        <v/>
      </c>
      <c r="F59" s="5" t="str">
        <f>IF(サンプル!$B$10="無料",0,IF(サンプル!$B$10="商品半額",宅配便入力!E59/2,IF(サンプル!$B$10="商品同額",宅配便入力!E59,"")))</f>
        <v/>
      </c>
      <c r="G59" s="5" t="str">
        <f t="shared" si="3"/>
        <v/>
      </c>
      <c r="H59" s="50"/>
      <c r="I59" s="10" t="str">
        <f>IF(サンプル!$B$10="無料",0,"")</f>
        <v/>
      </c>
      <c r="J59" s="12" t="str">
        <f>IF(サンプル!$B$10="無料","サンプル1","")</f>
        <v/>
      </c>
      <c r="K59" s="18"/>
      <c r="L59" s="12" t="str">
        <f>IF(サンプル!$B$10="無料","サン①","")</f>
        <v/>
      </c>
      <c r="M59" s="10" t="str">
        <f>IF(サンプル!$B$10="無料",1,"")</f>
        <v/>
      </c>
      <c r="N59" s="5" t="str">
        <f t="shared" ref="N59:O90" si="6">$G59</f>
        <v/>
      </c>
      <c r="O59" s="5" t="str">
        <f t="shared" si="6"/>
        <v/>
      </c>
      <c r="P59" s="5" t="str">
        <f t="shared" si="5"/>
        <v/>
      </c>
      <c r="Q59" s="5" t="str">
        <f t="shared" si="5"/>
        <v/>
      </c>
      <c r="R59" s="5" t="str">
        <f t="shared" si="5"/>
        <v/>
      </c>
      <c r="S59" s="5" t="str">
        <f t="shared" si="5"/>
        <v/>
      </c>
      <c r="T59" s="5" t="str">
        <f t="shared" si="5"/>
        <v/>
      </c>
      <c r="U59" s="5" t="str">
        <f t="shared" si="5"/>
        <v/>
      </c>
      <c r="V59" s="5" t="str">
        <f t="shared" si="5"/>
        <v/>
      </c>
      <c r="W59" s="5" t="str">
        <f t="shared" si="5"/>
        <v/>
      </c>
      <c r="X59" s="5" t="str">
        <f t="shared" si="5"/>
        <v/>
      </c>
      <c r="Y59" s="5" t="str">
        <f t="shared" si="5"/>
        <v/>
      </c>
    </row>
    <row r="60" spans="1:25">
      <c r="A60" s="6">
        <v>57</v>
      </c>
      <c r="B60" s="158" t="str">
        <f>IF(ISBLANK(宅配便入力!B60),"",宅配便入力!B60)</f>
        <v/>
      </c>
      <c r="C60" s="5" t="str">
        <f>IF(ISBLANK(宅配便入力!C60),"",宅配便入力!C60)</f>
        <v/>
      </c>
      <c r="D60" s="5" t="str">
        <f>IF(ISBLANK(宅配便入力!D60),"",宅配便入力!D60)</f>
        <v/>
      </c>
      <c r="E60" s="5" t="str">
        <f>IF(ISBLANK(サンプル!$B$9),"",サンプル!$B$9)</f>
        <v/>
      </c>
      <c r="F60" s="5" t="str">
        <f>IF(サンプル!$B$10="無料",0,IF(サンプル!$B$10="商品半額",宅配便入力!E60/2,IF(サンプル!$B$10="商品同額",宅配便入力!E60,"")))</f>
        <v/>
      </c>
      <c r="G60" s="5" t="str">
        <f t="shared" si="3"/>
        <v/>
      </c>
      <c r="H60" s="50"/>
      <c r="I60" s="10" t="str">
        <f>IF(サンプル!$B$10="無料",0,"")</f>
        <v/>
      </c>
      <c r="J60" s="12" t="str">
        <f>IF(サンプル!$B$10="無料","サンプル1","")</f>
        <v/>
      </c>
      <c r="K60" s="18"/>
      <c r="L60" s="12" t="str">
        <f>IF(サンプル!$B$10="無料","サン①","")</f>
        <v/>
      </c>
      <c r="M60" s="10" t="str">
        <f>IF(サンプル!$B$10="無料",1,"")</f>
        <v/>
      </c>
      <c r="N60" s="5" t="str">
        <f t="shared" si="6"/>
        <v/>
      </c>
      <c r="O60" s="5" t="str">
        <f t="shared" si="6"/>
        <v/>
      </c>
      <c r="P60" s="5" t="str">
        <f t="shared" si="5"/>
        <v/>
      </c>
      <c r="Q60" s="5" t="str">
        <f t="shared" si="5"/>
        <v/>
      </c>
      <c r="R60" s="5" t="str">
        <f t="shared" si="5"/>
        <v/>
      </c>
      <c r="S60" s="5" t="str">
        <f t="shared" si="5"/>
        <v/>
      </c>
      <c r="T60" s="5" t="str">
        <f t="shared" si="5"/>
        <v/>
      </c>
      <c r="U60" s="5" t="str">
        <f t="shared" si="5"/>
        <v/>
      </c>
      <c r="V60" s="5" t="str">
        <f t="shared" si="5"/>
        <v/>
      </c>
      <c r="W60" s="5" t="str">
        <f t="shared" si="5"/>
        <v/>
      </c>
      <c r="X60" s="5" t="str">
        <f t="shared" si="5"/>
        <v/>
      </c>
      <c r="Y60" s="5" t="str">
        <f t="shared" si="5"/>
        <v/>
      </c>
    </row>
    <row r="61" spans="1:25">
      <c r="A61" s="6">
        <v>58</v>
      </c>
      <c r="B61" s="158" t="str">
        <f>IF(ISBLANK(宅配便入力!B61),"",宅配便入力!B61)</f>
        <v/>
      </c>
      <c r="C61" s="5" t="str">
        <f>IF(ISBLANK(宅配便入力!C61),"",宅配便入力!C61)</f>
        <v/>
      </c>
      <c r="D61" s="5" t="str">
        <f>IF(ISBLANK(宅配便入力!D61),"",宅配便入力!D61)</f>
        <v/>
      </c>
      <c r="E61" s="5" t="str">
        <f>IF(ISBLANK(サンプル!$B$9),"",サンプル!$B$9)</f>
        <v/>
      </c>
      <c r="F61" s="5" t="str">
        <f>IF(サンプル!$B$10="無料",0,IF(サンプル!$B$10="商品半額",宅配便入力!E61/2,IF(サンプル!$B$10="商品同額",宅配便入力!E61,"")))</f>
        <v/>
      </c>
      <c r="G61" s="5" t="str">
        <f t="shared" si="3"/>
        <v/>
      </c>
      <c r="H61" s="50"/>
      <c r="I61" s="10" t="str">
        <f>IF(サンプル!$B$10="無料",0,"")</f>
        <v/>
      </c>
      <c r="J61" s="12" t="str">
        <f>IF(サンプル!$B$10="無料","サンプル1","")</f>
        <v/>
      </c>
      <c r="K61" s="18"/>
      <c r="L61" s="12" t="str">
        <f>IF(サンプル!$B$10="無料","サン①","")</f>
        <v/>
      </c>
      <c r="M61" s="10" t="str">
        <f>IF(サンプル!$B$10="無料",1,"")</f>
        <v/>
      </c>
      <c r="N61" s="5" t="str">
        <f t="shared" si="6"/>
        <v/>
      </c>
      <c r="O61" s="5" t="str">
        <f t="shared" si="6"/>
        <v/>
      </c>
      <c r="P61" s="5" t="str">
        <f t="shared" si="5"/>
        <v/>
      </c>
      <c r="Q61" s="5" t="str">
        <f t="shared" si="5"/>
        <v/>
      </c>
      <c r="R61" s="5" t="str">
        <f t="shared" si="5"/>
        <v/>
      </c>
      <c r="S61" s="5" t="str">
        <f t="shared" si="5"/>
        <v/>
      </c>
      <c r="T61" s="5" t="str">
        <f t="shared" si="5"/>
        <v/>
      </c>
      <c r="U61" s="5" t="str">
        <f t="shared" si="5"/>
        <v/>
      </c>
      <c r="V61" s="5" t="str">
        <f t="shared" si="5"/>
        <v/>
      </c>
      <c r="W61" s="5" t="str">
        <f t="shared" si="5"/>
        <v/>
      </c>
      <c r="X61" s="5" t="str">
        <f t="shared" si="5"/>
        <v/>
      </c>
      <c r="Y61" s="5" t="str">
        <f t="shared" si="5"/>
        <v/>
      </c>
    </row>
    <row r="62" spans="1:25">
      <c r="A62" s="6">
        <v>59</v>
      </c>
      <c r="B62" s="158" t="str">
        <f>IF(ISBLANK(宅配便入力!B62),"",宅配便入力!B62)</f>
        <v/>
      </c>
      <c r="C62" s="5" t="str">
        <f>IF(ISBLANK(宅配便入力!C62),"",宅配便入力!C62)</f>
        <v/>
      </c>
      <c r="D62" s="5" t="str">
        <f>IF(ISBLANK(宅配便入力!D62),"",宅配便入力!D62)</f>
        <v/>
      </c>
      <c r="E62" s="5" t="str">
        <f>IF(ISBLANK(サンプル!$B$9),"",サンプル!$B$9)</f>
        <v/>
      </c>
      <c r="F62" s="5" t="str">
        <f>IF(サンプル!$B$10="無料",0,IF(サンプル!$B$10="商品半額",宅配便入力!E62/2,IF(サンプル!$B$10="商品同額",宅配便入力!E62,"")))</f>
        <v/>
      </c>
      <c r="G62" s="5" t="str">
        <f t="shared" si="3"/>
        <v/>
      </c>
      <c r="H62" s="50"/>
      <c r="I62" s="10" t="str">
        <f>IF(サンプル!$B$10="無料",0,"")</f>
        <v/>
      </c>
      <c r="J62" s="12" t="str">
        <f>IF(サンプル!$B$10="無料","サンプル1","")</f>
        <v/>
      </c>
      <c r="K62" s="18"/>
      <c r="L62" s="12" t="str">
        <f>IF(サンプル!$B$10="無料","サン①","")</f>
        <v/>
      </c>
      <c r="M62" s="10" t="str">
        <f>IF(サンプル!$B$10="無料",1,"")</f>
        <v/>
      </c>
      <c r="N62" s="5" t="str">
        <f t="shared" si="6"/>
        <v/>
      </c>
      <c r="O62" s="5" t="str">
        <f t="shared" si="6"/>
        <v/>
      </c>
      <c r="P62" s="5" t="str">
        <f t="shared" si="5"/>
        <v/>
      </c>
      <c r="Q62" s="5" t="str">
        <f t="shared" si="5"/>
        <v/>
      </c>
      <c r="R62" s="5" t="str">
        <f t="shared" si="5"/>
        <v/>
      </c>
      <c r="S62" s="5" t="str">
        <f t="shared" si="5"/>
        <v/>
      </c>
      <c r="T62" s="5" t="str">
        <f t="shared" si="5"/>
        <v/>
      </c>
      <c r="U62" s="5" t="str">
        <f t="shared" si="5"/>
        <v/>
      </c>
      <c r="V62" s="5" t="str">
        <f t="shared" si="5"/>
        <v/>
      </c>
      <c r="W62" s="5" t="str">
        <f t="shared" si="5"/>
        <v/>
      </c>
      <c r="X62" s="5" t="str">
        <f t="shared" si="5"/>
        <v/>
      </c>
      <c r="Y62" s="5" t="str">
        <f t="shared" si="5"/>
        <v/>
      </c>
    </row>
    <row r="63" spans="1:25">
      <c r="A63" s="6">
        <v>60</v>
      </c>
      <c r="B63" s="158" t="str">
        <f>IF(ISBLANK(宅配便入力!B63),"",宅配便入力!B63)</f>
        <v/>
      </c>
      <c r="C63" s="5" t="str">
        <f>IF(ISBLANK(宅配便入力!C63),"",宅配便入力!C63)</f>
        <v/>
      </c>
      <c r="D63" s="5" t="str">
        <f>IF(ISBLANK(宅配便入力!D63),"",宅配便入力!D63)</f>
        <v/>
      </c>
      <c r="E63" s="5" t="str">
        <f>IF(ISBLANK(サンプル!$B$9),"",サンプル!$B$9)</f>
        <v/>
      </c>
      <c r="F63" s="5" t="str">
        <f>IF(サンプル!$B$10="無料",0,IF(サンプル!$B$10="商品半額",宅配便入力!E63/2,IF(サンプル!$B$10="商品同額",宅配便入力!E63,"")))</f>
        <v/>
      </c>
      <c r="G63" s="5" t="str">
        <f t="shared" si="3"/>
        <v/>
      </c>
      <c r="H63" s="50"/>
      <c r="I63" s="10" t="str">
        <f>IF(サンプル!$B$10="無料",0,"")</f>
        <v/>
      </c>
      <c r="J63" s="12" t="str">
        <f>IF(サンプル!$B$10="無料","サンプル1","")</f>
        <v/>
      </c>
      <c r="K63" s="18"/>
      <c r="L63" s="12" t="str">
        <f>IF(サンプル!$B$10="無料","サン①","")</f>
        <v/>
      </c>
      <c r="M63" s="10" t="str">
        <f>IF(サンプル!$B$10="無料",1,"")</f>
        <v/>
      </c>
      <c r="N63" s="5" t="str">
        <f t="shared" si="6"/>
        <v/>
      </c>
      <c r="O63" s="5" t="str">
        <f t="shared" si="6"/>
        <v/>
      </c>
      <c r="P63" s="5" t="str">
        <f t="shared" si="5"/>
        <v/>
      </c>
      <c r="Q63" s="5" t="str">
        <f t="shared" si="5"/>
        <v/>
      </c>
      <c r="R63" s="5" t="str">
        <f t="shared" si="5"/>
        <v/>
      </c>
      <c r="S63" s="5" t="str">
        <f t="shared" si="5"/>
        <v/>
      </c>
      <c r="T63" s="5" t="str">
        <f t="shared" si="5"/>
        <v/>
      </c>
      <c r="U63" s="5" t="str">
        <f t="shared" si="5"/>
        <v/>
      </c>
      <c r="V63" s="5" t="str">
        <f t="shared" si="5"/>
        <v/>
      </c>
      <c r="W63" s="5" t="str">
        <f t="shared" si="5"/>
        <v/>
      </c>
      <c r="X63" s="5" t="str">
        <f t="shared" si="5"/>
        <v/>
      </c>
      <c r="Y63" s="5" t="str">
        <f t="shared" si="5"/>
        <v/>
      </c>
    </row>
    <row r="64" spans="1:25">
      <c r="A64" s="6">
        <v>61</v>
      </c>
      <c r="B64" s="158" t="str">
        <f>IF(ISBLANK(宅配便入力!B64),"",宅配便入力!B64)</f>
        <v/>
      </c>
      <c r="C64" s="5" t="str">
        <f>IF(ISBLANK(宅配便入力!C64),"",宅配便入力!C64)</f>
        <v/>
      </c>
      <c r="D64" s="5" t="str">
        <f>IF(ISBLANK(宅配便入力!D64),"",宅配便入力!D64)</f>
        <v/>
      </c>
      <c r="E64" s="5" t="str">
        <f>IF(ISBLANK(サンプル!$B$9),"",サンプル!$B$9)</f>
        <v/>
      </c>
      <c r="F64" s="5" t="str">
        <f>IF(サンプル!$B$10="無料",0,IF(サンプル!$B$10="商品半額",宅配便入力!E64/2,IF(サンプル!$B$10="商品同額",宅配便入力!E64,"")))</f>
        <v/>
      </c>
      <c r="G64" s="5" t="str">
        <f t="shared" si="3"/>
        <v/>
      </c>
      <c r="H64" s="50"/>
      <c r="I64" s="10" t="str">
        <f>IF(サンプル!$B$10="無料",0,"")</f>
        <v/>
      </c>
      <c r="J64" s="12" t="str">
        <f>IF(サンプル!$B$10="無料","サンプル1","")</f>
        <v/>
      </c>
      <c r="K64" s="18"/>
      <c r="L64" s="12" t="str">
        <f>IF(サンプル!$B$10="無料","サン①","")</f>
        <v/>
      </c>
      <c r="M64" s="10" t="str">
        <f>IF(サンプル!$B$10="無料",1,"")</f>
        <v/>
      </c>
      <c r="N64" s="5" t="str">
        <f t="shared" si="6"/>
        <v/>
      </c>
      <c r="O64" s="5" t="str">
        <f t="shared" si="6"/>
        <v/>
      </c>
      <c r="P64" s="5" t="str">
        <f t="shared" si="5"/>
        <v/>
      </c>
      <c r="Q64" s="5" t="str">
        <f t="shared" si="5"/>
        <v/>
      </c>
      <c r="R64" s="5" t="str">
        <f t="shared" si="5"/>
        <v/>
      </c>
      <c r="S64" s="5" t="str">
        <f t="shared" si="5"/>
        <v/>
      </c>
      <c r="T64" s="5" t="str">
        <f t="shared" si="5"/>
        <v/>
      </c>
      <c r="U64" s="5" t="str">
        <f t="shared" si="5"/>
        <v/>
      </c>
      <c r="V64" s="5" t="str">
        <f t="shared" si="5"/>
        <v/>
      </c>
      <c r="W64" s="5" t="str">
        <f t="shared" si="5"/>
        <v/>
      </c>
      <c r="X64" s="5" t="str">
        <f t="shared" si="5"/>
        <v/>
      </c>
      <c r="Y64" s="5" t="str">
        <f t="shared" si="5"/>
        <v/>
      </c>
    </row>
    <row r="65" spans="1:25">
      <c r="A65" s="6">
        <v>62</v>
      </c>
      <c r="B65" s="158" t="str">
        <f>IF(ISBLANK(宅配便入力!B65),"",宅配便入力!B65)</f>
        <v/>
      </c>
      <c r="C65" s="5" t="str">
        <f>IF(ISBLANK(宅配便入力!C65),"",宅配便入力!C65)</f>
        <v/>
      </c>
      <c r="D65" s="5" t="str">
        <f>IF(ISBLANK(宅配便入力!D65),"",宅配便入力!D65)</f>
        <v/>
      </c>
      <c r="E65" s="5" t="str">
        <f>IF(ISBLANK(サンプル!$B$9),"",サンプル!$B$9)</f>
        <v/>
      </c>
      <c r="F65" s="5" t="str">
        <f>IF(サンプル!$B$10="無料",0,IF(サンプル!$B$10="商品半額",宅配便入力!E65/2,IF(サンプル!$B$10="商品同額",宅配便入力!E65,"")))</f>
        <v/>
      </c>
      <c r="G65" s="5" t="str">
        <f t="shared" si="3"/>
        <v/>
      </c>
      <c r="H65" s="50"/>
      <c r="I65" s="10" t="str">
        <f>IF(サンプル!$B$10="無料",0,"")</f>
        <v/>
      </c>
      <c r="J65" s="12" t="str">
        <f>IF(サンプル!$B$10="無料","サンプル1","")</f>
        <v/>
      </c>
      <c r="K65" s="18"/>
      <c r="L65" s="12" t="str">
        <f>IF(サンプル!$B$10="無料","サン①","")</f>
        <v/>
      </c>
      <c r="M65" s="10" t="str">
        <f>IF(サンプル!$B$10="無料",1,"")</f>
        <v/>
      </c>
      <c r="N65" s="5" t="str">
        <f t="shared" si="6"/>
        <v/>
      </c>
      <c r="O65" s="5" t="str">
        <f t="shared" si="6"/>
        <v/>
      </c>
      <c r="P65" s="5" t="str">
        <f t="shared" si="5"/>
        <v/>
      </c>
      <c r="Q65" s="5" t="str">
        <f t="shared" si="5"/>
        <v/>
      </c>
      <c r="R65" s="5" t="str">
        <f t="shared" si="5"/>
        <v/>
      </c>
      <c r="S65" s="5" t="str">
        <f t="shared" si="5"/>
        <v/>
      </c>
      <c r="T65" s="5" t="str">
        <f t="shared" si="5"/>
        <v/>
      </c>
      <c r="U65" s="5" t="str">
        <f t="shared" si="5"/>
        <v/>
      </c>
      <c r="V65" s="5" t="str">
        <f t="shared" si="5"/>
        <v/>
      </c>
      <c r="W65" s="5" t="str">
        <f t="shared" si="5"/>
        <v/>
      </c>
      <c r="X65" s="5" t="str">
        <f t="shared" si="5"/>
        <v/>
      </c>
      <c r="Y65" s="5" t="str">
        <f t="shared" si="5"/>
        <v/>
      </c>
    </row>
    <row r="66" spans="1:25">
      <c r="A66" s="6">
        <v>63</v>
      </c>
      <c r="B66" s="158" t="str">
        <f>IF(ISBLANK(宅配便入力!B66),"",宅配便入力!B66)</f>
        <v/>
      </c>
      <c r="C66" s="5" t="str">
        <f>IF(ISBLANK(宅配便入力!C66),"",宅配便入力!C66)</f>
        <v/>
      </c>
      <c r="D66" s="5" t="str">
        <f>IF(ISBLANK(宅配便入力!D66),"",宅配便入力!D66)</f>
        <v/>
      </c>
      <c r="E66" s="5" t="str">
        <f>IF(ISBLANK(サンプル!$B$9),"",サンプル!$B$9)</f>
        <v/>
      </c>
      <c r="F66" s="5" t="str">
        <f>IF(サンプル!$B$10="無料",0,IF(サンプル!$B$10="商品半額",宅配便入力!E66/2,IF(サンプル!$B$10="商品同額",宅配便入力!E66,"")))</f>
        <v/>
      </c>
      <c r="G66" s="5" t="str">
        <f t="shared" si="3"/>
        <v/>
      </c>
      <c r="H66" s="50"/>
      <c r="I66" s="10" t="str">
        <f>IF(サンプル!$B$10="無料",0,"")</f>
        <v/>
      </c>
      <c r="J66" s="12" t="str">
        <f>IF(サンプル!$B$10="無料","サンプル1","")</f>
        <v/>
      </c>
      <c r="K66" s="18"/>
      <c r="L66" s="12" t="str">
        <f>IF(サンプル!$B$10="無料","サン①","")</f>
        <v/>
      </c>
      <c r="M66" s="10" t="str">
        <f>IF(サンプル!$B$10="無料",1,"")</f>
        <v/>
      </c>
      <c r="N66" s="5" t="str">
        <f t="shared" si="6"/>
        <v/>
      </c>
      <c r="O66" s="5" t="str">
        <f t="shared" si="6"/>
        <v/>
      </c>
      <c r="P66" s="5" t="str">
        <f t="shared" si="5"/>
        <v/>
      </c>
      <c r="Q66" s="5" t="str">
        <f t="shared" si="5"/>
        <v/>
      </c>
      <c r="R66" s="5" t="str">
        <f t="shared" si="5"/>
        <v/>
      </c>
      <c r="S66" s="5" t="str">
        <f t="shared" si="5"/>
        <v/>
      </c>
      <c r="T66" s="5" t="str">
        <f t="shared" si="5"/>
        <v/>
      </c>
      <c r="U66" s="5" t="str">
        <f t="shared" si="5"/>
        <v/>
      </c>
      <c r="V66" s="5" t="str">
        <f t="shared" si="5"/>
        <v/>
      </c>
      <c r="W66" s="5" t="str">
        <f t="shared" si="5"/>
        <v/>
      </c>
      <c r="X66" s="5" t="str">
        <f t="shared" si="5"/>
        <v/>
      </c>
      <c r="Y66" s="5" t="str">
        <f t="shared" si="5"/>
        <v/>
      </c>
    </row>
    <row r="67" spans="1:25">
      <c r="A67" s="6">
        <v>64</v>
      </c>
      <c r="B67" s="158" t="str">
        <f>IF(ISBLANK(宅配便入力!B67),"",宅配便入力!B67)</f>
        <v/>
      </c>
      <c r="C67" s="5" t="str">
        <f>IF(ISBLANK(宅配便入力!C67),"",宅配便入力!C67)</f>
        <v/>
      </c>
      <c r="D67" s="5" t="str">
        <f>IF(ISBLANK(宅配便入力!D67),"",宅配便入力!D67)</f>
        <v/>
      </c>
      <c r="E67" s="5" t="str">
        <f>IF(ISBLANK(サンプル!$B$9),"",サンプル!$B$9)</f>
        <v/>
      </c>
      <c r="F67" s="5" t="str">
        <f>IF(サンプル!$B$10="無料",0,IF(サンプル!$B$10="商品半額",宅配便入力!E67/2,IF(サンプル!$B$10="商品同額",宅配便入力!E67,"")))</f>
        <v/>
      </c>
      <c r="G67" s="5" t="str">
        <f t="shared" si="3"/>
        <v/>
      </c>
      <c r="H67" s="50"/>
      <c r="I67" s="10" t="str">
        <f>IF(サンプル!$B$10="無料",0,"")</f>
        <v/>
      </c>
      <c r="J67" s="12" t="str">
        <f>IF(サンプル!$B$10="無料","サンプル1","")</f>
        <v/>
      </c>
      <c r="K67" s="18"/>
      <c r="L67" s="12" t="str">
        <f>IF(サンプル!$B$10="無料","サン①","")</f>
        <v/>
      </c>
      <c r="M67" s="10" t="str">
        <f>IF(サンプル!$B$10="無料",1,"")</f>
        <v/>
      </c>
      <c r="N67" s="5" t="str">
        <f t="shared" si="6"/>
        <v/>
      </c>
      <c r="O67" s="5" t="str">
        <f t="shared" si="6"/>
        <v/>
      </c>
      <c r="P67" s="5" t="str">
        <f t="shared" si="5"/>
        <v/>
      </c>
      <c r="Q67" s="5" t="str">
        <f t="shared" si="5"/>
        <v/>
      </c>
      <c r="R67" s="5" t="str">
        <f t="shared" si="5"/>
        <v/>
      </c>
      <c r="S67" s="5" t="str">
        <f t="shared" si="5"/>
        <v/>
      </c>
      <c r="T67" s="5" t="str">
        <f t="shared" si="5"/>
        <v/>
      </c>
      <c r="U67" s="5" t="str">
        <f t="shared" si="5"/>
        <v/>
      </c>
      <c r="V67" s="5" t="str">
        <f t="shared" si="5"/>
        <v/>
      </c>
      <c r="W67" s="5" t="str">
        <f t="shared" si="5"/>
        <v/>
      </c>
      <c r="X67" s="5" t="str">
        <f t="shared" si="5"/>
        <v/>
      </c>
      <c r="Y67" s="5" t="str">
        <f t="shared" si="5"/>
        <v/>
      </c>
    </row>
    <row r="68" spans="1:25">
      <c r="A68" s="6">
        <v>65</v>
      </c>
      <c r="B68" s="158" t="str">
        <f>IF(ISBLANK(宅配便入力!B68),"",宅配便入力!B68)</f>
        <v/>
      </c>
      <c r="C68" s="5" t="str">
        <f>IF(ISBLANK(宅配便入力!C68),"",宅配便入力!C68)</f>
        <v/>
      </c>
      <c r="D68" s="5" t="str">
        <f>IF(ISBLANK(宅配便入力!D68),"",宅配便入力!D68)</f>
        <v/>
      </c>
      <c r="E68" s="5" t="str">
        <f>IF(ISBLANK(サンプル!$B$9),"",サンプル!$B$9)</f>
        <v/>
      </c>
      <c r="F68" s="5" t="str">
        <f>IF(サンプル!$B$10="無料",0,IF(サンプル!$B$10="商品半額",宅配便入力!E68/2,IF(サンプル!$B$10="商品同額",宅配便入力!E68,"")))</f>
        <v/>
      </c>
      <c r="G68" s="5" t="str">
        <f t="shared" si="3"/>
        <v/>
      </c>
      <c r="H68" s="50"/>
      <c r="I68" s="10" t="str">
        <f>IF(サンプル!$B$10="無料",0,"")</f>
        <v/>
      </c>
      <c r="J68" s="12" t="str">
        <f>IF(サンプル!$B$10="無料","サンプル1","")</f>
        <v/>
      </c>
      <c r="K68" s="18"/>
      <c r="L68" s="12" t="str">
        <f>IF(サンプル!$B$10="無料","サン①","")</f>
        <v/>
      </c>
      <c r="M68" s="10" t="str">
        <f>IF(サンプル!$B$10="無料",1,"")</f>
        <v/>
      </c>
      <c r="N68" s="5" t="str">
        <f t="shared" si="6"/>
        <v/>
      </c>
      <c r="O68" s="5" t="str">
        <f t="shared" si="6"/>
        <v/>
      </c>
      <c r="P68" s="5" t="str">
        <f t="shared" si="5"/>
        <v/>
      </c>
      <c r="Q68" s="5" t="str">
        <f t="shared" si="5"/>
        <v/>
      </c>
      <c r="R68" s="5" t="str">
        <f t="shared" si="5"/>
        <v/>
      </c>
      <c r="S68" s="5" t="str">
        <f t="shared" si="5"/>
        <v/>
      </c>
      <c r="T68" s="5" t="str">
        <f t="shared" si="5"/>
        <v/>
      </c>
      <c r="U68" s="5" t="str">
        <f t="shared" si="5"/>
        <v/>
      </c>
      <c r="V68" s="5" t="str">
        <f t="shared" si="5"/>
        <v/>
      </c>
      <c r="W68" s="5" t="str">
        <f t="shared" si="5"/>
        <v/>
      </c>
      <c r="X68" s="5" t="str">
        <f t="shared" si="5"/>
        <v/>
      </c>
      <c r="Y68" s="5" t="str">
        <f t="shared" si="5"/>
        <v/>
      </c>
    </row>
    <row r="69" spans="1:25">
      <c r="A69" s="6">
        <v>66</v>
      </c>
      <c r="B69" s="158" t="str">
        <f>IF(ISBLANK(宅配便入力!B69),"",宅配便入力!B69)</f>
        <v/>
      </c>
      <c r="C69" s="5" t="str">
        <f>IF(ISBLANK(宅配便入力!C69),"",宅配便入力!C69)</f>
        <v/>
      </c>
      <c r="D69" s="5" t="str">
        <f>IF(ISBLANK(宅配便入力!D69),"",宅配便入力!D69)</f>
        <v/>
      </c>
      <c r="E69" s="5" t="str">
        <f>IF(ISBLANK(サンプル!$B$9),"",サンプル!$B$9)</f>
        <v/>
      </c>
      <c r="F69" s="5" t="str">
        <f>IF(サンプル!$B$10="無料",0,IF(サンプル!$B$10="商品半額",宅配便入力!E69/2,IF(サンプル!$B$10="商品同額",宅配便入力!E69,"")))</f>
        <v/>
      </c>
      <c r="G69" s="5" t="str">
        <f t="shared" ref="G69:G132" si="7">IFERROR(CEILING(F69,1),"")</f>
        <v/>
      </c>
      <c r="H69" s="50"/>
      <c r="I69" s="10" t="str">
        <f>IF(サンプル!$B$10="無料",0,"")</f>
        <v/>
      </c>
      <c r="J69" s="12" t="str">
        <f>IF(サンプル!$B$10="無料","サンプル1","")</f>
        <v/>
      </c>
      <c r="K69" s="18"/>
      <c r="L69" s="12" t="str">
        <f>IF(サンプル!$B$10="無料","サン①","")</f>
        <v/>
      </c>
      <c r="M69" s="10" t="str">
        <f>IF(サンプル!$B$10="無料",1,"")</f>
        <v/>
      </c>
      <c r="N69" s="5" t="str">
        <f t="shared" si="6"/>
        <v/>
      </c>
      <c r="O69" s="5" t="str">
        <f t="shared" si="6"/>
        <v/>
      </c>
      <c r="P69" s="5" t="str">
        <f t="shared" si="5"/>
        <v/>
      </c>
      <c r="Q69" s="5" t="str">
        <f t="shared" si="5"/>
        <v/>
      </c>
      <c r="R69" s="5" t="str">
        <f t="shared" si="5"/>
        <v/>
      </c>
      <c r="S69" s="5" t="str">
        <f t="shared" si="5"/>
        <v/>
      </c>
      <c r="T69" s="5" t="str">
        <f t="shared" si="5"/>
        <v/>
      </c>
      <c r="U69" s="5" t="str">
        <f t="shared" si="5"/>
        <v/>
      </c>
      <c r="V69" s="5" t="str">
        <f t="shared" si="5"/>
        <v/>
      </c>
      <c r="W69" s="5" t="str">
        <f t="shared" si="5"/>
        <v/>
      </c>
      <c r="X69" s="5" t="str">
        <f t="shared" si="5"/>
        <v/>
      </c>
      <c r="Y69" s="5" t="str">
        <f t="shared" si="5"/>
        <v/>
      </c>
    </row>
    <row r="70" spans="1:25">
      <c r="A70" s="6">
        <v>67</v>
      </c>
      <c r="B70" s="158" t="str">
        <f>IF(ISBLANK(宅配便入力!B70),"",宅配便入力!B70)</f>
        <v/>
      </c>
      <c r="C70" s="5" t="str">
        <f>IF(ISBLANK(宅配便入力!C70),"",宅配便入力!C70)</f>
        <v/>
      </c>
      <c r="D70" s="5" t="str">
        <f>IF(ISBLANK(宅配便入力!D70),"",宅配便入力!D70)</f>
        <v/>
      </c>
      <c r="E70" s="5" t="str">
        <f>IF(ISBLANK(サンプル!$B$9),"",サンプル!$B$9)</f>
        <v/>
      </c>
      <c r="F70" s="5" t="str">
        <f>IF(サンプル!$B$10="無料",0,IF(サンプル!$B$10="商品半額",宅配便入力!E70/2,IF(サンプル!$B$10="商品同額",宅配便入力!E70,"")))</f>
        <v/>
      </c>
      <c r="G70" s="5" t="str">
        <f t="shared" si="7"/>
        <v/>
      </c>
      <c r="H70" s="50"/>
      <c r="I70" s="10" t="str">
        <f>IF(サンプル!$B$10="無料",0,"")</f>
        <v/>
      </c>
      <c r="J70" s="12" t="str">
        <f>IF(サンプル!$B$10="無料","サンプル1","")</f>
        <v/>
      </c>
      <c r="K70" s="18"/>
      <c r="L70" s="12" t="str">
        <f>IF(サンプル!$B$10="無料","サン①","")</f>
        <v/>
      </c>
      <c r="M70" s="10" t="str">
        <f>IF(サンプル!$B$10="無料",1,"")</f>
        <v/>
      </c>
      <c r="N70" s="5" t="str">
        <f t="shared" si="6"/>
        <v/>
      </c>
      <c r="O70" s="5" t="str">
        <f t="shared" si="6"/>
        <v/>
      </c>
      <c r="P70" s="5" t="str">
        <f t="shared" si="5"/>
        <v/>
      </c>
      <c r="Q70" s="5" t="str">
        <f t="shared" si="5"/>
        <v/>
      </c>
      <c r="R70" s="5" t="str">
        <f t="shared" si="5"/>
        <v/>
      </c>
      <c r="S70" s="5" t="str">
        <f t="shared" si="5"/>
        <v/>
      </c>
      <c r="T70" s="5" t="str">
        <f t="shared" si="5"/>
        <v/>
      </c>
      <c r="U70" s="5" t="str">
        <f t="shared" si="5"/>
        <v/>
      </c>
      <c r="V70" s="5" t="str">
        <f t="shared" si="5"/>
        <v/>
      </c>
      <c r="W70" s="5" t="str">
        <f t="shared" si="5"/>
        <v/>
      </c>
      <c r="X70" s="5" t="str">
        <f t="shared" si="5"/>
        <v/>
      </c>
      <c r="Y70" s="5" t="str">
        <f t="shared" si="5"/>
        <v/>
      </c>
    </row>
    <row r="71" spans="1:25">
      <c r="A71" s="6">
        <v>68</v>
      </c>
      <c r="B71" s="158" t="str">
        <f>IF(ISBLANK(宅配便入力!B71),"",宅配便入力!B71)</f>
        <v/>
      </c>
      <c r="C71" s="5" t="str">
        <f>IF(ISBLANK(宅配便入力!C71),"",宅配便入力!C71)</f>
        <v/>
      </c>
      <c r="D71" s="5" t="str">
        <f>IF(ISBLANK(宅配便入力!D71),"",宅配便入力!D71)</f>
        <v/>
      </c>
      <c r="E71" s="5" t="str">
        <f>IF(ISBLANK(サンプル!$B$9),"",サンプル!$B$9)</f>
        <v/>
      </c>
      <c r="F71" s="5" t="str">
        <f>IF(サンプル!$B$10="無料",0,IF(サンプル!$B$10="商品半額",宅配便入力!E71/2,IF(サンプル!$B$10="商品同額",宅配便入力!E71,"")))</f>
        <v/>
      </c>
      <c r="G71" s="5" t="str">
        <f t="shared" si="7"/>
        <v/>
      </c>
      <c r="H71" s="50"/>
      <c r="I71" s="10" t="str">
        <f>IF(サンプル!$B$10="無料",0,"")</f>
        <v/>
      </c>
      <c r="J71" s="12" t="str">
        <f>IF(サンプル!$B$10="無料","サンプル1","")</f>
        <v/>
      </c>
      <c r="K71" s="18"/>
      <c r="L71" s="12" t="str">
        <f>IF(サンプル!$B$10="無料","サン①","")</f>
        <v/>
      </c>
      <c r="M71" s="10" t="str">
        <f>IF(サンプル!$B$10="無料",1,"")</f>
        <v/>
      </c>
      <c r="N71" s="5" t="str">
        <f t="shared" si="6"/>
        <v/>
      </c>
      <c r="O71" s="5" t="str">
        <f t="shared" si="6"/>
        <v/>
      </c>
      <c r="P71" s="5" t="str">
        <f t="shared" si="5"/>
        <v/>
      </c>
      <c r="Q71" s="5" t="str">
        <f t="shared" si="5"/>
        <v/>
      </c>
      <c r="R71" s="5" t="str">
        <f t="shared" si="5"/>
        <v/>
      </c>
      <c r="S71" s="5" t="str">
        <f t="shared" si="5"/>
        <v/>
      </c>
      <c r="T71" s="5" t="str">
        <f t="shared" si="5"/>
        <v/>
      </c>
      <c r="U71" s="5" t="str">
        <f t="shared" si="5"/>
        <v/>
      </c>
      <c r="V71" s="5" t="str">
        <f t="shared" si="5"/>
        <v/>
      </c>
      <c r="W71" s="5" t="str">
        <f t="shared" si="5"/>
        <v/>
      </c>
      <c r="X71" s="5" t="str">
        <f t="shared" si="5"/>
        <v/>
      </c>
      <c r="Y71" s="5" t="str">
        <f t="shared" si="5"/>
        <v/>
      </c>
    </row>
    <row r="72" spans="1:25">
      <c r="A72" s="6">
        <v>69</v>
      </c>
      <c r="B72" s="158" t="str">
        <f>IF(ISBLANK(宅配便入力!B72),"",宅配便入力!B72)</f>
        <v/>
      </c>
      <c r="C72" s="5" t="str">
        <f>IF(ISBLANK(宅配便入力!C72),"",宅配便入力!C72)</f>
        <v/>
      </c>
      <c r="D72" s="5" t="str">
        <f>IF(ISBLANK(宅配便入力!D72),"",宅配便入力!D72)</f>
        <v/>
      </c>
      <c r="E72" s="5" t="str">
        <f>IF(ISBLANK(サンプル!$B$9),"",サンプル!$B$9)</f>
        <v/>
      </c>
      <c r="F72" s="5" t="str">
        <f>IF(サンプル!$B$10="無料",0,IF(サンプル!$B$10="商品半額",宅配便入力!E72/2,IF(サンプル!$B$10="商品同額",宅配便入力!E72,"")))</f>
        <v/>
      </c>
      <c r="G72" s="5" t="str">
        <f t="shared" si="7"/>
        <v/>
      </c>
      <c r="H72" s="50"/>
      <c r="I72" s="10" t="str">
        <f>IF(サンプル!$B$10="無料",0,"")</f>
        <v/>
      </c>
      <c r="J72" s="12" t="str">
        <f>IF(サンプル!$B$10="無料","サンプル1","")</f>
        <v/>
      </c>
      <c r="K72" s="18"/>
      <c r="L72" s="12" t="str">
        <f>IF(サンプル!$B$10="無料","サン①","")</f>
        <v/>
      </c>
      <c r="M72" s="10" t="str">
        <f>IF(サンプル!$B$10="無料",1,"")</f>
        <v/>
      </c>
      <c r="N72" s="5" t="str">
        <f t="shared" si="6"/>
        <v/>
      </c>
      <c r="O72" s="5" t="str">
        <f t="shared" si="6"/>
        <v/>
      </c>
      <c r="P72" s="5" t="str">
        <f t="shared" si="5"/>
        <v/>
      </c>
      <c r="Q72" s="5" t="str">
        <f t="shared" si="5"/>
        <v/>
      </c>
      <c r="R72" s="5" t="str">
        <f t="shared" si="5"/>
        <v/>
      </c>
      <c r="S72" s="5" t="str">
        <f t="shared" si="5"/>
        <v/>
      </c>
      <c r="T72" s="5" t="str">
        <f t="shared" si="5"/>
        <v/>
      </c>
      <c r="U72" s="5" t="str">
        <f t="shared" si="5"/>
        <v/>
      </c>
      <c r="V72" s="5" t="str">
        <f t="shared" si="5"/>
        <v/>
      </c>
      <c r="W72" s="5" t="str">
        <f t="shared" si="5"/>
        <v/>
      </c>
      <c r="X72" s="5" t="str">
        <f t="shared" si="5"/>
        <v/>
      </c>
      <c r="Y72" s="5" t="str">
        <f t="shared" si="5"/>
        <v/>
      </c>
    </row>
    <row r="73" spans="1:25">
      <c r="A73" s="6">
        <v>70</v>
      </c>
      <c r="B73" s="158" t="str">
        <f>IF(ISBLANK(宅配便入力!B73),"",宅配便入力!B73)</f>
        <v/>
      </c>
      <c r="C73" s="5" t="str">
        <f>IF(ISBLANK(宅配便入力!C73),"",宅配便入力!C73)</f>
        <v/>
      </c>
      <c r="D73" s="5" t="str">
        <f>IF(ISBLANK(宅配便入力!D73),"",宅配便入力!D73)</f>
        <v/>
      </c>
      <c r="E73" s="5" t="str">
        <f>IF(ISBLANK(サンプル!$B$9),"",サンプル!$B$9)</f>
        <v/>
      </c>
      <c r="F73" s="5" t="str">
        <f>IF(サンプル!$B$10="無料",0,IF(サンプル!$B$10="商品半額",宅配便入力!E73/2,IF(サンプル!$B$10="商品同額",宅配便入力!E73,"")))</f>
        <v/>
      </c>
      <c r="G73" s="5" t="str">
        <f t="shared" si="7"/>
        <v/>
      </c>
      <c r="H73" s="50"/>
      <c r="I73" s="10" t="str">
        <f>IF(サンプル!$B$10="無料",0,"")</f>
        <v/>
      </c>
      <c r="J73" s="12" t="str">
        <f>IF(サンプル!$B$10="無料","サンプル1","")</f>
        <v/>
      </c>
      <c r="K73" s="18"/>
      <c r="L73" s="12" t="str">
        <f>IF(サンプル!$B$10="無料","サン①","")</f>
        <v/>
      </c>
      <c r="M73" s="10" t="str">
        <f>IF(サンプル!$B$10="無料",1,"")</f>
        <v/>
      </c>
      <c r="N73" s="5" t="str">
        <f t="shared" si="6"/>
        <v/>
      </c>
      <c r="O73" s="5" t="str">
        <f t="shared" si="6"/>
        <v/>
      </c>
      <c r="P73" s="5" t="str">
        <f t="shared" si="5"/>
        <v/>
      </c>
      <c r="Q73" s="5" t="str">
        <f t="shared" si="5"/>
        <v/>
      </c>
      <c r="R73" s="5" t="str">
        <f t="shared" si="5"/>
        <v/>
      </c>
      <c r="S73" s="5" t="str">
        <f t="shared" si="5"/>
        <v/>
      </c>
      <c r="T73" s="5" t="str">
        <f t="shared" si="5"/>
        <v/>
      </c>
      <c r="U73" s="5" t="str">
        <f t="shared" si="5"/>
        <v/>
      </c>
      <c r="V73" s="5" t="str">
        <f t="shared" si="5"/>
        <v/>
      </c>
      <c r="W73" s="5" t="str">
        <f t="shared" si="5"/>
        <v/>
      </c>
      <c r="X73" s="5" t="str">
        <f t="shared" si="5"/>
        <v/>
      </c>
      <c r="Y73" s="5" t="str">
        <f t="shared" si="5"/>
        <v/>
      </c>
    </row>
    <row r="74" spans="1:25">
      <c r="A74" s="6">
        <v>71</v>
      </c>
      <c r="B74" s="158" t="str">
        <f>IF(ISBLANK(宅配便入力!B74),"",宅配便入力!B74)</f>
        <v/>
      </c>
      <c r="C74" s="5" t="str">
        <f>IF(ISBLANK(宅配便入力!C74),"",宅配便入力!C74)</f>
        <v/>
      </c>
      <c r="D74" s="5" t="str">
        <f>IF(ISBLANK(宅配便入力!D74),"",宅配便入力!D74)</f>
        <v/>
      </c>
      <c r="E74" s="5" t="str">
        <f>IF(ISBLANK(サンプル!$B$9),"",サンプル!$B$9)</f>
        <v/>
      </c>
      <c r="F74" s="5" t="str">
        <f>IF(サンプル!$B$10="無料",0,IF(サンプル!$B$10="商品半額",宅配便入力!E74/2,IF(サンプル!$B$10="商品同額",宅配便入力!E74,"")))</f>
        <v/>
      </c>
      <c r="G74" s="5" t="str">
        <f t="shared" si="7"/>
        <v/>
      </c>
      <c r="H74" s="50"/>
      <c r="I74" s="10" t="str">
        <f>IF(サンプル!$B$10="無料",0,"")</f>
        <v/>
      </c>
      <c r="J74" s="12" t="str">
        <f>IF(サンプル!$B$10="無料","サンプル1","")</f>
        <v/>
      </c>
      <c r="K74" s="18"/>
      <c r="L74" s="12" t="str">
        <f>IF(サンプル!$B$10="無料","サン①","")</f>
        <v/>
      </c>
      <c r="M74" s="10" t="str">
        <f>IF(サンプル!$B$10="無料",1,"")</f>
        <v/>
      </c>
      <c r="N74" s="5" t="str">
        <f t="shared" si="6"/>
        <v/>
      </c>
      <c r="O74" s="5" t="str">
        <f t="shared" si="6"/>
        <v/>
      </c>
      <c r="P74" s="5" t="str">
        <f t="shared" si="5"/>
        <v/>
      </c>
      <c r="Q74" s="5" t="str">
        <f t="shared" si="5"/>
        <v/>
      </c>
      <c r="R74" s="5" t="str">
        <f t="shared" si="5"/>
        <v/>
      </c>
      <c r="S74" s="5" t="str">
        <f t="shared" si="5"/>
        <v/>
      </c>
      <c r="T74" s="5" t="str">
        <f t="shared" si="5"/>
        <v/>
      </c>
      <c r="U74" s="5" t="str">
        <f t="shared" si="5"/>
        <v/>
      </c>
      <c r="V74" s="5" t="str">
        <f t="shared" si="5"/>
        <v/>
      </c>
      <c r="W74" s="5" t="str">
        <f t="shared" si="5"/>
        <v/>
      </c>
      <c r="X74" s="5" t="str">
        <f t="shared" si="5"/>
        <v/>
      </c>
      <c r="Y74" s="5" t="str">
        <f t="shared" si="5"/>
        <v/>
      </c>
    </row>
    <row r="75" spans="1:25">
      <c r="A75" s="6">
        <v>72</v>
      </c>
      <c r="B75" s="158" t="str">
        <f>IF(ISBLANK(宅配便入力!B75),"",宅配便入力!B75)</f>
        <v/>
      </c>
      <c r="C75" s="5" t="str">
        <f>IF(ISBLANK(宅配便入力!C75),"",宅配便入力!C75)</f>
        <v/>
      </c>
      <c r="D75" s="5" t="str">
        <f>IF(ISBLANK(宅配便入力!D75),"",宅配便入力!D75)</f>
        <v/>
      </c>
      <c r="E75" s="5" t="str">
        <f>IF(ISBLANK(サンプル!$B$9),"",サンプル!$B$9)</f>
        <v/>
      </c>
      <c r="F75" s="5" t="str">
        <f>IF(サンプル!$B$10="無料",0,IF(サンプル!$B$10="商品半額",宅配便入力!E75/2,IF(サンプル!$B$10="商品同額",宅配便入力!E75,"")))</f>
        <v/>
      </c>
      <c r="G75" s="5" t="str">
        <f t="shared" si="7"/>
        <v/>
      </c>
      <c r="H75" s="50"/>
      <c r="I75" s="10" t="str">
        <f>IF(サンプル!$B$10="無料",0,"")</f>
        <v/>
      </c>
      <c r="J75" s="12" t="str">
        <f>IF(サンプル!$B$10="無料","サンプル1","")</f>
        <v/>
      </c>
      <c r="K75" s="18"/>
      <c r="L75" s="12" t="str">
        <f>IF(サンプル!$B$10="無料","サン①","")</f>
        <v/>
      </c>
      <c r="M75" s="10" t="str">
        <f>IF(サンプル!$B$10="無料",1,"")</f>
        <v/>
      </c>
      <c r="N75" s="5" t="str">
        <f t="shared" si="6"/>
        <v/>
      </c>
      <c r="O75" s="5" t="str">
        <f t="shared" si="6"/>
        <v/>
      </c>
      <c r="P75" s="5" t="str">
        <f t="shared" si="5"/>
        <v/>
      </c>
      <c r="Q75" s="5" t="str">
        <f t="shared" si="5"/>
        <v/>
      </c>
      <c r="R75" s="5" t="str">
        <f t="shared" si="5"/>
        <v/>
      </c>
      <c r="S75" s="5" t="str">
        <f t="shared" si="5"/>
        <v/>
      </c>
      <c r="T75" s="5" t="str">
        <f t="shared" si="5"/>
        <v/>
      </c>
      <c r="U75" s="5" t="str">
        <f t="shared" si="5"/>
        <v/>
      </c>
      <c r="V75" s="5" t="str">
        <f t="shared" si="5"/>
        <v/>
      </c>
      <c r="W75" s="5" t="str">
        <f t="shared" si="5"/>
        <v/>
      </c>
      <c r="X75" s="5" t="str">
        <f t="shared" si="5"/>
        <v/>
      </c>
      <c r="Y75" s="5" t="str">
        <f t="shared" si="5"/>
        <v/>
      </c>
    </row>
    <row r="76" spans="1:25">
      <c r="A76" s="6">
        <v>73</v>
      </c>
      <c r="B76" s="158" t="str">
        <f>IF(ISBLANK(宅配便入力!B76),"",宅配便入力!B76)</f>
        <v/>
      </c>
      <c r="C76" s="5" t="str">
        <f>IF(ISBLANK(宅配便入力!C76),"",宅配便入力!C76)</f>
        <v/>
      </c>
      <c r="D76" s="5" t="str">
        <f>IF(ISBLANK(宅配便入力!D76),"",宅配便入力!D76)</f>
        <v/>
      </c>
      <c r="E76" s="5" t="str">
        <f>IF(ISBLANK(サンプル!$B$9),"",サンプル!$B$9)</f>
        <v/>
      </c>
      <c r="F76" s="5" t="str">
        <f>IF(サンプル!$B$10="無料",0,IF(サンプル!$B$10="商品半額",宅配便入力!E76/2,IF(サンプル!$B$10="商品同額",宅配便入力!E76,"")))</f>
        <v/>
      </c>
      <c r="G76" s="5" t="str">
        <f t="shared" si="7"/>
        <v/>
      </c>
      <c r="H76" s="50"/>
      <c r="I76" s="10" t="str">
        <f>IF(サンプル!$B$10="無料",0,"")</f>
        <v/>
      </c>
      <c r="J76" s="12" t="str">
        <f>IF(サンプル!$B$10="無料","サンプル1","")</f>
        <v/>
      </c>
      <c r="K76" s="18"/>
      <c r="L76" s="12" t="str">
        <f>IF(サンプル!$B$10="無料","サン①","")</f>
        <v/>
      </c>
      <c r="M76" s="10" t="str">
        <f>IF(サンプル!$B$10="無料",1,"")</f>
        <v/>
      </c>
      <c r="N76" s="5" t="str">
        <f t="shared" si="6"/>
        <v/>
      </c>
      <c r="O76" s="5" t="str">
        <f t="shared" si="6"/>
        <v/>
      </c>
      <c r="P76" s="5" t="str">
        <f t="shared" si="5"/>
        <v/>
      </c>
      <c r="Q76" s="5" t="str">
        <f t="shared" si="5"/>
        <v/>
      </c>
      <c r="R76" s="5" t="str">
        <f t="shared" si="5"/>
        <v/>
      </c>
      <c r="S76" s="5" t="str">
        <f t="shared" si="5"/>
        <v/>
      </c>
      <c r="T76" s="5" t="str">
        <f t="shared" si="5"/>
        <v/>
      </c>
      <c r="U76" s="5" t="str">
        <f t="shared" si="5"/>
        <v/>
      </c>
      <c r="V76" s="5" t="str">
        <f t="shared" si="5"/>
        <v/>
      </c>
      <c r="W76" s="5" t="str">
        <f t="shared" si="5"/>
        <v/>
      </c>
      <c r="X76" s="5" t="str">
        <f t="shared" si="5"/>
        <v/>
      </c>
      <c r="Y76" s="5" t="str">
        <f t="shared" si="5"/>
        <v/>
      </c>
    </row>
    <row r="77" spans="1:25">
      <c r="A77" s="6">
        <v>74</v>
      </c>
      <c r="B77" s="158" t="str">
        <f>IF(ISBLANK(宅配便入力!B77),"",宅配便入力!B77)</f>
        <v/>
      </c>
      <c r="C77" s="5" t="str">
        <f>IF(ISBLANK(宅配便入力!C77),"",宅配便入力!C77)</f>
        <v/>
      </c>
      <c r="D77" s="5" t="str">
        <f>IF(ISBLANK(宅配便入力!D77),"",宅配便入力!D77)</f>
        <v/>
      </c>
      <c r="E77" s="5" t="str">
        <f>IF(ISBLANK(サンプル!$B$9),"",サンプル!$B$9)</f>
        <v/>
      </c>
      <c r="F77" s="5" t="str">
        <f>IF(サンプル!$B$10="無料",0,IF(サンプル!$B$10="商品半額",宅配便入力!E77/2,IF(サンプル!$B$10="商品同額",宅配便入力!E77,"")))</f>
        <v/>
      </c>
      <c r="G77" s="5" t="str">
        <f t="shared" si="7"/>
        <v/>
      </c>
      <c r="H77" s="50"/>
      <c r="I77" s="10" t="str">
        <f>IF(サンプル!$B$10="無料",0,"")</f>
        <v/>
      </c>
      <c r="J77" s="12" t="str">
        <f>IF(サンプル!$B$10="無料","サンプル1","")</f>
        <v/>
      </c>
      <c r="K77" s="18"/>
      <c r="L77" s="12" t="str">
        <f>IF(サンプル!$B$10="無料","サン①","")</f>
        <v/>
      </c>
      <c r="M77" s="10" t="str">
        <f>IF(サンプル!$B$10="無料",1,"")</f>
        <v/>
      </c>
      <c r="N77" s="5" t="str">
        <f t="shared" si="6"/>
        <v/>
      </c>
      <c r="O77" s="5" t="str">
        <f t="shared" si="6"/>
        <v/>
      </c>
      <c r="P77" s="5" t="str">
        <f t="shared" si="5"/>
        <v/>
      </c>
      <c r="Q77" s="5" t="str">
        <f t="shared" si="5"/>
        <v/>
      </c>
      <c r="R77" s="5" t="str">
        <f t="shared" si="5"/>
        <v/>
      </c>
      <c r="S77" s="5" t="str">
        <f t="shared" si="5"/>
        <v/>
      </c>
      <c r="T77" s="5" t="str">
        <f t="shared" si="5"/>
        <v/>
      </c>
      <c r="U77" s="5" t="str">
        <f t="shared" si="5"/>
        <v/>
      </c>
      <c r="V77" s="5" t="str">
        <f t="shared" si="5"/>
        <v/>
      </c>
      <c r="W77" s="5" t="str">
        <f t="shared" si="5"/>
        <v/>
      </c>
      <c r="X77" s="5" t="str">
        <f t="shared" si="5"/>
        <v/>
      </c>
      <c r="Y77" s="5" t="str">
        <f t="shared" si="5"/>
        <v/>
      </c>
    </row>
    <row r="78" spans="1:25">
      <c r="A78" s="6">
        <v>75</v>
      </c>
      <c r="B78" s="158" t="str">
        <f>IF(ISBLANK(宅配便入力!B78),"",宅配便入力!B78)</f>
        <v/>
      </c>
      <c r="C78" s="5" t="str">
        <f>IF(ISBLANK(宅配便入力!C78),"",宅配便入力!C78)</f>
        <v/>
      </c>
      <c r="D78" s="5" t="str">
        <f>IF(ISBLANK(宅配便入力!D78),"",宅配便入力!D78)</f>
        <v/>
      </c>
      <c r="E78" s="5" t="str">
        <f>IF(ISBLANK(サンプル!$B$9),"",サンプル!$B$9)</f>
        <v/>
      </c>
      <c r="F78" s="5" t="str">
        <f>IF(サンプル!$B$10="無料",0,IF(サンプル!$B$10="商品半額",宅配便入力!E78/2,IF(サンプル!$B$10="商品同額",宅配便入力!E78,"")))</f>
        <v/>
      </c>
      <c r="G78" s="5" t="str">
        <f t="shared" si="7"/>
        <v/>
      </c>
      <c r="H78" s="50"/>
      <c r="I78" s="10" t="str">
        <f>IF(サンプル!$B$10="無料",0,"")</f>
        <v/>
      </c>
      <c r="J78" s="12" t="str">
        <f>IF(サンプル!$B$10="無料","サンプル1","")</f>
        <v/>
      </c>
      <c r="K78" s="18"/>
      <c r="L78" s="12" t="str">
        <f>IF(サンプル!$B$10="無料","サン①","")</f>
        <v/>
      </c>
      <c r="M78" s="10" t="str">
        <f>IF(サンプル!$B$10="無料",1,"")</f>
        <v/>
      </c>
      <c r="N78" s="5" t="str">
        <f t="shared" si="6"/>
        <v/>
      </c>
      <c r="O78" s="5" t="str">
        <f t="shared" si="6"/>
        <v/>
      </c>
      <c r="P78" s="5" t="str">
        <f t="shared" si="5"/>
        <v/>
      </c>
      <c r="Q78" s="5" t="str">
        <f t="shared" si="5"/>
        <v/>
      </c>
      <c r="R78" s="5" t="str">
        <f t="shared" si="5"/>
        <v/>
      </c>
      <c r="S78" s="5" t="str">
        <f t="shared" si="5"/>
        <v/>
      </c>
      <c r="T78" s="5" t="str">
        <f t="shared" si="5"/>
        <v/>
      </c>
      <c r="U78" s="5" t="str">
        <f t="shared" si="5"/>
        <v/>
      </c>
      <c r="V78" s="5" t="str">
        <f t="shared" si="5"/>
        <v/>
      </c>
      <c r="W78" s="5" t="str">
        <f t="shared" si="5"/>
        <v/>
      </c>
      <c r="X78" s="5" t="str">
        <f t="shared" si="5"/>
        <v/>
      </c>
      <c r="Y78" s="5" t="str">
        <f t="shared" si="5"/>
        <v/>
      </c>
    </row>
    <row r="79" spans="1:25">
      <c r="A79" s="6">
        <v>76</v>
      </c>
      <c r="B79" s="158" t="str">
        <f>IF(ISBLANK(宅配便入力!B79),"",宅配便入力!B79)</f>
        <v/>
      </c>
      <c r="C79" s="5" t="str">
        <f>IF(ISBLANK(宅配便入力!C79),"",宅配便入力!C79)</f>
        <v/>
      </c>
      <c r="D79" s="5" t="str">
        <f>IF(ISBLANK(宅配便入力!D79),"",宅配便入力!D79)</f>
        <v/>
      </c>
      <c r="E79" s="5" t="str">
        <f>IF(ISBLANK(サンプル!$B$9),"",サンプル!$B$9)</f>
        <v/>
      </c>
      <c r="F79" s="5" t="str">
        <f>IF(サンプル!$B$10="無料",0,IF(サンプル!$B$10="商品半額",宅配便入力!E79/2,IF(サンプル!$B$10="商品同額",宅配便入力!E79,"")))</f>
        <v/>
      </c>
      <c r="G79" s="5" t="str">
        <f t="shared" si="7"/>
        <v/>
      </c>
      <c r="H79" s="50"/>
      <c r="I79" s="10" t="str">
        <f>IF(サンプル!$B$10="無料",0,"")</f>
        <v/>
      </c>
      <c r="J79" s="12" t="str">
        <f>IF(サンプル!$B$10="無料","サンプル1","")</f>
        <v/>
      </c>
      <c r="K79" s="18"/>
      <c r="L79" s="12" t="str">
        <f>IF(サンプル!$B$10="無料","サン①","")</f>
        <v/>
      </c>
      <c r="M79" s="10" t="str">
        <f>IF(サンプル!$B$10="無料",1,"")</f>
        <v/>
      </c>
      <c r="N79" s="5" t="str">
        <f t="shared" si="6"/>
        <v/>
      </c>
      <c r="O79" s="5" t="str">
        <f t="shared" si="6"/>
        <v/>
      </c>
      <c r="P79" s="5" t="str">
        <f t="shared" si="5"/>
        <v/>
      </c>
      <c r="Q79" s="5" t="str">
        <f t="shared" si="5"/>
        <v/>
      </c>
      <c r="R79" s="5" t="str">
        <f t="shared" si="5"/>
        <v/>
      </c>
      <c r="S79" s="5" t="str">
        <f t="shared" si="5"/>
        <v/>
      </c>
      <c r="T79" s="5" t="str">
        <f t="shared" si="5"/>
        <v/>
      </c>
      <c r="U79" s="5" t="str">
        <f t="shared" si="5"/>
        <v/>
      </c>
      <c r="V79" s="5" t="str">
        <f t="shared" si="5"/>
        <v/>
      </c>
      <c r="W79" s="5" t="str">
        <f t="shared" si="5"/>
        <v/>
      </c>
      <c r="X79" s="5" t="str">
        <f t="shared" si="5"/>
        <v/>
      </c>
      <c r="Y79" s="5" t="str">
        <f t="shared" si="5"/>
        <v/>
      </c>
    </row>
    <row r="80" spans="1:25">
      <c r="A80" s="6">
        <v>77</v>
      </c>
      <c r="B80" s="158" t="str">
        <f>IF(ISBLANK(宅配便入力!B80),"",宅配便入力!B80)</f>
        <v/>
      </c>
      <c r="C80" s="5" t="str">
        <f>IF(ISBLANK(宅配便入力!C80),"",宅配便入力!C80)</f>
        <v/>
      </c>
      <c r="D80" s="5" t="str">
        <f>IF(ISBLANK(宅配便入力!D80),"",宅配便入力!D80)</f>
        <v/>
      </c>
      <c r="E80" s="5" t="str">
        <f>IF(ISBLANK(サンプル!$B$9),"",サンプル!$B$9)</f>
        <v/>
      </c>
      <c r="F80" s="5" t="str">
        <f>IF(サンプル!$B$10="無料",0,IF(サンプル!$B$10="商品半額",宅配便入力!E80/2,IF(サンプル!$B$10="商品同額",宅配便入力!E80,"")))</f>
        <v/>
      </c>
      <c r="G80" s="5" t="str">
        <f t="shared" si="7"/>
        <v/>
      </c>
      <c r="H80" s="50"/>
      <c r="I80" s="10" t="str">
        <f>IF(サンプル!$B$10="無料",0,"")</f>
        <v/>
      </c>
      <c r="J80" s="12" t="str">
        <f>IF(サンプル!$B$10="無料","サンプル1","")</f>
        <v/>
      </c>
      <c r="K80" s="18"/>
      <c r="L80" s="12" t="str">
        <f>IF(サンプル!$B$10="無料","サン①","")</f>
        <v/>
      </c>
      <c r="M80" s="10" t="str">
        <f>IF(サンプル!$B$10="無料",1,"")</f>
        <v/>
      </c>
      <c r="N80" s="5" t="str">
        <f t="shared" si="6"/>
        <v/>
      </c>
      <c r="O80" s="5" t="str">
        <f t="shared" si="6"/>
        <v/>
      </c>
      <c r="P80" s="5" t="str">
        <f t="shared" si="5"/>
        <v/>
      </c>
      <c r="Q80" s="5" t="str">
        <f t="shared" si="5"/>
        <v/>
      </c>
      <c r="R80" s="5" t="str">
        <f t="shared" si="5"/>
        <v/>
      </c>
      <c r="S80" s="5" t="str">
        <f t="shared" si="5"/>
        <v/>
      </c>
      <c r="T80" s="5" t="str">
        <f t="shared" si="5"/>
        <v/>
      </c>
      <c r="U80" s="5" t="str">
        <f t="shared" si="5"/>
        <v/>
      </c>
      <c r="V80" s="5" t="str">
        <f t="shared" si="5"/>
        <v/>
      </c>
      <c r="W80" s="5" t="str">
        <f t="shared" si="5"/>
        <v/>
      </c>
      <c r="X80" s="5" t="str">
        <f t="shared" si="5"/>
        <v/>
      </c>
      <c r="Y80" s="5" t="str">
        <f t="shared" si="5"/>
        <v/>
      </c>
    </row>
    <row r="81" spans="1:25">
      <c r="A81" s="6">
        <v>78</v>
      </c>
      <c r="B81" s="158" t="str">
        <f>IF(ISBLANK(宅配便入力!B81),"",宅配便入力!B81)</f>
        <v/>
      </c>
      <c r="C81" s="5" t="str">
        <f>IF(ISBLANK(宅配便入力!C81),"",宅配便入力!C81)</f>
        <v/>
      </c>
      <c r="D81" s="5" t="str">
        <f>IF(ISBLANK(宅配便入力!D81),"",宅配便入力!D81)</f>
        <v/>
      </c>
      <c r="E81" s="5" t="str">
        <f>IF(ISBLANK(サンプル!$B$9),"",サンプル!$B$9)</f>
        <v/>
      </c>
      <c r="F81" s="5" t="str">
        <f>IF(サンプル!$B$10="無料",0,IF(サンプル!$B$10="商品半額",宅配便入力!E81/2,IF(サンプル!$B$10="商品同額",宅配便入力!E81,"")))</f>
        <v/>
      </c>
      <c r="G81" s="5" t="str">
        <f t="shared" si="7"/>
        <v/>
      </c>
      <c r="H81" s="50"/>
      <c r="I81" s="10" t="str">
        <f>IF(サンプル!$B$10="無料",0,"")</f>
        <v/>
      </c>
      <c r="J81" s="12" t="str">
        <f>IF(サンプル!$B$10="無料","サンプル1","")</f>
        <v/>
      </c>
      <c r="K81" s="18"/>
      <c r="L81" s="12" t="str">
        <f>IF(サンプル!$B$10="無料","サン①","")</f>
        <v/>
      </c>
      <c r="M81" s="10" t="str">
        <f>IF(サンプル!$B$10="無料",1,"")</f>
        <v/>
      </c>
      <c r="N81" s="5" t="str">
        <f t="shared" si="6"/>
        <v/>
      </c>
      <c r="O81" s="5" t="str">
        <f t="shared" si="6"/>
        <v/>
      </c>
      <c r="P81" s="5" t="str">
        <f t="shared" si="5"/>
        <v/>
      </c>
      <c r="Q81" s="5" t="str">
        <f t="shared" si="5"/>
        <v/>
      </c>
      <c r="R81" s="5" t="str">
        <f t="shared" si="5"/>
        <v/>
      </c>
      <c r="S81" s="5" t="str">
        <f t="shared" si="5"/>
        <v/>
      </c>
      <c r="T81" s="5" t="str">
        <f t="shared" si="5"/>
        <v/>
      </c>
      <c r="U81" s="5" t="str">
        <f t="shared" si="5"/>
        <v/>
      </c>
      <c r="V81" s="5" t="str">
        <f t="shared" si="5"/>
        <v/>
      </c>
      <c r="W81" s="5" t="str">
        <f t="shared" si="5"/>
        <v/>
      </c>
      <c r="X81" s="5" t="str">
        <f t="shared" si="5"/>
        <v/>
      </c>
      <c r="Y81" s="5" t="str">
        <f t="shared" si="5"/>
        <v/>
      </c>
    </row>
    <row r="82" spans="1:25">
      <c r="A82" s="6">
        <v>79</v>
      </c>
      <c r="B82" s="158" t="str">
        <f>IF(ISBLANK(宅配便入力!B82),"",宅配便入力!B82)</f>
        <v/>
      </c>
      <c r="C82" s="5" t="str">
        <f>IF(ISBLANK(宅配便入力!C82),"",宅配便入力!C82)</f>
        <v/>
      </c>
      <c r="D82" s="5" t="str">
        <f>IF(ISBLANK(宅配便入力!D82),"",宅配便入力!D82)</f>
        <v/>
      </c>
      <c r="E82" s="5" t="str">
        <f>IF(ISBLANK(サンプル!$B$9),"",サンプル!$B$9)</f>
        <v/>
      </c>
      <c r="F82" s="5" t="str">
        <f>IF(サンプル!$B$10="無料",0,IF(サンプル!$B$10="商品半額",宅配便入力!E82/2,IF(サンプル!$B$10="商品同額",宅配便入力!E82,"")))</f>
        <v/>
      </c>
      <c r="G82" s="5" t="str">
        <f t="shared" si="7"/>
        <v/>
      </c>
      <c r="H82" s="50"/>
      <c r="I82" s="10" t="str">
        <f>IF(サンプル!$B$10="無料",0,"")</f>
        <v/>
      </c>
      <c r="J82" s="12" t="str">
        <f>IF(サンプル!$B$10="無料","サンプル1","")</f>
        <v/>
      </c>
      <c r="K82" s="18"/>
      <c r="L82" s="12" t="str">
        <f>IF(サンプル!$B$10="無料","サン①","")</f>
        <v/>
      </c>
      <c r="M82" s="10" t="str">
        <f>IF(サンプル!$B$10="無料",1,"")</f>
        <v/>
      </c>
      <c r="N82" s="5" t="str">
        <f t="shared" si="6"/>
        <v/>
      </c>
      <c r="O82" s="5" t="str">
        <f t="shared" si="6"/>
        <v/>
      </c>
      <c r="P82" s="5" t="str">
        <f t="shared" si="5"/>
        <v/>
      </c>
      <c r="Q82" s="5" t="str">
        <f t="shared" si="5"/>
        <v/>
      </c>
      <c r="R82" s="5" t="str">
        <f t="shared" si="5"/>
        <v/>
      </c>
      <c r="S82" s="5" t="str">
        <f t="shared" si="5"/>
        <v/>
      </c>
      <c r="T82" s="5" t="str">
        <f t="shared" si="5"/>
        <v/>
      </c>
      <c r="U82" s="5" t="str">
        <f t="shared" si="5"/>
        <v/>
      </c>
      <c r="V82" s="5" t="str">
        <f t="shared" si="5"/>
        <v/>
      </c>
      <c r="W82" s="5" t="str">
        <f t="shared" si="5"/>
        <v/>
      </c>
      <c r="X82" s="5" t="str">
        <f t="shared" si="5"/>
        <v/>
      </c>
      <c r="Y82" s="5" t="str">
        <f t="shared" si="5"/>
        <v/>
      </c>
    </row>
    <row r="83" spans="1:25">
      <c r="A83" s="6">
        <v>80</v>
      </c>
      <c r="B83" s="158" t="str">
        <f>IF(ISBLANK(宅配便入力!B83),"",宅配便入力!B83)</f>
        <v/>
      </c>
      <c r="C83" s="5" t="str">
        <f>IF(ISBLANK(宅配便入力!C83),"",宅配便入力!C83)</f>
        <v/>
      </c>
      <c r="D83" s="5" t="str">
        <f>IF(ISBLANK(宅配便入力!D83),"",宅配便入力!D83)</f>
        <v/>
      </c>
      <c r="E83" s="5" t="str">
        <f>IF(ISBLANK(サンプル!$B$9),"",サンプル!$B$9)</f>
        <v/>
      </c>
      <c r="F83" s="5" t="str">
        <f>IF(サンプル!$B$10="無料",0,IF(サンプル!$B$10="商品半額",宅配便入力!E83/2,IF(サンプル!$B$10="商品同額",宅配便入力!E83,"")))</f>
        <v/>
      </c>
      <c r="G83" s="5" t="str">
        <f t="shared" si="7"/>
        <v/>
      </c>
      <c r="H83" s="50"/>
      <c r="I83" s="10" t="str">
        <f>IF(サンプル!$B$10="無料",0,"")</f>
        <v/>
      </c>
      <c r="J83" s="12" t="str">
        <f>IF(サンプル!$B$10="無料","サンプル1","")</f>
        <v/>
      </c>
      <c r="K83" s="18"/>
      <c r="L83" s="12" t="str">
        <f>IF(サンプル!$B$10="無料","サン①","")</f>
        <v/>
      </c>
      <c r="M83" s="10" t="str">
        <f>IF(サンプル!$B$10="無料",1,"")</f>
        <v/>
      </c>
      <c r="N83" s="5" t="str">
        <f t="shared" si="6"/>
        <v/>
      </c>
      <c r="O83" s="5" t="str">
        <f t="shared" si="6"/>
        <v/>
      </c>
      <c r="P83" s="5" t="str">
        <f t="shared" si="5"/>
        <v/>
      </c>
      <c r="Q83" s="5" t="str">
        <f t="shared" si="5"/>
        <v/>
      </c>
      <c r="R83" s="5" t="str">
        <f t="shared" si="5"/>
        <v/>
      </c>
      <c r="S83" s="5" t="str">
        <f t="shared" si="5"/>
        <v/>
      </c>
      <c r="T83" s="5" t="str">
        <f t="shared" si="5"/>
        <v/>
      </c>
      <c r="U83" s="5" t="str">
        <f t="shared" si="5"/>
        <v/>
      </c>
      <c r="V83" s="5" t="str">
        <f t="shared" ref="P83:Y109" si="8">$G83</f>
        <v/>
      </c>
      <c r="W83" s="5" t="str">
        <f t="shared" si="8"/>
        <v/>
      </c>
      <c r="X83" s="5" t="str">
        <f t="shared" si="8"/>
        <v/>
      </c>
      <c r="Y83" s="5" t="str">
        <f t="shared" si="8"/>
        <v/>
      </c>
    </row>
    <row r="84" spans="1:25">
      <c r="A84" s="6">
        <v>81</v>
      </c>
      <c r="B84" s="158" t="str">
        <f>IF(ISBLANK(宅配便入力!B84),"",宅配便入力!B84)</f>
        <v/>
      </c>
      <c r="C84" s="5" t="str">
        <f>IF(ISBLANK(宅配便入力!C84),"",宅配便入力!C84)</f>
        <v/>
      </c>
      <c r="D84" s="5" t="str">
        <f>IF(ISBLANK(宅配便入力!D84),"",宅配便入力!D84)</f>
        <v/>
      </c>
      <c r="E84" s="5" t="str">
        <f>IF(ISBLANK(サンプル!$B$9),"",サンプル!$B$9)</f>
        <v/>
      </c>
      <c r="F84" s="5" t="str">
        <f>IF(サンプル!$B$10="無料",0,IF(サンプル!$B$10="商品半額",宅配便入力!E84/2,IF(サンプル!$B$10="商品同額",宅配便入力!E84,"")))</f>
        <v/>
      </c>
      <c r="G84" s="5" t="str">
        <f t="shared" si="7"/>
        <v/>
      </c>
      <c r="H84" s="50"/>
      <c r="I84" s="10" t="str">
        <f>IF(サンプル!$B$10="無料",0,"")</f>
        <v/>
      </c>
      <c r="J84" s="12" t="str">
        <f>IF(サンプル!$B$10="無料","サンプル1","")</f>
        <v/>
      </c>
      <c r="K84" s="18"/>
      <c r="L84" s="12" t="str">
        <f>IF(サンプル!$B$10="無料","サン①","")</f>
        <v/>
      </c>
      <c r="M84" s="10" t="str">
        <f>IF(サンプル!$B$10="無料",1,"")</f>
        <v/>
      </c>
      <c r="N84" s="5" t="str">
        <f t="shared" si="6"/>
        <v/>
      </c>
      <c r="O84" s="5" t="str">
        <f t="shared" si="6"/>
        <v/>
      </c>
      <c r="P84" s="5" t="str">
        <f t="shared" si="8"/>
        <v/>
      </c>
      <c r="Q84" s="5" t="str">
        <f t="shared" si="8"/>
        <v/>
      </c>
      <c r="R84" s="5" t="str">
        <f t="shared" si="8"/>
        <v/>
      </c>
      <c r="S84" s="5" t="str">
        <f t="shared" si="8"/>
        <v/>
      </c>
      <c r="T84" s="5" t="str">
        <f t="shared" si="8"/>
        <v/>
      </c>
      <c r="U84" s="5" t="str">
        <f t="shared" si="8"/>
        <v/>
      </c>
      <c r="V84" s="5" t="str">
        <f t="shared" si="8"/>
        <v/>
      </c>
      <c r="W84" s="5" t="str">
        <f t="shared" si="8"/>
        <v/>
      </c>
      <c r="X84" s="5" t="str">
        <f t="shared" si="8"/>
        <v/>
      </c>
      <c r="Y84" s="5" t="str">
        <f t="shared" si="8"/>
        <v/>
      </c>
    </row>
    <row r="85" spans="1:25">
      <c r="A85" s="6">
        <v>82</v>
      </c>
      <c r="B85" s="158" t="str">
        <f>IF(ISBLANK(宅配便入力!B85),"",宅配便入力!B85)</f>
        <v/>
      </c>
      <c r="C85" s="5" t="str">
        <f>IF(ISBLANK(宅配便入力!C85),"",宅配便入力!C85)</f>
        <v/>
      </c>
      <c r="D85" s="5" t="str">
        <f>IF(ISBLANK(宅配便入力!D85),"",宅配便入力!D85)</f>
        <v/>
      </c>
      <c r="E85" s="5" t="str">
        <f>IF(ISBLANK(サンプル!$B$9),"",サンプル!$B$9)</f>
        <v/>
      </c>
      <c r="F85" s="5" t="str">
        <f>IF(サンプル!$B$10="無料",0,IF(サンプル!$B$10="商品半額",宅配便入力!E85/2,IF(サンプル!$B$10="商品同額",宅配便入力!E85,"")))</f>
        <v/>
      </c>
      <c r="G85" s="5" t="str">
        <f t="shared" si="7"/>
        <v/>
      </c>
      <c r="H85" s="50"/>
      <c r="I85" s="10" t="str">
        <f>IF(サンプル!$B$10="無料",0,"")</f>
        <v/>
      </c>
      <c r="J85" s="12" t="str">
        <f>IF(サンプル!$B$10="無料","サンプル1","")</f>
        <v/>
      </c>
      <c r="K85" s="18"/>
      <c r="L85" s="12" t="str">
        <f>IF(サンプル!$B$10="無料","サン①","")</f>
        <v/>
      </c>
      <c r="M85" s="10" t="str">
        <f>IF(サンプル!$B$10="無料",1,"")</f>
        <v/>
      </c>
      <c r="N85" s="5" t="str">
        <f t="shared" si="6"/>
        <v/>
      </c>
      <c r="O85" s="5" t="str">
        <f t="shared" si="6"/>
        <v/>
      </c>
      <c r="P85" s="5" t="str">
        <f t="shared" si="8"/>
        <v/>
      </c>
      <c r="Q85" s="5" t="str">
        <f t="shared" si="8"/>
        <v/>
      </c>
      <c r="R85" s="5" t="str">
        <f t="shared" si="8"/>
        <v/>
      </c>
      <c r="S85" s="5" t="str">
        <f t="shared" si="8"/>
        <v/>
      </c>
      <c r="T85" s="5" t="str">
        <f t="shared" si="8"/>
        <v/>
      </c>
      <c r="U85" s="5" t="str">
        <f t="shared" si="8"/>
        <v/>
      </c>
      <c r="V85" s="5" t="str">
        <f t="shared" si="8"/>
        <v/>
      </c>
      <c r="W85" s="5" t="str">
        <f t="shared" si="8"/>
        <v/>
      </c>
      <c r="X85" s="5" t="str">
        <f t="shared" si="8"/>
        <v/>
      </c>
      <c r="Y85" s="5" t="str">
        <f t="shared" si="8"/>
        <v/>
      </c>
    </row>
    <row r="86" spans="1:25">
      <c r="A86" s="6">
        <v>83</v>
      </c>
      <c r="B86" s="158" t="str">
        <f>IF(ISBLANK(宅配便入力!B86),"",宅配便入力!B86)</f>
        <v/>
      </c>
      <c r="C86" s="5" t="str">
        <f>IF(ISBLANK(宅配便入力!C86),"",宅配便入力!C86)</f>
        <v/>
      </c>
      <c r="D86" s="5" t="str">
        <f>IF(ISBLANK(宅配便入力!D86),"",宅配便入力!D86)</f>
        <v/>
      </c>
      <c r="E86" s="5" t="str">
        <f>IF(ISBLANK(サンプル!$B$9),"",サンプル!$B$9)</f>
        <v/>
      </c>
      <c r="F86" s="5" t="str">
        <f>IF(サンプル!$B$10="無料",0,IF(サンプル!$B$10="商品半額",宅配便入力!E86/2,IF(サンプル!$B$10="商品同額",宅配便入力!E86,"")))</f>
        <v/>
      </c>
      <c r="G86" s="5" t="str">
        <f t="shared" si="7"/>
        <v/>
      </c>
      <c r="H86" s="50"/>
      <c r="I86" s="10" t="str">
        <f>IF(サンプル!$B$10="無料",0,"")</f>
        <v/>
      </c>
      <c r="J86" s="12" t="str">
        <f>IF(サンプル!$B$10="無料","サンプル1","")</f>
        <v/>
      </c>
      <c r="K86" s="18"/>
      <c r="L86" s="12" t="str">
        <f>IF(サンプル!$B$10="無料","サン①","")</f>
        <v/>
      </c>
      <c r="M86" s="10" t="str">
        <f>IF(サンプル!$B$10="無料",1,"")</f>
        <v/>
      </c>
      <c r="N86" s="5" t="str">
        <f t="shared" si="6"/>
        <v/>
      </c>
      <c r="O86" s="5" t="str">
        <f t="shared" si="6"/>
        <v/>
      </c>
      <c r="P86" s="5" t="str">
        <f t="shared" si="8"/>
        <v/>
      </c>
      <c r="Q86" s="5" t="str">
        <f t="shared" si="8"/>
        <v/>
      </c>
      <c r="R86" s="5" t="str">
        <f t="shared" si="8"/>
        <v/>
      </c>
      <c r="S86" s="5" t="str">
        <f t="shared" si="8"/>
        <v/>
      </c>
      <c r="T86" s="5" t="str">
        <f t="shared" si="8"/>
        <v/>
      </c>
      <c r="U86" s="5" t="str">
        <f t="shared" si="8"/>
        <v/>
      </c>
      <c r="V86" s="5" t="str">
        <f t="shared" si="8"/>
        <v/>
      </c>
      <c r="W86" s="5" t="str">
        <f t="shared" si="8"/>
        <v/>
      </c>
      <c r="X86" s="5" t="str">
        <f t="shared" si="8"/>
        <v/>
      </c>
      <c r="Y86" s="5" t="str">
        <f t="shared" si="8"/>
        <v/>
      </c>
    </row>
    <row r="87" spans="1:25">
      <c r="A87" s="6">
        <v>84</v>
      </c>
      <c r="B87" s="158" t="str">
        <f>IF(ISBLANK(宅配便入力!B87),"",宅配便入力!B87)</f>
        <v/>
      </c>
      <c r="C87" s="5" t="str">
        <f>IF(ISBLANK(宅配便入力!C87),"",宅配便入力!C87)</f>
        <v/>
      </c>
      <c r="D87" s="5" t="str">
        <f>IF(ISBLANK(宅配便入力!D87),"",宅配便入力!D87)</f>
        <v/>
      </c>
      <c r="E87" s="5" t="str">
        <f>IF(ISBLANK(サンプル!$B$9),"",サンプル!$B$9)</f>
        <v/>
      </c>
      <c r="F87" s="5" t="str">
        <f>IF(サンプル!$B$10="無料",0,IF(サンプル!$B$10="商品半額",宅配便入力!E87/2,IF(サンプル!$B$10="商品同額",宅配便入力!E87,"")))</f>
        <v/>
      </c>
      <c r="G87" s="5" t="str">
        <f t="shared" si="7"/>
        <v/>
      </c>
      <c r="H87" s="50"/>
      <c r="I87" s="10" t="str">
        <f>IF(サンプル!$B$10="無料",0,"")</f>
        <v/>
      </c>
      <c r="J87" s="12" t="str">
        <f>IF(サンプル!$B$10="無料","サンプル1","")</f>
        <v/>
      </c>
      <c r="K87" s="18"/>
      <c r="L87" s="12" t="str">
        <f>IF(サンプル!$B$10="無料","サン①","")</f>
        <v/>
      </c>
      <c r="M87" s="10" t="str">
        <f>IF(サンプル!$B$10="無料",1,"")</f>
        <v/>
      </c>
      <c r="N87" s="5" t="str">
        <f t="shared" si="6"/>
        <v/>
      </c>
      <c r="O87" s="5" t="str">
        <f t="shared" si="6"/>
        <v/>
      </c>
      <c r="P87" s="5" t="str">
        <f t="shared" si="8"/>
        <v/>
      </c>
      <c r="Q87" s="5" t="str">
        <f t="shared" si="8"/>
        <v/>
      </c>
      <c r="R87" s="5" t="str">
        <f t="shared" si="8"/>
        <v/>
      </c>
      <c r="S87" s="5" t="str">
        <f t="shared" si="8"/>
        <v/>
      </c>
      <c r="T87" s="5" t="str">
        <f t="shared" si="8"/>
        <v/>
      </c>
      <c r="U87" s="5" t="str">
        <f t="shared" si="8"/>
        <v/>
      </c>
      <c r="V87" s="5" t="str">
        <f t="shared" si="8"/>
        <v/>
      </c>
      <c r="W87" s="5" t="str">
        <f t="shared" si="8"/>
        <v/>
      </c>
      <c r="X87" s="5" t="str">
        <f t="shared" si="8"/>
        <v/>
      </c>
      <c r="Y87" s="5" t="str">
        <f t="shared" si="8"/>
        <v/>
      </c>
    </row>
    <row r="88" spans="1:25">
      <c r="A88" s="6">
        <v>85</v>
      </c>
      <c r="B88" s="158" t="str">
        <f>IF(ISBLANK(宅配便入力!B88),"",宅配便入力!B88)</f>
        <v/>
      </c>
      <c r="C88" s="5" t="str">
        <f>IF(ISBLANK(宅配便入力!C88),"",宅配便入力!C88)</f>
        <v/>
      </c>
      <c r="D88" s="5" t="str">
        <f>IF(ISBLANK(宅配便入力!D88),"",宅配便入力!D88)</f>
        <v/>
      </c>
      <c r="E88" s="5" t="str">
        <f>IF(ISBLANK(サンプル!$B$9),"",サンプル!$B$9)</f>
        <v/>
      </c>
      <c r="F88" s="5" t="str">
        <f>IF(サンプル!$B$10="無料",0,IF(サンプル!$B$10="商品半額",宅配便入力!E88/2,IF(サンプル!$B$10="商品同額",宅配便入力!E88,"")))</f>
        <v/>
      </c>
      <c r="G88" s="5" t="str">
        <f t="shared" si="7"/>
        <v/>
      </c>
      <c r="H88" s="50"/>
      <c r="I88" s="10" t="str">
        <f>IF(サンプル!$B$10="無料",0,"")</f>
        <v/>
      </c>
      <c r="J88" s="12" t="str">
        <f>IF(サンプル!$B$10="無料","サンプル1","")</f>
        <v/>
      </c>
      <c r="K88" s="18"/>
      <c r="L88" s="12" t="str">
        <f>IF(サンプル!$B$10="無料","サン①","")</f>
        <v/>
      </c>
      <c r="M88" s="10" t="str">
        <f>IF(サンプル!$B$10="無料",1,"")</f>
        <v/>
      </c>
      <c r="N88" s="5" t="str">
        <f t="shared" si="6"/>
        <v/>
      </c>
      <c r="O88" s="5" t="str">
        <f t="shared" si="6"/>
        <v/>
      </c>
      <c r="P88" s="5" t="str">
        <f t="shared" si="8"/>
        <v/>
      </c>
      <c r="Q88" s="5" t="str">
        <f t="shared" si="8"/>
        <v/>
      </c>
      <c r="R88" s="5" t="str">
        <f t="shared" si="8"/>
        <v/>
      </c>
      <c r="S88" s="5" t="str">
        <f t="shared" si="8"/>
        <v/>
      </c>
      <c r="T88" s="5" t="str">
        <f t="shared" si="8"/>
        <v/>
      </c>
      <c r="U88" s="5" t="str">
        <f t="shared" si="8"/>
        <v/>
      </c>
      <c r="V88" s="5" t="str">
        <f t="shared" si="8"/>
        <v/>
      </c>
      <c r="W88" s="5" t="str">
        <f t="shared" si="8"/>
        <v/>
      </c>
      <c r="X88" s="5" t="str">
        <f t="shared" si="8"/>
        <v/>
      </c>
      <c r="Y88" s="5" t="str">
        <f t="shared" si="8"/>
        <v/>
      </c>
    </row>
    <row r="89" spans="1:25">
      <c r="A89" s="6">
        <v>86</v>
      </c>
      <c r="B89" s="158" t="str">
        <f>IF(ISBLANK(宅配便入力!B89),"",宅配便入力!B89)</f>
        <v/>
      </c>
      <c r="C89" s="5" t="str">
        <f>IF(ISBLANK(宅配便入力!C89),"",宅配便入力!C89)</f>
        <v/>
      </c>
      <c r="D89" s="5" t="str">
        <f>IF(ISBLANK(宅配便入力!D89),"",宅配便入力!D89)</f>
        <v/>
      </c>
      <c r="E89" s="5" t="str">
        <f>IF(ISBLANK(サンプル!$B$9),"",サンプル!$B$9)</f>
        <v/>
      </c>
      <c r="F89" s="5" t="str">
        <f>IF(サンプル!$B$10="無料",0,IF(サンプル!$B$10="商品半額",宅配便入力!E89/2,IF(サンプル!$B$10="商品同額",宅配便入力!E89,"")))</f>
        <v/>
      </c>
      <c r="G89" s="5" t="str">
        <f t="shared" si="7"/>
        <v/>
      </c>
      <c r="H89" s="50"/>
      <c r="I89" s="10" t="str">
        <f>IF(サンプル!$B$10="無料",0,"")</f>
        <v/>
      </c>
      <c r="J89" s="12" t="str">
        <f>IF(サンプル!$B$10="無料","サンプル1","")</f>
        <v/>
      </c>
      <c r="K89" s="18"/>
      <c r="L89" s="12" t="str">
        <f>IF(サンプル!$B$10="無料","サン①","")</f>
        <v/>
      </c>
      <c r="M89" s="10" t="str">
        <f>IF(サンプル!$B$10="無料",1,"")</f>
        <v/>
      </c>
      <c r="N89" s="5" t="str">
        <f t="shared" si="6"/>
        <v/>
      </c>
      <c r="O89" s="5" t="str">
        <f t="shared" si="6"/>
        <v/>
      </c>
      <c r="P89" s="5" t="str">
        <f t="shared" si="8"/>
        <v/>
      </c>
      <c r="Q89" s="5" t="str">
        <f t="shared" si="8"/>
        <v/>
      </c>
      <c r="R89" s="5" t="str">
        <f t="shared" si="8"/>
        <v/>
      </c>
      <c r="S89" s="5" t="str">
        <f t="shared" si="8"/>
        <v/>
      </c>
      <c r="T89" s="5" t="str">
        <f t="shared" si="8"/>
        <v/>
      </c>
      <c r="U89" s="5" t="str">
        <f t="shared" si="8"/>
        <v/>
      </c>
      <c r="V89" s="5" t="str">
        <f t="shared" si="8"/>
        <v/>
      </c>
      <c r="W89" s="5" t="str">
        <f t="shared" si="8"/>
        <v/>
      </c>
      <c r="X89" s="5" t="str">
        <f t="shared" si="8"/>
        <v/>
      </c>
      <c r="Y89" s="5" t="str">
        <f t="shared" si="8"/>
        <v/>
      </c>
    </row>
    <row r="90" spans="1:25">
      <c r="A90" s="6">
        <v>87</v>
      </c>
      <c r="B90" s="158" t="str">
        <f>IF(ISBLANK(宅配便入力!B90),"",宅配便入力!B90)</f>
        <v/>
      </c>
      <c r="C90" s="5" t="str">
        <f>IF(ISBLANK(宅配便入力!C90),"",宅配便入力!C90)</f>
        <v/>
      </c>
      <c r="D90" s="5" t="str">
        <f>IF(ISBLANK(宅配便入力!D90),"",宅配便入力!D90)</f>
        <v/>
      </c>
      <c r="E90" s="5" t="str">
        <f>IF(ISBLANK(サンプル!$B$9),"",サンプル!$B$9)</f>
        <v/>
      </c>
      <c r="F90" s="5" t="str">
        <f>IF(サンプル!$B$10="無料",0,IF(サンプル!$B$10="商品半額",宅配便入力!E90/2,IF(サンプル!$B$10="商品同額",宅配便入力!E90,"")))</f>
        <v/>
      </c>
      <c r="G90" s="5" t="str">
        <f t="shared" si="7"/>
        <v/>
      </c>
      <c r="H90" s="50"/>
      <c r="I90" s="10" t="str">
        <f>IF(サンプル!$B$10="無料",0,"")</f>
        <v/>
      </c>
      <c r="J90" s="12" t="str">
        <f>IF(サンプル!$B$10="無料","サンプル1","")</f>
        <v/>
      </c>
      <c r="K90" s="18"/>
      <c r="L90" s="12" t="str">
        <f>IF(サンプル!$B$10="無料","サン①","")</f>
        <v/>
      </c>
      <c r="M90" s="10" t="str">
        <f>IF(サンプル!$B$10="無料",1,"")</f>
        <v/>
      </c>
      <c r="N90" s="5" t="str">
        <f t="shared" si="6"/>
        <v/>
      </c>
      <c r="O90" s="5" t="str">
        <f t="shared" si="6"/>
        <v/>
      </c>
      <c r="P90" s="5" t="str">
        <f t="shared" si="8"/>
        <v/>
      </c>
      <c r="Q90" s="5" t="str">
        <f t="shared" si="8"/>
        <v/>
      </c>
      <c r="R90" s="5" t="str">
        <f t="shared" si="8"/>
        <v/>
      </c>
      <c r="S90" s="5" t="str">
        <f t="shared" si="8"/>
        <v/>
      </c>
      <c r="T90" s="5" t="str">
        <f t="shared" si="8"/>
        <v/>
      </c>
      <c r="U90" s="5" t="str">
        <f t="shared" si="8"/>
        <v/>
      </c>
      <c r="V90" s="5" t="str">
        <f t="shared" si="8"/>
        <v/>
      </c>
      <c r="W90" s="5" t="str">
        <f t="shared" si="8"/>
        <v/>
      </c>
      <c r="X90" s="5" t="str">
        <f t="shared" si="8"/>
        <v/>
      </c>
      <c r="Y90" s="5" t="str">
        <f t="shared" si="8"/>
        <v/>
      </c>
    </row>
    <row r="91" spans="1:25">
      <c r="A91" s="6">
        <v>88</v>
      </c>
      <c r="B91" s="158" t="str">
        <f>IF(ISBLANK(宅配便入力!B91),"",宅配便入力!B91)</f>
        <v/>
      </c>
      <c r="C91" s="5" t="str">
        <f>IF(ISBLANK(宅配便入力!C91),"",宅配便入力!C91)</f>
        <v/>
      </c>
      <c r="D91" s="5" t="str">
        <f>IF(ISBLANK(宅配便入力!D91),"",宅配便入力!D91)</f>
        <v/>
      </c>
      <c r="E91" s="5" t="str">
        <f>IF(ISBLANK(サンプル!$B$9),"",サンプル!$B$9)</f>
        <v/>
      </c>
      <c r="F91" s="5" t="str">
        <f>IF(サンプル!$B$10="無料",0,IF(サンプル!$B$10="商品半額",宅配便入力!E91/2,IF(サンプル!$B$10="商品同額",宅配便入力!E91,"")))</f>
        <v/>
      </c>
      <c r="G91" s="5" t="str">
        <f t="shared" si="7"/>
        <v/>
      </c>
      <c r="H91" s="50"/>
      <c r="I91" s="10" t="str">
        <f>IF(サンプル!$B$10="無料",0,"")</f>
        <v/>
      </c>
      <c r="J91" s="12" t="str">
        <f>IF(サンプル!$B$10="無料","サンプル1","")</f>
        <v/>
      </c>
      <c r="K91" s="18"/>
      <c r="L91" s="12" t="str">
        <f>IF(サンプル!$B$10="無料","サン①","")</f>
        <v/>
      </c>
      <c r="M91" s="10" t="str">
        <f>IF(サンプル!$B$10="無料",1,"")</f>
        <v/>
      </c>
      <c r="N91" s="5" t="str">
        <f t="shared" ref="N91:O122" si="9">$G91</f>
        <v/>
      </c>
      <c r="O91" s="5" t="str">
        <f t="shared" si="9"/>
        <v/>
      </c>
      <c r="P91" s="5" t="str">
        <f t="shared" si="8"/>
        <v/>
      </c>
      <c r="Q91" s="5" t="str">
        <f t="shared" si="8"/>
        <v/>
      </c>
      <c r="R91" s="5" t="str">
        <f t="shared" si="8"/>
        <v/>
      </c>
      <c r="S91" s="5" t="str">
        <f t="shared" si="8"/>
        <v/>
      </c>
      <c r="T91" s="5" t="str">
        <f t="shared" si="8"/>
        <v/>
      </c>
      <c r="U91" s="5" t="str">
        <f t="shared" si="8"/>
        <v/>
      </c>
      <c r="V91" s="5" t="str">
        <f t="shared" si="8"/>
        <v/>
      </c>
      <c r="W91" s="5" t="str">
        <f t="shared" si="8"/>
        <v/>
      </c>
      <c r="X91" s="5" t="str">
        <f t="shared" si="8"/>
        <v/>
      </c>
      <c r="Y91" s="5" t="str">
        <f t="shared" si="8"/>
        <v/>
      </c>
    </row>
    <row r="92" spans="1:25">
      <c r="A92" s="6">
        <v>89</v>
      </c>
      <c r="B92" s="158" t="str">
        <f>IF(ISBLANK(宅配便入力!B92),"",宅配便入力!B92)</f>
        <v/>
      </c>
      <c r="C92" s="5" t="str">
        <f>IF(ISBLANK(宅配便入力!C92),"",宅配便入力!C92)</f>
        <v/>
      </c>
      <c r="D92" s="5" t="str">
        <f>IF(ISBLANK(宅配便入力!D92),"",宅配便入力!D92)</f>
        <v/>
      </c>
      <c r="E92" s="5" t="str">
        <f>IF(ISBLANK(サンプル!$B$9),"",サンプル!$B$9)</f>
        <v/>
      </c>
      <c r="F92" s="5" t="str">
        <f>IF(サンプル!$B$10="無料",0,IF(サンプル!$B$10="商品半額",宅配便入力!E92/2,IF(サンプル!$B$10="商品同額",宅配便入力!E92,"")))</f>
        <v/>
      </c>
      <c r="G92" s="5" t="str">
        <f t="shared" si="7"/>
        <v/>
      </c>
      <c r="H92" s="50"/>
      <c r="I92" s="10" t="str">
        <f>IF(サンプル!$B$10="無料",0,"")</f>
        <v/>
      </c>
      <c r="J92" s="12" t="str">
        <f>IF(サンプル!$B$10="無料","サンプル1","")</f>
        <v/>
      </c>
      <c r="K92" s="18"/>
      <c r="L92" s="12" t="str">
        <f>IF(サンプル!$B$10="無料","サン①","")</f>
        <v/>
      </c>
      <c r="M92" s="10" t="str">
        <f>IF(サンプル!$B$10="無料",1,"")</f>
        <v/>
      </c>
      <c r="N92" s="5" t="str">
        <f t="shared" si="9"/>
        <v/>
      </c>
      <c r="O92" s="5" t="str">
        <f t="shared" si="9"/>
        <v/>
      </c>
      <c r="P92" s="5" t="str">
        <f t="shared" si="8"/>
        <v/>
      </c>
      <c r="Q92" s="5" t="str">
        <f t="shared" si="8"/>
        <v/>
      </c>
      <c r="R92" s="5" t="str">
        <f t="shared" si="8"/>
        <v/>
      </c>
      <c r="S92" s="5" t="str">
        <f t="shared" si="8"/>
        <v/>
      </c>
      <c r="T92" s="5" t="str">
        <f t="shared" si="8"/>
        <v/>
      </c>
      <c r="U92" s="5" t="str">
        <f t="shared" si="8"/>
        <v/>
      </c>
      <c r="V92" s="5" t="str">
        <f t="shared" si="8"/>
        <v/>
      </c>
      <c r="W92" s="5" t="str">
        <f t="shared" si="8"/>
        <v/>
      </c>
      <c r="X92" s="5" t="str">
        <f t="shared" si="8"/>
        <v/>
      </c>
      <c r="Y92" s="5" t="str">
        <f t="shared" si="8"/>
        <v/>
      </c>
    </row>
    <row r="93" spans="1:25">
      <c r="A93" s="6">
        <v>90</v>
      </c>
      <c r="B93" s="158" t="str">
        <f>IF(ISBLANK(宅配便入力!B93),"",宅配便入力!B93)</f>
        <v/>
      </c>
      <c r="C93" s="5" t="str">
        <f>IF(ISBLANK(宅配便入力!C93),"",宅配便入力!C93)</f>
        <v/>
      </c>
      <c r="D93" s="5" t="str">
        <f>IF(ISBLANK(宅配便入力!D93),"",宅配便入力!D93)</f>
        <v/>
      </c>
      <c r="E93" s="5" t="str">
        <f>IF(ISBLANK(サンプル!$B$9),"",サンプル!$B$9)</f>
        <v/>
      </c>
      <c r="F93" s="5" t="str">
        <f>IF(サンプル!$B$10="無料",0,IF(サンプル!$B$10="商品半額",宅配便入力!E93/2,IF(サンプル!$B$10="商品同額",宅配便入力!E93,"")))</f>
        <v/>
      </c>
      <c r="G93" s="5" t="str">
        <f t="shared" si="7"/>
        <v/>
      </c>
      <c r="H93" s="50"/>
      <c r="I93" s="10" t="str">
        <f>IF(サンプル!$B$10="無料",0,"")</f>
        <v/>
      </c>
      <c r="J93" s="12" t="str">
        <f>IF(サンプル!$B$10="無料","サンプル1","")</f>
        <v/>
      </c>
      <c r="K93" s="18"/>
      <c r="L93" s="12" t="str">
        <f>IF(サンプル!$B$10="無料","サン①","")</f>
        <v/>
      </c>
      <c r="M93" s="10" t="str">
        <f>IF(サンプル!$B$10="無料",1,"")</f>
        <v/>
      </c>
      <c r="N93" s="5" t="str">
        <f t="shared" si="9"/>
        <v/>
      </c>
      <c r="O93" s="5" t="str">
        <f t="shared" si="9"/>
        <v/>
      </c>
      <c r="P93" s="5" t="str">
        <f t="shared" si="8"/>
        <v/>
      </c>
      <c r="Q93" s="5" t="str">
        <f t="shared" si="8"/>
        <v/>
      </c>
      <c r="R93" s="5" t="str">
        <f t="shared" si="8"/>
        <v/>
      </c>
      <c r="S93" s="5" t="str">
        <f t="shared" si="8"/>
        <v/>
      </c>
      <c r="T93" s="5" t="str">
        <f t="shared" si="8"/>
        <v/>
      </c>
      <c r="U93" s="5" t="str">
        <f t="shared" si="8"/>
        <v/>
      </c>
      <c r="V93" s="5" t="str">
        <f t="shared" si="8"/>
        <v/>
      </c>
      <c r="W93" s="5" t="str">
        <f t="shared" si="8"/>
        <v/>
      </c>
      <c r="X93" s="5" t="str">
        <f t="shared" si="8"/>
        <v/>
      </c>
      <c r="Y93" s="5" t="str">
        <f t="shared" si="8"/>
        <v/>
      </c>
    </row>
    <row r="94" spans="1:25">
      <c r="A94" s="6">
        <v>91</v>
      </c>
      <c r="B94" s="158" t="str">
        <f>IF(ISBLANK(宅配便入力!B94),"",宅配便入力!B94)</f>
        <v/>
      </c>
      <c r="C94" s="5" t="str">
        <f>IF(ISBLANK(宅配便入力!C94),"",宅配便入力!C94)</f>
        <v/>
      </c>
      <c r="D94" s="5" t="str">
        <f>IF(ISBLANK(宅配便入力!D94),"",宅配便入力!D94)</f>
        <v/>
      </c>
      <c r="E94" s="5" t="str">
        <f>IF(ISBLANK(サンプル!$B$9),"",サンプル!$B$9)</f>
        <v/>
      </c>
      <c r="F94" s="5" t="str">
        <f>IF(サンプル!$B$10="無料",0,IF(サンプル!$B$10="商品半額",宅配便入力!E94/2,IF(サンプル!$B$10="商品同額",宅配便入力!E94,"")))</f>
        <v/>
      </c>
      <c r="G94" s="5" t="str">
        <f t="shared" si="7"/>
        <v/>
      </c>
      <c r="H94" s="50"/>
      <c r="I94" s="10" t="str">
        <f>IF(サンプル!$B$10="無料",0,"")</f>
        <v/>
      </c>
      <c r="J94" s="12" t="str">
        <f>IF(サンプル!$B$10="無料","サンプル1","")</f>
        <v/>
      </c>
      <c r="K94" s="18"/>
      <c r="L94" s="12" t="str">
        <f>IF(サンプル!$B$10="無料","サン①","")</f>
        <v/>
      </c>
      <c r="M94" s="10" t="str">
        <f>IF(サンプル!$B$10="無料",1,"")</f>
        <v/>
      </c>
      <c r="N94" s="5" t="str">
        <f t="shared" si="9"/>
        <v/>
      </c>
      <c r="O94" s="5" t="str">
        <f t="shared" si="9"/>
        <v/>
      </c>
      <c r="P94" s="5" t="str">
        <f t="shared" si="8"/>
        <v/>
      </c>
      <c r="Q94" s="5" t="str">
        <f t="shared" si="8"/>
        <v/>
      </c>
      <c r="R94" s="5" t="str">
        <f t="shared" si="8"/>
        <v/>
      </c>
      <c r="S94" s="5" t="str">
        <f t="shared" si="8"/>
        <v/>
      </c>
      <c r="T94" s="5" t="str">
        <f t="shared" si="8"/>
        <v/>
      </c>
      <c r="U94" s="5" t="str">
        <f t="shared" si="8"/>
        <v/>
      </c>
      <c r="V94" s="5" t="str">
        <f t="shared" si="8"/>
        <v/>
      </c>
      <c r="W94" s="5" t="str">
        <f t="shared" si="8"/>
        <v/>
      </c>
      <c r="X94" s="5" t="str">
        <f t="shared" si="8"/>
        <v/>
      </c>
      <c r="Y94" s="5" t="str">
        <f t="shared" si="8"/>
        <v/>
      </c>
    </row>
    <row r="95" spans="1:25">
      <c r="A95" s="6">
        <v>92</v>
      </c>
      <c r="B95" s="158" t="str">
        <f>IF(ISBLANK(宅配便入力!B95),"",宅配便入力!B95)</f>
        <v/>
      </c>
      <c r="C95" s="5" t="str">
        <f>IF(ISBLANK(宅配便入力!C95),"",宅配便入力!C95)</f>
        <v/>
      </c>
      <c r="D95" s="5" t="str">
        <f>IF(ISBLANK(宅配便入力!D95),"",宅配便入力!D95)</f>
        <v/>
      </c>
      <c r="E95" s="5" t="str">
        <f>IF(ISBLANK(サンプル!$B$9),"",サンプル!$B$9)</f>
        <v/>
      </c>
      <c r="F95" s="5" t="str">
        <f>IF(サンプル!$B$10="無料",0,IF(サンプル!$B$10="商品半額",宅配便入力!E95/2,IF(サンプル!$B$10="商品同額",宅配便入力!E95,"")))</f>
        <v/>
      </c>
      <c r="G95" s="5" t="str">
        <f t="shared" si="7"/>
        <v/>
      </c>
      <c r="H95" s="50"/>
      <c r="I95" s="10" t="str">
        <f>IF(サンプル!$B$10="無料",0,"")</f>
        <v/>
      </c>
      <c r="J95" s="12" t="str">
        <f>IF(サンプル!$B$10="無料","サンプル1","")</f>
        <v/>
      </c>
      <c r="K95" s="18"/>
      <c r="L95" s="12" t="str">
        <f>IF(サンプル!$B$10="無料","サン①","")</f>
        <v/>
      </c>
      <c r="M95" s="10" t="str">
        <f>IF(サンプル!$B$10="無料",1,"")</f>
        <v/>
      </c>
      <c r="N95" s="5" t="str">
        <f t="shared" si="9"/>
        <v/>
      </c>
      <c r="O95" s="5" t="str">
        <f t="shared" si="9"/>
        <v/>
      </c>
      <c r="P95" s="5" t="str">
        <f t="shared" si="8"/>
        <v/>
      </c>
      <c r="Q95" s="5" t="str">
        <f t="shared" si="8"/>
        <v/>
      </c>
      <c r="R95" s="5" t="str">
        <f t="shared" si="8"/>
        <v/>
      </c>
      <c r="S95" s="5" t="str">
        <f t="shared" si="8"/>
        <v/>
      </c>
      <c r="T95" s="5" t="str">
        <f t="shared" si="8"/>
        <v/>
      </c>
      <c r="U95" s="5" t="str">
        <f t="shared" si="8"/>
        <v/>
      </c>
      <c r="V95" s="5" t="str">
        <f t="shared" si="8"/>
        <v/>
      </c>
      <c r="W95" s="5" t="str">
        <f t="shared" si="8"/>
        <v/>
      </c>
      <c r="X95" s="5" t="str">
        <f t="shared" si="8"/>
        <v/>
      </c>
      <c r="Y95" s="5" t="str">
        <f t="shared" si="8"/>
        <v/>
      </c>
    </row>
    <row r="96" spans="1:25">
      <c r="A96" s="6">
        <v>93</v>
      </c>
      <c r="B96" s="158" t="str">
        <f>IF(ISBLANK(宅配便入力!B96),"",宅配便入力!B96)</f>
        <v/>
      </c>
      <c r="C96" s="5" t="str">
        <f>IF(ISBLANK(宅配便入力!C96),"",宅配便入力!C96)</f>
        <v/>
      </c>
      <c r="D96" s="5" t="str">
        <f>IF(ISBLANK(宅配便入力!D96),"",宅配便入力!D96)</f>
        <v/>
      </c>
      <c r="E96" s="5" t="str">
        <f>IF(ISBLANK(サンプル!$B$9),"",サンプル!$B$9)</f>
        <v/>
      </c>
      <c r="F96" s="5" t="str">
        <f>IF(サンプル!$B$10="無料",0,IF(サンプル!$B$10="商品半額",宅配便入力!E96/2,IF(サンプル!$B$10="商品同額",宅配便入力!E96,"")))</f>
        <v/>
      </c>
      <c r="G96" s="5" t="str">
        <f t="shared" si="7"/>
        <v/>
      </c>
      <c r="H96" s="50"/>
      <c r="I96" s="10" t="str">
        <f>IF(サンプル!$B$10="無料",0,"")</f>
        <v/>
      </c>
      <c r="J96" s="12" t="str">
        <f>IF(サンプル!$B$10="無料","サンプル1","")</f>
        <v/>
      </c>
      <c r="K96" s="18"/>
      <c r="L96" s="12" t="str">
        <f>IF(サンプル!$B$10="無料","サン①","")</f>
        <v/>
      </c>
      <c r="M96" s="10" t="str">
        <f>IF(サンプル!$B$10="無料",1,"")</f>
        <v/>
      </c>
      <c r="N96" s="5" t="str">
        <f t="shared" si="9"/>
        <v/>
      </c>
      <c r="O96" s="5" t="str">
        <f t="shared" si="9"/>
        <v/>
      </c>
      <c r="P96" s="5" t="str">
        <f t="shared" si="8"/>
        <v/>
      </c>
      <c r="Q96" s="5" t="str">
        <f t="shared" si="8"/>
        <v/>
      </c>
      <c r="R96" s="5" t="str">
        <f t="shared" si="8"/>
        <v/>
      </c>
      <c r="S96" s="5" t="str">
        <f t="shared" si="8"/>
        <v/>
      </c>
      <c r="T96" s="5" t="str">
        <f t="shared" si="8"/>
        <v/>
      </c>
      <c r="U96" s="5" t="str">
        <f t="shared" si="8"/>
        <v/>
      </c>
      <c r="V96" s="5" t="str">
        <f t="shared" si="8"/>
        <v/>
      </c>
      <c r="W96" s="5" t="str">
        <f t="shared" si="8"/>
        <v/>
      </c>
      <c r="X96" s="5" t="str">
        <f t="shared" si="8"/>
        <v/>
      </c>
      <c r="Y96" s="5" t="str">
        <f t="shared" si="8"/>
        <v/>
      </c>
    </row>
    <row r="97" spans="1:25">
      <c r="A97" s="6">
        <v>94</v>
      </c>
      <c r="B97" s="158" t="str">
        <f>IF(ISBLANK(宅配便入力!B97),"",宅配便入力!B97)</f>
        <v/>
      </c>
      <c r="C97" s="5" t="str">
        <f>IF(ISBLANK(宅配便入力!C97),"",宅配便入力!C97)</f>
        <v/>
      </c>
      <c r="D97" s="5" t="str">
        <f>IF(ISBLANK(宅配便入力!D97),"",宅配便入力!D97)</f>
        <v/>
      </c>
      <c r="E97" s="5" t="str">
        <f>IF(ISBLANK(サンプル!$B$9),"",サンプル!$B$9)</f>
        <v/>
      </c>
      <c r="F97" s="5" t="str">
        <f>IF(サンプル!$B$10="無料",0,IF(サンプル!$B$10="商品半額",宅配便入力!E97/2,IF(サンプル!$B$10="商品同額",宅配便入力!E97,"")))</f>
        <v/>
      </c>
      <c r="G97" s="5" t="str">
        <f t="shared" si="7"/>
        <v/>
      </c>
      <c r="H97" s="50"/>
      <c r="I97" s="10" t="str">
        <f>IF(サンプル!$B$10="無料",0,"")</f>
        <v/>
      </c>
      <c r="J97" s="12" t="str">
        <f>IF(サンプル!$B$10="無料","サンプル1","")</f>
        <v/>
      </c>
      <c r="K97" s="18"/>
      <c r="L97" s="12" t="str">
        <f>IF(サンプル!$B$10="無料","サン①","")</f>
        <v/>
      </c>
      <c r="M97" s="10" t="str">
        <f>IF(サンプル!$B$10="無料",1,"")</f>
        <v/>
      </c>
      <c r="N97" s="5" t="str">
        <f t="shared" si="9"/>
        <v/>
      </c>
      <c r="O97" s="5" t="str">
        <f t="shared" si="9"/>
        <v/>
      </c>
      <c r="P97" s="5" t="str">
        <f t="shared" si="8"/>
        <v/>
      </c>
      <c r="Q97" s="5" t="str">
        <f t="shared" si="8"/>
        <v/>
      </c>
      <c r="R97" s="5" t="str">
        <f t="shared" si="8"/>
        <v/>
      </c>
      <c r="S97" s="5" t="str">
        <f t="shared" si="8"/>
        <v/>
      </c>
      <c r="T97" s="5" t="str">
        <f t="shared" si="8"/>
        <v/>
      </c>
      <c r="U97" s="5" t="str">
        <f t="shared" si="8"/>
        <v/>
      </c>
      <c r="V97" s="5" t="str">
        <f t="shared" si="8"/>
        <v/>
      </c>
      <c r="W97" s="5" t="str">
        <f t="shared" si="8"/>
        <v/>
      </c>
      <c r="X97" s="5" t="str">
        <f t="shared" si="8"/>
        <v/>
      </c>
      <c r="Y97" s="5" t="str">
        <f t="shared" si="8"/>
        <v/>
      </c>
    </row>
    <row r="98" spans="1:25">
      <c r="A98" s="6">
        <v>95</v>
      </c>
      <c r="B98" s="158" t="str">
        <f>IF(ISBLANK(宅配便入力!B98),"",宅配便入力!B98)</f>
        <v/>
      </c>
      <c r="C98" s="5" t="str">
        <f>IF(ISBLANK(宅配便入力!C98),"",宅配便入力!C98)</f>
        <v/>
      </c>
      <c r="D98" s="5" t="str">
        <f>IF(ISBLANK(宅配便入力!D98),"",宅配便入力!D98)</f>
        <v/>
      </c>
      <c r="E98" s="5" t="str">
        <f>IF(ISBLANK(サンプル!$B$9),"",サンプル!$B$9)</f>
        <v/>
      </c>
      <c r="F98" s="5" t="str">
        <f>IF(サンプル!$B$10="無料",0,IF(サンプル!$B$10="商品半額",宅配便入力!E98/2,IF(サンプル!$B$10="商品同額",宅配便入力!E98,"")))</f>
        <v/>
      </c>
      <c r="G98" s="5" t="str">
        <f t="shared" si="7"/>
        <v/>
      </c>
      <c r="H98" s="50"/>
      <c r="I98" s="10" t="str">
        <f>IF(サンプル!$B$10="無料",0,"")</f>
        <v/>
      </c>
      <c r="J98" s="12" t="str">
        <f>IF(サンプル!$B$10="無料","サンプル1","")</f>
        <v/>
      </c>
      <c r="K98" s="18"/>
      <c r="L98" s="12" t="str">
        <f>IF(サンプル!$B$10="無料","サン①","")</f>
        <v/>
      </c>
      <c r="M98" s="10" t="str">
        <f>IF(サンプル!$B$10="無料",1,"")</f>
        <v/>
      </c>
      <c r="N98" s="5" t="str">
        <f t="shared" si="9"/>
        <v/>
      </c>
      <c r="O98" s="5" t="str">
        <f t="shared" si="9"/>
        <v/>
      </c>
      <c r="P98" s="5" t="str">
        <f t="shared" si="8"/>
        <v/>
      </c>
      <c r="Q98" s="5" t="str">
        <f t="shared" si="8"/>
        <v/>
      </c>
      <c r="R98" s="5" t="str">
        <f t="shared" si="8"/>
        <v/>
      </c>
      <c r="S98" s="5" t="str">
        <f t="shared" si="8"/>
        <v/>
      </c>
      <c r="T98" s="5" t="str">
        <f t="shared" si="8"/>
        <v/>
      </c>
      <c r="U98" s="5" t="str">
        <f t="shared" si="8"/>
        <v/>
      </c>
      <c r="V98" s="5" t="str">
        <f t="shared" si="8"/>
        <v/>
      </c>
      <c r="W98" s="5" t="str">
        <f t="shared" si="8"/>
        <v/>
      </c>
      <c r="X98" s="5" t="str">
        <f t="shared" si="8"/>
        <v/>
      </c>
      <c r="Y98" s="5" t="str">
        <f t="shared" si="8"/>
        <v/>
      </c>
    </row>
    <row r="99" spans="1:25">
      <c r="A99" s="6">
        <v>96</v>
      </c>
      <c r="B99" s="158" t="str">
        <f>IF(ISBLANK(宅配便入力!B99),"",宅配便入力!B99)</f>
        <v/>
      </c>
      <c r="C99" s="5" t="str">
        <f>IF(ISBLANK(宅配便入力!C99),"",宅配便入力!C99)</f>
        <v/>
      </c>
      <c r="D99" s="5" t="str">
        <f>IF(ISBLANK(宅配便入力!D99),"",宅配便入力!D99)</f>
        <v/>
      </c>
      <c r="E99" s="5" t="str">
        <f>IF(ISBLANK(サンプル!$B$9),"",サンプル!$B$9)</f>
        <v/>
      </c>
      <c r="F99" s="5" t="str">
        <f>IF(サンプル!$B$10="無料",0,IF(サンプル!$B$10="商品半額",宅配便入力!E99/2,IF(サンプル!$B$10="商品同額",宅配便入力!E99,"")))</f>
        <v/>
      </c>
      <c r="G99" s="5" t="str">
        <f t="shared" si="7"/>
        <v/>
      </c>
      <c r="H99" s="50"/>
      <c r="I99" s="10" t="str">
        <f>IF(サンプル!$B$10="無料",0,"")</f>
        <v/>
      </c>
      <c r="J99" s="12" t="str">
        <f>IF(サンプル!$B$10="無料","サンプル1","")</f>
        <v/>
      </c>
      <c r="K99" s="18"/>
      <c r="L99" s="12" t="str">
        <f>IF(サンプル!$B$10="無料","サン①","")</f>
        <v/>
      </c>
      <c r="M99" s="10" t="str">
        <f>IF(サンプル!$B$10="無料",1,"")</f>
        <v/>
      </c>
      <c r="N99" s="5" t="str">
        <f t="shared" si="9"/>
        <v/>
      </c>
      <c r="O99" s="5" t="str">
        <f t="shared" si="9"/>
        <v/>
      </c>
      <c r="P99" s="5" t="str">
        <f t="shared" si="8"/>
        <v/>
      </c>
      <c r="Q99" s="5" t="str">
        <f t="shared" si="8"/>
        <v/>
      </c>
      <c r="R99" s="5" t="str">
        <f t="shared" si="8"/>
        <v/>
      </c>
      <c r="S99" s="5" t="str">
        <f t="shared" si="8"/>
        <v/>
      </c>
      <c r="T99" s="5" t="str">
        <f t="shared" si="8"/>
        <v/>
      </c>
      <c r="U99" s="5" t="str">
        <f t="shared" si="8"/>
        <v/>
      </c>
      <c r="V99" s="5" t="str">
        <f t="shared" si="8"/>
        <v/>
      </c>
      <c r="W99" s="5" t="str">
        <f t="shared" si="8"/>
        <v/>
      </c>
      <c r="X99" s="5" t="str">
        <f t="shared" si="8"/>
        <v/>
      </c>
      <c r="Y99" s="5" t="str">
        <f t="shared" si="8"/>
        <v/>
      </c>
    </row>
    <row r="100" spans="1:25">
      <c r="A100" s="6">
        <v>97</v>
      </c>
      <c r="B100" s="158" t="str">
        <f>IF(ISBLANK(宅配便入力!B100),"",宅配便入力!B100)</f>
        <v/>
      </c>
      <c r="C100" s="5" t="str">
        <f>IF(ISBLANK(宅配便入力!C100),"",宅配便入力!C100)</f>
        <v/>
      </c>
      <c r="D100" s="5" t="str">
        <f>IF(ISBLANK(宅配便入力!D100),"",宅配便入力!D100)</f>
        <v/>
      </c>
      <c r="E100" s="5" t="str">
        <f>IF(ISBLANK(サンプル!$B$9),"",サンプル!$B$9)</f>
        <v/>
      </c>
      <c r="F100" s="5" t="str">
        <f>IF(サンプル!$B$10="無料",0,IF(サンプル!$B$10="商品半額",宅配便入力!E100/2,IF(サンプル!$B$10="商品同額",宅配便入力!E100,"")))</f>
        <v/>
      </c>
      <c r="G100" s="5" t="str">
        <f t="shared" si="7"/>
        <v/>
      </c>
      <c r="H100" s="50"/>
      <c r="I100" s="10" t="str">
        <f>IF(サンプル!$B$10="無料",0,"")</f>
        <v/>
      </c>
      <c r="J100" s="12" t="str">
        <f>IF(サンプル!$B$10="無料","サンプル1","")</f>
        <v/>
      </c>
      <c r="K100" s="18"/>
      <c r="L100" s="12" t="str">
        <f>IF(サンプル!$B$10="無料","サン①","")</f>
        <v/>
      </c>
      <c r="M100" s="10" t="str">
        <f>IF(サンプル!$B$10="無料",1,"")</f>
        <v/>
      </c>
      <c r="N100" s="5" t="str">
        <f t="shared" si="9"/>
        <v/>
      </c>
      <c r="O100" s="5" t="str">
        <f t="shared" si="9"/>
        <v/>
      </c>
      <c r="P100" s="5" t="str">
        <f t="shared" si="8"/>
        <v/>
      </c>
      <c r="Q100" s="5" t="str">
        <f t="shared" si="8"/>
        <v/>
      </c>
      <c r="R100" s="5" t="str">
        <f t="shared" si="8"/>
        <v/>
      </c>
      <c r="S100" s="5" t="str">
        <f t="shared" si="8"/>
        <v/>
      </c>
      <c r="T100" s="5" t="str">
        <f t="shared" si="8"/>
        <v/>
      </c>
      <c r="U100" s="5" t="str">
        <f t="shared" si="8"/>
        <v/>
      </c>
      <c r="V100" s="5" t="str">
        <f t="shared" si="8"/>
        <v/>
      </c>
      <c r="W100" s="5" t="str">
        <f t="shared" si="8"/>
        <v/>
      </c>
      <c r="X100" s="5" t="str">
        <f t="shared" si="8"/>
        <v/>
      </c>
      <c r="Y100" s="5" t="str">
        <f t="shared" si="8"/>
        <v/>
      </c>
    </row>
    <row r="101" spans="1:25">
      <c r="A101" s="6">
        <v>98</v>
      </c>
      <c r="B101" s="158" t="str">
        <f>IF(ISBLANK(宅配便入力!B101),"",宅配便入力!B101)</f>
        <v/>
      </c>
      <c r="C101" s="5" t="str">
        <f>IF(ISBLANK(宅配便入力!C101),"",宅配便入力!C101)</f>
        <v/>
      </c>
      <c r="D101" s="5" t="str">
        <f>IF(ISBLANK(宅配便入力!D101),"",宅配便入力!D101)</f>
        <v/>
      </c>
      <c r="E101" s="5" t="str">
        <f>IF(ISBLANK(サンプル!$B$9),"",サンプル!$B$9)</f>
        <v/>
      </c>
      <c r="F101" s="5" t="str">
        <f>IF(サンプル!$B$10="無料",0,IF(サンプル!$B$10="商品半額",宅配便入力!E101/2,IF(サンプル!$B$10="商品同額",宅配便入力!E101,"")))</f>
        <v/>
      </c>
      <c r="G101" s="5" t="str">
        <f t="shared" si="7"/>
        <v/>
      </c>
      <c r="H101" s="50"/>
      <c r="I101" s="10" t="str">
        <f>IF(サンプル!$B$10="無料",0,"")</f>
        <v/>
      </c>
      <c r="J101" s="12" t="str">
        <f>IF(サンプル!$B$10="無料","サンプル1","")</f>
        <v/>
      </c>
      <c r="K101" s="18"/>
      <c r="L101" s="12" t="str">
        <f>IF(サンプル!$B$10="無料","サン①","")</f>
        <v/>
      </c>
      <c r="M101" s="10" t="str">
        <f>IF(サンプル!$B$10="無料",1,"")</f>
        <v/>
      </c>
      <c r="N101" s="5" t="str">
        <f t="shared" si="9"/>
        <v/>
      </c>
      <c r="O101" s="5" t="str">
        <f t="shared" si="9"/>
        <v/>
      </c>
      <c r="P101" s="5" t="str">
        <f t="shared" si="8"/>
        <v/>
      </c>
      <c r="Q101" s="5" t="str">
        <f t="shared" si="8"/>
        <v/>
      </c>
      <c r="R101" s="5" t="str">
        <f t="shared" si="8"/>
        <v/>
      </c>
      <c r="S101" s="5" t="str">
        <f t="shared" si="8"/>
        <v/>
      </c>
      <c r="T101" s="5" t="str">
        <f t="shared" si="8"/>
        <v/>
      </c>
      <c r="U101" s="5" t="str">
        <f t="shared" si="8"/>
        <v/>
      </c>
      <c r="V101" s="5" t="str">
        <f t="shared" si="8"/>
        <v/>
      </c>
      <c r="W101" s="5" t="str">
        <f t="shared" si="8"/>
        <v/>
      </c>
      <c r="X101" s="5" t="str">
        <f t="shared" si="8"/>
        <v/>
      </c>
      <c r="Y101" s="5" t="str">
        <f t="shared" si="8"/>
        <v/>
      </c>
    </row>
    <row r="102" spans="1:25">
      <c r="A102" s="6">
        <v>99</v>
      </c>
      <c r="B102" s="158" t="str">
        <f>IF(ISBLANK(宅配便入力!B102),"",宅配便入力!B102)</f>
        <v/>
      </c>
      <c r="C102" s="5" t="str">
        <f>IF(ISBLANK(宅配便入力!C102),"",宅配便入力!C102)</f>
        <v/>
      </c>
      <c r="D102" s="5" t="str">
        <f>IF(ISBLANK(宅配便入力!D102),"",宅配便入力!D102)</f>
        <v/>
      </c>
      <c r="E102" s="5" t="str">
        <f>IF(ISBLANK(サンプル!$B$9),"",サンプル!$B$9)</f>
        <v/>
      </c>
      <c r="F102" s="5" t="str">
        <f>IF(サンプル!$B$10="無料",0,IF(サンプル!$B$10="商品半額",宅配便入力!E102/2,IF(サンプル!$B$10="商品同額",宅配便入力!E102,"")))</f>
        <v/>
      </c>
      <c r="G102" s="5" t="str">
        <f t="shared" si="7"/>
        <v/>
      </c>
      <c r="H102" s="50"/>
      <c r="I102" s="10" t="str">
        <f>IF(サンプル!$B$10="無料",0,"")</f>
        <v/>
      </c>
      <c r="J102" s="12" t="str">
        <f>IF(サンプル!$B$10="無料","サンプル1","")</f>
        <v/>
      </c>
      <c r="K102" s="18"/>
      <c r="L102" s="12" t="str">
        <f>IF(サンプル!$B$10="無料","サン①","")</f>
        <v/>
      </c>
      <c r="M102" s="10" t="str">
        <f>IF(サンプル!$B$10="無料",1,"")</f>
        <v/>
      </c>
      <c r="N102" s="5" t="str">
        <f t="shared" si="9"/>
        <v/>
      </c>
      <c r="O102" s="5" t="str">
        <f t="shared" si="9"/>
        <v/>
      </c>
      <c r="P102" s="5" t="str">
        <f t="shared" si="8"/>
        <v/>
      </c>
      <c r="Q102" s="5" t="str">
        <f t="shared" si="8"/>
        <v/>
      </c>
      <c r="R102" s="5" t="str">
        <f t="shared" si="8"/>
        <v/>
      </c>
      <c r="S102" s="5" t="str">
        <f t="shared" si="8"/>
        <v/>
      </c>
      <c r="T102" s="5" t="str">
        <f t="shared" si="8"/>
        <v/>
      </c>
      <c r="U102" s="5" t="str">
        <f t="shared" si="8"/>
        <v/>
      </c>
      <c r="V102" s="5" t="str">
        <f t="shared" si="8"/>
        <v/>
      </c>
      <c r="W102" s="5" t="str">
        <f t="shared" si="8"/>
        <v/>
      </c>
      <c r="X102" s="5" t="str">
        <f t="shared" si="8"/>
        <v/>
      </c>
      <c r="Y102" s="5" t="str">
        <f t="shared" si="8"/>
        <v/>
      </c>
    </row>
    <row r="103" spans="1:25">
      <c r="A103" s="6">
        <v>100</v>
      </c>
      <c r="B103" s="158" t="str">
        <f>IF(ISBLANK(宅配便入力!B103),"",宅配便入力!B103)</f>
        <v/>
      </c>
      <c r="C103" s="5" t="str">
        <f>IF(ISBLANK(宅配便入力!C103),"",宅配便入力!C103)</f>
        <v/>
      </c>
      <c r="D103" s="5" t="str">
        <f>IF(ISBLANK(宅配便入力!D103),"",宅配便入力!D103)</f>
        <v/>
      </c>
      <c r="E103" s="5" t="str">
        <f>IF(ISBLANK(サンプル!$B$9),"",サンプル!$B$9)</f>
        <v/>
      </c>
      <c r="F103" s="5" t="str">
        <f>IF(サンプル!$B$10="無料",0,IF(サンプル!$B$10="商品半額",宅配便入力!E103/2,IF(サンプル!$B$10="商品同額",宅配便入力!E103,"")))</f>
        <v/>
      </c>
      <c r="G103" s="5" t="str">
        <f t="shared" si="7"/>
        <v/>
      </c>
      <c r="H103" s="50"/>
      <c r="I103" s="10" t="str">
        <f>IF(サンプル!$B$10="無料",0,"")</f>
        <v/>
      </c>
      <c r="J103" s="12" t="str">
        <f>IF(サンプル!$B$10="無料","サンプル1","")</f>
        <v/>
      </c>
      <c r="K103" s="18"/>
      <c r="L103" s="12" t="str">
        <f>IF(サンプル!$B$10="無料","サン①","")</f>
        <v/>
      </c>
      <c r="M103" s="10" t="str">
        <f>IF(サンプル!$B$10="無料",1,"")</f>
        <v/>
      </c>
      <c r="N103" s="5" t="str">
        <f t="shared" si="9"/>
        <v/>
      </c>
      <c r="O103" s="5" t="str">
        <f t="shared" si="9"/>
        <v/>
      </c>
      <c r="P103" s="5" t="str">
        <f t="shared" si="8"/>
        <v/>
      </c>
      <c r="Q103" s="5" t="str">
        <f t="shared" si="8"/>
        <v/>
      </c>
      <c r="R103" s="5" t="str">
        <f t="shared" si="8"/>
        <v/>
      </c>
      <c r="S103" s="5" t="str">
        <f t="shared" si="8"/>
        <v/>
      </c>
      <c r="T103" s="5" t="str">
        <f t="shared" si="8"/>
        <v/>
      </c>
      <c r="U103" s="5" t="str">
        <f t="shared" si="8"/>
        <v/>
      </c>
      <c r="V103" s="5" t="str">
        <f t="shared" si="8"/>
        <v/>
      </c>
      <c r="W103" s="5" t="str">
        <f t="shared" si="8"/>
        <v/>
      </c>
      <c r="X103" s="5" t="str">
        <f t="shared" si="8"/>
        <v/>
      </c>
      <c r="Y103" s="5" t="str">
        <f t="shared" si="8"/>
        <v/>
      </c>
    </row>
    <row r="104" spans="1:25">
      <c r="A104" s="6">
        <v>101</v>
      </c>
      <c r="B104" s="158" t="str">
        <f>IF(ISBLANK(宅配便入力!B104),"",宅配便入力!B104)</f>
        <v/>
      </c>
      <c r="C104" s="5" t="str">
        <f>IF(ISBLANK(宅配便入力!C104),"",宅配便入力!C104)</f>
        <v/>
      </c>
      <c r="D104" s="5" t="str">
        <f>IF(ISBLANK(宅配便入力!D104),"",宅配便入力!D104)</f>
        <v/>
      </c>
      <c r="E104" s="5" t="str">
        <f>IF(ISBLANK(サンプル!$B$9),"",サンプル!$B$9)</f>
        <v/>
      </c>
      <c r="F104" s="5" t="str">
        <f>IF(サンプル!$B$10="無料",0,IF(サンプル!$B$10="商品半額",宅配便入力!E104/2,IF(サンプル!$B$10="商品同額",宅配便入力!E104,"")))</f>
        <v/>
      </c>
      <c r="G104" s="5" t="str">
        <f t="shared" si="7"/>
        <v/>
      </c>
      <c r="H104" s="50"/>
      <c r="I104" s="10" t="str">
        <f>IF(サンプル!$B$10="無料",0,"")</f>
        <v/>
      </c>
      <c r="J104" s="12" t="str">
        <f>IF(サンプル!$B$10="無料","サンプル1","")</f>
        <v/>
      </c>
      <c r="K104" s="18"/>
      <c r="L104" s="12" t="str">
        <f>IF(サンプル!$B$10="無料","サン①","")</f>
        <v/>
      </c>
      <c r="M104" s="10" t="str">
        <f>IF(サンプル!$B$10="無料",1,"")</f>
        <v/>
      </c>
      <c r="N104" s="5" t="str">
        <f t="shared" si="9"/>
        <v/>
      </c>
      <c r="O104" s="5" t="str">
        <f t="shared" si="9"/>
        <v/>
      </c>
      <c r="P104" s="5" t="str">
        <f t="shared" si="8"/>
        <v/>
      </c>
      <c r="Q104" s="5" t="str">
        <f t="shared" si="8"/>
        <v/>
      </c>
      <c r="R104" s="5" t="str">
        <f t="shared" si="8"/>
        <v/>
      </c>
      <c r="S104" s="5" t="str">
        <f t="shared" si="8"/>
        <v/>
      </c>
      <c r="T104" s="5" t="str">
        <f t="shared" si="8"/>
        <v/>
      </c>
      <c r="U104" s="5" t="str">
        <f t="shared" si="8"/>
        <v/>
      </c>
      <c r="V104" s="5" t="str">
        <f t="shared" si="8"/>
        <v/>
      </c>
      <c r="W104" s="5" t="str">
        <f t="shared" si="8"/>
        <v/>
      </c>
      <c r="X104" s="5" t="str">
        <f t="shared" si="8"/>
        <v/>
      </c>
      <c r="Y104" s="5" t="str">
        <f t="shared" si="8"/>
        <v/>
      </c>
    </row>
    <row r="105" spans="1:25">
      <c r="A105" s="6">
        <v>102</v>
      </c>
      <c r="B105" s="158" t="str">
        <f>IF(ISBLANK(宅配便入力!B105),"",宅配便入力!B105)</f>
        <v/>
      </c>
      <c r="C105" s="5" t="str">
        <f>IF(ISBLANK(宅配便入力!C105),"",宅配便入力!C105)</f>
        <v/>
      </c>
      <c r="D105" s="5" t="str">
        <f>IF(ISBLANK(宅配便入力!D105),"",宅配便入力!D105)</f>
        <v/>
      </c>
      <c r="E105" s="5" t="str">
        <f>IF(ISBLANK(サンプル!$B$9),"",サンプル!$B$9)</f>
        <v/>
      </c>
      <c r="F105" s="5" t="str">
        <f>IF(サンプル!$B$10="無料",0,IF(サンプル!$B$10="商品半額",宅配便入力!E105/2,IF(サンプル!$B$10="商品同額",宅配便入力!E105,"")))</f>
        <v/>
      </c>
      <c r="G105" s="5" t="str">
        <f t="shared" si="7"/>
        <v/>
      </c>
      <c r="H105" s="50"/>
      <c r="I105" s="10" t="str">
        <f>IF(サンプル!$B$10="無料",0,"")</f>
        <v/>
      </c>
      <c r="J105" s="12" t="str">
        <f>IF(サンプル!$B$10="無料","サンプル1","")</f>
        <v/>
      </c>
      <c r="K105" s="18"/>
      <c r="L105" s="12" t="str">
        <f>IF(サンプル!$B$10="無料","サン①","")</f>
        <v/>
      </c>
      <c r="M105" s="10" t="str">
        <f>IF(サンプル!$B$10="無料",1,"")</f>
        <v/>
      </c>
      <c r="N105" s="5" t="str">
        <f t="shared" si="9"/>
        <v/>
      </c>
      <c r="O105" s="5" t="str">
        <f t="shared" si="9"/>
        <v/>
      </c>
      <c r="P105" s="5" t="str">
        <f t="shared" si="8"/>
        <v/>
      </c>
      <c r="Q105" s="5" t="str">
        <f t="shared" si="8"/>
        <v/>
      </c>
      <c r="R105" s="5" t="str">
        <f t="shared" si="8"/>
        <v/>
      </c>
      <c r="S105" s="5" t="str">
        <f t="shared" si="8"/>
        <v/>
      </c>
      <c r="T105" s="5" t="str">
        <f t="shared" si="8"/>
        <v/>
      </c>
      <c r="U105" s="5" t="str">
        <f t="shared" si="8"/>
        <v/>
      </c>
      <c r="V105" s="5" t="str">
        <f t="shared" si="8"/>
        <v/>
      </c>
      <c r="W105" s="5" t="str">
        <f t="shared" si="8"/>
        <v/>
      </c>
      <c r="X105" s="5" t="str">
        <f t="shared" si="8"/>
        <v/>
      </c>
      <c r="Y105" s="5" t="str">
        <f t="shared" si="8"/>
        <v/>
      </c>
    </row>
    <row r="106" spans="1:25">
      <c r="A106" s="6">
        <v>103</v>
      </c>
      <c r="B106" s="158" t="str">
        <f>IF(ISBLANK(宅配便入力!B106),"",宅配便入力!B106)</f>
        <v/>
      </c>
      <c r="C106" s="5" t="str">
        <f>IF(ISBLANK(宅配便入力!C106),"",宅配便入力!C106)</f>
        <v/>
      </c>
      <c r="D106" s="5" t="str">
        <f>IF(ISBLANK(宅配便入力!D106),"",宅配便入力!D106)</f>
        <v/>
      </c>
      <c r="E106" s="5" t="str">
        <f>IF(ISBLANK(サンプル!$B$9),"",サンプル!$B$9)</f>
        <v/>
      </c>
      <c r="F106" s="5" t="str">
        <f>IF(サンプル!$B$10="無料",0,IF(サンプル!$B$10="商品半額",宅配便入力!E106/2,IF(サンプル!$B$10="商品同額",宅配便入力!E106,"")))</f>
        <v/>
      </c>
      <c r="G106" s="5" t="str">
        <f t="shared" si="7"/>
        <v/>
      </c>
      <c r="H106" s="50"/>
      <c r="I106" s="10" t="str">
        <f>IF(サンプル!$B$10="無料",0,"")</f>
        <v/>
      </c>
      <c r="J106" s="12" t="str">
        <f>IF(サンプル!$B$10="無料","サンプル1","")</f>
        <v/>
      </c>
      <c r="K106" s="18"/>
      <c r="L106" s="12" t="str">
        <f>IF(サンプル!$B$10="無料","サン①","")</f>
        <v/>
      </c>
      <c r="M106" s="10" t="str">
        <f>IF(サンプル!$B$10="無料",1,"")</f>
        <v/>
      </c>
      <c r="N106" s="5" t="str">
        <f t="shared" si="9"/>
        <v/>
      </c>
      <c r="O106" s="5" t="str">
        <f t="shared" si="9"/>
        <v/>
      </c>
      <c r="P106" s="5" t="str">
        <f t="shared" si="8"/>
        <v/>
      </c>
      <c r="Q106" s="5" t="str">
        <f t="shared" si="8"/>
        <v/>
      </c>
      <c r="R106" s="5" t="str">
        <f t="shared" si="8"/>
        <v/>
      </c>
      <c r="S106" s="5" t="str">
        <f t="shared" si="8"/>
        <v/>
      </c>
      <c r="T106" s="5" t="str">
        <f t="shared" si="8"/>
        <v/>
      </c>
      <c r="U106" s="5" t="str">
        <f t="shared" si="8"/>
        <v/>
      </c>
      <c r="V106" s="5" t="str">
        <f t="shared" si="8"/>
        <v/>
      </c>
      <c r="W106" s="5" t="str">
        <f t="shared" si="8"/>
        <v/>
      </c>
      <c r="X106" s="5" t="str">
        <f t="shared" si="8"/>
        <v/>
      </c>
      <c r="Y106" s="5" t="str">
        <f t="shared" si="8"/>
        <v/>
      </c>
    </row>
    <row r="107" spans="1:25">
      <c r="A107" s="6">
        <v>104</v>
      </c>
      <c r="B107" s="158" t="str">
        <f>IF(ISBLANK(宅配便入力!B107),"",宅配便入力!B107)</f>
        <v/>
      </c>
      <c r="C107" s="5" t="str">
        <f>IF(ISBLANK(宅配便入力!C107),"",宅配便入力!C107)</f>
        <v/>
      </c>
      <c r="D107" s="5" t="str">
        <f>IF(ISBLANK(宅配便入力!D107),"",宅配便入力!D107)</f>
        <v/>
      </c>
      <c r="E107" s="5" t="str">
        <f>IF(ISBLANK(サンプル!$B$9),"",サンプル!$B$9)</f>
        <v/>
      </c>
      <c r="F107" s="5" t="str">
        <f>IF(サンプル!$B$10="無料",0,IF(サンプル!$B$10="商品半額",宅配便入力!E107/2,IF(サンプル!$B$10="商品同額",宅配便入力!E107,"")))</f>
        <v/>
      </c>
      <c r="G107" s="5" t="str">
        <f t="shared" si="7"/>
        <v/>
      </c>
      <c r="H107" s="50"/>
      <c r="I107" s="10" t="str">
        <f>IF(サンプル!$B$10="無料",0,"")</f>
        <v/>
      </c>
      <c r="J107" s="12" t="str">
        <f>IF(サンプル!$B$10="無料","サンプル1","")</f>
        <v/>
      </c>
      <c r="K107" s="18"/>
      <c r="L107" s="12" t="str">
        <f>IF(サンプル!$B$10="無料","サン①","")</f>
        <v/>
      </c>
      <c r="M107" s="10" t="str">
        <f>IF(サンプル!$B$10="無料",1,"")</f>
        <v/>
      </c>
      <c r="N107" s="5" t="str">
        <f t="shared" si="9"/>
        <v/>
      </c>
      <c r="O107" s="5" t="str">
        <f t="shared" si="9"/>
        <v/>
      </c>
      <c r="P107" s="5" t="str">
        <f t="shared" si="8"/>
        <v/>
      </c>
      <c r="Q107" s="5" t="str">
        <f t="shared" si="8"/>
        <v/>
      </c>
      <c r="R107" s="5" t="str">
        <f t="shared" si="8"/>
        <v/>
      </c>
      <c r="S107" s="5" t="str">
        <f t="shared" si="8"/>
        <v/>
      </c>
      <c r="T107" s="5" t="str">
        <f t="shared" si="8"/>
        <v/>
      </c>
      <c r="U107" s="5" t="str">
        <f t="shared" si="8"/>
        <v/>
      </c>
      <c r="V107" s="5" t="str">
        <f t="shared" si="8"/>
        <v/>
      </c>
      <c r="W107" s="5" t="str">
        <f t="shared" si="8"/>
        <v/>
      </c>
      <c r="X107" s="5" t="str">
        <f t="shared" si="8"/>
        <v/>
      </c>
      <c r="Y107" s="5" t="str">
        <f t="shared" si="8"/>
        <v/>
      </c>
    </row>
    <row r="108" spans="1:25">
      <c r="A108" s="6">
        <v>105</v>
      </c>
      <c r="B108" s="158" t="str">
        <f>IF(ISBLANK(宅配便入力!B108),"",宅配便入力!B108)</f>
        <v/>
      </c>
      <c r="C108" s="5" t="str">
        <f>IF(ISBLANK(宅配便入力!C108),"",宅配便入力!C108)</f>
        <v/>
      </c>
      <c r="D108" s="5" t="str">
        <f>IF(ISBLANK(宅配便入力!D108),"",宅配便入力!D108)</f>
        <v/>
      </c>
      <c r="E108" s="5" t="str">
        <f>IF(ISBLANK(サンプル!$B$9),"",サンプル!$B$9)</f>
        <v/>
      </c>
      <c r="F108" s="5" t="str">
        <f>IF(サンプル!$B$10="無料",0,IF(サンプル!$B$10="商品半額",宅配便入力!E108/2,IF(サンプル!$B$10="商品同額",宅配便入力!E108,"")))</f>
        <v/>
      </c>
      <c r="G108" s="5" t="str">
        <f t="shared" si="7"/>
        <v/>
      </c>
      <c r="H108" s="50"/>
      <c r="I108" s="10" t="str">
        <f>IF(サンプル!$B$10="無料",0,"")</f>
        <v/>
      </c>
      <c r="J108" s="12" t="str">
        <f>IF(サンプル!$B$10="無料","サンプル1","")</f>
        <v/>
      </c>
      <c r="K108" s="18"/>
      <c r="L108" s="12" t="str">
        <f>IF(サンプル!$B$10="無料","サン①","")</f>
        <v/>
      </c>
      <c r="M108" s="10" t="str">
        <f>IF(サンプル!$B$10="無料",1,"")</f>
        <v/>
      </c>
      <c r="N108" s="5" t="str">
        <f t="shared" si="9"/>
        <v/>
      </c>
      <c r="O108" s="5" t="str">
        <f t="shared" si="9"/>
        <v/>
      </c>
      <c r="P108" s="5" t="str">
        <f t="shared" si="8"/>
        <v/>
      </c>
      <c r="Q108" s="5" t="str">
        <f t="shared" si="8"/>
        <v/>
      </c>
      <c r="R108" s="5" t="str">
        <f t="shared" si="8"/>
        <v/>
      </c>
      <c r="S108" s="5" t="str">
        <f t="shared" si="8"/>
        <v/>
      </c>
      <c r="T108" s="5" t="str">
        <f t="shared" si="8"/>
        <v/>
      </c>
      <c r="U108" s="5" t="str">
        <f t="shared" si="8"/>
        <v/>
      </c>
      <c r="V108" s="5" t="str">
        <f t="shared" si="8"/>
        <v/>
      </c>
      <c r="W108" s="5" t="str">
        <f t="shared" si="8"/>
        <v/>
      </c>
      <c r="X108" s="5" t="str">
        <f t="shared" si="8"/>
        <v/>
      </c>
      <c r="Y108" s="5" t="str">
        <f t="shared" si="8"/>
        <v/>
      </c>
    </row>
    <row r="109" spans="1:25">
      <c r="A109" s="6">
        <v>106</v>
      </c>
      <c r="B109" s="158" t="str">
        <f>IF(ISBLANK(宅配便入力!B109),"",宅配便入力!B109)</f>
        <v/>
      </c>
      <c r="C109" s="5" t="str">
        <f>IF(ISBLANK(宅配便入力!C109),"",宅配便入力!C109)</f>
        <v/>
      </c>
      <c r="D109" s="5" t="str">
        <f>IF(ISBLANK(宅配便入力!D109),"",宅配便入力!D109)</f>
        <v/>
      </c>
      <c r="E109" s="5" t="str">
        <f>IF(ISBLANK(サンプル!$B$9),"",サンプル!$B$9)</f>
        <v/>
      </c>
      <c r="F109" s="5" t="str">
        <f>IF(サンプル!$B$10="無料",0,IF(サンプル!$B$10="商品半額",宅配便入力!E109/2,IF(サンプル!$B$10="商品同額",宅配便入力!E109,"")))</f>
        <v/>
      </c>
      <c r="G109" s="5" t="str">
        <f t="shared" si="7"/>
        <v/>
      </c>
      <c r="H109" s="50"/>
      <c r="I109" s="10" t="str">
        <f>IF(サンプル!$B$10="無料",0,"")</f>
        <v/>
      </c>
      <c r="J109" s="12" t="str">
        <f>IF(サンプル!$B$10="無料","サンプル1","")</f>
        <v/>
      </c>
      <c r="K109" s="18"/>
      <c r="L109" s="12" t="str">
        <f>IF(サンプル!$B$10="無料","サン①","")</f>
        <v/>
      </c>
      <c r="M109" s="10" t="str">
        <f>IF(サンプル!$B$10="無料",1,"")</f>
        <v/>
      </c>
      <c r="N109" s="5" t="str">
        <f t="shared" si="9"/>
        <v/>
      </c>
      <c r="O109" s="5" t="str">
        <f t="shared" si="9"/>
        <v/>
      </c>
      <c r="P109" s="5" t="str">
        <f t="shared" si="8"/>
        <v/>
      </c>
      <c r="Q109" s="5" t="str">
        <f t="shared" ref="P109:Y134" si="10">$G109</f>
        <v/>
      </c>
      <c r="R109" s="5" t="str">
        <f t="shared" si="10"/>
        <v/>
      </c>
      <c r="S109" s="5" t="str">
        <f t="shared" si="10"/>
        <v/>
      </c>
      <c r="T109" s="5" t="str">
        <f t="shared" si="10"/>
        <v/>
      </c>
      <c r="U109" s="5" t="str">
        <f t="shared" si="10"/>
        <v/>
      </c>
      <c r="V109" s="5" t="str">
        <f t="shared" si="10"/>
        <v/>
      </c>
      <c r="W109" s="5" t="str">
        <f t="shared" si="10"/>
        <v/>
      </c>
      <c r="X109" s="5" t="str">
        <f t="shared" si="10"/>
        <v/>
      </c>
      <c r="Y109" s="5" t="str">
        <f t="shared" si="10"/>
        <v/>
      </c>
    </row>
    <row r="110" spans="1:25">
      <c r="A110" s="6">
        <v>107</v>
      </c>
      <c r="B110" s="158" t="str">
        <f>IF(ISBLANK(宅配便入力!B110),"",宅配便入力!B110)</f>
        <v/>
      </c>
      <c r="C110" s="5" t="str">
        <f>IF(ISBLANK(宅配便入力!C110),"",宅配便入力!C110)</f>
        <v/>
      </c>
      <c r="D110" s="5" t="str">
        <f>IF(ISBLANK(宅配便入力!D110),"",宅配便入力!D110)</f>
        <v/>
      </c>
      <c r="E110" s="5" t="str">
        <f>IF(ISBLANK(サンプル!$B$9),"",サンプル!$B$9)</f>
        <v/>
      </c>
      <c r="F110" s="5" t="str">
        <f>IF(サンプル!$B$10="無料",0,IF(サンプル!$B$10="商品半額",宅配便入力!E110/2,IF(サンプル!$B$10="商品同額",宅配便入力!E110,"")))</f>
        <v/>
      </c>
      <c r="G110" s="5" t="str">
        <f t="shared" si="7"/>
        <v/>
      </c>
      <c r="H110" s="50"/>
      <c r="I110" s="10" t="str">
        <f>IF(サンプル!$B$10="無料",0,"")</f>
        <v/>
      </c>
      <c r="J110" s="12" t="str">
        <f>IF(サンプル!$B$10="無料","サンプル1","")</f>
        <v/>
      </c>
      <c r="K110" s="18"/>
      <c r="L110" s="12" t="str">
        <f>IF(サンプル!$B$10="無料","サン①","")</f>
        <v/>
      </c>
      <c r="M110" s="10" t="str">
        <f>IF(サンプル!$B$10="無料",1,"")</f>
        <v/>
      </c>
      <c r="N110" s="5" t="str">
        <f t="shared" si="9"/>
        <v/>
      </c>
      <c r="O110" s="5" t="str">
        <f t="shared" si="9"/>
        <v/>
      </c>
      <c r="P110" s="5" t="str">
        <f t="shared" si="10"/>
        <v/>
      </c>
      <c r="Q110" s="5" t="str">
        <f t="shared" si="10"/>
        <v/>
      </c>
      <c r="R110" s="5" t="str">
        <f t="shared" si="10"/>
        <v/>
      </c>
      <c r="S110" s="5" t="str">
        <f t="shared" si="10"/>
        <v/>
      </c>
      <c r="T110" s="5" t="str">
        <f t="shared" si="10"/>
        <v/>
      </c>
      <c r="U110" s="5" t="str">
        <f t="shared" si="10"/>
        <v/>
      </c>
      <c r="V110" s="5" t="str">
        <f t="shared" si="10"/>
        <v/>
      </c>
      <c r="W110" s="5" t="str">
        <f t="shared" si="10"/>
        <v/>
      </c>
      <c r="X110" s="5" t="str">
        <f t="shared" si="10"/>
        <v/>
      </c>
      <c r="Y110" s="5" t="str">
        <f t="shared" si="10"/>
        <v/>
      </c>
    </row>
    <row r="111" spans="1:25">
      <c r="A111" s="6">
        <v>108</v>
      </c>
      <c r="B111" s="158" t="str">
        <f>IF(ISBLANK(宅配便入力!B111),"",宅配便入力!B111)</f>
        <v/>
      </c>
      <c r="C111" s="5" t="str">
        <f>IF(ISBLANK(宅配便入力!C111),"",宅配便入力!C111)</f>
        <v/>
      </c>
      <c r="D111" s="5" t="str">
        <f>IF(ISBLANK(宅配便入力!D111),"",宅配便入力!D111)</f>
        <v/>
      </c>
      <c r="E111" s="5" t="str">
        <f>IF(ISBLANK(サンプル!$B$9),"",サンプル!$B$9)</f>
        <v/>
      </c>
      <c r="F111" s="5" t="str">
        <f>IF(サンプル!$B$10="無料",0,IF(サンプル!$B$10="商品半額",宅配便入力!E111/2,IF(サンプル!$B$10="商品同額",宅配便入力!E111,"")))</f>
        <v/>
      </c>
      <c r="G111" s="5" t="str">
        <f t="shared" si="7"/>
        <v/>
      </c>
      <c r="H111" s="50"/>
      <c r="I111" s="10" t="str">
        <f>IF(サンプル!$B$10="無料",0,"")</f>
        <v/>
      </c>
      <c r="J111" s="12" t="str">
        <f>IF(サンプル!$B$10="無料","サンプル1","")</f>
        <v/>
      </c>
      <c r="K111" s="18"/>
      <c r="L111" s="12" t="str">
        <f>IF(サンプル!$B$10="無料","サン①","")</f>
        <v/>
      </c>
      <c r="M111" s="10" t="str">
        <f>IF(サンプル!$B$10="無料",1,"")</f>
        <v/>
      </c>
      <c r="N111" s="5" t="str">
        <f t="shared" si="9"/>
        <v/>
      </c>
      <c r="O111" s="5" t="str">
        <f t="shared" si="9"/>
        <v/>
      </c>
      <c r="P111" s="5" t="str">
        <f t="shared" si="10"/>
        <v/>
      </c>
      <c r="Q111" s="5" t="str">
        <f t="shared" si="10"/>
        <v/>
      </c>
      <c r="R111" s="5" t="str">
        <f t="shared" si="10"/>
        <v/>
      </c>
      <c r="S111" s="5" t="str">
        <f t="shared" si="10"/>
        <v/>
      </c>
      <c r="T111" s="5" t="str">
        <f t="shared" si="10"/>
        <v/>
      </c>
      <c r="U111" s="5" t="str">
        <f t="shared" si="10"/>
        <v/>
      </c>
      <c r="V111" s="5" t="str">
        <f t="shared" si="10"/>
        <v/>
      </c>
      <c r="W111" s="5" t="str">
        <f t="shared" si="10"/>
        <v/>
      </c>
      <c r="X111" s="5" t="str">
        <f t="shared" si="10"/>
        <v/>
      </c>
      <c r="Y111" s="5" t="str">
        <f t="shared" si="10"/>
        <v/>
      </c>
    </row>
    <row r="112" spans="1:25">
      <c r="A112" s="6">
        <v>109</v>
      </c>
      <c r="B112" s="158" t="str">
        <f>IF(ISBLANK(宅配便入力!B112),"",宅配便入力!B112)</f>
        <v/>
      </c>
      <c r="C112" s="5" t="str">
        <f>IF(ISBLANK(宅配便入力!C112),"",宅配便入力!C112)</f>
        <v/>
      </c>
      <c r="D112" s="5" t="str">
        <f>IF(ISBLANK(宅配便入力!D112),"",宅配便入力!D112)</f>
        <v/>
      </c>
      <c r="E112" s="5" t="str">
        <f>IF(ISBLANK(サンプル!$B$9),"",サンプル!$B$9)</f>
        <v/>
      </c>
      <c r="F112" s="5" t="str">
        <f>IF(サンプル!$B$10="無料",0,IF(サンプル!$B$10="商品半額",宅配便入力!E112/2,IF(サンプル!$B$10="商品同額",宅配便入力!E112,"")))</f>
        <v/>
      </c>
      <c r="G112" s="5" t="str">
        <f t="shared" si="7"/>
        <v/>
      </c>
      <c r="H112" s="50"/>
      <c r="I112" s="10" t="str">
        <f>IF(サンプル!$B$10="無料",0,"")</f>
        <v/>
      </c>
      <c r="J112" s="12" t="str">
        <f>IF(サンプル!$B$10="無料","サンプル1","")</f>
        <v/>
      </c>
      <c r="K112" s="18"/>
      <c r="L112" s="12" t="str">
        <f>IF(サンプル!$B$10="無料","サン①","")</f>
        <v/>
      </c>
      <c r="M112" s="10" t="str">
        <f>IF(サンプル!$B$10="無料",1,"")</f>
        <v/>
      </c>
      <c r="N112" s="5" t="str">
        <f t="shared" si="9"/>
        <v/>
      </c>
      <c r="O112" s="5" t="str">
        <f t="shared" si="9"/>
        <v/>
      </c>
      <c r="P112" s="5" t="str">
        <f t="shared" si="10"/>
        <v/>
      </c>
      <c r="Q112" s="5" t="str">
        <f t="shared" si="10"/>
        <v/>
      </c>
      <c r="R112" s="5" t="str">
        <f t="shared" si="10"/>
        <v/>
      </c>
      <c r="S112" s="5" t="str">
        <f t="shared" si="10"/>
        <v/>
      </c>
      <c r="T112" s="5" t="str">
        <f t="shared" si="10"/>
        <v/>
      </c>
      <c r="U112" s="5" t="str">
        <f t="shared" si="10"/>
        <v/>
      </c>
      <c r="V112" s="5" t="str">
        <f t="shared" si="10"/>
        <v/>
      </c>
      <c r="W112" s="5" t="str">
        <f t="shared" si="10"/>
        <v/>
      </c>
      <c r="X112" s="5" t="str">
        <f t="shared" si="10"/>
        <v/>
      </c>
      <c r="Y112" s="5" t="str">
        <f t="shared" si="10"/>
        <v/>
      </c>
    </row>
    <row r="113" spans="1:25">
      <c r="A113" s="6">
        <v>110</v>
      </c>
      <c r="B113" s="158" t="str">
        <f>IF(ISBLANK(宅配便入力!B113),"",宅配便入力!B113)</f>
        <v/>
      </c>
      <c r="C113" s="5" t="str">
        <f>IF(ISBLANK(宅配便入力!C113),"",宅配便入力!C113)</f>
        <v/>
      </c>
      <c r="D113" s="5" t="str">
        <f>IF(ISBLANK(宅配便入力!D113),"",宅配便入力!D113)</f>
        <v/>
      </c>
      <c r="E113" s="5" t="str">
        <f>IF(ISBLANK(サンプル!$B$9),"",サンプル!$B$9)</f>
        <v/>
      </c>
      <c r="F113" s="5" t="str">
        <f>IF(サンプル!$B$10="無料",0,IF(サンプル!$B$10="商品半額",宅配便入力!E113/2,IF(サンプル!$B$10="商品同額",宅配便入力!E113,"")))</f>
        <v/>
      </c>
      <c r="G113" s="5" t="str">
        <f t="shared" si="7"/>
        <v/>
      </c>
      <c r="H113" s="50"/>
      <c r="I113" s="10" t="str">
        <f>IF(サンプル!$B$10="無料",0,"")</f>
        <v/>
      </c>
      <c r="J113" s="12" t="str">
        <f>IF(サンプル!$B$10="無料","サンプル1","")</f>
        <v/>
      </c>
      <c r="K113" s="18"/>
      <c r="L113" s="12" t="str">
        <f>IF(サンプル!$B$10="無料","サン①","")</f>
        <v/>
      </c>
      <c r="M113" s="10" t="str">
        <f>IF(サンプル!$B$10="無料",1,"")</f>
        <v/>
      </c>
      <c r="N113" s="5" t="str">
        <f t="shared" si="9"/>
        <v/>
      </c>
      <c r="O113" s="5" t="str">
        <f t="shared" si="9"/>
        <v/>
      </c>
      <c r="P113" s="5" t="str">
        <f t="shared" si="10"/>
        <v/>
      </c>
      <c r="Q113" s="5" t="str">
        <f t="shared" si="10"/>
        <v/>
      </c>
      <c r="R113" s="5" t="str">
        <f t="shared" si="10"/>
        <v/>
      </c>
      <c r="S113" s="5" t="str">
        <f t="shared" si="10"/>
        <v/>
      </c>
      <c r="T113" s="5" t="str">
        <f t="shared" si="10"/>
        <v/>
      </c>
      <c r="U113" s="5" t="str">
        <f t="shared" si="10"/>
        <v/>
      </c>
      <c r="V113" s="5" t="str">
        <f t="shared" si="10"/>
        <v/>
      </c>
      <c r="W113" s="5" t="str">
        <f t="shared" si="10"/>
        <v/>
      </c>
      <c r="X113" s="5" t="str">
        <f t="shared" si="10"/>
        <v/>
      </c>
      <c r="Y113" s="5" t="str">
        <f t="shared" si="10"/>
        <v/>
      </c>
    </row>
    <row r="114" spans="1:25">
      <c r="A114" s="6">
        <v>111</v>
      </c>
      <c r="B114" s="158" t="str">
        <f>IF(ISBLANK(宅配便入力!B114),"",宅配便入力!B114)</f>
        <v/>
      </c>
      <c r="C114" s="5" t="str">
        <f>IF(ISBLANK(宅配便入力!C114),"",宅配便入力!C114)</f>
        <v/>
      </c>
      <c r="D114" s="5" t="str">
        <f>IF(ISBLANK(宅配便入力!D114),"",宅配便入力!D114)</f>
        <v/>
      </c>
      <c r="E114" s="5" t="str">
        <f>IF(ISBLANK(サンプル!$B$9),"",サンプル!$B$9)</f>
        <v/>
      </c>
      <c r="F114" s="5" t="str">
        <f>IF(サンプル!$B$10="無料",0,IF(サンプル!$B$10="商品半額",宅配便入力!E114/2,IF(サンプル!$B$10="商品同額",宅配便入力!E114,"")))</f>
        <v/>
      </c>
      <c r="G114" s="5" t="str">
        <f t="shared" si="7"/>
        <v/>
      </c>
      <c r="H114" s="50"/>
      <c r="I114" s="10" t="str">
        <f>IF(サンプル!$B$10="無料",0,"")</f>
        <v/>
      </c>
      <c r="J114" s="12" t="str">
        <f>IF(サンプル!$B$10="無料","サンプル1","")</f>
        <v/>
      </c>
      <c r="K114" s="18"/>
      <c r="L114" s="12" t="str">
        <f>IF(サンプル!$B$10="無料","サン①","")</f>
        <v/>
      </c>
      <c r="M114" s="10" t="str">
        <f>IF(サンプル!$B$10="無料",1,"")</f>
        <v/>
      </c>
      <c r="N114" s="5" t="str">
        <f t="shared" si="9"/>
        <v/>
      </c>
      <c r="O114" s="5" t="str">
        <f t="shared" si="9"/>
        <v/>
      </c>
      <c r="P114" s="5" t="str">
        <f t="shared" si="10"/>
        <v/>
      </c>
      <c r="Q114" s="5" t="str">
        <f t="shared" si="10"/>
        <v/>
      </c>
      <c r="R114" s="5" t="str">
        <f t="shared" si="10"/>
        <v/>
      </c>
      <c r="S114" s="5" t="str">
        <f t="shared" si="10"/>
        <v/>
      </c>
      <c r="T114" s="5" t="str">
        <f t="shared" si="10"/>
        <v/>
      </c>
      <c r="U114" s="5" t="str">
        <f t="shared" si="10"/>
        <v/>
      </c>
      <c r="V114" s="5" t="str">
        <f t="shared" si="10"/>
        <v/>
      </c>
      <c r="W114" s="5" t="str">
        <f t="shared" si="10"/>
        <v/>
      </c>
      <c r="X114" s="5" t="str">
        <f t="shared" si="10"/>
        <v/>
      </c>
      <c r="Y114" s="5" t="str">
        <f t="shared" si="10"/>
        <v/>
      </c>
    </row>
    <row r="115" spans="1:25">
      <c r="A115" s="6">
        <v>112</v>
      </c>
      <c r="B115" s="158" t="str">
        <f>IF(ISBLANK(宅配便入力!B115),"",宅配便入力!B115)</f>
        <v/>
      </c>
      <c r="C115" s="5" t="str">
        <f>IF(ISBLANK(宅配便入力!C115),"",宅配便入力!C115)</f>
        <v/>
      </c>
      <c r="D115" s="5" t="str">
        <f>IF(ISBLANK(宅配便入力!D115),"",宅配便入力!D115)</f>
        <v/>
      </c>
      <c r="E115" s="5" t="str">
        <f>IF(ISBLANK(サンプル!$B$9),"",サンプル!$B$9)</f>
        <v/>
      </c>
      <c r="F115" s="5" t="str">
        <f>IF(サンプル!$B$10="無料",0,IF(サンプル!$B$10="商品半額",宅配便入力!E115/2,IF(サンプル!$B$10="商品同額",宅配便入力!E115,"")))</f>
        <v/>
      </c>
      <c r="G115" s="5" t="str">
        <f t="shared" si="7"/>
        <v/>
      </c>
      <c r="H115" s="50"/>
      <c r="I115" s="10" t="str">
        <f>IF(サンプル!$B$10="無料",0,"")</f>
        <v/>
      </c>
      <c r="J115" s="12" t="str">
        <f>IF(サンプル!$B$10="無料","サンプル1","")</f>
        <v/>
      </c>
      <c r="K115" s="18"/>
      <c r="L115" s="12" t="str">
        <f>IF(サンプル!$B$10="無料","サン①","")</f>
        <v/>
      </c>
      <c r="M115" s="10" t="str">
        <f>IF(サンプル!$B$10="無料",1,"")</f>
        <v/>
      </c>
      <c r="N115" s="5" t="str">
        <f t="shared" si="9"/>
        <v/>
      </c>
      <c r="O115" s="5" t="str">
        <f t="shared" si="9"/>
        <v/>
      </c>
      <c r="P115" s="5" t="str">
        <f t="shared" si="10"/>
        <v/>
      </c>
      <c r="Q115" s="5" t="str">
        <f t="shared" si="10"/>
        <v/>
      </c>
      <c r="R115" s="5" t="str">
        <f t="shared" si="10"/>
        <v/>
      </c>
      <c r="S115" s="5" t="str">
        <f t="shared" si="10"/>
        <v/>
      </c>
      <c r="T115" s="5" t="str">
        <f t="shared" si="10"/>
        <v/>
      </c>
      <c r="U115" s="5" t="str">
        <f t="shared" si="10"/>
        <v/>
      </c>
      <c r="V115" s="5" t="str">
        <f t="shared" si="10"/>
        <v/>
      </c>
      <c r="W115" s="5" t="str">
        <f t="shared" si="10"/>
        <v/>
      </c>
      <c r="X115" s="5" t="str">
        <f t="shared" si="10"/>
        <v/>
      </c>
      <c r="Y115" s="5" t="str">
        <f t="shared" si="10"/>
        <v/>
      </c>
    </row>
    <row r="116" spans="1:25">
      <c r="A116" s="6">
        <v>113</v>
      </c>
      <c r="B116" s="158" t="str">
        <f>IF(ISBLANK(宅配便入力!B116),"",宅配便入力!B116)</f>
        <v/>
      </c>
      <c r="C116" s="5" t="str">
        <f>IF(ISBLANK(宅配便入力!C116),"",宅配便入力!C116)</f>
        <v/>
      </c>
      <c r="D116" s="5" t="str">
        <f>IF(ISBLANK(宅配便入力!D116),"",宅配便入力!D116)</f>
        <v/>
      </c>
      <c r="E116" s="5" t="str">
        <f>IF(ISBLANK(サンプル!$B$9),"",サンプル!$B$9)</f>
        <v/>
      </c>
      <c r="F116" s="5" t="str">
        <f>IF(サンプル!$B$10="無料",0,IF(サンプル!$B$10="商品半額",宅配便入力!E116/2,IF(サンプル!$B$10="商品同額",宅配便入力!E116,"")))</f>
        <v/>
      </c>
      <c r="G116" s="5" t="str">
        <f t="shared" si="7"/>
        <v/>
      </c>
      <c r="H116" s="50"/>
      <c r="I116" s="10" t="str">
        <f>IF(サンプル!$B$10="無料",0,"")</f>
        <v/>
      </c>
      <c r="J116" s="12" t="str">
        <f>IF(サンプル!$B$10="無料","サンプル1","")</f>
        <v/>
      </c>
      <c r="K116" s="18"/>
      <c r="L116" s="12" t="str">
        <f>IF(サンプル!$B$10="無料","サン①","")</f>
        <v/>
      </c>
      <c r="M116" s="10" t="str">
        <f>IF(サンプル!$B$10="無料",1,"")</f>
        <v/>
      </c>
      <c r="N116" s="5" t="str">
        <f t="shared" si="9"/>
        <v/>
      </c>
      <c r="O116" s="5" t="str">
        <f t="shared" si="9"/>
        <v/>
      </c>
      <c r="P116" s="5" t="str">
        <f t="shared" si="10"/>
        <v/>
      </c>
      <c r="Q116" s="5" t="str">
        <f t="shared" si="10"/>
        <v/>
      </c>
      <c r="R116" s="5" t="str">
        <f t="shared" si="10"/>
        <v/>
      </c>
      <c r="S116" s="5" t="str">
        <f t="shared" si="10"/>
        <v/>
      </c>
      <c r="T116" s="5" t="str">
        <f t="shared" si="10"/>
        <v/>
      </c>
      <c r="U116" s="5" t="str">
        <f t="shared" si="10"/>
        <v/>
      </c>
      <c r="V116" s="5" t="str">
        <f t="shared" si="10"/>
        <v/>
      </c>
      <c r="W116" s="5" t="str">
        <f t="shared" si="10"/>
        <v/>
      </c>
      <c r="X116" s="5" t="str">
        <f t="shared" si="10"/>
        <v/>
      </c>
      <c r="Y116" s="5" t="str">
        <f t="shared" si="10"/>
        <v/>
      </c>
    </row>
    <row r="117" spans="1:25">
      <c r="A117" s="6">
        <v>114</v>
      </c>
      <c r="B117" s="158" t="str">
        <f>IF(ISBLANK(宅配便入力!B117),"",宅配便入力!B117)</f>
        <v/>
      </c>
      <c r="C117" s="5" t="str">
        <f>IF(ISBLANK(宅配便入力!C117),"",宅配便入力!C117)</f>
        <v/>
      </c>
      <c r="D117" s="5" t="str">
        <f>IF(ISBLANK(宅配便入力!D117),"",宅配便入力!D117)</f>
        <v/>
      </c>
      <c r="E117" s="5" t="str">
        <f>IF(ISBLANK(サンプル!$B$9),"",サンプル!$B$9)</f>
        <v/>
      </c>
      <c r="F117" s="5" t="str">
        <f>IF(サンプル!$B$10="無料",0,IF(サンプル!$B$10="商品半額",宅配便入力!E117/2,IF(サンプル!$B$10="商品同額",宅配便入力!E117,"")))</f>
        <v/>
      </c>
      <c r="G117" s="5" t="str">
        <f t="shared" si="7"/>
        <v/>
      </c>
      <c r="H117" s="50"/>
      <c r="I117" s="10" t="str">
        <f>IF(サンプル!$B$10="無料",0,"")</f>
        <v/>
      </c>
      <c r="J117" s="12" t="str">
        <f>IF(サンプル!$B$10="無料","サンプル1","")</f>
        <v/>
      </c>
      <c r="K117" s="18"/>
      <c r="L117" s="12" t="str">
        <f>IF(サンプル!$B$10="無料","サン①","")</f>
        <v/>
      </c>
      <c r="M117" s="10" t="str">
        <f>IF(サンプル!$B$10="無料",1,"")</f>
        <v/>
      </c>
      <c r="N117" s="5" t="str">
        <f t="shared" si="9"/>
        <v/>
      </c>
      <c r="O117" s="5" t="str">
        <f t="shared" si="9"/>
        <v/>
      </c>
      <c r="P117" s="5" t="str">
        <f t="shared" si="10"/>
        <v/>
      </c>
      <c r="Q117" s="5" t="str">
        <f t="shared" si="10"/>
        <v/>
      </c>
      <c r="R117" s="5" t="str">
        <f t="shared" si="10"/>
        <v/>
      </c>
      <c r="S117" s="5" t="str">
        <f t="shared" si="10"/>
        <v/>
      </c>
      <c r="T117" s="5" t="str">
        <f t="shared" si="10"/>
        <v/>
      </c>
      <c r="U117" s="5" t="str">
        <f t="shared" si="10"/>
        <v/>
      </c>
      <c r="V117" s="5" t="str">
        <f t="shared" si="10"/>
        <v/>
      </c>
      <c r="W117" s="5" t="str">
        <f t="shared" si="10"/>
        <v/>
      </c>
      <c r="X117" s="5" t="str">
        <f t="shared" si="10"/>
        <v/>
      </c>
      <c r="Y117" s="5" t="str">
        <f t="shared" si="10"/>
        <v/>
      </c>
    </row>
    <row r="118" spans="1:25">
      <c r="A118" s="6">
        <v>115</v>
      </c>
      <c r="B118" s="158" t="str">
        <f>IF(ISBLANK(宅配便入力!B118),"",宅配便入力!B118)</f>
        <v/>
      </c>
      <c r="C118" s="5" t="str">
        <f>IF(ISBLANK(宅配便入力!C118),"",宅配便入力!C118)</f>
        <v/>
      </c>
      <c r="D118" s="5" t="str">
        <f>IF(ISBLANK(宅配便入力!D118),"",宅配便入力!D118)</f>
        <v/>
      </c>
      <c r="E118" s="5" t="str">
        <f>IF(ISBLANK(サンプル!$B$9),"",サンプル!$B$9)</f>
        <v/>
      </c>
      <c r="F118" s="5" t="str">
        <f>IF(サンプル!$B$10="無料",0,IF(サンプル!$B$10="商品半額",宅配便入力!E118/2,IF(サンプル!$B$10="商品同額",宅配便入力!E118,"")))</f>
        <v/>
      </c>
      <c r="G118" s="5" t="str">
        <f t="shared" si="7"/>
        <v/>
      </c>
      <c r="H118" s="50"/>
      <c r="I118" s="10" t="str">
        <f>IF(サンプル!$B$10="無料",0,"")</f>
        <v/>
      </c>
      <c r="J118" s="12" t="str">
        <f>IF(サンプル!$B$10="無料","サンプル1","")</f>
        <v/>
      </c>
      <c r="K118" s="18"/>
      <c r="L118" s="12" t="str">
        <f>IF(サンプル!$B$10="無料","サン①","")</f>
        <v/>
      </c>
      <c r="M118" s="10" t="str">
        <f>IF(サンプル!$B$10="無料",1,"")</f>
        <v/>
      </c>
      <c r="N118" s="5" t="str">
        <f t="shared" si="9"/>
        <v/>
      </c>
      <c r="O118" s="5" t="str">
        <f t="shared" si="9"/>
        <v/>
      </c>
      <c r="P118" s="5" t="str">
        <f t="shared" si="10"/>
        <v/>
      </c>
      <c r="Q118" s="5" t="str">
        <f t="shared" si="10"/>
        <v/>
      </c>
      <c r="R118" s="5" t="str">
        <f t="shared" si="10"/>
        <v/>
      </c>
      <c r="S118" s="5" t="str">
        <f t="shared" si="10"/>
        <v/>
      </c>
      <c r="T118" s="5" t="str">
        <f t="shared" si="10"/>
        <v/>
      </c>
      <c r="U118" s="5" t="str">
        <f t="shared" si="10"/>
        <v/>
      </c>
      <c r="V118" s="5" t="str">
        <f t="shared" si="10"/>
        <v/>
      </c>
      <c r="W118" s="5" t="str">
        <f t="shared" si="10"/>
        <v/>
      </c>
      <c r="X118" s="5" t="str">
        <f t="shared" si="10"/>
        <v/>
      </c>
      <c r="Y118" s="5" t="str">
        <f t="shared" si="10"/>
        <v/>
      </c>
    </row>
    <row r="119" spans="1:25">
      <c r="A119" s="6">
        <v>116</v>
      </c>
      <c r="B119" s="158" t="str">
        <f>IF(ISBLANK(宅配便入力!B119),"",宅配便入力!B119)</f>
        <v/>
      </c>
      <c r="C119" s="5" t="str">
        <f>IF(ISBLANK(宅配便入力!C119),"",宅配便入力!C119)</f>
        <v/>
      </c>
      <c r="D119" s="5" t="str">
        <f>IF(ISBLANK(宅配便入力!D119),"",宅配便入力!D119)</f>
        <v/>
      </c>
      <c r="E119" s="5" t="str">
        <f>IF(ISBLANK(サンプル!$B$9),"",サンプル!$B$9)</f>
        <v/>
      </c>
      <c r="F119" s="5" t="str">
        <f>IF(サンプル!$B$10="無料",0,IF(サンプル!$B$10="商品半額",宅配便入力!E119/2,IF(サンプル!$B$10="商品同額",宅配便入力!E119,"")))</f>
        <v/>
      </c>
      <c r="G119" s="5" t="str">
        <f t="shared" si="7"/>
        <v/>
      </c>
      <c r="H119" s="50"/>
      <c r="I119" s="10" t="str">
        <f>IF(サンプル!$B$10="無料",0,"")</f>
        <v/>
      </c>
      <c r="J119" s="12" t="str">
        <f>IF(サンプル!$B$10="無料","サンプル1","")</f>
        <v/>
      </c>
      <c r="K119" s="18"/>
      <c r="L119" s="12" t="str">
        <f>IF(サンプル!$B$10="無料","サン①","")</f>
        <v/>
      </c>
      <c r="M119" s="10" t="str">
        <f>IF(サンプル!$B$10="無料",1,"")</f>
        <v/>
      </c>
      <c r="N119" s="5" t="str">
        <f t="shared" si="9"/>
        <v/>
      </c>
      <c r="O119" s="5" t="str">
        <f t="shared" si="9"/>
        <v/>
      </c>
      <c r="P119" s="5" t="str">
        <f t="shared" si="10"/>
        <v/>
      </c>
      <c r="Q119" s="5" t="str">
        <f t="shared" si="10"/>
        <v/>
      </c>
      <c r="R119" s="5" t="str">
        <f t="shared" si="10"/>
        <v/>
      </c>
      <c r="S119" s="5" t="str">
        <f t="shared" si="10"/>
        <v/>
      </c>
      <c r="T119" s="5" t="str">
        <f t="shared" si="10"/>
        <v/>
      </c>
      <c r="U119" s="5" t="str">
        <f t="shared" si="10"/>
        <v/>
      </c>
      <c r="V119" s="5" t="str">
        <f t="shared" si="10"/>
        <v/>
      </c>
      <c r="W119" s="5" t="str">
        <f t="shared" si="10"/>
        <v/>
      </c>
      <c r="X119" s="5" t="str">
        <f t="shared" si="10"/>
        <v/>
      </c>
      <c r="Y119" s="5" t="str">
        <f t="shared" si="10"/>
        <v/>
      </c>
    </row>
    <row r="120" spans="1:25">
      <c r="A120" s="6">
        <v>117</v>
      </c>
      <c r="B120" s="158" t="str">
        <f>IF(ISBLANK(宅配便入力!B120),"",宅配便入力!B120)</f>
        <v/>
      </c>
      <c r="C120" s="5" t="str">
        <f>IF(ISBLANK(宅配便入力!C120),"",宅配便入力!C120)</f>
        <v/>
      </c>
      <c r="D120" s="5" t="str">
        <f>IF(ISBLANK(宅配便入力!D120),"",宅配便入力!D120)</f>
        <v/>
      </c>
      <c r="E120" s="5" t="str">
        <f>IF(ISBLANK(サンプル!$B$9),"",サンプル!$B$9)</f>
        <v/>
      </c>
      <c r="F120" s="5" t="str">
        <f>IF(サンプル!$B$10="無料",0,IF(サンプル!$B$10="商品半額",宅配便入力!E120/2,IF(サンプル!$B$10="商品同額",宅配便入力!E120,"")))</f>
        <v/>
      </c>
      <c r="G120" s="5" t="str">
        <f t="shared" si="7"/>
        <v/>
      </c>
      <c r="H120" s="50"/>
      <c r="I120" s="10" t="str">
        <f>IF(サンプル!$B$10="無料",0,"")</f>
        <v/>
      </c>
      <c r="J120" s="12" t="str">
        <f>IF(サンプル!$B$10="無料","サンプル1","")</f>
        <v/>
      </c>
      <c r="K120" s="18"/>
      <c r="L120" s="12" t="str">
        <f>IF(サンプル!$B$10="無料","サン①","")</f>
        <v/>
      </c>
      <c r="M120" s="10" t="str">
        <f>IF(サンプル!$B$10="無料",1,"")</f>
        <v/>
      </c>
      <c r="N120" s="5" t="str">
        <f t="shared" si="9"/>
        <v/>
      </c>
      <c r="O120" s="5" t="str">
        <f t="shared" si="9"/>
        <v/>
      </c>
      <c r="P120" s="5" t="str">
        <f t="shared" si="10"/>
        <v/>
      </c>
      <c r="Q120" s="5" t="str">
        <f t="shared" si="10"/>
        <v/>
      </c>
      <c r="R120" s="5" t="str">
        <f t="shared" si="10"/>
        <v/>
      </c>
      <c r="S120" s="5" t="str">
        <f t="shared" si="10"/>
        <v/>
      </c>
      <c r="T120" s="5" t="str">
        <f t="shared" si="10"/>
        <v/>
      </c>
      <c r="U120" s="5" t="str">
        <f t="shared" si="10"/>
        <v/>
      </c>
      <c r="V120" s="5" t="str">
        <f t="shared" si="10"/>
        <v/>
      </c>
      <c r="W120" s="5" t="str">
        <f t="shared" si="10"/>
        <v/>
      </c>
      <c r="X120" s="5" t="str">
        <f t="shared" si="10"/>
        <v/>
      </c>
      <c r="Y120" s="5" t="str">
        <f t="shared" si="10"/>
        <v/>
      </c>
    </row>
    <row r="121" spans="1:25">
      <c r="A121" s="6">
        <v>118</v>
      </c>
      <c r="B121" s="158" t="str">
        <f>IF(ISBLANK(宅配便入力!B121),"",宅配便入力!B121)</f>
        <v/>
      </c>
      <c r="C121" s="5" t="str">
        <f>IF(ISBLANK(宅配便入力!C121),"",宅配便入力!C121)</f>
        <v/>
      </c>
      <c r="D121" s="5" t="str">
        <f>IF(ISBLANK(宅配便入力!D121),"",宅配便入力!D121)</f>
        <v/>
      </c>
      <c r="E121" s="5" t="str">
        <f>IF(ISBLANK(サンプル!$B$9),"",サンプル!$B$9)</f>
        <v/>
      </c>
      <c r="F121" s="5" t="str">
        <f>IF(サンプル!$B$10="無料",0,IF(サンプル!$B$10="商品半額",宅配便入力!E121/2,IF(サンプル!$B$10="商品同額",宅配便入力!E121,"")))</f>
        <v/>
      </c>
      <c r="G121" s="5" t="str">
        <f t="shared" si="7"/>
        <v/>
      </c>
      <c r="H121" s="50"/>
      <c r="I121" s="10" t="str">
        <f>IF(サンプル!$B$10="無料",0,"")</f>
        <v/>
      </c>
      <c r="J121" s="12" t="str">
        <f>IF(サンプル!$B$10="無料","サンプル1","")</f>
        <v/>
      </c>
      <c r="K121" s="18"/>
      <c r="L121" s="12" t="str">
        <f>IF(サンプル!$B$10="無料","サン①","")</f>
        <v/>
      </c>
      <c r="M121" s="10" t="str">
        <f>IF(サンプル!$B$10="無料",1,"")</f>
        <v/>
      </c>
      <c r="N121" s="5" t="str">
        <f t="shared" si="9"/>
        <v/>
      </c>
      <c r="O121" s="5" t="str">
        <f t="shared" si="9"/>
        <v/>
      </c>
      <c r="P121" s="5" t="str">
        <f t="shared" si="10"/>
        <v/>
      </c>
      <c r="Q121" s="5" t="str">
        <f t="shared" si="10"/>
        <v/>
      </c>
      <c r="R121" s="5" t="str">
        <f t="shared" si="10"/>
        <v/>
      </c>
      <c r="S121" s="5" t="str">
        <f t="shared" si="10"/>
        <v/>
      </c>
      <c r="T121" s="5" t="str">
        <f t="shared" si="10"/>
        <v/>
      </c>
      <c r="U121" s="5" t="str">
        <f t="shared" si="10"/>
        <v/>
      </c>
      <c r="V121" s="5" t="str">
        <f t="shared" si="10"/>
        <v/>
      </c>
      <c r="W121" s="5" t="str">
        <f t="shared" si="10"/>
        <v/>
      </c>
      <c r="X121" s="5" t="str">
        <f t="shared" si="10"/>
        <v/>
      </c>
      <c r="Y121" s="5" t="str">
        <f t="shared" si="10"/>
        <v/>
      </c>
    </row>
    <row r="122" spans="1:25">
      <c r="A122" s="6">
        <v>119</v>
      </c>
      <c r="B122" s="158" t="str">
        <f>IF(ISBLANK(宅配便入力!B122),"",宅配便入力!B122)</f>
        <v/>
      </c>
      <c r="C122" s="5" t="str">
        <f>IF(ISBLANK(宅配便入力!C122),"",宅配便入力!C122)</f>
        <v/>
      </c>
      <c r="D122" s="5" t="str">
        <f>IF(ISBLANK(宅配便入力!D122),"",宅配便入力!D122)</f>
        <v/>
      </c>
      <c r="E122" s="5" t="str">
        <f>IF(ISBLANK(サンプル!$B$9),"",サンプル!$B$9)</f>
        <v/>
      </c>
      <c r="F122" s="5" t="str">
        <f>IF(サンプル!$B$10="無料",0,IF(サンプル!$B$10="商品半額",宅配便入力!E122/2,IF(サンプル!$B$10="商品同額",宅配便入力!E122,"")))</f>
        <v/>
      </c>
      <c r="G122" s="5" t="str">
        <f t="shared" si="7"/>
        <v/>
      </c>
      <c r="H122" s="50"/>
      <c r="I122" s="10" t="str">
        <f>IF(サンプル!$B$10="無料",0,"")</f>
        <v/>
      </c>
      <c r="J122" s="12" t="str">
        <f>IF(サンプル!$B$10="無料","サンプル1","")</f>
        <v/>
      </c>
      <c r="K122" s="18"/>
      <c r="L122" s="12" t="str">
        <f>IF(サンプル!$B$10="無料","サン①","")</f>
        <v/>
      </c>
      <c r="M122" s="10" t="str">
        <f>IF(サンプル!$B$10="無料",1,"")</f>
        <v/>
      </c>
      <c r="N122" s="5" t="str">
        <f t="shared" si="9"/>
        <v/>
      </c>
      <c r="O122" s="5" t="str">
        <f t="shared" si="9"/>
        <v/>
      </c>
      <c r="P122" s="5" t="str">
        <f t="shared" si="10"/>
        <v/>
      </c>
      <c r="Q122" s="5" t="str">
        <f t="shared" si="10"/>
        <v/>
      </c>
      <c r="R122" s="5" t="str">
        <f t="shared" si="10"/>
        <v/>
      </c>
      <c r="S122" s="5" t="str">
        <f t="shared" si="10"/>
        <v/>
      </c>
      <c r="T122" s="5" t="str">
        <f t="shared" si="10"/>
        <v/>
      </c>
      <c r="U122" s="5" t="str">
        <f t="shared" si="10"/>
        <v/>
      </c>
      <c r="V122" s="5" t="str">
        <f t="shared" si="10"/>
        <v/>
      </c>
      <c r="W122" s="5" t="str">
        <f t="shared" si="10"/>
        <v/>
      </c>
      <c r="X122" s="5" t="str">
        <f t="shared" si="10"/>
        <v/>
      </c>
      <c r="Y122" s="5" t="str">
        <f t="shared" si="10"/>
        <v/>
      </c>
    </row>
    <row r="123" spans="1:25">
      <c r="A123" s="6">
        <v>120</v>
      </c>
      <c r="B123" s="158" t="str">
        <f>IF(ISBLANK(宅配便入力!B123),"",宅配便入力!B123)</f>
        <v/>
      </c>
      <c r="C123" s="5" t="str">
        <f>IF(ISBLANK(宅配便入力!C123),"",宅配便入力!C123)</f>
        <v/>
      </c>
      <c r="D123" s="5" t="str">
        <f>IF(ISBLANK(宅配便入力!D123),"",宅配便入力!D123)</f>
        <v/>
      </c>
      <c r="E123" s="5" t="str">
        <f>IF(ISBLANK(サンプル!$B$9),"",サンプル!$B$9)</f>
        <v/>
      </c>
      <c r="F123" s="5" t="str">
        <f>IF(サンプル!$B$10="無料",0,IF(サンプル!$B$10="商品半額",宅配便入力!E123/2,IF(サンプル!$B$10="商品同額",宅配便入力!E123,"")))</f>
        <v/>
      </c>
      <c r="G123" s="5" t="str">
        <f t="shared" si="7"/>
        <v/>
      </c>
      <c r="H123" s="50"/>
      <c r="I123" s="10" t="str">
        <f>IF(サンプル!$B$10="無料",0,"")</f>
        <v/>
      </c>
      <c r="J123" s="12" t="str">
        <f>IF(サンプル!$B$10="無料","サンプル1","")</f>
        <v/>
      </c>
      <c r="K123" s="18"/>
      <c r="L123" s="12" t="str">
        <f>IF(サンプル!$B$10="無料","サン①","")</f>
        <v/>
      </c>
      <c r="M123" s="10" t="str">
        <f>IF(サンプル!$B$10="無料",1,"")</f>
        <v/>
      </c>
      <c r="N123" s="5" t="str">
        <f t="shared" ref="N123:O150" si="11">$G123</f>
        <v/>
      </c>
      <c r="O123" s="5" t="str">
        <f t="shared" si="11"/>
        <v/>
      </c>
      <c r="P123" s="5" t="str">
        <f t="shared" si="10"/>
        <v/>
      </c>
      <c r="Q123" s="5" t="str">
        <f t="shared" si="10"/>
        <v/>
      </c>
      <c r="R123" s="5" t="str">
        <f t="shared" si="10"/>
        <v/>
      </c>
      <c r="S123" s="5" t="str">
        <f t="shared" si="10"/>
        <v/>
      </c>
      <c r="T123" s="5" t="str">
        <f t="shared" si="10"/>
        <v/>
      </c>
      <c r="U123" s="5" t="str">
        <f t="shared" si="10"/>
        <v/>
      </c>
      <c r="V123" s="5" t="str">
        <f t="shared" si="10"/>
        <v/>
      </c>
      <c r="W123" s="5" t="str">
        <f t="shared" si="10"/>
        <v/>
      </c>
      <c r="X123" s="5" t="str">
        <f t="shared" si="10"/>
        <v/>
      </c>
      <c r="Y123" s="5" t="str">
        <f t="shared" si="10"/>
        <v/>
      </c>
    </row>
    <row r="124" spans="1:25">
      <c r="A124" s="6">
        <v>121</v>
      </c>
      <c r="B124" s="158" t="str">
        <f>IF(ISBLANK(宅配便入力!B124),"",宅配便入力!B124)</f>
        <v/>
      </c>
      <c r="C124" s="5" t="str">
        <f>IF(ISBLANK(宅配便入力!C124),"",宅配便入力!C124)</f>
        <v/>
      </c>
      <c r="D124" s="5" t="str">
        <f>IF(ISBLANK(宅配便入力!D124),"",宅配便入力!D124)</f>
        <v/>
      </c>
      <c r="E124" s="5" t="str">
        <f>IF(ISBLANK(サンプル!$B$9),"",サンプル!$B$9)</f>
        <v/>
      </c>
      <c r="F124" s="5" t="str">
        <f>IF(サンプル!$B$10="無料",0,IF(サンプル!$B$10="商品半額",宅配便入力!E124/2,IF(サンプル!$B$10="商品同額",宅配便入力!E124,"")))</f>
        <v/>
      </c>
      <c r="G124" s="5" t="str">
        <f t="shared" si="7"/>
        <v/>
      </c>
      <c r="H124" s="50"/>
      <c r="I124" s="10" t="str">
        <f>IF(サンプル!$B$10="無料",0,"")</f>
        <v/>
      </c>
      <c r="J124" s="12" t="str">
        <f>IF(サンプル!$B$10="無料","サンプル1","")</f>
        <v/>
      </c>
      <c r="K124" s="18"/>
      <c r="L124" s="12" t="str">
        <f>IF(サンプル!$B$10="無料","サン①","")</f>
        <v/>
      </c>
      <c r="M124" s="10" t="str">
        <f>IF(サンプル!$B$10="無料",1,"")</f>
        <v/>
      </c>
      <c r="N124" s="5" t="str">
        <f t="shared" si="11"/>
        <v/>
      </c>
      <c r="O124" s="5" t="str">
        <f t="shared" si="11"/>
        <v/>
      </c>
      <c r="P124" s="5" t="str">
        <f t="shared" si="10"/>
        <v/>
      </c>
      <c r="Q124" s="5" t="str">
        <f t="shared" si="10"/>
        <v/>
      </c>
      <c r="R124" s="5" t="str">
        <f t="shared" si="10"/>
        <v/>
      </c>
      <c r="S124" s="5" t="str">
        <f t="shared" si="10"/>
        <v/>
      </c>
      <c r="T124" s="5" t="str">
        <f t="shared" si="10"/>
        <v/>
      </c>
      <c r="U124" s="5" t="str">
        <f t="shared" si="10"/>
        <v/>
      </c>
      <c r="V124" s="5" t="str">
        <f t="shared" si="10"/>
        <v/>
      </c>
      <c r="W124" s="5" t="str">
        <f t="shared" si="10"/>
        <v/>
      </c>
      <c r="X124" s="5" t="str">
        <f t="shared" si="10"/>
        <v/>
      </c>
      <c r="Y124" s="5" t="str">
        <f t="shared" si="10"/>
        <v/>
      </c>
    </row>
    <row r="125" spans="1:25">
      <c r="A125" s="6">
        <v>122</v>
      </c>
      <c r="B125" s="158" t="str">
        <f>IF(ISBLANK(宅配便入力!B125),"",宅配便入力!B125)</f>
        <v/>
      </c>
      <c r="C125" s="5" t="str">
        <f>IF(ISBLANK(宅配便入力!C125),"",宅配便入力!C125)</f>
        <v/>
      </c>
      <c r="D125" s="5" t="str">
        <f>IF(ISBLANK(宅配便入力!D125),"",宅配便入力!D125)</f>
        <v/>
      </c>
      <c r="E125" s="5" t="str">
        <f>IF(ISBLANK(サンプル!$B$9),"",サンプル!$B$9)</f>
        <v/>
      </c>
      <c r="F125" s="5" t="str">
        <f>IF(サンプル!$B$10="無料",0,IF(サンプル!$B$10="商品半額",宅配便入力!E125/2,IF(サンプル!$B$10="商品同額",宅配便入力!E125,"")))</f>
        <v/>
      </c>
      <c r="G125" s="5" t="str">
        <f t="shared" si="7"/>
        <v/>
      </c>
      <c r="H125" s="50"/>
      <c r="I125" s="10" t="str">
        <f>IF(サンプル!$B$10="無料",0,"")</f>
        <v/>
      </c>
      <c r="J125" s="12" t="str">
        <f>IF(サンプル!$B$10="無料","サンプル1","")</f>
        <v/>
      </c>
      <c r="K125" s="18"/>
      <c r="L125" s="12" t="str">
        <f>IF(サンプル!$B$10="無料","サン①","")</f>
        <v/>
      </c>
      <c r="M125" s="10" t="str">
        <f>IF(サンプル!$B$10="無料",1,"")</f>
        <v/>
      </c>
      <c r="N125" s="5" t="str">
        <f t="shared" si="11"/>
        <v/>
      </c>
      <c r="O125" s="5" t="str">
        <f t="shared" si="11"/>
        <v/>
      </c>
      <c r="P125" s="5" t="str">
        <f t="shared" si="10"/>
        <v/>
      </c>
      <c r="Q125" s="5" t="str">
        <f t="shared" si="10"/>
        <v/>
      </c>
      <c r="R125" s="5" t="str">
        <f t="shared" si="10"/>
        <v/>
      </c>
      <c r="S125" s="5" t="str">
        <f t="shared" si="10"/>
        <v/>
      </c>
      <c r="T125" s="5" t="str">
        <f t="shared" si="10"/>
        <v/>
      </c>
      <c r="U125" s="5" t="str">
        <f t="shared" si="10"/>
        <v/>
      </c>
      <c r="V125" s="5" t="str">
        <f t="shared" si="10"/>
        <v/>
      </c>
      <c r="W125" s="5" t="str">
        <f t="shared" si="10"/>
        <v/>
      </c>
      <c r="X125" s="5" t="str">
        <f t="shared" si="10"/>
        <v/>
      </c>
      <c r="Y125" s="5" t="str">
        <f t="shared" si="10"/>
        <v/>
      </c>
    </row>
    <row r="126" spans="1:25">
      <c r="A126" s="6">
        <v>123</v>
      </c>
      <c r="B126" s="158" t="str">
        <f>IF(ISBLANK(宅配便入力!B126),"",宅配便入力!B126)</f>
        <v/>
      </c>
      <c r="C126" s="5" t="str">
        <f>IF(ISBLANK(宅配便入力!C126),"",宅配便入力!C126)</f>
        <v/>
      </c>
      <c r="D126" s="5" t="str">
        <f>IF(ISBLANK(宅配便入力!D126),"",宅配便入力!D126)</f>
        <v/>
      </c>
      <c r="E126" s="5" t="str">
        <f>IF(ISBLANK(サンプル!$B$9),"",サンプル!$B$9)</f>
        <v/>
      </c>
      <c r="F126" s="5" t="str">
        <f>IF(サンプル!$B$10="無料",0,IF(サンプル!$B$10="商品半額",宅配便入力!E126/2,IF(サンプル!$B$10="商品同額",宅配便入力!E126,"")))</f>
        <v/>
      </c>
      <c r="G126" s="5" t="str">
        <f t="shared" si="7"/>
        <v/>
      </c>
      <c r="H126" s="50"/>
      <c r="I126" s="10" t="str">
        <f>IF(サンプル!$B$10="無料",0,"")</f>
        <v/>
      </c>
      <c r="J126" s="12" t="str">
        <f>IF(サンプル!$B$10="無料","サンプル1","")</f>
        <v/>
      </c>
      <c r="K126" s="18"/>
      <c r="L126" s="12" t="str">
        <f>IF(サンプル!$B$10="無料","サン①","")</f>
        <v/>
      </c>
      <c r="M126" s="10" t="str">
        <f>IF(サンプル!$B$10="無料",1,"")</f>
        <v/>
      </c>
      <c r="N126" s="5" t="str">
        <f t="shared" si="11"/>
        <v/>
      </c>
      <c r="O126" s="5" t="str">
        <f t="shared" si="11"/>
        <v/>
      </c>
      <c r="P126" s="5" t="str">
        <f t="shared" si="10"/>
        <v/>
      </c>
      <c r="Q126" s="5" t="str">
        <f t="shared" si="10"/>
        <v/>
      </c>
      <c r="R126" s="5" t="str">
        <f t="shared" si="10"/>
        <v/>
      </c>
      <c r="S126" s="5" t="str">
        <f t="shared" si="10"/>
        <v/>
      </c>
      <c r="T126" s="5" t="str">
        <f t="shared" si="10"/>
        <v/>
      </c>
      <c r="U126" s="5" t="str">
        <f t="shared" si="10"/>
        <v/>
      </c>
      <c r="V126" s="5" t="str">
        <f t="shared" si="10"/>
        <v/>
      </c>
      <c r="W126" s="5" t="str">
        <f t="shared" si="10"/>
        <v/>
      </c>
      <c r="X126" s="5" t="str">
        <f t="shared" si="10"/>
        <v/>
      </c>
      <c r="Y126" s="5" t="str">
        <f t="shared" si="10"/>
        <v/>
      </c>
    </row>
    <row r="127" spans="1:25">
      <c r="A127" s="6">
        <v>124</v>
      </c>
      <c r="B127" s="158" t="str">
        <f>IF(ISBLANK(宅配便入力!B127),"",宅配便入力!B127)</f>
        <v/>
      </c>
      <c r="C127" s="5" t="str">
        <f>IF(ISBLANK(宅配便入力!C127),"",宅配便入力!C127)</f>
        <v/>
      </c>
      <c r="D127" s="5" t="str">
        <f>IF(ISBLANK(宅配便入力!D127),"",宅配便入力!D127)</f>
        <v/>
      </c>
      <c r="E127" s="5" t="str">
        <f>IF(ISBLANK(サンプル!$B$9),"",サンプル!$B$9)</f>
        <v/>
      </c>
      <c r="F127" s="5" t="str">
        <f>IF(サンプル!$B$10="無料",0,IF(サンプル!$B$10="商品半額",宅配便入力!E127/2,IF(サンプル!$B$10="商品同額",宅配便入力!E127,"")))</f>
        <v/>
      </c>
      <c r="G127" s="5" t="str">
        <f t="shared" si="7"/>
        <v/>
      </c>
      <c r="H127" s="50"/>
      <c r="I127" s="10" t="str">
        <f>IF(サンプル!$B$10="無料",0,"")</f>
        <v/>
      </c>
      <c r="J127" s="12" t="str">
        <f>IF(サンプル!$B$10="無料","サンプル1","")</f>
        <v/>
      </c>
      <c r="K127" s="18"/>
      <c r="L127" s="12" t="str">
        <f>IF(サンプル!$B$10="無料","サン①","")</f>
        <v/>
      </c>
      <c r="M127" s="10" t="str">
        <f>IF(サンプル!$B$10="無料",1,"")</f>
        <v/>
      </c>
      <c r="N127" s="5" t="str">
        <f t="shared" si="11"/>
        <v/>
      </c>
      <c r="O127" s="5" t="str">
        <f t="shared" si="11"/>
        <v/>
      </c>
      <c r="P127" s="5" t="str">
        <f t="shared" si="10"/>
        <v/>
      </c>
      <c r="Q127" s="5" t="str">
        <f t="shared" si="10"/>
        <v/>
      </c>
      <c r="R127" s="5" t="str">
        <f t="shared" si="10"/>
        <v/>
      </c>
      <c r="S127" s="5" t="str">
        <f t="shared" si="10"/>
        <v/>
      </c>
      <c r="T127" s="5" t="str">
        <f t="shared" si="10"/>
        <v/>
      </c>
      <c r="U127" s="5" t="str">
        <f t="shared" si="10"/>
        <v/>
      </c>
      <c r="V127" s="5" t="str">
        <f t="shared" si="10"/>
        <v/>
      </c>
      <c r="W127" s="5" t="str">
        <f t="shared" si="10"/>
        <v/>
      </c>
      <c r="X127" s="5" t="str">
        <f t="shared" si="10"/>
        <v/>
      </c>
      <c r="Y127" s="5" t="str">
        <f t="shared" si="10"/>
        <v/>
      </c>
    </row>
    <row r="128" spans="1:25">
      <c r="A128" s="6">
        <v>125</v>
      </c>
      <c r="B128" s="158" t="str">
        <f>IF(ISBLANK(宅配便入力!B128),"",宅配便入力!B128)</f>
        <v/>
      </c>
      <c r="C128" s="5" t="str">
        <f>IF(ISBLANK(宅配便入力!C128),"",宅配便入力!C128)</f>
        <v/>
      </c>
      <c r="D128" s="5" t="str">
        <f>IF(ISBLANK(宅配便入力!D128),"",宅配便入力!D128)</f>
        <v/>
      </c>
      <c r="E128" s="5" t="str">
        <f>IF(ISBLANK(サンプル!$B$9),"",サンプル!$B$9)</f>
        <v/>
      </c>
      <c r="F128" s="5" t="str">
        <f>IF(サンプル!$B$10="無料",0,IF(サンプル!$B$10="商品半額",宅配便入力!E128/2,IF(サンプル!$B$10="商品同額",宅配便入力!E128,"")))</f>
        <v/>
      </c>
      <c r="G128" s="5" t="str">
        <f t="shared" si="7"/>
        <v/>
      </c>
      <c r="H128" s="50"/>
      <c r="I128" s="10" t="str">
        <f>IF(サンプル!$B$10="無料",0,"")</f>
        <v/>
      </c>
      <c r="J128" s="12" t="str">
        <f>IF(サンプル!$B$10="無料","サンプル1","")</f>
        <v/>
      </c>
      <c r="K128" s="18"/>
      <c r="L128" s="12" t="str">
        <f>IF(サンプル!$B$10="無料","サン①","")</f>
        <v/>
      </c>
      <c r="M128" s="10" t="str">
        <f>IF(サンプル!$B$10="無料",1,"")</f>
        <v/>
      </c>
      <c r="N128" s="5" t="str">
        <f t="shared" si="11"/>
        <v/>
      </c>
      <c r="O128" s="5" t="str">
        <f t="shared" si="11"/>
        <v/>
      </c>
      <c r="P128" s="5" t="str">
        <f t="shared" si="10"/>
        <v/>
      </c>
      <c r="Q128" s="5" t="str">
        <f t="shared" si="10"/>
        <v/>
      </c>
      <c r="R128" s="5" t="str">
        <f t="shared" si="10"/>
        <v/>
      </c>
      <c r="S128" s="5" t="str">
        <f t="shared" si="10"/>
        <v/>
      </c>
      <c r="T128" s="5" t="str">
        <f t="shared" si="10"/>
        <v/>
      </c>
      <c r="U128" s="5" t="str">
        <f t="shared" si="10"/>
        <v/>
      </c>
      <c r="V128" s="5" t="str">
        <f t="shared" si="10"/>
        <v/>
      </c>
      <c r="W128" s="5" t="str">
        <f t="shared" si="10"/>
        <v/>
      </c>
      <c r="X128" s="5" t="str">
        <f t="shared" si="10"/>
        <v/>
      </c>
      <c r="Y128" s="5" t="str">
        <f t="shared" si="10"/>
        <v/>
      </c>
    </row>
    <row r="129" spans="1:25">
      <c r="A129" s="6">
        <v>126</v>
      </c>
      <c r="B129" s="158" t="str">
        <f>IF(ISBLANK(宅配便入力!B129),"",宅配便入力!B129)</f>
        <v/>
      </c>
      <c r="C129" s="5" t="str">
        <f>IF(ISBLANK(宅配便入力!C129),"",宅配便入力!C129)</f>
        <v/>
      </c>
      <c r="D129" s="5" t="str">
        <f>IF(ISBLANK(宅配便入力!D129),"",宅配便入力!D129)</f>
        <v/>
      </c>
      <c r="E129" s="5" t="str">
        <f>IF(ISBLANK(サンプル!$B$9),"",サンプル!$B$9)</f>
        <v/>
      </c>
      <c r="F129" s="5" t="str">
        <f>IF(サンプル!$B$10="無料",0,IF(サンプル!$B$10="商品半額",宅配便入力!E129/2,IF(サンプル!$B$10="商品同額",宅配便入力!E129,"")))</f>
        <v/>
      </c>
      <c r="G129" s="5" t="str">
        <f t="shared" si="7"/>
        <v/>
      </c>
      <c r="H129" s="50"/>
      <c r="I129" s="10" t="str">
        <f>IF(サンプル!$B$10="無料",0,"")</f>
        <v/>
      </c>
      <c r="J129" s="12" t="str">
        <f>IF(サンプル!$B$10="無料","サンプル1","")</f>
        <v/>
      </c>
      <c r="K129" s="18"/>
      <c r="L129" s="12" t="str">
        <f>IF(サンプル!$B$10="無料","サン①","")</f>
        <v/>
      </c>
      <c r="M129" s="10" t="str">
        <f>IF(サンプル!$B$10="無料",1,"")</f>
        <v/>
      </c>
      <c r="N129" s="5" t="str">
        <f t="shared" si="11"/>
        <v/>
      </c>
      <c r="O129" s="5" t="str">
        <f t="shared" si="11"/>
        <v/>
      </c>
      <c r="P129" s="5" t="str">
        <f t="shared" si="10"/>
        <v/>
      </c>
      <c r="Q129" s="5" t="str">
        <f t="shared" si="10"/>
        <v/>
      </c>
      <c r="R129" s="5" t="str">
        <f t="shared" si="10"/>
        <v/>
      </c>
      <c r="S129" s="5" t="str">
        <f t="shared" si="10"/>
        <v/>
      </c>
      <c r="T129" s="5" t="str">
        <f t="shared" si="10"/>
        <v/>
      </c>
      <c r="U129" s="5" t="str">
        <f t="shared" si="10"/>
        <v/>
      </c>
      <c r="V129" s="5" t="str">
        <f t="shared" si="10"/>
        <v/>
      </c>
      <c r="W129" s="5" t="str">
        <f t="shared" si="10"/>
        <v/>
      </c>
      <c r="X129" s="5" t="str">
        <f t="shared" si="10"/>
        <v/>
      </c>
      <c r="Y129" s="5" t="str">
        <f t="shared" si="10"/>
        <v/>
      </c>
    </row>
    <row r="130" spans="1:25">
      <c r="A130" s="6">
        <v>127</v>
      </c>
      <c r="B130" s="158" t="str">
        <f>IF(ISBLANK(宅配便入力!B130),"",宅配便入力!B130)</f>
        <v/>
      </c>
      <c r="C130" s="5" t="str">
        <f>IF(ISBLANK(宅配便入力!C130),"",宅配便入力!C130)</f>
        <v/>
      </c>
      <c r="D130" s="5" t="str">
        <f>IF(ISBLANK(宅配便入力!D130),"",宅配便入力!D130)</f>
        <v/>
      </c>
      <c r="E130" s="5" t="str">
        <f>IF(ISBLANK(サンプル!$B$9),"",サンプル!$B$9)</f>
        <v/>
      </c>
      <c r="F130" s="5" t="str">
        <f>IF(サンプル!$B$10="無料",0,IF(サンプル!$B$10="商品半額",宅配便入力!E130/2,IF(サンプル!$B$10="商品同額",宅配便入力!E130,"")))</f>
        <v/>
      </c>
      <c r="G130" s="5" t="str">
        <f t="shared" si="7"/>
        <v/>
      </c>
      <c r="H130" s="50"/>
      <c r="I130" s="10" t="str">
        <f>IF(サンプル!$B$10="無料",0,"")</f>
        <v/>
      </c>
      <c r="J130" s="12" t="str">
        <f>IF(サンプル!$B$10="無料","サンプル1","")</f>
        <v/>
      </c>
      <c r="K130" s="18"/>
      <c r="L130" s="12" t="str">
        <f>IF(サンプル!$B$10="無料","サン①","")</f>
        <v/>
      </c>
      <c r="M130" s="10" t="str">
        <f>IF(サンプル!$B$10="無料",1,"")</f>
        <v/>
      </c>
      <c r="N130" s="5" t="str">
        <f t="shared" si="11"/>
        <v/>
      </c>
      <c r="O130" s="5" t="str">
        <f t="shared" si="11"/>
        <v/>
      </c>
      <c r="P130" s="5" t="str">
        <f t="shared" si="10"/>
        <v/>
      </c>
      <c r="Q130" s="5" t="str">
        <f t="shared" si="10"/>
        <v/>
      </c>
      <c r="R130" s="5" t="str">
        <f t="shared" si="10"/>
        <v/>
      </c>
      <c r="S130" s="5" t="str">
        <f t="shared" si="10"/>
        <v/>
      </c>
      <c r="T130" s="5" t="str">
        <f t="shared" si="10"/>
        <v/>
      </c>
      <c r="U130" s="5" t="str">
        <f t="shared" si="10"/>
        <v/>
      </c>
      <c r="V130" s="5" t="str">
        <f t="shared" si="10"/>
        <v/>
      </c>
      <c r="W130" s="5" t="str">
        <f t="shared" si="10"/>
        <v/>
      </c>
      <c r="X130" s="5" t="str">
        <f t="shared" si="10"/>
        <v/>
      </c>
      <c r="Y130" s="5" t="str">
        <f t="shared" si="10"/>
        <v/>
      </c>
    </row>
    <row r="131" spans="1:25">
      <c r="A131" s="6">
        <v>128</v>
      </c>
      <c r="B131" s="158" t="str">
        <f>IF(ISBLANK(宅配便入力!B131),"",宅配便入力!B131)</f>
        <v/>
      </c>
      <c r="C131" s="5" t="str">
        <f>IF(ISBLANK(宅配便入力!C131),"",宅配便入力!C131)</f>
        <v/>
      </c>
      <c r="D131" s="5" t="str">
        <f>IF(ISBLANK(宅配便入力!D131),"",宅配便入力!D131)</f>
        <v/>
      </c>
      <c r="E131" s="5" t="str">
        <f>IF(ISBLANK(サンプル!$B$9),"",サンプル!$B$9)</f>
        <v/>
      </c>
      <c r="F131" s="5" t="str">
        <f>IF(サンプル!$B$10="無料",0,IF(サンプル!$B$10="商品半額",宅配便入力!E131/2,IF(サンプル!$B$10="商品同額",宅配便入力!E131,"")))</f>
        <v/>
      </c>
      <c r="G131" s="5" t="str">
        <f t="shared" si="7"/>
        <v/>
      </c>
      <c r="H131" s="50"/>
      <c r="I131" s="10" t="str">
        <f>IF(サンプル!$B$10="無料",0,"")</f>
        <v/>
      </c>
      <c r="J131" s="12" t="str">
        <f>IF(サンプル!$B$10="無料","サンプル1","")</f>
        <v/>
      </c>
      <c r="K131" s="18"/>
      <c r="L131" s="12" t="str">
        <f>IF(サンプル!$B$10="無料","サン①","")</f>
        <v/>
      </c>
      <c r="M131" s="10" t="str">
        <f>IF(サンプル!$B$10="無料",1,"")</f>
        <v/>
      </c>
      <c r="N131" s="5" t="str">
        <f t="shared" si="11"/>
        <v/>
      </c>
      <c r="O131" s="5" t="str">
        <f t="shared" si="11"/>
        <v/>
      </c>
      <c r="P131" s="5" t="str">
        <f t="shared" si="10"/>
        <v/>
      </c>
      <c r="Q131" s="5" t="str">
        <f t="shared" si="10"/>
        <v/>
      </c>
      <c r="R131" s="5" t="str">
        <f t="shared" si="10"/>
        <v/>
      </c>
      <c r="S131" s="5" t="str">
        <f t="shared" si="10"/>
        <v/>
      </c>
      <c r="T131" s="5" t="str">
        <f t="shared" si="10"/>
        <v/>
      </c>
      <c r="U131" s="5" t="str">
        <f t="shared" si="10"/>
        <v/>
      </c>
      <c r="V131" s="5" t="str">
        <f t="shared" si="10"/>
        <v/>
      </c>
      <c r="W131" s="5" t="str">
        <f t="shared" si="10"/>
        <v/>
      </c>
      <c r="X131" s="5" t="str">
        <f t="shared" si="10"/>
        <v/>
      </c>
      <c r="Y131" s="5" t="str">
        <f t="shared" si="10"/>
        <v/>
      </c>
    </row>
    <row r="132" spans="1:25">
      <c r="A132" s="6">
        <v>129</v>
      </c>
      <c r="B132" s="158" t="str">
        <f>IF(ISBLANK(宅配便入力!B132),"",宅配便入力!B132)</f>
        <v/>
      </c>
      <c r="C132" s="5" t="str">
        <f>IF(ISBLANK(宅配便入力!C132),"",宅配便入力!C132)</f>
        <v/>
      </c>
      <c r="D132" s="5" t="str">
        <f>IF(ISBLANK(宅配便入力!D132),"",宅配便入力!D132)</f>
        <v/>
      </c>
      <c r="E132" s="5" t="str">
        <f>IF(ISBLANK(サンプル!$B$9),"",サンプル!$B$9)</f>
        <v/>
      </c>
      <c r="F132" s="5" t="str">
        <f>IF(サンプル!$B$10="無料",0,IF(サンプル!$B$10="商品半額",宅配便入力!E132/2,IF(サンプル!$B$10="商品同額",宅配便入力!E132,"")))</f>
        <v/>
      </c>
      <c r="G132" s="5" t="str">
        <f t="shared" si="7"/>
        <v/>
      </c>
      <c r="H132" s="50"/>
      <c r="I132" s="10" t="str">
        <f>IF(サンプル!$B$10="無料",0,"")</f>
        <v/>
      </c>
      <c r="J132" s="12" t="str">
        <f>IF(サンプル!$B$10="無料","サンプル1","")</f>
        <v/>
      </c>
      <c r="K132" s="18"/>
      <c r="L132" s="12" t="str">
        <f>IF(サンプル!$B$10="無料","サン①","")</f>
        <v/>
      </c>
      <c r="M132" s="10" t="str">
        <f>IF(サンプル!$B$10="無料",1,"")</f>
        <v/>
      </c>
      <c r="N132" s="5" t="str">
        <f t="shared" si="11"/>
        <v/>
      </c>
      <c r="O132" s="5" t="str">
        <f t="shared" si="11"/>
        <v/>
      </c>
      <c r="P132" s="5" t="str">
        <f t="shared" si="10"/>
        <v/>
      </c>
      <c r="Q132" s="5" t="str">
        <f t="shared" si="10"/>
        <v/>
      </c>
      <c r="R132" s="5" t="str">
        <f t="shared" si="10"/>
        <v/>
      </c>
      <c r="S132" s="5" t="str">
        <f t="shared" si="10"/>
        <v/>
      </c>
      <c r="T132" s="5" t="str">
        <f t="shared" si="10"/>
        <v/>
      </c>
      <c r="U132" s="5" t="str">
        <f t="shared" si="10"/>
        <v/>
      </c>
      <c r="V132" s="5" t="str">
        <f t="shared" si="10"/>
        <v/>
      </c>
      <c r="W132" s="5" t="str">
        <f t="shared" si="10"/>
        <v/>
      </c>
      <c r="X132" s="5" t="str">
        <f t="shared" si="10"/>
        <v/>
      </c>
      <c r="Y132" s="5" t="str">
        <f t="shared" si="10"/>
        <v/>
      </c>
    </row>
    <row r="133" spans="1:25">
      <c r="A133" s="6">
        <v>130</v>
      </c>
      <c r="B133" s="158" t="str">
        <f>IF(ISBLANK(宅配便入力!B133),"",宅配便入力!B133)</f>
        <v/>
      </c>
      <c r="C133" s="5" t="str">
        <f>IF(ISBLANK(宅配便入力!C133),"",宅配便入力!C133)</f>
        <v/>
      </c>
      <c r="D133" s="5" t="str">
        <f>IF(ISBLANK(宅配便入力!D133),"",宅配便入力!D133)</f>
        <v/>
      </c>
      <c r="E133" s="5" t="str">
        <f>IF(ISBLANK(サンプル!$B$9),"",サンプル!$B$9)</f>
        <v/>
      </c>
      <c r="F133" s="5" t="str">
        <f>IF(サンプル!$B$10="無料",0,IF(サンプル!$B$10="商品半額",宅配便入力!E133/2,IF(サンプル!$B$10="商品同額",宅配便入力!E133,"")))</f>
        <v/>
      </c>
      <c r="G133" s="5" t="str">
        <f t="shared" ref="G133:G150" si="12">IFERROR(CEILING(F133,1),"")</f>
        <v/>
      </c>
      <c r="H133" s="50"/>
      <c r="I133" s="10" t="str">
        <f>IF(サンプル!$B$10="無料",0,"")</f>
        <v/>
      </c>
      <c r="J133" s="12" t="str">
        <f>IF(サンプル!$B$10="無料","サンプル1","")</f>
        <v/>
      </c>
      <c r="K133" s="18"/>
      <c r="L133" s="12" t="str">
        <f>IF(サンプル!$B$10="無料","サン①","")</f>
        <v/>
      </c>
      <c r="M133" s="10" t="str">
        <f>IF(サンプル!$B$10="無料",1,"")</f>
        <v/>
      </c>
      <c r="N133" s="5" t="str">
        <f t="shared" si="11"/>
        <v/>
      </c>
      <c r="O133" s="5" t="str">
        <f t="shared" si="11"/>
        <v/>
      </c>
      <c r="P133" s="5" t="str">
        <f t="shared" si="10"/>
        <v/>
      </c>
      <c r="Q133" s="5" t="str">
        <f t="shared" si="10"/>
        <v/>
      </c>
      <c r="R133" s="5" t="str">
        <f t="shared" si="10"/>
        <v/>
      </c>
      <c r="S133" s="5" t="str">
        <f t="shared" si="10"/>
        <v/>
      </c>
      <c r="T133" s="5" t="str">
        <f t="shared" si="10"/>
        <v/>
      </c>
      <c r="U133" s="5" t="str">
        <f t="shared" si="10"/>
        <v/>
      </c>
      <c r="V133" s="5" t="str">
        <f t="shared" si="10"/>
        <v/>
      </c>
      <c r="W133" s="5" t="str">
        <f t="shared" si="10"/>
        <v/>
      </c>
      <c r="X133" s="5" t="str">
        <f t="shared" si="10"/>
        <v/>
      </c>
      <c r="Y133" s="5" t="str">
        <f t="shared" si="10"/>
        <v/>
      </c>
    </row>
    <row r="134" spans="1:25">
      <c r="A134" s="6">
        <v>131</v>
      </c>
      <c r="B134" s="158" t="str">
        <f>IF(ISBLANK(宅配便入力!B134),"",宅配便入力!B134)</f>
        <v/>
      </c>
      <c r="C134" s="5" t="str">
        <f>IF(ISBLANK(宅配便入力!C134),"",宅配便入力!C134)</f>
        <v/>
      </c>
      <c r="D134" s="5" t="str">
        <f>IF(ISBLANK(宅配便入力!D134),"",宅配便入力!D134)</f>
        <v/>
      </c>
      <c r="E134" s="5" t="str">
        <f>IF(ISBLANK(サンプル!$B$9),"",サンプル!$B$9)</f>
        <v/>
      </c>
      <c r="F134" s="5" t="str">
        <f>IF(サンプル!$B$10="無料",0,IF(サンプル!$B$10="商品半額",宅配便入力!E134/2,IF(サンプル!$B$10="商品同額",宅配便入力!E134,"")))</f>
        <v/>
      </c>
      <c r="G134" s="5" t="str">
        <f t="shared" si="12"/>
        <v/>
      </c>
      <c r="H134" s="50"/>
      <c r="I134" s="10" t="str">
        <f>IF(サンプル!$B$10="無料",0,"")</f>
        <v/>
      </c>
      <c r="J134" s="12" t="str">
        <f>IF(サンプル!$B$10="無料","サンプル1","")</f>
        <v/>
      </c>
      <c r="K134" s="18"/>
      <c r="L134" s="12" t="str">
        <f>IF(サンプル!$B$10="無料","サン①","")</f>
        <v/>
      </c>
      <c r="M134" s="10" t="str">
        <f>IF(サンプル!$B$10="無料",1,"")</f>
        <v/>
      </c>
      <c r="N134" s="5" t="str">
        <f t="shared" si="11"/>
        <v/>
      </c>
      <c r="O134" s="5" t="str">
        <f t="shared" si="11"/>
        <v/>
      </c>
      <c r="P134" s="5" t="str">
        <f t="shared" si="10"/>
        <v/>
      </c>
      <c r="Q134" s="5" t="str">
        <f t="shared" si="10"/>
        <v/>
      </c>
      <c r="R134" s="5" t="str">
        <f t="shared" si="10"/>
        <v/>
      </c>
      <c r="S134" s="5" t="str">
        <f t="shared" si="10"/>
        <v/>
      </c>
      <c r="T134" s="5" t="str">
        <f t="shared" si="10"/>
        <v/>
      </c>
      <c r="U134" s="5" t="str">
        <f t="shared" si="10"/>
        <v/>
      </c>
      <c r="V134" s="5" t="str">
        <f t="shared" ref="P134:Y150" si="13">$G134</f>
        <v/>
      </c>
      <c r="W134" s="5" t="str">
        <f t="shared" si="13"/>
        <v/>
      </c>
      <c r="X134" s="5" t="str">
        <f t="shared" si="13"/>
        <v/>
      </c>
      <c r="Y134" s="5" t="str">
        <f t="shared" si="13"/>
        <v/>
      </c>
    </row>
    <row r="135" spans="1:25">
      <c r="A135" s="6">
        <v>132</v>
      </c>
      <c r="B135" s="158" t="str">
        <f>IF(ISBLANK(宅配便入力!B135),"",宅配便入力!B135)</f>
        <v/>
      </c>
      <c r="C135" s="5" t="str">
        <f>IF(ISBLANK(宅配便入力!C135),"",宅配便入力!C135)</f>
        <v/>
      </c>
      <c r="D135" s="5" t="str">
        <f>IF(ISBLANK(宅配便入力!D135),"",宅配便入力!D135)</f>
        <v/>
      </c>
      <c r="E135" s="5" t="str">
        <f>IF(ISBLANK(サンプル!$B$9),"",サンプル!$B$9)</f>
        <v/>
      </c>
      <c r="F135" s="5" t="str">
        <f>IF(サンプル!$B$10="無料",0,IF(サンプル!$B$10="商品半額",宅配便入力!E135/2,IF(サンプル!$B$10="商品同額",宅配便入力!E135,"")))</f>
        <v/>
      </c>
      <c r="G135" s="5" t="str">
        <f t="shared" si="12"/>
        <v/>
      </c>
      <c r="H135" s="50"/>
      <c r="I135" s="10" t="str">
        <f>IF(サンプル!$B$10="無料",0,"")</f>
        <v/>
      </c>
      <c r="J135" s="12" t="str">
        <f>IF(サンプル!$B$10="無料","サンプル1","")</f>
        <v/>
      </c>
      <c r="K135" s="18"/>
      <c r="L135" s="12" t="str">
        <f>IF(サンプル!$B$10="無料","サン①","")</f>
        <v/>
      </c>
      <c r="M135" s="10" t="str">
        <f>IF(サンプル!$B$10="無料",1,"")</f>
        <v/>
      </c>
      <c r="N135" s="5" t="str">
        <f t="shared" si="11"/>
        <v/>
      </c>
      <c r="O135" s="5" t="str">
        <f t="shared" si="11"/>
        <v/>
      </c>
      <c r="P135" s="5" t="str">
        <f t="shared" si="13"/>
        <v/>
      </c>
      <c r="Q135" s="5" t="str">
        <f t="shared" si="13"/>
        <v/>
      </c>
      <c r="R135" s="5" t="str">
        <f t="shared" si="13"/>
        <v/>
      </c>
      <c r="S135" s="5" t="str">
        <f t="shared" si="13"/>
        <v/>
      </c>
      <c r="T135" s="5" t="str">
        <f t="shared" si="13"/>
        <v/>
      </c>
      <c r="U135" s="5" t="str">
        <f t="shared" si="13"/>
        <v/>
      </c>
      <c r="V135" s="5" t="str">
        <f t="shared" si="13"/>
        <v/>
      </c>
      <c r="W135" s="5" t="str">
        <f t="shared" si="13"/>
        <v/>
      </c>
      <c r="X135" s="5" t="str">
        <f t="shared" si="13"/>
        <v/>
      </c>
      <c r="Y135" s="5" t="str">
        <f t="shared" si="13"/>
        <v/>
      </c>
    </row>
    <row r="136" spans="1:25">
      <c r="A136" s="6">
        <v>133</v>
      </c>
      <c r="B136" s="158" t="str">
        <f>IF(ISBLANK(宅配便入力!B136),"",宅配便入力!B136)</f>
        <v/>
      </c>
      <c r="C136" s="5" t="str">
        <f>IF(ISBLANK(宅配便入力!C136),"",宅配便入力!C136)</f>
        <v/>
      </c>
      <c r="D136" s="5" t="str">
        <f>IF(ISBLANK(宅配便入力!D136),"",宅配便入力!D136)</f>
        <v/>
      </c>
      <c r="E136" s="5" t="str">
        <f>IF(ISBLANK(サンプル!$B$9),"",サンプル!$B$9)</f>
        <v/>
      </c>
      <c r="F136" s="5" t="str">
        <f>IF(サンプル!$B$10="無料",0,IF(サンプル!$B$10="商品半額",宅配便入力!E136/2,IF(サンプル!$B$10="商品同額",宅配便入力!E136,"")))</f>
        <v/>
      </c>
      <c r="G136" s="5" t="str">
        <f t="shared" si="12"/>
        <v/>
      </c>
      <c r="H136" s="50"/>
      <c r="I136" s="10" t="str">
        <f>IF(サンプル!$B$10="無料",0,"")</f>
        <v/>
      </c>
      <c r="J136" s="12" t="str">
        <f>IF(サンプル!$B$10="無料","サンプル1","")</f>
        <v/>
      </c>
      <c r="K136" s="18"/>
      <c r="L136" s="12" t="str">
        <f>IF(サンプル!$B$10="無料","サン①","")</f>
        <v/>
      </c>
      <c r="M136" s="10" t="str">
        <f>IF(サンプル!$B$10="無料",1,"")</f>
        <v/>
      </c>
      <c r="N136" s="5" t="str">
        <f t="shared" si="11"/>
        <v/>
      </c>
      <c r="O136" s="5" t="str">
        <f t="shared" si="11"/>
        <v/>
      </c>
      <c r="P136" s="5" t="str">
        <f t="shared" si="13"/>
        <v/>
      </c>
      <c r="Q136" s="5" t="str">
        <f t="shared" si="13"/>
        <v/>
      </c>
      <c r="R136" s="5" t="str">
        <f t="shared" si="13"/>
        <v/>
      </c>
      <c r="S136" s="5" t="str">
        <f t="shared" si="13"/>
        <v/>
      </c>
      <c r="T136" s="5" t="str">
        <f t="shared" si="13"/>
        <v/>
      </c>
      <c r="U136" s="5" t="str">
        <f t="shared" si="13"/>
        <v/>
      </c>
      <c r="V136" s="5" t="str">
        <f t="shared" si="13"/>
        <v/>
      </c>
      <c r="W136" s="5" t="str">
        <f t="shared" si="13"/>
        <v/>
      </c>
      <c r="X136" s="5" t="str">
        <f t="shared" si="13"/>
        <v/>
      </c>
      <c r="Y136" s="5" t="str">
        <f t="shared" si="13"/>
        <v/>
      </c>
    </row>
    <row r="137" spans="1:25">
      <c r="A137" s="6">
        <v>134</v>
      </c>
      <c r="B137" s="158" t="str">
        <f>IF(ISBLANK(宅配便入力!B137),"",宅配便入力!B137)</f>
        <v/>
      </c>
      <c r="C137" s="5" t="str">
        <f>IF(ISBLANK(宅配便入力!C137),"",宅配便入力!C137)</f>
        <v/>
      </c>
      <c r="D137" s="5" t="str">
        <f>IF(ISBLANK(宅配便入力!D137),"",宅配便入力!D137)</f>
        <v/>
      </c>
      <c r="E137" s="5" t="str">
        <f>IF(ISBLANK(サンプル!$B$9),"",サンプル!$B$9)</f>
        <v/>
      </c>
      <c r="F137" s="5" t="str">
        <f>IF(サンプル!$B$10="無料",0,IF(サンプル!$B$10="商品半額",宅配便入力!E137/2,IF(サンプル!$B$10="商品同額",宅配便入力!E137,"")))</f>
        <v/>
      </c>
      <c r="G137" s="5" t="str">
        <f t="shared" si="12"/>
        <v/>
      </c>
      <c r="H137" s="50"/>
      <c r="I137" s="10" t="str">
        <f>IF(サンプル!$B$10="無料",0,"")</f>
        <v/>
      </c>
      <c r="J137" s="12" t="str">
        <f>IF(サンプル!$B$10="無料","サンプル1","")</f>
        <v/>
      </c>
      <c r="K137" s="18"/>
      <c r="L137" s="12" t="str">
        <f>IF(サンプル!$B$10="無料","サン①","")</f>
        <v/>
      </c>
      <c r="M137" s="10" t="str">
        <f>IF(サンプル!$B$10="無料",1,"")</f>
        <v/>
      </c>
      <c r="N137" s="5" t="str">
        <f t="shared" si="11"/>
        <v/>
      </c>
      <c r="O137" s="5" t="str">
        <f t="shared" si="11"/>
        <v/>
      </c>
      <c r="P137" s="5" t="str">
        <f t="shared" si="13"/>
        <v/>
      </c>
      <c r="Q137" s="5" t="str">
        <f t="shared" si="13"/>
        <v/>
      </c>
      <c r="R137" s="5" t="str">
        <f t="shared" si="13"/>
        <v/>
      </c>
      <c r="S137" s="5" t="str">
        <f t="shared" si="13"/>
        <v/>
      </c>
      <c r="T137" s="5" t="str">
        <f t="shared" si="13"/>
        <v/>
      </c>
      <c r="U137" s="5" t="str">
        <f>$G137</f>
        <v/>
      </c>
      <c r="V137" s="5" t="str">
        <f t="shared" si="13"/>
        <v/>
      </c>
      <c r="W137" s="5" t="str">
        <f t="shared" si="13"/>
        <v/>
      </c>
      <c r="X137" s="5" t="str">
        <f t="shared" si="13"/>
        <v/>
      </c>
      <c r="Y137" s="5" t="str">
        <f t="shared" si="13"/>
        <v/>
      </c>
    </row>
    <row r="138" spans="1:25">
      <c r="A138" s="6">
        <v>135</v>
      </c>
      <c r="B138" s="158" t="str">
        <f>IF(ISBLANK(宅配便入力!B138),"",宅配便入力!B138)</f>
        <v/>
      </c>
      <c r="C138" s="5" t="str">
        <f>IF(ISBLANK(宅配便入力!C138),"",宅配便入力!C138)</f>
        <v/>
      </c>
      <c r="D138" s="5" t="str">
        <f>IF(ISBLANK(宅配便入力!D138),"",宅配便入力!D138)</f>
        <v/>
      </c>
      <c r="E138" s="5" t="str">
        <f>IF(ISBLANK(サンプル!$B$9),"",サンプル!$B$9)</f>
        <v/>
      </c>
      <c r="F138" s="5" t="str">
        <f>IF(サンプル!$B$10="無料",0,IF(サンプル!$B$10="商品半額",宅配便入力!E138/2,IF(サンプル!$B$10="商品同額",宅配便入力!E138,"")))</f>
        <v/>
      </c>
      <c r="G138" s="5" t="str">
        <f t="shared" si="12"/>
        <v/>
      </c>
      <c r="H138" s="50"/>
      <c r="I138" s="10" t="str">
        <f>IF(サンプル!$B$10="無料",0,"")</f>
        <v/>
      </c>
      <c r="J138" s="12" t="str">
        <f>IF(サンプル!$B$10="無料","サンプル1","")</f>
        <v/>
      </c>
      <c r="K138" s="18"/>
      <c r="L138" s="12" t="str">
        <f>IF(サンプル!$B$10="無料","サン①","")</f>
        <v/>
      </c>
      <c r="M138" s="10" t="str">
        <f>IF(サンプル!$B$10="無料",1,"")</f>
        <v/>
      </c>
      <c r="N138" s="5" t="str">
        <f t="shared" si="11"/>
        <v/>
      </c>
      <c r="O138" s="5" t="str">
        <f t="shared" si="11"/>
        <v/>
      </c>
      <c r="P138" s="5" t="str">
        <f t="shared" si="13"/>
        <v/>
      </c>
      <c r="Q138" s="5" t="str">
        <f t="shared" si="13"/>
        <v/>
      </c>
      <c r="R138" s="5" t="str">
        <f t="shared" si="13"/>
        <v/>
      </c>
      <c r="S138" s="5" t="str">
        <f t="shared" si="13"/>
        <v/>
      </c>
      <c r="T138" s="5" t="str">
        <f t="shared" si="13"/>
        <v/>
      </c>
      <c r="U138" s="5" t="str">
        <f t="shared" si="13"/>
        <v/>
      </c>
      <c r="V138" s="5" t="str">
        <f t="shared" si="13"/>
        <v/>
      </c>
      <c r="W138" s="5" t="str">
        <f t="shared" si="13"/>
        <v/>
      </c>
      <c r="X138" s="5" t="str">
        <f t="shared" si="13"/>
        <v/>
      </c>
      <c r="Y138" s="5" t="str">
        <f t="shared" si="13"/>
        <v/>
      </c>
    </row>
    <row r="139" spans="1:25">
      <c r="A139" s="6">
        <v>136</v>
      </c>
      <c r="B139" s="158" t="str">
        <f>IF(ISBLANK(宅配便入力!B139),"",宅配便入力!B139)</f>
        <v/>
      </c>
      <c r="C139" s="5" t="str">
        <f>IF(ISBLANK(宅配便入力!C139),"",宅配便入力!C139)</f>
        <v/>
      </c>
      <c r="D139" s="5" t="str">
        <f>IF(ISBLANK(宅配便入力!D139),"",宅配便入力!D139)</f>
        <v/>
      </c>
      <c r="E139" s="5" t="str">
        <f>IF(ISBLANK(サンプル!$B$9),"",サンプル!$B$9)</f>
        <v/>
      </c>
      <c r="F139" s="5" t="str">
        <f>IF(サンプル!$B$10="無料",0,IF(サンプル!$B$10="商品半額",宅配便入力!E139/2,IF(サンプル!$B$10="商品同額",宅配便入力!E139,"")))</f>
        <v/>
      </c>
      <c r="G139" s="5" t="str">
        <f t="shared" si="12"/>
        <v/>
      </c>
      <c r="H139" s="50"/>
      <c r="I139" s="10" t="str">
        <f>IF(サンプル!$B$10="無料",0,"")</f>
        <v/>
      </c>
      <c r="J139" s="12" t="str">
        <f>IF(サンプル!$B$10="無料","サンプル1","")</f>
        <v/>
      </c>
      <c r="K139" s="18"/>
      <c r="L139" s="12" t="str">
        <f>IF(サンプル!$B$10="無料","サン①","")</f>
        <v/>
      </c>
      <c r="M139" s="10" t="str">
        <f>IF(サンプル!$B$10="無料",1,"")</f>
        <v/>
      </c>
      <c r="N139" s="5" t="str">
        <f t="shared" si="11"/>
        <v/>
      </c>
      <c r="O139" s="5" t="str">
        <f t="shared" si="11"/>
        <v/>
      </c>
      <c r="P139" s="5" t="str">
        <f t="shared" si="13"/>
        <v/>
      </c>
      <c r="Q139" s="5" t="str">
        <f t="shared" si="13"/>
        <v/>
      </c>
      <c r="R139" s="5" t="str">
        <f t="shared" si="13"/>
        <v/>
      </c>
      <c r="S139" s="5" t="str">
        <f t="shared" si="13"/>
        <v/>
      </c>
      <c r="T139" s="5" t="str">
        <f t="shared" si="13"/>
        <v/>
      </c>
      <c r="U139" s="5" t="str">
        <f t="shared" si="13"/>
        <v/>
      </c>
      <c r="V139" s="5" t="str">
        <f t="shared" si="13"/>
        <v/>
      </c>
      <c r="W139" s="5" t="str">
        <f t="shared" si="13"/>
        <v/>
      </c>
      <c r="X139" s="5" t="str">
        <f t="shared" si="13"/>
        <v/>
      </c>
      <c r="Y139" s="5" t="str">
        <f t="shared" si="13"/>
        <v/>
      </c>
    </row>
    <row r="140" spans="1:25">
      <c r="A140" s="6">
        <v>137</v>
      </c>
      <c r="B140" s="158" t="str">
        <f>IF(ISBLANK(宅配便入力!B140),"",宅配便入力!B140)</f>
        <v/>
      </c>
      <c r="C140" s="5" t="str">
        <f>IF(ISBLANK(宅配便入力!C140),"",宅配便入力!C140)</f>
        <v/>
      </c>
      <c r="D140" s="5" t="str">
        <f>IF(ISBLANK(宅配便入力!D140),"",宅配便入力!D140)</f>
        <v/>
      </c>
      <c r="E140" s="5" t="str">
        <f>IF(ISBLANK(サンプル!$B$9),"",サンプル!$B$9)</f>
        <v/>
      </c>
      <c r="F140" s="5" t="str">
        <f>IF(サンプル!$B$10="無料",0,IF(サンプル!$B$10="商品半額",宅配便入力!E140/2,IF(サンプル!$B$10="商品同額",宅配便入力!E140,"")))</f>
        <v/>
      </c>
      <c r="G140" s="5" t="str">
        <f t="shared" si="12"/>
        <v/>
      </c>
      <c r="H140" s="50"/>
      <c r="I140" s="10" t="str">
        <f>IF(サンプル!$B$10="無料",0,"")</f>
        <v/>
      </c>
      <c r="J140" s="12" t="str">
        <f>IF(サンプル!$B$10="無料","サンプル1","")</f>
        <v/>
      </c>
      <c r="K140" s="18"/>
      <c r="L140" s="12" t="str">
        <f>IF(サンプル!$B$10="無料","サン①","")</f>
        <v/>
      </c>
      <c r="M140" s="10" t="str">
        <f>IF(サンプル!$B$10="無料",1,"")</f>
        <v/>
      </c>
      <c r="N140" s="5" t="str">
        <f t="shared" si="11"/>
        <v/>
      </c>
      <c r="O140" s="5" t="str">
        <f t="shared" si="11"/>
        <v/>
      </c>
      <c r="P140" s="5" t="str">
        <f t="shared" si="13"/>
        <v/>
      </c>
      <c r="Q140" s="5" t="str">
        <f t="shared" si="13"/>
        <v/>
      </c>
      <c r="R140" s="5" t="str">
        <f t="shared" si="13"/>
        <v/>
      </c>
      <c r="S140" s="5" t="str">
        <f t="shared" si="13"/>
        <v/>
      </c>
      <c r="T140" s="5" t="str">
        <f t="shared" si="13"/>
        <v/>
      </c>
      <c r="U140" s="5" t="str">
        <f t="shared" si="13"/>
        <v/>
      </c>
      <c r="V140" s="5" t="str">
        <f t="shared" si="13"/>
        <v/>
      </c>
      <c r="W140" s="5" t="str">
        <f t="shared" si="13"/>
        <v/>
      </c>
      <c r="X140" s="5" t="str">
        <f t="shared" si="13"/>
        <v/>
      </c>
      <c r="Y140" s="5" t="str">
        <f t="shared" si="13"/>
        <v/>
      </c>
    </row>
    <row r="141" spans="1:25">
      <c r="A141" s="6">
        <v>138</v>
      </c>
      <c r="B141" s="158" t="str">
        <f>IF(ISBLANK(宅配便入力!B141),"",宅配便入力!B141)</f>
        <v/>
      </c>
      <c r="C141" s="5" t="str">
        <f>IF(ISBLANK(宅配便入力!C141),"",宅配便入力!C141)</f>
        <v/>
      </c>
      <c r="D141" s="5" t="str">
        <f>IF(ISBLANK(宅配便入力!D141),"",宅配便入力!D141)</f>
        <v/>
      </c>
      <c r="E141" s="5" t="str">
        <f>IF(ISBLANK(サンプル!$B$9),"",サンプル!$B$9)</f>
        <v/>
      </c>
      <c r="F141" s="5" t="str">
        <f>IF(サンプル!$B$10="無料",0,IF(サンプル!$B$10="商品半額",宅配便入力!E141/2,IF(サンプル!$B$10="商品同額",宅配便入力!E141,"")))</f>
        <v/>
      </c>
      <c r="G141" s="5" t="str">
        <f t="shared" si="12"/>
        <v/>
      </c>
      <c r="H141" s="50"/>
      <c r="I141" s="10" t="str">
        <f>IF(サンプル!$B$10="無料",0,"")</f>
        <v/>
      </c>
      <c r="J141" s="12" t="str">
        <f>IF(サンプル!$B$10="無料","サンプル1","")</f>
        <v/>
      </c>
      <c r="K141" s="18"/>
      <c r="L141" s="12" t="str">
        <f>IF(サンプル!$B$10="無料","サン①","")</f>
        <v/>
      </c>
      <c r="M141" s="10" t="str">
        <f>IF(サンプル!$B$10="無料",1,"")</f>
        <v/>
      </c>
      <c r="N141" s="5" t="str">
        <f t="shared" si="11"/>
        <v/>
      </c>
      <c r="O141" s="5" t="str">
        <f t="shared" si="11"/>
        <v/>
      </c>
      <c r="P141" s="5" t="str">
        <f t="shared" si="13"/>
        <v/>
      </c>
      <c r="Q141" s="5" t="str">
        <f t="shared" si="13"/>
        <v/>
      </c>
      <c r="R141" s="5" t="str">
        <f t="shared" si="13"/>
        <v/>
      </c>
      <c r="S141" s="5" t="str">
        <f t="shared" si="13"/>
        <v/>
      </c>
      <c r="T141" s="5" t="str">
        <f t="shared" si="13"/>
        <v/>
      </c>
      <c r="U141" s="5" t="str">
        <f t="shared" si="13"/>
        <v/>
      </c>
      <c r="V141" s="5" t="str">
        <f t="shared" si="13"/>
        <v/>
      </c>
      <c r="W141" s="5" t="str">
        <f t="shared" si="13"/>
        <v/>
      </c>
      <c r="X141" s="5" t="str">
        <f t="shared" si="13"/>
        <v/>
      </c>
      <c r="Y141" s="5" t="str">
        <f t="shared" si="13"/>
        <v/>
      </c>
    </row>
    <row r="142" spans="1:25">
      <c r="A142" s="6">
        <v>139</v>
      </c>
      <c r="B142" s="158" t="str">
        <f>IF(ISBLANK(宅配便入力!B142),"",宅配便入力!B142)</f>
        <v/>
      </c>
      <c r="C142" s="5" t="str">
        <f>IF(ISBLANK(宅配便入力!C142),"",宅配便入力!C142)</f>
        <v/>
      </c>
      <c r="D142" s="5" t="str">
        <f>IF(ISBLANK(宅配便入力!D142),"",宅配便入力!D142)</f>
        <v/>
      </c>
      <c r="E142" s="5" t="str">
        <f>IF(ISBLANK(サンプル!$B$9),"",サンプル!$B$9)</f>
        <v/>
      </c>
      <c r="F142" s="5" t="str">
        <f>IF(サンプル!$B$10="無料",0,IF(サンプル!$B$10="商品半額",宅配便入力!E142/2,IF(サンプル!$B$10="商品同額",宅配便入力!E142,"")))</f>
        <v/>
      </c>
      <c r="G142" s="5" t="str">
        <f t="shared" si="12"/>
        <v/>
      </c>
      <c r="H142" s="50"/>
      <c r="I142" s="10" t="str">
        <f>IF(サンプル!$B$10="無料",0,"")</f>
        <v/>
      </c>
      <c r="J142" s="12" t="str">
        <f>IF(サンプル!$B$10="無料","サンプル1","")</f>
        <v/>
      </c>
      <c r="K142" s="18"/>
      <c r="L142" s="12" t="str">
        <f>IF(サンプル!$B$10="無料","サン①","")</f>
        <v/>
      </c>
      <c r="M142" s="10" t="str">
        <f>IF(サンプル!$B$10="無料",1,"")</f>
        <v/>
      </c>
      <c r="N142" s="5" t="str">
        <f t="shared" si="11"/>
        <v/>
      </c>
      <c r="O142" s="5" t="str">
        <f t="shared" si="11"/>
        <v/>
      </c>
      <c r="P142" s="5" t="str">
        <f t="shared" si="13"/>
        <v/>
      </c>
      <c r="Q142" s="5" t="str">
        <f t="shared" si="13"/>
        <v/>
      </c>
      <c r="R142" s="5" t="str">
        <f t="shared" si="13"/>
        <v/>
      </c>
      <c r="S142" s="5" t="str">
        <f t="shared" si="13"/>
        <v/>
      </c>
      <c r="T142" s="5" t="str">
        <f t="shared" si="13"/>
        <v/>
      </c>
      <c r="U142" s="5" t="str">
        <f t="shared" si="13"/>
        <v/>
      </c>
      <c r="V142" s="5" t="str">
        <f t="shared" si="13"/>
        <v/>
      </c>
      <c r="W142" s="5" t="str">
        <f t="shared" si="13"/>
        <v/>
      </c>
      <c r="X142" s="5" t="str">
        <f t="shared" si="13"/>
        <v/>
      </c>
      <c r="Y142" s="5" t="str">
        <f t="shared" si="13"/>
        <v/>
      </c>
    </row>
    <row r="143" spans="1:25">
      <c r="A143" s="6">
        <v>140</v>
      </c>
      <c r="B143" s="158" t="str">
        <f>IF(ISBLANK(宅配便入力!B143),"",宅配便入力!B143)</f>
        <v/>
      </c>
      <c r="C143" s="5" t="str">
        <f>IF(ISBLANK(宅配便入力!C143),"",宅配便入力!C143)</f>
        <v/>
      </c>
      <c r="D143" s="5" t="str">
        <f>IF(ISBLANK(宅配便入力!D143),"",宅配便入力!D143)</f>
        <v/>
      </c>
      <c r="E143" s="5" t="str">
        <f>IF(ISBLANK(サンプル!$B$9),"",サンプル!$B$9)</f>
        <v/>
      </c>
      <c r="F143" s="5" t="str">
        <f>IF(サンプル!$B$10="無料",0,IF(サンプル!$B$10="商品半額",宅配便入力!E143/2,IF(サンプル!$B$10="商品同額",宅配便入力!E143,"")))</f>
        <v/>
      </c>
      <c r="G143" s="5" t="str">
        <f t="shared" si="12"/>
        <v/>
      </c>
      <c r="H143" s="50"/>
      <c r="I143" s="10" t="str">
        <f>IF(サンプル!$B$10="無料",0,"")</f>
        <v/>
      </c>
      <c r="J143" s="12" t="str">
        <f>IF(サンプル!$B$10="無料","サンプル1","")</f>
        <v/>
      </c>
      <c r="K143" s="18"/>
      <c r="L143" s="12" t="str">
        <f>IF(サンプル!$B$10="無料","サン①","")</f>
        <v/>
      </c>
      <c r="M143" s="10" t="str">
        <f>IF(サンプル!$B$10="無料",1,"")</f>
        <v/>
      </c>
      <c r="N143" s="5" t="str">
        <f t="shared" si="11"/>
        <v/>
      </c>
      <c r="O143" s="5" t="str">
        <f t="shared" si="11"/>
        <v/>
      </c>
      <c r="P143" s="5" t="str">
        <f t="shared" si="13"/>
        <v/>
      </c>
      <c r="Q143" s="5" t="str">
        <f t="shared" si="13"/>
        <v/>
      </c>
      <c r="R143" s="5" t="str">
        <f t="shared" si="13"/>
        <v/>
      </c>
      <c r="S143" s="5" t="str">
        <f t="shared" si="13"/>
        <v/>
      </c>
      <c r="T143" s="5" t="str">
        <f t="shared" si="13"/>
        <v/>
      </c>
      <c r="U143" s="5" t="str">
        <f t="shared" si="13"/>
        <v/>
      </c>
      <c r="V143" s="5" t="str">
        <f t="shared" si="13"/>
        <v/>
      </c>
      <c r="W143" s="5" t="str">
        <f t="shared" si="13"/>
        <v/>
      </c>
      <c r="X143" s="5" t="str">
        <f t="shared" si="13"/>
        <v/>
      </c>
      <c r="Y143" s="5" t="str">
        <f t="shared" si="13"/>
        <v/>
      </c>
    </row>
    <row r="144" spans="1:25">
      <c r="A144" s="6">
        <v>141</v>
      </c>
      <c r="B144" s="158" t="str">
        <f>IF(ISBLANK(宅配便入力!B144),"",宅配便入力!B144)</f>
        <v/>
      </c>
      <c r="C144" s="5" t="str">
        <f>IF(ISBLANK(宅配便入力!C144),"",宅配便入力!C144)</f>
        <v/>
      </c>
      <c r="D144" s="5" t="str">
        <f>IF(ISBLANK(宅配便入力!D144),"",宅配便入力!D144)</f>
        <v/>
      </c>
      <c r="E144" s="5" t="str">
        <f>IF(ISBLANK(サンプル!$B$9),"",サンプル!$B$9)</f>
        <v/>
      </c>
      <c r="F144" s="5" t="str">
        <f>IF(サンプル!$B$10="無料",0,IF(サンプル!$B$10="商品半額",宅配便入力!E144/2,IF(サンプル!$B$10="商品同額",宅配便入力!E144,"")))</f>
        <v/>
      </c>
      <c r="G144" s="5" t="str">
        <f t="shared" si="12"/>
        <v/>
      </c>
      <c r="H144" s="50"/>
      <c r="I144" s="10" t="str">
        <f>IF(サンプル!$B$10="無料",0,"")</f>
        <v/>
      </c>
      <c r="J144" s="12" t="str">
        <f>IF(サンプル!$B$10="無料","サンプル1","")</f>
        <v/>
      </c>
      <c r="K144" s="18"/>
      <c r="L144" s="12" t="str">
        <f>IF(サンプル!$B$10="無料","サン①","")</f>
        <v/>
      </c>
      <c r="M144" s="10" t="str">
        <f>IF(サンプル!$B$10="無料",1,"")</f>
        <v/>
      </c>
      <c r="N144" s="5" t="str">
        <f t="shared" si="11"/>
        <v/>
      </c>
      <c r="O144" s="5" t="str">
        <f t="shared" si="11"/>
        <v/>
      </c>
      <c r="P144" s="5" t="str">
        <f t="shared" si="13"/>
        <v/>
      </c>
      <c r="Q144" s="5" t="str">
        <f t="shared" si="13"/>
        <v/>
      </c>
      <c r="R144" s="5" t="str">
        <f t="shared" si="13"/>
        <v/>
      </c>
      <c r="S144" s="5" t="str">
        <f t="shared" si="13"/>
        <v/>
      </c>
      <c r="T144" s="5" t="str">
        <f t="shared" si="13"/>
        <v/>
      </c>
      <c r="U144" s="5" t="str">
        <f t="shared" si="13"/>
        <v/>
      </c>
      <c r="V144" s="5" t="str">
        <f t="shared" si="13"/>
        <v/>
      </c>
      <c r="W144" s="5" t="str">
        <f t="shared" si="13"/>
        <v/>
      </c>
      <c r="X144" s="5" t="str">
        <f t="shared" si="13"/>
        <v/>
      </c>
      <c r="Y144" s="5" t="str">
        <f t="shared" si="13"/>
        <v/>
      </c>
    </row>
    <row r="145" spans="1:25">
      <c r="A145" s="6">
        <v>142</v>
      </c>
      <c r="B145" s="158" t="str">
        <f>IF(ISBLANK(宅配便入力!B145),"",宅配便入力!B145)</f>
        <v/>
      </c>
      <c r="C145" s="5" t="str">
        <f>IF(ISBLANK(宅配便入力!C145),"",宅配便入力!C145)</f>
        <v/>
      </c>
      <c r="D145" s="5" t="str">
        <f>IF(ISBLANK(宅配便入力!D145),"",宅配便入力!D145)</f>
        <v/>
      </c>
      <c r="E145" s="5" t="str">
        <f>IF(ISBLANK(サンプル!$B$9),"",サンプル!$B$9)</f>
        <v/>
      </c>
      <c r="F145" s="5" t="str">
        <f>IF(サンプル!$B$10="無料",0,IF(サンプル!$B$10="商品半額",宅配便入力!E145/2,IF(サンプル!$B$10="商品同額",宅配便入力!E145,"")))</f>
        <v/>
      </c>
      <c r="G145" s="5" t="str">
        <f t="shared" si="12"/>
        <v/>
      </c>
      <c r="H145" s="50"/>
      <c r="I145" s="10" t="str">
        <f>IF(サンプル!$B$10="無料",0,"")</f>
        <v/>
      </c>
      <c r="J145" s="12" t="str">
        <f>IF(サンプル!$B$10="無料","サンプル1","")</f>
        <v/>
      </c>
      <c r="K145" s="18"/>
      <c r="L145" s="12" t="str">
        <f>IF(サンプル!$B$10="無料","サン①","")</f>
        <v/>
      </c>
      <c r="M145" s="10" t="str">
        <f>IF(サンプル!$B$10="無料",1,"")</f>
        <v/>
      </c>
      <c r="N145" s="5" t="str">
        <f t="shared" si="11"/>
        <v/>
      </c>
      <c r="O145" s="5" t="str">
        <f t="shared" si="11"/>
        <v/>
      </c>
      <c r="P145" s="5" t="str">
        <f t="shared" si="13"/>
        <v/>
      </c>
      <c r="Q145" s="5" t="str">
        <f t="shared" si="13"/>
        <v/>
      </c>
      <c r="R145" s="5" t="str">
        <f t="shared" si="13"/>
        <v/>
      </c>
      <c r="S145" s="5" t="str">
        <f t="shared" si="13"/>
        <v/>
      </c>
      <c r="T145" s="5" t="str">
        <f t="shared" si="13"/>
        <v/>
      </c>
      <c r="U145" s="5" t="str">
        <f t="shared" si="13"/>
        <v/>
      </c>
      <c r="V145" s="5" t="str">
        <f t="shared" si="13"/>
        <v/>
      </c>
      <c r="W145" s="5" t="str">
        <f t="shared" si="13"/>
        <v/>
      </c>
      <c r="X145" s="5" t="str">
        <f t="shared" si="13"/>
        <v/>
      </c>
      <c r="Y145" s="5" t="str">
        <f t="shared" si="13"/>
        <v/>
      </c>
    </row>
    <row r="146" spans="1:25">
      <c r="A146" s="6">
        <v>143</v>
      </c>
      <c r="B146" s="158" t="str">
        <f>IF(ISBLANK(宅配便入力!B146),"",宅配便入力!B146)</f>
        <v/>
      </c>
      <c r="C146" s="5" t="str">
        <f>IF(ISBLANK(宅配便入力!C146),"",宅配便入力!C146)</f>
        <v/>
      </c>
      <c r="D146" s="5" t="str">
        <f>IF(ISBLANK(宅配便入力!D146),"",宅配便入力!D146)</f>
        <v/>
      </c>
      <c r="E146" s="5" t="str">
        <f>IF(ISBLANK(サンプル!$B$9),"",サンプル!$B$9)</f>
        <v/>
      </c>
      <c r="F146" s="5" t="str">
        <f>IF(サンプル!$B$10="無料",0,IF(サンプル!$B$10="商品半額",宅配便入力!E146/2,IF(サンプル!$B$10="商品同額",宅配便入力!E146,"")))</f>
        <v/>
      </c>
      <c r="G146" s="5" t="str">
        <f t="shared" si="12"/>
        <v/>
      </c>
      <c r="H146" s="50"/>
      <c r="I146" s="10" t="str">
        <f>IF(サンプル!$B$10="無料",0,"")</f>
        <v/>
      </c>
      <c r="J146" s="12" t="str">
        <f>IF(サンプル!$B$10="無料","サンプル1","")</f>
        <v/>
      </c>
      <c r="K146" s="18"/>
      <c r="L146" s="12" t="str">
        <f>IF(サンプル!$B$10="無料","サン①","")</f>
        <v/>
      </c>
      <c r="M146" s="10" t="str">
        <f>IF(サンプル!$B$10="無料",1,"")</f>
        <v/>
      </c>
      <c r="N146" s="5" t="str">
        <f t="shared" si="11"/>
        <v/>
      </c>
      <c r="O146" s="5" t="str">
        <f t="shared" si="11"/>
        <v/>
      </c>
      <c r="P146" s="5" t="str">
        <f t="shared" si="13"/>
        <v/>
      </c>
      <c r="Q146" s="5" t="str">
        <f t="shared" si="13"/>
        <v/>
      </c>
      <c r="R146" s="5" t="str">
        <f>$G146</f>
        <v/>
      </c>
      <c r="S146" s="5" t="str">
        <f t="shared" si="13"/>
        <v/>
      </c>
      <c r="T146" s="5" t="str">
        <f t="shared" si="13"/>
        <v/>
      </c>
      <c r="U146" s="5" t="str">
        <f t="shared" si="13"/>
        <v/>
      </c>
      <c r="V146" s="5" t="str">
        <f t="shared" si="13"/>
        <v/>
      </c>
      <c r="W146" s="5" t="str">
        <f t="shared" si="13"/>
        <v/>
      </c>
      <c r="X146" s="5" t="str">
        <f t="shared" si="13"/>
        <v/>
      </c>
      <c r="Y146" s="5" t="str">
        <f t="shared" si="13"/>
        <v/>
      </c>
    </row>
    <row r="147" spans="1:25">
      <c r="A147" s="6">
        <v>144</v>
      </c>
      <c r="B147" s="158" t="str">
        <f>IF(ISBLANK(宅配便入力!B147),"",宅配便入力!B147)</f>
        <v/>
      </c>
      <c r="C147" s="5" t="str">
        <f>IF(ISBLANK(宅配便入力!C147),"",宅配便入力!C147)</f>
        <v/>
      </c>
      <c r="D147" s="5" t="str">
        <f>IF(ISBLANK(宅配便入力!D147),"",宅配便入力!D147)</f>
        <v/>
      </c>
      <c r="E147" s="5" t="str">
        <f>IF(ISBLANK(サンプル!$B$9),"",サンプル!$B$9)</f>
        <v/>
      </c>
      <c r="F147" s="5" t="str">
        <f>IF(サンプル!$B$10="無料",0,IF(サンプル!$B$10="商品半額",宅配便入力!E147/2,IF(サンプル!$B$10="商品同額",宅配便入力!E147,"")))</f>
        <v/>
      </c>
      <c r="G147" s="5" t="str">
        <f t="shared" si="12"/>
        <v/>
      </c>
      <c r="H147" s="50"/>
      <c r="I147" s="10" t="str">
        <f>IF(サンプル!$B$10="無料",0,"")</f>
        <v/>
      </c>
      <c r="J147" s="12" t="str">
        <f>IF(サンプル!$B$10="無料","サンプル1","")</f>
        <v/>
      </c>
      <c r="K147" s="18"/>
      <c r="L147" s="12" t="str">
        <f>IF(サンプル!$B$10="無料","サン①","")</f>
        <v/>
      </c>
      <c r="M147" s="10" t="str">
        <f>IF(サンプル!$B$10="無料",1,"")</f>
        <v/>
      </c>
      <c r="N147" s="5" t="str">
        <f t="shared" si="11"/>
        <v/>
      </c>
      <c r="O147" s="5" t="str">
        <f t="shared" si="11"/>
        <v/>
      </c>
      <c r="P147" s="5" t="str">
        <f t="shared" si="13"/>
        <v/>
      </c>
      <c r="Q147" s="5" t="str">
        <f t="shared" si="13"/>
        <v/>
      </c>
      <c r="R147" s="5" t="str">
        <f t="shared" si="13"/>
        <v/>
      </c>
      <c r="S147" s="5" t="str">
        <f t="shared" si="13"/>
        <v/>
      </c>
      <c r="T147" s="5" t="str">
        <f t="shared" si="13"/>
        <v/>
      </c>
      <c r="U147" s="5" t="str">
        <f t="shared" si="13"/>
        <v/>
      </c>
      <c r="V147" s="5" t="str">
        <f t="shared" si="13"/>
        <v/>
      </c>
      <c r="W147" s="5" t="str">
        <f t="shared" si="13"/>
        <v/>
      </c>
      <c r="X147" s="5" t="str">
        <f t="shared" si="13"/>
        <v/>
      </c>
      <c r="Y147" s="5" t="str">
        <f t="shared" si="13"/>
        <v/>
      </c>
    </row>
    <row r="148" spans="1:25">
      <c r="A148" s="6">
        <v>145</v>
      </c>
      <c r="B148" s="158" t="str">
        <f>IF(ISBLANK(宅配便入力!B148),"",宅配便入力!B148)</f>
        <v/>
      </c>
      <c r="C148" s="5" t="str">
        <f>IF(ISBLANK(宅配便入力!C148),"",宅配便入力!C148)</f>
        <v/>
      </c>
      <c r="D148" s="5" t="str">
        <f>IF(ISBLANK(宅配便入力!D148),"",宅配便入力!D148)</f>
        <v/>
      </c>
      <c r="E148" s="5" t="str">
        <f>IF(ISBLANK(サンプル!$B$9),"",サンプル!$B$9)</f>
        <v/>
      </c>
      <c r="F148" s="5" t="str">
        <f>IF(サンプル!$B$10="無料",0,IF(サンプル!$B$10="商品半額",宅配便入力!E148/2,IF(サンプル!$B$10="商品同額",宅配便入力!E148,"")))</f>
        <v/>
      </c>
      <c r="G148" s="5" t="str">
        <f t="shared" si="12"/>
        <v/>
      </c>
      <c r="H148" s="50"/>
      <c r="I148" s="10" t="str">
        <f>IF(サンプル!$B$10="無料",0,"")</f>
        <v/>
      </c>
      <c r="J148" s="12" t="str">
        <f>IF(サンプル!$B$10="無料","サンプル1","")</f>
        <v/>
      </c>
      <c r="K148" s="18"/>
      <c r="L148" s="12" t="str">
        <f>IF(サンプル!$B$10="無料","サン①","")</f>
        <v/>
      </c>
      <c r="M148" s="10" t="str">
        <f>IF(サンプル!$B$10="無料",1,"")</f>
        <v/>
      </c>
      <c r="N148" s="5" t="str">
        <f t="shared" si="11"/>
        <v/>
      </c>
      <c r="O148" s="5" t="str">
        <f t="shared" si="11"/>
        <v/>
      </c>
      <c r="P148" s="5" t="str">
        <f t="shared" si="13"/>
        <v/>
      </c>
      <c r="Q148" s="5" t="str">
        <f t="shared" si="13"/>
        <v/>
      </c>
      <c r="R148" s="5" t="str">
        <f t="shared" si="13"/>
        <v/>
      </c>
      <c r="S148" s="5" t="str">
        <f t="shared" si="13"/>
        <v/>
      </c>
      <c r="T148" s="5" t="str">
        <f t="shared" si="13"/>
        <v/>
      </c>
      <c r="U148" s="5" t="str">
        <f t="shared" si="13"/>
        <v/>
      </c>
      <c r="V148" s="5" t="str">
        <f t="shared" si="13"/>
        <v/>
      </c>
      <c r="W148" s="5" t="str">
        <f t="shared" si="13"/>
        <v/>
      </c>
      <c r="X148" s="5" t="str">
        <f t="shared" si="13"/>
        <v/>
      </c>
      <c r="Y148" s="5" t="str">
        <f t="shared" si="13"/>
        <v/>
      </c>
    </row>
    <row r="149" spans="1:25">
      <c r="A149" s="6">
        <v>146</v>
      </c>
      <c r="B149" s="158" t="str">
        <f>IF(ISBLANK(宅配便入力!B149),"",宅配便入力!B149)</f>
        <v/>
      </c>
      <c r="C149" s="5" t="str">
        <f>IF(ISBLANK(宅配便入力!C149),"",宅配便入力!C149)</f>
        <v/>
      </c>
      <c r="D149" s="5" t="str">
        <f>IF(ISBLANK(宅配便入力!D149),"",宅配便入力!D149)</f>
        <v/>
      </c>
      <c r="E149" s="5" t="str">
        <f>IF(ISBLANK(サンプル!$B$9),"",サンプル!$B$9)</f>
        <v/>
      </c>
      <c r="F149" s="5" t="str">
        <f>IF(サンプル!$B$10="無料",0,IF(サンプル!$B$10="商品半額",宅配便入力!E149/2,IF(サンプル!$B$10="商品同額",宅配便入力!E149,"")))</f>
        <v/>
      </c>
      <c r="G149" s="5" t="str">
        <f t="shared" si="12"/>
        <v/>
      </c>
      <c r="H149" s="50"/>
      <c r="I149" s="10" t="str">
        <f>IF(サンプル!$B$10="無料",0,"")</f>
        <v/>
      </c>
      <c r="J149" s="12" t="str">
        <f>IF(サンプル!$B$10="無料","サンプル1","")</f>
        <v/>
      </c>
      <c r="K149" s="18"/>
      <c r="L149" s="12" t="str">
        <f>IF(サンプル!$B$10="無料","サン①","")</f>
        <v/>
      </c>
      <c r="M149" s="10" t="str">
        <f>IF(サンプル!$B$10="無料",1,"")</f>
        <v/>
      </c>
      <c r="N149" s="5" t="str">
        <f t="shared" si="11"/>
        <v/>
      </c>
      <c r="O149" s="5" t="str">
        <f t="shared" si="11"/>
        <v/>
      </c>
      <c r="P149" s="5" t="str">
        <f t="shared" si="13"/>
        <v/>
      </c>
      <c r="Q149" s="5" t="str">
        <f t="shared" si="13"/>
        <v/>
      </c>
      <c r="R149" s="5" t="str">
        <f t="shared" si="13"/>
        <v/>
      </c>
      <c r="S149" s="5" t="str">
        <f t="shared" si="13"/>
        <v/>
      </c>
      <c r="T149" s="5" t="str">
        <f t="shared" si="13"/>
        <v/>
      </c>
      <c r="U149" s="5" t="str">
        <f t="shared" si="13"/>
        <v/>
      </c>
      <c r="V149" s="5" t="str">
        <f t="shared" si="13"/>
        <v/>
      </c>
      <c r="W149" s="5" t="str">
        <f t="shared" si="13"/>
        <v/>
      </c>
      <c r="X149" s="5" t="str">
        <f t="shared" si="13"/>
        <v/>
      </c>
      <c r="Y149" s="5" t="str">
        <f t="shared" si="13"/>
        <v/>
      </c>
    </row>
    <row r="150" spans="1:25">
      <c r="A150" s="6">
        <v>147</v>
      </c>
      <c r="B150" s="158" t="str">
        <f>IF(ISBLANK(宅配便入力!B150),"",宅配便入力!B150)</f>
        <v/>
      </c>
      <c r="C150" s="5" t="str">
        <f>IF(ISBLANK(宅配便入力!C150),"",宅配便入力!C150)</f>
        <v/>
      </c>
      <c r="D150" s="5" t="str">
        <f>IF(ISBLANK(宅配便入力!D150),"",宅配便入力!D150)</f>
        <v/>
      </c>
      <c r="E150" s="5" t="str">
        <f>IF(ISBLANK(サンプル!$B$9),"",サンプル!$B$9)</f>
        <v/>
      </c>
      <c r="F150" s="5" t="str">
        <f>IF(サンプル!$B$10="無料",0,IF(サンプル!$B$10="商品半額",宅配便入力!E150/2,IF(サンプル!$B$10="商品同額",宅配便入力!E150,"")))</f>
        <v/>
      </c>
      <c r="G150" s="5" t="str">
        <f t="shared" si="12"/>
        <v/>
      </c>
      <c r="H150" s="50"/>
      <c r="I150" s="10" t="str">
        <f>IF(サンプル!$B$10="無料",0,"")</f>
        <v/>
      </c>
      <c r="J150" s="12" t="str">
        <f>IF(サンプル!$B$10="無料","サンプル1","")</f>
        <v/>
      </c>
      <c r="K150" s="18"/>
      <c r="L150" s="12" t="str">
        <f>IF(サンプル!$B$10="無料","サン①","")</f>
        <v/>
      </c>
      <c r="M150" s="10" t="str">
        <f>IF(サンプル!$B$10="無料",1,"")</f>
        <v/>
      </c>
      <c r="N150" s="5" t="str">
        <f t="shared" si="11"/>
        <v/>
      </c>
      <c r="O150" s="5" t="str">
        <f t="shared" si="11"/>
        <v/>
      </c>
      <c r="P150" s="5" t="str">
        <f t="shared" si="13"/>
        <v/>
      </c>
      <c r="Q150" s="5" t="str">
        <f t="shared" si="13"/>
        <v/>
      </c>
      <c r="R150" s="5" t="str">
        <f t="shared" si="13"/>
        <v/>
      </c>
      <c r="S150" s="5" t="str">
        <f t="shared" si="13"/>
        <v/>
      </c>
      <c r="T150" s="5" t="str">
        <f t="shared" si="13"/>
        <v/>
      </c>
      <c r="U150" s="5" t="str">
        <f t="shared" si="13"/>
        <v/>
      </c>
      <c r="V150" s="5" t="str">
        <f t="shared" si="13"/>
        <v/>
      </c>
      <c r="W150" s="5" t="str">
        <f t="shared" si="13"/>
        <v/>
      </c>
      <c r="X150" s="5" t="str">
        <f t="shared" si="13"/>
        <v/>
      </c>
      <c r="Y150" s="5" t="str">
        <f>$G150</f>
        <v/>
      </c>
    </row>
  </sheetData>
  <mergeCells count="4">
    <mergeCell ref="N2:Y2"/>
    <mergeCell ref="H1:L1"/>
    <mergeCell ref="H2:I2"/>
    <mergeCell ref="J2:K2"/>
  </mergeCells>
  <phoneticPr fontId="3"/>
  <conditionalFormatting sqref="N4:Y150">
    <cfRule type="expression" dxfId="3" priority="3">
      <formula>NOT(_xlfn.ISFORMULA(N4))</formula>
    </cfRule>
  </conditionalFormatting>
  <conditionalFormatting sqref="B4:G150">
    <cfRule type="expression" dxfId="2" priority="1">
      <formula>NOT(_xlfn.ISFORMULA(B4))</formula>
    </cfRule>
  </conditionalFormatting>
  <dataValidations count="2">
    <dataValidation type="list" errorStyle="warning" allowBlank="1" showInputMessage="1" showErrorMessage="1" sqref="M4:M150" xr:uid="{0A21CB8F-D9B7-49AE-833F-53AD039B8CD5}">
      <formula1>"2,1"</formula1>
    </dataValidation>
    <dataValidation type="list" errorStyle="warning" allowBlank="1" showInputMessage="1" showErrorMessage="1" sqref="J4:J150" xr:uid="{2C4D574B-A16E-4F3D-ADB4-34DB9DC8FB44}">
      <formula1>"サンプル1,サンプル2,サンプル3,サンプル4,サンプル5,サンプル6,サンプル7,サンプル8,サンプル9,サンプル10"</formula1>
    </dataValidation>
  </dataValidations>
  <hyperlinks>
    <hyperlink ref="C1" location="操作メニュー!A1" display="操作メニューへ戻る" xr:uid="{ECF61177-008F-4866-8852-F6484AC0B538}"/>
  </hyperlinks>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expression" priority="2" id="{99BDB53A-9172-4C93-9021-11E25E57ADCA}">
            <xm:f>サンプル!$B$10="その他"</xm:f>
            <x14:dxf>
              <fill>
                <patternFill>
                  <bgColor theme="7" tint="0.79998168889431442"/>
                </patternFill>
              </fill>
            </x14:dxf>
          </x14:cfRule>
          <xm:sqref>F4:F150</xm:sqref>
        </x14:conditionalFormatting>
      </x14:conditionalFormattings>
    </ext>
    <ext xmlns:x14="http://schemas.microsoft.com/office/spreadsheetml/2009/9/main" uri="{CCE6A557-97BC-4b89-ADB6-D9C93CAAB3DF}">
      <x14:dataValidations xmlns:xm="http://schemas.microsoft.com/office/excel/2006/main" count="1">
        <x14:dataValidation type="list" errorStyle="warning" allowBlank="1" showInputMessage="1" showErrorMessage="1" xr:uid="{EEF89549-3E83-44B7-8D67-A0B4FAB0F864}">
          <x14:formula1>
            <xm:f>サンプル!$A$19:$A$28</xm:f>
          </x14:formula1>
          <xm:sqref>L4:L150</xm:sqref>
        </x14:dataValidation>
      </x14:dataValidations>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5C34BA-FA1B-4086-9C28-2E936F4DFA22}">
  <sheetPr codeName="Sheet11">
    <tabColor rgb="FF00B050"/>
  </sheetPr>
  <dimension ref="A1:AB150"/>
  <sheetViews>
    <sheetView topLeftCell="A124" zoomScale="97" workbookViewId="0">
      <selection activeCell="C151" sqref="C151"/>
    </sheetView>
  </sheetViews>
  <sheetFormatPr defaultRowHeight="18"/>
  <cols>
    <col min="1" max="1" width="6.5" customWidth="1"/>
    <col min="2" max="2" width="26.19921875" customWidth="1"/>
    <col min="3" max="3" width="50" customWidth="1"/>
    <col min="4" max="4" width="14.09765625" customWidth="1"/>
    <col min="5" max="28" width="9.69921875" customWidth="1"/>
  </cols>
  <sheetData>
    <row r="1" spans="1:28" ht="28.8">
      <c r="A1" s="4" t="s">
        <v>324</v>
      </c>
      <c r="C1" s="151" t="s">
        <v>561</v>
      </c>
    </row>
    <row r="2" spans="1:28">
      <c r="A2" s="8"/>
      <c r="B2" s="8"/>
      <c r="C2" s="8"/>
      <c r="D2" s="16" t="s">
        <v>256</v>
      </c>
      <c r="E2" s="219" t="s">
        <v>323</v>
      </c>
      <c r="F2" s="219"/>
      <c r="G2" s="219"/>
      <c r="H2" s="219"/>
      <c r="I2" s="219"/>
      <c r="J2" s="219"/>
      <c r="K2" s="219"/>
      <c r="L2" s="219"/>
      <c r="M2" s="219"/>
      <c r="N2" s="219"/>
      <c r="O2" s="219"/>
      <c r="P2" s="219"/>
      <c r="Q2" s="219"/>
      <c r="R2" s="219"/>
      <c r="S2" s="219"/>
      <c r="T2" s="219"/>
      <c r="U2" s="219"/>
      <c r="V2" s="219"/>
      <c r="W2" s="219"/>
      <c r="X2" s="219"/>
      <c r="Y2" s="219"/>
      <c r="Z2" s="219"/>
      <c r="AA2" s="219"/>
      <c r="AB2" s="219"/>
    </row>
    <row r="3" spans="1:28" ht="36">
      <c r="A3" s="9" t="s">
        <v>22</v>
      </c>
      <c r="B3" s="9" t="s">
        <v>17</v>
      </c>
      <c r="C3" s="9" t="s">
        <v>18</v>
      </c>
      <c r="D3" s="46" t="s">
        <v>165</v>
      </c>
      <c r="E3" s="46" t="s">
        <v>299</v>
      </c>
      <c r="F3" s="58" t="s">
        <v>311</v>
      </c>
      <c r="G3" s="46" t="s">
        <v>300</v>
      </c>
      <c r="H3" s="58" t="s">
        <v>312</v>
      </c>
      <c r="I3" s="46" t="s">
        <v>301</v>
      </c>
      <c r="J3" s="58" t="s">
        <v>313</v>
      </c>
      <c r="K3" s="46" t="s">
        <v>302</v>
      </c>
      <c r="L3" s="58" t="s">
        <v>314</v>
      </c>
      <c r="M3" s="46" t="s">
        <v>303</v>
      </c>
      <c r="N3" s="58" t="s">
        <v>315</v>
      </c>
      <c r="O3" s="46" t="s">
        <v>304</v>
      </c>
      <c r="P3" s="58" t="s">
        <v>316</v>
      </c>
      <c r="Q3" s="46" t="s">
        <v>305</v>
      </c>
      <c r="R3" s="58" t="s">
        <v>317</v>
      </c>
      <c r="S3" s="46" t="s">
        <v>306</v>
      </c>
      <c r="T3" s="58" t="s">
        <v>318</v>
      </c>
      <c r="U3" s="46" t="s">
        <v>307</v>
      </c>
      <c r="V3" s="58" t="s">
        <v>319</v>
      </c>
      <c r="W3" s="46" t="s">
        <v>308</v>
      </c>
      <c r="X3" s="58" t="s">
        <v>320</v>
      </c>
      <c r="Y3" s="46" t="s">
        <v>309</v>
      </c>
      <c r="Z3" s="58" t="s">
        <v>321</v>
      </c>
      <c r="AA3" s="46" t="s">
        <v>310</v>
      </c>
      <c r="AB3" s="58" t="s">
        <v>322</v>
      </c>
    </row>
    <row r="4" spans="1:28">
      <c r="A4" s="6">
        <v>1</v>
      </c>
      <c r="B4" s="158" t="str">
        <f>IF(ISBLANK(サンプル入力!B4),"",サンプル入力!B4)</f>
        <v/>
      </c>
      <c r="C4" s="5" t="str">
        <f>IF(ISBLANK(サンプル入力!C4),"",サンプル入力!C4)</f>
        <v/>
      </c>
      <c r="D4" s="5" t="str">
        <f>IF(ISBLANK(サンプル入力!I4),"",サンプル入力!I4)</f>
        <v/>
      </c>
      <c r="E4" s="5" t="str">
        <f ca="1">IFERROR(OFFSET('計算（宅配便）'!$P4,0,(COLUMN()-COLUMN($E4))/(COLUMNS($E4:$G4)-1)*(COLUMNS('計算（宅配便）'!$L20:$Q20))),"")</f>
        <v/>
      </c>
      <c r="F4" s="5" t="str">
        <f ca="1">IFERROR($D4*E4,"")</f>
        <v/>
      </c>
      <c r="G4" s="5" t="str">
        <f ca="1">IFERROR(OFFSET('計算（宅配便）'!$P4,0,(COLUMN()-COLUMN($E4))/(COLUMNS($E4:$G4)-1)*(COLUMNS('計算（宅配便）'!$L20:$Q20))),"")</f>
        <v/>
      </c>
      <c r="H4" s="5" t="str">
        <f ca="1">IFERROR($D4*G4,"")</f>
        <v/>
      </c>
      <c r="I4" s="5" t="str">
        <f ca="1">IFERROR(OFFSET('計算（宅配便）'!$P4,0,(COLUMN()-COLUMN($E4))/(COLUMNS($E4:$G4)-1)*(COLUMNS('計算（宅配便）'!$L20:$Q20))),"")</f>
        <v/>
      </c>
      <c r="J4" s="5" t="str">
        <f ca="1">IFERROR($D4*I4,"")</f>
        <v/>
      </c>
      <c r="K4" s="5" t="str">
        <f ca="1">IFERROR(OFFSET('計算（宅配便）'!$P4,0,(COLUMN()-COLUMN($E4))/(COLUMNS($E4:$G4)-1)*(COLUMNS('計算（宅配便）'!$L20:$Q20))),"")</f>
        <v/>
      </c>
      <c r="L4" s="5" t="str">
        <f ca="1">IFERROR($D4*K4,"")</f>
        <v/>
      </c>
      <c r="M4" s="5" t="str">
        <f ca="1">IFERROR(OFFSET('計算（宅配便）'!$P4,0,(COLUMN()-COLUMN($E4))/(COLUMNS($E4:$G4)-1)*(COLUMNS('計算（宅配便）'!$L20:$Q20))),"")</f>
        <v/>
      </c>
      <c r="N4" s="5" t="str">
        <f ca="1">IFERROR($D4*M4,"")</f>
        <v/>
      </c>
      <c r="O4" s="5" t="str">
        <f ca="1">IFERROR(OFFSET('計算（宅配便）'!$P4,0,(COLUMN()-COLUMN($E4))/(COLUMNS($E4:$G4)-1)*(COLUMNS('計算（宅配便）'!$L20:$Q20))),"")</f>
        <v/>
      </c>
      <c r="P4" s="5" t="str">
        <f ca="1">IFERROR($D4*O4,"")</f>
        <v/>
      </c>
      <c r="Q4" s="5" t="str">
        <f ca="1">IFERROR(OFFSET('計算（宅配便）'!$P4,0,(COLUMN()-COLUMN($E4))/(COLUMNS($E4:$G4)-1)*(COLUMNS('計算（宅配便）'!$L20:$Q20))),"")</f>
        <v/>
      </c>
      <c r="R4" s="5" t="str">
        <f ca="1">IFERROR($D4*Q4,"")</f>
        <v/>
      </c>
      <c r="S4" s="5" t="str">
        <f ca="1">IFERROR(OFFSET('計算（宅配便）'!$P4,0,(COLUMN()-COLUMN($E4))/(COLUMNS($E4:$G4)-1)*(COLUMNS('計算（宅配便）'!$L20:$Q20))),"")</f>
        <v/>
      </c>
      <c r="T4" s="5" t="str">
        <f ca="1">IFERROR($D4*S4,"")</f>
        <v/>
      </c>
      <c r="U4" s="5" t="str">
        <f ca="1">IFERROR(OFFSET('計算（宅配便）'!$P4,0,(COLUMN()-COLUMN($E4))/(COLUMNS($E4:$G4)-1)*(COLUMNS('計算（宅配便）'!$L20:$Q20))),"")</f>
        <v/>
      </c>
      <c r="V4" s="5" t="str">
        <f ca="1">IFERROR($D4*U4,"")</f>
        <v/>
      </c>
      <c r="W4" s="5" t="str">
        <f ca="1">IFERROR(OFFSET('計算（宅配便）'!$P4,0,(COLUMN()-COLUMN($E4))/(COLUMNS($E4:$G4)-1)*(COLUMNS('計算（宅配便）'!$L20:$Q20))),"")</f>
        <v/>
      </c>
      <c r="X4" s="5" t="str">
        <f ca="1">IFERROR($D4*W4,"")</f>
        <v/>
      </c>
      <c r="Y4" s="5" t="str">
        <f ca="1">IFERROR(OFFSET('計算（宅配便）'!$P4,0,(COLUMN()-COLUMN($E4))/(COLUMNS($E4:$G4)-1)*(COLUMNS('計算（宅配便）'!$L20:$Q20))),"")</f>
        <v/>
      </c>
      <c r="Z4" s="5" t="str">
        <f ca="1">IFERROR($D4*Y4,"")</f>
        <v/>
      </c>
      <c r="AA4" s="5" t="str">
        <f ca="1">IFERROR(OFFSET('計算（宅配便）'!$P4,0,(COLUMN()-COLUMN($E4))/(COLUMNS($E4:$G4)-1)*(COLUMNS('計算（宅配便）'!$L20:$Q20))),"")</f>
        <v/>
      </c>
      <c r="AB4" s="5" t="str">
        <f ca="1">IFERROR($D4*AA4,"")</f>
        <v/>
      </c>
    </row>
    <row r="5" spans="1:28">
      <c r="A5" s="6">
        <v>2</v>
      </c>
      <c r="B5" s="158" t="str">
        <f>IF(ISBLANK(サンプル入力!B5),"",サンプル入力!B5)</f>
        <v/>
      </c>
      <c r="C5" s="5" t="str">
        <f>IF(ISBLANK(サンプル入力!C5),"",サンプル入力!C5)</f>
        <v/>
      </c>
      <c r="D5" s="5" t="str">
        <f>IF(ISBLANK(サンプル入力!I5),"",サンプル入力!I5)</f>
        <v/>
      </c>
      <c r="E5" s="5" t="str">
        <f ca="1">IFERROR(OFFSET('計算（宅配便）'!$P5,0,(COLUMN()-COLUMN($E5))/(COLUMNS($E5:$G5)-1)*(COLUMNS('計算（宅配便）'!$L21:$Q21))),"")</f>
        <v/>
      </c>
      <c r="F5" s="5" t="str">
        <f t="shared" ref="F5:F68" ca="1" si="0">IFERROR($D5*E5,"")</f>
        <v/>
      </c>
      <c r="G5" s="5" t="str">
        <f ca="1">IFERROR(OFFSET('計算（宅配便）'!$P5,0,(COLUMN()-COLUMN($E5))/(COLUMNS($E5:$G5)-1)*(COLUMNS('計算（宅配便）'!$L21:$Q21))),"")</f>
        <v/>
      </c>
      <c r="H5" s="5" t="str">
        <f t="shared" ref="H5:H68" ca="1" si="1">IFERROR($D5*G5,"")</f>
        <v/>
      </c>
      <c r="I5" s="5" t="str">
        <f ca="1">IFERROR(OFFSET('計算（宅配便）'!$P5,0,(COLUMN()-COLUMN($E5))/(COLUMNS($E5:$G5)-1)*(COLUMNS('計算（宅配便）'!$L21:$Q21))),"")</f>
        <v/>
      </c>
      <c r="J5" s="5" t="str">
        <f t="shared" ref="J5:J68" ca="1" si="2">IFERROR($D5*I5,"")</f>
        <v/>
      </c>
      <c r="K5" s="5" t="str">
        <f ca="1">IFERROR(OFFSET('計算（宅配便）'!$P5,0,(COLUMN()-COLUMN($E5))/(COLUMNS($E5:$G5)-1)*(COLUMNS('計算（宅配便）'!$L21:$Q21))),"")</f>
        <v/>
      </c>
      <c r="L5" s="5" t="str">
        <f t="shared" ref="L5:L68" ca="1" si="3">IFERROR($D5*K5,"")</f>
        <v/>
      </c>
      <c r="M5" s="5" t="str">
        <f ca="1">IFERROR(OFFSET('計算（宅配便）'!$P5,0,(COLUMN()-COLUMN($E5))/(COLUMNS($E5:$G5)-1)*(COLUMNS('計算（宅配便）'!$L21:$Q21))),"")</f>
        <v/>
      </c>
      <c r="N5" s="5" t="str">
        <f t="shared" ref="N5:N68" ca="1" si="4">IFERROR($D5*M5,"")</f>
        <v/>
      </c>
      <c r="O5" s="5" t="str">
        <f ca="1">IFERROR(OFFSET('計算（宅配便）'!$P5,0,(COLUMN()-COLUMN($E5))/(COLUMNS($E5:$G5)-1)*(COLUMNS('計算（宅配便）'!$L21:$Q21))),"")</f>
        <v/>
      </c>
      <c r="P5" s="5" t="str">
        <f t="shared" ref="P5:P68" ca="1" si="5">IFERROR($D5*O5,"")</f>
        <v/>
      </c>
      <c r="Q5" s="5" t="str">
        <f ca="1">IFERROR(OFFSET('計算（宅配便）'!$P5,0,(COLUMN()-COLUMN($E5))/(COLUMNS($E5:$G5)-1)*(COLUMNS('計算（宅配便）'!$L21:$Q21))),"")</f>
        <v/>
      </c>
      <c r="R5" s="5" t="str">
        <f t="shared" ref="R5:R68" ca="1" si="6">IFERROR($D5*Q5,"")</f>
        <v/>
      </c>
      <c r="S5" s="5" t="str">
        <f ca="1">IFERROR(OFFSET('計算（宅配便）'!$P5,0,(COLUMN()-COLUMN($E5))/(COLUMNS($E5:$G5)-1)*(COLUMNS('計算（宅配便）'!$L21:$Q21))),"")</f>
        <v/>
      </c>
      <c r="T5" s="5" t="str">
        <f t="shared" ref="T5:T68" ca="1" si="7">IFERROR($D5*S5,"")</f>
        <v/>
      </c>
      <c r="U5" s="5" t="str">
        <f ca="1">IFERROR(OFFSET('計算（宅配便）'!$P5,0,(COLUMN()-COLUMN($E5))/(COLUMNS($E5:$G5)-1)*(COLUMNS('計算（宅配便）'!$L21:$Q21))),"")</f>
        <v/>
      </c>
      <c r="V5" s="5" t="str">
        <f t="shared" ref="V5:V68" ca="1" si="8">IFERROR($D5*U5,"")</f>
        <v/>
      </c>
      <c r="W5" s="5" t="str">
        <f ca="1">IFERROR(OFFSET('計算（宅配便）'!$P5,0,(COLUMN()-COLUMN($E5))/(COLUMNS($E5:$G5)-1)*(COLUMNS('計算（宅配便）'!$L21:$Q21))),"")</f>
        <v/>
      </c>
      <c r="X5" s="5" t="str">
        <f t="shared" ref="X5:X68" ca="1" si="9">IFERROR($D5*W5,"")</f>
        <v/>
      </c>
      <c r="Y5" s="5" t="str">
        <f ca="1">IFERROR(OFFSET('計算（宅配便）'!$P5,0,(COLUMN()-COLUMN($E5))/(COLUMNS($E5:$G5)-1)*(COLUMNS('計算（宅配便）'!$L21:$Q21))),"")</f>
        <v/>
      </c>
      <c r="Z5" s="5" t="str">
        <f t="shared" ref="Z5:Z68" ca="1" si="10">IFERROR($D5*Y5,"")</f>
        <v/>
      </c>
      <c r="AA5" s="5" t="str">
        <f ca="1">IFERROR(OFFSET('計算（宅配便）'!$P5,0,(COLUMN()-COLUMN($E5))/(COLUMNS($E5:$G5)-1)*(COLUMNS('計算（宅配便）'!$L21:$Q21))),"")</f>
        <v/>
      </c>
      <c r="AB5" s="5" t="str">
        <f t="shared" ref="AB5:AB68" ca="1" si="11">IFERROR($D5*AA5,"")</f>
        <v/>
      </c>
    </row>
    <row r="6" spans="1:28">
      <c r="A6" s="6">
        <v>3</v>
      </c>
      <c r="B6" s="158" t="str">
        <f>IF(ISBLANK(サンプル入力!B6),"",サンプル入力!B6)</f>
        <v/>
      </c>
      <c r="C6" s="5" t="str">
        <f>IF(ISBLANK(サンプル入力!C6),"",サンプル入力!C6)</f>
        <v/>
      </c>
      <c r="D6" s="5" t="str">
        <f>IF(ISBLANK(サンプル入力!I6),"",サンプル入力!I6)</f>
        <v/>
      </c>
      <c r="E6" s="5" t="str">
        <f ca="1">IFERROR(OFFSET('計算（宅配便）'!$P6,0,(COLUMN()-COLUMN($E6))/(COLUMNS($E6:$G6)-1)*(COLUMNS('計算（宅配便）'!$L22:$Q22))),"")</f>
        <v/>
      </c>
      <c r="F6" s="5" t="str">
        <f t="shared" ca="1" si="0"/>
        <v/>
      </c>
      <c r="G6" s="5" t="str">
        <f ca="1">IFERROR(OFFSET('計算（宅配便）'!$P6,0,(COLUMN()-COLUMN($E6))/(COLUMNS($E6:$G6)-1)*(COLUMNS('計算（宅配便）'!$L22:$Q22))),"")</f>
        <v/>
      </c>
      <c r="H6" s="5" t="str">
        <f t="shared" ca="1" si="1"/>
        <v/>
      </c>
      <c r="I6" s="5" t="str">
        <f ca="1">IFERROR(OFFSET('計算（宅配便）'!$P6,0,(COLUMN()-COLUMN($E6))/(COLUMNS($E6:$G6)-1)*(COLUMNS('計算（宅配便）'!$L22:$Q22))),"")</f>
        <v/>
      </c>
      <c r="J6" s="5" t="str">
        <f t="shared" ca="1" si="2"/>
        <v/>
      </c>
      <c r="K6" s="5" t="str">
        <f ca="1">IFERROR(OFFSET('計算（宅配便）'!$P6,0,(COLUMN()-COLUMN($E6))/(COLUMNS($E6:$G6)-1)*(COLUMNS('計算（宅配便）'!$L22:$Q22))),"")</f>
        <v/>
      </c>
      <c r="L6" s="5" t="str">
        <f t="shared" ca="1" si="3"/>
        <v/>
      </c>
      <c r="M6" s="5" t="str">
        <f ca="1">IFERROR(OFFSET('計算（宅配便）'!$P6,0,(COLUMN()-COLUMN($E6))/(COLUMNS($E6:$G6)-1)*(COLUMNS('計算（宅配便）'!$L22:$Q22))),"")</f>
        <v/>
      </c>
      <c r="N6" s="5" t="str">
        <f t="shared" ca="1" si="4"/>
        <v/>
      </c>
      <c r="O6" s="5" t="str">
        <f ca="1">IFERROR(OFFSET('計算（宅配便）'!$P6,0,(COLUMN()-COLUMN($E6))/(COLUMNS($E6:$G6)-1)*(COLUMNS('計算（宅配便）'!$L22:$Q22))),"")</f>
        <v/>
      </c>
      <c r="P6" s="5" t="str">
        <f t="shared" ca="1" si="5"/>
        <v/>
      </c>
      <c r="Q6" s="5" t="str">
        <f ca="1">IFERROR(OFFSET('計算（宅配便）'!$P6,0,(COLUMN()-COLUMN($E6))/(COLUMNS($E6:$G6)-1)*(COLUMNS('計算（宅配便）'!$L22:$Q22))),"")</f>
        <v/>
      </c>
      <c r="R6" s="5" t="str">
        <f t="shared" ca="1" si="6"/>
        <v/>
      </c>
      <c r="S6" s="5" t="str">
        <f ca="1">IFERROR(OFFSET('計算（宅配便）'!$P6,0,(COLUMN()-COLUMN($E6))/(COLUMNS($E6:$G6)-1)*(COLUMNS('計算（宅配便）'!$L22:$Q22))),"")</f>
        <v/>
      </c>
      <c r="T6" s="5" t="str">
        <f t="shared" ca="1" si="7"/>
        <v/>
      </c>
      <c r="U6" s="5" t="str">
        <f ca="1">IFERROR(OFFSET('計算（宅配便）'!$P6,0,(COLUMN()-COLUMN($E6))/(COLUMNS($E6:$G6)-1)*(COLUMNS('計算（宅配便）'!$L22:$Q22))),"")</f>
        <v/>
      </c>
      <c r="V6" s="5" t="str">
        <f t="shared" ca="1" si="8"/>
        <v/>
      </c>
      <c r="W6" s="5" t="str">
        <f ca="1">IFERROR(OFFSET('計算（宅配便）'!$P6,0,(COLUMN()-COLUMN($E6))/(COLUMNS($E6:$G6)-1)*(COLUMNS('計算（宅配便）'!$L22:$Q22))),"")</f>
        <v/>
      </c>
      <c r="X6" s="5" t="str">
        <f t="shared" ca="1" si="9"/>
        <v/>
      </c>
      <c r="Y6" s="5" t="str">
        <f ca="1">IFERROR(OFFSET('計算（宅配便）'!$P6,0,(COLUMN()-COLUMN($E6))/(COLUMNS($E6:$G6)-1)*(COLUMNS('計算（宅配便）'!$L22:$Q22))),"")</f>
        <v/>
      </c>
      <c r="Z6" s="5" t="str">
        <f t="shared" ca="1" si="10"/>
        <v/>
      </c>
      <c r="AA6" s="5" t="str">
        <f ca="1">IFERROR(OFFSET('計算（宅配便）'!$P6,0,(COLUMN()-COLUMN($E6))/(COLUMNS($E6:$G6)-1)*(COLUMNS('計算（宅配便）'!$L22:$Q22))),"")</f>
        <v/>
      </c>
      <c r="AB6" s="5" t="str">
        <f t="shared" ca="1" si="11"/>
        <v/>
      </c>
    </row>
    <row r="7" spans="1:28">
      <c r="A7" s="6">
        <v>4</v>
      </c>
      <c r="B7" s="158" t="str">
        <f>IF(ISBLANK(サンプル入力!B7),"",サンプル入力!B7)</f>
        <v/>
      </c>
      <c r="C7" s="5" t="str">
        <f>IF(ISBLANK(サンプル入力!C7),"",サンプル入力!C7)</f>
        <v/>
      </c>
      <c r="D7" s="5" t="str">
        <f>IF(ISBLANK(サンプル入力!I7),"",サンプル入力!I7)</f>
        <v/>
      </c>
      <c r="E7" s="5" t="str">
        <f ca="1">IFERROR(OFFSET('計算（宅配便）'!$P7,0,(COLUMN()-COLUMN($E7))/(COLUMNS($E7:$G7)-1)*(COLUMNS('計算（宅配便）'!$L23:$Q23))),"")</f>
        <v/>
      </c>
      <c r="F7" s="5" t="str">
        <f t="shared" ca="1" si="0"/>
        <v/>
      </c>
      <c r="G7" s="5" t="str">
        <f ca="1">IFERROR(OFFSET('計算（宅配便）'!$P7,0,(COLUMN()-COLUMN($E7))/(COLUMNS($E7:$G7)-1)*(COLUMNS('計算（宅配便）'!$L23:$Q23))),"")</f>
        <v/>
      </c>
      <c r="H7" s="5" t="str">
        <f t="shared" ca="1" si="1"/>
        <v/>
      </c>
      <c r="I7" s="5" t="str">
        <f ca="1">IFERROR(OFFSET('計算（宅配便）'!$P7,0,(COLUMN()-COLUMN($E7))/(COLUMNS($E7:$G7)-1)*(COLUMNS('計算（宅配便）'!$L23:$Q23))),"")</f>
        <v/>
      </c>
      <c r="J7" s="5" t="str">
        <f t="shared" ca="1" si="2"/>
        <v/>
      </c>
      <c r="K7" s="5" t="str">
        <f ca="1">IFERROR(OFFSET('計算（宅配便）'!$P7,0,(COLUMN()-COLUMN($E7))/(COLUMNS($E7:$G7)-1)*(COLUMNS('計算（宅配便）'!$L23:$Q23))),"")</f>
        <v/>
      </c>
      <c r="L7" s="5" t="str">
        <f t="shared" ca="1" si="3"/>
        <v/>
      </c>
      <c r="M7" s="5" t="str">
        <f ca="1">IFERROR(OFFSET('計算（宅配便）'!$P7,0,(COLUMN()-COLUMN($E7))/(COLUMNS($E7:$G7)-1)*(COLUMNS('計算（宅配便）'!$L23:$Q23))),"")</f>
        <v/>
      </c>
      <c r="N7" s="5" t="str">
        <f t="shared" ca="1" si="4"/>
        <v/>
      </c>
      <c r="O7" s="5" t="str">
        <f ca="1">IFERROR(OFFSET('計算（宅配便）'!$P7,0,(COLUMN()-COLUMN($E7))/(COLUMNS($E7:$G7)-1)*(COLUMNS('計算（宅配便）'!$L23:$Q23))),"")</f>
        <v/>
      </c>
      <c r="P7" s="5" t="str">
        <f t="shared" ca="1" si="5"/>
        <v/>
      </c>
      <c r="Q7" s="5" t="str">
        <f ca="1">IFERROR(OFFSET('計算（宅配便）'!$P7,0,(COLUMN()-COLUMN($E7))/(COLUMNS($E7:$G7)-1)*(COLUMNS('計算（宅配便）'!$L23:$Q23))),"")</f>
        <v/>
      </c>
      <c r="R7" s="5" t="str">
        <f t="shared" ca="1" si="6"/>
        <v/>
      </c>
      <c r="S7" s="5" t="str">
        <f ca="1">IFERROR(OFFSET('計算（宅配便）'!$P7,0,(COLUMN()-COLUMN($E7))/(COLUMNS($E7:$G7)-1)*(COLUMNS('計算（宅配便）'!$L23:$Q23))),"")</f>
        <v/>
      </c>
      <c r="T7" s="5" t="str">
        <f t="shared" ca="1" si="7"/>
        <v/>
      </c>
      <c r="U7" s="5" t="str">
        <f ca="1">IFERROR(OFFSET('計算（宅配便）'!$P7,0,(COLUMN()-COLUMN($E7))/(COLUMNS($E7:$G7)-1)*(COLUMNS('計算（宅配便）'!$L23:$Q23))),"")</f>
        <v/>
      </c>
      <c r="V7" s="5" t="str">
        <f t="shared" ca="1" si="8"/>
        <v/>
      </c>
      <c r="W7" s="5" t="str">
        <f ca="1">IFERROR(OFFSET('計算（宅配便）'!$P7,0,(COLUMN()-COLUMN($E7))/(COLUMNS($E7:$G7)-1)*(COLUMNS('計算（宅配便）'!$L23:$Q23))),"")</f>
        <v/>
      </c>
      <c r="X7" s="5" t="str">
        <f t="shared" ca="1" si="9"/>
        <v/>
      </c>
      <c r="Y7" s="5" t="str">
        <f ca="1">IFERROR(OFFSET('計算（宅配便）'!$P7,0,(COLUMN()-COLUMN($E7))/(COLUMNS($E7:$G7)-1)*(COLUMNS('計算（宅配便）'!$L23:$Q23))),"")</f>
        <v/>
      </c>
      <c r="Z7" s="5" t="str">
        <f t="shared" ca="1" si="10"/>
        <v/>
      </c>
      <c r="AA7" s="5" t="str">
        <f ca="1">IFERROR(OFFSET('計算（宅配便）'!$P7,0,(COLUMN()-COLUMN($E7))/(COLUMNS($E7:$G7)-1)*(COLUMNS('計算（宅配便）'!$L23:$Q23))),"")</f>
        <v/>
      </c>
      <c r="AB7" s="5" t="str">
        <f t="shared" ca="1" si="11"/>
        <v/>
      </c>
    </row>
    <row r="8" spans="1:28">
      <c r="A8" s="6">
        <v>5</v>
      </c>
      <c r="B8" s="158" t="str">
        <f>IF(ISBLANK(サンプル入力!B8),"",サンプル入力!B8)</f>
        <v/>
      </c>
      <c r="C8" s="5" t="str">
        <f>IF(ISBLANK(サンプル入力!C8),"",サンプル入力!C8)</f>
        <v/>
      </c>
      <c r="D8" s="5" t="str">
        <f>IF(ISBLANK(サンプル入力!I8),"",サンプル入力!I8)</f>
        <v/>
      </c>
      <c r="E8" s="5" t="str">
        <f ca="1">IFERROR(OFFSET('計算（宅配便）'!$P8,0,(COLUMN()-COLUMN($E8))/(COLUMNS($E8:$G8)-1)*(COLUMNS('計算（宅配便）'!$L24:$Q24))),"")</f>
        <v/>
      </c>
      <c r="F8" s="5" t="str">
        <f t="shared" ca="1" si="0"/>
        <v/>
      </c>
      <c r="G8" s="5" t="str">
        <f ca="1">IFERROR(OFFSET('計算（宅配便）'!$P8,0,(COLUMN()-COLUMN($E8))/(COLUMNS($E8:$G8)-1)*(COLUMNS('計算（宅配便）'!$L24:$Q24))),"")</f>
        <v/>
      </c>
      <c r="H8" s="5" t="str">
        <f t="shared" ca="1" si="1"/>
        <v/>
      </c>
      <c r="I8" s="5" t="str">
        <f ca="1">IFERROR(OFFSET('計算（宅配便）'!$P8,0,(COLUMN()-COLUMN($E8))/(COLUMNS($E8:$G8)-1)*(COLUMNS('計算（宅配便）'!$L24:$Q24))),"")</f>
        <v/>
      </c>
      <c r="J8" s="5" t="str">
        <f t="shared" ca="1" si="2"/>
        <v/>
      </c>
      <c r="K8" s="5" t="str">
        <f ca="1">IFERROR(OFFSET('計算（宅配便）'!$P8,0,(COLUMN()-COLUMN($E8))/(COLUMNS($E8:$G8)-1)*(COLUMNS('計算（宅配便）'!$L24:$Q24))),"")</f>
        <v/>
      </c>
      <c r="L8" s="5" t="str">
        <f t="shared" ca="1" si="3"/>
        <v/>
      </c>
      <c r="M8" s="5" t="str">
        <f ca="1">IFERROR(OFFSET('計算（宅配便）'!$P8,0,(COLUMN()-COLUMN($E8))/(COLUMNS($E8:$G8)-1)*(COLUMNS('計算（宅配便）'!$L24:$Q24))),"")</f>
        <v/>
      </c>
      <c r="N8" s="5" t="str">
        <f t="shared" ca="1" si="4"/>
        <v/>
      </c>
      <c r="O8" s="5" t="str">
        <f ca="1">IFERROR(OFFSET('計算（宅配便）'!$P8,0,(COLUMN()-COLUMN($E8))/(COLUMNS($E8:$G8)-1)*(COLUMNS('計算（宅配便）'!$L24:$Q24))),"")</f>
        <v/>
      </c>
      <c r="P8" s="5" t="str">
        <f t="shared" ca="1" si="5"/>
        <v/>
      </c>
      <c r="Q8" s="5" t="str">
        <f ca="1">IFERROR(OFFSET('計算（宅配便）'!$P8,0,(COLUMN()-COLUMN($E8))/(COLUMNS($E8:$G8)-1)*(COLUMNS('計算（宅配便）'!$L24:$Q24))),"")</f>
        <v/>
      </c>
      <c r="R8" s="5" t="str">
        <f t="shared" ca="1" si="6"/>
        <v/>
      </c>
      <c r="S8" s="5" t="str">
        <f ca="1">IFERROR(OFFSET('計算（宅配便）'!$P8,0,(COLUMN()-COLUMN($E8))/(COLUMNS($E8:$G8)-1)*(COLUMNS('計算（宅配便）'!$L24:$Q24))),"")</f>
        <v/>
      </c>
      <c r="T8" s="5" t="str">
        <f t="shared" ca="1" si="7"/>
        <v/>
      </c>
      <c r="U8" s="5" t="str">
        <f ca="1">IFERROR(OFFSET('計算（宅配便）'!$P8,0,(COLUMN()-COLUMN($E8))/(COLUMNS($E8:$G8)-1)*(COLUMNS('計算（宅配便）'!$L24:$Q24))),"")</f>
        <v/>
      </c>
      <c r="V8" s="5" t="str">
        <f t="shared" ca="1" si="8"/>
        <v/>
      </c>
      <c r="W8" s="5" t="str">
        <f ca="1">IFERROR(OFFSET('計算（宅配便）'!$P8,0,(COLUMN()-COLUMN($E8))/(COLUMNS($E8:$G8)-1)*(COLUMNS('計算（宅配便）'!$L24:$Q24))),"")</f>
        <v/>
      </c>
      <c r="X8" s="5" t="str">
        <f t="shared" ca="1" si="9"/>
        <v/>
      </c>
      <c r="Y8" s="5" t="str">
        <f ca="1">IFERROR(OFFSET('計算（宅配便）'!$P8,0,(COLUMN()-COLUMN($E8))/(COLUMNS($E8:$G8)-1)*(COLUMNS('計算（宅配便）'!$L24:$Q24))),"")</f>
        <v/>
      </c>
      <c r="Z8" s="5" t="str">
        <f t="shared" ca="1" si="10"/>
        <v/>
      </c>
      <c r="AA8" s="5" t="str">
        <f ca="1">IFERROR(OFFSET('計算（宅配便）'!$P8,0,(COLUMN()-COLUMN($E8))/(COLUMNS($E8:$G8)-1)*(COLUMNS('計算（宅配便）'!$L24:$Q24))),"")</f>
        <v/>
      </c>
      <c r="AB8" s="5" t="str">
        <f t="shared" ca="1" si="11"/>
        <v/>
      </c>
    </row>
    <row r="9" spans="1:28">
      <c r="A9" s="6">
        <v>6</v>
      </c>
      <c r="B9" s="158" t="str">
        <f>IF(ISBLANK(サンプル入力!B9),"",サンプル入力!B9)</f>
        <v/>
      </c>
      <c r="C9" s="5" t="str">
        <f>IF(ISBLANK(サンプル入力!C9),"",サンプル入力!C9)</f>
        <v/>
      </c>
      <c r="D9" s="5" t="str">
        <f>IF(ISBLANK(サンプル入力!I9),"",サンプル入力!I9)</f>
        <v/>
      </c>
      <c r="E9" s="5" t="str">
        <f ca="1">IFERROR(OFFSET('計算（宅配便）'!$P9,0,(COLUMN()-COLUMN($E9))/(COLUMNS($E9:$G9)-1)*(COLUMNS('計算（宅配便）'!$L25:$Q25))),"")</f>
        <v/>
      </c>
      <c r="F9" s="5" t="str">
        <f t="shared" ca="1" si="0"/>
        <v/>
      </c>
      <c r="G9" s="5" t="str">
        <f ca="1">IFERROR(OFFSET('計算（宅配便）'!$P9,0,(COLUMN()-COLUMN($E9))/(COLUMNS($E9:$G9)-1)*(COLUMNS('計算（宅配便）'!$L25:$Q25))),"")</f>
        <v/>
      </c>
      <c r="H9" s="5" t="str">
        <f t="shared" ca="1" si="1"/>
        <v/>
      </c>
      <c r="I9" s="5" t="str">
        <f ca="1">IFERROR(OFFSET('計算（宅配便）'!$P9,0,(COLUMN()-COLUMN($E9))/(COLUMNS($E9:$G9)-1)*(COLUMNS('計算（宅配便）'!$L25:$Q25))),"")</f>
        <v/>
      </c>
      <c r="J9" s="5" t="str">
        <f t="shared" ca="1" si="2"/>
        <v/>
      </c>
      <c r="K9" s="5" t="str">
        <f ca="1">IFERROR(OFFSET('計算（宅配便）'!$P9,0,(COLUMN()-COLUMN($E9))/(COLUMNS($E9:$G9)-1)*(COLUMNS('計算（宅配便）'!$L25:$Q25))),"")</f>
        <v/>
      </c>
      <c r="L9" s="5" t="str">
        <f t="shared" ca="1" si="3"/>
        <v/>
      </c>
      <c r="M9" s="5" t="str">
        <f ca="1">IFERROR(OFFSET('計算（宅配便）'!$P9,0,(COLUMN()-COLUMN($E9))/(COLUMNS($E9:$G9)-1)*(COLUMNS('計算（宅配便）'!$L25:$Q25))),"")</f>
        <v/>
      </c>
      <c r="N9" s="5" t="str">
        <f t="shared" ca="1" si="4"/>
        <v/>
      </c>
      <c r="O9" s="5" t="str">
        <f ca="1">IFERROR(OFFSET('計算（宅配便）'!$P9,0,(COLUMN()-COLUMN($E9))/(COLUMNS($E9:$G9)-1)*(COLUMNS('計算（宅配便）'!$L25:$Q25))),"")</f>
        <v/>
      </c>
      <c r="P9" s="5" t="str">
        <f t="shared" ca="1" si="5"/>
        <v/>
      </c>
      <c r="Q9" s="5" t="str">
        <f ca="1">IFERROR(OFFSET('計算（宅配便）'!$P9,0,(COLUMN()-COLUMN($E9))/(COLUMNS($E9:$G9)-1)*(COLUMNS('計算（宅配便）'!$L25:$Q25))),"")</f>
        <v/>
      </c>
      <c r="R9" s="5" t="str">
        <f t="shared" ca="1" si="6"/>
        <v/>
      </c>
      <c r="S9" s="5" t="str">
        <f ca="1">IFERROR(OFFSET('計算（宅配便）'!$P9,0,(COLUMN()-COLUMN($E9))/(COLUMNS($E9:$G9)-1)*(COLUMNS('計算（宅配便）'!$L25:$Q25))),"")</f>
        <v/>
      </c>
      <c r="T9" s="5" t="str">
        <f t="shared" ca="1" si="7"/>
        <v/>
      </c>
      <c r="U9" s="5" t="str">
        <f ca="1">IFERROR(OFFSET('計算（宅配便）'!$P9,0,(COLUMN()-COLUMN($E9))/(COLUMNS($E9:$G9)-1)*(COLUMNS('計算（宅配便）'!$L25:$Q25))),"")</f>
        <v/>
      </c>
      <c r="V9" s="5" t="str">
        <f t="shared" ca="1" si="8"/>
        <v/>
      </c>
      <c r="W9" s="5" t="str">
        <f ca="1">IFERROR(OFFSET('計算（宅配便）'!$P9,0,(COLUMN()-COLUMN($E9))/(COLUMNS($E9:$G9)-1)*(COLUMNS('計算（宅配便）'!$L25:$Q25))),"")</f>
        <v/>
      </c>
      <c r="X9" s="5" t="str">
        <f t="shared" ca="1" si="9"/>
        <v/>
      </c>
      <c r="Y9" s="5" t="str">
        <f ca="1">IFERROR(OFFSET('計算（宅配便）'!$P9,0,(COLUMN()-COLUMN($E9))/(COLUMNS($E9:$G9)-1)*(COLUMNS('計算（宅配便）'!$L25:$Q25))),"")</f>
        <v/>
      </c>
      <c r="Z9" s="5" t="str">
        <f t="shared" ca="1" si="10"/>
        <v/>
      </c>
      <c r="AA9" s="5" t="str">
        <f ca="1">IFERROR(OFFSET('計算（宅配便）'!$P9,0,(COLUMN()-COLUMN($E9))/(COLUMNS($E9:$G9)-1)*(COLUMNS('計算（宅配便）'!$L25:$Q25))),"")</f>
        <v/>
      </c>
      <c r="AB9" s="5" t="str">
        <f t="shared" ca="1" si="11"/>
        <v/>
      </c>
    </row>
    <row r="10" spans="1:28">
      <c r="A10" s="6">
        <v>7</v>
      </c>
      <c r="B10" s="158" t="str">
        <f>IF(ISBLANK(サンプル入力!B10),"",サンプル入力!B10)</f>
        <v/>
      </c>
      <c r="C10" s="5" t="str">
        <f>IF(ISBLANK(サンプル入力!C10),"",サンプル入力!C10)</f>
        <v/>
      </c>
      <c r="D10" s="5" t="str">
        <f>IF(ISBLANK(サンプル入力!I10),"",サンプル入力!I10)</f>
        <v/>
      </c>
      <c r="E10" s="5" t="str">
        <f ca="1">IFERROR(OFFSET('計算（宅配便）'!$P10,0,(COLUMN()-COLUMN($E10))/(COLUMNS($E10:$G10)-1)*(COLUMNS('計算（宅配便）'!$L26:$Q26))),"")</f>
        <v/>
      </c>
      <c r="F10" s="5" t="str">
        <f t="shared" ca="1" si="0"/>
        <v/>
      </c>
      <c r="G10" s="5" t="str">
        <f ca="1">IFERROR(OFFSET('計算（宅配便）'!$P10,0,(COLUMN()-COLUMN($E10))/(COLUMNS($E10:$G10)-1)*(COLUMNS('計算（宅配便）'!$L26:$Q26))),"")</f>
        <v/>
      </c>
      <c r="H10" s="5" t="str">
        <f t="shared" ca="1" si="1"/>
        <v/>
      </c>
      <c r="I10" s="5" t="str">
        <f ca="1">IFERROR(OFFSET('計算（宅配便）'!$P10,0,(COLUMN()-COLUMN($E10))/(COLUMNS($E10:$G10)-1)*(COLUMNS('計算（宅配便）'!$L26:$Q26))),"")</f>
        <v/>
      </c>
      <c r="J10" s="5" t="str">
        <f t="shared" ca="1" si="2"/>
        <v/>
      </c>
      <c r="K10" s="5" t="str">
        <f ca="1">IFERROR(OFFSET('計算（宅配便）'!$P10,0,(COLUMN()-COLUMN($E10))/(COLUMNS($E10:$G10)-1)*(COLUMNS('計算（宅配便）'!$L26:$Q26))),"")</f>
        <v/>
      </c>
      <c r="L10" s="5" t="str">
        <f t="shared" ca="1" si="3"/>
        <v/>
      </c>
      <c r="M10" s="5" t="str">
        <f ca="1">IFERROR(OFFSET('計算（宅配便）'!$P10,0,(COLUMN()-COLUMN($E10))/(COLUMNS($E10:$G10)-1)*(COLUMNS('計算（宅配便）'!$L26:$Q26))),"")</f>
        <v/>
      </c>
      <c r="N10" s="5" t="str">
        <f t="shared" ca="1" si="4"/>
        <v/>
      </c>
      <c r="O10" s="5" t="str">
        <f ca="1">IFERROR(OFFSET('計算（宅配便）'!$P10,0,(COLUMN()-COLUMN($E10))/(COLUMNS($E10:$G10)-1)*(COLUMNS('計算（宅配便）'!$L26:$Q26))),"")</f>
        <v/>
      </c>
      <c r="P10" s="5" t="str">
        <f t="shared" ca="1" si="5"/>
        <v/>
      </c>
      <c r="Q10" s="5" t="str">
        <f ca="1">IFERROR(OFFSET('計算（宅配便）'!$P10,0,(COLUMN()-COLUMN($E10))/(COLUMNS($E10:$G10)-1)*(COLUMNS('計算（宅配便）'!$L26:$Q26))),"")</f>
        <v/>
      </c>
      <c r="R10" s="5" t="str">
        <f t="shared" ca="1" si="6"/>
        <v/>
      </c>
      <c r="S10" s="5" t="str">
        <f ca="1">IFERROR(OFFSET('計算（宅配便）'!$P10,0,(COLUMN()-COLUMN($E10))/(COLUMNS($E10:$G10)-1)*(COLUMNS('計算（宅配便）'!$L26:$Q26))),"")</f>
        <v/>
      </c>
      <c r="T10" s="5" t="str">
        <f t="shared" ca="1" si="7"/>
        <v/>
      </c>
      <c r="U10" s="5" t="str">
        <f ca="1">IFERROR(OFFSET('計算（宅配便）'!$P10,0,(COLUMN()-COLUMN($E10))/(COLUMNS($E10:$G10)-1)*(COLUMNS('計算（宅配便）'!$L26:$Q26))),"")</f>
        <v/>
      </c>
      <c r="V10" s="5" t="str">
        <f t="shared" ca="1" si="8"/>
        <v/>
      </c>
      <c r="W10" s="5" t="str">
        <f ca="1">IFERROR(OFFSET('計算（宅配便）'!$P10,0,(COLUMN()-COLUMN($E10))/(COLUMNS($E10:$G10)-1)*(COLUMNS('計算（宅配便）'!$L26:$Q26))),"")</f>
        <v/>
      </c>
      <c r="X10" s="5" t="str">
        <f t="shared" ca="1" si="9"/>
        <v/>
      </c>
      <c r="Y10" s="5" t="str">
        <f ca="1">IFERROR(OFFSET('計算（宅配便）'!$P10,0,(COLUMN()-COLUMN($E10))/(COLUMNS($E10:$G10)-1)*(COLUMNS('計算（宅配便）'!$L26:$Q26))),"")</f>
        <v/>
      </c>
      <c r="Z10" s="5" t="str">
        <f t="shared" ca="1" si="10"/>
        <v/>
      </c>
      <c r="AA10" s="5" t="str">
        <f ca="1">IFERROR(OFFSET('計算（宅配便）'!$P10,0,(COLUMN()-COLUMN($E10))/(COLUMNS($E10:$G10)-1)*(COLUMNS('計算（宅配便）'!$L26:$Q26))),"")</f>
        <v/>
      </c>
      <c r="AB10" s="5" t="str">
        <f t="shared" ca="1" si="11"/>
        <v/>
      </c>
    </row>
    <row r="11" spans="1:28">
      <c r="A11" s="6">
        <v>8</v>
      </c>
      <c r="B11" s="158" t="str">
        <f>IF(ISBLANK(サンプル入力!B11),"",サンプル入力!B11)</f>
        <v/>
      </c>
      <c r="C11" s="5" t="str">
        <f>IF(ISBLANK(サンプル入力!C11),"",サンプル入力!C11)</f>
        <v/>
      </c>
      <c r="D11" s="5" t="str">
        <f>IF(ISBLANK(サンプル入力!I11),"",サンプル入力!I11)</f>
        <v/>
      </c>
      <c r="E11" s="5" t="str">
        <f ca="1">IFERROR(OFFSET('計算（宅配便）'!$P11,0,(COLUMN()-COLUMN($E11))/(COLUMNS($E11:$G11)-1)*(COLUMNS('計算（宅配便）'!$L27:$Q27))),"")</f>
        <v/>
      </c>
      <c r="F11" s="5" t="str">
        <f t="shared" ca="1" si="0"/>
        <v/>
      </c>
      <c r="G11" s="5" t="str">
        <f ca="1">IFERROR(OFFSET('計算（宅配便）'!$P11,0,(COLUMN()-COLUMN($E11))/(COLUMNS($E11:$G11)-1)*(COLUMNS('計算（宅配便）'!$L27:$Q27))),"")</f>
        <v/>
      </c>
      <c r="H11" s="5" t="str">
        <f t="shared" ca="1" si="1"/>
        <v/>
      </c>
      <c r="I11" s="5" t="str">
        <f ca="1">IFERROR(OFFSET('計算（宅配便）'!$P11,0,(COLUMN()-COLUMN($E11))/(COLUMNS($E11:$G11)-1)*(COLUMNS('計算（宅配便）'!$L27:$Q27))),"")</f>
        <v/>
      </c>
      <c r="J11" s="5" t="str">
        <f t="shared" ca="1" si="2"/>
        <v/>
      </c>
      <c r="K11" s="5" t="str">
        <f ca="1">IFERROR(OFFSET('計算（宅配便）'!$P11,0,(COLUMN()-COLUMN($E11))/(COLUMNS($E11:$G11)-1)*(COLUMNS('計算（宅配便）'!$L27:$Q27))),"")</f>
        <v/>
      </c>
      <c r="L11" s="5" t="str">
        <f t="shared" ca="1" si="3"/>
        <v/>
      </c>
      <c r="M11" s="5" t="str">
        <f ca="1">IFERROR(OFFSET('計算（宅配便）'!$P11,0,(COLUMN()-COLUMN($E11))/(COLUMNS($E11:$G11)-1)*(COLUMNS('計算（宅配便）'!$L27:$Q27))),"")</f>
        <v/>
      </c>
      <c r="N11" s="5" t="str">
        <f t="shared" ca="1" si="4"/>
        <v/>
      </c>
      <c r="O11" s="5" t="str">
        <f ca="1">IFERROR(OFFSET('計算（宅配便）'!$P11,0,(COLUMN()-COLUMN($E11))/(COLUMNS($E11:$G11)-1)*(COLUMNS('計算（宅配便）'!$L27:$Q27))),"")</f>
        <v/>
      </c>
      <c r="P11" s="5" t="str">
        <f t="shared" ca="1" si="5"/>
        <v/>
      </c>
      <c r="Q11" s="5" t="str">
        <f ca="1">IFERROR(OFFSET('計算（宅配便）'!$P11,0,(COLUMN()-COLUMN($E11))/(COLUMNS($E11:$G11)-1)*(COLUMNS('計算（宅配便）'!$L27:$Q27))),"")</f>
        <v/>
      </c>
      <c r="R11" s="5" t="str">
        <f t="shared" ca="1" si="6"/>
        <v/>
      </c>
      <c r="S11" s="5" t="str">
        <f ca="1">IFERROR(OFFSET('計算（宅配便）'!$P11,0,(COLUMN()-COLUMN($E11))/(COLUMNS($E11:$G11)-1)*(COLUMNS('計算（宅配便）'!$L27:$Q27))),"")</f>
        <v/>
      </c>
      <c r="T11" s="5" t="str">
        <f t="shared" ca="1" si="7"/>
        <v/>
      </c>
      <c r="U11" s="5" t="str">
        <f ca="1">IFERROR(OFFSET('計算（宅配便）'!$P11,0,(COLUMN()-COLUMN($E11))/(COLUMNS($E11:$G11)-1)*(COLUMNS('計算（宅配便）'!$L27:$Q27))),"")</f>
        <v/>
      </c>
      <c r="V11" s="5" t="str">
        <f t="shared" ca="1" si="8"/>
        <v/>
      </c>
      <c r="W11" s="5" t="str">
        <f ca="1">IFERROR(OFFSET('計算（宅配便）'!$P11,0,(COLUMN()-COLUMN($E11))/(COLUMNS($E11:$G11)-1)*(COLUMNS('計算（宅配便）'!$L27:$Q27))),"")</f>
        <v/>
      </c>
      <c r="X11" s="5" t="str">
        <f t="shared" ca="1" si="9"/>
        <v/>
      </c>
      <c r="Y11" s="5" t="str">
        <f ca="1">IFERROR(OFFSET('計算（宅配便）'!$P11,0,(COLUMN()-COLUMN($E11))/(COLUMNS($E11:$G11)-1)*(COLUMNS('計算（宅配便）'!$L27:$Q27))),"")</f>
        <v/>
      </c>
      <c r="Z11" s="5" t="str">
        <f t="shared" ca="1" si="10"/>
        <v/>
      </c>
      <c r="AA11" s="5" t="str">
        <f ca="1">IFERROR(OFFSET('計算（宅配便）'!$P11,0,(COLUMN()-COLUMN($E11))/(COLUMNS($E11:$G11)-1)*(COLUMNS('計算（宅配便）'!$L27:$Q27))),"")</f>
        <v/>
      </c>
      <c r="AB11" s="5" t="str">
        <f t="shared" ca="1" si="11"/>
        <v/>
      </c>
    </row>
    <row r="12" spans="1:28">
      <c r="A12" s="6">
        <v>9</v>
      </c>
      <c r="B12" s="158" t="str">
        <f>IF(ISBLANK(サンプル入力!B12),"",サンプル入力!B12)</f>
        <v/>
      </c>
      <c r="C12" s="5" t="str">
        <f>IF(ISBLANK(サンプル入力!C12),"",サンプル入力!C12)</f>
        <v/>
      </c>
      <c r="D12" s="5" t="str">
        <f>IF(ISBLANK(サンプル入力!I12),"",サンプル入力!I12)</f>
        <v/>
      </c>
      <c r="E12" s="5" t="str">
        <f ca="1">IFERROR(OFFSET('計算（宅配便）'!$P12,0,(COLUMN()-COLUMN($E12))/(COLUMNS($E12:$G12)-1)*(COLUMNS('計算（宅配便）'!$L28:$Q28))),"")</f>
        <v/>
      </c>
      <c r="F12" s="5" t="str">
        <f t="shared" ca="1" si="0"/>
        <v/>
      </c>
      <c r="G12" s="5" t="str">
        <f ca="1">IFERROR(OFFSET('計算（宅配便）'!$P12,0,(COLUMN()-COLUMN($E12))/(COLUMNS($E12:$G12)-1)*(COLUMNS('計算（宅配便）'!$L28:$Q28))),"")</f>
        <v/>
      </c>
      <c r="H12" s="5" t="str">
        <f t="shared" ca="1" si="1"/>
        <v/>
      </c>
      <c r="I12" s="5" t="str">
        <f ca="1">IFERROR(OFFSET('計算（宅配便）'!$P12,0,(COLUMN()-COLUMN($E12))/(COLUMNS($E12:$G12)-1)*(COLUMNS('計算（宅配便）'!$L28:$Q28))),"")</f>
        <v/>
      </c>
      <c r="J12" s="5" t="str">
        <f t="shared" ca="1" si="2"/>
        <v/>
      </c>
      <c r="K12" s="5" t="str">
        <f ca="1">IFERROR(OFFSET('計算（宅配便）'!$P12,0,(COLUMN()-COLUMN($E12))/(COLUMNS($E12:$G12)-1)*(COLUMNS('計算（宅配便）'!$L28:$Q28))),"")</f>
        <v/>
      </c>
      <c r="L12" s="5" t="str">
        <f t="shared" ca="1" si="3"/>
        <v/>
      </c>
      <c r="M12" s="5" t="str">
        <f ca="1">IFERROR(OFFSET('計算（宅配便）'!$P12,0,(COLUMN()-COLUMN($E12))/(COLUMNS($E12:$G12)-1)*(COLUMNS('計算（宅配便）'!$L28:$Q28))),"")</f>
        <v/>
      </c>
      <c r="N12" s="5" t="str">
        <f t="shared" ca="1" si="4"/>
        <v/>
      </c>
      <c r="O12" s="5" t="str">
        <f ca="1">IFERROR(OFFSET('計算（宅配便）'!$P12,0,(COLUMN()-COLUMN($E12))/(COLUMNS($E12:$G12)-1)*(COLUMNS('計算（宅配便）'!$L28:$Q28))),"")</f>
        <v/>
      </c>
      <c r="P12" s="5" t="str">
        <f t="shared" ca="1" si="5"/>
        <v/>
      </c>
      <c r="Q12" s="5" t="str">
        <f ca="1">IFERROR(OFFSET('計算（宅配便）'!$P12,0,(COLUMN()-COLUMN($E12))/(COLUMNS($E12:$G12)-1)*(COLUMNS('計算（宅配便）'!$L28:$Q28))),"")</f>
        <v/>
      </c>
      <c r="R12" s="5" t="str">
        <f t="shared" ca="1" si="6"/>
        <v/>
      </c>
      <c r="S12" s="5" t="str">
        <f ca="1">IFERROR(OFFSET('計算（宅配便）'!$P12,0,(COLUMN()-COLUMN($E12))/(COLUMNS($E12:$G12)-1)*(COLUMNS('計算（宅配便）'!$L28:$Q28))),"")</f>
        <v/>
      </c>
      <c r="T12" s="5" t="str">
        <f t="shared" ca="1" si="7"/>
        <v/>
      </c>
      <c r="U12" s="5" t="str">
        <f ca="1">IFERROR(OFFSET('計算（宅配便）'!$P12,0,(COLUMN()-COLUMN($E12))/(COLUMNS($E12:$G12)-1)*(COLUMNS('計算（宅配便）'!$L28:$Q28))),"")</f>
        <v/>
      </c>
      <c r="V12" s="5" t="str">
        <f t="shared" ca="1" si="8"/>
        <v/>
      </c>
      <c r="W12" s="5" t="str">
        <f ca="1">IFERROR(OFFSET('計算（宅配便）'!$P12,0,(COLUMN()-COLUMN($E12))/(COLUMNS($E12:$G12)-1)*(COLUMNS('計算（宅配便）'!$L28:$Q28))),"")</f>
        <v/>
      </c>
      <c r="X12" s="5" t="str">
        <f t="shared" ca="1" si="9"/>
        <v/>
      </c>
      <c r="Y12" s="5" t="str">
        <f ca="1">IFERROR(OFFSET('計算（宅配便）'!$P12,0,(COLUMN()-COLUMN($E12))/(COLUMNS($E12:$G12)-1)*(COLUMNS('計算（宅配便）'!$L28:$Q28))),"")</f>
        <v/>
      </c>
      <c r="Z12" s="5" t="str">
        <f t="shared" ca="1" si="10"/>
        <v/>
      </c>
      <c r="AA12" s="5" t="str">
        <f ca="1">IFERROR(OFFSET('計算（宅配便）'!$P12,0,(COLUMN()-COLUMN($E12))/(COLUMNS($E12:$G12)-1)*(COLUMNS('計算（宅配便）'!$L28:$Q28))),"")</f>
        <v/>
      </c>
      <c r="AB12" s="5" t="str">
        <f t="shared" ca="1" si="11"/>
        <v/>
      </c>
    </row>
    <row r="13" spans="1:28">
      <c r="A13" s="6">
        <v>10</v>
      </c>
      <c r="B13" s="158" t="str">
        <f>IF(ISBLANK(サンプル入力!B13),"",サンプル入力!B13)</f>
        <v/>
      </c>
      <c r="C13" s="5" t="str">
        <f>IF(ISBLANK(サンプル入力!C13),"",サンプル入力!C13)</f>
        <v/>
      </c>
      <c r="D13" s="5" t="str">
        <f>IF(ISBLANK(サンプル入力!I13),"",サンプル入力!I13)</f>
        <v/>
      </c>
      <c r="E13" s="5" t="str">
        <f ca="1">IFERROR(OFFSET('計算（宅配便）'!$P13,0,(COLUMN()-COLUMN($E13))/(COLUMNS($E13:$G13)-1)*(COLUMNS('計算（宅配便）'!$L29:$Q29))),"")</f>
        <v/>
      </c>
      <c r="F13" s="5" t="str">
        <f t="shared" ca="1" si="0"/>
        <v/>
      </c>
      <c r="G13" s="5" t="str">
        <f ca="1">IFERROR(OFFSET('計算（宅配便）'!$P13,0,(COLUMN()-COLUMN($E13))/(COLUMNS($E13:$G13)-1)*(COLUMNS('計算（宅配便）'!$L29:$Q29))),"")</f>
        <v/>
      </c>
      <c r="H13" s="5" t="str">
        <f t="shared" ca="1" si="1"/>
        <v/>
      </c>
      <c r="I13" s="5" t="str">
        <f ca="1">IFERROR(OFFSET('計算（宅配便）'!$P13,0,(COLUMN()-COLUMN($E13))/(COLUMNS($E13:$G13)-1)*(COLUMNS('計算（宅配便）'!$L29:$Q29))),"")</f>
        <v/>
      </c>
      <c r="J13" s="5" t="str">
        <f t="shared" ca="1" si="2"/>
        <v/>
      </c>
      <c r="K13" s="5" t="str">
        <f ca="1">IFERROR(OFFSET('計算（宅配便）'!$P13,0,(COLUMN()-COLUMN($E13))/(COLUMNS($E13:$G13)-1)*(COLUMNS('計算（宅配便）'!$L29:$Q29))),"")</f>
        <v/>
      </c>
      <c r="L13" s="5" t="str">
        <f t="shared" ca="1" si="3"/>
        <v/>
      </c>
      <c r="M13" s="5" t="str">
        <f ca="1">IFERROR(OFFSET('計算（宅配便）'!$P13,0,(COLUMN()-COLUMN($E13))/(COLUMNS($E13:$G13)-1)*(COLUMNS('計算（宅配便）'!$L29:$Q29))),"")</f>
        <v/>
      </c>
      <c r="N13" s="5" t="str">
        <f t="shared" ca="1" si="4"/>
        <v/>
      </c>
      <c r="O13" s="5" t="str">
        <f ca="1">IFERROR(OFFSET('計算（宅配便）'!$P13,0,(COLUMN()-COLUMN($E13))/(COLUMNS($E13:$G13)-1)*(COLUMNS('計算（宅配便）'!$L29:$Q29))),"")</f>
        <v/>
      </c>
      <c r="P13" s="5" t="str">
        <f t="shared" ca="1" si="5"/>
        <v/>
      </c>
      <c r="Q13" s="5" t="str">
        <f ca="1">IFERROR(OFFSET('計算（宅配便）'!$P13,0,(COLUMN()-COLUMN($E13))/(COLUMNS($E13:$G13)-1)*(COLUMNS('計算（宅配便）'!$L29:$Q29))),"")</f>
        <v/>
      </c>
      <c r="R13" s="5" t="str">
        <f t="shared" ca="1" si="6"/>
        <v/>
      </c>
      <c r="S13" s="5" t="str">
        <f ca="1">IFERROR(OFFSET('計算（宅配便）'!$P13,0,(COLUMN()-COLUMN($E13))/(COLUMNS($E13:$G13)-1)*(COLUMNS('計算（宅配便）'!$L29:$Q29))),"")</f>
        <v/>
      </c>
      <c r="T13" s="5" t="str">
        <f t="shared" ca="1" si="7"/>
        <v/>
      </c>
      <c r="U13" s="5" t="str">
        <f ca="1">IFERROR(OFFSET('計算（宅配便）'!$P13,0,(COLUMN()-COLUMN($E13))/(COLUMNS($E13:$G13)-1)*(COLUMNS('計算（宅配便）'!$L29:$Q29))),"")</f>
        <v/>
      </c>
      <c r="V13" s="5" t="str">
        <f t="shared" ca="1" si="8"/>
        <v/>
      </c>
      <c r="W13" s="5" t="str">
        <f ca="1">IFERROR(OFFSET('計算（宅配便）'!$P13,0,(COLUMN()-COLUMN($E13))/(COLUMNS($E13:$G13)-1)*(COLUMNS('計算（宅配便）'!$L29:$Q29))),"")</f>
        <v/>
      </c>
      <c r="X13" s="5" t="str">
        <f t="shared" ca="1" si="9"/>
        <v/>
      </c>
      <c r="Y13" s="5" t="str">
        <f ca="1">IFERROR(OFFSET('計算（宅配便）'!$P13,0,(COLUMN()-COLUMN($E13))/(COLUMNS($E13:$G13)-1)*(COLUMNS('計算（宅配便）'!$L29:$Q29))),"")</f>
        <v/>
      </c>
      <c r="Z13" s="5" t="str">
        <f t="shared" ca="1" si="10"/>
        <v/>
      </c>
      <c r="AA13" s="5" t="str">
        <f ca="1">IFERROR(OFFSET('計算（宅配便）'!$P13,0,(COLUMN()-COLUMN($E13))/(COLUMNS($E13:$G13)-1)*(COLUMNS('計算（宅配便）'!$L29:$Q29))),"")</f>
        <v/>
      </c>
      <c r="AB13" s="5" t="str">
        <f t="shared" ca="1" si="11"/>
        <v/>
      </c>
    </row>
    <row r="14" spans="1:28">
      <c r="A14" s="6">
        <v>11</v>
      </c>
      <c r="B14" s="158" t="str">
        <f>IF(ISBLANK(サンプル入力!B14),"",サンプル入力!B14)</f>
        <v/>
      </c>
      <c r="C14" s="5" t="str">
        <f>IF(ISBLANK(サンプル入力!C14),"",サンプル入力!C14)</f>
        <v/>
      </c>
      <c r="D14" s="5" t="str">
        <f>IF(ISBLANK(サンプル入力!I14),"",サンプル入力!I14)</f>
        <v/>
      </c>
      <c r="E14" s="5" t="str">
        <f ca="1">IFERROR(OFFSET('計算（宅配便）'!$P14,0,(COLUMN()-COLUMN($E14))/(COLUMNS($E14:$G14)-1)*(COLUMNS('計算（宅配便）'!$L30:$Q30))),"")</f>
        <v/>
      </c>
      <c r="F14" s="5" t="str">
        <f t="shared" ca="1" si="0"/>
        <v/>
      </c>
      <c r="G14" s="5" t="str">
        <f ca="1">IFERROR(OFFSET('計算（宅配便）'!$P14,0,(COLUMN()-COLUMN($E14))/(COLUMNS($E14:$G14)-1)*(COLUMNS('計算（宅配便）'!$L30:$Q30))),"")</f>
        <v/>
      </c>
      <c r="H14" s="5" t="str">
        <f t="shared" ca="1" si="1"/>
        <v/>
      </c>
      <c r="I14" s="5" t="str">
        <f ca="1">IFERROR(OFFSET('計算（宅配便）'!$P14,0,(COLUMN()-COLUMN($E14))/(COLUMNS($E14:$G14)-1)*(COLUMNS('計算（宅配便）'!$L30:$Q30))),"")</f>
        <v/>
      </c>
      <c r="J14" s="5" t="str">
        <f t="shared" ca="1" si="2"/>
        <v/>
      </c>
      <c r="K14" s="5" t="str">
        <f ca="1">IFERROR(OFFSET('計算（宅配便）'!$P14,0,(COLUMN()-COLUMN($E14))/(COLUMNS($E14:$G14)-1)*(COLUMNS('計算（宅配便）'!$L30:$Q30))),"")</f>
        <v/>
      </c>
      <c r="L14" s="5" t="str">
        <f t="shared" ca="1" si="3"/>
        <v/>
      </c>
      <c r="M14" s="5" t="str">
        <f ca="1">IFERROR(OFFSET('計算（宅配便）'!$P14,0,(COLUMN()-COLUMN($E14))/(COLUMNS($E14:$G14)-1)*(COLUMNS('計算（宅配便）'!$L30:$Q30))),"")</f>
        <v/>
      </c>
      <c r="N14" s="5" t="str">
        <f t="shared" ca="1" si="4"/>
        <v/>
      </c>
      <c r="O14" s="5" t="str">
        <f ca="1">IFERROR(OFFSET('計算（宅配便）'!$P14,0,(COLUMN()-COLUMN($E14))/(COLUMNS($E14:$G14)-1)*(COLUMNS('計算（宅配便）'!$L30:$Q30))),"")</f>
        <v/>
      </c>
      <c r="P14" s="5" t="str">
        <f t="shared" ca="1" si="5"/>
        <v/>
      </c>
      <c r="Q14" s="5" t="str">
        <f ca="1">IFERROR(OFFSET('計算（宅配便）'!$P14,0,(COLUMN()-COLUMN($E14))/(COLUMNS($E14:$G14)-1)*(COLUMNS('計算（宅配便）'!$L30:$Q30))),"")</f>
        <v/>
      </c>
      <c r="R14" s="5" t="str">
        <f t="shared" ca="1" si="6"/>
        <v/>
      </c>
      <c r="S14" s="5" t="str">
        <f ca="1">IFERROR(OFFSET('計算（宅配便）'!$P14,0,(COLUMN()-COLUMN($E14))/(COLUMNS($E14:$G14)-1)*(COLUMNS('計算（宅配便）'!$L30:$Q30))),"")</f>
        <v/>
      </c>
      <c r="T14" s="5" t="str">
        <f t="shared" ca="1" si="7"/>
        <v/>
      </c>
      <c r="U14" s="5" t="str">
        <f ca="1">IFERROR(OFFSET('計算（宅配便）'!$P14,0,(COLUMN()-COLUMN($E14))/(COLUMNS($E14:$G14)-1)*(COLUMNS('計算（宅配便）'!$L30:$Q30))),"")</f>
        <v/>
      </c>
      <c r="V14" s="5" t="str">
        <f t="shared" ca="1" si="8"/>
        <v/>
      </c>
      <c r="W14" s="5" t="str">
        <f ca="1">IFERROR(OFFSET('計算（宅配便）'!$P14,0,(COLUMN()-COLUMN($E14))/(COLUMNS($E14:$G14)-1)*(COLUMNS('計算（宅配便）'!$L30:$Q30))),"")</f>
        <v/>
      </c>
      <c r="X14" s="5" t="str">
        <f t="shared" ca="1" si="9"/>
        <v/>
      </c>
      <c r="Y14" s="5" t="str">
        <f ca="1">IFERROR(OFFSET('計算（宅配便）'!$P14,0,(COLUMN()-COLUMN($E14))/(COLUMNS($E14:$G14)-1)*(COLUMNS('計算（宅配便）'!$L30:$Q30))),"")</f>
        <v/>
      </c>
      <c r="Z14" s="5" t="str">
        <f t="shared" ca="1" si="10"/>
        <v/>
      </c>
      <c r="AA14" s="5" t="str">
        <f ca="1">IFERROR(OFFSET('計算（宅配便）'!$P14,0,(COLUMN()-COLUMN($E14))/(COLUMNS($E14:$G14)-1)*(COLUMNS('計算（宅配便）'!$L30:$Q30))),"")</f>
        <v/>
      </c>
      <c r="AB14" s="5" t="str">
        <f t="shared" ca="1" si="11"/>
        <v/>
      </c>
    </row>
    <row r="15" spans="1:28">
      <c r="A15" s="6">
        <v>12</v>
      </c>
      <c r="B15" s="158" t="str">
        <f>IF(ISBLANK(サンプル入力!B15),"",サンプル入力!B15)</f>
        <v/>
      </c>
      <c r="C15" s="5" t="str">
        <f>IF(ISBLANK(サンプル入力!C15),"",サンプル入力!C15)</f>
        <v/>
      </c>
      <c r="D15" s="5" t="str">
        <f>IF(ISBLANK(サンプル入力!I15),"",サンプル入力!I15)</f>
        <v/>
      </c>
      <c r="E15" s="5" t="str">
        <f ca="1">IFERROR(OFFSET('計算（宅配便）'!$P15,0,(COLUMN()-COLUMN($E15))/(COLUMNS($E15:$G15)-1)*(COLUMNS('計算（宅配便）'!$L31:$Q31))),"")</f>
        <v/>
      </c>
      <c r="F15" s="5" t="str">
        <f t="shared" ca="1" si="0"/>
        <v/>
      </c>
      <c r="G15" s="5" t="str">
        <f ca="1">IFERROR(OFFSET('計算（宅配便）'!$P15,0,(COLUMN()-COLUMN($E15))/(COLUMNS($E15:$G15)-1)*(COLUMNS('計算（宅配便）'!$L31:$Q31))),"")</f>
        <v/>
      </c>
      <c r="H15" s="5" t="str">
        <f t="shared" ca="1" si="1"/>
        <v/>
      </c>
      <c r="I15" s="5" t="str">
        <f ca="1">IFERROR(OFFSET('計算（宅配便）'!$P15,0,(COLUMN()-COLUMN($E15))/(COLUMNS($E15:$G15)-1)*(COLUMNS('計算（宅配便）'!$L31:$Q31))),"")</f>
        <v/>
      </c>
      <c r="J15" s="5" t="str">
        <f t="shared" ca="1" si="2"/>
        <v/>
      </c>
      <c r="K15" s="5" t="str">
        <f ca="1">IFERROR(OFFSET('計算（宅配便）'!$P15,0,(COLUMN()-COLUMN($E15))/(COLUMNS($E15:$G15)-1)*(COLUMNS('計算（宅配便）'!$L31:$Q31))),"")</f>
        <v/>
      </c>
      <c r="L15" s="5" t="str">
        <f t="shared" ca="1" si="3"/>
        <v/>
      </c>
      <c r="M15" s="5" t="str">
        <f ca="1">IFERROR(OFFSET('計算（宅配便）'!$P15,0,(COLUMN()-COLUMN($E15))/(COLUMNS($E15:$G15)-1)*(COLUMNS('計算（宅配便）'!$L31:$Q31))),"")</f>
        <v/>
      </c>
      <c r="N15" s="5" t="str">
        <f t="shared" ca="1" si="4"/>
        <v/>
      </c>
      <c r="O15" s="5" t="str">
        <f ca="1">IFERROR(OFFSET('計算（宅配便）'!$P15,0,(COLUMN()-COLUMN($E15))/(COLUMNS($E15:$G15)-1)*(COLUMNS('計算（宅配便）'!$L31:$Q31))),"")</f>
        <v/>
      </c>
      <c r="P15" s="5" t="str">
        <f t="shared" ca="1" si="5"/>
        <v/>
      </c>
      <c r="Q15" s="5" t="str">
        <f ca="1">IFERROR(OFFSET('計算（宅配便）'!$P15,0,(COLUMN()-COLUMN($E15))/(COLUMNS($E15:$G15)-1)*(COLUMNS('計算（宅配便）'!$L31:$Q31))),"")</f>
        <v/>
      </c>
      <c r="R15" s="5" t="str">
        <f t="shared" ca="1" si="6"/>
        <v/>
      </c>
      <c r="S15" s="5" t="str">
        <f ca="1">IFERROR(OFFSET('計算（宅配便）'!$P15,0,(COLUMN()-COLUMN($E15))/(COLUMNS($E15:$G15)-1)*(COLUMNS('計算（宅配便）'!$L31:$Q31))),"")</f>
        <v/>
      </c>
      <c r="T15" s="5" t="str">
        <f t="shared" ca="1" si="7"/>
        <v/>
      </c>
      <c r="U15" s="5" t="str">
        <f ca="1">IFERROR(OFFSET('計算（宅配便）'!$P15,0,(COLUMN()-COLUMN($E15))/(COLUMNS($E15:$G15)-1)*(COLUMNS('計算（宅配便）'!$L31:$Q31))),"")</f>
        <v/>
      </c>
      <c r="V15" s="5" t="str">
        <f t="shared" ca="1" si="8"/>
        <v/>
      </c>
      <c r="W15" s="5" t="str">
        <f ca="1">IFERROR(OFFSET('計算（宅配便）'!$P15,0,(COLUMN()-COLUMN($E15))/(COLUMNS($E15:$G15)-1)*(COLUMNS('計算（宅配便）'!$L31:$Q31))),"")</f>
        <v/>
      </c>
      <c r="X15" s="5" t="str">
        <f t="shared" ca="1" si="9"/>
        <v/>
      </c>
      <c r="Y15" s="5" t="str">
        <f ca="1">IFERROR(OFFSET('計算（宅配便）'!$P15,0,(COLUMN()-COLUMN($E15))/(COLUMNS($E15:$G15)-1)*(COLUMNS('計算（宅配便）'!$L31:$Q31))),"")</f>
        <v/>
      </c>
      <c r="Z15" s="5" t="str">
        <f t="shared" ca="1" si="10"/>
        <v/>
      </c>
      <c r="AA15" s="5" t="str">
        <f ca="1">IFERROR(OFFSET('計算（宅配便）'!$P15,0,(COLUMN()-COLUMN($E15))/(COLUMNS($E15:$G15)-1)*(COLUMNS('計算（宅配便）'!$L31:$Q31))),"")</f>
        <v/>
      </c>
      <c r="AB15" s="5" t="str">
        <f t="shared" ca="1" si="11"/>
        <v/>
      </c>
    </row>
    <row r="16" spans="1:28">
      <c r="A16" s="6">
        <v>13</v>
      </c>
      <c r="B16" s="158" t="str">
        <f>IF(ISBLANK(サンプル入力!B16),"",サンプル入力!B16)</f>
        <v/>
      </c>
      <c r="C16" s="5" t="str">
        <f>IF(ISBLANK(サンプル入力!C16),"",サンプル入力!C16)</f>
        <v/>
      </c>
      <c r="D16" s="5" t="str">
        <f>IF(ISBLANK(サンプル入力!I16),"",サンプル入力!I16)</f>
        <v/>
      </c>
      <c r="E16" s="5" t="str">
        <f ca="1">IFERROR(OFFSET('計算（宅配便）'!$P16,0,(COLUMN()-COLUMN($E16))/(COLUMNS($E16:$G16)-1)*(COLUMNS('計算（宅配便）'!$L32:$Q32))),"")</f>
        <v/>
      </c>
      <c r="F16" s="5" t="str">
        <f t="shared" ca="1" si="0"/>
        <v/>
      </c>
      <c r="G16" s="5" t="str">
        <f ca="1">IFERROR(OFFSET('計算（宅配便）'!$P16,0,(COLUMN()-COLUMN($E16))/(COLUMNS($E16:$G16)-1)*(COLUMNS('計算（宅配便）'!$L32:$Q32))),"")</f>
        <v/>
      </c>
      <c r="H16" s="5" t="str">
        <f t="shared" ca="1" si="1"/>
        <v/>
      </c>
      <c r="I16" s="5" t="str">
        <f ca="1">IFERROR(OFFSET('計算（宅配便）'!$P16,0,(COLUMN()-COLUMN($E16))/(COLUMNS($E16:$G16)-1)*(COLUMNS('計算（宅配便）'!$L32:$Q32))),"")</f>
        <v/>
      </c>
      <c r="J16" s="5" t="str">
        <f t="shared" ca="1" si="2"/>
        <v/>
      </c>
      <c r="K16" s="5" t="str">
        <f ca="1">IFERROR(OFFSET('計算（宅配便）'!$P16,0,(COLUMN()-COLUMN($E16))/(COLUMNS($E16:$G16)-1)*(COLUMNS('計算（宅配便）'!$L32:$Q32))),"")</f>
        <v/>
      </c>
      <c r="L16" s="5" t="str">
        <f t="shared" ca="1" si="3"/>
        <v/>
      </c>
      <c r="M16" s="5" t="str">
        <f ca="1">IFERROR(OFFSET('計算（宅配便）'!$P16,0,(COLUMN()-COLUMN($E16))/(COLUMNS($E16:$G16)-1)*(COLUMNS('計算（宅配便）'!$L32:$Q32))),"")</f>
        <v/>
      </c>
      <c r="N16" s="5" t="str">
        <f t="shared" ca="1" si="4"/>
        <v/>
      </c>
      <c r="O16" s="5" t="str">
        <f ca="1">IFERROR(OFFSET('計算（宅配便）'!$P16,0,(COLUMN()-COLUMN($E16))/(COLUMNS($E16:$G16)-1)*(COLUMNS('計算（宅配便）'!$L32:$Q32))),"")</f>
        <v/>
      </c>
      <c r="P16" s="5" t="str">
        <f t="shared" ca="1" si="5"/>
        <v/>
      </c>
      <c r="Q16" s="5" t="str">
        <f ca="1">IFERROR(OFFSET('計算（宅配便）'!$P16,0,(COLUMN()-COLUMN($E16))/(COLUMNS($E16:$G16)-1)*(COLUMNS('計算（宅配便）'!$L32:$Q32))),"")</f>
        <v/>
      </c>
      <c r="R16" s="5" t="str">
        <f t="shared" ca="1" si="6"/>
        <v/>
      </c>
      <c r="S16" s="5" t="str">
        <f ca="1">IFERROR(OFFSET('計算（宅配便）'!$P16,0,(COLUMN()-COLUMN($E16))/(COLUMNS($E16:$G16)-1)*(COLUMNS('計算（宅配便）'!$L32:$Q32))),"")</f>
        <v/>
      </c>
      <c r="T16" s="5" t="str">
        <f t="shared" ca="1" si="7"/>
        <v/>
      </c>
      <c r="U16" s="5" t="str">
        <f ca="1">IFERROR(OFFSET('計算（宅配便）'!$P16,0,(COLUMN()-COLUMN($E16))/(COLUMNS($E16:$G16)-1)*(COLUMNS('計算（宅配便）'!$L32:$Q32))),"")</f>
        <v/>
      </c>
      <c r="V16" s="5" t="str">
        <f t="shared" ca="1" si="8"/>
        <v/>
      </c>
      <c r="W16" s="5" t="str">
        <f ca="1">IFERROR(OFFSET('計算（宅配便）'!$P16,0,(COLUMN()-COLUMN($E16))/(COLUMNS($E16:$G16)-1)*(COLUMNS('計算（宅配便）'!$L32:$Q32))),"")</f>
        <v/>
      </c>
      <c r="X16" s="5" t="str">
        <f t="shared" ca="1" si="9"/>
        <v/>
      </c>
      <c r="Y16" s="5" t="str">
        <f ca="1">IFERROR(OFFSET('計算（宅配便）'!$P16,0,(COLUMN()-COLUMN($E16))/(COLUMNS($E16:$G16)-1)*(COLUMNS('計算（宅配便）'!$L32:$Q32))),"")</f>
        <v/>
      </c>
      <c r="Z16" s="5" t="str">
        <f t="shared" ca="1" si="10"/>
        <v/>
      </c>
      <c r="AA16" s="5" t="str">
        <f ca="1">IFERROR(OFFSET('計算（宅配便）'!$P16,0,(COLUMN()-COLUMN($E16))/(COLUMNS($E16:$G16)-1)*(COLUMNS('計算（宅配便）'!$L32:$Q32))),"")</f>
        <v/>
      </c>
      <c r="AB16" s="5" t="str">
        <f t="shared" ca="1" si="11"/>
        <v/>
      </c>
    </row>
    <row r="17" spans="1:28">
      <c r="A17" s="6">
        <v>14</v>
      </c>
      <c r="B17" s="158" t="str">
        <f>IF(ISBLANK(サンプル入力!B17),"",サンプル入力!B17)</f>
        <v/>
      </c>
      <c r="C17" s="5" t="str">
        <f>IF(ISBLANK(サンプル入力!C17),"",サンプル入力!C17)</f>
        <v/>
      </c>
      <c r="D17" s="5" t="str">
        <f>IF(ISBLANK(サンプル入力!I17),"",サンプル入力!I17)</f>
        <v/>
      </c>
      <c r="E17" s="5" t="str">
        <f ca="1">IFERROR(OFFSET('計算（宅配便）'!$P17,0,(COLUMN()-COLUMN($E17))/(COLUMNS($E17:$G17)-1)*(COLUMNS('計算（宅配便）'!$L33:$Q33))),"")</f>
        <v/>
      </c>
      <c r="F17" s="5" t="str">
        <f t="shared" ca="1" si="0"/>
        <v/>
      </c>
      <c r="G17" s="5" t="str">
        <f ca="1">IFERROR(OFFSET('計算（宅配便）'!$P17,0,(COLUMN()-COLUMN($E17))/(COLUMNS($E17:$G17)-1)*(COLUMNS('計算（宅配便）'!$L33:$Q33))),"")</f>
        <v/>
      </c>
      <c r="H17" s="5" t="str">
        <f t="shared" ca="1" si="1"/>
        <v/>
      </c>
      <c r="I17" s="5" t="str">
        <f ca="1">IFERROR(OFFSET('計算（宅配便）'!$P17,0,(COLUMN()-COLUMN($E17))/(COLUMNS($E17:$G17)-1)*(COLUMNS('計算（宅配便）'!$L33:$Q33))),"")</f>
        <v/>
      </c>
      <c r="J17" s="5" t="str">
        <f t="shared" ca="1" si="2"/>
        <v/>
      </c>
      <c r="K17" s="5" t="str">
        <f ca="1">IFERROR(OFFSET('計算（宅配便）'!$P17,0,(COLUMN()-COLUMN($E17))/(COLUMNS($E17:$G17)-1)*(COLUMNS('計算（宅配便）'!$L33:$Q33))),"")</f>
        <v/>
      </c>
      <c r="L17" s="5" t="str">
        <f t="shared" ca="1" si="3"/>
        <v/>
      </c>
      <c r="M17" s="5" t="str">
        <f ca="1">IFERROR(OFFSET('計算（宅配便）'!$P17,0,(COLUMN()-COLUMN($E17))/(COLUMNS($E17:$G17)-1)*(COLUMNS('計算（宅配便）'!$L33:$Q33))),"")</f>
        <v/>
      </c>
      <c r="N17" s="5" t="str">
        <f t="shared" ca="1" si="4"/>
        <v/>
      </c>
      <c r="O17" s="5" t="str">
        <f ca="1">IFERROR(OFFSET('計算（宅配便）'!$P17,0,(COLUMN()-COLUMN($E17))/(COLUMNS($E17:$G17)-1)*(COLUMNS('計算（宅配便）'!$L33:$Q33))),"")</f>
        <v/>
      </c>
      <c r="P17" s="5" t="str">
        <f t="shared" ca="1" si="5"/>
        <v/>
      </c>
      <c r="Q17" s="5" t="str">
        <f ca="1">IFERROR(OFFSET('計算（宅配便）'!$P17,0,(COLUMN()-COLUMN($E17))/(COLUMNS($E17:$G17)-1)*(COLUMNS('計算（宅配便）'!$L33:$Q33))),"")</f>
        <v/>
      </c>
      <c r="R17" s="5" t="str">
        <f t="shared" ca="1" si="6"/>
        <v/>
      </c>
      <c r="S17" s="5" t="str">
        <f ca="1">IFERROR(OFFSET('計算（宅配便）'!$P17,0,(COLUMN()-COLUMN($E17))/(COLUMNS($E17:$G17)-1)*(COLUMNS('計算（宅配便）'!$L33:$Q33))),"")</f>
        <v/>
      </c>
      <c r="T17" s="5" t="str">
        <f t="shared" ca="1" si="7"/>
        <v/>
      </c>
      <c r="U17" s="5" t="str">
        <f ca="1">IFERROR(OFFSET('計算（宅配便）'!$P17,0,(COLUMN()-COLUMN($E17))/(COLUMNS($E17:$G17)-1)*(COLUMNS('計算（宅配便）'!$L33:$Q33))),"")</f>
        <v/>
      </c>
      <c r="V17" s="5" t="str">
        <f t="shared" ca="1" si="8"/>
        <v/>
      </c>
      <c r="W17" s="5" t="str">
        <f ca="1">IFERROR(OFFSET('計算（宅配便）'!$P17,0,(COLUMN()-COLUMN($E17))/(COLUMNS($E17:$G17)-1)*(COLUMNS('計算（宅配便）'!$L33:$Q33))),"")</f>
        <v/>
      </c>
      <c r="X17" s="5" t="str">
        <f t="shared" ca="1" si="9"/>
        <v/>
      </c>
      <c r="Y17" s="5" t="str">
        <f ca="1">IFERROR(OFFSET('計算（宅配便）'!$P17,0,(COLUMN()-COLUMN($E17))/(COLUMNS($E17:$G17)-1)*(COLUMNS('計算（宅配便）'!$L33:$Q33))),"")</f>
        <v/>
      </c>
      <c r="Z17" s="5" t="str">
        <f t="shared" ca="1" si="10"/>
        <v/>
      </c>
      <c r="AA17" s="5" t="str">
        <f ca="1">IFERROR(OFFSET('計算（宅配便）'!$P17,0,(COLUMN()-COLUMN($E17))/(COLUMNS($E17:$G17)-1)*(COLUMNS('計算（宅配便）'!$L33:$Q33))),"")</f>
        <v/>
      </c>
      <c r="AB17" s="5" t="str">
        <f t="shared" ca="1" si="11"/>
        <v/>
      </c>
    </row>
    <row r="18" spans="1:28">
      <c r="A18" s="6">
        <v>15</v>
      </c>
      <c r="B18" s="158" t="str">
        <f>IF(ISBLANK(サンプル入力!B18),"",サンプル入力!B18)</f>
        <v/>
      </c>
      <c r="C18" s="5" t="str">
        <f>IF(ISBLANK(サンプル入力!C18),"",サンプル入力!C18)</f>
        <v/>
      </c>
      <c r="D18" s="5" t="str">
        <f>IF(ISBLANK(サンプル入力!I18),"",サンプル入力!I18)</f>
        <v/>
      </c>
      <c r="E18" s="5" t="str">
        <f ca="1">IFERROR(OFFSET('計算（宅配便）'!$P18,0,(COLUMN()-COLUMN($E18))/(COLUMNS($E18:$G18)-1)*(COLUMNS('計算（宅配便）'!$L34:$Q34))),"")</f>
        <v/>
      </c>
      <c r="F18" s="5" t="str">
        <f t="shared" ca="1" si="0"/>
        <v/>
      </c>
      <c r="G18" s="5" t="str">
        <f ca="1">IFERROR(OFFSET('計算（宅配便）'!$P18,0,(COLUMN()-COLUMN($E18))/(COLUMNS($E18:$G18)-1)*(COLUMNS('計算（宅配便）'!$L34:$Q34))),"")</f>
        <v/>
      </c>
      <c r="H18" s="5" t="str">
        <f t="shared" ca="1" si="1"/>
        <v/>
      </c>
      <c r="I18" s="5" t="str">
        <f ca="1">IFERROR(OFFSET('計算（宅配便）'!$P18,0,(COLUMN()-COLUMN($E18))/(COLUMNS($E18:$G18)-1)*(COLUMNS('計算（宅配便）'!$L34:$Q34))),"")</f>
        <v/>
      </c>
      <c r="J18" s="5" t="str">
        <f t="shared" ca="1" si="2"/>
        <v/>
      </c>
      <c r="K18" s="5" t="str">
        <f ca="1">IFERROR(OFFSET('計算（宅配便）'!$P18,0,(COLUMN()-COLUMN($E18))/(COLUMNS($E18:$G18)-1)*(COLUMNS('計算（宅配便）'!$L34:$Q34))),"")</f>
        <v/>
      </c>
      <c r="L18" s="5" t="str">
        <f t="shared" ca="1" si="3"/>
        <v/>
      </c>
      <c r="M18" s="5" t="str">
        <f ca="1">IFERROR(OFFSET('計算（宅配便）'!$P18,0,(COLUMN()-COLUMN($E18))/(COLUMNS($E18:$G18)-1)*(COLUMNS('計算（宅配便）'!$L34:$Q34))),"")</f>
        <v/>
      </c>
      <c r="N18" s="5" t="str">
        <f t="shared" ca="1" si="4"/>
        <v/>
      </c>
      <c r="O18" s="5" t="str">
        <f ca="1">IFERROR(OFFSET('計算（宅配便）'!$P18,0,(COLUMN()-COLUMN($E18))/(COLUMNS($E18:$G18)-1)*(COLUMNS('計算（宅配便）'!$L34:$Q34))),"")</f>
        <v/>
      </c>
      <c r="P18" s="5" t="str">
        <f t="shared" ca="1" si="5"/>
        <v/>
      </c>
      <c r="Q18" s="5" t="str">
        <f ca="1">IFERROR(OFFSET('計算（宅配便）'!$P18,0,(COLUMN()-COLUMN($E18))/(COLUMNS($E18:$G18)-1)*(COLUMNS('計算（宅配便）'!$L34:$Q34))),"")</f>
        <v/>
      </c>
      <c r="R18" s="5" t="str">
        <f t="shared" ca="1" si="6"/>
        <v/>
      </c>
      <c r="S18" s="5" t="str">
        <f ca="1">IFERROR(OFFSET('計算（宅配便）'!$P18,0,(COLUMN()-COLUMN($E18))/(COLUMNS($E18:$G18)-1)*(COLUMNS('計算（宅配便）'!$L34:$Q34))),"")</f>
        <v/>
      </c>
      <c r="T18" s="5" t="str">
        <f t="shared" ca="1" si="7"/>
        <v/>
      </c>
      <c r="U18" s="5" t="str">
        <f ca="1">IFERROR(OFFSET('計算（宅配便）'!$P18,0,(COLUMN()-COLUMN($E18))/(COLUMNS($E18:$G18)-1)*(COLUMNS('計算（宅配便）'!$L34:$Q34))),"")</f>
        <v/>
      </c>
      <c r="V18" s="5" t="str">
        <f t="shared" ca="1" si="8"/>
        <v/>
      </c>
      <c r="W18" s="5" t="str">
        <f ca="1">IFERROR(OFFSET('計算（宅配便）'!$P18,0,(COLUMN()-COLUMN($E18))/(COLUMNS($E18:$G18)-1)*(COLUMNS('計算（宅配便）'!$L34:$Q34))),"")</f>
        <v/>
      </c>
      <c r="X18" s="5" t="str">
        <f t="shared" ca="1" si="9"/>
        <v/>
      </c>
      <c r="Y18" s="5" t="str">
        <f ca="1">IFERROR(OFFSET('計算（宅配便）'!$P18,0,(COLUMN()-COLUMN($E18))/(COLUMNS($E18:$G18)-1)*(COLUMNS('計算（宅配便）'!$L34:$Q34))),"")</f>
        <v/>
      </c>
      <c r="Z18" s="5" t="str">
        <f t="shared" ca="1" si="10"/>
        <v/>
      </c>
      <c r="AA18" s="5" t="str">
        <f ca="1">IFERROR(OFFSET('計算（宅配便）'!$P18,0,(COLUMN()-COLUMN($E18))/(COLUMNS($E18:$G18)-1)*(COLUMNS('計算（宅配便）'!$L34:$Q34))),"")</f>
        <v/>
      </c>
      <c r="AB18" s="5" t="str">
        <f t="shared" ca="1" si="11"/>
        <v/>
      </c>
    </row>
    <row r="19" spans="1:28">
      <c r="A19" s="6">
        <v>16</v>
      </c>
      <c r="B19" s="158" t="str">
        <f>IF(ISBLANK(サンプル入力!B19),"",サンプル入力!B19)</f>
        <v/>
      </c>
      <c r="C19" s="5" t="str">
        <f>IF(ISBLANK(サンプル入力!C19),"",サンプル入力!C19)</f>
        <v/>
      </c>
      <c r="D19" s="5" t="str">
        <f>IF(ISBLANK(サンプル入力!I19),"",サンプル入力!I19)</f>
        <v/>
      </c>
      <c r="E19" s="5" t="str">
        <f ca="1">IFERROR(OFFSET('計算（宅配便）'!$P19,0,(COLUMN()-COLUMN($E19))/(COLUMNS($E19:$G19)-1)*(COLUMNS('計算（宅配便）'!$L35:$Q35))),"")</f>
        <v/>
      </c>
      <c r="F19" s="5" t="str">
        <f t="shared" ca="1" si="0"/>
        <v/>
      </c>
      <c r="G19" s="5" t="str">
        <f ca="1">IFERROR(OFFSET('計算（宅配便）'!$P19,0,(COLUMN()-COLUMN($E19))/(COLUMNS($E19:$G19)-1)*(COLUMNS('計算（宅配便）'!$L35:$Q35))),"")</f>
        <v/>
      </c>
      <c r="H19" s="5" t="str">
        <f t="shared" ca="1" si="1"/>
        <v/>
      </c>
      <c r="I19" s="5" t="str">
        <f ca="1">IFERROR(OFFSET('計算（宅配便）'!$P19,0,(COLUMN()-COLUMN($E19))/(COLUMNS($E19:$G19)-1)*(COLUMNS('計算（宅配便）'!$L35:$Q35))),"")</f>
        <v/>
      </c>
      <c r="J19" s="5" t="str">
        <f t="shared" ca="1" si="2"/>
        <v/>
      </c>
      <c r="K19" s="5" t="str">
        <f ca="1">IFERROR(OFFSET('計算（宅配便）'!$P19,0,(COLUMN()-COLUMN($E19))/(COLUMNS($E19:$G19)-1)*(COLUMNS('計算（宅配便）'!$L35:$Q35))),"")</f>
        <v/>
      </c>
      <c r="L19" s="5" t="str">
        <f t="shared" ca="1" si="3"/>
        <v/>
      </c>
      <c r="M19" s="5" t="str">
        <f ca="1">IFERROR(OFFSET('計算（宅配便）'!$P19,0,(COLUMN()-COLUMN($E19))/(COLUMNS($E19:$G19)-1)*(COLUMNS('計算（宅配便）'!$L35:$Q35))),"")</f>
        <v/>
      </c>
      <c r="N19" s="5" t="str">
        <f t="shared" ca="1" si="4"/>
        <v/>
      </c>
      <c r="O19" s="5" t="str">
        <f ca="1">IFERROR(OFFSET('計算（宅配便）'!$P19,0,(COLUMN()-COLUMN($E19))/(COLUMNS($E19:$G19)-1)*(COLUMNS('計算（宅配便）'!$L35:$Q35))),"")</f>
        <v/>
      </c>
      <c r="P19" s="5" t="str">
        <f t="shared" ca="1" si="5"/>
        <v/>
      </c>
      <c r="Q19" s="5" t="str">
        <f ca="1">IFERROR(OFFSET('計算（宅配便）'!$P19,0,(COLUMN()-COLUMN($E19))/(COLUMNS($E19:$G19)-1)*(COLUMNS('計算（宅配便）'!$L35:$Q35))),"")</f>
        <v/>
      </c>
      <c r="R19" s="5" t="str">
        <f t="shared" ca="1" si="6"/>
        <v/>
      </c>
      <c r="S19" s="5" t="str">
        <f ca="1">IFERROR(OFFSET('計算（宅配便）'!$P19,0,(COLUMN()-COLUMN($E19))/(COLUMNS($E19:$G19)-1)*(COLUMNS('計算（宅配便）'!$L35:$Q35))),"")</f>
        <v/>
      </c>
      <c r="T19" s="5" t="str">
        <f t="shared" ca="1" si="7"/>
        <v/>
      </c>
      <c r="U19" s="5" t="str">
        <f ca="1">IFERROR(OFFSET('計算（宅配便）'!$P19,0,(COLUMN()-COLUMN($E19))/(COLUMNS($E19:$G19)-1)*(COLUMNS('計算（宅配便）'!$L35:$Q35))),"")</f>
        <v/>
      </c>
      <c r="V19" s="5" t="str">
        <f t="shared" ca="1" si="8"/>
        <v/>
      </c>
      <c r="W19" s="5" t="str">
        <f ca="1">IFERROR(OFFSET('計算（宅配便）'!$P19,0,(COLUMN()-COLUMN($E19))/(COLUMNS($E19:$G19)-1)*(COLUMNS('計算（宅配便）'!$L35:$Q35))),"")</f>
        <v/>
      </c>
      <c r="X19" s="5" t="str">
        <f t="shared" ca="1" si="9"/>
        <v/>
      </c>
      <c r="Y19" s="5" t="str">
        <f ca="1">IFERROR(OFFSET('計算（宅配便）'!$P19,0,(COLUMN()-COLUMN($E19))/(COLUMNS($E19:$G19)-1)*(COLUMNS('計算（宅配便）'!$L35:$Q35))),"")</f>
        <v/>
      </c>
      <c r="Z19" s="5" t="str">
        <f t="shared" ca="1" si="10"/>
        <v/>
      </c>
      <c r="AA19" s="5" t="str">
        <f ca="1">IFERROR(OFFSET('計算（宅配便）'!$P19,0,(COLUMN()-COLUMN($E19))/(COLUMNS($E19:$G19)-1)*(COLUMNS('計算（宅配便）'!$L35:$Q35))),"")</f>
        <v/>
      </c>
      <c r="AB19" s="5" t="str">
        <f t="shared" ca="1" si="11"/>
        <v/>
      </c>
    </row>
    <row r="20" spans="1:28">
      <c r="A20" s="6">
        <v>17</v>
      </c>
      <c r="B20" s="158" t="str">
        <f>IF(ISBLANK(サンプル入力!B20),"",サンプル入力!B20)</f>
        <v/>
      </c>
      <c r="C20" s="5" t="str">
        <f>IF(ISBLANK(サンプル入力!C20),"",サンプル入力!C20)</f>
        <v/>
      </c>
      <c r="D20" s="5" t="str">
        <f>IF(ISBLANK(サンプル入力!I20),"",サンプル入力!I20)</f>
        <v/>
      </c>
      <c r="E20" s="5" t="str">
        <f ca="1">IFERROR(OFFSET('計算（宅配便）'!$P20,0,(COLUMN()-COLUMN($E20))/(COLUMNS($E20:$G20)-1)*(COLUMNS('計算（宅配便）'!$L36:$Q36))),"")</f>
        <v/>
      </c>
      <c r="F20" s="5" t="str">
        <f t="shared" ca="1" si="0"/>
        <v/>
      </c>
      <c r="G20" s="5" t="str">
        <f ca="1">IFERROR(OFFSET('計算（宅配便）'!$P20,0,(COLUMN()-COLUMN($E20))/(COLUMNS($E20:$G20)-1)*(COLUMNS('計算（宅配便）'!$L36:$Q36))),"")</f>
        <v/>
      </c>
      <c r="H20" s="5" t="str">
        <f t="shared" ca="1" si="1"/>
        <v/>
      </c>
      <c r="I20" s="5" t="str">
        <f ca="1">IFERROR(OFFSET('計算（宅配便）'!$P20,0,(COLUMN()-COLUMN($E20))/(COLUMNS($E20:$G20)-1)*(COLUMNS('計算（宅配便）'!$L36:$Q36))),"")</f>
        <v/>
      </c>
      <c r="J20" s="5" t="str">
        <f t="shared" ca="1" si="2"/>
        <v/>
      </c>
      <c r="K20" s="5" t="str">
        <f ca="1">IFERROR(OFFSET('計算（宅配便）'!$P20,0,(COLUMN()-COLUMN($E20))/(COLUMNS($E20:$G20)-1)*(COLUMNS('計算（宅配便）'!$L36:$Q36))),"")</f>
        <v/>
      </c>
      <c r="L20" s="5" t="str">
        <f t="shared" ca="1" si="3"/>
        <v/>
      </c>
      <c r="M20" s="5" t="str">
        <f ca="1">IFERROR(OFFSET('計算（宅配便）'!$P20,0,(COLUMN()-COLUMN($E20))/(COLUMNS($E20:$G20)-1)*(COLUMNS('計算（宅配便）'!$L36:$Q36))),"")</f>
        <v/>
      </c>
      <c r="N20" s="5" t="str">
        <f t="shared" ca="1" si="4"/>
        <v/>
      </c>
      <c r="O20" s="5" t="str">
        <f ca="1">IFERROR(OFFSET('計算（宅配便）'!$P20,0,(COLUMN()-COLUMN($E20))/(COLUMNS($E20:$G20)-1)*(COLUMNS('計算（宅配便）'!$L36:$Q36))),"")</f>
        <v/>
      </c>
      <c r="P20" s="5" t="str">
        <f t="shared" ca="1" si="5"/>
        <v/>
      </c>
      <c r="Q20" s="5" t="str">
        <f ca="1">IFERROR(OFFSET('計算（宅配便）'!$P20,0,(COLUMN()-COLUMN($E20))/(COLUMNS($E20:$G20)-1)*(COLUMNS('計算（宅配便）'!$L36:$Q36))),"")</f>
        <v/>
      </c>
      <c r="R20" s="5" t="str">
        <f t="shared" ca="1" si="6"/>
        <v/>
      </c>
      <c r="S20" s="5" t="str">
        <f ca="1">IFERROR(OFFSET('計算（宅配便）'!$P20,0,(COLUMN()-COLUMN($E20))/(COLUMNS($E20:$G20)-1)*(COLUMNS('計算（宅配便）'!$L36:$Q36))),"")</f>
        <v/>
      </c>
      <c r="T20" s="5" t="str">
        <f t="shared" ca="1" si="7"/>
        <v/>
      </c>
      <c r="U20" s="5" t="str">
        <f ca="1">IFERROR(OFFSET('計算（宅配便）'!$P20,0,(COLUMN()-COLUMN($E20))/(COLUMNS($E20:$G20)-1)*(COLUMNS('計算（宅配便）'!$L36:$Q36))),"")</f>
        <v/>
      </c>
      <c r="V20" s="5" t="str">
        <f t="shared" ca="1" si="8"/>
        <v/>
      </c>
      <c r="W20" s="5" t="str">
        <f ca="1">IFERROR(OFFSET('計算（宅配便）'!$P20,0,(COLUMN()-COLUMN($E20))/(COLUMNS($E20:$G20)-1)*(COLUMNS('計算（宅配便）'!$L36:$Q36))),"")</f>
        <v/>
      </c>
      <c r="X20" s="5" t="str">
        <f t="shared" ca="1" si="9"/>
        <v/>
      </c>
      <c r="Y20" s="5" t="str">
        <f ca="1">IFERROR(OFFSET('計算（宅配便）'!$P20,0,(COLUMN()-COLUMN($E20))/(COLUMNS($E20:$G20)-1)*(COLUMNS('計算（宅配便）'!$L36:$Q36))),"")</f>
        <v/>
      </c>
      <c r="Z20" s="5" t="str">
        <f t="shared" ca="1" si="10"/>
        <v/>
      </c>
      <c r="AA20" s="5" t="str">
        <f ca="1">IFERROR(OFFSET('計算（宅配便）'!$P20,0,(COLUMN()-COLUMN($E20))/(COLUMNS($E20:$G20)-1)*(COLUMNS('計算（宅配便）'!$L36:$Q36))),"")</f>
        <v/>
      </c>
      <c r="AB20" s="5" t="str">
        <f t="shared" ca="1" si="11"/>
        <v/>
      </c>
    </row>
    <row r="21" spans="1:28">
      <c r="A21" s="6">
        <v>18</v>
      </c>
      <c r="B21" s="158" t="str">
        <f>IF(ISBLANK(サンプル入力!B21),"",サンプル入力!B21)</f>
        <v/>
      </c>
      <c r="C21" s="5" t="str">
        <f>IF(ISBLANK(サンプル入力!C21),"",サンプル入力!C21)</f>
        <v/>
      </c>
      <c r="D21" s="5" t="str">
        <f>IF(ISBLANK(サンプル入力!I21),"",サンプル入力!I21)</f>
        <v/>
      </c>
      <c r="E21" s="5" t="str">
        <f ca="1">IFERROR(OFFSET('計算（宅配便）'!$P21,0,(COLUMN()-COLUMN($E21))/(COLUMNS($E21:$G21)-1)*(COLUMNS('計算（宅配便）'!$L37:$Q37))),"")</f>
        <v/>
      </c>
      <c r="F21" s="5" t="str">
        <f t="shared" ca="1" si="0"/>
        <v/>
      </c>
      <c r="G21" s="5" t="str">
        <f ca="1">IFERROR(OFFSET('計算（宅配便）'!$P21,0,(COLUMN()-COLUMN($E21))/(COLUMNS($E21:$G21)-1)*(COLUMNS('計算（宅配便）'!$L37:$Q37))),"")</f>
        <v/>
      </c>
      <c r="H21" s="5" t="str">
        <f t="shared" ca="1" si="1"/>
        <v/>
      </c>
      <c r="I21" s="5" t="str">
        <f ca="1">IFERROR(OFFSET('計算（宅配便）'!$P21,0,(COLUMN()-COLUMN($E21))/(COLUMNS($E21:$G21)-1)*(COLUMNS('計算（宅配便）'!$L37:$Q37))),"")</f>
        <v/>
      </c>
      <c r="J21" s="5" t="str">
        <f t="shared" ca="1" si="2"/>
        <v/>
      </c>
      <c r="K21" s="5" t="str">
        <f ca="1">IFERROR(OFFSET('計算（宅配便）'!$P21,0,(COLUMN()-COLUMN($E21))/(COLUMNS($E21:$G21)-1)*(COLUMNS('計算（宅配便）'!$L37:$Q37))),"")</f>
        <v/>
      </c>
      <c r="L21" s="5" t="str">
        <f t="shared" ca="1" si="3"/>
        <v/>
      </c>
      <c r="M21" s="5" t="str">
        <f ca="1">IFERROR(OFFSET('計算（宅配便）'!$P21,0,(COLUMN()-COLUMN($E21))/(COLUMNS($E21:$G21)-1)*(COLUMNS('計算（宅配便）'!$L37:$Q37))),"")</f>
        <v/>
      </c>
      <c r="N21" s="5" t="str">
        <f t="shared" ca="1" si="4"/>
        <v/>
      </c>
      <c r="O21" s="5" t="str">
        <f ca="1">IFERROR(OFFSET('計算（宅配便）'!$P21,0,(COLUMN()-COLUMN($E21))/(COLUMNS($E21:$G21)-1)*(COLUMNS('計算（宅配便）'!$L37:$Q37))),"")</f>
        <v/>
      </c>
      <c r="P21" s="5" t="str">
        <f t="shared" ca="1" si="5"/>
        <v/>
      </c>
      <c r="Q21" s="5" t="str">
        <f ca="1">IFERROR(OFFSET('計算（宅配便）'!$P21,0,(COLUMN()-COLUMN($E21))/(COLUMNS($E21:$G21)-1)*(COLUMNS('計算（宅配便）'!$L37:$Q37))),"")</f>
        <v/>
      </c>
      <c r="R21" s="5" t="str">
        <f t="shared" ca="1" si="6"/>
        <v/>
      </c>
      <c r="S21" s="5" t="str">
        <f ca="1">IFERROR(OFFSET('計算（宅配便）'!$P21,0,(COLUMN()-COLUMN($E21))/(COLUMNS($E21:$G21)-1)*(COLUMNS('計算（宅配便）'!$L37:$Q37))),"")</f>
        <v/>
      </c>
      <c r="T21" s="5" t="str">
        <f t="shared" ca="1" si="7"/>
        <v/>
      </c>
      <c r="U21" s="5" t="str">
        <f ca="1">IFERROR(OFFSET('計算（宅配便）'!$P21,0,(COLUMN()-COLUMN($E21))/(COLUMNS($E21:$G21)-1)*(COLUMNS('計算（宅配便）'!$L37:$Q37))),"")</f>
        <v/>
      </c>
      <c r="V21" s="5" t="str">
        <f t="shared" ca="1" si="8"/>
        <v/>
      </c>
      <c r="W21" s="5" t="str">
        <f ca="1">IFERROR(OFFSET('計算（宅配便）'!$P21,0,(COLUMN()-COLUMN($E21))/(COLUMNS($E21:$G21)-1)*(COLUMNS('計算（宅配便）'!$L37:$Q37))),"")</f>
        <v/>
      </c>
      <c r="X21" s="5" t="str">
        <f t="shared" ca="1" si="9"/>
        <v/>
      </c>
      <c r="Y21" s="5" t="str">
        <f ca="1">IFERROR(OFFSET('計算（宅配便）'!$P21,0,(COLUMN()-COLUMN($E21))/(COLUMNS($E21:$G21)-1)*(COLUMNS('計算（宅配便）'!$L37:$Q37))),"")</f>
        <v/>
      </c>
      <c r="Z21" s="5" t="str">
        <f t="shared" ca="1" si="10"/>
        <v/>
      </c>
      <c r="AA21" s="5" t="str">
        <f ca="1">IFERROR(OFFSET('計算（宅配便）'!$P21,0,(COLUMN()-COLUMN($E21))/(COLUMNS($E21:$G21)-1)*(COLUMNS('計算（宅配便）'!$L37:$Q37))),"")</f>
        <v/>
      </c>
      <c r="AB21" s="5" t="str">
        <f t="shared" ca="1" si="11"/>
        <v/>
      </c>
    </row>
    <row r="22" spans="1:28">
      <c r="A22" s="6">
        <v>19</v>
      </c>
      <c r="B22" s="158" t="str">
        <f>IF(ISBLANK(サンプル入力!B22),"",サンプル入力!B22)</f>
        <v/>
      </c>
      <c r="C22" s="5" t="str">
        <f>IF(ISBLANK(サンプル入力!C22),"",サンプル入力!C22)</f>
        <v/>
      </c>
      <c r="D22" s="5" t="str">
        <f>IF(ISBLANK(サンプル入力!I22),"",サンプル入力!I22)</f>
        <v/>
      </c>
      <c r="E22" s="5" t="str">
        <f ca="1">IFERROR(OFFSET('計算（宅配便）'!$P22,0,(COLUMN()-COLUMN($E22))/(COLUMNS($E22:$G22)-1)*(COLUMNS('計算（宅配便）'!$L38:$Q38))),"")</f>
        <v/>
      </c>
      <c r="F22" s="5" t="str">
        <f t="shared" ca="1" si="0"/>
        <v/>
      </c>
      <c r="G22" s="5" t="str">
        <f ca="1">IFERROR(OFFSET('計算（宅配便）'!$P22,0,(COLUMN()-COLUMN($E22))/(COLUMNS($E22:$G22)-1)*(COLUMNS('計算（宅配便）'!$L38:$Q38))),"")</f>
        <v/>
      </c>
      <c r="H22" s="5" t="str">
        <f t="shared" ca="1" si="1"/>
        <v/>
      </c>
      <c r="I22" s="5" t="str">
        <f ca="1">IFERROR(OFFSET('計算（宅配便）'!$P22,0,(COLUMN()-COLUMN($E22))/(COLUMNS($E22:$G22)-1)*(COLUMNS('計算（宅配便）'!$L38:$Q38))),"")</f>
        <v/>
      </c>
      <c r="J22" s="5" t="str">
        <f t="shared" ca="1" si="2"/>
        <v/>
      </c>
      <c r="K22" s="5" t="str">
        <f ca="1">IFERROR(OFFSET('計算（宅配便）'!$P22,0,(COLUMN()-COLUMN($E22))/(COLUMNS($E22:$G22)-1)*(COLUMNS('計算（宅配便）'!$L38:$Q38))),"")</f>
        <v/>
      </c>
      <c r="L22" s="5" t="str">
        <f t="shared" ca="1" si="3"/>
        <v/>
      </c>
      <c r="M22" s="5" t="str">
        <f ca="1">IFERROR(OFFSET('計算（宅配便）'!$P22,0,(COLUMN()-COLUMN($E22))/(COLUMNS($E22:$G22)-1)*(COLUMNS('計算（宅配便）'!$L38:$Q38))),"")</f>
        <v/>
      </c>
      <c r="N22" s="5" t="str">
        <f t="shared" ca="1" si="4"/>
        <v/>
      </c>
      <c r="O22" s="5" t="str">
        <f ca="1">IFERROR(OFFSET('計算（宅配便）'!$P22,0,(COLUMN()-COLUMN($E22))/(COLUMNS($E22:$G22)-1)*(COLUMNS('計算（宅配便）'!$L38:$Q38))),"")</f>
        <v/>
      </c>
      <c r="P22" s="5" t="str">
        <f t="shared" ca="1" si="5"/>
        <v/>
      </c>
      <c r="Q22" s="5" t="str">
        <f ca="1">IFERROR(OFFSET('計算（宅配便）'!$P22,0,(COLUMN()-COLUMN($E22))/(COLUMNS($E22:$G22)-1)*(COLUMNS('計算（宅配便）'!$L38:$Q38))),"")</f>
        <v/>
      </c>
      <c r="R22" s="5" t="str">
        <f t="shared" ca="1" si="6"/>
        <v/>
      </c>
      <c r="S22" s="5" t="str">
        <f ca="1">IFERROR(OFFSET('計算（宅配便）'!$P22,0,(COLUMN()-COLUMN($E22))/(COLUMNS($E22:$G22)-1)*(COLUMNS('計算（宅配便）'!$L38:$Q38))),"")</f>
        <v/>
      </c>
      <c r="T22" s="5" t="str">
        <f t="shared" ca="1" si="7"/>
        <v/>
      </c>
      <c r="U22" s="5" t="str">
        <f ca="1">IFERROR(OFFSET('計算（宅配便）'!$P22,0,(COLUMN()-COLUMN($E22))/(COLUMNS($E22:$G22)-1)*(COLUMNS('計算（宅配便）'!$L38:$Q38))),"")</f>
        <v/>
      </c>
      <c r="V22" s="5" t="str">
        <f t="shared" ca="1" si="8"/>
        <v/>
      </c>
      <c r="W22" s="5" t="str">
        <f ca="1">IFERROR(OFFSET('計算（宅配便）'!$P22,0,(COLUMN()-COLUMN($E22))/(COLUMNS($E22:$G22)-1)*(COLUMNS('計算（宅配便）'!$L38:$Q38))),"")</f>
        <v/>
      </c>
      <c r="X22" s="5" t="str">
        <f t="shared" ca="1" si="9"/>
        <v/>
      </c>
      <c r="Y22" s="5" t="str">
        <f ca="1">IFERROR(OFFSET('計算（宅配便）'!$P22,0,(COLUMN()-COLUMN($E22))/(COLUMNS($E22:$G22)-1)*(COLUMNS('計算（宅配便）'!$L38:$Q38))),"")</f>
        <v/>
      </c>
      <c r="Z22" s="5" t="str">
        <f t="shared" ca="1" si="10"/>
        <v/>
      </c>
      <c r="AA22" s="5" t="str">
        <f ca="1">IFERROR(OFFSET('計算（宅配便）'!$P22,0,(COLUMN()-COLUMN($E22))/(COLUMNS($E22:$G22)-1)*(COLUMNS('計算（宅配便）'!$L38:$Q38))),"")</f>
        <v/>
      </c>
      <c r="AB22" s="5" t="str">
        <f t="shared" ca="1" si="11"/>
        <v/>
      </c>
    </row>
    <row r="23" spans="1:28">
      <c r="A23" s="6">
        <v>20</v>
      </c>
      <c r="B23" s="158" t="str">
        <f>IF(ISBLANK(サンプル入力!B23),"",サンプル入力!B23)</f>
        <v/>
      </c>
      <c r="C23" s="5" t="str">
        <f>IF(ISBLANK(サンプル入力!C23),"",サンプル入力!C23)</f>
        <v/>
      </c>
      <c r="D23" s="5" t="str">
        <f>IF(ISBLANK(サンプル入力!I23),"",サンプル入力!I23)</f>
        <v/>
      </c>
      <c r="E23" s="5" t="str">
        <f ca="1">IFERROR(OFFSET('計算（宅配便）'!$P23,0,(COLUMN()-COLUMN($E23))/(COLUMNS($E23:$G23)-1)*(COLUMNS('計算（宅配便）'!$L39:$Q39))),"")</f>
        <v/>
      </c>
      <c r="F23" s="5" t="str">
        <f t="shared" ca="1" si="0"/>
        <v/>
      </c>
      <c r="G23" s="5" t="str">
        <f ca="1">IFERROR(OFFSET('計算（宅配便）'!$P23,0,(COLUMN()-COLUMN($E23))/(COLUMNS($E23:$G23)-1)*(COLUMNS('計算（宅配便）'!$L39:$Q39))),"")</f>
        <v/>
      </c>
      <c r="H23" s="5" t="str">
        <f t="shared" ca="1" si="1"/>
        <v/>
      </c>
      <c r="I23" s="5" t="str">
        <f ca="1">IFERROR(OFFSET('計算（宅配便）'!$P23,0,(COLUMN()-COLUMN($E23))/(COLUMNS($E23:$G23)-1)*(COLUMNS('計算（宅配便）'!$L39:$Q39))),"")</f>
        <v/>
      </c>
      <c r="J23" s="5" t="str">
        <f t="shared" ca="1" si="2"/>
        <v/>
      </c>
      <c r="K23" s="5" t="str">
        <f ca="1">IFERROR(OFFSET('計算（宅配便）'!$P23,0,(COLUMN()-COLUMN($E23))/(COLUMNS($E23:$G23)-1)*(COLUMNS('計算（宅配便）'!$L39:$Q39))),"")</f>
        <v/>
      </c>
      <c r="L23" s="5" t="str">
        <f t="shared" ca="1" si="3"/>
        <v/>
      </c>
      <c r="M23" s="5" t="str">
        <f ca="1">IFERROR(OFFSET('計算（宅配便）'!$P23,0,(COLUMN()-COLUMN($E23))/(COLUMNS($E23:$G23)-1)*(COLUMNS('計算（宅配便）'!$L39:$Q39))),"")</f>
        <v/>
      </c>
      <c r="N23" s="5" t="str">
        <f t="shared" ca="1" si="4"/>
        <v/>
      </c>
      <c r="O23" s="5" t="str">
        <f ca="1">IFERROR(OFFSET('計算（宅配便）'!$P23,0,(COLUMN()-COLUMN($E23))/(COLUMNS($E23:$G23)-1)*(COLUMNS('計算（宅配便）'!$L39:$Q39))),"")</f>
        <v/>
      </c>
      <c r="P23" s="5" t="str">
        <f t="shared" ca="1" si="5"/>
        <v/>
      </c>
      <c r="Q23" s="5" t="str">
        <f ca="1">IFERROR(OFFSET('計算（宅配便）'!$P23,0,(COLUMN()-COLUMN($E23))/(COLUMNS($E23:$G23)-1)*(COLUMNS('計算（宅配便）'!$L39:$Q39))),"")</f>
        <v/>
      </c>
      <c r="R23" s="5" t="str">
        <f t="shared" ca="1" si="6"/>
        <v/>
      </c>
      <c r="S23" s="5" t="str">
        <f ca="1">IFERROR(OFFSET('計算（宅配便）'!$P23,0,(COLUMN()-COLUMN($E23))/(COLUMNS($E23:$G23)-1)*(COLUMNS('計算（宅配便）'!$L39:$Q39))),"")</f>
        <v/>
      </c>
      <c r="T23" s="5" t="str">
        <f t="shared" ca="1" si="7"/>
        <v/>
      </c>
      <c r="U23" s="5" t="str">
        <f ca="1">IFERROR(OFFSET('計算（宅配便）'!$P23,0,(COLUMN()-COLUMN($E23))/(COLUMNS($E23:$G23)-1)*(COLUMNS('計算（宅配便）'!$L39:$Q39))),"")</f>
        <v/>
      </c>
      <c r="V23" s="5" t="str">
        <f t="shared" ca="1" si="8"/>
        <v/>
      </c>
      <c r="W23" s="5" t="str">
        <f ca="1">IFERROR(OFFSET('計算（宅配便）'!$P23,0,(COLUMN()-COLUMN($E23))/(COLUMNS($E23:$G23)-1)*(COLUMNS('計算（宅配便）'!$L39:$Q39))),"")</f>
        <v/>
      </c>
      <c r="X23" s="5" t="str">
        <f t="shared" ca="1" si="9"/>
        <v/>
      </c>
      <c r="Y23" s="5" t="str">
        <f ca="1">IFERROR(OFFSET('計算（宅配便）'!$P23,0,(COLUMN()-COLUMN($E23))/(COLUMNS($E23:$G23)-1)*(COLUMNS('計算（宅配便）'!$L39:$Q39))),"")</f>
        <v/>
      </c>
      <c r="Z23" s="5" t="str">
        <f t="shared" ca="1" si="10"/>
        <v/>
      </c>
      <c r="AA23" s="5" t="str">
        <f ca="1">IFERROR(OFFSET('計算（宅配便）'!$P23,0,(COLUMN()-COLUMN($E23))/(COLUMNS($E23:$G23)-1)*(COLUMNS('計算（宅配便）'!$L39:$Q39))),"")</f>
        <v/>
      </c>
      <c r="AB23" s="5" t="str">
        <f t="shared" ca="1" si="11"/>
        <v/>
      </c>
    </row>
    <row r="24" spans="1:28">
      <c r="A24" s="6">
        <v>21</v>
      </c>
      <c r="B24" s="158" t="str">
        <f>IF(ISBLANK(サンプル入力!B24),"",サンプル入力!B24)</f>
        <v/>
      </c>
      <c r="C24" s="5" t="str">
        <f>IF(ISBLANK(サンプル入力!C24),"",サンプル入力!C24)</f>
        <v/>
      </c>
      <c r="D24" s="5" t="str">
        <f>IF(ISBLANK(サンプル入力!I24),"",サンプル入力!I24)</f>
        <v/>
      </c>
      <c r="E24" s="5" t="str">
        <f ca="1">IFERROR(OFFSET('計算（宅配便）'!$P24,0,(COLUMN()-COLUMN($E24))/(COLUMNS($E24:$G24)-1)*(COLUMNS('計算（宅配便）'!$L40:$Q40))),"")</f>
        <v/>
      </c>
      <c r="F24" s="5" t="str">
        <f t="shared" ca="1" si="0"/>
        <v/>
      </c>
      <c r="G24" s="5" t="str">
        <f ca="1">IFERROR(OFFSET('計算（宅配便）'!$P24,0,(COLUMN()-COLUMN($E24))/(COLUMNS($E24:$G24)-1)*(COLUMNS('計算（宅配便）'!$L40:$Q40))),"")</f>
        <v/>
      </c>
      <c r="H24" s="5" t="str">
        <f t="shared" ca="1" si="1"/>
        <v/>
      </c>
      <c r="I24" s="5" t="str">
        <f ca="1">IFERROR(OFFSET('計算（宅配便）'!$P24,0,(COLUMN()-COLUMN($E24))/(COLUMNS($E24:$G24)-1)*(COLUMNS('計算（宅配便）'!$L40:$Q40))),"")</f>
        <v/>
      </c>
      <c r="J24" s="5" t="str">
        <f t="shared" ca="1" si="2"/>
        <v/>
      </c>
      <c r="K24" s="5" t="str">
        <f ca="1">IFERROR(OFFSET('計算（宅配便）'!$P24,0,(COLUMN()-COLUMN($E24))/(COLUMNS($E24:$G24)-1)*(COLUMNS('計算（宅配便）'!$L40:$Q40))),"")</f>
        <v/>
      </c>
      <c r="L24" s="5" t="str">
        <f t="shared" ca="1" si="3"/>
        <v/>
      </c>
      <c r="M24" s="5" t="str">
        <f ca="1">IFERROR(OFFSET('計算（宅配便）'!$P24,0,(COLUMN()-COLUMN($E24))/(COLUMNS($E24:$G24)-1)*(COLUMNS('計算（宅配便）'!$L40:$Q40))),"")</f>
        <v/>
      </c>
      <c r="N24" s="5" t="str">
        <f t="shared" ca="1" si="4"/>
        <v/>
      </c>
      <c r="O24" s="5" t="str">
        <f ca="1">IFERROR(OFFSET('計算（宅配便）'!$P24,0,(COLUMN()-COLUMN($E24))/(COLUMNS($E24:$G24)-1)*(COLUMNS('計算（宅配便）'!$L40:$Q40))),"")</f>
        <v/>
      </c>
      <c r="P24" s="5" t="str">
        <f t="shared" ca="1" si="5"/>
        <v/>
      </c>
      <c r="Q24" s="5" t="str">
        <f ca="1">IFERROR(OFFSET('計算（宅配便）'!$P24,0,(COLUMN()-COLUMN($E24))/(COLUMNS($E24:$G24)-1)*(COLUMNS('計算（宅配便）'!$L40:$Q40))),"")</f>
        <v/>
      </c>
      <c r="R24" s="5" t="str">
        <f t="shared" ca="1" si="6"/>
        <v/>
      </c>
      <c r="S24" s="5" t="str">
        <f ca="1">IFERROR(OFFSET('計算（宅配便）'!$P24,0,(COLUMN()-COLUMN($E24))/(COLUMNS($E24:$G24)-1)*(COLUMNS('計算（宅配便）'!$L40:$Q40))),"")</f>
        <v/>
      </c>
      <c r="T24" s="5" t="str">
        <f t="shared" ca="1" si="7"/>
        <v/>
      </c>
      <c r="U24" s="5" t="str">
        <f ca="1">IFERROR(OFFSET('計算（宅配便）'!$P24,0,(COLUMN()-COLUMN($E24))/(COLUMNS($E24:$G24)-1)*(COLUMNS('計算（宅配便）'!$L40:$Q40))),"")</f>
        <v/>
      </c>
      <c r="V24" s="5" t="str">
        <f t="shared" ca="1" si="8"/>
        <v/>
      </c>
      <c r="W24" s="5" t="str">
        <f ca="1">IFERROR(OFFSET('計算（宅配便）'!$P24,0,(COLUMN()-COLUMN($E24))/(COLUMNS($E24:$G24)-1)*(COLUMNS('計算（宅配便）'!$L40:$Q40))),"")</f>
        <v/>
      </c>
      <c r="X24" s="5" t="str">
        <f t="shared" ca="1" si="9"/>
        <v/>
      </c>
      <c r="Y24" s="5" t="str">
        <f ca="1">IFERROR(OFFSET('計算（宅配便）'!$P24,0,(COLUMN()-COLUMN($E24))/(COLUMNS($E24:$G24)-1)*(COLUMNS('計算（宅配便）'!$L40:$Q40))),"")</f>
        <v/>
      </c>
      <c r="Z24" s="5" t="str">
        <f t="shared" ca="1" si="10"/>
        <v/>
      </c>
      <c r="AA24" s="5" t="str">
        <f ca="1">IFERROR(OFFSET('計算（宅配便）'!$P24,0,(COLUMN()-COLUMN($E24))/(COLUMNS($E24:$G24)-1)*(COLUMNS('計算（宅配便）'!$L40:$Q40))),"")</f>
        <v/>
      </c>
      <c r="AB24" s="5" t="str">
        <f t="shared" ca="1" si="11"/>
        <v/>
      </c>
    </row>
    <row r="25" spans="1:28">
      <c r="A25" s="6">
        <v>22</v>
      </c>
      <c r="B25" s="158" t="str">
        <f>IF(ISBLANK(サンプル入力!B25),"",サンプル入力!B25)</f>
        <v/>
      </c>
      <c r="C25" s="5" t="str">
        <f>IF(ISBLANK(サンプル入力!C25),"",サンプル入力!C25)</f>
        <v/>
      </c>
      <c r="D25" s="5" t="str">
        <f>IF(ISBLANK(サンプル入力!I25),"",サンプル入力!I25)</f>
        <v/>
      </c>
      <c r="E25" s="5" t="str">
        <f ca="1">IFERROR(OFFSET('計算（宅配便）'!$P25,0,(COLUMN()-COLUMN($E25))/(COLUMNS($E25:$G25)-1)*(COLUMNS('計算（宅配便）'!$L41:$Q41))),"")</f>
        <v/>
      </c>
      <c r="F25" s="5" t="str">
        <f t="shared" ca="1" si="0"/>
        <v/>
      </c>
      <c r="G25" s="5" t="str">
        <f ca="1">IFERROR(OFFSET('計算（宅配便）'!$P25,0,(COLUMN()-COLUMN($E25))/(COLUMNS($E25:$G25)-1)*(COLUMNS('計算（宅配便）'!$L41:$Q41))),"")</f>
        <v/>
      </c>
      <c r="H25" s="5" t="str">
        <f t="shared" ca="1" si="1"/>
        <v/>
      </c>
      <c r="I25" s="5" t="str">
        <f ca="1">IFERROR(OFFSET('計算（宅配便）'!$P25,0,(COLUMN()-COLUMN($E25))/(COLUMNS($E25:$G25)-1)*(COLUMNS('計算（宅配便）'!$L41:$Q41))),"")</f>
        <v/>
      </c>
      <c r="J25" s="5" t="str">
        <f t="shared" ca="1" si="2"/>
        <v/>
      </c>
      <c r="K25" s="5" t="str">
        <f ca="1">IFERROR(OFFSET('計算（宅配便）'!$P25,0,(COLUMN()-COLUMN($E25))/(COLUMNS($E25:$G25)-1)*(COLUMNS('計算（宅配便）'!$L41:$Q41))),"")</f>
        <v/>
      </c>
      <c r="L25" s="5" t="str">
        <f t="shared" ca="1" si="3"/>
        <v/>
      </c>
      <c r="M25" s="5" t="str">
        <f ca="1">IFERROR(OFFSET('計算（宅配便）'!$P25,0,(COLUMN()-COLUMN($E25))/(COLUMNS($E25:$G25)-1)*(COLUMNS('計算（宅配便）'!$L41:$Q41))),"")</f>
        <v/>
      </c>
      <c r="N25" s="5" t="str">
        <f t="shared" ca="1" si="4"/>
        <v/>
      </c>
      <c r="O25" s="5" t="str">
        <f ca="1">IFERROR(OFFSET('計算（宅配便）'!$P25,0,(COLUMN()-COLUMN($E25))/(COLUMNS($E25:$G25)-1)*(COLUMNS('計算（宅配便）'!$L41:$Q41))),"")</f>
        <v/>
      </c>
      <c r="P25" s="5" t="str">
        <f t="shared" ca="1" si="5"/>
        <v/>
      </c>
      <c r="Q25" s="5" t="str">
        <f ca="1">IFERROR(OFFSET('計算（宅配便）'!$P25,0,(COLUMN()-COLUMN($E25))/(COLUMNS($E25:$G25)-1)*(COLUMNS('計算（宅配便）'!$L41:$Q41))),"")</f>
        <v/>
      </c>
      <c r="R25" s="5" t="str">
        <f t="shared" ca="1" si="6"/>
        <v/>
      </c>
      <c r="S25" s="5" t="str">
        <f ca="1">IFERROR(OFFSET('計算（宅配便）'!$P25,0,(COLUMN()-COLUMN($E25))/(COLUMNS($E25:$G25)-1)*(COLUMNS('計算（宅配便）'!$L41:$Q41))),"")</f>
        <v/>
      </c>
      <c r="T25" s="5" t="str">
        <f t="shared" ca="1" si="7"/>
        <v/>
      </c>
      <c r="U25" s="5" t="str">
        <f ca="1">IFERROR(OFFSET('計算（宅配便）'!$P25,0,(COLUMN()-COLUMN($E25))/(COLUMNS($E25:$G25)-1)*(COLUMNS('計算（宅配便）'!$L41:$Q41))),"")</f>
        <v/>
      </c>
      <c r="V25" s="5" t="str">
        <f t="shared" ca="1" si="8"/>
        <v/>
      </c>
      <c r="W25" s="5" t="str">
        <f ca="1">IFERROR(OFFSET('計算（宅配便）'!$P25,0,(COLUMN()-COLUMN($E25))/(COLUMNS($E25:$G25)-1)*(COLUMNS('計算（宅配便）'!$L41:$Q41))),"")</f>
        <v/>
      </c>
      <c r="X25" s="5" t="str">
        <f t="shared" ca="1" si="9"/>
        <v/>
      </c>
      <c r="Y25" s="5" t="str">
        <f ca="1">IFERROR(OFFSET('計算（宅配便）'!$P25,0,(COLUMN()-COLUMN($E25))/(COLUMNS($E25:$G25)-1)*(COLUMNS('計算（宅配便）'!$L41:$Q41))),"")</f>
        <v/>
      </c>
      <c r="Z25" s="5" t="str">
        <f t="shared" ca="1" si="10"/>
        <v/>
      </c>
      <c r="AA25" s="5" t="str">
        <f ca="1">IFERROR(OFFSET('計算（宅配便）'!$P25,0,(COLUMN()-COLUMN($E25))/(COLUMNS($E25:$G25)-1)*(COLUMNS('計算（宅配便）'!$L41:$Q41))),"")</f>
        <v/>
      </c>
      <c r="AB25" s="5" t="str">
        <f t="shared" ca="1" si="11"/>
        <v/>
      </c>
    </row>
    <row r="26" spans="1:28">
      <c r="A26" s="6">
        <v>23</v>
      </c>
      <c r="B26" s="158" t="str">
        <f>IF(ISBLANK(サンプル入力!B26),"",サンプル入力!B26)</f>
        <v/>
      </c>
      <c r="C26" s="5" t="str">
        <f>IF(ISBLANK(サンプル入力!C26),"",サンプル入力!C26)</f>
        <v/>
      </c>
      <c r="D26" s="5" t="str">
        <f>IF(ISBLANK(サンプル入力!I26),"",サンプル入力!I26)</f>
        <v/>
      </c>
      <c r="E26" s="5" t="str">
        <f ca="1">IFERROR(OFFSET('計算（宅配便）'!$P26,0,(COLUMN()-COLUMN($E26))/(COLUMNS($E26:$G26)-1)*(COLUMNS('計算（宅配便）'!$L42:$Q42))),"")</f>
        <v/>
      </c>
      <c r="F26" s="5" t="str">
        <f t="shared" ca="1" si="0"/>
        <v/>
      </c>
      <c r="G26" s="5" t="str">
        <f ca="1">IFERROR(OFFSET('計算（宅配便）'!$P26,0,(COLUMN()-COLUMN($E26))/(COLUMNS($E26:$G26)-1)*(COLUMNS('計算（宅配便）'!$L42:$Q42))),"")</f>
        <v/>
      </c>
      <c r="H26" s="5" t="str">
        <f t="shared" ca="1" si="1"/>
        <v/>
      </c>
      <c r="I26" s="5" t="str">
        <f ca="1">IFERROR(OFFSET('計算（宅配便）'!$P26,0,(COLUMN()-COLUMN($E26))/(COLUMNS($E26:$G26)-1)*(COLUMNS('計算（宅配便）'!$L42:$Q42))),"")</f>
        <v/>
      </c>
      <c r="J26" s="5" t="str">
        <f t="shared" ca="1" si="2"/>
        <v/>
      </c>
      <c r="K26" s="5" t="str">
        <f ca="1">IFERROR(OFFSET('計算（宅配便）'!$P26,0,(COLUMN()-COLUMN($E26))/(COLUMNS($E26:$G26)-1)*(COLUMNS('計算（宅配便）'!$L42:$Q42))),"")</f>
        <v/>
      </c>
      <c r="L26" s="5" t="str">
        <f t="shared" ca="1" si="3"/>
        <v/>
      </c>
      <c r="M26" s="5" t="str">
        <f ca="1">IFERROR(OFFSET('計算（宅配便）'!$P26,0,(COLUMN()-COLUMN($E26))/(COLUMNS($E26:$G26)-1)*(COLUMNS('計算（宅配便）'!$L42:$Q42))),"")</f>
        <v/>
      </c>
      <c r="N26" s="5" t="str">
        <f t="shared" ca="1" si="4"/>
        <v/>
      </c>
      <c r="O26" s="5" t="str">
        <f ca="1">IFERROR(OFFSET('計算（宅配便）'!$P26,0,(COLUMN()-COLUMN($E26))/(COLUMNS($E26:$G26)-1)*(COLUMNS('計算（宅配便）'!$L42:$Q42))),"")</f>
        <v/>
      </c>
      <c r="P26" s="5" t="str">
        <f t="shared" ca="1" si="5"/>
        <v/>
      </c>
      <c r="Q26" s="5" t="str">
        <f ca="1">IFERROR(OFFSET('計算（宅配便）'!$P26,0,(COLUMN()-COLUMN($E26))/(COLUMNS($E26:$G26)-1)*(COLUMNS('計算（宅配便）'!$L42:$Q42))),"")</f>
        <v/>
      </c>
      <c r="R26" s="5" t="str">
        <f t="shared" ca="1" si="6"/>
        <v/>
      </c>
      <c r="S26" s="5" t="str">
        <f ca="1">IFERROR(OFFSET('計算（宅配便）'!$P26,0,(COLUMN()-COLUMN($E26))/(COLUMNS($E26:$G26)-1)*(COLUMNS('計算（宅配便）'!$L42:$Q42))),"")</f>
        <v/>
      </c>
      <c r="T26" s="5" t="str">
        <f t="shared" ca="1" si="7"/>
        <v/>
      </c>
      <c r="U26" s="5" t="str">
        <f ca="1">IFERROR(OFFSET('計算（宅配便）'!$P26,0,(COLUMN()-COLUMN($E26))/(COLUMNS($E26:$G26)-1)*(COLUMNS('計算（宅配便）'!$L42:$Q42))),"")</f>
        <v/>
      </c>
      <c r="V26" s="5" t="str">
        <f t="shared" ca="1" si="8"/>
        <v/>
      </c>
      <c r="W26" s="5" t="str">
        <f ca="1">IFERROR(OFFSET('計算（宅配便）'!$P26,0,(COLUMN()-COLUMN($E26))/(COLUMNS($E26:$G26)-1)*(COLUMNS('計算（宅配便）'!$L42:$Q42))),"")</f>
        <v/>
      </c>
      <c r="X26" s="5" t="str">
        <f t="shared" ca="1" si="9"/>
        <v/>
      </c>
      <c r="Y26" s="5" t="str">
        <f ca="1">IFERROR(OFFSET('計算（宅配便）'!$P26,0,(COLUMN()-COLUMN($E26))/(COLUMNS($E26:$G26)-1)*(COLUMNS('計算（宅配便）'!$L42:$Q42))),"")</f>
        <v/>
      </c>
      <c r="Z26" s="5" t="str">
        <f t="shared" ca="1" si="10"/>
        <v/>
      </c>
      <c r="AA26" s="5" t="str">
        <f ca="1">IFERROR(OFFSET('計算（宅配便）'!$P26,0,(COLUMN()-COLUMN($E26))/(COLUMNS($E26:$G26)-1)*(COLUMNS('計算（宅配便）'!$L42:$Q42))),"")</f>
        <v/>
      </c>
      <c r="AB26" s="5" t="str">
        <f t="shared" ca="1" si="11"/>
        <v/>
      </c>
    </row>
    <row r="27" spans="1:28">
      <c r="A27" s="6">
        <v>24</v>
      </c>
      <c r="B27" s="158" t="str">
        <f>IF(ISBLANK(サンプル入力!B27),"",サンプル入力!B27)</f>
        <v/>
      </c>
      <c r="C27" s="5" t="str">
        <f>IF(ISBLANK(サンプル入力!C27),"",サンプル入力!C27)</f>
        <v/>
      </c>
      <c r="D27" s="5" t="str">
        <f>IF(ISBLANK(サンプル入力!I27),"",サンプル入力!I27)</f>
        <v/>
      </c>
      <c r="E27" s="5" t="str">
        <f ca="1">IFERROR(OFFSET('計算（宅配便）'!$P27,0,(COLUMN()-COLUMN($E27))/(COLUMNS($E27:$G27)-1)*(COLUMNS('計算（宅配便）'!$L43:$Q43))),"")</f>
        <v/>
      </c>
      <c r="F27" s="5" t="str">
        <f t="shared" ca="1" si="0"/>
        <v/>
      </c>
      <c r="G27" s="5" t="str">
        <f ca="1">IFERROR(OFFSET('計算（宅配便）'!$P27,0,(COLUMN()-COLUMN($E27))/(COLUMNS($E27:$G27)-1)*(COLUMNS('計算（宅配便）'!$L43:$Q43))),"")</f>
        <v/>
      </c>
      <c r="H27" s="5" t="str">
        <f t="shared" ca="1" si="1"/>
        <v/>
      </c>
      <c r="I27" s="5" t="str">
        <f ca="1">IFERROR(OFFSET('計算（宅配便）'!$P27,0,(COLUMN()-COLUMN($E27))/(COLUMNS($E27:$G27)-1)*(COLUMNS('計算（宅配便）'!$L43:$Q43))),"")</f>
        <v/>
      </c>
      <c r="J27" s="5" t="str">
        <f t="shared" ca="1" si="2"/>
        <v/>
      </c>
      <c r="K27" s="5" t="str">
        <f ca="1">IFERROR(OFFSET('計算（宅配便）'!$P27,0,(COLUMN()-COLUMN($E27))/(COLUMNS($E27:$G27)-1)*(COLUMNS('計算（宅配便）'!$L43:$Q43))),"")</f>
        <v/>
      </c>
      <c r="L27" s="5" t="str">
        <f t="shared" ca="1" si="3"/>
        <v/>
      </c>
      <c r="M27" s="5" t="str">
        <f ca="1">IFERROR(OFFSET('計算（宅配便）'!$P27,0,(COLUMN()-COLUMN($E27))/(COLUMNS($E27:$G27)-1)*(COLUMNS('計算（宅配便）'!$L43:$Q43))),"")</f>
        <v/>
      </c>
      <c r="N27" s="5" t="str">
        <f t="shared" ca="1" si="4"/>
        <v/>
      </c>
      <c r="O27" s="5" t="str">
        <f ca="1">IFERROR(OFFSET('計算（宅配便）'!$P27,0,(COLUMN()-COLUMN($E27))/(COLUMNS($E27:$G27)-1)*(COLUMNS('計算（宅配便）'!$L43:$Q43))),"")</f>
        <v/>
      </c>
      <c r="P27" s="5" t="str">
        <f t="shared" ca="1" si="5"/>
        <v/>
      </c>
      <c r="Q27" s="5" t="str">
        <f ca="1">IFERROR(OFFSET('計算（宅配便）'!$P27,0,(COLUMN()-COLUMN($E27))/(COLUMNS($E27:$G27)-1)*(COLUMNS('計算（宅配便）'!$L43:$Q43))),"")</f>
        <v/>
      </c>
      <c r="R27" s="5" t="str">
        <f t="shared" ca="1" si="6"/>
        <v/>
      </c>
      <c r="S27" s="5" t="str">
        <f ca="1">IFERROR(OFFSET('計算（宅配便）'!$P27,0,(COLUMN()-COLUMN($E27))/(COLUMNS($E27:$G27)-1)*(COLUMNS('計算（宅配便）'!$L43:$Q43))),"")</f>
        <v/>
      </c>
      <c r="T27" s="5" t="str">
        <f t="shared" ca="1" si="7"/>
        <v/>
      </c>
      <c r="U27" s="5" t="str">
        <f ca="1">IFERROR(OFFSET('計算（宅配便）'!$P27,0,(COLUMN()-COLUMN($E27))/(COLUMNS($E27:$G27)-1)*(COLUMNS('計算（宅配便）'!$L43:$Q43))),"")</f>
        <v/>
      </c>
      <c r="V27" s="5" t="str">
        <f t="shared" ca="1" si="8"/>
        <v/>
      </c>
      <c r="W27" s="5" t="str">
        <f ca="1">IFERROR(OFFSET('計算（宅配便）'!$P27,0,(COLUMN()-COLUMN($E27))/(COLUMNS($E27:$G27)-1)*(COLUMNS('計算（宅配便）'!$L43:$Q43))),"")</f>
        <v/>
      </c>
      <c r="X27" s="5" t="str">
        <f t="shared" ca="1" si="9"/>
        <v/>
      </c>
      <c r="Y27" s="5" t="str">
        <f ca="1">IFERROR(OFFSET('計算（宅配便）'!$P27,0,(COLUMN()-COLUMN($E27))/(COLUMNS($E27:$G27)-1)*(COLUMNS('計算（宅配便）'!$L43:$Q43))),"")</f>
        <v/>
      </c>
      <c r="Z27" s="5" t="str">
        <f t="shared" ca="1" si="10"/>
        <v/>
      </c>
      <c r="AA27" s="5" t="str">
        <f ca="1">IFERROR(OFFSET('計算（宅配便）'!$P27,0,(COLUMN()-COLUMN($E27))/(COLUMNS($E27:$G27)-1)*(COLUMNS('計算（宅配便）'!$L43:$Q43))),"")</f>
        <v/>
      </c>
      <c r="AB27" s="5" t="str">
        <f t="shared" ca="1" si="11"/>
        <v/>
      </c>
    </row>
    <row r="28" spans="1:28">
      <c r="A28" s="6">
        <v>25</v>
      </c>
      <c r="B28" s="158" t="str">
        <f>IF(ISBLANK(サンプル入力!B28),"",サンプル入力!B28)</f>
        <v/>
      </c>
      <c r="C28" s="5" t="str">
        <f>IF(ISBLANK(サンプル入力!C28),"",サンプル入力!C28)</f>
        <v/>
      </c>
      <c r="D28" s="5" t="str">
        <f>IF(ISBLANK(サンプル入力!I28),"",サンプル入力!I28)</f>
        <v/>
      </c>
      <c r="E28" s="5" t="str">
        <f ca="1">IFERROR(OFFSET('計算（宅配便）'!$P28,0,(COLUMN()-COLUMN($E28))/(COLUMNS($E28:$G28)-1)*(COLUMNS('計算（宅配便）'!$L44:$Q44))),"")</f>
        <v/>
      </c>
      <c r="F28" s="5" t="str">
        <f t="shared" ca="1" si="0"/>
        <v/>
      </c>
      <c r="G28" s="5" t="str">
        <f ca="1">IFERROR(OFFSET('計算（宅配便）'!$P28,0,(COLUMN()-COLUMN($E28))/(COLUMNS($E28:$G28)-1)*(COLUMNS('計算（宅配便）'!$L44:$Q44))),"")</f>
        <v/>
      </c>
      <c r="H28" s="5" t="str">
        <f t="shared" ca="1" si="1"/>
        <v/>
      </c>
      <c r="I28" s="5" t="str">
        <f ca="1">IFERROR(OFFSET('計算（宅配便）'!$P28,0,(COLUMN()-COLUMN($E28))/(COLUMNS($E28:$G28)-1)*(COLUMNS('計算（宅配便）'!$L44:$Q44))),"")</f>
        <v/>
      </c>
      <c r="J28" s="5" t="str">
        <f t="shared" ca="1" si="2"/>
        <v/>
      </c>
      <c r="K28" s="5" t="str">
        <f ca="1">IFERROR(OFFSET('計算（宅配便）'!$P28,0,(COLUMN()-COLUMN($E28))/(COLUMNS($E28:$G28)-1)*(COLUMNS('計算（宅配便）'!$L44:$Q44))),"")</f>
        <v/>
      </c>
      <c r="L28" s="5" t="str">
        <f t="shared" ca="1" si="3"/>
        <v/>
      </c>
      <c r="M28" s="5" t="str">
        <f ca="1">IFERROR(OFFSET('計算（宅配便）'!$P28,0,(COLUMN()-COLUMN($E28))/(COLUMNS($E28:$G28)-1)*(COLUMNS('計算（宅配便）'!$L44:$Q44))),"")</f>
        <v/>
      </c>
      <c r="N28" s="5" t="str">
        <f t="shared" ca="1" si="4"/>
        <v/>
      </c>
      <c r="O28" s="5" t="str">
        <f ca="1">IFERROR(OFFSET('計算（宅配便）'!$P28,0,(COLUMN()-COLUMN($E28))/(COLUMNS($E28:$G28)-1)*(COLUMNS('計算（宅配便）'!$L44:$Q44))),"")</f>
        <v/>
      </c>
      <c r="P28" s="5" t="str">
        <f t="shared" ca="1" si="5"/>
        <v/>
      </c>
      <c r="Q28" s="5" t="str">
        <f ca="1">IFERROR(OFFSET('計算（宅配便）'!$P28,0,(COLUMN()-COLUMN($E28))/(COLUMNS($E28:$G28)-1)*(COLUMNS('計算（宅配便）'!$L44:$Q44))),"")</f>
        <v/>
      </c>
      <c r="R28" s="5" t="str">
        <f t="shared" ca="1" si="6"/>
        <v/>
      </c>
      <c r="S28" s="5" t="str">
        <f ca="1">IFERROR(OFFSET('計算（宅配便）'!$P28,0,(COLUMN()-COLUMN($E28))/(COLUMNS($E28:$G28)-1)*(COLUMNS('計算（宅配便）'!$L44:$Q44))),"")</f>
        <v/>
      </c>
      <c r="T28" s="5" t="str">
        <f t="shared" ca="1" si="7"/>
        <v/>
      </c>
      <c r="U28" s="5" t="str">
        <f ca="1">IFERROR(OFFSET('計算（宅配便）'!$P28,0,(COLUMN()-COLUMN($E28))/(COLUMNS($E28:$G28)-1)*(COLUMNS('計算（宅配便）'!$L44:$Q44))),"")</f>
        <v/>
      </c>
      <c r="V28" s="5" t="str">
        <f t="shared" ca="1" si="8"/>
        <v/>
      </c>
      <c r="W28" s="5" t="str">
        <f ca="1">IFERROR(OFFSET('計算（宅配便）'!$P28,0,(COLUMN()-COLUMN($E28))/(COLUMNS($E28:$G28)-1)*(COLUMNS('計算（宅配便）'!$L44:$Q44))),"")</f>
        <v/>
      </c>
      <c r="X28" s="5" t="str">
        <f t="shared" ca="1" si="9"/>
        <v/>
      </c>
      <c r="Y28" s="5" t="str">
        <f ca="1">IFERROR(OFFSET('計算（宅配便）'!$P28,0,(COLUMN()-COLUMN($E28))/(COLUMNS($E28:$G28)-1)*(COLUMNS('計算（宅配便）'!$L44:$Q44))),"")</f>
        <v/>
      </c>
      <c r="Z28" s="5" t="str">
        <f t="shared" ca="1" si="10"/>
        <v/>
      </c>
      <c r="AA28" s="5" t="str">
        <f ca="1">IFERROR(OFFSET('計算（宅配便）'!$P28,0,(COLUMN()-COLUMN($E28))/(COLUMNS($E28:$G28)-1)*(COLUMNS('計算（宅配便）'!$L44:$Q44))),"")</f>
        <v/>
      </c>
      <c r="AB28" s="5" t="str">
        <f t="shared" ca="1" si="11"/>
        <v/>
      </c>
    </row>
    <row r="29" spans="1:28">
      <c r="A29" s="6">
        <v>26</v>
      </c>
      <c r="B29" s="158" t="str">
        <f>IF(ISBLANK(サンプル入力!B29),"",サンプル入力!B29)</f>
        <v/>
      </c>
      <c r="C29" s="5" t="str">
        <f>IF(ISBLANK(サンプル入力!C29),"",サンプル入力!C29)</f>
        <v/>
      </c>
      <c r="D29" s="5" t="str">
        <f>IF(ISBLANK(サンプル入力!I29),"",サンプル入力!I29)</f>
        <v/>
      </c>
      <c r="E29" s="5" t="str">
        <f ca="1">IFERROR(OFFSET('計算（宅配便）'!$P29,0,(COLUMN()-COLUMN($E29))/(COLUMNS($E29:$G29)-1)*(COLUMNS('計算（宅配便）'!$L45:$Q45))),"")</f>
        <v/>
      </c>
      <c r="F29" s="5" t="str">
        <f t="shared" ca="1" si="0"/>
        <v/>
      </c>
      <c r="G29" s="5" t="str">
        <f ca="1">IFERROR(OFFSET('計算（宅配便）'!$P29,0,(COLUMN()-COLUMN($E29))/(COLUMNS($E29:$G29)-1)*(COLUMNS('計算（宅配便）'!$L45:$Q45))),"")</f>
        <v/>
      </c>
      <c r="H29" s="5" t="str">
        <f t="shared" ca="1" si="1"/>
        <v/>
      </c>
      <c r="I29" s="5" t="str">
        <f ca="1">IFERROR(OFFSET('計算（宅配便）'!$P29,0,(COLUMN()-COLUMN($E29))/(COLUMNS($E29:$G29)-1)*(COLUMNS('計算（宅配便）'!$L45:$Q45))),"")</f>
        <v/>
      </c>
      <c r="J29" s="5" t="str">
        <f t="shared" ca="1" si="2"/>
        <v/>
      </c>
      <c r="K29" s="5" t="str">
        <f ca="1">IFERROR(OFFSET('計算（宅配便）'!$P29,0,(COLUMN()-COLUMN($E29))/(COLUMNS($E29:$G29)-1)*(COLUMNS('計算（宅配便）'!$L45:$Q45))),"")</f>
        <v/>
      </c>
      <c r="L29" s="5" t="str">
        <f t="shared" ca="1" si="3"/>
        <v/>
      </c>
      <c r="M29" s="5" t="str">
        <f ca="1">IFERROR(OFFSET('計算（宅配便）'!$P29,0,(COLUMN()-COLUMN($E29))/(COLUMNS($E29:$G29)-1)*(COLUMNS('計算（宅配便）'!$L45:$Q45))),"")</f>
        <v/>
      </c>
      <c r="N29" s="5" t="str">
        <f t="shared" ca="1" si="4"/>
        <v/>
      </c>
      <c r="O29" s="5" t="str">
        <f ca="1">IFERROR(OFFSET('計算（宅配便）'!$P29,0,(COLUMN()-COLUMN($E29))/(COLUMNS($E29:$G29)-1)*(COLUMNS('計算（宅配便）'!$L45:$Q45))),"")</f>
        <v/>
      </c>
      <c r="P29" s="5" t="str">
        <f t="shared" ca="1" si="5"/>
        <v/>
      </c>
      <c r="Q29" s="5" t="str">
        <f ca="1">IFERROR(OFFSET('計算（宅配便）'!$P29,0,(COLUMN()-COLUMN($E29))/(COLUMNS($E29:$G29)-1)*(COLUMNS('計算（宅配便）'!$L45:$Q45))),"")</f>
        <v/>
      </c>
      <c r="R29" s="5" t="str">
        <f t="shared" ca="1" si="6"/>
        <v/>
      </c>
      <c r="S29" s="5" t="str">
        <f ca="1">IFERROR(OFFSET('計算（宅配便）'!$P29,0,(COLUMN()-COLUMN($E29))/(COLUMNS($E29:$G29)-1)*(COLUMNS('計算（宅配便）'!$L45:$Q45))),"")</f>
        <v/>
      </c>
      <c r="T29" s="5" t="str">
        <f t="shared" ca="1" si="7"/>
        <v/>
      </c>
      <c r="U29" s="5" t="str">
        <f ca="1">IFERROR(OFFSET('計算（宅配便）'!$P29,0,(COLUMN()-COLUMN($E29))/(COLUMNS($E29:$G29)-1)*(COLUMNS('計算（宅配便）'!$L45:$Q45))),"")</f>
        <v/>
      </c>
      <c r="V29" s="5" t="str">
        <f t="shared" ca="1" si="8"/>
        <v/>
      </c>
      <c r="W29" s="5" t="str">
        <f ca="1">IFERROR(OFFSET('計算（宅配便）'!$P29,0,(COLUMN()-COLUMN($E29))/(COLUMNS($E29:$G29)-1)*(COLUMNS('計算（宅配便）'!$L45:$Q45))),"")</f>
        <v/>
      </c>
      <c r="X29" s="5" t="str">
        <f t="shared" ca="1" si="9"/>
        <v/>
      </c>
      <c r="Y29" s="5" t="str">
        <f ca="1">IFERROR(OFFSET('計算（宅配便）'!$P29,0,(COLUMN()-COLUMN($E29))/(COLUMNS($E29:$G29)-1)*(COLUMNS('計算（宅配便）'!$L45:$Q45))),"")</f>
        <v/>
      </c>
      <c r="Z29" s="5" t="str">
        <f t="shared" ca="1" si="10"/>
        <v/>
      </c>
      <c r="AA29" s="5" t="str">
        <f ca="1">IFERROR(OFFSET('計算（宅配便）'!$P29,0,(COLUMN()-COLUMN($E29))/(COLUMNS($E29:$G29)-1)*(COLUMNS('計算（宅配便）'!$L45:$Q45))),"")</f>
        <v/>
      </c>
      <c r="AB29" s="5" t="str">
        <f t="shared" ca="1" si="11"/>
        <v/>
      </c>
    </row>
    <row r="30" spans="1:28">
      <c r="A30" s="6">
        <v>27</v>
      </c>
      <c r="B30" s="158" t="str">
        <f>IF(ISBLANK(サンプル入力!B30),"",サンプル入力!B30)</f>
        <v/>
      </c>
      <c r="C30" s="5" t="str">
        <f>IF(ISBLANK(サンプル入力!C30),"",サンプル入力!C30)</f>
        <v/>
      </c>
      <c r="D30" s="5" t="str">
        <f>IF(ISBLANK(サンプル入力!I30),"",サンプル入力!I30)</f>
        <v/>
      </c>
      <c r="E30" s="5" t="str">
        <f ca="1">IFERROR(OFFSET('計算（宅配便）'!$P30,0,(COLUMN()-COLUMN($E30))/(COLUMNS($E30:$G30)-1)*(COLUMNS('計算（宅配便）'!$L46:$Q46))),"")</f>
        <v/>
      </c>
      <c r="F30" s="5" t="str">
        <f t="shared" ca="1" si="0"/>
        <v/>
      </c>
      <c r="G30" s="5" t="str">
        <f ca="1">IFERROR(OFFSET('計算（宅配便）'!$P30,0,(COLUMN()-COLUMN($E30))/(COLUMNS($E30:$G30)-1)*(COLUMNS('計算（宅配便）'!$L46:$Q46))),"")</f>
        <v/>
      </c>
      <c r="H30" s="5" t="str">
        <f t="shared" ca="1" si="1"/>
        <v/>
      </c>
      <c r="I30" s="5" t="str">
        <f ca="1">IFERROR(OFFSET('計算（宅配便）'!$P30,0,(COLUMN()-COLUMN($E30))/(COLUMNS($E30:$G30)-1)*(COLUMNS('計算（宅配便）'!$L46:$Q46))),"")</f>
        <v/>
      </c>
      <c r="J30" s="5" t="str">
        <f t="shared" ca="1" si="2"/>
        <v/>
      </c>
      <c r="K30" s="5" t="str">
        <f ca="1">IFERROR(OFFSET('計算（宅配便）'!$P30,0,(COLUMN()-COLUMN($E30))/(COLUMNS($E30:$G30)-1)*(COLUMNS('計算（宅配便）'!$L46:$Q46))),"")</f>
        <v/>
      </c>
      <c r="L30" s="5" t="str">
        <f t="shared" ca="1" si="3"/>
        <v/>
      </c>
      <c r="M30" s="5" t="str">
        <f ca="1">IFERROR(OFFSET('計算（宅配便）'!$P30,0,(COLUMN()-COLUMN($E30))/(COLUMNS($E30:$G30)-1)*(COLUMNS('計算（宅配便）'!$L46:$Q46))),"")</f>
        <v/>
      </c>
      <c r="N30" s="5" t="str">
        <f t="shared" ca="1" si="4"/>
        <v/>
      </c>
      <c r="O30" s="5" t="str">
        <f ca="1">IFERROR(OFFSET('計算（宅配便）'!$P30,0,(COLUMN()-COLUMN($E30))/(COLUMNS($E30:$G30)-1)*(COLUMNS('計算（宅配便）'!$L46:$Q46))),"")</f>
        <v/>
      </c>
      <c r="P30" s="5" t="str">
        <f t="shared" ca="1" si="5"/>
        <v/>
      </c>
      <c r="Q30" s="5" t="str">
        <f ca="1">IFERROR(OFFSET('計算（宅配便）'!$P30,0,(COLUMN()-COLUMN($E30))/(COLUMNS($E30:$G30)-1)*(COLUMNS('計算（宅配便）'!$L46:$Q46))),"")</f>
        <v/>
      </c>
      <c r="R30" s="5" t="str">
        <f t="shared" ca="1" si="6"/>
        <v/>
      </c>
      <c r="S30" s="5" t="str">
        <f ca="1">IFERROR(OFFSET('計算（宅配便）'!$P30,0,(COLUMN()-COLUMN($E30))/(COLUMNS($E30:$G30)-1)*(COLUMNS('計算（宅配便）'!$L46:$Q46))),"")</f>
        <v/>
      </c>
      <c r="T30" s="5" t="str">
        <f t="shared" ca="1" si="7"/>
        <v/>
      </c>
      <c r="U30" s="5" t="str">
        <f ca="1">IFERROR(OFFSET('計算（宅配便）'!$P30,0,(COLUMN()-COLUMN($E30))/(COLUMNS($E30:$G30)-1)*(COLUMNS('計算（宅配便）'!$L46:$Q46))),"")</f>
        <v/>
      </c>
      <c r="V30" s="5" t="str">
        <f t="shared" ca="1" si="8"/>
        <v/>
      </c>
      <c r="W30" s="5" t="str">
        <f ca="1">IFERROR(OFFSET('計算（宅配便）'!$P30,0,(COLUMN()-COLUMN($E30))/(COLUMNS($E30:$G30)-1)*(COLUMNS('計算（宅配便）'!$L46:$Q46))),"")</f>
        <v/>
      </c>
      <c r="X30" s="5" t="str">
        <f t="shared" ca="1" si="9"/>
        <v/>
      </c>
      <c r="Y30" s="5" t="str">
        <f ca="1">IFERROR(OFFSET('計算（宅配便）'!$P30,0,(COLUMN()-COLUMN($E30))/(COLUMNS($E30:$G30)-1)*(COLUMNS('計算（宅配便）'!$L46:$Q46))),"")</f>
        <v/>
      </c>
      <c r="Z30" s="5" t="str">
        <f t="shared" ca="1" si="10"/>
        <v/>
      </c>
      <c r="AA30" s="5" t="str">
        <f ca="1">IFERROR(OFFSET('計算（宅配便）'!$P30,0,(COLUMN()-COLUMN($E30))/(COLUMNS($E30:$G30)-1)*(COLUMNS('計算（宅配便）'!$L46:$Q46))),"")</f>
        <v/>
      </c>
      <c r="AB30" s="5" t="str">
        <f t="shared" ca="1" si="11"/>
        <v/>
      </c>
    </row>
    <row r="31" spans="1:28">
      <c r="A31" s="6">
        <v>28</v>
      </c>
      <c r="B31" s="158" t="str">
        <f>IF(ISBLANK(サンプル入力!B31),"",サンプル入力!B31)</f>
        <v/>
      </c>
      <c r="C31" s="5" t="str">
        <f>IF(ISBLANK(サンプル入力!C31),"",サンプル入力!C31)</f>
        <v/>
      </c>
      <c r="D31" s="5" t="str">
        <f>IF(ISBLANK(サンプル入力!I31),"",サンプル入力!I31)</f>
        <v/>
      </c>
      <c r="E31" s="5" t="str">
        <f ca="1">IFERROR(OFFSET('計算（宅配便）'!$P31,0,(COLUMN()-COLUMN($E31))/(COLUMNS($E31:$G31)-1)*(COLUMNS('計算（宅配便）'!$L47:$Q47))),"")</f>
        <v/>
      </c>
      <c r="F31" s="5" t="str">
        <f t="shared" ca="1" si="0"/>
        <v/>
      </c>
      <c r="G31" s="5" t="str">
        <f ca="1">IFERROR(OFFSET('計算（宅配便）'!$P31,0,(COLUMN()-COLUMN($E31))/(COLUMNS($E31:$G31)-1)*(COLUMNS('計算（宅配便）'!$L47:$Q47))),"")</f>
        <v/>
      </c>
      <c r="H31" s="5" t="str">
        <f t="shared" ca="1" si="1"/>
        <v/>
      </c>
      <c r="I31" s="5" t="str">
        <f ca="1">IFERROR(OFFSET('計算（宅配便）'!$P31,0,(COLUMN()-COLUMN($E31))/(COLUMNS($E31:$G31)-1)*(COLUMNS('計算（宅配便）'!$L47:$Q47))),"")</f>
        <v/>
      </c>
      <c r="J31" s="5" t="str">
        <f t="shared" ca="1" si="2"/>
        <v/>
      </c>
      <c r="K31" s="5" t="str">
        <f ca="1">IFERROR(OFFSET('計算（宅配便）'!$P31,0,(COLUMN()-COLUMN($E31))/(COLUMNS($E31:$G31)-1)*(COLUMNS('計算（宅配便）'!$L47:$Q47))),"")</f>
        <v/>
      </c>
      <c r="L31" s="5" t="str">
        <f t="shared" ca="1" si="3"/>
        <v/>
      </c>
      <c r="M31" s="5" t="str">
        <f ca="1">IFERROR(OFFSET('計算（宅配便）'!$P31,0,(COLUMN()-COLUMN($E31))/(COLUMNS($E31:$G31)-1)*(COLUMNS('計算（宅配便）'!$L47:$Q47))),"")</f>
        <v/>
      </c>
      <c r="N31" s="5" t="str">
        <f t="shared" ca="1" si="4"/>
        <v/>
      </c>
      <c r="O31" s="5" t="str">
        <f ca="1">IFERROR(OFFSET('計算（宅配便）'!$P31,0,(COLUMN()-COLUMN($E31))/(COLUMNS($E31:$G31)-1)*(COLUMNS('計算（宅配便）'!$L47:$Q47))),"")</f>
        <v/>
      </c>
      <c r="P31" s="5" t="str">
        <f t="shared" ca="1" si="5"/>
        <v/>
      </c>
      <c r="Q31" s="5" t="str">
        <f ca="1">IFERROR(OFFSET('計算（宅配便）'!$P31,0,(COLUMN()-COLUMN($E31))/(COLUMNS($E31:$G31)-1)*(COLUMNS('計算（宅配便）'!$L47:$Q47))),"")</f>
        <v/>
      </c>
      <c r="R31" s="5" t="str">
        <f t="shared" ca="1" si="6"/>
        <v/>
      </c>
      <c r="S31" s="5" t="str">
        <f ca="1">IFERROR(OFFSET('計算（宅配便）'!$P31,0,(COLUMN()-COLUMN($E31))/(COLUMNS($E31:$G31)-1)*(COLUMNS('計算（宅配便）'!$L47:$Q47))),"")</f>
        <v/>
      </c>
      <c r="T31" s="5" t="str">
        <f t="shared" ca="1" si="7"/>
        <v/>
      </c>
      <c r="U31" s="5" t="str">
        <f ca="1">IFERROR(OFFSET('計算（宅配便）'!$P31,0,(COLUMN()-COLUMN($E31))/(COLUMNS($E31:$G31)-1)*(COLUMNS('計算（宅配便）'!$L47:$Q47))),"")</f>
        <v/>
      </c>
      <c r="V31" s="5" t="str">
        <f t="shared" ca="1" si="8"/>
        <v/>
      </c>
      <c r="W31" s="5" t="str">
        <f ca="1">IFERROR(OFFSET('計算（宅配便）'!$P31,0,(COLUMN()-COLUMN($E31))/(COLUMNS($E31:$G31)-1)*(COLUMNS('計算（宅配便）'!$L47:$Q47))),"")</f>
        <v/>
      </c>
      <c r="X31" s="5" t="str">
        <f t="shared" ca="1" si="9"/>
        <v/>
      </c>
      <c r="Y31" s="5" t="str">
        <f ca="1">IFERROR(OFFSET('計算（宅配便）'!$P31,0,(COLUMN()-COLUMN($E31))/(COLUMNS($E31:$G31)-1)*(COLUMNS('計算（宅配便）'!$L47:$Q47))),"")</f>
        <v/>
      </c>
      <c r="Z31" s="5" t="str">
        <f t="shared" ca="1" si="10"/>
        <v/>
      </c>
      <c r="AA31" s="5" t="str">
        <f ca="1">IFERROR(OFFSET('計算（宅配便）'!$P31,0,(COLUMN()-COLUMN($E31))/(COLUMNS($E31:$G31)-1)*(COLUMNS('計算（宅配便）'!$L47:$Q47))),"")</f>
        <v/>
      </c>
      <c r="AB31" s="5" t="str">
        <f t="shared" ca="1" si="11"/>
        <v/>
      </c>
    </row>
    <row r="32" spans="1:28">
      <c r="A32" s="6">
        <v>29</v>
      </c>
      <c r="B32" s="158" t="str">
        <f>IF(ISBLANK(サンプル入力!B32),"",サンプル入力!B32)</f>
        <v/>
      </c>
      <c r="C32" s="5" t="str">
        <f>IF(ISBLANK(サンプル入力!C32),"",サンプル入力!C32)</f>
        <v/>
      </c>
      <c r="D32" s="5" t="str">
        <f>IF(ISBLANK(サンプル入力!I32),"",サンプル入力!I32)</f>
        <v/>
      </c>
      <c r="E32" s="5" t="str">
        <f ca="1">IFERROR(OFFSET('計算（宅配便）'!$P32,0,(COLUMN()-COLUMN($E32))/(COLUMNS($E32:$G32)-1)*(COLUMNS('計算（宅配便）'!$L48:$Q48))),"")</f>
        <v/>
      </c>
      <c r="F32" s="5" t="str">
        <f t="shared" ca="1" si="0"/>
        <v/>
      </c>
      <c r="G32" s="5" t="str">
        <f ca="1">IFERROR(OFFSET('計算（宅配便）'!$P32,0,(COLUMN()-COLUMN($E32))/(COLUMNS($E32:$G32)-1)*(COLUMNS('計算（宅配便）'!$L48:$Q48))),"")</f>
        <v/>
      </c>
      <c r="H32" s="5" t="str">
        <f t="shared" ca="1" si="1"/>
        <v/>
      </c>
      <c r="I32" s="5" t="str">
        <f ca="1">IFERROR(OFFSET('計算（宅配便）'!$P32,0,(COLUMN()-COLUMN($E32))/(COLUMNS($E32:$G32)-1)*(COLUMNS('計算（宅配便）'!$L48:$Q48))),"")</f>
        <v/>
      </c>
      <c r="J32" s="5" t="str">
        <f t="shared" ca="1" si="2"/>
        <v/>
      </c>
      <c r="K32" s="5" t="str">
        <f ca="1">IFERROR(OFFSET('計算（宅配便）'!$P32,0,(COLUMN()-COLUMN($E32))/(COLUMNS($E32:$G32)-1)*(COLUMNS('計算（宅配便）'!$L48:$Q48))),"")</f>
        <v/>
      </c>
      <c r="L32" s="5" t="str">
        <f t="shared" ca="1" si="3"/>
        <v/>
      </c>
      <c r="M32" s="5" t="str">
        <f ca="1">IFERROR(OFFSET('計算（宅配便）'!$P32,0,(COLUMN()-COLUMN($E32))/(COLUMNS($E32:$G32)-1)*(COLUMNS('計算（宅配便）'!$L48:$Q48))),"")</f>
        <v/>
      </c>
      <c r="N32" s="5" t="str">
        <f t="shared" ca="1" si="4"/>
        <v/>
      </c>
      <c r="O32" s="5" t="str">
        <f ca="1">IFERROR(OFFSET('計算（宅配便）'!$P32,0,(COLUMN()-COLUMN($E32))/(COLUMNS($E32:$G32)-1)*(COLUMNS('計算（宅配便）'!$L48:$Q48))),"")</f>
        <v/>
      </c>
      <c r="P32" s="5" t="str">
        <f t="shared" ca="1" si="5"/>
        <v/>
      </c>
      <c r="Q32" s="5" t="str">
        <f ca="1">IFERROR(OFFSET('計算（宅配便）'!$P32,0,(COLUMN()-COLUMN($E32))/(COLUMNS($E32:$G32)-1)*(COLUMNS('計算（宅配便）'!$L48:$Q48))),"")</f>
        <v/>
      </c>
      <c r="R32" s="5" t="str">
        <f t="shared" ca="1" si="6"/>
        <v/>
      </c>
      <c r="S32" s="5" t="str">
        <f ca="1">IFERROR(OFFSET('計算（宅配便）'!$P32,0,(COLUMN()-COLUMN($E32))/(COLUMNS($E32:$G32)-1)*(COLUMNS('計算（宅配便）'!$L48:$Q48))),"")</f>
        <v/>
      </c>
      <c r="T32" s="5" t="str">
        <f t="shared" ca="1" si="7"/>
        <v/>
      </c>
      <c r="U32" s="5" t="str">
        <f ca="1">IFERROR(OFFSET('計算（宅配便）'!$P32,0,(COLUMN()-COLUMN($E32))/(COLUMNS($E32:$G32)-1)*(COLUMNS('計算（宅配便）'!$L48:$Q48))),"")</f>
        <v/>
      </c>
      <c r="V32" s="5" t="str">
        <f t="shared" ca="1" si="8"/>
        <v/>
      </c>
      <c r="W32" s="5" t="str">
        <f ca="1">IFERROR(OFFSET('計算（宅配便）'!$P32,0,(COLUMN()-COLUMN($E32))/(COLUMNS($E32:$G32)-1)*(COLUMNS('計算（宅配便）'!$L48:$Q48))),"")</f>
        <v/>
      </c>
      <c r="X32" s="5" t="str">
        <f t="shared" ca="1" si="9"/>
        <v/>
      </c>
      <c r="Y32" s="5" t="str">
        <f ca="1">IFERROR(OFFSET('計算（宅配便）'!$P32,0,(COLUMN()-COLUMN($E32))/(COLUMNS($E32:$G32)-1)*(COLUMNS('計算（宅配便）'!$L48:$Q48))),"")</f>
        <v/>
      </c>
      <c r="Z32" s="5" t="str">
        <f t="shared" ca="1" si="10"/>
        <v/>
      </c>
      <c r="AA32" s="5" t="str">
        <f ca="1">IFERROR(OFFSET('計算（宅配便）'!$P32,0,(COLUMN()-COLUMN($E32))/(COLUMNS($E32:$G32)-1)*(COLUMNS('計算（宅配便）'!$L48:$Q48))),"")</f>
        <v/>
      </c>
      <c r="AB32" s="5" t="str">
        <f t="shared" ca="1" si="11"/>
        <v/>
      </c>
    </row>
    <row r="33" spans="1:28">
      <c r="A33" s="6">
        <v>30</v>
      </c>
      <c r="B33" s="158" t="str">
        <f>IF(ISBLANK(サンプル入力!B33),"",サンプル入力!B33)</f>
        <v/>
      </c>
      <c r="C33" s="5" t="str">
        <f>IF(ISBLANK(サンプル入力!C33),"",サンプル入力!C33)</f>
        <v/>
      </c>
      <c r="D33" s="5" t="str">
        <f>IF(ISBLANK(サンプル入力!I33),"",サンプル入力!I33)</f>
        <v/>
      </c>
      <c r="E33" s="5" t="str">
        <f ca="1">IFERROR(OFFSET('計算（宅配便）'!$P33,0,(COLUMN()-COLUMN($E33))/(COLUMNS($E33:$G33)-1)*(COLUMNS('計算（宅配便）'!$L49:$Q49))),"")</f>
        <v/>
      </c>
      <c r="F33" s="5" t="str">
        <f t="shared" ca="1" si="0"/>
        <v/>
      </c>
      <c r="G33" s="5" t="str">
        <f ca="1">IFERROR(OFFSET('計算（宅配便）'!$P33,0,(COLUMN()-COLUMN($E33))/(COLUMNS($E33:$G33)-1)*(COLUMNS('計算（宅配便）'!$L49:$Q49))),"")</f>
        <v/>
      </c>
      <c r="H33" s="5" t="str">
        <f t="shared" ca="1" si="1"/>
        <v/>
      </c>
      <c r="I33" s="5" t="str">
        <f ca="1">IFERROR(OFFSET('計算（宅配便）'!$P33,0,(COLUMN()-COLUMN($E33))/(COLUMNS($E33:$G33)-1)*(COLUMNS('計算（宅配便）'!$L49:$Q49))),"")</f>
        <v/>
      </c>
      <c r="J33" s="5" t="str">
        <f t="shared" ca="1" si="2"/>
        <v/>
      </c>
      <c r="K33" s="5" t="str">
        <f ca="1">IFERROR(OFFSET('計算（宅配便）'!$P33,0,(COLUMN()-COLUMN($E33))/(COLUMNS($E33:$G33)-1)*(COLUMNS('計算（宅配便）'!$L49:$Q49))),"")</f>
        <v/>
      </c>
      <c r="L33" s="5" t="str">
        <f t="shared" ca="1" si="3"/>
        <v/>
      </c>
      <c r="M33" s="5" t="str">
        <f ca="1">IFERROR(OFFSET('計算（宅配便）'!$P33,0,(COLUMN()-COLUMN($E33))/(COLUMNS($E33:$G33)-1)*(COLUMNS('計算（宅配便）'!$L49:$Q49))),"")</f>
        <v/>
      </c>
      <c r="N33" s="5" t="str">
        <f t="shared" ca="1" si="4"/>
        <v/>
      </c>
      <c r="O33" s="5" t="str">
        <f ca="1">IFERROR(OFFSET('計算（宅配便）'!$P33,0,(COLUMN()-COLUMN($E33))/(COLUMNS($E33:$G33)-1)*(COLUMNS('計算（宅配便）'!$L49:$Q49))),"")</f>
        <v/>
      </c>
      <c r="P33" s="5" t="str">
        <f t="shared" ca="1" si="5"/>
        <v/>
      </c>
      <c r="Q33" s="5" t="str">
        <f ca="1">IFERROR(OFFSET('計算（宅配便）'!$P33,0,(COLUMN()-COLUMN($E33))/(COLUMNS($E33:$G33)-1)*(COLUMNS('計算（宅配便）'!$L49:$Q49))),"")</f>
        <v/>
      </c>
      <c r="R33" s="5" t="str">
        <f t="shared" ca="1" si="6"/>
        <v/>
      </c>
      <c r="S33" s="5" t="str">
        <f ca="1">IFERROR(OFFSET('計算（宅配便）'!$P33,0,(COLUMN()-COLUMN($E33))/(COLUMNS($E33:$G33)-1)*(COLUMNS('計算（宅配便）'!$L49:$Q49))),"")</f>
        <v/>
      </c>
      <c r="T33" s="5" t="str">
        <f t="shared" ca="1" si="7"/>
        <v/>
      </c>
      <c r="U33" s="5" t="str">
        <f ca="1">IFERROR(OFFSET('計算（宅配便）'!$P33,0,(COLUMN()-COLUMN($E33))/(COLUMNS($E33:$G33)-1)*(COLUMNS('計算（宅配便）'!$L49:$Q49))),"")</f>
        <v/>
      </c>
      <c r="V33" s="5" t="str">
        <f t="shared" ca="1" si="8"/>
        <v/>
      </c>
      <c r="W33" s="5" t="str">
        <f ca="1">IFERROR(OFFSET('計算（宅配便）'!$P33,0,(COLUMN()-COLUMN($E33))/(COLUMNS($E33:$G33)-1)*(COLUMNS('計算（宅配便）'!$L49:$Q49))),"")</f>
        <v/>
      </c>
      <c r="X33" s="5" t="str">
        <f t="shared" ca="1" si="9"/>
        <v/>
      </c>
      <c r="Y33" s="5" t="str">
        <f ca="1">IFERROR(OFFSET('計算（宅配便）'!$P33,0,(COLUMN()-COLUMN($E33))/(COLUMNS($E33:$G33)-1)*(COLUMNS('計算（宅配便）'!$L49:$Q49))),"")</f>
        <v/>
      </c>
      <c r="Z33" s="5" t="str">
        <f t="shared" ca="1" si="10"/>
        <v/>
      </c>
      <c r="AA33" s="5" t="str">
        <f ca="1">IFERROR(OFFSET('計算（宅配便）'!$P33,0,(COLUMN()-COLUMN($E33))/(COLUMNS($E33:$G33)-1)*(COLUMNS('計算（宅配便）'!$L49:$Q49))),"")</f>
        <v/>
      </c>
      <c r="AB33" s="5" t="str">
        <f t="shared" ca="1" si="11"/>
        <v/>
      </c>
    </row>
    <row r="34" spans="1:28">
      <c r="A34" s="6">
        <v>31</v>
      </c>
      <c r="B34" s="158" t="str">
        <f>IF(ISBLANK(サンプル入力!B34),"",サンプル入力!B34)</f>
        <v/>
      </c>
      <c r="C34" s="5" t="str">
        <f>IF(ISBLANK(サンプル入力!C34),"",サンプル入力!C34)</f>
        <v/>
      </c>
      <c r="D34" s="5" t="str">
        <f>IF(ISBLANK(サンプル入力!I34),"",サンプル入力!I34)</f>
        <v/>
      </c>
      <c r="E34" s="5" t="str">
        <f ca="1">IFERROR(OFFSET('計算（宅配便）'!$P34,0,(COLUMN()-COLUMN($E34))/(COLUMNS($E34:$G34)-1)*(COLUMNS('計算（宅配便）'!$L50:$Q50))),"")</f>
        <v/>
      </c>
      <c r="F34" s="5" t="str">
        <f t="shared" ca="1" si="0"/>
        <v/>
      </c>
      <c r="G34" s="5" t="str">
        <f ca="1">IFERROR(OFFSET('計算（宅配便）'!$P34,0,(COLUMN()-COLUMN($E34))/(COLUMNS($E34:$G34)-1)*(COLUMNS('計算（宅配便）'!$L50:$Q50))),"")</f>
        <v/>
      </c>
      <c r="H34" s="5" t="str">
        <f t="shared" ca="1" si="1"/>
        <v/>
      </c>
      <c r="I34" s="5" t="str">
        <f ca="1">IFERROR(OFFSET('計算（宅配便）'!$P34,0,(COLUMN()-COLUMN($E34))/(COLUMNS($E34:$G34)-1)*(COLUMNS('計算（宅配便）'!$L50:$Q50))),"")</f>
        <v/>
      </c>
      <c r="J34" s="5" t="str">
        <f t="shared" ca="1" si="2"/>
        <v/>
      </c>
      <c r="K34" s="5" t="str">
        <f ca="1">IFERROR(OFFSET('計算（宅配便）'!$P34,0,(COLUMN()-COLUMN($E34))/(COLUMNS($E34:$G34)-1)*(COLUMNS('計算（宅配便）'!$L50:$Q50))),"")</f>
        <v/>
      </c>
      <c r="L34" s="5" t="str">
        <f t="shared" ca="1" si="3"/>
        <v/>
      </c>
      <c r="M34" s="5" t="str">
        <f ca="1">IFERROR(OFFSET('計算（宅配便）'!$P34,0,(COLUMN()-COLUMN($E34))/(COLUMNS($E34:$G34)-1)*(COLUMNS('計算（宅配便）'!$L50:$Q50))),"")</f>
        <v/>
      </c>
      <c r="N34" s="5" t="str">
        <f t="shared" ca="1" si="4"/>
        <v/>
      </c>
      <c r="O34" s="5" t="str">
        <f ca="1">IFERROR(OFFSET('計算（宅配便）'!$P34,0,(COLUMN()-COLUMN($E34))/(COLUMNS($E34:$G34)-1)*(COLUMNS('計算（宅配便）'!$L50:$Q50))),"")</f>
        <v/>
      </c>
      <c r="P34" s="5" t="str">
        <f t="shared" ca="1" si="5"/>
        <v/>
      </c>
      <c r="Q34" s="5" t="str">
        <f ca="1">IFERROR(OFFSET('計算（宅配便）'!$P34,0,(COLUMN()-COLUMN($E34))/(COLUMNS($E34:$G34)-1)*(COLUMNS('計算（宅配便）'!$L50:$Q50))),"")</f>
        <v/>
      </c>
      <c r="R34" s="5" t="str">
        <f t="shared" ca="1" si="6"/>
        <v/>
      </c>
      <c r="S34" s="5" t="str">
        <f ca="1">IFERROR(OFFSET('計算（宅配便）'!$P34,0,(COLUMN()-COLUMN($E34))/(COLUMNS($E34:$G34)-1)*(COLUMNS('計算（宅配便）'!$L50:$Q50))),"")</f>
        <v/>
      </c>
      <c r="T34" s="5" t="str">
        <f t="shared" ca="1" si="7"/>
        <v/>
      </c>
      <c r="U34" s="5" t="str">
        <f ca="1">IFERROR(OFFSET('計算（宅配便）'!$P34,0,(COLUMN()-COLUMN($E34))/(COLUMNS($E34:$G34)-1)*(COLUMNS('計算（宅配便）'!$L50:$Q50))),"")</f>
        <v/>
      </c>
      <c r="V34" s="5" t="str">
        <f t="shared" ca="1" si="8"/>
        <v/>
      </c>
      <c r="W34" s="5" t="str">
        <f ca="1">IFERROR(OFFSET('計算（宅配便）'!$P34,0,(COLUMN()-COLUMN($E34))/(COLUMNS($E34:$G34)-1)*(COLUMNS('計算（宅配便）'!$L50:$Q50))),"")</f>
        <v/>
      </c>
      <c r="X34" s="5" t="str">
        <f t="shared" ca="1" si="9"/>
        <v/>
      </c>
      <c r="Y34" s="5" t="str">
        <f ca="1">IFERROR(OFFSET('計算（宅配便）'!$P34,0,(COLUMN()-COLUMN($E34))/(COLUMNS($E34:$G34)-1)*(COLUMNS('計算（宅配便）'!$L50:$Q50))),"")</f>
        <v/>
      </c>
      <c r="Z34" s="5" t="str">
        <f t="shared" ca="1" si="10"/>
        <v/>
      </c>
      <c r="AA34" s="5" t="str">
        <f ca="1">IFERROR(OFFSET('計算（宅配便）'!$P34,0,(COLUMN()-COLUMN($E34))/(COLUMNS($E34:$G34)-1)*(COLUMNS('計算（宅配便）'!$L50:$Q50))),"")</f>
        <v/>
      </c>
      <c r="AB34" s="5" t="str">
        <f t="shared" ca="1" si="11"/>
        <v/>
      </c>
    </row>
    <row r="35" spans="1:28">
      <c r="A35" s="6">
        <v>32</v>
      </c>
      <c r="B35" s="158" t="str">
        <f>IF(ISBLANK(サンプル入力!B35),"",サンプル入力!B35)</f>
        <v/>
      </c>
      <c r="C35" s="5" t="str">
        <f>IF(ISBLANK(サンプル入力!C35),"",サンプル入力!C35)</f>
        <v/>
      </c>
      <c r="D35" s="5" t="str">
        <f>IF(ISBLANK(サンプル入力!I35),"",サンプル入力!I35)</f>
        <v/>
      </c>
      <c r="E35" s="5" t="str">
        <f ca="1">IFERROR(OFFSET('計算（宅配便）'!$P35,0,(COLUMN()-COLUMN($E35))/(COLUMNS($E35:$G35)-1)*(COLUMNS('計算（宅配便）'!$L51:$Q51))),"")</f>
        <v/>
      </c>
      <c r="F35" s="5" t="str">
        <f t="shared" ca="1" si="0"/>
        <v/>
      </c>
      <c r="G35" s="5" t="str">
        <f ca="1">IFERROR(OFFSET('計算（宅配便）'!$P35,0,(COLUMN()-COLUMN($E35))/(COLUMNS($E35:$G35)-1)*(COLUMNS('計算（宅配便）'!$L51:$Q51))),"")</f>
        <v/>
      </c>
      <c r="H35" s="5" t="str">
        <f t="shared" ca="1" si="1"/>
        <v/>
      </c>
      <c r="I35" s="5" t="str">
        <f ca="1">IFERROR(OFFSET('計算（宅配便）'!$P35,0,(COLUMN()-COLUMN($E35))/(COLUMNS($E35:$G35)-1)*(COLUMNS('計算（宅配便）'!$L51:$Q51))),"")</f>
        <v/>
      </c>
      <c r="J35" s="5" t="str">
        <f t="shared" ca="1" si="2"/>
        <v/>
      </c>
      <c r="K35" s="5" t="str">
        <f ca="1">IFERROR(OFFSET('計算（宅配便）'!$P35,0,(COLUMN()-COLUMN($E35))/(COLUMNS($E35:$G35)-1)*(COLUMNS('計算（宅配便）'!$L51:$Q51))),"")</f>
        <v/>
      </c>
      <c r="L35" s="5" t="str">
        <f t="shared" ca="1" si="3"/>
        <v/>
      </c>
      <c r="M35" s="5" t="str">
        <f ca="1">IFERROR(OFFSET('計算（宅配便）'!$P35,0,(COLUMN()-COLUMN($E35))/(COLUMNS($E35:$G35)-1)*(COLUMNS('計算（宅配便）'!$L51:$Q51))),"")</f>
        <v/>
      </c>
      <c r="N35" s="5" t="str">
        <f t="shared" ca="1" si="4"/>
        <v/>
      </c>
      <c r="O35" s="5" t="str">
        <f ca="1">IFERROR(OFFSET('計算（宅配便）'!$P35,0,(COLUMN()-COLUMN($E35))/(COLUMNS($E35:$G35)-1)*(COLUMNS('計算（宅配便）'!$L51:$Q51))),"")</f>
        <v/>
      </c>
      <c r="P35" s="5" t="str">
        <f t="shared" ca="1" si="5"/>
        <v/>
      </c>
      <c r="Q35" s="5" t="str">
        <f ca="1">IFERROR(OFFSET('計算（宅配便）'!$P35,0,(COLUMN()-COLUMN($E35))/(COLUMNS($E35:$G35)-1)*(COLUMNS('計算（宅配便）'!$L51:$Q51))),"")</f>
        <v/>
      </c>
      <c r="R35" s="5" t="str">
        <f t="shared" ca="1" si="6"/>
        <v/>
      </c>
      <c r="S35" s="5" t="str">
        <f ca="1">IFERROR(OFFSET('計算（宅配便）'!$P35,0,(COLUMN()-COLUMN($E35))/(COLUMNS($E35:$G35)-1)*(COLUMNS('計算（宅配便）'!$L51:$Q51))),"")</f>
        <v/>
      </c>
      <c r="T35" s="5" t="str">
        <f t="shared" ca="1" si="7"/>
        <v/>
      </c>
      <c r="U35" s="5" t="str">
        <f ca="1">IFERROR(OFFSET('計算（宅配便）'!$P35,0,(COLUMN()-COLUMN($E35))/(COLUMNS($E35:$G35)-1)*(COLUMNS('計算（宅配便）'!$L51:$Q51))),"")</f>
        <v/>
      </c>
      <c r="V35" s="5" t="str">
        <f t="shared" ca="1" si="8"/>
        <v/>
      </c>
      <c r="W35" s="5" t="str">
        <f ca="1">IFERROR(OFFSET('計算（宅配便）'!$P35,0,(COLUMN()-COLUMN($E35))/(COLUMNS($E35:$G35)-1)*(COLUMNS('計算（宅配便）'!$L51:$Q51))),"")</f>
        <v/>
      </c>
      <c r="X35" s="5" t="str">
        <f t="shared" ca="1" si="9"/>
        <v/>
      </c>
      <c r="Y35" s="5" t="str">
        <f ca="1">IFERROR(OFFSET('計算（宅配便）'!$P35,0,(COLUMN()-COLUMN($E35))/(COLUMNS($E35:$G35)-1)*(COLUMNS('計算（宅配便）'!$L51:$Q51))),"")</f>
        <v/>
      </c>
      <c r="Z35" s="5" t="str">
        <f t="shared" ca="1" si="10"/>
        <v/>
      </c>
      <c r="AA35" s="5" t="str">
        <f ca="1">IFERROR(OFFSET('計算（宅配便）'!$P35,0,(COLUMN()-COLUMN($E35))/(COLUMNS($E35:$G35)-1)*(COLUMNS('計算（宅配便）'!$L51:$Q51))),"")</f>
        <v/>
      </c>
      <c r="AB35" s="5" t="str">
        <f t="shared" ca="1" si="11"/>
        <v/>
      </c>
    </row>
    <row r="36" spans="1:28">
      <c r="A36" s="6">
        <v>33</v>
      </c>
      <c r="B36" s="158" t="str">
        <f>IF(ISBLANK(サンプル入力!B36),"",サンプル入力!B36)</f>
        <v/>
      </c>
      <c r="C36" s="5" t="str">
        <f>IF(ISBLANK(サンプル入力!C36),"",サンプル入力!C36)</f>
        <v/>
      </c>
      <c r="D36" s="5" t="str">
        <f>IF(ISBLANK(サンプル入力!I36),"",サンプル入力!I36)</f>
        <v/>
      </c>
      <c r="E36" s="5" t="str">
        <f ca="1">IFERROR(OFFSET('計算（宅配便）'!$P36,0,(COLUMN()-COLUMN($E36))/(COLUMNS($E36:$G36)-1)*(COLUMNS('計算（宅配便）'!$L52:$Q52))),"")</f>
        <v/>
      </c>
      <c r="F36" s="5" t="str">
        <f t="shared" ca="1" si="0"/>
        <v/>
      </c>
      <c r="G36" s="5" t="str">
        <f ca="1">IFERROR(OFFSET('計算（宅配便）'!$P36,0,(COLUMN()-COLUMN($E36))/(COLUMNS($E36:$G36)-1)*(COLUMNS('計算（宅配便）'!$L52:$Q52))),"")</f>
        <v/>
      </c>
      <c r="H36" s="5" t="str">
        <f t="shared" ca="1" si="1"/>
        <v/>
      </c>
      <c r="I36" s="5" t="str">
        <f ca="1">IFERROR(OFFSET('計算（宅配便）'!$P36,0,(COLUMN()-COLUMN($E36))/(COLUMNS($E36:$G36)-1)*(COLUMNS('計算（宅配便）'!$L52:$Q52))),"")</f>
        <v/>
      </c>
      <c r="J36" s="5" t="str">
        <f t="shared" ca="1" si="2"/>
        <v/>
      </c>
      <c r="K36" s="5" t="str">
        <f ca="1">IFERROR(OFFSET('計算（宅配便）'!$P36,0,(COLUMN()-COLUMN($E36))/(COLUMNS($E36:$G36)-1)*(COLUMNS('計算（宅配便）'!$L52:$Q52))),"")</f>
        <v/>
      </c>
      <c r="L36" s="5" t="str">
        <f t="shared" ca="1" si="3"/>
        <v/>
      </c>
      <c r="M36" s="5" t="str">
        <f ca="1">IFERROR(OFFSET('計算（宅配便）'!$P36,0,(COLUMN()-COLUMN($E36))/(COLUMNS($E36:$G36)-1)*(COLUMNS('計算（宅配便）'!$L52:$Q52))),"")</f>
        <v/>
      </c>
      <c r="N36" s="5" t="str">
        <f t="shared" ca="1" si="4"/>
        <v/>
      </c>
      <c r="O36" s="5" t="str">
        <f ca="1">IFERROR(OFFSET('計算（宅配便）'!$P36,0,(COLUMN()-COLUMN($E36))/(COLUMNS($E36:$G36)-1)*(COLUMNS('計算（宅配便）'!$L52:$Q52))),"")</f>
        <v/>
      </c>
      <c r="P36" s="5" t="str">
        <f t="shared" ca="1" si="5"/>
        <v/>
      </c>
      <c r="Q36" s="5" t="str">
        <f ca="1">IFERROR(OFFSET('計算（宅配便）'!$P36,0,(COLUMN()-COLUMN($E36))/(COLUMNS($E36:$G36)-1)*(COLUMNS('計算（宅配便）'!$L52:$Q52))),"")</f>
        <v/>
      </c>
      <c r="R36" s="5" t="str">
        <f t="shared" ca="1" si="6"/>
        <v/>
      </c>
      <c r="S36" s="5" t="str">
        <f ca="1">IFERROR(OFFSET('計算（宅配便）'!$P36,0,(COLUMN()-COLUMN($E36))/(COLUMNS($E36:$G36)-1)*(COLUMNS('計算（宅配便）'!$L52:$Q52))),"")</f>
        <v/>
      </c>
      <c r="T36" s="5" t="str">
        <f t="shared" ca="1" si="7"/>
        <v/>
      </c>
      <c r="U36" s="5" t="str">
        <f ca="1">IFERROR(OFFSET('計算（宅配便）'!$P36,0,(COLUMN()-COLUMN($E36))/(COLUMNS($E36:$G36)-1)*(COLUMNS('計算（宅配便）'!$L52:$Q52))),"")</f>
        <v/>
      </c>
      <c r="V36" s="5" t="str">
        <f t="shared" ca="1" si="8"/>
        <v/>
      </c>
      <c r="W36" s="5" t="str">
        <f ca="1">IFERROR(OFFSET('計算（宅配便）'!$P36,0,(COLUMN()-COLUMN($E36))/(COLUMNS($E36:$G36)-1)*(COLUMNS('計算（宅配便）'!$L52:$Q52))),"")</f>
        <v/>
      </c>
      <c r="X36" s="5" t="str">
        <f t="shared" ca="1" si="9"/>
        <v/>
      </c>
      <c r="Y36" s="5" t="str">
        <f ca="1">IFERROR(OFFSET('計算（宅配便）'!$P36,0,(COLUMN()-COLUMN($E36))/(COLUMNS($E36:$G36)-1)*(COLUMNS('計算（宅配便）'!$L52:$Q52))),"")</f>
        <v/>
      </c>
      <c r="Z36" s="5" t="str">
        <f t="shared" ca="1" si="10"/>
        <v/>
      </c>
      <c r="AA36" s="5" t="str">
        <f ca="1">IFERROR(OFFSET('計算（宅配便）'!$P36,0,(COLUMN()-COLUMN($E36))/(COLUMNS($E36:$G36)-1)*(COLUMNS('計算（宅配便）'!$L52:$Q52))),"")</f>
        <v/>
      </c>
      <c r="AB36" s="5" t="str">
        <f t="shared" ca="1" si="11"/>
        <v/>
      </c>
    </row>
    <row r="37" spans="1:28">
      <c r="A37" s="6">
        <v>34</v>
      </c>
      <c r="B37" s="158" t="str">
        <f>IF(ISBLANK(サンプル入力!B37),"",サンプル入力!B37)</f>
        <v/>
      </c>
      <c r="C37" s="5" t="str">
        <f>IF(ISBLANK(サンプル入力!C37),"",サンプル入力!C37)</f>
        <v/>
      </c>
      <c r="D37" s="5" t="str">
        <f>IF(ISBLANK(サンプル入力!I37),"",サンプル入力!I37)</f>
        <v/>
      </c>
      <c r="E37" s="5" t="str">
        <f ca="1">IFERROR(OFFSET('計算（宅配便）'!$P37,0,(COLUMN()-COLUMN($E37))/(COLUMNS($E37:$G37)-1)*(COLUMNS('計算（宅配便）'!$L53:$Q53))),"")</f>
        <v/>
      </c>
      <c r="F37" s="5" t="str">
        <f t="shared" ca="1" si="0"/>
        <v/>
      </c>
      <c r="G37" s="5" t="str">
        <f ca="1">IFERROR(OFFSET('計算（宅配便）'!$P37,0,(COLUMN()-COLUMN($E37))/(COLUMNS($E37:$G37)-1)*(COLUMNS('計算（宅配便）'!$L53:$Q53))),"")</f>
        <v/>
      </c>
      <c r="H37" s="5" t="str">
        <f t="shared" ca="1" si="1"/>
        <v/>
      </c>
      <c r="I37" s="5" t="str">
        <f ca="1">IFERROR(OFFSET('計算（宅配便）'!$P37,0,(COLUMN()-COLUMN($E37))/(COLUMNS($E37:$G37)-1)*(COLUMNS('計算（宅配便）'!$L53:$Q53))),"")</f>
        <v/>
      </c>
      <c r="J37" s="5" t="str">
        <f t="shared" ca="1" si="2"/>
        <v/>
      </c>
      <c r="K37" s="5" t="str">
        <f ca="1">IFERROR(OFFSET('計算（宅配便）'!$P37,0,(COLUMN()-COLUMN($E37))/(COLUMNS($E37:$G37)-1)*(COLUMNS('計算（宅配便）'!$L53:$Q53))),"")</f>
        <v/>
      </c>
      <c r="L37" s="5" t="str">
        <f t="shared" ca="1" si="3"/>
        <v/>
      </c>
      <c r="M37" s="5" t="str">
        <f ca="1">IFERROR(OFFSET('計算（宅配便）'!$P37,0,(COLUMN()-COLUMN($E37))/(COLUMNS($E37:$G37)-1)*(COLUMNS('計算（宅配便）'!$L53:$Q53))),"")</f>
        <v/>
      </c>
      <c r="N37" s="5" t="str">
        <f t="shared" ca="1" si="4"/>
        <v/>
      </c>
      <c r="O37" s="5" t="str">
        <f ca="1">IFERROR(OFFSET('計算（宅配便）'!$P37,0,(COLUMN()-COLUMN($E37))/(COLUMNS($E37:$G37)-1)*(COLUMNS('計算（宅配便）'!$L53:$Q53))),"")</f>
        <v/>
      </c>
      <c r="P37" s="5" t="str">
        <f t="shared" ca="1" si="5"/>
        <v/>
      </c>
      <c r="Q37" s="5" t="str">
        <f ca="1">IFERROR(OFFSET('計算（宅配便）'!$P37,0,(COLUMN()-COLUMN($E37))/(COLUMNS($E37:$G37)-1)*(COLUMNS('計算（宅配便）'!$L53:$Q53))),"")</f>
        <v/>
      </c>
      <c r="R37" s="5" t="str">
        <f t="shared" ca="1" si="6"/>
        <v/>
      </c>
      <c r="S37" s="5" t="str">
        <f ca="1">IFERROR(OFFSET('計算（宅配便）'!$P37,0,(COLUMN()-COLUMN($E37))/(COLUMNS($E37:$G37)-1)*(COLUMNS('計算（宅配便）'!$L53:$Q53))),"")</f>
        <v/>
      </c>
      <c r="T37" s="5" t="str">
        <f t="shared" ca="1" si="7"/>
        <v/>
      </c>
      <c r="U37" s="5" t="str">
        <f ca="1">IFERROR(OFFSET('計算（宅配便）'!$P37,0,(COLUMN()-COLUMN($E37))/(COLUMNS($E37:$G37)-1)*(COLUMNS('計算（宅配便）'!$L53:$Q53))),"")</f>
        <v/>
      </c>
      <c r="V37" s="5" t="str">
        <f t="shared" ca="1" si="8"/>
        <v/>
      </c>
      <c r="W37" s="5" t="str">
        <f ca="1">IFERROR(OFFSET('計算（宅配便）'!$P37,0,(COLUMN()-COLUMN($E37))/(COLUMNS($E37:$G37)-1)*(COLUMNS('計算（宅配便）'!$L53:$Q53))),"")</f>
        <v/>
      </c>
      <c r="X37" s="5" t="str">
        <f t="shared" ca="1" si="9"/>
        <v/>
      </c>
      <c r="Y37" s="5" t="str">
        <f ca="1">IFERROR(OFFSET('計算（宅配便）'!$P37,0,(COLUMN()-COLUMN($E37))/(COLUMNS($E37:$G37)-1)*(COLUMNS('計算（宅配便）'!$L53:$Q53))),"")</f>
        <v/>
      </c>
      <c r="Z37" s="5" t="str">
        <f t="shared" ca="1" si="10"/>
        <v/>
      </c>
      <c r="AA37" s="5" t="str">
        <f ca="1">IFERROR(OFFSET('計算（宅配便）'!$P37,0,(COLUMN()-COLUMN($E37))/(COLUMNS($E37:$G37)-1)*(COLUMNS('計算（宅配便）'!$L53:$Q53))),"")</f>
        <v/>
      </c>
      <c r="AB37" s="5" t="str">
        <f t="shared" ca="1" si="11"/>
        <v/>
      </c>
    </row>
    <row r="38" spans="1:28">
      <c r="A38" s="6">
        <v>35</v>
      </c>
      <c r="B38" s="158" t="str">
        <f>IF(ISBLANK(サンプル入力!B38),"",サンプル入力!B38)</f>
        <v/>
      </c>
      <c r="C38" s="5" t="str">
        <f>IF(ISBLANK(サンプル入力!C38),"",サンプル入力!C38)</f>
        <v/>
      </c>
      <c r="D38" s="5" t="str">
        <f>IF(ISBLANK(サンプル入力!I38),"",サンプル入力!I38)</f>
        <v/>
      </c>
      <c r="E38" s="5" t="str">
        <f ca="1">IFERROR(OFFSET('計算（宅配便）'!$P38,0,(COLUMN()-COLUMN($E38))/(COLUMNS($E38:$G38)-1)*(COLUMNS('計算（宅配便）'!$L54:$Q54))),"")</f>
        <v/>
      </c>
      <c r="F38" s="5" t="str">
        <f t="shared" ca="1" si="0"/>
        <v/>
      </c>
      <c r="G38" s="5" t="str">
        <f ca="1">IFERROR(OFFSET('計算（宅配便）'!$P38,0,(COLUMN()-COLUMN($E38))/(COLUMNS($E38:$G38)-1)*(COLUMNS('計算（宅配便）'!$L54:$Q54))),"")</f>
        <v/>
      </c>
      <c r="H38" s="5" t="str">
        <f t="shared" ca="1" si="1"/>
        <v/>
      </c>
      <c r="I38" s="5" t="str">
        <f ca="1">IFERROR(OFFSET('計算（宅配便）'!$P38,0,(COLUMN()-COLUMN($E38))/(COLUMNS($E38:$G38)-1)*(COLUMNS('計算（宅配便）'!$L54:$Q54))),"")</f>
        <v/>
      </c>
      <c r="J38" s="5" t="str">
        <f t="shared" ca="1" si="2"/>
        <v/>
      </c>
      <c r="K38" s="5" t="str">
        <f ca="1">IFERROR(OFFSET('計算（宅配便）'!$P38,0,(COLUMN()-COLUMN($E38))/(COLUMNS($E38:$G38)-1)*(COLUMNS('計算（宅配便）'!$L54:$Q54))),"")</f>
        <v/>
      </c>
      <c r="L38" s="5" t="str">
        <f t="shared" ca="1" si="3"/>
        <v/>
      </c>
      <c r="M38" s="5" t="str">
        <f ca="1">IFERROR(OFFSET('計算（宅配便）'!$P38,0,(COLUMN()-COLUMN($E38))/(COLUMNS($E38:$G38)-1)*(COLUMNS('計算（宅配便）'!$L54:$Q54))),"")</f>
        <v/>
      </c>
      <c r="N38" s="5" t="str">
        <f t="shared" ca="1" si="4"/>
        <v/>
      </c>
      <c r="O38" s="5" t="str">
        <f ca="1">IFERROR(OFFSET('計算（宅配便）'!$P38,0,(COLUMN()-COLUMN($E38))/(COLUMNS($E38:$G38)-1)*(COLUMNS('計算（宅配便）'!$L54:$Q54))),"")</f>
        <v/>
      </c>
      <c r="P38" s="5" t="str">
        <f t="shared" ca="1" si="5"/>
        <v/>
      </c>
      <c r="Q38" s="5" t="str">
        <f ca="1">IFERROR(OFFSET('計算（宅配便）'!$P38,0,(COLUMN()-COLUMN($E38))/(COLUMNS($E38:$G38)-1)*(COLUMNS('計算（宅配便）'!$L54:$Q54))),"")</f>
        <v/>
      </c>
      <c r="R38" s="5" t="str">
        <f t="shared" ca="1" si="6"/>
        <v/>
      </c>
      <c r="S38" s="5" t="str">
        <f ca="1">IFERROR(OFFSET('計算（宅配便）'!$P38,0,(COLUMN()-COLUMN($E38))/(COLUMNS($E38:$G38)-1)*(COLUMNS('計算（宅配便）'!$L54:$Q54))),"")</f>
        <v/>
      </c>
      <c r="T38" s="5" t="str">
        <f t="shared" ca="1" si="7"/>
        <v/>
      </c>
      <c r="U38" s="5" t="str">
        <f ca="1">IFERROR(OFFSET('計算（宅配便）'!$P38,0,(COLUMN()-COLUMN($E38))/(COLUMNS($E38:$G38)-1)*(COLUMNS('計算（宅配便）'!$L54:$Q54))),"")</f>
        <v/>
      </c>
      <c r="V38" s="5" t="str">
        <f t="shared" ca="1" si="8"/>
        <v/>
      </c>
      <c r="W38" s="5" t="str">
        <f ca="1">IFERROR(OFFSET('計算（宅配便）'!$P38,0,(COLUMN()-COLUMN($E38))/(COLUMNS($E38:$G38)-1)*(COLUMNS('計算（宅配便）'!$L54:$Q54))),"")</f>
        <v/>
      </c>
      <c r="X38" s="5" t="str">
        <f t="shared" ca="1" si="9"/>
        <v/>
      </c>
      <c r="Y38" s="5" t="str">
        <f ca="1">IFERROR(OFFSET('計算（宅配便）'!$P38,0,(COLUMN()-COLUMN($E38))/(COLUMNS($E38:$G38)-1)*(COLUMNS('計算（宅配便）'!$L54:$Q54))),"")</f>
        <v/>
      </c>
      <c r="Z38" s="5" t="str">
        <f t="shared" ca="1" si="10"/>
        <v/>
      </c>
      <c r="AA38" s="5" t="str">
        <f ca="1">IFERROR(OFFSET('計算（宅配便）'!$P38,0,(COLUMN()-COLUMN($E38))/(COLUMNS($E38:$G38)-1)*(COLUMNS('計算（宅配便）'!$L54:$Q54))),"")</f>
        <v/>
      </c>
      <c r="AB38" s="5" t="str">
        <f t="shared" ca="1" si="11"/>
        <v/>
      </c>
    </row>
    <row r="39" spans="1:28">
      <c r="A39" s="6">
        <v>36</v>
      </c>
      <c r="B39" s="158" t="str">
        <f>IF(ISBLANK(サンプル入力!B39),"",サンプル入力!B39)</f>
        <v/>
      </c>
      <c r="C39" s="5" t="str">
        <f>IF(ISBLANK(サンプル入力!C39),"",サンプル入力!C39)</f>
        <v/>
      </c>
      <c r="D39" s="5" t="str">
        <f>IF(ISBLANK(サンプル入力!I39),"",サンプル入力!I39)</f>
        <v/>
      </c>
      <c r="E39" s="5" t="str">
        <f ca="1">IFERROR(OFFSET('計算（宅配便）'!$P39,0,(COLUMN()-COLUMN($E39))/(COLUMNS($E39:$G39)-1)*(COLUMNS('計算（宅配便）'!$L55:$Q55))),"")</f>
        <v/>
      </c>
      <c r="F39" s="5" t="str">
        <f t="shared" ca="1" si="0"/>
        <v/>
      </c>
      <c r="G39" s="5" t="str">
        <f ca="1">IFERROR(OFFSET('計算（宅配便）'!$P39,0,(COLUMN()-COLUMN($E39))/(COLUMNS($E39:$G39)-1)*(COLUMNS('計算（宅配便）'!$L55:$Q55))),"")</f>
        <v/>
      </c>
      <c r="H39" s="5" t="str">
        <f t="shared" ca="1" si="1"/>
        <v/>
      </c>
      <c r="I39" s="5" t="str">
        <f ca="1">IFERROR(OFFSET('計算（宅配便）'!$P39,0,(COLUMN()-COLUMN($E39))/(COLUMNS($E39:$G39)-1)*(COLUMNS('計算（宅配便）'!$L55:$Q55))),"")</f>
        <v/>
      </c>
      <c r="J39" s="5" t="str">
        <f t="shared" ca="1" si="2"/>
        <v/>
      </c>
      <c r="K39" s="5" t="str">
        <f ca="1">IFERROR(OFFSET('計算（宅配便）'!$P39,0,(COLUMN()-COLUMN($E39))/(COLUMNS($E39:$G39)-1)*(COLUMNS('計算（宅配便）'!$L55:$Q55))),"")</f>
        <v/>
      </c>
      <c r="L39" s="5" t="str">
        <f t="shared" ca="1" si="3"/>
        <v/>
      </c>
      <c r="M39" s="5" t="str">
        <f ca="1">IFERROR(OFFSET('計算（宅配便）'!$P39,0,(COLUMN()-COLUMN($E39))/(COLUMNS($E39:$G39)-1)*(COLUMNS('計算（宅配便）'!$L55:$Q55))),"")</f>
        <v/>
      </c>
      <c r="N39" s="5" t="str">
        <f t="shared" ca="1" si="4"/>
        <v/>
      </c>
      <c r="O39" s="5" t="str">
        <f ca="1">IFERROR(OFFSET('計算（宅配便）'!$P39,0,(COLUMN()-COLUMN($E39))/(COLUMNS($E39:$G39)-1)*(COLUMNS('計算（宅配便）'!$L55:$Q55))),"")</f>
        <v/>
      </c>
      <c r="P39" s="5" t="str">
        <f t="shared" ca="1" si="5"/>
        <v/>
      </c>
      <c r="Q39" s="5" t="str">
        <f ca="1">IFERROR(OFFSET('計算（宅配便）'!$P39,0,(COLUMN()-COLUMN($E39))/(COLUMNS($E39:$G39)-1)*(COLUMNS('計算（宅配便）'!$L55:$Q55))),"")</f>
        <v/>
      </c>
      <c r="R39" s="5" t="str">
        <f t="shared" ca="1" si="6"/>
        <v/>
      </c>
      <c r="S39" s="5" t="str">
        <f ca="1">IFERROR(OFFSET('計算（宅配便）'!$P39,0,(COLUMN()-COLUMN($E39))/(COLUMNS($E39:$G39)-1)*(COLUMNS('計算（宅配便）'!$L55:$Q55))),"")</f>
        <v/>
      </c>
      <c r="T39" s="5" t="str">
        <f t="shared" ca="1" si="7"/>
        <v/>
      </c>
      <c r="U39" s="5" t="str">
        <f ca="1">IFERROR(OFFSET('計算（宅配便）'!$P39,0,(COLUMN()-COLUMN($E39))/(COLUMNS($E39:$G39)-1)*(COLUMNS('計算（宅配便）'!$L55:$Q55))),"")</f>
        <v/>
      </c>
      <c r="V39" s="5" t="str">
        <f t="shared" ca="1" si="8"/>
        <v/>
      </c>
      <c r="W39" s="5" t="str">
        <f ca="1">IFERROR(OFFSET('計算（宅配便）'!$P39,0,(COLUMN()-COLUMN($E39))/(COLUMNS($E39:$G39)-1)*(COLUMNS('計算（宅配便）'!$L55:$Q55))),"")</f>
        <v/>
      </c>
      <c r="X39" s="5" t="str">
        <f t="shared" ca="1" si="9"/>
        <v/>
      </c>
      <c r="Y39" s="5" t="str">
        <f ca="1">IFERROR(OFFSET('計算（宅配便）'!$P39,0,(COLUMN()-COLUMN($E39))/(COLUMNS($E39:$G39)-1)*(COLUMNS('計算（宅配便）'!$L55:$Q55))),"")</f>
        <v/>
      </c>
      <c r="Z39" s="5" t="str">
        <f t="shared" ca="1" si="10"/>
        <v/>
      </c>
      <c r="AA39" s="5" t="str">
        <f ca="1">IFERROR(OFFSET('計算（宅配便）'!$P39,0,(COLUMN()-COLUMN($E39))/(COLUMNS($E39:$G39)-1)*(COLUMNS('計算（宅配便）'!$L55:$Q55))),"")</f>
        <v/>
      </c>
      <c r="AB39" s="5" t="str">
        <f t="shared" ca="1" si="11"/>
        <v/>
      </c>
    </row>
    <row r="40" spans="1:28">
      <c r="A40" s="6">
        <v>37</v>
      </c>
      <c r="B40" s="158" t="str">
        <f>IF(ISBLANK(サンプル入力!B40),"",サンプル入力!B40)</f>
        <v/>
      </c>
      <c r="C40" s="5" t="str">
        <f>IF(ISBLANK(サンプル入力!C40),"",サンプル入力!C40)</f>
        <v/>
      </c>
      <c r="D40" s="5" t="str">
        <f>IF(ISBLANK(サンプル入力!I40),"",サンプル入力!I40)</f>
        <v/>
      </c>
      <c r="E40" s="5" t="str">
        <f ca="1">IFERROR(OFFSET('計算（宅配便）'!$P40,0,(COLUMN()-COLUMN($E40))/(COLUMNS($E40:$G40)-1)*(COLUMNS('計算（宅配便）'!$L56:$Q56))),"")</f>
        <v/>
      </c>
      <c r="F40" s="5" t="str">
        <f t="shared" ca="1" si="0"/>
        <v/>
      </c>
      <c r="G40" s="5" t="str">
        <f ca="1">IFERROR(OFFSET('計算（宅配便）'!$P40,0,(COLUMN()-COLUMN($E40))/(COLUMNS($E40:$G40)-1)*(COLUMNS('計算（宅配便）'!$L56:$Q56))),"")</f>
        <v/>
      </c>
      <c r="H40" s="5" t="str">
        <f t="shared" ca="1" si="1"/>
        <v/>
      </c>
      <c r="I40" s="5" t="str">
        <f ca="1">IFERROR(OFFSET('計算（宅配便）'!$P40,0,(COLUMN()-COLUMN($E40))/(COLUMNS($E40:$G40)-1)*(COLUMNS('計算（宅配便）'!$L56:$Q56))),"")</f>
        <v/>
      </c>
      <c r="J40" s="5" t="str">
        <f t="shared" ca="1" si="2"/>
        <v/>
      </c>
      <c r="K40" s="5" t="str">
        <f ca="1">IFERROR(OFFSET('計算（宅配便）'!$P40,0,(COLUMN()-COLUMN($E40))/(COLUMNS($E40:$G40)-1)*(COLUMNS('計算（宅配便）'!$L56:$Q56))),"")</f>
        <v/>
      </c>
      <c r="L40" s="5" t="str">
        <f t="shared" ca="1" si="3"/>
        <v/>
      </c>
      <c r="M40" s="5" t="str">
        <f ca="1">IFERROR(OFFSET('計算（宅配便）'!$P40,0,(COLUMN()-COLUMN($E40))/(COLUMNS($E40:$G40)-1)*(COLUMNS('計算（宅配便）'!$L56:$Q56))),"")</f>
        <v/>
      </c>
      <c r="N40" s="5" t="str">
        <f t="shared" ca="1" si="4"/>
        <v/>
      </c>
      <c r="O40" s="5" t="str">
        <f ca="1">IFERROR(OFFSET('計算（宅配便）'!$P40,0,(COLUMN()-COLUMN($E40))/(COLUMNS($E40:$G40)-1)*(COLUMNS('計算（宅配便）'!$L56:$Q56))),"")</f>
        <v/>
      </c>
      <c r="P40" s="5" t="str">
        <f t="shared" ca="1" si="5"/>
        <v/>
      </c>
      <c r="Q40" s="5" t="str">
        <f ca="1">IFERROR(OFFSET('計算（宅配便）'!$P40,0,(COLUMN()-COLUMN($E40))/(COLUMNS($E40:$G40)-1)*(COLUMNS('計算（宅配便）'!$L56:$Q56))),"")</f>
        <v/>
      </c>
      <c r="R40" s="5" t="str">
        <f t="shared" ca="1" si="6"/>
        <v/>
      </c>
      <c r="S40" s="5" t="str">
        <f ca="1">IFERROR(OFFSET('計算（宅配便）'!$P40,0,(COLUMN()-COLUMN($E40))/(COLUMNS($E40:$G40)-1)*(COLUMNS('計算（宅配便）'!$L56:$Q56))),"")</f>
        <v/>
      </c>
      <c r="T40" s="5" t="str">
        <f t="shared" ca="1" si="7"/>
        <v/>
      </c>
      <c r="U40" s="5" t="str">
        <f ca="1">IFERROR(OFFSET('計算（宅配便）'!$P40,0,(COLUMN()-COLUMN($E40))/(COLUMNS($E40:$G40)-1)*(COLUMNS('計算（宅配便）'!$L56:$Q56))),"")</f>
        <v/>
      </c>
      <c r="V40" s="5" t="str">
        <f t="shared" ca="1" si="8"/>
        <v/>
      </c>
      <c r="W40" s="5" t="str">
        <f ca="1">IFERROR(OFFSET('計算（宅配便）'!$P40,0,(COLUMN()-COLUMN($E40))/(COLUMNS($E40:$G40)-1)*(COLUMNS('計算（宅配便）'!$L56:$Q56))),"")</f>
        <v/>
      </c>
      <c r="X40" s="5" t="str">
        <f t="shared" ca="1" si="9"/>
        <v/>
      </c>
      <c r="Y40" s="5" t="str">
        <f ca="1">IFERROR(OFFSET('計算（宅配便）'!$P40,0,(COLUMN()-COLUMN($E40))/(COLUMNS($E40:$G40)-1)*(COLUMNS('計算（宅配便）'!$L56:$Q56))),"")</f>
        <v/>
      </c>
      <c r="Z40" s="5" t="str">
        <f t="shared" ca="1" si="10"/>
        <v/>
      </c>
      <c r="AA40" s="5" t="str">
        <f ca="1">IFERROR(OFFSET('計算（宅配便）'!$P40,0,(COLUMN()-COLUMN($E40))/(COLUMNS($E40:$G40)-1)*(COLUMNS('計算（宅配便）'!$L56:$Q56))),"")</f>
        <v/>
      </c>
      <c r="AB40" s="5" t="str">
        <f t="shared" ca="1" si="11"/>
        <v/>
      </c>
    </row>
    <row r="41" spans="1:28">
      <c r="A41" s="6">
        <v>38</v>
      </c>
      <c r="B41" s="158" t="str">
        <f>IF(ISBLANK(サンプル入力!B41),"",サンプル入力!B41)</f>
        <v/>
      </c>
      <c r="C41" s="5" t="str">
        <f>IF(ISBLANK(サンプル入力!C41),"",サンプル入力!C41)</f>
        <v/>
      </c>
      <c r="D41" s="5" t="str">
        <f>IF(ISBLANK(サンプル入力!I41),"",サンプル入力!I41)</f>
        <v/>
      </c>
      <c r="E41" s="5" t="str">
        <f ca="1">IFERROR(OFFSET('計算（宅配便）'!$P41,0,(COLUMN()-COLUMN($E41))/(COLUMNS($E41:$G41)-1)*(COLUMNS('計算（宅配便）'!$L57:$Q57))),"")</f>
        <v/>
      </c>
      <c r="F41" s="5" t="str">
        <f t="shared" ca="1" si="0"/>
        <v/>
      </c>
      <c r="G41" s="5" t="str">
        <f ca="1">IFERROR(OFFSET('計算（宅配便）'!$P41,0,(COLUMN()-COLUMN($E41))/(COLUMNS($E41:$G41)-1)*(COLUMNS('計算（宅配便）'!$L57:$Q57))),"")</f>
        <v/>
      </c>
      <c r="H41" s="5" t="str">
        <f t="shared" ca="1" si="1"/>
        <v/>
      </c>
      <c r="I41" s="5" t="str">
        <f ca="1">IFERROR(OFFSET('計算（宅配便）'!$P41,0,(COLUMN()-COLUMN($E41))/(COLUMNS($E41:$G41)-1)*(COLUMNS('計算（宅配便）'!$L57:$Q57))),"")</f>
        <v/>
      </c>
      <c r="J41" s="5" t="str">
        <f t="shared" ca="1" si="2"/>
        <v/>
      </c>
      <c r="K41" s="5" t="str">
        <f ca="1">IFERROR(OFFSET('計算（宅配便）'!$P41,0,(COLUMN()-COLUMN($E41))/(COLUMNS($E41:$G41)-1)*(COLUMNS('計算（宅配便）'!$L57:$Q57))),"")</f>
        <v/>
      </c>
      <c r="L41" s="5" t="str">
        <f t="shared" ca="1" si="3"/>
        <v/>
      </c>
      <c r="M41" s="5" t="str">
        <f ca="1">IFERROR(OFFSET('計算（宅配便）'!$P41,0,(COLUMN()-COLUMN($E41))/(COLUMNS($E41:$G41)-1)*(COLUMNS('計算（宅配便）'!$L57:$Q57))),"")</f>
        <v/>
      </c>
      <c r="N41" s="5" t="str">
        <f t="shared" ca="1" si="4"/>
        <v/>
      </c>
      <c r="O41" s="5" t="str">
        <f ca="1">IFERROR(OFFSET('計算（宅配便）'!$P41,0,(COLUMN()-COLUMN($E41))/(COLUMNS($E41:$G41)-1)*(COLUMNS('計算（宅配便）'!$L57:$Q57))),"")</f>
        <v/>
      </c>
      <c r="P41" s="5" t="str">
        <f t="shared" ca="1" si="5"/>
        <v/>
      </c>
      <c r="Q41" s="5" t="str">
        <f ca="1">IFERROR(OFFSET('計算（宅配便）'!$P41,0,(COLUMN()-COLUMN($E41))/(COLUMNS($E41:$G41)-1)*(COLUMNS('計算（宅配便）'!$L57:$Q57))),"")</f>
        <v/>
      </c>
      <c r="R41" s="5" t="str">
        <f t="shared" ca="1" si="6"/>
        <v/>
      </c>
      <c r="S41" s="5" t="str">
        <f ca="1">IFERROR(OFFSET('計算（宅配便）'!$P41,0,(COLUMN()-COLUMN($E41))/(COLUMNS($E41:$G41)-1)*(COLUMNS('計算（宅配便）'!$L57:$Q57))),"")</f>
        <v/>
      </c>
      <c r="T41" s="5" t="str">
        <f t="shared" ca="1" si="7"/>
        <v/>
      </c>
      <c r="U41" s="5" t="str">
        <f ca="1">IFERROR(OFFSET('計算（宅配便）'!$P41,0,(COLUMN()-COLUMN($E41))/(COLUMNS($E41:$G41)-1)*(COLUMNS('計算（宅配便）'!$L57:$Q57))),"")</f>
        <v/>
      </c>
      <c r="V41" s="5" t="str">
        <f t="shared" ca="1" si="8"/>
        <v/>
      </c>
      <c r="W41" s="5" t="str">
        <f ca="1">IFERROR(OFFSET('計算（宅配便）'!$P41,0,(COLUMN()-COLUMN($E41))/(COLUMNS($E41:$G41)-1)*(COLUMNS('計算（宅配便）'!$L57:$Q57))),"")</f>
        <v/>
      </c>
      <c r="X41" s="5" t="str">
        <f t="shared" ca="1" si="9"/>
        <v/>
      </c>
      <c r="Y41" s="5" t="str">
        <f ca="1">IFERROR(OFFSET('計算（宅配便）'!$P41,0,(COLUMN()-COLUMN($E41))/(COLUMNS($E41:$G41)-1)*(COLUMNS('計算（宅配便）'!$L57:$Q57))),"")</f>
        <v/>
      </c>
      <c r="Z41" s="5" t="str">
        <f t="shared" ca="1" si="10"/>
        <v/>
      </c>
      <c r="AA41" s="5" t="str">
        <f ca="1">IFERROR(OFFSET('計算（宅配便）'!$P41,0,(COLUMN()-COLUMN($E41))/(COLUMNS($E41:$G41)-1)*(COLUMNS('計算（宅配便）'!$L57:$Q57))),"")</f>
        <v/>
      </c>
      <c r="AB41" s="5" t="str">
        <f t="shared" ca="1" si="11"/>
        <v/>
      </c>
    </row>
    <row r="42" spans="1:28">
      <c r="A42" s="6">
        <v>39</v>
      </c>
      <c r="B42" s="158" t="str">
        <f>IF(ISBLANK(サンプル入力!B42),"",サンプル入力!B42)</f>
        <v/>
      </c>
      <c r="C42" s="5" t="str">
        <f>IF(ISBLANK(サンプル入力!C42),"",サンプル入力!C42)</f>
        <v/>
      </c>
      <c r="D42" s="5" t="str">
        <f>IF(ISBLANK(サンプル入力!I42),"",サンプル入力!I42)</f>
        <v/>
      </c>
      <c r="E42" s="5" t="str">
        <f ca="1">IFERROR(OFFSET('計算（宅配便）'!$P42,0,(COLUMN()-COLUMN($E42))/(COLUMNS($E42:$G42)-1)*(COLUMNS('計算（宅配便）'!$L58:$Q58))),"")</f>
        <v/>
      </c>
      <c r="F42" s="5" t="str">
        <f t="shared" ca="1" si="0"/>
        <v/>
      </c>
      <c r="G42" s="5" t="str">
        <f ca="1">IFERROR(OFFSET('計算（宅配便）'!$P42,0,(COLUMN()-COLUMN($E42))/(COLUMNS($E42:$G42)-1)*(COLUMNS('計算（宅配便）'!$L58:$Q58))),"")</f>
        <v/>
      </c>
      <c r="H42" s="5" t="str">
        <f t="shared" ca="1" si="1"/>
        <v/>
      </c>
      <c r="I42" s="5" t="str">
        <f ca="1">IFERROR(OFFSET('計算（宅配便）'!$P42,0,(COLUMN()-COLUMN($E42))/(COLUMNS($E42:$G42)-1)*(COLUMNS('計算（宅配便）'!$L58:$Q58))),"")</f>
        <v/>
      </c>
      <c r="J42" s="5" t="str">
        <f t="shared" ca="1" si="2"/>
        <v/>
      </c>
      <c r="K42" s="5" t="str">
        <f ca="1">IFERROR(OFFSET('計算（宅配便）'!$P42,0,(COLUMN()-COLUMN($E42))/(COLUMNS($E42:$G42)-1)*(COLUMNS('計算（宅配便）'!$L58:$Q58))),"")</f>
        <v/>
      </c>
      <c r="L42" s="5" t="str">
        <f t="shared" ca="1" si="3"/>
        <v/>
      </c>
      <c r="M42" s="5" t="str">
        <f ca="1">IFERROR(OFFSET('計算（宅配便）'!$P42,0,(COLUMN()-COLUMN($E42))/(COLUMNS($E42:$G42)-1)*(COLUMNS('計算（宅配便）'!$L58:$Q58))),"")</f>
        <v/>
      </c>
      <c r="N42" s="5" t="str">
        <f t="shared" ca="1" si="4"/>
        <v/>
      </c>
      <c r="O42" s="5" t="str">
        <f ca="1">IFERROR(OFFSET('計算（宅配便）'!$P42,0,(COLUMN()-COLUMN($E42))/(COLUMNS($E42:$G42)-1)*(COLUMNS('計算（宅配便）'!$L58:$Q58))),"")</f>
        <v/>
      </c>
      <c r="P42" s="5" t="str">
        <f t="shared" ca="1" si="5"/>
        <v/>
      </c>
      <c r="Q42" s="5" t="str">
        <f ca="1">IFERROR(OFFSET('計算（宅配便）'!$P42,0,(COLUMN()-COLUMN($E42))/(COLUMNS($E42:$G42)-1)*(COLUMNS('計算（宅配便）'!$L58:$Q58))),"")</f>
        <v/>
      </c>
      <c r="R42" s="5" t="str">
        <f t="shared" ca="1" si="6"/>
        <v/>
      </c>
      <c r="S42" s="5" t="str">
        <f ca="1">IFERROR(OFFSET('計算（宅配便）'!$P42,0,(COLUMN()-COLUMN($E42))/(COLUMNS($E42:$G42)-1)*(COLUMNS('計算（宅配便）'!$L58:$Q58))),"")</f>
        <v/>
      </c>
      <c r="T42" s="5" t="str">
        <f t="shared" ca="1" si="7"/>
        <v/>
      </c>
      <c r="U42" s="5" t="str">
        <f ca="1">IFERROR(OFFSET('計算（宅配便）'!$P42,0,(COLUMN()-COLUMN($E42))/(COLUMNS($E42:$G42)-1)*(COLUMNS('計算（宅配便）'!$L58:$Q58))),"")</f>
        <v/>
      </c>
      <c r="V42" s="5" t="str">
        <f t="shared" ca="1" si="8"/>
        <v/>
      </c>
      <c r="W42" s="5" t="str">
        <f ca="1">IFERROR(OFFSET('計算（宅配便）'!$P42,0,(COLUMN()-COLUMN($E42))/(COLUMNS($E42:$G42)-1)*(COLUMNS('計算（宅配便）'!$L58:$Q58))),"")</f>
        <v/>
      </c>
      <c r="X42" s="5" t="str">
        <f t="shared" ca="1" si="9"/>
        <v/>
      </c>
      <c r="Y42" s="5" t="str">
        <f ca="1">IFERROR(OFFSET('計算（宅配便）'!$P42,0,(COLUMN()-COLUMN($E42))/(COLUMNS($E42:$G42)-1)*(COLUMNS('計算（宅配便）'!$L58:$Q58))),"")</f>
        <v/>
      </c>
      <c r="Z42" s="5" t="str">
        <f t="shared" ca="1" si="10"/>
        <v/>
      </c>
      <c r="AA42" s="5" t="str">
        <f ca="1">IFERROR(OFFSET('計算（宅配便）'!$P42,0,(COLUMN()-COLUMN($E42))/(COLUMNS($E42:$G42)-1)*(COLUMNS('計算（宅配便）'!$L58:$Q58))),"")</f>
        <v/>
      </c>
      <c r="AB42" s="5" t="str">
        <f t="shared" ca="1" si="11"/>
        <v/>
      </c>
    </row>
    <row r="43" spans="1:28">
      <c r="A43" s="6">
        <v>40</v>
      </c>
      <c r="B43" s="158" t="str">
        <f>IF(ISBLANK(サンプル入力!B43),"",サンプル入力!B43)</f>
        <v/>
      </c>
      <c r="C43" s="5" t="str">
        <f>IF(ISBLANK(サンプル入力!C43),"",サンプル入力!C43)</f>
        <v/>
      </c>
      <c r="D43" s="5" t="str">
        <f>IF(ISBLANK(サンプル入力!I43),"",サンプル入力!I43)</f>
        <v/>
      </c>
      <c r="E43" s="5" t="str">
        <f ca="1">IFERROR(OFFSET('計算（宅配便）'!$P43,0,(COLUMN()-COLUMN($E43))/(COLUMNS($E43:$G43)-1)*(COLUMNS('計算（宅配便）'!$L59:$Q59))),"")</f>
        <v/>
      </c>
      <c r="F43" s="5" t="str">
        <f t="shared" ca="1" si="0"/>
        <v/>
      </c>
      <c r="G43" s="5" t="str">
        <f ca="1">IFERROR(OFFSET('計算（宅配便）'!$P43,0,(COLUMN()-COLUMN($E43))/(COLUMNS($E43:$G43)-1)*(COLUMNS('計算（宅配便）'!$L59:$Q59))),"")</f>
        <v/>
      </c>
      <c r="H43" s="5" t="str">
        <f t="shared" ca="1" si="1"/>
        <v/>
      </c>
      <c r="I43" s="5" t="str">
        <f ca="1">IFERROR(OFFSET('計算（宅配便）'!$P43,0,(COLUMN()-COLUMN($E43))/(COLUMNS($E43:$G43)-1)*(COLUMNS('計算（宅配便）'!$L59:$Q59))),"")</f>
        <v/>
      </c>
      <c r="J43" s="5" t="str">
        <f t="shared" ca="1" si="2"/>
        <v/>
      </c>
      <c r="K43" s="5" t="str">
        <f ca="1">IFERROR(OFFSET('計算（宅配便）'!$P43,0,(COLUMN()-COLUMN($E43))/(COLUMNS($E43:$G43)-1)*(COLUMNS('計算（宅配便）'!$L59:$Q59))),"")</f>
        <v/>
      </c>
      <c r="L43" s="5" t="str">
        <f t="shared" ca="1" si="3"/>
        <v/>
      </c>
      <c r="M43" s="5" t="str">
        <f ca="1">IFERROR(OFFSET('計算（宅配便）'!$P43,0,(COLUMN()-COLUMN($E43))/(COLUMNS($E43:$G43)-1)*(COLUMNS('計算（宅配便）'!$L59:$Q59))),"")</f>
        <v/>
      </c>
      <c r="N43" s="5" t="str">
        <f t="shared" ca="1" si="4"/>
        <v/>
      </c>
      <c r="O43" s="5" t="str">
        <f ca="1">IFERROR(OFFSET('計算（宅配便）'!$P43,0,(COLUMN()-COLUMN($E43))/(COLUMNS($E43:$G43)-1)*(COLUMNS('計算（宅配便）'!$L59:$Q59))),"")</f>
        <v/>
      </c>
      <c r="P43" s="5" t="str">
        <f t="shared" ca="1" si="5"/>
        <v/>
      </c>
      <c r="Q43" s="5" t="str">
        <f ca="1">IFERROR(OFFSET('計算（宅配便）'!$P43,0,(COLUMN()-COLUMN($E43))/(COLUMNS($E43:$G43)-1)*(COLUMNS('計算（宅配便）'!$L59:$Q59))),"")</f>
        <v/>
      </c>
      <c r="R43" s="5" t="str">
        <f t="shared" ca="1" si="6"/>
        <v/>
      </c>
      <c r="S43" s="5" t="str">
        <f ca="1">IFERROR(OFFSET('計算（宅配便）'!$P43,0,(COLUMN()-COLUMN($E43))/(COLUMNS($E43:$G43)-1)*(COLUMNS('計算（宅配便）'!$L59:$Q59))),"")</f>
        <v/>
      </c>
      <c r="T43" s="5" t="str">
        <f t="shared" ca="1" si="7"/>
        <v/>
      </c>
      <c r="U43" s="5" t="str">
        <f ca="1">IFERROR(OFFSET('計算（宅配便）'!$P43,0,(COLUMN()-COLUMN($E43))/(COLUMNS($E43:$G43)-1)*(COLUMNS('計算（宅配便）'!$L59:$Q59))),"")</f>
        <v/>
      </c>
      <c r="V43" s="5" t="str">
        <f t="shared" ca="1" si="8"/>
        <v/>
      </c>
      <c r="W43" s="5" t="str">
        <f ca="1">IFERROR(OFFSET('計算（宅配便）'!$P43,0,(COLUMN()-COLUMN($E43))/(COLUMNS($E43:$G43)-1)*(COLUMNS('計算（宅配便）'!$L59:$Q59))),"")</f>
        <v/>
      </c>
      <c r="X43" s="5" t="str">
        <f t="shared" ca="1" si="9"/>
        <v/>
      </c>
      <c r="Y43" s="5" t="str">
        <f ca="1">IFERROR(OFFSET('計算（宅配便）'!$P43,0,(COLUMN()-COLUMN($E43))/(COLUMNS($E43:$G43)-1)*(COLUMNS('計算（宅配便）'!$L59:$Q59))),"")</f>
        <v/>
      </c>
      <c r="Z43" s="5" t="str">
        <f t="shared" ca="1" si="10"/>
        <v/>
      </c>
      <c r="AA43" s="5" t="str">
        <f ca="1">IFERROR(OFFSET('計算（宅配便）'!$P43,0,(COLUMN()-COLUMN($E43))/(COLUMNS($E43:$G43)-1)*(COLUMNS('計算（宅配便）'!$L59:$Q59))),"")</f>
        <v/>
      </c>
      <c r="AB43" s="5" t="str">
        <f t="shared" ca="1" si="11"/>
        <v/>
      </c>
    </row>
    <row r="44" spans="1:28">
      <c r="A44" s="6">
        <v>41</v>
      </c>
      <c r="B44" s="158" t="str">
        <f>IF(ISBLANK(サンプル入力!B44),"",サンプル入力!B44)</f>
        <v/>
      </c>
      <c r="C44" s="5" t="str">
        <f>IF(ISBLANK(サンプル入力!C44),"",サンプル入力!C44)</f>
        <v/>
      </c>
      <c r="D44" s="5" t="str">
        <f>IF(ISBLANK(サンプル入力!I44),"",サンプル入力!I44)</f>
        <v/>
      </c>
      <c r="E44" s="5" t="str">
        <f ca="1">IFERROR(OFFSET('計算（宅配便）'!$P44,0,(COLUMN()-COLUMN($E44))/(COLUMNS($E44:$G44)-1)*(COLUMNS('計算（宅配便）'!$L60:$Q60))),"")</f>
        <v/>
      </c>
      <c r="F44" s="5" t="str">
        <f t="shared" ca="1" si="0"/>
        <v/>
      </c>
      <c r="G44" s="5" t="str">
        <f ca="1">IFERROR(OFFSET('計算（宅配便）'!$P44,0,(COLUMN()-COLUMN($E44))/(COLUMNS($E44:$G44)-1)*(COLUMNS('計算（宅配便）'!$L60:$Q60))),"")</f>
        <v/>
      </c>
      <c r="H44" s="5" t="str">
        <f t="shared" ca="1" si="1"/>
        <v/>
      </c>
      <c r="I44" s="5" t="str">
        <f ca="1">IFERROR(OFFSET('計算（宅配便）'!$P44,0,(COLUMN()-COLUMN($E44))/(COLUMNS($E44:$G44)-1)*(COLUMNS('計算（宅配便）'!$L60:$Q60))),"")</f>
        <v/>
      </c>
      <c r="J44" s="5" t="str">
        <f t="shared" ca="1" si="2"/>
        <v/>
      </c>
      <c r="K44" s="5" t="str">
        <f ca="1">IFERROR(OFFSET('計算（宅配便）'!$P44,0,(COLUMN()-COLUMN($E44))/(COLUMNS($E44:$G44)-1)*(COLUMNS('計算（宅配便）'!$L60:$Q60))),"")</f>
        <v/>
      </c>
      <c r="L44" s="5" t="str">
        <f t="shared" ca="1" si="3"/>
        <v/>
      </c>
      <c r="M44" s="5" t="str">
        <f ca="1">IFERROR(OFFSET('計算（宅配便）'!$P44,0,(COLUMN()-COLUMN($E44))/(COLUMNS($E44:$G44)-1)*(COLUMNS('計算（宅配便）'!$L60:$Q60))),"")</f>
        <v/>
      </c>
      <c r="N44" s="5" t="str">
        <f t="shared" ca="1" si="4"/>
        <v/>
      </c>
      <c r="O44" s="5" t="str">
        <f ca="1">IFERROR(OFFSET('計算（宅配便）'!$P44,0,(COLUMN()-COLUMN($E44))/(COLUMNS($E44:$G44)-1)*(COLUMNS('計算（宅配便）'!$L60:$Q60))),"")</f>
        <v/>
      </c>
      <c r="P44" s="5" t="str">
        <f t="shared" ca="1" si="5"/>
        <v/>
      </c>
      <c r="Q44" s="5" t="str">
        <f ca="1">IFERROR(OFFSET('計算（宅配便）'!$P44,0,(COLUMN()-COLUMN($E44))/(COLUMNS($E44:$G44)-1)*(COLUMNS('計算（宅配便）'!$L60:$Q60))),"")</f>
        <v/>
      </c>
      <c r="R44" s="5" t="str">
        <f t="shared" ca="1" si="6"/>
        <v/>
      </c>
      <c r="S44" s="5" t="str">
        <f ca="1">IFERROR(OFFSET('計算（宅配便）'!$P44,0,(COLUMN()-COLUMN($E44))/(COLUMNS($E44:$G44)-1)*(COLUMNS('計算（宅配便）'!$L60:$Q60))),"")</f>
        <v/>
      </c>
      <c r="T44" s="5" t="str">
        <f t="shared" ca="1" si="7"/>
        <v/>
      </c>
      <c r="U44" s="5" t="str">
        <f ca="1">IFERROR(OFFSET('計算（宅配便）'!$P44,0,(COLUMN()-COLUMN($E44))/(COLUMNS($E44:$G44)-1)*(COLUMNS('計算（宅配便）'!$L60:$Q60))),"")</f>
        <v/>
      </c>
      <c r="V44" s="5" t="str">
        <f t="shared" ca="1" si="8"/>
        <v/>
      </c>
      <c r="W44" s="5" t="str">
        <f ca="1">IFERROR(OFFSET('計算（宅配便）'!$P44,0,(COLUMN()-COLUMN($E44))/(COLUMNS($E44:$G44)-1)*(COLUMNS('計算（宅配便）'!$L60:$Q60))),"")</f>
        <v/>
      </c>
      <c r="X44" s="5" t="str">
        <f t="shared" ca="1" si="9"/>
        <v/>
      </c>
      <c r="Y44" s="5" t="str">
        <f ca="1">IFERROR(OFFSET('計算（宅配便）'!$P44,0,(COLUMN()-COLUMN($E44))/(COLUMNS($E44:$G44)-1)*(COLUMNS('計算（宅配便）'!$L60:$Q60))),"")</f>
        <v/>
      </c>
      <c r="Z44" s="5" t="str">
        <f t="shared" ca="1" si="10"/>
        <v/>
      </c>
      <c r="AA44" s="5" t="str">
        <f ca="1">IFERROR(OFFSET('計算（宅配便）'!$P44,0,(COLUMN()-COLUMN($E44))/(COLUMNS($E44:$G44)-1)*(COLUMNS('計算（宅配便）'!$L60:$Q60))),"")</f>
        <v/>
      </c>
      <c r="AB44" s="5" t="str">
        <f t="shared" ca="1" si="11"/>
        <v/>
      </c>
    </row>
    <row r="45" spans="1:28">
      <c r="A45" s="6">
        <v>42</v>
      </c>
      <c r="B45" s="158" t="str">
        <f>IF(ISBLANK(サンプル入力!B45),"",サンプル入力!B45)</f>
        <v/>
      </c>
      <c r="C45" s="5" t="str">
        <f>IF(ISBLANK(サンプル入力!C45),"",サンプル入力!C45)</f>
        <v/>
      </c>
      <c r="D45" s="5" t="str">
        <f>IF(ISBLANK(サンプル入力!I45),"",サンプル入力!I45)</f>
        <v/>
      </c>
      <c r="E45" s="5" t="str">
        <f ca="1">IFERROR(OFFSET('計算（宅配便）'!$P45,0,(COLUMN()-COLUMN($E45))/(COLUMNS($E45:$G45)-1)*(COLUMNS('計算（宅配便）'!$L61:$Q61))),"")</f>
        <v/>
      </c>
      <c r="F45" s="5" t="str">
        <f t="shared" ca="1" si="0"/>
        <v/>
      </c>
      <c r="G45" s="5" t="str">
        <f ca="1">IFERROR(OFFSET('計算（宅配便）'!$P45,0,(COLUMN()-COLUMN($E45))/(COLUMNS($E45:$G45)-1)*(COLUMNS('計算（宅配便）'!$L61:$Q61))),"")</f>
        <v/>
      </c>
      <c r="H45" s="5" t="str">
        <f t="shared" ca="1" si="1"/>
        <v/>
      </c>
      <c r="I45" s="5" t="str">
        <f ca="1">IFERROR(OFFSET('計算（宅配便）'!$P45,0,(COLUMN()-COLUMN($E45))/(COLUMNS($E45:$G45)-1)*(COLUMNS('計算（宅配便）'!$L61:$Q61))),"")</f>
        <v/>
      </c>
      <c r="J45" s="5" t="str">
        <f t="shared" ca="1" si="2"/>
        <v/>
      </c>
      <c r="K45" s="5" t="str">
        <f ca="1">IFERROR(OFFSET('計算（宅配便）'!$P45,0,(COLUMN()-COLUMN($E45))/(COLUMNS($E45:$G45)-1)*(COLUMNS('計算（宅配便）'!$L61:$Q61))),"")</f>
        <v/>
      </c>
      <c r="L45" s="5" t="str">
        <f t="shared" ca="1" si="3"/>
        <v/>
      </c>
      <c r="M45" s="5" t="str">
        <f ca="1">IFERROR(OFFSET('計算（宅配便）'!$P45,0,(COLUMN()-COLUMN($E45))/(COLUMNS($E45:$G45)-1)*(COLUMNS('計算（宅配便）'!$L61:$Q61))),"")</f>
        <v/>
      </c>
      <c r="N45" s="5" t="str">
        <f t="shared" ca="1" si="4"/>
        <v/>
      </c>
      <c r="O45" s="5" t="str">
        <f ca="1">IFERROR(OFFSET('計算（宅配便）'!$P45,0,(COLUMN()-COLUMN($E45))/(COLUMNS($E45:$G45)-1)*(COLUMNS('計算（宅配便）'!$L61:$Q61))),"")</f>
        <v/>
      </c>
      <c r="P45" s="5" t="str">
        <f t="shared" ca="1" si="5"/>
        <v/>
      </c>
      <c r="Q45" s="5" t="str">
        <f ca="1">IFERROR(OFFSET('計算（宅配便）'!$P45,0,(COLUMN()-COLUMN($E45))/(COLUMNS($E45:$G45)-1)*(COLUMNS('計算（宅配便）'!$L61:$Q61))),"")</f>
        <v/>
      </c>
      <c r="R45" s="5" t="str">
        <f t="shared" ca="1" si="6"/>
        <v/>
      </c>
      <c r="S45" s="5" t="str">
        <f ca="1">IFERROR(OFFSET('計算（宅配便）'!$P45,0,(COLUMN()-COLUMN($E45))/(COLUMNS($E45:$G45)-1)*(COLUMNS('計算（宅配便）'!$L61:$Q61))),"")</f>
        <v/>
      </c>
      <c r="T45" s="5" t="str">
        <f t="shared" ca="1" si="7"/>
        <v/>
      </c>
      <c r="U45" s="5" t="str">
        <f ca="1">IFERROR(OFFSET('計算（宅配便）'!$P45,0,(COLUMN()-COLUMN($E45))/(COLUMNS($E45:$G45)-1)*(COLUMNS('計算（宅配便）'!$L61:$Q61))),"")</f>
        <v/>
      </c>
      <c r="V45" s="5" t="str">
        <f t="shared" ca="1" si="8"/>
        <v/>
      </c>
      <c r="W45" s="5" t="str">
        <f ca="1">IFERROR(OFFSET('計算（宅配便）'!$P45,0,(COLUMN()-COLUMN($E45))/(COLUMNS($E45:$G45)-1)*(COLUMNS('計算（宅配便）'!$L61:$Q61))),"")</f>
        <v/>
      </c>
      <c r="X45" s="5" t="str">
        <f t="shared" ca="1" si="9"/>
        <v/>
      </c>
      <c r="Y45" s="5" t="str">
        <f ca="1">IFERROR(OFFSET('計算（宅配便）'!$P45,0,(COLUMN()-COLUMN($E45))/(COLUMNS($E45:$G45)-1)*(COLUMNS('計算（宅配便）'!$L61:$Q61))),"")</f>
        <v/>
      </c>
      <c r="Z45" s="5" t="str">
        <f t="shared" ca="1" si="10"/>
        <v/>
      </c>
      <c r="AA45" s="5" t="str">
        <f ca="1">IFERROR(OFFSET('計算（宅配便）'!$P45,0,(COLUMN()-COLUMN($E45))/(COLUMNS($E45:$G45)-1)*(COLUMNS('計算（宅配便）'!$L61:$Q61))),"")</f>
        <v/>
      </c>
      <c r="AB45" s="5" t="str">
        <f t="shared" ca="1" si="11"/>
        <v/>
      </c>
    </row>
    <row r="46" spans="1:28">
      <c r="A46" s="6">
        <v>43</v>
      </c>
      <c r="B46" s="158" t="str">
        <f>IF(ISBLANK(サンプル入力!B46),"",サンプル入力!B46)</f>
        <v/>
      </c>
      <c r="C46" s="5" t="str">
        <f>IF(ISBLANK(サンプル入力!C46),"",サンプル入力!C46)</f>
        <v/>
      </c>
      <c r="D46" s="5" t="str">
        <f>IF(ISBLANK(サンプル入力!I46),"",サンプル入力!I46)</f>
        <v/>
      </c>
      <c r="E46" s="5" t="str">
        <f ca="1">IFERROR(OFFSET('計算（宅配便）'!$P46,0,(COLUMN()-COLUMN($E46))/(COLUMNS($E46:$G46)-1)*(COLUMNS('計算（宅配便）'!$L62:$Q62))),"")</f>
        <v/>
      </c>
      <c r="F46" s="5" t="str">
        <f t="shared" ca="1" si="0"/>
        <v/>
      </c>
      <c r="G46" s="5" t="str">
        <f ca="1">IFERROR(OFFSET('計算（宅配便）'!$P46,0,(COLUMN()-COLUMN($E46))/(COLUMNS($E46:$G46)-1)*(COLUMNS('計算（宅配便）'!$L62:$Q62))),"")</f>
        <v/>
      </c>
      <c r="H46" s="5" t="str">
        <f t="shared" ca="1" si="1"/>
        <v/>
      </c>
      <c r="I46" s="5" t="str">
        <f ca="1">IFERROR(OFFSET('計算（宅配便）'!$P46,0,(COLUMN()-COLUMN($E46))/(COLUMNS($E46:$G46)-1)*(COLUMNS('計算（宅配便）'!$L62:$Q62))),"")</f>
        <v/>
      </c>
      <c r="J46" s="5" t="str">
        <f t="shared" ca="1" si="2"/>
        <v/>
      </c>
      <c r="K46" s="5" t="str">
        <f ca="1">IFERROR(OFFSET('計算（宅配便）'!$P46,0,(COLUMN()-COLUMN($E46))/(COLUMNS($E46:$G46)-1)*(COLUMNS('計算（宅配便）'!$L62:$Q62))),"")</f>
        <v/>
      </c>
      <c r="L46" s="5" t="str">
        <f t="shared" ca="1" si="3"/>
        <v/>
      </c>
      <c r="M46" s="5" t="str">
        <f ca="1">IFERROR(OFFSET('計算（宅配便）'!$P46,0,(COLUMN()-COLUMN($E46))/(COLUMNS($E46:$G46)-1)*(COLUMNS('計算（宅配便）'!$L62:$Q62))),"")</f>
        <v/>
      </c>
      <c r="N46" s="5" t="str">
        <f t="shared" ca="1" si="4"/>
        <v/>
      </c>
      <c r="O46" s="5" t="str">
        <f ca="1">IFERROR(OFFSET('計算（宅配便）'!$P46,0,(COLUMN()-COLUMN($E46))/(COLUMNS($E46:$G46)-1)*(COLUMNS('計算（宅配便）'!$L62:$Q62))),"")</f>
        <v/>
      </c>
      <c r="P46" s="5" t="str">
        <f t="shared" ca="1" si="5"/>
        <v/>
      </c>
      <c r="Q46" s="5" t="str">
        <f ca="1">IFERROR(OFFSET('計算（宅配便）'!$P46,0,(COLUMN()-COLUMN($E46))/(COLUMNS($E46:$G46)-1)*(COLUMNS('計算（宅配便）'!$L62:$Q62))),"")</f>
        <v/>
      </c>
      <c r="R46" s="5" t="str">
        <f t="shared" ca="1" si="6"/>
        <v/>
      </c>
      <c r="S46" s="5" t="str">
        <f ca="1">IFERROR(OFFSET('計算（宅配便）'!$P46,0,(COLUMN()-COLUMN($E46))/(COLUMNS($E46:$G46)-1)*(COLUMNS('計算（宅配便）'!$L62:$Q62))),"")</f>
        <v/>
      </c>
      <c r="T46" s="5" t="str">
        <f t="shared" ca="1" si="7"/>
        <v/>
      </c>
      <c r="U46" s="5" t="str">
        <f ca="1">IFERROR(OFFSET('計算（宅配便）'!$P46,0,(COLUMN()-COLUMN($E46))/(COLUMNS($E46:$G46)-1)*(COLUMNS('計算（宅配便）'!$L62:$Q62))),"")</f>
        <v/>
      </c>
      <c r="V46" s="5" t="str">
        <f t="shared" ca="1" si="8"/>
        <v/>
      </c>
      <c r="W46" s="5" t="str">
        <f ca="1">IFERROR(OFFSET('計算（宅配便）'!$P46,0,(COLUMN()-COLUMN($E46))/(COLUMNS($E46:$G46)-1)*(COLUMNS('計算（宅配便）'!$L62:$Q62))),"")</f>
        <v/>
      </c>
      <c r="X46" s="5" t="str">
        <f t="shared" ca="1" si="9"/>
        <v/>
      </c>
      <c r="Y46" s="5" t="str">
        <f ca="1">IFERROR(OFFSET('計算（宅配便）'!$P46,0,(COLUMN()-COLUMN($E46))/(COLUMNS($E46:$G46)-1)*(COLUMNS('計算（宅配便）'!$L62:$Q62))),"")</f>
        <v/>
      </c>
      <c r="Z46" s="5" t="str">
        <f t="shared" ca="1" si="10"/>
        <v/>
      </c>
      <c r="AA46" s="5" t="str">
        <f ca="1">IFERROR(OFFSET('計算（宅配便）'!$P46,0,(COLUMN()-COLUMN($E46))/(COLUMNS($E46:$G46)-1)*(COLUMNS('計算（宅配便）'!$L62:$Q62))),"")</f>
        <v/>
      </c>
      <c r="AB46" s="5" t="str">
        <f t="shared" ca="1" si="11"/>
        <v/>
      </c>
    </row>
    <row r="47" spans="1:28">
      <c r="A47" s="6">
        <v>44</v>
      </c>
      <c r="B47" s="158" t="str">
        <f>IF(ISBLANK(サンプル入力!B47),"",サンプル入力!B47)</f>
        <v/>
      </c>
      <c r="C47" s="5" t="str">
        <f>IF(ISBLANK(サンプル入力!C47),"",サンプル入力!C47)</f>
        <v/>
      </c>
      <c r="D47" s="5" t="str">
        <f>IF(ISBLANK(サンプル入力!I47),"",サンプル入力!I47)</f>
        <v/>
      </c>
      <c r="E47" s="5" t="str">
        <f ca="1">IFERROR(OFFSET('計算（宅配便）'!$P47,0,(COLUMN()-COLUMN($E47))/(COLUMNS($E47:$G47)-1)*(COLUMNS('計算（宅配便）'!$L63:$Q63))),"")</f>
        <v/>
      </c>
      <c r="F47" s="5" t="str">
        <f t="shared" ca="1" si="0"/>
        <v/>
      </c>
      <c r="G47" s="5" t="str">
        <f ca="1">IFERROR(OFFSET('計算（宅配便）'!$P47,0,(COLUMN()-COLUMN($E47))/(COLUMNS($E47:$G47)-1)*(COLUMNS('計算（宅配便）'!$L63:$Q63))),"")</f>
        <v/>
      </c>
      <c r="H47" s="5" t="str">
        <f t="shared" ca="1" si="1"/>
        <v/>
      </c>
      <c r="I47" s="5" t="str">
        <f ca="1">IFERROR(OFFSET('計算（宅配便）'!$P47,0,(COLUMN()-COLUMN($E47))/(COLUMNS($E47:$G47)-1)*(COLUMNS('計算（宅配便）'!$L63:$Q63))),"")</f>
        <v/>
      </c>
      <c r="J47" s="5" t="str">
        <f t="shared" ca="1" si="2"/>
        <v/>
      </c>
      <c r="K47" s="5" t="str">
        <f ca="1">IFERROR(OFFSET('計算（宅配便）'!$P47,0,(COLUMN()-COLUMN($E47))/(COLUMNS($E47:$G47)-1)*(COLUMNS('計算（宅配便）'!$L63:$Q63))),"")</f>
        <v/>
      </c>
      <c r="L47" s="5" t="str">
        <f t="shared" ca="1" si="3"/>
        <v/>
      </c>
      <c r="M47" s="5" t="str">
        <f ca="1">IFERROR(OFFSET('計算（宅配便）'!$P47,0,(COLUMN()-COLUMN($E47))/(COLUMNS($E47:$G47)-1)*(COLUMNS('計算（宅配便）'!$L63:$Q63))),"")</f>
        <v/>
      </c>
      <c r="N47" s="5" t="str">
        <f t="shared" ca="1" si="4"/>
        <v/>
      </c>
      <c r="O47" s="5" t="str">
        <f ca="1">IFERROR(OFFSET('計算（宅配便）'!$P47,0,(COLUMN()-COLUMN($E47))/(COLUMNS($E47:$G47)-1)*(COLUMNS('計算（宅配便）'!$L63:$Q63))),"")</f>
        <v/>
      </c>
      <c r="P47" s="5" t="str">
        <f t="shared" ca="1" si="5"/>
        <v/>
      </c>
      <c r="Q47" s="5" t="str">
        <f ca="1">IFERROR(OFFSET('計算（宅配便）'!$P47,0,(COLUMN()-COLUMN($E47))/(COLUMNS($E47:$G47)-1)*(COLUMNS('計算（宅配便）'!$L63:$Q63))),"")</f>
        <v/>
      </c>
      <c r="R47" s="5" t="str">
        <f t="shared" ca="1" si="6"/>
        <v/>
      </c>
      <c r="S47" s="5" t="str">
        <f ca="1">IFERROR(OFFSET('計算（宅配便）'!$P47,0,(COLUMN()-COLUMN($E47))/(COLUMNS($E47:$G47)-1)*(COLUMNS('計算（宅配便）'!$L63:$Q63))),"")</f>
        <v/>
      </c>
      <c r="T47" s="5" t="str">
        <f t="shared" ca="1" si="7"/>
        <v/>
      </c>
      <c r="U47" s="5" t="str">
        <f ca="1">IFERROR(OFFSET('計算（宅配便）'!$P47,0,(COLUMN()-COLUMN($E47))/(COLUMNS($E47:$G47)-1)*(COLUMNS('計算（宅配便）'!$L63:$Q63))),"")</f>
        <v/>
      </c>
      <c r="V47" s="5" t="str">
        <f t="shared" ca="1" si="8"/>
        <v/>
      </c>
      <c r="W47" s="5" t="str">
        <f ca="1">IFERROR(OFFSET('計算（宅配便）'!$P47,0,(COLUMN()-COLUMN($E47))/(COLUMNS($E47:$G47)-1)*(COLUMNS('計算（宅配便）'!$L63:$Q63))),"")</f>
        <v/>
      </c>
      <c r="X47" s="5" t="str">
        <f t="shared" ca="1" si="9"/>
        <v/>
      </c>
      <c r="Y47" s="5" t="str">
        <f ca="1">IFERROR(OFFSET('計算（宅配便）'!$P47,0,(COLUMN()-COLUMN($E47))/(COLUMNS($E47:$G47)-1)*(COLUMNS('計算（宅配便）'!$L63:$Q63))),"")</f>
        <v/>
      </c>
      <c r="Z47" s="5" t="str">
        <f t="shared" ca="1" si="10"/>
        <v/>
      </c>
      <c r="AA47" s="5" t="str">
        <f ca="1">IFERROR(OFFSET('計算（宅配便）'!$P47,0,(COLUMN()-COLUMN($E47))/(COLUMNS($E47:$G47)-1)*(COLUMNS('計算（宅配便）'!$L63:$Q63))),"")</f>
        <v/>
      </c>
      <c r="AB47" s="5" t="str">
        <f t="shared" ca="1" si="11"/>
        <v/>
      </c>
    </row>
    <row r="48" spans="1:28">
      <c r="A48" s="6">
        <v>45</v>
      </c>
      <c r="B48" s="158" t="str">
        <f>IF(ISBLANK(サンプル入力!B48),"",サンプル入力!B48)</f>
        <v/>
      </c>
      <c r="C48" s="5" t="str">
        <f>IF(ISBLANK(サンプル入力!C48),"",サンプル入力!C48)</f>
        <v/>
      </c>
      <c r="D48" s="5" t="str">
        <f>IF(ISBLANK(サンプル入力!I48),"",サンプル入力!I48)</f>
        <v/>
      </c>
      <c r="E48" s="5" t="str">
        <f ca="1">IFERROR(OFFSET('計算（宅配便）'!$P48,0,(COLUMN()-COLUMN($E48))/(COLUMNS($E48:$G48)-1)*(COLUMNS('計算（宅配便）'!$L64:$Q64))),"")</f>
        <v/>
      </c>
      <c r="F48" s="5" t="str">
        <f t="shared" ca="1" si="0"/>
        <v/>
      </c>
      <c r="G48" s="5" t="str">
        <f ca="1">IFERROR(OFFSET('計算（宅配便）'!$P48,0,(COLUMN()-COLUMN($E48))/(COLUMNS($E48:$G48)-1)*(COLUMNS('計算（宅配便）'!$L64:$Q64))),"")</f>
        <v/>
      </c>
      <c r="H48" s="5" t="str">
        <f t="shared" ca="1" si="1"/>
        <v/>
      </c>
      <c r="I48" s="5" t="str">
        <f ca="1">IFERROR(OFFSET('計算（宅配便）'!$P48,0,(COLUMN()-COLUMN($E48))/(COLUMNS($E48:$G48)-1)*(COLUMNS('計算（宅配便）'!$L64:$Q64))),"")</f>
        <v/>
      </c>
      <c r="J48" s="5" t="str">
        <f t="shared" ca="1" si="2"/>
        <v/>
      </c>
      <c r="K48" s="5" t="str">
        <f ca="1">IFERROR(OFFSET('計算（宅配便）'!$P48,0,(COLUMN()-COLUMN($E48))/(COLUMNS($E48:$G48)-1)*(COLUMNS('計算（宅配便）'!$L64:$Q64))),"")</f>
        <v/>
      </c>
      <c r="L48" s="5" t="str">
        <f t="shared" ca="1" si="3"/>
        <v/>
      </c>
      <c r="M48" s="5" t="str">
        <f ca="1">IFERROR(OFFSET('計算（宅配便）'!$P48,0,(COLUMN()-COLUMN($E48))/(COLUMNS($E48:$G48)-1)*(COLUMNS('計算（宅配便）'!$L64:$Q64))),"")</f>
        <v/>
      </c>
      <c r="N48" s="5" t="str">
        <f t="shared" ca="1" si="4"/>
        <v/>
      </c>
      <c r="O48" s="5" t="str">
        <f ca="1">IFERROR(OFFSET('計算（宅配便）'!$P48,0,(COLUMN()-COLUMN($E48))/(COLUMNS($E48:$G48)-1)*(COLUMNS('計算（宅配便）'!$L64:$Q64))),"")</f>
        <v/>
      </c>
      <c r="P48" s="5" t="str">
        <f t="shared" ca="1" si="5"/>
        <v/>
      </c>
      <c r="Q48" s="5" t="str">
        <f ca="1">IFERROR(OFFSET('計算（宅配便）'!$P48,0,(COLUMN()-COLUMN($E48))/(COLUMNS($E48:$G48)-1)*(COLUMNS('計算（宅配便）'!$L64:$Q64))),"")</f>
        <v/>
      </c>
      <c r="R48" s="5" t="str">
        <f t="shared" ca="1" si="6"/>
        <v/>
      </c>
      <c r="S48" s="5" t="str">
        <f ca="1">IFERROR(OFFSET('計算（宅配便）'!$P48,0,(COLUMN()-COLUMN($E48))/(COLUMNS($E48:$G48)-1)*(COLUMNS('計算（宅配便）'!$L64:$Q64))),"")</f>
        <v/>
      </c>
      <c r="T48" s="5" t="str">
        <f t="shared" ca="1" si="7"/>
        <v/>
      </c>
      <c r="U48" s="5" t="str">
        <f ca="1">IFERROR(OFFSET('計算（宅配便）'!$P48,0,(COLUMN()-COLUMN($E48))/(COLUMNS($E48:$G48)-1)*(COLUMNS('計算（宅配便）'!$L64:$Q64))),"")</f>
        <v/>
      </c>
      <c r="V48" s="5" t="str">
        <f t="shared" ca="1" si="8"/>
        <v/>
      </c>
      <c r="W48" s="5" t="str">
        <f ca="1">IFERROR(OFFSET('計算（宅配便）'!$P48,0,(COLUMN()-COLUMN($E48))/(COLUMNS($E48:$G48)-1)*(COLUMNS('計算（宅配便）'!$L64:$Q64))),"")</f>
        <v/>
      </c>
      <c r="X48" s="5" t="str">
        <f t="shared" ca="1" si="9"/>
        <v/>
      </c>
      <c r="Y48" s="5" t="str">
        <f ca="1">IFERROR(OFFSET('計算（宅配便）'!$P48,0,(COLUMN()-COLUMN($E48))/(COLUMNS($E48:$G48)-1)*(COLUMNS('計算（宅配便）'!$L64:$Q64))),"")</f>
        <v/>
      </c>
      <c r="Z48" s="5" t="str">
        <f t="shared" ca="1" si="10"/>
        <v/>
      </c>
      <c r="AA48" s="5" t="str">
        <f ca="1">IFERROR(OFFSET('計算（宅配便）'!$P48,0,(COLUMN()-COLUMN($E48))/(COLUMNS($E48:$G48)-1)*(COLUMNS('計算（宅配便）'!$L64:$Q64))),"")</f>
        <v/>
      </c>
      <c r="AB48" s="5" t="str">
        <f t="shared" ca="1" si="11"/>
        <v/>
      </c>
    </row>
    <row r="49" spans="1:28">
      <c r="A49" s="6">
        <v>46</v>
      </c>
      <c r="B49" s="158" t="str">
        <f>IF(ISBLANK(サンプル入力!B49),"",サンプル入力!B49)</f>
        <v/>
      </c>
      <c r="C49" s="5" t="str">
        <f>IF(ISBLANK(サンプル入力!C49),"",サンプル入力!C49)</f>
        <v/>
      </c>
      <c r="D49" s="5" t="str">
        <f>IF(ISBLANK(サンプル入力!I49),"",サンプル入力!I49)</f>
        <v/>
      </c>
      <c r="E49" s="5" t="str">
        <f ca="1">IFERROR(OFFSET('計算（宅配便）'!$P49,0,(COLUMN()-COLUMN($E49))/(COLUMNS($E49:$G49)-1)*(COLUMNS('計算（宅配便）'!$L65:$Q65))),"")</f>
        <v/>
      </c>
      <c r="F49" s="5" t="str">
        <f t="shared" ca="1" si="0"/>
        <v/>
      </c>
      <c r="G49" s="5" t="str">
        <f ca="1">IFERROR(OFFSET('計算（宅配便）'!$P49,0,(COLUMN()-COLUMN($E49))/(COLUMNS($E49:$G49)-1)*(COLUMNS('計算（宅配便）'!$L65:$Q65))),"")</f>
        <v/>
      </c>
      <c r="H49" s="5" t="str">
        <f t="shared" ca="1" si="1"/>
        <v/>
      </c>
      <c r="I49" s="5" t="str">
        <f ca="1">IFERROR(OFFSET('計算（宅配便）'!$P49,0,(COLUMN()-COLUMN($E49))/(COLUMNS($E49:$G49)-1)*(COLUMNS('計算（宅配便）'!$L65:$Q65))),"")</f>
        <v/>
      </c>
      <c r="J49" s="5" t="str">
        <f t="shared" ca="1" si="2"/>
        <v/>
      </c>
      <c r="K49" s="5" t="str">
        <f ca="1">IFERROR(OFFSET('計算（宅配便）'!$P49,0,(COLUMN()-COLUMN($E49))/(COLUMNS($E49:$G49)-1)*(COLUMNS('計算（宅配便）'!$L65:$Q65))),"")</f>
        <v/>
      </c>
      <c r="L49" s="5" t="str">
        <f t="shared" ca="1" si="3"/>
        <v/>
      </c>
      <c r="M49" s="5" t="str">
        <f ca="1">IFERROR(OFFSET('計算（宅配便）'!$P49,0,(COLUMN()-COLUMN($E49))/(COLUMNS($E49:$G49)-1)*(COLUMNS('計算（宅配便）'!$L65:$Q65))),"")</f>
        <v/>
      </c>
      <c r="N49" s="5" t="str">
        <f t="shared" ca="1" si="4"/>
        <v/>
      </c>
      <c r="O49" s="5" t="str">
        <f ca="1">IFERROR(OFFSET('計算（宅配便）'!$P49,0,(COLUMN()-COLUMN($E49))/(COLUMNS($E49:$G49)-1)*(COLUMNS('計算（宅配便）'!$L65:$Q65))),"")</f>
        <v/>
      </c>
      <c r="P49" s="5" t="str">
        <f t="shared" ca="1" si="5"/>
        <v/>
      </c>
      <c r="Q49" s="5" t="str">
        <f ca="1">IFERROR(OFFSET('計算（宅配便）'!$P49,0,(COLUMN()-COLUMN($E49))/(COLUMNS($E49:$G49)-1)*(COLUMNS('計算（宅配便）'!$L65:$Q65))),"")</f>
        <v/>
      </c>
      <c r="R49" s="5" t="str">
        <f t="shared" ca="1" si="6"/>
        <v/>
      </c>
      <c r="S49" s="5" t="str">
        <f ca="1">IFERROR(OFFSET('計算（宅配便）'!$P49,0,(COLUMN()-COLUMN($E49))/(COLUMNS($E49:$G49)-1)*(COLUMNS('計算（宅配便）'!$L65:$Q65))),"")</f>
        <v/>
      </c>
      <c r="T49" s="5" t="str">
        <f t="shared" ca="1" si="7"/>
        <v/>
      </c>
      <c r="U49" s="5" t="str">
        <f ca="1">IFERROR(OFFSET('計算（宅配便）'!$P49,0,(COLUMN()-COLUMN($E49))/(COLUMNS($E49:$G49)-1)*(COLUMNS('計算（宅配便）'!$L65:$Q65))),"")</f>
        <v/>
      </c>
      <c r="V49" s="5" t="str">
        <f t="shared" ca="1" si="8"/>
        <v/>
      </c>
      <c r="W49" s="5" t="str">
        <f ca="1">IFERROR(OFFSET('計算（宅配便）'!$P49,0,(COLUMN()-COLUMN($E49))/(COLUMNS($E49:$G49)-1)*(COLUMNS('計算（宅配便）'!$L65:$Q65))),"")</f>
        <v/>
      </c>
      <c r="X49" s="5" t="str">
        <f t="shared" ca="1" si="9"/>
        <v/>
      </c>
      <c r="Y49" s="5" t="str">
        <f ca="1">IFERROR(OFFSET('計算（宅配便）'!$P49,0,(COLUMN()-COLUMN($E49))/(COLUMNS($E49:$G49)-1)*(COLUMNS('計算（宅配便）'!$L65:$Q65))),"")</f>
        <v/>
      </c>
      <c r="Z49" s="5" t="str">
        <f t="shared" ca="1" si="10"/>
        <v/>
      </c>
      <c r="AA49" s="5" t="str">
        <f ca="1">IFERROR(OFFSET('計算（宅配便）'!$P49,0,(COLUMN()-COLUMN($E49))/(COLUMNS($E49:$G49)-1)*(COLUMNS('計算（宅配便）'!$L65:$Q65))),"")</f>
        <v/>
      </c>
      <c r="AB49" s="5" t="str">
        <f t="shared" ca="1" si="11"/>
        <v/>
      </c>
    </row>
    <row r="50" spans="1:28">
      <c r="A50" s="6">
        <v>47</v>
      </c>
      <c r="B50" s="158" t="str">
        <f>IF(ISBLANK(サンプル入力!B50),"",サンプル入力!B50)</f>
        <v/>
      </c>
      <c r="C50" s="5" t="str">
        <f>IF(ISBLANK(サンプル入力!C50),"",サンプル入力!C50)</f>
        <v/>
      </c>
      <c r="D50" s="5" t="str">
        <f>IF(ISBLANK(サンプル入力!I50),"",サンプル入力!I50)</f>
        <v/>
      </c>
      <c r="E50" s="5" t="str">
        <f ca="1">IFERROR(OFFSET('計算（宅配便）'!$P50,0,(COLUMN()-COLUMN($E50))/(COLUMNS($E50:$G50)-1)*(COLUMNS('計算（宅配便）'!$L66:$Q66))),"")</f>
        <v/>
      </c>
      <c r="F50" s="5" t="str">
        <f t="shared" ca="1" si="0"/>
        <v/>
      </c>
      <c r="G50" s="5" t="str">
        <f ca="1">IFERROR(OFFSET('計算（宅配便）'!$P50,0,(COLUMN()-COLUMN($E50))/(COLUMNS($E50:$G50)-1)*(COLUMNS('計算（宅配便）'!$L66:$Q66))),"")</f>
        <v/>
      </c>
      <c r="H50" s="5" t="str">
        <f t="shared" ca="1" si="1"/>
        <v/>
      </c>
      <c r="I50" s="5" t="str">
        <f ca="1">IFERROR(OFFSET('計算（宅配便）'!$P50,0,(COLUMN()-COLUMN($E50))/(COLUMNS($E50:$G50)-1)*(COLUMNS('計算（宅配便）'!$L66:$Q66))),"")</f>
        <v/>
      </c>
      <c r="J50" s="5" t="str">
        <f t="shared" ca="1" si="2"/>
        <v/>
      </c>
      <c r="K50" s="5" t="str">
        <f ca="1">IFERROR(OFFSET('計算（宅配便）'!$P50,0,(COLUMN()-COLUMN($E50))/(COLUMNS($E50:$G50)-1)*(COLUMNS('計算（宅配便）'!$L66:$Q66))),"")</f>
        <v/>
      </c>
      <c r="L50" s="5" t="str">
        <f t="shared" ca="1" si="3"/>
        <v/>
      </c>
      <c r="M50" s="5" t="str">
        <f ca="1">IFERROR(OFFSET('計算（宅配便）'!$P50,0,(COLUMN()-COLUMN($E50))/(COLUMNS($E50:$G50)-1)*(COLUMNS('計算（宅配便）'!$L66:$Q66))),"")</f>
        <v/>
      </c>
      <c r="N50" s="5" t="str">
        <f t="shared" ca="1" si="4"/>
        <v/>
      </c>
      <c r="O50" s="5" t="str">
        <f ca="1">IFERROR(OFFSET('計算（宅配便）'!$P50,0,(COLUMN()-COLUMN($E50))/(COLUMNS($E50:$G50)-1)*(COLUMNS('計算（宅配便）'!$L66:$Q66))),"")</f>
        <v/>
      </c>
      <c r="P50" s="5" t="str">
        <f t="shared" ca="1" si="5"/>
        <v/>
      </c>
      <c r="Q50" s="5" t="str">
        <f ca="1">IFERROR(OFFSET('計算（宅配便）'!$P50,0,(COLUMN()-COLUMN($E50))/(COLUMNS($E50:$G50)-1)*(COLUMNS('計算（宅配便）'!$L66:$Q66))),"")</f>
        <v/>
      </c>
      <c r="R50" s="5" t="str">
        <f t="shared" ca="1" si="6"/>
        <v/>
      </c>
      <c r="S50" s="5" t="str">
        <f ca="1">IFERROR(OFFSET('計算（宅配便）'!$P50,0,(COLUMN()-COLUMN($E50))/(COLUMNS($E50:$G50)-1)*(COLUMNS('計算（宅配便）'!$L66:$Q66))),"")</f>
        <v/>
      </c>
      <c r="T50" s="5" t="str">
        <f t="shared" ca="1" si="7"/>
        <v/>
      </c>
      <c r="U50" s="5" t="str">
        <f ca="1">IFERROR(OFFSET('計算（宅配便）'!$P50,0,(COLUMN()-COLUMN($E50))/(COLUMNS($E50:$G50)-1)*(COLUMNS('計算（宅配便）'!$L66:$Q66))),"")</f>
        <v/>
      </c>
      <c r="V50" s="5" t="str">
        <f t="shared" ca="1" si="8"/>
        <v/>
      </c>
      <c r="W50" s="5" t="str">
        <f ca="1">IFERROR(OFFSET('計算（宅配便）'!$P50,0,(COLUMN()-COLUMN($E50))/(COLUMNS($E50:$G50)-1)*(COLUMNS('計算（宅配便）'!$L66:$Q66))),"")</f>
        <v/>
      </c>
      <c r="X50" s="5" t="str">
        <f t="shared" ca="1" si="9"/>
        <v/>
      </c>
      <c r="Y50" s="5" t="str">
        <f ca="1">IFERROR(OFFSET('計算（宅配便）'!$P50,0,(COLUMN()-COLUMN($E50))/(COLUMNS($E50:$G50)-1)*(COLUMNS('計算（宅配便）'!$L66:$Q66))),"")</f>
        <v/>
      </c>
      <c r="Z50" s="5" t="str">
        <f t="shared" ca="1" si="10"/>
        <v/>
      </c>
      <c r="AA50" s="5" t="str">
        <f ca="1">IFERROR(OFFSET('計算（宅配便）'!$P50,0,(COLUMN()-COLUMN($E50))/(COLUMNS($E50:$G50)-1)*(COLUMNS('計算（宅配便）'!$L66:$Q66))),"")</f>
        <v/>
      </c>
      <c r="AB50" s="5" t="str">
        <f t="shared" ca="1" si="11"/>
        <v/>
      </c>
    </row>
    <row r="51" spans="1:28">
      <c r="A51" s="6">
        <v>48</v>
      </c>
      <c r="B51" s="158" t="str">
        <f>IF(ISBLANK(サンプル入力!B51),"",サンプル入力!B51)</f>
        <v/>
      </c>
      <c r="C51" s="5" t="str">
        <f>IF(ISBLANK(サンプル入力!C51),"",サンプル入力!C51)</f>
        <v/>
      </c>
      <c r="D51" s="5" t="str">
        <f>IF(ISBLANK(サンプル入力!I51),"",サンプル入力!I51)</f>
        <v/>
      </c>
      <c r="E51" s="5" t="str">
        <f ca="1">IFERROR(OFFSET('計算（宅配便）'!$P51,0,(COLUMN()-COLUMN($E51))/(COLUMNS($E51:$G51)-1)*(COLUMNS('計算（宅配便）'!$L67:$Q67))),"")</f>
        <v/>
      </c>
      <c r="F51" s="5" t="str">
        <f t="shared" ca="1" si="0"/>
        <v/>
      </c>
      <c r="G51" s="5" t="str">
        <f ca="1">IFERROR(OFFSET('計算（宅配便）'!$P51,0,(COLUMN()-COLUMN($E51))/(COLUMNS($E51:$G51)-1)*(COLUMNS('計算（宅配便）'!$L67:$Q67))),"")</f>
        <v/>
      </c>
      <c r="H51" s="5" t="str">
        <f t="shared" ca="1" si="1"/>
        <v/>
      </c>
      <c r="I51" s="5" t="str">
        <f ca="1">IFERROR(OFFSET('計算（宅配便）'!$P51,0,(COLUMN()-COLUMN($E51))/(COLUMNS($E51:$G51)-1)*(COLUMNS('計算（宅配便）'!$L67:$Q67))),"")</f>
        <v/>
      </c>
      <c r="J51" s="5" t="str">
        <f t="shared" ca="1" si="2"/>
        <v/>
      </c>
      <c r="K51" s="5" t="str">
        <f ca="1">IFERROR(OFFSET('計算（宅配便）'!$P51,0,(COLUMN()-COLUMN($E51))/(COLUMNS($E51:$G51)-1)*(COLUMNS('計算（宅配便）'!$L67:$Q67))),"")</f>
        <v/>
      </c>
      <c r="L51" s="5" t="str">
        <f t="shared" ca="1" si="3"/>
        <v/>
      </c>
      <c r="M51" s="5" t="str">
        <f ca="1">IFERROR(OFFSET('計算（宅配便）'!$P51,0,(COLUMN()-COLUMN($E51))/(COLUMNS($E51:$G51)-1)*(COLUMNS('計算（宅配便）'!$L67:$Q67))),"")</f>
        <v/>
      </c>
      <c r="N51" s="5" t="str">
        <f t="shared" ca="1" si="4"/>
        <v/>
      </c>
      <c r="O51" s="5" t="str">
        <f ca="1">IFERROR(OFFSET('計算（宅配便）'!$P51,0,(COLUMN()-COLUMN($E51))/(COLUMNS($E51:$G51)-1)*(COLUMNS('計算（宅配便）'!$L67:$Q67))),"")</f>
        <v/>
      </c>
      <c r="P51" s="5" t="str">
        <f t="shared" ca="1" si="5"/>
        <v/>
      </c>
      <c r="Q51" s="5" t="str">
        <f ca="1">IFERROR(OFFSET('計算（宅配便）'!$P51,0,(COLUMN()-COLUMN($E51))/(COLUMNS($E51:$G51)-1)*(COLUMNS('計算（宅配便）'!$L67:$Q67))),"")</f>
        <v/>
      </c>
      <c r="R51" s="5" t="str">
        <f t="shared" ca="1" si="6"/>
        <v/>
      </c>
      <c r="S51" s="5" t="str">
        <f ca="1">IFERROR(OFFSET('計算（宅配便）'!$P51,0,(COLUMN()-COLUMN($E51))/(COLUMNS($E51:$G51)-1)*(COLUMNS('計算（宅配便）'!$L67:$Q67))),"")</f>
        <v/>
      </c>
      <c r="T51" s="5" t="str">
        <f t="shared" ca="1" si="7"/>
        <v/>
      </c>
      <c r="U51" s="5" t="str">
        <f ca="1">IFERROR(OFFSET('計算（宅配便）'!$P51,0,(COLUMN()-COLUMN($E51))/(COLUMNS($E51:$G51)-1)*(COLUMNS('計算（宅配便）'!$L67:$Q67))),"")</f>
        <v/>
      </c>
      <c r="V51" s="5" t="str">
        <f t="shared" ca="1" si="8"/>
        <v/>
      </c>
      <c r="W51" s="5" t="str">
        <f ca="1">IFERROR(OFFSET('計算（宅配便）'!$P51,0,(COLUMN()-COLUMN($E51))/(COLUMNS($E51:$G51)-1)*(COLUMNS('計算（宅配便）'!$L67:$Q67))),"")</f>
        <v/>
      </c>
      <c r="X51" s="5" t="str">
        <f t="shared" ca="1" si="9"/>
        <v/>
      </c>
      <c r="Y51" s="5" t="str">
        <f ca="1">IFERROR(OFFSET('計算（宅配便）'!$P51,0,(COLUMN()-COLUMN($E51))/(COLUMNS($E51:$G51)-1)*(COLUMNS('計算（宅配便）'!$L67:$Q67))),"")</f>
        <v/>
      </c>
      <c r="Z51" s="5" t="str">
        <f t="shared" ca="1" si="10"/>
        <v/>
      </c>
      <c r="AA51" s="5" t="str">
        <f ca="1">IFERROR(OFFSET('計算（宅配便）'!$P51,0,(COLUMN()-COLUMN($E51))/(COLUMNS($E51:$G51)-1)*(COLUMNS('計算（宅配便）'!$L67:$Q67))),"")</f>
        <v/>
      </c>
      <c r="AB51" s="5" t="str">
        <f t="shared" ca="1" si="11"/>
        <v/>
      </c>
    </row>
    <row r="52" spans="1:28">
      <c r="A52" s="6">
        <v>49</v>
      </c>
      <c r="B52" s="158" t="str">
        <f>IF(ISBLANK(サンプル入力!B52),"",サンプル入力!B52)</f>
        <v/>
      </c>
      <c r="C52" s="5" t="str">
        <f>IF(ISBLANK(サンプル入力!C52),"",サンプル入力!C52)</f>
        <v/>
      </c>
      <c r="D52" s="5" t="str">
        <f>IF(ISBLANK(サンプル入力!I52),"",サンプル入力!I52)</f>
        <v/>
      </c>
      <c r="E52" s="5" t="str">
        <f ca="1">IFERROR(OFFSET('計算（宅配便）'!$P52,0,(COLUMN()-COLUMN($E52))/(COLUMNS($E52:$G52)-1)*(COLUMNS('計算（宅配便）'!$L68:$Q68))),"")</f>
        <v/>
      </c>
      <c r="F52" s="5" t="str">
        <f t="shared" ca="1" si="0"/>
        <v/>
      </c>
      <c r="G52" s="5" t="str">
        <f ca="1">IFERROR(OFFSET('計算（宅配便）'!$P52,0,(COLUMN()-COLUMN($E52))/(COLUMNS($E52:$G52)-1)*(COLUMNS('計算（宅配便）'!$L68:$Q68))),"")</f>
        <v/>
      </c>
      <c r="H52" s="5" t="str">
        <f t="shared" ca="1" si="1"/>
        <v/>
      </c>
      <c r="I52" s="5" t="str">
        <f ca="1">IFERROR(OFFSET('計算（宅配便）'!$P52,0,(COLUMN()-COLUMN($E52))/(COLUMNS($E52:$G52)-1)*(COLUMNS('計算（宅配便）'!$L68:$Q68))),"")</f>
        <v/>
      </c>
      <c r="J52" s="5" t="str">
        <f t="shared" ca="1" si="2"/>
        <v/>
      </c>
      <c r="K52" s="5" t="str">
        <f ca="1">IFERROR(OFFSET('計算（宅配便）'!$P52,0,(COLUMN()-COLUMN($E52))/(COLUMNS($E52:$G52)-1)*(COLUMNS('計算（宅配便）'!$L68:$Q68))),"")</f>
        <v/>
      </c>
      <c r="L52" s="5" t="str">
        <f t="shared" ca="1" si="3"/>
        <v/>
      </c>
      <c r="M52" s="5" t="str">
        <f ca="1">IFERROR(OFFSET('計算（宅配便）'!$P52,0,(COLUMN()-COLUMN($E52))/(COLUMNS($E52:$G52)-1)*(COLUMNS('計算（宅配便）'!$L68:$Q68))),"")</f>
        <v/>
      </c>
      <c r="N52" s="5" t="str">
        <f t="shared" ca="1" si="4"/>
        <v/>
      </c>
      <c r="O52" s="5" t="str">
        <f ca="1">IFERROR(OFFSET('計算（宅配便）'!$P52,0,(COLUMN()-COLUMN($E52))/(COLUMNS($E52:$G52)-1)*(COLUMNS('計算（宅配便）'!$L68:$Q68))),"")</f>
        <v/>
      </c>
      <c r="P52" s="5" t="str">
        <f t="shared" ca="1" si="5"/>
        <v/>
      </c>
      <c r="Q52" s="5" t="str">
        <f ca="1">IFERROR(OFFSET('計算（宅配便）'!$P52,0,(COLUMN()-COLUMN($E52))/(COLUMNS($E52:$G52)-1)*(COLUMNS('計算（宅配便）'!$L68:$Q68))),"")</f>
        <v/>
      </c>
      <c r="R52" s="5" t="str">
        <f t="shared" ca="1" si="6"/>
        <v/>
      </c>
      <c r="S52" s="5" t="str">
        <f ca="1">IFERROR(OFFSET('計算（宅配便）'!$P52,0,(COLUMN()-COLUMN($E52))/(COLUMNS($E52:$G52)-1)*(COLUMNS('計算（宅配便）'!$L68:$Q68))),"")</f>
        <v/>
      </c>
      <c r="T52" s="5" t="str">
        <f t="shared" ca="1" si="7"/>
        <v/>
      </c>
      <c r="U52" s="5" t="str">
        <f ca="1">IFERROR(OFFSET('計算（宅配便）'!$P52,0,(COLUMN()-COLUMN($E52))/(COLUMNS($E52:$G52)-1)*(COLUMNS('計算（宅配便）'!$L68:$Q68))),"")</f>
        <v/>
      </c>
      <c r="V52" s="5" t="str">
        <f t="shared" ca="1" si="8"/>
        <v/>
      </c>
      <c r="W52" s="5" t="str">
        <f ca="1">IFERROR(OFFSET('計算（宅配便）'!$P52,0,(COLUMN()-COLUMN($E52))/(COLUMNS($E52:$G52)-1)*(COLUMNS('計算（宅配便）'!$L68:$Q68))),"")</f>
        <v/>
      </c>
      <c r="X52" s="5" t="str">
        <f t="shared" ca="1" si="9"/>
        <v/>
      </c>
      <c r="Y52" s="5" t="str">
        <f ca="1">IFERROR(OFFSET('計算（宅配便）'!$P52,0,(COLUMN()-COLUMN($E52))/(COLUMNS($E52:$G52)-1)*(COLUMNS('計算（宅配便）'!$L68:$Q68))),"")</f>
        <v/>
      </c>
      <c r="Z52" s="5" t="str">
        <f t="shared" ca="1" si="10"/>
        <v/>
      </c>
      <c r="AA52" s="5" t="str">
        <f ca="1">IFERROR(OFFSET('計算（宅配便）'!$P52,0,(COLUMN()-COLUMN($E52))/(COLUMNS($E52:$G52)-1)*(COLUMNS('計算（宅配便）'!$L68:$Q68))),"")</f>
        <v/>
      </c>
      <c r="AB52" s="5" t="str">
        <f t="shared" ca="1" si="11"/>
        <v/>
      </c>
    </row>
    <row r="53" spans="1:28">
      <c r="A53" s="6">
        <v>50</v>
      </c>
      <c r="B53" s="158" t="str">
        <f>IF(ISBLANK(サンプル入力!B53),"",サンプル入力!B53)</f>
        <v/>
      </c>
      <c r="C53" s="5" t="str">
        <f>IF(ISBLANK(サンプル入力!C53),"",サンプル入力!C53)</f>
        <v/>
      </c>
      <c r="D53" s="5" t="str">
        <f>IF(ISBLANK(サンプル入力!I53),"",サンプル入力!I53)</f>
        <v/>
      </c>
      <c r="E53" s="5" t="str">
        <f ca="1">IFERROR(OFFSET('計算（宅配便）'!$P53,0,(COLUMN()-COLUMN($E53))/(COLUMNS($E53:$G53)-1)*(COLUMNS('計算（宅配便）'!$L69:$Q69))),"")</f>
        <v/>
      </c>
      <c r="F53" s="5" t="str">
        <f t="shared" ca="1" si="0"/>
        <v/>
      </c>
      <c r="G53" s="5" t="str">
        <f ca="1">IFERROR(OFFSET('計算（宅配便）'!$P53,0,(COLUMN()-COLUMN($E53))/(COLUMNS($E53:$G53)-1)*(COLUMNS('計算（宅配便）'!$L69:$Q69))),"")</f>
        <v/>
      </c>
      <c r="H53" s="5" t="str">
        <f t="shared" ca="1" si="1"/>
        <v/>
      </c>
      <c r="I53" s="5" t="str">
        <f ca="1">IFERROR(OFFSET('計算（宅配便）'!$P53,0,(COLUMN()-COLUMN($E53))/(COLUMNS($E53:$G53)-1)*(COLUMNS('計算（宅配便）'!$L69:$Q69))),"")</f>
        <v/>
      </c>
      <c r="J53" s="5" t="str">
        <f t="shared" ca="1" si="2"/>
        <v/>
      </c>
      <c r="K53" s="5" t="str">
        <f ca="1">IFERROR(OFFSET('計算（宅配便）'!$P53,0,(COLUMN()-COLUMN($E53))/(COLUMNS($E53:$G53)-1)*(COLUMNS('計算（宅配便）'!$L69:$Q69))),"")</f>
        <v/>
      </c>
      <c r="L53" s="5" t="str">
        <f t="shared" ca="1" si="3"/>
        <v/>
      </c>
      <c r="M53" s="5" t="str">
        <f ca="1">IFERROR(OFFSET('計算（宅配便）'!$P53,0,(COLUMN()-COLUMN($E53))/(COLUMNS($E53:$G53)-1)*(COLUMNS('計算（宅配便）'!$L69:$Q69))),"")</f>
        <v/>
      </c>
      <c r="N53" s="5" t="str">
        <f t="shared" ca="1" si="4"/>
        <v/>
      </c>
      <c r="O53" s="5" t="str">
        <f ca="1">IFERROR(OFFSET('計算（宅配便）'!$P53,0,(COLUMN()-COLUMN($E53))/(COLUMNS($E53:$G53)-1)*(COLUMNS('計算（宅配便）'!$L69:$Q69))),"")</f>
        <v/>
      </c>
      <c r="P53" s="5" t="str">
        <f t="shared" ca="1" si="5"/>
        <v/>
      </c>
      <c r="Q53" s="5" t="str">
        <f ca="1">IFERROR(OFFSET('計算（宅配便）'!$P53,0,(COLUMN()-COLUMN($E53))/(COLUMNS($E53:$G53)-1)*(COLUMNS('計算（宅配便）'!$L69:$Q69))),"")</f>
        <v/>
      </c>
      <c r="R53" s="5" t="str">
        <f t="shared" ca="1" si="6"/>
        <v/>
      </c>
      <c r="S53" s="5" t="str">
        <f ca="1">IFERROR(OFFSET('計算（宅配便）'!$P53,0,(COLUMN()-COLUMN($E53))/(COLUMNS($E53:$G53)-1)*(COLUMNS('計算（宅配便）'!$L69:$Q69))),"")</f>
        <v/>
      </c>
      <c r="T53" s="5" t="str">
        <f t="shared" ca="1" si="7"/>
        <v/>
      </c>
      <c r="U53" s="5" t="str">
        <f ca="1">IFERROR(OFFSET('計算（宅配便）'!$P53,0,(COLUMN()-COLUMN($E53))/(COLUMNS($E53:$G53)-1)*(COLUMNS('計算（宅配便）'!$L69:$Q69))),"")</f>
        <v/>
      </c>
      <c r="V53" s="5" t="str">
        <f t="shared" ca="1" si="8"/>
        <v/>
      </c>
      <c r="W53" s="5" t="str">
        <f ca="1">IFERROR(OFFSET('計算（宅配便）'!$P53,0,(COLUMN()-COLUMN($E53))/(COLUMNS($E53:$G53)-1)*(COLUMNS('計算（宅配便）'!$L69:$Q69))),"")</f>
        <v/>
      </c>
      <c r="X53" s="5" t="str">
        <f t="shared" ca="1" si="9"/>
        <v/>
      </c>
      <c r="Y53" s="5" t="str">
        <f ca="1">IFERROR(OFFSET('計算（宅配便）'!$P53,0,(COLUMN()-COLUMN($E53))/(COLUMNS($E53:$G53)-1)*(COLUMNS('計算（宅配便）'!$L69:$Q69))),"")</f>
        <v/>
      </c>
      <c r="Z53" s="5" t="str">
        <f t="shared" ca="1" si="10"/>
        <v/>
      </c>
      <c r="AA53" s="5" t="str">
        <f ca="1">IFERROR(OFFSET('計算（宅配便）'!$P53,0,(COLUMN()-COLUMN($E53))/(COLUMNS($E53:$G53)-1)*(COLUMNS('計算（宅配便）'!$L69:$Q69))),"")</f>
        <v/>
      </c>
      <c r="AB53" s="5" t="str">
        <f t="shared" ca="1" si="11"/>
        <v/>
      </c>
    </row>
    <row r="54" spans="1:28">
      <c r="A54" s="6">
        <v>51</v>
      </c>
      <c r="B54" s="158" t="str">
        <f>IF(ISBLANK(サンプル入力!B54),"",サンプル入力!B54)</f>
        <v/>
      </c>
      <c r="C54" s="5" t="str">
        <f>IF(ISBLANK(サンプル入力!C54),"",サンプル入力!C54)</f>
        <v/>
      </c>
      <c r="D54" s="5" t="str">
        <f>IF(ISBLANK(サンプル入力!I54),"",サンプル入力!I54)</f>
        <v/>
      </c>
      <c r="E54" s="5" t="str">
        <f ca="1">IFERROR(OFFSET('計算（宅配便）'!$P54,0,(COLUMN()-COLUMN($E54))/(COLUMNS($E54:$G54)-1)*(COLUMNS('計算（宅配便）'!$L70:$Q70))),"")</f>
        <v/>
      </c>
      <c r="F54" s="5" t="str">
        <f t="shared" ca="1" si="0"/>
        <v/>
      </c>
      <c r="G54" s="5" t="str">
        <f ca="1">IFERROR(OFFSET('計算（宅配便）'!$P54,0,(COLUMN()-COLUMN($E54))/(COLUMNS($E54:$G54)-1)*(COLUMNS('計算（宅配便）'!$L70:$Q70))),"")</f>
        <v/>
      </c>
      <c r="H54" s="5" t="str">
        <f t="shared" ca="1" si="1"/>
        <v/>
      </c>
      <c r="I54" s="5" t="str">
        <f ca="1">IFERROR(OFFSET('計算（宅配便）'!$P54,0,(COLUMN()-COLUMN($E54))/(COLUMNS($E54:$G54)-1)*(COLUMNS('計算（宅配便）'!$L70:$Q70))),"")</f>
        <v/>
      </c>
      <c r="J54" s="5" t="str">
        <f t="shared" ca="1" si="2"/>
        <v/>
      </c>
      <c r="K54" s="5" t="str">
        <f ca="1">IFERROR(OFFSET('計算（宅配便）'!$P54,0,(COLUMN()-COLUMN($E54))/(COLUMNS($E54:$G54)-1)*(COLUMNS('計算（宅配便）'!$L70:$Q70))),"")</f>
        <v/>
      </c>
      <c r="L54" s="5" t="str">
        <f t="shared" ca="1" si="3"/>
        <v/>
      </c>
      <c r="M54" s="5" t="str">
        <f ca="1">IFERROR(OFFSET('計算（宅配便）'!$P54,0,(COLUMN()-COLUMN($E54))/(COLUMNS($E54:$G54)-1)*(COLUMNS('計算（宅配便）'!$L70:$Q70))),"")</f>
        <v/>
      </c>
      <c r="N54" s="5" t="str">
        <f t="shared" ca="1" si="4"/>
        <v/>
      </c>
      <c r="O54" s="5" t="str">
        <f ca="1">IFERROR(OFFSET('計算（宅配便）'!$P54,0,(COLUMN()-COLUMN($E54))/(COLUMNS($E54:$G54)-1)*(COLUMNS('計算（宅配便）'!$L70:$Q70))),"")</f>
        <v/>
      </c>
      <c r="P54" s="5" t="str">
        <f t="shared" ca="1" si="5"/>
        <v/>
      </c>
      <c r="Q54" s="5" t="str">
        <f ca="1">IFERROR(OFFSET('計算（宅配便）'!$P54,0,(COLUMN()-COLUMN($E54))/(COLUMNS($E54:$G54)-1)*(COLUMNS('計算（宅配便）'!$L70:$Q70))),"")</f>
        <v/>
      </c>
      <c r="R54" s="5" t="str">
        <f t="shared" ca="1" si="6"/>
        <v/>
      </c>
      <c r="S54" s="5" t="str">
        <f ca="1">IFERROR(OFFSET('計算（宅配便）'!$P54,0,(COLUMN()-COLUMN($E54))/(COLUMNS($E54:$G54)-1)*(COLUMNS('計算（宅配便）'!$L70:$Q70))),"")</f>
        <v/>
      </c>
      <c r="T54" s="5" t="str">
        <f t="shared" ca="1" si="7"/>
        <v/>
      </c>
      <c r="U54" s="5" t="str">
        <f ca="1">IFERROR(OFFSET('計算（宅配便）'!$P54,0,(COLUMN()-COLUMN($E54))/(COLUMNS($E54:$G54)-1)*(COLUMNS('計算（宅配便）'!$L70:$Q70))),"")</f>
        <v/>
      </c>
      <c r="V54" s="5" t="str">
        <f t="shared" ca="1" si="8"/>
        <v/>
      </c>
      <c r="W54" s="5" t="str">
        <f ca="1">IFERROR(OFFSET('計算（宅配便）'!$P54,0,(COLUMN()-COLUMN($E54))/(COLUMNS($E54:$G54)-1)*(COLUMNS('計算（宅配便）'!$L70:$Q70))),"")</f>
        <v/>
      </c>
      <c r="X54" s="5" t="str">
        <f t="shared" ca="1" si="9"/>
        <v/>
      </c>
      <c r="Y54" s="5" t="str">
        <f ca="1">IFERROR(OFFSET('計算（宅配便）'!$P54,0,(COLUMN()-COLUMN($E54))/(COLUMNS($E54:$G54)-1)*(COLUMNS('計算（宅配便）'!$L70:$Q70))),"")</f>
        <v/>
      </c>
      <c r="Z54" s="5" t="str">
        <f t="shared" ca="1" si="10"/>
        <v/>
      </c>
      <c r="AA54" s="5" t="str">
        <f ca="1">IFERROR(OFFSET('計算（宅配便）'!$P54,0,(COLUMN()-COLUMN($E54))/(COLUMNS($E54:$G54)-1)*(COLUMNS('計算（宅配便）'!$L70:$Q70))),"")</f>
        <v/>
      </c>
      <c r="AB54" s="5" t="str">
        <f t="shared" ca="1" si="11"/>
        <v/>
      </c>
    </row>
    <row r="55" spans="1:28">
      <c r="A55" s="6">
        <v>52</v>
      </c>
      <c r="B55" s="158" t="str">
        <f>IF(ISBLANK(サンプル入力!B55),"",サンプル入力!B55)</f>
        <v/>
      </c>
      <c r="C55" s="5" t="str">
        <f>IF(ISBLANK(サンプル入力!C55),"",サンプル入力!C55)</f>
        <v/>
      </c>
      <c r="D55" s="5" t="str">
        <f>IF(ISBLANK(サンプル入力!I55),"",サンプル入力!I55)</f>
        <v/>
      </c>
      <c r="E55" s="5" t="str">
        <f ca="1">IFERROR(OFFSET('計算（宅配便）'!$P55,0,(COLUMN()-COLUMN($E55))/(COLUMNS($E55:$G55)-1)*(COLUMNS('計算（宅配便）'!$L71:$Q71))),"")</f>
        <v/>
      </c>
      <c r="F55" s="5" t="str">
        <f t="shared" ca="1" si="0"/>
        <v/>
      </c>
      <c r="G55" s="5" t="str">
        <f ca="1">IFERROR(OFFSET('計算（宅配便）'!$P55,0,(COLUMN()-COLUMN($E55))/(COLUMNS($E55:$G55)-1)*(COLUMNS('計算（宅配便）'!$L71:$Q71))),"")</f>
        <v/>
      </c>
      <c r="H55" s="5" t="str">
        <f t="shared" ca="1" si="1"/>
        <v/>
      </c>
      <c r="I55" s="5" t="str">
        <f ca="1">IFERROR(OFFSET('計算（宅配便）'!$P55,0,(COLUMN()-COLUMN($E55))/(COLUMNS($E55:$G55)-1)*(COLUMNS('計算（宅配便）'!$L71:$Q71))),"")</f>
        <v/>
      </c>
      <c r="J55" s="5" t="str">
        <f t="shared" ca="1" si="2"/>
        <v/>
      </c>
      <c r="K55" s="5" t="str">
        <f ca="1">IFERROR(OFFSET('計算（宅配便）'!$P55,0,(COLUMN()-COLUMN($E55))/(COLUMNS($E55:$G55)-1)*(COLUMNS('計算（宅配便）'!$L71:$Q71))),"")</f>
        <v/>
      </c>
      <c r="L55" s="5" t="str">
        <f t="shared" ca="1" si="3"/>
        <v/>
      </c>
      <c r="M55" s="5" t="str">
        <f ca="1">IFERROR(OFFSET('計算（宅配便）'!$P55,0,(COLUMN()-COLUMN($E55))/(COLUMNS($E55:$G55)-1)*(COLUMNS('計算（宅配便）'!$L71:$Q71))),"")</f>
        <v/>
      </c>
      <c r="N55" s="5" t="str">
        <f t="shared" ca="1" si="4"/>
        <v/>
      </c>
      <c r="O55" s="5" t="str">
        <f ca="1">IFERROR(OFFSET('計算（宅配便）'!$P55,0,(COLUMN()-COLUMN($E55))/(COLUMNS($E55:$G55)-1)*(COLUMNS('計算（宅配便）'!$L71:$Q71))),"")</f>
        <v/>
      </c>
      <c r="P55" s="5" t="str">
        <f t="shared" ca="1" si="5"/>
        <v/>
      </c>
      <c r="Q55" s="5" t="str">
        <f ca="1">IFERROR(OFFSET('計算（宅配便）'!$P55,0,(COLUMN()-COLUMN($E55))/(COLUMNS($E55:$G55)-1)*(COLUMNS('計算（宅配便）'!$L71:$Q71))),"")</f>
        <v/>
      </c>
      <c r="R55" s="5" t="str">
        <f t="shared" ca="1" si="6"/>
        <v/>
      </c>
      <c r="S55" s="5" t="str">
        <f ca="1">IFERROR(OFFSET('計算（宅配便）'!$P55,0,(COLUMN()-COLUMN($E55))/(COLUMNS($E55:$G55)-1)*(COLUMNS('計算（宅配便）'!$L71:$Q71))),"")</f>
        <v/>
      </c>
      <c r="T55" s="5" t="str">
        <f t="shared" ca="1" si="7"/>
        <v/>
      </c>
      <c r="U55" s="5" t="str">
        <f ca="1">IFERROR(OFFSET('計算（宅配便）'!$P55,0,(COLUMN()-COLUMN($E55))/(COLUMNS($E55:$G55)-1)*(COLUMNS('計算（宅配便）'!$L71:$Q71))),"")</f>
        <v/>
      </c>
      <c r="V55" s="5" t="str">
        <f t="shared" ca="1" si="8"/>
        <v/>
      </c>
      <c r="W55" s="5" t="str">
        <f ca="1">IFERROR(OFFSET('計算（宅配便）'!$P55,0,(COLUMN()-COLUMN($E55))/(COLUMNS($E55:$G55)-1)*(COLUMNS('計算（宅配便）'!$L71:$Q71))),"")</f>
        <v/>
      </c>
      <c r="X55" s="5" t="str">
        <f t="shared" ca="1" si="9"/>
        <v/>
      </c>
      <c r="Y55" s="5" t="str">
        <f ca="1">IFERROR(OFFSET('計算（宅配便）'!$P55,0,(COLUMN()-COLUMN($E55))/(COLUMNS($E55:$G55)-1)*(COLUMNS('計算（宅配便）'!$L71:$Q71))),"")</f>
        <v/>
      </c>
      <c r="Z55" s="5" t="str">
        <f t="shared" ca="1" si="10"/>
        <v/>
      </c>
      <c r="AA55" s="5" t="str">
        <f ca="1">IFERROR(OFFSET('計算（宅配便）'!$P55,0,(COLUMN()-COLUMN($E55))/(COLUMNS($E55:$G55)-1)*(COLUMNS('計算（宅配便）'!$L71:$Q71))),"")</f>
        <v/>
      </c>
      <c r="AB55" s="5" t="str">
        <f t="shared" ca="1" si="11"/>
        <v/>
      </c>
    </row>
    <row r="56" spans="1:28">
      <c r="A56" s="6">
        <v>53</v>
      </c>
      <c r="B56" s="158" t="str">
        <f>IF(ISBLANK(サンプル入力!B56),"",サンプル入力!B56)</f>
        <v/>
      </c>
      <c r="C56" s="5" t="str">
        <f>IF(ISBLANK(サンプル入力!C56),"",サンプル入力!C56)</f>
        <v/>
      </c>
      <c r="D56" s="5" t="str">
        <f>IF(ISBLANK(サンプル入力!I56),"",サンプル入力!I56)</f>
        <v/>
      </c>
      <c r="E56" s="5" t="str">
        <f ca="1">IFERROR(OFFSET('計算（宅配便）'!$P56,0,(COLUMN()-COLUMN($E56))/(COLUMNS($E56:$G56)-1)*(COLUMNS('計算（宅配便）'!$L72:$Q72))),"")</f>
        <v/>
      </c>
      <c r="F56" s="5" t="str">
        <f t="shared" ca="1" si="0"/>
        <v/>
      </c>
      <c r="G56" s="5" t="str">
        <f ca="1">IFERROR(OFFSET('計算（宅配便）'!$P56,0,(COLUMN()-COLUMN($E56))/(COLUMNS($E56:$G56)-1)*(COLUMNS('計算（宅配便）'!$L72:$Q72))),"")</f>
        <v/>
      </c>
      <c r="H56" s="5" t="str">
        <f t="shared" ca="1" si="1"/>
        <v/>
      </c>
      <c r="I56" s="5" t="str">
        <f ca="1">IFERROR(OFFSET('計算（宅配便）'!$P56,0,(COLUMN()-COLUMN($E56))/(COLUMNS($E56:$G56)-1)*(COLUMNS('計算（宅配便）'!$L72:$Q72))),"")</f>
        <v/>
      </c>
      <c r="J56" s="5" t="str">
        <f t="shared" ca="1" si="2"/>
        <v/>
      </c>
      <c r="K56" s="5" t="str">
        <f ca="1">IFERROR(OFFSET('計算（宅配便）'!$P56,0,(COLUMN()-COLUMN($E56))/(COLUMNS($E56:$G56)-1)*(COLUMNS('計算（宅配便）'!$L72:$Q72))),"")</f>
        <v/>
      </c>
      <c r="L56" s="5" t="str">
        <f t="shared" ca="1" si="3"/>
        <v/>
      </c>
      <c r="M56" s="5" t="str">
        <f ca="1">IFERROR(OFFSET('計算（宅配便）'!$P56,0,(COLUMN()-COLUMN($E56))/(COLUMNS($E56:$G56)-1)*(COLUMNS('計算（宅配便）'!$L72:$Q72))),"")</f>
        <v/>
      </c>
      <c r="N56" s="5" t="str">
        <f t="shared" ca="1" si="4"/>
        <v/>
      </c>
      <c r="O56" s="5" t="str">
        <f ca="1">IFERROR(OFFSET('計算（宅配便）'!$P56,0,(COLUMN()-COLUMN($E56))/(COLUMNS($E56:$G56)-1)*(COLUMNS('計算（宅配便）'!$L72:$Q72))),"")</f>
        <v/>
      </c>
      <c r="P56" s="5" t="str">
        <f t="shared" ca="1" si="5"/>
        <v/>
      </c>
      <c r="Q56" s="5" t="str">
        <f ca="1">IFERROR(OFFSET('計算（宅配便）'!$P56,0,(COLUMN()-COLUMN($E56))/(COLUMNS($E56:$G56)-1)*(COLUMNS('計算（宅配便）'!$L72:$Q72))),"")</f>
        <v/>
      </c>
      <c r="R56" s="5" t="str">
        <f t="shared" ca="1" si="6"/>
        <v/>
      </c>
      <c r="S56" s="5" t="str">
        <f ca="1">IFERROR(OFFSET('計算（宅配便）'!$P56,0,(COLUMN()-COLUMN($E56))/(COLUMNS($E56:$G56)-1)*(COLUMNS('計算（宅配便）'!$L72:$Q72))),"")</f>
        <v/>
      </c>
      <c r="T56" s="5" t="str">
        <f t="shared" ca="1" si="7"/>
        <v/>
      </c>
      <c r="U56" s="5" t="str">
        <f ca="1">IFERROR(OFFSET('計算（宅配便）'!$P56,0,(COLUMN()-COLUMN($E56))/(COLUMNS($E56:$G56)-1)*(COLUMNS('計算（宅配便）'!$L72:$Q72))),"")</f>
        <v/>
      </c>
      <c r="V56" s="5" t="str">
        <f t="shared" ca="1" si="8"/>
        <v/>
      </c>
      <c r="W56" s="5" t="str">
        <f ca="1">IFERROR(OFFSET('計算（宅配便）'!$P56,0,(COLUMN()-COLUMN($E56))/(COLUMNS($E56:$G56)-1)*(COLUMNS('計算（宅配便）'!$L72:$Q72))),"")</f>
        <v/>
      </c>
      <c r="X56" s="5" t="str">
        <f t="shared" ca="1" si="9"/>
        <v/>
      </c>
      <c r="Y56" s="5" t="str">
        <f ca="1">IFERROR(OFFSET('計算（宅配便）'!$P56,0,(COLUMN()-COLUMN($E56))/(COLUMNS($E56:$G56)-1)*(COLUMNS('計算（宅配便）'!$L72:$Q72))),"")</f>
        <v/>
      </c>
      <c r="Z56" s="5" t="str">
        <f t="shared" ca="1" si="10"/>
        <v/>
      </c>
      <c r="AA56" s="5" t="str">
        <f ca="1">IFERROR(OFFSET('計算（宅配便）'!$P56,0,(COLUMN()-COLUMN($E56))/(COLUMNS($E56:$G56)-1)*(COLUMNS('計算（宅配便）'!$L72:$Q72))),"")</f>
        <v/>
      </c>
      <c r="AB56" s="5" t="str">
        <f t="shared" ca="1" si="11"/>
        <v/>
      </c>
    </row>
    <row r="57" spans="1:28">
      <c r="A57" s="6">
        <v>54</v>
      </c>
      <c r="B57" s="158" t="str">
        <f>IF(ISBLANK(サンプル入力!B57),"",サンプル入力!B57)</f>
        <v/>
      </c>
      <c r="C57" s="5" t="str">
        <f>IF(ISBLANK(サンプル入力!C57),"",サンプル入力!C57)</f>
        <v/>
      </c>
      <c r="D57" s="5" t="str">
        <f>IF(ISBLANK(サンプル入力!I57),"",サンプル入力!I57)</f>
        <v/>
      </c>
      <c r="E57" s="5" t="str">
        <f ca="1">IFERROR(OFFSET('計算（宅配便）'!$P57,0,(COLUMN()-COLUMN($E57))/(COLUMNS($E57:$G57)-1)*(COLUMNS('計算（宅配便）'!$L73:$Q73))),"")</f>
        <v/>
      </c>
      <c r="F57" s="5" t="str">
        <f t="shared" ca="1" si="0"/>
        <v/>
      </c>
      <c r="G57" s="5" t="str">
        <f ca="1">IFERROR(OFFSET('計算（宅配便）'!$P57,0,(COLUMN()-COLUMN($E57))/(COLUMNS($E57:$G57)-1)*(COLUMNS('計算（宅配便）'!$L73:$Q73))),"")</f>
        <v/>
      </c>
      <c r="H57" s="5" t="str">
        <f t="shared" ca="1" si="1"/>
        <v/>
      </c>
      <c r="I57" s="5" t="str">
        <f ca="1">IFERROR(OFFSET('計算（宅配便）'!$P57,0,(COLUMN()-COLUMN($E57))/(COLUMNS($E57:$G57)-1)*(COLUMNS('計算（宅配便）'!$L73:$Q73))),"")</f>
        <v/>
      </c>
      <c r="J57" s="5" t="str">
        <f t="shared" ca="1" si="2"/>
        <v/>
      </c>
      <c r="K57" s="5" t="str">
        <f ca="1">IFERROR(OFFSET('計算（宅配便）'!$P57,0,(COLUMN()-COLUMN($E57))/(COLUMNS($E57:$G57)-1)*(COLUMNS('計算（宅配便）'!$L73:$Q73))),"")</f>
        <v/>
      </c>
      <c r="L57" s="5" t="str">
        <f t="shared" ca="1" si="3"/>
        <v/>
      </c>
      <c r="M57" s="5" t="str">
        <f ca="1">IFERROR(OFFSET('計算（宅配便）'!$P57,0,(COLUMN()-COLUMN($E57))/(COLUMNS($E57:$G57)-1)*(COLUMNS('計算（宅配便）'!$L73:$Q73))),"")</f>
        <v/>
      </c>
      <c r="N57" s="5" t="str">
        <f t="shared" ca="1" si="4"/>
        <v/>
      </c>
      <c r="O57" s="5" t="str">
        <f ca="1">IFERROR(OFFSET('計算（宅配便）'!$P57,0,(COLUMN()-COLUMN($E57))/(COLUMNS($E57:$G57)-1)*(COLUMNS('計算（宅配便）'!$L73:$Q73))),"")</f>
        <v/>
      </c>
      <c r="P57" s="5" t="str">
        <f t="shared" ca="1" si="5"/>
        <v/>
      </c>
      <c r="Q57" s="5" t="str">
        <f ca="1">IFERROR(OFFSET('計算（宅配便）'!$P57,0,(COLUMN()-COLUMN($E57))/(COLUMNS($E57:$G57)-1)*(COLUMNS('計算（宅配便）'!$L73:$Q73))),"")</f>
        <v/>
      </c>
      <c r="R57" s="5" t="str">
        <f t="shared" ca="1" si="6"/>
        <v/>
      </c>
      <c r="S57" s="5" t="str">
        <f ca="1">IFERROR(OFFSET('計算（宅配便）'!$P57,0,(COLUMN()-COLUMN($E57))/(COLUMNS($E57:$G57)-1)*(COLUMNS('計算（宅配便）'!$L73:$Q73))),"")</f>
        <v/>
      </c>
      <c r="T57" s="5" t="str">
        <f t="shared" ca="1" si="7"/>
        <v/>
      </c>
      <c r="U57" s="5" t="str">
        <f ca="1">IFERROR(OFFSET('計算（宅配便）'!$P57,0,(COLUMN()-COLUMN($E57))/(COLUMNS($E57:$G57)-1)*(COLUMNS('計算（宅配便）'!$L73:$Q73))),"")</f>
        <v/>
      </c>
      <c r="V57" s="5" t="str">
        <f t="shared" ca="1" si="8"/>
        <v/>
      </c>
      <c r="W57" s="5" t="str">
        <f ca="1">IFERROR(OFFSET('計算（宅配便）'!$P57,0,(COLUMN()-COLUMN($E57))/(COLUMNS($E57:$G57)-1)*(COLUMNS('計算（宅配便）'!$L73:$Q73))),"")</f>
        <v/>
      </c>
      <c r="X57" s="5" t="str">
        <f t="shared" ca="1" si="9"/>
        <v/>
      </c>
      <c r="Y57" s="5" t="str">
        <f ca="1">IFERROR(OFFSET('計算（宅配便）'!$P57,0,(COLUMN()-COLUMN($E57))/(COLUMNS($E57:$G57)-1)*(COLUMNS('計算（宅配便）'!$L73:$Q73))),"")</f>
        <v/>
      </c>
      <c r="Z57" s="5" t="str">
        <f t="shared" ca="1" si="10"/>
        <v/>
      </c>
      <c r="AA57" s="5" t="str">
        <f ca="1">IFERROR(OFFSET('計算（宅配便）'!$P57,0,(COLUMN()-COLUMN($E57))/(COLUMNS($E57:$G57)-1)*(COLUMNS('計算（宅配便）'!$L73:$Q73))),"")</f>
        <v/>
      </c>
      <c r="AB57" s="5" t="str">
        <f t="shared" ca="1" si="11"/>
        <v/>
      </c>
    </row>
    <row r="58" spans="1:28">
      <c r="A58" s="6">
        <v>55</v>
      </c>
      <c r="B58" s="158" t="str">
        <f>IF(ISBLANK(サンプル入力!B58),"",サンプル入力!B58)</f>
        <v/>
      </c>
      <c r="C58" s="5" t="str">
        <f>IF(ISBLANK(サンプル入力!C58),"",サンプル入力!C58)</f>
        <v/>
      </c>
      <c r="D58" s="5" t="str">
        <f>IF(ISBLANK(サンプル入力!I58),"",サンプル入力!I58)</f>
        <v/>
      </c>
      <c r="E58" s="5" t="str">
        <f ca="1">IFERROR(OFFSET('計算（宅配便）'!$P58,0,(COLUMN()-COLUMN($E58))/(COLUMNS($E58:$G58)-1)*(COLUMNS('計算（宅配便）'!$L74:$Q74))),"")</f>
        <v/>
      </c>
      <c r="F58" s="5" t="str">
        <f t="shared" ca="1" si="0"/>
        <v/>
      </c>
      <c r="G58" s="5" t="str">
        <f ca="1">IFERROR(OFFSET('計算（宅配便）'!$P58,0,(COLUMN()-COLUMN($E58))/(COLUMNS($E58:$G58)-1)*(COLUMNS('計算（宅配便）'!$L74:$Q74))),"")</f>
        <v/>
      </c>
      <c r="H58" s="5" t="str">
        <f t="shared" ca="1" si="1"/>
        <v/>
      </c>
      <c r="I58" s="5" t="str">
        <f ca="1">IFERROR(OFFSET('計算（宅配便）'!$P58,0,(COLUMN()-COLUMN($E58))/(COLUMNS($E58:$G58)-1)*(COLUMNS('計算（宅配便）'!$L74:$Q74))),"")</f>
        <v/>
      </c>
      <c r="J58" s="5" t="str">
        <f t="shared" ca="1" si="2"/>
        <v/>
      </c>
      <c r="K58" s="5" t="str">
        <f ca="1">IFERROR(OFFSET('計算（宅配便）'!$P58,0,(COLUMN()-COLUMN($E58))/(COLUMNS($E58:$G58)-1)*(COLUMNS('計算（宅配便）'!$L74:$Q74))),"")</f>
        <v/>
      </c>
      <c r="L58" s="5" t="str">
        <f t="shared" ca="1" si="3"/>
        <v/>
      </c>
      <c r="M58" s="5" t="str">
        <f ca="1">IFERROR(OFFSET('計算（宅配便）'!$P58,0,(COLUMN()-COLUMN($E58))/(COLUMNS($E58:$G58)-1)*(COLUMNS('計算（宅配便）'!$L74:$Q74))),"")</f>
        <v/>
      </c>
      <c r="N58" s="5" t="str">
        <f t="shared" ca="1" si="4"/>
        <v/>
      </c>
      <c r="O58" s="5" t="str">
        <f ca="1">IFERROR(OFFSET('計算（宅配便）'!$P58,0,(COLUMN()-COLUMN($E58))/(COLUMNS($E58:$G58)-1)*(COLUMNS('計算（宅配便）'!$L74:$Q74))),"")</f>
        <v/>
      </c>
      <c r="P58" s="5" t="str">
        <f t="shared" ca="1" si="5"/>
        <v/>
      </c>
      <c r="Q58" s="5" t="str">
        <f ca="1">IFERROR(OFFSET('計算（宅配便）'!$P58,0,(COLUMN()-COLUMN($E58))/(COLUMNS($E58:$G58)-1)*(COLUMNS('計算（宅配便）'!$L74:$Q74))),"")</f>
        <v/>
      </c>
      <c r="R58" s="5" t="str">
        <f t="shared" ca="1" si="6"/>
        <v/>
      </c>
      <c r="S58" s="5" t="str">
        <f ca="1">IFERROR(OFFSET('計算（宅配便）'!$P58,0,(COLUMN()-COLUMN($E58))/(COLUMNS($E58:$G58)-1)*(COLUMNS('計算（宅配便）'!$L74:$Q74))),"")</f>
        <v/>
      </c>
      <c r="T58" s="5" t="str">
        <f t="shared" ca="1" si="7"/>
        <v/>
      </c>
      <c r="U58" s="5" t="str">
        <f ca="1">IFERROR(OFFSET('計算（宅配便）'!$P58,0,(COLUMN()-COLUMN($E58))/(COLUMNS($E58:$G58)-1)*(COLUMNS('計算（宅配便）'!$L74:$Q74))),"")</f>
        <v/>
      </c>
      <c r="V58" s="5" t="str">
        <f t="shared" ca="1" si="8"/>
        <v/>
      </c>
      <c r="W58" s="5" t="str">
        <f ca="1">IFERROR(OFFSET('計算（宅配便）'!$P58,0,(COLUMN()-COLUMN($E58))/(COLUMNS($E58:$G58)-1)*(COLUMNS('計算（宅配便）'!$L74:$Q74))),"")</f>
        <v/>
      </c>
      <c r="X58" s="5" t="str">
        <f t="shared" ca="1" si="9"/>
        <v/>
      </c>
      <c r="Y58" s="5" t="str">
        <f ca="1">IFERROR(OFFSET('計算（宅配便）'!$P58,0,(COLUMN()-COLUMN($E58))/(COLUMNS($E58:$G58)-1)*(COLUMNS('計算（宅配便）'!$L74:$Q74))),"")</f>
        <v/>
      </c>
      <c r="Z58" s="5" t="str">
        <f t="shared" ca="1" si="10"/>
        <v/>
      </c>
      <c r="AA58" s="5" t="str">
        <f ca="1">IFERROR(OFFSET('計算（宅配便）'!$P58,0,(COLUMN()-COLUMN($E58))/(COLUMNS($E58:$G58)-1)*(COLUMNS('計算（宅配便）'!$L74:$Q74))),"")</f>
        <v/>
      </c>
      <c r="AB58" s="5" t="str">
        <f t="shared" ca="1" si="11"/>
        <v/>
      </c>
    </row>
    <row r="59" spans="1:28">
      <c r="A59" s="6">
        <v>56</v>
      </c>
      <c r="B59" s="158" t="str">
        <f>IF(ISBLANK(サンプル入力!B59),"",サンプル入力!B59)</f>
        <v/>
      </c>
      <c r="C59" s="5" t="str">
        <f>IF(ISBLANK(サンプル入力!C59),"",サンプル入力!C59)</f>
        <v/>
      </c>
      <c r="D59" s="5" t="str">
        <f>IF(ISBLANK(サンプル入力!I59),"",サンプル入力!I59)</f>
        <v/>
      </c>
      <c r="E59" s="5" t="str">
        <f ca="1">IFERROR(OFFSET('計算（宅配便）'!$P59,0,(COLUMN()-COLUMN($E59))/(COLUMNS($E59:$G59)-1)*(COLUMNS('計算（宅配便）'!$L75:$Q75))),"")</f>
        <v/>
      </c>
      <c r="F59" s="5" t="str">
        <f t="shared" ca="1" si="0"/>
        <v/>
      </c>
      <c r="G59" s="5" t="str">
        <f ca="1">IFERROR(OFFSET('計算（宅配便）'!$P59,0,(COLUMN()-COLUMN($E59))/(COLUMNS($E59:$G59)-1)*(COLUMNS('計算（宅配便）'!$L75:$Q75))),"")</f>
        <v/>
      </c>
      <c r="H59" s="5" t="str">
        <f t="shared" ca="1" si="1"/>
        <v/>
      </c>
      <c r="I59" s="5" t="str">
        <f ca="1">IFERROR(OFFSET('計算（宅配便）'!$P59,0,(COLUMN()-COLUMN($E59))/(COLUMNS($E59:$G59)-1)*(COLUMNS('計算（宅配便）'!$L75:$Q75))),"")</f>
        <v/>
      </c>
      <c r="J59" s="5" t="str">
        <f t="shared" ca="1" si="2"/>
        <v/>
      </c>
      <c r="K59" s="5" t="str">
        <f ca="1">IFERROR(OFFSET('計算（宅配便）'!$P59,0,(COLUMN()-COLUMN($E59))/(COLUMNS($E59:$G59)-1)*(COLUMNS('計算（宅配便）'!$L75:$Q75))),"")</f>
        <v/>
      </c>
      <c r="L59" s="5" t="str">
        <f t="shared" ca="1" si="3"/>
        <v/>
      </c>
      <c r="M59" s="5" t="str">
        <f ca="1">IFERROR(OFFSET('計算（宅配便）'!$P59,0,(COLUMN()-COLUMN($E59))/(COLUMNS($E59:$G59)-1)*(COLUMNS('計算（宅配便）'!$L75:$Q75))),"")</f>
        <v/>
      </c>
      <c r="N59" s="5" t="str">
        <f t="shared" ca="1" si="4"/>
        <v/>
      </c>
      <c r="O59" s="5" t="str">
        <f ca="1">IFERROR(OFFSET('計算（宅配便）'!$P59,0,(COLUMN()-COLUMN($E59))/(COLUMNS($E59:$G59)-1)*(COLUMNS('計算（宅配便）'!$L75:$Q75))),"")</f>
        <v/>
      </c>
      <c r="P59" s="5" t="str">
        <f t="shared" ca="1" si="5"/>
        <v/>
      </c>
      <c r="Q59" s="5" t="str">
        <f ca="1">IFERROR(OFFSET('計算（宅配便）'!$P59,0,(COLUMN()-COLUMN($E59))/(COLUMNS($E59:$G59)-1)*(COLUMNS('計算（宅配便）'!$L75:$Q75))),"")</f>
        <v/>
      </c>
      <c r="R59" s="5" t="str">
        <f t="shared" ca="1" si="6"/>
        <v/>
      </c>
      <c r="S59" s="5" t="str">
        <f ca="1">IFERROR(OFFSET('計算（宅配便）'!$P59,0,(COLUMN()-COLUMN($E59))/(COLUMNS($E59:$G59)-1)*(COLUMNS('計算（宅配便）'!$L75:$Q75))),"")</f>
        <v/>
      </c>
      <c r="T59" s="5" t="str">
        <f t="shared" ca="1" si="7"/>
        <v/>
      </c>
      <c r="U59" s="5" t="str">
        <f ca="1">IFERROR(OFFSET('計算（宅配便）'!$P59,0,(COLUMN()-COLUMN($E59))/(COLUMNS($E59:$G59)-1)*(COLUMNS('計算（宅配便）'!$L75:$Q75))),"")</f>
        <v/>
      </c>
      <c r="V59" s="5" t="str">
        <f t="shared" ca="1" si="8"/>
        <v/>
      </c>
      <c r="W59" s="5" t="str">
        <f ca="1">IFERROR(OFFSET('計算（宅配便）'!$P59,0,(COLUMN()-COLUMN($E59))/(COLUMNS($E59:$G59)-1)*(COLUMNS('計算（宅配便）'!$L75:$Q75))),"")</f>
        <v/>
      </c>
      <c r="X59" s="5" t="str">
        <f t="shared" ca="1" si="9"/>
        <v/>
      </c>
      <c r="Y59" s="5" t="str">
        <f ca="1">IFERROR(OFFSET('計算（宅配便）'!$P59,0,(COLUMN()-COLUMN($E59))/(COLUMNS($E59:$G59)-1)*(COLUMNS('計算（宅配便）'!$L75:$Q75))),"")</f>
        <v/>
      </c>
      <c r="Z59" s="5" t="str">
        <f t="shared" ca="1" si="10"/>
        <v/>
      </c>
      <c r="AA59" s="5" t="str">
        <f ca="1">IFERROR(OFFSET('計算（宅配便）'!$P59,0,(COLUMN()-COLUMN($E59))/(COLUMNS($E59:$G59)-1)*(COLUMNS('計算（宅配便）'!$L75:$Q75))),"")</f>
        <v/>
      </c>
      <c r="AB59" s="5" t="str">
        <f t="shared" ca="1" si="11"/>
        <v/>
      </c>
    </row>
    <row r="60" spans="1:28">
      <c r="A60" s="6">
        <v>57</v>
      </c>
      <c r="B60" s="158" t="str">
        <f>IF(ISBLANK(サンプル入力!B60),"",サンプル入力!B60)</f>
        <v/>
      </c>
      <c r="C60" s="5" t="str">
        <f>IF(ISBLANK(サンプル入力!C60),"",サンプル入力!C60)</f>
        <v/>
      </c>
      <c r="D60" s="5" t="str">
        <f>IF(ISBLANK(サンプル入力!I60),"",サンプル入力!I60)</f>
        <v/>
      </c>
      <c r="E60" s="5" t="str">
        <f ca="1">IFERROR(OFFSET('計算（宅配便）'!$P60,0,(COLUMN()-COLUMN($E60))/(COLUMNS($E60:$G60)-1)*(COLUMNS('計算（宅配便）'!$L76:$Q76))),"")</f>
        <v/>
      </c>
      <c r="F60" s="5" t="str">
        <f t="shared" ca="1" si="0"/>
        <v/>
      </c>
      <c r="G60" s="5" t="str">
        <f ca="1">IFERROR(OFFSET('計算（宅配便）'!$P60,0,(COLUMN()-COLUMN($E60))/(COLUMNS($E60:$G60)-1)*(COLUMNS('計算（宅配便）'!$L76:$Q76))),"")</f>
        <v/>
      </c>
      <c r="H60" s="5" t="str">
        <f t="shared" ca="1" si="1"/>
        <v/>
      </c>
      <c r="I60" s="5" t="str">
        <f ca="1">IFERROR(OFFSET('計算（宅配便）'!$P60,0,(COLUMN()-COLUMN($E60))/(COLUMNS($E60:$G60)-1)*(COLUMNS('計算（宅配便）'!$L76:$Q76))),"")</f>
        <v/>
      </c>
      <c r="J60" s="5" t="str">
        <f t="shared" ca="1" si="2"/>
        <v/>
      </c>
      <c r="K60" s="5" t="str">
        <f ca="1">IFERROR(OFFSET('計算（宅配便）'!$P60,0,(COLUMN()-COLUMN($E60))/(COLUMNS($E60:$G60)-1)*(COLUMNS('計算（宅配便）'!$L76:$Q76))),"")</f>
        <v/>
      </c>
      <c r="L60" s="5" t="str">
        <f t="shared" ca="1" si="3"/>
        <v/>
      </c>
      <c r="M60" s="5" t="str">
        <f ca="1">IFERROR(OFFSET('計算（宅配便）'!$P60,0,(COLUMN()-COLUMN($E60))/(COLUMNS($E60:$G60)-1)*(COLUMNS('計算（宅配便）'!$L76:$Q76))),"")</f>
        <v/>
      </c>
      <c r="N60" s="5" t="str">
        <f t="shared" ca="1" si="4"/>
        <v/>
      </c>
      <c r="O60" s="5" t="str">
        <f ca="1">IFERROR(OFFSET('計算（宅配便）'!$P60,0,(COLUMN()-COLUMN($E60))/(COLUMNS($E60:$G60)-1)*(COLUMNS('計算（宅配便）'!$L76:$Q76))),"")</f>
        <v/>
      </c>
      <c r="P60" s="5" t="str">
        <f t="shared" ca="1" si="5"/>
        <v/>
      </c>
      <c r="Q60" s="5" t="str">
        <f ca="1">IFERROR(OFFSET('計算（宅配便）'!$P60,0,(COLUMN()-COLUMN($E60))/(COLUMNS($E60:$G60)-1)*(COLUMNS('計算（宅配便）'!$L76:$Q76))),"")</f>
        <v/>
      </c>
      <c r="R60" s="5" t="str">
        <f t="shared" ca="1" si="6"/>
        <v/>
      </c>
      <c r="S60" s="5" t="str">
        <f ca="1">IFERROR(OFFSET('計算（宅配便）'!$P60,0,(COLUMN()-COLUMN($E60))/(COLUMNS($E60:$G60)-1)*(COLUMNS('計算（宅配便）'!$L76:$Q76))),"")</f>
        <v/>
      </c>
      <c r="T60" s="5" t="str">
        <f t="shared" ca="1" si="7"/>
        <v/>
      </c>
      <c r="U60" s="5" t="str">
        <f ca="1">IFERROR(OFFSET('計算（宅配便）'!$P60,0,(COLUMN()-COLUMN($E60))/(COLUMNS($E60:$G60)-1)*(COLUMNS('計算（宅配便）'!$L76:$Q76))),"")</f>
        <v/>
      </c>
      <c r="V60" s="5" t="str">
        <f t="shared" ca="1" si="8"/>
        <v/>
      </c>
      <c r="W60" s="5" t="str">
        <f ca="1">IFERROR(OFFSET('計算（宅配便）'!$P60,0,(COLUMN()-COLUMN($E60))/(COLUMNS($E60:$G60)-1)*(COLUMNS('計算（宅配便）'!$L76:$Q76))),"")</f>
        <v/>
      </c>
      <c r="X60" s="5" t="str">
        <f t="shared" ca="1" si="9"/>
        <v/>
      </c>
      <c r="Y60" s="5" t="str">
        <f ca="1">IFERROR(OFFSET('計算（宅配便）'!$P60,0,(COLUMN()-COLUMN($E60))/(COLUMNS($E60:$G60)-1)*(COLUMNS('計算（宅配便）'!$L76:$Q76))),"")</f>
        <v/>
      </c>
      <c r="Z60" s="5" t="str">
        <f t="shared" ca="1" si="10"/>
        <v/>
      </c>
      <c r="AA60" s="5" t="str">
        <f ca="1">IFERROR(OFFSET('計算（宅配便）'!$P60,0,(COLUMN()-COLUMN($E60))/(COLUMNS($E60:$G60)-1)*(COLUMNS('計算（宅配便）'!$L76:$Q76))),"")</f>
        <v/>
      </c>
      <c r="AB60" s="5" t="str">
        <f t="shared" ca="1" si="11"/>
        <v/>
      </c>
    </row>
    <row r="61" spans="1:28">
      <c r="A61" s="6">
        <v>58</v>
      </c>
      <c r="B61" s="158" t="str">
        <f>IF(ISBLANK(サンプル入力!B61),"",サンプル入力!B61)</f>
        <v/>
      </c>
      <c r="C61" s="5" t="str">
        <f>IF(ISBLANK(サンプル入力!C61),"",サンプル入力!C61)</f>
        <v/>
      </c>
      <c r="D61" s="5" t="str">
        <f>IF(ISBLANK(サンプル入力!I61),"",サンプル入力!I61)</f>
        <v/>
      </c>
      <c r="E61" s="5" t="str">
        <f ca="1">IFERROR(OFFSET('計算（宅配便）'!$P61,0,(COLUMN()-COLUMN($E61))/(COLUMNS($E61:$G61)-1)*(COLUMNS('計算（宅配便）'!$L77:$Q77))),"")</f>
        <v/>
      </c>
      <c r="F61" s="5" t="str">
        <f t="shared" ca="1" si="0"/>
        <v/>
      </c>
      <c r="G61" s="5" t="str">
        <f ca="1">IFERROR(OFFSET('計算（宅配便）'!$P61,0,(COLUMN()-COLUMN($E61))/(COLUMNS($E61:$G61)-1)*(COLUMNS('計算（宅配便）'!$L77:$Q77))),"")</f>
        <v/>
      </c>
      <c r="H61" s="5" t="str">
        <f t="shared" ca="1" si="1"/>
        <v/>
      </c>
      <c r="I61" s="5" t="str">
        <f ca="1">IFERROR(OFFSET('計算（宅配便）'!$P61,0,(COLUMN()-COLUMN($E61))/(COLUMNS($E61:$G61)-1)*(COLUMNS('計算（宅配便）'!$L77:$Q77))),"")</f>
        <v/>
      </c>
      <c r="J61" s="5" t="str">
        <f t="shared" ca="1" si="2"/>
        <v/>
      </c>
      <c r="K61" s="5" t="str">
        <f ca="1">IFERROR(OFFSET('計算（宅配便）'!$P61,0,(COLUMN()-COLUMN($E61))/(COLUMNS($E61:$G61)-1)*(COLUMNS('計算（宅配便）'!$L77:$Q77))),"")</f>
        <v/>
      </c>
      <c r="L61" s="5" t="str">
        <f t="shared" ca="1" si="3"/>
        <v/>
      </c>
      <c r="M61" s="5" t="str">
        <f ca="1">IFERROR(OFFSET('計算（宅配便）'!$P61,0,(COLUMN()-COLUMN($E61))/(COLUMNS($E61:$G61)-1)*(COLUMNS('計算（宅配便）'!$L77:$Q77))),"")</f>
        <v/>
      </c>
      <c r="N61" s="5" t="str">
        <f t="shared" ca="1" si="4"/>
        <v/>
      </c>
      <c r="O61" s="5" t="str">
        <f ca="1">IFERROR(OFFSET('計算（宅配便）'!$P61,0,(COLUMN()-COLUMN($E61))/(COLUMNS($E61:$G61)-1)*(COLUMNS('計算（宅配便）'!$L77:$Q77))),"")</f>
        <v/>
      </c>
      <c r="P61" s="5" t="str">
        <f t="shared" ca="1" si="5"/>
        <v/>
      </c>
      <c r="Q61" s="5" t="str">
        <f ca="1">IFERROR(OFFSET('計算（宅配便）'!$P61,0,(COLUMN()-COLUMN($E61))/(COLUMNS($E61:$G61)-1)*(COLUMNS('計算（宅配便）'!$L77:$Q77))),"")</f>
        <v/>
      </c>
      <c r="R61" s="5" t="str">
        <f t="shared" ca="1" si="6"/>
        <v/>
      </c>
      <c r="S61" s="5" t="str">
        <f ca="1">IFERROR(OFFSET('計算（宅配便）'!$P61,0,(COLUMN()-COLUMN($E61))/(COLUMNS($E61:$G61)-1)*(COLUMNS('計算（宅配便）'!$L77:$Q77))),"")</f>
        <v/>
      </c>
      <c r="T61" s="5" t="str">
        <f t="shared" ca="1" si="7"/>
        <v/>
      </c>
      <c r="U61" s="5" t="str">
        <f ca="1">IFERROR(OFFSET('計算（宅配便）'!$P61,0,(COLUMN()-COLUMN($E61))/(COLUMNS($E61:$G61)-1)*(COLUMNS('計算（宅配便）'!$L77:$Q77))),"")</f>
        <v/>
      </c>
      <c r="V61" s="5" t="str">
        <f t="shared" ca="1" si="8"/>
        <v/>
      </c>
      <c r="W61" s="5" t="str">
        <f ca="1">IFERROR(OFFSET('計算（宅配便）'!$P61,0,(COLUMN()-COLUMN($E61))/(COLUMNS($E61:$G61)-1)*(COLUMNS('計算（宅配便）'!$L77:$Q77))),"")</f>
        <v/>
      </c>
      <c r="X61" s="5" t="str">
        <f t="shared" ca="1" si="9"/>
        <v/>
      </c>
      <c r="Y61" s="5" t="str">
        <f ca="1">IFERROR(OFFSET('計算（宅配便）'!$P61,0,(COLUMN()-COLUMN($E61))/(COLUMNS($E61:$G61)-1)*(COLUMNS('計算（宅配便）'!$L77:$Q77))),"")</f>
        <v/>
      </c>
      <c r="Z61" s="5" t="str">
        <f t="shared" ca="1" si="10"/>
        <v/>
      </c>
      <c r="AA61" s="5" t="str">
        <f ca="1">IFERROR(OFFSET('計算（宅配便）'!$P61,0,(COLUMN()-COLUMN($E61))/(COLUMNS($E61:$G61)-1)*(COLUMNS('計算（宅配便）'!$L77:$Q77))),"")</f>
        <v/>
      </c>
      <c r="AB61" s="5" t="str">
        <f t="shared" ca="1" si="11"/>
        <v/>
      </c>
    </row>
    <row r="62" spans="1:28">
      <c r="A62" s="6">
        <v>59</v>
      </c>
      <c r="B62" s="158" t="str">
        <f>IF(ISBLANK(サンプル入力!B62),"",サンプル入力!B62)</f>
        <v/>
      </c>
      <c r="C62" s="5" t="str">
        <f>IF(ISBLANK(サンプル入力!C62),"",サンプル入力!C62)</f>
        <v/>
      </c>
      <c r="D62" s="5" t="str">
        <f>IF(ISBLANK(サンプル入力!I62),"",サンプル入力!I62)</f>
        <v/>
      </c>
      <c r="E62" s="5" t="str">
        <f ca="1">IFERROR(OFFSET('計算（宅配便）'!$P62,0,(COLUMN()-COLUMN($E62))/(COLUMNS($E62:$G62)-1)*(COLUMNS('計算（宅配便）'!$L78:$Q78))),"")</f>
        <v/>
      </c>
      <c r="F62" s="5" t="str">
        <f t="shared" ca="1" si="0"/>
        <v/>
      </c>
      <c r="G62" s="5" t="str">
        <f ca="1">IFERROR(OFFSET('計算（宅配便）'!$P62,0,(COLUMN()-COLUMN($E62))/(COLUMNS($E62:$G62)-1)*(COLUMNS('計算（宅配便）'!$L78:$Q78))),"")</f>
        <v/>
      </c>
      <c r="H62" s="5" t="str">
        <f t="shared" ca="1" si="1"/>
        <v/>
      </c>
      <c r="I62" s="5" t="str">
        <f ca="1">IFERROR(OFFSET('計算（宅配便）'!$P62,0,(COLUMN()-COLUMN($E62))/(COLUMNS($E62:$G62)-1)*(COLUMNS('計算（宅配便）'!$L78:$Q78))),"")</f>
        <v/>
      </c>
      <c r="J62" s="5" t="str">
        <f t="shared" ca="1" si="2"/>
        <v/>
      </c>
      <c r="K62" s="5" t="str">
        <f ca="1">IFERROR(OFFSET('計算（宅配便）'!$P62,0,(COLUMN()-COLUMN($E62))/(COLUMNS($E62:$G62)-1)*(COLUMNS('計算（宅配便）'!$L78:$Q78))),"")</f>
        <v/>
      </c>
      <c r="L62" s="5" t="str">
        <f t="shared" ca="1" si="3"/>
        <v/>
      </c>
      <c r="M62" s="5" t="str">
        <f ca="1">IFERROR(OFFSET('計算（宅配便）'!$P62,0,(COLUMN()-COLUMN($E62))/(COLUMNS($E62:$G62)-1)*(COLUMNS('計算（宅配便）'!$L78:$Q78))),"")</f>
        <v/>
      </c>
      <c r="N62" s="5" t="str">
        <f t="shared" ca="1" si="4"/>
        <v/>
      </c>
      <c r="O62" s="5" t="str">
        <f ca="1">IFERROR(OFFSET('計算（宅配便）'!$P62,0,(COLUMN()-COLUMN($E62))/(COLUMNS($E62:$G62)-1)*(COLUMNS('計算（宅配便）'!$L78:$Q78))),"")</f>
        <v/>
      </c>
      <c r="P62" s="5" t="str">
        <f t="shared" ca="1" si="5"/>
        <v/>
      </c>
      <c r="Q62" s="5" t="str">
        <f ca="1">IFERROR(OFFSET('計算（宅配便）'!$P62,0,(COLUMN()-COLUMN($E62))/(COLUMNS($E62:$G62)-1)*(COLUMNS('計算（宅配便）'!$L78:$Q78))),"")</f>
        <v/>
      </c>
      <c r="R62" s="5" t="str">
        <f t="shared" ca="1" si="6"/>
        <v/>
      </c>
      <c r="S62" s="5" t="str">
        <f ca="1">IFERROR(OFFSET('計算（宅配便）'!$P62,0,(COLUMN()-COLUMN($E62))/(COLUMNS($E62:$G62)-1)*(COLUMNS('計算（宅配便）'!$L78:$Q78))),"")</f>
        <v/>
      </c>
      <c r="T62" s="5" t="str">
        <f t="shared" ca="1" si="7"/>
        <v/>
      </c>
      <c r="U62" s="5" t="str">
        <f ca="1">IFERROR(OFFSET('計算（宅配便）'!$P62,0,(COLUMN()-COLUMN($E62))/(COLUMNS($E62:$G62)-1)*(COLUMNS('計算（宅配便）'!$L78:$Q78))),"")</f>
        <v/>
      </c>
      <c r="V62" s="5" t="str">
        <f t="shared" ca="1" si="8"/>
        <v/>
      </c>
      <c r="W62" s="5" t="str">
        <f ca="1">IFERROR(OFFSET('計算（宅配便）'!$P62,0,(COLUMN()-COLUMN($E62))/(COLUMNS($E62:$G62)-1)*(COLUMNS('計算（宅配便）'!$L78:$Q78))),"")</f>
        <v/>
      </c>
      <c r="X62" s="5" t="str">
        <f t="shared" ca="1" si="9"/>
        <v/>
      </c>
      <c r="Y62" s="5" t="str">
        <f ca="1">IFERROR(OFFSET('計算（宅配便）'!$P62,0,(COLUMN()-COLUMN($E62))/(COLUMNS($E62:$G62)-1)*(COLUMNS('計算（宅配便）'!$L78:$Q78))),"")</f>
        <v/>
      </c>
      <c r="Z62" s="5" t="str">
        <f t="shared" ca="1" si="10"/>
        <v/>
      </c>
      <c r="AA62" s="5" t="str">
        <f ca="1">IFERROR(OFFSET('計算（宅配便）'!$P62,0,(COLUMN()-COLUMN($E62))/(COLUMNS($E62:$G62)-1)*(COLUMNS('計算（宅配便）'!$L78:$Q78))),"")</f>
        <v/>
      </c>
      <c r="AB62" s="5" t="str">
        <f t="shared" ca="1" si="11"/>
        <v/>
      </c>
    </row>
    <row r="63" spans="1:28">
      <c r="A63" s="6">
        <v>60</v>
      </c>
      <c r="B63" s="158" t="str">
        <f>IF(ISBLANK(サンプル入力!B63),"",サンプル入力!B63)</f>
        <v/>
      </c>
      <c r="C63" s="5" t="str">
        <f>IF(ISBLANK(サンプル入力!C63),"",サンプル入力!C63)</f>
        <v/>
      </c>
      <c r="D63" s="5" t="str">
        <f>IF(ISBLANK(サンプル入力!I63),"",サンプル入力!I63)</f>
        <v/>
      </c>
      <c r="E63" s="5" t="str">
        <f ca="1">IFERROR(OFFSET('計算（宅配便）'!$P63,0,(COLUMN()-COLUMN($E63))/(COLUMNS($E63:$G63)-1)*(COLUMNS('計算（宅配便）'!$L79:$Q79))),"")</f>
        <v/>
      </c>
      <c r="F63" s="5" t="str">
        <f t="shared" ca="1" si="0"/>
        <v/>
      </c>
      <c r="G63" s="5" t="str">
        <f ca="1">IFERROR(OFFSET('計算（宅配便）'!$P63,0,(COLUMN()-COLUMN($E63))/(COLUMNS($E63:$G63)-1)*(COLUMNS('計算（宅配便）'!$L79:$Q79))),"")</f>
        <v/>
      </c>
      <c r="H63" s="5" t="str">
        <f t="shared" ca="1" si="1"/>
        <v/>
      </c>
      <c r="I63" s="5" t="str">
        <f ca="1">IFERROR(OFFSET('計算（宅配便）'!$P63,0,(COLUMN()-COLUMN($E63))/(COLUMNS($E63:$G63)-1)*(COLUMNS('計算（宅配便）'!$L79:$Q79))),"")</f>
        <v/>
      </c>
      <c r="J63" s="5" t="str">
        <f t="shared" ca="1" si="2"/>
        <v/>
      </c>
      <c r="K63" s="5" t="str">
        <f ca="1">IFERROR(OFFSET('計算（宅配便）'!$P63,0,(COLUMN()-COLUMN($E63))/(COLUMNS($E63:$G63)-1)*(COLUMNS('計算（宅配便）'!$L79:$Q79))),"")</f>
        <v/>
      </c>
      <c r="L63" s="5" t="str">
        <f t="shared" ca="1" si="3"/>
        <v/>
      </c>
      <c r="M63" s="5" t="str">
        <f ca="1">IFERROR(OFFSET('計算（宅配便）'!$P63,0,(COLUMN()-COLUMN($E63))/(COLUMNS($E63:$G63)-1)*(COLUMNS('計算（宅配便）'!$L79:$Q79))),"")</f>
        <v/>
      </c>
      <c r="N63" s="5" t="str">
        <f t="shared" ca="1" si="4"/>
        <v/>
      </c>
      <c r="O63" s="5" t="str">
        <f ca="1">IFERROR(OFFSET('計算（宅配便）'!$P63,0,(COLUMN()-COLUMN($E63))/(COLUMNS($E63:$G63)-1)*(COLUMNS('計算（宅配便）'!$L79:$Q79))),"")</f>
        <v/>
      </c>
      <c r="P63" s="5" t="str">
        <f t="shared" ca="1" si="5"/>
        <v/>
      </c>
      <c r="Q63" s="5" t="str">
        <f ca="1">IFERROR(OFFSET('計算（宅配便）'!$P63,0,(COLUMN()-COLUMN($E63))/(COLUMNS($E63:$G63)-1)*(COLUMNS('計算（宅配便）'!$L79:$Q79))),"")</f>
        <v/>
      </c>
      <c r="R63" s="5" t="str">
        <f t="shared" ca="1" si="6"/>
        <v/>
      </c>
      <c r="S63" s="5" t="str">
        <f ca="1">IFERROR(OFFSET('計算（宅配便）'!$P63,0,(COLUMN()-COLUMN($E63))/(COLUMNS($E63:$G63)-1)*(COLUMNS('計算（宅配便）'!$L79:$Q79))),"")</f>
        <v/>
      </c>
      <c r="T63" s="5" t="str">
        <f t="shared" ca="1" si="7"/>
        <v/>
      </c>
      <c r="U63" s="5" t="str">
        <f ca="1">IFERROR(OFFSET('計算（宅配便）'!$P63,0,(COLUMN()-COLUMN($E63))/(COLUMNS($E63:$G63)-1)*(COLUMNS('計算（宅配便）'!$L79:$Q79))),"")</f>
        <v/>
      </c>
      <c r="V63" s="5" t="str">
        <f t="shared" ca="1" si="8"/>
        <v/>
      </c>
      <c r="W63" s="5" t="str">
        <f ca="1">IFERROR(OFFSET('計算（宅配便）'!$P63,0,(COLUMN()-COLUMN($E63))/(COLUMNS($E63:$G63)-1)*(COLUMNS('計算（宅配便）'!$L79:$Q79))),"")</f>
        <v/>
      </c>
      <c r="X63" s="5" t="str">
        <f t="shared" ca="1" si="9"/>
        <v/>
      </c>
      <c r="Y63" s="5" t="str">
        <f ca="1">IFERROR(OFFSET('計算（宅配便）'!$P63,0,(COLUMN()-COLUMN($E63))/(COLUMNS($E63:$G63)-1)*(COLUMNS('計算（宅配便）'!$L79:$Q79))),"")</f>
        <v/>
      </c>
      <c r="Z63" s="5" t="str">
        <f t="shared" ca="1" si="10"/>
        <v/>
      </c>
      <c r="AA63" s="5" t="str">
        <f ca="1">IFERROR(OFFSET('計算（宅配便）'!$P63,0,(COLUMN()-COLUMN($E63))/(COLUMNS($E63:$G63)-1)*(COLUMNS('計算（宅配便）'!$L79:$Q79))),"")</f>
        <v/>
      </c>
      <c r="AB63" s="5" t="str">
        <f t="shared" ca="1" si="11"/>
        <v/>
      </c>
    </row>
    <row r="64" spans="1:28">
      <c r="A64" s="6">
        <v>61</v>
      </c>
      <c r="B64" s="158" t="str">
        <f>IF(ISBLANK(サンプル入力!B64),"",サンプル入力!B64)</f>
        <v/>
      </c>
      <c r="C64" s="5" t="str">
        <f>IF(ISBLANK(サンプル入力!C64),"",サンプル入力!C64)</f>
        <v/>
      </c>
      <c r="D64" s="5" t="str">
        <f>IF(ISBLANK(サンプル入力!I64),"",サンプル入力!I64)</f>
        <v/>
      </c>
      <c r="E64" s="5" t="str">
        <f ca="1">IFERROR(OFFSET('計算（宅配便）'!$P64,0,(COLUMN()-COLUMN($E64))/(COLUMNS($E64:$G64)-1)*(COLUMNS('計算（宅配便）'!$L80:$Q80))),"")</f>
        <v/>
      </c>
      <c r="F64" s="5" t="str">
        <f t="shared" ca="1" si="0"/>
        <v/>
      </c>
      <c r="G64" s="5" t="str">
        <f ca="1">IFERROR(OFFSET('計算（宅配便）'!$P64,0,(COLUMN()-COLUMN($E64))/(COLUMNS($E64:$G64)-1)*(COLUMNS('計算（宅配便）'!$L80:$Q80))),"")</f>
        <v/>
      </c>
      <c r="H64" s="5" t="str">
        <f t="shared" ca="1" si="1"/>
        <v/>
      </c>
      <c r="I64" s="5" t="str">
        <f ca="1">IFERROR(OFFSET('計算（宅配便）'!$P64,0,(COLUMN()-COLUMN($E64))/(COLUMNS($E64:$G64)-1)*(COLUMNS('計算（宅配便）'!$L80:$Q80))),"")</f>
        <v/>
      </c>
      <c r="J64" s="5" t="str">
        <f t="shared" ca="1" si="2"/>
        <v/>
      </c>
      <c r="K64" s="5" t="str">
        <f ca="1">IFERROR(OFFSET('計算（宅配便）'!$P64,0,(COLUMN()-COLUMN($E64))/(COLUMNS($E64:$G64)-1)*(COLUMNS('計算（宅配便）'!$L80:$Q80))),"")</f>
        <v/>
      </c>
      <c r="L64" s="5" t="str">
        <f t="shared" ca="1" si="3"/>
        <v/>
      </c>
      <c r="M64" s="5" t="str">
        <f ca="1">IFERROR(OFFSET('計算（宅配便）'!$P64,0,(COLUMN()-COLUMN($E64))/(COLUMNS($E64:$G64)-1)*(COLUMNS('計算（宅配便）'!$L80:$Q80))),"")</f>
        <v/>
      </c>
      <c r="N64" s="5" t="str">
        <f t="shared" ca="1" si="4"/>
        <v/>
      </c>
      <c r="O64" s="5" t="str">
        <f ca="1">IFERROR(OFFSET('計算（宅配便）'!$P64,0,(COLUMN()-COLUMN($E64))/(COLUMNS($E64:$G64)-1)*(COLUMNS('計算（宅配便）'!$L80:$Q80))),"")</f>
        <v/>
      </c>
      <c r="P64" s="5" t="str">
        <f t="shared" ca="1" si="5"/>
        <v/>
      </c>
      <c r="Q64" s="5" t="str">
        <f ca="1">IFERROR(OFFSET('計算（宅配便）'!$P64,0,(COLUMN()-COLUMN($E64))/(COLUMNS($E64:$G64)-1)*(COLUMNS('計算（宅配便）'!$L80:$Q80))),"")</f>
        <v/>
      </c>
      <c r="R64" s="5" t="str">
        <f t="shared" ca="1" si="6"/>
        <v/>
      </c>
      <c r="S64" s="5" t="str">
        <f ca="1">IFERROR(OFFSET('計算（宅配便）'!$P64,0,(COLUMN()-COLUMN($E64))/(COLUMNS($E64:$G64)-1)*(COLUMNS('計算（宅配便）'!$L80:$Q80))),"")</f>
        <v/>
      </c>
      <c r="T64" s="5" t="str">
        <f t="shared" ca="1" si="7"/>
        <v/>
      </c>
      <c r="U64" s="5" t="str">
        <f ca="1">IFERROR(OFFSET('計算（宅配便）'!$P64,0,(COLUMN()-COLUMN($E64))/(COLUMNS($E64:$G64)-1)*(COLUMNS('計算（宅配便）'!$L80:$Q80))),"")</f>
        <v/>
      </c>
      <c r="V64" s="5" t="str">
        <f t="shared" ca="1" si="8"/>
        <v/>
      </c>
      <c r="W64" s="5" t="str">
        <f ca="1">IFERROR(OFFSET('計算（宅配便）'!$P64,0,(COLUMN()-COLUMN($E64))/(COLUMNS($E64:$G64)-1)*(COLUMNS('計算（宅配便）'!$L80:$Q80))),"")</f>
        <v/>
      </c>
      <c r="X64" s="5" t="str">
        <f t="shared" ca="1" si="9"/>
        <v/>
      </c>
      <c r="Y64" s="5" t="str">
        <f ca="1">IFERROR(OFFSET('計算（宅配便）'!$P64,0,(COLUMN()-COLUMN($E64))/(COLUMNS($E64:$G64)-1)*(COLUMNS('計算（宅配便）'!$L80:$Q80))),"")</f>
        <v/>
      </c>
      <c r="Z64" s="5" t="str">
        <f t="shared" ca="1" si="10"/>
        <v/>
      </c>
      <c r="AA64" s="5" t="str">
        <f ca="1">IFERROR(OFFSET('計算（宅配便）'!$P64,0,(COLUMN()-COLUMN($E64))/(COLUMNS($E64:$G64)-1)*(COLUMNS('計算（宅配便）'!$L80:$Q80))),"")</f>
        <v/>
      </c>
      <c r="AB64" s="5" t="str">
        <f t="shared" ca="1" si="11"/>
        <v/>
      </c>
    </row>
    <row r="65" spans="1:28">
      <c r="A65" s="6">
        <v>62</v>
      </c>
      <c r="B65" s="158" t="str">
        <f>IF(ISBLANK(サンプル入力!B65),"",サンプル入力!B65)</f>
        <v/>
      </c>
      <c r="C65" s="5" t="str">
        <f>IF(ISBLANK(サンプル入力!C65),"",サンプル入力!C65)</f>
        <v/>
      </c>
      <c r="D65" s="5" t="str">
        <f>IF(ISBLANK(サンプル入力!I65),"",サンプル入力!I65)</f>
        <v/>
      </c>
      <c r="E65" s="5" t="str">
        <f ca="1">IFERROR(OFFSET('計算（宅配便）'!$P65,0,(COLUMN()-COLUMN($E65))/(COLUMNS($E65:$G65)-1)*(COLUMNS('計算（宅配便）'!$L81:$Q81))),"")</f>
        <v/>
      </c>
      <c r="F65" s="5" t="str">
        <f t="shared" ca="1" si="0"/>
        <v/>
      </c>
      <c r="G65" s="5" t="str">
        <f ca="1">IFERROR(OFFSET('計算（宅配便）'!$P65,0,(COLUMN()-COLUMN($E65))/(COLUMNS($E65:$G65)-1)*(COLUMNS('計算（宅配便）'!$L81:$Q81))),"")</f>
        <v/>
      </c>
      <c r="H65" s="5" t="str">
        <f t="shared" ca="1" si="1"/>
        <v/>
      </c>
      <c r="I65" s="5" t="str">
        <f ca="1">IFERROR(OFFSET('計算（宅配便）'!$P65,0,(COLUMN()-COLUMN($E65))/(COLUMNS($E65:$G65)-1)*(COLUMNS('計算（宅配便）'!$L81:$Q81))),"")</f>
        <v/>
      </c>
      <c r="J65" s="5" t="str">
        <f t="shared" ca="1" si="2"/>
        <v/>
      </c>
      <c r="K65" s="5" t="str">
        <f ca="1">IFERROR(OFFSET('計算（宅配便）'!$P65,0,(COLUMN()-COLUMN($E65))/(COLUMNS($E65:$G65)-1)*(COLUMNS('計算（宅配便）'!$L81:$Q81))),"")</f>
        <v/>
      </c>
      <c r="L65" s="5" t="str">
        <f t="shared" ca="1" si="3"/>
        <v/>
      </c>
      <c r="M65" s="5" t="str">
        <f ca="1">IFERROR(OFFSET('計算（宅配便）'!$P65,0,(COLUMN()-COLUMN($E65))/(COLUMNS($E65:$G65)-1)*(COLUMNS('計算（宅配便）'!$L81:$Q81))),"")</f>
        <v/>
      </c>
      <c r="N65" s="5" t="str">
        <f t="shared" ca="1" si="4"/>
        <v/>
      </c>
      <c r="O65" s="5" t="str">
        <f ca="1">IFERROR(OFFSET('計算（宅配便）'!$P65,0,(COLUMN()-COLUMN($E65))/(COLUMNS($E65:$G65)-1)*(COLUMNS('計算（宅配便）'!$L81:$Q81))),"")</f>
        <v/>
      </c>
      <c r="P65" s="5" t="str">
        <f t="shared" ca="1" si="5"/>
        <v/>
      </c>
      <c r="Q65" s="5" t="str">
        <f ca="1">IFERROR(OFFSET('計算（宅配便）'!$P65,0,(COLUMN()-COLUMN($E65))/(COLUMNS($E65:$G65)-1)*(COLUMNS('計算（宅配便）'!$L81:$Q81))),"")</f>
        <v/>
      </c>
      <c r="R65" s="5" t="str">
        <f t="shared" ca="1" si="6"/>
        <v/>
      </c>
      <c r="S65" s="5" t="str">
        <f ca="1">IFERROR(OFFSET('計算（宅配便）'!$P65,0,(COLUMN()-COLUMN($E65))/(COLUMNS($E65:$G65)-1)*(COLUMNS('計算（宅配便）'!$L81:$Q81))),"")</f>
        <v/>
      </c>
      <c r="T65" s="5" t="str">
        <f t="shared" ca="1" si="7"/>
        <v/>
      </c>
      <c r="U65" s="5" t="str">
        <f ca="1">IFERROR(OFFSET('計算（宅配便）'!$P65,0,(COLUMN()-COLUMN($E65))/(COLUMNS($E65:$G65)-1)*(COLUMNS('計算（宅配便）'!$L81:$Q81))),"")</f>
        <v/>
      </c>
      <c r="V65" s="5" t="str">
        <f t="shared" ca="1" si="8"/>
        <v/>
      </c>
      <c r="W65" s="5" t="str">
        <f ca="1">IFERROR(OFFSET('計算（宅配便）'!$P65,0,(COLUMN()-COLUMN($E65))/(COLUMNS($E65:$G65)-1)*(COLUMNS('計算（宅配便）'!$L81:$Q81))),"")</f>
        <v/>
      </c>
      <c r="X65" s="5" t="str">
        <f t="shared" ca="1" si="9"/>
        <v/>
      </c>
      <c r="Y65" s="5" t="str">
        <f ca="1">IFERROR(OFFSET('計算（宅配便）'!$P65,0,(COLUMN()-COLUMN($E65))/(COLUMNS($E65:$G65)-1)*(COLUMNS('計算（宅配便）'!$L81:$Q81))),"")</f>
        <v/>
      </c>
      <c r="Z65" s="5" t="str">
        <f t="shared" ca="1" si="10"/>
        <v/>
      </c>
      <c r="AA65" s="5" t="str">
        <f ca="1">IFERROR(OFFSET('計算（宅配便）'!$P65,0,(COLUMN()-COLUMN($E65))/(COLUMNS($E65:$G65)-1)*(COLUMNS('計算（宅配便）'!$L81:$Q81))),"")</f>
        <v/>
      </c>
      <c r="AB65" s="5" t="str">
        <f t="shared" ca="1" si="11"/>
        <v/>
      </c>
    </row>
    <row r="66" spans="1:28">
      <c r="A66" s="6">
        <v>63</v>
      </c>
      <c r="B66" s="158" t="str">
        <f>IF(ISBLANK(サンプル入力!B66),"",サンプル入力!B66)</f>
        <v/>
      </c>
      <c r="C66" s="5" t="str">
        <f>IF(ISBLANK(サンプル入力!C66),"",サンプル入力!C66)</f>
        <v/>
      </c>
      <c r="D66" s="5" t="str">
        <f>IF(ISBLANK(サンプル入力!I66),"",サンプル入力!I66)</f>
        <v/>
      </c>
      <c r="E66" s="5" t="str">
        <f ca="1">IFERROR(OFFSET('計算（宅配便）'!$P66,0,(COLUMN()-COLUMN($E66))/(COLUMNS($E66:$G66)-1)*(COLUMNS('計算（宅配便）'!$L82:$Q82))),"")</f>
        <v/>
      </c>
      <c r="F66" s="5" t="str">
        <f t="shared" ca="1" si="0"/>
        <v/>
      </c>
      <c r="G66" s="5" t="str">
        <f ca="1">IFERROR(OFFSET('計算（宅配便）'!$P66,0,(COLUMN()-COLUMN($E66))/(COLUMNS($E66:$G66)-1)*(COLUMNS('計算（宅配便）'!$L82:$Q82))),"")</f>
        <v/>
      </c>
      <c r="H66" s="5" t="str">
        <f t="shared" ca="1" si="1"/>
        <v/>
      </c>
      <c r="I66" s="5" t="str">
        <f ca="1">IFERROR(OFFSET('計算（宅配便）'!$P66,0,(COLUMN()-COLUMN($E66))/(COLUMNS($E66:$G66)-1)*(COLUMNS('計算（宅配便）'!$L82:$Q82))),"")</f>
        <v/>
      </c>
      <c r="J66" s="5" t="str">
        <f t="shared" ca="1" si="2"/>
        <v/>
      </c>
      <c r="K66" s="5" t="str">
        <f ca="1">IFERROR(OFFSET('計算（宅配便）'!$P66,0,(COLUMN()-COLUMN($E66))/(COLUMNS($E66:$G66)-1)*(COLUMNS('計算（宅配便）'!$L82:$Q82))),"")</f>
        <v/>
      </c>
      <c r="L66" s="5" t="str">
        <f t="shared" ca="1" si="3"/>
        <v/>
      </c>
      <c r="M66" s="5" t="str">
        <f ca="1">IFERROR(OFFSET('計算（宅配便）'!$P66,0,(COLUMN()-COLUMN($E66))/(COLUMNS($E66:$G66)-1)*(COLUMNS('計算（宅配便）'!$L82:$Q82))),"")</f>
        <v/>
      </c>
      <c r="N66" s="5" t="str">
        <f t="shared" ca="1" si="4"/>
        <v/>
      </c>
      <c r="O66" s="5" t="str">
        <f ca="1">IFERROR(OFFSET('計算（宅配便）'!$P66,0,(COLUMN()-COLUMN($E66))/(COLUMNS($E66:$G66)-1)*(COLUMNS('計算（宅配便）'!$L82:$Q82))),"")</f>
        <v/>
      </c>
      <c r="P66" s="5" t="str">
        <f t="shared" ca="1" si="5"/>
        <v/>
      </c>
      <c r="Q66" s="5" t="str">
        <f ca="1">IFERROR(OFFSET('計算（宅配便）'!$P66,0,(COLUMN()-COLUMN($E66))/(COLUMNS($E66:$G66)-1)*(COLUMNS('計算（宅配便）'!$L82:$Q82))),"")</f>
        <v/>
      </c>
      <c r="R66" s="5" t="str">
        <f t="shared" ca="1" si="6"/>
        <v/>
      </c>
      <c r="S66" s="5" t="str">
        <f ca="1">IFERROR(OFFSET('計算（宅配便）'!$P66,0,(COLUMN()-COLUMN($E66))/(COLUMNS($E66:$G66)-1)*(COLUMNS('計算（宅配便）'!$L82:$Q82))),"")</f>
        <v/>
      </c>
      <c r="T66" s="5" t="str">
        <f t="shared" ca="1" si="7"/>
        <v/>
      </c>
      <c r="U66" s="5" t="str">
        <f ca="1">IFERROR(OFFSET('計算（宅配便）'!$P66,0,(COLUMN()-COLUMN($E66))/(COLUMNS($E66:$G66)-1)*(COLUMNS('計算（宅配便）'!$L82:$Q82))),"")</f>
        <v/>
      </c>
      <c r="V66" s="5" t="str">
        <f t="shared" ca="1" si="8"/>
        <v/>
      </c>
      <c r="W66" s="5" t="str">
        <f ca="1">IFERROR(OFFSET('計算（宅配便）'!$P66,0,(COLUMN()-COLUMN($E66))/(COLUMNS($E66:$G66)-1)*(COLUMNS('計算（宅配便）'!$L82:$Q82))),"")</f>
        <v/>
      </c>
      <c r="X66" s="5" t="str">
        <f t="shared" ca="1" si="9"/>
        <v/>
      </c>
      <c r="Y66" s="5" t="str">
        <f ca="1">IFERROR(OFFSET('計算（宅配便）'!$P66,0,(COLUMN()-COLUMN($E66))/(COLUMNS($E66:$G66)-1)*(COLUMNS('計算（宅配便）'!$L82:$Q82))),"")</f>
        <v/>
      </c>
      <c r="Z66" s="5" t="str">
        <f t="shared" ca="1" si="10"/>
        <v/>
      </c>
      <c r="AA66" s="5" t="str">
        <f ca="1">IFERROR(OFFSET('計算（宅配便）'!$P66,0,(COLUMN()-COLUMN($E66))/(COLUMNS($E66:$G66)-1)*(COLUMNS('計算（宅配便）'!$L82:$Q82))),"")</f>
        <v/>
      </c>
      <c r="AB66" s="5" t="str">
        <f t="shared" ca="1" si="11"/>
        <v/>
      </c>
    </row>
    <row r="67" spans="1:28">
      <c r="A67" s="6">
        <v>64</v>
      </c>
      <c r="B67" s="158" t="str">
        <f>IF(ISBLANK(サンプル入力!B67),"",サンプル入力!B67)</f>
        <v/>
      </c>
      <c r="C67" s="5" t="str">
        <f>IF(ISBLANK(サンプル入力!C67),"",サンプル入力!C67)</f>
        <v/>
      </c>
      <c r="D67" s="5" t="str">
        <f>IF(ISBLANK(サンプル入力!I67),"",サンプル入力!I67)</f>
        <v/>
      </c>
      <c r="E67" s="5" t="str">
        <f ca="1">IFERROR(OFFSET('計算（宅配便）'!$P67,0,(COLUMN()-COLUMN($E67))/(COLUMNS($E67:$G67)-1)*(COLUMNS('計算（宅配便）'!$L83:$Q83))),"")</f>
        <v/>
      </c>
      <c r="F67" s="5" t="str">
        <f t="shared" ca="1" si="0"/>
        <v/>
      </c>
      <c r="G67" s="5" t="str">
        <f ca="1">IFERROR(OFFSET('計算（宅配便）'!$P67,0,(COLUMN()-COLUMN($E67))/(COLUMNS($E67:$G67)-1)*(COLUMNS('計算（宅配便）'!$L83:$Q83))),"")</f>
        <v/>
      </c>
      <c r="H67" s="5" t="str">
        <f t="shared" ca="1" si="1"/>
        <v/>
      </c>
      <c r="I67" s="5" t="str">
        <f ca="1">IFERROR(OFFSET('計算（宅配便）'!$P67,0,(COLUMN()-COLUMN($E67))/(COLUMNS($E67:$G67)-1)*(COLUMNS('計算（宅配便）'!$L83:$Q83))),"")</f>
        <v/>
      </c>
      <c r="J67" s="5" t="str">
        <f t="shared" ca="1" si="2"/>
        <v/>
      </c>
      <c r="K67" s="5" t="str">
        <f ca="1">IFERROR(OFFSET('計算（宅配便）'!$P67,0,(COLUMN()-COLUMN($E67))/(COLUMNS($E67:$G67)-1)*(COLUMNS('計算（宅配便）'!$L83:$Q83))),"")</f>
        <v/>
      </c>
      <c r="L67" s="5" t="str">
        <f t="shared" ca="1" si="3"/>
        <v/>
      </c>
      <c r="M67" s="5" t="str">
        <f ca="1">IFERROR(OFFSET('計算（宅配便）'!$P67,0,(COLUMN()-COLUMN($E67))/(COLUMNS($E67:$G67)-1)*(COLUMNS('計算（宅配便）'!$L83:$Q83))),"")</f>
        <v/>
      </c>
      <c r="N67" s="5" t="str">
        <f t="shared" ca="1" si="4"/>
        <v/>
      </c>
      <c r="O67" s="5" t="str">
        <f ca="1">IFERROR(OFFSET('計算（宅配便）'!$P67,0,(COLUMN()-COLUMN($E67))/(COLUMNS($E67:$G67)-1)*(COLUMNS('計算（宅配便）'!$L83:$Q83))),"")</f>
        <v/>
      </c>
      <c r="P67" s="5" t="str">
        <f t="shared" ca="1" si="5"/>
        <v/>
      </c>
      <c r="Q67" s="5" t="str">
        <f ca="1">IFERROR(OFFSET('計算（宅配便）'!$P67,0,(COLUMN()-COLUMN($E67))/(COLUMNS($E67:$G67)-1)*(COLUMNS('計算（宅配便）'!$L83:$Q83))),"")</f>
        <v/>
      </c>
      <c r="R67" s="5" t="str">
        <f t="shared" ca="1" si="6"/>
        <v/>
      </c>
      <c r="S67" s="5" t="str">
        <f ca="1">IFERROR(OFFSET('計算（宅配便）'!$P67,0,(COLUMN()-COLUMN($E67))/(COLUMNS($E67:$G67)-1)*(COLUMNS('計算（宅配便）'!$L83:$Q83))),"")</f>
        <v/>
      </c>
      <c r="T67" s="5" t="str">
        <f t="shared" ca="1" si="7"/>
        <v/>
      </c>
      <c r="U67" s="5" t="str">
        <f ca="1">IFERROR(OFFSET('計算（宅配便）'!$P67,0,(COLUMN()-COLUMN($E67))/(COLUMNS($E67:$G67)-1)*(COLUMNS('計算（宅配便）'!$L83:$Q83))),"")</f>
        <v/>
      </c>
      <c r="V67" s="5" t="str">
        <f t="shared" ca="1" si="8"/>
        <v/>
      </c>
      <c r="W67" s="5" t="str">
        <f ca="1">IFERROR(OFFSET('計算（宅配便）'!$P67,0,(COLUMN()-COLUMN($E67))/(COLUMNS($E67:$G67)-1)*(COLUMNS('計算（宅配便）'!$L83:$Q83))),"")</f>
        <v/>
      </c>
      <c r="X67" s="5" t="str">
        <f t="shared" ca="1" si="9"/>
        <v/>
      </c>
      <c r="Y67" s="5" t="str">
        <f ca="1">IFERROR(OFFSET('計算（宅配便）'!$P67,0,(COLUMN()-COLUMN($E67))/(COLUMNS($E67:$G67)-1)*(COLUMNS('計算（宅配便）'!$L83:$Q83))),"")</f>
        <v/>
      </c>
      <c r="Z67" s="5" t="str">
        <f t="shared" ca="1" si="10"/>
        <v/>
      </c>
      <c r="AA67" s="5" t="str">
        <f ca="1">IFERROR(OFFSET('計算（宅配便）'!$P67,0,(COLUMN()-COLUMN($E67))/(COLUMNS($E67:$G67)-1)*(COLUMNS('計算（宅配便）'!$L83:$Q83))),"")</f>
        <v/>
      </c>
      <c r="AB67" s="5" t="str">
        <f t="shared" ca="1" si="11"/>
        <v/>
      </c>
    </row>
    <row r="68" spans="1:28">
      <c r="A68" s="6">
        <v>65</v>
      </c>
      <c r="B68" s="158" t="str">
        <f>IF(ISBLANK(サンプル入力!B68),"",サンプル入力!B68)</f>
        <v/>
      </c>
      <c r="C68" s="5" t="str">
        <f>IF(ISBLANK(サンプル入力!C68),"",サンプル入力!C68)</f>
        <v/>
      </c>
      <c r="D68" s="5" t="str">
        <f>IF(ISBLANK(サンプル入力!I68),"",サンプル入力!I68)</f>
        <v/>
      </c>
      <c r="E68" s="5" t="str">
        <f ca="1">IFERROR(OFFSET('計算（宅配便）'!$P68,0,(COLUMN()-COLUMN($E68))/(COLUMNS($E68:$G68)-1)*(COLUMNS('計算（宅配便）'!$L84:$Q84))),"")</f>
        <v/>
      </c>
      <c r="F68" s="5" t="str">
        <f t="shared" ca="1" si="0"/>
        <v/>
      </c>
      <c r="G68" s="5" t="str">
        <f ca="1">IFERROR(OFFSET('計算（宅配便）'!$P68,0,(COLUMN()-COLUMN($E68))/(COLUMNS($E68:$G68)-1)*(COLUMNS('計算（宅配便）'!$L84:$Q84))),"")</f>
        <v/>
      </c>
      <c r="H68" s="5" t="str">
        <f t="shared" ca="1" si="1"/>
        <v/>
      </c>
      <c r="I68" s="5" t="str">
        <f ca="1">IFERROR(OFFSET('計算（宅配便）'!$P68,0,(COLUMN()-COLUMN($E68))/(COLUMNS($E68:$G68)-1)*(COLUMNS('計算（宅配便）'!$L84:$Q84))),"")</f>
        <v/>
      </c>
      <c r="J68" s="5" t="str">
        <f t="shared" ca="1" si="2"/>
        <v/>
      </c>
      <c r="K68" s="5" t="str">
        <f ca="1">IFERROR(OFFSET('計算（宅配便）'!$P68,0,(COLUMN()-COLUMN($E68))/(COLUMNS($E68:$G68)-1)*(COLUMNS('計算（宅配便）'!$L84:$Q84))),"")</f>
        <v/>
      </c>
      <c r="L68" s="5" t="str">
        <f t="shared" ca="1" si="3"/>
        <v/>
      </c>
      <c r="M68" s="5" t="str">
        <f ca="1">IFERROR(OFFSET('計算（宅配便）'!$P68,0,(COLUMN()-COLUMN($E68))/(COLUMNS($E68:$G68)-1)*(COLUMNS('計算（宅配便）'!$L84:$Q84))),"")</f>
        <v/>
      </c>
      <c r="N68" s="5" t="str">
        <f t="shared" ca="1" si="4"/>
        <v/>
      </c>
      <c r="O68" s="5" t="str">
        <f ca="1">IFERROR(OFFSET('計算（宅配便）'!$P68,0,(COLUMN()-COLUMN($E68))/(COLUMNS($E68:$G68)-1)*(COLUMNS('計算（宅配便）'!$L84:$Q84))),"")</f>
        <v/>
      </c>
      <c r="P68" s="5" t="str">
        <f t="shared" ca="1" si="5"/>
        <v/>
      </c>
      <c r="Q68" s="5" t="str">
        <f ca="1">IFERROR(OFFSET('計算（宅配便）'!$P68,0,(COLUMN()-COLUMN($E68))/(COLUMNS($E68:$G68)-1)*(COLUMNS('計算（宅配便）'!$L84:$Q84))),"")</f>
        <v/>
      </c>
      <c r="R68" s="5" t="str">
        <f t="shared" ca="1" si="6"/>
        <v/>
      </c>
      <c r="S68" s="5" t="str">
        <f ca="1">IFERROR(OFFSET('計算（宅配便）'!$P68,0,(COLUMN()-COLUMN($E68))/(COLUMNS($E68:$G68)-1)*(COLUMNS('計算（宅配便）'!$L84:$Q84))),"")</f>
        <v/>
      </c>
      <c r="T68" s="5" t="str">
        <f t="shared" ca="1" si="7"/>
        <v/>
      </c>
      <c r="U68" s="5" t="str">
        <f ca="1">IFERROR(OFFSET('計算（宅配便）'!$P68,0,(COLUMN()-COLUMN($E68))/(COLUMNS($E68:$G68)-1)*(COLUMNS('計算（宅配便）'!$L84:$Q84))),"")</f>
        <v/>
      </c>
      <c r="V68" s="5" t="str">
        <f t="shared" ca="1" si="8"/>
        <v/>
      </c>
      <c r="W68" s="5" t="str">
        <f ca="1">IFERROR(OFFSET('計算（宅配便）'!$P68,0,(COLUMN()-COLUMN($E68))/(COLUMNS($E68:$G68)-1)*(COLUMNS('計算（宅配便）'!$L84:$Q84))),"")</f>
        <v/>
      </c>
      <c r="X68" s="5" t="str">
        <f t="shared" ca="1" si="9"/>
        <v/>
      </c>
      <c r="Y68" s="5" t="str">
        <f ca="1">IFERROR(OFFSET('計算（宅配便）'!$P68,0,(COLUMN()-COLUMN($E68))/(COLUMNS($E68:$G68)-1)*(COLUMNS('計算（宅配便）'!$L84:$Q84))),"")</f>
        <v/>
      </c>
      <c r="Z68" s="5" t="str">
        <f t="shared" ca="1" si="10"/>
        <v/>
      </c>
      <c r="AA68" s="5" t="str">
        <f ca="1">IFERROR(OFFSET('計算（宅配便）'!$P68,0,(COLUMN()-COLUMN($E68))/(COLUMNS($E68:$G68)-1)*(COLUMNS('計算（宅配便）'!$L84:$Q84))),"")</f>
        <v/>
      </c>
      <c r="AB68" s="5" t="str">
        <f t="shared" ca="1" si="11"/>
        <v/>
      </c>
    </row>
    <row r="69" spans="1:28">
      <c r="A69" s="6">
        <v>66</v>
      </c>
      <c r="B69" s="158" t="str">
        <f>IF(ISBLANK(サンプル入力!B69),"",サンプル入力!B69)</f>
        <v/>
      </c>
      <c r="C69" s="5" t="str">
        <f>IF(ISBLANK(サンプル入力!C69),"",サンプル入力!C69)</f>
        <v/>
      </c>
      <c r="D69" s="5" t="str">
        <f>IF(ISBLANK(サンプル入力!I69),"",サンプル入力!I69)</f>
        <v/>
      </c>
      <c r="E69" s="5" t="str">
        <f ca="1">IFERROR(OFFSET('計算（宅配便）'!$P69,0,(COLUMN()-COLUMN($E69))/(COLUMNS($E69:$G69)-1)*(COLUMNS('計算（宅配便）'!$L85:$Q85))),"")</f>
        <v/>
      </c>
      <c r="F69" s="5" t="str">
        <f t="shared" ref="F69:F132" ca="1" si="12">IFERROR($D69*E69,"")</f>
        <v/>
      </c>
      <c r="G69" s="5" t="str">
        <f ca="1">IFERROR(OFFSET('計算（宅配便）'!$P69,0,(COLUMN()-COLUMN($E69))/(COLUMNS($E69:$G69)-1)*(COLUMNS('計算（宅配便）'!$L85:$Q85))),"")</f>
        <v/>
      </c>
      <c r="H69" s="5" t="str">
        <f t="shared" ref="H69:H132" ca="1" si="13">IFERROR($D69*G69,"")</f>
        <v/>
      </c>
      <c r="I69" s="5" t="str">
        <f ca="1">IFERROR(OFFSET('計算（宅配便）'!$P69,0,(COLUMN()-COLUMN($E69))/(COLUMNS($E69:$G69)-1)*(COLUMNS('計算（宅配便）'!$L85:$Q85))),"")</f>
        <v/>
      </c>
      <c r="J69" s="5" t="str">
        <f t="shared" ref="J69:J132" ca="1" si="14">IFERROR($D69*I69,"")</f>
        <v/>
      </c>
      <c r="K69" s="5" t="str">
        <f ca="1">IFERROR(OFFSET('計算（宅配便）'!$P69,0,(COLUMN()-COLUMN($E69))/(COLUMNS($E69:$G69)-1)*(COLUMNS('計算（宅配便）'!$L85:$Q85))),"")</f>
        <v/>
      </c>
      <c r="L69" s="5" t="str">
        <f t="shared" ref="L69:L132" ca="1" si="15">IFERROR($D69*K69,"")</f>
        <v/>
      </c>
      <c r="M69" s="5" t="str">
        <f ca="1">IFERROR(OFFSET('計算（宅配便）'!$P69,0,(COLUMN()-COLUMN($E69))/(COLUMNS($E69:$G69)-1)*(COLUMNS('計算（宅配便）'!$L85:$Q85))),"")</f>
        <v/>
      </c>
      <c r="N69" s="5" t="str">
        <f t="shared" ref="N69:N132" ca="1" si="16">IFERROR($D69*M69,"")</f>
        <v/>
      </c>
      <c r="O69" s="5" t="str">
        <f ca="1">IFERROR(OFFSET('計算（宅配便）'!$P69,0,(COLUMN()-COLUMN($E69))/(COLUMNS($E69:$G69)-1)*(COLUMNS('計算（宅配便）'!$L85:$Q85))),"")</f>
        <v/>
      </c>
      <c r="P69" s="5" t="str">
        <f t="shared" ref="P69:P132" ca="1" si="17">IFERROR($D69*O69,"")</f>
        <v/>
      </c>
      <c r="Q69" s="5" t="str">
        <f ca="1">IFERROR(OFFSET('計算（宅配便）'!$P69,0,(COLUMN()-COLUMN($E69))/(COLUMNS($E69:$G69)-1)*(COLUMNS('計算（宅配便）'!$L85:$Q85))),"")</f>
        <v/>
      </c>
      <c r="R69" s="5" t="str">
        <f t="shared" ref="R69:R132" ca="1" si="18">IFERROR($D69*Q69,"")</f>
        <v/>
      </c>
      <c r="S69" s="5" t="str">
        <f ca="1">IFERROR(OFFSET('計算（宅配便）'!$P69,0,(COLUMN()-COLUMN($E69))/(COLUMNS($E69:$G69)-1)*(COLUMNS('計算（宅配便）'!$L85:$Q85))),"")</f>
        <v/>
      </c>
      <c r="T69" s="5" t="str">
        <f t="shared" ref="T69:T132" ca="1" si="19">IFERROR($D69*S69,"")</f>
        <v/>
      </c>
      <c r="U69" s="5" t="str">
        <f ca="1">IFERROR(OFFSET('計算（宅配便）'!$P69,0,(COLUMN()-COLUMN($E69))/(COLUMNS($E69:$G69)-1)*(COLUMNS('計算（宅配便）'!$L85:$Q85))),"")</f>
        <v/>
      </c>
      <c r="V69" s="5" t="str">
        <f t="shared" ref="V69:V132" ca="1" si="20">IFERROR($D69*U69,"")</f>
        <v/>
      </c>
      <c r="W69" s="5" t="str">
        <f ca="1">IFERROR(OFFSET('計算（宅配便）'!$P69,0,(COLUMN()-COLUMN($E69))/(COLUMNS($E69:$G69)-1)*(COLUMNS('計算（宅配便）'!$L85:$Q85))),"")</f>
        <v/>
      </c>
      <c r="X69" s="5" t="str">
        <f t="shared" ref="X69:X132" ca="1" si="21">IFERROR($D69*W69,"")</f>
        <v/>
      </c>
      <c r="Y69" s="5" t="str">
        <f ca="1">IFERROR(OFFSET('計算（宅配便）'!$P69,0,(COLUMN()-COLUMN($E69))/(COLUMNS($E69:$G69)-1)*(COLUMNS('計算（宅配便）'!$L85:$Q85))),"")</f>
        <v/>
      </c>
      <c r="Z69" s="5" t="str">
        <f t="shared" ref="Z69:Z132" ca="1" si="22">IFERROR($D69*Y69,"")</f>
        <v/>
      </c>
      <c r="AA69" s="5" t="str">
        <f ca="1">IFERROR(OFFSET('計算（宅配便）'!$P69,0,(COLUMN()-COLUMN($E69))/(COLUMNS($E69:$G69)-1)*(COLUMNS('計算（宅配便）'!$L85:$Q85))),"")</f>
        <v/>
      </c>
      <c r="AB69" s="5" t="str">
        <f t="shared" ref="AB69:AB132" ca="1" si="23">IFERROR($D69*AA69,"")</f>
        <v/>
      </c>
    </row>
    <row r="70" spans="1:28">
      <c r="A70" s="6">
        <v>67</v>
      </c>
      <c r="B70" s="158" t="str">
        <f>IF(ISBLANK(サンプル入力!B70),"",サンプル入力!B70)</f>
        <v/>
      </c>
      <c r="C70" s="5" t="str">
        <f>IF(ISBLANK(サンプル入力!C70),"",サンプル入力!C70)</f>
        <v/>
      </c>
      <c r="D70" s="5" t="str">
        <f>IF(ISBLANK(サンプル入力!I70),"",サンプル入力!I70)</f>
        <v/>
      </c>
      <c r="E70" s="5" t="str">
        <f ca="1">IFERROR(OFFSET('計算（宅配便）'!$P70,0,(COLUMN()-COLUMN($E70))/(COLUMNS($E70:$G70)-1)*(COLUMNS('計算（宅配便）'!$L86:$Q86))),"")</f>
        <v/>
      </c>
      <c r="F70" s="5" t="str">
        <f t="shared" ca="1" si="12"/>
        <v/>
      </c>
      <c r="G70" s="5" t="str">
        <f ca="1">IFERROR(OFFSET('計算（宅配便）'!$P70,0,(COLUMN()-COLUMN($E70))/(COLUMNS($E70:$G70)-1)*(COLUMNS('計算（宅配便）'!$L86:$Q86))),"")</f>
        <v/>
      </c>
      <c r="H70" s="5" t="str">
        <f t="shared" ca="1" si="13"/>
        <v/>
      </c>
      <c r="I70" s="5" t="str">
        <f ca="1">IFERROR(OFFSET('計算（宅配便）'!$P70,0,(COLUMN()-COLUMN($E70))/(COLUMNS($E70:$G70)-1)*(COLUMNS('計算（宅配便）'!$L86:$Q86))),"")</f>
        <v/>
      </c>
      <c r="J70" s="5" t="str">
        <f t="shared" ca="1" si="14"/>
        <v/>
      </c>
      <c r="K70" s="5" t="str">
        <f ca="1">IFERROR(OFFSET('計算（宅配便）'!$P70,0,(COLUMN()-COLUMN($E70))/(COLUMNS($E70:$G70)-1)*(COLUMNS('計算（宅配便）'!$L86:$Q86))),"")</f>
        <v/>
      </c>
      <c r="L70" s="5" t="str">
        <f t="shared" ca="1" si="15"/>
        <v/>
      </c>
      <c r="M70" s="5" t="str">
        <f ca="1">IFERROR(OFFSET('計算（宅配便）'!$P70,0,(COLUMN()-COLUMN($E70))/(COLUMNS($E70:$G70)-1)*(COLUMNS('計算（宅配便）'!$L86:$Q86))),"")</f>
        <v/>
      </c>
      <c r="N70" s="5" t="str">
        <f t="shared" ca="1" si="16"/>
        <v/>
      </c>
      <c r="O70" s="5" t="str">
        <f ca="1">IFERROR(OFFSET('計算（宅配便）'!$P70,0,(COLUMN()-COLUMN($E70))/(COLUMNS($E70:$G70)-1)*(COLUMNS('計算（宅配便）'!$L86:$Q86))),"")</f>
        <v/>
      </c>
      <c r="P70" s="5" t="str">
        <f t="shared" ca="1" si="17"/>
        <v/>
      </c>
      <c r="Q70" s="5" t="str">
        <f ca="1">IFERROR(OFFSET('計算（宅配便）'!$P70,0,(COLUMN()-COLUMN($E70))/(COLUMNS($E70:$G70)-1)*(COLUMNS('計算（宅配便）'!$L86:$Q86))),"")</f>
        <v/>
      </c>
      <c r="R70" s="5" t="str">
        <f t="shared" ca="1" si="18"/>
        <v/>
      </c>
      <c r="S70" s="5" t="str">
        <f ca="1">IFERROR(OFFSET('計算（宅配便）'!$P70,0,(COLUMN()-COLUMN($E70))/(COLUMNS($E70:$G70)-1)*(COLUMNS('計算（宅配便）'!$L86:$Q86))),"")</f>
        <v/>
      </c>
      <c r="T70" s="5" t="str">
        <f t="shared" ca="1" si="19"/>
        <v/>
      </c>
      <c r="U70" s="5" t="str">
        <f ca="1">IFERROR(OFFSET('計算（宅配便）'!$P70,0,(COLUMN()-COLUMN($E70))/(COLUMNS($E70:$G70)-1)*(COLUMNS('計算（宅配便）'!$L86:$Q86))),"")</f>
        <v/>
      </c>
      <c r="V70" s="5" t="str">
        <f t="shared" ca="1" si="20"/>
        <v/>
      </c>
      <c r="W70" s="5" t="str">
        <f ca="1">IFERROR(OFFSET('計算（宅配便）'!$P70,0,(COLUMN()-COLUMN($E70))/(COLUMNS($E70:$G70)-1)*(COLUMNS('計算（宅配便）'!$L86:$Q86))),"")</f>
        <v/>
      </c>
      <c r="X70" s="5" t="str">
        <f t="shared" ca="1" si="21"/>
        <v/>
      </c>
      <c r="Y70" s="5" t="str">
        <f ca="1">IFERROR(OFFSET('計算（宅配便）'!$P70,0,(COLUMN()-COLUMN($E70))/(COLUMNS($E70:$G70)-1)*(COLUMNS('計算（宅配便）'!$L86:$Q86))),"")</f>
        <v/>
      </c>
      <c r="Z70" s="5" t="str">
        <f t="shared" ca="1" si="22"/>
        <v/>
      </c>
      <c r="AA70" s="5" t="str">
        <f ca="1">IFERROR(OFFSET('計算（宅配便）'!$P70,0,(COLUMN()-COLUMN($E70))/(COLUMNS($E70:$G70)-1)*(COLUMNS('計算（宅配便）'!$L86:$Q86))),"")</f>
        <v/>
      </c>
      <c r="AB70" s="5" t="str">
        <f t="shared" ca="1" si="23"/>
        <v/>
      </c>
    </row>
    <row r="71" spans="1:28">
      <c r="A71" s="6">
        <v>68</v>
      </c>
      <c r="B71" s="158" t="str">
        <f>IF(ISBLANK(サンプル入力!B71),"",サンプル入力!B71)</f>
        <v/>
      </c>
      <c r="C71" s="5" t="str">
        <f>IF(ISBLANK(サンプル入力!C71),"",サンプル入力!C71)</f>
        <v/>
      </c>
      <c r="D71" s="5" t="str">
        <f>IF(ISBLANK(サンプル入力!I71),"",サンプル入力!I71)</f>
        <v/>
      </c>
      <c r="E71" s="5" t="str">
        <f ca="1">IFERROR(OFFSET('計算（宅配便）'!$P71,0,(COLUMN()-COLUMN($E71))/(COLUMNS($E71:$G71)-1)*(COLUMNS('計算（宅配便）'!$L87:$Q87))),"")</f>
        <v/>
      </c>
      <c r="F71" s="5" t="str">
        <f t="shared" ca="1" si="12"/>
        <v/>
      </c>
      <c r="G71" s="5" t="str">
        <f ca="1">IFERROR(OFFSET('計算（宅配便）'!$P71,0,(COLUMN()-COLUMN($E71))/(COLUMNS($E71:$G71)-1)*(COLUMNS('計算（宅配便）'!$L87:$Q87))),"")</f>
        <v/>
      </c>
      <c r="H71" s="5" t="str">
        <f t="shared" ca="1" si="13"/>
        <v/>
      </c>
      <c r="I71" s="5" t="str">
        <f ca="1">IFERROR(OFFSET('計算（宅配便）'!$P71,0,(COLUMN()-COLUMN($E71))/(COLUMNS($E71:$G71)-1)*(COLUMNS('計算（宅配便）'!$L87:$Q87))),"")</f>
        <v/>
      </c>
      <c r="J71" s="5" t="str">
        <f t="shared" ca="1" si="14"/>
        <v/>
      </c>
      <c r="K71" s="5" t="str">
        <f ca="1">IFERROR(OFFSET('計算（宅配便）'!$P71,0,(COLUMN()-COLUMN($E71))/(COLUMNS($E71:$G71)-1)*(COLUMNS('計算（宅配便）'!$L87:$Q87))),"")</f>
        <v/>
      </c>
      <c r="L71" s="5" t="str">
        <f t="shared" ca="1" si="15"/>
        <v/>
      </c>
      <c r="M71" s="5" t="str">
        <f ca="1">IFERROR(OFFSET('計算（宅配便）'!$P71,0,(COLUMN()-COLUMN($E71))/(COLUMNS($E71:$G71)-1)*(COLUMNS('計算（宅配便）'!$L87:$Q87))),"")</f>
        <v/>
      </c>
      <c r="N71" s="5" t="str">
        <f t="shared" ca="1" si="16"/>
        <v/>
      </c>
      <c r="O71" s="5" t="str">
        <f ca="1">IFERROR(OFFSET('計算（宅配便）'!$P71,0,(COLUMN()-COLUMN($E71))/(COLUMNS($E71:$G71)-1)*(COLUMNS('計算（宅配便）'!$L87:$Q87))),"")</f>
        <v/>
      </c>
      <c r="P71" s="5" t="str">
        <f t="shared" ca="1" si="17"/>
        <v/>
      </c>
      <c r="Q71" s="5" t="str">
        <f ca="1">IFERROR(OFFSET('計算（宅配便）'!$P71,0,(COLUMN()-COLUMN($E71))/(COLUMNS($E71:$G71)-1)*(COLUMNS('計算（宅配便）'!$L87:$Q87))),"")</f>
        <v/>
      </c>
      <c r="R71" s="5" t="str">
        <f t="shared" ca="1" si="18"/>
        <v/>
      </c>
      <c r="S71" s="5" t="str">
        <f ca="1">IFERROR(OFFSET('計算（宅配便）'!$P71,0,(COLUMN()-COLUMN($E71))/(COLUMNS($E71:$G71)-1)*(COLUMNS('計算（宅配便）'!$L87:$Q87))),"")</f>
        <v/>
      </c>
      <c r="T71" s="5" t="str">
        <f t="shared" ca="1" si="19"/>
        <v/>
      </c>
      <c r="U71" s="5" t="str">
        <f ca="1">IFERROR(OFFSET('計算（宅配便）'!$P71,0,(COLUMN()-COLUMN($E71))/(COLUMNS($E71:$G71)-1)*(COLUMNS('計算（宅配便）'!$L87:$Q87))),"")</f>
        <v/>
      </c>
      <c r="V71" s="5" t="str">
        <f t="shared" ca="1" si="20"/>
        <v/>
      </c>
      <c r="W71" s="5" t="str">
        <f ca="1">IFERROR(OFFSET('計算（宅配便）'!$P71,0,(COLUMN()-COLUMN($E71))/(COLUMNS($E71:$G71)-1)*(COLUMNS('計算（宅配便）'!$L87:$Q87))),"")</f>
        <v/>
      </c>
      <c r="X71" s="5" t="str">
        <f t="shared" ca="1" si="21"/>
        <v/>
      </c>
      <c r="Y71" s="5" t="str">
        <f ca="1">IFERROR(OFFSET('計算（宅配便）'!$P71,0,(COLUMN()-COLUMN($E71))/(COLUMNS($E71:$G71)-1)*(COLUMNS('計算（宅配便）'!$L87:$Q87))),"")</f>
        <v/>
      </c>
      <c r="Z71" s="5" t="str">
        <f t="shared" ca="1" si="22"/>
        <v/>
      </c>
      <c r="AA71" s="5" t="str">
        <f ca="1">IFERROR(OFFSET('計算（宅配便）'!$P71,0,(COLUMN()-COLUMN($E71))/(COLUMNS($E71:$G71)-1)*(COLUMNS('計算（宅配便）'!$L87:$Q87))),"")</f>
        <v/>
      </c>
      <c r="AB71" s="5" t="str">
        <f t="shared" ca="1" si="23"/>
        <v/>
      </c>
    </row>
    <row r="72" spans="1:28">
      <c r="A72" s="6">
        <v>69</v>
      </c>
      <c r="B72" s="158" t="str">
        <f>IF(ISBLANK(サンプル入力!B72),"",サンプル入力!B72)</f>
        <v/>
      </c>
      <c r="C72" s="5" t="str">
        <f>IF(ISBLANK(サンプル入力!C72),"",サンプル入力!C72)</f>
        <v/>
      </c>
      <c r="D72" s="5" t="str">
        <f>IF(ISBLANK(サンプル入力!I72),"",サンプル入力!I72)</f>
        <v/>
      </c>
      <c r="E72" s="5" t="str">
        <f ca="1">IFERROR(OFFSET('計算（宅配便）'!$P72,0,(COLUMN()-COLUMN($E72))/(COLUMNS($E72:$G72)-1)*(COLUMNS('計算（宅配便）'!$L88:$Q88))),"")</f>
        <v/>
      </c>
      <c r="F72" s="5" t="str">
        <f t="shared" ca="1" si="12"/>
        <v/>
      </c>
      <c r="G72" s="5" t="str">
        <f ca="1">IFERROR(OFFSET('計算（宅配便）'!$P72,0,(COLUMN()-COLUMN($E72))/(COLUMNS($E72:$G72)-1)*(COLUMNS('計算（宅配便）'!$L88:$Q88))),"")</f>
        <v/>
      </c>
      <c r="H72" s="5" t="str">
        <f t="shared" ca="1" si="13"/>
        <v/>
      </c>
      <c r="I72" s="5" t="str">
        <f ca="1">IFERROR(OFFSET('計算（宅配便）'!$P72,0,(COLUMN()-COLUMN($E72))/(COLUMNS($E72:$G72)-1)*(COLUMNS('計算（宅配便）'!$L88:$Q88))),"")</f>
        <v/>
      </c>
      <c r="J72" s="5" t="str">
        <f t="shared" ca="1" si="14"/>
        <v/>
      </c>
      <c r="K72" s="5" t="str">
        <f ca="1">IFERROR(OFFSET('計算（宅配便）'!$P72,0,(COLUMN()-COLUMN($E72))/(COLUMNS($E72:$G72)-1)*(COLUMNS('計算（宅配便）'!$L88:$Q88))),"")</f>
        <v/>
      </c>
      <c r="L72" s="5" t="str">
        <f t="shared" ca="1" si="15"/>
        <v/>
      </c>
      <c r="M72" s="5" t="str">
        <f ca="1">IFERROR(OFFSET('計算（宅配便）'!$P72,0,(COLUMN()-COLUMN($E72))/(COLUMNS($E72:$G72)-1)*(COLUMNS('計算（宅配便）'!$L88:$Q88))),"")</f>
        <v/>
      </c>
      <c r="N72" s="5" t="str">
        <f t="shared" ca="1" si="16"/>
        <v/>
      </c>
      <c r="O72" s="5" t="str">
        <f ca="1">IFERROR(OFFSET('計算（宅配便）'!$P72,0,(COLUMN()-COLUMN($E72))/(COLUMNS($E72:$G72)-1)*(COLUMNS('計算（宅配便）'!$L88:$Q88))),"")</f>
        <v/>
      </c>
      <c r="P72" s="5" t="str">
        <f t="shared" ca="1" si="17"/>
        <v/>
      </c>
      <c r="Q72" s="5" t="str">
        <f ca="1">IFERROR(OFFSET('計算（宅配便）'!$P72,0,(COLUMN()-COLUMN($E72))/(COLUMNS($E72:$G72)-1)*(COLUMNS('計算（宅配便）'!$L88:$Q88))),"")</f>
        <v/>
      </c>
      <c r="R72" s="5" t="str">
        <f t="shared" ca="1" si="18"/>
        <v/>
      </c>
      <c r="S72" s="5" t="str">
        <f ca="1">IFERROR(OFFSET('計算（宅配便）'!$P72,0,(COLUMN()-COLUMN($E72))/(COLUMNS($E72:$G72)-1)*(COLUMNS('計算（宅配便）'!$L88:$Q88))),"")</f>
        <v/>
      </c>
      <c r="T72" s="5" t="str">
        <f t="shared" ca="1" si="19"/>
        <v/>
      </c>
      <c r="U72" s="5" t="str">
        <f ca="1">IFERROR(OFFSET('計算（宅配便）'!$P72,0,(COLUMN()-COLUMN($E72))/(COLUMNS($E72:$G72)-1)*(COLUMNS('計算（宅配便）'!$L88:$Q88))),"")</f>
        <v/>
      </c>
      <c r="V72" s="5" t="str">
        <f t="shared" ca="1" si="20"/>
        <v/>
      </c>
      <c r="W72" s="5" t="str">
        <f ca="1">IFERROR(OFFSET('計算（宅配便）'!$P72,0,(COLUMN()-COLUMN($E72))/(COLUMNS($E72:$G72)-1)*(COLUMNS('計算（宅配便）'!$L88:$Q88))),"")</f>
        <v/>
      </c>
      <c r="X72" s="5" t="str">
        <f t="shared" ca="1" si="21"/>
        <v/>
      </c>
      <c r="Y72" s="5" t="str">
        <f ca="1">IFERROR(OFFSET('計算（宅配便）'!$P72,0,(COLUMN()-COLUMN($E72))/(COLUMNS($E72:$G72)-1)*(COLUMNS('計算（宅配便）'!$L88:$Q88))),"")</f>
        <v/>
      </c>
      <c r="Z72" s="5" t="str">
        <f t="shared" ca="1" si="22"/>
        <v/>
      </c>
      <c r="AA72" s="5" t="str">
        <f ca="1">IFERROR(OFFSET('計算（宅配便）'!$P72,0,(COLUMN()-COLUMN($E72))/(COLUMNS($E72:$G72)-1)*(COLUMNS('計算（宅配便）'!$L88:$Q88))),"")</f>
        <v/>
      </c>
      <c r="AB72" s="5" t="str">
        <f t="shared" ca="1" si="23"/>
        <v/>
      </c>
    </row>
    <row r="73" spans="1:28">
      <c r="A73" s="6">
        <v>70</v>
      </c>
      <c r="B73" s="158" t="str">
        <f>IF(ISBLANK(サンプル入力!B73),"",サンプル入力!B73)</f>
        <v/>
      </c>
      <c r="C73" s="5" t="str">
        <f>IF(ISBLANK(サンプル入力!C73),"",サンプル入力!C73)</f>
        <v/>
      </c>
      <c r="D73" s="5" t="str">
        <f>IF(ISBLANK(サンプル入力!I73),"",サンプル入力!I73)</f>
        <v/>
      </c>
      <c r="E73" s="5" t="str">
        <f ca="1">IFERROR(OFFSET('計算（宅配便）'!$P73,0,(COLUMN()-COLUMN($E73))/(COLUMNS($E73:$G73)-1)*(COLUMNS('計算（宅配便）'!$L89:$Q89))),"")</f>
        <v/>
      </c>
      <c r="F73" s="5" t="str">
        <f t="shared" ca="1" si="12"/>
        <v/>
      </c>
      <c r="G73" s="5" t="str">
        <f ca="1">IFERROR(OFFSET('計算（宅配便）'!$P73,0,(COLUMN()-COLUMN($E73))/(COLUMNS($E73:$G73)-1)*(COLUMNS('計算（宅配便）'!$L89:$Q89))),"")</f>
        <v/>
      </c>
      <c r="H73" s="5" t="str">
        <f t="shared" ca="1" si="13"/>
        <v/>
      </c>
      <c r="I73" s="5" t="str">
        <f ca="1">IFERROR(OFFSET('計算（宅配便）'!$P73,0,(COLUMN()-COLUMN($E73))/(COLUMNS($E73:$G73)-1)*(COLUMNS('計算（宅配便）'!$L89:$Q89))),"")</f>
        <v/>
      </c>
      <c r="J73" s="5" t="str">
        <f t="shared" ca="1" si="14"/>
        <v/>
      </c>
      <c r="K73" s="5" t="str">
        <f ca="1">IFERROR(OFFSET('計算（宅配便）'!$P73,0,(COLUMN()-COLUMN($E73))/(COLUMNS($E73:$G73)-1)*(COLUMNS('計算（宅配便）'!$L89:$Q89))),"")</f>
        <v/>
      </c>
      <c r="L73" s="5" t="str">
        <f t="shared" ca="1" si="15"/>
        <v/>
      </c>
      <c r="M73" s="5" t="str">
        <f ca="1">IFERROR(OFFSET('計算（宅配便）'!$P73,0,(COLUMN()-COLUMN($E73))/(COLUMNS($E73:$G73)-1)*(COLUMNS('計算（宅配便）'!$L89:$Q89))),"")</f>
        <v/>
      </c>
      <c r="N73" s="5" t="str">
        <f t="shared" ca="1" si="16"/>
        <v/>
      </c>
      <c r="O73" s="5" t="str">
        <f ca="1">IFERROR(OFFSET('計算（宅配便）'!$P73,0,(COLUMN()-COLUMN($E73))/(COLUMNS($E73:$G73)-1)*(COLUMNS('計算（宅配便）'!$L89:$Q89))),"")</f>
        <v/>
      </c>
      <c r="P73" s="5" t="str">
        <f t="shared" ca="1" si="17"/>
        <v/>
      </c>
      <c r="Q73" s="5" t="str">
        <f ca="1">IFERROR(OFFSET('計算（宅配便）'!$P73,0,(COLUMN()-COLUMN($E73))/(COLUMNS($E73:$G73)-1)*(COLUMNS('計算（宅配便）'!$L89:$Q89))),"")</f>
        <v/>
      </c>
      <c r="R73" s="5" t="str">
        <f t="shared" ca="1" si="18"/>
        <v/>
      </c>
      <c r="S73" s="5" t="str">
        <f ca="1">IFERROR(OFFSET('計算（宅配便）'!$P73,0,(COLUMN()-COLUMN($E73))/(COLUMNS($E73:$G73)-1)*(COLUMNS('計算（宅配便）'!$L89:$Q89))),"")</f>
        <v/>
      </c>
      <c r="T73" s="5" t="str">
        <f t="shared" ca="1" si="19"/>
        <v/>
      </c>
      <c r="U73" s="5" t="str">
        <f ca="1">IFERROR(OFFSET('計算（宅配便）'!$P73,0,(COLUMN()-COLUMN($E73))/(COLUMNS($E73:$G73)-1)*(COLUMNS('計算（宅配便）'!$L89:$Q89))),"")</f>
        <v/>
      </c>
      <c r="V73" s="5" t="str">
        <f t="shared" ca="1" si="20"/>
        <v/>
      </c>
      <c r="W73" s="5" t="str">
        <f ca="1">IFERROR(OFFSET('計算（宅配便）'!$P73,0,(COLUMN()-COLUMN($E73))/(COLUMNS($E73:$G73)-1)*(COLUMNS('計算（宅配便）'!$L89:$Q89))),"")</f>
        <v/>
      </c>
      <c r="X73" s="5" t="str">
        <f t="shared" ca="1" si="21"/>
        <v/>
      </c>
      <c r="Y73" s="5" t="str">
        <f ca="1">IFERROR(OFFSET('計算（宅配便）'!$P73,0,(COLUMN()-COLUMN($E73))/(COLUMNS($E73:$G73)-1)*(COLUMNS('計算（宅配便）'!$L89:$Q89))),"")</f>
        <v/>
      </c>
      <c r="Z73" s="5" t="str">
        <f t="shared" ca="1" si="22"/>
        <v/>
      </c>
      <c r="AA73" s="5" t="str">
        <f ca="1">IFERROR(OFFSET('計算（宅配便）'!$P73,0,(COLUMN()-COLUMN($E73))/(COLUMNS($E73:$G73)-1)*(COLUMNS('計算（宅配便）'!$L89:$Q89))),"")</f>
        <v/>
      </c>
      <c r="AB73" s="5" t="str">
        <f t="shared" ca="1" si="23"/>
        <v/>
      </c>
    </row>
    <row r="74" spans="1:28">
      <c r="A74" s="6">
        <v>71</v>
      </c>
      <c r="B74" s="158" t="str">
        <f>IF(ISBLANK(サンプル入力!B74),"",サンプル入力!B74)</f>
        <v/>
      </c>
      <c r="C74" s="5" t="str">
        <f>IF(ISBLANK(サンプル入力!C74),"",サンプル入力!C74)</f>
        <v/>
      </c>
      <c r="D74" s="5" t="str">
        <f>IF(ISBLANK(サンプル入力!I74),"",サンプル入力!I74)</f>
        <v/>
      </c>
      <c r="E74" s="5" t="str">
        <f ca="1">IFERROR(OFFSET('計算（宅配便）'!$P74,0,(COLUMN()-COLUMN($E74))/(COLUMNS($E74:$G74)-1)*(COLUMNS('計算（宅配便）'!$L90:$Q90))),"")</f>
        <v/>
      </c>
      <c r="F74" s="5" t="str">
        <f t="shared" ca="1" si="12"/>
        <v/>
      </c>
      <c r="G74" s="5" t="str">
        <f ca="1">IFERROR(OFFSET('計算（宅配便）'!$P74,0,(COLUMN()-COLUMN($E74))/(COLUMNS($E74:$G74)-1)*(COLUMNS('計算（宅配便）'!$L90:$Q90))),"")</f>
        <v/>
      </c>
      <c r="H74" s="5" t="str">
        <f t="shared" ca="1" si="13"/>
        <v/>
      </c>
      <c r="I74" s="5" t="str">
        <f ca="1">IFERROR(OFFSET('計算（宅配便）'!$P74,0,(COLUMN()-COLUMN($E74))/(COLUMNS($E74:$G74)-1)*(COLUMNS('計算（宅配便）'!$L90:$Q90))),"")</f>
        <v/>
      </c>
      <c r="J74" s="5" t="str">
        <f t="shared" ca="1" si="14"/>
        <v/>
      </c>
      <c r="K74" s="5" t="str">
        <f ca="1">IFERROR(OFFSET('計算（宅配便）'!$P74,0,(COLUMN()-COLUMN($E74))/(COLUMNS($E74:$G74)-1)*(COLUMNS('計算（宅配便）'!$L90:$Q90))),"")</f>
        <v/>
      </c>
      <c r="L74" s="5" t="str">
        <f t="shared" ca="1" si="15"/>
        <v/>
      </c>
      <c r="M74" s="5" t="str">
        <f ca="1">IFERROR(OFFSET('計算（宅配便）'!$P74,0,(COLUMN()-COLUMN($E74))/(COLUMNS($E74:$G74)-1)*(COLUMNS('計算（宅配便）'!$L90:$Q90))),"")</f>
        <v/>
      </c>
      <c r="N74" s="5" t="str">
        <f t="shared" ca="1" si="16"/>
        <v/>
      </c>
      <c r="O74" s="5" t="str">
        <f ca="1">IFERROR(OFFSET('計算（宅配便）'!$P74,0,(COLUMN()-COLUMN($E74))/(COLUMNS($E74:$G74)-1)*(COLUMNS('計算（宅配便）'!$L90:$Q90))),"")</f>
        <v/>
      </c>
      <c r="P74" s="5" t="str">
        <f t="shared" ca="1" si="17"/>
        <v/>
      </c>
      <c r="Q74" s="5" t="str">
        <f ca="1">IFERROR(OFFSET('計算（宅配便）'!$P74,0,(COLUMN()-COLUMN($E74))/(COLUMNS($E74:$G74)-1)*(COLUMNS('計算（宅配便）'!$L90:$Q90))),"")</f>
        <v/>
      </c>
      <c r="R74" s="5" t="str">
        <f t="shared" ca="1" si="18"/>
        <v/>
      </c>
      <c r="S74" s="5" t="str">
        <f ca="1">IFERROR(OFFSET('計算（宅配便）'!$P74,0,(COLUMN()-COLUMN($E74))/(COLUMNS($E74:$G74)-1)*(COLUMNS('計算（宅配便）'!$L90:$Q90))),"")</f>
        <v/>
      </c>
      <c r="T74" s="5" t="str">
        <f t="shared" ca="1" si="19"/>
        <v/>
      </c>
      <c r="U74" s="5" t="str">
        <f ca="1">IFERROR(OFFSET('計算（宅配便）'!$P74,0,(COLUMN()-COLUMN($E74))/(COLUMNS($E74:$G74)-1)*(COLUMNS('計算（宅配便）'!$L90:$Q90))),"")</f>
        <v/>
      </c>
      <c r="V74" s="5" t="str">
        <f t="shared" ca="1" si="20"/>
        <v/>
      </c>
      <c r="W74" s="5" t="str">
        <f ca="1">IFERROR(OFFSET('計算（宅配便）'!$P74,0,(COLUMN()-COLUMN($E74))/(COLUMNS($E74:$G74)-1)*(COLUMNS('計算（宅配便）'!$L90:$Q90))),"")</f>
        <v/>
      </c>
      <c r="X74" s="5" t="str">
        <f t="shared" ca="1" si="21"/>
        <v/>
      </c>
      <c r="Y74" s="5" t="str">
        <f ca="1">IFERROR(OFFSET('計算（宅配便）'!$P74,0,(COLUMN()-COLUMN($E74))/(COLUMNS($E74:$G74)-1)*(COLUMNS('計算（宅配便）'!$L90:$Q90))),"")</f>
        <v/>
      </c>
      <c r="Z74" s="5" t="str">
        <f t="shared" ca="1" si="22"/>
        <v/>
      </c>
      <c r="AA74" s="5" t="str">
        <f ca="1">IFERROR(OFFSET('計算（宅配便）'!$P74,0,(COLUMN()-COLUMN($E74))/(COLUMNS($E74:$G74)-1)*(COLUMNS('計算（宅配便）'!$L90:$Q90))),"")</f>
        <v/>
      </c>
      <c r="AB74" s="5" t="str">
        <f t="shared" ca="1" si="23"/>
        <v/>
      </c>
    </row>
    <row r="75" spans="1:28">
      <c r="A75" s="6">
        <v>72</v>
      </c>
      <c r="B75" s="158" t="str">
        <f>IF(ISBLANK(サンプル入力!B75),"",サンプル入力!B75)</f>
        <v/>
      </c>
      <c r="C75" s="5" t="str">
        <f>IF(ISBLANK(サンプル入力!C75),"",サンプル入力!C75)</f>
        <v/>
      </c>
      <c r="D75" s="5" t="str">
        <f>IF(ISBLANK(サンプル入力!I75),"",サンプル入力!I75)</f>
        <v/>
      </c>
      <c r="E75" s="5" t="str">
        <f ca="1">IFERROR(OFFSET('計算（宅配便）'!$P75,0,(COLUMN()-COLUMN($E75))/(COLUMNS($E75:$G75)-1)*(COLUMNS('計算（宅配便）'!$L91:$Q91))),"")</f>
        <v/>
      </c>
      <c r="F75" s="5" t="str">
        <f t="shared" ca="1" si="12"/>
        <v/>
      </c>
      <c r="G75" s="5" t="str">
        <f ca="1">IFERROR(OFFSET('計算（宅配便）'!$P75,0,(COLUMN()-COLUMN($E75))/(COLUMNS($E75:$G75)-1)*(COLUMNS('計算（宅配便）'!$L91:$Q91))),"")</f>
        <v/>
      </c>
      <c r="H75" s="5" t="str">
        <f t="shared" ca="1" si="13"/>
        <v/>
      </c>
      <c r="I75" s="5" t="str">
        <f ca="1">IFERROR(OFFSET('計算（宅配便）'!$P75,0,(COLUMN()-COLUMN($E75))/(COLUMNS($E75:$G75)-1)*(COLUMNS('計算（宅配便）'!$L91:$Q91))),"")</f>
        <v/>
      </c>
      <c r="J75" s="5" t="str">
        <f t="shared" ca="1" si="14"/>
        <v/>
      </c>
      <c r="K75" s="5" t="str">
        <f ca="1">IFERROR(OFFSET('計算（宅配便）'!$P75,0,(COLUMN()-COLUMN($E75))/(COLUMNS($E75:$G75)-1)*(COLUMNS('計算（宅配便）'!$L91:$Q91))),"")</f>
        <v/>
      </c>
      <c r="L75" s="5" t="str">
        <f t="shared" ca="1" si="15"/>
        <v/>
      </c>
      <c r="M75" s="5" t="str">
        <f ca="1">IFERROR(OFFSET('計算（宅配便）'!$P75,0,(COLUMN()-COLUMN($E75))/(COLUMNS($E75:$G75)-1)*(COLUMNS('計算（宅配便）'!$L91:$Q91))),"")</f>
        <v/>
      </c>
      <c r="N75" s="5" t="str">
        <f t="shared" ca="1" si="16"/>
        <v/>
      </c>
      <c r="O75" s="5" t="str">
        <f ca="1">IFERROR(OFFSET('計算（宅配便）'!$P75,0,(COLUMN()-COLUMN($E75))/(COLUMNS($E75:$G75)-1)*(COLUMNS('計算（宅配便）'!$L91:$Q91))),"")</f>
        <v/>
      </c>
      <c r="P75" s="5" t="str">
        <f t="shared" ca="1" si="17"/>
        <v/>
      </c>
      <c r="Q75" s="5" t="str">
        <f ca="1">IFERROR(OFFSET('計算（宅配便）'!$P75,0,(COLUMN()-COLUMN($E75))/(COLUMNS($E75:$G75)-1)*(COLUMNS('計算（宅配便）'!$L91:$Q91))),"")</f>
        <v/>
      </c>
      <c r="R75" s="5" t="str">
        <f t="shared" ca="1" si="18"/>
        <v/>
      </c>
      <c r="S75" s="5" t="str">
        <f ca="1">IFERROR(OFFSET('計算（宅配便）'!$P75,0,(COLUMN()-COLUMN($E75))/(COLUMNS($E75:$G75)-1)*(COLUMNS('計算（宅配便）'!$L91:$Q91))),"")</f>
        <v/>
      </c>
      <c r="T75" s="5" t="str">
        <f t="shared" ca="1" si="19"/>
        <v/>
      </c>
      <c r="U75" s="5" t="str">
        <f ca="1">IFERROR(OFFSET('計算（宅配便）'!$P75,0,(COLUMN()-COLUMN($E75))/(COLUMNS($E75:$G75)-1)*(COLUMNS('計算（宅配便）'!$L91:$Q91))),"")</f>
        <v/>
      </c>
      <c r="V75" s="5" t="str">
        <f t="shared" ca="1" si="20"/>
        <v/>
      </c>
      <c r="W75" s="5" t="str">
        <f ca="1">IFERROR(OFFSET('計算（宅配便）'!$P75,0,(COLUMN()-COLUMN($E75))/(COLUMNS($E75:$G75)-1)*(COLUMNS('計算（宅配便）'!$L91:$Q91))),"")</f>
        <v/>
      </c>
      <c r="X75" s="5" t="str">
        <f t="shared" ca="1" si="21"/>
        <v/>
      </c>
      <c r="Y75" s="5" t="str">
        <f ca="1">IFERROR(OFFSET('計算（宅配便）'!$P75,0,(COLUMN()-COLUMN($E75))/(COLUMNS($E75:$G75)-1)*(COLUMNS('計算（宅配便）'!$L91:$Q91))),"")</f>
        <v/>
      </c>
      <c r="Z75" s="5" t="str">
        <f t="shared" ca="1" si="22"/>
        <v/>
      </c>
      <c r="AA75" s="5" t="str">
        <f ca="1">IFERROR(OFFSET('計算（宅配便）'!$P75,0,(COLUMN()-COLUMN($E75))/(COLUMNS($E75:$G75)-1)*(COLUMNS('計算（宅配便）'!$L91:$Q91))),"")</f>
        <v/>
      </c>
      <c r="AB75" s="5" t="str">
        <f t="shared" ca="1" si="23"/>
        <v/>
      </c>
    </row>
    <row r="76" spans="1:28">
      <c r="A76" s="6">
        <v>73</v>
      </c>
      <c r="B76" s="158" t="str">
        <f>IF(ISBLANK(サンプル入力!B76),"",サンプル入力!B76)</f>
        <v/>
      </c>
      <c r="C76" s="5" t="str">
        <f>IF(ISBLANK(サンプル入力!C76),"",サンプル入力!C76)</f>
        <v/>
      </c>
      <c r="D76" s="5" t="str">
        <f>IF(ISBLANK(サンプル入力!I76),"",サンプル入力!I76)</f>
        <v/>
      </c>
      <c r="E76" s="5" t="str">
        <f ca="1">IFERROR(OFFSET('計算（宅配便）'!$P76,0,(COLUMN()-COLUMN($E76))/(COLUMNS($E76:$G76)-1)*(COLUMNS('計算（宅配便）'!$L92:$Q92))),"")</f>
        <v/>
      </c>
      <c r="F76" s="5" t="str">
        <f t="shared" ca="1" si="12"/>
        <v/>
      </c>
      <c r="G76" s="5" t="str">
        <f ca="1">IFERROR(OFFSET('計算（宅配便）'!$P76,0,(COLUMN()-COLUMN($E76))/(COLUMNS($E76:$G76)-1)*(COLUMNS('計算（宅配便）'!$L92:$Q92))),"")</f>
        <v/>
      </c>
      <c r="H76" s="5" t="str">
        <f t="shared" ca="1" si="13"/>
        <v/>
      </c>
      <c r="I76" s="5" t="str">
        <f ca="1">IFERROR(OFFSET('計算（宅配便）'!$P76,0,(COLUMN()-COLUMN($E76))/(COLUMNS($E76:$G76)-1)*(COLUMNS('計算（宅配便）'!$L92:$Q92))),"")</f>
        <v/>
      </c>
      <c r="J76" s="5" t="str">
        <f t="shared" ca="1" si="14"/>
        <v/>
      </c>
      <c r="K76" s="5" t="str">
        <f ca="1">IFERROR(OFFSET('計算（宅配便）'!$P76,0,(COLUMN()-COLUMN($E76))/(COLUMNS($E76:$G76)-1)*(COLUMNS('計算（宅配便）'!$L92:$Q92))),"")</f>
        <v/>
      </c>
      <c r="L76" s="5" t="str">
        <f t="shared" ca="1" si="15"/>
        <v/>
      </c>
      <c r="M76" s="5" t="str">
        <f ca="1">IFERROR(OFFSET('計算（宅配便）'!$P76,0,(COLUMN()-COLUMN($E76))/(COLUMNS($E76:$G76)-1)*(COLUMNS('計算（宅配便）'!$L92:$Q92))),"")</f>
        <v/>
      </c>
      <c r="N76" s="5" t="str">
        <f t="shared" ca="1" si="16"/>
        <v/>
      </c>
      <c r="O76" s="5" t="str">
        <f ca="1">IFERROR(OFFSET('計算（宅配便）'!$P76,0,(COLUMN()-COLUMN($E76))/(COLUMNS($E76:$G76)-1)*(COLUMNS('計算（宅配便）'!$L92:$Q92))),"")</f>
        <v/>
      </c>
      <c r="P76" s="5" t="str">
        <f t="shared" ca="1" si="17"/>
        <v/>
      </c>
      <c r="Q76" s="5" t="str">
        <f ca="1">IFERROR(OFFSET('計算（宅配便）'!$P76,0,(COLUMN()-COLUMN($E76))/(COLUMNS($E76:$G76)-1)*(COLUMNS('計算（宅配便）'!$L92:$Q92))),"")</f>
        <v/>
      </c>
      <c r="R76" s="5" t="str">
        <f t="shared" ca="1" si="18"/>
        <v/>
      </c>
      <c r="S76" s="5" t="str">
        <f ca="1">IFERROR(OFFSET('計算（宅配便）'!$P76,0,(COLUMN()-COLUMN($E76))/(COLUMNS($E76:$G76)-1)*(COLUMNS('計算（宅配便）'!$L92:$Q92))),"")</f>
        <v/>
      </c>
      <c r="T76" s="5" t="str">
        <f t="shared" ca="1" si="19"/>
        <v/>
      </c>
      <c r="U76" s="5" t="str">
        <f ca="1">IFERROR(OFFSET('計算（宅配便）'!$P76,0,(COLUMN()-COLUMN($E76))/(COLUMNS($E76:$G76)-1)*(COLUMNS('計算（宅配便）'!$L92:$Q92))),"")</f>
        <v/>
      </c>
      <c r="V76" s="5" t="str">
        <f t="shared" ca="1" si="20"/>
        <v/>
      </c>
      <c r="W76" s="5" t="str">
        <f ca="1">IFERROR(OFFSET('計算（宅配便）'!$P76,0,(COLUMN()-COLUMN($E76))/(COLUMNS($E76:$G76)-1)*(COLUMNS('計算（宅配便）'!$L92:$Q92))),"")</f>
        <v/>
      </c>
      <c r="X76" s="5" t="str">
        <f t="shared" ca="1" si="21"/>
        <v/>
      </c>
      <c r="Y76" s="5" t="str">
        <f ca="1">IFERROR(OFFSET('計算（宅配便）'!$P76,0,(COLUMN()-COLUMN($E76))/(COLUMNS($E76:$G76)-1)*(COLUMNS('計算（宅配便）'!$L92:$Q92))),"")</f>
        <v/>
      </c>
      <c r="Z76" s="5" t="str">
        <f t="shared" ca="1" si="22"/>
        <v/>
      </c>
      <c r="AA76" s="5" t="str">
        <f ca="1">IFERROR(OFFSET('計算（宅配便）'!$P76,0,(COLUMN()-COLUMN($E76))/(COLUMNS($E76:$G76)-1)*(COLUMNS('計算（宅配便）'!$L92:$Q92))),"")</f>
        <v/>
      </c>
      <c r="AB76" s="5" t="str">
        <f t="shared" ca="1" si="23"/>
        <v/>
      </c>
    </row>
    <row r="77" spans="1:28">
      <c r="A77" s="6">
        <v>74</v>
      </c>
      <c r="B77" s="158" t="str">
        <f>IF(ISBLANK(サンプル入力!B77),"",サンプル入力!B77)</f>
        <v/>
      </c>
      <c r="C77" s="5" t="str">
        <f>IF(ISBLANK(サンプル入力!C77),"",サンプル入力!C77)</f>
        <v/>
      </c>
      <c r="D77" s="5" t="str">
        <f>IF(ISBLANK(サンプル入力!I77),"",サンプル入力!I77)</f>
        <v/>
      </c>
      <c r="E77" s="5" t="str">
        <f ca="1">IFERROR(OFFSET('計算（宅配便）'!$P77,0,(COLUMN()-COLUMN($E77))/(COLUMNS($E77:$G77)-1)*(COLUMNS('計算（宅配便）'!$L93:$Q93))),"")</f>
        <v/>
      </c>
      <c r="F77" s="5" t="str">
        <f t="shared" ca="1" si="12"/>
        <v/>
      </c>
      <c r="G77" s="5" t="str">
        <f ca="1">IFERROR(OFFSET('計算（宅配便）'!$P77,0,(COLUMN()-COLUMN($E77))/(COLUMNS($E77:$G77)-1)*(COLUMNS('計算（宅配便）'!$L93:$Q93))),"")</f>
        <v/>
      </c>
      <c r="H77" s="5" t="str">
        <f t="shared" ca="1" si="13"/>
        <v/>
      </c>
      <c r="I77" s="5" t="str">
        <f ca="1">IFERROR(OFFSET('計算（宅配便）'!$P77,0,(COLUMN()-COLUMN($E77))/(COLUMNS($E77:$G77)-1)*(COLUMNS('計算（宅配便）'!$L93:$Q93))),"")</f>
        <v/>
      </c>
      <c r="J77" s="5" t="str">
        <f t="shared" ca="1" si="14"/>
        <v/>
      </c>
      <c r="K77" s="5" t="str">
        <f ca="1">IFERROR(OFFSET('計算（宅配便）'!$P77,0,(COLUMN()-COLUMN($E77))/(COLUMNS($E77:$G77)-1)*(COLUMNS('計算（宅配便）'!$L93:$Q93))),"")</f>
        <v/>
      </c>
      <c r="L77" s="5" t="str">
        <f t="shared" ca="1" si="15"/>
        <v/>
      </c>
      <c r="M77" s="5" t="str">
        <f ca="1">IFERROR(OFFSET('計算（宅配便）'!$P77,0,(COLUMN()-COLUMN($E77))/(COLUMNS($E77:$G77)-1)*(COLUMNS('計算（宅配便）'!$L93:$Q93))),"")</f>
        <v/>
      </c>
      <c r="N77" s="5" t="str">
        <f t="shared" ca="1" si="16"/>
        <v/>
      </c>
      <c r="O77" s="5" t="str">
        <f ca="1">IFERROR(OFFSET('計算（宅配便）'!$P77,0,(COLUMN()-COLUMN($E77))/(COLUMNS($E77:$G77)-1)*(COLUMNS('計算（宅配便）'!$L93:$Q93))),"")</f>
        <v/>
      </c>
      <c r="P77" s="5" t="str">
        <f t="shared" ca="1" si="17"/>
        <v/>
      </c>
      <c r="Q77" s="5" t="str">
        <f ca="1">IFERROR(OFFSET('計算（宅配便）'!$P77,0,(COLUMN()-COLUMN($E77))/(COLUMNS($E77:$G77)-1)*(COLUMNS('計算（宅配便）'!$L93:$Q93))),"")</f>
        <v/>
      </c>
      <c r="R77" s="5" t="str">
        <f t="shared" ca="1" si="18"/>
        <v/>
      </c>
      <c r="S77" s="5" t="str">
        <f ca="1">IFERROR(OFFSET('計算（宅配便）'!$P77,0,(COLUMN()-COLUMN($E77))/(COLUMNS($E77:$G77)-1)*(COLUMNS('計算（宅配便）'!$L93:$Q93))),"")</f>
        <v/>
      </c>
      <c r="T77" s="5" t="str">
        <f t="shared" ca="1" si="19"/>
        <v/>
      </c>
      <c r="U77" s="5" t="str">
        <f ca="1">IFERROR(OFFSET('計算（宅配便）'!$P77,0,(COLUMN()-COLUMN($E77))/(COLUMNS($E77:$G77)-1)*(COLUMNS('計算（宅配便）'!$L93:$Q93))),"")</f>
        <v/>
      </c>
      <c r="V77" s="5" t="str">
        <f t="shared" ca="1" si="20"/>
        <v/>
      </c>
      <c r="W77" s="5" t="str">
        <f ca="1">IFERROR(OFFSET('計算（宅配便）'!$P77,0,(COLUMN()-COLUMN($E77))/(COLUMNS($E77:$G77)-1)*(COLUMNS('計算（宅配便）'!$L93:$Q93))),"")</f>
        <v/>
      </c>
      <c r="X77" s="5" t="str">
        <f t="shared" ca="1" si="21"/>
        <v/>
      </c>
      <c r="Y77" s="5" t="str">
        <f ca="1">IFERROR(OFFSET('計算（宅配便）'!$P77,0,(COLUMN()-COLUMN($E77))/(COLUMNS($E77:$G77)-1)*(COLUMNS('計算（宅配便）'!$L93:$Q93))),"")</f>
        <v/>
      </c>
      <c r="Z77" s="5" t="str">
        <f t="shared" ca="1" si="22"/>
        <v/>
      </c>
      <c r="AA77" s="5" t="str">
        <f ca="1">IFERROR(OFFSET('計算（宅配便）'!$P77,0,(COLUMN()-COLUMN($E77))/(COLUMNS($E77:$G77)-1)*(COLUMNS('計算（宅配便）'!$L93:$Q93))),"")</f>
        <v/>
      </c>
      <c r="AB77" s="5" t="str">
        <f t="shared" ca="1" si="23"/>
        <v/>
      </c>
    </row>
    <row r="78" spans="1:28">
      <c r="A78" s="6">
        <v>75</v>
      </c>
      <c r="B78" s="158" t="str">
        <f>IF(ISBLANK(サンプル入力!B78),"",サンプル入力!B78)</f>
        <v/>
      </c>
      <c r="C78" s="5" t="str">
        <f>IF(ISBLANK(サンプル入力!C78),"",サンプル入力!C78)</f>
        <v/>
      </c>
      <c r="D78" s="5" t="str">
        <f>IF(ISBLANK(サンプル入力!I78),"",サンプル入力!I78)</f>
        <v/>
      </c>
      <c r="E78" s="5" t="str">
        <f ca="1">IFERROR(OFFSET('計算（宅配便）'!$P78,0,(COLUMN()-COLUMN($E78))/(COLUMNS($E78:$G78)-1)*(COLUMNS('計算（宅配便）'!$L94:$Q94))),"")</f>
        <v/>
      </c>
      <c r="F78" s="5" t="str">
        <f t="shared" ca="1" si="12"/>
        <v/>
      </c>
      <c r="G78" s="5" t="str">
        <f ca="1">IFERROR(OFFSET('計算（宅配便）'!$P78,0,(COLUMN()-COLUMN($E78))/(COLUMNS($E78:$G78)-1)*(COLUMNS('計算（宅配便）'!$L94:$Q94))),"")</f>
        <v/>
      </c>
      <c r="H78" s="5" t="str">
        <f t="shared" ca="1" si="13"/>
        <v/>
      </c>
      <c r="I78" s="5" t="str">
        <f ca="1">IFERROR(OFFSET('計算（宅配便）'!$P78,0,(COLUMN()-COLUMN($E78))/(COLUMNS($E78:$G78)-1)*(COLUMNS('計算（宅配便）'!$L94:$Q94))),"")</f>
        <v/>
      </c>
      <c r="J78" s="5" t="str">
        <f t="shared" ca="1" si="14"/>
        <v/>
      </c>
      <c r="K78" s="5" t="str">
        <f ca="1">IFERROR(OFFSET('計算（宅配便）'!$P78,0,(COLUMN()-COLUMN($E78))/(COLUMNS($E78:$G78)-1)*(COLUMNS('計算（宅配便）'!$L94:$Q94))),"")</f>
        <v/>
      </c>
      <c r="L78" s="5" t="str">
        <f t="shared" ca="1" si="15"/>
        <v/>
      </c>
      <c r="M78" s="5" t="str">
        <f ca="1">IFERROR(OFFSET('計算（宅配便）'!$P78,0,(COLUMN()-COLUMN($E78))/(COLUMNS($E78:$G78)-1)*(COLUMNS('計算（宅配便）'!$L94:$Q94))),"")</f>
        <v/>
      </c>
      <c r="N78" s="5" t="str">
        <f t="shared" ca="1" si="16"/>
        <v/>
      </c>
      <c r="O78" s="5" t="str">
        <f ca="1">IFERROR(OFFSET('計算（宅配便）'!$P78,0,(COLUMN()-COLUMN($E78))/(COLUMNS($E78:$G78)-1)*(COLUMNS('計算（宅配便）'!$L94:$Q94))),"")</f>
        <v/>
      </c>
      <c r="P78" s="5" t="str">
        <f t="shared" ca="1" si="17"/>
        <v/>
      </c>
      <c r="Q78" s="5" t="str">
        <f ca="1">IFERROR(OFFSET('計算（宅配便）'!$P78,0,(COLUMN()-COLUMN($E78))/(COLUMNS($E78:$G78)-1)*(COLUMNS('計算（宅配便）'!$L94:$Q94))),"")</f>
        <v/>
      </c>
      <c r="R78" s="5" t="str">
        <f t="shared" ca="1" si="18"/>
        <v/>
      </c>
      <c r="S78" s="5" t="str">
        <f ca="1">IFERROR(OFFSET('計算（宅配便）'!$P78,0,(COLUMN()-COLUMN($E78))/(COLUMNS($E78:$G78)-1)*(COLUMNS('計算（宅配便）'!$L94:$Q94))),"")</f>
        <v/>
      </c>
      <c r="T78" s="5" t="str">
        <f t="shared" ca="1" si="19"/>
        <v/>
      </c>
      <c r="U78" s="5" t="str">
        <f ca="1">IFERROR(OFFSET('計算（宅配便）'!$P78,0,(COLUMN()-COLUMN($E78))/(COLUMNS($E78:$G78)-1)*(COLUMNS('計算（宅配便）'!$L94:$Q94))),"")</f>
        <v/>
      </c>
      <c r="V78" s="5" t="str">
        <f t="shared" ca="1" si="20"/>
        <v/>
      </c>
      <c r="W78" s="5" t="str">
        <f ca="1">IFERROR(OFFSET('計算（宅配便）'!$P78,0,(COLUMN()-COLUMN($E78))/(COLUMNS($E78:$G78)-1)*(COLUMNS('計算（宅配便）'!$L94:$Q94))),"")</f>
        <v/>
      </c>
      <c r="X78" s="5" t="str">
        <f t="shared" ca="1" si="21"/>
        <v/>
      </c>
      <c r="Y78" s="5" t="str">
        <f ca="1">IFERROR(OFFSET('計算（宅配便）'!$P78,0,(COLUMN()-COLUMN($E78))/(COLUMNS($E78:$G78)-1)*(COLUMNS('計算（宅配便）'!$L94:$Q94))),"")</f>
        <v/>
      </c>
      <c r="Z78" s="5" t="str">
        <f t="shared" ca="1" si="22"/>
        <v/>
      </c>
      <c r="AA78" s="5" t="str">
        <f ca="1">IFERROR(OFFSET('計算（宅配便）'!$P78,0,(COLUMN()-COLUMN($E78))/(COLUMNS($E78:$G78)-1)*(COLUMNS('計算（宅配便）'!$L94:$Q94))),"")</f>
        <v/>
      </c>
      <c r="AB78" s="5" t="str">
        <f t="shared" ca="1" si="23"/>
        <v/>
      </c>
    </row>
    <row r="79" spans="1:28">
      <c r="A79" s="6">
        <v>76</v>
      </c>
      <c r="B79" s="158" t="str">
        <f>IF(ISBLANK(サンプル入力!B79),"",サンプル入力!B79)</f>
        <v/>
      </c>
      <c r="C79" s="5" t="str">
        <f>IF(ISBLANK(サンプル入力!C79),"",サンプル入力!C79)</f>
        <v/>
      </c>
      <c r="D79" s="5" t="str">
        <f>IF(ISBLANK(サンプル入力!I79),"",サンプル入力!I79)</f>
        <v/>
      </c>
      <c r="E79" s="5" t="str">
        <f ca="1">IFERROR(OFFSET('計算（宅配便）'!$P79,0,(COLUMN()-COLUMN($E79))/(COLUMNS($E79:$G79)-1)*(COLUMNS('計算（宅配便）'!$L95:$Q95))),"")</f>
        <v/>
      </c>
      <c r="F79" s="5" t="str">
        <f t="shared" ca="1" si="12"/>
        <v/>
      </c>
      <c r="G79" s="5" t="str">
        <f ca="1">IFERROR(OFFSET('計算（宅配便）'!$P79,0,(COLUMN()-COLUMN($E79))/(COLUMNS($E79:$G79)-1)*(COLUMNS('計算（宅配便）'!$L95:$Q95))),"")</f>
        <v/>
      </c>
      <c r="H79" s="5" t="str">
        <f t="shared" ca="1" si="13"/>
        <v/>
      </c>
      <c r="I79" s="5" t="str">
        <f ca="1">IFERROR(OFFSET('計算（宅配便）'!$P79,0,(COLUMN()-COLUMN($E79))/(COLUMNS($E79:$G79)-1)*(COLUMNS('計算（宅配便）'!$L95:$Q95))),"")</f>
        <v/>
      </c>
      <c r="J79" s="5" t="str">
        <f t="shared" ca="1" si="14"/>
        <v/>
      </c>
      <c r="K79" s="5" t="str">
        <f ca="1">IFERROR(OFFSET('計算（宅配便）'!$P79,0,(COLUMN()-COLUMN($E79))/(COLUMNS($E79:$G79)-1)*(COLUMNS('計算（宅配便）'!$L95:$Q95))),"")</f>
        <v/>
      </c>
      <c r="L79" s="5" t="str">
        <f t="shared" ca="1" si="15"/>
        <v/>
      </c>
      <c r="M79" s="5" t="str">
        <f ca="1">IFERROR(OFFSET('計算（宅配便）'!$P79,0,(COLUMN()-COLUMN($E79))/(COLUMNS($E79:$G79)-1)*(COLUMNS('計算（宅配便）'!$L95:$Q95))),"")</f>
        <v/>
      </c>
      <c r="N79" s="5" t="str">
        <f t="shared" ca="1" si="16"/>
        <v/>
      </c>
      <c r="O79" s="5" t="str">
        <f ca="1">IFERROR(OFFSET('計算（宅配便）'!$P79,0,(COLUMN()-COLUMN($E79))/(COLUMNS($E79:$G79)-1)*(COLUMNS('計算（宅配便）'!$L95:$Q95))),"")</f>
        <v/>
      </c>
      <c r="P79" s="5" t="str">
        <f t="shared" ca="1" si="17"/>
        <v/>
      </c>
      <c r="Q79" s="5" t="str">
        <f ca="1">IFERROR(OFFSET('計算（宅配便）'!$P79,0,(COLUMN()-COLUMN($E79))/(COLUMNS($E79:$G79)-1)*(COLUMNS('計算（宅配便）'!$L95:$Q95))),"")</f>
        <v/>
      </c>
      <c r="R79" s="5" t="str">
        <f t="shared" ca="1" si="18"/>
        <v/>
      </c>
      <c r="S79" s="5" t="str">
        <f ca="1">IFERROR(OFFSET('計算（宅配便）'!$P79,0,(COLUMN()-COLUMN($E79))/(COLUMNS($E79:$G79)-1)*(COLUMNS('計算（宅配便）'!$L95:$Q95))),"")</f>
        <v/>
      </c>
      <c r="T79" s="5" t="str">
        <f t="shared" ca="1" si="19"/>
        <v/>
      </c>
      <c r="U79" s="5" t="str">
        <f ca="1">IFERROR(OFFSET('計算（宅配便）'!$P79,0,(COLUMN()-COLUMN($E79))/(COLUMNS($E79:$G79)-1)*(COLUMNS('計算（宅配便）'!$L95:$Q95))),"")</f>
        <v/>
      </c>
      <c r="V79" s="5" t="str">
        <f t="shared" ca="1" si="20"/>
        <v/>
      </c>
      <c r="W79" s="5" t="str">
        <f ca="1">IFERROR(OFFSET('計算（宅配便）'!$P79,0,(COLUMN()-COLUMN($E79))/(COLUMNS($E79:$G79)-1)*(COLUMNS('計算（宅配便）'!$L95:$Q95))),"")</f>
        <v/>
      </c>
      <c r="X79" s="5" t="str">
        <f t="shared" ca="1" si="21"/>
        <v/>
      </c>
      <c r="Y79" s="5" t="str">
        <f ca="1">IFERROR(OFFSET('計算（宅配便）'!$P79,0,(COLUMN()-COLUMN($E79))/(COLUMNS($E79:$G79)-1)*(COLUMNS('計算（宅配便）'!$L95:$Q95))),"")</f>
        <v/>
      </c>
      <c r="Z79" s="5" t="str">
        <f t="shared" ca="1" si="22"/>
        <v/>
      </c>
      <c r="AA79" s="5" t="str">
        <f ca="1">IFERROR(OFFSET('計算（宅配便）'!$P79,0,(COLUMN()-COLUMN($E79))/(COLUMNS($E79:$G79)-1)*(COLUMNS('計算（宅配便）'!$L95:$Q95))),"")</f>
        <v/>
      </c>
      <c r="AB79" s="5" t="str">
        <f t="shared" ca="1" si="23"/>
        <v/>
      </c>
    </row>
    <row r="80" spans="1:28">
      <c r="A80" s="6">
        <v>77</v>
      </c>
      <c r="B80" s="158" t="str">
        <f>IF(ISBLANK(サンプル入力!B80),"",サンプル入力!B80)</f>
        <v/>
      </c>
      <c r="C80" s="5" t="str">
        <f>IF(ISBLANK(サンプル入力!C80),"",サンプル入力!C80)</f>
        <v/>
      </c>
      <c r="D80" s="5" t="str">
        <f>IF(ISBLANK(サンプル入力!I80),"",サンプル入力!I80)</f>
        <v/>
      </c>
      <c r="E80" s="5" t="str">
        <f ca="1">IFERROR(OFFSET('計算（宅配便）'!$P80,0,(COLUMN()-COLUMN($E80))/(COLUMNS($E80:$G80)-1)*(COLUMNS('計算（宅配便）'!$L96:$Q96))),"")</f>
        <v/>
      </c>
      <c r="F80" s="5" t="str">
        <f t="shared" ca="1" si="12"/>
        <v/>
      </c>
      <c r="G80" s="5" t="str">
        <f ca="1">IFERROR(OFFSET('計算（宅配便）'!$P80,0,(COLUMN()-COLUMN($E80))/(COLUMNS($E80:$G80)-1)*(COLUMNS('計算（宅配便）'!$L96:$Q96))),"")</f>
        <v/>
      </c>
      <c r="H80" s="5" t="str">
        <f t="shared" ca="1" si="13"/>
        <v/>
      </c>
      <c r="I80" s="5" t="str">
        <f ca="1">IFERROR(OFFSET('計算（宅配便）'!$P80,0,(COLUMN()-COLUMN($E80))/(COLUMNS($E80:$G80)-1)*(COLUMNS('計算（宅配便）'!$L96:$Q96))),"")</f>
        <v/>
      </c>
      <c r="J80" s="5" t="str">
        <f t="shared" ca="1" si="14"/>
        <v/>
      </c>
      <c r="K80" s="5" t="str">
        <f ca="1">IFERROR(OFFSET('計算（宅配便）'!$P80,0,(COLUMN()-COLUMN($E80))/(COLUMNS($E80:$G80)-1)*(COLUMNS('計算（宅配便）'!$L96:$Q96))),"")</f>
        <v/>
      </c>
      <c r="L80" s="5" t="str">
        <f t="shared" ca="1" si="15"/>
        <v/>
      </c>
      <c r="M80" s="5" t="str">
        <f ca="1">IFERROR(OFFSET('計算（宅配便）'!$P80,0,(COLUMN()-COLUMN($E80))/(COLUMNS($E80:$G80)-1)*(COLUMNS('計算（宅配便）'!$L96:$Q96))),"")</f>
        <v/>
      </c>
      <c r="N80" s="5" t="str">
        <f t="shared" ca="1" si="16"/>
        <v/>
      </c>
      <c r="O80" s="5" t="str">
        <f ca="1">IFERROR(OFFSET('計算（宅配便）'!$P80,0,(COLUMN()-COLUMN($E80))/(COLUMNS($E80:$G80)-1)*(COLUMNS('計算（宅配便）'!$L96:$Q96))),"")</f>
        <v/>
      </c>
      <c r="P80" s="5" t="str">
        <f t="shared" ca="1" si="17"/>
        <v/>
      </c>
      <c r="Q80" s="5" t="str">
        <f ca="1">IFERROR(OFFSET('計算（宅配便）'!$P80,0,(COLUMN()-COLUMN($E80))/(COLUMNS($E80:$G80)-1)*(COLUMNS('計算（宅配便）'!$L96:$Q96))),"")</f>
        <v/>
      </c>
      <c r="R80" s="5" t="str">
        <f t="shared" ca="1" si="18"/>
        <v/>
      </c>
      <c r="S80" s="5" t="str">
        <f ca="1">IFERROR(OFFSET('計算（宅配便）'!$P80,0,(COLUMN()-COLUMN($E80))/(COLUMNS($E80:$G80)-1)*(COLUMNS('計算（宅配便）'!$L96:$Q96))),"")</f>
        <v/>
      </c>
      <c r="T80" s="5" t="str">
        <f t="shared" ca="1" si="19"/>
        <v/>
      </c>
      <c r="U80" s="5" t="str">
        <f ca="1">IFERROR(OFFSET('計算（宅配便）'!$P80,0,(COLUMN()-COLUMN($E80))/(COLUMNS($E80:$G80)-1)*(COLUMNS('計算（宅配便）'!$L96:$Q96))),"")</f>
        <v/>
      </c>
      <c r="V80" s="5" t="str">
        <f t="shared" ca="1" si="20"/>
        <v/>
      </c>
      <c r="W80" s="5" t="str">
        <f ca="1">IFERROR(OFFSET('計算（宅配便）'!$P80,0,(COLUMN()-COLUMN($E80))/(COLUMNS($E80:$G80)-1)*(COLUMNS('計算（宅配便）'!$L96:$Q96))),"")</f>
        <v/>
      </c>
      <c r="X80" s="5" t="str">
        <f t="shared" ca="1" si="21"/>
        <v/>
      </c>
      <c r="Y80" s="5" t="str">
        <f ca="1">IFERROR(OFFSET('計算（宅配便）'!$P80,0,(COLUMN()-COLUMN($E80))/(COLUMNS($E80:$G80)-1)*(COLUMNS('計算（宅配便）'!$L96:$Q96))),"")</f>
        <v/>
      </c>
      <c r="Z80" s="5" t="str">
        <f t="shared" ca="1" si="22"/>
        <v/>
      </c>
      <c r="AA80" s="5" t="str">
        <f ca="1">IFERROR(OFFSET('計算（宅配便）'!$P80,0,(COLUMN()-COLUMN($E80))/(COLUMNS($E80:$G80)-1)*(COLUMNS('計算（宅配便）'!$L96:$Q96))),"")</f>
        <v/>
      </c>
      <c r="AB80" s="5" t="str">
        <f t="shared" ca="1" si="23"/>
        <v/>
      </c>
    </row>
    <row r="81" spans="1:28">
      <c r="A81" s="6">
        <v>78</v>
      </c>
      <c r="B81" s="158" t="str">
        <f>IF(ISBLANK(サンプル入力!B81),"",サンプル入力!B81)</f>
        <v/>
      </c>
      <c r="C81" s="5" t="str">
        <f>IF(ISBLANK(サンプル入力!C81),"",サンプル入力!C81)</f>
        <v/>
      </c>
      <c r="D81" s="5" t="str">
        <f>IF(ISBLANK(サンプル入力!I81),"",サンプル入力!I81)</f>
        <v/>
      </c>
      <c r="E81" s="5" t="str">
        <f ca="1">IFERROR(OFFSET('計算（宅配便）'!$P81,0,(COLUMN()-COLUMN($E81))/(COLUMNS($E81:$G81)-1)*(COLUMNS('計算（宅配便）'!$L97:$Q97))),"")</f>
        <v/>
      </c>
      <c r="F81" s="5" t="str">
        <f t="shared" ca="1" si="12"/>
        <v/>
      </c>
      <c r="G81" s="5" t="str">
        <f ca="1">IFERROR(OFFSET('計算（宅配便）'!$P81,0,(COLUMN()-COLUMN($E81))/(COLUMNS($E81:$G81)-1)*(COLUMNS('計算（宅配便）'!$L97:$Q97))),"")</f>
        <v/>
      </c>
      <c r="H81" s="5" t="str">
        <f t="shared" ca="1" si="13"/>
        <v/>
      </c>
      <c r="I81" s="5" t="str">
        <f ca="1">IFERROR(OFFSET('計算（宅配便）'!$P81,0,(COLUMN()-COLUMN($E81))/(COLUMNS($E81:$G81)-1)*(COLUMNS('計算（宅配便）'!$L97:$Q97))),"")</f>
        <v/>
      </c>
      <c r="J81" s="5" t="str">
        <f t="shared" ca="1" si="14"/>
        <v/>
      </c>
      <c r="K81" s="5" t="str">
        <f ca="1">IFERROR(OFFSET('計算（宅配便）'!$P81,0,(COLUMN()-COLUMN($E81))/(COLUMNS($E81:$G81)-1)*(COLUMNS('計算（宅配便）'!$L97:$Q97))),"")</f>
        <v/>
      </c>
      <c r="L81" s="5" t="str">
        <f t="shared" ca="1" si="15"/>
        <v/>
      </c>
      <c r="M81" s="5" t="str">
        <f ca="1">IFERROR(OFFSET('計算（宅配便）'!$P81,0,(COLUMN()-COLUMN($E81))/(COLUMNS($E81:$G81)-1)*(COLUMNS('計算（宅配便）'!$L97:$Q97))),"")</f>
        <v/>
      </c>
      <c r="N81" s="5" t="str">
        <f t="shared" ca="1" si="16"/>
        <v/>
      </c>
      <c r="O81" s="5" t="str">
        <f ca="1">IFERROR(OFFSET('計算（宅配便）'!$P81,0,(COLUMN()-COLUMN($E81))/(COLUMNS($E81:$G81)-1)*(COLUMNS('計算（宅配便）'!$L97:$Q97))),"")</f>
        <v/>
      </c>
      <c r="P81" s="5" t="str">
        <f t="shared" ca="1" si="17"/>
        <v/>
      </c>
      <c r="Q81" s="5" t="str">
        <f ca="1">IFERROR(OFFSET('計算（宅配便）'!$P81,0,(COLUMN()-COLUMN($E81))/(COLUMNS($E81:$G81)-1)*(COLUMNS('計算（宅配便）'!$L97:$Q97))),"")</f>
        <v/>
      </c>
      <c r="R81" s="5" t="str">
        <f t="shared" ca="1" si="18"/>
        <v/>
      </c>
      <c r="S81" s="5" t="str">
        <f ca="1">IFERROR(OFFSET('計算（宅配便）'!$P81,0,(COLUMN()-COLUMN($E81))/(COLUMNS($E81:$G81)-1)*(COLUMNS('計算（宅配便）'!$L97:$Q97))),"")</f>
        <v/>
      </c>
      <c r="T81" s="5" t="str">
        <f t="shared" ca="1" si="19"/>
        <v/>
      </c>
      <c r="U81" s="5" t="str">
        <f ca="1">IFERROR(OFFSET('計算（宅配便）'!$P81,0,(COLUMN()-COLUMN($E81))/(COLUMNS($E81:$G81)-1)*(COLUMNS('計算（宅配便）'!$L97:$Q97))),"")</f>
        <v/>
      </c>
      <c r="V81" s="5" t="str">
        <f t="shared" ca="1" si="20"/>
        <v/>
      </c>
      <c r="W81" s="5" t="str">
        <f ca="1">IFERROR(OFFSET('計算（宅配便）'!$P81,0,(COLUMN()-COLUMN($E81))/(COLUMNS($E81:$G81)-1)*(COLUMNS('計算（宅配便）'!$L97:$Q97))),"")</f>
        <v/>
      </c>
      <c r="X81" s="5" t="str">
        <f t="shared" ca="1" si="21"/>
        <v/>
      </c>
      <c r="Y81" s="5" t="str">
        <f ca="1">IFERROR(OFFSET('計算（宅配便）'!$P81,0,(COLUMN()-COLUMN($E81))/(COLUMNS($E81:$G81)-1)*(COLUMNS('計算（宅配便）'!$L97:$Q97))),"")</f>
        <v/>
      </c>
      <c r="Z81" s="5" t="str">
        <f t="shared" ca="1" si="22"/>
        <v/>
      </c>
      <c r="AA81" s="5" t="str">
        <f ca="1">IFERROR(OFFSET('計算（宅配便）'!$P81,0,(COLUMN()-COLUMN($E81))/(COLUMNS($E81:$G81)-1)*(COLUMNS('計算（宅配便）'!$L97:$Q97))),"")</f>
        <v/>
      </c>
      <c r="AB81" s="5" t="str">
        <f t="shared" ca="1" si="23"/>
        <v/>
      </c>
    </row>
    <row r="82" spans="1:28">
      <c r="A82" s="6">
        <v>79</v>
      </c>
      <c r="B82" s="158" t="str">
        <f>IF(ISBLANK(サンプル入力!B82),"",サンプル入力!B82)</f>
        <v/>
      </c>
      <c r="C82" s="5" t="str">
        <f>IF(ISBLANK(サンプル入力!C82),"",サンプル入力!C82)</f>
        <v/>
      </c>
      <c r="D82" s="5" t="str">
        <f>IF(ISBLANK(サンプル入力!I82),"",サンプル入力!I82)</f>
        <v/>
      </c>
      <c r="E82" s="5" t="str">
        <f ca="1">IFERROR(OFFSET('計算（宅配便）'!$P82,0,(COLUMN()-COLUMN($E82))/(COLUMNS($E82:$G82)-1)*(COLUMNS('計算（宅配便）'!$L98:$Q98))),"")</f>
        <v/>
      </c>
      <c r="F82" s="5" t="str">
        <f t="shared" ca="1" si="12"/>
        <v/>
      </c>
      <c r="G82" s="5" t="str">
        <f ca="1">IFERROR(OFFSET('計算（宅配便）'!$P82,0,(COLUMN()-COLUMN($E82))/(COLUMNS($E82:$G82)-1)*(COLUMNS('計算（宅配便）'!$L98:$Q98))),"")</f>
        <v/>
      </c>
      <c r="H82" s="5" t="str">
        <f t="shared" ca="1" si="13"/>
        <v/>
      </c>
      <c r="I82" s="5" t="str">
        <f ca="1">IFERROR(OFFSET('計算（宅配便）'!$P82,0,(COLUMN()-COLUMN($E82))/(COLUMNS($E82:$G82)-1)*(COLUMNS('計算（宅配便）'!$L98:$Q98))),"")</f>
        <v/>
      </c>
      <c r="J82" s="5" t="str">
        <f t="shared" ca="1" si="14"/>
        <v/>
      </c>
      <c r="K82" s="5" t="str">
        <f ca="1">IFERROR(OFFSET('計算（宅配便）'!$P82,0,(COLUMN()-COLUMN($E82))/(COLUMNS($E82:$G82)-1)*(COLUMNS('計算（宅配便）'!$L98:$Q98))),"")</f>
        <v/>
      </c>
      <c r="L82" s="5" t="str">
        <f t="shared" ca="1" si="15"/>
        <v/>
      </c>
      <c r="M82" s="5" t="str">
        <f ca="1">IFERROR(OFFSET('計算（宅配便）'!$P82,0,(COLUMN()-COLUMN($E82))/(COLUMNS($E82:$G82)-1)*(COLUMNS('計算（宅配便）'!$L98:$Q98))),"")</f>
        <v/>
      </c>
      <c r="N82" s="5" t="str">
        <f t="shared" ca="1" si="16"/>
        <v/>
      </c>
      <c r="O82" s="5" t="str">
        <f ca="1">IFERROR(OFFSET('計算（宅配便）'!$P82,0,(COLUMN()-COLUMN($E82))/(COLUMNS($E82:$G82)-1)*(COLUMNS('計算（宅配便）'!$L98:$Q98))),"")</f>
        <v/>
      </c>
      <c r="P82" s="5" t="str">
        <f t="shared" ca="1" si="17"/>
        <v/>
      </c>
      <c r="Q82" s="5" t="str">
        <f ca="1">IFERROR(OFFSET('計算（宅配便）'!$P82,0,(COLUMN()-COLUMN($E82))/(COLUMNS($E82:$G82)-1)*(COLUMNS('計算（宅配便）'!$L98:$Q98))),"")</f>
        <v/>
      </c>
      <c r="R82" s="5" t="str">
        <f t="shared" ca="1" si="18"/>
        <v/>
      </c>
      <c r="S82" s="5" t="str">
        <f ca="1">IFERROR(OFFSET('計算（宅配便）'!$P82,0,(COLUMN()-COLUMN($E82))/(COLUMNS($E82:$G82)-1)*(COLUMNS('計算（宅配便）'!$L98:$Q98))),"")</f>
        <v/>
      </c>
      <c r="T82" s="5" t="str">
        <f t="shared" ca="1" si="19"/>
        <v/>
      </c>
      <c r="U82" s="5" t="str">
        <f ca="1">IFERROR(OFFSET('計算（宅配便）'!$P82,0,(COLUMN()-COLUMN($E82))/(COLUMNS($E82:$G82)-1)*(COLUMNS('計算（宅配便）'!$L98:$Q98))),"")</f>
        <v/>
      </c>
      <c r="V82" s="5" t="str">
        <f t="shared" ca="1" si="20"/>
        <v/>
      </c>
      <c r="W82" s="5" t="str">
        <f ca="1">IFERROR(OFFSET('計算（宅配便）'!$P82,0,(COLUMN()-COLUMN($E82))/(COLUMNS($E82:$G82)-1)*(COLUMNS('計算（宅配便）'!$L98:$Q98))),"")</f>
        <v/>
      </c>
      <c r="X82" s="5" t="str">
        <f t="shared" ca="1" si="21"/>
        <v/>
      </c>
      <c r="Y82" s="5" t="str">
        <f ca="1">IFERROR(OFFSET('計算（宅配便）'!$P82,0,(COLUMN()-COLUMN($E82))/(COLUMNS($E82:$G82)-1)*(COLUMNS('計算（宅配便）'!$L98:$Q98))),"")</f>
        <v/>
      </c>
      <c r="Z82" s="5" t="str">
        <f t="shared" ca="1" si="22"/>
        <v/>
      </c>
      <c r="AA82" s="5" t="str">
        <f ca="1">IFERROR(OFFSET('計算（宅配便）'!$P82,0,(COLUMN()-COLUMN($E82))/(COLUMNS($E82:$G82)-1)*(COLUMNS('計算（宅配便）'!$L98:$Q98))),"")</f>
        <v/>
      </c>
      <c r="AB82" s="5" t="str">
        <f t="shared" ca="1" si="23"/>
        <v/>
      </c>
    </row>
    <row r="83" spans="1:28">
      <c r="A83" s="6">
        <v>80</v>
      </c>
      <c r="B83" s="158" t="str">
        <f>IF(ISBLANK(サンプル入力!B83),"",サンプル入力!B83)</f>
        <v/>
      </c>
      <c r="C83" s="5" t="str">
        <f>IF(ISBLANK(サンプル入力!C83),"",サンプル入力!C83)</f>
        <v/>
      </c>
      <c r="D83" s="5" t="str">
        <f>IF(ISBLANK(サンプル入力!I83),"",サンプル入力!I83)</f>
        <v/>
      </c>
      <c r="E83" s="5" t="str">
        <f ca="1">IFERROR(OFFSET('計算（宅配便）'!$P83,0,(COLUMN()-COLUMN($E83))/(COLUMNS($E83:$G83)-1)*(COLUMNS('計算（宅配便）'!$L99:$Q99))),"")</f>
        <v/>
      </c>
      <c r="F83" s="5" t="str">
        <f t="shared" ca="1" si="12"/>
        <v/>
      </c>
      <c r="G83" s="5" t="str">
        <f ca="1">IFERROR(OFFSET('計算（宅配便）'!$P83,0,(COLUMN()-COLUMN($E83))/(COLUMNS($E83:$G83)-1)*(COLUMNS('計算（宅配便）'!$L99:$Q99))),"")</f>
        <v/>
      </c>
      <c r="H83" s="5" t="str">
        <f t="shared" ca="1" si="13"/>
        <v/>
      </c>
      <c r="I83" s="5" t="str">
        <f ca="1">IFERROR(OFFSET('計算（宅配便）'!$P83,0,(COLUMN()-COLUMN($E83))/(COLUMNS($E83:$G83)-1)*(COLUMNS('計算（宅配便）'!$L99:$Q99))),"")</f>
        <v/>
      </c>
      <c r="J83" s="5" t="str">
        <f t="shared" ca="1" si="14"/>
        <v/>
      </c>
      <c r="K83" s="5" t="str">
        <f ca="1">IFERROR(OFFSET('計算（宅配便）'!$P83,0,(COLUMN()-COLUMN($E83))/(COLUMNS($E83:$G83)-1)*(COLUMNS('計算（宅配便）'!$L99:$Q99))),"")</f>
        <v/>
      </c>
      <c r="L83" s="5" t="str">
        <f t="shared" ca="1" si="15"/>
        <v/>
      </c>
      <c r="M83" s="5" t="str">
        <f ca="1">IFERROR(OFFSET('計算（宅配便）'!$P83,0,(COLUMN()-COLUMN($E83))/(COLUMNS($E83:$G83)-1)*(COLUMNS('計算（宅配便）'!$L99:$Q99))),"")</f>
        <v/>
      </c>
      <c r="N83" s="5" t="str">
        <f t="shared" ca="1" si="16"/>
        <v/>
      </c>
      <c r="O83" s="5" t="str">
        <f ca="1">IFERROR(OFFSET('計算（宅配便）'!$P83,0,(COLUMN()-COLUMN($E83))/(COLUMNS($E83:$G83)-1)*(COLUMNS('計算（宅配便）'!$L99:$Q99))),"")</f>
        <v/>
      </c>
      <c r="P83" s="5" t="str">
        <f t="shared" ca="1" si="17"/>
        <v/>
      </c>
      <c r="Q83" s="5" t="str">
        <f ca="1">IFERROR(OFFSET('計算（宅配便）'!$P83,0,(COLUMN()-COLUMN($E83))/(COLUMNS($E83:$G83)-1)*(COLUMNS('計算（宅配便）'!$L99:$Q99))),"")</f>
        <v/>
      </c>
      <c r="R83" s="5" t="str">
        <f t="shared" ca="1" si="18"/>
        <v/>
      </c>
      <c r="S83" s="5" t="str">
        <f ca="1">IFERROR(OFFSET('計算（宅配便）'!$P83,0,(COLUMN()-COLUMN($E83))/(COLUMNS($E83:$G83)-1)*(COLUMNS('計算（宅配便）'!$L99:$Q99))),"")</f>
        <v/>
      </c>
      <c r="T83" s="5" t="str">
        <f t="shared" ca="1" si="19"/>
        <v/>
      </c>
      <c r="U83" s="5" t="str">
        <f ca="1">IFERROR(OFFSET('計算（宅配便）'!$P83,0,(COLUMN()-COLUMN($E83))/(COLUMNS($E83:$G83)-1)*(COLUMNS('計算（宅配便）'!$L99:$Q99))),"")</f>
        <v/>
      </c>
      <c r="V83" s="5" t="str">
        <f t="shared" ca="1" si="20"/>
        <v/>
      </c>
      <c r="W83" s="5" t="str">
        <f ca="1">IFERROR(OFFSET('計算（宅配便）'!$P83,0,(COLUMN()-COLUMN($E83))/(COLUMNS($E83:$G83)-1)*(COLUMNS('計算（宅配便）'!$L99:$Q99))),"")</f>
        <v/>
      </c>
      <c r="X83" s="5" t="str">
        <f t="shared" ca="1" si="21"/>
        <v/>
      </c>
      <c r="Y83" s="5" t="str">
        <f ca="1">IFERROR(OFFSET('計算（宅配便）'!$P83,0,(COLUMN()-COLUMN($E83))/(COLUMNS($E83:$G83)-1)*(COLUMNS('計算（宅配便）'!$L99:$Q99))),"")</f>
        <v/>
      </c>
      <c r="Z83" s="5" t="str">
        <f t="shared" ca="1" si="22"/>
        <v/>
      </c>
      <c r="AA83" s="5" t="str">
        <f ca="1">IFERROR(OFFSET('計算（宅配便）'!$P83,0,(COLUMN()-COLUMN($E83))/(COLUMNS($E83:$G83)-1)*(COLUMNS('計算（宅配便）'!$L99:$Q99))),"")</f>
        <v/>
      </c>
      <c r="AB83" s="5" t="str">
        <f t="shared" ca="1" si="23"/>
        <v/>
      </c>
    </row>
    <row r="84" spans="1:28">
      <c r="A84" s="6">
        <v>81</v>
      </c>
      <c r="B84" s="158" t="str">
        <f>IF(ISBLANK(サンプル入力!B84),"",サンプル入力!B84)</f>
        <v/>
      </c>
      <c r="C84" s="5" t="str">
        <f>IF(ISBLANK(サンプル入力!C84),"",サンプル入力!C84)</f>
        <v/>
      </c>
      <c r="D84" s="5" t="str">
        <f>IF(ISBLANK(サンプル入力!I84),"",サンプル入力!I84)</f>
        <v/>
      </c>
      <c r="E84" s="5" t="str">
        <f ca="1">IFERROR(OFFSET('計算（宅配便）'!$P84,0,(COLUMN()-COLUMN($E84))/(COLUMNS($E84:$G84)-1)*(COLUMNS('計算（宅配便）'!$L100:$Q100))),"")</f>
        <v/>
      </c>
      <c r="F84" s="5" t="str">
        <f t="shared" ca="1" si="12"/>
        <v/>
      </c>
      <c r="G84" s="5" t="str">
        <f ca="1">IFERROR(OFFSET('計算（宅配便）'!$P84,0,(COLUMN()-COLUMN($E84))/(COLUMNS($E84:$G84)-1)*(COLUMNS('計算（宅配便）'!$L100:$Q100))),"")</f>
        <v/>
      </c>
      <c r="H84" s="5" t="str">
        <f t="shared" ca="1" si="13"/>
        <v/>
      </c>
      <c r="I84" s="5" t="str">
        <f ca="1">IFERROR(OFFSET('計算（宅配便）'!$P84,0,(COLUMN()-COLUMN($E84))/(COLUMNS($E84:$G84)-1)*(COLUMNS('計算（宅配便）'!$L100:$Q100))),"")</f>
        <v/>
      </c>
      <c r="J84" s="5" t="str">
        <f t="shared" ca="1" si="14"/>
        <v/>
      </c>
      <c r="K84" s="5" t="str">
        <f ca="1">IFERROR(OFFSET('計算（宅配便）'!$P84,0,(COLUMN()-COLUMN($E84))/(COLUMNS($E84:$G84)-1)*(COLUMNS('計算（宅配便）'!$L100:$Q100))),"")</f>
        <v/>
      </c>
      <c r="L84" s="5" t="str">
        <f t="shared" ca="1" si="15"/>
        <v/>
      </c>
      <c r="M84" s="5" t="str">
        <f ca="1">IFERROR(OFFSET('計算（宅配便）'!$P84,0,(COLUMN()-COLUMN($E84))/(COLUMNS($E84:$G84)-1)*(COLUMNS('計算（宅配便）'!$L100:$Q100))),"")</f>
        <v/>
      </c>
      <c r="N84" s="5" t="str">
        <f t="shared" ca="1" si="16"/>
        <v/>
      </c>
      <c r="O84" s="5" t="str">
        <f ca="1">IFERROR(OFFSET('計算（宅配便）'!$P84,0,(COLUMN()-COLUMN($E84))/(COLUMNS($E84:$G84)-1)*(COLUMNS('計算（宅配便）'!$L100:$Q100))),"")</f>
        <v/>
      </c>
      <c r="P84" s="5" t="str">
        <f t="shared" ca="1" si="17"/>
        <v/>
      </c>
      <c r="Q84" s="5" t="str">
        <f ca="1">IFERROR(OFFSET('計算（宅配便）'!$P84,0,(COLUMN()-COLUMN($E84))/(COLUMNS($E84:$G84)-1)*(COLUMNS('計算（宅配便）'!$L100:$Q100))),"")</f>
        <v/>
      </c>
      <c r="R84" s="5" t="str">
        <f t="shared" ca="1" si="18"/>
        <v/>
      </c>
      <c r="S84" s="5" t="str">
        <f ca="1">IFERROR(OFFSET('計算（宅配便）'!$P84,0,(COLUMN()-COLUMN($E84))/(COLUMNS($E84:$G84)-1)*(COLUMNS('計算（宅配便）'!$L100:$Q100))),"")</f>
        <v/>
      </c>
      <c r="T84" s="5" t="str">
        <f t="shared" ca="1" si="19"/>
        <v/>
      </c>
      <c r="U84" s="5" t="str">
        <f ca="1">IFERROR(OFFSET('計算（宅配便）'!$P84,0,(COLUMN()-COLUMN($E84))/(COLUMNS($E84:$G84)-1)*(COLUMNS('計算（宅配便）'!$L100:$Q100))),"")</f>
        <v/>
      </c>
      <c r="V84" s="5" t="str">
        <f t="shared" ca="1" si="20"/>
        <v/>
      </c>
      <c r="W84" s="5" t="str">
        <f ca="1">IFERROR(OFFSET('計算（宅配便）'!$P84,0,(COLUMN()-COLUMN($E84))/(COLUMNS($E84:$G84)-1)*(COLUMNS('計算（宅配便）'!$L100:$Q100))),"")</f>
        <v/>
      </c>
      <c r="X84" s="5" t="str">
        <f t="shared" ca="1" si="21"/>
        <v/>
      </c>
      <c r="Y84" s="5" t="str">
        <f ca="1">IFERROR(OFFSET('計算（宅配便）'!$P84,0,(COLUMN()-COLUMN($E84))/(COLUMNS($E84:$G84)-1)*(COLUMNS('計算（宅配便）'!$L100:$Q100))),"")</f>
        <v/>
      </c>
      <c r="Z84" s="5" t="str">
        <f t="shared" ca="1" si="22"/>
        <v/>
      </c>
      <c r="AA84" s="5" t="str">
        <f ca="1">IFERROR(OFFSET('計算（宅配便）'!$P84,0,(COLUMN()-COLUMN($E84))/(COLUMNS($E84:$G84)-1)*(COLUMNS('計算（宅配便）'!$L100:$Q100))),"")</f>
        <v/>
      </c>
      <c r="AB84" s="5" t="str">
        <f t="shared" ca="1" si="23"/>
        <v/>
      </c>
    </row>
    <row r="85" spans="1:28">
      <c r="A85" s="6">
        <v>82</v>
      </c>
      <c r="B85" s="158" t="str">
        <f>IF(ISBLANK(サンプル入力!B85),"",サンプル入力!B85)</f>
        <v/>
      </c>
      <c r="C85" s="5" t="str">
        <f>IF(ISBLANK(サンプル入力!C85),"",サンプル入力!C85)</f>
        <v/>
      </c>
      <c r="D85" s="5" t="str">
        <f>IF(ISBLANK(サンプル入力!I85),"",サンプル入力!I85)</f>
        <v/>
      </c>
      <c r="E85" s="5" t="str">
        <f ca="1">IFERROR(OFFSET('計算（宅配便）'!$P85,0,(COLUMN()-COLUMN($E85))/(COLUMNS($E85:$G85)-1)*(COLUMNS('計算（宅配便）'!$L101:$Q101))),"")</f>
        <v/>
      </c>
      <c r="F85" s="5" t="str">
        <f t="shared" ca="1" si="12"/>
        <v/>
      </c>
      <c r="G85" s="5" t="str">
        <f ca="1">IFERROR(OFFSET('計算（宅配便）'!$P85,0,(COLUMN()-COLUMN($E85))/(COLUMNS($E85:$G85)-1)*(COLUMNS('計算（宅配便）'!$L101:$Q101))),"")</f>
        <v/>
      </c>
      <c r="H85" s="5" t="str">
        <f t="shared" ca="1" si="13"/>
        <v/>
      </c>
      <c r="I85" s="5" t="str">
        <f ca="1">IFERROR(OFFSET('計算（宅配便）'!$P85,0,(COLUMN()-COLUMN($E85))/(COLUMNS($E85:$G85)-1)*(COLUMNS('計算（宅配便）'!$L101:$Q101))),"")</f>
        <v/>
      </c>
      <c r="J85" s="5" t="str">
        <f t="shared" ca="1" si="14"/>
        <v/>
      </c>
      <c r="K85" s="5" t="str">
        <f ca="1">IFERROR(OFFSET('計算（宅配便）'!$P85,0,(COLUMN()-COLUMN($E85))/(COLUMNS($E85:$G85)-1)*(COLUMNS('計算（宅配便）'!$L101:$Q101))),"")</f>
        <v/>
      </c>
      <c r="L85" s="5" t="str">
        <f t="shared" ca="1" si="15"/>
        <v/>
      </c>
      <c r="M85" s="5" t="str">
        <f ca="1">IFERROR(OFFSET('計算（宅配便）'!$P85,0,(COLUMN()-COLUMN($E85))/(COLUMNS($E85:$G85)-1)*(COLUMNS('計算（宅配便）'!$L101:$Q101))),"")</f>
        <v/>
      </c>
      <c r="N85" s="5" t="str">
        <f t="shared" ca="1" si="16"/>
        <v/>
      </c>
      <c r="O85" s="5" t="str">
        <f ca="1">IFERROR(OFFSET('計算（宅配便）'!$P85,0,(COLUMN()-COLUMN($E85))/(COLUMNS($E85:$G85)-1)*(COLUMNS('計算（宅配便）'!$L101:$Q101))),"")</f>
        <v/>
      </c>
      <c r="P85" s="5" t="str">
        <f t="shared" ca="1" si="17"/>
        <v/>
      </c>
      <c r="Q85" s="5" t="str">
        <f ca="1">IFERROR(OFFSET('計算（宅配便）'!$P85,0,(COLUMN()-COLUMN($E85))/(COLUMNS($E85:$G85)-1)*(COLUMNS('計算（宅配便）'!$L101:$Q101))),"")</f>
        <v/>
      </c>
      <c r="R85" s="5" t="str">
        <f t="shared" ca="1" si="18"/>
        <v/>
      </c>
      <c r="S85" s="5" t="str">
        <f ca="1">IFERROR(OFFSET('計算（宅配便）'!$P85,0,(COLUMN()-COLUMN($E85))/(COLUMNS($E85:$G85)-1)*(COLUMNS('計算（宅配便）'!$L101:$Q101))),"")</f>
        <v/>
      </c>
      <c r="T85" s="5" t="str">
        <f t="shared" ca="1" si="19"/>
        <v/>
      </c>
      <c r="U85" s="5" t="str">
        <f ca="1">IFERROR(OFFSET('計算（宅配便）'!$P85,0,(COLUMN()-COLUMN($E85))/(COLUMNS($E85:$G85)-1)*(COLUMNS('計算（宅配便）'!$L101:$Q101))),"")</f>
        <v/>
      </c>
      <c r="V85" s="5" t="str">
        <f t="shared" ca="1" si="20"/>
        <v/>
      </c>
      <c r="W85" s="5" t="str">
        <f ca="1">IFERROR(OFFSET('計算（宅配便）'!$P85,0,(COLUMN()-COLUMN($E85))/(COLUMNS($E85:$G85)-1)*(COLUMNS('計算（宅配便）'!$L101:$Q101))),"")</f>
        <v/>
      </c>
      <c r="X85" s="5" t="str">
        <f t="shared" ca="1" si="21"/>
        <v/>
      </c>
      <c r="Y85" s="5" t="str">
        <f ca="1">IFERROR(OFFSET('計算（宅配便）'!$P85,0,(COLUMN()-COLUMN($E85))/(COLUMNS($E85:$G85)-1)*(COLUMNS('計算（宅配便）'!$L101:$Q101))),"")</f>
        <v/>
      </c>
      <c r="Z85" s="5" t="str">
        <f t="shared" ca="1" si="22"/>
        <v/>
      </c>
      <c r="AA85" s="5" t="str">
        <f ca="1">IFERROR(OFFSET('計算（宅配便）'!$P85,0,(COLUMN()-COLUMN($E85))/(COLUMNS($E85:$G85)-1)*(COLUMNS('計算（宅配便）'!$L101:$Q101))),"")</f>
        <v/>
      </c>
      <c r="AB85" s="5" t="str">
        <f t="shared" ca="1" si="23"/>
        <v/>
      </c>
    </row>
    <row r="86" spans="1:28">
      <c r="A86" s="6">
        <v>83</v>
      </c>
      <c r="B86" s="158" t="str">
        <f>IF(ISBLANK(サンプル入力!B86),"",サンプル入力!B86)</f>
        <v/>
      </c>
      <c r="C86" s="5" t="str">
        <f>IF(ISBLANK(サンプル入力!C86),"",サンプル入力!C86)</f>
        <v/>
      </c>
      <c r="D86" s="5" t="str">
        <f>IF(ISBLANK(サンプル入力!I86),"",サンプル入力!I86)</f>
        <v/>
      </c>
      <c r="E86" s="5" t="str">
        <f ca="1">IFERROR(OFFSET('計算（宅配便）'!$P86,0,(COLUMN()-COLUMN($E86))/(COLUMNS($E86:$G86)-1)*(COLUMNS('計算（宅配便）'!$L102:$Q102))),"")</f>
        <v/>
      </c>
      <c r="F86" s="5" t="str">
        <f t="shared" ca="1" si="12"/>
        <v/>
      </c>
      <c r="G86" s="5" t="str">
        <f ca="1">IFERROR(OFFSET('計算（宅配便）'!$P86,0,(COLUMN()-COLUMN($E86))/(COLUMNS($E86:$G86)-1)*(COLUMNS('計算（宅配便）'!$L102:$Q102))),"")</f>
        <v/>
      </c>
      <c r="H86" s="5" t="str">
        <f t="shared" ca="1" si="13"/>
        <v/>
      </c>
      <c r="I86" s="5" t="str">
        <f ca="1">IFERROR(OFFSET('計算（宅配便）'!$P86,0,(COLUMN()-COLUMN($E86))/(COLUMNS($E86:$G86)-1)*(COLUMNS('計算（宅配便）'!$L102:$Q102))),"")</f>
        <v/>
      </c>
      <c r="J86" s="5" t="str">
        <f t="shared" ca="1" si="14"/>
        <v/>
      </c>
      <c r="K86" s="5" t="str">
        <f ca="1">IFERROR(OFFSET('計算（宅配便）'!$P86,0,(COLUMN()-COLUMN($E86))/(COLUMNS($E86:$G86)-1)*(COLUMNS('計算（宅配便）'!$L102:$Q102))),"")</f>
        <v/>
      </c>
      <c r="L86" s="5" t="str">
        <f t="shared" ca="1" si="15"/>
        <v/>
      </c>
      <c r="M86" s="5" t="str">
        <f ca="1">IFERROR(OFFSET('計算（宅配便）'!$P86,0,(COLUMN()-COLUMN($E86))/(COLUMNS($E86:$G86)-1)*(COLUMNS('計算（宅配便）'!$L102:$Q102))),"")</f>
        <v/>
      </c>
      <c r="N86" s="5" t="str">
        <f t="shared" ca="1" si="16"/>
        <v/>
      </c>
      <c r="O86" s="5" t="str">
        <f ca="1">IFERROR(OFFSET('計算（宅配便）'!$P86,0,(COLUMN()-COLUMN($E86))/(COLUMNS($E86:$G86)-1)*(COLUMNS('計算（宅配便）'!$L102:$Q102))),"")</f>
        <v/>
      </c>
      <c r="P86" s="5" t="str">
        <f t="shared" ca="1" si="17"/>
        <v/>
      </c>
      <c r="Q86" s="5" t="str">
        <f ca="1">IFERROR(OFFSET('計算（宅配便）'!$P86,0,(COLUMN()-COLUMN($E86))/(COLUMNS($E86:$G86)-1)*(COLUMNS('計算（宅配便）'!$L102:$Q102))),"")</f>
        <v/>
      </c>
      <c r="R86" s="5" t="str">
        <f t="shared" ca="1" si="18"/>
        <v/>
      </c>
      <c r="S86" s="5" t="str">
        <f ca="1">IFERROR(OFFSET('計算（宅配便）'!$P86,0,(COLUMN()-COLUMN($E86))/(COLUMNS($E86:$G86)-1)*(COLUMNS('計算（宅配便）'!$L102:$Q102))),"")</f>
        <v/>
      </c>
      <c r="T86" s="5" t="str">
        <f t="shared" ca="1" si="19"/>
        <v/>
      </c>
      <c r="U86" s="5" t="str">
        <f ca="1">IFERROR(OFFSET('計算（宅配便）'!$P86,0,(COLUMN()-COLUMN($E86))/(COLUMNS($E86:$G86)-1)*(COLUMNS('計算（宅配便）'!$L102:$Q102))),"")</f>
        <v/>
      </c>
      <c r="V86" s="5" t="str">
        <f t="shared" ca="1" si="20"/>
        <v/>
      </c>
      <c r="W86" s="5" t="str">
        <f ca="1">IFERROR(OFFSET('計算（宅配便）'!$P86,0,(COLUMN()-COLUMN($E86))/(COLUMNS($E86:$G86)-1)*(COLUMNS('計算（宅配便）'!$L102:$Q102))),"")</f>
        <v/>
      </c>
      <c r="X86" s="5" t="str">
        <f t="shared" ca="1" si="21"/>
        <v/>
      </c>
      <c r="Y86" s="5" t="str">
        <f ca="1">IFERROR(OFFSET('計算（宅配便）'!$P86,0,(COLUMN()-COLUMN($E86))/(COLUMNS($E86:$G86)-1)*(COLUMNS('計算（宅配便）'!$L102:$Q102))),"")</f>
        <v/>
      </c>
      <c r="Z86" s="5" t="str">
        <f t="shared" ca="1" si="22"/>
        <v/>
      </c>
      <c r="AA86" s="5" t="str">
        <f ca="1">IFERROR(OFFSET('計算（宅配便）'!$P86,0,(COLUMN()-COLUMN($E86))/(COLUMNS($E86:$G86)-1)*(COLUMNS('計算（宅配便）'!$L102:$Q102))),"")</f>
        <v/>
      </c>
      <c r="AB86" s="5" t="str">
        <f t="shared" ca="1" si="23"/>
        <v/>
      </c>
    </row>
    <row r="87" spans="1:28">
      <c r="A87" s="6">
        <v>84</v>
      </c>
      <c r="B87" s="158" t="str">
        <f>IF(ISBLANK(サンプル入力!B87),"",サンプル入力!B87)</f>
        <v/>
      </c>
      <c r="C87" s="5" t="str">
        <f>IF(ISBLANK(サンプル入力!C87),"",サンプル入力!C87)</f>
        <v/>
      </c>
      <c r="D87" s="5" t="str">
        <f>IF(ISBLANK(サンプル入力!I87),"",サンプル入力!I87)</f>
        <v/>
      </c>
      <c r="E87" s="5" t="str">
        <f ca="1">IFERROR(OFFSET('計算（宅配便）'!$P87,0,(COLUMN()-COLUMN($E87))/(COLUMNS($E87:$G87)-1)*(COLUMNS('計算（宅配便）'!$L103:$Q103))),"")</f>
        <v/>
      </c>
      <c r="F87" s="5" t="str">
        <f t="shared" ca="1" si="12"/>
        <v/>
      </c>
      <c r="G87" s="5" t="str">
        <f ca="1">IFERROR(OFFSET('計算（宅配便）'!$P87,0,(COLUMN()-COLUMN($E87))/(COLUMNS($E87:$G87)-1)*(COLUMNS('計算（宅配便）'!$L103:$Q103))),"")</f>
        <v/>
      </c>
      <c r="H87" s="5" t="str">
        <f t="shared" ca="1" si="13"/>
        <v/>
      </c>
      <c r="I87" s="5" t="str">
        <f ca="1">IFERROR(OFFSET('計算（宅配便）'!$P87,0,(COLUMN()-COLUMN($E87))/(COLUMNS($E87:$G87)-1)*(COLUMNS('計算（宅配便）'!$L103:$Q103))),"")</f>
        <v/>
      </c>
      <c r="J87" s="5" t="str">
        <f t="shared" ca="1" si="14"/>
        <v/>
      </c>
      <c r="K87" s="5" t="str">
        <f ca="1">IFERROR(OFFSET('計算（宅配便）'!$P87,0,(COLUMN()-COLUMN($E87))/(COLUMNS($E87:$G87)-1)*(COLUMNS('計算（宅配便）'!$L103:$Q103))),"")</f>
        <v/>
      </c>
      <c r="L87" s="5" t="str">
        <f t="shared" ca="1" si="15"/>
        <v/>
      </c>
      <c r="M87" s="5" t="str">
        <f ca="1">IFERROR(OFFSET('計算（宅配便）'!$P87,0,(COLUMN()-COLUMN($E87))/(COLUMNS($E87:$G87)-1)*(COLUMNS('計算（宅配便）'!$L103:$Q103))),"")</f>
        <v/>
      </c>
      <c r="N87" s="5" t="str">
        <f t="shared" ca="1" si="16"/>
        <v/>
      </c>
      <c r="O87" s="5" t="str">
        <f ca="1">IFERROR(OFFSET('計算（宅配便）'!$P87,0,(COLUMN()-COLUMN($E87))/(COLUMNS($E87:$G87)-1)*(COLUMNS('計算（宅配便）'!$L103:$Q103))),"")</f>
        <v/>
      </c>
      <c r="P87" s="5" t="str">
        <f t="shared" ca="1" si="17"/>
        <v/>
      </c>
      <c r="Q87" s="5" t="str">
        <f ca="1">IFERROR(OFFSET('計算（宅配便）'!$P87,0,(COLUMN()-COLUMN($E87))/(COLUMNS($E87:$G87)-1)*(COLUMNS('計算（宅配便）'!$L103:$Q103))),"")</f>
        <v/>
      </c>
      <c r="R87" s="5" t="str">
        <f t="shared" ca="1" si="18"/>
        <v/>
      </c>
      <c r="S87" s="5" t="str">
        <f ca="1">IFERROR(OFFSET('計算（宅配便）'!$P87,0,(COLUMN()-COLUMN($E87))/(COLUMNS($E87:$G87)-1)*(COLUMNS('計算（宅配便）'!$L103:$Q103))),"")</f>
        <v/>
      </c>
      <c r="T87" s="5" t="str">
        <f t="shared" ca="1" si="19"/>
        <v/>
      </c>
      <c r="U87" s="5" t="str">
        <f ca="1">IFERROR(OFFSET('計算（宅配便）'!$P87,0,(COLUMN()-COLUMN($E87))/(COLUMNS($E87:$G87)-1)*(COLUMNS('計算（宅配便）'!$L103:$Q103))),"")</f>
        <v/>
      </c>
      <c r="V87" s="5" t="str">
        <f t="shared" ca="1" si="20"/>
        <v/>
      </c>
      <c r="W87" s="5" t="str">
        <f ca="1">IFERROR(OFFSET('計算（宅配便）'!$P87,0,(COLUMN()-COLUMN($E87))/(COLUMNS($E87:$G87)-1)*(COLUMNS('計算（宅配便）'!$L103:$Q103))),"")</f>
        <v/>
      </c>
      <c r="X87" s="5" t="str">
        <f t="shared" ca="1" si="21"/>
        <v/>
      </c>
      <c r="Y87" s="5" t="str">
        <f ca="1">IFERROR(OFFSET('計算（宅配便）'!$P87,0,(COLUMN()-COLUMN($E87))/(COLUMNS($E87:$G87)-1)*(COLUMNS('計算（宅配便）'!$L103:$Q103))),"")</f>
        <v/>
      </c>
      <c r="Z87" s="5" t="str">
        <f t="shared" ca="1" si="22"/>
        <v/>
      </c>
      <c r="AA87" s="5" t="str">
        <f ca="1">IFERROR(OFFSET('計算（宅配便）'!$P87,0,(COLUMN()-COLUMN($E87))/(COLUMNS($E87:$G87)-1)*(COLUMNS('計算（宅配便）'!$L103:$Q103))),"")</f>
        <v/>
      </c>
      <c r="AB87" s="5" t="str">
        <f t="shared" ca="1" si="23"/>
        <v/>
      </c>
    </row>
    <row r="88" spans="1:28">
      <c r="A88" s="6">
        <v>85</v>
      </c>
      <c r="B88" s="158" t="str">
        <f>IF(ISBLANK(サンプル入力!B88),"",サンプル入力!B88)</f>
        <v/>
      </c>
      <c r="C88" s="5" t="str">
        <f>IF(ISBLANK(サンプル入力!C88),"",サンプル入力!C88)</f>
        <v/>
      </c>
      <c r="D88" s="5" t="str">
        <f>IF(ISBLANK(サンプル入力!I88),"",サンプル入力!I88)</f>
        <v/>
      </c>
      <c r="E88" s="5" t="str">
        <f ca="1">IFERROR(OFFSET('計算（宅配便）'!$P88,0,(COLUMN()-COLUMN($E88))/(COLUMNS($E88:$G88)-1)*(COLUMNS('計算（宅配便）'!$L104:$Q104))),"")</f>
        <v/>
      </c>
      <c r="F88" s="5" t="str">
        <f t="shared" ca="1" si="12"/>
        <v/>
      </c>
      <c r="G88" s="5" t="str">
        <f ca="1">IFERROR(OFFSET('計算（宅配便）'!$P88,0,(COLUMN()-COLUMN($E88))/(COLUMNS($E88:$G88)-1)*(COLUMNS('計算（宅配便）'!$L104:$Q104))),"")</f>
        <v/>
      </c>
      <c r="H88" s="5" t="str">
        <f t="shared" ca="1" si="13"/>
        <v/>
      </c>
      <c r="I88" s="5" t="str">
        <f ca="1">IFERROR(OFFSET('計算（宅配便）'!$P88,0,(COLUMN()-COLUMN($E88))/(COLUMNS($E88:$G88)-1)*(COLUMNS('計算（宅配便）'!$L104:$Q104))),"")</f>
        <v/>
      </c>
      <c r="J88" s="5" t="str">
        <f t="shared" ca="1" si="14"/>
        <v/>
      </c>
      <c r="K88" s="5" t="str">
        <f ca="1">IFERROR(OFFSET('計算（宅配便）'!$P88,0,(COLUMN()-COLUMN($E88))/(COLUMNS($E88:$G88)-1)*(COLUMNS('計算（宅配便）'!$L104:$Q104))),"")</f>
        <v/>
      </c>
      <c r="L88" s="5" t="str">
        <f t="shared" ca="1" si="15"/>
        <v/>
      </c>
      <c r="M88" s="5" t="str">
        <f ca="1">IFERROR(OFFSET('計算（宅配便）'!$P88,0,(COLUMN()-COLUMN($E88))/(COLUMNS($E88:$G88)-1)*(COLUMNS('計算（宅配便）'!$L104:$Q104))),"")</f>
        <v/>
      </c>
      <c r="N88" s="5" t="str">
        <f t="shared" ca="1" si="16"/>
        <v/>
      </c>
      <c r="O88" s="5" t="str">
        <f ca="1">IFERROR(OFFSET('計算（宅配便）'!$P88,0,(COLUMN()-COLUMN($E88))/(COLUMNS($E88:$G88)-1)*(COLUMNS('計算（宅配便）'!$L104:$Q104))),"")</f>
        <v/>
      </c>
      <c r="P88" s="5" t="str">
        <f t="shared" ca="1" si="17"/>
        <v/>
      </c>
      <c r="Q88" s="5" t="str">
        <f ca="1">IFERROR(OFFSET('計算（宅配便）'!$P88,0,(COLUMN()-COLUMN($E88))/(COLUMNS($E88:$G88)-1)*(COLUMNS('計算（宅配便）'!$L104:$Q104))),"")</f>
        <v/>
      </c>
      <c r="R88" s="5" t="str">
        <f t="shared" ca="1" si="18"/>
        <v/>
      </c>
      <c r="S88" s="5" t="str">
        <f ca="1">IFERROR(OFFSET('計算（宅配便）'!$P88,0,(COLUMN()-COLUMN($E88))/(COLUMNS($E88:$G88)-1)*(COLUMNS('計算（宅配便）'!$L104:$Q104))),"")</f>
        <v/>
      </c>
      <c r="T88" s="5" t="str">
        <f t="shared" ca="1" si="19"/>
        <v/>
      </c>
      <c r="U88" s="5" t="str">
        <f ca="1">IFERROR(OFFSET('計算（宅配便）'!$P88,0,(COLUMN()-COLUMN($E88))/(COLUMNS($E88:$G88)-1)*(COLUMNS('計算（宅配便）'!$L104:$Q104))),"")</f>
        <v/>
      </c>
      <c r="V88" s="5" t="str">
        <f t="shared" ca="1" si="20"/>
        <v/>
      </c>
      <c r="W88" s="5" t="str">
        <f ca="1">IFERROR(OFFSET('計算（宅配便）'!$P88,0,(COLUMN()-COLUMN($E88))/(COLUMNS($E88:$G88)-1)*(COLUMNS('計算（宅配便）'!$L104:$Q104))),"")</f>
        <v/>
      </c>
      <c r="X88" s="5" t="str">
        <f t="shared" ca="1" si="21"/>
        <v/>
      </c>
      <c r="Y88" s="5" t="str">
        <f ca="1">IFERROR(OFFSET('計算（宅配便）'!$P88,0,(COLUMN()-COLUMN($E88))/(COLUMNS($E88:$G88)-1)*(COLUMNS('計算（宅配便）'!$L104:$Q104))),"")</f>
        <v/>
      </c>
      <c r="Z88" s="5" t="str">
        <f t="shared" ca="1" si="22"/>
        <v/>
      </c>
      <c r="AA88" s="5" t="str">
        <f ca="1">IFERROR(OFFSET('計算（宅配便）'!$P88,0,(COLUMN()-COLUMN($E88))/(COLUMNS($E88:$G88)-1)*(COLUMNS('計算（宅配便）'!$L104:$Q104))),"")</f>
        <v/>
      </c>
      <c r="AB88" s="5" t="str">
        <f t="shared" ca="1" si="23"/>
        <v/>
      </c>
    </row>
    <row r="89" spans="1:28">
      <c r="A89" s="6">
        <v>86</v>
      </c>
      <c r="B89" s="158" t="str">
        <f>IF(ISBLANK(サンプル入力!B89),"",サンプル入力!B89)</f>
        <v/>
      </c>
      <c r="C89" s="5" t="str">
        <f>IF(ISBLANK(サンプル入力!C89),"",サンプル入力!C89)</f>
        <v/>
      </c>
      <c r="D89" s="5" t="str">
        <f>IF(ISBLANK(サンプル入力!I89),"",サンプル入力!I89)</f>
        <v/>
      </c>
      <c r="E89" s="5" t="str">
        <f ca="1">IFERROR(OFFSET('計算（宅配便）'!$P89,0,(COLUMN()-COLUMN($E89))/(COLUMNS($E89:$G89)-1)*(COLUMNS('計算（宅配便）'!$L105:$Q105))),"")</f>
        <v/>
      </c>
      <c r="F89" s="5" t="str">
        <f t="shared" ca="1" si="12"/>
        <v/>
      </c>
      <c r="G89" s="5" t="str">
        <f ca="1">IFERROR(OFFSET('計算（宅配便）'!$P89,0,(COLUMN()-COLUMN($E89))/(COLUMNS($E89:$G89)-1)*(COLUMNS('計算（宅配便）'!$L105:$Q105))),"")</f>
        <v/>
      </c>
      <c r="H89" s="5" t="str">
        <f t="shared" ca="1" si="13"/>
        <v/>
      </c>
      <c r="I89" s="5" t="str">
        <f ca="1">IFERROR(OFFSET('計算（宅配便）'!$P89,0,(COLUMN()-COLUMN($E89))/(COLUMNS($E89:$G89)-1)*(COLUMNS('計算（宅配便）'!$L105:$Q105))),"")</f>
        <v/>
      </c>
      <c r="J89" s="5" t="str">
        <f t="shared" ca="1" si="14"/>
        <v/>
      </c>
      <c r="K89" s="5" t="str">
        <f ca="1">IFERROR(OFFSET('計算（宅配便）'!$P89,0,(COLUMN()-COLUMN($E89))/(COLUMNS($E89:$G89)-1)*(COLUMNS('計算（宅配便）'!$L105:$Q105))),"")</f>
        <v/>
      </c>
      <c r="L89" s="5" t="str">
        <f t="shared" ca="1" si="15"/>
        <v/>
      </c>
      <c r="M89" s="5" t="str">
        <f ca="1">IFERROR(OFFSET('計算（宅配便）'!$P89,0,(COLUMN()-COLUMN($E89))/(COLUMNS($E89:$G89)-1)*(COLUMNS('計算（宅配便）'!$L105:$Q105))),"")</f>
        <v/>
      </c>
      <c r="N89" s="5" t="str">
        <f t="shared" ca="1" si="16"/>
        <v/>
      </c>
      <c r="O89" s="5" t="str">
        <f ca="1">IFERROR(OFFSET('計算（宅配便）'!$P89,0,(COLUMN()-COLUMN($E89))/(COLUMNS($E89:$G89)-1)*(COLUMNS('計算（宅配便）'!$L105:$Q105))),"")</f>
        <v/>
      </c>
      <c r="P89" s="5" t="str">
        <f t="shared" ca="1" si="17"/>
        <v/>
      </c>
      <c r="Q89" s="5" t="str">
        <f ca="1">IFERROR(OFFSET('計算（宅配便）'!$P89,0,(COLUMN()-COLUMN($E89))/(COLUMNS($E89:$G89)-1)*(COLUMNS('計算（宅配便）'!$L105:$Q105))),"")</f>
        <v/>
      </c>
      <c r="R89" s="5" t="str">
        <f t="shared" ca="1" si="18"/>
        <v/>
      </c>
      <c r="S89" s="5" t="str">
        <f ca="1">IFERROR(OFFSET('計算（宅配便）'!$P89,0,(COLUMN()-COLUMN($E89))/(COLUMNS($E89:$G89)-1)*(COLUMNS('計算（宅配便）'!$L105:$Q105))),"")</f>
        <v/>
      </c>
      <c r="T89" s="5" t="str">
        <f t="shared" ca="1" si="19"/>
        <v/>
      </c>
      <c r="U89" s="5" t="str">
        <f ca="1">IFERROR(OFFSET('計算（宅配便）'!$P89,0,(COLUMN()-COLUMN($E89))/(COLUMNS($E89:$G89)-1)*(COLUMNS('計算（宅配便）'!$L105:$Q105))),"")</f>
        <v/>
      </c>
      <c r="V89" s="5" t="str">
        <f t="shared" ca="1" si="20"/>
        <v/>
      </c>
      <c r="W89" s="5" t="str">
        <f ca="1">IFERROR(OFFSET('計算（宅配便）'!$P89,0,(COLUMN()-COLUMN($E89))/(COLUMNS($E89:$G89)-1)*(COLUMNS('計算（宅配便）'!$L105:$Q105))),"")</f>
        <v/>
      </c>
      <c r="X89" s="5" t="str">
        <f t="shared" ca="1" si="21"/>
        <v/>
      </c>
      <c r="Y89" s="5" t="str">
        <f ca="1">IFERROR(OFFSET('計算（宅配便）'!$P89,0,(COLUMN()-COLUMN($E89))/(COLUMNS($E89:$G89)-1)*(COLUMNS('計算（宅配便）'!$L105:$Q105))),"")</f>
        <v/>
      </c>
      <c r="Z89" s="5" t="str">
        <f t="shared" ca="1" si="22"/>
        <v/>
      </c>
      <c r="AA89" s="5" t="str">
        <f ca="1">IFERROR(OFFSET('計算（宅配便）'!$P89,0,(COLUMN()-COLUMN($E89))/(COLUMNS($E89:$G89)-1)*(COLUMNS('計算（宅配便）'!$L105:$Q105))),"")</f>
        <v/>
      </c>
      <c r="AB89" s="5" t="str">
        <f t="shared" ca="1" si="23"/>
        <v/>
      </c>
    </row>
    <row r="90" spans="1:28">
      <c r="A90" s="6">
        <v>87</v>
      </c>
      <c r="B90" s="158" t="str">
        <f>IF(ISBLANK(サンプル入力!B90),"",サンプル入力!B90)</f>
        <v/>
      </c>
      <c r="C90" s="5" t="str">
        <f>IF(ISBLANK(サンプル入力!C90),"",サンプル入力!C90)</f>
        <v/>
      </c>
      <c r="D90" s="5" t="str">
        <f>IF(ISBLANK(サンプル入力!I90),"",サンプル入力!I90)</f>
        <v/>
      </c>
      <c r="E90" s="5" t="str">
        <f ca="1">IFERROR(OFFSET('計算（宅配便）'!$P90,0,(COLUMN()-COLUMN($E90))/(COLUMNS($E90:$G90)-1)*(COLUMNS('計算（宅配便）'!$L106:$Q106))),"")</f>
        <v/>
      </c>
      <c r="F90" s="5" t="str">
        <f t="shared" ca="1" si="12"/>
        <v/>
      </c>
      <c r="G90" s="5" t="str">
        <f ca="1">IFERROR(OFFSET('計算（宅配便）'!$P90,0,(COLUMN()-COLUMN($E90))/(COLUMNS($E90:$G90)-1)*(COLUMNS('計算（宅配便）'!$L106:$Q106))),"")</f>
        <v/>
      </c>
      <c r="H90" s="5" t="str">
        <f t="shared" ca="1" si="13"/>
        <v/>
      </c>
      <c r="I90" s="5" t="str">
        <f ca="1">IFERROR(OFFSET('計算（宅配便）'!$P90,0,(COLUMN()-COLUMN($E90))/(COLUMNS($E90:$G90)-1)*(COLUMNS('計算（宅配便）'!$L106:$Q106))),"")</f>
        <v/>
      </c>
      <c r="J90" s="5" t="str">
        <f t="shared" ca="1" si="14"/>
        <v/>
      </c>
      <c r="K90" s="5" t="str">
        <f ca="1">IFERROR(OFFSET('計算（宅配便）'!$P90,0,(COLUMN()-COLUMN($E90))/(COLUMNS($E90:$G90)-1)*(COLUMNS('計算（宅配便）'!$L106:$Q106))),"")</f>
        <v/>
      </c>
      <c r="L90" s="5" t="str">
        <f t="shared" ca="1" si="15"/>
        <v/>
      </c>
      <c r="M90" s="5" t="str">
        <f ca="1">IFERROR(OFFSET('計算（宅配便）'!$P90,0,(COLUMN()-COLUMN($E90))/(COLUMNS($E90:$G90)-1)*(COLUMNS('計算（宅配便）'!$L106:$Q106))),"")</f>
        <v/>
      </c>
      <c r="N90" s="5" t="str">
        <f t="shared" ca="1" si="16"/>
        <v/>
      </c>
      <c r="O90" s="5" t="str">
        <f ca="1">IFERROR(OFFSET('計算（宅配便）'!$P90,0,(COLUMN()-COLUMN($E90))/(COLUMNS($E90:$G90)-1)*(COLUMNS('計算（宅配便）'!$L106:$Q106))),"")</f>
        <v/>
      </c>
      <c r="P90" s="5" t="str">
        <f t="shared" ca="1" si="17"/>
        <v/>
      </c>
      <c r="Q90" s="5" t="str">
        <f ca="1">IFERROR(OFFSET('計算（宅配便）'!$P90,0,(COLUMN()-COLUMN($E90))/(COLUMNS($E90:$G90)-1)*(COLUMNS('計算（宅配便）'!$L106:$Q106))),"")</f>
        <v/>
      </c>
      <c r="R90" s="5" t="str">
        <f t="shared" ca="1" si="18"/>
        <v/>
      </c>
      <c r="S90" s="5" t="str">
        <f ca="1">IFERROR(OFFSET('計算（宅配便）'!$P90,0,(COLUMN()-COLUMN($E90))/(COLUMNS($E90:$G90)-1)*(COLUMNS('計算（宅配便）'!$L106:$Q106))),"")</f>
        <v/>
      </c>
      <c r="T90" s="5" t="str">
        <f t="shared" ca="1" si="19"/>
        <v/>
      </c>
      <c r="U90" s="5" t="str">
        <f ca="1">IFERROR(OFFSET('計算（宅配便）'!$P90,0,(COLUMN()-COLUMN($E90))/(COLUMNS($E90:$G90)-1)*(COLUMNS('計算（宅配便）'!$L106:$Q106))),"")</f>
        <v/>
      </c>
      <c r="V90" s="5" t="str">
        <f t="shared" ca="1" si="20"/>
        <v/>
      </c>
      <c r="W90" s="5" t="str">
        <f ca="1">IFERROR(OFFSET('計算（宅配便）'!$P90,0,(COLUMN()-COLUMN($E90))/(COLUMNS($E90:$G90)-1)*(COLUMNS('計算（宅配便）'!$L106:$Q106))),"")</f>
        <v/>
      </c>
      <c r="X90" s="5" t="str">
        <f t="shared" ca="1" si="21"/>
        <v/>
      </c>
      <c r="Y90" s="5" t="str">
        <f ca="1">IFERROR(OFFSET('計算（宅配便）'!$P90,0,(COLUMN()-COLUMN($E90))/(COLUMNS($E90:$G90)-1)*(COLUMNS('計算（宅配便）'!$L106:$Q106))),"")</f>
        <v/>
      </c>
      <c r="Z90" s="5" t="str">
        <f t="shared" ca="1" si="22"/>
        <v/>
      </c>
      <c r="AA90" s="5" t="str">
        <f ca="1">IFERROR(OFFSET('計算（宅配便）'!$P90,0,(COLUMN()-COLUMN($E90))/(COLUMNS($E90:$G90)-1)*(COLUMNS('計算（宅配便）'!$L106:$Q106))),"")</f>
        <v/>
      </c>
      <c r="AB90" s="5" t="str">
        <f t="shared" ca="1" si="23"/>
        <v/>
      </c>
    </row>
    <row r="91" spans="1:28">
      <c r="A91" s="6">
        <v>88</v>
      </c>
      <c r="B91" s="158" t="str">
        <f>IF(ISBLANK(サンプル入力!B91),"",サンプル入力!B91)</f>
        <v/>
      </c>
      <c r="C91" s="5" t="str">
        <f>IF(ISBLANK(サンプル入力!C91),"",サンプル入力!C91)</f>
        <v/>
      </c>
      <c r="D91" s="5" t="str">
        <f>IF(ISBLANK(サンプル入力!I91),"",サンプル入力!I91)</f>
        <v/>
      </c>
      <c r="E91" s="5" t="str">
        <f ca="1">IFERROR(OFFSET('計算（宅配便）'!$P91,0,(COLUMN()-COLUMN($E91))/(COLUMNS($E91:$G91)-1)*(COLUMNS('計算（宅配便）'!$L107:$Q107))),"")</f>
        <v/>
      </c>
      <c r="F91" s="5" t="str">
        <f t="shared" ca="1" si="12"/>
        <v/>
      </c>
      <c r="G91" s="5" t="str">
        <f ca="1">IFERROR(OFFSET('計算（宅配便）'!$P91,0,(COLUMN()-COLUMN($E91))/(COLUMNS($E91:$G91)-1)*(COLUMNS('計算（宅配便）'!$L107:$Q107))),"")</f>
        <v/>
      </c>
      <c r="H91" s="5" t="str">
        <f t="shared" ca="1" si="13"/>
        <v/>
      </c>
      <c r="I91" s="5" t="str">
        <f ca="1">IFERROR(OFFSET('計算（宅配便）'!$P91,0,(COLUMN()-COLUMN($E91))/(COLUMNS($E91:$G91)-1)*(COLUMNS('計算（宅配便）'!$L107:$Q107))),"")</f>
        <v/>
      </c>
      <c r="J91" s="5" t="str">
        <f t="shared" ca="1" si="14"/>
        <v/>
      </c>
      <c r="K91" s="5" t="str">
        <f ca="1">IFERROR(OFFSET('計算（宅配便）'!$P91,0,(COLUMN()-COLUMN($E91))/(COLUMNS($E91:$G91)-1)*(COLUMNS('計算（宅配便）'!$L107:$Q107))),"")</f>
        <v/>
      </c>
      <c r="L91" s="5" t="str">
        <f t="shared" ca="1" si="15"/>
        <v/>
      </c>
      <c r="M91" s="5" t="str">
        <f ca="1">IFERROR(OFFSET('計算（宅配便）'!$P91,0,(COLUMN()-COLUMN($E91))/(COLUMNS($E91:$G91)-1)*(COLUMNS('計算（宅配便）'!$L107:$Q107))),"")</f>
        <v/>
      </c>
      <c r="N91" s="5" t="str">
        <f t="shared" ca="1" si="16"/>
        <v/>
      </c>
      <c r="O91" s="5" t="str">
        <f ca="1">IFERROR(OFFSET('計算（宅配便）'!$P91,0,(COLUMN()-COLUMN($E91))/(COLUMNS($E91:$G91)-1)*(COLUMNS('計算（宅配便）'!$L107:$Q107))),"")</f>
        <v/>
      </c>
      <c r="P91" s="5" t="str">
        <f t="shared" ca="1" si="17"/>
        <v/>
      </c>
      <c r="Q91" s="5" t="str">
        <f ca="1">IFERROR(OFFSET('計算（宅配便）'!$P91,0,(COLUMN()-COLUMN($E91))/(COLUMNS($E91:$G91)-1)*(COLUMNS('計算（宅配便）'!$L107:$Q107))),"")</f>
        <v/>
      </c>
      <c r="R91" s="5" t="str">
        <f t="shared" ca="1" si="18"/>
        <v/>
      </c>
      <c r="S91" s="5" t="str">
        <f ca="1">IFERROR(OFFSET('計算（宅配便）'!$P91,0,(COLUMN()-COLUMN($E91))/(COLUMNS($E91:$G91)-1)*(COLUMNS('計算（宅配便）'!$L107:$Q107))),"")</f>
        <v/>
      </c>
      <c r="T91" s="5" t="str">
        <f t="shared" ca="1" si="19"/>
        <v/>
      </c>
      <c r="U91" s="5" t="str">
        <f ca="1">IFERROR(OFFSET('計算（宅配便）'!$P91,0,(COLUMN()-COLUMN($E91))/(COLUMNS($E91:$G91)-1)*(COLUMNS('計算（宅配便）'!$L107:$Q107))),"")</f>
        <v/>
      </c>
      <c r="V91" s="5" t="str">
        <f t="shared" ca="1" si="20"/>
        <v/>
      </c>
      <c r="W91" s="5" t="str">
        <f ca="1">IFERROR(OFFSET('計算（宅配便）'!$P91,0,(COLUMN()-COLUMN($E91))/(COLUMNS($E91:$G91)-1)*(COLUMNS('計算（宅配便）'!$L107:$Q107))),"")</f>
        <v/>
      </c>
      <c r="X91" s="5" t="str">
        <f t="shared" ca="1" si="21"/>
        <v/>
      </c>
      <c r="Y91" s="5" t="str">
        <f ca="1">IFERROR(OFFSET('計算（宅配便）'!$P91,0,(COLUMN()-COLUMN($E91))/(COLUMNS($E91:$G91)-1)*(COLUMNS('計算（宅配便）'!$L107:$Q107))),"")</f>
        <v/>
      </c>
      <c r="Z91" s="5" t="str">
        <f t="shared" ca="1" si="22"/>
        <v/>
      </c>
      <c r="AA91" s="5" t="str">
        <f ca="1">IFERROR(OFFSET('計算（宅配便）'!$P91,0,(COLUMN()-COLUMN($E91))/(COLUMNS($E91:$G91)-1)*(COLUMNS('計算（宅配便）'!$L107:$Q107))),"")</f>
        <v/>
      </c>
      <c r="AB91" s="5" t="str">
        <f t="shared" ca="1" si="23"/>
        <v/>
      </c>
    </row>
    <row r="92" spans="1:28">
      <c r="A92" s="6">
        <v>89</v>
      </c>
      <c r="B92" s="158" t="str">
        <f>IF(ISBLANK(サンプル入力!B92),"",サンプル入力!B92)</f>
        <v/>
      </c>
      <c r="C92" s="5" t="str">
        <f>IF(ISBLANK(サンプル入力!C92),"",サンプル入力!C92)</f>
        <v/>
      </c>
      <c r="D92" s="5" t="str">
        <f>IF(ISBLANK(サンプル入力!I92),"",サンプル入力!I92)</f>
        <v/>
      </c>
      <c r="E92" s="5" t="str">
        <f ca="1">IFERROR(OFFSET('計算（宅配便）'!$P92,0,(COLUMN()-COLUMN($E92))/(COLUMNS($E92:$G92)-1)*(COLUMNS('計算（宅配便）'!$L108:$Q108))),"")</f>
        <v/>
      </c>
      <c r="F92" s="5" t="str">
        <f t="shared" ca="1" si="12"/>
        <v/>
      </c>
      <c r="G92" s="5" t="str">
        <f ca="1">IFERROR(OFFSET('計算（宅配便）'!$P92,0,(COLUMN()-COLUMN($E92))/(COLUMNS($E92:$G92)-1)*(COLUMNS('計算（宅配便）'!$L108:$Q108))),"")</f>
        <v/>
      </c>
      <c r="H92" s="5" t="str">
        <f t="shared" ca="1" si="13"/>
        <v/>
      </c>
      <c r="I92" s="5" t="str">
        <f ca="1">IFERROR(OFFSET('計算（宅配便）'!$P92,0,(COLUMN()-COLUMN($E92))/(COLUMNS($E92:$G92)-1)*(COLUMNS('計算（宅配便）'!$L108:$Q108))),"")</f>
        <v/>
      </c>
      <c r="J92" s="5" t="str">
        <f t="shared" ca="1" si="14"/>
        <v/>
      </c>
      <c r="K92" s="5" t="str">
        <f ca="1">IFERROR(OFFSET('計算（宅配便）'!$P92,0,(COLUMN()-COLUMN($E92))/(COLUMNS($E92:$G92)-1)*(COLUMNS('計算（宅配便）'!$L108:$Q108))),"")</f>
        <v/>
      </c>
      <c r="L92" s="5" t="str">
        <f t="shared" ca="1" si="15"/>
        <v/>
      </c>
      <c r="M92" s="5" t="str">
        <f ca="1">IFERROR(OFFSET('計算（宅配便）'!$P92,0,(COLUMN()-COLUMN($E92))/(COLUMNS($E92:$G92)-1)*(COLUMNS('計算（宅配便）'!$L108:$Q108))),"")</f>
        <v/>
      </c>
      <c r="N92" s="5" t="str">
        <f t="shared" ca="1" si="16"/>
        <v/>
      </c>
      <c r="O92" s="5" t="str">
        <f ca="1">IFERROR(OFFSET('計算（宅配便）'!$P92,0,(COLUMN()-COLUMN($E92))/(COLUMNS($E92:$G92)-1)*(COLUMNS('計算（宅配便）'!$L108:$Q108))),"")</f>
        <v/>
      </c>
      <c r="P92" s="5" t="str">
        <f t="shared" ca="1" si="17"/>
        <v/>
      </c>
      <c r="Q92" s="5" t="str">
        <f ca="1">IFERROR(OFFSET('計算（宅配便）'!$P92,0,(COLUMN()-COLUMN($E92))/(COLUMNS($E92:$G92)-1)*(COLUMNS('計算（宅配便）'!$L108:$Q108))),"")</f>
        <v/>
      </c>
      <c r="R92" s="5" t="str">
        <f t="shared" ca="1" si="18"/>
        <v/>
      </c>
      <c r="S92" s="5" t="str">
        <f ca="1">IFERROR(OFFSET('計算（宅配便）'!$P92,0,(COLUMN()-COLUMN($E92))/(COLUMNS($E92:$G92)-1)*(COLUMNS('計算（宅配便）'!$L108:$Q108))),"")</f>
        <v/>
      </c>
      <c r="T92" s="5" t="str">
        <f t="shared" ca="1" si="19"/>
        <v/>
      </c>
      <c r="U92" s="5" t="str">
        <f ca="1">IFERROR(OFFSET('計算（宅配便）'!$P92,0,(COLUMN()-COLUMN($E92))/(COLUMNS($E92:$G92)-1)*(COLUMNS('計算（宅配便）'!$L108:$Q108))),"")</f>
        <v/>
      </c>
      <c r="V92" s="5" t="str">
        <f t="shared" ca="1" si="20"/>
        <v/>
      </c>
      <c r="W92" s="5" t="str">
        <f ca="1">IFERROR(OFFSET('計算（宅配便）'!$P92,0,(COLUMN()-COLUMN($E92))/(COLUMNS($E92:$G92)-1)*(COLUMNS('計算（宅配便）'!$L108:$Q108))),"")</f>
        <v/>
      </c>
      <c r="X92" s="5" t="str">
        <f t="shared" ca="1" si="21"/>
        <v/>
      </c>
      <c r="Y92" s="5" t="str">
        <f ca="1">IFERROR(OFFSET('計算（宅配便）'!$P92,0,(COLUMN()-COLUMN($E92))/(COLUMNS($E92:$G92)-1)*(COLUMNS('計算（宅配便）'!$L108:$Q108))),"")</f>
        <v/>
      </c>
      <c r="Z92" s="5" t="str">
        <f t="shared" ca="1" si="22"/>
        <v/>
      </c>
      <c r="AA92" s="5" t="str">
        <f ca="1">IFERROR(OFFSET('計算（宅配便）'!$P92,0,(COLUMN()-COLUMN($E92))/(COLUMNS($E92:$G92)-1)*(COLUMNS('計算（宅配便）'!$L108:$Q108))),"")</f>
        <v/>
      </c>
      <c r="AB92" s="5" t="str">
        <f t="shared" ca="1" si="23"/>
        <v/>
      </c>
    </row>
    <row r="93" spans="1:28">
      <c r="A93" s="6">
        <v>90</v>
      </c>
      <c r="B93" s="158" t="str">
        <f>IF(ISBLANK(サンプル入力!B93),"",サンプル入力!B93)</f>
        <v/>
      </c>
      <c r="C93" s="5" t="str">
        <f>IF(ISBLANK(サンプル入力!C93),"",サンプル入力!C93)</f>
        <v/>
      </c>
      <c r="D93" s="5" t="str">
        <f>IF(ISBLANK(サンプル入力!I93),"",サンプル入力!I93)</f>
        <v/>
      </c>
      <c r="E93" s="5" t="str">
        <f ca="1">IFERROR(OFFSET('計算（宅配便）'!$P93,0,(COLUMN()-COLUMN($E93))/(COLUMNS($E93:$G93)-1)*(COLUMNS('計算（宅配便）'!$L109:$Q109))),"")</f>
        <v/>
      </c>
      <c r="F93" s="5" t="str">
        <f t="shared" ca="1" si="12"/>
        <v/>
      </c>
      <c r="G93" s="5" t="str">
        <f ca="1">IFERROR(OFFSET('計算（宅配便）'!$P93,0,(COLUMN()-COLUMN($E93))/(COLUMNS($E93:$G93)-1)*(COLUMNS('計算（宅配便）'!$L109:$Q109))),"")</f>
        <v/>
      </c>
      <c r="H93" s="5" t="str">
        <f t="shared" ca="1" si="13"/>
        <v/>
      </c>
      <c r="I93" s="5" t="str">
        <f ca="1">IFERROR(OFFSET('計算（宅配便）'!$P93,0,(COLUMN()-COLUMN($E93))/(COLUMNS($E93:$G93)-1)*(COLUMNS('計算（宅配便）'!$L109:$Q109))),"")</f>
        <v/>
      </c>
      <c r="J93" s="5" t="str">
        <f t="shared" ca="1" si="14"/>
        <v/>
      </c>
      <c r="K93" s="5" t="str">
        <f ca="1">IFERROR(OFFSET('計算（宅配便）'!$P93,0,(COLUMN()-COLUMN($E93))/(COLUMNS($E93:$G93)-1)*(COLUMNS('計算（宅配便）'!$L109:$Q109))),"")</f>
        <v/>
      </c>
      <c r="L93" s="5" t="str">
        <f t="shared" ca="1" si="15"/>
        <v/>
      </c>
      <c r="M93" s="5" t="str">
        <f ca="1">IFERROR(OFFSET('計算（宅配便）'!$P93,0,(COLUMN()-COLUMN($E93))/(COLUMNS($E93:$G93)-1)*(COLUMNS('計算（宅配便）'!$L109:$Q109))),"")</f>
        <v/>
      </c>
      <c r="N93" s="5" t="str">
        <f t="shared" ca="1" si="16"/>
        <v/>
      </c>
      <c r="O93" s="5" t="str">
        <f ca="1">IFERROR(OFFSET('計算（宅配便）'!$P93,0,(COLUMN()-COLUMN($E93))/(COLUMNS($E93:$G93)-1)*(COLUMNS('計算（宅配便）'!$L109:$Q109))),"")</f>
        <v/>
      </c>
      <c r="P93" s="5" t="str">
        <f t="shared" ca="1" si="17"/>
        <v/>
      </c>
      <c r="Q93" s="5" t="str">
        <f ca="1">IFERROR(OFFSET('計算（宅配便）'!$P93,0,(COLUMN()-COLUMN($E93))/(COLUMNS($E93:$G93)-1)*(COLUMNS('計算（宅配便）'!$L109:$Q109))),"")</f>
        <v/>
      </c>
      <c r="R93" s="5" t="str">
        <f t="shared" ca="1" si="18"/>
        <v/>
      </c>
      <c r="S93" s="5" t="str">
        <f ca="1">IFERROR(OFFSET('計算（宅配便）'!$P93,0,(COLUMN()-COLUMN($E93))/(COLUMNS($E93:$G93)-1)*(COLUMNS('計算（宅配便）'!$L109:$Q109))),"")</f>
        <v/>
      </c>
      <c r="T93" s="5" t="str">
        <f t="shared" ca="1" si="19"/>
        <v/>
      </c>
      <c r="U93" s="5" t="str">
        <f ca="1">IFERROR(OFFSET('計算（宅配便）'!$P93,0,(COLUMN()-COLUMN($E93))/(COLUMNS($E93:$G93)-1)*(COLUMNS('計算（宅配便）'!$L109:$Q109))),"")</f>
        <v/>
      </c>
      <c r="V93" s="5" t="str">
        <f t="shared" ca="1" si="20"/>
        <v/>
      </c>
      <c r="W93" s="5" t="str">
        <f ca="1">IFERROR(OFFSET('計算（宅配便）'!$P93,0,(COLUMN()-COLUMN($E93))/(COLUMNS($E93:$G93)-1)*(COLUMNS('計算（宅配便）'!$L109:$Q109))),"")</f>
        <v/>
      </c>
      <c r="X93" s="5" t="str">
        <f t="shared" ca="1" si="21"/>
        <v/>
      </c>
      <c r="Y93" s="5" t="str">
        <f ca="1">IFERROR(OFFSET('計算（宅配便）'!$P93,0,(COLUMN()-COLUMN($E93))/(COLUMNS($E93:$G93)-1)*(COLUMNS('計算（宅配便）'!$L109:$Q109))),"")</f>
        <v/>
      </c>
      <c r="Z93" s="5" t="str">
        <f t="shared" ca="1" si="22"/>
        <v/>
      </c>
      <c r="AA93" s="5" t="str">
        <f ca="1">IFERROR(OFFSET('計算（宅配便）'!$P93,0,(COLUMN()-COLUMN($E93))/(COLUMNS($E93:$G93)-1)*(COLUMNS('計算（宅配便）'!$L109:$Q109))),"")</f>
        <v/>
      </c>
      <c r="AB93" s="5" t="str">
        <f t="shared" ca="1" si="23"/>
        <v/>
      </c>
    </row>
    <row r="94" spans="1:28">
      <c r="A94" s="6">
        <v>91</v>
      </c>
      <c r="B94" s="158" t="str">
        <f>IF(ISBLANK(サンプル入力!B94),"",サンプル入力!B94)</f>
        <v/>
      </c>
      <c r="C94" s="5" t="str">
        <f>IF(ISBLANK(サンプル入力!C94),"",サンプル入力!C94)</f>
        <v/>
      </c>
      <c r="D94" s="5" t="str">
        <f>IF(ISBLANK(サンプル入力!I94),"",サンプル入力!I94)</f>
        <v/>
      </c>
      <c r="E94" s="5" t="str">
        <f ca="1">IFERROR(OFFSET('計算（宅配便）'!$P94,0,(COLUMN()-COLUMN($E94))/(COLUMNS($E94:$G94)-1)*(COLUMNS('計算（宅配便）'!$L110:$Q110))),"")</f>
        <v/>
      </c>
      <c r="F94" s="5" t="str">
        <f t="shared" ca="1" si="12"/>
        <v/>
      </c>
      <c r="G94" s="5" t="str">
        <f ca="1">IFERROR(OFFSET('計算（宅配便）'!$P94,0,(COLUMN()-COLUMN($E94))/(COLUMNS($E94:$G94)-1)*(COLUMNS('計算（宅配便）'!$L110:$Q110))),"")</f>
        <v/>
      </c>
      <c r="H94" s="5" t="str">
        <f t="shared" ca="1" si="13"/>
        <v/>
      </c>
      <c r="I94" s="5" t="str">
        <f ca="1">IFERROR(OFFSET('計算（宅配便）'!$P94,0,(COLUMN()-COLUMN($E94))/(COLUMNS($E94:$G94)-1)*(COLUMNS('計算（宅配便）'!$L110:$Q110))),"")</f>
        <v/>
      </c>
      <c r="J94" s="5" t="str">
        <f t="shared" ca="1" si="14"/>
        <v/>
      </c>
      <c r="K94" s="5" t="str">
        <f ca="1">IFERROR(OFFSET('計算（宅配便）'!$P94,0,(COLUMN()-COLUMN($E94))/(COLUMNS($E94:$G94)-1)*(COLUMNS('計算（宅配便）'!$L110:$Q110))),"")</f>
        <v/>
      </c>
      <c r="L94" s="5" t="str">
        <f t="shared" ca="1" si="15"/>
        <v/>
      </c>
      <c r="M94" s="5" t="str">
        <f ca="1">IFERROR(OFFSET('計算（宅配便）'!$P94,0,(COLUMN()-COLUMN($E94))/(COLUMNS($E94:$G94)-1)*(COLUMNS('計算（宅配便）'!$L110:$Q110))),"")</f>
        <v/>
      </c>
      <c r="N94" s="5" t="str">
        <f t="shared" ca="1" si="16"/>
        <v/>
      </c>
      <c r="O94" s="5" t="str">
        <f ca="1">IFERROR(OFFSET('計算（宅配便）'!$P94,0,(COLUMN()-COLUMN($E94))/(COLUMNS($E94:$G94)-1)*(COLUMNS('計算（宅配便）'!$L110:$Q110))),"")</f>
        <v/>
      </c>
      <c r="P94" s="5" t="str">
        <f t="shared" ca="1" si="17"/>
        <v/>
      </c>
      <c r="Q94" s="5" t="str">
        <f ca="1">IFERROR(OFFSET('計算（宅配便）'!$P94,0,(COLUMN()-COLUMN($E94))/(COLUMNS($E94:$G94)-1)*(COLUMNS('計算（宅配便）'!$L110:$Q110))),"")</f>
        <v/>
      </c>
      <c r="R94" s="5" t="str">
        <f t="shared" ca="1" si="18"/>
        <v/>
      </c>
      <c r="S94" s="5" t="str">
        <f ca="1">IFERROR(OFFSET('計算（宅配便）'!$P94,0,(COLUMN()-COLUMN($E94))/(COLUMNS($E94:$G94)-1)*(COLUMNS('計算（宅配便）'!$L110:$Q110))),"")</f>
        <v/>
      </c>
      <c r="T94" s="5" t="str">
        <f t="shared" ca="1" si="19"/>
        <v/>
      </c>
      <c r="U94" s="5" t="str">
        <f ca="1">IFERROR(OFFSET('計算（宅配便）'!$P94,0,(COLUMN()-COLUMN($E94))/(COLUMNS($E94:$G94)-1)*(COLUMNS('計算（宅配便）'!$L110:$Q110))),"")</f>
        <v/>
      </c>
      <c r="V94" s="5" t="str">
        <f t="shared" ca="1" si="20"/>
        <v/>
      </c>
      <c r="W94" s="5" t="str">
        <f ca="1">IFERROR(OFFSET('計算（宅配便）'!$P94,0,(COLUMN()-COLUMN($E94))/(COLUMNS($E94:$G94)-1)*(COLUMNS('計算（宅配便）'!$L110:$Q110))),"")</f>
        <v/>
      </c>
      <c r="X94" s="5" t="str">
        <f t="shared" ca="1" si="21"/>
        <v/>
      </c>
      <c r="Y94" s="5" t="str">
        <f ca="1">IFERROR(OFFSET('計算（宅配便）'!$P94,0,(COLUMN()-COLUMN($E94))/(COLUMNS($E94:$G94)-1)*(COLUMNS('計算（宅配便）'!$L110:$Q110))),"")</f>
        <v/>
      </c>
      <c r="Z94" s="5" t="str">
        <f t="shared" ca="1" si="22"/>
        <v/>
      </c>
      <c r="AA94" s="5" t="str">
        <f ca="1">IFERROR(OFFSET('計算（宅配便）'!$P94,0,(COLUMN()-COLUMN($E94))/(COLUMNS($E94:$G94)-1)*(COLUMNS('計算（宅配便）'!$L110:$Q110))),"")</f>
        <v/>
      </c>
      <c r="AB94" s="5" t="str">
        <f t="shared" ca="1" si="23"/>
        <v/>
      </c>
    </row>
    <row r="95" spans="1:28">
      <c r="A95" s="6">
        <v>92</v>
      </c>
      <c r="B95" s="158" t="str">
        <f>IF(ISBLANK(サンプル入力!B95),"",サンプル入力!B95)</f>
        <v/>
      </c>
      <c r="C95" s="5" t="str">
        <f>IF(ISBLANK(サンプル入力!C95),"",サンプル入力!C95)</f>
        <v/>
      </c>
      <c r="D95" s="5" t="str">
        <f>IF(ISBLANK(サンプル入力!I95),"",サンプル入力!I95)</f>
        <v/>
      </c>
      <c r="E95" s="5" t="str">
        <f ca="1">IFERROR(OFFSET('計算（宅配便）'!$P95,0,(COLUMN()-COLUMN($E95))/(COLUMNS($E95:$G95)-1)*(COLUMNS('計算（宅配便）'!$L111:$Q111))),"")</f>
        <v/>
      </c>
      <c r="F95" s="5" t="str">
        <f t="shared" ca="1" si="12"/>
        <v/>
      </c>
      <c r="G95" s="5" t="str">
        <f ca="1">IFERROR(OFFSET('計算（宅配便）'!$P95,0,(COLUMN()-COLUMN($E95))/(COLUMNS($E95:$G95)-1)*(COLUMNS('計算（宅配便）'!$L111:$Q111))),"")</f>
        <v/>
      </c>
      <c r="H95" s="5" t="str">
        <f t="shared" ca="1" si="13"/>
        <v/>
      </c>
      <c r="I95" s="5" t="str">
        <f ca="1">IFERROR(OFFSET('計算（宅配便）'!$P95,0,(COLUMN()-COLUMN($E95))/(COLUMNS($E95:$G95)-1)*(COLUMNS('計算（宅配便）'!$L111:$Q111))),"")</f>
        <v/>
      </c>
      <c r="J95" s="5" t="str">
        <f t="shared" ca="1" si="14"/>
        <v/>
      </c>
      <c r="K95" s="5" t="str">
        <f ca="1">IFERROR(OFFSET('計算（宅配便）'!$P95,0,(COLUMN()-COLUMN($E95))/(COLUMNS($E95:$G95)-1)*(COLUMNS('計算（宅配便）'!$L111:$Q111))),"")</f>
        <v/>
      </c>
      <c r="L95" s="5" t="str">
        <f t="shared" ca="1" si="15"/>
        <v/>
      </c>
      <c r="M95" s="5" t="str">
        <f ca="1">IFERROR(OFFSET('計算（宅配便）'!$P95,0,(COLUMN()-COLUMN($E95))/(COLUMNS($E95:$G95)-1)*(COLUMNS('計算（宅配便）'!$L111:$Q111))),"")</f>
        <v/>
      </c>
      <c r="N95" s="5" t="str">
        <f t="shared" ca="1" si="16"/>
        <v/>
      </c>
      <c r="O95" s="5" t="str">
        <f ca="1">IFERROR(OFFSET('計算（宅配便）'!$P95,0,(COLUMN()-COLUMN($E95))/(COLUMNS($E95:$G95)-1)*(COLUMNS('計算（宅配便）'!$L111:$Q111))),"")</f>
        <v/>
      </c>
      <c r="P95" s="5" t="str">
        <f t="shared" ca="1" si="17"/>
        <v/>
      </c>
      <c r="Q95" s="5" t="str">
        <f ca="1">IFERROR(OFFSET('計算（宅配便）'!$P95,0,(COLUMN()-COLUMN($E95))/(COLUMNS($E95:$G95)-1)*(COLUMNS('計算（宅配便）'!$L111:$Q111))),"")</f>
        <v/>
      </c>
      <c r="R95" s="5" t="str">
        <f t="shared" ca="1" si="18"/>
        <v/>
      </c>
      <c r="S95" s="5" t="str">
        <f ca="1">IFERROR(OFFSET('計算（宅配便）'!$P95,0,(COLUMN()-COLUMN($E95))/(COLUMNS($E95:$G95)-1)*(COLUMNS('計算（宅配便）'!$L111:$Q111))),"")</f>
        <v/>
      </c>
      <c r="T95" s="5" t="str">
        <f t="shared" ca="1" si="19"/>
        <v/>
      </c>
      <c r="U95" s="5" t="str">
        <f ca="1">IFERROR(OFFSET('計算（宅配便）'!$P95,0,(COLUMN()-COLUMN($E95))/(COLUMNS($E95:$G95)-1)*(COLUMNS('計算（宅配便）'!$L111:$Q111))),"")</f>
        <v/>
      </c>
      <c r="V95" s="5" t="str">
        <f t="shared" ca="1" si="20"/>
        <v/>
      </c>
      <c r="W95" s="5" t="str">
        <f ca="1">IFERROR(OFFSET('計算（宅配便）'!$P95,0,(COLUMN()-COLUMN($E95))/(COLUMNS($E95:$G95)-1)*(COLUMNS('計算（宅配便）'!$L111:$Q111))),"")</f>
        <v/>
      </c>
      <c r="X95" s="5" t="str">
        <f t="shared" ca="1" si="21"/>
        <v/>
      </c>
      <c r="Y95" s="5" t="str">
        <f ca="1">IFERROR(OFFSET('計算（宅配便）'!$P95,0,(COLUMN()-COLUMN($E95))/(COLUMNS($E95:$G95)-1)*(COLUMNS('計算（宅配便）'!$L111:$Q111))),"")</f>
        <v/>
      </c>
      <c r="Z95" s="5" t="str">
        <f t="shared" ca="1" si="22"/>
        <v/>
      </c>
      <c r="AA95" s="5" t="str">
        <f ca="1">IFERROR(OFFSET('計算（宅配便）'!$P95,0,(COLUMN()-COLUMN($E95))/(COLUMNS($E95:$G95)-1)*(COLUMNS('計算（宅配便）'!$L111:$Q111))),"")</f>
        <v/>
      </c>
      <c r="AB95" s="5" t="str">
        <f t="shared" ca="1" si="23"/>
        <v/>
      </c>
    </row>
    <row r="96" spans="1:28">
      <c r="A96" s="6">
        <v>93</v>
      </c>
      <c r="B96" s="158" t="str">
        <f>IF(ISBLANK(サンプル入力!B96),"",サンプル入力!B96)</f>
        <v/>
      </c>
      <c r="C96" s="5" t="str">
        <f>IF(ISBLANK(サンプル入力!C96),"",サンプル入力!C96)</f>
        <v/>
      </c>
      <c r="D96" s="5" t="str">
        <f>IF(ISBLANK(サンプル入力!I96),"",サンプル入力!I96)</f>
        <v/>
      </c>
      <c r="E96" s="5" t="str">
        <f ca="1">IFERROR(OFFSET('計算（宅配便）'!$P96,0,(COLUMN()-COLUMN($E96))/(COLUMNS($E96:$G96)-1)*(COLUMNS('計算（宅配便）'!$L112:$Q112))),"")</f>
        <v/>
      </c>
      <c r="F96" s="5" t="str">
        <f t="shared" ca="1" si="12"/>
        <v/>
      </c>
      <c r="G96" s="5" t="str">
        <f ca="1">IFERROR(OFFSET('計算（宅配便）'!$P96,0,(COLUMN()-COLUMN($E96))/(COLUMNS($E96:$G96)-1)*(COLUMNS('計算（宅配便）'!$L112:$Q112))),"")</f>
        <v/>
      </c>
      <c r="H96" s="5" t="str">
        <f t="shared" ca="1" si="13"/>
        <v/>
      </c>
      <c r="I96" s="5" t="str">
        <f ca="1">IFERROR(OFFSET('計算（宅配便）'!$P96,0,(COLUMN()-COLUMN($E96))/(COLUMNS($E96:$G96)-1)*(COLUMNS('計算（宅配便）'!$L112:$Q112))),"")</f>
        <v/>
      </c>
      <c r="J96" s="5" t="str">
        <f t="shared" ca="1" si="14"/>
        <v/>
      </c>
      <c r="K96" s="5" t="str">
        <f ca="1">IFERROR(OFFSET('計算（宅配便）'!$P96,0,(COLUMN()-COLUMN($E96))/(COLUMNS($E96:$G96)-1)*(COLUMNS('計算（宅配便）'!$L112:$Q112))),"")</f>
        <v/>
      </c>
      <c r="L96" s="5" t="str">
        <f t="shared" ca="1" si="15"/>
        <v/>
      </c>
      <c r="M96" s="5" t="str">
        <f ca="1">IFERROR(OFFSET('計算（宅配便）'!$P96,0,(COLUMN()-COLUMN($E96))/(COLUMNS($E96:$G96)-1)*(COLUMNS('計算（宅配便）'!$L112:$Q112))),"")</f>
        <v/>
      </c>
      <c r="N96" s="5" t="str">
        <f t="shared" ca="1" si="16"/>
        <v/>
      </c>
      <c r="O96" s="5" t="str">
        <f ca="1">IFERROR(OFFSET('計算（宅配便）'!$P96,0,(COLUMN()-COLUMN($E96))/(COLUMNS($E96:$G96)-1)*(COLUMNS('計算（宅配便）'!$L112:$Q112))),"")</f>
        <v/>
      </c>
      <c r="P96" s="5" t="str">
        <f t="shared" ca="1" si="17"/>
        <v/>
      </c>
      <c r="Q96" s="5" t="str">
        <f ca="1">IFERROR(OFFSET('計算（宅配便）'!$P96,0,(COLUMN()-COLUMN($E96))/(COLUMNS($E96:$G96)-1)*(COLUMNS('計算（宅配便）'!$L112:$Q112))),"")</f>
        <v/>
      </c>
      <c r="R96" s="5" t="str">
        <f t="shared" ca="1" si="18"/>
        <v/>
      </c>
      <c r="S96" s="5" t="str">
        <f ca="1">IFERROR(OFFSET('計算（宅配便）'!$P96,0,(COLUMN()-COLUMN($E96))/(COLUMNS($E96:$G96)-1)*(COLUMNS('計算（宅配便）'!$L112:$Q112))),"")</f>
        <v/>
      </c>
      <c r="T96" s="5" t="str">
        <f t="shared" ca="1" si="19"/>
        <v/>
      </c>
      <c r="U96" s="5" t="str">
        <f ca="1">IFERROR(OFFSET('計算（宅配便）'!$P96,0,(COLUMN()-COLUMN($E96))/(COLUMNS($E96:$G96)-1)*(COLUMNS('計算（宅配便）'!$L112:$Q112))),"")</f>
        <v/>
      </c>
      <c r="V96" s="5" t="str">
        <f t="shared" ca="1" si="20"/>
        <v/>
      </c>
      <c r="W96" s="5" t="str">
        <f ca="1">IFERROR(OFFSET('計算（宅配便）'!$P96,0,(COLUMN()-COLUMN($E96))/(COLUMNS($E96:$G96)-1)*(COLUMNS('計算（宅配便）'!$L112:$Q112))),"")</f>
        <v/>
      </c>
      <c r="X96" s="5" t="str">
        <f t="shared" ca="1" si="21"/>
        <v/>
      </c>
      <c r="Y96" s="5" t="str">
        <f ca="1">IFERROR(OFFSET('計算（宅配便）'!$P96,0,(COLUMN()-COLUMN($E96))/(COLUMNS($E96:$G96)-1)*(COLUMNS('計算（宅配便）'!$L112:$Q112))),"")</f>
        <v/>
      </c>
      <c r="Z96" s="5" t="str">
        <f t="shared" ca="1" si="22"/>
        <v/>
      </c>
      <c r="AA96" s="5" t="str">
        <f ca="1">IFERROR(OFFSET('計算（宅配便）'!$P96,0,(COLUMN()-COLUMN($E96))/(COLUMNS($E96:$G96)-1)*(COLUMNS('計算（宅配便）'!$L112:$Q112))),"")</f>
        <v/>
      </c>
      <c r="AB96" s="5" t="str">
        <f t="shared" ca="1" si="23"/>
        <v/>
      </c>
    </row>
    <row r="97" spans="1:28">
      <c r="A97" s="6">
        <v>94</v>
      </c>
      <c r="B97" s="158" t="str">
        <f>IF(ISBLANK(サンプル入力!B97),"",サンプル入力!B97)</f>
        <v/>
      </c>
      <c r="C97" s="5" t="str">
        <f>IF(ISBLANK(サンプル入力!C97),"",サンプル入力!C97)</f>
        <v/>
      </c>
      <c r="D97" s="5" t="str">
        <f>IF(ISBLANK(サンプル入力!I97),"",サンプル入力!I97)</f>
        <v/>
      </c>
      <c r="E97" s="5" t="str">
        <f ca="1">IFERROR(OFFSET('計算（宅配便）'!$P97,0,(COLUMN()-COLUMN($E97))/(COLUMNS($E97:$G97)-1)*(COLUMNS('計算（宅配便）'!$L113:$Q113))),"")</f>
        <v/>
      </c>
      <c r="F97" s="5" t="str">
        <f t="shared" ca="1" si="12"/>
        <v/>
      </c>
      <c r="G97" s="5" t="str">
        <f ca="1">IFERROR(OFFSET('計算（宅配便）'!$P97,0,(COLUMN()-COLUMN($E97))/(COLUMNS($E97:$G97)-1)*(COLUMNS('計算（宅配便）'!$L113:$Q113))),"")</f>
        <v/>
      </c>
      <c r="H97" s="5" t="str">
        <f t="shared" ca="1" si="13"/>
        <v/>
      </c>
      <c r="I97" s="5" t="str">
        <f ca="1">IFERROR(OFFSET('計算（宅配便）'!$P97,0,(COLUMN()-COLUMN($E97))/(COLUMNS($E97:$G97)-1)*(COLUMNS('計算（宅配便）'!$L113:$Q113))),"")</f>
        <v/>
      </c>
      <c r="J97" s="5" t="str">
        <f t="shared" ca="1" si="14"/>
        <v/>
      </c>
      <c r="K97" s="5" t="str">
        <f ca="1">IFERROR(OFFSET('計算（宅配便）'!$P97,0,(COLUMN()-COLUMN($E97))/(COLUMNS($E97:$G97)-1)*(COLUMNS('計算（宅配便）'!$L113:$Q113))),"")</f>
        <v/>
      </c>
      <c r="L97" s="5" t="str">
        <f t="shared" ca="1" si="15"/>
        <v/>
      </c>
      <c r="M97" s="5" t="str">
        <f ca="1">IFERROR(OFFSET('計算（宅配便）'!$P97,0,(COLUMN()-COLUMN($E97))/(COLUMNS($E97:$G97)-1)*(COLUMNS('計算（宅配便）'!$L113:$Q113))),"")</f>
        <v/>
      </c>
      <c r="N97" s="5" t="str">
        <f t="shared" ca="1" si="16"/>
        <v/>
      </c>
      <c r="O97" s="5" t="str">
        <f ca="1">IFERROR(OFFSET('計算（宅配便）'!$P97,0,(COLUMN()-COLUMN($E97))/(COLUMNS($E97:$G97)-1)*(COLUMNS('計算（宅配便）'!$L113:$Q113))),"")</f>
        <v/>
      </c>
      <c r="P97" s="5" t="str">
        <f t="shared" ca="1" si="17"/>
        <v/>
      </c>
      <c r="Q97" s="5" t="str">
        <f ca="1">IFERROR(OFFSET('計算（宅配便）'!$P97,0,(COLUMN()-COLUMN($E97))/(COLUMNS($E97:$G97)-1)*(COLUMNS('計算（宅配便）'!$L113:$Q113))),"")</f>
        <v/>
      </c>
      <c r="R97" s="5" t="str">
        <f t="shared" ca="1" si="18"/>
        <v/>
      </c>
      <c r="S97" s="5" t="str">
        <f ca="1">IFERROR(OFFSET('計算（宅配便）'!$P97,0,(COLUMN()-COLUMN($E97))/(COLUMNS($E97:$G97)-1)*(COLUMNS('計算（宅配便）'!$L113:$Q113))),"")</f>
        <v/>
      </c>
      <c r="T97" s="5" t="str">
        <f t="shared" ca="1" si="19"/>
        <v/>
      </c>
      <c r="U97" s="5" t="str">
        <f ca="1">IFERROR(OFFSET('計算（宅配便）'!$P97,0,(COLUMN()-COLUMN($E97))/(COLUMNS($E97:$G97)-1)*(COLUMNS('計算（宅配便）'!$L113:$Q113))),"")</f>
        <v/>
      </c>
      <c r="V97" s="5" t="str">
        <f t="shared" ca="1" si="20"/>
        <v/>
      </c>
      <c r="W97" s="5" t="str">
        <f ca="1">IFERROR(OFFSET('計算（宅配便）'!$P97,0,(COLUMN()-COLUMN($E97))/(COLUMNS($E97:$G97)-1)*(COLUMNS('計算（宅配便）'!$L113:$Q113))),"")</f>
        <v/>
      </c>
      <c r="X97" s="5" t="str">
        <f t="shared" ca="1" si="21"/>
        <v/>
      </c>
      <c r="Y97" s="5" t="str">
        <f ca="1">IFERROR(OFFSET('計算（宅配便）'!$P97,0,(COLUMN()-COLUMN($E97))/(COLUMNS($E97:$G97)-1)*(COLUMNS('計算（宅配便）'!$L113:$Q113))),"")</f>
        <v/>
      </c>
      <c r="Z97" s="5" t="str">
        <f t="shared" ca="1" si="22"/>
        <v/>
      </c>
      <c r="AA97" s="5" t="str">
        <f ca="1">IFERROR(OFFSET('計算（宅配便）'!$P97,0,(COLUMN()-COLUMN($E97))/(COLUMNS($E97:$G97)-1)*(COLUMNS('計算（宅配便）'!$L113:$Q113))),"")</f>
        <v/>
      </c>
      <c r="AB97" s="5" t="str">
        <f t="shared" ca="1" si="23"/>
        <v/>
      </c>
    </row>
    <row r="98" spans="1:28">
      <c r="A98" s="6">
        <v>95</v>
      </c>
      <c r="B98" s="158" t="str">
        <f>IF(ISBLANK(サンプル入力!B98),"",サンプル入力!B98)</f>
        <v/>
      </c>
      <c r="C98" s="5" t="str">
        <f>IF(ISBLANK(サンプル入力!C98),"",サンプル入力!C98)</f>
        <v/>
      </c>
      <c r="D98" s="5" t="str">
        <f>IF(ISBLANK(サンプル入力!I98),"",サンプル入力!I98)</f>
        <v/>
      </c>
      <c r="E98" s="5" t="str">
        <f ca="1">IFERROR(OFFSET('計算（宅配便）'!$P98,0,(COLUMN()-COLUMN($E98))/(COLUMNS($E98:$G98)-1)*(COLUMNS('計算（宅配便）'!$L114:$Q114))),"")</f>
        <v/>
      </c>
      <c r="F98" s="5" t="str">
        <f t="shared" ca="1" si="12"/>
        <v/>
      </c>
      <c r="G98" s="5" t="str">
        <f ca="1">IFERROR(OFFSET('計算（宅配便）'!$P98,0,(COLUMN()-COLUMN($E98))/(COLUMNS($E98:$G98)-1)*(COLUMNS('計算（宅配便）'!$L114:$Q114))),"")</f>
        <v/>
      </c>
      <c r="H98" s="5" t="str">
        <f t="shared" ca="1" si="13"/>
        <v/>
      </c>
      <c r="I98" s="5" t="str">
        <f ca="1">IFERROR(OFFSET('計算（宅配便）'!$P98,0,(COLUMN()-COLUMN($E98))/(COLUMNS($E98:$G98)-1)*(COLUMNS('計算（宅配便）'!$L114:$Q114))),"")</f>
        <v/>
      </c>
      <c r="J98" s="5" t="str">
        <f t="shared" ca="1" si="14"/>
        <v/>
      </c>
      <c r="K98" s="5" t="str">
        <f ca="1">IFERROR(OFFSET('計算（宅配便）'!$P98,0,(COLUMN()-COLUMN($E98))/(COLUMNS($E98:$G98)-1)*(COLUMNS('計算（宅配便）'!$L114:$Q114))),"")</f>
        <v/>
      </c>
      <c r="L98" s="5" t="str">
        <f t="shared" ca="1" si="15"/>
        <v/>
      </c>
      <c r="M98" s="5" t="str">
        <f ca="1">IFERROR(OFFSET('計算（宅配便）'!$P98,0,(COLUMN()-COLUMN($E98))/(COLUMNS($E98:$G98)-1)*(COLUMNS('計算（宅配便）'!$L114:$Q114))),"")</f>
        <v/>
      </c>
      <c r="N98" s="5" t="str">
        <f t="shared" ca="1" si="16"/>
        <v/>
      </c>
      <c r="O98" s="5" t="str">
        <f ca="1">IFERROR(OFFSET('計算（宅配便）'!$P98,0,(COLUMN()-COLUMN($E98))/(COLUMNS($E98:$G98)-1)*(COLUMNS('計算（宅配便）'!$L114:$Q114))),"")</f>
        <v/>
      </c>
      <c r="P98" s="5" t="str">
        <f t="shared" ca="1" si="17"/>
        <v/>
      </c>
      <c r="Q98" s="5" t="str">
        <f ca="1">IFERROR(OFFSET('計算（宅配便）'!$P98,0,(COLUMN()-COLUMN($E98))/(COLUMNS($E98:$G98)-1)*(COLUMNS('計算（宅配便）'!$L114:$Q114))),"")</f>
        <v/>
      </c>
      <c r="R98" s="5" t="str">
        <f t="shared" ca="1" si="18"/>
        <v/>
      </c>
      <c r="S98" s="5" t="str">
        <f ca="1">IFERROR(OFFSET('計算（宅配便）'!$P98,0,(COLUMN()-COLUMN($E98))/(COLUMNS($E98:$G98)-1)*(COLUMNS('計算（宅配便）'!$L114:$Q114))),"")</f>
        <v/>
      </c>
      <c r="T98" s="5" t="str">
        <f t="shared" ca="1" si="19"/>
        <v/>
      </c>
      <c r="U98" s="5" t="str">
        <f ca="1">IFERROR(OFFSET('計算（宅配便）'!$P98,0,(COLUMN()-COLUMN($E98))/(COLUMNS($E98:$G98)-1)*(COLUMNS('計算（宅配便）'!$L114:$Q114))),"")</f>
        <v/>
      </c>
      <c r="V98" s="5" t="str">
        <f t="shared" ca="1" si="20"/>
        <v/>
      </c>
      <c r="W98" s="5" t="str">
        <f ca="1">IFERROR(OFFSET('計算（宅配便）'!$P98,0,(COLUMN()-COLUMN($E98))/(COLUMNS($E98:$G98)-1)*(COLUMNS('計算（宅配便）'!$L114:$Q114))),"")</f>
        <v/>
      </c>
      <c r="X98" s="5" t="str">
        <f t="shared" ca="1" si="21"/>
        <v/>
      </c>
      <c r="Y98" s="5" t="str">
        <f ca="1">IFERROR(OFFSET('計算（宅配便）'!$P98,0,(COLUMN()-COLUMN($E98))/(COLUMNS($E98:$G98)-1)*(COLUMNS('計算（宅配便）'!$L114:$Q114))),"")</f>
        <v/>
      </c>
      <c r="Z98" s="5" t="str">
        <f t="shared" ca="1" si="22"/>
        <v/>
      </c>
      <c r="AA98" s="5" t="str">
        <f ca="1">IFERROR(OFFSET('計算（宅配便）'!$P98,0,(COLUMN()-COLUMN($E98))/(COLUMNS($E98:$G98)-1)*(COLUMNS('計算（宅配便）'!$L114:$Q114))),"")</f>
        <v/>
      </c>
      <c r="AB98" s="5" t="str">
        <f t="shared" ca="1" si="23"/>
        <v/>
      </c>
    </row>
    <row r="99" spans="1:28">
      <c r="A99" s="6">
        <v>96</v>
      </c>
      <c r="B99" s="158" t="str">
        <f>IF(ISBLANK(サンプル入力!B99),"",サンプル入力!B99)</f>
        <v/>
      </c>
      <c r="C99" s="5" t="str">
        <f>IF(ISBLANK(サンプル入力!C99),"",サンプル入力!C99)</f>
        <v/>
      </c>
      <c r="D99" s="5" t="str">
        <f>IF(ISBLANK(サンプル入力!I99),"",サンプル入力!I99)</f>
        <v/>
      </c>
      <c r="E99" s="5" t="str">
        <f ca="1">IFERROR(OFFSET('計算（宅配便）'!$P99,0,(COLUMN()-COLUMN($E99))/(COLUMNS($E99:$G99)-1)*(COLUMNS('計算（宅配便）'!$L115:$Q115))),"")</f>
        <v/>
      </c>
      <c r="F99" s="5" t="str">
        <f t="shared" ca="1" si="12"/>
        <v/>
      </c>
      <c r="G99" s="5" t="str">
        <f ca="1">IFERROR(OFFSET('計算（宅配便）'!$P99,0,(COLUMN()-COLUMN($E99))/(COLUMNS($E99:$G99)-1)*(COLUMNS('計算（宅配便）'!$L115:$Q115))),"")</f>
        <v/>
      </c>
      <c r="H99" s="5" t="str">
        <f t="shared" ca="1" si="13"/>
        <v/>
      </c>
      <c r="I99" s="5" t="str">
        <f ca="1">IFERROR(OFFSET('計算（宅配便）'!$P99,0,(COLUMN()-COLUMN($E99))/(COLUMNS($E99:$G99)-1)*(COLUMNS('計算（宅配便）'!$L115:$Q115))),"")</f>
        <v/>
      </c>
      <c r="J99" s="5" t="str">
        <f t="shared" ca="1" si="14"/>
        <v/>
      </c>
      <c r="K99" s="5" t="str">
        <f ca="1">IFERROR(OFFSET('計算（宅配便）'!$P99,0,(COLUMN()-COLUMN($E99))/(COLUMNS($E99:$G99)-1)*(COLUMNS('計算（宅配便）'!$L115:$Q115))),"")</f>
        <v/>
      </c>
      <c r="L99" s="5" t="str">
        <f t="shared" ca="1" si="15"/>
        <v/>
      </c>
      <c r="M99" s="5" t="str">
        <f ca="1">IFERROR(OFFSET('計算（宅配便）'!$P99,0,(COLUMN()-COLUMN($E99))/(COLUMNS($E99:$G99)-1)*(COLUMNS('計算（宅配便）'!$L115:$Q115))),"")</f>
        <v/>
      </c>
      <c r="N99" s="5" t="str">
        <f t="shared" ca="1" si="16"/>
        <v/>
      </c>
      <c r="O99" s="5" t="str">
        <f ca="1">IFERROR(OFFSET('計算（宅配便）'!$P99,0,(COLUMN()-COLUMN($E99))/(COLUMNS($E99:$G99)-1)*(COLUMNS('計算（宅配便）'!$L115:$Q115))),"")</f>
        <v/>
      </c>
      <c r="P99" s="5" t="str">
        <f t="shared" ca="1" si="17"/>
        <v/>
      </c>
      <c r="Q99" s="5" t="str">
        <f ca="1">IFERROR(OFFSET('計算（宅配便）'!$P99,0,(COLUMN()-COLUMN($E99))/(COLUMNS($E99:$G99)-1)*(COLUMNS('計算（宅配便）'!$L115:$Q115))),"")</f>
        <v/>
      </c>
      <c r="R99" s="5" t="str">
        <f t="shared" ca="1" si="18"/>
        <v/>
      </c>
      <c r="S99" s="5" t="str">
        <f ca="1">IFERROR(OFFSET('計算（宅配便）'!$P99,0,(COLUMN()-COLUMN($E99))/(COLUMNS($E99:$G99)-1)*(COLUMNS('計算（宅配便）'!$L115:$Q115))),"")</f>
        <v/>
      </c>
      <c r="T99" s="5" t="str">
        <f t="shared" ca="1" si="19"/>
        <v/>
      </c>
      <c r="U99" s="5" t="str">
        <f ca="1">IFERROR(OFFSET('計算（宅配便）'!$P99,0,(COLUMN()-COLUMN($E99))/(COLUMNS($E99:$G99)-1)*(COLUMNS('計算（宅配便）'!$L115:$Q115))),"")</f>
        <v/>
      </c>
      <c r="V99" s="5" t="str">
        <f t="shared" ca="1" si="20"/>
        <v/>
      </c>
      <c r="W99" s="5" t="str">
        <f ca="1">IFERROR(OFFSET('計算（宅配便）'!$P99,0,(COLUMN()-COLUMN($E99))/(COLUMNS($E99:$G99)-1)*(COLUMNS('計算（宅配便）'!$L115:$Q115))),"")</f>
        <v/>
      </c>
      <c r="X99" s="5" t="str">
        <f t="shared" ca="1" si="21"/>
        <v/>
      </c>
      <c r="Y99" s="5" t="str">
        <f ca="1">IFERROR(OFFSET('計算（宅配便）'!$P99,0,(COLUMN()-COLUMN($E99))/(COLUMNS($E99:$G99)-1)*(COLUMNS('計算（宅配便）'!$L115:$Q115))),"")</f>
        <v/>
      </c>
      <c r="Z99" s="5" t="str">
        <f t="shared" ca="1" si="22"/>
        <v/>
      </c>
      <c r="AA99" s="5" t="str">
        <f ca="1">IFERROR(OFFSET('計算（宅配便）'!$P99,0,(COLUMN()-COLUMN($E99))/(COLUMNS($E99:$G99)-1)*(COLUMNS('計算（宅配便）'!$L115:$Q115))),"")</f>
        <v/>
      </c>
      <c r="AB99" s="5" t="str">
        <f t="shared" ca="1" si="23"/>
        <v/>
      </c>
    </row>
    <row r="100" spans="1:28">
      <c r="A100" s="6">
        <v>97</v>
      </c>
      <c r="B100" s="158" t="str">
        <f>IF(ISBLANK(サンプル入力!B100),"",サンプル入力!B100)</f>
        <v/>
      </c>
      <c r="C100" s="5" t="str">
        <f>IF(ISBLANK(サンプル入力!C100),"",サンプル入力!C100)</f>
        <v/>
      </c>
      <c r="D100" s="5" t="str">
        <f>IF(ISBLANK(サンプル入力!I100),"",サンプル入力!I100)</f>
        <v/>
      </c>
      <c r="E100" s="5" t="str">
        <f ca="1">IFERROR(OFFSET('計算（宅配便）'!$P100,0,(COLUMN()-COLUMN($E100))/(COLUMNS($E100:$G100)-1)*(COLUMNS('計算（宅配便）'!$L116:$Q116))),"")</f>
        <v/>
      </c>
      <c r="F100" s="5" t="str">
        <f t="shared" ca="1" si="12"/>
        <v/>
      </c>
      <c r="G100" s="5" t="str">
        <f ca="1">IFERROR(OFFSET('計算（宅配便）'!$P100,0,(COLUMN()-COLUMN($E100))/(COLUMNS($E100:$G100)-1)*(COLUMNS('計算（宅配便）'!$L116:$Q116))),"")</f>
        <v/>
      </c>
      <c r="H100" s="5" t="str">
        <f t="shared" ca="1" si="13"/>
        <v/>
      </c>
      <c r="I100" s="5" t="str">
        <f ca="1">IFERROR(OFFSET('計算（宅配便）'!$P100,0,(COLUMN()-COLUMN($E100))/(COLUMNS($E100:$G100)-1)*(COLUMNS('計算（宅配便）'!$L116:$Q116))),"")</f>
        <v/>
      </c>
      <c r="J100" s="5" t="str">
        <f t="shared" ca="1" si="14"/>
        <v/>
      </c>
      <c r="K100" s="5" t="str">
        <f ca="1">IFERROR(OFFSET('計算（宅配便）'!$P100,0,(COLUMN()-COLUMN($E100))/(COLUMNS($E100:$G100)-1)*(COLUMNS('計算（宅配便）'!$L116:$Q116))),"")</f>
        <v/>
      </c>
      <c r="L100" s="5" t="str">
        <f t="shared" ca="1" si="15"/>
        <v/>
      </c>
      <c r="M100" s="5" t="str">
        <f ca="1">IFERROR(OFFSET('計算（宅配便）'!$P100,0,(COLUMN()-COLUMN($E100))/(COLUMNS($E100:$G100)-1)*(COLUMNS('計算（宅配便）'!$L116:$Q116))),"")</f>
        <v/>
      </c>
      <c r="N100" s="5" t="str">
        <f t="shared" ca="1" si="16"/>
        <v/>
      </c>
      <c r="O100" s="5" t="str">
        <f ca="1">IFERROR(OFFSET('計算（宅配便）'!$P100,0,(COLUMN()-COLUMN($E100))/(COLUMNS($E100:$G100)-1)*(COLUMNS('計算（宅配便）'!$L116:$Q116))),"")</f>
        <v/>
      </c>
      <c r="P100" s="5" t="str">
        <f t="shared" ca="1" si="17"/>
        <v/>
      </c>
      <c r="Q100" s="5" t="str">
        <f ca="1">IFERROR(OFFSET('計算（宅配便）'!$P100,0,(COLUMN()-COLUMN($E100))/(COLUMNS($E100:$G100)-1)*(COLUMNS('計算（宅配便）'!$L116:$Q116))),"")</f>
        <v/>
      </c>
      <c r="R100" s="5" t="str">
        <f t="shared" ca="1" si="18"/>
        <v/>
      </c>
      <c r="S100" s="5" t="str">
        <f ca="1">IFERROR(OFFSET('計算（宅配便）'!$P100,0,(COLUMN()-COLUMN($E100))/(COLUMNS($E100:$G100)-1)*(COLUMNS('計算（宅配便）'!$L116:$Q116))),"")</f>
        <v/>
      </c>
      <c r="T100" s="5" t="str">
        <f t="shared" ca="1" si="19"/>
        <v/>
      </c>
      <c r="U100" s="5" t="str">
        <f ca="1">IFERROR(OFFSET('計算（宅配便）'!$P100,0,(COLUMN()-COLUMN($E100))/(COLUMNS($E100:$G100)-1)*(COLUMNS('計算（宅配便）'!$L116:$Q116))),"")</f>
        <v/>
      </c>
      <c r="V100" s="5" t="str">
        <f t="shared" ca="1" si="20"/>
        <v/>
      </c>
      <c r="W100" s="5" t="str">
        <f ca="1">IFERROR(OFFSET('計算（宅配便）'!$P100,0,(COLUMN()-COLUMN($E100))/(COLUMNS($E100:$G100)-1)*(COLUMNS('計算（宅配便）'!$L116:$Q116))),"")</f>
        <v/>
      </c>
      <c r="X100" s="5" t="str">
        <f t="shared" ca="1" si="21"/>
        <v/>
      </c>
      <c r="Y100" s="5" t="str">
        <f ca="1">IFERROR(OFFSET('計算（宅配便）'!$P100,0,(COLUMN()-COLUMN($E100))/(COLUMNS($E100:$G100)-1)*(COLUMNS('計算（宅配便）'!$L116:$Q116))),"")</f>
        <v/>
      </c>
      <c r="Z100" s="5" t="str">
        <f t="shared" ca="1" si="22"/>
        <v/>
      </c>
      <c r="AA100" s="5" t="str">
        <f ca="1">IFERROR(OFFSET('計算（宅配便）'!$P100,0,(COLUMN()-COLUMN($E100))/(COLUMNS($E100:$G100)-1)*(COLUMNS('計算（宅配便）'!$L116:$Q116))),"")</f>
        <v/>
      </c>
      <c r="AB100" s="5" t="str">
        <f t="shared" ca="1" si="23"/>
        <v/>
      </c>
    </row>
    <row r="101" spans="1:28">
      <c r="A101" s="6">
        <v>98</v>
      </c>
      <c r="B101" s="158" t="str">
        <f>IF(ISBLANK(サンプル入力!B101),"",サンプル入力!B101)</f>
        <v/>
      </c>
      <c r="C101" s="5" t="str">
        <f>IF(ISBLANK(サンプル入力!C101),"",サンプル入力!C101)</f>
        <v/>
      </c>
      <c r="D101" s="5" t="str">
        <f>IF(ISBLANK(サンプル入力!I101),"",サンプル入力!I101)</f>
        <v/>
      </c>
      <c r="E101" s="5" t="str">
        <f ca="1">IFERROR(OFFSET('計算（宅配便）'!$P101,0,(COLUMN()-COLUMN($E101))/(COLUMNS($E101:$G101)-1)*(COLUMNS('計算（宅配便）'!$L117:$Q117))),"")</f>
        <v/>
      </c>
      <c r="F101" s="5" t="str">
        <f t="shared" ca="1" si="12"/>
        <v/>
      </c>
      <c r="G101" s="5" t="str">
        <f ca="1">IFERROR(OFFSET('計算（宅配便）'!$P101,0,(COLUMN()-COLUMN($E101))/(COLUMNS($E101:$G101)-1)*(COLUMNS('計算（宅配便）'!$L117:$Q117))),"")</f>
        <v/>
      </c>
      <c r="H101" s="5" t="str">
        <f t="shared" ca="1" si="13"/>
        <v/>
      </c>
      <c r="I101" s="5" t="str">
        <f ca="1">IFERROR(OFFSET('計算（宅配便）'!$P101,0,(COLUMN()-COLUMN($E101))/(COLUMNS($E101:$G101)-1)*(COLUMNS('計算（宅配便）'!$L117:$Q117))),"")</f>
        <v/>
      </c>
      <c r="J101" s="5" t="str">
        <f t="shared" ca="1" si="14"/>
        <v/>
      </c>
      <c r="K101" s="5" t="str">
        <f ca="1">IFERROR(OFFSET('計算（宅配便）'!$P101,0,(COLUMN()-COLUMN($E101))/(COLUMNS($E101:$G101)-1)*(COLUMNS('計算（宅配便）'!$L117:$Q117))),"")</f>
        <v/>
      </c>
      <c r="L101" s="5" t="str">
        <f t="shared" ca="1" si="15"/>
        <v/>
      </c>
      <c r="M101" s="5" t="str">
        <f ca="1">IFERROR(OFFSET('計算（宅配便）'!$P101,0,(COLUMN()-COLUMN($E101))/(COLUMNS($E101:$G101)-1)*(COLUMNS('計算（宅配便）'!$L117:$Q117))),"")</f>
        <v/>
      </c>
      <c r="N101" s="5" t="str">
        <f t="shared" ca="1" si="16"/>
        <v/>
      </c>
      <c r="O101" s="5" t="str">
        <f ca="1">IFERROR(OFFSET('計算（宅配便）'!$P101,0,(COLUMN()-COLUMN($E101))/(COLUMNS($E101:$G101)-1)*(COLUMNS('計算（宅配便）'!$L117:$Q117))),"")</f>
        <v/>
      </c>
      <c r="P101" s="5" t="str">
        <f t="shared" ca="1" si="17"/>
        <v/>
      </c>
      <c r="Q101" s="5" t="str">
        <f ca="1">IFERROR(OFFSET('計算（宅配便）'!$P101,0,(COLUMN()-COLUMN($E101))/(COLUMNS($E101:$G101)-1)*(COLUMNS('計算（宅配便）'!$L117:$Q117))),"")</f>
        <v/>
      </c>
      <c r="R101" s="5" t="str">
        <f t="shared" ca="1" si="18"/>
        <v/>
      </c>
      <c r="S101" s="5" t="str">
        <f ca="1">IFERROR(OFFSET('計算（宅配便）'!$P101,0,(COLUMN()-COLUMN($E101))/(COLUMNS($E101:$G101)-1)*(COLUMNS('計算（宅配便）'!$L117:$Q117))),"")</f>
        <v/>
      </c>
      <c r="T101" s="5" t="str">
        <f t="shared" ca="1" si="19"/>
        <v/>
      </c>
      <c r="U101" s="5" t="str">
        <f ca="1">IFERROR(OFFSET('計算（宅配便）'!$P101,0,(COLUMN()-COLUMN($E101))/(COLUMNS($E101:$G101)-1)*(COLUMNS('計算（宅配便）'!$L117:$Q117))),"")</f>
        <v/>
      </c>
      <c r="V101" s="5" t="str">
        <f t="shared" ca="1" si="20"/>
        <v/>
      </c>
      <c r="W101" s="5" t="str">
        <f ca="1">IFERROR(OFFSET('計算（宅配便）'!$P101,0,(COLUMN()-COLUMN($E101))/(COLUMNS($E101:$G101)-1)*(COLUMNS('計算（宅配便）'!$L117:$Q117))),"")</f>
        <v/>
      </c>
      <c r="X101" s="5" t="str">
        <f t="shared" ca="1" si="21"/>
        <v/>
      </c>
      <c r="Y101" s="5" t="str">
        <f ca="1">IFERROR(OFFSET('計算（宅配便）'!$P101,0,(COLUMN()-COLUMN($E101))/(COLUMNS($E101:$G101)-1)*(COLUMNS('計算（宅配便）'!$L117:$Q117))),"")</f>
        <v/>
      </c>
      <c r="Z101" s="5" t="str">
        <f t="shared" ca="1" si="22"/>
        <v/>
      </c>
      <c r="AA101" s="5" t="str">
        <f ca="1">IFERROR(OFFSET('計算（宅配便）'!$P101,0,(COLUMN()-COLUMN($E101))/(COLUMNS($E101:$G101)-1)*(COLUMNS('計算（宅配便）'!$L117:$Q117))),"")</f>
        <v/>
      </c>
      <c r="AB101" s="5" t="str">
        <f t="shared" ca="1" si="23"/>
        <v/>
      </c>
    </row>
    <row r="102" spans="1:28">
      <c r="A102" s="6">
        <v>99</v>
      </c>
      <c r="B102" s="158" t="str">
        <f>IF(ISBLANK(サンプル入力!B102),"",サンプル入力!B102)</f>
        <v/>
      </c>
      <c r="C102" s="5" t="str">
        <f>IF(ISBLANK(サンプル入力!C102),"",サンプル入力!C102)</f>
        <v/>
      </c>
      <c r="D102" s="5" t="str">
        <f>IF(ISBLANK(サンプル入力!I102),"",サンプル入力!I102)</f>
        <v/>
      </c>
      <c r="E102" s="5" t="str">
        <f ca="1">IFERROR(OFFSET('計算（宅配便）'!$P102,0,(COLUMN()-COLUMN($E102))/(COLUMNS($E102:$G102)-1)*(COLUMNS('計算（宅配便）'!$L118:$Q118))),"")</f>
        <v/>
      </c>
      <c r="F102" s="5" t="str">
        <f t="shared" ca="1" si="12"/>
        <v/>
      </c>
      <c r="G102" s="5" t="str">
        <f ca="1">IFERROR(OFFSET('計算（宅配便）'!$P102,0,(COLUMN()-COLUMN($E102))/(COLUMNS($E102:$G102)-1)*(COLUMNS('計算（宅配便）'!$L118:$Q118))),"")</f>
        <v/>
      </c>
      <c r="H102" s="5" t="str">
        <f t="shared" ca="1" si="13"/>
        <v/>
      </c>
      <c r="I102" s="5" t="str">
        <f ca="1">IFERROR(OFFSET('計算（宅配便）'!$P102,0,(COLUMN()-COLUMN($E102))/(COLUMNS($E102:$G102)-1)*(COLUMNS('計算（宅配便）'!$L118:$Q118))),"")</f>
        <v/>
      </c>
      <c r="J102" s="5" t="str">
        <f t="shared" ca="1" si="14"/>
        <v/>
      </c>
      <c r="K102" s="5" t="str">
        <f ca="1">IFERROR(OFFSET('計算（宅配便）'!$P102,0,(COLUMN()-COLUMN($E102))/(COLUMNS($E102:$G102)-1)*(COLUMNS('計算（宅配便）'!$L118:$Q118))),"")</f>
        <v/>
      </c>
      <c r="L102" s="5" t="str">
        <f t="shared" ca="1" si="15"/>
        <v/>
      </c>
      <c r="M102" s="5" t="str">
        <f ca="1">IFERROR(OFFSET('計算（宅配便）'!$P102,0,(COLUMN()-COLUMN($E102))/(COLUMNS($E102:$G102)-1)*(COLUMNS('計算（宅配便）'!$L118:$Q118))),"")</f>
        <v/>
      </c>
      <c r="N102" s="5" t="str">
        <f t="shared" ca="1" si="16"/>
        <v/>
      </c>
      <c r="O102" s="5" t="str">
        <f ca="1">IFERROR(OFFSET('計算（宅配便）'!$P102,0,(COLUMN()-COLUMN($E102))/(COLUMNS($E102:$G102)-1)*(COLUMNS('計算（宅配便）'!$L118:$Q118))),"")</f>
        <v/>
      </c>
      <c r="P102" s="5" t="str">
        <f t="shared" ca="1" si="17"/>
        <v/>
      </c>
      <c r="Q102" s="5" t="str">
        <f ca="1">IFERROR(OFFSET('計算（宅配便）'!$P102,0,(COLUMN()-COLUMN($E102))/(COLUMNS($E102:$G102)-1)*(COLUMNS('計算（宅配便）'!$L118:$Q118))),"")</f>
        <v/>
      </c>
      <c r="R102" s="5" t="str">
        <f t="shared" ca="1" si="18"/>
        <v/>
      </c>
      <c r="S102" s="5" t="str">
        <f ca="1">IFERROR(OFFSET('計算（宅配便）'!$P102,0,(COLUMN()-COLUMN($E102))/(COLUMNS($E102:$G102)-1)*(COLUMNS('計算（宅配便）'!$L118:$Q118))),"")</f>
        <v/>
      </c>
      <c r="T102" s="5" t="str">
        <f t="shared" ca="1" si="19"/>
        <v/>
      </c>
      <c r="U102" s="5" t="str">
        <f ca="1">IFERROR(OFFSET('計算（宅配便）'!$P102,0,(COLUMN()-COLUMN($E102))/(COLUMNS($E102:$G102)-1)*(COLUMNS('計算（宅配便）'!$L118:$Q118))),"")</f>
        <v/>
      </c>
      <c r="V102" s="5" t="str">
        <f t="shared" ca="1" si="20"/>
        <v/>
      </c>
      <c r="W102" s="5" t="str">
        <f ca="1">IFERROR(OFFSET('計算（宅配便）'!$P102,0,(COLUMN()-COLUMN($E102))/(COLUMNS($E102:$G102)-1)*(COLUMNS('計算（宅配便）'!$L118:$Q118))),"")</f>
        <v/>
      </c>
      <c r="X102" s="5" t="str">
        <f t="shared" ca="1" si="21"/>
        <v/>
      </c>
      <c r="Y102" s="5" t="str">
        <f ca="1">IFERROR(OFFSET('計算（宅配便）'!$P102,0,(COLUMN()-COLUMN($E102))/(COLUMNS($E102:$G102)-1)*(COLUMNS('計算（宅配便）'!$L118:$Q118))),"")</f>
        <v/>
      </c>
      <c r="Z102" s="5" t="str">
        <f t="shared" ca="1" si="22"/>
        <v/>
      </c>
      <c r="AA102" s="5" t="str">
        <f ca="1">IFERROR(OFFSET('計算（宅配便）'!$P102,0,(COLUMN()-COLUMN($E102))/(COLUMNS($E102:$G102)-1)*(COLUMNS('計算（宅配便）'!$L118:$Q118))),"")</f>
        <v/>
      </c>
      <c r="AB102" s="5" t="str">
        <f t="shared" ca="1" si="23"/>
        <v/>
      </c>
    </row>
    <row r="103" spans="1:28">
      <c r="A103" s="6">
        <v>100</v>
      </c>
      <c r="B103" s="158" t="str">
        <f>IF(ISBLANK(サンプル入力!B103),"",サンプル入力!B103)</f>
        <v/>
      </c>
      <c r="C103" s="5" t="str">
        <f>IF(ISBLANK(サンプル入力!C103),"",サンプル入力!C103)</f>
        <v/>
      </c>
      <c r="D103" s="5" t="str">
        <f>IF(ISBLANK(サンプル入力!I103),"",サンプル入力!I103)</f>
        <v/>
      </c>
      <c r="E103" s="5" t="str">
        <f ca="1">IFERROR(OFFSET('計算（宅配便）'!$P103,0,(COLUMN()-COLUMN($E103))/(COLUMNS($E103:$G103)-1)*(COLUMNS('計算（宅配便）'!$L119:$Q119))),"")</f>
        <v/>
      </c>
      <c r="F103" s="5" t="str">
        <f t="shared" ca="1" si="12"/>
        <v/>
      </c>
      <c r="G103" s="5" t="str">
        <f ca="1">IFERROR(OFFSET('計算（宅配便）'!$P103,0,(COLUMN()-COLUMN($E103))/(COLUMNS($E103:$G103)-1)*(COLUMNS('計算（宅配便）'!$L119:$Q119))),"")</f>
        <v/>
      </c>
      <c r="H103" s="5" t="str">
        <f t="shared" ca="1" si="13"/>
        <v/>
      </c>
      <c r="I103" s="5" t="str">
        <f ca="1">IFERROR(OFFSET('計算（宅配便）'!$P103,0,(COLUMN()-COLUMN($E103))/(COLUMNS($E103:$G103)-1)*(COLUMNS('計算（宅配便）'!$L119:$Q119))),"")</f>
        <v/>
      </c>
      <c r="J103" s="5" t="str">
        <f t="shared" ca="1" si="14"/>
        <v/>
      </c>
      <c r="K103" s="5" t="str">
        <f ca="1">IFERROR(OFFSET('計算（宅配便）'!$P103,0,(COLUMN()-COLUMN($E103))/(COLUMNS($E103:$G103)-1)*(COLUMNS('計算（宅配便）'!$L119:$Q119))),"")</f>
        <v/>
      </c>
      <c r="L103" s="5" t="str">
        <f t="shared" ca="1" si="15"/>
        <v/>
      </c>
      <c r="M103" s="5" t="str">
        <f ca="1">IFERROR(OFFSET('計算（宅配便）'!$P103,0,(COLUMN()-COLUMN($E103))/(COLUMNS($E103:$G103)-1)*(COLUMNS('計算（宅配便）'!$L119:$Q119))),"")</f>
        <v/>
      </c>
      <c r="N103" s="5" t="str">
        <f t="shared" ca="1" si="16"/>
        <v/>
      </c>
      <c r="O103" s="5" t="str">
        <f ca="1">IFERROR(OFFSET('計算（宅配便）'!$P103,0,(COLUMN()-COLUMN($E103))/(COLUMNS($E103:$G103)-1)*(COLUMNS('計算（宅配便）'!$L119:$Q119))),"")</f>
        <v/>
      </c>
      <c r="P103" s="5" t="str">
        <f t="shared" ca="1" si="17"/>
        <v/>
      </c>
      <c r="Q103" s="5" t="str">
        <f ca="1">IFERROR(OFFSET('計算（宅配便）'!$P103,0,(COLUMN()-COLUMN($E103))/(COLUMNS($E103:$G103)-1)*(COLUMNS('計算（宅配便）'!$L119:$Q119))),"")</f>
        <v/>
      </c>
      <c r="R103" s="5" t="str">
        <f t="shared" ca="1" si="18"/>
        <v/>
      </c>
      <c r="S103" s="5" t="str">
        <f ca="1">IFERROR(OFFSET('計算（宅配便）'!$P103,0,(COLUMN()-COLUMN($E103))/(COLUMNS($E103:$G103)-1)*(COLUMNS('計算（宅配便）'!$L119:$Q119))),"")</f>
        <v/>
      </c>
      <c r="T103" s="5" t="str">
        <f t="shared" ca="1" si="19"/>
        <v/>
      </c>
      <c r="U103" s="5" t="str">
        <f ca="1">IFERROR(OFFSET('計算（宅配便）'!$P103,0,(COLUMN()-COLUMN($E103))/(COLUMNS($E103:$G103)-1)*(COLUMNS('計算（宅配便）'!$L119:$Q119))),"")</f>
        <v/>
      </c>
      <c r="V103" s="5" t="str">
        <f t="shared" ca="1" si="20"/>
        <v/>
      </c>
      <c r="W103" s="5" t="str">
        <f ca="1">IFERROR(OFFSET('計算（宅配便）'!$P103,0,(COLUMN()-COLUMN($E103))/(COLUMNS($E103:$G103)-1)*(COLUMNS('計算（宅配便）'!$L119:$Q119))),"")</f>
        <v/>
      </c>
      <c r="X103" s="5" t="str">
        <f t="shared" ca="1" si="21"/>
        <v/>
      </c>
      <c r="Y103" s="5" t="str">
        <f ca="1">IFERROR(OFFSET('計算（宅配便）'!$P103,0,(COLUMN()-COLUMN($E103))/(COLUMNS($E103:$G103)-1)*(COLUMNS('計算（宅配便）'!$L119:$Q119))),"")</f>
        <v/>
      </c>
      <c r="Z103" s="5" t="str">
        <f t="shared" ca="1" si="22"/>
        <v/>
      </c>
      <c r="AA103" s="5" t="str">
        <f ca="1">IFERROR(OFFSET('計算（宅配便）'!$P103,0,(COLUMN()-COLUMN($E103))/(COLUMNS($E103:$G103)-1)*(COLUMNS('計算（宅配便）'!$L119:$Q119))),"")</f>
        <v/>
      </c>
      <c r="AB103" s="5" t="str">
        <f t="shared" ca="1" si="23"/>
        <v/>
      </c>
    </row>
    <row r="104" spans="1:28">
      <c r="A104" s="6">
        <v>101</v>
      </c>
      <c r="B104" s="158" t="str">
        <f>IF(ISBLANK(サンプル入力!B104),"",サンプル入力!B104)</f>
        <v/>
      </c>
      <c r="C104" s="5" t="str">
        <f>IF(ISBLANK(サンプル入力!C104),"",サンプル入力!C104)</f>
        <v/>
      </c>
      <c r="D104" s="5" t="str">
        <f>IF(ISBLANK(サンプル入力!I104),"",サンプル入力!I104)</f>
        <v/>
      </c>
      <c r="E104" s="5" t="str">
        <f ca="1">IFERROR(OFFSET('計算（宅配便）'!$P104,0,(COLUMN()-COLUMN($E104))/(COLUMNS($E104:$G104)-1)*(COLUMNS('計算（宅配便）'!$L120:$Q120))),"")</f>
        <v/>
      </c>
      <c r="F104" s="5" t="str">
        <f t="shared" ca="1" si="12"/>
        <v/>
      </c>
      <c r="G104" s="5" t="str">
        <f ca="1">IFERROR(OFFSET('計算（宅配便）'!$P104,0,(COLUMN()-COLUMN($E104))/(COLUMNS($E104:$G104)-1)*(COLUMNS('計算（宅配便）'!$L120:$Q120))),"")</f>
        <v/>
      </c>
      <c r="H104" s="5" t="str">
        <f t="shared" ca="1" si="13"/>
        <v/>
      </c>
      <c r="I104" s="5" t="str">
        <f ca="1">IFERROR(OFFSET('計算（宅配便）'!$P104,0,(COLUMN()-COLUMN($E104))/(COLUMNS($E104:$G104)-1)*(COLUMNS('計算（宅配便）'!$L120:$Q120))),"")</f>
        <v/>
      </c>
      <c r="J104" s="5" t="str">
        <f t="shared" ca="1" si="14"/>
        <v/>
      </c>
      <c r="K104" s="5" t="str">
        <f ca="1">IFERROR(OFFSET('計算（宅配便）'!$P104,0,(COLUMN()-COLUMN($E104))/(COLUMNS($E104:$G104)-1)*(COLUMNS('計算（宅配便）'!$L120:$Q120))),"")</f>
        <v/>
      </c>
      <c r="L104" s="5" t="str">
        <f t="shared" ca="1" si="15"/>
        <v/>
      </c>
      <c r="M104" s="5" t="str">
        <f ca="1">IFERROR(OFFSET('計算（宅配便）'!$P104,0,(COLUMN()-COLUMN($E104))/(COLUMNS($E104:$G104)-1)*(COLUMNS('計算（宅配便）'!$L120:$Q120))),"")</f>
        <v/>
      </c>
      <c r="N104" s="5" t="str">
        <f t="shared" ca="1" si="16"/>
        <v/>
      </c>
      <c r="O104" s="5" t="str">
        <f ca="1">IFERROR(OFFSET('計算（宅配便）'!$P104,0,(COLUMN()-COLUMN($E104))/(COLUMNS($E104:$G104)-1)*(COLUMNS('計算（宅配便）'!$L120:$Q120))),"")</f>
        <v/>
      </c>
      <c r="P104" s="5" t="str">
        <f t="shared" ca="1" si="17"/>
        <v/>
      </c>
      <c r="Q104" s="5" t="str">
        <f ca="1">IFERROR(OFFSET('計算（宅配便）'!$P104,0,(COLUMN()-COLUMN($E104))/(COLUMNS($E104:$G104)-1)*(COLUMNS('計算（宅配便）'!$L120:$Q120))),"")</f>
        <v/>
      </c>
      <c r="R104" s="5" t="str">
        <f t="shared" ca="1" si="18"/>
        <v/>
      </c>
      <c r="S104" s="5" t="str">
        <f ca="1">IFERROR(OFFSET('計算（宅配便）'!$P104,0,(COLUMN()-COLUMN($E104))/(COLUMNS($E104:$G104)-1)*(COLUMNS('計算（宅配便）'!$L120:$Q120))),"")</f>
        <v/>
      </c>
      <c r="T104" s="5" t="str">
        <f t="shared" ca="1" si="19"/>
        <v/>
      </c>
      <c r="U104" s="5" t="str">
        <f ca="1">IFERROR(OFFSET('計算（宅配便）'!$P104,0,(COLUMN()-COLUMN($E104))/(COLUMNS($E104:$G104)-1)*(COLUMNS('計算（宅配便）'!$L120:$Q120))),"")</f>
        <v/>
      </c>
      <c r="V104" s="5" t="str">
        <f t="shared" ca="1" si="20"/>
        <v/>
      </c>
      <c r="W104" s="5" t="str">
        <f ca="1">IFERROR(OFFSET('計算（宅配便）'!$P104,0,(COLUMN()-COLUMN($E104))/(COLUMNS($E104:$G104)-1)*(COLUMNS('計算（宅配便）'!$L120:$Q120))),"")</f>
        <v/>
      </c>
      <c r="X104" s="5" t="str">
        <f t="shared" ca="1" si="21"/>
        <v/>
      </c>
      <c r="Y104" s="5" t="str">
        <f ca="1">IFERROR(OFFSET('計算（宅配便）'!$P104,0,(COLUMN()-COLUMN($E104))/(COLUMNS($E104:$G104)-1)*(COLUMNS('計算（宅配便）'!$L120:$Q120))),"")</f>
        <v/>
      </c>
      <c r="Z104" s="5" t="str">
        <f t="shared" ca="1" si="22"/>
        <v/>
      </c>
      <c r="AA104" s="5" t="str">
        <f ca="1">IFERROR(OFFSET('計算（宅配便）'!$P104,0,(COLUMN()-COLUMN($E104))/(COLUMNS($E104:$G104)-1)*(COLUMNS('計算（宅配便）'!$L120:$Q120))),"")</f>
        <v/>
      </c>
      <c r="AB104" s="5" t="str">
        <f t="shared" ca="1" si="23"/>
        <v/>
      </c>
    </row>
    <row r="105" spans="1:28">
      <c r="A105" s="6">
        <v>102</v>
      </c>
      <c r="B105" s="158" t="str">
        <f>IF(ISBLANK(サンプル入力!B105),"",サンプル入力!B105)</f>
        <v/>
      </c>
      <c r="C105" s="5" t="str">
        <f>IF(ISBLANK(サンプル入力!C105),"",サンプル入力!C105)</f>
        <v/>
      </c>
      <c r="D105" s="5" t="str">
        <f>IF(ISBLANK(サンプル入力!I105),"",サンプル入力!I105)</f>
        <v/>
      </c>
      <c r="E105" s="5" t="str">
        <f ca="1">IFERROR(OFFSET('計算（宅配便）'!$P105,0,(COLUMN()-COLUMN($E105))/(COLUMNS($E105:$G105)-1)*(COLUMNS('計算（宅配便）'!$L121:$Q121))),"")</f>
        <v/>
      </c>
      <c r="F105" s="5" t="str">
        <f t="shared" ca="1" si="12"/>
        <v/>
      </c>
      <c r="G105" s="5" t="str">
        <f ca="1">IFERROR(OFFSET('計算（宅配便）'!$P105,0,(COLUMN()-COLUMN($E105))/(COLUMNS($E105:$G105)-1)*(COLUMNS('計算（宅配便）'!$L121:$Q121))),"")</f>
        <v/>
      </c>
      <c r="H105" s="5" t="str">
        <f t="shared" ca="1" si="13"/>
        <v/>
      </c>
      <c r="I105" s="5" t="str">
        <f ca="1">IFERROR(OFFSET('計算（宅配便）'!$P105,0,(COLUMN()-COLUMN($E105))/(COLUMNS($E105:$G105)-1)*(COLUMNS('計算（宅配便）'!$L121:$Q121))),"")</f>
        <v/>
      </c>
      <c r="J105" s="5" t="str">
        <f t="shared" ca="1" si="14"/>
        <v/>
      </c>
      <c r="K105" s="5" t="str">
        <f ca="1">IFERROR(OFFSET('計算（宅配便）'!$P105,0,(COLUMN()-COLUMN($E105))/(COLUMNS($E105:$G105)-1)*(COLUMNS('計算（宅配便）'!$L121:$Q121))),"")</f>
        <v/>
      </c>
      <c r="L105" s="5" t="str">
        <f t="shared" ca="1" si="15"/>
        <v/>
      </c>
      <c r="M105" s="5" t="str">
        <f ca="1">IFERROR(OFFSET('計算（宅配便）'!$P105,0,(COLUMN()-COLUMN($E105))/(COLUMNS($E105:$G105)-1)*(COLUMNS('計算（宅配便）'!$L121:$Q121))),"")</f>
        <v/>
      </c>
      <c r="N105" s="5" t="str">
        <f t="shared" ca="1" si="16"/>
        <v/>
      </c>
      <c r="O105" s="5" t="str">
        <f ca="1">IFERROR(OFFSET('計算（宅配便）'!$P105,0,(COLUMN()-COLUMN($E105))/(COLUMNS($E105:$G105)-1)*(COLUMNS('計算（宅配便）'!$L121:$Q121))),"")</f>
        <v/>
      </c>
      <c r="P105" s="5" t="str">
        <f t="shared" ca="1" si="17"/>
        <v/>
      </c>
      <c r="Q105" s="5" t="str">
        <f ca="1">IFERROR(OFFSET('計算（宅配便）'!$P105,0,(COLUMN()-COLUMN($E105))/(COLUMNS($E105:$G105)-1)*(COLUMNS('計算（宅配便）'!$L121:$Q121))),"")</f>
        <v/>
      </c>
      <c r="R105" s="5" t="str">
        <f t="shared" ca="1" si="18"/>
        <v/>
      </c>
      <c r="S105" s="5" t="str">
        <f ca="1">IFERROR(OFFSET('計算（宅配便）'!$P105,0,(COLUMN()-COLUMN($E105))/(COLUMNS($E105:$G105)-1)*(COLUMNS('計算（宅配便）'!$L121:$Q121))),"")</f>
        <v/>
      </c>
      <c r="T105" s="5" t="str">
        <f t="shared" ca="1" si="19"/>
        <v/>
      </c>
      <c r="U105" s="5" t="str">
        <f ca="1">IFERROR(OFFSET('計算（宅配便）'!$P105,0,(COLUMN()-COLUMN($E105))/(COLUMNS($E105:$G105)-1)*(COLUMNS('計算（宅配便）'!$L121:$Q121))),"")</f>
        <v/>
      </c>
      <c r="V105" s="5" t="str">
        <f t="shared" ca="1" si="20"/>
        <v/>
      </c>
      <c r="W105" s="5" t="str">
        <f ca="1">IFERROR(OFFSET('計算（宅配便）'!$P105,0,(COLUMN()-COLUMN($E105))/(COLUMNS($E105:$G105)-1)*(COLUMNS('計算（宅配便）'!$L121:$Q121))),"")</f>
        <v/>
      </c>
      <c r="X105" s="5" t="str">
        <f t="shared" ca="1" si="21"/>
        <v/>
      </c>
      <c r="Y105" s="5" t="str">
        <f ca="1">IFERROR(OFFSET('計算（宅配便）'!$P105,0,(COLUMN()-COLUMN($E105))/(COLUMNS($E105:$G105)-1)*(COLUMNS('計算（宅配便）'!$L121:$Q121))),"")</f>
        <v/>
      </c>
      <c r="Z105" s="5" t="str">
        <f t="shared" ca="1" si="22"/>
        <v/>
      </c>
      <c r="AA105" s="5" t="str">
        <f ca="1">IFERROR(OFFSET('計算（宅配便）'!$P105,0,(COLUMN()-COLUMN($E105))/(COLUMNS($E105:$G105)-1)*(COLUMNS('計算（宅配便）'!$L121:$Q121))),"")</f>
        <v/>
      </c>
      <c r="AB105" s="5" t="str">
        <f t="shared" ca="1" si="23"/>
        <v/>
      </c>
    </row>
    <row r="106" spans="1:28">
      <c r="A106" s="6">
        <v>103</v>
      </c>
      <c r="B106" s="158" t="str">
        <f>IF(ISBLANK(サンプル入力!B106),"",サンプル入力!B106)</f>
        <v/>
      </c>
      <c r="C106" s="5" t="str">
        <f>IF(ISBLANK(サンプル入力!C106),"",サンプル入力!C106)</f>
        <v/>
      </c>
      <c r="D106" s="5" t="str">
        <f>IF(ISBLANK(サンプル入力!I106),"",サンプル入力!I106)</f>
        <v/>
      </c>
      <c r="E106" s="5" t="str">
        <f ca="1">IFERROR(OFFSET('計算（宅配便）'!$P106,0,(COLUMN()-COLUMN($E106))/(COLUMNS($E106:$G106)-1)*(COLUMNS('計算（宅配便）'!$L122:$Q122))),"")</f>
        <v/>
      </c>
      <c r="F106" s="5" t="str">
        <f t="shared" ca="1" si="12"/>
        <v/>
      </c>
      <c r="G106" s="5" t="str">
        <f ca="1">IFERROR(OFFSET('計算（宅配便）'!$P106,0,(COLUMN()-COLUMN($E106))/(COLUMNS($E106:$G106)-1)*(COLUMNS('計算（宅配便）'!$L122:$Q122))),"")</f>
        <v/>
      </c>
      <c r="H106" s="5" t="str">
        <f t="shared" ca="1" si="13"/>
        <v/>
      </c>
      <c r="I106" s="5" t="str">
        <f ca="1">IFERROR(OFFSET('計算（宅配便）'!$P106,0,(COLUMN()-COLUMN($E106))/(COLUMNS($E106:$G106)-1)*(COLUMNS('計算（宅配便）'!$L122:$Q122))),"")</f>
        <v/>
      </c>
      <c r="J106" s="5" t="str">
        <f t="shared" ca="1" si="14"/>
        <v/>
      </c>
      <c r="K106" s="5" t="str">
        <f ca="1">IFERROR(OFFSET('計算（宅配便）'!$P106,0,(COLUMN()-COLUMN($E106))/(COLUMNS($E106:$G106)-1)*(COLUMNS('計算（宅配便）'!$L122:$Q122))),"")</f>
        <v/>
      </c>
      <c r="L106" s="5" t="str">
        <f t="shared" ca="1" si="15"/>
        <v/>
      </c>
      <c r="M106" s="5" t="str">
        <f ca="1">IFERROR(OFFSET('計算（宅配便）'!$P106,0,(COLUMN()-COLUMN($E106))/(COLUMNS($E106:$G106)-1)*(COLUMNS('計算（宅配便）'!$L122:$Q122))),"")</f>
        <v/>
      </c>
      <c r="N106" s="5" t="str">
        <f t="shared" ca="1" si="16"/>
        <v/>
      </c>
      <c r="O106" s="5" t="str">
        <f ca="1">IFERROR(OFFSET('計算（宅配便）'!$P106,0,(COLUMN()-COLUMN($E106))/(COLUMNS($E106:$G106)-1)*(COLUMNS('計算（宅配便）'!$L122:$Q122))),"")</f>
        <v/>
      </c>
      <c r="P106" s="5" t="str">
        <f t="shared" ca="1" si="17"/>
        <v/>
      </c>
      <c r="Q106" s="5" t="str">
        <f ca="1">IFERROR(OFFSET('計算（宅配便）'!$P106,0,(COLUMN()-COLUMN($E106))/(COLUMNS($E106:$G106)-1)*(COLUMNS('計算（宅配便）'!$L122:$Q122))),"")</f>
        <v/>
      </c>
      <c r="R106" s="5" t="str">
        <f t="shared" ca="1" si="18"/>
        <v/>
      </c>
      <c r="S106" s="5" t="str">
        <f ca="1">IFERROR(OFFSET('計算（宅配便）'!$P106,0,(COLUMN()-COLUMN($E106))/(COLUMNS($E106:$G106)-1)*(COLUMNS('計算（宅配便）'!$L122:$Q122))),"")</f>
        <v/>
      </c>
      <c r="T106" s="5" t="str">
        <f t="shared" ca="1" si="19"/>
        <v/>
      </c>
      <c r="U106" s="5" t="str">
        <f ca="1">IFERROR(OFFSET('計算（宅配便）'!$P106,0,(COLUMN()-COLUMN($E106))/(COLUMNS($E106:$G106)-1)*(COLUMNS('計算（宅配便）'!$L122:$Q122))),"")</f>
        <v/>
      </c>
      <c r="V106" s="5" t="str">
        <f t="shared" ca="1" si="20"/>
        <v/>
      </c>
      <c r="W106" s="5" t="str">
        <f ca="1">IFERROR(OFFSET('計算（宅配便）'!$P106,0,(COLUMN()-COLUMN($E106))/(COLUMNS($E106:$G106)-1)*(COLUMNS('計算（宅配便）'!$L122:$Q122))),"")</f>
        <v/>
      </c>
      <c r="X106" s="5" t="str">
        <f t="shared" ca="1" si="21"/>
        <v/>
      </c>
      <c r="Y106" s="5" t="str">
        <f ca="1">IFERROR(OFFSET('計算（宅配便）'!$P106,0,(COLUMN()-COLUMN($E106))/(COLUMNS($E106:$G106)-1)*(COLUMNS('計算（宅配便）'!$L122:$Q122))),"")</f>
        <v/>
      </c>
      <c r="Z106" s="5" t="str">
        <f t="shared" ca="1" si="22"/>
        <v/>
      </c>
      <c r="AA106" s="5" t="str">
        <f ca="1">IFERROR(OFFSET('計算（宅配便）'!$P106,0,(COLUMN()-COLUMN($E106))/(COLUMNS($E106:$G106)-1)*(COLUMNS('計算（宅配便）'!$L122:$Q122))),"")</f>
        <v/>
      </c>
      <c r="AB106" s="5" t="str">
        <f t="shared" ca="1" si="23"/>
        <v/>
      </c>
    </row>
    <row r="107" spans="1:28">
      <c r="A107" s="6">
        <v>104</v>
      </c>
      <c r="B107" s="158" t="str">
        <f>IF(ISBLANK(サンプル入力!B107),"",サンプル入力!B107)</f>
        <v/>
      </c>
      <c r="C107" s="5" t="str">
        <f>IF(ISBLANK(サンプル入力!C107),"",サンプル入力!C107)</f>
        <v/>
      </c>
      <c r="D107" s="5" t="str">
        <f>IF(ISBLANK(サンプル入力!I107),"",サンプル入力!I107)</f>
        <v/>
      </c>
      <c r="E107" s="5" t="str">
        <f ca="1">IFERROR(OFFSET('計算（宅配便）'!$P107,0,(COLUMN()-COLUMN($E107))/(COLUMNS($E107:$G107)-1)*(COLUMNS('計算（宅配便）'!$L123:$Q123))),"")</f>
        <v/>
      </c>
      <c r="F107" s="5" t="str">
        <f t="shared" ca="1" si="12"/>
        <v/>
      </c>
      <c r="G107" s="5" t="str">
        <f ca="1">IFERROR(OFFSET('計算（宅配便）'!$P107,0,(COLUMN()-COLUMN($E107))/(COLUMNS($E107:$G107)-1)*(COLUMNS('計算（宅配便）'!$L123:$Q123))),"")</f>
        <v/>
      </c>
      <c r="H107" s="5" t="str">
        <f t="shared" ca="1" si="13"/>
        <v/>
      </c>
      <c r="I107" s="5" t="str">
        <f ca="1">IFERROR(OFFSET('計算（宅配便）'!$P107,0,(COLUMN()-COLUMN($E107))/(COLUMNS($E107:$G107)-1)*(COLUMNS('計算（宅配便）'!$L123:$Q123))),"")</f>
        <v/>
      </c>
      <c r="J107" s="5" t="str">
        <f t="shared" ca="1" si="14"/>
        <v/>
      </c>
      <c r="K107" s="5" t="str">
        <f ca="1">IFERROR(OFFSET('計算（宅配便）'!$P107,0,(COLUMN()-COLUMN($E107))/(COLUMNS($E107:$G107)-1)*(COLUMNS('計算（宅配便）'!$L123:$Q123))),"")</f>
        <v/>
      </c>
      <c r="L107" s="5" t="str">
        <f t="shared" ca="1" si="15"/>
        <v/>
      </c>
      <c r="M107" s="5" t="str">
        <f ca="1">IFERROR(OFFSET('計算（宅配便）'!$P107,0,(COLUMN()-COLUMN($E107))/(COLUMNS($E107:$G107)-1)*(COLUMNS('計算（宅配便）'!$L123:$Q123))),"")</f>
        <v/>
      </c>
      <c r="N107" s="5" t="str">
        <f t="shared" ca="1" si="16"/>
        <v/>
      </c>
      <c r="O107" s="5" t="str">
        <f ca="1">IFERROR(OFFSET('計算（宅配便）'!$P107,0,(COLUMN()-COLUMN($E107))/(COLUMNS($E107:$G107)-1)*(COLUMNS('計算（宅配便）'!$L123:$Q123))),"")</f>
        <v/>
      </c>
      <c r="P107" s="5" t="str">
        <f t="shared" ca="1" si="17"/>
        <v/>
      </c>
      <c r="Q107" s="5" t="str">
        <f ca="1">IFERROR(OFFSET('計算（宅配便）'!$P107,0,(COLUMN()-COLUMN($E107))/(COLUMNS($E107:$G107)-1)*(COLUMNS('計算（宅配便）'!$L123:$Q123))),"")</f>
        <v/>
      </c>
      <c r="R107" s="5" t="str">
        <f t="shared" ca="1" si="18"/>
        <v/>
      </c>
      <c r="S107" s="5" t="str">
        <f ca="1">IFERROR(OFFSET('計算（宅配便）'!$P107,0,(COLUMN()-COLUMN($E107))/(COLUMNS($E107:$G107)-1)*(COLUMNS('計算（宅配便）'!$L123:$Q123))),"")</f>
        <v/>
      </c>
      <c r="T107" s="5" t="str">
        <f t="shared" ca="1" si="19"/>
        <v/>
      </c>
      <c r="U107" s="5" t="str">
        <f ca="1">IFERROR(OFFSET('計算（宅配便）'!$P107,0,(COLUMN()-COLUMN($E107))/(COLUMNS($E107:$G107)-1)*(COLUMNS('計算（宅配便）'!$L123:$Q123))),"")</f>
        <v/>
      </c>
      <c r="V107" s="5" t="str">
        <f t="shared" ca="1" si="20"/>
        <v/>
      </c>
      <c r="W107" s="5" t="str">
        <f ca="1">IFERROR(OFFSET('計算（宅配便）'!$P107,0,(COLUMN()-COLUMN($E107))/(COLUMNS($E107:$G107)-1)*(COLUMNS('計算（宅配便）'!$L123:$Q123))),"")</f>
        <v/>
      </c>
      <c r="X107" s="5" t="str">
        <f t="shared" ca="1" si="21"/>
        <v/>
      </c>
      <c r="Y107" s="5" t="str">
        <f ca="1">IFERROR(OFFSET('計算（宅配便）'!$P107,0,(COLUMN()-COLUMN($E107))/(COLUMNS($E107:$G107)-1)*(COLUMNS('計算（宅配便）'!$L123:$Q123))),"")</f>
        <v/>
      </c>
      <c r="Z107" s="5" t="str">
        <f t="shared" ca="1" si="22"/>
        <v/>
      </c>
      <c r="AA107" s="5" t="str">
        <f ca="1">IFERROR(OFFSET('計算（宅配便）'!$P107,0,(COLUMN()-COLUMN($E107))/(COLUMNS($E107:$G107)-1)*(COLUMNS('計算（宅配便）'!$L123:$Q123))),"")</f>
        <v/>
      </c>
      <c r="AB107" s="5" t="str">
        <f t="shared" ca="1" si="23"/>
        <v/>
      </c>
    </row>
    <row r="108" spans="1:28">
      <c r="A108" s="6">
        <v>105</v>
      </c>
      <c r="B108" s="158" t="str">
        <f>IF(ISBLANK(サンプル入力!B108),"",サンプル入力!B108)</f>
        <v/>
      </c>
      <c r="C108" s="5" t="str">
        <f>IF(ISBLANK(サンプル入力!C108),"",サンプル入力!C108)</f>
        <v/>
      </c>
      <c r="D108" s="5" t="str">
        <f>IF(ISBLANK(サンプル入力!I108),"",サンプル入力!I108)</f>
        <v/>
      </c>
      <c r="E108" s="5" t="str">
        <f ca="1">IFERROR(OFFSET('計算（宅配便）'!$P108,0,(COLUMN()-COLUMN($E108))/(COLUMNS($E108:$G108)-1)*(COLUMNS('計算（宅配便）'!$L124:$Q124))),"")</f>
        <v/>
      </c>
      <c r="F108" s="5" t="str">
        <f t="shared" ca="1" si="12"/>
        <v/>
      </c>
      <c r="G108" s="5" t="str">
        <f ca="1">IFERROR(OFFSET('計算（宅配便）'!$P108,0,(COLUMN()-COLUMN($E108))/(COLUMNS($E108:$G108)-1)*(COLUMNS('計算（宅配便）'!$L124:$Q124))),"")</f>
        <v/>
      </c>
      <c r="H108" s="5" t="str">
        <f t="shared" ca="1" si="13"/>
        <v/>
      </c>
      <c r="I108" s="5" t="str">
        <f ca="1">IFERROR(OFFSET('計算（宅配便）'!$P108,0,(COLUMN()-COLUMN($E108))/(COLUMNS($E108:$G108)-1)*(COLUMNS('計算（宅配便）'!$L124:$Q124))),"")</f>
        <v/>
      </c>
      <c r="J108" s="5" t="str">
        <f t="shared" ca="1" si="14"/>
        <v/>
      </c>
      <c r="K108" s="5" t="str">
        <f ca="1">IFERROR(OFFSET('計算（宅配便）'!$P108,0,(COLUMN()-COLUMN($E108))/(COLUMNS($E108:$G108)-1)*(COLUMNS('計算（宅配便）'!$L124:$Q124))),"")</f>
        <v/>
      </c>
      <c r="L108" s="5" t="str">
        <f t="shared" ca="1" si="15"/>
        <v/>
      </c>
      <c r="M108" s="5" t="str">
        <f ca="1">IFERROR(OFFSET('計算（宅配便）'!$P108,0,(COLUMN()-COLUMN($E108))/(COLUMNS($E108:$G108)-1)*(COLUMNS('計算（宅配便）'!$L124:$Q124))),"")</f>
        <v/>
      </c>
      <c r="N108" s="5" t="str">
        <f t="shared" ca="1" si="16"/>
        <v/>
      </c>
      <c r="O108" s="5" t="str">
        <f ca="1">IFERROR(OFFSET('計算（宅配便）'!$P108,0,(COLUMN()-COLUMN($E108))/(COLUMNS($E108:$G108)-1)*(COLUMNS('計算（宅配便）'!$L124:$Q124))),"")</f>
        <v/>
      </c>
      <c r="P108" s="5" t="str">
        <f t="shared" ca="1" si="17"/>
        <v/>
      </c>
      <c r="Q108" s="5" t="str">
        <f ca="1">IFERROR(OFFSET('計算（宅配便）'!$P108,0,(COLUMN()-COLUMN($E108))/(COLUMNS($E108:$G108)-1)*(COLUMNS('計算（宅配便）'!$L124:$Q124))),"")</f>
        <v/>
      </c>
      <c r="R108" s="5" t="str">
        <f t="shared" ca="1" si="18"/>
        <v/>
      </c>
      <c r="S108" s="5" t="str">
        <f ca="1">IFERROR(OFFSET('計算（宅配便）'!$P108,0,(COLUMN()-COLUMN($E108))/(COLUMNS($E108:$G108)-1)*(COLUMNS('計算（宅配便）'!$L124:$Q124))),"")</f>
        <v/>
      </c>
      <c r="T108" s="5" t="str">
        <f t="shared" ca="1" si="19"/>
        <v/>
      </c>
      <c r="U108" s="5" t="str">
        <f ca="1">IFERROR(OFFSET('計算（宅配便）'!$P108,0,(COLUMN()-COLUMN($E108))/(COLUMNS($E108:$G108)-1)*(COLUMNS('計算（宅配便）'!$L124:$Q124))),"")</f>
        <v/>
      </c>
      <c r="V108" s="5" t="str">
        <f t="shared" ca="1" si="20"/>
        <v/>
      </c>
      <c r="W108" s="5" t="str">
        <f ca="1">IFERROR(OFFSET('計算（宅配便）'!$P108,0,(COLUMN()-COLUMN($E108))/(COLUMNS($E108:$G108)-1)*(COLUMNS('計算（宅配便）'!$L124:$Q124))),"")</f>
        <v/>
      </c>
      <c r="X108" s="5" t="str">
        <f t="shared" ca="1" si="21"/>
        <v/>
      </c>
      <c r="Y108" s="5" t="str">
        <f ca="1">IFERROR(OFFSET('計算（宅配便）'!$P108,0,(COLUMN()-COLUMN($E108))/(COLUMNS($E108:$G108)-1)*(COLUMNS('計算（宅配便）'!$L124:$Q124))),"")</f>
        <v/>
      </c>
      <c r="Z108" s="5" t="str">
        <f t="shared" ca="1" si="22"/>
        <v/>
      </c>
      <c r="AA108" s="5" t="str">
        <f ca="1">IFERROR(OFFSET('計算（宅配便）'!$P108,0,(COLUMN()-COLUMN($E108))/(COLUMNS($E108:$G108)-1)*(COLUMNS('計算（宅配便）'!$L124:$Q124))),"")</f>
        <v/>
      </c>
      <c r="AB108" s="5" t="str">
        <f t="shared" ca="1" si="23"/>
        <v/>
      </c>
    </row>
    <row r="109" spans="1:28">
      <c r="A109" s="6">
        <v>106</v>
      </c>
      <c r="B109" s="158" t="str">
        <f>IF(ISBLANK(サンプル入力!B109),"",サンプル入力!B109)</f>
        <v/>
      </c>
      <c r="C109" s="5" t="str">
        <f>IF(ISBLANK(サンプル入力!C109),"",サンプル入力!C109)</f>
        <v/>
      </c>
      <c r="D109" s="5" t="str">
        <f>IF(ISBLANK(サンプル入力!I109),"",サンプル入力!I109)</f>
        <v/>
      </c>
      <c r="E109" s="5" t="str">
        <f ca="1">IFERROR(OFFSET('計算（宅配便）'!$P109,0,(COLUMN()-COLUMN($E109))/(COLUMNS($E109:$G109)-1)*(COLUMNS('計算（宅配便）'!$L125:$Q125))),"")</f>
        <v/>
      </c>
      <c r="F109" s="5" t="str">
        <f t="shared" ca="1" si="12"/>
        <v/>
      </c>
      <c r="G109" s="5" t="str">
        <f ca="1">IFERROR(OFFSET('計算（宅配便）'!$P109,0,(COLUMN()-COLUMN($E109))/(COLUMNS($E109:$G109)-1)*(COLUMNS('計算（宅配便）'!$L125:$Q125))),"")</f>
        <v/>
      </c>
      <c r="H109" s="5" t="str">
        <f t="shared" ca="1" si="13"/>
        <v/>
      </c>
      <c r="I109" s="5" t="str">
        <f ca="1">IFERROR(OFFSET('計算（宅配便）'!$P109,0,(COLUMN()-COLUMN($E109))/(COLUMNS($E109:$G109)-1)*(COLUMNS('計算（宅配便）'!$L125:$Q125))),"")</f>
        <v/>
      </c>
      <c r="J109" s="5" t="str">
        <f t="shared" ca="1" si="14"/>
        <v/>
      </c>
      <c r="K109" s="5" t="str">
        <f ca="1">IFERROR(OFFSET('計算（宅配便）'!$P109,0,(COLUMN()-COLUMN($E109))/(COLUMNS($E109:$G109)-1)*(COLUMNS('計算（宅配便）'!$L125:$Q125))),"")</f>
        <v/>
      </c>
      <c r="L109" s="5" t="str">
        <f t="shared" ca="1" si="15"/>
        <v/>
      </c>
      <c r="M109" s="5" t="str">
        <f ca="1">IFERROR(OFFSET('計算（宅配便）'!$P109,0,(COLUMN()-COLUMN($E109))/(COLUMNS($E109:$G109)-1)*(COLUMNS('計算（宅配便）'!$L125:$Q125))),"")</f>
        <v/>
      </c>
      <c r="N109" s="5" t="str">
        <f t="shared" ca="1" si="16"/>
        <v/>
      </c>
      <c r="O109" s="5" t="str">
        <f ca="1">IFERROR(OFFSET('計算（宅配便）'!$P109,0,(COLUMN()-COLUMN($E109))/(COLUMNS($E109:$G109)-1)*(COLUMNS('計算（宅配便）'!$L125:$Q125))),"")</f>
        <v/>
      </c>
      <c r="P109" s="5" t="str">
        <f t="shared" ca="1" si="17"/>
        <v/>
      </c>
      <c r="Q109" s="5" t="str">
        <f ca="1">IFERROR(OFFSET('計算（宅配便）'!$P109,0,(COLUMN()-COLUMN($E109))/(COLUMNS($E109:$G109)-1)*(COLUMNS('計算（宅配便）'!$L125:$Q125))),"")</f>
        <v/>
      </c>
      <c r="R109" s="5" t="str">
        <f t="shared" ca="1" si="18"/>
        <v/>
      </c>
      <c r="S109" s="5" t="str">
        <f ca="1">IFERROR(OFFSET('計算（宅配便）'!$P109,0,(COLUMN()-COLUMN($E109))/(COLUMNS($E109:$G109)-1)*(COLUMNS('計算（宅配便）'!$L125:$Q125))),"")</f>
        <v/>
      </c>
      <c r="T109" s="5" t="str">
        <f t="shared" ca="1" si="19"/>
        <v/>
      </c>
      <c r="U109" s="5" t="str">
        <f ca="1">IFERROR(OFFSET('計算（宅配便）'!$P109,0,(COLUMN()-COLUMN($E109))/(COLUMNS($E109:$G109)-1)*(COLUMNS('計算（宅配便）'!$L125:$Q125))),"")</f>
        <v/>
      </c>
      <c r="V109" s="5" t="str">
        <f t="shared" ca="1" si="20"/>
        <v/>
      </c>
      <c r="W109" s="5" t="str">
        <f ca="1">IFERROR(OFFSET('計算（宅配便）'!$P109,0,(COLUMN()-COLUMN($E109))/(COLUMNS($E109:$G109)-1)*(COLUMNS('計算（宅配便）'!$L125:$Q125))),"")</f>
        <v/>
      </c>
      <c r="X109" s="5" t="str">
        <f t="shared" ca="1" si="21"/>
        <v/>
      </c>
      <c r="Y109" s="5" t="str">
        <f ca="1">IFERROR(OFFSET('計算（宅配便）'!$P109,0,(COLUMN()-COLUMN($E109))/(COLUMNS($E109:$G109)-1)*(COLUMNS('計算（宅配便）'!$L125:$Q125))),"")</f>
        <v/>
      </c>
      <c r="Z109" s="5" t="str">
        <f t="shared" ca="1" si="22"/>
        <v/>
      </c>
      <c r="AA109" s="5" t="str">
        <f ca="1">IFERROR(OFFSET('計算（宅配便）'!$P109,0,(COLUMN()-COLUMN($E109))/(COLUMNS($E109:$G109)-1)*(COLUMNS('計算（宅配便）'!$L125:$Q125))),"")</f>
        <v/>
      </c>
      <c r="AB109" s="5" t="str">
        <f t="shared" ca="1" si="23"/>
        <v/>
      </c>
    </row>
    <row r="110" spans="1:28">
      <c r="A110" s="6">
        <v>107</v>
      </c>
      <c r="B110" s="158" t="str">
        <f>IF(ISBLANK(サンプル入力!B110),"",サンプル入力!B110)</f>
        <v/>
      </c>
      <c r="C110" s="5" t="str">
        <f>IF(ISBLANK(サンプル入力!C110),"",サンプル入力!C110)</f>
        <v/>
      </c>
      <c r="D110" s="5" t="str">
        <f>IF(ISBLANK(サンプル入力!I110),"",サンプル入力!I110)</f>
        <v/>
      </c>
      <c r="E110" s="5" t="str">
        <f ca="1">IFERROR(OFFSET('計算（宅配便）'!$P110,0,(COLUMN()-COLUMN($E110))/(COLUMNS($E110:$G110)-1)*(COLUMNS('計算（宅配便）'!$L126:$Q126))),"")</f>
        <v/>
      </c>
      <c r="F110" s="5" t="str">
        <f t="shared" ca="1" si="12"/>
        <v/>
      </c>
      <c r="G110" s="5" t="str">
        <f ca="1">IFERROR(OFFSET('計算（宅配便）'!$P110,0,(COLUMN()-COLUMN($E110))/(COLUMNS($E110:$G110)-1)*(COLUMNS('計算（宅配便）'!$L126:$Q126))),"")</f>
        <v/>
      </c>
      <c r="H110" s="5" t="str">
        <f t="shared" ca="1" si="13"/>
        <v/>
      </c>
      <c r="I110" s="5" t="str">
        <f ca="1">IFERROR(OFFSET('計算（宅配便）'!$P110,0,(COLUMN()-COLUMN($E110))/(COLUMNS($E110:$G110)-1)*(COLUMNS('計算（宅配便）'!$L126:$Q126))),"")</f>
        <v/>
      </c>
      <c r="J110" s="5" t="str">
        <f t="shared" ca="1" si="14"/>
        <v/>
      </c>
      <c r="K110" s="5" t="str">
        <f ca="1">IFERROR(OFFSET('計算（宅配便）'!$P110,0,(COLUMN()-COLUMN($E110))/(COLUMNS($E110:$G110)-1)*(COLUMNS('計算（宅配便）'!$L126:$Q126))),"")</f>
        <v/>
      </c>
      <c r="L110" s="5" t="str">
        <f t="shared" ca="1" si="15"/>
        <v/>
      </c>
      <c r="M110" s="5" t="str">
        <f ca="1">IFERROR(OFFSET('計算（宅配便）'!$P110,0,(COLUMN()-COLUMN($E110))/(COLUMNS($E110:$G110)-1)*(COLUMNS('計算（宅配便）'!$L126:$Q126))),"")</f>
        <v/>
      </c>
      <c r="N110" s="5" t="str">
        <f t="shared" ca="1" si="16"/>
        <v/>
      </c>
      <c r="O110" s="5" t="str">
        <f ca="1">IFERROR(OFFSET('計算（宅配便）'!$P110,0,(COLUMN()-COLUMN($E110))/(COLUMNS($E110:$G110)-1)*(COLUMNS('計算（宅配便）'!$L126:$Q126))),"")</f>
        <v/>
      </c>
      <c r="P110" s="5" t="str">
        <f t="shared" ca="1" si="17"/>
        <v/>
      </c>
      <c r="Q110" s="5" t="str">
        <f ca="1">IFERROR(OFFSET('計算（宅配便）'!$P110,0,(COLUMN()-COLUMN($E110))/(COLUMNS($E110:$G110)-1)*(COLUMNS('計算（宅配便）'!$L126:$Q126))),"")</f>
        <v/>
      </c>
      <c r="R110" s="5" t="str">
        <f t="shared" ca="1" si="18"/>
        <v/>
      </c>
      <c r="S110" s="5" t="str">
        <f ca="1">IFERROR(OFFSET('計算（宅配便）'!$P110,0,(COLUMN()-COLUMN($E110))/(COLUMNS($E110:$G110)-1)*(COLUMNS('計算（宅配便）'!$L126:$Q126))),"")</f>
        <v/>
      </c>
      <c r="T110" s="5" t="str">
        <f t="shared" ca="1" si="19"/>
        <v/>
      </c>
      <c r="U110" s="5" t="str">
        <f ca="1">IFERROR(OFFSET('計算（宅配便）'!$P110,0,(COLUMN()-COLUMN($E110))/(COLUMNS($E110:$G110)-1)*(COLUMNS('計算（宅配便）'!$L126:$Q126))),"")</f>
        <v/>
      </c>
      <c r="V110" s="5" t="str">
        <f t="shared" ca="1" si="20"/>
        <v/>
      </c>
      <c r="W110" s="5" t="str">
        <f ca="1">IFERROR(OFFSET('計算（宅配便）'!$P110,0,(COLUMN()-COLUMN($E110))/(COLUMNS($E110:$G110)-1)*(COLUMNS('計算（宅配便）'!$L126:$Q126))),"")</f>
        <v/>
      </c>
      <c r="X110" s="5" t="str">
        <f t="shared" ca="1" si="21"/>
        <v/>
      </c>
      <c r="Y110" s="5" t="str">
        <f ca="1">IFERROR(OFFSET('計算（宅配便）'!$P110,0,(COLUMN()-COLUMN($E110))/(COLUMNS($E110:$G110)-1)*(COLUMNS('計算（宅配便）'!$L126:$Q126))),"")</f>
        <v/>
      </c>
      <c r="Z110" s="5" t="str">
        <f t="shared" ca="1" si="22"/>
        <v/>
      </c>
      <c r="AA110" s="5" t="str">
        <f ca="1">IFERROR(OFFSET('計算（宅配便）'!$P110,0,(COLUMN()-COLUMN($E110))/(COLUMNS($E110:$G110)-1)*(COLUMNS('計算（宅配便）'!$L126:$Q126))),"")</f>
        <v/>
      </c>
      <c r="AB110" s="5" t="str">
        <f t="shared" ca="1" si="23"/>
        <v/>
      </c>
    </row>
    <row r="111" spans="1:28">
      <c r="A111" s="6">
        <v>108</v>
      </c>
      <c r="B111" s="158" t="str">
        <f>IF(ISBLANK(サンプル入力!B111),"",サンプル入力!B111)</f>
        <v/>
      </c>
      <c r="C111" s="5" t="str">
        <f>IF(ISBLANK(サンプル入力!C111),"",サンプル入力!C111)</f>
        <v/>
      </c>
      <c r="D111" s="5" t="str">
        <f>IF(ISBLANK(サンプル入力!I111),"",サンプル入力!I111)</f>
        <v/>
      </c>
      <c r="E111" s="5" t="str">
        <f ca="1">IFERROR(OFFSET('計算（宅配便）'!$P111,0,(COLUMN()-COLUMN($E111))/(COLUMNS($E111:$G111)-1)*(COLUMNS('計算（宅配便）'!$L127:$Q127))),"")</f>
        <v/>
      </c>
      <c r="F111" s="5" t="str">
        <f t="shared" ca="1" si="12"/>
        <v/>
      </c>
      <c r="G111" s="5" t="str">
        <f ca="1">IFERROR(OFFSET('計算（宅配便）'!$P111,0,(COLUMN()-COLUMN($E111))/(COLUMNS($E111:$G111)-1)*(COLUMNS('計算（宅配便）'!$L127:$Q127))),"")</f>
        <v/>
      </c>
      <c r="H111" s="5" t="str">
        <f t="shared" ca="1" si="13"/>
        <v/>
      </c>
      <c r="I111" s="5" t="str">
        <f ca="1">IFERROR(OFFSET('計算（宅配便）'!$P111,0,(COLUMN()-COLUMN($E111))/(COLUMNS($E111:$G111)-1)*(COLUMNS('計算（宅配便）'!$L127:$Q127))),"")</f>
        <v/>
      </c>
      <c r="J111" s="5" t="str">
        <f t="shared" ca="1" si="14"/>
        <v/>
      </c>
      <c r="K111" s="5" t="str">
        <f ca="1">IFERROR(OFFSET('計算（宅配便）'!$P111,0,(COLUMN()-COLUMN($E111))/(COLUMNS($E111:$G111)-1)*(COLUMNS('計算（宅配便）'!$L127:$Q127))),"")</f>
        <v/>
      </c>
      <c r="L111" s="5" t="str">
        <f t="shared" ca="1" si="15"/>
        <v/>
      </c>
      <c r="M111" s="5" t="str">
        <f ca="1">IFERROR(OFFSET('計算（宅配便）'!$P111,0,(COLUMN()-COLUMN($E111))/(COLUMNS($E111:$G111)-1)*(COLUMNS('計算（宅配便）'!$L127:$Q127))),"")</f>
        <v/>
      </c>
      <c r="N111" s="5" t="str">
        <f t="shared" ca="1" si="16"/>
        <v/>
      </c>
      <c r="O111" s="5" t="str">
        <f ca="1">IFERROR(OFFSET('計算（宅配便）'!$P111,0,(COLUMN()-COLUMN($E111))/(COLUMNS($E111:$G111)-1)*(COLUMNS('計算（宅配便）'!$L127:$Q127))),"")</f>
        <v/>
      </c>
      <c r="P111" s="5" t="str">
        <f t="shared" ca="1" si="17"/>
        <v/>
      </c>
      <c r="Q111" s="5" t="str">
        <f ca="1">IFERROR(OFFSET('計算（宅配便）'!$P111,0,(COLUMN()-COLUMN($E111))/(COLUMNS($E111:$G111)-1)*(COLUMNS('計算（宅配便）'!$L127:$Q127))),"")</f>
        <v/>
      </c>
      <c r="R111" s="5" t="str">
        <f t="shared" ca="1" si="18"/>
        <v/>
      </c>
      <c r="S111" s="5" t="str">
        <f ca="1">IFERROR(OFFSET('計算（宅配便）'!$P111,0,(COLUMN()-COLUMN($E111))/(COLUMNS($E111:$G111)-1)*(COLUMNS('計算（宅配便）'!$L127:$Q127))),"")</f>
        <v/>
      </c>
      <c r="T111" s="5" t="str">
        <f t="shared" ca="1" si="19"/>
        <v/>
      </c>
      <c r="U111" s="5" t="str">
        <f ca="1">IFERROR(OFFSET('計算（宅配便）'!$P111,0,(COLUMN()-COLUMN($E111))/(COLUMNS($E111:$G111)-1)*(COLUMNS('計算（宅配便）'!$L127:$Q127))),"")</f>
        <v/>
      </c>
      <c r="V111" s="5" t="str">
        <f t="shared" ca="1" si="20"/>
        <v/>
      </c>
      <c r="W111" s="5" t="str">
        <f ca="1">IFERROR(OFFSET('計算（宅配便）'!$P111,0,(COLUMN()-COLUMN($E111))/(COLUMNS($E111:$G111)-1)*(COLUMNS('計算（宅配便）'!$L127:$Q127))),"")</f>
        <v/>
      </c>
      <c r="X111" s="5" t="str">
        <f t="shared" ca="1" si="21"/>
        <v/>
      </c>
      <c r="Y111" s="5" t="str">
        <f ca="1">IFERROR(OFFSET('計算（宅配便）'!$P111,0,(COLUMN()-COLUMN($E111))/(COLUMNS($E111:$G111)-1)*(COLUMNS('計算（宅配便）'!$L127:$Q127))),"")</f>
        <v/>
      </c>
      <c r="Z111" s="5" t="str">
        <f t="shared" ca="1" si="22"/>
        <v/>
      </c>
      <c r="AA111" s="5" t="str">
        <f ca="1">IFERROR(OFFSET('計算（宅配便）'!$P111,0,(COLUMN()-COLUMN($E111))/(COLUMNS($E111:$G111)-1)*(COLUMNS('計算（宅配便）'!$L127:$Q127))),"")</f>
        <v/>
      </c>
      <c r="AB111" s="5" t="str">
        <f t="shared" ca="1" si="23"/>
        <v/>
      </c>
    </row>
    <row r="112" spans="1:28">
      <c r="A112" s="6">
        <v>109</v>
      </c>
      <c r="B112" s="158" t="str">
        <f>IF(ISBLANK(サンプル入力!B112),"",サンプル入力!B112)</f>
        <v/>
      </c>
      <c r="C112" s="5" t="str">
        <f>IF(ISBLANK(サンプル入力!C112),"",サンプル入力!C112)</f>
        <v/>
      </c>
      <c r="D112" s="5" t="str">
        <f>IF(ISBLANK(サンプル入力!I112),"",サンプル入力!I112)</f>
        <v/>
      </c>
      <c r="E112" s="5" t="str">
        <f ca="1">IFERROR(OFFSET('計算（宅配便）'!$P112,0,(COLUMN()-COLUMN($E112))/(COLUMNS($E112:$G112)-1)*(COLUMNS('計算（宅配便）'!$L128:$Q128))),"")</f>
        <v/>
      </c>
      <c r="F112" s="5" t="str">
        <f t="shared" ca="1" si="12"/>
        <v/>
      </c>
      <c r="G112" s="5" t="str">
        <f ca="1">IFERROR(OFFSET('計算（宅配便）'!$P112,0,(COLUMN()-COLUMN($E112))/(COLUMNS($E112:$G112)-1)*(COLUMNS('計算（宅配便）'!$L128:$Q128))),"")</f>
        <v/>
      </c>
      <c r="H112" s="5" t="str">
        <f t="shared" ca="1" si="13"/>
        <v/>
      </c>
      <c r="I112" s="5" t="str">
        <f ca="1">IFERROR(OFFSET('計算（宅配便）'!$P112,0,(COLUMN()-COLUMN($E112))/(COLUMNS($E112:$G112)-1)*(COLUMNS('計算（宅配便）'!$L128:$Q128))),"")</f>
        <v/>
      </c>
      <c r="J112" s="5" t="str">
        <f t="shared" ca="1" si="14"/>
        <v/>
      </c>
      <c r="K112" s="5" t="str">
        <f ca="1">IFERROR(OFFSET('計算（宅配便）'!$P112,0,(COLUMN()-COLUMN($E112))/(COLUMNS($E112:$G112)-1)*(COLUMNS('計算（宅配便）'!$L128:$Q128))),"")</f>
        <v/>
      </c>
      <c r="L112" s="5" t="str">
        <f t="shared" ca="1" si="15"/>
        <v/>
      </c>
      <c r="M112" s="5" t="str">
        <f ca="1">IFERROR(OFFSET('計算（宅配便）'!$P112,0,(COLUMN()-COLUMN($E112))/(COLUMNS($E112:$G112)-1)*(COLUMNS('計算（宅配便）'!$L128:$Q128))),"")</f>
        <v/>
      </c>
      <c r="N112" s="5" t="str">
        <f t="shared" ca="1" si="16"/>
        <v/>
      </c>
      <c r="O112" s="5" t="str">
        <f ca="1">IFERROR(OFFSET('計算（宅配便）'!$P112,0,(COLUMN()-COLUMN($E112))/(COLUMNS($E112:$G112)-1)*(COLUMNS('計算（宅配便）'!$L128:$Q128))),"")</f>
        <v/>
      </c>
      <c r="P112" s="5" t="str">
        <f t="shared" ca="1" si="17"/>
        <v/>
      </c>
      <c r="Q112" s="5" t="str">
        <f ca="1">IFERROR(OFFSET('計算（宅配便）'!$P112,0,(COLUMN()-COLUMN($E112))/(COLUMNS($E112:$G112)-1)*(COLUMNS('計算（宅配便）'!$L128:$Q128))),"")</f>
        <v/>
      </c>
      <c r="R112" s="5" t="str">
        <f t="shared" ca="1" si="18"/>
        <v/>
      </c>
      <c r="S112" s="5" t="str">
        <f ca="1">IFERROR(OFFSET('計算（宅配便）'!$P112,0,(COLUMN()-COLUMN($E112))/(COLUMNS($E112:$G112)-1)*(COLUMNS('計算（宅配便）'!$L128:$Q128))),"")</f>
        <v/>
      </c>
      <c r="T112" s="5" t="str">
        <f t="shared" ca="1" si="19"/>
        <v/>
      </c>
      <c r="U112" s="5" t="str">
        <f ca="1">IFERROR(OFFSET('計算（宅配便）'!$P112,0,(COLUMN()-COLUMN($E112))/(COLUMNS($E112:$G112)-1)*(COLUMNS('計算（宅配便）'!$L128:$Q128))),"")</f>
        <v/>
      </c>
      <c r="V112" s="5" t="str">
        <f t="shared" ca="1" si="20"/>
        <v/>
      </c>
      <c r="W112" s="5" t="str">
        <f ca="1">IFERROR(OFFSET('計算（宅配便）'!$P112,0,(COLUMN()-COLUMN($E112))/(COLUMNS($E112:$G112)-1)*(COLUMNS('計算（宅配便）'!$L128:$Q128))),"")</f>
        <v/>
      </c>
      <c r="X112" s="5" t="str">
        <f t="shared" ca="1" si="21"/>
        <v/>
      </c>
      <c r="Y112" s="5" t="str">
        <f ca="1">IFERROR(OFFSET('計算（宅配便）'!$P112,0,(COLUMN()-COLUMN($E112))/(COLUMNS($E112:$G112)-1)*(COLUMNS('計算（宅配便）'!$L128:$Q128))),"")</f>
        <v/>
      </c>
      <c r="Z112" s="5" t="str">
        <f t="shared" ca="1" si="22"/>
        <v/>
      </c>
      <c r="AA112" s="5" t="str">
        <f ca="1">IFERROR(OFFSET('計算（宅配便）'!$P112,0,(COLUMN()-COLUMN($E112))/(COLUMNS($E112:$G112)-1)*(COLUMNS('計算（宅配便）'!$L128:$Q128))),"")</f>
        <v/>
      </c>
      <c r="AB112" s="5" t="str">
        <f t="shared" ca="1" si="23"/>
        <v/>
      </c>
    </row>
    <row r="113" spans="1:28">
      <c r="A113" s="6">
        <v>110</v>
      </c>
      <c r="B113" s="158" t="str">
        <f>IF(ISBLANK(サンプル入力!B113),"",サンプル入力!B113)</f>
        <v/>
      </c>
      <c r="C113" s="5" t="str">
        <f>IF(ISBLANK(サンプル入力!C113),"",サンプル入力!C113)</f>
        <v/>
      </c>
      <c r="D113" s="5" t="str">
        <f>IF(ISBLANK(サンプル入力!I113),"",サンプル入力!I113)</f>
        <v/>
      </c>
      <c r="E113" s="5" t="str">
        <f ca="1">IFERROR(OFFSET('計算（宅配便）'!$P113,0,(COLUMN()-COLUMN($E113))/(COLUMNS($E113:$G113)-1)*(COLUMNS('計算（宅配便）'!$L129:$Q129))),"")</f>
        <v/>
      </c>
      <c r="F113" s="5" t="str">
        <f t="shared" ca="1" si="12"/>
        <v/>
      </c>
      <c r="G113" s="5" t="str">
        <f ca="1">IFERROR(OFFSET('計算（宅配便）'!$P113,0,(COLUMN()-COLUMN($E113))/(COLUMNS($E113:$G113)-1)*(COLUMNS('計算（宅配便）'!$L129:$Q129))),"")</f>
        <v/>
      </c>
      <c r="H113" s="5" t="str">
        <f t="shared" ca="1" si="13"/>
        <v/>
      </c>
      <c r="I113" s="5" t="str">
        <f ca="1">IFERROR(OFFSET('計算（宅配便）'!$P113,0,(COLUMN()-COLUMN($E113))/(COLUMNS($E113:$G113)-1)*(COLUMNS('計算（宅配便）'!$L129:$Q129))),"")</f>
        <v/>
      </c>
      <c r="J113" s="5" t="str">
        <f t="shared" ca="1" si="14"/>
        <v/>
      </c>
      <c r="K113" s="5" t="str">
        <f ca="1">IFERROR(OFFSET('計算（宅配便）'!$P113,0,(COLUMN()-COLUMN($E113))/(COLUMNS($E113:$G113)-1)*(COLUMNS('計算（宅配便）'!$L129:$Q129))),"")</f>
        <v/>
      </c>
      <c r="L113" s="5" t="str">
        <f t="shared" ca="1" si="15"/>
        <v/>
      </c>
      <c r="M113" s="5" t="str">
        <f ca="1">IFERROR(OFFSET('計算（宅配便）'!$P113,0,(COLUMN()-COLUMN($E113))/(COLUMNS($E113:$G113)-1)*(COLUMNS('計算（宅配便）'!$L129:$Q129))),"")</f>
        <v/>
      </c>
      <c r="N113" s="5" t="str">
        <f t="shared" ca="1" si="16"/>
        <v/>
      </c>
      <c r="O113" s="5" t="str">
        <f ca="1">IFERROR(OFFSET('計算（宅配便）'!$P113,0,(COLUMN()-COLUMN($E113))/(COLUMNS($E113:$G113)-1)*(COLUMNS('計算（宅配便）'!$L129:$Q129))),"")</f>
        <v/>
      </c>
      <c r="P113" s="5" t="str">
        <f t="shared" ca="1" si="17"/>
        <v/>
      </c>
      <c r="Q113" s="5" t="str">
        <f ca="1">IFERROR(OFFSET('計算（宅配便）'!$P113,0,(COLUMN()-COLUMN($E113))/(COLUMNS($E113:$G113)-1)*(COLUMNS('計算（宅配便）'!$L129:$Q129))),"")</f>
        <v/>
      </c>
      <c r="R113" s="5" t="str">
        <f t="shared" ca="1" si="18"/>
        <v/>
      </c>
      <c r="S113" s="5" t="str">
        <f ca="1">IFERROR(OFFSET('計算（宅配便）'!$P113,0,(COLUMN()-COLUMN($E113))/(COLUMNS($E113:$G113)-1)*(COLUMNS('計算（宅配便）'!$L129:$Q129))),"")</f>
        <v/>
      </c>
      <c r="T113" s="5" t="str">
        <f t="shared" ca="1" si="19"/>
        <v/>
      </c>
      <c r="U113" s="5" t="str">
        <f ca="1">IFERROR(OFFSET('計算（宅配便）'!$P113,0,(COLUMN()-COLUMN($E113))/(COLUMNS($E113:$G113)-1)*(COLUMNS('計算（宅配便）'!$L129:$Q129))),"")</f>
        <v/>
      </c>
      <c r="V113" s="5" t="str">
        <f t="shared" ca="1" si="20"/>
        <v/>
      </c>
      <c r="W113" s="5" t="str">
        <f ca="1">IFERROR(OFFSET('計算（宅配便）'!$P113,0,(COLUMN()-COLUMN($E113))/(COLUMNS($E113:$G113)-1)*(COLUMNS('計算（宅配便）'!$L129:$Q129))),"")</f>
        <v/>
      </c>
      <c r="X113" s="5" t="str">
        <f t="shared" ca="1" si="21"/>
        <v/>
      </c>
      <c r="Y113" s="5" t="str">
        <f ca="1">IFERROR(OFFSET('計算（宅配便）'!$P113,0,(COLUMN()-COLUMN($E113))/(COLUMNS($E113:$G113)-1)*(COLUMNS('計算（宅配便）'!$L129:$Q129))),"")</f>
        <v/>
      </c>
      <c r="Z113" s="5" t="str">
        <f t="shared" ca="1" si="22"/>
        <v/>
      </c>
      <c r="AA113" s="5" t="str">
        <f ca="1">IFERROR(OFFSET('計算（宅配便）'!$P113,0,(COLUMN()-COLUMN($E113))/(COLUMNS($E113:$G113)-1)*(COLUMNS('計算（宅配便）'!$L129:$Q129))),"")</f>
        <v/>
      </c>
      <c r="AB113" s="5" t="str">
        <f t="shared" ca="1" si="23"/>
        <v/>
      </c>
    </row>
    <row r="114" spans="1:28">
      <c r="A114" s="6">
        <v>111</v>
      </c>
      <c r="B114" s="158" t="str">
        <f>IF(ISBLANK(サンプル入力!B114),"",サンプル入力!B114)</f>
        <v/>
      </c>
      <c r="C114" s="5" t="str">
        <f>IF(ISBLANK(サンプル入力!C114),"",サンプル入力!C114)</f>
        <v/>
      </c>
      <c r="D114" s="5" t="str">
        <f>IF(ISBLANK(サンプル入力!I114),"",サンプル入力!I114)</f>
        <v/>
      </c>
      <c r="E114" s="5" t="str">
        <f ca="1">IFERROR(OFFSET('計算（宅配便）'!$P114,0,(COLUMN()-COLUMN($E114))/(COLUMNS($E114:$G114)-1)*(COLUMNS('計算（宅配便）'!$L130:$Q130))),"")</f>
        <v/>
      </c>
      <c r="F114" s="5" t="str">
        <f t="shared" ca="1" si="12"/>
        <v/>
      </c>
      <c r="G114" s="5" t="str">
        <f ca="1">IFERROR(OFFSET('計算（宅配便）'!$P114,0,(COLUMN()-COLUMN($E114))/(COLUMNS($E114:$G114)-1)*(COLUMNS('計算（宅配便）'!$L130:$Q130))),"")</f>
        <v/>
      </c>
      <c r="H114" s="5" t="str">
        <f t="shared" ca="1" si="13"/>
        <v/>
      </c>
      <c r="I114" s="5" t="str">
        <f ca="1">IFERROR(OFFSET('計算（宅配便）'!$P114,0,(COLUMN()-COLUMN($E114))/(COLUMNS($E114:$G114)-1)*(COLUMNS('計算（宅配便）'!$L130:$Q130))),"")</f>
        <v/>
      </c>
      <c r="J114" s="5" t="str">
        <f t="shared" ca="1" si="14"/>
        <v/>
      </c>
      <c r="K114" s="5" t="str">
        <f ca="1">IFERROR(OFFSET('計算（宅配便）'!$P114,0,(COLUMN()-COLUMN($E114))/(COLUMNS($E114:$G114)-1)*(COLUMNS('計算（宅配便）'!$L130:$Q130))),"")</f>
        <v/>
      </c>
      <c r="L114" s="5" t="str">
        <f t="shared" ca="1" si="15"/>
        <v/>
      </c>
      <c r="M114" s="5" t="str">
        <f ca="1">IFERROR(OFFSET('計算（宅配便）'!$P114,0,(COLUMN()-COLUMN($E114))/(COLUMNS($E114:$G114)-1)*(COLUMNS('計算（宅配便）'!$L130:$Q130))),"")</f>
        <v/>
      </c>
      <c r="N114" s="5" t="str">
        <f t="shared" ca="1" si="16"/>
        <v/>
      </c>
      <c r="O114" s="5" t="str">
        <f ca="1">IFERROR(OFFSET('計算（宅配便）'!$P114,0,(COLUMN()-COLUMN($E114))/(COLUMNS($E114:$G114)-1)*(COLUMNS('計算（宅配便）'!$L130:$Q130))),"")</f>
        <v/>
      </c>
      <c r="P114" s="5" t="str">
        <f t="shared" ca="1" si="17"/>
        <v/>
      </c>
      <c r="Q114" s="5" t="str">
        <f ca="1">IFERROR(OFFSET('計算（宅配便）'!$P114,0,(COLUMN()-COLUMN($E114))/(COLUMNS($E114:$G114)-1)*(COLUMNS('計算（宅配便）'!$L130:$Q130))),"")</f>
        <v/>
      </c>
      <c r="R114" s="5" t="str">
        <f t="shared" ca="1" si="18"/>
        <v/>
      </c>
      <c r="S114" s="5" t="str">
        <f ca="1">IFERROR(OFFSET('計算（宅配便）'!$P114,0,(COLUMN()-COLUMN($E114))/(COLUMNS($E114:$G114)-1)*(COLUMNS('計算（宅配便）'!$L130:$Q130))),"")</f>
        <v/>
      </c>
      <c r="T114" s="5" t="str">
        <f t="shared" ca="1" si="19"/>
        <v/>
      </c>
      <c r="U114" s="5" t="str">
        <f ca="1">IFERROR(OFFSET('計算（宅配便）'!$P114,0,(COLUMN()-COLUMN($E114))/(COLUMNS($E114:$G114)-1)*(COLUMNS('計算（宅配便）'!$L130:$Q130))),"")</f>
        <v/>
      </c>
      <c r="V114" s="5" t="str">
        <f t="shared" ca="1" si="20"/>
        <v/>
      </c>
      <c r="W114" s="5" t="str">
        <f ca="1">IFERROR(OFFSET('計算（宅配便）'!$P114,0,(COLUMN()-COLUMN($E114))/(COLUMNS($E114:$G114)-1)*(COLUMNS('計算（宅配便）'!$L130:$Q130))),"")</f>
        <v/>
      </c>
      <c r="X114" s="5" t="str">
        <f t="shared" ca="1" si="21"/>
        <v/>
      </c>
      <c r="Y114" s="5" t="str">
        <f ca="1">IFERROR(OFFSET('計算（宅配便）'!$P114,0,(COLUMN()-COLUMN($E114))/(COLUMNS($E114:$G114)-1)*(COLUMNS('計算（宅配便）'!$L130:$Q130))),"")</f>
        <v/>
      </c>
      <c r="Z114" s="5" t="str">
        <f t="shared" ca="1" si="22"/>
        <v/>
      </c>
      <c r="AA114" s="5" t="str">
        <f ca="1">IFERROR(OFFSET('計算（宅配便）'!$P114,0,(COLUMN()-COLUMN($E114))/(COLUMNS($E114:$G114)-1)*(COLUMNS('計算（宅配便）'!$L130:$Q130))),"")</f>
        <v/>
      </c>
      <c r="AB114" s="5" t="str">
        <f t="shared" ca="1" si="23"/>
        <v/>
      </c>
    </row>
    <row r="115" spans="1:28">
      <c r="A115" s="6">
        <v>112</v>
      </c>
      <c r="B115" s="158" t="str">
        <f>IF(ISBLANK(サンプル入力!B115),"",サンプル入力!B115)</f>
        <v/>
      </c>
      <c r="C115" s="5" t="str">
        <f>IF(ISBLANK(サンプル入力!C115),"",サンプル入力!C115)</f>
        <v/>
      </c>
      <c r="D115" s="5" t="str">
        <f>IF(ISBLANK(サンプル入力!I115),"",サンプル入力!I115)</f>
        <v/>
      </c>
      <c r="E115" s="5" t="str">
        <f ca="1">IFERROR(OFFSET('計算（宅配便）'!$P115,0,(COLUMN()-COLUMN($E115))/(COLUMNS($E115:$G115)-1)*(COLUMNS('計算（宅配便）'!$L131:$Q131))),"")</f>
        <v/>
      </c>
      <c r="F115" s="5" t="str">
        <f t="shared" ca="1" si="12"/>
        <v/>
      </c>
      <c r="G115" s="5" t="str">
        <f ca="1">IFERROR(OFFSET('計算（宅配便）'!$P115,0,(COLUMN()-COLUMN($E115))/(COLUMNS($E115:$G115)-1)*(COLUMNS('計算（宅配便）'!$L131:$Q131))),"")</f>
        <v/>
      </c>
      <c r="H115" s="5" t="str">
        <f t="shared" ca="1" si="13"/>
        <v/>
      </c>
      <c r="I115" s="5" t="str">
        <f ca="1">IFERROR(OFFSET('計算（宅配便）'!$P115,0,(COLUMN()-COLUMN($E115))/(COLUMNS($E115:$G115)-1)*(COLUMNS('計算（宅配便）'!$L131:$Q131))),"")</f>
        <v/>
      </c>
      <c r="J115" s="5" t="str">
        <f t="shared" ca="1" si="14"/>
        <v/>
      </c>
      <c r="K115" s="5" t="str">
        <f ca="1">IFERROR(OFFSET('計算（宅配便）'!$P115,0,(COLUMN()-COLUMN($E115))/(COLUMNS($E115:$G115)-1)*(COLUMNS('計算（宅配便）'!$L131:$Q131))),"")</f>
        <v/>
      </c>
      <c r="L115" s="5" t="str">
        <f t="shared" ca="1" si="15"/>
        <v/>
      </c>
      <c r="M115" s="5" t="str">
        <f ca="1">IFERROR(OFFSET('計算（宅配便）'!$P115,0,(COLUMN()-COLUMN($E115))/(COLUMNS($E115:$G115)-1)*(COLUMNS('計算（宅配便）'!$L131:$Q131))),"")</f>
        <v/>
      </c>
      <c r="N115" s="5" t="str">
        <f t="shared" ca="1" si="16"/>
        <v/>
      </c>
      <c r="O115" s="5" t="str">
        <f ca="1">IFERROR(OFFSET('計算（宅配便）'!$P115,0,(COLUMN()-COLUMN($E115))/(COLUMNS($E115:$G115)-1)*(COLUMNS('計算（宅配便）'!$L131:$Q131))),"")</f>
        <v/>
      </c>
      <c r="P115" s="5" t="str">
        <f t="shared" ca="1" si="17"/>
        <v/>
      </c>
      <c r="Q115" s="5" t="str">
        <f ca="1">IFERROR(OFFSET('計算（宅配便）'!$P115,0,(COLUMN()-COLUMN($E115))/(COLUMNS($E115:$G115)-1)*(COLUMNS('計算（宅配便）'!$L131:$Q131))),"")</f>
        <v/>
      </c>
      <c r="R115" s="5" t="str">
        <f t="shared" ca="1" si="18"/>
        <v/>
      </c>
      <c r="S115" s="5" t="str">
        <f ca="1">IFERROR(OFFSET('計算（宅配便）'!$P115,0,(COLUMN()-COLUMN($E115))/(COLUMNS($E115:$G115)-1)*(COLUMNS('計算（宅配便）'!$L131:$Q131))),"")</f>
        <v/>
      </c>
      <c r="T115" s="5" t="str">
        <f t="shared" ca="1" si="19"/>
        <v/>
      </c>
      <c r="U115" s="5" t="str">
        <f ca="1">IFERROR(OFFSET('計算（宅配便）'!$P115,0,(COLUMN()-COLUMN($E115))/(COLUMNS($E115:$G115)-1)*(COLUMNS('計算（宅配便）'!$L131:$Q131))),"")</f>
        <v/>
      </c>
      <c r="V115" s="5" t="str">
        <f t="shared" ca="1" si="20"/>
        <v/>
      </c>
      <c r="W115" s="5" t="str">
        <f ca="1">IFERROR(OFFSET('計算（宅配便）'!$P115,0,(COLUMN()-COLUMN($E115))/(COLUMNS($E115:$G115)-1)*(COLUMNS('計算（宅配便）'!$L131:$Q131))),"")</f>
        <v/>
      </c>
      <c r="X115" s="5" t="str">
        <f t="shared" ca="1" si="21"/>
        <v/>
      </c>
      <c r="Y115" s="5" t="str">
        <f ca="1">IFERROR(OFFSET('計算（宅配便）'!$P115,0,(COLUMN()-COLUMN($E115))/(COLUMNS($E115:$G115)-1)*(COLUMNS('計算（宅配便）'!$L131:$Q131))),"")</f>
        <v/>
      </c>
      <c r="Z115" s="5" t="str">
        <f t="shared" ca="1" si="22"/>
        <v/>
      </c>
      <c r="AA115" s="5" t="str">
        <f ca="1">IFERROR(OFFSET('計算（宅配便）'!$P115,0,(COLUMN()-COLUMN($E115))/(COLUMNS($E115:$G115)-1)*(COLUMNS('計算（宅配便）'!$L131:$Q131))),"")</f>
        <v/>
      </c>
      <c r="AB115" s="5" t="str">
        <f t="shared" ca="1" si="23"/>
        <v/>
      </c>
    </row>
    <row r="116" spans="1:28">
      <c r="A116" s="6">
        <v>113</v>
      </c>
      <c r="B116" s="158" t="str">
        <f>IF(ISBLANK(サンプル入力!B116),"",サンプル入力!B116)</f>
        <v/>
      </c>
      <c r="C116" s="5" t="str">
        <f>IF(ISBLANK(サンプル入力!C116),"",サンプル入力!C116)</f>
        <v/>
      </c>
      <c r="D116" s="5" t="str">
        <f>IF(ISBLANK(サンプル入力!I116),"",サンプル入力!I116)</f>
        <v/>
      </c>
      <c r="E116" s="5" t="str">
        <f ca="1">IFERROR(OFFSET('計算（宅配便）'!$P116,0,(COLUMN()-COLUMN($E116))/(COLUMNS($E116:$G116)-1)*(COLUMNS('計算（宅配便）'!$L132:$Q132))),"")</f>
        <v/>
      </c>
      <c r="F116" s="5" t="str">
        <f t="shared" ca="1" si="12"/>
        <v/>
      </c>
      <c r="G116" s="5" t="str">
        <f ca="1">IFERROR(OFFSET('計算（宅配便）'!$P116,0,(COLUMN()-COLUMN($E116))/(COLUMNS($E116:$G116)-1)*(COLUMNS('計算（宅配便）'!$L132:$Q132))),"")</f>
        <v/>
      </c>
      <c r="H116" s="5" t="str">
        <f t="shared" ca="1" si="13"/>
        <v/>
      </c>
      <c r="I116" s="5" t="str">
        <f ca="1">IFERROR(OFFSET('計算（宅配便）'!$P116,0,(COLUMN()-COLUMN($E116))/(COLUMNS($E116:$G116)-1)*(COLUMNS('計算（宅配便）'!$L132:$Q132))),"")</f>
        <v/>
      </c>
      <c r="J116" s="5" t="str">
        <f t="shared" ca="1" si="14"/>
        <v/>
      </c>
      <c r="K116" s="5" t="str">
        <f ca="1">IFERROR(OFFSET('計算（宅配便）'!$P116,0,(COLUMN()-COLUMN($E116))/(COLUMNS($E116:$G116)-1)*(COLUMNS('計算（宅配便）'!$L132:$Q132))),"")</f>
        <v/>
      </c>
      <c r="L116" s="5" t="str">
        <f t="shared" ca="1" si="15"/>
        <v/>
      </c>
      <c r="M116" s="5" t="str">
        <f ca="1">IFERROR(OFFSET('計算（宅配便）'!$P116,0,(COLUMN()-COLUMN($E116))/(COLUMNS($E116:$G116)-1)*(COLUMNS('計算（宅配便）'!$L132:$Q132))),"")</f>
        <v/>
      </c>
      <c r="N116" s="5" t="str">
        <f t="shared" ca="1" si="16"/>
        <v/>
      </c>
      <c r="O116" s="5" t="str">
        <f ca="1">IFERROR(OFFSET('計算（宅配便）'!$P116,0,(COLUMN()-COLUMN($E116))/(COLUMNS($E116:$G116)-1)*(COLUMNS('計算（宅配便）'!$L132:$Q132))),"")</f>
        <v/>
      </c>
      <c r="P116" s="5" t="str">
        <f t="shared" ca="1" si="17"/>
        <v/>
      </c>
      <c r="Q116" s="5" t="str">
        <f ca="1">IFERROR(OFFSET('計算（宅配便）'!$P116,0,(COLUMN()-COLUMN($E116))/(COLUMNS($E116:$G116)-1)*(COLUMNS('計算（宅配便）'!$L132:$Q132))),"")</f>
        <v/>
      </c>
      <c r="R116" s="5" t="str">
        <f t="shared" ca="1" si="18"/>
        <v/>
      </c>
      <c r="S116" s="5" t="str">
        <f ca="1">IFERROR(OFFSET('計算（宅配便）'!$P116,0,(COLUMN()-COLUMN($E116))/(COLUMNS($E116:$G116)-1)*(COLUMNS('計算（宅配便）'!$L132:$Q132))),"")</f>
        <v/>
      </c>
      <c r="T116" s="5" t="str">
        <f t="shared" ca="1" si="19"/>
        <v/>
      </c>
      <c r="U116" s="5" t="str">
        <f ca="1">IFERROR(OFFSET('計算（宅配便）'!$P116,0,(COLUMN()-COLUMN($E116))/(COLUMNS($E116:$G116)-1)*(COLUMNS('計算（宅配便）'!$L132:$Q132))),"")</f>
        <v/>
      </c>
      <c r="V116" s="5" t="str">
        <f t="shared" ca="1" si="20"/>
        <v/>
      </c>
      <c r="W116" s="5" t="str">
        <f ca="1">IFERROR(OFFSET('計算（宅配便）'!$P116,0,(COLUMN()-COLUMN($E116))/(COLUMNS($E116:$G116)-1)*(COLUMNS('計算（宅配便）'!$L132:$Q132))),"")</f>
        <v/>
      </c>
      <c r="X116" s="5" t="str">
        <f t="shared" ca="1" si="21"/>
        <v/>
      </c>
      <c r="Y116" s="5" t="str">
        <f ca="1">IFERROR(OFFSET('計算（宅配便）'!$P116,0,(COLUMN()-COLUMN($E116))/(COLUMNS($E116:$G116)-1)*(COLUMNS('計算（宅配便）'!$L132:$Q132))),"")</f>
        <v/>
      </c>
      <c r="Z116" s="5" t="str">
        <f t="shared" ca="1" si="22"/>
        <v/>
      </c>
      <c r="AA116" s="5" t="str">
        <f ca="1">IFERROR(OFFSET('計算（宅配便）'!$P116,0,(COLUMN()-COLUMN($E116))/(COLUMNS($E116:$G116)-1)*(COLUMNS('計算（宅配便）'!$L132:$Q132))),"")</f>
        <v/>
      </c>
      <c r="AB116" s="5" t="str">
        <f t="shared" ca="1" si="23"/>
        <v/>
      </c>
    </row>
    <row r="117" spans="1:28">
      <c r="A117" s="6">
        <v>114</v>
      </c>
      <c r="B117" s="158" t="str">
        <f>IF(ISBLANK(サンプル入力!B117),"",サンプル入力!B117)</f>
        <v/>
      </c>
      <c r="C117" s="5" t="str">
        <f>IF(ISBLANK(サンプル入力!C117),"",サンプル入力!C117)</f>
        <v/>
      </c>
      <c r="D117" s="5" t="str">
        <f>IF(ISBLANK(サンプル入力!I117),"",サンプル入力!I117)</f>
        <v/>
      </c>
      <c r="E117" s="5" t="str">
        <f ca="1">IFERROR(OFFSET('計算（宅配便）'!$P117,0,(COLUMN()-COLUMN($E117))/(COLUMNS($E117:$G117)-1)*(COLUMNS('計算（宅配便）'!$L133:$Q133))),"")</f>
        <v/>
      </c>
      <c r="F117" s="5" t="str">
        <f t="shared" ca="1" si="12"/>
        <v/>
      </c>
      <c r="G117" s="5" t="str">
        <f ca="1">IFERROR(OFFSET('計算（宅配便）'!$P117,0,(COLUMN()-COLUMN($E117))/(COLUMNS($E117:$G117)-1)*(COLUMNS('計算（宅配便）'!$L133:$Q133))),"")</f>
        <v/>
      </c>
      <c r="H117" s="5" t="str">
        <f t="shared" ca="1" si="13"/>
        <v/>
      </c>
      <c r="I117" s="5" t="str">
        <f ca="1">IFERROR(OFFSET('計算（宅配便）'!$P117,0,(COLUMN()-COLUMN($E117))/(COLUMNS($E117:$G117)-1)*(COLUMNS('計算（宅配便）'!$L133:$Q133))),"")</f>
        <v/>
      </c>
      <c r="J117" s="5" t="str">
        <f t="shared" ca="1" si="14"/>
        <v/>
      </c>
      <c r="K117" s="5" t="str">
        <f ca="1">IFERROR(OFFSET('計算（宅配便）'!$P117,0,(COLUMN()-COLUMN($E117))/(COLUMNS($E117:$G117)-1)*(COLUMNS('計算（宅配便）'!$L133:$Q133))),"")</f>
        <v/>
      </c>
      <c r="L117" s="5" t="str">
        <f t="shared" ca="1" si="15"/>
        <v/>
      </c>
      <c r="M117" s="5" t="str">
        <f ca="1">IFERROR(OFFSET('計算（宅配便）'!$P117,0,(COLUMN()-COLUMN($E117))/(COLUMNS($E117:$G117)-1)*(COLUMNS('計算（宅配便）'!$L133:$Q133))),"")</f>
        <v/>
      </c>
      <c r="N117" s="5" t="str">
        <f t="shared" ca="1" si="16"/>
        <v/>
      </c>
      <c r="O117" s="5" t="str">
        <f ca="1">IFERROR(OFFSET('計算（宅配便）'!$P117,0,(COLUMN()-COLUMN($E117))/(COLUMNS($E117:$G117)-1)*(COLUMNS('計算（宅配便）'!$L133:$Q133))),"")</f>
        <v/>
      </c>
      <c r="P117" s="5" t="str">
        <f t="shared" ca="1" si="17"/>
        <v/>
      </c>
      <c r="Q117" s="5" t="str">
        <f ca="1">IFERROR(OFFSET('計算（宅配便）'!$P117,0,(COLUMN()-COLUMN($E117))/(COLUMNS($E117:$G117)-1)*(COLUMNS('計算（宅配便）'!$L133:$Q133))),"")</f>
        <v/>
      </c>
      <c r="R117" s="5" t="str">
        <f t="shared" ca="1" si="18"/>
        <v/>
      </c>
      <c r="S117" s="5" t="str">
        <f ca="1">IFERROR(OFFSET('計算（宅配便）'!$P117,0,(COLUMN()-COLUMN($E117))/(COLUMNS($E117:$G117)-1)*(COLUMNS('計算（宅配便）'!$L133:$Q133))),"")</f>
        <v/>
      </c>
      <c r="T117" s="5" t="str">
        <f t="shared" ca="1" si="19"/>
        <v/>
      </c>
      <c r="U117" s="5" t="str">
        <f ca="1">IFERROR(OFFSET('計算（宅配便）'!$P117,0,(COLUMN()-COLUMN($E117))/(COLUMNS($E117:$G117)-1)*(COLUMNS('計算（宅配便）'!$L133:$Q133))),"")</f>
        <v/>
      </c>
      <c r="V117" s="5" t="str">
        <f t="shared" ca="1" si="20"/>
        <v/>
      </c>
      <c r="W117" s="5" t="str">
        <f ca="1">IFERROR(OFFSET('計算（宅配便）'!$P117,0,(COLUMN()-COLUMN($E117))/(COLUMNS($E117:$G117)-1)*(COLUMNS('計算（宅配便）'!$L133:$Q133))),"")</f>
        <v/>
      </c>
      <c r="X117" s="5" t="str">
        <f t="shared" ca="1" si="21"/>
        <v/>
      </c>
      <c r="Y117" s="5" t="str">
        <f ca="1">IFERROR(OFFSET('計算（宅配便）'!$P117,0,(COLUMN()-COLUMN($E117))/(COLUMNS($E117:$G117)-1)*(COLUMNS('計算（宅配便）'!$L133:$Q133))),"")</f>
        <v/>
      </c>
      <c r="Z117" s="5" t="str">
        <f t="shared" ca="1" si="22"/>
        <v/>
      </c>
      <c r="AA117" s="5" t="str">
        <f ca="1">IFERROR(OFFSET('計算（宅配便）'!$P117,0,(COLUMN()-COLUMN($E117))/(COLUMNS($E117:$G117)-1)*(COLUMNS('計算（宅配便）'!$L133:$Q133))),"")</f>
        <v/>
      </c>
      <c r="AB117" s="5" t="str">
        <f t="shared" ca="1" si="23"/>
        <v/>
      </c>
    </row>
    <row r="118" spans="1:28">
      <c r="A118" s="6">
        <v>115</v>
      </c>
      <c r="B118" s="158" t="str">
        <f>IF(ISBLANK(サンプル入力!B118),"",サンプル入力!B118)</f>
        <v/>
      </c>
      <c r="C118" s="5" t="str">
        <f>IF(ISBLANK(サンプル入力!C118),"",サンプル入力!C118)</f>
        <v/>
      </c>
      <c r="D118" s="5" t="str">
        <f>IF(ISBLANK(サンプル入力!I118),"",サンプル入力!I118)</f>
        <v/>
      </c>
      <c r="E118" s="5" t="str">
        <f ca="1">IFERROR(OFFSET('計算（宅配便）'!$P118,0,(COLUMN()-COLUMN($E118))/(COLUMNS($E118:$G118)-1)*(COLUMNS('計算（宅配便）'!$L134:$Q134))),"")</f>
        <v/>
      </c>
      <c r="F118" s="5" t="str">
        <f t="shared" ca="1" si="12"/>
        <v/>
      </c>
      <c r="G118" s="5" t="str">
        <f ca="1">IFERROR(OFFSET('計算（宅配便）'!$P118,0,(COLUMN()-COLUMN($E118))/(COLUMNS($E118:$G118)-1)*(COLUMNS('計算（宅配便）'!$L134:$Q134))),"")</f>
        <v/>
      </c>
      <c r="H118" s="5" t="str">
        <f t="shared" ca="1" si="13"/>
        <v/>
      </c>
      <c r="I118" s="5" t="str">
        <f ca="1">IFERROR(OFFSET('計算（宅配便）'!$P118,0,(COLUMN()-COLUMN($E118))/(COLUMNS($E118:$G118)-1)*(COLUMNS('計算（宅配便）'!$L134:$Q134))),"")</f>
        <v/>
      </c>
      <c r="J118" s="5" t="str">
        <f t="shared" ca="1" si="14"/>
        <v/>
      </c>
      <c r="K118" s="5" t="str">
        <f ca="1">IFERROR(OFFSET('計算（宅配便）'!$P118,0,(COLUMN()-COLUMN($E118))/(COLUMNS($E118:$G118)-1)*(COLUMNS('計算（宅配便）'!$L134:$Q134))),"")</f>
        <v/>
      </c>
      <c r="L118" s="5" t="str">
        <f t="shared" ca="1" si="15"/>
        <v/>
      </c>
      <c r="M118" s="5" t="str">
        <f ca="1">IFERROR(OFFSET('計算（宅配便）'!$P118,0,(COLUMN()-COLUMN($E118))/(COLUMNS($E118:$G118)-1)*(COLUMNS('計算（宅配便）'!$L134:$Q134))),"")</f>
        <v/>
      </c>
      <c r="N118" s="5" t="str">
        <f t="shared" ca="1" si="16"/>
        <v/>
      </c>
      <c r="O118" s="5" t="str">
        <f ca="1">IFERROR(OFFSET('計算（宅配便）'!$P118,0,(COLUMN()-COLUMN($E118))/(COLUMNS($E118:$G118)-1)*(COLUMNS('計算（宅配便）'!$L134:$Q134))),"")</f>
        <v/>
      </c>
      <c r="P118" s="5" t="str">
        <f t="shared" ca="1" si="17"/>
        <v/>
      </c>
      <c r="Q118" s="5" t="str">
        <f ca="1">IFERROR(OFFSET('計算（宅配便）'!$P118,0,(COLUMN()-COLUMN($E118))/(COLUMNS($E118:$G118)-1)*(COLUMNS('計算（宅配便）'!$L134:$Q134))),"")</f>
        <v/>
      </c>
      <c r="R118" s="5" t="str">
        <f t="shared" ca="1" si="18"/>
        <v/>
      </c>
      <c r="S118" s="5" t="str">
        <f ca="1">IFERROR(OFFSET('計算（宅配便）'!$P118,0,(COLUMN()-COLUMN($E118))/(COLUMNS($E118:$G118)-1)*(COLUMNS('計算（宅配便）'!$L134:$Q134))),"")</f>
        <v/>
      </c>
      <c r="T118" s="5" t="str">
        <f t="shared" ca="1" si="19"/>
        <v/>
      </c>
      <c r="U118" s="5" t="str">
        <f ca="1">IFERROR(OFFSET('計算（宅配便）'!$P118,0,(COLUMN()-COLUMN($E118))/(COLUMNS($E118:$G118)-1)*(COLUMNS('計算（宅配便）'!$L134:$Q134))),"")</f>
        <v/>
      </c>
      <c r="V118" s="5" t="str">
        <f t="shared" ca="1" si="20"/>
        <v/>
      </c>
      <c r="W118" s="5" t="str">
        <f ca="1">IFERROR(OFFSET('計算（宅配便）'!$P118,0,(COLUMN()-COLUMN($E118))/(COLUMNS($E118:$G118)-1)*(COLUMNS('計算（宅配便）'!$L134:$Q134))),"")</f>
        <v/>
      </c>
      <c r="X118" s="5" t="str">
        <f t="shared" ca="1" si="21"/>
        <v/>
      </c>
      <c r="Y118" s="5" t="str">
        <f ca="1">IFERROR(OFFSET('計算（宅配便）'!$P118,0,(COLUMN()-COLUMN($E118))/(COLUMNS($E118:$G118)-1)*(COLUMNS('計算（宅配便）'!$L134:$Q134))),"")</f>
        <v/>
      </c>
      <c r="Z118" s="5" t="str">
        <f t="shared" ca="1" si="22"/>
        <v/>
      </c>
      <c r="AA118" s="5" t="str">
        <f ca="1">IFERROR(OFFSET('計算（宅配便）'!$P118,0,(COLUMN()-COLUMN($E118))/(COLUMNS($E118:$G118)-1)*(COLUMNS('計算（宅配便）'!$L134:$Q134))),"")</f>
        <v/>
      </c>
      <c r="AB118" s="5" t="str">
        <f t="shared" ca="1" si="23"/>
        <v/>
      </c>
    </row>
    <row r="119" spans="1:28">
      <c r="A119" s="6">
        <v>116</v>
      </c>
      <c r="B119" s="158" t="str">
        <f>IF(ISBLANK(サンプル入力!B119),"",サンプル入力!B119)</f>
        <v/>
      </c>
      <c r="C119" s="5" t="str">
        <f>IF(ISBLANK(サンプル入力!C119),"",サンプル入力!C119)</f>
        <v/>
      </c>
      <c r="D119" s="5" t="str">
        <f>IF(ISBLANK(サンプル入力!I119),"",サンプル入力!I119)</f>
        <v/>
      </c>
      <c r="E119" s="5" t="str">
        <f ca="1">IFERROR(OFFSET('計算（宅配便）'!$P119,0,(COLUMN()-COLUMN($E119))/(COLUMNS($E119:$G119)-1)*(COLUMNS('計算（宅配便）'!$L135:$Q135))),"")</f>
        <v/>
      </c>
      <c r="F119" s="5" t="str">
        <f t="shared" ca="1" si="12"/>
        <v/>
      </c>
      <c r="G119" s="5" t="str">
        <f ca="1">IFERROR(OFFSET('計算（宅配便）'!$P119,0,(COLUMN()-COLUMN($E119))/(COLUMNS($E119:$G119)-1)*(COLUMNS('計算（宅配便）'!$L135:$Q135))),"")</f>
        <v/>
      </c>
      <c r="H119" s="5" t="str">
        <f t="shared" ca="1" si="13"/>
        <v/>
      </c>
      <c r="I119" s="5" t="str">
        <f ca="1">IFERROR(OFFSET('計算（宅配便）'!$P119,0,(COLUMN()-COLUMN($E119))/(COLUMNS($E119:$G119)-1)*(COLUMNS('計算（宅配便）'!$L135:$Q135))),"")</f>
        <v/>
      </c>
      <c r="J119" s="5" t="str">
        <f t="shared" ca="1" si="14"/>
        <v/>
      </c>
      <c r="K119" s="5" t="str">
        <f ca="1">IFERROR(OFFSET('計算（宅配便）'!$P119,0,(COLUMN()-COLUMN($E119))/(COLUMNS($E119:$G119)-1)*(COLUMNS('計算（宅配便）'!$L135:$Q135))),"")</f>
        <v/>
      </c>
      <c r="L119" s="5" t="str">
        <f t="shared" ca="1" si="15"/>
        <v/>
      </c>
      <c r="M119" s="5" t="str">
        <f ca="1">IFERROR(OFFSET('計算（宅配便）'!$P119,0,(COLUMN()-COLUMN($E119))/(COLUMNS($E119:$G119)-1)*(COLUMNS('計算（宅配便）'!$L135:$Q135))),"")</f>
        <v/>
      </c>
      <c r="N119" s="5" t="str">
        <f t="shared" ca="1" si="16"/>
        <v/>
      </c>
      <c r="O119" s="5" t="str">
        <f ca="1">IFERROR(OFFSET('計算（宅配便）'!$P119,0,(COLUMN()-COLUMN($E119))/(COLUMNS($E119:$G119)-1)*(COLUMNS('計算（宅配便）'!$L135:$Q135))),"")</f>
        <v/>
      </c>
      <c r="P119" s="5" t="str">
        <f t="shared" ca="1" si="17"/>
        <v/>
      </c>
      <c r="Q119" s="5" t="str">
        <f ca="1">IFERROR(OFFSET('計算（宅配便）'!$P119,0,(COLUMN()-COLUMN($E119))/(COLUMNS($E119:$G119)-1)*(COLUMNS('計算（宅配便）'!$L135:$Q135))),"")</f>
        <v/>
      </c>
      <c r="R119" s="5" t="str">
        <f t="shared" ca="1" si="18"/>
        <v/>
      </c>
      <c r="S119" s="5" t="str">
        <f ca="1">IFERROR(OFFSET('計算（宅配便）'!$P119,0,(COLUMN()-COLUMN($E119))/(COLUMNS($E119:$G119)-1)*(COLUMNS('計算（宅配便）'!$L135:$Q135))),"")</f>
        <v/>
      </c>
      <c r="T119" s="5" t="str">
        <f t="shared" ca="1" si="19"/>
        <v/>
      </c>
      <c r="U119" s="5" t="str">
        <f ca="1">IFERROR(OFFSET('計算（宅配便）'!$P119,0,(COLUMN()-COLUMN($E119))/(COLUMNS($E119:$G119)-1)*(COLUMNS('計算（宅配便）'!$L135:$Q135))),"")</f>
        <v/>
      </c>
      <c r="V119" s="5" t="str">
        <f t="shared" ca="1" si="20"/>
        <v/>
      </c>
      <c r="W119" s="5" t="str">
        <f ca="1">IFERROR(OFFSET('計算（宅配便）'!$P119,0,(COLUMN()-COLUMN($E119))/(COLUMNS($E119:$G119)-1)*(COLUMNS('計算（宅配便）'!$L135:$Q135))),"")</f>
        <v/>
      </c>
      <c r="X119" s="5" t="str">
        <f t="shared" ca="1" si="21"/>
        <v/>
      </c>
      <c r="Y119" s="5" t="str">
        <f ca="1">IFERROR(OFFSET('計算（宅配便）'!$P119,0,(COLUMN()-COLUMN($E119))/(COLUMNS($E119:$G119)-1)*(COLUMNS('計算（宅配便）'!$L135:$Q135))),"")</f>
        <v/>
      </c>
      <c r="Z119" s="5" t="str">
        <f t="shared" ca="1" si="22"/>
        <v/>
      </c>
      <c r="AA119" s="5" t="str">
        <f ca="1">IFERROR(OFFSET('計算（宅配便）'!$P119,0,(COLUMN()-COLUMN($E119))/(COLUMNS($E119:$G119)-1)*(COLUMNS('計算（宅配便）'!$L135:$Q135))),"")</f>
        <v/>
      </c>
      <c r="AB119" s="5" t="str">
        <f t="shared" ca="1" si="23"/>
        <v/>
      </c>
    </row>
    <row r="120" spans="1:28">
      <c r="A120" s="6">
        <v>117</v>
      </c>
      <c r="B120" s="158" t="str">
        <f>IF(ISBLANK(サンプル入力!B120),"",サンプル入力!B120)</f>
        <v/>
      </c>
      <c r="C120" s="5" t="str">
        <f>IF(ISBLANK(サンプル入力!C120),"",サンプル入力!C120)</f>
        <v/>
      </c>
      <c r="D120" s="5" t="str">
        <f>IF(ISBLANK(サンプル入力!I120),"",サンプル入力!I120)</f>
        <v/>
      </c>
      <c r="E120" s="5" t="str">
        <f ca="1">IFERROR(OFFSET('計算（宅配便）'!$P120,0,(COLUMN()-COLUMN($E120))/(COLUMNS($E120:$G120)-1)*(COLUMNS('計算（宅配便）'!$L136:$Q136))),"")</f>
        <v/>
      </c>
      <c r="F120" s="5" t="str">
        <f t="shared" ca="1" si="12"/>
        <v/>
      </c>
      <c r="G120" s="5" t="str">
        <f ca="1">IFERROR(OFFSET('計算（宅配便）'!$P120,0,(COLUMN()-COLUMN($E120))/(COLUMNS($E120:$G120)-1)*(COLUMNS('計算（宅配便）'!$L136:$Q136))),"")</f>
        <v/>
      </c>
      <c r="H120" s="5" t="str">
        <f t="shared" ca="1" si="13"/>
        <v/>
      </c>
      <c r="I120" s="5" t="str">
        <f ca="1">IFERROR(OFFSET('計算（宅配便）'!$P120,0,(COLUMN()-COLUMN($E120))/(COLUMNS($E120:$G120)-1)*(COLUMNS('計算（宅配便）'!$L136:$Q136))),"")</f>
        <v/>
      </c>
      <c r="J120" s="5" t="str">
        <f t="shared" ca="1" si="14"/>
        <v/>
      </c>
      <c r="K120" s="5" t="str">
        <f ca="1">IFERROR(OFFSET('計算（宅配便）'!$P120,0,(COLUMN()-COLUMN($E120))/(COLUMNS($E120:$G120)-1)*(COLUMNS('計算（宅配便）'!$L136:$Q136))),"")</f>
        <v/>
      </c>
      <c r="L120" s="5" t="str">
        <f t="shared" ca="1" si="15"/>
        <v/>
      </c>
      <c r="M120" s="5" t="str">
        <f ca="1">IFERROR(OFFSET('計算（宅配便）'!$P120,0,(COLUMN()-COLUMN($E120))/(COLUMNS($E120:$G120)-1)*(COLUMNS('計算（宅配便）'!$L136:$Q136))),"")</f>
        <v/>
      </c>
      <c r="N120" s="5" t="str">
        <f t="shared" ca="1" si="16"/>
        <v/>
      </c>
      <c r="O120" s="5" t="str">
        <f ca="1">IFERROR(OFFSET('計算（宅配便）'!$P120,0,(COLUMN()-COLUMN($E120))/(COLUMNS($E120:$G120)-1)*(COLUMNS('計算（宅配便）'!$L136:$Q136))),"")</f>
        <v/>
      </c>
      <c r="P120" s="5" t="str">
        <f t="shared" ca="1" si="17"/>
        <v/>
      </c>
      <c r="Q120" s="5" t="str">
        <f ca="1">IFERROR(OFFSET('計算（宅配便）'!$P120,0,(COLUMN()-COLUMN($E120))/(COLUMNS($E120:$G120)-1)*(COLUMNS('計算（宅配便）'!$L136:$Q136))),"")</f>
        <v/>
      </c>
      <c r="R120" s="5" t="str">
        <f t="shared" ca="1" si="18"/>
        <v/>
      </c>
      <c r="S120" s="5" t="str">
        <f ca="1">IFERROR(OFFSET('計算（宅配便）'!$P120,0,(COLUMN()-COLUMN($E120))/(COLUMNS($E120:$G120)-1)*(COLUMNS('計算（宅配便）'!$L136:$Q136))),"")</f>
        <v/>
      </c>
      <c r="T120" s="5" t="str">
        <f t="shared" ca="1" si="19"/>
        <v/>
      </c>
      <c r="U120" s="5" t="str">
        <f ca="1">IFERROR(OFFSET('計算（宅配便）'!$P120,0,(COLUMN()-COLUMN($E120))/(COLUMNS($E120:$G120)-1)*(COLUMNS('計算（宅配便）'!$L136:$Q136))),"")</f>
        <v/>
      </c>
      <c r="V120" s="5" t="str">
        <f t="shared" ca="1" si="20"/>
        <v/>
      </c>
      <c r="W120" s="5" t="str">
        <f ca="1">IFERROR(OFFSET('計算（宅配便）'!$P120,0,(COLUMN()-COLUMN($E120))/(COLUMNS($E120:$G120)-1)*(COLUMNS('計算（宅配便）'!$L136:$Q136))),"")</f>
        <v/>
      </c>
      <c r="X120" s="5" t="str">
        <f t="shared" ca="1" si="21"/>
        <v/>
      </c>
      <c r="Y120" s="5" t="str">
        <f ca="1">IFERROR(OFFSET('計算（宅配便）'!$P120,0,(COLUMN()-COLUMN($E120))/(COLUMNS($E120:$G120)-1)*(COLUMNS('計算（宅配便）'!$L136:$Q136))),"")</f>
        <v/>
      </c>
      <c r="Z120" s="5" t="str">
        <f t="shared" ca="1" si="22"/>
        <v/>
      </c>
      <c r="AA120" s="5" t="str">
        <f ca="1">IFERROR(OFFSET('計算（宅配便）'!$P120,0,(COLUMN()-COLUMN($E120))/(COLUMNS($E120:$G120)-1)*(COLUMNS('計算（宅配便）'!$L136:$Q136))),"")</f>
        <v/>
      </c>
      <c r="AB120" s="5" t="str">
        <f t="shared" ca="1" si="23"/>
        <v/>
      </c>
    </row>
    <row r="121" spans="1:28">
      <c r="A121" s="6">
        <v>118</v>
      </c>
      <c r="B121" s="158" t="str">
        <f>IF(ISBLANK(サンプル入力!B121),"",サンプル入力!B121)</f>
        <v/>
      </c>
      <c r="C121" s="5" t="str">
        <f>IF(ISBLANK(サンプル入力!C121),"",サンプル入力!C121)</f>
        <v/>
      </c>
      <c r="D121" s="5" t="str">
        <f>IF(ISBLANK(サンプル入力!I121),"",サンプル入力!I121)</f>
        <v/>
      </c>
      <c r="E121" s="5" t="str">
        <f ca="1">IFERROR(OFFSET('計算（宅配便）'!$P121,0,(COLUMN()-COLUMN($E121))/(COLUMNS($E121:$G121)-1)*(COLUMNS('計算（宅配便）'!$L137:$Q137))),"")</f>
        <v/>
      </c>
      <c r="F121" s="5" t="str">
        <f t="shared" ca="1" si="12"/>
        <v/>
      </c>
      <c r="G121" s="5" t="str">
        <f ca="1">IFERROR(OFFSET('計算（宅配便）'!$P121,0,(COLUMN()-COLUMN($E121))/(COLUMNS($E121:$G121)-1)*(COLUMNS('計算（宅配便）'!$L137:$Q137))),"")</f>
        <v/>
      </c>
      <c r="H121" s="5" t="str">
        <f t="shared" ca="1" si="13"/>
        <v/>
      </c>
      <c r="I121" s="5" t="str">
        <f ca="1">IFERROR(OFFSET('計算（宅配便）'!$P121,0,(COLUMN()-COLUMN($E121))/(COLUMNS($E121:$G121)-1)*(COLUMNS('計算（宅配便）'!$L137:$Q137))),"")</f>
        <v/>
      </c>
      <c r="J121" s="5" t="str">
        <f t="shared" ca="1" si="14"/>
        <v/>
      </c>
      <c r="K121" s="5" t="str">
        <f ca="1">IFERROR(OFFSET('計算（宅配便）'!$P121,0,(COLUMN()-COLUMN($E121))/(COLUMNS($E121:$G121)-1)*(COLUMNS('計算（宅配便）'!$L137:$Q137))),"")</f>
        <v/>
      </c>
      <c r="L121" s="5" t="str">
        <f t="shared" ca="1" si="15"/>
        <v/>
      </c>
      <c r="M121" s="5" t="str">
        <f ca="1">IFERROR(OFFSET('計算（宅配便）'!$P121,0,(COLUMN()-COLUMN($E121))/(COLUMNS($E121:$G121)-1)*(COLUMNS('計算（宅配便）'!$L137:$Q137))),"")</f>
        <v/>
      </c>
      <c r="N121" s="5" t="str">
        <f t="shared" ca="1" si="16"/>
        <v/>
      </c>
      <c r="O121" s="5" t="str">
        <f ca="1">IFERROR(OFFSET('計算（宅配便）'!$P121,0,(COLUMN()-COLUMN($E121))/(COLUMNS($E121:$G121)-1)*(COLUMNS('計算（宅配便）'!$L137:$Q137))),"")</f>
        <v/>
      </c>
      <c r="P121" s="5" t="str">
        <f t="shared" ca="1" si="17"/>
        <v/>
      </c>
      <c r="Q121" s="5" t="str">
        <f ca="1">IFERROR(OFFSET('計算（宅配便）'!$P121,0,(COLUMN()-COLUMN($E121))/(COLUMNS($E121:$G121)-1)*(COLUMNS('計算（宅配便）'!$L137:$Q137))),"")</f>
        <v/>
      </c>
      <c r="R121" s="5" t="str">
        <f t="shared" ca="1" si="18"/>
        <v/>
      </c>
      <c r="S121" s="5" t="str">
        <f ca="1">IFERROR(OFFSET('計算（宅配便）'!$P121,0,(COLUMN()-COLUMN($E121))/(COLUMNS($E121:$G121)-1)*(COLUMNS('計算（宅配便）'!$L137:$Q137))),"")</f>
        <v/>
      </c>
      <c r="T121" s="5" t="str">
        <f t="shared" ca="1" si="19"/>
        <v/>
      </c>
      <c r="U121" s="5" t="str">
        <f ca="1">IFERROR(OFFSET('計算（宅配便）'!$P121,0,(COLUMN()-COLUMN($E121))/(COLUMNS($E121:$G121)-1)*(COLUMNS('計算（宅配便）'!$L137:$Q137))),"")</f>
        <v/>
      </c>
      <c r="V121" s="5" t="str">
        <f t="shared" ca="1" si="20"/>
        <v/>
      </c>
      <c r="W121" s="5" t="str">
        <f ca="1">IFERROR(OFFSET('計算（宅配便）'!$P121,0,(COLUMN()-COLUMN($E121))/(COLUMNS($E121:$G121)-1)*(COLUMNS('計算（宅配便）'!$L137:$Q137))),"")</f>
        <v/>
      </c>
      <c r="X121" s="5" t="str">
        <f t="shared" ca="1" si="21"/>
        <v/>
      </c>
      <c r="Y121" s="5" t="str">
        <f ca="1">IFERROR(OFFSET('計算（宅配便）'!$P121,0,(COLUMN()-COLUMN($E121))/(COLUMNS($E121:$G121)-1)*(COLUMNS('計算（宅配便）'!$L137:$Q137))),"")</f>
        <v/>
      </c>
      <c r="Z121" s="5" t="str">
        <f t="shared" ca="1" si="22"/>
        <v/>
      </c>
      <c r="AA121" s="5" t="str">
        <f ca="1">IFERROR(OFFSET('計算（宅配便）'!$P121,0,(COLUMN()-COLUMN($E121))/(COLUMNS($E121:$G121)-1)*(COLUMNS('計算（宅配便）'!$L137:$Q137))),"")</f>
        <v/>
      </c>
      <c r="AB121" s="5" t="str">
        <f t="shared" ca="1" si="23"/>
        <v/>
      </c>
    </row>
    <row r="122" spans="1:28">
      <c r="A122" s="6">
        <v>119</v>
      </c>
      <c r="B122" s="158" t="str">
        <f>IF(ISBLANK(サンプル入力!B122),"",サンプル入力!B122)</f>
        <v/>
      </c>
      <c r="C122" s="5" t="str">
        <f>IF(ISBLANK(サンプル入力!C122),"",サンプル入力!C122)</f>
        <v/>
      </c>
      <c r="D122" s="5" t="str">
        <f>IF(ISBLANK(サンプル入力!I122),"",サンプル入力!I122)</f>
        <v/>
      </c>
      <c r="E122" s="5" t="str">
        <f ca="1">IFERROR(OFFSET('計算（宅配便）'!$P122,0,(COLUMN()-COLUMN($E122))/(COLUMNS($E122:$G122)-1)*(COLUMNS('計算（宅配便）'!$L138:$Q138))),"")</f>
        <v/>
      </c>
      <c r="F122" s="5" t="str">
        <f t="shared" ca="1" si="12"/>
        <v/>
      </c>
      <c r="G122" s="5" t="str">
        <f ca="1">IFERROR(OFFSET('計算（宅配便）'!$P122,0,(COLUMN()-COLUMN($E122))/(COLUMNS($E122:$G122)-1)*(COLUMNS('計算（宅配便）'!$L138:$Q138))),"")</f>
        <v/>
      </c>
      <c r="H122" s="5" t="str">
        <f t="shared" ca="1" si="13"/>
        <v/>
      </c>
      <c r="I122" s="5" t="str">
        <f ca="1">IFERROR(OFFSET('計算（宅配便）'!$P122,0,(COLUMN()-COLUMN($E122))/(COLUMNS($E122:$G122)-1)*(COLUMNS('計算（宅配便）'!$L138:$Q138))),"")</f>
        <v/>
      </c>
      <c r="J122" s="5" t="str">
        <f t="shared" ca="1" si="14"/>
        <v/>
      </c>
      <c r="K122" s="5" t="str">
        <f ca="1">IFERROR(OFFSET('計算（宅配便）'!$P122,0,(COLUMN()-COLUMN($E122))/(COLUMNS($E122:$G122)-1)*(COLUMNS('計算（宅配便）'!$L138:$Q138))),"")</f>
        <v/>
      </c>
      <c r="L122" s="5" t="str">
        <f t="shared" ca="1" si="15"/>
        <v/>
      </c>
      <c r="M122" s="5" t="str">
        <f ca="1">IFERROR(OFFSET('計算（宅配便）'!$P122,0,(COLUMN()-COLUMN($E122))/(COLUMNS($E122:$G122)-1)*(COLUMNS('計算（宅配便）'!$L138:$Q138))),"")</f>
        <v/>
      </c>
      <c r="N122" s="5" t="str">
        <f t="shared" ca="1" si="16"/>
        <v/>
      </c>
      <c r="O122" s="5" t="str">
        <f ca="1">IFERROR(OFFSET('計算（宅配便）'!$P122,0,(COLUMN()-COLUMN($E122))/(COLUMNS($E122:$G122)-1)*(COLUMNS('計算（宅配便）'!$L138:$Q138))),"")</f>
        <v/>
      </c>
      <c r="P122" s="5" t="str">
        <f t="shared" ca="1" si="17"/>
        <v/>
      </c>
      <c r="Q122" s="5" t="str">
        <f ca="1">IFERROR(OFFSET('計算（宅配便）'!$P122,0,(COLUMN()-COLUMN($E122))/(COLUMNS($E122:$G122)-1)*(COLUMNS('計算（宅配便）'!$L138:$Q138))),"")</f>
        <v/>
      </c>
      <c r="R122" s="5" t="str">
        <f t="shared" ca="1" si="18"/>
        <v/>
      </c>
      <c r="S122" s="5" t="str">
        <f ca="1">IFERROR(OFFSET('計算（宅配便）'!$P122,0,(COLUMN()-COLUMN($E122))/(COLUMNS($E122:$G122)-1)*(COLUMNS('計算（宅配便）'!$L138:$Q138))),"")</f>
        <v/>
      </c>
      <c r="T122" s="5" t="str">
        <f t="shared" ca="1" si="19"/>
        <v/>
      </c>
      <c r="U122" s="5" t="str">
        <f ca="1">IFERROR(OFFSET('計算（宅配便）'!$P122,0,(COLUMN()-COLUMN($E122))/(COLUMNS($E122:$G122)-1)*(COLUMNS('計算（宅配便）'!$L138:$Q138))),"")</f>
        <v/>
      </c>
      <c r="V122" s="5" t="str">
        <f t="shared" ca="1" si="20"/>
        <v/>
      </c>
      <c r="W122" s="5" t="str">
        <f ca="1">IFERROR(OFFSET('計算（宅配便）'!$P122,0,(COLUMN()-COLUMN($E122))/(COLUMNS($E122:$G122)-1)*(COLUMNS('計算（宅配便）'!$L138:$Q138))),"")</f>
        <v/>
      </c>
      <c r="X122" s="5" t="str">
        <f t="shared" ca="1" si="21"/>
        <v/>
      </c>
      <c r="Y122" s="5" t="str">
        <f ca="1">IFERROR(OFFSET('計算（宅配便）'!$P122,0,(COLUMN()-COLUMN($E122))/(COLUMNS($E122:$G122)-1)*(COLUMNS('計算（宅配便）'!$L138:$Q138))),"")</f>
        <v/>
      </c>
      <c r="Z122" s="5" t="str">
        <f t="shared" ca="1" si="22"/>
        <v/>
      </c>
      <c r="AA122" s="5" t="str">
        <f ca="1">IFERROR(OFFSET('計算（宅配便）'!$P122,0,(COLUMN()-COLUMN($E122))/(COLUMNS($E122:$G122)-1)*(COLUMNS('計算（宅配便）'!$L138:$Q138))),"")</f>
        <v/>
      </c>
      <c r="AB122" s="5" t="str">
        <f t="shared" ca="1" si="23"/>
        <v/>
      </c>
    </row>
    <row r="123" spans="1:28">
      <c r="A123" s="6">
        <v>120</v>
      </c>
      <c r="B123" s="158" t="str">
        <f>IF(ISBLANK(サンプル入力!B123),"",サンプル入力!B123)</f>
        <v/>
      </c>
      <c r="C123" s="5" t="str">
        <f>IF(ISBLANK(サンプル入力!C123),"",サンプル入力!C123)</f>
        <v/>
      </c>
      <c r="D123" s="5" t="str">
        <f>IF(ISBLANK(サンプル入力!I123),"",サンプル入力!I123)</f>
        <v/>
      </c>
      <c r="E123" s="5" t="str">
        <f ca="1">IFERROR(OFFSET('計算（宅配便）'!$P123,0,(COLUMN()-COLUMN($E123))/(COLUMNS($E123:$G123)-1)*(COLUMNS('計算（宅配便）'!$L139:$Q139))),"")</f>
        <v/>
      </c>
      <c r="F123" s="5" t="str">
        <f t="shared" ca="1" si="12"/>
        <v/>
      </c>
      <c r="G123" s="5" t="str">
        <f ca="1">IFERROR(OFFSET('計算（宅配便）'!$P123,0,(COLUMN()-COLUMN($E123))/(COLUMNS($E123:$G123)-1)*(COLUMNS('計算（宅配便）'!$L139:$Q139))),"")</f>
        <v/>
      </c>
      <c r="H123" s="5" t="str">
        <f t="shared" ca="1" si="13"/>
        <v/>
      </c>
      <c r="I123" s="5" t="str">
        <f ca="1">IFERROR(OFFSET('計算（宅配便）'!$P123,0,(COLUMN()-COLUMN($E123))/(COLUMNS($E123:$G123)-1)*(COLUMNS('計算（宅配便）'!$L139:$Q139))),"")</f>
        <v/>
      </c>
      <c r="J123" s="5" t="str">
        <f t="shared" ca="1" si="14"/>
        <v/>
      </c>
      <c r="K123" s="5" t="str">
        <f ca="1">IFERROR(OFFSET('計算（宅配便）'!$P123,0,(COLUMN()-COLUMN($E123))/(COLUMNS($E123:$G123)-1)*(COLUMNS('計算（宅配便）'!$L139:$Q139))),"")</f>
        <v/>
      </c>
      <c r="L123" s="5" t="str">
        <f t="shared" ca="1" si="15"/>
        <v/>
      </c>
      <c r="M123" s="5" t="str">
        <f ca="1">IFERROR(OFFSET('計算（宅配便）'!$P123,0,(COLUMN()-COLUMN($E123))/(COLUMNS($E123:$G123)-1)*(COLUMNS('計算（宅配便）'!$L139:$Q139))),"")</f>
        <v/>
      </c>
      <c r="N123" s="5" t="str">
        <f t="shared" ca="1" si="16"/>
        <v/>
      </c>
      <c r="O123" s="5" t="str">
        <f ca="1">IFERROR(OFFSET('計算（宅配便）'!$P123,0,(COLUMN()-COLUMN($E123))/(COLUMNS($E123:$G123)-1)*(COLUMNS('計算（宅配便）'!$L139:$Q139))),"")</f>
        <v/>
      </c>
      <c r="P123" s="5" t="str">
        <f t="shared" ca="1" si="17"/>
        <v/>
      </c>
      <c r="Q123" s="5" t="str">
        <f ca="1">IFERROR(OFFSET('計算（宅配便）'!$P123,0,(COLUMN()-COLUMN($E123))/(COLUMNS($E123:$G123)-1)*(COLUMNS('計算（宅配便）'!$L139:$Q139))),"")</f>
        <v/>
      </c>
      <c r="R123" s="5" t="str">
        <f t="shared" ca="1" si="18"/>
        <v/>
      </c>
      <c r="S123" s="5" t="str">
        <f ca="1">IFERROR(OFFSET('計算（宅配便）'!$P123,0,(COLUMN()-COLUMN($E123))/(COLUMNS($E123:$G123)-1)*(COLUMNS('計算（宅配便）'!$L139:$Q139))),"")</f>
        <v/>
      </c>
      <c r="T123" s="5" t="str">
        <f t="shared" ca="1" si="19"/>
        <v/>
      </c>
      <c r="U123" s="5" t="str">
        <f ca="1">IFERROR(OFFSET('計算（宅配便）'!$P123,0,(COLUMN()-COLUMN($E123))/(COLUMNS($E123:$G123)-1)*(COLUMNS('計算（宅配便）'!$L139:$Q139))),"")</f>
        <v/>
      </c>
      <c r="V123" s="5" t="str">
        <f t="shared" ca="1" si="20"/>
        <v/>
      </c>
      <c r="W123" s="5" t="str">
        <f ca="1">IFERROR(OFFSET('計算（宅配便）'!$P123,0,(COLUMN()-COLUMN($E123))/(COLUMNS($E123:$G123)-1)*(COLUMNS('計算（宅配便）'!$L139:$Q139))),"")</f>
        <v/>
      </c>
      <c r="X123" s="5" t="str">
        <f t="shared" ca="1" si="21"/>
        <v/>
      </c>
      <c r="Y123" s="5" t="str">
        <f ca="1">IFERROR(OFFSET('計算（宅配便）'!$P123,0,(COLUMN()-COLUMN($E123))/(COLUMNS($E123:$G123)-1)*(COLUMNS('計算（宅配便）'!$L139:$Q139))),"")</f>
        <v/>
      </c>
      <c r="Z123" s="5" t="str">
        <f t="shared" ca="1" si="22"/>
        <v/>
      </c>
      <c r="AA123" s="5" t="str">
        <f ca="1">IFERROR(OFFSET('計算（宅配便）'!$P123,0,(COLUMN()-COLUMN($E123))/(COLUMNS($E123:$G123)-1)*(COLUMNS('計算（宅配便）'!$L139:$Q139))),"")</f>
        <v/>
      </c>
      <c r="AB123" s="5" t="str">
        <f t="shared" ca="1" si="23"/>
        <v/>
      </c>
    </row>
    <row r="124" spans="1:28">
      <c r="A124" s="6">
        <v>121</v>
      </c>
      <c r="B124" s="158" t="str">
        <f>IF(ISBLANK(サンプル入力!B124),"",サンプル入力!B124)</f>
        <v/>
      </c>
      <c r="C124" s="5" t="str">
        <f>IF(ISBLANK(サンプル入力!C124),"",サンプル入力!C124)</f>
        <v/>
      </c>
      <c r="D124" s="5" t="str">
        <f>IF(ISBLANK(サンプル入力!I124),"",サンプル入力!I124)</f>
        <v/>
      </c>
      <c r="E124" s="5" t="str">
        <f ca="1">IFERROR(OFFSET('計算（宅配便）'!$P124,0,(COLUMN()-COLUMN($E124))/(COLUMNS($E124:$G124)-1)*(COLUMNS('計算（宅配便）'!$L140:$Q140))),"")</f>
        <v/>
      </c>
      <c r="F124" s="5" t="str">
        <f t="shared" ca="1" si="12"/>
        <v/>
      </c>
      <c r="G124" s="5" t="str">
        <f ca="1">IFERROR(OFFSET('計算（宅配便）'!$P124,0,(COLUMN()-COLUMN($E124))/(COLUMNS($E124:$G124)-1)*(COLUMNS('計算（宅配便）'!$L140:$Q140))),"")</f>
        <v/>
      </c>
      <c r="H124" s="5" t="str">
        <f t="shared" ca="1" si="13"/>
        <v/>
      </c>
      <c r="I124" s="5" t="str">
        <f ca="1">IFERROR(OFFSET('計算（宅配便）'!$P124,0,(COLUMN()-COLUMN($E124))/(COLUMNS($E124:$G124)-1)*(COLUMNS('計算（宅配便）'!$L140:$Q140))),"")</f>
        <v/>
      </c>
      <c r="J124" s="5" t="str">
        <f t="shared" ca="1" si="14"/>
        <v/>
      </c>
      <c r="K124" s="5" t="str">
        <f ca="1">IFERROR(OFFSET('計算（宅配便）'!$P124,0,(COLUMN()-COLUMN($E124))/(COLUMNS($E124:$G124)-1)*(COLUMNS('計算（宅配便）'!$L140:$Q140))),"")</f>
        <v/>
      </c>
      <c r="L124" s="5" t="str">
        <f t="shared" ca="1" si="15"/>
        <v/>
      </c>
      <c r="M124" s="5" t="str">
        <f ca="1">IFERROR(OFFSET('計算（宅配便）'!$P124,0,(COLUMN()-COLUMN($E124))/(COLUMNS($E124:$G124)-1)*(COLUMNS('計算（宅配便）'!$L140:$Q140))),"")</f>
        <v/>
      </c>
      <c r="N124" s="5" t="str">
        <f t="shared" ca="1" si="16"/>
        <v/>
      </c>
      <c r="O124" s="5" t="str">
        <f ca="1">IFERROR(OFFSET('計算（宅配便）'!$P124,0,(COLUMN()-COLUMN($E124))/(COLUMNS($E124:$G124)-1)*(COLUMNS('計算（宅配便）'!$L140:$Q140))),"")</f>
        <v/>
      </c>
      <c r="P124" s="5" t="str">
        <f t="shared" ca="1" si="17"/>
        <v/>
      </c>
      <c r="Q124" s="5" t="str">
        <f ca="1">IFERROR(OFFSET('計算（宅配便）'!$P124,0,(COLUMN()-COLUMN($E124))/(COLUMNS($E124:$G124)-1)*(COLUMNS('計算（宅配便）'!$L140:$Q140))),"")</f>
        <v/>
      </c>
      <c r="R124" s="5" t="str">
        <f t="shared" ca="1" si="18"/>
        <v/>
      </c>
      <c r="S124" s="5" t="str">
        <f ca="1">IFERROR(OFFSET('計算（宅配便）'!$P124,0,(COLUMN()-COLUMN($E124))/(COLUMNS($E124:$G124)-1)*(COLUMNS('計算（宅配便）'!$L140:$Q140))),"")</f>
        <v/>
      </c>
      <c r="T124" s="5" t="str">
        <f t="shared" ca="1" si="19"/>
        <v/>
      </c>
      <c r="U124" s="5" t="str">
        <f ca="1">IFERROR(OFFSET('計算（宅配便）'!$P124,0,(COLUMN()-COLUMN($E124))/(COLUMNS($E124:$G124)-1)*(COLUMNS('計算（宅配便）'!$L140:$Q140))),"")</f>
        <v/>
      </c>
      <c r="V124" s="5" t="str">
        <f t="shared" ca="1" si="20"/>
        <v/>
      </c>
      <c r="W124" s="5" t="str">
        <f ca="1">IFERROR(OFFSET('計算（宅配便）'!$P124,0,(COLUMN()-COLUMN($E124))/(COLUMNS($E124:$G124)-1)*(COLUMNS('計算（宅配便）'!$L140:$Q140))),"")</f>
        <v/>
      </c>
      <c r="X124" s="5" t="str">
        <f t="shared" ca="1" si="21"/>
        <v/>
      </c>
      <c r="Y124" s="5" t="str">
        <f ca="1">IFERROR(OFFSET('計算（宅配便）'!$P124,0,(COLUMN()-COLUMN($E124))/(COLUMNS($E124:$G124)-1)*(COLUMNS('計算（宅配便）'!$L140:$Q140))),"")</f>
        <v/>
      </c>
      <c r="Z124" s="5" t="str">
        <f t="shared" ca="1" si="22"/>
        <v/>
      </c>
      <c r="AA124" s="5" t="str">
        <f ca="1">IFERROR(OFFSET('計算（宅配便）'!$P124,0,(COLUMN()-COLUMN($E124))/(COLUMNS($E124:$G124)-1)*(COLUMNS('計算（宅配便）'!$L140:$Q140))),"")</f>
        <v/>
      </c>
      <c r="AB124" s="5" t="str">
        <f t="shared" ca="1" si="23"/>
        <v/>
      </c>
    </row>
    <row r="125" spans="1:28">
      <c r="A125" s="6">
        <v>122</v>
      </c>
      <c r="B125" s="158" t="str">
        <f>IF(ISBLANK(サンプル入力!B125),"",サンプル入力!B125)</f>
        <v/>
      </c>
      <c r="C125" s="5" t="str">
        <f>IF(ISBLANK(サンプル入力!C125),"",サンプル入力!C125)</f>
        <v/>
      </c>
      <c r="D125" s="5" t="str">
        <f>IF(ISBLANK(サンプル入力!I125),"",サンプル入力!I125)</f>
        <v/>
      </c>
      <c r="E125" s="5" t="str">
        <f ca="1">IFERROR(OFFSET('計算（宅配便）'!$P125,0,(COLUMN()-COLUMN($E125))/(COLUMNS($E125:$G125)-1)*(COLUMNS('計算（宅配便）'!$L141:$Q141))),"")</f>
        <v/>
      </c>
      <c r="F125" s="5" t="str">
        <f t="shared" ca="1" si="12"/>
        <v/>
      </c>
      <c r="G125" s="5" t="str">
        <f ca="1">IFERROR(OFFSET('計算（宅配便）'!$P125,0,(COLUMN()-COLUMN($E125))/(COLUMNS($E125:$G125)-1)*(COLUMNS('計算（宅配便）'!$L141:$Q141))),"")</f>
        <v/>
      </c>
      <c r="H125" s="5" t="str">
        <f t="shared" ca="1" si="13"/>
        <v/>
      </c>
      <c r="I125" s="5" t="str">
        <f ca="1">IFERROR(OFFSET('計算（宅配便）'!$P125,0,(COLUMN()-COLUMN($E125))/(COLUMNS($E125:$G125)-1)*(COLUMNS('計算（宅配便）'!$L141:$Q141))),"")</f>
        <v/>
      </c>
      <c r="J125" s="5" t="str">
        <f t="shared" ca="1" si="14"/>
        <v/>
      </c>
      <c r="K125" s="5" t="str">
        <f ca="1">IFERROR(OFFSET('計算（宅配便）'!$P125,0,(COLUMN()-COLUMN($E125))/(COLUMNS($E125:$G125)-1)*(COLUMNS('計算（宅配便）'!$L141:$Q141))),"")</f>
        <v/>
      </c>
      <c r="L125" s="5" t="str">
        <f t="shared" ca="1" si="15"/>
        <v/>
      </c>
      <c r="M125" s="5" t="str">
        <f ca="1">IFERROR(OFFSET('計算（宅配便）'!$P125,0,(COLUMN()-COLUMN($E125))/(COLUMNS($E125:$G125)-1)*(COLUMNS('計算（宅配便）'!$L141:$Q141))),"")</f>
        <v/>
      </c>
      <c r="N125" s="5" t="str">
        <f t="shared" ca="1" si="16"/>
        <v/>
      </c>
      <c r="O125" s="5" t="str">
        <f ca="1">IFERROR(OFFSET('計算（宅配便）'!$P125,0,(COLUMN()-COLUMN($E125))/(COLUMNS($E125:$G125)-1)*(COLUMNS('計算（宅配便）'!$L141:$Q141))),"")</f>
        <v/>
      </c>
      <c r="P125" s="5" t="str">
        <f t="shared" ca="1" si="17"/>
        <v/>
      </c>
      <c r="Q125" s="5" t="str">
        <f ca="1">IFERROR(OFFSET('計算（宅配便）'!$P125,0,(COLUMN()-COLUMN($E125))/(COLUMNS($E125:$G125)-1)*(COLUMNS('計算（宅配便）'!$L141:$Q141))),"")</f>
        <v/>
      </c>
      <c r="R125" s="5" t="str">
        <f t="shared" ca="1" si="18"/>
        <v/>
      </c>
      <c r="S125" s="5" t="str">
        <f ca="1">IFERROR(OFFSET('計算（宅配便）'!$P125,0,(COLUMN()-COLUMN($E125))/(COLUMNS($E125:$G125)-1)*(COLUMNS('計算（宅配便）'!$L141:$Q141))),"")</f>
        <v/>
      </c>
      <c r="T125" s="5" t="str">
        <f t="shared" ca="1" si="19"/>
        <v/>
      </c>
      <c r="U125" s="5" t="str">
        <f ca="1">IFERROR(OFFSET('計算（宅配便）'!$P125,0,(COLUMN()-COLUMN($E125))/(COLUMNS($E125:$G125)-1)*(COLUMNS('計算（宅配便）'!$L141:$Q141))),"")</f>
        <v/>
      </c>
      <c r="V125" s="5" t="str">
        <f t="shared" ca="1" si="20"/>
        <v/>
      </c>
      <c r="W125" s="5" t="str">
        <f ca="1">IFERROR(OFFSET('計算（宅配便）'!$P125,0,(COLUMN()-COLUMN($E125))/(COLUMNS($E125:$G125)-1)*(COLUMNS('計算（宅配便）'!$L141:$Q141))),"")</f>
        <v/>
      </c>
      <c r="X125" s="5" t="str">
        <f t="shared" ca="1" si="21"/>
        <v/>
      </c>
      <c r="Y125" s="5" t="str">
        <f ca="1">IFERROR(OFFSET('計算（宅配便）'!$P125,0,(COLUMN()-COLUMN($E125))/(COLUMNS($E125:$G125)-1)*(COLUMNS('計算（宅配便）'!$L141:$Q141))),"")</f>
        <v/>
      </c>
      <c r="Z125" s="5" t="str">
        <f t="shared" ca="1" si="22"/>
        <v/>
      </c>
      <c r="AA125" s="5" t="str">
        <f ca="1">IFERROR(OFFSET('計算（宅配便）'!$P125,0,(COLUMN()-COLUMN($E125))/(COLUMNS($E125:$G125)-1)*(COLUMNS('計算（宅配便）'!$L141:$Q141))),"")</f>
        <v/>
      </c>
      <c r="AB125" s="5" t="str">
        <f t="shared" ca="1" si="23"/>
        <v/>
      </c>
    </row>
    <row r="126" spans="1:28">
      <c r="A126" s="6">
        <v>123</v>
      </c>
      <c r="B126" s="158" t="str">
        <f>IF(ISBLANK(サンプル入力!B126),"",サンプル入力!B126)</f>
        <v/>
      </c>
      <c r="C126" s="5" t="str">
        <f>IF(ISBLANK(サンプル入力!C126),"",サンプル入力!C126)</f>
        <v/>
      </c>
      <c r="D126" s="5" t="str">
        <f>IF(ISBLANK(サンプル入力!I126),"",サンプル入力!I126)</f>
        <v/>
      </c>
      <c r="E126" s="5" t="str">
        <f ca="1">IFERROR(OFFSET('計算（宅配便）'!$P126,0,(COLUMN()-COLUMN($E126))/(COLUMNS($E126:$G126)-1)*(COLUMNS('計算（宅配便）'!$L142:$Q142))),"")</f>
        <v/>
      </c>
      <c r="F126" s="5" t="str">
        <f t="shared" ca="1" si="12"/>
        <v/>
      </c>
      <c r="G126" s="5" t="str">
        <f ca="1">IFERROR(OFFSET('計算（宅配便）'!$P126,0,(COLUMN()-COLUMN($E126))/(COLUMNS($E126:$G126)-1)*(COLUMNS('計算（宅配便）'!$L142:$Q142))),"")</f>
        <v/>
      </c>
      <c r="H126" s="5" t="str">
        <f t="shared" ca="1" si="13"/>
        <v/>
      </c>
      <c r="I126" s="5" t="str">
        <f ca="1">IFERROR(OFFSET('計算（宅配便）'!$P126,0,(COLUMN()-COLUMN($E126))/(COLUMNS($E126:$G126)-1)*(COLUMNS('計算（宅配便）'!$L142:$Q142))),"")</f>
        <v/>
      </c>
      <c r="J126" s="5" t="str">
        <f t="shared" ca="1" si="14"/>
        <v/>
      </c>
      <c r="K126" s="5" t="str">
        <f ca="1">IFERROR(OFFSET('計算（宅配便）'!$P126,0,(COLUMN()-COLUMN($E126))/(COLUMNS($E126:$G126)-1)*(COLUMNS('計算（宅配便）'!$L142:$Q142))),"")</f>
        <v/>
      </c>
      <c r="L126" s="5" t="str">
        <f t="shared" ca="1" si="15"/>
        <v/>
      </c>
      <c r="M126" s="5" t="str">
        <f ca="1">IFERROR(OFFSET('計算（宅配便）'!$P126,0,(COLUMN()-COLUMN($E126))/(COLUMNS($E126:$G126)-1)*(COLUMNS('計算（宅配便）'!$L142:$Q142))),"")</f>
        <v/>
      </c>
      <c r="N126" s="5" t="str">
        <f t="shared" ca="1" si="16"/>
        <v/>
      </c>
      <c r="O126" s="5" t="str">
        <f ca="1">IFERROR(OFFSET('計算（宅配便）'!$P126,0,(COLUMN()-COLUMN($E126))/(COLUMNS($E126:$G126)-1)*(COLUMNS('計算（宅配便）'!$L142:$Q142))),"")</f>
        <v/>
      </c>
      <c r="P126" s="5" t="str">
        <f t="shared" ca="1" si="17"/>
        <v/>
      </c>
      <c r="Q126" s="5" t="str">
        <f ca="1">IFERROR(OFFSET('計算（宅配便）'!$P126,0,(COLUMN()-COLUMN($E126))/(COLUMNS($E126:$G126)-1)*(COLUMNS('計算（宅配便）'!$L142:$Q142))),"")</f>
        <v/>
      </c>
      <c r="R126" s="5" t="str">
        <f t="shared" ca="1" si="18"/>
        <v/>
      </c>
      <c r="S126" s="5" t="str">
        <f ca="1">IFERROR(OFFSET('計算（宅配便）'!$P126,0,(COLUMN()-COLUMN($E126))/(COLUMNS($E126:$G126)-1)*(COLUMNS('計算（宅配便）'!$L142:$Q142))),"")</f>
        <v/>
      </c>
      <c r="T126" s="5" t="str">
        <f t="shared" ca="1" si="19"/>
        <v/>
      </c>
      <c r="U126" s="5" t="str">
        <f ca="1">IFERROR(OFFSET('計算（宅配便）'!$P126,0,(COLUMN()-COLUMN($E126))/(COLUMNS($E126:$G126)-1)*(COLUMNS('計算（宅配便）'!$L142:$Q142))),"")</f>
        <v/>
      </c>
      <c r="V126" s="5" t="str">
        <f t="shared" ca="1" si="20"/>
        <v/>
      </c>
      <c r="W126" s="5" t="str">
        <f ca="1">IFERROR(OFFSET('計算（宅配便）'!$P126,0,(COLUMN()-COLUMN($E126))/(COLUMNS($E126:$G126)-1)*(COLUMNS('計算（宅配便）'!$L142:$Q142))),"")</f>
        <v/>
      </c>
      <c r="X126" s="5" t="str">
        <f t="shared" ca="1" si="21"/>
        <v/>
      </c>
      <c r="Y126" s="5" t="str">
        <f ca="1">IFERROR(OFFSET('計算（宅配便）'!$P126,0,(COLUMN()-COLUMN($E126))/(COLUMNS($E126:$G126)-1)*(COLUMNS('計算（宅配便）'!$L142:$Q142))),"")</f>
        <v/>
      </c>
      <c r="Z126" s="5" t="str">
        <f t="shared" ca="1" si="22"/>
        <v/>
      </c>
      <c r="AA126" s="5" t="str">
        <f ca="1">IFERROR(OFFSET('計算（宅配便）'!$P126,0,(COLUMN()-COLUMN($E126))/(COLUMNS($E126:$G126)-1)*(COLUMNS('計算（宅配便）'!$L142:$Q142))),"")</f>
        <v/>
      </c>
      <c r="AB126" s="5" t="str">
        <f t="shared" ca="1" si="23"/>
        <v/>
      </c>
    </row>
    <row r="127" spans="1:28">
      <c r="A127" s="6">
        <v>124</v>
      </c>
      <c r="B127" s="158" t="str">
        <f>IF(ISBLANK(サンプル入力!B127),"",サンプル入力!B127)</f>
        <v/>
      </c>
      <c r="C127" s="5" t="str">
        <f>IF(ISBLANK(サンプル入力!C127),"",サンプル入力!C127)</f>
        <v/>
      </c>
      <c r="D127" s="5" t="str">
        <f>IF(ISBLANK(サンプル入力!I127),"",サンプル入力!I127)</f>
        <v/>
      </c>
      <c r="E127" s="5" t="str">
        <f ca="1">IFERROR(OFFSET('計算（宅配便）'!$P127,0,(COLUMN()-COLUMN($E127))/(COLUMNS($E127:$G127)-1)*(COLUMNS('計算（宅配便）'!$L143:$Q143))),"")</f>
        <v/>
      </c>
      <c r="F127" s="5" t="str">
        <f t="shared" ca="1" si="12"/>
        <v/>
      </c>
      <c r="G127" s="5" t="str">
        <f ca="1">IFERROR(OFFSET('計算（宅配便）'!$P127,0,(COLUMN()-COLUMN($E127))/(COLUMNS($E127:$G127)-1)*(COLUMNS('計算（宅配便）'!$L143:$Q143))),"")</f>
        <v/>
      </c>
      <c r="H127" s="5" t="str">
        <f t="shared" ca="1" si="13"/>
        <v/>
      </c>
      <c r="I127" s="5" t="str">
        <f ca="1">IFERROR(OFFSET('計算（宅配便）'!$P127,0,(COLUMN()-COLUMN($E127))/(COLUMNS($E127:$G127)-1)*(COLUMNS('計算（宅配便）'!$L143:$Q143))),"")</f>
        <v/>
      </c>
      <c r="J127" s="5" t="str">
        <f t="shared" ca="1" si="14"/>
        <v/>
      </c>
      <c r="K127" s="5" t="str">
        <f ca="1">IFERROR(OFFSET('計算（宅配便）'!$P127,0,(COLUMN()-COLUMN($E127))/(COLUMNS($E127:$G127)-1)*(COLUMNS('計算（宅配便）'!$L143:$Q143))),"")</f>
        <v/>
      </c>
      <c r="L127" s="5" t="str">
        <f t="shared" ca="1" si="15"/>
        <v/>
      </c>
      <c r="M127" s="5" t="str">
        <f ca="1">IFERROR(OFFSET('計算（宅配便）'!$P127,0,(COLUMN()-COLUMN($E127))/(COLUMNS($E127:$G127)-1)*(COLUMNS('計算（宅配便）'!$L143:$Q143))),"")</f>
        <v/>
      </c>
      <c r="N127" s="5" t="str">
        <f t="shared" ca="1" si="16"/>
        <v/>
      </c>
      <c r="O127" s="5" t="str">
        <f ca="1">IFERROR(OFFSET('計算（宅配便）'!$P127,0,(COLUMN()-COLUMN($E127))/(COLUMNS($E127:$G127)-1)*(COLUMNS('計算（宅配便）'!$L143:$Q143))),"")</f>
        <v/>
      </c>
      <c r="P127" s="5" t="str">
        <f t="shared" ca="1" si="17"/>
        <v/>
      </c>
      <c r="Q127" s="5" t="str">
        <f ca="1">IFERROR(OFFSET('計算（宅配便）'!$P127,0,(COLUMN()-COLUMN($E127))/(COLUMNS($E127:$G127)-1)*(COLUMNS('計算（宅配便）'!$L143:$Q143))),"")</f>
        <v/>
      </c>
      <c r="R127" s="5" t="str">
        <f t="shared" ca="1" si="18"/>
        <v/>
      </c>
      <c r="S127" s="5" t="str">
        <f ca="1">IFERROR(OFFSET('計算（宅配便）'!$P127,0,(COLUMN()-COLUMN($E127))/(COLUMNS($E127:$G127)-1)*(COLUMNS('計算（宅配便）'!$L143:$Q143))),"")</f>
        <v/>
      </c>
      <c r="T127" s="5" t="str">
        <f t="shared" ca="1" si="19"/>
        <v/>
      </c>
      <c r="U127" s="5" t="str">
        <f ca="1">IFERROR(OFFSET('計算（宅配便）'!$P127,0,(COLUMN()-COLUMN($E127))/(COLUMNS($E127:$G127)-1)*(COLUMNS('計算（宅配便）'!$L143:$Q143))),"")</f>
        <v/>
      </c>
      <c r="V127" s="5" t="str">
        <f t="shared" ca="1" si="20"/>
        <v/>
      </c>
      <c r="W127" s="5" t="str">
        <f ca="1">IFERROR(OFFSET('計算（宅配便）'!$P127,0,(COLUMN()-COLUMN($E127))/(COLUMNS($E127:$G127)-1)*(COLUMNS('計算（宅配便）'!$L143:$Q143))),"")</f>
        <v/>
      </c>
      <c r="X127" s="5" t="str">
        <f t="shared" ca="1" si="21"/>
        <v/>
      </c>
      <c r="Y127" s="5" t="str">
        <f ca="1">IFERROR(OFFSET('計算（宅配便）'!$P127,0,(COLUMN()-COLUMN($E127))/(COLUMNS($E127:$G127)-1)*(COLUMNS('計算（宅配便）'!$L143:$Q143))),"")</f>
        <v/>
      </c>
      <c r="Z127" s="5" t="str">
        <f t="shared" ca="1" si="22"/>
        <v/>
      </c>
      <c r="AA127" s="5" t="str">
        <f ca="1">IFERROR(OFFSET('計算（宅配便）'!$P127,0,(COLUMN()-COLUMN($E127))/(COLUMNS($E127:$G127)-1)*(COLUMNS('計算（宅配便）'!$L143:$Q143))),"")</f>
        <v/>
      </c>
      <c r="AB127" s="5" t="str">
        <f t="shared" ca="1" si="23"/>
        <v/>
      </c>
    </row>
    <row r="128" spans="1:28">
      <c r="A128" s="6">
        <v>125</v>
      </c>
      <c r="B128" s="158" t="str">
        <f>IF(ISBLANK(サンプル入力!B128),"",サンプル入力!B128)</f>
        <v/>
      </c>
      <c r="C128" s="5" t="str">
        <f>IF(ISBLANK(サンプル入力!C128),"",サンプル入力!C128)</f>
        <v/>
      </c>
      <c r="D128" s="5" t="str">
        <f>IF(ISBLANK(サンプル入力!I128),"",サンプル入力!I128)</f>
        <v/>
      </c>
      <c r="E128" s="5" t="str">
        <f ca="1">IFERROR(OFFSET('計算（宅配便）'!$P128,0,(COLUMN()-COLUMN($E128))/(COLUMNS($E128:$G128)-1)*(COLUMNS('計算（宅配便）'!$L144:$Q144))),"")</f>
        <v/>
      </c>
      <c r="F128" s="5" t="str">
        <f t="shared" ca="1" si="12"/>
        <v/>
      </c>
      <c r="G128" s="5" t="str">
        <f ca="1">IFERROR(OFFSET('計算（宅配便）'!$P128,0,(COLUMN()-COLUMN($E128))/(COLUMNS($E128:$G128)-1)*(COLUMNS('計算（宅配便）'!$L144:$Q144))),"")</f>
        <v/>
      </c>
      <c r="H128" s="5" t="str">
        <f t="shared" ca="1" si="13"/>
        <v/>
      </c>
      <c r="I128" s="5" t="str">
        <f ca="1">IFERROR(OFFSET('計算（宅配便）'!$P128,0,(COLUMN()-COLUMN($E128))/(COLUMNS($E128:$G128)-1)*(COLUMNS('計算（宅配便）'!$L144:$Q144))),"")</f>
        <v/>
      </c>
      <c r="J128" s="5" t="str">
        <f t="shared" ca="1" si="14"/>
        <v/>
      </c>
      <c r="K128" s="5" t="str">
        <f ca="1">IFERROR(OFFSET('計算（宅配便）'!$P128,0,(COLUMN()-COLUMN($E128))/(COLUMNS($E128:$G128)-1)*(COLUMNS('計算（宅配便）'!$L144:$Q144))),"")</f>
        <v/>
      </c>
      <c r="L128" s="5" t="str">
        <f t="shared" ca="1" si="15"/>
        <v/>
      </c>
      <c r="M128" s="5" t="str">
        <f ca="1">IFERROR(OFFSET('計算（宅配便）'!$P128,0,(COLUMN()-COLUMN($E128))/(COLUMNS($E128:$G128)-1)*(COLUMNS('計算（宅配便）'!$L144:$Q144))),"")</f>
        <v/>
      </c>
      <c r="N128" s="5" t="str">
        <f t="shared" ca="1" si="16"/>
        <v/>
      </c>
      <c r="O128" s="5" t="str">
        <f ca="1">IFERROR(OFFSET('計算（宅配便）'!$P128,0,(COLUMN()-COLUMN($E128))/(COLUMNS($E128:$G128)-1)*(COLUMNS('計算（宅配便）'!$L144:$Q144))),"")</f>
        <v/>
      </c>
      <c r="P128" s="5" t="str">
        <f t="shared" ca="1" si="17"/>
        <v/>
      </c>
      <c r="Q128" s="5" t="str">
        <f ca="1">IFERROR(OFFSET('計算（宅配便）'!$P128,0,(COLUMN()-COLUMN($E128))/(COLUMNS($E128:$G128)-1)*(COLUMNS('計算（宅配便）'!$L144:$Q144))),"")</f>
        <v/>
      </c>
      <c r="R128" s="5" t="str">
        <f t="shared" ca="1" si="18"/>
        <v/>
      </c>
      <c r="S128" s="5" t="str">
        <f ca="1">IFERROR(OFFSET('計算（宅配便）'!$P128,0,(COLUMN()-COLUMN($E128))/(COLUMNS($E128:$G128)-1)*(COLUMNS('計算（宅配便）'!$L144:$Q144))),"")</f>
        <v/>
      </c>
      <c r="T128" s="5" t="str">
        <f t="shared" ca="1" si="19"/>
        <v/>
      </c>
      <c r="U128" s="5" t="str">
        <f ca="1">IFERROR(OFFSET('計算（宅配便）'!$P128,0,(COLUMN()-COLUMN($E128))/(COLUMNS($E128:$G128)-1)*(COLUMNS('計算（宅配便）'!$L144:$Q144))),"")</f>
        <v/>
      </c>
      <c r="V128" s="5" t="str">
        <f t="shared" ca="1" si="20"/>
        <v/>
      </c>
      <c r="W128" s="5" t="str">
        <f ca="1">IFERROR(OFFSET('計算（宅配便）'!$P128,0,(COLUMN()-COLUMN($E128))/(COLUMNS($E128:$G128)-1)*(COLUMNS('計算（宅配便）'!$L144:$Q144))),"")</f>
        <v/>
      </c>
      <c r="X128" s="5" t="str">
        <f t="shared" ca="1" si="21"/>
        <v/>
      </c>
      <c r="Y128" s="5" t="str">
        <f ca="1">IFERROR(OFFSET('計算（宅配便）'!$P128,0,(COLUMN()-COLUMN($E128))/(COLUMNS($E128:$G128)-1)*(COLUMNS('計算（宅配便）'!$L144:$Q144))),"")</f>
        <v/>
      </c>
      <c r="Z128" s="5" t="str">
        <f t="shared" ca="1" si="22"/>
        <v/>
      </c>
      <c r="AA128" s="5" t="str">
        <f ca="1">IFERROR(OFFSET('計算（宅配便）'!$P128,0,(COLUMN()-COLUMN($E128))/(COLUMNS($E128:$G128)-1)*(COLUMNS('計算（宅配便）'!$L144:$Q144))),"")</f>
        <v/>
      </c>
      <c r="AB128" s="5" t="str">
        <f t="shared" ca="1" si="23"/>
        <v/>
      </c>
    </row>
    <row r="129" spans="1:28">
      <c r="A129" s="6">
        <v>126</v>
      </c>
      <c r="B129" s="158" t="str">
        <f>IF(ISBLANK(サンプル入力!B129),"",サンプル入力!B129)</f>
        <v/>
      </c>
      <c r="C129" s="5" t="str">
        <f>IF(ISBLANK(サンプル入力!C129),"",サンプル入力!C129)</f>
        <v/>
      </c>
      <c r="D129" s="5" t="str">
        <f>IF(ISBLANK(サンプル入力!I129),"",サンプル入力!I129)</f>
        <v/>
      </c>
      <c r="E129" s="5" t="str">
        <f ca="1">IFERROR(OFFSET('計算（宅配便）'!$P129,0,(COLUMN()-COLUMN($E129))/(COLUMNS($E129:$G129)-1)*(COLUMNS('計算（宅配便）'!$L145:$Q145))),"")</f>
        <v/>
      </c>
      <c r="F129" s="5" t="str">
        <f t="shared" ca="1" si="12"/>
        <v/>
      </c>
      <c r="G129" s="5" t="str">
        <f ca="1">IFERROR(OFFSET('計算（宅配便）'!$P129,0,(COLUMN()-COLUMN($E129))/(COLUMNS($E129:$G129)-1)*(COLUMNS('計算（宅配便）'!$L145:$Q145))),"")</f>
        <v/>
      </c>
      <c r="H129" s="5" t="str">
        <f t="shared" ca="1" si="13"/>
        <v/>
      </c>
      <c r="I129" s="5" t="str">
        <f ca="1">IFERROR(OFFSET('計算（宅配便）'!$P129,0,(COLUMN()-COLUMN($E129))/(COLUMNS($E129:$G129)-1)*(COLUMNS('計算（宅配便）'!$L145:$Q145))),"")</f>
        <v/>
      </c>
      <c r="J129" s="5" t="str">
        <f t="shared" ca="1" si="14"/>
        <v/>
      </c>
      <c r="K129" s="5" t="str">
        <f ca="1">IFERROR(OFFSET('計算（宅配便）'!$P129,0,(COLUMN()-COLUMN($E129))/(COLUMNS($E129:$G129)-1)*(COLUMNS('計算（宅配便）'!$L145:$Q145))),"")</f>
        <v/>
      </c>
      <c r="L129" s="5" t="str">
        <f t="shared" ca="1" si="15"/>
        <v/>
      </c>
      <c r="M129" s="5" t="str">
        <f ca="1">IFERROR(OFFSET('計算（宅配便）'!$P129,0,(COLUMN()-COLUMN($E129))/(COLUMNS($E129:$G129)-1)*(COLUMNS('計算（宅配便）'!$L145:$Q145))),"")</f>
        <v/>
      </c>
      <c r="N129" s="5" t="str">
        <f t="shared" ca="1" si="16"/>
        <v/>
      </c>
      <c r="O129" s="5" t="str">
        <f ca="1">IFERROR(OFFSET('計算（宅配便）'!$P129,0,(COLUMN()-COLUMN($E129))/(COLUMNS($E129:$G129)-1)*(COLUMNS('計算（宅配便）'!$L145:$Q145))),"")</f>
        <v/>
      </c>
      <c r="P129" s="5" t="str">
        <f t="shared" ca="1" si="17"/>
        <v/>
      </c>
      <c r="Q129" s="5" t="str">
        <f ca="1">IFERROR(OFFSET('計算（宅配便）'!$P129,0,(COLUMN()-COLUMN($E129))/(COLUMNS($E129:$G129)-1)*(COLUMNS('計算（宅配便）'!$L145:$Q145))),"")</f>
        <v/>
      </c>
      <c r="R129" s="5" t="str">
        <f t="shared" ca="1" si="18"/>
        <v/>
      </c>
      <c r="S129" s="5" t="str">
        <f ca="1">IFERROR(OFFSET('計算（宅配便）'!$P129,0,(COLUMN()-COLUMN($E129))/(COLUMNS($E129:$G129)-1)*(COLUMNS('計算（宅配便）'!$L145:$Q145))),"")</f>
        <v/>
      </c>
      <c r="T129" s="5" t="str">
        <f t="shared" ca="1" si="19"/>
        <v/>
      </c>
      <c r="U129" s="5" t="str">
        <f ca="1">IFERROR(OFFSET('計算（宅配便）'!$P129,0,(COLUMN()-COLUMN($E129))/(COLUMNS($E129:$G129)-1)*(COLUMNS('計算（宅配便）'!$L145:$Q145))),"")</f>
        <v/>
      </c>
      <c r="V129" s="5" t="str">
        <f t="shared" ca="1" si="20"/>
        <v/>
      </c>
      <c r="W129" s="5" t="str">
        <f ca="1">IFERROR(OFFSET('計算（宅配便）'!$P129,0,(COLUMN()-COLUMN($E129))/(COLUMNS($E129:$G129)-1)*(COLUMNS('計算（宅配便）'!$L145:$Q145))),"")</f>
        <v/>
      </c>
      <c r="X129" s="5" t="str">
        <f t="shared" ca="1" si="21"/>
        <v/>
      </c>
      <c r="Y129" s="5" t="str">
        <f ca="1">IFERROR(OFFSET('計算（宅配便）'!$P129,0,(COLUMN()-COLUMN($E129))/(COLUMNS($E129:$G129)-1)*(COLUMNS('計算（宅配便）'!$L145:$Q145))),"")</f>
        <v/>
      </c>
      <c r="Z129" s="5" t="str">
        <f t="shared" ca="1" si="22"/>
        <v/>
      </c>
      <c r="AA129" s="5" t="str">
        <f ca="1">IFERROR(OFFSET('計算（宅配便）'!$P129,0,(COLUMN()-COLUMN($E129))/(COLUMNS($E129:$G129)-1)*(COLUMNS('計算（宅配便）'!$L145:$Q145))),"")</f>
        <v/>
      </c>
      <c r="AB129" s="5" t="str">
        <f t="shared" ca="1" si="23"/>
        <v/>
      </c>
    </row>
    <row r="130" spans="1:28">
      <c r="A130" s="6">
        <v>127</v>
      </c>
      <c r="B130" s="158" t="str">
        <f>IF(ISBLANK(サンプル入力!B130),"",サンプル入力!B130)</f>
        <v/>
      </c>
      <c r="C130" s="5" t="str">
        <f>IF(ISBLANK(サンプル入力!C130),"",サンプル入力!C130)</f>
        <v/>
      </c>
      <c r="D130" s="5" t="str">
        <f>IF(ISBLANK(サンプル入力!I130),"",サンプル入力!I130)</f>
        <v/>
      </c>
      <c r="E130" s="5" t="str">
        <f ca="1">IFERROR(OFFSET('計算（宅配便）'!$P130,0,(COLUMN()-COLUMN($E130))/(COLUMNS($E130:$G130)-1)*(COLUMNS('計算（宅配便）'!$L146:$Q146))),"")</f>
        <v/>
      </c>
      <c r="F130" s="5" t="str">
        <f t="shared" ca="1" si="12"/>
        <v/>
      </c>
      <c r="G130" s="5" t="str">
        <f ca="1">IFERROR(OFFSET('計算（宅配便）'!$P130,0,(COLUMN()-COLUMN($E130))/(COLUMNS($E130:$G130)-1)*(COLUMNS('計算（宅配便）'!$L146:$Q146))),"")</f>
        <v/>
      </c>
      <c r="H130" s="5" t="str">
        <f t="shared" ca="1" si="13"/>
        <v/>
      </c>
      <c r="I130" s="5" t="str">
        <f ca="1">IFERROR(OFFSET('計算（宅配便）'!$P130,0,(COLUMN()-COLUMN($E130))/(COLUMNS($E130:$G130)-1)*(COLUMNS('計算（宅配便）'!$L146:$Q146))),"")</f>
        <v/>
      </c>
      <c r="J130" s="5" t="str">
        <f t="shared" ca="1" si="14"/>
        <v/>
      </c>
      <c r="K130" s="5" t="str">
        <f ca="1">IFERROR(OFFSET('計算（宅配便）'!$P130,0,(COLUMN()-COLUMN($E130))/(COLUMNS($E130:$G130)-1)*(COLUMNS('計算（宅配便）'!$L146:$Q146))),"")</f>
        <v/>
      </c>
      <c r="L130" s="5" t="str">
        <f t="shared" ca="1" si="15"/>
        <v/>
      </c>
      <c r="M130" s="5" t="str">
        <f ca="1">IFERROR(OFFSET('計算（宅配便）'!$P130,0,(COLUMN()-COLUMN($E130))/(COLUMNS($E130:$G130)-1)*(COLUMNS('計算（宅配便）'!$L146:$Q146))),"")</f>
        <v/>
      </c>
      <c r="N130" s="5" t="str">
        <f t="shared" ca="1" si="16"/>
        <v/>
      </c>
      <c r="O130" s="5" t="str">
        <f ca="1">IFERROR(OFFSET('計算（宅配便）'!$P130,0,(COLUMN()-COLUMN($E130))/(COLUMNS($E130:$G130)-1)*(COLUMNS('計算（宅配便）'!$L146:$Q146))),"")</f>
        <v/>
      </c>
      <c r="P130" s="5" t="str">
        <f t="shared" ca="1" si="17"/>
        <v/>
      </c>
      <c r="Q130" s="5" t="str">
        <f ca="1">IFERROR(OFFSET('計算（宅配便）'!$P130,0,(COLUMN()-COLUMN($E130))/(COLUMNS($E130:$G130)-1)*(COLUMNS('計算（宅配便）'!$L146:$Q146))),"")</f>
        <v/>
      </c>
      <c r="R130" s="5" t="str">
        <f t="shared" ca="1" si="18"/>
        <v/>
      </c>
      <c r="S130" s="5" t="str">
        <f ca="1">IFERROR(OFFSET('計算（宅配便）'!$P130,0,(COLUMN()-COLUMN($E130))/(COLUMNS($E130:$G130)-1)*(COLUMNS('計算（宅配便）'!$L146:$Q146))),"")</f>
        <v/>
      </c>
      <c r="T130" s="5" t="str">
        <f t="shared" ca="1" si="19"/>
        <v/>
      </c>
      <c r="U130" s="5" t="str">
        <f ca="1">IFERROR(OFFSET('計算（宅配便）'!$P130,0,(COLUMN()-COLUMN($E130))/(COLUMNS($E130:$G130)-1)*(COLUMNS('計算（宅配便）'!$L146:$Q146))),"")</f>
        <v/>
      </c>
      <c r="V130" s="5" t="str">
        <f t="shared" ca="1" si="20"/>
        <v/>
      </c>
      <c r="W130" s="5" t="str">
        <f ca="1">IFERROR(OFFSET('計算（宅配便）'!$P130,0,(COLUMN()-COLUMN($E130))/(COLUMNS($E130:$G130)-1)*(COLUMNS('計算（宅配便）'!$L146:$Q146))),"")</f>
        <v/>
      </c>
      <c r="X130" s="5" t="str">
        <f t="shared" ca="1" si="21"/>
        <v/>
      </c>
      <c r="Y130" s="5" t="str">
        <f ca="1">IFERROR(OFFSET('計算（宅配便）'!$P130,0,(COLUMN()-COLUMN($E130))/(COLUMNS($E130:$G130)-1)*(COLUMNS('計算（宅配便）'!$L146:$Q146))),"")</f>
        <v/>
      </c>
      <c r="Z130" s="5" t="str">
        <f t="shared" ca="1" si="22"/>
        <v/>
      </c>
      <c r="AA130" s="5" t="str">
        <f ca="1">IFERROR(OFFSET('計算（宅配便）'!$P130,0,(COLUMN()-COLUMN($E130))/(COLUMNS($E130:$G130)-1)*(COLUMNS('計算（宅配便）'!$L146:$Q146))),"")</f>
        <v/>
      </c>
      <c r="AB130" s="5" t="str">
        <f t="shared" ca="1" si="23"/>
        <v/>
      </c>
    </row>
    <row r="131" spans="1:28">
      <c r="A131" s="6">
        <v>128</v>
      </c>
      <c r="B131" s="158" t="str">
        <f>IF(ISBLANK(サンプル入力!B131),"",サンプル入力!B131)</f>
        <v/>
      </c>
      <c r="C131" s="5" t="str">
        <f>IF(ISBLANK(サンプル入力!C131),"",サンプル入力!C131)</f>
        <v/>
      </c>
      <c r="D131" s="5" t="str">
        <f>IF(ISBLANK(サンプル入力!I131),"",サンプル入力!I131)</f>
        <v/>
      </c>
      <c r="E131" s="5" t="str">
        <f ca="1">IFERROR(OFFSET('計算（宅配便）'!$P131,0,(COLUMN()-COLUMN($E131))/(COLUMNS($E131:$G131)-1)*(COLUMNS('計算（宅配便）'!$L147:$Q147))),"")</f>
        <v/>
      </c>
      <c r="F131" s="5" t="str">
        <f t="shared" ca="1" si="12"/>
        <v/>
      </c>
      <c r="G131" s="5" t="str">
        <f ca="1">IFERROR(OFFSET('計算（宅配便）'!$P131,0,(COLUMN()-COLUMN($E131))/(COLUMNS($E131:$G131)-1)*(COLUMNS('計算（宅配便）'!$L147:$Q147))),"")</f>
        <v/>
      </c>
      <c r="H131" s="5" t="str">
        <f t="shared" ca="1" si="13"/>
        <v/>
      </c>
      <c r="I131" s="5" t="str">
        <f ca="1">IFERROR(OFFSET('計算（宅配便）'!$P131,0,(COLUMN()-COLUMN($E131))/(COLUMNS($E131:$G131)-1)*(COLUMNS('計算（宅配便）'!$L147:$Q147))),"")</f>
        <v/>
      </c>
      <c r="J131" s="5" t="str">
        <f t="shared" ca="1" si="14"/>
        <v/>
      </c>
      <c r="K131" s="5" t="str">
        <f ca="1">IFERROR(OFFSET('計算（宅配便）'!$P131,0,(COLUMN()-COLUMN($E131))/(COLUMNS($E131:$G131)-1)*(COLUMNS('計算（宅配便）'!$L147:$Q147))),"")</f>
        <v/>
      </c>
      <c r="L131" s="5" t="str">
        <f t="shared" ca="1" si="15"/>
        <v/>
      </c>
      <c r="M131" s="5" t="str">
        <f ca="1">IFERROR(OFFSET('計算（宅配便）'!$P131,0,(COLUMN()-COLUMN($E131))/(COLUMNS($E131:$G131)-1)*(COLUMNS('計算（宅配便）'!$L147:$Q147))),"")</f>
        <v/>
      </c>
      <c r="N131" s="5" t="str">
        <f t="shared" ca="1" si="16"/>
        <v/>
      </c>
      <c r="O131" s="5" t="str">
        <f ca="1">IFERROR(OFFSET('計算（宅配便）'!$P131,0,(COLUMN()-COLUMN($E131))/(COLUMNS($E131:$G131)-1)*(COLUMNS('計算（宅配便）'!$L147:$Q147))),"")</f>
        <v/>
      </c>
      <c r="P131" s="5" t="str">
        <f t="shared" ca="1" si="17"/>
        <v/>
      </c>
      <c r="Q131" s="5" t="str">
        <f ca="1">IFERROR(OFFSET('計算（宅配便）'!$P131,0,(COLUMN()-COLUMN($E131))/(COLUMNS($E131:$G131)-1)*(COLUMNS('計算（宅配便）'!$L147:$Q147))),"")</f>
        <v/>
      </c>
      <c r="R131" s="5" t="str">
        <f t="shared" ca="1" si="18"/>
        <v/>
      </c>
      <c r="S131" s="5" t="str">
        <f ca="1">IFERROR(OFFSET('計算（宅配便）'!$P131,0,(COLUMN()-COLUMN($E131))/(COLUMNS($E131:$G131)-1)*(COLUMNS('計算（宅配便）'!$L147:$Q147))),"")</f>
        <v/>
      </c>
      <c r="T131" s="5" t="str">
        <f t="shared" ca="1" si="19"/>
        <v/>
      </c>
      <c r="U131" s="5" t="str">
        <f ca="1">IFERROR(OFFSET('計算（宅配便）'!$P131,0,(COLUMN()-COLUMN($E131))/(COLUMNS($E131:$G131)-1)*(COLUMNS('計算（宅配便）'!$L147:$Q147))),"")</f>
        <v/>
      </c>
      <c r="V131" s="5" t="str">
        <f t="shared" ca="1" si="20"/>
        <v/>
      </c>
      <c r="W131" s="5" t="str">
        <f ca="1">IFERROR(OFFSET('計算（宅配便）'!$P131,0,(COLUMN()-COLUMN($E131))/(COLUMNS($E131:$G131)-1)*(COLUMNS('計算（宅配便）'!$L147:$Q147))),"")</f>
        <v/>
      </c>
      <c r="X131" s="5" t="str">
        <f t="shared" ca="1" si="21"/>
        <v/>
      </c>
      <c r="Y131" s="5" t="str">
        <f ca="1">IFERROR(OFFSET('計算（宅配便）'!$P131,0,(COLUMN()-COLUMN($E131))/(COLUMNS($E131:$G131)-1)*(COLUMNS('計算（宅配便）'!$L147:$Q147))),"")</f>
        <v/>
      </c>
      <c r="Z131" s="5" t="str">
        <f t="shared" ca="1" si="22"/>
        <v/>
      </c>
      <c r="AA131" s="5" t="str">
        <f ca="1">IFERROR(OFFSET('計算（宅配便）'!$P131,0,(COLUMN()-COLUMN($E131))/(COLUMNS($E131:$G131)-1)*(COLUMNS('計算（宅配便）'!$L147:$Q147))),"")</f>
        <v/>
      </c>
      <c r="AB131" s="5" t="str">
        <f t="shared" ca="1" si="23"/>
        <v/>
      </c>
    </row>
    <row r="132" spans="1:28">
      <c r="A132" s="6">
        <v>129</v>
      </c>
      <c r="B132" s="158" t="str">
        <f>IF(ISBLANK(サンプル入力!B132),"",サンプル入力!B132)</f>
        <v/>
      </c>
      <c r="C132" s="5" t="str">
        <f>IF(ISBLANK(サンプル入力!C132),"",サンプル入力!C132)</f>
        <v/>
      </c>
      <c r="D132" s="5" t="str">
        <f>IF(ISBLANK(サンプル入力!I132),"",サンプル入力!I132)</f>
        <v/>
      </c>
      <c r="E132" s="5" t="str">
        <f ca="1">IFERROR(OFFSET('計算（宅配便）'!$P132,0,(COLUMN()-COLUMN($E132))/(COLUMNS($E132:$G132)-1)*(COLUMNS('計算（宅配便）'!$L148:$Q148))),"")</f>
        <v/>
      </c>
      <c r="F132" s="5" t="str">
        <f t="shared" ca="1" si="12"/>
        <v/>
      </c>
      <c r="G132" s="5" t="str">
        <f ca="1">IFERROR(OFFSET('計算（宅配便）'!$P132,0,(COLUMN()-COLUMN($E132))/(COLUMNS($E132:$G132)-1)*(COLUMNS('計算（宅配便）'!$L148:$Q148))),"")</f>
        <v/>
      </c>
      <c r="H132" s="5" t="str">
        <f t="shared" ca="1" si="13"/>
        <v/>
      </c>
      <c r="I132" s="5" t="str">
        <f ca="1">IFERROR(OFFSET('計算（宅配便）'!$P132,0,(COLUMN()-COLUMN($E132))/(COLUMNS($E132:$G132)-1)*(COLUMNS('計算（宅配便）'!$L148:$Q148))),"")</f>
        <v/>
      </c>
      <c r="J132" s="5" t="str">
        <f t="shared" ca="1" si="14"/>
        <v/>
      </c>
      <c r="K132" s="5" t="str">
        <f ca="1">IFERROR(OFFSET('計算（宅配便）'!$P132,0,(COLUMN()-COLUMN($E132))/(COLUMNS($E132:$G132)-1)*(COLUMNS('計算（宅配便）'!$L148:$Q148))),"")</f>
        <v/>
      </c>
      <c r="L132" s="5" t="str">
        <f t="shared" ca="1" si="15"/>
        <v/>
      </c>
      <c r="M132" s="5" t="str">
        <f ca="1">IFERROR(OFFSET('計算（宅配便）'!$P132,0,(COLUMN()-COLUMN($E132))/(COLUMNS($E132:$G132)-1)*(COLUMNS('計算（宅配便）'!$L148:$Q148))),"")</f>
        <v/>
      </c>
      <c r="N132" s="5" t="str">
        <f t="shared" ca="1" si="16"/>
        <v/>
      </c>
      <c r="O132" s="5" t="str">
        <f ca="1">IFERROR(OFFSET('計算（宅配便）'!$P132,0,(COLUMN()-COLUMN($E132))/(COLUMNS($E132:$G132)-1)*(COLUMNS('計算（宅配便）'!$L148:$Q148))),"")</f>
        <v/>
      </c>
      <c r="P132" s="5" t="str">
        <f t="shared" ca="1" si="17"/>
        <v/>
      </c>
      <c r="Q132" s="5" t="str">
        <f ca="1">IFERROR(OFFSET('計算（宅配便）'!$P132,0,(COLUMN()-COLUMN($E132))/(COLUMNS($E132:$G132)-1)*(COLUMNS('計算（宅配便）'!$L148:$Q148))),"")</f>
        <v/>
      </c>
      <c r="R132" s="5" t="str">
        <f t="shared" ca="1" si="18"/>
        <v/>
      </c>
      <c r="S132" s="5" t="str">
        <f ca="1">IFERROR(OFFSET('計算（宅配便）'!$P132,0,(COLUMN()-COLUMN($E132))/(COLUMNS($E132:$G132)-1)*(COLUMNS('計算（宅配便）'!$L148:$Q148))),"")</f>
        <v/>
      </c>
      <c r="T132" s="5" t="str">
        <f t="shared" ca="1" si="19"/>
        <v/>
      </c>
      <c r="U132" s="5" t="str">
        <f ca="1">IFERROR(OFFSET('計算（宅配便）'!$P132,0,(COLUMN()-COLUMN($E132))/(COLUMNS($E132:$G132)-1)*(COLUMNS('計算（宅配便）'!$L148:$Q148))),"")</f>
        <v/>
      </c>
      <c r="V132" s="5" t="str">
        <f t="shared" ca="1" si="20"/>
        <v/>
      </c>
      <c r="W132" s="5" t="str">
        <f ca="1">IFERROR(OFFSET('計算（宅配便）'!$P132,0,(COLUMN()-COLUMN($E132))/(COLUMNS($E132:$G132)-1)*(COLUMNS('計算（宅配便）'!$L148:$Q148))),"")</f>
        <v/>
      </c>
      <c r="X132" s="5" t="str">
        <f t="shared" ca="1" si="21"/>
        <v/>
      </c>
      <c r="Y132" s="5" t="str">
        <f ca="1">IFERROR(OFFSET('計算（宅配便）'!$P132,0,(COLUMN()-COLUMN($E132))/(COLUMNS($E132:$G132)-1)*(COLUMNS('計算（宅配便）'!$L148:$Q148))),"")</f>
        <v/>
      </c>
      <c r="Z132" s="5" t="str">
        <f t="shared" ca="1" si="22"/>
        <v/>
      </c>
      <c r="AA132" s="5" t="str">
        <f ca="1">IFERROR(OFFSET('計算（宅配便）'!$P132,0,(COLUMN()-COLUMN($E132))/(COLUMNS($E132:$G132)-1)*(COLUMNS('計算（宅配便）'!$L148:$Q148))),"")</f>
        <v/>
      </c>
      <c r="AB132" s="5" t="str">
        <f t="shared" ca="1" si="23"/>
        <v/>
      </c>
    </row>
    <row r="133" spans="1:28">
      <c r="A133" s="6">
        <v>130</v>
      </c>
      <c r="B133" s="158" t="str">
        <f>IF(ISBLANK(サンプル入力!B133),"",サンプル入力!B133)</f>
        <v/>
      </c>
      <c r="C133" s="5" t="str">
        <f>IF(ISBLANK(サンプル入力!C133),"",サンプル入力!C133)</f>
        <v/>
      </c>
      <c r="D133" s="5" t="str">
        <f>IF(ISBLANK(サンプル入力!I133),"",サンプル入力!I133)</f>
        <v/>
      </c>
      <c r="E133" s="5" t="str">
        <f ca="1">IFERROR(OFFSET('計算（宅配便）'!$P133,0,(COLUMN()-COLUMN($E133))/(COLUMNS($E133:$G133)-1)*(COLUMNS('計算（宅配便）'!$L149:$Q149))),"")</f>
        <v/>
      </c>
      <c r="F133" s="5" t="str">
        <f t="shared" ref="F133:F150" ca="1" si="24">IFERROR($D133*E133,"")</f>
        <v/>
      </c>
      <c r="G133" s="5" t="str">
        <f ca="1">IFERROR(OFFSET('計算（宅配便）'!$P133,0,(COLUMN()-COLUMN($E133))/(COLUMNS($E133:$G133)-1)*(COLUMNS('計算（宅配便）'!$L149:$Q149))),"")</f>
        <v/>
      </c>
      <c r="H133" s="5" t="str">
        <f t="shared" ref="H133:H150" ca="1" si="25">IFERROR($D133*G133,"")</f>
        <v/>
      </c>
      <c r="I133" s="5" t="str">
        <f ca="1">IFERROR(OFFSET('計算（宅配便）'!$P133,0,(COLUMN()-COLUMN($E133))/(COLUMNS($E133:$G133)-1)*(COLUMNS('計算（宅配便）'!$L149:$Q149))),"")</f>
        <v/>
      </c>
      <c r="J133" s="5" t="str">
        <f t="shared" ref="J133:J149" ca="1" si="26">IFERROR($D133*I133,"")</f>
        <v/>
      </c>
      <c r="K133" s="5" t="str">
        <f ca="1">IFERROR(OFFSET('計算（宅配便）'!$P133,0,(COLUMN()-COLUMN($E133))/(COLUMNS($E133:$G133)-1)*(COLUMNS('計算（宅配便）'!$L149:$Q149))),"")</f>
        <v/>
      </c>
      <c r="L133" s="5" t="str">
        <f t="shared" ref="L133:L149" ca="1" si="27">IFERROR($D133*K133,"")</f>
        <v/>
      </c>
      <c r="M133" s="5" t="str">
        <f ca="1">IFERROR(OFFSET('計算（宅配便）'!$P133,0,(COLUMN()-COLUMN($E133))/(COLUMNS($E133:$G133)-1)*(COLUMNS('計算（宅配便）'!$L149:$Q149))),"")</f>
        <v/>
      </c>
      <c r="N133" s="5" t="str">
        <f t="shared" ref="N133:N149" ca="1" si="28">IFERROR($D133*M133,"")</f>
        <v/>
      </c>
      <c r="O133" s="5" t="str">
        <f ca="1">IFERROR(OFFSET('計算（宅配便）'!$P133,0,(COLUMN()-COLUMN($E133))/(COLUMNS($E133:$G133)-1)*(COLUMNS('計算（宅配便）'!$L149:$Q149))),"")</f>
        <v/>
      </c>
      <c r="P133" s="5" t="str">
        <f t="shared" ref="P133:P150" ca="1" si="29">IFERROR($D133*O133,"")</f>
        <v/>
      </c>
      <c r="Q133" s="5" t="str">
        <f ca="1">IFERROR(OFFSET('計算（宅配便）'!$P133,0,(COLUMN()-COLUMN($E133))/(COLUMNS($E133:$G133)-1)*(COLUMNS('計算（宅配便）'!$L149:$Q149))),"")</f>
        <v/>
      </c>
      <c r="R133" s="5" t="str">
        <f t="shared" ref="R133:R150" ca="1" si="30">IFERROR($D133*Q133,"")</f>
        <v/>
      </c>
      <c r="S133" s="5" t="str">
        <f ca="1">IFERROR(OFFSET('計算（宅配便）'!$P133,0,(COLUMN()-COLUMN($E133))/(COLUMNS($E133:$G133)-1)*(COLUMNS('計算（宅配便）'!$L149:$Q149))),"")</f>
        <v/>
      </c>
      <c r="T133" s="5" t="str">
        <f t="shared" ref="T133:T150" ca="1" si="31">IFERROR($D133*S133,"")</f>
        <v/>
      </c>
      <c r="U133" s="5" t="str">
        <f ca="1">IFERROR(OFFSET('計算（宅配便）'!$P133,0,(COLUMN()-COLUMN($E133))/(COLUMNS($E133:$G133)-1)*(COLUMNS('計算（宅配便）'!$L149:$Q149))),"")</f>
        <v/>
      </c>
      <c r="V133" s="5" t="str">
        <f t="shared" ref="V133:V150" ca="1" si="32">IFERROR($D133*U133,"")</f>
        <v/>
      </c>
      <c r="W133" s="5" t="str">
        <f ca="1">IFERROR(OFFSET('計算（宅配便）'!$P133,0,(COLUMN()-COLUMN($E133))/(COLUMNS($E133:$G133)-1)*(COLUMNS('計算（宅配便）'!$L149:$Q149))),"")</f>
        <v/>
      </c>
      <c r="X133" s="5" t="str">
        <f t="shared" ref="X133:X150" ca="1" si="33">IFERROR($D133*W133,"")</f>
        <v/>
      </c>
      <c r="Y133" s="5" t="str">
        <f ca="1">IFERROR(OFFSET('計算（宅配便）'!$P133,0,(COLUMN()-COLUMN($E133))/(COLUMNS($E133:$G133)-1)*(COLUMNS('計算（宅配便）'!$L149:$Q149))),"")</f>
        <v/>
      </c>
      <c r="Z133" s="5" t="str">
        <f t="shared" ref="Z133:Z150" ca="1" si="34">IFERROR($D133*Y133,"")</f>
        <v/>
      </c>
      <c r="AA133" s="5" t="str">
        <f ca="1">IFERROR(OFFSET('計算（宅配便）'!$P133,0,(COLUMN()-COLUMN($E133))/(COLUMNS($E133:$G133)-1)*(COLUMNS('計算（宅配便）'!$L149:$Q149))),"")</f>
        <v/>
      </c>
      <c r="AB133" s="5" t="str">
        <f t="shared" ref="AB133:AB150" ca="1" si="35">IFERROR($D133*AA133,"")</f>
        <v/>
      </c>
    </row>
    <row r="134" spans="1:28">
      <c r="A134" s="6">
        <v>131</v>
      </c>
      <c r="B134" s="158" t="str">
        <f>IF(ISBLANK(サンプル入力!B134),"",サンプル入力!B134)</f>
        <v/>
      </c>
      <c r="C134" s="5" t="str">
        <f>IF(ISBLANK(サンプル入力!C134),"",サンプル入力!C134)</f>
        <v/>
      </c>
      <c r="D134" s="5" t="str">
        <f>IF(ISBLANK(サンプル入力!I134),"",サンプル入力!I134)</f>
        <v/>
      </c>
      <c r="E134" s="5" t="str">
        <f ca="1">IFERROR(OFFSET('計算（宅配便）'!$P134,0,(COLUMN()-COLUMN($E134))/(COLUMNS($E134:$G134)-1)*(COLUMNS('計算（宅配便）'!$L150:$Q150))),"")</f>
        <v/>
      </c>
      <c r="F134" s="5" t="str">
        <f t="shared" ca="1" si="24"/>
        <v/>
      </c>
      <c r="G134" s="5" t="str">
        <f ca="1">IFERROR(OFFSET('計算（宅配便）'!$P134,0,(COLUMN()-COLUMN($E134))/(COLUMNS($E134:$G134)-1)*(COLUMNS('計算（宅配便）'!$L150:$Q150))),"")</f>
        <v/>
      </c>
      <c r="H134" s="5" t="str">
        <f t="shared" ca="1" si="25"/>
        <v/>
      </c>
      <c r="I134" s="5" t="str">
        <f ca="1">IFERROR(OFFSET('計算（宅配便）'!$P134,0,(COLUMN()-COLUMN($E134))/(COLUMNS($E134:$G134)-1)*(COLUMNS('計算（宅配便）'!$L150:$Q150))),"")</f>
        <v/>
      </c>
      <c r="J134" s="5" t="str">
        <f t="shared" ca="1" si="26"/>
        <v/>
      </c>
      <c r="K134" s="5" t="str">
        <f ca="1">IFERROR(OFFSET('計算（宅配便）'!$P134,0,(COLUMN()-COLUMN($E134))/(COLUMNS($E134:$G134)-1)*(COLUMNS('計算（宅配便）'!$L150:$Q150))),"")</f>
        <v/>
      </c>
      <c r="L134" s="5" t="str">
        <f t="shared" ca="1" si="27"/>
        <v/>
      </c>
      <c r="M134" s="5" t="str">
        <f ca="1">IFERROR(OFFSET('計算（宅配便）'!$P134,0,(COLUMN()-COLUMN($E134))/(COLUMNS($E134:$G134)-1)*(COLUMNS('計算（宅配便）'!$L150:$Q150))),"")</f>
        <v/>
      </c>
      <c r="N134" s="5" t="str">
        <f t="shared" ca="1" si="28"/>
        <v/>
      </c>
      <c r="O134" s="5" t="str">
        <f ca="1">IFERROR(OFFSET('計算（宅配便）'!$P134,0,(COLUMN()-COLUMN($E134))/(COLUMNS($E134:$G134)-1)*(COLUMNS('計算（宅配便）'!$L150:$Q150))),"")</f>
        <v/>
      </c>
      <c r="P134" s="5" t="str">
        <f t="shared" ca="1" si="29"/>
        <v/>
      </c>
      <c r="Q134" s="5" t="str">
        <f ca="1">IFERROR(OFFSET('計算（宅配便）'!$P134,0,(COLUMN()-COLUMN($E134))/(COLUMNS($E134:$G134)-1)*(COLUMNS('計算（宅配便）'!$L150:$Q150))),"")</f>
        <v/>
      </c>
      <c r="R134" s="5" t="str">
        <f t="shared" ca="1" si="30"/>
        <v/>
      </c>
      <c r="S134" s="5" t="str">
        <f ca="1">IFERROR(OFFSET('計算（宅配便）'!$P134,0,(COLUMN()-COLUMN($E134))/(COLUMNS($E134:$G134)-1)*(COLUMNS('計算（宅配便）'!$L150:$Q150))),"")</f>
        <v/>
      </c>
      <c r="T134" s="5" t="str">
        <f t="shared" ca="1" si="31"/>
        <v/>
      </c>
      <c r="U134" s="5" t="str">
        <f ca="1">IFERROR(OFFSET('計算（宅配便）'!$P134,0,(COLUMN()-COLUMN($E134))/(COLUMNS($E134:$G134)-1)*(COLUMNS('計算（宅配便）'!$L150:$Q150))),"")</f>
        <v/>
      </c>
      <c r="V134" s="5" t="str">
        <f t="shared" ca="1" si="32"/>
        <v/>
      </c>
      <c r="W134" s="5" t="str">
        <f ca="1">IFERROR(OFFSET('計算（宅配便）'!$P134,0,(COLUMN()-COLUMN($E134))/(COLUMNS($E134:$G134)-1)*(COLUMNS('計算（宅配便）'!$L150:$Q150))),"")</f>
        <v/>
      </c>
      <c r="X134" s="5" t="str">
        <f t="shared" ca="1" si="33"/>
        <v/>
      </c>
      <c r="Y134" s="5" t="str">
        <f ca="1">IFERROR(OFFSET('計算（宅配便）'!$P134,0,(COLUMN()-COLUMN($E134))/(COLUMNS($E134:$G134)-1)*(COLUMNS('計算（宅配便）'!$L150:$Q150))),"")</f>
        <v/>
      </c>
      <c r="Z134" s="5" t="str">
        <f t="shared" ca="1" si="34"/>
        <v/>
      </c>
      <c r="AA134" s="5" t="str">
        <f ca="1">IFERROR(OFFSET('計算（宅配便）'!$P134,0,(COLUMN()-COLUMN($E134))/(COLUMNS($E134:$G134)-1)*(COLUMNS('計算（宅配便）'!$L150:$Q150))),"")</f>
        <v/>
      </c>
      <c r="AB134" s="5" t="str">
        <f t="shared" ca="1" si="35"/>
        <v/>
      </c>
    </row>
    <row r="135" spans="1:28">
      <c r="A135" s="6">
        <v>132</v>
      </c>
      <c r="B135" s="158" t="str">
        <f>IF(ISBLANK(サンプル入力!B135),"",サンプル入力!B135)</f>
        <v/>
      </c>
      <c r="C135" s="5" t="str">
        <f>IF(ISBLANK(サンプル入力!C135),"",サンプル入力!C135)</f>
        <v/>
      </c>
      <c r="D135" s="5" t="str">
        <f>IF(ISBLANK(サンプル入力!I135),"",サンプル入力!I135)</f>
        <v/>
      </c>
      <c r="E135" s="5" t="str">
        <f ca="1">IFERROR(OFFSET('計算（宅配便）'!$P135,0,(COLUMN()-COLUMN($E135))/(COLUMNS($E135:$G135)-1)*(COLUMNS('計算（宅配便）'!$L151:$Q151))),"")</f>
        <v/>
      </c>
      <c r="F135" s="5" t="str">
        <f t="shared" ca="1" si="24"/>
        <v/>
      </c>
      <c r="G135" s="5" t="str">
        <f ca="1">IFERROR(OFFSET('計算（宅配便）'!$P135,0,(COLUMN()-COLUMN($E135))/(COLUMNS($E135:$G135)-1)*(COLUMNS('計算（宅配便）'!$L151:$Q151))),"")</f>
        <v/>
      </c>
      <c r="H135" s="5" t="str">
        <f t="shared" ca="1" si="25"/>
        <v/>
      </c>
      <c r="I135" s="5" t="str">
        <f ca="1">IFERROR(OFFSET('計算（宅配便）'!$P135,0,(COLUMN()-COLUMN($E135))/(COLUMNS($E135:$G135)-1)*(COLUMNS('計算（宅配便）'!$L151:$Q151))),"")</f>
        <v/>
      </c>
      <c r="J135" s="5" t="str">
        <f t="shared" ca="1" si="26"/>
        <v/>
      </c>
      <c r="K135" s="5" t="str">
        <f ca="1">IFERROR(OFFSET('計算（宅配便）'!$P135,0,(COLUMN()-COLUMN($E135))/(COLUMNS($E135:$G135)-1)*(COLUMNS('計算（宅配便）'!$L151:$Q151))),"")</f>
        <v/>
      </c>
      <c r="L135" s="5" t="str">
        <f t="shared" ca="1" si="27"/>
        <v/>
      </c>
      <c r="M135" s="5" t="str">
        <f ca="1">IFERROR(OFFSET('計算（宅配便）'!$P135,0,(COLUMN()-COLUMN($E135))/(COLUMNS($E135:$G135)-1)*(COLUMNS('計算（宅配便）'!$L151:$Q151))),"")</f>
        <v/>
      </c>
      <c r="N135" s="5" t="str">
        <f t="shared" ca="1" si="28"/>
        <v/>
      </c>
      <c r="O135" s="5" t="str">
        <f ca="1">IFERROR(OFFSET('計算（宅配便）'!$P135,0,(COLUMN()-COLUMN($E135))/(COLUMNS($E135:$G135)-1)*(COLUMNS('計算（宅配便）'!$L151:$Q151))),"")</f>
        <v/>
      </c>
      <c r="P135" s="5" t="str">
        <f t="shared" ca="1" si="29"/>
        <v/>
      </c>
      <c r="Q135" s="5" t="str">
        <f ca="1">IFERROR(OFFSET('計算（宅配便）'!$P135,0,(COLUMN()-COLUMN($E135))/(COLUMNS($E135:$G135)-1)*(COLUMNS('計算（宅配便）'!$L151:$Q151))),"")</f>
        <v/>
      </c>
      <c r="R135" s="5" t="str">
        <f t="shared" ca="1" si="30"/>
        <v/>
      </c>
      <c r="S135" s="5" t="str">
        <f ca="1">IFERROR(OFFSET('計算（宅配便）'!$P135,0,(COLUMN()-COLUMN($E135))/(COLUMNS($E135:$G135)-1)*(COLUMNS('計算（宅配便）'!$L151:$Q151))),"")</f>
        <v/>
      </c>
      <c r="T135" s="5" t="str">
        <f t="shared" ca="1" si="31"/>
        <v/>
      </c>
      <c r="U135" s="5" t="str">
        <f ca="1">IFERROR(OFFSET('計算（宅配便）'!$P135,0,(COLUMN()-COLUMN($E135))/(COLUMNS($E135:$G135)-1)*(COLUMNS('計算（宅配便）'!$L151:$Q151))),"")</f>
        <v/>
      </c>
      <c r="V135" s="5" t="str">
        <f t="shared" ca="1" si="32"/>
        <v/>
      </c>
      <c r="W135" s="5" t="str">
        <f ca="1">IFERROR(OFFSET('計算（宅配便）'!$P135,0,(COLUMN()-COLUMN($E135))/(COLUMNS($E135:$G135)-1)*(COLUMNS('計算（宅配便）'!$L151:$Q151))),"")</f>
        <v/>
      </c>
      <c r="X135" s="5" t="str">
        <f t="shared" ca="1" si="33"/>
        <v/>
      </c>
      <c r="Y135" s="5" t="str">
        <f ca="1">IFERROR(OFFSET('計算（宅配便）'!$P135,0,(COLUMN()-COLUMN($E135))/(COLUMNS($E135:$G135)-1)*(COLUMNS('計算（宅配便）'!$L151:$Q151))),"")</f>
        <v/>
      </c>
      <c r="Z135" s="5" t="str">
        <f t="shared" ca="1" si="34"/>
        <v/>
      </c>
      <c r="AA135" s="5" t="str">
        <f ca="1">IFERROR(OFFSET('計算（宅配便）'!$P135,0,(COLUMN()-COLUMN($E135))/(COLUMNS($E135:$G135)-1)*(COLUMNS('計算（宅配便）'!$L151:$Q151))),"")</f>
        <v/>
      </c>
      <c r="AB135" s="5" t="str">
        <f t="shared" ca="1" si="35"/>
        <v/>
      </c>
    </row>
    <row r="136" spans="1:28">
      <c r="A136" s="6">
        <v>133</v>
      </c>
      <c r="B136" s="158" t="str">
        <f>IF(ISBLANK(サンプル入力!B136),"",サンプル入力!B136)</f>
        <v/>
      </c>
      <c r="C136" s="5" t="str">
        <f>IF(ISBLANK(サンプル入力!C136),"",サンプル入力!C136)</f>
        <v/>
      </c>
      <c r="D136" s="5" t="str">
        <f>IF(ISBLANK(サンプル入力!I136),"",サンプル入力!I136)</f>
        <v/>
      </c>
      <c r="E136" s="5" t="str">
        <f ca="1">IFERROR(OFFSET('計算（宅配便）'!$P136,0,(COLUMN()-COLUMN($E136))/(COLUMNS($E136:$G136)-1)*(COLUMNS('計算（宅配便）'!$L152:$Q152))),"")</f>
        <v/>
      </c>
      <c r="F136" s="5" t="str">
        <f t="shared" ca="1" si="24"/>
        <v/>
      </c>
      <c r="G136" s="5" t="str">
        <f ca="1">IFERROR(OFFSET('計算（宅配便）'!$P136,0,(COLUMN()-COLUMN($E136))/(COLUMNS($E136:$G136)-1)*(COLUMNS('計算（宅配便）'!$L152:$Q152))),"")</f>
        <v/>
      </c>
      <c r="H136" s="5" t="str">
        <f t="shared" ca="1" si="25"/>
        <v/>
      </c>
      <c r="I136" s="5" t="str">
        <f ca="1">IFERROR(OFFSET('計算（宅配便）'!$P136,0,(COLUMN()-COLUMN($E136))/(COLUMNS($E136:$G136)-1)*(COLUMNS('計算（宅配便）'!$L152:$Q152))),"")</f>
        <v/>
      </c>
      <c r="J136" s="5" t="str">
        <f t="shared" ca="1" si="26"/>
        <v/>
      </c>
      <c r="K136" s="5" t="str">
        <f ca="1">IFERROR(OFFSET('計算（宅配便）'!$P136,0,(COLUMN()-COLUMN($E136))/(COLUMNS($E136:$G136)-1)*(COLUMNS('計算（宅配便）'!$L152:$Q152))),"")</f>
        <v/>
      </c>
      <c r="L136" s="5" t="str">
        <f t="shared" ca="1" si="27"/>
        <v/>
      </c>
      <c r="M136" s="5" t="str">
        <f ca="1">IFERROR(OFFSET('計算（宅配便）'!$P136,0,(COLUMN()-COLUMN($E136))/(COLUMNS($E136:$G136)-1)*(COLUMNS('計算（宅配便）'!$L152:$Q152))),"")</f>
        <v/>
      </c>
      <c r="N136" s="5" t="str">
        <f t="shared" ca="1" si="28"/>
        <v/>
      </c>
      <c r="O136" s="5" t="str">
        <f ca="1">IFERROR(OFFSET('計算（宅配便）'!$P136,0,(COLUMN()-COLUMN($E136))/(COLUMNS($E136:$G136)-1)*(COLUMNS('計算（宅配便）'!$L152:$Q152))),"")</f>
        <v/>
      </c>
      <c r="P136" s="5" t="str">
        <f t="shared" ca="1" si="29"/>
        <v/>
      </c>
      <c r="Q136" s="5" t="str">
        <f ca="1">IFERROR(OFFSET('計算（宅配便）'!$P136,0,(COLUMN()-COLUMN($E136))/(COLUMNS($E136:$G136)-1)*(COLUMNS('計算（宅配便）'!$L152:$Q152))),"")</f>
        <v/>
      </c>
      <c r="R136" s="5" t="str">
        <f t="shared" ca="1" si="30"/>
        <v/>
      </c>
      <c r="S136" s="5" t="str">
        <f ca="1">IFERROR(OFFSET('計算（宅配便）'!$P136,0,(COLUMN()-COLUMN($E136))/(COLUMNS($E136:$G136)-1)*(COLUMNS('計算（宅配便）'!$L152:$Q152))),"")</f>
        <v/>
      </c>
      <c r="T136" s="5" t="str">
        <f t="shared" ca="1" si="31"/>
        <v/>
      </c>
      <c r="U136" s="5" t="str">
        <f ca="1">IFERROR(OFFSET('計算（宅配便）'!$P136,0,(COLUMN()-COLUMN($E136))/(COLUMNS($E136:$G136)-1)*(COLUMNS('計算（宅配便）'!$L152:$Q152))),"")</f>
        <v/>
      </c>
      <c r="V136" s="5" t="str">
        <f t="shared" ca="1" si="32"/>
        <v/>
      </c>
      <c r="W136" s="5" t="str">
        <f ca="1">IFERROR(OFFSET('計算（宅配便）'!$P136,0,(COLUMN()-COLUMN($E136))/(COLUMNS($E136:$G136)-1)*(COLUMNS('計算（宅配便）'!$L152:$Q152))),"")</f>
        <v/>
      </c>
      <c r="X136" s="5" t="str">
        <f t="shared" ca="1" si="33"/>
        <v/>
      </c>
      <c r="Y136" s="5" t="str">
        <f ca="1">IFERROR(OFFSET('計算（宅配便）'!$P136,0,(COLUMN()-COLUMN($E136))/(COLUMNS($E136:$G136)-1)*(COLUMNS('計算（宅配便）'!$L152:$Q152))),"")</f>
        <v/>
      </c>
      <c r="Z136" s="5" t="str">
        <f t="shared" ca="1" si="34"/>
        <v/>
      </c>
      <c r="AA136" s="5" t="str">
        <f ca="1">IFERROR(OFFSET('計算（宅配便）'!$P136,0,(COLUMN()-COLUMN($E136))/(COLUMNS($E136:$G136)-1)*(COLUMNS('計算（宅配便）'!$L152:$Q152))),"")</f>
        <v/>
      </c>
      <c r="AB136" s="5" t="str">
        <f t="shared" ca="1" si="35"/>
        <v/>
      </c>
    </row>
    <row r="137" spans="1:28">
      <c r="A137" s="6">
        <v>134</v>
      </c>
      <c r="B137" s="158" t="str">
        <f>IF(ISBLANK(サンプル入力!B137),"",サンプル入力!B137)</f>
        <v/>
      </c>
      <c r="C137" s="5" t="str">
        <f>IF(ISBLANK(サンプル入力!C137),"",サンプル入力!C137)</f>
        <v/>
      </c>
      <c r="D137" s="5" t="str">
        <f>IF(ISBLANK(サンプル入力!I137),"",サンプル入力!I137)</f>
        <v/>
      </c>
      <c r="E137" s="5" t="str">
        <f ca="1">IFERROR(OFFSET('計算（宅配便）'!$P137,0,(COLUMN()-COLUMN($E137))/(COLUMNS($E137:$G137)-1)*(COLUMNS('計算（宅配便）'!$L153:$Q153))),"")</f>
        <v/>
      </c>
      <c r="F137" s="5" t="str">
        <f t="shared" ca="1" si="24"/>
        <v/>
      </c>
      <c r="G137" s="5" t="str">
        <f ca="1">IFERROR(OFFSET('計算（宅配便）'!$P137,0,(COLUMN()-COLUMN($E137))/(COLUMNS($E137:$G137)-1)*(COLUMNS('計算（宅配便）'!$L153:$Q153))),"")</f>
        <v/>
      </c>
      <c r="H137" s="5" t="str">
        <f t="shared" ca="1" si="25"/>
        <v/>
      </c>
      <c r="I137" s="5" t="str">
        <f ca="1">IFERROR(OFFSET('計算（宅配便）'!$P137,0,(COLUMN()-COLUMN($E137))/(COLUMNS($E137:$G137)-1)*(COLUMNS('計算（宅配便）'!$L153:$Q153))),"")</f>
        <v/>
      </c>
      <c r="J137" s="5" t="str">
        <f t="shared" ca="1" si="26"/>
        <v/>
      </c>
      <c r="K137" s="5" t="str">
        <f ca="1">IFERROR(OFFSET('計算（宅配便）'!$P137,0,(COLUMN()-COLUMN($E137))/(COLUMNS($E137:$G137)-1)*(COLUMNS('計算（宅配便）'!$L153:$Q153))),"")</f>
        <v/>
      </c>
      <c r="L137" s="5" t="str">
        <f t="shared" ca="1" si="27"/>
        <v/>
      </c>
      <c r="M137" s="5" t="str">
        <f ca="1">IFERROR(OFFSET('計算（宅配便）'!$P137,0,(COLUMN()-COLUMN($E137))/(COLUMNS($E137:$G137)-1)*(COLUMNS('計算（宅配便）'!$L153:$Q153))),"")</f>
        <v/>
      </c>
      <c r="N137" s="5" t="str">
        <f t="shared" ca="1" si="28"/>
        <v/>
      </c>
      <c r="O137" s="5" t="str">
        <f ca="1">IFERROR(OFFSET('計算（宅配便）'!$P137,0,(COLUMN()-COLUMN($E137))/(COLUMNS($E137:$G137)-1)*(COLUMNS('計算（宅配便）'!$L153:$Q153))),"")</f>
        <v/>
      </c>
      <c r="P137" s="5" t="str">
        <f t="shared" ca="1" si="29"/>
        <v/>
      </c>
      <c r="Q137" s="5" t="str">
        <f ca="1">IFERROR(OFFSET('計算（宅配便）'!$P137,0,(COLUMN()-COLUMN($E137))/(COLUMNS($E137:$G137)-1)*(COLUMNS('計算（宅配便）'!$L153:$Q153))),"")</f>
        <v/>
      </c>
      <c r="R137" s="5" t="str">
        <f t="shared" ca="1" si="30"/>
        <v/>
      </c>
      <c r="S137" s="5" t="str">
        <f ca="1">IFERROR(OFFSET('計算（宅配便）'!$P137,0,(COLUMN()-COLUMN($E137))/(COLUMNS($E137:$G137)-1)*(COLUMNS('計算（宅配便）'!$L153:$Q153))),"")</f>
        <v/>
      </c>
      <c r="T137" s="5" t="str">
        <f t="shared" ca="1" si="31"/>
        <v/>
      </c>
      <c r="U137" s="5" t="str">
        <f ca="1">IFERROR(OFFSET('計算（宅配便）'!$P137,0,(COLUMN()-COLUMN($E137))/(COLUMNS($E137:$G137)-1)*(COLUMNS('計算（宅配便）'!$L153:$Q153))),"")</f>
        <v/>
      </c>
      <c r="V137" s="5" t="str">
        <f t="shared" ca="1" si="32"/>
        <v/>
      </c>
      <c r="W137" s="5" t="str">
        <f ca="1">IFERROR(OFFSET('計算（宅配便）'!$P137,0,(COLUMN()-COLUMN($E137))/(COLUMNS($E137:$G137)-1)*(COLUMNS('計算（宅配便）'!$L153:$Q153))),"")</f>
        <v/>
      </c>
      <c r="X137" s="5" t="str">
        <f t="shared" ca="1" si="33"/>
        <v/>
      </c>
      <c r="Y137" s="5" t="str">
        <f ca="1">IFERROR(OFFSET('計算（宅配便）'!$P137,0,(COLUMN()-COLUMN($E137))/(COLUMNS($E137:$G137)-1)*(COLUMNS('計算（宅配便）'!$L153:$Q153))),"")</f>
        <v/>
      </c>
      <c r="Z137" s="5" t="str">
        <f t="shared" ca="1" si="34"/>
        <v/>
      </c>
      <c r="AA137" s="5" t="str">
        <f ca="1">IFERROR(OFFSET('計算（宅配便）'!$P137,0,(COLUMN()-COLUMN($E137))/(COLUMNS($E137:$G137)-1)*(COLUMNS('計算（宅配便）'!$L153:$Q153))),"")</f>
        <v/>
      </c>
      <c r="AB137" s="5" t="str">
        <f t="shared" ca="1" si="35"/>
        <v/>
      </c>
    </row>
    <row r="138" spans="1:28">
      <c r="A138" s="6">
        <v>135</v>
      </c>
      <c r="B138" s="158" t="str">
        <f>IF(ISBLANK(サンプル入力!B138),"",サンプル入力!B138)</f>
        <v/>
      </c>
      <c r="C138" s="5" t="str">
        <f>IF(ISBLANK(サンプル入力!C138),"",サンプル入力!C138)</f>
        <v/>
      </c>
      <c r="D138" s="5" t="str">
        <f>IF(ISBLANK(サンプル入力!I138),"",サンプル入力!I138)</f>
        <v/>
      </c>
      <c r="E138" s="5" t="str">
        <f ca="1">IFERROR(OFFSET('計算（宅配便）'!$P138,0,(COLUMN()-COLUMN($E138))/(COLUMNS($E138:$G138)-1)*(COLUMNS('計算（宅配便）'!$L154:$Q154))),"")</f>
        <v/>
      </c>
      <c r="F138" s="5" t="str">
        <f t="shared" ca="1" si="24"/>
        <v/>
      </c>
      <c r="G138" s="5" t="str">
        <f ca="1">IFERROR(OFFSET('計算（宅配便）'!$P138,0,(COLUMN()-COLUMN($E138))/(COLUMNS($E138:$G138)-1)*(COLUMNS('計算（宅配便）'!$L154:$Q154))),"")</f>
        <v/>
      </c>
      <c r="H138" s="5" t="str">
        <f t="shared" ca="1" si="25"/>
        <v/>
      </c>
      <c r="I138" s="5" t="str">
        <f ca="1">IFERROR(OFFSET('計算（宅配便）'!$P138,0,(COLUMN()-COLUMN($E138))/(COLUMNS($E138:$G138)-1)*(COLUMNS('計算（宅配便）'!$L154:$Q154))),"")</f>
        <v/>
      </c>
      <c r="J138" s="5" t="str">
        <f t="shared" ca="1" si="26"/>
        <v/>
      </c>
      <c r="K138" s="5" t="str">
        <f ca="1">IFERROR(OFFSET('計算（宅配便）'!$P138,0,(COLUMN()-COLUMN($E138))/(COLUMNS($E138:$G138)-1)*(COLUMNS('計算（宅配便）'!$L154:$Q154))),"")</f>
        <v/>
      </c>
      <c r="L138" s="5" t="str">
        <f t="shared" ca="1" si="27"/>
        <v/>
      </c>
      <c r="M138" s="5" t="str">
        <f ca="1">IFERROR(OFFSET('計算（宅配便）'!$P138,0,(COLUMN()-COLUMN($E138))/(COLUMNS($E138:$G138)-1)*(COLUMNS('計算（宅配便）'!$L154:$Q154))),"")</f>
        <v/>
      </c>
      <c r="N138" s="5" t="str">
        <f t="shared" ca="1" si="28"/>
        <v/>
      </c>
      <c r="O138" s="5" t="str">
        <f ca="1">IFERROR(OFFSET('計算（宅配便）'!$P138,0,(COLUMN()-COLUMN($E138))/(COLUMNS($E138:$G138)-1)*(COLUMNS('計算（宅配便）'!$L154:$Q154))),"")</f>
        <v/>
      </c>
      <c r="P138" s="5" t="str">
        <f t="shared" ca="1" si="29"/>
        <v/>
      </c>
      <c r="Q138" s="5" t="str">
        <f ca="1">IFERROR(OFFSET('計算（宅配便）'!$P138,0,(COLUMN()-COLUMN($E138))/(COLUMNS($E138:$G138)-1)*(COLUMNS('計算（宅配便）'!$L154:$Q154))),"")</f>
        <v/>
      </c>
      <c r="R138" s="5" t="str">
        <f t="shared" ca="1" si="30"/>
        <v/>
      </c>
      <c r="S138" s="5" t="str">
        <f ca="1">IFERROR(OFFSET('計算（宅配便）'!$P138,0,(COLUMN()-COLUMN($E138))/(COLUMNS($E138:$G138)-1)*(COLUMNS('計算（宅配便）'!$L154:$Q154))),"")</f>
        <v/>
      </c>
      <c r="T138" s="5" t="str">
        <f t="shared" ca="1" si="31"/>
        <v/>
      </c>
      <c r="U138" s="5" t="str">
        <f ca="1">IFERROR(OFFSET('計算（宅配便）'!$P138,0,(COLUMN()-COLUMN($E138))/(COLUMNS($E138:$G138)-1)*(COLUMNS('計算（宅配便）'!$L154:$Q154))),"")</f>
        <v/>
      </c>
      <c r="V138" s="5" t="str">
        <f t="shared" ca="1" si="32"/>
        <v/>
      </c>
      <c r="W138" s="5" t="str">
        <f ca="1">IFERROR(OFFSET('計算（宅配便）'!$P138,0,(COLUMN()-COLUMN($E138))/(COLUMNS($E138:$G138)-1)*(COLUMNS('計算（宅配便）'!$L154:$Q154))),"")</f>
        <v/>
      </c>
      <c r="X138" s="5" t="str">
        <f t="shared" ca="1" si="33"/>
        <v/>
      </c>
      <c r="Y138" s="5" t="str">
        <f ca="1">IFERROR(OFFSET('計算（宅配便）'!$P138,0,(COLUMN()-COLUMN($E138))/(COLUMNS($E138:$G138)-1)*(COLUMNS('計算（宅配便）'!$L154:$Q154))),"")</f>
        <v/>
      </c>
      <c r="Z138" s="5" t="str">
        <f t="shared" ca="1" si="34"/>
        <v/>
      </c>
      <c r="AA138" s="5" t="str">
        <f ca="1">IFERROR(OFFSET('計算（宅配便）'!$P138,0,(COLUMN()-COLUMN($E138))/(COLUMNS($E138:$G138)-1)*(COLUMNS('計算（宅配便）'!$L154:$Q154))),"")</f>
        <v/>
      </c>
      <c r="AB138" s="5" t="str">
        <f t="shared" ca="1" si="35"/>
        <v/>
      </c>
    </row>
    <row r="139" spans="1:28">
      <c r="A139" s="6">
        <v>136</v>
      </c>
      <c r="B139" s="158" t="str">
        <f>IF(ISBLANK(サンプル入力!B139),"",サンプル入力!B139)</f>
        <v/>
      </c>
      <c r="C139" s="5" t="str">
        <f>IF(ISBLANK(サンプル入力!C139),"",サンプル入力!C139)</f>
        <v/>
      </c>
      <c r="D139" s="5" t="str">
        <f>IF(ISBLANK(サンプル入力!I139),"",サンプル入力!I139)</f>
        <v/>
      </c>
      <c r="E139" s="5" t="str">
        <f ca="1">IFERROR(OFFSET('計算（宅配便）'!$P139,0,(COLUMN()-COLUMN($E139))/(COLUMNS($E139:$G139)-1)*(COLUMNS('計算（宅配便）'!$L155:$Q155))),"")</f>
        <v/>
      </c>
      <c r="F139" s="5" t="str">
        <f t="shared" ca="1" si="24"/>
        <v/>
      </c>
      <c r="G139" s="5" t="str">
        <f ca="1">IFERROR(OFFSET('計算（宅配便）'!$P139,0,(COLUMN()-COLUMN($E139))/(COLUMNS($E139:$G139)-1)*(COLUMNS('計算（宅配便）'!$L155:$Q155))),"")</f>
        <v/>
      </c>
      <c r="H139" s="5" t="str">
        <f t="shared" ca="1" si="25"/>
        <v/>
      </c>
      <c r="I139" s="5" t="str">
        <f ca="1">IFERROR(OFFSET('計算（宅配便）'!$P139,0,(COLUMN()-COLUMN($E139))/(COLUMNS($E139:$G139)-1)*(COLUMNS('計算（宅配便）'!$L155:$Q155))),"")</f>
        <v/>
      </c>
      <c r="J139" s="5" t="str">
        <f t="shared" ca="1" si="26"/>
        <v/>
      </c>
      <c r="K139" s="5" t="str">
        <f ca="1">IFERROR(OFFSET('計算（宅配便）'!$P139,0,(COLUMN()-COLUMN($E139))/(COLUMNS($E139:$G139)-1)*(COLUMNS('計算（宅配便）'!$L155:$Q155))),"")</f>
        <v/>
      </c>
      <c r="L139" s="5" t="str">
        <f t="shared" ca="1" si="27"/>
        <v/>
      </c>
      <c r="M139" s="5" t="str">
        <f ca="1">IFERROR(OFFSET('計算（宅配便）'!$P139,0,(COLUMN()-COLUMN($E139))/(COLUMNS($E139:$G139)-1)*(COLUMNS('計算（宅配便）'!$L155:$Q155))),"")</f>
        <v/>
      </c>
      <c r="N139" s="5" t="str">
        <f t="shared" ca="1" si="28"/>
        <v/>
      </c>
      <c r="O139" s="5" t="str">
        <f ca="1">IFERROR(OFFSET('計算（宅配便）'!$P139,0,(COLUMN()-COLUMN($E139))/(COLUMNS($E139:$G139)-1)*(COLUMNS('計算（宅配便）'!$L155:$Q155))),"")</f>
        <v/>
      </c>
      <c r="P139" s="5" t="str">
        <f t="shared" ca="1" si="29"/>
        <v/>
      </c>
      <c r="Q139" s="5" t="str">
        <f ca="1">IFERROR(OFFSET('計算（宅配便）'!$P139,0,(COLUMN()-COLUMN($E139))/(COLUMNS($E139:$G139)-1)*(COLUMNS('計算（宅配便）'!$L155:$Q155))),"")</f>
        <v/>
      </c>
      <c r="R139" s="5" t="str">
        <f t="shared" ca="1" si="30"/>
        <v/>
      </c>
      <c r="S139" s="5" t="str">
        <f ca="1">IFERROR(OFFSET('計算（宅配便）'!$P139,0,(COLUMN()-COLUMN($E139))/(COLUMNS($E139:$G139)-1)*(COLUMNS('計算（宅配便）'!$L155:$Q155))),"")</f>
        <v/>
      </c>
      <c r="T139" s="5" t="str">
        <f t="shared" ca="1" si="31"/>
        <v/>
      </c>
      <c r="U139" s="5" t="str">
        <f ca="1">IFERROR(OFFSET('計算（宅配便）'!$P139,0,(COLUMN()-COLUMN($E139))/(COLUMNS($E139:$G139)-1)*(COLUMNS('計算（宅配便）'!$L155:$Q155))),"")</f>
        <v/>
      </c>
      <c r="V139" s="5" t="str">
        <f t="shared" ca="1" si="32"/>
        <v/>
      </c>
      <c r="W139" s="5" t="str">
        <f ca="1">IFERROR(OFFSET('計算（宅配便）'!$P139,0,(COLUMN()-COLUMN($E139))/(COLUMNS($E139:$G139)-1)*(COLUMNS('計算（宅配便）'!$L155:$Q155))),"")</f>
        <v/>
      </c>
      <c r="X139" s="5" t="str">
        <f t="shared" ca="1" si="33"/>
        <v/>
      </c>
      <c r="Y139" s="5" t="str">
        <f ca="1">IFERROR(OFFSET('計算（宅配便）'!$P139,0,(COLUMN()-COLUMN($E139))/(COLUMNS($E139:$G139)-1)*(COLUMNS('計算（宅配便）'!$L155:$Q155))),"")</f>
        <v/>
      </c>
      <c r="Z139" s="5" t="str">
        <f t="shared" ca="1" si="34"/>
        <v/>
      </c>
      <c r="AA139" s="5" t="str">
        <f ca="1">IFERROR(OFFSET('計算（宅配便）'!$P139,0,(COLUMN()-COLUMN($E139))/(COLUMNS($E139:$G139)-1)*(COLUMNS('計算（宅配便）'!$L155:$Q155))),"")</f>
        <v/>
      </c>
      <c r="AB139" s="5" t="str">
        <f t="shared" ca="1" si="35"/>
        <v/>
      </c>
    </row>
    <row r="140" spans="1:28">
      <c r="A140" s="6">
        <v>137</v>
      </c>
      <c r="B140" s="158" t="str">
        <f>IF(ISBLANK(サンプル入力!B140),"",サンプル入力!B140)</f>
        <v/>
      </c>
      <c r="C140" s="5" t="str">
        <f>IF(ISBLANK(サンプル入力!C140),"",サンプル入力!C140)</f>
        <v/>
      </c>
      <c r="D140" s="5" t="str">
        <f>IF(ISBLANK(サンプル入力!I140),"",サンプル入力!I140)</f>
        <v/>
      </c>
      <c r="E140" s="5" t="str">
        <f ca="1">IFERROR(OFFSET('計算（宅配便）'!$P140,0,(COLUMN()-COLUMN($E140))/(COLUMNS($E140:$G140)-1)*(COLUMNS('計算（宅配便）'!$L156:$Q156))),"")</f>
        <v/>
      </c>
      <c r="F140" s="5" t="str">
        <f t="shared" ca="1" si="24"/>
        <v/>
      </c>
      <c r="G140" s="5" t="str">
        <f ca="1">IFERROR(OFFSET('計算（宅配便）'!$P140,0,(COLUMN()-COLUMN($E140))/(COLUMNS($E140:$G140)-1)*(COLUMNS('計算（宅配便）'!$L156:$Q156))),"")</f>
        <v/>
      </c>
      <c r="H140" s="5" t="str">
        <f t="shared" ca="1" si="25"/>
        <v/>
      </c>
      <c r="I140" s="5" t="str">
        <f ca="1">IFERROR(OFFSET('計算（宅配便）'!$P140,0,(COLUMN()-COLUMN($E140))/(COLUMNS($E140:$G140)-1)*(COLUMNS('計算（宅配便）'!$L156:$Q156))),"")</f>
        <v/>
      </c>
      <c r="J140" s="5" t="str">
        <f t="shared" ca="1" si="26"/>
        <v/>
      </c>
      <c r="K140" s="5" t="str">
        <f ca="1">IFERROR(OFFSET('計算（宅配便）'!$P140,0,(COLUMN()-COLUMN($E140))/(COLUMNS($E140:$G140)-1)*(COLUMNS('計算（宅配便）'!$L156:$Q156))),"")</f>
        <v/>
      </c>
      <c r="L140" s="5" t="str">
        <f t="shared" ca="1" si="27"/>
        <v/>
      </c>
      <c r="M140" s="5" t="str">
        <f ca="1">IFERROR(OFFSET('計算（宅配便）'!$P140,0,(COLUMN()-COLUMN($E140))/(COLUMNS($E140:$G140)-1)*(COLUMNS('計算（宅配便）'!$L156:$Q156))),"")</f>
        <v/>
      </c>
      <c r="N140" s="5" t="str">
        <f t="shared" ca="1" si="28"/>
        <v/>
      </c>
      <c r="O140" s="5" t="str">
        <f ca="1">IFERROR(OFFSET('計算（宅配便）'!$P140,0,(COLUMN()-COLUMN($E140))/(COLUMNS($E140:$G140)-1)*(COLUMNS('計算（宅配便）'!$L156:$Q156))),"")</f>
        <v/>
      </c>
      <c r="P140" s="5" t="str">
        <f t="shared" ca="1" si="29"/>
        <v/>
      </c>
      <c r="Q140" s="5" t="str">
        <f ca="1">IFERROR(OFFSET('計算（宅配便）'!$P140,0,(COLUMN()-COLUMN($E140))/(COLUMNS($E140:$G140)-1)*(COLUMNS('計算（宅配便）'!$L156:$Q156))),"")</f>
        <v/>
      </c>
      <c r="R140" s="5" t="str">
        <f t="shared" ca="1" si="30"/>
        <v/>
      </c>
      <c r="S140" s="5" t="str">
        <f ca="1">IFERROR(OFFSET('計算（宅配便）'!$P140,0,(COLUMN()-COLUMN($E140))/(COLUMNS($E140:$G140)-1)*(COLUMNS('計算（宅配便）'!$L156:$Q156))),"")</f>
        <v/>
      </c>
      <c r="T140" s="5" t="str">
        <f t="shared" ca="1" si="31"/>
        <v/>
      </c>
      <c r="U140" s="5" t="str">
        <f ca="1">IFERROR(OFFSET('計算（宅配便）'!$P140,0,(COLUMN()-COLUMN($E140))/(COLUMNS($E140:$G140)-1)*(COLUMNS('計算（宅配便）'!$L156:$Q156))),"")</f>
        <v/>
      </c>
      <c r="V140" s="5" t="str">
        <f t="shared" ca="1" si="32"/>
        <v/>
      </c>
      <c r="W140" s="5" t="str">
        <f ca="1">IFERROR(OFFSET('計算（宅配便）'!$P140,0,(COLUMN()-COLUMN($E140))/(COLUMNS($E140:$G140)-1)*(COLUMNS('計算（宅配便）'!$L156:$Q156))),"")</f>
        <v/>
      </c>
      <c r="X140" s="5" t="str">
        <f t="shared" ca="1" si="33"/>
        <v/>
      </c>
      <c r="Y140" s="5" t="str">
        <f ca="1">IFERROR(OFFSET('計算（宅配便）'!$P140,0,(COLUMN()-COLUMN($E140))/(COLUMNS($E140:$G140)-1)*(COLUMNS('計算（宅配便）'!$L156:$Q156))),"")</f>
        <v/>
      </c>
      <c r="Z140" s="5" t="str">
        <f t="shared" ca="1" si="34"/>
        <v/>
      </c>
      <c r="AA140" s="5" t="str">
        <f ca="1">IFERROR(OFFSET('計算（宅配便）'!$P140,0,(COLUMN()-COLUMN($E140))/(COLUMNS($E140:$G140)-1)*(COLUMNS('計算（宅配便）'!$L156:$Q156))),"")</f>
        <v/>
      </c>
      <c r="AB140" s="5" t="str">
        <f t="shared" ca="1" si="35"/>
        <v/>
      </c>
    </row>
    <row r="141" spans="1:28">
      <c r="A141" s="6">
        <v>138</v>
      </c>
      <c r="B141" s="158" t="str">
        <f>IF(ISBLANK(サンプル入力!B141),"",サンプル入力!B141)</f>
        <v/>
      </c>
      <c r="C141" s="5" t="str">
        <f>IF(ISBLANK(サンプル入力!C141),"",サンプル入力!C141)</f>
        <v/>
      </c>
      <c r="D141" s="5" t="str">
        <f>IF(ISBLANK(サンプル入力!I141),"",サンプル入力!I141)</f>
        <v/>
      </c>
      <c r="E141" s="5" t="str">
        <f ca="1">IFERROR(OFFSET('計算（宅配便）'!$P141,0,(COLUMN()-COLUMN($E141))/(COLUMNS($E141:$G141)-1)*(COLUMNS('計算（宅配便）'!$L157:$Q157))),"")</f>
        <v/>
      </c>
      <c r="F141" s="5" t="str">
        <f t="shared" ca="1" si="24"/>
        <v/>
      </c>
      <c r="G141" s="5" t="str">
        <f ca="1">IFERROR(OFFSET('計算（宅配便）'!$P141,0,(COLUMN()-COLUMN($E141))/(COLUMNS($E141:$G141)-1)*(COLUMNS('計算（宅配便）'!$L157:$Q157))),"")</f>
        <v/>
      </c>
      <c r="H141" s="5" t="str">
        <f t="shared" ca="1" si="25"/>
        <v/>
      </c>
      <c r="I141" s="5" t="str">
        <f ca="1">IFERROR(OFFSET('計算（宅配便）'!$P141,0,(COLUMN()-COLUMN($E141))/(COLUMNS($E141:$G141)-1)*(COLUMNS('計算（宅配便）'!$L157:$Q157))),"")</f>
        <v/>
      </c>
      <c r="J141" s="5" t="str">
        <f t="shared" ca="1" si="26"/>
        <v/>
      </c>
      <c r="K141" s="5" t="str">
        <f ca="1">IFERROR(OFFSET('計算（宅配便）'!$P141,0,(COLUMN()-COLUMN($E141))/(COLUMNS($E141:$G141)-1)*(COLUMNS('計算（宅配便）'!$L157:$Q157))),"")</f>
        <v/>
      </c>
      <c r="L141" s="5" t="str">
        <f t="shared" ca="1" si="27"/>
        <v/>
      </c>
      <c r="M141" s="5" t="str">
        <f ca="1">IFERROR(OFFSET('計算（宅配便）'!$P141,0,(COLUMN()-COLUMN($E141))/(COLUMNS($E141:$G141)-1)*(COLUMNS('計算（宅配便）'!$L157:$Q157))),"")</f>
        <v/>
      </c>
      <c r="N141" s="5" t="str">
        <f t="shared" ca="1" si="28"/>
        <v/>
      </c>
      <c r="O141" s="5" t="str">
        <f ca="1">IFERROR(OFFSET('計算（宅配便）'!$P141,0,(COLUMN()-COLUMN($E141))/(COLUMNS($E141:$G141)-1)*(COLUMNS('計算（宅配便）'!$L157:$Q157))),"")</f>
        <v/>
      </c>
      <c r="P141" s="5" t="str">
        <f t="shared" ca="1" si="29"/>
        <v/>
      </c>
      <c r="Q141" s="5" t="str">
        <f ca="1">IFERROR(OFFSET('計算（宅配便）'!$P141,0,(COLUMN()-COLUMN($E141))/(COLUMNS($E141:$G141)-1)*(COLUMNS('計算（宅配便）'!$L157:$Q157))),"")</f>
        <v/>
      </c>
      <c r="R141" s="5" t="str">
        <f t="shared" ca="1" si="30"/>
        <v/>
      </c>
      <c r="S141" s="5" t="str">
        <f ca="1">IFERROR(OFFSET('計算（宅配便）'!$P141,0,(COLUMN()-COLUMN($E141))/(COLUMNS($E141:$G141)-1)*(COLUMNS('計算（宅配便）'!$L157:$Q157))),"")</f>
        <v/>
      </c>
      <c r="T141" s="5" t="str">
        <f t="shared" ca="1" si="31"/>
        <v/>
      </c>
      <c r="U141" s="5" t="str">
        <f ca="1">IFERROR(OFFSET('計算（宅配便）'!$P141,0,(COLUMN()-COLUMN($E141))/(COLUMNS($E141:$G141)-1)*(COLUMNS('計算（宅配便）'!$L157:$Q157))),"")</f>
        <v/>
      </c>
      <c r="V141" s="5" t="str">
        <f t="shared" ca="1" si="32"/>
        <v/>
      </c>
      <c r="W141" s="5" t="str">
        <f ca="1">IFERROR(OFFSET('計算（宅配便）'!$P141,0,(COLUMN()-COLUMN($E141))/(COLUMNS($E141:$G141)-1)*(COLUMNS('計算（宅配便）'!$L157:$Q157))),"")</f>
        <v/>
      </c>
      <c r="X141" s="5" t="str">
        <f t="shared" ca="1" si="33"/>
        <v/>
      </c>
      <c r="Y141" s="5" t="str">
        <f ca="1">IFERROR(OFFSET('計算（宅配便）'!$P141,0,(COLUMN()-COLUMN($E141))/(COLUMNS($E141:$G141)-1)*(COLUMNS('計算（宅配便）'!$L157:$Q157))),"")</f>
        <v/>
      </c>
      <c r="Z141" s="5" t="str">
        <f t="shared" ca="1" si="34"/>
        <v/>
      </c>
      <c r="AA141" s="5" t="str">
        <f ca="1">IFERROR(OFFSET('計算（宅配便）'!$P141,0,(COLUMN()-COLUMN($E141))/(COLUMNS($E141:$G141)-1)*(COLUMNS('計算（宅配便）'!$L157:$Q157))),"")</f>
        <v/>
      </c>
      <c r="AB141" s="5" t="str">
        <f t="shared" ca="1" si="35"/>
        <v/>
      </c>
    </row>
    <row r="142" spans="1:28">
      <c r="A142" s="6">
        <v>139</v>
      </c>
      <c r="B142" s="158" t="str">
        <f>IF(ISBLANK(サンプル入力!B142),"",サンプル入力!B142)</f>
        <v/>
      </c>
      <c r="C142" s="5" t="str">
        <f>IF(ISBLANK(サンプル入力!C142),"",サンプル入力!C142)</f>
        <v/>
      </c>
      <c r="D142" s="5" t="str">
        <f>IF(ISBLANK(サンプル入力!I142),"",サンプル入力!I142)</f>
        <v/>
      </c>
      <c r="E142" s="5" t="str">
        <f ca="1">IFERROR(OFFSET('計算（宅配便）'!$P142,0,(COLUMN()-COLUMN($E142))/(COLUMNS($E142:$G142)-1)*(COLUMNS('計算（宅配便）'!$L158:$Q158))),"")</f>
        <v/>
      </c>
      <c r="F142" s="5" t="str">
        <f t="shared" ca="1" si="24"/>
        <v/>
      </c>
      <c r="G142" s="5" t="str">
        <f ca="1">IFERROR(OFFSET('計算（宅配便）'!$P142,0,(COLUMN()-COLUMN($E142))/(COLUMNS($E142:$G142)-1)*(COLUMNS('計算（宅配便）'!$L158:$Q158))),"")</f>
        <v/>
      </c>
      <c r="H142" s="5" t="str">
        <f t="shared" ca="1" si="25"/>
        <v/>
      </c>
      <c r="I142" s="5" t="str">
        <f ca="1">IFERROR(OFFSET('計算（宅配便）'!$P142,0,(COLUMN()-COLUMN($E142))/(COLUMNS($E142:$G142)-1)*(COLUMNS('計算（宅配便）'!$L158:$Q158))),"")</f>
        <v/>
      </c>
      <c r="J142" s="5" t="str">
        <f t="shared" ca="1" si="26"/>
        <v/>
      </c>
      <c r="K142" s="5" t="str">
        <f ca="1">IFERROR(OFFSET('計算（宅配便）'!$P142,0,(COLUMN()-COLUMN($E142))/(COLUMNS($E142:$G142)-1)*(COLUMNS('計算（宅配便）'!$L158:$Q158))),"")</f>
        <v/>
      </c>
      <c r="L142" s="5" t="str">
        <f t="shared" ca="1" si="27"/>
        <v/>
      </c>
      <c r="M142" s="5" t="str">
        <f ca="1">IFERROR(OFFSET('計算（宅配便）'!$P142,0,(COLUMN()-COLUMN($E142))/(COLUMNS($E142:$G142)-1)*(COLUMNS('計算（宅配便）'!$L158:$Q158))),"")</f>
        <v/>
      </c>
      <c r="N142" s="5" t="str">
        <f t="shared" ca="1" si="28"/>
        <v/>
      </c>
      <c r="O142" s="5" t="str">
        <f ca="1">IFERROR(OFFSET('計算（宅配便）'!$P142,0,(COLUMN()-COLUMN($E142))/(COLUMNS($E142:$G142)-1)*(COLUMNS('計算（宅配便）'!$L158:$Q158))),"")</f>
        <v/>
      </c>
      <c r="P142" s="5" t="str">
        <f t="shared" ca="1" si="29"/>
        <v/>
      </c>
      <c r="Q142" s="5" t="str">
        <f ca="1">IFERROR(OFFSET('計算（宅配便）'!$P142,0,(COLUMN()-COLUMN($E142))/(COLUMNS($E142:$G142)-1)*(COLUMNS('計算（宅配便）'!$L158:$Q158))),"")</f>
        <v/>
      </c>
      <c r="R142" s="5" t="str">
        <f t="shared" ca="1" si="30"/>
        <v/>
      </c>
      <c r="S142" s="5" t="str">
        <f ca="1">IFERROR(OFFSET('計算（宅配便）'!$P142,0,(COLUMN()-COLUMN($E142))/(COLUMNS($E142:$G142)-1)*(COLUMNS('計算（宅配便）'!$L158:$Q158))),"")</f>
        <v/>
      </c>
      <c r="T142" s="5" t="str">
        <f t="shared" ca="1" si="31"/>
        <v/>
      </c>
      <c r="U142" s="5" t="str">
        <f ca="1">IFERROR(OFFSET('計算（宅配便）'!$P142,0,(COLUMN()-COLUMN($E142))/(COLUMNS($E142:$G142)-1)*(COLUMNS('計算（宅配便）'!$L158:$Q158))),"")</f>
        <v/>
      </c>
      <c r="V142" s="5" t="str">
        <f t="shared" ca="1" si="32"/>
        <v/>
      </c>
      <c r="W142" s="5" t="str">
        <f ca="1">IFERROR(OFFSET('計算（宅配便）'!$P142,0,(COLUMN()-COLUMN($E142))/(COLUMNS($E142:$G142)-1)*(COLUMNS('計算（宅配便）'!$L158:$Q158))),"")</f>
        <v/>
      </c>
      <c r="X142" s="5" t="str">
        <f t="shared" ca="1" si="33"/>
        <v/>
      </c>
      <c r="Y142" s="5" t="str">
        <f ca="1">IFERROR(OFFSET('計算（宅配便）'!$P142,0,(COLUMN()-COLUMN($E142))/(COLUMNS($E142:$G142)-1)*(COLUMNS('計算（宅配便）'!$L158:$Q158))),"")</f>
        <v/>
      </c>
      <c r="Z142" s="5" t="str">
        <f t="shared" ca="1" si="34"/>
        <v/>
      </c>
      <c r="AA142" s="5" t="str">
        <f ca="1">IFERROR(OFFSET('計算（宅配便）'!$P142,0,(COLUMN()-COLUMN($E142))/(COLUMNS($E142:$G142)-1)*(COLUMNS('計算（宅配便）'!$L158:$Q158))),"")</f>
        <v/>
      </c>
      <c r="AB142" s="5" t="str">
        <f t="shared" ca="1" si="35"/>
        <v/>
      </c>
    </row>
    <row r="143" spans="1:28">
      <c r="A143" s="6">
        <v>140</v>
      </c>
      <c r="B143" s="158" t="str">
        <f>IF(ISBLANK(サンプル入力!B143),"",サンプル入力!B143)</f>
        <v/>
      </c>
      <c r="C143" s="5" t="str">
        <f>IF(ISBLANK(サンプル入力!C143),"",サンプル入力!C143)</f>
        <v/>
      </c>
      <c r="D143" s="5" t="str">
        <f>IF(ISBLANK(サンプル入力!I143),"",サンプル入力!I143)</f>
        <v/>
      </c>
      <c r="E143" s="5" t="str">
        <f ca="1">IFERROR(OFFSET('計算（宅配便）'!$P143,0,(COLUMN()-COLUMN($E143))/(COLUMNS($E143:$G143)-1)*(COLUMNS('計算（宅配便）'!$L159:$Q159))),"")</f>
        <v/>
      </c>
      <c r="F143" s="5" t="str">
        <f t="shared" ca="1" si="24"/>
        <v/>
      </c>
      <c r="G143" s="5" t="str">
        <f ca="1">IFERROR(OFFSET('計算（宅配便）'!$P143,0,(COLUMN()-COLUMN($E143))/(COLUMNS($E143:$G143)-1)*(COLUMNS('計算（宅配便）'!$L159:$Q159))),"")</f>
        <v/>
      </c>
      <c r="H143" s="5" t="str">
        <f t="shared" ca="1" si="25"/>
        <v/>
      </c>
      <c r="I143" s="5" t="str">
        <f ca="1">IFERROR(OFFSET('計算（宅配便）'!$P143,0,(COLUMN()-COLUMN($E143))/(COLUMNS($E143:$G143)-1)*(COLUMNS('計算（宅配便）'!$L159:$Q159))),"")</f>
        <v/>
      </c>
      <c r="J143" s="5" t="str">
        <f t="shared" ca="1" si="26"/>
        <v/>
      </c>
      <c r="K143" s="5" t="str">
        <f ca="1">IFERROR(OFFSET('計算（宅配便）'!$P143,0,(COLUMN()-COLUMN($E143))/(COLUMNS($E143:$G143)-1)*(COLUMNS('計算（宅配便）'!$L159:$Q159))),"")</f>
        <v/>
      </c>
      <c r="L143" s="5" t="str">
        <f t="shared" ca="1" si="27"/>
        <v/>
      </c>
      <c r="M143" s="5" t="str">
        <f ca="1">IFERROR(OFFSET('計算（宅配便）'!$P143,0,(COLUMN()-COLUMN($E143))/(COLUMNS($E143:$G143)-1)*(COLUMNS('計算（宅配便）'!$L159:$Q159))),"")</f>
        <v/>
      </c>
      <c r="N143" s="5" t="str">
        <f t="shared" ca="1" si="28"/>
        <v/>
      </c>
      <c r="O143" s="5" t="str">
        <f ca="1">IFERROR(OFFSET('計算（宅配便）'!$P143,0,(COLUMN()-COLUMN($E143))/(COLUMNS($E143:$G143)-1)*(COLUMNS('計算（宅配便）'!$L159:$Q159))),"")</f>
        <v/>
      </c>
      <c r="P143" s="5" t="str">
        <f t="shared" ca="1" si="29"/>
        <v/>
      </c>
      <c r="Q143" s="5" t="str">
        <f ca="1">IFERROR(OFFSET('計算（宅配便）'!$P143,0,(COLUMN()-COLUMN($E143))/(COLUMNS($E143:$G143)-1)*(COLUMNS('計算（宅配便）'!$L159:$Q159))),"")</f>
        <v/>
      </c>
      <c r="R143" s="5" t="str">
        <f t="shared" ca="1" si="30"/>
        <v/>
      </c>
      <c r="S143" s="5" t="str">
        <f ca="1">IFERROR(OFFSET('計算（宅配便）'!$P143,0,(COLUMN()-COLUMN($E143))/(COLUMNS($E143:$G143)-1)*(COLUMNS('計算（宅配便）'!$L159:$Q159))),"")</f>
        <v/>
      </c>
      <c r="T143" s="5" t="str">
        <f t="shared" ca="1" si="31"/>
        <v/>
      </c>
      <c r="U143" s="5" t="str">
        <f ca="1">IFERROR(OFFSET('計算（宅配便）'!$P143,0,(COLUMN()-COLUMN($E143))/(COLUMNS($E143:$G143)-1)*(COLUMNS('計算（宅配便）'!$L159:$Q159))),"")</f>
        <v/>
      </c>
      <c r="V143" s="5" t="str">
        <f t="shared" ca="1" si="32"/>
        <v/>
      </c>
      <c r="W143" s="5" t="str">
        <f ca="1">IFERROR(OFFSET('計算（宅配便）'!$P143,0,(COLUMN()-COLUMN($E143))/(COLUMNS($E143:$G143)-1)*(COLUMNS('計算（宅配便）'!$L159:$Q159))),"")</f>
        <v/>
      </c>
      <c r="X143" s="5" t="str">
        <f t="shared" ca="1" si="33"/>
        <v/>
      </c>
      <c r="Y143" s="5" t="str">
        <f ca="1">IFERROR(OFFSET('計算（宅配便）'!$P143,0,(COLUMN()-COLUMN($E143))/(COLUMNS($E143:$G143)-1)*(COLUMNS('計算（宅配便）'!$L159:$Q159))),"")</f>
        <v/>
      </c>
      <c r="Z143" s="5" t="str">
        <f t="shared" ca="1" si="34"/>
        <v/>
      </c>
      <c r="AA143" s="5" t="str">
        <f ca="1">IFERROR(OFFSET('計算（宅配便）'!$P143,0,(COLUMN()-COLUMN($E143))/(COLUMNS($E143:$G143)-1)*(COLUMNS('計算（宅配便）'!$L159:$Q159))),"")</f>
        <v/>
      </c>
      <c r="AB143" s="5" t="str">
        <f t="shared" ca="1" si="35"/>
        <v/>
      </c>
    </row>
    <row r="144" spans="1:28">
      <c r="A144" s="6">
        <v>141</v>
      </c>
      <c r="B144" s="158" t="str">
        <f>IF(ISBLANK(サンプル入力!B144),"",サンプル入力!B144)</f>
        <v/>
      </c>
      <c r="C144" s="5" t="str">
        <f>IF(ISBLANK(サンプル入力!C144),"",サンプル入力!C144)</f>
        <v/>
      </c>
      <c r="D144" s="5" t="str">
        <f>IF(ISBLANK(サンプル入力!I144),"",サンプル入力!I144)</f>
        <v/>
      </c>
      <c r="E144" s="5" t="str">
        <f ca="1">IFERROR(OFFSET('計算（宅配便）'!$P144,0,(COLUMN()-COLUMN($E144))/(COLUMNS($E144:$G144)-1)*(COLUMNS('計算（宅配便）'!$L160:$Q160))),"")</f>
        <v/>
      </c>
      <c r="F144" s="5" t="str">
        <f t="shared" ca="1" si="24"/>
        <v/>
      </c>
      <c r="G144" s="5" t="str">
        <f ca="1">IFERROR(OFFSET('計算（宅配便）'!$P144,0,(COLUMN()-COLUMN($E144))/(COLUMNS($E144:$G144)-1)*(COLUMNS('計算（宅配便）'!$L160:$Q160))),"")</f>
        <v/>
      </c>
      <c r="H144" s="5" t="str">
        <f t="shared" ca="1" si="25"/>
        <v/>
      </c>
      <c r="I144" s="5" t="str">
        <f ca="1">IFERROR(OFFSET('計算（宅配便）'!$P144,0,(COLUMN()-COLUMN($E144))/(COLUMNS($E144:$G144)-1)*(COLUMNS('計算（宅配便）'!$L160:$Q160))),"")</f>
        <v/>
      </c>
      <c r="J144" s="5" t="str">
        <f t="shared" ca="1" si="26"/>
        <v/>
      </c>
      <c r="K144" s="5" t="str">
        <f ca="1">IFERROR(OFFSET('計算（宅配便）'!$P144,0,(COLUMN()-COLUMN($E144))/(COLUMNS($E144:$G144)-1)*(COLUMNS('計算（宅配便）'!$L160:$Q160))),"")</f>
        <v/>
      </c>
      <c r="L144" s="5" t="str">
        <f t="shared" ca="1" si="27"/>
        <v/>
      </c>
      <c r="M144" s="5" t="str">
        <f ca="1">IFERROR(OFFSET('計算（宅配便）'!$P144,0,(COLUMN()-COLUMN($E144))/(COLUMNS($E144:$G144)-1)*(COLUMNS('計算（宅配便）'!$L160:$Q160))),"")</f>
        <v/>
      </c>
      <c r="N144" s="5" t="str">
        <f t="shared" ca="1" si="28"/>
        <v/>
      </c>
      <c r="O144" s="5" t="str">
        <f ca="1">IFERROR(OFFSET('計算（宅配便）'!$P144,0,(COLUMN()-COLUMN($E144))/(COLUMNS($E144:$G144)-1)*(COLUMNS('計算（宅配便）'!$L160:$Q160))),"")</f>
        <v/>
      </c>
      <c r="P144" s="5" t="str">
        <f t="shared" ca="1" si="29"/>
        <v/>
      </c>
      <c r="Q144" s="5" t="str">
        <f ca="1">IFERROR(OFFSET('計算（宅配便）'!$P144,0,(COLUMN()-COLUMN($E144))/(COLUMNS($E144:$G144)-1)*(COLUMNS('計算（宅配便）'!$L160:$Q160))),"")</f>
        <v/>
      </c>
      <c r="R144" s="5" t="str">
        <f t="shared" ca="1" si="30"/>
        <v/>
      </c>
      <c r="S144" s="5" t="str">
        <f ca="1">IFERROR(OFFSET('計算（宅配便）'!$P144,0,(COLUMN()-COLUMN($E144))/(COLUMNS($E144:$G144)-1)*(COLUMNS('計算（宅配便）'!$L160:$Q160))),"")</f>
        <v/>
      </c>
      <c r="T144" s="5" t="str">
        <f t="shared" ca="1" si="31"/>
        <v/>
      </c>
      <c r="U144" s="5" t="str">
        <f ca="1">IFERROR(OFFSET('計算（宅配便）'!$P144,0,(COLUMN()-COLUMN($E144))/(COLUMNS($E144:$G144)-1)*(COLUMNS('計算（宅配便）'!$L160:$Q160))),"")</f>
        <v/>
      </c>
      <c r="V144" s="5" t="str">
        <f t="shared" ca="1" si="32"/>
        <v/>
      </c>
      <c r="W144" s="5" t="str">
        <f ca="1">IFERROR(OFFSET('計算（宅配便）'!$P144,0,(COLUMN()-COLUMN($E144))/(COLUMNS($E144:$G144)-1)*(COLUMNS('計算（宅配便）'!$L160:$Q160))),"")</f>
        <v/>
      </c>
      <c r="X144" s="5" t="str">
        <f t="shared" ca="1" si="33"/>
        <v/>
      </c>
      <c r="Y144" s="5" t="str">
        <f ca="1">IFERROR(OFFSET('計算（宅配便）'!$P144,0,(COLUMN()-COLUMN($E144))/(COLUMNS($E144:$G144)-1)*(COLUMNS('計算（宅配便）'!$L160:$Q160))),"")</f>
        <v/>
      </c>
      <c r="Z144" s="5" t="str">
        <f t="shared" ca="1" si="34"/>
        <v/>
      </c>
      <c r="AA144" s="5" t="str">
        <f ca="1">IFERROR(OFFSET('計算（宅配便）'!$P144,0,(COLUMN()-COLUMN($E144))/(COLUMNS($E144:$G144)-1)*(COLUMNS('計算（宅配便）'!$L160:$Q160))),"")</f>
        <v/>
      </c>
      <c r="AB144" s="5" t="str">
        <f t="shared" ca="1" si="35"/>
        <v/>
      </c>
    </row>
    <row r="145" spans="1:28">
      <c r="A145" s="6">
        <v>142</v>
      </c>
      <c r="B145" s="158" t="str">
        <f>IF(ISBLANK(サンプル入力!B145),"",サンプル入力!B145)</f>
        <v/>
      </c>
      <c r="C145" s="5" t="str">
        <f>IF(ISBLANK(サンプル入力!C145),"",サンプル入力!C145)</f>
        <v/>
      </c>
      <c r="D145" s="5" t="str">
        <f>IF(ISBLANK(サンプル入力!I145),"",サンプル入力!I145)</f>
        <v/>
      </c>
      <c r="E145" s="5" t="str">
        <f ca="1">IFERROR(OFFSET('計算（宅配便）'!$P145,0,(COLUMN()-COLUMN($E145))/(COLUMNS($E145:$G145)-1)*(COLUMNS('計算（宅配便）'!$L161:$Q161))),"")</f>
        <v/>
      </c>
      <c r="F145" s="5" t="str">
        <f t="shared" ca="1" si="24"/>
        <v/>
      </c>
      <c r="G145" s="5" t="str">
        <f ca="1">IFERROR(OFFSET('計算（宅配便）'!$P145,0,(COLUMN()-COLUMN($E145))/(COLUMNS($E145:$G145)-1)*(COLUMNS('計算（宅配便）'!$L161:$Q161))),"")</f>
        <v/>
      </c>
      <c r="H145" s="5" t="str">
        <f t="shared" ca="1" si="25"/>
        <v/>
      </c>
      <c r="I145" s="5" t="str">
        <f ca="1">IFERROR(OFFSET('計算（宅配便）'!$P145,0,(COLUMN()-COLUMN($E145))/(COLUMNS($E145:$G145)-1)*(COLUMNS('計算（宅配便）'!$L161:$Q161))),"")</f>
        <v/>
      </c>
      <c r="J145" s="5" t="str">
        <f t="shared" ca="1" si="26"/>
        <v/>
      </c>
      <c r="K145" s="5" t="str">
        <f ca="1">IFERROR(OFFSET('計算（宅配便）'!$P145,0,(COLUMN()-COLUMN($E145))/(COLUMNS($E145:$G145)-1)*(COLUMNS('計算（宅配便）'!$L161:$Q161))),"")</f>
        <v/>
      </c>
      <c r="L145" s="5" t="str">
        <f t="shared" ca="1" si="27"/>
        <v/>
      </c>
      <c r="M145" s="5" t="str">
        <f ca="1">IFERROR(OFFSET('計算（宅配便）'!$P145,0,(COLUMN()-COLUMN($E145))/(COLUMNS($E145:$G145)-1)*(COLUMNS('計算（宅配便）'!$L161:$Q161))),"")</f>
        <v/>
      </c>
      <c r="N145" s="5" t="str">
        <f t="shared" ca="1" si="28"/>
        <v/>
      </c>
      <c r="O145" s="5" t="str">
        <f ca="1">IFERROR(OFFSET('計算（宅配便）'!$P145,0,(COLUMN()-COLUMN($E145))/(COLUMNS($E145:$G145)-1)*(COLUMNS('計算（宅配便）'!$L161:$Q161))),"")</f>
        <v/>
      </c>
      <c r="P145" s="5" t="str">
        <f t="shared" ca="1" si="29"/>
        <v/>
      </c>
      <c r="Q145" s="5" t="str">
        <f ca="1">IFERROR(OFFSET('計算（宅配便）'!$P145,0,(COLUMN()-COLUMN($E145))/(COLUMNS($E145:$G145)-1)*(COLUMNS('計算（宅配便）'!$L161:$Q161))),"")</f>
        <v/>
      </c>
      <c r="R145" s="5" t="str">
        <f t="shared" ca="1" si="30"/>
        <v/>
      </c>
      <c r="S145" s="5" t="str">
        <f ca="1">IFERROR(OFFSET('計算（宅配便）'!$P145,0,(COLUMN()-COLUMN($E145))/(COLUMNS($E145:$G145)-1)*(COLUMNS('計算（宅配便）'!$L161:$Q161))),"")</f>
        <v/>
      </c>
      <c r="T145" s="5" t="str">
        <f t="shared" ca="1" si="31"/>
        <v/>
      </c>
      <c r="U145" s="5" t="str">
        <f ca="1">IFERROR(OFFSET('計算（宅配便）'!$P145,0,(COLUMN()-COLUMN($E145))/(COLUMNS($E145:$G145)-1)*(COLUMNS('計算（宅配便）'!$L161:$Q161))),"")</f>
        <v/>
      </c>
      <c r="V145" s="5" t="str">
        <f t="shared" ca="1" si="32"/>
        <v/>
      </c>
      <c r="W145" s="5" t="str">
        <f ca="1">IFERROR(OFFSET('計算（宅配便）'!$P145,0,(COLUMN()-COLUMN($E145))/(COLUMNS($E145:$G145)-1)*(COLUMNS('計算（宅配便）'!$L161:$Q161))),"")</f>
        <v/>
      </c>
      <c r="X145" s="5" t="str">
        <f t="shared" ca="1" si="33"/>
        <v/>
      </c>
      <c r="Y145" s="5" t="str">
        <f ca="1">IFERROR(OFFSET('計算（宅配便）'!$P145,0,(COLUMN()-COLUMN($E145))/(COLUMNS($E145:$G145)-1)*(COLUMNS('計算（宅配便）'!$L161:$Q161))),"")</f>
        <v/>
      </c>
      <c r="Z145" s="5" t="str">
        <f t="shared" ca="1" si="34"/>
        <v/>
      </c>
      <c r="AA145" s="5" t="str">
        <f ca="1">IFERROR(OFFSET('計算（宅配便）'!$P145,0,(COLUMN()-COLUMN($E145))/(COLUMNS($E145:$G145)-1)*(COLUMNS('計算（宅配便）'!$L161:$Q161))),"")</f>
        <v/>
      </c>
      <c r="AB145" s="5" t="str">
        <f t="shared" ca="1" si="35"/>
        <v/>
      </c>
    </row>
    <row r="146" spans="1:28">
      <c r="A146" s="6">
        <v>143</v>
      </c>
      <c r="B146" s="158" t="str">
        <f>IF(ISBLANK(サンプル入力!B146),"",サンプル入力!B146)</f>
        <v/>
      </c>
      <c r="C146" s="5" t="str">
        <f>IF(ISBLANK(サンプル入力!C146),"",サンプル入力!C146)</f>
        <v/>
      </c>
      <c r="D146" s="5" t="str">
        <f>IF(ISBLANK(サンプル入力!I146),"",サンプル入力!I146)</f>
        <v/>
      </c>
      <c r="E146" s="5" t="str">
        <f ca="1">IFERROR(OFFSET('計算（宅配便）'!$P146,0,(COLUMN()-COLUMN($E146))/(COLUMNS($E146:$G146)-1)*(COLUMNS('計算（宅配便）'!$L162:$Q162))),"")</f>
        <v/>
      </c>
      <c r="F146" s="5" t="str">
        <f t="shared" ca="1" si="24"/>
        <v/>
      </c>
      <c r="G146" s="5" t="str">
        <f ca="1">IFERROR(OFFSET('計算（宅配便）'!$P146,0,(COLUMN()-COLUMN($E146))/(COLUMNS($E146:$G146)-1)*(COLUMNS('計算（宅配便）'!$L162:$Q162))),"")</f>
        <v/>
      </c>
      <c r="H146" s="5" t="str">
        <f t="shared" ca="1" si="25"/>
        <v/>
      </c>
      <c r="I146" s="5" t="str">
        <f ca="1">IFERROR(OFFSET('計算（宅配便）'!$P146,0,(COLUMN()-COLUMN($E146))/(COLUMNS($E146:$G146)-1)*(COLUMNS('計算（宅配便）'!$L162:$Q162))),"")</f>
        <v/>
      </c>
      <c r="J146" s="5" t="str">
        <f ca="1">IFERROR($D146*I146,"")</f>
        <v/>
      </c>
      <c r="K146" s="5" t="str">
        <f ca="1">IFERROR(OFFSET('計算（宅配便）'!$P146,0,(COLUMN()-COLUMN($E146))/(COLUMNS($E146:$G146)-1)*(COLUMNS('計算（宅配便）'!$L162:$Q162))),"")</f>
        <v/>
      </c>
      <c r="L146" s="5" t="str">
        <f t="shared" ca="1" si="27"/>
        <v/>
      </c>
      <c r="M146" s="5" t="str">
        <f ca="1">IFERROR(OFFSET('計算（宅配便）'!$P146,0,(COLUMN()-COLUMN($E146))/(COLUMNS($E146:$G146)-1)*(COLUMNS('計算（宅配便）'!$L162:$Q162))),"")</f>
        <v/>
      </c>
      <c r="N146" s="5" t="str">
        <f t="shared" ca="1" si="28"/>
        <v/>
      </c>
      <c r="O146" s="5" t="str">
        <f ca="1">IFERROR(OFFSET('計算（宅配便）'!$P146,0,(COLUMN()-COLUMN($E146))/(COLUMNS($E146:$G146)-1)*(COLUMNS('計算（宅配便）'!$L162:$Q162))),"")</f>
        <v/>
      </c>
      <c r="P146" s="5" t="str">
        <f t="shared" ca="1" si="29"/>
        <v/>
      </c>
      <c r="Q146" s="5" t="str">
        <f ca="1">IFERROR(OFFSET('計算（宅配便）'!$P146,0,(COLUMN()-COLUMN($E146))/(COLUMNS($E146:$G146)-1)*(COLUMNS('計算（宅配便）'!$L162:$Q162))),"")</f>
        <v/>
      </c>
      <c r="R146" s="5" t="str">
        <f t="shared" ca="1" si="30"/>
        <v/>
      </c>
      <c r="S146" s="5" t="str">
        <f ca="1">IFERROR(OFFSET('計算（宅配便）'!$P146,0,(COLUMN()-COLUMN($E146))/(COLUMNS($E146:$G146)-1)*(COLUMNS('計算（宅配便）'!$L162:$Q162))),"")</f>
        <v/>
      </c>
      <c r="T146" s="5" t="str">
        <f t="shared" ca="1" si="31"/>
        <v/>
      </c>
      <c r="U146" s="5" t="str">
        <f ca="1">IFERROR(OFFSET('計算（宅配便）'!$P146,0,(COLUMN()-COLUMN($E146))/(COLUMNS($E146:$G146)-1)*(COLUMNS('計算（宅配便）'!$L162:$Q162))),"")</f>
        <v/>
      </c>
      <c r="V146" s="5" t="str">
        <f t="shared" ca="1" si="32"/>
        <v/>
      </c>
      <c r="W146" s="5" t="str">
        <f ca="1">IFERROR(OFFSET('計算（宅配便）'!$P146,0,(COLUMN()-COLUMN($E146))/(COLUMNS($E146:$G146)-1)*(COLUMNS('計算（宅配便）'!$L162:$Q162))),"")</f>
        <v/>
      </c>
      <c r="X146" s="5" t="str">
        <f t="shared" ca="1" si="33"/>
        <v/>
      </c>
      <c r="Y146" s="5" t="str">
        <f ca="1">IFERROR(OFFSET('計算（宅配便）'!$P146,0,(COLUMN()-COLUMN($E146))/(COLUMNS($E146:$G146)-1)*(COLUMNS('計算（宅配便）'!$L162:$Q162))),"")</f>
        <v/>
      </c>
      <c r="Z146" s="5" t="str">
        <f t="shared" ca="1" si="34"/>
        <v/>
      </c>
      <c r="AA146" s="5" t="str">
        <f ca="1">IFERROR(OFFSET('計算（宅配便）'!$P146,0,(COLUMN()-COLUMN($E146))/(COLUMNS($E146:$G146)-1)*(COLUMNS('計算（宅配便）'!$L162:$Q162))),"")</f>
        <v/>
      </c>
      <c r="AB146" s="5" t="str">
        <f t="shared" ca="1" si="35"/>
        <v/>
      </c>
    </row>
    <row r="147" spans="1:28">
      <c r="A147" s="6">
        <v>144</v>
      </c>
      <c r="B147" s="158" t="str">
        <f>IF(ISBLANK(サンプル入力!B147),"",サンプル入力!B147)</f>
        <v/>
      </c>
      <c r="C147" s="5" t="str">
        <f>IF(ISBLANK(サンプル入力!C147),"",サンプル入力!C147)</f>
        <v/>
      </c>
      <c r="D147" s="5" t="str">
        <f>IF(ISBLANK(サンプル入力!I147),"",サンプル入力!I147)</f>
        <v/>
      </c>
      <c r="E147" s="5" t="str">
        <f ca="1">IFERROR(OFFSET('計算（宅配便）'!$P147,0,(COLUMN()-COLUMN($E147))/(COLUMNS($E147:$G147)-1)*(COLUMNS('計算（宅配便）'!$L163:$Q163))),"")</f>
        <v/>
      </c>
      <c r="F147" s="5" t="str">
        <f t="shared" ca="1" si="24"/>
        <v/>
      </c>
      <c r="G147" s="5" t="str">
        <f ca="1">IFERROR(OFFSET('計算（宅配便）'!$P147,0,(COLUMN()-COLUMN($E147))/(COLUMNS($E147:$G147)-1)*(COLUMNS('計算（宅配便）'!$L163:$Q163))),"")</f>
        <v/>
      </c>
      <c r="H147" s="5" t="str">
        <f t="shared" ca="1" si="25"/>
        <v/>
      </c>
      <c r="I147" s="5" t="str">
        <f ca="1">IFERROR(OFFSET('計算（宅配便）'!$P147,0,(COLUMN()-COLUMN($E147))/(COLUMNS($E147:$G147)-1)*(COLUMNS('計算（宅配便）'!$L163:$Q163))),"")</f>
        <v/>
      </c>
      <c r="J147" s="5" t="str">
        <f t="shared" ca="1" si="26"/>
        <v/>
      </c>
      <c r="K147" s="5" t="str">
        <f ca="1">IFERROR(OFFSET('計算（宅配便）'!$P147,0,(COLUMN()-COLUMN($E147))/(COLUMNS($E147:$G147)-1)*(COLUMNS('計算（宅配便）'!$L163:$Q163))),"")</f>
        <v/>
      </c>
      <c r="L147" s="5" t="str">
        <f t="shared" ca="1" si="27"/>
        <v/>
      </c>
      <c r="M147" s="5" t="str">
        <f ca="1">IFERROR(OFFSET('計算（宅配便）'!$P147,0,(COLUMN()-COLUMN($E147))/(COLUMNS($E147:$G147)-1)*(COLUMNS('計算（宅配便）'!$L163:$Q163))),"")</f>
        <v/>
      </c>
      <c r="N147" s="5" t="str">
        <f t="shared" ca="1" si="28"/>
        <v/>
      </c>
      <c r="O147" s="5" t="str">
        <f ca="1">IFERROR(OFFSET('計算（宅配便）'!$P147,0,(COLUMN()-COLUMN($E147))/(COLUMNS($E147:$G147)-1)*(COLUMNS('計算（宅配便）'!$L163:$Q163))),"")</f>
        <v/>
      </c>
      <c r="P147" s="5" t="str">
        <f t="shared" ca="1" si="29"/>
        <v/>
      </c>
      <c r="Q147" s="5" t="str">
        <f ca="1">IFERROR(OFFSET('計算（宅配便）'!$P147,0,(COLUMN()-COLUMN($E147))/(COLUMNS($E147:$G147)-1)*(COLUMNS('計算（宅配便）'!$L163:$Q163))),"")</f>
        <v/>
      </c>
      <c r="R147" s="5" t="str">
        <f t="shared" ca="1" si="30"/>
        <v/>
      </c>
      <c r="S147" s="5" t="str">
        <f ca="1">IFERROR(OFFSET('計算（宅配便）'!$P147,0,(COLUMN()-COLUMN($E147))/(COLUMNS($E147:$G147)-1)*(COLUMNS('計算（宅配便）'!$L163:$Q163))),"")</f>
        <v/>
      </c>
      <c r="T147" s="5" t="str">
        <f t="shared" ca="1" si="31"/>
        <v/>
      </c>
      <c r="U147" s="5" t="str">
        <f ca="1">IFERROR(OFFSET('計算（宅配便）'!$P147,0,(COLUMN()-COLUMN($E147))/(COLUMNS($E147:$G147)-1)*(COLUMNS('計算（宅配便）'!$L163:$Q163))),"")</f>
        <v/>
      </c>
      <c r="V147" s="5" t="str">
        <f t="shared" ca="1" si="32"/>
        <v/>
      </c>
      <c r="W147" s="5" t="str">
        <f ca="1">IFERROR(OFFSET('計算（宅配便）'!$P147,0,(COLUMN()-COLUMN($E147))/(COLUMNS($E147:$G147)-1)*(COLUMNS('計算（宅配便）'!$L163:$Q163))),"")</f>
        <v/>
      </c>
      <c r="X147" s="5" t="str">
        <f t="shared" ca="1" si="33"/>
        <v/>
      </c>
      <c r="Y147" s="5" t="str">
        <f ca="1">IFERROR(OFFSET('計算（宅配便）'!$P147,0,(COLUMN()-COLUMN($E147))/(COLUMNS($E147:$G147)-1)*(COLUMNS('計算（宅配便）'!$L163:$Q163))),"")</f>
        <v/>
      </c>
      <c r="Z147" s="5" t="str">
        <f t="shared" ca="1" si="34"/>
        <v/>
      </c>
      <c r="AA147" s="5" t="str">
        <f ca="1">IFERROR(OFFSET('計算（宅配便）'!$P147,0,(COLUMN()-COLUMN($E147))/(COLUMNS($E147:$G147)-1)*(COLUMNS('計算（宅配便）'!$L163:$Q163))),"")</f>
        <v/>
      </c>
      <c r="AB147" s="5" t="str">
        <f t="shared" ca="1" si="35"/>
        <v/>
      </c>
    </row>
    <row r="148" spans="1:28">
      <c r="A148" s="6">
        <v>145</v>
      </c>
      <c r="B148" s="158" t="str">
        <f>IF(ISBLANK(サンプル入力!B148),"",サンプル入力!B148)</f>
        <v/>
      </c>
      <c r="C148" s="5" t="str">
        <f>IF(ISBLANK(サンプル入力!C148),"",サンプル入力!C148)</f>
        <v/>
      </c>
      <c r="D148" s="5" t="str">
        <f>IF(ISBLANK(サンプル入力!I148),"",サンプル入力!I148)</f>
        <v/>
      </c>
      <c r="E148" s="5" t="str">
        <f ca="1">IFERROR(OFFSET('計算（宅配便）'!$P148,0,(COLUMN()-COLUMN($E148))/(COLUMNS($E148:$G148)-1)*(COLUMNS('計算（宅配便）'!$L164:$Q164))),"")</f>
        <v/>
      </c>
      <c r="F148" s="5" t="str">
        <f t="shared" ca="1" si="24"/>
        <v/>
      </c>
      <c r="G148" s="5" t="str">
        <f ca="1">IFERROR(OFFSET('計算（宅配便）'!$P148,0,(COLUMN()-COLUMN($E148))/(COLUMNS($E148:$G148)-1)*(COLUMNS('計算（宅配便）'!$L164:$Q164))),"")</f>
        <v/>
      </c>
      <c r="H148" s="5" t="str">
        <f t="shared" ca="1" si="25"/>
        <v/>
      </c>
      <c r="I148" s="5" t="str">
        <f ca="1">IFERROR(OFFSET('計算（宅配便）'!$P148,0,(COLUMN()-COLUMN($E148))/(COLUMNS($E148:$G148)-1)*(COLUMNS('計算（宅配便）'!$L164:$Q164))),"")</f>
        <v/>
      </c>
      <c r="J148" s="5" t="str">
        <f t="shared" ca="1" si="26"/>
        <v/>
      </c>
      <c r="K148" s="5" t="str">
        <f ca="1">IFERROR(OFFSET('計算（宅配便）'!$P148,0,(COLUMN()-COLUMN($E148))/(COLUMNS($E148:$G148)-1)*(COLUMNS('計算（宅配便）'!$L164:$Q164))),"")</f>
        <v/>
      </c>
      <c r="L148" s="5" t="str">
        <f t="shared" ca="1" si="27"/>
        <v/>
      </c>
      <c r="M148" s="5" t="str">
        <f ca="1">IFERROR(OFFSET('計算（宅配便）'!$P148,0,(COLUMN()-COLUMN($E148))/(COLUMNS($E148:$G148)-1)*(COLUMNS('計算（宅配便）'!$L164:$Q164))),"")</f>
        <v/>
      </c>
      <c r="N148" s="5" t="str">
        <f t="shared" ca="1" si="28"/>
        <v/>
      </c>
      <c r="O148" s="5" t="str">
        <f ca="1">IFERROR(OFFSET('計算（宅配便）'!$P148,0,(COLUMN()-COLUMN($E148))/(COLUMNS($E148:$G148)-1)*(COLUMNS('計算（宅配便）'!$L164:$Q164))),"")</f>
        <v/>
      </c>
      <c r="P148" s="5" t="str">
        <f t="shared" ca="1" si="29"/>
        <v/>
      </c>
      <c r="Q148" s="5" t="str">
        <f ca="1">IFERROR(OFFSET('計算（宅配便）'!$P148,0,(COLUMN()-COLUMN($E148))/(COLUMNS($E148:$G148)-1)*(COLUMNS('計算（宅配便）'!$L164:$Q164))),"")</f>
        <v/>
      </c>
      <c r="R148" s="5" t="str">
        <f t="shared" ca="1" si="30"/>
        <v/>
      </c>
      <c r="S148" s="5" t="str">
        <f ca="1">IFERROR(OFFSET('計算（宅配便）'!$P148,0,(COLUMN()-COLUMN($E148))/(COLUMNS($E148:$G148)-1)*(COLUMNS('計算（宅配便）'!$L164:$Q164))),"")</f>
        <v/>
      </c>
      <c r="T148" s="5" t="str">
        <f t="shared" ca="1" si="31"/>
        <v/>
      </c>
      <c r="U148" s="5" t="str">
        <f ca="1">IFERROR(OFFSET('計算（宅配便）'!$P148,0,(COLUMN()-COLUMN($E148))/(COLUMNS($E148:$G148)-1)*(COLUMNS('計算（宅配便）'!$L164:$Q164))),"")</f>
        <v/>
      </c>
      <c r="V148" s="5" t="str">
        <f t="shared" ca="1" si="32"/>
        <v/>
      </c>
      <c r="W148" s="5" t="str">
        <f ca="1">IFERROR(OFFSET('計算（宅配便）'!$P148,0,(COLUMN()-COLUMN($E148))/(COLUMNS($E148:$G148)-1)*(COLUMNS('計算（宅配便）'!$L164:$Q164))),"")</f>
        <v/>
      </c>
      <c r="X148" s="5" t="str">
        <f t="shared" ca="1" si="33"/>
        <v/>
      </c>
      <c r="Y148" s="5" t="str">
        <f ca="1">IFERROR(OFFSET('計算（宅配便）'!$P148,0,(COLUMN()-COLUMN($E148))/(COLUMNS($E148:$G148)-1)*(COLUMNS('計算（宅配便）'!$L164:$Q164))),"")</f>
        <v/>
      </c>
      <c r="Z148" s="5" t="str">
        <f t="shared" ca="1" si="34"/>
        <v/>
      </c>
      <c r="AA148" s="5" t="str">
        <f ca="1">IFERROR(OFFSET('計算（宅配便）'!$P148,0,(COLUMN()-COLUMN($E148))/(COLUMNS($E148:$G148)-1)*(COLUMNS('計算（宅配便）'!$L164:$Q164))),"")</f>
        <v/>
      </c>
      <c r="AB148" s="5" t="str">
        <f t="shared" ca="1" si="35"/>
        <v/>
      </c>
    </row>
    <row r="149" spans="1:28">
      <c r="A149" s="6">
        <v>146</v>
      </c>
      <c r="B149" s="158" t="str">
        <f>IF(ISBLANK(サンプル入力!B149),"",サンプル入力!B149)</f>
        <v/>
      </c>
      <c r="C149" s="5" t="str">
        <f>IF(ISBLANK(サンプル入力!C149),"",サンプル入力!C149)</f>
        <v/>
      </c>
      <c r="D149" s="5" t="str">
        <f>IF(ISBLANK(サンプル入力!I149),"",サンプル入力!I149)</f>
        <v/>
      </c>
      <c r="E149" s="5" t="str">
        <f ca="1">IFERROR(OFFSET('計算（宅配便）'!$P149,0,(COLUMN()-COLUMN($E149))/(COLUMNS($E149:$G149)-1)*(COLUMNS('計算（宅配便）'!$L165:$Q165))),"")</f>
        <v/>
      </c>
      <c r="F149" s="5" t="str">
        <f t="shared" ca="1" si="24"/>
        <v/>
      </c>
      <c r="G149" s="5" t="str">
        <f ca="1">IFERROR(OFFSET('計算（宅配便）'!$P149,0,(COLUMN()-COLUMN($E149))/(COLUMNS($E149:$G149)-1)*(COLUMNS('計算（宅配便）'!$L165:$Q165))),"")</f>
        <v/>
      </c>
      <c r="H149" s="5" t="str">
        <f t="shared" ca="1" si="25"/>
        <v/>
      </c>
      <c r="I149" s="5" t="str">
        <f ca="1">IFERROR(OFFSET('計算（宅配便）'!$P149,0,(COLUMN()-COLUMN($E149))/(COLUMNS($E149:$G149)-1)*(COLUMNS('計算（宅配便）'!$L165:$Q165))),"")</f>
        <v/>
      </c>
      <c r="J149" s="5" t="str">
        <f t="shared" ca="1" si="26"/>
        <v/>
      </c>
      <c r="K149" s="5" t="str">
        <f ca="1">IFERROR(OFFSET('計算（宅配便）'!$P149,0,(COLUMN()-COLUMN($E149))/(COLUMNS($E149:$G149)-1)*(COLUMNS('計算（宅配便）'!$L165:$Q165))),"")</f>
        <v/>
      </c>
      <c r="L149" s="5" t="str">
        <f t="shared" ca="1" si="27"/>
        <v/>
      </c>
      <c r="M149" s="5" t="str">
        <f ca="1">IFERROR(OFFSET('計算（宅配便）'!$P149,0,(COLUMN()-COLUMN($E149))/(COLUMNS($E149:$G149)-1)*(COLUMNS('計算（宅配便）'!$L165:$Q165))),"")</f>
        <v/>
      </c>
      <c r="N149" s="5" t="str">
        <f t="shared" ca="1" si="28"/>
        <v/>
      </c>
      <c r="O149" s="5" t="str">
        <f ca="1">IFERROR(OFFSET('計算（宅配便）'!$P149,0,(COLUMN()-COLUMN($E149))/(COLUMNS($E149:$G149)-1)*(COLUMNS('計算（宅配便）'!$L165:$Q165))),"")</f>
        <v/>
      </c>
      <c r="P149" s="5" t="str">
        <f t="shared" ca="1" si="29"/>
        <v/>
      </c>
      <c r="Q149" s="5" t="str">
        <f ca="1">IFERROR(OFFSET('計算（宅配便）'!$P149,0,(COLUMN()-COLUMN($E149))/(COLUMNS($E149:$G149)-1)*(COLUMNS('計算（宅配便）'!$L165:$Q165))),"")</f>
        <v/>
      </c>
      <c r="R149" s="5" t="str">
        <f t="shared" ca="1" si="30"/>
        <v/>
      </c>
      <c r="S149" s="5" t="str">
        <f ca="1">IFERROR(OFFSET('計算（宅配便）'!$P149,0,(COLUMN()-COLUMN($E149))/(COLUMNS($E149:$G149)-1)*(COLUMNS('計算（宅配便）'!$L165:$Q165))),"")</f>
        <v/>
      </c>
      <c r="T149" s="5" t="str">
        <f t="shared" ca="1" si="31"/>
        <v/>
      </c>
      <c r="U149" s="5" t="str">
        <f ca="1">IFERROR(OFFSET('計算（宅配便）'!$P149,0,(COLUMN()-COLUMN($E149))/(COLUMNS($E149:$G149)-1)*(COLUMNS('計算（宅配便）'!$L165:$Q165))),"")</f>
        <v/>
      </c>
      <c r="V149" s="5" t="str">
        <f t="shared" ca="1" si="32"/>
        <v/>
      </c>
      <c r="W149" s="5" t="str">
        <f ca="1">IFERROR(OFFSET('計算（宅配便）'!$P149,0,(COLUMN()-COLUMN($E149))/(COLUMNS($E149:$G149)-1)*(COLUMNS('計算（宅配便）'!$L165:$Q165))),"")</f>
        <v/>
      </c>
      <c r="X149" s="5" t="str">
        <f t="shared" ca="1" si="33"/>
        <v/>
      </c>
      <c r="Y149" s="5" t="str">
        <f ca="1">IFERROR(OFFSET('計算（宅配便）'!$P149,0,(COLUMN()-COLUMN($E149))/(COLUMNS($E149:$G149)-1)*(COLUMNS('計算（宅配便）'!$L165:$Q165))),"")</f>
        <v/>
      </c>
      <c r="Z149" s="5" t="str">
        <f t="shared" ca="1" si="34"/>
        <v/>
      </c>
      <c r="AA149" s="5" t="str">
        <f ca="1">IFERROR(OFFSET('計算（宅配便）'!$P149,0,(COLUMN()-COLUMN($E149))/(COLUMNS($E149:$G149)-1)*(COLUMNS('計算（宅配便）'!$L165:$Q165))),"")</f>
        <v/>
      </c>
      <c r="AB149" s="5" t="str">
        <f t="shared" ca="1" si="35"/>
        <v/>
      </c>
    </row>
    <row r="150" spans="1:28">
      <c r="A150" s="6">
        <v>147</v>
      </c>
      <c r="B150" s="158" t="str">
        <f>IF(ISBLANK(サンプル入力!B150),"",サンプル入力!B150)</f>
        <v/>
      </c>
      <c r="C150" s="5" t="str">
        <f>IF(ISBLANK(サンプル入力!C150),"",サンプル入力!C150)</f>
        <v/>
      </c>
      <c r="D150" s="5" t="str">
        <f>IF(ISBLANK(サンプル入力!I150),"",サンプル入力!I150)</f>
        <v/>
      </c>
      <c r="E150" s="5" t="str">
        <f ca="1">IFERROR(OFFSET('計算（宅配便）'!$P150,0,(COLUMN()-COLUMN($E150))/(COLUMNS($E150:$G150)-1)*(COLUMNS('計算（宅配便）'!$L166:$Q166))),"")</f>
        <v/>
      </c>
      <c r="F150" s="5" t="str">
        <f t="shared" ca="1" si="24"/>
        <v/>
      </c>
      <c r="G150" s="5" t="str">
        <f ca="1">IFERROR(OFFSET('計算（宅配便）'!$P150,0,(COLUMN()-COLUMN($E150))/(COLUMNS($E150:$G150)-1)*(COLUMNS('計算（宅配便）'!$L166:$Q166))),"")</f>
        <v/>
      </c>
      <c r="H150" s="5" t="str">
        <f t="shared" ca="1" si="25"/>
        <v/>
      </c>
      <c r="I150" s="5" t="str">
        <f ca="1">IFERROR(OFFSET('計算（宅配便）'!$P150,0,(COLUMN()-COLUMN($E150))/(COLUMNS($E150:$G150)-1)*(COLUMNS('計算（宅配便）'!$L166:$Q166))),"")</f>
        <v/>
      </c>
      <c r="J150" s="5" t="str">
        <f ca="1">IFERROR($D150*I150,"")</f>
        <v/>
      </c>
      <c r="K150" s="5" t="str">
        <f ca="1">IFERROR(OFFSET('計算（宅配便）'!$P150,0,(COLUMN()-COLUMN($E150))/(COLUMNS($E150:$G150)-1)*(COLUMNS('計算（宅配便）'!$L166:$Q166))),"")</f>
        <v/>
      </c>
      <c r="L150" s="5" t="str">
        <f ca="1">IFERROR($D150*K150,"")</f>
        <v/>
      </c>
      <c r="M150" s="5" t="str">
        <f ca="1">IFERROR(OFFSET('計算（宅配便）'!$P150,0,(COLUMN()-COLUMN($E150))/(COLUMNS($E150:$G150)-1)*(COLUMNS('計算（宅配便）'!$L166:$Q166))),"")</f>
        <v/>
      </c>
      <c r="N150" s="5" t="str">
        <f ca="1">IFERROR($D150*M150,"")</f>
        <v/>
      </c>
      <c r="O150" s="5" t="str">
        <f ca="1">IFERROR(OFFSET('計算（宅配便）'!$P150,0,(COLUMN()-COLUMN($E150))/(COLUMNS($E150:$G150)-1)*(COLUMNS('計算（宅配便）'!$L166:$Q166))),"")</f>
        <v/>
      </c>
      <c r="P150" s="5" t="str">
        <f t="shared" ca="1" si="29"/>
        <v/>
      </c>
      <c r="Q150" s="5" t="str">
        <f ca="1">IFERROR(OFFSET('計算（宅配便）'!$P150,0,(COLUMN()-COLUMN($E150))/(COLUMNS($E150:$G150)-1)*(COLUMNS('計算（宅配便）'!$L166:$Q166))),"")</f>
        <v/>
      </c>
      <c r="R150" s="5" t="str">
        <f t="shared" ca="1" si="30"/>
        <v/>
      </c>
      <c r="S150" s="5" t="str">
        <f ca="1">IFERROR(OFFSET('計算（宅配便）'!$P150,0,(COLUMN()-COLUMN($E150))/(COLUMNS($E150:$G150)-1)*(COLUMNS('計算（宅配便）'!$L166:$Q166))),"")</f>
        <v/>
      </c>
      <c r="T150" s="5" t="str">
        <f t="shared" ca="1" si="31"/>
        <v/>
      </c>
      <c r="U150" s="5" t="str">
        <f ca="1">IFERROR(OFFSET('計算（宅配便）'!$P150,0,(COLUMN()-COLUMN($E150))/(COLUMNS($E150:$G150)-1)*(COLUMNS('計算（宅配便）'!$L166:$Q166))),"")</f>
        <v/>
      </c>
      <c r="V150" s="5" t="str">
        <f t="shared" ca="1" si="32"/>
        <v/>
      </c>
      <c r="W150" s="5" t="str">
        <f ca="1">IFERROR(OFFSET('計算（宅配便）'!$P150,0,(COLUMN()-COLUMN($E150))/(COLUMNS($E150:$G150)-1)*(COLUMNS('計算（宅配便）'!$L166:$Q166))),"")</f>
        <v/>
      </c>
      <c r="X150" s="5" t="str">
        <f t="shared" ca="1" si="33"/>
        <v/>
      </c>
      <c r="Y150" s="5" t="str">
        <f ca="1">IFERROR(OFFSET('計算（宅配便）'!$P150,0,(COLUMN()-COLUMN($E150))/(COLUMNS($E150:$G150)-1)*(COLUMNS('計算（宅配便）'!$L166:$Q166))),"")</f>
        <v/>
      </c>
      <c r="Z150" s="5" t="str">
        <f t="shared" ca="1" si="34"/>
        <v/>
      </c>
      <c r="AA150" s="5" t="str">
        <f ca="1">IFERROR(OFFSET('計算（宅配便）'!$P150,0,(COLUMN()-COLUMN($E150))/(COLUMNS($E150:$G150)-1)*(COLUMNS('計算（宅配便）'!$L166:$Q166))),"")</f>
        <v/>
      </c>
      <c r="AB150" s="5" t="str">
        <f t="shared" ca="1" si="35"/>
        <v/>
      </c>
    </row>
  </sheetData>
  <mergeCells count="1">
    <mergeCell ref="E2:AB2"/>
  </mergeCells>
  <phoneticPr fontId="3"/>
  <hyperlinks>
    <hyperlink ref="C1" location="操作メニュー!A1" display="操作メニューへ戻る" xr:uid="{A51AC21C-8934-416D-AAE7-86621CE2A989}"/>
  </hyperlink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31DFF1-9856-44CC-B2A4-66F779544C5D}">
  <sheetPr codeName="Sheet12">
    <tabColor rgb="FF7030A0"/>
  </sheetPr>
  <dimension ref="A1:CC150"/>
  <sheetViews>
    <sheetView topLeftCell="K1" zoomScale="97" workbookViewId="0">
      <selection activeCell="AA157" sqref="AA157"/>
    </sheetView>
  </sheetViews>
  <sheetFormatPr defaultRowHeight="18" outlineLevelCol="1"/>
  <cols>
    <col min="2" max="2" width="26.19921875" customWidth="1"/>
    <col min="3" max="4" width="50" customWidth="1"/>
    <col min="5" max="5" width="13.19921875" customWidth="1"/>
    <col min="6" max="6" width="12.69921875" customWidth="1"/>
    <col min="7" max="7" width="13.8984375" style="17" customWidth="1"/>
    <col min="8" max="8" width="14.19921875" style="17" customWidth="1"/>
    <col min="9" max="9" width="12.69921875" style="3" customWidth="1"/>
    <col min="10" max="14" width="12.5" style="57" customWidth="1" outlineLevel="1"/>
    <col min="15" max="15" width="12.5" style="57" customWidth="1"/>
    <col min="16" max="20" width="12.5" style="57" customWidth="1" outlineLevel="1"/>
    <col min="21" max="21" width="12.5" style="57" customWidth="1"/>
    <col min="22" max="26" width="12.5" style="57" hidden="1" customWidth="1" outlineLevel="1"/>
    <col min="27" max="27" width="12.5" style="57" customWidth="1" collapsed="1"/>
    <col min="28" max="32" width="12.5" style="57" hidden="1" customWidth="1" outlineLevel="1"/>
    <col min="33" max="33" width="12.5" style="57" customWidth="1" collapsed="1"/>
    <col min="34" max="38" width="12.5" style="57" hidden="1" customWidth="1" outlineLevel="1"/>
    <col min="39" max="39" width="12.5" style="57" customWidth="1" collapsed="1"/>
    <col min="40" max="44" width="12.5" style="57" hidden="1" customWidth="1" outlineLevel="1"/>
    <col min="45" max="45" width="12.5" style="57" customWidth="1" collapsed="1"/>
    <col min="46" max="50" width="12.5" style="57" hidden="1" customWidth="1" outlineLevel="1"/>
    <col min="51" max="51" width="12.5" style="57" customWidth="1" collapsed="1"/>
    <col min="52" max="56" width="12.5" style="57" hidden="1" customWidth="1" outlineLevel="1"/>
    <col min="57" max="57" width="12.5" style="57" customWidth="1" collapsed="1"/>
    <col min="58" max="62" width="12.5" style="57" hidden="1" customWidth="1" outlineLevel="1"/>
    <col min="63" max="63" width="12.5" style="57" customWidth="1" collapsed="1"/>
    <col min="64" max="68" width="12.5" style="57" hidden="1" customWidth="1" outlineLevel="1"/>
    <col min="69" max="69" width="12.5" style="57" customWidth="1" collapsed="1"/>
    <col min="70" max="74" width="12.5" style="57" hidden="1" customWidth="1" outlineLevel="1"/>
    <col min="75" max="75" width="12.5" style="57" customWidth="1" collapsed="1"/>
    <col min="76" max="80" width="12.5" style="57" hidden="1" customWidth="1" outlineLevel="1"/>
    <col min="81" max="81" width="12.5" style="57" customWidth="1" collapsed="1"/>
  </cols>
  <sheetData>
    <row r="1" spans="1:81" ht="28.8">
      <c r="A1" s="4" t="s">
        <v>325</v>
      </c>
      <c r="C1" s="34"/>
      <c r="D1" s="151" t="s">
        <v>561</v>
      </c>
      <c r="G1"/>
      <c r="H1"/>
    </row>
    <row r="2" spans="1:81" ht="22.2" customHeight="1">
      <c r="A2" s="8"/>
      <c r="B2" s="8"/>
      <c r="C2" s="8"/>
      <c r="D2" s="51"/>
      <c r="E2" s="51"/>
      <c r="F2" s="63">
        <f>宅配便仮計算!$D$2</f>
        <v>0.85</v>
      </c>
      <c r="G2" s="16" t="s">
        <v>256</v>
      </c>
      <c r="H2" s="9" t="s">
        <v>182</v>
      </c>
      <c r="I2" s="46" t="s">
        <v>258</v>
      </c>
      <c r="J2" s="196" t="s">
        <v>296</v>
      </c>
      <c r="K2" s="196"/>
      <c r="L2" s="196"/>
      <c r="M2" s="196"/>
      <c r="N2" s="196"/>
      <c r="O2" s="196"/>
      <c r="P2" s="196"/>
      <c r="Q2" s="196"/>
      <c r="R2" s="196"/>
      <c r="S2" s="196"/>
      <c r="T2" s="196"/>
      <c r="U2" s="196"/>
      <c r="V2" s="196"/>
      <c r="W2" s="196"/>
      <c r="X2" s="196"/>
      <c r="Y2" s="196"/>
      <c r="Z2" s="196"/>
      <c r="AA2" s="196"/>
      <c r="AB2" s="196"/>
      <c r="AC2" s="196"/>
      <c r="AD2" s="196"/>
      <c r="AE2" s="196"/>
      <c r="AF2" s="196"/>
      <c r="AG2" s="196"/>
      <c r="AH2" s="196"/>
      <c r="AI2" s="196"/>
      <c r="AJ2" s="196"/>
      <c r="AK2" s="196"/>
      <c r="AL2" s="196"/>
      <c r="AM2" s="196"/>
      <c r="AN2" s="196"/>
      <c r="AO2" s="196"/>
      <c r="AP2" s="196"/>
      <c r="AQ2" s="196"/>
      <c r="AR2" s="196"/>
      <c r="AS2" s="196"/>
      <c r="AT2" s="196"/>
      <c r="AU2" s="196"/>
      <c r="AV2" s="196"/>
      <c r="AW2" s="196"/>
      <c r="AX2" s="196"/>
      <c r="AY2" s="196"/>
      <c r="AZ2" s="196"/>
      <c r="BA2" s="196"/>
      <c r="BB2" s="196"/>
      <c r="BC2" s="196"/>
      <c r="BD2" s="196"/>
      <c r="BE2" s="196"/>
      <c r="BF2" s="196"/>
      <c r="BG2" s="196"/>
      <c r="BH2" s="196"/>
      <c r="BI2" s="196"/>
      <c r="BJ2" s="196"/>
      <c r="BK2" s="196"/>
      <c r="BL2" s="196"/>
      <c r="BM2" s="196"/>
      <c r="BN2" s="196"/>
      <c r="BO2" s="196"/>
      <c r="BP2" s="196"/>
      <c r="BQ2" s="196"/>
      <c r="BR2" s="196"/>
      <c r="BS2" s="196"/>
      <c r="BT2" s="196"/>
      <c r="BU2" s="196"/>
      <c r="BV2" s="196"/>
      <c r="BW2" s="196"/>
      <c r="BX2" s="196"/>
      <c r="BY2" s="196"/>
      <c r="BZ2" s="196"/>
      <c r="CA2" s="196"/>
      <c r="CB2" s="196"/>
      <c r="CC2" s="196"/>
    </row>
    <row r="3" spans="1:81" ht="36">
      <c r="A3" s="9" t="s">
        <v>22</v>
      </c>
      <c r="B3" s="9" t="s">
        <v>17</v>
      </c>
      <c r="C3" s="9" t="s">
        <v>18</v>
      </c>
      <c r="D3" s="9" t="s">
        <v>179</v>
      </c>
      <c r="E3" s="46" t="s">
        <v>176</v>
      </c>
      <c r="F3" s="9" t="s">
        <v>52</v>
      </c>
      <c r="G3" s="46" t="s">
        <v>165</v>
      </c>
      <c r="H3" s="9" t="s">
        <v>180</v>
      </c>
      <c r="I3" s="46" t="s">
        <v>417</v>
      </c>
      <c r="J3" s="46" t="s">
        <v>272</v>
      </c>
      <c r="K3" s="46" t="s">
        <v>259</v>
      </c>
      <c r="L3" s="46" t="s">
        <v>273</v>
      </c>
      <c r="M3" s="46" t="s">
        <v>260</v>
      </c>
      <c r="N3" s="46" t="s">
        <v>297</v>
      </c>
      <c r="O3" s="58" t="s">
        <v>274</v>
      </c>
      <c r="P3" s="46" t="s">
        <v>275</v>
      </c>
      <c r="Q3" s="46" t="s">
        <v>261</v>
      </c>
      <c r="R3" s="46" t="s">
        <v>273</v>
      </c>
      <c r="S3" s="46" t="s">
        <v>260</v>
      </c>
      <c r="T3" s="46" t="s">
        <v>297</v>
      </c>
      <c r="U3" s="58" t="s">
        <v>276</v>
      </c>
      <c r="V3" s="46" t="s">
        <v>277</v>
      </c>
      <c r="W3" s="46" t="s">
        <v>262</v>
      </c>
      <c r="X3" s="46" t="s">
        <v>273</v>
      </c>
      <c r="Y3" s="46" t="s">
        <v>260</v>
      </c>
      <c r="Z3" s="46" t="s">
        <v>297</v>
      </c>
      <c r="AA3" s="58" t="s">
        <v>278</v>
      </c>
      <c r="AB3" s="46" t="s">
        <v>279</v>
      </c>
      <c r="AC3" s="46" t="s">
        <v>263</v>
      </c>
      <c r="AD3" s="46" t="s">
        <v>273</v>
      </c>
      <c r="AE3" s="46" t="s">
        <v>260</v>
      </c>
      <c r="AF3" s="46" t="s">
        <v>297</v>
      </c>
      <c r="AG3" s="58" t="s">
        <v>280</v>
      </c>
      <c r="AH3" s="46" t="s">
        <v>281</v>
      </c>
      <c r="AI3" s="46" t="s">
        <v>264</v>
      </c>
      <c r="AJ3" s="46" t="s">
        <v>273</v>
      </c>
      <c r="AK3" s="46" t="s">
        <v>260</v>
      </c>
      <c r="AL3" s="46" t="s">
        <v>297</v>
      </c>
      <c r="AM3" s="58" t="s">
        <v>282</v>
      </c>
      <c r="AN3" s="46" t="s">
        <v>283</v>
      </c>
      <c r="AO3" s="46" t="s">
        <v>265</v>
      </c>
      <c r="AP3" s="46" t="s">
        <v>273</v>
      </c>
      <c r="AQ3" s="46" t="s">
        <v>260</v>
      </c>
      <c r="AR3" s="46" t="s">
        <v>297</v>
      </c>
      <c r="AS3" s="58" t="s">
        <v>284</v>
      </c>
      <c r="AT3" s="46" t="s">
        <v>285</v>
      </c>
      <c r="AU3" s="46" t="s">
        <v>266</v>
      </c>
      <c r="AV3" s="46" t="s">
        <v>273</v>
      </c>
      <c r="AW3" s="46" t="s">
        <v>260</v>
      </c>
      <c r="AX3" s="46" t="s">
        <v>297</v>
      </c>
      <c r="AY3" s="58" t="s">
        <v>286</v>
      </c>
      <c r="AZ3" s="46" t="s">
        <v>287</v>
      </c>
      <c r="BA3" s="46" t="s">
        <v>267</v>
      </c>
      <c r="BB3" s="46" t="s">
        <v>273</v>
      </c>
      <c r="BC3" s="46" t="s">
        <v>260</v>
      </c>
      <c r="BD3" s="46" t="s">
        <v>297</v>
      </c>
      <c r="BE3" s="58" t="s">
        <v>288</v>
      </c>
      <c r="BF3" s="46" t="s">
        <v>289</v>
      </c>
      <c r="BG3" s="46" t="s">
        <v>268</v>
      </c>
      <c r="BH3" s="46" t="s">
        <v>273</v>
      </c>
      <c r="BI3" s="46" t="s">
        <v>260</v>
      </c>
      <c r="BJ3" s="46" t="s">
        <v>297</v>
      </c>
      <c r="BK3" s="58" t="s">
        <v>290</v>
      </c>
      <c r="BL3" s="46" t="s">
        <v>291</v>
      </c>
      <c r="BM3" s="46" t="s">
        <v>269</v>
      </c>
      <c r="BN3" s="46" t="s">
        <v>273</v>
      </c>
      <c r="BO3" s="46" t="s">
        <v>260</v>
      </c>
      <c r="BP3" s="46" t="s">
        <v>297</v>
      </c>
      <c r="BQ3" s="58" t="s">
        <v>292</v>
      </c>
      <c r="BR3" s="46" t="s">
        <v>293</v>
      </c>
      <c r="BS3" s="46" t="s">
        <v>270</v>
      </c>
      <c r="BT3" s="46" t="s">
        <v>273</v>
      </c>
      <c r="BU3" s="46" t="s">
        <v>260</v>
      </c>
      <c r="BV3" s="46" t="s">
        <v>297</v>
      </c>
      <c r="BW3" s="58" t="s">
        <v>294</v>
      </c>
      <c r="BX3" s="46" t="s">
        <v>295</v>
      </c>
      <c r="BY3" s="46" t="s">
        <v>271</v>
      </c>
      <c r="BZ3" s="46" t="s">
        <v>273</v>
      </c>
      <c r="CA3" s="46" t="s">
        <v>260</v>
      </c>
      <c r="CB3" s="46" t="s">
        <v>297</v>
      </c>
      <c r="CC3" s="58" t="s">
        <v>298</v>
      </c>
    </row>
    <row r="4" spans="1:81">
      <c r="A4" s="6">
        <v>1</v>
      </c>
      <c r="B4" s="158" t="str">
        <f>IF(ISBLANK(サンプル入力!B4),"",サンプル入力!B4)</f>
        <v/>
      </c>
      <c r="C4" s="5" t="str">
        <f>IF(ISBLANK(サンプル入力!C4),"",サンプル入力!C4)</f>
        <v/>
      </c>
      <c r="D4" s="18"/>
      <c r="E4" s="5" t="str">
        <f>IF(ISBLANK(サンプル入力!F4),"",サンプル入力!F4)</f>
        <v/>
      </c>
      <c r="F4" s="15">
        <f>IF(ISBLANK(宅配便仮計算!D4),"",宅配便仮計算!D4)</f>
        <v>0.85</v>
      </c>
      <c r="G4" s="5" t="str">
        <f>IF(ISBLANK(サンプル入力!I4),"",サンプル入力!I4)</f>
        <v/>
      </c>
      <c r="H4" s="6" t="str">
        <f>IF(ISBLANK(サンプル入力!J4),"",サンプル入力!J4)</f>
        <v/>
      </c>
      <c r="I4" s="6" t="str">
        <f>IF(ISBLANK(サンプル入力!L4),"",サンプル入力!L4)</f>
        <v/>
      </c>
      <c r="J4" s="61" t="str">
        <f>IF(ISBLANK($E4),"",$E4)</f>
        <v/>
      </c>
      <c r="K4" s="61" t="e">
        <f>IF(サンプル!$B$11="無料",0,VLOOKUP($I4,サンプル!$A$19:$O$28,4+(COLUMN()-COLUMN($K4))/(COLUMNS($O$3:$U$3)-1),FALSE))</f>
        <v>#N/A</v>
      </c>
      <c r="L4" s="62" t="str">
        <f>IFERROR((J4*$G4+K4)/$G4,"")</f>
        <v/>
      </c>
      <c r="M4" s="59" t="str">
        <f>IFERROR(L4/$F4,"")</f>
        <v/>
      </c>
      <c r="N4" s="60" t="str">
        <f>IFERROR(_xlfn.CEILING.MATH(M4),"")</f>
        <v/>
      </c>
      <c r="O4" s="61" t="str">
        <f>IFERROR(N4*$G4,"")</f>
        <v/>
      </c>
      <c r="P4" s="61" t="str">
        <f t="shared" ref="P4:P67" si="0">IF(ISBLANK($E4),"",$E4)</f>
        <v/>
      </c>
      <c r="Q4" s="61" t="e">
        <f>IF(サンプル!$B$11="無料",0,VLOOKUP($I4,サンプル!$A$19:$O$28,4+(COLUMN()-COLUMN($K4))/(COLUMNS($O$3:$U$3)-1),FALSE))</f>
        <v>#N/A</v>
      </c>
      <c r="R4" s="62" t="str">
        <f>IFERROR((P4*$G4+Q4)/$G4,"")</f>
        <v/>
      </c>
      <c r="S4" s="59" t="str">
        <f>IFERROR(R4/$F4,"")</f>
        <v/>
      </c>
      <c r="T4" s="60" t="str">
        <f>IFERROR(_xlfn.CEILING.MATH(S4),"")</f>
        <v/>
      </c>
      <c r="U4" s="61" t="str">
        <f>IFERROR(T4*$G4,"")</f>
        <v/>
      </c>
      <c r="V4" s="61" t="str">
        <f t="shared" ref="V4:V67" si="1">IF(ISBLANK($E4),"",$E4)</f>
        <v/>
      </c>
      <c r="W4" s="61" t="e">
        <f>IF(サンプル!$B$11="無料",0,VLOOKUP($I4,サンプル!$A$19:$O$28,4+(COLUMN()-COLUMN($K4))/(COLUMNS($O$3:$U$3)-1),FALSE))</f>
        <v>#N/A</v>
      </c>
      <c r="X4" s="62" t="str">
        <f>IFERROR((V4*$G4+W4)/$G4,"")</f>
        <v/>
      </c>
      <c r="Y4" s="59" t="str">
        <f>IFERROR(X4/$F4,"")</f>
        <v/>
      </c>
      <c r="Z4" s="60" t="str">
        <f>IFERROR(_xlfn.CEILING.MATH(Y4),"")</f>
        <v/>
      </c>
      <c r="AA4" s="61" t="str">
        <f>IFERROR(Z4*$G4,"")</f>
        <v/>
      </c>
      <c r="AB4" s="61" t="str">
        <f t="shared" ref="AB4:AB67" si="2">IF(ISBLANK($E4),"",$E4)</f>
        <v/>
      </c>
      <c r="AC4" s="61" t="e">
        <f>IF(サンプル!$B$11="無料",0,VLOOKUP($I4,サンプル!$A$19:$O$28,4+(COLUMN()-COLUMN($K4))/(COLUMNS($O$3:$U$3)-1),FALSE))</f>
        <v>#N/A</v>
      </c>
      <c r="AD4" s="62" t="str">
        <f>IFERROR((AB4*$G4+AC4)/$G4,"")</f>
        <v/>
      </c>
      <c r="AE4" s="59" t="str">
        <f>IFERROR(AD4/$F4,"")</f>
        <v/>
      </c>
      <c r="AF4" s="60" t="str">
        <f>IFERROR(_xlfn.CEILING.MATH(AE4),"")</f>
        <v/>
      </c>
      <c r="AG4" s="61" t="str">
        <f>IFERROR(AF4*$G4,"")</f>
        <v/>
      </c>
      <c r="AH4" s="61" t="str">
        <f t="shared" ref="AH4:AH67" si="3">IF(ISBLANK($E4),"",$E4)</f>
        <v/>
      </c>
      <c r="AI4" s="61" t="e">
        <f>IF(サンプル!$B$11="無料",0,VLOOKUP($I4,サンプル!$A$19:$O$28,4+(COLUMN()-COLUMN($K4))/(COLUMNS($O$3:$U$3)-1),FALSE))</f>
        <v>#N/A</v>
      </c>
      <c r="AJ4" s="62" t="str">
        <f>IFERROR((AH4*$G4+AI4)/$G4,"")</f>
        <v/>
      </c>
      <c r="AK4" s="59" t="str">
        <f>IFERROR(AJ4/$F4,"")</f>
        <v/>
      </c>
      <c r="AL4" s="60" t="str">
        <f>IFERROR(_xlfn.CEILING.MATH(AK4),"")</f>
        <v/>
      </c>
      <c r="AM4" s="61" t="str">
        <f>IFERROR(AL4*$G4,"")</f>
        <v/>
      </c>
      <c r="AN4" s="61" t="str">
        <f t="shared" ref="AN4:AN67" si="4">IF(ISBLANK($E4),"",$E4)</f>
        <v/>
      </c>
      <c r="AO4" s="61" t="e">
        <f>IF(サンプル!$B$11="無料",0,VLOOKUP($I4,サンプル!$A$19:$O$28,4+(COLUMN()-COLUMN($K4))/(COLUMNS($O$3:$U$3)-1),FALSE))</f>
        <v>#N/A</v>
      </c>
      <c r="AP4" s="62" t="str">
        <f>IFERROR((AN4*$G4+AO4)/$G4,"")</f>
        <v/>
      </c>
      <c r="AQ4" s="59" t="str">
        <f>IFERROR(AP4/$F4,"")</f>
        <v/>
      </c>
      <c r="AR4" s="60" t="str">
        <f>IFERROR(_xlfn.CEILING.MATH(AQ4),"")</f>
        <v/>
      </c>
      <c r="AS4" s="61" t="str">
        <f>IFERROR(AR4*$G4,"")</f>
        <v/>
      </c>
      <c r="AT4" s="61" t="str">
        <f t="shared" ref="AT4:AT67" si="5">IF(ISBLANK($E4),"",$E4)</f>
        <v/>
      </c>
      <c r="AU4" s="61" t="e">
        <f>IF(サンプル!$B$11="無料",0,VLOOKUP($I4,サンプル!$A$19:$O$28,4+(COLUMN()-COLUMN($K4))/(COLUMNS($O$3:$U$3)-1),FALSE))</f>
        <v>#N/A</v>
      </c>
      <c r="AV4" s="62" t="str">
        <f>IFERROR((AT4*$G4+AU4)/$G4,"")</f>
        <v/>
      </c>
      <c r="AW4" s="59" t="str">
        <f>IFERROR(AV4/$F4,"")</f>
        <v/>
      </c>
      <c r="AX4" s="60" t="str">
        <f>IFERROR(_xlfn.CEILING.MATH(AW4),"")</f>
        <v/>
      </c>
      <c r="AY4" s="61" t="str">
        <f>IFERROR(AX4*$G4,"")</f>
        <v/>
      </c>
      <c r="AZ4" s="61" t="str">
        <f t="shared" ref="AZ4:AZ67" si="6">IF(ISBLANK($E4),"",$E4)</f>
        <v/>
      </c>
      <c r="BA4" s="61" t="e">
        <f>IF(サンプル!$B$11="無料",0,VLOOKUP($I4,サンプル!$A$19:$O$28,4+(COLUMN()-COLUMN($K4))/(COLUMNS($O$3:$U$3)-1),FALSE))</f>
        <v>#N/A</v>
      </c>
      <c r="BB4" s="62" t="str">
        <f>IFERROR((AZ4*$G4+BA4)/$G4,"")</f>
        <v/>
      </c>
      <c r="BC4" s="59" t="str">
        <f>IFERROR(BB4/$F4,"")</f>
        <v/>
      </c>
      <c r="BD4" s="60" t="str">
        <f>IFERROR(_xlfn.CEILING.MATH(BC4),"")</f>
        <v/>
      </c>
      <c r="BE4" s="61" t="str">
        <f>IFERROR(BD4*$G4,"")</f>
        <v/>
      </c>
      <c r="BF4" s="61" t="str">
        <f t="shared" ref="BF4:BF67" si="7">IF(ISBLANK($E4),"",$E4)</f>
        <v/>
      </c>
      <c r="BG4" s="61" t="e">
        <f>IF(サンプル!$B$11="無料",0,VLOOKUP($I4,サンプル!$A$19:$O$28,4+(COLUMN()-COLUMN($K4))/(COLUMNS($O$3:$U$3)-1),FALSE))</f>
        <v>#N/A</v>
      </c>
      <c r="BH4" s="62" t="str">
        <f>IFERROR((BF4*$G4+BG4)/$G4,"")</f>
        <v/>
      </c>
      <c r="BI4" s="59" t="str">
        <f>IFERROR(BH4/$F4,"")</f>
        <v/>
      </c>
      <c r="BJ4" s="60" t="str">
        <f>IFERROR(_xlfn.CEILING.MATH(BI4),"")</f>
        <v/>
      </c>
      <c r="BK4" s="61" t="str">
        <f>IFERROR(BJ4*$G4,"")</f>
        <v/>
      </c>
      <c r="BL4" s="61" t="str">
        <f t="shared" ref="BL4:BL67" si="8">IF(ISBLANK($E4),"",$E4)</f>
        <v/>
      </c>
      <c r="BM4" s="61" t="e">
        <f>IF(サンプル!$B$11="無料",0,VLOOKUP($I4,サンプル!$A$19:$O$28,4+(COLUMN()-COLUMN($K4))/(COLUMNS($O$3:$U$3)-1),FALSE))</f>
        <v>#N/A</v>
      </c>
      <c r="BN4" s="62" t="str">
        <f>IFERROR((BL4*$G4+BM4)/$G4,"")</f>
        <v/>
      </c>
      <c r="BO4" s="59" t="str">
        <f>IFERROR(BN4/$F4,"")</f>
        <v/>
      </c>
      <c r="BP4" s="60" t="str">
        <f>IFERROR(_xlfn.CEILING.MATH(BO4),"")</f>
        <v/>
      </c>
      <c r="BQ4" s="61" t="str">
        <f>IFERROR(BP4*$G4,"")</f>
        <v/>
      </c>
      <c r="BR4" s="61" t="str">
        <f t="shared" ref="BR4:BR67" si="9">IF(ISBLANK($E4),"",$E4)</f>
        <v/>
      </c>
      <c r="BS4" s="61" t="e">
        <f>IF(サンプル!$B$11="無料",0,VLOOKUP($I4,サンプル!$A$19:$O$28,4+(COLUMN()-COLUMN($K4))/(COLUMNS($O$3:$U$3)-1),FALSE))</f>
        <v>#N/A</v>
      </c>
      <c r="BT4" s="62" t="str">
        <f>IFERROR((BR4*$G4+BS4)/$G4,"")</f>
        <v/>
      </c>
      <c r="BU4" s="59" t="str">
        <f>IFERROR(BT4/$F4,"")</f>
        <v/>
      </c>
      <c r="BV4" s="60" t="str">
        <f>IFERROR(_xlfn.CEILING.MATH(BU4),"")</f>
        <v/>
      </c>
      <c r="BW4" s="61" t="str">
        <f>IFERROR(BV4*$G4,"")</f>
        <v/>
      </c>
      <c r="BX4" s="61" t="str">
        <f t="shared" ref="BX4:BX67" si="10">IF(ISBLANK($E4),"",$E4)</f>
        <v/>
      </c>
      <c r="BY4" s="61" t="e">
        <f>IF(サンプル!$B$11="無料",0,VLOOKUP($I4,サンプル!$A$19:$O$28,4+(COLUMN()-COLUMN($K4))/(COLUMNS($O$3:$U$3)-1),FALSE))</f>
        <v>#N/A</v>
      </c>
      <c r="BZ4" s="62" t="str">
        <f>IFERROR((BX4*$G4+BY4)/$G4,"")</f>
        <v/>
      </c>
      <c r="CA4" s="59" t="str">
        <f>IFERROR(BZ4/$F4,"")</f>
        <v/>
      </c>
      <c r="CB4" s="60" t="str">
        <f>IFERROR(_xlfn.CEILING.MATH(CA4),"")</f>
        <v/>
      </c>
      <c r="CC4" s="61" t="str">
        <f>IFERROR(CB4*$G4,"")</f>
        <v/>
      </c>
    </row>
    <row r="5" spans="1:81">
      <c r="A5" s="6">
        <v>2</v>
      </c>
      <c r="B5" s="158" t="str">
        <f>IF(ISBLANK(サンプル入力!B5),"",サンプル入力!B5)</f>
        <v/>
      </c>
      <c r="C5" s="5" t="str">
        <f>IF(ISBLANK(サンプル入力!C5),"",サンプル入力!C5)</f>
        <v/>
      </c>
      <c r="D5" s="18"/>
      <c r="E5" s="5" t="str">
        <f>IF(ISBLANK(サンプル入力!F5),"",サンプル入力!F5)</f>
        <v/>
      </c>
      <c r="F5" s="15">
        <f>IF(ISBLANK(宅配便仮計算!D5),"",宅配便仮計算!D5)</f>
        <v>0.85</v>
      </c>
      <c r="G5" s="5" t="str">
        <f>IF(ISBLANK(サンプル入力!I5),"",サンプル入力!I5)</f>
        <v/>
      </c>
      <c r="H5" s="6" t="str">
        <f>IF(ISBLANK(サンプル入力!J5),"",サンプル入力!J5)</f>
        <v/>
      </c>
      <c r="I5" s="6" t="str">
        <f>IF(ISBLANK(サンプル入力!L5),"",サンプル入力!L5)</f>
        <v/>
      </c>
      <c r="J5" s="61" t="str">
        <f t="shared" ref="J5:J68" si="11">IF(ISBLANK($E5),"",$E5)</f>
        <v/>
      </c>
      <c r="K5" s="61" t="e">
        <f>IF(サンプル!$B$11="無料",0,VLOOKUP($I5,サンプル!$A$19:$O$28,4+(COLUMN()-COLUMN($K5))/(COLUMNS($O$3:$U$3)-1),FALSE))</f>
        <v>#N/A</v>
      </c>
      <c r="L5" s="62" t="str">
        <f t="shared" ref="L5:L68" si="12">IFERROR((J5*$G5+K5)/$G5,"")</f>
        <v/>
      </c>
      <c r="M5" s="59" t="str">
        <f t="shared" ref="M5:M68" si="13">IFERROR(L5/$F5,"")</f>
        <v/>
      </c>
      <c r="N5" s="60" t="str">
        <f t="shared" ref="N5:N68" si="14">IFERROR(_xlfn.CEILING.MATH(M5),"")</f>
        <v/>
      </c>
      <c r="O5" s="61" t="str">
        <f t="shared" ref="O5:O68" si="15">IFERROR(N5*$G5,"")</f>
        <v/>
      </c>
      <c r="P5" s="61" t="str">
        <f t="shared" si="0"/>
        <v/>
      </c>
      <c r="Q5" s="61" t="e">
        <f>IF(サンプル!$B$11="無料",0,VLOOKUP($I5,サンプル!$A$19:$O$28,4+(COLUMN()-COLUMN($K5))/(COLUMNS($O$3:$U$3)-1),FALSE))</f>
        <v>#N/A</v>
      </c>
      <c r="R5" s="62" t="str">
        <f t="shared" ref="R5:R68" si="16">IFERROR((P5*$G5+Q5)/$G5,"")</f>
        <v/>
      </c>
      <c r="S5" s="59" t="str">
        <f t="shared" ref="S5:S68" si="17">IFERROR(R5/$F5,"")</f>
        <v/>
      </c>
      <c r="T5" s="60" t="str">
        <f t="shared" ref="T5:T68" si="18">IFERROR(_xlfn.CEILING.MATH(S5),"")</f>
        <v/>
      </c>
      <c r="U5" s="61" t="str">
        <f t="shared" ref="U5:U68" si="19">IFERROR(T5*$G5,"")</f>
        <v/>
      </c>
      <c r="V5" s="61" t="str">
        <f t="shared" si="1"/>
        <v/>
      </c>
      <c r="W5" s="61" t="e">
        <f>IF(サンプル!$B$11="無料",0,VLOOKUP($I5,サンプル!$A$19:$O$28,4+(COLUMN()-COLUMN($K5))/(COLUMNS($O$3:$U$3)-1),FALSE))</f>
        <v>#N/A</v>
      </c>
      <c r="X5" s="62" t="str">
        <f t="shared" ref="X5:X68" si="20">IFERROR((V5*$G5+W5)/$G5,"")</f>
        <v/>
      </c>
      <c r="Y5" s="59" t="str">
        <f t="shared" ref="Y5:Y68" si="21">IFERROR(X5/$F5,"")</f>
        <v/>
      </c>
      <c r="Z5" s="60" t="str">
        <f t="shared" ref="Z5:Z68" si="22">IFERROR(_xlfn.CEILING.MATH(Y5),"")</f>
        <v/>
      </c>
      <c r="AA5" s="61" t="str">
        <f t="shared" ref="AA5:AA68" si="23">IFERROR(Z5*$G5,"")</f>
        <v/>
      </c>
      <c r="AB5" s="61" t="str">
        <f t="shared" si="2"/>
        <v/>
      </c>
      <c r="AC5" s="61" t="e">
        <f>IF(サンプル!$B$11="無料",0,VLOOKUP($I5,サンプル!$A$19:$O$28,4+(COLUMN()-COLUMN($K5))/(COLUMNS($O$3:$U$3)-1),FALSE))</f>
        <v>#N/A</v>
      </c>
      <c r="AD5" s="62" t="str">
        <f t="shared" ref="AD5:AD68" si="24">IFERROR((AB5*$G5+AC5)/$G5,"")</f>
        <v/>
      </c>
      <c r="AE5" s="59" t="str">
        <f t="shared" ref="AE5:AE68" si="25">IFERROR(AD5/$F5,"")</f>
        <v/>
      </c>
      <c r="AF5" s="60" t="str">
        <f t="shared" ref="AF5:AF68" si="26">IFERROR(_xlfn.CEILING.MATH(AE5),"")</f>
        <v/>
      </c>
      <c r="AG5" s="61" t="str">
        <f t="shared" ref="AG5:AG68" si="27">IFERROR(AF5*$G5,"")</f>
        <v/>
      </c>
      <c r="AH5" s="61" t="str">
        <f t="shared" si="3"/>
        <v/>
      </c>
      <c r="AI5" s="61" t="e">
        <f>IF(サンプル!$B$11="無料",0,VLOOKUP($I5,サンプル!$A$19:$O$28,4+(COLUMN()-COLUMN($K5))/(COLUMNS($O$3:$U$3)-1),FALSE))</f>
        <v>#N/A</v>
      </c>
      <c r="AJ5" s="62" t="str">
        <f t="shared" ref="AJ5:AJ68" si="28">IFERROR((AH5*$G5+AI5)/$G5,"")</f>
        <v/>
      </c>
      <c r="AK5" s="59" t="str">
        <f t="shared" ref="AK5:AK68" si="29">IFERROR(AJ5/$F5,"")</f>
        <v/>
      </c>
      <c r="AL5" s="60" t="str">
        <f t="shared" ref="AL5:AL68" si="30">IFERROR(_xlfn.CEILING.MATH(AK5),"")</f>
        <v/>
      </c>
      <c r="AM5" s="61" t="str">
        <f t="shared" ref="AM5:AM68" si="31">IFERROR(AL5*$G5,"")</f>
        <v/>
      </c>
      <c r="AN5" s="61" t="str">
        <f t="shared" si="4"/>
        <v/>
      </c>
      <c r="AO5" s="61" t="e">
        <f>IF(サンプル!$B$11="無料",0,VLOOKUP($I5,サンプル!$A$19:$O$28,4+(COLUMN()-COLUMN($K5))/(COLUMNS($O$3:$U$3)-1),FALSE))</f>
        <v>#N/A</v>
      </c>
      <c r="AP5" s="62" t="str">
        <f t="shared" ref="AP5:AP68" si="32">IFERROR((AN5*$G5+AO5)/$G5,"")</f>
        <v/>
      </c>
      <c r="AQ5" s="59" t="str">
        <f t="shared" ref="AQ5:AQ68" si="33">IFERROR(AP5/$F5,"")</f>
        <v/>
      </c>
      <c r="AR5" s="60" t="str">
        <f t="shared" ref="AR5:AR68" si="34">IFERROR(_xlfn.CEILING.MATH(AQ5),"")</f>
        <v/>
      </c>
      <c r="AS5" s="61" t="str">
        <f t="shared" ref="AS5:AS68" si="35">IFERROR(AR5*$G5,"")</f>
        <v/>
      </c>
      <c r="AT5" s="61" t="str">
        <f t="shared" si="5"/>
        <v/>
      </c>
      <c r="AU5" s="61" t="e">
        <f>IF(サンプル!$B$11="無料",0,VLOOKUP($I5,サンプル!$A$19:$O$28,4+(COLUMN()-COLUMN($K5))/(COLUMNS($O$3:$U$3)-1),FALSE))</f>
        <v>#N/A</v>
      </c>
      <c r="AV5" s="62" t="str">
        <f t="shared" ref="AV5:AV68" si="36">IFERROR((AT5*$G5+AU5)/$G5,"")</f>
        <v/>
      </c>
      <c r="AW5" s="59" t="str">
        <f t="shared" ref="AW5:AW68" si="37">IFERROR(AV5/$F5,"")</f>
        <v/>
      </c>
      <c r="AX5" s="60" t="str">
        <f t="shared" ref="AX5:AX68" si="38">IFERROR(_xlfn.CEILING.MATH(AW5),"")</f>
        <v/>
      </c>
      <c r="AY5" s="61" t="str">
        <f t="shared" ref="AY5:AY68" si="39">IFERROR(AX5*$G5,"")</f>
        <v/>
      </c>
      <c r="AZ5" s="61" t="str">
        <f t="shared" si="6"/>
        <v/>
      </c>
      <c r="BA5" s="61" t="e">
        <f>IF(サンプル!$B$11="無料",0,VLOOKUP($I5,サンプル!$A$19:$O$28,4+(COLUMN()-COLUMN($K5))/(COLUMNS($O$3:$U$3)-1),FALSE))</f>
        <v>#N/A</v>
      </c>
      <c r="BB5" s="62" t="str">
        <f t="shared" ref="BB5:BB68" si="40">IFERROR((AZ5*$G5+BA5)/$G5,"")</f>
        <v/>
      </c>
      <c r="BC5" s="59" t="str">
        <f t="shared" ref="BC5:BC68" si="41">IFERROR(BB5/$F5,"")</f>
        <v/>
      </c>
      <c r="BD5" s="60" t="str">
        <f t="shared" ref="BD5:BD68" si="42">IFERROR(_xlfn.CEILING.MATH(BC5),"")</f>
        <v/>
      </c>
      <c r="BE5" s="61" t="str">
        <f t="shared" ref="BE5:BE68" si="43">IFERROR(BD5*$G5,"")</f>
        <v/>
      </c>
      <c r="BF5" s="61" t="str">
        <f t="shared" si="7"/>
        <v/>
      </c>
      <c r="BG5" s="61" t="e">
        <f>IF(サンプル!$B$11="無料",0,VLOOKUP($I5,サンプル!$A$19:$O$28,4+(COLUMN()-COLUMN($K5))/(COLUMNS($O$3:$U$3)-1),FALSE))</f>
        <v>#N/A</v>
      </c>
      <c r="BH5" s="62" t="str">
        <f t="shared" ref="BH5:BH68" si="44">IFERROR((BF5*$G5+BG5)/$G5,"")</f>
        <v/>
      </c>
      <c r="BI5" s="59" t="str">
        <f t="shared" ref="BI5:BI68" si="45">IFERROR(BH5/$F5,"")</f>
        <v/>
      </c>
      <c r="BJ5" s="60" t="str">
        <f t="shared" ref="BJ5:BJ68" si="46">IFERROR(_xlfn.CEILING.MATH(BI5),"")</f>
        <v/>
      </c>
      <c r="BK5" s="61" t="str">
        <f t="shared" ref="BK5:BK68" si="47">IFERROR(BJ5*$G5,"")</f>
        <v/>
      </c>
      <c r="BL5" s="61" t="str">
        <f t="shared" si="8"/>
        <v/>
      </c>
      <c r="BM5" s="61" t="e">
        <f>IF(サンプル!$B$11="無料",0,VLOOKUP($I5,サンプル!$A$19:$O$28,4+(COLUMN()-COLUMN($K5))/(COLUMNS($O$3:$U$3)-1),FALSE))</f>
        <v>#N/A</v>
      </c>
      <c r="BN5" s="62" t="str">
        <f t="shared" ref="BN5:BN68" si="48">IFERROR((BL5*$G5+BM5)/$G5,"")</f>
        <v/>
      </c>
      <c r="BO5" s="59" t="str">
        <f t="shared" ref="BO5:BO68" si="49">IFERROR(BN5/$F5,"")</f>
        <v/>
      </c>
      <c r="BP5" s="60" t="str">
        <f t="shared" ref="BP5:BP68" si="50">IFERROR(_xlfn.CEILING.MATH(BO5),"")</f>
        <v/>
      </c>
      <c r="BQ5" s="61" t="str">
        <f t="shared" ref="BQ5:BQ68" si="51">IFERROR(BP5*$G5,"")</f>
        <v/>
      </c>
      <c r="BR5" s="61" t="str">
        <f t="shared" si="9"/>
        <v/>
      </c>
      <c r="BS5" s="61" t="e">
        <f>IF(サンプル!$B$11="無料",0,VLOOKUP($I5,サンプル!$A$19:$O$28,4+(COLUMN()-COLUMN($K5))/(COLUMNS($O$3:$U$3)-1),FALSE))</f>
        <v>#N/A</v>
      </c>
      <c r="BT5" s="62" t="str">
        <f t="shared" ref="BT5:BT68" si="52">IFERROR((BR5*$G5+BS5)/$G5,"")</f>
        <v/>
      </c>
      <c r="BU5" s="59" t="str">
        <f t="shared" ref="BU5:BU68" si="53">IFERROR(BT5/$F5,"")</f>
        <v/>
      </c>
      <c r="BV5" s="60" t="str">
        <f t="shared" ref="BV5:BV68" si="54">IFERROR(_xlfn.CEILING.MATH(BU5),"")</f>
        <v/>
      </c>
      <c r="BW5" s="61" t="str">
        <f t="shared" ref="BW5:BW68" si="55">IFERROR(BV5*$G5,"")</f>
        <v/>
      </c>
      <c r="BX5" s="61" t="str">
        <f t="shared" si="10"/>
        <v/>
      </c>
      <c r="BY5" s="61" t="e">
        <f>IF(サンプル!$B$11="無料",0,VLOOKUP($I5,サンプル!$A$19:$O$28,4+(COLUMN()-COLUMN($K5))/(COLUMNS($O$3:$U$3)-1),FALSE))</f>
        <v>#N/A</v>
      </c>
      <c r="BZ5" s="62" t="str">
        <f t="shared" ref="BZ5:BZ68" si="56">IFERROR((BX5*$G5+BY5)/$G5,"")</f>
        <v/>
      </c>
      <c r="CA5" s="59" t="str">
        <f t="shared" ref="CA5:CA68" si="57">IFERROR(BZ5/$F5,"")</f>
        <v/>
      </c>
      <c r="CB5" s="60" t="str">
        <f t="shared" ref="CB5:CB68" si="58">IFERROR(_xlfn.CEILING.MATH(CA5),"")</f>
        <v/>
      </c>
      <c r="CC5" s="61" t="str">
        <f t="shared" ref="CC5:CC68" si="59">IFERROR(CB5*$G5,"")</f>
        <v/>
      </c>
    </row>
    <row r="6" spans="1:81">
      <c r="A6" s="6">
        <v>3</v>
      </c>
      <c r="B6" s="158" t="str">
        <f>IF(ISBLANK(サンプル入力!B6),"",サンプル入力!B6)</f>
        <v/>
      </c>
      <c r="C6" s="5" t="str">
        <f>IF(ISBLANK(サンプル入力!C6),"",サンプル入力!C6)</f>
        <v/>
      </c>
      <c r="D6" s="18"/>
      <c r="E6" s="5" t="str">
        <f>IF(ISBLANK(サンプル入力!F6),"",サンプル入力!F6)</f>
        <v/>
      </c>
      <c r="F6" s="15">
        <f>IF(ISBLANK(宅配便仮計算!D6),"",宅配便仮計算!D6)</f>
        <v>0.85</v>
      </c>
      <c r="G6" s="5" t="str">
        <f>IF(ISBLANK(サンプル入力!I6),"",サンプル入力!I6)</f>
        <v/>
      </c>
      <c r="H6" s="6" t="str">
        <f>IF(ISBLANK(サンプル入力!J6),"",サンプル入力!J6)</f>
        <v/>
      </c>
      <c r="I6" s="6" t="str">
        <f>IF(ISBLANK(サンプル入力!L6),"",サンプル入力!L6)</f>
        <v/>
      </c>
      <c r="J6" s="61" t="str">
        <f t="shared" si="11"/>
        <v/>
      </c>
      <c r="K6" s="61" t="e">
        <f>IF(サンプル!$B$11="無料",0,VLOOKUP($I6,サンプル!$A$19:$O$28,4+(COLUMN()-COLUMN($K6))/(COLUMNS($O$3:$U$3)-1),FALSE))</f>
        <v>#N/A</v>
      </c>
      <c r="L6" s="62" t="str">
        <f t="shared" si="12"/>
        <v/>
      </c>
      <c r="M6" s="59" t="str">
        <f t="shared" si="13"/>
        <v/>
      </c>
      <c r="N6" s="60" t="str">
        <f t="shared" si="14"/>
        <v/>
      </c>
      <c r="O6" s="61" t="str">
        <f t="shared" si="15"/>
        <v/>
      </c>
      <c r="P6" s="61" t="str">
        <f t="shared" si="0"/>
        <v/>
      </c>
      <c r="Q6" s="61" t="e">
        <f>IF(サンプル!$B$11="無料",0,VLOOKUP($I6,サンプル!$A$19:$O$28,4+(COLUMN()-COLUMN($K6))/(COLUMNS($O$3:$U$3)-1),FALSE))</f>
        <v>#N/A</v>
      </c>
      <c r="R6" s="62" t="str">
        <f t="shared" si="16"/>
        <v/>
      </c>
      <c r="S6" s="59" t="str">
        <f t="shared" si="17"/>
        <v/>
      </c>
      <c r="T6" s="60" t="str">
        <f t="shared" si="18"/>
        <v/>
      </c>
      <c r="U6" s="61" t="str">
        <f t="shared" si="19"/>
        <v/>
      </c>
      <c r="V6" s="61" t="str">
        <f t="shared" si="1"/>
        <v/>
      </c>
      <c r="W6" s="61" t="e">
        <f>IF(サンプル!$B$11="無料",0,VLOOKUP($I6,サンプル!$A$19:$O$28,4+(COLUMN()-COLUMN($K6))/(COLUMNS($O$3:$U$3)-1),FALSE))</f>
        <v>#N/A</v>
      </c>
      <c r="X6" s="62" t="str">
        <f t="shared" si="20"/>
        <v/>
      </c>
      <c r="Y6" s="59" t="str">
        <f t="shared" si="21"/>
        <v/>
      </c>
      <c r="Z6" s="60" t="str">
        <f t="shared" si="22"/>
        <v/>
      </c>
      <c r="AA6" s="61" t="str">
        <f t="shared" si="23"/>
        <v/>
      </c>
      <c r="AB6" s="61" t="str">
        <f t="shared" si="2"/>
        <v/>
      </c>
      <c r="AC6" s="61" t="e">
        <f>IF(サンプル!$B$11="無料",0,VLOOKUP($I6,サンプル!$A$19:$O$28,4+(COLUMN()-COLUMN($K6))/(COLUMNS($O$3:$U$3)-1),FALSE))</f>
        <v>#N/A</v>
      </c>
      <c r="AD6" s="62" t="str">
        <f t="shared" si="24"/>
        <v/>
      </c>
      <c r="AE6" s="59" t="str">
        <f t="shared" si="25"/>
        <v/>
      </c>
      <c r="AF6" s="60" t="str">
        <f t="shared" si="26"/>
        <v/>
      </c>
      <c r="AG6" s="61" t="str">
        <f t="shared" si="27"/>
        <v/>
      </c>
      <c r="AH6" s="61" t="str">
        <f t="shared" si="3"/>
        <v/>
      </c>
      <c r="AI6" s="61" t="e">
        <f>IF(サンプル!$B$11="無料",0,VLOOKUP($I6,サンプル!$A$19:$O$28,4+(COLUMN()-COLUMN($K6))/(COLUMNS($O$3:$U$3)-1),FALSE))</f>
        <v>#N/A</v>
      </c>
      <c r="AJ6" s="62" t="str">
        <f t="shared" si="28"/>
        <v/>
      </c>
      <c r="AK6" s="59" t="str">
        <f t="shared" si="29"/>
        <v/>
      </c>
      <c r="AL6" s="60" t="str">
        <f t="shared" si="30"/>
        <v/>
      </c>
      <c r="AM6" s="61" t="str">
        <f t="shared" si="31"/>
        <v/>
      </c>
      <c r="AN6" s="61" t="str">
        <f t="shared" si="4"/>
        <v/>
      </c>
      <c r="AO6" s="61" t="e">
        <f>IF(サンプル!$B$11="無料",0,VLOOKUP($I6,サンプル!$A$19:$O$28,4+(COLUMN()-COLUMN($K6))/(COLUMNS($O$3:$U$3)-1),FALSE))</f>
        <v>#N/A</v>
      </c>
      <c r="AP6" s="62" t="str">
        <f t="shared" si="32"/>
        <v/>
      </c>
      <c r="AQ6" s="59" t="str">
        <f t="shared" si="33"/>
        <v/>
      </c>
      <c r="AR6" s="60" t="str">
        <f t="shared" si="34"/>
        <v/>
      </c>
      <c r="AS6" s="61" t="str">
        <f t="shared" si="35"/>
        <v/>
      </c>
      <c r="AT6" s="61" t="str">
        <f t="shared" si="5"/>
        <v/>
      </c>
      <c r="AU6" s="61" t="e">
        <f>IF(サンプル!$B$11="無料",0,VLOOKUP($I6,サンプル!$A$19:$O$28,4+(COLUMN()-COLUMN($K6))/(COLUMNS($O$3:$U$3)-1),FALSE))</f>
        <v>#N/A</v>
      </c>
      <c r="AV6" s="62" t="str">
        <f t="shared" si="36"/>
        <v/>
      </c>
      <c r="AW6" s="59" t="str">
        <f t="shared" si="37"/>
        <v/>
      </c>
      <c r="AX6" s="60" t="str">
        <f t="shared" si="38"/>
        <v/>
      </c>
      <c r="AY6" s="61" t="str">
        <f t="shared" si="39"/>
        <v/>
      </c>
      <c r="AZ6" s="61" t="str">
        <f t="shared" si="6"/>
        <v/>
      </c>
      <c r="BA6" s="61" t="e">
        <f>IF(サンプル!$B$11="無料",0,VLOOKUP($I6,サンプル!$A$19:$O$28,4+(COLUMN()-COLUMN($K6))/(COLUMNS($O$3:$U$3)-1),FALSE))</f>
        <v>#N/A</v>
      </c>
      <c r="BB6" s="62" t="str">
        <f t="shared" si="40"/>
        <v/>
      </c>
      <c r="BC6" s="59" t="str">
        <f t="shared" si="41"/>
        <v/>
      </c>
      <c r="BD6" s="60" t="str">
        <f t="shared" si="42"/>
        <v/>
      </c>
      <c r="BE6" s="61" t="str">
        <f t="shared" si="43"/>
        <v/>
      </c>
      <c r="BF6" s="61" t="str">
        <f t="shared" si="7"/>
        <v/>
      </c>
      <c r="BG6" s="61" t="e">
        <f>IF(サンプル!$B$11="無料",0,VLOOKUP($I6,サンプル!$A$19:$O$28,4+(COLUMN()-COLUMN($K6))/(COLUMNS($O$3:$U$3)-1),FALSE))</f>
        <v>#N/A</v>
      </c>
      <c r="BH6" s="62" t="str">
        <f t="shared" si="44"/>
        <v/>
      </c>
      <c r="BI6" s="59" t="str">
        <f t="shared" si="45"/>
        <v/>
      </c>
      <c r="BJ6" s="60" t="str">
        <f t="shared" si="46"/>
        <v/>
      </c>
      <c r="BK6" s="61" t="str">
        <f t="shared" si="47"/>
        <v/>
      </c>
      <c r="BL6" s="61" t="str">
        <f t="shared" si="8"/>
        <v/>
      </c>
      <c r="BM6" s="61" t="e">
        <f>IF(サンプル!$B$11="無料",0,VLOOKUP($I6,サンプル!$A$19:$O$28,4+(COLUMN()-COLUMN($K6))/(COLUMNS($O$3:$U$3)-1),FALSE))</f>
        <v>#N/A</v>
      </c>
      <c r="BN6" s="62" t="str">
        <f t="shared" si="48"/>
        <v/>
      </c>
      <c r="BO6" s="59" t="str">
        <f t="shared" si="49"/>
        <v/>
      </c>
      <c r="BP6" s="60" t="str">
        <f t="shared" si="50"/>
        <v/>
      </c>
      <c r="BQ6" s="61" t="str">
        <f t="shared" si="51"/>
        <v/>
      </c>
      <c r="BR6" s="61" t="str">
        <f t="shared" si="9"/>
        <v/>
      </c>
      <c r="BS6" s="61" t="e">
        <f>IF(サンプル!$B$11="無料",0,VLOOKUP($I6,サンプル!$A$19:$O$28,4+(COLUMN()-COLUMN($K6))/(COLUMNS($O$3:$U$3)-1),FALSE))</f>
        <v>#N/A</v>
      </c>
      <c r="BT6" s="62" t="str">
        <f t="shared" si="52"/>
        <v/>
      </c>
      <c r="BU6" s="59" t="str">
        <f t="shared" si="53"/>
        <v/>
      </c>
      <c r="BV6" s="60" t="str">
        <f t="shared" si="54"/>
        <v/>
      </c>
      <c r="BW6" s="61" t="str">
        <f t="shared" si="55"/>
        <v/>
      </c>
      <c r="BX6" s="61" t="str">
        <f t="shared" si="10"/>
        <v/>
      </c>
      <c r="BY6" s="61" t="e">
        <f>IF(サンプル!$B$11="無料",0,VLOOKUP($I6,サンプル!$A$19:$O$28,4+(COLUMN()-COLUMN($K6))/(COLUMNS($O$3:$U$3)-1),FALSE))</f>
        <v>#N/A</v>
      </c>
      <c r="BZ6" s="62" t="str">
        <f t="shared" si="56"/>
        <v/>
      </c>
      <c r="CA6" s="59" t="str">
        <f t="shared" si="57"/>
        <v/>
      </c>
      <c r="CB6" s="60" t="str">
        <f t="shared" si="58"/>
        <v/>
      </c>
      <c r="CC6" s="61" t="str">
        <f t="shared" si="59"/>
        <v/>
      </c>
    </row>
    <row r="7" spans="1:81">
      <c r="A7" s="6">
        <v>4</v>
      </c>
      <c r="B7" s="158" t="str">
        <f>IF(ISBLANK(サンプル入力!B7),"",サンプル入力!B7)</f>
        <v/>
      </c>
      <c r="C7" s="5" t="str">
        <f>IF(ISBLANK(サンプル入力!C7),"",サンプル入力!C7)</f>
        <v/>
      </c>
      <c r="D7" s="18"/>
      <c r="E7" s="5" t="str">
        <f>IF(ISBLANK(サンプル入力!F7),"",サンプル入力!F7)</f>
        <v/>
      </c>
      <c r="F7" s="15">
        <f>IF(ISBLANK(宅配便仮計算!D7),"",宅配便仮計算!D7)</f>
        <v>0.85</v>
      </c>
      <c r="G7" s="5" t="str">
        <f>IF(ISBLANK(サンプル入力!I7),"",サンプル入力!I7)</f>
        <v/>
      </c>
      <c r="H7" s="6" t="str">
        <f>IF(ISBLANK(サンプル入力!J7),"",サンプル入力!J7)</f>
        <v/>
      </c>
      <c r="I7" s="6" t="str">
        <f>IF(ISBLANK(サンプル入力!L7),"",サンプル入力!L7)</f>
        <v/>
      </c>
      <c r="J7" s="61" t="str">
        <f t="shared" si="11"/>
        <v/>
      </c>
      <c r="K7" s="61" t="e">
        <f>IF(サンプル!$B$11="無料",0,VLOOKUP($I7,サンプル!$A$19:$O$28,4+(COLUMN()-COLUMN($K7))/(COLUMNS($O$3:$U$3)-1),FALSE))</f>
        <v>#N/A</v>
      </c>
      <c r="L7" s="62" t="str">
        <f t="shared" si="12"/>
        <v/>
      </c>
      <c r="M7" s="59" t="str">
        <f t="shared" si="13"/>
        <v/>
      </c>
      <c r="N7" s="60" t="str">
        <f t="shared" si="14"/>
        <v/>
      </c>
      <c r="O7" s="61" t="str">
        <f t="shared" si="15"/>
        <v/>
      </c>
      <c r="P7" s="61" t="str">
        <f t="shared" si="0"/>
        <v/>
      </c>
      <c r="Q7" s="61" t="e">
        <f>IF(サンプル!$B$11="無料",0,VLOOKUP($I7,サンプル!$A$19:$O$28,4+(COLUMN()-COLUMN($K7))/(COLUMNS($O$3:$U$3)-1),FALSE))</f>
        <v>#N/A</v>
      </c>
      <c r="R7" s="62" t="str">
        <f t="shared" si="16"/>
        <v/>
      </c>
      <c r="S7" s="59" t="str">
        <f t="shared" si="17"/>
        <v/>
      </c>
      <c r="T7" s="60" t="str">
        <f t="shared" si="18"/>
        <v/>
      </c>
      <c r="U7" s="61" t="str">
        <f t="shared" si="19"/>
        <v/>
      </c>
      <c r="V7" s="61" t="str">
        <f t="shared" si="1"/>
        <v/>
      </c>
      <c r="W7" s="61" t="e">
        <f>IF(サンプル!$B$11="無料",0,VLOOKUP($I7,サンプル!$A$19:$O$28,4+(COLUMN()-COLUMN($K7))/(COLUMNS($O$3:$U$3)-1),FALSE))</f>
        <v>#N/A</v>
      </c>
      <c r="X7" s="62" t="str">
        <f t="shared" si="20"/>
        <v/>
      </c>
      <c r="Y7" s="59" t="str">
        <f t="shared" si="21"/>
        <v/>
      </c>
      <c r="Z7" s="60" t="str">
        <f t="shared" si="22"/>
        <v/>
      </c>
      <c r="AA7" s="61" t="str">
        <f t="shared" si="23"/>
        <v/>
      </c>
      <c r="AB7" s="61" t="str">
        <f t="shared" si="2"/>
        <v/>
      </c>
      <c r="AC7" s="61" t="e">
        <f>IF(サンプル!$B$11="無料",0,VLOOKUP($I7,サンプル!$A$19:$O$28,4+(COLUMN()-COLUMN($K7))/(COLUMNS($O$3:$U$3)-1),FALSE))</f>
        <v>#N/A</v>
      </c>
      <c r="AD7" s="62" t="str">
        <f t="shared" si="24"/>
        <v/>
      </c>
      <c r="AE7" s="59" t="str">
        <f t="shared" si="25"/>
        <v/>
      </c>
      <c r="AF7" s="60" t="str">
        <f t="shared" si="26"/>
        <v/>
      </c>
      <c r="AG7" s="61" t="str">
        <f t="shared" si="27"/>
        <v/>
      </c>
      <c r="AH7" s="61" t="str">
        <f t="shared" si="3"/>
        <v/>
      </c>
      <c r="AI7" s="61" t="e">
        <f>IF(サンプル!$B$11="無料",0,VLOOKUP($I7,サンプル!$A$19:$O$28,4+(COLUMN()-COLUMN($K7))/(COLUMNS($O$3:$U$3)-1),FALSE))</f>
        <v>#N/A</v>
      </c>
      <c r="AJ7" s="62" t="str">
        <f t="shared" si="28"/>
        <v/>
      </c>
      <c r="AK7" s="59" t="str">
        <f t="shared" si="29"/>
        <v/>
      </c>
      <c r="AL7" s="60" t="str">
        <f t="shared" si="30"/>
        <v/>
      </c>
      <c r="AM7" s="61" t="str">
        <f t="shared" si="31"/>
        <v/>
      </c>
      <c r="AN7" s="61" t="str">
        <f t="shared" si="4"/>
        <v/>
      </c>
      <c r="AO7" s="61" t="e">
        <f>IF(サンプル!$B$11="無料",0,VLOOKUP($I7,サンプル!$A$19:$O$28,4+(COLUMN()-COLUMN($K7))/(COLUMNS($O$3:$U$3)-1),FALSE))</f>
        <v>#N/A</v>
      </c>
      <c r="AP7" s="62" t="str">
        <f t="shared" si="32"/>
        <v/>
      </c>
      <c r="AQ7" s="59" t="str">
        <f t="shared" si="33"/>
        <v/>
      </c>
      <c r="AR7" s="60" t="str">
        <f t="shared" si="34"/>
        <v/>
      </c>
      <c r="AS7" s="61" t="str">
        <f t="shared" si="35"/>
        <v/>
      </c>
      <c r="AT7" s="61" t="str">
        <f t="shared" si="5"/>
        <v/>
      </c>
      <c r="AU7" s="61" t="e">
        <f>IF(サンプル!$B$11="無料",0,VLOOKUP($I7,サンプル!$A$19:$O$28,4+(COLUMN()-COLUMN($K7))/(COLUMNS($O$3:$U$3)-1),FALSE))</f>
        <v>#N/A</v>
      </c>
      <c r="AV7" s="62" t="str">
        <f t="shared" si="36"/>
        <v/>
      </c>
      <c r="AW7" s="59" t="str">
        <f t="shared" si="37"/>
        <v/>
      </c>
      <c r="AX7" s="60" t="str">
        <f t="shared" si="38"/>
        <v/>
      </c>
      <c r="AY7" s="61" t="str">
        <f t="shared" si="39"/>
        <v/>
      </c>
      <c r="AZ7" s="61" t="str">
        <f t="shared" si="6"/>
        <v/>
      </c>
      <c r="BA7" s="61" t="e">
        <f>IF(サンプル!$B$11="無料",0,VLOOKUP($I7,サンプル!$A$19:$O$28,4+(COLUMN()-COLUMN($K7))/(COLUMNS($O$3:$U$3)-1),FALSE))</f>
        <v>#N/A</v>
      </c>
      <c r="BB7" s="62" t="str">
        <f t="shared" si="40"/>
        <v/>
      </c>
      <c r="BC7" s="59" t="str">
        <f t="shared" si="41"/>
        <v/>
      </c>
      <c r="BD7" s="60" t="str">
        <f t="shared" si="42"/>
        <v/>
      </c>
      <c r="BE7" s="61" t="str">
        <f t="shared" si="43"/>
        <v/>
      </c>
      <c r="BF7" s="61" t="str">
        <f t="shared" si="7"/>
        <v/>
      </c>
      <c r="BG7" s="61" t="e">
        <f>IF(サンプル!$B$11="無料",0,VLOOKUP($I7,サンプル!$A$19:$O$28,4+(COLUMN()-COLUMN($K7))/(COLUMNS($O$3:$U$3)-1),FALSE))</f>
        <v>#N/A</v>
      </c>
      <c r="BH7" s="62" t="str">
        <f t="shared" si="44"/>
        <v/>
      </c>
      <c r="BI7" s="59" t="str">
        <f t="shared" si="45"/>
        <v/>
      </c>
      <c r="BJ7" s="60" t="str">
        <f t="shared" si="46"/>
        <v/>
      </c>
      <c r="BK7" s="61" t="str">
        <f t="shared" si="47"/>
        <v/>
      </c>
      <c r="BL7" s="61" t="str">
        <f t="shared" si="8"/>
        <v/>
      </c>
      <c r="BM7" s="61" t="e">
        <f>IF(サンプル!$B$11="無料",0,VLOOKUP($I7,サンプル!$A$19:$O$28,4+(COLUMN()-COLUMN($K7))/(COLUMNS($O$3:$U$3)-1),FALSE))</f>
        <v>#N/A</v>
      </c>
      <c r="BN7" s="62" t="str">
        <f t="shared" si="48"/>
        <v/>
      </c>
      <c r="BO7" s="59" t="str">
        <f t="shared" si="49"/>
        <v/>
      </c>
      <c r="BP7" s="60" t="str">
        <f t="shared" si="50"/>
        <v/>
      </c>
      <c r="BQ7" s="61" t="str">
        <f t="shared" si="51"/>
        <v/>
      </c>
      <c r="BR7" s="61" t="str">
        <f t="shared" si="9"/>
        <v/>
      </c>
      <c r="BS7" s="61" t="e">
        <f>IF(サンプル!$B$11="無料",0,VLOOKUP($I7,サンプル!$A$19:$O$28,4+(COLUMN()-COLUMN($K7))/(COLUMNS($O$3:$U$3)-1),FALSE))</f>
        <v>#N/A</v>
      </c>
      <c r="BT7" s="62" t="str">
        <f t="shared" si="52"/>
        <v/>
      </c>
      <c r="BU7" s="59" t="str">
        <f t="shared" si="53"/>
        <v/>
      </c>
      <c r="BV7" s="60" t="str">
        <f t="shared" si="54"/>
        <v/>
      </c>
      <c r="BW7" s="61" t="str">
        <f t="shared" si="55"/>
        <v/>
      </c>
      <c r="BX7" s="61" t="str">
        <f t="shared" si="10"/>
        <v/>
      </c>
      <c r="BY7" s="61" t="e">
        <f>IF(サンプル!$B$11="無料",0,VLOOKUP($I7,サンプル!$A$19:$O$28,4+(COLUMN()-COLUMN($K7))/(COLUMNS($O$3:$U$3)-1),FALSE))</f>
        <v>#N/A</v>
      </c>
      <c r="BZ7" s="62" t="str">
        <f t="shared" si="56"/>
        <v/>
      </c>
      <c r="CA7" s="59" t="str">
        <f t="shared" si="57"/>
        <v/>
      </c>
      <c r="CB7" s="60" t="str">
        <f t="shared" si="58"/>
        <v/>
      </c>
      <c r="CC7" s="61" t="str">
        <f t="shared" si="59"/>
        <v/>
      </c>
    </row>
    <row r="8" spans="1:81">
      <c r="A8" s="6">
        <v>5</v>
      </c>
      <c r="B8" s="158" t="str">
        <f>IF(ISBLANK(サンプル入力!B8),"",サンプル入力!B8)</f>
        <v/>
      </c>
      <c r="C8" s="5" t="str">
        <f>IF(ISBLANK(サンプル入力!C8),"",サンプル入力!C8)</f>
        <v/>
      </c>
      <c r="D8" s="18"/>
      <c r="E8" s="5" t="str">
        <f>IF(ISBLANK(サンプル入力!F8),"",サンプル入力!F8)</f>
        <v/>
      </c>
      <c r="F8" s="15">
        <f>IF(ISBLANK(宅配便仮計算!D8),"",宅配便仮計算!D8)</f>
        <v>0.85</v>
      </c>
      <c r="G8" s="5" t="str">
        <f>IF(ISBLANK(サンプル入力!I8),"",サンプル入力!I8)</f>
        <v/>
      </c>
      <c r="H8" s="6" t="str">
        <f>IF(ISBLANK(サンプル入力!J8),"",サンプル入力!J8)</f>
        <v/>
      </c>
      <c r="I8" s="6" t="str">
        <f>IF(ISBLANK(サンプル入力!L8),"",サンプル入力!L8)</f>
        <v/>
      </c>
      <c r="J8" s="61" t="str">
        <f t="shared" si="11"/>
        <v/>
      </c>
      <c r="K8" s="61" t="e">
        <f>IF(サンプル!$B$11="無料",0,VLOOKUP($I8,サンプル!$A$19:$O$28,4+(COLUMN()-COLUMN($K8))/(COLUMNS($O$3:$U$3)-1),FALSE))</f>
        <v>#N/A</v>
      </c>
      <c r="L8" s="62" t="str">
        <f t="shared" si="12"/>
        <v/>
      </c>
      <c r="M8" s="59" t="str">
        <f t="shared" si="13"/>
        <v/>
      </c>
      <c r="N8" s="60" t="str">
        <f t="shared" si="14"/>
        <v/>
      </c>
      <c r="O8" s="61" t="str">
        <f t="shared" si="15"/>
        <v/>
      </c>
      <c r="P8" s="61" t="str">
        <f t="shared" si="0"/>
        <v/>
      </c>
      <c r="Q8" s="61" t="e">
        <f>IF(サンプル!$B$11="無料",0,VLOOKUP($I8,サンプル!$A$19:$O$28,4+(COLUMN()-COLUMN($K8))/(COLUMNS($O$3:$U$3)-1),FALSE))</f>
        <v>#N/A</v>
      </c>
      <c r="R8" s="62" t="str">
        <f t="shared" si="16"/>
        <v/>
      </c>
      <c r="S8" s="59" t="str">
        <f t="shared" si="17"/>
        <v/>
      </c>
      <c r="T8" s="60" t="str">
        <f t="shared" si="18"/>
        <v/>
      </c>
      <c r="U8" s="61" t="str">
        <f t="shared" si="19"/>
        <v/>
      </c>
      <c r="V8" s="61" t="str">
        <f t="shared" si="1"/>
        <v/>
      </c>
      <c r="W8" s="61" t="e">
        <f>IF(サンプル!$B$11="無料",0,VLOOKUP($I8,サンプル!$A$19:$O$28,4+(COLUMN()-COLUMN($K8))/(COLUMNS($O$3:$U$3)-1),FALSE))</f>
        <v>#N/A</v>
      </c>
      <c r="X8" s="62" t="str">
        <f t="shared" si="20"/>
        <v/>
      </c>
      <c r="Y8" s="59" t="str">
        <f t="shared" si="21"/>
        <v/>
      </c>
      <c r="Z8" s="60" t="str">
        <f t="shared" si="22"/>
        <v/>
      </c>
      <c r="AA8" s="61" t="str">
        <f t="shared" si="23"/>
        <v/>
      </c>
      <c r="AB8" s="61" t="str">
        <f t="shared" si="2"/>
        <v/>
      </c>
      <c r="AC8" s="61" t="e">
        <f>IF(サンプル!$B$11="無料",0,VLOOKUP($I8,サンプル!$A$19:$O$28,4+(COLUMN()-COLUMN($K8))/(COLUMNS($O$3:$U$3)-1),FALSE))</f>
        <v>#N/A</v>
      </c>
      <c r="AD8" s="62" t="str">
        <f t="shared" si="24"/>
        <v/>
      </c>
      <c r="AE8" s="59" t="str">
        <f t="shared" si="25"/>
        <v/>
      </c>
      <c r="AF8" s="60" t="str">
        <f t="shared" si="26"/>
        <v/>
      </c>
      <c r="AG8" s="61" t="str">
        <f t="shared" si="27"/>
        <v/>
      </c>
      <c r="AH8" s="61" t="str">
        <f t="shared" si="3"/>
        <v/>
      </c>
      <c r="AI8" s="61" t="e">
        <f>IF(サンプル!$B$11="無料",0,VLOOKUP($I8,サンプル!$A$19:$O$28,4+(COLUMN()-COLUMN($K8))/(COLUMNS($O$3:$U$3)-1),FALSE))</f>
        <v>#N/A</v>
      </c>
      <c r="AJ8" s="62" t="str">
        <f t="shared" si="28"/>
        <v/>
      </c>
      <c r="AK8" s="59" t="str">
        <f t="shared" si="29"/>
        <v/>
      </c>
      <c r="AL8" s="60" t="str">
        <f t="shared" si="30"/>
        <v/>
      </c>
      <c r="AM8" s="61" t="str">
        <f t="shared" si="31"/>
        <v/>
      </c>
      <c r="AN8" s="61" t="str">
        <f t="shared" si="4"/>
        <v/>
      </c>
      <c r="AO8" s="61" t="e">
        <f>IF(サンプル!$B$11="無料",0,VLOOKUP($I8,サンプル!$A$19:$O$28,4+(COLUMN()-COLUMN($K8))/(COLUMNS($O$3:$U$3)-1),FALSE))</f>
        <v>#N/A</v>
      </c>
      <c r="AP8" s="62" t="str">
        <f t="shared" si="32"/>
        <v/>
      </c>
      <c r="AQ8" s="59" t="str">
        <f t="shared" si="33"/>
        <v/>
      </c>
      <c r="AR8" s="60" t="str">
        <f t="shared" si="34"/>
        <v/>
      </c>
      <c r="AS8" s="61" t="str">
        <f t="shared" si="35"/>
        <v/>
      </c>
      <c r="AT8" s="61" t="str">
        <f t="shared" si="5"/>
        <v/>
      </c>
      <c r="AU8" s="61" t="e">
        <f>IF(サンプル!$B$11="無料",0,VLOOKUP($I8,サンプル!$A$19:$O$28,4+(COLUMN()-COLUMN($K8))/(COLUMNS($O$3:$U$3)-1),FALSE))</f>
        <v>#N/A</v>
      </c>
      <c r="AV8" s="62" t="str">
        <f t="shared" si="36"/>
        <v/>
      </c>
      <c r="AW8" s="59" t="str">
        <f t="shared" si="37"/>
        <v/>
      </c>
      <c r="AX8" s="60" t="str">
        <f t="shared" si="38"/>
        <v/>
      </c>
      <c r="AY8" s="61" t="str">
        <f t="shared" si="39"/>
        <v/>
      </c>
      <c r="AZ8" s="61" t="str">
        <f t="shared" si="6"/>
        <v/>
      </c>
      <c r="BA8" s="61" t="e">
        <f>IF(サンプル!$B$11="無料",0,VLOOKUP($I8,サンプル!$A$19:$O$28,4+(COLUMN()-COLUMN($K8))/(COLUMNS($O$3:$U$3)-1),FALSE))</f>
        <v>#N/A</v>
      </c>
      <c r="BB8" s="62" t="str">
        <f t="shared" si="40"/>
        <v/>
      </c>
      <c r="BC8" s="59" t="str">
        <f t="shared" si="41"/>
        <v/>
      </c>
      <c r="BD8" s="60" t="str">
        <f t="shared" si="42"/>
        <v/>
      </c>
      <c r="BE8" s="61" t="str">
        <f t="shared" si="43"/>
        <v/>
      </c>
      <c r="BF8" s="61" t="str">
        <f t="shared" si="7"/>
        <v/>
      </c>
      <c r="BG8" s="61" t="e">
        <f>IF(サンプル!$B$11="無料",0,VLOOKUP($I8,サンプル!$A$19:$O$28,4+(COLUMN()-COLUMN($K8))/(COLUMNS($O$3:$U$3)-1),FALSE))</f>
        <v>#N/A</v>
      </c>
      <c r="BH8" s="62" t="str">
        <f t="shared" si="44"/>
        <v/>
      </c>
      <c r="BI8" s="59" t="str">
        <f t="shared" si="45"/>
        <v/>
      </c>
      <c r="BJ8" s="60" t="str">
        <f t="shared" si="46"/>
        <v/>
      </c>
      <c r="BK8" s="61" t="str">
        <f t="shared" si="47"/>
        <v/>
      </c>
      <c r="BL8" s="61" t="str">
        <f t="shared" si="8"/>
        <v/>
      </c>
      <c r="BM8" s="61" t="e">
        <f>IF(サンプル!$B$11="無料",0,VLOOKUP($I8,サンプル!$A$19:$O$28,4+(COLUMN()-COLUMN($K8))/(COLUMNS($O$3:$U$3)-1),FALSE))</f>
        <v>#N/A</v>
      </c>
      <c r="BN8" s="62" t="str">
        <f t="shared" si="48"/>
        <v/>
      </c>
      <c r="BO8" s="59" t="str">
        <f t="shared" si="49"/>
        <v/>
      </c>
      <c r="BP8" s="60" t="str">
        <f t="shared" si="50"/>
        <v/>
      </c>
      <c r="BQ8" s="61" t="str">
        <f t="shared" si="51"/>
        <v/>
      </c>
      <c r="BR8" s="61" t="str">
        <f t="shared" si="9"/>
        <v/>
      </c>
      <c r="BS8" s="61" t="e">
        <f>IF(サンプル!$B$11="無料",0,VLOOKUP($I8,サンプル!$A$19:$O$28,4+(COLUMN()-COLUMN($K8))/(COLUMNS($O$3:$U$3)-1),FALSE))</f>
        <v>#N/A</v>
      </c>
      <c r="BT8" s="62" t="str">
        <f t="shared" si="52"/>
        <v/>
      </c>
      <c r="BU8" s="59" t="str">
        <f t="shared" si="53"/>
        <v/>
      </c>
      <c r="BV8" s="60" t="str">
        <f t="shared" si="54"/>
        <v/>
      </c>
      <c r="BW8" s="61" t="str">
        <f t="shared" si="55"/>
        <v/>
      </c>
      <c r="BX8" s="61" t="str">
        <f t="shared" si="10"/>
        <v/>
      </c>
      <c r="BY8" s="61" t="e">
        <f>IF(サンプル!$B$11="無料",0,VLOOKUP($I8,サンプル!$A$19:$O$28,4+(COLUMN()-COLUMN($K8))/(COLUMNS($O$3:$U$3)-1),FALSE))</f>
        <v>#N/A</v>
      </c>
      <c r="BZ8" s="62" t="str">
        <f t="shared" si="56"/>
        <v/>
      </c>
      <c r="CA8" s="59" t="str">
        <f t="shared" si="57"/>
        <v/>
      </c>
      <c r="CB8" s="60" t="str">
        <f t="shared" si="58"/>
        <v/>
      </c>
      <c r="CC8" s="61" t="str">
        <f t="shared" si="59"/>
        <v/>
      </c>
    </row>
    <row r="9" spans="1:81">
      <c r="A9" s="6">
        <v>6</v>
      </c>
      <c r="B9" s="158" t="str">
        <f>IF(ISBLANK(サンプル入力!B9),"",サンプル入力!B9)</f>
        <v/>
      </c>
      <c r="C9" s="5" t="str">
        <f>IF(ISBLANK(サンプル入力!C9),"",サンプル入力!C9)</f>
        <v/>
      </c>
      <c r="D9" s="18"/>
      <c r="E9" s="5" t="str">
        <f>IF(ISBLANK(サンプル入力!F9),"",サンプル入力!F9)</f>
        <v/>
      </c>
      <c r="F9" s="15">
        <f>IF(ISBLANK(宅配便仮計算!D9),"",宅配便仮計算!D9)</f>
        <v>0.85</v>
      </c>
      <c r="G9" s="5" t="str">
        <f>IF(ISBLANK(サンプル入力!I9),"",サンプル入力!I9)</f>
        <v/>
      </c>
      <c r="H9" s="6" t="str">
        <f>IF(ISBLANK(サンプル入力!J9),"",サンプル入力!J9)</f>
        <v/>
      </c>
      <c r="I9" s="6" t="str">
        <f>IF(ISBLANK(サンプル入力!L9),"",サンプル入力!L9)</f>
        <v/>
      </c>
      <c r="J9" s="61" t="str">
        <f t="shared" si="11"/>
        <v/>
      </c>
      <c r="K9" s="61" t="e">
        <f>IF(サンプル!$B$11="無料",0,VLOOKUP($I9,サンプル!$A$19:$O$28,4+(COLUMN()-COLUMN($K9))/(COLUMNS($O$3:$U$3)-1),FALSE))</f>
        <v>#N/A</v>
      </c>
      <c r="L9" s="62" t="str">
        <f t="shared" si="12"/>
        <v/>
      </c>
      <c r="M9" s="59" t="str">
        <f t="shared" si="13"/>
        <v/>
      </c>
      <c r="N9" s="60" t="str">
        <f t="shared" si="14"/>
        <v/>
      </c>
      <c r="O9" s="61" t="str">
        <f t="shared" si="15"/>
        <v/>
      </c>
      <c r="P9" s="61" t="str">
        <f t="shared" si="0"/>
        <v/>
      </c>
      <c r="Q9" s="61" t="e">
        <f>IF(サンプル!$B$11="無料",0,VLOOKUP($I9,サンプル!$A$19:$O$28,4+(COLUMN()-COLUMN($K9))/(COLUMNS($O$3:$U$3)-1),FALSE))</f>
        <v>#N/A</v>
      </c>
      <c r="R9" s="62" t="str">
        <f t="shared" si="16"/>
        <v/>
      </c>
      <c r="S9" s="59" t="str">
        <f t="shared" si="17"/>
        <v/>
      </c>
      <c r="T9" s="60" t="str">
        <f t="shared" si="18"/>
        <v/>
      </c>
      <c r="U9" s="61" t="str">
        <f t="shared" si="19"/>
        <v/>
      </c>
      <c r="V9" s="61" t="str">
        <f t="shared" si="1"/>
        <v/>
      </c>
      <c r="W9" s="61" t="e">
        <f>IF(サンプル!$B$11="無料",0,VLOOKUP($I9,サンプル!$A$19:$O$28,4+(COLUMN()-COLUMN($K9))/(COLUMNS($O$3:$U$3)-1),FALSE))</f>
        <v>#N/A</v>
      </c>
      <c r="X9" s="62" t="str">
        <f t="shared" si="20"/>
        <v/>
      </c>
      <c r="Y9" s="59" t="str">
        <f t="shared" si="21"/>
        <v/>
      </c>
      <c r="Z9" s="60" t="str">
        <f t="shared" si="22"/>
        <v/>
      </c>
      <c r="AA9" s="61" t="str">
        <f t="shared" si="23"/>
        <v/>
      </c>
      <c r="AB9" s="61" t="str">
        <f t="shared" si="2"/>
        <v/>
      </c>
      <c r="AC9" s="61" t="e">
        <f>IF(サンプル!$B$11="無料",0,VLOOKUP($I9,サンプル!$A$19:$O$28,4+(COLUMN()-COLUMN($K9))/(COLUMNS($O$3:$U$3)-1),FALSE))</f>
        <v>#N/A</v>
      </c>
      <c r="AD9" s="62" t="str">
        <f t="shared" si="24"/>
        <v/>
      </c>
      <c r="AE9" s="59" t="str">
        <f t="shared" si="25"/>
        <v/>
      </c>
      <c r="AF9" s="60" t="str">
        <f t="shared" si="26"/>
        <v/>
      </c>
      <c r="AG9" s="61" t="str">
        <f t="shared" si="27"/>
        <v/>
      </c>
      <c r="AH9" s="61" t="str">
        <f t="shared" si="3"/>
        <v/>
      </c>
      <c r="AI9" s="61" t="e">
        <f>IF(サンプル!$B$11="無料",0,VLOOKUP($I9,サンプル!$A$19:$O$28,4+(COLUMN()-COLUMN($K9))/(COLUMNS($O$3:$U$3)-1),FALSE))</f>
        <v>#N/A</v>
      </c>
      <c r="AJ9" s="62" t="str">
        <f t="shared" si="28"/>
        <v/>
      </c>
      <c r="AK9" s="59" t="str">
        <f t="shared" si="29"/>
        <v/>
      </c>
      <c r="AL9" s="60" t="str">
        <f t="shared" si="30"/>
        <v/>
      </c>
      <c r="AM9" s="61" t="str">
        <f t="shared" si="31"/>
        <v/>
      </c>
      <c r="AN9" s="61" t="str">
        <f t="shared" si="4"/>
        <v/>
      </c>
      <c r="AO9" s="61" t="e">
        <f>IF(サンプル!$B$11="無料",0,VLOOKUP($I9,サンプル!$A$19:$O$28,4+(COLUMN()-COLUMN($K9))/(COLUMNS($O$3:$U$3)-1),FALSE))</f>
        <v>#N/A</v>
      </c>
      <c r="AP9" s="62" t="str">
        <f t="shared" si="32"/>
        <v/>
      </c>
      <c r="AQ9" s="59" t="str">
        <f t="shared" si="33"/>
        <v/>
      </c>
      <c r="AR9" s="60" t="str">
        <f t="shared" si="34"/>
        <v/>
      </c>
      <c r="AS9" s="61" t="str">
        <f t="shared" si="35"/>
        <v/>
      </c>
      <c r="AT9" s="61" t="str">
        <f t="shared" si="5"/>
        <v/>
      </c>
      <c r="AU9" s="61" t="e">
        <f>IF(サンプル!$B$11="無料",0,VLOOKUP($I9,サンプル!$A$19:$O$28,4+(COLUMN()-COLUMN($K9))/(COLUMNS($O$3:$U$3)-1),FALSE))</f>
        <v>#N/A</v>
      </c>
      <c r="AV9" s="62" t="str">
        <f t="shared" si="36"/>
        <v/>
      </c>
      <c r="AW9" s="59" t="str">
        <f t="shared" si="37"/>
        <v/>
      </c>
      <c r="AX9" s="60" t="str">
        <f t="shared" si="38"/>
        <v/>
      </c>
      <c r="AY9" s="61" t="str">
        <f t="shared" si="39"/>
        <v/>
      </c>
      <c r="AZ9" s="61" t="str">
        <f t="shared" si="6"/>
        <v/>
      </c>
      <c r="BA9" s="61" t="e">
        <f>IF(サンプル!$B$11="無料",0,VLOOKUP($I9,サンプル!$A$19:$O$28,4+(COLUMN()-COLUMN($K9))/(COLUMNS($O$3:$U$3)-1),FALSE))</f>
        <v>#N/A</v>
      </c>
      <c r="BB9" s="62" t="str">
        <f t="shared" si="40"/>
        <v/>
      </c>
      <c r="BC9" s="59" t="str">
        <f t="shared" si="41"/>
        <v/>
      </c>
      <c r="BD9" s="60" t="str">
        <f t="shared" si="42"/>
        <v/>
      </c>
      <c r="BE9" s="61" t="str">
        <f t="shared" si="43"/>
        <v/>
      </c>
      <c r="BF9" s="61" t="str">
        <f t="shared" si="7"/>
        <v/>
      </c>
      <c r="BG9" s="61" t="e">
        <f>IF(サンプル!$B$11="無料",0,VLOOKUP($I9,サンプル!$A$19:$O$28,4+(COLUMN()-COLUMN($K9))/(COLUMNS($O$3:$U$3)-1),FALSE))</f>
        <v>#N/A</v>
      </c>
      <c r="BH9" s="62" t="str">
        <f t="shared" si="44"/>
        <v/>
      </c>
      <c r="BI9" s="59" t="str">
        <f t="shared" si="45"/>
        <v/>
      </c>
      <c r="BJ9" s="60" t="str">
        <f t="shared" si="46"/>
        <v/>
      </c>
      <c r="BK9" s="61" t="str">
        <f t="shared" si="47"/>
        <v/>
      </c>
      <c r="BL9" s="61" t="str">
        <f t="shared" si="8"/>
        <v/>
      </c>
      <c r="BM9" s="61" t="e">
        <f>IF(サンプル!$B$11="無料",0,VLOOKUP($I9,サンプル!$A$19:$O$28,4+(COLUMN()-COLUMN($K9))/(COLUMNS($O$3:$U$3)-1),FALSE))</f>
        <v>#N/A</v>
      </c>
      <c r="BN9" s="62" t="str">
        <f t="shared" si="48"/>
        <v/>
      </c>
      <c r="BO9" s="59" t="str">
        <f t="shared" si="49"/>
        <v/>
      </c>
      <c r="BP9" s="60" t="str">
        <f t="shared" si="50"/>
        <v/>
      </c>
      <c r="BQ9" s="61" t="str">
        <f t="shared" si="51"/>
        <v/>
      </c>
      <c r="BR9" s="61" t="str">
        <f t="shared" si="9"/>
        <v/>
      </c>
      <c r="BS9" s="61" t="e">
        <f>IF(サンプル!$B$11="無料",0,VLOOKUP($I9,サンプル!$A$19:$O$28,4+(COLUMN()-COLUMN($K9))/(COLUMNS($O$3:$U$3)-1),FALSE))</f>
        <v>#N/A</v>
      </c>
      <c r="BT9" s="62" t="str">
        <f t="shared" si="52"/>
        <v/>
      </c>
      <c r="BU9" s="59" t="str">
        <f t="shared" si="53"/>
        <v/>
      </c>
      <c r="BV9" s="60" t="str">
        <f t="shared" si="54"/>
        <v/>
      </c>
      <c r="BW9" s="61" t="str">
        <f t="shared" si="55"/>
        <v/>
      </c>
      <c r="BX9" s="61" t="str">
        <f t="shared" si="10"/>
        <v/>
      </c>
      <c r="BY9" s="61" t="e">
        <f>IF(サンプル!$B$11="無料",0,VLOOKUP($I9,サンプル!$A$19:$O$28,4+(COLUMN()-COLUMN($K9))/(COLUMNS($O$3:$U$3)-1),FALSE))</f>
        <v>#N/A</v>
      </c>
      <c r="BZ9" s="62" t="str">
        <f t="shared" si="56"/>
        <v/>
      </c>
      <c r="CA9" s="59" t="str">
        <f t="shared" si="57"/>
        <v/>
      </c>
      <c r="CB9" s="60" t="str">
        <f t="shared" si="58"/>
        <v/>
      </c>
      <c r="CC9" s="61" t="str">
        <f t="shared" si="59"/>
        <v/>
      </c>
    </row>
    <row r="10" spans="1:81">
      <c r="A10" s="6">
        <v>7</v>
      </c>
      <c r="B10" s="158" t="str">
        <f>IF(ISBLANK(サンプル入力!B10),"",サンプル入力!B10)</f>
        <v/>
      </c>
      <c r="C10" s="5" t="str">
        <f>IF(ISBLANK(サンプル入力!C10),"",サンプル入力!C10)</f>
        <v/>
      </c>
      <c r="D10" s="18"/>
      <c r="E10" s="5" t="str">
        <f>IF(ISBLANK(サンプル入力!F10),"",サンプル入力!F10)</f>
        <v/>
      </c>
      <c r="F10" s="15">
        <f>IF(ISBLANK(宅配便仮計算!D10),"",宅配便仮計算!D10)</f>
        <v>0.85</v>
      </c>
      <c r="G10" s="5" t="str">
        <f>IF(ISBLANK(サンプル入力!I10),"",サンプル入力!I10)</f>
        <v/>
      </c>
      <c r="H10" s="6" t="str">
        <f>IF(ISBLANK(サンプル入力!J10),"",サンプル入力!J10)</f>
        <v/>
      </c>
      <c r="I10" s="6" t="str">
        <f>IF(ISBLANK(サンプル入力!L10),"",サンプル入力!L10)</f>
        <v/>
      </c>
      <c r="J10" s="61" t="str">
        <f t="shared" si="11"/>
        <v/>
      </c>
      <c r="K10" s="61" t="e">
        <f>IF(サンプル!$B$11="無料",0,VLOOKUP($I10,サンプル!$A$19:$O$28,4+(COLUMN()-COLUMN($K10))/(COLUMNS($O$3:$U$3)-1),FALSE))</f>
        <v>#N/A</v>
      </c>
      <c r="L10" s="62" t="str">
        <f t="shared" si="12"/>
        <v/>
      </c>
      <c r="M10" s="59" t="str">
        <f t="shared" si="13"/>
        <v/>
      </c>
      <c r="N10" s="60" t="str">
        <f t="shared" si="14"/>
        <v/>
      </c>
      <c r="O10" s="61" t="str">
        <f t="shared" si="15"/>
        <v/>
      </c>
      <c r="P10" s="61" t="str">
        <f t="shared" si="0"/>
        <v/>
      </c>
      <c r="Q10" s="61" t="e">
        <f>IF(サンプル!$B$11="無料",0,VLOOKUP($I10,サンプル!$A$19:$O$28,4+(COLUMN()-COLUMN($K10))/(COLUMNS($O$3:$U$3)-1),FALSE))</f>
        <v>#N/A</v>
      </c>
      <c r="R10" s="62" t="str">
        <f t="shared" si="16"/>
        <v/>
      </c>
      <c r="S10" s="59" t="str">
        <f t="shared" si="17"/>
        <v/>
      </c>
      <c r="T10" s="60" t="str">
        <f t="shared" si="18"/>
        <v/>
      </c>
      <c r="U10" s="61" t="str">
        <f t="shared" si="19"/>
        <v/>
      </c>
      <c r="V10" s="61" t="str">
        <f t="shared" si="1"/>
        <v/>
      </c>
      <c r="W10" s="61" t="e">
        <f>IF(サンプル!$B$11="無料",0,VLOOKUP($I10,サンプル!$A$19:$O$28,4+(COLUMN()-COLUMN($K10))/(COLUMNS($O$3:$U$3)-1),FALSE))</f>
        <v>#N/A</v>
      </c>
      <c r="X10" s="62" t="str">
        <f t="shared" si="20"/>
        <v/>
      </c>
      <c r="Y10" s="59" t="str">
        <f t="shared" si="21"/>
        <v/>
      </c>
      <c r="Z10" s="60" t="str">
        <f t="shared" si="22"/>
        <v/>
      </c>
      <c r="AA10" s="61" t="str">
        <f t="shared" si="23"/>
        <v/>
      </c>
      <c r="AB10" s="61" t="str">
        <f t="shared" si="2"/>
        <v/>
      </c>
      <c r="AC10" s="61" t="e">
        <f>IF(サンプル!$B$11="無料",0,VLOOKUP($I10,サンプル!$A$19:$O$28,4+(COLUMN()-COLUMN($K10))/(COLUMNS($O$3:$U$3)-1),FALSE))</f>
        <v>#N/A</v>
      </c>
      <c r="AD10" s="62" t="str">
        <f t="shared" si="24"/>
        <v/>
      </c>
      <c r="AE10" s="59" t="str">
        <f t="shared" si="25"/>
        <v/>
      </c>
      <c r="AF10" s="60" t="str">
        <f t="shared" si="26"/>
        <v/>
      </c>
      <c r="AG10" s="61" t="str">
        <f t="shared" si="27"/>
        <v/>
      </c>
      <c r="AH10" s="61" t="str">
        <f t="shared" si="3"/>
        <v/>
      </c>
      <c r="AI10" s="61" t="e">
        <f>IF(サンプル!$B$11="無料",0,VLOOKUP($I10,サンプル!$A$19:$O$28,4+(COLUMN()-COLUMN($K10))/(COLUMNS($O$3:$U$3)-1),FALSE))</f>
        <v>#N/A</v>
      </c>
      <c r="AJ10" s="62" t="str">
        <f t="shared" si="28"/>
        <v/>
      </c>
      <c r="AK10" s="59" t="str">
        <f t="shared" si="29"/>
        <v/>
      </c>
      <c r="AL10" s="60" t="str">
        <f t="shared" si="30"/>
        <v/>
      </c>
      <c r="AM10" s="61" t="str">
        <f t="shared" si="31"/>
        <v/>
      </c>
      <c r="AN10" s="61" t="str">
        <f t="shared" si="4"/>
        <v/>
      </c>
      <c r="AO10" s="61" t="e">
        <f>IF(サンプル!$B$11="無料",0,VLOOKUP($I10,サンプル!$A$19:$O$28,4+(COLUMN()-COLUMN($K10))/(COLUMNS($O$3:$U$3)-1),FALSE))</f>
        <v>#N/A</v>
      </c>
      <c r="AP10" s="62" t="str">
        <f t="shared" si="32"/>
        <v/>
      </c>
      <c r="AQ10" s="59" t="str">
        <f t="shared" si="33"/>
        <v/>
      </c>
      <c r="AR10" s="60" t="str">
        <f t="shared" si="34"/>
        <v/>
      </c>
      <c r="AS10" s="61" t="str">
        <f t="shared" si="35"/>
        <v/>
      </c>
      <c r="AT10" s="61" t="str">
        <f t="shared" si="5"/>
        <v/>
      </c>
      <c r="AU10" s="61" t="e">
        <f>IF(サンプル!$B$11="無料",0,VLOOKUP($I10,サンプル!$A$19:$O$28,4+(COLUMN()-COLUMN($K10))/(COLUMNS($O$3:$U$3)-1),FALSE))</f>
        <v>#N/A</v>
      </c>
      <c r="AV10" s="62" t="str">
        <f t="shared" si="36"/>
        <v/>
      </c>
      <c r="AW10" s="59" t="str">
        <f t="shared" si="37"/>
        <v/>
      </c>
      <c r="AX10" s="60" t="str">
        <f t="shared" si="38"/>
        <v/>
      </c>
      <c r="AY10" s="61" t="str">
        <f t="shared" si="39"/>
        <v/>
      </c>
      <c r="AZ10" s="61" t="str">
        <f t="shared" si="6"/>
        <v/>
      </c>
      <c r="BA10" s="61" t="e">
        <f>IF(サンプル!$B$11="無料",0,VLOOKUP($I10,サンプル!$A$19:$O$28,4+(COLUMN()-COLUMN($K10))/(COLUMNS($O$3:$U$3)-1),FALSE))</f>
        <v>#N/A</v>
      </c>
      <c r="BB10" s="62" t="str">
        <f t="shared" si="40"/>
        <v/>
      </c>
      <c r="BC10" s="59" t="str">
        <f t="shared" si="41"/>
        <v/>
      </c>
      <c r="BD10" s="60" t="str">
        <f t="shared" si="42"/>
        <v/>
      </c>
      <c r="BE10" s="61" t="str">
        <f t="shared" si="43"/>
        <v/>
      </c>
      <c r="BF10" s="61" t="str">
        <f t="shared" si="7"/>
        <v/>
      </c>
      <c r="BG10" s="61" t="e">
        <f>IF(サンプル!$B$11="無料",0,VLOOKUP($I10,サンプル!$A$19:$O$28,4+(COLUMN()-COLUMN($K10))/(COLUMNS($O$3:$U$3)-1),FALSE))</f>
        <v>#N/A</v>
      </c>
      <c r="BH10" s="62" t="str">
        <f t="shared" si="44"/>
        <v/>
      </c>
      <c r="BI10" s="59" t="str">
        <f t="shared" si="45"/>
        <v/>
      </c>
      <c r="BJ10" s="60" t="str">
        <f t="shared" si="46"/>
        <v/>
      </c>
      <c r="BK10" s="61" t="str">
        <f t="shared" si="47"/>
        <v/>
      </c>
      <c r="BL10" s="61" t="str">
        <f t="shared" si="8"/>
        <v/>
      </c>
      <c r="BM10" s="61" t="e">
        <f>IF(サンプル!$B$11="無料",0,VLOOKUP($I10,サンプル!$A$19:$O$28,4+(COLUMN()-COLUMN($K10))/(COLUMNS($O$3:$U$3)-1),FALSE))</f>
        <v>#N/A</v>
      </c>
      <c r="BN10" s="62" t="str">
        <f t="shared" si="48"/>
        <v/>
      </c>
      <c r="BO10" s="59" t="str">
        <f t="shared" si="49"/>
        <v/>
      </c>
      <c r="BP10" s="60" t="str">
        <f t="shared" si="50"/>
        <v/>
      </c>
      <c r="BQ10" s="61" t="str">
        <f t="shared" si="51"/>
        <v/>
      </c>
      <c r="BR10" s="61" t="str">
        <f t="shared" si="9"/>
        <v/>
      </c>
      <c r="BS10" s="61" t="e">
        <f>IF(サンプル!$B$11="無料",0,VLOOKUP($I10,サンプル!$A$19:$O$28,4+(COLUMN()-COLUMN($K10))/(COLUMNS($O$3:$U$3)-1),FALSE))</f>
        <v>#N/A</v>
      </c>
      <c r="BT10" s="62" t="str">
        <f t="shared" si="52"/>
        <v/>
      </c>
      <c r="BU10" s="59" t="str">
        <f t="shared" si="53"/>
        <v/>
      </c>
      <c r="BV10" s="60" t="str">
        <f t="shared" si="54"/>
        <v/>
      </c>
      <c r="BW10" s="61" t="str">
        <f t="shared" si="55"/>
        <v/>
      </c>
      <c r="BX10" s="61" t="str">
        <f t="shared" si="10"/>
        <v/>
      </c>
      <c r="BY10" s="61" t="e">
        <f>IF(サンプル!$B$11="無料",0,VLOOKUP($I10,サンプル!$A$19:$O$28,4+(COLUMN()-COLUMN($K10))/(COLUMNS($O$3:$U$3)-1),FALSE))</f>
        <v>#N/A</v>
      </c>
      <c r="BZ10" s="62" t="str">
        <f t="shared" si="56"/>
        <v/>
      </c>
      <c r="CA10" s="59" t="str">
        <f t="shared" si="57"/>
        <v/>
      </c>
      <c r="CB10" s="60" t="str">
        <f t="shared" si="58"/>
        <v/>
      </c>
      <c r="CC10" s="61" t="str">
        <f t="shared" si="59"/>
        <v/>
      </c>
    </row>
    <row r="11" spans="1:81">
      <c r="A11" s="6">
        <v>8</v>
      </c>
      <c r="B11" s="158" t="str">
        <f>IF(ISBLANK(サンプル入力!B11),"",サンプル入力!B11)</f>
        <v/>
      </c>
      <c r="C11" s="5" t="str">
        <f>IF(ISBLANK(サンプル入力!C11),"",サンプル入力!C11)</f>
        <v/>
      </c>
      <c r="D11" s="18"/>
      <c r="E11" s="5" t="str">
        <f>IF(ISBLANK(サンプル入力!F11),"",サンプル入力!F11)</f>
        <v/>
      </c>
      <c r="F11" s="15">
        <f>IF(ISBLANK(宅配便仮計算!D11),"",宅配便仮計算!D11)</f>
        <v>0.85</v>
      </c>
      <c r="G11" s="5" t="str">
        <f>IF(ISBLANK(サンプル入力!I11),"",サンプル入力!I11)</f>
        <v/>
      </c>
      <c r="H11" s="6" t="str">
        <f>IF(ISBLANK(サンプル入力!J11),"",サンプル入力!J11)</f>
        <v/>
      </c>
      <c r="I11" s="6" t="str">
        <f>IF(ISBLANK(サンプル入力!L11),"",サンプル入力!L11)</f>
        <v/>
      </c>
      <c r="J11" s="61" t="str">
        <f t="shared" si="11"/>
        <v/>
      </c>
      <c r="K11" s="61" t="e">
        <f>IF(サンプル!$B$11="無料",0,VLOOKUP($I11,サンプル!$A$19:$O$28,4+(COLUMN()-COLUMN($K11))/(COLUMNS($O$3:$U$3)-1),FALSE))</f>
        <v>#N/A</v>
      </c>
      <c r="L11" s="62" t="str">
        <f t="shared" si="12"/>
        <v/>
      </c>
      <c r="M11" s="59" t="str">
        <f t="shared" si="13"/>
        <v/>
      </c>
      <c r="N11" s="60" t="str">
        <f t="shared" si="14"/>
        <v/>
      </c>
      <c r="O11" s="61" t="str">
        <f t="shared" si="15"/>
        <v/>
      </c>
      <c r="P11" s="61" t="str">
        <f t="shared" si="0"/>
        <v/>
      </c>
      <c r="Q11" s="61" t="e">
        <f>IF(サンプル!$B$11="無料",0,VLOOKUP($I11,サンプル!$A$19:$O$28,4+(COLUMN()-COLUMN($K11))/(COLUMNS($O$3:$U$3)-1),FALSE))</f>
        <v>#N/A</v>
      </c>
      <c r="R11" s="62" t="str">
        <f t="shared" si="16"/>
        <v/>
      </c>
      <c r="S11" s="59" t="str">
        <f t="shared" si="17"/>
        <v/>
      </c>
      <c r="T11" s="60" t="str">
        <f t="shared" si="18"/>
        <v/>
      </c>
      <c r="U11" s="61" t="str">
        <f t="shared" si="19"/>
        <v/>
      </c>
      <c r="V11" s="61" t="str">
        <f t="shared" si="1"/>
        <v/>
      </c>
      <c r="W11" s="61" t="e">
        <f>IF(サンプル!$B$11="無料",0,VLOOKUP($I11,サンプル!$A$19:$O$28,4+(COLUMN()-COLUMN($K11))/(COLUMNS($O$3:$U$3)-1),FALSE))</f>
        <v>#N/A</v>
      </c>
      <c r="X11" s="62" t="str">
        <f t="shared" si="20"/>
        <v/>
      </c>
      <c r="Y11" s="59" t="str">
        <f t="shared" si="21"/>
        <v/>
      </c>
      <c r="Z11" s="60" t="str">
        <f t="shared" si="22"/>
        <v/>
      </c>
      <c r="AA11" s="61" t="str">
        <f t="shared" si="23"/>
        <v/>
      </c>
      <c r="AB11" s="61" t="str">
        <f t="shared" si="2"/>
        <v/>
      </c>
      <c r="AC11" s="61" t="e">
        <f>IF(サンプル!$B$11="無料",0,VLOOKUP($I11,サンプル!$A$19:$O$28,4+(COLUMN()-COLUMN($K11))/(COLUMNS($O$3:$U$3)-1),FALSE))</f>
        <v>#N/A</v>
      </c>
      <c r="AD11" s="62" t="str">
        <f t="shared" si="24"/>
        <v/>
      </c>
      <c r="AE11" s="59" t="str">
        <f t="shared" si="25"/>
        <v/>
      </c>
      <c r="AF11" s="60" t="str">
        <f t="shared" si="26"/>
        <v/>
      </c>
      <c r="AG11" s="61" t="str">
        <f t="shared" si="27"/>
        <v/>
      </c>
      <c r="AH11" s="61" t="str">
        <f t="shared" si="3"/>
        <v/>
      </c>
      <c r="AI11" s="61" t="e">
        <f>IF(サンプル!$B$11="無料",0,VLOOKUP($I11,サンプル!$A$19:$O$28,4+(COLUMN()-COLUMN($K11))/(COLUMNS($O$3:$U$3)-1),FALSE))</f>
        <v>#N/A</v>
      </c>
      <c r="AJ11" s="62" t="str">
        <f t="shared" si="28"/>
        <v/>
      </c>
      <c r="AK11" s="59" t="str">
        <f t="shared" si="29"/>
        <v/>
      </c>
      <c r="AL11" s="60" t="str">
        <f t="shared" si="30"/>
        <v/>
      </c>
      <c r="AM11" s="61" t="str">
        <f t="shared" si="31"/>
        <v/>
      </c>
      <c r="AN11" s="61" t="str">
        <f t="shared" si="4"/>
        <v/>
      </c>
      <c r="AO11" s="61" t="e">
        <f>IF(サンプル!$B$11="無料",0,VLOOKUP($I11,サンプル!$A$19:$O$28,4+(COLUMN()-COLUMN($K11))/(COLUMNS($O$3:$U$3)-1),FALSE))</f>
        <v>#N/A</v>
      </c>
      <c r="AP11" s="62" t="str">
        <f t="shared" si="32"/>
        <v/>
      </c>
      <c r="AQ11" s="59" t="str">
        <f t="shared" si="33"/>
        <v/>
      </c>
      <c r="AR11" s="60" t="str">
        <f t="shared" si="34"/>
        <v/>
      </c>
      <c r="AS11" s="61" t="str">
        <f t="shared" si="35"/>
        <v/>
      </c>
      <c r="AT11" s="61" t="str">
        <f t="shared" si="5"/>
        <v/>
      </c>
      <c r="AU11" s="61" t="e">
        <f>IF(サンプル!$B$11="無料",0,VLOOKUP($I11,サンプル!$A$19:$O$28,4+(COLUMN()-COLUMN($K11))/(COLUMNS($O$3:$U$3)-1),FALSE))</f>
        <v>#N/A</v>
      </c>
      <c r="AV11" s="62" t="str">
        <f t="shared" si="36"/>
        <v/>
      </c>
      <c r="AW11" s="59" t="str">
        <f t="shared" si="37"/>
        <v/>
      </c>
      <c r="AX11" s="60" t="str">
        <f t="shared" si="38"/>
        <v/>
      </c>
      <c r="AY11" s="61" t="str">
        <f t="shared" si="39"/>
        <v/>
      </c>
      <c r="AZ11" s="61" t="str">
        <f t="shared" si="6"/>
        <v/>
      </c>
      <c r="BA11" s="61" t="e">
        <f>IF(サンプル!$B$11="無料",0,VLOOKUP($I11,サンプル!$A$19:$O$28,4+(COLUMN()-COLUMN($K11))/(COLUMNS($O$3:$U$3)-1),FALSE))</f>
        <v>#N/A</v>
      </c>
      <c r="BB11" s="62" t="str">
        <f t="shared" si="40"/>
        <v/>
      </c>
      <c r="BC11" s="59" t="str">
        <f t="shared" si="41"/>
        <v/>
      </c>
      <c r="BD11" s="60" t="str">
        <f t="shared" si="42"/>
        <v/>
      </c>
      <c r="BE11" s="61" t="str">
        <f t="shared" si="43"/>
        <v/>
      </c>
      <c r="BF11" s="61" t="str">
        <f t="shared" si="7"/>
        <v/>
      </c>
      <c r="BG11" s="61" t="e">
        <f>IF(サンプル!$B$11="無料",0,VLOOKUP($I11,サンプル!$A$19:$O$28,4+(COLUMN()-COLUMN($K11))/(COLUMNS($O$3:$U$3)-1),FALSE))</f>
        <v>#N/A</v>
      </c>
      <c r="BH11" s="62" t="str">
        <f t="shared" si="44"/>
        <v/>
      </c>
      <c r="BI11" s="59" t="str">
        <f t="shared" si="45"/>
        <v/>
      </c>
      <c r="BJ11" s="60" t="str">
        <f t="shared" si="46"/>
        <v/>
      </c>
      <c r="BK11" s="61" t="str">
        <f t="shared" si="47"/>
        <v/>
      </c>
      <c r="BL11" s="61" t="str">
        <f t="shared" si="8"/>
        <v/>
      </c>
      <c r="BM11" s="61" t="e">
        <f>IF(サンプル!$B$11="無料",0,VLOOKUP($I11,サンプル!$A$19:$O$28,4+(COLUMN()-COLUMN($K11))/(COLUMNS($O$3:$U$3)-1),FALSE))</f>
        <v>#N/A</v>
      </c>
      <c r="BN11" s="62" t="str">
        <f t="shared" si="48"/>
        <v/>
      </c>
      <c r="BO11" s="59" t="str">
        <f t="shared" si="49"/>
        <v/>
      </c>
      <c r="BP11" s="60" t="str">
        <f t="shared" si="50"/>
        <v/>
      </c>
      <c r="BQ11" s="61" t="str">
        <f t="shared" si="51"/>
        <v/>
      </c>
      <c r="BR11" s="61" t="str">
        <f t="shared" si="9"/>
        <v/>
      </c>
      <c r="BS11" s="61" t="e">
        <f>IF(サンプル!$B$11="無料",0,VLOOKUP($I11,サンプル!$A$19:$O$28,4+(COLUMN()-COLUMN($K11))/(COLUMNS($O$3:$U$3)-1),FALSE))</f>
        <v>#N/A</v>
      </c>
      <c r="BT11" s="62" t="str">
        <f t="shared" si="52"/>
        <v/>
      </c>
      <c r="BU11" s="59" t="str">
        <f t="shared" si="53"/>
        <v/>
      </c>
      <c r="BV11" s="60" t="str">
        <f t="shared" si="54"/>
        <v/>
      </c>
      <c r="BW11" s="61" t="str">
        <f t="shared" si="55"/>
        <v/>
      </c>
      <c r="BX11" s="61" t="str">
        <f t="shared" si="10"/>
        <v/>
      </c>
      <c r="BY11" s="61" t="e">
        <f>IF(サンプル!$B$11="無料",0,VLOOKUP($I11,サンプル!$A$19:$O$28,4+(COLUMN()-COLUMN($K11))/(COLUMNS($O$3:$U$3)-1),FALSE))</f>
        <v>#N/A</v>
      </c>
      <c r="BZ11" s="62" t="str">
        <f t="shared" si="56"/>
        <v/>
      </c>
      <c r="CA11" s="59" t="str">
        <f t="shared" si="57"/>
        <v/>
      </c>
      <c r="CB11" s="60" t="str">
        <f t="shared" si="58"/>
        <v/>
      </c>
      <c r="CC11" s="61" t="str">
        <f t="shared" si="59"/>
        <v/>
      </c>
    </row>
    <row r="12" spans="1:81">
      <c r="A12" s="6">
        <v>9</v>
      </c>
      <c r="B12" s="158" t="str">
        <f>IF(ISBLANK(サンプル入力!B12),"",サンプル入力!B12)</f>
        <v/>
      </c>
      <c r="C12" s="5" t="str">
        <f>IF(ISBLANK(サンプル入力!C12),"",サンプル入力!C12)</f>
        <v/>
      </c>
      <c r="D12" s="18"/>
      <c r="E12" s="5" t="str">
        <f>IF(ISBLANK(サンプル入力!F12),"",サンプル入力!F12)</f>
        <v/>
      </c>
      <c r="F12" s="15">
        <f>IF(ISBLANK(宅配便仮計算!D12),"",宅配便仮計算!D12)</f>
        <v>0.85</v>
      </c>
      <c r="G12" s="5" t="str">
        <f>IF(ISBLANK(サンプル入力!I12),"",サンプル入力!I12)</f>
        <v/>
      </c>
      <c r="H12" s="6" t="str">
        <f>IF(ISBLANK(サンプル入力!J12),"",サンプル入力!J12)</f>
        <v/>
      </c>
      <c r="I12" s="6" t="str">
        <f>IF(ISBLANK(サンプル入力!L12),"",サンプル入力!L12)</f>
        <v/>
      </c>
      <c r="J12" s="61" t="str">
        <f t="shared" si="11"/>
        <v/>
      </c>
      <c r="K12" s="61" t="e">
        <f>IF(サンプル!$B$11="無料",0,VLOOKUP($I12,サンプル!$A$19:$O$28,4+(COLUMN()-COLUMN($K12))/(COLUMNS($O$3:$U$3)-1),FALSE))</f>
        <v>#N/A</v>
      </c>
      <c r="L12" s="62" t="str">
        <f t="shared" si="12"/>
        <v/>
      </c>
      <c r="M12" s="59" t="str">
        <f t="shared" si="13"/>
        <v/>
      </c>
      <c r="N12" s="60" t="str">
        <f t="shared" si="14"/>
        <v/>
      </c>
      <c r="O12" s="61" t="str">
        <f t="shared" si="15"/>
        <v/>
      </c>
      <c r="P12" s="61" t="str">
        <f t="shared" si="0"/>
        <v/>
      </c>
      <c r="Q12" s="61" t="e">
        <f>IF(サンプル!$B$11="無料",0,VLOOKUP($I12,サンプル!$A$19:$O$28,4+(COLUMN()-COLUMN($K12))/(COLUMNS($O$3:$U$3)-1),FALSE))</f>
        <v>#N/A</v>
      </c>
      <c r="R12" s="62" t="str">
        <f t="shared" si="16"/>
        <v/>
      </c>
      <c r="S12" s="59" t="str">
        <f t="shared" si="17"/>
        <v/>
      </c>
      <c r="T12" s="60" t="str">
        <f t="shared" si="18"/>
        <v/>
      </c>
      <c r="U12" s="61" t="str">
        <f t="shared" si="19"/>
        <v/>
      </c>
      <c r="V12" s="61" t="str">
        <f t="shared" si="1"/>
        <v/>
      </c>
      <c r="W12" s="61" t="e">
        <f>IF(サンプル!$B$11="無料",0,VLOOKUP($I12,サンプル!$A$19:$O$28,4+(COLUMN()-COLUMN($K12))/(COLUMNS($O$3:$U$3)-1),FALSE))</f>
        <v>#N/A</v>
      </c>
      <c r="X12" s="62" t="str">
        <f t="shared" si="20"/>
        <v/>
      </c>
      <c r="Y12" s="59" t="str">
        <f t="shared" si="21"/>
        <v/>
      </c>
      <c r="Z12" s="60" t="str">
        <f t="shared" si="22"/>
        <v/>
      </c>
      <c r="AA12" s="61" t="str">
        <f t="shared" si="23"/>
        <v/>
      </c>
      <c r="AB12" s="61" t="str">
        <f t="shared" si="2"/>
        <v/>
      </c>
      <c r="AC12" s="61" t="e">
        <f>IF(サンプル!$B$11="無料",0,VLOOKUP($I12,サンプル!$A$19:$O$28,4+(COLUMN()-COLUMN($K12))/(COLUMNS($O$3:$U$3)-1),FALSE))</f>
        <v>#N/A</v>
      </c>
      <c r="AD12" s="62" t="str">
        <f t="shared" si="24"/>
        <v/>
      </c>
      <c r="AE12" s="59" t="str">
        <f t="shared" si="25"/>
        <v/>
      </c>
      <c r="AF12" s="60" t="str">
        <f t="shared" si="26"/>
        <v/>
      </c>
      <c r="AG12" s="61" t="str">
        <f t="shared" si="27"/>
        <v/>
      </c>
      <c r="AH12" s="61" t="str">
        <f t="shared" si="3"/>
        <v/>
      </c>
      <c r="AI12" s="61" t="e">
        <f>IF(サンプル!$B$11="無料",0,VLOOKUP($I12,サンプル!$A$19:$O$28,4+(COLUMN()-COLUMN($K12))/(COLUMNS($O$3:$U$3)-1),FALSE))</f>
        <v>#N/A</v>
      </c>
      <c r="AJ12" s="62" t="str">
        <f t="shared" si="28"/>
        <v/>
      </c>
      <c r="AK12" s="59" t="str">
        <f t="shared" si="29"/>
        <v/>
      </c>
      <c r="AL12" s="60" t="str">
        <f t="shared" si="30"/>
        <v/>
      </c>
      <c r="AM12" s="61" t="str">
        <f t="shared" si="31"/>
        <v/>
      </c>
      <c r="AN12" s="61" t="str">
        <f t="shared" si="4"/>
        <v/>
      </c>
      <c r="AO12" s="61" t="e">
        <f>IF(サンプル!$B$11="無料",0,VLOOKUP($I12,サンプル!$A$19:$O$28,4+(COLUMN()-COLUMN($K12))/(COLUMNS($O$3:$U$3)-1),FALSE))</f>
        <v>#N/A</v>
      </c>
      <c r="AP12" s="62" t="str">
        <f t="shared" si="32"/>
        <v/>
      </c>
      <c r="AQ12" s="59" t="str">
        <f t="shared" si="33"/>
        <v/>
      </c>
      <c r="AR12" s="60" t="str">
        <f t="shared" si="34"/>
        <v/>
      </c>
      <c r="AS12" s="61" t="str">
        <f t="shared" si="35"/>
        <v/>
      </c>
      <c r="AT12" s="61" t="str">
        <f t="shared" si="5"/>
        <v/>
      </c>
      <c r="AU12" s="61" t="e">
        <f>IF(サンプル!$B$11="無料",0,VLOOKUP($I12,サンプル!$A$19:$O$28,4+(COLUMN()-COLUMN($K12))/(COLUMNS($O$3:$U$3)-1),FALSE))</f>
        <v>#N/A</v>
      </c>
      <c r="AV12" s="62" t="str">
        <f t="shared" si="36"/>
        <v/>
      </c>
      <c r="AW12" s="59" t="str">
        <f t="shared" si="37"/>
        <v/>
      </c>
      <c r="AX12" s="60" t="str">
        <f t="shared" si="38"/>
        <v/>
      </c>
      <c r="AY12" s="61" t="str">
        <f t="shared" si="39"/>
        <v/>
      </c>
      <c r="AZ12" s="61" t="str">
        <f t="shared" si="6"/>
        <v/>
      </c>
      <c r="BA12" s="61" t="e">
        <f>IF(サンプル!$B$11="無料",0,VLOOKUP($I12,サンプル!$A$19:$O$28,4+(COLUMN()-COLUMN($K12))/(COLUMNS($O$3:$U$3)-1),FALSE))</f>
        <v>#N/A</v>
      </c>
      <c r="BB12" s="62" t="str">
        <f t="shared" si="40"/>
        <v/>
      </c>
      <c r="BC12" s="59" t="str">
        <f t="shared" si="41"/>
        <v/>
      </c>
      <c r="BD12" s="60" t="str">
        <f t="shared" si="42"/>
        <v/>
      </c>
      <c r="BE12" s="61" t="str">
        <f t="shared" si="43"/>
        <v/>
      </c>
      <c r="BF12" s="61" t="str">
        <f t="shared" si="7"/>
        <v/>
      </c>
      <c r="BG12" s="61" t="e">
        <f>IF(サンプル!$B$11="無料",0,VLOOKUP($I12,サンプル!$A$19:$O$28,4+(COLUMN()-COLUMN($K12))/(COLUMNS($O$3:$U$3)-1),FALSE))</f>
        <v>#N/A</v>
      </c>
      <c r="BH12" s="62" t="str">
        <f t="shared" si="44"/>
        <v/>
      </c>
      <c r="BI12" s="59" t="str">
        <f t="shared" si="45"/>
        <v/>
      </c>
      <c r="BJ12" s="60" t="str">
        <f t="shared" si="46"/>
        <v/>
      </c>
      <c r="BK12" s="61" t="str">
        <f t="shared" si="47"/>
        <v/>
      </c>
      <c r="BL12" s="61" t="str">
        <f t="shared" si="8"/>
        <v/>
      </c>
      <c r="BM12" s="61" t="e">
        <f>IF(サンプル!$B$11="無料",0,VLOOKUP($I12,サンプル!$A$19:$O$28,4+(COLUMN()-COLUMN($K12))/(COLUMNS($O$3:$U$3)-1),FALSE))</f>
        <v>#N/A</v>
      </c>
      <c r="BN12" s="62" t="str">
        <f t="shared" si="48"/>
        <v/>
      </c>
      <c r="BO12" s="59" t="str">
        <f t="shared" si="49"/>
        <v/>
      </c>
      <c r="BP12" s="60" t="str">
        <f t="shared" si="50"/>
        <v/>
      </c>
      <c r="BQ12" s="61" t="str">
        <f t="shared" si="51"/>
        <v/>
      </c>
      <c r="BR12" s="61" t="str">
        <f t="shared" si="9"/>
        <v/>
      </c>
      <c r="BS12" s="61" t="e">
        <f>IF(サンプル!$B$11="無料",0,VLOOKUP($I12,サンプル!$A$19:$O$28,4+(COLUMN()-COLUMN($K12))/(COLUMNS($O$3:$U$3)-1),FALSE))</f>
        <v>#N/A</v>
      </c>
      <c r="BT12" s="62" t="str">
        <f t="shared" si="52"/>
        <v/>
      </c>
      <c r="BU12" s="59" t="str">
        <f t="shared" si="53"/>
        <v/>
      </c>
      <c r="BV12" s="60" t="str">
        <f t="shared" si="54"/>
        <v/>
      </c>
      <c r="BW12" s="61" t="str">
        <f t="shared" si="55"/>
        <v/>
      </c>
      <c r="BX12" s="61" t="str">
        <f t="shared" si="10"/>
        <v/>
      </c>
      <c r="BY12" s="61" t="e">
        <f>IF(サンプル!$B$11="無料",0,VLOOKUP($I12,サンプル!$A$19:$O$28,4+(COLUMN()-COLUMN($K12))/(COLUMNS($O$3:$U$3)-1),FALSE))</f>
        <v>#N/A</v>
      </c>
      <c r="BZ12" s="62" t="str">
        <f t="shared" si="56"/>
        <v/>
      </c>
      <c r="CA12" s="59" t="str">
        <f t="shared" si="57"/>
        <v/>
      </c>
      <c r="CB12" s="60" t="str">
        <f t="shared" si="58"/>
        <v/>
      </c>
      <c r="CC12" s="61" t="str">
        <f t="shared" si="59"/>
        <v/>
      </c>
    </row>
    <row r="13" spans="1:81">
      <c r="A13" s="6">
        <v>10</v>
      </c>
      <c r="B13" s="158" t="str">
        <f>IF(ISBLANK(サンプル入力!B13),"",サンプル入力!B13)</f>
        <v/>
      </c>
      <c r="C13" s="5" t="str">
        <f>IF(ISBLANK(サンプル入力!C13),"",サンプル入力!C13)</f>
        <v/>
      </c>
      <c r="D13" s="18"/>
      <c r="E13" s="5" t="str">
        <f>IF(ISBLANK(サンプル入力!F13),"",サンプル入力!F13)</f>
        <v/>
      </c>
      <c r="F13" s="15">
        <f>IF(ISBLANK(宅配便仮計算!D13),"",宅配便仮計算!D13)</f>
        <v>0.85</v>
      </c>
      <c r="G13" s="5" t="str">
        <f>IF(ISBLANK(サンプル入力!I13),"",サンプル入力!I13)</f>
        <v/>
      </c>
      <c r="H13" s="6" t="str">
        <f>IF(ISBLANK(サンプル入力!J13),"",サンプル入力!J13)</f>
        <v/>
      </c>
      <c r="I13" s="6" t="str">
        <f>IF(ISBLANK(サンプル入力!L13),"",サンプル入力!L13)</f>
        <v/>
      </c>
      <c r="J13" s="61" t="str">
        <f t="shared" si="11"/>
        <v/>
      </c>
      <c r="K13" s="61" t="e">
        <f>IF(サンプル!$B$11="無料",0,VLOOKUP($I13,サンプル!$A$19:$O$28,4+(COLUMN()-COLUMN($K13))/(COLUMNS($O$3:$U$3)-1),FALSE))</f>
        <v>#N/A</v>
      </c>
      <c r="L13" s="62" t="str">
        <f t="shared" si="12"/>
        <v/>
      </c>
      <c r="M13" s="59" t="str">
        <f t="shared" si="13"/>
        <v/>
      </c>
      <c r="N13" s="60" t="str">
        <f t="shared" si="14"/>
        <v/>
      </c>
      <c r="O13" s="61" t="str">
        <f t="shared" si="15"/>
        <v/>
      </c>
      <c r="P13" s="61" t="str">
        <f t="shared" si="0"/>
        <v/>
      </c>
      <c r="Q13" s="61" t="e">
        <f>IF(サンプル!$B$11="無料",0,VLOOKUP($I13,サンプル!$A$19:$O$28,4+(COLUMN()-COLUMN($K13))/(COLUMNS($O$3:$U$3)-1),FALSE))</f>
        <v>#N/A</v>
      </c>
      <c r="R13" s="62" t="str">
        <f t="shared" si="16"/>
        <v/>
      </c>
      <c r="S13" s="59" t="str">
        <f t="shared" si="17"/>
        <v/>
      </c>
      <c r="T13" s="60" t="str">
        <f t="shared" si="18"/>
        <v/>
      </c>
      <c r="U13" s="61" t="str">
        <f t="shared" si="19"/>
        <v/>
      </c>
      <c r="V13" s="61" t="str">
        <f t="shared" si="1"/>
        <v/>
      </c>
      <c r="W13" s="61" t="e">
        <f>IF(サンプル!$B$11="無料",0,VLOOKUP($I13,サンプル!$A$19:$O$28,4+(COLUMN()-COLUMN($K13))/(COLUMNS($O$3:$U$3)-1),FALSE))</f>
        <v>#N/A</v>
      </c>
      <c r="X13" s="62" t="str">
        <f t="shared" si="20"/>
        <v/>
      </c>
      <c r="Y13" s="59" t="str">
        <f t="shared" si="21"/>
        <v/>
      </c>
      <c r="Z13" s="60" t="str">
        <f t="shared" si="22"/>
        <v/>
      </c>
      <c r="AA13" s="61" t="str">
        <f t="shared" si="23"/>
        <v/>
      </c>
      <c r="AB13" s="61" t="str">
        <f t="shared" si="2"/>
        <v/>
      </c>
      <c r="AC13" s="61" t="e">
        <f>IF(サンプル!$B$11="無料",0,VLOOKUP($I13,サンプル!$A$19:$O$28,4+(COLUMN()-COLUMN($K13))/(COLUMNS($O$3:$U$3)-1),FALSE))</f>
        <v>#N/A</v>
      </c>
      <c r="AD13" s="62" t="str">
        <f t="shared" si="24"/>
        <v/>
      </c>
      <c r="AE13" s="59" t="str">
        <f t="shared" si="25"/>
        <v/>
      </c>
      <c r="AF13" s="60" t="str">
        <f t="shared" si="26"/>
        <v/>
      </c>
      <c r="AG13" s="61" t="str">
        <f t="shared" si="27"/>
        <v/>
      </c>
      <c r="AH13" s="61" t="str">
        <f t="shared" si="3"/>
        <v/>
      </c>
      <c r="AI13" s="61" t="e">
        <f>IF(サンプル!$B$11="無料",0,VLOOKUP($I13,サンプル!$A$19:$O$28,4+(COLUMN()-COLUMN($K13))/(COLUMNS($O$3:$U$3)-1),FALSE))</f>
        <v>#N/A</v>
      </c>
      <c r="AJ13" s="62" t="str">
        <f t="shared" si="28"/>
        <v/>
      </c>
      <c r="AK13" s="59" t="str">
        <f t="shared" si="29"/>
        <v/>
      </c>
      <c r="AL13" s="60" t="str">
        <f t="shared" si="30"/>
        <v/>
      </c>
      <c r="AM13" s="61" t="str">
        <f t="shared" si="31"/>
        <v/>
      </c>
      <c r="AN13" s="61" t="str">
        <f t="shared" si="4"/>
        <v/>
      </c>
      <c r="AO13" s="61" t="e">
        <f>IF(サンプル!$B$11="無料",0,VLOOKUP($I13,サンプル!$A$19:$O$28,4+(COLUMN()-COLUMN($K13))/(COLUMNS($O$3:$U$3)-1),FALSE))</f>
        <v>#N/A</v>
      </c>
      <c r="AP13" s="62" t="str">
        <f t="shared" si="32"/>
        <v/>
      </c>
      <c r="AQ13" s="59" t="str">
        <f t="shared" si="33"/>
        <v/>
      </c>
      <c r="AR13" s="60" t="str">
        <f t="shared" si="34"/>
        <v/>
      </c>
      <c r="AS13" s="61" t="str">
        <f t="shared" si="35"/>
        <v/>
      </c>
      <c r="AT13" s="61" t="str">
        <f t="shared" si="5"/>
        <v/>
      </c>
      <c r="AU13" s="61" t="e">
        <f>IF(サンプル!$B$11="無料",0,VLOOKUP($I13,サンプル!$A$19:$O$28,4+(COLUMN()-COLUMN($K13))/(COLUMNS($O$3:$U$3)-1),FALSE))</f>
        <v>#N/A</v>
      </c>
      <c r="AV13" s="62" t="str">
        <f t="shared" si="36"/>
        <v/>
      </c>
      <c r="AW13" s="59" t="str">
        <f t="shared" si="37"/>
        <v/>
      </c>
      <c r="AX13" s="60" t="str">
        <f t="shared" si="38"/>
        <v/>
      </c>
      <c r="AY13" s="61" t="str">
        <f t="shared" si="39"/>
        <v/>
      </c>
      <c r="AZ13" s="61" t="str">
        <f t="shared" si="6"/>
        <v/>
      </c>
      <c r="BA13" s="61" t="e">
        <f>IF(サンプル!$B$11="無料",0,VLOOKUP($I13,サンプル!$A$19:$O$28,4+(COLUMN()-COLUMN($K13))/(COLUMNS($O$3:$U$3)-1),FALSE))</f>
        <v>#N/A</v>
      </c>
      <c r="BB13" s="62" t="str">
        <f t="shared" si="40"/>
        <v/>
      </c>
      <c r="BC13" s="59" t="str">
        <f t="shared" si="41"/>
        <v/>
      </c>
      <c r="BD13" s="60" t="str">
        <f t="shared" si="42"/>
        <v/>
      </c>
      <c r="BE13" s="61" t="str">
        <f t="shared" si="43"/>
        <v/>
      </c>
      <c r="BF13" s="61" t="str">
        <f t="shared" si="7"/>
        <v/>
      </c>
      <c r="BG13" s="61" t="e">
        <f>IF(サンプル!$B$11="無料",0,VLOOKUP($I13,サンプル!$A$19:$O$28,4+(COLUMN()-COLUMN($K13))/(COLUMNS($O$3:$U$3)-1),FALSE))</f>
        <v>#N/A</v>
      </c>
      <c r="BH13" s="62" t="str">
        <f t="shared" si="44"/>
        <v/>
      </c>
      <c r="BI13" s="59" t="str">
        <f t="shared" si="45"/>
        <v/>
      </c>
      <c r="BJ13" s="60" t="str">
        <f t="shared" si="46"/>
        <v/>
      </c>
      <c r="BK13" s="61" t="str">
        <f t="shared" si="47"/>
        <v/>
      </c>
      <c r="BL13" s="61" t="str">
        <f t="shared" si="8"/>
        <v/>
      </c>
      <c r="BM13" s="61" t="e">
        <f>IF(サンプル!$B$11="無料",0,VLOOKUP($I13,サンプル!$A$19:$O$28,4+(COLUMN()-COLUMN($K13))/(COLUMNS($O$3:$U$3)-1),FALSE))</f>
        <v>#N/A</v>
      </c>
      <c r="BN13" s="62" t="str">
        <f t="shared" si="48"/>
        <v/>
      </c>
      <c r="BO13" s="59" t="str">
        <f t="shared" si="49"/>
        <v/>
      </c>
      <c r="BP13" s="60" t="str">
        <f t="shared" si="50"/>
        <v/>
      </c>
      <c r="BQ13" s="61" t="str">
        <f t="shared" si="51"/>
        <v/>
      </c>
      <c r="BR13" s="61" t="str">
        <f t="shared" si="9"/>
        <v/>
      </c>
      <c r="BS13" s="61" t="e">
        <f>IF(サンプル!$B$11="無料",0,VLOOKUP($I13,サンプル!$A$19:$O$28,4+(COLUMN()-COLUMN($K13))/(COLUMNS($O$3:$U$3)-1),FALSE))</f>
        <v>#N/A</v>
      </c>
      <c r="BT13" s="62" t="str">
        <f t="shared" si="52"/>
        <v/>
      </c>
      <c r="BU13" s="59" t="str">
        <f t="shared" si="53"/>
        <v/>
      </c>
      <c r="BV13" s="60" t="str">
        <f t="shared" si="54"/>
        <v/>
      </c>
      <c r="BW13" s="61" t="str">
        <f t="shared" si="55"/>
        <v/>
      </c>
      <c r="BX13" s="61" t="str">
        <f t="shared" si="10"/>
        <v/>
      </c>
      <c r="BY13" s="61" t="e">
        <f>IF(サンプル!$B$11="無料",0,VLOOKUP($I13,サンプル!$A$19:$O$28,4+(COLUMN()-COLUMN($K13))/(COLUMNS($O$3:$U$3)-1),FALSE))</f>
        <v>#N/A</v>
      </c>
      <c r="BZ13" s="62" t="str">
        <f t="shared" si="56"/>
        <v/>
      </c>
      <c r="CA13" s="59" t="str">
        <f t="shared" si="57"/>
        <v/>
      </c>
      <c r="CB13" s="60" t="str">
        <f t="shared" si="58"/>
        <v/>
      </c>
      <c r="CC13" s="61" t="str">
        <f t="shared" si="59"/>
        <v/>
      </c>
    </row>
    <row r="14" spans="1:81">
      <c r="A14" s="6">
        <v>11</v>
      </c>
      <c r="B14" s="158" t="str">
        <f>IF(ISBLANK(サンプル入力!B14),"",サンプル入力!B14)</f>
        <v/>
      </c>
      <c r="C14" s="5" t="str">
        <f>IF(ISBLANK(サンプル入力!C14),"",サンプル入力!C14)</f>
        <v/>
      </c>
      <c r="D14" s="18"/>
      <c r="E14" s="5" t="str">
        <f>IF(ISBLANK(サンプル入力!F14),"",サンプル入力!F14)</f>
        <v/>
      </c>
      <c r="F14" s="15">
        <f>IF(ISBLANK(宅配便仮計算!D14),"",宅配便仮計算!D14)</f>
        <v>0.85</v>
      </c>
      <c r="G14" s="5" t="str">
        <f>IF(ISBLANK(サンプル入力!I14),"",サンプル入力!I14)</f>
        <v/>
      </c>
      <c r="H14" s="6" t="str">
        <f>IF(ISBLANK(サンプル入力!J14),"",サンプル入力!J14)</f>
        <v/>
      </c>
      <c r="I14" s="6" t="str">
        <f>IF(ISBLANK(サンプル入力!L14),"",サンプル入力!L14)</f>
        <v/>
      </c>
      <c r="J14" s="61" t="str">
        <f t="shared" si="11"/>
        <v/>
      </c>
      <c r="K14" s="61" t="e">
        <f>IF(サンプル!$B$11="無料",0,VLOOKUP($I14,サンプル!$A$19:$O$28,4+(COLUMN()-COLUMN($K14))/(COLUMNS($O$3:$U$3)-1),FALSE))</f>
        <v>#N/A</v>
      </c>
      <c r="L14" s="62" t="str">
        <f t="shared" si="12"/>
        <v/>
      </c>
      <c r="M14" s="59" t="str">
        <f t="shared" si="13"/>
        <v/>
      </c>
      <c r="N14" s="60" t="str">
        <f t="shared" si="14"/>
        <v/>
      </c>
      <c r="O14" s="61" t="str">
        <f t="shared" si="15"/>
        <v/>
      </c>
      <c r="P14" s="61" t="str">
        <f t="shared" si="0"/>
        <v/>
      </c>
      <c r="Q14" s="61" t="e">
        <f>IF(サンプル!$B$11="無料",0,VLOOKUP($I14,サンプル!$A$19:$O$28,4+(COLUMN()-COLUMN($K14))/(COLUMNS($O$3:$U$3)-1),FALSE))</f>
        <v>#N/A</v>
      </c>
      <c r="R14" s="62" t="str">
        <f t="shared" si="16"/>
        <v/>
      </c>
      <c r="S14" s="59" t="str">
        <f t="shared" si="17"/>
        <v/>
      </c>
      <c r="T14" s="60" t="str">
        <f t="shared" si="18"/>
        <v/>
      </c>
      <c r="U14" s="61" t="str">
        <f t="shared" si="19"/>
        <v/>
      </c>
      <c r="V14" s="61" t="str">
        <f t="shared" si="1"/>
        <v/>
      </c>
      <c r="W14" s="61" t="e">
        <f>IF(サンプル!$B$11="無料",0,VLOOKUP($I14,サンプル!$A$19:$O$28,4+(COLUMN()-COLUMN($K14))/(COLUMNS($O$3:$U$3)-1),FALSE))</f>
        <v>#N/A</v>
      </c>
      <c r="X14" s="62" t="str">
        <f t="shared" si="20"/>
        <v/>
      </c>
      <c r="Y14" s="59" t="str">
        <f t="shared" si="21"/>
        <v/>
      </c>
      <c r="Z14" s="60" t="str">
        <f t="shared" si="22"/>
        <v/>
      </c>
      <c r="AA14" s="61" t="str">
        <f t="shared" si="23"/>
        <v/>
      </c>
      <c r="AB14" s="61" t="str">
        <f t="shared" si="2"/>
        <v/>
      </c>
      <c r="AC14" s="61" t="e">
        <f>IF(サンプル!$B$11="無料",0,VLOOKUP($I14,サンプル!$A$19:$O$28,4+(COLUMN()-COLUMN($K14))/(COLUMNS($O$3:$U$3)-1),FALSE))</f>
        <v>#N/A</v>
      </c>
      <c r="AD14" s="62" t="str">
        <f t="shared" si="24"/>
        <v/>
      </c>
      <c r="AE14" s="59" t="str">
        <f t="shared" si="25"/>
        <v/>
      </c>
      <c r="AF14" s="60" t="str">
        <f t="shared" si="26"/>
        <v/>
      </c>
      <c r="AG14" s="61" t="str">
        <f t="shared" si="27"/>
        <v/>
      </c>
      <c r="AH14" s="61" t="str">
        <f t="shared" si="3"/>
        <v/>
      </c>
      <c r="AI14" s="61" t="e">
        <f>IF(サンプル!$B$11="無料",0,VLOOKUP($I14,サンプル!$A$19:$O$28,4+(COLUMN()-COLUMN($K14))/(COLUMNS($O$3:$U$3)-1),FALSE))</f>
        <v>#N/A</v>
      </c>
      <c r="AJ14" s="62" t="str">
        <f t="shared" si="28"/>
        <v/>
      </c>
      <c r="AK14" s="59" t="str">
        <f t="shared" si="29"/>
        <v/>
      </c>
      <c r="AL14" s="60" t="str">
        <f t="shared" si="30"/>
        <v/>
      </c>
      <c r="AM14" s="61" t="str">
        <f t="shared" si="31"/>
        <v/>
      </c>
      <c r="AN14" s="61" t="str">
        <f t="shared" si="4"/>
        <v/>
      </c>
      <c r="AO14" s="61" t="e">
        <f>IF(サンプル!$B$11="無料",0,VLOOKUP($I14,サンプル!$A$19:$O$28,4+(COLUMN()-COLUMN($K14))/(COLUMNS($O$3:$U$3)-1),FALSE))</f>
        <v>#N/A</v>
      </c>
      <c r="AP14" s="62" t="str">
        <f t="shared" si="32"/>
        <v/>
      </c>
      <c r="AQ14" s="59" t="str">
        <f t="shared" si="33"/>
        <v/>
      </c>
      <c r="AR14" s="60" t="str">
        <f t="shared" si="34"/>
        <v/>
      </c>
      <c r="AS14" s="61" t="str">
        <f t="shared" si="35"/>
        <v/>
      </c>
      <c r="AT14" s="61" t="str">
        <f t="shared" si="5"/>
        <v/>
      </c>
      <c r="AU14" s="61" t="e">
        <f>IF(サンプル!$B$11="無料",0,VLOOKUP($I14,サンプル!$A$19:$O$28,4+(COLUMN()-COLUMN($K14))/(COLUMNS($O$3:$U$3)-1),FALSE))</f>
        <v>#N/A</v>
      </c>
      <c r="AV14" s="62" t="str">
        <f t="shared" si="36"/>
        <v/>
      </c>
      <c r="AW14" s="59" t="str">
        <f t="shared" si="37"/>
        <v/>
      </c>
      <c r="AX14" s="60" t="str">
        <f t="shared" si="38"/>
        <v/>
      </c>
      <c r="AY14" s="61" t="str">
        <f t="shared" si="39"/>
        <v/>
      </c>
      <c r="AZ14" s="61" t="str">
        <f t="shared" si="6"/>
        <v/>
      </c>
      <c r="BA14" s="61" t="e">
        <f>IF(サンプル!$B$11="無料",0,VLOOKUP($I14,サンプル!$A$19:$O$28,4+(COLUMN()-COLUMN($K14))/(COLUMNS($O$3:$U$3)-1),FALSE))</f>
        <v>#N/A</v>
      </c>
      <c r="BB14" s="62" t="str">
        <f t="shared" si="40"/>
        <v/>
      </c>
      <c r="BC14" s="59" t="str">
        <f t="shared" si="41"/>
        <v/>
      </c>
      <c r="BD14" s="60" t="str">
        <f t="shared" si="42"/>
        <v/>
      </c>
      <c r="BE14" s="61" t="str">
        <f t="shared" si="43"/>
        <v/>
      </c>
      <c r="BF14" s="61" t="str">
        <f t="shared" si="7"/>
        <v/>
      </c>
      <c r="BG14" s="61" t="e">
        <f>IF(サンプル!$B$11="無料",0,VLOOKUP($I14,サンプル!$A$19:$O$28,4+(COLUMN()-COLUMN($K14))/(COLUMNS($O$3:$U$3)-1),FALSE))</f>
        <v>#N/A</v>
      </c>
      <c r="BH14" s="62" t="str">
        <f t="shared" si="44"/>
        <v/>
      </c>
      <c r="BI14" s="59" t="str">
        <f t="shared" si="45"/>
        <v/>
      </c>
      <c r="BJ14" s="60" t="str">
        <f t="shared" si="46"/>
        <v/>
      </c>
      <c r="BK14" s="61" t="str">
        <f t="shared" si="47"/>
        <v/>
      </c>
      <c r="BL14" s="61" t="str">
        <f t="shared" si="8"/>
        <v/>
      </c>
      <c r="BM14" s="61" t="e">
        <f>IF(サンプル!$B$11="無料",0,VLOOKUP($I14,サンプル!$A$19:$O$28,4+(COLUMN()-COLUMN($K14))/(COLUMNS($O$3:$U$3)-1),FALSE))</f>
        <v>#N/A</v>
      </c>
      <c r="BN14" s="62" t="str">
        <f t="shared" si="48"/>
        <v/>
      </c>
      <c r="BO14" s="59" t="str">
        <f t="shared" si="49"/>
        <v/>
      </c>
      <c r="BP14" s="60" t="str">
        <f t="shared" si="50"/>
        <v/>
      </c>
      <c r="BQ14" s="61" t="str">
        <f t="shared" si="51"/>
        <v/>
      </c>
      <c r="BR14" s="61" t="str">
        <f t="shared" si="9"/>
        <v/>
      </c>
      <c r="BS14" s="61" t="e">
        <f>IF(サンプル!$B$11="無料",0,VLOOKUP($I14,サンプル!$A$19:$O$28,4+(COLUMN()-COLUMN($K14))/(COLUMNS($O$3:$U$3)-1),FALSE))</f>
        <v>#N/A</v>
      </c>
      <c r="BT14" s="62" t="str">
        <f t="shared" si="52"/>
        <v/>
      </c>
      <c r="BU14" s="59" t="str">
        <f t="shared" si="53"/>
        <v/>
      </c>
      <c r="BV14" s="60" t="str">
        <f t="shared" si="54"/>
        <v/>
      </c>
      <c r="BW14" s="61" t="str">
        <f t="shared" si="55"/>
        <v/>
      </c>
      <c r="BX14" s="61" t="str">
        <f t="shared" si="10"/>
        <v/>
      </c>
      <c r="BY14" s="61" t="e">
        <f>IF(サンプル!$B$11="無料",0,VLOOKUP($I14,サンプル!$A$19:$O$28,4+(COLUMN()-COLUMN($K14))/(COLUMNS($O$3:$U$3)-1),FALSE))</f>
        <v>#N/A</v>
      </c>
      <c r="BZ14" s="62" t="str">
        <f t="shared" si="56"/>
        <v/>
      </c>
      <c r="CA14" s="59" t="str">
        <f t="shared" si="57"/>
        <v/>
      </c>
      <c r="CB14" s="60" t="str">
        <f t="shared" si="58"/>
        <v/>
      </c>
      <c r="CC14" s="61" t="str">
        <f t="shared" si="59"/>
        <v/>
      </c>
    </row>
    <row r="15" spans="1:81">
      <c r="A15" s="6">
        <v>12</v>
      </c>
      <c r="B15" s="158" t="str">
        <f>IF(ISBLANK(サンプル入力!B15),"",サンプル入力!B15)</f>
        <v/>
      </c>
      <c r="C15" s="5" t="str">
        <f>IF(ISBLANK(サンプル入力!C15),"",サンプル入力!C15)</f>
        <v/>
      </c>
      <c r="D15" s="18"/>
      <c r="E15" s="5" t="str">
        <f>IF(ISBLANK(サンプル入力!F15),"",サンプル入力!F15)</f>
        <v/>
      </c>
      <c r="F15" s="15">
        <f>IF(ISBLANK(宅配便仮計算!D15),"",宅配便仮計算!D15)</f>
        <v>0.85</v>
      </c>
      <c r="G15" s="5" t="str">
        <f>IF(ISBLANK(サンプル入力!I15),"",サンプル入力!I15)</f>
        <v/>
      </c>
      <c r="H15" s="6" t="str">
        <f>IF(ISBLANK(サンプル入力!J15),"",サンプル入力!J15)</f>
        <v/>
      </c>
      <c r="I15" s="6" t="str">
        <f>IF(ISBLANK(サンプル入力!L15),"",サンプル入力!L15)</f>
        <v/>
      </c>
      <c r="J15" s="61" t="str">
        <f t="shared" si="11"/>
        <v/>
      </c>
      <c r="K15" s="61" t="e">
        <f>IF(サンプル!$B$11="無料",0,VLOOKUP($I15,サンプル!$A$19:$O$28,4+(COLUMN()-COLUMN($K15))/(COLUMNS($O$3:$U$3)-1),FALSE))</f>
        <v>#N/A</v>
      </c>
      <c r="L15" s="62" t="str">
        <f t="shared" si="12"/>
        <v/>
      </c>
      <c r="M15" s="59" t="str">
        <f t="shared" si="13"/>
        <v/>
      </c>
      <c r="N15" s="60" t="str">
        <f t="shared" si="14"/>
        <v/>
      </c>
      <c r="O15" s="61" t="str">
        <f t="shared" si="15"/>
        <v/>
      </c>
      <c r="P15" s="61" t="str">
        <f t="shared" si="0"/>
        <v/>
      </c>
      <c r="Q15" s="61" t="e">
        <f>IF(サンプル!$B$11="無料",0,VLOOKUP($I15,サンプル!$A$19:$O$28,4+(COLUMN()-COLUMN($K15))/(COLUMNS($O$3:$U$3)-1),FALSE))</f>
        <v>#N/A</v>
      </c>
      <c r="R15" s="62" t="str">
        <f t="shared" si="16"/>
        <v/>
      </c>
      <c r="S15" s="59" t="str">
        <f t="shared" si="17"/>
        <v/>
      </c>
      <c r="T15" s="60" t="str">
        <f t="shared" si="18"/>
        <v/>
      </c>
      <c r="U15" s="61" t="str">
        <f t="shared" si="19"/>
        <v/>
      </c>
      <c r="V15" s="61" t="str">
        <f t="shared" si="1"/>
        <v/>
      </c>
      <c r="W15" s="61" t="e">
        <f>IF(サンプル!$B$11="無料",0,VLOOKUP($I15,サンプル!$A$19:$O$28,4+(COLUMN()-COLUMN($K15))/(COLUMNS($O$3:$U$3)-1),FALSE))</f>
        <v>#N/A</v>
      </c>
      <c r="X15" s="62" t="str">
        <f t="shared" si="20"/>
        <v/>
      </c>
      <c r="Y15" s="59" t="str">
        <f t="shared" si="21"/>
        <v/>
      </c>
      <c r="Z15" s="60" t="str">
        <f t="shared" si="22"/>
        <v/>
      </c>
      <c r="AA15" s="61" t="str">
        <f t="shared" si="23"/>
        <v/>
      </c>
      <c r="AB15" s="61" t="str">
        <f t="shared" si="2"/>
        <v/>
      </c>
      <c r="AC15" s="61" t="e">
        <f>IF(サンプル!$B$11="無料",0,VLOOKUP($I15,サンプル!$A$19:$O$28,4+(COLUMN()-COLUMN($K15))/(COLUMNS($O$3:$U$3)-1),FALSE))</f>
        <v>#N/A</v>
      </c>
      <c r="AD15" s="62" t="str">
        <f t="shared" si="24"/>
        <v/>
      </c>
      <c r="AE15" s="59" t="str">
        <f t="shared" si="25"/>
        <v/>
      </c>
      <c r="AF15" s="60" t="str">
        <f t="shared" si="26"/>
        <v/>
      </c>
      <c r="AG15" s="61" t="str">
        <f t="shared" si="27"/>
        <v/>
      </c>
      <c r="AH15" s="61" t="str">
        <f t="shared" si="3"/>
        <v/>
      </c>
      <c r="AI15" s="61" t="e">
        <f>IF(サンプル!$B$11="無料",0,VLOOKUP($I15,サンプル!$A$19:$O$28,4+(COLUMN()-COLUMN($K15))/(COLUMNS($O$3:$U$3)-1),FALSE))</f>
        <v>#N/A</v>
      </c>
      <c r="AJ15" s="62" t="str">
        <f t="shared" si="28"/>
        <v/>
      </c>
      <c r="AK15" s="59" t="str">
        <f t="shared" si="29"/>
        <v/>
      </c>
      <c r="AL15" s="60" t="str">
        <f t="shared" si="30"/>
        <v/>
      </c>
      <c r="AM15" s="61" t="str">
        <f t="shared" si="31"/>
        <v/>
      </c>
      <c r="AN15" s="61" t="str">
        <f t="shared" si="4"/>
        <v/>
      </c>
      <c r="AO15" s="61" t="e">
        <f>IF(サンプル!$B$11="無料",0,VLOOKUP($I15,サンプル!$A$19:$O$28,4+(COLUMN()-COLUMN($K15))/(COLUMNS($O$3:$U$3)-1),FALSE))</f>
        <v>#N/A</v>
      </c>
      <c r="AP15" s="62" t="str">
        <f t="shared" si="32"/>
        <v/>
      </c>
      <c r="AQ15" s="59" t="str">
        <f t="shared" si="33"/>
        <v/>
      </c>
      <c r="AR15" s="60" t="str">
        <f t="shared" si="34"/>
        <v/>
      </c>
      <c r="AS15" s="61" t="str">
        <f t="shared" si="35"/>
        <v/>
      </c>
      <c r="AT15" s="61" t="str">
        <f t="shared" si="5"/>
        <v/>
      </c>
      <c r="AU15" s="61" t="e">
        <f>IF(サンプル!$B$11="無料",0,VLOOKUP($I15,サンプル!$A$19:$O$28,4+(COLUMN()-COLUMN($K15))/(COLUMNS($O$3:$U$3)-1),FALSE))</f>
        <v>#N/A</v>
      </c>
      <c r="AV15" s="62" t="str">
        <f t="shared" si="36"/>
        <v/>
      </c>
      <c r="AW15" s="59" t="str">
        <f t="shared" si="37"/>
        <v/>
      </c>
      <c r="AX15" s="60" t="str">
        <f t="shared" si="38"/>
        <v/>
      </c>
      <c r="AY15" s="61" t="str">
        <f t="shared" si="39"/>
        <v/>
      </c>
      <c r="AZ15" s="61" t="str">
        <f t="shared" si="6"/>
        <v/>
      </c>
      <c r="BA15" s="61" t="e">
        <f>IF(サンプル!$B$11="無料",0,VLOOKUP($I15,サンプル!$A$19:$O$28,4+(COLUMN()-COLUMN($K15))/(COLUMNS($O$3:$U$3)-1),FALSE))</f>
        <v>#N/A</v>
      </c>
      <c r="BB15" s="62" t="str">
        <f t="shared" si="40"/>
        <v/>
      </c>
      <c r="BC15" s="59" t="str">
        <f t="shared" si="41"/>
        <v/>
      </c>
      <c r="BD15" s="60" t="str">
        <f t="shared" si="42"/>
        <v/>
      </c>
      <c r="BE15" s="61" t="str">
        <f t="shared" si="43"/>
        <v/>
      </c>
      <c r="BF15" s="61" t="str">
        <f t="shared" si="7"/>
        <v/>
      </c>
      <c r="BG15" s="61" t="e">
        <f>IF(サンプル!$B$11="無料",0,VLOOKUP($I15,サンプル!$A$19:$O$28,4+(COLUMN()-COLUMN($K15))/(COLUMNS($O$3:$U$3)-1),FALSE))</f>
        <v>#N/A</v>
      </c>
      <c r="BH15" s="62" t="str">
        <f t="shared" si="44"/>
        <v/>
      </c>
      <c r="BI15" s="59" t="str">
        <f t="shared" si="45"/>
        <v/>
      </c>
      <c r="BJ15" s="60" t="str">
        <f t="shared" si="46"/>
        <v/>
      </c>
      <c r="BK15" s="61" t="str">
        <f t="shared" si="47"/>
        <v/>
      </c>
      <c r="BL15" s="61" t="str">
        <f t="shared" si="8"/>
        <v/>
      </c>
      <c r="BM15" s="61" t="e">
        <f>IF(サンプル!$B$11="無料",0,VLOOKUP($I15,サンプル!$A$19:$O$28,4+(COLUMN()-COLUMN($K15))/(COLUMNS($O$3:$U$3)-1),FALSE))</f>
        <v>#N/A</v>
      </c>
      <c r="BN15" s="62" t="str">
        <f t="shared" si="48"/>
        <v/>
      </c>
      <c r="BO15" s="59" t="str">
        <f t="shared" si="49"/>
        <v/>
      </c>
      <c r="BP15" s="60" t="str">
        <f t="shared" si="50"/>
        <v/>
      </c>
      <c r="BQ15" s="61" t="str">
        <f t="shared" si="51"/>
        <v/>
      </c>
      <c r="BR15" s="61" t="str">
        <f t="shared" si="9"/>
        <v/>
      </c>
      <c r="BS15" s="61" t="e">
        <f>IF(サンプル!$B$11="無料",0,VLOOKUP($I15,サンプル!$A$19:$O$28,4+(COLUMN()-COLUMN($K15))/(COLUMNS($O$3:$U$3)-1),FALSE))</f>
        <v>#N/A</v>
      </c>
      <c r="BT15" s="62" t="str">
        <f t="shared" si="52"/>
        <v/>
      </c>
      <c r="BU15" s="59" t="str">
        <f t="shared" si="53"/>
        <v/>
      </c>
      <c r="BV15" s="60" t="str">
        <f t="shared" si="54"/>
        <v/>
      </c>
      <c r="BW15" s="61" t="str">
        <f t="shared" si="55"/>
        <v/>
      </c>
      <c r="BX15" s="61" t="str">
        <f t="shared" si="10"/>
        <v/>
      </c>
      <c r="BY15" s="61" t="e">
        <f>IF(サンプル!$B$11="無料",0,VLOOKUP($I15,サンプル!$A$19:$O$28,4+(COLUMN()-COLUMN($K15))/(COLUMNS($O$3:$U$3)-1),FALSE))</f>
        <v>#N/A</v>
      </c>
      <c r="BZ15" s="62" t="str">
        <f t="shared" si="56"/>
        <v/>
      </c>
      <c r="CA15" s="59" t="str">
        <f t="shared" si="57"/>
        <v/>
      </c>
      <c r="CB15" s="60" t="str">
        <f t="shared" si="58"/>
        <v/>
      </c>
      <c r="CC15" s="61" t="str">
        <f t="shared" si="59"/>
        <v/>
      </c>
    </row>
    <row r="16" spans="1:81">
      <c r="A16" s="6">
        <v>13</v>
      </c>
      <c r="B16" s="158" t="str">
        <f>IF(ISBLANK(サンプル入力!B16),"",サンプル入力!B16)</f>
        <v/>
      </c>
      <c r="C16" s="5" t="str">
        <f>IF(ISBLANK(サンプル入力!C16),"",サンプル入力!C16)</f>
        <v/>
      </c>
      <c r="D16" s="18"/>
      <c r="E16" s="5" t="str">
        <f>IF(ISBLANK(サンプル入力!F16),"",サンプル入力!F16)</f>
        <v/>
      </c>
      <c r="F16" s="15">
        <f>IF(ISBLANK(宅配便仮計算!D16),"",宅配便仮計算!D16)</f>
        <v>0.85</v>
      </c>
      <c r="G16" s="5" t="str">
        <f>IF(ISBLANK(サンプル入力!I16),"",サンプル入力!I16)</f>
        <v/>
      </c>
      <c r="H16" s="6" t="str">
        <f>IF(ISBLANK(サンプル入力!J16),"",サンプル入力!J16)</f>
        <v/>
      </c>
      <c r="I16" s="6" t="str">
        <f>IF(ISBLANK(サンプル入力!L16),"",サンプル入力!L16)</f>
        <v/>
      </c>
      <c r="J16" s="61" t="str">
        <f t="shared" si="11"/>
        <v/>
      </c>
      <c r="K16" s="61" t="e">
        <f>IF(サンプル!$B$11="無料",0,VLOOKUP($I16,サンプル!$A$19:$O$28,4+(COLUMN()-COLUMN($K16))/(COLUMNS($O$3:$U$3)-1),FALSE))</f>
        <v>#N/A</v>
      </c>
      <c r="L16" s="62" t="str">
        <f t="shared" si="12"/>
        <v/>
      </c>
      <c r="M16" s="59" t="str">
        <f t="shared" si="13"/>
        <v/>
      </c>
      <c r="N16" s="60" t="str">
        <f t="shared" si="14"/>
        <v/>
      </c>
      <c r="O16" s="61" t="str">
        <f t="shared" si="15"/>
        <v/>
      </c>
      <c r="P16" s="61" t="str">
        <f t="shared" si="0"/>
        <v/>
      </c>
      <c r="Q16" s="61" t="e">
        <f>IF(サンプル!$B$11="無料",0,VLOOKUP($I16,サンプル!$A$19:$O$28,4+(COLUMN()-COLUMN($K16))/(COLUMNS($O$3:$U$3)-1),FALSE))</f>
        <v>#N/A</v>
      </c>
      <c r="R16" s="62" t="str">
        <f t="shared" si="16"/>
        <v/>
      </c>
      <c r="S16" s="59" t="str">
        <f t="shared" si="17"/>
        <v/>
      </c>
      <c r="T16" s="60" t="str">
        <f t="shared" si="18"/>
        <v/>
      </c>
      <c r="U16" s="61" t="str">
        <f t="shared" si="19"/>
        <v/>
      </c>
      <c r="V16" s="61" t="str">
        <f t="shared" si="1"/>
        <v/>
      </c>
      <c r="W16" s="61" t="e">
        <f>IF(サンプル!$B$11="無料",0,VLOOKUP($I16,サンプル!$A$19:$O$28,4+(COLUMN()-COLUMN($K16))/(COLUMNS($O$3:$U$3)-1),FALSE))</f>
        <v>#N/A</v>
      </c>
      <c r="X16" s="62" t="str">
        <f t="shared" si="20"/>
        <v/>
      </c>
      <c r="Y16" s="59" t="str">
        <f t="shared" si="21"/>
        <v/>
      </c>
      <c r="Z16" s="60" t="str">
        <f t="shared" si="22"/>
        <v/>
      </c>
      <c r="AA16" s="61" t="str">
        <f t="shared" si="23"/>
        <v/>
      </c>
      <c r="AB16" s="61" t="str">
        <f t="shared" si="2"/>
        <v/>
      </c>
      <c r="AC16" s="61" t="e">
        <f>IF(サンプル!$B$11="無料",0,VLOOKUP($I16,サンプル!$A$19:$O$28,4+(COLUMN()-COLUMN($K16))/(COLUMNS($O$3:$U$3)-1),FALSE))</f>
        <v>#N/A</v>
      </c>
      <c r="AD16" s="62" t="str">
        <f t="shared" si="24"/>
        <v/>
      </c>
      <c r="AE16" s="59" t="str">
        <f t="shared" si="25"/>
        <v/>
      </c>
      <c r="AF16" s="60" t="str">
        <f t="shared" si="26"/>
        <v/>
      </c>
      <c r="AG16" s="61" t="str">
        <f t="shared" si="27"/>
        <v/>
      </c>
      <c r="AH16" s="61" t="str">
        <f t="shared" si="3"/>
        <v/>
      </c>
      <c r="AI16" s="61" t="e">
        <f>IF(サンプル!$B$11="無料",0,VLOOKUP($I16,サンプル!$A$19:$O$28,4+(COLUMN()-COLUMN($K16))/(COLUMNS($O$3:$U$3)-1),FALSE))</f>
        <v>#N/A</v>
      </c>
      <c r="AJ16" s="62" t="str">
        <f t="shared" si="28"/>
        <v/>
      </c>
      <c r="AK16" s="59" t="str">
        <f t="shared" si="29"/>
        <v/>
      </c>
      <c r="AL16" s="60" t="str">
        <f t="shared" si="30"/>
        <v/>
      </c>
      <c r="AM16" s="61" t="str">
        <f t="shared" si="31"/>
        <v/>
      </c>
      <c r="AN16" s="61" t="str">
        <f t="shared" si="4"/>
        <v/>
      </c>
      <c r="AO16" s="61" t="e">
        <f>IF(サンプル!$B$11="無料",0,VLOOKUP($I16,サンプル!$A$19:$O$28,4+(COLUMN()-COLUMN($K16))/(COLUMNS($O$3:$U$3)-1),FALSE))</f>
        <v>#N/A</v>
      </c>
      <c r="AP16" s="62" t="str">
        <f t="shared" si="32"/>
        <v/>
      </c>
      <c r="AQ16" s="59" t="str">
        <f t="shared" si="33"/>
        <v/>
      </c>
      <c r="AR16" s="60" t="str">
        <f t="shared" si="34"/>
        <v/>
      </c>
      <c r="AS16" s="61" t="str">
        <f t="shared" si="35"/>
        <v/>
      </c>
      <c r="AT16" s="61" t="str">
        <f t="shared" si="5"/>
        <v/>
      </c>
      <c r="AU16" s="61" t="e">
        <f>IF(サンプル!$B$11="無料",0,VLOOKUP($I16,サンプル!$A$19:$O$28,4+(COLUMN()-COLUMN($K16))/(COLUMNS($O$3:$U$3)-1),FALSE))</f>
        <v>#N/A</v>
      </c>
      <c r="AV16" s="62" t="str">
        <f t="shared" si="36"/>
        <v/>
      </c>
      <c r="AW16" s="59" t="str">
        <f t="shared" si="37"/>
        <v/>
      </c>
      <c r="AX16" s="60" t="str">
        <f t="shared" si="38"/>
        <v/>
      </c>
      <c r="AY16" s="61" t="str">
        <f t="shared" si="39"/>
        <v/>
      </c>
      <c r="AZ16" s="61" t="str">
        <f t="shared" si="6"/>
        <v/>
      </c>
      <c r="BA16" s="61" t="e">
        <f>IF(サンプル!$B$11="無料",0,VLOOKUP($I16,サンプル!$A$19:$O$28,4+(COLUMN()-COLUMN($K16))/(COLUMNS($O$3:$U$3)-1),FALSE))</f>
        <v>#N/A</v>
      </c>
      <c r="BB16" s="62" t="str">
        <f t="shared" si="40"/>
        <v/>
      </c>
      <c r="BC16" s="59" t="str">
        <f t="shared" si="41"/>
        <v/>
      </c>
      <c r="BD16" s="60" t="str">
        <f t="shared" si="42"/>
        <v/>
      </c>
      <c r="BE16" s="61" t="str">
        <f t="shared" si="43"/>
        <v/>
      </c>
      <c r="BF16" s="61" t="str">
        <f t="shared" si="7"/>
        <v/>
      </c>
      <c r="BG16" s="61" t="e">
        <f>IF(サンプル!$B$11="無料",0,VLOOKUP($I16,サンプル!$A$19:$O$28,4+(COLUMN()-COLUMN($K16))/(COLUMNS($O$3:$U$3)-1),FALSE))</f>
        <v>#N/A</v>
      </c>
      <c r="BH16" s="62" t="str">
        <f t="shared" si="44"/>
        <v/>
      </c>
      <c r="BI16" s="59" t="str">
        <f t="shared" si="45"/>
        <v/>
      </c>
      <c r="BJ16" s="60" t="str">
        <f t="shared" si="46"/>
        <v/>
      </c>
      <c r="BK16" s="61" t="str">
        <f t="shared" si="47"/>
        <v/>
      </c>
      <c r="BL16" s="61" t="str">
        <f t="shared" si="8"/>
        <v/>
      </c>
      <c r="BM16" s="61" t="e">
        <f>IF(サンプル!$B$11="無料",0,VLOOKUP($I16,サンプル!$A$19:$O$28,4+(COLUMN()-COLUMN($K16))/(COLUMNS($O$3:$U$3)-1),FALSE))</f>
        <v>#N/A</v>
      </c>
      <c r="BN16" s="62" t="str">
        <f t="shared" si="48"/>
        <v/>
      </c>
      <c r="BO16" s="59" t="str">
        <f t="shared" si="49"/>
        <v/>
      </c>
      <c r="BP16" s="60" t="str">
        <f t="shared" si="50"/>
        <v/>
      </c>
      <c r="BQ16" s="61" t="str">
        <f t="shared" si="51"/>
        <v/>
      </c>
      <c r="BR16" s="61" t="str">
        <f t="shared" si="9"/>
        <v/>
      </c>
      <c r="BS16" s="61" t="e">
        <f>IF(サンプル!$B$11="無料",0,VLOOKUP($I16,サンプル!$A$19:$O$28,4+(COLUMN()-COLUMN($K16))/(COLUMNS($O$3:$U$3)-1),FALSE))</f>
        <v>#N/A</v>
      </c>
      <c r="BT16" s="62" t="str">
        <f t="shared" si="52"/>
        <v/>
      </c>
      <c r="BU16" s="59" t="str">
        <f t="shared" si="53"/>
        <v/>
      </c>
      <c r="BV16" s="60" t="str">
        <f t="shared" si="54"/>
        <v/>
      </c>
      <c r="BW16" s="61" t="str">
        <f t="shared" si="55"/>
        <v/>
      </c>
      <c r="BX16" s="61" t="str">
        <f t="shared" si="10"/>
        <v/>
      </c>
      <c r="BY16" s="61" t="e">
        <f>IF(サンプル!$B$11="無料",0,VLOOKUP($I16,サンプル!$A$19:$O$28,4+(COLUMN()-COLUMN($K16))/(COLUMNS($O$3:$U$3)-1),FALSE))</f>
        <v>#N/A</v>
      </c>
      <c r="BZ16" s="62" t="str">
        <f t="shared" si="56"/>
        <v/>
      </c>
      <c r="CA16" s="59" t="str">
        <f t="shared" si="57"/>
        <v/>
      </c>
      <c r="CB16" s="60" t="str">
        <f t="shared" si="58"/>
        <v/>
      </c>
      <c r="CC16" s="61" t="str">
        <f t="shared" si="59"/>
        <v/>
      </c>
    </row>
    <row r="17" spans="1:81">
      <c r="A17" s="6">
        <v>14</v>
      </c>
      <c r="B17" s="158" t="str">
        <f>IF(ISBLANK(サンプル入力!B17),"",サンプル入力!B17)</f>
        <v/>
      </c>
      <c r="C17" s="5" t="str">
        <f>IF(ISBLANK(サンプル入力!C17),"",サンプル入力!C17)</f>
        <v/>
      </c>
      <c r="D17" s="18"/>
      <c r="E17" s="5" t="str">
        <f>IF(ISBLANK(サンプル入力!F17),"",サンプル入力!F17)</f>
        <v/>
      </c>
      <c r="F17" s="15">
        <f>IF(ISBLANK(宅配便仮計算!D17),"",宅配便仮計算!D17)</f>
        <v>0.85</v>
      </c>
      <c r="G17" s="5" t="str">
        <f>IF(ISBLANK(サンプル入力!I17),"",サンプル入力!I17)</f>
        <v/>
      </c>
      <c r="H17" s="6" t="str">
        <f>IF(ISBLANK(サンプル入力!J17),"",サンプル入力!J17)</f>
        <v/>
      </c>
      <c r="I17" s="6" t="str">
        <f>IF(ISBLANK(サンプル入力!L17),"",サンプル入力!L17)</f>
        <v/>
      </c>
      <c r="J17" s="61" t="str">
        <f t="shared" si="11"/>
        <v/>
      </c>
      <c r="K17" s="61" t="e">
        <f>IF(サンプル!$B$11="無料",0,VLOOKUP($I17,サンプル!$A$19:$O$28,4+(COLUMN()-COLUMN($K17))/(COLUMNS($O$3:$U$3)-1),FALSE))</f>
        <v>#N/A</v>
      </c>
      <c r="L17" s="62" t="str">
        <f t="shared" si="12"/>
        <v/>
      </c>
      <c r="M17" s="59" t="str">
        <f t="shared" si="13"/>
        <v/>
      </c>
      <c r="N17" s="60" t="str">
        <f t="shared" si="14"/>
        <v/>
      </c>
      <c r="O17" s="61" t="str">
        <f t="shared" si="15"/>
        <v/>
      </c>
      <c r="P17" s="61" t="str">
        <f t="shared" si="0"/>
        <v/>
      </c>
      <c r="Q17" s="61" t="e">
        <f>IF(サンプル!$B$11="無料",0,VLOOKUP($I17,サンプル!$A$19:$O$28,4+(COLUMN()-COLUMN($K17))/(COLUMNS($O$3:$U$3)-1),FALSE))</f>
        <v>#N/A</v>
      </c>
      <c r="R17" s="62" t="str">
        <f t="shared" si="16"/>
        <v/>
      </c>
      <c r="S17" s="59" t="str">
        <f t="shared" si="17"/>
        <v/>
      </c>
      <c r="T17" s="60" t="str">
        <f t="shared" si="18"/>
        <v/>
      </c>
      <c r="U17" s="61" t="str">
        <f t="shared" si="19"/>
        <v/>
      </c>
      <c r="V17" s="61" t="str">
        <f t="shared" si="1"/>
        <v/>
      </c>
      <c r="W17" s="61" t="e">
        <f>IF(サンプル!$B$11="無料",0,VLOOKUP($I17,サンプル!$A$19:$O$28,4+(COLUMN()-COLUMN($K17))/(COLUMNS($O$3:$U$3)-1),FALSE))</f>
        <v>#N/A</v>
      </c>
      <c r="X17" s="62" t="str">
        <f t="shared" si="20"/>
        <v/>
      </c>
      <c r="Y17" s="59" t="str">
        <f t="shared" si="21"/>
        <v/>
      </c>
      <c r="Z17" s="60" t="str">
        <f t="shared" si="22"/>
        <v/>
      </c>
      <c r="AA17" s="61" t="str">
        <f t="shared" si="23"/>
        <v/>
      </c>
      <c r="AB17" s="61" t="str">
        <f t="shared" si="2"/>
        <v/>
      </c>
      <c r="AC17" s="61" t="e">
        <f>IF(サンプル!$B$11="無料",0,VLOOKUP($I17,サンプル!$A$19:$O$28,4+(COLUMN()-COLUMN($K17))/(COLUMNS($O$3:$U$3)-1),FALSE))</f>
        <v>#N/A</v>
      </c>
      <c r="AD17" s="62" t="str">
        <f t="shared" si="24"/>
        <v/>
      </c>
      <c r="AE17" s="59" t="str">
        <f t="shared" si="25"/>
        <v/>
      </c>
      <c r="AF17" s="60" t="str">
        <f t="shared" si="26"/>
        <v/>
      </c>
      <c r="AG17" s="61" t="str">
        <f t="shared" si="27"/>
        <v/>
      </c>
      <c r="AH17" s="61" t="str">
        <f t="shared" si="3"/>
        <v/>
      </c>
      <c r="AI17" s="61" t="e">
        <f>IF(サンプル!$B$11="無料",0,VLOOKUP($I17,サンプル!$A$19:$O$28,4+(COLUMN()-COLUMN($K17))/(COLUMNS($O$3:$U$3)-1),FALSE))</f>
        <v>#N/A</v>
      </c>
      <c r="AJ17" s="62" t="str">
        <f t="shared" si="28"/>
        <v/>
      </c>
      <c r="AK17" s="59" t="str">
        <f t="shared" si="29"/>
        <v/>
      </c>
      <c r="AL17" s="60" t="str">
        <f t="shared" si="30"/>
        <v/>
      </c>
      <c r="AM17" s="61" t="str">
        <f t="shared" si="31"/>
        <v/>
      </c>
      <c r="AN17" s="61" t="str">
        <f t="shared" si="4"/>
        <v/>
      </c>
      <c r="AO17" s="61" t="e">
        <f>IF(サンプル!$B$11="無料",0,VLOOKUP($I17,サンプル!$A$19:$O$28,4+(COLUMN()-COLUMN($K17))/(COLUMNS($O$3:$U$3)-1),FALSE))</f>
        <v>#N/A</v>
      </c>
      <c r="AP17" s="62" t="str">
        <f t="shared" si="32"/>
        <v/>
      </c>
      <c r="AQ17" s="59" t="str">
        <f t="shared" si="33"/>
        <v/>
      </c>
      <c r="AR17" s="60" t="str">
        <f t="shared" si="34"/>
        <v/>
      </c>
      <c r="AS17" s="61" t="str">
        <f t="shared" si="35"/>
        <v/>
      </c>
      <c r="AT17" s="61" t="str">
        <f t="shared" si="5"/>
        <v/>
      </c>
      <c r="AU17" s="61" t="e">
        <f>IF(サンプル!$B$11="無料",0,VLOOKUP($I17,サンプル!$A$19:$O$28,4+(COLUMN()-COLUMN($K17))/(COLUMNS($O$3:$U$3)-1),FALSE))</f>
        <v>#N/A</v>
      </c>
      <c r="AV17" s="62" t="str">
        <f t="shared" si="36"/>
        <v/>
      </c>
      <c r="AW17" s="59" t="str">
        <f t="shared" si="37"/>
        <v/>
      </c>
      <c r="AX17" s="60" t="str">
        <f t="shared" si="38"/>
        <v/>
      </c>
      <c r="AY17" s="61" t="str">
        <f t="shared" si="39"/>
        <v/>
      </c>
      <c r="AZ17" s="61" t="str">
        <f t="shared" si="6"/>
        <v/>
      </c>
      <c r="BA17" s="61" t="e">
        <f>IF(サンプル!$B$11="無料",0,VLOOKUP($I17,サンプル!$A$19:$O$28,4+(COLUMN()-COLUMN($K17))/(COLUMNS($O$3:$U$3)-1),FALSE))</f>
        <v>#N/A</v>
      </c>
      <c r="BB17" s="62" t="str">
        <f t="shared" si="40"/>
        <v/>
      </c>
      <c r="BC17" s="59" t="str">
        <f t="shared" si="41"/>
        <v/>
      </c>
      <c r="BD17" s="60" t="str">
        <f t="shared" si="42"/>
        <v/>
      </c>
      <c r="BE17" s="61" t="str">
        <f t="shared" si="43"/>
        <v/>
      </c>
      <c r="BF17" s="61" t="str">
        <f t="shared" si="7"/>
        <v/>
      </c>
      <c r="BG17" s="61" t="e">
        <f>IF(サンプル!$B$11="無料",0,VLOOKUP($I17,サンプル!$A$19:$O$28,4+(COLUMN()-COLUMN($K17))/(COLUMNS($O$3:$U$3)-1),FALSE))</f>
        <v>#N/A</v>
      </c>
      <c r="BH17" s="62" t="str">
        <f t="shared" si="44"/>
        <v/>
      </c>
      <c r="BI17" s="59" t="str">
        <f t="shared" si="45"/>
        <v/>
      </c>
      <c r="BJ17" s="60" t="str">
        <f t="shared" si="46"/>
        <v/>
      </c>
      <c r="BK17" s="61" t="str">
        <f t="shared" si="47"/>
        <v/>
      </c>
      <c r="BL17" s="61" t="str">
        <f t="shared" si="8"/>
        <v/>
      </c>
      <c r="BM17" s="61" t="e">
        <f>IF(サンプル!$B$11="無料",0,VLOOKUP($I17,サンプル!$A$19:$O$28,4+(COLUMN()-COLUMN($K17))/(COLUMNS($O$3:$U$3)-1),FALSE))</f>
        <v>#N/A</v>
      </c>
      <c r="BN17" s="62" t="str">
        <f t="shared" si="48"/>
        <v/>
      </c>
      <c r="BO17" s="59" t="str">
        <f t="shared" si="49"/>
        <v/>
      </c>
      <c r="BP17" s="60" t="str">
        <f t="shared" si="50"/>
        <v/>
      </c>
      <c r="BQ17" s="61" t="str">
        <f t="shared" si="51"/>
        <v/>
      </c>
      <c r="BR17" s="61" t="str">
        <f t="shared" si="9"/>
        <v/>
      </c>
      <c r="BS17" s="61" t="e">
        <f>IF(サンプル!$B$11="無料",0,VLOOKUP($I17,サンプル!$A$19:$O$28,4+(COLUMN()-COLUMN($K17))/(COLUMNS($O$3:$U$3)-1),FALSE))</f>
        <v>#N/A</v>
      </c>
      <c r="BT17" s="62" t="str">
        <f t="shared" si="52"/>
        <v/>
      </c>
      <c r="BU17" s="59" t="str">
        <f t="shared" si="53"/>
        <v/>
      </c>
      <c r="BV17" s="60" t="str">
        <f t="shared" si="54"/>
        <v/>
      </c>
      <c r="BW17" s="61" t="str">
        <f t="shared" si="55"/>
        <v/>
      </c>
      <c r="BX17" s="61" t="str">
        <f t="shared" si="10"/>
        <v/>
      </c>
      <c r="BY17" s="61" t="e">
        <f>IF(サンプル!$B$11="無料",0,VLOOKUP($I17,サンプル!$A$19:$O$28,4+(COLUMN()-COLUMN($K17))/(COLUMNS($O$3:$U$3)-1),FALSE))</f>
        <v>#N/A</v>
      </c>
      <c r="BZ17" s="62" t="str">
        <f t="shared" si="56"/>
        <v/>
      </c>
      <c r="CA17" s="59" t="str">
        <f t="shared" si="57"/>
        <v/>
      </c>
      <c r="CB17" s="60" t="str">
        <f t="shared" si="58"/>
        <v/>
      </c>
      <c r="CC17" s="61" t="str">
        <f t="shared" si="59"/>
        <v/>
      </c>
    </row>
    <row r="18" spans="1:81">
      <c r="A18" s="6">
        <v>15</v>
      </c>
      <c r="B18" s="158" t="str">
        <f>IF(ISBLANK(サンプル入力!B18),"",サンプル入力!B18)</f>
        <v/>
      </c>
      <c r="C18" s="5" t="str">
        <f>IF(ISBLANK(サンプル入力!C18),"",サンプル入力!C18)</f>
        <v/>
      </c>
      <c r="D18" s="18"/>
      <c r="E18" s="5" t="str">
        <f>IF(ISBLANK(サンプル入力!F18),"",サンプル入力!F18)</f>
        <v/>
      </c>
      <c r="F18" s="15">
        <f>IF(ISBLANK(宅配便仮計算!D18),"",宅配便仮計算!D18)</f>
        <v>0.85</v>
      </c>
      <c r="G18" s="5" t="str">
        <f>IF(ISBLANK(サンプル入力!I18),"",サンプル入力!I18)</f>
        <v/>
      </c>
      <c r="H18" s="6" t="str">
        <f>IF(ISBLANK(サンプル入力!J18),"",サンプル入力!J18)</f>
        <v/>
      </c>
      <c r="I18" s="6" t="str">
        <f>IF(ISBLANK(サンプル入力!L18),"",サンプル入力!L18)</f>
        <v/>
      </c>
      <c r="J18" s="61" t="str">
        <f t="shared" si="11"/>
        <v/>
      </c>
      <c r="K18" s="61" t="e">
        <f>IF(サンプル!$B$11="無料",0,VLOOKUP($I18,サンプル!$A$19:$O$28,4+(COLUMN()-COLUMN($K18))/(COLUMNS($O$3:$U$3)-1),FALSE))</f>
        <v>#N/A</v>
      </c>
      <c r="L18" s="62" t="str">
        <f t="shared" si="12"/>
        <v/>
      </c>
      <c r="M18" s="59" t="str">
        <f t="shared" si="13"/>
        <v/>
      </c>
      <c r="N18" s="60" t="str">
        <f t="shared" si="14"/>
        <v/>
      </c>
      <c r="O18" s="61" t="str">
        <f t="shared" si="15"/>
        <v/>
      </c>
      <c r="P18" s="61" t="str">
        <f t="shared" si="0"/>
        <v/>
      </c>
      <c r="Q18" s="61" t="e">
        <f>IF(サンプル!$B$11="無料",0,VLOOKUP($I18,サンプル!$A$19:$O$28,4+(COLUMN()-COLUMN($K18))/(COLUMNS($O$3:$U$3)-1),FALSE))</f>
        <v>#N/A</v>
      </c>
      <c r="R18" s="62" t="str">
        <f t="shared" si="16"/>
        <v/>
      </c>
      <c r="S18" s="59" t="str">
        <f t="shared" si="17"/>
        <v/>
      </c>
      <c r="T18" s="60" t="str">
        <f t="shared" si="18"/>
        <v/>
      </c>
      <c r="U18" s="61" t="str">
        <f t="shared" si="19"/>
        <v/>
      </c>
      <c r="V18" s="61" t="str">
        <f t="shared" si="1"/>
        <v/>
      </c>
      <c r="W18" s="61" t="e">
        <f>IF(サンプル!$B$11="無料",0,VLOOKUP($I18,サンプル!$A$19:$O$28,4+(COLUMN()-COLUMN($K18))/(COLUMNS($O$3:$U$3)-1),FALSE))</f>
        <v>#N/A</v>
      </c>
      <c r="X18" s="62" t="str">
        <f t="shared" si="20"/>
        <v/>
      </c>
      <c r="Y18" s="59" t="str">
        <f t="shared" si="21"/>
        <v/>
      </c>
      <c r="Z18" s="60" t="str">
        <f t="shared" si="22"/>
        <v/>
      </c>
      <c r="AA18" s="61" t="str">
        <f t="shared" si="23"/>
        <v/>
      </c>
      <c r="AB18" s="61" t="str">
        <f t="shared" si="2"/>
        <v/>
      </c>
      <c r="AC18" s="61" t="e">
        <f>IF(サンプル!$B$11="無料",0,VLOOKUP($I18,サンプル!$A$19:$O$28,4+(COLUMN()-COLUMN($K18))/(COLUMNS($O$3:$U$3)-1),FALSE))</f>
        <v>#N/A</v>
      </c>
      <c r="AD18" s="62" t="str">
        <f t="shared" si="24"/>
        <v/>
      </c>
      <c r="AE18" s="59" t="str">
        <f t="shared" si="25"/>
        <v/>
      </c>
      <c r="AF18" s="60" t="str">
        <f t="shared" si="26"/>
        <v/>
      </c>
      <c r="AG18" s="61" t="str">
        <f t="shared" si="27"/>
        <v/>
      </c>
      <c r="AH18" s="61" t="str">
        <f t="shared" si="3"/>
        <v/>
      </c>
      <c r="AI18" s="61" t="e">
        <f>IF(サンプル!$B$11="無料",0,VLOOKUP($I18,サンプル!$A$19:$O$28,4+(COLUMN()-COLUMN($K18))/(COLUMNS($O$3:$U$3)-1),FALSE))</f>
        <v>#N/A</v>
      </c>
      <c r="AJ18" s="62" t="str">
        <f t="shared" si="28"/>
        <v/>
      </c>
      <c r="AK18" s="59" t="str">
        <f t="shared" si="29"/>
        <v/>
      </c>
      <c r="AL18" s="60" t="str">
        <f t="shared" si="30"/>
        <v/>
      </c>
      <c r="AM18" s="61" t="str">
        <f t="shared" si="31"/>
        <v/>
      </c>
      <c r="AN18" s="61" t="str">
        <f t="shared" si="4"/>
        <v/>
      </c>
      <c r="AO18" s="61" t="e">
        <f>IF(サンプル!$B$11="無料",0,VLOOKUP($I18,サンプル!$A$19:$O$28,4+(COLUMN()-COLUMN($K18))/(COLUMNS($O$3:$U$3)-1),FALSE))</f>
        <v>#N/A</v>
      </c>
      <c r="AP18" s="62" t="str">
        <f t="shared" si="32"/>
        <v/>
      </c>
      <c r="AQ18" s="59" t="str">
        <f t="shared" si="33"/>
        <v/>
      </c>
      <c r="AR18" s="60" t="str">
        <f t="shared" si="34"/>
        <v/>
      </c>
      <c r="AS18" s="61" t="str">
        <f t="shared" si="35"/>
        <v/>
      </c>
      <c r="AT18" s="61" t="str">
        <f t="shared" si="5"/>
        <v/>
      </c>
      <c r="AU18" s="61" t="e">
        <f>IF(サンプル!$B$11="無料",0,VLOOKUP($I18,サンプル!$A$19:$O$28,4+(COLUMN()-COLUMN($K18))/(COLUMNS($O$3:$U$3)-1),FALSE))</f>
        <v>#N/A</v>
      </c>
      <c r="AV18" s="62" t="str">
        <f t="shared" si="36"/>
        <v/>
      </c>
      <c r="AW18" s="59" t="str">
        <f t="shared" si="37"/>
        <v/>
      </c>
      <c r="AX18" s="60" t="str">
        <f t="shared" si="38"/>
        <v/>
      </c>
      <c r="AY18" s="61" t="str">
        <f t="shared" si="39"/>
        <v/>
      </c>
      <c r="AZ18" s="61" t="str">
        <f t="shared" si="6"/>
        <v/>
      </c>
      <c r="BA18" s="61" t="e">
        <f>IF(サンプル!$B$11="無料",0,VLOOKUP($I18,サンプル!$A$19:$O$28,4+(COLUMN()-COLUMN($K18))/(COLUMNS($O$3:$U$3)-1),FALSE))</f>
        <v>#N/A</v>
      </c>
      <c r="BB18" s="62" t="str">
        <f t="shared" si="40"/>
        <v/>
      </c>
      <c r="BC18" s="59" t="str">
        <f t="shared" si="41"/>
        <v/>
      </c>
      <c r="BD18" s="60" t="str">
        <f t="shared" si="42"/>
        <v/>
      </c>
      <c r="BE18" s="61" t="str">
        <f t="shared" si="43"/>
        <v/>
      </c>
      <c r="BF18" s="61" t="str">
        <f t="shared" si="7"/>
        <v/>
      </c>
      <c r="BG18" s="61" t="e">
        <f>IF(サンプル!$B$11="無料",0,VLOOKUP($I18,サンプル!$A$19:$O$28,4+(COLUMN()-COLUMN($K18))/(COLUMNS($O$3:$U$3)-1),FALSE))</f>
        <v>#N/A</v>
      </c>
      <c r="BH18" s="62" t="str">
        <f t="shared" si="44"/>
        <v/>
      </c>
      <c r="BI18" s="59" t="str">
        <f t="shared" si="45"/>
        <v/>
      </c>
      <c r="BJ18" s="60" t="str">
        <f t="shared" si="46"/>
        <v/>
      </c>
      <c r="BK18" s="61" t="str">
        <f t="shared" si="47"/>
        <v/>
      </c>
      <c r="BL18" s="61" t="str">
        <f t="shared" si="8"/>
        <v/>
      </c>
      <c r="BM18" s="61" t="e">
        <f>IF(サンプル!$B$11="無料",0,VLOOKUP($I18,サンプル!$A$19:$O$28,4+(COLUMN()-COLUMN($K18))/(COLUMNS($O$3:$U$3)-1),FALSE))</f>
        <v>#N/A</v>
      </c>
      <c r="BN18" s="62" t="str">
        <f t="shared" si="48"/>
        <v/>
      </c>
      <c r="BO18" s="59" t="str">
        <f t="shared" si="49"/>
        <v/>
      </c>
      <c r="BP18" s="60" t="str">
        <f t="shared" si="50"/>
        <v/>
      </c>
      <c r="BQ18" s="61" t="str">
        <f t="shared" si="51"/>
        <v/>
      </c>
      <c r="BR18" s="61" t="str">
        <f t="shared" si="9"/>
        <v/>
      </c>
      <c r="BS18" s="61" t="e">
        <f>IF(サンプル!$B$11="無料",0,VLOOKUP($I18,サンプル!$A$19:$O$28,4+(COLUMN()-COLUMN($K18))/(COLUMNS($O$3:$U$3)-1),FALSE))</f>
        <v>#N/A</v>
      </c>
      <c r="BT18" s="62" t="str">
        <f t="shared" si="52"/>
        <v/>
      </c>
      <c r="BU18" s="59" t="str">
        <f t="shared" si="53"/>
        <v/>
      </c>
      <c r="BV18" s="60" t="str">
        <f t="shared" si="54"/>
        <v/>
      </c>
      <c r="BW18" s="61" t="str">
        <f t="shared" si="55"/>
        <v/>
      </c>
      <c r="BX18" s="61" t="str">
        <f t="shared" si="10"/>
        <v/>
      </c>
      <c r="BY18" s="61" t="e">
        <f>IF(サンプル!$B$11="無料",0,VLOOKUP($I18,サンプル!$A$19:$O$28,4+(COLUMN()-COLUMN($K18))/(COLUMNS($O$3:$U$3)-1),FALSE))</f>
        <v>#N/A</v>
      </c>
      <c r="BZ18" s="62" t="str">
        <f t="shared" si="56"/>
        <v/>
      </c>
      <c r="CA18" s="59" t="str">
        <f t="shared" si="57"/>
        <v/>
      </c>
      <c r="CB18" s="60" t="str">
        <f t="shared" si="58"/>
        <v/>
      </c>
      <c r="CC18" s="61" t="str">
        <f t="shared" si="59"/>
        <v/>
      </c>
    </row>
    <row r="19" spans="1:81">
      <c r="A19" s="6">
        <v>16</v>
      </c>
      <c r="B19" s="158" t="str">
        <f>IF(ISBLANK(サンプル入力!B19),"",サンプル入力!B19)</f>
        <v/>
      </c>
      <c r="C19" s="5" t="str">
        <f>IF(ISBLANK(サンプル入力!C19),"",サンプル入力!C19)</f>
        <v/>
      </c>
      <c r="D19" s="18"/>
      <c r="E19" s="5" t="str">
        <f>IF(ISBLANK(サンプル入力!F19),"",サンプル入力!F19)</f>
        <v/>
      </c>
      <c r="F19" s="15">
        <f>IF(ISBLANK(宅配便仮計算!D19),"",宅配便仮計算!D19)</f>
        <v>0.85</v>
      </c>
      <c r="G19" s="5" t="str">
        <f>IF(ISBLANK(サンプル入力!I19),"",サンプル入力!I19)</f>
        <v/>
      </c>
      <c r="H19" s="6" t="str">
        <f>IF(ISBLANK(サンプル入力!J19),"",サンプル入力!J19)</f>
        <v/>
      </c>
      <c r="I19" s="6" t="str">
        <f>IF(ISBLANK(サンプル入力!L19),"",サンプル入力!L19)</f>
        <v/>
      </c>
      <c r="J19" s="61" t="str">
        <f t="shared" si="11"/>
        <v/>
      </c>
      <c r="K19" s="61" t="e">
        <f>IF(サンプル!$B$11="無料",0,VLOOKUP($I19,サンプル!$A$19:$O$28,4+(COLUMN()-COLUMN($K19))/(COLUMNS($O$3:$U$3)-1),FALSE))</f>
        <v>#N/A</v>
      </c>
      <c r="L19" s="62" t="str">
        <f t="shared" si="12"/>
        <v/>
      </c>
      <c r="M19" s="59" t="str">
        <f t="shared" si="13"/>
        <v/>
      </c>
      <c r="N19" s="60" t="str">
        <f t="shared" si="14"/>
        <v/>
      </c>
      <c r="O19" s="61" t="str">
        <f t="shared" si="15"/>
        <v/>
      </c>
      <c r="P19" s="61" t="str">
        <f t="shared" si="0"/>
        <v/>
      </c>
      <c r="Q19" s="61" t="e">
        <f>IF(サンプル!$B$11="無料",0,VLOOKUP($I19,サンプル!$A$19:$O$28,4+(COLUMN()-COLUMN($K19))/(COLUMNS($O$3:$U$3)-1),FALSE))</f>
        <v>#N/A</v>
      </c>
      <c r="R19" s="62" t="str">
        <f t="shared" si="16"/>
        <v/>
      </c>
      <c r="S19" s="59" t="str">
        <f t="shared" si="17"/>
        <v/>
      </c>
      <c r="T19" s="60" t="str">
        <f t="shared" si="18"/>
        <v/>
      </c>
      <c r="U19" s="61" t="str">
        <f t="shared" si="19"/>
        <v/>
      </c>
      <c r="V19" s="61" t="str">
        <f t="shared" si="1"/>
        <v/>
      </c>
      <c r="W19" s="61" t="e">
        <f>IF(サンプル!$B$11="無料",0,VLOOKUP($I19,サンプル!$A$19:$O$28,4+(COLUMN()-COLUMN($K19))/(COLUMNS($O$3:$U$3)-1),FALSE))</f>
        <v>#N/A</v>
      </c>
      <c r="X19" s="62" t="str">
        <f t="shared" si="20"/>
        <v/>
      </c>
      <c r="Y19" s="59" t="str">
        <f t="shared" si="21"/>
        <v/>
      </c>
      <c r="Z19" s="60" t="str">
        <f t="shared" si="22"/>
        <v/>
      </c>
      <c r="AA19" s="61" t="str">
        <f t="shared" si="23"/>
        <v/>
      </c>
      <c r="AB19" s="61" t="str">
        <f t="shared" si="2"/>
        <v/>
      </c>
      <c r="AC19" s="61" t="e">
        <f>IF(サンプル!$B$11="無料",0,VLOOKUP($I19,サンプル!$A$19:$O$28,4+(COLUMN()-COLUMN($K19))/(COLUMNS($O$3:$U$3)-1),FALSE))</f>
        <v>#N/A</v>
      </c>
      <c r="AD19" s="62" t="str">
        <f t="shared" si="24"/>
        <v/>
      </c>
      <c r="AE19" s="59" t="str">
        <f t="shared" si="25"/>
        <v/>
      </c>
      <c r="AF19" s="60" t="str">
        <f t="shared" si="26"/>
        <v/>
      </c>
      <c r="AG19" s="61" t="str">
        <f t="shared" si="27"/>
        <v/>
      </c>
      <c r="AH19" s="61" t="str">
        <f t="shared" si="3"/>
        <v/>
      </c>
      <c r="AI19" s="61" t="e">
        <f>IF(サンプル!$B$11="無料",0,VLOOKUP($I19,サンプル!$A$19:$O$28,4+(COLUMN()-COLUMN($K19))/(COLUMNS($O$3:$U$3)-1),FALSE))</f>
        <v>#N/A</v>
      </c>
      <c r="AJ19" s="62" t="str">
        <f t="shared" si="28"/>
        <v/>
      </c>
      <c r="AK19" s="59" t="str">
        <f t="shared" si="29"/>
        <v/>
      </c>
      <c r="AL19" s="60" t="str">
        <f t="shared" si="30"/>
        <v/>
      </c>
      <c r="AM19" s="61" t="str">
        <f t="shared" si="31"/>
        <v/>
      </c>
      <c r="AN19" s="61" t="str">
        <f t="shared" si="4"/>
        <v/>
      </c>
      <c r="AO19" s="61" t="e">
        <f>IF(サンプル!$B$11="無料",0,VLOOKUP($I19,サンプル!$A$19:$O$28,4+(COLUMN()-COLUMN($K19))/(COLUMNS($O$3:$U$3)-1),FALSE))</f>
        <v>#N/A</v>
      </c>
      <c r="AP19" s="62" t="str">
        <f t="shared" si="32"/>
        <v/>
      </c>
      <c r="AQ19" s="59" t="str">
        <f t="shared" si="33"/>
        <v/>
      </c>
      <c r="AR19" s="60" t="str">
        <f t="shared" si="34"/>
        <v/>
      </c>
      <c r="AS19" s="61" t="str">
        <f t="shared" si="35"/>
        <v/>
      </c>
      <c r="AT19" s="61" t="str">
        <f t="shared" si="5"/>
        <v/>
      </c>
      <c r="AU19" s="61" t="e">
        <f>IF(サンプル!$B$11="無料",0,VLOOKUP($I19,サンプル!$A$19:$O$28,4+(COLUMN()-COLUMN($K19))/(COLUMNS($O$3:$U$3)-1),FALSE))</f>
        <v>#N/A</v>
      </c>
      <c r="AV19" s="62" t="str">
        <f t="shared" si="36"/>
        <v/>
      </c>
      <c r="AW19" s="59" t="str">
        <f t="shared" si="37"/>
        <v/>
      </c>
      <c r="AX19" s="60" t="str">
        <f t="shared" si="38"/>
        <v/>
      </c>
      <c r="AY19" s="61" t="str">
        <f t="shared" si="39"/>
        <v/>
      </c>
      <c r="AZ19" s="61" t="str">
        <f t="shared" si="6"/>
        <v/>
      </c>
      <c r="BA19" s="61" t="e">
        <f>IF(サンプル!$B$11="無料",0,VLOOKUP($I19,サンプル!$A$19:$O$28,4+(COLUMN()-COLUMN($K19))/(COLUMNS($O$3:$U$3)-1),FALSE))</f>
        <v>#N/A</v>
      </c>
      <c r="BB19" s="62" t="str">
        <f t="shared" si="40"/>
        <v/>
      </c>
      <c r="BC19" s="59" t="str">
        <f t="shared" si="41"/>
        <v/>
      </c>
      <c r="BD19" s="60" t="str">
        <f t="shared" si="42"/>
        <v/>
      </c>
      <c r="BE19" s="61" t="str">
        <f t="shared" si="43"/>
        <v/>
      </c>
      <c r="BF19" s="61" t="str">
        <f t="shared" si="7"/>
        <v/>
      </c>
      <c r="BG19" s="61" t="e">
        <f>IF(サンプル!$B$11="無料",0,VLOOKUP($I19,サンプル!$A$19:$O$28,4+(COLUMN()-COLUMN($K19))/(COLUMNS($O$3:$U$3)-1),FALSE))</f>
        <v>#N/A</v>
      </c>
      <c r="BH19" s="62" t="str">
        <f t="shared" si="44"/>
        <v/>
      </c>
      <c r="BI19" s="59" t="str">
        <f t="shared" si="45"/>
        <v/>
      </c>
      <c r="BJ19" s="60" t="str">
        <f t="shared" si="46"/>
        <v/>
      </c>
      <c r="BK19" s="61" t="str">
        <f t="shared" si="47"/>
        <v/>
      </c>
      <c r="BL19" s="61" t="str">
        <f t="shared" si="8"/>
        <v/>
      </c>
      <c r="BM19" s="61" t="e">
        <f>IF(サンプル!$B$11="無料",0,VLOOKUP($I19,サンプル!$A$19:$O$28,4+(COLUMN()-COLUMN($K19))/(COLUMNS($O$3:$U$3)-1),FALSE))</f>
        <v>#N/A</v>
      </c>
      <c r="BN19" s="62" t="str">
        <f t="shared" si="48"/>
        <v/>
      </c>
      <c r="BO19" s="59" t="str">
        <f t="shared" si="49"/>
        <v/>
      </c>
      <c r="BP19" s="60" t="str">
        <f t="shared" si="50"/>
        <v/>
      </c>
      <c r="BQ19" s="61" t="str">
        <f t="shared" si="51"/>
        <v/>
      </c>
      <c r="BR19" s="61" t="str">
        <f t="shared" si="9"/>
        <v/>
      </c>
      <c r="BS19" s="61" t="e">
        <f>IF(サンプル!$B$11="無料",0,VLOOKUP($I19,サンプル!$A$19:$O$28,4+(COLUMN()-COLUMN($K19))/(COLUMNS($O$3:$U$3)-1),FALSE))</f>
        <v>#N/A</v>
      </c>
      <c r="BT19" s="62" t="str">
        <f t="shared" si="52"/>
        <v/>
      </c>
      <c r="BU19" s="59" t="str">
        <f t="shared" si="53"/>
        <v/>
      </c>
      <c r="BV19" s="60" t="str">
        <f t="shared" si="54"/>
        <v/>
      </c>
      <c r="BW19" s="61" t="str">
        <f t="shared" si="55"/>
        <v/>
      </c>
      <c r="BX19" s="61" t="str">
        <f t="shared" si="10"/>
        <v/>
      </c>
      <c r="BY19" s="61" t="e">
        <f>IF(サンプル!$B$11="無料",0,VLOOKUP($I19,サンプル!$A$19:$O$28,4+(COLUMN()-COLUMN($K19))/(COLUMNS($O$3:$U$3)-1),FALSE))</f>
        <v>#N/A</v>
      </c>
      <c r="BZ19" s="62" t="str">
        <f t="shared" si="56"/>
        <v/>
      </c>
      <c r="CA19" s="59" t="str">
        <f t="shared" si="57"/>
        <v/>
      </c>
      <c r="CB19" s="60" t="str">
        <f t="shared" si="58"/>
        <v/>
      </c>
      <c r="CC19" s="61" t="str">
        <f t="shared" si="59"/>
        <v/>
      </c>
    </row>
    <row r="20" spans="1:81">
      <c r="A20" s="6">
        <v>17</v>
      </c>
      <c r="B20" s="158" t="str">
        <f>IF(ISBLANK(サンプル入力!B20),"",サンプル入力!B20)</f>
        <v/>
      </c>
      <c r="C20" s="5" t="str">
        <f>IF(ISBLANK(サンプル入力!C20),"",サンプル入力!C20)</f>
        <v/>
      </c>
      <c r="D20" s="18"/>
      <c r="E20" s="5" t="str">
        <f>IF(ISBLANK(サンプル入力!F20),"",サンプル入力!F20)</f>
        <v/>
      </c>
      <c r="F20" s="15">
        <f>IF(ISBLANK(宅配便仮計算!D20),"",宅配便仮計算!D20)</f>
        <v>0.85</v>
      </c>
      <c r="G20" s="5" t="str">
        <f>IF(ISBLANK(サンプル入力!I20),"",サンプル入力!I20)</f>
        <v/>
      </c>
      <c r="H20" s="6" t="str">
        <f>IF(ISBLANK(サンプル入力!J20),"",サンプル入力!J20)</f>
        <v/>
      </c>
      <c r="I20" s="6" t="str">
        <f>IF(ISBLANK(サンプル入力!L20),"",サンプル入力!L20)</f>
        <v/>
      </c>
      <c r="J20" s="61" t="str">
        <f t="shared" si="11"/>
        <v/>
      </c>
      <c r="K20" s="61" t="e">
        <f>IF(サンプル!$B$11="無料",0,VLOOKUP($I20,サンプル!$A$19:$O$28,4+(COLUMN()-COLUMN($K20))/(COLUMNS($O$3:$U$3)-1),FALSE))</f>
        <v>#N/A</v>
      </c>
      <c r="L20" s="62" t="str">
        <f t="shared" si="12"/>
        <v/>
      </c>
      <c r="M20" s="59" t="str">
        <f t="shared" si="13"/>
        <v/>
      </c>
      <c r="N20" s="60" t="str">
        <f t="shared" si="14"/>
        <v/>
      </c>
      <c r="O20" s="61" t="str">
        <f t="shared" si="15"/>
        <v/>
      </c>
      <c r="P20" s="61" t="str">
        <f t="shared" si="0"/>
        <v/>
      </c>
      <c r="Q20" s="61" t="e">
        <f>IF(サンプル!$B$11="無料",0,VLOOKUP($I20,サンプル!$A$19:$O$28,4+(COLUMN()-COLUMN($K20))/(COLUMNS($O$3:$U$3)-1),FALSE))</f>
        <v>#N/A</v>
      </c>
      <c r="R20" s="62" t="str">
        <f t="shared" si="16"/>
        <v/>
      </c>
      <c r="S20" s="59" t="str">
        <f t="shared" si="17"/>
        <v/>
      </c>
      <c r="T20" s="60" t="str">
        <f t="shared" si="18"/>
        <v/>
      </c>
      <c r="U20" s="61" t="str">
        <f t="shared" si="19"/>
        <v/>
      </c>
      <c r="V20" s="61" t="str">
        <f t="shared" si="1"/>
        <v/>
      </c>
      <c r="W20" s="61" t="e">
        <f>IF(サンプル!$B$11="無料",0,VLOOKUP($I20,サンプル!$A$19:$O$28,4+(COLUMN()-COLUMN($K20))/(COLUMNS($O$3:$U$3)-1),FALSE))</f>
        <v>#N/A</v>
      </c>
      <c r="X20" s="62" t="str">
        <f t="shared" si="20"/>
        <v/>
      </c>
      <c r="Y20" s="59" t="str">
        <f t="shared" si="21"/>
        <v/>
      </c>
      <c r="Z20" s="60" t="str">
        <f t="shared" si="22"/>
        <v/>
      </c>
      <c r="AA20" s="61" t="str">
        <f t="shared" si="23"/>
        <v/>
      </c>
      <c r="AB20" s="61" t="str">
        <f t="shared" si="2"/>
        <v/>
      </c>
      <c r="AC20" s="61" t="e">
        <f>IF(サンプル!$B$11="無料",0,VLOOKUP($I20,サンプル!$A$19:$O$28,4+(COLUMN()-COLUMN($K20))/(COLUMNS($O$3:$U$3)-1),FALSE))</f>
        <v>#N/A</v>
      </c>
      <c r="AD20" s="62" t="str">
        <f t="shared" si="24"/>
        <v/>
      </c>
      <c r="AE20" s="59" t="str">
        <f t="shared" si="25"/>
        <v/>
      </c>
      <c r="AF20" s="60" t="str">
        <f t="shared" si="26"/>
        <v/>
      </c>
      <c r="AG20" s="61" t="str">
        <f t="shared" si="27"/>
        <v/>
      </c>
      <c r="AH20" s="61" t="str">
        <f t="shared" si="3"/>
        <v/>
      </c>
      <c r="AI20" s="61" t="e">
        <f>IF(サンプル!$B$11="無料",0,VLOOKUP($I20,サンプル!$A$19:$O$28,4+(COLUMN()-COLUMN($K20))/(COLUMNS($O$3:$U$3)-1),FALSE))</f>
        <v>#N/A</v>
      </c>
      <c r="AJ20" s="62" t="str">
        <f t="shared" si="28"/>
        <v/>
      </c>
      <c r="AK20" s="59" t="str">
        <f t="shared" si="29"/>
        <v/>
      </c>
      <c r="AL20" s="60" t="str">
        <f t="shared" si="30"/>
        <v/>
      </c>
      <c r="AM20" s="61" t="str">
        <f t="shared" si="31"/>
        <v/>
      </c>
      <c r="AN20" s="61" t="str">
        <f t="shared" si="4"/>
        <v/>
      </c>
      <c r="AO20" s="61" t="e">
        <f>IF(サンプル!$B$11="無料",0,VLOOKUP($I20,サンプル!$A$19:$O$28,4+(COLUMN()-COLUMN($K20))/(COLUMNS($O$3:$U$3)-1),FALSE))</f>
        <v>#N/A</v>
      </c>
      <c r="AP20" s="62" t="str">
        <f t="shared" si="32"/>
        <v/>
      </c>
      <c r="AQ20" s="59" t="str">
        <f t="shared" si="33"/>
        <v/>
      </c>
      <c r="AR20" s="60" t="str">
        <f t="shared" si="34"/>
        <v/>
      </c>
      <c r="AS20" s="61" t="str">
        <f t="shared" si="35"/>
        <v/>
      </c>
      <c r="AT20" s="61" t="str">
        <f t="shared" si="5"/>
        <v/>
      </c>
      <c r="AU20" s="61" t="e">
        <f>IF(サンプル!$B$11="無料",0,VLOOKUP($I20,サンプル!$A$19:$O$28,4+(COLUMN()-COLUMN($K20))/(COLUMNS($O$3:$U$3)-1),FALSE))</f>
        <v>#N/A</v>
      </c>
      <c r="AV20" s="62" t="str">
        <f t="shared" si="36"/>
        <v/>
      </c>
      <c r="AW20" s="59" t="str">
        <f t="shared" si="37"/>
        <v/>
      </c>
      <c r="AX20" s="60" t="str">
        <f t="shared" si="38"/>
        <v/>
      </c>
      <c r="AY20" s="61" t="str">
        <f t="shared" si="39"/>
        <v/>
      </c>
      <c r="AZ20" s="61" t="str">
        <f t="shared" si="6"/>
        <v/>
      </c>
      <c r="BA20" s="61" t="e">
        <f>IF(サンプル!$B$11="無料",0,VLOOKUP($I20,サンプル!$A$19:$O$28,4+(COLUMN()-COLUMN($K20))/(COLUMNS($O$3:$U$3)-1),FALSE))</f>
        <v>#N/A</v>
      </c>
      <c r="BB20" s="62" t="str">
        <f t="shared" si="40"/>
        <v/>
      </c>
      <c r="BC20" s="59" t="str">
        <f t="shared" si="41"/>
        <v/>
      </c>
      <c r="BD20" s="60" t="str">
        <f t="shared" si="42"/>
        <v/>
      </c>
      <c r="BE20" s="61" t="str">
        <f t="shared" si="43"/>
        <v/>
      </c>
      <c r="BF20" s="61" t="str">
        <f t="shared" si="7"/>
        <v/>
      </c>
      <c r="BG20" s="61" t="e">
        <f>IF(サンプル!$B$11="無料",0,VLOOKUP($I20,サンプル!$A$19:$O$28,4+(COLUMN()-COLUMN($K20))/(COLUMNS($O$3:$U$3)-1),FALSE))</f>
        <v>#N/A</v>
      </c>
      <c r="BH20" s="62" t="str">
        <f t="shared" si="44"/>
        <v/>
      </c>
      <c r="BI20" s="59" t="str">
        <f t="shared" si="45"/>
        <v/>
      </c>
      <c r="BJ20" s="60" t="str">
        <f t="shared" si="46"/>
        <v/>
      </c>
      <c r="BK20" s="61" t="str">
        <f t="shared" si="47"/>
        <v/>
      </c>
      <c r="BL20" s="61" t="str">
        <f t="shared" si="8"/>
        <v/>
      </c>
      <c r="BM20" s="61" t="e">
        <f>IF(サンプル!$B$11="無料",0,VLOOKUP($I20,サンプル!$A$19:$O$28,4+(COLUMN()-COLUMN($K20))/(COLUMNS($O$3:$U$3)-1),FALSE))</f>
        <v>#N/A</v>
      </c>
      <c r="BN20" s="62" t="str">
        <f t="shared" si="48"/>
        <v/>
      </c>
      <c r="BO20" s="59" t="str">
        <f t="shared" si="49"/>
        <v/>
      </c>
      <c r="BP20" s="60" t="str">
        <f t="shared" si="50"/>
        <v/>
      </c>
      <c r="BQ20" s="61" t="str">
        <f t="shared" si="51"/>
        <v/>
      </c>
      <c r="BR20" s="61" t="str">
        <f t="shared" si="9"/>
        <v/>
      </c>
      <c r="BS20" s="61" t="e">
        <f>IF(サンプル!$B$11="無料",0,VLOOKUP($I20,サンプル!$A$19:$O$28,4+(COLUMN()-COLUMN($K20))/(COLUMNS($O$3:$U$3)-1),FALSE))</f>
        <v>#N/A</v>
      </c>
      <c r="BT20" s="62" t="str">
        <f t="shared" si="52"/>
        <v/>
      </c>
      <c r="BU20" s="59" t="str">
        <f t="shared" si="53"/>
        <v/>
      </c>
      <c r="BV20" s="60" t="str">
        <f t="shared" si="54"/>
        <v/>
      </c>
      <c r="BW20" s="61" t="str">
        <f t="shared" si="55"/>
        <v/>
      </c>
      <c r="BX20" s="61" t="str">
        <f t="shared" si="10"/>
        <v/>
      </c>
      <c r="BY20" s="61" t="e">
        <f>IF(サンプル!$B$11="無料",0,VLOOKUP($I20,サンプル!$A$19:$O$28,4+(COLUMN()-COLUMN($K20))/(COLUMNS($O$3:$U$3)-1),FALSE))</f>
        <v>#N/A</v>
      </c>
      <c r="BZ20" s="62" t="str">
        <f t="shared" si="56"/>
        <v/>
      </c>
      <c r="CA20" s="59" t="str">
        <f t="shared" si="57"/>
        <v/>
      </c>
      <c r="CB20" s="60" t="str">
        <f t="shared" si="58"/>
        <v/>
      </c>
      <c r="CC20" s="61" t="str">
        <f t="shared" si="59"/>
        <v/>
      </c>
    </row>
    <row r="21" spans="1:81">
      <c r="A21" s="6">
        <v>18</v>
      </c>
      <c r="B21" s="158" t="str">
        <f>IF(ISBLANK(サンプル入力!B21),"",サンプル入力!B21)</f>
        <v/>
      </c>
      <c r="C21" s="5" t="str">
        <f>IF(ISBLANK(サンプル入力!C21),"",サンプル入力!C21)</f>
        <v/>
      </c>
      <c r="D21" s="18"/>
      <c r="E21" s="5" t="str">
        <f>IF(ISBLANK(サンプル入力!F21),"",サンプル入力!F21)</f>
        <v/>
      </c>
      <c r="F21" s="15">
        <f>IF(ISBLANK(宅配便仮計算!D21),"",宅配便仮計算!D21)</f>
        <v>0.85</v>
      </c>
      <c r="G21" s="5" t="str">
        <f>IF(ISBLANK(サンプル入力!I21),"",サンプル入力!I21)</f>
        <v/>
      </c>
      <c r="H21" s="6" t="str">
        <f>IF(ISBLANK(サンプル入力!J21),"",サンプル入力!J21)</f>
        <v/>
      </c>
      <c r="I21" s="6" t="str">
        <f>IF(ISBLANK(サンプル入力!L21),"",サンプル入力!L21)</f>
        <v/>
      </c>
      <c r="J21" s="61" t="str">
        <f t="shared" si="11"/>
        <v/>
      </c>
      <c r="K21" s="61" t="e">
        <f>IF(サンプル!$B$11="無料",0,VLOOKUP($I21,サンプル!$A$19:$O$28,4+(COLUMN()-COLUMN($K21))/(COLUMNS($O$3:$U$3)-1),FALSE))</f>
        <v>#N/A</v>
      </c>
      <c r="L21" s="62" t="str">
        <f t="shared" si="12"/>
        <v/>
      </c>
      <c r="M21" s="59" t="str">
        <f t="shared" si="13"/>
        <v/>
      </c>
      <c r="N21" s="60" t="str">
        <f t="shared" si="14"/>
        <v/>
      </c>
      <c r="O21" s="61" t="str">
        <f t="shared" si="15"/>
        <v/>
      </c>
      <c r="P21" s="61" t="str">
        <f t="shared" si="0"/>
        <v/>
      </c>
      <c r="Q21" s="61" t="e">
        <f>IF(サンプル!$B$11="無料",0,VLOOKUP($I21,サンプル!$A$19:$O$28,4+(COLUMN()-COLUMN($K21))/(COLUMNS($O$3:$U$3)-1),FALSE))</f>
        <v>#N/A</v>
      </c>
      <c r="R21" s="62" t="str">
        <f t="shared" si="16"/>
        <v/>
      </c>
      <c r="S21" s="59" t="str">
        <f t="shared" si="17"/>
        <v/>
      </c>
      <c r="T21" s="60" t="str">
        <f t="shared" si="18"/>
        <v/>
      </c>
      <c r="U21" s="61" t="str">
        <f t="shared" si="19"/>
        <v/>
      </c>
      <c r="V21" s="61" t="str">
        <f t="shared" si="1"/>
        <v/>
      </c>
      <c r="W21" s="61" t="e">
        <f>IF(サンプル!$B$11="無料",0,VLOOKUP($I21,サンプル!$A$19:$O$28,4+(COLUMN()-COLUMN($K21))/(COLUMNS($O$3:$U$3)-1),FALSE))</f>
        <v>#N/A</v>
      </c>
      <c r="X21" s="62" t="str">
        <f t="shared" si="20"/>
        <v/>
      </c>
      <c r="Y21" s="59" t="str">
        <f t="shared" si="21"/>
        <v/>
      </c>
      <c r="Z21" s="60" t="str">
        <f t="shared" si="22"/>
        <v/>
      </c>
      <c r="AA21" s="61" t="str">
        <f t="shared" si="23"/>
        <v/>
      </c>
      <c r="AB21" s="61" t="str">
        <f t="shared" si="2"/>
        <v/>
      </c>
      <c r="AC21" s="61" t="e">
        <f>IF(サンプル!$B$11="無料",0,VLOOKUP($I21,サンプル!$A$19:$O$28,4+(COLUMN()-COLUMN($K21))/(COLUMNS($O$3:$U$3)-1),FALSE))</f>
        <v>#N/A</v>
      </c>
      <c r="AD21" s="62" t="str">
        <f t="shared" si="24"/>
        <v/>
      </c>
      <c r="AE21" s="59" t="str">
        <f t="shared" si="25"/>
        <v/>
      </c>
      <c r="AF21" s="60" t="str">
        <f t="shared" si="26"/>
        <v/>
      </c>
      <c r="AG21" s="61" t="str">
        <f t="shared" si="27"/>
        <v/>
      </c>
      <c r="AH21" s="61" t="str">
        <f t="shared" si="3"/>
        <v/>
      </c>
      <c r="AI21" s="61" t="e">
        <f>IF(サンプル!$B$11="無料",0,VLOOKUP($I21,サンプル!$A$19:$O$28,4+(COLUMN()-COLUMN($K21))/(COLUMNS($O$3:$U$3)-1),FALSE))</f>
        <v>#N/A</v>
      </c>
      <c r="AJ21" s="62" t="str">
        <f t="shared" si="28"/>
        <v/>
      </c>
      <c r="AK21" s="59" t="str">
        <f t="shared" si="29"/>
        <v/>
      </c>
      <c r="AL21" s="60" t="str">
        <f t="shared" si="30"/>
        <v/>
      </c>
      <c r="AM21" s="61" t="str">
        <f t="shared" si="31"/>
        <v/>
      </c>
      <c r="AN21" s="61" t="str">
        <f t="shared" si="4"/>
        <v/>
      </c>
      <c r="AO21" s="61" t="e">
        <f>IF(サンプル!$B$11="無料",0,VLOOKUP($I21,サンプル!$A$19:$O$28,4+(COLUMN()-COLUMN($K21))/(COLUMNS($O$3:$U$3)-1),FALSE))</f>
        <v>#N/A</v>
      </c>
      <c r="AP21" s="62" t="str">
        <f t="shared" si="32"/>
        <v/>
      </c>
      <c r="AQ21" s="59" t="str">
        <f t="shared" si="33"/>
        <v/>
      </c>
      <c r="AR21" s="60" t="str">
        <f t="shared" si="34"/>
        <v/>
      </c>
      <c r="AS21" s="61" t="str">
        <f t="shared" si="35"/>
        <v/>
      </c>
      <c r="AT21" s="61" t="str">
        <f t="shared" si="5"/>
        <v/>
      </c>
      <c r="AU21" s="61" t="e">
        <f>IF(サンプル!$B$11="無料",0,VLOOKUP($I21,サンプル!$A$19:$O$28,4+(COLUMN()-COLUMN($K21))/(COLUMNS($O$3:$U$3)-1),FALSE))</f>
        <v>#N/A</v>
      </c>
      <c r="AV21" s="62" t="str">
        <f t="shared" si="36"/>
        <v/>
      </c>
      <c r="AW21" s="59" t="str">
        <f t="shared" si="37"/>
        <v/>
      </c>
      <c r="AX21" s="60" t="str">
        <f t="shared" si="38"/>
        <v/>
      </c>
      <c r="AY21" s="61" t="str">
        <f t="shared" si="39"/>
        <v/>
      </c>
      <c r="AZ21" s="61" t="str">
        <f t="shared" si="6"/>
        <v/>
      </c>
      <c r="BA21" s="61" t="e">
        <f>IF(サンプル!$B$11="無料",0,VLOOKUP($I21,サンプル!$A$19:$O$28,4+(COLUMN()-COLUMN($K21))/(COLUMNS($O$3:$U$3)-1),FALSE))</f>
        <v>#N/A</v>
      </c>
      <c r="BB21" s="62" t="str">
        <f t="shared" si="40"/>
        <v/>
      </c>
      <c r="BC21" s="59" t="str">
        <f t="shared" si="41"/>
        <v/>
      </c>
      <c r="BD21" s="60" t="str">
        <f t="shared" si="42"/>
        <v/>
      </c>
      <c r="BE21" s="61" t="str">
        <f t="shared" si="43"/>
        <v/>
      </c>
      <c r="BF21" s="61" t="str">
        <f t="shared" si="7"/>
        <v/>
      </c>
      <c r="BG21" s="61" t="e">
        <f>IF(サンプル!$B$11="無料",0,VLOOKUP($I21,サンプル!$A$19:$O$28,4+(COLUMN()-COLUMN($K21))/(COLUMNS($O$3:$U$3)-1),FALSE))</f>
        <v>#N/A</v>
      </c>
      <c r="BH21" s="62" t="str">
        <f t="shared" si="44"/>
        <v/>
      </c>
      <c r="BI21" s="59" t="str">
        <f t="shared" si="45"/>
        <v/>
      </c>
      <c r="BJ21" s="60" t="str">
        <f t="shared" si="46"/>
        <v/>
      </c>
      <c r="BK21" s="61" t="str">
        <f t="shared" si="47"/>
        <v/>
      </c>
      <c r="BL21" s="61" t="str">
        <f t="shared" si="8"/>
        <v/>
      </c>
      <c r="BM21" s="61" t="e">
        <f>IF(サンプル!$B$11="無料",0,VLOOKUP($I21,サンプル!$A$19:$O$28,4+(COLUMN()-COLUMN($K21))/(COLUMNS($O$3:$U$3)-1),FALSE))</f>
        <v>#N/A</v>
      </c>
      <c r="BN21" s="62" t="str">
        <f t="shared" si="48"/>
        <v/>
      </c>
      <c r="BO21" s="59" t="str">
        <f t="shared" si="49"/>
        <v/>
      </c>
      <c r="BP21" s="60" t="str">
        <f t="shared" si="50"/>
        <v/>
      </c>
      <c r="BQ21" s="61" t="str">
        <f t="shared" si="51"/>
        <v/>
      </c>
      <c r="BR21" s="61" t="str">
        <f t="shared" si="9"/>
        <v/>
      </c>
      <c r="BS21" s="61" t="e">
        <f>IF(サンプル!$B$11="無料",0,VLOOKUP($I21,サンプル!$A$19:$O$28,4+(COLUMN()-COLUMN($K21))/(COLUMNS($O$3:$U$3)-1),FALSE))</f>
        <v>#N/A</v>
      </c>
      <c r="BT21" s="62" t="str">
        <f t="shared" si="52"/>
        <v/>
      </c>
      <c r="BU21" s="59" t="str">
        <f t="shared" si="53"/>
        <v/>
      </c>
      <c r="BV21" s="60" t="str">
        <f t="shared" si="54"/>
        <v/>
      </c>
      <c r="BW21" s="61" t="str">
        <f t="shared" si="55"/>
        <v/>
      </c>
      <c r="BX21" s="61" t="str">
        <f t="shared" si="10"/>
        <v/>
      </c>
      <c r="BY21" s="61" t="e">
        <f>IF(サンプル!$B$11="無料",0,VLOOKUP($I21,サンプル!$A$19:$O$28,4+(COLUMN()-COLUMN($K21))/(COLUMNS($O$3:$U$3)-1),FALSE))</f>
        <v>#N/A</v>
      </c>
      <c r="BZ21" s="62" t="str">
        <f t="shared" si="56"/>
        <v/>
      </c>
      <c r="CA21" s="59" t="str">
        <f t="shared" si="57"/>
        <v/>
      </c>
      <c r="CB21" s="60" t="str">
        <f t="shared" si="58"/>
        <v/>
      </c>
      <c r="CC21" s="61" t="str">
        <f t="shared" si="59"/>
        <v/>
      </c>
    </row>
    <row r="22" spans="1:81">
      <c r="A22" s="6">
        <v>19</v>
      </c>
      <c r="B22" s="158" t="str">
        <f>IF(ISBLANK(サンプル入力!B22),"",サンプル入力!B22)</f>
        <v/>
      </c>
      <c r="C22" s="5" t="str">
        <f>IF(ISBLANK(サンプル入力!C22),"",サンプル入力!C22)</f>
        <v/>
      </c>
      <c r="D22" s="18"/>
      <c r="E22" s="5" t="str">
        <f>IF(ISBLANK(サンプル入力!F22),"",サンプル入力!F22)</f>
        <v/>
      </c>
      <c r="F22" s="15">
        <f>IF(ISBLANK(宅配便仮計算!D22),"",宅配便仮計算!D22)</f>
        <v>0.85</v>
      </c>
      <c r="G22" s="5" t="str">
        <f>IF(ISBLANK(サンプル入力!I22),"",サンプル入力!I22)</f>
        <v/>
      </c>
      <c r="H22" s="6" t="str">
        <f>IF(ISBLANK(サンプル入力!J22),"",サンプル入力!J22)</f>
        <v/>
      </c>
      <c r="I22" s="6" t="str">
        <f>IF(ISBLANK(サンプル入力!L22),"",サンプル入力!L22)</f>
        <v/>
      </c>
      <c r="J22" s="61" t="str">
        <f t="shared" si="11"/>
        <v/>
      </c>
      <c r="K22" s="61" t="e">
        <f>IF(サンプル!$B$11="無料",0,VLOOKUP($I22,サンプル!$A$19:$O$28,4+(COLUMN()-COLUMN($K22))/(COLUMNS($O$3:$U$3)-1),FALSE))</f>
        <v>#N/A</v>
      </c>
      <c r="L22" s="62" t="str">
        <f t="shared" si="12"/>
        <v/>
      </c>
      <c r="M22" s="59" t="str">
        <f t="shared" si="13"/>
        <v/>
      </c>
      <c r="N22" s="60" t="str">
        <f t="shared" si="14"/>
        <v/>
      </c>
      <c r="O22" s="61" t="str">
        <f t="shared" si="15"/>
        <v/>
      </c>
      <c r="P22" s="61" t="str">
        <f t="shared" si="0"/>
        <v/>
      </c>
      <c r="Q22" s="61" t="e">
        <f>IF(サンプル!$B$11="無料",0,VLOOKUP($I22,サンプル!$A$19:$O$28,4+(COLUMN()-COLUMN($K22))/(COLUMNS($O$3:$U$3)-1),FALSE))</f>
        <v>#N/A</v>
      </c>
      <c r="R22" s="62" t="str">
        <f t="shared" si="16"/>
        <v/>
      </c>
      <c r="S22" s="59" t="str">
        <f t="shared" si="17"/>
        <v/>
      </c>
      <c r="T22" s="60" t="str">
        <f t="shared" si="18"/>
        <v/>
      </c>
      <c r="U22" s="61" t="str">
        <f t="shared" si="19"/>
        <v/>
      </c>
      <c r="V22" s="61" t="str">
        <f t="shared" si="1"/>
        <v/>
      </c>
      <c r="W22" s="61" t="e">
        <f>IF(サンプル!$B$11="無料",0,VLOOKUP($I22,サンプル!$A$19:$O$28,4+(COLUMN()-COLUMN($K22))/(COLUMNS($O$3:$U$3)-1),FALSE))</f>
        <v>#N/A</v>
      </c>
      <c r="X22" s="62" t="str">
        <f t="shared" si="20"/>
        <v/>
      </c>
      <c r="Y22" s="59" t="str">
        <f t="shared" si="21"/>
        <v/>
      </c>
      <c r="Z22" s="60" t="str">
        <f t="shared" si="22"/>
        <v/>
      </c>
      <c r="AA22" s="61" t="str">
        <f t="shared" si="23"/>
        <v/>
      </c>
      <c r="AB22" s="61" t="str">
        <f t="shared" si="2"/>
        <v/>
      </c>
      <c r="AC22" s="61" t="e">
        <f>IF(サンプル!$B$11="無料",0,VLOOKUP($I22,サンプル!$A$19:$O$28,4+(COLUMN()-COLUMN($K22))/(COLUMNS($O$3:$U$3)-1),FALSE))</f>
        <v>#N/A</v>
      </c>
      <c r="AD22" s="62" t="str">
        <f t="shared" si="24"/>
        <v/>
      </c>
      <c r="AE22" s="59" t="str">
        <f t="shared" si="25"/>
        <v/>
      </c>
      <c r="AF22" s="60" t="str">
        <f t="shared" si="26"/>
        <v/>
      </c>
      <c r="AG22" s="61" t="str">
        <f t="shared" si="27"/>
        <v/>
      </c>
      <c r="AH22" s="61" t="str">
        <f t="shared" si="3"/>
        <v/>
      </c>
      <c r="AI22" s="61" t="e">
        <f>IF(サンプル!$B$11="無料",0,VLOOKUP($I22,サンプル!$A$19:$O$28,4+(COLUMN()-COLUMN($K22))/(COLUMNS($O$3:$U$3)-1),FALSE))</f>
        <v>#N/A</v>
      </c>
      <c r="AJ22" s="62" t="str">
        <f t="shared" si="28"/>
        <v/>
      </c>
      <c r="AK22" s="59" t="str">
        <f t="shared" si="29"/>
        <v/>
      </c>
      <c r="AL22" s="60" t="str">
        <f t="shared" si="30"/>
        <v/>
      </c>
      <c r="AM22" s="61" t="str">
        <f t="shared" si="31"/>
        <v/>
      </c>
      <c r="AN22" s="61" t="str">
        <f t="shared" si="4"/>
        <v/>
      </c>
      <c r="AO22" s="61" t="e">
        <f>IF(サンプル!$B$11="無料",0,VLOOKUP($I22,サンプル!$A$19:$O$28,4+(COLUMN()-COLUMN($K22))/(COLUMNS($O$3:$U$3)-1),FALSE))</f>
        <v>#N/A</v>
      </c>
      <c r="AP22" s="62" t="str">
        <f t="shared" si="32"/>
        <v/>
      </c>
      <c r="AQ22" s="59" t="str">
        <f t="shared" si="33"/>
        <v/>
      </c>
      <c r="AR22" s="60" t="str">
        <f t="shared" si="34"/>
        <v/>
      </c>
      <c r="AS22" s="61" t="str">
        <f t="shared" si="35"/>
        <v/>
      </c>
      <c r="AT22" s="61" t="str">
        <f t="shared" si="5"/>
        <v/>
      </c>
      <c r="AU22" s="61" t="e">
        <f>IF(サンプル!$B$11="無料",0,VLOOKUP($I22,サンプル!$A$19:$O$28,4+(COLUMN()-COLUMN($K22))/(COLUMNS($O$3:$U$3)-1),FALSE))</f>
        <v>#N/A</v>
      </c>
      <c r="AV22" s="62" t="str">
        <f t="shared" si="36"/>
        <v/>
      </c>
      <c r="AW22" s="59" t="str">
        <f t="shared" si="37"/>
        <v/>
      </c>
      <c r="AX22" s="60" t="str">
        <f t="shared" si="38"/>
        <v/>
      </c>
      <c r="AY22" s="61" t="str">
        <f t="shared" si="39"/>
        <v/>
      </c>
      <c r="AZ22" s="61" t="str">
        <f t="shared" si="6"/>
        <v/>
      </c>
      <c r="BA22" s="61" t="e">
        <f>IF(サンプル!$B$11="無料",0,VLOOKUP($I22,サンプル!$A$19:$O$28,4+(COLUMN()-COLUMN($K22))/(COLUMNS($O$3:$U$3)-1),FALSE))</f>
        <v>#N/A</v>
      </c>
      <c r="BB22" s="62" t="str">
        <f t="shared" si="40"/>
        <v/>
      </c>
      <c r="BC22" s="59" t="str">
        <f t="shared" si="41"/>
        <v/>
      </c>
      <c r="BD22" s="60" t="str">
        <f t="shared" si="42"/>
        <v/>
      </c>
      <c r="BE22" s="61" t="str">
        <f t="shared" si="43"/>
        <v/>
      </c>
      <c r="BF22" s="61" t="str">
        <f t="shared" si="7"/>
        <v/>
      </c>
      <c r="BG22" s="61" t="e">
        <f>IF(サンプル!$B$11="無料",0,VLOOKUP($I22,サンプル!$A$19:$O$28,4+(COLUMN()-COLUMN($K22))/(COLUMNS($O$3:$U$3)-1),FALSE))</f>
        <v>#N/A</v>
      </c>
      <c r="BH22" s="62" t="str">
        <f t="shared" si="44"/>
        <v/>
      </c>
      <c r="BI22" s="59" t="str">
        <f t="shared" si="45"/>
        <v/>
      </c>
      <c r="BJ22" s="60" t="str">
        <f t="shared" si="46"/>
        <v/>
      </c>
      <c r="BK22" s="61" t="str">
        <f t="shared" si="47"/>
        <v/>
      </c>
      <c r="BL22" s="61" t="str">
        <f t="shared" si="8"/>
        <v/>
      </c>
      <c r="BM22" s="61" t="e">
        <f>IF(サンプル!$B$11="無料",0,VLOOKUP($I22,サンプル!$A$19:$O$28,4+(COLUMN()-COLUMN($K22))/(COLUMNS($O$3:$U$3)-1),FALSE))</f>
        <v>#N/A</v>
      </c>
      <c r="BN22" s="62" t="str">
        <f t="shared" si="48"/>
        <v/>
      </c>
      <c r="BO22" s="59" t="str">
        <f t="shared" si="49"/>
        <v/>
      </c>
      <c r="BP22" s="60" t="str">
        <f t="shared" si="50"/>
        <v/>
      </c>
      <c r="BQ22" s="61" t="str">
        <f t="shared" si="51"/>
        <v/>
      </c>
      <c r="BR22" s="61" t="str">
        <f t="shared" si="9"/>
        <v/>
      </c>
      <c r="BS22" s="61" t="e">
        <f>IF(サンプル!$B$11="無料",0,VLOOKUP($I22,サンプル!$A$19:$O$28,4+(COLUMN()-COLUMN($K22))/(COLUMNS($O$3:$U$3)-1),FALSE))</f>
        <v>#N/A</v>
      </c>
      <c r="BT22" s="62" t="str">
        <f t="shared" si="52"/>
        <v/>
      </c>
      <c r="BU22" s="59" t="str">
        <f t="shared" si="53"/>
        <v/>
      </c>
      <c r="BV22" s="60" t="str">
        <f t="shared" si="54"/>
        <v/>
      </c>
      <c r="BW22" s="61" t="str">
        <f t="shared" si="55"/>
        <v/>
      </c>
      <c r="BX22" s="61" t="str">
        <f t="shared" si="10"/>
        <v/>
      </c>
      <c r="BY22" s="61" t="e">
        <f>IF(サンプル!$B$11="無料",0,VLOOKUP($I22,サンプル!$A$19:$O$28,4+(COLUMN()-COLUMN($K22))/(COLUMNS($O$3:$U$3)-1),FALSE))</f>
        <v>#N/A</v>
      </c>
      <c r="BZ22" s="62" t="str">
        <f t="shared" si="56"/>
        <v/>
      </c>
      <c r="CA22" s="59" t="str">
        <f t="shared" si="57"/>
        <v/>
      </c>
      <c r="CB22" s="60" t="str">
        <f t="shared" si="58"/>
        <v/>
      </c>
      <c r="CC22" s="61" t="str">
        <f t="shared" si="59"/>
        <v/>
      </c>
    </row>
    <row r="23" spans="1:81">
      <c r="A23" s="6">
        <v>20</v>
      </c>
      <c r="B23" s="158" t="str">
        <f>IF(ISBLANK(サンプル入力!B23),"",サンプル入力!B23)</f>
        <v/>
      </c>
      <c r="C23" s="5" t="str">
        <f>IF(ISBLANK(サンプル入力!C23),"",サンプル入力!C23)</f>
        <v/>
      </c>
      <c r="D23" s="18"/>
      <c r="E23" s="5" t="str">
        <f>IF(ISBLANK(サンプル入力!F23),"",サンプル入力!F23)</f>
        <v/>
      </c>
      <c r="F23" s="15">
        <f>IF(ISBLANK(宅配便仮計算!D23),"",宅配便仮計算!D23)</f>
        <v>0.85</v>
      </c>
      <c r="G23" s="5" t="str">
        <f>IF(ISBLANK(サンプル入力!I23),"",サンプル入力!I23)</f>
        <v/>
      </c>
      <c r="H23" s="6" t="str">
        <f>IF(ISBLANK(サンプル入力!J23),"",サンプル入力!J23)</f>
        <v/>
      </c>
      <c r="I23" s="6" t="str">
        <f>IF(ISBLANK(サンプル入力!L23),"",サンプル入力!L23)</f>
        <v/>
      </c>
      <c r="J23" s="61" t="str">
        <f t="shared" si="11"/>
        <v/>
      </c>
      <c r="K23" s="61" t="e">
        <f>IF(サンプル!$B$11="無料",0,VLOOKUP($I23,サンプル!$A$19:$O$28,4+(COLUMN()-COLUMN($K23))/(COLUMNS($O$3:$U$3)-1),FALSE))</f>
        <v>#N/A</v>
      </c>
      <c r="L23" s="62" t="str">
        <f t="shared" si="12"/>
        <v/>
      </c>
      <c r="M23" s="59" t="str">
        <f t="shared" si="13"/>
        <v/>
      </c>
      <c r="N23" s="60" t="str">
        <f t="shared" si="14"/>
        <v/>
      </c>
      <c r="O23" s="61" t="str">
        <f t="shared" si="15"/>
        <v/>
      </c>
      <c r="P23" s="61" t="str">
        <f t="shared" si="0"/>
        <v/>
      </c>
      <c r="Q23" s="61" t="e">
        <f>IF(サンプル!$B$11="無料",0,VLOOKUP($I23,サンプル!$A$19:$O$28,4+(COLUMN()-COLUMN($K23))/(COLUMNS($O$3:$U$3)-1),FALSE))</f>
        <v>#N/A</v>
      </c>
      <c r="R23" s="62" t="str">
        <f t="shared" si="16"/>
        <v/>
      </c>
      <c r="S23" s="59" t="str">
        <f t="shared" si="17"/>
        <v/>
      </c>
      <c r="T23" s="60" t="str">
        <f t="shared" si="18"/>
        <v/>
      </c>
      <c r="U23" s="61" t="str">
        <f t="shared" si="19"/>
        <v/>
      </c>
      <c r="V23" s="61" t="str">
        <f t="shared" si="1"/>
        <v/>
      </c>
      <c r="W23" s="61" t="e">
        <f>IF(サンプル!$B$11="無料",0,VLOOKUP($I23,サンプル!$A$19:$O$28,4+(COLUMN()-COLUMN($K23))/(COLUMNS($O$3:$U$3)-1),FALSE))</f>
        <v>#N/A</v>
      </c>
      <c r="X23" s="62" t="str">
        <f t="shared" si="20"/>
        <v/>
      </c>
      <c r="Y23" s="59" t="str">
        <f t="shared" si="21"/>
        <v/>
      </c>
      <c r="Z23" s="60" t="str">
        <f t="shared" si="22"/>
        <v/>
      </c>
      <c r="AA23" s="61" t="str">
        <f t="shared" si="23"/>
        <v/>
      </c>
      <c r="AB23" s="61" t="str">
        <f t="shared" si="2"/>
        <v/>
      </c>
      <c r="AC23" s="61" t="e">
        <f>IF(サンプル!$B$11="無料",0,VLOOKUP($I23,サンプル!$A$19:$O$28,4+(COLUMN()-COLUMN($K23))/(COLUMNS($O$3:$U$3)-1),FALSE))</f>
        <v>#N/A</v>
      </c>
      <c r="AD23" s="62" t="str">
        <f t="shared" si="24"/>
        <v/>
      </c>
      <c r="AE23" s="59" t="str">
        <f t="shared" si="25"/>
        <v/>
      </c>
      <c r="AF23" s="60" t="str">
        <f t="shared" si="26"/>
        <v/>
      </c>
      <c r="AG23" s="61" t="str">
        <f t="shared" si="27"/>
        <v/>
      </c>
      <c r="AH23" s="61" t="str">
        <f t="shared" si="3"/>
        <v/>
      </c>
      <c r="AI23" s="61" t="e">
        <f>IF(サンプル!$B$11="無料",0,VLOOKUP($I23,サンプル!$A$19:$O$28,4+(COLUMN()-COLUMN($K23))/(COLUMNS($O$3:$U$3)-1),FALSE))</f>
        <v>#N/A</v>
      </c>
      <c r="AJ23" s="62" t="str">
        <f t="shared" si="28"/>
        <v/>
      </c>
      <c r="AK23" s="59" t="str">
        <f t="shared" si="29"/>
        <v/>
      </c>
      <c r="AL23" s="60" t="str">
        <f t="shared" si="30"/>
        <v/>
      </c>
      <c r="AM23" s="61" t="str">
        <f t="shared" si="31"/>
        <v/>
      </c>
      <c r="AN23" s="61" t="str">
        <f t="shared" si="4"/>
        <v/>
      </c>
      <c r="AO23" s="61" t="e">
        <f>IF(サンプル!$B$11="無料",0,VLOOKUP($I23,サンプル!$A$19:$O$28,4+(COLUMN()-COLUMN($K23))/(COLUMNS($O$3:$U$3)-1),FALSE))</f>
        <v>#N/A</v>
      </c>
      <c r="AP23" s="62" t="str">
        <f t="shared" si="32"/>
        <v/>
      </c>
      <c r="AQ23" s="59" t="str">
        <f t="shared" si="33"/>
        <v/>
      </c>
      <c r="AR23" s="60" t="str">
        <f t="shared" si="34"/>
        <v/>
      </c>
      <c r="AS23" s="61" t="str">
        <f t="shared" si="35"/>
        <v/>
      </c>
      <c r="AT23" s="61" t="str">
        <f t="shared" si="5"/>
        <v/>
      </c>
      <c r="AU23" s="61" t="e">
        <f>IF(サンプル!$B$11="無料",0,VLOOKUP($I23,サンプル!$A$19:$O$28,4+(COLUMN()-COLUMN($K23))/(COLUMNS($O$3:$U$3)-1),FALSE))</f>
        <v>#N/A</v>
      </c>
      <c r="AV23" s="62" t="str">
        <f t="shared" si="36"/>
        <v/>
      </c>
      <c r="AW23" s="59" t="str">
        <f t="shared" si="37"/>
        <v/>
      </c>
      <c r="AX23" s="60" t="str">
        <f t="shared" si="38"/>
        <v/>
      </c>
      <c r="AY23" s="61" t="str">
        <f t="shared" si="39"/>
        <v/>
      </c>
      <c r="AZ23" s="61" t="str">
        <f t="shared" si="6"/>
        <v/>
      </c>
      <c r="BA23" s="61" t="e">
        <f>IF(サンプル!$B$11="無料",0,VLOOKUP($I23,サンプル!$A$19:$O$28,4+(COLUMN()-COLUMN($K23))/(COLUMNS($O$3:$U$3)-1),FALSE))</f>
        <v>#N/A</v>
      </c>
      <c r="BB23" s="62" t="str">
        <f t="shared" si="40"/>
        <v/>
      </c>
      <c r="BC23" s="59" t="str">
        <f t="shared" si="41"/>
        <v/>
      </c>
      <c r="BD23" s="60" t="str">
        <f t="shared" si="42"/>
        <v/>
      </c>
      <c r="BE23" s="61" t="str">
        <f t="shared" si="43"/>
        <v/>
      </c>
      <c r="BF23" s="61" t="str">
        <f t="shared" si="7"/>
        <v/>
      </c>
      <c r="BG23" s="61" t="e">
        <f>IF(サンプル!$B$11="無料",0,VLOOKUP($I23,サンプル!$A$19:$O$28,4+(COLUMN()-COLUMN($K23))/(COLUMNS($O$3:$U$3)-1),FALSE))</f>
        <v>#N/A</v>
      </c>
      <c r="BH23" s="62" t="str">
        <f t="shared" si="44"/>
        <v/>
      </c>
      <c r="BI23" s="59" t="str">
        <f t="shared" si="45"/>
        <v/>
      </c>
      <c r="BJ23" s="60" t="str">
        <f t="shared" si="46"/>
        <v/>
      </c>
      <c r="BK23" s="61" t="str">
        <f t="shared" si="47"/>
        <v/>
      </c>
      <c r="BL23" s="61" t="str">
        <f t="shared" si="8"/>
        <v/>
      </c>
      <c r="BM23" s="61" t="e">
        <f>IF(サンプル!$B$11="無料",0,VLOOKUP($I23,サンプル!$A$19:$O$28,4+(COLUMN()-COLUMN($K23))/(COLUMNS($O$3:$U$3)-1),FALSE))</f>
        <v>#N/A</v>
      </c>
      <c r="BN23" s="62" t="str">
        <f t="shared" si="48"/>
        <v/>
      </c>
      <c r="BO23" s="59" t="str">
        <f t="shared" si="49"/>
        <v/>
      </c>
      <c r="BP23" s="60" t="str">
        <f t="shared" si="50"/>
        <v/>
      </c>
      <c r="BQ23" s="61" t="str">
        <f t="shared" si="51"/>
        <v/>
      </c>
      <c r="BR23" s="61" t="str">
        <f t="shared" si="9"/>
        <v/>
      </c>
      <c r="BS23" s="61" t="e">
        <f>IF(サンプル!$B$11="無料",0,VLOOKUP($I23,サンプル!$A$19:$O$28,4+(COLUMN()-COLUMN($K23))/(COLUMNS($O$3:$U$3)-1),FALSE))</f>
        <v>#N/A</v>
      </c>
      <c r="BT23" s="62" t="str">
        <f t="shared" si="52"/>
        <v/>
      </c>
      <c r="BU23" s="59" t="str">
        <f t="shared" si="53"/>
        <v/>
      </c>
      <c r="BV23" s="60" t="str">
        <f t="shared" si="54"/>
        <v/>
      </c>
      <c r="BW23" s="61" t="str">
        <f t="shared" si="55"/>
        <v/>
      </c>
      <c r="BX23" s="61" t="str">
        <f t="shared" si="10"/>
        <v/>
      </c>
      <c r="BY23" s="61" t="e">
        <f>IF(サンプル!$B$11="無料",0,VLOOKUP($I23,サンプル!$A$19:$O$28,4+(COLUMN()-COLUMN($K23))/(COLUMNS($O$3:$U$3)-1),FALSE))</f>
        <v>#N/A</v>
      </c>
      <c r="BZ23" s="62" t="str">
        <f t="shared" si="56"/>
        <v/>
      </c>
      <c r="CA23" s="59" t="str">
        <f t="shared" si="57"/>
        <v/>
      </c>
      <c r="CB23" s="60" t="str">
        <f t="shared" si="58"/>
        <v/>
      </c>
      <c r="CC23" s="61" t="str">
        <f t="shared" si="59"/>
        <v/>
      </c>
    </row>
    <row r="24" spans="1:81">
      <c r="A24" s="6">
        <v>21</v>
      </c>
      <c r="B24" s="158" t="str">
        <f>IF(ISBLANK(サンプル入力!B24),"",サンプル入力!B24)</f>
        <v/>
      </c>
      <c r="C24" s="5" t="str">
        <f>IF(ISBLANK(サンプル入力!C24),"",サンプル入力!C24)</f>
        <v/>
      </c>
      <c r="D24" s="18"/>
      <c r="E24" s="5" t="str">
        <f>IF(ISBLANK(サンプル入力!F24),"",サンプル入力!F24)</f>
        <v/>
      </c>
      <c r="F24" s="15">
        <f>IF(ISBLANK(宅配便仮計算!D24),"",宅配便仮計算!D24)</f>
        <v>0.85</v>
      </c>
      <c r="G24" s="5" t="str">
        <f>IF(ISBLANK(サンプル入力!I24),"",サンプル入力!I24)</f>
        <v/>
      </c>
      <c r="H24" s="6" t="str">
        <f>IF(ISBLANK(サンプル入力!J24),"",サンプル入力!J24)</f>
        <v/>
      </c>
      <c r="I24" s="6" t="str">
        <f>IF(ISBLANK(サンプル入力!L24),"",サンプル入力!L24)</f>
        <v/>
      </c>
      <c r="J24" s="61" t="str">
        <f t="shared" si="11"/>
        <v/>
      </c>
      <c r="K24" s="61" t="e">
        <f>IF(サンプル!$B$11="無料",0,VLOOKUP($I24,サンプル!$A$19:$O$28,4+(COLUMN()-COLUMN($K24))/(COLUMNS($O$3:$U$3)-1),FALSE))</f>
        <v>#N/A</v>
      </c>
      <c r="L24" s="62" t="str">
        <f t="shared" si="12"/>
        <v/>
      </c>
      <c r="M24" s="59" t="str">
        <f t="shared" si="13"/>
        <v/>
      </c>
      <c r="N24" s="60" t="str">
        <f t="shared" si="14"/>
        <v/>
      </c>
      <c r="O24" s="61" t="str">
        <f t="shared" si="15"/>
        <v/>
      </c>
      <c r="P24" s="61" t="str">
        <f t="shared" si="0"/>
        <v/>
      </c>
      <c r="Q24" s="61" t="e">
        <f>IF(サンプル!$B$11="無料",0,VLOOKUP($I24,サンプル!$A$19:$O$28,4+(COLUMN()-COLUMN($K24))/(COLUMNS($O$3:$U$3)-1),FALSE))</f>
        <v>#N/A</v>
      </c>
      <c r="R24" s="62" t="str">
        <f t="shared" si="16"/>
        <v/>
      </c>
      <c r="S24" s="59" t="str">
        <f t="shared" si="17"/>
        <v/>
      </c>
      <c r="T24" s="60" t="str">
        <f t="shared" si="18"/>
        <v/>
      </c>
      <c r="U24" s="61" t="str">
        <f t="shared" si="19"/>
        <v/>
      </c>
      <c r="V24" s="61" t="str">
        <f t="shared" si="1"/>
        <v/>
      </c>
      <c r="W24" s="61" t="e">
        <f>IF(サンプル!$B$11="無料",0,VLOOKUP($I24,サンプル!$A$19:$O$28,4+(COLUMN()-COLUMN($K24))/(COLUMNS($O$3:$U$3)-1),FALSE))</f>
        <v>#N/A</v>
      </c>
      <c r="X24" s="62" t="str">
        <f t="shared" si="20"/>
        <v/>
      </c>
      <c r="Y24" s="59" t="str">
        <f t="shared" si="21"/>
        <v/>
      </c>
      <c r="Z24" s="60" t="str">
        <f t="shared" si="22"/>
        <v/>
      </c>
      <c r="AA24" s="61" t="str">
        <f t="shared" si="23"/>
        <v/>
      </c>
      <c r="AB24" s="61" t="str">
        <f t="shared" si="2"/>
        <v/>
      </c>
      <c r="AC24" s="61" t="e">
        <f>IF(サンプル!$B$11="無料",0,VLOOKUP($I24,サンプル!$A$19:$O$28,4+(COLUMN()-COLUMN($K24))/(COLUMNS($O$3:$U$3)-1),FALSE))</f>
        <v>#N/A</v>
      </c>
      <c r="AD24" s="62" t="str">
        <f t="shared" si="24"/>
        <v/>
      </c>
      <c r="AE24" s="59" t="str">
        <f t="shared" si="25"/>
        <v/>
      </c>
      <c r="AF24" s="60" t="str">
        <f t="shared" si="26"/>
        <v/>
      </c>
      <c r="AG24" s="61" t="str">
        <f t="shared" si="27"/>
        <v/>
      </c>
      <c r="AH24" s="61" t="str">
        <f t="shared" si="3"/>
        <v/>
      </c>
      <c r="AI24" s="61" t="e">
        <f>IF(サンプル!$B$11="無料",0,VLOOKUP($I24,サンプル!$A$19:$O$28,4+(COLUMN()-COLUMN($K24))/(COLUMNS($O$3:$U$3)-1),FALSE))</f>
        <v>#N/A</v>
      </c>
      <c r="AJ24" s="62" t="str">
        <f t="shared" si="28"/>
        <v/>
      </c>
      <c r="AK24" s="59" t="str">
        <f t="shared" si="29"/>
        <v/>
      </c>
      <c r="AL24" s="60" t="str">
        <f t="shared" si="30"/>
        <v/>
      </c>
      <c r="AM24" s="61" t="str">
        <f t="shared" si="31"/>
        <v/>
      </c>
      <c r="AN24" s="61" t="str">
        <f t="shared" si="4"/>
        <v/>
      </c>
      <c r="AO24" s="61" t="e">
        <f>IF(サンプル!$B$11="無料",0,VLOOKUP($I24,サンプル!$A$19:$O$28,4+(COLUMN()-COLUMN($K24))/(COLUMNS($O$3:$U$3)-1),FALSE))</f>
        <v>#N/A</v>
      </c>
      <c r="AP24" s="62" t="str">
        <f t="shared" si="32"/>
        <v/>
      </c>
      <c r="AQ24" s="59" t="str">
        <f t="shared" si="33"/>
        <v/>
      </c>
      <c r="AR24" s="60" t="str">
        <f t="shared" si="34"/>
        <v/>
      </c>
      <c r="AS24" s="61" t="str">
        <f t="shared" si="35"/>
        <v/>
      </c>
      <c r="AT24" s="61" t="str">
        <f t="shared" si="5"/>
        <v/>
      </c>
      <c r="AU24" s="61" t="e">
        <f>IF(サンプル!$B$11="無料",0,VLOOKUP($I24,サンプル!$A$19:$O$28,4+(COLUMN()-COLUMN($K24))/(COLUMNS($O$3:$U$3)-1),FALSE))</f>
        <v>#N/A</v>
      </c>
      <c r="AV24" s="62" t="str">
        <f t="shared" si="36"/>
        <v/>
      </c>
      <c r="AW24" s="59" t="str">
        <f t="shared" si="37"/>
        <v/>
      </c>
      <c r="AX24" s="60" t="str">
        <f t="shared" si="38"/>
        <v/>
      </c>
      <c r="AY24" s="61" t="str">
        <f t="shared" si="39"/>
        <v/>
      </c>
      <c r="AZ24" s="61" t="str">
        <f t="shared" si="6"/>
        <v/>
      </c>
      <c r="BA24" s="61" t="e">
        <f>IF(サンプル!$B$11="無料",0,VLOOKUP($I24,サンプル!$A$19:$O$28,4+(COLUMN()-COLUMN($K24))/(COLUMNS($O$3:$U$3)-1),FALSE))</f>
        <v>#N/A</v>
      </c>
      <c r="BB24" s="62" t="str">
        <f t="shared" si="40"/>
        <v/>
      </c>
      <c r="BC24" s="59" t="str">
        <f t="shared" si="41"/>
        <v/>
      </c>
      <c r="BD24" s="60" t="str">
        <f t="shared" si="42"/>
        <v/>
      </c>
      <c r="BE24" s="61" t="str">
        <f t="shared" si="43"/>
        <v/>
      </c>
      <c r="BF24" s="61" t="str">
        <f t="shared" si="7"/>
        <v/>
      </c>
      <c r="BG24" s="61" t="e">
        <f>IF(サンプル!$B$11="無料",0,VLOOKUP($I24,サンプル!$A$19:$O$28,4+(COLUMN()-COLUMN($K24))/(COLUMNS($O$3:$U$3)-1),FALSE))</f>
        <v>#N/A</v>
      </c>
      <c r="BH24" s="62" t="str">
        <f t="shared" si="44"/>
        <v/>
      </c>
      <c r="BI24" s="59" t="str">
        <f t="shared" si="45"/>
        <v/>
      </c>
      <c r="BJ24" s="60" t="str">
        <f t="shared" si="46"/>
        <v/>
      </c>
      <c r="BK24" s="61" t="str">
        <f t="shared" si="47"/>
        <v/>
      </c>
      <c r="BL24" s="61" t="str">
        <f t="shared" si="8"/>
        <v/>
      </c>
      <c r="BM24" s="61" t="e">
        <f>IF(サンプル!$B$11="無料",0,VLOOKUP($I24,サンプル!$A$19:$O$28,4+(COLUMN()-COLUMN($K24))/(COLUMNS($O$3:$U$3)-1),FALSE))</f>
        <v>#N/A</v>
      </c>
      <c r="BN24" s="62" t="str">
        <f t="shared" si="48"/>
        <v/>
      </c>
      <c r="BO24" s="59" t="str">
        <f t="shared" si="49"/>
        <v/>
      </c>
      <c r="BP24" s="60" t="str">
        <f t="shared" si="50"/>
        <v/>
      </c>
      <c r="BQ24" s="61" t="str">
        <f t="shared" si="51"/>
        <v/>
      </c>
      <c r="BR24" s="61" t="str">
        <f t="shared" si="9"/>
        <v/>
      </c>
      <c r="BS24" s="61" t="e">
        <f>IF(サンプル!$B$11="無料",0,VLOOKUP($I24,サンプル!$A$19:$O$28,4+(COLUMN()-COLUMN($K24))/(COLUMNS($O$3:$U$3)-1),FALSE))</f>
        <v>#N/A</v>
      </c>
      <c r="BT24" s="62" t="str">
        <f t="shared" si="52"/>
        <v/>
      </c>
      <c r="BU24" s="59" t="str">
        <f t="shared" si="53"/>
        <v/>
      </c>
      <c r="BV24" s="60" t="str">
        <f t="shared" si="54"/>
        <v/>
      </c>
      <c r="BW24" s="61" t="str">
        <f t="shared" si="55"/>
        <v/>
      </c>
      <c r="BX24" s="61" t="str">
        <f t="shared" si="10"/>
        <v/>
      </c>
      <c r="BY24" s="61" t="e">
        <f>IF(サンプル!$B$11="無料",0,VLOOKUP($I24,サンプル!$A$19:$O$28,4+(COLUMN()-COLUMN($K24))/(COLUMNS($O$3:$U$3)-1),FALSE))</f>
        <v>#N/A</v>
      </c>
      <c r="BZ24" s="62" t="str">
        <f t="shared" si="56"/>
        <v/>
      </c>
      <c r="CA24" s="59" t="str">
        <f t="shared" si="57"/>
        <v/>
      </c>
      <c r="CB24" s="60" t="str">
        <f t="shared" si="58"/>
        <v/>
      </c>
      <c r="CC24" s="61" t="str">
        <f t="shared" si="59"/>
        <v/>
      </c>
    </row>
    <row r="25" spans="1:81">
      <c r="A25" s="6">
        <v>22</v>
      </c>
      <c r="B25" s="158" t="str">
        <f>IF(ISBLANK(サンプル入力!B25),"",サンプル入力!B25)</f>
        <v/>
      </c>
      <c r="C25" s="5" t="str">
        <f>IF(ISBLANK(サンプル入力!C25),"",サンプル入力!C25)</f>
        <v/>
      </c>
      <c r="D25" s="18"/>
      <c r="E25" s="5" t="str">
        <f>IF(ISBLANK(サンプル入力!F25),"",サンプル入力!F25)</f>
        <v/>
      </c>
      <c r="F25" s="15">
        <f>IF(ISBLANK(宅配便仮計算!D25),"",宅配便仮計算!D25)</f>
        <v>0.85</v>
      </c>
      <c r="G25" s="5" t="str">
        <f>IF(ISBLANK(サンプル入力!I25),"",サンプル入力!I25)</f>
        <v/>
      </c>
      <c r="H25" s="6" t="str">
        <f>IF(ISBLANK(サンプル入力!J25),"",サンプル入力!J25)</f>
        <v/>
      </c>
      <c r="I25" s="6" t="str">
        <f>IF(ISBLANK(サンプル入力!L25),"",サンプル入力!L25)</f>
        <v/>
      </c>
      <c r="J25" s="61" t="str">
        <f t="shared" si="11"/>
        <v/>
      </c>
      <c r="K25" s="61" t="e">
        <f>IF(サンプル!$B$11="無料",0,VLOOKUP($I25,サンプル!$A$19:$O$28,4+(COLUMN()-COLUMN($K25))/(COLUMNS($O$3:$U$3)-1),FALSE))</f>
        <v>#N/A</v>
      </c>
      <c r="L25" s="62" t="str">
        <f t="shared" si="12"/>
        <v/>
      </c>
      <c r="M25" s="59" t="str">
        <f t="shared" si="13"/>
        <v/>
      </c>
      <c r="N25" s="60" t="str">
        <f t="shared" si="14"/>
        <v/>
      </c>
      <c r="O25" s="61" t="str">
        <f t="shared" si="15"/>
        <v/>
      </c>
      <c r="P25" s="61" t="str">
        <f t="shared" si="0"/>
        <v/>
      </c>
      <c r="Q25" s="61" t="e">
        <f>IF(サンプル!$B$11="無料",0,VLOOKUP($I25,サンプル!$A$19:$O$28,4+(COLUMN()-COLUMN($K25))/(COLUMNS($O$3:$U$3)-1),FALSE))</f>
        <v>#N/A</v>
      </c>
      <c r="R25" s="62" t="str">
        <f t="shared" si="16"/>
        <v/>
      </c>
      <c r="S25" s="59" t="str">
        <f t="shared" si="17"/>
        <v/>
      </c>
      <c r="T25" s="60" t="str">
        <f t="shared" si="18"/>
        <v/>
      </c>
      <c r="U25" s="61" t="str">
        <f t="shared" si="19"/>
        <v/>
      </c>
      <c r="V25" s="61" t="str">
        <f t="shared" si="1"/>
        <v/>
      </c>
      <c r="W25" s="61" t="e">
        <f>IF(サンプル!$B$11="無料",0,VLOOKUP($I25,サンプル!$A$19:$O$28,4+(COLUMN()-COLUMN($K25))/(COLUMNS($O$3:$U$3)-1),FALSE))</f>
        <v>#N/A</v>
      </c>
      <c r="X25" s="62" t="str">
        <f t="shared" si="20"/>
        <v/>
      </c>
      <c r="Y25" s="59" t="str">
        <f t="shared" si="21"/>
        <v/>
      </c>
      <c r="Z25" s="60" t="str">
        <f t="shared" si="22"/>
        <v/>
      </c>
      <c r="AA25" s="61" t="str">
        <f t="shared" si="23"/>
        <v/>
      </c>
      <c r="AB25" s="61" t="str">
        <f t="shared" si="2"/>
        <v/>
      </c>
      <c r="AC25" s="61" t="e">
        <f>IF(サンプル!$B$11="無料",0,VLOOKUP($I25,サンプル!$A$19:$O$28,4+(COLUMN()-COLUMN($K25))/(COLUMNS($O$3:$U$3)-1),FALSE))</f>
        <v>#N/A</v>
      </c>
      <c r="AD25" s="62" t="str">
        <f t="shared" si="24"/>
        <v/>
      </c>
      <c r="AE25" s="59" t="str">
        <f t="shared" si="25"/>
        <v/>
      </c>
      <c r="AF25" s="60" t="str">
        <f t="shared" si="26"/>
        <v/>
      </c>
      <c r="AG25" s="61" t="str">
        <f t="shared" si="27"/>
        <v/>
      </c>
      <c r="AH25" s="61" t="str">
        <f t="shared" si="3"/>
        <v/>
      </c>
      <c r="AI25" s="61" t="e">
        <f>IF(サンプル!$B$11="無料",0,VLOOKUP($I25,サンプル!$A$19:$O$28,4+(COLUMN()-COLUMN($K25))/(COLUMNS($O$3:$U$3)-1),FALSE))</f>
        <v>#N/A</v>
      </c>
      <c r="AJ25" s="62" t="str">
        <f t="shared" si="28"/>
        <v/>
      </c>
      <c r="AK25" s="59" t="str">
        <f t="shared" si="29"/>
        <v/>
      </c>
      <c r="AL25" s="60" t="str">
        <f t="shared" si="30"/>
        <v/>
      </c>
      <c r="AM25" s="61" t="str">
        <f t="shared" si="31"/>
        <v/>
      </c>
      <c r="AN25" s="61" t="str">
        <f t="shared" si="4"/>
        <v/>
      </c>
      <c r="AO25" s="61" t="e">
        <f>IF(サンプル!$B$11="無料",0,VLOOKUP($I25,サンプル!$A$19:$O$28,4+(COLUMN()-COLUMN($K25))/(COLUMNS($O$3:$U$3)-1),FALSE))</f>
        <v>#N/A</v>
      </c>
      <c r="AP25" s="62" t="str">
        <f t="shared" si="32"/>
        <v/>
      </c>
      <c r="AQ25" s="59" t="str">
        <f t="shared" si="33"/>
        <v/>
      </c>
      <c r="AR25" s="60" t="str">
        <f t="shared" si="34"/>
        <v/>
      </c>
      <c r="AS25" s="61" t="str">
        <f t="shared" si="35"/>
        <v/>
      </c>
      <c r="AT25" s="61" t="str">
        <f t="shared" si="5"/>
        <v/>
      </c>
      <c r="AU25" s="61" t="e">
        <f>IF(サンプル!$B$11="無料",0,VLOOKUP($I25,サンプル!$A$19:$O$28,4+(COLUMN()-COLUMN($K25))/(COLUMNS($O$3:$U$3)-1),FALSE))</f>
        <v>#N/A</v>
      </c>
      <c r="AV25" s="62" t="str">
        <f t="shared" si="36"/>
        <v/>
      </c>
      <c r="AW25" s="59" t="str">
        <f t="shared" si="37"/>
        <v/>
      </c>
      <c r="AX25" s="60" t="str">
        <f t="shared" si="38"/>
        <v/>
      </c>
      <c r="AY25" s="61" t="str">
        <f t="shared" si="39"/>
        <v/>
      </c>
      <c r="AZ25" s="61" t="str">
        <f t="shared" si="6"/>
        <v/>
      </c>
      <c r="BA25" s="61" t="e">
        <f>IF(サンプル!$B$11="無料",0,VLOOKUP($I25,サンプル!$A$19:$O$28,4+(COLUMN()-COLUMN($K25))/(COLUMNS($O$3:$U$3)-1),FALSE))</f>
        <v>#N/A</v>
      </c>
      <c r="BB25" s="62" t="str">
        <f t="shared" si="40"/>
        <v/>
      </c>
      <c r="BC25" s="59" t="str">
        <f t="shared" si="41"/>
        <v/>
      </c>
      <c r="BD25" s="60" t="str">
        <f t="shared" si="42"/>
        <v/>
      </c>
      <c r="BE25" s="61" t="str">
        <f t="shared" si="43"/>
        <v/>
      </c>
      <c r="BF25" s="61" t="str">
        <f t="shared" si="7"/>
        <v/>
      </c>
      <c r="BG25" s="61" t="e">
        <f>IF(サンプル!$B$11="無料",0,VLOOKUP($I25,サンプル!$A$19:$O$28,4+(COLUMN()-COLUMN($K25))/(COLUMNS($O$3:$U$3)-1),FALSE))</f>
        <v>#N/A</v>
      </c>
      <c r="BH25" s="62" t="str">
        <f t="shared" si="44"/>
        <v/>
      </c>
      <c r="BI25" s="59" t="str">
        <f t="shared" si="45"/>
        <v/>
      </c>
      <c r="BJ25" s="60" t="str">
        <f t="shared" si="46"/>
        <v/>
      </c>
      <c r="BK25" s="61" t="str">
        <f t="shared" si="47"/>
        <v/>
      </c>
      <c r="BL25" s="61" t="str">
        <f t="shared" si="8"/>
        <v/>
      </c>
      <c r="BM25" s="61" t="e">
        <f>IF(サンプル!$B$11="無料",0,VLOOKUP($I25,サンプル!$A$19:$O$28,4+(COLUMN()-COLUMN($K25))/(COLUMNS($O$3:$U$3)-1),FALSE))</f>
        <v>#N/A</v>
      </c>
      <c r="BN25" s="62" t="str">
        <f t="shared" si="48"/>
        <v/>
      </c>
      <c r="BO25" s="59" t="str">
        <f t="shared" si="49"/>
        <v/>
      </c>
      <c r="BP25" s="60" t="str">
        <f t="shared" si="50"/>
        <v/>
      </c>
      <c r="BQ25" s="61" t="str">
        <f t="shared" si="51"/>
        <v/>
      </c>
      <c r="BR25" s="61" t="str">
        <f t="shared" si="9"/>
        <v/>
      </c>
      <c r="BS25" s="61" t="e">
        <f>IF(サンプル!$B$11="無料",0,VLOOKUP($I25,サンプル!$A$19:$O$28,4+(COLUMN()-COLUMN($K25))/(COLUMNS($O$3:$U$3)-1),FALSE))</f>
        <v>#N/A</v>
      </c>
      <c r="BT25" s="62" t="str">
        <f t="shared" si="52"/>
        <v/>
      </c>
      <c r="BU25" s="59" t="str">
        <f t="shared" si="53"/>
        <v/>
      </c>
      <c r="BV25" s="60" t="str">
        <f t="shared" si="54"/>
        <v/>
      </c>
      <c r="BW25" s="61" t="str">
        <f t="shared" si="55"/>
        <v/>
      </c>
      <c r="BX25" s="61" t="str">
        <f t="shared" si="10"/>
        <v/>
      </c>
      <c r="BY25" s="61" t="e">
        <f>IF(サンプル!$B$11="無料",0,VLOOKUP($I25,サンプル!$A$19:$O$28,4+(COLUMN()-COLUMN($K25))/(COLUMNS($O$3:$U$3)-1),FALSE))</f>
        <v>#N/A</v>
      </c>
      <c r="BZ25" s="62" t="str">
        <f t="shared" si="56"/>
        <v/>
      </c>
      <c r="CA25" s="59" t="str">
        <f t="shared" si="57"/>
        <v/>
      </c>
      <c r="CB25" s="60" t="str">
        <f t="shared" si="58"/>
        <v/>
      </c>
      <c r="CC25" s="61" t="str">
        <f t="shared" si="59"/>
        <v/>
      </c>
    </row>
    <row r="26" spans="1:81">
      <c r="A26" s="6">
        <v>23</v>
      </c>
      <c r="B26" s="158" t="str">
        <f>IF(ISBLANK(サンプル入力!B26),"",サンプル入力!B26)</f>
        <v/>
      </c>
      <c r="C26" s="5" t="str">
        <f>IF(ISBLANK(サンプル入力!C26),"",サンプル入力!C26)</f>
        <v/>
      </c>
      <c r="D26" s="18"/>
      <c r="E26" s="5" t="str">
        <f>IF(ISBLANK(サンプル入力!F26),"",サンプル入力!F26)</f>
        <v/>
      </c>
      <c r="F26" s="15">
        <f>IF(ISBLANK(宅配便仮計算!D26),"",宅配便仮計算!D26)</f>
        <v>0.85</v>
      </c>
      <c r="G26" s="5" t="str">
        <f>IF(ISBLANK(サンプル入力!I26),"",サンプル入力!I26)</f>
        <v/>
      </c>
      <c r="H26" s="6" t="str">
        <f>IF(ISBLANK(サンプル入力!J26),"",サンプル入力!J26)</f>
        <v/>
      </c>
      <c r="I26" s="6" t="str">
        <f>IF(ISBLANK(サンプル入力!L26),"",サンプル入力!L26)</f>
        <v/>
      </c>
      <c r="J26" s="61" t="str">
        <f t="shared" si="11"/>
        <v/>
      </c>
      <c r="K26" s="61" t="e">
        <f>IF(サンプル!$B$11="無料",0,VLOOKUP($I26,サンプル!$A$19:$O$28,4+(COLUMN()-COLUMN($K26))/(COLUMNS($O$3:$U$3)-1),FALSE))</f>
        <v>#N/A</v>
      </c>
      <c r="L26" s="62" t="str">
        <f t="shared" si="12"/>
        <v/>
      </c>
      <c r="M26" s="59" t="str">
        <f t="shared" si="13"/>
        <v/>
      </c>
      <c r="N26" s="60" t="str">
        <f t="shared" si="14"/>
        <v/>
      </c>
      <c r="O26" s="61" t="str">
        <f t="shared" si="15"/>
        <v/>
      </c>
      <c r="P26" s="61" t="str">
        <f t="shared" si="0"/>
        <v/>
      </c>
      <c r="Q26" s="61" t="e">
        <f>IF(サンプル!$B$11="無料",0,VLOOKUP($I26,サンプル!$A$19:$O$28,4+(COLUMN()-COLUMN($K26))/(COLUMNS($O$3:$U$3)-1),FALSE))</f>
        <v>#N/A</v>
      </c>
      <c r="R26" s="62" t="str">
        <f t="shared" si="16"/>
        <v/>
      </c>
      <c r="S26" s="59" t="str">
        <f t="shared" si="17"/>
        <v/>
      </c>
      <c r="T26" s="60" t="str">
        <f t="shared" si="18"/>
        <v/>
      </c>
      <c r="U26" s="61" t="str">
        <f t="shared" si="19"/>
        <v/>
      </c>
      <c r="V26" s="61" t="str">
        <f t="shared" si="1"/>
        <v/>
      </c>
      <c r="W26" s="61" t="e">
        <f>IF(サンプル!$B$11="無料",0,VLOOKUP($I26,サンプル!$A$19:$O$28,4+(COLUMN()-COLUMN($K26))/(COLUMNS($O$3:$U$3)-1),FALSE))</f>
        <v>#N/A</v>
      </c>
      <c r="X26" s="62" t="str">
        <f t="shared" si="20"/>
        <v/>
      </c>
      <c r="Y26" s="59" t="str">
        <f t="shared" si="21"/>
        <v/>
      </c>
      <c r="Z26" s="60" t="str">
        <f t="shared" si="22"/>
        <v/>
      </c>
      <c r="AA26" s="61" t="str">
        <f t="shared" si="23"/>
        <v/>
      </c>
      <c r="AB26" s="61" t="str">
        <f t="shared" si="2"/>
        <v/>
      </c>
      <c r="AC26" s="61" t="e">
        <f>IF(サンプル!$B$11="無料",0,VLOOKUP($I26,サンプル!$A$19:$O$28,4+(COLUMN()-COLUMN($K26))/(COLUMNS($O$3:$U$3)-1),FALSE))</f>
        <v>#N/A</v>
      </c>
      <c r="AD26" s="62" t="str">
        <f t="shared" si="24"/>
        <v/>
      </c>
      <c r="AE26" s="59" t="str">
        <f t="shared" si="25"/>
        <v/>
      </c>
      <c r="AF26" s="60" t="str">
        <f t="shared" si="26"/>
        <v/>
      </c>
      <c r="AG26" s="61" t="str">
        <f t="shared" si="27"/>
        <v/>
      </c>
      <c r="AH26" s="61" t="str">
        <f t="shared" si="3"/>
        <v/>
      </c>
      <c r="AI26" s="61" t="e">
        <f>IF(サンプル!$B$11="無料",0,VLOOKUP($I26,サンプル!$A$19:$O$28,4+(COLUMN()-COLUMN($K26))/(COLUMNS($O$3:$U$3)-1),FALSE))</f>
        <v>#N/A</v>
      </c>
      <c r="AJ26" s="62" t="str">
        <f t="shared" si="28"/>
        <v/>
      </c>
      <c r="AK26" s="59" t="str">
        <f t="shared" si="29"/>
        <v/>
      </c>
      <c r="AL26" s="60" t="str">
        <f t="shared" si="30"/>
        <v/>
      </c>
      <c r="AM26" s="61" t="str">
        <f t="shared" si="31"/>
        <v/>
      </c>
      <c r="AN26" s="61" t="str">
        <f t="shared" si="4"/>
        <v/>
      </c>
      <c r="AO26" s="61" t="e">
        <f>IF(サンプル!$B$11="無料",0,VLOOKUP($I26,サンプル!$A$19:$O$28,4+(COLUMN()-COLUMN($K26))/(COLUMNS($O$3:$U$3)-1),FALSE))</f>
        <v>#N/A</v>
      </c>
      <c r="AP26" s="62" t="str">
        <f t="shared" si="32"/>
        <v/>
      </c>
      <c r="AQ26" s="59" t="str">
        <f t="shared" si="33"/>
        <v/>
      </c>
      <c r="AR26" s="60" t="str">
        <f t="shared" si="34"/>
        <v/>
      </c>
      <c r="AS26" s="61" t="str">
        <f t="shared" si="35"/>
        <v/>
      </c>
      <c r="AT26" s="61" t="str">
        <f t="shared" si="5"/>
        <v/>
      </c>
      <c r="AU26" s="61" t="e">
        <f>IF(サンプル!$B$11="無料",0,VLOOKUP($I26,サンプル!$A$19:$O$28,4+(COLUMN()-COLUMN($K26))/(COLUMNS($O$3:$U$3)-1),FALSE))</f>
        <v>#N/A</v>
      </c>
      <c r="AV26" s="62" t="str">
        <f t="shared" si="36"/>
        <v/>
      </c>
      <c r="AW26" s="59" t="str">
        <f t="shared" si="37"/>
        <v/>
      </c>
      <c r="AX26" s="60" t="str">
        <f t="shared" si="38"/>
        <v/>
      </c>
      <c r="AY26" s="61" t="str">
        <f t="shared" si="39"/>
        <v/>
      </c>
      <c r="AZ26" s="61" t="str">
        <f t="shared" si="6"/>
        <v/>
      </c>
      <c r="BA26" s="61" t="e">
        <f>IF(サンプル!$B$11="無料",0,VLOOKUP($I26,サンプル!$A$19:$O$28,4+(COLUMN()-COLUMN($K26))/(COLUMNS($O$3:$U$3)-1),FALSE))</f>
        <v>#N/A</v>
      </c>
      <c r="BB26" s="62" t="str">
        <f t="shared" si="40"/>
        <v/>
      </c>
      <c r="BC26" s="59" t="str">
        <f t="shared" si="41"/>
        <v/>
      </c>
      <c r="BD26" s="60" t="str">
        <f t="shared" si="42"/>
        <v/>
      </c>
      <c r="BE26" s="61" t="str">
        <f t="shared" si="43"/>
        <v/>
      </c>
      <c r="BF26" s="61" t="str">
        <f t="shared" si="7"/>
        <v/>
      </c>
      <c r="BG26" s="61" t="e">
        <f>IF(サンプル!$B$11="無料",0,VLOOKUP($I26,サンプル!$A$19:$O$28,4+(COLUMN()-COLUMN($K26))/(COLUMNS($O$3:$U$3)-1),FALSE))</f>
        <v>#N/A</v>
      </c>
      <c r="BH26" s="62" t="str">
        <f t="shared" si="44"/>
        <v/>
      </c>
      <c r="BI26" s="59" t="str">
        <f t="shared" si="45"/>
        <v/>
      </c>
      <c r="BJ26" s="60" t="str">
        <f t="shared" si="46"/>
        <v/>
      </c>
      <c r="BK26" s="61" t="str">
        <f t="shared" si="47"/>
        <v/>
      </c>
      <c r="BL26" s="61" t="str">
        <f t="shared" si="8"/>
        <v/>
      </c>
      <c r="BM26" s="61" t="e">
        <f>IF(サンプル!$B$11="無料",0,VLOOKUP($I26,サンプル!$A$19:$O$28,4+(COLUMN()-COLUMN($K26))/(COLUMNS($O$3:$U$3)-1),FALSE))</f>
        <v>#N/A</v>
      </c>
      <c r="BN26" s="62" t="str">
        <f t="shared" si="48"/>
        <v/>
      </c>
      <c r="BO26" s="59" t="str">
        <f t="shared" si="49"/>
        <v/>
      </c>
      <c r="BP26" s="60" t="str">
        <f t="shared" si="50"/>
        <v/>
      </c>
      <c r="BQ26" s="61" t="str">
        <f t="shared" si="51"/>
        <v/>
      </c>
      <c r="BR26" s="61" t="str">
        <f t="shared" si="9"/>
        <v/>
      </c>
      <c r="BS26" s="61" t="e">
        <f>IF(サンプル!$B$11="無料",0,VLOOKUP($I26,サンプル!$A$19:$O$28,4+(COLUMN()-COLUMN($K26))/(COLUMNS($O$3:$U$3)-1),FALSE))</f>
        <v>#N/A</v>
      </c>
      <c r="BT26" s="62" t="str">
        <f t="shared" si="52"/>
        <v/>
      </c>
      <c r="BU26" s="59" t="str">
        <f t="shared" si="53"/>
        <v/>
      </c>
      <c r="BV26" s="60" t="str">
        <f t="shared" si="54"/>
        <v/>
      </c>
      <c r="BW26" s="61" t="str">
        <f t="shared" si="55"/>
        <v/>
      </c>
      <c r="BX26" s="61" t="str">
        <f t="shared" si="10"/>
        <v/>
      </c>
      <c r="BY26" s="61" t="e">
        <f>IF(サンプル!$B$11="無料",0,VLOOKUP($I26,サンプル!$A$19:$O$28,4+(COLUMN()-COLUMN($K26))/(COLUMNS($O$3:$U$3)-1),FALSE))</f>
        <v>#N/A</v>
      </c>
      <c r="BZ26" s="62" t="str">
        <f t="shared" si="56"/>
        <v/>
      </c>
      <c r="CA26" s="59" t="str">
        <f t="shared" si="57"/>
        <v/>
      </c>
      <c r="CB26" s="60" t="str">
        <f t="shared" si="58"/>
        <v/>
      </c>
      <c r="CC26" s="61" t="str">
        <f t="shared" si="59"/>
        <v/>
      </c>
    </row>
    <row r="27" spans="1:81">
      <c r="A27" s="6">
        <v>24</v>
      </c>
      <c r="B27" s="158" t="str">
        <f>IF(ISBLANK(サンプル入力!B27),"",サンプル入力!B27)</f>
        <v/>
      </c>
      <c r="C27" s="5" t="str">
        <f>IF(ISBLANK(サンプル入力!C27),"",サンプル入力!C27)</f>
        <v/>
      </c>
      <c r="D27" s="18"/>
      <c r="E27" s="5" t="str">
        <f>IF(ISBLANK(サンプル入力!F27),"",サンプル入力!F27)</f>
        <v/>
      </c>
      <c r="F27" s="15">
        <f>IF(ISBLANK(宅配便仮計算!D27),"",宅配便仮計算!D27)</f>
        <v>0.85</v>
      </c>
      <c r="G27" s="5" t="str">
        <f>IF(ISBLANK(サンプル入力!I27),"",サンプル入力!I27)</f>
        <v/>
      </c>
      <c r="H27" s="6" t="str">
        <f>IF(ISBLANK(サンプル入力!J27),"",サンプル入力!J27)</f>
        <v/>
      </c>
      <c r="I27" s="6" t="str">
        <f>IF(ISBLANK(サンプル入力!L27),"",サンプル入力!L27)</f>
        <v/>
      </c>
      <c r="J27" s="61" t="str">
        <f t="shared" si="11"/>
        <v/>
      </c>
      <c r="K27" s="61" t="e">
        <f>IF(サンプル!$B$11="無料",0,VLOOKUP($I27,サンプル!$A$19:$O$28,4+(COLUMN()-COLUMN($K27))/(COLUMNS($O$3:$U$3)-1),FALSE))</f>
        <v>#N/A</v>
      </c>
      <c r="L27" s="62" t="str">
        <f t="shared" si="12"/>
        <v/>
      </c>
      <c r="M27" s="59" t="str">
        <f t="shared" si="13"/>
        <v/>
      </c>
      <c r="N27" s="60" t="str">
        <f t="shared" si="14"/>
        <v/>
      </c>
      <c r="O27" s="61" t="str">
        <f t="shared" si="15"/>
        <v/>
      </c>
      <c r="P27" s="61" t="str">
        <f t="shared" si="0"/>
        <v/>
      </c>
      <c r="Q27" s="61" t="e">
        <f>IF(サンプル!$B$11="無料",0,VLOOKUP($I27,サンプル!$A$19:$O$28,4+(COLUMN()-COLUMN($K27))/(COLUMNS($O$3:$U$3)-1),FALSE))</f>
        <v>#N/A</v>
      </c>
      <c r="R27" s="62" t="str">
        <f t="shared" si="16"/>
        <v/>
      </c>
      <c r="S27" s="59" t="str">
        <f t="shared" si="17"/>
        <v/>
      </c>
      <c r="T27" s="60" t="str">
        <f t="shared" si="18"/>
        <v/>
      </c>
      <c r="U27" s="61" t="str">
        <f t="shared" si="19"/>
        <v/>
      </c>
      <c r="V27" s="61" t="str">
        <f t="shared" si="1"/>
        <v/>
      </c>
      <c r="W27" s="61" t="e">
        <f>IF(サンプル!$B$11="無料",0,VLOOKUP($I27,サンプル!$A$19:$O$28,4+(COLUMN()-COLUMN($K27))/(COLUMNS($O$3:$U$3)-1),FALSE))</f>
        <v>#N/A</v>
      </c>
      <c r="X27" s="62" t="str">
        <f t="shared" si="20"/>
        <v/>
      </c>
      <c r="Y27" s="59" t="str">
        <f t="shared" si="21"/>
        <v/>
      </c>
      <c r="Z27" s="60" t="str">
        <f t="shared" si="22"/>
        <v/>
      </c>
      <c r="AA27" s="61" t="str">
        <f t="shared" si="23"/>
        <v/>
      </c>
      <c r="AB27" s="61" t="str">
        <f t="shared" si="2"/>
        <v/>
      </c>
      <c r="AC27" s="61" t="e">
        <f>IF(サンプル!$B$11="無料",0,VLOOKUP($I27,サンプル!$A$19:$O$28,4+(COLUMN()-COLUMN($K27))/(COLUMNS($O$3:$U$3)-1),FALSE))</f>
        <v>#N/A</v>
      </c>
      <c r="AD27" s="62" t="str">
        <f t="shared" si="24"/>
        <v/>
      </c>
      <c r="AE27" s="59" t="str">
        <f t="shared" si="25"/>
        <v/>
      </c>
      <c r="AF27" s="60" t="str">
        <f t="shared" si="26"/>
        <v/>
      </c>
      <c r="AG27" s="61" t="str">
        <f t="shared" si="27"/>
        <v/>
      </c>
      <c r="AH27" s="61" t="str">
        <f t="shared" si="3"/>
        <v/>
      </c>
      <c r="AI27" s="61" t="e">
        <f>IF(サンプル!$B$11="無料",0,VLOOKUP($I27,サンプル!$A$19:$O$28,4+(COLUMN()-COLUMN($K27))/(COLUMNS($O$3:$U$3)-1),FALSE))</f>
        <v>#N/A</v>
      </c>
      <c r="AJ27" s="62" t="str">
        <f t="shared" si="28"/>
        <v/>
      </c>
      <c r="AK27" s="59" t="str">
        <f t="shared" si="29"/>
        <v/>
      </c>
      <c r="AL27" s="60" t="str">
        <f t="shared" si="30"/>
        <v/>
      </c>
      <c r="AM27" s="61" t="str">
        <f t="shared" si="31"/>
        <v/>
      </c>
      <c r="AN27" s="61" t="str">
        <f t="shared" si="4"/>
        <v/>
      </c>
      <c r="AO27" s="61" t="e">
        <f>IF(サンプル!$B$11="無料",0,VLOOKUP($I27,サンプル!$A$19:$O$28,4+(COLUMN()-COLUMN($K27))/(COLUMNS($O$3:$U$3)-1),FALSE))</f>
        <v>#N/A</v>
      </c>
      <c r="AP27" s="62" t="str">
        <f t="shared" si="32"/>
        <v/>
      </c>
      <c r="AQ27" s="59" t="str">
        <f t="shared" si="33"/>
        <v/>
      </c>
      <c r="AR27" s="60" t="str">
        <f t="shared" si="34"/>
        <v/>
      </c>
      <c r="AS27" s="61" t="str">
        <f t="shared" si="35"/>
        <v/>
      </c>
      <c r="AT27" s="61" t="str">
        <f t="shared" si="5"/>
        <v/>
      </c>
      <c r="AU27" s="61" t="e">
        <f>IF(サンプル!$B$11="無料",0,VLOOKUP($I27,サンプル!$A$19:$O$28,4+(COLUMN()-COLUMN($K27))/(COLUMNS($O$3:$U$3)-1),FALSE))</f>
        <v>#N/A</v>
      </c>
      <c r="AV27" s="62" t="str">
        <f t="shared" si="36"/>
        <v/>
      </c>
      <c r="AW27" s="59" t="str">
        <f t="shared" si="37"/>
        <v/>
      </c>
      <c r="AX27" s="60" t="str">
        <f t="shared" si="38"/>
        <v/>
      </c>
      <c r="AY27" s="61" t="str">
        <f t="shared" si="39"/>
        <v/>
      </c>
      <c r="AZ27" s="61" t="str">
        <f t="shared" si="6"/>
        <v/>
      </c>
      <c r="BA27" s="61" t="e">
        <f>IF(サンプル!$B$11="無料",0,VLOOKUP($I27,サンプル!$A$19:$O$28,4+(COLUMN()-COLUMN($K27))/(COLUMNS($O$3:$U$3)-1),FALSE))</f>
        <v>#N/A</v>
      </c>
      <c r="BB27" s="62" t="str">
        <f t="shared" si="40"/>
        <v/>
      </c>
      <c r="BC27" s="59" t="str">
        <f t="shared" si="41"/>
        <v/>
      </c>
      <c r="BD27" s="60" t="str">
        <f t="shared" si="42"/>
        <v/>
      </c>
      <c r="BE27" s="61" t="str">
        <f t="shared" si="43"/>
        <v/>
      </c>
      <c r="BF27" s="61" t="str">
        <f t="shared" si="7"/>
        <v/>
      </c>
      <c r="BG27" s="61" t="e">
        <f>IF(サンプル!$B$11="無料",0,VLOOKUP($I27,サンプル!$A$19:$O$28,4+(COLUMN()-COLUMN($K27))/(COLUMNS($O$3:$U$3)-1),FALSE))</f>
        <v>#N/A</v>
      </c>
      <c r="BH27" s="62" t="str">
        <f t="shared" si="44"/>
        <v/>
      </c>
      <c r="BI27" s="59" t="str">
        <f t="shared" si="45"/>
        <v/>
      </c>
      <c r="BJ27" s="60" t="str">
        <f t="shared" si="46"/>
        <v/>
      </c>
      <c r="BK27" s="61" t="str">
        <f t="shared" si="47"/>
        <v/>
      </c>
      <c r="BL27" s="61" t="str">
        <f t="shared" si="8"/>
        <v/>
      </c>
      <c r="BM27" s="61" t="e">
        <f>IF(サンプル!$B$11="無料",0,VLOOKUP($I27,サンプル!$A$19:$O$28,4+(COLUMN()-COLUMN($K27))/(COLUMNS($O$3:$U$3)-1),FALSE))</f>
        <v>#N/A</v>
      </c>
      <c r="BN27" s="62" t="str">
        <f t="shared" si="48"/>
        <v/>
      </c>
      <c r="BO27" s="59" t="str">
        <f t="shared" si="49"/>
        <v/>
      </c>
      <c r="BP27" s="60" t="str">
        <f t="shared" si="50"/>
        <v/>
      </c>
      <c r="BQ27" s="61" t="str">
        <f t="shared" si="51"/>
        <v/>
      </c>
      <c r="BR27" s="61" t="str">
        <f t="shared" si="9"/>
        <v/>
      </c>
      <c r="BS27" s="61" t="e">
        <f>IF(サンプル!$B$11="無料",0,VLOOKUP($I27,サンプル!$A$19:$O$28,4+(COLUMN()-COLUMN($K27))/(COLUMNS($O$3:$U$3)-1),FALSE))</f>
        <v>#N/A</v>
      </c>
      <c r="BT27" s="62" t="str">
        <f t="shared" si="52"/>
        <v/>
      </c>
      <c r="BU27" s="59" t="str">
        <f t="shared" si="53"/>
        <v/>
      </c>
      <c r="BV27" s="60" t="str">
        <f t="shared" si="54"/>
        <v/>
      </c>
      <c r="BW27" s="61" t="str">
        <f t="shared" si="55"/>
        <v/>
      </c>
      <c r="BX27" s="61" t="str">
        <f t="shared" si="10"/>
        <v/>
      </c>
      <c r="BY27" s="61" t="e">
        <f>IF(サンプル!$B$11="無料",0,VLOOKUP($I27,サンプル!$A$19:$O$28,4+(COLUMN()-COLUMN($K27))/(COLUMNS($O$3:$U$3)-1),FALSE))</f>
        <v>#N/A</v>
      </c>
      <c r="BZ27" s="62" t="str">
        <f t="shared" si="56"/>
        <v/>
      </c>
      <c r="CA27" s="59" t="str">
        <f t="shared" si="57"/>
        <v/>
      </c>
      <c r="CB27" s="60" t="str">
        <f t="shared" si="58"/>
        <v/>
      </c>
      <c r="CC27" s="61" t="str">
        <f t="shared" si="59"/>
        <v/>
      </c>
    </row>
    <row r="28" spans="1:81">
      <c r="A28" s="6">
        <v>25</v>
      </c>
      <c r="B28" s="158" t="str">
        <f>IF(ISBLANK(サンプル入力!B28),"",サンプル入力!B28)</f>
        <v/>
      </c>
      <c r="C28" s="5" t="str">
        <f>IF(ISBLANK(サンプル入力!C28),"",サンプル入力!C28)</f>
        <v/>
      </c>
      <c r="D28" s="18"/>
      <c r="E28" s="5" t="str">
        <f>IF(ISBLANK(サンプル入力!F28),"",サンプル入力!F28)</f>
        <v/>
      </c>
      <c r="F28" s="15">
        <f>IF(ISBLANK(宅配便仮計算!D28),"",宅配便仮計算!D28)</f>
        <v>0.85</v>
      </c>
      <c r="G28" s="5" t="str">
        <f>IF(ISBLANK(サンプル入力!I28),"",サンプル入力!I28)</f>
        <v/>
      </c>
      <c r="H28" s="6" t="str">
        <f>IF(ISBLANK(サンプル入力!J28),"",サンプル入力!J28)</f>
        <v/>
      </c>
      <c r="I28" s="6" t="str">
        <f>IF(ISBLANK(サンプル入力!L28),"",サンプル入力!L28)</f>
        <v/>
      </c>
      <c r="J28" s="61" t="str">
        <f t="shared" si="11"/>
        <v/>
      </c>
      <c r="K28" s="61" t="e">
        <f>IF(サンプル!$B$11="無料",0,VLOOKUP($I28,サンプル!$A$19:$O$28,4+(COLUMN()-COLUMN($K28))/(COLUMNS($O$3:$U$3)-1),FALSE))</f>
        <v>#N/A</v>
      </c>
      <c r="L28" s="62" t="str">
        <f t="shared" si="12"/>
        <v/>
      </c>
      <c r="M28" s="59" t="str">
        <f t="shared" si="13"/>
        <v/>
      </c>
      <c r="N28" s="60" t="str">
        <f t="shared" si="14"/>
        <v/>
      </c>
      <c r="O28" s="61" t="str">
        <f t="shared" si="15"/>
        <v/>
      </c>
      <c r="P28" s="61" t="str">
        <f t="shared" si="0"/>
        <v/>
      </c>
      <c r="Q28" s="61" t="e">
        <f>IF(サンプル!$B$11="無料",0,VLOOKUP($I28,サンプル!$A$19:$O$28,4+(COLUMN()-COLUMN($K28))/(COLUMNS($O$3:$U$3)-1),FALSE))</f>
        <v>#N/A</v>
      </c>
      <c r="R28" s="62" t="str">
        <f t="shared" si="16"/>
        <v/>
      </c>
      <c r="S28" s="59" t="str">
        <f t="shared" si="17"/>
        <v/>
      </c>
      <c r="T28" s="60" t="str">
        <f t="shared" si="18"/>
        <v/>
      </c>
      <c r="U28" s="61" t="str">
        <f t="shared" si="19"/>
        <v/>
      </c>
      <c r="V28" s="61" t="str">
        <f t="shared" si="1"/>
        <v/>
      </c>
      <c r="W28" s="61" t="e">
        <f>IF(サンプル!$B$11="無料",0,VLOOKUP($I28,サンプル!$A$19:$O$28,4+(COLUMN()-COLUMN($K28))/(COLUMNS($O$3:$U$3)-1),FALSE))</f>
        <v>#N/A</v>
      </c>
      <c r="X28" s="62" t="str">
        <f t="shared" si="20"/>
        <v/>
      </c>
      <c r="Y28" s="59" t="str">
        <f t="shared" si="21"/>
        <v/>
      </c>
      <c r="Z28" s="60" t="str">
        <f t="shared" si="22"/>
        <v/>
      </c>
      <c r="AA28" s="61" t="str">
        <f t="shared" si="23"/>
        <v/>
      </c>
      <c r="AB28" s="61" t="str">
        <f t="shared" si="2"/>
        <v/>
      </c>
      <c r="AC28" s="61" t="e">
        <f>IF(サンプル!$B$11="無料",0,VLOOKUP($I28,サンプル!$A$19:$O$28,4+(COLUMN()-COLUMN($K28))/(COLUMNS($O$3:$U$3)-1),FALSE))</f>
        <v>#N/A</v>
      </c>
      <c r="AD28" s="62" t="str">
        <f t="shared" si="24"/>
        <v/>
      </c>
      <c r="AE28" s="59" t="str">
        <f t="shared" si="25"/>
        <v/>
      </c>
      <c r="AF28" s="60" t="str">
        <f t="shared" si="26"/>
        <v/>
      </c>
      <c r="AG28" s="61" t="str">
        <f t="shared" si="27"/>
        <v/>
      </c>
      <c r="AH28" s="61" t="str">
        <f t="shared" si="3"/>
        <v/>
      </c>
      <c r="AI28" s="61" t="e">
        <f>IF(サンプル!$B$11="無料",0,VLOOKUP($I28,サンプル!$A$19:$O$28,4+(COLUMN()-COLUMN($K28))/(COLUMNS($O$3:$U$3)-1),FALSE))</f>
        <v>#N/A</v>
      </c>
      <c r="AJ28" s="62" t="str">
        <f t="shared" si="28"/>
        <v/>
      </c>
      <c r="AK28" s="59" t="str">
        <f t="shared" si="29"/>
        <v/>
      </c>
      <c r="AL28" s="60" t="str">
        <f t="shared" si="30"/>
        <v/>
      </c>
      <c r="AM28" s="61" t="str">
        <f t="shared" si="31"/>
        <v/>
      </c>
      <c r="AN28" s="61" t="str">
        <f t="shared" si="4"/>
        <v/>
      </c>
      <c r="AO28" s="61" t="e">
        <f>IF(サンプル!$B$11="無料",0,VLOOKUP($I28,サンプル!$A$19:$O$28,4+(COLUMN()-COLUMN($K28))/(COLUMNS($O$3:$U$3)-1),FALSE))</f>
        <v>#N/A</v>
      </c>
      <c r="AP28" s="62" t="str">
        <f t="shared" si="32"/>
        <v/>
      </c>
      <c r="AQ28" s="59" t="str">
        <f t="shared" si="33"/>
        <v/>
      </c>
      <c r="AR28" s="60" t="str">
        <f t="shared" si="34"/>
        <v/>
      </c>
      <c r="AS28" s="61" t="str">
        <f t="shared" si="35"/>
        <v/>
      </c>
      <c r="AT28" s="61" t="str">
        <f t="shared" si="5"/>
        <v/>
      </c>
      <c r="AU28" s="61" t="e">
        <f>IF(サンプル!$B$11="無料",0,VLOOKUP($I28,サンプル!$A$19:$O$28,4+(COLUMN()-COLUMN($K28))/(COLUMNS($O$3:$U$3)-1),FALSE))</f>
        <v>#N/A</v>
      </c>
      <c r="AV28" s="62" t="str">
        <f t="shared" si="36"/>
        <v/>
      </c>
      <c r="AW28" s="59" t="str">
        <f t="shared" si="37"/>
        <v/>
      </c>
      <c r="AX28" s="60" t="str">
        <f t="shared" si="38"/>
        <v/>
      </c>
      <c r="AY28" s="61" t="str">
        <f t="shared" si="39"/>
        <v/>
      </c>
      <c r="AZ28" s="61" t="str">
        <f t="shared" si="6"/>
        <v/>
      </c>
      <c r="BA28" s="61" t="e">
        <f>IF(サンプル!$B$11="無料",0,VLOOKUP($I28,サンプル!$A$19:$O$28,4+(COLUMN()-COLUMN($K28))/(COLUMNS($O$3:$U$3)-1),FALSE))</f>
        <v>#N/A</v>
      </c>
      <c r="BB28" s="62" t="str">
        <f t="shared" si="40"/>
        <v/>
      </c>
      <c r="BC28" s="59" t="str">
        <f t="shared" si="41"/>
        <v/>
      </c>
      <c r="BD28" s="60" t="str">
        <f t="shared" si="42"/>
        <v/>
      </c>
      <c r="BE28" s="61" t="str">
        <f t="shared" si="43"/>
        <v/>
      </c>
      <c r="BF28" s="61" t="str">
        <f t="shared" si="7"/>
        <v/>
      </c>
      <c r="BG28" s="61" t="e">
        <f>IF(サンプル!$B$11="無料",0,VLOOKUP($I28,サンプル!$A$19:$O$28,4+(COLUMN()-COLUMN($K28))/(COLUMNS($O$3:$U$3)-1),FALSE))</f>
        <v>#N/A</v>
      </c>
      <c r="BH28" s="62" t="str">
        <f t="shared" si="44"/>
        <v/>
      </c>
      <c r="BI28" s="59" t="str">
        <f t="shared" si="45"/>
        <v/>
      </c>
      <c r="BJ28" s="60" t="str">
        <f t="shared" si="46"/>
        <v/>
      </c>
      <c r="BK28" s="61" t="str">
        <f t="shared" si="47"/>
        <v/>
      </c>
      <c r="BL28" s="61" t="str">
        <f t="shared" si="8"/>
        <v/>
      </c>
      <c r="BM28" s="61" t="e">
        <f>IF(サンプル!$B$11="無料",0,VLOOKUP($I28,サンプル!$A$19:$O$28,4+(COLUMN()-COLUMN($K28))/(COLUMNS($O$3:$U$3)-1),FALSE))</f>
        <v>#N/A</v>
      </c>
      <c r="BN28" s="62" t="str">
        <f t="shared" si="48"/>
        <v/>
      </c>
      <c r="BO28" s="59" t="str">
        <f t="shared" si="49"/>
        <v/>
      </c>
      <c r="BP28" s="60" t="str">
        <f t="shared" si="50"/>
        <v/>
      </c>
      <c r="BQ28" s="61" t="str">
        <f t="shared" si="51"/>
        <v/>
      </c>
      <c r="BR28" s="61" t="str">
        <f t="shared" si="9"/>
        <v/>
      </c>
      <c r="BS28" s="61" t="e">
        <f>IF(サンプル!$B$11="無料",0,VLOOKUP($I28,サンプル!$A$19:$O$28,4+(COLUMN()-COLUMN($K28))/(COLUMNS($O$3:$U$3)-1),FALSE))</f>
        <v>#N/A</v>
      </c>
      <c r="BT28" s="62" t="str">
        <f t="shared" si="52"/>
        <v/>
      </c>
      <c r="BU28" s="59" t="str">
        <f t="shared" si="53"/>
        <v/>
      </c>
      <c r="BV28" s="60" t="str">
        <f t="shared" si="54"/>
        <v/>
      </c>
      <c r="BW28" s="61" t="str">
        <f t="shared" si="55"/>
        <v/>
      </c>
      <c r="BX28" s="61" t="str">
        <f t="shared" si="10"/>
        <v/>
      </c>
      <c r="BY28" s="61" t="e">
        <f>IF(サンプル!$B$11="無料",0,VLOOKUP($I28,サンプル!$A$19:$O$28,4+(COLUMN()-COLUMN($K28))/(COLUMNS($O$3:$U$3)-1),FALSE))</f>
        <v>#N/A</v>
      </c>
      <c r="BZ28" s="62" t="str">
        <f t="shared" si="56"/>
        <v/>
      </c>
      <c r="CA28" s="59" t="str">
        <f t="shared" si="57"/>
        <v/>
      </c>
      <c r="CB28" s="60" t="str">
        <f t="shared" si="58"/>
        <v/>
      </c>
      <c r="CC28" s="61" t="str">
        <f t="shared" si="59"/>
        <v/>
      </c>
    </row>
    <row r="29" spans="1:81">
      <c r="A29" s="6">
        <v>26</v>
      </c>
      <c r="B29" s="158" t="str">
        <f>IF(ISBLANK(サンプル入力!B29),"",サンプル入力!B29)</f>
        <v/>
      </c>
      <c r="C29" s="5" t="str">
        <f>IF(ISBLANK(サンプル入力!C29),"",サンプル入力!C29)</f>
        <v/>
      </c>
      <c r="D29" s="18"/>
      <c r="E29" s="5" t="str">
        <f>IF(ISBLANK(サンプル入力!F29),"",サンプル入力!F29)</f>
        <v/>
      </c>
      <c r="F29" s="15">
        <f>IF(ISBLANK(宅配便仮計算!D29),"",宅配便仮計算!D29)</f>
        <v>0.85</v>
      </c>
      <c r="G29" s="5" t="str">
        <f>IF(ISBLANK(サンプル入力!I29),"",サンプル入力!I29)</f>
        <v/>
      </c>
      <c r="H29" s="6" t="str">
        <f>IF(ISBLANK(サンプル入力!J29),"",サンプル入力!J29)</f>
        <v/>
      </c>
      <c r="I29" s="6" t="str">
        <f>IF(ISBLANK(サンプル入力!L29),"",サンプル入力!L29)</f>
        <v/>
      </c>
      <c r="J29" s="61" t="str">
        <f t="shared" si="11"/>
        <v/>
      </c>
      <c r="K29" s="61" t="e">
        <f>IF(サンプル!$B$11="無料",0,VLOOKUP($I29,サンプル!$A$19:$O$28,4+(COLUMN()-COLUMN($K29))/(COLUMNS($O$3:$U$3)-1),FALSE))</f>
        <v>#N/A</v>
      </c>
      <c r="L29" s="62" t="str">
        <f t="shared" si="12"/>
        <v/>
      </c>
      <c r="M29" s="59" t="str">
        <f t="shared" si="13"/>
        <v/>
      </c>
      <c r="N29" s="60" t="str">
        <f t="shared" si="14"/>
        <v/>
      </c>
      <c r="O29" s="61" t="str">
        <f t="shared" si="15"/>
        <v/>
      </c>
      <c r="P29" s="61" t="str">
        <f t="shared" si="0"/>
        <v/>
      </c>
      <c r="Q29" s="61" t="e">
        <f>IF(サンプル!$B$11="無料",0,VLOOKUP($I29,サンプル!$A$19:$O$28,4+(COLUMN()-COLUMN($K29))/(COLUMNS($O$3:$U$3)-1),FALSE))</f>
        <v>#N/A</v>
      </c>
      <c r="R29" s="62" t="str">
        <f t="shared" si="16"/>
        <v/>
      </c>
      <c r="S29" s="59" t="str">
        <f t="shared" si="17"/>
        <v/>
      </c>
      <c r="T29" s="60" t="str">
        <f t="shared" si="18"/>
        <v/>
      </c>
      <c r="U29" s="61" t="str">
        <f t="shared" si="19"/>
        <v/>
      </c>
      <c r="V29" s="61" t="str">
        <f t="shared" si="1"/>
        <v/>
      </c>
      <c r="W29" s="61" t="e">
        <f>IF(サンプル!$B$11="無料",0,VLOOKUP($I29,サンプル!$A$19:$O$28,4+(COLUMN()-COLUMN($K29))/(COLUMNS($O$3:$U$3)-1),FALSE))</f>
        <v>#N/A</v>
      </c>
      <c r="X29" s="62" t="str">
        <f t="shared" si="20"/>
        <v/>
      </c>
      <c r="Y29" s="59" t="str">
        <f t="shared" si="21"/>
        <v/>
      </c>
      <c r="Z29" s="60" t="str">
        <f t="shared" si="22"/>
        <v/>
      </c>
      <c r="AA29" s="61" t="str">
        <f t="shared" si="23"/>
        <v/>
      </c>
      <c r="AB29" s="61" t="str">
        <f t="shared" si="2"/>
        <v/>
      </c>
      <c r="AC29" s="61" t="e">
        <f>IF(サンプル!$B$11="無料",0,VLOOKUP($I29,サンプル!$A$19:$O$28,4+(COLUMN()-COLUMN($K29))/(COLUMNS($O$3:$U$3)-1),FALSE))</f>
        <v>#N/A</v>
      </c>
      <c r="AD29" s="62" t="str">
        <f t="shared" si="24"/>
        <v/>
      </c>
      <c r="AE29" s="59" t="str">
        <f t="shared" si="25"/>
        <v/>
      </c>
      <c r="AF29" s="60" t="str">
        <f t="shared" si="26"/>
        <v/>
      </c>
      <c r="AG29" s="61" t="str">
        <f t="shared" si="27"/>
        <v/>
      </c>
      <c r="AH29" s="61" t="str">
        <f t="shared" si="3"/>
        <v/>
      </c>
      <c r="AI29" s="61" t="e">
        <f>IF(サンプル!$B$11="無料",0,VLOOKUP($I29,サンプル!$A$19:$O$28,4+(COLUMN()-COLUMN($K29))/(COLUMNS($O$3:$U$3)-1),FALSE))</f>
        <v>#N/A</v>
      </c>
      <c r="AJ29" s="62" t="str">
        <f t="shared" si="28"/>
        <v/>
      </c>
      <c r="AK29" s="59" t="str">
        <f t="shared" si="29"/>
        <v/>
      </c>
      <c r="AL29" s="60" t="str">
        <f t="shared" si="30"/>
        <v/>
      </c>
      <c r="AM29" s="61" t="str">
        <f t="shared" si="31"/>
        <v/>
      </c>
      <c r="AN29" s="61" t="str">
        <f t="shared" si="4"/>
        <v/>
      </c>
      <c r="AO29" s="61" t="e">
        <f>IF(サンプル!$B$11="無料",0,VLOOKUP($I29,サンプル!$A$19:$O$28,4+(COLUMN()-COLUMN($K29))/(COLUMNS($O$3:$U$3)-1),FALSE))</f>
        <v>#N/A</v>
      </c>
      <c r="AP29" s="62" t="str">
        <f t="shared" si="32"/>
        <v/>
      </c>
      <c r="AQ29" s="59" t="str">
        <f t="shared" si="33"/>
        <v/>
      </c>
      <c r="AR29" s="60" t="str">
        <f t="shared" si="34"/>
        <v/>
      </c>
      <c r="AS29" s="61" t="str">
        <f t="shared" si="35"/>
        <v/>
      </c>
      <c r="AT29" s="61" t="str">
        <f t="shared" si="5"/>
        <v/>
      </c>
      <c r="AU29" s="61" t="e">
        <f>IF(サンプル!$B$11="無料",0,VLOOKUP($I29,サンプル!$A$19:$O$28,4+(COLUMN()-COLUMN($K29))/(COLUMNS($O$3:$U$3)-1),FALSE))</f>
        <v>#N/A</v>
      </c>
      <c r="AV29" s="62" t="str">
        <f t="shared" si="36"/>
        <v/>
      </c>
      <c r="AW29" s="59" t="str">
        <f t="shared" si="37"/>
        <v/>
      </c>
      <c r="AX29" s="60" t="str">
        <f t="shared" si="38"/>
        <v/>
      </c>
      <c r="AY29" s="61" t="str">
        <f t="shared" si="39"/>
        <v/>
      </c>
      <c r="AZ29" s="61" t="str">
        <f t="shared" si="6"/>
        <v/>
      </c>
      <c r="BA29" s="61" t="e">
        <f>IF(サンプル!$B$11="無料",0,VLOOKUP($I29,サンプル!$A$19:$O$28,4+(COLUMN()-COLUMN($K29))/(COLUMNS($O$3:$U$3)-1),FALSE))</f>
        <v>#N/A</v>
      </c>
      <c r="BB29" s="62" t="str">
        <f t="shared" si="40"/>
        <v/>
      </c>
      <c r="BC29" s="59" t="str">
        <f t="shared" si="41"/>
        <v/>
      </c>
      <c r="BD29" s="60" t="str">
        <f t="shared" si="42"/>
        <v/>
      </c>
      <c r="BE29" s="61" t="str">
        <f t="shared" si="43"/>
        <v/>
      </c>
      <c r="BF29" s="61" t="str">
        <f t="shared" si="7"/>
        <v/>
      </c>
      <c r="BG29" s="61" t="e">
        <f>IF(サンプル!$B$11="無料",0,VLOOKUP($I29,サンプル!$A$19:$O$28,4+(COLUMN()-COLUMN($K29))/(COLUMNS($O$3:$U$3)-1),FALSE))</f>
        <v>#N/A</v>
      </c>
      <c r="BH29" s="62" t="str">
        <f t="shared" si="44"/>
        <v/>
      </c>
      <c r="BI29" s="59" t="str">
        <f t="shared" si="45"/>
        <v/>
      </c>
      <c r="BJ29" s="60" t="str">
        <f t="shared" si="46"/>
        <v/>
      </c>
      <c r="BK29" s="61" t="str">
        <f t="shared" si="47"/>
        <v/>
      </c>
      <c r="BL29" s="61" t="str">
        <f t="shared" si="8"/>
        <v/>
      </c>
      <c r="BM29" s="61" t="e">
        <f>IF(サンプル!$B$11="無料",0,VLOOKUP($I29,サンプル!$A$19:$O$28,4+(COLUMN()-COLUMN($K29))/(COLUMNS($O$3:$U$3)-1),FALSE))</f>
        <v>#N/A</v>
      </c>
      <c r="BN29" s="62" t="str">
        <f t="shared" si="48"/>
        <v/>
      </c>
      <c r="BO29" s="59" t="str">
        <f t="shared" si="49"/>
        <v/>
      </c>
      <c r="BP29" s="60" t="str">
        <f t="shared" si="50"/>
        <v/>
      </c>
      <c r="BQ29" s="61" t="str">
        <f t="shared" si="51"/>
        <v/>
      </c>
      <c r="BR29" s="61" t="str">
        <f t="shared" si="9"/>
        <v/>
      </c>
      <c r="BS29" s="61" t="e">
        <f>IF(サンプル!$B$11="無料",0,VLOOKUP($I29,サンプル!$A$19:$O$28,4+(COLUMN()-COLUMN($K29))/(COLUMNS($O$3:$U$3)-1),FALSE))</f>
        <v>#N/A</v>
      </c>
      <c r="BT29" s="62" t="str">
        <f t="shared" si="52"/>
        <v/>
      </c>
      <c r="BU29" s="59" t="str">
        <f t="shared" si="53"/>
        <v/>
      </c>
      <c r="BV29" s="60" t="str">
        <f t="shared" si="54"/>
        <v/>
      </c>
      <c r="BW29" s="61" t="str">
        <f t="shared" si="55"/>
        <v/>
      </c>
      <c r="BX29" s="61" t="str">
        <f t="shared" si="10"/>
        <v/>
      </c>
      <c r="BY29" s="61" t="e">
        <f>IF(サンプル!$B$11="無料",0,VLOOKUP($I29,サンプル!$A$19:$O$28,4+(COLUMN()-COLUMN($K29))/(COLUMNS($O$3:$U$3)-1),FALSE))</f>
        <v>#N/A</v>
      </c>
      <c r="BZ29" s="62" t="str">
        <f t="shared" si="56"/>
        <v/>
      </c>
      <c r="CA29" s="59" t="str">
        <f t="shared" si="57"/>
        <v/>
      </c>
      <c r="CB29" s="60" t="str">
        <f t="shared" si="58"/>
        <v/>
      </c>
      <c r="CC29" s="61" t="str">
        <f t="shared" si="59"/>
        <v/>
      </c>
    </row>
    <row r="30" spans="1:81">
      <c r="A30" s="6">
        <v>27</v>
      </c>
      <c r="B30" s="158" t="str">
        <f>IF(ISBLANK(サンプル入力!B30),"",サンプル入力!B30)</f>
        <v/>
      </c>
      <c r="C30" s="5" t="str">
        <f>IF(ISBLANK(サンプル入力!C30),"",サンプル入力!C30)</f>
        <v/>
      </c>
      <c r="D30" s="18"/>
      <c r="E30" s="5" t="str">
        <f>IF(ISBLANK(サンプル入力!F30),"",サンプル入力!F30)</f>
        <v/>
      </c>
      <c r="F30" s="15">
        <f>IF(ISBLANK(宅配便仮計算!D30),"",宅配便仮計算!D30)</f>
        <v>0.85</v>
      </c>
      <c r="G30" s="5" t="str">
        <f>IF(ISBLANK(サンプル入力!I30),"",サンプル入力!I30)</f>
        <v/>
      </c>
      <c r="H30" s="6" t="str">
        <f>IF(ISBLANK(サンプル入力!J30),"",サンプル入力!J30)</f>
        <v/>
      </c>
      <c r="I30" s="6" t="str">
        <f>IF(ISBLANK(サンプル入力!L30),"",サンプル入力!L30)</f>
        <v/>
      </c>
      <c r="J30" s="61" t="str">
        <f t="shared" si="11"/>
        <v/>
      </c>
      <c r="K30" s="61" t="e">
        <f>IF(サンプル!$B$11="無料",0,VLOOKUP($I30,サンプル!$A$19:$O$28,4+(COLUMN()-COLUMN($K30))/(COLUMNS($O$3:$U$3)-1),FALSE))</f>
        <v>#N/A</v>
      </c>
      <c r="L30" s="62" t="str">
        <f t="shared" si="12"/>
        <v/>
      </c>
      <c r="M30" s="59" t="str">
        <f t="shared" si="13"/>
        <v/>
      </c>
      <c r="N30" s="60" t="str">
        <f t="shared" si="14"/>
        <v/>
      </c>
      <c r="O30" s="61" t="str">
        <f t="shared" si="15"/>
        <v/>
      </c>
      <c r="P30" s="61" t="str">
        <f t="shared" si="0"/>
        <v/>
      </c>
      <c r="Q30" s="61" t="e">
        <f>IF(サンプル!$B$11="無料",0,VLOOKUP($I30,サンプル!$A$19:$O$28,4+(COLUMN()-COLUMN($K30))/(COLUMNS($O$3:$U$3)-1),FALSE))</f>
        <v>#N/A</v>
      </c>
      <c r="R30" s="62" t="str">
        <f t="shared" si="16"/>
        <v/>
      </c>
      <c r="S30" s="59" t="str">
        <f t="shared" si="17"/>
        <v/>
      </c>
      <c r="T30" s="60" t="str">
        <f t="shared" si="18"/>
        <v/>
      </c>
      <c r="U30" s="61" t="str">
        <f t="shared" si="19"/>
        <v/>
      </c>
      <c r="V30" s="61" t="str">
        <f t="shared" si="1"/>
        <v/>
      </c>
      <c r="W30" s="61" t="e">
        <f>IF(サンプル!$B$11="無料",0,VLOOKUP($I30,サンプル!$A$19:$O$28,4+(COLUMN()-COLUMN($K30))/(COLUMNS($O$3:$U$3)-1),FALSE))</f>
        <v>#N/A</v>
      </c>
      <c r="X30" s="62" t="str">
        <f t="shared" si="20"/>
        <v/>
      </c>
      <c r="Y30" s="59" t="str">
        <f t="shared" si="21"/>
        <v/>
      </c>
      <c r="Z30" s="60" t="str">
        <f t="shared" si="22"/>
        <v/>
      </c>
      <c r="AA30" s="61" t="str">
        <f t="shared" si="23"/>
        <v/>
      </c>
      <c r="AB30" s="61" t="str">
        <f t="shared" si="2"/>
        <v/>
      </c>
      <c r="AC30" s="61" t="e">
        <f>IF(サンプル!$B$11="無料",0,VLOOKUP($I30,サンプル!$A$19:$O$28,4+(COLUMN()-COLUMN($K30))/(COLUMNS($O$3:$U$3)-1),FALSE))</f>
        <v>#N/A</v>
      </c>
      <c r="AD30" s="62" t="str">
        <f t="shared" si="24"/>
        <v/>
      </c>
      <c r="AE30" s="59" t="str">
        <f t="shared" si="25"/>
        <v/>
      </c>
      <c r="AF30" s="60" t="str">
        <f t="shared" si="26"/>
        <v/>
      </c>
      <c r="AG30" s="61" t="str">
        <f t="shared" si="27"/>
        <v/>
      </c>
      <c r="AH30" s="61" t="str">
        <f t="shared" si="3"/>
        <v/>
      </c>
      <c r="AI30" s="61" t="e">
        <f>IF(サンプル!$B$11="無料",0,VLOOKUP($I30,サンプル!$A$19:$O$28,4+(COLUMN()-COLUMN($K30))/(COLUMNS($O$3:$U$3)-1),FALSE))</f>
        <v>#N/A</v>
      </c>
      <c r="AJ30" s="62" t="str">
        <f t="shared" si="28"/>
        <v/>
      </c>
      <c r="AK30" s="59" t="str">
        <f t="shared" si="29"/>
        <v/>
      </c>
      <c r="AL30" s="60" t="str">
        <f t="shared" si="30"/>
        <v/>
      </c>
      <c r="AM30" s="61" t="str">
        <f t="shared" si="31"/>
        <v/>
      </c>
      <c r="AN30" s="61" t="str">
        <f t="shared" si="4"/>
        <v/>
      </c>
      <c r="AO30" s="61" t="e">
        <f>IF(サンプル!$B$11="無料",0,VLOOKUP($I30,サンプル!$A$19:$O$28,4+(COLUMN()-COLUMN($K30))/(COLUMNS($O$3:$U$3)-1),FALSE))</f>
        <v>#N/A</v>
      </c>
      <c r="AP30" s="62" t="str">
        <f t="shared" si="32"/>
        <v/>
      </c>
      <c r="AQ30" s="59" t="str">
        <f t="shared" si="33"/>
        <v/>
      </c>
      <c r="AR30" s="60" t="str">
        <f t="shared" si="34"/>
        <v/>
      </c>
      <c r="AS30" s="61" t="str">
        <f t="shared" si="35"/>
        <v/>
      </c>
      <c r="AT30" s="61" t="str">
        <f t="shared" si="5"/>
        <v/>
      </c>
      <c r="AU30" s="61" t="e">
        <f>IF(サンプル!$B$11="無料",0,VLOOKUP($I30,サンプル!$A$19:$O$28,4+(COLUMN()-COLUMN($K30))/(COLUMNS($O$3:$U$3)-1),FALSE))</f>
        <v>#N/A</v>
      </c>
      <c r="AV30" s="62" t="str">
        <f t="shared" si="36"/>
        <v/>
      </c>
      <c r="AW30" s="59" t="str">
        <f t="shared" si="37"/>
        <v/>
      </c>
      <c r="AX30" s="60" t="str">
        <f t="shared" si="38"/>
        <v/>
      </c>
      <c r="AY30" s="61" t="str">
        <f t="shared" si="39"/>
        <v/>
      </c>
      <c r="AZ30" s="61" t="str">
        <f t="shared" si="6"/>
        <v/>
      </c>
      <c r="BA30" s="61" t="e">
        <f>IF(サンプル!$B$11="無料",0,VLOOKUP($I30,サンプル!$A$19:$O$28,4+(COLUMN()-COLUMN($K30))/(COLUMNS($O$3:$U$3)-1),FALSE))</f>
        <v>#N/A</v>
      </c>
      <c r="BB30" s="62" t="str">
        <f t="shared" si="40"/>
        <v/>
      </c>
      <c r="BC30" s="59" t="str">
        <f t="shared" si="41"/>
        <v/>
      </c>
      <c r="BD30" s="60" t="str">
        <f t="shared" si="42"/>
        <v/>
      </c>
      <c r="BE30" s="61" t="str">
        <f t="shared" si="43"/>
        <v/>
      </c>
      <c r="BF30" s="61" t="str">
        <f t="shared" si="7"/>
        <v/>
      </c>
      <c r="BG30" s="61" t="e">
        <f>IF(サンプル!$B$11="無料",0,VLOOKUP($I30,サンプル!$A$19:$O$28,4+(COLUMN()-COLUMN($K30))/(COLUMNS($O$3:$U$3)-1),FALSE))</f>
        <v>#N/A</v>
      </c>
      <c r="BH30" s="62" t="str">
        <f t="shared" si="44"/>
        <v/>
      </c>
      <c r="BI30" s="59" t="str">
        <f t="shared" si="45"/>
        <v/>
      </c>
      <c r="BJ30" s="60" t="str">
        <f t="shared" si="46"/>
        <v/>
      </c>
      <c r="BK30" s="61" t="str">
        <f t="shared" si="47"/>
        <v/>
      </c>
      <c r="BL30" s="61" t="str">
        <f t="shared" si="8"/>
        <v/>
      </c>
      <c r="BM30" s="61" t="e">
        <f>IF(サンプル!$B$11="無料",0,VLOOKUP($I30,サンプル!$A$19:$O$28,4+(COLUMN()-COLUMN($K30))/(COLUMNS($O$3:$U$3)-1),FALSE))</f>
        <v>#N/A</v>
      </c>
      <c r="BN30" s="62" t="str">
        <f t="shared" si="48"/>
        <v/>
      </c>
      <c r="BO30" s="59" t="str">
        <f t="shared" si="49"/>
        <v/>
      </c>
      <c r="BP30" s="60" t="str">
        <f t="shared" si="50"/>
        <v/>
      </c>
      <c r="BQ30" s="61" t="str">
        <f t="shared" si="51"/>
        <v/>
      </c>
      <c r="BR30" s="61" t="str">
        <f t="shared" si="9"/>
        <v/>
      </c>
      <c r="BS30" s="61" t="e">
        <f>IF(サンプル!$B$11="無料",0,VLOOKUP($I30,サンプル!$A$19:$O$28,4+(COLUMN()-COLUMN($K30))/(COLUMNS($O$3:$U$3)-1),FALSE))</f>
        <v>#N/A</v>
      </c>
      <c r="BT30" s="62" t="str">
        <f t="shared" si="52"/>
        <v/>
      </c>
      <c r="BU30" s="59" t="str">
        <f t="shared" si="53"/>
        <v/>
      </c>
      <c r="BV30" s="60" t="str">
        <f t="shared" si="54"/>
        <v/>
      </c>
      <c r="BW30" s="61" t="str">
        <f t="shared" si="55"/>
        <v/>
      </c>
      <c r="BX30" s="61" t="str">
        <f t="shared" si="10"/>
        <v/>
      </c>
      <c r="BY30" s="61" t="e">
        <f>IF(サンプル!$B$11="無料",0,VLOOKUP($I30,サンプル!$A$19:$O$28,4+(COLUMN()-COLUMN($K30))/(COLUMNS($O$3:$U$3)-1),FALSE))</f>
        <v>#N/A</v>
      </c>
      <c r="BZ30" s="62" t="str">
        <f t="shared" si="56"/>
        <v/>
      </c>
      <c r="CA30" s="59" t="str">
        <f t="shared" si="57"/>
        <v/>
      </c>
      <c r="CB30" s="60" t="str">
        <f t="shared" si="58"/>
        <v/>
      </c>
      <c r="CC30" s="61" t="str">
        <f t="shared" si="59"/>
        <v/>
      </c>
    </row>
    <row r="31" spans="1:81">
      <c r="A31" s="6">
        <v>28</v>
      </c>
      <c r="B31" s="158" t="str">
        <f>IF(ISBLANK(サンプル入力!B31),"",サンプル入力!B31)</f>
        <v/>
      </c>
      <c r="C31" s="5" t="str">
        <f>IF(ISBLANK(サンプル入力!C31),"",サンプル入力!C31)</f>
        <v/>
      </c>
      <c r="D31" s="18"/>
      <c r="E31" s="5" t="str">
        <f>IF(ISBLANK(サンプル入力!F31),"",サンプル入力!F31)</f>
        <v/>
      </c>
      <c r="F31" s="15">
        <f>IF(ISBLANK(宅配便仮計算!D31),"",宅配便仮計算!D31)</f>
        <v>0.85</v>
      </c>
      <c r="G31" s="5" t="str">
        <f>IF(ISBLANK(サンプル入力!I31),"",サンプル入力!I31)</f>
        <v/>
      </c>
      <c r="H31" s="6" t="str">
        <f>IF(ISBLANK(サンプル入力!J31),"",サンプル入力!J31)</f>
        <v/>
      </c>
      <c r="I31" s="6" t="str">
        <f>IF(ISBLANK(サンプル入力!L31),"",サンプル入力!L31)</f>
        <v/>
      </c>
      <c r="J31" s="61" t="str">
        <f t="shared" si="11"/>
        <v/>
      </c>
      <c r="K31" s="61" t="e">
        <f>IF(サンプル!$B$11="無料",0,VLOOKUP($I31,サンプル!$A$19:$O$28,4+(COLUMN()-COLUMN($K31))/(COLUMNS($O$3:$U$3)-1),FALSE))</f>
        <v>#N/A</v>
      </c>
      <c r="L31" s="62" t="str">
        <f t="shared" si="12"/>
        <v/>
      </c>
      <c r="M31" s="59" t="str">
        <f t="shared" si="13"/>
        <v/>
      </c>
      <c r="N31" s="60" t="str">
        <f t="shared" si="14"/>
        <v/>
      </c>
      <c r="O31" s="61" t="str">
        <f t="shared" si="15"/>
        <v/>
      </c>
      <c r="P31" s="61" t="str">
        <f t="shared" si="0"/>
        <v/>
      </c>
      <c r="Q31" s="61" t="e">
        <f>IF(サンプル!$B$11="無料",0,VLOOKUP($I31,サンプル!$A$19:$O$28,4+(COLUMN()-COLUMN($K31))/(COLUMNS($O$3:$U$3)-1),FALSE))</f>
        <v>#N/A</v>
      </c>
      <c r="R31" s="62" t="str">
        <f t="shared" si="16"/>
        <v/>
      </c>
      <c r="S31" s="59" t="str">
        <f t="shared" si="17"/>
        <v/>
      </c>
      <c r="T31" s="60" t="str">
        <f t="shared" si="18"/>
        <v/>
      </c>
      <c r="U31" s="61" t="str">
        <f t="shared" si="19"/>
        <v/>
      </c>
      <c r="V31" s="61" t="str">
        <f t="shared" si="1"/>
        <v/>
      </c>
      <c r="W31" s="61" t="e">
        <f>IF(サンプル!$B$11="無料",0,VLOOKUP($I31,サンプル!$A$19:$O$28,4+(COLUMN()-COLUMN($K31))/(COLUMNS($O$3:$U$3)-1),FALSE))</f>
        <v>#N/A</v>
      </c>
      <c r="X31" s="62" t="str">
        <f t="shared" si="20"/>
        <v/>
      </c>
      <c r="Y31" s="59" t="str">
        <f t="shared" si="21"/>
        <v/>
      </c>
      <c r="Z31" s="60" t="str">
        <f t="shared" si="22"/>
        <v/>
      </c>
      <c r="AA31" s="61" t="str">
        <f t="shared" si="23"/>
        <v/>
      </c>
      <c r="AB31" s="61" t="str">
        <f t="shared" si="2"/>
        <v/>
      </c>
      <c r="AC31" s="61" t="e">
        <f>IF(サンプル!$B$11="無料",0,VLOOKUP($I31,サンプル!$A$19:$O$28,4+(COLUMN()-COLUMN($K31))/(COLUMNS($O$3:$U$3)-1),FALSE))</f>
        <v>#N/A</v>
      </c>
      <c r="AD31" s="62" t="str">
        <f t="shared" si="24"/>
        <v/>
      </c>
      <c r="AE31" s="59" t="str">
        <f t="shared" si="25"/>
        <v/>
      </c>
      <c r="AF31" s="60" t="str">
        <f t="shared" si="26"/>
        <v/>
      </c>
      <c r="AG31" s="61" t="str">
        <f t="shared" si="27"/>
        <v/>
      </c>
      <c r="AH31" s="61" t="str">
        <f t="shared" si="3"/>
        <v/>
      </c>
      <c r="AI31" s="61" t="e">
        <f>IF(サンプル!$B$11="無料",0,VLOOKUP($I31,サンプル!$A$19:$O$28,4+(COLUMN()-COLUMN($K31))/(COLUMNS($O$3:$U$3)-1),FALSE))</f>
        <v>#N/A</v>
      </c>
      <c r="AJ31" s="62" t="str">
        <f t="shared" si="28"/>
        <v/>
      </c>
      <c r="AK31" s="59" t="str">
        <f t="shared" si="29"/>
        <v/>
      </c>
      <c r="AL31" s="60" t="str">
        <f t="shared" si="30"/>
        <v/>
      </c>
      <c r="AM31" s="61" t="str">
        <f t="shared" si="31"/>
        <v/>
      </c>
      <c r="AN31" s="61" t="str">
        <f t="shared" si="4"/>
        <v/>
      </c>
      <c r="AO31" s="61" t="e">
        <f>IF(サンプル!$B$11="無料",0,VLOOKUP($I31,サンプル!$A$19:$O$28,4+(COLUMN()-COLUMN($K31))/(COLUMNS($O$3:$U$3)-1),FALSE))</f>
        <v>#N/A</v>
      </c>
      <c r="AP31" s="62" t="str">
        <f t="shared" si="32"/>
        <v/>
      </c>
      <c r="AQ31" s="59" t="str">
        <f t="shared" si="33"/>
        <v/>
      </c>
      <c r="AR31" s="60" t="str">
        <f t="shared" si="34"/>
        <v/>
      </c>
      <c r="AS31" s="61" t="str">
        <f t="shared" si="35"/>
        <v/>
      </c>
      <c r="AT31" s="61" t="str">
        <f t="shared" si="5"/>
        <v/>
      </c>
      <c r="AU31" s="61" t="e">
        <f>IF(サンプル!$B$11="無料",0,VLOOKUP($I31,サンプル!$A$19:$O$28,4+(COLUMN()-COLUMN($K31))/(COLUMNS($O$3:$U$3)-1),FALSE))</f>
        <v>#N/A</v>
      </c>
      <c r="AV31" s="62" t="str">
        <f t="shared" si="36"/>
        <v/>
      </c>
      <c r="AW31" s="59" t="str">
        <f t="shared" si="37"/>
        <v/>
      </c>
      <c r="AX31" s="60" t="str">
        <f t="shared" si="38"/>
        <v/>
      </c>
      <c r="AY31" s="61" t="str">
        <f t="shared" si="39"/>
        <v/>
      </c>
      <c r="AZ31" s="61" t="str">
        <f t="shared" si="6"/>
        <v/>
      </c>
      <c r="BA31" s="61" t="e">
        <f>IF(サンプル!$B$11="無料",0,VLOOKUP($I31,サンプル!$A$19:$O$28,4+(COLUMN()-COLUMN($K31))/(COLUMNS($O$3:$U$3)-1),FALSE))</f>
        <v>#N/A</v>
      </c>
      <c r="BB31" s="62" t="str">
        <f t="shared" si="40"/>
        <v/>
      </c>
      <c r="BC31" s="59" t="str">
        <f t="shared" si="41"/>
        <v/>
      </c>
      <c r="BD31" s="60" t="str">
        <f t="shared" si="42"/>
        <v/>
      </c>
      <c r="BE31" s="61" t="str">
        <f t="shared" si="43"/>
        <v/>
      </c>
      <c r="BF31" s="61" t="str">
        <f t="shared" si="7"/>
        <v/>
      </c>
      <c r="BG31" s="61" t="e">
        <f>IF(サンプル!$B$11="無料",0,VLOOKUP($I31,サンプル!$A$19:$O$28,4+(COLUMN()-COLUMN($K31))/(COLUMNS($O$3:$U$3)-1),FALSE))</f>
        <v>#N/A</v>
      </c>
      <c r="BH31" s="62" t="str">
        <f t="shared" si="44"/>
        <v/>
      </c>
      <c r="BI31" s="59" t="str">
        <f t="shared" si="45"/>
        <v/>
      </c>
      <c r="BJ31" s="60" t="str">
        <f t="shared" si="46"/>
        <v/>
      </c>
      <c r="BK31" s="61" t="str">
        <f t="shared" si="47"/>
        <v/>
      </c>
      <c r="BL31" s="61" t="str">
        <f t="shared" si="8"/>
        <v/>
      </c>
      <c r="BM31" s="61" t="e">
        <f>IF(サンプル!$B$11="無料",0,VLOOKUP($I31,サンプル!$A$19:$O$28,4+(COLUMN()-COLUMN($K31))/(COLUMNS($O$3:$U$3)-1),FALSE))</f>
        <v>#N/A</v>
      </c>
      <c r="BN31" s="62" t="str">
        <f t="shared" si="48"/>
        <v/>
      </c>
      <c r="BO31" s="59" t="str">
        <f t="shared" si="49"/>
        <v/>
      </c>
      <c r="BP31" s="60" t="str">
        <f t="shared" si="50"/>
        <v/>
      </c>
      <c r="BQ31" s="61" t="str">
        <f t="shared" si="51"/>
        <v/>
      </c>
      <c r="BR31" s="61" t="str">
        <f t="shared" si="9"/>
        <v/>
      </c>
      <c r="BS31" s="61" t="e">
        <f>IF(サンプル!$B$11="無料",0,VLOOKUP($I31,サンプル!$A$19:$O$28,4+(COLUMN()-COLUMN($K31))/(COLUMNS($O$3:$U$3)-1),FALSE))</f>
        <v>#N/A</v>
      </c>
      <c r="BT31" s="62" t="str">
        <f t="shared" si="52"/>
        <v/>
      </c>
      <c r="BU31" s="59" t="str">
        <f t="shared" si="53"/>
        <v/>
      </c>
      <c r="BV31" s="60" t="str">
        <f t="shared" si="54"/>
        <v/>
      </c>
      <c r="BW31" s="61" t="str">
        <f t="shared" si="55"/>
        <v/>
      </c>
      <c r="BX31" s="61" t="str">
        <f t="shared" si="10"/>
        <v/>
      </c>
      <c r="BY31" s="61" t="e">
        <f>IF(サンプル!$B$11="無料",0,VLOOKUP($I31,サンプル!$A$19:$O$28,4+(COLUMN()-COLUMN($K31))/(COLUMNS($O$3:$U$3)-1),FALSE))</f>
        <v>#N/A</v>
      </c>
      <c r="BZ31" s="62" t="str">
        <f t="shared" si="56"/>
        <v/>
      </c>
      <c r="CA31" s="59" t="str">
        <f t="shared" si="57"/>
        <v/>
      </c>
      <c r="CB31" s="60" t="str">
        <f t="shared" si="58"/>
        <v/>
      </c>
      <c r="CC31" s="61" t="str">
        <f t="shared" si="59"/>
        <v/>
      </c>
    </row>
    <row r="32" spans="1:81">
      <c r="A32" s="6">
        <v>29</v>
      </c>
      <c r="B32" s="158" t="str">
        <f>IF(ISBLANK(サンプル入力!B32),"",サンプル入力!B32)</f>
        <v/>
      </c>
      <c r="C32" s="5" t="str">
        <f>IF(ISBLANK(サンプル入力!C32),"",サンプル入力!C32)</f>
        <v/>
      </c>
      <c r="D32" s="18"/>
      <c r="E32" s="5" t="str">
        <f>IF(ISBLANK(サンプル入力!F32),"",サンプル入力!F32)</f>
        <v/>
      </c>
      <c r="F32" s="15">
        <f>IF(ISBLANK(宅配便仮計算!D32),"",宅配便仮計算!D32)</f>
        <v>0.85</v>
      </c>
      <c r="G32" s="5" t="str">
        <f>IF(ISBLANK(サンプル入力!I32),"",サンプル入力!I32)</f>
        <v/>
      </c>
      <c r="H32" s="6" t="str">
        <f>IF(ISBLANK(サンプル入力!J32),"",サンプル入力!J32)</f>
        <v/>
      </c>
      <c r="I32" s="6" t="str">
        <f>IF(ISBLANK(サンプル入力!L32),"",サンプル入力!L32)</f>
        <v/>
      </c>
      <c r="J32" s="61" t="str">
        <f t="shared" si="11"/>
        <v/>
      </c>
      <c r="K32" s="61" t="e">
        <f>IF(サンプル!$B$11="無料",0,VLOOKUP($I32,サンプル!$A$19:$O$28,4+(COLUMN()-COLUMN($K32))/(COLUMNS($O$3:$U$3)-1),FALSE))</f>
        <v>#N/A</v>
      </c>
      <c r="L32" s="62" t="str">
        <f t="shared" si="12"/>
        <v/>
      </c>
      <c r="M32" s="59" t="str">
        <f t="shared" si="13"/>
        <v/>
      </c>
      <c r="N32" s="60" t="str">
        <f t="shared" si="14"/>
        <v/>
      </c>
      <c r="O32" s="61" t="str">
        <f t="shared" si="15"/>
        <v/>
      </c>
      <c r="P32" s="61" t="str">
        <f t="shared" si="0"/>
        <v/>
      </c>
      <c r="Q32" s="61" t="e">
        <f>IF(サンプル!$B$11="無料",0,VLOOKUP($I32,サンプル!$A$19:$O$28,4+(COLUMN()-COLUMN($K32))/(COLUMNS($O$3:$U$3)-1),FALSE))</f>
        <v>#N/A</v>
      </c>
      <c r="R32" s="62" t="str">
        <f t="shared" si="16"/>
        <v/>
      </c>
      <c r="S32" s="59" t="str">
        <f t="shared" si="17"/>
        <v/>
      </c>
      <c r="T32" s="60" t="str">
        <f t="shared" si="18"/>
        <v/>
      </c>
      <c r="U32" s="61" t="str">
        <f t="shared" si="19"/>
        <v/>
      </c>
      <c r="V32" s="61" t="str">
        <f t="shared" si="1"/>
        <v/>
      </c>
      <c r="W32" s="61" t="e">
        <f>IF(サンプル!$B$11="無料",0,VLOOKUP($I32,サンプル!$A$19:$O$28,4+(COLUMN()-COLUMN($K32))/(COLUMNS($O$3:$U$3)-1),FALSE))</f>
        <v>#N/A</v>
      </c>
      <c r="X32" s="62" t="str">
        <f t="shared" si="20"/>
        <v/>
      </c>
      <c r="Y32" s="59" t="str">
        <f t="shared" si="21"/>
        <v/>
      </c>
      <c r="Z32" s="60" t="str">
        <f t="shared" si="22"/>
        <v/>
      </c>
      <c r="AA32" s="61" t="str">
        <f t="shared" si="23"/>
        <v/>
      </c>
      <c r="AB32" s="61" t="str">
        <f t="shared" si="2"/>
        <v/>
      </c>
      <c r="AC32" s="61" t="e">
        <f>IF(サンプル!$B$11="無料",0,VLOOKUP($I32,サンプル!$A$19:$O$28,4+(COLUMN()-COLUMN($K32))/(COLUMNS($O$3:$U$3)-1),FALSE))</f>
        <v>#N/A</v>
      </c>
      <c r="AD32" s="62" t="str">
        <f t="shared" si="24"/>
        <v/>
      </c>
      <c r="AE32" s="59" t="str">
        <f t="shared" si="25"/>
        <v/>
      </c>
      <c r="AF32" s="60" t="str">
        <f t="shared" si="26"/>
        <v/>
      </c>
      <c r="AG32" s="61" t="str">
        <f t="shared" si="27"/>
        <v/>
      </c>
      <c r="AH32" s="61" t="str">
        <f t="shared" si="3"/>
        <v/>
      </c>
      <c r="AI32" s="61" t="e">
        <f>IF(サンプル!$B$11="無料",0,VLOOKUP($I32,サンプル!$A$19:$O$28,4+(COLUMN()-COLUMN($K32))/(COLUMNS($O$3:$U$3)-1),FALSE))</f>
        <v>#N/A</v>
      </c>
      <c r="AJ32" s="62" t="str">
        <f t="shared" si="28"/>
        <v/>
      </c>
      <c r="AK32" s="59" t="str">
        <f t="shared" si="29"/>
        <v/>
      </c>
      <c r="AL32" s="60" t="str">
        <f t="shared" si="30"/>
        <v/>
      </c>
      <c r="AM32" s="61" t="str">
        <f t="shared" si="31"/>
        <v/>
      </c>
      <c r="AN32" s="61" t="str">
        <f t="shared" si="4"/>
        <v/>
      </c>
      <c r="AO32" s="61" t="e">
        <f>IF(サンプル!$B$11="無料",0,VLOOKUP($I32,サンプル!$A$19:$O$28,4+(COLUMN()-COLUMN($K32))/(COLUMNS($O$3:$U$3)-1),FALSE))</f>
        <v>#N/A</v>
      </c>
      <c r="AP32" s="62" t="str">
        <f t="shared" si="32"/>
        <v/>
      </c>
      <c r="AQ32" s="59" t="str">
        <f t="shared" si="33"/>
        <v/>
      </c>
      <c r="AR32" s="60" t="str">
        <f t="shared" si="34"/>
        <v/>
      </c>
      <c r="AS32" s="61" t="str">
        <f t="shared" si="35"/>
        <v/>
      </c>
      <c r="AT32" s="61" t="str">
        <f t="shared" si="5"/>
        <v/>
      </c>
      <c r="AU32" s="61" t="e">
        <f>IF(サンプル!$B$11="無料",0,VLOOKUP($I32,サンプル!$A$19:$O$28,4+(COLUMN()-COLUMN($K32))/(COLUMNS($O$3:$U$3)-1),FALSE))</f>
        <v>#N/A</v>
      </c>
      <c r="AV32" s="62" t="str">
        <f t="shared" si="36"/>
        <v/>
      </c>
      <c r="AW32" s="59" t="str">
        <f t="shared" si="37"/>
        <v/>
      </c>
      <c r="AX32" s="60" t="str">
        <f t="shared" si="38"/>
        <v/>
      </c>
      <c r="AY32" s="61" t="str">
        <f t="shared" si="39"/>
        <v/>
      </c>
      <c r="AZ32" s="61" t="str">
        <f t="shared" si="6"/>
        <v/>
      </c>
      <c r="BA32" s="61" t="e">
        <f>IF(サンプル!$B$11="無料",0,VLOOKUP($I32,サンプル!$A$19:$O$28,4+(COLUMN()-COLUMN($K32))/(COLUMNS($O$3:$U$3)-1),FALSE))</f>
        <v>#N/A</v>
      </c>
      <c r="BB32" s="62" t="str">
        <f t="shared" si="40"/>
        <v/>
      </c>
      <c r="BC32" s="59" t="str">
        <f t="shared" si="41"/>
        <v/>
      </c>
      <c r="BD32" s="60" t="str">
        <f t="shared" si="42"/>
        <v/>
      </c>
      <c r="BE32" s="61" t="str">
        <f t="shared" si="43"/>
        <v/>
      </c>
      <c r="BF32" s="61" t="str">
        <f t="shared" si="7"/>
        <v/>
      </c>
      <c r="BG32" s="61" t="e">
        <f>IF(サンプル!$B$11="無料",0,VLOOKUP($I32,サンプル!$A$19:$O$28,4+(COLUMN()-COLUMN($K32))/(COLUMNS($O$3:$U$3)-1),FALSE))</f>
        <v>#N/A</v>
      </c>
      <c r="BH32" s="62" t="str">
        <f t="shared" si="44"/>
        <v/>
      </c>
      <c r="BI32" s="59" t="str">
        <f t="shared" si="45"/>
        <v/>
      </c>
      <c r="BJ32" s="60" t="str">
        <f t="shared" si="46"/>
        <v/>
      </c>
      <c r="BK32" s="61" t="str">
        <f t="shared" si="47"/>
        <v/>
      </c>
      <c r="BL32" s="61" t="str">
        <f t="shared" si="8"/>
        <v/>
      </c>
      <c r="BM32" s="61" t="e">
        <f>IF(サンプル!$B$11="無料",0,VLOOKUP($I32,サンプル!$A$19:$O$28,4+(COLUMN()-COLUMN($K32))/(COLUMNS($O$3:$U$3)-1),FALSE))</f>
        <v>#N/A</v>
      </c>
      <c r="BN32" s="62" t="str">
        <f t="shared" si="48"/>
        <v/>
      </c>
      <c r="BO32" s="59" t="str">
        <f t="shared" si="49"/>
        <v/>
      </c>
      <c r="BP32" s="60" t="str">
        <f t="shared" si="50"/>
        <v/>
      </c>
      <c r="BQ32" s="61" t="str">
        <f t="shared" si="51"/>
        <v/>
      </c>
      <c r="BR32" s="61" t="str">
        <f t="shared" si="9"/>
        <v/>
      </c>
      <c r="BS32" s="61" t="e">
        <f>IF(サンプル!$B$11="無料",0,VLOOKUP($I32,サンプル!$A$19:$O$28,4+(COLUMN()-COLUMN($K32))/(COLUMNS($O$3:$U$3)-1),FALSE))</f>
        <v>#N/A</v>
      </c>
      <c r="BT32" s="62" t="str">
        <f t="shared" si="52"/>
        <v/>
      </c>
      <c r="BU32" s="59" t="str">
        <f t="shared" si="53"/>
        <v/>
      </c>
      <c r="BV32" s="60" t="str">
        <f t="shared" si="54"/>
        <v/>
      </c>
      <c r="BW32" s="61" t="str">
        <f t="shared" si="55"/>
        <v/>
      </c>
      <c r="BX32" s="61" t="str">
        <f t="shared" si="10"/>
        <v/>
      </c>
      <c r="BY32" s="61" t="e">
        <f>IF(サンプル!$B$11="無料",0,VLOOKUP($I32,サンプル!$A$19:$O$28,4+(COLUMN()-COLUMN($K32))/(COLUMNS($O$3:$U$3)-1),FALSE))</f>
        <v>#N/A</v>
      </c>
      <c r="BZ32" s="62" t="str">
        <f t="shared" si="56"/>
        <v/>
      </c>
      <c r="CA32" s="59" t="str">
        <f t="shared" si="57"/>
        <v/>
      </c>
      <c r="CB32" s="60" t="str">
        <f t="shared" si="58"/>
        <v/>
      </c>
      <c r="CC32" s="61" t="str">
        <f t="shared" si="59"/>
        <v/>
      </c>
    </row>
    <row r="33" spans="1:81">
      <c r="A33" s="6">
        <v>30</v>
      </c>
      <c r="B33" s="158" t="str">
        <f>IF(ISBLANK(サンプル入力!B33),"",サンプル入力!B33)</f>
        <v/>
      </c>
      <c r="C33" s="5" t="str">
        <f>IF(ISBLANK(サンプル入力!C33),"",サンプル入力!C33)</f>
        <v/>
      </c>
      <c r="D33" s="18"/>
      <c r="E33" s="5" t="str">
        <f>IF(ISBLANK(サンプル入力!F33),"",サンプル入力!F33)</f>
        <v/>
      </c>
      <c r="F33" s="15">
        <f>IF(ISBLANK(宅配便仮計算!D33),"",宅配便仮計算!D33)</f>
        <v>0.85</v>
      </c>
      <c r="G33" s="5" t="str">
        <f>IF(ISBLANK(サンプル入力!I33),"",サンプル入力!I33)</f>
        <v/>
      </c>
      <c r="H33" s="6" t="str">
        <f>IF(ISBLANK(サンプル入力!J33),"",サンプル入力!J33)</f>
        <v/>
      </c>
      <c r="I33" s="6" t="str">
        <f>IF(ISBLANK(サンプル入力!L33),"",サンプル入力!L33)</f>
        <v/>
      </c>
      <c r="J33" s="61" t="str">
        <f t="shared" si="11"/>
        <v/>
      </c>
      <c r="K33" s="61" t="e">
        <f>IF(サンプル!$B$11="無料",0,VLOOKUP($I33,サンプル!$A$19:$O$28,4+(COLUMN()-COLUMN($K33))/(COLUMNS($O$3:$U$3)-1),FALSE))</f>
        <v>#N/A</v>
      </c>
      <c r="L33" s="62" t="str">
        <f t="shared" si="12"/>
        <v/>
      </c>
      <c r="M33" s="59" t="str">
        <f t="shared" si="13"/>
        <v/>
      </c>
      <c r="N33" s="60" t="str">
        <f t="shared" si="14"/>
        <v/>
      </c>
      <c r="O33" s="61" t="str">
        <f t="shared" si="15"/>
        <v/>
      </c>
      <c r="P33" s="61" t="str">
        <f t="shared" si="0"/>
        <v/>
      </c>
      <c r="Q33" s="61" t="e">
        <f>IF(サンプル!$B$11="無料",0,VLOOKUP($I33,サンプル!$A$19:$O$28,4+(COLUMN()-COLUMN($K33))/(COLUMNS($O$3:$U$3)-1),FALSE))</f>
        <v>#N/A</v>
      </c>
      <c r="R33" s="62" t="str">
        <f t="shared" si="16"/>
        <v/>
      </c>
      <c r="S33" s="59" t="str">
        <f t="shared" si="17"/>
        <v/>
      </c>
      <c r="T33" s="60" t="str">
        <f t="shared" si="18"/>
        <v/>
      </c>
      <c r="U33" s="61" t="str">
        <f t="shared" si="19"/>
        <v/>
      </c>
      <c r="V33" s="61" t="str">
        <f t="shared" si="1"/>
        <v/>
      </c>
      <c r="W33" s="61" t="e">
        <f>IF(サンプル!$B$11="無料",0,VLOOKUP($I33,サンプル!$A$19:$O$28,4+(COLUMN()-COLUMN($K33))/(COLUMNS($O$3:$U$3)-1),FALSE))</f>
        <v>#N/A</v>
      </c>
      <c r="X33" s="62" t="str">
        <f t="shared" si="20"/>
        <v/>
      </c>
      <c r="Y33" s="59" t="str">
        <f t="shared" si="21"/>
        <v/>
      </c>
      <c r="Z33" s="60" t="str">
        <f t="shared" si="22"/>
        <v/>
      </c>
      <c r="AA33" s="61" t="str">
        <f t="shared" si="23"/>
        <v/>
      </c>
      <c r="AB33" s="61" t="str">
        <f t="shared" si="2"/>
        <v/>
      </c>
      <c r="AC33" s="61" t="e">
        <f>IF(サンプル!$B$11="無料",0,VLOOKUP($I33,サンプル!$A$19:$O$28,4+(COLUMN()-COLUMN($K33))/(COLUMNS($O$3:$U$3)-1),FALSE))</f>
        <v>#N/A</v>
      </c>
      <c r="AD33" s="62" t="str">
        <f t="shared" si="24"/>
        <v/>
      </c>
      <c r="AE33" s="59" t="str">
        <f t="shared" si="25"/>
        <v/>
      </c>
      <c r="AF33" s="60" t="str">
        <f t="shared" si="26"/>
        <v/>
      </c>
      <c r="AG33" s="61" t="str">
        <f t="shared" si="27"/>
        <v/>
      </c>
      <c r="AH33" s="61" t="str">
        <f t="shared" si="3"/>
        <v/>
      </c>
      <c r="AI33" s="61" t="e">
        <f>IF(サンプル!$B$11="無料",0,VLOOKUP($I33,サンプル!$A$19:$O$28,4+(COLUMN()-COLUMN($K33))/(COLUMNS($O$3:$U$3)-1),FALSE))</f>
        <v>#N/A</v>
      </c>
      <c r="AJ33" s="62" t="str">
        <f t="shared" si="28"/>
        <v/>
      </c>
      <c r="AK33" s="59" t="str">
        <f t="shared" si="29"/>
        <v/>
      </c>
      <c r="AL33" s="60" t="str">
        <f t="shared" si="30"/>
        <v/>
      </c>
      <c r="AM33" s="61" t="str">
        <f t="shared" si="31"/>
        <v/>
      </c>
      <c r="AN33" s="61" t="str">
        <f t="shared" si="4"/>
        <v/>
      </c>
      <c r="AO33" s="61" t="e">
        <f>IF(サンプル!$B$11="無料",0,VLOOKUP($I33,サンプル!$A$19:$O$28,4+(COLUMN()-COLUMN($K33))/(COLUMNS($O$3:$U$3)-1),FALSE))</f>
        <v>#N/A</v>
      </c>
      <c r="AP33" s="62" t="str">
        <f t="shared" si="32"/>
        <v/>
      </c>
      <c r="AQ33" s="59" t="str">
        <f t="shared" si="33"/>
        <v/>
      </c>
      <c r="AR33" s="60" t="str">
        <f t="shared" si="34"/>
        <v/>
      </c>
      <c r="AS33" s="61" t="str">
        <f t="shared" si="35"/>
        <v/>
      </c>
      <c r="AT33" s="61" t="str">
        <f t="shared" si="5"/>
        <v/>
      </c>
      <c r="AU33" s="61" t="e">
        <f>IF(サンプル!$B$11="無料",0,VLOOKUP($I33,サンプル!$A$19:$O$28,4+(COLUMN()-COLUMN($K33))/(COLUMNS($O$3:$U$3)-1),FALSE))</f>
        <v>#N/A</v>
      </c>
      <c r="AV33" s="62" t="str">
        <f t="shared" si="36"/>
        <v/>
      </c>
      <c r="AW33" s="59" t="str">
        <f t="shared" si="37"/>
        <v/>
      </c>
      <c r="AX33" s="60" t="str">
        <f t="shared" si="38"/>
        <v/>
      </c>
      <c r="AY33" s="61" t="str">
        <f t="shared" si="39"/>
        <v/>
      </c>
      <c r="AZ33" s="61" t="str">
        <f t="shared" si="6"/>
        <v/>
      </c>
      <c r="BA33" s="61" t="e">
        <f>IF(サンプル!$B$11="無料",0,VLOOKUP($I33,サンプル!$A$19:$O$28,4+(COLUMN()-COLUMN($K33))/(COLUMNS($O$3:$U$3)-1),FALSE))</f>
        <v>#N/A</v>
      </c>
      <c r="BB33" s="62" t="str">
        <f t="shared" si="40"/>
        <v/>
      </c>
      <c r="BC33" s="59" t="str">
        <f t="shared" si="41"/>
        <v/>
      </c>
      <c r="BD33" s="60" t="str">
        <f t="shared" si="42"/>
        <v/>
      </c>
      <c r="BE33" s="61" t="str">
        <f t="shared" si="43"/>
        <v/>
      </c>
      <c r="BF33" s="61" t="str">
        <f t="shared" si="7"/>
        <v/>
      </c>
      <c r="BG33" s="61" t="e">
        <f>IF(サンプル!$B$11="無料",0,VLOOKUP($I33,サンプル!$A$19:$O$28,4+(COLUMN()-COLUMN($K33))/(COLUMNS($O$3:$U$3)-1),FALSE))</f>
        <v>#N/A</v>
      </c>
      <c r="BH33" s="62" t="str">
        <f t="shared" si="44"/>
        <v/>
      </c>
      <c r="BI33" s="59" t="str">
        <f t="shared" si="45"/>
        <v/>
      </c>
      <c r="BJ33" s="60" t="str">
        <f t="shared" si="46"/>
        <v/>
      </c>
      <c r="BK33" s="61" t="str">
        <f t="shared" si="47"/>
        <v/>
      </c>
      <c r="BL33" s="61" t="str">
        <f t="shared" si="8"/>
        <v/>
      </c>
      <c r="BM33" s="61" t="e">
        <f>IF(サンプル!$B$11="無料",0,VLOOKUP($I33,サンプル!$A$19:$O$28,4+(COLUMN()-COLUMN($K33))/(COLUMNS($O$3:$U$3)-1),FALSE))</f>
        <v>#N/A</v>
      </c>
      <c r="BN33" s="62" t="str">
        <f t="shared" si="48"/>
        <v/>
      </c>
      <c r="BO33" s="59" t="str">
        <f t="shared" si="49"/>
        <v/>
      </c>
      <c r="BP33" s="60" t="str">
        <f t="shared" si="50"/>
        <v/>
      </c>
      <c r="BQ33" s="61" t="str">
        <f t="shared" si="51"/>
        <v/>
      </c>
      <c r="BR33" s="61" t="str">
        <f t="shared" si="9"/>
        <v/>
      </c>
      <c r="BS33" s="61" t="e">
        <f>IF(サンプル!$B$11="無料",0,VLOOKUP($I33,サンプル!$A$19:$O$28,4+(COLUMN()-COLUMN($K33))/(COLUMNS($O$3:$U$3)-1),FALSE))</f>
        <v>#N/A</v>
      </c>
      <c r="BT33" s="62" t="str">
        <f t="shared" si="52"/>
        <v/>
      </c>
      <c r="BU33" s="59" t="str">
        <f t="shared" si="53"/>
        <v/>
      </c>
      <c r="BV33" s="60" t="str">
        <f t="shared" si="54"/>
        <v/>
      </c>
      <c r="BW33" s="61" t="str">
        <f t="shared" si="55"/>
        <v/>
      </c>
      <c r="BX33" s="61" t="str">
        <f t="shared" si="10"/>
        <v/>
      </c>
      <c r="BY33" s="61" t="e">
        <f>IF(サンプル!$B$11="無料",0,VLOOKUP($I33,サンプル!$A$19:$O$28,4+(COLUMN()-COLUMN($K33))/(COLUMNS($O$3:$U$3)-1),FALSE))</f>
        <v>#N/A</v>
      </c>
      <c r="BZ33" s="62" t="str">
        <f t="shared" si="56"/>
        <v/>
      </c>
      <c r="CA33" s="59" t="str">
        <f t="shared" si="57"/>
        <v/>
      </c>
      <c r="CB33" s="60" t="str">
        <f t="shared" si="58"/>
        <v/>
      </c>
      <c r="CC33" s="61" t="str">
        <f t="shared" si="59"/>
        <v/>
      </c>
    </row>
    <row r="34" spans="1:81">
      <c r="A34" s="6">
        <v>31</v>
      </c>
      <c r="B34" s="158" t="str">
        <f>IF(ISBLANK(サンプル入力!B34),"",サンプル入力!B34)</f>
        <v/>
      </c>
      <c r="C34" s="5" t="str">
        <f>IF(ISBLANK(サンプル入力!C34),"",サンプル入力!C34)</f>
        <v/>
      </c>
      <c r="D34" s="18"/>
      <c r="E34" s="5" t="str">
        <f>IF(ISBLANK(サンプル入力!F34),"",サンプル入力!F34)</f>
        <v/>
      </c>
      <c r="F34" s="15">
        <f>IF(ISBLANK(宅配便仮計算!D34),"",宅配便仮計算!D34)</f>
        <v>0.85</v>
      </c>
      <c r="G34" s="5" t="str">
        <f>IF(ISBLANK(サンプル入力!I34),"",サンプル入力!I34)</f>
        <v/>
      </c>
      <c r="H34" s="6" t="str">
        <f>IF(ISBLANK(サンプル入力!J34),"",サンプル入力!J34)</f>
        <v/>
      </c>
      <c r="I34" s="6" t="str">
        <f>IF(ISBLANK(サンプル入力!L34),"",サンプル入力!L34)</f>
        <v/>
      </c>
      <c r="J34" s="61" t="str">
        <f t="shared" si="11"/>
        <v/>
      </c>
      <c r="K34" s="61" t="e">
        <f>IF(サンプル!$B$11="無料",0,VLOOKUP($I34,サンプル!$A$19:$O$28,4+(COLUMN()-COLUMN($K34))/(COLUMNS($O$3:$U$3)-1),FALSE))</f>
        <v>#N/A</v>
      </c>
      <c r="L34" s="62" t="str">
        <f t="shared" si="12"/>
        <v/>
      </c>
      <c r="M34" s="59" t="str">
        <f t="shared" si="13"/>
        <v/>
      </c>
      <c r="N34" s="60" t="str">
        <f t="shared" si="14"/>
        <v/>
      </c>
      <c r="O34" s="61" t="str">
        <f t="shared" si="15"/>
        <v/>
      </c>
      <c r="P34" s="61" t="str">
        <f t="shared" si="0"/>
        <v/>
      </c>
      <c r="Q34" s="61" t="e">
        <f>IF(サンプル!$B$11="無料",0,VLOOKUP($I34,サンプル!$A$19:$O$28,4+(COLUMN()-COLUMN($K34))/(COLUMNS($O$3:$U$3)-1),FALSE))</f>
        <v>#N/A</v>
      </c>
      <c r="R34" s="62" t="str">
        <f t="shared" si="16"/>
        <v/>
      </c>
      <c r="S34" s="59" t="str">
        <f t="shared" si="17"/>
        <v/>
      </c>
      <c r="T34" s="60" t="str">
        <f t="shared" si="18"/>
        <v/>
      </c>
      <c r="U34" s="61" t="str">
        <f t="shared" si="19"/>
        <v/>
      </c>
      <c r="V34" s="61" t="str">
        <f t="shared" si="1"/>
        <v/>
      </c>
      <c r="W34" s="61" t="e">
        <f>IF(サンプル!$B$11="無料",0,VLOOKUP($I34,サンプル!$A$19:$O$28,4+(COLUMN()-COLUMN($K34))/(COLUMNS($O$3:$U$3)-1),FALSE))</f>
        <v>#N/A</v>
      </c>
      <c r="X34" s="62" t="str">
        <f t="shared" si="20"/>
        <v/>
      </c>
      <c r="Y34" s="59" t="str">
        <f t="shared" si="21"/>
        <v/>
      </c>
      <c r="Z34" s="60" t="str">
        <f t="shared" si="22"/>
        <v/>
      </c>
      <c r="AA34" s="61" t="str">
        <f t="shared" si="23"/>
        <v/>
      </c>
      <c r="AB34" s="61" t="str">
        <f t="shared" si="2"/>
        <v/>
      </c>
      <c r="AC34" s="61" t="e">
        <f>IF(サンプル!$B$11="無料",0,VLOOKUP($I34,サンプル!$A$19:$O$28,4+(COLUMN()-COLUMN($K34))/(COLUMNS($O$3:$U$3)-1),FALSE))</f>
        <v>#N/A</v>
      </c>
      <c r="AD34" s="62" t="str">
        <f t="shared" si="24"/>
        <v/>
      </c>
      <c r="AE34" s="59" t="str">
        <f t="shared" si="25"/>
        <v/>
      </c>
      <c r="AF34" s="60" t="str">
        <f t="shared" si="26"/>
        <v/>
      </c>
      <c r="AG34" s="61" t="str">
        <f t="shared" si="27"/>
        <v/>
      </c>
      <c r="AH34" s="61" t="str">
        <f t="shared" si="3"/>
        <v/>
      </c>
      <c r="AI34" s="61" t="e">
        <f>IF(サンプル!$B$11="無料",0,VLOOKUP($I34,サンプル!$A$19:$O$28,4+(COLUMN()-COLUMN($K34))/(COLUMNS($O$3:$U$3)-1),FALSE))</f>
        <v>#N/A</v>
      </c>
      <c r="AJ34" s="62" t="str">
        <f t="shared" si="28"/>
        <v/>
      </c>
      <c r="AK34" s="59" t="str">
        <f t="shared" si="29"/>
        <v/>
      </c>
      <c r="AL34" s="60" t="str">
        <f t="shared" si="30"/>
        <v/>
      </c>
      <c r="AM34" s="61" t="str">
        <f t="shared" si="31"/>
        <v/>
      </c>
      <c r="AN34" s="61" t="str">
        <f t="shared" si="4"/>
        <v/>
      </c>
      <c r="AO34" s="61" t="e">
        <f>IF(サンプル!$B$11="無料",0,VLOOKUP($I34,サンプル!$A$19:$O$28,4+(COLUMN()-COLUMN($K34))/(COLUMNS($O$3:$U$3)-1),FALSE))</f>
        <v>#N/A</v>
      </c>
      <c r="AP34" s="62" t="str">
        <f t="shared" si="32"/>
        <v/>
      </c>
      <c r="AQ34" s="59" t="str">
        <f t="shared" si="33"/>
        <v/>
      </c>
      <c r="AR34" s="60" t="str">
        <f t="shared" si="34"/>
        <v/>
      </c>
      <c r="AS34" s="61" t="str">
        <f t="shared" si="35"/>
        <v/>
      </c>
      <c r="AT34" s="61" t="str">
        <f t="shared" si="5"/>
        <v/>
      </c>
      <c r="AU34" s="61" t="e">
        <f>IF(サンプル!$B$11="無料",0,VLOOKUP($I34,サンプル!$A$19:$O$28,4+(COLUMN()-COLUMN($K34))/(COLUMNS($O$3:$U$3)-1),FALSE))</f>
        <v>#N/A</v>
      </c>
      <c r="AV34" s="62" t="str">
        <f t="shared" si="36"/>
        <v/>
      </c>
      <c r="AW34" s="59" t="str">
        <f t="shared" si="37"/>
        <v/>
      </c>
      <c r="AX34" s="60" t="str">
        <f t="shared" si="38"/>
        <v/>
      </c>
      <c r="AY34" s="61" t="str">
        <f t="shared" si="39"/>
        <v/>
      </c>
      <c r="AZ34" s="61" t="str">
        <f t="shared" si="6"/>
        <v/>
      </c>
      <c r="BA34" s="61" t="e">
        <f>IF(サンプル!$B$11="無料",0,VLOOKUP($I34,サンプル!$A$19:$O$28,4+(COLUMN()-COLUMN($K34))/(COLUMNS($O$3:$U$3)-1),FALSE))</f>
        <v>#N/A</v>
      </c>
      <c r="BB34" s="62" t="str">
        <f t="shared" si="40"/>
        <v/>
      </c>
      <c r="BC34" s="59" t="str">
        <f t="shared" si="41"/>
        <v/>
      </c>
      <c r="BD34" s="60" t="str">
        <f t="shared" si="42"/>
        <v/>
      </c>
      <c r="BE34" s="61" t="str">
        <f t="shared" si="43"/>
        <v/>
      </c>
      <c r="BF34" s="61" t="str">
        <f t="shared" si="7"/>
        <v/>
      </c>
      <c r="BG34" s="61" t="e">
        <f>IF(サンプル!$B$11="無料",0,VLOOKUP($I34,サンプル!$A$19:$O$28,4+(COLUMN()-COLUMN($K34))/(COLUMNS($O$3:$U$3)-1),FALSE))</f>
        <v>#N/A</v>
      </c>
      <c r="BH34" s="62" t="str">
        <f t="shared" si="44"/>
        <v/>
      </c>
      <c r="BI34" s="59" t="str">
        <f t="shared" si="45"/>
        <v/>
      </c>
      <c r="BJ34" s="60" t="str">
        <f t="shared" si="46"/>
        <v/>
      </c>
      <c r="BK34" s="61" t="str">
        <f t="shared" si="47"/>
        <v/>
      </c>
      <c r="BL34" s="61" t="str">
        <f t="shared" si="8"/>
        <v/>
      </c>
      <c r="BM34" s="61" t="e">
        <f>IF(サンプル!$B$11="無料",0,VLOOKUP($I34,サンプル!$A$19:$O$28,4+(COLUMN()-COLUMN($K34))/(COLUMNS($O$3:$U$3)-1),FALSE))</f>
        <v>#N/A</v>
      </c>
      <c r="BN34" s="62" t="str">
        <f t="shared" si="48"/>
        <v/>
      </c>
      <c r="BO34" s="59" t="str">
        <f t="shared" si="49"/>
        <v/>
      </c>
      <c r="BP34" s="60" t="str">
        <f t="shared" si="50"/>
        <v/>
      </c>
      <c r="BQ34" s="61" t="str">
        <f t="shared" si="51"/>
        <v/>
      </c>
      <c r="BR34" s="61" t="str">
        <f t="shared" si="9"/>
        <v/>
      </c>
      <c r="BS34" s="61" t="e">
        <f>IF(サンプル!$B$11="無料",0,VLOOKUP($I34,サンプル!$A$19:$O$28,4+(COLUMN()-COLUMN($K34))/(COLUMNS($O$3:$U$3)-1),FALSE))</f>
        <v>#N/A</v>
      </c>
      <c r="BT34" s="62" t="str">
        <f t="shared" si="52"/>
        <v/>
      </c>
      <c r="BU34" s="59" t="str">
        <f t="shared" si="53"/>
        <v/>
      </c>
      <c r="BV34" s="60" t="str">
        <f t="shared" si="54"/>
        <v/>
      </c>
      <c r="BW34" s="61" t="str">
        <f t="shared" si="55"/>
        <v/>
      </c>
      <c r="BX34" s="61" t="str">
        <f t="shared" si="10"/>
        <v/>
      </c>
      <c r="BY34" s="61" t="e">
        <f>IF(サンプル!$B$11="無料",0,VLOOKUP($I34,サンプル!$A$19:$O$28,4+(COLUMN()-COLUMN($K34))/(COLUMNS($O$3:$U$3)-1),FALSE))</f>
        <v>#N/A</v>
      </c>
      <c r="BZ34" s="62" t="str">
        <f t="shared" si="56"/>
        <v/>
      </c>
      <c r="CA34" s="59" t="str">
        <f t="shared" si="57"/>
        <v/>
      </c>
      <c r="CB34" s="60" t="str">
        <f t="shared" si="58"/>
        <v/>
      </c>
      <c r="CC34" s="61" t="str">
        <f t="shared" si="59"/>
        <v/>
      </c>
    </row>
    <row r="35" spans="1:81">
      <c r="A35" s="6">
        <v>32</v>
      </c>
      <c r="B35" s="158" t="str">
        <f>IF(ISBLANK(サンプル入力!B35),"",サンプル入力!B35)</f>
        <v/>
      </c>
      <c r="C35" s="5" t="str">
        <f>IF(ISBLANK(サンプル入力!C35),"",サンプル入力!C35)</f>
        <v/>
      </c>
      <c r="D35" s="18"/>
      <c r="E35" s="5" t="str">
        <f>IF(ISBLANK(サンプル入力!F35),"",サンプル入力!F35)</f>
        <v/>
      </c>
      <c r="F35" s="15">
        <f>IF(ISBLANK(宅配便仮計算!D35),"",宅配便仮計算!D35)</f>
        <v>0.85</v>
      </c>
      <c r="G35" s="5" t="str">
        <f>IF(ISBLANK(サンプル入力!I35),"",サンプル入力!I35)</f>
        <v/>
      </c>
      <c r="H35" s="6" t="str">
        <f>IF(ISBLANK(サンプル入力!J35),"",サンプル入力!J35)</f>
        <v/>
      </c>
      <c r="I35" s="6" t="str">
        <f>IF(ISBLANK(サンプル入力!L35),"",サンプル入力!L35)</f>
        <v/>
      </c>
      <c r="J35" s="61" t="str">
        <f t="shared" si="11"/>
        <v/>
      </c>
      <c r="K35" s="61" t="e">
        <f>IF(サンプル!$B$11="無料",0,VLOOKUP($I35,サンプル!$A$19:$O$28,4+(COLUMN()-COLUMN($K35))/(COLUMNS($O$3:$U$3)-1),FALSE))</f>
        <v>#N/A</v>
      </c>
      <c r="L35" s="62" t="str">
        <f t="shared" si="12"/>
        <v/>
      </c>
      <c r="M35" s="59" t="str">
        <f t="shared" si="13"/>
        <v/>
      </c>
      <c r="N35" s="60" t="str">
        <f t="shared" si="14"/>
        <v/>
      </c>
      <c r="O35" s="61" t="str">
        <f t="shared" si="15"/>
        <v/>
      </c>
      <c r="P35" s="61" t="str">
        <f t="shared" si="0"/>
        <v/>
      </c>
      <c r="Q35" s="61" t="e">
        <f>IF(サンプル!$B$11="無料",0,VLOOKUP($I35,サンプル!$A$19:$O$28,4+(COLUMN()-COLUMN($K35))/(COLUMNS($O$3:$U$3)-1),FALSE))</f>
        <v>#N/A</v>
      </c>
      <c r="R35" s="62" t="str">
        <f t="shared" si="16"/>
        <v/>
      </c>
      <c r="S35" s="59" t="str">
        <f t="shared" si="17"/>
        <v/>
      </c>
      <c r="T35" s="60" t="str">
        <f t="shared" si="18"/>
        <v/>
      </c>
      <c r="U35" s="61" t="str">
        <f t="shared" si="19"/>
        <v/>
      </c>
      <c r="V35" s="61" t="str">
        <f t="shared" si="1"/>
        <v/>
      </c>
      <c r="W35" s="61" t="e">
        <f>IF(サンプル!$B$11="無料",0,VLOOKUP($I35,サンプル!$A$19:$O$28,4+(COLUMN()-COLUMN($K35))/(COLUMNS($O$3:$U$3)-1),FALSE))</f>
        <v>#N/A</v>
      </c>
      <c r="X35" s="62" t="str">
        <f t="shared" si="20"/>
        <v/>
      </c>
      <c r="Y35" s="59" t="str">
        <f t="shared" si="21"/>
        <v/>
      </c>
      <c r="Z35" s="60" t="str">
        <f t="shared" si="22"/>
        <v/>
      </c>
      <c r="AA35" s="61" t="str">
        <f t="shared" si="23"/>
        <v/>
      </c>
      <c r="AB35" s="61" t="str">
        <f t="shared" si="2"/>
        <v/>
      </c>
      <c r="AC35" s="61" t="e">
        <f>IF(サンプル!$B$11="無料",0,VLOOKUP($I35,サンプル!$A$19:$O$28,4+(COLUMN()-COLUMN($K35))/(COLUMNS($O$3:$U$3)-1),FALSE))</f>
        <v>#N/A</v>
      </c>
      <c r="AD35" s="62" t="str">
        <f t="shared" si="24"/>
        <v/>
      </c>
      <c r="AE35" s="59" t="str">
        <f t="shared" si="25"/>
        <v/>
      </c>
      <c r="AF35" s="60" t="str">
        <f t="shared" si="26"/>
        <v/>
      </c>
      <c r="AG35" s="61" t="str">
        <f t="shared" si="27"/>
        <v/>
      </c>
      <c r="AH35" s="61" t="str">
        <f t="shared" si="3"/>
        <v/>
      </c>
      <c r="AI35" s="61" t="e">
        <f>IF(サンプル!$B$11="無料",0,VLOOKUP($I35,サンプル!$A$19:$O$28,4+(COLUMN()-COLUMN($K35))/(COLUMNS($O$3:$U$3)-1),FALSE))</f>
        <v>#N/A</v>
      </c>
      <c r="AJ35" s="62" t="str">
        <f t="shared" si="28"/>
        <v/>
      </c>
      <c r="AK35" s="59" t="str">
        <f t="shared" si="29"/>
        <v/>
      </c>
      <c r="AL35" s="60" t="str">
        <f t="shared" si="30"/>
        <v/>
      </c>
      <c r="AM35" s="61" t="str">
        <f t="shared" si="31"/>
        <v/>
      </c>
      <c r="AN35" s="61" t="str">
        <f t="shared" si="4"/>
        <v/>
      </c>
      <c r="AO35" s="61" t="e">
        <f>IF(サンプル!$B$11="無料",0,VLOOKUP($I35,サンプル!$A$19:$O$28,4+(COLUMN()-COLUMN($K35))/(COLUMNS($O$3:$U$3)-1),FALSE))</f>
        <v>#N/A</v>
      </c>
      <c r="AP35" s="62" t="str">
        <f t="shared" si="32"/>
        <v/>
      </c>
      <c r="AQ35" s="59" t="str">
        <f t="shared" si="33"/>
        <v/>
      </c>
      <c r="AR35" s="60" t="str">
        <f t="shared" si="34"/>
        <v/>
      </c>
      <c r="AS35" s="61" t="str">
        <f t="shared" si="35"/>
        <v/>
      </c>
      <c r="AT35" s="61" t="str">
        <f t="shared" si="5"/>
        <v/>
      </c>
      <c r="AU35" s="61" t="e">
        <f>IF(サンプル!$B$11="無料",0,VLOOKUP($I35,サンプル!$A$19:$O$28,4+(COLUMN()-COLUMN($K35))/(COLUMNS($O$3:$U$3)-1),FALSE))</f>
        <v>#N/A</v>
      </c>
      <c r="AV35" s="62" t="str">
        <f t="shared" si="36"/>
        <v/>
      </c>
      <c r="AW35" s="59" t="str">
        <f t="shared" si="37"/>
        <v/>
      </c>
      <c r="AX35" s="60" t="str">
        <f t="shared" si="38"/>
        <v/>
      </c>
      <c r="AY35" s="61" t="str">
        <f t="shared" si="39"/>
        <v/>
      </c>
      <c r="AZ35" s="61" t="str">
        <f t="shared" si="6"/>
        <v/>
      </c>
      <c r="BA35" s="61" t="e">
        <f>IF(サンプル!$B$11="無料",0,VLOOKUP($I35,サンプル!$A$19:$O$28,4+(COLUMN()-COLUMN($K35))/(COLUMNS($O$3:$U$3)-1),FALSE))</f>
        <v>#N/A</v>
      </c>
      <c r="BB35" s="62" t="str">
        <f t="shared" si="40"/>
        <v/>
      </c>
      <c r="BC35" s="59" t="str">
        <f t="shared" si="41"/>
        <v/>
      </c>
      <c r="BD35" s="60" t="str">
        <f t="shared" si="42"/>
        <v/>
      </c>
      <c r="BE35" s="61" t="str">
        <f t="shared" si="43"/>
        <v/>
      </c>
      <c r="BF35" s="61" t="str">
        <f t="shared" si="7"/>
        <v/>
      </c>
      <c r="BG35" s="61" t="e">
        <f>IF(サンプル!$B$11="無料",0,VLOOKUP($I35,サンプル!$A$19:$O$28,4+(COLUMN()-COLUMN($K35))/(COLUMNS($O$3:$U$3)-1),FALSE))</f>
        <v>#N/A</v>
      </c>
      <c r="BH35" s="62" t="str">
        <f t="shared" si="44"/>
        <v/>
      </c>
      <c r="BI35" s="59" t="str">
        <f t="shared" si="45"/>
        <v/>
      </c>
      <c r="BJ35" s="60" t="str">
        <f t="shared" si="46"/>
        <v/>
      </c>
      <c r="BK35" s="61" t="str">
        <f t="shared" si="47"/>
        <v/>
      </c>
      <c r="BL35" s="61" t="str">
        <f t="shared" si="8"/>
        <v/>
      </c>
      <c r="BM35" s="61" t="e">
        <f>IF(サンプル!$B$11="無料",0,VLOOKUP($I35,サンプル!$A$19:$O$28,4+(COLUMN()-COLUMN($K35))/(COLUMNS($O$3:$U$3)-1),FALSE))</f>
        <v>#N/A</v>
      </c>
      <c r="BN35" s="62" t="str">
        <f t="shared" si="48"/>
        <v/>
      </c>
      <c r="BO35" s="59" t="str">
        <f t="shared" si="49"/>
        <v/>
      </c>
      <c r="BP35" s="60" t="str">
        <f t="shared" si="50"/>
        <v/>
      </c>
      <c r="BQ35" s="61" t="str">
        <f t="shared" si="51"/>
        <v/>
      </c>
      <c r="BR35" s="61" t="str">
        <f t="shared" si="9"/>
        <v/>
      </c>
      <c r="BS35" s="61" t="e">
        <f>IF(サンプル!$B$11="無料",0,VLOOKUP($I35,サンプル!$A$19:$O$28,4+(COLUMN()-COLUMN($K35))/(COLUMNS($O$3:$U$3)-1),FALSE))</f>
        <v>#N/A</v>
      </c>
      <c r="BT35" s="62" t="str">
        <f t="shared" si="52"/>
        <v/>
      </c>
      <c r="BU35" s="59" t="str">
        <f t="shared" si="53"/>
        <v/>
      </c>
      <c r="BV35" s="60" t="str">
        <f t="shared" si="54"/>
        <v/>
      </c>
      <c r="BW35" s="61" t="str">
        <f t="shared" si="55"/>
        <v/>
      </c>
      <c r="BX35" s="61" t="str">
        <f t="shared" si="10"/>
        <v/>
      </c>
      <c r="BY35" s="61" t="e">
        <f>IF(サンプル!$B$11="無料",0,VLOOKUP($I35,サンプル!$A$19:$O$28,4+(COLUMN()-COLUMN($K35))/(COLUMNS($O$3:$U$3)-1),FALSE))</f>
        <v>#N/A</v>
      </c>
      <c r="BZ35" s="62" t="str">
        <f t="shared" si="56"/>
        <v/>
      </c>
      <c r="CA35" s="59" t="str">
        <f t="shared" si="57"/>
        <v/>
      </c>
      <c r="CB35" s="60" t="str">
        <f t="shared" si="58"/>
        <v/>
      </c>
      <c r="CC35" s="61" t="str">
        <f t="shared" si="59"/>
        <v/>
      </c>
    </row>
    <row r="36" spans="1:81">
      <c r="A36" s="6">
        <v>33</v>
      </c>
      <c r="B36" s="158" t="str">
        <f>IF(ISBLANK(サンプル入力!B36),"",サンプル入力!B36)</f>
        <v/>
      </c>
      <c r="C36" s="5" t="str">
        <f>IF(ISBLANK(サンプル入力!C36),"",サンプル入力!C36)</f>
        <v/>
      </c>
      <c r="D36" s="18"/>
      <c r="E36" s="5" t="str">
        <f>IF(ISBLANK(サンプル入力!F36),"",サンプル入力!F36)</f>
        <v/>
      </c>
      <c r="F36" s="15">
        <f>IF(ISBLANK(宅配便仮計算!D36),"",宅配便仮計算!D36)</f>
        <v>0.85</v>
      </c>
      <c r="G36" s="5" t="str">
        <f>IF(ISBLANK(サンプル入力!I36),"",サンプル入力!I36)</f>
        <v/>
      </c>
      <c r="H36" s="6" t="str">
        <f>IF(ISBLANK(サンプル入力!J36),"",サンプル入力!J36)</f>
        <v/>
      </c>
      <c r="I36" s="6" t="str">
        <f>IF(ISBLANK(サンプル入力!L36),"",サンプル入力!L36)</f>
        <v/>
      </c>
      <c r="J36" s="61" t="str">
        <f t="shared" si="11"/>
        <v/>
      </c>
      <c r="K36" s="61" t="e">
        <f>IF(サンプル!$B$11="無料",0,VLOOKUP($I36,サンプル!$A$19:$O$28,4+(COLUMN()-COLUMN($K36))/(COLUMNS($O$3:$U$3)-1),FALSE))</f>
        <v>#N/A</v>
      </c>
      <c r="L36" s="62" t="str">
        <f t="shared" si="12"/>
        <v/>
      </c>
      <c r="M36" s="59" t="str">
        <f t="shared" si="13"/>
        <v/>
      </c>
      <c r="N36" s="60" t="str">
        <f t="shared" si="14"/>
        <v/>
      </c>
      <c r="O36" s="61" t="str">
        <f t="shared" si="15"/>
        <v/>
      </c>
      <c r="P36" s="61" t="str">
        <f t="shared" si="0"/>
        <v/>
      </c>
      <c r="Q36" s="61" t="e">
        <f>IF(サンプル!$B$11="無料",0,VLOOKUP($I36,サンプル!$A$19:$O$28,4+(COLUMN()-COLUMN($K36))/(COLUMNS($O$3:$U$3)-1),FALSE))</f>
        <v>#N/A</v>
      </c>
      <c r="R36" s="62" t="str">
        <f t="shared" si="16"/>
        <v/>
      </c>
      <c r="S36" s="59" t="str">
        <f t="shared" si="17"/>
        <v/>
      </c>
      <c r="T36" s="60" t="str">
        <f t="shared" si="18"/>
        <v/>
      </c>
      <c r="U36" s="61" t="str">
        <f t="shared" si="19"/>
        <v/>
      </c>
      <c r="V36" s="61" t="str">
        <f t="shared" si="1"/>
        <v/>
      </c>
      <c r="W36" s="61" t="e">
        <f>IF(サンプル!$B$11="無料",0,VLOOKUP($I36,サンプル!$A$19:$O$28,4+(COLUMN()-COLUMN($K36))/(COLUMNS($O$3:$U$3)-1),FALSE))</f>
        <v>#N/A</v>
      </c>
      <c r="X36" s="62" t="str">
        <f t="shared" si="20"/>
        <v/>
      </c>
      <c r="Y36" s="59" t="str">
        <f t="shared" si="21"/>
        <v/>
      </c>
      <c r="Z36" s="60" t="str">
        <f t="shared" si="22"/>
        <v/>
      </c>
      <c r="AA36" s="61" t="str">
        <f t="shared" si="23"/>
        <v/>
      </c>
      <c r="AB36" s="61" t="str">
        <f t="shared" si="2"/>
        <v/>
      </c>
      <c r="AC36" s="61" t="e">
        <f>IF(サンプル!$B$11="無料",0,VLOOKUP($I36,サンプル!$A$19:$O$28,4+(COLUMN()-COLUMN($K36))/(COLUMNS($O$3:$U$3)-1),FALSE))</f>
        <v>#N/A</v>
      </c>
      <c r="AD36" s="62" t="str">
        <f t="shared" si="24"/>
        <v/>
      </c>
      <c r="AE36" s="59" t="str">
        <f t="shared" si="25"/>
        <v/>
      </c>
      <c r="AF36" s="60" t="str">
        <f t="shared" si="26"/>
        <v/>
      </c>
      <c r="AG36" s="61" t="str">
        <f t="shared" si="27"/>
        <v/>
      </c>
      <c r="AH36" s="61" t="str">
        <f t="shared" si="3"/>
        <v/>
      </c>
      <c r="AI36" s="61" t="e">
        <f>IF(サンプル!$B$11="無料",0,VLOOKUP($I36,サンプル!$A$19:$O$28,4+(COLUMN()-COLUMN($K36))/(COLUMNS($O$3:$U$3)-1),FALSE))</f>
        <v>#N/A</v>
      </c>
      <c r="AJ36" s="62" t="str">
        <f t="shared" si="28"/>
        <v/>
      </c>
      <c r="AK36" s="59" t="str">
        <f t="shared" si="29"/>
        <v/>
      </c>
      <c r="AL36" s="60" t="str">
        <f t="shared" si="30"/>
        <v/>
      </c>
      <c r="AM36" s="61" t="str">
        <f t="shared" si="31"/>
        <v/>
      </c>
      <c r="AN36" s="61" t="str">
        <f t="shared" si="4"/>
        <v/>
      </c>
      <c r="AO36" s="61" t="e">
        <f>IF(サンプル!$B$11="無料",0,VLOOKUP($I36,サンプル!$A$19:$O$28,4+(COLUMN()-COLUMN($K36))/(COLUMNS($O$3:$U$3)-1),FALSE))</f>
        <v>#N/A</v>
      </c>
      <c r="AP36" s="62" t="str">
        <f t="shared" si="32"/>
        <v/>
      </c>
      <c r="AQ36" s="59" t="str">
        <f t="shared" si="33"/>
        <v/>
      </c>
      <c r="AR36" s="60" t="str">
        <f t="shared" si="34"/>
        <v/>
      </c>
      <c r="AS36" s="61" t="str">
        <f t="shared" si="35"/>
        <v/>
      </c>
      <c r="AT36" s="61" t="str">
        <f t="shared" si="5"/>
        <v/>
      </c>
      <c r="AU36" s="61" t="e">
        <f>IF(サンプル!$B$11="無料",0,VLOOKUP($I36,サンプル!$A$19:$O$28,4+(COLUMN()-COLUMN($K36))/(COLUMNS($O$3:$U$3)-1),FALSE))</f>
        <v>#N/A</v>
      </c>
      <c r="AV36" s="62" t="str">
        <f t="shared" si="36"/>
        <v/>
      </c>
      <c r="AW36" s="59" t="str">
        <f t="shared" si="37"/>
        <v/>
      </c>
      <c r="AX36" s="60" t="str">
        <f t="shared" si="38"/>
        <v/>
      </c>
      <c r="AY36" s="61" t="str">
        <f t="shared" si="39"/>
        <v/>
      </c>
      <c r="AZ36" s="61" t="str">
        <f t="shared" si="6"/>
        <v/>
      </c>
      <c r="BA36" s="61" t="e">
        <f>IF(サンプル!$B$11="無料",0,VLOOKUP($I36,サンプル!$A$19:$O$28,4+(COLUMN()-COLUMN($K36))/(COLUMNS($O$3:$U$3)-1),FALSE))</f>
        <v>#N/A</v>
      </c>
      <c r="BB36" s="62" t="str">
        <f t="shared" si="40"/>
        <v/>
      </c>
      <c r="BC36" s="59" t="str">
        <f t="shared" si="41"/>
        <v/>
      </c>
      <c r="BD36" s="60" t="str">
        <f t="shared" si="42"/>
        <v/>
      </c>
      <c r="BE36" s="61" t="str">
        <f t="shared" si="43"/>
        <v/>
      </c>
      <c r="BF36" s="61" t="str">
        <f t="shared" si="7"/>
        <v/>
      </c>
      <c r="BG36" s="61" t="e">
        <f>IF(サンプル!$B$11="無料",0,VLOOKUP($I36,サンプル!$A$19:$O$28,4+(COLUMN()-COLUMN($K36))/(COLUMNS($O$3:$U$3)-1),FALSE))</f>
        <v>#N/A</v>
      </c>
      <c r="BH36" s="62" t="str">
        <f t="shared" si="44"/>
        <v/>
      </c>
      <c r="BI36" s="59" t="str">
        <f t="shared" si="45"/>
        <v/>
      </c>
      <c r="BJ36" s="60" t="str">
        <f t="shared" si="46"/>
        <v/>
      </c>
      <c r="BK36" s="61" t="str">
        <f t="shared" si="47"/>
        <v/>
      </c>
      <c r="BL36" s="61" t="str">
        <f t="shared" si="8"/>
        <v/>
      </c>
      <c r="BM36" s="61" t="e">
        <f>IF(サンプル!$B$11="無料",0,VLOOKUP($I36,サンプル!$A$19:$O$28,4+(COLUMN()-COLUMN($K36))/(COLUMNS($O$3:$U$3)-1),FALSE))</f>
        <v>#N/A</v>
      </c>
      <c r="BN36" s="62" t="str">
        <f t="shared" si="48"/>
        <v/>
      </c>
      <c r="BO36" s="59" t="str">
        <f t="shared" si="49"/>
        <v/>
      </c>
      <c r="BP36" s="60" t="str">
        <f t="shared" si="50"/>
        <v/>
      </c>
      <c r="BQ36" s="61" t="str">
        <f t="shared" si="51"/>
        <v/>
      </c>
      <c r="BR36" s="61" t="str">
        <f t="shared" si="9"/>
        <v/>
      </c>
      <c r="BS36" s="61" t="e">
        <f>IF(サンプル!$B$11="無料",0,VLOOKUP($I36,サンプル!$A$19:$O$28,4+(COLUMN()-COLUMN($K36))/(COLUMNS($O$3:$U$3)-1),FALSE))</f>
        <v>#N/A</v>
      </c>
      <c r="BT36" s="62" t="str">
        <f t="shared" si="52"/>
        <v/>
      </c>
      <c r="BU36" s="59" t="str">
        <f t="shared" si="53"/>
        <v/>
      </c>
      <c r="BV36" s="60" t="str">
        <f t="shared" si="54"/>
        <v/>
      </c>
      <c r="BW36" s="61" t="str">
        <f t="shared" si="55"/>
        <v/>
      </c>
      <c r="BX36" s="61" t="str">
        <f t="shared" si="10"/>
        <v/>
      </c>
      <c r="BY36" s="61" t="e">
        <f>IF(サンプル!$B$11="無料",0,VLOOKUP($I36,サンプル!$A$19:$O$28,4+(COLUMN()-COLUMN($K36))/(COLUMNS($O$3:$U$3)-1),FALSE))</f>
        <v>#N/A</v>
      </c>
      <c r="BZ36" s="62" t="str">
        <f t="shared" si="56"/>
        <v/>
      </c>
      <c r="CA36" s="59" t="str">
        <f t="shared" si="57"/>
        <v/>
      </c>
      <c r="CB36" s="60" t="str">
        <f t="shared" si="58"/>
        <v/>
      </c>
      <c r="CC36" s="61" t="str">
        <f t="shared" si="59"/>
        <v/>
      </c>
    </row>
    <row r="37" spans="1:81">
      <c r="A37" s="6">
        <v>34</v>
      </c>
      <c r="B37" s="158" t="str">
        <f>IF(ISBLANK(サンプル入力!B37),"",サンプル入力!B37)</f>
        <v/>
      </c>
      <c r="C37" s="5" t="str">
        <f>IF(ISBLANK(サンプル入力!C37),"",サンプル入力!C37)</f>
        <v/>
      </c>
      <c r="D37" s="18"/>
      <c r="E37" s="5" t="str">
        <f>IF(ISBLANK(サンプル入力!F37),"",サンプル入力!F37)</f>
        <v/>
      </c>
      <c r="F37" s="15">
        <f>IF(ISBLANK(宅配便仮計算!D37),"",宅配便仮計算!D37)</f>
        <v>0.85</v>
      </c>
      <c r="G37" s="5" t="str">
        <f>IF(ISBLANK(サンプル入力!I37),"",サンプル入力!I37)</f>
        <v/>
      </c>
      <c r="H37" s="6" t="str">
        <f>IF(ISBLANK(サンプル入力!J37),"",サンプル入力!J37)</f>
        <v/>
      </c>
      <c r="I37" s="6" t="str">
        <f>IF(ISBLANK(サンプル入力!L37),"",サンプル入力!L37)</f>
        <v/>
      </c>
      <c r="J37" s="61" t="str">
        <f t="shared" si="11"/>
        <v/>
      </c>
      <c r="K37" s="61" t="e">
        <f>IF(サンプル!$B$11="無料",0,VLOOKUP($I37,サンプル!$A$19:$O$28,4+(COLUMN()-COLUMN($K37))/(COLUMNS($O$3:$U$3)-1),FALSE))</f>
        <v>#N/A</v>
      </c>
      <c r="L37" s="62" t="str">
        <f t="shared" si="12"/>
        <v/>
      </c>
      <c r="M37" s="59" t="str">
        <f t="shared" si="13"/>
        <v/>
      </c>
      <c r="N37" s="60" t="str">
        <f t="shared" si="14"/>
        <v/>
      </c>
      <c r="O37" s="61" t="str">
        <f t="shared" si="15"/>
        <v/>
      </c>
      <c r="P37" s="61" t="str">
        <f t="shared" si="0"/>
        <v/>
      </c>
      <c r="Q37" s="61" t="e">
        <f>IF(サンプル!$B$11="無料",0,VLOOKUP($I37,サンプル!$A$19:$O$28,4+(COLUMN()-COLUMN($K37))/(COLUMNS($O$3:$U$3)-1),FALSE))</f>
        <v>#N/A</v>
      </c>
      <c r="R37" s="62" t="str">
        <f t="shared" si="16"/>
        <v/>
      </c>
      <c r="S37" s="59" t="str">
        <f t="shared" si="17"/>
        <v/>
      </c>
      <c r="T37" s="60" t="str">
        <f t="shared" si="18"/>
        <v/>
      </c>
      <c r="U37" s="61" t="str">
        <f t="shared" si="19"/>
        <v/>
      </c>
      <c r="V37" s="61" t="str">
        <f t="shared" si="1"/>
        <v/>
      </c>
      <c r="W37" s="61" t="e">
        <f>IF(サンプル!$B$11="無料",0,VLOOKUP($I37,サンプル!$A$19:$O$28,4+(COLUMN()-COLUMN($K37))/(COLUMNS($O$3:$U$3)-1),FALSE))</f>
        <v>#N/A</v>
      </c>
      <c r="X37" s="62" t="str">
        <f t="shared" si="20"/>
        <v/>
      </c>
      <c r="Y37" s="59" t="str">
        <f t="shared" si="21"/>
        <v/>
      </c>
      <c r="Z37" s="60" t="str">
        <f t="shared" si="22"/>
        <v/>
      </c>
      <c r="AA37" s="61" t="str">
        <f t="shared" si="23"/>
        <v/>
      </c>
      <c r="AB37" s="61" t="str">
        <f t="shared" si="2"/>
        <v/>
      </c>
      <c r="AC37" s="61" t="e">
        <f>IF(サンプル!$B$11="無料",0,VLOOKUP($I37,サンプル!$A$19:$O$28,4+(COLUMN()-COLUMN($K37))/(COLUMNS($O$3:$U$3)-1),FALSE))</f>
        <v>#N/A</v>
      </c>
      <c r="AD37" s="62" t="str">
        <f t="shared" si="24"/>
        <v/>
      </c>
      <c r="AE37" s="59" t="str">
        <f t="shared" si="25"/>
        <v/>
      </c>
      <c r="AF37" s="60" t="str">
        <f t="shared" si="26"/>
        <v/>
      </c>
      <c r="AG37" s="61" t="str">
        <f t="shared" si="27"/>
        <v/>
      </c>
      <c r="AH37" s="61" t="str">
        <f t="shared" si="3"/>
        <v/>
      </c>
      <c r="AI37" s="61" t="e">
        <f>IF(サンプル!$B$11="無料",0,VLOOKUP($I37,サンプル!$A$19:$O$28,4+(COLUMN()-COLUMN($K37))/(COLUMNS($O$3:$U$3)-1),FALSE))</f>
        <v>#N/A</v>
      </c>
      <c r="AJ37" s="62" t="str">
        <f t="shared" si="28"/>
        <v/>
      </c>
      <c r="AK37" s="59" t="str">
        <f t="shared" si="29"/>
        <v/>
      </c>
      <c r="AL37" s="60" t="str">
        <f t="shared" si="30"/>
        <v/>
      </c>
      <c r="AM37" s="61" t="str">
        <f t="shared" si="31"/>
        <v/>
      </c>
      <c r="AN37" s="61" t="str">
        <f t="shared" si="4"/>
        <v/>
      </c>
      <c r="AO37" s="61" t="e">
        <f>IF(サンプル!$B$11="無料",0,VLOOKUP($I37,サンプル!$A$19:$O$28,4+(COLUMN()-COLUMN($K37))/(COLUMNS($O$3:$U$3)-1),FALSE))</f>
        <v>#N/A</v>
      </c>
      <c r="AP37" s="62" t="str">
        <f t="shared" si="32"/>
        <v/>
      </c>
      <c r="AQ37" s="59" t="str">
        <f t="shared" si="33"/>
        <v/>
      </c>
      <c r="AR37" s="60" t="str">
        <f t="shared" si="34"/>
        <v/>
      </c>
      <c r="AS37" s="61" t="str">
        <f t="shared" si="35"/>
        <v/>
      </c>
      <c r="AT37" s="61" t="str">
        <f t="shared" si="5"/>
        <v/>
      </c>
      <c r="AU37" s="61" t="e">
        <f>IF(サンプル!$B$11="無料",0,VLOOKUP($I37,サンプル!$A$19:$O$28,4+(COLUMN()-COLUMN($K37))/(COLUMNS($O$3:$U$3)-1),FALSE))</f>
        <v>#N/A</v>
      </c>
      <c r="AV37" s="62" t="str">
        <f t="shared" si="36"/>
        <v/>
      </c>
      <c r="AW37" s="59" t="str">
        <f t="shared" si="37"/>
        <v/>
      </c>
      <c r="AX37" s="60" t="str">
        <f t="shared" si="38"/>
        <v/>
      </c>
      <c r="AY37" s="61" t="str">
        <f t="shared" si="39"/>
        <v/>
      </c>
      <c r="AZ37" s="61" t="str">
        <f t="shared" si="6"/>
        <v/>
      </c>
      <c r="BA37" s="61" t="e">
        <f>IF(サンプル!$B$11="無料",0,VLOOKUP($I37,サンプル!$A$19:$O$28,4+(COLUMN()-COLUMN($K37))/(COLUMNS($O$3:$U$3)-1),FALSE))</f>
        <v>#N/A</v>
      </c>
      <c r="BB37" s="62" t="str">
        <f t="shared" si="40"/>
        <v/>
      </c>
      <c r="BC37" s="59" t="str">
        <f t="shared" si="41"/>
        <v/>
      </c>
      <c r="BD37" s="60" t="str">
        <f t="shared" si="42"/>
        <v/>
      </c>
      <c r="BE37" s="61" t="str">
        <f t="shared" si="43"/>
        <v/>
      </c>
      <c r="BF37" s="61" t="str">
        <f t="shared" si="7"/>
        <v/>
      </c>
      <c r="BG37" s="61" t="e">
        <f>IF(サンプル!$B$11="無料",0,VLOOKUP($I37,サンプル!$A$19:$O$28,4+(COLUMN()-COLUMN($K37))/(COLUMNS($O$3:$U$3)-1),FALSE))</f>
        <v>#N/A</v>
      </c>
      <c r="BH37" s="62" t="str">
        <f t="shared" si="44"/>
        <v/>
      </c>
      <c r="BI37" s="59" t="str">
        <f t="shared" si="45"/>
        <v/>
      </c>
      <c r="BJ37" s="60" t="str">
        <f t="shared" si="46"/>
        <v/>
      </c>
      <c r="BK37" s="61" t="str">
        <f t="shared" si="47"/>
        <v/>
      </c>
      <c r="BL37" s="61" t="str">
        <f t="shared" si="8"/>
        <v/>
      </c>
      <c r="BM37" s="61" t="e">
        <f>IF(サンプル!$B$11="無料",0,VLOOKUP($I37,サンプル!$A$19:$O$28,4+(COLUMN()-COLUMN($K37))/(COLUMNS($O$3:$U$3)-1),FALSE))</f>
        <v>#N/A</v>
      </c>
      <c r="BN37" s="62" t="str">
        <f t="shared" si="48"/>
        <v/>
      </c>
      <c r="BO37" s="59" t="str">
        <f t="shared" si="49"/>
        <v/>
      </c>
      <c r="BP37" s="60" t="str">
        <f t="shared" si="50"/>
        <v/>
      </c>
      <c r="BQ37" s="61" t="str">
        <f t="shared" si="51"/>
        <v/>
      </c>
      <c r="BR37" s="61" t="str">
        <f t="shared" si="9"/>
        <v/>
      </c>
      <c r="BS37" s="61" t="e">
        <f>IF(サンプル!$B$11="無料",0,VLOOKUP($I37,サンプル!$A$19:$O$28,4+(COLUMN()-COLUMN($K37))/(COLUMNS($O$3:$U$3)-1),FALSE))</f>
        <v>#N/A</v>
      </c>
      <c r="BT37" s="62" t="str">
        <f t="shared" si="52"/>
        <v/>
      </c>
      <c r="BU37" s="59" t="str">
        <f t="shared" si="53"/>
        <v/>
      </c>
      <c r="BV37" s="60" t="str">
        <f t="shared" si="54"/>
        <v/>
      </c>
      <c r="BW37" s="61" t="str">
        <f t="shared" si="55"/>
        <v/>
      </c>
      <c r="BX37" s="61" t="str">
        <f t="shared" si="10"/>
        <v/>
      </c>
      <c r="BY37" s="61" t="e">
        <f>IF(サンプル!$B$11="無料",0,VLOOKUP($I37,サンプル!$A$19:$O$28,4+(COLUMN()-COLUMN($K37))/(COLUMNS($O$3:$U$3)-1),FALSE))</f>
        <v>#N/A</v>
      </c>
      <c r="BZ37" s="62" t="str">
        <f t="shared" si="56"/>
        <v/>
      </c>
      <c r="CA37" s="59" t="str">
        <f t="shared" si="57"/>
        <v/>
      </c>
      <c r="CB37" s="60" t="str">
        <f t="shared" si="58"/>
        <v/>
      </c>
      <c r="CC37" s="61" t="str">
        <f t="shared" si="59"/>
        <v/>
      </c>
    </row>
    <row r="38" spans="1:81">
      <c r="A38" s="6">
        <v>35</v>
      </c>
      <c r="B38" s="158" t="str">
        <f>IF(ISBLANK(サンプル入力!B38),"",サンプル入力!B38)</f>
        <v/>
      </c>
      <c r="C38" s="5" t="str">
        <f>IF(ISBLANK(サンプル入力!C38),"",サンプル入力!C38)</f>
        <v/>
      </c>
      <c r="D38" s="18"/>
      <c r="E38" s="5" t="str">
        <f>IF(ISBLANK(サンプル入力!F38),"",サンプル入力!F38)</f>
        <v/>
      </c>
      <c r="F38" s="15">
        <f>IF(ISBLANK(宅配便仮計算!D38),"",宅配便仮計算!D38)</f>
        <v>0.85</v>
      </c>
      <c r="G38" s="5" t="str">
        <f>IF(ISBLANK(サンプル入力!I38),"",サンプル入力!I38)</f>
        <v/>
      </c>
      <c r="H38" s="6" t="str">
        <f>IF(ISBLANK(サンプル入力!J38),"",サンプル入力!J38)</f>
        <v/>
      </c>
      <c r="I38" s="6" t="str">
        <f>IF(ISBLANK(サンプル入力!L38),"",サンプル入力!L38)</f>
        <v/>
      </c>
      <c r="J38" s="61" t="str">
        <f t="shared" si="11"/>
        <v/>
      </c>
      <c r="K38" s="61" t="e">
        <f>IF(サンプル!$B$11="無料",0,VLOOKUP($I38,サンプル!$A$19:$O$28,4+(COLUMN()-COLUMN($K38))/(COLUMNS($O$3:$U$3)-1),FALSE))</f>
        <v>#N/A</v>
      </c>
      <c r="L38" s="62" t="str">
        <f t="shared" si="12"/>
        <v/>
      </c>
      <c r="M38" s="59" t="str">
        <f t="shared" si="13"/>
        <v/>
      </c>
      <c r="N38" s="60" t="str">
        <f t="shared" si="14"/>
        <v/>
      </c>
      <c r="O38" s="61" t="str">
        <f t="shared" si="15"/>
        <v/>
      </c>
      <c r="P38" s="61" t="str">
        <f t="shared" si="0"/>
        <v/>
      </c>
      <c r="Q38" s="61" t="e">
        <f>IF(サンプル!$B$11="無料",0,VLOOKUP($I38,サンプル!$A$19:$O$28,4+(COLUMN()-COLUMN($K38))/(COLUMNS($O$3:$U$3)-1),FALSE))</f>
        <v>#N/A</v>
      </c>
      <c r="R38" s="62" t="str">
        <f t="shared" si="16"/>
        <v/>
      </c>
      <c r="S38" s="59" t="str">
        <f t="shared" si="17"/>
        <v/>
      </c>
      <c r="T38" s="60" t="str">
        <f t="shared" si="18"/>
        <v/>
      </c>
      <c r="U38" s="61" t="str">
        <f t="shared" si="19"/>
        <v/>
      </c>
      <c r="V38" s="61" t="str">
        <f t="shared" si="1"/>
        <v/>
      </c>
      <c r="W38" s="61" t="e">
        <f>IF(サンプル!$B$11="無料",0,VLOOKUP($I38,サンプル!$A$19:$O$28,4+(COLUMN()-COLUMN($K38))/(COLUMNS($O$3:$U$3)-1),FALSE))</f>
        <v>#N/A</v>
      </c>
      <c r="X38" s="62" t="str">
        <f t="shared" si="20"/>
        <v/>
      </c>
      <c r="Y38" s="59" t="str">
        <f t="shared" si="21"/>
        <v/>
      </c>
      <c r="Z38" s="60" t="str">
        <f t="shared" si="22"/>
        <v/>
      </c>
      <c r="AA38" s="61" t="str">
        <f t="shared" si="23"/>
        <v/>
      </c>
      <c r="AB38" s="61" t="str">
        <f t="shared" si="2"/>
        <v/>
      </c>
      <c r="AC38" s="61" t="e">
        <f>IF(サンプル!$B$11="無料",0,VLOOKUP($I38,サンプル!$A$19:$O$28,4+(COLUMN()-COLUMN($K38))/(COLUMNS($O$3:$U$3)-1),FALSE))</f>
        <v>#N/A</v>
      </c>
      <c r="AD38" s="62" t="str">
        <f t="shared" si="24"/>
        <v/>
      </c>
      <c r="AE38" s="59" t="str">
        <f t="shared" si="25"/>
        <v/>
      </c>
      <c r="AF38" s="60" t="str">
        <f t="shared" si="26"/>
        <v/>
      </c>
      <c r="AG38" s="61" t="str">
        <f t="shared" si="27"/>
        <v/>
      </c>
      <c r="AH38" s="61" t="str">
        <f t="shared" si="3"/>
        <v/>
      </c>
      <c r="AI38" s="61" t="e">
        <f>IF(サンプル!$B$11="無料",0,VLOOKUP($I38,サンプル!$A$19:$O$28,4+(COLUMN()-COLUMN($K38))/(COLUMNS($O$3:$U$3)-1),FALSE))</f>
        <v>#N/A</v>
      </c>
      <c r="AJ38" s="62" t="str">
        <f t="shared" si="28"/>
        <v/>
      </c>
      <c r="AK38" s="59" t="str">
        <f t="shared" si="29"/>
        <v/>
      </c>
      <c r="AL38" s="60" t="str">
        <f t="shared" si="30"/>
        <v/>
      </c>
      <c r="AM38" s="61" t="str">
        <f t="shared" si="31"/>
        <v/>
      </c>
      <c r="AN38" s="61" t="str">
        <f t="shared" si="4"/>
        <v/>
      </c>
      <c r="AO38" s="61" t="e">
        <f>IF(サンプル!$B$11="無料",0,VLOOKUP($I38,サンプル!$A$19:$O$28,4+(COLUMN()-COLUMN($K38))/(COLUMNS($O$3:$U$3)-1),FALSE))</f>
        <v>#N/A</v>
      </c>
      <c r="AP38" s="62" t="str">
        <f t="shared" si="32"/>
        <v/>
      </c>
      <c r="AQ38" s="59" t="str">
        <f t="shared" si="33"/>
        <v/>
      </c>
      <c r="AR38" s="60" t="str">
        <f t="shared" si="34"/>
        <v/>
      </c>
      <c r="AS38" s="61" t="str">
        <f t="shared" si="35"/>
        <v/>
      </c>
      <c r="AT38" s="61" t="str">
        <f t="shared" si="5"/>
        <v/>
      </c>
      <c r="AU38" s="61" t="e">
        <f>IF(サンプル!$B$11="無料",0,VLOOKUP($I38,サンプル!$A$19:$O$28,4+(COLUMN()-COLUMN($K38))/(COLUMNS($O$3:$U$3)-1),FALSE))</f>
        <v>#N/A</v>
      </c>
      <c r="AV38" s="62" t="str">
        <f t="shared" si="36"/>
        <v/>
      </c>
      <c r="AW38" s="59" t="str">
        <f t="shared" si="37"/>
        <v/>
      </c>
      <c r="AX38" s="60" t="str">
        <f t="shared" si="38"/>
        <v/>
      </c>
      <c r="AY38" s="61" t="str">
        <f t="shared" si="39"/>
        <v/>
      </c>
      <c r="AZ38" s="61" t="str">
        <f t="shared" si="6"/>
        <v/>
      </c>
      <c r="BA38" s="61" t="e">
        <f>IF(サンプル!$B$11="無料",0,VLOOKUP($I38,サンプル!$A$19:$O$28,4+(COLUMN()-COLUMN($K38))/(COLUMNS($O$3:$U$3)-1),FALSE))</f>
        <v>#N/A</v>
      </c>
      <c r="BB38" s="62" t="str">
        <f t="shared" si="40"/>
        <v/>
      </c>
      <c r="BC38" s="59" t="str">
        <f t="shared" si="41"/>
        <v/>
      </c>
      <c r="BD38" s="60" t="str">
        <f t="shared" si="42"/>
        <v/>
      </c>
      <c r="BE38" s="61" t="str">
        <f t="shared" si="43"/>
        <v/>
      </c>
      <c r="BF38" s="61" t="str">
        <f t="shared" si="7"/>
        <v/>
      </c>
      <c r="BG38" s="61" t="e">
        <f>IF(サンプル!$B$11="無料",0,VLOOKUP($I38,サンプル!$A$19:$O$28,4+(COLUMN()-COLUMN($K38))/(COLUMNS($O$3:$U$3)-1),FALSE))</f>
        <v>#N/A</v>
      </c>
      <c r="BH38" s="62" t="str">
        <f t="shared" si="44"/>
        <v/>
      </c>
      <c r="BI38" s="59" t="str">
        <f t="shared" si="45"/>
        <v/>
      </c>
      <c r="BJ38" s="60" t="str">
        <f t="shared" si="46"/>
        <v/>
      </c>
      <c r="BK38" s="61" t="str">
        <f t="shared" si="47"/>
        <v/>
      </c>
      <c r="BL38" s="61" t="str">
        <f t="shared" si="8"/>
        <v/>
      </c>
      <c r="BM38" s="61" t="e">
        <f>IF(サンプル!$B$11="無料",0,VLOOKUP($I38,サンプル!$A$19:$O$28,4+(COLUMN()-COLUMN($K38))/(COLUMNS($O$3:$U$3)-1),FALSE))</f>
        <v>#N/A</v>
      </c>
      <c r="BN38" s="62" t="str">
        <f t="shared" si="48"/>
        <v/>
      </c>
      <c r="BO38" s="59" t="str">
        <f t="shared" si="49"/>
        <v/>
      </c>
      <c r="BP38" s="60" t="str">
        <f t="shared" si="50"/>
        <v/>
      </c>
      <c r="BQ38" s="61" t="str">
        <f t="shared" si="51"/>
        <v/>
      </c>
      <c r="BR38" s="61" t="str">
        <f t="shared" si="9"/>
        <v/>
      </c>
      <c r="BS38" s="61" t="e">
        <f>IF(サンプル!$B$11="無料",0,VLOOKUP($I38,サンプル!$A$19:$O$28,4+(COLUMN()-COLUMN($K38))/(COLUMNS($O$3:$U$3)-1),FALSE))</f>
        <v>#N/A</v>
      </c>
      <c r="BT38" s="62" t="str">
        <f t="shared" si="52"/>
        <v/>
      </c>
      <c r="BU38" s="59" t="str">
        <f t="shared" si="53"/>
        <v/>
      </c>
      <c r="BV38" s="60" t="str">
        <f t="shared" si="54"/>
        <v/>
      </c>
      <c r="BW38" s="61" t="str">
        <f t="shared" si="55"/>
        <v/>
      </c>
      <c r="BX38" s="61" t="str">
        <f t="shared" si="10"/>
        <v/>
      </c>
      <c r="BY38" s="61" t="e">
        <f>IF(サンプル!$B$11="無料",0,VLOOKUP($I38,サンプル!$A$19:$O$28,4+(COLUMN()-COLUMN($K38))/(COLUMNS($O$3:$U$3)-1),FALSE))</f>
        <v>#N/A</v>
      </c>
      <c r="BZ38" s="62" t="str">
        <f t="shared" si="56"/>
        <v/>
      </c>
      <c r="CA38" s="59" t="str">
        <f t="shared" si="57"/>
        <v/>
      </c>
      <c r="CB38" s="60" t="str">
        <f t="shared" si="58"/>
        <v/>
      </c>
      <c r="CC38" s="61" t="str">
        <f t="shared" si="59"/>
        <v/>
      </c>
    </row>
    <row r="39" spans="1:81">
      <c r="A39" s="6">
        <v>36</v>
      </c>
      <c r="B39" s="158" t="str">
        <f>IF(ISBLANK(サンプル入力!B39),"",サンプル入力!B39)</f>
        <v/>
      </c>
      <c r="C39" s="5" t="str">
        <f>IF(ISBLANK(サンプル入力!C39),"",サンプル入力!C39)</f>
        <v/>
      </c>
      <c r="D39" s="18"/>
      <c r="E39" s="5" t="str">
        <f>IF(ISBLANK(サンプル入力!F39),"",サンプル入力!F39)</f>
        <v/>
      </c>
      <c r="F39" s="15">
        <f>IF(ISBLANK(宅配便仮計算!D39),"",宅配便仮計算!D39)</f>
        <v>0.85</v>
      </c>
      <c r="G39" s="5" t="str">
        <f>IF(ISBLANK(サンプル入力!I39),"",サンプル入力!I39)</f>
        <v/>
      </c>
      <c r="H39" s="6" t="str">
        <f>IF(ISBLANK(サンプル入力!J39),"",サンプル入力!J39)</f>
        <v/>
      </c>
      <c r="I39" s="6" t="str">
        <f>IF(ISBLANK(サンプル入力!L39),"",サンプル入力!L39)</f>
        <v/>
      </c>
      <c r="J39" s="61" t="str">
        <f t="shared" si="11"/>
        <v/>
      </c>
      <c r="K39" s="61" t="e">
        <f>IF(サンプル!$B$11="無料",0,VLOOKUP($I39,サンプル!$A$19:$O$28,4+(COLUMN()-COLUMN($K39))/(COLUMNS($O$3:$U$3)-1),FALSE))</f>
        <v>#N/A</v>
      </c>
      <c r="L39" s="62" t="str">
        <f t="shared" si="12"/>
        <v/>
      </c>
      <c r="M39" s="59" t="str">
        <f t="shared" si="13"/>
        <v/>
      </c>
      <c r="N39" s="60" t="str">
        <f t="shared" si="14"/>
        <v/>
      </c>
      <c r="O39" s="61" t="str">
        <f t="shared" si="15"/>
        <v/>
      </c>
      <c r="P39" s="61" t="str">
        <f t="shared" si="0"/>
        <v/>
      </c>
      <c r="Q39" s="61" t="e">
        <f>IF(サンプル!$B$11="無料",0,VLOOKUP($I39,サンプル!$A$19:$O$28,4+(COLUMN()-COLUMN($K39))/(COLUMNS($O$3:$U$3)-1),FALSE))</f>
        <v>#N/A</v>
      </c>
      <c r="R39" s="62" t="str">
        <f t="shared" si="16"/>
        <v/>
      </c>
      <c r="S39" s="59" t="str">
        <f t="shared" si="17"/>
        <v/>
      </c>
      <c r="T39" s="60" t="str">
        <f t="shared" si="18"/>
        <v/>
      </c>
      <c r="U39" s="61" t="str">
        <f t="shared" si="19"/>
        <v/>
      </c>
      <c r="V39" s="61" t="str">
        <f t="shared" si="1"/>
        <v/>
      </c>
      <c r="W39" s="61" t="e">
        <f>IF(サンプル!$B$11="無料",0,VLOOKUP($I39,サンプル!$A$19:$O$28,4+(COLUMN()-COLUMN($K39))/(COLUMNS($O$3:$U$3)-1),FALSE))</f>
        <v>#N/A</v>
      </c>
      <c r="X39" s="62" t="str">
        <f t="shared" si="20"/>
        <v/>
      </c>
      <c r="Y39" s="59" t="str">
        <f t="shared" si="21"/>
        <v/>
      </c>
      <c r="Z39" s="60" t="str">
        <f t="shared" si="22"/>
        <v/>
      </c>
      <c r="AA39" s="61" t="str">
        <f t="shared" si="23"/>
        <v/>
      </c>
      <c r="AB39" s="61" t="str">
        <f t="shared" si="2"/>
        <v/>
      </c>
      <c r="AC39" s="61" t="e">
        <f>IF(サンプル!$B$11="無料",0,VLOOKUP($I39,サンプル!$A$19:$O$28,4+(COLUMN()-COLUMN($K39))/(COLUMNS($O$3:$U$3)-1),FALSE))</f>
        <v>#N/A</v>
      </c>
      <c r="AD39" s="62" t="str">
        <f t="shared" si="24"/>
        <v/>
      </c>
      <c r="AE39" s="59" t="str">
        <f t="shared" si="25"/>
        <v/>
      </c>
      <c r="AF39" s="60" t="str">
        <f t="shared" si="26"/>
        <v/>
      </c>
      <c r="AG39" s="61" t="str">
        <f t="shared" si="27"/>
        <v/>
      </c>
      <c r="AH39" s="61" t="str">
        <f t="shared" si="3"/>
        <v/>
      </c>
      <c r="AI39" s="61" t="e">
        <f>IF(サンプル!$B$11="無料",0,VLOOKUP($I39,サンプル!$A$19:$O$28,4+(COLUMN()-COLUMN($K39))/(COLUMNS($O$3:$U$3)-1),FALSE))</f>
        <v>#N/A</v>
      </c>
      <c r="AJ39" s="62" t="str">
        <f t="shared" si="28"/>
        <v/>
      </c>
      <c r="AK39" s="59" t="str">
        <f t="shared" si="29"/>
        <v/>
      </c>
      <c r="AL39" s="60" t="str">
        <f t="shared" si="30"/>
        <v/>
      </c>
      <c r="AM39" s="61" t="str">
        <f t="shared" si="31"/>
        <v/>
      </c>
      <c r="AN39" s="61" t="str">
        <f t="shared" si="4"/>
        <v/>
      </c>
      <c r="AO39" s="61" t="e">
        <f>IF(サンプル!$B$11="無料",0,VLOOKUP($I39,サンプル!$A$19:$O$28,4+(COLUMN()-COLUMN($K39))/(COLUMNS($O$3:$U$3)-1),FALSE))</f>
        <v>#N/A</v>
      </c>
      <c r="AP39" s="62" t="str">
        <f t="shared" si="32"/>
        <v/>
      </c>
      <c r="AQ39" s="59" t="str">
        <f t="shared" si="33"/>
        <v/>
      </c>
      <c r="AR39" s="60" t="str">
        <f t="shared" si="34"/>
        <v/>
      </c>
      <c r="AS39" s="61" t="str">
        <f t="shared" si="35"/>
        <v/>
      </c>
      <c r="AT39" s="61" t="str">
        <f t="shared" si="5"/>
        <v/>
      </c>
      <c r="AU39" s="61" t="e">
        <f>IF(サンプル!$B$11="無料",0,VLOOKUP($I39,サンプル!$A$19:$O$28,4+(COLUMN()-COLUMN($K39))/(COLUMNS($O$3:$U$3)-1),FALSE))</f>
        <v>#N/A</v>
      </c>
      <c r="AV39" s="62" t="str">
        <f t="shared" si="36"/>
        <v/>
      </c>
      <c r="AW39" s="59" t="str">
        <f t="shared" si="37"/>
        <v/>
      </c>
      <c r="AX39" s="60" t="str">
        <f t="shared" si="38"/>
        <v/>
      </c>
      <c r="AY39" s="61" t="str">
        <f t="shared" si="39"/>
        <v/>
      </c>
      <c r="AZ39" s="61" t="str">
        <f t="shared" si="6"/>
        <v/>
      </c>
      <c r="BA39" s="61" t="e">
        <f>IF(サンプル!$B$11="無料",0,VLOOKUP($I39,サンプル!$A$19:$O$28,4+(COLUMN()-COLUMN($K39))/(COLUMNS($O$3:$U$3)-1),FALSE))</f>
        <v>#N/A</v>
      </c>
      <c r="BB39" s="62" t="str">
        <f t="shared" si="40"/>
        <v/>
      </c>
      <c r="BC39" s="59" t="str">
        <f t="shared" si="41"/>
        <v/>
      </c>
      <c r="BD39" s="60" t="str">
        <f t="shared" si="42"/>
        <v/>
      </c>
      <c r="BE39" s="61" t="str">
        <f t="shared" si="43"/>
        <v/>
      </c>
      <c r="BF39" s="61" t="str">
        <f t="shared" si="7"/>
        <v/>
      </c>
      <c r="BG39" s="61" t="e">
        <f>IF(サンプル!$B$11="無料",0,VLOOKUP($I39,サンプル!$A$19:$O$28,4+(COLUMN()-COLUMN($K39))/(COLUMNS($O$3:$U$3)-1),FALSE))</f>
        <v>#N/A</v>
      </c>
      <c r="BH39" s="62" t="str">
        <f t="shared" si="44"/>
        <v/>
      </c>
      <c r="BI39" s="59" t="str">
        <f t="shared" si="45"/>
        <v/>
      </c>
      <c r="BJ39" s="60" t="str">
        <f t="shared" si="46"/>
        <v/>
      </c>
      <c r="BK39" s="61" t="str">
        <f t="shared" si="47"/>
        <v/>
      </c>
      <c r="BL39" s="61" t="str">
        <f t="shared" si="8"/>
        <v/>
      </c>
      <c r="BM39" s="61" t="e">
        <f>IF(サンプル!$B$11="無料",0,VLOOKUP($I39,サンプル!$A$19:$O$28,4+(COLUMN()-COLUMN($K39))/(COLUMNS($O$3:$U$3)-1),FALSE))</f>
        <v>#N/A</v>
      </c>
      <c r="BN39" s="62" t="str">
        <f t="shared" si="48"/>
        <v/>
      </c>
      <c r="BO39" s="59" t="str">
        <f t="shared" si="49"/>
        <v/>
      </c>
      <c r="BP39" s="60" t="str">
        <f t="shared" si="50"/>
        <v/>
      </c>
      <c r="BQ39" s="61" t="str">
        <f t="shared" si="51"/>
        <v/>
      </c>
      <c r="BR39" s="61" t="str">
        <f t="shared" si="9"/>
        <v/>
      </c>
      <c r="BS39" s="61" t="e">
        <f>IF(サンプル!$B$11="無料",0,VLOOKUP($I39,サンプル!$A$19:$O$28,4+(COLUMN()-COLUMN($K39))/(COLUMNS($O$3:$U$3)-1),FALSE))</f>
        <v>#N/A</v>
      </c>
      <c r="BT39" s="62" t="str">
        <f t="shared" si="52"/>
        <v/>
      </c>
      <c r="BU39" s="59" t="str">
        <f t="shared" si="53"/>
        <v/>
      </c>
      <c r="BV39" s="60" t="str">
        <f t="shared" si="54"/>
        <v/>
      </c>
      <c r="BW39" s="61" t="str">
        <f t="shared" si="55"/>
        <v/>
      </c>
      <c r="BX39" s="61" t="str">
        <f t="shared" si="10"/>
        <v/>
      </c>
      <c r="BY39" s="61" t="e">
        <f>IF(サンプル!$B$11="無料",0,VLOOKUP($I39,サンプル!$A$19:$O$28,4+(COLUMN()-COLUMN($K39))/(COLUMNS($O$3:$U$3)-1),FALSE))</f>
        <v>#N/A</v>
      </c>
      <c r="BZ39" s="62" t="str">
        <f t="shared" si="56"/>
        <v/>
      </c>
      <c r="CA39" s="59" t="str">
        <f t="shared" si="57"/>
        <v/>
      </c>
      <c r="CB39" s="60" t="str">
        <f t="shared" si="58"/>
        <v/>
      </c>
      <c r="CC39" s="61" t="str">
        <f t="shared" si="59"/>
        <v/>
      </c>
    </row>
    <row r="40" spans="1:81">
      <c r="A40" s="6">
        <v>37</v>
      </c>
      <c r="B40" s="158" t="str">
        <f>IF(ISBLANK(サンプル入力!B40),"",サンプル入力!B40)</f>
        <v/>
      </c>
      <c r="C40" s="5" t="str">
        <f>IF(ISBLANK(サンプル入力!C40),"",サンプル入力!C40)</f>
        <v/>
      </c>
      <c r="D40" s="18"/>
      <c r="E40" s="5" t="str">
        <f>IF(ISBLANK(サンプル入力!F40),"",サンプル入力!F40)</f>
        <v/>
      </c>
      <c r="F40" s="15">
        <f>IF(ISBLANK(宅配便仮計算!D40),"",宅配便仮計算!D40)</f>
        <v>0.85</v>
      </c>
      <c r="G40" s="5" t="str">
        <f>IF(ISBLANK(サンプル入力!I40),"",サンプル入力!I40)</f>
        <v/>
      </c>
      <c r="H40" s="6" t="str">
        <f>IF(ISBLANK(サンプル入力!J40),"",サンプル入力!J40)</f>
        <v/>
      </c>
      <c r="I40" s="6" t="str">
        <f>IF(ISBLANK(サンプル入力!L40),"",サンプル入力!L40)</f>
        <v/>
      </c>
      <c r="J40" s="61" t="str">
        <f t="shared" si="11"/>
        <v/>
      </c>
      <c r="K40" s="61" t="e">
        <f>IF(サンプル!$B$11="無料",0,VLOOKUP($I40,サンプル!$A$19:$O$28,4+(COLUMN()-COLUMN($K40))/(COLUMNS($O$3:$U$3)-1),FALSE))</f>
        <v>#N/A</v>
      </c>
      <c r="L40" s="62" t="str">
        <f t="shared" si="12"/>
        <v/>
      </c>
      <c r="M40" s="59" t="str">
        <f t="shared" si="13"/>
        <v/>
      </c>
      <c r="N40" s="60" t="str">
        <f t="shared" si="14"/>
        <v/>
      </c>
      <c r="O40" s="61" t="str">
        <f t="shared" si="15"/>
        <v/>
      </c>
      <c r="P40" s="61" t="str">
        <f t="shared" si="0"/>
        <v/>
      </c>
      <c r="Q40" s="61" t="e">
        <f>IF(サンプル!$B$11="無料",0,VLOOKUP($I40,サンプル!$A$19:$O$28,4+(COLUMN()-COLUMN($K40))/(COLUMNS($O$3:$U$3)-1),FALSE))</f>
        <v>#N/A</v>
      </c>
      <c r="R40" s="62" t="str">
        <f t="shared" si="16"/>
        <v/>
      </c>
      <c r="S40" s="59" t="str">
        <f t="shared" si="17"/>
        <v/>
      </c>
      <c r="T40" s="60" t="str">
        <f t="shared" si="18"/>
        <v/>
      </c>
      <c r="U40" s="61" t="str">
        <f t="shared" si="19"/>
        <v/>
      </c>
      <c r="V40" s="61" t="str">
        <f t="shared" si="1"/>
        <v/>
      </c>
      <c r="W40" s="61" t="e">
        <f>IF(サンプル!$B$11="無料",0,VLOOKUP($I40,サンプル!$A$19:$O$28,4+(COLUMN()-COLUMN($K40))/(COLUMNS($O$3:$U$3)-1),FALSE))</f>
        <v>#N/A</v>
      </c>
      <c r="X40" s="62" t="str">
        <f t="shared" si="20"/>
        <v/>
      </c>
      <c r="Y40" s="59" t="str">
        <f t="shared" si="21"/>
        <v/>
      </c>
      <c r="Z40" s="60" t="str">
        <f t="shared" si="22"/>
        <v/>
      </c>
      <c r="AA40" s="61" t="str">
        <f t="shared" si="23"/>
        <v/>
      </c>
      <c r="AB40" s="61" t="str">
        <f t="shared" si="2"/>
        <v/>
      </c>
      <c r="AC40" s="61" t="e">
        <f>IF(サンプル!$B$11="無料",0,VLOOKUP($I40,サンプル!$A$19:$O$28,4+(COLUMN()-COLUMN($K40))/(COLUMNS($O$3:$U$3)-1),FALSE))</f>
        <v>#N/A</v>
      </c>
      <c r="AD40" s="62" t="str">
        <f t="shared" si="24"/>
        <v/>
      </c>
      <c r="AE40" s="59" t="str">
        <f t="shared" si="25"/>
        <v/>
      </c>
      <c r="AF40" s="60" t="str">
        <f t="shared" si="26"/>
        <v/>
      </c>
      <c r="AG40" s="61" t="str">
        <f t="shared" si="27"/>
        <v/>
      </c>
      <c r="AH40" s="61" t="str">
        <f t="shared" si="3"/>
        <v/>
      </c>
      <c r="AI40" s="61" t="e">
        <f>IF(サンプル!$B$11="無料",0,VLOOKUP($I40,サンプル!$A$19:$O$28,4+(COLUMN()-COLUMN($K40))/(COLUMNS($O$3:$U$3)-1),FALSE))</f>
        <v>#N/A</v>
      </c>
      <c r="AJ40" s="62" t="str">
        <f t="shared" si="28"/>
        <v/>
      </c>
      <c r="AK40" s="59" t="str">
        <f t="shared" si="29"/>
        <v/>
      </c>
      <c r="AL40" s="60" t="str">
        <f t="shared" si="30"/>
        <v/>
      </c>
      <c r="AM40" s="61" t="str">
        <f t="shared" si="31"/>
        <v/>
      </c>
      <c r="AN40" s="61" t="str">
        <f t="shared" si="4"/>
        <v/>
      </c>
      <c r="AO40" s="61" t="e">
        <f>IF(サンプル!$B$11="無料",0,VLOOKUP($I40,サンプル!$A$19:$O$28,4+(COLUMN()-COLUMN($K40))/(COLUMNS($O$3:$U$3)-1),FALSE))</f>
        <v>#N/A</v>
      </c>
      <c r="AP40" s="62" t="str">
        <f t="shared" si="32"/>
        <v/>
      </c>
      <c r="AQ40" s="59" t="str">
        <f t="shared" si="33"/>
        <v/>
      </c>
      <c r="AR40" s="60" t="str">
        <f t="shared" si="34"/>
        <v/>
      </c>
      <c r="AS40" s="61" t="str">
        <f t="shared" si="35"/>
        <v/>
      </c>
      <c r="AT40" s="61" t="str">
        <f t="shared" si="5"/>
        <v/>
      </c>
      <c r="AU40" s="61" t="e">
        <f>IF(サンプル!$B$11="無料",0,VLOOKUP($I40,サンプル!$A$19:$O$28,4+(COLUMN()-COLUMN($K40))/(COLUMNS($O$3:$U$3)-1),FALSE))</f>
        <v>#N/A</v>
      </c>
      <c r="AV40" s="62" t="str">
        <f t="shared" si="36"/>
        <v/>
      </c>
      <c r="AW40" s="59" t="str">
        <f t="shared" si="37"/>
        <v/>
      </c>
      <c r="AX40" s="60" t="str">
        <f t="shared" si="38"/>
        <v/>
      </c>
      <c r="AY40" s="61" t="str">
        <f t="shared" si="39"/>
        <v/>
      </c>
      <c r="AZ40" s="61" t="str">
        <f t="shared" si="6"/>
        <v/>
      </c>
      <c r="BA40" s="61" t="e">
        <f>IF(サンプル!$B$11="無料",0,VLOOKUP($I40,サンプル!$A$19:$O$28,4+(COLUMN()-COLUMN($K40))/(COLUMNS($O$3:$U$3)-1),FALSE))</f>
        <v>#N/A</v>
      </c>
      <c r="BB40" s="62" t="str">
        <f t="shared" si="40"/>
        <v/>
      </c>
      <c r="BC40" s="59" t="str">
        <f t="shared" si="41"/>
        <v/>
      </c>
      <c r="BD40" s="60" t="str">
        <f t="shared" si="42"/>
        <v/>
      </c>
      <c r="BE40" s="61" t="str">
        <f t="shared" si="43"/>
        <v/>
      </c>
      <c r="BF40" s="61" t="str">
        <f t="shared" si="7"/>
        <v/>
      </c>
      <c r="BG40" s="61" t="e">
        <f>IF(サンプル!$B$11="無料",0,VLOOKUP($I40,サンプル!$A$19:$O$28,4+(COLUMN()-COLUMN($K40))/(COLUMNS($O$3:$U$3)-1),FALSE))</f>
        <v>#N/A</v>
      </c>
      <c r="BH40" s="62" t="str">
        <f t="shared" si="44"/>
        <v/>
      </c>
      <c r="BI40" s="59" t="str">
        <f t="shared" si="45"/>
        <v/>
      </c>
      <c r="BJ40" s="60" t="str">
        <f t="shared" si="46"/>
        <v/>
      </c>
      <c r="BK40" s="61" t="str">
        <f t="shared" si="47"/>
        <v/>
      </c>
      <c r="BL40" s="61" t="str">
        <f t="shared" si="8"/>
        <v/>
      </c>
      <c r="BM40" s="61" t="e">
        <f>IF(サンプル!$B$11="無料",0,VLOOKUP($I40,サンプル!$A$19:$O$28,4+(COLUMN()-COLUMN($K40))/(COLUMNS($O$3:$U$3)-1),FALSE))</f>
        <v>#N/A</v>
      </c>
      <c r="BN40" s="62" t="str">
        <f t="shared" si="48"/>
        <v/>
      </c>
      <c r="BO40" s="59" t="str">
        <f t="shared" si="49"/>
        <v/>
      </c>
      <c r="BP40" s="60" t="str">
        <f t="shared" si="50"/>
        <v/>
      </c>
      <c r="BQ40" s="61" t="str">
        <f t="shared" si="51"/>
        <v/>
      </c>
      <c r="BR40" s="61" t="str">
        <f t="shared" si="9"/>
        <v/>
      </c>
      <c r="BS40" s="61" t="e">
        <f>IF(サンプル!$B$11="無料",0,VLOOKUP($I40,サンプル!$A$19:$O$28,4+(COLUMN()-COLUMN($K40))/(COLUMNS($O$3:$U$3)-1),FALSE))</f>
        <v>#N/A</v>
      </c>
      <c r="BT40" s="62" t="str">
        <f t="shared" si="52"/>
        <v/>
      </c>
      <c r="BU40" s="59" t="str">
        <f t="shared" si="53"/>
        <v/>
      </c>
      <c r="BV40" s="60" t="str">
        <f t="shared" si="54"/>
        <v/>
      </c>
      <c r="BW40" s="61" t="str">
        <f t="shared" si="55"/>
        <v/>
      </c>
      <c r="BX40" s="61" t="str">
        <f t="shared" si="10"/>
        <v/>
      </c>
      <c r="BY40" s="61" t="e">
        <f>IF(サンプル!$B$11="無料",0,VLOOKUP($I40,サンプル!$A$19:$O$28,4+(COLUMN()-COLUMN($K40))/(COLUMNS($O$3:$U$3)-1),FALSE))</f>
        <v>#N/A</v>
      </c>
      <c r="BZ40" s="62" t="str">
        <f t="shared" si="56"/>
        <v/>
      </c>
      <c r="CA40" s="59" t="str">
        <f t="shared" si="57"/>
        <v/>
      </c>
      <c r="CB40" s="60" t="str">
        <f t="shared" si="58"/>
        <v/>
      </c>
      <c r="CC40" s="61" t="str">
        <f t="shared" si="59"/>
        <v/>
      </c>
    </row>
    <row r="41" spans="1:81">
      <c r="A41" s="6">
        <v>38</v>
      </c>
      <c r="B41" s="158" t="str">
        <f>IF(ISBLANK(サンプル入力!B41),"",サンプル入力!B41)</f>
        <v/>
      </c>
      <c r="C41" s="5" t="str">
        <f>IF(ISBLANK(サンプル入力!C41),"",サンプル入力!C41)</f>
        <v/>
      </c>
      <c r="D41" s="18"/>
      <c r="E41" s="5" t="str">
        <f>IF(ISBLANK(サンプル入力!F41),"",サンプル入力!F41)</f>
        <v/>
      </c>
      <c r="F41" s="15">
        <f>IF(ISBLANK(宅配便仮計算!D41),"",宅配便仮計算!D41)</f>
        <v>0.85</v>
      </c>
      <c r="G41" s="5" t="str">
        <f>IF(ISBLANK(サンプル入力!I41),"",サンプル入力!I41)</f>
        <v/>
      </c>
      <c r="H41" s="6" t="str">
        <f>IF(ISBLANK(サンプル入力!J41),"",サンプル入力!J41)</f>
        <v/>
      </c>
      <c r="I41" s="6" t="str">
        <f>IF(ISBLANK(サンプル入力!L41),"",サンプル入力!L41)</f>
        <v/>
      </c>
      <c r="J41" s="61" t="str">
        <f t="shared" si="11"/>
        <v/>
      </c>
      <c r="K41" s="61" t="e">
        <f>IF(サンプル!$B$11="無料",0,VLOOKUP($I41,サンプル!$A$19:$O$28,4+(COLUMN()-COLUMN($K41))/(COLUMNS($O$3:$U$3)-1),FALSE))</f>
        <v>#N/A</v>
      </c>
      <c r="L41" s="62" t="str">
        <f t="shared" si="12"/>
        <v/>
      </c>
      <c r="M41" s="59" t="str">
        <f t="shared" si="13"/>
        <v/>
      </c>
      <c r="N41" s="60" t="str">
        <f t="shared" si="14"/>
        <v/>
      </c>
      <c r="O41" s="61" t="str">
        <f t="shared" si="15"/>
        <v/>
      </c>
      <c r="P41" s="61" t="str">
        <f t="shared" si="0"/>
        <v/>
      </c>
      <c r="Q41" s="61" t="e">
        <f>IF(サンプル!$B$11="無料",0,VLOOKUP($I41,サンプル!$A$19:$O$28,4+(COLUMN()-COLUMN($K41))/(COLUMNS($O$3:$U$3)-1),FALSE))</f>
        <v>#N/A</v>
      </c>
      <c r="R41" s="62" t="str">
        <f t="shared" si="16"/>
        <v/>
      </c>
      <c r="S41" s="59" t="str">
        <f t="shared" si="17"/>
        <v/>
      </c>
      <c r="T41" s="60" t="str">
        <f t="shared" si="18"/>
        <v/>
      </c>
      <c r="U41" s="61" t="str">
        <f t="shared" si="19"/>
        <v/>
      </c>
      <c r="V41" s="61" t="str">
        <f t="shared" si="1"/>
        <v/>
      </c>
      <c r="W41" s="61" t="e">
        <f>IF(サンプル!$B$11="無料",0,VLOOKUP($I41,サンプル!$A$19:$O$28,4+(COLUMN()-COLUMN($K41))/(COLUMNS($O$3:$U$3)-1),FALSE))</f>
        <v>#N/A</v>
      </c>
      <c r="X41" s="62" t="str">
        <f t="shared" si="20"/>
        <v/>
      </c>
      <c r="Y41" s="59" t="str">
        <f t="shared" si="21"/>
        <v/>
      </c>
      <c r="Z41" s="60" t="str">
        <f t="shared" si="22"/>
        <v/>
      </c>
      <c r="AA41" s="61" t="str">
        <f t="shared" si="23"/>
        <v/>
      </c>
      <c r="AB41" s="61" t="str">
        <f t="shared" si="2"/>
        <v/>
      </c>
      <c r="AC41" s="61" t="e">
        <f>IF(サンプル!$B$11="無料",0,VLOOKUP($I41,サンプル!$A$19:$O$28,4+(COLUMN()-COLUMN($K41))/(COLUMNS($O$3:$U$3)-1),FALSE))</f>
        <v>#N/A</v>
      </c>
      <c r="AD41" s="62" t="str">
        <f t="shared" si="24"/>
        <v/>
      </c>
      <c r="AE41" s="59" t="str">
        <f t="shared" si="25"/>
        <v/>
      </c>
      <c r="AF41" s="60" t="str">
        <f t="shared" si="26"/>
        <v/>
      </c>
      <c r="AG41" s="61" t="str">
        <f t="shared" si="27"/>
        <v/>
      </c>
      <c r="AH41" s="61" t="str">
        <f t="shared" si="3"/>
        <v/>
      </c>
      <c r="AI41" s="61" t="e">
        <f>IF(サンプル!$B$11="無料",0,VLOOKUP($I41,サンプル!$A$19:$O$28,4+(COLUMN()-COLUMN($K41))/(COLUMNS($O$3:$U$3)-1),FALSE))</f>
        <v>#N/A</v>
      </c>
      <c r="AJ41" s="62" t="str">
        <f t="shared" si="28"/>
        <v/>
      </c>
      <c r="AK41" s="59" t="str">
        <f t="shared" si="29"/>
        <v/>
      </c>
      <c r="AL41" s="60" t="str">
        <f t="shared" si="30"/>
        <v/>
      </c>
      <c r="AM41" s="61" t="str">
        <f t="shared" si="31"/>
        <v/>
      </c>
      <c r="AN41" s="61" t="str">
        <f t="shared" si="4"/>
        <v/>
      </c>
      <c r="AO41" s="61" t="e">
        <f>IF(サンプル!$B$11="無料",0,VLOOKUP($I41,サンプル!$A$19:$O$28,4+(COLUMN()-COLUMN($K41))/(COLUMNS($O$3:$U$3)-1),FALSE))</f>
        <v>#N/A</v>
      </c>
      <c r="AP41" s="62" t="str">
        <f t="shared" si="32"/>
        <v/>
      </c>
      <c r="AQ41" s="59" t="str">
        <f t="shared" si="33"/>
        <v/>
      </c>
      <c r="AR41" s="60" t="str">
        <f t="shared" si="34"/>
        <v/>
      </c>
      <c r="AS41" s="61" t="str">
        <f t="shared" si="35"/>
        <v/>
      </c>
      <c r="AT41" s="61" t="str">
        <f t="shared" si="5"/>
        <v/>
      </c>
      <c r="AU41" s="61" t="e">
        <f>IF(サンプル!$B$11="無料",0,VLOOKUP($I41,サンプル!$A$19:$O$28,4+(COLUMN()-COLUMN($K41))/(COLUMNS($O$3:$U$3)-1),FALSE))</f>
        <v>#N/A</v>
      </c>
      <c r="AV41" s="62" t="str">
        <f t="shared" si="36"/>
        <v/>
      </c>
      <c r="AW41" s="59" t="str">
        <f t="shared" si="37"/>
        <v/>
      </c>
      <c r="AX41" s="60" t="str">
        <f t="shared" si="38"/>
        <v/>
      </c>
      <c r="AY41" s="61" t="str">
        <f t="shared" si="39"/>
        <v/>
      </c>
      <c r="AZ41" s="61" t="str">
        <f t="shared" si="6"/>
        <v/>
      </c>
      <c r="BA41" s="61" t="e">
        <f>IF(サンプル!$B$11="無料",0,VLOOKUP($I41,サンプル!$A$19:$O$28,4+(COLUMN()-COLUMN($K41))/(COLUMNS($O$3:$U$3)-1),FALSE))</f>
        <v>#N/A</v>
      </c>
      <c r="BB41" s="62" t="str">
        <f t="shared" si="40"/>
        <v/>
      </c>
      <c r="BC41" s="59" t="str">
        <f t="shared" si="41"/>
        <v/>
      </c>
      <c r="BD41" s="60" t="str">
        <f t="shared" si="42"/>
        <v/>
      </c>
      <c r="BE41" s="61" t="str">
        <f t="shared" si="43"/>
        <v/>
      </c>
      <c r="BF41" s="61" t="str">
        <f t="shared" si="7"/>
        <v/>
      </c>
      <c r="BG41" s="61" t="e">
        <f>IF(サンプル!$B$11="無料",0,VLOOKUP($I41,サンプル!$A$19:$O$28,4+(COLUMN()-COLUMN($K41))/(COLUMNS($O$3:$U$3)-1),FALSE))</f>
        <v>#N/A</v>
      </c>
      <c r="BH41" s="62" t="str">
        <f t="shared" si="44"/>
        <v/>
      </c>
      <c r="BI41" s="59" t="str">
        <f t="shared" si="45"/>
        <v/>
      </c>
      <c r="BJ41" s="60" t="str">
        <f t="shared" si="46"/>
        <v/>
      </c>
      <c r="BK41" s="61" t="str">
        <f t="shared" si="47"/>
        <v/>
      </c>
      <c r="BL41" s="61" t="str">
        <f t="shared" si="8"/>
        <v/>
      </c>
      <c r="BM41" s="61" t="e">
        <f>IF(サンプル!$B$11="無料",0,VLOOKUP($I41,サンプル!$A$19:$O$28,4+(COLUMN()-COLUMN($K41))/(COLUMNS($O$3:$U$3)-1),FALSE))</f>
        <v>#N/A</v>
      </c>
      <c r="BN41" s="62" t="str">
        <f t="shared" si="48"/>
        <v/>
      </c>
      <c r="BO41" s="59" t="str">
        <f t="shared" si="49"/>
        <v/>
      </c>
      <c r="BP41" s="60" t="str">
        <f t="shared" si="50"/>
        <v/>
      </c>
      <c r="BQ41" s="61" t="str">
        <f t="shared" si="51"/>
        <v/>
      </c>
      <c r="BR41" s="61" t="str">
        <f t="shared" si="9"/>
        <v/>
      </c>
      <c r="BS41" s="61" t="e">
        <f>IF(サンプル!$B$11="無料",0,VLOOKUP($I41,サンプル!$A$19:$O$28,4+(COLUMN()-COLUMN($K41))/(COLUMNS($O$3:$U$3)-1),FALSE))</f>
        <v>#N/A</v>
      </c>
      <c r="BT41" s="62" t="str">
        <f t="shared" si="52"/>
        <v/>
      </c>
      <c r="BU41" s="59" t="str">
        <f t="shared" si="53"/>
        <v/>
      </c>
      <c r="BV41" s="60" t="str">
        <f t="shared" si="54"/>
        <v/>
      </c>
      <c r="BW41" s="61" t="str">
        <f t="shared" si="55"/>
        <v/>
      </c>
      <c r="BX41" s="61" t="str">
        <f t="shared" si="10"/>
        <v/>
      </c>
      <c r="BY41" s="61" t="e">
        <f>IF(サンプル!$B$11="無料",0,VLOOKUP($I41,サンプル!$A$19:$O$28,4+(COLUMN()-COLUMN($K41))/(COLUMNS($O$3:$U$3)-1),FALSE))</f>
        <v>#N/A</v>
      </c>
      <c r="BZ41" s="62" t="str">
        <f t="shared" si="56"/>
        <v/>
      </c>
      <c r="CA41" s="59" t="str">
        <f t="shared" si="57"/>
        <v/>
      </c>
      <c r="CB41" s="60" t="str">
        <f t="shared" si="58"/>
        <v/>
      </c>
      <c r="CC41" s="61" t="str">
        <f t="shared" si="59"/>
        <v/>
      </c>
    </row>
    <row r="42" spans="1:81">
      <c r="A42" s="6">
        <v>39</v>
      </c>
      <c r="B42" s="158" t="str">
        <f>IF(ISBLANK(サンプル入力!B42),"",サンプル入力!B42)</f>
        <v/>
      </c>
      <c r="C42" s="5" t="str">
        <f>IF(ISBLANK(サンプル入力!C42),"",サンプル入力!C42)</f>
        <v/>
      </c>
      <c r="D42" s="18"/>
      <c r="E42" s="5" t="str">
        <f>IF(ISBLANK(サンプル入力!F42),"",サンプル入力!F42)</f>
        <v/>
      </c>
      <c r="F42" s="15">
        <f>IF(ISBLANK(宅配便仮計算!D42),"",宅配便仮計算!D42)</f>
        <v>0.85</v>
      </c>
      <c r="G42" s="5" t="str">
        <f>IF(ISBLANK(サンプル入力!I42),"",サンプル入力!I42)</f>
        <v/>
      </c>
      <c r="H42" s="6" t="str">
        <f>IF(ISBLANK(サンプル入力!J42),"",サンプル入力!J42)</f>
        <v/>
      </c>
      <c r="I42" s="6" t="str">
        <f>IF(ISBLANK(サンプル入力!L42),"",サンプル入力!L42)</f>
        <v/>
      </c>
      <c r="J42" s="61" t="str">
        <f t="shared" si="11"/>
        <v/>
      </c>
      <c r="K42" s="61" t="e">
        <f>IF(サンプル!$B$11="無料",0,VLOOKUP($I42,サンプル!$A$19:$O$28,4+(COLUMN()-COLUMN($K42))/(COLUMNS($O$3:$U$3)-1),FALSE))</f>
        <v>#N/A</v>
      </c>
      <c r="L42" s="62" t="str">
        <f t="shared" si="12"/>
        <v/>
      </c>
      <c r="M42" s="59" t="str">
        <f t="shared" si="13"/>
        <v/>
      </c>
      <c r="N42" s="60" t="str">
        <f t="shared" si="14"/>
        <v/>
      </c>
      <c r="O42" s="61" t="str">
        <f t="shared" si="15"/>
        <v/>
      </c>
      <c r="P42" s="61" t="str">
        <f t="shared" si="0"/>
        <v/>
      </c>
      <c r="Q42" s="61" t="e">
        <f>IF(サンプル!$B$11="無料",0,VLOOKUP($I42,サンプル!$A$19:$O$28,4+(COLUMN()-COLUMN($K42))/(COLUMNS($O$3:$U$3)-1),FALSE))</f>
        <v>#N/A</v>
      </c>
      <c r="R42" s="62" t="str">
        <f t="shared" si="16"/>
        <v/>
      </c>
      <c r="S42" s="59" t="str">
        <f t="shared" si="17"/>
        <v/>
      </c>
      <c r="T42" s="60" t="str">
        <f t="shared" si="18"/>
        <v/>
      </c>
      <c r="U42" s="61" t="str">
        <f t="shared" si="19"/>
        <v/>
      </c>
      <c r="V42" s="61" t="str">
        <f t="shared" si="1"/>
        <v/>
      </c>
      <c r="W42" s="61" t="e">
        <f>IF(サンプル!$B$11="無料",0,VLOOKUP($I42,サンプル!$A$19:$O$28,4+(COLUMN()-COLUMN($K42))/(COLUMNS($O$3:$U$3)-1),FALSE))</f>
        <v>#N/A</v>
      </c>
      <c r="X42" s="62" t="str">
        <f t="shared" si="20"/>
        <v/>
      </c>
      <c r="Y42" s="59" t="str">
        <f t="shared" si="21"/>
        <v/>
      </c>
      <c r="Z42" s="60" t="str">
        <f t="shared" si="22"/>
        <v/>
      </c>
      <c r="AA42" s="61" t="str">
        <f t="shared" si="23"/>
        <v/>
      </c>
      <c r="AB42" s="61" t="str">
        <f t="shared" si="2"/>
        <v/>
      </c>
      <c r="AC42" s="61" t="e">
        <f>IF(サンプル!$B$11="無料",0,VLOOKUP($I42,サンプル!$A$19:$O$28,4+(COLUMN()-COLUMN($K42))/(COLUMNS($O$3:$U$3)-1),FALSE))</f>
        <v>#N/A</v>
      </c>
      <c r="AD42" s="62" t="str">
        <f t="shared" si="24"/>
        <v/>
      </c>
      <c r="AE42" s="59" t="str">
        <f t="shared" si="25"/>
        <v/>
      </c>
      <c r="AF42" s="60" t="str">
        <f t="shared" si="26"/>
        <v/>
      </c>
      <c r="AG42" s="61" t="str">
        <f t="shared" si="27"/>
        <v/>
      </c>
      <c r="AH42" s="61" t="str">
        <f t="shared" si="3"/>
        <v/>
      </c>
      <c r="AI42" s="61" t="e">
        <f>IF(サンプル!$B$11="無料",0,VLOOKUP($I42,サンプル!$A$19:$O$28,4+(COLUMN()-COLUMN($K42))/(COLUMNS($O$3:$U$3)-1),FALSE))</f>
        <v>#N/A</v>
      </c>
      <c r="AJ42" s="62" t="str">
        <f t="shared" si="28"/>
        <v/>
      </c>
      <c r="AK42" s="59" t="str">
        <f t="shared" si="29"/>
        <v/>
      </c>
      <c r="AL42" s="60" t="str">
        <f t="shared" si="30"/>
        <v/>
      </c>
      <c r="AM42" s="61" t="str">
        <f t="shared" si="31"/>
        <v/>
      </c>
      <c r="AN42" s="61" t="str">
        <f t="shared" si="4"/>
        <v/>
      </c>
      <c r="AO42" s="61" t="e">
        <f>IF(サンプル!$B$11="無料",0,VLOOKUP($I42,サンプル!$A$19:$O$28,4+(COLUMN()-COLUMN($K42))/(COLUMNS($O$3:$U$3)-1),FALSE))</f>
        <v>#N/A</v>
      </c>
      <c r="AP42" s="62" t="str">
        <f t="shared" si="32"/>
        <v/>
      </c>
      <c r="AQ42" s="59" t="str">
        <f t="shared" si="33"/>
        <v/>
      </c>
      <c r="AR42" s="60" t="str">
        <f t="shared" si="34"/>
        <v/>
      </c>
      <c r="AS42" s="61" t="str">
        <f t="shared" si="35"/>
        <v/>
      </c>
      <c r="AT42" s="61" t="str">
        <f t="shared" si="5"/>
        <v/>
      </c>
      <c r="AU42" s="61" t="e">
        <f>IF(サンプル!$B$11="無料",0,VLOOKUP($I42,サンプル!$A$19:$O$28,4+(COLUMN()-COLUMN($K42))/(COLUMNS($O$3:$U$3)-1),FALSE))</f>
        <v>#N/A</v>
      </c>
      <c r="AV42" s="62" t="str">
        <f t="shared" si="36"/>
        <v/>
      </c>
      <c r="AW42" s="59" t="str">
        <f t="shared" si="37"/>
        <v/>
      </c>
      <c r="AX42" s="60" t="str">
        <f t="shared" si="38"/>
        <v/>
      </c>
      <c r="AY42" s="61" t="str">
        <f t="shared" si="39"/>
        <v/>
      </c>
      <c r="AZ42" s="61" t="str">
        <f t="shared" si="6"/>
        <v/>
      </c>
      <c r="BA42" s="61" t="e">
        <f>IF(サンプル!$B$11="無料",0,VLOOKUP($I42,サンプル!$A$19:$O$28,4+(COLUMN()-COLUMN($K42))/(COLUMNS($O$3:$U$3)-1),FALSE))</f>
        <v>#N/A</v>
      </c>
      <c r="BB42" s="62" t="str">
        <f t="shared" si="40"/>
        <v/>
      </c>
      <c r="BC42" s="59" t="str">
        <f t="shared" si="41"/>
        <v/>
      </c>
      <c r="BD42" s="60" t="str">
        <f t="shared" si="42"/>
        <v/>
      </c>
      <c r="BE42" s="61" t="str">
        <f t="shared" si="43"/>
        <v/>
      </c>
      <c r="BF42" s="61" t="str">
        <f t="shared" si="7"/>
        <v/>
      </c>
      <c r="BG42" s="61" t="e">
        <f>IF(サンプル!$B$11="無料",0,VLOOKUP($I42,サンプル!$A$19:$O$28,4+(COLUMN()-COLUMN($K42))/(COLUMNS($O$3:$U$3)-1),FALSE))</f>
        <v>#N/A</v>
      </c>
      <c r="BH42" s="62" t="str">
        <f t="shared" si="44"/>
        <v/>
      </c>
      <c r="BI42" s="59" t="str">
        <f t="shared" si="45"/>
        <v/>
      </c>
      <c r="BJ42" s="60" t="str">
        <f t="shared" si="46"/>
        <v/>
      </c>
      <c r="BK42" s="61" t="str">
        <f t="shared" si="47"/>
        <v/>
      </c>
      <c r="BL42" s="61" t="str">
        <f t="shared" si="8"/>
        <v/>
      </c>
      <c r="BM42" s="61" t="e">
        <f>IF(サンプル!$B$11="無料",0,VLOOKUP($I42,サンプル!$A$19:$O$28,4+(COLUMN()-COLUMN($K42))/(COLUMNS($O$3:$U$3)-1),FALSE))</f>
        <v>#N/A</v>
      </c>
      <c r="BN42" s="62" t="str">
        <f t="shared" si="48"/>
        <v/>
      </c>
      <c r="BO42" s="59" t="str">
        <f t="shared" si="49"/>
        <v/>
      </c>
      <c r="BP42" s="60" t="str">
        <f t="shared" si="50"/>
        <v/>
      </c>
      <c r="BQ42" s="61" t="str">
        <f t="shared" si="51"/>
        <v/>
      </c>
      <c r="BR42" s="61" t="str">
        <f t="shared" si="9"/>
        <v/>
      </c>
      <c r="BS42" s="61" t="e">
        <f>IF(サンプル!$B$11="無料",0,VLOOKUP($I42,サンプル!$A$19:$O$28,4+(COLUMN()-COLUMN($K42))/(COLUMNS($O$3:$U$3)-1),FALSE))</f>
        <v>#N/A</v>
      </c>
      <c r="BT42" s="62" t="str">
        <f t="shared" si="52"/>
        <v/>
      </c>
      <c r="BU42" s="59" t="str">
        <f t="shared" si="53"/>
        <v/>
      </c>
      <c r="BV42" s="60" t="str">
        <f t="shared" si="54"/>
        <v/>
      </c>
      <c r="BW42" s="61" t="str">
        <f t="shared" si="55"/>
        <v/>
      </c>
      <c r="BX42" s="61" t="str">
        <f t="shared" si="10"/>
        <v/>
      </c>
      <c r="BY42" s="61" t="e">
        <f>IF(サンプル!$B$11="無料",0,VLOOKUP($I42,サンプル!$A$19:$O$28,4+(COLUMN()-COLUMN($K42))/(COLUMNS($O$3:$U$3)-1),FALSE))</f>
        <v>#N/A</v>
      </c>
      <c r="BZ42" s="62" t="str">
        <f t="shared" si="56"/>
        <v/>
      </c>
      <c r="CA42" s="59" t="str">
        <f t="shared" si="57"/>
        <v/>
      </c>
      <c r="CB42" s="60" t="str">
        <f t="shared" si="58"/>
        <v/>
      </c>
      <c r="CC42" s="61" t="str">
        <f t="shared" si="59"/>
        <v/>
      </c>
    </row>
    <row r="43" spans="1:81">
      <c r="A43" s="6">
        <v>40</v>
      </c>
      <c r="B43" s="158" t="str">
        <f>IF(ISBLANK(サンプル入力!B43),"",サンプル入力!B43)</f>
        <v/>
      </c>
      <c r="C43" s="5" t="str">
        <f>IF(ISBLANK(サンプル入力!C43),"",サンプル入力!C43)</f>
        <v/>
      </c>
      <c r="D43" s="18"/>
      <c r="E43" s="5" t="str">
        <f>IF(ISBLANK(サンプル入力!F43),"",サンプル入力!F43)</f>
        <v/>
      </c>
      <c r="F43" s="15">
        <f>IF(ISBLANK(宅配便仮計算!D43),"",宅配便仮計算!D43)</f>
        <v>0.85</v>
      </c>
      <c r="G43" s="5" t="str">
        <f>IF(ISBLANK(サンプル入力!I43),"",サンプル入力!I43)</f>
        <v/>
      </c>
      <c r="H43" s="6" t="str">
        <f>IF(ISBLANK(サンプル入力!J43),"",サンプル入力!J43)</f>
        <v/>
      </c>
      <c r="I43" s="6" t="str">
        <f>IF(ISBLANK(サンプル入力!L43),"",サンプル入力!L43)</f>
        <v/>
      </c>
      <c r="J43" s="61" t="str">
        <f t="shared" si="11"/>
        <v/>
      </c>
      <c r="K43" s="61" t="e">
        <f>IF(サンプル!$B$11="無料",0,VLOOKUP($I43,サンプル!$A$19:$O$28,4+(COLUMN()-COLUMN($K43))/(COLUMNS($O$3:$U$3)-1),FALSE))</f>
        <v>#N/A</v>
      </c>
      <c r="L43" s="62" t="str">
        <f t="shared" si="12"/>
        <v/>
      </c>
      <c r="M43" s="59" t="str">
        <f t="shared" si="13"/>
        <v/>
      </c>
      <c r="N43" s="60" t="str">
        <f t="shared" si="14"/>
        <v/>
      </c>
      <c r="O43" s="61" t="str">
        <f t="shared" si="15"/>
        <v/>
      </c>
      <c r="P43" s="61" t="str">
        <f t="shared" si="0"/>
        <v/>
      </c>
      <c r="Q43" s="61" t="e">
        <f>IF(サンプル!$B$11="無料",0,VLOOKUP($I43,サンプル!$A$19:$O$28,4+(COLUMN()-COLUMN($K43))/(COLUMNS($O$3:$U$3)-1),FALSE))</f>
        <v>#N/A</v>
      </c>
      <c r="R43" s="62" t="str">
        <f t="shared" si="16"/>
        <v/>
      </c>
      <c r="S43" s="59" t="str">
        <f t="shared" si="17"/>
        <v/>
      </c>
      <c r="T43" s="60" t="str">
        <f t="shared" si="18"/>
        <v/>
      </c>
      <c r="U43" s="61" t="str">
        <f t="shared" si="19"/>
        <v/>
      </c>
      <c r="V43" s="61" t="str">
        <f t="shared" si="1"/>
        <v/>
      </c>
      <c r="W43" s="61" t="e">
        <f>IF(サンプル!$B$11="無料",0,VLOOKUP($I43,サンプル!$A$19:$O$28,4+(COLUMN()-COLUMN($K43))/(COLUMNS($O$3:$U$3)-1),FALSE))</f>
        <v>#N/A</v>
      </c>
      <c r="X43" s="62" t="str">
        <f t="shared" si="20"/>
        <v/>
      </c>
      <c r="Y43" s="59" t="str">
        <f t="shared" si="21"/>
        <v/>
      </c>
      <c r="Z43" s="60" t="str">
        <f t="shared" si="22"/>
        <v/>
      </c>
      <c r="AA43" s="61" t="str">
        <f t="shared" si="23"/>
        <v/>
      </c>
      <c r="AB43" s="61" t="str">
        <f t="shared" si="2"/>
        <v/>
      </c>
      <c r="AC43" s="61" t="e">
        <f>IF(サンプル!$B$11="無料",0,VLOOKUP($I43,サンプル!$A$19:$O$28,4+(COLUMN()-COLUMN($K43))/(COLUMNS($O$3:$U$3)-1),FALSE))</f>
        <v>#N/A</v>
      </c>
      <c r="AD43" s="62" t="str">
        <f t="shared" si="24"/>
        <v/>
      </c>
      <c r="AE43" s="59" t="str">
        <f t="shared" si="25"/>
        <v/>
      </c>
      <c r="AF43" s="60" t="str">
        <f t="shared" si="26"/>
        <v/>
      </c>
      <c r="AG43" s="61" t="str">
        <f t="shared" si="27"/>
        <v/>
      </c>
      <c r="AH43" s="61" t="str">
        <f t="shared" si="3"/>
        <v/>
      </c>
      <c r="AI43" s="61" t="e">
        <f>IF(サンプル!$B$11="無料",0,VLOOKUP($I43,サンプル!$A$19:$O$28,4+(COLUMN()-COLUMN($K43))/(COLUMNS($O$3:$U$3)-1),FALSE))</f>
        <v>#N/A</v>
      </c>
      <c r="AJ43" s="62" t="str">
        <f t="shared" si="28"/>
        <v/>
      </c>
      <c r="AK43" s="59" t="str">
        <f t="shared" si="29"/>
        <v/>
      </c>
      <c r="AL43" s="60" t="str">
        <f t="shared" si="30"/>
        <v/>
      </c>
      <c r="AM43" s="61" t="str">
        <f t="shared" si="31"/>
        <v/>
      </c>
      <c r="AN43" s="61" t="str">
        <f t="shared" si="4"/>
        <v/>
      </c>
      <c r="AO43" s="61" t="e">
        <f>IF(サンプル!$B$11="無料",0,VLOOKUP($I43,サンプル!$A$19:$O$28,4+(COLUMN()-COLUMN($K43))/(COLUMNS($O$3:$U$3)-1),FALSE))</f>
        <v>#N/A</v>
      </c>
      <c r="AP43" s="62" t="str">
        <f t="shared" si="32"/>
        <v/>
      </c>
      <c r="AQ43" s="59" t="str">
        <f t="shared" si="33"/>
        <v/>
      </c>
      <c r="AR43" s="60" t="str">
        <f t="shared" si="34"/>
        <v/>
      </c>
      <c r="AS43" s="61" t="str">
        <f t="shared" si="35"/>
        <v/>
      </c>
      <c r="AT43" s="61" t="str">
        <f t="shared" si="5"/>
        <v/>
      </c>
      <c r="AU43" s="61" t="e">
        <f>IF(サンプル!$B$11="無料",0,VLOOKUP($I43,サンプル!$A$19:$O$28,4+(COLUMN()-COLUMN($K43))/(COLUMNS($O$3:$U$3)-1),FALSE))</f>
        <v>#N/A</v>
      </c>
      <c r="AV43" s="62" t="str">
        <f t="shared" si="36"/>
        <v/>
      </c>
      <c r="AW43" s="59" t="str">
        <f t="shared" si="37"/>
        <v/>
      </c>
      <c r="AX43" s="60" t="str">
        <f t="shared" si="38"/>
        <v/>
      </c>
      <c r="AY43" s="61" t="str">
        <f t="shared" si="39"/>
        <v/>
      </c>
      <c r="AZ43" s="61" t="str">
        <f t="shared" si="6"/>
        <v/>
      </c>
      <c r="BA43" s="61" t="e">
        <f>IF(サンプル!$B$11="無料",0,VLOOKUP($I43,サンプル!$A$19:$O$28,4+(COLUMN()-COLUMN($K43))/(COLUMNS($O$3:$U$3)-1),FALSE))</f>
        <v>#N/A</v>
      </c>
      <c r="BB43" s="62" t="str">
        <f t="shared" si="40"/>
        <v/>
      </c>
      <c r="BC43" s="59" t="str">
        <f t="shared" si="41"/>
        <v/>
      </c>
      <c r="BD43" s="60" t="str">
        <f t="shared" si="42"/>
        <v/>
      </c>
      <c r="BE43" s="61" t="str">
        <f t="shared" si="43"/>
        <v/>
      </c>
      <c r="BF43" s="61" t="str">
        <f t="shared" si="7"/>
        <v/>
      </c>
      <c r="BG43" s="61" t="e">
        <f>IF(サンプル!$B$11="無料",0,VLOOKUP($I43,サンプル!$A$19:$O$28,4+(COLUMN()-COLUMN($K43))/(COLUMNS($O$3:$U$3)-1),FALSE))</f>
        <v>#N/A</v>
      </c>
      <c r="BH43" s="62" t="str">
        <f t="shared" si="44"/>
        <v/>
      </c>
      <c r="BI43" s="59" t="str">
        <f t="shared" si="45"/>
        <v/>
      </c>
      <c r="BJ43" s="60" t="str">
        <f t="shared" si="46"/>
        <v/>
      </c>
      <c r="BK43" s="61" t="str">
        <f t="shared" si="47"/>
        <v/>
      </c>
      <c r="BL43" s="61" t="str">
        <f t="shared" si="8"/>
        <v/>
      </c>
      <c r="BM43" s="61" t="e">
        <f>IF(サンプル!$B$11="無料",0,VLOOKUP($I43,サンプル!$A$19:$O$28,4+(COLUMN()-COLUMN($K43))/(COLUMNS($O$3:$U$3)-1),FALSE))</f>
        <v>#N/A</v>
      </c>
      <c r="BN43" s="62" t="str">
        <f t="shared" si="48"/>
        <v/>
      </c>
      <c r="BO43" s="59" t="str">
        <f t="shared" si="49"/>
        <v/>
      </c>
      <c r="BP43" s="60" t="str">
        <f t="shared" si="50"/>
        <v/>
      </c>
      <c r="BQ43" s="61" t="str">
        <f t="shared" si="51"/>
        <v/>
      </c>
      <c r="BR43" s="61" t="str">
        <f t="shared" si="9"/>
        <v/>
      </c>
      <c r="BS43" s="61" t="e">
        <f>IF(サンプル!$B$11="無料",0,VLOOKUP($I43,サンプル!$A$19:$O$28,4+(COLUMN()-COLUMN($K43))/(COLUMNS($O$3:$U$3)-1),FALSE))</f>
        <v>#N/A</v>
      </c>
      <c r="BT43" s="62" t="str">
        <f t="shared" si="52"/>
        <v/>
      </c>
      <c r="BU43" s="59" t="str">
        <f t="shared" si="53"/>
        <v/>
      </c>
      <c r="BV43" s="60" t="str">
        <f t="shared" si="54"/>
        <v/>
      </c>
      <c r="BW43" s="61" t="str">
        <f t="shared" si="55"/>
        <v/>
      </c>
      <c r="BX43" s="61" t="str">
        <f t="shared" si="10"/>
        <v/>
      </c>
      <c r="BY43" s="61" t="e">
        <f>IF(サンプル!$B$11="無料",0,VLOOKUP($I43,サンプル!$A$19:$O$28,4+(COLUMN()-COLUMN($K43))/(COLUMNS($O$3:$U$3)-1),FALSE))</f>
        <v>#N/A</v>
      </c>
      <c r="BZ43" s="62" t="str">
        <f t="shared" si="56"/>
        <v/>
      </c>
      <c r="CA43" s="59" t="str">
        <f t="shared" si="57"/>
        <v/>
      </c>
      <c r="CB43" s="60" t="str">
        <f t="shared" si="58"/>
        <v/>
      </c>
      <c r="CC43" s="61" t="str">
        <f t="shared" si="59"/>
        <v/>
      </c>
    </row>
    <row r="44" spans="1:81">
      <c r="A44" s="6">
        <v>41</v>
      </c>
      <c r="B44" s="158" t="str">
        <f>IF(ISBLANK(サンプル入力!B44),"",サンプル入力!B44)</f>
        <v/>
      </c>
      <c r="C44" s="5" t="str">
        <f>IF(ISBLANK(サンプル入力!C44),"",サンプル入力!C44)</f>
        <v/>
      </c>
      <c r="D44" s="18"/>
      <c r="E44" s="5" t="str">
        <f>IF(ISBLANK(サンプル入力!F44),"",サンプル入力!F44)</f>
        <v/>
      </c>
      <c r="F44" s="15">
        <f>IF(ISBLANK(宅配便仮計算!D44),"",宅配便仮計算!D44)</f>
        <v>0.85</v>
      </c>
      <c r="G44" s="5" t="str">
        <f>IF(ISBLANK(サンプル入力!I44),"",サンプル入力!I44)</f>
        <v/>
      </c>
      <c r="H44" s="6" t="str">
        <f>IF(ISBLANK(サンプル入力!J44),"",サンプル入力!J44)</f>
        <v/>
      </c>
      <c r="I44" s="6" t="str">
        <f>IF(ISBLANK(サンプル入力!L44),"",サンプル入力!L44)</f>
        <v/>
      </c>
      <c r="J44" s="61" t="str">
        <f t="shared" si="11"/>
        <v/>
      </c>
      <c r="K44" s="61" t="e">
        <f>IF(サンプル!$B$11="無料",0,VLOOKUP($I44,サンプル!$A$19:$O$28,4+(COLUMN()-COLUMN($K44))/(COLUMNS($O$3:$U$3)-1),FALSE))</f>
        <v>#N/A</v>
      </c>
      <c r="L44" s="62" t="str">
        <f t="shared" si="12"/>
        <v/>
      </c>
      <c r="M44" s="59" t="str">
        <f t="shared" si="13"/>
        <v/>
      </c>
      <c r="N44" s="60" t="str">
        <f t="shared" si="14"/>
        <v/>
      </c>
      <c r="O44" s="61" t="str">
        <f t="shared" si="15"/>
        <v/>
      </c>
      <c r="P44" s="61" t="str">
        <f t="shared" si="0"/>
        <v/>
      </c>
      <c r="Q44" s="61" t="e">
        <f>IF(サンプル!$B$11="無料",0,VLOOKUP($I44,サンプル!$A$19:$O$28,4+(COLUMN()-COLUMN($K44))/(COLUMNS($O$3:$U$3)-1),FALSE))</f>
        <v>#N/A</v>
      </c>
      <c r="R44" s="62" t="str">
        <f t="shared" si="16"/>
        <v/>
      </c>
      <c r="S44" s="59" t="str">
        <f t="shared" si="17"/>
        <v/>
      </c>
      <c r="T44" s="60" t="str">
        <f t="shared" si="18"/>
        <v/>
      </c>
      <c r="U44" s="61" t="str">
        <f t="shared" si="19"/>
        <v/>
      </c>
      <c r="V44" s="61" t="str">
        <f t="shared" si="1"/>
        <v/>
      </c>
      <c r="W44" s="61" t="e">
        <f>IF(サンプル!$B$11="無料",0,VLOOKUP($I44,サンプル!$A$19:$O$28,4+(COLUMN()-COLUMN($K44))/(COLUMNS($O$3:$U$3)-1),FALSE))</f>
        <v>#N/A</v>
      </c>
      <c r="X44" s="62" t="str">
        <f t="shared" si="20"/>
        <v/>
      </c>
      <c r="Y44" s="59" t="str">
        <f t="shared" si="21"/>
        <v/>
      </c>
      <c r="Z44" s="60" t="str">
        <f t="shared" si="22"/>
        <v/>
      </c>
      <c r="AA44" s="61" t="str">
        <f t="shared" si="23"/>
        <v/>
      </c>
      <c r="AB44" s="61" t="str">
        <f t="shared" si="2"/>
        <v/>
      </c>
      <c r="AC44" s="61" t="e">
        <f>IF(サンプル!$B$11="無料",0,VLOOKUP($I44,サンプル!$A$19:$O$28,4+(COLUMN()-COLUMN($K44))/(COLUMNS($O$3:$U$3)-1),FALSE))</f>
        <v>#N/A</v>
      </c>
      <c r="AD44" s="62" t="str">
        <f t="shared" si="24"/>
        <v/>
      </c>
      <c r="AE44" s="59" t="str">
        <f t="shared" si="25"/>
        <v/>
      </c>
      <c r="AF44" s="60" t="str">
        <f t="shared" si="26"/>
        <v/>
      </c>
      <c r="AG44" s="61" t="str">
        <f t="shared" si="27"/>
        <v/>
      </c>
      <c r="AH44" s="61" t="str">
        <f t="shared" si="3"/>
        <v/>
      </c>
      <c r="AI44" s="61" t="e">
        <f>IF(サンプル!$B$11="無料",0,VLOOKUP($I44,サンプル!$A$19:$O$28,4+(COLUMN()-COLUMN($K44))/(COLUMNS($O$3:$U$3)-1),FALSE))</f>
        <v>#N/A</v>
      </c>
      <c r="AJ44" s="62" t="str">
        <f t="shared" si="28"/>
        <v/>
      </c>
      <c r="AK44" s="59" t="str">
        <f t="shared" si="29"/>
        <v/>
      </c>
      <c r="AL44" s="60" t="str">
        <f t="shared" si="30"/>
        <v/>
      </c>
      <c r="AM44" s="61" t="str">
        <f t="shared" si="31"/>
        <v/>
      </c>
      <c r="AN44" s="61" t="str">
        <f t="shared" si="4"/>
        <v/>
      </c>
      <c r="AO44" s="61" t="e">
        <f>IF(サンプル!$B$11="無料",0,VLOOKUP($I44,サンプル!$A$19:$O$28,4+(COLUMN()-COLUMN($K44))/(COLUMNS($O$3:$U$3)-1),FALSE))</f>
        <v>#N/A</v>
      </c>
      <c r="AP44" s="62" t="str">
        <f t="shared" si="32"/>
        <v/>
      </c>
      <c r="AQ44" s="59" t="str">
        <f t="shared" si="33"/>
        <v/>
      </c>
      <c r="AR44" s="60" t="str">
        <f t="shared" si="34"/>
        <v/>
      </c>
      <c r="AS44" s="61" t="str">
        <f t="shared" si="35"/>
        <v/>
      </c>
      <c r="AT44" s="61" t="str">
        <f t="shared" si="5"/>
        <v/>
      </c>
      <c r="AU44" s="61" t="e">
        <f>IF(サンプル!$B$11="無料",0,VLOOKUP($I44,サンプル!$A$19:$O$28,4+(COLUMN()-COLUMN($K44))/(COLUMNS($O$3:$U$3)-1),FALSE))</f>
        <v>#N/A</v>
      </c>
      <c r="AV44" s="62" t="str">
        <f t="shared" si="36"/>
        <v/>
      </c>
      <c r="AW44" s="59" t="str">
        <f t="shared" si="37"/>
        <v/>
      </c>
      <c r="AX44" s="60" t="str">
        <f t="shared" si="38"/>
        <v/>
      </c>
      <c r="AY44" s="61" t="str">
        <f t="shared" si="39"/>
        <v/>
      </c>
      <c r="AZ44" s="61" t="str">
        <f t="shared" si="6"/>
        <v/>
      </c>
      <c r="BA44" s="61" t="e">
        <f>IF(サンプル!$B$11="無料",0,VLOOKUP($I44,サンプル!$A$19:$O$28,4+(COLUMN()-COLUMN($K44))/(COLUMNS($O$3:$U$3)-1),FALSE))</f>
        <v>#N/A</v>
      </c>
      <c r="BB44" s="62" t="str">
        <f t="shared" si="40"/>
        <v/>
      </c>
      <c r="BC44" s="59" t="str">
        <f t="shared" si="41"/>
        <v/>
      </c>
      <c r="BD44" s="60" t="str">
        <f t="shared" si="42"/>
        <v/>
      </c>
      <c r="BE44" s="61" t="str">
        <f t="shared" si="43"/>
        <v/>
      </c>
      <c r="BF44" s="61" t="str">
        <f t="shared" si="7"/>
        <v/>
      </c>
      <c r="BG44" s="61" t="e">
        <f>IF(サンプル!$B$11="無料",0,VLOOKUP($I44,サンプル!$A$19:$O$28,4+(COLUMN()-COLUMN($K44))/(COLUMNS($O$3:$U$3)-1),FALSE))</f>
        <v>#N/A</v>
      </c>
      <c r="BH44" s="62" t="str">
        <f t="shared" si="44"/>
        <v/>
      </c>
      <c r="BI44" s="59" t="str">
        <f t="shared" si="45"/>
        <v/>
      </c>
      <c r="BJ44" s="60" t="str">
        <f t="shared" si="46"/>
        <v/>
      </c>
      <c r="BK44" s="61" t="str">
        <f t="shared" si="47"/>
        <v/>
      </c>
      <c r="BL44" s="61" t="str">
        <f t="shared" si="8"/>
        <v/>
      </c>
      <c r="BM44" s="61" t="e">
        <f>IF(サンプル!$B$11="無料",0,VLOOKUP($I44,サンプル!$A$19:$O$28,4+(COLUMN()-COLUMN($K44))/(COLUMNS($O$3:$U$3)-1),FALSE))</f>
        <v>#N/A</v>
      </c>
      <c r="BN44" s="62" t="str">
        <f t="shared" si="48"/>
        <v/>
      </c>
      <c r="BO44" s="59" t="str">
        <f t="shared" si="49"/>
        <v/>
      </c>
      <c r="BP44" s="60" t="str">
        <f t="shared" si="50"/>
        <v/>
      </c>
      <c r="BQ44" s="61" t="str">
        <f t="shared" si="51"/>
        <v/>
      </c>
      <c r="BR44" s="61" t="str">
        <f t="shared" si="9"/>
        <v/>
      </c>
      <c r="BS44" s="61" t="e">
        <f>IF(サンプル!$B$11="無料",0,VLOOKUP($I44,サンプル!$A$19:$O$28,4+(COLUMN()-COLUMN($K44))/(COLUMNS($O$3:$U$3)-1),FALSE))</f>
        <v>#N/A</v>
      </c>
      <c r="BT44" s="62" t="str">
        <f t="shared" si="52"/>
        <v/>
      </c>
      <c r="BU44" s="59" t="str">
        <f t="shared" si="53"/>
        <v/>
      </c>
      <c r="BV44" s="60" t="str">
        <f t="shared" si="54"/>
        <v/>
      </c>
      <c r="BW44" s="61" t="str">
        <f t="shared" si="55"/>
        <v/>
      </c>
      <c r="BX44" s="61" t="str">
        <f t="shared" si="10"/>
        <v/>
      </c>
      <c r="BY44" s="61" t="e">
        <f>IF(サンプル!$B$11="無料",0,VLOOKUP($I44,サンプル!$A$19:$O$28,4+(COLUMN()-COLUMN($K44))/(COLUMNS($O$3:$U$3)-1),FALSE))</f>
        <v>#N/A</v>
      </c>
      <c r="BZ44" s="62" t="str">
        <f t="shared" si="56"/>
        <v/>
      </c>
      <c r="CA44" s="59" t="str">
        <f t="shared" si="57"/>
        <v/>
      </c>
      <c r="CB44" s="60" t="str">
        <f t="shared" si="58"/>
        <v/>
      </c>
      <c r="CC44" s="61" t="str">
        <f t="shared" si="59"/>
        <v/>
      </c>
    </row>
    <row r="45" spans="1:81">
      <c r="A45" s="6">
        <v>42</v>
      </c>
      <c r="B45" s="158" t="str">
        <f>IF(ISBLANK(サンプル入力!B45),"",サンプル入力!B45)</f>
        <v/>
      </c>
      <c r="C45" s="5" t="str">
        <f>IF(ISBLANK(サンプル入力!C45),"",サンプル入力!C45)</f>
        <v/>
      </c>
      <c r="D45" s="18"/>
      <c r="E45" s="5" t="str">
        <f>IF(ISBLANK(サンプル入力!F45),"",サンプル入力!F45)</f>
        <v/>
      </c>
      <c r="F45" s="15">
        <f>IF(ISBLANK(宅配便仮計算!D45),"",宅配便仮計算!D45)</f>
        <v>0.85</v>
      </c>
      <c r="G45" s="5" t="str">
        <f>IF(ISBLANK(サンプル入力!I45),"",サンプル入力!I45)</f>
        <v/>
      </c>
      <c r="H45" s="6" t="str">
        <f>IF(ISBLANK(サンプル入力!J45),"",サンプル入力!J45)</f>
        <v/>
      </c>
      <c r="I45" s="6" t="str">
        <f>IF(ISBLANK(サンプル入力!L45),"",サンプル入力!L45)</f>
        <v/>
      </c>
      <c r="J45" s="61" t="str">
        <f t="shared" si="11"/>
        <v/>
      </c>
      <c r="K45" s="61" t="e">
        <f>IF(サンプル!$B$11="無料",0,VLOOKUP($I45,サンプル!$A$19:$O$28,4+(COLUMN()-COLUMN($K45))/(COLUMNS($O$3:$U$3)-1),FALSE))</f>
        <v>#N/A</v>
      </c>
      <c r="L45" s="62" t="str">
        <f t="shared" si="12"/>
        <v/>
      </c>
      <c r="M45" s="59" t="str">
        <f t="shared" si="13"/>
        <v/>
      </c>
      <c r="N45" s="60" t="str">
        <f t="shared" si="14"/>
        <v/>
      </c>
      <c r="O45" s="61" t="str">
        <f t="shared" si="15"/>
        <v/>
      </c>
      <c r="P45" s="61" t="str">
        <f t="shared" si="0"/>
        <v/>
      </c>
      <c r="Q45" s="61" t="e">
        <f>IF(サンプル!$B$11="無料",0,VLOOKUP($I45,サンプル!$A$19:$O$28,4+(COLUMN()-COLUMN($K45))/(COLUMNS($O$3:$U$3)-1),FALSE))</f>
        <v>#N/A</v>
      </c>
      <c r="R45" s="62" t="str">
        <f t="shared" si="16"/>
        <v/>
      </c>
      <c r="S45" s="59" t="str">
        <f t="shared" si="17"/>
        <v/>
      </c>
      <c r="T45" s="60" t="str">
        <f t="shared" si="18"/>
        <v/>
      </c>
      <c r="U45" s="61" t="str">
        <f t="shared" si="19"/>
        <v/>
      </c>
      <c r="V45" s="61" t="str">
        <f t="shared" si="1"/>
        <v/>
      </c>
      <c r="W45" s="61" t="e">
        <f>IF(サンプル!$B$11="無料",0,VLOOKUP($I45,サンプル!$A$19:$O$28,4+(COLUMN()-COLUMN($K45))/(COLUMNS($O$3:$U$3)-1),FALSE))</f>
        <v>#N/A</v>
      </c>
      <c r="X45" s="62" t="str">
        <f t="shared" si="20"/>
        <v/>
      </c>
      <c r="Y45" s="59" t="str">
        <f t="shared" si="21"/>
        <v/>
      </c>
      <c r="Z45" s="60" t="str">
        <f t="shared" si="22"/>
        <v/>
      </c>
      <c r="AA45" s="61" t="str">
        <f t="shared" si="23"/>
        <v/>
      </c>
      <c r="AB45" s="61" t="str">
        <f t="shared" si="2"/>
        <v/>
      </c>
      <c r="AC45" s="61" t="e">
        <f>IF(サンプル!$B$11="無料",0,VLOOKUP($I45,サンプル!$A$19:$O$28,4+(COLUMN()-COLUMN($K45))/(COLUMNS($O$3:$U$3)-1),FALSE))</f>
        <v>#N/A</v>
      </c>
      <c r="AD45" s="62" t="str">
        <f t="shared" si="24"/>
        <v/>
      </c>
      <c r="AE45" s="59" t="str">
        <f t="shared" si="25"/>
        <v/>
      </c>
      <c r="AF45" s="60" t="str">
        <f t="shared" si="26"/>
        <v/>
      </c>
      <c r="AG45" s="61" t="str">
        <f t="shared" si="27"/>
        <v/>
      </c>
      <c r="AH45" s="61" t="str">
        <f t="shared" si="3"/>
        <v/>
      </c>
      <c r="AI45" s="61" t="e">
        <f>IF(サンプル!$B$11="無料",0,VLOOKUP($I45,サンプル!$A$19:$O$28,4+(COLUMN()-COLUMN($K45))/(COLUMNS($O$3:$U$3)-1),FALSE))</f>
        <v>#N/A</v>
      </c>
      <c r="AJ45" s="62" t="str">
        <f t="shared" si="28"/>
        <v/>
      </c>
      <c r="AK45" s="59" t="str">
        <f t="shared" si="29"/>
        <v/>
      </c>
      <c r="AL45" s="60" t="str">
        <f t="shared" si="30"/>
        <v/>
      </c>
      <c r="AM45" s="61" t="str">
        <f t="shared" si="31"/>
        <v/>
      </c>
      <c r="AN45" s="61" t="str">
        <f t="shared" si="4"/>
        <v/>
      </c>
      <c r="AO45" s="61" t="e">
        <f>IF(サンプル!$B$11="無料",0,VLOOKUP($I45,サンプル!$A$19:$O$28,4+(COLUMN()-COLUMN($K45))/(COLUMNS($O$3:$U$3)-1),FALSE))</f>
        <v>#N/A</v>
      </c>
      <c r="AP45" s="62" t="str">
        <f t="shared" si="32"/>
        <v/>
      </c>
      <c r="AQ45" s="59" t="str">
        <f t="shared" si="33"/>
        <v/>
      </c>
      <c r="AR45" s="60" t="str">
        <f t="shared" si="34"/>
        <v/>
      </c>
      <c r="AS45" s="61" t="str">
        <f t="shared" si="35"/>
        <v/>
      </c>
      <c r="AT45" s="61" t="str">
        <f t="shared" si="5"/>
        <v/>
      </c>
      <c r="AU45" s="61" t="e">
        <f>IF(サンプル!$B$11="無料",0,VLOOKUP($I45,サンプル!$A$19:$O$28,4+(COLUMN()-COLUMN($K45))/(COLUMNS($O$3:$U$3)-1),FALSE))</f>
        <v>#N/A</v>
      </c>
      <c r="AV45" s="62" t="str">
        <f t="shared" si="36"/>
        <v/>
      </c>
      <c r="AW45" s="59" t="str">
        <f t="shared" si="37"/>
        <v/>
      </c>
      <c r="AX45" s="60" t="str">
        <f t="shared" si="38"/>
        <v/>
      </c>
      <c r="AY45" s="61" t="str">
        <f t="shared" si="39"/>
        <v/>
      </c>
      <c r="AZ45" s="61" t="str">
        <f t="shared" si="6"/>
        <v/>
      </c>
      <c r="BA45" s="61" t="e">
        <f>IF(サンプル!$B$11="無料",0,VLOOKUP($I45,サンプル!$A$19:$O$28,4+(COLUMN()-COLUMN($K45))/(COLUMNS($O$3:$U$3)-1),FALSE))</f>
        <v>#N/A</v>
      </c>
      <c r="BB45" s="62" t="str">
        <f t="shared" si="40"/>
        <v/>
      </c>
      <c r="BC45" s="59" t="str">
        <f t="shared" si="41"/>
        <v/>
      </c>
      <c r="BD45" s="60" t="str">
        <f t="shared" si="42"/>
        <v/>
      </c>
      <c r="BE45" s="61" t="str">
        <f t="shared" si="43"/>
        <v/>
      </c>
      <c r="BF45" s="61" t="str">
        <f t="shared" si="7"/>
        <v/>
      </c>
      <c r="BG45" s="61" t="e">
        <f>IF(サンプル!$B$11="無料",0,VLOOKUP($I45,サンプル!$A$19:$O$28,4+(COLUMN()-COLUMN($K45))/(COLUMNS($O$3:$U$3)-1),FALSE))</f>
        <v>#N/A</v>
      </c>
      <c r="BH45" s="62" t="str">
        <f t="shared" si="44"/>
        <v/>
      </c>
      <c r="BI45" s="59" t="str">
        <f t="shared" si="45"/>
        <v/>
      </c>
      <c r="BJ45" s="60" t="str">
        <f t="shared" si="46"/>
        <v/>
      </c>
      <c r="BK45" s="61" t="str">
        <f t="shared" si="47"/>
        <v/>
      </c>
      <c r="BL45" s="61" t="str">
        <f t="shared" si="8"/>
        <v/>
      </c>
      <c r="BM45" s="61" t="e">
        <f>IF(サンプル!$B$11="無料",0,VLOOKUP($I45,サンプル!$A$19:$O$28,4+(COLUMN()-COLUMN($K45))/(COLUMNS($O$3:$U$3)-1),FALSE))</f>
        <v>#N/A</v>
      </c>
      <c r="BN45" s="62" t="str">
        <f t="shared" si="48"/>
        <v/>
      </c>
      <c r="BO45" s="59" t="str">
        <f t="shared" si="49"/>
        <v/>
      </c>
      <c r="BP45" s="60" t="str">
        <f t="shared" si="50"/>
        <v/>
      </c>
      <c r="BQ45" s="61" t="str">
        <f t="shared" si="51"/>
        <v/>
      </c>
      <c r="BR45" s="61" t="str">
        <f t="shared" si="9"/>
        <v/>
      </c>
      <c r="BS45" s="61" t="e">
        <f>IF(サンプル!$B$11="無料",0,VLOOKUP($I45,サンプル!$A$19:$O$28,4+(COLUMN()-COLUMN($K45))/(COLUMNS($O$3:$U$3)-1),FALSE))</f>
        <v>#N/A</v>
      </c>
      <c r="BT45" s="62" t="str">
        <f t="shared" si="52"/>
        <v/>
      </c>
      <c r="BU45" s="59" t="str">
        <f t="shared" si="53"/>
        <v/>
      </c>
      <c r="BV45" s="60" t="str">
        <f t="shared" si="54"/>
        <v/>
      </c>
      <c r="BW45" s="61" t="str">
        <f t="shared" si="55"/>
        <v/>
      </c>
      <c r="BX45" s="61" t="str">
        <f t="shared" si="10"/>
        <v/>
      </c>
      <c r="BY45" s="61" t="e">
        <f>IF(サンプル!$B$11="無料",0,VLOOKUP($I45,サンプル!$A$19:$O$28,4+(COLUMN()-COLUMN($K45))/(COLUMNS($O$3:$U$3)-1),FALSE))</f>
        <v>#N/A</v>
      </c>
      <c r="BZ45" s="62" t="str">
        <f t="shared" si="56"/>
        <v/>
      </c>
      <c r="CA45" s="59" t="str">
        <f t="shared" si="57"/>
        <v/>
      </c>
      <c r="CB45" s="60" t="str">
        <f t="shared" si="58"/>
        <v/>
      </c>
      <c r="CC45" s="61" t="str">
        <f t="shared" si="59"/>
        <v/>
      </c>
    </row>
    <row r="46" spans="1:81">
      <c r="A46" s="6">
        <v>43</v>
      </c>
      <c r="B46" s="158" t="str">
        <f>IF(ISBLANK(サンプル入力!B46),"",サンプル入力!B46)</f>
        <v/>
      </c>
      <c r="C46" s="5" t="str">
        <f>IF(ISBLANK(サンプル入力!C46),"",サンプル入力!C46)</f>
        <v/>
      </c>
      <c r="D46" s="18"/>
      <c r="E46" s="5" t="str">
        <f>IF(ISBLANK(サンプル入力!F46),"",サンプル入力!F46)</f>
        <v/>
      </c>
      <c r="F46" s="15">
        <f>IF(ISBLANK(宅配便仮計算!D46),"",宅配便仮計算!D46)</f>
        <v>0.85</v>
      </c>
      <c r="G46" s="5" t="str">
        <f>IF(ISBLANK(サンプル入力!I46),"",サンプル入力!I46)</f>
        <v/>
      </c>
      <c r="H46" s="6" t="str">
        <f>IF(ISBLANK(サンプル入力!J46),"",サンプル入力!J46)</f>
        <v/>
      </c>
      <c r="I46" s="6" t="str">
        <f>IF(ISBLANK(サンプル入力!L46),"",サンプル入力!L46)</f>
        <v/>
      </c>
      <c r="J46" s="61" t="str">
        <f t="shared" si="11"/>
        <v/>
      </c>
      <c r="K46" s="61" t="e">
        <f>IF(サンプル!$B$11="無料",0,VLOOKUP($I46,サンプル!$A$19:$O$28,4+(COLUMN()-COLUMN($K46))/(COLUMNS($O$3:$U$3)-1),FALSE))</f>
        <v>#N/A</v>
      </c>
      <c r="L46" s="62" t="str">
        <f t="shared" si="12"/>
        <v/>
      </c>
      <c r="M46" s="59" t="str">
        <f t="shared" si="13"/>
        <v/>
      </c>
      <c r="N46" s="60" t="str">
        <f t="shared" si="14"/>
        <v/>
      </c>
      <c r="O46" s="61" t="str">
        <f t="shared" si="15"/>
        <v/>
      </c>
      <c r="P46" s="61" t="str">
        <f t="shared" si="0"/>
        <v/>
      </c>
      <c r="Q46" s="61" t="e">
        <f>IF(サンプル!$B$11="無料",0,VLOOKUP($I46,サンプル!$A$19:$O$28,4+(COLUMN()-COLUMN($K46))/(COLUMNS($O$3:$U$3)-1),FALSE))</f>
        <v>#N/A</v>
      </c>
      <c r="R46" s="62" t="str">
        <f t="shared" si="16"/>
        <v/>
      </c>
      <c r="S46" s="59" t="str">
        <f t="shared" si="17"/>
        <v/>
      </c>
      <c r="T46" s="60" t="str">
        <f t="shared" si="18"/>
        <v/>
      </c>
      <c r="U46" s="61" t="str">
        <f t="shared" si="19"/>
        <v/>
      </c>
      <c r="V46" s="61" t="str">
        <f t="shared" si="1"/>
        <v/>
      </c>
      <c r="W46" s="61" t="e">
        <f>IF(サンプル!$B$11="無料",0,VLOOKUP($I46,サンプル!$A$19:$O$28,4+(COLUMN()-COLUMN($K46))/(COLUMNS($O$3:$U$3)-1),FALSE))</f>
        <v>#N/A</v>
      </c>
      <c r="X46" s="62" t="str">
        <f t="shared" si="20"/>
        <v/>
      </c>
      <c r="Y46" s="59" t="str">
        <f t="shared" si="21"/>
        <v/>
      </c>
      <c r="Z46" s="60" t="str">
        <f t="shared" si="22"/>
        <v/>
      </c>
      <c r="AA46" s="61" t="str">
        <f t="shared" si="23"/>
        <v/>
      </c>
      <c r="AB46" s="61" t="str">
        <f t="shared" si="2"/>
        <v/>
      </c>
      <c r="AC46" s="61" t="e">
        <f>IF(サンプル!$B$11="無料",0,VLOOKUP($I46,サンプル!$A$19:$O$28,4+(COLUMN()-COLUMN($K46))/(COLUMNS($O$3:$U$3)-1),FALSE))</f>
        <v>#N/A</v>
      </c>
      <c r="AD46" s="62" t="str">
        <f t="shared" si="24"/>
        <v/>
      </c>
      <c r="AE46" s="59" t="str">
        <f t="shared" si="25"/>
        <v/>
      </c>
      <c r="AF46" s="60" t="str">
        <f t="shared" si="26"/>
        <v/>
      </c>
      <c r="AG46" s="61" t="str">
        <f t="shared" si="27"/>
        <v/>
      </c>
      <c r="AH46" s="61" t="str">
        <f t="shared" si="3"/>
        <v/>
      </c>
      <c r="AI46" s="61" t="e">
        <f>IF(サンプル!$B$11="無料",0,VLOOKUP($I46,サンプル!$A$19:$O$28,4+(COLUMN()-COLUMN($K46))/(COLUMNS($O$3:$U$3)-1),FALSE))</f>
        <v>#N/A</v>
      </c>
      <c r="AJ46" s="62" t="str">
        <f t="shared" si="28"/>
        <v/>
      </c>
      <c r="AK46" s="59" t="str">
        <f t="shared" si="29"/>
        <v/>
      </c>
      <c r="AL46" s="60" t="str">
        <f t="shared" si="30"/>
        <v/>
      </c>
      <c r="AM46" s="61" t="str">
        <f t="shared" si="31"/>
        <v/>
      </c>
      <c r="AN46" s="61" t="str">
        <f t="shared" si="4"/>
        <v/>
      </c>
      <c r="AO46" s="61" t="e">
        <f>IF(サンプル!$B$11="無料",0,VLOOKUP($I46,サンプル!$A$19:$O$28,4+(COLUMN()-COLUMN($K46))/(COLUMNS($O$3:$U$3)-1),FALSE))</f>
        <v>#N/A</v>
      </c>
      <c r="AP46" s="62" t="str">
        <f t="shared" si="32"/>
        <v/>
      </c>
      <c r="AQ46" s="59" t="str">
        <f t="shared" si="33"/>
        <v/>
      </c>
      <c r="AR46" s="60" t="str">
        <f t="shared" si="34"/>
        <v/>
      </c>
      <c r="AS46" s="61" t="str">
        <f t="shared" si="35"/>
        <v/>
      </c>
      <c r="AT46" s="61" t="str">
        <f t="shared" si="5"/>
        <v/>
      </c>
      <c r="AU46" s="61" t="e">
        <f>IF(サンプル!$B$11="無料",0,VLOOKUP($I46,サンプル!$A$19:$O$28,4+(COLUMN()-COLUMN($K46))/(COLUMNS($O$3:$U$3)-1),FALSE))</f>
        <v>#N/A</v>
      </c>
      <c r="AV46" s="62" t="str">
        <f t="shared" si="36"/>
        <v/>
      </c>
      <c r="AW46" s="59" t="str">
        <f t="shared" si="37"/>
        <v/>
      </c>
      <c r="AX46" s="60" t="str">
        <f t="shared" si="38"/>
        <v/>
      </c>
      <c r="AY46" s="61" t="str">
        <f t="shared" si="39"/>
        <v/>
      </c>
      <c r="AZ46" s="61" t="str">
        <f t="shared" si="6"/>
        <v/>
      </c>
      <c r="BA46" s="61" t="e">
        <f>IF(サンプル!$B$11="無料",0,VLOOKUP($I46,サンプル!$A$19:$O$28,4+(COLUMN()-COLUMN($K46))/(COLUMNS($O$3:$U$3)-1),FALSE))</f>
        <v>#N/A</v>
      </c>
      <c r="BB46" s="62" t="str">
        <f t="shared" si="40"/>
        <v/>
      </c>
      <c r="BC46" s="59" t="str">
        <f t="shared" si="41"/>
        <v/>
      </c>
      <c r="BD46" s="60" t="str">
        <f t="shared" si="42"/>
        <v/>
      </c>
      <c r="BE46" s="61" t="str">
        <f t="shared" si="43"/>
        <v/>
      </c>
      <c r="BF46" s="61" t="str">
        <f t="shared" si="7"/>
        <v/>
      </c>
      <c r="BG46" s="61" t="e">
        <f>IF(サンプル!$B$11="無料",0,VLOOKUP($I46,サンプル!$A$19:$O$28,4+(COLUMN()-COLUMN($K46))/(COLUMNS($O$3:$U$3)-1),FALSE))</f>
        <v>#N/A</v>
      </c>
      <c r="BH46" s="62" t="str">
        <f t="shared" si="44"/>
        <v/>
      </c>
      <c r="BI46" s="59" t="str">
        <f t="shared" si="45"/>
        <v/>
      </c>
      <c r="BJ46" s="60" t="str">
        <f t="shared" si="46"/>
        <v/>
      </c>
      <c r="BK46" s="61" t="str">
        <f t="shared" si="47"/>
        <v/>
      </c>
      <c r="BL46" s="61" t="str">
        <f t="shared" si="8"/>
        <v/>
      </c>
      <c r="BM46" s="61" t="e">
        <f>IF(サンプル!$B$11="無料",0,VLOOKUP($I46,サンプル!$A$19:$O$28,4+(COLUMN()-COLUMN($K46))/(COLUMNS($O$3:$U$3)-1),FALSE))</f>
        <v>#N/A</v>
      </c>
      <c r="BN46" s="62" t="str">
        <f t="shared" si="48"/>
        <v/>
      </c>
      <c r="BO46" s="59" t="str">
        <f t="shared" si="49"/>
        <v/>
      </c>
      <c r="BP46" s="60" t="str">
        <f t="shared" si="50"/>
        <v/>
      </c>
      <c r="BQ46" s="61" t="str">
        <f t="shared" si="51"/>
        <v/>
      </c>
      <c r="BR46" s="61" t="str">
        <f t="shared" si="9"/>
        <v/>
      </c>
      <c r="BS46" s="61" t="e">
        <f>IF(サンプル!$B$11="無料",0,VLOOKUP($I46,サンプル!$A$19:$O$28,4+(COLUMN()-COLUMN($K46))/(COLUMNS($O$3:$U$3)-1),FALSE))</f>
        <v>#N/A</v>
      </c>
      <c r="BT46" s="62" t="str">
        <f t="shared" si="52"/>
        <v/>
      </c>
      <c r="BU46" s="59" t="str">
        <f t="shared" si="53"/>
        <v/>
      </c>
      <c r="BV46" s="60" t="str">
        <f t="shared" si="54"/>
        <v/>
      </c>
      <c r="BW46" s="61" t="str">
        <f t="shared" si="55"/>
        <v/>
      </c>
      <c r="BX46" s="61" t="str">
        <f t="shared" si="10"/>
        <v/>
      </c>
      <c r="BY46" s="61" t="e">
        <f>IF(サンプル!$B$11="無料",0,VLOOKUP($I46,サンプル!$A$19:$O$28,4+(COLUMN()-COLUMN($K46))/(COLUMNS($O$3:$U$3)-1),FALSE))</f>
        <v>#N/A</v>
      </c>
      <c r="BZ46" s="62" t="str">
        <f t="shared" si="56"/>
        <v/>
      </c>
      <c r="CA46" s="59" t="str">
        <f t="shared" si="57"/>
        <v/>
      </c>
      <c r="CB46" s="60" t="str">
        <f t="shared" si="58"/>
        <v/>
      </c>
      <c r="CC46" s="61" t="str">
        <f t="shared" si="59"/>
        <v/>
      </c>
    </row>
    <row r="47" spans="1:81">
      <c r="A47" s="6">
        <v>44</v>
      </c>
      <c r="B47" s="158" t="str">
        <f>IF(ISBLANK(サンプル入力!B47),"",サンプル入力!B47)</f>
        <v/>
      </c>
      <c r="C47" s="5" t="str">
        <f>IF(ISBLANK(サンプル入力!C47),"",サンプル入力!C47)</f>
        <v/>
      </c>
      <c r="D47" s="18"/>
      <c r="E47" s="5" t="str">
        <f>IF(ISBLANK(サンプル入力!F47),"",サンプル入力!F47)</f>
        <v/>
      </c>
      <c r="F47" s="15">
        <f>IF(ISBLANK(宅配便仮計算!D47),"",宅配便仮計算!D47)</f>
        <v>0.85</v>
      </c>
      <c r="G47" s="5" t="str">
        <f>IF(ISBLANK(サンプル入力!I47),"",サンプル入力!I47)</f>
        <v/>
      </c>
      <c r="H47" s="6" t="str">
        <f>IF(ISBLANK(サンプル入力!J47),"",サンプル入力!J47)</f>
        <v/>
      </c>
      <c r="I47" s="6" t="str">
        <f>IF(ISBLANK(サンプル入力!L47),"",サンプル入力!L47)</f>
        <v/>
      </c>
      <c r="J47" s="61" t="str">
        <f t="shared" si="11"/>
        <v/>
      </c>
      <c r="K47" s="61" t="e">
        <f>IF(サンプル!$B$11="無料",0,VLOOKUP($I47,サンプル!$A$19:$O$28,4+(COLUMN()-COLUMN($K47))/(COLUMNS($O$3:$U$3)-1),FALSE))</f>
        <v>#N/A</v>
      </c>
      <c r="L47" s="62" t="str">
        <f t="shared" si="12"/>
        <v/>
      </c>
      <c r="M47" s="59" t="str">
        <f t="shared" si="13"/>
        <v/>
      </c>
      <c r="N47" s="60" t="str">
        <f t="shared" si="14"/>
        <v/>
      </c>
      <c r="O47" s="61" t="str">
        <f t="shared" si="15"/>
        <v/>
      </c>
      <c r="P47" s="61" t="str">
        <f t="shared" si="0"/>
        <v/>
      </c>
      <c r="Q47" s="61" t="e">
        <f>IF(サンプル!$B$11="無料",0,VLOOKUP($I47,サンプル!$A$19:$O$28,4+(COLUMN()-COLUMN($K47))/(COLUMNS($O$3:$U$3)-1),FALSE))</f>
        <v>#N/A</v>
      </c>
      <c r="R47" s="62" t="str">
        <f t="shared" si="16"/>
        <v/>
      </c>
      <c r="S47" s="59" t="str">
        <f t="shared" si="17"/>
        <v/>
      </c>
      <c r="T47" s="60" t="str">
        <f t="shared" si="18"/>
        <v/>
      </c>
      <c r="U47" s="61" t="str">
        <f t="shared" si="19"/>
        <v/>
      </c>
      <c r="V47" s="61" t="str">
        <f t="shared" si="1"/>
        <v/>
      </c>
      <c r="W47" s="61" t="e">
        <f>IF(サンプル!$B$11="無料",0,VLOOKUP($I47,サンプル!$A$19:$O$28,4+(COLUMN()-COLUMN($K47))/(COLUMNS($O$3:$U$3)-1),FALSE))</f>
        <v>#N/A</v>
      </c>
      <c r="X47" s="62" t="str">
        <f t="shared" si="20"/>
        <v/>
      </c>
      <c r="Y47" s="59" t="str">
        <f t="shared" si="21"/>
        <v/>
      </c>
      <c r="Z47" s="60" t="str">
        <f t="shared" si="22"/>
        <v/>
      </c>
      <c r="AA47" s="61" t="str">
        <f t="shared" si="23"/>
        <v/>
      </c>
      <c r="AB47" s="61" t="str">
        <f t="shared" si="2"/>
        <v/>
      </c>
      <c r="AC47" s="61" t="e">
        <f>IF(サンプル!$B$11="無料",0,VLOOKUP($I47,サンプル!$A$19:$O$28,4+(COLUMN()-COLUMN($K47))/(COLUMNS($O$3:$U$3)-1),FALSE))</f>
        <v>#N/A</v>
      </c>
      <c r="AD47" s="62" t="str">
        <f t="shared" si="24"/>
        <v/>
      </c>
      <c r="AE47" s="59" t="str">
        <f t="shared" si="25"/>
        <v/>
      </c>
      <c r="AF47" s="60" t="str">
        <f t="shared" si="26"/>
        <v/>
      </c>
      <c r="AG47" s="61" t="str">
        <f t="shared" si="27"/>
        <v/>
      </c>
      <c r="AH47" s="61" t="str">
        <f t="shared" si="3"/>
        <v/>
      </c>
      <c r="AI47" s="61" t="e">
        <f>IF(サンプル!$B$11="無料",0,VLOOKUP($I47,サンプル!$A$19:$O$28,4+(COLUMN()-COLUMN($K47))/(COLUMNS($O$3:$U$3)-1),FALSE))</f>
        <v>#N/A</v>
      </c>
      <c r="AJ47" s="62" t="str">
        <f t="shared" si="28"/>
        <v/>
      </c>
      <c r="AK47" s="59" t="str">
        <f t="shared" si="29"/>
        <v/>
      </c>
      <c r="AL47" s="60" t="str">
        <f t="shared" si="30"/>
        <v/>
      </c>
      <c r="AM47" s="61" t="str">
        <f t="shared" si="31"/>
        <v/>
      </c>
      <c r="AN47" s="61" t="str">
        <f t="shared" si="4"/>
        <v/>
      </c>
      <c r="AO47" s="61" t="e">
        <f>IF(サンプル!$B$11="無料",0,VLOOKUP($I47,サンプル!$A$19:$O$28,4+(COLUMN()-COLUMN($K47))/(COLUMNS($O$3:$U$3)-1),FALSE))</f>
        <v>#N/A</v>
      </c>
      <c r="AP47" s="62" t="str">
        <f t="shared" si="32"/>
        <v/>
      </c>
      <c r="AQ47" s="59" t="str">
        <f t="shared" si="33"/>
        <v/>
      </c>
      <c r="AR47" s="60" t="str">
        <f t="shared" si="34"/>
        <v/>
      </c>
      <c r="AS47" s="61" t="str">
        <f t="shared" si="35"/>
        <v/>
      </c>
      <c r="AT47" s="61" t="str">
        <f t="shared" si="5"/>
        <v/>
      </c>
      <c r="AU47" s="61" t="e">
        <f>IF(サンプル!$B$11="無料",0,VLOOKUP($I47,サンプル!$A$19:$O$28,4+(COLUMN()-COLUMN($K47))/(COLUMNS($O$3:$U$3)-1),FALSE))</f>
        <v>#N/A</v>
      </c>
      <c r="AV47" s="62" t="str">
        <f t="shared" si="36"/>
        <v/>
      </c>
      <c r="AW47" s="59" t="str">
        <f t="shared" si="37"/>
        <v/>
      </c>
      <c r="AX47" s="60" t="str">
        <f t="shared" si="38"/>
        <v/>
      </c>
      <c r="AY47" s="61" t="str">
        <f t="shared" si="39"/>
        <v/>
      </c>
      <c r="AZ47" s="61" t="str">
        <f t="shared" si="6"/>
        <v/>
      </c>
      <c r="BA47" s="61" t="e">
        <f>IF(サンプル!$B$11="無料",0,VLOOKUP($I47,サンプル!$A$19:$O$28,4+(COLUMN()-COLUMN($K47))/(COLUMNS($O$3:$U$3)-1),FALSE))</f>
        <v>#N/A</v>
      </c>
      <c r="BB47" s="62" t="str">
        <f t="shared" si="40"/>
        <v/>
      </c>
      <c r="BC47" s="59" t="str">
        <f t="shared" si="41"/>
        <v/>
      </c>
      <c r="BD47" s="60" t="str">
        <f t="shared" si="42"/>
        <v/>
      </c>
      <c r="BE47" s="61" t="str">
        <f t="shared" si="43"/>
        <v/>
      </c>
      <c r="BF47" s="61" t="str">
        <f t="shared" si="7"/>
        <v/>
      </c>
      <c r="BG47" s="61" t="e">
        <f>IF(サンプル!$B$11="無料",0,VLOOKUP($I47,サンプル!$A$19:$O$28,4+(COLUMN()-COLUMN($K47))/(COLUMNS($O$3:$U$3)-1),FALSE))</f>
        <v>#N/A</v>
      </c>
      <c r="BH47" s="62" t="str">
        <f t="shared" si="44"/>
        <v/>
      </c>
      <c r="BI47" s="59" t="str">
        <f t="shared" si="45"/>
        <v/>
      </c>
      <c r="BJ47" s="60" t="str">
        <f t="shared" si="46"/>
        <v/>
      </c>
      <c r="BK47" s="61" t="str">
        <f t="shared" si="47"/>
        <v/>
      </c>
      <c r="BL47" s="61" t="str">
        <f t="shared" si="8"/>
        <v/>
      </c>
      <c r="BM47" s="61" t="e">
        <f>IF(サンプル!$B$11="無料",0,VLOOKUP($I47,サンプル!$A$19:$O$28,4+(COLUMN()-COLUMN($K47))/(COLUMNS($O$3:$U$3)-1),FALSE))</f>
        <v>#N/A</v>
      </c>
      <c r="BN47" s="62" t="str">
        <f t="shared" si="48"/>
        <v/>
      </c>
      <c r="BO47" s="59" t="str">
        <f t="shared" si="49"/>
        <v/>
      </c>
      <c r="BP47" s="60" t="str">
        <f t="shared" si="50"/>
        <v/>
      </c>
      <c r="BQ47" s="61" t="str">
        <f t="shared" si="51"/>
        <v/>
      </c>
      <c r="BR47" s="61" t="str">
        <f t="shared" si="9"/>
        <v/>
      </c>
      <c r="BS47" s="61" t="e">
        <f>IF(サンプル!$B$11="無料",0,VLOOKUP($I47,サンプル!$A$19:$O$28,4+(COLUMN()-COLUMN($K47))/(COLUMNS($O$3:$U$3)-1),FALSE))</f>
        <v>#N/A</v>
      </c>
      <c r="BT47" s="62" t="str">
        <f t="shared" si="52"/>
        <v/>
      </c>
      <c r="BU47" s="59" t="str">
        <f t="shared" si="53"/>
        <v/>
      </c>
      <c r="BV47" s="60" t="str">
        <f t="shared" si="54"/>
        <v/>
      </c>
      <c r="BW47" s="61" t="str">
        <f t="shared" si="55"/>
        <v/>
      </c>
      <c r="BX47" s="61" t="str">
        <f t="shared" si="10"/>
        <v/>
      </c>
      <c r="BY47" s="61" t="e">
        <f>IF(サンプル!$B$11="無料",0,VLOOKUP($I47,サンプル!$A$19:$O$28,4+(COLUMN()-COLUMN($K47))/(COLUMNS($O$3:$U$3)-1),FALSE))</f>
        <v>#N/A</v>
      </c>
      <c r="BZ47" s="62" t="str">
        <f t="shared" si="56"/>
        <v/>
      </c>
      <c r="CA47" s="59" t="str">
        <f t="shared" si="57"/>
        <v/>
      </c>
      <c r="CB47" s="60" t="str">
        <f t="shared" si="58"/>
        <v/>
      </c>
      <c r="CC47" s="61" t="str">
        <f t="shared" si="59"/>
        <v/>
      </c>
    </row>
    <row r="48" spans="1:81">
      <c r="A48" s="6">
        <v>45</v>
      </c>
      <c r="B48" s="158" t="str">
        <f>IF(ISBLANK(サンプル入力!B48),"",サンプル入力!B48)</f>
        <v/>
      </c>
      <c r="C48" s="5" t="str">
        <f>IF(ISBLANK(サンプル入力!C48),"",サンプル入力!C48)</f>
        <v/>
      </c>
      <c r="D48" s="18"/>
      <c r="E48" s="5" t="str">
        <f>IF(ISBLANK(サンプル入力!F48),"",サンプル入力!F48)</f>
        <v/>
      </c>
      <c r="F48" s="15">
        <f>IF(ISBLANK(宅配便仮計算!D48),"",宅配便仮計算!D48)</f>
        <v>0.85</v>
      </c>
      <c r="G48" s="5" t="str">
        <f>IF(ISBLANK(サンプル入力!I48),"",サンプル入力!I48)</f>
        <v/>
      </c>
      <c r="H48" s="6" t="str">
        <f>IF(ISBLANK(サンプル入力!J48),"",サンプル入力!J48)</f>
        <v/>
      </c>
      <c r="I48" s="6" t="str">
        <f>IF(ISBLANK(サンプル入力!L48),"",サンプル入力!L48)</f>
        <v/>
      </c>
      <c r="J48" s="61" t="str">
        <f t="shared" si="11"/>
        <v/>
      </c>
      <c r="K48" s="61" t="e">
        <f>IF(サンプル!$B$11="無料",0,VLOOKUP($I48,サンプル!$A$19:$O$28,4+(COLUMN()-COLUMN($K48))/(COLUMNS($O$3:$U$3)-1),FALSE))</f>
        <v>#N/A</v>
      </c>
      <c r="L48" s="62" t="str">
        <f t="shared" si="12"/>
        <v/>
      </c>
      <c r="M48" s="59" t="str">
        <f t="shared" si="13"/>
        <v/>
      </c>
      <c r="N48" s="60" t="str">
        <f t="shared" si="14"/>
        <v/>
      </c>
      <c r="O48" s="61" t="str">
        <f t="shared" si="15"/>
        <v/>
      </c>
      <c r="P48" s="61" t="str">
        <f t="shared" si="0"/>
        <v/>
      </c>
      <c r="Q48" s="61" t="e">
        <f>IF(サンプル!$B$11="無料",0,VLOOKUP($I48,サンプル!$A$19:$O$28,4+(COLUMN()-COLUMN($K48))/(COLUMNS($O$3:$U$3)-1),FALSE))</f>
        <v>#N/A</v>
      </c>
      <c r="R48" s="62" t="str">
        <f t="shared" si="16"/>
        <v/>
      </c>
      <c r="S48" s="59" t="str">
        <f t="shared" si="17"/>
        <v/>
      </c>
      <c r="T48" s="60" t="str">
        <f t="shared" si="18"/>
        <v/>
      </c>
      <c r="U48" s="61" t="str">
        <f t="shared" si="19"/>
        <v/>
      </c>
      <c r="V48" s="61" t="str">
        <f t="shared" si="1"/>
        <v/>
      </c>
      <c r="W48" s="61" t="e">
        <f>IF(サンプル!$B$11="無料",0,VLOOKUP($I48,サンプル!$A$19:$O$28,4+(COLUMN()-COLUMN($K48))/(COLUMNS($O$3:$U$3)-1),FALSE))</f>
        <v>#N/A</v>
      </c>
      <c r="X48" s="62" t="str">
        <f t="shared" si="20"/>
        <v/>
      </c>
      <c r="Y48" s="59" t="str">
        <f t="shared" si="21"/>
        <v/>
      </c>
      <c r="Z48" s="60" t="str">
        <f t="shared" si="22"/>
        <v/>
      </c>
      <c r="AA48" s="61" t="str">
        <f t="shared" si="23"/>
        <v/>
      </c>
      <c r="AB48" s="61" t="str">
        <f t="shared" si="2"/>
        <v/>
      </c>
      <c r="AC48" s="61" t="e">
        <f>IF(サンプル!$B$11="無料",0,VLOOKUP($I48,サンプル!$A$19:$O$28,4+(COLUMN()-COLUMN($K48))/(COLUMNS($O$3:$U$3)-1),FALSE))</f>
        <v>#N/A</v>
      </c>
      <c r="AD48" s="62" t="str">
        <f t="shared" si="24"/>
        <v/>
      </c>
      <c r="AE48" s="59" t="str">
        <f t="shared" si="25"/>
        <v/>
      </c>
      <c r="AF48" s="60" t="str">
        <f t="shared" si="26"/>
        <v/>
      </c>
      <c r="AG48" s="61" t="str">
        <f t="shared" si="27"/>
        <v/>
      </c>
      <c r="AH48" s="61" t="str">
        <f t="shared" si="3"/>
        <v/>
      </c>
      <c r="AI48" s="61" t="e">
        <f>IF(サンプル!$B$11="無料",0,VLOOKUP($I48,サンプル!$A$19:$O$28,4+(COLUMN()-COLUMN($K48))/(COLUMNS($O$3:$U$3)-1),FALSE))</f>
        <v>#N/A</v>
      </c>
      <c r="AJ48" s="62" t="str">
        <f t="shared" si="28"/>
        <v/>
      </c>
      <c r="AK48" s="59" t="str">
        <f t="shared" si="29"/>
        <v/>
      </c>
      <c r="AL48" s="60" t="str">
        <f t="shared" si="30"/>
        <v/>
      </c>
      <c r="AM48" s="61" t="str">
        <f t="shared" si="31"/>
        <v/>
      </c>
      <c r="AN48" s="61" t="str">
        <f t="shared" si="4"/>
        <v/>
      </c>
      <c r="AO48" s="61" t="e">
        <f>IF(サンプル!$B$11="無料",0,VLOOKUP($I48,サンプル!$A$19:$O$28,4+(COLUMN()-COLUMN($K48))/(COLUMNS($O$3:$U$3)-1),FALSE))</f>
        <v>#N/A</v>
      </c>
      <c r="AP48" s="62" t="str">
        <f t="shared" si="32"/>
        <v/>
      </c>
      <c r="AQ48" s="59" t="str">
        <f t="shared" si="33"/>
        <v/>
      </c>
      <c r="AR48" s="60" t="str">
        <f t="shared" si="34"/>
        <v/>
      </c>
      <c r="AS48" s="61" t="str">
        <f t="shared" si="35"/>
        <v/>
      </c>
      <c r="AT48" s="61" t="str">
        <f t="shared" si="5"/>
        <v/>
      </c>
      <c r="AU48" s="61" t="e">
        <f>IF(サンプル!$B$11="無料",0,VLOOKUP($I48,サンプル!$A$19:$O$28,4+(COLUMN()-COLUMN($K48))/(COLUMNS($O$3:$U$3)-1),FALSE))</f>
        <v>#N/A</v>
      </c>
      <c r="AV48" s="62" t="str">
        <f t="shared" si="36"/>
        <v/>
      </c>
      <c r="AW48" s="59" t="str">
        <f t="shared" si="37"/>
        <v/>
      </c>
      <c r="AX48" s="60" t="str">
        <f t="shared" si="38"/>
        <v/>
      </c>
      <c r="AY48" s="61" t="str">
        <f t="shared" si="39"/>
        <v/>
      </c>
      <c r="AZ48" s="61" t="str">
        <f t="shared" si="6"/>
        <v/>
      </c>
      <c r="BA48" s="61" t="e">
        <f>IF(サンプル!$B$11="無料",0,VLOOKUP($I48,サンプル!$A$19:$O$28,4+(COLUMN()-COLUMN($K48))/(COLUMNS($O$3:$U$3)-1),FALSE))</f>
        <v>#N/A</v>
      </c>
      <c r="BB48" s="62" t="str">
        <f t="shared" si="40"/>
        <v/>
      </c>
      <c r="BC48" s="59" t="str">
        <f t="shared" si="41"/>
        <v/>
      </c>
      <c r="BD48" s="60" t="str">
        <f t="shared" si="42"/>
        <v/>
      </c>
      <c r="BE48" s="61" t="str">
        <f t="shared" si="43"/>
        <v/>
      </c>
      <c r="BF48" s="61" t="str">
        <f t="shared" si="7"/>
        <v/>
      </c>
      <c r="BG48" s="61" t="e">
        <f>IF(サンプル!$B$11="無料",0,VLOOKUP($I48,サンプル!$A$19:$O$28,4+(COLUMN()-COLUMN($K48))/(COLUMNS($O$3:$U$3)-1),FALSE))</f>
        <v>#N/A</v>
      </c>
      <c r="BH48" s="62" t="str">
        <f t="shared" si="44"/>
        <v/>
      </c>
      <c r="BI48" s="59" t="str">
        <f t="shared" si="45"/>
        <v/>
      </c>
      <c r="BJ48" s="60" t="str">
        <f t="shared" si="46"/>
        <v/>
      </c>
      <c r="BK48" s="61" t="str">
        <f t="shared" si="47"/>
        <v/>
      </c>
      <c r="BL48" s="61" t="str">
        <f t="shared" si="8"/>
        <v/>
      </c>
      <c r="BM48" s="61" t="e">
        <f>IF(サンプル!$B$11="無料",0,VLOOKUP($I48,サンプル!$A$19:$O$28,4+(COLUMN()-COLUMN($K48))/(COLUMNS($O$3:$U$3)-1),FALSE))</f>
        <v>#N/A</v>
      </c>
      <c r="BN48" s="62" t="str">
        <f t="shared" si="48"/>
        <v/>
      </c>
      <c r="BO48" s="59" t="str">
        <f t="shared" si="49"/>
        <v/>
      </c>
      <c r="BP48" s="60" t="str">
        <f t="shared" si="50"/>
        <v/>
      </c>
      <c r="BQ48" s="61" t="str">
        <f t="shared" si="51"/>
        <v/>
      </c>
      <c r="BR48" s="61" t="str">
        <f t="shared" si="9"/>
        <v/>
      </c>
      <c r="BS48" s="61" t="e">
        <f>IF(サンプル!$B$11="無料",0,VLOOKUP($I48,サンプル!$A$19:$O$28,4+(COLUMN()-COLUMN($K48))/(COLUMNS($O$3:$U$3)-1),FALSE))</f>
        <v>#N/A</v>
      </c>
      <c r="BT48" s="62" t="str">
        <f t="shared" si="52"/>
        <v/>
      </c>
      <c r="BU48" s="59" t="str">
        <f t="shared" si="53"/>
        <v/>
      </c>
      <c r="BV48" s="60" t="str">
        <f t="shared" si="54"/>
        <v/>
      </c>
      <c r="BW48" s="61" t="str">
        <f t="shared" si="55"/>
        <v/>
      </c>
      <c r="BX48" s="61" t="str">
        <f t="shared" si="10"/>
        <v/>
      </c>
      <c r="BY48" s="61" t="e">
        <f>IF(サンプル!$B$11="無料",0,VLOOKUP($I48,サンプル!$A$19:$O$28,4+(COLUMN()-COLUMN($K48))/(COLUMNS($O$3:$U$3)-1),FALSE))</f>
        <v>#N/A</v>
      </c>
      <c r="BZ48" s="62" t="str">
        <f t="shared" si="56"/>
        <v/>
      </c>
      <c r="CA48" s="59" t="str">
        <f t="shared" si="57"/>
        <v/>
      </c>
      <c r="CB48" s="60" t="str">
        <f t="shared" si="58"/>
        <v/>
      </c>
      <c r="CC48" s="61" t="str">
        <f t="shared" si="59"/>
        <v/>
      </c>
    </row>
    <row r="49" spans="1:81">
      <c r="A49" s="6">
        <v>46</v>
      </c>
      <c r="B49" s="158" t="str">
        <f>IF(ISBLANK(サンプル入力!B49),"",サンプル入力!B49)</f>
        <v/>
      </c>
      <c r="C49" s="5" t="str">
        <f>IF(ISBLANK(サンプル入力!C49),"",サンプル入力!C49)</f>
        <v/>
      </c>
      <c r="D49" s="18"/>
      <c r="E49" s="5" t="str">
        <f>IF(ISBLANK(サンプル入力!F49),"",サンプル入力!F49)</f>
        <v/>
      </c>
      <c r="F49" s="15">
        <f>IF(ISBLANK(宅配便仮計算!D49),"",宅配便仮計算!D49)</f>
        <v>0.85</v>
      </c>
      <c r="G49" s="5" t="str">
        <f>IF(ISBLANK(サンプル入力!I49),"",サンプル入力!I49)</f>
        <v/>
      </c>
      <c r="H49" s="6" t="str">
        <f>IF(ISBLANK(サンプル入力!J49),"",サンプル入力!J49)</f>
        <v/>
      </c>
      <c r="I49" s="6" t="str">
        <f>IF(ISBLANK(サンプル入力!L49),"",サンプル入力!L49)</f>
        <v/>
      </c>
      <c r="J49" s="61" t="str">
        <f t="shared" si="11"/>
        <v/>
      </c>
      <c r="K49" s="61" t="e">
        <f>IF(サンプル!$B$11="無料",0,VLOOKUP($I49,サンプル!$A$19:$O$28,4+(COLUMN()-COLUMN($K49))/(COLUMNS($O$3:$U$3)-1),FALSE))</f>
        <v>#N/A</v>
      </c>
      <c r="L49" s="62" t="str">
        <f t="shared" si="12"/>
        <v/>
      </c>
      <c r="M49" s="59" t="str">
        <f t="shared" si="13"/>
        <v/>
      </c>
      <c r="N49" s="60" t="str">
        <f t="shared" si="14"/>
        <v/>
      </c>
      <c r="O49" s="61" t="str">
        <f t="shared" si="15"/>
        <v/>
      </c>
      <c r="P49" s="61" t="str">
        <f t="shared" si="0"/>
        <v/>
      </c>
      <c r="Q49" s="61" t="e">
        <f>IF(サンプル!$B$11="無料",0,VLOOKUP($I49,サンプル!$A$19:$O$28,4+(COLUMN()-COLUMN($K49))/(COLUMNS($O$3:$U$3)-1),FALSE))</f>
        <v>#N/A</v>
      </c>
      <c r="R49" s="62" t="str">
        <f t="shared" si="16"/>
        <v/>
      </c>
      <c r="S49" s="59" t="str">
        <f t="shared" si="17"/>
        <v/>
      </c>
      <c r="T49" s="60" t="str">
        <f t="shared" si="18"/>
        <v/>
      </c>
      <c r="U49" s="61" t="str">
        <f t="shared" si="19"/>
        <v/>
      </c>
      <c r="V49" s="61" t="str">
        <f t="shared" si="1"/>
        <v/>
      </c>
      <c r="W49" s="61" t="e">
        <f>IF(サンプル!$B$11="無料",0,VLOOKUP($I49,サンプル!$A$19:$O$28,4+(COLUMN()-COLUMN($K49))/(COLUMNS($O$3:$U$3)-1),FALSE))</f>
        <v>#N/A</v>
      </c>
      <c r="X49" s="62" t="str">
        <f t="shared" si="20"/>
        <v/>
      </c>
      <c r="Y49" s="59" t="str">
        <f t="shared" si="21"/>
        <v/>
      </c>
      <c r="Z49" s="60" t="str">
        <f t="shared" si="22"/>
        <v/>
      </c>
      <c r="AA49" s="61" t="str">
        <f t="shared" si="23"/>
        <v/>
      </c>
      <c r="AB49" s="61" t="str">
        <f t="shared" si="2"/>
        <v/>
      </c>
      <c r="AC49" s="61" t="e">
        <f>IF(サンプル!$B$11="無料",0,VLOOKUP($I49,サンプル!$A$19:$O$28,4+(COLUMN()-COLUMN($K49))/(COLUMNS($O$3:$U$3)-1),FALSE))</f>
        <v>#N/A</v>
      </c>
      <c r="AD49" s="62" t="str">
        <f t="shared" si="24"/>
        <v/>
      </c>
      <c r="AE49" s="59" t="str">
        <f t="shared" si="25"/>
        <v/>
      </c>
      <c r="AF49" s="60" t="str">
        <f t="shared" si="26"/>
        <v/>
      </c>
      <c r="AG49" s="61" t="str">
        <f t="shared" si="27"/>
        <v/>
      </c>
      <c r="AH49" s="61" t="str">
        <f t="shared" si="3"/>
        <v/>
      </c>
      <c r="AI49" s="61" t="e">
        <f>IF(サンプル!$B$11="無料",0,VLOOKUP($I49,サンプル!$A$19:$O$28,4+(COLUMN()-COLUMN($K49))/(COLUMNS($O$3:$U$3)-1),FALSE))</f>
        <v>#N/A</v>
      </c>
      <c r="AJ49" s="62" t="str">
        <f t="shared" si="28"/>
        <v/>
      </c>
      <c r="AK49" s="59" t="str">
        <f t="shared" si="29"/>
        <v/>
      </c>
      <c r="AL49" s="60" t="str">
        <f t="shared" si="30"/>
        <v/>
      </c>
      <c r="AM49" s="61" t="str">
        <f t="shared" si="31"/>
        <v/>
      </c>
      <c r="AN49" s="61" t="str">
        <f t="shared" si="4"/>
        <v/>
      </c>
      <c r="AO49" s="61" t="e">
        <f>IF(サンプル!$B$11="無料",0,VLOOKUP($I49,サンプル!$A$19:$O$28,4+(COLUMN()-COLUMN($K49))/(COLUMNS($O$3:$U$3)-1),FALSE))</f>
        <v>#N/A</v>
      </c>
      <c r="AP49" s="62" t="str">
        <f t="shared" si="32"/>
        <v/>
      </c>
      <c r="AQ49" s="59" t="str">
        <f t="shared" si="33"/>
        <v/>
      </c>
      <c r="AR49" s="60" t="str">
        <f t="shared" si="34"/>
        <v/>
      </c>
      <c r="AS49" s="61" t="str">
        <f t="shared" si="35"/>
        <v/>
      </c>
      <c r="AT49" s="61" t="str">
        <f t="shared" si="5"/>
        <v/>
      </c>
      <c r="AU49" s="61" t="e">
        <f>IF(サンプル!$B$11="無料",0,VLOOKUP($I49,サンプル!$A$19:$O$28,4+(COLUMN()-COLUMN($K49))/(COLUMNS($O$3:$U$3)-1),FALSE))</f>
        <v>#N/A</v>
      </c>
      <c r="AV49" s="62" t="str">
        <f t="shared" si="36"/>
        <v/>
      </c>
      <c r="AW49" s="59" t="str">
        <f t="shared" si="37"/>
        <v/>
      </c>
      <c r="AX49" s="60" t="str">
        <f t="shared" si="38"/>
        <v/>
      </c>
      <c r="AY49" s="61" t="str">
        <f t="shared" si="39"/>
        <v/>
      </c>
      <c r="AZ49" s="61" t="str">
        <f t="shared" si="6"/>
        <v/>
      </c>
      <c r="BA49" s="61" t="e">
        <f>IF(サンプル!$B$11="無料",0,VLOOKUP($I49,サンプル!$A$19:$O$28,4+(COLUMN()-COLUMN($K49))/(COLUMNS($O$3:$U$3)-1),FALSE))</f>
        <v>#N/A</v>
      </c>
      <c r="BB49" s="62" t="str">
        <f t="shared" si="40"/>
        <v/>
      </c>
      <c r="BC49" s="59" t="str">
        <f t="shared" si="41"/>
        <v/>
      </c>
      <c r="BD49" s="60" t="str">
        <f t="shared" si="42"/>
        <v/>
      </c>
      <c r="BE49" s="61" t="str">
        <f t="shared" si="43"/>
        <v/>
      </c>
      <c r="BF49" s="61" t="str">
        <f t="shared" si="7"/>
        <v/>
      </c>
      <c r="BG49" s="61" t="e">
        <f>IF(サンプル!$B$11="無料",0,VLOOKUP($I49,サンプル!$A$19:$O$28,4+(COLUMN()-COLUMN($K49))/(COLUMNS($O$3:$U$3)-1),FALSE))</f>
        <v>#N/A</v>
      </c>
      <c r="BH49" s="62" t="str">
        <f t="shared" si="44"/>
        <v/>
      </c>
      <c r="BI49" s="59" t="str">
        <f t="shared" si="45"/>
        <v/>
      </c>
      <c r="BJ49" s="60" t="str">
        <f t="shared" si="46"/>
        <v/>
      </c>
      <c r="BK49" s="61" t="str">
        <f t="shared" si="47"/>
        <v/>
      </c>
      <c r="BL49" s="61" t="str">
        <f t="shared" si="8"/>
        <v/>
      </c>
      <c r="BM49" s="61" t="e">
        <f>IF(サンプル!$B$11="無料",0,VLOOKUP($I49,サンプル!$A$19:$O$28,4+(COLUMN()-COLUMN($K49))/(COLUMNS($O$3:$U$3)-1),FALSE))</f>
        <v>#N/A</v>
      </c>
      <c r="BN49" s="62" t="str">
        <f t="shared" si="48"/>
        <v/>
      </c>
      <c r="BO49" s="59" t="str">
        <f t="shared" si="49"/>
        <v/>
      </c>
      <c r="BP49" s="60" t="str">
        <f t="shared" si="50"/>
        <v/>
      </c>
      <c r="BQ49" s="61" t="str">
        <f t="shared" si="51"/>
        <v/>
      </c>
      <c r="BR49" s="61" t="str">
        <f t="shared" si="9"/>
        <v/>
      </c>
      <c r="BS49" s="61" t="e">
        <f>IF(サンプル!$B$11="無料",0,VLOOKUP($I49,サンプル!$A$19:$O$28,4+(COLUMN()-COLUMN($K49))/(COLUMNS($O$3:$U$3)-1),FALSE))</f>
        <v>#N/A</v>
      </c>
      <c r="BT49" s="62" t="str">
        <f t="shared" si="52"/>
        <v/>
      </c>
      <c r="BU49" s="59" t="str">
        <f t="shared" si="53"/>
        <v/>
      </c>
      <c r="BV49" s="60" t="str">
        <f t="shared" si="54"/>
        <v/>
      </c>
      <c r="BW49" s="61" t="str">
        <f t="shared" si="55"/>
        <v/>
      </c>
      <c r="BX49" s="61" t="str">
        <f t="shared" si="10"/>
        <v/>
      </c>
      <c r="BY49" s="61" t="e">
        <f>IF(サンプル!$B$11="無料",0,VLOOKUP($I49,サンプル!$A$19:$O$28,4+(COLUMN()-COLUMN($K49))/(COLUMNS($O$3:$U$3)-1),FALSE))</f>
        <v>#N/A</v>
      </c>
      <c r="BZ49" s="62" t="str">
        <f t="shared" si="56"/>
        <v/>
      </c>
      <c r="CA49" s="59" t="str">
        <f t="shared" si="57"/>
        <v/>
      </c>
      <c r="CB49" s="60" t="str">
        <f t="shared" si="58"/>
        <v/>
      </c>
      <c r="CC49" s="61" t="str">
        <f t="shared" si="59"/>
        <v/>
      </c>
    </row>
    <row r="50" spans="1:81">
      <c r="A50" s="6">
        <v>47</v>
      </c>
      <c r="B50" s="158" t="str">
        <f>IF(ISBLANK(サンプル入力!B50),"",サンプル入力!B50)</f>
        <v/>
      </c>
      <c r="C50" s="5" t="str">
        <f>IF(ISBLANK(サンプル入力!C50),"",サンプル入力!C50)</f>
        <v/>
      </c>
      <c r="D50" s="18"/>
      <c r="E50" s="5" t="str">
        <f>IF(ISBLANK(サンプル入力!F50),"",サンプル入力!F50)</f>
        <v/>
      </c>
      <c r="F50" s="15">
        <f>IF(ISBLANK(宅配便仮計算!D50),"",宅配便仮計算!D50)</f>
        <v>0.85</v>
      </c>
      <c r="G50" s="5" t="str">
        <f>IF(ISBLANK(サンプル入力!I50),"",サンプル入力!I50)</f>
        <v/>
      </c>
      <c r="H50" s="6" t="str">
        <f>IF(ISBLANK(サンプル入力!J50),"",サンプル入力!J50)</f>
        <v/>
      </c>
      <c r="I50" s="6" t="str">
        <f>IF(ISBLANK(サンプル入力!L50),"",サンプル入力!L50)</f>
        <v/>
      </c>
      <c r="J50" s="61" t="str">
        <f t="shared" si="11"/>
        <v/>
      </c>
      <c r="K50" s="61" t="e">
        <f>IF(サンプル!$B$11="無料",0,VLOOKUP($I50,サンプル!$A$19:$O$28,4+(COLUMN()-COLUMN($K50))/(COLUMNS($O$3:$U$3)-1),FALSE))</f>
        <v>#N/A</v>
      </c>
      <c r="L50" s="62" t="str">
        <f t="shared" si="12"/>
        <v/>
      </c>
      <c r="M50" s="59" t="str">
        <f t="shared" si="13"/>
        <v/>
      </c>
      <c r="N50" s="60" t="str">
        <f t="shared" si="14"/>
        <v/>
      </c>
      <c r="O50" s="61" t="str">
        <f t="shared" si="15"/>
        <v/>
      </c>
      <c r="P50" s="61" t="str">
        <f t="shared" si="0"/>
        <v/>
      </c>
      <c r="Q50" s="61" t="e">
        <f>IF(サンプル!$B$11="無料",0,VLOOKUP($I50,サンプル!$A$19:$O$28,4+(COLUMN()-COLUMN($K50))/(COLUMNS($O$3:$U$3)-1),FALSE))</f>
        <v>#N/A</v>
      </c>
      <c r="R50" s="62" t="str">
        <f t="shared" si="16"/>
        <v/>
      </c>
      <c r="S50" s="59" t="str">
        <f t="shared" si="17"/>
        <v/>
      </c>
      <c r="T50" s="60" t="str">
        <f t="shared" si="18"/>
        <v/>
      </c>
      <c r="U50" s="61" t="str">
        <f t="shared" si="19"/>
        <v/>
      </c>
      <c r="V50" s="61" t="str">
        <f t="shared" si="1"/>
        <v/>
      </c>
      <c r="W50" s="61" t="e">
        <f>IF(サンプル!$B$11="無料",0,VLOOKUP($I50,サンプル!$A$19:$O$28,4+(COLUMN()-COLUMN($K50))/(COLUMNS($O$3:$U$3)-1),FALSE))</f>
        <v>#N/A</v>
      </c>
      <c r="X50" s="62" t="str">
        <f t="shared" si="20"/>
        <v/>
      </c>
      <c r="Y50" s="59" t="str">
        <f t="shared" si="21"/>
        <v/>
      </c>
      <c r="Z50" s="60" t="str">
        <f t="shared" si="22"/>
        <v/>
      </c>
      <c r="AA50" s="61" t="str">
        <f t="shared" si="23"/>
        <v/>
      </c>
      <c r="AB50" s="61" t="str">
        <f t="shared" si="2"/>
        <v/>
      </c>
      <c r="AC50" s="61" t="e">
        <f>IF(サンプル!$B$11="無料",0,VLOOKUP($I50,サンプル!$A$19:$O$28,4+(COLUMN()-COLUMN($K50))/(COLUMNS($O$3:$U$3)-1),FALSE))</f>
        <v>#N/A</v>
      </c>
      <c r="AD50" s="62" t="str">
        <f t="shared" si="24"/>
        <v/>
      </c>
      <c r="AE50" s="59" t="str">
        <f t="shared" si="25"/>
        <v/>
      </c>
      <c r="AF50" s="60" t="str">
        <f t="shared" si="26"/>
        <v/>
      </c>
      <c r="AG50" s="61" t="str">
        <f t="shared" si="27"/>
        <v/>
      </c>
      <c r="AH50" s="61" t="str">
        <f t="shared" si="3"/>
        <v/>
      </c>
      <c r="AI50" s="61" t="e">
        <f>IF(サンプル!$B$11="無料",0,VLOOKUP($I50,サンプル!$A$19:$O$28,4+(COLUMN()-COLUMN($K50))/(COLUMNS($O$3:$U$3)-1),FALSE))</f>
        <v>#N/A</v>
      </c>
      <c r="AJ50" s="62" t="str">
        <f t="shared" si="28"/>
        <v/>
      </c>
      <c r="AK50" s="59" t="str">
        <f t="shared" si="29"/>
        <v/>
      </c>
      <c r="AL50" s="60" t="str">
        <f t="shared" si="30"/>
        <v/>
      </c>
      <c r="AM50" s="61" t="str">
        <f t="shared" si="31"/>
        <v/>
      </c>
      <c r="AN50" s="61" t="str">
        <f t="shared" si="4"/>
        <v/>
      </c>
      <c r="AO50" s="61" t="e">
        <f>IF(サンプル!$B$11="無料",0,VLOOKUP($I50,サンプル!$A$19:$O$28,4+(COLUMN()-COLUMN($K50))/(COLUMNS($O$3:$U$3)-1),FALSE))</f>
        <v>#N/A</v>
      </c>
      <c r="AP50" s="62" t="str">
        <f t="shared" si="32"/>
        <v/>
      </c>
      <c r="AQ50" s="59" t="str">
        <f t="shared" si="33"/>
        <v/>
      </c>
      <c r="AR50" s="60" t="str">
        <f t="shared" si="34"/>
        <v/>
      </c>
      <c r="AS50" s="61" t="str">
        <f t="shared" si="35"/>
        <v/>
      </c>
      <c r="AT50" s="61" t="str">
        <f t="shared" si="5"/>
        <v/>
      </c>
      <c r="AU50" s="61" t="e">
        <f>IF(サンプル!$B$11="無料",0,VLOOKUP($I50,サンプル!$A$19:$O$28,4+(COLUMN()-COLUMN($K50))/(COLUMNS($O$3:$U$3)-1),FALSE))</f>
        <v>#N/A</v>
      </c>
      <c r="AV50" s="62" t="str">
        <f t="shared" si="36"/>
        <v/>
      </c>
      <c r="AW50" s="59" t="str">
        <f t="shared" si="37"/>
        <v/>
      </c>
      <c r="AX50" s="60" t="str">
        <f t="shared" si="38"/>
        <v/>
      </c>
      <c r="AY50" s="61" t="str">
        <f t="shared" si="39"/>
        <v/>
      </c>
      <c r="AZ50" s="61" t="str">
        <f t="shared" si="6"/>
        <v/>
      </c>
      <c r="BA50" s="61" t="e">
        <f>IF(サンプル!$B$11="無料",0,VLOOKUP($I50,サンプル!$A$19:$O$28,4+(COLUMN()-COLUMN($K50))/(COLUMNS($O$3:$U$3)-1),FALSE))</f>
        <v>#N/A</v>
      </c>
      <c r="BB50" s="62" t="str">
        <f t="shared" si="40"/>
        <v/>
      </c>
      <c r="BC50" s="59" t="str">
        <f t="shared" si="41"/>
        <v/>
      </c>
      <c r="BD50" s="60" t="str">
        <f t="shared" si="42"/>
        <v/>
      </c>
      <c r="BE50" s="61" t="str">
        <f t="shared" si="43"/>
        <v/>
      </c>
      <c r="BF50" s="61" t="str">
        <f t="shared" si="7"/>
        <v/>
      </c>
      <c r="BG50" s="61" t="e">
        <f>IF(サンプル!$B$11="無料",0,VLOOKUP($I50,サンプル!$A$19:$O$28,4+(COLUMN()-COLUMN($K50))/(COLUMNS($O$3:$U$3)-1),FALSE))</f>
        <v>#N/A</v>
      </c>
      <c r="BH50" s="62" t="str">
        <f t="shared" si="44"/>
        <v/>
      </c>
      <c r="BI50" s="59" t="str">
        <f t="shared" si="45"/>
        <v/>
      </c>
      <c r="BJ50" s="60" t="str">
        <f t="shared" si="46"/>
        <v/>
      </c>
      <c r="BK50" s="61" t="str">
        <f t="shared" si="47"/>
        <v/>
      </c>
      <c r="BL50" s="61" t="str">
        <f t="shared" si="8"/>
        <v/>
      </c>
      <c r="BM50" s="61" t="e">
        <f>IF(サンプル!$B$11="無料",0,VLOOKUP($I50,サンプル!$A$19:$O$28,4+(COLUMN()-COLUMN($K50))/(COLUMNS($O$3:$U$3)-1),FALSE))</f>
        <v>#N/A</v>
      </c>
      <c r="BN50" s="62" t="str">
        <f t="shared" si="48"/>
        <v/>
      </c>
      <c r="BO50" s="59" t="str">
        <f t="shared" si="49"/>
        <v/>
      </c>
      <c r="BP50" s="60" t="str">
        <f t="shared" si="50"/>
        <v/>
      </c>
      <c r="BQ50" s="61" t="str">
        <f t="shared" si="51"/>
        <v/>
      </c>
      <c r="BR50" s="61" t="str">
        <f t="shared" si="9"/>
        <v/>
      </c>
      <c r="BS50" s="61" t="e">
        <f>IF(サンプル!$B$11="無料",0,VLOOKUP($I50,サンプル!$A$19:$O$28,4+(COLUMN()-COLUMN($K50))/(COLUMNS($O$3:$U$3)-1),FALSE))</f>
        <v>#N/A</v>
      </c>
      <c r="BT50" s="62" t="str">
        <f t="shared" si="52"/>
        <v/>
      </c>
      <c r="BU50" s="59" t="str">
        <f t="shared" si="53"/>
        <v/>
      </c>
      <c r="BV50" s="60" t="str">
        <f t="shared" si="54"/>
        <v/>
      </c>
      <c r="BW50" s="61" t="str">
        <f t="shared" si="55"/>
        <v/>
      </c>
      <c r="BX50" s="61" t="str">
        <f t="shared" si="10"/>
        <v/>
      </c>
      <c r="BY50" s="61" t="e">
        <f>IF(サンプル!$B$11="無料",0,VLOOKUP($I50,サンプル!$A$19:$O$28,4+(COLUMN()-COLUMN($K50))/(COLUMNS($O$3:$U$3)-1),FALSE))</f>
        <v>#N/A</v>
      </c>
      <c r="BZ50" s="62" t="str">
        <f t="shared" si="56"/>
        <v/>
      </c>
      <c r="CA50" s="59" t="str">
        <f t="shared" si="57"/>
        <v/>
      </c>
      <c r="CB50" s="60" t="str">
        <f t="shared" si="58"/>
        <v/>
      </c>
      <c r="CC50" s="61" t="str">
        <f t="shared" si="59"/>
        <v/>
      </c>
    </row>
    <row r="51" spans="1:81">
      <c r="A51" s="6">
        <v>48</v>
      </c>
      <c r="B51" s="158" t="str">
        <f>IF(ISBLANK(サンプル入力!B51),"",サンプル入力!B51)</f>
        <v/>
      </c>
      <c r="C51" s="5" t="str">
        <f>IF(ISBLANK(サンプル入力!C51),"",サンプル入力!C51)</f>
        <v/>
      </c>
      <c r="D51" s="18"/>
      <c r="E51" s="5" t="str">
        <f>IF(ISBLANK(サンプル入力!F51),"",サンプル入力!F51)</f>
        <v/>
      </c>
      <c r="F51" s="15">
        <f>IF(ISBLANK(宅配便仮計算!D51),"",宅配便仮計算!D51)</f>
        <v>0.85</v>
      </c>
      <c r="G51" s="5" t="str">
        <f>IF(ISBLANK(サンプル入力!I51),"",サンプル入力!I51)</f>
        <v/>
      </c>
      <c r="H51" s="6" t="str">
        <f>IF(ISBLANK(サンプル入力!J51),"",サンプル入力!J51)</f>
        <v/>
      </c>
      <c r="I51" s="6" t="str">
        <f>IF(ISBLANK(サンプル入力!L51),"",サンプル入力!L51)</f>
        <v/>
      </c>
      <c r="J51" s="61" t="str">
        <f t="shared" si="11"/>
        <v/>
      </c>
      <c r="K51" s="61" t="e">
        <f>IF(サンプル!$B$11="無料",0,VLOOKUP($I51,サンプル!$A$19:$O$28,4+(COLUMN()-COLUMN($K51))/(COLUMNS($O$3:$U$3)-1),FALSE))</f>
        <v>#N/A</v>
      </c>
      <c r="L51" s="62" t="str">
        <f t="shared" si="12"/>
        <v/>
      </c>
      <c r="M51" s="59" t="str">
        <f t="shared" si="13"/>
        <v/>
      </c>
      <c r="N51" s="60" t="str">
        <f t="shared" si="14"/>
        <v/>
      </c>
      <c r="O51" s="61" t="str">
        <f t="shared" si="15"/>
        <v/>
      </c>
      <c r="P51" s="61" t="str">
        <f t="shared" si="0"/>
        <v/>
      </c>
      <c r="Q51" s="61" t="e">
        <f>IF(サンプル!$B$11="無料",0,VLOOKUP($I51,サンプル!$A$19:$O$28,4+(COLUMN()-COLUMN($K51))/(COLUMNS($O$3:$U$3)-1),FALSE))</f>
        <v>#N/A</v>
      </c>
      <c r="R51" s="62" t="str">
        <f t="shared" si="16"/>
        <v/>
      </c>
      <c r="S51" s="59" t="str">
        <f t="shared" si="17"/>
        <v/>
      </c>
      <c r="T51" s="60" t="str">
        <f t="shared" si="18"/>
        <v/>
      </c>
      <c r="U51" s="61" t="str">
        <f t="shared" si="19"/>
        <v/>
      </c>
      <c r="V51" s="61" t="str">
        <f t="shared" si="1"/>
        <v/>
      </c>
      <c r="W51" s="61" t="e">
        <f>IF(サンプル!$B$11="無料",0,VLOOKUP($I51,サンプル!$A$19:$O$28,4+(COLUMN()-COLUMN($K51))/(COLUMNS($O$3:$U$3)-1),FALSE))</f>
        <v>#N/A</v>
      </c>
      <c r="X51" s="62" t="str">
        <f t="shared" si="20"/>
        <v/>
      </c>
      <c r="Y51" s="59" t="str">
        <f t="shared" si="21"/>
        <v/>
      </c>
      <c r="Z51" s="60" t="str">
        <f t="shared" si="22"/>
        <v/>
      </c>
      <c r="AA51" s="61" t="str">
        <f t="shared" si="23"/>
        <v/>
      </c>
      <c r="AB51" s="61" t="str">
        <f t="shared" si="2"/>
        <v/>
      </c>
      <c r="AC51" s="61" t="e">
        <f>IF(サンプル!$B$11="無料",0,VLOOKUP($I51,サンプル!$A$19:$O$28,4+(COLUMN()-COLUMN($K51))/(COLUMNS($O$3:$U$3)-1),FALSE))</f>
        <v>#N/A</v>
      </c>
      <c r="AD51" s="62" t="str">
        <f t="shared" si="24"/>
        <v/>
      </c>
      <c r="AE51" s="59" t="str">
        <f t="shared" si="25"/>
        <v/>
      </c>
      <c r="AF51" s="60" t="str">
        <f t="shared" si="26"/>
        <v/>
      </c>
      <c r="AG51" s="61" t="str">
        <f t="shared" si="27"/>
        <v/>
      </c>
      <c r="AH51" s="61" t="str">
        <f t="shared" si="3"/>
        <v/>
      </c>
      <c r="AI51" s="61" t="e">
        <f>IF(サンプル!$B$11="無料",0,VLOOKUP($I51,サンプル!$A$19:$O$28,4+(COLUMN()-COLUMN($K51))/(COLUMNS($O$3:$U$3)-1),FALSE))</f>
        <v>#N/A</v>
      </c>
      <c r="AJ51" s="62" t="str">
        <f t="shared" si="28"/>
        <v/>
      </c>
      <c r="AK51" s="59" t="str">
        <f t="shared" si="29"/>
        <v/>
      </c>
      <c r="AL51" s="60" t="str">
        <f t="shared" si="30"/>
        <v/>
      </c>
      <c r="AM51" s="61" t="str">
        <f t="shared" si="31"/>
        <v/>
      </c>
      <c r="AN51" s="61" t="str">
        <f t="shared" si="4"/>
        <v/>
      </c>
      <c r="AO51" s="61" t="e">
        <f>IF(サンプル!$B$11="無料",0,VLOOKUP($I51,サンプル!$A$19:$O$28,4+(COLUMN()-COLUMN($K51))/(COLUMNS($O$3:$U$3)-1),FALSE))</f>
        <v>#N/A</v>
      </c>
      <c r="AP51" s="62" t="str">
        <f t="shared" si="32"/>
        <v/>
      </c>
      <c r="AQ51" s="59" t="str">
        <f t="shared" si="33"/>
        <v/>
      </c>
      <c r="AR51" s="60" t="str">
        <f t="shared" si="34"/>
        <v/>
      </c>
      <c r="AS51" s="61" t="str">
        <f t="shared" si="35"/>
        <v/>
      </c>
      <c r="AT51" s="61" t="str">
        <f t="shared" si="5"/>
        <v/>
      </c>
      <c r="AU51" s="61" t="e">
        <f>IF(サンプル!$B$11="無料",0,VLOOKUP($I51,サンプル!$A$19:$O$28,4+(COLUMN()-COLUMN($K51))/(COLUMNS($O$3:$U$3)-1),FALSE))</f>
        <v>#N/A</v>
      </c>
      <c r="AV51" s="62" t="str">
        <f t="shared" si="36"/>
        <v/>
      </c>
      <c r="AW51" s="59" t="str">
        <f t="shared" si="37"/>
        <v/>
      </c>
      <c r="AX51" s="60" t="str">
        <f t="shared" si="38"/>
        <v/>
      </c>
      <c r="AY51" s="61" t="str">
        <f t="shared" si="39"/>
        <v/>
      </c>
      <c r="AZ51" s="61" t="str">
        <f t="shared" si="6"/>
        <v/>
      </c>
      <c r="BA51" s="61" t="e">
        <f>IF(サンプル!$B$11="無料",0,VLOOKUP($I51,サンプル!$A$19:$O$28,4+(COLUMN()-COLUMN($K51))/(COLUMNS($O$3:$U$3)-1),FALSE))</f>
        <v>#N/A</v>
      </c>
      <c r="BB51" s="62" t="str">
        <f t="shared" si="40"/>
        <v/>
      </c>
      <c r="BC51" s="59" t="str">
        <f t="shared" si="41"/>
        <v/>
      </c>
      <c r="BD51" s="60" t="str">
        <f t="shared" si="42"/>
        <v/>
      </c>
      <c r="BE51" s="61" t="str">
        <f t="shared" si="43"/>
        <v/>
      </c>
      <c r="BF51" s="61" t="str">
        <f t="shared" si="7"/>
        <v/>
      </c>
      <c r="BG51" s="61" t="e">
        <f>IF(サンプル!$B$11="無料",0,VLOOKUP($I51,サンプル!$A$19:$O$28,4+(COLUMN()-COLUMN($K51))/(COLUMNS($O$3:$U$3)-1),FALSE))</f>
        <v>#N/A</v>
      </c>
      <c r="BH51" s="62" t="str">
        <f t="shared" si="44"/>
        <v/>
      </c>
      <c r="BI51" s="59" t="str">
        <f t="shared" si="45"/>
        <v/>
      </c>
      <c r="BJ51" s="60" t="str">
        <f t="shared" si="46"/>
        <v/>
      </c>
      <c r="BK51" s="61" t="str">
        <f t="shared" si="47"/>
        <v/>
      </c>
      <c r="BL51" s="61" t="str">
        <f t="shared" si="8"/>
        <v/>
      </c>
      <c r="BM51" s="61" t="e">
        <f>IF(サンプル!$B$11="無料",0,VLOOKUP($I51,サンプル!$A$19:$O$28,4+(COLUMN()-COLUMN($K51))/(COLUMNS($O$3:$U$3)-1),FALSE))</f>
        <v>#N/A</v>
      </c>
      <c r="BN51" s="62" t="str">
        <f t="shared" si="48"/>
        <v/>
      </c>
      <c r="BO51" s="59" t="str">
        <f t="shared" si="49"/>
        <v/>
      </c>
      <c r="BP51" s="60" t="str">
        <f t="shared" si="50"/>
        <v/>
      </c>
      <c r="BQ51" s="61" t="str">
        <f t="shared" si="51"/>
        <v/>
      </c>
      <c r="BR51" s="61" t="str">
        <f t="shared" si="9"/>
        <v/>
      </c>
      <c r="BS51" s="61" t="e">
        <f>IF(サンプル!$B$11="無料",0,VLOOKUP($I51,サンプル!$A$19:$O$28,4+(COLUMN()-COLUMN($K51))/(COLUMNS($O$3:$U$3)-1),FALSE))</f>
        <v>#N/A</v>
      </c>
      <c r="BT51" s="62" t="str">
        <f t="shared" si="52"/>
        <v/>
      </c>
      <c r="BU51" s="59" t="str">
        <f t="shared" si="53"/>
        <v/>
      </c>
      <c r="BV51" s="60" t="str">
        <f t="shared" si="54"/>
        <v/>
      </c>
      <c r="BW51" s="61" t="str">
        <f t="shared" si="55"/>
        <v/>
      </c>
      <c r="BX51" s="61" t="str">
        <f t="shared" si="10"/>
        <v/>
      </c>
      <c r="BY51" s="61" t="e">
        <f>IF(サンプル!$B$11="無料",0,VLOOKUP($I51,サンプル!$A$19:$O$28,4+(COLUMN()-COLUMN($K51))/(COLUMNS($O$3:$U$3)-1),FALSE))</f>
        <v>#N/A</v>
      </c>
      <c r="BZ51" s="62" t="str">
        <f t="shared" si="56"/>
        <v/>
      </c>
      <c r="CA51" s="59" t="str">
        <f t="shared" si="57"/>
        <v/>
      </c>
      <c r="CB51" s="60" t="str">
        <f t="shared" si="58"/>
        <v/>
      </c>
      <c r="CC51" s="61" t="str">
        <f t="shared" si="59"/>
        <v/>
      </c>
    </row>
    <row r="52" spans="1:81">
      <c r="A52" s="6">
        <v>49</v>
      </c>
      <c r="B52" s="158" t="str">
        <f>IF(ISBLANK(サンプル入力!B52),"",サンプル入力!B52)</f>
        <v/>
      </c>
      <c r="C52" s="5" t="str">
        <f>IF(ISBLANK(サンプル入力!C52),"",サンプル入力!C52)</f>
        <v/>
      </c>
      <c r="D52" s="18"/>
      <c r="E52" s="5" t="str">
        <f>IF(ISBLANK(サンプル入力!F52),"",サンプル入力!F52)</f>
        <v/>
      </c>
      <c r="F52" s="15">
        <f>IF(ISBLANK(宅配便仮計算!D52),"",宅配便仮計算!D52)</f>
        <v>0.85</v>
      </c>
      <c r="G52" s="5" t="str">
        <f>IF(ISBLANK(サンプル入力!I52),"",サンプル入力!I52)</f>
        <v/>
      </c>
      <c r="H52" s="6" t="str">
        <f>IF(ISBLANK(サンプル入力!J52),"",サンプル入力!J52)</f>
        <v/>
      </c>
      <c r="I52" s="6" t="str">
        <f>IF(ISBLANK(サンプル入力!L52),"",サンプル入力!L52)</f>
        <v/>
      </c>
      <c r="J52" s="61" t="str">
        <f t="shared" si="11"/>
        <v/>
      </c>
      <c r="K52" s="61" t="e">
        <f>IF(サンプル!$B$11="無料",0,VLOOKUP($I52,サンプル!$A$19:$O$28,4+(COLUMN()-COLUMN($K52))/(COLUMNS($O$3:$U$3)-1),FALSE))</f>
        <v>#N/A</v>
      </c>
      <c r="L52" s="62" t="str">
        <f t="shared" si="12"/>
        <v/>
      </c>
      <c r="M52" s="59" t="str">
        <f t="shared" si="13"/>
        <v/>
      </c>
      <c r="N52" s="60" t="str">
        <f t="shared" si="14"/>
        <v/>
      </c>
      <c r="O52" s="61" t="str">
        <f t="shared" si="15"/>
        <v/>
      </c>
      <c r="P52" s="61" t="str">
        <f t="shared" si="0"/>
        <v/>
      </c>
      <c r="Q52" s="61" t="e">
        <f>IF(サンプル!$B$11="無料",0,VLOOKUP($I52,サンプル!$A$19:$O$28,4+(COLUMN()-COLUMN($K52))/(COLUMNS($O$3:$U$3)-1),FALSE))</f>
        <v>#N/A</v>
      </c>
      <c r="R52" s="62" t="str">
        <f t="shared" si="16"/>
        <v/>
      </c>
      <c r="S52" s="59" t="str">
        <f t="shared" si="17"/>
        <v/>
      </c>
      <c r="T52" s="60" t="str">
        <f t="shared" si="18"/>
        <v/>
      </c>
      <c r="U52" s="61" t="str">
        <f t="shared" si="19"/>
        <v/>
      </c>
      <c r="V52" s="61" t="str">
        <f t="shared" si="1"/>
        <v/>
      </c>
      <c r="W52" s="61" t="e">
        <f>IF(サンプル!$B$11="無料",0,VLOOKUP($I52,サンプル!$A$19:$O$28,4+(COLUMN()-COLUMN($K52))/(COLUMNS($O$3:$U$3)-1),FALSE))</f>
        <v>#N/A</v>
      </c>
      <c r="X52" s="62" t="str">
        <f t="shared" si="20"/>
        <v/>
      </c>
      <c r="Y52" s="59" t="str">
        <f t="shared" si="21"/>
        <v/>
      </c>
      <c r="Z52" s="60" t="str">
        <f t="shared" si="22"/>
        <v/>
      </c>
      <c r="AA52" s="61" t="str">
        <f t="shared" si="23"/>
        <v/>
      </c>
      <c r="AB52" s="61" t="str">
        <f t="shared" si="2"/>
        <v/>
      </c>
      <c r="AC52" s="61" t="e">
        <f>IF(サンプル!$B$11="無料",0,VLOOKUP($I52,サンプル!$A$19:$O$28,4+(COLUMN()-COLUMN($K52))/(COLUMNS($O$3:$U$3)-1),FALSE))</f>
        <v>#N/A</v>
      </c>
      <c r="AD52" s="62" t="str">
        <f t="shared" si="24"/>
        <v/>
      </c>
      <c r="AE52" s="59" t="str">
        <f t="shared" si="25"/>
        <v/>
      </c>
      <c r="AF52" s="60" t="str">
        <f t="shared" si="26"/>
        <v/>
      </c>
      <c r="AG52" s="61" t="str">
        <f t="shared" si="27"/>
        <v/>
      </c>
      <c r="AH52" s="61" t="str">
        <f t="shared" si="3"/>
        <v/>
      </c>
      <c r="AI52" s="61" t="e">
        <f>IF(サンプル!$B$11="無料",0,VLOOKUP($I52,サンプル!$A$19:$O$28,4+(COLUMN()-COLUMN($K52))/(COLUMNS($O$3:$U$3)-1),FALSE))</f>
        <v>#N/A</v>
      </c>
      <c r="AJ52" s="62" t="str">
        <f t="shared" si="28"/>
        <v/>
      </c>
      <c r="AK52" s="59" t="str">
        <f t="shared" si="29"/>
        <v/>
      </c>
      <c r="AL52" s="60" t="str">
        <f t="shared" si="30"/>
        <v/>
      </c>
      <c r="AM52" s="61" t="str">
        <f t="shared" si="31"/>
        <v/>
      </c>
      <c r="AN52" s="61" t="str">
        <f t="shared" si="4"/>
        <v/>
      </c>
      <c r="AO52" s="61" t="e">
        <f>IF(サンプル!$B$11="無料",0,VLOOKUP($I52,サンプル!$A$19:$O$28,4+(COLUMN()-COLUMN($K52))/(COLUMNS($O$3:$U$3)-1),FALSE))</f>
        <v>#N/A</v>
      </c>
      <c r="AP52" s="62" t="str">
        <f t="shared" si="32"/>
        <v/>
      </c>
      <c r="AQ52" s="59" t="str">
        <f t="shared" si="33"/>
        <v/>
      </c>
      <c r="AR52" s="60" t="str">
        <f t="shared" si="34"/>
        <v/>
      </c>
      <c r="AS52" s="61" t="str">
        <f t="shared" si="35"/>
        <v/>
      </c>
      <c r="AT52" s="61" t="str">
        <f t="shared" si="5"/>
        <v/>
      </c>
      <c r="AU52" s="61" t="e">
        <f>IF(サンプル!$B$11="無料",0,VLOOKUP($I52,サンプル!$A$19:$O$28,4+(COLUMN()-COLUMN($K52))/(COLUMNS($O$3:$U$3)-1),FALSE))</f>
        <v>#N/A</v>
      </c>
      <c r="AV52" s="62" t="str">
        <f t="shared" si="36"/>
        <v/>
      </c>
      <c r="AW52" s="59" t="str">
        <f t="shared" si="37"/>
        <v/>
      </c>
      <c r="AX52" s="60" t="str">
        <f t="shared" si="38"/>
        <v/>
      </c>
      <c r="AY52" s="61" t="str">
        <f t="shared" si="39"/>
        <v/>
      </c>
      <c r="AZ52" s="61" t="str">
        <f t="shared" si="6"/>
        <v/>
      </c>
      <c r="BA52" s="61" t="e">
        <f>IF(サンプル!$B$11="無料",0,VLOOKUP($I52,サンプル!$A$19:$O$28,4+(COLUMN()-COLUMN($K52))/(COLUMNS($O$3:$U$3)-1),FALSE))</f>
        <v>#N/A</v>
      </c>
      <c r="BB52" s="62" t="str">
        <f t="shared" si="40"/>
        <v/>
      </c>
      <c r="BC52" s="59" t="str">
        <f t="shared" si="41"/>
        <v/>
      </c>
      <c r="BD52" s="60" t="str">
        <f t="shared" si="42"/>
        <v/>
      </c>
      <c r="BE52" s="61" t="str">
        <f t="shared" si="43"/>
        <v/>
      </c>
      <c r="BF52" s="61" t="str">
        <f t="shared" si="7"/>
        <v/>
      </c>
      <c r="BG52" s="61" t="e">
        <f>IF(サンプル!$B$11="無料",0,VLOOKUP($I52,サンプル!$A$19:$O$28,4+(COLUMN()-COLUMN($K52))/(COLUMNS($O$3:$U$3)-1),FALSE))</f>
        <v>#N/A</v>
      </c>
      <c r="BH52" s="62" t="str">
        <f t="shared" si="44"/>
        <v/>
      </c>
      <c r="BI52" s="59" t="str">
        <f t="shared" si="45"/>
        <v/>
      </c>
      <c r="BJ52" s="60" t="str">
        <f t="shared" si="46"/>
        <v/>
      </c>
      <c r="BK52" s="61" t="str">
        <f t="shared" si="47"/>
        <v/>
      </c>
      <c r="BL52" s="61" t="str">
        <f t="shared" si="8"/>
        <v/>
      </c>
      <c r="BM52" s="61" t="e">
        <f>IF(サンプル!$B$11="無料",0,VLOOKUP($I52,サンプル!$A$19:$O$28,4+(COLUMN()-COLUMN($K52))/(COLUMNS($O$3:$U$3)-1),FALSE))</f>
        <v>#N/A</v>
      </c>
      <c r="BN52" s="62" t="str">
        <f t="shared" si="48"/>
        <v/>
      </c>
      <c r="BO52" s="59" t="str">
        <f t="shared" si="49"/>
        <v/>
      </c>
      <c r="BP52" s="60" t="str">
        <f t="shared" si="50"/>
        <v/>
      </c>
      <c r="BQ52" s="61" t="str">
        <f t="shared" si="51"/>
        <v/>
      </c>
      <c r="BR52" s="61" t="str">
        <f t="shared" si="9"/>
        <v/>
      </c>
      <c r="BS52" s="61" t="e">
        <f>IF(サンプル!$B$11="無料",0,VLOOKUP($I52,サンプル!$A$19:$O$28,4+(COLUMN()-COLUMN($K52))/(COLUMNS($O$3:$U$3)-1),FALSE))</f>
        <v>#N/A</v>
      </c>
      <c r="BT52" s="62" t="str">
        <f t="shared" si="52"/>
        <v/>
      </c>
      <c r="BU52" s="59" t="str">
        <f t="shared" si="53"/>
        <v/>
      </c>
      <c r="BV52" s="60" t="str">
        <f t="shared" si="54"/>
        <v/>
      </c>
      <c r="BW52" s="61" t="str">
        <f t="shared" si="55"/>
        <v/>
      </c>
      <c r="BX52" s="61" t="str">
        <f t="shared" si="10"/>
        <v/>
      </c>
      <c r="BY52" s="61" t="e">
        <f>IF(サンプル!$B$11="無料",0,VLOOKUP($I52,サンプル!$A$19:$O$28,4+(COLUMN()-COLUMN($K52))/(COLUMNS($O$3:$U$3)-1),FALSE))</f>
        <v>#N/A</v>
      </c>
      <c r="BZ52" s="62" t="str">
        <f t="shared" si="56"/>
        <v/>
      </c>
      <c r="CA52" s="59" t="str">
        <f t="shared" si="57"/>
        <v/>
      </c>
      <c r="CB52" s="60" t="str">
        <f t="shared" si="58"/>
        <v/>
      </c>
      <c r="CC52" s="61" t="str">
        <f t="shared" si="59"/>
        <v/>
      </c>
    </row>
    <row r="53" spans="1:81">
      <c r="A53" s="6">
        <v>50</v>
      </c>
      <c r="B53" s="158" t="str">
        <f>IF(ISBLANK(サンプル入力!B53),"",サンプル入力!B53)</f>
        <v/>
      </c>
      <c r="C53" s="5" t="str">
        <f>IF(ISBLANK(サンプル入力!C53),"",サンプル入力!C53)</f>
        <v/>
      </c>
      <c r="D53" s="18"/>
      <c r="E53" s="5" t="str">
        <f>IF(ISBLANK(サンプル入力!F53),"",サンプル入力!F53)</f>
        <v/>
      </c>
      <c r="F53" s="15">
        <f>IF(ISBLANK(宅配便仮計算!D53),"",宅配便仮計算!D53)</f>
        <v>0.85</v>
      </c>
      <c r="G53" s="5" t="str">
        <f>IF(ISBLANK(サンプル入力!I53),"",サンプル入力!I53)</f>
        <v/>
      </c>
      <c r="H53" s="6" t="str">
        <f>IF(ISBLANK(サンプル入力!J53),"",サンプル入力!J53)</f>
        <v/>
      </c>
      <c r="I53" s="6" t="str">
        <f>IF(ISBLANK(サンプル入力!L53),"",サンプル入力!L53)</f>
        <v/>
      </c>
      <c r="J53" s="61" t="str">
        <f t="shared" si="11"/>
        <v/>
      </c>
      <c r="K53" s="61" t="e">
        <f>IF(サンプル!$B$11="無料",0,VLOOKUP($I53,サンプル!$A$19:$O$28,4+(COLUMN()-COLUMN($K53))/(COLUMNS($O$3:$U$3)-1),FALSE))</f>
        <v>#N/A</v>
      </c>
      <c r="L53" s="62" t="str">
        <f t="shared" si="12"/>
        <v/>
      </c>
      <c r="M53" s="59" t="str">
        <f t="shared" si="13"/>
        <v/>
      </c>
      <c r="N53" s="60" t="str">
        <f t="shared" si="14"/>
        <v/>
      </c>
      <c r="O53" s="61" t="str">
        <f t="shared" si="15"/>
        <v/>
      </c>
      <c r="P53" s="61" t="str">
        <f t="shared" si="0"/>
        <v/>
      </c>
      <c r="Q53" s="61" t="e">
        <f>IF(サンプル!$B$11="無料",0,VLOOKUP($I53,サンプル!$A$19:$O$28,4+(COLUMN()-COLUMN($K53))/(COLUMNS($O$3:$U$3)-1),FALSE))</f>
        <v>#N/A</v>
      </c>
      <c r="R53" s="62" t="str">
        <f t="shared" si="16"/>
        <v/>
      </c>
      <c r="S53" s="59" t="str">
        <f t="shared" si="17"/>
        <v/>
      </c>
      <c r="T53" s="60" t="str">
        <f t="shared" si="18"/>
        <v/>
      </c>
      <c r="U53" s="61" t="str">
        <f t="shared" si="19"/>
        <v/>
      </c>
      <c r="V53" s="61" t="str">
        <f t="shared" si="1"/>
        <v/>
      </c>
      <c r="W53" s="61" t="e">
        <f>IF(サンプル!$B$11="無料",0,VLOOKUP($I53,サンプル!$A$19:$O$28,4+(COLUMN()-COLUMN($K53))/(COLUMNS($O$3:$U$3)-1),FALSE))</f>
        <v>#N/A</v>
      </c>
      <c r="X53" s="62" t="str">
        <f t="shared" si="20"/>
        <v/>
      </c>
      <c r="Y53" s="59" t="str">
        <f t="shared" si="21"/>
        <v/>
      </c>
      <c r="Z53" s="60" t="str">
        <f t="shared" si="22"/>
        <v/>
      </c>
      <c r="AA53" s="61" t="str">
        <f t="shared" si="23"/>
        <v/>
      </c>
      <c r="AB53" s="61" t="str">
        <f t="shared" si="2"/>
        <v/>
      </c>
      <c r="AC53" s="61" t="e">
        <f>IF(サンプル!$B$11="無料",0,VLOOKUP($I53,サンプル!$A$19:$O$28,4+(COLUMN()-COLUMN($K53))/(COLUMNS($O$3:$U$3)-1),FALSE))</f>
        <v>#N/A</v>
      </c>
      <c r="AD53" s="62" t="str">
        <f t="shared" si="24"/>
        <v/>
      </c>
      <c r="AE53" s="59" t="str">
        <f t="shared" si="25"/>
        <v/>
      </c>
      <c r="AF53" s="60" t="str">
        <f t="shared" si="26"/>
        <v/>
      </c>
      <c r="AG53" s="61" t="str">
        <f t="shared" si="27"/>
        <v/>
      </c>
      <c r="AH53" s="61" t="str">
        <f t="shared" si="3"/>
        <v/>
      </c>
      <c r="AI53" s="61" t="e">
        <f>IF(サンプル!$B$11="無料",0,VLOOKUP($I53,サンプル!$A$19:$O$28,4+(COLUMN()-COLUMN($K53))/(COLUMNS($O$3:$U$3)-1),FALSE))</f>
        <v>#N/A</v>
      </c>
      <c r="AJ53" s="62" t="str">
        <f t="shared" si="28"/>
        <v/>
      </c>
      <c r="AK53" s="59" t="str">
        <f t="shared" si="29"/>
        <v/>
      </c>
      <c r="AL53" s="60" t="str">
        <f t="shared" si="30"/>
        <v/>
      </c>
      <c r="AM53" s="61" t="str">
        <f t="shared" si="31"/>
        <v/>
      </c>
      <c r="AN53" s="61" t="str">
        <f t="shared" si="4"/>
        <v/>
      </c>
      <c r="AO53" s="61" t="e">
        <f>IF(サンプル!$B$11="無料",0,VLOOKUP($I53,サンプル!$A$19:$O$28,4+(COLUMN()-COLUMN($K53))/(COLUMNS($O$3:$U$3)-1),FALSE))</f>
        <v>#N/A</v>
      </c>
      <c r="AP53" s="62" t="str">
        <f t="shared" si="32"/>
        <v/>
      </c>
      <c r="AQ53" s="59" t="str">
        <f t="shared" si="33"/>
        <v/>
      </c>
      <c r="AR53" s="60" t="str">
        <f t="shared" si="34"/>
        <v/>
      </c>
      <c r="AS53" s="61" t="str">
        <f t="shared" si="35"/>
        <v/>
      </c>
      <c r="AT53" s="61" t="str">
        <f t="shared" si="5"/>
        <v/>
      </c>
      <c r="AU53" s="61" t="e">
        <f>IF(サンプル!$B$11="無料",0,VLOOKUP($I53,サンプル!$A$19:$O$28,4+(COLUMN()-COLUMN($K53))/(COLUMNS($O$3:$U$3)-1),FALSE))</f>
        <v>#N/A</v>
      </c>
      <c r="AV53" s="62" t="str">
        <f t="shared" si="36"/>
        <v/>
      </c>
      <c r="AW53" s="59" t="str">
        <f t="shared" si="37"/>
        <v/>
      </c>
      <c r="AX53" s="60" t="str">
        <f t="shared" si="38"/>
        <v/>
      </c>
      <c r="AY53" s="61" t="str">
        <f t="shared" si="39"/>
        <v/>
      </c>
      <c r="AZ53" s="61" t="str">
        <f t="shared" si="6"/>
        <v/>
      </c>
      <c r="BA53" s="61" t="e">
        <f>IF(サンプル!$B$11="無料",0,VLOOKUP($I53,サンプル!$A$19:$O$28,4+(COLUMN()-COLUMN($K53))/(COLUMNS($O$3:$U$3)-1),FALSE))</f>
        <v>#N/A</v>
      </c>
      <c r="BB53" s="62" t="str">
        <f t="shared" si="40"/>
        <v/>
      </c>
      <c r="BC53" s="59" t="str">
        <f t="shared" si="41"/>
        <v/>
      </c>
      <c r="BD53" s="60" t="str">
        <f t="shared" si="42"/>
        <v/>
      </c>
      <c r="BE53" s="61" t="str">
        <f t="shared" si="43"/>
        <v/>
      </c>
      <c r="BF53" s="61" t="str">
        <f t="shared" si="7"/>
        <v/>
      </c>
      <c r="BG53" s="61" t="e">
        <f>IF(サンプル!$B$11="無料",0,VLOOKUP($I53,サンプル!$A$19:$O$28,4+(COLUMN()-COLUMN($K53))/(COLUMNS($O$3:$U$3)-1),FALSE))</f>
        <v>#N/A</v>
      </c>
      <c r="BH53" s="62" t="str">
        <f t="shared" si="44"/>
        <v/>
      </c>
      <c r="BI53" s="59" t="str">
        <f t="shared" si="45"/>
        <v/>
      </c>
      <c r="BJ53" s="60" t="str">
        <f t="shared" si="46"/>
        <v/>
      </c>
      <c r="BK53" s="61" t="str">
        <f t="shared" si="47"/>
        <v/>
      </c>
      <c r="BL53" s="61" t="str">
        <f t="shared" si="8"/>
        <v/>
      </c>
      <c r="BM53" s="61" t="e">
        <f>IF(サンプル!$B$11="無料",0,VLOOKUP($I53,サンプル!$A$19:$O$28,4+(COLUMN()-COLUMN($K53))/(COLUMNS($O$3:$U$3)-1),FALSE))</f>
        <v>#N/A</v>
      </c>
      <c r="BN53" s="62" t="str">
        <f t="shared" si="48"/>
        <v/>
      </c>
      <c r="BO53" s="59" t="str">
        <f t="shared" si="49"/>
        <v/>
      </c>
      <c r="BP53" s="60" t="str">
        <f t="shared" si="50"/>
        <v/>
      </c>
      <c r="BQ53" s="61" t="str">
        <f t="shared" si="51"/>
        <v/>
      </c>
      <c r="BR53" s="61" t="str">
        <f t="shared" si="9"/>
        <v/>
      </c>
      <c r="BS53" s="61" t="e">
        <f>IF(サンプル!$B$11="無料",0,VLOOKUP($I53,サンプル!$A$19:$O$28,4+(COLUMN()-COLUMN($K53))/(COLUMNS($O$3:$U$3)-1),FALSE))</f>
        <v>#N/A</v>
      </c>
      <c r="BT53" s="62" t="str">
        <f t="shared" si="52"/>
        <v/>
      </c>
      <c r="BU53" s="59" t="str">
        <f t="shared" si="53"/>
        <v/>
      </c>
      <c r="BV53" s="60" t="str">
        <f t="shared" si="54"/>
        <v/>
      </c>
      <c r="BW53" s="61" t="str">
        <f t="shared" si="55"/>
        <v/>
      </c>
      <c r="BX53" s="61" t="str">
        <f t="shared" si="10"/>
        <v/>
      </c>
      <c r="BY53" s="61" t="e">
        <f>IF(サンプル!$B$11="無料",0,VLOOKUP($I53,サンプル!$A$19:$O$28,4+(COLUMN()-COLUMN($K53))/(COLUMNS($O$3:$U$3)-1),FALSE))</f>
        <v>#N/A</v>
      </c>
      <c r="BZ53" s="62" t="str">
        <f t="shared" si="56"/>
        <v/>
      </c>
      <c r="CA53" s="59" t="str">
        <f t="shared" si="57"/>
        <v/>
      </c>
      <c r="CB53" s="60" t="str">
        <f t="shared" si="58"/>
        <v/>
      </c>
      <c r="CC53" s="61" t="str">
        <f t="shared" si="59"/>
        <v/>
      </c>
    </row>
    <row r="54" spans="1:81">
      <c r="A54" s="6">
        <v>51</v>
      </c>
      <c r="B54" s="158" t="str">
        <f>IF(ISBLANK(サンプル入力!B54),"",サンプル入力!B54)</f>
        <v/>
      </c>
      <c r="C54" s="5" t="str">
        <f>IF(ISBLANK(サンプル入力!C54),"",サンプル入力!C54)</f>
        <v/>
      </c>
      <c r="D54" s="18"/>
      <c r="E54" s="5" t="str">
        <f>IF(ISBLANK(サンプル入力!F54),"",サンプル入力!F54)</f>
        <v/>
      </c>
      <c r="F54" s="15">
        <f>IF(ISBLANK(宅配便仮計算!D54),"",宅配便仮計算!D54)</f>
        <v>0.85</v>
      </c>
      <c r="G54" s="5" t="str">
        <f>IF(ISBLANK(サンプル入力!I54),"",サンプル入力!I54)</f>
        <v/>
      </c>
      <c r="H54" s="6" t="str">
        <f>IF(ISBLANK(サンプル入力!J54),"",サンプル入力!J54)</f>
        <v/>
      </c>
      <c r="I54" s="6" t="str">
        <f>IF(ISBLANK(サンプル入力!L54),"",サンプル入力!L54)</f>
        <v/>
      </c>
      <c r="J54" s="61" t="str">
        <f t="shared" si="11"/>
        <v/>
      </c>
      <c r="K54" s="61" t="e">
        <f>IF(サンプル!$B$11="無料",0,VLOOKUP($I54,サンプル!$A$19:$O$28,4+(COLUMN()-COLUMN($K54))/(COLUMNS($O$3:$U$3)-1),FALSE))</f>
        <v>#N/A</v>
      </c>
      <c r="L54" s="62" t="str">
        <f t="shared" si="12"/>
        <v/>
      </c>
      <c r="M54" s="59" t="str">
        <f t="shared" si="13"/>
        <v/>
      </c>
      <c r="N54" s="60" t="str">
        <f t="shared" si="14"/>
        <v/>
      </c>
      <c r="O54" s="61" t="str">
        <f t="shared" si="15"/>
        <v/>
      </c>
      <c r="P54" s="61" t="str">
        <f t="shared" si="0"/>
        <v/>
      </c>
      <c r="Q54" s="61" t="e">
        <f>IF(サンプル!$B$11="無料",0,VLOOKUP($I54,サンプル!$A$19:$O$28,4+(COLUMN()-COLUMN($K54))/(COLUMNS($O$3:$U$3)-1),FALSE))</f>
        <v>#N/A</v>
      </c>
      <c r="R54" s="62" t="str">
        <f t="shared" si="16"/>
        <v/>
      </c>
      <c r="S54" s="59" t="str">
        <f t="shared" si="17"/>
        <v/>
      </c>
      <c r="T54" s="60" t="str">
        <f t="shared" si="18"/>
        <v/>
      </c>
      <c r="U54" s="61" t="str">
        <f t="shared" si="19"/>
        <v/>
      </c>
      <c r="V54" s="61" t="str">
        <f t="shared" si="1"/>
        <v/>
      </c>
      <c r="W54" s="61" t="e">
        <f>IF(サンプル!$B$11="無料",0,VLOOKUP($I54,サンプル!$A$19:$O$28,4+(COLUMN()-COLUMN($K54))/(COLUMNS($O$3:$U$3)-1),FALSE))</f>
        <v>#N/A</v>
      </c>
      <c r="X54" s="62" t="str">
        <f t="shared" si="20"/>
        <v/>
      </c>
      <c r="Y54" s="59" t="str">
        <f t="shared" si="21"/>
        <v/>
      </c>
      <c r="Z54" s="60" t="str">
        <f t="shared" si="22"/>
        <v/>
      </c>
      <c r="AA54" s="61" t="str">
        <f t="shared" si="23"/>
        <v/>
      </c>
      <c r="AB54" s="61" t="str">
        <f t="shared" si="2"/>
        <v/>
      </c>
      <c r="AC54" s="61" t="e">
        <f>IF(サンプル!$B$11="無料",0,VLOOKUP($I54,サンプル!$A$19:$O$28,4+(COLUMN()-COLUMN($K54))/(COLUMNS($O$3:$U$3)-1),FALSE))</f>
        <v>#N/A</v>
      </c>
      <c r="AD54" s="62" t="str">
        <f t="shared" si="24"/>
        <v/>
      </c>
      <c r="AE54" s="59" t="str">
        <f t="shared" si="25"/>
        <v/>
      </c>
      <c r="AF54" s="60" t="str">
        <f t="shared" si="26"/>
        <v/>
      </c>
      <c r="AG54" s="61" t="str">
        <f t="shared" si="27"/>
        <v/>
      </c>
      <c r="AH54" s="61" t="str">
        <f t="shared" si="3"/>
        <v/>
      </c>
      <c r="AI54" s="61" t="e">
        <f>IF(サンプル!$B$11="無料",0,VLOOKUP($I54,サンプル!$A$19:$O$28,4+(COLUMN()-COLUMN($K54))/(COLUMNS($O$3:$U$3)-1),FALSE))</f>
        <v>#N/A</v>
      </c>
      <c r="AJ54" s="62" t="str">
        <f t="shared" si="28"/>
        <v/>
      </c>
      <c r="AK54" s="59" t="str">
        <f t="shared" si="29"/>
        <v/>
      </c>
      <c r="AL54" s="60" t="str">
        <f t="shared" si="30"/>
        <v/>
      </c>
      <c r="AM54" s="61" t="str">
        <f t="shared" si="31"/>
        <v/>
      </c>
      <c r="AN54" s="61" t="str">
        <f t="shared" si="4"/>
        <v/>
      </c>
      <c r="AO54" s="61" t="e">
        <f>IF(サンプル!$B$11="無料",0,VLOOKUP($I54,サンプル!$A$19:$O$28,4+(COLUMN()-COLUMN($K54))/(COLUMNS($O$3:$U$3)-1),FALSE))</f>
        <v>#N/A</v>
      </c>
      <c r="AP54" s="62" t="str">
        <f t="shared" si="32"/>
        <v/>
      </c>
      <c r="AQ54" s="59" t="str">
        <f t="shared" si="33"/>
        <v/>
      </c>
      <c r="AR54" s="60" t="str">
        <f t="shared" si="34"/>
        <v/>
      </c>
      <c r="AS54" s="61" t="str">
        <f t="shared" si="35"/>
        <v/>
      </c>
      <c r="AT54" s="61" t="str">
        <f t="shared" si="5"/>
        <v/>
      </c>
      <c r="AU54" s="61" t="e">
        <f>IF(サンプル!$B$11="無料",0,VLOOKUP($I54,サンプル!$A$19:$O$28,4+(COLUMN()-COLUMN($K54))/(COLUMNS($O$3:$U$3)-1),FALSE))</f>
        <v>#N/A</v>
      </c>
      <c r="AV54" s="62" t="str">
        <f t="shared" si="36"/>
        <v/>
      </c>
      <c r="AW54" s="59" t="str">
        <f t="shared" si="37"/>
        <v/>
      </c>
      <c r="AX54" s="60" t="str">
        <f t="shared" si="38"/>
        <v/>
      </c>
      <c r="AY54" s="61" t="str">
        <f t="shared" si="39"/>
        <v/>
      </c>
      <c r="AZ54" s="61" t="str">
        <f t="shared" si="6"/>
        <v/>
      </c>
      <c r="BA54" s="61" t="e">
        <f>IF(サンプル!$B$11="無料",0,VLOOKUP($I54,サンプル!$A$19:$O$28,4+(COLUMN()-COLUMN($K54))/(COLUMNS($O$3:$U$3)-1),FALSE))</f>
        <v>#N/A</v>
      </c>
      <c r="BB54" s="62" t="str">
        <f t="shared" si="40"/>
        <v/>
      </c>
      <c r="BC54" s="59" t="str">
        <f t="shared" si="41"/>
        <v/>
      </c>
      <c r="BD54" s="60" t="str">
        <f t="shared" si="42"/>
        <v/>
      </c>
      <c r="BE54" s="61" t="str">
        <f t="shared" si="43"/>
        <v/>
      </c>
      <c r="BF54" s="61" t="str">
        <f t="shared" si="7"/>
        <v/>
      </c>
      <c r="BG54" s="61" t="e">
        <f>IF(サンプル!$B$11="無料",0,VLOOKUP($I54,サンプル!$A$19:$O$28,4+(COLUMN()-COLUMN($K54))/(COLUMNS($O$3:$U$3)-1),FALSE))</f>
        <v>#N/A</v>
      </c>
      <c r="BH54" s="62" t="str">
        <f t="shared" si="44"/>
        <v/>
      </c>
      <c r="BI54" s="59" t="str">
        <f t="shared" si="45"/>
        <v/>
      </c>
      <c r="BJ54" s="60" t="str">
        <f t="shared" si="46"/>
        <v/>
      </c>
      <c r="BK54" s="61" t="str">
        <f t="shared" si="47"/>
        <v/>
      </c>
      <c r="BL54" s="61" t="str">
        <f t="shared" si="8"/>
        <v/>
      </c>
      <c r="BM54" s="61" t="e">
        <f>IF(サンプル!$B$11="無料",0,VLOOKUP($I54,サンプル!$A$19:$O$28,4+(COLUMN()-COLUMN($K54))/(COLUMNS($O$3:$U$3)-1),FALSE))</f>
        <v>#N/A</v>
      </c>
      <c r="BN54" s="62" t="str">
        <f t="shared" si="48"/>
        <v/>
      </c>
      <c r="BO54" s="59" t="str">
        <f t="shared" si="49"/>
        <v/>
      </c>
      <c r="BP54" s="60" t="str">
        <f t="shared" si="50"/>
        <v/>
      </c>
      <c r="BQ54" s="61" t="str">
        <f t="shared" si="51"/>
        <v/>
      </c>
      <c r="BR54" s="61" t="str">
        <f t="shared" si="9"/>
        <v/>
      </c>
      <c r="BS54" s="61" t="e">
        <f>IF(サンプル!$B$11="無料",0,VLOOKUP($I54,サンプル!$A$19:$O$28,4+(COLUMN()-COLUMN($K54))/(COLUMNS($O$3:$U$3)-1),FALSE))</f>
        <v>#N/A</v>
      </c>
      <c r="BT54" s="62" t="str">
        <f t="shared" si="52"/>
        <v/>
      </c>
      <c r="BU54" s="59" t="str">
        <f t="shared" si="53"/>
        <v/>
      </c>
      <c r="BV54" s="60" t="str">
        <f t="shared" si="54"/>
        <v/>
      </c>
      <c r="BW54" s="61" t="str">
        <f t="shared" si="55"/>
        <v/>
      </c>
      <c r="BX54" s="61" t="str">
        <f t="shared" si="10"/>
        <v/>
      </c>
      <c r="BY54" s="61" t="e">
        <f>IF(サンプル!$B$11="無料",0,VLOOKUP($I54,サンプル!$A$19:$O$28,4+(COLUMN()-COLUMN($K54))/(COLUMNS($O$3:$U$3)-1),FALSE))</f>
        <v>#N/A</v>
      </c>
      <c r="BZ54" s="62" t="str">
        <f t="shared" si="56"/>
        <v/>
      </c>
      <c r="CA54" s="59" t="str">
        <f t="shared" si="57"/>
        <v/>
      </c>
      <c r="CB54" s="60" t="str">
        <f t="shared" si="58"/>
        <v/>
      </c>
      <c r="CC54" s="61" t="str">
        <f t="shared" si="59"/>
        <v/>
      </c>
    </row>
    <row r="55" spans="1:81">
      <c r="A55" s="6">
        <v>52</v>
      </c>
      <c r="B55" s="158" t="str">
        <f>IF(ISBLANK(サンプル入力!B55),"",サンプル入力!B55)</f>
        <v/>
      </c>
      <c r="C55" s="5" t="str">
        <f>IF(ISBLANK(サンプル入力!C55),"",サンプル入力!C55)</f>
        <v/>
      </c>
      <c r="D55" s="18"/>
      <c r="E55" s="5" t="str">
        <f>IF(ISBLANK(サンプル入力!F55),"",サンプル入力!F55)</f>
        <v/>
      </c>
      <c r="F55" s="15">
        <f>IF(ISBLANK(宅配便仮計算!D55),"",宅配便仮計算!D55)</f>
        <v>0.85</v>
      </c>
      <c r="G55" s="5" t="str">
        <f>IF(ISBLANK(サンプル入力!I55),"",サンプル入力!I55)</f>
        <v/>
      </c>
      <c r="H55" s="6" t="str">
        <f>IF(ISBLANK(サンプル入力!J55),"",サンプル入力!J55)</f>
        <v/>
      </c>
      <c r="I55" s="6" t="str">
        <f>IF(ISBLANK(サンプル入力!L55),"",サンプル入力!L55)</f>
        <v/>
      </c>
      <c r="J55" s="61" t="str">
        <f t="shared" si="11"/>
        <v/>
      </c>
      <c r="K55" s="61" t="e">
        <f>IF(サンプル!$B$11="無料",0,VLOOKUP($I55,サンプル!$A$19:$O$28,4+(COLUMN()-COLUMN($K55))/(COLUMNS($O$3:$U$3)-1),FALSE))</f>
        <v>#N/A</v>
      </c>
      <c r="L55" s="62" t="str">
        <f t="shared" si="12"/>
        <v/>
      </c>
      <c r="M55" s="59" t="str">
        <f t="shared" si="13"/>
        <v/>
      </c>
      <c r="N55" s="60" t="str">
        <f t="shared" si="14"/>
        <v/>
      </c>
      <c r="O55" s="61" t="str">
        <f t="shared" si="15"/>
        <v/>
      </c>
      <c r="P55" s="61" t="str">
        <f t="shared" si="0"/>
        <v/>
      </c>
      <c r="Q55" s="61" t="e">
        <f>IF(サンプル!$B$11="無料",0,VLOOKUP($I55,サンプル!$A$19:$O$28,4+(COLUMN()-COLUMN($K55))/(COLUMNS($O$3:$U$3)-1),FALSE))</f>
        <v>#N/A</v>
      </c>
      <c r="R55" s="62" t="str">
        <f t="shared" si="16"/>
        <v/>
      </c>
      <c r="S55" s="59" t="str">
        <f t="shared" si="17"/>
        <v/>
      </c>
      <c r="T55" s="60" t="str">
        <f t="shared" si="18"/>
        <v/>
      </c>
      <c r="U55" s="61" t="str">
        <f t="shared" si="19"/>
        <v/>
      </c>
      <c r="V55" s="61" t="str">
        <f t="shared" si="1"/>
        <v/>
      </c>
      <c r="W55" s="61" t="e">
        <f>IF(サンプル!$B$11="無料",0,VLOOKUP($I55,サンプル!$A$19:$O$28,4+(COLUMN()-COLUMN($K55))/(COLUMNS($O$3:$U$3)-1),FALSE))</f>
        <v>#N/A</v>
      </c>
      <c r="X55" s="62" t="str">
        <f t="shared" si="20"/>
        <v/>
      </c>
      <c r="Y55" s="59" t="str">
        <f t="shared" si="21"/>
        <v/>
      </c>
      <c r="Z55" s="60" t="str">
        <f t="shared" si="22"/>
        <v/>
      </c>
      <c r="AA55" s="61" t="str">
        <f t="shared" si="23"/>
        <v/>
      </c>
      <c r="AB55" s="61" t="str">
        <f t="shared" si="2"/>
        <v/>
      </c>
      <c r="AC55" s="61" t="e">
        <f>IF(サンプル!$B$11="無料",0,VLOOKUP($I55,サンプル!$A$19:$O$28,4+(COLUMN()-COLUMN($K55))/(COLUMNS($O$3:$U$3)-1),FALSE))</f>
        <v>#N/A</v>
      </c>
      <c r="AD55" s="62" t="str">
        <f t="shared" si="24"/>
        <v/>
      </c>
      <c r="AE55" s="59" t="str">
        <f t="shared" si="25"/>
        <v/>
      </c>
      <c r="AF55" s="60" t="str">
        <f t="shared" si="26"/>
        <v/>
      </c>
      <c r="AG55" s="61" t="str">
        <f t="shared" si="27"/>
        <v/>
      </c>
      <c r="AH55" s="61" t="str">
        <f t="shared" si="3"/>
        <v/>
      </c>
      <c r="AI55" s="61" t="e">
        <f>IF(サンプル!$B$11="無料",0,VLOOKUP($I55,サンプル!$A$19:$O$28,4+(COLUMN()-COLUMN($K55))/(COLUMNS($O$3:$U$3)-1),FALSE))</f>
        <v>#N/A</v>
      </c>
      <c r="AJ55" s="62" t="str">
        <f t="shared" si="28"/>
        <v/>
      </c>
      <c r="AK55" s="59" t="str">
        <f t="shared" si="29"/>
        <v/>
      </c>
      <c r="AL55" s="60" t="str">
        <f t="shared" si="30"/>
        <v/>
      </c>
      <c r="AM55" s="61" t="str">
        <f t="shared" si="31"/>
        <v/>
      </c>
      <c r="AN55" s="61" t="str">
        <f t="shared" si="4"/>
        <v/>
      </c>
      <c r="AO55" s="61" t="e">
        <f>IF(サンプル!$B$11="無料",0,VLOOKUP($I55,サンプル!$A$19:$O$28,4+(COLUMN()-COLUMN($K55))/(COLUMNS($O$3:$U$3)-1),FALSE))</f>
        <v>#N/A</v>
      </c>
      <c r="AP55" s="62" t="str">
        <f t="shared" si="32"/>
        <v/>
      </c>
      <c r="AQ55" s="59" t="str">
        <f t="shared" si="33"/>
        <v/>
      </c>
      <c r="AR55" s="60" t="str">
        <f t="shared" si="34"/>
        <v/>
      </c>
      <c r="AS55" s="61" t="str">
        <f t="shared" si="35"/>
        <v/>
      </c>
      <c r="AT55" s="61" t="str">
        <f t="shared" si="5"/>
        <v/>
      </c>
      <c r="AU55" s="61" t="e">
        <f>IF(サンプル!$B$11="無料",0,VLOOKUP($I55,サンプル!$A$19:$O$28,4+(COLUMN()-COLUMN($K55))/(COLUMNS($O$3:$U$3)-1),FALSE))</f>
        <v>#N/A</v>
      </c>
      <c r="AV55" s="62" t="str">
        <f t="shared" si="36"/>
        <v/>
      </c>
      <c r="AW55" s="59" t="str">
        <f t="shared" si="37"/>
        <v/>
      </c>
      <c r="AX55" s="60" t="str">
        <f t="shared" si="38"/>
        <v/>
      </c>
      <c r="AY55" s="61" t="str">
        <f t="shared" si="39"/>
        <v/>
      </c>
      <c r="AZ55" s="61" t="str">
        <f t="shared" si="6"/>
        <v/>
      </c>
      <c r="BA55" s="61" t="e">
        <f>IF(サンプル!$B$11="無料",0,VLOOKUP($I55,サンプル!$A$19:$O$28,4+(COLUMN()-COLUMN($K55))/(COLUMNS($O$3:$U$3)-1),FALSE))</f>
        <v>#N/A</v>
      </c>
      <c r="BB55" s="62" t="str">
        <f t="shared" si="40"/>
        <v/>
      </c>
      <c r="BC55" s="59" t="str">
        <f t="shared" si="41"/>
        <v/>
      </c>
      <c r="BD55" s="60" t="str">
        <f t="shared" si="42"/>
        <v/>
      </c>
      <c r="BE55" s="61" t="str">
        <f t="shared" si="43"/>
        <v/>
      </c>
      <c r="BF55" s="61" t="str">
        <f t="shared" si="7"/>
        <v/>
      </c>
      <c r="BG55" s="61" t="e">
        <f>IF(サンプル!$B$11="無料",0,VLOOKUP($I55,サンプル!$A$19:$O$28,4+(COLUMN()-COLUMN($K55))/(COLUMNS($O$3:$U$3)-1),FALSE))</f>
        <v>#N/A</v>
      </c>
      <c r="BH55" s="62" t="str">
        <f t="shared" si="44"/>
        <v/>
      </c>
      <c r="BI55" s="59" t="str">
        <f t="shared" si="45"/>
        <v/>
      </c>
      <c r="BJ55" s="60" t="str">
        <f t="shared" si="46"/>
        <v/>
      </c>
      <c r="BK55" s="61" t="str">
        <f t="shared" si="47"/>
        <v/>
      </c>
      <c r="BL55" s="61" t="str">
        <f t="shared" si="8"/>
        <v/>
      </c>
      <c r="BM55" s="61" t="e">
        <f>IF(サンプル!$B$11="無料",0,VLOOKUP($I55,サンプル!$A$19:$O$28,4+(COLUMN()-COLUMN($K55))/(COLUMNS($O$3:$U$3)-1),FALSE))</f>
        <v>#N/A</v>
      </c>
      <c r="BN55" s="62" t="str">
        <f t="shared" si="48"/>
        <v/>
      </c>
      <c r="BO55" s="59" t="str">
        <f t="shared" si="49"/>
        <v/>
      </c>
      <c r="BP55" s="60" t="str">
        <f t="shared" si="50"/>
        <v/>
      </c>
      <c r="BQ55" s="61" t="str">
        <f t="shared" si="51"/>
        <v/>
      </c>
      <c r="BR55" s="61" t="str">
        <f t="shared" si="9"/>
        <v/>
      </c>
      <c r="BS55" s="61" t="e">
        <f>IF(サンプル!$B$11="無料",0,VLOOKUP($I55,サンプル!$A$19:$O$28,4+(COLUMN()-COLUMN($K55))/(COLUMNS($O$3:$U$3)-1),FALSE))</f>
        <v>#N/A</v>
      </c>
      <c r="BT55" s="62" t="str">
        <f t="shared" si="52"/>
        <v/>
      </c>
      <c r="BU55" s="59" t="str">
        <f t="shared" si="53"/>
        <v/>
      </c>
      <c r="BV55" s="60" t="str">
        <f t="shared" si="54"/>
        <v/>
      </c>
      <c r="BW55" s="61" t="str">
        <f t="shared" si="55"/>
        <v/>
      </c>
      <c r="BX55" s="61" t="str">
        <f t="shared" si="10"/>
        <v/>
      </c>
      <c r="BY55" s="61" t="e">
        <f>IF(サンプル!$B$11="無料",0,VLOOKUP($I55,サンプル!$A$19:$O$28,4+(COLUMN()-COLUMN($K55))/(COLUMNS($O$3:$U$3)-1),FALSE))</f>
        <v>#N/A</v>
      </c>
      <c r="BZ55" s="62" t="str">
        <f t="shared" si="56"/>
        <v/>
      </c>
      <c r="CA55" s="59" t="str">
        <f t="shared" si="57"/>
        <v/>
      </c>
      <c r="CB55" s="60" t="str">
        <f t="shared" si="58"/>
        <v/>
      </c>
      <c r="CC55" s="61" t="str">
        <f t="shared" si="59"/>
        <v/>
      </c>
    </row>
    <row r="56" spans="1:81">
      <c r="A56" s="6">
        <v>53</v>
      </c>
      <c r="B56" s="158" t="str">
        <f>IF(ISBLANK(サンプル入力!B56),"",サンプル入力!B56)</f>
        <v/>
      </c>
      <c r="C56" s="5" t="str">
        <f>IF(ISBLANK(サンプル入力!C56),"",サンプル入力!C56)</f>
        <v/>
      </c>
      <c r="D56" s="18"/>
      <c r="E56" s="5" t="str">
        <f>IF(ISBLANK(サンプル入力!F56),"",サンプル入力!F56)</f>
        <v/>
      </c>
      <c r="F56" s="15">
        <f>IF(ISBLANK(宅配便仮計算!D56),"",宅配便仮計算!D56)</f>
        <v>0.85</v>
      </c>
      <c r="G56" s="5" t="str">
        <f>IF(ISBLANK(サンプル入力!I56),"",サンプル入力!I56)</f>
        <v/>
      </c>
      <c r="H56" s="6" t="str">
        <f>IF(ISBLANK(サンプル入力!J56),"",サンプル入力!J56)</f>
        <v/>
      </c>
      <c r="I56" s="6" t="str">
        <f>IF(ISBLANK(サンプル入力!L56),"",サンプル入力!L56)</f>
        <v/>
      </c>
      <c r="J56" s="61" t="str">
        <f t="shared" si="11"/>
        <v/>
      </c>
      <c r="K56" s="61" t="e">
        <f>IF(サンプル!$B$11="無料",0,VLOOKUP($I56,サンプル!$A$19:$O$28,4+(COLUMN()-COLUMN($K56))/(COLUMNS($O$3:$U$3)-1),FALSE))</f>
        <v>#N/A</v>
      </c>
      <c r="L56" s="62" t="str">
        <f t="shared" si="12"/>
        <v/>
      </c>
      <c r="M56" s="59" t="str">
        <f t="shared" si="13"/>
        <v/>
      </c>
      <c r="N56" s="60" t="str">
        <f t="shared" si="14"/>
        <v/>
      </c>
      <c r="O56" s="61" t="str">
        <f t="shared" si="15"/>
        <v/>
      </c>
      <c r="P56" s="61" t="str">
        <f t="shared" si="0"/>
        <v/>
      </c>
      <c r="Q56" s="61" t="e">
        <f>IF(サンプル!$B$11="無料",0,VLOOKUP($I56,サンプル!$A$19:$O$28,4+(COLUMN()-COLUMN($K56))/(COLUMNS($O$3:$U$3)-1),FALSE))</f>
        <v>#N/A</v>
      </c>
      <c r="R56" s="62" t="str">
        <f t="shared" si="16"/>
        <v/>
      </c>
      <c r="S56" s="59" t="str">
        <f t="shared" si="17"/>
        <v/>
      </c>
      <c r="T56" s="60" t="str">
        <f t="shared" si="18"/>
        <v/>
      </c>
      <c r="U56" s="61" t="str">
        <f t="shared" si="19"/>
        <v/>
      </c>
      <c r="V56" s="61" t="str">
        <f t="shared" si="1"/>
        <v/>
      </c>
      <c r="W56" s="61" t="e">
        <f>IF(サンプル!$B$11="無料",0,VLOOKUP($I56,サンプル!$A$19:$O$28,4+(COLUMN()-COLUMN($K56))/(COLUMNS($O$3:$U$3)-1),FALSE))</f>
        <v>#N/A</v>
      </c>
      <c r="X56" s="62" t="str">
        <f t="shared" si="20"/>
        <v/>
      </c>
      <c r="Y56" s="59" t="str">
        <f t="shared" si="21"/>
        <v/>
      </c>
      <c r="Z56" s="60" t="str">
        <f t="shared" si="22"/>
        <v/>
      </c>
      <c r="AA56" s="61" t="str">
        <f t="shared" si="23"/>
        <v/>
      </c>
      <c r="AB56" s="61" t="str">
        <f t="shared" si="2"/>
        <v/>
      </c>
      <c r="AC56" s="61" t="e">
        <f>IF(サンプル!$B$11="無料",0,VLOOKUP($I56,サンプル!$A$19:$O$28,4+(COLUMN()-COLUMN($K56))/(COLUMNS($O$3:$U$3)-1),FALSE))</f>
        <v>#N/A</v>
      </c>
      <c r="AD56" s="62" t="str">
        <f t="shared" si="24"/>
        <v/>
      </c>
      <c r="AE56" s="59" t="str">
        <f t="shared" si="25"/>
        <v/>
      </c>
      <c r="AF56" s="60" t="str">
        <f t="shared" si="26"/>
        <v/>
      </c>
      <c r="AG56" s="61" t="str">
        <f t="shared" si="27"/>
        <v/>
      </c>
      <c r="AH56" s="61" t="str">
        <f t="shared" si="3"/>
        <v/>
      </c>
      <c r="AI56" s="61" t="e">
        <f>IF(サンプル!$B$11="無料",0,VLOOKUP($I56,サンプル!$A$19:$O$28,4+(COLUMN()-COLUMN($K56))/(COLUMNS($O$3:$U$3)-1),FALSE))</f>
        <v>#N/A</v>
      </c>
      <c r="AJ56" s="62" t="str">
        <f t="shared" si="28"/>
        <v/>
      </c>
      <c r="AK56" s="59" t="str">
        <f t="shared" si="29"/>
        <v/>
      </c>
      <c r="AL56" s="60" t="str">
        <f t="shared" si="30"/>
        <v/>
      </c>
      <c r="AM56" s="61" t="str">
        <f t="shared" si="31"/>
        <v/>
      </c>
      <c r="AN56" s="61" t="str">
        <f t="shared" si="4"/>
        <v/>
      </c>
      <c r="AO56" s="61" t="e">
        <f>IF(サンプル!$B$11="無料",0,VLOOKUP($I56,サンプル!$A$19:$O$28,4+(COLUMN()-COLUMN($K56))/(COLUMNS($O$3:$U$3)-1),FALSE))</f>
        <v>#N/A</v>
      </c>
      <c r="AP56" s="62" t="str">
        <f t="shared" si="32"/>
        <v/>
      </c>
      <c r="AQ56" s="59" t="str">
        <f t="shared" si="33"/>
        <v/>
      </c>
      <c r="AR56" s="60" t="str">
        <f t="shared" si="34"/>
        <v/>
      </c>
      <c r="AS56" s="61" t="str">
        <f t="shared" si="35"/>
        <v/>
      </c>
      <c r="AT56" s="61" t="str">
        <f t="shared" si="5"/>
        <v/>
      </c>
      <c r="AU56" s="61" t="e">
        <f>IF(サンプル!$B$11="無料",0,VLOOKUP($I56,サンプル!$A$19:$O$28,4+(COLUMN()-COLUMN($K56))/(COLUMNS($O$3:$U$3)-1),FALSE))</f>
        <v>#N/A</v>
      </c>
      <c r="AV56" s="62" t="str">
        <f t="shared" si="36"/>
        <v/>
      </c>
      <c r="AW56" s="59" t="str">
        <f t="shared" si="37"/>
        <v/>
      </c>
      <c r="AX56" s="60" t="str">
        <f t="shared" si="38"/>
        <v/>
      </c>
      <c r="AY56" s="61" t="str">
        <f t="shared" si="39"/>
        <v/>
      </c>
      <c r="AZ56" s="61" t="str">
        <f t="shared" si="6"/>
        <v/>
      </c>
      <c r="BA56" s="61" t="e">
        <f>IF(サンプル!$B$11="無料",0,VLOOKUP($I56,サンプル!$A$19:$O$28,4+(COLUMN()-COLUMN($K56))/(COLUMNS($O$3:$U$3)-1),FALSE))</f>
        <v>#N/A</v>
      </c>
      <c r="BB56" s="62" t="str">
        <f t="shared" si="40"/>
        <v/>
      </c>
      <c r="BC56" s="59" t="str">
        <f t="shared" si="41"/>
        <v/>
      </c>
      <c r="BD56" s="60" t="str">
        <f t="shared" si="42"/>
        <v/>
      </c>
      <c r="BE56" s="61" t="str">
        <f t="shared" si="43"/>
        <v/>
      </c>
      <c r="BF56" s="61" t="str">
        <f t="shared" si="7"/>
        <v/>
      </c>
      <c r="BG56" s="61" t="e">
        <f>IF(サンプル!$B$11="無料",0,VLOOKUP($I56,サンプル!$A$19:$O$28,4+(COLUMN()-COLUMN($K56))/(COLUMNS($O$3:$U$3)-1),FALSE))</f>
        <v>#N/A</v>
      </c>
      <c r="BH56" s="62" t="str">
        <f t="shared" si="44"/>
        <v/>
      </c>
      <c r="BI56" s="59" t="str">
        <f t="shared" si="45"/>
        <v/>
      </c>
      <c r="BJ56" s="60" t="str">
        <f t="shared" si="46"/>
        <v/>
      </c>
      <c r="BK56" s="61" t="str">
        <f t="shared" si="47"/>
        <v/>
      </c>
      <c r="BL56" s="61" t="str">
        <f t="shared" si="8"/>
        <v/>
      </c>
      <c r="BM56" s="61" t="e">
        <f>IF(サンプル!$B$11="無料",0,VLOOKUP($I56,サンプル!$A$19:$O$28,4+(COLUMN()-COLUMN($K56))/(COLUMNS($O$3:$U$3)-1),FALSE))</f>
        <v>#N/A</v>
      </c>
      <c r="BN56" s="62" t="str">
        <f t="shared" si="48"/>
        <v/>
      </c>
      <c r="BO56" s="59" t="str">
        <f t="shared" si="49"/>
        <v/>
      </c>
      <c r="BP56" s="60" t="str">
        <f t="shared" si="50"/>
        <v/>
      </c>
      <c r="BQ56" s="61" t="str">
        <f t="shared" si="51"/>
        <v/>
      </c>
      <c r="BR56" s="61" t="str">
        <f t="shared" si="9"/>
        <v/>
      </c>
      <c r="BS56" s="61" t="e">
        <f>IF(サンプル!$B$11="無料",0,VLOOKUP($I56,サンプル!$A$19:$O$28,4+(COLUMN()-COLUMN($K56))/(COLUMNS($O$3:$U$3)-1),FALSE))</f>
        <v>#N/A</v>
      </c>
      <c r="BT56" s="62" t="str">
        <f t="shared" si="52"/>
        <v/>
      </c>
      <c r="BU56" s="59" t="str">
        <f t="shared" si="53"/>
        <v/>
      </c>
      <c r="BV56" s="60" t="str">
        <f t="shared" si="54"/>
        <v/>
      </c>
      <c r="BW56" s="61" t="str">
        <f t="shared" si="55"/>
        <v/>
      </c>
      <c r="BX56" s="61" t="str">
        <f t="shared" si="10"/>
        <v/>
      </c>
      <c r="BY56" s="61" t="e">
        <f>IF(サンプル!$B$11="無料",0,VLOOKUP($I56,サンプル!$A$19:$O$28,4+(COLUMN()-COLUMN($K56))/(COLUMNS($O$3:$U$3)-1),FALSE))</f>
        <v>#N/A</v>
      </c>
      <c r="BZ56" s="62" t="str">
        <f t="shared" si="56"/>
        <v/>
      </c>
      <c r="CA56" s="59" t="str">
        <f t="shared" si="57"/>
        <v/>
      </c>
      <c r="CB56" s="60" t="str">
        <f t="shared" si="58"/>
        <v/>
      </c>
      <c r="CC56" s="61" t="str">
        <f t="shared" si="59"/>
        <v/>
      </c>
    </row>
    <row r="57" spans="1:81">
      <c r="A57" s="6">
        <v>54</v>
      </c>
      <c r="B57" s="158" t="str">
        <f>IF(ISBLANK(サンプル入力!B57),"",サンプル入力!B57)</f>
        <v/>
      </c>
      <c r="C57" s="5" t="str">
        <f>IF(ISBLANK(サンプル入力!C57),"",サンプル入力!C57)</f>
        <v/>
      </c>
      <c r="D57" s="18"/>
      <c r="E57" s="5" t="str">
        <f>IF(ISBLANK(サンプル入力!F57),"",サンプル入力!F57)</f>
        <v/>
      </c>
      <c r="F57" s="15">
        <f>IF(ISBLANK(宅配便仮計算!D57),"",宅配便仮計算!D57)</f>
        <v>0.85</v>
      </c>
      <c r="G57" s="5" t="str">
        <f>IF(ISBLANK(サンプル入力!I57),"",サンプル入力!I57)</f>
        <v/>
      </c>
      <c r="H57" s="6" t="str">
        <f>IF(ISBLANK(サンプル入力!J57),"",サンプル入力!J57)</f>
        <v/>
      </c>
      <c r="I57" s="6" t="str">
        <f>IF(ISBLANK(サンプル入力!L57),"",サンプル入力!L57)</f>
        <v/>
      </c>
      <c r="J57" s="61" t="str">
        <f t="shared" si="11"/>
        <v/>
      </c>
      <c r="K57" s="61" t="e">
        <f>IF(サンプル!$B$11="無料",0,VLOOKUP($I57,サンプル!$A$19:$O$28,4+(COLUMN()-COLUMN($K57))/(COLUMNS($O$3:$U$3)-1),FALSE))</f>
        <v>#N/A</v>
      </c>
      <c r="L57" s="62" t="str">
        <f t="shared" si="12"/>
        <v/>
      </c>
      <c r="M57" s="59" t="str">
        <f t="shared" si="13"/>
        <v/>
      </c>
      <c r="N57" s="60" t="str">
        <f t="shared" si="14"/>
        <v/>
      </c>
      <c r="O57" s="61" t="str">
        <f t="shared" si="15"/>
        <v/>
      </c>
      <c r="P57" s="61" t="str">
        <f t="shared" si="0"/>
        <v/>
      </c>
      <c r="Q57" s="61" t="e">
        <f>IF(サンプル!$B$11="無料",0,VLOOKUP($I57,サンプル!$A$19:$O$28,4+(COLUMN()-COLUMN($K57))/(COLUMNS($O$3:$U$3)-1),FALSE))</f>
        <v>#N/A</v>
      </c>
      <c r="R57" s="62" t="str">
        <f t="shared" si="16"/>
        <v/>
      </c>
      <c r="S57" s="59" t="str">
        <f t="shared" si="17"/>
        <v/>
      </c>
      <c r="T57" s="60" t="str">
        <f t="shared" si="18"/>
        <v/>
      </c>
      <c r="U57" s="61" t="str">
        <f t="shared" si="19"/>
        <v/>
      </c>
      <c r="V57" s="61" t="str">
        <f t="shared" si="1"/>
        <v/>
      </c>
      <c r="W57" s="61" t="e">
        <f>IF(サンプル!$B$11="無料",0,VLOOKUP($I57,サンプル!$A$19:$O$28,4+(COLUMN()-COLUMN($K57))/(COLUMNS($O$3:$U$3)-1),FALSE))</f>
        <v>#N/A</v>
      </c>
      <c r="X57" s="62" t="str">
        <f t="shared" si="20"/>
        <v/>
      </c>
      <c r="Y57" s="59" t="str">
        <f t="shared" si="21"/>
        <v/>
      </c>
      <c r="Z57" s="60" t="str">
        <f t="shared" si="22"/>
        <v/>
      </c>
      <c r="AA57" s="61" t="str">
        <f t="shared" si="23"/>
        <v/>
      </c>
      <c r="AB57" s="61" t="str">
        <f t="shared" si="2"/>
        <v/>
      </c>
      <c r="AC57" s="61" t="e">
        <f>IF(サンプル!$B$11="無料",0,VLOOKUP($I57,サンプル!$A$19:$O$28,4+(COLUMN()-COLUMN($K57))/(COLUMNS($O$3:$U$3)-1),FALSE))</f>
        <v>#N/A</v>
      </c>
      <c r="AD57" s="62" t="str">
        <f t="shared" si="24"/>
        <v/>
      </c>
      <c r="AE57" s="59" t="str">
        <f t="shared" si="25"/>
        <v/>
      </c>
      <c r="AF57" s="60" t="str">
        <f t="shared" si="26"/>
        <v/>
      </c>
      <c r="AG57" s="61" t="str">
        <f t="shared" si="27"/>
        <v/>
      </c>
      <c r="AH57" s="61" t="str">
        <f t="shared" si="3"/>
        <v/>
      </c>
      <c r="AI57" s="61" t="e">
        <f>IF(サンプル!$B$11="無料",0,VLOOKUP($I57,サンプル!$A$19:$O$28,4+(COLUMN()-COLUMN($K57))/(COLUMNS($O$3:$U$3)-1),FALSE))</f>
        <v>#N/A</v>
      </c>
      <c r="AJ57" s="62" t="str">
        <f t="shared" si="28"/>
        <v/>
      </c>
      <c r="AK57" s="59" t="str">
        <f t="shared" si="29"/>
        <v/>
      </c>
      <c r="AL57" s="60" t="str">
        <f t="shared" si="30"/>
        <v/>
      </c>
      <c r="AM57" s="61" t="str">
        <f t="shared" si="31"/>
        <v/>
      </c>
      <c r="AN57" s="61" t="str">
        <f t="shared" si="4"/>
        <v/>
      </c>
      <c r="AO57" s="61" t="e">
        <f>IF(サンプル!$B$11="無料",0,VLOOKUP($I57,サンプル!$A$19:$O$28,4+(COLUMN()-COLUMN($K57))/(COLUMNS($O$3:$U$3)-1),FALSE))</f>
        <v>#N/A</v>
      </c>
      <c r="AP57" s="62" t="str">
        <f t="shared" si="32"/>
        <v/>
      </c>
      <c r="AQ57" s="59" t="str">
        <f t="shared" si="33"/>
        <v/>
      </c>
      <c r="AR57" s="60" t="str">
        <f t="shared" si="34"/>
        <v/>
      </c>
      <c r="AS57" s="61" t="str">
        <f t="shared" si="35"/>
        <v/>
      </c>
      <c r="AT57" s="61" t="str">
        <f t="shared" si="5"/>
        <v/>
      </c>
      <c r="AU57" s="61" t="e">
        <f>IF(サンプル!$B$11="無料",0,VLOOKUP($I57,サンプル!$A$19:$O$28,4+(COLUMN()-COLUMN($K57))/(COLUMNS($O$3:$U$3)-1),FALSE))</f>
        <v>#N/A</v>
      </c>
      <c r="AV57" s="62" t="str">
        <f t="shared" si="36"/>
        <v/>
      </c>
      <c r="AW57" s="59" t="str">
        <f t="shared" si="37"/>
        <v/>
      </c>
      <c r="AX57" s="60" t="str">
        <f t="shared" si="38"/>
        <v/>
      </c>
      <c r="AY57" s="61" t="str">
        <f t="shared" si="39"/>
        <v/>
      </c>
      <c r="AZ57" s="61" t="str">
        <f t="shared" si="6"/>
        <v/>
      </c>
      <c r="BA57" s="61" t="e">
        <f>IF(サンプル!$B$11="無料",0,VLOOKUP($I57,サンプル!$A$19:$O$28,4+(COLUMN()-COLUMN($K57))/(COLUMNS($O$3:$U$3)-1),FALSE))</f>
        <v>#N/A</v>
      </c>
      <c r="BB57" s="62" t="str">
        <f t="shared" si="40"/>
        <v/>
      </c>
      <c r="BC57" s="59" t="str">
        <f t="shared" si="41"/>
        <v/>
      </c>
      <c r="BD57" s="60" t="str">
        <f t="shared" si="42"/>
        <v/>
      </c>
      <c r="BE57" s="61" t="str">
        <f t="shared" si="43"/>
        <v/>
      </c>
      <c r="BF57" s="61" t="str">
        <f t="shared" si="7"/>
        <v/>
      </c>
      <c r="BG57" s="61" t="e">
        <f>IF(サンプル!$B$11="無料",0,VLOOKUP($I57,サンプル!$A$19:$O$28,4+(COLUMN()-COLUMN($K57))/(COLUMNS($O$3:$U$3)-1),FALSE))</f>
        <v>#N/A</v>
      </c>
      <c r="BH57" s="62" t="str">
        <f t="shared" si="44"/>
        <v/>
      </c>
      <c r="BI57" s="59" t="str">
        <f t="shared" si="45"/>
        <v/>
      </c>
      <c r="BJ57" s="60" t="str">
        <f t="shared" si="46"/>
        <v/>
      </c>
      <c r="BK57" s="61" t="str">
        <f t="shared" si="47"/>
        <v/>
      </c>
      <c r="BL57" s="61" t="str">
        <f t="shared" si="8"/>
        <v/>
      </c>
      <c r="BM57" s="61" t="e">
        <f>IF(サンプル!$B$11="無料",0,VLOOKUP($I57,サンプル!$A$19:$O$28,4+(COLUMN()-COLUMN($K57))/(COLUMNS($O$3:$U$3)-1),FALSE))</f>
        <v>#N/A</v>
      </c>
      <c r="BN57" s="62" t="str">
        <f t="shared" si="48"/>
        <v/>
      </c>
      <c r="BO57" s="59" t="str">
        <f t="shared" si="49"/>
        <v/>
      </c>
      <c r="BP57" s="60" t="str">
        <f t="shared" si="50"/>
        <v/>
      </c>
      <c r="BQ57" s="61" t="str">
        <f t="shared" si="51"/>
        <v/>
      </c>
      <c r="BR57" s="61" t="str">
        <f t="shared" si="9"/>
        <v/>
      </c>
      <c r="BS57" s="61" t="e">
        <f>IF(サンプル!$B$11="無料",0,VLOOKUP($I57,サンプル!$A$19:$O$28,4+(COLUMN()-COLUMN($K57))/(COLUMNS($O$3:$U$3)-1),FALSE))</f>
        <v>#N/A</v>
      </c>
      <c r="BT57" s="62" t="str">
        <f t="shared" si="52"/>
        <v/>
      </c>
      <c r="BU57" s="59" t="str">
        <f t="shared" si="53"/>
        <v/>
      </c>
      <c r="BV57" s="60" t="str">
        <f t="shared" si="54"/>
        <v/>
      </c>
      <c r="BW57" s="61" t="str">
        <f t="shared" si="55"/>
        <v/>
      </c>
      <c r="BX57" s="61" t="str">
        <f t="shared" si="10"/>
        <v/>
      </c>
      <c r="BY57" s="61" t="e">
        <f>IF(サンプル!$B$11="無料",0,VLOOKUP($I57,サンプル!$A$19:$O$28,4+(COLUMN()-COLUMN($K57))/(COLUMNS($O$3:$U$3)-1),FALSE))</f>
        <v>#N/A</v>
      </c>
      <c r="BZ57" s="62" t="str">
        <f t="shared" si="56"/>
        <v/>
      </c>
      <c r="CA57" s="59" t="str">
        <f t="shared" si="57"/>
        <v/>
      </c>
      <c r="CB57" s="60" t="str">
        <f t="shared" si="58"/>
        <v/>
      </c>
      <c r="CC57" s="61" t="str">
        <f t="shared" si="59"/>
        <v/>
      </c>
    </row>
    <row r="58" spans="1:81">
      <c r="A58" s="6">
        <v>55</v>
      </c>
      <c r="B58" s="158" t="str">
        <f>IF(ISBLANK(サンプル入力!B58),"",サンプル入力!B58)</f>
        <v/>
      </c>
      <c r="C58" s="5" t="str">
        <f>IF(ISBLANK(サンプル入力!C58),"",サンプル入力!C58)</f>
        <v/>
      </c>
      <c r="D58" s="18"/>
      <c r="E58" s="5" t="str">
        <f>IF(ISBLANK(サンプル入力!F58),"",サンプル入力!F58)</f>
        <v/>
      </c>
      <c r="F58" s="15">
        <f>IF(ISBLANK(宅配便仮計算!D58),"",宅配便仮計算!D58)</f>
        <v>0.85</v>
      </c>
      <c r="G58" s="5" t="str">
        <f>IF(ISBLANK(サンプル入力!I58),"",サンプル入力!I58)</f>
        <v/>
      </c>
      <c r="H58" s="6" t="str">
        <f>IF(ISBLANK(サンプル入力!J58),"",サンプル入力!J58)</f>
        <v/>
      </c>
      <c r="I58" s="6" t="str">
        <f>IF(ISBLANK(サンプル入力!L58),"",サンプル入力!L58)</f>
        <v/>
      </c>
      <c r="J58" s="61" t="str">
        <f t="shared" si="11"/>
        <v/>
      </c>
      <c r="K58" s="61" t="e">
        <f>IF(サンプル!$B$11="無料",0,VLOOKUP($I58,サンプル!$A$19:$O$28,4+(COLUMN()-COLUMN($K58))/(COLUMNS($O$3:$U$3)-1),FALSE))</f>
        <v>#N/A</v>
      </c>
      <c r="L58" s="62" t="str">
        <f t="shared" si="12"/>
        <v/>
      </c>
      <c r="M58" s="59" t="str">
        <f t="shared" si="13"/>
        <v/>
      </c>
      <c r="N58" s="60" t="str">
        <f t="shared" si="14"/>
        <v/>
      </c>
      <c r="O58" s="61" t="str">
        <f t="shared" si="15"/>
        <v/>
      </c>
      <c r="P58" s="61" t="str">
        <f t="shared" si="0"/>
        <v/>
      </c>
      <c r="Q58" s="61" t="e">
        <f>IF(サンプル!$B$11="無料",0,VLOOKUP($I58,サンプル!$A$19:$O$28,4+(COLUMN()-COLUMN($K58))/(COLUMNS($O$3:$U$3)-1),FALSE))</f>
        <v>#N/A</v>
      </c>
      <c r="R58" s="62" t="str">
        <f t="shared" si="16"/>
        <v/>
      </c>
      <c r="S58" s="59" t="str">
        <f t="shared" si="17"/>
        <v/>
      </c>
      <c r="T58" s="60" t="str">
        <f t="shared" si="18"/>
        <v/>
      </c>
      <c r="U58" s="61" t="str">
        <f t="shared" si="19"/>
        <v/>
      </c>
      <c r="V58" s="61" t="str">
        <f t="shared" si="1"/>
        <v/>
      </c>
      <c r="W58" s="61" t="e">
        <f>IF(サンプル!$B$11="無料",0,VLOOKUP($I58,サンプル!$A$19:$O$28,4+(COLUMN()-COLUMN($K58))/(COLUMNS($O$3:$U$3)-1),FALSE))</f>
        <v>#N/A</v>
      </c>
      <c r="X58" s="62" t="str">
        <f t="shared" si="20"/>
        <v/>
      </c>
      <c r="Y58" s="59" t="str">
        <f t="shared" si="21"/>
        <v/>
      </c>
      <c r="Z58" s="60" t="str">
        <f t="shared" si="22"/>
        <v/>
      </c>
      <c r="AA58" s="61" t="str">
        <f t="shared" si="23"/>
        <v/>
      </c>
      <c r="AB58" s="61" t="str">
        <f t="shared" si="2"/>
        <v/>
      </c>
      <c r="AC58" s="61" t="e">
        <f>IF(サンプル!$B$11="無料",0,VLOOKUP($I58,サンプル!$A$19:$O$28,4+(COLUMN()-COLUMN($K58))/(COLUMNS($O$3:$U$3)-1),FALSE))</f>
        <v>#N/A</v>
      </c>
      <c r="AD58" s="62" t="str">
        <f t="shared" si="24"/>
        <v/>
      </c>
      <c r="AE58" s="59" t="str">
        <f t="shared" si="25"/>
        <v/>
      </c>
      <c r="AF58" s="60" t="str">
        <f t="shared" si="26"/>
        <v/>
      </c>
      <c r="AG58" s="61" t="str">
        <f t="shared" si="27"/>
        <v/>
      </c>
      <c r="AH58" s="61" t="str">
        <f t="shared" si="3"/>
        <v/>
      </c>
      <c r="AI58" s="61" t="e">
        <f>IF(サンプル!$B$11="無料",0,VLOOKUP($I58,サンプル!$A$19:$O$28,4+(COLUMN()-COLUMN($K58))/(COLUMNS($O$3:$U$3)-1),FALSE))</f>
        <v>#N/A</v>
      </c>
      <c r="AJ58" s="62" t="str">
        <f t="shared" si="28"/>
        <v/>
      </c>
      <c r="AK58" s="59" t="str">
        <f t="shared" si="29"/>
        <v/>
      </c>
      <c r="AL58" s="60" t="str">
        <f t="shared" si="30"/>
        <v/>
      </c>
      <c r="AM58" s="61" t="str">
        <f t="shared" si="31"/>
        <v/>
      </c>
      <c r="AN58" s="61" t="str">
        <f t="shared" si="4"/>
        <v/>
      </c>
      <c r="AO58" s="61" t="e">
        <f>IF(サンプル!$B$11="無料",0,VLOOKUP($I58,サンプル!$A$19:$O$28,4+(COLUMN()-COLUMN($K58))/(COLUMNS($O$3:$U$3)-1),FALSE))</f>
        <v>#N/A</v>
      </c>
      <c r="AP58" s="62" t="str">
        <f t="shared" si="32"/>
        <v/>
      </c>
      <c r="AQ58" s="59" t="str">
        <f t="shared" si="33"/>
        <v/>
      </c>
      <c r="AR58" s="60" t="str">
        <f t="shared" si="34"/>
        <v/>
      </c>
      <c r="AS58" s="61" t="str">
        <f t="shared" si="35"/>
        <v/>
      </c>
      <c r="AT58" s="61" t="str">
        <f t="shared" si="5"/>
        <v/>
      </c>
      <c r="AU58" s="61" t="e">
        <f>IF(サンプル!$B$11="無料",0,VLOOKUP($I58,サンプル!$A$19:$O$28,4+(COLUMN()-COLUMN($K58))/(COLUMNS($O$3:$U$3)-1),FALSE))</f>
        <v>#N/A</v>
      </c>
      <c r="AV58" s="62" t="str">
        <f t="shared" si="36"/>
        <v/>
      </c>
      <c r="AW58" s="59" t="str">
        <f t="shared" si="37"/>
        <v/>
      </c>
      <c r="AX58" s="60" t="str">
        <f t="shared" si="38"/>
        <v/>
      </c>
      <c r="AY58" s="61" t="str">
        <f t="shared" si="39"/>
        <v/>
      </c>
      <c r="AZ58" s="61" t="str">
        <f t="shared" si="6"/>
        <v/>
      </c>
      <c r="BA58" s="61" t="e">
        <f>IF(サンプル!$B$11="無料",0,VLOOKUP($I58,サンプル!$A$19:$O$28,4+(COLUMN()-COLUMN($K58))/(COLUMNS($O$3:$U$3)-1),FALSE))</f>
        <v>#N/A</v>
      </c>
      <c r="BB58" s="62" t="str">
        <f t="shared" si="40"/>
        <v/>
      </c>
      <c r="BC58" s="59" t="str">
        <f t="shared" si="41"/>
        <v/>
      </c>
      <c r="BD58" s="60" t="str">
        <f t="shared" si="42"/>
        <v/>
      </c>
      <c r="BE58" s="61" t="str">
        <f t="shared" si="43"/>
        <v/>
      </c>
      <c r="BF58" s="61" t="str">
        <f t="shared" si="7"/>
        <v/>
      </c>
      <c r="BG58" s="61" t="e">
        <f>IF(サンプル!$B$11="無料",0,VLOOKUP($I58,サンプル!$A$19:$O$28,4+(COLUMN()-COLUMN($K58))/(COLUMNS($O$3:$U$3)-1),FALSE))</f>
        <v>#N/A</v>
      </c>
      <c r="BH58" s="62" t="str">
        <f t="shared" si="44"/>
        <v/>
      </c>
      <c r="BI58" s="59" t="str">
        <f t="shared" si="45"/>
        <v/>
      </c>
      <c r="BJ58" s="60" t="str">
        <f t="shared" si="46"/>
        <v/>
      </c>
      <c r="BK58" s="61" t="str">
        <f t="shared" si="47"/>
        <v/>
      </c>
      <c r="BL58" s="61" t="str">
        <f t="shared" si="8"/>
        <v/>
      </c>
      <c r="BM58" s="61" t="e">
        <f>IF(サンプル!$B$11="無料",0,VLOOKUP($I58,サンプル!$A$19:$O$28,4+(COLUMN()-COLUMN($K58))/(COLUMNS($O$3:$U$3)-1),FALSE))</f>
        <v>#N/A</v>
      </c>
      <c r="BN58" s="62" t="str">
        <f t="shared" si="48"/>
        <v/>
      </c>
      <c r="BO58" s="59" t="str">
        <f t="shared" si="49"/>
        <v/>
      </c>
      <c r="BP58" s="60" t="str">
        <f t="shared" si="50"/>
        <v/>
      </c>
      <c r="BQ58" s="61" t="str">
        <f t="shared" si="51"/>
        <v/>
      </c>
      <c r="BR58" s="61" t="str">
        <f t="shared" si="9"/>
        <v/>
      </c>
      <c r="BS58" s="61" t="e">
        <f>IF(サンプル!$B$11="無料",0,VLOOKUP($I58,サンプル!$A$19:$O$28,4+(COLUMN()-COLUMN($K58))/(COLUMNS($O$3:$U$3)-1),FALSE))</f>
        <v>#N/A</v>
      </c>
      <c r="BT58" s="62" t="str">
        <f t="shared" si="52"/>
        <v/>
      </c>
      <c r="BU58" s="59" t="str">
        <f t="shared" si="53"/>
        <v/>
      </c>
      <c r="BV58" s="60" t="str">
        <f t="shared" si="54"/>
        <v/>
      </c>
      <c r="BW58" s="61" t="str">
        <f t="shared" si="55"/>
        <v/>
      </c>
      <c r="BX58" s="61" t="str">
        <f t="shared" si="10"/>
        <v/>
      </c>
      <c r="BY58" s="61" t="e">
        <f>IF(サンプル!$B$11="無料",0,VLOOKUP($I58,サンプル!$A$19:$O$28,4+(COLUMN()-COLUMN($K58))/(COLUMNS($O$3:$U$3)-1),FALSE))</f>
        <v>#N/A</v>
      </c>
      <c r="BZ58" s="62" t="str">
        <f t="shared" si="56"/>
        <v/>
      </c>
      <c r="CA58" s="59" t="str">
        <f t="shared" si="57"/>
        <v/>
      </c>
      <c r="CB58" s="60" t="str">
        <f t="shared" si="58"/>
        <v/>
      </c>
      <c r="CC58" s="61" t="str">
        <f t="shared" si="59"/>
        <v/>
      </c>
    </row>
    <row r="59" spans="1:81">
      <c r="A59" s="6">
        <v>56</v>
      </c>
      <c r="B59" s="158" t="str">
        <f>IF(ISBLANK(サンプル入力!B59),"",サンプル入力!B59)</f>
        <v/>
      </c>
      <c r="C59" s="5" t="str">
        <f>IF(ISBLANK(サンプル入力!C59),"",サンプル入力!C59)</f>
        <v/>
      </c>
      <c r="D59" s="18"/>
      <c r="E59" s="5" t="str">
        <f>IF(ISBLANK(サンプル入力!F59),"",サンプル入力!F59)</f>
        <v/>
      </c>
      <c r="F59" s="15">
        <f>IF(ISBLANK(宅配便仮計算!D59),"",宅配便仮計算!D59)</f>
        <v>0.85</v>
      </c>
      <c r="G59" s="5" t="str">
        <f>IF(ISBLANK(サンプル入力!I59),"",サンプル入力!I59)</f>
        <v/>
      </c>
      <c r="H59" s="6" t="str">
        <f>IF(ISBLANK(サンプル入力!J59),"",サンプル入力!J59)</f>
        <v/>
      </c>
      <c r="I59" s="6" t="str">
        <f>IF(ISBLANK(サンプル入力!L59),"",サンプル入力!L59)</f>
        <v/>
      </c>
      <c r="J59" s="61" t="str">
        <f t="shared" si="11"/>
        <v/>
      </c>
      <c r="K59" s="61" t="e">
        <f>IF(サンプル!$B$11="無料",0,VLOOKUP($I59,サンプル!$A$19:$O$28,4+(COLUMN()-COLUMN($K59))/(COLUMNS($O$3:$U$3)-1),FALSE))</f>
        <v>#N/A</v>
      </c>
      <c r="L59" s="62" t="str">
        <f t="shared" si="12"/>
        <v/>
      </c>
      <c r="M59" s="59" t="str">
        <f t="shared" si="13"/>
        <v/>
      </c>
      <c r="N59" s="60" t="str">
        <f t="shared" si="14"/>
        <v/>
      </c>
      <c r="O59" s="61" t="str">
        <f t="shared" si="15"/>
        <v/>
      </c>
      <c r="P59" s="61" t="str">
        <f t="shared" si="0"/>
        <v/>
      </c>
      <c r="Q59" s="61" t="e">
        <f>IF(サンプル!$B$11="無料",0,VLOOKUP($I59,サンプル!$A$19:$O$28,4+(COLUMN()-COLUMN($K59))/(COLUMNS($O$3:$U$3)-1),FALSE))</f>
        <v>#N/A</v>
      </c>
      <c r="R59" s="62" t="str">
        <f t="shared" si="16"/>
        <v/>
      </c>
      <c r="S59" s="59" t="str">
        <f t="shared" si="17"/>
        <v/>
      </c>
      <c r="T59" s="60" t="str">
        <f t="shared" si="18"/>
        <v/>
      </c>
      <c r="U59" s="61" t="str">
        <f t="shared" si="19"/>
        <v/>
      </c>
      <c r="V59" s="61" t="str">
        <f t="shared" si="1"/>
        <v/>
      </c>
      <c r="W59" s="61" t="e">
        <f>IF(サンプル!$B$11="無料",0,VLOOKUP($I59,サンプル!$A$19:$O$28,4+(COLUMN()-COLUMN($K59))/(COLUMNS($O$3:$U$3)-1),FALSE))</f>
        <v>#N/A</v>
      </c>
      <c r="X59" s="62" t="str">
        <f t="shared" si="20"/>
        <v/>
      </c>
      <c r="Y59" s="59" t="str">
        <f t="shared" si="21"/>
        <v/>
      </c>
      <c r="Z59" s="60" t="str">
        <f t="shared" si="22"/>
        <v/>
      </c>
      <c r="AA59" s="61" t="str">
        <f t="shared" si="23"/>
        <v/>
      </c>
      <c r="AB59" s="61" t="str">
        <f t="shared" si="2"/>
        <v/>
      </c>
      <c r="AC59" s="61" t="e">
        <f>IF(サンプル!$B$11="無料",0,VLOOKUP($I59,サンプル!$A$19:$O$28,4+(COLUMN()-COLUMN($K59))/(COLUMNS($O$3:$U$3)-1),FALSE))</f>
        <v>#N/A</v>
      </c>
      <c r="AD59" s="62" t="str">
        <f t="shared" si="24"/>
        <v/>
      </c>
      <c r="AE59" s="59" t="str">
        <f t="shared" si="25"/>
        <v/>
      </c>
      <c r="AF59" s="60" t="str">
        <f t="shared" si="26"/>
        <v/>
      </c>
      <c r="AG59" s="61" t="str">
        <f t="shared" si="27"/>
        <v/>
      </c>
      <c r="AH59" s="61" t="str">
        <f t="shared" si="3"/>
        <v/>
      </c>
      <c r="AI59" s="61" t="e">
        <f>IF(サンプル!$B$11="無料",0,VLOOKUP($I59,サンプル!$A$19:$O$28,4+(COLUMN()-COLUMN($K59))/(COLUMNS($O$3:$U$3)-1),FALSE))</f>
        <v>#N/A</v>
      </c>
      <c r="AJ59" s="62" t="str">
        <f t="shared" si="28"/>
        <v/>
      </c>
      <c r="AK59" s="59" t="str">
        <f t="shared" si="29"/>
        <v/>
      </c>
      <c r="AL59" s="60" t="str">
        <f t="shared" si="30"/>
        <v/>
      </c>
      <c r="AM59" s="61" t="str">
        <f t="shared" si="31"/>
        <v/>
      </c>
      <c r="AN59" s="61" t="str">
        <f t="shared" si="4"/>
        <v/>
      </c>
      <c r="AO59" s="61" t="e">
        <f>IF(サンプル!$B$11="無料",0,VLOOKUP($I59,サンプル!$A$19:$O$28,4+(COLUMN()-COLUMN($K59))/(COLUMNS($O$3:$U$3)-1),FALSE))</f>
        <v>#N/A</v>
      </c>
      <c r="AP59" s="62" t="str">
        <f t="shared" si="32"/>
        <v/>
      </c>
      <c r="AQ59" s="59" t="str">
        <f t="shared" si="33"/>
        <v/>
      </c>
      <c r="AR59" s="60" t="str">
        <f t="shared" si="34"/>
        <v/>
      </c>
      <c r="AS59" s="61" t="str">
        <f t="shared" si="35"/>
        <v/>
      </c>
      <c r="AT59" s="61" t="str">
        <f t="shared" si="5"/>
        <v/>
      </c>
      <c r="AU59" s="61" t="e">
        <f>IF(サンプル!$B$11="無料",0,VLOOKUP($I59,サンプル!$A$19:$O$28,4+(COLUMN()-COLUMN($K59))/(COLUMNS($O$3:$U$3)-1),FALSE))</f>
        <v>#N/A</v>
      </c>
      <c r="AV59" s="62" t="str">
        <f t="shared" si="36"/>
        <v/>
      </c>
      <c r="AW59" s="59" t="str">
        <f t="shared" si="37"/>
        <v/>
      </c>
      <c r="AX59" s="60" t="str">
        <f t="shared" si="38"/>
        <v/>
      </c>
      <c r="AY59" s="61" t="str">
        <f t="shared" si="39"/>
        <v/>
      </c>
      <c r="AZ59" s="61" t="str">
        <f t="shared" si="6"/>
        <v/>
      </c>
      <c r="BA59" s="61" t="e">
        <f>IF(サンプル!$B$11="無料",0,VLOOKUP($I59,サンプル!$A$19:$O$28,4+(COLUMN()-COLUMN($K59))/(COLUMNS($O$3:$U$3)-1),FALSE))</f>
        <v>#N/A</v>
      </c>
      <c r="BB59" s="62" t="str">
        <f t="shared" si="40"/>
        <v/>
      </c>
      <c r="BC59" s="59" t="str">
        <f t="shared" si="41"/>
        <v/>
      </c>
      <c r="BD59" s="60" t="str">
        <f t="shared" si="42"/>
        <v/>
      </c>
      <c r="BE59" s="61" t="str">
        <f t="shared" si="43"/>
        <v/>
      </c>
      <c r="BF59" s="61" t="str">
        <f t="shared" si="7"/>
        <v/>
      </c>
      <c r="BG59" s="61" t="e">
        <f>IF(サンプル!$B$11="無料",0,VLOOKUP($I59,サンプル!$A$19:$O$28,4+(COLUMN()-COLUMN($K59))/(COLUMNS($O$3:$U$3)-1),FALSE))</f>
        <v>#N/A</v>
      </c>
      <c r="BH59" s="62" t="str">
        <f t="shared" si="44"/>
        <v/>
      </c>
      <c r="BI59" s="59" t="str">
        <f t="shared" si="45"/>
        <v/>
      </c>
      <c r="BJ59" s="60" t="str">
        <f t="shared" si="46"/>
        <v/>
      </c>
      <c r="BK59" s="61" t="str">
        <f t="shared" si="47"/>
        <v/>
      </c>
      <c r="BL59" s="61" t="str">
        <f t="shared" si="8"/>
        <v/>
      </c>
      <c r="BM59" s="61" t="e">
        <f>IF(サンプル!$B$11="無料",0,VLOOKUP($I59,サンプル!$A$19:$O$28,4+(COLUMN()-COLUMN($K59))/(COLUMNS($O$3:$U$3)-1),FALSE))</f>
        <v>#N/A</v>
      </c>
      <c r="BN59" s="62" t="str">
        <f t="shared" si="48"/>
        <v/>
      </c>
      <c r="BO59" s="59" t="str">
        <f t="shared" si="49"/>
        <v/>
      </c>
      <c r="BP59" s="60" t="str">
        <f t="shared" si="50"/>
        <v/>
      </c>
      <c r="BQ59" s="61" t="str">
        <f t="shared" si="51"/>
        <v/>
      </c>
      <c r="BR59" s="61" t="str">
        <f t="shared" si="9"/>
        <v/>
      </c>
      <c r="BS59" s="61" t="e">
        <f>IF(サンプル!$B$11="無料",0,VLOOKUP($I59,サンプル!$A$19:$O$28,4+(COLUMN()-COLUMN($K59))/(COLUMNS($O$3:$U$3)-1),FALSE))</f>
        <v>#N/A</v>
      </c>
      <c r="BT59" s="62" t="str">
        <f t="shared" si="52"/>
        <v/>
      </c>
      <c r="BU59" s="59" t="str">
        <f t="shared" si="53"/>
        <v/>
      </c>
      <c r="BV59" s="60" t="str">
        <f t="shared" si="54"/>
        <v/>
      </c>
      <c r="BW59" s="61" t="str">
        <f t="shared" si="55"/>
        <v/>
      </c>
      <c r="BX59" s="61" t="str">
        <f t="shared" si="10"/>
        <v/>
      </c>
      <c r="BY59" s="61" t="e">
        <f>IF(サンプル!$B$11="無料",0,VLOOKUP($I59,サンプル!$A$19:$O$28,4+(COLUMN()-COLUMN($K59))/(COLUMNS($O$3:$U$3)-1),FALSE))</f>
        <v>#N/A</v>
      </c>
      <c r="BZ59" s="62" t="str">
        <f t="shared" si="56"/>
        <v/>
      </c>
      <c r="CA59" s="59" t="str">
        <f t="shared" si="57"/>
        <v/>
      </c>
      <c r="CB59" s="60" t="str">
        <f t="shared" si="58"/>
        <v/>
      </c>
      <c r="CC59" s="61" t="str">
        <f t="shared" si="59"/>
        <v/>
      </c>
    </row>
    <row r="60" spans="1:81">
      <c r="A60" s="6">
        <v>57</v>
      </c>
      <c r="B60" s="158" t="str">
        <f>IF(ISBLANK(サンプル入力!B60),"",サンプル入力!B60)</f>
        <v/>
      </c>
      <c r="C60" s="5" t="str">
        <f>IF(ISBLANK(サンプル入力!C60),"",サンプル入力!C60)</f>
        <v/>
      </c>
      <c r="D60" s="18"/>
      <c r="E60" s="5" t="str">
        <f>IF(ISBLANK(サンプル入力!F60),"",サンプル入力!F60)</f>
        <v/>
      </c>
      <c r="F60" s="15">
        <f>IF(ISBLANK(宅配便仮計算!D60),"",宅配便仮計算!D60)</f>
        <v>0.85</v>
      </c>
      <c r="G60" s="5" t="str">
        <f>IF(ISBLANK(サンプル入力!I60),"",サンプル入力!I60)</f>
        <v/>
      </c>
      <c r="H60" s="6" t="str">
        <f>IF(ISBLANK(サンプル入力!J60),"",サンプル入力!J60)</f>
        <v/>
      </c>
      <c r="I60" s="6" t="str">
        <f>IF(ISBLANK(サンプル入力!L60),"",サンプル入力!L60)</f>
        <v/>
      </c>
      <c r="J60" s="61" t="str">
        <f t="shared" si="11"/>
        <v/>
      </c>
      <c r="K60" s="61" t="e">
        <f>IF(サンプル!$B$11="無料",0,VLOOKUP($I60,サンプル!$A$19:$O$28,4+(COLUMN()-COLUMN($K60))/(COLUMNS($O$3:$U$3)-1),FALSE))</f>
        <v>#N/A</v>
      </c>
      <c r="L60" s="62" t="str">
        <f t="shared" si="12"/>
        <v/>
      </c>
      <c r="M60" s="59" t="str">
        <f t="shared" si="13"/>
        <v/>
      </c>
      <c r="N60" s="60" t="str">
        <f t="shared" si="14"/>
        <v/>
      </c>
      <c r="O60" s="61" t="str">
        <f t="shared" si="15"/>
        <v/>
      </c>
      <c r="P60" s="61" t="str">
        <f t="shared" si="0"/>
        <v/>
      </c>
      <c r="Q60" s="61" t="e">
        <f>IF(サンプル!$B$11="無料",0,VLOOKUP($I60,サンプル!$A$19:$O$28,4+(COLUMN()-COLUMN($K60))/(COLUMNS($O$3:$U$3)-1),FALSE))</f>
        <v>#N/A</v>
      </c>
      <c r="R60" s="62" t="str">
        <f t="shared" si="16"/>
        <v/>
      </c>
      <c r="S60" s="59" t="str">
        <f t="shared" si="17"/>
        <v/>
      </c>
      <c r="T60" s="60" t="str">
        <f t="shared" si="18"/>
        <v/>
      </c>
      <c r="U60" s="61" t="str">
        <f t="shared" si="19"/>
        <v/>
      </c>
      <c r="V60" s="61" t="str">
        <f t="shared" si="1"/>
        <v/>
      </c>
      <c r="W60" s="61" t="e">
        <f>IF(サンプル!$B$11="無料",0,VLOOKUP($I60,サンプル!$A$19:$O$28,4+(COLUMN()-COLUMN($K60))/(COLUMNS($O$3:$U$3)-1),FALSE))</f>
        <v>#N/A</v>
      </c>
      <c r="X60" s="62" t="str">
        <f t="shared" si="20"/>
        <v/>
      </c>
      <c r="Y60" s="59" t="str">
        <f t="shared" si="21"/>
        <v/>
      </c>
      <c r="Z60" s="60" t="str">
        <f t="shared" si="22"/>
        <v/>
      </c>
      <c r="AA60" s="61" t="str">
        <f t="shared" si="23"/>
        <v/>
      </c>
      <c r="AB60" s="61" t="str">
        <f t="shared" si="2"/>
        <v/>
      </c>
      <c r="AC60" s="61" t="e">
        <f>IF(サンプル!$B$11="無料",0,VLOOKUP($I60,サンプル!$A$19:$O$28,4+(COLUMN()-COLUMN($K60))/(COLUMNS($O$3:$U$3)-1),FALSE))</f>
        <v>#N/A</v>
      </c>
      <c r="AD60" s="62" t="str">
        <f t="shared" si="24"/>
        <v/>
      </c>
      <c r="AE60" s="59" t="str">
        <f t="shared" si="25"/>
        <v/>
      </c>
      <c r="AF60" s="60" t="str">
        <f t="shared" si="26"/>
        <v/>
      </c>
      <c r="AG60" s="61" t="str">
        <f t="shared" si="27"/>
        <v/>
      </c>
      <c r="AH60" s="61" t="str">
        <f t="shared" si="3"/>
        <v/>
      </c>
      <c r="AI60" s="61" t="e">
        <f>IF(サンプル!$B$11="無料",0,VLOOKUP($I60,サンプル!$A$19:$O$28,4+(COLUMN()-COLUMN($K60))/(COLUMNS($O$3:$U$3)-1),FALSE))</f>
        <v>#N/A</v>
      </c>
      <c r="AJ60" s="62" t="str">
        <f t="shared" si="28"/>
        <v/>
      </c>
      <c r="AK60" s="59" t="str">
        <f t="shared" si="29"/>
        <v/>
      </c>
      <c r="AL60" s="60" t="str">
        <f t="shared" si="30"/>
        <v/>
      </c>
      <c r="AM60" s="61" t="str">
        <f t="shared" si="31"/>
        <v/>
      </c>
      <c r="AN60" s="61" t="str">
        <f t="shared" si="4"/>
        <v/>
      </c>
      <c r="AO60" s="61" t="e">
        <f>IF(サンプル!$B$11="無料",0,VLOOKUP($I60,サンプル!$A$19:$O$28,4+(COLUMN()-COLUMN($K60))/(COLUMNS($O$3:$U$3)-1),FALSE))</f>
        <v>#N/A</v>
      </c>
      <c r="AP60" s="62" t="str">
        <f t="shared" si="32"/>
        <v/>
      </c>
      <c r="AQ60" s="59" t="str">
        <f t="shared" si="33"/>
        <v/>
      </c>
      <c r="AR60" s="60" t="str">
        <f t="shared" si="34"/>
        <v/>
      </c>
      <c r="AS60" s="61" t="str">
        <f t="shared" si="35"/>
        <v/>
      </c>
      <c r="AT60" s="61" t="str">
        <f t="shared" si="5"/>
        <v/>
      </c>
      <c r="AU60" s="61" t="e">
        <f>IF(サンプル!$B$11="無料",0,VLOOKUP($I60,サンプル!$A$19:$O$28,4+(COLUMN()-COLUMN($K60))/(COLUMNS($O$3:$U$3)-1),FALSE))</f>
        <v>#N/A</v>
      </c>
      <c r="AV60" s="62" t="str">
        <f t="shared" si="36"/>
        <v/>
      </c>
      <c r="AW60" s="59" t="str">
        <f t="shared" si="37"/>
        <v/>
      </c>
      <c r="AX60" s="60" t="str">
        <f t="shared" si="38"/>
        <v/>
      </c>
      <c r="AY60" s="61" t="str">
        <f t="shared" si="39"/>
        <v/>
      </c>
      <c r="AZ60" s="61" t="str">
        <f t="shared" si="6"/>
        <v/>
      </c>
      <c r="BA60" s="61" t="e">
        <f>IF(サンプル!$B$11="無料",0,VLOOKUP($I60,サンプル!$A$19:$O$28,4+(COLUMN()-COLUMN($K60))/(COLUMNS($O$3:$U$3)-1),FALSE))</f>
        <v>#N/A</v>
      </c>
      <c r="BB60" s="62" t="str">
        <f t="shared" si="40"/>
        <v/>
      </c>
      <c r="BC60" s="59" t="str">
        <f t="shared" si="41"/>
        <v/>
      </c>
      <c r="BD60" s="60" t="str">
        <f t="shared" si="42"/>
        <v/>
      </c>
      <c r="BE60" s="61" t="str">
        <f t="shared" si="43"/>
        <v/>
      </c>
      <c r="BF60" s="61" t="str">
        <f t="shared" si="7"/>
        <v/>
      </c>
      <c r="BG60" s="61" t="e">
        <f>IF(サンプル!$B$11="無料",0,VLOOKUP($I60,サンプル!$A$19:$O$28,4+(COLUMN()-COLUMN($K60))/(COLUMNS($O$3:$U$3)-1),FALSE))</f>
        <v>#N/A</v>
      </c>
      <c r="BH60" s="62" t="str">
        <f t="shared" si="44"/>
        <v/>
      </c>
      <c r="BI60" s="59" t="str">
        <f t="shared" si="45"/>
        <v/>
      </c>
      <c r="BJ60" s="60" t="str">
        <f t="shared" si="46"/>
        <v/>
      </c>
      <c r="BK60" s="61" t="str">
        <f t="shared" si="47"/>
        <v/>
      </c>
      <c r="BL60" s="61" t="str">
        <f t="shared" si="8"/>
        <v/>
      </c>
      <c r="BM60" s="61" t="e">
        <f>IF(サンプル!$B$11="無料",0,VLOOKUP($I60,サンプル!$A$19:$O$28,4+(COLUMN()-COLUMN($K60))/(COLUMNS($O$3:$U$3)-1),FALSE))</f>
        <v>#N/A</v>
      </c>
      <c r="BN60" s="62" t="str">
        <f t="shared" si="48"/>
        <v/>
      </c>
      <c r="BO60" s="59" t="str">
        <f t="shared" si="49"/>
        <v/>
      </c>
      <c r="BP60" s="60" t="str">
        <f t="shared" si="50"/>
        <v/>
      </c>
      <c r="BQ60" s="61" t="str">
        <f t="shared" si="51"/>
        <v/>
      </c>
      <c r="BR60" s="61" t="str">
        <f t="shared" si="9"/>
        <v/>
      </c>
      <c r="BS60" s="61" t="e">
        <f>IF(サンプル!$B$11="無料",0,VLOOKUP($I60,サンプル!$A$19:$O$28,4+(COLUMN()-COLUMN($K60))/(COLUMNS($O$3:$U$3)-1),FALSE))</f>
        <v>#N/A</v>
      </c>
      <c r="BT60" s="62" t="str">
        <f t="shared" si="52"/>
        <v/>
      </c>
      <c r="BU60" s="59" t="str">
        <f t="shared" si="53"/>
        <v/>
      </c>
      <c r="BV60" s="60" t="str">
        <f t="shared" si="54"/>
        <v/>
      </c>
      <c r="BW60" s="61" t="str">
        <f t="shared" si="55"/>
        <v/>
      </c>
      <c r="BX60" s="61" t="str">
        <f t="shared" si="10"/>
        <v/>
      </c>
      <c r="BY60" s="61" t="e">
        <f>IF(サンプル!$B$11="無料",0,VLOOKUP($I60,サンプル!$A$19:$O$28,4+(COLUMN()-COLUMN($K60))/(COLUMNS($O$3:$U$3)-1),FALSE))</f>
        <v>#N/A</v>
      </c>
      <c r="BZ60" s="62" t="str">
        <f t="shared" si="56"/>
        <v/>
      </c>
      <c r="CA60" s="59" t="str">
        <f t="shared" si="57"/>
        <v/>
      </c>
      <c r="CB60" s="60" t="str">
        <f t="shared" si="58"/>
        <v/>
      </c>
      <c r="CC60" s="61" t="str">
        <f t="shared" si="59"/>
        <v/>
      </c>
    </row>
    <row r="61" spans="1:81">
      <c r="A61" s="6">
        <v>58</v>
      </c>
      <c r="B61" s="158" t="str">
        <f>IF(ISBLANK(サンプル入力!B61),"",サンプル入力!B61)</f>
        <v/>
      </c>
      <c r="C61" s="5" t="str">
        <f>IF(ISBLANK(サンプル入力!C61),"",サンプル入力!C61)</f>
        <v/>
      </c>
      <c r="D61" s="18"/>
      <c r="E61" s="5" t="str">
        <f>IF(ISBLANK(サンプル入力!F61),"",サンプル入力!F61)</f>
        <v/>
      </c>
      <c r="F61" s="15">
        <f>IF(ISBLANK(宅配便仮計算!D61),"",宅配便仮計算!D61)</f>
        <v>0.85</v>
      </c>
      <c r="G61" s="5" t="str">
        <f>IF(ISBLANK(サンプル入力!I61),"",サンプル入力!I61)</f>
        <v/>
      </c>
      <c r="H61" s="6" t="str">
        <f>IF(ISBLANK(サンプル入力!J61),"",サンプル入力!J61)</f>
        <v/>
      </c>
      <c r="I61" s="6" t="str">
        <f>IF(ISBLANK(サンプル入力!L61),"",サンプル入力!L61)</f>
        <v/>
      </c>
      <c r="J61" s="61" t="str">
        <f t="shared" si="11"/>
        <v/>
      </c>
      <c r="K61" s="61" t="e">
        <f>IF(サンプル!$B$11="無料",0,VLOOKUP($I61,サンプル!$A$19:$O$28,4+(COLUMN()-COLUMN($K61))/(COLUMNS($O$3:$U$3)-1),FALSE))</f>
        <v>#N/A</v>
      </c>
      <c r="L61" s="62" t="str">
        <f t="shared" si="12"/>
        <v/>
      </c>
      <c r="M61" s="59" t="str">
        <f t="shared" si="13"/>
        <v/>
      </c>
      <c r="N61" s="60" t="str">
        <f t="shared" si="14"/>
        <v/>
      </c>
      <c r="O61" s="61" t="str">
        <f t="shared" si="15"/>
        <v/>
      </c>
      <c r="P61" s="61" t="str">
        <f t="shared" si="0"/>
        <v/>
      </c>
      <c r="Q61" s="61" t="e">
        <f>IF(サンプル!$B$11="無料",0,VLOOKUP($I61,サンプル!$A$19:$O$28,4+(COLUMN()-COLUMN($K61))/(COLUMNS($O$3:$U$3)-1),FALSE))</f>
        <v>#N/A</v>
      </c>
      <c r="R61" s="62" t="str">
        <f t="shared" si="16"/>
        <v/>
      </c>
      <c r="S61" s="59" t="str">
        <f t="shared" si="17"/>
        <v/>
      </c>
      <c r="T61" s="60" t="str">
        <f t="shared" si="18"/>
        <v/>
      </c>
      <c r="U61" s="61" t="str">
        <f t="shared" si="19"/>
        <v/>
      </c>
      <c r="V61" s="61" t="str">
        <f t="shared" si="1"/>
        <v/>
      </c>
      <c r="W61" s="61" t="e">
        <f>IF(サンプル!$B$11="無料",0,VLOOKUP($I61,サンプル!$A$19:$O$28,4+(COLUMN()-COLUMN($K61))/(COLUMNS($O$3:$U$3)-1),FALSE))</f>
        <v>#N/A</v>
      </c>
      <c r="X61" s="62" t="str">
        <f t="shared" si="20"/>
        <v/>
      </c>
      <c r="Y61" s="59" t="str">
        <f t="shared" si="21"/>
        <v/>
      </c>
      <c r="Z61" s="60" t="str">
        <f t="shared" si="22"/>
        <v/>
      </c>
      <c r="AA61" s="61" t="str">
        <f t="shared" si="23"/>
        <v/>
      </c>
      <c r="AB61" s="61" t="str">
        <f t="shared" si="2"/>
        <v/>
      </c>
      <c r="AC61" s="61" t="e">
        <f>IF(サンプル!$B$11="無料",0,VLOOKUP($I61,サンプル!$A$19:$O$28,4+(COLUMN()-COLUMN($K61))/(COLUMNS($O$3:$U$3)-1),FALSE))</f>
        <v>#N/A</v>
      </c>
      <c r="AD61" s="62" t="str">
        <f t="shared" si="24"/>
        <v/>
      </c>
      <c r="AE61" s="59" t="str">
        <f t="shared" si="25"/>
        <v/>
      </c>
      <c r="AF61" s="60" t="str">
        <f t="shared" si="26"/>
        <v/>
      </c>
      <c r="AG61" s="61" t="str">
        <f t="shared" si="27"/>
        <v/>
      </c>
      <c r="AH61" s="61" t="str">
        <f t="shared" si="3"/>
        <v/>
      </c>
      <c r="AI61" s="61" t="e">
        <f>IF(サンプル!$B$11="無料",0,VLOOKUP($I61,サンプル!$A$19:$O$28,4+(COLUMN()-COLUMN($K61))/(COLUMNS($O$3:$U$3)-1),FALSE))</f>
        <v>#N/A</v>
      </c>
      <c r="AJ61" s="62" t="str">
        <f t="shared" si="28"/>
        <v/>
      </c>
      <c r="AK61" s="59" t="str">
        <f t="shared" si="29"/>
        <v/>
      </c>
      <c r="AL61" s="60" t="str">
        <f t="shared" si="30"/>
        <v/>
      </c>
      <c r="AM61" s="61" t="str">
        <f t="shared" si="31"/>
        <v/>
      </c>
      <c r="AN61" s="61" t="str">
        <f t="shared" si="4"/>
        <v/>
      </c>
      <c r="AO61" s="61" t="e">
        <f>IF(サンプル!$B$11="無料",0,VLOOKUP($I61,サンプル!$A$19:$O$28,4+(COLUMN()-COLUMN($K61))/(COLUMNS($O$3:$U$3)-1),FALSE))</f>
        <v>#N/A</v>
      </c>
      <c r="AP61" s="62" t="str">
        <f t="shared" si="32"/>
        <v/>
      </c>
      <c r="AQ61" s="59" t="str">
        <f t="shared" si="33"/>
        <v/>
      </c>
      <c r="AR61" s="60" t="str">
        <f t="shared" si="34"/>
        <v/>
      </c>
      <c r="AS61" s="61" t="str">
        <f t="shared" si="35"/>
        <v/>
      </c>
      <c r="AT61" s="61" t="str">
        <f t="shared" si="5"/>
        <v/>
      </c>
      <c r="AU61" s="61" t="e">
        <f>IF(サンプル!$B$11="無料",0,VLOOKUP($I61,サンプル!$A$19:$O$28,4+(COLUMN()-COLUMN($K61))/(COLUMNS($O$3:$U$3)-1),FALSE))</f>
        <v>#N/A</v>
      </c>
      <c r="AV61" s="62" t="str">
        <f t="shared" si="36"/>
        <v/>
      </c>
      <c r="AW61" s="59" t="str">
        <f t="shared" si="37"/>
        <v/>
      </c>
      <c r="AX61" s="60" t="str">
        <f t="shared" si="38"/>
        <v/>
      </c>
      <c r="AY61" s="61" t="str">
        <f t="shared" si="39"/>
        <v/>
      </c>
      <c r="AZ61" s="61" t="str">
        <f t="shared" si="6"/>
        <v/>
      </c>
      <c r="BA61" s="61" t="e">
        <f>IF(サンプル!$B$11="無料",0,VLOOKUP($I61,サンプル!$A$19:$O$28,4+(COLUMN()-COLUMN($K61))/(COLUMNS($O$3:$U$3)-1),FALSE))</f>
        <v>#N/A</v>
      </c>
      <c r="BB61" s="62" t="str">
        <f t="shared" si="40"/>
        <v/>
      </c>
      <c r="BC61" s="59" t="str">
        <f t="shared" si="41"/>
        <v/>
      </c>
      <c r="BD61" s="60" t="str">
        <f t="shared" si="42"/>
        <v/>
      </c>
      <c r="BE61" s="61" t="str">
        <f t="shared" si="43"/>
        <v/>
      </c>
      <c r="BF61" s="61" t="str">
        <f t="shared" si="7"/>
        <v/>
      </c>
      <c r="BG61" s="61" t="e">
        <f>IF(サンプル!$B$11="無料",0,VLOOKUP($I61,サンプル!$A$19:$O$28,4+(COLUMN()-COLUMN($K61))/(COLUMNS($O$3:$U$3)-1),FALSE))</f>
        <v>#N/A</v>
      </c>
      <c r="BH61" s="62" t="str">
        <f t="shared" si="44"/>
        <v/>
      </c>
      <c r="BI61" s="59" t="str">
        <f t="shared" si="45"/>
        <v/>
      </c>
      <c r="BJ61" s="60" t="str">
        <f t="shared" si="46"/>
        <v/>
      </c>
      <c r="BK61" s="61" t="str">
        <f t="shared" si="47"/>
        <v/>
      </c>
      <c r="BL61" s="61" t="str">
        <f t="shared" si="8"/>
        <v/>
      </c>
      <c r="BM61" s="61" t="e">
        <f>IF(サンプル!$B$11="無料",0,VLOOKUP($I61,サンプル!$A$19:$O$28,4+(COLUMN()-COLUMN($K61))/(COLUMNS($O$3:$U$3)-1),FALSE))</f>
        <v>#N/A</v>
      </c>
      <c r="BN61" s="62" t="str">
        <f t="shared" si="48"/>
        <v/>
      </c>
      <c r="BO61" s="59" t="str">
        <f t="shared" si="49"/>
        <v/>
      </c>
      <c r="BP61" s="60" t="str">
        <f t="shared" si="50"/>
        <v/>
      </c>
      <c r="BQ61" s="61" t="str">
        <f t="shared" si="51"/>
        <v/>
      </c>
      <c r="BR61" s="61" t="str">
        <f t="shared" si="9"/>
        <v/>
      </c>
      <c r="BS61" s="61" t="e">
        <f>IF(サンプル!$B$11="無料",0,VLOOKUP($I61,サンプル!$A$19:$O$28,4+(COLUMN()-COLUMN($K61))/(COLUMNS($O$3:$U$3)-1),FALSE))</f>
        <v>#N/A</v>
      </c>
      <c r="BT61" s="62" t="str">
        <f t="shared" si="52"/>
        <v/>
      </c>
      <c r="BU61" s="59" t="str">
        <f t="shared" si="53"/>
        <v/>
      </c>
      <c r="BV61" s="60" t="str">
        <f t="shared" si="54"/>
        <v/>
      </c>
      <c r="BW61" s="61" t="str">
        <f t="shared" si="55"/>
        <v/>
      </c>
      <c r="BX61" s="61" t="str">
        <f t="shared" si="10"/>
        <v/>
      </c>
      <c r="BY61" s="61" t="e">
        <f>IF(サンプル!$B$11="無料",0,VLOOKUP($I61,サンプル!$A$19:$O$28,4+(COLUMN()-COLUMN($K61))/(COLUMNS($O$3:$U$3)-1),FALSE))</f>
        <v>#N/A</v>
      </c>
      <c r="BZ61" s="62" t="str">
        <f t="shared" si="56"/>
        <v/>
      </c>
      <c r="CA61" s="59" t="str">
        <f t="shared" si="57"/>
        <v/>
      </c>
      <c r="CB61" s="60" t="str">
        <f t="shared" si="58"/>
        <v/>
      </c>
      <c r="CC61" s="61" t="str">
        <f t="shared" si="59"/>
        <v/>
      </c>
    </row>
    <row r="62" spans="1:81">
      <c r="A62" s="6">
        <v>59</v>
      </c>
      <c r="B62" s="158" t="str">
        <f>IF(ISBLANK(サンプル入力!B62),"",サンプル入力!B62)</f>
        <v/>
      </c>
      <c r="C62" s="5" t="str">
        <f>IF(ISBLANK(サンプル入力!C62),"",サンプル入力!C62)</f>
        <v/>
      </c>
      <c r="D62" s="18"/>
      <c r="E62" s="5" t="str">
        <f>IF(ISBLANK(サンプル入力!F62),"",サンプル入力!F62)</f>
        <v/>
      </c>
      <c r="F62" s="15">
        <f>IF(ISBLANK(宅配便仮計算!D62),"",宅配便仮計算!D62)</f>
        <v>0.85</v>
      </c>
      <c r="G62" s="5" t="str">
        <f>IF(ISBLANK(サンプル入力!I62),"",サンプル入力!I62)</f>
        <v/>
      </c>
      <c r="H62" s="6" t="str">
        <f>IF(ISBLANK(サンプル入力!J62),"",サンプル入力!J62)</f>
        <v/>
      </c>
      <c r="I62" s="6" t="str">
        <f>IF(ISBLANK(サンプル入力!L62),"",サンプル入力!L62)</f>
        <v/>
      </c>
      <c r="J62" s="61" t="str">
        <f t="shared" si="11"/>
        <v/>
      </c>
      <c r="K62" s="61" t="e">
        <f>IF(サンプル!$B$11="無料",0,VLOOKUP($I62,サンプル!$A$19:$O$28,4+(COLUMN()-COLUMN($K62))/(COLUMNS($O$3:$U$3)-1),FALSE))</f>
        <v>#N/A</v>
      </c>
      <c r="L62" s="62" t="str">
        <f t="shared" si="12"/>
        <v/>
      </c>
      <c r="M62" s="59" t="str">
        <f t="shared" si="13"/>
        <v/>
      </c>
      <c r="N62" s="60" t="str">
        <f t="shared" si="14"/>
        <v/>
      </c>
      <c r="O62" s="61" t="str">
        <f t="shared" si="15"/>
        <v/>
      </c>
      <c r="P62" s="61" t="str">
        <f t="shared" si="0"/>
        <v/>
      </c>
      <c r="Q62" s="61" t="e">
        <f>IF(サンプル!$B$11="無料",0,VLOOKUP($I62,サンプル!$A$19:$O$28,4+(COLUMN()-COLUMN($K62))/(COLUMNS($O$3:$U$3)-1),FALSE))</f>
        <v>#N/A</v>
      </c>
      <c r="R62" s="62" t="str">
        <f t="shared" si="16"/>
        <v/>
      </c>
      <c r="S62" s="59" t="str">
        <f t="shared" si="17"/>
        <v/>
      </c>
      <c r="T62" s="60" t="str">
        <f t="shared" si="18"/>
        <v/>
      </c>
      <c r="U62" s="61" t="str">
        <f t="shared" si="19"/>
        <v/>
      </c>
      <c r="V62" s="61" t="str">
        <f t="shared" si="1"/>
        <v/>
      </c>
      <c r="W62" s="61" t="e">
        <f>IF(サンプル!$B$11="無料",0,VLOOKUP($I62,サンプル!$A$19:$O$28,4+(COLUMN()-COLUMN($K62))/(COLUMNS($O$3:$U$3)-1),FALSE))</f>
        <v>#N/A</v>
      </c>
      <c r="X62" s="62" t="str">
        <f t="shared" si="20"/>
        <v/>
      </c>
      <c r="Y62" s="59" t="str">
        <f t="shared" si="21"/>
        <v/>
      </c>
      <c r="Z62" s="60" t="str">
        <f t="shared" si="22"/>
        <v/>
      </c>
      <c r="AA62" s="61" t="str">
        <f t="shared" si="23"/>
        <v/>
      </c>
      <c r="AB62" s="61" t="str">
        <f t="shared" si="2"/>
        <v/>
      </c>
      <c r="AC62" s="61" t="e">
        <f>IF(サンプル!$B$11="無料",0,VLOOKUP($I62,サンプル!$A$19:$O$28,4+(COLUMN()-COLUMN($K62))/(COLUMNS($O$3:$U$3)-1),FALSE))</f>
        <v>#N/A</v>
      </c>
      <c r="AD62" s="62" t="str">
        <f t="shared" si="24"/>
        <v/>
      </c>
      <c r="AE62" s="59" t="str">
        <f t="shared" si="25"/>
        <v/>
      </c>
      <c r="AF62" s="60" t="str">
        <f t="shared" si="26"/>
        <v/>
      </c>
      <c r="AG62" s="61" t="str">
        <f t="shared" si="27"/>
        <v/>
      </c>
      <c r="AH62" s="61" t="str">
        <f t="shared" si="3"/>
        <v/>
      </c>
      <c r="AI62" s="61" t="e">
        <f>IF(サンプル!$B$11="無料",0,VLOOKUP($I62,サンプル!$A$19:$O$28,4+(COLUMN()-COLUMN($K62))/(COLUMNS($O$3:$U$3)-1),FALSE))</f>
        <v>#N/A</v>
      </c>
      <c r="AJ62" s="62" t="str">
        <f t="shared" si="28"/>
        <v/>
      </c>
      <c r="AK62" s="59" t="str">
        <f t="shared" si="29"/>
        <v/>
      </c>
      <c r="AL62" s="60" t="str">
        <f t="shared" si="30"/>
        <v/>
      </c>
      <c r="AM62" s="61" t="str">
        <f t="shared" si="31"/>
        <v/>
      </c>
      <c r="AN62" s="61" t="str">
        <f t="shared" si="4"/>
        <v/>
      </c>
      <c r="AO62" s="61" t="e">
        <f>IF(サンプル!$B$11="無料",0,VLOOKUP($I62,サンプル!$A$19:$O$28,4+(COLUMN()-COLUMN($K62))/(COLUMNS($O$3:$U$3)-1),FALSE))</f>
        <v>#N/A</v>
      </c>
      <c r="AP62" s="62" t="str">
        <f t="shared" si="32"/>
        <v/>
      </c>
      <c r="AQ62" s="59" t="str">
        <f t="shared" si="33"/>
        <v/>
      </c>
      <c r="AR62" s="60" t="str">
        <f t="shared" si="34"/>
        <v/>
      </c>
      <c r="AS62" s="61" t="str">
        <f t="shared" si="35"/>
        <v/>
      </c>
      <c r="AT62" s="61" t="str">
        <f t="shared" si="5"/>
        <v/>
      </c>
      <c r="AU62" s="61" t="e">
        <f>IF(サンプル!$B$11="無料",0,VLOOKUP($I62,サンプル!$A$19:$O$28,4+(COLUMN()-COLUMN($K62))/(COLUMNS($O$3:$U$3)-1),FALSE))</f>
        <v>#N/A</v>
      </c>
      <c r="AV62" s="62" t="str">
        <f t="shared" si="36"/>
        <v/>
      </c>
      <c r="AW62" s="59" t="str">
        <f t="shared" si="37"/>
        <v/>
      </c>
      <c r="AX62" s="60" t="str">
        <f t="shared" si="38"/>
        <v/>
      </c>
      <c r="AY62" s="61" t="str">
        <f t="shared" si="39"/>
        <v/>
      </c>
      <c r="AZ62" s="61" t="str">
        <f t="shared" si="6"/>
        <v/>
      </c>
      <c r="BA62" s="61" t="e">
        <f>IF(サンプル!$B$11="無料",0,VLOOKUP($I62,サンプル!$A$19:$O$28,4+(COLUMN()-COLUMN($K62))/(COLUMNS($O$3:$U$3)-1),FALSE))</f>
        <v>#N/A</v>
      </c>
      <c r="BB62" s="62" t="str">
        <f t="shared" si="40"/>
        <v/>
      </c>
      <c r="BC62" s="59" t="str">
        <f t="shared" si="41"/>
        <v/>
      </c>
      <c r="BD62" s="60" t="str">
        <f t="shared" si="42"/>
        <v/>
      </c>
      <c r="BE62" s="61" t="str">
        <f t="shared" si="43"/>
        <v/>
      </c>
      <c r="BF62" s="61" t="str">
        <f t="shared" si="7"/>
        <v/>
      </c>
      <c r="BG62" s="61" t="e">
        <f>IF(サンプル!$B$11="無料",0,VLOOKUP($I62,サンプル!$A$19:$O$28,4+(COLUMN()-COLUMN($K62))/(COLUMNS($O$3:$U$3)-1),FALSE))</f>
        <v>#N/A</v>
      </c>
      <c r="BH62" s="62" t="str">
        <f t="shared" si="44"/>
        <v/>
      </c>
      <c r="BI62" s="59" t="str">
        <f t="shared" si="45"/>
        <v/>
      </c>
      <c r="BJ62" s="60" t="str">
        <f t="shared" si="46"/>
        <v/>
      </c>
      <c r="BK62" s="61" t="str">
        <f t="shared" si="47"/>
        <v/>
      </c>
      <c r="BL62" s="61" t="str">
        <f t="shared" si="8"/>
        <v/>
      </c>
      <c r="BM62" s="61" t="e">
        <f>IF(サンプル!$B$11="無料",0,VLOOKUP($I62,サンプル!$A$19:$O$28,4+(COLUMN()-COLUMN($K62))/(COLUMNS($O$3:$U$3)-1),FALSE))</f>
        <v>#N/A</v>
      </c>
      <c r="BN62" s="62" t="str">
        <f t="shared" si="48"/>
        <v/>
      </c>
      <c r="BO62" s="59" t="str">
        <f t="shared" si="49"/>
        <v/>
      </c>
      <c r="BP62" s="60" t="str">
        <f t="shared" si="50"/>
        <v/>
      </c>
      <c r="BQ62" s="61" t="str">
        <f t="shared" si="51"/>
        <v/>
      </c>
      <c r="BR62" s="61" t="str">
        <f t="shared" si="9"/>
        <v/>
      </c>
      <c r="BS62" s="61" t="e">
        <f>IF(サンプル!$B$11="無料",0,VLOOKUP($I62,サンプル!$A$19:$O$28,4+(COLUMN()-COLUMN($K62))/(COLUMNS($O$3:$U$3)-1),FALSE))</f>
        <v>#N/A</v>
      </c>
      <c r="BT62" s="62" t="str">
        <f t="shared" si="52"/>
        <v/>
      </c>
      <c r="BU62" s="59" t="str">
        <f t="shared" si="53"/>
        <v/>
      </c>
      <c r="BV62" s="60" t="str">
        <f t="shared" si="54"/>
        <v/>
      </c>
      <c r="BW62" s="61" t="str">
        <f t="shared" si="55"/>
        <v/>
      </c>
      <c r="BX62" s="61" t="str">
        <f t="shared" si="10"/>
        <v/>
      </c>
      <c r="BY62" s="61" t="e">
        <f>IF(サンプル!$B$11="無料",0,VLOOKUP($I62,サンプル!$A$19:$O$28,4+(COLUMN()-COLUMN($K62))/(COLUMNS($O$3:$U$3)-1),FALSE))</f>
        <v>#N/A</v>
      </c>
      <c r="BZ62" s="62" t="str">
        <f t="shared" si="56"/>
        <v/>
      </c>
      <c r="CA62" s="59" t="str">
        <f t="shared" si="57"/>
        <v/>
      </c>
      <c r="CB62" s="60" t="str">
        <f t="shared" si="58"/>
        <v/>
      </c>
      <c r="CC62" s="61" t="str">
        <f t="shared" si="59"/>
        <v/>
      </c>
    </row>
    <row r="63" spans="1:81">
      <c r="A63" s="6">
        <v>60</v>
      </c>
      <c r="B63" s="158" t="str">
        <f>IF(ISBLANK(サンプル入力!B63),"",サンプル入力!B63)</f>
        <v/>
      </c>
      <c r="C63" s="5" t="str">
        <f>IF(ISBLANK(サンプル入力!C63),"",サンプル入力!C63)</f>
        <v/>
      </c>
      <c r="D63" s="18"/>
      <c r="E63" s="5" t="str">
        <f>IF(ISBLANK(サンプル入力!F63),"",サンプル入力!F63)</f>
        <v/>
      </c>
      <c r="F63" s="15">
        <f>IF(ISBLANK(宅配便仮計算!D63),"",宅配便仮計算!D63)</f>
        <v>0.85</v>
      </c>
      <c r="G63" s="5" t="str">
        <f>IF(ISBLANK(サンプル入力!I63),"",サンプル入力!I63)</f>
        <v/>
      </c>
      <c r="H63" s="6" t="str">
        <f>IF(ISBLANK(サンプル入力!J63),"",サンプル入力!J63)</f>
        <v/>
      </c>
      <c r="I63" s="6" t="str">
        <f>IF(ISBLANK(サンプル入力!L63),"",サンプル入力!L63)</f>
        <v/>
      </c>
      <c r="J63" s="61" t="str">
        <f t="shared" si="11"/>
        <v/>
      </c>
      <c r="K63" s="61" t="e">
        <f>IF(サンプル!$B$11="無料",0,VLOOKUP($I63,サンプル!$A$19:$O$28,4+(COLUMN()-COLUMN($K63))/(COLUMNS($O$3:$U$3)-1),FALSE))</f>
        <v>#N/A</v>
      </c>
      <c r="L63" s="62" t="str">
        <f t="shared" si="12"/>
        <v/>
      </c>
      <c r="M63" s="59" t="str">
        <f t="shared" si="13"/>
        <v/>
      </c>
      <c r="N63" s="60" t="str">
        <f t="shared" si="14"/>
        <v/>
      </c>
      <c r="O63" s="61" t="str">
        <f t="shared" si="15"/>
        <v/>
      </c>
      <c r="P63" s="61" t="str">
        <f t="shared" si="0"/>
        <v/>
      </c>
      <c r="Q63" s="61" t="e">
        <f>IF(サンプル!$B$11="無料",0,VLOOKUP($I63,サンプル!$A$19:$O$28,4+(COLUMN()-COLUMN($K63))/(COLUMNS($O$3:$U$3)-1),FALSE))</f>
        <v>#N/A</v>
      </c>
      <c r="R63" s="62" t="str">
        <f t="shared" si="16"/>
        <v/>
      </c>
      <c r="S63" s="59" t="str">
        <f t="shared" si="17"/>
        <v/>
      </c>
      <c r="T63" s="60" t="str">
        <f t="shared" si="18"/>
        <v/>
      </c>
      <c r="U63" s="61" t="str">
        <f t="shared" si="19"/>
        <v/>
      </c>
      <c r="V63" s="61" t="str">
        <f t="shared" si="1"/>
        <v/>
      </c>
      <c r="W63" s="61" t="e">
        <f>IF(サンプル!$B$11="無料",0,VLOOKUP($I63,サンプル!$A$19:$O$28,4+(COLUMN()-COLUMN($K63))/(COLUMNS($O$3:$U$3)-1),FALSE))</f>
        <v>#N/A</v>
      </c>
      <c r="X63" s="62" t="str">
        <f t="shared" si="20"/>
        <v/>
      </c>
      <c r="Y63" s="59" t="str">
        <f t="shared" si="21"/>
        <v/>
      </c>
      <c r="Z63" s="60" t="str">
        <f t="shared" si="22"/>
        <v/>
      </c>
      <c r="AA63" s="61" t="str">
        <f t="shared" si="23"/>
        <v/>
      </c>
      <c r="AB63" s="61" t="str">
        <f t="shared" si="2"/>
        <v/>
      </c>
      <c r="AC63" s="61" t="e">
        <f>IF(サンプル!$B$11="無料",0,VLOOKUP($I63,サンプル!$A$19:$O$28,4+(COLUMN()-COLUMN($K63))/(COLUMNS($O$3:$U$3)-1),FALSE))</f>
        <v>#N/A</v>
      </c>
      <c r="AD63" s="62" t="str">
        <f t="shared" si="24"/>
        <v/>
      </c>
      <c r="AE63" s="59" t="str">
        <f t="shared" si="25"/>
        <v/>
      </c>
      <c r="AF63" s="60" t="str">
        <f t="shared" si="26"/>
        <v/>
      </c>
      <c r="AG63" s="61" t="str">
        <f t="shared" si="27"/>
        <v/>
      </c>
      <c r="AH63" s="61" t="str">
        <f t="shared" si="3"/>
        <v/>
      </c>
      <c r="AI63" s="61" t="e">
        <f>IF(サンプル!$B$11="無料",0,VLOOKUP($I63,サンプル!$A$19:$O$28,4+(COLUMN()-COLUMN($K63))/(COLUMNS($O$3:$U$3)-1),FALSE))</f>
        <v>#N/A</v>
      </c>
      <c r="AJ63" s="62" t="str">
        <f t="shared" si="28"/>
        <v/>
      </c>
      <c r="AK63" s="59" t="str">
        <f t="shared" si="29"/>
        <v/>
      </c>
      <c r="AL63" s="60" t="str">
        <f t="shared" si="30"/>
        <v/>
      </c>
      <c r="AM63" s="61" t="str">
        <f t="shared" si="31"/>
        <v/>
      </c>
      <c r="AN63" s="61" t="str">
        <f t="shared" si="4"/>
        <v/>
      </c>
      <c r="AO63" s="61" t="e">
        <f>IF(サンプル!$B$11="無料",0,VLOOKUP($I63,サンプル!$A$19:$O$28,4+(COLUMN()-COLUMN($K63))/(COLUMNS($O$3:$U$3)-1),FALSE))</f>
        <v>#N/A</v>
      </c>
      <c r="AP63" s="62" t="str">
        <f t="shared" si="32"/>
        <v/>
      </c>
      <c r="AQ63" s="59" t="str">
        <f t="shared" si="33"/>
        <v/>
      </c>
      <c r="AR63" s="60" t="str">
        <f t="shared" si="34"/>
        <v/>
      </c>
      <c r="AS63" s="61" t="str">
        <f t="shared" si="35"/>
        <v/>
      </c>
      <c r="AT63" s="61" t="str">
        <f t="shared" si="5"/>
        <v/>
      </c>
      <c r="AU63" s="61" t="e">
        <f>IF(サンプル!$B$11="無料",0,VLOOKUP($I63,サンプル!$A$19:$O$28,4+(COLUMN()-COLUMN($K63))/(COLUMNS($O$3:$U$3)-1),FALSE))</f>
        <v>#N/A</v>
      </c>
      <c r="AV63" s="62" t="str">
        <f t="shared" si="36"/>
        <v/>
      </c>
      <c r="AW63" s="59" t="str">
        <f t="shared" si="37"/>
        <v/>
      </c>
      <c r="AX63" s="60" t="str">
        <f t="shared" si="38"/>
        <v/>
      </c>
      <c r="AY63" s="61" t="str">
        <f t="shared" si="39"/>
        <v/>
      </c>
      <c r="AZ63" s="61" t="str">
        <f t="shared" si="6"/>
        <v/>
      </c>
      <c r="BA63" s="61" t="e">
        <f>IF(サンプル!$B$11="無料",0,VLOOKUP($I63,サンプル!$A$19:$O$28,4+(COLUMN()-COLUMN($K63))/(COLUMNS($O$3:$U$3)-1),FALSE))</f>
        <v>#N/A</v>
      </c>
      <c r="BB63" s="62" t="str">
        <f t="shared" si="40"/>
        <v/>
      </c>
      <c r="BC63" s="59" t="str">
        <f t="shared" si="41"/>
        <v/>
      </c>
      <c r="BD63" s="60" t="str">
        <f t="shared" si="42"/>
        <v/>
      </c>
      <c r="BE63" s="61" t="str">
        <f t="shared" si="43"/>
        <v/>
      </c>
      <c r="BF63" s="61" t="str">
        <f t="shared" si="7"/>
        <v/>
      </c>
      <c r="BG63" s="61" t="e">
        <f>IF(サンプル!$B$11="無料",0,VLOOKUP($I63,サンプル!$A$19:$O$28,4+(COLUMN()-COLUMN($K63))/(COLUMNS($O$3:$U$3)-1),FALSE))</f>
        <v>#N/A</v>
      </c>
      <c r="BH63" s="62" t="str">
        <f t="shared" si="44"/>
        <v/>
      </c>
      <c r="BI63" s="59" t="str">
        <f t="shared" si="45"/>
        <v/>
      </c>
      <c r="BJ63" s="60" t="str">
        <f t="shared" si="46"/>
        <v/>
      </c>
      <c r="BK63" s="61" t="str">
        <f t="shared" si="47"/>
        <v/>
      </c>
      <c r="BL63" s="61" t="str">
        <f t="shared" si="8"/>
        <v/>
      </c>
      <c r="BM63" s="61" t="e">
        <f>IF(サンプル!$B$11="無料",0,VLOOKUP($I63,サンプル!$A$19:$O$28,4+(COLUMN()-COLUMN($K63))/(COLUMNS($O$3:$U$3)-1),FALSE))</f>
        <v>#N/A</v>
      </c>
      <c r="BN63" s="62" t="str">
        <f t="shared" si="48"/>
        <v/>
      </c>
      <c r="BO63" s="59" t="str">
        <f t="shared" si="49"/>
        <v/>
      </c>
      <c r="BP63" s="60" t="str">
        <f t="shared" si="50"/>
        <v/>
      </c>
      <c r="BQ63" s="61" t="str">
        <f t="shared" si="51"/>
        <v/>
      </c>
      <c r="BR63" s="61" t="str">
        <f t="shared" si="9"/>
        <v/>
      </c>
      <c r="BS63" s="61" t="e">
        <f>IF(サンプル!$B$11="無料",0,VLOOKUP($I63,サンプル!$A$19:$O$28,4+(COLUMN()-COLUMN($K63))/(COLUMNS($O$3:$U$3)-1),FALSE))</f>
        <v>#N/A</v>
      </c>
      <c r="BT63" s="62" t="str">
        <f t="shared" si="52"/>
        <v/>
      </c>
      <c r="BU63" s="59" t="str">
        <f t="shared" si="53"/>
        <v/>
      </c>
      <c r="BV63" s="60" t="str">
        <f t="shared" si="54"/>
        <v/>
      </c>
      <c r="BW63" s="61" t="str">
        <f t="shared" si="55"/>
        <v/>
      </c>
      <c r="BX63" s="61" t="str">
        <f t="shared" si="10"/>
        <v/>
      </c>
      <c r="BY63" s="61" t="e">
        <f>IF(サンプル!$B$11="無料",0,VLOOKUP($I63,サンプル!$A$19:$O$28,4+(COLUMN()-COLUMN($K63))/(COLUMNS($O$3:$U$3)-1),FALSE))</f>
        <v>#N/A</v>
      </c>
      <c r="BZ63" s="62" t="str">
        <f t="shared" si="56"/>
        <v/>
      </c>
      <c r="CA63" s="59" t="str">
        <f t="shared" si="57"/>
        <v/>
      </c>
      <c r="CB63" s="60" t="str">
        <f t="shared" si="58"/>
        <v/>
      </c>
      <c r="CC63" s="61" t="str">
        <f t="shared" si="59"/>
        <v/>
      </c>
    </row>
    <row r="64" spans="1:81">
      <c r="A64" s="6">
        <v>61</v>
      </c>
      <c r="B64" s="158" t="str">
        <f>IF(ISBLANK(サンプル入力!B64),"",サンプル入力!B64)</f>
        <v/>
      </c>
      <c r="C64" s="5" t="str">
        <f>IF(ISBLANK(サンプル入力!C64),"",サンプル入力!C64)</f>
        <v/>
      </c>
      <c r="D64" s="18"/>
      <c r="E64" s="5" t="str">
        <f>IF(ISBLANK(サンプル入力!F64),"",サンプル入力!F64)</f>
        <v/>
      </c>
      <c r="F64" s="15">
        <f>IF(ISBLANK(宅配便仮計算!D64),"",宅配便仮計算!D64)</f>
        <v>0.85</v>
      </c>
      <c r="G64" s="5" t="str">
        <f>IF(ISBLANK(サンプル入力!I64),"",サンプル入力!I64)</f>
        <v/>
      </c>
      <c r="H64" s="6" t="str">
        <f>IF(ISBLANK(サンプル入力!J64),"",サンプル入力!J64)</f>
        <v/>
      </c>
      <c r="I64" s="6" t="str">
        <f>IF(ISBLANK(サンプル入力!L64),"",サンプル入力!L64)</f>
        <v/>
      </c>
      <c r="J64" s="61" t="str">
        <f t="shared" si="11"/>
        <v/>
      </c>
      <c r="K64" s="61" t="e">
        <f>IF(サンプル!$B$11="無料",0,VLOOKUP($I64,サンプル!$A$19:$O$28,4+(COLUMN()-COLUMN($K64))/(COLUMNS($O$3:$U$3)-1),FALSE))</f>
        <v>#N/A</v>
      </c>
      <c r="L64" s="62" t="str">
        <f t="shared" si="12"/>
        <v/>
      </c>
      <c r="M64" s="59" t="str">
        <f t="shared" si="13"/>
        <v/>
      </c>
      <c r="N64" s="60" t="str">
        <f t="shared" si="14"/>
        <v/>
      </c>
      <c r="O64" s="61" t="str">
        <f t="shared" si="15"/>
        <v/>
      </c>
      <c r="P64" s="61" t="str">
        <f t="shared" si="0"/>
        <v/>
      </c>
      <c r="Q64" s="61" t="e">
        <f>IF(サンプル!$B$11="無料",0,VLOOKUP($I64,サンプル!$A$19:$O$28,4+(COLUMN()-COLUMN($K64))/(COLUMNS($O$3:$U$3)-1),FALSE))</f>
        <v>#N/A</v>
      </c>
      <c r="R64" s="62" t="str">
        <f t="shared" si="16"/>
        <v/>
      </c>
      <c r="S64" s="59" t="str">
        <f t="shared" si="17"/>
        <v/>
      </c>
      <c r="T64" s="60" t="str">
        <f t="shared" si="18"/>
        <v/>
      </c>
      <c r="U64" s="61" t="str">
        <f t="shared" si="19"/>
        <v/>
      </c>
      <c r="V64" s="61" t="str">
        <f t="shared" si="1"/>
        <v/>
      </c>
      <c r="W64" s="61" t="e">
        <f>IF(サンプル!$B$11="無料",0,VLOOKUP($I64,サンプル!$A$19:$O$28,4+(COLUMN()-COLUMN($K64))/(COLUMNS($O$3:$U$3)-1),FALSE))</f>
        <v>#N/A</v>
      </c>
      <c r="X64" s="62" t="str">
        <f t="shared" si="20"/>
        <v/>
      </c>
      <c r="Y64" s="59" t="str">
        <f t="shared" si="21"/>
        <v/>
      </c>
      <c r="Z64" s="60" t="str">
        <f t="shared" si="22"/>
        <v/>
      </c>
      <c r="AA64" s="61" t="str">
        <f t="shared" si="23"/>
        <v/>
      </c>
      <c r="AB64" s="61" t="str">
        <f t="shared" si="2"/>
        <v/>
      </c>
      <c r="AC64" s="61" t="e">
        <f>IF(サンプル!$B$11="無料",0,VLOOKUP($I64,サンプル!$A$19:$O$28,4+(COLUMN()-COLUMN($K64))/(COLUMNS($O$3:$U$3)-1),FALSE))</f>
        <v>#N/A</v>
      </c>
      <c r="AD64" s="62" t="str">
        <f t="shared" si="24"/>
        <v/>
      </c>
      <c r="AE64" s="59" t="str">
        <f t="shared" si="25"/>
        <v/>
      </c>
      <c r="AF64" s="60" t="str">
        <f t="shared" si="26"/>
        <v/>
      </c>
      <c r="AG64" s="61" t="str">
        <f t="shared" si="27"/>
        <v/>
      </c>
      <c r="AH64" s="61" t="str">
        <f t="shared" si="3"/>
        <v/>
      </c>
      <c r="AI64" s="61" t="e">
        <f>IF(サンプル!$B$11="無料",0,VLOOKUP($I64,サンプル!$A$19:$O$28,4+(COLUMN()-COLUMN($K64))/(COLUMNS($O$3:$U$3)-1),FALSE))</f>
        <v>#N/A</v>
      </c>
      <c r="AJ64" s="62" t="str">
        <f t="shared" si="28"/>
        <v/>
      </c>
      <c r="AK64" s="59" t="str">
        <f t="shared" si="29"/>
        <v/>
      </c>
      <c r="AL64" s="60" t="str">
        <f t="shared" si="30"/>
        <v/>
      </c>
      <c r="AM64" s="61" t="str">
        <f t="shared" si="31"/>
        <v/>
      </c>
      <c r="AN64" s="61" t="str">
        <f t="shared" si="4"/>
        <v/>
      </c>
      <c r="AO64" s="61" t="e">
        <f>IF(サンプル!$B$11="無料",0,VLOOKUP($I64,サンプル!$A$19:$O$28,4+(COLUMN()-COLUMN($K64))/(COLUMNS($O$3:$U$3)-1),FALSE))</f>
        <v>#N/A</v>
      </c>
      <c r="AP64" s="62" t="str">
        <f t="shared" si="32"/>
        <v/>
      </c>
      <c r="AQ64" s="59" t="str">
        <f t="shared" si="33"/>
        <v/>
      </c>
      <c r="AR64" s="60" t="str">
        <f t="shared" si="34"/>
        <v/>
      </c>
      <c r="AS64" s="61" t="str">
        <f t="shared" si="35"/>
        <v/>
      </c>
      <c r="AT64" s="61" t="str">
        <f t="shared" si="5"/>
        <v/>
      </c>
      <c r="AU64" s="61" t="e">
        <f>IF(サンプル!$B$11="無料",0,VLOOKUP($I64,サンプル!$A$19:$O$28,4+(COLUMN()-COLUMN($K64))/(COLUMNS($O$3:$U$3)-1),FALSE))</f>
        <v>#N/A</v>
      </c>
      <c r="AV64" s="62" t="str">
        <f t="shared" si="36"/>
        <v/>
      </c>
      <c r="AW64" s="59" t="str">
        <f t="shared" si="37"/>
        <v/>
      </c>
      <c r="AX64" s="60" t="str">
        <f t="shared" si="38"/>
        <v/>
      </c>
      <c r="AY64" s="61" t="str">
        <f t="shared" si="39"/>
        <v/>
      </c>
      <c r="AZ64" s="61" t="str">
        <f t="shared" si="6"/>
        <v/>
      </c>
      <c r="BA64" s="61" t="e">
        <f>IF(サンプル!$B$11="無料",0,VLOOKUP($I64,サンプル!$A$19:$O$28,4+(COLUMN()-COLUMN($K64))/(COLUMNS($O$3:$U$3)-1),FALSE))</f>
        <v>#N/A</v>
      </c>
      <c r="BB64" s="62" t="str">
        <f t="shared" si="40"/>
        <v/>
      </c>
      <c r="BC64" s="59" t="str">
        <f t="shared" si="41"/>
        <v/>
      </c>
      <c r="BD64" s="60" t="str">
        <f t="shared" si="42"/>
        <v/>
      </c>
      <c r="BE64" s="61" t="str">
        <f t="shared" si="43"/>
        <v/>
      </c>
      <c r="BF64" s="61" t="str">
        <f t="shared" si="7"/>
        <v/>
      </c>
      <c r="BG64" s="61" t="e">
        <f>IF(サンプル!$B$11="無料",0,VLOOKUP($I64,サンプル!$A$19:$O$28,4+(COLUMN()-COLUMN($K64))/(COLUMNS($O$3:$U$3)-1),FALSE))</f>
        <v>#N/A</v>
      </c>
      <c r="BH64" s="62" t="str">
        <f t="shared" si="44"/>
        <v/>
      </c>
      <c r="BI64" s="59" t="str">
        <f t="shared" si="45"/>
        <v/>
      </c>
      <c r="BJ64" s="60" t="str">
        <f t="shared" si="46"/>
        <v/>
      </c>
      <c r="BK64" s="61" t="str">
        <f t="shared" si="47"/>
        <v/>
      </c>
      <c r="BL64" s="61" t="str">
        <f t="shared" si="8"/>
        <v/>
      </c>
      <c r="BM64" s="61" t="e">
        <f>IF(サンプル!$B$11="無料",0,VLOOKUP($I64,サンプル!$A$19:$O$28,4+(COLUMN()-COLUMN($K64))/(COLUMNS($O$3:$U$3)-1),FALSE))</f>
        <v>#N/A</v>
      </c>
      <c r="BN64" s="62" t="str">
        <f t="shared" si="48"/>
        <v/>
      </c>
      <c r="BO64" s="59" t="str">
        <f t="shared" si="49"/>
        <v/>
      </c>
      <c r="BP64" s="60" t="str">
        <f t="shared" si="50"/>
        <v/>
      </c>
      <c r="BQ64" s="61" t="str">
        <f t="shared" si="51"/>
        <v/>
      </c>
      <c r="BR64" s="61" t="str">
        <f t="shared" si="9"/>
        <v/>
      </c>
      <c r="BS64" s="61" t="e">
        <f>IF(サンプル!$B$11="無料",0,VLOOKUP($I64,サンプル!$A$19:$O$28,4+(COLUMN()-COLUMN($K64))/(COLUMNS($O$3:$U$3)-1),FALSE))</f>
        <v>#N/A</v>
      </c>
      <c r="BT64" s="62" t="str">
        <f t="shared" si="52"/>
        <v/>
      </c>
      <c r="BU64" s="59" t="str">
        <f t="shared" si="53"/>
        <v/>
      </c>
      <c r="BV64" s="60" t="str">
        <f t="shared" si="54"/>
        <v/>
      </c>
      <c r="BW64" s="61" t="str">
        <f t="shared" si="55"/>
        <v/>
      </c>
      <c r="BX64" s="61" t="str">
        <f t="shared" si="10"/>
        <v/>
      </c>
      <c r="BY64" s="61" t="e">
        <f>IF(サンプル!$B$11="無料",0,VLOOKUP($I64,サンプル!$A$19:$O$28,4+(COLUMN()-COLUMN($K64))/(COLUMNS($O$3:$U$3)-1),FALSE))</f>
        <v>#N/A</v>
      </c>
      <c r="BZ64" s="62" t="str">
        <f t="shared" si="56"/>
        <v/>
      </c>
      <c r="CA64" s="59" t="str">
        <f t="shared" si="57"/>
        <v/>
      </c>
      <c r="CB64" s="60" t="str">
        <f t="shared" si="58"/>
        <v/>
      </c>
      <c r="CC64" s="61" t="str">
        <f t="shared" si="59"/>
        <v/>
      </c>
    </row>
    <row r="65" spans="1:81">
      <c r="A65" s="6">
        <v>62</v>
      </c>
      <c r="B65" s="158" t="str">
        <f>IF(ISBLANK(サンプル入力!B65),"",サンプル入力!B65)</f>
        <v/>
      </c>
      <c r="C65" s="5" t="str">
        <f>IF(ISBLANK(サンプル入力!C65),"",サンプル入力!C65)</f>
        <v/>
      </c>
      <c r="D65" s="18"/>
      <c r="E65" s="5" t="str">
        <f>IF(ISBLANK(サンプル入力!F65),"",サンプル入力!F65)</f>
        <v/>
      </c>
      <c r="F65" s="15">
        <f>IF(ISBLANK(宅配便仮計算!D65),"",宅配便仮計算!D65)</f>
        <v>0.85</v>
      </c>
      <c r="G65" s="5" t="str">
        <f>IF(ISBLANK(サンプル入力!I65),"",サンプル入力!I65)</f>
        <v/>
      </c>
      <c r="H65" s="6" t="str">
        <f>IF(ISBLANK(サンプル入力!J65),"",サンプル入力!J65)</f>
        <v/>
      </c>
      <c r="I65" s="6" t="str">
        <f>IF(ISBLANK(サンプル入力!L65),"",サンプル入力!L65)</f>
        <v/>
      </c>
      <c r="J65" s="61" t="str">
        <f t="shared" si="11"/>
        <v/>
      </c>
      <c r="K65" s="61" t="e">
        <f>IF(サンプル!$B$11="無料",0,VLOOKUP($I65,サンプル!$A$19:$O$28,4+(COLUMN()-COLUMN($K65))/(COLUMNS($O$3:$U$3)-1),FALSE))</f>
        <v>#N/A</v>
      </c>
      <c r="L65" s="62" t="str">
        <f t="shared" si="12"/>
        <v/>
      </c>
      <c r="M65" s="59" t="str">
        <f t="shared" si="13"/>
        <v/>
      </c>
      <c r="N65" s="60" t="str">
        <f t="shared" si="14"/>
        <v/>
      </c>
      <c r="O65" s="61" t="str">
        <f t="shared" si="15"/>
        <v/>
      </c>
      <c r="P65" s="61" t="str">
        <f t="shared" si="0"/>
        <v/>
      </c>
      <c r="Q65" s="61" t="e">
        <f>IF(サンプル!$B$11="無料",0,VLOOKUP($I65,サンプル!$A$19:$O$28,4+(COLUMN()-COLUMN($K65))/(COLUMNS($O$3:$U$3)-1),FALSE))</f>
        <v>#N/A</v>
      </c>
      <c r="R65" s="62" t="str">
        <f t="shared" si="16"/>
        <v/>
      </c>
      <c r="S65" s="59" t="str">
        <f t="shared" si="17"/>
        <v/>
      </c>
      <c r="T65" s="60" t="str">
        <f t="shared" si="18"/>
        <v/>
      </c>
      <c r="U65" s="61" t="str">
        <f t="shared" si="19"/>
        <v/>
      </c>
      <c r="V65" s="61" t="str">
        <f t="shared" si="1"/>
        <v/>
      </c>
      <c r="W65" s="61" t="e">
        <f>IF(サンプル!$B$11="無料",0,VLOOKUP($I65,サンプル!$A$19:$O$28,4+(COLUMN()-COLUMN($K65))/(COLUMNS($O$3:$U$3)-1),FALSE))</f>
        <v>#N/A</v>
      </c>
      <c r="X65" s="62" t="str">
        <f t="shared" si="20"/>
        <v/>
      </c>
      <c r="Y65" s="59" t="str">
        <f t="shared" si="21"/>
        <v/>
      </c>
      <c r="Z65" s="60" t="str">
        <f t="shared" si="22"/>
        <v/>
      </c>
      <c r="AA65" s="61" t="str">
        <f t="shared" si="23"/>
        <v/>
      </c>
      <c r="AB65" s="61" t="str">
        <f t="shared" si="2"/>
        <v/>
      </c>
      <c r="AC65" s="61" t="e">
        <f>IF(サンプル!$B$11="無料",0,VLOOKUP($I65,サンプル!$A$19:$O$28,4+(COLUMN()-COLUMN($K65))/(COLUMNS($O$3:$U$3)-1),FALSE))</f>
        <v>#N/A</v>
      </c>
      <c r="AD65" s="62" t="str">
        <f t="shared" si="24"/>
        <v/>
      </c>
      <c r="AE65" s="59" t="str">
        <f t="shared" si="25"/>
        <v/>
      </c>
      <c r="AF65" s="60" t="str">
        <f t="shared" si="26"/>
        <v/>
      </c>
      <c r="AG65" s="61" t="str">
        <f t="shared" si="27"/>
        <v/>
      </c>
      <c r="AH65" s="61" t="str">
        <f t="shared" si="3"/>
        <v/>
      </c>
      <c r="AI65" s="61" t="e">
        <f>IF(サンプル!$B$11="無料",0,VLOOKUP($I65,サンプル!$A$19:$O$28,4+(COLUMN()-COLUMN($K65))/(COLUMNS($O$3:$U$3)-1),FALSE))</f>
        <v>#N/A</v>
      </c>
      <c r="AJ65" s="62" t="str">
        <f t="shared" si="28"/>
        <v/>
      </c>
      <c r="AK65" s="59" t="str">
        <f t="shared" si="29"/>
        <v/>
      </c>
      <c r="AL65" s="60" t="str">
        <f t="shared" si="30"/>
        <v/>
      </c>
      <c r="AM65" s="61" t="str">
        <f t="shared" si="31"/>
        <v/>
      </c>
      <c r="AN65" s="61" t="str">
        <f t="shared" si="4"/>
        <v/>
      </c>
      <c r="AO65" s="61" t="e">
        <f>IF(サンプル!$B$11="無料",0,VLOOKUP($I65,サンプル!$A$19:$O$28,4+(COLUMN()-COLUMN($K65))/(COLUMNS($O$3:$U$3)-1),FALSE))</f>
        <v>#N/A</v>
      </c>
      <c r="AP65" s="62" t="str">
        <f t="shared" si="32"/>
        <v/>
      </c>
      <c r="AQ65" s="59" t="str">
        <f t="shared" si="33"/>
        <v/>
      </c>
      <c r="AR65" s="60" t="str">
        <f t="shared" si="34"/>
        <v/>
      </c>
      <c r="AS65" s="61" t="str">
        <f t="shared" si="35"/>
        <v/>
      </c>
      <c r="AT65" s="61" t="str">
        <f t="shared" si="5"/>
        <v/>
      </c>
      <c r="AU65" s="61" t="e">
        <f>IF(サンプル!$B$11="無料",0,VLOOKUP($I65,サンプル!$A$19:$O$28,4+(COLUMN()-COLUMN($K65))/(COLUMNS($O$3:$U$3)-1),FALSE))</f>
        <v>#N/A</v>
      </c>
      <c r="AV65" s="62" t="str">
        <f t="shared" si="36"/>
        <v/>
      </c>
      <c r="AW65" s="59" t="str">
        <f t="shared" si="37"/>
        <v/>
      </c>
      <c r="AX65" s="60" t="str">
        <f t="shared" si="38"/>
        <v/>
      </c>
      <c r="AY65" s="61" t="str">
        <f t="shared" si="39"/>
        <v/>
      </c>
      <c r="AZ65" s="61" t="str">
        <f t="shared" si="6"/>
        <v/>
      </c>
      <c r="BA65" s="61" t="e">
        <f>IF(サンプル!$B$11="無料",0,VLOOKUP($I65,サンプル!$A$19:$O$28,4+(COLUMN()-COLUMN($K65))/(COLUMNS($O$3:$U$3)-1),FALSE))</f>
        <v>#N/A</v>
      </c>
      <c r="BB65" s="62" t="str">
        <f t="shared" si="40"/>
        <v/>
      </c>
      <c r="BC65" s="59" t="str">
        <f t="shared" si="41"/>
        <v/>
      </c>
      <c r="BD65" s="60" t="str">
        <f t="shared" si="42"/>
        <v/>
      </c>
      <c r="BE65" s="61" t="str">
        <f t="shared" si="43"/>
        <v/>
      </c>
      <c r="BF65" s="61" t="str">
        <f t="shared" si="7"/>
        <v/>
      </c>
      <c r="BG65" s="61" t="e">
        <f>IF(サンプル!$B$11="無料",0,VLOOKUP($I65,サンプル!$A$19:$O$28,4+(COLUMN()-COLUMN($K65))/(COLUMNS($O$3:$U$3)-1),FALSE))</f>
        <v>#N/A</v>
      </c>
      <c r="BH65" s="62" t="str">
        <f t="shared" si="44"/>
        <v/>
      </c>
      <c r="BI65" s="59" t="str">
        <f t="shared" si="45"/>
        <v/>
      </c>
      <c r="BJ65" s="60" t="str">
        <f t="shared" si="46"/>
        <v/>
      </c>
      <c r="BK65" s="61" t="str">
        <f t="shared" si="47"/>
        <v/>
      </c>
      <c r="BL65" s="61" t="str">
        <f t="shared" si="8"/>
        <v/>
      </c>
      <c r="BM65" s="61" t="e">
        <f>IF(サンプル!$B$11="無料",0,VLOOKUP($I65,サンプル!$A$19:$O$28,4+(COLUMN()-COLUMN($K65))/(COLUMNS($O$3:$U$3)-1),FALSE))</f>
        <v>#N/A</v>
      </c>
      <c r="BN65" s="62" t="str">
        <f t="shared" si="48"/>
        <v/>
      </c>
      <c r="BO65" s="59" t="str">
        <f t="shared" si="49"/>
        <v/>
      </c>
      <c r="BP65" s="60" t="str">
        <f t="shared" si="50"/>
        <v/>
      </c>
      <c r="BQ65" s="61" t="str">
        <f t="shared" si="51"/>
        <v/>
      </c>
      <c r="BR65" s="61" t="str">
        <f t="shared" si="9"/>
        <v/>
      </c>
      <c r="BS65" s="61" t="e">
        <f>IF(サンプル!$B$11="無料",0,VLOOKUP($I65,サンプル!$A$19:$O$28,4+(COLUMN()-COLUMN($K65))/(COLUMNS($O$3:$U$3)-1),FALSE))</f>
        <v>#N/A</v>
      </c>
      <c r="BT65" s="62" t="str">
        <f t="shared" si="52"/>
        <v/>
      </c>
      <c r="BU65" s="59" t="str">
        <f t="shared" si="53"/>
        <v/>
      </c>
      <c r="BV65" s="60" t="str">
        <f t="shared" si="54"/>
        <v/>
      </c>
      <c r="BW65" s="61" t="str">
        <f t="shared" si="55"/>
        <v/>
      </c>
      <c r="BX65" s="61" t="str">
        <f t="shared" si="10"/>
        <v/>
      </c>
      <c r="BY65" s="61" t="e">
        <f>IF(サンプル!$B$11="無料",0,VLOOKUP($I65,サンプル!$A$19:$O$28,4+(COLUMN()-COLUMN($K65))/(COLUMNS($O$3:$U$3)-1),FALSE))</f>
        <v>#N/A</v>
      </c>
      <c r="BZ65" s="62" t="str">
        <f t="shared" si="56"/>
        <v/>
      </c>
      <c r="CA65" s="59" t="str">
        <f t="shared" si="57"/>
        <v/>
      </c>
      <c r="CB65" s="60" t="str">
        <f t="shared" si="58"/>
        <v/>
      </c>
      <c r="CC65" s="61" t="str">
        <f t="shared" si="59"/>
        <v/>
      </c>
    </row>
    <row r="66" spans="1:81">
      <c r="A66" s="6">
        <v>63</v>
      </c>
      <c r="B66" s="158" t="str">
        <f>IF(ISBLANK(サンプル入力!B66),"",サンプル入力!B66)</f>
        <v/>
      </c>
      <c r="C66" s="5" t="str">
        <f>IF(ISBLANK(サンプル入力!C66),"",サンプル入力!C66)</f>
        <v/>
      </c>
      <c r="D66" s="18"/>
      <c r="E66" s="5" t="str">
        <f>IF(ISBLANK(サンプル入力!F66),"",サンプル入力!F66)</f>
        <v/>
      </c>
      <c r="F66" s="15">
        <f>IF(ISBLANK(宅配便仮計算!D66),"",宅配便仮計算!D66)</f>
        <v>0.85</v>
      </c>
      <c r="G66" s="5" t="str">
        <f>IF(ISBLANK(サンプル入力!I66),"",サンプル入力!I66)</f>
        <v/>
      </c>
      <c r="H66" s="6" t="str">
        <f>IF(ISBLANK(サンプル入力!J66),"",サンプル入力!J66)</f>
        <v/>
      </c>
      <c r="I66" s="6" t="str">
        <f>IF(ISBLANK(サンプル入力!L66),"",サンプル入力!L66)</f>
        <v/>
      </c>
      <c r="J66" s="61" t="str">
        <f t="shared" si="11"/>
        <v/>
      </c>
      <c r="K66" s="61" t="e">
        <f>IF(サンプル!$B$11="無料",0,VLOOKUP($I66,サンプル!$A$19:$O$28,4+(COLUMN()-COLUMN($K66))/(COLUMNS($O$3:$U$3)-1),FALSE))</f>
        <v>#N/A</v>
      </c>
      <c r="L66" s="62" t="str">
        <f t="shared" si="12"/>
        <v/>
      </c>
      <c r="M66" s="59" t="str">
        <f t="shared" si="13"/>
        <v/>
      </c>
      <c r="N66" s="60" t="str">
        <f t="shared" si="14"/>
        <v/>
      </c>
      <c r="O66" s="61" t="str">
        <f t="shared" si="15"/>
        <v/>
      </c>
      <c r="P66" s="61" t="str">
        <f t="shared" si="0"/>
        <v/>
      </c>
      <c r="Q66" s="61" t="e">
        <f>IF(サンプル!$B$11="無料",0,VLOOKUP($I66,サンプル!$A$19:$O$28,4+(COLUMN()-COLUMN($K66))/(COLUMNS($O$3:$U$3)-1),FALSE))</f>
        <v>#N/A</v>
      </c>
      <c r="R66" s="62" t="str">
        <f t="shared" si="16"/>
        <v/>
      </c>
      <c r="S66" s="59" t="str">
        <f t="shared" si="17"/>
        <v/>
      </c>
      <c r="T66" s="60" t="str">
        <f t="shared" si="18"/>
        <v/>
      </c>
      <c r="U66" s="61" t="str">
        <f t="shared" si="19"/>
        <v/>
      </c>
      <c r="V66" s="61" t="str">
        <f t="shared" si="1"/>
        <v/>
      </c>
      <c r="W66" s="61" t="e">
        <f>IF(サンプル!$B$11="無料",0,VLOOKUP($I66,サンプル!$A$19:$O$28,4+(COLUMN()-COLUMN($K66))/(COLUMNS($O$3:$U$3)-1),FALSE))</f>
        <v>#N/A</v>
      </c>
      <c r="X66" s="62" t="str">
        <f t="shared" si="20"/>
        <v/>
      </c>
      <c r="Y66" s="59" t="str">
        <f t="shared" si="21"/>
        <v/>
      </c>
      <c r="Z66" s="60" t="str">
        <f t="shared" si="22"/>
        <v/>
      </c>
      <c r="AA66" s="61" t="str">
        <f t="shared" si="23"/>
        <v/>
      </c>
      <c r="AB66" s="61" t="str">
        <f t="shared" si="2"/>
        <v/>
      </c>
      <c r="AC66" s="61" t="e">
        <f>IF(サンプル!$B$11="無料",0,VLOOKUP($I66,サンプル!$A$19:$O$28,4+(COLUMN()-COLUMN($K66))/(COLUMNS($O$3:$U$3)-1),FALSE))</f>
        <v>#N/A</v>
      </c>
      <c r="AD66" s="62" t="str">
        <f t="shared" si="24"/>
        <v/>
      </c>
      <c r="AE66" s="59" t="str">
        <f t="shared" si="25"/>
        <v/>
      </c>
      <c r="AF66" s="60" t="str">
        <f t="shared" si="26"/>
        <v/>
      </c>
      <c r="AG66" s="61" t="str">
        <f t="shared" si="27"/>
        <v/>
      </c>
      <c r="AH66" s="61" t="str">
        <f t="shared" si="3"/>
        <v/>
      </c>
      <c r="AI66" s="61" t="e">
        <f>IF(サンプル!$B$11="無料",0,VLOOKUP($I66,サンプル!$A$19:$O$28,4+(COLUMN()-COLUMN($K66))/(COLUMNS($O$3:$U$3)-1),FALSE))</f>
        <v>#N/A</v>
      </c>
      <c r="AJ66" s="62" t="str">
        <f t="shared" si="28"/>
        <v/>
      </c>
      <c r="AK66" s="59" t="str">
        <f t="shared" si="29"/>
        <v/>
      </c>
      <c r="AL66" s="60" t="str">
        <f t="shared" si="30"/>
        <v/>
      </c>
      <c r="AM66" s="61" t="str">
        <f t="shared" si="31"/>
        <v/>
      </c>
      <c r="AN66" s="61" t="str">
        <f t="shared" si="4"/>
        <v/>
      </c>
      <c r="AO66" s="61" t="e">
        <f>IF(サンプル!$B$11="無料",0,VLOOKUP($I66,サンプル!$A$19:$O$28,4+(COLUMN()-COLUMN($K66))/(COLUMNS($O$3:$U$3)-1),FALSE))</f>
        <v>#N/A</v>
      </c>
      <c r="AP66" s="62" t="str">
        <f t="shared" si="32"/>
        <v/>
      </c>
      <c r="AQ66" s="59" t="str">
        <f t="shared" si="33"/>
        <v/>
      </c>
      <c r="AR66" s="60" t="str">
        <f t="shared" si="34"/>
        <v/>
      </c>
      <c r="AS66" s="61" t="str">
        <f t="shared" si="35"/>
        <v/>
      </c>
      <c r="AT66" s="61" t="str">
        <f t="shared" si="5"/>
        <v/>
      </c>
      <c r="AU66" s="61" t="e">
        <f>IF(サンプル!$B$11="無料",0,VLOOKUP($I66,サンプル!$A$19:$O$28,4+(COLUMN()-COLUMN($K66))/(COLUMNS($O$3:$U$3)-1),FALSE))</f>
        <v>#N/A</v>
      </c>
      <c r="AV66" s="62" t="str">
        <f t="shared" si="36"/>
        <v/>
      </c>
      <c r="AW66" s="59" t="str">
        <f t="shared" si="37"/>
        <v/>
      </c>
      <c r="AX66" s="60" t="str">
        <f t="shared" si="38"/>
        <v/>
      </c>
      <c r="AY66" s="61" t="str">
        <f t="shared" si="39"/>
        <v/>
      </c>
      <c r="AZ66" s="61" t="str">
        <f t="shared" si="6"/>
        <v/>
      </c>
      <c r="BA66" s="61" t="e">
        <f>IF(サンプル!$B$11="無料",0,VLOOKUP($I66,サンプル!$A$19:$O$28,4+(COLUMN()-COLUMN($K66))/(COLUMNS($O$3:$U$3)-1),FALSE))</f>
        <v>#N/A</v>
      </c>
      <c r="BB66" s="62" t="str">
        <f t="shared" si="40"/>
        <v/>
      </c>
      <c r="BC66" s="59" t="str">
        <f t="shared" si="41"/>
        <v/>
      </c>
      <c r="BD66" s="60" t="str">
        <f t="shared" si="42"/>
        <v/>
      </c>
      <c r="BE66" s="61" t="str">
        <f t="shared" si="43"/>
        <v/>
      </c>
      <c r="BF66" s="61" t="str">
        <f t="shared" si="7"/>
        <v/>
      </c>
      <c r="BG66" s="61" t="e">
        <f>IF(サンプル!$B$11="無料",0,VLOOKUP($I66,サンプル!$A$19:$O$28,4+(COLUMN()-COLUMN($K66))/(COLUMNS($O$3:$U$3)-1),FALSE))</f>
        <v>#N/A</v>
      </c>
      <c r="BH66" s="62" t="str">
        <f t="shared" si="44"/>
        <v/>
      </c>
      <c r="BI66" s="59" t="str">
        <f t="shared" si="45"/>
        <v/>
      </c>
      <c r="BJ66" s="60" t="str">
        <f t="shared" si="46"/>
        <v/>
      </c>
      <c r="BK66" s="61" t="str">
        <f t="shared" si="47"/>
        <v/>
      </c>
      <c r="BL66" s="61" t="str">
        <f t="shared" si="8"/>
        <v/>
      </c>
      <c r="BM66" s="61" t="e">
        <f>IF(サンプル!$B$11="無料",0,VLOOKUP($I66,サンプル!$A$19:$O$28,4+(COLUMN()-COLUMN($K66))/(COLUMNS($O$3:$U$3)-1),FALSE))</f>
        <v>#N/A</v>
      </c>
      <c r="BN66" s="62" t="str">
        <f t="shared" si="48"/>
        <v/>
      </c>
      <c r="BO66" s="59" t="str">
        <f t="shared" si="49"/>
        <v/>
      </c>
      <c r="BP66" s="60" t="str">
        <f t="shared" si="50"/>
        <v/>
      </c>
      <c r="BQ66" s="61" t="str">
        <f t="shared" si="51"/>
        <v/>
      </c>
      <c r="BR66" s="61" t="str">
        <f t="shared" si="9"/>
        <v/>
      </c>
      <c r="BS66" s="61" t="e">
        <f>IF(サンプル!$B$11="無料",0,VLOOKUP($I66,サンプル!$A$19:$O$28,4+(COLUMN()-COLUMN($K66))/(COLUMNS($O$3:$U$3)-1),FALSE))</f>
        <v>#N/A</v>
      </c>
      <c r="BT66" s="62" t="str">
        <f t="shared" si="52"/>
        <v/>
      </c>
      <c r="BU66" s="59" t="str">
        <f t="shared" si="53"/>
        <v/>
      </c>
      <c r="BV66" s="60" t="str">
        <f t="shared" si="54"/>
        <v/>
      </c>
      <c r="BW66" s="61" t="str">
        <f t="shared" si="55"/>
        <v/>
      </c>
      <c r="BX66" s="61" t="str">
        <f t="shared" si="10"/>
        <v/>
      </c>
      <c r="BY66" s="61" t="e">
        <f>IF(サンプル!$B$11="無料",0,VLOOKUP($I66,サンプル!$A$19:$O$28,4+(COLUMN()-COLUMN($K66))/(COLUMNS($O$3:$U$3)-1),FALSE))</f>
        <v>#N/A</v>
      </c>
      <c r="BZ66" s="62" t="str">
        <f t="shared" si="56"/>
        <v/>
      </c>
      <c r="CA66" s="59" t="str">
        <f t="shared" si="57"/>
        <v/>
      </c>
      <c r="CB66" s="60" t="str">
        <f t="shared" si="58"/>
        <v/>
      </c>
      <c r="CC66" s="61" t="str">
        <f t="shared" si="59"/>
        <v/>
      </c>
    </row>
    <row r="67" spans="1:81">
      <c r="A67" s="6">
        <v>64</v>
      </c>
      <c r="B67" s="158" t="str">
        <f>IF(ISBLANK(サンプル入力!B67),"",サンプル入力!B67)</f>
        <v/>
      </c>
      <c r="C67" s="5" t="str">
        <f>IF(ISBLANK(サンプル入力!C67),"",サンプル入力!C67)</f>
        <v/>
      </c>
      <c r="D67" s="18"/>
      <c r="E67" s="5" t="str">
        <f>IF(ISBLANK(サンプル入力!F67),"",サンプル入力!F67)</f>
        <v/>
      </c>
      <c r="F67" s="15">
        <f>IF(ISBLANK(宅配便仮計算!D67),"",宅配便仮計算!D67)</f>
        <v>0.85</v>
      </c>
      <c r="G67" s="5" t="str">
        <f>IF(ISBLANK(サンプル入力!I67),"",サンプル入力!I67)</f>
        <v/>
      </c>
      <c r="H67" s="6" t="str">
        <f>IF(ISBLANK(サンプル入力!J67),"",サンプル入力!J67)</f>
        <v/>
      </c>
      <c r="I67" s="6" t="str">
        <f>IF(ISBLANK(サンプル入力!L67),"",サンプル入力!L67)</f>
        <v/>
      </c>
      <c r="J67" s="61" t="str">
        <f t="shared" si="11"/>
        <v/>
      </c>
      <c r="K67" s="61" t="e">
        <f>IF(サンプル!$B$11="無料",0,VLOOKUP($I67,サンプル!$A$19:$O$28,4+(COLUMN()-COLUMN($K67))/(COLUMNS($O$3:$U$3)-1),FALSE))</f>
        <v>#N/A</v>
      </c>
      <c r="L67" s="62" t="str">
        <f t="shared" si="12"/>
        <v/>
      </c>
      <c r="M67" s="59" t="str">
        <f t="shared" si="13"/>
        <v/>
      </c>
      <c r="N67" s="60" t="str">
        <f t="shared" si="14"/>
        <v/>
      </c>
      <c r="O67" s="61" t="str">
        <f t="shared" si="15"/>
        <v/>
      </c>
      <c r="P67" s="61" t="str">
        <f t="shared" si="0"/>
        <v/>
      </c>
      <c r="Q67" s="61" t="e">
        <f>IF(サンプル!$B$11="無料",0,VLOOKUP($I67,サンプル!$A$19:$O$28,4+(COLUMN()-COLUMN($K67))/(COLUMNS($O$3:$U$3)-1),FALSE))</f>
        <v>#N/A</v>
      </c>
      <c r="R67" s="62" t="str">
        <f t="shared" si="16"/>
        <v/>
      </c>
      <c r="S67" s="59" t="str">
        <f t="shared" si="17"/>
        <v/>
      </c>
      <c r="T67" s="60" t="str">
        <f t="shared" si="18"/>
        <v/>
      </c>
      <c r="U67" s="61" t="str">
        <f t="shared" si="19"/>
        <v/>
      </c>
      <c r="V67" s="61" t="str">
        <f t="shared" si="1"/>
        <v/>
      </c>
      <c r="W67" s="61" t="e">
        <f>IF(サンプル!$B$11="無料",0,VLOOKUP($I67,サンプル!$A$19:$O$28,4+(COLUMN()-COLUMN($K67))/(COLUMNS($O$3:$U$3)-1),FALSE))</f>
        <v>#N/A</v>
      </c>
      <c r="X67" s="62" t="str">
        <f t="shared" si="20"/>
        <v/>
      </c>
      <c r="Y67" s="59" t="str">
        <f t="shared" si="21"/>
        <v/>
      </c>
      <c r="Z67" s="60" t="str">
        <f t="shared" si="22"/>
        <v/>
      </c>
      <c r="AA67" s="61" t="str">
        <f t="shared" si="23"/>
        <v/>
      </c>
      <c r="AB67" s="61" t="str">
        <f t="shared" si="2"/>
        <v/>
      </c>
      <c r="AC67" s="61" t="e">
        <f>IF(サンプル!$B$11="無料",0,VLOOKUP($I67,サンプル!$A$19:$O$28,4+(COLUMN()-COLUMN($K67))/(COLUMNS($O$3:$U$3)-1),FALSE))</f>
        <v>#N/A</v>
      </c>
      <c r="AD67" s="62" t="str">
        <f t="shared" si="24"/>
        <v/>
      </c>
      <c r="AE67" s="59" t="str">
        <f t="shared" si="25"/>
        <v/>
      </c>
      <c r="AF67" s="60" t="str">
        <f t="shared" si="26"/>
        <v/>
      </c>
      <c r="AG67" s="61" t="str">
        <f t="shared" si="27"/>
        <v/>
      </c>
      <c r="AH67" s="61" t="str">
        <f t="shared" si="3"/>
        <v/>
      </c>
      <c r="AI67" s="61" t="e">
        <f>IF(サンプル!$B$11="無料",0,VLOOKUP($I67,サンプル!$A$19:$O$28,4+(COLUMN()-COLUMN($K67))/(COLUMNS($O$3:$U$3)-1),FALSE))</f>
        <v>#N/A</v>
      </c>
      <c r="AJ67" s="62" t="str">
        <f t="shared" si="28"/>
        <v/>
      </c>
      <c r="AK67" s="59" t="str">
        <f t="shared" si="29"/>
        <v/>
      </c>
      <c r="AL67" s="60" t="str">
        <f t="shared" si="30"/>
        <v/>
      </c>
      <c r="AM67" s="61" t="str">
        <f t="shared" si="31"/>
        <v/>
      </c>
      <c r="AN67" s="61" t="str">
        <f t="shared" si="4"/>
        <v/>
      </c>
      <c r="AO67" s="61" t="e">
        <f>IF(サンプル!$B$11="無料",0,VLOOKUP($I67,サンプル!$A$19:$O$28,4+(COLUMN()-COLUMN($K67))/(COLUMNS($O$3:$U$3)-1),FALSE))</f>
        <v>#N/A</v>
      </c>
      <c r="AP67" s="62" t="str">
        <f t="shared" si="32"/>
        <v/>
      </c>
      <c r="AQ67" s="59" t="str">
        <f t="shared" si="33"/>
        <v/>
      </c>
      <c r="AR67" s="60" t="str">
        <f t="shared" si="34"/>
        <v/>
      </c>
      <c r="AS67" s="61" t="str">
        <f t="shared" si="35"/>
        <v/>
      </c>
      <c r="AT67" s="61" t="str">
        <f t="shared" si="5"/>
        <v/>
      </c>
      <c r="AU67" s="61" t="e">
        <f>IF(サンプル!$B$11="無料",0,VLOOKUP($I67,サンプル!$A$19:$O$28,4+(COLUMN()-COLUMN($K67))/(COLUMNS($O$3:$U$3)-1),FALSE))</f>
        <v>#N/A</v>
      </c>
      <c r="AV67" s="62" t="str">
        <f t="shared" si="36"/>
        <v/>
      </c>
      <c r="AW67" s="59" t="str">
        <f t="shared" si="37"/>
        <v/>
      </c>
      <c r="AX67" s="60" t="str">
        <f t="shared" si="38"/>
        <v/>
      </c>
      <c r="AY67" s="61" t="str">
        <f t="shared" si="39"/>
        <v/>
      </c>
      <c r="AZ67" s="61" t="str">
        <f t="shared" si="6"/>
        <v/>
      </c>
      <c r="BA67" s="61" t="e">
        <f>IF(サンプル!$B$11="無料",0,VLOOKUP($I67,サンプル!$A$19:$O$28,4+(COLUMN()-COLUMN($K67))/(COLUMNS($O$3:$U$3)-1),FALSE))</f>
        <v>#N/A</v>
      </c>
      <c r="BB67" s="62" t="str">
        <f t="shared" si="40"/>
        <v/>
      </c>
      <c r="BC67" s="59" t="str">
        <f t="shared" si="41"/>
        <v/>
      </c>
      <c r="BD67" s="60" t="str">
        <f t="shared" si="42"/>
        <v/>
      </c>
      <c r="BE67" s="61" t="str">
        <f t="shared" si="43"/>
        <v/>
      </c>
      <c r="BF67" s="61" t="str">
        <f t="shared" si="7"/>
        <v/>
      </c>
      <c r="BG67" s="61" t="e">
        <f>IF(サンプル!$B$11="無料",0,VLOOKUP($I67,サンプル!$A$19:$O$28,4+(COLUMN()-COLUMN($K67))/(COLUMNS($O$3:$U$3)-1),FALSE))</f>
        <v>#N/A</v>
      </c>
      <c r="BH67" s="62" t="str">
        <f t="shared" si="44"/>
        <v/>
      </c>
      <c r="BI67" s="59" t="str">
        <f t="shared" si="45"/>
        <v/>
      </c>
      <c r="BJ67" s="60" t="str">
        <f t="shared" si="46"/>
        <v/>
      </c>
      <c r="BK67" s="61" t="str">
        <f t="shared" si="47"/>
        <v/>
      </c>
      <c r="BL67" s="61" t="str">
        <f t="shared" si="8"/>
        <v/>
      </c>
      <c r="BM67" s="61" t="e">
        <f>IF(サンプル!$B$11="無料",0,VLOOKUP($I67,サンプル!$A$19:$O$28,4+(COLUMN()-COLUMN($K67))/(COLUMNS($O$3:$U$3)-1),FALSE))</f>
        <v>#N/A</v>
      </c>
      <c r="BN67" s="62" t="str">
        <f t="shared" si="48"/>
        <v/>
      </c>
      <c r="BO67" s="59" t="str">
        <f t="shared" si="49"/>
        <v/>
      </c>
      <c r="BP67" s="60" t="str">
        <f t="shared" si="50"/>
        <v/>
      </c>
      <c r="BQ67" s="61" t="str">
        <f t="shared" si="51"/>
        <v/>
      </c>
      <c r="BR67" s="61" t="str">
        <f t="shared" si="9"/>
        <v/>
      </c>
      <c r="BS67" s="61" t="e">
        <f>IF(サンプル!$B$11="無料",0,VLOOKUP($I67,サンプル!$A$19:$O$28,4+(COLUMN()-COLUMN($K67))/(COLUMNS($O$3:$U$3)-1),FALSE))</f>
        <v>#N/A</v>
      </c>
      <c r="BT67" s="62" t="str">
        <f t="shared" si="52"/>
        <v/>
      </c>
      <c r="BU67" s="59" t="str">
        <f t="shared" si="53"/>
        <v/>
      </c>
      <c r="BV67" s="60" t="str">
        <f t="shared" si="54"/>
        <v/>
      </c>
      <c r="BW67" s="61" t="str">
        <f t="shared" si="55"/>
        <v/>
      </c>
      <c r="BX67" s="61" t="str">
        <f t="shared" si="10"/>
        <v/>
      </c>
      <c r="BY67" s="61" t="e">
        <f>IF(サンプル!$B$11="無料",0,VLOOKUP($I67,サンプル!$A$19:$O$28,4+(COLUMN()-COLUMN($K67))/(COLUMNS($O$3:$U$3)-1),FALSE))</f>
        <v>#N/A</v>
      </c>
      <c r="BZ67" s="62" t="str">
        <f t="shared" si="56"/>
        <v/>
      </c>
      <c r="CA67" s="59" t="str">
        <f t="shared" si="57"/>
        <v/>
      </c>
      <c r="CB67" s="60" t="str">
        <f t="shared" si="58"/>
        <v/>
      </c>
      <c r="CC67" s="61" t="str">
        <f t="shared" si="59"/>
        <v/>
      </c>
    </row>
    <row r="68" spans="1:81">
      <c r="A68" s="6">
        <v>65</v>
      </c>
      <c r="B68" s="158" t="str">
        <f>IF(ISBLANK(サンプル入力!B68),"",サンプル入力!B68)</f>
        <v/>
      </c>
      <c r="C68" s="5" t="str">
        <f>IF(ISBLANK(サンプル入力!C68),"",サンプル入力!C68)</f>
        <v/>
      </c>
      <c r="D68" s="18"/>
      <c r="E68" s="5" t="str">
        <f>IF(ISBLANK(サンプル入力!F68),"",サンプル入力!F68)</f>
        <v/>
      </c>
      <c r="F68" s="15">
        <f>IF(ISBLANK(宅配便仮計算!D68),"",宅配便仮計算!D68)</f>
        <v>0.85</v>
      </c>
      <c r="G68" s="5" t="str">
        <f>IF(ISBLANK(サンプル入力!I68),"",サンプル入力!I68)</f>
        <v/>
      </c>
      <c r="H68" s="6" t="str">
        <f>IF(ISBLANK(サンプル入力!J68),"",サンプル入力!J68)</f>
        <v/>
      </c>
      <c r="I68" s="6" t="str">
        <f>IF(ISBLANK(サンプル入力!L68),"",サンプル入力!L68)</f>
        <v/>
      </c>
      <c r="J68" s="61" t="str">
        <f t="shared" si="11"/>
        <v/>
      </c>
      <c r="K68" s="61" t="e">
        <f>IF(サンプル!$B$11="無料",0,VLOOKUP($I68,サンプル!$A$19:$O$28,4+(COLUMN()-COLUMN($K68))/(COLUMNS($O$3:$U$3)-1),FALSE))</f>
        <v>#N/A</v>
      </c>
      <c r="L68" s="62" t="str">
        <f t="shared" si="12"/>
        <v/>
      </c>
      <c r="M68" s="59" t="str">
        <f t="shared" si="13"/>
        <v/>
      </c>
      <c r="N68" s="60" t="str">
        <f t="shared" si="14"/>
        <v/>
      </c>
      <c r="O68" s="61" t="str">
        <f t="shared" si="15"/>
        <v/>
      </c>
      <c r="P68" s="61" t="str">
        <f t="shared" ref="P68:P131" si="60">IF(ISBLANK($E68),"",$E68)</f>
        <v/>
      </c>
      <c r="Q68" s="61" t="e">
        <f>IF(サンプル!$B$11="無料",0,VLOOKUP($I68,サンプル!$A$19:$O$28,4+(COLUMN()-COLUMN($K68))/(COLUMNS($O$3:$U$3)-1),FALSE))</f>
        <v>#N/A</v>
      </c>
      <c r="R68" s="62" t="str">
        <f t="shared" si="16"/>
        <v/>
      </c>
      <c r="S68" s="59" t="str">
        <f t="shared" si="17"/>
        <v/>
      </c>
      <c r="T68" s="60" t="str">
        <f t="shared" si="18"/>
        <v/>
      </c>
      <c r="U68" s="61" t="str">
        <f t="shared" si="19"/>
        <v/>
      </c>
      <c r="V68" s="61" t="str">
        <f t="shared" ref="V68:V131" si="61">IF(ISBLANK($E68),"",$E68)</f>
        <v/>
      </c>
      <c r="W68" s="61" t="e">
        <f>IF(サンプル!$B$11="無料",0,VLOOKUP($I68,サンプル!$A$19:$O$28,4+(COLUMN()-COLUMN($K68))/(COLUMNS($O$3:$U$3)-1),FALSE))</f>
        <v>#N/A</v>
      </c>
      <c r="X68" s="62" t="str">
        <f t="shared" si="20"/>
        <v/>
      </c>
      <c r="Y68" s="59" t="str">
        <f t="shared" si="21"/>
        <v/>
      </c>
      <c r="Z68" s="60" t="str">
        <f t="shared" si="22"/>
        <v/>
      </c>
      <c r="AA68" s="61" t="str">
        <f t="shared" si="23"/>
        <v/>
      </c>
      <c r="AB68" s="61" t="str">
        <f t="shared" ref="AB68:AB131" si="62">IF(ISBLANK($E68),"",$E68)</f>
        <v/>
      </c>
      <c r="AC68" s="61" t="e">
        <f>IF(サンプル!$B$11="無料",0,VLOOKUP($I68,サンプル!$A$19:$O$28,4+(COLUMN()-COLUMN($K68))/(COLUMNS($O$3:$U$3)-1),FALSE))</f>
        <v>#N/A</v>
      </c>
      <c r="AD68" s="62" t="str">
        <f t="shared" si="24"/>
        <v/>
      </c>
      <c r="AE68" s="59" t="str">
        <f t="shared" si="25"/>
        <v/>
      </c>
      <c r="AF68" s="60" t="str">
        <f t="shared" si="26"/>
        <v/>
      </c>
      <c r="AG68" s="61" t="str">
        <f t="shared" si="27"/>
        <v/>
      </c>
      <c r="AH68" s="61" t="str">
        <f t="shared" ref="AH68:AH131" si="63">IF(ISBLANK($E68),"",$E68)</f>
        <v/>
      </c>
      <c r="AI68" s="61" t="e">
        <f>IF(サンプル!$B$11="無料",0,VLOOKUP($I68,サンプル!$A$19:$O$28,4+(COLUMN()-COLUMN($K68))/(COLUMNS($O$3:$U$3)-1),FALSE))</f>
        <v>#N/A</v>
      </c>
      <c r="AJ68" s="62" t="str">
        <f t="shared" si="28"/>
        <v/>
      </c>
      <c r="AK68" s="59" t="str">
        <f t="shared" si="29"/>
        <v/>
      </c>
      <c r="AL68" s="60" t="str">
        <f t="shared" si="30"/>
        <v/>
      </c>
      <c r="AM68" s="61" t="str">
        <f t="shared" si="31"/>
        <v/>
      </c>
      <c r="AN68" s="61" t="str">
        <f t="shared" ref="AN68:AN131" si="64">IF(ISBLANK($E68),"",$E68)</f>
        <v/>
      </c>
      <c r="AO68" s="61" t="e">
        <f>IF(サンプル!$B$11="無料",0,VLOOKUP($I68,サンプル!$A$19:$O$28,4+(COLUMN()-COLUMN($K68))/(COLUMNS($O$3:$U$3)-1),FALSE))</f>
        <v>#N/A</v>
      </c>
      <c r="AP68" s="62" t="str">
        <f t="shared" si="32"/>
        <v/>
      </c>
      <c r="AQ68" s="59" t="str">
        <f t="shared" si="33"/>
        <v/>
      </c>
      <c r="AR68" s="60" t="str">
        <f t="shared" si="34"/>
        <v/>
      </c>
      <c r="AS68" s="61" t="str">
        <f t="shared" si="35"/>
        <v/>
      </c>
      <c r="AT68" s="61" t="str">
        <f t="shared" ref="AT68:AT131" si="65">IF(ISBLANK($E68),"",$E68)</f>
        <v/>
      </c>
      <c r="AU68" s="61" t="e">
        <f>IF(サンプル!$B$11="無料",0,VLOOKUP($I68,サンプル!$A$19:$O$28,4+(COLUMN()-COLUMN($K68))/(COLUMNS($O$3:$U$3)-1),FALSE))</f>
        <v>#N/A</v>
      </c>
      <c r="AV68" s="62" t="str">
        <f t="shared" si="36"/>
        <v/>
      </c>
      <c r="AW68" s="59" t="str">
        <f t="shared" si="37"/>
        <v/>
      </c>
      <c r="AX68" s="60" t="str">
        <f t="shared" si="38"/>
        <v/>
      </c>
      <c r="AY68" s="61" t="str">
        <f t="shared" si="39"/>
        <v/>
      </c>
      <c r="AZ68" s="61" t="str">
        <f t="shared" ref="AZ68:AZ131" si="66">IF(ISBLANK($E68),"",$E68)</f>
        <v/>
      </c>
      <c r="BA68" s="61" t="e">
        <f>IF(サンプル!$B$11="無料",0,VLOOKUP($I68,サンプル!$A$19:$O$28,4+(COLUMN()-COLUMN($K68))/(COLUMNS($O$3:$U$3)-1),FALSE))</f>
        <v>#N/A</v>
      </c>
      <c r="BB68" s="62" t="str">
        <f t="shared" si="40"/>
        <v/>
      </c>
      <c r="BC68" s="59" t="str">
        <f t="shared" si="41"/>
        <v/>
      </c>
      <c r="BD68" s="60" t="str">
        <f t="shared" si="42"/>
        <v/>
      </c>
      <c r="BE68" s="61" t="str">
        <f t="shared" si="43"/>
        <v/>
      </c>
      <c r="BF68" s="61" t="str">
        <f t="shared" ref="BF68:BF131" si="67">IF(ISBLANK($E68),"",$E68)</f>
        <v/>
      </c>
      <c r="BG68" s="61" t="e">
        <f>IF(サンプル!$B$11="無料",0,VLOOKUP($I68,サンプル!$A$19:$O$28,4+(COLUMN()-COLUMN($K68))/(COLUMNS($O$3:$U$3)-1),FALSE))</f>
        <v>#N/A</v>
      </c>
      <c r="BH68" s="62" t="str">
        <f t="shared" si="44"/>
        <v/>
      </c>
      <c r="BI68" s="59" t="str">
        <f t="shared" si="45"/>
        <v/>
      </c>
      <c r="BJ68" s="60" t="str">
        <f t="shared" si="46"/>
        <v/>
      </c>
      <c r="BK68" s="61" t="str">
        <f t="shared" si="47"/>
        <v/>
      </c>
      <c r="BL68" s="61" t="str">
        <f t="shared" ref="BL68:BL131" si="68">IF(ISBLANK($E68),"",$E68)</f>
        <v/>
      </c>
      <c r="BM68" s="61" t="e">
        <f>IF(サンプル!$B$11="無料",0,VLOOKUP($I68,サンプル!$A$19:$O$28,4+(COLUMN()-COLUMN($K68))/(COLUMNS($O$3:$U$3)-1),FALSE))</f>
        <v>#N/A</v>
      </c>
      <c r="BN68" s="62" t="str">
        <f t="shared" si="48"/>
        <v/>
      </c>
      <c r="BO68" s="59" t="str">
        <f t="shared" si="49"/>
        <v/>
      </c>
      <c r="BP68" s="60" t="str">
        <f t="shared" si="50"/>
        <v/>
      </c>
      <c r="BQ68" s="61" t="str">
        <f t="shared" si="51"/>
        <v/>
      </c>
      <c r="BR68" s="61" t="str">
        <f t="shared" ref="BR68:BR131" si="69">IF(ISBLANK($E68),"",$E68)</f>
        <v/>
      </c>
      <c r="BS68" s="61" t="e">
        <f>IF(サンプル!$B$11="無料",0,VLOOKUP($I68,サンプル!$A$19:$O$28,4+(COLUMN()-COLUMN($K68))/(COLUMNS($O$3:$U$3)-1),FALSE))</f>
        <v>#N/A</v>
      </c>
      <c r="BT68" s="62" t="str">
        <f t="shared" si="52"/>
        <v/>
      </c>
      <c r="BU68" s="59" t="str">
        <f t="shared" si="53"/>
        <v/>
      </c>
      <c r="BV68" s="60" t="str">
        <f t="shared" si="54"/>
        <v/>
      </c>
      <c r="BW68" s="61" t="str">
        <f t="shared" si="55"/>
        <v/>
      </c>
      <c r="BX68" s="61" t="str">
        <f t="shared" ref="BX68:BX131" si="70">IF(ISBLANK($E68),"",$E68)</f>
        <v/>
      </c>
      <c r="BY68" s="61" t="e">
        <f>IF(サンプル!$B$11="無料",0,VLOOKUP($I68,サンプル!$A$19:$O$28,4+(COLUMN()-COLUMN($K68))/(COLUMNS($O$3:$U$3)-1),FALSE))</f>
        <v>#N/A</v>
      </c>
      <c r="BZ68" s="62" t="str">
        <f t="shared" si="56"/>
        <v/>
      </c>
      <c r="CA68" s="59" t="str">
        <f t="shared" si="57"/>
        <v/>
      </c>
      <c r="CB68" s="60" t="str">
        <f t="shared" si="58"/>
        <v/>
      </c>
      <c r="CC68" s="61" t="str">
        <f t="shared" si="59"/>
        <v/>
      </c>
    </row>
    <row r="69" spans="1:81">
      <c r="A69" s="6">
        <v>66</v>
      </c>
      <c r="B69" s="158" t="str">
        <f>IF(ISBLANK(サンプル入力!B69),"",サンプル入力!B69)</f>
        <v/>
      </c>
      <c r="C69" s="5" t="str">
        <f>IF(ISBLANK(サンプル入力!C69),"",サンプル入力!C69)</f>
        <v/>
      </c>
      <c r="D69" s="18"/>
      <c r="E69" s="5" t="str">
        <f>IF(ISBLANK(サンプル入力!F69),"",サンプル入力!F69)</f>
        <v/>
      </c>
      <c r="F69" s="15">
        <f>IF(ISBLANK(宅配便仮計算!D69),"",宅配便仮計算!D69)</f>
        <v>0.85</v>
      </c>
      <c r="G69" s="5" t="str">
        <f>IF(ISBLANK(サンプル入力!I69),"",サンプル入力!I69)</f>
        <v/>
      </c>
      <c r="H69" s="6" t="str">
        <f>IF(ISBLANK(サンプル入力!J69),"",サンプル入力!J69)</f>
        <v/>
      </c>
      <c r="I69" s="6" t="str">
        <f>IF(ISBLANK(サンプル入力!L69),"",サンプル入力!L69)</f>
        <v/>
      </c>
      <c r="J69" s="61" t="str">
        <f t="shared" ref="J69:J132" si="71">IF(ISBLANK($E69),"",$E69)</f>
        <v/>
      </c>
      <c r="K69" s="61" t="e">
        <f>IF(サンプル!$B$11="無料",0,VLOOKUP($I69,サンプル!$A$19:$O$28,4+(COLUMN()-COLUMN($K69))/(COLUMNS($O$3:$U$3)-1),FALSE))</f>
        <v>#N/A</v>
      </c>
      <c r="L69" s="62" t="str">
        <f t="shared" ref="L69:L132" si="72">IFERROR((J69*$G69+K69)/$G69,"")</f>
        <v/>
      </c>
      <c r="M69" s="59" t="str">
        <f t="shared" ref="M69:M132" si="73">IFERROR(L69/$F69,"")</f>
        <v/>
      </c>
      <c r="N69" s="60" t="str">
        <f t="shared" ref="N69:N132" si="74">IFERROR(_xlfn.CEILING.MATH(M69),"")</f>
        <v/>
      </c>
      <c r="O69" s="61" t="str">
        <f t="shared" ref="O69:O132" si="75">IFERROR(N69*$G69,"")</f>
        <v/>
      </c>
      <c r="P69" s="61" t="str">
        <f t="shared" si="60"/>
        <v/>
      </c>
      <c r="Q69" s="61" t="e">
        <f>IF(サンプル!$B$11="無料",0,VLOOKUP($I69,サンプル!$A$19:$O$28,4+(COLUMN()-COLUMN($K69))/(COLUMNS($O$3:$U$3)-1),FALSE))</f>
        <v>#N/A</v>
      </c>
      <c r="R69" s="62" t="str">
        <f t="shared" ref="R69:R132" si="76">IFERROR((P69*$G69+Q69)/$G69,"")</f>
        <v/>
      </c>
      <c r="S69" s="59" t="str">
        <f t="shared" ref="S69:S132" si="77">IFERROR(R69/$F69,"")</f>
        <v/>
      </c>
      <c r="T69" s="60" t="str">
        <f t="shared" ref="T69:T132" si="78">IFERROR(_xlfn.CEILING.MATH(S69),"")</f>
        <v/>
      </c>
      <c r="U69" s="61" t="str">
        <f t="shared" ref="U69:U132" si="79">IFERROR(T69*$G69,"")</f>
        <v/>
      </c>
      <c r="V69" s="61" t="str">
        <f t="shared" si="61"/>
        <v/>
      </c>
      <c r="W69" s="61" t="e">
        <f>IF(サンプル!$B$11="無料",0,VLOOKUP($I69,サンプル!$A$19:$O$28,4+(COLUMN()-COLUMN($K69))/(COLUMNS($O$3:$U$3)-1),FALSE))</f>
        <v>#N/A</v>
      </c>
      <c r="X69" s="62" t="str">
        <f t="shared" ref="X69:X132" si="80">IFERROR((V69*$G69+W69)/$G69,"")</f>
        <v/>
      </c>
      <c r="Y69" s="59" t="str">
        <f t="shared" ref="Y69:Y132" si="81">IFERROR(X69/$F69,"")</f>
        <v/>
      </c>
      <c r="Z69" s="60" t="str">
        <f t="shared" ref="Z69:Z132" si="82">IFERROR(_xlfn.CEILING.MATH(Y69),"")</f>
        <v/>
      </c>
      <c r="AA69" s="61" t="str">
        <f t="shared" ref="AA69:AA132" si="83">IFERROR(Z69*$G69,"")</f>
        <v/>
      </c>
      <c r="AB69" s="61" t="str">
        <f t="shared" si="62"/>
        <v/>
      </c>
      <c r="AC69" s="61" t="e">
        <f>IF(サンプル!$B$11="無料",0,VLOOKUP($I69,サンプル!$A$19:$O$28,4+(COLUMN()-COLUMN($K69))/(COLUMNS($O$3:$U$3)-1),FALSE))</f>
        <v>#N/A</v>
      </c>
      <c r="AD69" s="62" t="str">
        <f t="shared" ref="AD69:AD132" si="84">IFERROR((AB69*$G69+AC69)/$G69,"")</f>
        <v/>
      </c>
      <c r="AE69" s="59" t="str">
        <f t="shared" ref="AE69:AE132" si="85">IFERROR(AD69/$F69,"")</f>
        <v/>
      </c>
      <c r="AF69" s="60" t="str">
        <f t="shared" ref="AF69:AF132" si="86">IFERROR(_xlfn.CEILING.MATH(AE69),"")</f>
        <v/>
      </c>
      <c r="AG69" s="61" t="str">
        <f t="shared" ref="AG69:AG132" si="87">IFERROR(AF69*$G69,"")</f>
        <v/>
      </c>
      <c r="AH69" s="61" t="str">
        <f t="shared" si="63"/>
        <v/>
      </c>
      <c r="AI69" s="61" t="e">
        <f>IF(サンプル!$B$11="無料",0,VLOOKUP($I69,サンプル!$A$19:$O$28,4+(COLUMN()-COLUMN($K69))/(COLUMNS($O$3:$U$3)-1),FALSE))</f>
        <v>#N/A</v>
      </c>
      <c r="AJ69" s="62" t="str">
        <f t="shared" ref="AJ69:AJ132" si="88">IFERROR((AH69*$G69+AI69)/$G69,"")</f>
        <v/>
      </c>
      <c r="AK69" s="59" t="str">
        <f t="shared" ref="AK69:AK132" si="89">IFERROR(AJ69/$F69,"")</f>
        <v/>
      </c>
      <c r="AL69" s="60" t="str">
        <f t="shared" ref="AL69:AL132" si="90">IFERROR(_xlfn.CEILING.MATH(AK69),"")</f>
        <v/>
      </c>
      <c r="AM69" s="61" t="str">
        <f t="shared" ref="AM69:AM132" si="91">IFERROR(AL69*$G69,"")</f>
        <v/>
      </c>
      <c r="AN69" s="61" t="str">
        <f t="shared" si="64"/>
        <v/>
      </c>
      <c r="AO69" s="61" t="e">
        <f>IF(サンプル!$B$11="無料",0,VLOOKUP($I69,サンプル!$A$19:$O$28,4+(COLUMN()-COLUMN($K69))/(COLUMNS($O$3:$U$3)-1),FALSE))</f>
        <v>#N/A</v>
      </c>
      <c r="AP69" s="62" t="str">
        <f t="shared" ref="AP69:AP132" si="92">IFERROR((AN69*$G69+AO69)/$G69,"")</f>
        <v/>
      </c>
      <c r="AQ69" s="59" t="str">
        <f t="shared" ref="AQ69:AQ132" si="93">IFERROR(AP69/$F69,"")</f>
        <v/>
      </c>
      <c r="AR69" s="60" t="str">
        <f t="shared" ref="AR69:AR132" si="94">IFERROR(_xlfn.CEILING.MATH(AQ69),"")</f>
        <v/>
      </c>
      <c r="AS69" s="61" t="str">
        <f t="shared" ref="AS69:AS132" si="95">IFERROR(AR69*$G69,"")</f>
        <v/>
      </c>
      <c r="AT69" s="61" t="str">
        <f t="shared" si="65"/>
        <v/>
      </c>
      <c r="AU69" s="61" t="e">
        <f>IF(サンプル!$B$11="無料",0,VLOOKUP($I69,サンプル!$A$19:$O$28,4+(COLUMN()-COLUMN($K69))/(COLUMNS($O$3:$U$3)-1),FALSE))</f>
        <v>#N/A</v>
      </c>
      <c r="AV69" s="62" t="str">
        <f t="shared" ref="AV69:AV132" si="96">IFERROR((AT69*$G69+AU69)/$G69,"")</f>
        <v/>
      </c>
      <c r="AW69" s="59" t="str">
        <f t="shared" ref="AW69:AW132" si="97">IFERROR(AV69/$F69,"")</f>
        <v/>
      </c>
      <c r="AX69" s="60" t="str">
        <f t="shared" ref="AX69:AX132" si="98">IFERROR(_xlfn.CEILING.MATH(AW69),"")</f>
        <v/>
      </c>
      <c r="AY69" s="61" t="str">
        <f t="shared" ref="AY69:AY132" si="99">IFERROR(AX69*$G69,"")</f>
        <v/>
      </c>
      <c r="AZ69" s="61" t="str">
        <f t="shared" si="66"/>
        <v/>
      </c>
      <c r="BA69" s="61" t="e">
        <f>IF(サンプル!$B$11="無料",0,VLOOKUP($I69,サンプル!$A$19:$O$28,4+(COLUMN()-COLUMN($K69))/(COLUMNS($O$3:$U$3)-1),FALSE))</f>
        <v>#N/A</v>
      </c>
      <c r="BB69" s="62" t="str">
        <f t="shared" ref="BB69:BB132" si="100">IFERROR((AZ69*$G69+BA69)/$G69,"")</f>
        <v/>
      </c>
      <c r="BC69" s="59" t="str">
        <f t="shared" ref="BC69:BC132" si="101">IFERROR(BB69/$F69,"")</f>
        <v/>
      </c>
      <c r="BD69" s="60" t="str">
        <f t="shared" ref="BD69:BD132" si="102">IFERROR(_xlfn.CEILING.MATH(BC69),"")</f>
        <v/>
      </c>
      <c r="BE69" s="61" t="str">
        <f t="shared" ref="BE69:BE132" si="103">IFERROR(BD69*$G69,"")</f>
        <v/>
      </c>
      <c r="BF69" s="61" t="str">
        <f t="shared" si="67"/>
        <v/>
      </c>
      <c r="BG69" s="61" t="e">
        <f>IF(サンプル!$B$11="無料",0,VLOOKUP($I69,サンプル!$A$19:$O$28,4+(COLUMN()-COLUMN($K69))/(COLUMNS($O$3:$U$3)-1),FALSE))</f>
        <v>#N/A</v>
      </c>
      <c r="BH69" s="62" t="str">
        <f t="shared" ref="BH69:BH132" si="104">IFERROR((BF69*$G69+BG69)/$G69,"")</f>
        <v/>
      </c>
      <c r="BI69" s="59" t="str">
        <f t="shared" ref="BI69:BI132" si="105">IFERROR(BH69/$F69,"")</f>
        <v/>
      </c>
      <c r="BJ69" s="60" t="str">
        <f t="shared" ref="BJ69:BJ132" si="106">IFERROR(_xlfn.CEILING.MATH(BI69),"")</f>
        <v/>
      </c>
      <c r="BK69" s="61" t="str">
        <f t="shared" ref="BK69:BK132" si="107">IFERROR(BJ69*$G69,"")</f>
        <v/>
      </c>
      <c r="BL69" s="61" t="str">
        <f t="shared" si="68"/>
        <v/>
      </c>
      <c r="BM69" s="61" t="e">
        <f>IF(サンプル!$B$11="無料",0,VLOOKUP($I69,サンプル!$A$19:$O$28,4+(COLUMN()-COLUMN($K69))/(COLUMNS($O$3:$U$3)-1),FALSE))</f>
        <v>#N/A</v>
      </c>
      <c r="BN69" s="62" t="str">
        <f t="shared" ref="BN69:BN132" si="108">IFERROR((BL69*$G69+BM69)/$G69,"")</f>
        <v/>
      </c>
      <c r="BO69" s="59" t="str">
        <f t="shared" ref="BO69:BO132" si="109">IFERROR(BN69/$F69,"")</f>
        <v/>
      </c>
      <c r="BP69" s="60" t="str">
        <f t="shared" ref="BP69:BP132" si="110">IFERROR(_xlfn.CEILING.MATH(BO69),"")</f>
        <v/>
      </c>
      <c r="BQ69" s="61" t="str">
        <f t="shared" ref="BQ69:BQ132" si="111">IFERROR(BP69*$G69,"")</f>
        <v/>
      </c>
      <c r="BR69" s="61" t="str">
        <f t="shared" si="69"/>
        <v/>
      </c>
      <c r="BS69" s="61" t="e">
        <f>IF(サンプル!$B$11="無料",0,VLOOKUP($I69,サンプル!$A$19:$O$28,4+(COLUMN()-COLUMN($K69))/(COLUMNS($O$3:$U$3)-1),FALSE))</f>
        <v>#N/A</v>
      </c>
      <c r="BT69" s="62" t="str">
        <f t="shared" ref="BT69:BT132" si="112">IFERROR((BR69*$G69+BS69)/$G69,"")</f>
        <v/>
      </c>
      <c r="BU69" s="59" t="str">
        <f t="shared" ref="BU69:BU132" si="113">IFERROR(BT69/$F69,"")</f>
        <v/>
      </c>
      <c r="BV69" s="60" t="str">
        <f t="shared" ref="BV69:BV132" si="114">IFERROR(_xlfn.CEILING.MATH(BU69),"")</f>
        <v/>
      </c>
      <c r="BW69" s="61" t="str">
        <f t="shared" ref="BW69:BW132" si="115">IFERROR(BV69*$G69,"")</f>
        <v/>
      </c>
      <c r="BX69" s="61" t="str">
        <f t="shared" si="70"/>
        <v/>
      </c>
      <c r="BY69" s="61" t="e">
        <f>IF(サンプル!$B$11="無料",0,VLOOKUP($I69,サンプル!$A$19:$O$28,4+(COLUMN()-COLUMN($K69))/(COLUMNS($O$3:$U$3)-1),FALSE))</f>
        <v>#N/A</v>
      </c>
      <c r="BZ69" s="62" t="str">
        <f t="shared" ref="BZ69:BZ132" si="116">IFERROR((BX69*$G69+BY69)/$G69,"")</f>
        <v/>
      </c>
      <c r="CA69" s="59" t="str">
        <f t="shared" ref="CA69:CA132" si="117">IFERROR(BZ69/$F69,"")</f>
        <v/>
      </c>
      <c r="CB69" s="60" t="str">
        <f t="shared" ref="CB69:CB132" si="118">IFERROR(_xlfn.CEILING.MATH(CA69),"")</f>
        <v/>
      </c>
      <c r="CC69" s="61" t="str">
        <f t="shared" ref="CC69:CC132" si="119">IFERROR(CB69*$G69,"")</f>
        <v/>
      </c>
    </row>
    <row r="70" spans="1:81">
      <c r="A70" s="6">
        <v>67</v>
      </c>
      <c r="B70" s="158" t="str">
        <f>IF(ISBLANK(サンプル入力!B70),"",サンプル入力!B70)</f>
        <v/>
      </c>
      <c r="C70" s="5" t="str">
        <f>IF(ISBLANK(サンプル入力!C70),"",サンプル入力!C70)</f>
        <v/>
      </c>
      <c r="D70" s="18"/>
      <c r="E70" s="5" t="str">
        <f>IF(ISBLANK(サンプル入力!F70),"",サンプル入力!F70)</f>
        <v/>
      </c>
      <c r="F70" s="15">
        <f>IF(ISBLANK(宅配便仮計算!D70),"",宅配便仮計算!D70)</f>
        <v>0.85</v>
      </c>
      <c r="G70" s="5" t="str">
        <f>IF(ISBLANK(サンプル入力!I70),"",サンプル入力!I70)</f>
        <v/>
      </c>
      <c r="H70" s="6" t="str">
        <f>IF(ISBLANK(サンプル入力!J70),"",サンプル入力!J70)</f>
        <v/>
      </c>
      <c r="I70" s="6" t="str">
        <f>IF(ISBLANK(サンプル入力!L70),"",サンプル入力!L70)</f>
        <v/>
      </c>
      <c r="J70" s="61" t="str">
        <f t="shared" si="71"/>
        <v/>
      </c>
      <c r="K70" s="61" t="e">
        <f>IF(サンプル!$B$11="無料",0,VLOOKUP($I70,サンプル!$A$19:$O$28,4+(COLUMN()-COLUMN($K70))/(COLUMNS($O$3:$U$3)-1),FALSE))</f>
        <v>#N/A</v>
      </c>
      <c r="L70" s="62" t="str">
        <f t="shared" si="72"/>
        <v/>
      </c>
      <c r="M70" s="59" t="str">
        <f t="shared" si="73"/>
        <v/>
      </c>
      <c r="N70" s="60" t="str">
        <f t="shared" si="74"/>
        <v/>
      </c>
      <c r="O70" s="61" t="str">
        <f t="shared" si="75"/>
        <v/>
      </c>
      <c r="P70" s="61" t="str">
        <f t="shared" si="60"/>
        <v/>
      </c>
      <c r="Q70" s="61" t="e">
        <f>IF(サンプル!$B$11="無料",0,VLOOKUP($I70,サンプル!$A$19:$O$28,4+(COLUMN()-COLUMN($K70))/(COLUMNS($O$3:$U$3)-1),FALSE))</f>
        <v>#N/A</v>
      </c>
      <c r="R70" s="62" t="str">
        <f t="shared" si="76"/>
        <v/>
      </c>
      <c r="S70" s="59" t="str">
        <f t="shared" si="77"/>
        <v/>
      </c>
      <c r="T70" s="60" t="str">
        <f t="shared" si="78"/>
        <v/>
      </c>
      <c r="U70" s="61" t="str">
        <f t="shared" si="79"/>
        <v/>
      </c>
      <c r="V70" s="61" t="str">
        <f t="shared" si="61"/>
        <v/>
      </c>
      <c r="W70" s="61" t="e">
        <f>IF(サンプル!$B$11="無料",0,VLOOKUP($I70,サンプル!$A$19:$O$28,4+(COLUMN()-COLUMN($K70))/(COLUMNS($O$3:$U$3)-1),FALSE))</f>
        <v>#N/A</v>
      </c>
      <c r="X70" s="62" t="str">
        <f t="shared" si="80"/>
        <v/>
      </c>
      <c r="Y70" s="59" t="str">
        <f t="shared" si="81"/>
        <v/>
      </c>
      <c r="Z70" s="60" t="str">
        <f t="shared" si="82"/>
        <v/>
      </c>
      <c r="AA70" s="61" t="str">
        <f t="shared" si="83"/>
        <v/>
      </c>
      <c r="AB70" s="61" t="str">
        <f t="shared" si="62"/>
        <v/>
      </c>
      <c r="AC70" s="61" t="e">
        <f>IF(サンプル!$B$11="無料",0,VLOOKUP($I70,サンプル!$A$19:$O$28,4+(COLUMN()-COLUMN($K70))/(COLUMNS($O$3:$U$3)-1),FALSE))</f>
        <v>#N/A</v>
      </c>
      <c r="AD70" s="62" t="str">
        <f t="shared" si="84"/>
        <v/>
      </c>
      <c r="AE70" s="59" t="str">
        <f t="shared" si="85"/>
        <v/>
      </c>
      <c r="AF70" s="60" t="str">
        <f t="shared" si="86"/>
        <v/>
      </c>
      <c r="AG70" s="61" t="str">
        <f t="shared" si="87"/>
        <v/>
      </c>
      <c r="AH70" s="61" t="str">
        <f t="shared" si="63"/>
        <v/>
      </c>
      <c r="AI70" s="61" t="e">
        <f>IF(サンプル!$B$11="無料",0,VLOOKUP($I70,サンプル!$A$19:$O$28,4+(COLUMN()-COLUMN($K70))/(COLUMNS($O$3:$U$3)-1),FALSE))</f>
        <v>#N/A</v>
      </c>
      <c r="AJ70" s="62" t="str">
        <f t="shared" si="88"/>
        <v/>
      </c>
      <c r="AK70" s="59" t="str">
        <f t="shared" si="89"/>
        <v/>
      </c>
      <c r="AL70" s="60" t="str">
        <f t="shared" si="90"/>
        <v/>
      </c>
      <c r="AM70" s="61" t="str">
        <f t="shared" si="91"/>
        <v/>
      </c>
      <c r="AN70" s="61" t="str">
        <f t="shared" si="64"/>
        <v/>
      </c>
      <c r="AO70" s="61" t="e">
        <f>IF(サンプル!$B$11="無料",0,VLOOKUP($I70,サンプル!$A$19:$O$28,4+(COLUMN()-COLUMN($K70))/(COLUMNS($O$3:$U$3)-1),FALSE))</f>
        <v>#N/A</v>
      </c>
      <c r="AP70" s="62" t="str">
        <f t="shared" si="92"/>
        <v/>
      </c>
      <c r="AQ70" s="59" t="str">
        <f t="shared" si="93"/>
        <v/>
      </c>
      <c r="AR70" s="60" t="str">
        <f t="shared" si="94"/>
        <v/>
      </c>
      <c r="AS70" s="61" t="str">
        <f t="shared" si="95"/>
        <v/>
      </c>
      <c r="AT70" s="61" t="str">
        <f t="shared" si="65"/>
        <v/>
      </c>
      <c r="AU70" s="61" t="e">
        <f>IF(サンプル!$B$11="無料",0,VLOOKUP($I70,サンプル!$A$19:$O$28,4+(COLUMN()-COLUMN($K70))/(COLUMNS($O$3:$U$3)-1),FALSE))</f>
        <v>#N/A</v>
      </c>
      <c r="AV70" s="62" t="str">
        <f t="shared" si="96"/>
        <v/>
      </c>
      <c r="AW70" s="59" t="str">
        <f t="shared" si="97"/>
        <v/>
      </c>
      <c r="AX70" s="60" t="str">
        <f t="shared" si="98"/>
        <v/>
      </c>
      <c r="AY70" s="61" t="str">
        <f t="shared" si="99"/>
        <v/>
      </c>
      <c r="AZ70" s="61" t="str">
        <f t="shared" si="66"/>
        <v/>
      </c>
      <c r="BA70" s="61" t="e">
        <f>IF(サンプル!$B$11="無料",0,VLOOKUP($I70,サンプル!$A$19:$O$28,4+(COLUMN()-COLUMN($K70))/(COLUMNS($O$3:$U$3)-1),FALSE))</f>
        <v>#N/A</v>
      </c>
      <c r="BB70" s="62" t="str">
        <f t="shared" si="100"/>
        <v/>
      </c>
      <c r="BC70" s="59" t="str">
        <f t="shared" si="101"/>
        <v/>
      </c>
      <c r="BD70" s="60" t="str">
        <f t="shared" si="102"/>
        <v/>
      </c>
      <c r="BE70" s="61" t="str">
        <f t="shared" si="103"/>
        <v/>
      </c>
      <c r="BF70" s="61" t="str">
        <f t="shared" si="67"/>
        <v/>
      </c>
      <c r="BG70" s="61" t="e">
        <f>IF(サンプル!$B$11="無料",0,VLOOKUP($I70,サンプル!$A$19:$O$28,4+(COLUMN()-COLUMN($K70))/(COLUMNS($O$3:$U$3)-1),FALSE))</f>
        <v>#N/A</v>
      </c>
      <c r="BH70" s="62" t="str">
        <f t="shared" si="104"/>
        <v/>
      </c>
      <c r="BI70" s="59" t="str">
        <f t="shared" si="105"/>
        <v/>
      </c>
      <c r="BJ70" s="60" t="str">
        <f t="shared" si="106"/>
        <v/>
      </c>
      <c r="BK70" s="61" t="str">
        <f t="shared" si="107"/>
        <v/>
      </c>
      <c r="BL70" s="61" t="str">
        <f t="shared" si="68"/>
        <v/>
      </c>
      <c r="BM70" s="61" t="e">
        <f>IF(サンプル!$B$11="無料",0,VLOOKUP($I70,サンプル!$A$19:$O$28,4+(COLUMN()-COLUMN($K70))/(COLUMNS($O$3:$U$3)-1),FALSE))</f>
        <v>#N/A</v>
      </c>
      <c r="BN70" s="62" t="str">
        <f t="shared" si="108"/>
        <v/>
      </c>
      <c r="BO70" s="59" t="str">
        <f t="shared" si="109"/>
        <v/>
      </c>
      <c r="BP70" s="60" t="str">
        <f t="shared" si="110"/>
        <v/>
      </c>
      <c r="BQ70" s="61" t="str">
        <f t="shared" si="111"/>
        <v/>
      </c>
      <c r="BR70" s="61" t="str">
        <f t="shared" si="69"/>
        <v/>
      </c>
      <c r="BS70" s="61" t="e">
        <f>IF(サンプル!$B$11="無料",0,VLOOKUP($I70,サンプル!$A$19:$O$28,4+(COLUMN()-COLUMN($K70))/(COLUMNS($O$3:$U$3)-1),FALSE))</f>
        <v>#N/A</v>
      </c>
      <c r="BT70" s="62" t="str">
        <f t="shared" si="112"/>
        <v/>
      </c>
      <c r="BU70" s="59" t="str">
        <f t="shared" si="113"/>
        <v/>
      </c>
      <c r="BV70" s="60" t="str">
        <f t="shared" si="114"/>
        <v/>
      </c>
      <c r="BW70" s="61" t="str">
        <f t="shared" si="115"/>
        <v/>
      </c>
      <c r="BX70" s="61" t="str">
        <f t="shared" si="70"/>
        <v/>
      </c>
      <c r="BY70" s="61" t="e">
        <f>IF(サンプル!$B$11="無料",0,VLOOKUP($I70,サンプル!$A$19:$O$28,4+(COLUMN()-COLUMN($K70))/(COLUMNS($O$3:$U$3)-1),FALSE))</f>
        <v>#N/A</v>
      </c>
      <c r="BZ70" s="62" t="str">
        <f t="shared" si="116"/>
        <v/>
      </c>
      <c r="CA70" s="59" t="str">
        <f t="shared" si="117"/>
        <v/>
      </c>
      <c r="CB70" s="60" t="str">
        <f t="shared" si="118"/>
        <v/>
      </c>
      <c r="CC70" s="61" t="str">
        <f t="shared" si="119"/>
        <v/>
      </c>
    </row>
    <row r="71" spans="1:81">
      <c r="A71" s="6">
        <v>68</v>
      </c>
      <c r="B71" s="158" t="str">
        <f>IF(ISBLANK(サンプル入力!B71),"",サンプル入力!B71)</f>
        <v/>
      </c>
      <c r="C71" s="5" t="str">
        <f>IF(ISBLANK(サンプル入力!C71),"",サンプル入力!C71)</f>
        <v/>
      </c>
      <c r="D71" s="18"/>
      <c r="E71" s="5" t="str">
        <f>IF(ISBLANK(サンプル入力!F71),"",サンプル入力!F71)</f>
        <v/>
      </c>
      <c r="F71" s="15">
        <f>IF(ISBLANK(宅配便仮計算!D71),"",宅配便仮計算!D71)</f>
        <v>0.85</v>
      </c>
      <c r="G71" s="5" t="str">
        <f>IF(ISBLANK(サンプル入力!I71),"",サンプル入力!I71)</f>
        <v/>
      </c>
      <c r="H71" s="6" t="str">
        <f>IF(ISBLANK(サンプル入力!J71),"",サンプル入力!J71)</f>
        <v/>
      </c>
      <c r="I71" s="6" t="str">
        <f>IF(ISBLANK(サンプル入力!L71),"",サンプル入力!L71)</f>
        <v/>
      </c>
      <c r="J71" s="61" t="str">
        <f t="shared" si="71"/>
        <v/>
      </c>
      <c r="K71" s="61" t="e">
        <f>IF(サンプル!$B$11="無料",0,VLOOKUP($I71,サンプル!$A$19:$O$28,4+(COLUMN()-COLUMN($K71))/(COLUMNS($O$3:$U$3)-1),FALSE))</f>
        <v>#N/A</v>
      </c>
      <c r="L71" s="62" t="str">
        <f t="shared" si="72"/>
        <v/>
      </c>
      <c r="M71" s="59" t="str">
        <f t="shared" si="73"/>
        <v/>
      </c>
      <c r="N71" s="60" t="str">
        <f t="shared" si="74"/>
        <v/>
      </c>
      <c r="O71" s="61" t="str">
        <f t="shared" si="75"/>
        <v/>
      </c>
      <c r="P71" s="61" t="str">
        <f t="shared" si="60"/>
        <v/>
      </c>
      <c r="Q71" s="61" t="e">
        <f>IF(サンプル!$B$11="無料",0,VLOOKUP($I71,サンプル!$A$19:$O$28,4+(COLUMN()-COLUMN($K71))/(COLUMNS($O$3:$U$3)-1),FALSE))</f>
        <v>#N/A</v>
      </c>
      <c r="R71" s="62" t="str">
        <f t="shared" si="76"/>
        <v/>
      </c>
      <c r="S71" s="59" t="str">
        <f t="shared" si="77"/>
        <v/>
      </c>
      <c r="T71" s="60" t="str">
        <f t="shared" si="78"/>
        <v/>
      </c>
      <c r="U71" s="61" t="str">
        <f t="shared" si="79"/>
        <v/>
      </c>
      <c r="V71" s="61" t="str">
        <f t="shared" si="61"/>
        <v/>
      </c>
      <c r="W71" s="61" t="e">
        <f>IF(サンプル!$B$11="無料",0,VLOOKUP($I71,サンプル!$A$19:$O$28,4+(COLUMN()-COLUMN($K71))/(COLUMNS($O$3:$U$3)-1),FALSE))</f>
        <v>#N/A</v>
      </c>
      <c r="X71" s="62" t="str">
        <f t="shared" si="80"/>
        <v/>
      </c>
      <c r="Y71" s="59" t="str">
        <f t="shared" si="81"/>
        <v/>
      </c>
      <c r="Z71" s="60" t="str">
        <f t="shared" si="82"/>
        <v/>
      </c>
      <c r="AA71" s="61" t="str">
        <f t="shared" si="83"/>
        <v/>
      </c>
      <c r="AB71" s="61" t="str">
        <f t="shared" si="62"/>
        <v/>
      </c>
      <c r="AC71" s="61" t="e">
        <f>IF(サンプル!$B$11="無料",0,VLOOKUP($I71,サンプル!$A$19:$O$28,4+(COLUMN()-COLUMN($K71))/(COLUMNS($O$3:$U$3)-1),FALSE))</f>
        <v>#N/A</v>
      </c>
      <c r="AD71" s="62" t="str">
        <f t="shared" si="84"/>
        <v/>
      </c>
      <c r="AE71" s="59" t="str">
        <f t="shared" si="85"/>
        <v/>
      </c>
      <c r="AF71" s="60" t="str">
        <f t="shared" si="86"/>
        <v/>
      </c>
      <c r="AG71" s="61" t="str">
        <f t="shared" si="87"/>
        <v/>
      </c>
      <c r="AH71" s="61" t="str">
        <f t="shared" si="63"/>
        <v/>
      </c>
      <c r="AI71" s="61" t="e">
        <f>IF(サンプル!$B$11="無料",0,VLOOKUP($I71,サンプル!$A$19:$O$28,4+(COLUMN()-COLUMN($K71))/(COLUMNS($O$3:$U$3)-1),FALSE))</f>
        <v>#N/A</v>
      </c>
      <c r="AJ71" s="62" t="str">
        <f t="shared" si="88"/>
        <v/>
      </c>
      <c r="AK71" s="59" t="str">
        <f t="shared" si="89"/>
        <v/>
      </c>
      <c r="AL71" s="60" t="str">
        <f t="shared" si="90"/>
        <v/>
      </c>
      <c r="AM71" s="61" t="str">
        <f t="shared" si="91"/>
        <v/>
      </c>
      <c r="AN71" s="61" t="str">
        <f t="shared" si="64"/>
        <v/>
      </c>
      <c r="AO71" s="61" t="e">
        <f>IF(サンプル!$B$11="無料",0,VLOOKUP($I71,サンプル!$A$19:$O$28,4+(COLUMN()-COLUMN($K71))/(COLUMNS($O$3:$U$3)-1),FALSE))</f>
        <v>#N/A</v>
      </c>
      <c r="AP71" s="62" t="str">
        <f t="shared" si="92"/>
        <v/>
      </c>
      <c r="AQ71" s="59" t="str">
        <f t="shared" si="93"/>
        <v/>
      </c>
      <c r="AR71" s="60" t="str">
        <f t="shared" si="94"/>
        <v/>
      </c>
      <c r="AS71" s="61" t="str">
        <f t="shared" si="95"/>
        <v/>
      </c>
      <c r="AT71" s="61" t="str">
        <f t="shared" si="65"/>
        <v/>
      </c>
      <c r="AU71" s="61" t="e">
        <f>IF(サンプル!$B$11="無料",0,VLOOKUP($I71,サンプル!$A$19:$O$28,4+(COLUMN()-COLUMN($K71))/(COLUMNS($O$3:$U$3)-1),FALSE))</f>
        <v>#N/A</v>
      </c>
      <c r="AV71" s="62" t="str">
        <f t="shared" si="96"/>
        <v/>
      </c>
      <c r="AW71" s="59" t="str">
        <f t="shared" si="97"/>
        <v/>
      </c>
      <c r="AX71" s="60" t="str">
        <f t="shared" si="98"/>
        <v/>
      </c>
      <c r="AY71" s="61" t="str">
        <f t="shared" si="99"/>
        <v/>
      </c>
      <c r="AZ71" s="61" t="str">
        <f t="shared" si="66"/>
        <v/>
      </c>
      <c r="BA71" s="61" t="e">
        <f>IF(サンプル!$B$11="無料",0,VLOOKUP($I71,サンプル!$A$19:$O$28,4+(COLUMN()-COLUMN($K71))/(COLUMNS($O$3:$U$3)-1),FALSE))</f>
        <v>#N/A</v>
      </c>
      <c r="BB71" s="62" t="str">
        <f t="shared" si="100"/>
        <v/>
      </c>
      <c r="BC71" s="59" t="str">
        <f t="shared" si="101"/>
        <v/>
      </c>
      <c r="BD71" s="60" t="str">
        <f t="shared" si="102"/>
        <v/>
      </c>
      <c r="BE71" s="61" t="str">
        <f t="shared" si="103"/>
        <v/>
      </c>
      <c r="BF71" s="61" t="str">
        <f t="shared" si="67"/>
        <v/>
      </c>
      <c r="BG71" s="61" t="e">
        <f>IF(サンプル!$B$11="無料",0,VLOOKUP($I71,サンプル!$A$19:$O$28,4+(COLUMN()-COLUMN($K71))/(COLUMNS($O$3:$U$3)-1),FALSE))</f>
        <v>#N/A</v>
      </c>
      <c r="BH71" s="62" t="str">
        <f t="shared" si="104"/>
        <v/>
      </c>
      <c r="BI71" s="59" t="str">
        <f t="shared" si="105"/>
        <v/>
      </c>
      <c r="BJ71" s="60" t="str">
        <f t="shared" si="106"/>
        <v/>
      </c>
      <c r="BK71" s="61" t="str">
        <f t="shared" si="107"/>
        <v/>
      </c>
      <c r="BL71" s="61" t="str">
        <f t="shared" si="68"/>
        <v/>
      </c>
      <c r="BM71" s="61" t="e">
        <f>IF(サンプル!$B$11="無料",0,VLOOKUP($I71,サンプル!$A$19:$O$28,4+(COLUMN()-COLUMN($K71))/(COLUMNS($O$3:$U$3)-1),FALSE))</f>
        <v>#N/A</v>
      </c>
      <c r="BN71" s="62" t="str">
        <f t="shared" si="108"/>
        <v/>
      </c>
      <c r="BO71" s="59" t="str">
        <f t="shared" si="109"/>
        <v/>
      </c>
      <c r="BP71" s="60" t="str">
        <f t="shared" si="110"/>
        <v/>
      </c>
      <c r="BQ71" s="61" t="str">
        <f t="shared" si="111"/>
        <v/>
      </c>
      <c r="BR71" s="61" t="str">
        <f t="shared" si="69"/>
        <v/>
      </c>
      <c r="BS71" s="61" t="e">
        <f>IF(サンプル!$B$11="無料",0,VLOOKUP($I71,サンプル!$A$19:$O$28,4+(COLUMN()-COLUMN($K71))/(COLUMNS($O$3:$U$3)-1),FALSE))</f>
        <v>#N/A</v>
      </c>
      <c r="BT71" s="62" t="str">
        <f t="shared" si="112"/>
        <v/>
      </c>
      <c r="BU71" s="59" t="str">
        <f t="shared" si="113"/>
        <v/>
      </c>
      <c r="BV71" s="60" t="str">
        <f t="shared" si="114"/>
        <v/>
      </c>
      <c r="BW71" s="61" t="str">
        <f t="shared" si="115"/>
        <v/>
      </c>
      <c r="BX71" s="61" t="str">
        <f t="shared" si="70"/>
        <v/>
      </c>
      <c r="BY71" s="61" t="e">
        <f>IF(サンプル!$B$11="無料",0,VLOOKUP($I71,サンプル!$A$19:$O$28,4+(COLUMN()-COLUMN($K71))/(COLUMNS($O$3:$U$3)-1),FALSE))</f>
        <v>#N/A</v>
      </c>
      <c r="BZ71" s="62" t="str">
        <f t="shared" si="116"/>
        <v/>
      </c>
      <c r="CA71" s="59" t="str">
        <f t="shared" si="117"/>
        <v/>
      </c>
      <c r="CB71" s="60" t="str">
        <f t="shared" si="118"/>
        <v/>
      </c>
      <c r="CC71" s="61" t="str">
        <f t="shared" si="119"/>
        <v/>
      </c>
    </row>
    <row r="72" spans="1:81">
      <c r="A72" s="6">
        <v>69</v>
      </c>
      <c r="B72" s="158" t="str">
        <f>IF(ISBLANK(サンプル入力!B72),"",サンプル入力!B72)</f>
        <v/>
      </c>
      <c r="C72" s="5" t="str">
        <f>IF(ISBLANK(サンプル入力!C72),"",サンプル入力!C72)</f>
        <v/>
      </c>
      <c r="D72" s="18"/>
      <c r="E72" s="5" t="str">
        <f>IF(ISBLANK(サンプル入力!F72),"",サンプル入力!F72)</f>
        <v/>
      </c>
      <c r="F72" s="15">
        <f>IF(ISBLANK(宅配便仮計算!D72),"",宅配便仮計算!D72)</f>
        <v>0.85</v>
      </c>
      <c r="G72" s="5" t="str">
        <f>IF(ISBLANK(サンプル入力!I72),"",サンプル入力!I72)</f>
        <v/>
      </c>
      <c r="H72" s="6" t="str">
        <f>IF(ISBLANK(サンプル入力!J72),"",サンプル入力!J72)</f>
        <v/>
      </c>
      <c r="I72" s="6" t="str">
        <f>IF(ISBLANK(サンプル入力!L72),"",サンプル入力!L72)</f>
        <v/>
      </c>
      <c r="J72" s="61" t="str">
        <f t="shared" si="71"/>
        <v/>
      </c>
      <c r="K72" s="61" t="e">
        <f>IF(サンプル!$B$11="無料",0,VLOOKUP($I72,サンプル!$A$19:$O$28,4+(COLUMN()-COLUMN($K72))/(COLUMNS($O$3:$U$3)-1),FALSE))</f>
        <v>#N/A</v>
      </c>
      <c r="L72" s="62" t="str">
        <f t="shared" si="72"/>
        <v/>
      </c>
      <c r="M72" s="59" t="str">
        <f t="shared" si="73"/>
        <v/>
      </c>
      <c r="N72" s="60" t="str">
        <f t="shared" si="74"/>
        <v/>
      </c>
      <c r="O72" s="61" t="str">
        <f t="shared" si="75"/>
        <v/>
      </c>
      <c r="P72" s="61" t="str">
        <f t="shared" si="60"/>
        <v/>
      </c>
      <c r="Q72" s="61" t="e">
        <f>IF(サンプル!$B$11="無料",0,VLOOKUP($I72,サンプル!$A$19:$O$28,4+(COLUMN()-COLUMN($K72))/(COLUMNS($O$3:$U$3)-1),FALSE))</f>
        <v>#N/A</v>
      </c>
      <c r="R72" s="62" t="str">
        <f t="shared" si="76"/>
        <v/>
      </c>
      <c r="S72" s="59" t="str">
        <f t="shared" si="77"/>
        <v/>
      </c>
      <c r="T72" s="60" t="str">
        <f t="shared" si="78"/>
        <v/>
      </c>
      <c r="U72" s="61" t="str">
        <f t="shared" si="79"/>
        <v/>
      </c>
      <c r="V72" s="61" t="str">
        <f t="shared" si="61"/>
        <v/>
      </c>
      <c r="W72" s="61" t="e">
        <f>IF(サンプル!$B$11="無料",0,VLOOKUP($I72,サンプル!$A$19:$O$28,4+(COLUMN()-COLUMN($K72))/(COLUMNS($O$3:$U$3)-1),FALSE))</f>
        <v>#N/A</v>
      </c>
      <c r="X72" s="62" t="str">
        <f t="shared" si="80"/>
        <v/>
      </c>
      <c r="Y72" s="59" t="str">
        <f t="shared" si="81"/>
        <v/>
      </c>
      <c r="Z72" s="60" t="str">
        <f t="shared" si="82"/>
        <v/>
      </c>
      <c r="AA72" s="61" t="str">
        <f t="shared" si="83"/>
        <v/>
      </c>
      <c r="AB72" s="61" t="str">
        <f t="shared" si="62"/>
        <v/>
      </c>
      <c r="AC72" s="61" t="e">
        <f>IF(サンプル!$B$11="無料",0,VLOOKUP($I72,サンプル!$A$19:$O$28,4+(COLUMN()-COLUMN($K72))/(COLUMNS($O$3:$U$3)-1),FALSE))</f>
        <v>#N/A</v>
      </c>
      <c r="AD72" s="62" t="str">
        <f t="shared" si="84"/>
        <v/>
      </c>
      <c r="AE72" s="59" t="str">
        <f t="shared" si="85"/>
        <v/>
      </c>
      <c r="AF72" s="60" t="str">
        <f t="shared" si="86"/>
        <v/>
      </c>
      <c r="AG72" s="61" t="str">
        <f t="shared" si="87"/>
        <v/>
      </c>
      <c r="AH72" s="61" t="str">
        <f t="shared" si="63"/>
        <v/>
      </c>
      <c r="AI72" s="61" t="e">
        <f>IF(サンプル!$B$11="無料",0,VLOOKUP($I72,サンプル!$A$19:$O$28,4+(COLUMN()-COLUMN($K72))/(COLUMNS($O$3:$U$3)-1),FALSE))</f>
        <v>#N/A</v>
      </c>
      <c r="AJ72" s="62" t="str">
        <f t="shared" si="88"/>
        <v/>
      </c>
      <c r="AK72" s="59" t="str">
        <f t="shared" si="89"/>
        <v/>
      </c>
      <c r="AL72" s="60" t="str">
        <f t="shared" si="90"/>
        <v/>
      </c>
      <c r="AM72" s="61" t="str">
        <f t="shared" si="91"/>
        <v/>
      </c>
      <c r="AN72" s="61" t="str">
        <f t="shared" si="64"/>
        <v/>
      </c>
      <c r="AO72" s="61" t="e">
        <f>IF(サンプル!$B$11="無料",0,VLOOKUP($I72,サンプル!$A$19:$O$28,4+(COLUMN()-COLUMN($K72))/(COLUMNS($O$3:$U$3)-1),FALSE))</f>
        <v>#N/A</v>
      </c>
      <c r="AP72" s="62" t="str">
        <f t="shared" si="92"/>
        <v/>
      </c>
      <c r="AQ72" s="59" t="str">
        <f t="shared" si="93"/>
        <v/>
      </c>
      <c r="AR72" s="60" t="str">
        <f t="shared" si="94"/>
        <v/>
      </c>
      <c r="AS72" s="61" t="str">
        <f t="shared" si="95"/>
        <v/>
      </c>
      <c r="AT72" s="61" t="str">
        <f t="shared" si="65"/>
        <v/>
      </c>
      <c r="AU72" s="61" t="e">
        <f>IF(サンプル!$B$11="無料",0,VLOOKUP($I72,サンプル!$A$19:$O$28,4+(COLUMN()-COLUMN($K72))/(COLUMNS($O$3:$U$3)-1),FALSE))</f>
        <v>#N/A</v>
      </c>
      <c r="AV72" s="62" t="str">
        <f t="shared" si="96"/>
        <v/>
      </c>
      <c r="AW72" s="59" t="str">
        <f t="shared" si="97"/>
        <v/>
      </c>
      <c r="AX72" s="60" t="str">
        <f t="shared" si="98"/>
        <v/>
      </c>
      <c r="AY72" s="61" t="str">
        <f t="shared" si="99"/>
        <v/>
      </c>
      <c r="AZ72" s="61" t="str">
        <f t="shared" si="66"/>
        <v/>
      </c>
      <c r="BA72" s="61" t="e">
        <f>IF(サンプル!$B$11="無料",0,VLOOKUP($I72,サンプル!$A$19:$O$28,4+(COLUMN()-COLUMN($K72))/(COLUMNS($O$3:$U$3)-1),FALSE))</f>
        <v>#N/A</v>
      </c>
      <c r="BB72" s="62" t="str">
        <f t="shared" si="100"/>
        <v/>
      </c>
      <c r="BC72" s="59" t="str">
        <f t="shared" si="101"/>
        <v/>
      </c>
      <c r="BD72" s="60" t="str">
        <f t="shared" si="102"/>
        <v/>
      </c>
      <c r="BE72" s="61" t="str">
        <f t="shared" si="103"/>
        <v/>
      </c>
      <c r="BF72" s="61" t="str">
        <f t="shared" si="67"/>
        <v/>
      </c>
      <c r="BG72" s="61" t="e">
        <f>IF(サンプル!$B$11="無料",0,VLOOKUP($I72,サンプル!$A$19:$O$28,4+(COLUMN()-COLUMN($K72))/(COLUMNS($O$3:$U$3)-1),FALSE))</f>
        <v>#N/A</v>
      </c>
      <c r="BH72" s="62" t="str">
        <f t="shared" si="104"/>
        <v/>
      </c>
      <c r="BI72" s="59" t="str">
        <f t="shared" si="105"/>
        <v/>
      </c>
      <c r="BJ72" s="60" t="str">
        <f t="shared" si="106"/>
        <v/>
      </c>
      <c r="BK72" s="61" t="str">
        <f t="shared" si="107"/>
        <v/>
      </c>
      <c r="BL72" s="61" t="str">
        <f t="shared" si="68"/>
        <v/>
      </c>
      <c r="BM72" s="61" t="e">
        <f>IF(サンプル!$B$11="無料",0,VLOOKUP($I72,サンプル!$A$19:$O$28,4+(COLUMN()-COLUMN($K72))/(COLUMNS($O$3:$U$3)-1),FALSE))</f>
        <v>#N/A</v>
      </c>
      <c r="BN72" s="62" t="str">
        <f t="shared" si="108"/>
        <v/>
      </c>
      <c r="BO72" s="59" t="str">
        <f t="shared" si="109"/>
        <v/>
      </c>
      <c r="BP72" s="60" t="str">
        <f t="shared" si="110"/>
        <v/>
      </c>
      <c r="BQ72" s="61" t="str">
        <f t="shared" si="111"/>
        <v/>
      </c>
      <c r="BR72" s="61" t="str">
        <f t="shared" si="69"/>
        <v/>
      </c>
      <c r="BS72" s="61" t="e">
        <f>IF(サンプル!$B$11="無料",0,VLOOKUP($I72,サンプル!$A$19:$O$28,4+(COLUMN()-COLUMN($K72))/(COLUMNS($O$3:$U$3)-1),FALSE))</f>
        <v>#N/A</v>
      </c>
      <c r="BT72" s="62" t="str">
        <f t="shared" si="112"/>
        <v/>
      </c>
      <c r="BU72" s="59" t="str">
        <f t="shared" si="113"/>
        <v/>
      </c>
      <c r="BV72" s="60" t="str">
        <f t="shared" si="114"/>
        <v/>
      </c>
      <c r="BW72" s="61" t="str">
        <f t="shared" si="115"/>
        <v/>
      </c>
      <c r="BX72" s="61" t="str">
        <f t="shared" si="70"/>
        <v/>
      </c>
      <c r="BY72" s="61" t="e">
        <f>IF(サンプル!$B$11="無料",0,VLOOKUP($I72,サンプル!$A$19:$O$28,4+(COLUMN()-COLUMN($K72))/(COLUMNS($O$3:$U$3)-1),FALSE))</f>
        <v>#N/A</v>
      </c>
      <c r="BZ72" s="62" t="str">
        <f t="shared" si="116"/>
        <v/>
      </c>
      <c r="CA72" s="59" t="str">
        <f t="shared" si="117"/>
        <v/>
      </c>
      <c r="CB72" s="60" t="str">
        <f t="shared" si="118"/>
        <v/>
      </c>
      <c r="CC72" s="61" t="str">
        <f t="shared" si="119"/>
        <v/>
      </c>
    </row>
    <row r="73" spans="1:81">
      <c r="A73" s="6">
        <v>70</v>
      </c>
      <c r="B73" s="158" t="str">
        <f>IF(ISBLANK(サンプル入力!B73),"",サンプル入力!B73)</f>
        <v/>
      </c>
      <c r="C73" s="5" t="str">
        <f>IF(ISBLANK(サンプル入力!C73),"",サンプル入力!C73)</f>
        <v/>
      </c>
      <c r="D73" s="18"/>
      <c r="E73" s="5" t="str">
        <f>IF(ISBLANK(サンプル入力!F73),"",サンプル入力!F73)</f>
        <v/>
      </c>
      <c r="F73" s="15">
        <f>IF(ISBLANK(宅配便仮計算!D73),"",宅配便仮計算!D73)</f>
        <v>0.85</v>
      </c>
      <c r="G73" s="5" t="str">
        <f>IF(ISBLANK(サンプル入力!I73),"",サンプル入力!I73)</f>
        <v/>
      </c>
      <c r="H73" s="6" t="str">
        <f>IF(ISBLANK(サンプル入力!J73),"",サンプル入力!J73)</f>
        <v/>
      </c>
      <c r="I73" s="6" t="str">
        <f>IF(ISBLANK(サンプル入力!L73),"",サンプル入力!L73)</f>
        <v/>
      </c>
      <c r="J73" s="61" t="str">
        <f t="shared" si="71"/>
        <v/>
      </c>
      <c r="K73" s="61" t="e">
        <f>IF(サンプル!$B$11="無料",0,VLOOKUP($I73,サンプル!$A$19:$O$28,4+(COLUMN()-COLUMN($K73))/(COLUMNS($O$3:$U$3)-1),FALSE))</f>
        <v>#N/A</v>
      </c>
      <c r="L73" s="62" t="str">
        <f t="shared" si="72"/>
        <v/>
      </c>
      <c r="M73" s="59" t="str">
        <f t="shared" si="73"/>
        <v/>
      </c>
      <c r="N73" s="60" t="str">
        <f t="shared" si="74"/>
        <v/>
      </c>
      <c r="O73" s="61" t="str">
        <f t="shared" si="75"/>
        <v/>
      </c>
      <c r="P73" s="61" t="str">
        <f t="shared" si="60"/>
        <v/>
      </c>
      <c r="Q73" s="61" t="e">
        <f>IF(サンプル!$B$11="無料",0,VLOOKUP($I73,サンプル!$A$19:$O$28,4+(COLUMN()-COLUMN($K73))/(COLUMNS($O$3:$U$3)-1),FALSE))</f>
        <v>#N/A</v>
      </c>
      <c r="R73" s="62" t="str">
        <f t="shared" si="76"/>
        <v/>
      </c>
      <c r="S73" s="59" t="str">
        <f t="shared" si="77"/>
        <v/>
      </c>
      <c r="T73" s="60" t="str">
        <f t="shared" si="78"/>
        <v/>
      </c>
      <c r="U73" s="61" t="str">
        <f t="shared" si="79"/>
        <v/>
      </c>
      <c r="V73" s="61" t="str">
        <f t="shared" si="61"/>
        <v/>
      </c>
      <c r="W73" s="61" t="e">
        <f>IF(サンプル!$B$11="無料",0,VLOOKUP($I73,サンプル!$A$19:$O$28,4+(COLUMN()-COLUMN($K73))/(COLUMNS($O$3:$U$3)-1),FALSE))</f>
        <v>#N/A</v>
      </c>
      <c r="X73" s="62" t="str">
        <f t="shared" si="80"/>
        <v/>
      </c>
      <c r="Y73" s="59" t="str">
        <f t="shared" si="81"/>
        <v/>
      </c>
      <c r="Z73" s="60" t="str">
        <f t="shared" si="82"/>
        <v/>
      </c>
      <c r="AA73" s="61" t="str">
        <f t="shared" si="83"/>
        <v/>
      </c>
      <c r="AB73" s="61" t="str">
        <f t="shared" si="62"/>
        <v/>
      </c>
      <c r="AC73" s="61" t="e">
        <f>IF(サンプル!$B$11="無料",0,VLOOKUP($I73,サンプル!$A$19:$O$28,4+(COLUMN()-COLUMN($K73))/(COLUMNS($O$3:$U$3)-1),FALSE))</f>
        <v>#N/A</v>
      </c>
      <c r="AD73" s="62" t="str">
        <f t="shared" si="84"/>
        <v/>
      </c>
      <c r="AE73" s="59" t="str">
        <f t="shared" si="85"/>
        <v/>
      </c>
      <c r="AF73" s="60" t="str">
        <f t="shared" si="86"/>
        <v/>
      </c>
      <c r="AG73" s="61" t="str">
        <f t="shared" si="87"/>
        <v/>
      </c>
      <c r="AH73" s="61" t="str">
        <f t="shared" si="63"/>
        <v/>
      </c>
      <c r="AI73" s="61" t="e">
        <f>IF(サンプル!$B$11="無料",0,VLOOKUP($I73,サンプル!$A$19:$O$28,4+(COLUMN()-COLUMN($K73))/(COLUMNS($O$3:$U$3)-1),FALSE))</f>
        <v>#N/A</v>
      </c>
      <c r="AJ73" s="62" t="str">
        <f t="shared" si="88"/>
        <v/>
      </c>
      <c r="AK73" s="59" t="str">
        <f t="shared" si="89"/>
        <v/>
      </c>
      <c r="AL73" s="60" t="str">
        <f t="shared" si="90"/>
        <v/>
      </c>
      <c r="AM73" s="61" t="str">
        <f t="shared" si="91"/>
        <v/>
      </c>
      <c r="AN73" s="61" t="str">
        <f t="shared" si="64"/>
        <v/>
      </c>
      <c r="AO73" s="61" t="e">
        <f>IF(サンプル!$B$11="無料",0,VLOOKUP($I73,サンプル!$A$19:$O$28,4+(COLUMN()-COLUMN($K73))/(COLUMNS($O$3:$U$3)-1),FALSE))</f>
        <v>#N/A</v>
      </c>
      <c r="AP73" s="62" t="str">
        <f t="shared" si="92"/>
        <v/>
      </c>
      <c r="AQ73" s="59" t="str">
        <f t="shared" si="93"/>
        <v/>
      </c>
      <c r="AR73" s="60" t="str">
        <f t="shared" si="94"/>
        <v/>
      </c>
      <c r="AS73" s="61" t="str">
        <f t="shared" si="95"/>
        <v/>
      </c>
      <c r="AT73" s="61" t="str">
        <f t="shared" si="65"/>
        <v/>
      </c>
      <c r="AU73" s="61" t="e">
        <f>IF(サンプル!$B$11="無料",0,VLOOKUP($I73,サンプル!$A$19:$O$28,4+(COLUMN()-COLUMN($K73))/(COLUMNS($O$3:$U$3)-1),FALSE))</f>
        <v>#N/A</v>
      </c>
      <c r="AV73" s="62" t="str">
        <f t="shared" si="96"/>
        <v/>
      </c>
      <c r="AW73" s="59" t="str">
        <f t="shared" si="97"/>
        <v/>
      </c>
      <c r="AX73" s="60" t="str">
        <f t="shared" si="98"/>
        <v/>
      </c>
      <c r="AY73" s="61" t="str">
        <f t="shared" si="99"/>
        <v/>
      </c>
      <c r="AZ73" s="61" t="str">
        <f t="shared" si="66"/>
        <v/>
      </c>
      <c r="BA73" s="61" t="e">
        <f>IF(サンプル!$B$11="無料",0,VLOOKUP($I73,サンプル!$A$19:$O$28,4+(COLUMN()-COLUMN($K73))/(COLUMNS($O$3:$U$3)-1),FALSE))</f>
        <v>#N/A</v>
      </c>
      <c r="BB73" s="62" t="str">
        <f t="shared" si="100"/>
        <v/>
      </c>
      <c r="BC73" s="59" t="str">
        <f t="shared" si="101"/>
        <v/>
      </c>
      <c r="BD73" s="60" t="str">
        <f t="shared" si="102"/>
        <v/>
      </c>
      <c r="BE73" s="61" t="str">
        <f t="shared" si="103"/>
        <v/>
      </c>
      <c r="BF73" s="61" t="str">
        <f t="shared" si="67"/>
        <v/>
      </c>
      <c r="BG73" s="61" t="e">
        <f>IF(サンプル!$B$11="無料",0,VLOOKUP($I73,サンプル!$A$19:$O$28,4+(COLUMN()-COLUMN($K73))/(COLUMNS($O$3:$U$3)-1),FALSE))</f>
        <v>#N/A</v>
      </c>
      <c r="BH73" s="62" t="str">
        <f t="shared" si="104"/>
        <v/>
      </c>
      <c r="BI73" s="59" t="str">
        <f t="shared" si="105"/>
        <v/>
      </c>
      <c r="BJ73" s="60" t="str">
        <f t="shared" si="106"/>
        <v/>
      </c>
      <c r="BK73" s="61" t="str">
        <f t="shared" si="107"/>
        <v/>
      </c>
      <c r="BL73" s="61" t="str">
        <f t="shared" si="68"/>
        <v/>
      </c>
      <c r="BM73" s="61" t="e">
        <f>IF(サンプル!$B$11="無料",0,VLOOKUP($I73,サンプル!$A$19:$O$28,4+(COLUMN()-COLUMN($K73))/(COLUMNS($O$3:$U$3)-1),FALSE))</f>
        <v>#N/A</v>
      </c>
      <c r="BN73" s="62" t="str">
        <f t="shared" si="108"/>
        <v/>
      </c>
      <c r="BO73" s="59" t="str">
        <f t="shared" si="109"/>
        <v/>
      </c>
      <c r="BP73" s="60" t="str">
        <f t="shared" si="110"/>
        <v/>
      </c>
      <c r="BQ73" s="61" t="str">
        <f t="shared" si="111"/>
        <v/>
      </c>
      <c r="BR73" s="61" t="str">
        <f t="shared" si="69"/>
        <v/>
      </c>
      <c r="BS73" s="61" t="e">
        <f>IF(サンプル!$B$11="無料",0,VLOOKUP($I73,サンプル!$A$19:$O$28,4+(COLUMN()-COLUMN($K73))/(COLUMNS($O$3:$U$3)-1),FALSE))</f>
        <v>#N/A</v>
      </c>
      <c r="BT73" s="62" t="str">
        <f t="shared" si="112"/>
        <v/>
      </c>
      <c r="BU73" s="59" t="str">
        <f t="shared" si="113"/>
        <v/>
      </c>
      <c r="BV73" s="60" t="str">
        <f t="shared" si="114"/>
        <v/>
      </c>
      <c r="BW73" s="61" t="str">
        <f t="shared" si="115"/>
        <v/>
      </c>
      <c r="BX73" s="61" t="str">
        <f t="shared" si="70"/>
        <v/>
      </c>
      <c r="BY73" s="61" t="e">
        <f>IF(サンプル!$B$11="無料",0,VLOOKUP($I73,サンプル!$A$19:$O$28,4+(COLUMN()-COLUMN($K73))/(COLUMNS($O$3:$U$3)-1),FALSE))</f>
        <v>#N/A</v>
      </c>
      <c r="BZ73" s="62" t="str">
        <f t="shared" si="116"/>
        <v/>
      </c>
      <c r="CA73" s="59" t="str">
        <f t="shared" si="117"/>
        <v/>
      </c>
      <c r="CB73" s="60" t="str">
        <f t="shared" si="118"/>
        <v/>
      </c>
      <c r="CC73" s="61" t="str">
        <f t="shared" si="119"/>
        <v/>
      </c>
    </row>
    <row r="74" spans="1:81">
      <c r="A74" s="6">
        <v>71</v>
      </c>
      <c r="B74" s="158" t="str">
        <f>IF(ISBLANK(サンプル入力!B74),"",サンプル入力!B74)</f>
        <v/>
      </c>
      <c r="C74" s="5" t="str">
        <f>IF(ISBLANK(サンプル入力!C74),"",サンプル入力!C74)</f>
        <v/>
      </c>
      <c r="D74" s="18"/>
      <c r="E74" s="5" t="str">
        <f>IF(ISBLANK(サンプル入力!F74),"",サンプル入力!F74)</f>
        <v/>
      </c>
      <c r="F74" s="15">
        <f>IF(ISBLANK(宅配便仮計算!D74),"",宅配便仮計算!D74)</f>
        <v>0.85</v>
      </c>
      <c r="G74" s="5" t="str">
        <f>IF(ISBLANK(サンプル入力!I74),"",サンプル入力!I74)</f>
        <v/>
      </c>
      <c r="H74" s="6" t="str">
        <f>IF(ISBLANK(サンプル入力!J74),"",サンプル入力!J74)</f>
        <v/>
      </c>
      <c r="I74" s="6" t="str">
        <f>IF(ISBLANK(サンプル入力!L74),"",サンプル入力!L74)</f>
        <v/>
      </c>
      <c r="J74" s="61" t="str">
        <f t="shared" si="71"/>
        <v/>
      </c>
      <c r="K74" s="61" t="e">
        <f>IF(サンプル!$B$11="無料",0,VLOOKUP($I74,サンプル!$A$19:$O$28,4+(COLUMN()-COLUMN($K74))/(COLUMNS($O$3:$U$3)-1),FALSE))</f>
        <v>#N/A</v>
      </c>
      <c r="L74" s="62" t="str">
        <f t="shared" si="72"/>
        <v/>
      </c>
      <c r="M74" s="59" t="str">
        <f t="shared" si="73"/>
        <v/>
      </c>
      <c r="N74" s="60" t="str">
        <f t="shared" si="74"/>
        <v/>
      </c>
      <c r="O74" s="61" t="str">
        <f t="shared" si="75"/>
        <v/>
      </c>
      <c r="P74" s="61" t="str">
        <f t="shared" si="60"/>
        <v/>
      </c>
      <c r="Q74" s="61" t="e">
        <f>IF(サンプル!$B$11="無料",0,VLOOKUP($I74,サンプル!$A$19:$O$28,4+(COLUMN()-COLUMN($K74))/(COLUMNS($O$3:$U$3)-1),FALSE))</f>
        <v>#N/A</v>
      </c>
      <c r="R74" s="62" t="str">
        <f t="shared" si="76"/>
        <v/>
      </c>
      <c r="S74" s="59" t="str">
        <f t="shared" si="77"/>
        <v/>
      </c>
      <c r="T74" s="60" t="str">
        <f t="shared" si="78"/>
        <v/>
      </c>
      <c r="U74" s="61" t="str">
        <f t="shared" si="79"/>
        <v/>
      </c>
      <c r="V74" s="61" t="str">
        <f t="shared" si="61"/>
        <v/>
      </c>
      <c r="W74" s="61" t="e">
        <f>IF(サンプル!$B$11="無料",0,VLOOKUP($I74,サンプル!$A$19:$O$28,4+(COLUMN()-COLUMN($K74))/(COLUMNS($O$3:$U$3)-1),FALSE))</f>
        <v>#N/A</v>
      </c>
      <c r="X74" s="62" t="str">
        <f t="shared" si="80"/>
        <v/>
      </c>
      <c r="Y74" s="59" t="str">
        <f t="shared" si="81"/>
        <v/>
      </c>
      <c r="Z74" s="60" t="str">
        <f t="shared" si="82"/>
        <v/>
      </c>
      <c r="AA74" s="61" t="str">
        <f t="shared" si="83"/>
        <v/>
      </c>
      <c r="AB74" s="61" t="str">
        <f t="shared" si="62"/>
        <v/>
      </c>
      <c r="AC74" s="61" t="e">
        <f>IF(サンプル!$B$11="無料",0,VLOOKUP($I74,サンプル!$A$19:$O$28,4+(COLUMN()-COLUMN($K74))/(COLUMNS($O$3:$U$3)-1),FALSE))</f>
        <v>#N/A</v>
      </c>
      <c r="AD74" s="62" t="str">
        <f t="shared" si="84"/>
        <v/>
      </c>
      <c r="AE74" s="59" t="str">
        <f t="shared" si="85"/>
        <v/>
      </c>
      <c r="AF74" s="60" t="str">
        <f t="shared" si="86"/>
        <v/>
      </c>
      <c r="AG74" s="61" t="str">
        <f t="shared" si="87"/>
        <v/>
      </c>
      <c r="AH74" s="61" t="str">
        <f t="shared" si="63"/>
        <v/>
      </c>
      <c r="AI74" s="61" t="e">
        <f>IF(サンプル!$B$11="無料",0,VLOOKUP($I74,サンプル!$A$19:$O$28,4+(COLUMN()-COLUMN($K74))/(COLUMNS($O$3:$U$3)-1),FALSE))</f>
        <v>#N/A</v>
      </c>
      <c r="AJ74" s="62" t="str">
        <f t="shared" si="88"/>
        <v/>
      </c>
      <c r="AK74" s="59" t="str">
        <f t="shared" si="89"/>
        <v/>
      </c>
      <c r="AL74" s="60" t="str">
        <f t="shared" si="90"/>
        <v/>
      </c>
      <c r="AM74" s="61" t="str">
        <f t="shared" si="91"/>
        <v/>
      </c>
      <c r="AN74" s="61" t="str">
        <f t="shared" si="64"/>
        <v/>
      </c>
      <c r="AO74" s="61" t="e">
        <f>IF(サンプル!$B$11="無料",0,VLOOKUP($I74,サンプル!$A$19:$O$28,4+(COLUMN()-COLUMN($K74))/(COLUMNS($O$3:$U$3)-1),FALSE))</f>
        <v>#N/A</v>
      </c>
      <c r="AP74" s="62" t="str">
        <f t="shared" si="92"/>
        <v/>
      </c>
      <c r="AQ74" s="59" t="str">
        <f t="shared" si="93"/>
        <v/>
      </c>
      <c r="AR74" s="60" t="str">
        <f t="shared" si="94"/>
        <v/>
      </c>
      <c r="AS74" s="61" t="str">
        <f t="shared" si="95"/>
        <v/>
      </c>
      <c r="AT74" s="61" t="str">
        <f t="shared" si="65"/>
        <v/>
      </c>
      <c r="AU74" s="61" t="e">
        <f>IF(サンプル!$B$11="無料",0,VLOOKUP($I74,サンプル!$A$19:$O$28,4+(COLUMN()-COLUMN($K74))/(COLUMNS($O$3:$U$3)-1),FALSE))</f>
        <v>#N/A</v>
      </c>
      <c r="AV74" s="62" t="str">
        <f t="shared" si="96"/>
        <v/>
      </c>
      <c r="AW74" s="59" t="str">
        <f t="shared" si="97"/>
        <v/>
      </c>
      <c r="AX74" s="60" t="str">
        <f t="shared" si="98"/>
        <v/>
      </c>
      <c r="AY74" s="61" t="str">
        <f t="shared" si="99"/>
        <v/>
      </c>
      <c r="AZ74" s="61" t="str">
        <f t="shared" si="66"/>
        <v/>
      </c>
      <c r="BA74" s="61" t="e">
        <f>IF(サンプル!$B$11="無料",0,VLOOKUP($I74,サンプル!$A$19:$O$28,4+(COLUMN()-COLUMN($K74))/(COLUMNS($O$3:$U$3)-1),FALSE))</f>
        <v>#N/A</v>
      </c>
      <c r="BB74" s="62" t="str">
        <f t="shared" si="100"/>
        <v/>
      </c>
      <c r="BC74" s="59" t="str">
        <f t="shared" si="101"/>
        <v/>
      </c>
      <c r="BD74" s="60" t="str">
        <f t="shared" si="102"/>
        <v/>
      </c>
      <c r="BE74" s="61" t="str">
        <f t="shared" si="103"/>
        <v/>
      </c>
      <c r="BF74" s="61" t="str">
        <f t="shared" si="67"/>
        <v/>
      </c>
      <c r="BG74" s="61" t="e">
        <f>IF(サンプル!$B$11="無料",0,VLOOKUP($I74,サンプル!$A$19:$O$28,4+(COLUMN()-COLUMN($K74))/(COLUMNS($O$3:$U$3)-1),FALSE))</f>
        <v>#N/A</v>
      </c>
      <c r="BH74" s="62" t="str">
        <f t="shared" si="104"/>
        <v/>
      </c>
      <c r="BI74" s="59" t="str">
        <f t="shared" si="105"/>
        <v/>
      </c>
      <c r="BJ74" s="60" t="str">
        <f t="shared" si="106"/>
        <v/>
      </c>
      <c r="BK74" s="61" t="str">
        <f t="shared" si="107"/>
        <v/>
      </c>
      <c r="BL74" s="61" t="str">
        <f t="shared" si="68"/>
        <v/>
      </c>
      <c r="BM74" s="61" t="e">
        <f>IF(サンプル!$B$11="無料",0,VLOOKUP($I74,サンプル!$A$19:$O$28,4+(COLUMN()-COLUMN($K74))/(COLUMNS($O$3:$U$3)-1),FALSE))</f>
        <v>#N/A</v>
      </c>
      <c r="BN74" s="62" t="str">
        <f t="shared" si="108"/>
        <v/>
      </c>
      <c r="BO74" s="59" t="str">
        <f t="shared" si="109"/>
        <v/>
      </c>
      <c r="BP74" s="60" t="str">
        <f t="shared" si="110"/>
        <v/>
      </c>
      <c r="BQ74" s="61" t="str">
        <f t="shared" si="111"/>
        <v/>
      </c>
      <c r="BR74" s="61" t="str">
        <f t="shared" si="69"/>
        <v/>
      </c>
      <c r="BS74" s="61" t="e">
        <f>IF(サンプル!$B$11="無料",0,VLOOKUP($I74,サンプル!$A$19:$O$28,4+(COLUMN()-COLUMN($K74))/(COLUMNS($O$3:$U$3)-1),FALSE))</f>
        <v>#N/A</v>
      </c>
      <c r="BT74" s="62" t="str">
        <f t="shared" si="112"/>
        <v/>
      </c>
      <c r="BU74" s="59" t="str">
        <f t="shared" si="113"/>
        <v/>
      </c>
      <c r="BV74" s="60" t="str">
        <f t="shared" si="114"/>
        <v/>
      </c>
      <c r="BW74" s="61" t="str">
        <f t="shared" si="115"/>
        <v/>
      </c>
      <c r="BX74" s="61" t="str">
        <f t="shared" si="70"/>
        <v/>
      </c>
      <c r="BY74" s="61" t="e">
        <f>IF(サンプル!$B$11="無料",0,VLOOKUP($I74,サンプル!$A$19:$O$28,4+(COLUMN()-COLUMN($K74))/(COLUMNS($O$3:$U$3)-1),FALSE))</f>
        <v>#N/A</v>
      </c>
      <c r="BZ74" s="62" t="str">
        <f t="shared" si="116"/>
        <v/>
      </c>
      <c r="CA74" s="59" t="str">
        <f t="shared" si="117"/>
        <v/>
      </c>
      <c r="CB74" s="60" t="str">
        <f t="shared" si="118"/>
        <v/>
      </c>
      <c r="CC74" s="61" t="str">
        <f t="shared" si="119"/>
        <v/>
      </c>
    </row>
    <row r="75" spans="1:81">
      <c r="A75" s="6">
        <v>72</v>
      </c>
      <c r="B75" s="158" t="str">
        <f>IF(ISBLANK(サンプル入力!B75),"",サンプル入力!B75)</f>
        <v/>
      </c>
      <c r="C75" s="5" t="str">
        <f>IF(ISBLANK(サンプル入力!C75),"",サンプル入力!C75)</f>
        <v/>
      </c>
      <c r="D75" s="18"/>
      <c r="E75" s="5" t="str">
        <f>IF(ISBLANK(サンプル入力!F75),"",サンプル入力!F75)</f>
        <v/>
      </c>
      <c r="F75" s="15">
        <f>IF(ISBLANK(宅配便仮計算!D75),"",宅配便仮計算!D75)</f>
        <v>0.85</v>
      </c>
      <c r="G75" s="5" t="str">
        <f>IF(ISBLANK(サンプル入力!I75),"",サンプル入力!I75)</f>
        <v/>
      </c>
      <c r="H75" s="6" t="str">
        <f>IF(ISBLANK(サンプル入力!J75),"",サンプル入力!J75)</f>
        <v/>
      </c>
      <c r="I75" s="6" t="str">
        <f>IF(ISBLANK(サンプル入力!L75),"",サンプル入力!L75)</f>
        <v/>
      </c>
      <c r="J75" s="61" t="str">
        <f t="shared" si="71"/>
        <v/>
      </c>
      <c r="K75" s="61" t="e">
        <f>IF(サンプル!$B$11="無料",0,VLOOKUP($I75,サンプル!$A$19:$O$28,4+(COLUMN()-COLUMN($K75))/(COLUMNS($O$3:$U$3)-1),FALSE))</f>
        <v>#N/A</v>
      </c>
      <c r="L75" s="62" t="str">
        <f t="shared" si="72"/>
        <v/>
      </c>
      <c r="M75" s="59" t="str">
        <f t="shared" si="73"/>
        <v/>
      </c>
      <c r="N75" s="60" t="str">
        <f t="shared" si="74"/>
        <v/>
      </c>
      <c r="O75" s="61" t="str">
        <f t="shared" si="75"/>
        <v/>
      </c>
      <c r="P75" s="61" t="str">
        <f t="shared" si="60"/>
        <v/>
      </c>
      <c r="Q75" s="61" t="e">
        <f>IF(サンプル!$B$11="無料",0,VLOOKUP($I75,サンプル!$A$19:$O$28,4+(COLUMN()-COLUMN($K75))/(COLUMNS($O$3:$U$3)-1),FALSE))</f>
        <v>#N/A</v>
      </c>
      <c r="R75" s="62" t="str">
        <f t="shared" si="76"/>
        <v/>
      </c>
      <c r="S75" s="59" t="str">
        <f t="shared" si="77"/>
        <v/>
      </c>
      <c r="T75" s="60" t="str">
        <f t="shared" si="78"/>
        <v/>
      </c>
      <c r="U75" s="61" t="str">
        <f t="shared" si="79"/>
        <v/>
      </c>
      <c r="V75" s="61" t="str">
        <f t="shared" si="61"/>
        <v/>
      </c>
      <c r="W75" s="61" t="e">
        <f>IF(サンプル!$B$11="無料",0,VLOOKUP($I75,サンプル!$A$19:$O$28,4+(COLUMN()-COLUMN($K75))/(COLUMNS($O$3:$U$3)-1),FALSE))</f>
        <v>#N/A</v>
      </c>
      <c r="X75" s="62" t="str">
        <f t="shared" si="80"/>
        <v/>
      </c>
      <c r="Y75" s="59" t="str">
        <f t="shared" si="81"/>
        <v/>
      </c>
      <c r="Z75" s="60" t="str">
        <f t="shared" si="82"/>
        <v/>
      </c>
      <c r="AA75" s="61" t="str">
        <f t="shared" si="83"/>
        <v/>
      </c>
      <c r="AB75" s="61" t="str">
        <f t="shared" si="62"/>
        <v/>
      </c>
      <c r="AC75" s="61" t="e">
        <f>IF(サンプル!$B$11="無料",0,VLOOKUP($I75,サンプル!$A$19:$O$28,4+(COLUMN()-COLUMN($K75))/(COLUMNS($O$3:$U$3)-1),FALSE))</f>
        <v>#N/A</v>
      </c>
      <c r="AD75" s="62" t="str">
        <f t="shared" si="84"/>
        <v/>
      </c>
      <c r="AE75" s="59" t="str">
        <f t="shared" si="85"/>
        <v/>
      </c>
      <c r="AF75" s="60" t="str">
        <f t="shared" si="86"/>
        <v/>
      </c>
      <c r="AG75" s="61" t="str">
        <f t="shared" si="87"/>
        <v/>
      </c>
      <c r="AH75" s="61" t="str">
        <f t="shared" si="63"/>
        <v/>
      </c>
      <c r="AI75" s="61" t="e">
        <f>IF(サンプル!$B$11="無料",0,VLOOKUP($I75,サンプル!$A$19:$O$28,4+(COLUMN()-COLUMN($K75))/(COLUMNS($O$3:$U$3)-1),FALSE))</f>
        <v>#N/A</v>
      </c>
      <c r="AJ75" s="62" t="str">
        <f t="shared" si="88"/>
        <v/>
      </c>
      <c r="AK75" s="59" t="str">
        <f t="shared" si="89"/>
        <v/>
      </c>
      <c r="AL75" s="60" t="str">
        <f t="shared" si="90"/>
        <v/>
      </c>
      <c r="AM75" s="61" t="str">
        <f t="shared" si="91"/>
        <v/>
      </c>
      <c r="AN75" s="61" t="str">
        <f t="shared" si="64"/>
        <v/>
      </c>
      <c r="AO75" s="61" t="e">
        <f>IF(サンプル!$B$11="無料",0,VLOOKUP($I75,サンプル!$A$19:$O$28,4+(COLUMN()-COLUMN($K75))/(COLUMNS($O$3:$U$3)-1),FALSE))</f>
        <v>#N/A</v>
      </c>
      <c r="AP75" s="62" t="str">
        <f t="shared" si="92"/>
        <v/>
      </c>
      <c r="AQ75" s="59" t="str">
        <f t="shared" si="93"/>
        <v/>
      </c>
      <c r="AR75" s="60" t="str">
        <f t="shared" si="94"/>
        <v/>
      </c>
      <c r="AS75" s="61" t="str">
        <f t="shared" si="95"/>
        <v/>
      </c>
      <c r="AT75" s="61" t="str">
        <f t="shared" si="65"/>
        <v/>
      </c>
      <c r="AU75" s="61" t="e">
        <f>IF(サンプル!$B$11="無料",0,VLOOKUP($I75,サンプル!$A$19:$O$28,4+(COLUMN()-COLUMN($K75))/(COLUMNS($O$3:$U$3)-1),FALSE))</f>
        <v>#N/A</v>
      </c>
      <c r="AV75" s="62" t="str">
        <f t="shared" si="96"/>
        <v/>
      </c>
      <c r="AW75" s="59" t="str">
        <f t="shared" si="97"/>
        <v/>
      </c>
      <c r="AX75" s="60" t="str">
        <f t="shared" si="98"/>
        <v/>
      </c>
      <c r="AY75" s="61" t="str">
        <f t="shared" si="99"/>
        <v/>
      </c>
      <c r="AZ75" s="61" t="str">
        <f t="shared" si="66"/>
        <v/>
      </c>
      <c r="BA75" s="61" t="e">
        <f>IF(サンプル!$B$11="無料",0,VLOOKUP($I75,サンプル!$A$19:$O$28,4+(COLUMN()-COLUMN($K75))/(COLUMNS($O$3:$U$3)-1),FALSE))</f>
        <v>#N/A</v>
      </c>
      <c r="BB75" s="62" t="str">
        <f t="shared" si="100"/>
        <v/>
      </c>
      <c r="BC75" s="59" t="str">
        <f t="shared" si="101"/>
        <v/>
      </c>
      <c r="BD75" s="60" t="str">
        <f t="shared" si="102"/>
        <v/>
      </c>
      <c r="BE75" s="61" t="str">
        <f t="shared" si="103"/>
        <v/>
      </c>
      <c r="BF75" s="61" t="str">
        <f t="shared" si="67"/>
        <v/>
      </c>
      <c r="BG75" s="61" t="e">
        <f>IF(サンプル!$B$11="無料",0,VLOOKUP($I75,サンプル!$A$19:$O$28,4+(COLUMN()-COLUMN($K75))/(COLUMNS($O$3:$U$3)-1),FALSE))</f>
        <v>#N/A</v>
      </c>
      <c r="BH75" s="62" t="str">
        <f t="shared" si="104"/>
        <v/>
      </c>
      <c r="BI75" s="59" t="str">
        <f t="shared" si="105"/>
        <v/>
      </c>
      <c r="BJ75" s="60" t="str">
        <f t="shared" si="106"/>
        <v/>
      </c>
      <c r="BK75" s="61" t="str">
        <f t="shared" si="107"/>
        <v/>
      </c>
      <c r="BL75" s="61" t="str">
        <f t="shared" si="68"/>
        <v/>
      </c>
      <c r="BM75" s="61" t="e">
        <f>IF(サンプル!$B$11="無料",0,VLOOKUP($I75,サンプル!$A$19:$O$28,4+(COLUMN()-COLUMN($K75))/(COLUMNS($O$3:$U$3)-1),FALSE))</f>
        <v>#N/A</v>
      </c>
      <c r="BN75" s="62" t="str">
        <f t="shared" si="108"/>
        <v/>
      </c>
      <c r="BO75" s="59" t="str">
        <f t="shared" si="109"/>
        <v/>
      </c>
      <c r="BP75" s="60" t="str">
        <f t="shared" si="110"/>
        <v/>
      </c>
      <c r="BQ75" s="61" t="str">
        <f t="shared" si="111"/>
        <v/>
      </c>
      <c r="BR75" s="61" t="str">
        <f t="shared" si="69"/>
        <v/>
      </c>
      <c r="BS75" s="61" t="e">
        <f>IF(サンプル!$B$11="無料",0,VLOOKUP($I75,サンプル!$A$19:$O$28,4+(COLUMN()-COLUMN($K75))/(COLUMNS($O$3:$U$3)-1),FALSE))</f>
        <v>#N/A</v>
      </c>
      <c r="BT75" s="62" t="str">
        <f t="shared" si="112"/>
        <v/>
      </c>
      <c r="BU75" s="59" t="str">
        <f t="shared" si="113"/>
        <v/>
      </c>
      <c r="BV75" s="60" t="str">
        <f t="shared" si="114"/>
        <v/>
      </c>
      <c r="BW75" s="61" t="str">
        <f t="shared" si="115"/>
        <v/>
      </c>
      <c r="BX75" s="61" t="str">
        <f t="shared" si="70"/>
        <v/>
      </c>
      <c r="BY75" s="61" t="e">
        <f>IF(サンプル!$B$11="無料",0,VLOOKUP($I75,サンプル!$A$19:$O$28,4+(COLUMN()-COLUMN($K75))/(COLUMNS($O$3:$U$3)-1),FALSE))</f>
        <v>#N/A</v>
      </c>
      <c r="BZ75" s="62" t="str">
        <f t="shared" si="116"/>
        <v/>
      </c>
      <c r="CA75" s="59" t="str">
        <f t="shared" si="117"/>
        <v/>
      </c>
      <c r="CB75" s="60" t="str">
        <f t="shared" si="118"/>
        <v/>
      </c>
      <c r="CC75" s="61" t="str">
        <f t="shared" si="119"/>
        <v/>
      </c>
    </row>
    <row r="76" spans="1:81">
      <c r="A76" s="6">
        <v>73</v>
      </c>
      <c r="B76" s="158" t="str">
        <f>IF(ISBLANK(サンプル入力!B76),"",サンプル入力!B76)</f>
        <v/>
      </c>
      <c r="C76" s="5" t="str">
        <f>IF(ISBLANK(サンプル入力!C76),"",サンプル入力!C76)</f>
        <v/>
      </c>
      <c r="D76" s="18"/>
      <c r="E76" s="5" t="str">
        <f>IF(ISBLANK(サンプル入力!F76),"",サンプル入力!F76)</f>
        <v/>
      </c>
      <c r="F76" s="15">
        <f>IF(ISBLANK(宅配便仮計算!D76),"",宅配便仮計算!D76)</f>
        <v>0.85</v>
      </c>
      <c r="G76" s="5" t="str">
        <f>IF(ISBLANK(サンプル入力!I76),"",サンプル入力!I76)</f>
        <v/>
      </c>
      <c r="H76" s="6" t="str">
        <f>IF(ISBLANK(サンプル入力!J76),"",サンプル入力!J76)</f>
        <v/>
      </c>
      <c r="I76" s="6" t="str">
        <f>IF(ISBLANK(サンプル入力!L76),"",サンプル入力!L76)</f>
        <v/>
      </c>
      <c r="J76" s="61" t="str">
        <f t="shared" si="71"/>
        <v/>
      </c>
      <c r="K76" s="61" t="e">
        <f>IF(サンプル!$B$11="無料",0,VLOOKUP($I76,サンプル!$A$19:$O$28,4+(COLUMN()-COLUMN($K76))/(COLUMNS($O$3:$U$3)-1),FALSE))</f>
        <v>#N/A</v>
      </c>
      <c r="L76" s="62" t="str">
        <f t="shared" si="72"/>
        <v/>
      </c>
      <c r="M76" s="59" t="str">
        <f t="shared" si="73"/>
        <v/>
      </c>
      <c r="N76" s="60" t="str">
        <f t="shared" si="74"/>
        <v/>
      </c>
      <c r="O76" s="61" t="str">
        <f t="shared" si="75"/>
        <v/>
      </c>
      <c r="P76" s="61" t="str">
        <f t="shared" si="60"/>
        <v/>
      </c>
      <c r="Q76" s="61" t="e">
        <f>IF(サンプル!$B$11="無料",0,VLOOKUP($I76,サンプル!$A$19:$O$28,4+(COLUMN()-COLUMN($K76))/(COLUMNS($O$3:$U$3)-1),FALSE))</f>
        <v>#N/A</v>
      </c>
      <c r="R76" s="62" t="str">
        <f t="shared" si="76"/>
        <v/>
      </c>
      <c r="S76" s="59" t="str">
        <f t="shared" si="77"/>
        <v/>
      </c>
      <c r="T76" s="60" t="str">
        <f t="shared" si="78"/>
        <v/>
      </c>
      <c r="U76" s="61" t="str">
        <f t="shared" si="79"/>
        <v/>
      </c>
      <c r="V76" s="61" t="str">
        <f t="shared" si="61"/>
        <v/>
      </c>
      <c r="W76" s="61" t="e">
        <f>IF(サンプル!$B$11="無料",0,VLOOKUP($I76,サンプル!$A$19:$O$28,4+(COLUMN()-COLUMN($K76))/(COLUMNS($O$3:$U$3)-1),FALSE))</f>
        <v>#N/A</v>
      </c>
      <c r="X76" s="62" t="str">
        <f t="shared" si="80"/>
        <v/>
      </c>
      <c r="Y76" s="59" t="str">
        <f t="shared" si="81"/>
        <v/>
      </c>
      <c r="Z76" s="60" t="str">
        <f t="shared" si="82"/>
        <v/>
      </c>
      <c r="AA76" s="61" t="str">
        <f t="shared" si="83"/>
        <v/>
      </c>
      <c r="AB76" s="61" t="str">
        <f t="shared" si="62"/>
        <v/>
      </c>
      <c r="AC76" s="61" t="e">
        <f>IF(サンプル!$B$11="無料",0,VLOOKUP($I76,サンプル!$A$19:$O$28,4+(COLUMN()-COLUMN($K76))/(COLUMNS($O$3:$U$3)-1),FALSE))</f>
        <v>#N/A</v>
      </c>
      <c r="AD76" s="62" t="str">
        <f t="shared" si="84"/>
        <v/>
      </c>
      <c r="AE76" s="59" t="str">
        <f t="shared" si="85"/>
        <v/>
      </c>
      <c r="AF76" s="60" t="str">
        <f t="shared" si="86"/>
        <v/>
      </c>
      <c r="AG76" s="61" t="str">
        <f t="shared" si="87"/>
        <v/>
      </c>
      <c r="AH76" s="61" t="str">
        <f t="shared" si="63"/>
        <v/>
      </c>
      <c r="AI76" s="61" t="e">
        <f>IF(サンプル!$B$11="無料",0,VLOOKUP($I76,サンプル!$A$19:$O$28,4+(COLUMN()-COLUMN($K76))/(COLUMNS($O$3:$U$3)-1),FALSE))</f>
        <v>#N/A</v>
      </c>
      <c r="AJ76" s="62" t="str">
        <f t="shared" si="88"/>
        <v/>
      </c>
      <c r="AK76" s="59" t="str">
        <f t="shared" si="89"/>
        <v/>
      </c>
      <c r="AL76" s="60" t="str">
        <f t="shared" si="90"/>
        <v/>
      </c>
      <c r="AM76" s="61" t="str">
        <f t="shared" si="91"/>
        <v/>
      </c>
      <c r="AN76" s="61" t="str">
        <f t="shared" si="64"/>
        <v/>
      </c>
      <c r="AO76" s="61" t="e">
        <f>IF(サンプル!$B$11="無料",0,VLOOKUP($I76,サンプル!$A$19:$O$28,4+(COLUMN()-COLUMN($K76))/(COLUMNS($O$3:$U$3)-1),FALSE))</f>
        <v>#N/A</v>
      </c>
      <c r="AP76" s="62" t="str">
        <f t="shared" si="92"/>
        <v/>
      </c>
      <c r="AQ76" s="59" t="str">
        <f t="shared" si="93"/>
        <v/>
      </c>
      <c r="AR76" s="60" t="str">
        <f t="shared" si="94"/>
        <v/>
      </c>
      <c r="AS76" s="61" t="str">
        <f t="shared" si="95"/>
        <v/>
      </c>
      <c r="AT76" s="61" t="str">
        <f t="shared" si="65"/>
        <v/>
      </c>
      <c r="AU76" s="61" t="e">
        <f>IF(サンプル!$B$11="無料",0,VLOOKUP($I76,サンプル!$A$19:$O$28,4+(COLUMN()-COLUMN($K76))/(COLUMNS($O$3:$U$3)-1),FALSE))</f>
        <v>#N/A</v>
      </c>
      <c r="AV76" s="62" t="str">
        <f t="shared" si="96"/>
        <v/>
      </c>
      <c r="AW76" s="59" t="str">
        <f t="shared" si="97"/>
        <v/>
      </c>
      <c r="AX76" s="60" t="str">
        <f t="shared" si="98"/>
        <v/>
      </c>
      <c r="AY76" s="61" t="str">
        <f t="shared" si="99"/>
        <v/>
      </c>
      <c r="AZ76" s="61" t="str">
        <f t="shared" si="66"/>
        <v/>
      </c>
      <c r="BA76" s="61" t="e">
        <f>IF(サンプル!$B$11="無料",0,VLOOKUP($I76,サンプル!$A$19:$O$28,4+(COLUMN()-COLUMN($K76))/(COLUMNS($O$3:$U$3)-1),FALSE))</f>
        <v>#N/A</v>
      </c>
      <c r="BB76" s="62" t="str">
        <f t="shared" si="100"/>
        <v/>
      </c>
      <c r="BC76" s="59" t="str">
        <f t="shared" si="101"/>
        <v/>
      </c>
      <c r="BD76" s="60" t="str">
        <f t="shared" si="102"/>
        <v/>
      </c>
      <c r="BE76" s="61" t="str">
        <f t="shared" si="103"/>
        <v/>
      </c>
      <c r="BF76" s="61" t="str">
        <f t="shared" si="67"/>
        <v/>
      </c>
      <c r="BG76" s="61" t="e">
        <f>IF(サンプル!$B$11="無料",0,VLOOKUP($I76,サンプル!$A$19:$O$28,4+(COLUMN()-COLUMN($K76))/(COLUMNS($O$3:$U$3)-1),FALSE))</f>
        <v>#N/A</v>
      </c>
      <c r="BH76" s="62" t="str">
        <f t="shared" si="104"/>
        <v/>
      </c>
      <c r="BI76" s="59" t="str">
        <f t="shared" si="105"/>
        <v/>
      </c>
      <c r="BJ76" s="60" t="str">
        <f t="shared" si="106"/>
        <v/>
      </c>
      <c r="BK76" s="61" t="str">
        <f t="shared" si="107"/>
        <v/>
      </c>
      <c r="BL76" s="61" t="str">
        <f t="shared" si="68"/>
        <v/>
      </c>
      <c r="BM76" s="61" t="e">
        <f>IF(サンプル!$B$11="無料",0,VLOOKUP($I76,サンプル!$A$19:$O$28,4+(COLUMN()-COLUMN($K76))/(COLUMNS($O$3:$U$3)-1),FALSE))</f>
        <v>#N/A</v>
      </c>
      <c r="BN76" s="62" t="str">
        <f t="shared" si="108"/>
        <v/>
      </c>
      <c r="BO76" s="59" t="str">
        <f t="shared" si="109"/>
        <v/>
      </c>
      <c r="BP76" s="60" t="str">
        <f t="shared" si="110"/>
        <v/>
      </c>
      <c r="BQ76" s="61" t="str">
        <f t="shared" si="111"/>
        <v/>
      </c>
      <c r="BR76" s="61" t="str">
        <f t="shared" si="69"/>
        <v/>
      </c>
      <c r="BS76" s="61" t="e">
        <f>IF(サンプル!$B$11="無料",0,VLOOKUP($I76,サンプル!$A$19:$O$28,4+(COLUMN()-COLUMN($K76))/(COLUMNS($O$3:$U$3)-1),FALSE))</f>
        <v>#N/A</v>
      </c>
      <c r="BT76" s="62" t="str">
        <f t="shared" si="112"/>
        <v/>
      </c>
      <c r="BU76" s="59" t="str">
        <f t="shared" si="113"/>
        <v/>
      </c>
      <c r="BV76" s="60" t="str">
        <f t="shared" si="114"/>
        <v/>
      </c>
      <c r="BW76" s="61" t="str">
        <f t="shared" si="115"/>
        <v/>
      </c>
      <c r="BX76" s="61" t="str">
        <f t="shared" si="70"/>
        <v/>
      </c>
      <c r="BY76" s="61" t="e">
        <f>IF(サンプル!$B$11="無料",0,VLOOKUP($I76,サンプル!$A$19:$O$28,4+(COLUMN()-COLUMN($K76))/(COLUMNS($O$3:$U$3)-1),FALSE))</f>
        <v>#N/A</v>
      </c>
      <c r="BZ76" s="62" t="str">
        <f t="shared" si="116"/>
        <v/>
      </c>
      <c r="CA76" s="59" t="str">
        <f t="shared" si="117"/>
        <v/>
      </c>
      <c r="CB76" s="60" t="str">
        <f t="shared" si="118"/>
        <v/>
      </c>
      <c r="CC76" s="61" t="str">
        <f t="shared" si="119"/>
        <v/>
      </c>
    </row>
    <row r="77" spans="1:81">
      <c r="A77" s="6">
        <v>74</v>
      </c>
      <c r="B77" s="158" t="str">
        <f>IF(ISBLANK(サンプル入力!B77),"",サンプル入力!B77)</f>
        <v/>
      </c>
      <c r="C77" s="5" t="str">
        <f>IF(ISBLANK(サンプル入力!C77),"",サンプル入力!C77)</f>
        <v/>
      </c>
      <c r="D77" s="18"/>
      <c r="E77" s="5" t="str">
        <f>IF(ISBLANK(サンプル入力!F77),"",サンプル入力!F77)</f>
        <v/>
      </c>
      <c r="F77" s="15">
        <f>IF(ISBLANK(宅配便仮計算!D77),"",宅配便仮計算!D77)</f>
        <v>0.85</v>
      </c>
      <c r="G77" s="5" t="str">
        <f>IF(ISBLANK(サンプル入力!I77),"",サンプル入力!I77)</f>
        <v/>
      </c>
      <c r="H77" s="6" t="str">
        <f>IF(ISBLANK(サンプル入力!J77),"",サンプル入力!J77)</f>
        <v/>
      </c>
      <c r="I77" s="6" t="str">
        <f>IF(ISBLANK(サンプル入力!L77),"",サンプル入力!L77)</f>
        <v/>
      </c>
      <c r="J77" s="61" t="str">
        <f t="shared" si="71"/>
        <v/>
      </c>
      <c r="K77" s="61" t="e">
        <f>IF(サンプル!$B$11="無料",0,VLOOKUP($I77,サンプル!$A$19:$O$28,4+(COLUMN()-COLUMN($K77))/(COLUMNS($O$3:$U$3)-1),FALSE))</f>
        <v>#N/A</v>
      </c>
      <c r="L77" s="62" t="str">
        <f t="shared" si="72"/>
        <v/>
      </c>
      <c r="M77" s="59" t="str">
        <f t="shared" si="73"/>
        <v/>
      </c>
      <c r="N77" s="60" t="str">
        <f t="shared" si="74"/>
        <v/>
      </c>
      <c r="O77" s="61" t="str">
        <f t="shared" si="75"/>
        <v/>
      </c>
      <c r="P77" s="61" t="str">
        <f t="shared" si="60"/>
        <v/>
      </c>
      <c r="Q77" s="61" t="e">
        <f>IF(サンプル!$B$11="無料",0,VLOOKUP($I77,サンプル!$A$19:$O$28,4+(COLUMN()-COLUMN($K77))/(COLUMNS($O$3:$U$3)-1),FALSE))</f>
        <v>#N/A</v>
      </c>
      <c r="R77" s="62" t="str">
        <f t="shared" si="76"/>
        <v/>
      </c>
      <c r="S77" s="59" t="str">
        <f t="shared" si="77"/>
        <v/>
      </c>
      <c r="T77" s="60" t="str">
        <f t="shared" si="78"/>
        <v/>
      </c>
      <c r="U77" s="61" t="str">
        <f t="shared" si="79"/>
        <v/>
      </c>
      <c r="V77" s="61" t="str">
        <f t="shared" si="61"/>
        <v/>
      </c>
      <c r="W77" s="61" t="e">
        <f>IF(サンプル!$B$11="無料",0,VLOOKUP($I77,サンプル!$A$19:$O$28,4+(COLUMN()-COLUMN($K77))/(COLUMNS($O$3:$U$3)-1),FALSE))</f>
        <v>#N/A</v>
      </c>
      <c r="X77" s="62" t="str">
        <f t="shared" si="80"/>
        <v/>
      </c>
      <c r="Y77" s="59" t="str">
        <f t="shared" si="81"/>
        <v/>
      </c>
      <c r="Z77" s="60" t="str">
        <f t="shared" si="82"/>
        <v/>
      </c>
      <c r="AA77" s="61" t="str">
        <f t="shared" si="83"/>
        <v/>
      </c>
      <c r="AB77" s="61" t="str">
        <f t="shared" si="62"/>
        <v/>
      </c>
      <c r="AC77" s="61" t="e">
        <f>IF(サンプル!$B$11="無料",0,VLOOKUP($I77,サンプル!$A$19:$O$28,4+(COLUMN()-COLUMN($K77))/(COLUMNS($O$3:$U$3)-1),FALSE))</f>
        <v>#N/A</v>
      </c>
      <c r="AD77" s="62" t="str">
        <f t="shared" si="84"/>
        <v/>
      </c>
      <c r="AE77" s="59" t="str">
        <f t="shared" si="85"/>
        <v/>
      </c>
      <c r="AF77" s="60" t="str">
        <f t="shared" si="86"/>
        <v/>
      </c>
      <c r="AG77" s="61" t="str">
        <f t="shared" si="87"/>
        <v/>
      </c>
      <c r="AH77" s="61" t="str">
        <f t="shared" si="63"/>
        <v/>
      </c>
      <c r="AI77" s="61" t="e">
        <f>IF(サンプル!$B$11="無料",0,VLOOKUP($I77,サンプル!$A$19:$O$28,4+(COLUMN()-COLUMN($K77))/(COLUMNS($O$3:$U$3)-1),FALSE))</f>
        <v>#N/A</v>
      </c>
      <c r="AJ77" s="62" t="str">
        <f t="shared" si="88"/>
        <v/>
      </c>
      <c r="AK77" s="59" t="str">
        <f t="shared" si="89"/>
        <v/>
      </c>
      <c r="AL77" s="60" t="str">
        <f t="shared" si="90"/>
        <v/>
      </c>
      <c r="AM77" s="61" t="str">
        <f t="shared" si="91"/>
        <v/>
      </c>
      <c r="AN77" s="61" t="str">
        <f t="shared" si="64"/>
        <v/>
      </c>
      <c r="AO77" s="61" t="e">
        <f>IF(サンプル!$B$11="無料",0,VLOOKUP($I77,サンプル!$A$19:$O$28,4+(COLUMN()-COLUMN($K77))/(COLUMNS($O$3:$U$3)-1),FALSE))</f>
        <v>#N/A</v>
      </c>
      <c r="AP77" s="62" t="str">
        <f t="shared" si="92"/>
        <v/>
      </c>
      <c r="AQ77" s="59" t="str">
        <f t="shared" si="93"/>
        <v/>
      </c>
      <c r="AR77" s="60" t="str">
        <f t="shared" si="94"/>
        <v/>
      </c>
      <c r="AS77" s="61" t="str">
        <f t="shared" si="95"/>
        <v/>
      </c>
      <c r="AT77" s="61" t="str">
        <f t="shared" si="65"/>
        <v/>
      </c>
      <c r="AU77" s="61" t="e">
        <f>IF(サンプル!$B$11="無料",0,VLOOKUP($I77,サンプル!$A$19:$O$28,4+(COLUMN()-COLUMN($K77))/(COLUMNS($O$3:$U$3)-1),FALSE))</f>
        <v>#N/A</v>
      </c>
      <c r="AV77" s="62" t="str">
        <f t="shared" si="96"/>
        <v/>
      </c>
      <c r="AW77" s="59" t="str">
        <f t="shared" si="97"/>
        <v/>
      </c>
      <c r="AX77" s="60" t="str">
        <f t="shared" si="98"/>
        <v/>
      </c>
      <c r="AY77" s="61" t="str">
        <f t="shared" si="99"/>
        <v/>
      </c>
      <c r="AZ77" s="61" t="str">
        <f t="shared" si="66"/>
        <v/>
      </c>
      <c r="BA77" s="61" t="e">
        <f>IF(サンプル!$B$11="無料",0,VLOOKUP($I77,サンプル!$A$19:$O$28,4+(COLUMN()-COLUMN($K77))/(COLUMNS($O$3:$U$3)-1),FALSE))</f>
        <v>#N/A</v>
      </c>
      <c r="BB77" s="62" t="str">
        <f t="shared" si="100"/>
        <v/>
      </c>
      <c r="BC77" s="59" t="str">
        <f t="shared" si="101"/>
        <v/>
      </c>
      <c r="BD77" s="60" t="str">
        <f t="shared" si="102"/>
        <v/>
      </c>
      <c r="BE77" s="61" t="str">
        <f t="shared" si="103"/>
        <v/>
      </c>
      <c r="BF77" s="61" t="str">
        <f t="shared" si="67"/>
        <v/>
      </c>
      <c r="BG77" s="61" t="e">
        <f>IF(サンプル!$B$11="無料",0,VLOOKUP($I77,サンプル!$A$19:$O$28,4+(COLUMN()-COLUMN($K77))/(COLUMNS($O$3:$U$3)-1),FALSE))</f>
        <v>#N/A</v>
      </c>
      <c r="BH77" s="62" t="str">
        <f t="shared" si="104"/>
        <v/>
      </c>
      <c r="BI77" s="59" t="str">
        <f t="shared" si="105"/>
        <v/>
      </c>
      <c r="BJ77" s="60" t="str">
        <f t="shared" si="106"/>
        <v/>
      </c>
      <c r="BK77" s="61" t="str">
        <f t="shared" si="107"/>
        <v/>
      </c>
      <c r="BL77" s="61" t="str">
        <f t="shared" si="68"/>
        <v/>
      </c>
      <c r="BM77" s="61" t="e">
        <f>IF(サンプル!$B$11="無料",0,VLOOKUP($I77,サンプル!$A$19:$O$28,4+(COLUMN()-COLUMN($K77))/(COLUMNS($O$3:$U$3)-1),FALSE))</f>
        <v>#N/A</v>
      </c>
      <c r="BN77" s="62" t="str">
        <f t="shared" si="108"/>
        <v/>
      </c>
      <c r="BO77" s="59" t="str">
        <f t="shared" si="109"/>
        <v/>
      </c>
      <c r="BP77" s="60" t="str">
        <f t="shared" si="110"/>
        <v/>
      </c>
      <c r="BQ77" s="61" t="str">
        <f t="shared" si="111"/>
        <v/>
      </c>
      <c r="BR77" s="61" t="str">
        <f t="shared" si="69"/>
        <v/>
      </c>
      <c r="BS77" s="61" t="e">
        <f>IF(サンプル!$B$11="無料",0,VLOOKUP($I77,サンプル!$A$19:$O$28,4+(COLUMN()-COLUMN($K77))/(COLUMNS($O$3:$U$3)-1),FALSE))</f>
        <v>#N/A</v>
      </c>
      <c r="BT77" s="62" t="str">
        <f t="shared" si="112"/>
        <v/>
      </c>
      <c r="BU77" s="59" t="str">
        <f t="shared" si="113"/>
        <v/>
      </c>
      <c r="BV77" s="60" t="str">
        <f t="shared" si="114"/>
        <v/>
      </c>
      <c r="BW77" s="61" t="str">
        <f t="shared" si="115"/>
        <v/>
      </c>
      <c r="BX77" s="61" t="str">
        <f t="shared" si="70"/>
        <v/>
      </c>
      <c r="BY77" s="61" t="e">
        <f>IF(サンプル!$B$11="無料",0,VLOOKUP($I77,サンプル!$A$19:$O$28,4+(COLUMN()-COLUMN($K77))/(COLUMNS($O$3:$U$3)-1),FALSE))</f>
        <v>#N/A</v>
      </c>
      <c r="BZ77" s="62" t="str">
        <f t="shared" si="116"/>
        <v/>
      </c>
      <c r="CA77" s="59" t="str">
        <f t="shared" si="117"/>
        <v/>
      </c>
      <c r="CB77" s="60" t="str">
        <f t="shared" si="118"/>
        <v/>
      </c>
      <c r="CC77" s="61" t="str">
        <f t="shared" si="119"/>
        <v/>
      </c>
    </row>
    <row r="78" spans="1:81">
      <c r="A78" s="6">
        <v>75</v>
      </c>
      <c r="B78" s="158" t="str">
        <f>IF(ISBLANK(サンプル入力!B78),"",サンプル入力!B78)</f>
        <v/>
      </c>
      <c r="C78" s="5" t="str">
        <f>IF(ISBLANK(サンプル入力!C78),"",サンプル入力!C78)</f>
        <v/>
      </c>
      <c r="D78" s="18"/>
      <c r="E78" s="5" t="str">
        <f>IF(ISBLANK(サンプル入力!F78),"",サンプル入力!F78)</f>
        <v/>
      </c>
      <c r="F78" s="15">
        <f>IF(ISBLANK(宅配便仮計算!D78),"",宅配便仮計算!D78)</f>
        <v>0.85</v>
      </c>
      <c r="G78" s="5" t="str">
        <f>IF(ISBLANK(サンプル入力!I78),"",サンプル入力!I78)</f>
        <v/>
      </c>
      <c r="H78" s="6" t="str">
        <f>IF(ISBLANK(サンプル入力!J78),"",サンプル入力!J78)</f>
        <v/>
      </c>
      <c r="I78" s="6" t="str">
        <f>IF(ISBLANK(サンプル入力!L78),"",サンプル入力!L78)</f>
        <v/>
      </c>
      <c r="J78" s="61" t="str">
        <f t="shared" si="71"/>
        <v/>
      </c>
      <c r="K78" s="61" t="e">
        <f>IF(サンプル!$B$11="無料",0,VLOOKUP($I78,サンプル!$A$19:$O$28,4+(COLUMN()-COLUMN($K78))/(COLUMNS($O$3:$U$3)-1),FALSE))</f>
        <v>#N/A</v>
      </c>
      <c r="L78" s="62" t="str">
        <f t="shared" si="72"/>
        <v/>
      </c>
      <c r="M78" s="59" t="str">
        <f t="shared" si="73"/>
        <v/>
      </c>
      <c r="N78" s="60" t="str">
        <f t="shared" si="74"/>
        <v/>
      </c>
      <c r="O78" s="61" t="str">
        <f t="shared" si="75"/>
        <v/>
      </c>
      <c r="P78" s="61" t="str">
        <f t="shared" si="60"/>
        <v/>
      </c>
      <c r="Q78" s="61" t="e">
        <f>IF(サンプル!$B$11="無料",0,VLOOKUP($I78,サンプル!$A$19:$O$28,4+(COLUMN()-COLUMN($K78))/(COLUMNS($O$3:$U$3)-1),FALSE))</f>
        <v>#N/A</v>
      </c>
      <c r="R78" s="62" t="str">
        <f t="shared" si="76"/>
        <v/>
      </c>
      <c r="S78" s="59" t="str">
        <f t="shared" si="77"/>
        <v/>
      </c>
      <c r="T78" s="60" t="str">
        <f t="shared" si="78"/>
        <v/>
      </c>
      <c r="U78" s="61" t="str">
        <f t="shared" si="79"/>
        <v/>
      </c>
      <c r="V78" s="61" t="str">
        <f t="shared" si="61"/>
        <v/>
      </c>
      <c r="W78" s="61" t="e">
        <f>IF(サンプル!$B$11="無料",0,VLOOKUP($I78,サンプル!$A$19:$O$28,4+(COLUMN()-COLUMN($K78))/(COLUMNS($O$3:$U$3)-1),FALSE))</f>
        <v>#N/A</v>
      </c>
      <c r="X78" s="62" t="str">
        <f t="shared" si="80"/>
        <v/>
      </c>
      <c r="Y78" s="59" t="str">
        <f t="shared" si="81"/>
        <v/>
      </c>
      <c r="Z78" s="60" t="str">
        <f t="shared" si="82"/>
        <v/>
      </c>
      <c r="AA78" s="61" t="str">
        <f t="shared" si="83"/>
        <v/>
      </c>
      <c r="AB78" s="61" t="str">
        <f t="shared" si="62"/>
        <v/>
      </c>
      <c r="AC78" s="61" t="e">
        <f>IF(サンプル!$B$11="無料",0,VLOOKUP($I78,サンプル!$A$19:$O$28,4+(COLUMN()-COLUMN($K78))/(COLUMNS($O$3:$U$3)-1),FALSE))</f>
        <v>#N/A</v>
      </c>
      <c r="AD78" s="62" t="str">
        <f t="shared" si="84"/>
        <v/>
      </c>
      <c r="AE78" s="59" t="str">
        <f t="shared" si="85"/>
        <v/>
      </c>
      <c r="AF78" s="60" t="str">
        <f t="shared" si="86"/>
        <v/>
      </c>
      <c r="AG78" s="61" t="str">
        <f t="shared" si="87"/>
        <v/>
      </c>
      <c r="AH78" s="61" t="str">
        <f t="shared" si="63"/>
        <v/>
      </c>
      <c r="AI78" s="61" t="e">
        <f>IF(サンプル!$B$11="無料",0,VLOOKUP($I78,サンプル!$A$19:$O$28,4+(COLUMN()-COLUMN($K78))/(COLUMNS($O$3:$U$3)-1),FALSE))</f>
        <v>#N/A</v>
      </c>
      <c r="AJ78" s="62" t="str">
        <f t="shared" si="88"/>
        <v/>
      </c>
      <c r="AK78" s="59" t="str">
        <f t="shared" si="89"/>
        <v/>
      </c>
      <c r="AL78" s="60" t="str">
        <f t="shared" si="90"/>
        <v/>
      </c>
      <c r="AM78" s="61" t="str">
        <f t="shared" si="91"/>
        <v/>
      </c>
      <c r="AN78" s="61" t="str">
        <f t="shared" si="64"/>
        <v/>
      </c>
      <c r="AO78" s="61" t="e">
        <f>IF(サンプル!$B$11="無料",0,VLOOKUP($I78,サンプル!$A$19:$O$28,4+(COLUMN()-COLUMN($K78))/(COLUMNS($O$3:$U$3)-1),FALSE))</f>
        <v>#N/A</v>
      </c>
      <c r="AP78" s="62" t="str">
        <f t="shared" si="92"/>
        <v/>
      </c>
      <c r="AQ78" s="59" t="str">
        <f t="shared" si="93"/>
        <v/>
      </c>
      <c r="AR78" s="60" t="str">
        <f t="shared" si="94"/>
        <v/>
      </c>
      <c r="AS78" s="61" t="str">
        <f t="shared" si="95"/>
        <v/>
      </c>
      <c r="AT78" s="61" t="str">
        <f t="shared" si="65"/>
        <v/>
      </c>
      <c r="AU78" s="61" t="e">
        <f>IF(サンプル!$B$11="無料",0,VLOOKUP($I78,サンプル!$A$19:$O$28,4+(COLUMN()-COLUMN($K78))/(COLUMNS($O$3:$U$3)-1),FALSE))</f>
        <v>#N/A</v>
      </c>
      <c r="AV78" s="62" t="str">
        <f t="shared" si="96"/>
        <v/>
      </c>
      <c r="AW78" s="59" t="str">
        <f t="shared" si="97"/>
        <v/>
      </c>
      <c r="AX78" s="60" t="str">
        <f t="shared" si="98"/>
        <v/>
      </c>
      <c r="AY78" s="61" t="str">
        <f t="shared" si="99"/>
        <v/>
      </c>
      <c r="AZ78" s="61" t="str">
        <f t="shared" si="66"/>
        <v/>
      </c>
      <c r="BA78" s="61" t="e">
        <f>IF(サンプル!$B$11="無料",0,VLOOKUP($I78,サンプル!$A$19:$O$28,4+(COLUMN()-COLUMN($K78))/(COLUMNS($O$3:$U$3)-1),FALSE))</f>
        <v>#N/A</v>
      </c>
      <c r="BB78" s="62" t="str">
        <f t="shared" si="100"/>
        <v/>
      </c>
      <c r="BC78" s="59" t="str">
        <f t="shared" si="101"/>
        <v/>
      </c>
      <c r="BD78" s="60" t="str">
        <f t="shared" si="102"/>
        <v/>
      </c>
      <c r="BE78" s="61" t="str">
        <f t="shared" si="103"/>
        <v/>
      </c>
      <c r="BF78" s="61" t="str">
        <f t="shared" si="67"/>
        <v/>
      </c>
      <c r="BG78" s="61" t="e">
        <f>IF(サンプル!$B$11="無料",0,VLOOKUP($I78,サンプル!$A$19:$O$28,4+(COLUMN()-COLUMN($K78))/(COLUMNS($O$3:$U$3)-1),FALSE))</f>
        <v>#N/A</v>
      </c>
      <c r="BH78" s="62" t="str">
        <f t="shared" si="104"/>
        <v/>
      </c>
      <c r="BI78" s="59" t="str">
        <f t="shared" si="105"/>
        <v/>
      </c>
      <c r="BJ78" s="60" t="str">
        <f t="shared" si="106"/>
        <v/>
      </c>
      <c r="BK78" s="61" t="str">
        <f t="shared" si="107"/>
        <v/>
      </c>
      <c r="BL78" s="61" t="str">
        <f t="shared" si="68"/>
        <v/>
      </c>
      <c r="BM78" s="61" t="e">
        <f>IF(サンプル!$B$11="無料",0,VLOOKUP($I78,サンプル!$A$19:$O$28,4+(COLUMN()-COLUMN($K78))/(COLUMNS($O$3:$U$3)-1),FALSE))</f>
        <v>#N/A</v>
      </c>
      <c r="BN78" s="62" t="str">
        <f t="shared" si="108"/>
        <v/>
      </c>
      <c r="BO78" s="59" t="str">
        <f t="shared" si="109"/>
        <v/>
      </c>
      <c r="BP78" s="60" t="str">
        <f t="shared" si="110"/>
        <v/>
      </c>
      <c r="BQ78" s="61" t="str">
        <f t="shared" si="111"/>
        <v/>
      </c>
      <c r="BR78" s="61" t="str">
        <f t="shared" si="69"/>
        <v/>
      </c>
      <c r="BS78" s="61" t="e">
        <f>IF(サンプル!$B$11="無料",0,VLOOKUP($I78,サンプル!$A$19:$O$28,4+(COLUMN()-COLUMN($K78))/(COLUMNS($O$3:$U$3)-1),FALSE))</f>
        <v>#N/A</v>
      </c>
      <c r="BT78" s="62" t="str">
        <f t="shared" si="112"/>
        <v/>
      </c>
      <c r="BU78" s="59" t="str">
        <f t="shared" si="113"/>
        <v/>
      </c>
      <c r="BV78" s="60" t="str">
        <f t="shared" si="114"/>
        <v/>
      </c>
      <c r="BW78" s="61" t="str">
        <f t="shared" si="115"/>
        <v/>
      </c>
      <c r="BX78" s="61" t="str">
        <f t="shared" si="70"/>
        <v/>
      </c>
      <c r="BY78" s="61" t="e">
        <f>IF(サンプル!$B$11="無料",0,VLOOKUP($I78,サンプル!$A$19:$O$28,4+(COLUMN()-COLUMN($K78))/(COLUMNS($O$3:$U$3)-1),FALSE))</f>
        <v>#N/A</v>
      </c>
      <c r="BZ78" s="62" t="str">
        <f t="shared" si="116"/>
        <v/>
      </c>
      <c r="CA78" s="59" t="str">
        <f t="shared" si="117"/>
        <v/>
      </c>
      <c r="CB78" s="60" t="str">
        <f t="shared" si="118"/>
        <v/>
      </c>
      <c r="CC78" s="61" t="str">
        <f t="shared" si="119"/>
        <v/>
      </c>
    </row>
    <row r="79" spans="1:81">
      <c r="A79" s="6">
        <v>76</v>
      </c>
      <c r="B79" s="158" t="str">
        <f>IF(ISBLANK(サンプル入力!B79),"",サンプル入力!B79)</f>
        <v/>
      </c>
      <c r="C79" s="5" t="str">
        <f>IF(ISBLANK(サンプル入力!C79),"",サンプル入力!C79)</f>
        <v/>
      </c>
      <c r="D79" s="18"/>
      <c r="E79" s="5" t="str">
        <f>IF(ISBLANK(サンプル入力!F79),"",サンプル入力!F79)</f>
        <v/>
      </c>
      <c r="F79" s="15">
        <f>IF(ISBLANK(宅配便仮計算!D79),"",宅配便仮計算!D79)</f>
        <v>0.85</v>
      </c>
      <c r="G79" s="5" t="str">
        <f>IF(ISBLANK(サンプル入力!I79),"",サンプル入力!I79)</f>
        <v/>
      </c>
      <c r="H79" s="6" t="str">
        <f>IF(ISBLANK(サンプル入力!J79),"",サンプル入力!J79)</f>
        <v/>
      </c>
      <c r="I79" s="6" t="str">
        <f>IF(ISBLANK(サンプル入力!L79),"",サンプル入力!L79)</f>
        <v/>
      </c>
      <c r="J79" s="61" t="str">
        <f t="shared" si="71"/>
        <v/>
      </c>
      <c r="K79" s="61" t="e">
        <f>IF(サンプル!$B$11="無料",0,VLOOKUP($I79,サンプル!$A$19:$O$28,4+(COLUMN()-COLUMN($K79))/(COLUMNS($O$3:$U$3)-1),FALSE))</f>
        <v>#N/A</v>
      </c>
      <c r="L79" s="62" t="str">
        <f t="shared" si="72"/>
        <v/>
      </c>
      <c r="M79" s="59" t="str">
        <f t="shared" si="73"/>
        <v/>
      </c>
      <c r="N79" s="60" t="str">
        <f t="shared" si="74"/>
        <v/>
      </c>
      <c r="O79" s="61" t="str">
        <f t="shared" si="75"/>
        <v/>
      </c>
      <c r="P79" s="61" t="str">
        <f t="shared" si="60"/>
        <v/>
      </c>
      <c r="Q79" s="61" t="e">
        <f>IF(サンプル!$B$11="無料",0,VLOOKUP($I79,サンプル!$A$19:$O$28,4+(COLUMN()-COLUMN($K79))/(COLUMNS($O$3:$U$3)-1),FALSE))</f>
        <v>#N/A</v>
      </c>
      <c r="R79" s="62" t="str">
        <f t="shared" si="76"/>
        <v/>
      </c>
      <c r="S79" s="59" t="str">
        <f t="shared" si="77"/>
        <v/>
      </c>
      <c r="T79" s="60" t="str">
        <f t="shared" si="78"/>
        <v/>
      </c>
      <c r="U79" s="61" t="str">
        <f t="shared" si="79"/>
        <v/>
      </c>
      <c r="V79" s="61" t="str">
        <f t="shared" si="61"/>
        <v/>
      </c>
      <c r="W79" s="61" t="e">
        <f>IF(サンプル!$B$11="無料",0,VLOOKUP($I79,サンプル!$A$19:$O$28,4+(COLUMN()-COLUMN($K79))/(COLUMNS($O$3:$U$3)-1),FALSE))</f>
        <v>#N/A</v>
      </c>
      <c r="X79" s="62" t="str">
        <f t="shared" si="80"/>
        <v/>
      </c>
      <c r="Y79" s="59" t="str">
        <f t="shared" si="81"/>
        <v/>
      </c>
      <c r="Z79" s="60" t="str">
        <f t="shared" si="82"/>
        <v/>
      </c>
      <c r="AA79" s="61" t="str">
        <f t="shared" si="83"/>
        <v/>
      </c>
      <c r="AB79" s="61" t="str">
        <f t="shared" si="62"/>
        <v/>
      </c>
      <c r="AC79" s="61" t="e">
        <f>IF(サンプル!$B$11="無料",0,VLOOKUP($I79,サンプル!$A$19:$O$28,4+(COLUMN()-COLUMN($K79))/(COLUMNS($O$3:$U$3)-1),FALSE))</f>
        <v>#N/A</v>
      </c>
      <c r="AD79" s="62" t="str">
        <f t="shared" si="84"/>
        <v/>
      </c>
      <c r="AE79" s="59" t="str">
        <f t="shared" si="85"/>
        <v/>
      </c>
      <c r="AF79" s="60" t="str">
        <f t="shared" si="86"/>
        <v/>
      </c>
      <c r="AG79" s="61" t="str">
        <f t="shared" si="87"/>
        <v/>
      </c>
      <c r="AH79" s="61" t="str">
        <f t="shared" si="63"/>
        <v/>
      </c>
      <c r="AI79" s="61" t="e">
        <f>IF(サンプル!$B$11="無料",0,VLOOKUP($I79,サンプル!$A$19:$O$28,4+(COLUMN()-COLUMN($K79))/(COLUMNS($O$3:$U$3)-1),FALSE))</f>
        <v>#N/A</v>
      </c>
      <c r="AJ79" s="62" t="str">
        <f t="shared" si="88"/>
        <v/>
      </c>
      <c r="AK79" s="59" t="str">
        <f t="shared" si="89"/>
        <v/>
      </c>
      <c r="AL79" s="60" t="str">
        <f t="shared" si="90"/>
        <v/>
      </c>
      <c r="AM79" s="61" t="str">
        <f t="shared" si="91"/>
        <v/>
      </c>
      <c r="AN79" s="61" t="str">
        <f t="shared" si="64"/>
        <v/>
      </c>
      <c r="AO79" s="61" t="e">
        <f>IF(サンプル!$B$11="無料",0,VLOOKUP($I79,サンプル!$A$19:$O$28,4+(COLUMN()-COLUMN($K79))/(COLUMNS($O$3:$U$3)-1),FALSE))</f>
        <v>#N/A</v>
      </c>
      <c r="AP79" s="62" t="str">
        <f t="shared" si="92"/>
        <v/>
      </c>
      <c r="AQ79" s="59" t="str">
        <f t="shared" si="93"/>
        <v/>
      </c>
      <c r="AR79" s="60" t="str">
        <f t="shared" si="94"/>
        <v/>
      </c>
      <c r="AS79" s="61" t="str">
        <f t="shared" si="95"/>
        <v/>
      </c>
      <c r="AT79" s="61" t="str">
        <f t="shared" si="65"/>
        <v/>
      </c>
      <c r="AU79" s="61" t="e">
        <f>IF(サンプル!$B$11="無料",0,VLOOKUP($I79,サンプル!$A$19:$O$28,4+(COLUMN()-COLUMN($K79))/(COLUMNS($O$3:$U$3)-1),FALSE))</f>
        <v>#N/A</v>
      </c>
      <c r="AV79" s="62" t="str">
        <f t="shared" si="96"/>
        <v/>
      </c>
      <c r="AW79" s="59" t="str">
        <f t="shared" si="97"/>
        <v/>
      </c>
      <c r="AX79" s="60" t="str">
        <f t="shared" si="98"/>
        <v/>
      </c>
      <c r="AY79" s="61" t="str">
        <f t="shared" si="99"/>
        <v/>
      </c>
      <c r="AZ79" s="61" t="str">
        <f t="shared" si="66"/>
        <v/>
      </c>
      <c r="BA79" s="61" t="e">
        <f>IF(サンプル!$B$11="無料",0,VLOOKUP($I79,サンプル!$A$19:$O$28,4+(COLUMN()-COLUMN($K79))/(COLUMNS($O$3:$U$3)-1),FALSE))</f>
        <v>#N/A</v>
      </c>
      <c r="BB79" s="62" t="str">
        <f t="shared" si="100"/>
        <v/>
      </c>
      <c r="BC79" s="59" t="str">
        <f t="shared" si="101"/>
        <v/>
      </c>
      <c r="BD79" s="60" t="str">
        <f t="shared" si="102"/>
        <v/>
      </c>
      <c r="BE79" s="61" t="str">
        <f t="shared" si="103"/>
        <v/>
      </c>
      <c r="BF79" s="61" t="str">
        <f t="shared" si="67"/>
        <v/>
      </c>
      <c r="BG79" s="61" t="e">
        <f>IF(サンプル!$B$11="無料",0,VLOOKUP($I79,サンプル!$A$19:$O$28,4+(COLUMN()-COLUMN($K79))/(COLUMNS($O$3:$U$3)-1),FALSE))</f>
        <v>#N/A</v>
      </c>
      <c r="BH79" s="62" t="str">
        <f t="shared" si="104"/>
        <v/>
      </c>
      <c r="BI79" s="59" t="str">
        <f t="shared" si="105"/>
        <v/>
      </c>
      <c r="BJ79" s="60" t="str">
        <f t="shared" si="106"/>
        <v/>
      </c>
      <c r="BK79" s="61" t="str">
        <f t="shared" si="107"/>
        <v/>
      </c>
      <c r="BL79" s="61" t="str">
        <f t="shared" si="68"/>
        <v/>
      </c>
      <c r="BM79" s="61" t="e">
        <f>IF(サンプル!$B$11="無料",0,VLOOKUP($I79,サンプル!$A$19:$O$28,4+(COLUMN()-COLUMN($K79))/(COLUMNS($O$3:$U$3)-1),FALSE))</f>
        <v>#N/A</v>
      </c>
      <c r="BN79" s="62" t="str">
        <f t="shared" si="108"/>
        <v/>
      </c>
      <c r="BO79" s="59" t="str">
        <f t="shared" si="109"/>
        <v/>
      </c>
      <c r="BP79" s="60" t="str">
        <f t="shared" si="110"/>
        <v/>
      </c>
      <c r="BQ79" s="61" t="str">
        <f t="shared" si="111"/>
        <v/>
      </c>
      <c r="BR79" s="61" t="str">
        <f t="shared" si="69"/>
        <v/>
      </c>
      <c r="BS79" s="61" t="e">
        <f>IF(サンプル!$B$11="無料",0,VLOOKUP($I79,サンプル!$A$19:$O$28,4+(COLUMN()-COLUMN($K79))/(COLUMNS($O$3:$U$3)-1),FALSE))</f>
        <v>#N/A</v>
      </c>
      <c r="BT79" s="62" t="str">
        <f t="shared" si="112"/>
        <v/>
      </c>
      <c r="BU79" s="59" t="str">
        <f t="shared" si="113"/>
        <v/>
      </c>
      <c r="BV79" s="60" t="str">
        <f t="shared" si="114"/>
        <v/>
      </c>
      <c r="BW79" s="61" t="str">
        <f t="shared" si="115"/>
        <v/>
      </c>
      <c r="BX79" s="61" t="str">
        <f t="shared" si="70"/>
        <v/>
      </c>
      <c r="BY79" s="61" t="e">
        <f>IF(サンプル!$B$11="無料",0,VLOOKUP($I79,サンプル!$A$19:$O$28,4+(COLUMN()-COLUMN($K79))/(COLUMNS($O$3:$U$3)-1),FALSE))</f>
        <v>#N/A</v>
      </c>
      <c r="BZ79" s="62" t="str">
        <f t="shared" si="116"/>
        <v/>
      </c>
      <c r="CA79" s="59" t="str">
        <f t="shared" si="117"/>
        <v/>
      </c>
      <c r="CB79" s="60" t="str">
        <f t="shared" si="118"/>
        <v/>
      </c>
      <c r="CC79" s="61" t="str">
        <f t="shared" si="119"/>
        <v/>
      </c>
    </row>
    <row r="80" spans="1:81">
      <c r="A80" s="6">
        <v>77</v>
      </c>
      <c r="B80" s="158" t="str">
        <f>IF(ISBLANK(サンプル入力!B80),"",サンプル入力!B80)</f>
        <v/>
      </c>
      <c r="C80" s="5" t="str">
        <f>IF(ISBLANK(サンプル入力!C80),"",サンプル入力!C80)</f>
        <v/>
      </c>
      <c r="D80" s="18"/>
      <c r="E80" s="5" t="str">
        <f>IF(ISBLANK(サンプル入力!F80),"",サンプル入力!F80)</f>
        <v/>
      </c>
      <c r="F80" s="15">
        <f>IF(ISBLANK(宅配便仮計算!D80),"",宅配便仮計算!D80)</f>
        <v>0.85</v>
      </c>
      <c r="G80" s="5" t="str">
        <f>IF(ISBLANK(サンプル入力!I80),"",サンプル入力!I80)</f>
        <v/>
      </c>
      <c r="H80" s="6" t="str">
        <f>IF(ISBLANK(サンプル入力!J80),"",サンプル入力!J80)</f>
        <v/>
      </c>
      <c r="I80" s="6" t="str">
        <f>IF(ISBLANK(サンプル入力!L80),"",サンプル入力!L80)</f>
        <v/>
      </c>
      <c r="J80" s="61" t="str">
        <f t="shared" si="71"/>
        <v/>
      </c>
      <c r="K80" s="61" t="e">
        <f>IF(サンプル!$B$11="無料",0,VLOOKUP($I80,サンプル!$A$19:$O$28,4+(COLUMN()-COLUMN($K80))/(COLUMNS($O$3:$U$3)-1),FALSE))</f>
        <v>#N/A</v>
      </c>
      <c r="L80" s="62" t="str">
        <f t="shared" si="72"/>
        <v/>
      </c>
      <c r="M80" s="59" t="str">
        <f t="shared" si="73"/>
        <v/>
      </c>
      <c r="N80" s="60" t="str">
        <f t="shared" si="74"/>
        <v/>
      </c>
      <c r="O80" s="61" t="str">
        <f t="shared" si="75"/>
        <v/>
      </c>
      <c r="P80" s="61" t="str">
        <f t="shared" si="60"/>
        <v/>
      </c>
      <c r="Q80" s="61" t="e">
        <f>IF(サンプル!$B$11="無料",0,VLOOKUP($I80,サンプル!$A$19:$O$28,4+(COLUMN()-COLUMN($K80))/(COLUMNS($O$3:$U$3)-1),FALSE))</f>
        <v>#N/A</v>
      </c>
      <c r="R80" s="62" t="str">
        <f t="shared" si="76"/>
        <v/>
      </c>
      <c r="S80" s="59" t="str">
        <f t="shared" si="77"/>
        <v/>
      </c>
      <c r="T80" s="60" t="str">
        <f t="shared" si="78"/>
        <v/>
      </c>
      <c r="U80" s="61" t="str">
        <f t="shared" si="79"/>
        <v/>
      </c>
      <c r="V80" s="61" t="str">
        <f t="shared" si="61"/>
        <v/>
      </c>
      <c r="W80" s="61" t="e">
        <f>IF(サンプル!$B$11="無料",0,VLOOKUP($I80,サンプル!$A$19:$O$28,4+(COLUMN()-COLUMN($K80))/(COLUMNS($O$3:$U$3)-1),FALSE))</f>
        <v>#N/A</v>
      </c>
      <c r="X80" s="62" t="str">
        <f t="shared" si="80"/>
        <v/>
      </c>
      <c r="Y80" s="59" t="str">
        <f t="shared" si="81"/>
        <v/>
      </c>
      <c r="Z80" s="60" t="str">
        <f t="shared" si="82"/>
        <v/>
      </c>
      <c r="AA80" s="61" t="str">
        <f t="shared" si="83"/>
        <v/>
      </c>
      <c r="AB80" s="61" t="str">
        <f t="shared" si="62"/>
        <v/>
      </c>
      <c r="AC80" s="61" t="e">
        <f>IF(サンプル!$B$11="無料",0,VLOOKUP($I80,サンプル!$A$19:$O$28,4+(COLUMN()-COLUMN($K80))/(COLUMNS($O$3:$U$3)-1),FALSE))</f>
        <v>#N/A</v>
      </c>
      <c r="AD80" s="62" t="str">
        <f t="shared" si="84"/>
        <v/>
      </c>
      <c r="AE80" s="59" t="str">
        <f t="shared" si="85"/>
        <v/>
      </c>
      <c r="AF80" s="60" t="str">
        <f t="shared" si="86"/>
        <v/>
      </c>
      <c r="AG80" s="61" t="str">
        <f t="shared" si="87"/>
        <v/>
      </c>
      <c r="AH80" s="61" t="str">
        <f t="shared" si="63"/>
        <v/>
      </c>
      <c r="AI80" s="61" t="e">
        <f>IF(サンプル!$B$11="無料",0,VLOOKUP($I80,サンプル!$A$19:$O$28,4+(COLUMN()-COLUMN($K80))/(COLUMNS($O$3:$U$3)-1),FALSE))</f>
        <v>#N/A</v>
      </c>
      <c r="AJ80" s="62" t="str">
        <f t="shared" si="88"/>
        <v/>
      </c>
      <c r="AK80" s="59" t="str">
        <f t="shared" si="89"/>
        <v/>
      </c>
      <c r="AL80" s="60" t="str">
        <f t="shared" si="90"/>
        <v/>
      </c>
      <c r="AM80" s="61" t="str">
        <f t="shared" si="91"/>
        <v/>
      </c>
      <c r="AN80" s="61" t="str">
        <f t="shared" si="64"/>
        <v/>
      </c>
      <c r="AO80" s="61" t="e">
        <f>IF(サンプル!$B$11="無料",0,VLOOKUP($I80,サンプル!$A$19:$O$28,4+(COLUMN()-COLUMN($K80))/(COLUMNS($O$3:$U$3)-1),FALSE))</f>
        <v>#N/A</v>
      </c>
      <c r="AP80" s="62" t="str">
        <f t="shared" si="92"/>
        <v/>
      </c>
      <c r="AQ80" s="59" t="str">
        <f t="shared" si="93"/>
        <v/>
      </c>
      <c r="AR80" s="60" t="str">
        <f t="shared" si="94"/>
        <v/>
      </c>
      <c r="AS80" s="61" t="str">
        <f t="shared" si="95"/>
        <v/>
      </c>
      <c r="AT80" s="61" t="str">
        <f t="shared" si="65"/>
        <v/>
      </c>
      <c r="AU80" s="61" t="e">
        <f>IF(サンプル!$B$11="無料",0,VLOOKUP($I80,サンプル!$A$19:$O$28,4+(COLUMN()-COLUMN($K80))/(COLUMNS($O$3:$U$3)-1),FALSE))</f>
        <v>#N/A</v>
      </c>
      <c r="AV80" s="62" t="str">
        <f t="shared" si="96"/>
        <v/>
      </c>
      <c r="AW80" s="59" t="str">
        <f t="shared" si="97"/>
        <v/>
      </c>
      <c r="AX80" s="60" t="str">
        <f t="shared" si="98"/>
        <v/>
      </c>
      <c r="AY80" s="61" t="str">
        <f t="shared" si="99"/>
        <v/>
      </c>
      <c r="AZ80" s="61" t="str">
        <f t="shared" si="66"/>
        <v/>
      </c>
      <c r="BA80" s="61" t="e">
        <f>IF(サンプル!$B$11="無料",0,VLOOKUP($I80,サンプル!$A$19:$O$28,4+(COLUMN()-COLUMN($K80))/(COLUMNS($O$3:$U$3)-1),FALSE))</f>
        <v>#N/A</v>
      </c>
      <c r="BB80" s="62" t="str">
        <f t="shared" si="100"/>
        <v/>
      </c>
      <c r="BC80" s="59" t="str">
        <f t="shared" si="101"/>
        <v/>
      </c>
      <c r="BD80" s="60" t="str">
        <f t="shared" si="102"/>
        <v/>
      </c>
      <c r="BE80" s="61" t="str">
        <f t="shared" si="103"/>
        <v/>
      </c>
      <c r="BF80" s="61" t="str">
        <f t="shared" si="67"/>
        <v/>
      </c>
      <c r="BG80" s="61" t="e">
        <f>IF(サンプル!$B$11="無料",0,VLOOKUP($I80,サンプル!$A$19:$O$28,4+(COLUMN()-COLUMN($K80))/(COLUMNS($O$3:$U$3)-1),FALSE))</f>
        <v>#N/A</v>
      </c>
      <c r="BH80" s="62" t="str">
        <f t="shared" si="104"/>
        <v/>
      </c>
      <c r="BI80" s="59" t="str">
        <f t="shared" si="105"/>
        <v/>
      </c>
      <c r="BJ80" s="60" t="str">
        <f t="shared" si="106"/>
        <v/>
      </c>
      <c r="BK80" s="61" t="str">
        <f t="shared" si="107"/>
        <v/>
      </c>
      <c r="BL80" s="61" t="str">
        <f t="shared" si="68"/>
        <v/>
      </c>
      <c r="BM80" s="61" t="e">
        <f>IF(サンプル!$B$11="無料",0,VLOOKUP($I80,サンプル!$A$19:$O$28,4+(COLUMN()-COLUMN($K80))/(COLUMNS($O$3:$U$3)-1),FALSE))</f>
        <v>#N/A</v>
      </c>
      <c r="BN80" s="62" t="str">
        <f t="shared" si="108"/>
        <v/>
      </c>
      <c r="BO80" s="59" t="str">
        <f t="shared" si="109"/>
        <v/>
      </c>
      <c r="BP80" s="60" t="str">
        <f t="shared" si="110"/>
        <v/>
      </c>
      <c r="BQ80" s="61" t="str">
        <f t="shared" si="111"/>
        <v/>
      </c>
      <c r="BR80" s="61" t="str">
        <f t="shared" si="69"/>
        <v/>
      </c>
      <c r="BS80" s="61" t="e">
        <f>IF(サンプル!$B$11="無料",0,VLOOKUP($I80,サンプル!$A$19:$O$28,4+(COLUMN()-COLUMN($K80))/(COLUMNS($O$3:$U$3)-1),FALSE))</f>
        <v>#N/A</v>
      </c>
      <c r="BT80" s="62" t="str">
        <f t="shared" si="112"/>
        <v/>
      </c>
      <c r="BU80" s="59" t="str">
        <f t="shared" si="113"/>
        <v/>
      </c>
      <c r="BV80" s="60" t="str">
        <f t="shared" si="114"/>
        <v/>
      </c>
      <c r="BW80" s="61" t="str">
        <f t="shared" si="115"/>
        <v/>
      </c>
      <c r="BX80" s="61" t="str">
        <f t="shared" si="70"/>
        <v/>
      </c>
      <c r="BY80" s="61" t="e">
        <f>IF(サンプル!$B$11="無料",0,VLOOKUP($I80,サンプル!$A$19:$O$28,4+(COLUMN()-COLUMN($K80))/(COLUMNS($O$3:$U$3)-1),FALSE))</f>
        <v>#N/A</v>
      </c>
      <c r="BZ80" s="62" t="str">
        <f t="shared" si="116"/>
        <v/>
      </c>
      <c r="CA80" s="59" t="str">
        <f t="shared" si="117"/>
        <v/>
      </c>
      <c r="CB80" s="60" t="str">
        <f t="shared" si="118"/>
        <v/>
      </c>
      <c r="CC80" s="61" t="str">
        <f t="shared" si="119"/>
        <v/>
      </c>
    </row>
    <row r="81" spans="1:81">
      <c r="A81" s="6">
        <v>78</v>
      </c>
      <c r="B81" s="158" t="str">
        <f>IF(ISBLANK(サンプル入力!B81),"",サンプル入力!B81)</f>
        <v/>
      </c>
      <c r="C81" s="5" t="str">
        <f>IF(ISBLANK(サンプル入力!C81),"",サンプル入力!C81)</f>
        <v/>
      </c>
      <c r="D81" s="18"/>
      <c r="E81" s="5" t="str">
        <f>IF(ISBLANK(サンプル入力!F81),"",サンプル入力!F81)</f>
        <v/>
      </c>
      <c r="F81" s="15">
        <f>IF(ISBLANK(宅配便仮計算!D81),"",宅配便仮計算!D81)</f>
        <v>0.85</v>
      </c>
      <c r="G81" s="5" t="str">
        <f>IF(ISBLANK(サンプル入力!I81),"",サンプル入力!I81)</f>
        <v/>
      </c>
      <c r="H81" s="6" t="str">
        <f>IF(ISBLANK(サンプル入力!J81),"",サンプル入力!J81)</f>
        <v/>
      </c>
      <c r="I81" s="6" t="str">
        <f>IF(ISBLANK(サンプル入力!L81),"",サンプル入力!L81)</f>
        <v/>
      </c>
      <c r="J81" s="61" t="str">
        <f t="shared" si="71"/>
        <v/>
      </c>
      <c r="K81" s="61" t="e">
        <f>IF(サンプル!$B$11="無料",0,VLOOKUP($I81,サンプル!$A$19:$O$28,4+(COLUMN()-COLUMN($K81))/(COLUMNS($O$3:$U$3)-1),FALSE))</f>
        <v>#N/A</v>
      </c>
      <c r="L81" s="62" t="str">
        <f t="shared" si="72"/>
        <v/>
      </c>
      <c r="M81" s="59" t="str">
        <f t="shared" si="73"/>
        <v/>
      </c>
      <c r="N81" s="60" t="str">
        <f t="shared" si="74"/>
        <v/>
      </c>
      <c r="O81" s="61" t="str">
        <f t="shared" si="75"/>
        <v/>
      </c>
      <c r="P81" s="61" t="str">
        <f t="shared" si="60"/>
        <v/>
      </c>
      <c r="Q81" s="61" t="e">
        <f>IF(サンプル!$B$11="無料",0,VLOOKUP($I81,サンプル!$A$19:$O$28,4+(COLUMN()-COLUMN($K81))/(COLUMNS($O$3:$U$3)-1),FALSE))</f>
        <v>#N/A</v>
      </c>
      <c r="R81" s="62" t="str">
        <f t="shared" si="76"/>
        <v/>
      </c>
      <c r="S81" s="59" t="str">
        <f t="shared" si="77"/>
        <v/>
      </c>
      <c r="T81" s="60" t="str">
        <f t="shared" si="78"/>
        <v/>
      </c>
      <c r="U81" s="61" t="str">
        <f t="shared" si="79"/>
        <v/>
      </c>
      <c r="V81" s="61" t="str">
        <f t="shared" si="61"/>
        <v/>
      </c>
      <c r="W81" s="61" t="e">
        <f>IF(サンプル!$B$11="無料",0,VLOOKUP($I81,サンプル!$A$19:$O$28,4+(COLUMN()-COLUMN($K81))/(COLUMNS($O$3:$U$3)-1),FALSE))</f>
        <v>#N/A</v>
      </c>
      <c r="X81" s="62" t="str">
        <f t="shared" si="80"/>
        <v/>
      </c>
      <c r="Y81" s="59" t="str">
        <f t="shared" si="81"/>
        <v/>
      </c>
      <c r="Z81" s="60" t="str">
        <f t="shared" si="82"/>
        <v/>
      </c>
      <c r="AA81" s="61" t="str">
        <f t="shared" si="83"/>
        <v/>
      </c>
      <c r="AB81" s="61" t="str">
        <f t="shared" si="62"/>
        <v/>
      </c>
      <c r="AC81" s="61" t="e">
        <f>IF(サンプル!$B$11="無料",0,VLOOKUP($I81,サンプル!$A$19:$O$28,4+(COLUMN()-COLUMN($K81))/(COLUMNS($O$3:$U$3)-1),FALSE))</f>
        <v>#N/A</v>
      </c>
      <c r="AD81" s="62" t="str">
        <f t="shared" si="84"/>
        <v/>
      </c>
      <c r="AE81" s="59" t="str">
        <f t="shared" si="85"/>
        <v/>
      </c>
      <c r="AF81" s="60" t="str">
        <f t="shared" si="86"/>
        <v/>
      </c>
      <c r="AG81" s="61" t="str">
        <f t="shared" si="87"/>
        <v/>
      </c>
      <c r="AH81" s="61" t="str">
        <f t="shared" si="63"/>
        <v/>
      </c>
      <c r="AI81" s="61" t="e">
        <f>IF(サンプル!$B$11="無料",0,VLOOKUP($I81,サンプル!$A$19:$O$28,4+(COLUMN()-COLUMN($K81))/(COLUMNS($O$3:$U$3)-1),FALSE))</f>
        <v>#N/A</v>
      </c>
      <c r="AJ81" s="62" t="str">
        <f t="shared" si="88"/>
        <v/>
      </c>
      <c r="AK81" s="59" t="str">
        <f t="shared" si="89"/>
        <v/>
      </c>
      <c r="AL81" s="60" t="str">
        <f t="shared" si="90"/>
        <v/>
      </c>
      <c r="AM81" s="61" t="str">
        <f t="shared" si="91"/>
        <v/>
      </c>
      <c r="AN81" s="61" t="str">
        <f t="shared" si="64"/>
        <v/>
      </c>
      <c r="AO81" s="61" t="e">
        <f>IF(サンプル!$B$11="無料",0,VLOOKUP($I81,サンプル!$A$19:$O$28,4+(COLUMN()-COLUMN($K81))/(COLUMNS($O$3:$U$3)-1),FALSE))</f>
        <v>#N/A</v>
      </c>
      <c r="AP81" s="62" t="str">
        <f t="shared" si="92"/>
        <v/>
      </c>
      <c r="AQ81" s="59" t="str">
        <f t="shared" si="93"/>
        <v/>
      </c>
      <c r="AR81" s="60" t="str">
        <f t="shared" si="94"/>
        <v/>
      </c>
      <c r="AS81" s="61" t="str">
        <f t="shared" si="95"/>
        <v/>
      </c>
      <c r="AT81" s="61" t="str">
        <f t="shared" si="65"/>
        <v/>
      </c>
      <c r="AU81" s="61" t="e">
        <f>IF(サンプル!$B$11="無料",0,VLOOKUP($I81,サンプル!$A$19:$O$28,4+(COLUMN()-COLUMN($K81))/(COLUMNS($O$3:$U$3)-1),FALSE))</f>
        <v>#N/A</v>
      </c>
      <c r="AV81" s="62" t="str">
        <f t="shared" si="96"/>
        <v/>
      </c>
      <c r="AW81" s="59" t="str">
        <f t="shared" si="97"/>
        <v/>
      </c>
      <c r="AX81" s="60" t="str">
        <f t="shared" si="98"/>
        <v/>
      </c>
      <c r="AY81" s="61" t="str">
        <f t="shared" si="99"/>
        <v/>
      </c>
      <c r="AZ81" s="61" t="str">
        <f t="shared" si="66"/>
        <v/>
      </c>
      <c r="BA81" s="61" t="e">
        <f>IF(サンプル!$B$11="無料",0,VLOOKUP($I81,サンプル!$A$19:$O$28,4+(COLUMN()-COLUMN($K81))/(COLUMNS($O$3:$U$3)-1),FALSE))</f>
        <v>#N/A</v>
      </c>
      <c r="BB81" s="62" t="str">
        <f t="shared" si="100"/>
        <v/>
      </c>
      <c r="BC81" s="59" t="str">
        <f t="shared" si="101"/>
        <v/>
      </c>
      <c r="BD81" s="60" t="str">
        <f t="shared" si="102"/>
        <v/>
      </c>
      <c r="BE81" s="61" t="str">
        <f t="shared" si="103"/>
        <v/>
      </c>
      <c r="BF81" s="61" t="str">
        <f t="shared" si="67"/>
        <v/>
      </c>
      <c r="BG81" s="61" t="e">
        <f>IF(サンプル!$B$11="無料",0,VLOOKUP($I81,サンプル!$A$19:$O$28,4+(COLUMN()-COLUMN($K81))/(COLUMNS($O$3:$U$3)-1),FALSE))</f>
        <v>#N/A</v>
      </c>
      <c r="BH81" s="62" t="str">
        <f t="shared" si="104"/>
        <v/>
      </c>
      <c r="BI81" s="59" t="str">
        <f t="shared" si="105"/>
        <v/>
      </c>
      <c r="BJ81" s="60" t="str">
        <f t="shared" si="106"/>
        <v/>
      </c>
      <c r="BK81" s="61" t="str">
        <f t="shared" si="107"/>
        <v/>
      </c>
      <c r="BL81" s="61" t="str">
        <f t="shared" si="68"/>
        <v/>
      </c>
      <c r="BM81" s="61" t="e">
        <f>IF(サンプル!$B$11="無料",0,VLOOKUP($I81,サンプル!$A$19:$O$28,4+(COLUMN()-COLUMN($K81))/(COLUMNS($O$3:$U$3)-1),FALSE))</f>
        <v>#N/A</v>
      </c>
      <c r="BN81" s="62" t="str">
        <f t="shared" si="108"/>
        <v/>
      </c>
      <c r="BO81" s="59" t="str">
        <f t="shared" si="109"/>
        <v/>
      </c>
      <c r="BP81" s="60" t="str">
        <f t="shared" si="110"/>
        <v/>
      </c>
      <c r="BQ81" s="61" t="str">
        <f t="shared" si="111"/>
        <v/>
      </c>
      <c r="BR81" s="61" t="str">
        <f t="shared" si="69"/>
        <v/>
      </c>
      <c r="BS81" s="61" t="e">
        <f>IF(サンプル!$B$11="無料",0,VLOOKUP($I81,サンプル!$A$19:$O$28,4+(COLUMN()-COLUMN($K81))/(COLUMNS($O$3:$U$3)-1),FALSE))</f>
        <v>#N/A</v>
      </c>
      <c r="BT81" s="62" t="str">
        <f t="shared" si="112"/>
        <v/>
      </c>
      <c r="BU81" s="59" t="str">
        <f t="shared" si="113"/>
        <v/>
      </c>
      <c r="BV81" s="60" t="str">
        <f t="shared" si="114"/>
        <v/>
      </c>
      <c r="BW81" s="61" t="str">
        <f t="shared" si="115"/>
        <v/>
      </c>
      <c r="BX81" s="61" t="str">
        <f t="shared" si="70"/>
        <v/>
      </c>
      <c r="BY81" s="61" t="e">
        <f>IF(サンプル!$B$11="無料",0,VLOOKUP($I81,サンプル!$A$19:$O$28,4+(COLUMN()-COLUMN($K81))/(COLUMNS($O$3:$U$3)-1),FALSE))</f>
        <v>#N/A</v>
      </c>
      <c r="BZ81" s="62" t="str">
        <f t="shared" si="116"/>
        <v/>
      </c>
      <c r="CA81" s="59" t="str">
        <f t="shared" si="117"/>
        <v/>
      </c>
      <c r="CB81" s="60" t="str">
        <f t="shared" si="118"/>
        <v/>
      </c>
      <c r="CC81" s="61" t="str">
        <f t="shared" si="119"/>
        <v/>
      </c>
    </row>
    <row r="82" spans="1:81">
      <c r="A82" s="6">
        <v>79</v>
      </c>
      <c r="B82" s="158" t="str">
        <f>IF(ISBLANK(サンプル入力!B82),"",サンプル入力!B82)</f>
        <v/>
      </c>
      <c r="C82" s="5" t="str">
        <f>IF(ISBLANK(サンプル入力!C82),"",サンプル入力!C82)</f>
        <v/>
      </c>
      <c r="D82" s="18"/>
      <c r="E82" s="5" t="str">
        <f>IF(ISBLANK(サンプル入力!F82),"",サンプル入力!F82)</f>
        <v/>
      </c>
      <c r="F82" s="15">
        <f>IF(ISBLANK(宅配便仮計算!D82),"",宅配便仮計算!D82)</f>
        <v>0.85</v>
      </c>
      <c r="G82" s="5" t="str">
        <f>IF(ISBLANK(サンプル入力!I82),"",サンプル入力!I82)</f>
        <v/>
      </c>
      <c r="H82" s="6" t="str">
        <f>IF(ISBLANK(サンプル入力!J82),"",サンプル入力!J82)</f>
        <v/>
      </c>
      <c r="I82" s="6" t="str">
        <f>IF(ISBLANK(サンプル入力!L82),"",サンプル入力!L82)</f>
        <v/>
      </c>
      <c r="J82" s="61" t="str">
        <f t="shared" si="71"/>
        <v/>
      </c>
      <c r="K82" s="61" t="e">
        <f>IF(サンプル!$B$11="無料",0,VLOOKUP($I82,サンプル!$A$19:$O$28,4+(COLUMN()-COLUMN($K82))/(COLUMNS($O$3:$U$3)-1),FALSE))</f>
        <v>#N/A</v>
      </c>
      <c r="L82" s="62" t="str">
        <f t="shared" si="72"/>
        <v/>
      </c>
      <c r="M82" s="59" t="str">
        <f t="shared" si="73"/>
        <v/>
      </c>
      <c r="N82" s="60" t="str">
        <f t="shared" si="74"/>
        <v/>
      </c>
      <c r="O82" s="61" t="str">
        <f t="shared" si="75"/>
        <v/>
      </c>
      <c r="P82" s="61" t="str">
        <f t="shared" si="60"/>
        <v/>
      </c>
      <c r="Q82" s="61" t="e">
        <f>IF(サンプル!$B$11="無料",0,VLOOKUP($I82,サンプル!$A$19:$O$28,4+(COLUMN()-COLUMN($K82))/(COLUMNS($O$3:$U$3)-1),FALSE))</f>
        <v>#N/A</v>
      </c>
      <c r="R82" s="62" t="str">
        <f t="shared" si="76"/>
        <v/>
      </c>
      <c r="S82" s="59" t="str">
        <f t="shared" si="77"/>
        <v/>
      </c>
      <c r="T82" s="60" t="str">
        <f t="shared" si="78"/>
        <v/>
      </c>
      <c r="U82" s="61" t="str">
        <f t="shared" si="79"/>
        <v/>
      </c>
      <c r="V82" s="61" t="str">
        <f t="shared" si="61"/>
        <v/>
      </c>
      <c r="W82" s="61" t="e">
        <f>IF(サンプル!$B$11="無料",0,VLOOKUP($I82,サンプル!$A$19:$O$28,4+(COLUMN()-COLUMN($K82))/(COLUMNS($O$3:$U$3)-1),FALSE))</f>
        <v>#N/A</v>
      </c>
      <c r="X82" s="62" t="str">
        <f t="shared" si="80"/>
        <v/>
      </c>
      <c r="Y82" s="59" t="str">
        <f t="shared" si="81"/>
        <v/>
      </c>
      <c r="Z82" s="60" t="str">
        <f t="shared" si="82"/>
        <v/>
      </c>
      <c r="AA82" s="61" t="str">
        <f t="shared" si="83"/>
        <v/>
      </c>
      <c r="AB82" s="61" t="str">
        <f t="shared" si="62"/>
        <v/>
      </c>
      <c r="AC82" s="61" t="e">
        <f>IF(サンプル!$B$11="無料",0,VLOOKUP($I82,サンプル!$A$19:$O$28,4+(COLUMN()-COLUMN($K82))/(COLUMNS($O$3:$U$3)-1),FALSE))</f>
        <v>#N/A</v>
      </c>
      <c r="AD82" s="62" t="str">
        <f t="shared" si="84"/>
        <v/>
      </c>
      <c r="AE82" s="59" t="str">
        <f t="shared" si="85"/>
        <v/>
      </c>
      <c r="AF82" s="60" t="str">
        <f t="shared" si="86"/>
        <v/>
      </c>
      <c r="AG82" s="61" t="str">
        <f t="shared" si="87"/>
        <v/>
      </c>
      <c r="AH82" s="61" t="str">
        <f t="shared" si="63"/>
        <v/>
      </c>
      <c r="AI82" s="61" t="e">
        <f>IF(サンプル!$B$11="無料",0,VLOOKUP($I82,サンプル!$A$19:$O$28,4+(COLUMN()-COLUMN($K82))/(COLUMNS($O$3:$U$3)-1),FALSE))</f>
        <v>#N/A</v>
      </c>
      <c r="AJ82" s="62" t="str">
        <f t="shared" si="88"/>
        <v/>
      </c>
      <c r="AK82" s="59" t="str">
        <f t="shared" si="89"/>
        <v/>
      </c>
      <c r="AL82" s="60" t="str">
        <f t="shared" si="90"/>
        <v/>
      </c>
      <c r="AM82" s="61" t="str">
        <f t="shared" si="91"/>
        <v/>
      </c>
      <c r="AN82" s="61" t="str">
        <f t="shared" si="64"/>
        <v/>
      </c>
      <c r="AO82" s="61" t="e">
        <f>IF(サンプル!$B$11="無料",0,VLOOKUP($I82,サンプル!$A$19:$O$28,4+(COLUMN()-COLUMN($K82))/(COLUMNS($O$3:$U$3)-1),FALSE))</f>
        <v>#N/A</v>
      </c>
      <c r="AP82" s="62" t="str">
        <f t="shared" si="92"/>
        <v/>
      </c>
      <c r="AQ82" s="59" t="str">
        <f t="shared" si="93"/>
        <v/>
      </c>
      <c r="AR82" s="60" t="str">
        <f t="shared" si="94"/>
        <v/>
      </c>
      <c r="AS82" s="61" t="str">
        <f t="shared" si="95"/>
        <v/>
      </c>
      <c r="AT82" s="61" t="str">
        <f t="shared" si="65"/>
        <v/>
      </c>
      <c r="AU82" s="61" t="e">
        <f>IF(サンプル!$B$11="無料",0,VLOOKUP($I82,サンプル!$A$19:$O$28,4+(COLUMN()-COLUMN($K82))/(COLUMNS($O$3:$U$3)-1),FALSE))</f>
        <v>#N/A</v>
      </c>
      <c r="AV82" s="62" t="str">
        <f t="shared" si="96"/>
        <v/>
      </c>
      <c r="AW82" s="59" t="str">
        <f t="shared" si="97"/>
        <v/>
      </c>
      <c r="AX82" s="60" t="str">
        <f t="shared" si="98"/>
        <v/>
      </c>
      <c r="AY82" s="61" t="str">
        <f t="shared" si="99"/>
        <v/>
      </c>
      <c r="AZ82" s="61" t="str">
        <f t="shared" si="66"/>
        <v/>
      </c>
      <c r="BA82" s="61" t="e">
        <f>IF(サンプル!$B$11="無料",0,VLOOKUP($I82,サンプル!$A$19:$O$28,4+(COLUMN()-COLUMN($K82))/(COLUMNS($O$3:$U$3)-1),FALSE))</f>
        <v>#N/A</v>
      </c>
      <c r="BB82" s="62" t="str">
        <f t="shared" si="100"/>
        <v/>
      </c>
      <c r="BC82" s="59" t="str">
        <f t="shared" si="101"/>
        <v/>
      </c>
      <c r="BD82" s="60" t="str">
        <f t="shared" si="102"/>
        <v/>
      </c>
      <c r="BE82" s="61" t="str">
        <f t="shared" si="103"/>
        <v/>
      </c>
      <c r="BF82" s="61" t="str">
        <f t="shared" si="67"/>
        <v/>
      </c>
      <c r="BG82" s="61" t="e">
        <f>IF(サンプル!$B$11="無料",0,VLOOKUP($I82,サンプル!$A$19:$O$28,4+(COLUMN()-COLUMN($K82))/(COLUMNS($O$3:$U$3)-1),FALSE))</f>
        <v>#N/A</v>
      </c>
      <c r="BH82" s="62" t="str">
        <f t="shared" si="104"/>
        <v/>
      </c>
      <c r="BI82" s="59" t="str">
        <f t="shared" si="105"/>
        <v/>
      </c>
      <c r="BJ82" s="60" t="str">
        <f t="shared" si="106"/>
        <v/>
      </c>
      <c r="BK82" s="61" t="str">
        <f t="shared" si="107"/>
        <v/>
      </c>
      <c r="BL82" s="61" t="str">
        <f t="shared" si="68"/>
        <v/>
      </c>
      <c r="BM82" s="61" t="e">
        <f>IF(サンプル!$B$11="無料",0,VLOOKUP($I82,サンプル!$A$19:$O$28,4+(COLUMN()-COLUMN($K82))/(COLUMNS($O$3:$U$3)-1),FALSE))</f>
        <v>#N/A</v>
      </c>
      <c r="BN82" s="62" t="str">
        <f t="shared" si="108"/>
        <v/>
      </c>
      <c r="BO82" s="59" t="str">
        <f t="shared" si="109"/>
        <v/>
      </c>
      <c r="BP82" s="60" t="str">
        <f t="shared" si="110"/>
        <v/>
      </c>
      <c r="BQ82" s="61" t="str">
        <f t="shared" si="111"/>
        <v/>
      </c>
      <c r="BR82" s="61" t="str">
        <f t="shared" si="69"/>
        <v/>
      </c>
      <c r="BS82" s="61" t="e">
        <f>IF(サンプル!$B$11="無料",0,VLOOKUP($I82,サンプル!$A$19:$O$28,4+(COLUMN()-COLUMN($K82))/(COLUMNS($O$3:$U$3)-1),FALSE))</f>
        <v>#N/A</v>
      </c>
      <c r="BT82" s="62" t="str">
        <f t="shared" si="112"/>
        <v/>
      </c>
      <c r="BU82" s="59" t="str">
        <f t="shared" si="113"/>
        <v/>
      </c>
      <c r="BV82" s="60" t="str">
        <f t="shared" si="114"/>
        <v/>
      </c>
      <c r="BW82" s="61" t="str">
        <f t="shared" si="115"/>
        <v/>
      </c>
      <c r="BX82" s="61" t="str">
        <f t="shared" si="70"/>
        <v/>
      </c>
      <c r="BY82" s="61" t="e">
        <f>IF(サンプル!$B$11="無料",0,VLOOKUP($I82,サンプル!$A$19:$O$28,4+(COLUMN()-COLUMN($K82))/(COLUMNS($O$3:$U$3)-1),FALSE))</f>
        <v>#N/A</v>
      </c>
      <c r="BZ82" s="62" t="str">
        <f t="shared" si="116"/>
        <v/>
      </c>
      <c r="CA82" s="59" t="str">
        <f t="shared" si="117"/>
        <v/>
      </c>
      <c r="CB82" s="60" t="str">
        <f t="shared" si="118"/>
        <v/>
      </c>
      <c r="CC82" s="61" t="str">
        <f t="shared" si="119"/>
        <v/>
      </c>
    </row>
    <row r="83" spans="1:81">
      <c r="A83" s="6">
        <v>80</v>
      </c>
      <c r="B83" s="158" t="str">
        <f>IF(ISBLANK(サンプル入力!B83),"",サンプル入力!B83)</f>
        <v/>
      </c>
      <c r="C83" s="5" t="str">
        <f>IF(ISBLANK(サンプル入力!C83),"",サンプル入力!C83)</f>
        <v/>
      </c>
      <c r="D83" s="18"/>
      <c r="E83" s="5" t="str">
        <f>IF(ISBLANK(サンプル入力!F83),"",サンプル入力!F83)</f>
        <v/>
      </c>
      <c r="F83" s="15">
        <f>IF(ISBLANK(宅配便仮計算!D83),"",宅配便仮計算!D83)</f>
        <v>0.85</v>
      </c>
      <c r="G83" s="5" t="str">
        <f>IF(ISBLANK(サンプル入力!I83),"",サンプル入力!I83)</f>
        <v/>
      </c>
      <c r="H83" s="6" t="str">
        <f>IF(ISBLANK(サンプル入力!J83),"",サンプル入力!J83)</f>
        <v/>
      </c>
      <c r="I83" s="6" t="str">
        <f>IF(ISBLANK(サンプル入力!L83),"",サンプル入力!L83)</f>
        <v/>
      </c>
      <c r="J83" s="61" t="str">
        <f t="shared" si="71"/>
        <v/>
      </c>
      <c r="K83" s="61" t="e">
        <f>IF(サンプル!$B$11="無料",0,VLOOKUP($I83,サンプル!$A$19:$O$28,4+(COLUMN()-COLUMN($K83))/(COLUMNS($O$3:$U$3)-1),FALSE))</f>
        <v>#N/A</v>
      </c>
      <c r="L83" s="62" t="str">
        <f t="shared" si="72"/>
        <v/>
      </c>
      <c r="M83" s="59" t="str">
        <f t="shared" si="73"/>
        <v/>
      </c>
      <c r="N83" s="60" t="str">
        <f t="shared" si="74"/>
        <v/>
      </c>
      <c r="O83" s="61" t="str">
        <f t="shared" si="75"/>
        <v/>
      </c>
      <c r="P83" s="61" t="str">
        <f t="shared" si="60"/>
        <v/>
      </c>
      <c r="Q83" s="61" t="e">
        <f>IF(サンプル!$B$11="無料",0,VLOOKUP($I83,サンプル!$A$19:$O$28,4+(COLUMN()-COLUMN($K83))/(COLUMNS($O$3:$U$3)-1),FALSE))</f>
        <v>#N/A</v>
      </c>
      <c r="R83" s="62" t="str">
        <f t="shared" si="76"/>
        <v/>
      </c>
      <c r="S83" s="59" t="str">
        <f t="shared" si="77"/>
        <v/>
      </c>
      <c r="T83" s="60" t="str">
        <f t="shared" si="78"/>
        <v/>
      </c>
      <c r="U83" s="61" t="str">
        <f t="shared" si="79"/>
        <v/>
      </c>
      <c r="V83" s="61" t="str">
        <f t="shared" si="61"/>
        <v/>
      </c>
      <c r="W83" s="61" t="e">
        <f>IF(サンプル!$B$11="無料",0,VLOOKUP($I83,サンプル!$A$19:$O$28,4+(COLUMN()-COLUMN($K83))/(COLUMNS($O$3:$U$3)-1),FALSE))</f>
        <v>#N/A</v>
      </c>
      <c r="X83" s="62" t="str">
        <f t="shared" si="80"/>
        <v/>
      </c>
      <c r="Y83" s="59" t="str">
        <f t="shared" si="81"/>
        <v/>
      </c>
      <c r="Z83" s="60" t="str">
        <f t="shared" si="82"/>
        <v/>
      </c>
      <c r="AA83" s="61" t="str">
        <f t="shared" si="83"/>
        <v/>
      </c>
      <c r="AB83" s="61" t="str">
        <f t="shared" si="62"/>
        <v/>
      </c>
      <c r="AC83" s="61" t="e">
        <f>IF(サンプル!$B$11="無料",0,VLOOKUP($I83,サンプル!$A$19:$O$28,4+(COLUMN()-COLUMN($K83))/(COLUMNS($O$3:$U$3)-1),FALSE))</f>
        <v>#N/A</v>
      </c>
      <c r="AD83" s="62" t="str">
        <f t="shared" si="84"/>
        <v/>
      </c>
      <c r="AE83" s="59" t="str">
        <f t="shared" si="85"/>
        <v/>
      </c>
      <c r="AF83" s="60" t="str">
        <f t="shared" si="86"/>
        <v/>
      </c>
      <c r="AG83" s="61" t="str">
        <f t="shared" si="87"/>
        <v/>
      </c>
      <c r="AH83" s="61" t="str">
        <f t="shared" si="63"/>
        <v/>
      </c>
      <c r="AI83" s="61" t="e">
        <f>IF(サンプル!$B$11="無料",0,VLOOKUP($I83,サンプル!$A$19:$O$28,4+(COLUMN()-COLUMN($K83))/(COLUMNS($O$3:$U$3)-1),FALSE))</f>
        <v>#N/A</v>
      </c>
      <c r="AJ83" s="62" t="str">
        <f t="shared" si="88"/>
        <v/>
      </c>
      <c r="AK83" s="59" t="str">
        <f t="shared" si="89"/>
        <v/>
      </c>
      <c r="AL83" s="60" t="str">
        <f t="shared" si="90"/>
        <v/>
      </c>
      <c r="AM83" s="61" t="str">
        <f t="shared" si="91"/>
        <v/>
      </c>
      <c r="AN83" s="61" t="str">
        <f t="shared" si="64"/>
        <v/>
      </c>
      <c r="AO83" s="61" t="e">
        <f>IF(サンプル!$B$11="無料",0,VLOOKUP($I83,サンプル!$A$19:$O$28,4+(COLUMN()-COLUMN($K83))/(COLUMNS($O$3:$U$3)-1),FALSE))</f>
        <v>#N/A</v>
      </c>
      <c r="AP83" s="62" t="str">
        <f t="shared" si="92"/>
        <v/>
      </c>
      <c r="AQ83" s="59" t="str">
        <f t="shared" si="93"/>
        <v/>
      </c>
      <c r="AR83" s="60" t="str">
        <f t="shared" si="94"/>
        <v/>
      </c>
      <c r="AS83" s="61" t="str">
        <f t="shared" si="95"/>
        <v/>
      </c>
      <c r="AT83" s="61" t="str">
        <f t="shared" si="65"/>
        <v/>
      </c>
      <c r="AU83" s="61" t="e">
        <f>IF(サンプル!$B$11="無料",0,VLOOKUP($I83,サンプル!$A$19:$O$28,4+(COLUMN()-COLUMN($K83))/(COLUMNS($O$3:$U$3)-1),FALSE))</f>
        <v>#N/A</v>
      </c>
      <c r="AV83" s="62" t="str">
        <f t="shared" si="96"/>
        <v/>
      </c>
      <c r="AW83" s="59" t="str">
        <f t="shared" si="97"/>
        <v/>
      </c>
      <c r="AX83" s="60" t="str">
        <f t="shared" si="98"/>
        <v/>
      </c>
      <c r="AY83" s="61" t="str">
        <f t="shared" si="99"/>
        <v/>
      </c>
      <c r="AZ83" s="61" t="str">
        <f t="shared" si="66"/>
        <v/>
      </c>
      <c r="BA83" s="61" t="e">
        <f>IF(サンプル!$B$11="無料",0,VLOOKUP($I83,サンプル!$A$19:$O$28,4+(COLUMN()-COLUMN($K83))/(COLUMNS($O$3:$U$3)-1),FALSE))</f>
        <v>#N/A</v>
      </c>
      <c r="BB83" s="62" t="str">
        <f t="shared" si="100"/>
        <v/>
      </c>
      <c r="BC83" s="59" t="str">
        <f t="shared" si="101"/>
        <v/>
      </c>
      <c r="BD83" s="60" t="str">
        <f t="shared" si="102"/>
        <v/>
      </c>
      <c r="BE83" s="61" t="str">
        <f t="shared" si="103"/>
        <v/>
      </c>
      <c r="BF83" s="61" t="str">
        <f t="shared" si="67"/>
        <v/>
      </c>
      <c r="BG83" s="61" t="e">
        <f>IF(サンプル!$B$11="無料",0,VLOOKUP($I83,サンプル!$A$19:$O$28,4+(COLUMN()-COLUMN($K83))/(COLUMNS($O$3:$U$3)-1),FALSE))</f>
        <v>#N/A</v>
      </c>
      <c r="BH83" s="62" t="str">
        <f t="shared" si="104"/>
        <v/>
      </c>
      <c r="BI83" s="59" t="str">
        <f t="shared" si="105"/>
        <v/>
      </c>
      <c r="BJ83" s="60" t="str">
        <f t="shared" si="106"/>
        <v/>
      </c>
      <c r="BK83" s="61" t="str">
        <f t="shared" si="107"/>
        <v/>
      </c>
      <c r="BL83" s="61" t="str">
        <f t="shared" si="68"/>
        <v/>
      </c>
      <c r="BM83" s="61" t="e">
        <f>IF(サンプル!$B$11="無料",0,VLOOKUP($I83,サンプル!$A$19:$O$28,4+(COLUMN()-COLUMN($K83))/(COLUMNS($O$3:$U$3)-1),FALSE))</f>
        <v>#N/A</v>
      </c>
      <c r="BN83" s="62" t="str">
        <f t="shared" si="108"/>
        <v/>
      </c>
      <c r="BO83" s="59" t="str">
        <f t="shared" si="109"/>
        <v/>
      </c>
      <c r="BP83" s="60" t="str">
        <f t="shared" si="110"/>
        <v/>
      </c>
      <c r="BQ83" s="61" t="str">
        <f t="shared" si="111"/>
        <v/>
      </c>
      <c r="BR83" s="61" t="str">
        <f t="shared" si="69"/>
        <v/>
      </c>
      <c r="BS83" s="61" t="e">
        <f>IF(サンプル!$B$11="無料",0,VLOOKUP($I83,サンプル!$A$19:$O$28,4+(COLUMN()-COLUMN($K83))/(COLUMNS($O$3:$U$3)-1),FALSE))</f>
        <v>#N/A</v>
      </c>
      <c r="BT83" s="62" t="str">
        <f t="shared" si="112"/>
        <v/>
      </c>
      <c r="BU83" s="59" t="str">
        <f t="shared" si="113"/>
        <v/>
      </c>
      <c r="BV83" s="60" t="str">
        <f t="shared" si="114"/>
        <v/>
      </c>
      <c r="BW83" s="61" t="str">
        <f t="shared" si="115"/>
        <v/>
      </c>
      <c r="BX83" s="61" t="str">
        <f t="shared" si="70"/>
        <v/>
      </c>
      <c r="BY83" s="61" t="e">
        <f>IF(サンプル!$B$11="無料",0,VLOOKUP($I83,サンプル!$A$19:$O$28,4+(COLUMN()-COLUMN($K83))/(COLUMNS($O$3:$U$3)-1),FALSE))</f>
        <v>#N/A</v>
      </c>
      <c r="BZ83" s="62" t="str">
        <f t="shared" si="116"/>
        <v/>
      </c>
      <c r="CA83" s="59" t="str">
        <f t="shared" si="117"/>
        <v/>
      </c>
      <c r="CB83" s="60" t="str">
        <f t="shared" si="118"/>
        <v/>
      </c>
      <c r="CC83" s="61" t="str">
        <f t="shared" si="119"/>
        <v/>
      </c>
    </row>
    <row r="84" spans="1:81">
      <c r="A84" s="6">
        <v>81</v>
      </c>
      <c r="B84" s="158" t="str">
        <f>IF(ISBLANK(サンプル入力!B84),"",サンプル入力!B84)</f>
        <v/>
      </c>
      <c r="C84" s="5" t="str">
        <f>IF(ISBLANK(サンプル入力!C84),"",サンプル入力!C84)</f>
        <v/>
      </c>
      <c r="D84" s="18"/>
      <c r="E84" s="5" t="str">
        <f>IF(ISBLANK(サンプル入力!F84),"",サンプル入力!F84)</f>
        <v/>
      </c>
      <c r="F84" s="15">
        <f>IF(ISBLANK(宅配便仮計算!D84),"",宅配便仮計算!D84)</f>
        <v>0.85</v>
      </c>
      <c r="G84" s="5" t="str">
        <f>IF(ISBLANK(サンプル入力!I84),"",サンプル入力!I84)</f>
        <v/>
      </c>
      <c r="H84" s="6" t="str">
        <f>IF(ISBLANK(サンプル入力!J84),"",サンプル入力!J84)</f>
        <v/>
      </c>
      <c r="I84" s="6" t="str">
        <f>IF(ISBLANK(サンプル入力!L84),"",サンプル入力!L84)</f>
        <v/>
      </c>
      <c r="J84" s="61" t="str">
        <f t="shared" si="71"/>
        <v/>
      </c>
      <c r="K84" s="61" t="e">
        <f>IF(サンプル!$B$11="無料",0,VLOOKUP($I84,サンプル!$A$19:$O$28,4+(COLUMN()-COLUMN($K84))/(COLUMNS($O$3:$U$3)-1),FALSE))</f>
        <v>#N/A</v>
      </c>
      <c r="L84" s="62" t="str">
        <f t="shared" si="72"/>
        <v/>
      </c>
      <c r="M84" s="59" t="str">
        <f t="shared" si="73"/>
        <v/>
      </c>
      <c r="N84" s="60" t="str">
        <f t="shared" si="74"/>
        <v/>
      </c>
      <c r="O84" s="61" t="str">
        <f t="shared" si="75"/>
        <v/>
      </c>
      <c r="P84" s="61" t="str">
        <f t="shared" si="60"/>
        <v/>
      </c>
      <c r="Q84" s="61" t="e">
        <f>IF(サンプル!$B$11="無料",0,VLOOKUP($I84,サンプル!$A$19:$O$28,4+(COLUMN()-COLUMN($K84))/(COLUMNS($O$3:$U$3)-1),FALSE))</f>
        <v>#N/A</v>
      </c>
      <c r="R84" s="62" t="str">
        <f t="shared" si="76"/>
        <v/>
      </c>
      <c r="S84" s="59" t="str">
        <f t="shared" si="77"/>
        <v/>
      </c>
      <c r="T84" s="60" t="str">
        <f t="shared" si="78"/>
        <v/>
      </c>
      <c r="U84" s="61" t="str">
        <f t="shared" si="79"/>
        <v/>
      </c>
      <c r="V84" s="61" t="str">
        <f t="shared" si="61"/>
        <v/>
      </c>
      <c r="W84" s="61" t="e">
        <f>IF(サンプル!$B$11="無料",0,VLOOKUP($I84,サンプル!$A$19:$O$28,4+(COLUMN()-COLUMN($K84))/(COLUMNS($O$3:$U$3)-1),FALSE))</f>
        <v>#N/A</v>
      </c>
      <c r="X84" s="62" t="str">
        <f t="shared" si="80"/>
        <v/>
      </c>
      <c r="Y84" s="59" t="str">
        <f t="shared" si="81"/>
        <v/>
      </c>
      <c r="Z84" s="60" t="str">
        <f t="shared" si="82"/>
        <v/>
      </c>
      <c r="AA84" s="61" t="str">
        <f t="shared" si="83"/>
        <v/>
      </c>
      <c r="AB84" s="61" t="str">
        <f t="shared" si="62"/>
        <v/>
      </c>
      <c r="AC84" s="61" t="e">
        <f>IF(サンプル!$B$11="無料",0,VLOOKUP($I84,サンプル!$A$19:$O$28,4+(COLUMN()-COLUMN($K84))/(COLUMNS($O$3:$U$3)-1),FALSE))</f>
        <v>#N/A</v>
      </c>
      <c r="AD84" s="62" t="str">
        <f t="shared" si="84"/>
        <v/>
      </c>
      <c r="AE84" s="59" t="str">
        <f t="shared" si="85"/>
        <v/>
      </c>
      <c r="AF84" s="60" t="str">
        <f t="shared" si="86"/>
        <v/>
      </c>
      <c r="AG84" s="61" t="str">
        <f t="shared" si="87"/>
        <v/>
      </c>
      <c r="AH84" s="61" t="str">
        <f t="shared" si="63"/>
        <v/>
      </c>
      <c r="AI84" s="61" t="e">
        <f>IF(サンプル!$B$11="無料",0,VLOOKUP($I84,サンプル!$A$19:$O$28,4+(COLUMN()-COLUMN($K84))/(COLUMNS($O$3:$U$3)-1),FALSE))</f>
        <v>#N/A</v>
      </c>
      <c r="AJ84" s="62" t="str">
        <f t="shared" si="88"/>
        <v/>
      </c>
      <c r="AK84" s="59" t="str">
        <f t="shared" si="89"/>
        <v/>
      </c>
      <c r="AL84" s="60" t="str">
        <f t="shared" si="90"/>
        <v/>
      </c>
      <c r="AM84" s="61" t="str">
        <f t="shared" si="91"/>
        <v/>
      </c>
      <c r="AN84" s="61" t="str">
        <f t="shared" si="64"/>
        <v/>
      </c>
      <c r="AO84" s="61" t="e">
        <f>IF(サンプル!$B$11="無料",0,VLOOKUP($I84,サンプル!$A$19:$O$28,4+(COLUMN()-COLUMN($K84))/(COLUMNS($O$3:$U$3)-1),FALSE))</f>
        <v>#N/A</v>
      </c>
      <c r="AP84" s="62" t="str">
        <f t="shared" si="92"/>
        <v/>
      </c>
      <c r="AQ84" s="59" t="str">
        <f t="shared" si="93"/>
        <v/>
      </c>
      <c r="AR84" s="60" t="str">
        <f t="shared" si="94"/>
        <v/>
      </c>
      <c r="AS84" s="61" t="str">
        <f t="shared" si="95"/>
        <v/>
      </c>
      <c r="AT84" s="61" t="str">
        <f t="shared" si="65"/>
        <v/>
      </c>
      <c r="AU84" s="61" t="e">
        <f>IF(サンプル!$B$11="無料",0,VLOOKUP($I84,サンプル!$A$19:$O$28,4+(COLUMN()-COLUMN($K84))/(COLUMNS($O$3:$U$3)-1),FALSE))</f>
        <v>#N/A</v>
      </c>
      <c r="AV84" s="62" t="str">
        <f t="shared" si="96"/>
        <v/>
      </c>
      <c r="AW84" s="59" t="str">
        <f t="shared" si="97"/>
        <v/>
      </c>
      <c r="AX84" s="60" t="str">
        <f t="shared" si="98"/>
        <v/>
      </c>
      <c r="AY84" s="61" t="str">
        <f t="shared" si="99"/>
        <v/>
      </c>
      <c r="AZ84" s="61" t="str">
        <f t="shared" si="66"/>
        <v/>
      </c>
      <c r="BA84" s="61" t="e">
        <f>IF(サンプル!$B$11="無料",0,VLOOKUP($I84,サンプル!$A$19:$O$28,4+(COLUMN()-COLUMN($K84))/(COLUMNS($O$3:$U$3)-1),FALSE))</f>
        <v>#N/A</v>
      </c>
      <c r="BB84" s="62" t="str">
        <f t="shared" si="100"/>
        <v/>
      </c>
      <c r="BC84" s="59" t="str">
        <f t="shared" si="101"/>
        <v/>
      </c>
      <c r="BD84" s="60" t="str">
        <f t="shared" si="102"/>
        <v/>
      </c>
      <c r="BE84" s="61" t="str">
        <f t="shared" si="103"/>
        <v/>
      </c>
      <c r="BF84" s="61" t="str">
        <f t="shared" si="67"/>
        <v/>
      </c>
      <c r="BG84" s="61" t="e">
        <f>IF(サンプル!$B$11="無料",0,VLOOKUP($I84,サンプル!$A$19:$O$28,4+(COLUMN()-COLUMN($K84))/(COLUMNS($O$3:$U$3)-1),FALSE))</f>
        <v>#N/A</v>
      </c>
      <c r="BH84" s="62" t="str">
        <f t="shared" si="104"/>
        <v/>
      </c>
      <c r="BI84" s="59" t="str">
        <f t="shared" si="105"/>
        <v/>
      </c>
      <c r="BJ84" s="60" t="str">
        <f t="shared" si="106"/>
        <v/>
      </c>
      <c r="BK84" s="61" t="str">
        <f t="shared" si="107"/>
        <v/>
      </c>
      <c r="BL84" s="61" t="str">
        <f t="shared" si="68"/>
        <v/>
      </c>
      <c r="BM84" s="61" t="e">
        <f>IF(サンプル!$B$11="無料",0,VLOOKUP($I84,サンプル!$A$19:$O$28,4+(COLUMN()-COLUMN($K84))/(COLUMNS($O$3:$U$3)-1),FALSE))</f>
        <v>#N/A</v>
      </c>
      <c r="BN84" s="62" t="str">
        <f t="shared" si="108"/>
        <v/>
      </c>
      <c r="BO84" s="59" t="str">
        <f t="shared" si="109"/>
        <v/>
      </c>
      <c r="BP84" s="60" t="str">
        <f t="shared" si="110"/>
        <v/>
      </c>
      <c r="BQ84" s="61" t="str">
        <f t="shared" si="111"/>
        <v/>
      </c>
      <c r="BR84" s="61" t="str">
        <f t="shared" si="69"/>
        <v/>
      </c>
      <c r="BS84" s="61" t="e">
        <f>IF(サンプル!$B$11="無料",0,VLOOKUP($I84,サンプル!$A$19:$O$28,4+(COLUMN()-COLUMN($K84))/(COLUMNS($O$3:$U$3)-1),FALSE))</f>
        <v>#N/A</v>
      </c>
      <c r="BT84" s="62" t="str">
        <f t="shared" si="112"/>
        <v/>
      </c>
      <c r="BU84" s="59" t="str">
        <f t="shared" si="113"/>
        <v/>
      </c>
      <c r="BV84" s="60" t="str">
        <f t="shared" si="114"/>
        <v/>
      </c>
      <c r="BW84" s="61" t="str">
        <f t="shared" si="115"/>
        <v/>
      </c>
      <c r="BX84" s="61" t="str">
        <f t="shared" si="70"/>
        <v/>
      </c>
      <c r="BY84" s="61" t="e">
        <f>IF(サンプル!$B$11="無料",0,VLOOKUP($I84,サンプル!$A$19:$O$28,4+(COLUMN()-COLUMN($K84))/(COLUMNS($O$3:$U$3)-1),FALSE))</f>
        <v>#N/A</v>
      </c>
      <c r="BZ84" s="62" t="str">
        <f t="shared" si="116"/>
        <v/>
      </c>
      <c r="CA84" s="59" t="str">
        <f t="shared" si="117"/>
        <v/>
      </c>
      <c r="CB84" s="60" t="str">
        <f t="shared" si="118"/>
        <v/>
      </c>
      <c r="CC84" s="61" t="str">
        <f t="shared" si="119"/>
        <v/>
      </c>
    </row>
    <row r="85" spans="1:81">
      <c r="A85" s="6">
        <v>82</v>
      </c>
      <c r="B85" s="158" t="str">
        <f>IF(ISBLANK(サンプル入力!B85),"",サンプル入力!B85)</f>
        <v/>
      </c>
      <c r="C85" s="5" t="str">
        <f>IF(ISBLANK(サンプル入力!C85),"",サンプル入力!C85)</f>
        <v/>
      </c>
      <c r="D85" s="18"/>
      <c r="E85" s="5" t="str">
        <f>IF(ISBLANK(サンプル入力!F85),"",サンプル入力!F85)</f>
        <v/>
      </c>
      <c r="F85" s="15">
        <f>IF(ISBLANK(宅配便仮計算!D85),"",宅配便仮計算!D85)</f>
        <v>0.85</v>
      </c>
      <c r="G85" s="5" t="str">
        <f>IF(ISBLANK(サンプル入力!I85),"",サンプル入力!I85)</f>
        <v/>
      </c>
      <c r="H85" s="6" t="str">
        <f>IF(ISBLANK(サンプル入力!J85),"",サンプル入力!J85)</f>
        <v/>
      </c>
      <c r="I85" s="6" t="str">
        <f>IF(ISBLANK(サンプル入力!L85),"",サンプル入力!L85)</f>
        <v/>
      </c>
      <c r="J85" s="61" t="str">
        <f t="shared" si="71"/>
        <v/>
      </c>
      <c r="K85" s="61" t="e">
        <f>IF(サンプル!$B$11="無料",0,VLOOKUP($I85,サンプル!$A$19:$O$28,4+(COLUMN()-COLUMN($K85))/(COLUMNS($O$3:$U$3)-1),FALSE))</f>
        <v>#N/A</v>
      </c>
      <c r="L85" s="62" t="str">
        <f t="shared" si="72"/>
        <v/>
      </c>
      <c r="M85" s="59" t="str">
        <f t="shared" si="73"/>
        <v/>
      </c>
      <c r="N85" s="60" t="str">
        <f t="shared" si="74"/>
        <v/>
      </c>
      <c r="O85" s="61" t="str">
        <f t="shared" si="75"/>
        <v/>
      </c>
      <c r="P85" s="61" t="str">
        <f t="shared" si="60"/>
        <v/>
      </c>
      <c r="Q85" s="61" t="e">
        <f>IF(サンプル!$B$11="無料",0,VLOOKUP($I85,サンプル!$A$19:$O$28,4+(COLUMN()-COLUMN($K85))/(COLUMNS($O$3:$U$3)-1),FALSE))</f>
        <v>#N/A</v>
      </c>
      <c r="R85" s="62" t="str">
        <f t="shared" si="76"/>
        <v/>
      </c>
      <c r="S85" s="59" t="str">
        <f t="shared" si="77"/>
        <v/>
      </c>
      <c r="T85" s="60" t="str">
        <f t="shared" si="78"/>
        <v/>
      </c>
      <c r="U85" s="61" t="str">
        <f t="shared" si="79"/>
        <v/>
      </c>
      <c r="V85" s="61" t="str">
        <f t="shared" si="61"/>
        <v/>
      </c>
      <c r="W85" s="61" t="e">
        <f>IF(サンプル!$B$11="無料",0,VLOOKUP($I85,サンプル!$A$19:$O$28,4+(COLUMN()-COLUMN($K85))/(COLUMNS($O$3:$U$3)-1),FALSE))</f>
        <v>#N/A</v>
      </c>
      <c r="X85" s="62" t="str">
        <f t="shared" si="80"/>
        <v/>
      </c>
      <c r="Y85" s="59" t="str">
        <f t="shared" si="81"/>
        <v/>
      </c>
      <c r="Z85" s="60" t="str">
        <f t="shared" si="82"/>
        <v/>
      </c>
      <c r="AA85" s="61" t="str">
        <f t="shared" si="83"/>
        <v/>
      </c>
      <c r="AB85" s="61" t="str">
        <f t="shared" si="62"/>
        <v/>
      </c>
      <c r="AC85" s="61" t="e">
        <f>IF(サンプル!$B$11="無料",0,VLOOKUP($I85,サンプル!$A$19:$O$28,4+(COLUMN()-COLUMN($K85))/(COLUMNS($O$3:$U$3)-1),FALSE))</f>
        <v>#N/A</v>
      </c>
      <c r="AD85" s="62" t="str">
        <f t="shared" si="84"/>
        <v/>
      </c>
      <c r="AE85" s="59" t="str">
        <f t="shared" si="85"/>
        <v/>
      </c>
      <c r="AF85" s="60" t="str">
        <f t="shared" si="86"/>
        <v/>
      </c>
      <c r="AG85" s="61" t="str">
        <f t="shared" si="87"/>
        <v/>
      </c>
      <c r="AH85" s="61" t="str">
        <f t="shared" si="63"/>
        <v/>
      </c>
      <c r="AI85" s="61" t="e">
        <f>IF(サンプル!$B$11="無料",0,VLOOKUP($I85,サンプル!$A$19:$O$28,4+(COLUMN()-COLUMN($K85))/(COLUMNS($O$3:$U$3)-1),FALSE))</f>
        <v>#N/A</v>
      </c>
      <c r="AJ85" s="62" t="str">
        <f t="shared" si="88"/>
        <v/>
      </c>
      <c r="AK85" s="59" t="str">
        <f t="shared" si="89"/>
        <v/>
      </c>
      <c r="AL85" s="60" t="str">
        <f t="shared" si="90"/>
        <v/>
      </c>
      <c r="AM85" s="61" t="str">
        <f t="shared" si="91"/>
        <v/>
      </c>
      <c r="AN85" s="61" t="str">
        <f t="shared" si="64"/>
        <v/>
      </c>
      <c r="AO85" s="61" t="e">
        <f>IF(サンプル!$B$11="無料",0,VLOOKUP($I85,サンプル!$A$19:$O$28,4+(COLUMN()-COLUMN($K85))/(COLUMNS($O$3:$U$3)-1),FALSE))</f>
        <v>#N/A</v>
      </c>
      <c r="AP85" s="62" t="str">
        <f t="shared" si="92"/>
        <v/>
      </c>
      <c r="AQ85" s="59" t="str">
        <f t="shared" si="93"/>
        <v/>
      </c>
      <c r="AR85" s="60" t="str">
        <f t="shared" si="94"/>
        <v/>
      </c>
      <c r="AS85" s="61" t="str">
        <f t="shared" si="95"/>
        <v/>
      </c>
      <c r="AT85" s="61" t="str">
        <f t="shared" si="65"/>
        <v/>
      </c>
      <c r="AU85" s="61" t="e">
        <f>IF(サンプル!$B$11="無料",0,VLOOKUP($I85,サンプル!$A$19:$O$28,4+(COLUMN()-COLUMN($K85))/(COLUMNS($O$3:$U$3)-1),FALSE))</f>
        <v>#N/A</v>
      </c>
      <c r="AV85" s="62" t="str">
        <f t="shared" si="96"/>
        <v/>
      </c>
      <c r="AW85" s="59" t="str">
        <f t="shared" si="97"/>
        <v/>
      </c>
      <c r="AX85" s="60" t="str">
        <f t="shared" si="98"/>
        <v/>
      </c>
      <c r="AY85" s="61" t="str">
        <f t="shared" si="99"/>
        <v/>
      </c>
      <c r="AZ85" s="61" t="str">
        <f t="shared" si="66"/>
        <v/>
      </c>
      <c r="BA85" s="61" t="e">
        <f>IF(サンプル!$B$11="無料",0,VLOOKUP($I85,サンプル!$A$19:$O$28,4+(COLUMN()-COLUMN($K85))/(COLUMNS($O$3:$U$3)-1),FALSE))</f>
        <v>#N/A</v>
      </c>
      <c r="BB85" s="62" t="str">
        <f t="shared" si="100"/>
        <v/>
      </c>
      <c r="BC85" s="59" t="str">
        <f t="shared" si="101"/>
        <v/>
      </c>
      <c r="BD85" s="60" t="str">
        <f t="shared" si="102"/>
        <v/>
      </c>
      <c r="BE85" s="61" t="str">
        <f t="shared" si="103"/>
        <v/>
      </c>
      <c r="BF85" s="61" t="str">
        <f t="shared" si="67"/>
        <v/>
      </c>
      <c r="BG85" s="61" t="e">
        <f>IF(サンプル!$B$11="無料",0,VLOOKUP($I85,サンプル!$A$19:$O$28,4+(COLUMN()-COLUMN($K85))/(COLUMNS($O$3:$U$3)-1),FALSE))</f>
        <v>#N/A</v>
      </c>
      <c r="BH85" s="62" t="str">
        <f t="shared" si="104"/>
        <v/>
      </c>
      <c r="BI85" s="59" t="str">
        <f t="shared" si="105"/>
        <v/>
      </c>
      <c r="BJ85" s="60" t="str">
        <f t="shared" si="106"/>
        <v/>
      </c>
      <c r="BK85" s="61" t="str">
        <f t="shared" si="107"/>
        <v/>
      </c>
      <c r="BL85" s="61" t="str">
        <f t="shared" si="68"/>
        <v/>
      </c>
      <c r="BM85" s="61" t="e">
        <f>IF(サンプル!$B$11="無料",0,VLOOKUP($I85,サンプル!$A$19:$O$28,4+(COLUMN()-COLUMN($K85))/(COLUMNS($O$3:$U$3)-1),FALSE))</f>
        <v>#N/A</v>
      </c>
      <c r="BN85" s="62" t="str">
        <f t="shared" si="108"/>
        <v/>
      </c>
      <c r="BO85" s="59" t="str">
        <f t="shared" si="109"/>
        <v/>
      </c>
      <c r="BP85" s="60" t="str">
        <f t="shared" si="110"/>
        <v/>
      </c>
      <c r="BQ85" s="61" t="str">
        <f t="shared" si="111"/>
        <v/>
      </c>
      <c r="BR85" s="61" t="str">
        <f t="shared" si="69"/>
        <v/>
      </c>
      <c r="BS85" s="61" t="e">
        <f>IF(サンプル!$B$11="無料",0,VLOOKUP($I85,サンプル!$A$19:$O$28,4+(COLUMN()-COLUMN($K85))/(COLUMNS($O$3:$U$3)-1),FALSE))</f>
        <v>#N/A</v>
      </c>
      <c r="BT85" s="62" t="str">
        <f t="shared" si="112"/>
        <v/>
      </c>
      <c r="BU85" s="59" t="str">
        <f t="shared" si="113"/>
        <v/>
      </c>
      <c r="BV85" s="60" t="str">
        <f t="shared" si="114"/>
        <v/>
      </c>
      <c r="BW85" s="61" t="str">
        <f t="shared" si="115"/>
        <v/>
      </c>
      <c r="BX85" s="61" t="str">
        <f t="shared" si="70"/>
        <v/>
      </c>
      <c r="BY85" s="61" t="e">
        <f>IF(サンプル!$B$11="無料",0,VLOOKUP($I85,サンプル!$A$19:$O$28,4+(COLUMN()-COLUMN($K85))/(COLUMNS($O$3:$U$3)-1),FALSE))</f>
        <v>#N/A</v>
      </c>
      <c r="BZ85" s="62" t="str">
        <f t="shared" si="116"/>
        <v/>
      </c>
      <c r="CA85" s="59" t="str">
        <f t="shared" si="117"/>
        <v/>
      </c>
      <c r="CB85" s="60" t="str">
        <f t="shared" si="118"/>
        <v/>
      </c>
      <c r="CC85" s="61" t="str">
        <f t="shared" si="119"/>
        <v/>
      </c>
    </row>
    <row r="86" spans="1:81">
      <c r="A86" s="6">
        <v>83</v>
      </c>
      <c r="B86" s="158" t="str">
        <f>IF(ISBLANK(サンプル入力!B86),"",サンプル入力!B86)</f>
        <v/>
      </c>
      <c r="C86" s="5" t="str">
        <f>IF(ISBLANK(サンプル入力!C86),"",サンプル入力!C86)</f>
        <v/>
      </c>
      <c r="D86" s="18"/>
      <c r="E86" s="5" t="str">
        <f>IF(ISBLANK(サンプル入力!F86),"",サンプル入力!F86)</f>
        <v/>
      </c>
      <c r="F86" s="15">
        <f>IF(ISBLANK(宅配便仮計算!D86),"",宅配便仮計算!D86)</f>
        <v>0.85</v>
      </c>
      <c r="G86" s="5" t="str">
        <f>IF(ISBLANK(サンプル入力!I86),"",サンプル入力!I86)</f>
        <v/>
      </c>
      <c r="H86" s="6" t="str">
        <f>IF(ISBLANK(サンプル入力!J86),"",サンプル入力!J86)</f>
        <v/>
      </c>
      <c r="I86" s="6" t="str">
        <f>IF(ISBLANK(サンプル入力!L86),"",サンプル入力!L86)</f>
        <v/>
      </c>
      <c r="J86" s="61" t="str">
        <f t="shared" si="71"/>
        <v/>
      </c>
      <c r="K86" s="61" t="e">
        <f>IF(サンプル!$B$11="無料",0,VLOOKUP($I86,サンプル!$A$19:$O$28,4+(COLUMN()-COLUMN($K86))/(COLUMNS($O$3:$U$3)-1),FALSE))</f>
        <v>#N/A</v>
      </c>
      <c r="L86" s="62" t="str">
        <f t="shared" si="72"/>
        <v/>
      </c>
      <c r="M86" s="59" t="str">
        <f t="shared" si="73"/>
        <v/>
      </c>
      <c r="N86" s="60" t="str">
        <f t="shared" si="74"/>
        <v/>
      </c>
      <c r="O86" s="61" t="str">
        <f t="shared" si="75"/>
        <v/>
      </c>
      <c r="P86" s="61" t="str">
        <f t="shared" si="60"/>
        <v/>
      </c>
      <c r="Q86" s="61" t="e">
        <f>IF(サンプル!$B$11="無料",0,VLOOKUP($I86,サンプル!$A$19:$O$28,4+(COLUMN()-COLUMN($K86))/(COLUMNS($O$3:$U$3)-1),FALSE))</f>
        <v>#N/A</v>
      </c>
      <c r="R86" s="62" t="str">
        <f t="shared" si="76"/>
        <v/>
      </c>
      <c r="S86" s="59" t="str">
        <f t="shared" si="77"/>
        <v/>
      </c>
      <c r="T86" s="60" t="str">
        <f t="shared" si="78"/>
        <v/>
      </c>
      <c r="U86" s="61" t="str">
        <f t="shared" si="79"/>
        <v/>
      </c>
      <c r="V86" s="61" t="str">
        <f t="shared" si="61"/>
        <v/>
      </c>
      <c r="W86" s="61" t="e">
        <f>IF(サンプル!$B$11="無料",0,VLOOKUP($I86,サンプル!$A$19:$O$28,4+(COLUMN()-COLUMN($K86))/(COLUMNS($O$3:$U$3)-1),FALSE))</f>
        <v>#N/A</v>
      </c>
      <c r="X86" s="62" t="str">
        <f t="shared" si="80"/>
        <v/>
      </c>
      <c r="Y86" s="59" t="str">
        <f t="shared" si="81"/>
        <v/>
      </c>
      <c r="Z86" s="60" t="str">
        <f t="shared" si="82"/>
        <v/>
      </c>
      <c r="AA86" s="61" t="str">
        <f t="shared" si="83"/>
        <v/>
      </c>
      <c r="AB86" s="61" t="str">
        <f t="shared" si="62"/>
        <v/>
      </c>
      <c r="AC86" s="61" t="e">
        <f>IF(サンプル!$B$11="無料",0,VLOOKUP($I86,サンプル!$A$19:$O$28,4+(COLUMN()-COLUMN($K86))/(COLUMNS($O$3:$U$3)-1),FALSE))</f>
        <v>#N/A</v>
      </c>
      <c r="AD86" s="62" t="str">
        <f t="shared" si="84"/>
        <v/>
      </c>
      <c r="AE86" s="59" t="str">
        <f t="shared" si="85"/>
        <v/>
      </c>
      <c r="AF86" s="60" t="str">
        <f t="shared" si="86"/>
        <v/>
      </c>
      <c r="AG86" s="61" t="str">
        <f t="shared" si="87"/>
        <v/>
      </c>
      <c r="AH86" s="61" t="str">
        <f t="shared" si="63"/>
        <v/>
      </c>
      <c r="AI86" s="61" t="e">
        <f>IF(サンプル!$B$11="無料",0,VLOOKUP($I86,サンプル!$A$19:$O$28,4+(COLUMN()-COLUMN($K86))/(COLUMNS($O$3:$U$3)-1),FALSE))</f>
        <v>#N/A</v>
      </c>
      <c r="AJ86" s="62" t="str">
        <f t="shared" si="88"/>
        <v/>
      </c>
      <c r="AK86" s="59" t="str">
        <f t="shared" si="89"/>
        <v/>
      </c>
      <c r="AL86" s="60" t="str">
        <f t="shared" si="90"/>
        <v/>
      </c>
      <c r="AM86" s="61" t="str">
        <f t="shared" si="91"/>
        <v/>
      </c>
      <c r="AN86" s="61" t="str">
        <f t="shared" si="64"/>
        <v/>
      </c>
      <c r="AO86" s="61" t="e">
        <f>IF(サンプル!$B$11="無料",0,VLOOKUP($I86,サンプル!$A$19:$O$28,4+(COLUMN()-COLUMN($K86))/(COLUMNS($O$3:$U$3)-1),FALSE))</f>
        <v>#N/A</v>
      </c>
      <c r="AP86" s="62" t="str">
        <f t="shared" si="92"/>
        <v/>
      </c>
      <c r="AQ86" s="59" t="str">
        <f t="shared" si="93"/>
        <v/>
      </c>
      <c r="AR86" s="60" t="str">
        <f t="shared" si="94"/>
        <v/>
      </c>
      <c r="AS86" s="61" t="str">
        <f t="shared" si="95"/>
        <v/>
      </c>
      <c r="AT86" s="61" t="str">
        <f t="shared" si="65"/>
        <v/>
      </c>
      <c r="AU86" s="61" t="e">
        <f>IF(サンプル!$B$11="無料",0,VLOOKUP($I86,サンプル!$A$19:$O$28,4+(COLUMN()-COLUMN($K86))/(COLUMNS($O$3:$U$3)-1),FALSE))</f>
        <v>#N/A</v>
      </c>
      <c r="AV86" s="62" t="str">
        <f t="shared" si="96"/>
        <v/>
      </c>
      <c r="AW86" s="59" t="str">
        <f t="shared" si="97"/>
        <v/>
      </c>
      <c r="AX86" s="60" t="str">
        <f t="shared" si="98"/>
        <v/>
      </c>
      <c r="AY86" s="61" t="str">
        <f t="shared" si="99"/>
        <v/>
      </c>
      <c r="AZ86" s="61" t="str">
        <f t="shared" si="66"/>
        <v/>
      </c>
      <c r="BA86" s="61" t="e">
        <f>IF(サンプル!$B$11="無料",0,VLOOKUP($I86,サンプル!$A$19:$O$28,4+(COLUMN()-COLUMN($K86))/(COLUMNS($O$3:$U$3)-1),FALSE))</f>
        <v>#N/A</v>
      </c>
      <c r="BB86" s="62" t="str">
        <f t="shared" si="100"/>
        <v/>
      </c>
      <c r="BC86" s="59" t="str">
        <f t="shared" si="101"/>
        <v/>
      </c>
      <c r="BD86" s="60" t="str">
        <f t="shared" si="102"/>
        <v/>
      </c>
      <c r="BE86" s="61" t="str">
        <f t="shared" si="103"/>
        <v/>
      </c>
      <c r="BF86" s="61" t="str">
        <f t="shared" si="67"/>
        <v/>
      </c>
      <c r="BG86" s="61" t="e">
        <f>IF(サンプル!$B$11="無料",0,VLOOKUP($I86,サンプル!$A$19:$O$28,4+(COLUMN()-COLUMN($K86))/(COLUMNS($O$3:$U$3)-1),FALSE))</f>
        <v>#N/A</v>
      </c>
      <c r="BH86" s="62" t="str">
        <f t="shared" si="104"/>
        <v/>
      </c>
      <c r="BI86" s="59" t="str">
        <f t="shared" si="105"/>
        <v/>
      </c>
      <c r="BJ86" s="60" t="str">
        <f t="shared" si="106"/>
        <v/>
      </c>
      <c r="BK86" s="61" t="str">
        <f t="shared" si="107"/>
        <v/>
      </c>
      <c r="BL86" s="61" t="str">
        <f t="shared" si="68"/>
        <v/>
      </c>
      <c r="BM86" s="61" t="e">
        <f>IF(サンプル!$B$11="無料",0,VLOOKUP($I86,サンプル!$A$19:$O$28,4+(COLUMN()-COLUMN($K86))/(COLUMNS($O$3:$U$3)-1),FALSE))</f>
        <v>#N/A</v>
      </c>
      <c r="BN86" s="62" t="str">
        <f t="shared" si="108"/>
        <v/>
      </c>
      <c r="BO86" s="59" t="str">
        <f t="shared" si="109"/>
        <v/>
      </c>
      <c r="BP86" s="60" t="str">
        <f t="shared" si="110"/>
        <v/>
      </c>
      <c r="BQ86" s="61" t="str">
        <f t="shared" si="111"/>
        <v/>
      </c>
      <c r="BR86" s="61" t="str">
        <f t="shared" si="69"/>
        <v/>
      </c>
      <c r="BS86" s="61" t="e">
        <f>IF(サンプル!$B$11="無料",0,VLOOKUP($I86,サンプル!$A$19:$O$28,4+(COLUMN()-COLUMN($K86))/(COLUMNS($O$3:$U$3)-1),FALSE))</f>
        <v>#N/A</v>
      </c>
      <c r="BT86" s="62" t="str">
        <f t="shared" si="112"/>
        <v/>
      </c>
      <c r="BU86" s="59" t="str">
        <f t="shared" si="113"/>
        <v/>
      </c>
      <c r="BV86" s="60" t="str">
        <f t="shared" si="114"/>
        <v/>
      </c>
      <c r="BW86" s="61" t="str">
        <f t="shared" si="115"/>
        <v/>
      </c>
      <c r="BX86" s="61" t="str">
        <f t="shared" si="70"/>
        <v/>
      </c>
      <c r="BY86" s="61" t="e">
        <f>IF(サンプル!$B$11="無料",0,VLOOKUP($I86,サンプル!$A$19:$O$28,4+(COLUMN()-COLUMN($K86))/(COLUMNS($O$3:$U$3)-1),FALSE))</f>
        <v>#N/A</v>
      </c>
      <c r="BZ86" s="62" t="str">
        <f t="shared" si="116"/>
        <v/>
      </c>
      <c r="CA86" s="59" t="str">
        <f t="shared" si="117"/>
        <v/>
      </c>
      <c r="CB86" s="60" t="str">
        <f t="shared" si="118"/>
        <v/>
      </c>
      <c r="CC86" s="61" t="str">
        <f t="shared" si="119"/>
        <v/>
      </c>
    </row>
    <row r="87" spans="1:81">
      <c r="A87" s="6">
        <v>84</v>
      </c>
      <c r="B87" s="158" t="str">
        <f>IF(ISBLANK(サンプル入力!B87),"",サンプル入力!B87)</f>
        <v/>
      </c>
      <c r="C87" s="5" t="str">
        <f>IF(ISBLANK(サンプル入力!C87),"",サンプル入力!C87)</f>
        <v/>
      </c>
      <c r="D87" s="18"/>
      <c r="E87" s="5" t="str">
        <f>IF(ISBLANK(サンプル入力!F87),"",サンプル入力!F87)</f>
        <v/>
      </c>
      <c r="F87" s="15">
        <f>IF(ISBLANK(宅配便仮計算!D87),"",宅配便仮計算!D87)</f>
        <v>0.85</v>
      </c>
      <c r="G87" s="5" t="str">
        <f>IF(ISBLANK(サンプル入力!I87),"",サンプル入力!I87)</f>
        <v/>
      </c>
      <c r="H87" s="6" t="str">
        <f>IF(ISBLANK(サンプル入力!J87),"",サンプル入力!J87)</f>
        <v/>
      </c>
      <c r="I87" s="6" t="str">
        <f>IF(ISBLANK(サンプル入力!L87),"",サンプル入力!L87)</f>
        <v/>
      </c>
      <c r="J87" s="61" t="str">
        <f t="shared" si="71"/>
        <v/>
      </c>
      <c r="K87" s="61" t="e">
        <f>IF(サンプル!$B$11="無料",0,VLOOKUP($I87,サンプル!$A$19:$O$28,4+(COLUMN()-COLUMN($K87))/(COLUMNS($O$3:$U$3)-1),FALSE))</f>
        <v>#N/A</v>
      </c>
      <c r="L87" s="62" t="str">
        <f t="shared" si="72"/>
        <v/>
      </c>
      <c r="M87" s="59" t="str">
        <f t="shared" si="73"/>
        <v/>
      </c>
      <c r="N87" s="60" t="str">
        <f t="shared" si="74"/>
        <v/>
      </c>
      <c r="O87" s="61" t="str">
        <f t="shared" si="75"/>
        <v/>
      </c>
      <c r="P87" s="61" t="str">
        <f t="shared" si="60"/>
        <v/>
      </c>
      <c r="Q87" s="61" t="e">
        <f>IF(サンプル!$B$11="無料",0,VLOOKUP($I87,サンプル!$A$19:$O$28,4+(COLUMN()-COLUMN($K87))/(COLUMNS($O$3:$U$3)-1),FALSE))</f>
        <v>#N/A</v>
      </c>
      <c r="R87" s="62" t="str">
        <f t="shared" si="76"/>
        <v/>
      </c>
      <c r="S87" s="59" t="str">
        <f t="shared" si="77"/>
        <v/>
      </c>
      <c r="T87" s="60" t="str">
        <f t="shared" si="78"/>
        <v/>
      </c>
      <c r="U87" s="61" t="str">
        <f t="shared" si="79"/>
        <v/>
      </c>
      <c r="V87" s="61" t="str">
        <f t="shared" si="61"/>
        <v/>
      </c>
      <c r="W87" s="61" t="e">
        <f>IF(サンプル!$B$11="無料",0,VLOOKUP($I87,サンプル!$A$19:$O$28,4+(COLUMN()-COLUMN($K87))/(COLUMNS($O$3:$U$3)-1),FALSE))</f>
        <v>#N/A</v>
      </c>
      <c r="X87" s="62" t="str">
        <f t="shared" si="80"/>
        <v/>
      </c>
      <c r="Y87" s="59" t="str">
        <f t="shared" si="81"/>
        <v/>
      </c>
      <c r="Z87" s="60" t="str">
        <f t="shared" si="82"/>
        <v/>
      </c>
      <c r="AA87" s="61" t="str">
        <f t="shared" si="83"/>
        <v/>
      </c>
      <c r="AB87" s="61" t="str">
        <f t="shared" si="62"/>
        <v/>
      </c>
      <c r="AC87" s="61" t="e">
        <f>IF(サンプル!$B$11="無料",0,VLOOKUP($I87,サンプル!$A$19:$O$28,4+(COLUMN()-COLUMN($K87))/(COLUMNS($O$3:$U$3)-1),FALSE))</f>
        <v>#N/A</v>
      </c>
      <c r="AD87" s="62" t="str">
        <f t="shared" si="84"/>
        <v/>
      </c>
      <c r="AE87" s="59" t="str">
        <f t="shared" si="85"/>
        <v/>
      </c>
      <c r="AF87" s="60" t="str">
        <f t="shared" si="86"/>
        <v/>
      </c>
      <c r="AG87" s="61" t="str">
        <f t="shared" si="87"/>
        <v/>
      </c>
      <c r="AH87" s="61" t="str">
        <f t="shared" si="63"/>
        <v/>
      </c>
      <c r="AI87" s="61" t="e">
        <f>IF(サンプル!$B$11="無料",0,VLOOKUP($I87,サンプル!$A$19:$O$28,4+(COLUMN()-COLUMN($K87))/(COLUMNS($O$3:$U$3)-1),FALSE))</f>
        <v>#N/A</v>
      </c>
      <c r="AJ87" s="62" t="str">
        <f t="shared" si="88"/>
        <v/>
      </c>
      <c r="AK87" s="59" t="str">
        <f t="shared" si="89"/>
        <v/>
      </c>
      <c r="AL87" s="60" t="str">
        <f t="shared" si="90"/>
        <v/>
      </c>
      <c r="AM87" s="61" t="str">
        <f t="shared" si="91"/>
        <v/>
      </c>
      <c r="AN87" s="61" t="str">
        <f t="shared" si="64"/>
        <v/>
      </c>
      <c r="AO87" s="61" t="e">
        <f>IF(サンプル!$B$11="無料",0,VLOOKUP($I87,サンプル!$A$19:$O$28,4+(COLUMN()-COLUMN($K87))/(COLUMNS($O$3:$U$3)-1),FALSE))</f>
        <v>#N/A</v>
      </c>
      <c r="AP87" s="62" t="str">
        <f t="shared" si="92"/>
        <v/>
      </c>
      <c r="AQ87" s="59" t="str">
        <f t="shared" si="93"/>
        <v/>
      </c>
      <c r="AR87" s="60" t="str">
        <f t="shared" si="94"/>
        <v/>
      </c>
      <c r="AS87" s="61" t="str">
        <f t="shared" si="95"/>
        <v/>
      </c>
      <c r="AT87" s="61" t="str">
        <f t="shared" si="65"/>
        <v/>
      </c>
      <c r="AU87" s="61" t="e">
        <f>IF(サンプル!$B$11="無料",0,VLOOKUP($I87,サンプル!$A$19:$O$28,4+(COLUMN()-COLUMN($K87))/(COLUMNS($O$3:$U$3)-1),FALSE))</f>
        <v>#N/A</v>
      </c>
      <c r="AV87" s="62" t="str">
        <f t="shared" si="96"/>
        <v/>
      </c>
      <c r="AW87" s="59" t="str">
        <f t="shared" si="97"/>
        <v/>
      </c>
      <c r="AX87" s="60" t="str">
        <f t="shared" si="98"/>
        <v/>
      </c>
      <c r="AY87" s="61" t="str">
        <f t="shared" si="99"/>
        <v/>
      </c>
      <c r="AZ87" s="61" t="str">
        <f t="shared" si="66"/>
        <v/>
      </c>
      <c r="BA87" s="61" t="e">
        <f>IF(サンプル!$B$11="無料",0,VLOOKUP($I87,サンプル!$A$19:$O$28,4+(COLUMN()-COLUMN($K87))/(COLUMNS($O$3:$U$3)-1),FALSE))</f>
        <v>#N/A</v>
      </c>
      <c r="BB87" s="62" t="str">
        <f t="shared" si="100"/>
        <v/>
      </c>
      <c r="BC87" s="59" t="str">
        <f t="shared" si="101"/>
        <v/>
      </c>
      <c r="BD87" s="60" t="str">
        <f t="shared" si="102"/>
        <v/>
      </c>
      <c r="BE87" s="61" t="str">
        <f t="shared" si="103"/>
        <v/>
      </c>
      <c r="BF87" s="61" t="str">
        <f t="shared" si="67"/>
        <v/>
      </c>
      <c r="BG87" s="61" t="e">
        <f>IF(サンプル!$B$11="無料",0,VLOOKUP($I87,サンプル!$A$19:$O$28,4+(COLUMN()-COLUMN($K87))/(COLUMNS($O$3:$U$3)-1),FALSE))</f>
        <v>#N/A</v>
      </c>
      <c r="BH87" s="62" t="str">
        <f t="shared" si="104"/>
        <v/>
      </c>
      <c r="BI87" s="59" t="str">
        <f t="shared" si="105"/>
        <v/>
      </c>
      <c r="BJ87" s="60" t="str">
        <f t="shared" si="106"/>
        <v/>
      </c>
      <c r="BK87" s="61" t="str">
        <f t="shared" si="107"/>
        <v/>
      </c>
      <c r="BL87" s="61" t="str">
        <f t="shared" si="68"/>
        <v/>
      </c>
      <c r="BM87" s="61" t="e">
        <f>IF(サンプル!$B$11="無料",0,VLOOKUP($I87,サンプル!$A$19:$O$28,4+(COLUMN()-COLUMN($K87))/(COLUMNS($O$3:$U$3)-1),FALSE))</f>
        <v>#N/A</v>
      </c>
      <c r="BN87" s="62" t="str">
        <f t="shared" si="108"/>
        <v/>
      </c>
      <c r="BO87" s="59" t="str">
        <f t="shared" si="109"/>
        <v/>
      </c>
      <c r="BP87" s="60" t="str">
        <f t="shared" si="110"/>
        <v/>
      </c>
      <c r="BQ87" s="61" t="str">
        <f t="shared" si="111"/>
        <v/>
      </c>
      <c r="BR87" s="61" t="str">
        <f t="shared" si="69"/>
        <v/>
      </c>
      <c r="BS87" s="61" t="e">
        <f>IF(サンプル!$B$11="無料",0,VLOOKUP($I87,サンプル!$A$19:$O$28,4+(COLUMN()-COLUMN($K87))/(COLUMNS($O$3:$U$3)-1),FALSE))</f>
        <v>#N/A</v>
      </c>
      <c r="BT87" s="62" t="str">
        <f t="shared" si="112"/>
        <v/>
      </c>
      <c r="BU87" s="59" t="str">
        <f t="shared" si="113"/>
        <v/>
      </c>
      <c r="BV87" s="60" t="str">
        <f t="shared" si="114"/>
        <v/>
      </c>
      <c r="BW87" s="61" t="str">
        <f t="shared" si="115"/>
        <v/>
      </c>
      <c r="BX87" s="61" t="str">
        <f t="shared" si="70"/>
        <v/>
      </c>
      <c r="BY87" s="61" t="e">
        <f>IF(サンプル!$B$11="無料",0,VLOOKUP($I87,サンプル!$A$19:$O$28,4+(COLUMN()-COLUMN($K87))/(COLUMNS($O$3:$U$3)-1),FALSE))</f>
        <v>#N/A</v>
      </c>
      <c r="BZ87" s="62" t="str">
        <f t="shared" si="116"/>
        <v/>
      </c>
      <c r="CA87" s="59" t="str">
        <f t="shared" si="117"/>
        <v/>
      </c>
      <c r="CB87" s="60" t="str">
        <f t="shared" si="118"/>
        <v/>
      </c>
      <c r="CC87" s="61" t="str">
        <f t="shared" si="119"/>
        <v/>
      </c>
    </row>
    <row r="88" spans="1:81">
      <c r="A88" s="6">
        <v>85</v>
      </c>
      <c r="B88" s="158" t="str">
        <f>IF(ISBLANK(サンプル入力!B88),"",サンプル入力!B88)</f>
        <v/>
      </c>
      <c r="C88" s="5" t="str">
        <f>IF(ISBLANK(サンプル入力!C88),"",サンプル入力!C88)</f>
        <v/>
      </c>
      <c r="D88" s="18"/>
      <c r="E88" s="5" t="str">
        <f>IF(ISBLANK(サンプル入力!F88),"",サンプル入力!F88)</f>
        <v/>
      </c>
      <c r="F88" s="15">
        <f>IF(ISBLANK(宅配便仮計算!D88),"",宅配便仮計算!D88)</f>
        <v>0.85</v>
      </c>
      <c r="G88" s="5" t="str">
        <f>IF(ISBLANK(サンプル入力!I88),"",サンプル入力!I88)</f>
        <v/>
      </c>
      <c r="H88" s="6" t="str">
        <f>IF(ISBLANK(サンプル入力!J88),"",サンプル入力!J88)</f>
        <v/>
      </c>
      <c r="I88" s="6" t="str">
        <f>IF(ISBLANK(サンプル入力!L88),"",サンプル入力!L88)</f>
        <v/>
      </c>
      <c r="J88" s="61" t="str">
        <f t="shared" si="71"/>
        <v/>
      </c>
      <c r="K88" s="61" t="e">
        <f>IF(サンプル!$B$11="無料",0,VLOOKUP($I88,サンプル!$A$19:$O$28,4+(COLUMN()-COLUMN($K88))/(COLUMNS($O$3:$U$3)-1),FALSE))</f>
        <v>#N/A</v>
      </c>
      <c r="L88" s="62" t="str">
        <f t="shared" si="72"/>
        <v/>
      </c>
      <c r="M88" s="59" t="str">
        <f t="shared" si="73"/>
        <v/>
      </c>
      <c r="N88" s="60" t="str">
        <f t="shared" si="74"/>
        <v/>
      </c>
      <c r="O88" s="61" t="str">
        <f t="shared" si="75"/>
        <v/>
      </c>
      <c r="P88" s="61" t="str">
        <f t="shared" si="60"/>
        <v/>
      </c>
      <c r="Q88" s="61" t="e">
        <f>IF(サンプル!$B$11="無料",0,VLOOKUP($I88,サンプル!$A$19:$O$28,4+(COLUMN()-COLUMN($K88))/(COLUMNS($O$3:$U$3)-1),FALSE))</f>
        <v>#N/A</v>
      </c>
      <c r="R88" s="62" t="str">
        <f t="shared" si="76"/>
        <v/>
      </c>
      <c r="S88" s="59" t="str">
        <f t="shared" si="77"/>
        <v/>
      </c>
      <c r="T88" s="60" t="str">
        <f t="shared" si="78"/>
        <v/>
      </c>
      <c r="U88" s="61" t="str">
        <f t="shared" si="79"/>
        <v/>
      </c>
      <c r="V88" s="61" t="str">
        <f t="shared" si="61"/>
        <v/>
      </c>
      <c r="W88" s="61" t="e">
        <f>IF(サンプル!$B$11="無料",0,VLOOKUP($I88,サンプル!$A$19:$O$28,4+(COLUMN()-COLUMN($K88))/(COLUMNS($O$3:$U$3)-1),FALSE))</f>
        <v>#N/A</v>
      </c>
      <c r="X88" s="62" t="str">
        <f t="shared" si="80"/>
        <v/>
      </c>
      <c r="Y88" s="59" t="str">
        <f t="shared" si="81"/>
        <v/>
      </c>
      <c r="Z88" s="60" t="str">
        <f t="shared" si="82"/>
        <v/>
      </c>
      <c r="AA88" s="61" t="str">
        <f t="shared" si="83"/>
        <v/>
      </c>
      <c r="AB88" s="61" t="str">
        <f t="shared" si="62"/>
        <v/>
      </c>
      <c r="AC88" s="61" t="e">
        <f>IF(サンプル!$B$11="無料",0,VLOOKUP($I88,サンプル!$A$19:$O$28,4+(COLUMN()-COLUMN($K88))/(COLUMNS($O$3:$U$3)-1),FALSE))</f>
        <v>#N/A</v>
      </c>
      <c r="AD88" s="62" t="str">
        <f t="shared" si="84"/>
        <v/>
      </c>
      <c r="AE88" s="59" t="str">
        <f t="shared" si="85"/>
        <v/>
      </c>
      <c r="AF88" s="60" t="str">
        <f t="shared" si="86"/>
        <v/>
      </c>
      <c r="AG88" s="61" t="str">
        <f t="shared" si="87"/>
        <v/>
      </c>
      <c r="AH88" s="61" t="str">
        <f t="shared" si="63"/>
        <v/>
      </c>
      <c r="AI88" s="61" t="e">
        <f>IF(サンプル!$B$11="無料",0,VLOOKUP($I88,サンプル!$A$19:$O$28,4+(COLUMN()-COLUMN($K88))/(COLUMNS($O$3:$U$3)-1),FALSE))</f>
        <v>#N/A</v>
      </c>
      <c r="AJ88" s="62" t="str">
        <f t="shared" si="88"/>
        <v/>
      </c>
      <c r="AK88" s="59" t="str">
        <f t="shared" si="89"/>
        <v/>
      </c>
      <c r="AL88" s="60" t="str">
        <f t="shared" si="90"/>
        <v/>
      </c>
      <c r="AM88" s="61" t="str">
        <f t="shared" si="91"/>
        <v/>
      </c>
      <c r="AN88" s="61" t="str">
        <f t="shared" si="64"/>
        <v/>
      </c>
      <c r="AO88" s="61" t="e">
        <f>IF(サンプル!$B$11="無料",0,VLOOKUP($I88,サンプル!$A$19:$O$28,4+(COLUMN()-COLUMN($K88))/(COLUMNS($O$3:$U$3)-1),FALSE))</f>
        <v>#N/A</v>
      </c>
      <c r="AP88" s="62" t="str">
        <f t="shared" si="92"/>
        <v/>
      </c>
      <c r="AQ88" s="59" t="str">
        <f t="shared" si="93"/>
        <v/>
      </c>
      <c r="AR88" s="60" t="str">
        <f t="shared" si="94"/>
        <v/>
      </c>
      <c r="AS88" s="61" t="str">
        <f t="shared" si="95"/>
        <v/>
      </c>
      <c r="AT88" s="61" t="str">
        <f t="shared" si="65"/>
        <v/>
      </c>
      <c r="AU88" s="61" t="e">
        <f>IF(サンプル!$B$11="無料",0,VLOOKUP($I88,サンプル!$A$19:$O$28,4+(COLUMN()-COLUMN($K88))/(COLUMNS($O$3:$U$3)-1),FALSE))</f>
        <v>#N/A</v>
      </c>
      <c r="AV88" s="62" t="str">
        <f t="shared" si="96"/>
        <v/>
      </c>
      <c r="AW88" s="59" t="str">
        <f t="shared" si="97"/>
        <v/>
      </c>
      <c r="AX88" s="60" t="str">
        <f t="shared" si="98"/>
        <v/>
      </c>
      <c r="AY88" s="61" t="str">
        <f t="shared" si="99"/>
        <v/>
      </c>
      <c r="AZ88" s="61" t="str">
        <f t="shared" si="66"/>
        <v/>
      </c>
      <c r="BA88" s="61" t="e">
        <f>IF(サンプル!$B$11="無料",0,VLOOKUP($I88,サンプル!$A$19:$O$28,4+(COLUMN()-COLUMN($K88))/(COLUMNS($O$3:$U$3)-1),FALSE))</f>
        <v>#N/A</v>
      </c>
      <c r="BB88" s="62" t="str">
        <f t="shared" si="100"/>
        <v/>
      </c>
      <c r="BC88" s="59" t="str">
        <f t="shared" si="101"/>
        <v/>
      </c>
      <c r="BD88" s="60" t="str">
        <f t="shared" si="102"/>
        <v/>
      </c>
      <c r="BE88" s="61" t="str">
        <f t="shared" si="103"/>
        <v/>
      </c>
      <c r="BF88" s="61" t="str">
        <f t="shared" si="67"/>
        <v/>
      </c>
      <c r="BG88" s="61" t="e">
        <f>IF(サンプル!$B$11="無料",0,VLOOKUP($I88,サンプル!$A$19:$O$28,4+(COLUMN()-COLUMN($K88))/(COLUMNS($O$3:$U$3)-1),FALSE))</f>
        <v>#N/A</v>
      </c>
      <c r="BH88" s="62" t="str">
        <f t="shared" si="104"/>
        <v/>
      </c>
      <c r="BI88" s="59" t="str">
        <f t="shared" si="105"/>
        <v/>
      </c>
      <c r="BJ88" s="60" t="str">
        <f t="shared" si="106"/>
        <v/>
      </c>
      <c r="BK88" s="61" t="str">
        <f t="shared" si="107"/>
        <v/>
      </c>
      <c r="BL88" s="61" t="str">
        <f t="shared" si="68"/>
        <v/>
      </c>
      <c r="BM88" s="61" t="e">
        <f>IF(サンプル!$B$11="無料",0,VLOOKUP($I88,サンプル!$A$19:$O$28,4+(COLUMN()-COLUMN($K88))/(COLUMNS($O$3:$U$3)-1),FALSE))</f>
        <v>#N/A</v>
      </c>
      <c r="BN88" s="62" t="str">
        <f t="shared" si="108"/>
        <v/>
      </c>
      <c r="BO88" s="59" t="str">
        <f t="shared" si="109"/>
        <v/>
      </c>
      <c r="BP88" s="60" t="str">
        <f t="shared" si="110"/>
        <v/>
      </c>
      <c r="BQ88" s="61" t="str">
        <f t="shared" si="111"/>
        <v/>
      </c>
      <c r="BR88" s="61" t="str">
        <f t="shared" si="69"/>
        <v/>
      </c>
      <c r="BS88" s="61" t="e">
        <f>IF(サンプル!$B$11="無料",0,VLOOKUP($I88,サンプル!$A$19:$O$28,4+(COLUMN()-COLUMN($K88))/(COLUMNS($O$3:$U$3)-1),FALSE))</f>
        <v>#N/A</v>
      </c>
      <c r="BT88" s="62" t="str">
        <f t="shared" si="112"/>
        <v/>
      </c>
      <c r="BU88" s="59" t="str">
        <f t="shared" si="113"/>
        <v/>
      </c>
      <c r="BV88" s="60" t="str">
        <f t="shared" si="114"/>
        <v/>
      </c>
      <c r="BW88" s="61" t="str">
        <f t="shared" si="115"/>
        <v/>
      </c>
      <c r="BX88" s="61" t="str">
        <f t="shared" si="70"/>
        <v/>
      </c>
      <c r="BY88" s="61" t="e">
        <f>IF(サンプル!$B$11="無料",0,VLOOKUP($I88,サンプル!$A$19:$O$28,4+(COLUMN()-COLUMN($K88))/(COLUMNS($O$3:$U$3)-1),FALSE))</f>
        <v>#N/A</v>
      </c>
      <c r="BZ88" s="62" t="str">
        <f t="shared" si="116"/>
        <v/>
      </c>
      <c r="CA88" s="59" t="str">
        <f t="shared" si="117"/>
        <v/>
      </c>
      <c r="CB88" s="60" t="str">
        <f t="shared" si="118"/>
        <v/>
      </c>
      <c r="CC88" s="61" t="str">
        <f t="shared" si="119"/>
        <v/>
      </c>
    </row>
    <row r="89" spans="1:81">
      <c r="A89" s="6">
        <v>86</v>
      </c>
      <c r="B89" s="158" t="str">
        <f>IF(ISBLANK(サンプル入力!B89),"",サンプル入力!B89)</f>
        <v/>
      </c>
      <c r="C89" s="5" t="str">
        <f>IF(ISBLANK(サンプル入力!C89),"",サンプル入力!C89)</f>
        <v/>
      </c>
      <c r="D89" s="18"/>
      <c r="E89" s="5" t="str">
        <f>IF(ISBLANK(サンプル入力!F89),"",サンプル入力!F89)</f>
        <v/>
      </c>
      <c r="F89" s="15">
        <f>IF(ISBLANK(宅配便仮計算!D89),"",宅配便仮計算!D89)</f>
        <v>0.85</v>
      </c>
      <c r="G89" s="5" t="str">
        <f>IF(ISBLANK(サンプル入力!I89),"",サンプル入力!I89)</f>
        <v/>
      </c>
      <c r="H89" s="6" t="str">
        <f>IF(ISBLANK(サンプル入力!J89),"",サンプル入力!J89)</f>
        <v/>
      </c>
      <c r="I89" s="6" t="str">
        <f>IF(ISBLANK(サンプル入力!L89),"",サンプル入力!L89)</f>
        <v/>
      </c>
      <c r="J89" s="61" t="str">
        <f t="shared" si="71"/>
        <v/>
      </c>
      <c r="K89" s="61" t="e">
        <f>IF(サンプル!$B$11="無料",0,VLOOKUP($I89,サンプル!$A$19:$O$28,4+(COLUMN()-COLUMN($K89))/(COLUMNS($O$3:$U$3)-1),FALSE))</f>
        <v>#N/A</v>
      </c>
      <c r="L89" s="62" t="str">
        <f t="shared" si="72"/>
        <v/>
      </c>
      <c r="M89" s="59" t="str">
        <f t="shared" si="73"/>
        <v/>
      </c>
      <c r="N89" s="60" t="str">
        <f t="shared" si="74"/>
        <v/>
      </c>
      <c r="O89" s="61" t="str">
        <f t="shared" si="75"/>
        <v/>
      </c>
      <c r="P89" s="61" t="str">
        <f t="shared" si="60"/>
        <v/>
      </c>
      <c r="Q89" s="61" t="e">
        <f>IF(サンプル!$B$11="無料",0,VLOOKUP($I89,サンプル!$A$19:$O$28,4+(COLUMN()-COLUMN($K89))/(COLUMNS($O$3:$U$3)-1),FALSE))</f>
        <v>#N/A</v>
      </c>
      <c r="R89" s="62" t="str">
        <f t="shared" si="76"/>
        <v/>
      </c>
      <c r="S89" s="59" t="str">
        <f t="shared" si="77"/>
        <v/>
      </c>
      <c r="T89" s="60" t="str">
        <f t="shared" si="78"/>
        <v/>
      </c>
      <c r="U89" s="61" t="str">
        <f t="shared" si="79"/>
        <v/>
      </c>
      <c r="V89" s="61" t="str">
        <f t="shared" si="61"/>
        <v/>
      </c>
      <c r="W89" s="61" t="e">
        <f>IF(サンプル!$B$11="無料",0,VLOOKUP($I89,サンプル!$A$19:$O$28,4+(COLUMN()-COLUMN($K89))/(COLUMNS($O$3:$U$3)-1),FALSE))</f>
        <v>#N/A</v>
      </c>
      <c r="X89" s="62" t="str">
        <f t="shared" si="80"/>
        <v/>
      </c>
      <c r="Y89" s="59" t="str">
        <f t="shared" si="81"/>
        <v/>
      </c>
      <c r="Z89" s="60" t="str">
        <f t="shared" si="82"/>
        <v/>
      </c>
      <c r="AA89" s="61" t="str">
        <f t="shared" si="83"/>
        <v/>
      </c>
      <c r="AB89" s="61" t="str">
        <f t="shared" si="62"/>
        <v/>
      </c>
      <c r="AC89" s="61" t="e">
        <f>IF(サンプル!$B$11="無料",0,VLOOKUP($I89,サンプル!$A$19:$O$28,4+(COLUMN()-COLUMN($K89))/(COLUMNS($O$3:$U$3)-1),FALSE))</f>
        <v>#N/A</v>
      </c>
      <c r="AD89" s="62" t="str">
        <f t="shared" si="84"/>
        <v/>
      </c>
      <c r="AE89" s="59" t="str">
        <f t="shared" si="85"/>
        <v/>
      </c>
      <c r="AF89" s="60" t="str">
        <f t="shared" si="86"/>
        <v/>
      </c>
      <c r="AG89" s="61" t="str">
        <f t="shared" si="87"/>
        <v/>
      </c>
      <c r="AH89" s="61" t="str">
        <f t="shared" si="63"/>
        <v/>
      </c>
      <c r="AI89" s="61" t="e">
        <f>IF(サンプル!$B$11="無料",0,VLOOKUP($I89,サンプル!$A$19:$O$28,4+(COLUMN()-COLUMN($K89))/(COLUMNS($O$3:$U$3)-1),FALSE))</f>
        <v>#N/A</v>
      </c>
      <c r="AJ89" s="62" t="str">
        <f t="shared" si="88"/>
        <v/>
      </c>
      <c r="AK89" s="59" t="str">
        <f t="shared" si="89"/>
        <v/>
      </c>
      <c r="AL89" s="60" t="str">
        <f t="shared" si="90"/>
        <v/>
      </c>
      <c r="AM89" s="61" t="str">
        <f t="shared" si="91"/>
        <v/>
      </c>
      <c r="AN89" s="61" t="str">
        <f t="shared" si="64"/>
        <v/>
      </c>
      <c r="AO89" s="61" t="e">
        <f>IF(サンプル!$B$11="無料",0,VLOOKUP($I89,サンプル!$A$19:$O$28,4+(COLUMN()-COLUMN($K89))/(COLUMNS($O$3:$U$3)-1),FALSE))</f>
        <v>#N/A</v>
      </c>
      <c r="AP89" s="62" t="str">
        <f t="shared" si="92"/>
        <v/>
      </c>
      <c r="AQ89" s="59" t="str">
        <f t="shared" si="93"/>
        <v/>
      </c>
      <c r="AR89" s="60" t="str">
        <f t="shared" si="94"/>
        <v/>
      </c>
      <c r="AS89" s="61" t="str">
        <f t="shared" si="95"/>
        <v/>
      </c>
      <c r="AT89" s="61" t="str">
        <f t="shared" si="65"/>
        <v/>
      </c>
      <c r="AU89" s="61" t="e">
        <f>IF(サンプル!$B$11="無料",0,VLOOKUP($I89,サンプル!$A$19:$O$28,4+(COLUMN()-COLUMN($K89))/(COLUMNS($O$3:$U$3)-1),FALSE))</f>
        <v>#N/A</v>
      </c>
      <c r="AV89" s="62" t="str">
        <f t="shared" si="96"/>
        <v/>
      </c>
      <c r="AW89" s="59" t="str">
        <f t="shared" si="97"/>
        <v/>
      </c>
      <c r="AX89" s="60" t="str">
        <f t="shared" si="98"/>
        <v/>
      </c>
      <c r="AY89" s="61" t="str">
        <f t="shared" si="99"/>
        <v/>
      </c>
      <c r="AZ89" s="61" t="str">
        <f t="shared" si="66"/>
        <v/>
      </c>
      <c r="BA89" s="61" t="e">
        <f>IF(サンプル!$B$11="無料",0,VLOOKUP($I89,サンプル!$A$19:$O$28,4+(COLUMN()-COLUMN($K89))/(COLUMNS($O$3:$U$3)-1),FALSE))</f>
        <v>#N/A</v>
      </c>
      <c r="BB89" s="62" t="str">
        <f t="shared" si="100"/>
        <v/>
      </c>
      <c r="BC89" s="59" t="str">
        <f t="shared" si="101"/>
        <v/>
      </c>
      <c r="BD89" s="60" t="str">
        <f t="shared" si="102"/>
        <v/>
      </c>
      <c r="BE89" s="61" t="str">
        <f t="shared" si="103"/>
        <v/>
      </c>
      <c r="BF89" s="61" t="str">
        <f t="shared" si="67"/>
        <v/>
      </c>
      <c r="BG89" s="61" t="e">
        <f>IF(サンプル!$B$11="無料",0,VLOOKUP($I89,サンプル!$A$19:$O$28,4+(COLUMN()-COLUMN($K89))/(COLUMNS($O$3:$U$3)-1),FALSE))</f>
        <v>#N/A</v>
      </c>
      <c r="BH89" s="62" t="str">
        <f t="shared" si="104"/>
        <v/>
      </c>
      <c r="BI89" s="59" t="str">
        <f t="shared" si="105"/>
        <v/>
      </c>
      <c r="BJ89" s="60" t="str">
        <f t="shared" si="106"/>
        <v/>
      </c>
      <c r="BK89" s="61" t="str">
        <f t="shared" si="107"/>
        <v/>
      </c>
      <c r="BL89" s="61" t="str">
        <f t="shared" si="68"/>
        <v/>
      </c>
      <c r="BM89" s="61" t="e">
        <f>IF(サンプル!$B$11="無料",0,VLOOKUP($I89,サンプル!$A$19:$O$28,4+(COLUMN()-COLUMN($K89))/(COLUMNS($O$3:$U$3)-1),FALSE))</f>
        <v>#N/A</v>
      </c>
      <c r="BN89" s="62" t="str">
        <f t="shared" si="108"/>
        <v/>
      </c>
      <c r="BO89" s="59" t="str">
        <f t="shared" si="109"/>
        <v/>
      </c>
      <c r="BP89" s="60" t="str">
        <f t="shared" si="110"/>
        <v/>
      </c>
      <c r="BQ89" s="61" t="str">
        <f t="shared" si="111"/>
        <v/>
      </c>
      <c r="BR89" s="61" t="str">
        <f t="shared" si="69"/>
        <v/>
      </c>
      <c r="BS89" s="61" t="e">
        <f>IF(サンプル!$B$11="無料",0,VLOOKUP($I89,サンプル!$A$19:$O$28,4+(COLUMN()-COLUMN($K89))/(COLUMNS($O$3:$U$3)-1),FALSE))</f>
        <v>#N/A</v>
      </c>
      <c r="BT89" s="62" t="str">
        <f t="shared" si="112"/>
        <v/>
      </c>
      <c r="BU89" s="59" t="str">
        <f t="shared" si="113"/>
        <v/>
      </c>
      <c r="BV89" s="60" t="str">
        <f t="shared" si="114"/>
        <v/>
      </c>
      <c r="BW89" s="61" t="str">
        <f t="shared" si="115"/>
        <v/>
      </c>
      <c r="BX89" s="61" t="str">
        <f t="shared" si="70"/>
        <v/>
      </c>
      <c r="BY89" s="61" t="e">
        <f>IF(サンプル!$B$11="無料",0,VLOOKUP($I89,サンプル!$A$19:$O$28,4+(COLUMN()-COLUMN($K89))/(COLUMNS($O$3:$U$3)-1),FALSE))</f>
        <v>#N/A</v>
      </c>
      <c r="BZ89" s="62" t="str">
        <f t="shared" si="116"/>
        <v/>
      </c>
      <c r="CA89" s="59" t="str">
        <f t="shared" si="117"/>
        <v/>
      </c>
      <c r="CB89" s="60" t="str">
        <f t="shared" si="118"/>
        <v/>
      </c>
      <c r="CC89" s="61" t="str">
        <f t="shared" si="119"/>
        <v/>
      </c>
    </row>
    <row r="90" spans="1:81">
      <c r="A90" s="6">
        <v>87</v>
      </c>
      <c r="B90" s="158" t="str">
        <f>IF(ISBLANK(サンプル入力!B90),"",サンプル入力!B90)</f>
        <v/>
      </c>
      <c r="C90" s="5" t="str">
        <f>IF(ISBLANK(サンプル入力!C90),"",サンプル入力!C90)</f>
        <v/>
      </c>
      <c r="D90" s="18"/>
      <c r="E90" s="5" t="str">
        <f>IF(ISBLANK(サンプル入力!F90),"",サンプル入力!F90)</f>
        <v/>
      </c>
      <c r="F90" s="15">
        <f>IF(ISBLANK(宅配便仮計算!D90),"",宅配便仮計算!D90)</f>
        <v>0.85</v>
      </c>
      <c r="G90" s="5" t="str">
        <f>IF(ISBLANK(サンプル入力!I90),"",サンプル入力!I90)</f>
        <v/>
      </c>
      <c r="H90" s="6" t="str">
        <f>IF(ISBLANK(サンプル入力!J90),"",サンプル入力!J90)</f>
        <v/>
      </c>
      <c r="I90" s="6" t="str">
        <f>IF(ISBLANK(サンプル入力!L90),"",サンプル入力!L90)</f>
        <v/>
      </c>
      <c r="J90" s="61" t="str">
        <f t="shared" si="71"/>
        <v/>
      </c>
      <c r="K90" s="61" t="e">
        <f>IF(サンプル!$B$11="無料",0,VLOOKUP($I90,サンプル!$A$19:$O$28,4+(COLUMN()-COLUMN($K90))/(COLUMNS($O$3:$U$3)-1),FALSE))</f>
        <v>#N/A</v>
      </c>
      <c r="L90" s="62" t="str">
        <f t="shared" si="72"/>
        <v/>
      </c>
      <c r="M90" s="59" t="str">
        <f t="shared" si="73"/>
        <v/>
      </c>
      <c r="N90" s="60" t="str">
        <f t="shared" si="74"/>
        <v/>
      </c>
      <c r="O90" s="61" t="str">
        <f t="shared" si="75"/>
        <v/>
      </c>
      <c r="P90" s="61" t="str">
        <f t="shared" si="60"/>
        <v/>
      </c>
      <c r="Q90" s="61" t="e">
        <f>IF(サンプル!$B$11="無料",0,VLOOKUP($I90,サンプル!$A$19:$O$28,4+(COLUMN()-COLUMN($K90))/(COLUMNS($O$3:$U$3)-1),FALSE))</f>
        <v>#N/A</v>
      </c>
      <c r="R90" s="62" t="str">
        <f t="shared" si="76"/>
        <v/>
      </c>
      <c r="S90" s="59" t="str">
        <f t="shared" si="77"/>
        <v/>
      </c>
      <c r="T90" s="60" t="str">
        <f t="shared" si="78"/>
        <v/>
      </c>
      <c r="U90" s="61" t="str">
        <f t="shared" si="79"/>
        <v/>
      </c>
      <c r="V90" s="61" t="str">
        <f t="shared" si="61"/>
        <v/>
      </c>
      <c r="W90" s="61" t="e">
        <f>IF(サンプル!$B$11="無料",0,VLOOKUP($I90,サンプル!$A$19:$O$28,4+(COLUMN()-COLUMN($K90))/(COLUMNS($O$3:$U$3)-1),FALSE))</f>
        <v>#N/A</v>
      </c>
      <c r="X90" s="62" t="str">
        <f t="shared" si="80"/>
        <v/>
      </c>
      <c r="Y90" s="59" t="str">
        <f t="shared" si="81"/>
        <v/>
      </c>
      <c r="Z90" s="60" t="str">
        <f t="shared" si="82"/>
        <v/>
      </c>
      <c r="AA90" s="61" t="str">
        <f t="shared" si="83"/>
        <v/>
      </c>
      <c r="AB90" s="61" t="str">
        <f t="shared" si="62"/>
        <v/>
      </c>
      <c r="AC90" s="61" t="e">
        <f>IF(サンプル!$B$11="無料",0,VLOOKUP($I90,サンプル!$A$19:$O$28,4+(COLUMN()-COLUMN($K90))/(COLUMNS($O$3:$U$3)-1),FALSE))</f>
        <v>#N/A</v>
      </c>
      <c r="AD90" s="62" t="str">
        <f t="shared" si="84"/>
        <v/>
      </c>
      <c r="AE90" s="59" t="str">
        <f t="shared" si="85"/>
        <v/>
      </c>
      <c r="AF90" s="60" t="str">
        <f t="shared" si="86"/>
        <v/>
      </c>
      <c r="AG90" s="61" t="str">
        <f t="shared" si="87"/>
        <v/>
      </c>
      <c r="AH90" s="61" t="str">
        <f t="shared" si="63"/>
        <v/>
      </c>
      <c r="AI90" s="61" t="e">
        <f>IF(サンプル!$B$11="無料",0,VLOOKUP($I90,サンプル!$A$19:$O$28,4+(COLUMN()-COLUMN($K90))/(COLUMNS($O$3:$U$3)-1),FALSE))</f>
        <v>#N/A</v>
      </c>
      <c r="AJ90" s="62" t="str">
        <f t="shared" si="88"/>
        <v/>
      </c>
      <c r="AK90" s="59" t="str">
        <f t="shared" si="89"/>
        <v/>
      </c>
      <c r="AL90" s="60" t="str">
        <f t="shared" si="90"/>
        <v/>
      </c>
      <c r="AM90" s="61" t="str">
        <f t="shared" si="91"/>
        <v/>
      </c>
      <c r="AN90" s="61" t="str">
        <f t="shared" si="64"/>
        <v/>
      </c>
      <c r="AO90" s="61" t="e">
        <f>IF(サンプル!$B$11="無料",0,VLOOKUP($I90,サンプル!$A$19:$O$28,4+(COLUMN()-COLUMN($K90))/(COLUMNS($O$3:$U$3)-1),FALSE))</f>
        <v>#N/A</v>
      </c>
      <c r="AP90" s="62" t="str">
        <f t="shared" si="92"/>
        <v/>
      </c>
      <c r="AQ90" s="59" t="str">
        <f t="shared" si="93"/>
        <v/>
      </c>
      <c r="AR90" s="60" t="str">
        <f t="shared" si="94"/>
        <v/>
      </c>
      <c r="AS90" s="61" t="str">
        <f t="shared" si="95"/>
        <v/>
      </c>
      <c r="AT90" s="61" t="str">
        <f t="shared" si="65"/>
        <v/>
      </c>
      <c r="AU90" s="61" t="e">
        <f>IF(サンプル!$B$11="無料",0,VLOOKUP($I90,サンプル!$A$19:$O$28,4+(COLUMN()-COLUMN($K90))/(COLUMNS($O$3:$U$3)-1),FALSE))</f>
        <v>#N/A</v>
      </c>
      <c r="AV90" s="62" t="str">
        <f t="shared" si="96"/>
        <v/>
      </c>
      <c r="AW90" s="59" t="str">
        <f t="shared" si="97"/>
        <v/>
      </c>
      <c r="AX90" s="60" t="str">
        <f t="shared" si="98"/>
        <v/>
      </c>
      <c r="AY90" s="61" t="str">
        <f t="shared" si="99"/>
        <v/>
      </c>
      <c r="AZ90" s="61" t="str">
        <f t="shared" si="66"/>
        <v/>
      </c>
      <c r="BA90" s="61" t="e">
        <f>IF(サンプル!$B$11="無料",0,VLOOKUP($I90,サンプル!$A$19:$O$28,4+(COLUMN()-COLUMN($K90))/(COLUMNS($O$3:$U$3)-1),FALSE))</f>
        <v>#N/A</v>
      </c>
      <c r="BB90" s="62" t="str">
        <f t="shared" si="100"/>
        <v/>
      </c>
      <c r="BC90" s="59" t="str">
        <f t="shared" si="101"/>
        <v/>
      </c>
      <c r="BD90" s="60" t="str">
        <f t="shared" si="102"/>
        <v/>
      </c>
      <c r="BE90" s="61" t="str">
        <f t="shared" si="103"/>
        <v/>
      </c>
      <c r="BF90" s="61" t="str">
        <f t="shared" si="67"/>
        <v/>
      </c>
      <c r="BG90" s="61" t="e">
        <f>IF(サンプル!$B$11="無料",0,VLOOKUP($I90,サンプル!$A$19:$O$28,4+(COLUMN()-COLUMN($K90))/(COLUMNS($O$3:$U$3)-1),FALSE))</f>
        <v>#N/A</v>
      </c>
      <c r="BH90" s="62" t="str">
        <f t="shared" si="104"/>
        <v/>
      </c>
      <c r="BI90" s="59" t="str">
        <f t="shared" si="105"/>
        <v/>
      </c>
      <c r="BJ90" s="60" t="str">
        <f t="shared" si="106"/>
        <v/>
      </c>
      <c r="BK90" s="61" t="str">
        <f t="shared" si="107"/>
        <v/>
      </c>
      <c r="BL90" s="61" t="str">
        <f t="shared" si="68"/>
        <v/>
      </c>
      <c r="BM90" s="61" t="e">
        <f>IF(サンプル!$B$11="無料",0,VLOOKUP($I90,サンプル!$A$19:$O$28,4+(COLUMN()-COLUMN($K90))/(COLUMNS($O$3:$U$3)-1),FALSE))</f>
        <v>#N/A</v>
      </c>
      <c r="BN90" s="62" t="str">
        <f t="shared" si="108"/>
        <v/>
      </c>
      <c r="BO90" s="59" t="str">
        <f t="shared" si="109"/>
        <v/>
      </c>
      <c r="BP90" s="60" t="str">
        <f t="shared" si="110"/>
        <v/>
      </c>
      <c r="BQ90" s="61" t="str">
        <f t="shared" si="111"/>
        <v/>
      </c>
      <c r="BR90" s="61" t="str">
        <f t="shared" si="69"/>
        <v/>
      </c>
      <c r="BS90" s="61" t="e">
        <f>IF(サンプル!$B$11="無料",0,VLOOKUP($I90,サンプル!$A$19:$O$28,4+(COLUMN()-COLUMN($K90))/(COLUMNS($O$3:$U$3)-1),FALSE))</f>
        <v>#N/A</v>
      </c>
      <c r="BT90" s="62" t="str">
        <f t="shared" si="112"/>
        <v/>
      </c>
      <c r="BU90" s="59" t="str">
        <f t="shared" si="113"/>
        <v/>
      </c>
      <c r="BV90" s="60" t="str">
        <f t="shared" si="114"/>
        <v/>
      </c>
      <c r="BW90" s="61" t="str">
        <f t="shared" si="115"/>
        <v/>
      </c>
      <c r="BX90" s="61" t="str">
        <f t="shared" si="70"/>
        <v/>
      </c>
      <c r="BY90" s="61" t="e">
        <f>IF(サンプル!$B$11="無料",0,VLOOKUP($I90,サンプル!$A$19:$O$28,4+(COLUMN()-COLUMN($K90))/(COLUMNS($O$3:$U$3)-1),FALSE))</f>
        <v>#N/A</v>
      </c>
      <c r="BZ90" s="62" t="str">
        <f t="shared" si="116"/>
        <v/>
      </c>
      <c r="CA90" s="59" t="str">
        <f t="shared" si="117"/>
        <v/>
      </c>
      <c r="CB90" s="60" t="str">
        <f t="shared" si="118"/>
        <v/>
      </c>
      <c r="CC90" s="61" t="str">
        <f t="shared" si="119"/>
        <v/>
      </c>
    </row>
    <row r="91" spans="1:81">
      <c r="A91" s="6">
        <v>88</v>
      </c>
      <c r="B91" s="158" t="str">
        <f>IF(ISBLANK(サンプル入力!B91),"",サンプル入力!B91)</f>
        <v/>
      </c>
      <c r="C91" s="5" t="str">
        <f>IF(ISBLANK(サンプル入力!C91),"",サンプル入力!C91)</f>
        <v/>
      </c>
      <c r="D91" s="18"/>
      <c r="E91" s="5" t="str">
        <f>IF(ISBLANK(サンプル入力!F91),"",サンプル入力!F91)</f>
        <v/>
      </c>
      <c r="F91" s="15">
        <f>IF(ISBLANK(宅配便仮計算!D91),"",宅配便仮計算!D91)</f>
        <v>0.85</v>
      </c>
      <c r="G91" s="5" t="str">
        <f>IF(ISBLANK(サンプル入力!I91),"",サンプル入力!I91)</f>
        <v/>
      </c>
      <c r="H91" s="6" t="str">
        <f>IF(ISBLANK(サンプル入力!J91),"",サンプル入力!J91)</f>
        <v/>
      </c>
      <c r="I91" s="6" t="str">
        <f>IF(ISBLANK(サンプル入力!L91),"",サンプル入力!L91)</f>
        <v/>
      </c>
      <c r="J91" s="61" t="str">
        <f t="shared" si="71"/>
        <v/>
      </c>
      <c r="K91" s="61" t="e">
        <f>IF(サンプル!$B$11="無料",0,VLOOKUP($I91,サンプル!$A$19:$O$28,4+(COLUMN()-COLUMN($K91))/(COLUMNS($O$3:$U$3)-1),FALSE))</f>
        <v>#N/A</v>
      </c>
      <c r="L91" s="62" t="str">
        <f t="shared" si="72"/>
        <v/>
      </c>
      <c r="M91" s="59" t="str">
        <f t="shared" si="73"/>
        <v/>
      </c>
      <c r="N91" s="60" t="str">
        <f t="shared" si="74"/>
        <v/>
      </c>
      <c r="O91" s="61" t="str">
        <f t="shared" si="75"/>
        <v/>
      </c>
      <c r="P91" s="61" t="str">
        <f t="shared" si="60"/>
        <v/>
      </c>
      <c r="Q91" s="61" t="e">
        <f>IF(サンプル!$B$11="無料",0,VLOOKUP($I91,サンプル!$A$19:$O$28,4+(COLUMN()-COLUMN($K91))/(COLUMNS($O$3:$U$3)-1),FALSE))</f>
        <v>#N/A</v>
      </c>
      <c r="R91" s="62" t="str">
        <f t="shared" si="76"/>
        <v/>
      </c>
      <c r="S91" s="59" t="str">
        <f t="shared" si="77"/>
        <v/>
      </c>
      <c r="T91" s="60" t="str">
        <f t="shared" si="78"/>
        <v/>
      </c>
      <c r="U91" s="61" t="str">
        <f t="shared" si="79"/>
        <v/>
      </c>
      <c r="V91" s="61" t="str">
        <f t="shared" si="61"/>
        <v/>
      </c>
      <c r="W91" s="61" t="e">
        <f>IF(サンプル!$B$11="無料",0,VLOOKUP($I91,サンプル!$A$19:$O$28,4+(COLUMN()-COLUMN($K91))/(COLUMNS($O$3:$U$3)-1),FALSE))</f>
        <v>#N/A</v>
      </c>
      <c r="X91" s="62" t="str">
        <f t="shared" si="80"/>
        <v/>
      </c>
      <c r="Y91" s="59" t="str">
        <f t="shared" si="81"/>
        <v/>
      </c>
      <c r="Z91" s="60" t="str">
        <f t="shared" si="82"/>
        <v/>
      </c>
      <c r="AA91" s="61" t="str">
        <f t="shared" si="83"/>
        <v/>
      </c>
      <c r="AB91" s="61" t="str">
        <f t="shared" si="62"/>
        <v/>
      </c>
      <c r="AC91" s="61" t="e">
        <f>IF(サンプル!$B$11="無料",0,VLOOKUP($I91,サンプル!$A$19:$O$28,4+(COLUMN()-COLUMN($K91))/(COLUMNS($O$3:$U$3)-1),FALSE))</f>
        <v>#N/A</v>
      </c>
      <c r="AD91" s="62" t="str">
        <f t="shared" si="84"/>
        <v/>
      </c>
      <c r="AE91" s="59" t="str">
        <f t="shared" si="85"/>
        <v/>
      </c>
      <c r="AF91" s="60" t="str">
        <f t="shared" si="86"/>
        <v/>
      </c>
      <c r="AG91" s="61" t="str">
        <f t="shared" si="87"/>
        <v/>
      </c>
      <c r="AH91" s="61" t="str">
        <f t="shared" si="63"/>
        <v/>
      </c>
      <c r="AI91" s="61" t="e">
        <f>IF(サンプル!$B$11="無料",0,VLOOKUP($I91,サンプル!$A$19:$O$28,4+(COLUMN()-COLUMN($K91))/(COLUMNS($O$3:$U$3)-1),FALSE))</f>
        <v>#N/A</v>
      </c>
      <c r="AJ91" s="62" t="str">
        <f t="shared" si="88"/>
        <v/>
      </c>
      <c r="AK91" s="59" t="str">
        <f t="shared" si="89"/>
        <v/>
      </c>
      <c r="AL91" s="60" t="str">
        <f t="shared" si="90"/>
        <v/>
      </c>
      <c r="AM91" s="61" t="str">
        <f t="shared" si="91"/>
        <v/>
      </c>
      <c r="AN91" s="61" t="str">
        <f t="shared" si="64"/>
        <v/>
      </c>
      <c r="AO91" s="61" t="e">
        <f>IF(サンプル!$B$11="無料",0,VLOOKUP($I91,サンプル!$A$19:$O$28,4+(COLUMN()-COLUMN($K91))/(COLUMNS($O$3:$U$3)-1),FALSE))</f>
        <v>#N/A</v>
      </c>
      <c r="AP91" s="62" t="str">
        <f t="shared" si="92"/>
        <v/>
      </c>
      <c r="AQ91" s="59" t="str">
        <f t="shared" si="93"/>
        <v/>
      </c>
      <c r="AR91" s="60" t="str">
        <f t="shared" si="94"/>
        <v/>
      </c>
      <c r="AS91" s="61" t="str">
        <f t="shared" si="95"/>
        <v/>
      </c>
      <c r="AT91" s="61" t="str">
        <f t="shared" si="65"/>
        <v/>
      </c>
      <c r="AU91" s="61" t="e">
        <f>IF(サンプル!$B$11="無料",0,VLOOKUP($I91,サンプル!$A$19:$O$28,4+(COLUMN()-COLUMN($K91))/(COLUMNS($O$3:$U$3)-1),FALSE))</f>
        <v>#N/A</v>
      </c>
      <c r="AV91" s="62" t="str">
        <f t="shared" si="96"/>
        <v/>
      </c>
      <c r="AW91" s="59" t="str">
        <f t="shared" si="97"/>
        <v/>
      </c>
      <c r="AX91" s="60" t="str">
        <f t="shared" si="98"/>
        <v/>
      </c>
      <c r="AY91" s="61" t="str">
        <f t="shared" si="99"/>
        <v/>
      </c>
      <c r="AZ91" s="61" t="str">
        <f t="shared" si="66"/>
        <v/>
      </c>
      <c r="BA91" s="61" t="e">
        <f>IF(サンプル!$B$11="無料",0,VLOOKUP($I91,サンプル!$A$19:$O$28,4+(COLUMN()-COLUMN($K91))/(COLUMNS($O$3:$U$3)-1),FALSE))</f>
        <v>#N/A</v>
      </c>
      <c r="BB91" s="62" t="str">
        <f t="shared" si="100"/>
        <v/>
      </c>
      <c r="BC91" s="59" t="str">
        <f t="shared" si="101"/>
        <v/>
      </c>
      <c r="BD91" s="60" t="str">
        <f t="shared" si="102"/>
        <v/>
      </c>
      <c r="BE91" s="61" t="str">
        <f t="shared" si="103"/>
        <v/>
      </c>
      <c r="BF91" s="61" t="str">
        <f t="shared" si="67"/>
        <v/>
      </c>
      <c r="BG91" s="61" t="e">
        <f>IF(サンプル!$B$11="無料",0,VLOOKUP($I91,サンプル!$A$19:$O$28,4+(COLUMN()-COLUMN($K91))/(COLUMNS($O$3:$U$3)-1),FALSE))</f>
        <v>#N/A</v>
      </c>
      <c r="BH91" s="62" t="str">
        <f t="shared" si="104"/>
        <v/>
      </c>
      <c r="BI91" s="59" t="str">
        <f t="shared" si="105"/>
        <v/>
      </c>
      <c r="BJ91" s="60" t="str">
        <f t="shared" si="106"/>
        <v/>
      </c>
      <c r="BK91" s="61" t="str">
        <f t="shared" si="107"/>
        <v/>
      </c>
      <c r="BL91" s="61" t="str">
        <f t="shared" si="68"/>
        <v/>
      </c>
      <c r="BM91" s="61" t="e">
        <f>IF(サンプル!$B$11="無料",0,VLOOKUP($I91,サンプル!$A$19:$O$28,4+(COLUMN()-COLUMN($K91))/(COLUMNS($O$3:$U$3)-1),FALSE))</f>
        <v>#N/A</v>
      </c>
      <c r="BN91" s="62" t="str">
        <f t="shared" si="108"/>
        <v/>
      </c>
      <c r="BO91" s="59" t="str">
        <f t="shared" si="109"/>
        <v/>
      </c>
      <c r="BP91" s="60" t="str">
        <f t="shared" si="110"/>
        <v/>
      </c>
      <c r="BQ91" s="61" t="str">
        <f t="shared" si="111"/>
        <v/>
      </c>
      <c r="BR91" s="61" t="str">
        <f t="shared" si="69"/>
        <v/>
      </c>
      <c r="BS91" s="61" t="e">
        <f>IF(サンプル!$B$11="無料",0,VLOOKUP($I91,サンプル!$A$19:$O$28,4+(COLUMN()-COLUMN($K91))/(COLUMNS($O$3:$U$3)-1),FALSE))</f>
        <v>#N/A</v>
      </c>
      <c r="BT91" s="62" t="str">
        <f t="shared" si="112"/>
        <v/>
      </c>
      <c r="BU91" s="59" t="str">
        <f t="shared" si="113"/>
        <v/>
      </c>
      <c r="BV91" s="60" t="str">
        <f t="shared" si="114"/>
        <v/>
      </c>
      <c r="BW91" s="61" t="str">
        <f t="shared" si="115"/>
        <v/>
      </c>
      <c r="BX91" s="61" t="str">
        <f t="shared" si="70"/>
        <v/>
      </c>
      <c r="BY91" s="61" t="e">
        <f>IF(サンプル!$B$11="無料",0,VLOOKUP($I91,サンプル!$A$19:$O$28,4+(COLUMN()-COLUMN($K91))/(COLUMNS($O$3:$U$3)-1),FALSE))</f>
        <v>#N/A</v>
      </c>
      <c r="BZ91" s="62" t="str">
        <f t="shared" si="116"/>
        <v/>
      </c>
      <c r="CA91" s="59" t="str">
        <f t="shared" si="117"/>
        <v/>
      </c>
      <c r="CB91" s="60" t="str">
        <f t="shared" si="118"/>
        <v/>
      </c>
      <c r="CC91" s="61" t="str">
        <f t="shared" si="119"/>
        <v/>
      </c>
    </row>
    <row r="92" spans="1:81">
      <c r="A92" s="6">
        <v>89</v>
      </c>
      <c r="B92" s="158" t="str">
        <f>IF(ISBLANK(サンプル入力!B92),"",サンプル入力!B92)</f>
        <v/>
      </c>
      <c r="C92" s="5" t="str">
        <f>IF(ISBLANK(サンプル入力!C92),"",サンプル入力!C92)</f>
        <v/>
      </c>
      <c r="D92" s="18"/>
      <c r="E92" s="5" t="str">
        <f>IF(ISBLANK(サンプル入力!F92),"",サンプル入力!F92)</f>
        <v/>
      </c>
      <c r="F92" s="15">
        <f>IF(ISBLANK(宅配便仮計算!D92),"",宅配便仮計算!D92)</f>
        <v>0.85</v>
      </c>
      <c r="G92" s="5" t="str">
        <f>IF(ISBLANK(サンプル入力!I92),"",サンプル入力!I92)</f>
        <v/>
      </c>
      <c r="H92" s="6" t="str">
        <f>IF(ISBLANK(サンプル入力!J92),"",サンプル入力!J92)</f>
        <v/>
      </c>
      <c r="I92" s="6" t="str">
        <f>IF(ISBLANK(サンプル入力!L92),"",サンプル入力!L92)</f>
        <v/>
      </c>
      <c r="J92" s="61" t="str">
        <f t="shared" si="71"/>
        <v/>
      </c>
      <c r="K92" s="61" t="e">
        <f>IF(サンプル!$B$11="無料",0,VLOOKUP($I92,サンプル!$A$19:$O$28,4+(COLUMN()-COLUMN($K92))/(COLUMNS($O$3:$U$3)-1),FALSE))</f>
        <v>#N/A</v>
      </c>
      <c r="L92" s="62" t="str">
        <f t="shared" si="72"/>
        <v/>
      </c>
      <c r="M92" s="59" t="str">
        <f t="shared" si="73"/>
        <v/>
      </c>
      <c r="N92" s="60" t="str">
        <f t="shared" si="74"/>
        <v/>
      </c>
      <c r="O92" s="61" t="str">
        <f t="shared" si="75"/>
        <v/>
      </c>
      <c r="P92" s="61" t="str">
        <f t="shared" si="60"/>
        <v/>
      </c>
      <c r="Q92" s="61" t="e">
        <f>IF(サンプル!$B$11="無料",0,VLOOKUP($I92,サンプル!$A$19:$O$28,4+(COLUMN()-COLUMN($K92))/(COLUMNS($O$3:$U$3)-1),FALSE))</f>
        <v>#N/A</v>
      </c>
      <c r="R92" s="62" t="str">
        <f t="shared" si="76"/>
        <v/>
      </c>
      <c r="S92" s="59" t="str">
        <f t="shared" si="77"/>
        <v/>
      </c>
      <c r="T92" s="60" t="str">
        <f t="shared" si="78"/>
        <v/>
      </c>
      <c r="U92" s="61" t="str">
        <f t="shared" si="79"/>
        <v/>
      </c>
      <c r="V92" s="61" t="str">
        <f t="shared" si="61"/>
        <v/>
      </c>
      <c r="W92" s="61" t="e">
        <f>IF(サンプル!$B$11="無料",0,VLOOKUP($I92,サンプル!$A$19:$O$28,4+(COLUMN()-COLUMN($K92))/(COLUMNS($O$3:$U$3)-1),FALSE))</f>
        <v>#N/A</v>
      </c>
      <c r="X92" s="62" t="str">
        <f t="shared" si="80"/>
        <v/>
      </c>
      <c r="Y92" s="59" t="str">
        <f t="shared" si="81"/>
        <v/>
      </c>
      <c r="Z92" s="60" t="str">
        <f t="shared" si="82"/>
        <v/>
      </c>
      <c r="AA92" s="61" t="str">
        <f t="shared" si="83"/>
        <v/>
      </c>
      <c r="AB92" s="61" t="str">
        <f t="shared" si="62"/>
        <v/>
      </c>
      <c r="AC92" s="61" t="e">
        <f>IF(サンプル!$B$11="無料",0,VLOOKUP($I92,サンプル!$A$19:$O$28,4+(COLUMN()-COLUMN($K92))/(COLUMNS($O$3:$U$3)-1),FALSE))</f>
        <v>#N/A</v>
      </c>
      <c r="AD92" s="62" t="str">
        <f t="shared" si="84"/>
        <v/>
      </c>
      <c r="AE92" s="59" t="str">
        <f t="shared" si="85"/>
        <v/>
      </c>
      <c r="AF92" s="60" t="str">
        <f t="shared" si="86"/>
        <v/>
      </c>
      <c r="AG92" s="61" t="str">
        <f t="shared" si="87"/>
        <v/>
      </c>
      <c r="AH92" s="61" t="str">
        <f t="shared" si="63"/>
        <v/>
      </c>
      <c r="AI92" s="61" t="e">
        <f>IF(サンプル!$B$11="無料",0,VLOOKUP($I92,サンプル!$A$19:$O$28,4+(COLUMN()-COLUMN($K92))/(COLUMNS($O$3:$U$3)-1),FALSE))</f>
        <v>#N/A</v>
      </c>
      <c r="AJ92" s="62" t="str">
        <f t="shared" si="88"/>
        <v/>
      </c>
      <c r="AK92" s="59" t="str">
        <f t="shared" si="89"/>
        <v/>
      </c>
      <c r="AL92" s="60" t="str">
        <f t="shared" si="90"/>
        <v/>
      </c>
      <c r="AM92" s="61" t="str">
        <f t="shared" si="91"/>
        <v/>
      </c>
      <c r="AN92" s="61" t="str">
        <f t="shared" si="64"/>
        <v/>
      </c>
      <c r="AO92" s="61" t="e">
        <f>IF(サンプル!$B$11="無料",0,VLOOKUP($I92,サンプル!$A$19:$O$28,4+(COLUMN()-COLUMN($K92))/(COLUMNS($O$3:$U$3)-1),FALSE))</f>
        <v>#N/A</v>
      </c>
      <c r="AP92" s="62" t="str">
        <f t="shared" si="92"/>
        <v/>
      </c>
      <c r="AQ92" s="59" t="str">
        <f t="shared" si="93"/>
        <v/>
      </c>
      <c r="AR92" s="60" t="str">
        <f t="shared" si="94"/>
        <v/>
      </c>
      <c r="AS92" s="61" t="str">
        <f t="shared" si="95"/>
        <v/>
      </c>
      <c r="AT92" s="61" t="str">
        <f t="shared" si="65"/>
        <v/>
      </c>
      <c r="AU92" s="61" t="e">
        <f>IF(サンプル!$B$11="無料",0,VLOOKUP($I92,サンプル!$A$19:$O$28,4+(COLUMN()-COLUMN($K92))/(COLUMNS($O$3:$U$3)-1),FALSE))</f>
        <v>#N/A</v>
      </c>
      <c r="AV92" s="62" t="str">
        <f t="shared" si="96"/>
        <v/>
      </c>
      <c r="AW92" s="59" t="str">
        <f t="shared" si="97"/>
        <v/>
      </c>
      <c r="AX92" s="60" t="str">
        <f t="shared" si="98"/>
        <v/>
      </c>
      <c r="AY92" s="61" t="str">
        <f t="shared" si="99"/>
        <v/>
      </c>
      <c r="AZ92" s="61" t="str">
        <f t="shared" si="66"/>
        <v/>
      </c>
      <c r="BA92" s="61" t="e">
        <f>IF(サンプル!$B$11="無料",0,VLOOKUP($I92,サンプル!$A$19:$O$28,4+(COLUMN()-COLUMN($K92))/(COLUMNS($O$3:$U$3)-1),FALSE))</f>
        <v>#N/A</v>
      </c>
      <c r="BB92" s="62" t="str">
        <f t="shared" si="100"/>
        <v/>
      </c>
      <c r="BC92" s="59" t="str">
        <f t="shared" si="101"/>
        <v/>
      </c>
      <c r="BD92" s="60" t="str">
        <f t="shared" si="102"/>
        <v/>
      </c>
      <c r="BE92" s="61" t="str">
        <f t="shared" si="103"/>
        <v/>
      </c>
      <c r="BF92" s="61" t="str">
        <f t="shared" si="67"/>
        <v/>
      </c>
      <c r="BG92" s="61" t="e">
        <f>IF(サンプル!$B$11="無料",0,VLOOKUP($I92,サンプル!$A$19:$O$28,4+(COLUMN()-COLUMN($K92))/(COLUMNS($O$3:$U$3)-1),FALSE))</f>
        <v>#N/A</v>
      </c>
      <c r="BH92" s="62" t="str">
        <f t="shared" si="104"/>
        <v/>
      </c>
      <c r="BI92" s="59" t="str">
        <f t="shared" si="105"/>
        <v/>
      </c>
      <c r="BJ92" s="60" t="str">
        <f t="shared" si="106"/>
        <v/>
      </c>
      <c r="BK92" s="61" t="str">
        <f t="shared" si="107"/>
        <v/>
      </c>
      <c r="BL92" s="61" t="str">
        <f t="shared" si="68"/>
        <v/>
      </c>
      <c r="BM92" s="61" t="e">
        <f>IF(サンプル!$B$11="無料",0,VLOOKUP($I92,サンプル!$A$19:$O$28,4+(COLUMN()-COLUMN($K92))/(COLUMNS($O$3:$U$3)-1),FALSE))</f>
        <v>#N/A</v>
      </c>
      <c r="BN92" s="62" t="str">
        <f t="shared" si="108"/>
        <v/>
      </c>
      <c r="BO92" s="59" t="str">
        <f t="shared" si="109"/>
        <v/>
      </c>
      <c r="BP92" s="60" t="str">
        <f t="shared" si="110"/>
        <v/>
      </c>
      <c r="BQ92" s="61" t="str">
        <f t="shared" si="111"/>
        <v/>
      </c>
      <c r="BR92" s="61" t="str">
        <f t="shared" si="69"/>
        <v/>
      </c>
      <c r="BS92" s="61" t="e">
        <f>IF(サンプル!$B$11="無料",0,VLOOKUP($I92,サンプル!$A$19:$O$28,4+(COLUMN()-COLUMN($K92))/(COLUMNS($O$3:$U$3)-1),FALSE))</f>
        <v>#N/A</v>
      </c>
      <c r="BT92" s="62" t="str">
        <f t="shared" si="112"/>
        <v/>
      </c>
      <c r="BU92" s="59" t="str">
        <f t="shared" si="113"/>
        <v/>
      </c>
      <c r="BV92" s="60" t="str">
        <f t="shared" si="114"/>
        <v/>
      </c>
      <c r="BW92" s="61" t="str">
        <f t="shared" si="115"/>
        <v/>
      </c>
      <c r="BX92" s="61" t="str">
        <f t="shared" si="70"/>
        <v/>
      </c>
      <c r="BY92" s="61" t="e">
        <f>IF(サンプル!$B$11="無料",0,VLOOKUP($I92,サンプル!$A$19:$O$28,4+(COLUMN()-COLUMN($K92))/(COLUMNS($O$3:$U$3)-1),FALSE))</f>
        <v>#N/A</v>
      </c>
      <c r="BZ92" s="62" t="str">
        <f t="shared" si="116"/>
        <v/>
      </c>
      <c r="CA92" s="59" t="str">
        <f t="shared" si="117"/>
        <v/>
      </c>
      <c r="CB92" s="60" t="str">
        <f t="shared" si="118"/>
        <v/>
      </c>
      <c r="CC92" s="61" t="str">
        <f t="shared" si="119"/>
        <v/>
      </c>
    </row>
    <row r="93" spans="1:81">
      <c r="A93" s="6">
        <v>90</v>
      </c>
      <c r="B93" s="158" t="str">
        <f>IF(ISBLANK(サンプル入力!B93),"",サンプル入力!B93)</f>
        <v/>
      </c>
      <c r="C93" s="5" t="str">
        <f>IF(ISBLANK(サンプル入力!C93),"",サンプル入力!C93)</f>
        <v/>
      </c>
      <c r="D93" s="18"/>
      <c r="E93" s="5" t="str">
        <f>IF(ISBLANK(サンプル入力!F93),"",サンプル入力!F93)</f>
        <v/>
      </c>
      <c r="F93" s="15">
        <f>IF(ISBLANK(宅配便仮計算!D93),"",宅配便仮計算!D93)</f>
        <v>0.85</v>
      </c>
      <c r="G93" s="5" t="str">
        <f>IF(ISBLANK(サンプル入力!I93),"",サンプル入力!I93)</f>
        <v/>
      </c>
      <c r="H93" s="6" t="str">
        <f>IF(ISBLANK(サンプル入力!J93),"",サンプル入力!J93)</f>
        <v/>
      </c>
      <c r="I93" s="6" t="str">
        <f>IF(ISBLANK(サンプル入力!L93),"",サンプル入力!L93)</f>
        <v/>
      </c>
      <c r="J93" s="61" t="str">
        <f t="shared" si="71"/>
        <v/>
      </c>
      <c r="K93" s="61" t="e">
        <f>IF(サンプル!$B$11="無料",0,VLOOKUP($I93,サンプル!$A$19:$O$28,4+(COLUMN()-COLUMN($K93))/(COLUMNS($O$3:$U$3)-1),FALSE))</f>
        <v>#N/A</v>
      </c>
      <c r="L93" s="62" t="str">
        <f t="shared" si="72"/>
        <v/>
      </c>
      <c r="M93" s="59" t="str">
        <f t="shared" si="73"/>
        <v/>
      </c>
      <c r="N93" s="60" t="str">
        <f t="shared" si="74"/>
        <v/>
      </c>
      <c r="O93" s="61" t="str">
        <f t="shared" si="75"/>
        <v/>
      </c>
      <c r="P93" s="61" t="str">
        <f t="shared" si="60"/>
        <v/>
      </c>
      <c r="Q93" s="61" t="e">
        <f>IF(サンプル!$B$11="無料",0,VLOOKUP($I93,サンプル!$A$19:$O$28,4+(COLUMN()-COLUMN($K93))/(COLUMNS($O$3:$U$3)-1),FALSE))</f>
        <v>#N/A</v>
      </c>
      <c r="R93" s="62" t="str">
        <f t="shared" si="76"/>
        <v/>
      </c>
      <c r="S93" s="59" t="str">
        <f t="shared" si="77"/>
        <v/>
      </c>
      <c r="T93" s="60" t="str">
        <f t="shared" si="78"/>
        <v/>
      </c>
      <c r="U93" s="61" t="str">
        <f t="shared" si="79"/>
        <v/>
      </c>
      <c r="V93" s="61" t="str">
        <f t="shared" si="61"/>
        <v/>
      </c>
      <c r="W93" s="61" t="e">
        <f>IF(サンプル!$B$11="無料",0,VLOOKUP($I93,サンプル!$A$19:$O$28,4+(COLUMN()-COLUMN($K93))/(COLUMNS($O$3:$U$3)-1),FALSE))</f>
        <v>#N/A</v>
      </c>
      <c r="X93" s="62" t="str">
        <f t="shared" si="80"/>
        <v/>
      </c>
      <c r="Y93" s="59" t="str">
        <f t="shared" si="81"/>
        <v/>
      </c>
      <c r="Z93" s="60" t="str">
        <f t="shared" si="82"/>
        <v/>
      </c>
      <c r="AA93" s="61" t="str">
        <f t="shared" si="83"/>
        <v/>
      </c>
      <c r="AB93" s="61" t="str">
        <f t="shared" si="62"/>
        <v/>
      </c>
      <c r="AC93" s="61" t="e">
        <f>IF(サンプル!$B$11="無料",0,VLOOKUP($I93,サンプル!$A$19:$O$28,4+(COLUMN()-COLUMN($K93))/(COLUMNS($O$3:$U$3)-1),FALSE))</f>
        <v>#N/A</v>
      </c>
      <c r="AD93" s="62" t="str">
        <f t="shared" si="84"/>
        <v/>
      </c>
      <c r="AE93" s="59" t="str">
        <f t="shared" si="85"/>
        <v/>
      </c>
      <c r="AF93" s="60" t="str">
        <f t="shared" si="86"/>
        <v/>
      </c>
      <c r="AG93" s="61" t="str">
        <f t="shared" si="87"/>
        <v/>
      </c>
      <c r="AH93" s="61" t="str">
        <f t="shared" si="63"/>
        <v/>
      </c>
      <c r="AI93" s="61" t="e">
        <f>IF(サンプル!$B$11="無料",0,VLOOKUP($I93,サンプル!$A$19:$O$28,4+(COLUMN()-COLUMN($K93))/(COLUMNS($O$3:$U$3)-1),FALSE))</f>
        <v>#N/A</v>
      </c>
      <c r="AJ93" s="62" t="str">
        <f t="shared" si="88"/>
        <v/>
      </c>
      <c r="AK93" s="59" t="str">
        <f t="shared" si="89"/>
        <v/>
      </c>
      <c r="AL93" s="60" t="str">
        <f t="shared" si="90"/>
        <v/>
      </c>
      <c r="AM93" s="61" t="str">
        <f t="shared" si="91"/>
        <v/>
      </c>
      <c r="AN93" s="61" t="str">
        <f t="shared" si="64"/>
        <v/>
      </c>
      <c r="AO93" s="61" t="e">
        <f>IF(サンプル!$B$11="無料",0,VLOOKUP($I93,サンプル!$A$19:$O$28,4+(COLUMN()-COLUMN($K93))/(COLUMNS($O$3:$U$3)-1),FALSE))</f>
        <v>#N/A</v>
      </c>
      <c r="AP93" s="62" t="str">
        <f t="shared" si="92"/>
        <v/>
      </c>
      <c r="AQ93" s="59" t="str">
        <f t="shared" si="93"/>
        <v/>
      </c>
      <c r="AR93" s="60" t="str">
        <f t="shared" si="94"/>
        <v/>
      </c>
      <c r="AS93" s="61" t="str">
        <f t="shared" si="95"/>
        <v/>
      </c>
      <c r="AT93" s="61" t="str">
        <f t="shared" si="65"/>
        <v/>
      </c>
      <c r="AU93" s="61" t="e">
        <f>IF(サンプル!$B$11="無料",0,VLOOKUP($I93,サンプル!$A$19:$O$28,4+(COLUMN()-COLUMN($K93))/(COLUMNS($O$3:$U$3)-1),FALSE))</f>
        <v>#N/A</v>
      </c>
      <c r="AV93" s="62" t="str">
        <f t="shared" si="96"/>
        <v/>
      </c>
      <c r="AW93" s="59" t="str">
        <f t="shared" si="97"/>
        <v/>
      </c>
      <c r="AX93" s="60" t="str">
        <f t="shared" si="98"/>
        <v/>
      </c>
      <c r="AY93" s="61" t="str">
        <f t="shared" si="99"/>
        <v/>
      </c>
      <c r="AZ93" s="61" t="str">
        <f t="shared" si="66"/>
        <v/>
      </c>
      <c r="BA93" s="61" t="e">
        <f>IF(サンプル!$B$11="無料",0,VLOOKUP($I93,サンプル!$A$19:$O$28,4+(COLUMN()-COLUMN($K93))/(COLUMNS($O$3:$U$3)-1),FALSE))</f>
        <v>#N/A</v>
      </c>
      <c r="BB93" s="62" t="str">
        <f t="shared" si="100"/>
        <v/>
      </c>
      <c r="BC93" s="59" t="str">
        <f t="shared" si="101"/>
        <v/>
      </c>
      <c r="BD93" s="60" t="str">
        <f t="shared" si="102"/>
        <v/>
      </c>
      <c r="BE93" s="61" t="str">
        <f t="shared" si="103"/>
        <v/>
      </c>
      <c r="BF93" s="61" t="str">
        <f t="shared" si="67"/>
        <v/>
      </c>
      <c r="BG93" s="61" t="e">
        <f>IF(サンプル!$B$11="無料",0,VLOOKUP($I93,サンプル!$A$19:$O$28,4+(COLUMN()-COLUMN($K93))/(COLUMNS($O$3:$U$3)-1),FALSE))</f>
        <v>#N/A</v>
      </c>
      <c r="BH93" s="62" t="str">
        <f t="shared" si="104"/>
        <v/>
      </c>
      <c r="BI93" s="59" t="str">
        <f t="shared" si="105"/>
        <v/>
      </c>
      <c r="BJ93" s="60" t="str">
        <f t="shared" si="106"/>
        <v/>
      </c>
      <c r="BK93" s="61" t="str">
        <f t="shared" si="107"/>
        <v/>
      </c>
      <c r="BL93" s="61" t="str">
        <f t="shared" si="68"/>
        <v/>
      </c>
      <c r="BM93" s="61" t="e">
        <f>IF(サンプル!$B$11="無料",0,VLOOKUP($I93,サンプル!$A$19:$O$28,4+(COLUMN()-COLUMN($K93))/(COLUMNS($O$3:$U$3)-1),FALSE))</f>
        <v>#N/A</v>
      </c>
      <c r="BN93" s="62" t="str">
        <f t="shared" si="108"/>
        <v/>
      </c>
      <c r="BO93" s="59" t="str">
        <f t="shared" si="109"/>
        <v/>
      </c>
      <c r="BP93" s="60" t="str">
        <f t="shared" si="110"/>
        <v/>
      </c>
      <c r="BQ93" s="61" t="str">
        <f t="shared" si="111"/>
        <v/>
      </c>
      <c r="BR93" s="61" t="str">
        <f t="shared" si="69"/>
        <v/>
      </c>
      <c r="BS93" s="61" t="e">
        <f>IF(サンプル!$B$11="無料",0,VLOOKUP($I93,サンプル!$A$19:$O$28,4+(COLUMN()-COLUMN($K93))/(COLUMNS($O$3:$U$3)-1),FALSE))</f>
        <v>#N/A</v>
      </c>
      <c r="BT93" s="62" t="str">
        <f t="shared" si="112"/>
        <v/>
      </c>
      <c r="BU93" s="59" t="str">
        <f t="shared" si="113"/>
        <v/>
      </c>
      <c r="BV93" s="60" t="str">
        <f t="shared" si="114"/>
        <v/>
      </c>
      <c r="BW93" s="61" t="str">
        <f t="shared" si="115"/>
        <v/>
      </c>
      <c r="BX93" s="61" t="str">
        <f t="shared" si="70"/>
        <v/>
      </c>
      <c r="BY93" s="61" t="e">
        <f>IF(サンプル!$B$11="無料",0,VLOOKUP($I93,サンプル!$A$19:$O$28,4+(COLUMN()-COLUMN($K93))/(COLUMNS($O$3:$U$3)-1),FALSE))</f>
        <v>#N/A</v>
      </c>
      <c r="BZ93" s="62" t="str">
        <f t="shared" si="116"/>
        <v/>
      </c>
      <c r="CA93" s="59" t="str">
        <f t="shared" si="117"/>
        <v/>
      </c>
      <c r="CB93" s="60" t="str">
        <f t="shared" si="118"/>
        <v/>
      </c>
      <c r="CC93" s="61" t="str">
        <f t="shared" si="119"/>
        <v/>
      </c>
    </row>
    <row r="94" spans="1:81">
      <c r="A94" s="6">
        <v>91</v>
      </c>
      <c r="B94" s="158" t="str">
        <f>IF(ISBLANK(サンプル入力!B94),"",サンプル入力!B94)</f>
        <v/>
      </c>
      <c r="C94" s="5" t="str">
        <f>IF(ISBLANK(サンプル入力!C94),"",サンプル入力!C94)</f>
        <v/>
      </c>
      <c r="D94" s="18"/>
      <c r="E94" s="5" t="str">
        <f>IF(ISBLANK(サンプル入力!F94),"",サンプル入力!F94)</f>
        <v/>
      </c>
      <c r="F94" s="15">
        <f>IF(ISBLANK(宅配便仮計算!D94),"",宅配便仮計算!D94)</f>
        <v>0.85</v>
      </c>
      <c r="G94" s="5" t="str">
        <f>IF(ISBLANK(サンプル入力!I94),"",サンプル入力!I94)</f>
        <v/>
      </c>
      <c r="H94" s="6" t="str">
        <f>IF(ISBLANK(サンプル入力!J94),"",サンプル入力!J94)</f>
        <v/>
      </c>
      <c r="I94" s="6" t="str">
        <f>IF(ISBLANK(サンプル入力!L94),"",サンプル入力!L94)</f>
        <v/>
      </c>
      <c r="J94" s="61" t="str">
        <f t="shared" si="71"/>
        <v/>
      </c>
      <c r="K94" s="61" t="e">
        <f>IF(サンプル!$B$11="無料",0,VLOOKUP($I94,サンプル!$A$19:$O$28,4+(COLUMN()-COLUMN($K94))/(COLUMNS($O$3:$U$3)-1),FALSE))</f>
        <v>#N/A</v>
      </c>
      <c r="L94" s="62" t="str">
        <f t="shared" si="72"/>
        <v/>
      </c>
      <c r="M94" s="59" t="str">
        <f t="shared" si="73"/>
        <v/>
      </c>
      <c r="N94" s="60" t="str">
        <f t="shared" si="74"/>
        <v/>
      </c>
      <c r="O94" s="61" t="str">
        <f t="shared" si="75"/>
        <v/>
      </c>
      <c r="P94" s="61" t="str">
        <f t="shared" si="60"/>
        <v/>
      </c>
      <c r="Q94" s="61" t="e">
        <f>IF(サンプル!$B$11="無料",0,VLOOKUP($I94,サンプル!$A$19:$O$28,4+(COLUMN()-COLUMN($K94))/(COLUMNS($O$3:$U$3)-1),FALSE))</f>
        <v>#N/A</v>
      </c>
      <c r="R94" s="62" t="str">
        <f t="shared" si="76"/>
        <v/>
      </c>
      <c r="S94" s="59" t="str">
        <f t="shared" si="77"/>
        <v/>
      </c>
      <c r="T94" s="60" t="str">
        <f t="shared" si="78"/>
        <v/>
      </c>
      <c r="U94" s="61" t="str">
        <f t="shared" si="79"/>
        <v/>
      </c>
      <c r="V94" s="61" t="str">
        <f t="shared" si="61"/>
        <v/>
      </c>
      <c r="W94" s="61" t="e">
        <f>IF(サンプル!$B$11="無料",0,VLOOKUP($I94,サンプル!$A$19:$O$28,4+(COLUMN()-COLUMN($K94))/(COLUMNS($O$3:$U$3)-1),FALSE))</f>
        <v>#N/A</v>
      </c>
      <c r="X94" s="62" t="str">
        <f t="shared" si="80"/>
        <v/>
      </c>
      <c r="Y94" s="59" t="str">
        <f t="shared" si="81"/>
        <v/>
      </c>
      <c r="Z94" s="60" t="str">
        <f t="shared" si="82"/>
        <v/>
      </c>
      <c r="AA94" s="61" t="str">
        <f t="shared" si="83"/>
        <v/>
      </c>
      <c r="AB94" s="61" t="str">
        <f t="shared" si="62"/>
        <v/>
      </c>
      <c r="AC94" s="61" t="e">
        <f>IF(サンプル!$B$11="無料",0,VLOOKUP($I94,サンプル!$A$19:$O$28,4+(COLUMN()-COLUMN($K94))/(COLUMNS($O$3:$U$3)-1),FALSE))</f>
        <v>#N/A</v>
      </c>
      <c r="AD94" s="62" t="str">
        <f t="shared" si="84"/>
        <v/>
      </c>
      <c r="AE94" s="59" t="str">
        <f t="shared" si="85"/>
        <v/>
      </c>
      <c r="AF94" s="60" t="str">
        <f t="shared" si="86"/>
        <v/>
      </c>
      <c r="AG94" s="61" t="str">
        <f t="shared" si="87"/>
        <v/>
      </c>
      <c r="AH94" s="61" t="str">
        <f t="shared" si="63"/>
        <v/>
      </c>
      <c r="AI94" s="61" t="e">
        <f>IF(サンプル!$B$11="無料",0,VLOOKUP($I94,サンプル!$A$19:$O$28,4+(COLUMN()-COLUMN($K94))/(COLUMNS($O$3:$U$3)-1),FALSE))</f>
        <v>#N/A</v>
      </c>
      <c r="AJ94" s="62" t="str">
        <f t="shared" si="88"/>
        <v/>
      </c>
      <c r="AK94" s="59" t="str">
        <f t="shared" si="89"/>
        <v/>
      </c>
      <c r="AL94" s="60" t="str">
        <f t="shared" si="90"/>
        <v/>
      </c>
      <c r="AM94" s="61" t="str">
        <f t="shared" si="91"/>
        <v/>
      </c>
      <c r="AN94" s="61" t="str">
        <f t="shared" si="64"/>
        <v/>
      </c>
      <c r="AO94" s="61" t="e">
        <f>IF(サンプル!$B$11="無料",0,VLOOKUP($I94,サンプル!$A$19:$O$28,4+(COLUMN()-COLUMN($K94))/(COLUMNS($O$3:$U$3)-1),FALSE))</f>
        <v>#N/A</v>
      </c>
      <c r="AP94" s="62" t="str">
        <f t="shared" si="92"/>
        <v/>
      </c>
      <c r="AQ94" s="59" t="str">
        <f t="shared" si="93"/>
        <v/>
      </c>
      <c r="AR94" s="60" t="str">
        <f t="shared" si="94"/>
        <v/>
      </c>
      <c r="AS94" s="61" t="str">
        <f t="shared" si="95"/>
        <v/>
      </c>
      <c r="AT94" s="61" t="str">
        <f t="shared" si="65"/>
        <v/>
      </c>
      <c r="AU94" s="61" t="e">
        <f>IF(サンプル!$B$11="無料",0,VLOOKUP($I94,サンプル!$A$19:$O$28,4+(COLUMN()-COLUMN($K94))/(COLUMNS($O$3:$U$3)-1),FALSE))</f>
        <v>#N/A</v>
      </c>
      <c r="AV94" s="62" t="str">
        <f t="shared" si="96"/>
        <v/>
      </c>
      <c r="AW94" s="59" t="str">
        <f t="shared" si="97"/>
        <v/>
      </c>
      <c r="AX94" s="60" t="str">
        <f t="shared" si="98"/>
        <v/>
      </c>
      <c r="AY94" s="61" t="str">
        <f t="shared" si="99"/>
        <v/>
      </c>
      <c r="AZ94" s="61" t="str">
        <f t="shared" si="66"/>
        <v/>
      </c>
      <c r="BA94" s="61" t="e">
        <f>IF(サンプル!$B$11="無料",0,VLOOKUP($I94,サンプル!$A$19:$O$28,4+(COLUMN()-COLUMN($K94))/(COLUMNS($O$3:$U$3)-1),FALSE))</f>
        <v>#N/A</v>
      </c>
      <c r="BB94" s="62" t="str">
        <f t="shared" si="100"/>
        <v/>
      </c>
      <c r="BC94" s="59" t="str">
        <f t="shared" si="101"/>
        <v/>
      </c>
      <c r="BD94" s="60" t="str">
        <f t="shared" si="102"/>
        <v/>
      </c>
      <c r="BE94" s="61" t="str">
        <f t="shared" si="103"/>
        <v/>
      </c>
      <c r="BF94" s="61" t="str">
        <f t="shared" si="67"/>
        <v/>
      </c>
      <c r="BG94" s="61" t="e">
        <f>IF(サンプル!$B$11="無料",0,VLOOKUP($I94,サンプル!$A$19:$O$28,4+(COLUMN()-COLUMN($K94))/(COLUMNS($O$3:$U$3)-1),FALSE))</f>
        <v>#N/A</v>
      </c>
      <c r="BH94" s="62" t="str">
        <f t="shared" si="104"/>
        <v/>
      </c>
      <c r="BI94" s="59" t="str">
        <f t="shared" si="105"/>
        <v/>
      </c>
      <c r="BJ94" s="60" t="str">
        <f t="shared" si="106"/>
        <v/>
      </c>
      <c r="BK94" s="61" t="str">
        <f t="shared" si="107"/>
        <v/>
      </c>
      <c r="BL94" s="61" t="str">
        <f t="shared" si="68"/>
        <v/>
      </c>
      <c r="BM94" s="61" t="e">
        <f>IF(サンプル!$B$11="無料",0,VLOOKUP($I94,サンプル!$A$19:$O$28,4+(COLUMN()-COLUMN($K94))/(COLUMNS($O$3:$U$3)-1),FALSE))</f>
        <v>#N/A</v>
      </c>
      <c r="BN94" s="62" t="str">
        <f t="shared" si="108"/>
        <v/>
      </c>
      <c r="BO94" s="59" t="str">
        <f t="shared" si="109"/>
        <v/>
      </c>
      <c r="BP94" s="60" t="str">
        <f t="shared" si="110"/>
        <v/>
      </c>
      <c r="BQ94" s="61" t="str">
        <f t="shared" si="111"/>
        <v/>
      </c>
      <c r="BR94" s="61" t="str">
        <f t="shared" si="69"/>
        <v/>
      </c>
      <c r="BS94" s="61" t="e">
        <f>IF(サンプル!$B$11="無料",0,VLOOKUP($I94,サンプル!$A$19:$O$28,4+(COLUMN()-COLUMN($K94))/(COLUMNS($O$3:$U$3)-1),FALSE))</f>
        <v>#N/A</v>
      </c>
      <c r="BT94" s="62" t="str">
        <f t="shared" si="112"/>
        <v/>
      </c>
      <c r="BU94" s="59" t="str">
        <f t="shared" si="113"/>
        <v/>
      </c>
      <c r="BV94" s="60" t="str">
        <f t="shared" si="114"/>
        <v/>
      </c>
      <c r="BW94" s="61" t="str">
        <f t="shared" si="115"/>
        <v/>
      </c>
      <c r="BX94" s="61" t="str">
        <f t="shared" si="70"/>
        <v/>
      </c>
      <c r="BY94" s="61" t="e">
        <f>IF(サンプル!$B$11="無料",0,VLOOKUP($I94,サンプル!$A$19:$O$28,4+(COLUMN()-COLUMN($K94))/(COLUMNS($O$3:$U$3)-1),FALSE))</f>
        <v>#N/A</v>
      </c>
      <c r="BZ94" s="62" t="str">
        <f t="shared" si="116"/>
        <v/>
      </c>
      <c r="CA94" s="59" t="str">
        <f t="shared" si="117"/>
        <v/>
      </c>
      <c r="CB94" s="60" t="str">
        <f t="shared" si="118"/>
        <v/>
      </c>
      <c r="CC94" s="61" t="str">
        <f t="shared" si="119"/>
        <v/>
      </c>
    </row>
    <row r="95" spans="1:81">
      <c r="A95" s="6">
        <v>92</v>
      </c>
      <c r="B95" s="158" t="str">
        <f>IF(ISBLANK(サンプル入力!B95),"",サンプル入力!B95)</f>
        <v/>
      </c>
      <c r="C95" s="5" t="str">
        <f>IF(ISBLANK(サンプル入力!C95),"",サンプル入力!C95)</f>
        <v/>
      </c>
      <c r="D95" s="18"/>
      <c r="E95" s="5" t="str">
        <f>IF(ISBLANK(サンプル入力!F95),"",サンプル入力!F95)</f>
        <v/>
      </c>
      <c r="F95" s="15">
        <f>IF(ISBLANK(宅配便仮計算!D95),"",宅配便仮計算!D95)</f>
        <v>0.85</v>
      </c>
      <c r="G95" s="5" t="str">
        <f>IF(ISBLANK(サンプル入力!I95),"",サンプル入力!I95)</f>
        <v/>
      </c>
      <c r="H95" s="6" t="str">
        <f>IF(ISBLANK(サンプル入力!J95),"",サンプル入力!J95)</f>
        <v/>
      </c>
      <c r="I95" s="6" t="str">
        <f>IF(ISBLANK(サンプル入力!L95),"",サンプル入力!L95)</f>
        <v/>
      </c>
      <c r="J95" s="61" t="str">
        <f t="shared" si="71"/>
        <v/>
      </c>
      <c r="K95" s="61" t="e">
        <f>IF(サンプル!$B$11="無料",0,VLOOKUP($I95,サンプル!$A$19:$O$28,4+(COLUMN()-COLUMN($K95))/(COLUMNS($O$3:$U$3)-1),FALSE))</f>
        <v>#N/A</v>
      </c>
      <c r="L95" s="62" t="str">
        <f t="shared" si="72"/>
        <v/>
      </c>
      <c r="M95" s="59" t="str">
        <f t="shared" si="73"/>
        <v/>
      </c>
      <c r="N95" s="60" t="str">
        <f t="shared" si="74"/>
        <v/>
      </c>
      <c r="O95" s="61" t="str">
        <f t="shared" si="75"/>
        <v/>
      </c>
      <c r="P95" s="61" t="str">
        <f t="shared" si="60"/>
        <v/>
      </c>
      <c r="Q95" s="61" t="e">
        <f>IF(サンプル!$B$11="無料",0,VLOOKUP($I95,サンプル!$A$19:$O$28,4+(COLUMN()-COLUMN($K95))/(COLUMNS($O$3:$U$3)-1),FALSE))</f>
        <v>#N/A</v>
      </c>
      <c r="R95" s="62" t="str">
        <f t="shared" si="76"/>
        <v/>
      </c>
      <c r="S95" s="59" t="str">
        <f t="shared" si="77"/>
        <v/>
      </c>
      <c r="T95" s="60" t="str">
        <f t="shared" si="78"/>
        <v/>
      </c>
      <c r="U95" s="61" t="str">
        <f t="shared" si="79"/>
        <v/>
      </c>
      <c r="V95" s="61" t="str">
        <f t="shared" si="61"/>
        <v/>
      </c>
      <c r="W95" s="61" t="e">
        <f>IF(サンプル!$B$11="無料",0,VLOOKUP($I95,サンプル!$A$19:$O$28,4+(COLUMN()-COLUMN($K95))/(COLUMNS($O$3:$U$3)-1),FALSE))</f>
        <v>#N/A</v>
      </c>
      <c r="X95" s="62" t="str">
        <f t="shared" si="80"/>
        <v/>
      </c>
      <c r="Y95" s="59" t="str">
        <f t="shared" si="81"/>
        <v/>
      </c>
      <c r="Z95" s="60" t="str">
        <f t="shared" si="82"/>
        <v/>
      </c>
      <c r="AA95" s="61" t="str">
        <f t="shared" si="83"/>
        <v/>
      </c>
      <c r="AB95" s="61" t="str">
        <f t="shared" si="62"/>
        <v/>
      </c>
      <c r="AC95" s="61" t="e">
        <f>IF(サンプル!$B$11="無料",0,VLOOKUP($I95,サンプル!$A$19:$O$28,4+(COLUMN()-COLUMN($K95))/(COLUMNS($O$3:$U$3)-1),FALSE))</f>
        <v>#N/A</v>
      </c>
      <c r="AD95" s="62" t="str">
        <f t="shared" si="84"/>
        <v/>
      </c>
      <c r="AE95" s="59" t="str">
        <f t="shared" si="85"/>
        <v/>
      </c>
      <c r="AF95" s="60" t="str">
        <f t="shared" si="86"/>
        <v/>
      </c>
      <c r="AG95" s="61" t="str">
        <f t="shared" si="87"/>
        <v/>
      </c>
      <c r="AH95" s="61" t="str">
        <f t="shared" si="63"/>
        <v/>
      </c>
      <c r="AI95" s="61" t="e">
        <f>IF(サンプル!$B$11="無料",0,VLOOKUP($I95,サンプル!$A$19:$O$28,4+(COLUMN()-COLUMN($K95))/(COLUMNS($O$3:$U$3)-1),FALSE))</f>
        <v>#N/A</v>
      </c>
      <c r="AJ95" s="62" t="str">
        <f t="shared" si="88"/>
        <v/>
      </c>
      <c r="AK95" s="59" t="str">
        <f t="shared" si="89"/>
        <v/>
      </c>
      <c r="AL95" s="60" t="str">
        <f t="shared" si="90"/>
        <v/>
      </c>
      <c r="AM95" s="61" t="str">
        <f t="shared" si="91"/>
        <v/>
      </c>
      <c r="AN95" s="61" t="str">
        <f t="shared" si="64"/>
        <v/>
      </c>
      <c r="AO95" s="61" t="e">
        <f>IF(サンプル!$B$11="無料",0,VLOOKUP($I95,サンプル!$A$19:$O$28,4+(COLUMN()-COLUMN($K95))/(COLUMNS($O$3:$U$3)-1),FALSE))</f>
        <v>#N/A</v>
      </c>
      <c r="AP95" s="62" t="str">
        <f t="shared" si="92"/>
        <v/>
      </c>
      <c r="AQ95" s="59" t="str">
        <f t="shared" si="93"/>
        <v/>
      </c>
      <c r="AR95" s="60" t="str">
        <f t="shared" si="94"/>
        <v/>
      </c>
      <c r="AS95" s="61" t="str">
        <f t="shared" si="95"/>
        <v/>
      </c>
      <c r="AT95" s="61" t="str">
        <f t="shared" si="65"/>
        <v/>
      </c>
      <c r="AU95" s="61" t="e">
        <f>IF(サンプル!$B$11="無料",0,VLOOKUP($I95,サンプル!$A$19:$O$28,4+(COLUMN()-COLUMN($K95))/(COLUMNS($O$3:$U$3)-1),FALSE))</f>
        <v>#N/A</v>
      </c>
      <c r="AV95" s="62" t="str">
        <f t="shared" si="96"/>
        <v/>
      </c>
      <c r="AW95" s="59" t="str">
        <f t="shared" si="97"/>
        <v/>
      </c>
      <c r="AX95" s="60" t="str">
        <f t="shared" si="98"/>
        <v/>
      </c>
      <c r="AY95" s="61" t="str">
        <f t="shared" si="99"/>
        <v/>
      </c>
      <c r="AZ95" s="61" t="str">
        <f t="shared" si="66"/>
        <v/>
      </c>
      <c r="BA95" s="61" t="e">
        <f>IF(サンプル!$B$11="無料",0,VLOOKUP($I95,サンプル!$A$19:$O$28,4+(COLUMN()-COLUMN($K95))/(COLUMNS($O$3:$U$3)-1),FALSE))</f>
        <v>#N/A</v>
      </c>
      <c r="BB95" s="62" t="str">
        <f t="shared" si="100"/>
        <v/>
      </c>
      <c r="BC95" s="59" t="str">
        <f t="shared" si="101"/>
        <v/>
      </c>
      <c r="BD95" s="60" t="str">
        <f t="shared" si="102"/>
        <v/>
      </c>
      <c r="BE95" s="61" t="str">
        <f t="shared" si="103"/>
        <v/>
      </c>
      <c r="BF95" s="61" t="str">
        <f t="shared" si="67"/>
        <v/>
      </c>
      <c r="BG95" s="61" t="e">
        <f>IF(サンプル!$B$11="無料",0,VLOOKUP($I95,サンプル!$A$19:$O$28,4+(COLUMN()-COLUMN($K95))/(COLUMNS($O$3:$U$3)-1),FALSE))</f>
        <v>#N/A</v>
      </c>
      <c r="BH95" s="62" t="str">
        <f t="shared" si="104"/>
        <v/>
      </c>
      <c r="BI95" s="59" t="str">
        <f t="shared" si="105"/>
        <v/>
      </c>
      <c r="BJ95" s="60" t="str">
        <f t="shared" si="106"/>
        <v/>
      </c>
      <c r="BK95" s="61" t="str">
        <f t="shared" si="107"/>
        <v/>
      </c>
      <c r="BL95" s="61" t="str">
        <f t="shared" si="68"/>
        <v/>
      </c>
      <c r="BM95" s="61" t="e">
        <f>IF(サンプル!$B$11="無料",0,VLOOKUP($I95,サンプル!$A$19:$O$28,4+(COLUMN()-COLUMN($K95))/(COLUMNS($O$3:$U$3)-1),FALSE))</f>
        <v>#N/A</v>
      </c>
      <c r="BN95" s="62" t="str">
        <f t="shared" si="108"/>
        <v/>
      </c>
      <c r="BO95" s="59" t="str">
        <f t="shared" si="109"/>
        <v/>
      </c>
      <c r="BP95" s="60" t="str">
        <f t="shared" si="110"/>
        <v/>
      </c>
      <c r="BQ95" s="61" t="str">
        <f t="shared" si="111"/>
        <v/>
      </c>
      <c r="BR95" s="61" t="str">
        <f t="shared" si="69"/>
        <v/>
      </c>
      <c r="BS95" s="61" t="e">
        <f>IF(サンプル!$B$11="無料",0,VLOOKUP($I95,サンプル!$A$19:$O$28,4+(COLUMN()-COLUMN($K95))/(COLUMNS($O$3:$U$3)-1),FALSE))</f>
        <v>#N/A</v>
      </c>
      <c r="BT95" s="62" t="str">
        <f t="shared" si="112"/>
        <v/>
      </c>
      <c r="BU95" s="59" t="str">
        <f t="shared" si="113"/>
        <v/>
      </c>
      <c r="BV95" s="60" t="str">
        <f t="shared" si="114"/>
        <v/>
      </c>
      <c r="BW95" s="61" t="str">
        <f t="shared" si="115"/>
        <v/>
      </c>
      <c r="BX95" s="61" t="str">
        <f t="shared" si="70"/>
        <v/>
      </c>
      <c r="BY95" s="61" t="e">
        <f>IF(サンプル!$B$11="無料",0,VLOOKUP($I95,サンプル!$A$19:$O$28,4+(COLUMN()-COLUMN($K95))/(COLUMNS($O$3:$U$3)-1),FALSE))</f>
        <v>#N/A</v>
      </c>
      <c r="BZ95" s="62" t="str">
        <f t="shared" si="116"/>
        <v/>
      </c>
      <c r="CA95" s="59" t="str">
        <f t="shared" si="117"/>
        <v/>
      </c>
      <c r="CB95" s="60" t="str">
        <f t="shared" si="118"/>
        <v/>
      </c>
      <c r="CC95" s="61" t="str">
        <f t="shared" si="119"/>
        <v/>
      </c>
    </row>
    <row r="96" spans="1:81">
      <c r="A96" s="6">
        <v>93</v>
      </c>
      <c r="B96" s="158" t="str">
        <f>IF(ISBLANK(サンプル入力!B96),"",サンプル入力!B96)</f>
        <v/>
      </c>
      <c r="C96" s="5" t="str">
        <f>IF(ISBLANK(サンプル入力!C96),"",サンプル入力!C96)</f>
        <v/>
      </c>
      <c r="D96" s="18"/>
      <c r="E96" s="5" t="str">
        <f>IF(ISBLANK(サンプル入力!F96),"",サンプル入力!F96)</f>
        <v/>
      </c>
      <c r="F96" s="15">
        <f>IF(ISBLANK(宅配便仮計算!D96),"",宅配便仮計算!D96)</f>
        <v>0.85</v>
      </c>
      <c r="G96" s="5" t="str">
        <f>IF(ISBLANK(サンプル入力!I96),"",サンプル入力!I96)</f>
        <v/>
      </c>
      <c r="H96" s="6" t="str">
        <f>IF(ISBLANK(サンプル入力!J96),"",サンプル入力!J96)</f>
        <v/>
      </c>
      <c r="I96" s="6" t="str">
        <f>IF(ISBLANK(サンプル入力!L96),"",サンプル入力!L96)</f>
        <v/>
      </c>
      <c r="J96" s="61" t="str">
        <f t="shared" si="71"/>
        <v/>
      </c>
      <c r="K96" s="61" t="e">
        <f>IF(サンプル!$B$11="無料",0,VLOOKUP($I96,サンプル!$A$19:$O$28,4+(COLUMN()-COLUMN($K96))/(COLUMNS($O$3:$U$3)-1),FALSE))</f>
        <v>#N/A</v>
      </c>
      <c r="L96" s="62" t="str">
        <f t="shared" si="72"/>
        <v/>
      </c>
      <c r="M96" s="59" t="str">
        <f t="shared" si="73"/>
        <v/>
      </c>
      <c r="N96" s="60" t="str">
        <f t="shared" si="74"/>
        <v/>
      </c>
      <c r="O96" s="61" t="str">
        <f t="shared" si="75"/>
        <v/>
      </c>
      <c r="P96" s="61" t="str">
        <f t="shared" si="60"/>
        <v/>
      </c>
      <c r="Q96" s="61" t="e">
        <f>IF(サンプル!$B$11="無料",0,VLOOKUP($I96,サンプル!$A$19:$O$28,4+(COLUMN()-COLUMN($K96))/(COLUMNS($O$3:$U$3)-1),FALSE))</f>
        <v>#N/A</v>
      </c>
      <c r="R96" s="62" t="str">
        <f t="shared" si="76"/>
        <v/>
      </c>
      <c r="S96" s="59" t="str">
        <f t="shared" si="77"/>
        <v/>
      </c>
      <c r="T96" s="60" t="str">
        <f t="shared" si="78"/>
        <v/>
      </c>
      <c r="U96" s="61" t="str">
        <f t="shared" si="79"/>
        <v/>
      </c>
      <c r="V96" s="61" t="str">
        <f t="shared" si="61"/>
        <v/>
      </c>
      <c r="W96" s="61" t="e">
        <f>IF(サンプル!$B$11="無料",0,VLOOKUP($I96,サンプル!$A$19:$O$28,4+(COLUMN()-COLUMN($K96))/(COLUMNS($O$3:$U$3)-1),FALSE))</f>
        <v>#N/A</v>
      </c>
      <c r="X96" s="62" t="str">
        <f t="shared" si="80"/>
        <v/>
      </c>
      <c r="Y96" s="59" t="str">
        <f t="shared" si="81"/>
        <v/>
      </c>
      <c r="Z96" s="60" t="str">
        <f t="shared" si="82"/>
        <v/>
      </c>
      <c r="AA96" s="61" t="str">
        <f t="shared" si="83"/>
        <v/>
      </c>
      <c r="AB96" s="61" t="str">
        <f t="shared" si="62"/>
        <v/>
      </c>
      <c r="AC96" s="61" t="e">
        <f>IF(サンプル!$B$11="無料",0,VLOOKUP($I96,サンプル!$A$19:$O$28,4+(COLUMN()-COLUMN($K96))/(COLUMNS($O$3:$U$3)-1),FALSE))</f>
        <v>#N/A</v>
      </c>
      <c r="AD96" s="62" t="str">
        <f t="shared" si="84"/>
        <v/>
      </c>
      <c r="AE96" s="59" t="str">
        <f t="shared" si="85"/>
        <v/>
      </c>
      <c r="AF96" s="60" t="str">
        <f t="shared" si="86"/>
        <v/>
      </c>
      <c r="AG96" s="61" t="str">
        <f t="shared" si="87"/>
        <v/>
      </c>
      <c r="AH96" s="61" t="str">
        <f t="shared" si="63"/>
        <v/>
      </c>
      <c r="AI96" s="61" t="e">
        <f>IF(サンプル!$B$11="無料",0,VLOOKUP($I96,サンプル!$A$19:$O$28,4+(COLUMN()-COLUMN($K96))/(COLUMNS($O$3:$U$3)-1),FALSE))</f>
        <v>#N/A</v>
      </c>
      <c r="AJ96" s="62" t="str">
        <f t="shared" si="88"/>
        <v/>
      </c>
      <c r="AK96" s="59" t="str">
        <f t="shared" si="89"/>
        <v/>
      </c>
      <c r="AL96" s="60" t="str">
        <f t="shared" si="90"/>
        <v/>
      </c>
      <c r="AM96" s="61" t="str">
        <f t="shared" si="91"/>
        <v/>
      </c>
      <c r="AN96" s="61" t="str">
        <f t="shared" si="64"/>
        <v/>
      </c>
      <c r="AO96" s="61" t="e">
        <f>IF(サンプル!$B$11="無料",0,VLOOKUP($I96,サンプル!$A$19:$O$28,4+(COLUMN()-COLUMN($K96))/(COLUMNS($O$3:$U$3)-1),FALSE))</f>
        <v>#N/A</v>
      </c>
      <c r="AP96" s="62" t="str">
        <f t="shared" si="92"/>
        <v/>
      </c>
      <c r="AQ96" s="59" t="str">
        <f t="shared" si="93"/>
        <v/>
      </c>
      <c r="AR96" s="60" t="str">
        <f t="shared" si="94"/>
        <v/>
      </c>
      <c r="AS96" s="61" t="str">
        <f t="shared" si="95"/>
        <v/>
      </c>
      <c r="AT96" s="61" t="str">
        <f t="shared" si="65"/>
        <v/>
      </c>
      <c r="AU96" s="61" t="e">
        <f>IF(サンプル!$B$11="無料",0,VLOOKUP($I96,サンプル!$A$19:$O$28,4+(COLUMN()-COLUMN($K96))/(COLUMNS($O$3:$U$3)-1),FALSE))</f>
        <v>#N/A</v>
      </c>
      <c r="AV96" s="62" t="str">
        <f t="shared" si="96"/>
        <v/>
      </c>
      <c r="AW96" s="59" t="str">
        <f t="shared" si="97"/>
        <v/>
      </c>
      <c r="AX96" s="60" t="str">
        <f t="shared" si="98"/>
        <v/>
      </c>
      <c r="AY96" s="61" t="str">
        <f t="shared" si="99"/>
        <v/>
      </c>
      <c r="AZ96" s="61" t="str">
        <f t="shared" si="66"/>
        <v/>
      </c>
      <c r="BA96" s="61" t="e">
        <f>IF(サンプル!$B$11="無料",0,VLOOKUP($I96,サンプル!$A$19:$O$28,4+(COLUMN()-COLUMN($K96))/(COLUMNS($O$3:$U$3)-1),FALSE))</f>
        <v>#N/A</v>
      </c>
      <c r="BB96" s="62" t="str">
        <f t="shared" si="100"/>
        <v/>
      </c>
      <c r="BC96" s="59" t="str">
        <f t="shared" si="101"/>
        <v/>
      </c>
      <c r="BD96" s="60" t="str">
        <f t="shared" si="102"/>
        <v/>
      </c>
      <c r="BE96" s="61" t="str">
        <f t="shared" si="103"/>
        <v/>
      </c>
      <c r="BF96" s="61" t="str">
        <f t="shared" si="67"/>
        <v/>
      </c>
      <c r="BG96" s="61" t="e">
        <f>IF(サンプル!$B$11="無料",0,VLOOKUP($I96,サンプル!$A$19:$O$28,4+(COLUMN()-COLUMN($K96))/(COLUMNS($O$3:$U$3)-1),FALSE))</f>
        <v>#N/A</v>
      </c>
      <c r="BH96" s="62" t="str">
        <f t="shared" si="104"/>
        <v/>
      </c>
      <c r="BI96" s="59" t="str">
        <f t="shared" si="105"/>
        <v/>
      </c>
      <c r="BJ96" s="60" t="str">
        <f t="shared" si="106"/>
        <v/>
      </c>
      <c r="BK96" s="61" t="str">
        <f t="shared" si="107"/>
        <v/>
      </c>
      <c r="BL96" s="61" t="str">
        <f t="shared" si="68"/>
        <v/>
      </c>
      <c r="BM96" s="61" t="e">
        <f>IF(サンプル!$B$11="無料",0,VLOOKUP($I96,サンプル!$A$19:$O$28,4+(COLUMN()-COLUMN($K96))/(COLUMNS($O$3:$U$3)-1),FALSE))</f>
        <v>#N/A</v>
      </c>
      <c r="BN96" s="62" t="str">
        <f t="shared" si="108"/>
        <v/>
      </c>
      <c r="BO96" s="59" t="str">
        <f t="shared" si="109"/>
        <v/>
      </c>
      <c r="BP96" s="60" t="str">
        <f t="shared" si="110"/>
        <v/>
      </c>
      <c r="BQ96" s="61" t="str">
        <f t="shared" si="111"/>
        <v/>
      </c>
      <c r="BR96" s="61" t="str">
        <f t="shared" si="69"/>
        <v/>
      </c>
      <c r="BS96" s="61" t="e">
        <f>IF(サンプル!$B$11="無料",0,VLOOKUP($I96,サンプル!$A$19:$O$28,4+(COLUMN()-COLUMN($K96))/(COLUMNS($O$3:$U$3)-1),FALSE))</f>
        <v>#N/A</v>
      </c>
      <c r="BT96" s="62" t="str">
        <f t="shared" si="112"/>
        <v/>
      </c>
      <c r="BU96" s="59" t="str">
        <f t="shared" si="113"/>
        <v/>
      </c>
      <c r="BV96" s="60" t="str">
        <f t="shared" si="114"/>
        <v/>
      </c>
      <c r="BW96" s="61" t="str">
        <f t="shared" si="115"/>
        <v/>
      </c>
      <c r="BX96" s="61" t="str">
        <f t="shared" si="70"/>
        <v/>
      </c>
      <c r="BY96" s="61" t="e">
        <f>IF(サンプル!$B$11="無料",0,VLOOKUP($I96,サンプル!$A$19:$O$28,4+(COLUMN()-COLUMN($K96))/(COLUMNS($O$3:$U$3)-1),FALSE))</f>
        <v>#N/A</v>
      </c>
      <c r="BZ96" s="62" t="str">
        <f t="shared" si="116"/>
        <v/>
      </c>
      <c r="CA96" s="59" t="str">
        <f t="shared" si="117"/>
        <v/>
      </c>
      <c r="CB96" s="60" t="str">
        <f t="shared" si="118"/>
        <v/>
      </c>
      <c r="CC96" s="61" t="str">
        <f t="shared" si="119"/>
        <v/>
      </c>
    </row>
    <row r="97" spans="1:81">
      <c r="A97" s="6">
        <v>94</v>
      </c>
      <c r="B97" s="158" t="str">
        <f>IF(ISBLANK(サンプル入力!B97),"",サンプル入力!B97)</f>
        <v/>
      </c>
      <c r="C97" s="5" t="str">
        <f>IF(ISBLANK(サンプル入力!C97),"",サンプル入力!C97)</f>
        <v/>
      </c>
      <c r="D97" s="18"/>
      <c r="E97" s="5" t="str">
        <f>IF(ISBLANK(サンプル入力!F97),"",サンプル入力!F97)</f>
        <v/>
      </c>
      <c r="F97" s="15">
        <f>IF(ISBLANK(宅配便仮計算!D97),"",宅配便仮計算!D97)</f>
        <v>0.85</v>
      </c>
      <c r="G97" s="5" t="str">
        <f>IF(ISBLANK(サンプル入力!I97),"",サンプル入力!I97)</f>
        <v/>
      </c>
      <c r="H97" s="6" t="str">
        <f>IF(ISBLANK(サンプル入力!J97),"",サンプル入力!J97)</f>
        <v/>
      </c>
      <c r="I97" s="6" t="str">
        <f>IF(ISBLANK(サンプル入力!L97),"",サンプル入力!L97)</f>
        <v/>
      </c>
      <c r="J97" s="61" t="str">
        <f t="shared" si="71"/>
        <v/>
      </c>
      <c r="K97" s="61" t="e">
        <f>IF(サンプル!$B$11="無料",0,VLOOKUP($I97,サンプル!$A$19:$O$28,4+(COLUMN()-COLUMN($K97))/(COLUMNS($O$3:$U$3)-1),FALSE))</f>
        <v>#N/A</v>
      </c>
      <c r="L97" s="62" t="str">
        <f t="shared" si="72"/>
        <v/>
      </c>
      <c r="M97" s="59" t="str">
        <f t="shared" si="73"/>
        <v/>
      </c>
      <c r="N97" s="60" t="str">
        <f t="shared" si="74"/>
        <v/>
      </c>
      <c r="O97" s="61" t="str">
        <f t="shared" si="75"/>
        <v/>
      </c>
      <c r="P97" s="61" t="str">
        <f t="shared" si="60"/>
        <v/>
      </c>
      <c r="Q97" s="61" t="e">
        <f>IF(サンプル!$B$11="無料",0,VLOOKUP($I97,サンプル!$A$19:$O$28,4+(COLUMN()-COLUMN($K97))/(COLUMNS($O$3:$U$3)-1),FALSE))</f>
        <v>#N/A</v>
      </c>
      <c r="R97" s="62" t="str">
        <f t="shared" si="76"/>
        <v/>
      </c>
      <c r="S97" s="59" t="str">
        <f t="shared" si="77"/>
        <v/>
      </c>
      <c r="T97" s="60" t="str">
        <f t="shared" si="78"/>
        <v/>
      </c>
      <c r="U97" s="61" t="str">
        <f t="shared" si="79"/>
        <v/>
      </c>
      <c r="V97" s="61" t="str">
        <f t="shared" si="61"/>
        <v/>
      </c>
      <c r="W97" s="61" t="e">
        <f>IF(サンプル!$B$11="無料",0,VLOOKUP($I97,サンプル!$A$19:$O$28,4+(COLUMN()-COLUMN($K97))/(COLUMNS($O$3:$U$3)-1),FALSE))</f>
        <v>#N/A</v>
      </c>
      <c r="X97" s="62" t="str">
        <f t="shared" si="80"/>
        <v/>
      </c>
      <c r="Y97" s="59" t="str">
        <f t="shared" si="81"/>
        <v/>
      </c>
      <c r="Z97" s="60" t="str">
        <f t="shared" si="82"/>
        <v/>
      </c>
      <c r="AA97" s="61" t="str">
        <f t="shared" si="83"/>
        <v/>
      </c>
      <c r="AB97" s="61" t="str">
        <f t="shared" si="62"/>
        <v/>
      </c>
      <c r="AC97" s="61" t="e">
        <f>IF(サンプル!$B$11="無料",0,VLOOKUP($I97,サンプル!$A$19:$O$28,4+(COLUMN()-COLUMN($K97))/(COLUMNS($O$3:$U$3)-1),FALSE))</f>
        <v>#N/A</v>
      </c>
      <c r="AD97" s="62" t="str">
        <f t="shared" si="84"/>
        <v/>
      </c>
      <c r="AE97" s="59" t="str">
        <f t="shared" si="85"/>
        <v/>
      </c>
      <c r="AF97" s="60" t="str">
        <f t="shared" si="86"/>
        <v/>
      </c>
      <c r="AG97" s="61" t="str">
        <f t="shared" si="87"/>
        <v/>
      </c>
      <c r="AH97" s="61" t="str">
        <f t="shared" si="63"/>
        <v/>
      </c>
      <c r="AI97" s="61" t="e">
        <f>IF(サンプル!$B$11="無料",0,VLOOKUP($I97,サンプル!$A$19:$O$28,4+(COLUMN()-COLUMN($K97))/(COLUMNS($O$3:$U$3)-1),FALSE))</f>
        <v>#N/A</v>
      </c>
      <c r="AJ97" s="62" t="str">
        <f t="shared" si="88"/>
        <v/>
      </c>
      <c r="AK97" s="59" t="str">
        <f t="shared" si="89"/>
        <v/>
      </c>
      <c r="AL97" s="60" t="str">
        <f t="shared" si="90"/>
        <v/>
      </c>
      <c r="AM97" s="61" t="str">
        <f t="shared" si="91"/>
        <v/>
      </c>
      <c r="AN97" s="61" t="str">
        <f t="shared" si="64"/>
        <v/>
      </c>
      <c r="AO97" s="61" t="e">
        <f>IF(サンプル!$B$11="無料",0,VLOOKUP($I97,サンプル!$A$19:$O$28,4+(COLUMN()-COLUMN($K97))/(COLUMNS($O$3:$U$3)-1),FALSE))</f>
        <v>#N/A</v>
      </c>
      <c r="AP97" s="62" t="str">
        <f t="shared" si="92"/>
        <v/>
      </c>
      <c r="AQ97" s="59" t="str">
        <f t="shared" si="93"/>
        <v/>
      </c>
      <c r="AR97" s="60" t="str">
        <f t="shared" si="94"/>
        <v/>
      </c>
      <c r="AS97" s="61" t="str">
        <f t="shared" si="95"/>
        <v/>
      </c>
      <c r="AT97" s="61" t="str">
        <f t="shared" si="65"/>
        <v/>
      </c>
      <c r="AU97" s="61" t="e">
        <f>IF(サンプル!$B$11="無料",0,VLOOKUP($I97,サンプル!$A$19:$O$28,4+(COLUMN()-COLUMN($K97))/(COLUMNS($O$3:$U$3)-1),FALSE))</f>
        <v>#N/A</v>
      </c>
      <c r="AV97" s="62" t="str">
        <f t="shared" si="96"/>
        <v/>
      </c>
      <c r="AW97" s="59" t="str">
        <f t="shared" si="97"/>
        <v/>
      </c>
      <c r="AX97" s="60" t="str">
        <f t="shared" si="98"/>
        <v/>
      </c>
      <c r="AY97" s="61" t="str">
        <f t="shared" si="99"/>
        <v/>
      </c>
      <c r="AZ97" s="61" t="str">
        <f t="shared" si="66"/>
        <v/>
      </c>
      <c r="BA97" s="61" t="e">
        <f>IF(サンプル!$B$11="無料",0,VLOOKUP($I97,サンプル!$A$19:$O$28,4+(COLUMN()-COLUMN($K97))/(COLUMNS($O$3:$U$3)-1),FALSE))</f>
        <v>#N/A</v>
      </c>
      <c r="BB97" s="62" t="str">
        <f t="shared" si="100"/>
        <v/>
      </c>
      <c r="BC97" s="59" t="str">
        <f t="shared" si="101"/>
        <v/>
      </c>
      <c r="BD97" s="60" t="str">
        <f t="shared" si="102"/>
        <v/>
      </c>
      <c r="BE97" s="61" t="str">
        <f t="shared" si="103"/>
        <v/>
      </c>
      <c r="BF97" s="61" t="str">
        <f t="shared" si="67"/>
        <v/>
      </c>
      <c r="BG97" s="61" t="e">
        <f>IF(サンプル!$B$11="無料",0,VLOOKUP($I97,サンプル!$A$19:$O$28,4+(COLUMN()-COLUMN($K97))/(COLUMNS($O$3:$U$3)-1),FALSE))</f>
        <v>#N/A</v>
      </c>
      <c r="BH97" s="62" t="str">
        <f t="shared" si="104"/>
        <v/>
      </c>
      <c r="BI97" s="59" t="str">
        <f t="shared" si="105"/>
        <v/>
      </c>
      <c r="BJ97" s="60" t="str">
        <f t="shared" si="106"/>
        <v/>
      </c>
      <c r="BK97" s="61" t="str">
        <f t="shared" si="107"/>
        <v/>
      </c>
      <c r="BL97" s="61" t="str">
        <f t="shared" si="68"/>
        <v/>
      </c>
      <c r="BM97" s="61" t="e">
        <f>IF(サンプル!$B$11="無料",0,VLOOKUP($I97,サンプル!$A$19:$O$28,4+(COLUMN()-COLUMN($K97))/(COLUMNS($O$3:$U$3)-1),FALSE))</f>
        <v>#N/A</v>
      </c>
      <c r="BN97" s="62" t="str">
        <f t="shared" si="108"/>
        <v/>
      </c>
      <c r="BO97" s="59" t="str">
        <f t="shared" si="109"/>
        <v/>
      </c>
      <c r="BP97" s="60" t="str">
        <f t="shared" si="110"/>
        <v/>
      </c>
      <c r="BQ97" s="61" t="str">
        <f t="shared" si="111"/>
        <v/>
      </c>
      <c r="BR97" s="61" t="str">
        <f t="shared" si="69"/>
        <v/>
      </c>
      <c r="BS97" s="61" t="e">
        <f>IF(サンプル!$B$11="無料",0,VLOOKUP($I97,サンプル!$A$19:$O$28,4+(COLUMN()-COLUMN($K97))/(COLUMNS($O$3:$U$3)-1),FALSE))</f>
        <v>#N/A</v>
      </c>
      <c r="BT97" s="62" t="str">
        <f t="shared" si="112"/>
        <v/>
      </c>
      <c r="BU97" s="59" t="str">
        <f t="shared" si="113"/>
        <v/>
      </c>
      <c r="BV97" s="60" t="str">
        <f t="shared" si="114"/>
        <v/>
      </c>
      <c r="BW97" s="61" t="str">
        <f t="shared" si="115"/>
        <v/>
      </c>
      <c r="BX97" s="61" t="str">
        <f t="shared" si="70"/>
        <v/>
      </c>
      <c r="BY97" s="61" t="e">
        <f>IF(サンプル!$B$11="無料",0,VLOOKUP($I97,サンプル!$A$19:$O$28,4+(COLUMN()-COLUMN($K97))/(COLUMNS($O$3:$U$3)-1),FALSE))</f>
        <v>#N/A</v>
      </c>
      <c r="BZ97" s="62" t="str">
        <f t="shared" si="116"/>
        <v/>
      </c>
      <c r="CA97" s="59" t="str">
        <f t="shared" si="117"/>
        <v/>
      </c>
      <c r="CB97" s="60" t="str">
        <f t="shared" si="118"/>
        <v/>
      </c>
      <c r="CC97" s="61" t="str">
        <f t="shared" si="119"/>
        <v/>
      </c>
    </row>
    <row r="98" spans="1:81">
      <c r="A98" s="6">
        <v>95</v>
      </c>
      <c r="B98" s="158" t="str">
        <f>IF(ISBLANK(サンプル入力!B98),"",サンプル入力!B98)</f>
        <v/>
      </c>
      <c r="C98" s="5" t="str">
        <f>IF(ISBLANK(サンプル入力!C98),"",サンプル入力!C98)</f>
        <v/>
      </c>
      <c r="D98" s="18"/>
      <c r="E98" s="5" t="str">
        <f>IF(ISBLANK(サンプル入力!F98),"",サンプル入力!F98)</f>
        <v/>
      </c>
      <c r="F98" s="15">
        <f>IF(ISBLANK(宅配便仮計算!D98),"",宅配便仮計算!D98)</f>
        <v>0.85</v>
      </c>
      <c r="G98" s="5" t="str">
        <f>IF(ISBLANK(サンプル入力!I98),"",サンプル入力!I98)</f>
        <v/>
      </c>
      <c r="H98" s="6" t="str">
        <f>IF(ISBLANK(サンプル入力!J98),"",サンプル入力!J98)</f>
        <v/>
      </c>
      <c r="I98" s="6" t="str">
        <f>IF(ISBLANK(サンプル入力!L98),"",サンプル入力!L98)</f>
        <v/>
      </c>
      <c r="J98" s="61" t="str">
        <f t="shared" si="71"/>
        <v/>
      </c>
      <c r="K98" s="61" t="e">
        <f>IF(サンプル!$B$11="無料",0,VLOOKUP($I98,サンプル!$A$19:$O$28,4+(COLUMN()-COLUMN($K98))/(COLUMNS($O$3:$U$3)-1),FALSE))</f>
        <v>#N/A</v>
      </c>
      <c r="L98" s="62" t="str">
        <f t="shared" si="72"/>
        <v/>
      </c>
      <c r="M98" s="59" t="str">
        <f t="shared" si="73"/>
        <v/>
      </c>
      <c r="N98" s="60" t="str">
        <f t="shared" si="74"/>
        <v/>
      </c>
      <c r="O98" s="61" t="str">
        <f t="shared" si="75"/>
        <v/>
      </c>
      <c r="P98" s="61" t="str">
        <f t="shared" si="60"/>
        <v/>
      </c>
      <c r="Q98" s="61" t="e">
        <f>IF(サンプル!$B$11="無料",0,VLOOKUP($I98,サンプル!$A$19:$O$28,4+(COLUMN()-COLUMN($K98))/(COLUMNS($O$3:$U$3)-1),FALSE))</f>
        <v>#N/A</v>
      </c>
      <c r="R98" s="62" t="str">
        <f t="shared" si="76"/>
        <v/>
      </c>
      <c r="S98" s="59" t="str">
        <f t="shared" si="77"/>
        <v/>
      </c>
      <c r="T98" s="60" t="str">
        <f t="shared" si="78"/>
        <v/>
      </c>
      <c r="U98" s="61" t="str">
        <f t="shared" si="79"/>
        <v/>
      </c>
      <c r="V98" s="61" t="str">
        <f t="shared" si="61"/>
        <v/>
      </c>
      <c r="W98" s="61" t="e">
        <f>IF(サンプル!$B$11="無料",0,VLOOKUP($I98,サンプル!$A$19:$O$28,4+(COLUMN()-COLUMN($K98))/(COLUMNS($O$3:$U$3)-1),FALSE))</f>
        <v>#N/A</v>
      </c>
      <c r="X98" s="62" t="str">
        <f t="shared" si="80"/>
        <v/>
      </c>
      <c r="Y98" s="59" t="str">
        <f t="shared" si="81"/>
        <v/>
      </c>
      <c r="Z98" s="60" t="str">
        <f t="shared" si="82"/>
        <v/>
      </c>
      <c r="AA98" s="61" t="str">
        <f t="shared" si="83"/>
        <v/>
      </c>
      <c r="AB98" s="61" t="str">
        <f t="shared" si="62"/>
        <v/>
      </c>
      <c r="AC98" s="61" t="e">
        <f>IF(サンプル!$B$11="無料",0,VLOOKUP($I98,サンプル!$A$19:$O$28,4+(COLUMN()-COLUMN($K98))/(COLUMNS($O$3:$U$3)-1),FALSE))</f>
        <v>#N/A</v>
      </c>
      <c r="AD98" s="62" t="str">
        <f t="shared" si="84"/>
        <v/>
      </c>
      <c r="AE98" s="59" t="str">
        <f t="shared" si="85"/>
        <v/>
      </c>
      <c r="AF98" s="60" t="str">
        <f t="shared" si="86"/>
        <v/>
      </c>
      <c r="AG98" s="61" t="str">
        <f t="shared" si="87"/>
        <v/>
      </c>
      <c r="AH98" s="61" t="str">
        <f t="shared" si="63"/>
        <v/>
      </c>
      <c r="AI98" s="61" t="e">
        <f>IF(サンプル!$B$11="無料",0,VLOOKUP($I98,サンプル!$A$19:$O$28,4+(COLUMN()-COLUMN($K98))/(COLUMNS($O$3:$U$3)-1),FALSE))</f>
        <v>#N/A</v>
      </c>
      <c r="AJ98" s="62" t="str">
        <f t="shared" si="88"/>
        <v/>
      </c>
      <c r="AK98" s="59" t="str">
        <f t="shared" si="89"/>
        <v/>
      </c>
      <c r="AL98" s="60" t="str">
        <f t="shared" si="90"/>
        <v/>
      </c>
      <c r="AM98" s="61" t="str">
        <f t="shared" si="91"/>
        <v/>
      </c>
      <c r="AN98" s="61" t="str">
        <f t="shared" si="64"/>
        <v/>
      </c>
      <c r="AO98" s="61" t="e">
        <f>IF(サンプル!$B$11="無料",0,VLOOKUP($I98,サンプル!$A$19:$O$28,4+(COLUMN()-COLUMN($K98))/(COLUMNS($O$3:$U$3)-1),FALSE))</f>
        <v>#N/A</v>
      </c>
      <c r="AP98" s="62" t="str">
        <f t="shared" si="92"/>
        <v/>
      </c>
      <c r="AQ98" s="59" t="str">
        <f t="shared" si="93"/>
        <v/>
      </c>
      <c r="AR98" s="60" t="str">
        <f t="shared" si="94"/>
        <v/>
      </c>
      <c r="AS98" s="61" t="str">
        <f t="shared" si="95"/>
        <v/>
      </c>
      <c r="AT98" s="61" t="str">
        <f t="shared" si="65"/>
        <v/>
      </c>
      <c r="AU98" s="61" t="e">
        <f>IF(サンプル!$B$11="無料",0,VLOOKUP($I98,サンプル!$A$19:$O$28,4+(COLUMN()-COLUMN($K98))/(COLUMNS($O$3:$U$3)-1),FALSE))</f>
        <v>#N/A</v>
      </c>
      <c r="AV98" s="62" t="str">
        <f t="shared" si="96"/>
        <v/>
      </c>
      <c r="AW98" s="59" t="str">
        <f t="shared" si="97"/>
        <v/>
      </c>
      <c r="AX98" s="60" t="str">
        <f t="shared" si="98"/>
        <v/>
      </c>
      <c r="AY98" s="61" t="str">
        <f t="shared" si="99"/>
        <v/>
      </c>
      <c r="AZ98" s="61" t="str">
        <f t="shared" si="66"/>
        <v/>
      </c>
      <c r="BA98" s="61" t="e">
        <f>IF(サンプル!$B$11="無料",0,VLOOKUP($I98,サンプル!$A$19:$O$28,4+(COLUMN()-COLUMN($K98))/(COLUMNS($O$3:$U$3)-1),FALSE))</f>
        <v>#N/A</v>
      </c>
      <c r="BB98" s="62" t="str">
        <f t="shared" si="100"/>
        <v/>
      </c>
      <c r="BC98" s="59" t="str">
        <f t="shared" si="101"/>
        <v/>
      </c>
      <c r="BD98" s="60" t="str">
        <f t="shared" si="102"/>
        <v/>
      </c>
      <c r="BE98" s="61" t="str">
        <f t="shared" si="103"/>
        <v/>
      </c>
      <c r="BF98" s="61" t="str">
        <f t="shared" si="67"/>
        <v/>
      </c>
      <c r="BG98" s="61" t="e">
        <f>IF(サンプル!$B$11="無料",0,VLOOKUP($I98,サンプル!$A$19:$O$28,4+(COLUMN()-COLUMN($K98))/(COLUMNS($O$3:$U$3)-1),FALSE))</f>
        <v>#N/A</v>
      </c>
      <c r="BH98" s="62" t="str">
        <f t="shared" si="104"/>
        <v/>
      </c>
      <c r="BI98" s="59" t="str">
        <f t="shared" si="105"/>
        <v/>
      </c>
      <c r="BJ98" s="60" t="str">
        <f t="shared" si="106"/>
        <v/>
      </c>
      <c r="BK98" s="61" t="str">
        <f t="shared" si="107"/>
        <v/>
      </c>
      <c r="BL98" s="61" t="str">
        <f t="shared" si="68"/>
        <v/>
      </c>
      <c r="BM98" s="61" t="e">
        <f>IF(サンプル!$B$11="無料",0,VLOOKUP($I98,サンプル!$A$19:$O$28,4+(COLUMN()-COLUMN($K98))/(COLUMNS($O$3:$U$3)-1),FALSE))</f>
        <v>#N/A</v>
      </c>
      <c r="BN98" s="62" t="str">
        <f t="shared" si="108"/>
        <v/>
      </c>
      <c r="BO98" s="59" t="str">
        <f t="shared" si="109"/>
        <v/>
      </c>
      <c r="BP98" s="60" t="str">
        <f t="shared" si="110"/>
        <v/>
      </c>
      <c r="BQ98" s="61" t="str">
        <f t="shared" si="111"/>
        <v/>
      </c>
      <c r="BR98" s="61" t="str">
        <f t="shared" si="69"/>
        <v/>
      </c>
      <c r="BS98" s="61" t="e">
        <f>IF(サンプル!$B$11="無料",0,VLOOKUP($I98,サンプル!$A$19:$O$28,4+(COLUMN()-COLUMN($K98))/(COLUMNS($O$3:$U$3)-1),FALSE))</f>
        <v>#N/A</v>
      </c>
      <c r="BT98" s="62" t="str">
        <f t="shared" si="112"/>
        <v/>
      </c>
      <c r="BU98" s="59" t="str">
        <f t="shared" si="113"/>
        <v/>
      </c>
      <c r="BV98" s="60" t="str">
        <f t="shared" si="114"/>
        <v/>
      </c>
      <c r="BW98" s="61" t="str">
        <f t="shared" si="115"/>
        <v/>
      </c>
      <c r="BX98" s="61" t="str">
        <f t="shared" si="70"/>
        <v/>
      </c>
      <c r="BY98" s="61" t="e">
        <f>IF(サンプル!$B$11="無料",0,VLOOKUP($I98,サンプル!$A$19:$O$28,4+(COLUMN()-COLUMN($K98))/(COLUMNS($O$3:$U$3)-1),FALSE))</f>
        <v>#N/A</v>
      </c>
      <c r="BZ98" s="62" t="str">
        <f t="shared" si="116"/>
        <v/>
      </c>
      <c r="CA98" s="59" t="str">
        <f t="shared" si="117"/>
        <v/>
      </c>
      <c r="CB98" s="60" t="str">
        <f t="shared" si="118"/>
        <v/>
      </c>
      <c r="CC98" s="61" t="str">
        <f t="shared" si="119"/>
        <v/>
      </c>
    </row>
    <row r="99" spans="1:81">
      <c r="A99" s="6">
        <v>96</v>
      </c>
      <c r="B99" s="158" t="str">
        <f>IF(ISBLANK(サンプル入力!B99),"",サンプル入力!B99)</f>
        <v/>
      </c>
      <c r="C99" s="5" t="str">
        <f>IF(ISBLANK(サンプル入力!C99),"",サンプル入力!C99)</f>
        <v/>
      </c>
      <c r="D99" s="18"/>
      <c r="E99" s="5" t="str">
        <f>IF(ISBLANK(サンプル入力!F99),"",サンプル入力!F99)</f>
        <v/>
      </c>
      <c r="F99" s="15">
        <f>IF(ISBLANK(宅配便仮計算!D99),"",宅配便仮計算!D99)</f>
        <v>0.85</v>
      </c>
      <c r="G99" s="5" t="str">
        <f>IF(ISBLANK(サンプル入力!I99),"",サンプル入力!I99)</f>
        <v/>
      </c>
      <c r="H99" s="6" t="str">
        <f>IF(ISBLANK(サンプル入力!J99),"",サンプル入力!J99)</f>
        <v/>
      </c>
      <c r="I99" s="6" t="str">
        <f>IF(ISBLANK(サンプル入力!L99),"",サンプル入力!L99)</f>
        <v/>
      </c>
      <c r="J99" s="61" t="str">
        <f t="shared" si="71"/>
        <v/>
      </c>
      <c r="K99" s="61" t="e">
        <f>IF(サンプル!$B$11="無料",0,VLOOKUP($I99,サンプル!$A$19:$O$28,4+(COLUMN()-COLUMN($K99))/(COLUMNS($O$3:$U$3)-1),FALSE))</f>
        <v>#N/A</v>
      </c>
      <c r="L99" s="62" t="str">
        <f t="shared" si="72"/>
        <v/>
      </c>
      <c r="M99" s="59" t="str">
        <f t="shared" si="73"/>
        <v/>
      </c>
      <c r="N99" s="60" t="str">
        <f t="shared" si="74"/>
        <v/>
      </c>
      <c r="O99" s="61" t="str">
        <f t="shared" si="75"/>
        <v/>
      </c>
      <c r="P99" s="61" t="str">
        <f t="shared" si="60"/>
        <v/>
      </c>
      <c r="Q99" s="61" t="e">
        <f>IF(サンプル!$B$11="無料",0,VLOOKUP($I99,サンプル!$A$19:$O$28,4+(COLUMN()-COLUMN($K99))/(COLUMNS($O$3:$U$3)-1),FALSE))</f>
        <v>#N/A</v>
      </c>
      <c r="R99" s="62" t="str">
        <f t="shared" si="76"/>
        <v/>
      </c>
      <c r="S99" s="59" t="str">
        <f t="shared" si="77"/>
        <v/>
      </c>
      <c r="T99" s="60" t="str">
        <f t="shared" si="78"/>
        <v/>
      </c>
      <c r="U99" s="61" t="str">
        <f t="shared" si="79"/>
        <v/>
      </c>
      <c r="V99" s="61" t="str">
        <f t="shared" si="61"/>
        <v/>
      </c>
      <c r="W99" s="61" t="e">
        <f>IF(サンプル!$B$11="無料",0,VLOOKUP($I99,サンプル!$A$19:$O$28,4+(COLUMN()-COLUMN($K99))/(COLUMNS($O$3:$U$3)-1),FALSE))</f>
        <v>#N/A</v>
      </c>
      <c r="X99" s="62" t="str">
        <f t="shared" si="80"/>
        <v/>
      </c>
      <c r="Y99" s="59" t="str">
        <f t="shared" si="81"/>
        <v/>
      </c>
      <c r="Z99" s="60" t="str">
        <f t="shared" si="82"/>
        <v/>
      </c>
      <c r="AA99" s="61" t="str">
        <f t="shared" si="83"/>
        <v/>
      </c>
      <c r="AB99" s="61" t="str">
        <f t="shared" si="62"/>
        <v/>
      </c>
      <c r="AC99" s="61" t="e">
        <f>IF(サンプル!$B$11="無料",0,VLOOKUP($I99,サンプル!$A$19:$O$28,4+(COLUMN()-COLUMN($K99))/(COLUMNS($O$3:$U$3)-1),FALSE))</f>
        <v>#N/A</v>
      </c>
      <c r="AD99" s="62" t="str">
        <f t="shared" si="84"/>
        <v/>
      </c>
      <c r="AE99" s="59" t="str">
        <f t="shared" si="85"/>
        <v/>
      </c>
      <c r="AF99" s="60" t="str">
        <f t="shared" si="86"/>
        <v/>
      </c>
      <c r="AG99" s="61" t="str">
        <f t="shared" si="87"/>
        <v/>
      </c>
      <c r="AH99" s="61" t="str">
        <f t="shared" si="63"/>
        <v/>
      </c>
      <c r="AI99" s="61" t="e">
        <f>IF(サンプル!$B$11="無料",0,VLOOKUP($I99,サンプル!$A$19:$O$28,4+(COLUMN()-COLUMN($K99))/(COLUMNS($O$3:$U$3)-1),FALSE))</f>
        <v>#N/A</v>
      </c>
      <c r="AJ99" s="62" t="str">
        <f t="shared" si="88"/>
        <v/>
      </c>
      <c r="AK99" s="59" t="str">
        <f t="shared" si="89"/>
        <v/>
      </c>
      <c r="AL99" s="60" t="str">
        <f t="shared" si="90"/>
        <v/>
      </c>
      <c r="AM99" s="61" t="str">
        <f t="shared" si="91"/>
        <v/>
      </c>
      <c r="AN99" s="61" t="str">
        <f t="shared" si="64"/>
        <v/>
      </c>
      <c r="AO99" s="61" t="e">
        <f>IF(サンプル!$B$11="無料",0,VLOOKUP($I99,サンプル!$A$19:$O$28,4+(COLUMN()-COLUMN($K99))/(COLUMNS($O$3:$U$3)-1),FALSE))</f>
        <v>#N/A</v>
      </c>
      <c r="AP99" s="62" t="str">
        <f t="shared" si="92"/>
        <v/>
      </c>
      <c r="AQ99" s="59" t="str">
        <f t="shared" si="93"/>
        <v/>
      </c>
      <c r="AR99" s="60" t="str">
        <f t="shared" si="94"/>
        <v/>
      </c>
      <c r="AS99" s="61" t="str">
        <f t="shared" si="95"/>
        <v/>
      </c>
      <c r="AT99" s="61" t="str">
        <f t="shared" si="65"/>
        <v/>
      </c>
      <c r="AU99" s="61" t="e">
        <f>IF(サンプル!$B$11="無料",0,VLOOKUP($I99,サンプル!$A$19:$O$28,4+(COLUMN()-COLUMN($K99))/(COLUMNS($O$3:$U$3)-1),FALSE))</f>
        <v>#N/A</v>
      </c>
      <c r="AV99" s="62" t="str">
        <f t="shared" si="96"/>
        <v/>
      </c>
      <c r="AW99" s="59" t="str">
        <f t="shared" si="97"/>
        <v/>
      </c>
      <c r="AX99" s="60" t="str">
        <f t="shared" si="98"/>
        <v/>
      </c>
      <c r="AY99" s="61" t="str">
        <f t="shared" si="99"/>
        <v/>
      </c>
      <c r="AZ99" s="61" t="str">
        <f t="shared" si="66"/>
        <v/>
      </c>
      <c r="BA99" s="61" t="e">
        <f>IF(サンプル!$B$11="無料",0,VLOOKUP($I99,サンプル!$A$19:$O$28,4+(COLUMN()-COLUMN($K99))/(COLUMNS($O$3:$U$3)-1),FALSE))</f>
        <v>#N/A</v>
      </c>
      <c r="BB99" s="62" t="str">
        <f t="shared" si="100"/>
        <v/>
      </c>
      <c r="BC99" s="59" t="str">
        <f t="shared" si="101"/>
        <v/>
      </c>
      <c r="BD99" s="60" t="str">
        <f t="shared" si="102"/>
        <v/>
      </c>
      <c r="BE99" s="61" t="str">
        <f t="shared" si="103"/>
        <v/>
      </c>
      <c r="BF99" s="61" t="str">
        <f t="shared" si="67"/>
        <v/>
      </c>
      <c r="BG99" s="61" t="e">
        <f>IF(サンプル!$B$11="無料",0,VLOOKUP($I99,サンプル!$A$19:$O$28,4+(COLUMN()-COLUMN($K99))/(COLUMNS($O$3:$U$3)-1),FALSE))</f>
        <v>#N/A</v>
      </c>
      <c r="BH99" s="62" t="str">
        <f t="shared" si="104"/>
        <v/>
      </c>
      <c r="BI99" s="59" t="str">
        <f t="shared" si="105"/>
        <v/>
      </c>
      <c r="BJ99" s="60" t="str">
        <f t="shared" si="106"/>
        <v/>
      </c>
      <c r="BK99" s="61" t="str">
        <f t="shared" si="107"/>
        <v/>
      </c>
      <c r="BL99" s="61" t="str">
        <f t="shared" si="68"/>
        <v/>
      </c>
      <c r="BM99" s="61" t="e">
        <f>IF(サンプル!$B$11="無料",0,VLOOKUP($I99,サンプル!$A$19:$O$28,4+(COLUMN()-COLUMN($K99))/(COLUMNS($O$3:$U$3)-1),FALSE))</f>
        <v>#N/A</v>
      </c>
      <c r="BN99" s="62" t="str">
        <f t="shared" si="108"/>
        <v/>
      </c>
      <c r="BO99" s="59" t="str">
        <f t="shared" si="109"/>
        <v/>
      </c>
      <c r="BP99" s="60" t="str">
        <f t="shared" si="110"/>
        <v/>
      </c>
      <c r="BQ99" s="61" t="str">
        <f t="shared" si="111"/>
        <v/>
      </c>
      <c r="BR99" s="61" t="str">
        <f t="shared" si="69"/>
        <v/>
      </c>
      <c r="BS99" s="61" t="e">
        <f>IF(サンプル!$B$11="無料",0,VLOOKUP($I99,サンプル!$A$19:$O$28,4+(COLUMN()-COLUMN($K99))/(COLUMNS($O$3:$U$3)-1),FALSE))</f>
        <v>#N/A</v>
      </c>
      <c r="BT99" s="62" t="str">
        <f t="shared" si="112"/>
        <v/>
      </c>
      <c r="BU99" s="59" t="str">
        <f t="shared" si="113"/>
        <v/>
      </c>
      <c r="BV99" s="60" t="str">
        <f t="shared" si="114"/>
        <v/>
      </c>
      <c r="BW99" s="61" t="str">
        <f t="shared" si="115"/>
        <v/>
      </c>
      <c r="BX99" s="61" t="str">
        <f t="shared" si="70"/>
        <v/>
      </c>
      <c r="BY99" s="61" t="e">
        <f>IF(サンプル!$B$11="無料",0,VLOOKUP($I99,サンプル!$A$19:$O$28,4+(COLUMN()-COLUMN($K99))/(COLUMNS($O$3:$U$3)-1),FALSE))</f>
        <v>#N/A</v>
      </c>
      <c r="BZ99" s="62" t="str">
        <f t="shared" si="116"/>
        <v/>
      </c>
      <c r="CA99" s="59" t="str">
        <f t="shared" si="117"/>
        <v/>
      </c>
      <c r="CB99" s="60" t="str">
        <f t="shared" si="118"/>
        <v/>
      </c>
      <c r="CC99" s="61" t="str">
        <f t="shared" si="119"/>
        <v/>
      </c>
    </row>
    <row r="100" spans="1:81">
      <c r="A100" s="6">
        <v>97</v>
      </c>
      <c r="B100" s="158" t="str">
        <f>IF(ISBLANK(サンプル入力!B100),"",サンプル入力!B100)</f>
        <v/>
      </c>
      <c r="C100" s="5" t="str">
        <f>IF(ISBLANK(サンプル入力!C100),"",サンプル入力!C100)</f>
        <v/>
      </c>
      <c r="D100" s="18"/>
      <c r="E100" s="5" t="str">
        <f>IF(ISBLANK(サンプル入力!F100),"",サンプル入力!F100)</f>
        <v/>
      </c>
      <c r="F100" s="15">
        <f>IF(ISBLANK(宅配便仮計算!D100),"",宅配便仮計算!D100)</f>
        <v>0.85</v>
      </c>
      <c r="G100" s="5" t="str">
        <f>IF(ISBLANK(サンプル入力!I100),"",サンプル入力!I100)</f>
        <v/>
      </c>
      <c r="H100" s="6" t="str">
        <f>IF(ISBLANK(サンプル入力!J100),"",サンプル入力!J100)</f>
        <v/>
      </c>
      <c r="I100" s="6" t="str">
        <f>IF(ISBLANK(サンプル入力!L100),"",サンプル入力!L100)</f>
        <v/>
      </c>
      <c r="J100" s="61" t="str">
        <f t="shared" si="71"/>
        <v/>
      </c>
      <c r="K100" s="61" t="e">
        <f>IF(サンプル!$B$11="無料",0,VLOOKUP($I100,サンプル!$A$19:$O$28,4+(COLUMN()-COLUMN($K100))/(COLUMNS($O$3:$U$3)-1),FALSE))</f>
        <v>#N/A</v>
      </c>
      <c r="L100" s="62" t="str">
        <f t="shared" si="72"/>
        <v/>
      </c>
      <c r="M100" s="59" t="str">
        <f t="shared" si="73"/>
        <v/>
      </c>
      <c r="N100" s="60" t="str">
        <f t="shared" si="74"/>
        <v/>
      </c>
      <c r="O100" s="61" t="str">
        <f t="shared" si="75"/>
        <v/>
      </c>
      <c r="P100" s="61" t="str">
        <f t="shared" si="60"/>
        <v/>
      </c>
      <c r="Q100" s="61" t="e">
        <f>IF(サンプル!$B$11="無料",0,VLOOKUP($I100,サンプル!$A$19:$O$28,4+(COLUMN()-COLUMN($K100))/(COLUMNS($O$3:$U$3)-1),FALSE))</f>
        <v>#N/A</v>
      </c>
      <c r="R100" s="62" t="str">
        <f t="shared" si="76"/>
        <v/>
      </c>
      <c r="S100" s="59" t="str">
        <f t="shared" si="77"/>
        <v/>
      </c>
      <c r="T100" s="60" t="str">
        <f t="shared" si="78"/>
        <v/>
      </c>
      <c r="U100" s="61" t="str">
        <f t="shared" si="79"/>
        <v/>
      </c>
      <c r="V100" s="61" t="str">
        <f t="shared" si="61"/>
        <v/>
      </c>
      <c r="W100" s="61" t="e">
        <f>IF(サンプル!$B$11="無料",0,VLOOKUP($I100,サンプル!$A$19:$O$28,4+(COLUMN()-COLUMN($K100))/(COLUMNS($O$3:$U$3)-1),FALSE))</f>
        <v>#N/A</v>
      </c>
      <c r="X100" s="62" t="str">
        <f t="shared" si="80"/>
        <v/>
      </c>
      <c r="Y100" s="59" t="str">
        <f t="shared" si="81"/>
        <v/>
      </c>
      <c r="Z100" s="60" t="str">
        <f t="shared" si="82"/>
        <v/>
      </c>
      <c r="AA100" s="61" t="str">
        <f t="shared" si="83"/>
        <v/>
      </c>
      <c r="AB100" s="61" t="str">
        <f t="shared" si="62"/>
        <v/>
      </c>
      <c r="AC100" s="61" t="e">
        <f>IF(サンプル!$B$11="無料",0,VLOOKUP($I100,サンプル!$A$19:$O$28,4+(COLUMN()-COLUMN($K100))/(COLUMNS($O$3:$U$3)-1),FALSE))</f>
        <v>#N/A</v>
      </c>
      <c r="AD100" s="62" t="str">
        <f t="shared" si="84"/>
        <v/>
      </c>
      <c r="AE100" s="59" t="str">
        <f t="shared" si="85"/>
        <v/>
      </c>
      <c r="AF100" s="60" t="str">
        <f t="shared" si="86"/>
        <v/>
      </c>
      <c r="AG100" s="61" t="str">
        <f t="shared" si="87"/>
        <v/>
      </c>
      <c r="AH100" s="61" t="str">
        <f t="shared" si="63"/>
        <v/>
      </c>
      <c r="AI100" s="61" t="e">
        <f>IF(サンプル!$B$11="無料",0,VLOOKUP($I100,サンプル!$A$19:$O$28,4+(COLUMN()-COLUMN($K100))/(COLUMNS($O$3:$U$3)-1),FALSE))</f>
        <v>#N/A</v>
      </c>
      <c r="AJ100" s="62" t="str">
        <f t="shared" si="88"/>
        <v/>
      </c>
      <c r="AK100" s="59" t="str">
        <f t="shared" si="89"/>
        <v/>
      </c>
      <c r="AL100" s="60" t="str">
        <f t="shared" si="90"/>
        <v/>
      </c>
      <c r="AM100" s="61" t="str">
        <f t="shared" si="91"/>
        <v/>
      </c>
      <c r="AN100" s="61" t="str">
        <f t="shared" si="64"/>
        <v/>
      </c>
      <c r="AO100" s="61" t="e">
        <f>IF(サンプル!$B$11="無料",0,VLOOKUP($I100,サンプル!$A$19:$O$28,4+(COLUMN()-COLUMN($K100))/(COLUMNS($O$3:$U$3)-1),FALSE))</f>
        <v>#N/A</v>
      </c>
      <c r="AP100" s="62" t="str">
        <f t="shared" si="92"/>
        <v/>
      </c>
      <c r="AQ100" s="59" t="str">
        <f t="shared" si="93"/>
        <v/>
      </c>
      <c r="AR100" s="60" t="str">
        <f t="shared" si="94"/>
        <v/>
      </c>
      <c r="AS100" s="61" t="str">
        <f t="shared" si="95"/>
        <v/>
      </c>
      <c r="AT100" s="61" t="str">
        <f t="shared" si="65"/>
        <v/>
      </c>
      <c r="AU100" s="61" t="e">
        <f>IF(サンプル!$B$11="無料",0,VLOOKUP($I100,サンプル!$A$19:$O$28,4+(COLUMN()-COLUMN($K100))/(COLUMNS($O$3:$U$3)-1),FALSE))</f>
        <v>#N/A</v>
      </c>
      <c r="AV100" s="62" t="str">
        <f t="shared" si="96"/>
        <v/>
      </c>
      <c r="AW100" s="59" t="str">
        <f t="shared" si="97"/>
        <v/>
      </c>
      <c r="AX100" s="60" t="str">
        <f t="shared" si="98"/>
        <v/>
      </c>
      <c r="AY100" s="61" t="str">
        <f t="shared" si="99"/>
        <v/>
      </c>
      <c r="AZ100" s="61" t="str">
        <f t="shared" si="66"/>
        <v/>
      </c>
      <c r="BA100" s="61" t="e">
        <f>IF(サンプル!$B$11="無料",0,VLOOKUP($I100,サンプル!$A$19:$O$28,4+(COLUMN()-COLUMN($K100))/(COLUMNS($O$3:$U$3)-1),FALSE))</f>
        <v>#N/A</v>
      </c>
      <c r="BB100" s="62" t="str">
        <f t="shared" si="100"/>
        <v/>
      </c>
      <c r="BC100" s="59" t="str">
        <f t="shared" si="101"/>
        <v/>
      </c>
      <c r="BD100" s="60" t="str">
        <f t="shared" si="102"/>
        <v/>
      </c>
      <c r="BE100" s="61" t="str">
        <f t="shared" si="103"/>
        <v/>
      </c>
      <c r="BF100" s="61" t="str">
        <f t="shared" si="67"/>
        <v/>
      </c>
      <c r="BG100" s="61" t="e">
        <f>IF(サンプル!$B$11="無料",0,VLOOKUP($I100,サンプル!$A$19:$O$28,4+(COLUMN()-COLUMN($K100))/(COLUMNS($O$3:$U$3)-1),FALSE))</f>
        <v>#N/A</v>
      </c>
      <c r="BH100" s="62" t="str">
        <f t="shared" si="104"/>
        <v/>
      </c>
      <c r="BI100" s="59" t="str">
        <f t="shared" si="105"/>
        <v/>
      </c>
      <c r="BJ100" s="60" t="str">
        <f t="shared" si="106"/>
        <v/>
      </c>
      <c r="BK100" s="61" t="str">
        <f t="shared" si="107"/>
        <v/>
      </c>
      <c r="BL100" s="61" t="str">
        <f t="shared" si="68"/>
        <v/>
      </c>
      <c r="BM100" s="61" t="e">
        <f>IF(サンプル!$B$11="無料",0,VLOOKUP($I100,サンプル!$A$19:$O$28,4+(COLUMN()-COLUMN($K100))/(COLUMNS($O$3:$U$3)-1),FALSE))</f>
        <v>#N/A</v>
      </c>
      <c r="BN100" s="62" t="str">
        <f t="shared" si="108"/>
        <v/>
      </c>
      <c r="BO100" s="59" t="str">
        <f t="shared" si="109"/>
        <v/>
      </c>
      <c r="BP100" s="60" t="str">
        <f t="shared" si="110"/>
        <v/>
      </c>
      <c r="BQ100" s="61" t="str">
        <f t="shared" si="111"/>
        <v/>
      </c>
      <c r="BR100" s="61" t="str">
        <f t="shared" si="69"/>
        <v/>
      </c>
      <c r="BS100" s="61" t="e">
        <f>IF(サンプル!$B$11="無料",0,VLOOKUP($I100,サンプル!$A$19:$O$28,4+(COLUMN()-COLUMN($K100))/(COLUMNS($O$3:$U$3)-1),FALSE))</f>
        <v>#N/A</v>
      </c>
      <c r="BT100" s="62" t="str">
        <f t="shared" si="112"/>
        <v/>
      </c>
      <c r="BU100" s="59" t="str">
        <f t="shared" si="113"/>
        <v/>
      </c>
      <c r="BV100" s="60" t="str">
        <f t="shared" si="114"/>
        <v/>
      </c>
      <c r="BW100" s="61" t="str">
        <f t="shared" si="115"/>
        <v/>
      </c>
      <c r="BX100" s="61" t="str">
        <f t="shared" si="70"/>
        <v/>
      </c>
      <c r="BY100" s="61" t="e">
        <f>IF(サンプル!$B$11="無料",0,VLOOKUP($I100,サンプル!$A$19:$O$28,4+(COLUMN()-COLUMN($K100))/(COLUMNS($O$3:$U$3)-1),FALSE))</f>
        <v>#N/A</v>
      </c>
      <c r="BZ100" s="62" t="str">
        <f t="shared" si="116"/>
        <v/>
      </c>
      <c r="CA100" s="59" t="str">
        <f t="shared" si="117"/>
        <v/>
      </c>
      <c r="CB100" s="60" t="str">
        <f t="shared" si="118"/>
        <v/>
      </c>
      <c r="CC100" s="61" t="str">
        <f t="shared" si="119"/>
        <v/>
      </c>
    </row>
    <row r="101" spans="1:81">
      <c r="A101" s="6">
        <v>98</v>
      </c>
      <c r="B101" s="158" t="str">
        <f>IF(ISBLANK(サンプル入力!B101),"",サンプル入力!B101)</f>
        <v/>
      </c>
      <c r="C101" s="5" t="str">
        <f>IF(ISBLANK(サンプル入力!C101),"",サンプル入力!C101)</f>
        <v/>
      </c>
      <c r="D101" s="18"/>
      <c r="E101" s="5" t="str">
        <f>IF(ISBLANK(サンプル入力!F101),"",サンプル入力!F101)</f>
        <v/>
      </c>
      <c r="F101" s="15">
        <f>IF(ISBLANK(宅配便仮計算!D101),"",宅配便仮計算!D101)</f>
        <v>0.85</v>
      </c>
      <c r="G101" s="5" t="str">
        <f>IF(ISBLANK(サンプル入力!I101),"",サンプル入力!I101)</f>
        <v/>
      </c>
      <c r="H101" s="6" t="str">
        <f>IF(ISBLANK(サンプル入力!J101),"",サンプル入力!J101)</f>
        <v/>
      </c>
      <c r="I101" s="6" t="str">
        <f>IF(ISBLANK(サンプル入力!L101),"",サンプル入力!L101)</f>
        <v/>
      </c>
      <c r="J101" s="61" t="str">
        <f t="shared" si="71"/>
        <v/>
      </c>
      <c r="K101" s="61" t="e">
        <f>IF(サンプル!$B$11="無料",0,VLOOKUP($I101,サンプル!$A$19:$O$28,4+(COLUMN()-COLUMN($K101))/(COLUMNS($O$3:$U$3)-1),FALSE))</f>
        <v>#N/A</v>
      </c>
      <c r="L101" s="62" t="str">
        <f t="shared" si="72"/>
        <v/>
      </c>
      <c r="M101" s="59" t="str">
        <f t="shared" si="73"/>
        <v/>
      </c>
      <c r="N101" s="60" t="str">
        <f t="shared" si="74"/>
        <v/>
      </c>
      <c r="O101" s="61" t="str">
        <f t="shared" si="75"/>
        <v/>
      </c>
      <c r="P101" s="61" t="str">
        <f t="shared" si="60"/>
        <v/>
      </c>
      <c r="Q101" s="61" t="e">
        <f>IF(サンプル!$B$11="無料",0,VLOOKUP($I101,サンプル!$A$19:$O$28,4+(COLUMN()-COLUMN($K101))/(COLUMNS($O$3:$U$3)-1),FALSE))</f>
        <v>#N/A</v>
      </c>
      <c r="R101" s="62" t="str">
        <f t="shared" si="76"/>
        <v/>
      </c>
      <c r="S101" s="59" t="str">
        <f t="shared" si="77"/>
        <v/>
      </c>
      <c r="T101" s="60" t="str">
        <f t="shared" si="78"/>
        <v/>
      </c>
      <c r="U101" s="61" t="str">
        <f t="shared" si="79"/>
        <v/>
      </c>
      <c r="V101" s="61" t="str">
        <f t="shared" si="61"/>
        <v/>
      </c>
      <c r="W101" s="61" t="e">
        <f>IF(サンプル!$B$11="無料",0,VLOOKUP($I101,サンプル!$A$19:$O$28,4+(COLUMN()-COLUMN($K101))/(COLUMNS($O$3:$U$3)-1),FALSE))</f>
        <v>#N/A</v>
      </c>
      <c r="X101" s="62" t="str">
        <f t="shared" si="80"/>
        <v/>
      </c>
      <c r="Y101" s="59" t="str">
        <f t="shared" si="81"/>
        <v/>
      </c>
      <c r="Z101" s="60" t="str">
        <f t="shared" si="82"/>
        <v/>
      </c>
      <c r="AA101" s="61" t="str">
        <f t="shared" si="83"/>
        <v/>
      </c>
      <c r="AB101" s="61" t="str">
        <f t="shared" si="62"/>
        <v/>
      </c>
      <c r="AC101" s="61" t="e">
        <f>IF(サンプル!$B$11="無料",0,VLOOKUP($I101,サンプル!$A$19:$O$28,4+(COLUMN()-COLUMN($K101))/(COLUMNS($O$3:$U$3)-1),FALSE))</f>
        <v>#N/A</v>
      </c>
      <c r="AD101" s="62" t="str">
        <f t="shared" si="84"/>
        <v/>
      </c>
      <c r="AE101" s="59" t="str">
        <f t="shared" si="85"/>
        <v/>
      </c>
      <c r="AF101" s="60" t="str">
        <f t="shared" si="86"/>
        <v/>
      </c>
      <c r="AG101" s="61" t="str">
        <f t="shared" si="87"/>
        <v/>
      </c>
      <c r="AH101" s="61" t="str">
        <f t="shared" si="63"/>
        <v/>
      </c>
      <c r="AI101" s="61" t="e">
        <f>IF(サンプル!$B$11="無料",0,VLOOKUP($I101,サンプル!$A$19:$O$28,4+(COLUMN()-COLUMN($K101))/(COLUMNS($O$3:$U$3)-1),FALSE))</f>
        <v>#N/A</v>
      </c>
      <c r="AJ101" s="62" t="str">
        <f t="shared" si="88"/>
        <v/>
      </c>
      <c r="AK101" s="59" t="str">
        <f t="shared" si="89"/>
        <v/>
      </c>
      <c r="AL101" s="60" t="str">
        <f t="shared" si="90"/>
        <v/>
      </c>
      <c r="AM101" s="61" t="str">
        <f t="shared" si="91"/>
        <v/>
      </c>
      <c r="AN101" s="61" t="str">
        <f t="shared" si="64"/>
        <v/>
      </c>
      <c r="AO101" s="61" t="e">
        <f>IF(サンプル!$B$11="無料",0,VLOOKUP($I101,サンプル!$A$19:$O$28,4+(COLUMN()-COLUMN($K101))/(COLUMNS($O$3:$U$3)-1),FALSE))</f>
        <v>#N/A</v>
      </c>
      <c r="AP101" s="62" t="str">
        <f t="shared" si="92"/>
        <v/>
      </c>
      <c r="AQ101" s="59" t="str">
        <f t="shared" si="93"/>
        <v/>
      </c>
      <c r="AR101" s="60" t="str">
        <f t="shared" si="94"/>
        <v/>
      </c>
      <c r="AS101" s="61" t="str">
        <f t="shared" si="95"/>
        <v/>
      </c>
      <c r="AT101" s="61" t="str">
        <f t="shared" si="65"/>
        <v/>
      </c>
      <c r="AU101" s="61" t="e">
        <f>IF(サンプル!$B$11="無料",0,VLOOKUP($I101,サンプル!$A$19:$O$28,4+(COLUMN()-COLUMN($K101))/(COLUMNS($O$3:$U$3)-1),FALSE))</f>
        <v>#N/A</v>
      </c>
      <c r="AV101" s="62" t="str">
        <f t="shared" si="96"/>
        <v/>
      </c>
      <c r="AW101" s="59" t="str">
        <f t="shared" si="97"/>
        <v/>
      </c>
      <c r="AX101" s="60" t="str">
        <f t="shared" si="98"/>
        <v/>
      </c>
      <c r="AY101" s="61" t="str">
        <f t="shared" si="99"/>
        <v/>
      </c>
      <c r="AZ101" s="61" t="str">
        <f t="shared" si="66"/>
        <v/>
      </c>
      <c r="BA101" s="61" t="e">
        <f>IF(サンプル!$B$11="無料",0,VLOOKUP($I101,サンプル!$A$19:$O$28,4+(COLUMN()-COLUMN($K101))/(COLUMNS($O$3:$U$3)-1),FALSE))</f>
        <v>#N/A</v>
      </c>
      <c r="BB101" s="62" t="str">
        <f t="shared" si="100"/>
        <v/>
      </c>
      <c r="BC101" s="59" t="str">
        <f t="shared" si="101"/>
        <v/>
      </c>
      <c r="BD101" s="60" t="str">
        <f t="shared" si="102"/>
        <v/>
      </c>
      <c r="BE101" s="61" t="str">
        <f t="shared" si="103"/>
        <v/>
      </c>
      <c r="BF101" s="61" t="str">
        <f t="shared" si="67"/>
        <v/>
      </c>
      <c r="BG101" s="61" t="e">
        <f>IF(サンプル!$B$11="無料",0,VLOOKUP($I101,サンプル!$A$19:$O$28,4+(COLUMN()-COLUMN($K101))/(COLUMNS($O$3:$U$3)-1),FALSE))</f>
        <v>#N/A</v>
      </c>
      <c r="BH101" s="62" t="str">
        <f t="shared" si="104"/>
        <v/>
      </c>
      <c r="BI101" s="59" t="str">
        <f t="shared" si="105"/>
        <v/>
      </c>
      <c r="BJ101" s="60" t="str">
        <f t="shared" si="106"/>
        <v/>
      </c>
      <c r="BK101" s="61" t="str">
        <f t="shared" si="107"/>
        <v/>
      </c>
      <c r="BL101" s="61" t="str">
        <f t="shared" si="68"/>
        <v/>
      </c>
      <c r="BM101" s="61" t="e">
        <f>IF(サンプル!$B$11="無料",0,VLOOKUP($I101,サンプル!$A$19:$O$28,4+(COLUMN()-COLUMN($K101))/(COLUMNS($O$3:$U$3)-1),FALSE))</f>
        <v>#N/A</v>
      </c>
      <c r="BN101" s="62" t="str">
        <f t="shared" si="108"/>
        <v/>
      </c>
      <c r="BO101" s="59" t="str">
        <f t="shared" si="109"/>
        <v/>
      </c>
      <c r="BP101" s="60" t="str">
        <f t="shared" si="110"/>
        <v/>
      </c>
      <c r="BQ101" s="61" t="str">
        <f t="shared" si="111"/>
        <v/>
      </c>
      <c r="BR101" s="61" t="str">
        <f t="shared" si="69"/>
        <v/>
      </c>
      <c r="BS101" s="61" t="e">
        <f>IF(サンプル!$B$11="無料",0,VLOOKUP($I101,サンプル!$A$19:$O$28,4+(COLUMN()-COLUMN($K101))/(COLUMNS($O$3:$U$3)-1),FALSE))</f>
        <v>#N/A</v>
      </c>
      <c r="BT101" s="62" t="str">
        <f t="shared" si="112"/>
        <v/>
      </c>
      <c r="BU101" s="59" t="str">
        <f t="shared" si="113"/>
        <v/>
      </c>
      <c r="BV101" s="60" t="str">
        <f t="shared" si="114"/>
        <v/>
      </c>
      <c r="BW101" s="61" t="str">
        <f t="shared" si="115"/>
        <v/>
      </c>
      <c r="BX101" s="61" t="str">
        <f t="shared" si="70"/>
        <v/>
      </c>
      <c r="BY101" s="61" t="e">
        <f>IF(サンプル!$B$11="無料",0,VLOOKUP($I101,サンプル!$A$19:$O$28,4+(COLUMN()-COLUMN($K101))/(COLUMNS($O$3:$U$3)-1),FALSE))</f>
        <v>#N/A</v>
      </c>
      <c r="BZ101" s="62" t="str">
        <f t="shared" si="116"/>
        <v/>
      </c>
      <c r="CA101" s="59" t="str">
        <f t="shared" si="117"/>
        <v/>
      </c>
      <c r="CB101" s="60" t="str">
        <f t="shared" si="118"/>
        <v/>
      </c>
      <c r="CC101" s="61" t="str">
        <f t="shared" si="119"/>
        <v/>
      </c>
    </row>
    <row r="102" spans="1:81">
      <c r="A102" s="6">
        <v>99</v>
      </c>
      <c r="B102" s="158" t="str">
        <f>IF(ISBLANK(サンプル入力!B102),"",サンプル入力!B102)</f>
        <v/>
      </c>
      <c r="C102" s="5" t="str">
        <f>IF(ISBLANK(サンプル入力!C102),"",サンプル入力!C102)</f>
        <v/>
      </c>
      <c r="D102" s="18"/>
      <c r="E102" s="5" t="str">
        <f>IF(ISBLANK(サンプル入力!F102),"",サンプル入力!F102)</f>
        <v/>
      </c>
      <c r="F102" s="15">
        <f>IF(ISBLANK(宅配便仮計算!D102),"",宅配便仮計算!D102)</f>
        <v>0.85</v>
      </c>
      <c r="G102" s="5" t="str">
        <f>IF(ISBLANK(サンプル入力!I102),"",サンプル入力!I102)</f>
        <v/>
      </c>
      <c r="H102" s="6" t="str">
        <f>IF(ISBLANK(サンプル入力!J102),"",サンプル入力!J102)</f>
        <v/>
      </c>
      <c r="I102" s="6" t="str">
        <f>IF(ISBLANK(サンプル入力!L102),"",サンプル入力!L102)</f>
        <v/>
      </c>
      <c r="J102" s="61" t="str">
        <f t="shared" si="71"/>
        <v/>
      </c>
      <c r="K102" s="61" t="e">
        <f>IF(サンプル!$B$11="無料",0,VLOOKUP($I102,サンプル!$A$19:$O$28,4+(COLUMN()-COLUMN($K102))/(COLUMNS($O$3:$U$3)-1),FALSE))</f>
        <v>#N/A</v>
      </c>
      <c r="L102" s="62" t="str">
        <f t="shared" si="72"/>
        <v/>
      </c>
      <c r="M102" s="59" t="str">
        <f t="shared" si="73"/>
        <v/>
      </c>
      <c r="N102" s="60" t="str">
        <f t="shared" si="74"/>
        <v/>
      </c>
      <c r="O102" s="61" t="str">
        <f t="shared" si="75"/>
        <v/>
      </c>
      <c r="P102" s="61" t="str">
        <f t="shared" si="60"/>
        <v/>
      </c>
      <c r="Q102" s="61" t="e">
        <f>IF(サンプル!$B$11="無料",0,VLOOKUP($I102,サンプル!$A$19:$O$28,4+(COLUMN()-COLUMN($K102))/(COLUMNS($O$3:$U$3)-1),FALSE))</f>
        <v>#N/A</v>
      </c>
      <c r="R102" s="62" t="str">
        <f t="shared" si="76"/>
        <v/>
      </c>
      <c r="S102" s="59" t="str">
        <f t="shared" si="77"/>
        <v/>
      </c>
      <c r="T102" s="60" t="str">
        <f t="shared" si="78"/>
        <v/>
      </c>
      <c r="U102" s="61" t="str">
        <f t="shared" si="79"/>
        <v/>
      </c>
      <c r="V102" s="61" t="str">
        <f t="shared" si="61"/>
        <v/>
      </c>
      <c r="W102" s="61" t="e">
        <f>IF(サンプル!$B$11="無料",0,VLOOKUP($I102,サンプル!$A$19:$O$28,4+(COLUMN()-COLUMN($K102))/(COLUMNS($O$3:$U$3)-1),FALSE))</f>
        <v>#N/A</v>
      </c>
      <c r="X102" s="62" t="str">
        <f t="shared" si="80"/>
        <v/>
      </c>
      <c r="Y102" s="59" t="str">
        <f t="shared" si="81"/>
        <v/>
      </c>
      <c r="Z102" s="60" t="str">
        <f t="shared" si="82"/>
        <v/>
      </c>
      <c r="AA102" s="61" t="str">
        <f t="shared" si="83"/>
        <v/>
      </c>
      <c r="AB102" s="61" t="str">
        <f t="shared" si="62"/>
        <v/>
      </c>
      <c r="AC102" s="61" t="e">
        <f>IF(サンプル!$B$11="無料",0,VLOOKUP($I102,サンプル!$A$19:$O$28,4+(COLUMN()-COLUMN($K102))/(COLUMNS($O$3:$U$3)-1),FALSE))</f>
        <v>#N/A</v>
      </c>
      <c r="AD102" s="62" t="str">
        <f t="shared" si="84"/>
        <v/>
      </c>
      <c r="AE102" s="59" t="str">
        <f t="shared" si="85"/>
        <v/>
      </c>
      <c r="AF102" s="60" t="str">
        <f t="shared" si="86"/>
        <v/>
      </c>
      <c r="AG102" s="61" t="str">
        <f t="shared" si="87"/>
        <v/>
      </c>
      <c r="AH102" s="61" t="str">
        <f t="shared" si="63"/>
        <v/>
      </c>
      <c r="AI102" s="61" t="e">
        <f>IF(サンプル!$B$11="無料",0,VLOOKUP($I102,サンプル!$A$19:$O$28,4+(COLUMN()-COLUMN($K102))/(COLUMNS($O$3:$U$3)-1),FALSE))</f>
        <v>#N/A</v>
      </c>
      <c r="AJ102" s="62" t="str">
        <f t="shared" si="88"/>
        <v/>
      </c>
      <c r="AK102" s="59" t="str">
        <f t="shared" si="89"/>
        <v/>
      </c>
      <c r="AL102" s="60" t="str">
        <f t="shared" si="90"/>
        <v/>
      </c>
      <c r="AM102" s="61" t="str">
        <f t="shared" si="91"/>
        <v/>
      </c>
      <c r="AN102" s="61" t="str">
        <f t="shared" si="64"/>
        <v/>
      </c>
      <c r="AO102" s="61" t="e">
        <f>IF(サンプル!$B$11="無料",0,VLOOKUP($I102,サンプル!$A$19:$O$28,4+(COLUMN()-COLUMN($K102))/(COLUMNS($O$3:$U$3)-1),FALSE))</f>
        <v>#N/A</v>
      </c>
      <c r="AP102" s="62" t="str">
        <f t="shared" si="92"/>
        <v/>
      </c>
      <c r="AQ102" s="59" t="str">
        <f t="shared" si="93"/>
        <v/>
      </c>
      <c r="AR102" s="60" t="str">
        <f t="shared" si="94"/>
        <v/>
      </c>
      <c r="AS102" s="61" t="str">
        <f t="shared" si="95"/>
        <v/>
      </c>
      <c r="AT102" s="61" t="str">
        <f t="shared" si="65"/>
        <v/>
      </c>
      <c r="AU102" s="61" t="e">
        <f>IF(サンプル!$B$11="無料",0,VLOOKUP($I102,サンプル!$A$19:$O$28,4+(COLUMN()-COLUMN($K102))/(COLUMNS($O$3:$U$3)-1),FALSE))</f>
        <v>#N/A</v>
      </c>
      <c r="AV102" s="62" t="str">
        <f t="shared" si="96"/>
        <v/>
      </c>
      <c r="AW102" s="59" t="str">
        <f t="shared" si="97"/>
        <v/>
      </c>
      <c r="AX102" s="60" t="str">
        <f t="shared" si="98"/>
        <v/>
      </c>
      <c r="AY102" s="61" t="str">
        <f t="shared" si="99"/>
        <v/>
      </c>
      <c r="AZ102" s="61" t="str">
        <f t="shared" si="66"/>
        <v/>
      </c>
      <c r="BA102" s="61" t="e">
        <f>IF(サンプル!$B$11="無料",0,VLOOKUP($I102,サンプル!$A$19:$O$28,4+(COLUMN()-COLUMN($K102))/(COLUMNS($O$3:$U$3)-1),FALSE))</f>
        <v>#N/A</v>
      </c>
      <c r="BB102" s="62" t="str">
        <f t="shared" si="100"/>
        <v/>
      </c>
      <c r="BC102" s="59" t="str">
        <f t="shared" si="101"/>
        <v/>
      </c>
      <c r="BD102" s="60" t="str">
        <f t="shared" si="102"/>
        <v/>
      </c>
      <c r="BE102" s="61" t="str">
        <f t="shared" si="103"/>
        <v/>
      </c>
      <c r="BF102" s="61" t="str">
        <f t="shared" si="67"/>
        <v/>
      </c>
      <c r="BG102" s="61" t="e">
        <f>IF(サンプル!$B$11="無料",0,VLOOKUP($I102,サンプル!$A$19:$O$28,4+(COLUMN()-COLUMN($K102))/(COLUMNS($O$3:$U$3)-1),FALSE))</f>
        <v>#N/A</v>
      </c>
      <c r="BH102" s="62" t="str">
        <f t="shared" si="104"/>
        <v/>
      </c>
      <c r="BI102" s="59" t="str">
        <f t="shared" si="105"/>
        <v/>
      </c>
      <c r="BJ102" s="60" t="str">
        <f t="shared" si="106"/>
        <v/>
      </c>
      <c r="BK102" s="61" t="str">
        <f t="shared" si="107"/>
        <v/>
      </c>
      <c r="BL102" s="61" t="str">
        <f t="shared" si="68"/>
        <v/>
      </c>
      <c r="BM102" s="61" t="e">
        <f>IF(サンプル!$B$11="無料",0,VLOOKUP($I102,サンプル!$A$19:$O$28,4+(COLUMN()-COLUMN($K102))/(COLUMNS($O$3:$U$3)-1),FALSE))</f>
        <v>#N/A</v>
      </c>
      <c r="BN102" s="62" t="str">
        <f t="shared" si="108"/>
        <v/>
      </c>
      <c r="BO102" s="59" t="str">
        <f t="shared" si="109"/>
        <v/>
      </c>
      <c r="BP102" s="60" t="str">
        <f t="shared" si="110"/>
        <v/>
      </c>
      <c r="BQ102" s="61" t="str">
        <f t="shared" si="111"/>
        <v/>
      </c>
      <c r="BR102" s="61" t="str">
        <f t="shared" si="69"/>
        <v/>
      </c>
      <c r="BS102" s="61" t="e">
        <f>IF(サンプル!$B$11="無料",0,VLOOKUP($I102,サンプル!$A$19:$O$28,4+(COLUMN()-COLUMN($K102))/(COLUMNS($O$3:$U$3)-1),FALSE))</f>
        <v>#N/A</v>
      </c>
      <c r="BT102" s="62" t="str">
        <f t="shared" si="112"/>
        <v/>
      </c>
      <c r="BU102" s="59" t="str">
        <f t="shared" si="113"/>
        <v/>
      </c>
      <c r="BV102" s="60" t="str">
        <f t="shared" si="114"/>
        <v/>
      </c>
      <c r="BW102" s="61" t="str">
        <f t="shared" si="115"/>
        <v/>
      </c>
      <c r="BX102" s="61" t="str">
        <f t="shared" si="70"/>
        <v/>
      </c>
      <c r="BY102" s="61" t="e">
        <f>IF(サンプル!$B$11="無料",0,VLOOKUP($I102,サンプル!$A$19:$O$28,4+(COLUMN()-COLUMN($K102))/(COLUMNS($O$3:$U$3)-1),FALSE))</f>
        <v>#N/A</v>
      </c>
      <c r="BZ102" s="62" t="str">
        <f t="shared" si="116"/>
        <v/>
      </c>
      <c r="CA102" s="59" t="str">
        <f t="shared" si="117"/>
        <v/>
      </c>
      <c r="CB102" s="60" t="str">
        <f t="shared" si="118"/>
        <v/>
      </c>
      <c r="CC102" s="61" t="str">
        <f t="shared" si="119"/>
        <v/>
      </c>
    </row>
    <row r="103" spans="1:81">
      <c r="A103" s="6">
        <v>100</v>
      </c>
      <c r="B103" s="158" t="str">
        <f>IF(ISBLANK(サンプル入力!B103),"",サンプル入力!B103)</f>
        <v/>
      </c>
      <c r="C103" s="5" t="str">
        <f>IF(ISBLANK(サンプル入力!C103),"",サンプル入力!C103)</f>
        <v/>
      </c>
      <c r="D103" s="18"/>
      <c r="E103" s="5" t="str">
        <f>IF(ISBLANK(サンプル入力!F103),"",サンプル入力!F103)</f>
        <v/>
      </c>
      <c r="F103" s="15">
        <f>IF(ISBLANK(宅配便仮計算!D103),"",宅配便仮計算!D103)</f>
        <v>0.85</v>
      </c>
      <c r="G103" s="5" t="str">
        <f>IF(ISBLANK(サンプル入力!I103),"",サンプル入力!I103)</f>
        <v/>
      </c>
      <c r="H103" s="6" t="str">
        <f>IF(ISBLANK(サンプル入力!J103),"",サンプル入力!J103)</f>
        <v/>
      </c>
      <c r="I103" s="6" t="str">
        <f>IF(ISBLANK(サンプル入力!L103),"",サンプル入力!L103)</f>
        <v/>
      </c>
      <c r="J103" s="61" t="str">
        <f t="shared" si="71"/>
        <v/>
      </c>
      <c r="K103" s="61" t="e">
        <f>IF(サンプル!$B$11="無料",0,VLOOKUP($I103,サンプル!$A$19:$O$28,4+(COLUMN()-COLUMN($K103))/(COLUMNS($O$3:$U$3)-1),FALSE))</f>
        <v>#N/A</v>
      </c>
      <c r="L103" s="62" t="str">
        <f t="shared" si="72"/>
        <v/>
      </c>
      <c r="M103" s="59" t="str">
        <f t="shared" si="73"/>
        <v/>
      </c>
      <c r="N103" s="60" t="str">
        <f t="shared" si="74"/>
        <v/>
      </c>
      <c r="O103" s="61" t="str">
        <f t="shared" si="75"/>
        <v/>
      </c>
      <c r="P103" s="61" t="str">
        <f t="shared" si="60"/>
        <v/>
      </c>
      <c r="Q103" s="61" t="e">
        <f>IF(サンプル!$B$11="無料",0,VLOOKUP($I103,サンプル!$A$19:$O$28,4+(COLUMN()-COLUMN($K103))/(COLUMNS($O$3:$U$3)-1),FALSE))</f>
        <v>#N/A</v>
      </c>
      <c r="R103" s="62" t="str">
        <f t="shared" si="76"/>
        <v/>
      </c>
      <c r="S103" s="59" t="str">
        <f t="shared" si="77"/>
        <v/>
      </c>
      <c r="T103" s="60" t="str">
        <f t="shared" si="78"/>
        <v/>
      </c>
      <c r="U103" s="61" t="str">
        <f t="shared" si="79"/>
        <v/>
      </c>
      <c r="V103" s="61" t="str">
        <f t="shared" si="61"/>
        <v/>
      </c>
      <c r="W103" s="61" t="e">
        <f>IF(サンプル!$B$11="無料",0,VLOOKUP($I103,サンプル!$A$19:$O$28,4+(COLUMN()-COLUMN($K103))/(COLUMNS($O$3:$U$3)-1),FALSE))</f>
        <v>#N/A</v>
      </c>
      <c r="X103" s="62" t="str">
        <f t="shared" si="80"/>
        <v/>
      </c>
      <c r="Y103" s="59" t="str">
        <f t="shared" si="81"/>
        <v/>
      </c>
      <c r="Z103" s="60" t="str">
        <f t="shared" si="82"/>
        <v/>
      </c>
      <c r="AA103" s="61" t="str">
        <f t="shared" si="83"/>
        <v/>
      </c>
      <c r="AB103" s="61" t="str">
        <f t="shared" si="62"/>
        <v/>
      </c>
      <c r="AC103" s="61" t="e">
        <f>IF(サンプル!$B$11="無料",0,VLOOKUP($I103,サンプル!$A$19:$O$28,4+(COLUMN()-COLUMN($K103))/(COLUMNS($O$3:$U$3)-1),FALSE))</f>
        <v>#N/A</v>
      </c>
      <c r="AD103" s="62" t="str">
        <f t="shared" si="84"/>
        <v/>
      </c>
      <c r="AE103" s="59" t="str">
        <f t="shared" si="85"/>
        <v/>
      </c>
      <c r="AF103" s="60" t="str">
        <f t="shared" si="86"/>
        <v/>
      </c>
      <c r="AG103" s="61" t="str">
        <f t="shared" si="87"/>
        <v/>
      </c>
      <c r="AH103" s="61" t="str">
        <f t="shared" si="63"/>
        <v/>
      </c>
      <c r="AI103" s="61" t="e">
        <f>IF(サンプル!$B$11="無料",0,VLOOKUP($I103,サンプル!$A$19:$O$28,4+(COLUMN()-COLUMN($K103))/(COLUMNS($O$3:$U$3)-1),FALSE))</f>
        <v>#N/A</v>
      </c>
      <c r="AJ103" s="62" t="str">
        <f t="shared" si="88"/>
        <v/>
      </c>
      <c r="AK103" s="59" t="str">
        <f t="shared" si="89"/>
        <v/>
      </c>
      <c r="AL103" s="60" t="str">
        <f t="shared" si="90"/>
        <v/>
      </c>
      <c r="AM103" s="61" t="str">
        <f t="shared" si="91"/>
        <v/>
      </c>
      <c r="AN103" s="61" t="str">
        <f t="shared" si="64"/>
        <v/>
      </c>
      <c r="AO103" s="61" t="e">
        <f>IF(サンプル!$B$11="無料",0,VLOOKUP($I103,サンプル!$A$19:$O$28,4+(COLUMN()-COLUMN($K103))/(COLUMNS($O$3:$U$3)-1),FALSE))</f>
        <v>#N/A</v>
      </c>
      <c r="AP103" s="62" t="str">
        <f t="shared" si="92"/>
        <v/>
      </c>
      <c r="AQ103" s="59" t="str">
        <f t="shared" si="93"/>
        <v/>
      </c>
      <c r="AR103" s="60" t="str">
        <f t="shared" si="94"/>
        <v/>
      </c>
      <c r="AS103" s="61" t="str">
        <f t="shared" si="95"/>
        <v/>
      </c>
      <c r="AT103" s="61" t="str">
        <f t="shared" si="65"/>
        <v/>
      </c>
      <c r="AU103" s="61" t="e">
        <f>IF(サンプル!$B$11="無料",0,VLOOKUP($I103,サンプル!$A$19:$O$28,4+(COLUMN()-COLUMN($K103))/(COLUMNS($O$3:$U$3)-1),FALSE))</f>
        <v>#N/A</v>
      </c>
      <c r="AV103" s="62" t="str">
        <f t="shared" si="96"/>
        <v/>
      </c>
      <c r="AW103" s="59" t="str">
        <f t="shared" si="97"/>
        <v/>
      </c>
      <c r="AX103" s="60" t="str">
        <f t="shared" si="98"/>
        <v/>
      </c>
      <c r="AY103" s="61" t="str">
        <f t="shared" si="99"/>
        <v/>
      </c>
      <c r="AZ103" s="61" t="str">
        <f t="shared" si="66"/>
        <v/>
      </c>
      <c r="BA103" s="61" t="e">
        <f>IF(サンプル!$B$11="無料",0,VLOOKUP($I103,サンプル!$A$19:$O$28,4+(COLUMN()-COLUMN($K103))/(COLUMNS($O$3:$U$3)-1),FALSE))</f>
        <v>#N/A</v>
      </c>
      <c r="BB103" s="62" t="str">
        <f t="shared" si="100"/>
        <v/>
      </c>
      <c r="BC103" s="59" t="str">
        <f t="shared" si="101"/>
        <v/>
      </c>
      <c r="BD103" s="60" t="str">
        <f t="shared" si="102"/>
        <v/>
      </c>
      <c r="BE103" s="61" t="str">
        <f t="shared" si="103"/>
        <v/>
      </c>
      <c r="BF103" s="61" t="str">
        <f t="shared" si="67"/>
        <v/>
      </c>
      <c r="BG103" s="61" t="e">
        <f>IF(サンプル!$B$11="無料",0,VLOOKUP($I103,サンプル!$A$19:$O$28,4+(COLUMN()-COLUMN($K103))/(COLUMNS($O$3:$U$3)-1),FALSE))</f>
        <v>#N/A</v>
      </c>
      <c r="BH103" s="62" t="str">
        <f t="shared" si="104"/>
        <v/>
      </c>
      <c r="BI103" s="59" t="str">
        <f t="shared" si="105"/>
        <v/>
      </c>
      <c r="BJ103" s="60" t="str">
        <f t="shared" si="106"/>
        <v/>
      </c>
      <c r="BK103" s="61" t="str">
        <f t="shared" si="107"/>
        <v/>
      </c>
      <c r="BL103" s="61" t="str">
        <f t="shared" si="68"/>
        <v/>
      </c>
      <c r="BM103" s="61" t="e">
        <f>IF(サンプル!$B$11="無料",0,VLOOKUP($I103,サンプル!$A$19:$O$28,4+(COLUMN()-COLUMN($K103))/(COLUMNS($O$3:$U$3)-1),FALSE))</f>
        <v>#N/A</v>
      </c>
      <c r="BN103" s="62" t="str">
        <f t="shared" si="108"/>
        <v/>
      </c>
      <c r="BO103" s="59" t="str">
        <f t="shared" si="109"/>
        <v/>
      </c>
      <c r="BP103" s="60" t="str">
        <f t="shared" si="110"/>
        <v/>
      </c>
      <c r="BQ103" s="61" t="str">
        <f t="shared" si="111"/>
        <v/>
      </c>
      <c r="BR103" s="61" t="str">
        <f t="shared" si="69"/>
        <v/>
      </c>
      <c r="BS103" s="61" t="e">
        <f>IF(サンプル!$B$11="無料",0,VLOOKUP($I103,サンプル!$A$19:$O$28,4+(COLUMN()-COLUMN($K103))/(COLUMNS($O$3:$U$3)-1),FALSE))</f>
        <v>#N/A</v>
      </c>
      <c r="BT103" s="62" t="str">
        <f t="shared" si="112"/>
        <v/>
      </c>
      <c r="BU103" s="59" t="str">
        <f t="shared" si="113"/>
        <v/>
      </c>
      <c r="BV103" s="60" t="str">
        <f t="shared" si="114"/>
        <v/>
      </c>
      <c r="BW103" s="61" t="str">
        <f t="shared" si="115"/>
        <v/>
      </c>
      <c r="BX103" s="61" t="str">
        <f t="shared" si="70"/>
        <v/>
      </c>
      <c r="BY103" s="61" t="e">
        <f>IF(サンプル!$B$11="無料",0,VLOOKUP($I103,サンプル!$A$19:$O$28,4+(COLUMN()-COLUMN($K103))/(COLUMNS($O$3:$U$3)-1),FALSE))</f>
        <v>#N/A</v>
      </c>
      <c r="BZ103" s="62" t="str">
        <f t="shared" si="116"/>
        <v/>
      </c>
      <c r="CA103" s="59" t="str">
        <f t="shared" si="117"/>
        <v/>
      </c>
      <c r="CB103" s="60" t="str">
        <f t="shared" si="118"/>
        <v/>
      </c>
      <c r="CC103" s="61" t="str">
        <f t="shared" si="119"/>
        <v/>
      </c>
    </row>
    <row r="104" spans="1:81">
      <c r="A104" s="6">
        <v>101</v>
      </c>
      <c r="B104" s="158" t="str">
        <f>IF(ISBLANK(サンプル入力!B104),"",サンプル入力!B104)</f>
        <v/>
      </c>
      <c r="C104" s="5" t="str">
        <f>IF(ISBLANK(サンプル入力!C104),"",サンプル入力!C104)</f>
        <v/>
      </c>
      <c r="D104" s="18"/>
      <c r="E104" s="5" t="str">
        <f>IF(ISBLANK(サンプル入力!F104),"",サンプル入力!F104)</f>
        <v/>
      </c>
      <c r="F104" s="15">
        <f>IF(ISBLANK(宅配便仮計算!D104),"",宅配便仮計算!D104)</f>
        <v>0.85</v>
      </c>
      <c r="G104" s="5" t="str">
        <f>IF(ISBLANK(サンプル入力!I104),"",サンプル入力!I104)</f>
        <v/>
      </c>
      <c r="H104" s="6" t="str">
        <f>IF(ISBLANK(サンプル入力!J104),"",サンプル入力!J104)</f>
        <v/>
      </c>
      <c r="I104" s="6" t="str">
        <f>IF(ISBLANK(サンプル入力!L104),"",サンプル入力!L104)</f>
        <v/>
      </c>
      <c r="J104" s="61" t="str">
        <f t="shared" si="71"/>
        <v/>
      </c>
      <c r="K104" s="61" t="e">
        <f>IF(サンプル!$B$11="無料",0,VLOOKUP($I104,サンプル!$A$19:$O$28,4+(COLUMN()-COLUMN($K104))/(COLUMNS($O$3:$U$3)-1),FALSE))</f>
        <v>#N/A</v>
      </c>
      <c r="L104" s="62" t="str">
        <f t="shared" si="72"/>
        <v/>
      </c>
      <c r="M104" s="59" t="str">
        <f t="shared" si="73"/>
        <v/>
      </c>
      <c r="N104" s="60" t="str">
        <f t="shared" si="74"/>
        <v/>
      </c>
      <c r="O104" s="61" t="str">
        <f t="shared" si="75"/>
        <v/>
      </c>
      <c r="P104" s="61" t="str">
        <f t="shared" si="60"/>
        <v/>
      </c>
      <c r="Q104" s="61" t="e">
        <f>IF(サンプル!$B$11="無料",0,VLOOKUP($I104,サンプル!$A$19:$O$28,4+(COLUMN()-COLUMN($K104))/(COLUMNS($O$3:$U$3)-1),FALSE))</f>
        <v>#N/A</v>
      </c>
      <c r="R104" s="62" t="str">
        <f t="shared" si="76"/>
        <v/>
      </c>
      <c r="S104" s="59" t="str">
        <f t="shared" si="77"/>
        <v/>
      </c>
      <c r="T104" s="60" t="str">
        <f t="shared" si="78"/>
        <v/>
      </c>
      <c r="U104" s="61" t="str">
        <f t="shared" si="79"/>
        <v/>
      </c>
      <c r="V104" s="61" t="str">
        <f t="shared" si="61"/>
        <v/>
      </c>
      <c r="W104" s="61" t="e">
        <f>IF(サンプル!$B$11="無料",0,VLOOKUP($I104,サンプル!$A$19:$O$28,4+(COLUMN()-COLUMN($K104))/(COLUMNS($O$3:$U$3)-1),FALSE))</f>
        <v>#N/A</v>
      </c>
      <c r="X104" s="62" t="str">
        <f t="shared" si="80"/>
        <v/>
      </c>
      <c r="Y104" s="59" t="str">
        <f t="shared" si="81"/>
        <v/>
      </c>
      <c r="Z104" s="60" t="str">
        <f t="shared" si="82"/>
        <v/>
      </c>
      <c r="AA104" s="61" t="str">
        <f t="shared" si="83"/>
        <v/>
      </c>
      <c r="AB104" s="61" t="str">
        <f t="shared" si="62"/>
        <v/>
      </c>
      <c r="AC104" s="61" t="e">
        <f>IF(サンプル!$B$11="無料",0,VLOOKUP($I104,サンプル!$A$19:$O$28,4+(COLUMN()-COLUMN($K104))/(COLUMNS($O$3:$U$3)-1),FALSE))</f>
        <v>#N/A</v>
      </c>
      <c r="AD104" s="62" t="str">
        <f t="shared" si="84"/>
        <v/>
      </c>
      <c r="AE104" s="59" t="str">
        <f t="shared" si="85"/>
        <v/>
      </c>
      <c r="AF104" s="60" t="str">
        <f t="shared" si="86"/>
        <v/>
      </c>
      <c r="AG104" s="61" t="str">
        <f t="shared" si="87"/>
        <v/>
      </c>
      <c r="AH104" s="61" t="str">
        <f t="shared" si="63"/>
        <v/>
      </c>
      <c r="AI104" s="61" t="e">
        <f>IF(サンプル!$B$11="無料",0,VLOOKUP($I104,サンプル!$A$19:$O$28,4+(COLUMN()-COLUMN($K104))/(COLUMNS($O$3:$U$3)-1),FALSE))</f>
        <v>#N/A</v>
      </c>
      <c r="AJ104" s="62" t="str">
        <f t="shared" si="88"/>
        <v/>
      </c>
      <c r="AK104" s="59" t="str">
        <f t="shared" si="89"/>
        <v/>
      </c>
      <c r="AL104" s="60" t="str">
        <f t="shared" si="90"/>
        <v/>
      </c>
      <c r="AM104" s="61" t="str">
        <f t="shared" si="91"/>
        <v/>
      </c>
      <c r="AN104" s="61" t="str">
        <f t="shared" si="64"/>
        <v/>
      </c>
      <c r="AO104" s="61" t="e">
        <f>IF(サンプル!$B$11="無料",0,VLOOKUP($I104,サンプル!$A$19:$O$28,4+(COLUMN()-COLUMN($K104))/(COLUMNS($O$3:$U$3)-1),FALSE))</f>
        <v>#N/A</v>
      </c>
      <c r="AP104" s="62" t="str">
        <f t="shared" si="92"/>
        <v/>
      </c>
      <c r="AQ104" s="59" t="str">
        <f t="shared" si="93"/>
        <v/>
      </c>
      <c r="AR104" s="60" t="str">
        <f t="shared" si="94"/>
        <v/>
      </c>
      <c r="AS104" s="61" t="str">
        <f t="shared" si="95"/>
        <v/>
      </c>
      <c r="AT104" s="61" t="str">
        <f t="shared" si="65"/>
        <v/>
      </c>
      <c r="AU104" s="61" t="e">
        <f>IF(サンプル!$B$11="無料",0,VLOOKUP($I104,サンプル!$A$19:$O$28,4+(COLUMN()-COLUMN($K104))/(COLUMNS($O$3:$U$3)-1),FALSE))</f>
        <v>#N/A</v>
      </c>
      <c r="AV104" s="62" t="str">
        <f t="shared" si="96"/>
        <v/>
      </c>
      <c r="AW104" s="59" t="str">
        <f t="shared" si="97"/>
        <v/>
      </c>
      <c r="AX104" s="60" t="str">
        <f t="shared" si="98"/>
        <v/>
      </c>
      <c r="AY104" s="61" t="str">
        <f t="shared" si="99"/>
        <v/>
      </c>
      <c r="AZ104" s="61" t="str">
        <f t="shared" si="66"/>
        <v/>
      </c>
      <c r="BA104" s="61" t="e">
        <f>IF(サンプル!$B$11="無料",0,VLOOKUP($I104,サンプル!$A$19:$O$28,4+(COLUMN()-COLUMN($K104))/(COLUMNS($O$3:$U$3)-1),FALSE))</f>
        <v>#N/A</v>
      </c>
      <c r="BB104" s="62" t="str">
        <f t="shared" si="100"/>
        <v/>
      </c>
      <c r="BC104" s="59" t="str">
        <f t="shared" si="101"/>
        <v/>
      </c>
      <c r="BD104" s="60" t="str">
        <f t="shared" si="102"/>
        <v/>
      </c>
      <c r="BE104" s="61" t="str">
        <f t="shared" si="103"/>
        <v/>
      </c>
      <c r="BF104" s="61" t="str">
        <f t="shared" si="67"/>
        <v/>
      </c>
      <c r="BG104" s="61" t="e">
        <f>IF(サンプル!$B$11="無料",0,VLOOKUP($I104,サンプル!$A$19:$O$28,4+(COLUMN()-COLUMN($K104))/(COLUMNS($O$3:$U$3)-1),FALSE))</f>
        <v>#N/A</v>
      </c>
      <c r="BH104" s="62" t="str">
        <f t="shared" si="104"/>
        <v/>
      </c>
      <c r="BI104" s="59" t="str">
        <f t="shared" si="105"/>
        <v/>
      </c>
      <c r="BJ104" s="60" t="str">
        <f t="shared" si="106"/>
        <v/>
      </c>
      <c r="BK104" s="61" t="str">
        <f t="shared" si="107"/>
        <v/>
      </c>
      <c r="BL104" s="61" t="str">
        <f t="shared" si="68"/>
        <v/>
      </c>
      <c r="BM104" s="61" t="e">
        <f>IF(サンプル!$B$11="無料",0,VLOOKUP($I104,サンプル!$A$19:$O$28,4+(COLUMN()-COLUMN($K104))/(COLUMNS($O$3:$U$3)-1),FALSE))</f>
        <v>#N/A</v>
      </c>
      <c r="BN104" s="62" t="str">
        <f t="shared" si="108"/>
        <v/>
      </c>
      <c r="BO104" s="59" t="str">
        <f t="shared" si="109"/>
        <v/>
      </c>
      <c r="BP104" s="60" t="str">
        <f t="shared" si="110"/>
        <v/>
      </c>
      <c r="BQ104" s="61" t="str">
        <f t="shared" si="111"/>
        <v/>
      </c>
      <c r="BR104" s="61" t="str">
        <f t="shared" si="69"/>
        <v/>
      </c>
      <c r="BS104" s="61" t="e">
        <f>IF(サンプル!$B$11="無料",0,VLOOKUP($I104,サンプル!$A$19:$O$28,4+(COLUMN()-COLUMN($K104))/(COLUMNS($O$3:$U$3)-1),FALSE))</f>
        <v>#N/A</v>
      </c>
      <c r="BT104" s="62" t="str">
        <f t="shared" si="112"/>
        <v/>
      </c>
      <c r="BU104" s="59" t="str">
        <f t="shared" si="113"/>
        <v/>
      </c>
      <c r="BV104" s="60" t="str">
        <f t="shared" si="114"/>
        <v/>
      </c>
      <c r="BW104" s="61" t="str">
        <f t="shared" si="115"/>
        <v/>
      </c>
      <c r="BX104" s="61" t="str">
        <f t="shared" si="70"/>
        <v/>
      </c>
      <c r="BY104" s="61" t="e">
        <f>IF(サンプル!$B$11="無料",0,VLOOKUP($I104,サンプル!$A$19:$O$28,4+(COLUMN()-COLUMN($K104))/(COLUMNS($O$3:$U$3)-1),FALSE))</f>
        <v>#N/A</v>
      </c>
      <c r="BZ104" s="62" t="str">
        <f t="shared" si="116"/>
        <v/>
      </c>
      <c r="CA104" s="59" t="str">
        <f t="shared" si="117"/>
        <v/>
      </c>
      <c r="CB104" s="60" t="str">
        <f t="shared" si="118"/>
        <v/>
      </c>
      <c r="CC104" s="61" t="str">
        <f t="shared" si="119"/>
        <v/>
      </c>
    </row>
    <row r="105" spans="1:81">
      <c r="A105" s="6">
        <v>102</v>
      </c>
      <c r="B105" s="158" t="str">
        <f>IF(ISBLANK(サンプル入力!B105),"",サンプル入力!B105)</f>
        <v/>
      </c>
      <c r="C105" s="5" t="str">
        <f>IF(ISBLANK(サンプル入力!C105),"",サンプル入力!C105)</f>
        <v/>
      </c>
      <c r="D105" s="18"/>
      <c r="E105" s="5" t="str">
        <f>IF(ISBLANK(サンプル入力!F105),"",サンプル入力!F105)</f>
        <v/>
      </c>
      <c r="F105" s="15">
        <f>IF(ISBLANK(宅配便仮計算!D105),"",宅配便仮計算!D105)</f>
        <v>0.85</v>
      </c>
      <c r="G105" s="5" t="str">
        <f>IF(ISBLANK(サンプル入力!I105),"",サンプル入力!I105)</f>
        <v/>
      </c>
      <c r="H105" s="6" t="str">
        <f>IF(ISBLANK(サンプル入力!J105),"",サンプル入力!J105)</f>
        <v/>
      </c>
      <c r="I105" s="6" t="str">
        <f>IF(ISBLANK(サンプル入力!L105),"",サンプル入力!L105)</f>
        <v/>
      </c>
      <c r="J105" s="61" t="str">
        <f t="shared" si="71"/>
        <v/>
      </c>
      <c r="K105" s="61" t="e">
        <f>IF(サンプル!$B$11="無料",0,VLOOKUP($I105,サンプル!$A$19:$O$28,4+(COLUMN()-COLUMN($K105))/(COLUMNS($O$3:$U$3)-1),FALSE))</f>
        <v>#N/A</v>
      </c>
      <c r="L105" s="62" t="str">
        <f t="shared" si="72"/>
        <v/>
      </c>
      <c r="M105" s="59" t="str">
        <f t="shared" si="73"/>
        <v/>
      </c>
      <c r="N105" s="60" t="str">
        <f t="shared" si="74"/>
        <v/>
      </c>
      <c r="O105" s="61" t="str">
        <f t="shared" si="75"/>
        <v/>
      </c>
      <c r="P105" s="61" t="str">
        <f t="shared" si="60"/>
        <v/>
      </c>
      <c r="Q105" s="61" t="e">
        <f>IF(サンプル!$B$11="無料",0,VLOOKUP($I105,サンプル!$A$19:$O$28,4+(COLUMN()-COLUMN($K105))/(COLUMNS($O$3:$U$3)-1),FALSE))</f>
        <v>#N/A</v>
      </c>
      <c r="R105" s="62" t="str">
        <f t="shared" si="76"/>
        <v/>
      </c>
      <c r="S105" s="59" t="str">
        <f t="shared" si="77"/>
        <v/>
      </c>
      <c r="T105" s="60" t="str">
        <f t="shared" si="78"/>
        <v/>
      </c>
      <c r="U105" s="61" t="str">
        <f t="shared" si="79"/>
        <v/>
      </c>
      <c r="V105" s="61" t="str">
        <f t="shared" si="61"/>
        <v/>
      </c>
      <c r="W105" s="61" t="e">
        <f>IF(サンプル!$B$11="無料",0,VLOOKUP($I105,サンプル!$A$19:$O$28,4+(COLUMN()-COLUMN($K105))/(COLUMNS($O$3:$U$3)-1),FALSE))</f>
        <v>#N/A</v>
      </c>
      <c r="X105" s="62" t="str">
        <f t="shared" si="80"/>
        <v/>
      </c>
      <c r="Y105" s="59" t="str">
        <f t="shared" si="81"/>
        <v/>
      </c>
      <c r="Z105" s="60" t="str">
        <f t="shared" si="82"/>
        <v/>
      </c>
      <c r="AA105" s="61" t="str">
        <f t="shared" si="83"/>
        <v/>
      </c>
      <c r="AB105" s="61" t="str">
        <f t="shared" si="62"/>
        <v/>
      </c>
      <c r="AC105" s="61" t="e">
        <f>IF(サンプル!$B$11="無料",0,VLOOKUP($I105,サンプル!$A$19:$O$28,4+(COLUMN()-COLUMN($K105))/(COLUMNS($O$3:$U$3)-1),FALSE))</f>
        <v>#N/A</v>
      </c>
      <c r="AD105" s="62" t="str">
        <f t="shared" si="84"/>
        <v/>
      </c>
      <c r="AE105" s="59" t="str">
        <f t="shared" si="85"/>
        <v/>
      </c>
      <c r="AF105" s="60" t="str">
        <f t="shared" si="86"/>
        <v/>
      </c>
      <c r="AG105" s="61" t="str">
        <f t="shared" si="87"/>
        <v/>
      </c>
      <c r="AH105" s="61" t="str">
        <f t="shared" si="63"/>
        <v/>
      </c>
      <c r="AI105" s="61" t="e">
        <f>IF(サンプル!$B$11="無料",0,VLOOKUP($I105,サンプル!$A$19:$O$28,4+(COLUMN()-COLUMN($K105))/(COLUMNS($O$3:$U$3)-1),FALSE))</f>
        <v>#N/A</v>
      </c>
      <c r="AJ105" s="62" t="str">
        <f t="shared" si="88"/>
        <v/>
      </c>
      <c r="AK105" s="59" t="str">
        <f t="shared" si="89"/>
        <v/>
      </c>
      <c r="AL105" s="60" t="str">
        <f t="shared" si="90"/>
        <v/>
      </c>
      <c r="AM105" s="61" t="str">
        <f t="shared" si="91"/>
        <v/>
      </c>
      <c r="AN105" s="61" t="str">
        <f t="shared" si="64"/>
        <v/>
      </c>
      <c r="AO105" s="61" t="e">
        <f>IF(サンプル!$B$11="無料",0,VLOOKUP($I105,サンプル!$A$19:$O$28,4+(COLUMN()-COLUMN($K105))/(COLUMNS($O$3:$U$3)-1),FALSE))</f>
        <v>#N/A</v>
      </c>
      <c r="AP105" s="62" t="str">
        <f t="shared" si="92"/>
        <v/>
      </c>
      <c r="AQ105" s="59" t="str">
        <f t="shared" si="93"/>
        <v/>
      </c>
      <c r="AR105" s="60" t="str">
        <f t="shared" si="94"/>
        <v/>
      </c>
      <c r="AS105" s="61" t="str">
        <f t="shared" si="95"/>
        <v/>
      </c>
      <c r="AT105" s="61" t="str">
        <f t="shared" si="65"/>
        <v/>
      </c>
      <c r="AU105" s="61" t="e">
        <f>IF(サンプル!$B$11="無料",0,VLOOKUP($I105,サンプル!$A$19:$O$28,4+(COLUMN()-COLUMN($K105))/(COLUMNS($O$3:$U$3)-1),FALSE))</f>
        <v>#N/A</v>
      </c>
      <c r="AV105" s="62" t="str">
        <f t="shared" si="96"/>
        <v/>
      </c>
      <c r="AW105" s="59" t="str">
        <f t="shared" si="97"/>
        <v/>
      </c>
      <c r="AX105" s="60" t="str">
        <f t="shared" si="98"/>
        <v/>
      </c>
      <c r="AY105" s="61" t="str">
        <f t="shared" si="99"/>
        <v/>
      </c>
      <c r="AZ105" s="61" t="str">
        <f t="shared" si="66"/>
        <v/>
      </c>
      <c r="BA105" s="61" t="e">
        <f>IF(サンプル!$B$11="無料",0,VLOOKUP($I105,サンプル!$A$19:$O$28,4+(COLUMN()-COLUMN($K105))/(COLUMNS($O$3:$U$3)-1),FALSE))</f>
        <v>#N/A</v>
      </c>
      <c r="BB105" s="62" t="str">
        <f t="shared" si="100"/>
        <v/>
      </c>
      <c r="BC105" s="59" t="str">
        <f t="shared" si="101"/>
        <v/>
      </c>
      <c r="BD105" s="60" t="str">
        <f t="shared" si="102"/>
        <v/>
      </c>
      <c r="BE105" s="61" t="str">
        <f t="shared" si="103"/>
        <v/>
      </c>
      <c r="BF105" s="61" t="str">
        <f t="shared" si="67"/>
        <v/>
      </c>
      <c r="BG105" s="61" t="e">
        <f>IF(サンプル!$B$11="無料",0,VLOOKUP($I105,サンプル!$A$19:$O$28,4+(COLUMN()-COLUMN($K105))/(COLUMNS($O$3:$U$3)-1),FALSE))</f>
        <v>#N/A</v>
      </c>
      <c r="BH105" s="62" t="str">
        <f t="shared" si="104"/>
        <v/>
      </c>
      <c r="BI105" s="59" t="str">
        <f t="shared" si="105"/>
        <v/>
      </c>
      <c r="BJ105" s="60" t="str">
        <f t="shared" si="106"/>
        <v/>
      </c>
      <c r="BK105" s="61" t="str">
        <f t="shared" si="107"/>
        <v/>
      </c>
      <c r="BL105" s="61" t="str">
        <f t="shared" si="68"/>
        <v/>
      </c>
      <c r="BM105" s="61" t="e">
        <f>IF(サンプル!$B$11="無料",0,VLOOKUP($I105,サンプル!$A$19:$O$28,4+(COLUMN()-COLUMN($K105))/(COLUMNS($O$3:$U$3)-1),FALSE))</f>
        <v>#N/A</v>
      </c>
      <c r="BN105" s="62" t="str">
        <f t="shared" si="108"/>
        <v/>
      </c>
      <c r="BO105" s="59" t="str">
        <f t="shared" si="109"/>
        <v/>
      </c>
      <c r="BP105" s="60" t="str">
        <f t="shared" si="110"/>
        <v/>
      </c>
      <c r="BQ105" s="61" t="str">
        <f t="shared" si="111"/>
        <v/>
      </c>
      <c r="BR105" s="61" t="str">
        <f t="shared" si="69"/>
        <v/>
      </c>
      <c r="BS105" s="61" t="e">
        <f>IF(サンプル!$B$11="無料",0,VLOOKUP($I105,サンプル!$A$19:$O$28,4+(COLUMN()-COLUMN($K105))/(COLUMNS($O$3:$U$3)-1),FALSE))</f>
        <v>#N/A</v>
      </c>
      <c r="BT105" s="62" t="str">
        <f t="shared" si="112"/>
        <v/>
      </c>
      <c r="BU105" s="59" t="str">
        <f t="shared" si="113"/>
        <v/>
      </c>
      <c r="BV105" s="60" t="str">
        <f t="shared" si="114"/>
        <v/>
      </c>
      <c r="BW105" s="61" t="str">
        <f t="shared" si="115"/>
        <v/>
      </c>
      <c r="BX105" s="61" t="str">
        <f t="shared" si="70"/>
        <v/>
      </c>
      <c r="BY105" s="61" t="e">
        <f>IF(サンプル!$B$11="無料",0,VLOOKUP($I105,サンプル!$A$19:$O$28,4+(COLUMN()-COLUMN($K105))/(COLUMNS($O$3:$U$3)-1),FALSE))</f>
        <v>#N/A</v>
      </c>
      <c r="BZ105" s="62" t="str">
        <f t="shared" si="116"/>
        <v/>
      </c>
      <c r="CA105" s="59" t="str">
        <f t="shared" si="117"/>
        <v/>
      </c>
      <c r="CB105" s="60" t="str">
        <f t="shared" si="118"/>
        <v/>
      </c>
      <c r="CC105" s="61" t="str">
        <f t="shared" si="119"/>
        <v/>
      </c>
    </row>
    <row r="106" spans="1:81">
      <c r="A106" s="6">
        <v>103</v>
      </c>
      <c r="B106" s="158" t="str">
        <f>IF(ISBLANK(サンプル入力!B106),"",サンプル入力!B106)</f>
        <v/>
      </c>
      <c r="C106" s="5" t="str">
        <f>IF(ISBLANK(サンプル入力!C106),"",サンプル入力!C106)</f>
        <v/>
      </c>
      <c r="D106" s="18"/>
      <c r="E106" s="5" t="str">
        <f>IF(ISBLANK(サンプル入力!F106),"",サンプル入力!F106)</f>
        <v/>
      </c>
      <c r="F106" s="15">
        <f>IF(ISBLANK(宅配便仮計算!D106),"",宅配便仮計算!D106)</f>
        <v>0.85</v>
      </c>
      <c r="G106" s="5" t="str">
        <f>IF(ISBLANK(サンプル入力!I106),"",サンプル入力!I106)</f>
        <v/>
      </c>
      <c r="H106" s="6" t="str">
        <f>IF(ISBLANK(サンプル入力!J106),"",サンプル入力!J106)</f>
        <v/>
      </c>
      <c r="I106" s="6" t="str">
        <f>IF(ISBLANK(サンプル入力!L106),"",サンプル入力!L106)</f>
        <v/>
      </c>
      <c r="J106" s="61" t="str">
        <f t="shared" si="71"/>
        <v/>
      </c>
      <c r="K106" s="61" t="e">
        <f>IF(サンプル!$B$11="無料",0,VLOOKUP($I106,サンプル!$A$19:$O$28,4+(COLUMN()-COLUMN($K106))/(COLUMNS($O$3:$U$3)-1),FALSE))</f>
        <v>#N/A</v>
      </c>
      <c r="L106" s="62" t="str">
        <f t="shared" si="72"/>
        <v/>
      </c>
      <c r="M106" s="59" t="str">
        <f t="shared" si="73"/>
        <v/>
      </c>
      <c r="N106" s="60" t="str">
        <f t="shared" si="74"/>
        <v/>
      </c>
      <c r="O106" s="61" t="str">
        <f t="shared" si="75"/>
        <v/>
      </c>
      <c r="P106" s="61" t="str">
        <f t="shared" si="60"/>
        <v/>
      </c>
      <c r="Q106" s="61" t="e">
        <f>IF(サンプル!$B$11="無料",0,VLOOKUP($I106,サンプル!$A$19:$O$28,4+(COLUMN()-COLUMN($K106))/(COLUMNS($O$3:$U$3)-1),FALSE))</f>
        <v>#N/A</v>
      </c>
      <c r="R106" s="62" t="str">
        <f t="shared" si="76"/>
        <v/>
      </c>
      <c r="S106" s="59" t="str">
        <f t="shared" si="77"/>
        <v/>
      </c>
      <c r="T106" s="60" t="str">
        <f t="shared" si="78"/>
        <v/>
      </c>
      <c r="U106" s="61" t="str">
        <f t="shared" si="79"/>
        <v/>
      </c>
      <c r="V106" s="61" t="str">
        <f t="shared" si="61"/>
        <v/>
      </c>
      <c r="W106" s="61" t="e">
        <f>IF(サンプル!$B$11="無料",0,VLOOKUP($I106,サンプル!$A$19:$O$28,4+(COLUMN()-COLUMN($K106))/(COLUMNS($O$3:$U$3)-1),FALSE))</f>
        <v>#N/A</v>
      </c>
      <c r="X106" s="62" t="str">
        <f t="shared" si="80"/>
        <v/>
      </c>
      <c r="Y106" s="59" t="str">
        <f t="shared" si="81"/>
        <v/>
      </c>
      <c r="Z106" s="60" t="str">
        <f t="shared" si="82"/>
        <v/>
      </c>
      <c r="AA106" s="61" t="str">
        <f t="shared" si="83"/>
        <v/>
      </c>
      <c r="AB106" s="61" t="str">
        <f t="shared" si="62"/>
        <v/>
      </c>
      <c r="AC106" s="61" t="e">
        <f>IF(サンプル!$B$11="無料",0,VLOOKUP($I106,サンプル!$A$19:$O$28,4+(COLUMN()-COLUMN($K106))/(COLUMNS($O$3:$U$3)-1),FALSE))</f>
        <v>#N/A</v>
      </c>
      <c r="AD106" s="62" t="str">
        <f t="shared" si="84"/>
        <v/>
      </c>
      <c r="AE106" s="59" t="str">
        <f t="shared" si="85"/>
        <v/>
      </c>
      <c r="AF106" s="60" t="str">
        <f t="shared" si="86"/>
        <v/>
      </c>
      <c r="AG106" s="61" t="str">
        <f t="shared" si="87"/>
        <v/>
      </c>
      <c r="AH106" s="61" t="str">
        <f t="shared" si="63"/>
        <v/>
      </c>
      <c r="AI106" s="61" t="e">
        <f>IF(サンプル!$B$11="無料",0,VLOOKUP($I106,サンプル!$A$19:$O$28,4+(COLUMN()-COLUMN($K106))/(COLUMNS($O$3:$U$3)-1),FALSE))</f>
        <v>#N/A</v>
      </c>
      <c r="AJ106" s="62" t="str">
        <f t="shared" si="88"/>
        <v/>
      </c>
      <c r="AK106" s="59" t="str">
        <f t="shared" si="89"/>
        <v/>
      </c>
      <c r="AL106" s="60" t="str">
        <f t="shared" si="90"/>
        <v/>
      </c>
      <c r="AM106" s="61" t="str">
        <f t="shared" si="91"/>
        <v/>
      </c>
      <c r="AN106" s="61" t="str">
        <f t="shared" si="64"/>
        <v/>
      </c>
      <c r="AO106" s="61" t="e">
        <f>IF(サンプル!$B$11="無料",0,VLOOKUP($I106,サンプル!$A$19:$O$28,4+(COLUMN()-COLUMN($K106))/(COLUMNS($O$3:$U$3)-1),FALSE))</f>
        <v>#N/A</v>
      </c>
      <c r="AP106" s="62" t="str">
        <f t="shared" si="92"/>
        <v/>
      </c>
      <c r="AQ106" s="59" t="str">
        <f t="shared" si="93"/>
        <v/>
      </c>
      <c r="AR106" s="60" t="str">
        <f t="shared" si="94"/>
        <v/>
      </c>
      <c r="AS106" s="61" t="str">
        <f t="shared" si="95"/>
        <v/>
      </c>
      <c r="AT106" s="61" t="str">
        <f t="shared" si="65"/>
        <v/>
      </c>
      <c r="AU106" s="61" t="e">
        <f>IF(サンプル!$B$11="無料",0,VLOOKUP($I106,サンプル!$A$19:$O$28,4+(COLUMN()-COLUMN($K106))/(COLUMNS($O$3:$U$3)-1),FALSE))</f>
        <v>#N/A</v>
      </c>
      <c r="AV106" s="62" t="str">
        <f t="shared" si="96"/>
        <v/>
      </c>
      <c r="AW106" s="59" t="str">
        <f t="shared" si="97"/>
        <v/>
      </c>
      <c r="AX106" s="60" t="str">
        <f t="shared" si="98"/>
        <v/>
      </c>
      <c r="AY106" s="61" t="str">
        <f t="shared" si="99"/>
        <v/>
      </c>
      <c r="AZ106" s="61" t="str">
        <f t="shared" si="66"/>
        <v/>
      </c>
      <c r="BA106" s="61" t="e">
        <f>IF(サンプル!$B$11="無料",0,VLOOKUP($I106,サンプル!$A$19:$O$28,4+(COLUMN()-COLUMN($K106))/(COLUMNS($O$3:$U$3)-1),FALSE))</f>
        <v>#N/A</v>
      </c>
      <c r="BB106" s="62" t="str">
        <f t="shared" si="100"/>
        <v/>
      </c>
      <c r="BC106" s="59" t="str">
        <f t="shared" si="101"/>
        <v/>
      </c>
      <c r="BD106" s="60" t="str">
        <f t="shared" si="102"/>
        <v/>
      </c>
      <c r="BE106" s="61" t="str">
        <f t="shared" si="103"/>
        <v/>
      </c>
      <c r="BF106" s="61" t="str">
        <f t="shared" si="67"/>
        <v/>
      </c>
      <c r="BG106" s="61" t="e">
        <f>IF(サンプル!$B$11="無料",0,VLOOKUP($I106,サンプル!$A$19:$O$28,4+(COLUMN()-COLUMN($K106))/(COLUMNS($O$3:$U$3)-1),FALSE))</f>
        <v>#N/A</v>
      </c>
      <c r="BH106" s="62" t="str">
        <f t="shared" si="104"/>
        <v/>
      </c>
      <c r="BI106" s="59" t="str">
        <f t="shared" si="105"/>
        <v/>
      </c>
      <c r="BJ106" s="60" t="str">
        <f t="shared" si="106"/>
        <v/>
      </c>
      <c r="BK106" s="61" t="str">
        <f t="shared" si="107"/>
        <v/>
      </c>
      <c r="BL106" s="61" t="str">
        <f t="shared" si="68"/>
        <v/>
      </c>
      <c r="BM106" s="61" t="e">
        <f>IF(サンプル!$B$11="無料",0,VLOOKUP($I106,サンプル!$A$19:$O$28,4+(COLUMN()-COLUMN($K106))/(COLUMNS($O$3:$U$3)-1),FALSE))</f>
        <v>#N/A</v>
      </c>
      <c r="BN106" s="62" t="str">
        <f t="shared" si="108"/>
        <v/>
      </c>
      <c r="BO106" s="59" t="str">
        <f t="shared" si="109"/>
        <v/>
      </c>
      <c r="BP106" s="60" t="str">
        <f t="shared" si="110"/>
        <v/>
      </c>
      <c r="BQ106" s="61" t="str">
        <f t="shared" si="111"/>
        <v/>
      </c>
      <c r="BR106" s="61" t="str">
        <f t="shared" si="69"/>
        <v/>
      </c>
      <c r="BS106" s="61" t="e">
        <f>IF(サンプル!$B$11="無料",0,VLOOKUP($I106,サンプル!$A$19:$O$28,4+(COLUMN()-COLUMN($K106))/(COLUMNS($O$3:$U$3)-1),FALSE))</f>
        <v>#N/A</v>
      </c>
      <c r="BT106" s="62" t="str">
        <f t="shared" si="112"/>
        <v/>
      </c>
      <c r="BU106" s="59" t="str">
        <f t="shared" si="113"/>
        <v/>
      </c>
      <c r="BV106" s="60" t="str">
        <f t="shared" si="114"/>
        <v/>
      </c>
      <c r="BW106" s="61" t="str">
        <f t="shared" si="115"/>
        <v/>
      </c>
      <c r="BX106" s="61" t="str">
        <f t="shared" si="70"/>
        <v/>
      </c>
      <c r="BY106" s="61" t="e">
        <f>IF(サンプル!$B$11="無料",0,VLOOKUP($I106,サンプル!$A$19:$O$28,4+(COLUMN()-COLUMN($K106))/(COLUMNS($O$3:$U$3)-1),FALSE))</f>
        <v>#N/A</v>
      </c>
      <c r="BZ106" s="62" t="str">
        <f t="shared" si="116"/>
        <v/>
      </c>
      <c r="CA106" s="59" t="str">
        <f t="shared" si="117"/>
        <v/>
      </c>
      <c r="CB106" s="60" t="str">
        <f t="shared" si="118"/>
        <v/>
      </c>
      <c r="CC106" s="61" t="str">
        <f t="shared" si="119"/>
        <v/>
      </c>
    </row>
    <row r="107" spans="1:81">
      <c r="A107" s="6">
        <v>104</v>
      </c>
      <c r="B107" s="158" t="str">
        <f>IF(ISBLANK(サンプル入力!B107),"",サンプル入力!B107)</f>
        <v/>
      </c>
      <c r="C107" s="5" t="str">
        <f>IF(ISBLANK(サンプル入力!C107),"",サンプル入力!C107)</f>
        <v/>
      </c>
      <c r="D107" s="18"/>
      <c r="E107" s="5" t="str">
        <f>IF(ISBLANK(サンプル入力!F107),"",サンプル入力!F107)</f>
        <v/>
      </c>
      <c r="F107" s="15">
        <f>IF(ISBLANK(宅配便仮計算!D107),"",宅配便仮計算!D107)</f>
        <v>0.85</v>
      </c>
      <c r="G107" s="5" t="str">
        <f>IF(ISBLANK(サンプル入力!I107),"",サンプル入力!I107)</f>
        <v/>
      </c>
      <c r="H107" s="6" t="str">
        <f>IF(ISBLANK(サンプル入力!J107),"",サンプル入力!J107)</f>
        <v/>
      </c>
      <c r="I107" s="6" t="str">
        <f>IF(ISBLANK(サンプル入力!L107),"",サンプル入力!L107)</f>
        <v/>
      </c>
      <c r="J107" s="61" t="str">
        <f t="shared" si="71"/>
        <v/>
      </c>
      <c r="K107" s="61" t="e">
        <f>IF(サンプル!$B$11="無料",0,VLOOKUP($I107,サンプル!$A$19:$O$28,4+(COLUMN()-COLUMN($K107))/(COLUMNS($O$3:$U$3)-1),FALSE))</f>
        <v>#N/A</v>
      </c>
      <c r="L107" s="62" t="str">
        <f t="shared" si="72"/>
        <v/>
      </c>
      <c r="M107" s="59" t="str">
        <f t="shared" si="73"/>
        <v/>
      </c>
      <c r="N107" s="60" t="str">
        <f t="shared" si="74"/>
        <v/>
      </c>
      <c r="O107" s="61" t="str">
        <f t="shared" si="75"/>
        <v/>
      </c>
      <c r="P107" s="61" t="str">
        <f t="shared" si="60"/>
        <v/>
      </c>
      <c r="Q107" s="61" t="e">
        <f>IF(サンプル!$B$11="無料",0,VLOOKUP($I107,サンプル!$A$19:$O$28,4+(COLUMN()-COLUMN($K107))/(COLUMNS($O$3:$U$3)-1),FALSE))</f>
        <v>#N/A</v>
      </c>
      <c r="R107" s="62" t="str">
        <f t="shared" si="76"/>
        <v/>
      </c>
      <c r="S107" s="59" t="str">
        <f t="shared" si="77"/>
        <v/>
      </c>
      <c r="T107" s="60" t="str">
        <f t="shared" si="78"/>
        <v/>
      </c>
      <c r="U107" s="61" t="str">
        <f t="shared" si="79"/>
        <v/>
      </c>
      <c r="V107" s="61" t="str">
        <f t="shared" si="61"/>
        <v/>
      </c>
      <c r="W107" s="61" t="e">
        <f>IF(サンプル!$B$11="無料",0,VLOOKUP($I107,サンプル!$A$19:$O$28,4+(COLUMN()-COLUMN($K107))/(COLUMNS($O$3:$U$3)-1),FALSE))</f>
        <v>#N/A</v>
      </c>
      <c r="X107" s="62" t="str">
        <f t="shared" si="80"/>
        <v/>
      </c>
      <c r="Y107" s="59" t="str">
        <f t="shared" si="81"/>
        <v/>
      </c>
      <c r="Z107" s="60" t="str">
        <f t="shared" si="82"/>
        <v/>
      </c>
      <c r="AA107" s="61" t="str">
        <f t="shared" si="83"/>
        <v/>
      </c>
      <c r="AB107" s="61" t="str">
        <f t="shared" si="62"/>
        <v/>
      </c>
      <c r="AC107" s="61" t="e">
        <f>IF(サンプル!$B$11="無料",0,VLOOKUP($I107,サンプル!$A$19:$O$28,4+(COLUMN()-COLUMN($K107))/(COLUMNS($O$3:$U$3)-1),FALSE))</f>
        <v>#N/A</v>
      </c>
      <c r="AD107" s="62" t="str">
        <f t="shared" si="84"/>
        <v/>
      </c>
      <c r="AE107" s="59" t="str">
        <f t="shared" si="85"/>
        <v/>
      </c>
      <c r="AF107" s="60" t="str">
        <f t="shared" si="86"/>
        <v/>
      </c>
      <c r="AG107" s="61" t="str">
        <f t="shared" si="87"/>
        <v/>
      </c>
      <c r="AH107" s="61" t="str">
        <f t="shared" si="63"/>
        <v/>
      </c>
      <c r="AI107" s="61" t="e">
        <f>IF(サンプル!$B$11="無料",0,VLOOKUP($I107,サンプル!$A$19:$O$28,4+(COLUMN()-COLUMN($K107))/(COLUMNS($O$3:$U$3)-1),FALSE))</f>
        <v>#N/A</v>
      </c>
      <c r="AJ107" s="62" t="str">
        <f t="shared" si="88"/>
        <v/>
      </c>
      <c r="AK107" s="59" t="str">
        <f t="shared" si="89"/>
        <v/>
      </c>
      <c r="AL107" s="60" t="str">
        <f t="shared" si="90"/>
        <v/>
      </c>
      <c r="AM107" s="61" t="str">
        <f t="shared" si="91"/>
        <v/>
      </c>
      <c r="AN107" s="61" t="str">
        <f t="shared" si="64"/>
        <v/>
      </c>
      <c r="AO107" s="61" t="e">
        <f>IF(サンプル!$B$11="無料",0,VLOOKUP($I107,サンプル!$A$19:$O$28,4+(COLUMN()-COLUMN($K107))/(COLUMNS($O$3:$U$3)-1),FALSE))</f>
        <v>#N/A</v>
      </c>
      <c r="AP107" s="62" t="str">
        <f t="shared" si="92"/>
        <v/>
      </c>
      <c r="AQ107" s="59" t="str">
        <f t="shared" si="93"/>
        <v/>
      </c>
      <c r="AR107" s="60" t="str">
        <f t="shared" si="94"/>
        <v/>
      </c>
      <c r="AS107" s="61" t="str">
        <f t="shared" si="95"/>
        <v/>
      </c>
      <c r="AT107" s="61" t="str">
        <f t="shared" si="65"/>
        <v/>
      </c>
      <c r="AU107" s="61" t="e">
        <f>IF(サンプル!$B$11="無料",0,VLOOKUP($I107,サンプル!$A$19:$O$28,4+(COLUMN()-COLUMN($K107))/(COLUMNS($O$3:$U$3)-1),FALSE))</f>
        <v>#N/A</v>
      </c>
      <c r="AV107" s="62" t="str">
        <f t="shared" si="96"/>
        <v/>
      </c>
      <c r="AW107" s="59" t="str">
        <f t="shared" si="97"/>
        <v/>
      </c>
      <c r="AX107" s="60" t="str">
        <f t="shared" si="98"/>
        <v/>
      </c>
      <c r="AY107" s="61" t="str">
        <f t="shared" si="99"/>
        <v/>
      </c>
      <c r="AZ107" s="61" t="str">
        <f t="shared" si="66"/>
        <v/>
      </c>
      <c r="BA107" s="61" t="e">
        <f>IF(サンプル!$B$11="無料",0,VLOOKUP($I107,サンプル!$A$19:$O$28,4+(COLUMN()-COLUMN($K107))/(COLUMNS($O$3:$U$3)-1),FALSE))</f>
        <v>#N/A</v>
      </c>
      <c r="BB107" s="62" t="str">
        <f t="shared" si="100"/>
        <v/>
      </c>
      <c r="BC107" s="59" t="str">
        <f t="shared" si="101"/>
        <v/>
      </c>
      <c r="BD107" s="60" t="str">
        <f t="shared" si="102"/>
        <v/>
      </c>
      <c r="BE107" s="61" t="str">
        <f t="shared" si="103"/>
        <v/>
      </c>
      <c r="BF107" s="61" t="str">
        <f t="shared" si="67"/>
        <v/>
      </c>
      <c r="BG107" s="61" t="e">
        <f>IF(サンプル!$B$11="無料",0,VLOOKUP($I107,サンプル!$A$19:$O$28,4+(COLUMN()-COLUMN($K107))/(COLUMNS($O$3:$U$3)-1),FALSE))</f>
        <v>#N/A</v>
      </c>
      <c r="BH107" s="62" t="str">
        <f t="shared" si="104"/>
        <v/>
      </c>
      <c r="BI107" s="59" t="str">
        <f t="shared" si="105"/>
        <v/>
      </c>
      <c r="BJ107" s="60" t="str">
        <f t="shared" si="106"/>
        <v/>
      </c>
      <c r="BK107" s="61" t="str">
        <f t="shared" si="107"/>
        <v/>
      </c>
      <c r="BL107" s="61" t="str">
        <f t="shared" si="68"/>
        <v/>
      </c>
      <c r="BM107" s="61" t="e">
        <f>IF(サンプル!$B$11="無料",0,VLOOKUP($I107,サンプル!$A$19:$O$28,4+(COLUMN()-COLUMN($K107))/(COLUMNS($O$3:$U$3)-1),FALSE))</f>
        <v>#N/A</v>
      </c>
      <c r="BN107" s="62" t="str">
        <f t="shared" si="108"/>
        <v/>
      </c>
      <c r="BO107" s="59" t="str">
        <f t="shared" si="109"/>
        <v/>
      </c>
      <c r="BP107" s="60" t="str">
        <f t="shared" si="110"/>
        <v/>
      </c>
      <c r="BQ107" s="61" t="str">
        <f t="shared" si="111"/>
        <v/>
      </c>
      <c r="BR107" s="61" t="str">
        <f t="shared" si="69"/>
        <v/>
      </c>
      <c r="BS107" s="61" t="e">
        <f>IF(サンプル!$B$11="無料",0,VLOOKUP($I107,サンプル!$A$19:$O$28,4+(COLUMN()-COLUMN($K107))/(COLUMNS($O$3:$U$3)-1),FALSE))</f>
        <v>#N/A</v>
      </c>
      <c r="BT107" s="62" t="str">
        <f t="shared" si="112"/>
        <v/>
      </c>
      <c r="BU107" s="59" t="str">
        <f t="shared" si="113"/>
        <v/>
      </c>
      <c r="BV107" s="60" t="str">
        <f t="shared" si="114"/>
        <v/>
      </c>
      <c r="BW107" s="61" t="str">
        <f t="shared" si="115"/>
        <v/>
      </c>
      <c r="BX107" s="61" t="str">
        <f t="shared" si="70"/>
        <v/>
      </c>
      <c r="BY107" s="61" t="e">
        <f>IF(サンプル!$B$11="無料",0,VLOOKUP($I107,サンプル!$A$19:$O$28,4+(COLUMN()-COLUMN($K107))/(COLUMNS($O$3:$U$3)-1),FALSE))</f>
        <v>#N/A</v>
      </c>
      <c r="BZ107" s="62" t="str">
        <f t="shared" si="116"/>
        <v/>
      </c>
      <c r="CA107" s="59" t="str">
        <f t="shared" si="117"/>
        <v/>
      </c>
      <c r="CB107" s="60" t="str">
        <f t="shared" si="118"/>
        <v/>
      </c>
      <c r="CC107" s="61" t="str">
        <f t="shared" si="119"/>
        <v/>
      </c>
    </row>
    <row r="108" spans="1:81">
      <c r="A108" s="6">
        <v>105</v>
      </c>
      <c r="B108" s="158" t="str">
        <f>IF(ISBLANK(サンプル入力!B108),"",サンプル入力!B108)</f>
        <v/>
      </c>
      <c r="C108" s="5" t="str">
        <f>IF(ISBLANK(サンプル入力!C108),"",サンプル入力!C108)</f>
        <v/>
      </c>
      <c r="D108" s="18"/>
      <c r="E108" s="5" t="str">
        <f>IF(ISBLANK(サンプル入力!F108),"",サンプル入力!F108)</f>
        <v/>
      </c>
      <c r="F108" s="15">
        <f>IF(ISBLANK(宅配便仮計算!D108),"",宅配便仮計算!D108)</f>
        <v>0.85</v>
      </c>
      <c r="G108" s="5" t="str">
        <f>IF(ISBLANK(サンプル入力!I108),"",サンプル入力!I108)</f>
        <v/>
      </c>
      <c r="H108" s="6" t="str">
        <f>IF(ISBLANK(サンプル入力!J108),"",サンプル入力!J108)</f>
        <v/>
      </c>
      <c r="I108" s="6" t="str">
        <f>IF(ISBLANK(サンプル入力!L108),"",サンプル入力!L108)</f>
        <v/>
      </c>
      <c r="J108" s="61" t="str">
        <f t="shared" si="71"/>
        <v/>
      </c>
      <c r="K108" s="61" t="e">
        <f>IF(サンプル!$B$11="無料",0,VLOOKUP($I108,サンプル!$A$19:$O$28,4+(COLUMN()-COLUMN($K108))/(COLUMNS($O$3:$U$3)-1),FALSE))</f>
        <v>#N/A</v>
      </c>
      <c r="L108" s="62" t="str">
        <f t="shared" si="72"/>
        <v/>
      </c>
      <c r="M108" s="59" t="str">
        <f t="shared" si="73"/>
        <v/>
      </c>
      <c r="N108" s="60" t="str">
        <f t="shared" si="74"/>
        <v/>
      </c>
      <c r="O108" s="61" t="str">
        <f t="shared" si="75"/>
        <v/>
      </c>
      <c r="P108" s="61" t="str">
        <f t="shared" si="60"/>
        <v/>
      </c>
      <c r="Q108" s="61" t="e">
        <f>IF(サンプル!$B$11="無料",0,VLOOKUP($I108,サンプル!$A$19:$O$28,4+(COLUMN()-COLUMN($K108))/(COLUMNS($O$3:$U$3)-1),FALSE))</f>
        <v>#N/A</v>
      </c>
      <c r="R108" s="62" t="str">
        <f t="shared" si="76"/>
        <v/>
      </c>
      <c r="S108" s="59" t="str">
        <f t="shared" si="77"/>
        <v/>
      </c>
      <c r="T108" s="60" t="str">
        <f t="shared" si="78"/>
        <v/>
      </c>
      <c r="U108" s="61" t="str">
        <f t="shared" si="79"/>
        <v/>
      </c>
      <c r="V108" s="61" t="str">
        <f t="shared" si="61"/>
        <v/>
      </c>
      <c r="W108" s="61" t="e">
        <f>IF(サンプル!$B$11="無料",0,VLOOKUP($I108,サンプル!$A$19:$O$28,4+(COLUMN()-COLUMN($K108))/(COLUMNS($O$3:$U$3)-1),FALSE))</f>
        <v>#N/A</v>
      </c>
      <c r="X108" s="62" t="str">
        <f t="shared" si="80"/>
        <v/>
      </c>
      <c r="Y108" s="59" t="str">
        <f t="shared" si="81"/>
        <v/>
      </c>
      <c r="Z108" s="60" t="str">
        <f t="shared" si="82"/>
        <v/>
      </c>
      <c r="AA108" s="61" t="str">
        <f t="shared" si="83"/>
        <v/>
      </c>
      <c r="AB108" s="61" t="str">
        <f t="shared" si="62"/>
        <v/>
      </c>
      <c r="AC108" s="61" t="e">
        <f>IF(サンプル!$B$11="無料",0,VLOOKUP($I108,サンプル!$A$19:$O$28,4+(COLUMN()-COLUMN($K108))/(COLUMNS($O$3:$U$3)-1),FALSE))</f>
        <v>#N/A</v>
      </c>
      <c r="AD108" s="62" t="str">
        <f t="shared" si="84"/>
        <v/>
      </c>
      <c r="AE108" s="59" t="str">
        <f t="shared" si="85"/>
        <v/>
      </c>
      <c r="AF108" s="60" t="str">
        <f t="shared" si="86"/>
        <v/>
      </c>
      <c r="AG108" s="61" t="str">
        <f t="shared" si="87"/>
        <v/>
      </c>
      <c r="AH108" s="61" t="str">
        <f t="shared" si="63"/>
        <v/>
      </c>
      <c r="AI108" s="61" t="e">
        <f>IF(サンプル!$B$11="無料",0,VLOOKUP($I108,サンプル!$A$19:$O$28,4+(COLUMN()-COLUMN($K108))/(COLUMNS($O$3:$U$3)-1),FALSE))</f>
        <v>#N/A</v>
      </c>
      <c r="AJ108" s="62" t="str">
        <f t="shared" si="88"/>
        <v/>
      </c>
      <c r="AK108" s="59" t="str">
        <f t="shared" si="89"/>
        <v/>
      </c>
      <c r="AL108" s="60" t="str">
        <f t="shared" si="90"/>
        <v/>
      </c>
      <c r="AM108" s="61" t="str">
        <f t="shared" si="91"/>
        <v/>
      </c>
      <c r="AN108" s="61" t="str">
        <f t="shared" si="64"/>
        <v/>
      </c>
      <c r="AO108" s="61" t="e">
        <f>IF(サンプル!$B$11="無料",0,VLOOKUP($I108,サンプル!$A$19:$O$28,4+(COLUMN()-COLUMN($K108))/(COLUMNS($O$3:$U$3)-1),FALSE))</f>
        <v>#N/A</v>
      </c>
      <c r="AP108" s="62" t="str">
        <f t="shared" si="92"/>
        <v/>
      </c>
      <c r="AQ108" s="59" t="str">
        <f t="shared" si="93"/>
        <v/>
      </c>
      <c r="AR108" s="60" t="str">
        <f t="shared" si="94"/>
        <v/>
      </c>
      <c r="AS108" s="61" t="str">
        <f t="shared" si="95"/>
        <v/>
      </c>
      <c r="AT108" s="61" t="str">
        <f t="shared" si="65"/>
        <v/>
      </c>
      <c r="AU108" s="61" t="e">
        <f>IF(サンプル!$B$11="無料",0,VLOOKUP($I108,サンプル!$A$19:$O$28,4+(COLUMN()-COLUMN($K108))/(COLUMNS($O$3:$U$3)-1),FALSE))</f>
        <v>#N/A</v>
      </c>
      <c r="AV108" s="62" t="str">
        <f t="shared" si="96"/>
        <v/>
      </c>
      <c r="AW108" s="59" t="str">
        <f t="shared" si="97"/>
        <v/>
      </c>
      <c r="AX108" s="60" t="str">
        <f t="shared" si="98"/>
        <v/>
      </c>
      <c r="AY108" s="61" t="str">
        <f t="shared" si="99"/>
        <v/>
      </c>
      <c r="AZ108" s="61" t="str">
        <f t="shared" si="66"/>
        <v/>
      </c>
      <c r="BA108" s="61" t="e">
        <f>IF(サンプル!$B$11="無料",0,VLOOKUP($I108,サンプル!$A$19:$O$28,4+(COLUMN()-COLUMN($K108))/(COLUMNS($O$3:$U$3)-1),FALSE))</f>
        <v>#N/A</v>
      </c>
      <c r="BB108" s="62" t="str">
        <f t="shared" si="100"/>
        <v/>
      </c>
      <c r="BC108" s="59" t="str">
        <f t="shared" si="101"/>
        <v/>
      </c>
      <c r="BD108" s="60" t="str">
        <f t="shared" si="102"/>
        <v/>
      </c>
      <c r="BE108" s="61" t="str">
        <f t="shared" si="103"/>
        <v/>
      </c>
      <c r="BF108" s="61" t="str">
        <f t="shared" si="67"/>
        <v/>
      </c>
      <c r="BG108" s="61" t="e">
        <f>IF(サンプル!$B$11="無料",0,VLOOKUP($I108,サンプル!$A$19:$O$28,4+(COLUMN()-COLUMN($K108))/(COLUMNS($O$3:$U$3)-1),FALSE))</f>
        <v>#N/A</v>
      </c>
      <c r="BH108" s="62" t="str">
        <f t="shared" si="104"/>
        <v/>
      </c>
      <c r="BI108" s="59" t="str">
        <f t="shared" si="105"/>
        <v/>
      </c>
      <c r="BJ108" s="60" t="str">
        <f t="shared" si="106"/>
        <v/>
      </c>
      <c r="BK108" s="61" t="str">
        <f t="shared" si="107"/>
        <v/>
      </c>
      <c r="BL108" s="61" t="str">
        <f t="shared" si="68"/>
        <v/>
      </c>
      <c r="BM108" s="61" t="e">
        <f>IF(サンプル!$B$11="無料",0,VLOOKUP($I108,サンプル!$A$19:$O$28,4+(COLUMN()-COLUMN($K108))/(COLUMNS($O$3:$U$3)-1),FALSE))</f>
        <v>#N/A</v>
      </c>
      <c r="BN108" s="62" t="str">
        <f t="shared" si="108"/>
        <v/>
      </c>
      <c r="BO108" s="59" t="str">
        <f t="shared" si="109"/>
        <v/>
      </c>
      <c r="BP108" s="60" t="str">
        <f t="shared" si="110"/>
        <v/>
      </c>
      <c r="BQ108" s="61" t="str">
        <f t="shared" si="111"/>
        <v/>
      </c>
      <c r="BR108" s="61" t="str">
        <f t="shared" si="69"/>
        <v/>
      </c>
      <c r="BS108" s="61" t="e">
        <f>IF(サンプル!$B$11="無料",0,VLOOKUP($I108,サンプル!$A$19:$O$28,4+(COLUMN()-COLUMN($K108))/(COLUMNS($O$3:$U$3)-1),FALSE))</f>
        <v>#N/A</v>
      </c>
      <c r="BT108" s="62" t="str">
        <f t="shared" si="112"/>
        <v/>
      </c>
      <c r="BU108" s="59" t="str">
        <f t="shared" si="113"/>
        <v/>
      </c>
      <c r="BV108" s="60" t="str">
        <f t="shared" si="114"/>
        <v/>
      </c>
      <c r="BW108" s="61" t="str">
        <f t="shared" si="115"/>
        <v/>
      </c>
      <c r="BX108" s="61" t="str">
        <f t="shared" si="70"/>
        <v/>
      </c>
      <c r="BY108" s="61" t="e">
        <f>IF(サンプル!$B$11="無料",0,VLOOKUP($I108,サンプル!$A$19:$O$28,4+(COLUMN()-COLUMN($K108))/(COLUMNS($O$3:$U$3)-1),FALSE))</f>
        <v>#N/A</v>
      </c>
      <c r="BZ108" s="62" t="str">
        <f t="shared" si="116"/>
        <v/>
      </c>
      <c r="CA108" s="59" t="str">
        <f t="shared" si="117"/>
        <v/>
      </c>
      <c r="CB108" s="60" t="str">
        <f t="shared" si="118"/>
        <v/>
      </c>
      <c r="CC108" s="61" t="str">
        <f t="shared" si="119"/>
        <v/>
      </c>
    </row>
    <row r="109" spans="1:81">
      <c r="A109" s="6">
        <v>106</v>
      </c>
      <c r="B109" s="158" t="str">
        <f>IF(ISBLANK(サンプル入力!B109),"",サンプル入力!B109)</f>
        <v/>
      </c>
      <c r="C109" s="5" t="str">
        <f>IF(ISBLANK(サンプル入力!C109),"",サンプル入力!C109)</f>
        <v/>
      </c>
      <c r="D109" s="18"/>
      <c r="E109" s="5" t="str">
        <f>IF(ISBLANK(サンプル入力!F109),"",サンプル入力!F109)</f>
        <v/>
      </c>
      <c r="F109" s="15">
        <f>IF(ISBLANK(宅配便仮計算!D109),"",宅配便仮計算!D109)</f>
        <v>0.85</v>
      </c>
      <c r="G109" s="5" t="str">
        <f>IF(ISBLANK(サンプル入力!I109),"",サンプル入力!I109)</f>
        <v/>
      </c>
      <c r="H109" s="6" t="str">
        <f>IF(ISBLANK(サンプル入力!J109),"",サンプル入力!J109)</f>
        <v/>
      </c>
      <c r="I109" s="6" t="str">
        <f>IF(ISBLANK(サンプル入力!L109),"",サンプル入力!L109)</f>
        <v/>
      </c>
      <c r="J109" s="61" t="str">
        <f t="shared" si="71"/>
        <v/>
      </c>
      <c r="K109" s="61" t="e">
        <f>IF(サンプル!$B$11="無料",0,VLOOKUP($I109,サンプル!$A$19:$O$28,4+(COLUMN()-COLUMN($K109))/(COLUMNS($O$3:$U$3)-1),FALSE))</f>
        <v>#N/A</v>
      </c>
      <c r="L109" s="62" t="str">
        <f t="shared" si="72"/>
        <v/>
      </c>
      <c r="M109" s="59" t="str">
        <f t="shared" si="73"/>
        <v/>
      </c>
      <c r="N109" s="60" t="str">
        <f t="shared" si="74"/>
        <v/>
      </c>
      <c r="O109" s="61" t="str">
        <f t="shared" si="75"/>
        <v/>
      </c>
      <c r="P109" s="61" t="str">
        <f t="shared" si="60"/>
        <v/>
      </c>
      <c r="Q109" s="61" t="e">
        <f>IF(サンプル!$B$11="無料",0,VLOOKUP($I109,サンプル!$A$19:$O$28,4+(COLUMN()-COLUMN($K109))/(COLUMNS($O$3:$U$3)-1),FALSE))</f>
        <v>#N/A</v>
      </c>
      <c r="R109" s="62" t="str">
        <f t="shared" si="76"/>
        <v/>
      </c>
      <c r="S109" s="59" t="str">
        <f t="shared" si="77"/>
        <v/>
      </c>
      <c r="T109" s="60" t="str">
        <f t="shared" si="78"/>
        <v/>
      </c>
      <c r="U109" s="61" t="str">
        <f t="shared" si="79"/>
        <v/>
      </c>
      <c r="V109" s="61" t="str">
        <f t="shared" si="61"/>
        <v/>
      </c>
      <c r="W109" s="61" t="e">
        <f>IF(サンプル!$B$11="無料",0,VLOOKUP($I109,サンプル!$A$19:$O$28,4+(COLUMN()-COLUMN($K109))/(COLUMNS($O$3:$U$3)-1),FALSE))</f>
        <v>#N/A</v>
      </c>
      <c r="X109" s="62" t="str">
        <f t="shared" si="80"/>
        <v/>
      </c>
      <c r="Y109" s="59" t="str">
        <f t="shared" si="81"/>
        <v/>
      </c>
      <c r="Z109" s="60" t="str">
        <f t="shared" si="82"/>
        <v/>
      </c>
      <c r="AA109" s="61" t="str">
        <f t="shared" si="83"/>
        <v/>
      </c>
      <c r="AB109" s="61" t="str">
        <f t="shared" si="62"/>
        <v/>
      </c>
      <c r="AC109" s="61" t="e">
        <f>IF(サンプル!$B$11="無料",0,VLOOKUP($I109,サンプル!$A$19:$O$28,4+(COLUMN()-COLUMN($K109))/(COLUMNS($O$3:$U$3)-1),FALSE))</f>
        <v>#N/A</v>
      </c>
      <c r="AD109" s="62" t="str">
        <f t="shared" si="84"/>
        <v/>
      </c>
      <c r="AE109" s="59" t="str">
        <f t="shared" si="85"/>
        <v/>
      </c>
      <c r="AF109" s="60" t="str">
        <f t="shared" si="86"/>
        <v/>
      </c>
      <c r="AG109" s="61" t="str">
        <f t="shared" si="87"/>
        <v/>
      </c>
      <c r="AH109" s="61" t="str">
        <f t="shared" si="63"/>
        <v/>
      </c>
      <c r="AI109" s="61" t="e">
        <f>IF(サンプル!$B$11="無料",0,VLOOKUP($I109,サンプル!$A$19:$O$28,4+(COLUMN()-COLUMN($K109))/(COLUMNS($O$3:$U$3)-1),FALSE))</f>
        <v>#N/A</v>
      </c>
      <c r="AJ109" s="62" t="str">
        <f t="shared" si="88"/>
        <v/>
      </c>
      <c r="AK109" s="59" t="str">
        <f t="shared" si="89"/>
        <v/>
      </c>
      <c r="AL109" s="60" t="str">
        <f t="shared" si="90"/>
        <v/>
      </c>
      <c r="AM109" s="61" t="str">
        <f t="shared" si="91"/>
        <v/>
      </c>
      <c r="AN109" s="61" t="str">
        <f t="shared" si="64"/>
        <v/>
      </c>
      <c r="AO109" s="61" t="e">
        <f>IF(サンプル!$B$11="無料",0,VLOOKUP($I109,サンプル!$A$19:$O$28,4+(COLUMN()-COLUMN($K109))/(COLUMNS($O$3:$U$3)-1),FALSE))</f>
        <v>#N/A</v>
      </c>
      <c r="AP109" s="62" t="str">
        <f t="shared" si="92"/>
        <v/>
      </c>
      <c r="AQ109" s="59" t="str">
        <f t="shared" si="93"/>
        <v/>
      </c>
      <c r="AR109" s="60" t="str">
        <f t="shared" si="94"/>
        <v/>
      </c>
      <c r="AS109" s="61" t="str">
        <f t="shared" si="95"/>
        <v/>
      </c>
      <c r="AT109" s="61" t="str">
        <f t="shared" si="65"/>
        <v/>
      </c>
      <c r="AU109" s="61" t="e">
        <f>IF(サンプル!$B$11="無料",0,VLOOKUP($I109,サンプル!$A$19:$O$28,4+(COLUMN()-COLUMN($K109))/(COLUMNS($O$3:$U$3)-1),FALSE))</f>
        <v>#N/A</v>
      </c>
      <c r="AV109" s="62" t="str">
        <f t="shared" si="96"/>
        <v/>
      </c>
      <c r="AW109" s="59" t="str">
        <f t="shared" si="97"/>
        <v/>
      </c>
      <c r="AX109" s="60" t="str">
        <f t="shared" si="98"/>
        <v/>
      </c>
      <c r="AY109" s="61" t="str">
        <f t="shared" si="99"/>
        <v/>
      </c>
      <c r="AZ109" s="61" t="str">
        <f t="shared" si="66"/>
        <v/>
      </c>
      <c r="BA109" s="61" t="e">
        <f>IF(サンプル!$B$11="無料",0,VLOOKUP($I109,サンプル!$A$19:$O$28,4+(COLUMN()-COLUMN($K109))/(COLUMNS($O$3:$U$3)-1),FALSE))</f>
        <v>#N/A</v>
      </c>
      <c r="BB109" s="62" t="str">
        <f t="shared" si="100"/>
        <v/>
      </c>
      <c r="BC109" s="59" t="str">
        <f t="shared" si="101"/>
        <v/>
      </c>
      <c r="BD109" s="60" t="str">
        <f t="shared" si="102"/>
        <v/>
      </c>
      <c r="BE109" s="61" t="str">
        <f t="shared" si="103"/>
        <v/>
      </c>
      <c r="BF109" s="61" t="str">
        <f t="shared" si="67"/>
        <v/>
      </c>
      <c r="BG109" s="61" t="e">
        <f>IF(サンプル!$B$11="無料",0,VLOOKUP($I109,サンプル!$A$19:$O$28,4+(COLUMN()-COLUMN($K109))/(COLUMNS($O$3:$U$3)-1),FALSE))</f>
        <v>#N/A</v>
      </c>
      <c r="BH109" s="62" t="str">
        <f t="shared" si="104"/>
        <v/>
      </c>
      <c r="BI109" s="59" t="str">
        <f t="shared" si="105"/>
        <v/>
      </c>
      <c r="BJ109" s="60" t="str">
        <f t="shared" si="106"/>
        <v/>
      </c>
      <c r="BK109" s="61" t="str">
        <f t="shared" si="107"/>
        <v/>
      </c>
      <c r="BL109" s="61" t="str">
        <f t="shared" si="68"/>
        <v/>
      </c>
      <c r="BM109" s="61" t="e">
        <f>IF(サンプル!$B$11="無料",0,VLOOKUP($I109,サンプル!$A$19:$O$28,4+(COLUMN()-COLUMN($K109))/(COLUMNS($O$3:$U$3)-1),FALSE))</f>
        <v>#N/A</v>
      </c>
      <c r="BN109" s="62" t="str">
        <f t="shared" si="108"/>
        <v/>
      </c>
      <c r="BO109" s="59" t="str">
        <f t="shared" si="109"/>
        <v/>
      </c>
      <c r="BP109" s="60" t="str">
        <f t="shared" si="110"/>
        <v/>
      </c>
      <c r="BQ109" s="61" t="str">
        <f t="shared" si="111"/>
        <v/>
      </c>
      <c r="BR109" s="61" t="str">
        <f t="shared" si="69"/>
        <v/>
      </c>
      <c r="BS109" s="61" t="e">
        <f>IF(サンプル!$B$11="無料",0,VLOOKUP($I109,サンプル!$A$19:$O$28,4+(COLUMN()-COLUMN($K109))/(COLUMNS($O$3:$U$3)-1),FALSE))</f>
        <v>#N/A</v>
      </c>
      <c r="BT109" s="62" t="str">
        <f t="shared" si="112"/>
        <v/>
      </c>
      <c r="BU109" s="59" t="str">
        <f t="shared" si="113"/>
        <v/>
      </c>
      <c r="BV109" s="60" t="str">
        <f t="shared" si="114"/>
        <v/>
      </c>
      <c r="BW109" s="61" t="str">
        <f t="shared" si="115"/>
        <v/>
      </c>
      <c r="BX109" s="61" t="str">
        <f t="shared" si="70"/>
        <v/>
      </c>
      <c r="BY109" s="61" t="e">
        <f>IF(サンプル!$B$11="無料",0,VLOOKUP($I109,サンプル!$A$19:$O$28,4+(COLUMN()-COLUMN($K109))/(COLUMNS($O$3:$U$3)-1),FALSE))</f>
        <v>#N/A</v>
      </c>
      <c r="BZ109" s="62" t="str">
        <f t="shared" si="116"/>
        <v/>
      </c>
      <c r="CA109" s="59" t="str">
        <f t="shared" si="117"/>
        <v/>
      </c>
      <c r="CB109" s="60" t="str">
        <f t="shared" si="118"/>
        <v/>
      </c>
      <c r="CC109" s="61" t="str">
        <f t="shared" si="119"/>
        <v/>
      </c>
    </row>
    <row r="110" spans="1:81">
      <c r="A110" s="6">
        <v>107</v>
      </c>
      <c r="B110" s="158" t="str">
        <f>IF(ISBLANK(サンプル入力!B110),"",サンプル入力!B110)</f>
        <v/>
      </c>
      <c r="C110" s="5" t="str">
        <f>IF(ISBLANK(サンプル入力!C110),"",サンプル入力!C110)</f>
        <v/>
      </c>
      <c r="D110" s="18"/>
      <c r="E110" s="5" t="str">
        <f>IF(ISBLANK(サンプル入力!F110),"",サンプル入力!F110)</f>
        <v/>
      </c>
      <c r="F110" s="15">
        <f>IF(ISBLANK(宅配便仮計算!D110),"",宅配便仮計算!D110)</f>
        <v>0.85</v>
      </c>
      <c r="G110" s="5" t="str">
        <f>IF(ISBLANK(サンプル入力!I110),"",サンプル入力!I110)</f>
        <v/>
      </c>
      <c r="H110" s="6" t="str">
        <f>IF(ISBLANK(サンプル入力!J110),"",サンプル入力!J110)</f>
        <v/>
      </c>
      <c r="I110" s="6" t="str">
        <f>IF(ISBLANK(サンプル入力!L110),"",サンプル入力!L110)</f>
        <v/>
      </c>
      <c r="J110" s="61" t="str">
        <f t="shared" si="71"/>
        <v/>
      </c>
      <c r="K110" s="61" t="e">
        <f>IF(サンプル!$B$11="無料",0,VLOOKUP($I110,サンプル!$A$19:$O$28,4+(COLUMN()-COLUMN($K110))/(COLUMNS($O$3:$U$3)-1),FALSE))</f>
        <v>#N/A</v>
      </c>
      <c r="L110" s="62" t="str">
        <f t="shared" si="72"/>
        <v/>
      </c>
      <c r="M110" s="59" t="str">
        <f t="shared" si="73"/>
        <v/>
      </c>
      <c r="N110" s="60" t="str">
        <f t="shared" si="74"/>
        <v/>
      </c>
      <c r="O110" s="61" t="str">
        <f t="shared" si="75"/>
        <v/>
      </c>
      <c r="P110" s="61" t="str">
        <f t="shared" si="60"/>
        <v/>
      </c>
      <c r="Q110" s="61" t="e">
        <f>IF(サンプル!$B$11="無料",0,VLOOKUP($I110,サンプル!$A$19:$O$28,4+(COLUMN()-COLUMN($K110))/(COLUMNS($O$3:$U$3)-1),FALSE))</f>
        <v>#N/A</v>
      </c>
      <c r="R110" s="62" t="str">
        <f t="shared" si="76"/>
        <v/>
      </c>
      <c r="S110" s="59" t="str">
        <f t="shared" si="77"/>
        <v/>
      </c>
      <c r="T110" s="60" t="str">
        <f t="shared" si="78"/>
        <v/>
      </c>
      <c r="U110" s="61" t="str">
        <f t="shared" si="79"/>
        <v/>
      </c>
      <c r="V110" s="61" t="str">
        <f t="shared" si="61"/>
        <v/>
      </c>
      <c r="W110" s="61" t="e">
        <f>IF(サンプル!$B$11="無料",0,VLOOKUP($I110,サンプル!$A$19:$O$28,4+(COLUMN()-COLUMN($K110))/(COLUMNS($O$3:$U$3)-1),FALSE))</f>
        <v>#N/A</v>
      </c>
      <c r="X110" s="62" t="str">
        <f t="shared" si="80"/>
        <v/>
      </c>
      <c r="Y110" s="59" t="str">
        <f t="shared" si="81"/>
        <v/>
      </c>
      <c r="Z110" s="60" t="str">
        <f t="shared" si="82"/>
        <v/>
      </c>
      <c r="AA110" s="61" t="str">
        <f t="shared" si="83"/>
        <v/>
      </c>
      <c r="AB110" s="61" t="str">
        <f t="shared" si="62"/>
        <v/>
      </c>
      <c r="AC110" s="61" t="e">
        <f>IF(サンプル!$B$11="無料",0,VLOOKUP($I110,サンプル!$A$19:$O$28,4+(COLUMN()-COLUMN($K110))/(COLUMNS($O$3:$U$3)-1),FALSE))</f>
        <v>#N/A</v>
      </c>
      <c r="AD110" s="62" t="str">
        <f t="shared" si="84"/>
        <v/>
      </c>
      <c r="AE110" s="59" t="str">
        <f t="shared" si="85"/>
        <v/>
      </c>
      <c r="AF110" s="60" t="str">
        <f t="shared" si="86"/>
        <v/>
      </c>
      <c r="AG110" s="61" t="str">
        <f t="shared" si="87"/>
        <v/>
      </c>
      <c r="AH110" s="61" t="str">
        <f t="shared" si="63"/>
        <v/>
      </c>
      <c r="AI110" s="61" t="e">
        <f>IF(サンプル!$B$11="無料",0,VLOOKUP($I110,サンプル!$A$19:$O$28,4+(COLUMN()-COLUMN($K110))/(COLUMNS($O$3:$U$3)-1),FALSE))</f>
        <v>#N/A</v>
      </c>
      <c r="AJ110" s="62" t="str">
        <f t="shared" si="88"/>
        <v/>
      </c>
      <c r="AK110" s="59" t="str">
        <f t="shared" si="89"/>
        <v/>
      </c>
      <c r="AL110" s="60" t="str">
        <f t="shared" si="90"/>
        <v/>
      </c>
      <c r="AM110" s="61" t="str">
        <f t="shared" si="91"/>
        <v/>
      </c>
      <c r="AN110" s="61" t="str">
        <f t="shared" si="64"/>
        <v/>
      </c>
      <c r="AO110" s="61" t="e">
        <f>IF(サンプル!$B$11="無料",0,VLOOKUP($I110,サンプル!$A$19:$O$28,4+(COLUMN()-COLUMN($K110))/(COLUMNS($O$3:$U$3)-1),FALSE))</f>
        <v>#N/A</v>
      </c>
      <c r="AP110" s="62" t="str">
        <f t="shared" si="92"/>
        <v/>
      </c>
      <c r="AQ110" s="59" t="str">
        <f t="shared" si="93"/>
        <v/>
      </c>
      <c r="AR110" s="60" t="str">
        <f t="shared" si="94"/>
        <v/>
      </c>
      <c r="AS110" s="61" t="str">
        <f t="shared" si="95"/>
        <v/>
      </c>
      <c r="AT110" s="61" t="str">
        <f t="shared" si="65"/>
        <v/>
      </c>
      <c r="AU110" s="61" t="e">
        <f>IF(サンプル!$B$11="無料",0,VLOOKUP($I110,サンプル!$A$19:$O$28,4+(COLUMN()-COLUMN($K110))/(COLUMNS($O$3:$U$3)-1),FALSE))</f>
        <v>#N/A</v>
      </c>
      <c r="AV110" s="62" t="str">
        <f t="shared" si="96"/>
        <v/>
      </c>
      <c r="AW110" s="59" t="str">
        <f t="shared" si="97"/>
        <v/>
      </c>
      <c r="AX110" s="60" t="str">
        <f t="shared" si="98"/>
        <v/>
      </c>
      <c r="AY110" s="61" t="str">
        <f t="shared" si="99"/>
        <v/>
      </c>
      <c r="AZ110" s="61" t="str">
        <f t="shared" si="66"/>
        <v/>
      </c>
      <c r="BA110" s="61" t="e">
        <f>IF(サンプル!$B$11="無料",0,VLOOKUP($I110,サンプル!$A$19:$O$28,4+(COLUMN()-COLUMN($K110))/(COLUMNS($O$3:$U$3)-1),FALSE))</f>
        <v>#N/A</v>
      </c>
      <c r="BB110" s="62" t="str">
        <f t="shared" si="100"/>
        <v/>
      </c>
      <c r="BC110" s="59" t="str">
        <f t="shared" si="101"/>
        <v/>
      </c>
      <c r="BD110" s="60" t="str">
        <f t="shared" si="102"/>
        <v/>
      </c>
      <c r="BE110" s="61" t="str">
        <f t="shared" si="103"/>
        <v/>
      </c>
      <c r="BF110" s="61" t="str">
        <f t="shared" si="67"/>
        <v/>
      </c>
      <c r="BG110" s="61" t="e">
        <f>IF(サンプル!$B$11="無料",0,VLOOKUP($I110,サンプル!$A$19:$O$28,4+(COLUMN()-COLUMN($K110))/(COLUMNS($O$3:$U$3)-1),FALSE))</f>
        <v>#N/A</v>
      </c>
      <c r="BH110" s="62" t="str">
        <f t="shared" si="104"/>
        <v/>
      </c>
      <c r="BI110" s="59" t="str">
        <f t="shared" si="105"/>
        <v/>
      </c>
      <c r="BJ110" s="60" t="str">
        <f t="shared" si="106"/>
        <v/>
      </c>
      <c r="BK110" s="61" t="str">
        <f t="shared" si="107"/>
        <v/>
      </c>
      <c r="BL110" s="61" t="str">
        <f t="shared" si="68"/>
        <v/>
      </c>
      <c r="BM110" s="61" t="e">
        <f>IF(サンプル!$B$11="無料",0,VLOOKUP($I110,サンプル!$A$19:$O$28,4+(COLUMN()-COLUMN($K110))/(COLUMNS($O$3:$U$3)-1),FALSE))</f>
        <v>#N/A</v>
      </c>
      <c r="BN110" s="62" t="str">
        <f t="shared" si="108"/>
        <v/>
      </c>
      <c r="BO110" s="59" t="str">
        <f t="shared" si="109"/>
        <v/>
      </c>
      <c r="BP110" s="60" t="str">
        <f t="shared" si="110"/>
        <v/>
      </c>
      <c r="BQ110" s="61" t="str">
        <f t="shared" si="111"/>
        <v/>
      </c>
      <c r="BR110" s="61" t="str">
        <f t="shared" si="69"/>
        <v/>
      </c>
      <c r="BS110" s="61" t="e">
        <f>IF(サンプル!$B$11="無料",0,VLOOKUP($I110,サンプル!$A$19:$O$28,4+(COLUMN()-COLUMN($K110))/(COLUMNS($O$3:$U$3)-1),FALSE))</f>
        <v>#N/A</v>
      </c>
      <c r="BT110" s="62" t="str">
        <f t="shared" si="112"/>
        <v/>
      </c>
      <c r="BU110" s="59" t="str">
        <f t="shared" si="113"/>
        <v/>
      </c>
      <c r="BV110" s="60" t="str">
        <f t="shared" si="114"/>
        <v/>
      </c>
      <c r="BW110" s="61" t="str">
        <f t="shared" si="115"/>
        <v/>
      </c>
      <c r="BX110" s="61" t="str">
        <f t="shared" si="70"/>
        <v/>
      </c>
      <c r="BY110" s="61" t="e">
        <f>IF(サンプル!$B$11="無料",0,VLOOKUP($I110,サンプル!$A$19:$O$28,4+(COLUMN()-COLUMN($K110))/(COLUMNS($O$3:$U$3)-1),FALSE))</f>
        <v>#N/A</v>
      </c>
      <c r="BZ110" s="62" t="str">
        <f t="shared" si="116"/>
        <v/>
      </c>
      <c r="CA110" s="59" t="str">
        <f t="shared" si="117"/>
        <v/>
      </c>
      <c r="CB110" s="60" t="str">
        <f t="shared" si="118"/>
        <v/>
      </c>
      <c r="CC110" s="61" t="str">
        <f t="shared" si="119"/>
        <v/>
      </c>
    </row>
    <row r="111" spans="1:81">
      <c r="A111" s="6">
        <v>108</v>
      </c>
      <c r="B111" s="158" t="str">
        <f>IF(ISBLANK(サンプル入力!B111),"",サンプル入力!B111)</f>
        <v/>
      </c>
      <c r="C111" s="5" t="str">
        <f>IF(ISBLANK(サンプル入力!C111),"",サンプル入力!C111)</f>
        <v/>
      </c>
      <c r="D111" s="18"/>
      <c r="E111" s="5" t="str">
        <f>IF(ISBLANK(サンプル入力!F111),"",サンプル入力!F111)</f>
        <v/>
      </c>
      <c r="F111" s="15">
        <f>IF(ISBLANK(宅配便仮計算!D111),"",宅配便仮計算!D111)</f>
        <v>0.85</v>
      </c>
      <c r="G111" s="5" t="str">
        <f>IF(ISBLANK(サンプル入力!I111),"",サンプル入力!I111)</f>
        <v/>
      </c>
      <c r="H111" s="6" t="str">
        <f>IF(ISBLANK(サンプル入力!J111),"",サンプル入力!J111)</f>
        <v/>
      </c>
      <c r="I111" s="6" t="str">
        <f>IF(ISBLANK(サンプル入力!L111),"",サンプル入力!L111)</f>
        <v/>
      </c>
      <c r="J111" s="61" t="str">
        <f t="shared" si="71"/>
        <v/>
      </c>
      <c r="K111" s="61" t="e">
        <f>IF(サンプル!$B$11="無料",0,VLOOKUP($I111,サンプル!$A$19:$O$28,4+(COLUMN()-COLUMN($K111))/(COLUMNS($O$3:$U$3)-1),FALSE))</f>
        <v>#N/A</v>
      </c>
      <c r="L111" s="62" t="str">
        <f t="shared" si="72"/>
        <v/>
      </c>
      <c r="M111" s="59" t="str">
        <f t="shared" si="73"/>
        <v/>
      </c>
      <c r="N111" s="60" t="str">
        <f t="shared" si="74"/>
        <v/>
      </c>
      <c r="O111" s="61" t="str">
        <f t="shared" si="75"/>
        <v/>
      </c>
      <c r="P111" s="61" t="str">
        <f t="shared" si="60"/>
        <v/>
      </c>
      <c r="Q111" s="61" t="e">
        <f>IF(サンプル!$B$11="無料",0,VLOOKUP($I111,サンプル!$A$19:$O$28,4+(COLUMN()-COLUMN($K111))/(COLUMNS($O$3:$U$3)-1),FALSE))</f>
        <v>#N/A</v>
      </c>
      <c r="R111" s="62" t="str">
        <f t="shared" si="76"/>
        <v/>
      </c>
      <c r="S111" s="59" t="str">
        <f t="shared" si="77"/>
        <v/>
      </c>
      <c r="T111" s="60" t="str">
        <f t="shared" si="78"/>
        <v/>
      </c>
      <c r="U111" s="61" t="str">
        <f t="shared" si="79"/>
        <v/>
      </c>
      <c r="V111" s="61" t="str">
        <f t="shared" si="61"/>
        <v/>
      </c>
      <c r="W111" s="61" t="e">
        <f>IF(サンプル!$B$11="無料",0,VLOOKUP($I111,サンプル!$A$19:$O$28,4+(COLUMN()-COLUMN($K111))/(COLUMNS($O$3:$U$3)-1),FALSE))</f>
        <v>#N/A</v>
      </c>
      <c r="X111" s="62" t="str">
        <f t="shared" si="80"/>
        <v/>
      </c>
      <c r="Y111" s="59" t="str">
        <f t="shared" si="81"/>
        <v/>
      </c>
      <c r="Z111" s="60" t="str">
        <f t="shared" si="82"/>
        <v/>
      </c>
      <c r="AA111" s="61" t="str">
        <f t="shared" si="83"/>
        <v/>
      </c>
      <c r="AB111" s="61" t="str">
        <f t="shared" si="62"/>
        <v/>
      </c>
      <c r="AC111" s="61" t="e">
        <f>IF(サンプル!$B$11="無料",0,VLOOKUP($I111,サンプル!$A$19:$O$28,4+(COLUMN()-COLUMN($K111))/(COLUMNS($O$3:$U$3)-1),FALSE))</f>
        <v>#N/A</v>
      </c>
      <c r="AD111" s="62" t="str">
        <f t="shared" si="84"/>
        <v/>
      </c>
      <c r="AE111" s="59" t="str">
        <f t="shared" si="85"/>
        <v/>
      </c>
      <c r="AF111" s="60" t="str">
        <f t="shared" si="86"/>
        <v/>
      </c>
      <c r="AG111" s="61" t="str">
        <f t="shared" si="87"/>
        <v/>
      </c>
      <c r="AH111" s="61" t="str">
        <f t="shared" si="63"/>
        <v/>
      </c>
      <c r="AI111" s="61" t="e">
        <f>IF(サンプル!$B$11="無料",0,VLOOKUP($I111,サンプル!$A$19:$O$28,4+(COLUMN()-COLUMN($K111))/(COLUMNS($O$3:$U$3)-1),FALSE))</f>
        <v>#N/A</v>
      </c>
      <c r="AJ111" s="62" t="str">
        <f t="shared" si="88"/>
        <v/>
      </c>
      <c r="AK111" s="59" t="str">
        <f t="shared" si="89"/>
        <v/>
      </c>
      <c r="AL111" s="60" t="str">
        <f t="shared" si="90"/>
        <v/>
      </c>
      <c r="AM111" s="61" t="str">
        <f t="shared" si="91"/>
        <v/>
      </c>
      <c r="AN111" s="61" t="str">
        <f t="shared" si="64"/>
        <v/>
      </c>
      <c r="AO111" s="61" t="e">
        <f>IF(サンプル!$B$11="無料",0,VLOOKUP($I111,サンプル!$A$19:$O$28,4+(COLUMN()-COLUMN($K111))/(COLUMNS($O$3:$U$3)-1),FALSE))</f>
        <v>#N/A</v>
      </c>
      <c r="AP111" s="62" t="str">
        <f t="shared" si="92"/>
        <v/>
      </c>
      <c r="AQ111" s="59" t="str">
        <f t="shared" si="93"/>
        <v/>
      </c>
      <c r="AR111" s="60" t="str">
        <f t="shared" si="94"/>
        <v/>
      </c>
      <c r="AS111" s="61" t="str">
        <f t="shared" si="95"/>
        <v/>
      </c>
      <c r="AT111" s="61" t="str">
        <f t="shared" si="65"/>
        <v/>
      </c>
      <c r="AU111" s="61" t="e">
        <f>IF(サンプル!$B$11="無料",0,VLOOKUP($I111,サンプル!$A$19:$O$28,4+(COLUMN()-COLUMN($K111))/(COLUMNS($O$3:$U$3)-1),FALSE))</f>
        <v>#N/A</v>
      </c>
      <c r="AV111" s="62" t="str">
        <f t="shared" si="96"/>
        <v/>
      </c>
      <c r="AW111" s="59" t="str">
        <f t="shared" si="97"/>
        <v/>
      </c>
      <c r="AX111" s="60" t="str">
        <f t="shared" si="98"/>
        <v/>
      </c>
      <c r="AY111" s="61" t="str">
        <f t="shared" si="99"/>
        <v/>
      </c>
      <c r="AZ111" s="61" t="str">
        <f t="shared" si="66"/>
        <v/>
      </c>
      <c r="BA111" s="61" t="e">
        <f>IF(サンプル!$B$11="無料",0,VLOOKUP($I111,サンプル!$A$19:$O$28,4+(COLUMN()-COLUMN($K111))/(COLUMNS($O$3:$U$3)-1),FALSE))</f>
        <v>#N/A</v>
      </c>
      <c r="BB111" s="62" t="str">
        <f t="shared" si="100"/>
        <v/>
      </c>
      <c r="BC111" s="59" t="str">
        <f t="shared" si="101"/>
        <v/>
      </c>
      <c r="BD111" s="60" t="str">
        <f t="shared" si="102"/>
        <v/>
      </c>
      <c r="BE111" s="61" t="str">
        <f t="shared" si="103"/>
        <v/>
      </c>
      <c r="BF111" s="61" t="str">
        <f t="shared" si="67"/>
        <v/>
      </c>
      <c r="BG111" s="61" t="e">
        <f>IF(サンプル!$B$11="無料",0,VLOOKUP($I111,サンプル!$A$19:$O$28,4+(COLUMN()-COLUMN($K111))/(COLUMNS($O$3:$U$3)-1),FALSE))</f>
        <v>#N/A</v>
      </c>
      <c r="BH111" s="62" t="str">
        <f t="shared" si="104"/>
        <v/>
      </c>
      <c r="BI111" s="59" t="str">
        <f t="shared" si="105"/>
        <v/>
      </c>
      <c r="BJ111" s="60" t="str">
        <f t="shared" si="106"/>
        <v/>
      </c>
      <c r="BK111" s="61" t="str">
        <f t="shared" si="107"/>
        <v/>
      </c>
      <c r="BL111" s="61" t="str">
        <f t="shared" si="68"/>
        <v/>
      </c>
      <c r="BM111" s="61" t="e">
        <f>IF(サンプル!$B$11="無料",0,VLOOKUP($I111,サンプル!$A$19:$O$28,4+(COLUMN()-COLUMN($K111))/(COLUMNS($O$3:$U$3)-1),FALSE))</f>
        <v>#N/A</v>
      </c>
      <c r="BN111" s="62" t="str">
        <f t="shared" si="108"/>
        <v/>
      </c>
      <c r="BO111" s="59" t="str">
        <f t="shared" si="109"/>
        <v/>
      </c>
      <c r="BP111" s="60" t="str">
        <f t="shared" si="110"/>
        <v/>
      </c>
      <c r="BQ111" s="61" t="str">
        <f t="shared" si="111"/>
        <v/>
      </c>
      <c r="BR111" s="61" t="str">
        <f t="shared" si="69"/>
        <v/>
      </c>
      <c r="BS111" s="61" t="e">
        <f>IF(サンプル!$B$11="無料",0,VLOOKUP($I111,サンプル!$A$19:$O$28,4+(COLUMN()-COLUMN($K111))/(COLUMNS($O$3:$U$3)-1),FALSE))</f>
        <v>#N/A</v>
      </c>
      <c r="BT111" s="62" t="str">
        <f t="shared" si="112"/>
        <v/>
      </c>
      <c r="BU111" s="59" t="str">
        <f t="shared" si="113"/>
        <v/>
      </c>
      <c r="BV111" s="60" t="str">
        <f t="shared" si="114"/>
        <v/>
      </c>
      <c r="BW111" s="61" t="str">
        <f t="shared" si="115"/>
        <v/>
      </c>
      <c r="BX111" s="61" t="str">
        <f t="shared" si="70"/>
        <v/>
      </c>
      <c r="BY111" s="61" t="e">
        <f>IF(サンプル!$B$11="無料",0,VLOOKUP($I111,サンプル!$A$19:$O$28,4+(COLUMN()-COLUMN($K111))/(COLUMNS($O$3:$U$3)-1),FALSE))</f>
        <v>#N/A</v>
      </c>
      <c r="BZ111" s="62" t="str">
        <f t="shared" si="116"/>
        <v/>
      </c>
      <c r="CA111" s="59" t="str">
        <f t="shared" si="117"/>
        <v/>
      </c>
      <c r="CB111" s="60" t="str">
        <f t="shared" si="118"/>
        <v/>
      </c>
      <c r="CC111" s="61" t="str">
        <f t="shared" si="119"/>
        <v/>
      </c>
    </row>
    <row r="112" spans="1:81">
      <c r="A112" s="6">
        <v>109</v>
      </c>
      <c r="B112" s="158" t="str">
        <f>IF(ISBLANK(サンプル入力!B112),"",サンプル入力!B112)</f>
        <v/>
      </c>
      <c r="C112" s="5" t="str">
        <f>IF(ISBLANK(サンプル入力!C112),"",サンプル入力!C112)</f>
        <v/>
      </c>
      <c r="D112" s="18"/>
      <c r="E112" s="5" t="str">
        <f>IF(ISBLANK(サンプル入力!F112),"",サンプル入力!F112)</f>
        <v/>
      </c>
      <c r="F112" s="15">
        <f>IF(ISBLANK(宅配便仮計算!D112),"",宅配便仮計算!D112)</f>
        <v>0.85</v>
      </c>
      <c r="G112" s="5" t="str">
        <f>IF(ISBLANK(サンプル入力!I112),"",サンプル入力!I112)</f>
        <v/>
      </c>
      <c r="H112" s="6" t="str">
        <f>IF(ISBLANK(サンプル入力!J112),"",サンプル入力!J112)</f>
        <v/>
      </c>
      <c r="I112" s="6" t="str">
        <f>IF(ISBLANK(サンプル入力!L112),"",サンプル入力!L112)</f>
        <v/>
      </c>
      <c r="J112" s="61" t="str">
        <f t="shared" si="71"/>
        <v/>
      </c>
      <c r="K112" s="61" t="e">
        <f>IF(サンプル!$B$11="無料",0,VLOOKUP($I112,サンプル!$A$19:$O$28,4+(COLUMN()-COLUMN($K112))/(COLUMNS($O$3:$U$3)-1),FALSE))</f>
        <v>#N/A</v>
      </c>
      <c r="L112" s="62" t="str">
        <f t="shared" si="72"/>
        <v/>
      </c>
      <c r="M112" s="59" t="str">
        <f t="shared" si="73"/>
        <v/>
      </c>
      <c r="N112" s="60" t="str">
        <f t="shared" si="74"/>
        <v/>
      </c>
      <c r="O112" s="61" t="str">
        <f t="shared" si="75"/>
        <v/>
      </c>
      <c r="P112" s="61" t="str">
        <f t="shared" si="60"/>
        <v/>
      </c>
      <c r="Q112" s="61" t="e">
        <f>IF(サンプル!$B$11="無料",0,VLOOKUP($I112,サンプル!$A$19:$O$28,4+(COLUMN()-COLUMN($K112))/(COLUMNS($O$3:$U$3)-1),FALSE))</f>
        <v>#N/A</v>
      </c>
      <c r="R112" s="62" t="str">
        <f t="shared" si="76"/>
        <v/>
      </c>
      <c r="S112" s="59" t="str">
        <f t="shared" si="77"/>
        <v/>
      </c>
      <c r="T112" s="60" t="str">
        <f t="shared" si="78"/>
        <v/>
      </c>
      <c r="U112" s="61" t="str">
        <f t="shared" si="79"/>
        <v/>
      </c>
      <c r="V112" s="61" t="str">
        <f t="shared" si="61"/>
        <v/>
      </c>
      <c r="W112" s="61" t="e">
        <f>IF(サンプル!$B$11="無料",0,VLOOKUP($I112,サンプル!$A$19:$O$28,4+(COLUMN()-COLUMN($K112))/(COLUMNS($O$3:$U$3)-1),FALSE))</f>
        <v>#N/A</v>
      </c>
      <c r="X112" s="62" t="str">
        <f t="shared" si="80"/>
        <v/>
      </c>
      <c r="Y112" s="59" t="str">
        <f t="shared" si="81"/>
        <v/>
      </c>
      <c r="Z112" s="60" t="str">
        <f t="shared" si="82"/>
        <v/>
      </c>
      <c r="AA112" s="61" t="str">
        <f t="shared" si="83"/>
        <v/>
      </c>
      <c r="AB112" s="61" t="str">
        <f t="shared" si="62"/>
        <v/>
      </c>
      <c r="AC112" s="61" t="e">
        <f>IF(サンプル!$B$11="無料",0,VLOOKUP($I112,サンプル!$A$19:$O$28,4+(COLUMN()-COLUMN($K112))/(COLUMNS($O$3:$U$3)-1),FALSE))</f>
        <v>#N/A</v>
      </c>
      <c r="AD112" s="62" t="str">
        <f t="shared" si="84"/>
        <v/>
      </c>
      <c r="AE112" s="59" t="str">
        <f t="shared" si="85"/>
        <v/>
      </c>
      <c r="AF112" s="60" t="str">
        <f t="shared" si="86"/>
        <v/>
      </c>
      <c r="AG112" s="61" t="str">
        <f t="shared" si="87"/>
        <v/>
      </c>
      <c r="AH112" s="61" t="str">
        <f t="shared" si="63"/>
        <v/>
      </c>
      <c r="AI112" s="61" t="e">
        <f>IF(サンプル!$B$11="無料",0,VLOOKUP($I112,サンプル!$A$19:$O$28,4+(COLUMN()-COLUMN($K112))/(COLUMNS($O$3:$U$3)-1),FALSE))</f>
        <v>#N/A</v>
      </c>
      <c r="AJ112" s="62" t="str">
        <f t="shared" si="88"/>
        <v/>
      </c>
      <c r="AK112" s="59" t="str">
        <f t="shared" si="89"/>
        <v/>
      </c>
      <c r="AL112" s="60" t="str">
        <f t="shared" si="90"/>
        <v/>
      </c>
      <c r="AM112" s="61" t="str">
        <f t="shared" si="91"/>
        <v/>
      </c>
      <c r="AN112" s="61" t="str">
        <f t="shared" si="64"/>
        <v/>
      </c>
      <c r="AO112" s="61" t="e">
        <f>IF(サンプル!$B$11="無料",0,VLOOKUP($I112,サンプル!$A$19:$O$28,4+(COLUMN()-COLUMN($K112))/(COLUMNS($O$3:$U$3)-1),FALSE))</f>
        <v>#N/A</v>
      </c>
      <c r="AP112" s="62" t="str">
        <f t="shared" si="92"/>
        <v/>
      </c>
      <c r="AQ112" s="59" t="str">
        <f t="shared" si="93"/>
        <v/>
      </c>
      <c r="AR112" s="60" t="str">
        <f t="shared" si="94"/>
        <v/>
      </c>
      <c r="AS112" s="61" t="str">
        <f t="shared" si="95"/>
        <v/>
      </c>
      <c r="AT112" s="61" t="str">
        <f t="shared" si="65"/>
        <v/>
      </c>
      <c r="AU112" s="61" t="e">
        <f>IF(サンプル!$B$11="無料",0,VLOOKUP($I112,サンプル!$A$19:$O$28,4+(COLUMN()-COLUMN($K112))/(COLUMNS($O$3:$U$3)-1),FALSE))</f>
        <v>#N/A</v>
      </c>
      <c r="AV112" s="62" t="str">
        <f t="shared" si="96"/>
        <v/>
      </c>
      <c r="AW112" s="59" t="str">
        <f t="shared" si="97"/>
        <v/>
      </c>
      <c r="AX112" s="60" t="str">
        <f t="shared" si="98"/>
        <v/>
      </c>
      <c r="AY112" s="61" t="str">
        <f t="shared" si="99"/>
        <v/>
      </c>
      <c r="AZ112" s="61" t="str">
        <f t="shared" si="66"/>
        <v/>
      </c>
      <c r="BA112" s="61" t="e">
        <f>IF(サンプル!$B$11="無料",0,VLOOKUP($I112,サンプル!$A$19:$O$28,4+(COLUMN()-COLUMN($K112))/(COLUMNS($O$3:$U$3)-1),FALSE))</f>
        <v>#N/A</v>
      </c>
      <c r="BB112" s="62" t="str">
        <f t="shared" si="100"/>
        <v/>
      </c>
      <c r="BC112" s="59" t="str">
        <f t="shared" si="101"/>
        <v/>
      </c>
      <c r="BD112" s="60" t="str">
        <f t="shared" si="102"/>
        <v/>
      </c>
      <c r="BE112" s="61" t="str">
        <f t="shared" si="103"/>
        <v/>
      </c>
      <c r="BF112" s="61" t="str">
        <f t="shared" si="67"/>
        <v/>
      </c>
      <c r="BG112" s="61" t="e">
        <f>IF(サンプル!$B$11="無料",0,VLOOKUP($I112,サンプル!$A$19:$O$28,4+(COLUMN()-COLUMN($K112))/(COLUMNS($O$3:$U$3)-1),FALSE))</f>
        <v>#N/A</v>
      </c>
      <c r="BH112" s="62" t="str">
        <f t="shared" si="104"/>
        <v/>
      </c>
      <c r="BI112" s="59" t="str">
        <f t="shared" si="105"/>
        <v/>
      </c>
      <c r="BJ112" s="60" t="str">
        <f t="shared" si="106"/>
        <v/>
      </c>
      <c r="BK112" s="61" t="str">
        <f t="shared" si="107"/>
        <v/>
      </c>
      <c r="BL112" s="61" t="str">
        <f t="shared" si="68"/>
        <v/>
      </c>
      <c r="BM112" s="61" t="e">
        <f>IF(サンプル!$B$11="無料",0,VLOOKUP($I112,サンプル!$A$19:$O$28,4+(COLUMN()-COLUMN($K112))/(COLUMNS($O$3:$U$3)-1),FALSE))</f>
        <v>#N/A</v>
      </c>
      <c r="BN112" s="62" t="str">
        <f t="shared" si="108"/>
        <v/>
      </c>
      <c r="BO112" s="59" t="str">
        <f t="shared" si="109"/>
        <v/>
      </c>
      <c r="BP112" s="60" t="str">
        <f t="shared" si="110"/>
        <v/>
      </c>
      <c r="BQ112" s="61" t="str">
        <f t="shared" si="111"/>
        <v/>
      </c>
      <c r="BR112" s="61" t="str">
        <f t="shared" si="69"/>
        <v/>
      </c>
      <c r="BS112" s="61" t="e">
        <f>IF(サンプル!$B$11="無料",0,VLOOKUP($I112,サンプル!$A$19:$O$28,4+(COLUMN()-COLUMN($K112))/(COLUMNS($O$3:$U$3)-1),FALSE))</f>
        <v>#N/A</v>
      </c>
      <c r="BT112" s="62" t="str">
        <f t="shared" si="112"/>
        <v/>
      </c>
      <c r="BU112" s="59" t="str">
        <f t="shared" si="113"/>
        <v/>
      </c>
      <c r="BV112" s="60" t="str">
        <f t="shared" si="114"/>
        <v/>
      </c>
      <c r="BW112" s="61" t="str">
        <f t="shared" si="115"/>
        <v/>
      </c>
      <c r="BX112" s="61" t="str">
        <f t="shared" si="70"/>
        <v/>
      </c>
      <c r="BY112" s="61" t="e">
        <f>IF(サンプル!$B$11="無料",0,VLOOKUP($I112,サンプル!$A$19:$O$28,4+(COLUMN()-COLUMN($K112))/(COLUMNS($O$3:$U$3)-1),FALSE))</f>
        <v>#N/A</v>
      </c>
      <c r="BZ112" s="62" t="str">
        <f t="shared" si="116"/>
        <v/>
      </c>
      <c r="CA112" s="59" t="str">
        <f t="shared" si="117"/>
        <v/>
      </c>
      <c r="CB112" s="60" t="str">
        <f t="shared" si="118"/>
        <v/>
      </c>
      <c r="CC112" s="61" t="str">
        <f t="shared" si="119"/>
        <v/>
      </c>
    </row>
    <row r="113" spans="1:81">
      <c r="A113" s="6">
        <v>110</v>
      </c>
      <c r="B113" s="158" t="str">
        <f>IF(ISBLANK(サンプル入力!B113),"",サンプル入力!B113)</f>
        <v/>
      </c>
      <c r="C113" s="5" t="str">
        <f>IF(ISBLANK(サンプル入力!C113),"",サンプル入力!C113)</f>
        <v/>
      </c>
      <c r="D113" s="18"/>
      <c r="E113" s="5" t="str">
        <f>IF(ISBLANK(サンプル入力!F113),"",サンプル入力!F113)</f>
        <v/>
      </c>
      <c r="F113" s="15">
        <f>IF(ISBLANK(宅配便仮計算!D113),"",宅配便仮計算!D113)</f>
        <v>0.85</v>
      </c>
      <c r="G113" s="5" t="str">
        <f>IF(ISBLANK(サンプル入力!I113),"",サンプル入力!I113)</f>
        <v/>
      </c>
      <c r="H113" s="6" t="str">
        <f>IF(ISBLANK(サンプル入力!J113),"",サンプル入力!J113)</f>
        <v/>
      </c>
      <c r="I113" s="6" t="str">
        <f>IF(ISBLANK(サンプル入力!L113),"",サンプル入力!L113)</f>
        <v/>
      </c>
      <c r="J113" s="61" t="str">
        <f t="shared" si="71"/>
        <v/>
      </c>
      <c r="K113" s="61" t="e">
        <f>IF(サンプル!$B$11="無料",0,VLOOKUP($I113,サンプル!$A$19:$O$28,4+(COLUMN()-COLUMN($K113))/(COLUMNS($O$3:$U$3)-1),FALSE))</f>
        <v>#N/A</v>
      </c>
      <c r="L113" s="62" t="str">
        <f t="shared" si="72"/>
        <v/>
      </c>
      <c r="M113" s="59" t="str">
        <f t="shared" si="73"/>
        <v/>
      </c>
      <c r="N113" s="60" t="str">
        <f t="shared" si="74"/>
        <v/>
      </c>
      <c r="O113" s="61" t="str">
        <f t="shared" si="75"/>
        <v/>
      </c>
      <c r="P113" s="61" t="str">
        <f t="shared" si="60"/>
        <v/>
      </c>
      <c r="Q113" s="61" t="e">
        <f>IF(サンプル!$B$11="無料",0,VLOOKUP($I113,サンプル!$A$19:$O$28,4+(COLUMN()-COLUMN($K113))/(COLUMNS($O$3:$U$3)-1),FALSE))</f>
        <v>#N/A</v>
      </c>
      <c r="R113" s="62" t="str">
        <f t="shared" si="76"/>
        <v/>
      </c>
      <c r="S113" s="59" t="str">
        <f t="shared" si="77"/>
        <v/>
      </c>
      <c r="T113" s="60" t="str">
        <f t="shared" si="78"/>
        <v/>
      </c>
      <c r="U113" s="61" t="str">
        <f t="shared" si="79"/>
        <v/>
      </c>
      <c r="V113" s="61" t="str">
        <f t="shared" si="61"/>
        <v/>
      </c>
      <c r="W113" s="61" t="e">
        <f>IF(サンプル!$B$11="無料",0,VLOOKUP($I113,サンプル!$A$19:$O$28,4+(COLUMN()-COLUMN($K113))/(COLUMNS($O$3:$U$3)-1),FALSE))</f>
        <v>#N/A</v>
      </c>
      <c r="X113" s="62" t="str">
        <f t="shared" si="80"/>
        <v/>
      </c>
      <c r="Y113" s="59" t="str">
        <f t="shared" si="81"/>
        <v/>
      </c>
      <c r="Z113" s="60" t="str">
        <f t="shared" si="82"/>
        <v/>
      </c>
      <c r="AA113" s="61" t="str">
        <f t="shared" si="83"/>
        <v/>
      </c>
      <c r="AB113" s="61" t="str">
        <f t="shared" si="62"/>
        <v/>
      </c>
      <c r="AC113" s="61" t="e">
        <f>IF(サンプル!$B$11="無料",0,VLOOKUP($I113,サンプル!$A$19:$O$28,4+(COLUMN()-COLUMN($K113))/(COLUMNS($O$3:$U$3)-1),FALSE))</f>
        <v>#N/A</v>
      </c>
      <c r="AD113" s="62" t="str">
        <f t="shared" si="84"/>
        <v/>
      </c>
      <c r="AE113" s="59" t="str">
        <f t="shared" si="85"/>
        <v/>
      </c>
      <c r="AF113" s="60" t="str">
        <f t="shared" si="86"/>
        <v/>
      </c>
      <c r="AG113" s="61" t="str">
        <f t="shared" si="87"/>
        <v/>
      </c>
      <c r="AH113" s="61" t="str">
        <f t="shared" si="63"/>
        <v/>
      </c>
      <c r="AI113" s="61" t="e">
        <f>IF(サンプル!$B$11="無料",0,VLOOKUP($I113,サンプル!$A$19:$O$28,4+(COLUMN()-COLUMN($K113))/(COLUMNS($O$3:$U$3)-1),FALSE))</f>
        <v>#N/A</v>
      </c>
      <c r="AJ113" s="62" t="str">
        <f t="shared" si="88"/>
        <v/>
      </c>
      <c r="AK113" s="59" t="str">
        <f t="shared" si="89"/>
        <v/>
      </c>
      <c r="AL113" s="60" t="str">
        <f t="shared" si="90"/>
        <v/>
      </c>
      <c r="AM113" s="61" t="str">
        <f t="shared" si="91"/>
        <v/>
      </c>
      <c r="AN113" s="61" t="str">
        <f t="shared" si="64"/>
        <v/>
      </c>
      <c r="AO113" s="61" t="e">
        <f>IF(サンプル!$B$11="無料",0,VLOOKUP($I113,サンプル!$A$19:$O$28,4+(COLUMN()-COLUMN($K113))/(COLUMNS($O$3:$U$3)-1),FALSE))</f>
        <v>#N/A</v>
      </c>
      <c r="AP113" s="62" t="str">
        <f t="shared" si="92"/>
        <v/>
      </c>
      <c r="AQ113" s="59" t="str">
        <f t="shared" si="93"/>
        <v/>
      </c>
      <c r="AR113" s="60" t="str">
        <f t="shared" si="94"/>
        <v/>
      </c>
      <c r="AS113" s="61" t="str">
        <f t="shared" si="95"/>
        <v/>
      </c>
      <c r="AT113" s="61" t="str">
        <f t="shared" si="65"/>
        <v/>
      </c>
      <c r="AU113" s="61" t="e">
        <f>IF(サンプル!$B$11="無料",0,VLOOKUP($I113,サンプル!$A$19:$O$28,4+(COLUMN()-COLUMN($K113))/(COLUMNS($O$3:$U$3)-1),FALSE))</f>
        <v>#N/A</v>
      </c>
      <c r="AV113" s="62" t="str">
        <f t="shared" si="96"/>
        <v/>
      </c>
      <c r="AW113" s="59" t="str">
        <f t="shared" si="97"/>
        <v/>
      </c>
      <c r="AX113" s="60" t="str">
        <f t="shared" si="98"/>
        <v/>
      </c>
      <c r="AY113" s="61" t="str">
        <f t="shared" si="99"/>
        <v/>
      </c>
      <c r="AZ113" s="61" t="str">
        <f t="shared" si="66"/>
        <v/>
      </c>
      <c r="BA113" s="61" t="e">
        <f>IF(サンプル!$B$11="無料",0,VLOOKUP($I113,サンプル!$A$19:$O$28,4+(COLUMN()-COLUMN($K113))/(COLUMNS($O$3:$U$3)-1),FALSE))</f>
        <v>#N/A</v>
      </c>
      <c r="BB113" s="62" t="str">
        <f t="shared" si="100"/>
        <v/>
      </c>
      <c r="BC113" s="59" t="str">
        <f t="shared" si="101"/>
        <v/>
      </c>
      <c r="BD113" s="60" t="str">
        <f t="shared" si="102"/>
        <v/>
      </c>
      <c r="BE113" s="61" t="str">
        <f t="shared" si="103"/>
        <v/>
      </c>
      <c r="BF113" s="61" t="str">
        <f t="shared" si="67"/>
        <v/>
      </c>
      <c r="BG113" s="61" t="e">
        <f>IF(サンプル!$B$11="無料",0,VLOOKUP($I113,サンプル!$A$19:$O$28,4+(COLUMN()-COLUMN($K113))/(COLUMNS($O$3:$U$3)-1),FALSE))</f>
        <v>#N/A</v>
      </c>
      <c r="BH113" s="62" t="str">
        <f t="shared" si="104"/>
        <v/>
      </c>
      <c r="BI113" s="59" t="str">
        <f t="shared" si="105"/>
        <v/>
      </c>
      <c r="BJ113" s="60" t="str">
        <f t="shared" si="106"/>
        <v/>
      </c>
      <c r="BK113" s="61" t="str">
        <f t="shared" si="107"/>
        <v/>
      </c>
      <c r="BL113" s="61" t="str">
        <f t="shared" si="68"/>
        <v/>
      </c>
      <c r="BM113" s="61" t="e">
        <f>IF(サンプル!$B$11="無料",0,VLOOKUP($I113,サンプル!$A$19:$O$28,4+(COLUMN()-COLUMN($K113))/(COLUMNS($O$3:$U$3)-1),FALSE))</f>
        <v>#N/A</v>
      </c>
      <c r="BN113" s="62" t="str">
        <f t="shared" si="108"/>
        <v/>
      </c>
      <c r="BO113" s="59" t="str">
        <f t="shared" si="109"/>
        <v/>
      </c>
      <c r="BP113" s="60" t="str">
        <f t="shared" si="110"/>
        <v/>
      </c>
      <c r="BQ113" s="61" t="str">
        <f t="shared" si="111"/>
        <v/>
      </c>
      <c r="BR113" s="61" t="str">
        <f t="shared" si="69"/>
        <v/>
      </c>
      <c r="BS113" s="61" t="e">
        <f>IF(サンプル!$B$11="無料",0,VLOOKUP($I113,サンプル!$A$19:$O$28,4+(COLUMN()-COLUMN($K113))/(COLUMNS($O$3:$U$3)-1),FALSE))</f>
        <v>#N/A</v>
      </c>
      <c r="BT113" s="62" t="str">
        <f t="shared" si="112"/>
        <v/>
      </c>
      <c r="BU113" s="59" t="str">
        <f t="shared" si="113"/>
        <v/>
      </c>
      <c r="BV113" s="60" t="str">
        <f t="shared" si="114"/>
        <v/>
      </c>
      <c r="BW113" s="61" t="str">
        <f t="shared" si="115"/>
        <v/>
      </c>
      <c r="BX113" s="61" t="str">
        <f t="shared" si="70"/>
        <v/>
      </c>
      <c r="BY113" s="61" t="e">
        <f>IF(サンプル!$B$11="無料",0,VLOOKUP($I113,サンプル!$A$19:$O$28,4+(COLUMN()-COLUMN($K113))/(COLUMNS($O$3:$U$3)-1),FALSE))</f>
        <v>#N/A</v>
      </c>
      <c r="BZ113" s="62" t="str">
        <f t="shared" si="116"/>
        <v/>
      </c>
      <c r="CA113" s="59" t="str">
        <f t="shared" si="117"/>
        <v/>
      </c>
      <c r="CB113" s="60" t="str">
        <f t="shared" si="118"/>
        <v/>
      </c>
      <c r="CC113" s="61" t="str">
        <f t="shared" si="119"/>
        <v/>
      </c>
    </row>
    <row r="114" spans="1:81">
      <c r="A114" s="6">
        <v>111</v>
      </c>
      <c r="B114" s="158" t="str">
        <f>IF(ISBLANK(サンプル入力!B114),"",サンプル入力!B114)</f>
        <v/>
      </c>
      <c r="C114" s="5" t="str">
        <f>IF(ISBLANK(サンプル入力!C114),"",サンプル入力!C114)</f>
        <v/>
      </c>
      <c r="D114" s="18"/>
      <c r="E114" s="5" t="str">
        <f>IF(ISBLANK(サンプル入力!F114),"",サンプル入力!F114)</f>
        <v/>
      </c>
      <c r="F114" s="15">
        <f>IF(ISBLANK(宅配便仮計算!D114),"",宅配便仮計算!D114)</f>
        <v>0.85</v>
      </c>
      <c r="G114" s="5" t="str">
        <f>IF(ISBLANK(サンプル入力!I114),"",サンプル入力!I114)</f>
        <v/>
      </c>
      <c r="H114" s="6" t="str">
        <f>IF(ISBLANK(サンプル入力!J114),"",サンプル入力!J114)</f>
        <v/>
      </c>
      <c r="I114" s="6" t="str">
        <f>IF(ISBLANK(サンプル入力!L114),"",サンプル入力!L114)</f>
        <v/>
      </c>
      <c r="J114" s="61" t="str">
        <f t="shared" si="71"/>
        <v/>
      </c>
      <c r="K114" s="61" t="e">
        <f>IF(サンプル!$B$11="無料",0,VLOOKUP($I114,サンプル!$A$19:$O$28,4+(COLUMN()-COLUMN($K114))/(COLUMNS($O$3:$U$3)-1),FALSE))</f>
        <v>#N/A</v>
      </c>
      <c r="L114" s="62" t="str">
        <f t="shared" si="72"/>
        <v/>
      </c>
      <c r="M114" s="59" t="str">
        <f t="shared" si="73"/>
        <v/>
      </c>
      <c r="N114" s="60" t="str">
        <f t="shared" si="74"/>
        <v/>
      </c>
      <c r="O114" s="61" t="str">
        <f t="shared" si="75"/>
        <v/>
      </c>
      <c r="P114" s="61" t="str">
        <f t="shared" si="60"/>
        <v/>
      </c>
      <c r="Q114" s="61" t="e">
        <f>IF(サンプル!$B$11="無料",0,VLOOKUP($I114,サンプル!$A$19:$O$28,4+(COLUMN()-COLUMN($K114))/(COLUMNS($O$3:$U$3)-1),FALSE))</f>
        <v>#N/A</v>
      </c>
      <c r="R114" s="62" t="str">
        <f t="shared" si="76"/>
        <v/>
      </c>
      <c r="S114" s="59" t="str">
        <f t="shared" si="77"/>
        <v/>
      </c>
      <c r="T114" s="60" t="str">
        <f t="shared" si="78"/>
        <v/>
      </c>
      <c r="U114" s="61" t="str">
        <f t="shared" si="79"/>
        <v/>
      </c>
      <c r="V114" s="61" t="str">
        <f t="shared" si="61"/>
        <v/>
      </c>
      <c r="W114" s="61" t="e">
        <f>IF(サンプル!$B$11="無料",0,VLOOKUP($I114,サンプル!$A$19:$O$28,4+(COLUMN()-COLUMN($K114))/(COLUMNS($O$3:$U$3)-1),FALSE))</f>
        <v>#N/A</v>
      </c>
      <c r="X114" s="62" t="str">
        <f t="shared" si="80"/>
        <v/>
      </c>
      <c r="Y114" s="59" t="str">
        <f t="shared" si="81"/>
        <v/>
      </c>
      <c r="Z114" s="60" t="str">
        <f t="shared" si="82"/>
        <v/>
      </c>
      <c r="AA114" s="61" t="str">
        <f t="shared" si="83"/>
        <v/>
      </c>
      <c r="AB114" s="61" t="str">
        <f t="shared" si="62"/>
        <v/>
      </c>
      <c r="AC114" s="61" t="e">
        <f>IF(サンプル!$B$11="無料",0,VLOOKUP($I114,サンプル!$A$19:$O$28,4+(COLUMN()-COLUMN($K114))/(COLUMNS($O$3:$U$3)-1),FALSE))</f>
        <v>#N/A</v>
      </c>
      <c r="AD114" s="62" t="str">
        <f t="shared" si="84"/>
        <v/>
      </c>
      <c r="AE114" s="59" t="str">
        <f t="shared" si="85"/>
        <v/>
      </c>
      <c r="AF114" s="60" t="str">
        <f t="shared" si="86"/>
        <v/>
      </c>
      <c r="AG114" s="61" t="str">
        <f t="shared" si="87"/>
        <v/>
      </c>
      <c r="AH114" s="61" t="str">
        <f t="shared" si="63"/>
        <v/>
      </c>
      <c r="AI114" s="61" t="e">
        <f>IF(サンプル!$B$11="無料",0,VLOOKUP($I114,サンプル!$A$19:$O$28,4+(COLUMN()-COLUMN($K114))/(COLUMNS($O$3:$U$3)-1),FALSE))</f>
        <v>#N/A</v>
      </c>
      <c r="AJ114" s="62" t="str">
        <f t="shared" si="88"/>
        <v/>
      </c>
      <c r="AK114" s="59" t="str">
        <f t="shared" si="89"/>
        <v/>
      </c>
      <c r="AL114" s="60" t="str">
        <f t="shared" si="90"/>
        <v/>
      </c>
      <c r="AM114" s="61" t="str">
        <f t="shared" si="91"/>
        <v/>
      </c>
      <c r="AN114" s="61" t="str">
        <f t="shared" si="64"/>
        <v/>
      </c>
      <c r="AO114" s="61" t="e">
        <f>IF(サンプル!$B$11="無料",0,VLOOKUP($I114,サンプル!$A$19:$O$28,4+(COLUMN()-COLUMN($K114))/(COLUMNS($O$3:$U$3)-1),FALSE))</f>
        <v>#N/A</v>
      </c>
      <c r="AP114" s="62" t="str">
        <f t="shared" si="92"/>
        <v/>
      </c>
      <c r="AQ114" s="59" t="str">
        <f t="shared" si="93"/>
        <v/>
      </c>
      <c r="AR114" s="60" t="str">
        <f t="shared" si="94"/>
        <v/>
      </c>
      <c r="AS114" s="61" t="str">
        <f t="shared" si="95"/>
        <v/>
      </c>
      <c r="AT114" s="61" t="str">
        <f t="shared" si="65"/>
        <v/>
      </c>
      <c r="AU114" s="61" t="e">
        <f>IF(サンプル!$B$11="無料",0,VLOOKUP($I114,サンプル!$A$19:$O$28,4+(COLUMN()-COLUMN($K114))/(COLUMNS($O$3:$U$3)-1),FALSE))</f>
        <v>#N/A</v>
      </c>
      <c r="AV114" s="62" t="str">
        <f t="shared" si="96"/>
        <v/>
      </c>
      <c r="AW114" s="59" t="str">
        <f t="shared" si="97"/>
        <v/>
      </c>
      <c r="AX114" s="60" t="str">
        <f t="shared" si="98"/>
        <v/>
      </c>
      <c r="AY114" s="61" t="str">
        <f t="shared" si="99"/>
        <v/>
      </c>
      <c r="AZ114" s="61" t="str">
        <f t="shared" si="66"/>
        <v/>
      </c>
      <c r="BA114" s="61" t="e">
        <f>IF(サンプル!$B$11="無料",0,VLOOKUP($I114,サンプル!$A$19:$O$28,4+(COLUMN()-COLUMN($K114))/(COLUMNS($O$3:$U$3)-1),FALSE))</f>
        <v>#N/A</v>
      </c>
      <c r="BB114" s="62" t="str">
        <f t="shared" si="100"/>
        <v/>
      </c>
      <c r="BC114" s="59" t="str">
        <f t="shared" si="101"/>
        <v/>
      </c>
      <c r="BD114" s="60" t="str">
        <f t="shared" si="102"/>
        <v/>
      </c>
      <c r="BE114" s="61" t="str">
        <f t="shared" si="103"/>
        <v/>
      </c>
      <c r="BF114" s="61" t="str">
        <f t="shared" si="67"/>
        <v/>
      </c>
      <c r="BG114" s="61" t="e">
        <f>IF(サンプル!$B$11="無料",0,VLOOKUP($I114,サンプル!$A$19:$O$28,4+(COLUMN()-COLUMN($K114))/(COLUMNS($O$3:$U$3)-1),FALSE))</f>
        <v>#N/A</v>
      </c>
      <c r="BH114" s="62" t="str">
        <f t="shared" si="104"/>
        <v/>
      </c>
      <c r="BI114" s="59" t="str">
        <f t="shared" si="105"/>
        <v/>
      </c>
      <c r="BJ114" s="60" t="str">
        <f t="shared" si="106"/>
        <v/>
      </c>
      <c r="BK114" s="61" t="str">
        <f t="shared" si="107"/>
        <v/>
      </c>
      <c r="BL114" s="61" t="str">
        <f t="shared" si="68"/>
        <v/>
      </c>
      <c r="BM114" s="61" t="e">
        <f>IF(サンプル!$B$11="無料",0,VLOOKUP($I114,サンプル!$A$19:$O$28,4+(COLUMN()-COLUMN($K114))/(COLUMNS($O$3:$U$3)-1),FALSE))</f>
        <v>#N/A</v>
      </c>
      <c r="BN114" s="62" t="str">
        <f t="shared" si="108"/>
        <v/>
      </c>
      <c r="BO114" s="59" t="str">
        <f t="shared" si="109"/>
        <v/>
      </c>
      <c r="BP114" s="60" t="str">
        <f t="shared" si="110"/>
        <v/>
      </c>
      <c r="BQ114" s="61" t="str">
        <f t="shared" si="111"/>
        <v/>
      </c>
      <c r="BR114" s="61" t="str">
        <f t="shared" si="69"/>
        <v/>
      </c>
      <c r="BS114" s="61" t="e">
        <f>IF(サンプル!$B$11="無料",0,VLOOKUP($I114,サンプル!$A$19:$O$28,4+(COLUMN()-COLUMN($K114))/(COLUMNS($O$3:$U$3)-1),FALSE))</f>
        <v>#N/A</v>
      </c>
      <c r="BT114" s="62" t="str">
        <f t="shared" si="112"/>
        <v/>
      </c>
      <c r="BU114" s="59" t="str">
        <f t="shared" si="113"/>
        <v/>
      </c>
      <c r="BV114" s="60" t="str">
        <f t="shared" si="114"/>
        <v/>
      </c>
      <c r="BW114" s="61" t="str">
        <f t="shared" si="115"/>
        <v/>
      </c>
      <c r="BX114" s="61" t="str">
        <f t="shared" si="70"/>
        <v/>
      </c>
      <c r="BY114" s="61" t="e">
        <f>IF(サンプル!$B$11="無料",0,VLOOKUP($I114,サンプル!$A$19:$O$28,4+(COLUMN()-COLUMN($K114))/(COLUMNS($O$3:$U$3)-1),FALSE))</f>
        <v>#N/A</v>
      </c>
      <c r="BZ114" s="62" t="str">
        <f t="shared" si="116"/>
        <v/>
      </c>
      <c r="CA114" s="59" t="str">
        <f t="shared" si="117"/>
        <v/>
      </c>
      <c r="CB114" s="60" t="str">
        <f t="shared" si="118"/>
        <v/>
      </c>
      <c r="CC114" s="61" t="str">
        <f t="shared" si="119"/>
        <v/>
      </c>
    </row>
    <row r="115" spans="1:81">
      <c r="A115" s="6">
        <v>112</v>
      </c>
      <c r="B115" s="158" t="str">
        <f>IF(ISBLANK(サンプル入力!B115),"",サンプル入力!B115)</f>
        <v/>
      </c>
      <c r="C115" s="5" t="str">
        <f>IF(ISBLANK(サンプル入力!C115),"",サンプル入力!C115)</f>
        <v/>
      </c>
      <c r="D115" s="18"/>
      <c r="E115" s="5" t="str">
        <f>IF(ISBLANK(サンプル入力!F115),"",サンプル入力!F115)</f>
        <v/>
      </c>
      <c r="F115" s="15">
        <f>IF(ISBLANK(宅配便仮計算!D115),"",宅配便仮計算!D115)</f>
        <v>0.85</v>
      </c>
      <c r="G115" s="5" t="str">
        <f>IF(ISBLANK(サンプル入力!I115),"",サンプル入力!I115)</f>
        <v/>
      </c>
      <c r="H115" s="6" t="str">
        <f>IF(ISBLANK(サンプル入力!J115),"",サンプル入力!J115)</f>
        <v/>
      </c>
      <c r="I115" s="6" t="str">
        <f>IF(ISBLANK(サンプル入力!L115),"",サンプル入力!L115)</f>
        <v/>
      </c>
      <c r="J115" s="61" t="str">
        <f t="shared" si="71"/>
        <v/>
      </c>
      <c r="K115" s="61" t="e">
        <f>IF(サンプル!$B$11="無料",0,VLOOKUP($I115,サンプル!$A$19:$O$28,4+(COLUMN()-COLUMN($K115))/(COLUMNS($O$3:$U$3)-1),FALSE))</f>
        <v>#N/A</v>
      </c>
      <c r="L115" s="62" t="str">
        <f t="shared" si="72"/>
        <v/>
      </c>
      <c r="M115" s="59" t="str">
        <f t="shared" si="73"/>
        <v/>
      </c>
      <c r="N115" s="60" t="str">
        <f t="shared" si="74"/>
        <v/>
      </c>
      <c r="O115" s="61" t="str">
        <f t="shared" si="75"/>
        <v/>
      </c>
      <c r="P115" s="61" t="str">
        <f t="shared" si="60"/>
        <v/>
      </c>
      <c r="Q115" s="61" t="e">
        <f>IF(サンプル!$B$11="無料",0,VLOOKUP($I115,サンプル!$A$19:$O$28,4+(COLUMN()-COLUMN($K115))/(COLUMNS($O$3:$U$3)-1),FALSE))</f>
        <v>#N/A</v>
      </c>
      <c r="R115" s="62" t="str">
        <f t="shared" si="76"/>
        <v/>
      </c>
      <c r="S115" s="59" t="str">
        <f t="shared" si="77"/>
        <v/>
      </c>
      <c r="T115" s="60" t="str">
        <f t="shared" si="78"/>
        <v/>
      </c>
      <c r="U115" s="61" t="str">
        <f t="shared" si="79"/>
        <v/>
      </c>
      <c r="V115" s="61" t="str">
        <f t="shared" si="61"/>
        <v/>
      </c>
      <c r="W115" s="61" t="e">
        <f>IF(サンプル!$B$11="無料",0,VLOOKUP($I115,サンプル!$A$19:$O$28,4+(COLUMN()-COLUMN($K115))/(COLUMNS($O$3:$U$3)-1),FALSE))</f>
        <v>#N/A</v>
      </c>
      <c r="X115" s="62" t="str">
        <f t="shared" si="80"/>
        <v/>
      </c>
      <c r="Y115" s="59" t="str">
        <f t="shared" si="81"/>
        <v/>
      </c>
      <c r="Z115" s="60" t="str">
        <f t="shared" si="82"/>
        <v/>
      </c>
      <c r="AA115" s="61" t="str">
        <f t="shared" si="83"/>
        <v/>
      </c>
      <c r="AB115" s="61" t="str">
        <f t="shared" si="62"/>
        <v/>
      </c>
      <c r="AC115" s="61" t="e">
        <f>IF(サンプル!$B$11="無料",0,VLOOKUP($I115,サンプル!$A$19:$O$28,4+(COLUMN()-COLUMN($K115))/(COLUMNS($O$3:$U$3)-1),FALSE))</f>
        <v>#N/A</v>
      </c>
      <c r="AD115" s="62" t="str">
        <f t="shared" si="84"/>
        <v/>
      </c>
      <c r="AE115" s="59" t="str">
        <f t="shared" si="85"/>
        <v/>
      </c>
      <c r="AF115" s="60" t="str">
        <f t="shared" si="86"/>
        <v/>
      </c>
      <c r="AG115" s="61" t="str">
        <f t="shared" si="87"/>
        <v/>
      </c>
      <c r="AH115" s="61" t="str">
        <f t="shared" si="63"/>
        <v/>
      </c>
      <c r="AI115" s="61" t="e">
        <f>IF(サンプル!$B$11="無料",0,VLOOKUP($I115,サンプル!$A$19:$O$28,4+(COLUMN()-COLUMN($K115))/(COLUMNS($O$3:$U$3)-1),FALSE))</f>
        <v>#N/A</v>
      </c>
      <c r="AJ115" s="62" t="str">
        <f t="shared" si="88"/>
        <v/>
      </c>
      <c r="AK115" s="59" t="str">
        <f t="shared" si="89"/>
        <v/>
      </c>
      <c r="AL115" s="60" t="str">
        <f t="shared" si="90"/>
        <v/>
      </c>
      <c r="AM115" s="61" t="str">
        <f t="shared" si="91"/>
        <v/>
      </c>
      <c r="AN115" s="61" t="str">
        <f t="shared" si="64"/>
        <v/>
      </c>
      <c r="AO115" s="61" t="e">
        <f>IF(サンプル!$B$11="無料",0,VLOOKUP($I115,サンプル!$A$19:$O$28,4+(COLUMN()-COLUMN($K115))/(COLUMNS($O$3:$U$3)-1),FALSE))</f>
        <v>#N/A</v>
      </c>
      <c r="AP115" s="62" t="str">
        <f t="shared" si="92"/>
        <v/>
      </c>
      <c r="AQ115" s="59" t="str">
        <f t="shared" si="93"/>
        <v/>
      </c>
      <c r="AR115" s="60" t="str">
        <f t="shared" si="94"/>
        <v/>
      </c>
      <c r="AS115" s="61" t="str">
        <f t="shared" si="95"/>
        <v/>
      </c>
      <c r="AT115" s="61" t="str">
        <f t="shared" si="65"/>
        <v/>
      </c>
      <c r="AU115" s="61" t="e">
        <f>IF(サンプル!$B$11="無料",0,VLOOKUP($I115,サンプル!$A$19:$O$28,4+(COLUMN()-COLUMN($K115))/(COLUMNS($O$3:$U$3)-1),FALSE))</f>
        <v>#N/A</v>
      </c>
      <c r="AV115" s="62" t="str">
        <f t="shared" si="96"/>
        <v/>
      </c>
      <c r="AW115" s="59" t="str">
        <f t="shared" si="97"/>
        <v/>
      </c>
      <c r="AX115" s="60" t="str">
        <f t="shared" si="98"/>
        <v/>
      </c>
      <c r="AY115" s="61" t="str">
        <f t="shared" si="99"/>
        <v/>
      </c>
      <c r="AZ115" s="61" t="str">
        <f t="shared" si="66"/>
        <v/>
      </c>
      <c r="BA115" s="61" t="e">
        <f>IF(サンプル!$B$11="無料",0,VLOOKUP($I115,サンプル!$A$19:$O$28,4+(COLUMN()-COLUMN($K115))/(COLUMNS($O$3:$U$3)-1),FALSE))</f>
        <v>#N/A</v>
      </c>
      <c r="BB115" s="62" t="str">
        <f t="shared" si="100"/>
        <v/>
      </c>
      <c r="BC115" s="59" t="str">
        <f t="shared" si="101"/>
        <v/>
      </c>
      <c r="BD115" s="60" t="str">
        <f t="shared" si="102"/>
        <v/>
      </c>
      <c r="BE115" s="61" t="str">
        <f t="shared" si="103"/>
        <v/>
      </c>
      <c r="BF115" s="61" t="str">
        <f t="shared" si="67"/>
        <v/>
      </c>
      <c r="BG115" s="61" t="e">
        <f>IF(サンプル!$B$11="無料",0,VLOOKUP($I115,サンプル!$A$19:$O$28,4+(COLUMN()-COLUMN($K115))/(COLUMNS($O$3:$U$3)-1),FALSE))</f>
        <v>#N/A</v>
      </c>
      <c r="BH115" s="62" t="str">
        <f t="shared" si="104"/>
        <v/>
      </c>
      <c r="BI115" s="59" t="str">
        <f t="shared" si="105"/>
        <v/>
      </c>
      <c r="BJ115" s="60" t="str">
        <f t="shared" si="106"/>
        <v/>
      </c>
      <c r="BK115" s="61" t="str">
        <f t="shared" si="107"/>
        <v/>
      </c>
      <c r="BL115" s="61" t="str">
        <f t="shared" si="68"/>
        <v/>
      </c>
      <c r="BM115" s="61" t="e">
        <f>IF(サンプル!$B$11="無料",0,VLOOKUP($I115,サンプル!$A$19:$O$28,4+(COLUMN()-COLUMN($K115))/(COLUMNS($O$3:$U$3)-1),FALSE))</f>
        <v>#N/A</v>
      </c>
      <c r="BN115" s="62" t="str">
        <f t="shared" si="108"/>
        <v/>
      </c>
      <c r="BO115" s="59" t="str">
        <f t="shared" si="109"/>
        <v/>
      </c>
      <c r="BP115" s="60" t="str">
        <f t="shared" si="110"/>
        <v/>
      </c>
      <c r="BQ115" s="61" t="str">
        <f t="shared" si="111"/>
        <v/>
      </c>
      <c r="BR115" s="61" t="str">
        <f t="shared" si="69"/>
        <v/>
      </c>
      <c r="BS115" s="61" t="e">
        <f>IF(サンプル!$B$11="無料",0,VLOOKUP($I115,サンプル!$A$19:$O$28,4+(COLUMN()-COLUMN($K115))/(COLUMNS($O$3:$U$3)-1),FALSE))</f>
        <v>#N/A</v>
      </c>
      <c r="BT115" s="62" t="str">
        <f t="shared" si="112"/>
        <v/>
      </c>
      <c r="BU115" s="59" t="str">
        <f t="shared" si="113"/>
        <v/>
      </c>
      <c r="BV115" s="60" t="str">
        <f t="shared" si="114"/>
        <v/>
      </c>
      <c r="BW115" s="61" t="str">
        <f t="shared" si="115"/>
        <v/>
      </c>
      <c r="BX115" s="61" t="str">
        <f t="shared" si="70"/>
        <v/>
      </c>
      <c r="BY115" s="61" t="e">
        <f>IF(サンプル!$B$11="無料",0,VLOOKUP($I115,サンプル!$A$19:$O$28,4+(COLUMN()-COLUMN($K115))/(COLUMNS($O$3:$U$3)-1),FALSE))</f>
        <v>#N/A</v>
      </c>
      <c r="BZ115" s="62" t="str">
        <f t="shared" si="116"/>
        <v/>
      </c>
      <c r="CA115" s="59" t="str">
        <f t="shared" si="117"/>
        <v/>
      </c>
      <c r="CB115" s="60" t="str">
        <f t="shared" si="118"/>
        <v/>
      </c>
      <c r="CC115" s="61" t="str">
        <f t="shared" si="119"/>
        <v/>
      </c>
    </row>
    <row r="116" spans="1:81">
      <c r="A116" s="6">
        <v>113</v>
      </c>
      <c r="B116" s="158" t="str">
        <f>IF(ISBLANK(サンプル入力!B116),"",サンプル入力!B116)</f>
        <v/>
      </c>
      <c r="C116" s="5" t="str">
        <f>IF(ISBLANK(サンプル入力!C116),"",サンプル入力!C116)</f>
        <v/>
      </c>
      <c r="D116" s="18"/>
      <c r="E116" s="5" t="str">
        <f>IF(ISBLANK(サンプル入力!F116),"",サンプル入力!F116)</f>
        <v/>
      </c>
      <c r="F116" s="15">
        <f>IF(ISBLANK(宅配便仮計算!D116),"",宅配便仮計算!D116)</f>
        <v>0.85</v>
      </c>
      <c r="G116" s="5" t="str">
        <f>IF(ISBLANK(サンプル入力!I116),"",サンプル入力!I116)</f>
        <v/>
      </c>
      <c r="H116" s="6" t="str">
        <f>IF(ISBLANK(サンプル入力!J116),"",サンプル入力!J116)</f>
        <v/>
      </c>
      <c r="I116" s="6" t="str">
        <f>IF(ISBLANK(サンプル入力!L116),"",サンプル入力!L116)</f>
        <v/>
      </c>
      <c r="J116" s="61" t="str">
        <f t="shared" si="71"/>
        <v/>
      </c>
      <c r="K116" s="61" t="e">
        <f>IF(サンプル!$B$11="無料",0,VLOOKUP($I116,サンプル!$A$19:$O$28,4+(COLUMN()-COLUMN($K116))/(COLUMNS($O$3:$U$3)-1),FALSE))</f>
        <v>#N/A</v>
      </c>
      <c r="L116" s="62" t="str">
        <f t="shared" si="72"/>
        <v/>
      </c>
      <c r="M116" s="59" t="str">
        <f t="shared" si="73"/>
        <v/>
      </c>
      <c r="N116" s="60" t="str">
        <f t="shared" si="74"/>
        <v/>
      </c>
      <c r="O116" s="61" t="str">
        <f t="shared" si="75"/>
        <v/>
      </c>
      <c r="P116" s="61" t="str">
        <f t="shared" si="60"/>
        <v/>
      </c>
      <c r="Q116" s="61" t="e">
        <f>IF(サンプル!$B$11="無料",0,VLOOKUP($I116,サンプル!$A$19:$O$28,4+(COLUMN()-COLUMN($K116))/(COLUMNS($O$3:$U$3)-1),FALSE))</f>
        <v>#N/A</v>
      </c>
      <c r="R116" s="62" t="str">
        <f t="shared" si="76"/>
        <v/>
      </c>
      <c r="S116" s="59" t="str">
        <f t="shared" si="77"/>
        <v/>
      </c>
      <c r="T116" s="60" t="str">
        <f t="shared" si="78"/>
        <v/>
      </c>
      <c r="U116" s="61" t="str">
        <f t="shared" si="79"/>
        <v/>
      </c>
      <c r="V116" s="61" t="str">
        <f t="shared" si="61"/>
        <v/>
      </c>
      <c r="W116" s="61" t="e">
        <f>IF(サンプル!$B$11="無料",0,VLOOKUP($I116,サンプル!$A$19:$O$28,4+(COLUMN()-COLUMN($K116))/(COLUMNS($O$3:$U$3)-1),FALSE))</f>
        <v>#N/A</v>
      </c>
      <c r="X116" s="62" t="str">
        <f t="shared" si="80"/>
        <v/>
      </c>
      <c r="Y116" s="59" t="str">
        <f t="shared" si="81"/>
        <v/>
      </c>
      <c r="Z116" s="60" t="str">
        <f t="shared" si="82"/>
        <v/>
      </c>
      <c r="AA116" s="61" t="str">
        <f t="shared" si="83"/>
        <v/>
      </c>
      <c r="AB116" s="61" t="str">
        <f t="shared" si="62"/>
        <v/>
      </c>
      <c r="AC116" s="61" t="e">
        <f>IF(サンプル!$B$11="無料",0,VLOOKUP($I116,サンプル!$A$19:$O$28,4+(COLUMN()-COLUMN($K116))/(COLUMNS($O$3:$U$3)-1),FALSE))</f>
        <v>#N/A</v>
      </c>
      <c r="AD116" s="62" t="str">
        <f t="shared" si="84"/>
        <v/>
      </c>
      <c r="AE116" s="59" t="str">
        <f t="shared" si="85"/>
        <v/>
      </c>
      <c r="AF116" s="60" t="str">
        <f t="shared" si="86"/>
        <v/>
      </c>
      <c r="AG116" s="61" t="str">
        <f t="shared" si="87"/>
        <v/>
      </c>
      <c r="AH116" s="61" t="str">
        <f t="shared" si="63"/>
        <v/>
      </c>
      <c r="AI116" s="61" t="e">
        <f>IF(サンプル!$B$11="無料",0,VLOOKUP($I116,サンプル!$A$19:$O$28,4+(COLUMN()-COLUMN($K116))/(COLUMNS($O$3:$U$3)-1),FALSE))</f>
        <v>#N/A</v>
      </c>
      <c r="AJ116" s="62" t="str">
        <f t="shared" si="88"/>
        <v/>
      </c>
      <c r="AK116" s="59" t="str">
        <f t="shared" si="89"/>
        <v/>
      </c>
      <c r="AL116" s="60" t="str">
        <f t="shared" si="90"/>
        <v/>
      </c>
      <c r="AM116" s="61" t="str">
        <f t="shared" si="91"/>
        <v/>
      </c>
      <c r="AN116" s="61" t="str">
        <f t="shared" si="64"/>
        <v/>
      </c>
      <c r="AO116" s="61" t="e">
        <f>IF(サンプル!$B$11="無料",0,VLOOKUP($I116,サンプル!$A$19:$O$28,4+(COLUMN()-COLUMN($K116))/(COLUMNS($O$3:$U$3)-1),FALSE))</f>
        <v>#N/A</v>
      </c>
      <c r="AP116" s="62" t="str">
        <f t="shared" si="92"/>
        <v/>
      </c>
      <c r="AQ116" s="59" t="str">
        <f t="shared" si="93"/>
        <v/>
      </c>
      <c r="AR116" s="60" t="str">
        <f t="shared" si="94"/>
        <v/>
      </c>
      <c r="AS116" s="61" t="str">
        <f t="shared" si="95"/>
        <v/>
      </c>
      <c r="AT116" s="61" t="str">
        <f t="shared" si="65"/>
        <v/>
      </c>
      <c r="AU116" s="61" t="e">
        <f>IF(サンプル!$B$11="無料",0,VLOOKUP($I116,サンプル!$A$19:$O$28,4+(COLUMN()-COLUMN($K116))/(COLUMNS($O$3:$U$3)-1),FALSE))</f>
        <v>#N/A</v>
      </c>
      <c r="AV116" s="62" t="str">
        <f t="shared" si="96"/>
        <v/>
      </c>
      <c r="AW116" s="59" t="str">
        <f t="shared" si="97"/>
        <v/>
      </c>
      <c r="AX116" s="60" t="str">
        <f t="shared" si="98"/>
        <v/>
      </c>
      <c r="AY116" s="61" t="str">
        <f t="shared" si="99"/>
        <v/>
      </c>
      <c r="AZ116" s="61" t="str">
        <f t="shared" si="66"/>
        <v/>
      </c>
      <c r="BA116" s="61" t="e">
        <f>IF(サンプル!$B$11="無料",0,VLOOKUP($I116,サンプル!$A$19:$O$28,4+(COLUMN()-COLUMN($K116))/(COLUMNS($O$3:$U$3)-1),FALSE))</f>
        <v>#N/A</v>
      </c>
      <c r="BB116" s="62" t="str">
        <f t="shared" si="100"/>
        <v/>
      </c>
      <c r="BC116" s="59" t="str">
        <f t="shared" si="101"/>
        <v/>
      </c>
      <c r="BD116" s="60" t="str">
        <f t="shared" si="102"/>
        <v/>
      </c>
      <c r="BE116" s="61" t="str">
        <f t="shared" si="103"/>
        <v/>
      </c>
      <c r="BF116" s="61" t="str">
        <f t="shared" si="67"/>
        <v/>
      </c>
      <c r="BG116" s="61" t="e">
        <f>IF(サンプル!$B$11="無料",0,VLOOKUP($I116,サンプル!$A$19:$O$28,4+(COLUMN()-COLUMN($K116))/(COLUMNS($O$3:$U$3)-1),FALSE))</f>
        <v>#N/A</v>
      </c>
      <c r="BH116" s="62" t="str">
        <f t="shared" si="104"/>
        <v/>
      </c>
      <c r="BI116" s="59" t="str">
        <f t="shared" si="105"/>
        <v/>
      </c>
      <c r="BJ116" s="60" t="str">
        <f t="shared" si="106"/>
        <v/>
      </c>
      <c r="BK116" s="61" t="str">
        <f t="shared" si="107"/>
        <v/>
      </c>
      <c r="BL116" s="61" t="str">
        <f t="shared" si="68"/>
        <v/>
      </c>
      <c r="BM116" s="61" t="e">
        <f>IF(サンプル!$B$11="無料",0,VLOOKUP($I116,サンプル!$A$19:$O$28,4+(COLUMN()-COLUMN($K116))/(COLUMNS($O$3:$U$3)-1),FALSE))</f>
        <v>#N/A</v>
      </c>
      <c r="BN116" s="62" t="str">
        <f t="shared" si="108"/>
        <v/>
      </c>
      <c r="BO116" s="59" t="str">
        <f t="shared" si="109"/>
        <v/>
      </c>
      <c r="BP116" s="60" t="str">
        <f t="shared" si="110"/>
        <v/>
      </c>
      <c r="BQ116" s="61" t="str">
        <f t="shared" si="111"/>
        <v/>
      </c>
      <c r="BR116" s="61" t="str">
        <f t="shared" si="69"/>
        <v/>
      </c>
      <c r="BS116" s="61" t="e">
        <f>IF(サンプル!$B$11="無料",0,VLOOKUP($I116,サンプル!$A$19:$O$28,4+(COLUMN()-COLUMN($K116))/(COLUMNS($O$3:$U$3)-1),FALSE))</f>
        <v>#N/A</v>
      </c>
      <c r="BT116" s="62" t="str">
        <f t="shared" si="112"/>
        <v/>
      </c>
      <c r="BU116" s="59" t="str">
        <f t="shared" si="113"/>
        <v/>
      </c>
      <c r="BV116" s="60" t="str">
        <f t="shared" si="114"/>
        <v/>
      </c>
      <c r="BW116" s="61" t="str">
        <f t="shared" si="115"/>
        <v/>
      </c>
      <c r="BX116" s="61" t="str">
        <f t="shared" si="70"/>
        <v/>
      </c>
      <c r="BY116" s="61" t="e">
        <f>IF(サンプル!$B$11="無料",0,VLOOKUP($I116,サンプル!$A$19:$O$28,4+(COLUMN()-COLUMN($K116))/(COLUMNS($O$3:$U$3)-1),FALSE))</f>
        <v>#N/A</v>
      </c>
      <c r="BZ116" s="62" t="str">
        <f t="shared" si="116"/>
        <v/>
      </c>
      <c r="CA116" s="59" t="str">
        <f t="shared" si="117"/>
        <v/>
      </c>
      <c r="CB116" s="60" t="str">
        <f t="shared" si="118"/>
        <v/>
      </c>
      <c r="CC116" s="61" t="str">
        <f t="shared" si="119"/>
        <v/>
      </c>
    </row>
    <row r="117" spans="1:81">
      <c r="A117" s="6">
        <v>114</v>
      </c>
      <c r="B117" s="158" t="str">
        <f>IF(ISBLANK(サンプル入力!B117),"",サンプル入力!B117)</f>
        <v/>
      </c>
      <c r="C117" s="5" t="str">
        <f>IF(ISBLANK(サンプル入力!C117),"",サンプル入力!C117)</f>
        <v/>
      </c>
      <c r="D117" s="18"/>
      <c r="E117" s="5" t="str">
        <f>IF(ISBLANK(サンプル入力!F117),"",サンプル入力!F117)</f>
        <v/>
      </c>
      <c r="F117" s="15">
        <f>IF(ISBLANK(宅配便仮計算!D117),"",宅配便仮計算!D117)</f>
        <v>0.85</v>
      </c>
      <c r="G117" s="5" t="str">
        <f>IF(ISBLANK(サンプル入力!I117),"",サンプル入力!I117)</f>
        <v/>
      </c>
      <c r="H117" s="6" t="str">
        <f>IF(ISBLANK(サンプル入力!J117),"",サンプル入力!J117)</f>
        <v/>
      </c>
      <c r="I117" s="6" t="str">
        <f>IF(ISBLANK(サンプル入力!L117),"",サンプル入力!L117)</f>
        <v/>
      </c>
      <c r="J117" s="61" t="str">
        <f t="shared" si="71"/>
        <v/>
      </c>
      <c r="K117" s="61" t="e">
        <f>IF(サンプル!$B$11="無料",0,VLOOKUP($I117,サンプル!$A$19:$O$28,4+(COLUMN()-COLUMN($K117))/(COLUMNS($O$3:$U$3)-1),FALSE))</f>
        <v>#N/A</v>
      </c>
      <c r="L117" s="62" t="str">
        <f t="shared" si="72"/>
        <v/>
      </c>
      <c r="M117" s="59" t="str">
        <f t="shared" si="73"/>
        <v/>
      </c>
      <c r="N117" s="60" t="str">
        <f t="shared" si="74"/>
        <v/>
      </c>
      <c r="O117" s="61" t="str">
        <f t="shared" si="75"/>
        <v/>
      </c>
      <c r="P117" s="61" t="str">
        <f t="shared" si="60"/>
        <v/>
      </c>
      <c r="Q117" s="61" t="e">
        <f>IF(サンプル!$B$11="無料",0,VLOOKUP($I117,サンプル!$A$19:$O$28,4+(COLUMN()-COLUMN($K117))/(COLUMNS($O$3:$U$3)-1),FALSE))</f>
        <v>#N/A</v>
      </c>
      <c r="R117" s="62" t="str">
        <f t="shared" si="76"/>
        <v/>
      </c>
      <c r="S117" s="59" t="str">
        <f t="shared" si="77"/>
        <v/>
      </c>
      <c r="T117" s="60" t="str">
        <f t="shared" si="78"/>
        <v/>
      </c>
      <c r="U117" s="61" t="str">
        <f t="shared" si="79"/>
        <v/>
      </c>
      <c r="V117" s="61" t="str">
        <f t="shared" si="61"/>
        <v/>
      </c>
      <c r="W117" s="61" t="e">
        <f>IF(サンプル!$B$11="無料",0,VLOOKUP($I117,サンプル!$A$19:$O$28,4+(COLUMN()-COLUMN($K117))/(COLUMNS($O$3:$U$3)-1),FALSE))</f>
        <v>#N/A</v>
      </c>
      <c r="X117" s="62" t="str">
        <f t="shared" si="80"/>
        <v/>
      </c>
      <c r="Y117" s="59" t="str">
        <f t="shared" si="81"/>
        <v/>
      </c>
      <c r="Z117" s="60" t="str">
        <f t="shared" si="82"/>
        <v/>
      </c>
      <c r="AA117" s="61" t="str">
        <f t="shared" si="83"/>
        <v/>
      </c>
      <c r="AB117" s="61" t="str">
        <f t="shared" si="62"/>
        <v/>
      </c>
      <c r="AC117" s="61" t="e">
        <f>IF(サンプル!$B$11="無料",0,VLOOKUP($I117,サンプル!$A$19:$O$28,4+(COLUMN()-COLUMN($K117))/(COLUMNS($O$3:$U$3)-1),FALSE))</f>
        <v>#N/A</v>
      </c>
      <c r="AD117" s="62" t="str">
        <f t="shared" si="84"/>
        <v/>
      </c>
      <c r="AE117" s="59" t="str">
        <f t="shared" si="85"/>
        <v/>
      </c>
      <c r="AF117" s="60" t="str">
        <f t="shared" si="86"/>
        <v/>
      </c>
      <c r="AG117" s="61" t="str">
        <f t="shared" si="87"/>
        <v/>
      </c>
      <c r="AH117" s="61" t="str">
        <f t="shared" si="63"/>
        <v/>
      </c>
      <c r="AI117" s="61" t="e">
        <f>IF(サンプル!$B$11="無料",0,VLOOKUP($I117,サンプル!$A$19:$O$28,4+(COLUMN()-COLUMN($K117))/(COLUMNS($O$3:$U$3)-1),FALSE))</f>
        <v>#N/A</v>
      </c>
      <c r="AJ117" s="62" t="str">
        <f t="shared" si="88"/>
        <v/>
      </c>
      <c r="AK117" s="59" t="str">
        <f t="shared" si="89"/>
        <v/>
      </c>
      <c r="AL117" s="60" t="str">
        <f t="shared" si="90"/>
        <v/>
      </c>
      <c r="AM117" s="61" t="str">
        <f t="shared" si="91"/>
        <v/>
      </c>
      <c r="AN117" s="61" t="str">
        <f t="shared" si="64"/>
        <v/>
      </c>
      <c r="AO117" s="61" t="e">
        <f>IF(サンプル!$B$11="無料",0,VLOOKUP($I117,サンプル!$A$19:$O$28,4+(COLUMN()-COLUMN($K117))/(COLUMNS($O$3:$U$3)-1),FALSE))</f>
        <v>#N/A</v>
      </c>
      <c r="AP117" s="62" t="str">
        <f t="shared" si="92"/>
        <v/>
      </c>
      <c r="AQ117" s="59" t="str">
        <f t="shared" si="93"/>
        <v/>
      </c>
      <c r="AR117" s="60" t="str">
        <f t="shared" si="94"/>
        <v/>
      </c>
      <c r="AS117" s="61" t="str">
        <f t="shared" si="95"/>
        <v/>
      </c>
      <c r="AT117" s="61" t="str">
        <f t="shared" si="65"/>
        <v/>
      </c>
      <c r="AU117" s="61" t="e">
        <f>IF(サンプル!$B$11="無料",0,VLOOKUP($I117,サンプル!$A$19:$O$28,4+(COLUMN()-COLUMN($K117))/(COLUMNS($O$3:$U$3)-1),FALSE))</f>
        <v>#N/A</v>
      </c>
      <c r="AV117" s="62" t="str">
        <f t="shared" si="96"/>
        <v/>
      </c>
      <c r="AW117" s="59" t="str">
        <f t="shared" si="97"/>
        <v/>
      </c>
      <c r="AX117" s="60" t="str">
        <f t="shared" si="98"/>
        <v/>
      </c>
      <c r="AY117" s="61" t="str">
        <f t="shared" si="99"/>
        <v/>
      </c>
      <c r="AZ117" s="61" t="str">
        <f t="shared" si="66"/>
        <v/>
      </c>
      <c r="BA117" s="61" t="e">
        <f>IF(サンプル!$B$11="無料",0,VLOOKUP($I117,サンプル!$A$19:$O$28,4+(COLUMN()-COLUMN($K117))/(COLUMNS($O$3:$U$3)-1),FALSE))</f>
        <v>#N/A</v>
      </c>
      <c r="BB117" s="62" t="str">
        <f t="shared" si="100"/>
        <v/>
      </c>
      <c r="BC117" s="59" t="str">
        <f t="shared" si="101"/>
        <v/>
      </c>
      <c r="BD117" s="60" t="str">
        <f t="shared" si="102"/>
        <v/>
      </c>
      <c r="BE117" s="61" t="str">
        <f t="shared" si="103"/>
        <v/>
      </c>
      <c r="BF117" s="61" t="str">
        <f t="shared" si="67"/>
        <v/>
      </c>
      <c r="BG117" s="61" t="e">
        <f>IF(サンプル!$B$11="無料",0,VLOOKUP($I117,サンプル!$A$19:$O$28,4+(COLUMN()-COLUMN($K117))/(COLUMNS($O$3:$U$3)-1),FALSE))</f>
        <v>#N/A</v>
      </c>
      <c r="BH117" s="62" t="str">
        <f t="shared" si="104"/>
        <v/>
      </c>
      <c r="BI117" s="59" t="str">
        <f t="shared" si="105"/>
        <v/>
      </c>
      <c r="BJ117" s="60" t="str">
        <f t="shared" si="106"/>
        <v/>
      </c>
      <c r="BK117" s="61" t="str">
        <f t="shared" si="107"/>
        <v/>
      </c>
      <c r="BL117" s="61" t="str">
        <f t="shared" si="68"/>
        <v/>
      </c>
      <c r="BM117" s="61" t="e">
        <f>IF(サンプル!$B$11="無料",0,VLOOKUP($I117,サンプル!$A$19:$O$28,4+(COLUMN()-COLUMN($K117))/(COLUMNS($O$3:$U$3)-1),FALSE))</f>
        <v>#N/A</v>
      </c>
      <c r="BN117" s="62" t="str">
        <f t="shared" si="108"/>
        <v/>
      </c>
      <c r="BO117" s="59" t="str">
        <f t="shared" si="109"/>
        <v/>
      </c>
      <c r="BP117" s="60" t="str">
        <f t="shared" si="110"/>
        <v/>
      </c>
      <c r="BQ117" s="61" t="str">
        <f t="shared" si="111"/>
        <v/>
      </c>
      <c r="BR117" s="61" t="str">
        <f t="shared" si="69"/>
        <v/>
      </c>
      <c r="BS117" s="61" t="e">
        <f>IF(サンプル!$B$11="無料",0,VLOOKUP($I117,サンプル!$A$19:$O$28,4+(COLUMN()-COLUMN($K117))/(COLUMNS($O$3:$U$3)-1),FALSE))</f>
        <v>#N/A</v>
      </c>
      <c r="BT117" s="62" t="str">
        <f t="shared" si="112"/>
        <v/>
      </c>
      <c r="BU117" s="59" t="str">
        <f t="shared" si="113"/>
        <v/>
      </c>
      <c r="BV117" s="60" t="str">
        <f t="shared" si="114"/>
        <v/>
      </c>
      <c r="BW117" s="61" t="str">
        <f t="shared" si="115"/>
        <v/>
      </c>
      <c r="BX117" s="61" t="str">
        <f t="shared" si="70"/>
        <v/>
      </c>
      <c r="BY117" s="61" t="e">
        <f>IF(サンプル!$B$11="無料",0,VLOOKUP($I117,サンプル!$A$19:$O$28,4+(COLUMN()-COLUMN($K117))/(COLUMNS($O$3:$U$3)-1),FALSE))</f>
        <v>#N/A</v>
      </c>
      <c r="BZ117" s="62" t="str">
        <f t="shared" si="116"/>
        <v/>
      </c>
      <c r="CA117" s="59" t="str">
        <f t="shared" si="117"/>
        <v/>
      </c>
      <c r="CB117" s="60" t="str">
        <f t="shared" si="118"/>
        <v/>
      </c>
      <c r="CC117" s="61" t="str">
        <f t="shared" si="119"/>
        <v/>
      </c>
    </row>
    <row r="118" spans="1:81">
      <c r="A118" s="6">
        <v>115</v>
      </c>
      <c r="B118" s="158" t="str">
        <f>IF(ISBLANK(サンプル入力!B118),"",サンプル入力!B118)</f>
        <v/>
      </c>
      <c r="C118" s="5" t="str">
        <f>IF(ISBLANK(サンプル入力!C118),"",サンプル入力!C118)</f>
        <v/>
      </c>
      <c r="D118" s="18"/>
      <c r="E118" s="5" t="str">
        <f>IF(ISBLANK(サンプル入力!F118),"",サンプル入力!F118)</f>
        <v/>
      </c>
      <c r="F118" s="15">
        <f>IF(ISBLANK(宅配便仮計算!D118),"",宅配便仮計算!D118)</f>
        <v>0.85</v>
      </c>
      <c r="G118" s="5" t="str">
        <f>IF(ISBLANK(サンプル入力!I118),"",サンプル入力!I118)</f>
        <v/>
      </c>
      <c r="H118" s="6" t="str">
        <f>IF(ISBLANK(サンプル入力!J118),"",サンプル入力!J118)</f>
        <v/>
      </c>
      <c r="I118" s="6" t="str">
        <f>IF(ISBLANK(サンプル入力!L118),"",サンプル入力!L118)</f>
        <v/>
      </c>
      <c r="J118" s="61" t="str">
        <f t="shared" si="71"/>
        <v/>
      </c>
      <c r="K118" s="61" t="e">
        <f>IF(サンプル!$B$11="無料",0,VLOOKUP($I118,サンプル!$A$19:$O$28,4+(COLUMN()-COLUMN($K118))/(COLUMNS($O$3:$U$3)-1),FALSE))</f>
        <v>#N/A</v>
      </c>
      <c r="L118" s="62" t="str">
        <f t="shared" si="72"/>
        <v/>
      </c>
      <c r="M118" s="59" t="str">
        <f t="shared" si="73"/>
        <v/>
      </c>
      <c r="N118" s="60" t="str">
        <f t="shared" si="74"/>
        <v/>
      </c>
      <c r="O118" s="61" t="str">
        <f t="shared" si="75"/>
        <v/>
      </c>
      <c r="P118" s="61" t="str">
        <f t="shared" si="60"/>
        <v/>
      </c>
      <c r="Q118" s="61" t="e">
        <f>IF(サンプル!$B$11="無料",0,VLOOKUP($I118,サンプル!$A$19:$O$28,4+(COLUMN()-COLUMN($K118))/(COLUMNS($O$3:$U$3)-1),FALSE))</f>
        <v>#N/A</v>
      </c>
      <c r="R118" s="62" t="str">
        <f t="shared" si="76"/>
        <v/>
      </c>
      <c r="S118" s="59" t="str">
        <f t="shared" si="77"/>
        <v/>
      </c>
      <c r="T118" s="60" t="str">
        <f t="shared" si="78"/>
        <v/>
      </c>
      <c r="U118" s="61" t="str">
        <f t="shared" si="79"/>
        <v/>
      </c>
      <c r="V118" s="61" t="str">
        <f t="shared" si="61"/>
        <v/>
      </c>
      <c r="W118" s="61" t="e">
        <f>IF(サンプル!$B$11="無料",0,VLOOKUP($I118,サンプル!$A$19:$O$28,4+(COLUMN()-COLUMN($K118))/(COLUMNS($O$3:$U$3)-1),FALSE))</f>
        <v>#N/A</v>
      </c>
      <c r="X118" s="62" t="str">
        <f t="shared" si="80"/>
        <v/>
      </c>
      <c r="Y118" s="59" t="str">
        <f t="shared" si="81"/>
        <v/>
      </c>
      <c r="Z118" s="60" t="str">
        <f t="shared" si="82"/>
        <v/>
      </c>
      <c r="AA118" s="61" t="str">
        <f t="shared" si="83"/>
        <v/>
      </c>
      <c r="AB118" s="61" t="str">
        <f t="shared" si="62"/>
        <v/>
      </c>
      <c r="AC118" s="61" t="e">
        <f>IF(サンプル!$B$11="無料",0,VLOOKUP($I118,サンプル!$A$19:$O$28,4+(COLUMN()-COLUMN($K118))/(COLUMNS($O$3:$U$3)-1),FALSE))</f>
        <v>#N/A</v>
      </c>
      <c r="AD118" s="62" t="str">
        <f t="shared" si="84"/>
        <v/>
      </c>
      <c r="AE118" s="59" t="str">
        <f t="shared" si="85"/>
        <v/>
      </c>
      <c r="AF118" s="60" t="str">
        <f t="shared" si="86"/>
        <v/>
      </c>
      <c r="AG118" s="61" t="str">
        <f t="shared" si="87"/>
        <v/>
      </c>
      <c r="AH118" s="61" t="str">
        <f t="shared" si="63"/>
        <v/>
      </c>
      <c r="AI118" s="61" t="e">
        <f>IF(サンプル!$B$11="無料",0,VLOOKUP($I118,サンプル!$A$19:$O$28,4+(COLUMN()-COLUMN($K118))/(COLUMNS($O$3:$U$3)-1),FALSE))</f>
        <v>#N/A</v>
      </c>
      <c r="AJ118" s="62" t="str">
        <f t="shared" si="88"/>
        <v/>
      </c>
      <c r="AK118" s="59" t="str">
        <f t="shared" si="89"/>
        <v/>
      </c>
      <c r="AL118" s="60" t="str">
        <f t="shared" si="90"/>
        <v/>
      </c>
      <c r="AM118" s="61" t="str">
        <f t="shared" si="91"/>
        <v/>
      </c>
      <c r="AN118" s="61" t="str">
        <f t="shared" si="64"/>
        <v/>
      </c>
      <c r="AO118" s="61" t="e">
        <f>IF(サンプル!$B$11="無料",0,VLOOKUP($I118,サンプル!$A$19:$O$28,4+(COLUMN()-COLUMN($K118))/(COLUMNS($O$3:$U$3)-1),FALSE))</f>
        <v>#N/A</v>
      </c>
      <c r="AP118" s="62" t="str">
        <f t="shared" si="92"/>
        <v/>
      </c>
      <c r="AQ118" s="59" t="str">
        <f t="shared" si="93"/>
        <v/>
      </c>
      <c r="AR118" s="60" t="str">
        <f t="shared" si="94"/>
        <v/>
      </c>
      <c r="AS118" s="61" t="str">
        <f t="shared" si="95"/>
        <v/>
      </c>
      <c r="AT118" s="61" t="str">
        <f t="shared" si="65"/>
        <v/>
      </c>
      <c r="AU118" s="61" t="e">
        <f>IF(サンプル!$B$11="無料",0,VLOOKUP($I118,サンプル!$A$19:$O$28,4+(COLUMN()-COLUMN($K118))/(COLUMNS($O$3:$U$3)-1),FALSE))</f>
        <v>#N/A</v>
      </c>
      <c r="AV118" s="62" t="str">
        <f t="shared" si="96"/>
        <v/>
      </c>
      <c r="AW118" s="59" t="str">
        <f t="shared" si="97"/>
        <v/>
      </c>
      <c r="AX118" s="60" t="str">
        <f t="shared" si="98"/>
        <v/>
      </c>
      <c r="AY118" s="61" t="str">
        <f t="shared" si="99"/>
        <v/>
      </c>
      <c r="AZ118" s="61" t="str">
        <f t="shared" si="66"/>
        <v/>
      </c>
      <c r="BA118" s="61" t="e">
        <f>IF(サンプル!$B$11="無料",0,VLOOKUP($I118,サンプル!$A$19:$O$28,4+(COLUMN()-COLUMN($K118))/(COLUMNS($O$3:$U$3)-1),FALSE))</f>
        <v>#N/A</v>
      </c>
      <c r="BB118" s="62" t="str">
        <f t="shared" si="100"/>
        <v/>
      </c>
      <c r="BC118" s="59" t="str">
        <f t="shared" si="101"/>
        <v/>
      </c>
      <c r="BD118" s="60" t="str">
        <f t="shared" si="102"/>
        <v/>
      </c>
      <c r="BE118" s="61" t="str">
        <f t="shared" si="103"/>
        <v/>
      </c>
      <c r="BF118" s="61" t="str">
        <f t="shared" si="67"/>
        <v/>
      </c>
      <c r="BG118" s="61" t="e">
        <f>IF(サンプル!$B$11="無料",0,VLOOKUP($I118,サンプル!$A$19:$O$28,4+(COLUMN()-COLUMN($K118))/(COLUMNS($O$3:$U$3)-1),FALSE))</f>
        <v>#N/A</v>
      </c>
      <c r="BH118" s="62" t="str">
        <f t="shared" si="104"/>
        <v/>
      </c>
      <c r="BI118" s="59" t="str">
        <f t="shared" si="105"/>
        <v/>
      </c>
      <c r="BJ118" s="60" t="str">
        <f t="shared" si="106"/>
        <v/>
      </c>
      <c r="BK118" s="61" t="str">
        <f t="shared" si="107"/>
        <v/>
      </c>
      <c r="BL118" s="61" t="str">
        <f t="shared" si="68"/>
        <v/>
      </c>
      <c r="BM118" s="61" t="e">
        <f>IF(サンプル!$B$11="無料",0,VLOOKUP($I118,サンプル!$A$19:$O$28,4+(COLUMN()-COLUMN($K118))/(COLUMNS($O$3:$U$3)-1),FALSE))</f>
        <v>#N/A</v>
      </c>
      <c r="BN118" s="62" t="str">
        <f t="shared" si="108"/>
        <v/>
      </c>
      <c r="BO118" s="59" t="str">
        <f t="shared" si="109"/>
        <v/>
      </c>
      <c r="BP118" s="60" t="str">
        <f t="shared" si="110"/>
        <v/>
      </c>
      <c r="BQ118" s="61" t="str">
        <f t="shared" si="111"/>
        <v/>
      </c>
      <c r="BR118" s="61" t="str">
        <f t="shared" si="69"/>
        <v/>
      </c>
      <c r="BS118" s="61" t="e">
        <f>IF(サンプル!$B$11="無料",0,VLOOKUP($I118,サンプル!$A$19:$O$28,4+(COLUMN()-COLUMN($K118))/(COLUMNS($O$3:$U$3)-1),FALSE))</f>
        <v>#N/A</v>
      </c>
      <c r="BT118" s="62" t="str">
        <f t="shared" si="112"/>
        <v/>
      </c>
      <c r="BU118" s="59" t="str">
        <f t="shared" si="113"/>
        <v/>
      </c>
      <c r="BV118" s="60" t="str">
        <f t="shared" si="114"/>
        <v/>
      </c>
      <c r="BW118" s="61" t="str">
        <f t="shared" si="115"/>
        <v/>
      </c>
      <c r="BX118" s="61" t="str">
        <f t="shared" si="70"/>
        <v/>
      </c>
      <c r="BY118" s="61" t="e">
        <f>IF(サンプル!$B$11="無料",0,VLOOKUP($I118,サンプル!$A$19:$O$28,4+(COLUMN()-COLUMN($K118))/(COLUMNS($O$3:$U$3)-1),FALSE))</f>
        <v>#N/A</v>
      </c>
      <c r="BZ118" s="62" t="str">
        <f t="shared" si="116"/>
        <v/>
      </c>
      <c r="CA118" s="59" t="str">
        <f t="shared" si="117"/>
        <v/>
      </c>
      <c r="CB118" s="60" t="str">
        <f t="shared" si="118"/>
        <v/>
      </c>
      <c r="CC118" s="61" t="str">
        <f t="shared" si="119"/>
        <v/>
      </c>
    </row>
    <row r="119" spans="1:81">
      <c r="A119" s="6">
        <v>116</v>
      </c>
      <c r="B119" s="158" t="str">
        <f>IF(ISBLANK(サンプル入力!B119),"",サンプル入力!B119)</f>
        <v/>
      </c>
      <c r="C119" s="5" t="str">
        <f>IF(ISBLANK(サンプル入力!C119),"",サンプル入力!C119)</f>
        <v/>
      </c>
      <c r="D119" s="18"/>
      <c r="E119" s="5" t="str">
        <f>IF(ISBLANK(サンプル入力!F119),"",サンプル入力!F119)</f>
        <v/>
      </c>
      <c r="F119" s="15">
        <f>IF(ISBLANK(宅配便仮計算!D119),"",宅配便仮計算!D119)</f>
        <v>0.85</v>
      </c>
      <c r="G119" s="5" t="str">
        <f>IF(ISBLANK(サンプル入力!I119),"",サンプル入力!I119)</f>
        <v/>
      </c>
      <c r="H119" s="6" t="str">
        <f>IF(ISBLANK(サンプル入力!J119),"",サンプル入力!J119)</f>
        <v/>
      </c>
      <c r="I119" s="6" t="str">
        <f>IF(ISBLANK(サンプル入力!L119),"",サンプル入力!L119)</f>
        <v/>
      </c>
      <c r="J119" s="61" t="str">
        <f t="shared" si="71"/>
        <v/>
      </c>
      <c r="K119" s="61" t="e">
        <f>IF(サンプル!$B$11="無料",0,VLOOKUP($I119,サンプル!$A$19:$O$28,4+(COLUMN()-COLUMN($K119))/(COLUMNS($O$3:$U$3)-1),FALSE))</f>
        <v>#N/A</v>
      </c>
      <c r="L119" s="62" t="str">
        <f t="shared" si="72"/>
        <v/>
      </c>
      <c r="M119" s="59" t="str">
        <f t="shared" si="73"/>
        <v/>
      </c>
      <c r="N119" s="60" t="str">
        <f t="shared" si="74"/>
        <v/>
      </c>
      <c r="O119" s="61" t="str">
        <f t="shared" si="75"/>
        <v/>
      </c>
      <c r="P119" s="61" t="str">
        <f t="shared" si="60"/>
        <v/>
      </c>
      <c r="Q119" s="61" t="e">
        <f>IF(サンプル!$B$11="無料",0,VLOOKUP($I119,サンプル!$A$19:$O$28,4+(COLUMN()-COLUMN($K119))/(COLUMNS($O$3:$U$3)-1),FALSE))</f>
        <v>#N/A</v>
      </c>
      <c r="R119" s="62" t="str">
        <f t="shared" si="76"/>
        <v/>
      </c>
      <c r="S119" s="59" t="str">
        <f t="shared" si="77"/>
        <v/>
      </c>
      <c r="T119" s="60" t="str">
        <f t="shared" si="78"/>
        <v/>
      </c>
      <c r="U119" s="61" t="str">
        <f t="shared" si="79"/>
        <v/>
      </c>
      <c r="V119" s="61" t="str">
        <f t="shared" si="61"/>
        <v/>
      </c>
      <c r="W119" s="61" t="e">
        <f>IF(サンプル!$B$11="無料",0,VLOOKUP($I119,サンプル!$A$19:$O$28,4+(COLUMN()-COLUMN($K119))/(COLUMNS($O$3:$U$3)-1),FALSE))</f>
        <v>#N/A</v>
      </c>
      <c r="X119" s="62" t="str">
        <f t="shared" si="80"/>
        <v/>
      </c>
      <c r="Y119" s="59" t="str">
        <f t="shared" si="81"/>
        <v/>
      </c>
      <c r="Z119" s="60" t="str">
        <f t="shared" si="82"/>
        <v/>
      </c>
      <c r="AA119" s="61" t="str">
        <f t="shared" si="83"/>
        <v/>
      </c>
      <c r="AB119" s="61" t="str">
        <f t="shared" si="62"/>
        <v/>
      </c>
      <c r="AC119" s="61" t="e">
        <f>IF(サンプル!$B$11="無料",0,VLOOKUP($I119,サンプル!$A$19:$O$28,4+(COLUMN()-COLUMN($K119))/(COLUMNS($O$3:$U$3)-1),FALSE))</f>
        <v>#N/A</v>
      </c>
      <c r="AD119" s="62" t="str">
        <f t="shared" si="84"/>
        <v/>
      </c>
      <c r="AE119" s="59" t="str">
        <f t="shared" si="85"/>
        <v/>
      </c>
      <c r="AF119" s="60" t="str">
        <f t="shared" si="86"/>
        <v/>
      </c>
      <c r="AG119" s="61" t="str">
        <f t="shared" si="87"/>
        <v/>
      </c>
      <c r="AH119" s="61" t="str">
        <f t="shared" si="63"/>
        <v/>
      </c>
      <c r="AI119" s="61" t="e">
        <f>IF(サンプル!$B$11="無料",0,VLOOKUP($I119,サンプル!$A$19:$O$28,4+(COLUMN()-COLUMN($K119))/(COLUMNS($O$3:$U$3)-1),FALSE))</f>
        <v>#N/A</v>
      </c>
      <c r="AJ119" s="62" t="str">
        <f t="shared" si="88"/>
        <v/>
      </c>
      <c r="AK119" s="59" t="str">
        <f t="shared" si="89"/>
        <v/>
      </c>
      <c r="AL119" s="60" t="str">
        <f t="shared" si="90"/>
        <v/>
      </c>
      <c r="AM119" s="61" t="str">
        <f t="shared" si="91"/>
        <v/>
      </c>
      <c r="AN119" s="61" t="str">
        <f t="shared" si="64"/>
        <v/>
      </c>
      <c r="AO119" s="61" t="e">
        <f>IF(サンプル!$B$11="無料",0,VLOOKUP($I119,サンプル!$A$19:$O$28,4+(COLUMN()-COLUMN($K119))/(COLUMNS($O$3:$U$3)-1),FALSE))</f>
        <v>#N/A</v>
      </c>
      <c r="AP119" s="62" t="str">
        <f t="shared" si="92"/>
        <v/>
      </c>
      <c r="AQ119" s="59" t="str">
        <f t="shared" si="93"/>
        <v/>
      </c>
      <c r="AR119" s="60" t="str">
        <f t="shared" si="94"/>
        <v/>
      </c>
      <c r="AS119" s="61" t="str">
        <f t="shared" si="95"/>
        <v/>
      </c>
      <c r="AT119" s="61" t="str">
        <f t="shared" si="65"/>
        <v/>
      </c>
      <c r="AU119" s="61" t="e">
        <f>IF(サンプル!$B$11="無料",0,VLOOKUP($I119,サンプル!$A$19:$O$28,4+(COLUMN()-COLUMN($K119))/(COLUMNS($O$3:$U$3)-1),FALSE))</f>
        <v>#N/A</v>
      </c>
      <c r="AV119" s="62" t="str">
        <f t="shared" si="96"/>
        <v/>
      </c>
      <c r="AW119" s="59" t="str">
        <f t="shared" si="97"/>
        <v/>
      </c>
      <c r="AX119" s="60" t="str">
        <f t="shared" si="98"/>
        <v/>
      </c>
      <c r="AY119" s="61" t="str">
        <f t="shared" si="99"/>
        <v/>
      </c>
      <c r="AZ119" s="61" t="str">
        <f t="shared" si="66"/>
        <v/>
      </c>
      <c r="BA119" s="61" t="e">
        <f>IF(サンプル!$B$11="無料",0,VLOOKUP($I119,サンプル!$A$19:$O$28,4+(COLUMN()-COLUMN($K119))/(COLUMNS($O$3:$U$3)-1),FALSE))</f>
        <v>#N/A</v>
      </c>
      <c r="BB119" s="62" t="str">
        <f t="shared" si="100"/>
        <v/>
      </c>
      <c r="BC119" s="59" t="str">
        <f t="shared" si="101"/>
        <v/>
      </c>
      <c r="BD119" s="60" t="str">
        <f t="shared" si="102"/>
        <v/>
      </c>
      <c r="BE119" s="61" t="str">
        <f t="shared" si="103"/>
        <v/>
      </c>
      <c r="BF119" s="61" t="str">
        <f t="shared" si="67"/>
        <v/>
      </c>
      <c r="BG119" s="61" t="e">
        <f>IF(サンプル!$B$11="無料",0,VLOOKUP($I119,サンプル!$A$19:$O$28,4+(COLUMN()-COLUMN($K119))/(COLUMNS($O$3:$U$3)-1),FALSE))</f>
        <v>#N/A</v>
      </c>
      <c r="BH119" s="62" t="str">
        <f t="shared" si="104"/>
        <v/>
      </c>
      <c r="BI119" s="59" t="str">
        <f t="shared" si="105"/>
        <v/>
      </c>
      <c r="BJ119" s="60" t="str">
        <f t="shared" si="106"/>
        <v/>
      </c>
      <c r="BK119" s="61" t="str">
        <f t="shared" si="107"/>
        <v/>
      </c>
      <c r="BL119" s="61" t="str">
        <f t="shared" si="68"/>
        <v/>
      </c>
      <c r="BM119" s="61" t="e">
        <f>IF(サンプル!$B$11="無料",0,VLOOKUP($I119,サンプル!$A$19:$O$28,4+(COLUMN()-COLUMN($K119))/(COLUMNS($O$3:$U$3)-1),FALSE))</f>
        <v>#N/A</v>
      </c>
      <c r="BN119" s="62" t="str">
        <f t="shared" si="108"/>
        <v/>
      </c>
      <c r="BO119" s="59" t="str">
        <f t="shared" si="109"/>
        <v/>
      </c>
      <c r="BP119" s="60" t="str">
        <f t="shared" si="110"/>
        <v/>
      </c>
      <c r="BQ119" s="61" t="str">
        <f t="shared" si="111"/>
        <v/>
      </c>
      <c r="BR119" s="61" t="str">
        <f t="shared" si="69"/>
        <v/>
      </c>
      <c r="BS119" s="61" t="e">
        <f>IF(サンプル!$B$11="無料",0,VLOOKUP($I119,サンプル!$A$19:$O$28,4+(COLUMN()-COLUMN($K119))/(COLUMNS($O$3:$U$3)-1),FALSE))</f>
        <v>#N/A</v>
      </c>
      <c r="BT119" s="62" t="str">
        <f t="shared" si="112"/>
        <v/>
      </c>
      <c r="BU119" s="59" t="str">
        <f t="shared" si="113"/>
        <v/>
      </c>
      <c r="BV119" s="60" t="str">
        <f t="shared" si="114"/>
        <v/>
      </c>
      <c r="BW119" s="61" t="str">
        <f t="shared" si="115"/>
        <v/>
      </c>
      <c r="BX119" s="61" t="str">
        <f t="shared" si="70"/>
        <v/>
      </c>
      <c r="BY119" s="61" t="e">
        <f>IF(サンプル!$B$11="無料",0,VLOOKUP($I119,サンプル!$A$19:$O$28,4+(COLUMN()-COLUMN($K119))/(COLUMNS($O$3:$U$3)-1),FALSE))</f>
        <v>#N/A</v>
      </c>
      <c r="BZ119" s="62" t="str">
        <f t="shared" si="116"/>
        <v/>
      </c>
      <c r="CA119" s="59" t="str">
        <f t="shared" si="117"/>
        <v/>
      </c>
      <c r="CB119" s="60" t="str">
        <f t="shared" si="118"/>
        <v/>
      </c>
      <c r="CC119" s="61" t="str">
        <f t="shared" si="119"/>
        <v/>
      </c>
    </row>
    <row r="120" spans="1:81">
      <c r="A120" s="6">
        <v>117</v>
      </c>
      <c r="B120" s="158" t="str">
        <f>IF(ISBLANK(サンプル入力!B120),"",サンプル入力!B120)</f>
        <v/>
      </c>
      <c r="C120" s="5" t="str">
        <f>IF(ISBLANK(サンプル入力!C120),"",サンプル入力!C120)</f>
        <v/>
      </c>
      <c r="D120" s="18"/>
      <c r="E120" s="5" t="str">
        <f>IF(ISBLANK(サンプル入力!F120),"",サンプル入力!F120)</f>
        <v/>
      </c>
      <c r="F120" s="15">
        <f>IF(ISBLANK(宅配便仮計算!D120),"",宅配便仮計算!D120)</f>
        <v>0.85</v>
      </c>
      <c r="G120" s="5" t="str">
        <f>IF(ISBLANK(サンプル入力!I120),"",サンプル入力!I120)</f>
        <v/>
      </c>
      <c r="H120" s="6" t="str">
        <f>IF(ISBLANK(サンプル入力!J120),"",サンプル入力!J120)</f>
        <v/>
      </c>
      <c r="I120" s="6" t="str">
        <f>IF(ISBLANK(サンプル入力!L120),"",サンプル入力!L120)</f>
        <v/>
      </c>
      <c r="J120" s="61" t="str">
        <f t="shared" si="71"/>
        <v/>
      </c>
      <c r="K120" s="61" t="e">
        <f>IF(サンプル!$B$11="無料",0,VLOOKUP($I120,サンプル!$A$19:$O$28,4+(COLUMN()-COLUMN($K120))/(COLUMNS($O$3:$U$3)-1),FALSE))</f>
        <v>#N/A</v>
      </c>
      <c r="L120" s="62" t="str">
        <f t="shared" si="72"/>
        <v/>
      </c>
      <c r="M120" s="59" t="str">
        <f t="shared" si="73"/>
        <v/>
      </c>
      <c r="N120" s="60" t="str">
        <f t="shared" si="74"/>
        <v/>
      </c>
      <c r="O120" s="61" t="str">
        <f t="shared" si="75"/>
        <v/>
      </c>
      <c r="P120" s="61" t="str">
        <f t="shared" si="60"/>
        <v/>
      </c>
      <c r="Q120" s="61" t="e">
        <f>IF(サンプル!$B$11="無料",0,VLOOKUP($I120,サンプル!$A$19:$O$28,4+(COLUMN()-COLUMN($K120))/(COLUMNS($O$3:$U$3)-1),FALSE))</f>
        <v>#N/A</v>
      </c>
      <c r="R120" s="62" t="str">
        <f t="shared" si="76"/>
        <v/>
      </c>
      <c r="S120" s="59" t="str">
        <f t="shared" si="77"/>
        <v/>
      </c>
      <c r="T120" s="60" t="str">
        <f t="shared" si="78"/>
        <v/>
      </c>
      <c r="U120" s="61" t="str">
        <f t="shared" si="79"/>
        <v/>
      </c>
      <c r="V120" s="61" t="str">
        <f t="shared" si="61"/>
        <v/>
      </c>
      <c r="W120" s="61" t="e">
        <f>IF(サンプル!$B$11="無料",0,VLOOKUP($I120,サンプル!$A$19:$O$28,4+(COLUMN()-COLUMN($K120))/(COLUMNS($O$3:$U$3)-1),FALSE))</f>
        <v>#N/A</v>
      </c>
      <c r="X120" s="62" t="str">
        <f t="shared" si="80"/>
        <v/>
      </c>
      <c r="Y120" s="59" t="str">
        <f t="shared" si="81"/>
        <v/>
      </c>
      <c r="Z120" s="60" t="str">
        <f t="shared" si="82"/>
        <v/>
      </c>
      <c r="AA120" s="61" t="str">
        <f t="shared" si="83"/>
        <v/>
      </c>
      <c r="AB120" s="61" t="str">
        <f t="shared" si="62"/>
        <v/>
      </c>
      <c r="AC120" s="61" t="e">
        <f>IF(サンプル!$B$11="無料",0,VLOOKUP($I120,サンプル!$A$19:$O$28,4+(COLUMN()-COLUMN($K120))/(COLUMNS($O$3:$U$3)-1),FALSE))</f>
        <v>#N/A</v>
      </c>
      <c r="AD120" s="62" t="str">
        <f t="shared" si="84"/>
        <v/>
      </c>
      <c r="AE120" s="59" t="str">
        <f t="shared" si="85"/>
        <v/>
      </c>
      <c r="AF120" s="60" t="str">
        <f t="shared" si="86"/>
        <v/>
      </c>
      <c r="AG120" s="61" t="str">
        <f t="shared" si="87"/>
        <v/>
      </c>
      <c r="AH120" s="61" t="str">
        <f t="shared" si="63"/>
        <v/>
      </c>
      <c r="AI120" s="61" t="e">
        <f>IF(サンプル!$B$11="無料",0,VLOOKUP($I120,サンプル!$A$19:$O$28,4+(COLUMN()-COLUMN($K120))/(COLUMNS($O$3:$U$3)-1),FALSE))</f>
        <v>#N/A</v>
      </c>
      <c r="AJ120" s="62" t="str">
        <f t="shared" si="88"/>
        <v/>
      </c>
      <c r="AK120" s="59" t="str">
        <f t="shared" si="89"/>
        <v/>
      </c>
      <c r="AL120" s="60" t="str">
        <f t="shared" si="90"/>
        <v/>
      </c>
      <c r="AM120" s="61" t="str">
        <f t="shared" si="91"/>
        <v/>
      </c>
      <c r="AN120" s="61" t="str">
        <f t="shared" si="64"/>
        <v/>
      </c>
      <c r="AO120" s="61" t="e">
        <f>IF(サンプル!$B$11="無料",0,VLOOKUP($I120,サンプル!$A$19:$O$28,4+(COLUMN()-COLUMN($K120))/(COLUMNS($O$3:$U$3)-1),FALSE))</f>
        <v>#N/A</v>
      </c>
      <c r="AP120" s="62" t="str">
        <f t="shared" si="92"/>
        <v/>
      </c>
      <c r="AQ120" s="59" t="str">
        <f t="shared" si="93"/>
        <v/>
      </c>
      <c r="AR120" s="60" t="str">
        <f t="shared" si="94"/>
        <v/>
      </c>
      <c r="AS120" s="61" t="str">
        <f t="shared" si="95"/>
        <v/>
      </c>
      <c r="AT120" s="61" t="str">
        <f t="shared" si="65"/>
        <v/>
      </c>
      <c r="AU120" s="61" t="e">
        <f>IF(サンプル!$B$11="無料",0,VLOOKUP($I120,サンプル!$A$19:$O$28,4+(COLUMN()-COLUMN($K120))/(COLUMNS($O$3:$U$3)-1),FALSE))</f>
        <v>#N/A</v>
      </c>
      <c r="AV120" s="62" t="str">
        <f t="shared" si="96"/>
        <v/>
      </c>
      <c r="AW120" s="59" t="str">
        <f t="shared" si="97"/>
        <v/>
      </c>
      <c r="AX120" s="60" t="str">
        <f t="shared" si="98"/>
        <v/>
      </c>
      <c r="AY120" s="61" t="str">
        <f t="shared" si="99"/>
        <v/>
      </c>
      <c r="AZ120" s="61" t="str">
        <f t="shared" si="66"/>
        <v/>
      </c>
      <c r="BA120" s="61" t="e">
        <f>IF(サンプル!$B$11="無料",0,VLOOKUP($I120,サンプル!$A$19:$O$28,4+(COLUMN()-COLUMN($K120))/(COLUMNS($O$3:$U$3)-1),FALSE))</f>
        <v>#N/A</v>
      </c>
      <c r="BB120" s="62" t="str">
        <f t="shared" si="100"/>
        <v/>
      </c>
      <c r="BC120" s="59" t="str">
        <f t="shared" si="101"/>
        <v/>
      </c>
      <c r="BD120" s="60" t="str">
        <f t="shared" si="102"/>
        <v/>
      </c>
      <c r="BE120" s="61" t="str">
        <f t="shared" si="103"/>
        <v/>
      </c>
      <c r="BF120" s="61" t="str">
        <f t="shared" si="67"/>
        <v/>
      </c>
      <c r="BG120" s="61" t="e">
        <f>IF(サンプル!$B$11="無料",0,VLOOKUP($I120,サンプル!$A$19:$O$28,4+(COLUMN()-COLUMN($K120))/(COLUMNS($O$3:$U$3)-1),FALSE))</f>
        <v>#N/A</v>
      </c>
      <c r="BH120" s="62" t="str">
        <f t="shared" si="104"/>
        <v/>
      </c>
      <c r="BI120" s="59" t="str">
        <f t="shared" si="105"/>
        <v/>
      </c>
      <c r="BJ120" s="60" t="str">
        <f t="shared" si="106"/>
        <v/>
      </c>
      <c r="BK120" s="61" t="str">
        <f t="shared" si="107"/>
        <v/>
      </c>
      <c r="BL120" s="61" t="str">
        <f t="shared" si="68"/>
        <v/>
      </c>
      <c r="BM120" s="61" t="e">
        <f>IF(サンプル!$B$11="無料",0,VLOOKUP($I120,サンプル!$A$19:$O$28,4+(COLUMN()-COLUMN($K120))/(COLUMNS($O$3:$U$3)-1),FALSE))</f>
        <v>#N/A</v>
      </c>
      <c r="BN120" s="62" t="str">
        <f t="shared" si="108"/>
        <v/>
      </c>
      <c r="BO120" s="59" t="str">
        <f t="shared" si="109"/>
        <v/>
      </c>
      <c r="BP120" s="60" t="str">
        <f t="shared" si="110"/>
        <v/>
      </c>
      <c r="BQ120" s="61" t="str">
        <f t="shared" si="111"/>
        <v/>
      </c>
      <c r="BR120" s="61" t="str">
        <f t="shared" si="69"/>
        <v/>
      </c>
      <c r="BS120" s="61" t="e">
        <f>IF(サンプル!$B$11="無料",0,VLOOKUP($I120,サンプル!$A$19:$O$28,4+(COLUMN()-COLUMN($K120))/(COLUMNS($O$3:$U$3)-1),FALSE))</f>
        <v>#N/A</v>
      </c>
      <c r="BT120" s="62" t="str">
        <f t="shared" si="112"/>
        <v/>
      </c>
      <c r="BU120" s="59" t="str">
        <f t="shared" si="113"/>
        <v/>
      </c>
      <c r="BV120" s="60" t="str">
        <f t="shared" si="114"/>
        <v/>
      </c>
      <c r="BW120" s="61" t="str">
        <f t="shared" si="115"/>
        <v/>
      </c>
      <c r="BX120" s="61" t="str">
        <f t="shared" si="70"/>
        <v/>
      </c>
      <c r="BY120" s="61" t="e">
        <f>IF(サンプル!$B$11="無料",0,VLOOKUP($I120,サンプル!$A$19:$O$28,4+(COLUMN()-COLUMN($K120))/(COLUMNS($O$3:$U$3)-1),FALSE))</f>
        <v>#N/A</v>
      </c>
      <c r="BZ120" s="62" t="str">
        <f t="shared" si="116"/>
        <v/>
      </c>
      <c r="CA120" s="59" t="str">
        <f t="shared" si="117"/>
        <v/>
      </c>
      <c r="CB120" s="60" t="str">
        <f t="shared" si="118"/>
        <v/>
      </c>
      <c r="CC120" s="61" t="str">
        <f t="shared" si="119"/>
        <v/>
      </c>
    </row>
    <row r="121" spans="1:81">
      <c r="A121" s="6">
        <v>118</v>
      </c>
      <c r="B121" s="158" t="str">
        <f>IF(ISBLANK(サンプル入力!B121),"",サンプル入力!B121)</f>
        <v/>
      </c>
      <c r="C121" s="5" t="str">
        <f>IF(ISBLANK(サンプル入力!C121),"",サンプル入力!C121)</f>
        <v/>
      </c>
      <c r="D121" s="18"/>
      <c r="E121" s="5" t="str">
        <f>IF(ISBLANK(サンプル入力!F121),"",サンプル入力!F121)</f>
        <v/>
      </c>
      <c r="F121" s="15">
        <f>IF(ISBLANK(宅配便仮計算!D121),"",宅配便仮計算!D121)</f>
        <v>0.85</v>
      </c>
      <c r="G121" s="5" t="str">
        <f>IF(ISBLANK(サンプル入力!I121),"",サンプル入力!I121)</f>
        <v/>
      </c>
      <c r="H121" s="6" t="str">
        <f>IF(ISBLANK(サンプル入力!J121),"",サンプル入力!J121)</f>
        <v/>
      </c>
      <c r="I121" s="6" t="str">
        <f>IF(ISBLANK(サンプル入力!L121),"",サンプル入力!L121)</f>
        <v/>
      </c>
      <c r="J121" s="61" t="str">
        <f t="shared" si="71"/>
        <v/>
      </c>
      <c r="K121" s="61" t="e">
        <f>IF(サンプル!$B$11="無料",0,VLOOKUP($I121,サンプル!$A$19:$O$28,4+(COLUMN()-COLUMN($K121))/(COLUMNS($O$3:$U$3)-1),FALSE))</f>
        <v>#N/A</v>
      </c>
      <c r="L121" s="62" t="str">
        <f t="shared" si="72"/>
        <v/>
      </c>
      <c r="M121" s="59" t="str">
        <f t="shared" si="73"/>
        <v/>
      </c>
      <c r="N121" s="60" t="str">
        <f t="shared" si="74"/>
        <v/>
      </c>
      <c r="O121" s="61" t="str">
        <f t="shared" si="75"/>
        <v/>
      </c>
      <c r="P121" s="61" t="str">
        <f t="shared" si="60"/>
        <v/>
      </c>
      <c r="Q121" s="61" t="e">
        <f>IF(サンプル!$B$11="無料",0,VLOOKUP($I121,サンプル!$A$19:$O$28,4+(COLUMN()-COLUMN($K121))/(COLUMNS($O$3:$U$3)-1),FALSE))</f>
        <v>#N/A</v>
      </c>
      <c r="R121" s="62" t="str">
        <f t="shared" si="76"/>
        <v/>
      </c>
      <c r="S121" s="59" t="str">
        <f t="shared" si="77"/>
        <v/>
      </c>
      <c r="T121" s="60" t="str">
        <f t="shared" si="78"/>
        <v/>
      </c>
      <c r="U121" s="61" t="str">
        <f t="shared" si="79"/>
        <v/>
      </c>
      <c r="V121" s="61" t="str">
        <f t="shared" si="61"/>
        <v/>
      </c>
      <c r="W121" s="61" t="e">
        <f>IF(サンプル!$B$11="無料",0,VLOOKUP($I121,サンプル!$A$19:$O$28,4+(COLUMN()-COLUMN($K121))/(COLUMNS($O$3:$U$3)-1),FALSE))</f>
        <v>#N/A</v>
      </c>
      <c r="X121" s="62" t="str">
        <f t="shared" si="80"/>
        <v/>
      </c>
      <c r="Y121" s="59" t="str">
        <f t="shared" si="81"/>
        <v/>
      </c>
      <c r="Z121" s="60" t="str">
        <f t="shared" si="82"/>
        <v/>
      </c>
      <c r="AA121" s="61" t="str">
        <f t="shared" si="83"/>
        <v/>
      </c>
      <c r="AB121" s="61" t="str">
        <f t="shared" si="62"/>
        <v/>
      </c>
      <c r="AC121" s="61" t="e">
        <f>IF(サンプル!$B$11="無料",0,VLOOKUP($I121,サンプル!$A$19:$O$28,4+(COLUMN()-COLUMN($K121))/(COLUMNS($O$3:$U$3)-1),FALSE))</f>
        <v>#N/A</v>
      </c>
      <c r="AD121" s="62" t="str">
        <f t="shared" si="84"/>
        <v/>
      </c>
      <c r="AE121" s="59" t="str">
        <f t="shared" si="85"/>
        <v/>
      </c>
      <c r="AF121" s="60" t="str">
        <f t="shared" si="86"/>
        <v/>
      </c>
      <c r="AG121" s="61" t="str">
        <f t="shared" si="87"/>
        <v/>
      </c>
      <c r="AH121" s="61" t="str">
        <f t="shared" si="63"/>
        <v/>
      </c>
      <c r="AI121" s="61" t="e">
        <f>IF(サンプル!$B$11="無料",0,VLOOKUP($I121,サンプル!$A$19:$O$28,4+(COLUMN()-COLUMN($K121))/(COLUMNS($O$3:$U$3)-1),FALSE))</f>
        <v>#N/A</v>
      </c>
      <c r="AJ121" s="62" t="str">
        <f t="shared" si="88"/>
        <v/>
      </c>
      <c r="AK121" s="59" t="str">
        <f t="shared" si="89"/>
        <v/>
      </c>
      <c r="AL121" s="60" t="str">
        <f t="shared" si="90"/>
        <v/>
      </c>
      <c r="AM121" s="61" t="str">
        <f t="shared" si="91"/>
        <v/>
      </c>
      <c r="AN121" s="61" t="str">
        <f t="shared" si="64"/>
        <v/>
      </c>
      <c r="AO121" s="61" t="e">
        <f>IF(サンプル!$B$11="無料",0,VLOOKUP($I121,サンプル!$A$19:$O$28,4+(COLUMN()-COLUMN($K121))/(COLUMNS($O$3:$U$3)-1),FALSE))</f>
        <v>#N/A</v>
      </c>
      <c r="AP121" s="62" t="str">
        <f t="shared" si="92"/>
        <v/>
      </c>
      <c r="AQ121" s="59" t="str">
        <f t="shared" si="93"/>
        <v/>
      </c>
      <c r="AR121" s="60" t="str">
        <f t="shared" si="94"/>
        <v/>
      </c>
      <c r="AS121" s="61" t="str">
        <f t="shared" si="95"/>
        <v/>
      </c>
      <c r="AT121" s="61" t="str">
        <f t="shared" si="65"/>
        <v/>
      </c>
      <c r="AU121" s="61" t="e">
        <f>IF(サンプル!$B$11="無料",0,VLOOKUP($I121,サンプル!$A$19:$O$28,4+(COLUMN()-COLUMN($K121))/(COLUMNS($O$3:$U$3)-1),FALSE))</f>
        <v>#N/A</v>
      </c>
      <c r="AV121" s="62" t="str">
        <f t="shared" si="96"/>
        <v/>
      </c>
      <c r="AW121" s="59" t="str">
        <f t="shared" si="97"/>
        <v/>
      </c>
      <c r="AX121" s="60" t="str">
        <f t="shared" si="98"/>
        <v/>
      </c>
      <c r="AY121" s="61" t="str">
        <f t="shared" si="99"/>
        <v/>
      </c>
      <c r="AZ121" s="61" t="str">
        <f t="shared" si="66"/>
        <v/>
      </c>
      <c r="BA121" s="61" t="e">
        <f>IF(サンプル!$B$11="無料",0,VLOOKUP($I121,サンプル!$A$19:$O$28,4+(COLUMN()-COLUMN($K121))/(COLUMNS($O$3:$U$3)-1),FALSE))</f>
        <v>#N/A</v>
      </c>
      <c r="BB121" s="62" t="str">
        <f t="shared" si="100"/>
        <v/>
      </c>
      <c r="BC121" s="59" t="str">
        <f t="shared" si="101"/>
        <v/>
      </c>
      <c r="BD121" s="60" t="str">
        <f t="shared" si="102"/>
        <v/>
      </c>
      <c r="BE121" s="61" t="str">
        <f t="shared" si="103"/>
        <v/>
      </c>
      <c r="BF121" s="61" t="str">
        <f t="shared" si="67"/>
        <v/>
      </c>
      <c r="BG121" s="61" t="e">
        <f>IF(サンプル!$B$11="無料",0,VLOOKUP($I121,サンプル!$A$19:$O$28,4+(COLUMN()-COLUMN($K121))/(COLUMNS($O$3:$U$3)-1),FALSE))</f>
        <v>#N/A</v>
      </c>
      <c r="BH121" s="62" t="str">
        <f t="shared" si="104"/>
        <v/>
      </c>
      <c r="BI121" s="59" t="str">
        <f t="shared" si="105"/>
        <v/>
      </c>
      <c r="BJ121" s="60" t="str">
        <f t="shared" si="106"/>
        <v/>
      </c>
      <c r="BK121" s="61" t="str">
        <f t="shared" si="107"/>
        <v/>
      </c>
      <c r="BL121" s="61" t="str">
        <f t="shared" si="68"/>
        <v/>
      </c>
      <c r="BM121" s="61" t="e">
        <f>IF(サンプル!$B$11="無料",0,VLOOKUP($I121,サンプル!$A$19:$O$28,4+(COLUMN()-COLUMN($K121))/(COLUMNS($O$3:$U$3)-1),FALSE))</f>
        <v>#N/A</v>
      </c>
      <c r="BN121" s="62" t="str">
        <f t="shared" si="108"/>
        <v/>
      </c>
      <c r="BO121" s="59" t="str">
        <f t="shared" si="109"/>
        <v/>
      </c>
      <c r="BP121" s="60" t="str">
        <f t="shared" si="110"/>
        <v/>
      </c>
      <c r="BQ121" s="61" t="str">
        <f t="shared" si="111"/>
        <v/>
      </c>
      <c r="BR121" s="61" t="str">
        <f t="shared" si="69"/>
        <v/>
      </c>
      <c r="BS121" s="61" t="e">
        <f>IF(サンプル!$B$11="無料",0,VLOOKUP($I121,サンプル!$A$19:$O$28,4+(COLUMN()-COLUMN($K121))/(COLUMNS($O$3:$U$3)-1),FALSE))</f>
        <v>#N/A</v>
      </c>
      <c r="BT121" s="62" t="str">
        <f t="shared" si="112"/>
        <v/>
      </c>
      <c r="BU121" s="59" t="str">
        <f t="shared" si="113"/>
        <v/>
      </c>
      <c r="BV121" s="60" t="str">
        <f t="shared" si="114"/>
        <v/>
      </c>
      <c r="BW121" s="61" t="str">
        <f t="shared" si="115"/>
        <v/>
      </c>
      <c r="BX121" s="61" t="str">
        <f t="shared" si="70"/>
        <v/>
      </c>
      <c r="BY121" s="61" t="e">
        <f>IF(サンプル!$B$11="無料",0,VLOOKUP($I121,サンプル!$A$19:$O$28,4+(COLUMN()-COLUMN($K121))/(COLUMNS($O$3:$U$3)-1),FALSE))</f>
        <v>#N/A</v>
      </c>
      <c r="BZ121" s="62" t="str">
        <f t="shared" si="116"/>
        <v/>
      </c>
      <c r="CA121" s="59" t="str">
        <f t="shared" si="117"/>
        <v/>
      </c>
      <c r="CB121" s="60" t="str">
        <f t="shared" si="118"/>
        <v/>
      </c>
      <c r="CC121" s="61" t="str">
        <f t="shared" si="119"/>
        <v/>
      </c>
    </row>
    <row r="122" spans="1:81">
      <c r="A122" s="6">
        <v>119</v>
      </c>
      <c r="B122" s="158" t="str">
        <f>IF(ISBLANK(サンプル入力!B122),"",サンプル入力!B122)</f>
        <v/>
      </c>
      <c r="C122" s="5" t="str">
        <f>IF(ISBLANK(サンプル入力!C122),"",サンプル入力!C122)</f>
        <v/>
      </c>
      <c r="D122" s="18"/>
      <c r="E122" s="5" t="str">
        <f>IF(ISBLANK(サンプル入力!F122),"",サンプル入力!F122)</f>
        <v/>
      </c>
      <c r="F122" s="15">
        <f>IF(ISBLANK(宅配便仮計算!D122),"",宅配便仮計算!D122)</f>
        <v>0.85</v>
      </c>
      <c r="G122" s="5" t="str">
        <f>IF(ISBLANK(サンプル入力!I122),"",サンプル入力!I122)</f>
        <v/>
      </c>
      <c r="H122" s="6" t="str">
        <f>IF(ISBLANK(サンプル入力!J122),"",サンプル入力!J122)</f>
        <v/>
      </c>
      <c r="I122" s="6" t="str">
        <f>IF(ISBLANK(サンプル入力!L122),"",サンプル入力!L122)</f>
        <v/>
      </c>
      <c r="J122" s="61" t="str">
        <f t="shared" si="71"/>
        <v/>
      </c>
      <c r="K122" s="61" t="e">
        <f>IF(サンプル!$B$11="無料",0,VLOOKUP($I122,サンプル!$A$19:$O$28,4+(COLUMN()-COLUMN($K122))/(COLUMNS($O$3:$U$3)-1),FALSE))</f>
        <v>#N/A</v>
      </c>
      <c r="L122" s="62" t="str">
        <f t="shared" si="72"/>
        <v/>
      </c>
      <c r="M122" s="59" t="str">
        <f t="shared" si="73"/>
        <v/>
      </c>
      <c r="N122" s="60" t="str">
        <f t="shared" si="74"/>
        <v/>
      </c>
      <c r="O122" s="61" t="str">
        <f t="shared" si="75"/>
        <v/>
      </c>
      <c r="P122" s="61" t="str">
        <f t="shared" si="60"/>
        <v/>
      </c>
      <c r="Q122" s="61" t="e">
        <f>IF(サンプル!$B$11="無料",0,VLOOKUP($I122,サンプル!$A$19:$O$28,4+(COLUMN()-COLUMN($K122))/(COLUMNS($O$3:$U$3)-1),FALSE))</f>
        <v>#N/A</v>
      </c>
      <c r="R122" s="62" t="str">
        <f t="shared" si="76"/>
        <v/>
      </c>
      <c r="S122" s="59" t="str">
        <f t="shared" si="77"/>
        <v/>
      </c>
      <c r="T122" s="60" t="str">
        <f t="shared" si="78"/>
        <v/>
      </c>
      <c r="U122" s="61" t="str">
        <f t="shared" si="79"/>
        <v/>
      </c>
      <c r="V122" s="61" t="str">
        <f t="shared" si="61"/>
        <v/>
      </c>
      <c r="W122" s="61" t="e">
        <f>IF(サンプル!$B$11="無料",0,VLOOKUP($I122,サンプル!$A$19:$O$28,4+(COLUMN()-COLUMN($K122))/(COLUMNS($O$3:$U$3)-1),FALSE))</f>
        <v>#N/A</v>
      </c>
      <c r="X122" s="62" t="str">
        <f t="shared" si="80"/>
        <v/>
      </c>
      <c r="Y122" s="59" t="str">
        <f t="shared" si="81"/>
        <v/>
      </c>
      <c r="Z122" s="60" t="str">
        <f t="shared" si="82"/>
        <v/>
      </c>
      <c r="AA122" s="61" t="str">
        <f t="shared" si="83"/>
        <v/>
      </c>
      <c r="AB122" s="61" t="str">
        <f t="shared" si="62"/>
        <v/>
      </c>
      <c r="AC122" s="61" t="e">
        <f>IF(サンプル!$B$11="無料",0,VLOOKUP($I122,サンプル!$A$19:$O$28,4+(COLUMN()-COLUMN($K122))/(COLUMNS($O$3:$U$3)-1),FALSE))</f>
        <v>#N/A</v>
      </c>
      <c r="AD122" s="62" t="str">
        <f t="shared" si="84"/>
        <v/>
      </c>
      <c r="AE122" s="59" t="str">
        <f t="shared" si="85"/>
        <v/>
      </c>
      <c r="AF122" s="60" t="str">
        <f t="shared" si="86"/>
        <v/>
      </c>
      <c r="AG122" s="61" t="str">
        <f t="shared" si="87"/>
        <v/>
      </c>
      <c r="AH122" s="61" t="str">
        <f t="shared" si="63"/>
        <v/>
      </c>
      <c r="AI122" s="61" t="e">
        <f>IF(サンプル!$B$11="無料",0,VLOOKUP($I122,サンプル!$A$19:$O$28,4+(COLUMN()-COLUMN($K122))/(COLUMNS($O$3:$U$3)-1),FALSE))</f>
        <v>#N/A</v>
      </c>
      <c r="AJ122" s="62" t="str">
        <f t="shared" si="88"/>
        <v/>
      </c>
      <c r="AK122" s="59" t="str">
        <f t="shared" si="89"/>
        <v/>
      </c>
      <c r="AL122" s="60" t="str">
        <f t="shared" si="90"/>
        <v/>
      </c>
      <c r="AM122" s="61" t="str">
        <f t="shared" si="91"/>
        <v/>
      </c>
      <c r="AN122" s="61" t="str">
        <f t="shared" si="64"/>
        <v/>
      </c>
      <c r="AO122" s="61" t="e">
        <f>IF(サンプル!$B$11="無料",0,VLOOKUP($I122,サンプル!$A$19:$O$28,4+(COLUMN()-COLUMN($K122))/(COLUMNS($O$3:$U$3)-1),FALSE))</f>
        <v>#N/A</v>
      </c>
      <c r="AP122" s="62" t="str">
        <f t="shared" si="92"/>
        <v/>
      </c>
      <c r="AQ122" s="59" t="str">
        <f t="shared" si="93"/>
        <v/>
      </c>
      <c r="AR122" s="60" t="str">
        <f t="shared" si="94"/>
        <v/>
      </c>
      <c r="AS122" s="61" t="str">
        <f t="shared" si="95"/>
        <v/>
      </c>
      <c r="AT122" s="61" t="str">
        <f t="shared" si="65"/>
        <v/>
      </c>
      <c r="AU122" s="61" t="e">
        <f>IF(サンプル!$B$11="無料",0,VLOOKUP($I122,サンプル!$A$19:$O$28,4+(COLUMN()-COLUMN($K122))/(COLUMNS($O$3:$U$3)-1),FALSE))</f>
        <v>#N/A</v>
      </c>
      <c r="AV122" s="62" t="str">
        <f t="shared" si="96"/>
        <v/>
      </c>
      <c r="AW122" s="59" t="str">
        <f t="shared" si="97"/>
        <v/>
      </c>
      <c r="AX122" s="60" t="str">
        <f t="shared" si="98"/>
        <v/>
      </c>
      <c r="AY122" s="61" t="str">
        <f t="shared" si="99"/>
        <v/>
      </c>
      <c r="AZ122" s="61" t="str">
        <f t="shared" si="66"/>
        <v/>
      </c>
      <c r="BA122" s="61" t="e">
        <f>IF(サンプル!$B$11="無料",0,VLOOKUP($I122,サンプル!$A$19:$O$28,4+(COLUMN()-COLUMN($K122))/(COLUMNS($O$3:$U$3)-1),FALSE))</f>
        <v>#N/A</v>
      </c>
      <c r="BB122" s="62" t="str">
        <f t="shared" si="100"/>
        <v/>
      </c>
      <c r="BC122" s="59" t="str">
        <f t="shared" si="101"/>
        <v/>
      </c>
      <c r="BD122" s="60" t="str">
        <f t="shared" si="102"/>
        <v/>
      </c>
      <c r="BE122" s="61" t="str">
        <f t="shared" si="103"/>
        <v/>
      </c>
      <c r="BF122" s="61" t="str">
        <f t="shared" si="67"/>
        <v/>
      </c>
      <c r="BG122" s="61" t="e">
        <f>IF(サンプル!$B$11="無料",0,VLOOKUP($I122,サンプル!$A$19:$O$28,4+(COLUMN()-COLUMN($K122))/(COLUMNS($O$3:$U$3)-1),FALSE))</f>
        <v>#N/A</v>
      </c>
      <c r="BH122" s="62" t="str">
        <f t="shared" si="104"/>
        <v/>
      </c>
      <c r="BI122" s="59" t="str">
        <f t="shared" si="105"/>
        <v/>
      </c>
      <c r="BJ122" s="60" t="str">
        <f t="shared" si="106"/>
        <v/>
      </c>
      <c r="BK122" s="61" t="str">
        <f t="shared" si="107"/>
        <v/>
      </c>
      <c r="BL122" s="61" t="str">
        <f t="shared" si="68"/>
        <v/>
      </c>
      <c r="BM122" s="61" t="e">
        <f>IF(サンプル!$B$11="無料",0,VLOOKUP($I122,サンプル!$A$19:$O$28,4+(COLUMN()-COLUMN($K122))/(COLUMNS($O$3:$U$3)-1),FALSE))</f>
        <v>#N/A</v>
      </c>
      <c r="BN122" s="62" t="str">
        <f t="shared" si="108"/>
        <v/>
      </c>
      <c r="BO122" s="59" t="str">
        <f t="shared" si="109"/>
        <v/>
      </c>
      <c r="BP122" s="60" t="str">
        <f t="shared" si="110"/>
        <v/>
      </c>
      <c r="BQ122" s="61" t="str">
        <f t="shared" si="111"/>
        <v/>
      </c>
      <c r="BR122" s="61" t="str">
        <f t="shared" si="69"/>
        <v/>
      </c>
      <c r="BS122" s="61" t="e">
        <f>IF(サンプル!$B$11="無料",0,VLOOKUP($I122,サンプル!$A$19:$O$28,4+(COLUMN()-COLUMN($K122))/(COLUMNS($O$3:$U$3)-1),FALSE))</f>
        <v>#N/A</v>
      </c>
      <c r="BT122" s="62" t="str">
        <f t="shared" si="112"/>
        <v/>
      </c>
      <c r="BU122" s="59" t="str">
        <f t="shared" si="113"/>
        <v/>
      </c>
      <c r="BV122" s="60" t="str">
        <f t="shared" si="114"/>
        <v/>
      </c>
      <c r="BW122" s="61" t="str">
        <f t="shared" si="115"/>
        <v/>
      </c>
      <c r="BX122" s="61" t="str">
        <f t="shared" si="70"/>
        <v/>
      </c>
      <c r="BY122" s="61" t="e">
        <f>IF(サンプル!$B$11="無料",0,VLOOKUP($I122,サンプル!$A$19:$O$28,4+(COLUMN()-COLUMN($K122))/(COLUMNS($O$3:$U$3)-1),FALSE))</f>
        <v>#N/A</v>
      </c>
      <c r="BZ122" s="62" t="str">
        <f t="shared" si="116"/>
        <v/>
      </c>
      <c r="CA122" s="59" t="str">
        <f t="shared" si="117"/>
        <v/>
      </c>
      <c r="CB122" s="60" t="str">
        <f t="shared" si="118"/>
        <v/>
      </c>
      <c r="CC122" s="61" t="str">
        <f t="shared" si="119"/>
        <v/>
      </c>
    </row>
    <row r="123" spans="1:81">
      <c r="A123" s="6">
        <v>120</v>
      </c>
      <c r="B123" s="158" t="str">
        <f>IF(ISBLANK(サンプル入力!B123),"",サンプル入力!B123)</f>
        <v/>
      </c>
      <c r="C123" s="5" t="str">
        <f>IF(ISBLANK(サンプル入力!C123),"",サンプル入力!C123)</f>
        <v/>
      </c>
      <c r="D123" s="18"/>
      <c r="E123" s="5" t="str">
        <f>IF(ISBLANK(サンプル入力!F123),"",サンプル入力!F123)</f>
        <v/>
      </c>
      <c r="F123" s="15">
        <f>IF(ISBLANK(宅配便仮計算!D123),"",宅配便仮計算!D123)</f>
        <v>0.85</v>
      </c>
      <c r="G123" s="5" t="str">
        <f>IF(ISBLANK(サンプル入力!I123),"",サンプル入力!I123)</f>
        <v/>
      </c>
      <c r="H123" s="6" t="str">
        <f>IF(ISBLANK(サンプル入力!J123),"",サンプル入力!J123)</f>
        <v/>
      </c>
      <c r="I123" s="6" t="str">
        <f>IF(ISBLANK(サンプル入力!L123),"",サンプル入力!L123)</f>
        <v/>
      </c>
      <c r="J123" s="61" t="str">
        <f t="shared" si="71"/>
        <v/>
      </c>
      <c r="K123" s="61" t="e">
        <f>IF(サンプル!$B$11="無料",0,VLOOKUP($I123,サンプル!$A$19:$O$28,4+(COLUMN()-COLUMN($K123))/(COLUMNS($O$3:$U$3)-1),FALSE))</f>
        <v>#N/A</v>
      </c>
      <c r="L123" s="62" t="str">
        <f t="shared" si="72"/>
        <v/>
      </c>
      <c r="M123" s="59" t="str">
        <f t="shared" si="73"/>
        <v/>
      </c>
      <c r="N123" s="60" t="str">
        <f t="shared" si="74"/>
        <v/>
      </c>
      <c r="O123" s="61" t="str">
        <f t="shared" si="75"/>
        <v/>
      </c>
      <c r="P123" s="61" t="str">
        <f t="shared" si="60"/>
        <v/>
      </c>
      <c r="Q123" s="61" t="e">
        <f>IF(サンプル!$B$11="無料",0,VLOOKUP($I123,サンプル!$A$19:$O$28,4+(COLUMN()-COLUMN($K123))/(COLUMNS($O$3:$U$3)-1),FALSE))</f>
        <v>#N/A</v>
      </c>
      <c r="R123" s="62" t="str">
        <f t="shared" si="76"/>
        <v/>
      </c>
      <c r="S123" s="59" t="str">
        <f t="shared" si="77"/>
        <v/>
      </c>
      <c r="T123" s="60" t="str">
        <f t="shared" si="78"/>
        <v/>
      </c>
      <c r="U123" s="61" t="str">
        <f t="shared" si="79"/>
        <v/>
      </c>
      <c r="V123" s="61" t="str">
        <f t="shared" si="61"/>
        <v/>
      </c>
      <c r="W123" s="61" t="e">
        <f>IF(サンプル!$B$11="無料",0,VLOOKUP($I123,サンプル!$A$19:$O$28,4+(COLUMN()-COLUMN($K123))/(COLUMNS($O$3:$U$3)-1),FALSE))</f>
        <v>#N/A</v>
      </c>
      <c r="X123" s="62" t="str">
        <f t="shared" si="80"/>
        <v/>
      </c>
      <c r="Y123" s="59" t="str">
        <f t="shared" si="81"/>
        <v/>
      </c>
      <c r="Z123" s="60" t="str">
        <f t="shared" si="82"/>
        <v/>
      </c>
      <c r="AA123" s="61" t="str">
        <f t="shared" si="83"/>
        <v/>
      </c>
      <c r="AB123" s="61" t="str">
        <f t="shared" si="62"/>
        <v/>
      </c>
      <c r="AC123" s="61" t="e">
        <f>IF(サンプル!$B$11="無料",0,VLOOKUP($I123,サンプル!$A$19:$O$28,4+(COLUMN()-COLUMN($K123))/(COLUMNS($O$3:$U$3)-1),FALSE))</f>
        <v>#N/A</v>
      </c>
      <c r="AD123" s="62" t="str">
        <f t="shared" si="84"/>
        <v/>
      </c>
      <c r="AE123" s="59" t="str">
        <f t="shared" si="85"/>
        <v/>
      </c>
      <c r="AF123" s="60" t="str">
        <f t="shared" si="86"/>
        <v/>
      </c>
      <c r="AG123" s="61" t="str">
        <f t="shared" si="87"/>
        <v/>
      </c>
      <c r="AH123" s="61" t="str">
        <f t="shared" si="63"/>
        <v/>
      </c>
      <c r="AI123" s="61" t="e">
        <f>IF(サンプル!$B$11="無料",0,VLOOKUP($I123,サンプル!$A$19:$O$28,4+(COLUMN()-COLUMN($K123))/(COLUMNS($O$3:$U$3)-1),FALSE))</f>
        <v>#N/A</v>
      </c>
      <c r="AJ123" s="62" t="str">
        <f t="shared" si="88"/>
        <v/>
      </c>
      <c r="AK123" s="59" t="str">
        <f t="shared" si="89"/>
        <v/>
      </c>
      <c r="AL123" s="60" t="str">
        <f t="shared" si="90"/>
        <v/>
      </c>
      <c r="AM123" s="61" t="str">
        <f t="shared" si="91"/>
        <v/>
      </c>
      <c r="AN123" s="61" t="str">
        <f t="shared" si="64"/>
        <v/>
      </c>
      <c r="AO123" s="61" t="e">
        <f>IF(サンプル!$B$11="無料",0,VLOOKUP($I123,サンプル!$A$19:$O$28,4+(COLUMN()-COLUMN($K123))/(COLUMNS($O$3:$U$3)-1),FALSE))</f>
        <v>#N/A</v>
      </c>
      <c r="AP123" s="62" t="str">
        <f t="shared" si="92"/>
        <v/>
      </c>
      <c r="AQ123" s="59" t="str">
        <f t="shared" si="93"/>
        <v/>
      </c>
      <c r="AR123" s="60" t="str">
        <f t="shared" si="94"/>
        <v/>
      </c>
      <c r="AS123" s="61" t="str">
        <f t="shared" si="95"/>
        <v/>
      </c>
      <c r="AT123" s="61" t="str">
        <f t="shared" si="65"/>
        <v/>
      </c>
      <c r="AU123" s="61" t="e">
        <f>IF(サンプル!$B$11="無料",0,VLOOKUP($I123,サンプル!$A$19:$O$28,4+(COLUMN()-COLUMN($K123))/(COLUMNS($O$3:$U$3)-1),FALSE))</f>
        <v>#N/A</v>
      </c>
      <c r="AV123" s="62" t="str">
        <f t="shared" si="96"/>
        <v/>
      </c>
      <c r="AW123" s="59" t="str">
        <f t="shared" si="97"/>
        <v/>
      </c>
      <c r="AX123" s="60" t="str">
        <f t="shared" si="98"/>
        <v/>
      </c>
      <c r="AY123" s="61" t="str">
        <f t="shared" si="99"/>
        <v/>
      </c>
      <c r="AZ123" s="61" t="str">
        <f t="shared" si="66"/>
        <v/>
      </c>
      <c r="BA123" s="61" t="e">
        <f>IF(サンプル!$B$11="無料",0,VLOOKUP($I123,サンプル!$A$19:$O$28,4+(COLUMN()-COLUMN($K123))/(COLUMNS($O$3:$U$3)-1),FALSE))</f>
        <v>#N/A</v>
      </c>
      <c r="BB123" s="62" t="str">
        <f t="shared" si="100"/>
        <v/>
      </c>
      <c r="BC123" s="59" t="str">
        <f t="shared" si="101"/>
        <v/>
      </c>
      <c r="BD123" s="60" t="str">
        <f t="shared" si="102"/>
        <v/>
      </c>
      <c r="BE123" s="61" t="str">
        <f t="shared" si="103"/>
        <v/>
      </c>
      <c r="BF123" s="61" t="str">
        <f t="shared" si="67"/>
        <v/>
      </c>
      <c r="BG123" s="61" t="e">
        <f>IF(サンプル!$B$11="無料",0,VLOOKUP($I123,サンプル!$A$19:$O$28,4+(COLUMN()-COLUMN($K123))/(COLUMNS($O$3:$U$3)-1),FALSE))</f>
        <v>#N/A</v>
      </c>
      <c r="BH123" s="62" t="str">
        <f t="shared" si="104"/>
        <v/>
      </c>
      <c r="BI123" s="59" t="str">
        <f t="shared" si="105"/>
        <v/>
      </c>
      <c r="BJ123" s="60" t="str">
        <f t="shared" si="106"/>
        <v/>
      </c>
      <c r="BK123" s="61" t="str">
        <f t="shared" si="107"/>
        <v/>
      </c>
      <c r="BL123" s="61" t="str">
        <f t="shared" si="68"/>
        <v/>
      </c>
      <c r="BM123" s="61" t="e">
        <f>IF(サンプル!$B$11="無料",0,VLOOKUP($I123,サンプル!$A$19:$O$28,4+(COLUMN()-COLUMN($K123))/(COLUMNS($O$3:$U$3)-1),FALSE))</f>
        <v>#N/A</v>
      </c>
      <c r="BN123" s="62" t="str">
        <f t="shared" si="108"/>
        <v/>
      </c>
      <c r="BO123" s="59" t="str">
        <f t="shared" si="109"/>
        <v/>
      </c>
      <c r="BP123" s="60" t="str">
        <f t="shared" si="110"/>
        <v/>
      </c>
      <c r="BQ123" s="61" t="str">
        <f t="shared" si="111"/>
        <v/>
      </c>
      <c r="BR123" s="61" t="str">
        <f t="shared" si="69"/>
        <v/>
      </c>
      <c r="BS123" s="61" t="e">
        <f>IF(サンプル!$B$11="無料",0,VLOOKUP($I123,サンプル!$A$19:$O$28,4+(COLUMN()-COLUMN($K123))/(COLUMNS($O$3:$U$3)-1),FALSE))</f>
        <v>#N/A</v>
      </c>
      <c r="BT123" s="62" t="str">
        <f t="shared" si="112"/>
        <v/>
      </c>
      <c r="BU123" s="59" t="str">
        <f t="shared" si="113"/>
        <v/>
      </c>
      <c r="BV123" s="60" t="str">
        <f t="shared" si="114"/>
        <v/>
      </c>
      <c r="BW123" s="61" t="str">
        <f t="shared" si="115"/>
        <v/>
      </c>
      <c r="BX123" s="61" t="str">
        <f t="shared" si="70"/>
        <v/>
      </c>
      <c r="BY123" s="61" t="e">
        <f>IF(サンプル!$B$11="無料",0,VLOOKUP($I123,サンプル!$A$19:$O$28,4+(COLUMN()-COLUMN($K123))/(COLUMNS($O$3:$U$3)-1),FALSE))</f>
        <v>#N/A</v>
      </c>
      <c r="BZ123" s="62" t="str">
        <f t="shared" si="116"/>
        <v/>
      </c>
      <c r="CA123" s="59" t="str">
        <f t="shared" si="117"/>
        <v/>
      </c>
      <c r="CB123" s="60" t="str">
        <f t="shared" si="118"/>
        <v/>
      </c>
      <c r="CC123" s="61" t="str">
        <f t="shared" si="119"/>
        <v/>
      </c>
    </row>
    <row r="124" spans="1:81">
      <c r="A124" s="6">
        <v>121</v>
      </c>
      <c r="B124" s="158" t="str">
        <f>IF(ISBLANK(サンプル入力!B124),"",サンプル入力!B124)</f>
        <v/>
      </c>
      <c r="C124" s="5" t="str">
        <f>IF(ISBLANK(サンプル入力!C124),"",サンプル入力!C124)</f>
        <v/>
      </c>
      <c r="D124" s="18"/>
      <c r="E124" s="5" t="str">
        <f>IF(ISBLANK(サンプル入力!F124),"",サンプル入力!F124)</f>
        <v/>
      </c>
      <c r="F124" s="15">
        <f>IF(ISBLANK(宅配便仮計算!D124),"",宅配便仮計算!D124)</f>
        <v>0.85</v>
      </c>
      <c r="G124" s="5" t="str">
        <f>IF(ISBLANK(サンプル入力!I124),"",サンプル入力!I124)</f>
        <v/>
      </c>
      <c r="H124" s="6" t="str">
        <f>IF(ISBLANK(サンプル入力!J124),"",サンプル入力!J124)</f>
        <v/>
      </c>
      <c r="I124" s="6" t="str">
        <f>IF(ISBLANK(サンプル入力!L124),"",サンプル入力!L124)</f>
        <v/>
      </c>
      <c r="J124" s="61" t="str">
        <f t="shared" si="71"/>
        <v/>
      </c>
      <c r="K124" s="61" t="e">
        <f>IF(サンプル!$B$11="無料",0,VLOOKUP($I124,サンプル!$A$19:$O$28,4+(COLUMN()-COLUMN($K124))/(COLUMNS($O$3:$U$3)-1),FALSE))</f>
        <v>#N/A</v>
      </c>
      <c r="L124" s="62" t="str">
        <f t="shared" si="72"/>
        <v/>
      </c>
      <c r="M124" s="59" t="str">
        <f t="shared" si="73"/>
        <v/>
      </c>
      <c r="N124" s="60" t="str">
        <f t="shared" si="74"/>
        <v/>
      </c>
      <c r="O124" s="61" t="str">
        <f t="shared" si="75"/>
        <v/>
      </c>
      <c r="P124" s="61" t="str">
        <f t="shared" si="60"/>
        <v/>
      </c>
      <c r="Q124" s="61" t="e">
        <f>IF(サンプル!$B$11="無料",0,VLOOKUP($I124,サンプル!$A$19:$O$28,4+(COLUMN()-COLUMN($K124))/(COLUMNS($O$3:$U$3)-1),FALSE))</f>
        <v>#N/A</v>
      </c>
      <c r="R124" s="62" t="str">
        <f t="shared" si="76"/>
        <v/>
      </c>
      <c r="S124" s="59" t="str">
        <f t="shared" si="77"/>
        <v/>
      </c>
      <c r="T124" s="60" t="str">
        <f t="shared" si="78"/>
        <v/>
      </c>
      <c r="U124" s="61" t="str">
        <f t="shared" si="79"/>
        <v/>
      </c>
      <c r="V124" s="61" t="str">
        <f t="shared" si="61"/>
        <v/>
      </c>
      <c r="W124" s="61" t="e">
        <f>IF(サンプル!$B$11="無料",0,VLOOKUP($I124,サンプル!$A$19:$O$28,4+(COLUMN()-COLUMN($K124))/(COLUMNS($O$3:$U$3)-1),FALSE))</f>
        <v>#N/A</v>
      </c>
      <c r="X124" s="62" t="str">
        <f t="shared" si="80"/>
        <v/>
      </c>
      <c r="Y124" s="59" t="str">
        <f t="shared" si="81"/>
        <v/>
      </c>
      <c r="Z124" s="60" t="str">
        <f t="shared" si="82"/>
        <v/>
      </c>
      <c r="AA124" s="61" t="str">
        <f t="shared" si="83"/>
        <v/>
      </c>
      <c r="AB124" s="61" t="str">
        <f t="shared" si="62"/>
        <v/>
      </c>
      <c r="AC124" s="61" t="e">
        <f>IF(サンプル!$B$11="無料",0,VLOOKUP($I124,サンプル!$A$19:$O$28,4+(COLUMN()-COLUMN($K124))/(COLUMNS($O$3:$U$3)-1),FALSE))</f>
        <v>#N/A</v>
      </c>
      <c r="AD124" s="62" t="str">
        <f t="shared" si="84"/>
        <v/>
      </c>
      <c r="AE124" s="59" t="str">
        <f t="shared" si="85"/>
        <v/>
      </c>
      <c r="AF124" s="60" t="str">
        <f t="shared" si="86"/>
        <v/>
      </c>
      <c r="AG124" s="61" t="str">
        <f t="shared" si="87"/>
        <v/>
      </c>
      <c r="AH124" s="61" t="str">
        <f t="shared" si="63"/>
        <v/>
      </c>
      <c r="AI124" s="61" t="e">
        <f>IF(サンプル!$B$11="無料",0,VLOOKUP($I124,サンプル!$A$19:$O$28,4+(COLUMN()-COLUMN($K124))/(COLUMNS($O$3:$U$3)-1),FALSE))</f>
        <v>#N/A</v>
      </c>
      <c r="AJ124" s="62" t="str">
        <f t="shared" si="88"/>
        <v/>
      </c>
      <c r="AK124" s="59" t="str">
        <f t="shared" si="89"/>
        <v/>
      </c>
      <c r="AL124" s="60" t="str">
        <f t="shared" si="90"/>
        <v/>
      </c>
      <c r="AM124" s="61" t="str">
        <f t="shared" si="91"/>
        <v/>
      </c>
      <c r="AN124" s="61" t="str">
        <f t="shared" si="64"/>
        <v/>
      </c>
      <c r="AO124" s="61" t="e">
        <f>IF(サンプル!$B$11="無料",0,VLOOKUP($I124,サンプル!$A$19:$O$28,4+(COLUMN()-COLUMN($K124))/(COLUMNS($O$3:$U$3)-1),FALSE))</f>
        <v>#N/A</v>
      </c>
      <c r="AP124" s="62" t="str">
        <f t="shared" si="92"/>
        <v/>
      </c>
      <c r="AQ124" s="59" t="str">
        <f t="shared" si="93"/>
        <v/>
      </c>
      <c r="AR124" s="60" t="str">
        <f t="shared" si="94"/>
        <v/>
      </c>
      <c r="AS124" s="61" t="str">
        <f t="shared" si="95"/>
        <v/>
      </c>
      <c r="AT124" s="61" t="str">
        <f t="shared" si="65"/>
        <v/>
      </c>
      <c r="AU124" s="61" t="e">
        <f>IF(サンプル!$B$11="無料",0,VLOOKUP($I124,サンプル!$A$19:$O$28,4+(COLUMN()-COLUMN($K124))/(COLUMNS($O$3:$U$3)-1),FALSE))</f>
        <v>#N/A</v>
      </c>
      <c r="AV124" s="62" t="str">
        <f t="shared" si="96"/>
        <v/>
      </c>
      <c r="AW124" s="59" t="str">
        <f t="shared" si="97"/>
        <v/>
      </c>
      <c r="AX124" s="60" t="str">
        <f t="shared" si="98"/>
        <v/>
      </c>
      <c r="AY124" s="61" t="str">
        <f t="shared" si="99"/>
        <v/>
      </c>
      <c r="AZ124" s="61" t="str">
        <f t="shared" si="66"/>
        <v/>
      </c>
      <c r="BA124" s="61" t="e">
        <f>IF(サンプル!$B$11="無料",0,VLOOKUP($I124,サンプル!$A$19:$O$28,4+(COLUMN()-COLUMN($K124))/(COLUMNS($O$3:$U$3)-1),FALSE))</f>
        <v>#N/A</v>
      </c>
      <c r="BB124" s="62" t="str">
        <f t="shared" si="100"/>
        <v/>
      </c>
      <c r="BC124" s="59" t="str">
        <f t="shared" si="101"/>
        <v/>
      </c>
      <c r="BD124" s="60" t="str">
        <f t="shared" si="102"/>
        <v/>
      </c>
      <c r="BE124" s="61" t="str">
        <f t="shared" si="103"/>
        <v/>
      </c>
      <c r="BF124" s="61" t="str">
        <f t="shared" si="67"/>
        <v/>
      </c>
      <c r="BG124" s="61" t="e">
        <f>IF(サンプル!$B$11="無料",0,VLOOKUP($I124,サンプル!$A$19:$O$28,4+(COLUMN()-COLUMN($K124))/(COLUMNS($O$3:$U$3)-1),FALSE))</f>
        <v>#N/A</v>
      </c>
      <c r="BH124" s="62" t="str">
        <f t="shared" si="104"/>
        <v/>
      </c>
      <c r="BI124" s="59" t="str">
        <f t="shared" si="105"/>
        <v/>
      </c>
      <c r="BJ124" s="60" t="str">
        <f t="shared" si="106"/>
        <v/>
      </c>
      <c r="BK124" s="61" t="str">
        <f t="shared" si="107"/>
        <v/>
      </c>
      <c r="BL124" s="61" t="str">
        <f t="shared" si="68"/>
        <v/>
      </c>
      <c r="BM124" s="61" t="e">
        <f>IF(サンプル!$B$11="無料",0,VLOOKUP($I124,サンプル!$A$19:$O$28,4+(COLUMN()-COLUMN($K124))/(COLUMNS($O$3:$U$3)-1),FALSE))</f>
        <v>#N/A</v>
      </c>
      <c r="BN124" s="62" t="str">
        <f t="shared" si="108"/>
        <v/>
      </c>
      <c r="BO124" s="59" t="str">
        <f t="shared" si="109"/>
        <v/>
      </c>
      <c r="BP124" s="60" t="str">
        <f t="shared" si="110"/>
        <v/>
      </c>
      <c r="BQ124" s="61" t="str">
        <f t="shared" si="111"/>
        <v/>
      </c>
      <c r="BR124" s="61" t="str">
        <f t="shared" si="69"/>
        <v/>
      </c>
      <c r="BS124" s="61" t="e">
        <f>IF(サンプル!$B$11="無料",0,VLOOKUP($I124,サンプル!$A$19:$O$28,4+(COLUMN()-COLUMN($K124))/(COLUMNS($O$3:$U$3)-1),FALSE))</f>
        <v>#N/A</v>
      </c>
      <c r="BT124" s="62" t="str">
        <f t="shared" si="112"/>
        <v/>
      </c>
      <c r="BU124" s="59" t="str">
        <f t="shared" si="113"/>
        <v/>
      </c>
      <c r="BV124" s="60" t="str">
        <f t="shared" si="114"/>
        <v/>
      </c>
      <c r="BW124" s="61" t="str">
        <f t="shared" si="115"/>
        <v/>
      </c>
      <c r="BX124" s="61" t="str">
        <f t="shared" si="70"/>
        <v/>
      </c>
      <c r="BY124" s="61" t="e">
        <f>IF(サンプル!$B$11="無料",0,VLOOKUP($I124,サンプル!$A$19:$O$28,4+(COLUMN()-COLUMN($K124))/(COLUMNS($O$3:$U$3)-1),FALSE))</f>
        <v>#N/A</v>
      </c>
      <c r="BZ124" s="62" t="str">
        <f t="shared" si="116"/>
        <v/>
      </c>
      <c r="CA124" s="59" t="str">
        <f t="shared" si="117"/>
        <v/>
      </c>
      <c r="CB124" s="60" t="str">
        <f t="shared" si="118"/>
        <v/>
      </c>
      <c r="CC124" s="61" t="str">
        <f t="shared" si="119"/>
        <v/>
      </c>
    </row>
    <row r="125" spans="1:81">
      <c r="A125" s="6">
        <v>122</v>
      </c>
      <c r="B125" s="158" t="str">
        <f>IF(ISBLANK(サンプル入力!B125),"",サンプル入力!B125)</f>
        <v/>
      </c>
      <c r="C125" s="5" t="str">
        <f>IF(ISBLANK(サンプル入力!C125),"",サンプル入力!C125)</f>
        <v/>
      </c>
      <c r="D125" s="18"/>
      <c r="E125" s="5" t="str">
        <f>IF(ISBLANK(サンプル入力!F125),"",サンプル入力!F125)</f>
        <v/>
      </c>
      <c r="F125" s="15">
        <f>IF(ISBLANK(宅配便仮計算!D125),"",宅配便仮計算!D125)</f>
        <v>0.85</v>
      </c>
      <c r="G125" s="5" t="str">
        <f>IF(ISBLANK(サンプル入力!I125),"",サンプル入力!I125)</f>
        <v/>
      </c>
      <c r="H125" s="6" t="str">
        <f>IF(ISBLANK(サンプル入力!J125),"",サンプル入力!J125)</f>
        <v/>
      </c>
      <c r="I125" s="6" t="str">
        <f>IF(ISBLANK(サンプル入力!L125),"",サンプル入力!L125)</f>
        <v/>
      </c>
      <c r="J125" s="61" t="str">
        <f t="shared" si="71"/>
        <v/>
      </c>
      <c r="K125" s="61" t="e">
        <f>IF(サンプル!$B$11="無料",0,VLOOKUP($I125,サンプル!$A$19:$O$28,4+(COLUMN()-COLUMN($K125))/(COLUMNS($O$3:$U$3)-1),FALSE))</f>
        <v>#N/A</v>
      </c>
      <c r="L125" s="62" t="str">
        <f t="shared" si="72"/>
        <v/>
      </c>
      <c r="M125" s="59" t="str">
        <f t="shared" si="73"/>
        <v/>
      </c>
      <c r="N125" s="60" t="str">
        <f t="shared" si="74"/>
        <v/>
      </c>
      <c r="O125" s="61" t="str">
        <f t="shared" si="75"/>
        <v/>
      </c>
      <c r="P125" s="61" t="str">
        <f t="shared" si="60"/>
        <v/>
      </c>
      <c r="Q125" s="61" t="e">
        <f>IF(サンプル!$B$11="無料",0,VLOOKUP($I125,サンプル!$A$19:$O$28,4+(COLUMN()-COLUMN($K125))/(COLUMNS($O$3:$U$3)-1),FALSE))</f>
        <v>#N/A</v>
      </c>
      <c r="R125" s="62" t="str">
        <f t="shared" si="76"/>
        <v/>
      </c>
      <c r="S125" s="59" t="str">
        <f t="shared" si="77"/>
        <v/>
      </c>
      <c r="T125" s="60" t="str">
        <f t="shared" si="78"/>
        <v/>
      </c>
      <c r="U125" s="61" t="str">
        <f t="shared" si="79"/>
        <v/>
      </c>
      <c r="V125" s="61" t="str">
        <f t="shared" si="61"/>
        <v/>
      </c>
      <c r="W125" s="61" t="e">
        <f>IF(サンプル!$B$11="無料",0,VLOOKUP($I125,サンプル!$A$19:$O$28,4+(COLUMN()-COLUMN($K125))/(COLUMNS($O$3:$U$3)-1),FALSE))</f>
        <v>#N/A</v>
      </c>
      <c r="X125" s="62" t="str">
        <f t="shared" si="80"/>
        <v/>
      </c>
      <c r="Y125" s="59" t="str">
        <f t="shared" si="81"/>
        <v/>
      </c>
      <c r="Z125" s="60" t="str">
        <f t="shared" si="82"/>
        <v/>
      </c>
      <c r="AA125" s="61" t="str">
        <f t="shared" si="83"/>
        <v/>
      </c>
      <c r="AB125" s="61" t="str">
        <f t="shared" si="62"/>
        <v/>
      </c>
      <c r="AC125" s="61" t="e">
        <f>IF(サンプル!$B$11="無料",0,VLOOKUP($I125,サンプル!$A$19:$O$28,4+(COLUMN()-COLUMN($K125))/(COLUMNS($O$3:$U$3)-1),FALSE))</f>
        <v>#N/A</v>
      </c>
      <c r="AD125" s="62" t="str">
        <f t="shared" si="84"/>
        <v/>
      </c>
      <c r="AE125" s="59" t="str">
        <f t="shared" si="85"/>
        <v/>
      </c>
      <c r="AF125" s="60" t="str">
        <f t="shared" si="86"/>
        <v/>
      </c>
      <c r="AG125" s="61" t="str">
        <f t="shared" si="87"/>
        <v/>
      </c>
      <c r="AH125" s="61" t="str">
        <f t="shared" si="63"/>
        <v/>
      </c>
      <c r="AI125" s="61" t="e">
        <f>IF(サンプル!$B$11="無料",0,VLOOKUP($I125,サンプル!$A$19:$O$28,4+(COLUMN()-COLUMN($K125))/(COLUMNS($O$3:$U$3)-1),FALSE))</f>
        <v>#N/A</v>
      </c>
      <c r="AJ125" s="62" t="str">
        <f t="shared" si="88"/>
        <v/>
      </c>
      <c r="AK125" s="59" t="str">
        <f t="shared" si="89"/>
        <v/>
      </c>
      <c r="AL125" s="60" t="str">
        <f t="shared" si="90"/>
        <v/>
      </c>
      <c r="AM125" s="61" t="str">
        <f t="shared" si="91"/>
        <v/>
      </c>
      <c r="AN125" s="61" t="str">
        <f t="shared" si="64"/>
        <v/>
      </c>
      <c r="AO125" s="61" t="e">
        <f>IF(サンプル!$B$11="無料",0,VLOOKUP($I125,サンプル!$A$19:$O$28,4+(COLUMN()-COLUMN($K125))/(COLUMNS($O$3:$U$3)-1),FALSE))</f>
        <v>#N/A</v>
      </c>
      <c r="AP125" s="62" t="str">
        <f t="shared" si="92"/>
        <v/>
      </c>
      <c r="AQ125" s="59" t="str">
        <f t="shared" si="93"/>
        <v/>
      </c>
      <c r="AR125" s="60" t="str">
        <f t="shared" si="94"/>
        <v/>
      </c>
      <c r="AS125" s="61" t="str">
        <f t="shared" si="95"/>
        <v/>
      </c>
      <c r="AT125" s="61" t="str">
        <f t="shared" si="65"/>
        <v/>
      </c>
      <c r="AU125" s="61" t="e">
        <f>IF(サンプル!$B$11="無料",0,VLOOKUP($I125,サンプル!$A$19:$O$28,4+(COLUMN()-COLUMN($K125))/(COLUMNS($O$3:$U$3)-1),FALSE))</f>
        <v>#N/A</v>
      </c>
      <c r="AV125" s="62" t="str">
        <f t="shared" si="96"/>
        <v/>
      </c>
      <c r="AW125" s="59" t="str">
        <f t="shared" si="97"/>
        <v/>
      </c>
      <c r="AX125" s="60" t="str">
        <f t="shared" si="98"/>
        <v/>
      </c>
      <c r="AY125" s="61" t="str">
        <f t="shared" si="99"/>
        <v/>
      </c>
      <c r="AZ125" s="61" t="str">
        <f t="shared" si="66"/>
        <v/>
      </c>
      <c r="BA125" s="61" t="e">
        <f>IF(サンプル!$B$11="無料",0,VLOOKUP($I125,サンプル!$A$19:$O$28,4+(COLUMN()-COLUMN($K125))/(COLUMNS($O$3:$U$3)-1),FALSE))</f>
        <v>#N/A</v>
      </c>
      <c r="BB125" s="62" t="str">
        <f t="shared" si="100"/>
        <v/>
      </c>
      <c r="BC125" s="59" t="str">
        <f t="shared" si="101"/>
        <v/>
      </c>
      <c r="BD125" s="60" t="str">
        <f t="shared" si="102"/>
        <v/>
      </c>
      <c r="BE125" s="61" t="str">
        <f t="shared" si="103"/>
        <v/>
      </c>
      <c r="BF125" s="61" t="str">
        <f t="shared" si="67"/>
        <v/>
      </c>
      <c r="BG125" s="61" t="e">
        <f>IF(サンプル!$B$11="無料",0,VLOOKUP($I125,サンプル!$A$19:$O$28,4+(COLUMN()-COLUMN($K125))/(COLUMNS($O$3:$U$3)-1),FALSE))</f>
        <v>#N/A</v>
      </c>
      <c r="BH125" s="62" t="str">
        <f t="shared" si="104"/>
        <v/>
      </c>
      <c r="BI125" s="59" t="str">
        <f t="shared" si="105"/>
        <v/>
      </c>
      <c r="BJ125" s="60" t="str">
        <f t="shared" si="106"/>
        <v/>
      </c>
      <c r="BK125" s="61" t="str">
        <f t="shared" si="107"/>
        <v/>
      </c>
      <c r="BL125" s="61" t="str">
        <f t="shared" si="68"/>
        <v/>
      </c>
      <c r="BM125" s="61" t="e">
        <f>IF(サンプル!$B$11="無料",0,VLOOKUP($I125,サンプル!$A$19:$O$28,4+(COLUMN()-COLUMN($K125))/(COLUMNS($O$3:$U$3)-1),FALSE))</f>
        <v>#N/A</v>
      </c>
      <c r="BN125" s="62" t="str">
        <f t="shared" si="108"/>
        <v/>
      </c>
      <c r="BO125" s="59" t="str">
        <f t="shared" si="109"/>
        <v/>
      </c>
      <c r="BP125" s="60" t="str">
        <f t="shared" si="110"/>
        <v/>
      </c>
      <c r="BQ125" s="61" t="str">
        <f t="shared" si="111"/>
        <v/>
      </c>
      <c r="BR125" s="61" t="str">
        <f t="shared" si="69"/>
        <v/>
      </c>
      <c r="BS125" s="61" t="e">
        <f>IF(サンプル!$B$11="無料",0,VLOOKUP($I125,サンプル!$A$19:$O$28,4+(COLUMN()-COLUMN($K125))/(COLUMNS($O$3:$U$3)-1),FALSE))</f>
        <v>#N/A</v>
      </c>
      <c r="BT125" s="62" t="str">
        <f t="shared" si="112"/>
        <v/>
      </c>
      <c r="BU125" s="59" t="str">
        <f t="shared" si="113"/>
        <v/>
      </c>
      <c r="BV125" s="60" t="str">
        <f t="shared" si="114"/>
        <v/>
      </c>
      <c r="BW125" s="61" t="str">
        <f t="shared" si="115"/>
        <v/>
      </c>
      <c r="BX125" s="61" t="str">
        <f t="shared" si="70"/>
        <v/>
      </c>
      <c r="BY125" s="61" t="e">
        <f>IF(サンプル!$B$11="無料",0,VLOOKUP($I125,サンプル!$A$19:$O$28,4+(COLUMN()-COLUMN($K125))/(COLUMNS($O$3:$U$3)-1),FALSE))</f>
        <v>#N/A</v>
      </c>
      <c r="BZ125" s="62" t="str">
        <f t="shared" si="116"/>
        <v/>
      </c>
      <c r="CA125" s="59" t="str">
        <f t="shared" si="117"/>
        <v/>
      </c>
      <c r="CB125" s="60" t="str">
        <f t="shared" si="118"/>
        <v/>
      </c>
      <c r="CC125" s="61" t="str">
        <f t="shared" si="119"/>
        <v/>
      </c>
    </row>
    <row r="126" spans="1:81">
      <c r="A126" s="6">
        <v>123</v>
      </c>
      <c r="B126" s="158" t="str">
        <f>IF(ISBLANK(サンプル入力!B126),"",サンプル入力!B126)</f>
        <v/>
      </c>
      <c r="C126" s="5" t="str">
        <f>IF(ISBLANK(サンプル入力!C126),"",サンプル入力!C126)</f>
        <v/>
      </c>
      <c r="D126" s="18"/>
      <c r="E126" s="5" t="str">
        <f>IF(ISBLANK(サンプル入力!F126),"",サンプル入力!F126)</f>
        <v/>
      </c>
      <c r="F126" s="15">
        <f>IF(ISBLANK(宅配便仮計算!D126),"",宅配便仮計算!D126)</f>
        <v>0.85</v>
      </c>
      <c r="G126" s="5" t="str">
        <f>IF(ISBLANK(サンプル入力!I126),"",サンプル入力!I126)</f>
        <v/>
      </c>
      <c r="H126" s="6" t="str">
        <f>IF(ISBLANK(サンプル入力!J126),"",サンプル入力!J126)</f>
        <v/>
      </c>
      <c r="I126" s="6" t="str">
        <f>IF(ISBLANK(サンプル入力!L126),"",サンプル入力!L126)</f>
        <v/>
      </c>
      <c r="J126" s="61" t="str">
        <f t="shared" si="71"/>
        <v/>
      </c>
      <c r="K126" s="61" t="e">
        <f>IF(サンプル!$B$11="無料",0,VLOOKUP($I126,サンプル!$A$19:$O$28,4+(COLUMN()-COLUMN($K126))/(COLUMNS($O$3:$U$3)-1),FALSE))</f>
        <v>#N/A</v>
      </c>
      <c r="L126" s="62" t="str">
        <f t="shared" si="72"/>
        <v/>
      </c>
      <c r="M126" s="59" t="str">
        <f t="shared" si="73"/>
        <v/>
      </c>
      <c r="N126" s="60" t="str">
        <f t="shared" si="74"/>
        <v/>
      </c>
      <c r="O126" s="61" t="str">
        <f t="shared" si="75"/>
        <v/>
      </c>
      <c r="P126" s="61" t="str">
        <f t="shared" si="60"/>
        <v/>
      </c>
      <c r="Q126" s="61" t="e">
        <f>IF(サンプル!$B$11="無料",0,VLOOKUP($I126,サンプル!$A$19:$O$28,4+(COLUMN()-COLUMN($K126))/(COLUMNS($O$3:$U$3)-1),FALSE))</f>
        <v>#N/A</v>
      </c>
      <c r="R126" s="62" t="str">
        <f t="shared" si="76"/>
        <v/>
      </c>
      <c r="S126" s="59" t="str">
        <f t="shared" si="77"/>
        <v/>
      </c>
      <c r="T126" s="60" t="str">
        <f t="shared" si="78"/>
        <v/>
      </c>
      <c r="U126" s="61" t="str">
        <f t="shared" si="79"/>
        <v/>
      </c>
      <c r="V126" s="61" t="str">
        <f t="shared" si="61"/>
        <v/>
      </c>
      <c r="W126" s="61" t="e">
        <f>IF(サンプル!$B$11="無料",0,VLOOKUP($I126,サンプル!$A$19:$O$28,4+(COLUMN()-COLUMN($K126))/(COLUMNS($O$3:$U$3)-1),FALSE))</f>
        <v>#N/A</v>
      </c>
      <c r="X126" s="62" t="str">
        <f t="shared" si="80"/>
        <v/>
      </c>
      <c r="Y126" s="59" t="str">
        <f t="shared" si="81"/>
        <v/>
      </c>
      <c r="Z126" s="60" t="str">
        <f t="shared" si="82"/>
        <v/>
      </c>
      <c r="AA126" s="61" t="str">
        <f t="shared" si="83"/>
        <v/>
      </c>
      <c r="AB126" s="61" t="str">
        <f t="shared" si="62"/>
        <v/>
      </c>
      <c r="AC126" s="61" t="e">
        <f>IF(サンプル!$B$11="無料",0,VLOOKUP($I126,サンプル!$A$19:$O$28,4+(COLUMN()-COLUMN($K126))/(COLUMNS($O$3:$U$3)-1),FALSE))</f>
        <v>#N/A</v>
      </c>
      <c r="AD126" s="62" t="str">
        <f t="shared" si="84"/>
        <v/>
      </c>
      <c r="AE126" s="59" t="str">
        <f t="shared" si="85"/>
        <v/>
      </c>
      <c r="AF126" s="60" t="str">
        <f t="shared" si="86"/>
        <v/>
      </c>
      <c r="AG126" s="61" t="str">
        <f t="shared" si="87"/>
        <v/>
      </c>
      <c r="AH126" s="61" t="str">
        <f t="shared" si="63"/>
        <v/>
      </c>
      <c r="AI126" s="61" t="e">
        <f>IF(サンプル!$B$11="無料",0,VLOOKUP($I126,サンプル!$A$19:$O$28,4+(COLUMN()-COLUMN($K126))/(COLUMNS($O$3:$U$3)-1),FALSE))</f>
        <v>#N/A</v>
      </c>
      <c r="AJ126" s="62" t="str">
        <f t="shared" si="88"/>
        <v/>
      </c>
      <c r="AK126" s="59" t="str">
        <f t="shared" si="89"/>
        <v/>
      </c>
      <c r="AL126" s="60" t="str">
        <f t="shared" si="90"/>
        <v/>
      </c>
      <c r="AM126" s="61" t="str">
        <f t="shared" si="91"/>
        <v/>
      </c>
      <c r="AN126" s="61" t="str">
        <f t="shared" si="64"/>
        <v/>
      </c>
      <c r="AO126" s="61" t="e">
        <f>IF(サンプル!$B$11="無料",0,VLOOKUP($I126,サンプル!$A$19:$O$28,4+(COLUMN()-COLUMN($K126))/(COLUMNS($O$3:$U$3)-1),FALSE))</f>
        <v>#N/A</v>
      </c>
      <c r="AP126" s="62" t="str">
        <f t="shared" si="92"/>
        <v/>
      </c>
      <c r="AQ126" s="59" t="str">
        <f t="shared" si="93"/>
        <v/>
      </c>
      <c r="AR126" s="60" t="str">
        <f t="shared" si="94"/>
        <v/>
      </c>
      <c r="AS126" s="61" t="str">
        <f t="shared" si="95"/>
        <v/>
      </c>
      <c r="AT126" s="61" t="str">
        <f t="shared" si="65"/>
        <v/>
      </c>
      <c r="AU126" s="61" t="e">
        <f>IF(サンプル!$B$11="無料",0,VLOOKUP($I126,サンプル!$A$19:$O$28,4+(COLUMN()-COLUMN($K126))/(COLUMNS($O$3:$U$3)-1),FALSE))</f>
        <v>#N/A</v>
      </c>
      <c r="AV126" s="62" t="str">
        <f t="shared" si="96"/>
        <v/>
      </c>
      <c r="AW126" s="59" t="str">
        <f t="shared" si="97"/>
        <v/>
      </c>
      <c r="AX126" s="60" t="str">
        <f t="shared" si="98"/>
        <v/>
      </c>
      <c r="AY126" s="61" t="str">
        <f t="shared" si="99"/>
        <v/>
      </c>
      <c r="AZ126" s="61" t="str">
        <f t="shared" si="66"/>
        <v/>
      </c>
      <c r="BA126" s="61" t="e">
        <f>IF(サンプル!$B$11="無料",0,VLOOKUP($I126,サンプル!$A$19:$O$28,4+(COLUMN()-COLUMN($K126))/(COLUMNS($O$3:$U$3)-1),FALSE))</f>
        <v>#N/A</v>
      </c>
      <c r="BB126" s="62" t="str">
        <f t="shared" si="100"/>
        <v/>
      </c>
      <c r="BC126" s="59" t="str">
        <f t="shared" si="101"/>
        <v/>
      </c>
      <c r="BD126" s="60" t="str">
        <f t="shared" si="102"/>
        <v/>
      </c>
      <c r="BE126" s="61" t="str">
        <f t="shared" si="103"/>
        <v/>
      </c>
      <c r="BF126" s="61" t="str">
        <f t="shared" si="67"/>
        <v/>
      </c>
      <c r="BG126" s="61" t="e">
        <f>IF(サンプル!$B$11="無料",0,VLOOKUP($I126,サンプル!$A$19:$O$28,4+(COLUMN()-COLUMN($K126))/(COLUMNS($O$3:$U$3)-1),FALSE))</f>
        <v>#N/A</v>
      </c>
      <c r="BH126" s="62" t="str">
        <f t="shared" si="104"/>
        <v/>
      </c>
      <c r="BI126" s="59" t="str">
        <f t="shared" si="105"/>
        <v/>
      </c>
      <c r="BJ126" s="60" t="str">
        <f t="shared" si="106"/>
        <v/>
      </c>
      <c r="BK126" s="61" t="str">
        <f t="shared" si="107"/>
        <v/>
      </c>
      <c r="BL126" s="61" t="str">
        <f t="shared" si="68"/>
        <v/>
      </c>
      <c r="BM126" s="61" t="e">
        <f>IF(サンプル!$B$11="無料",0,VLOOKUP($I126,サンプル!$A$19:$O$28,4+(COLUMN()-COLUMN($K126))/(COLUMNS($O$3:$U$3)-1),FALSE))</f>
        <v>#N/A</v>
      </c>
      <c r="BN126" s="62" t="str">
        <f t="shared" si="108"/>
        <v/>
      </c>
      <c r="BO126" s="59" t="str">
        <f t="shared" si="109"/>
        <v/>
      </c>
      <c r="BP126" s="60" t="str">
        <f t="shared" si="110"/>
        <v/>
      </c>
      <c r="BQ126" s="61" t="str">
        <f t="shared" si="111"/>
        <v/>
      </c>
      <c r="BR126" s="61" t="str">
        <f t="shared" si="69"/>
        <v/>
      </c>
      <c r="BS126" s="61" t="e">
        <f>IF(サンプル!$B$11="無料",0,VLOOKUP($I126,サンプル!$A$19:$O$28,4+(COLUMN()-COLUMN($K126))/(COLUMNS($O$3:$U$3)-1),FALSE))</f>
        <v>#N/A</v>
      </c>
      <c r="BT126" s="62" t="str">
        <f t="shared" si="112"/>
        <v/>
      </c>
      <c r="BU126" s="59" t="str">
        <f t="shared" si="113"/>
        <v/>
      </c>
      <c r="BV126" s="60" t="str">
        <f t="shared" si="114"/>
        <v/>
      </c>
      <c r="BW126" s="61" t="str">
        <f t="shared" si="115"/>
        <v/>
      </c>
      <c r="BX126" s="61" t="str">
        <f t="shared" si="70"/>
        <v/>
      </c>
      <c r="BY126" s="61" t="e">
        <f>IF(サンプル!$B$11="無料",0,VLOOKUP($I126,サンプル!$A$19:$O$28,4+(COLUMN()-COLUMN($K126))/(COLUMNS($O$3:$U$3)-1),FALSE))</f>
        <v>#N/A</v>
      </c>
      <c r="BZ126" s="62" t="str">
        <f t="shared" si="116"/>
        <v/>
      </c>
      <c r="CA126" s="59" t="str">
        <f t="shared" si="117"/>
        <v/>
      </c>
      <c r="CB126" s="60" t="str">
        <f t="shared" si="118"/>
        <v/>
      </c>
      <c r="CC126" s="61" t="str">
        <f t="shared" si="119"/>
        <v/>
      </c>
    </row>
    <row r="127" spans="1:81">
      <c r="A127" s="6">
        <v>124</v>
      </c>
      <c r="B127" s="158" t="str">
        <f>IF(ISBLANK(サンプル入力!B127),"",サンプル入力!B127)</f>
        <v/>
      </c>
      <c r="C127" s="5" t="str">
        <f>IF(ISBLANK(サンプル入力!C127),"",サンプル入力!C127)</f>
        <v/>
      </c>
      <c r="D127" s="18"/>
      <c r="E127" s="5" t="str">
        <f>IF(ISBLANK(サンプル入力!F127),"",サンプル入力!F127)</f>
        <v/>
      </c>
      <c r="F127" s="15">
        <f>IF(ISBLANK(宅配便仮計算!D127),"",宅配便仮計算!D127)</f>
        <v>0.85</v>
      </c>
      <c r="G127" s="5" t="str">
        <f>IF(ISBLANK(サンプル入力!I127),"",サンプル入力!I127)</f>
        <v/>
      </c>
      <c r="H127" s="6" t="str">
        <f>IF(ISBLANK(サンプル入力!J127),"",サンプル入力!J127)</f>
        <v/>
      </c>
      <c r="I127" s="6" t="str">
        <f>IF(ISBLANK(サンプル入力!L127),"",サンプル入力!L127)</f>
        <v/>
      </c>
      <c r="J127" s="61" t="str">
        <f t="shared" si="71"/>
        <v/>
      </c>
      <c r="K127" s="61" t="e">
        <f>IF(サンプル!$B$11="無料",0,VLOOKUP($I127,サンプル!$A$19:$O$28,4+(COLUMN()-COLUMN($K127))/(COLUMNS($O$3:$U$3)-1),FALSE))</f>
        <v>#N/A</v>
      </c>
      <c r="L127" s="62" t="str">
        <f t="shared" si="72"/>
        <v/>
      </c>
      <c r="M127" s="59" t="str">
        <f t="shared" si="73"/>
        <v/>
      </c>
      <c r="N127" s="60" t="str">
        <f t="shared" si="74"/>
        <v/>
      </c>
      <c r="O127" s="61" t="str">
        <f t="shared" si="75"/>
        <v/>
      </c>
      <c r="P127" s="61" t="str">
        <f t="shared" si="60"/>
        <v/>
      </c>
      <c r="Q127" s="61" t="e">
        <f>IF(サンプル!$B$11="無料",0,VLOOKUP($I127,サンプル!$A$19:$O$28,4+(COLUMN()-COLUMN($K127))/(COLUMNS($O$3:$U$3)-1),FALSE))</f>
        <v>#N/A</v>
      </c>
      <c r="R127" s="62" t="str">
        <f t="shared" si="76"/>
        <v/>
      </c>
      <c r="S127" s="59" t="str">
        <f t="shared" si="77"/>
        <v/>
      </c>
      <c r="T127" s="60" t="str">
        <f t="shared" si="78"/>
        <v/>
      </c>
      <c r="U127" s="61" t="str">
        <f t="shared" si="79"/>
        <v/>
      </c>
      <c r="V127" s="61" t="str">
        <f t="shared" si="61"/>
        <v/>
      </c>
      <c r="W127" s="61" t="e">
        <f>IF(サンプル!$B$11="無料",0,VLOOKUP($I127,サンプル!$A$19:$O$28,4+(COLUMN()-COLUMN($K127))/(COLUMNS($O$3:$U$3)-1),FALSE))</f>
        <v>#N/A</v>
      </c>
      <c r="X127" s="62" t="str">
        <f t="shared" si="80"/>
        <v/>
      </c>
      <c r="Y127" s="59" t="str">
        <f t="shared" si="81"/>
        <v/>
      </c>
      <c r="Z127" s="60" t="str">
        <f t="shared" si="82"/>
        <v/>
      </c>
      <c r="AA127" s="61" t="str">
        <f t="shared" si="83"/>
        <v/>
      </c>
      <c r="AB127" s="61" t="str">
        <f t="shared" si="62"/>
        <v/>
      </c>
      <c r="AC127" s="61" t="e">
        <f>IF(サンプル!$B$11="無料",0,VLOOKUP($I127,サンプル!$A$19:$O$28,4+(COLUMN()-COLUMN($K127))/(COLUMNS($O$3:$U$3)-1),FALSE))</f>
        <v>#N/A</v>
      </c>
      <c r="AD127" s="62" t="str">
        <f t="shared" si="84"/>
        <v/>
      </c>
      <c r="AE127" s="59" t="str">
        <f t="shared" si="85"/>
        <v/>
      </c>
      <c r="AF127" s="60" t="str">
        <f t="shared" si="86"/>
        <v/>
      </c>
      <c r="AG127" s="61" t="str">
        <f t="shared" si="87"/>
        <v/>
      </c>
      <c r="AH127" s="61" t="str">
        <f t="shared" si="63"/>
        <v/>
      </c>
      <c r="AI127" s="61" t="e">
        <f>IF(サンプル!$B$11="無料",0,VLOOKUP($I127,サンプル!$A$19:$O$28,4+(COLUMN()-COLUMN($K127))/(COLUMNS($O$3:$U$3)-1),FALSE))</f>
        <v>#N/A</v>
      </c>
      <c r="AJ127" s="62" t="str">
        <f t="shared" si="88"/>
        <v/>
      </c>
      <c r="AK127" s="59" t="str">
        <f t="shared" si="89"/>
        <v/>
      </c>
      <c r="AL127" s="60" t="str">
        <f t="shared" si="90"/>
        <v/>
      </c>
      <c r="AM127" s="61" t="str">
        <f t="shared" si="91"/>
        <v/>
      </c>
      <c r="AN127" s="61" t="str">
        <f t="shared" si="64"/>
        <v/>
      </c>
      <c r="AO127" s="61" t="e">
        <f>IF(サンプル!$B$11="無料",0,VLOOKUP($I127,サンプル!$A$19:$O$28,4+(COLUMN()-COLUMN($K127))/(COLUMNS($O$3:$U$3)-1),FALSE))</f>
        <v>#N/A</v>
      </c>
      <c r="AP127" s="62" t="str">
        <f t="shared" si="92"/>
        <v/>
      </c>
      <c r="AQ127" s="59" t="str">
        <f t="shared" si="93"/>
        <v/>
      </c>
      <c r="AR127" s="60" t="str">
        <f t="shared" si="94"/>
        <v/>
      </c>
      <c r="AS127" s="61" t="str">
        <f t="shared" si="95"/>
        <v/>
      </c>
      <c r="AT127" s="61" t="str">
        <f t="shared" si="65"/>
        <v/>
      </c>
      <c r="AU127" s="61" t="e">
        <f>IF(サンプル!$B$11="無料",0,VLOOKUP($I127,サンプル!$A$19:$O$28,4+(COLUMN()-COLUMN($K127))/(COLUMNS($O$3:$U$3)-1),FALSE))</f>
        <v>#N/A</v>
      </c>
      <c r="AV127" s="62" t="str">
        <f t="shared" si="96"/>
        <v/>
      </c>
      <c r="AW127" s="59" t="str">
        <f t="shared" si="97"/>
        <v/>
      </c>
      <c r="AX127" s="60" t="str">
        <f t="shared" si="98"/>
        <v/>
      </c>
      <c r="AY127" s="61" t="str">
        <f t="shared" si="99"/>
        <v/>
      </c>
      <c r="AZ127" s="61" t="str">
        <f t="shared" si="66"/>
        <v/>
      </c>
      <c r="BA127" s="61" t="e">
        <f>IF(サンプル!$B$11="無料",0,VLOOKUP($I127,サンプル!$A$19:$O$28,4+(COLUMN()-COLUMN($K127))/(COLUMNS($O$3:$U$3)-1),FALSE))</f>
        <v>#N/A</v>
      </c>
      <c r="BB127" s="62" t="str">
        <f t="shared" si="100"/>
        <v/>
      </c>
      <c r="BC127" s="59" t="str">
        <f t="shared" si="101"/>
        <v/>
      </c>
      <c r="BD127" s="60" t="str">
        <f t="shared" si="102"/>
        <v/>
      </c>
      <c r="BE127" s="61" t="str">
        <f t="shared" si="103"/>
        <v/>
      </c>
      <c r="BF127" s="61" t="str">
        <f t="shared" si="67"/>
        <v/>
      </c>
      <c r="BG127" s="61" t="e">
        <f>IF(サンプル!$B$11="無料",0,VLOOKUP($I127,サンプル!$A$19:$O$28,4+(COLUMN()-COLUMN($K127))/(COLUMNS($O$3:$U$3)-1),FALSE))</f>
        <v>#N/A</v>
      </c>
      <c r="BH127" s="62" t="str">
        <f t="shared" si="104"/>
        <v/>
      </c>
      <c r="BI127" s="59" t="str">
        <f t="shared" si="105"/>
        <v/>
      </c>
      <c r="BJ127" s="60" t="str">
        <f t="shared" si="106"/>
        <v/>
      </c>
      <c r="BK127" s="61" t="str">
        <f t="shared" si="107"/>
        <v/>
      </c>
      <c r="BL127" s="61" t="str">
        <f t="shared" si="68"/>
        <v/>
      </c>
      <c r="BM127" s="61" t="e">
        <f>IF(サンプル!$B$11="無料",0,VLOOKUP($I127,サンプル!$A$19:$O$28,4+(COLUMN()-COLUMN($K127))/(COLUMNS($O$3:$U$3)-1),FALSE))</f>
        <v>#N/A</v>
      </c>
      <c r="BN127" s="62" t="str">
        <f t="shared" si="108"/>
        <v/>
      </c>
      <c r="BO127" s="59" t="str">
        <f t="shared" si="109"/>
        <v/>
      </c>
      <c r="BP127" s="60" t="str">
        <f t="shared" si="110"/>
        <v/>
      </c>
      <c r="BQ127" s="61" t="str">
        <f t="shared" si="111"/>
        <v/>
      </c>
      <c r="BR127" s="61" t="str">
        <f t="shared" si="69"/>
        <v/>
      </c>
      <c r="BS127" s="61" t="e">
        <f>IF(サンプル!$B$11="無料",0,VLOOKUP($I127,サンプル!$A$19:$O$28,4+(COLUMN()-COLUMN($K127))/(COLUMNS($O$3:$U$3)-1),FALSE))</f>
        <v>#N/A</v>
      </c>
      <c r="BT127" s="62" t="str">
        <f t="shared" si="112"/>
        <v/>
      </c>
      <c r="BU127" s="59" t="str">
        <f t="shared" si="113"/>
        <v/>
      </c>
      <c r="BV127" s="60" t="str">
        <f t="shared" si="114"/>
        <v/>
      </c>
      <c r="BW127" s="61" t="str">
        <f t="shared" si="115"/>
        <v/>
      </c>
      <c r="BX127" s="61" t="str">
        <f t="shared" si="70"/>
        <v/>
      </c>
      <c r="BY127" s="61" t="e">
        <f>IF(サンプル!$B$11="無料",0,VLOOKUP($I127,サンプル!$A$19:$O$28,4+(COLUMN()-COLUMN($K127))/(COLUMNS($O$3:$U$3)-1),FALSE))</f>
        <v>#N/A</v>
      </c>
      <c r="BZ127" s="62" t="str">
        <f t="shared" si="116"/>
        <v/>
      </c>
      <c r="CA127" s="59" t="str">
        <f t="shared" si="117"/>
        <v/>
      </c>
      <c r="CB127" s="60" t="str">
        <f t="shared" si="118"/>
        <v/>
      </c>
      <c r="CC127" s="61" t="str">
        <f t="shared" si="119"/>
        <v/>
      </c>
    </row>
    <row r="128" spans="1:81">
      <c r="A128" s="6">
        <v>125</v>
      </c>
      <c r="B128" s="158" t="str">
        <f>IF(ISBLANK(サンプル入力!B128),"",サンプル入力!B128)</f>
        <v/>
      </c>
      <c r="C128" s="5" t="str">
        <f>IF(ISBLANK(サンプル入力!C128),"",サンプル入力!C128)</f>
        <v/>
      </c>
      <c r="D128" s="18"/>
      <c r="E128" s="5" t="str">
        <f>IF(ISBLANK(サンプル入力!F128),"",サンプル入力!F128)</f>
        <v/>
      </c>
      <c r="F128" s="15">
        <f>IF(ISBLANK(宅配便仮計算!D128),"",宅配便仮計算!D128)</f>
        <v>0.85</v>
      </c>
      <c r="G128" s="5" t="str">
        <f>IF(ISBLANK(サンプル入力!I128),"",サンプル入力!I128)</f>
        <v/>
      </c>
      <c r="H128" s="6" t="str">
        <f>IF(ISBLANK(サンプル入力!J128),"",サンプル入力!J128)</f>
        <v/>
      </c>
      <c r="I128" s="6" t="str">
        <f>IF(ISBLANK(サンプル入力!L128),"",サンプル入力!L128)</f>
        <v/>
      </c>
      <c r="J128" s="61" t="str">
        <f t="shared" si="71"/>
        <v/>
      </c>
      <c r="K128" s="61" t="e">
        <f>IF(サンプル!$B$11="無料",0,VLOOKUP($I128,サンプル!$A$19:$O$28,4+(COLUMN()-COLUMN($K128))/(COLUMNS($O$3:$U$3)-1),FALSE))</f>
        <v>#N/A</v>
      </c>
      <c r="L128" s="62" t="str">
        <f t="shared" si="72"/>
        <v/>
      </c>
      <c r="M128" s="59" t="str">
        <f t="shared" si="73"/>
        <v/>
      </c>
      <c r="N128" s="60" t="str">
        <f t="shared" si="74"/>
        <v/>
      </c>
      <c r="O128" s="61" t="str">
        <f t="shared" si="75"/>
        <v/>
      </c>
      <c r="P128" s="61" t="str">
        <f t="shared" si="60"/>
        <v/>
      </c>
      <c r="Q128" s="61" t="e">
        <f>IF(サンプル!$B$11="無料",0,VLOOKUP($I128,サンプル!$A$19:$O$28,4+(COLUMN()-COLUMN($K128))/(COLUMNS($O$3:$U$3)-1),FALSE))</f>
        <v>#N/A</v>
      </c>
      <c r="R128" s="62" t="str">
        <f t="shared" si="76"/>
        <v/>
      </c>
      <c r="S128" s="59" t="str">
        <f t="shared" si="77"/>
        <v/>
      </c>
      <c r="T128" s="60" t="str">
        <f t="shared" si="78"/>
        <v/>
      </c>
      <c r="U128" s="61" t="str">
        <f t="shared" si="79"/>
        <v/>
      </c>
      <c r="V128" s="61" t="str">
        <f t="shared" si="61"/>
        <v/>
      </c>
      <c r="W128" s="61" t="e">
        <f>IF(サンプル!$B$11="無料",0,VLOOKUP($I128,サンプル!$A$19:$O$28,4+(COLUMN()-COLUMN($K128))/(COLUMNS($O$3:$U$3)-1),FALSE))</f>
        <v>#N/A</v>
      </c>
      <c r="X128" s="62" t="str">
        <f t="shared" si="80"/>
        <v/>
      </c>
      <c r="Y128" s="59" t="str">
        <f t="shared" si="81"/>
        <v/>
      </c>
      <c r="Z128" s="60" t="str">
        <f t="shared" si="82"/>
        <v/>
      </c>
      <c r="AA128" s="61" t="str">
        <f t="shared" si="83"/>
        <v/>
      </c>
      <c r="AB128" s="61" t="str">
        <f t="shared" si="62"/>
        <v/>
      </c>
      <c r="AC128" s="61" t="e">
        <f>IF(サンプル!$B$11="無料",0,VLOOKUP($I128,サンプル!$A$19:$O$28,4+(COLUMN()-COLUMN($K128))/(COLUMNS($O$3:$U$3)-1),FALSE))</f>
        <v>#N/A</v>
      </c>
      <c r="AD128" s="62" t="str">
        <f t="shared" si="84"/>
        <v/>
      </c>
      <c r="AE128" s="59" t="str">
        <f t="shared" si="85"/>
        <v/>
      </c>
      <c r="AF128" s="60" t="str">
        <f t="shared" si="86"/>
        <v/>
      </c>
      <c r="AG128" s="61" t="str">
        <f t="shared" si="87"/>
        <v/>
      </c>
      <c r="AH128" s="61" t="str">
        <f t="shared" si="63"/>
        <v/>
      </c>
      <c r="AI128" s="61" t="e">
        <f>IF(サンプル!$B$11="無料",0,VLOOKUP($I128,サンプル!$A$19:$O$28,4+(COLUMN()-COLUMN($K128))/(COLUMNS($O$3:$U$3)-1),FALSE))</f>
        <v>#N/A</v>
      </c>
      <c r="AJ128" s="62" t="str">
        <f t="shared" si="88"/>
        <v/>
      </c>
      <c r="AK128" s="59" t="str">
        <f t="shared" si="89"/>
        <v/>
      </c>
      <c r="AL128" s="60" t="str">
        <f t="shared" si="90"/>
        <v/>
      </c>
      <c r="AM128" s="61" t="str">
        <f t="shared" si="91"/>
        <v/>
      </c>
      <c r="AN128" s="61" t="str">
        <f t="shared" si="64"/>
        <v/>
      </c>
      <c r="AO128" s="61" t="e">
        <f>IF(サンプル!$B$11="無料",0,VLOOKUP($I128,サンプル!$A$19:$O$28,4+(COLUMN()-COLUMN($K128))/(COLUMNS($O$3:$U$3)-1),FALSE))</f>
        <v>#N/A</v>
      </c>
      <c r="AP128" s="62" t="str">
        <f t="shared" si="92"/>
        <v/>
      </c>
      <c r="AQ128" s="59" t="str">
        <f t="shared" si="93"/>
        <v/>
      </c>
      <c r="AR128" s="60" t="str">
        <f t="shared" si="94"/>
        <v/>
      </c>
      <c r="AS128" s="61" t="str">
        <f t="shared" si="95"/>
        <v/>
      </c>
      <c r="AT128" s="61" t="str">
        <f t="shared" si="65"/>
        <v/>
      </c>
      <c r="AU128" s="61" t="e">
        <f>IF(サンプル!$B$11="無料",0,VLOOKUP($I128,サンプル!$A$19:$O$28,4+(COLUMN()-COLUMN($K128))/(COLUMNS($O$3:$U$3)-1),FALSE))</f>
        <v>#N/A</v>
      </c>
      <c r="AV128" s="62" t="str">
        <f t="shared" si="96"/>
        <v/>
      </c>
      <c r="AW128" s="59" t="str">
        <f t="shared" si="97"/>
        <v/>
      </c>
      <c r="AX128" s="60" t="str">
        <f t="shared" si="98"/>
        <v/>
      </c>
      <c r="AY128" s="61" t="str">
        <f t="shared" si="99"/>
        <v/>
      </c>
      <c r="AZ128" s="61" t="str">
        <f t="shared" si="66"/>
        <v/>
      </c>
      <c r="BA128" s="61" t="e">
        <f>IF(サンプル!$B$11="無料",0,VLOOKUP($I128,サンプル!$A$19:$O$28,4+(COLUMN()-COLUMN($K128))/(COLUMNS($O$3:$U$3)-1),FALSE))</f>
        <v>#N/A</v>
      </c>
      <c r="BB128" s="62" t="str">
        <f t="shared" si="100"/>
        <v/>
      </c>
      <c r="BC128" s="59" t="str">
        <f t="shared" si="101"/>
        <v/>
      </c>
      <c r="BD128" s="60" t="str">
        <f t="shared" si="102"/>
        <v/>
      </c>
      <c r="BE128" s="61" t="str">
        <f t="shared" si="103"/>
        <v/>
      </c>
      <c r="BF128" s="61" t="str">
        <f t="shared" si="67"/>
        <v/>
      </c>
      <c r="BG128" s="61" t="e">
        <f>IF(サンプル!$B$11="無料",0,VLOOKUP($I128,サンプル!$A$19:$O$28,4+(COLUMN()-COLUMN($K128))/(COLUMNS($O$3:$U$3)-1),FALSE))</f>
        <v>#N/A</v>
      </c>
      <c r="BH128" s="62" t="str">
        <f t="shared" si="104"/>
        <v/>
      </c>
      <c r="BI128" s="59" t="str">
        <f t="shared" si="105"/>
        <v/>
      </c>
      <c r="BJ128" s="60" t="str">
        <f t="shared" si="106"/>
        <v/>
      </c>
      <c r="BK128" s="61" t="str">
        <f t="shared" si="107"/>
        <v/>
      </c>
      <c r="BL128" s="61" t="str">
        <f t="shared" si="68"/>
        <v/>
      </c>
      <c r="BM128" s="61" t="e">
        <f>IF(サンプル!$B$11="無料",0,VLOOKUP($I128,サンプル!$A$19:$O$28,4+(COLUMN()-COLUMN($K128))/(COLUMNS($O$3:$U$3)-1),FALSE))</f>
        <v>#N/A</v>
      </c>
      <c r="BN128" s="62" t="str">
        <f t="shared" si="108"/>
        <v/>
      </c>
      <c r="BO128" s="59" t="str">
        <f t="shared" si="109"/>
        <v/>
      </c>
      <c r="BP128" s="60" t="str">
        <f t="shared" si="110"/>
        <v/>
      </c>
      <c r="BQ128" s="61" t="str">
        <f t="shared" si="111"/>
        <v/>
      </c>
      <c r="BR128" s="61" t="str">
        <f t="shared" si="69"/>
        <v/>
      </c>
      <c r="BS128" s="61" t="e">
        <f>IF(サンプル!$B$11="無料",0,VLOOKUP($I128,サンプル!$A$19:$O$28,4+(COLUMN()-COLUMN($K128))/(COLUMNS($O$3:$U$3)-1),FALSE))</f>
        <v>#N/A</v>
      </c>
      <c r="BT128" s="62" t="str">
        <f t="shared" si="112"/>
        <v/>
      </c>
      <c r="BU128" s="59" t="str">
        <f t="shared" si="113"/>
        <v/>
      </c>
      <c r="BV128" s="60" t="str">
        <f t="shared" si="114"/>
        <v/>
      </c>
      <c r="BW128" s="61" t="str">
        <f t="shared" si="115"/>
        <v/>
      </c>
      <c r="BX128" s="61" t="str">
        <f t="shared" si="70"/>
        <v/>
      </c>
      <c r="BY128" s="61" t="e">
        <f>IF(サンプル!$B$11="無料",0,VLOOKUP($I128,サンプル!$A$19:$O$28,4+(COLUMN()-COLUMN($K128))/(COLUMNS($O$3:$U$3)-1),FALSE))</f>
        <v>#N/A</v>
      </c>
      <c r="BZ128" s="62" t="str">
        <f t="shared" si="116"/>
        <v/>
      </c>
      <c r="CA128" s="59" t="str">
        <f t="shared" si="117"/>
        <v/>
      </c>
      <c r="CB128" s="60" t="str">
        <f t="shared" si="118"/>
        <v/>
      </c>
      <c r="CC128" s="61" t="str">
        <f t="shared" si="119"/>
        <v/>
      </c>
    </row>
    <row r="129" spans="1:81">
      <c r="A129" s="6">
        <v>126</v>
      </c>
      <c r="B129" s="158" t="str">
        <f>IF(ISBLANK(サンプル入力!B129),"",サンプル入力!B129)</f>
        <v/>
      </c>
      <c r="C129" s="5" t="str">
        <f>IF(ISBLANK(サンプル入力!C129),"",サンプル入力!C129)</f>
        <v/>
      </c>
      <c r="D129" s="18"/>
      <c r="E129" s="5" t="str">
        <f>IF(ISBLANK(サンプル入力!F129),"",サンプル入力!F129)</f>
        <v/>
      </c>
      <c r="F129" s="15">
        <f>IF(ISBLANK(宅配便仮計算!D129),"",宅配便仮計算!D129)</f>
        <v>0.85</v>
      </c>
      <c r="G129" s="5" t="str">
        <f>IF(ISBLANK(サンプル入力!I129),"",サンプル入力!I129)</f>
        <v/>
      </c>
      <c r="H129" s="6" t="str">
        <f>IF(ISBLANK(サンプル入力!J129),"",サンプル入力!J129)</f>
        <v/>
      </c>
      <c r="I129" s="6" t="str">
        <f>IF(ISBLANK(サンプル入力!L129),"",サンプル入力!L129)</f>
        <v/>
      </c>
      <c r="J129" s="61" t="str">
        <f t="shared" si="71"/>
        <v/>
      </c>
      <c r="K129" s="61" t="e">
        <f>IF(サンプル!$B$11="無料",0,VLOOKUP($I129,サンプル!$A$19:$O$28,4+(COLUMN()-COLUMN($K129))/(COLUMNS($O$3:$U$3)-1),FALSE))</f>
        <v>#N/A</v>
      </c>
      <c r="L129" s="62" t="str">
        <f t="shared" si="72"/>
        <v/>
      </c>
      <c r="M129" s="59" t="str">
        <f t="shared" si="73"/>
        <v/>
      </c>
      <c r="N129" s="60" t="str">
        <f t="shared" si="74"/>
        <v/>
      </c>
      <c r="O129" s="61" t="str">
        <f t="shared" si="75"/>
        <v/>
      </c>
      <c r="P129" s="61" t="str">
        <f t="shared" si="60"/>
        <v/>
      </c>
      <c r="Q129" s="61" t="e">
        <f>IF(サンプル!$B$11="無料",0,VLOOKUP($I129,サンプル!$A$19:$O$28,4+(COLUMN()-COLUMN($K129))/(COLUMNS($O$3:$U$3)-1),FALSE))</f>
        <v>#N/A</v>
      </c>
      <c r="R129" s="62" t="str">
        <f t="shared" si="76"/>
        <v/>
      </c>
      <c r="S129" s="59" t="str">
        <f t="shared" si="77"/>
        <v/>
      </c>
      <c r="T129" s="60" t="str">
        <f t="shared" si="78"/>
        <v/>
      </c>
      <c r="U129" s="61" t="str">
        <f t="shared" si="79"/>
        <v/>
      </c>
      <c r="V129" s="61" t="str">
        <f t="shared" si="61"/>
        <v/>
      </c>
      <c r="W129" s="61" t="e">
        <f>IF(サンプル!$B$11="無料",0,VLOOKUP($I129,サンプル!$A$19:$O$28,4+(COLUMN()-COLUMN($K129))/(COLUMNS($O$3:$U$3)-1),FALSE))</f>
        <v>#N/A</v>
      </c>
      <c r="X129" s="62" t="str">
        <f t="shared" si="80"/>
        <v/>
      </c>
      <c r="Y129" s="59" t="str">
        <f t="shared" si="81"/>
        <v/>
      </c>
      <c r="Z129" s="60" t="str">
        <f t="shared" si="82"/>
        <v/>
      </c>
      <c r="AA129" s="61" t="str">
        <f t="shared" si="83"/>
        <v/>
      </c>
      <c r="AB129" s="61" t="str">
        <f t="shared" si="62"/>
        <v/>
      </c>
      <c r="AC129" s="61" t="e">
        <f>IF(サンプル!$B$11="無料",0,VLOOKUP($I129,サンプル!$A$19:$O$28,4+(COLUMN()-COLUMN($K129))/(COLUMNS($O$3:$U$3)-1),FALSE))</f>
        <v>#N/A</v>
      </c>
      <c r="AD129" s="62" t="str">
        <f t="shared" si="84"/>
        <v/>
      </c>
      <c r="AE129" s="59" t="str">
        <f t="shared" si="85"/>
        <v/>
      </c>
      <c r="AF129" s="60" t="str">
        <f t="shared" si="86"/>
        <v/>
      </c>
      <c r="AG129" s="61" t="str">
        <f t="shared" si="87"/>
        <v/>
      </c>
      <c r="AH129" s="61" t="str">
        <f t="shared" si="63"/>
        <v/>
      </c>
      <c r="AI129" s="61" t="e">
        <f>IF(サンプル!$B$11="無料",0,VLOOKUP($I129,サンプル!$A$19:$O$28,4+(COLUMN()-COLUMN($K129))/(COLUMNS($O$3:$U$3)-1),FALSE))</f>
        <v>#N/A</v>
      </c>
      <c r="AJ129" s="62" t="str">
        <f t="shared" si="88"/>
        <v/>
      </c>
      <c r="AK129" s="59" t="str">
        <f t="shared" si="89"/>
        <v/>
      </c>
      <c r="AL129" s="60" t="str">
        <f t="shared" si="90"/>
        <v/>
      </c>
      <c r="AM129" s="61" t="str">
        <f t="shared" si="91"/>
        <v/>
      </c>
      <c r="AN129" s="61" t="str">
        <f t="shared" si="64"/>
        <v/>
      </c>
      <c r="AO129" s="61" t="e">
        <f>IF(サンプル!$B$11="無料",0,VLOOKUP($I129,サンプル!$A$19:$O$28,4+(COLUMN()-COLUMN($K129))/(COLUMNS($O$3:$U$3)-1),FALSE))</f>
        <v>#N/A</v>
      </c>
      <c r="AP129" s="62" t="str">
        <f t="shared" si="92"/>
        <v/>
      </c>
      <c r="AQ129" s="59" t="str">
        <f t="shared" si="93"/>
        <v/>
      </c>
      <c r="AR129" s="60" t="str">
        <f t="shared" si="94"/>
        <v/>
      </c>
      <c r="AS129" s="61" t="str">
        <f t="shared" si="95"/>
        <v/>
      </c>
      <c r="AT129" s="61" t="str">
        <f t="shared" si="65"/>
        <v/>
      </c>
      <c r="AU129" s="61" t="e">
        <f>IF(サンプル!$B$11="無料",0,VLOOKUP($I129,サンプル!$A$19:$O$28,4+(COLUMN()-COLUMN($K129))/(COLUMNS($O$3:$U$3)-1),FALSE))</f>
        <v>#N/A</v>
      </c>
      <c r="AV129" s="62" t="str">
        <f t="shared" si="96"/>
        <v/>
      </c>
      <c r="AW129" s="59" t="str">
        <f t="shared" si="97"/>
        <v/>
      </c>
      <c r="AX129" s="60" t="str">
        <f t="shared" si="98"/>
        <v/>
      </c>
      <c r="AY129" s="61" t="str">
        <f t="shared" si="99"/>
        <v/>
      </c>
      <c r="AZ129" s="61" t="str">
        <f t="shared" si="66"/>
        <v/>
      </c>
      <c r="BA129" s="61" t="e">
        <f>IF(サンプル!$B$11="無料",0,VLOOKUP($I129,サンプル!$A$19:$O$28,4+(COLUMN()-COLUMN($K129))/(COLUMNS($O$3:$U$3)-1),FALSE))</f>
        <v>#N/A</v>
      </c>
      <c r="BB129" s="62" t="str">
        <f t="shared" si="100"/>
        <v/>
      </c>
      <c r="BC129" s="59" t="str">
        <f t="shared" si="101"/>
        <v/>
      </c>
      <c r="BD129" s="60" t="str">
        <f t="shared" si="102"/>
        <v/>
      </c>
      <c r="BE129" s="61" t="str">
        <f t="shared" si="103"/>
        <v/>
      </c>
      <c r="BF129" s="61" t="str">
        <f t="shared" si="67"/>
        <v/>
      </c>
      <c r="BG129" s="61" t="e">
        <f>IF(サンプル!$B$11="無料",0,VLOOKUP($I129,サンプル!$A$19:$O$28,4+(COLUMN()-COLUMN($K129))/(COLUMNS($O$3:$U$3)-1),FALSE))</f>
        <v>#N/A</v>
      </c>
      <c r="BH129" s="62" t="str">
        <f t="shared" si="104"/>
        <v/>
      </c>
      <c r="BI129" s="59" t="str">
        <f t="shared" si="105"/>
        <v/>
      </c>
      <c r="BJ129" s="60" t="str">
        <f t="shared" si="106"/>
        <v/>
      </c>
      <c r="BK129" s="61" t="str">
        <f t="shared" si="107"/>
        <v/>
      </c>
      <c r="BL129" s="61" t="str">
        <f t="shared" si="68"/>
        <v/>
      </c>
      <c r="BM129" s="61" t="e">
        <f>IF(サンプル!$B$11="無料",0,VLOOKUP($I129,サンプル!$A$19:$O$28,4+(COLUMN()-COLUMN($K129))/(COLUMNS($O$3:$U$3)-1),FALSE))</f>
        <v>#N/A</v>
      </c>
      <c r="BN129" s="62" t="str">
        <f t="shared" si="108"/>
        <v/>
      </c>
      <c r="BO129" s="59" t="str">
        <f t="shared" si="109"/>
        <v/>
      </c>
      <c r="BP129" s="60" t="str">
        <f t="shared" si="110"/>
        <v/>
      </c>
      <c r="BQ129" s="61" t="str">
        <f t="shared" si="111"/>
        <v/>
      </c>
      <c r="BR129" s="61" t="str">
        <f t="shared" si="69"/>
        <v/>
      </c>
      <c r="BS129" s="61" t="e">
        <f>IF(サンプル!$B$11="無料",0,VLOOKUP($I129,サンプル!$A$19:$O$28,4+(COLUMN()-COLUMN($K129))/(COLUMNS($O$3:$U$3)-1),FALSE))</f>
        <v>#N/A</v>
      </c>
      <c r="BT129" s="62" t="str">
        <f t="shared" si="112"/>
        <v/>
      </c>
      <c r="BU129" s="59" t="str">
        <f t="shared" si="113"/>
        <v/>
      </c>
      <c r="BV129" s="60" t="str">
        <f t="shared" si="114"/>
        <v/>
      </c>
      <c r="BW129" s="61" t="str">
        <f t="shared" si="115"/>
        <v/>
      </c>
      <c r="BX129" s="61" t="str">
        <f t="shared" si="70"/>
        <v/>
      </c>
      <c r="BY129" s="61" t="e">
        <f>IF(サンプル!$B$11="無料",0,VLOOKUP($I129,サンプル!$A$19:$O$28,4+(COLUMN()-COLUMN($K129))/(COLUMNS($O$3:$U$3)-1),FALSE))</f>
        <v>#N/A</v>
      </c>
      <c r="BZ129" s="62" t="str">
        <f t="shared" si="116"/>
        <v/>
      </c>
      <c r="CA129" s="59" t="str">
        <f t="shared" si="117"/>
        <v/>
      </c>
      <c r="CB129" s="60" t="str">
        <f t="shared" si="118"/>
        <v/>
      </c>
      <c r="CC129" s="61" t="str">
        <f t="shared" si="119"/>
        <v/>
      </c>
    </row>
    <row r="130" spans="1:81">
      <c r="A130" s="6">
        <v>127</v>
      </c>
      <c r="B130" s="158" t="str">
        <f>IF(ISBLANK(サンプル入力!B130),"",サンプル入力!B130)</f>
        <v/>
      </c>
      <c r="C130" s="5" t="str">
        <f>IF(ISBLANK(サンプル入力!C130),"",サンプル入力!C130)</f>
        <v/>
      </c>
      <c r="D130" s="18"/>
      <c r="E130" s="5" t="str">
        <f>IF(ISBLANK(サンプル入力!F130),"",サンプル入力!F130)</f>
        <v/>
      </c>
      <c r="F130" s="15">
        <f>IF(ISBLANK(宅配便仮計算!D130),"",宅配便仮計算!D130)</f>
        <v>0.85</v>
      </c>
      <c r="G130" s="5" t="str">
        <f>IF(ISBLANK(サンプル入力!I130),"",サンプル入力!I130)</f>
        <v/>
      </c>
      <c r="H130" s="6" t="str">
        <f>IF(ISBLANK(サンプル入力!J130),"",サンプル入力!J130)</f>
        <v/>
      </c>
      <c r="I130" s="6" t="str">
        <f>IF(ISBLANK(サンプル入力!L130),"",サンプル入力!L130)</f>
        <v/>
      </c>
      <c r="J130" s="61" t="str">
        <f t="shared" si="71"/>
        <v/>
      </c>
      <c r="K130" s="61" t="e">
        <f>IF(サンプル!$B$11="無料",0,VLOOKUP($I130,サンプル!$A$19:$O$28,4+(COLUMN()-COLUMN($K130))/(COLUMNS($O$3:$U$3)-1),FALSE))</f>
        <v>#N/A</v>
      </c>
      <c r="L130" s="62" t="str">
        <f t="shared" si="72"/>
        <v/>
      </c>
      <c r="M130" s="59" t="str">
        <f t="shared" si="73"/>
        <v/>
      </c>
      <c r="N130" s="60" t="str">
        <f t="shared" si="74"/>
        <v/>
      </c>
      <c r="O130" s="61" t="str">
        <f t="shared" si="75"/>
        <v/>
      </c>
      <c r="P130" s="61" t="str">
        <f t="shared" si="60"/>
        <v/>
      </c>
      <c r="Q130" s="61" t="e">
        <f>IF(サンプル!$B$11="無料",0,VLOOKUP($I130,サンプル!$A$19:$O$28,4+(COLUMN()-COLUMN($K130))/(COLUMNS($O$3:$U$3)-1),FALSE))</f>
        <v>#N/A</v>
      </c>
      <c r="R130" s="62" t="str">
        <f t="shared" si="76"/>
        <v/>
      </c>
      <c r="S130" s="59" t="str">
        <f t="shared" si="77"/>
        <v/>
      </c>
      <c r="T130" s="60" t="str">
        <f t="shared" si="78"/>
        <v/>
      </c>
      <c r="U130" s="61" t="str">
        <f t="shared" si="79"/>
        <v/>
      </c>
      <c r="V130" s="61" t="str">
        <f t="shared" si="61"/>
        <v/>
      </c>
      <c r="W130" s="61" t="e">
        <f>IF(サンプル!$B$11="無料",0,VLOOKUP($I130,サンプル!$A$19:$O$28,4+(COLUMN()-COLUMN($K130))/(COLUMNS($O$3:$U$3)-1),FALSE))</f>
        <v>#N/A</v>
      </c>
      <c r="X130" s="62" t="str">
        <f t="shared" si="80"/>
        <v/>
      </c>
      <c r="Y130" s="59" t="str">
        <f t="shared" si="81"/>
        <v/>
      </c>
      <c r="Z130" s="60" t="str">
        <f t="shared" si="82"/>
        <v/>
      </c>
      <c r="AA130" s="61" t="str">
        <f t="shared" si="83"/>
        <v/>
      </c>
      <c r="AB130" s="61" t="str">
        <f t="shared" si="62"/>
        <v/>
      </c>
      <c r="AC130" s="61" t="e">
        <f>IF(サンプル!$B$11="無料",0,VLOOKUP($I130,サンプル!$A$19:$O$28,4+(COLUMN()-COLUMN($K130))/(COLUMNS($O$3:$U$3)-1),FALSE))</f>
        <v>#N/A</v>
      </c>
      <c r="AD130" s="62" t="str">
        <f t="shared" si="84"/>
        <v/>
      </c>
      <c r="AE130" s="59" t="str">
        <f t="shared" si="85"/>
        <v/>
      </c>
      <c r="AF130" s="60" t="str">
        <f t="shared" si="86"/>
        <v/>
      </c>
      <c r="AG130" s="61" t="str">
        <f t="shared" si="87"/>
        <v/>
      </c>
      <c r="AH130" s="61" t="str">
        <f t="shared" si="63"/>
        <v/>
      </c>
      <c r="AI130" s="61" t="e">
        <f>IF(サンプル!$B$11="無料",0,VLOOKUP($I130,サンプル!$A$19:$O$28,4+(COLUMN()-COLUMN($K130))/(COLUMNS($O$3:$U$3)-1),FALSE))</f>
        <v>#N/A</v>
      </c>
      <c r="AJ130" s="62" t="str">
        <f t="shared" si="88"/>
        <v/>
      </c>
      <c r="AK130" s="59" t="str">
        <f t="shared" si="89"/>
        <v/>
      </c>
      <c r="AL130" s="60" t="str">
        <f t="shared" si="90"/>
        <v/>
      </c>
      <c r="AM130" s="61" t="str">
        <f t="shared" si="91"/>
        <v/>
      </c>
      <c r="AN130" s="61" t="str">
        <f t="shared" si="64"/>
        <v/>
      </c>
      <c r="AO130" s="61" t="e">
        <f>IF(サンプル!$B$11="無料",0,VLOOKUP($I130,サンプル!$A$19:$O$28,4+(COLUMN()-COLUMN($K130))/(COLUMNS($O$3:$U$3)-1),FALSE))</f>
        <v>#N/A</v>
      </c>
      <c r="AP130" s="62" t="str">
        <f t="shared" si="92"/>
        <v/>
      </c>
      <c r="AQ130" s="59" t="str">
        <f t="shared" si="93"/>
        <v/>
      </c>
      <c r="AR130" s="60" t="str">
        <f t="shared" si="94"/>
        <v/>
      </c>
      <c r="AS130" s="61" t="str">
        <f t="shared" si="95"/>
        <v/>
      </c>
      <c r="AT130" s="61" t="str">
        <f t="shared" si="65"/>
        <v/>
      </c>
      <c r="AU130" s="61" t="e">
        <f>IF(サンプル!$B$11="無料",0,VLOOKUP($I130,サンプル!$A$19:$O$28,4+(COLUMN()-COLUMN($K130))/(COLUMNS($O$3:$U$3)-1),FALSE))</f>
        <v>#N/A</v>
      </c>
      <c r="AV130" s="62" t="str">
        <f t="shared" si="96"/>
        <v/>
      </c>
      <c r="AW130" s="59" t="str">
        <f t="shared" si="97"/>
        <v/>
      </c>
      <c r="AX130" s="60" t="str">
        <f t="shared" si="98"/>
        <v/>
      </c>
      <c r="AY130" s="61" t="str">
        <f t="shared" si="99"/>
        <v/>
      </c>
      <c r="AZ130" s="61" t="str">
        <f t="shared" si="66"/>
        <v/>
      </c>
      <c r="BA130" s="61" t="e">
        <f>IF(サンプル!$B$11="無料",0,VLOOKUP($I130,サンプル!$A$19:$O$28,4+(COLUMN()-COLUMN($K130))/(COLUMNS($O$3:$U$3)-1),FALSE))</f>
        <v>#N/A</v>
      </c>
      <c r="BB130" s="62" t="str">
        <f t="shared" si="100"/>
        <v/>
      </c>
      <c r="BC130" s="59" t="str">
        <f t="shared" si="101"/>
        <v/>
      </c>
      <c r="BD130" s="60" t="str">
        <f t="shared" si="102"/>
        <v/>
      </c>
      <c r="BE130" s="61" t="str">
        <f t="shared" si="103"/>
        <v/>
      </c>
      <c r="BF130" s="61" t="str">
        <f t="shared" si="67"/>
        <v/>
      </c>
      <c r="BG130" s="61" t="e">
        <f>IF(サンプル!$B$11="無料",0,VLOOKUP($I130,サンプル!$A$19:$O$28,4+(COLUMN()-COLUMN($K130))/(COLUMNS($O$3:$U$3)-1),FALSE))</f>
        <v>#N/A</v>
      </c>
      <c r="BH130" s="62" t="str">
        <f t="shared" si="104"/>
        <v/>
      </c>
      <c r="BI130" s="59" t="str">
        <f t="shared" si="105"/>
        <v/>
      </c>
      <c r="BJ130" s="60" t="str">
        <f t="shared" si="106"/>
        <v/>
      </c>
      <c r="BK130" s="61" t="str">
        <f t="shared" si="107"/>
        <v/>
      </c>
      <c r="BL130" s="61" t="str">
        <f t="shared" si="68"/>
        <v/>
      </c>
      <c r="BM130" s="61" t="e">
        <f>IF(サンプル!$B$11="無料",0,VLOOKUP($I130,サンプル!$A$19:$O$28,4+(COLUMN()-COLUMN($K130))/(COLUMNS($O$3:$U$3)-1),FALSE))</f>
        <v>#N/A</v>
      </c>
      <c r="BN130" s="62" t="str">
        <f t="shared" si="108"/>
        <v/>
      </c>
      <c r="BO130" s="59" t="str">
        <f t="shared" si="109"/>
        <v/>
      </c>
      <c r="BP130" s="60" t="str">
        <f t="shared" si="110"/>
        <v/>
      </c>
      <c r="BQ130" s="61" t="str">
        <f t="shared" si="111"/>
        <v/>
      </c>
      <c r="BR130" s="61" t="str">
        <f t="shared" si="69"/>
        <v/>
      </c>
      <c r="BS130" s="61" t="e">
        <f>IF(サンプル!$B$11="無料",0,VLOOKUP($I130,サンプル!$A$19:$O$28,4+(COLUMN()-COLUMN($K130))/(COLUMNS($O$3:$U$3)-1),FALSE))</f>
        <v>#N/A</v>
      </c>
      <c r="BT130" s="62" t="str">
        <f t="shared" si="112"/>
        <v/>
      </c>
      <c r="BU130" s="59" t="str">
        <f t="shared" si="113"/>
        <v/>
      </c>
      <c r="BV130" s="60" t="str">
        <f t="shared" si="114"/>
        <v/>
      </c>
      <c r="BW130" s="61" t="str">
        <f t="shared" si="115"/>
        <v/>
      </c>
      <c r="BX130" s="61" t="str">
        <f t="shared" si="70"/>
        <v/>
      </c>
      <c r="BY130" s="61" t="e">
        <f>IF(サンプル!$B$11="無料",0,VLOOKUP($I130,サンプル!$A$19:$O$28,4+(COLUMN()-COLUMN($K130))/(COLUMNS($O$3:$U$3)-1),FALSE))</f>
        <v>#N/A</v>
      </c>
      <c r="BZ130" s="62" t="str">
        <f t="shared" si="116"/>
        <v/>
      </c>
      <c r="CA130" s="59" t="str">
        <f t="shared" si="117"/>
        <v/>
      </c>
      <c r="CB130" s="60" t="str">
        <f t="shared" si="118"/>
        <v/>
      </c>
      <c r="CC130" s="61" t="str">
        <f t="shared" si="119"/>
        <v/>
      </c>
    </row>
    <row r="131" spans="1:81">
      <c r="A131" s="6">
        <v>128</v>
      </c>
      <c r="B131" s="158" t="str">
        <f>IF(ISBLANK(サンプル入力!B131),"",サンプル入力!B131)</f>
        <v/>
      </c>
      <c r="C131" s="5" t="str">
        <f>IF(ISBLANK(サンプル入力!C131),"",サンプル入力!C131)</f>
        <v/>
      </c>
      <c r="D131" s="18"/>
      <c r="E131" s="5" t="str">
        <f>IF(ISBLANK(サンプル入力!F131),"",サンプル入力!F131)</f>
        <v/>
      </c>
      <c r="F131" s="15">
        <f>IF(ISBLANK(宅配便仮計算!D131),"",宅配便仮計算!D131)</f>
        <v>0.85</v>
      </c>
      <c r="G131" s="5" t="str">
        <f>IF(ISBLANK(サンプル入力!I131),"",サンプル入力!I131)</f>
        <v/>
      </c>
      <c r="H131" s="6" t="str">
        <f>IF(ISBLANK(サンプル入力!J131),"",サンプル入力!J131)</f>
        <v/>
      </c>
      <c r="I131" s="6" t="str">
        <f>IF(ISBLANK(サンプル入力!L131),"",サンプル入力!L131)</f>
        <v/>
      </c>
      <c r="J131" s="61" t="str">
        <f t="shared" si="71"/>
        <v/>
      </c>
      <c r="K131" s="61" t="e">
        <f>IF(サンプル!$B$11="無料",0,VLOOKUP($I131,サンプル!$A$19:$O$28,4+(COLUMN()-COLUMN($K131))/(COLUMNS($O$3:$U$3)-1),FALSE))</f>
        <v>#N/A</v>
      </c>
      <c r="L131" s="62" t="str">
        <f t="shared" si="72"/>
        <v/>
      </c>
      <c r="M131" s="59" t="str">
        <f t="shared" si="73"/>
        <v/>
      </c>
      <c r="N131" s="60" t="str">
        <f t="shared" si="74"/>
        <v/>
      </c>
      <c r="O131" s="61" t="str">
        <f t="shared" si="75"/>
        <v/>
      </c>
      <c r="P131" s="61" t="str">
        <f t="shared" si="60"/>
        <v/>
      </c>
      <c r="Q131" s="61" t="e">
        <f>IF(サンプル!$B$11="無料",0,VLOOKUP($I131,サンプル!$A$19:$O$28,4+(COLUMN()-COLUMN($K131))/(COLUMNS($O$3:$U$3)-1),FALSE))</f>
        <v>#N/A</v>
      </c>
      <c r="R131" s="62" t="str">
        <f t="shared" si="76"/>
        <v/>
      </c>
      <c r="S131" s="59" t="str">
        <f t="shared" si="77"/>
        <v/>
      </c>
      <c r="T131" s="60" t="str">
        <f t="shared" si="78"/>
        <v/>
      </c>
      <c r="U131" s="61" t="str">
        <f t="shared" si="79"/>
        <v/>
      </c>
      <c r="V131" s="61" t="str">
        <f t="shared" si="61"/>
        <v/>
      </c>
      <c r="W131" s="61" t="e">
        <f>IF(サンプル!$B$11="無料",0,VLOOKUP($I131,サンプル!$A$19:$O$28,4+(COLUMN()-COLUMN($K131))/(COLUMNS($O$3:$U$3)-1),FALSE))</f>
        <v>#N/A</v>
      </c>
      <c r="X131" s="62" t="str">
        <f t="shared" si="80"/>
        <v/>
      </c>
      <c r="Y131" s="59" t="str">
        <f t="shared" si="81"/>
        <v/>
      </c>
      <c r="Z131" s="60" t="str">
        <f t="shared" si="82"/>
        <v/>
      </c>
      <c r="AA131" s="61" t="str">
        <f t="shared" si="83"/>
        <v/>
      </c>
      <c r="AB131" s="61" t="str">
        <f t="shared" si="62"/>
        <v/>
      </c>
      <c r="AC131" s="61" t="e">
        <f>IF(サンプル!$B$11="無料",0,VLOOKUP($I131,サンプル!$A$19:$O$28,4+(COLUMN()-COLUMN($K131))/(COLUMNS($O$3:$U$3)-1),FALSE))</f>
        <v>#N/A</v>
      </c>
      <c r="AD131" s="62" t="str">
        <f t="shared" si="84"/>
        <v/>
      </c>
      <c r="AE131" s="59" t="str">
        <f t="shared" si="85"/>
        <v/>
      </c>
      <c r="AF131" s="60" t="str">
        <f t="shared" si="86"/>
        <v/>
      </c>
      <c r="AG131" s="61" t="str">
        <f t="shared" si="87"/>
        <v/>
      </c>
      <c r="AH131" s="61" t="str">
        <f t="shared" si="63"/>
        <v/>
      </c>
      <c r="AI131" s="61" t="e">
        <f>IF(サンプル!$B$11="無料",0,VLOOKUP($I131,サンプル!$A$19:$O$28,4+(COLUMN()-COLUMN($K131))/(COLUMNS($O$3:$U$3)-1),FALSE))</f>
        <v>#N/A</v>
      </c>
      <c r="AJ131" s="62" t="str">
        <f t="shared" si="88"/>
        <v/>
      </c>
      <c r="AK131" s="59" t="str">
        <f t="shared" si="89"/>
        <v/>
      </c>
      <c r="AL131" s="60" t="str">
        <f t="shared" si="90"/>
        <v/>
      </c>
      <c r="AM131" s="61" t="str">
        <f t="shared" si="91"/>
        <v/>
      </c>
      <c r="AN131" s="61" t="str">
        <f t="shared" si="64"/>
        <v/>
      </c>
      <c r="AO131" s="61" t="e">
        <f>IF(サンプル!$B$11="無料",0,VLOOKUP($I131,サンプル!$A$19:$O$28,4+(COLUMN()-COLUMN($K131))/(COLUMNS($O$3:$U$3)-1),FALSE))</f>
        <v>#N/A</v>
      </c>
      <c r="AP131" s="62" t="str">
        <f t="shared" si="92"/>
        <v/>
      </c>
      <c r="AQ131" s="59" t="str">
        <f t="shared" si="93"/>
        <v/>
      </c>
      <c r="AR131" s="60" t="str">
        <f t="shared" si="94"/>
        <v/>
      </c>
      <c r="AS131" s="61" t="str">
        <f t="shared" si="95"/>
        <v/>
      </c>
      <c r="AT131" s="61" t="str">
        <f t="shared" si="65"/>
        <v/>
      </c>
      <c r="AU131" s="61" t="e">
        <f>IF(サンプル!$B$11="無料",0,VLOOKUP($I131,サンプル!$A$19:$O$28,4+(COLUMN()-COLUMN($K131))/(COLUMNS($O$3:$U$3)-1),FALSE))</f>
        <v>#N/A</v>
      </c>
      <c r="AV131" s="62" t="str">
        <f t="shared" si="96"/>
        <v/>
      </c>
      <c r="AW131" s="59" t="str">
        <f t="shared" si="97"/>
        <v/>
      </c>
      <c r="AX131" s="60" t="str">
        <f t="shared" si="98"/>
        <v/>
      </c>
      <c r="AY131" s="61" t="str">
        <f t="shared" si="99"/>
        <v/>
      </c>
      <c r="AZ131" s="61" t="str">
        <f t="shared" si="66"/>
        <v/>
      </c>
      <c r="BA131" s="61" t="e">
        <f>IF(サンプル!$B$11="無料",0,VLOOKUP($I131,サンプル!$A$19:$O$28,4+(COLUMN()-COLUMN($K131))/(COLUMNS($O$3:$U$3)-1),FALSE))</f>
        <v>#N/A</v>
      </c>
      <c r="BB131" s="62" t="str">
        <f t="shared" si="100"/>
        <v/>
      </c>
      <c r="BC131" s="59" t="str">
        <f t="shared" si="101"/>
        <v/>
      </c>
      <c r="BD131" s="60" t="str">
        <f t="shared" si="102"/>
        <v/>
      </c>
      <c r="BE131" s="61" t="str">
        <f t="shared" si="103"/>
        <v/>
      </c>
      <c r="BF131" s="61" t="str">
        <f t="shared" si="67"/>
        <v/>
      </c>
      <c r="BG131" s="61" t="e">
        <f>IF(サンプル!$B$11="無料",0,VLOOKUP($I131,サンプル!$A$19:$O$28,4+(COLUMN()-COLUMN($K131))/(COLUMNS($O$3:$U$3)-1),FALSE))</f>
        <v>#N/A</v>
      </c>
      <c r="BH131" s="62" t="str">
        <f t="shared" si="104"/>
        <v/>
      </c>
      <c r="BI131" s="59" t="str">
        <f t="shared" si="105"/>
        <v/>
      </c>
      <c r="BJ131" s="60" t="str">
        <f t="shared" si="106"/>
        <v/>
      </c>
      <c r="BK131" s="61" t="str">
        <f t="shared" si="107"/>
        <v/>
      </c>
      <c r="BL131" s="61" t="str">
        <f t="shared" si="68"/>
        <v/>
      </c>
      <c r="BM131" s="61" t="e">
        <f>IF(サンプル!$B$11="無料",0,VLOOKUP($I131,サンプル!$A$19:$O$28,4+(COLUMN()-COLUMN($K131))/(COLUMNS($O$3:$U$3)-1),FALSE))</f>
        <v>#N/A</v>
      </c>
      <c r="BN131" s="62" t="str">
        <f t="shared" si="108"/>
        <v/>
      </c>
      <c r="BO131" s="59" t="str">
        <f t="shared" si="109"/>
        <v/>
      </c>
      <c r="BP131" s="60" t="str">
        <f t="shared" si="110"/>
        <v/>
      </c>
      <c r="BQ131" s="61" t="str">
        <f t="shared" si="111"/>
        <v/>
      </c>
      <c r="BR131" s="61" t="str">
        <f t="shared" si="69"/>
        <v/>
      </c>
      <c r="BS131" s="61" t="e">
        <f>IF(サンプル!$B$11="無料",0,VLOOKUP($I131,サンプル!$A$19:$O$28,4+(COLUMN()-COLUMN($K131))/(COLUMNS($O$3:$U$3)-1),FALSE))</f>
        <v>#N/A</v>
      </c>
      <c r="BT131" s="62" t="str">
        <f t="shared" si="112"/>
        <v/>
      </c>
      <c r="BU131" s="59" t="str">
        <f t="shared" si="113"/>
        <v/>
      </c>
      <c r="BV131" s="60" t="str">
        <f t="shared" si="114"/>
        <v/>
      </c>
      <c r="BW131" s="61" t="str">
        <f t="shared" si="115"/>
        <v/>
      </c>
      <c r="BX131" s="61" t="str">
        <f t="shared" si="70"/>
        <v/>
      </c>
      <c r="BY131" s="61" t="e">
        <f>IF(サンプル!$B$11="無料",0,VLOOKUP($I131,サンプル!$A$19:$O$28,4+(COLUMN()-COLUMN($K131))/(COLUMNS($O$3:$U$3)-1),FALSE))</f>
        <v>#N/A</v>
      </c>
      <c r="BZ131" s="62" t="str">
        <f t="shared" si="116"/>
        <v/>
      </c>
      <c r="CA131" s="59" t="str">
        <f t="shared" si="117"/>
        <v/>
      </c>
      <c r="CB131" s="60" t="str">
        <f t="shared" si="118"/>
        <v/>
      </c>
      <c r="CC131" s="61" t="str">
        <f t="shared" si="119"/>
        <v/>
      </c>
    </row>
    <row r="132" spans="1:81">
      <c r="A132" s="6">
        <v>129</v>
      </c>
      <c r="B132" s="158" t="str">
        <f>IF(ISBLANK(サンプル入力!B132),"",サンプル入力!B132)</f>
        <v/>
      </c>
      <c r="C132" s="5" t="str">
        <f>IF(ISBLANK(サンプル入力!C132),"",サンプル入力!C132)</f>
        <v/>
      </c>
      <c r="D132" s="18"/>
      <c r="E132" s="5" t="str">
        <f>IF(ISBLANK(サンプル入力!F132),"",サンプル入力!F132)</f>
        <v/>
      </c>
      <c r="F132" s="15">
        <f>IF(ISBLANK(宅配便仮計算!D132),"",宅配便仮計算!D132)</f>
        <v>0.85</v>
      </c>
      <c r="G132" s="5" t="str">
        <f>IF(ISBLANK(サンプル入力!I132),"",サンプル入力!I132)</f>
        <v/>
      </c>
      <c r="H132" s="6" t="str">
        <f>IF(ISBLANK(サンプル入力!J132),"",サンプル入力!J132)</f>
        <v/>
      </c>
      <c r="I132" s="6" t="str">
        <f>IF(ISBLANK(サンプル入力!L132),"",サンプル入力!L132)</f>
        <v/>
      </c>
      <c r="J132" s="61" t="str">
        <f t="shared" si="71"/>
        <v/>
      </c>
      <c r="K132" s="61" t="e">
        <f>IF(サンプル!$B$11="無料",0,VLOOKUP($I132,サンプル!$A$19:$O$28,4+(COLUMN()-COLUMN($K132))/(COLUMNS($O$3:$U$3)-1),FALSE))</f>
        <v>#N/A</v>
      </c>
      <c r="L132" s="62" t="str">
        <f t="shared" si="72"/>
        <v/>
      </c>
      <c r="M132" s="59" t="str">
        <f t="shared" si="73"/>
        <v/>
      </c>
      <c r="N132" s="60" t="str">
        <f t="shared" si="74"/>
        <v/>
      </c>
      <c r="O132" s="61" t="str">
        <f t="shared" si="75"/>
        <v/>
      </c>
      <c r="P132" s="61" t="str">
        <f t="shared" ref="P132:P150" si="120">IF(ISBLANK($E132),"",$E132)</f>
        <v/>
      </c>
      <c r="Q132" s="61" t="e">
        <f>IF(サンプル!$B$11="無料",0,VLOOKUP($I132,サンプル!$A$19:$O$28,4+(COLUMN()-COLUMN($K132))/(COLUMNS($O$3:$U$3)-1),FALSE))</f>
        <v>#N/A</v>
      </c>
      <c r="R132" s="62" t="str">
        <f t="shared" si="76"/>
        <v/>
      </c>
      <c r="S132" s="59" t="str">
        <f t="shared" si="77"/>
        <v/>
      </c>
      <c r="T132" s="60" t="str">
        <f t="shared" si="78"/>
        <v/>
      </c>
      <c r="U132" s="61" t="str">
        <f t="shared" si="79"/>
        <v/>
      </c>
      <c r="V132" s="61" t="str">
        <f t="shared" ref="V132:V150" si="121">IF(ISBLANK($E132),"",$E132)</f>
        <v/>
      </c>
      <c r="W132" s="61" t="e">
        <f>IF(サンプル!$B$11="無料",0,VLOOKUP($I132,サンプル!$A$19:$O$28,4+(COLUMN()-COLUMN($K132))/(COLUMNS($O$3:$U$3)-1),FALSE))</f>
        <v>#N/A</v>
      </c>
      <c r="X132" s="62" t="str">
        <f t="shared" si="80"/>
        <v/>
      </c>
      <c r="Y132" s="59" t="str">
        <f t="shared" si="81"/>
        <v/>
      </c>
      <c r="Z132" s="60" t="str">
        <f t="shared" si="82"/>
        <v/>
      </c>
      <c r="AA132" s="61" t="str">
        <f t="shared" si="83"/>
        <v/>
      </c>
      <c r="AB132" s="61" t="str">
        <f t="shared" ref="AB132:AB150" si="122">IF(ISBLANK($E132),"",$E132)</f>
        <v/>
      </c>
      <c r="AC132" s="61" t="e">
        <f>IF(サンプル!$B$11="無料",0,VLOOKUP($I132,サンプル!$A$19:$O$28,4+(COLUMN()-COLUMN($K132))/(COLUMNS($O$3:$U$3)-1),FALSE))</f>
        <v>#N/A</v>
      </c>
      <c r="AD132" s="62" t="str">
        <f t="shared" si="84"/>
        <v/>
      </c>
      <c r="AE132" s="59" t="str">
        <f t="shared" si="85"/>
        <v/>
      </c>
      <c r="AF132" s="60" t="str">
        <f t="shared" si="86"/>
        <v/>
      </c>
      <c r="AG132" s="61" t="str">
        <f t="shared" si="87"/>
        <v/>
      </c>
      <c r="AH132" s="61" t="str">
        <f t="shared" ref="AH132:AH150" si="123">IF(ISBLANK($E132),"",$E132)</f>
        <v/>
      </c>
      <c r="AI132" s="61" t="e">
        <f>IF(サンプル!$B$11="無料",0,VLOOKUP($I132,サンプル!$A$19:$O$28,4+(COLUMN()-COLUMN($K132))/(COLUMNS($O$3:$U$3)-1),FALSE))</f>
        <v>#N/A</v>
      </c>
      <c r="AJ132" s="62" t="str">
        <f t="shared" si="88"/>
        <v/>
      </c>
      <c r="AK132" s="59" t="str">
        <f t="shared" si="89"/>
        <v/>
      </c>
      <c r="AL132" s="60" t="str">
        <f t="shared" si="90"/>
        <v/>
      </c>
      <c r="AM132" s="61" t="str">
        <f t="shared" si="91"/>
        <v/>
      </c>
      <c r="AN132" s="61" t="str">
        <f t="shared" ref="AN132:AN150" si="124">IF(ISBLANK($E132),"",$E132)</f>
        <v/>
      </c>
      <c r="AO132" s="61" t="e">
        <f>IF(サンプル!$B$11="無料",0,VLOOKUP($I132,サンプル!$A$19:$O$28,4+(COLUMN()-COLUMN($K132))/(COLUMNS($O$3:$U$3)-1),FALSE))</f>
        <v>#N/A</v>
      </c>
      <c r="AP132" s="62" t="str">
        <f t="shared" si="92"/>
        <v/>
      </c>
      <c r="AQ132" s="59" t="str">
        <f t="shared" si="93"/>
        <v/>
      </c>
      <c r="AR132" s="60" t="str">
        <f t="shared" si="94"/>
        <v/>
      </c>
      <c r="AS132" s="61" t="str">
        <f t="shared" si="95"/>
        <v/>
      </c>
      <c r="AT132" s="61" t="str">
        <f t="shared" ref="AT132:AT150" si="125">IF(ISBLANK($E132),"",$E132)</f>
        <v/>
      </c>
      <c r="AU132" s="61" t="e">
        <f>IF(サンプル!$B$11="無料",0,VLOOKUP($I132,サンプル!$A$19:$O$28,4+(COLUMN()-COLUMN($K132))/(COLUMNS($O$3:$U$3)-1),FALSE))</f>
        <v>#N/A</v>
      </c>
      <c r="AV132" s="62" t="str">
        <f t="shared" si="96"/>
        <v/>
      </c>
      <c r="AW132" s="59" t="str">
        <f t="shared" si="97"/>
        <v/>
      </c>
      <c r="AX132" s="60" t="str">
        <f t="shared" si="98"/>
        <v/>
      </c>
      <c r="AY132" s="61" t="str">
        <f t="shared" si="99"/>
        <v/>
      </c>
      <c r="AZ132" s="61" t="str">
        <f t="shared" ref="AZ132:AZ150" si="126">IF(ISBLANK($E132),"",$E132)</f>
        <v/>
      </c>
      <c r="BA132" s="61" t="e">
        <f>IF(サンプル!$B$11="無料",0,VLOOKUP($I132,サンプル!$A$19:$O$28,4+(COLUMN()-COLUMN($K132))/(COLUMNS($O$3:$U$3)-1),FALSE))</f>
        <v>#N/A</v>
      </c>
      <c r="BB132" s="62" t="str">
        <f t="shared" si="100"/>
        <v/>
      </c>
      <c r="BC132" s="59" t="str">
        <f t="shared" si="101"/>
        <v/>
      </c>
      <c r="BD132" s="60" t="str">
        <f t="shared" si="102"/>
        <v/>
      </c>
      <c r="BE132" s="61" t="str">
        <f t="shared" si="103"/>
        <v/>
      </c>
      <c r="BF132" s="61" t="str">
        <f t="shared" ref="BF132:BF150" si="127">IF(ISBLANK($E132),"",$E132)</f>
        <v/>
      </c>
      <c r="BG132" s="61" t="e">
        <f>IF(サンプル!$B$11="無料",0,VLOOKUP($I132,サンプル!$A$19:$O$28,4+(COLUMN()-COLUMN($K132))/(COLUMNS($O$3:$U$3)-1),FALSE))</f>
        <v>#N/A</v>
      </c>
      <c r="BH132" s="62" t="str">
        <f t="shared" si="104"/>
        <v/>
      </c>
      <c r="BI132" s="59" t="str">
        <f t="shared" si="105"/>
        <v/>
      </c>
      <c r="BJ132" s="60" t="str">
        <f t="shared" si="106"/>
        <v/>
      </c>
      <c r="BK132" s="61" t="str">
        <f t="shared" si="107"/>
        <v/>
      </c>
      <c r="BL132" s="61" t="str">
        <f t="shared" ref="BL132:BL150" si="128">IF(ISBLANK($E132),"",$E132)</f>
        <v/>
      </c>
      <c r="BM132" s="61" t="e">
        <f>IF(サンプル!$B$11="無料",0,VLOOKUP($I132,サンプル!$A$19:$O$28,4+(COLUMN()-COLUMN($K132))/(COLUMNS($O$3:$U$3)-1),FALSE))</f>
        <v>#N/A</v>
      </c>
      <c r="BN132" s="62" t="str">
        <f t="shared" si="108"/>
        <v/>
      </c>
      <c r="BO132" s="59" t="str">
        <f t="shared" si="109"/>
        <v/>
      </c>
      <c r="BP132" s="60" t="str">
        <f t="shared" si="110"/>
        <v/>
      </c>
      <c r="BQ132" s="61" t="str">
        <f t="shared" si="111"/>
        <v/>
      </c>
      <c r="BR132" s="61" t="str">
        <f t="shared" ref="BR132:BR150" si="129">IF(ISBLANK($E132),"",$E132)</f>
        <v/>
      </c>
      <c r="BS132" s="61" t="e">
        <f>IF(サンプル!$B$11="無料",0,VLOOKUP($I132,サンプル!$A$19:$O$28,4+(COLUMN()-COLUMN($K132))/(COLUMNS($O$3:$U$3)-1),FALSE))</f>
        <v>#N/A</v>
      </c>
      <c r="BT132" s="62" t="str">
        <f t="shared" si="112"/>
        <v/>
      </c>
      <c r="BU132" s="59" t="str">
        <f t="shared" si="113"/>
        <v/>
      </c>
      <c r="BV132" s="60" t="str">
        <f t="shared" si="114"/>
        <v/>
      </c>
      <c r="BW132" s="61" t="str">
        <f t="shared" si="115"/>
        <v/>
      </c>
      <c r="BX132" s="61" t="str">
        <f t="shared" ref="BX132:BX150" si="130">IF(ISBLANK($E132),"",$E132)</f>
        <v/>
      </c>
      <c r="BY132" s="61" t="e">
        <f>IF(サンプル!$B$11="無料",0,VLOOKUP($I132,サンプル!$A$19:$O$28,4+(COLUMN()-COLUMN($K132))/(COLUMNS($O$3:$U$3)-1),FALSE))</f>
        <v>#N/A</v>
      </c>
      <c r="BZ132" s="62" t="str">
        <f t="shared" si="116"/>
        <v/>
      </c>
      <c r="CA132" s="59" t="str">
        <f t="shared" si="117"/>
        <v/>
      </c>
      <c r="CB132" s="60" t="str">
        <f t="shared" si="118"/>
        <v/>
      </c>
      <c r="CC132" s="61" t="str">
        <f t="shared" si="119"/>
        <v/>
      </c>
    </row>
    <row r="133" spans="1:81">
      <c r="A133" s="6">
        <v>130</v>
      </c>
      <c r="B133" s="158" t="str">
        <f>IF(ISBLANK(サンプル入力!B133),"",サンプル入力!B133)</f>
        <v/>
      </c>
      <c r="C133" s="5" t="str">
        <f>IF(ISBLANK(サンプル入力!C133),"",サンプル入力!C133)</f>
        <v/>
      </c>
      <c r="D133" s="18"/>
      <c r="E133" s="5" t="str">
        <f>IF(ISBLANK(サンプル入力!F133),"",サンプル入力!F133)</f>
        <v/>
      </c>
      <c r="F133" s="15">
        <f>IF(ISBLANK(宅配便仮計算!D133),"",宅配便仮計算!D133)</f>
        <v>0.85</v>
      </c>
      <c r="G133" s="5" t="str">
        <f>IF(ISBLANK(サンプル入力!I133),"",サンプル入力!I133)</f>
        <v/>
      </c>
      <c r="H133" s="6" t="str">
        <f>IF(ISBLANK(サンプル入力!J133),"",サンプル入力!J133)</f>
        <v/>
      </c>
      <c r="I133" s="6" t="str">
        <f>IF(ISBLANK(サンプル入力!L133),"",サンプル入力!L133)</f>
        <v/>
      </c>
      <c r="J133" s="61" t="str">
        <f t="shared" ref="J133:J149" si="131">IF(ISBLANK($E133),"",$E133)</f>
        <v/>
      </c>
      <c r="K133" s="61" t="e">
        <f>IF(サンプル!$B$11="無料",0,VLOOKUP($I133,サンプル!$A$19:$O$28,4+(COLUMN()-COLUMN($K133))/(COLUMNS($O$3:$U$3)-1),FALSE))</f>
        <v>#N/A</v>
      </c>
      <c r="L133" s="62" t="str">
        <f t="shared" ref="L133:L150" si="132">IFERROR((J133*$G133+K133)/$G133,"")</f>
        <v/>
      </c>
      <c r="M133" s="59" t="str">
        <f t="shared" ref="M133:M150" si="133">IFERROR(L133/$F133,"")</f>
        <v/>
      </c>
      <c r="N133" s="60" t="str">
        <f t="shared" ref="N133:N150" si="134">IFERROR(_xlfn.CEILING.MATH(M133),"")</f>
        <v/>
      </c>
      <c r="O133" s="61" t="str">
        <f t="shared" ref="O133:O150" si="135">IFERROR(N133*$G133,"")</f>
        <v/>
      </c>
      <c r="P133" s="61" t="str">
        <f t="shared" si="120"/>
        <v/>
      </c>
      <c r="Q133" s="61" t="e">
        <f>IF(サンプル!$B$11="無料",0,VLOOKUP($I133,サンプル!$A$19:$O$28,4+(COLUMN()-COLUMN($K133))/(COLUMNS($O$3:$U$3)-1),FALSE))</f>
        <v>#N/A</v>
      </c>
      <c r="R133" s="62" t="str">
        <f t="shared" ref="R133:R149" si="136">IFERROR((P133*$G133+Q133)/$G133,"")</f>
        <v/>
      </c>
      <c r="S133" s="59" t="str">
        <f t="shared" ref="S133:S150" si="137">IFERROR(R133/$F133,"")</f>
        <v/>
      </c>
      <c r="T133" s="60" t="str">
        <f t="shared" ref="T133:T150" si="138">IFERROR(_xlfn.CEILING.MATH(S133),"")</f>
        <v/>
      </c>
      <c r="U133" s="61" t="str">
        <f t="shared" ref="U133:U150" si="139">IFERROR(T133*$G133,"")</f>
        <v/>
      </c>
      <c r="V133" s="61" t="str">
        <f t="shared" si="121"/>
        <v/>
      </c>
      <c r="W133" s="61" t="e">
        <f>IF(サンプル!$B$11="無料",0,VLOOKUP($I133,サンプル!$A$19:$O$28,4+(COLUMN()-COLUMN($K133))/(COLUMNS($O$3:$U$3)-1),FALSE))</f>
        <v>#N/A</v>
      </c>
      <c r="X133" s="62" t="str">
        <f t="shared" ref="X133:X150" si="140">IFERROR((V133*$G133+W133)/$G133,"")</f>
        <v/>
      </c>
      <c r="Y133" s="59" t="str">
        <f t="shared" ref="Y133:Y150" si="141">IFERROR(X133/$F133,"")</f>
        <v/>
      </c>
      <c r="Z133" s="60" t="str">
        <f t="shared" ref="Z133:Z150" si="142">IFERROR(_xlfn.CEILING.MATH(Y133),"")</f>
        <v/>
      </c>
      <c r="AA133" s="61" t="str">
        <f t="shared" ref="AA133:AA150" si="143">IFERROR(Z133*$G133,"")</f>
        <v/>
      </c>
      <c r="AB133" s="61" t="str">
        <f t="shared" si="122"/>
        <v/>
      </c>
      <c r="AC133" s="61" t="e">
        <f>IF(サンプル!$B$11="無料",0,VLOOKUP($I133,サンプル!$A$19:$O$28,4+(COLUMN()-COLUMN($K133))/(COLUMNS($O$3:$U$3)-1),FALSE))</f>
        <v>#N/A</v>
      </c>
      <c r="AD133" s="62" t="str">
        <f t="shared" ref="AD133:AD150" si="144">IFERROR((AB133*$G133+AC133)/$G133,"")</f>
        <v/>
      </c>
      <c r="AE133" s="59" t="str">
        <f t="shared" ref="AE133:AE150" si="145">IFERROR(AD133/$F133,"")</f>
        <v/>
      </c>
      <c r="AF133" s="60" t="str">
        <f t="shared" ref="AF133:AF150" si="146">IFERROR(_xlfn.CEILING.MATH(AE133),"")</f>
        <v/>
      </c>
      <c r="AG133" s="61" t="str">
        <f t="shared" ref="AG133:AG150" si="147">IFERROR(AF133*$G133,"")</f>
        <v/>
      </c>
      <c r="AH133" s="61" t="str">
        <f t="shared" si="123"/>
        <v/>
      </c>
      <c r="AI133" s="61" t="e">
        <f>IF(サンプル!$B$11="無料",0,VLOOKUP($I133,サンプル!$A$19:$O$28,4+(COLUMN()-COLUMN($K133))/(COLUMNS($O$3:$U$3)-1),FALSE))</f>
        <v>#N/A</v>
      </c>
      <c r="AJ133" s="62" t="str">
        <f t="shared" ref="AJ133:AJ150" si="148">IFERROR((AH133*$G133+AI133)/$G133,"")</f>
        <v/>
      </c>
      <c r="AK133" s="59" t="str">
        <f t="shared" ref="AK133:AK150" si="149">IFERROR(AJ133/$F133,"")</f>
        <v/>
      </c>
      <c r="AL133" s="60" t="str">
        <f t="shared" ref="AL133:AL150" si="150">IFERROR(_xlfn.CEILING.MATH(AK133),"")</f>
        <v/>
      </c>
      <c r="AM133" s="61" t="str">
        <f t="shared" ref="AM133:AM150" si="151">IFERROR(AL133*$G133,"")</f>
        <v/>
      </c>
      <c r="AN133" s="61" t="str">
        <f t="shared" si="124"/>
        <v/>
      </c>
      <c r="AO133" s="61" t="e">
        <f>IF(サンプル!$B$11="無料",0,VLOOKUP($I133,サンプル!$A$19:$O$28,4+(COLUMN()-COLUMN($K133))/(COLUMNS($O$3:$U$3)-1),FALSE))</f>
        <v>#N/A</v>
      </c>
      <c r="AP133" s="62" t="str">
        <f t="shared" ref="AP133:AP150" si="152">IFERROR((AN133*$G133+AO133)/$G133,"")</f>
        <v/>
      </c>
      <c r="AQ133" s="59" t="str">
        <f t="shared" ref="AQ133:AQ150" si="153">IFERROR(AP133/$F133,"")</f>
        <v/>
      </c>
      <c r="AR133" s="60" t="str">
        <f t="shared" ref="AR133:AR150" si="154">IFERROR(_xlfn.CEILING.MATH(AQ133),"")</f>
        <v/>
      </c>
      <c r="AS133" s="61" t="str">
        <f t="shared" ref="AS133:AS150" si="155">IFERROR(AR133*$G133,"")</f>
        <v/>
      </c>
      <c r="AT133" s="61" t="str">
        <f t="shared" si="125"/>
        <v/>
      </c>
      <c r="AU133" s="61" t="e">
        <f>IF(サンプル!$B$11="無料",0,VLOOKUP($I133,サンプル!$A$19:$O$28,4+(COLUMN()-COLUMN($K133))/(COLUMNS($O$3:$U$3)-1),FALSE))</f>
        <v>#N/A</v>
      </c>
      <c r="AV133" s="62" t="str">
        <f t="shared" ref="AV133:AV150" si="156">IFERROR((AT133*$G133+AU133)/$G133,"")</f>
        <v/>
      </c>
      <c r="AW133" s="59" t="str">
        <f t="shared" ref="AW133:AW150" si="157">IFERROR(AV133/$F133,"")</f>
        <v/>
      </c>
      <c r="AX133" s="60" t="str">
        <f t="shared" ref="AX133:AX150" si="158">IFERROR(_xlfn.CEILING.MATH(AW133),"")</f>
        <v/>
      </c>
      <c r="AY133" s="61" t="str">
        <f t="shared" ref="AY133:AY150" si="159">IFERROR(AX133*$G133,"")</f>
        <v/>
      </c>
      <c r="AZ133" s="61" t="str">
        <f t="shared" si="126"/>
        <v/>
      </c>
      <c r="BA133" s="61" t="e">
        <f>IF(サンプル!$B$11="無料",0,VLOOKUP($I133,サンプル!$A$19:$O$28,4+(COLUMN()-COLUMN($K133))/(COLUMNS($O$3:$U$3)-1),FALSE))</f>
        <v>#N/A</v>
      </c>
      <c r="BB133" s="62" t="str">
        <f t="shared" ref="BB133:BB150" si="160">IFERROR((AZ133*$G133+BA133)/$G133,"")</f>
        <v/>
      </c>
      <c r="BC133" s="59" t="str">
        <f t="shared" ref="BC133:BC150" si="161">IFERROR(BB133/$F133,"")</f>
        <v/>
      </c>
      <c r="BD133" s="60" t="str">
        <f t="shared" ref="BD133:BD150" si="162">IFERROR(_xlfn.CEILING.MATH(BC133),"")</f>
        <v/>
      </c>
      <c r="BE133" s="61" t="str">
        <f t="shared" ref="BE133:BE150" si="163">IFERROR(BD133*$G133,"")</f>
        <v/>
      </c>
      <c r="BF133" s="61" t="str">
        <f t="shared" si="127"/>
        <v/>
      </c>
      <c r="BG133" s="61" t="e">
        <f>IF(サンプル!$B$11="無料",0,VLOOKUP($I133,サンプル!$A$19:$O$28,4+(COLUMN()-COLUMN($K133))/(COLUMNS($O$3:$U$3)-1),FALSE))</f>
        <v>#N/A</v>
      </c>
      <c r="BH133" s="62" t="str">
        <f t="shared" ref="BH133:BH150" si="164">IFERROR((BF133*$G133+BG133)/$G133,"")</f>
        <v/>
      </c>
      <c r="BI133" s="59" t="str">
        <f t="shared" ref="BI133:BI150" si="165">IFERROR(BH133/$F133,"")</f>
        <v/>
      </c>
      <c r="BJ133" s="60" t="str">
        <f t="shared" ref="BJ133:BJ150" si="166">IFERROR(_xlfn.CEILING.MATH(BI133),"")</f>
        <v/>
      </c>
      <c r="BK133" s="61" t="str">
        <f t="shared" ref="BK133:BK150" si="167">IFERROR(BJ133*$G133,"")</f>
        <v/>
      </c>
      <c r="BL133" s="61" t="str">
        <f t="shared" si="128"/>
        <v/>
      </c>
      <c r="BM133" s="61" t="e">
        <f>IF(サンプル!$B$11="無料",0,VLOOKUP($I133,サンプル!$A$19:$O$28,4+(COLUMN()-COLUMN($K133))/(COLUMNS($O$3:$U$3)-1),FALSE))</f>
        <v>#N/A</v>
      </c>
      <c r="BN133" s="62" t="str">
        <f t="shared" ref="BN133:BN150" si="168">IFERROR((BL133*$G133+BM133)/$G133,"")</f>
        <v/>
      </c>
      <c r="BO133" s="59" t="str">
        <f t="shared" ref="BO133:BO150" si="169">IFERROR(BN133/$F133,"")</f>
        <v/>
      </c>
      <c r="BP133" s="60" t="str">
        <f t="shared" ref="BP133:BP150" si="170">IFERROR(_xlfn.CEILING.MATH(BO133),"")</f>
        <v/>
      </c>
      <c r="BQ133" s="61" t="str">
        <f t="shared" ref="BQ133:BQ150" si="171">IFERROR(BP133*$G133,"")</f>
        <v/>
      </c>
      <c r="BR133" s="61" t="str">
        <f t="shared" si="129"/>
        <v/>
      </c>
      <c r="BS133" s="61" t="e">
        <f>IF(サンプル!$B$11="無料",0,VLOOKUP($I133,サンプル!$A$19:$O$28,4+(COLUMN()-COLUMN($K133))/(COLUMNS($O$3:$U$3)-1),FALSE))</f>
        <v>#N/A</v>
      </c>
      <c r="BT133" s="62" t="str">
        <f t="shared" ref="BT133:BT150" si="172">IFERROR((BR133*$G133+BS133)/$G133,"")</f>
        <v/>
      </c>
      <c r="BU133" s="59" t="str">
        <f t="shared" ref="BU133:BU150" si="173">IFERROR(BT133/$F133,"")</f>
        <v/>
      </c>
      <c r="BV133" s="60" t="str">
        <f t="shared" ref="BV133:BV150" si="174">IFERROR(_xlfn.CEILING.MATH(BU133),"")</f>
        <v/>
      </c>
      <c r="BW133" s="61" t="str">
        <f t="shared" ref="BW133:BW150" si="175">IFERROR(BV133*$G133,"")</f>
        <v/>
      </c>
      <c r="BX133" s="61" t="str">
        <f t="shared" si="130"/>
        <v/>
      </c>
      <c r="BY133" s="61" t="e">
        <f>IF(サンプル!$B$11="無料",0,VLOOKUP($I133,サンプル!$A$19:$O$28,4+(COLUMN()-COLUMN($K133))/(COLUMNS($O$3:$U$3)-1),FALSE))</f>
        <v>#N/A</v>
      </c>
      <c r="BZ133" s="62" t="str">
        <f t="shared" ref="BZ133:BZ150" si="176">IFERROR((BX133*$G133+BY133)/$G133,"")</f>
        <v/>
      </c>
      <c r="CA133" s="59" t="str">
        <f t="shared" ref="CA133:CA150" si="177">IFERROR(BZ133/$F133,"")</f>
        <v/>
      </c>
      <c r="CB133" s="60" t="str">
        <f t="shared" ref="CB133:CB150" si="178">IFERROR(_xlfn.CEILING.MATH(CA133),"")</f>
        <v/>
      </c>
      <c r="CC133" s="61" t="str">
        <f t="shared" ref="CC133:CC150" si="179">IFERROR(CB133*$G133,"")</f>
        <v/>
      </c>
    </row>
    <row r="134" spans="1:81">
      <c r="A134" s="6">
        <v>131</v>
      </c>
      <c r="B134" s="158" t="str">
        <f>IF(ISBLANK(サンプル入力!B134),"",サンプル入力!B134)</f>
        <v/>
      </c>
      <c r="C134" s="5" t="str">
        <f>IF(ISBLANK(サンプル入力!C134),"",サンプル入力!C134)</f>
        <v/>
      </c>
      <c r="D134" s="18"/>
      <c r="E134" s="5" t="str">
        <f>IF(ISBLANK(サンプル入力!F134),"",サンプル入力!F134)</f>
        <v/>
      </c>
      <c r="F134" s="15">
        <f>IF(ISBLANK(宅配便仮計算!D134),"",宅配便仮計算!D134)</f>
        <v>0.85</v>
      </c>
      <c r="G134" s="5" t="str">
        <f>IF(ISBLANK(サンプル入力!I134),"",サンプル入力!I134)</f>
        <v/>
      </c>
      <c r="H134" s="6" t="str">
        <f>IF(ISBLANK(サンプル入力!J134),"",サンプル入力!J134)</f>
        <v/>
      </c>
      <c r="I134" s="6" t="str">
        <f>IF(ISBLANK(サンプル入力!L134),"",サンプル入力!L134)</f>
        <v/>
      </c>
      <c r="J134" s="61" t="str">
        <f t="shared" si="131"/>
        <v/>
      </c>
      <c r="K134" s="61" t="e">
        <f>IF(サンプル!$B$11="無料",0,VLOOKUP($I134,サンプル!$A$19:$O$28,4+(COLUMN()-COLUMN($K134))/(COLUMNS($O$3:$U$3)-1),FALSE))</f>
        <v>#N/A</v>
      </c>
      <c r="L134" s="62" t="str">
        <f t="shared" si="132"/>
        <v/>
      </c>
      <c r="M134" s="59" t="str">
        <f t="shared" si="133"/>
        <v/>
      </c>
      <c r="N134" s="60" t="str">
        <f t="shared" si="134"/>
        <v/>
      </c>
      <c r="O134" s="61" t="str">
        <f t="shared" si="135"/>
        <v/>
      </c>
      <c r="P134" s="61" t="str">
        <f t="shared" si="120"/>
        <v/>
      </c>
      <c r="Q134" s="61" t="e">
        <f>IF(サンプル!$B$11="無料",0,VLOOKUP($I134,サンプル!$A$19:$O$28,4+(COLUMN()-COLUMN($K134))/(COLUMNS($O$3:$U$3)-1),FALSE))</f>
        <v>#N/A</v>
      </c>
      <c r="R134" s="62" t="str">
        <f t="shared" si="136"/>
        <v/>
      </c>
      <c r="S134" s="59" t="str">
        <f t="shared" si="137"/>
        <v/>
      </c>
      <c r="T134" s="60" t="str">
        <f t="shared" si="138"/>
        <v/>
      </c>
      <c r="U134" s="61" t="str">
        <f t="shared" si="139"/>
        <v/>
      </c>
      <c r="V134" s="61" t="str">
        <f t="shared" si="121"/>
        <v/>
      </c>
      <c r="W134" s="61" t="e">
        <f>IF(サンプル!$B$11="無料",0,VLOOKUP($I134,サンプル!$A$19:$O$28,4+(COLUMN()-COLUMN($K134))/(COLUMNS($O$3:$U$3)-1),FALSE))</f>
        <v>#N/A</v>
      </c>
      <c r="X134" s="62" t="str">
        <f t="shared" si="140"/>
        <v/>
      </c>
      <c r="Y134" s="59" t="str">
        <f t="shared" si="141"/>
        <v/>
      </c>
      <c r="Z134" s="60" t="str">
        <f t="shared" si="142"/>
        <v/>
      </c>
      <c r="AA134" s="61" t="str">
        <f t="shared" si="143"/>
        <v/>
      </c>
      <c r="AB134" s="61" t="str">
        <f t="shared" si="122"/>
        <v/>
      </c>
      <c r="AC134" s="61" t="e">
        <f>IF(サンプル!$B$11="無料",0,VLOOKUP($I134,サンプル!$A$19:$O$28,4+(COLUMN()-COLUMN($K134))/(COLUMNS($O$3:$U$3)-1),FALSE))</f>
        <v>#N/A</v>
      </c>
      <c r="AD134" s="62" t="str">
        <f t="shared" si="144"/>
        <v/>
      </c>
      <c r="AE134" s="59" t="str">
        <f t="shared" si="145"/>
        <v/>
      </c>
      <c r="AF134" s="60" t="str">
        <f t="shared" si="146"/>
        <v/>
      </c>
      <c r="AG134" s="61" t="str">
        <f t="shared" si="147"/>
        <v/>
      </c>
      <c r="AH134" s="61" t="str">
        <f t="shared" si="123"/>
        <v/>
      </c>
      <c r="AI134" s="61" t="e">
        <f>IF(サンプル!$B$11="無料",0,VLOOKUP($I134,サンプル!$A$19:$O$28,4+(COLUMN()-COLUMN($K134))/(COLUMNS($O$3:$U$3)-1),FALSE))</f>
        <v>#N/A</v>
      </c>
      <c r="AJ134" s="62" t="str">
        <f t="shared" si="148"/>
        <v/>
      </c>
      <c r="AK134" s="59" t="str">
        <f t="shared" si="149"/>
        <v/>
      </c>
      <c r="AL134" s="60" t="str">
        <f t="shared" si="150"/>
        <v/>
      </c>
      <c r="AM134" s="61" t="str">
        <f t="shared" si="151"/>
        <v/>
      </c>
      <c r="AN134" s="61" t="str">
        <f t="shared" si="124"/>
        <v/>
      </c>
      <c r="AO134" s="61" t="e">
        <f>IF(サンプル!$B$11="無料",0,VLOOKUP($I134,サンプル!$A$19:$O$28,4+(COLUMN()-COLUMN($K134))/(COLUMNS($O$3:$U$3)-1),FALSE))</f>
        <v>#N/A</v>
      </c>
      <c r="AP134" s="62" t="str">
        <f t="shared" si="152"/>
        <v/>
      </c>
      <c r="AQ134" s="59" t="str">
        <f t="shared" si="153"/>
        <v/>
      </c>
      <c r="AR134" s="60" t="str">
        <f t="shared" si="154"/>
        <v/>
      </c>
      <c r="AS134" s="61" t="str">
        <f t="shared" si="155"/>
        <v/>
      </c>
      <c r="AT134" s="61" t="str">
        <f t="shared" si="125"/>
        <v/>
      </c>
      <c r="AU134" s="61" t="e">
        <f>IF(サンプル!$B$11="無料",0,VLOOKUP($I134,サンプル!$A$19:$O$28,4+(COLUMN()-COLUMN($K134))/(COLUMNS($O$3:$U$3)-1),FALSE))</f>
        <v>#N/A</v>
      </c>
      <c r="AV134" s="62" t="str">
        <f t="shared" si="156"/>
        <v/>
      </c>
      <c r="AW134" s="59" t="str">
        <f t="shared" si="157"/>
        <v/>
      </c>
      <c r="AX134" s="60" t="str">
        <f t="shared" si="158"/>
        <v/>
      </c>
      <c r="AY134" s="61" t="str">
        <f t="shared" si="159"/>
        <v/>
      </c>
      <c r="AZ134" s="61" t="str">
        <f t="shared" si="126"/>
        <v/>
      </c>
      <c r="BA134" s="61" t="e">
        <f>IF(サンプル!$B$11="無料",0,VLOOKUP($I134,サンプル!$A$19:$O$28,4+(COLUMN()-COLUMN($K134))/(COLUMNS($O$3:$U$3)-1),FALSE))</f>
        <v>#N/A</v>
      </c>
      <c r="BB134" s="62" t="str">
        <f t="shared" si="160"/>
        <v/>
      </c>
      <c r="BC134" s="59" t="str">
        <f t="shared" si="161"/>
        <v/>
      </c>
      <c r="BD134" s="60" t="str">
        <f t="shared" si="162"/>
        <v/>
      </c>
      <c r="BE134" s="61" t="str">
        <f t="shared" si="163"/>
        <v/>
      </c>
      <c r="BF134" s="61" t="str">
        <f t="shared" si="127"/>
        <v/>
      </c>
      <c r="BG134" s="61" t="e">
        <f>IF(サンプル!$B$11="無料",0,VLOOKUP($I134,サンプル!$A$19:$O$28,4+(COLUMN()-COLUMN($K134))/(COLUMNS($O$3:$U$3)-1),FALSE))</f>
        <v>#N/A</v>
      </c>
      <c r="BH134" s="62" t="str">
        <f t="shared" si="164"/>
        <v/>
      </c>
      <c r="BI134" s="59" t="str">
        <f t="shared" si="165"/>
        <v/>
      </c>
      <c r="BJ134" s="60" t="str">
        <f t="shared" si="166"/>
        <v/>
      </c>
      <c r="BK134" s="61" t="str">
        <f t="shared" si="167"/>
        <v/>
      </c>
      <c r="BL134" s="61" t="str">
        <f t="shared" si="128"/>
        <v/>
      </c>
      <c r="BM134" s="61" t="e">
        <f>IF(サンプル!$B$11="無料",0,VLOOKUP($I134,サンプル!$A$19:$O$28,4+(COLUMN()-COLUMN($K134))/(COLUMNS($O$3:$U$3)-1),FALSE))</f>
        <v>#N/A</v>
      </c>
      <c r="BN134" s="62" t="str">
        <f t="shared" si="168"/>
        <v/>
      </c>
      <c r="BO134" s="59" t="str">
        <f t="shared" si="169"/>
        <v/>
      </c>
      <c r="BP134" s="60" t="str">
        <f t="shared" si="170"/>
        <v/>
      </c>
      <c r="BQ134" s="61" t="str">
        <f t="shared" si="171"/>
        <v/>
      </c>
      <c r="BR134" s="61" t="str">
        <f t="shared" si="129"/>
        <v/>
      </c>
      <c r="BS134" s="61" t="e">
        <f>IF(サンプル!$B$11="無料",0,VLOOKUP($I134,サンプル!$A$19:$O$28,4+(COLUMN()-COLUMN($K134))/(COLUMNS($O$3:$U$3)-1),FALSE))</f>
        <v>#N/A</v>
      </c>
      <c r="BT134" s="62" t="str">
        <f t="shared" si="172"/>
        <v/>
      </c>
      <c r="BU134" s="59" t="str">
        <f t="shared" si="173"/>
        <v/>
      </c>
      <c r="BV134" s="60" t="str">
        <f t="shared" si="174"/>
        <v/>
      </c>
      <c r="BW134" s="61" t="str">
        <f t="shared" si="175"/>
        <v/>
      </c>
      <c r="BX134" s="61" t="str">
        <f t="shared" si="130"/>
        <v/>
      </c>
      <c r="BY134" s="61" t="e">
        <f>IF(サンプル!$B$11="無料",0,VLOOKUP($I134,サンプル!$A$19:$O$28,4+(COLUMN()-COLUMN($K134))/(COLUMNS($O$3:$U$3)-1),FALSE))</f>
        <v>#N/A</v>
      </c>
      <c r="BZ134" s="62" t="str">
        <f t="shared" si="176"/>
        <v/>
      </c>
      <c r="CA134" s="59" t="str">
        <f t="shared" si="177"/>
        <v/>
      </c>
      <c r="CB134" s="60" t="str">
        <f t="shared" si="178"/>
        <v/>
      </c>
      <c r="CC134" s="61" t="str">
        <f t="shared" si="179"/>
        <v/>
      </c>
    </row>
    <row r="135" spans="1:81">
      <c r="A135" s="6">
        <v>132</v>
      </c>
      <c r="B135" s="158" t="str">
        <f>IF(ISBLANK(サンプル入力!B135),"",サンプル入力!B135)</f>
        <v/>
      </c>
      <c r="C135" s="5" t="str">
        <f>IF(ISBLANK(サンプル入力!C135),"",サンプル入力!C135)</f>
        <v/>
      </c>
      <c r="D135" s="18"/>
      <c r="E135" s="5" t="str">
        <f>IF(ISBLANK(サンプル入力!F135),"",サンプル入力!F135)</f>
        <v/>
      </c>
      <c r="F135" s="15">
        <f>IF(ISBLANK(宅配便仮計算!D135),"",宅配便仮計算!D135)</f>
        <v>0.85</v>
      </c>
      <c r="G135" s="5" t="str">
        <f>IF(ISBLANK(サンプル入力!I135),"",サンプル入力!I135)</f>
        <v/>
      </c>
      <c r="H135" s="6" t="str">
        <f>IF(ISBLANK(サンプル入力!J135),"",サンプル入力!J135)</f>
        <v/>
      </c>
      <c r="I135" s="6" t="str">
        <f>IF(ISBLANK(サンプル入力!L135),"",サンプル入力!L135)</f>
        <v/>
      </c>
      <c r="J135" s="61" t="str">
        <f t="shared" si="131"/>
        <v/>
      </c>
      <c r="K135" s="61" t="e">
        <f>IF(サンプル!$B$11="無料",0,VLOOKUP($I135,サンプル!$A$19:$O$28,4+(COLUMN()-COLUMN($K135))/(COLUMNS($O$3:$U$3)-1),FALSE))</f>
        <v>#N/A</v>
      </c>
      <c r="L135" s="62" t="str">
        <f t="shared" si="132"/>
        <v/>
      </c>
      <c r="M135" s="59" t="str">
        <f t="shared" si="133"/>
        <v/>
      </c>
      <c r="N135" s="60" t="str">
        <f t="shared" si="134"/>
        <v/>
      </c>
      <c r="O135" s="61" t="str">
        <f t="shared" si="135"/>
        <v/>
      </c>
      <c r="P135" s="61" t="str">
        <f t="shared" si="120"/>
        <v/>
      </c>
      <c r="Q135" s="61" t="e">
        <f>IF(サンプル!$B$11="無料",0,VLOOKUP($I135,サンプル!$A$19:$O$28,4+(COLUMN()-COLUMN($K135))/(COLUMNS($O$3:$U$3)-1),FALSE))</f>
        <v>#N/A</v>
      </c>
      <c r="R135" s="62" t="str">
        <f t="shared" si="136"/>
        <v/>
      </c>
      <c r="S135" s="59" t="str">
        <f t="shared" si="137"/>
        <v/>
      </c>
      <c r="T135" s="60" t="str">
        <f t="shared" si="138"/>
        <v/>
      </c>
      <c r="U135" s="61" t="str">
        <f t="shared" si="139"/>
        <v/>
      </c>
      <c r="V135" s="61" t="str">
        <f t="shared" si="121"/>
        <v/>
      </c>
      <c r="W135" s="61" t="e">
        <f>IF(サンプル!$B$11="無料",0,VLOOKUP($I135,サンプル!$A$19:$O$28,4+(COLUMN()-COLUMN($K135))/(COLUMNS($O$3:$U$3)-1),FALSE))</f>
        <v>#N/A</v>
      </c>
      <c r="X135" s="62" t="str">
        <f t="shared" si="140"/>
        <v/>
      </c>
      <c r="Y135" s="59" t="str">
        <f t="shared" si="141"/>
        <v/>
      </c>
      <c r="Z135" s="60" t="str">
        <f t="shared" si="142"/>
        <v/>
      </c>
      <c r="AA135" s="61" t="str">
        <f t="shared" si="143"/>
        <v/>
      </c>
      <c r="AB135" s="61" t="str">
        <f t="shared" si="122"/>
        <v/>
      </c>
      <c r="AC135" s="61" t="e">
        <f>IF(サンプル!$B$11="無料",0,VLOOKUP($I135,サンプル!$A$19:$O$28,4+(COLUMN()-COLUMN($K135))/(COLUMNS($O$3:$U$3)-1),FALSE))</f>
        <v>#N/A</v>
      </c>
      <c r="AD135" s="62" t="str">
        <f t="shared" si="144"/>
        <v/>
      </c>
      <c r="AE135" s="59" t="str">
        <f t="shared" si="145"/>
        <v/>
      </c>
      <c r="AF135" s="60" t="str">
        <f t="shared" si="146"/>
        <v/>
      </c>
      <c r="AG135" s="61" t="str">
        <f t="shared" si="147"/>
        <v/>
      </c>
      <c r="AH135" s="61" t="str">
        <f t="shared" si="123"/>
        <v/>
      </c>
      <c r="AI135" s="61" t="e">
        <f>IF(サンプル!$B$11="無料",0,VLOOKUP($I135,サンプル!$A$19:$O$28,4+(COLUMN()-COLUMN($K135))/(COLUMNS($O$3:$U$3)-1),FALSE))</f>
        <v>#N/A</v>
      </c>
      <c r="AJ135" s="62" t="str">
        <f t="shared" si="148"/>
        <v/>
      </c>
      <c r="AK135" s="59" t="str">
        <f t="shared" si="149"/>
        <v/>
      </c>
      <c r="AL135" s="60" t="str">
        <f t="shared" si="150"/>
        <v/>
      </c>
      <c r="AM135" s="61" t="str">
        <f t="shared" si="151"/>
        <v/>
      </c>
      <c r="AN135" s="61" t="str">
        <f t="shared" si="124"/>
        <v/>
      </c>
      <c r="AO135" s="61" t="e">
        <f>IF(サンプル!$B$11="無料",0,VLOOKUP($I135,サンプル!$A$19:$O$28,4+(COLUMN()-COLUMN($K135))/(COLUMNS($O$3:$U$3)-1),FALSE))</f>
        <v>#N/A</v>
      </c>
      <c r="AP135" s="62" t="str">
        <f t="shared" si="152"/>
        <v/>
      </c>
      <c r="AQ135" s="59" t="str">
        <f t="shared" si="153"/>
        <v/>
      </c>
      <c r="AR135" s="60" t="str">
        <f t="shared" si="154"/>
        <v/>
      </c>
      <c r="AS135" s="61" t="str">
        <f t="shared" si="155"/>
        <v/>
      </c>
      <c r="AT135" s="61" t="str">
        <f t="shared" si="125"/>
        <v/>
      </c>
      <c r="AU135" s="61" t="e">
        <f>IF(サンプル!$B$11="無料",0,VLOOKUP($I135,サンプル!$A$19:$O$28,4+(COLUMN()-COLUMN($K135))/(COLUMNS($O$3:$U$3)-1),FALSE))</f>
        <v>#N/A</v>
      </c>
      <c r="AV135" s="62" t="str">
        <f t="shared" si="156"/>
        <v/>
      </c>
      <c r="AW135" s="59" t="str">
        <f t="shared" si="157"/>
        <v/>
      </c>
      <c r="AX135" s="60" t="str">
        <f t="shared" si="158"/>
        <v/>
      </c>
      <c r="AY135" s="61" t="str">
        <f t="shared" si="159"/>
        <v/>
      </c>
      <c r="AZ135" s="61" t="str">
        <f t="shared" si="126"/>
        <v/>
      </c>
      <c r="BA135" s="61" t="e">
        <f>IF(サンプル!$B$11="無料",0,VLOOKUP($I135,サンプル!$A$19:$O$28,4+(COLUMN()-COLUMN($K135))/(COLUMNS($O$3:$U$3)-1),FALSE))</f>
        <v>#N/A</v>
      </c>
      <c r="BB135" s="62" t="str">
        <f t="shared" si="160"/>
        <v/>
      </c>
      <c r="BC135" s="59" t="str">
        <f t="shared" si="161"/>
        <v/>
      </c>
      <c r="BD135" s="60" t="str">
        <f t="shared" si="162"/>
        <v/>
      </c>
      <c r="BE135" s="61" t="str">
        <f t="shared" si="163"/>
        <v/>
      </c>
      <c r="BF135" s="61" t="str">
        <f t="shared" si="127"/>
        <v/>
      </c>
      <c r="BG135" s="61" t="e">
        <f>IF(サンプル!$B$11="無料",0,VLOOKUP($I135,サンプル!$A$19:$O$28,4+(COLUMN()-COLUMN($K135))/(COLUMNS($O$3:$U$3)-1),FALSE))</f>
        <v>#N/A</v>
      </c>
      <c r="BH135" s="62" t="str">
        <f t="shared" si="164"/>
        <v/>
      </c>
      <c r="BI135" s="59" t="str">
        <f t="shared" si="165"/>
        <v/>
      </c>
      <c r="BJ135" s="60" t="str">
        <f t="shared" si="166"/>
        <v/>
      </c>
      <c r="BK135" s="61" t="str">
        <f t="shared" si="167"/>
        <v/>
      </c>
      <c r="BL135" s="61" t="str">
        <f t="shared" si="128"/>
        <v/>
      </c>
      <c r="BM135" s="61" t="e">
        <f>IF(サンプル!$B$11="無料",0,VLOOKUP($I135,サンプル!$A$19:$O$28,4+(COLUMN()-COLUMN($K135))/(COLUMNS($O$3:$U$3)-1),FALSE))</f>
        <v>#N/A</v>
      </c>
      <c r="BN135" s="62" t="str">
        <f t="shared" si="168"/>
        <v/>
      </c>
      <c r="BO135" s="59" t="str">
        <f t="shared" si="169"/>
        <v/>
      </c>
      <c r="BP135" s="60" t="str">
        <f t="shared" si="170"/>
        <v/>
      </c>
      <c r="BQ135" s="61" t="str">
        <f t="shared" si="171"/>
        <v/>
      </c>
      <c r="BR135" s="61" t="str">
        <f t="shared" si="129"/>
        <v/>
      </c>
      <c r="BS135" s="61" t="e">
        <f>IF(サンプル!$B$11="無料",0,VLOOKUP($I135,サンプル!$A$19:$O$28,4+(COLUMN()-COLUMN($K135))/(COLUMNS($O$3:$U$3)-1),FALSE))</f>
        <v>#N/A</v>
      </c>
      <c r="BT135" s="62" t="str">
        <f t="shared" si="172"/>
        <v/>
      </c>
      <c r="BU135" s="59" t="str">
        <f t="shared" si="173"/>
        <v/>
      </c>
      <c r="BV135" s="60" t="str">
        <f t="shared" si="174"/>
        <v/>
      </c>
      <c r="BW135" s="61" t="str">
        <f t="shared" si="175"/>
        <v/>
      </c>
      <c r="BX135" s="61" t="str">
        <f t="shared" si="130"/>
        <v/>
      </c>
      <c r="BY135" s="61" t="e">
        <f>IF(サンプル!$B$11="無料",0,VLOOKUP($I135,サンプル!$A$19:$O$28,4+(COLUMN()-COLUMN($K135))/(COLUMNS($O$3:$U$3)-1),FALSE))</f>
        <v>#N/A</v>
      </c>
      <c r="BZ135" s="62" t="str">
        <f t="shared" si="176"/>
        <v/>
      </c>
      <c r="CA135" s="59" t="str">
        <f t="shared" si="177"/>
        <v/>
      </c>
      <c r="CB135" s="60" t="str">
        <f t="shared" si="178"/>
        <v/>
      </c>
      <c r="CC135" s="61" t="str">
        <f t="shared" si="179"/>
        <v/>
      </c>
    </row>
    <row r="136" spans="1:81">
      <c r="A136" s="6">
        <v>133</v>
      </c>
      <c r="B136" s="158" t="str">
        <f>IF(ISBLANK(サンプル入力!B136),"",サンプル入力!B136)</f>
        <v/>
      </c>
      <c r="C136" s="5" t="str">
        <f>IF(ISBLANK(サンプル入力!C136),"",サンプル入力!C136)</f>
        <v/>
      </c>
      <c r="D136" s="18"/>
      <c r="E136" s="5" t="str">
        <f>IF(ISBLANK(サンプル入力!F136),"",サンプル入力!F136)</f>
        <v/>
      </c>
      <c r="F136" s="15">
        <f>IF(ISBLANK(宅配便仮計算!D136),"",宅配便仮計算!D136)</f>
        <v>0.85</v>
      </c>
      <c r="G136" s="5" t="str">
        <f>IF(ISBLANK(サンプル入力!I136),"",サンプル入力!I136)</f>
        <v/>
      </c>
      <c r="H136" s="6" t="str">
        <f>IF(ISBLANK(サンプル入力!J136),"",サンプル入力!J136)</f>
        <v/>
      </c>
      <c r="I136" s="6" t="str">
        <f>IF(ISBLANK(サンプル入力!L136),"",サンプル入力!L136)</f>
        <v/>
      </c>
      <c r="J136" s="61" t="str">
        <f t="shared" si="131"/>
        <v/>
      </c>
      <c r="K136" s="61" t="e">
        <f>IF(サンプル!$B$11="無料",0,VLOOKUP($I136,サンプル!$A$19:$O$28,4+(COLUMN()-COLUMN($K136))/(COLUMNS($O$3:$U$3)-1),FALSE))</f>
        <v>#N/A</v>
      </c>
      <c r="L136" s="62" t="str">
        <f t="shared" si="132"/>
        <v/>
      </c>
      <c r="M136" s="59" t="str">
        <f t="shared" si="133"/>
        <v/>
      </c>
      <c r="N136" s="60" t="str">
        <f t="shared" si="134"/>
        <v/>
      </c>
      <c r="O136" s="61" t="str">
        <f t="shared" si="135"/>
        <v/>
      </c>
      <c r="P136" s="61" t="str">
        <f t="shared" si="120"/>
        <v/>
      </c>
      <c r="Q136" s="61" t="e">
        <f>IF(サンプル!$B$11="無料",0,VLOOKUP($I136,サンプル!$A$19:$O$28,4+(COLUMN()-COLUMN($K136))/(COLUMNS($O$3:$U$3)-1),FALSE))</f>
        <v>#N/A</v>
      </c>
      <c r="R136" s="62" t="str">
        <f t="shared" si="136"/>
        <v/>
      </c>
      <c r="S136" s="59" t="str">
        <f t="shared" si="137"/>
        <v/>
      </c>
      <c r="T136" s="60" t="str">
        <f t="shared" si="138"/>
        <v/>
      </c>
      <c r="U136" s="61" t="str">
        <f t="shared" si="139"/>
        <v/>
      </c>
      <c r="V136" s="61" t="str">
        <f t="shared" si="121"/>
        <v/>
      </c>
      <c r="W136" s="61" t="e">
        <f>IF(サンプル!$B$11="無料",0,VLOOKUP($I136,サンプル!$A$19:$O$28,4+(COLUMN()-COLUMN($K136))/(COLUMNS($O$3:$U$3)-1),FALSE))</f>
        <v>#N/A</v>
      </c>
      <c r="X136" s="62" t="str">
        <f t="shared" si="140"/>
        <v/>
      </c>
      <c r="Y136" s="59" t="str">
        <f t="shared" si="141"/>
        <v/>
      </c>
      <c r="Z136" s="60" t="str">
        <f t="shared" si="142"/>
        <v/>
      </c>
      <c r="AA136" s="61" t="str">
        <f t="shared" si="143"/>
        <v/>
      </c>
      <c r="AB136" s="61" t="str">
        <f t="shared" si="122"/>
        <v/>
      </c>
      <c r="AC136" s="61" t="e">
        <f>IF(サンプル!$B$11="無料",0,VLOOKUP($I136,サンプル!$A$19:$O$28,4+(COLUMN()-COLUMN($K136))/(COLUMNS($O$3:$U$3)-1),FALSE))</f>
        <v>#N/A</v>
      </c>
      <c r="AD136" s="62" t="str">
        <f t="shared" si="144"/>
        <v/>
      </c>
      <c r="AE136" s="59" t="str">
        <f t="shared" si="145"/>
        <v/>
      </c>
      <c r="AF136" s="60" t="str">
        <f t="shared" si="146"/>
        <v/>
      </c>
      <c r="AG136" s="61" t="str">
        <f t="shared" si="147"/>
        <v/>
      </c>
      <c r="AH136" s="61" t="str">
        <f t="shared" si="123"/>
        <v/>
      </c>
      <c r="AI136" s="61" t="e">
        <f>IF(サンプル!$B$11="無料",0,VLOOKUP($I136,サンプル!$A$19:$O$28,4+(COLUMN()-COLUMN($K136))/(COLUMNS($O$3:$U$3)-1),FALSE))</f>
        <v>#N/A</v>
      </c>
      <c r="AJ136" s="62" t="str">
        <f t="shared" si="148"/>
        <v/>
      </c>
      <c r="AK136" s="59" t="str">
        <f t="shared" si="149"/>
        <v/>
      </c>
      <c r="AL136" s="60" t="str">
        <f t="shared" si="150"/>
        <v/>
      </c>
      <c r="AM136" s="61" t="str">
        <f t="shared" si="151"/>
        <v/>
      </c>
      <c r="AN136" s="61" t="str">
        <f t="shared" si="124"/>
        <v/>
      </c>
      <c r="AO136" s="61" t="e">
        <f>IF(サンプル!$B$11="無料",0,VLOOKUP($I136,サンプル!$A$19:$O$28,4+(COLUMN()-COLUMN($K136))/(COLUMNS($O$3:$U$3)-1),FALSE))</f>
        <v>#N/A</v>
      </c>
      <c r="AP136" s="62" t="str">
        <f t="shared" si="152"/>
        <v/>
      </c>
      <c r="AQ136" s="59" t="str">
        <f t="shared" si="153"/>
        <v/>
      </c>
      <c r="AR136" s="60" t="str">
        <f t="shared" si="154"/>
        <v/>
      </c>
      <c r="AS136" s="61" t="str">
        <f t="shared" si="155"/>
        <v/>
      </c>
      <c r="AT136" s="61" t="str">
        <f t="shared" si="125"/>
        <v/>
      </c>
      <c r="AU136" s="61" t="e">
        <f>IF(サンプル!$B$11="無料",0,VLOOKUP($I136,サンプル!$A$19:$O$28,4+(COLUMN()-COLUMN($K136))/(COLUMNS($O$3:$U$3)-1),FALSE))</f>
        <v>#N/A</v>
      </c>
      <c r="AV136" s="62" t="str">
        <f t="shared" si="156"/>
        <v/>
      </c>
      <c r="AW136" s="59" t="str">
        <f t="shared" si="157"/>
        <v/>
      </c>
      <c r="AX136" s="60" t="str">
        <f t="shared" si="158"/>
        <v/>
      </c>
      <c r="AY136" s="61" t="str">
        <f t="shared" si="159"/>
        <v/>
      </c>
      <c r="AZ136" s="61" t="str">
        <f t="shared" si="126"/>
        <v/>
      </c>
      <c r="BA136" s="61" t="e">
        <f>IF(サンプル!$B$11="無料",0,VLOOKUP($I136,サンプル!$A$19:$O$28,4+(COLUMN()-COLUMN($K136))/(COLUMNS($O$3:$U$3)-1),FALSE))</f>
        <v>#N/A</v>
      </c>
      <c r="BB136" s="62" t="str">
        <f t="shared" si="160"/>
        <v/>
      </c>
      <c r="BC136" s="59" t="str">
        <f t="shared" si="161"/>
        <v/>
      </c>
      <c r="BD136" s="60" t="str">
        <f t="shared" si="162"/>
        <v/>
      </c>
      <c r="BE136" s="61" t="str">
        <f t="shared" si="163"/>
        <v/>
      </c>
      <c r="BF136" s="61" t="str">
        <f t="shared" si="127"/>
        <v/>
      </c>
      <c r="BG136" s="61" t="e">
        <f>IF(サンプル!$B$11="無料",0,VLOOKUP($I136,サンプル!$A$19:$O$28,4+(COLUMN()-COLUMN($K136))/(COLUMNS($O$3:$U$3)-1),FALSE))</f>
        <v>#N/A</v>
      </c>
      <c r="BH136" s="62" t="str">
        <f t="shared" si="164"/>
        <v/>
      </c>
      <c r="BI136" s="59" t="str">
        <f t="shared" si="165"/>
        <v/>
      </c>
      <c r="BJ136" s="60" t="str">
        <f t="shared" si="166"/>
        <v/>
      </c>
      <c r="BK136" s="61" t="str">
        <f t="shared" si="167"/>
        <v/>
      </c>
      <c r="BL136" s="61" t="str">
        <f t="shared" si="128"/>
        <v/>
      </c>
      <c r="BM136" s="61" t="e">
        <f>IF(サンプル!$B$11="無料",0,VLOOKUP($I136,サンプル!$A$19:$O$28,4+(COLUMN()-COLUMN($K136))/(COLUMNS($O$3:$U$3)-1),FALSE))</f>
        <v>#N/A</v>
      </c>
      <c r="BN136" s="62" t="str">
        <f t="shared" si="168"/>
        <v/>
      </c>
      <c r="BO136" s="59" t="str">
        <f t="shared" si="169"/>
        <v/>
      </c>
      <c r="BP136" s="60" t="str">
        <f t="shared" si="170"/>
        <v/>
      </c>
      <c r="BQ136" s="61" t="str">
        <f t="shared" si="171"/>
        <v/>
      </c>
      <c r="BR136" s="61" t="str">
        <f t="shared" si="129"/>
        <v/>
      </c>
      <c r="BS136" s="61" t="e">
        <f>IF(サンプル!$B$11="無料",0,VLOOKUP($I136,サンプル!$A$19:$O$28,4+(COLUMN()-COLUMN($K136))/(COLUMNS($O$3:$U$3)-1),FALSE))</f>
        <v>#N/A</v>
      </c>
      <c r="BT136" s="62" t="str">
        <f t="shared" si="172"/>
        <v/>
      </c>
      <c r="BU136" s="59" t="str">
        <f t="shared" si="173"/>
        <v/>
      </c>
      <c r="BV136" s="60" t="str">
        <f t="shared" si="174"/>
        <v/>
      </c>
      <c r="BW136" s="61" t="str">
        <f t="shared" si="175"/>
        <v/>
      </c>
      <c r="BX136" s="61" t="str">
        <f t="shared" si="130"/>
        <v/>
      </c>
      <c r="BY136" s="61" t="e">
        <f>IF(サンプル!$B$11="無料",0,VLOOKUP($I136,サンプル!$A$19:$O$28,4+(COLUMN()-COLUMN($K136))/(COLUMNS($O$3:$U$3)-1),FALSE))</f>
        <v>#N/A</v>
      </c>
      <c r="BZ136" s="62" t="str">
        <f t="shared" si="176"/>
        <v/>
      </c>
      <c r="CA136" s="59" t="str">
        <f t="shared" si="177"/>
        <v/>
      </c>
      <c r="CB136" s="60" t="str">
        <f t="shared" si="178"/>
        <v/>
      </c>
      <c r="CC136" s="61" t="str">
        <f t="shared" si="179"/>
        <v/>
      </c>
    </row>
    <row r="137" spans="1:81">
      <c r="A137" s="6">
        <v>134</v>
      </c>
      <c r="B137" s="158" t="str">
        <f>IF(ISBLANK(サンプル入力!B137),"",サンプル入力!B137)</f>
        <v/>
      </c>
      <c r="C137" s="5" t="str">
        <f>IF(ISBLANK(サンプル入力!C137),"",サンプル入力!C137)</f>
        <v/>
      </c>
      <c r="D137" s="18"/>
      <c r="E137" s="5" t="str">
        <f>IF(ISBLANK(サンプル入力!F137),"",サンプル入力!F137)</f>
        <v/>
      </c>
      <c r="F137" s="15">
        <f>IF(ISBLANK(宅配便仮計算!D137),"",宅配便仮計算!D137)</f>
        <v>0.85</v>
      </c>
      <c r="G137" s="5" t="str">
        <f>IF(ISBLANK(サンプル入力!I137),"",サンプル入力!I137)</f>
        <v/>
      </c>
      <c r="H137" s="6" t="str">
        <f>IF(ISBLANK(サンプル入力!J137),"",サンプル入力!J137)</f>
        <v/>
      </c>
      <c r="I137" s="6" t="str">
        <f>IF(ISBLANK(サンプル入力!L137),"",サンプル入力!L137)</f>
        <v/>
      </c>
      <c r="J137" s="61" t="str">
        <f t="shared" si="131"/>
        <v/>
      </c>
      <c r="K137" s="61" t="e">
        <f>IF(サンプル!$B$11="無料",0,VLOOKUP($I137,サンプル!$A$19:$O$28,4+(COLUMN()-COLUMN($K137))/(COLUMNS($O$3:$U$3)-1),FALSE))</f>
        <v>#N/A</v>
      </c>
      <c r="L137" s="62" t="str">
        <f t="shared" si="132"/>
        <v/>
      </c>
      <c r="M137" s="59" t="str">
        <f t="shared" si="133"/>
        <v/>
      </c>
      <c r="N137" s="60" t="str">
        <f t="shared" si="134"/>
        <v/>
      </c>
      <c r="O137" s="61" t="str">
        <f t="shared" si="135"/>
        <v/>
      </c>
      <c r="P137" s="61" t="str">
        <f t="shared" si="120"/>
        <v/>
      </c>
      <c r="Q137" s="61" t="e">
        <f>IF(サンプル!$B$11="無料",0,VLOOKUP($I137,サンプル!$A$19:$O$28,4+(COLUMN()-COLUMN($K137))/(COLUMNS($O$3:$U$3)-1),FALSE))</f>
        <v>#N/A</v>
      </c>
      <c r="R137" s="62" t="str">
        <f t="shared" si="136"/>
        <v/>
      </c>
      <c r="S137" s="59" t="str">
        <f t="shared" si="137"/>
        <v/>
      </c>
      <c r="T137" s="60" t="str">
        <f t="shared" si="138"/>
        <v/>
      </c>
      <c r="U137" s="61" t="str">
        <f t="shared" si="139"/>
        <v/>
      </c>
      <c r="V137" s="61" t="str">
        <f t="shared" si="121"/>
        <v/>
      </c>
      <c r="W137" s="61" t="e">
        <f>IF(サンプル!$B$11="無料",0,VLOOKUP($I137,サンプル!$A$19:$O$28,4+(COLUMN()-COLUMN($K137))/(COLUMNS($O$3:$U$3)-1),FALSE))</f>
        <v>#N/A</v>
      </c>
      <c r="X137" s="62" t="str">
        <f t="shared" si="140"/>
        <v/>
      </c>
      <c r="Y137" s="59" t="str">
        <f t="shared" si="141"/>
        <v/>
      </c>
      <c r="Z137" s="60" t="str">
        <f t="shared" si="142"/>
        <v/>
      </c>
      <c r="AA137" s="61" t="str">
        <f t="shared" si="143"/>
        <v/>
      </c>
      <c r="AB137" s="61" t="str">
        <f t="shared" si="122"/>
        <v/>
      </c>
      <c r="AC137" s="61" t="e">
        <f>IF(サンプル!$B$11="無料",0,VLOOKUP($I137,サンプル!$A$19:$O$28,4+(COLUMN()-COLUMN($K137))/(COLUMNS($O$3:$U$3)-1),FALSE))</f>
        <v>#N/A</v>
      </c>
      <c r="AD137" s="62" t="str">
        <f t="shared" si="144"/>
        <v/>
      </c>
      <c r="AE137" s="59" t="str">
        <f t="shared" si="145"/>
        <v/>
      </c>
      <c r="AF137" s="60" t="str">
        <f t="shared" si="146"/>
        <v/>
      </c>
      <c r="AG137" s="61" t="str">
        <f t="shared" si="147"/>
        <v/>
      </c>
      <c r="AH137" s="61" t="str">
        <f t="shared" si="123"/>
        <v/>
      </c>
      <c r="AI137" s="61" t="e">
        <f>IF(サンプル!$B$11="無料",0,VLOOKUP($I137,サンプル!$A$19:$O$28,4+(COLUMN()-COLUMN($K137))/(COLUMNS($O$3:$U$3)-1),FALSE))</f>
        <v>#N/A</v>
      </c>
      <c r="AJ137" s="62" t="str">
        <f t="shared" si="148"/>
        <v/>
      </c>
      <c r="AK137" s="59" t="str">
        <f t="shared" si="149"/>
        <v/>
      </c>
      <c r="AL137" s="60" t="str">
        <f t="shared" si="150"/>
        <v/>
      </c>
      <c r="AM137" s="61" t="str">
        <f t="shared" si="151"/>
        <v/>
      </c>
      <c r="AN137" s="61" t="str">
        <f t="shared" si="124"/>
        <v/>
      </c>
      <c r="AO137" s="61" t="e">
        <f>IF(サンプル!$B$11="無料",0,VLOOKUP($I137,サンプル!$A$19:$O$28,4+(COLUMN()-COLUMN($K137))/(COLUMNS($O$3:$U$3)-1),FALSE))</f>
        <v>#N/A</v>
      </c>
      <c r="AP137" s="62" t="str">
        <f t="shared" si="152"/>
        <v/>
      </c>
      <c r="AQ137" s="59" t="str">
        <f t="shared" si="153"/>
        <v/>
      </c>
      <c r="AR137" s="60" t="str">
        <f t="shared" si="154"/>
        <v/>
      </c>
      <c r="AS137" s="61" t="str">
        <f t="shared" si="155"/>
        <v/>
      </c>
      <c r="AT137" s="61" t="str">
        <f t="shared" si="125"/>
        <v/>
      </c>
      <c r="AU137" s="61" t="e">
        <f>IF(サンプル!$B$11="無料",0,VLOOKUP($I137,サンプル!$A$19:$O$28,4+(COLUMN()-COLUMN($K137))/(COLUMNS($O$3:$U$3)-1),FALSE))</f>
        <v>#N/A</v>
      </c>
      <c r="AV137" s="62" t="str">
        <f t="shared" si="156"/>
        <v/>
      </c>
      <c r="AW137" s="59" t="str">
        <f t="shared" si="157"/>
        <v/>
      </c>
      <c r="AX137" s="60" t="str">
        <f t="shared" si="158"/>
        <v/>
      </c>
      <c r="AY137" s="61" t="str">
        <f t="shared" si="159"/>
        <v/>
      </c>
      <c r="AZ137" s="61" t="str">
        <f t="shared" si="126"/>
        <v/>
      </c>
      <c r="BA137" s="61" t="e">
        <f>IF(サンプル!$B$11="無料",0,VLOOKUP($I137,サンプル!$A$19:$O$28,4+(COLUMN()-COLUMN($K137))/(COLUMNS($O$3:$U$3)-1),FALSE))</f>
        <v>#N/A</v>
      </c>
      <c r="BB137" s="62" t="str">
        <f t="shared" si="160"/>
        <v/>
      </c>
      <c r="BC137" s="59" t="str">
        <f t="shared" si="161"/>
        <v/>
      </c>
      <c r="BD137" s="60" t="str">
        <f t="shared" si="162"/>
        <v/>
      </c>
      <c r="BE137" s="61" t="str">
        <f t="shared" si="163"/>
        <v/>
      </c>
      <c r="BF137" s="61" t="str">
        <f t="shared" si="127"/>
        <v/>
      </c>
      <c r="BG137" s="61" t="e">
        <f>IF(サンプル!$B$11="無料",0,VLOOKUP($I137,サンプル!$A$19:$O$28,4+(COLUMN()-COLUMN($K137))/(COLUMNS($O$3:$U$3)-1),FALSE))</f>
        <v>#N/A</v>
      </c>
      <c r="BH137" s="62" t="str">
        <f t="shared" si="164"/>
        <v/>
      </c>
      <c r="BI137" s="59" t="str">
        <f t="shared" si="165"/>
        <v/>
      </c>
      <c r="BJ137" s="60" t="str">
        <f t="shared" si="166"/>
        <v/>
      </c>
      <c r="BK137" s="61" t="str">
        <f t="shared" si="167"/>
        <v/>
      </c>
      <c r="BL137" s="61" t="str">
        <f t="shared" si="128"/>
        <v/>
      </c>
      <c r="BM137" s="61" t="e">
        <f>IF(サンプル!$B$11="無料",0,VLOOKUP($I137,サンプル!$A$19:$O$28,4+(COLUMN()-COLUMN($K137))/(COLUMNS($O$3:$U$3)-1),FALSE))</f>
        <v>#N/A</v>
      </c>
      <c r="BN137" s="62" t="str">
        <f t="shared" si="168"/>
        <v/>
      </c>
      <c r="BO137" s="59" t="str">
        <f t="shared" si="169"/>
        <v/>
      </c>
      <c r="BP137" s="60" t="str">
        <f t="shared" si="170"/>
        <v/>
      </c>
      <c r="BQ137" s="61" t="str">
        <f t="shared" si="171"/>
        <v/>
      </c>
      <c r="BR137" s="61" t="str">
        <f t="shared" si="129"/>
        <v/>
      </c>
      <c r="BS137" s="61" t="e">
        <f>IF(サンプル!$B$11="無料",0,VLOOKUP($I137,サンプル!$A$19:$O$28,4+(COLUMN()-COLUMN($K137))/(COLUMNS($O$3:$U$3)-1),FALSE))</f>
        <v>#N/A</v>
      </c>
      <c r="BT137" s="62" t="str">
        <f t="shared" si="172"/>
        <v/>
      </c>
      <c r="BU137" s="59" t="str">
        <f t="shared" si="173"/>
        <v/>
      </c>
      <c r="BV137" s="60" t="str">
        <f t="shared" si="174"/>
        <v/>
      </c>
      <c r="BW137" s="61" t="str">
        <f t="shared" si="175"/>
        <v/>
      </c>
      <c r="BX137" s="61" t="str">
        <f t="shared" si="130"/>
        <v/>
      </c>
      <c r="BY137" s="61" t="e">
        <f>IF(サンプル!$B$11="無料",0,VLOOKUP($I137,サンプル!$A$19:$O$28,4+(COLUMN()-COLUMN($K137))/(COLUMNS($O$3:$U$3)-1),FALSE))</f>
        <v>#N/A</v>
      </c>
      <c r="BZ137" s="62" t="str">
        <f t="shared" si="176"/>
        <v/>
      </c>
      <c r="CA137" s="59" t="str">
        <f t="shared" si="177"/>
        <v/>
      </c>
      <c r="CB137" s="60" t="str">
        <f t="shared" si="178"/>
        <v/>
      </c>
      <c r="CC137" s="61" t="str">
        <f t="shared" si="179"/>
        <v/>
      </c>
    </row>
    <row r="138" spans="1:81">
      <c r="A138" s="6">
        <v>135</v>
      </c>
      <c r="B138" s="158" t="str">
        <f>IF(ISBLANK(サンプル入力!B138),"",サンプル入力!B138)</f>
        <v/>
      </c>
      <c r="C138" s="5" t="str">
        <f>IF(ISBLANK(サンプル入力!C138),"",サンプル入力!C138)</f>
        <v/>
      </c>
      <c r="D138" s="18"/>
      <c r="E138" s="5" t="str">
        <f>IF(ISBLANK(サンプル入力!F138),"",サンプル入力!F138)</f>
        <v/>
      </c>
      <c r="F138" s="15">
        <f>IF(ISBLANK(宅配便仮計算!D138),"",宅配便仮計算!D138)</f>
        <v>0.85</v>
      </c>
      <c r="G138" s="5" t="str">
        <f>IF(ISBLANK(サンプル入力!I138),"",サンプル入力!I138)</f>
        <v/>
      </c>
      <c r="H138" s="6" t="str">
        <f>IF(ISBLANK(サンプル入力!J138),"",サンプル入力!J138)</f>
        <v/>
      </c>
      <c r="I138" s="6" t="str">
        <f>IF(ISBLANK(サンプル入力!L138),"",サンプル入力!L138)</f>
        <v/>
      </c>
      <c r="J138" s="61" t="str">
        <f t="shared" si="131"/>
        <v/>
      </c>
      <c r="K138" s="61" t="e">
        <f>IF(サンプル!$B$11="無料",0,VLOOKUP($I138,サンプル!$A$19:$O$28,4+(COLUMN()-COLUMN($K138))/(COLUMNS($O$3:$U$3)-1),FALSE))</f>
        <v>#N/A</v>
      </c>
      <c r="L138" s="62" t="str">
        <f t="shared" si="132"/>
        <v/>
      </c>
      <c r="M138" s="59" t="str">
        <f t="shared" si="133"/>
        <v/>
      </c>
      <c r="N138" s="60" t="str">
        <f t="shared" si="134"/>
        <v/>
      </c>
      <c r="O138" s="61" t="str">
        <f t="shared" si="135"/>
        <v/>
      </c>
      <c r="P138" s="61" t="str">
        <f t="shared" si="120"/>
        <v/>
      </c>
      <c r="Q138" s="61" t="e">
        <f>IF(サンプル!$B$11="無料",0,VLOOKUP($I138,サンプル!$A$19:$O$28,4+(COLUMN()-COLUMN($K138))/(COLUMNS($O$3:$U$3)-1),FALSE))</f>
        <v>#N/A</v>
      </c>
      <c r="R138" s="62" t="str">
        <f t="shared" si="136"/>
        <v/>
      </c>
      <c r="S138" s="59" t="str">
        <f t="shared" si="137"/>
        <v/>
      </c>
      <c r="T138" s="60" t="str">
        <f t="shared" si="138"/>
        <v/>
      </c>
      <c r="U138" s="61" t="str">
        <f t="shared" si="139"/>
        <v/>
      </c>
      <c r="V138" s="61" t="str">
        <f t="shared" si="121"/>
        <v/>
      </c>
      <c r="W138" s="61" t="e">
        <f>IF(サンプル!$B$11="無料",0,VLOOKUP($I138,サンプル!$A$19:$O$28,4+(COLUMN()-COLUMN($K138))/(COLUMNS($O$3:$U$3)-1),FALSE))</f>
        <v>#N/A</v>
      </c>
      <c r="X138" s="62" t="str">
        <f t="shared" si="140"/>
        <v/>
      </c>
      <c r="Y138" s="59" t="str">
        <f t="shared" si="141"/>
        <v/>
      </c>
      <c r="Z138" s="60" t="str">
        <f t="shared" si="142"/>
        <v/>
      </c>
      <c r="AA138" s="61" t="str">
        <f t="shared" si="143"/>
        <v/>
      </c>
      <c r="AB138" s="61" t="str">
        <f t="shared" si="122"/>
        <v/>
      </c>
      <c r="AC138" s="61" t="e">
        <f>IF(サンプル!$B$11="無料",0,VLOOKUP($I138,サンプル!$A$19:$O$28,4+(COLUMN()-COLUMN($K138))/(COLUMNS($O$3:$U$3)-1),FALSE))</f>
        <v>#N/A</v>
      </c>
      <c r="AD138" s="62" t="str">
        <f t="shared" si="144"/>
        <v/>
      </c>
      <c r="AE138" s="59" t="str">
        <f t="shared" si="145"/>
        <v/>
      </c>
      <c r="AF138" s="60" t="str">
        <f t="shared" si="146"/>
        <v/>
      </c>
      <c r="AG138" s="61" t="str">
        <f t="shared" si="147"/>
        <v/>
      </c>
      <c r="AH138" s="61" t="str">
        <f t="shared" si="123"/>
        <v/>
      </c>
      <c r="AI138" s="61" t="e">
        <f>IF(サンプル!$B$11="無料",0,VLOOKUP($I138,サンプル!$A$19:$O$28,4+(COLUMN()-COLUMN($K138))/(COLUMNS($O$3:$U$3)-1),FALSE))</f>
        <v>#N/A</v>
      </c>
      <c r="AJ138" s="62" t="str">
        <f t="shared" si="148"/>
        <v/>
      </c>
      <c r="AK138" s="59" t="str">
        <f t="shared" si="149"/>
        <v/>
      </c>
      <c r="AL138" s="60" t="str">
        <f t="shared" si="150"/>
        <v/>
      </c>
      <c r="AM138" s="61" t="str">
        <f t="shared" si="151"/>
        <v/>
      </c>
      <c r="AN138" s="61" t="str">
        <f t="shared" si="124"/>
        <v/>
      </c>
      <c r="AO138" s="61" t="e">
        <f>IF(サンプル!$B$11="無料",0,VLOOKUP($I138,サンプル!$A$19:$O$28,4+(COLUMN()-COLUMN($K138))/(COLUMNS($O$3:$U$3)-1),FALSE))</f>
        <v>#N/A</v>
      </c>
      <c r="AP138" s="62" t="str">
        <f t="shared" si="152"/>
        <v/>
      </c>
      <c r="AQ138" s="59" t="str">
        <f t="shared" si="153"/>
        <v/>
      </c>
      <c r="AR138" s="60" t="str">
        <f t="shared" si="154"/>
        <v/>
      </c>
      <c r="AS138" s="61" t="str">
        <f t="shared" si="155"/>
        <v/>
      </c>
      <c r="AT138" s="61" t="str">
        <f t="shared" si="125"/>
        <v/>
      </c>
      <c r="AU138" s="61" t="e">
        <f>IF(サンプル!$B$11="無料",0,VLOOKUP($I138,サンプル!$A$19:$O$28,4+(COLUMN()-COLUMN($K138))/(COLUMNS($O$3:$U$3)-1),FALSE))</f>
        <v>#N/A</v>
      </c>
      <c r="AV138" s="62" t="str">
        <f t="shared" si="156"/>
        <v/>
      </c>
      <c r="AW138" s="59" t="str">
        <f t="shared" si="157"/>
        <v/>
      </c>
      <c r="AX138" s="60" t="str">
        <f t="shared" si="158"/>
        <v/>
      </c>
      <c r="AY138" s="61" t="str">
        <f t="shared" si="159"/>
        <v/>
      </c>
      <c r="AZ138" s="61" t="str">
        <f t="shared" si="126"/>
        <v/>
      </c>
      <c r="BA138" s="61" t="e">
        <f>IF(サンプル!$B$11="無料",0,VLOOKUP($I138,サンプル!$A$19:$O$28,4+(COLUMN()-COLUMN($K138))/(COLUMNS($O$3:$U$3)-1),FALSE))</f>
        <v>#N/A</v>
      </c>
      <c r="BB138" s="62" t="str">
        <f t="shared" si="160"/>
        <v/>
      </c>
      <c r="BC138" s="59" t="str">
        <f t="shared" si="161"/>
        <v/>
      </c>
      <c r="BD138" s="60" t="str">
        <f t="shared" si="162"/>
        <v/>
      </c>
      <c r="BE138" s="61" t="str">
        <f t="shared" si="163"/>
        <v/>
      </c>
      <c r="BF138" s="61" t="str">
        <f t="shared" si="127"/>
        <v/>
      </c>
      <c r="BG138" s="61" t="e">
        <f>IF(サンプル!$B$11="無料",0,VLOOKUP($I138,サンプル!$A$19:$O$28,4+(COLUMN()-COLUMN($K138))/(COLUMNS($O$3:$U$3)-1),FALSE))</f>
        <v>#N/A</v>
      </c>
      <c r="BH138" s="62" t="str">
        <f t="shared" si="164"/>
        <v/>
      </c>
      <c r="BI138" s="59" t="str">
        <f t="shared" si="165"/>
        <v/>
      </c>
      <c r="BJ138" s="60" t="str">
        <f t="shared" si="166"/>
        <v/>
      </c>
      <c r="BK138" s="61" t="str">
        <f t="shared" si="167"/>
        <v/>
      </c>
      <c r="BL138" s="61" t="str">
        <f t="shared" si="128"/>
        <v/>
      </c>
      <c r="BM138" s="61" t="e">
        <f>IF(サンプル!$B$11="無料",0,VLOOKUP($I138,サンプル!$A$19:$O$28,4+(COLUMN()-COLUMN($K138))/(COLUMNS($O$3:$U$3)-1),FALSE))</f>
        <v>#N/A</v>
      </c>
      <c r="BN138" s="62" t="str">
        <f t="shared" si="168"/>
        <v/>
      </c>
      <c r="BO138" s="59" t="str">
        <f t="shared" si="169"/>
        <v/>
      </c>
      <c r="BP138" s="60" t="str">
        <f t="shared" si="170"/>
        <v/>
      </c>
      <c r="BQ138" s="61" t="str">
        <f t="shared" si="171"/>
        <v/>
      </c>
      <c r="BR138" s="61" t="str">
        <f t="shared" si="129"/>
        <v/>
      </c>
      <c r="BS138" s="61" t="e">
        <f>IF(サンプル!$B$11="無料",0,VLOOKUP($I138,サンプル!$A$19:$O$28,4+(COLUMN()-COLUMN($K138))/(COLUMNS($O$3:$U$3)-1),FALSE))</f>
        <v>#N/A</v>
      </c>
      <c r="BT138" s="62" t="str">
        <f t="shared" si="172"/>
        <v/>
      </c>
      <c r="BU138" s="59" t="str">
        <f t="shared" si="173"/>
        <v/>
      </c>
      <c r="BV138" s="60" t="str">
        <f t="shared" si="174"/>
        <v/>
      </c>
      <c r="BW138" s="61" t="str">
        <f t="shared" si="175"/>
        <v/>
      </c>
      <c r="BX138" s="61" t="str">
        <f t="shared" si="130"/>
        <v/>
      </c>
      <c r="BY138" s="61" t="e">
        <f>IF(サンプル!$B$11="無料",0,VLOOKUP($I138,サンプル!$A$19:$O$28,4+(COLUMN()-COLUMN($K138))/(COLUMNS($O$3:$U$3)-1),FALSE))</f>
        <v>#N/A</v>
      </c>
      <c r="BZ138" s="62" t="str">
        <f t="shared" si="176"/>
        <v/>
      </c>
      <c r="CA138" s="59" t="str">
        <f t="shared" si="177"/>
        <v/>
      </c>
      <c r="CB138" s="60" t="str">
        <f t="shared" si="178"/>
        <v/>
      </c>
      <c r="CC138" s="61" t="str">
        <f t="shared" si="179"/>
        <v/>
      </c>
    </row>
    <row r="139" spans="1:81">
      <c r="A139" s="6">
        <v>136</v>
      </c>
      <c r="B139" s="158" t="str">
        <f>IF(ISBLANK(サンプル入力!B139),"",サンプル入力!B139)</f>
        <v/>
      </c>
      <c r="C139" s="5" t="str">
        <f>IF(ISBLANK(サンプル入力!C139),"",サンプル入力!C139)</f>
        <v/>
      </c>
      <c r="D139" s="18"/>
      <c r="E139" s="5" t="str">
        <f>IF(ISBLANK(サンプル入力!F139),"",サンプル入力!F139)</f>
        <v/>
      </c>
      <c r="F139" s="15">
        <f>IF(ISBLANK(宅配便仮計算!D139),"",宅配便仮計算!D139)</f>
        <v>0.85</v>
      </c>
      <c r="G139" s="5" t="str">
        <f>IF(ISBLANK(サンプル入力!I139),"",サンプル入力!I139)</f>
        <v/>
      </c>
      <c r="H139" s="6" t="str">
        <f>IF(ISBLANK(サンプル入力!J139),"",サンプル入力!J139)</f>
        <v/>
      </c>
      <c r="I139" s="6" t="str">
        <f>IF(ISBLANK(サンプル入力!L139),"",サンプル入力!L139)</f>
        <v/>
      </c>
      <c r="J139" s="61" t="str">
        <f t="shared" si="131"/>
        <v/>
      </c>
      <c r="K139" s="61" t="e">
        <f>IF(サンプル!$B$11="無料",0,VLOOKUP($I139,サンプル!$A$19:$O$28,4+(COLUMN()-COLUMN($K139))/(COLUMNS($O$3:$U$3)-1),FALSE))</f>
        <v>#N/A</v>
      </c>
      <c r="L139" s="62" t="str">
        <f t="shared" si="132"/>
        <v/>
      </c>
      <c r="M139" s="59" t="str">
        <f t="shared" si="133"/>
        <v/>
      </c>
      <c r="N139" s="60" t="str">
        <f t="shared" si="134"/>
        <v/>
      </c>
      <c r="O139" s="61" t="str">
        <f t="shared" si="135"/>
        <v/>
      </c>
      <c r="P139" s="61" t="str">
        <f t="shared" si="120"/>
        <v/>
      </c>
      <c r="Q139" s="61" t="e">
        <f>IF(サンプル!$B$11="無料",0,VLOOKUP($I139,サンプル!$A$19:$O$28,4+(COLUMN()-COLUMN($K139))/(COLUMNS($O$3:$U$3)-1),FALSE))</f>
        <v>#N/A</v>
      </c>
      <c r="R139" s="62" t="str">
        <f t="shared" si="136"/>
        <v/>
      </c>
      <c r="S139" s="59" t="str">
        <f t="shared" si="137"/>
        <v/>
      </c>
      <c r="T139" s="60" t="str">
        <f t="shared" si="138"/>
        <v/>
      </c>
      <c r="U139" s="61" t="str">
        <f t="shared" si="139"/>
        <v/>
      </c>
      <c r="V139" s="61" t="str">
        <f t="shared" si="121"/>
        <v/>
      </c>
      <c r="W139" s="61" t="e">
        <f>IF(サンプル!$B$11="無料",0,VLOOKUP($I139,サンプル!$A$19:$O$28,4+(COLUMN()-COLUMN($K139))/(COLUMNS($O$3:$U$3)-1),FALSE))</f>
        <v>#N/A</v>
      </c>
      <c r="X139" s="62" t="str">
        <f t="shared" si="140"/>
        <v/>
      </c>
      <c r="Y139" s="59" t="str">
        <f t="shared" si="141"/>
        <v/>
      </c>
      <c r="Z139" s="60" t="str">
        <f t="shared" si="142"/>
        <v/>
      </c>
      <c r="AA139" s="61" t="str">
        <f t="shared" si="143"/>
        <v/>
      </c>
      <c r="AB139" s="61" t="str">
        <f t="shared" si="122"/>
        <v/>
      </c>
      <c r="AC139" s="61" t="e">
        <f>IF(サンプル!$B$11="無料",0,VLOOKUP($I139,サンプル!$A$19:$O$28,4+(COLUMN()-COLUMN($K139))/(COLUMNS($O$3:$U$3)-1),FALSE))</f>
        <v>#N/A</v>
      </c>
      <c r="AD139" s="62" t="str">
        <f t="shared" si="144"/>
        <v/>
      </c>
      <c r="AE139" s="59" t="str">
        <f t="shared" si="145"/>
        <v/>
      </c>
      <c r="AF139" s="60" t="str">
        <f t="shared" si="146"/>
        <v/>
      </c>
      <c r="AG139" s="61" t="str">
        <f t="shared" si="147"/>
        <v/>
      </c>
      <c r="AH139" s="61" t="str">
        <f t="shared" si="123"/>
        <v/>
      </c>
      <c r="AI139" s="61" t="e">
        <f>IF(サンプル!$B$11="無料",0,VLOOKUP($I139,サンプル!$A$19:$O$28,4+(COLUMN()-COLUMN($K139))/(COLUMNS($O$3:$U$3)-1),FALSE))</f>
        <v>#N/A</v>
      </c>
      <c r="AJ139" s="62" t="str">
        <f t="shared" si="148"/>
        <v/>
      </c>
      <c r="AK139" s="59" t="str">
        <f t="shared" si="149"/>
        <v/>
      </c>
      <c r="AL139" s="60" t="str">
        <f t="shared" si="150"/>
        <v/>
      </c>
      <c r="AM139" s="61" t="str">
        <f t="shared" si="151"/>
        <v/>
      </c>
      <c r="AN139" s="61" t="str">
        <f t="shared" si="124"/>
        <v/>
      </c>
      <c r="AO139" s="61" t="e">
        <f>IF(サンプル!$B$11="無料",0,VLOOKUP($I139,サンプル!$A$19:$O$28,4+(COLUMN()-COLUMN($K139))/(COLUMNS($O$3:$U$3)-1),FALSE))</f>
        <v>#N/A</v>
      </c>
      <c r="AP139" s="62" t="str">
        <f t="shared" si="152"/>
        <v/>
      </c>
      <c r="AQ139" s="59" t="str">
        <f t="shared" si="153"/>
        <v/>
      </c>
      <c r="AR139" s="60" t="str">
        <f t="shared" si="154"/>
        <v/>
      </c>
      <c r="AS139" s="61" t="str">
        <f t="shared" si="155"/>
        <v/>
      </c>
      <c r="AT139" s="61" t="str">
        <f t="shared" si="125"/>
        <v/>
      </c>
      <c r="AU139" s="61" t="e">
        <f>IF(サンプル!$B$11="無料",0,VLOOKUP($I139,サンプル!$A$19:$O$28,4+(COLUMN()-COLUMN($K139))/(COLUMNS($O$3:$U$3)-1),FALSE))</f>
        <v>#N/A</v>
      </c>
      <c r="AV139" s="62" t="str">
        <f t="shared" si="156"/>
        <v/>
      </c>
      <c r="AW139" s="59" t="str">
        <f t="shared" si="157"/>
        <v/>
      </c>
      <c r="AX139" s="60" t="str">
        <f t="shared" si="158"/>
        <v/>
      </c>
      <c r="AY139" s="61" t="str">
        <f t="shared" si="159"/>
        <v/>
      </c>
      <c r="AZ139" s="61" t="str">
        <f t="shared" si="126"/>
        <v/>
      </c>
      <c r="BA139" s="61" t="e">
        <f>IF(サンプル!$B$11="無料",0,VLOOKUP($I139,サンプル!$A$19:$O$28,4+(COLUMN()-COLUMN($K139))/(COLUMNS($O$3:$U$3)-1),FALSE))</f>
        <v>#N/A</v>
      </c>
      <c r="BB139" s="62" t="str">
        <f t="shared" si="160"/>
        <v/>
      </c>
      <c r="BC139" s="59" t="str">
        <f t="shared" si="161"/>
        <v/>
      </c>
      <c r="BD139" s="60" t="str">
        <f t="shared" si="162"/>
        <v/>
      </c>
      <c r="BE139" s="61" t="str">
        <f t="shared" si="163"/>
        <v/>
      </c>
      <c r="BF139" s="61" t="str">
        <f t="shared" si="127"/>
        <v/>
      </c>
      <c r="BG139" s="61" t="e">
        <f>IF(サンプル!$B$11="無料",0,VLOOKUP($I139,サンプル!$A$19:$O$28,4+(COLUMN()-COLUMN($K139))/(COLUMNS($O$3:$U$3)-1),FALSE))</f>
        <v>#N/A</v>
      </c>
      <c r="BH139" s="62" t="str">
        <f t="shared" si="164"/>
        <v/>
      </c>
      <c r="BI139" s="59" t="str">
        <f t="shared" si="165"/>
        <v/>
      </c>
      <c r="BJ139" s="60" t="str">
        <f t="shared" si="166"/>
        <v/>
      </c>
      <c r="BK139" s="61" t="str">
        <f t="shared" si="167"/>
        <v/>
      </c>
      <c r="BL139" s="61" t="str">
        <f t="shared" si="128"/>
        <v/>
      </c>
      <c r="BM139" s="61" t="e">
        <f>IF(サンプル!$B$11="無料",0,VLOOKUP($I139,サンプル!$A$19:$O$28,4+(COLUMN()-COLUMN($K139))/(COLUMNS($O$3:$U$3)-1),FALSE))</f>
        <v>#N/A</v>
      </c>
      <c r="BN139" s="62" t="str">
        <f t="shared" si="168"/>
        <v/>
      </c>
      <c r="BO139" s="59" t="str">
        <f t="shared" si="169"/>
        <v/>
      </c>
      <c r="BP139" s="60" t="str">
        <f t="shared" si="170"/>
        <v/>
      </c>
      <c r="BQ139" s="61" t="str">
        <f t="shared" si="171"/>
        <v/>
      </c>
      <c r="BR139" s="61" t="str">
        <f t="shared" si="129"/>
        <v/>
      </c>
      <c r="BS139" s="61" t="e">
        <f>IF(サンプル!$B$11="無料",0,VLOOKUP($I139,サンプル!$A$19:$O$28,4+(COLUMN()-COLUMN($K139))/(COLUMNS($O$3:$U$3)-1),FALSE))</f>
        <v>#N/A</v>
      </c>
      <c r="BT139" s="62" t="str">
        <f t="shared" si="172"/>
        <v/>
      </c>
      <c r="BU139" s="59" t="str">
        <f t="shared" si="173"/>
        <v/>
      </c>
      <c r="BV139" s="60" t="str">
        <f t="shared" si="174"/>
        <v/>
      </c>
      <c r="BW139" s="61" t="str">
        <f t="shared" si="175"/>
        <v/>
      </c>
      <c r="BX139" s="61" t="str">
        <f t="shared" si="130"/>
        <v/>
      </c>
      <c r="BY139" s="61" t="e">
        <f>IF(サンプル!$B$11="無料",0,VLOOKUP($I139,サンプル!$A$19:$O$28,4+(COLUMN()-COLUMN($K139))/(COLUMNS($O$3:$U$3)-1),FALSE))</f>
        <v>#N/A</v>
      </c>
      <c r="BZ139" s="62" t="str">
        <f t="shared" si="176"/>
        <v/>
      </c>
      <c r="CA139" s="59" t="str">
        <f t="shared" si="177"/>
        <v/>
      </c>
      <c r="CB139" s="60" t="str">
        <f t="shared" si="178"/>
        <v/>
      </c>
      <c r="CC139" s="61" t="str">
        <f t="shared" si="179"/>
        <v/>
      </c>
    </row>
    <row r="140" spans="1:81">
      <c r="A140" s="6">
        <v>137</v>
      </c>
      <c r="B140" s="158" t="str">
        <f>IF(ISBLANK(サンプル入力!B140),"",サンプル入力!B140)</f>
        <v/>
      </c>
      <c r="C140" s="5" t="str">
        <f>IF(ISBLANK(サンプル入力!C140),"",サンプル入力!C140)</f>
        <v/>
      </c>
      <c r="D140" s="18"/>
      <c r="E140" s="5" t="str">
        <f>IF(ISBLANK(サンプル入力!F140),"",サンプル入力!F140)</f>
        <v/>
      </c>
      <c r="F140" s="15">
        <f>IF(ISBLANK(宅配便仮計算!D140),"",宅配便仮計算!D140)</f>
        <v>0.85</v>
      </c>
      <c r="G140" s="5" t="str">
        <f>IF(ISBLANK(サンプル入力!I140),"",サンプル入力!I140)</f>
        <v/>
      </c>
      <c r="H140" s="6" t="str">
        <f>IF(ISBLANK(サンプル入力!J140),"",サンプル入力!J140)</f>
        <v/>
      </c>
      <c r="I140" s="6" t="str">
        <f>IF(ISBLANK(サンプル入力!L140),"",サンプル入力!L140)</f>
        <v/>
      </c>
      <c r="J140" s="61" t="str">
        <f t="shared" si="131"/>
        <v/>
      </c>
      <c r="K140" s="61" t="e">
        <f>IF(サンプル!$B$11="無料",0,VLOOKUP($I140,サンプル!$A$19:$O$28,4+(COLUMN()-COLUMN($K140))/(COLUMNS($O$3:$U$3)-1),FALSE))</f>
        <v>#N/A</v>
      </c>
      <c r="L140" s="62" t="str">
        <f t="shared" si="132"/>
        <v/>
      </c>
      <c r="M140" s="59" t="str">
        <f t="shared" si="133"/>
        <v/>
      </c>
      <c r="N140" s="60" t="str">
        <f t="shared" si="134"/>
        <v/>
      </c>
      <c r="O140" s="61" t="str">
        <f t="shared" si="135"/>
        <v/>
      </c>
      <c r="P140" s="61" t="str">
        <f t="shared" si="120"/>
        <v/>
      </c>
      <c r="Q140" s="61" t="e">
        <f>IF(サンプル!$B$11="無料",0,VLOOKUP($I140,サンプル!$A$19:$O$28,4+(COLUMN()-COLUMN($K140))/(COLUMNS($O$3:$U$3)-1),FALSE))</f>
        <v>#N/A</v>
      </c>
      <c r="R140" s="62" t="str">
        <f t="shared" si="136"/>
        <v/>
      </c>
      <c r="S140" s="59" t="str">
        <f t="shared" si="137"/>
        <v/>
      </c>
      <c r="T140" s="60" t="str">
        <f t="shared" si="138"/>
        <v/>
      </c>
      <c r="U140" s="61" t="str">
        <f t="shared" si="139"/>
        <v/>
      </c>
      <c r="V140" s="61" t="str">
        <f t="shared" si="121"/>
        <v/>
      </c>
      <c r="W140" s="61" t="e">
        <f>IF(サンプル!$B$11="無料",0,VLOOKUP($I140,サンプル!$A$19:$O$28,4+(COLUMN()-COLUMN($K140))/(COLUMNS($O$3:$U$3)-1),FALSE))</f>
        <v>#N/A</v>
      </c>
      <c r="X140" s="62" t="str">
        <f t="shared" si="140"/>
        <v/>
      </c>
      <c r="Y140" s="59" t="str">
        <f t="shared" si="141"/>
        <v/>
      </c>
      <c r="Z140" s="60" t="str">
        <f t="shared" si="142"/>
        <v/>
      </c>
      <c r="AA140" s="61" t="str">
        <f t="shared" si="143"/>
        <v/>
      </c>
      <c r="AB140" s="61" t="str">
        <f t="shared" si="122"/>
        <v/>
      </c>
      <c r="AC140" s="61" t="e">
        <f>IF(サンプル!$B$11="無料",0,VLOOKUP($I140,サンプル!$A$19:$O$28,4+(COLUMN()-COLUMN($K140))/(COLUMNS($O$3:$U$3)-1),FALSE))</f>
        <v>#N/A</v>
      </c>
      <c r="AD140" s="62" t="str">
        <f t="shared" si="144"/>
        <v/>
      </c>
      <c r="AE140" s="59" t="str">
        <f t="shared" si="145"/>
        <v/>
      </c>
      <c r="AF140" s="60" t="str">
        <f t="shared" si="146"/>
        <v/>
      </c>
      <c r="AG140" s="61" t="str">
        <f t="shared" si="147"/>
        <v/>
      </c>
      <c r="AH140" s="61" t="str">
        <f t="shared" si="123"/>
        <v/>
      </c>
      <c r="AI140" s="61" t="e">
        <f>IF(サンプル!$B$11="無料",0,VLOOKUP($I140,サンプル!$A$19:$O$28,4+(COLUMN()-COLUMN($K140))/(COLUMNS($O$3:$U$3)-1),FALSE))</f>
        <v>#N/A</v>
      </c>
      <c r="AJ140" s="62" t="str">
        <f t="shared" si="148"/>
        <v/>
      </c>
      <c r="AK140" s="59" t="str">
        <f t="shared" si="149"/>
        <v/>
      </c>
      <c r="AL140" s="60" t="str">
        <f t="shared" si="150"/>
        <v/>
      </c>
      <c r="AM140" s="61" t="str">
        <f t="shared" si="151"/>
        <v/>
      </c>
      <c r="AN140" s="61" t="str">
        <f t="shared" si="124"/>
        <v/>
      </c>
      <c r="AO140" s="61" t="e">
        <f>IF(サンプル!$B$11="無料",0,VLOOKUP($I140,サンプル!$A$19:$O$28,4+(COLUMN()-COLUMN($K140))/(COLUMNS($O$3:$U$3)-1),FALSE))</f>
        <v>#N/A</v>
      </c>
      <c r="AP140" s="62" t="str">
        <f t="shared" si="152"/>
        <v/>
      </c>
      <c r="AQ140" s="59" t="str">
        <f t="shared" si="153"/>
        <v/>
      </c>
      <c r="AR140" s="60" t="str">
        <f t="shared" si="154"/>
        <v/>
      </c>
      <c r="AS140" s="61" t="str">
        <f t="shared" si="155"/>
        <v/>
      </c>
      <c r="AT140" s="61" t="str">
        <f t="shared" si="125"/>
        <v/>
      </c>
      <c r="AU140" s="61" t="e">
        <f>IF(サンプル!$B$11="無料",0,VLOOKUP($I140,サンプル!$A$19:$O$28,4+(COLUMN()-COLUMN($K140))/(COLUMNS($O$3:$U$3)-1),FALSE))</f>
        <v>#N/A</v>
      </c>
      <c r="AV140" s="62" t="str">
        <f t="shared" si="156"/>
        <v/>
      </c>
      <c r="AW140" s="59" t="str">
        <f t="shared" si="157"/>
        <v/>
      </c>
      <c r="AX140" s="60" t="str">
        <f t="shared" si="158"/>
        <v/>
      </c>
      <c r="AY140" s="61" t="str">
        <f t="shared" si="159"/>
        <v/>
      </c>
      <c r="AZ140" s="61" t="str">
        <f t="shared" si="126"/>
        <v/>
      </c>
      <c r="BA140" s="61" t="e">
        <f>IF(サンプル!$B$11="無料",0,VLOOKUP($I140,サンプル!$A$19:$O$28,4+(COLUMN()-COLUMN($K140))/(COLUMNS($O$3:$U$3)-1),FALSE))</f>
        <v>#N/A</v>
      </c>
      <c r="BB140" s="62" t="str">
        <f t="shared" si="160"/>
        <v/>
      </c>
      <c r="BC140" s="59" t="str">
        <f t="shared" si="161"/>
        <v/>
      </c>
      <c r="BD140" s="60" t="str">
        <f t="shared" si="162"/>
        <v/>
      </c>
      <c r="BE140" s="61" t="str">
        <f t="shared" si="163"/>
        <v/>
      </c>
      <c r="BF140" s="61" t="str">
        <f t="shared" si="127"/>
        <v/>
      </c>
      <c r="BG140" s="61" t="e">
        <f>IF(サンプル!$B$11="無料",0,VLOOKUP($I140,サンプル!$A$19:$O$28,4+(COLUMN()-COLUMN($K140))/(COLUMNS($O$3:$U$3)-1),FALSE))</f>
        <v>#N/A</v>
      </c>
      <c r="BH140" s="62" t="str">
        <f t="shared" si="164"/>
        <v/>
      </c>
      <c r="BI140" s="59" t="str">
        <f t="shared" si="165"/>
        <v/>
      </c>
      <c r="BJ140" s="60" t="str">
        <f t="shared" si="166"/>
        <v/>
      </c>
      <c r="BK140" s="61" t="str">
        <f t="shared" si="167"/>
        <v/>
      </c>
      <c r="BL140" s="61" t="str">
        <f t="shared" si="128"/>
        <v/>
      </c>
      <c r="BM140" s="61" t="e">
        <f>IF(サンプル!$B$11="無料",0,VLOOKUP($I140,サンプル!$A$19:$O$28,4+(COLUMN()-COLUMN($K140))/(COLUMNS($O$3:$U$3)-1),FALSE))</f>
        <v>#N/A</v>
      </c>
      <c r="BN140" s="62" t="str">
        <f t="shared" si="168"/>
        <v/>
      </c>
      <c r="BO140" s="59" t="str">
        <f t="shared" si="169"/>
        <v/>
      </c>
      <c r="BP140" s="60" t="str">
        <f t="shared" si="170"/>
        <v/>
      </c>
      <c r="BQ140" s="61" t="str">
        <f t="shared" si="171"/>
        <v/>
      </c>
      <c r="BR140" s="61" t="str">
        <f t="shared" si="129"/>
        <v/>
      </c>
      <c r="BS140" s="61" t="e">
        <f>IF(サンプル!$B$11="無料",0,VLOOKUP($I140,サンプル!$A$19:$O$28,4+(COLUMN()-COLUMN($K140))/(COLUMNS($O$3:$U$3)-1),FALSE))</f>
        <v>#N/A</v>
      </c>
      <c r="BT140" s="62" t="str">
        <f t="shared" si="172"/>
        <v/>
      </c>
      <c r="BU140" s="59" t="str">
        <f t="shared" si="173"/>
        <v/>
      </c>
      <c r="BV140" s="60" t="str">
        <f t="shared" si="174"/>
        <v/>
      </c>
      <c r="BW140" s="61" t="str">
        <f t="shared" si="175"/>
        <v/>
      </c>
      <c r="BX140" s="61" t="str">
        <f t="shared" si="130"/>
        <v/>
      </c>
      <c r="BY140" s="61" t="e">
        <f>IF(サンプル!$B$11="無料",0,VLOOKUP($I140,サンプル!$A$19:$O$28,4+(COLUMN()-COLUMN($K140))/(COLUMNS($O$3:$U$3)-1),FALSE))</f>
        <v>#N/A</v>
      </c>
      <c r="BZ140" s="62" t="str">
        <f t="shared" si="176"/>
        <v/>
      </c>
      <c r="CA140" s="59" t="str">
        <f t="shared" si="177"/>
        <v/>
      </c>
      <c r="CB140" s="60" t="str">
        <f t="shared" si="178"/>
        <v/>
      </c>
      <c r="CC140" s="61" t="str">
        <f t="shared" si="179"/>
        <v/>
      </c>
    </row>
    <row r="141" spans="1:81">
      <c r="A141" s="6">
        <v>138</v>
      </c>
      <c r="B141" s="158" t="str">
        <f>IF(ISBLANK(サンプル入力!B141),"",サンプル入力!B141)</f>
        <v/>
      </c>
      <c r="C141" s="5" t="str">
        <f>IF(ISBLANK(サンプル入力!C141),"",サンプル入力!C141)</f>
        <v/>
      </c>
      <c r="D141" s="18"/>
      <c r="E141" s="5" t="str">
        <f>IF(ISBLANK(サンプル入力!F141),"",サンプル入力!F141)</f>
        <v/>
      </c>
      <c r="F141" s="15">
        <f>IF(ISBLANK(宅配便仮計算!D141),"",宅配便仮計算!D141)</f>
        <v>0.85</v>
      </c>
      <c r="G141" s="5" t="str">
        <f>IF(ISBLANK(サンプル入力!I141),"",サンプル入力!I141)</f>
        <v/>
      </c>
      <c r="H141" s="6" t="str">
        <f>IF(ISBLANK(サンプル入力!J141),"",サンプル入力!J141)</f>
        <v/>
      </c>
      <c r="I141" s="6" t="str">
        <f>IF(ISBLANK(サンプル入力!L141),"",サンプル入力!L141)</f>
        <v/>
      </c>
      <c r="J141" s="61" t="str">
        <f t="shared" si="131"/>
        <v/>
      </c>
      <c r="K141" s="61" t="e">
        <f>IF(サンプル!$B$11="無料",0,VLOOKUP($I141,サンプル!$A$19:$O$28,4+(COLUMN()-COLUMN($K141))/(COLUMNS($O$3:$U$3)-1),FALSE))</f>
        <v>#N/A</v>
      </c>
      <c r="L141" s="62" t="str">
        <f t="shared" si="132"/>
        <v/>
      </c>
      <c r="M141" s="59" t="str">
        <f t="shared" si="133"/>
        <v/>
      </c>
      <c r="N141" s="60" t="str">
        <f t="shared" si="134"/>
        <v/>
      </c>
      <c r="O141" s="61" t="str">
        <f t="shared" si="135"/>
        <v/>
      </c>
      <c r="P141" s="61" t="str">
        <f t="shared" si="120"/>
        <v/>
      </c>
      <c r="Q141" s="61" t="e">
        <f>IF(サンプル!$B$11="無料",0,VLOOKUP($I141,サンプル!$A$19:$O$28,4+(COLUMN()-COLUMN($K141))/(COLUMNS($O$3:$U$3)-1),FALSE))</f>
        <v>#N/A</v>
      </c>
      <c r="R141" s="62" t="str">
        <f t="shared" si="136"/>
        <v/>
      </c>
      <c r="S141" s="59" t="str">
        <f t="shared" si="137"/>
        <v/>
      </c>
      <c r="T141" s="60" t="str">
        <f t="shared" si="138"/>
        <v/>
      </c>
      <c r="U141" s="61" t="str">
        <f t="shared" si="139"/>
        <v/>
      </c>
      <c r="V141" s="61" t="str">
        <f t="shared" si="121"/>
        <v/>
      </c>
      <c r="W141" s="61" t="e">
        <f>IF(サンプル!$B$11="無料",0,VLOOKUP($I141,サンプル!$A$19:$O$28,4+(COLUMN()-COLUMN($K141))/(COLUMNS($O$3:$U$3)-1),FALSE))</f>
        <v>#N/A</v>
      </c>
      <c r="X141" s="62" t="str">
        <f t="shared" si="140"/>
        <v/>
      </c>
      <c r="Y141" s="59" t="str">
        <f t="shared" si="141"/>
        <v/>
      </c>
      <c r="Z141" s="60" t="str">
        <f t="shared" si="142"/>
        <v/>
      </c>
      <c r="AA141" s="61" t="str">
        <f t="shared" si="143"/>
        <v/>
      </c>
      <c r="AB141" s="61" t="str">
        <f t="shared" si="122"/>
        <v/>
      </c>
      <c r="AC141" s="61" t="e">
        <f>IF(サンプル!$B$11="無料",0,VLOOKUP($I141,サンプル!$A$19:$O$28,4+(COLUMN()-COLUMN($K141))/(COLUMNS($O$3:$U$3)-1),FALSE))</f>
        <v>#N/A</v>
      </c>
      <c r="AD141" s="62" t="str">
        <f t="shared" si="144"/>
        <v/>
      </c>
      <c r="AE141" s="59" t="str">
        <f t="shared" si="145"/>
        <v/>
      </c>
      <c r="AF141" s="60" t="str">
        <f t="shared" si="146"/>
        <v/>
      </c>
      <c r="AG141" s="61" t="str">
        <f t="shared" si="147"/>
        <v/>
      </c>
      <c r="AH141" s="61" t="str">
        <f t="shared" si="123"/>
        <v/>
      </c>
      <c r="AI141" s="61" t="e">
        <f>IF(サンプル!$B$11="無料",0,VLOOKUP($I141,サンプル!$A$19:$O$28,4+(COLUMN()-COLUMN($K141))/(COLUMNS($O$3:$U$3)-1),FALSE))</f>
        <v>#N/A</v>
      </c>
      <c r="AJ141" s="62" t="str">
        <f t="shared" si="148"/>
        <v/>
      </c>
      <c r="AK141" s="59" t="str">
        <f t="shared" si="149"/>
        <v/>
      </c>
      <c r="AL141" s="60" t="str">
        <f t="shared" si="150"/>
        <v/>
      </c>
      <c r="AM141" s="61" t="str">
        <f t="shared" si="151"/>
        <v/>
      </c>
      <c r="AN141" s="61" t="str">
        <f t="shared" si="124"/>
        <v/>
      </c>
      <c r="AO141" s="61" t="e">
        <f>IF(サンプル!$B$11="無料",0,VLOOKUP($I141,サンプル!$A$19:$O$28,4+(COLUMN()-COLUMN($K141))/(COLUMNS($O$3:$U$3)-1),FALSE))</f>
        <v>#N/A</v>
      </c>
      <c r="AP141" s="62" t="str">
        <f t="shared" si="152"/>
        <v/>
      </c>
      <c r="AQ141" s="59" t="str">
        <f t="shared" si="153"/>
        <v/>
      </c>
      <c r="AR141" s="60" t="str">
        <f t="shared" si="154"/>
        <v/>
      </c>
      <c r="AS141" s="61" t="str">
        <f t="shared" si="155"/>
        <v/>
      </c>
      <c r="AT141" s="61" t="str">
        <f t="shared" si="125"/>
        <v/>
      </c>
      <c r="AU141" s="61" t="e">
        <f>IF(サンプル!$B$11="無料",0,VLOOKUP($I141,サンプル!$A$19:$O$28,4+(COLUMN()-COLUMN($K141))/(COLUMNS($O$3:$U$3)-1),FALSE))</f>
        <v>#N/A</v>
      </c>
      <c r="AV141" s="62" t="str">
        <f t="shared" si="156"/>
        <v/>
      </c>
      <c r="AW141" s="59" t="str">
        <f t="shared" si="157"/>
        <v/>
      </c>
      <c r="AX141" s="60" t="str">
        <f t="shared" si="158"/>
        <v/>
      </c>
      <c r="AY141" s="61" t="str">
        <f t="shared" si="159"/>
        <v/>
      </c>
      <c r="AZ141" s="61" t="str">
        <f t="shared" si="126"/>
        <v/>
      </c>
      <c r="BA141" s="61" t="e">
        <f>IF(サンプル!$B$11="無料",0,VLOOKUP($I141,サンプル!$A$19:$O$28,4+(COLUMN()-COLUMN($K141))/(COLUMNS($O$3:$U$3)-1),FALSE))</f>
        <v>#N/A</v>
      </c>
      <c r="BB141" s="62" t="str">
        <f t="shared" si="160"/>
        <v/>
      </c>
      <c r="BC141" s="59" t="str">
        <f t="shared" si="161"/>
        <v/>
      </c>
      <c r="BD141" s="60" t="str">
        <f t="shared" si="162"/>
        <v/>
      </c>
      <c r="BE141" s="61" t="str">
        <f t="shared" si="163"/>
        <v/>
      </c>
      <c r="BF141" s="61" t="str">
        <f t="shared" si="127"/>
        <v/>
      </c>
      <c r="BG141" s="61" t="e">
        <f>IF(サンプル!$B$11="無料",0,VLOOKUP($I141,サンプル!$A$19:$O$28,4+(COLUMN()-COLUMN($K141))/(COLUMNS($O$3:$U$3)-1),FALSE))</f>
        <v>#N/A</v>
      </c>
      <c r="BH141" s="62" t="str">
        <f t="shared" si="164"/>
        <v/>
      </c>
      <c r="BI141" s="59" t="str">
        <f t="shared" si="165"/>
        <v/>
      </c>
      <c r="BJ141" s="60" t="str">
        <f t="shared" si="166"/>
        <v/>
      </c>
      <c r="BK141" s="61" t="str">
        <f t="shared" si="167"/>
        <v/>
      </c>
      <c r="BL141" s="61" t="str">
        <f t="shared" si="128"/>
        <v/>
      </c>
      <c r="BM141" s="61" t="e">
        <f>IF(サンプル!$B$11="無料",0,VLOOKUP($I141,サンプル!$A$19:$O$28,4+(COLUMN()-COLUMN($K141))/(COLUMNS($O$3:$U$3)-1),FALSE))</f>
        <v>#N/A</v>
      </c>
      <c r="BN141" s="62" t="str">
        <f t="shared" si="168"/>
        <v/>
      </c>
      <c r="BO141" s="59" t="str">
        <f t="shared" si="169"/>
        <v/>
      </c>
      <c r="BP141" s="60" t="str">
        <f t="shared" si="170"/>
        <v/>
      </c>
      <c r="BQ141" s="61" t="str">
        <f t="shared" si="171"/>
        <v/>
      </c>
      <c r="BR141" s="61" t="str">
        <f t="shared" si="129"/>
        <v/>
      </c>
      <c r="BS141" s="61" t="e">
        <f>IF(サンプル!$B$11="無料",0,VLOOKUP($I141,サンプル!$A$19:$O$28,4+(COLUMN()-COLUMN($K141))/(COLUMNS($O$3:$U$3)-1),FALSE))</f>
        <v>#N/A</v>
      </c>
      <c r="BT141" s="62" t="str">
        <f t="shared" si="172"/>
        <v/>
      </c>
      <c r="BU141" s="59" t="str">
        <f t="shared" si="173"/>
        <v/>
      </c>
      <c r="BV141" s="60" t="str">
        <f t="shared" si="174"/>
        <v/>
      </c>
      <c r="BW141" s="61" t="str">
        <f t="shared" si="175"/>
        <v/>
      </c>
      <c r="BX141" s="61" t="str">
        <f t="shared" si="130"/>
        <v/>
      </c>
      <c r="BY141" s="61" t="e">
        <f>IF(サンプル!$B$11="無料",0,VLOOKUP($I141,サンプル!$A$19:$O$28,4+(COLUMN()-COLUMN($K141))/(COLUMNS($O$3:$U$3)-1),FALSE))</f>
        <v>#N/A</v>
      </c>
      <c r="BZ141" s="62" t="str">
        <f t="shared" si="176"/>
        <v/>
      </c>
      <c r="CA141" s="59" t="str">
        <f t="shared" si="177"/>
        <v/>
      </c>
      <c r="CB141" s="60" t="str">
        <f t="shared" si="178"/>
        <v/>
      </c>
      <c r="CC141" s="61" t="str">
        <f t="shared" si="179"/>
        <v/>
      </c>
    </row>
    <row r="142" spans="1:81">
      <c r="A142" s="6">
        <v>139</v>
      </c>
      <c r="B142" s="158" t="str">
        <f>IF(ISBLANK(サンプル入力!B142),"",サンプル入力!B142)</f>
        <v/>
      </c>
      <c r="C142" s="5" t="str">
        <f>IF(ISBLANK(サンプル入力!C142),"",サンプル入力!C142)</f>
        <v/>
      </c>
      <c r="D142" s="18"/>
      <c r="E142" s="5" t="str">
        <f>IF(ISBLANK(サンプル入力!F142),"",サンプル入力!F142)</f>
        <v/>
      </c>
      <c r="F142" s="15">
        <f>IF(ISBLANK(宅配便仮計算!D142),"",宅配便仮計算!D142)</f>
        <v>0.85</v>
      </c>
      <c r="G142" s="5" t="str">
        <f>IF(ISBLANK(サンプル入力!I142),"",サンプル入力!I142)</f>
        <v/>
      </c>
      <c r="H142" s="6" t="str">
        <f>IF(ISBLANK(サンプル入力!J142),"",サンプル入力!J142)</f>
        <v/>
      </c>
      <c r="I142" s="6" t="str">
        <f>IF(ISBLANK(サンプル入力!L142),"",サンプル入力!L142)</f>
        <v/>
      </c>
      <c r="J142" s="61" t="str">
        <f t="shared" si="131"/>
        <v/>
      </c>
      <c r="K142" s="61" t="e">
        <f>IF(サンプル!$B$11="無料",0,VLOOKUP($I142,サンプル!$A$19:$O$28,4+(COLUMN()-COLUMN($K142))/(COLUMNS($O$3:$U$3)-1),FALSE))</f>
        <v>#N/A</v>
      </c>
      <c r="L142" s="62" t="str">
        <f t="shared" si="132"/>
        <v/>
      </c>
      <c r="M142" s="59" t="str">
        <f t="shared" si="133"/>
        <v/>
      </c>
      <c r="N142" s="60" t="str">
        <f t="shared" si="134"/>
        <v/>
      </c>
      <c r="O142" s="61" t="str">
        <f t="shared" si="135"/>
        <v/>
      </c>
      <c r="P142" s="61" t="str">
        <f t="shared" si="120"/>
        <v/>
      </c>
      <c r="Q142" s="61" t="e">
        <f>IF(サンプル!$B$11="無料",0,VLOOKUP($I142,サンプル!$A$19:$O$28,4+(COLUMN()-COLUMN($K142))/(COLUMNS($O$3:$U$3)-1),FALSE))</f>
        <v>#N/A</v>
      </c>
      <c r="R142" s="62" t="str">
        <f t="shared" si="136"/>
        <v/>
      </c>
      <c r="S142" s="59" t="str">
        <f t="shared" si="137"/>
        <v/>
      </c>
      <c r="T142" s="60" t="str">
        <f t="shared" si="138"/>
        <v/>
      </c>
      <c r="U142" s="61" t="str">
        <f t="shared" si="139"/>
        <v/>
      </c>
      <c r="V142" s="61" t="str">
        <f t="shared" si="121"/>
        <v/>
      </c>
      <c r="W142" s="61" t="e">
        <f>IF(サンプル!$B$11="無料",0,VLOOKUP($I142,サンプル!$A$19:$O$28,4+(COLUMN()-COLUMN($K142))/(COLUMNS($O$3:$U$3)-1),FALSE))</f>
        <v>#N/A</v>
      </c>
      <c r="X142" s="62" t="str">
        <f t="shared" si="140"/>
        <v/>
      </c>
      <c r="Y142" s="59" t="str">
        <f t="shared" si="141"/>
        <v/>
      </c>
      <c r="Z142" s="60" t="str">
        <f t="shared" si="142"/>
        <v/>
      </c>
      <c r="AA142" s="61" t="str">
        <f t="shared" si="143"/>
        <v/>
      </c>
      <c r="AB142" s="61" t="str">
        <f t="shared" si="122"/>
        <v/>
      </c>
      <c r="AC142" s="61" t="e">
        <f>IF(サンプル!$B$11="無料",0,VLOOKUP($I142,サンプル!$A$19:$O$28,4+(COLUMN()-COLUMN($K142))/(COLUMNS($O$3:$U$3)-1),FALSE))</f>
        <v>#N/A</v>
      </c>
      <c r="AD142" s="62" t="str">
        <f t="shared" si="144"/>
        <v/>
      </c>
      <c r="AE142" s="59" t="str">
        <f t="shared" si="145"/>
        <v/>
      </c>
      <c r="AF142" s="60" t="str">
        <f t="shared" si="146"/>
        <v/>
      </c>
      <c r="AG142" s="61" t="str">
        <f t="shared" si="147"/>
        <v/>
      </c>
      <c r="AH142" s="61" t="str">
        <f t="shared" si="123"/>
        <v/>
      </c>
      <c r="AI142" s="61" t="e">
        <f>IF(サンプル!$B$11="無料",0,VLOOKUP($I142,サンプル!$A$19:$O$28,4+(COLUMN()-COLUMN($K142))/(COLUMNS($O$3:$U$3)-1),FALSE))</f>
        <v>#N/A</v>
      </c>
      <c r="AJ142" s="62" t="str">
        <f t="shared" si="148"/>
        <v/>
      </c>
      <c r="AK142" s="59" t="str">
        <f t="shared" si="149"/>
        <v/>
      </c>
      <c r="AL142" s="60" t="str">
        <f t="shared" si="150"/>
        <v/>
      </c>
      <c r="AM142" s="61" t="str">
        <f t="shared" si="151"/>
        <v/>
      </c>
      <c r="AN142" s="61" t="str">
        <f t="shared" si="124"/>
        <v/>
      </c>
      <c r="AO142" s="61" t="e">
        <f>IF(サンプル!$B$11="無料",0,VLOOKUP($I142,サンプル!$A$19:$O$28,4+(COLUMN()-COLUMN($K142))/(COLUMNS($O$3:$U$3)-1),FALSE))</f>
        <v>#N/A</v>
      </c>
      <c r="AP142" s="62" t="str">
        <f t="shared" si="152"/>
        <v/>
      </c>
      <c r="AQ142" s="59" t="str">
        <f t="shared" si="153"/>
        <v/>
      </c>
      <c r="AR142" s="60" t="str">
        <f t="shared" si="154"/>
        <v/>
      </c>
      <c r="AS142" s="61" t="str">
        <f t="shared" si="155"/>
        <v/>
      </c>
      <c r="AT142" s="61" t="str">
        <f t="shared" si="125"/>
        <v/>
      </c>
      <c r="AU142" s="61" t="e">
        <f>IF(サンプル!$B$11="無料",0,VLOOKUP($I142,サンプル!$A$19:$O$28,4+(COLUMN()-COLUMN($K142))/(COLUMNS($O$3:$U$3)-1),FALSE))</f>
        <v>#N/A</v>
      </c>
      <c r="AV142" s="62" t="str">
        <f t="shared" si="156"/>
        <v/>
      </c>
      <c r="AW142" s="59" t="str">
        <f t="shared" si="157"/>
        <v/>
      </c>
      <c r="AX142" s="60" t="str">
        <f t="shared" si="158"/>
        <v/>
      </c>
      <c r="AY142" s="61" t="str">
        <f t="shared" si="159"/>
        <v/>
      </c>
      <c r="AZ142" s="61" t="str">
        <f t="shared" si="126"/>
        <v/>
      </c>
      <c r="BA142" s="61" t="e">
        <f>IF(サンプル!$B$11="無料",0,VLOOKUP($I142,サンプル!$A$19:$O$28,4+(COLUMN()-COLUMN($K142))/(COLUMNS($O$3:$U$3)-1),FALSE))</f>
        <v>#N/A</v>
      </c>
      <c r="BB142" s="62" t="str">
        <f t="shared" si="160"/>
        <v/>
      </c>
      <c r="BC142" s="59" t="str">
        <f t="shared" si="161"/>
        <v/>
      </c>
      <c r="BD142" s="60" t="str">
        <f t="shared" si="162"/>
        <v/>
      </c>
      <c r="BE142" s="61" t="str">
        <f t="shared" si="163"/>
        <v/>
      </c>
      <c r="BF142" s="61" t="str">
        <f t="shared" si="127"/>
        <v/>
      </c>
      <c r="BG142" s="61" t="e">
        <f>IF(サンプル!$B$11="無料",0,VLOOKUP($I142,サンプル!$A$19:$O$28,4+(COLUMN()-COLUMN($K142))/(COLUMNS($O$3:$U$3)-1),FALSE))</f>
        <v>#N/A</v>
      </c>
      <c r="BH142" s="62" t="str">
        <f t="shared" si="164"/>
        <v/>
      </c>
      <c r="BI142" s="59" t="str">
        <f t="shared" si="165"/>
        <v/>
      </c>
      <c r="BJ142" s="60" t="str">
        <f t="shared" si="166"/>
        <v/>
      </c>
      <c r="BK142" s="61" t="str">
        <f t="shared" si="167"/>
        <v/>
      </c>
      <c r="BL142" s="61" t="str">
        <f t="shared" si="128"/>
        <v/>
      </c>
      <c r="BM142" s="61" t="e">
        <f>IF(サンプル!$B$11="無料",0,VLOOKUP($I142,サンプル!$A$19:$O$28,4+(COLUMN()-COLUMN($K142))/(COLUMNS($O$3:$U$3)-1),FALSE))</f>
        <v>#N/A</v>
      </c>
      <c r="BN142" s="62" t="str">
        <f t="shared" si="168"/>
        <v/>
      </c>
      <c r="BO142" s="59" t="str">
        <f t="shared" si="169"/>
        <v/>
      </c>
      <c r="BP142" s="60" t="str">
        <f t="shared" si="170"/>
        <v/>
      </c>
      <c r="BQ142" s="61" t="str">
        <f t="shared" si="171"/>
        <v/>
      </c>
      <c r="BR142" s="61" t="str">
        <f t="shared" si="129"/>
        <v/>
      </c>
      <c r="BS142" s="61" t="e">
        <f>IF(サンプル!$B$11="無料",0,VLOOKUP($I142,サンプル!$A$19:$O$28,4+(COLUMN()-COLUMN($K142))/(COLUMNS($O$3:$U$3)-1),FALSE))</f>
        <v>#N/A</v>
      </c>
      <c r="BT142" s="62" t="str">
        <f t="shared" si="172"/>
        <v/>
      </c>
      <c r="BU142" s="59" t="str">
        <f t="shared" si="173"/>
        <v/>
      </c>
      <c r="BV142" s="60" t="str">
        <f t="shared" si="174"/>
        <v/>
      </c>
      <c r="BW142" s="61" t="str">
        <f t="shared" si="175"/>
        <v/>
      </c>
      <c r="BX142" s="61" t="str">
        <f t="shared" si="130"/>
        <v/>
      </c>
      <c r="BY142" s="61" t="e">
        <f>IF(サンプル!$B$11="無料",0,VLOOKUP($I142,サンプル!$A$19:$O$28,4+(COLUMN()-COLUMN($K142))/(COLUMNS($O$3:$U$3)-1),FALSE))</f>
        <v>#N/A</v>
      </c>
      <c r="BZ142" s="62" t="str">
        <f t="shared" si="176"/>
        <v/>
      </c>
      <c r="CA142" s="59" t="str">
        <f t="shared" si="177"/>
        <v/>
      </c>
      <c r="CB142" s="60" t="str">
        <f t="shared" si="178"/>
        <v/>
      </c>
      <c r="CC142" s="61" t="str">
        <f t="shared" si="179"/>
        <v/>
      </c>
    </row>
    <row r="143" spans="1:81">
      <c r="A143" s="6">
        <v>140</v>
      </c>
      <c r="B143" s="158" t="str">
        <f>IF(ISBLANK(サンプル入力!B143),"",サンプル入力!B143)</f>
        <v/>
      </c>
      <c r="C143" s="5" t="str">
        <f>IF(ISBLANK(サンプル入力!C143),"",サンプル入力!C143)</f>
        <v/>
      </c>
      <c r="D143" s="18"/>
      <c r="E143" s="5" t="str">
        <f>IF(ISBLANK(サンプル入力!F143),"",サンプル入力!F143)</f>
        <v/>
      </c>
      <c r="F143" s="15">
        <f>IF(ISBLANK(宅配便仮計算!D143),"",宅配便仮計算!D143)</f>
        <v>0.85</v>
      </c>
      <c r="G143" s="5" t="str">
        <f>IF(ISBLANK(サンプル入力!I143),"",サンプル入力!I143)</f>
        <v/>
      </c>
      <c r="H143" s="6" t="str">
        <f>IF(ISBLANK(サンプル入力!J143),"",サンプル入力!J143)</f>
        <v/>
      </c>
      <c r="I143" s="6" t="str">
        <f>IF(ISBLANK(サンプル入力!L143),"",サンプル入力!L143)</f>
        <v/>
      </c>
      <c r="J143" s="61" t="str">
        <f t="shared" si="131"/>
        <v/>
      </c>
      <c r="K143" s="61" t="e">
        <f>IF(サンプル!$B$11="無料",0,VLOOKUP($I143,サンプル!$A$19:$O$28,4+(COLUMN()-COLUMN($K143))/(COLUMNS($O$3:$U$3)-1),FALSE))</f>
        <v>#N/A</v>
      </c>
      <c r="L143" s="62" t="str">
        <f t="shared" si="132"/>
        <v/>
      </c>
      <c r="M143" s="59" t="str">
        <f t="shared" si="133"/>
        <v/>
      </c>
      <c r="N143" s="60" t="str">
        <f t="shared" si="134"/>
        <v/>
      </c>
      <c r="O143" s="61" t="str">
        <f t="shared" si="135"/>
        <v/>
      </c>
      <c r="P143" s="61" t="str">
        <f t="shared" si="120"/>
        <v/>
      </c>
      <c r="Q143" s="61" t="e">
        <f>IF(サンプル!$B$11="無料",0,VLOOKUP($I143,サンプル!$A$19:$O$28,4+(COLUMN()-COLUMN($K143))/(COLUMNS($O$3:$U$3)-1),FALSE))</f>
        <v>#N/A</v>
      </c>
      <c r="R143" s="62" t="str">
        <f t="shared" si="136"/>
        <v/>
      </c>
      <c r="S143" s="59" t="str">
        <f t="shared" si="137"/>
        <v/>
      </c>
      <c r="T143" s="60" t="str">
        <f t="shared" si="138"/>
        <v/>
      </c>
      <c r="U143" s="61" t="str">
        <f t="shared" si="139"/>
        <v/>
      </c>
      <c r="V143" s="61" t="str">
        <f t="shared" si="121"/>
        <v/>
      </c>
      <c r="W143" s="61" t="e">
        <f>IF(サンプル!$B$11="無料",0,VLOOKUP($I143,サンプル!$A$19:$O$28,4+(COLUMN()-COLUMN($K143))/(COLUMNS($O$3:$U$3)-1),FALSE))</f>
        <v>#N/A</v>
      </c>
      <c r="X143" s="62" t="str">
        <f t="shared" si="140"/>
        <v/>
      </c>
      <c r="Y143" s="59" t="str">
        <f t="shared" si="141"/>
        <v/>
      </c>
      <c r="Z143" s="60" t="str">
        <f t="shared" si="142"/>
        <v/>
      </c>
      <c r="AA143" s="61" t="str">
        <f t="shared" si="143"/>
        <v/>
      </c>
      <c r="AB143" s="61" t="str">
        <f t="shared" si="122"/>
        <v/>
      </c>
      <c r="AC143" s="61" t="e">
        <f>IF(サンプル!$B$11="無料",0,VLOOKUP($I143,サンプル!$A$19:$O$28,4+(COLUMN()-COLUMN($K143))/(COLUMNS($O$3:$U$3)-1),FALSE))</f>
        <v>#N/A</v>
      </c>
      <c r="AD143" s="62" t="str">
        <f t="shared" si="144"/>
        <v/>
      </c>
      <c r="AE143" s="59" t="str">
        <f t="shared" si="145"/>
        <v/>
      </c>
      <c r="AF143" s="60" t="str">
        <f t="shared" si="146"/>
        <v/>
      </c>
      <c r="AG143" s="61" t="str">
        <f t="shared" si="147"/>
        <v/>
      </c>
      <c r="AH143" s="61" t="str">
        <f t="shared" si="123"/>
        <v/>
      </c>
      <c r="AI143" s="61" t="e">
        <f>IF(サンプル!$B$11="無料",0,VLOOKUP($I143,サンプル!$A$19:$O$28,4+(COLUMN()-COLUMN($K143))/(COLUMNS($O$3:$U$3)-1),FALSE))</f>
        <v>#N/A</v>
      </c>
      <c r="AJ143" s="62" t="str">
        <f t="shared" si="148"/>
        <v/>
      </c>
      <c r="AK143" s="59" t="str">
        <f t="shared" si="149"/>
        <v/>
      </c>
      <c r="AL143" s="60" t="str">
        <f t="shared" si="150"/>
        <v/>
      </c>
      <c r="AM143" s="61" t="str">
        <f t="shared" si="151"/>
        <v/>
      </c>
      <c r="AN143" s="61" t="str">
        <f t="shared" si="124"/>
        <v/>
      </c>
      <c r="AO143" s="61" t="e">
        <f>IF(サンプル!$B$11="無料",0,VLOOKUP($I143,サンプル!$A$19:$O$28,4+(COLUMN()-COLUMN($K143))/(COLUMNS($O$3:$U$3)-1),FALSE))</f>
        <v>#N/A</v>
      </c>
      <c r="AP143" s="62" t="str">
        <f t="shared" si="152"/>
        <v/>
      </c>
      <c r="AQ143" s="59" t="str">
        <f t="shared" si="153"/>
        <v/>
      </c>
      <c r="AR143" s="60" t="str">
        <f t="shared" si="154"/>
        <v/>
      </c>
      <c r="AS143" s="61" t="str">
        <f t="shared" si="155"/>
        <v/>
      </c>
      <c r="AT143" s="61" t="str">
        <f t="shared" si="125"/>
        <v/>
      </c>
      <c r="AU143" s="61" t="e">
        <f>IF(サンプル!$B$11="無料",0,VLOOKUP($I143,サンプル!$A$19:$O$28,4+(COLUMN()-COLUMN($K143))/(COLUMNS($O$3:$U$3)-1),FALSE))</f>
        <v>#N/A</v>
      </c>
      <c r="AV143" s="62" t="str">
        <f t="shared" si="156"/>
        <v/>
      </c>
      <c r="AW143" s="59" t="str">
        <f t="shared" si="157"/>
        <v/>
      </c>
      <c r="AX143" s="60" t="str">
        <f t="shared" si="158"/>
        <v/>
      </c>
      <c r="AY143" s="61" t="str">
        <f t="shared" si="159"/>
        <v/>
      </c>
      <c r="AZ143" s="61" t="str">
        <f t="shared" si="126"/>
        <v/>
      </c>
      <c r="BA143" s="61" t="e">
        <f>IF(サンプル!$B$11="無料",0,VLOOKUP($I143,サンプル!$A$19:$O$28,4+(COLUMN()-COLUMN($K143))/(COLUMNS($O$3:$U$3)-1),FALSE))</f>
        <v>#N/A</v>
      </c>
      <c r="BB143" s="62" t="str">
        <f t="shared" si="160"/>
        <v/>
      </c>
      <c r="BC143" s="59" t="str">
        <f t="shared" si="161"/>
        <v/>
      </c>
      <c r="BD143" s="60" t="str">
        <f t="shared" si="162"/>
        <v/>
      </c>
      <c r="BE143" s="61" t="str">
        <f t="shared" si="163"/>
        <v/>
      </c>
      <c r="BF143" s="61" t="str">
        <f t="shared" si="127"/>
        <v/>
      </c>
      <c r="BG143" s="61" t="e">
        <f>IF(サンプル!$B$11="無料",0,VLOOKUP($I143,サンプル!$A$19:$O$28,4+(COLUMN()-COLUMN($K143))/(COLUMNS($O$3:$U$3)-1),FALSE))</f>
        <v>#N/A</v>
      </c>
      <c r="BH143" s="62" t="str">
        <f t="shared" si="164"/>
        <v/>
      </c>
      <c r="BI143" s="59" t="str">
        <f t="shared" si="165"/>
        <v/>
      </c>
      <c r="BJ143" s="60" t="str">
        <f t="shared" si="166"/>
        <v/>
      </c>
      <c r="BK143" s="61" t="str">
        <f t="shared" si="167"/>
        <v/>
      </c>
      <c r="BL143" s="61" t="str">
        <f t="shared" si="128"/>
        <v/>
      </c>
      <c r="BM143" s="61" t="e">
        <f>IF(サンプル!$B$11="無料",0,VLOOKUP($I143,サンプル!$A$19:$O$28,4+(COLUMN()-COLUMN($K143))/(COLUMNS($O$3:$U$3)-1),FALSE))</f>
        <v>#N/A</v>
      </c>
      <c r="BN143" s="62" t="str">
        <f t="shared" si="168"/>
        <v/>
      </c>
      <c r="BO143" s="59" t="str">
        <f t="shared" si="169"/>
        <v/>
      </c>
      <c r="BP143" s="60" t="str">
        <f t="shared" si="170"/>
        <v/>
      </c>
      <c r="BQ143" s="61" t="str">
        <f t="shared" si="171"/>
        <v/>
      </c>
      <c r="BR143" s="61" t="str">
        <f t="shared" si="129"/>
        <v/>
      </c>
      <c r="BS143" s="61" t="e">
        <f>IF(サンプル!$B$11="無料",0,VLOOKUP($I143,サンプル!$A$19:$O$28,4+(COLUMN()-COLUMN($K143))/(COLUMNS($O$3:$U$3)-1),FALSE))</f>
        <v>#N/A</v>
      </c>
      <c r="BT143" s="62" t="str">
        <f t="shared" si="172"/>
        <v/>
      </c>
      <c r="BU143" s="59" t="str">
        <f t="shared" si="173"/>
        <v/>
      </c>
      <c r="BV143" s="60" t="str">
        <f t="shared" si="174"/>
        <v/>
      </c>
      <c r="BW143" s="61" t="str">
        <f t="shared" si="175"/>
        <v/>
      </c>
      <c r="BX143" s="61" t="str">
        <f t="shared" si="130"/>
        <v/>
      </c>
      <c r="BY143" s="61" t="e">
        <f>IF(サンプル!$B$11="無料",0,VLOOKUP($I143,サンプル!$A$19:$O$28,4+(COLUMN()-COLUMN($K143))/(COLUMNS($O$3:$U$3)-1),FALSE))</f>
        <v>#N/A</v>
      </c>
      <c r="BZ143" s="62" t="str">
        <f t="shared" si="176"/>
        <v/>
      </c>
      <c r="CA143" s="59" t="str">
        <f t="shared" si="177"/>
        <v/>
      </c>
      <c r="CB143" s="60" t="str">
        <f t="shared" si="178"/>
        <v/>
      </c>
      <c r="CC143" s="61" t="str">
        <f t="shared" si="179"/>
        <v/>
      </c>
    </row>
    <row r="144" spans="1:81">
      <c r="A144" s="6">
        <v>141</v>
      </c>
      <c r="B144" s="158" t="str">
        <f>IF(ISBLANK(サンプル入力!B144),"",サンプル入力!B144)</f>
        <v/>
      </c>
      <c r="C144" s="5" t="str">
        <f>IF(ISBLANK(サンプル入力!C144),"",サンプル入力!C144)</f>
        <v/>
      </c>
      <c r="D144" s="18"/>
      <c r="E144" s="5" t="str">
        <f>IF(ISBLANK(サンプル入力!F144),"",サンプル入力!F144)</f>
        <v/>
      </c>
      <c r="F144" s="15">
        <f>IF(ISBLANK(宅配便仮計算!D144),"",宅配便仮計算!D144)</f>
        <v>0.85</v>
      </c>
      <c r="G144" s="5" t="str">
        <f>IF(ISBLANK(サンプル入力!I144),"",サンプル入力!I144)</f>
        <v/>
      </c>
      <c r="H144" s="6" t="str">
        <f>IF(ISBLANK(サンプル入力!J144),"",サンプル入力!J144)</f>
        <v/>
      </c>
      <c r="I144" s="6" t="str">
        <f>IF(ISBLANK(サンプル入力!L144),"",サンプル入力!L144)</f>
        <v/>
      </c>
      <c r="J144" s="61" t="str">
        <f t="shared" si="131"/>
        <v/>
      </c>
      <c r="K144" s="61" t="e">
        <f>IF(サンプル!$B$11="無料",0,VLOOKUP($I144,サンプル!$A$19:$O$28,4+(COLUMN()-COLUMN($K144))/(COLUMNS($O$3:$U$3)-1),FALSE))</f>
        <v>#N/A</v>
      </c>
      <c r="L144" s="62" t="str">
        <f t="shared" si="132"/>
        <v/>
      </c>
      <c r="M144" s="59" t="str">
        <f t="shared" si="133"/>
        <v/>
      </c>
      <c r="N144" s="60" t="str">
        <f t="shared" si="134"/>
        <v/>
      </c>
      <c r="O144" s="61" t="str">
        <f t="shared" si="135"/>
        <v/>
      </c>
      <c r="P144" s="61" t="str">
        <f t="shared" si="120"/>
        <v/>
      </c>
      <c r="Q144" s="61" t="e">
        <f>IF(サンプル!$B$11="無料",0,VLOOKUP($I144,サンプル!$A$19:$O$28,4+(COLUMN()-COLUMN($K144))/(COLUMNS($O$3:$U$3)-1),FALSE))</f>
        <v>#N/A</v>
      </c>
      <c r="R144" s="62" t="str">
        <f t="shared" si="136"/>
        <v/>
      </c>
      <c r="S144" s="59" t="str">
        <f t="shared" si="137"/>
        <v/>
      </c>
      <c r="T144" s="60" t="str">
        <f t="shared" si="138"/>
        <v/>
      </c>
      <c r="U144" s="61" t="str">
        <f t="shared" si="139"/>
        <v/>
      </c>
      <c r="V144" s="61" t="str">
        <f t="shared" si="121"/>
        <v/>
      </c>
      <c r="W144" s="61" t="e">
        <f>IF(サンプル!$B$11="無料",0,VLOOKUP($I144,サンプル!$A$19:$O$28,4+(COLUMN()-COLUMN($K144))/(COLUMNS($O$3:$U$3)-1),FALSE))</f>
        <v>#N/A</v>
      </c>
      <c r="X144" s="62" t="str">
        <f t="shared" si="140"/>
        <v/>
      </c>
      <c r="Y144" s="59" t="str">
        <f t="shared" si="141"/>
        <v/>
      </c>
      <c r="Z144" s="60" t="str">
        <f t="shared" si="142"/>
        <v/>
      </c>
      <c r="AA144" s="61" t="str">
        <f t="shared" si="143"/>
        <v/>
      </c>
      <c r="AB144" s="61" t="str">
        <f t="shared" si="122"/>
        <v/>
      </c>
      <c r="AC144" s="61" t="e">
        <f>IF(サンプル!$B$11="無料",0,VLOOKUP($I144,サンプル!$A$19:$O$28,4+(COLUMN()-COLUMN($K144))/(COLUMNS($O$3:$U$3)-1),FALSE))</f>
        <v>#N/A</v>
      </c>
      <c r="AD144" s="62" t="str">
        <f t="shared" si="144"/>
        <v/>
      </c>
      <c r="AE144" s="59" t="str">
        <f t="shared" si="145"/>
        <v/>
      </c>
      <c r="AF144" s="60" t="str">
        <f t="shared" si="146"/>
        <v/>
      </c>
      <c r="AG144" s="61" t="str">
        <f t="shared" si="147"/>
        <v/>
      </c>
      <c r="AH144" s="61" t="str">
        <f t="shared" si="123"/>
        <v/>
      </c>
      <c r="AI144" s="61" t="e">
        <f>IF(サンプル!$B$11="無料",0,VLOOKUP($I144,サンプル!$A$19:$O$28,4+(COLUMN()-COLUMN($K144))/(COLUMNS($O$3:$U$3)-1),FALSE))</f>
        <v>#N/A</v>
      </c>
      <c r="AJ144" s="62" t="str">
        <f t="shared" si="148"/>
        <v/>
      </c>
      <c r="AK144" s="59" t="str">
        <f t="shared" si="149"/>
        <v/>
      </c>
      <c r="AL144" s="60" t="str">
        <f t="shared" si="150"/>
        <v/>
      </c>
      <c r="AM144" s="61" t="str">
        <f t="shared" si="151"/>
        <v/>
      </c>
      <c r="AN144" s="61" t="str">
        <f t="shared" si="124"/>
        <v/>
      </c>
      <c r="AO144" s="61" t="e">
        <f>IF(サンプル!$B$11="無料",0,VLOOKUP($I144,サンプル!$A$19:$O$28,4+(COLUMN()-COLUMN($K144))/(COLUMNS($O$3:$U$3)-1),FALSE))</f>
        <v>#N/A</v>
      </c>
      <c r="AP144" s="62" t="str">
        <f t="shared" si="152"/>
        <v/>
      </c>
      <c r="AQ144" s="59" t="str">
        <f t="shared" si="153"/>
        <v/>
      </c>
      <c r="AR144" s="60" t="str">
        <f t="shared" si="154"/>
        <v/>
      </c>
      <c r="AS144" s="61" t="str">
        <f t="shared" si="155"/>
        <v/>
      </c>
      <c r="AT144" s="61" t="str">
        <f t="shared" si="125"/>
        <v/>
      </c>
      <c r="AU144" s="61" t="e">
        <f>IF(サンプル!$B$11="無料",0,VLOOKUP($I144,サンプル!$A$19:$O$28,4+(COLUMN()-COLUMN($K144))/(COLUMNS($O$3:$U$3)-1),FALSE))</f>
        <v>#N/A</v>
      </c>
      <c r="AV144" s="62" t="str">
        <f t="shared" si="156"/>
        <v/>
      </c>
      <c r="AW144" s="59" t="str">
        <f t="shared" si="157"/>
        <v/>
      </c>
      <c r="AX144" s="60" t="str">
        <f t="shared" si="158"/>
        <v/>
      </c>
      <c r="AY144" s="61" t="str">
        <f t="shared" si="159"/>
        <v/>
      </c>
      <c r="AZ144" s="61" t="str">
        <f t="shared" si="126"/>
        <v/>
      </c>
      <c r="BA144" s="61" t="e">
        <f>IF(サンプル!$B$11="無料",0,VLOOKUP($I144,サンプル!$A$19:$O$28,4+(COLUMN()-COLUMN($K144))/(COLUMNS($O$3:$U$3)-1),FALSE))</f>
        <v>#N/A</v>
      </c>
      <c r="BB144" s="62" t="str">
        <f t="shared" si="160"/>
        <v/>
      </c>
      <c r="BC144" s="59" t="str">
        <f t="shared" si="161"/>
        <v/>
      </c>
      <c r="BD144" s="60" t="str">
        <f t="shared" si="162"/>
        <v/>
      </c>
      <c r="BE144" s="61" t="str">
        <f t="shared" si="163"/>
        <v/>
      </c>
      <c r="BF144" s="61" t="str">
        <f t="shared" si="127"/>
        <v/>
      </c>
      <c r="BG144" s="61" t="e">
        <f>IF(サンプル!$B$11="無料",0,VLOOKUP($I144,サンプル!$A$19:$O$28,4+(COLUMN()-COLUMN($K144))/(COLUMNS($O$3:$U$3)-1),FALSE))</f>
        <v>#N/A</v>
      </c>
      <c r="BH144" s="62" t="str">
        <f t="shared" si="164"/>
        <v/>
      </c>
      <c r="BI144" s="59" t="str">
        <f t="shared" si="165"/>
        <v/>
      </c>
      <c r="BJ144" s="60" t="str">
        <f t="shared" si="166"/>
        <v/>
      </c>
      <c r="BK144" s="61" t="str">
        <f t="shared" si="167"/>
        <v/>
      </c>
      <c r="BL144" s="61" t="str">
        <f t="shared" si="128"/>
        <v/>
      </c>
      <c r="BM144" s="61" t="e">
        <f>IF(サンプル!$B$11="無料",0,VLOOKUP($I144,サンプル!$A$19:$O$28,4+(COLUMN()-COLUMN($K144))/(COLUMNS($O$3:$U$3)-1),FALSE))</f>
        <v>#N/A</v>
      </c>
      <c r="BN144" s="62" t="str">
        <f t="shared" si="168"/>
        <v/>
      </c>
      <c r="BO144" s="59" t="str">
        <f t="shared" si="169"/>
        <v/>
      </c>
      <c r="BP144" s="60" t="str">
        <f t="shared" si="170"/>
        <v/>
      </c>
      <c r="BQ144" s="61" t="str">
        <f t="shared" si="171"/>
        <v/>
      </c>
      <c r="BR144" s="61" t="str">
        <f t="shared" si="129"/>
        <v/>
      </c>
      <c r="BS144" s="61" t="e">
        <f>IF(サンプル!$B$11="無料",0,VLOOKUP($I144,サンプル!$A$19:$O$28,4+(COLUMN()-COLUMN($K144))/(COLUMNS($O$3:$U$3)-1),FALSE))</f>
        <v>#N/A</v>
      </c>
      <c r="BT144" s="62" t="str">
        <f t="shared" si="172"/>
        <v/>
      </c>
      <c r="BU144" s="59" t="str">
        <f t="shared" si="173"/>
        <v/>
      </c>
      <c r="BV144" s="60" t="str">
        <f t="shared" si="174"/>
        <v/>
      </c>
      <c r="BW144" s="61" t="str">
        <f t="shared" si="175"/>
        <v/>
      </c>
      <c r="BX144" s="61" t="str">
        <f t="shared" si="130"/>
        <v/>
      </c>
      <c r="BY144" s="61" t="e">
        <f>IF(サンプル!$B$11="無料",0,VLOOKUP($I144,サンプル!$A$19:$O$28,4+(COLUMN()-COLUMN($K144))/(COLUMNS($O$3:$U$3)-1),FALSE))</f>
        <v>#N/A</v>
      </c>
      <c r="BZ144" s="62" t="str">
        <f t="shared" si="176"/>
        <v/>
      </c>
      <c r="CA144" s="59" t="str">
        <f t="shared" si="177"/>
        <v/>
      </c>
      <c r="CB144" s="60" t="str">
        <f t="shared" si="178"/>
        <v/>
      </c>
      <c r="CC144" s="61" t="str">
        <f t="shared" si="179"/>
        <v/>
      </c>
    </row>
    <row r="145" spans="1:81">
      <c r="A145" s="6">
        <v>142</v>
      </c>
      <c r="B145" s="158" t="str">
        <f>IF(ISBLANK(サンプル入力!B145),"",サンプル入力!B145)</f>
        <v/>
      </c>
      <c r="C145" s="5" t="str">
        <f>IF(ISBLANK(サンプル入力!C145),"",サンプル入力!C145)</f>
        <v/>
      </c>
      <c r="D145" s="18"/>
      <c r="E145" s="5" t="str">
        <f>IF(ISBLANK(サンプル入力!F145),"",サンプル入力!F145)</f>
        <v/>
      </c>
      <c r="F145" s="15">
        <f>IF(ISBLANK(宅配便仮計算!D145),"",宅配便仮計算!D145)</f>
        <v>0.85</v>
      </c>
      <c r="G145" s="5" t="str">
        <f>IF(ISBLANK(サンプル入力!I145),"",サンプル入力!I145)</f>
        <v/>
      </c>
      <c r="H145" s="6" t="str">
        <f>IF(ISBLANK(サンプル入力!J145),"",サンプル入力!J145)</f>
        <v/>
      </c>
      <c r="I145" s="6" t="str">
        <f>IF(ISBLANK(サンプル入力!L145),"",サンプル入力!L145)</f>
        <v/>
      </c>
      <c r="J145" s="61" t="str">
        <f t="shared" si="131"/>
        <v/>
      </c>
      <c r="K145" s="61" t="e">
        <f>IF(サンプル!$B$11="無料",0,VLOOKUP($I145,サンプル!$A$19:$O$28,4+(COLUMN()-COLUMN($K145))/(COLUMNS($O$3:$U$3)-1),FALSE))</f>
        <v>#N/A</v>
      </c>
      <c r="L145" s="62" t="str">
        <f t="shared" si="132"/>
        <v/>
      </c>
      <c r="M145" s="59" t="str">
        <f t="shared" si="133"/>
        <v/>
      </c>
      <c r="N145" s="60" t="str">
        <f t="shared" si="134"/>
        <v/>
      </c>
      <c r="O145" s="61" t="str">
        <f t="shared" si="135"/>
        <v/>
      </c>
      <c r="P145" s="61" t="str">
        <f t="shared" si="120"/>
        <v/>
      </c>
      <c r="Q145" s="61" t="e">
        <f>IF(サンプル!$B$11="無料",0,VLOOKUP($I145,サンプル!$A$19:$O$28,4+(COLUMN()-COLUMN($K145))/(COLUMNS($O$3:$U$3)-1),FALSE))</f>
        <v>#N/A</v>
      </c>
      <c r="R145" s="62" t="str">
        <f t="shared" si="136"/>
        <v/>
      </c>
      <c r="S145" s="59" t="str">
        <f t="shared" si="137"/>
        <v/>
      </c>
      <c r="T145" s="60" t="str">
        <f t="shared" si="138"/>
        <v/>
      </c>
      <c r="U145" s="61" t="str">
        <f t="shared" si="139"/>
        <v/>
      </c>
      <c r="V145" s="61" t="str">
        <f t="shared" si="121"/>
        <v/>
      </c>
      <c r="W145" s="61" t="e">
        <f>IF(サンプル!$B$11="無料",0,VLOOKUP($I145,サンプル!$A$19:$O$28,4+(COLUMN()-COLUMN($K145))/(COLUMNS($O$3:$U$3)-1),FALSE))</f>
        <v>#N/A</v>
      </c>
      <c r="X145" s="62" t="str">
        <f t="shared" si="140"/>
        <v/>
      </c>
      <c r="Y145" s="59" t="str">
        <f t="shared" si="141"/>
        <v/>
      </c>
      <c r="Z145" s="60" t="str">
        <f t="shared" si="142"/>
        <v/>
      </c>
      <c r="AA145" s="61" t="str">
        <f t="shared" si="143"/>
        <v/>
      </c>
      <c r="AB145" s="61" t="str">
        <f t="shared" si="122"/>
        <v/>
      </c>
      <c r="AC145" s="61" t="e">
        <f>IF(サンプル!$B$11="無料",0,VLOOKUP($I145,サンプル!$A$19:$O$28,4+(COLUMN()-COLUMN($K145))/(COLUMNS($O$3:$U$3)-1),FALSE))</f>
        <v>#N/A</v>
      </c>
      <c r="AD145" s="62" t="str">
        <f t="shared" si="144"/>
        <v/>
      </c>
      <c r="AE145" s="59" t="str">
        <f t="shared" si="145"/>
        <v/>
      </c>
      <c r="AF145" s="60" t="str">
        <f t="shared" si="146"/>
        <v/>
      </c>
      <c r="AG145" s="61" t="str">
        <f t="shared" si="147"/>
        <v/>
      </c>
      <c r="AH145" s="61" t="str">
        <f t="shared" si="123"/>
        <v/>
      </c>
      <c r="AI145" s="61" t="e">
        <f>IF(サンプル!$B$11="無料",0,VLOOKUP($I145,サンプル!$A$19:$O$28,4+(COLUMN()-COLUMN($K145))/(COLUMNS($O$3:$U$3)-1),FALSE))</f>
        <v>#N/A</v>
      </c>
      <c r="AJ145" s="62" t="str">
        <f t="shared" si="148"/>
        <v/>
      </c>
      <c r="AK145" s="59" t="str">
        <f t="shared" si="149"/>
        <v/>
      </c>
      <c r="AL145" s="60" t="str">
        <f t="shared" si="150"/>
        <v/>
      </c>
      <c r="AM145" s="61" t="str">
        <f t="shared" si="151"/>
        <v/>
      </c>
      <c r="AN145" s="61" t="str">
        <f t="shared" si="124"/>
        <v/>
      </c>
      <c r="AO145" s="61" t="e">
        <f>IF(サンプル!$B$11="無料",0,VLOOKUP($I145,サンプル!$A$19:$O$28,4+(COLUMN()-COLUMN($K145))/(COLUMNS($O$3:$U$3)-1),FALSE))</f>
        <v>#N/A</v>
      </c>
      <c r="AP145" s="62" t="str">
        <f t="shared" si="152"/>
        <v/>
      </c>
      <c r="AQ145" s="59" t="str">
        <f t="shared" si="153"/>
        <v/>
      </c>
      <c r="AR145" s="60" t="str">
        <f t="shared" si="154"/>
        <v/>
      </c>
      <c r="AS145" s="61" t="str">
        <f t="shared" si="155"/>
        <v/>
      </c>
      <c r="AT145" s="61" t="str">
        <f t="shared" si="125"/>
        <v/>
      </c>
      <c r="AU145" s="61" t="e">
        <f>IF(サンプル!$B$11="無料",0,VLOOKUP($I145,サンプル!$A$19:$O$28,4+(COLUMN()-COLUMN($K145))/(COLUMNS($O$3:$U$3)-1),FALSE))</f>
        <v>#N/A</v>
      </c>
      <c r="AV145" s="62" t="str">
        <f t="shared" si="156"/>
        <v/>
      </c>
      <c r="AW145" s="59" t="str">
        <f t="shared" si="157"/>
        <v/>
      </c>
      <c r="AX145" s="60" t="str">
        <f t="shared" si="158"/>
        <v/>
      </c>
      <c r="AY145" s="61" t="str">
        <f t="shared" si="159"/>
        <v/>
      </c>
      <c r="AZ145" s="61" t="str">
        <f t="shared" si="126"/>
        <v/>
      </c>
      <c r="BA145" s="61" t="e">
        <f>IF(サンプル!$B$11="無料",0,VLOOKUP($I145,サンプル!$A$19:$O$28,4+(COLUMN()-COLUMN($K145))/(COLUMNS($O$3:$U$3)-1),FALSE))</f>
        <v>#N/A</v>
      </c>
      <c r="BB145" s="62" t="str">
        <f t="shared" si="160"/>
        <v/>
      </c>
      <c r="BC145" s="59" t="str">
        <f t="shared" si="161"/>
        <v/>
      </c>
      <c r="BD145" s="60" t="str">
        <f t="shared" si="162"/>
        <v/>
      </c>
      <c r="BE145" s="61" t="str">
        <f t="shared" si="163"/>
        <v/>
      </c>
      <c r="BF145" s="61" t="str">
        <f t="shared" si="127"/>
        <v/>
      </c>
      <c r="BG145" s="61" t="e">
        <f>IF(サンプル!$B$11="無料",0,VLOOKUP($I145,サンプル!$A$19:$O$28,4+(COLUMN()-COLUMN($K145))/(COLUMNS($O$3:$U$3)-1),FALSE))</f>
        <v>#N/A</v>
      </c>
      <c r="BH145" s="62" t="str">
        <f t="shared" si="164"/>
        <v/>
      </c>
      <c r="BI145" s="59" t="str">
        <f t="shared" si="165"/>
        <v/>
      </c>
      <c r="BJ145" s="60" t="str">
        <f t="shared" si="166"/>
        <v/>
      </c>
      <c r="BK145" s="61" t="str">
        <f t="shared" si="167"/>
        <v/>
      </c>
      <c r="BL145" s="61" t="str">
        <f t="shared" si="128"/>
        <v/>
      </c>
      <c r="BM145" s="61" t="e">
        <f>IF(サンプル!$B$11="無料",0,VLOOKUP($I145,サンプル!$A$19:$O$28,4+(COLUMN()-COLUMN($K145))/(COLUMNS($O$3:$U$3)-1),FALSE))</f>
        <v>#N/A</v>
      </c>
      <c r="BN145" s="62" t="str">
        <f t="shared" si="168"/>
        <v/>
      </c>
      <c r="BO145" s="59" t="str">
        <f t="shared" si="169"/>
        <v/>
      </c>
      <c r="BP145" s="60" t="str">
        <f t="shared" si="170"/>
        <v/>
      </c>
      <c r="BQ145" s="61" t="str">
        <f t="shared" si="171"/>
        <v/>
      </c>
      <c r="BR145" s="61" t="str">
        <f t="shared" si="129"/>
        <v/>
      </c>
      <c r="BS145" s="61" t="e">
        <f>IF(サンプル!$B$11="無料",0,VLOOKUP($I145,サンプル!$A$19:$O$28,4+(COLUMN()-COLUMN($K145))/(COLUMNS($O$3:$U$3)-1),FALSE))</f>
        <v>#N/A</v>
      </c>
      <c r="BT145" s="62" t="str">
        <f t="shared" si="172"/>
        <v/>
      </c>
      <c r="BU145" s="59" t="str">
        <f t="shared" si="173"/>
        <v/>
      </c>
      <c r="BV145" s="60" t="str">
        <f t="shared" si="174"/>
        <v/>
      </c>
      <c r="BW145" s="61" t="str">
        <f t="shared" si="175"/>
        <v/>
      </c>
      <c r="BX145" s="61" t="str">
        <f t="shared" si="130"/>
        <v/>
      </c>
      <c r="BY145" s="61" t="e">
        <f>IF(サンプル!$B$11="無料",0,VLOOKUP($I145,サンプル!$A$19:$O$28,4+(COLUMN()-COLUMN($K145))/(COLUMNS($O$3:$U$3)-1),FALSE))</f>
        <v>#N/A</v>
      </c>
      <c r="BZ145" s="62" t="str">
        <f t="shared" si="176"/>
        <v/>
      </c>
      <c r="CA145" s="59" t="str">
        <f t="shared" si="177"/>
        <v/>
      </c>
      <c r="CB145" s="60" t="str">
        <f t="shared" si="178"/>
        <v/>
      </c>
      <c r="CC145" s="61" t="str">
        <f t="shared" si="179"/>
        <v/>
      </c>
    </row>
    <row r="146" spans="1:81">
      <c r="A146" s="6">
        <v>143</v>
      </c>
      <c r="B146" s="158" t="str">
        <f>IF(ISBLANK(サンプル入力!B146),"",サンプル入力!B146)</f>
        <v/>
      </c>
      <c r="C146" s="5" t="str">
        <f>IF(ISBLANK(サンプル入力!C146),"",サンプル入力!C146)</f>
        <v/>
      </c>
      <c r="D146" s="18"/>
      <c r="E146" s="5" t="str">
        <f>IF(ISBLANK(サンプル入力!F146),"",サンプル入力!F146)</f>
        <v/>
      </c>
      <c r="F146" s="15">
        <f>IF(ISBLANK(宅配便仮計算!D146),"",宅配便仮計算!D146)</f>
        <v>0.85</v>
      </c>
      <c r="G146" s="5" t="str">
        <f>IF(ISBLANK(サンプル入力!I146),"",サンプル入力!I146)</f>
        <v/>
      </c>
      <c r="H146" s="6" t="str">
        <f>IF(ISBLANK(サンプル入力!J146),"",サンプル入力!J146)</f>
        <v/>
      </c>
      <c r="I146" s="6" t="str">
        <f>IF(ISBLANK(サンプル入力!L146),"",サンプル入力!L146)</f>
        <v/>
      </c>
      <c r="J146" s="61" t="str">
        <f t="shared" si="131"/>
        <v/>
      </c>
      <c r="K146" s="61" t="e">
        <f>IF(サンプル!$B$11="無料",0,VLOOKUP($I146,サンプル!$A$19:$O$28,4+(COLUMN()-COLUMN($K146))/(COLUMNS($O$3:$U$3)-1),FALSE))</f>
        <v>#N/A</v>
      </c>
      <c r="L146" s="62" t="str">
        <f t="shared" si="132"/>
        <v/>
      </c>
      <c r="M146" s="59" t="str">
        <f t="shared" si="133"/>
        <v/>
      </c>
      <c r="N146" s="60" t="str">
        <f t="shared" si="134"/>
        <v/>
      </c>
      <c r="O146" s="61" t="str">
        <f t="shared" si="135"/>
        <v/>
      </c>
      <c r="P146" s="61" t="str">
        <f t="shared" si="120"/>
        <v/>
      </c>
      <c r="Q146" s="61" t="e">
        <f>IF(サンプル!$B$11="無料",0,VLOOKUP($I146,サンプル!$A$19:$O$28,4+(COLUMN()-COLUMN($K146))/(COLUMNS($O$3:$U$3)-1),FALSE))</f>
        <v>#N/A</v>
      </c>
      <c r="R146" s="62" t="str">
        <f t="shared" si="136"/>
        <v/>
      </c>
      <c r="S146" s="59" t="str">
        <f t="shared" si="137"/>
        <v/>
      </c>
      <c r="T146" s="60" t="str">
        <f t="shared" si="138"/>
        <v/>
      </c>
      <c r="U146" s="61" t="str">
        <f t="shared" si="139"/>
        <v/>
      </c>
      <c r="V146" s="61" t="str">
        <f t="shared" si="121"/>
        <v/>
      </c>
      <c r="W146" s="61" t="e">
        <f>IF(サンプル!$B$11="無料",0,VLOOKUP($I146,サンプル!$A$19:$O$28,4+(COLUMN()-COLUMN($K146))/(COLUMNS($O$3:$U$3)-1),FALSE))</f>
        <v>#N/A</v>
      </c>
      <c r="X146" s="62" t="str">
        <f t="shared" si="140"/>
        <v/>
      </c>
      <c r="Y146" s="59" t="str">
        <f t="shared" si="141"/>
        <v/>
      </c>
      <c r="Z146" s="60" t="str">
        <f t="shared" si="142"/>
        <v/>
      </c>
      <c r="AA146" s="61" t="str">
        <f t="shared" si="143"/>
        <v/>
      </c>
      <c r="AB146" s="61" t="str">
        <f t="shared" si="122"/>
        <v/>
      </c>
      <c r="AC146" s="61" t="e">
        <f>IF(サンプル!$B$11="無料",0,VLOOKUP($I146,サンプル!$A$19:$O$28,4+(COLUMN()-COLUMN($K146))/(COLUMNS($O$3:$U$3)-1),FALSE))</f>
        <v>#N/A</v>
      </c>
      <c r="AD146" s="62" t="str">
        <f t="shared" si="144"/>
        <v/>
      </c>
      <c r="AE146" s="59" t="str">
        <f t="shared" si="145"/>
        <v/>
      </c>
      <c r="AF146" s="60" t="str">
        <f t="shared" si="146"/>
        <v/>
      </c>
      <c r="AG146" s="61" t="str">
        <f t="shared" si="147"/>
        <v/>
      </c>
      <c r="AH146" s="61" t="str">
        <f t="shared" si="123"/>
        <v/>
      </c>
      <c r="AI146" s="61" t="e">
        <f>IF(サンプル!$B$11="無料",0,VLOOKUP($I146,サンプル!$A$19:$O$28,4+(COLUMN()-COLUMN($K146))/(COLUMNS($O$3:$U$3)-1),FALSE))</f>
        <v>#N/A</v>
      </c>
      <c r="AJ146" s="62" t="str">
        <f t="shared" si="148"/>
        <v/>
      </c>
      <c r="AK146" s="59" t="str">
        <f t="shared" si="149"/>
        <v/>
      </c>
      <c r="AL146" s="60" t="str">
        <f t="shared" si="150"/>
        <v/>
      </c>
      <c r="AM146" s="61" t="str">
        <f t="shared" si="151"/>
        <v/>
      </c>
      <c r="AN146" s="61" t="str">
        <f t="shared" si="124"/>
        <v/>
      </c>
      <c r="AO146" s="61" t="e">
        <f>IF(サンプル!$B$11="無料",0,VLOOKUP($I146,サンプル!$A$19:$O$28,4+(COLUMN()-COLUMN($K146))/(COLUMNS($O$3:$U$3)-1),FALSE))</f>
        <v>#N/A</v>
      </c>
      <c r="AP146" s="62" t="str">
        <f t="shared" si="152"/>
        <v/>
      </c>
      <c r="AQ146" s="59" t="str">
        <f t="shared" si="153"/>
        <v/>
      </c>
      <c r="AR146" s="60" t="str">
        <f t="shared" si="154"/>
        <v/>
      </c>
      <c r="AS146" s="61" t="str">
        <f t="shared" si="155"/>
        <v/>
      </c>
      <c r="AT146" s="61" t="str">
        <f t="shared" si="125"/>
        <v/>
      </c>
      <c r="AU146" s="61" t="e">
        <f>IF(サンプル!$B$11="無料",0,VLOOKUP($I146,サンプル!$A$19:$O$28,4+(COLUMN()-COLUMN($K146))/(COLUMNS($O$3:$U$3)-1),FALSE))</f>
        <v>#N/A</v>
      </c>
      <c r="AV146" s="62" t="str">
        <f t="shared" si="156"/>
        <v/>
      </c>
      <c r="AW146" s="59" t="str">
        <f t="shared" si="157"/>
        <v/>
      </c>
      <c r="AX146" s="60" t="str">
        <f t="shared" si="158"/>
        <v/>
      </c>
      <c r="AY146" s="61" t="str">
        <f t="shared" si="159"/>
        <v/>
      </c>
      <c r="AZ146" s="61" t="str">
        <f t="shared" si="126"/>
        <v/>
      </c>
      <c r="BA146" s="61" t="e">
        <f>IF(サンプル!$B$11="無料",0,VLOOKUP($I146,サンプル!$A$19:$O$28,4+(COLUMN()-COLUMN($K146))/(COLUMNS($O$3:$U$3)-1),FALSE))</f>
        <v>#N/A</v>
      </c>
      <c r="BB146" s="62" t="str">
        <f t="shared" si="160"/>
        <v/>
      </c>
      <c r="BC146" s="59" t="str">
        <f t="shared" si="161"/>
        <v/>
      </c>
      <c r="BD146" s="60" t="str">
        <f t="shared" si="162"/>
        <v/>
      </c>
      <c r="BE146" s="61" t="str">
        <f t="shared" si="163"/>
        <v/>
      </c>
      <c r="BF146" s="61" t="str">
        <f t="shared" si="127"/>
        <v/>
      </c>
      <c r="BG146" s="61" t="e">
        <f>IF(サンプル!$B$11="無料",0,VLOOKUP($I146,サンプル!$A$19:$O$28,4+(COLUMN()-COLUMN($K146))/(COLUMNS($O$3:$U$3)-1),FALSE))</f>
        <v>#N/A</v>
      </c>
      <c r="BH146" s="62" t="str">
        <f t="shared" si="164"/>
        <v/>
      </c>
      <c r="BI146" s="59" t="str">
        <f t="shared" si="165"/>
        <v/>
      </c>
      <c r="BJ146" s="60" t="str">
        <f t="shared" si="166"/>
        <v/>
      </c>
      <c r="BK146" s="61" t="str">
        <f t="shared" si="167"/>
        <v/>
      </c>
      <c r="BL146" s="61" t="str">
        <f t="shared" si="128"/>
        <v/>
      </c>
      <c r="BM146" s="61" t="e">
        <f>IF(サンプル!$B$11="無料",0,VLOOKUP($I146,サンプル!$A$19:$O$28,4+(COLUMN()-COLUMN($K146))/(COLUMNS($O$3:$U$3)-1),FALSE))</f>
        <v>#N/A</v>
      </c>
      <c r="BN146" s="62" t="str">
        <f t="shared" si="168"/>
        <v/>
      </c>
      <c r="BO146" s="59" t="str">
        <f t="shared" si="169"/>
        <v/>
      </c>
      <c r="BP146" s="60" t="str">
        <f t="shared" si="170"/>
        <v/>
      </c>
      <c r="BQ146" s="61" t="str">
        <f t="shared" si="171"/>
        <v/>
      </c>
      <c r="BR146" s="61" t="str">
        <f t="shared" si="129"/>
        <v/>
      </c>
      <c r="BS146" s="61" t="e">
        <f>IF(サンプル!$B$11="無料",0,VLOOKUP($I146,サンプル!$A$19:$O$28,4+(COLUMN()-COLUMN($K146))/(COLUMNS($O$3:$U$3)-1),FALSE))</f>
        <v>#N/A</v>
      </c>
      <c r="BT146" s="62" t="str">
        <f t="shared" si="172"/>
        <v/>
      </c>
      <c r="BU146" s="59" t="str">
        <f t="shared" si="173"/>
        <v/>
      </c>
      <c r="BV146" s="60" t="str">
        <f t="shared" si="174"/>
        <v/>
      </c>
      <c r="BW146" s="61" t="str">
        <f t="shared" si="175"/>
        <v/>
      </c>
      <c r="BX146" s="61" t="str">
        <f t="shared" si="130"/>
        <v/>
      </c>
      <c r="BY146" s="61" t="e">
        <f>IF(サンプル!$B$11="無料",0,VLOOKUP($I146,サンプル!$A$19:$O$28,4+(COLUMN()-COLUMN($K146))/(COLUMNS($O$3:$U$3)-1),FALSE))</f>
        <v>#N/A</v>
      </c>
      <c r="BZ146" s="62" t="str">
        <f t="shared" si="176"/>
        <v/>
      </c>
      <c r="CA146" s="59" t="str">
        <f t="shared" si="177"/>
        <v/>
      </c>
      <c r="CB146" s="60" t="str">
        <f t="shared" si="178"/>
        <v/>
      </c>
      <c r="CC146" s="61" t="str">
        <f t="shared" si="179"/>
        <v/>
      </c>
    </row>
    <row r="147" spans="1:81">
      <c r="A147" s="6">
        <v>144</v>
      </c>
      <c r="B147" s="158" t="str">
        <f>IF(ISBLANK(サンプル入力!B147),"",サンプル入力!B147)</f>
        <v/>
      </c>
      <c r="C147" s="5" t="str">
        <f>IF(ISBLANK(サンプル入力!C147),"",サンプル入力!C147)</f>
        <v/>
      </c>
      <c r="D147" s="18"/>
      <c r="E147" s="5" t="str">
        <f>IF(ISBLANK(サンプル入力!F147),"",サンプル入力!F147)</f>
        <v/>
      </c>
      <c r="F147" s="15">
        <f>IF(ISBLANK(宅配便仮計算!D147),"",宅配便仮計算!D147)</f>
        <v>0.85</v>
      </c>
      <c r="G147" s="5" t="str">
        <f>IF(ISBLANK(サンプル入力!I147),"",サンプル入力!I147)</f>
        <v/>
      </c>
      <c r="H147" s="6" t="str">
        <f>IF(ISBLANK(サンプル入力!J147),"",サンプル入力!J147)</f>
        <v/>
      </c>
      <c r="I147" s="6" t="str">
        <f>IF(ISBLANK(サンプル入力!L147),"",サンプル入力!L147)</f>
        <v/>
      </c>
      <c r="J147" s="61" t="str">
        <f t="shared" si="131"/>
        <v/>
      </c>
      <c r="K147" s="61" t="e">
        <f>IF(サンプル!$B$11="無料",0,VLOOKUP($I147,サンプル!$A$19:$O$28,4+(COLUMN()-COLUMN($K147))/(COLUMNS($O$3:$U$3)-1),FALSE))</f>
        <v>#N/A</v>
      </c>
      <c r="L147" s="62" t="str">
        <f t="shared" si="132"/>
        <v/>
      </c>
      <c r="M147" s="59" t="str">
        <f t="shared" si="133"/>
        <v/>
      </c>
      <c r="N147" s="60" t="str">
        <f t="shared" si="134"/>
        <v/>
      </c>
      <c r="O147" s="61" t="str">
        <f t="shared" si="135"/>
        <v/>
      </c>
      <c r="P147" s="61" t="str">
        <f t="shared" si="120"/>
        <v/>
      </c>
      <c r="Q147" s="61" t="e">
        <f>IF(サンプル!$B$11="無料",0,VLOOKUP($I147,サンプル!$A$19:$O$28,4+(COLUMN()-COLUMN($K147))/(COLUMNS($O$3:$U$3)-1),FALSE))</f>
        <v>#N/A</v>
      </c>
      <c r="R147" s="62" t="str">
        <f t="shared" si="136"/>
        <v/>
      </c>
      <c r="S147" s="59" t="str">
        <f t="shared" si="137"/>
        <v/>
      </c>
      <c r="T147" s="60" t="str">
        <f t="shared" si="138"/>
        <v/>
      </c>
      <c r="U147" s="61" t="str">
        <f t="shared" si="139"/>
        <v/>
      </c>
      <c r="V147" s="61" t="str">
        <f t="shared" si="121"/>
        <v/>
      </c>
      <c r="W147" s="61" t="e">
        <f>IF(サンプル!$B$11="無料",0,VLOOKUP($I147,サンプル!$A$19:$O$28,4+(COLUMN()-COLUMN($K147))/(COLUMNS($O$3:$U$3)-1),FALSE))</f>
        <v>#N/A</v>
      </c>
      <c r="X147" s="62" t="str">
        <f t="shared" si="140"/>
        <v/>
      </c>
      <c r="Y147" s="59" t="str">
        <f t="shared" si="141"/>
        <v/>
      </c>
      <c r="Z147" s="60" t="str">
        <f t="shared" si="142"/>
        <v/>
      </c>
      <c r="AA147" s="61" t="str">
        <f t="shared" si="143"/>
        <v/>
      </c>
      <c r="AB147" s="61" t="str">
        <f t="shared" si="122"/>
        <v/>
      </c>
      <c r="AC147" s="61" t="e">
        <f>IF(サンプル!$B$11="無料",0,VLOOKUP($I147,サンプル!$A$19:$O$28,4+(COLUMN()-COLUMN($K147))/(COLUMNS($O$3:$U$3)-1),FALSE))</f>
        <v>#N/A</v>
      </c>
      <c r="AD147" s="62" t="str">
        <f t="shared" si="144"/>
        <v/>
      </c>
      <c r="AE147" s="59" t="str">
        <f t="shared" si="145"/>
        <v/>
      </c>
      <c r="AF147" s="60" t="str">
        <f t="shared" si="146"/>
        <v/>
      </c>
      <c r="AG147" s="61" t="str">
        <f t="shared" si="147"/>
        <v/>
      </c>
      <c r="AH147" s="61" t="str">
        <f t="shared" si="123"/>
        <v/>
      </c>
      <c r="AI147" s="61" t="e">
        <f>IF(サンプル!$B$11="無料",0,VLOOKUP($I147,サンプル!$A$19:$O$28,4+(COLUMN()-COLUMN($K147))/(COLUMNS($O$3:$U$3)-1),FALSE))</f>
        <v>#N/A</v>
      </c>
      <c r="AJ147" s="62" t="str">
        <f t="shared" si="148"/>
        <v/>
      </c>
      <c r="AK147" s="59" t="str">
        <f t="shared" si="149"/>
        <v/>
      </c>
      <c r="AL147" s="60" t="str">
        <f t="shared" si="150"/>
        <v/>
      </c>
      <c r="AM147" s="61" t="str">
        <f t="shared" si="151"/>
        <v/>
      </c>
      <c r="AN147" s="61" t="str">
        <f t="shared" si="124"/>
        <v/>
      </c>
      <c r="AO147" s="61" t="e">
        <f>IF(サンプル!$B$11="無料",0,VLOOKUP($I147,サンプル!$A$19:$O$28,4+(COLUMN()-COLUMN($K147))/(COLUMNS($O$3:$U$3)-1),FALSE))</f>
        <v>#N/A</v>
      </c>
      <c r="AP147" s="62" t="str">
        <f t="shared" si="152"/>
        <v/>
      </c>
      <c r="AQ147" s="59" t="str">
        <f t="shared" si="153"/>
        <v/>
      </c>
      <c r="AR147" s="60" t="str">
        <f t="shared" si="154"/>
        <v/>
      </c>
      <c r="AS147" s="61" t="str">
        <f t="shared" si="155"/>
        <v/>
      </c>
      <c r="AT147" s="61" t="str">
        <f t="shared" si="125"/>
        <v/>
      </c>
      <c r="AU147" s="61" t="e">
        <f>IF(サンプル!$B$11="無料",0,VLOOKUP($I147,サンプル!$A$19:$O$28,4+(COLUMN()-COLUMN($K147))/(COLUMNS($O$3:$U$3)-1),FALSE))</f>
        <v>#N/A</v>
      </c>
      <c r="AV147" s="62" t="str">
        <f t="shared" si="156"/>
        <v/>
      </c>
      <c r="AW147" s="59" t="str">
        <f t="shared" si="157"/>
        <v/>
      </c>
      <c r="AX147" s="60" t="str">
        <f t="shared" si="158"/>
        <v/>
      </c>
      <c r="AY147" s="61" t="str">
        <f t="shared" si="159"/>
        <v/>
      </c>
      <c r="AZ147" s="61" t="str">
        <f t="shared" si="126"/>
        <v/>
      </c>
      <c r="BA147" s="61" t="e">
        <f>IF(サンプル!$B$11="無料",0,VLOOKUP($I147,サンプル!$A$19:$O$28,4+(COLUMN()-COLUMN($K147))/(COLUMNS($O$3:$U$3)-1),FALSE))</f>
        <v>#N/A</v>
      </c>
      <c r="BB147" s="62" t="str">
        <f t="shared" si="160"/>
        <v/>
      </c>
      <c r="BC147" s="59" t="str">
        <f t="shared" si="161"/>
        <v/>
      </c>
      <c r="BD147" s="60" t="str">
        <f t="shared" si="162"/>
        <v/>
      </c>
      <c r="BE147" s="61" t="str">
        <f t="shared" si="163"/>
        <v/>
      </c>
      <c r="BF147" s="61" t="str">
        <f t="shared" si="127"/>
        <v/>
      </c>
      <c r="BG147" s="61" t="e">
        <f>IF(サンプル!$B$11="無料",0,VLOOKUP($I147,サンプル!$A$19:$O$28,4+(COLUMN()-COLUMN($K147))/(COLUMNS($O$3:$U$3)-1),FALSE))</f>
        <v>#N/A</v>
      </c>
      <c r="BH147" s="62" t="str">
        <f t="shared" si="164"/>
        <v/>
      </c>
      <c r="BI147" s="59" t="str">
        <f t="shared" si="165"/>
        <v/>
      </c>
      <c r="BJ147" s="60" t="str">
        <f t="shared" si="166"/>
        <v/>
      </c>
      <c r="BK147" s="61" t="str">
        <f t="shared" si="167"/>
        <v/>
      </c>
      <c r="BL147" s="61" t="str">
        <f t="shared" si="128"/>
        <v/>
      </c>
      <c r="BM147" s="61" t="e">
        <f>IF(サンプル!$B$11="無料",0,VLOOKUP($I147,サンプル!$A$19:$O$28,4+(COLUMN()-COLUMN($K147))/(COLUMNS($O$3:$U$3)-1),FALSE))</f>
        <v>#N/A</v>
      </c>
      <c r="BN147" s="62" t="str">
        <f t="shared" si="168"/>
        <v/>
      </c>
      <c r="BO147" s="59" t="str">
        <f t="shared" si="169"/>
        <v/>
      </c>
      <c r="BP147" s="60" t="str">
        <f t="shared" si="170"/>
        <v/>
      </c>
      <c r="BQ147" s="61" t="str">
        <f t="shared" si="171"/>
        <v/>
      </c>
      <c r="BR147" s="61" t="str">
        <f t="shared" si="129"/>
        <v/>
      </c>
      <c r="BS147" s="61" t="e">
        <f>IF(サンプル!$B$11="無料",0,VLOOKUP($I147,サンプル!$A$19:$O$28,4+(COLUMN()-COLUMN($K147))/(COLUMNS($O$3:$U$3)-1),FALSE))</f>
        <v>#N/A</v>
      </c>
      <c r="BT147" s="62" t="str">
        <f t="shared" si="172"/>
        <v/>
      </c>
      <c r="BU147" s="59" t="str">
        <f t="shared" si="173"/>
        <v/>
      </c>
      <c r="BV147" s="60" t="str">
        <f t="shared" si="174"/>
        <v/>
      </c>
      <c r="BW147" s="61" t="str">
        <f t="shared" si="175"/>
        <v/>
      </c>
      <c r="BX147" s="61" t="str">
        <f t="shared" si="130"/>
        <v/>
      </c>
      <c r="BY147" s="61" t="e">
        <f>IF(サンプル!$B$11="無料",0,VLOOKUP($I147,サンプル!$A$19:$O$28,4+(COLUMN()-COLUMN($K147))/(COLUMNS($O$3:$U$3)-1),FALSE))</f>
        <v>#N/A</v>
      </c>
      <c r="BZ147" s="62" t="str">
        <f t="shared" si="176"/>
        <v/>
      </c>
      <c r="CA147" s="59" t="str">
        <f t="shared" si="177"/>
        <v/>
      </c>
      <c r="CB147" s="60" t="str">
        <f t="shared" si="178"/>
        <v/>
      </c>
      <c r="CC147" s="61" t="str">
        <f t="shared" si="179"/>
        <v/>
      </c>
    </row>
    <row r="148" spans="1:81">
      <c r="A148" s="6">
        <v>145</v>
      </c>
      <c r="B148" s="158" t="str">
        <f>IF(ISBLANK(サンプル入力!B148),"",サンプル入力!B148)</f>
        <v/>
      </c>
      <c r="C148" s="5" t="str">
        <f>IF(ISBLANK(サンプル入力!C148),"",サンプル入力!C148)</f>
        <v/>
      </c>
      <c r="D148" s="18"/>
      <c r="E148" s="5" t="str">
        <f>IF(ISBLANK(サンプル入力!F148),"",サンプル入力!F148)</f>
        <v/>
      </c>
      <c r="F148" s="15">
        <f>IF(ISBLANK(宅配便仮計算!D148),"",宅配便仮計算!D148)</f>
        <v>0.85</v>
      </c>
      <c r="G148" s="5" t="str">
        <f>IF(ISBLANK(サンプル入力!I148),"",サンプル入力!I148)</f>
        <v/>
      </c>
      <c r="H148" s="6" t="str">
        <f>IF(ISBLANK(サンプル入力!J148),"",サンプル入力!J148)</f>
        <v/>
      </c>
      <c r="I148" s="6" t="str">
        <f>IF(ISBLANK(サンプル入力!L148),"",サンプル入力!L148)</f>
        <v/>
      </c>
      <c r="J148" s="61" t="str">
        <f t="shared" si="131"/>
        <v/>
      </c>
      <c r="K148" s="61" t="e">
        <f>IF(サンプル!$B$11="無料",0,VLOOKUP($I148,サンプル!$A$19:$O$28,4+(COLUMN()-COLUMN($K148))/(COLUMNS($O$3:$U$3)-1),FALSE))</f>
        <v>#N/A</v>
      </c>
      <c r="L148" s="62" t="str">
        <f t="shared" si="132"/>
        <v/>
      </c>
      <c r="M148" s="59" t="str">
        <f t="shared" si="133"/>
        <v/>
      </c>
      <c r="N148" s="60" t="str">
        <f t="shared" si="134"/>
        <v/>
      </c>
      <c r="O148" s="61" t="str">
        <f t="shared" si="135"/>
        <v/>
      </c>
      <c r="P148" s="61" t="str">
        <f t="shared" si="120"/>
        <v/>
      </c>
      <c r="Q148" s="61" t="e">
        <f>IF(サンプル!$B$11="無料",0,VLOOKUP($I148,サンプル!$A$19:$O$28,4+(COLUMN()-COLUMN($K148))/(COLUMNS($O$3:$U$3)-1),FALSE))</f>
        <v>#N/A</v>
      </c>
      <c r="R148" s="62" t="str">
        <f t="shared" si="136"/>
        <v/>
      </c>
      <c r="S148" s="59" t="str">
        <f t="shared" si="137"/>
        <v/>
      </c>
      <c r="T148" s="60" t="str">
        <f t="shared" si="138"/>
        <v/>
      </c>
      <c r="U148" s="61" t="str">
        <f t="shared" si="139"/>
        <v/>
      </c>
      <c r="V148" s="61" t="str">
        <f t="shared" si="121"/>
        <v/>
      </c>
      <c r="W148" s="61" t="e">
        <f>IF(サンプル!$B$11="無料",0,VLOOKUP($I148,サンプル!$A$19:$O$28,4+(COLUMN()-COLUMN($K148))/(COLUMNS($O$3:$U$3)-1),FALSE))</f>
        <v>#N/A</v>
      </c>
      <c r="X148" s="62" t="str">
        <f t="shared" si="140"/>
        <v/>
      </c>
      <c r="Y148" s="59" t="str">
        <f t="shared" si="141"/>
        <v/>
      </c>
      <c r="Z148" s="60" t="str">
        <f t="shared" si="142"/>
        <v/>
      </c>
      <c r="AA148" s="61" t="str">
        <f t="shared" si="143"/>
        <v/>
      </c>
      <c r="AB148" s="61" t="str">
        <f t="shared" si="122"/>
        <v/>
      </c>
      <c r="AC148" s="61" t="e">
        <f>IF(サンプル!$B$11="無料",0,VLOOKUP($I148,サンプル!$A$19:$O$28,4+(COLUMN()-COLUMN($K148))/(COLUMNS($O$3:$U$3)-1),FALSE))</f>
        <v>#N/A</v>
      </c>
      <c r="AD148" s="62" t="str">
        <f t="shared" si="144"/>
        <v/>
      </c>
      <c r="AE148" s="59" t="str">
        <f t="shared" si="145"/>
        <v/>
      </c>
      <c r="AF148" s="60" t="str">
        <f t="shared" si="146"/>
        <v/>
      </c>
      <c r="AG148" s="61" t="str">
        <f t="shared" si="147"/>
        <v/>
      </c>
      <c r="AH148" s="61" t="str">
        <f t="shared" si="123"/>
        <v/>
      </c>
      <c r="AI148" s="61" t="e">
        <f>IF(サンプル!$B$11="無料",0,VLOOKUP($I148,サンプル!$A$19:$O$28,4+(COLUMN()-COLUMN($K148))/(COLUMNS($O$3:$U$3)-1),FALSE))</f>
        <v>#N/A</v>
      </c>
      <c r="AJ148" s="62" t="str">
        <f t="shared" si="148"/>
        <v/>
      </c>
      <c r="AK148" s="59" t="str">
        <f t="shared" si="149"/>
        <v/>
      </c>
      <c r="AL148" s="60" t="str">
        <f t="shared" si="150"/>
        <v/>
      </c>
      <c r="AM148" s="61" t="str">
        <f t="shared" si="151"/>
        <v/>
      </c>
      <c r="AN148" s="61" t="str">
        <f t="shared" si="124"/>
        <v/>
      </c>
      <c r="AO148" s="61" t="e">
        <f>IF(サンプル!$B$11="無料",0,VLOOKUP($I148,サンプル!$A$19:$O$28,4+(COLUMN()-COLUMN($K148))/(COLUMNS($O$3:$U$3)-1),FALSE))</f>
        <v>#N/A</v>
      </c>
      <c r="AP148" s="62" t="str">
        <f t="shared" si="152"/>
        <v/>
      </c>
      <c r="AQ148" s="59" t="str">
        <f t="shared" si="153"/>
        <v/>
      </c>
      <c r="AR148" s="60" t="str">
        <f t="shared" si="154"/>
        <v/>
      </c>
      <c r="AS148" s="61" t="str">
        <f t="shared" si="155"/>
        <v/>
      </c>
      <c r="AT148" s="61" t="str">
        <f t="shared" si="125"/>
        <v/>
      </c>
      <c r="AU148" s="61" t="e">
        <f>IF(サンプル!$B$11="無料",0,VLOOKUP($I148,サンプル!$A$19:$O$28,4+(COLUMN()-COLUMN($K148))/(COLUMNS($O$3:$U$3)-1),FALSE))</f>
        <v>#N/A</v>
      </c>
      <c r="AV148" s="62" t="str">
        <f t="shared" si="156"/>
        <v/>
      </c>
      <c r="AW148" s="59" t="str">
        <f t="shared" si="157"/>
        <v/>
      </c>
      <c r="AX148" s="60" t="str">
        <f t="shared" si="158"/>
        <v/>
      </c>
      <c r="AY148" s="61" t="str">
        <f t="shared" si="159"/>
        <v/>
      </c>
      <c r="AZ148" s="61" t="str">
        <f t="shared" si="126"/>
        <v/>
      </c>
      <c r="BA148" s="61" t="e">
        <f>IF(サンプル!$B$11="無料",0,VLOOKUP($I148,サンプル!$A$19:$O$28,4+(COLUMN()-COLUMN($K148))/(COLUMNS($O$3:$U$3)-1),FALSE))</f>
        <v>#N/A</v>
      </c>
      <c r="BB148" s="62" t="str">
        <f t="shared" si="160"/>
        <v/>
      </c>
      <c r="BC148" s="59" t="str">
        <f t="shared" si="161"/>
        <v/>
      </c>
      <c r="BD148" s="60" t="str">
        <f t="shared" si="162"/>
        <v/>
      </c>
      <c r="BE148" s="61" t="str">
        <f t="shared" si="163"/>
        <v/>
      </c>
      <c r="BF148" s="61" t="str">
        <f t="shared" si="127"/>
        <v/>
      </c>
      <c r="BG148" s="61" t="e">
        <f>IF(サンプル!$B$11="無料",0,VLOOKUP($I148,サンプル!$A$19:$O$28,4+(COLUMN()-COLUMN($K148))/(COLUMNS($O$3:$U$3)-1),FALSE))</f>
        <v>#N/A</v>
      </c>
      <c r="BH148" s="62" t="str">
        <f t="shared" si="164"/>
        <v/>
      </c>
      <c r="BI148" s="59" t="str">
        <f t="shared" si="165"/>
        <v/>
      </c>
      <c r="BJ148" s="60" t="str">
        <f t="shared" si="166"/>
        <v/>
      </c>
      <c r="BK148" s="61" t="str">
        <f t="shared" si="167"/>
        <v/>
      </c>
      <c r="BL148" s="61" t="str">
        <f t="shared" si="128"/>
        <v/>
      </c>
      <c r="BM148" s="61" t="e">
        <f>IF(サンプル!$B$11="無料",0,VLOOKUP($I148,サンプル!$A$19:$O$28,4+(COLUMN()-COLUMN($K148))/(COLUMNS($O$3:$U$3)-1),FALSE))</f>
        <v>#N/A</v>
      </c>
      <c r="BN148" s="62" t="str">
        <f t="shared" si="168"/>
        <v/>
      </c>
      <c r="BO148" s="59" t="str">
        <f t="shared" si="169"/>
        <v/>
      </c>
      <c r="BP148" s="60" t="str">
        <f t="shared" si="170"/>
        <v/>
      </c>
      <c r="BQ148" s="61" t="str">
        <f t="shared" si="171"/>
        <v/>
      </c>
      <c r="BR148" s="61" t="str">
        <f t="shared" si="129"/>
        <v/>
      </c>
      <c r="BS148" s="61" t="e">
        <f>IF(サンプル!$B$11="無料",0,VLOOKUP($I148,サンプル!$A$19:$O$28,4+(COLUMN()-COLUMN($K148))/(COLUMNS($O$3:$U$3)-1),FALSE))</f>
        <v>#N/A</v>
      </c>
      <c r="BT148" s="62" t="str">
        <f t="shared" si="172"/>
        <v/>
      </c>
      <c r="BU148" s="59" t="str">
        <f t="shared" si="173"/>
        <v/>
      </c>
      <c r="BV148" s="60" t="str">
        <f t="shared" si="174"/>
        <v/>
      </c>
      <c r="BW148" s="61" t="str">
        <f t="shared" si="175"/>
        <v/>
      </c>
      <c r="BX148" s="61" t="str">
        <f t="shared" si="130"/>
        <v/>
      </c>
      <c r="BY148" s="61" t="e">
        <f>IF(サンプル!$B$11="無料",0,VLOOKUP($I148,サンプル!$A$19:$O$28,4+(COLUMN()-COLUMN($K148))/(COLUMNS($O$3:$U$3)-1),FALSE))</f>
        <v>#N/A</v>
      </c>
      <c r="BZ148" s="62" t="str">
        <f t="shared" si="176"/>
        <v/>
      </c>
      <c r="CA148" s="59" t="str">
        <f t="shared" si="177"/>
        <v/>
      </c>
      <c r="CB148" s="60" t="str">
        <f t="shared" si="178"/>
        <v/>
      </c>
      <c r="CC148" s="61" t="str">
        <f t="shared" si="179"/>
        <v/>
      </c>
    </row>
    <row r="149" spans="1:81">
      <c r="A149" s="6">
        <v>146</v>
      </c>
      <c r="B149" s="158" t="str">
        <f>IF(ISBLANK(サンプル入力!B149),"",サンプル入力!B149)</f>
        <v/>
      </c>
      <c r="C149" s="5" t="str">
        <f>IF(ISBLANK(サンプル入力!C149),"",サンプル入力!C149)</f>
        <v/>
      </c>
      <c r="D149" s="18"/>
      <c r="E149" s="5" t="str">
        <f>IF(ISBLANK(サンプル入力!F149),"",サンプル入力!F149)</f>
        <v/>
      </c>
      <c r="F149" s="15">
        <f>IF(ISBLANK(宅配便仮計算!D149),"",宅配便仮計算!D149)</f>
        <v>0.85</v>
      </c>
      <c r="G149" s="5" t="str">
        <f>IF(ISBLANK(サンプル入力!I149),"",サンプル入力!I149)</f>
        <v/>
      </c>
      <c r="H149" s="6" t="str">
        <f>IF(ISBLANK(サンプル入力!J149),"",サンプル入力!J149)</f>
        <v/>
      </c>
      <c r="I149" s="6" t="str">
        <f>IF(ISBLANK(サンプル入力!L149),"",サンプル入力!L149)</f>
        <v/>
      </c>
      <c r="J149" s="61" t="str">
        <f t="shared" si="131"/>
        <v/>
      </c>
      <c r="K149" s="61" t="e">
        <f>IF(サンプル!$B$11="無料",0,VLOOKUP($I149,サンプル!$A$19:$O$28,4+(COLUMN()-COLUMN($K149))/(COLUMNS($O$3:$U$3)-1),FALSE))</f>
        <v>#N/A</v>
      </c>
      <c r="L149" s="62" t="str">
        <f t="shared" si="132"/>
        <v/>
      </c>
      <c r="M149" s="59" t="str">
        <f t="shared" si="133"/>
        <v/>
      </c>
      <c r="N149" s="60" t="str">
        <f t="shared" si="134"/>
        <v/>
      </c>
      <c r="O149" s="61" t="str">
        <f t="shared" si="135"/>
        <v/>
      </c>
      <c r="P149" s="61" t="str">
        <f t="shared" si="120"/>
        <v/>
      </c>
      <c r="Q149" s="61" t="e">
        <f>IF(サンプル!$B$11="無料",0,VLOOKUP($I149,サンプル!$A$19:$O$28,4+(COLUMN()-COLUMN($K149))/(COLUMNS($O$3:$U$3)-1),FALSE))</f>
        <v>#N/A</v>
      </c>
      <c r="R149" s="62" t="str">
        <f t="shared" si="136"/>
        <v/>
      </c>
      <c r="S149" s="59" t="str">
        <f t="shared" si="137"/>
        <v/>
      </c>
      <c r="T149" s="60" t="str">
        <f t="shared" si="138"/>
        <v/>
      </c>
      <c r="U149" s="61" t="str">
        <f t="shared" si="139"/>
        <v/>
      </c>
      <c r="V149" s="61" t="str">
        <f t="shared" si="121"/>
        <v/>
      </c>
      <c r="W149" s="61" t="e">
        <f>IF(サンプル!$B$11="無料",0,VLOOKUP($I149,サンプル!$A$19:$O$28,4+(COLUMN()-COLUMN($K149))/(COLUMNS($O$3:$U$3)-1),FALSE))</f>
        <v>#N/A</v>
      </c>
      <c r="X149" s="62" t="str">
        <f t="shared" si="140"/>
        <v/>
      </c>
      <c r="Y149" s="59" t="str">
        <f t="shared" si="141"/>
        <v/>
      </c>
      <c r="Z149" s="60" t="str">
        <f t="shared" si="142"/>
        <v/>
      </c>
      <c r="AA149" s="61" t="str">
        <f t="shared" si="143"/>
        <v/>
      </c>
      <c r="AB149" s="61" t="str">
        <f t="shared" si="122"/>
        <v/>
      </c>
      <c r="AC149" s="61" t="e">
        <f>IF(サンプル!$B$11="無料",0,VLOOKUP($I149,サンプル!$A$19:$O$28,4+(COLUMN()-COLUMN($K149))/(COLUMNS($O$3:$U$3)-1),FALSE))</f>
        <v>#N/A</v>
      </c>
      <c r="AD149" s="62" t="str">
        <f t="shared" si="144"/>
        <v/>
      </c>
      <c r="AE149" s="59" t="str">
        <f t="shared" si="145"/>
        <v/>
      </c>
      <c r="AF149" s="60" t="str">
        <f t="shared" si="146"/>
        <v/>
      </c>
      <c r="AG149" s="61" t="str">
        <f t="shared" si="147"/>
        <v/>
      </c>
      <c r="AH149" s="61" t="str">
        <f t="shared" si="123"/>
        <v/>
      </c>
      <c r="AI149" s="61" t="e">
        <f>IF(サンプル!$B$11="無料",0,VLOOKUP($I149,サンプル!$A$19:$O$28,4+(COLUMN()-COLUMN($K149))/(COLUMNS($O$3:$U$3)-1),FALSE))</f>
        <v>#N/A</v>
      </c>
      <c r="AJ149" s="62" t="str">
        <f t="shared" si="148"/>
        <v/>
      </c>
      <c r="AK149" s="59" t="str">
        <f t="shared" si="149"/>
        <v/>
      </c>
      <c r="AL149" s="60" t="str">
        <f t="shared" si="150"/>
        <v/>
      </c>
      <c r="AM149" s="61" t="str">
        <f t="shared" si="151"/>
        <v/>
      </c>
      <c r="AN149" s="61" t="str">
        <f t="shared" si="124"/>
        <v/>
      </c>
      <c r="AO149" s="61" t="e">
        <f>IF(サンプル!$B$11="無料",0,VLOOKUP($I149,サンプル!$A$19:$O$28,4+(COLUMN()-COLUMN($K149))/(COLUMNS($O$3:$U$3)-1),FALSE))</f>
        <v>#N/A</v>
      </c>
      <c r="AP149" s="62" t="str">
        <f t="shared" si="152"/>
        <v/>
      </c>
      <c r="AQ149" s="59" t="str">
        <f t="shared" si="153"/>
        <v/>
      </c>
      <c r="AR149" s="60" t="str">
        <f t="shared" si="154"/>
        <v/>
      </c>
      <c r="AS149" s="61" t="str">
        <f t="shared" si="155"/>
        <v/>
      </c>
      <c r="AT149" s="61" t="str">
        <f t="shared" si="125"/>
        <v/>
      </c>
      <c r="AU149" s="61" t="e">
        <f>IF(サンプル!$B$11="無料",0,VLOOKUP($I149,サンプル!$A$19:$O$28,4+(COLUMN()-COLUMN($K149))/(COLUMNS($O$3:$U$3)-1),FALSE))</f>
        <v>#N/A</v>
      </c>
      <c r="AV149" s="62" t="str">
        <f t="shared" si="156"/>
        <v/>
      </c>
      <c r="AW149" s="59" t="str">
        <f t="shared" si="157"/>
        <v/>
      </c>
      <c r="AX149" s="60" t="str">
        <f t="shared" si="158"/>
        <v/>
      </c>
      <c r="AY149" s="61" t="str">
        <f t="shared" si="159"/>
        <v/>
      </c>
      <c r="AZ149" s="61" t="str">
        <f t="shared" si="126"/>
        <v/>
      </c>
      <c r="BA149" s="61" t="e">
        <f>IF(サンプル!$B$11="無料",0,VLOOKUP($I149,サンプル!$A$19:$O$28,4+(COLUMN()-COLUMN($K149))/(COLUMNS($O$3:$U$3)-1),FALSE))</f>
        <v>#N/A</v>
      </c>
      <c r="BB149" s="62" t="str">
        <f t="shared" si="160"/>
        <v/>
      </c>
      <c r="BC149" s="59" t="str">
        <f t="shared" si="161"/>
        <v/>
      </c>
      <c r="BD149" s="60" t="str">
        <f t="shared" si="162"/>
        <v/>
      </c>
      <c r="BE149" s="61" t="str">
        <f t="shared" si="163"/>
        <v/>
      </c>
      <c r="BF149" s="61" t="str">
        <f t="shared" si="127"/>
        <v/>
      </c>
      <c r="BG149" s="61" t="e">
        <f>IF(サンプル!$B$11="無料",0,VLOOKUP($I149,サンプル!$A$19:$O$28,4+(COLUMN()-COLUMN($K149))/(COLUMNS($O$3:$U$3)-1),FALSE))</f>
        <v>#N/A</v>
      </c>
      <c r="BH149" s="62" t="str">
        <f t="shared" si="164"/>
        <v/>
      </c>
      <c r="BI149" s="59" t="str">
        <f t="shared" si="165"/>
        <v/>
      </c>
      <c r="BJ149" s="60" t="str">
        <f t="shared" si="166"/>
        <v/>
      </c>
      <c r="BK149" s="61" t="str">
        <f t="shared" si="167"/>
        <v/>
      </c>
      <c r="BL149" s="61" t="str">
        <f t="shared" si="128"/>
        <v/>
      </c>
      <c r="BM149" s="61" t="e">
        <f>IF(サンプル!$B$11="無料",0,VLOOKUP($I149,サンプル!$A$19:$O$28,4+(COLUMN()-COLUMN($K149))/(COLUMNS($O$3:$U$3)-1),FALSE))</f>
        <v>#N/A</v>
      </c>
      <c r="BN149" s="62" t="str">
        <f t="shared" si="168"/>
        <v/>
      </c>
      <c r="BO149" s="59" t="str">
        <f t="shared" si="169"/>
        <v/>
      </c>
      <c r="BP149" s="60" t="str">
        <f t="shared" si="170"/>
        <v/>
      </c>
      <c r="BQ149" s="61" t="str">
        <f t="shared" si="171"/>
        <v/>
      </c>
      <c r="BR149" s="61" t="str">
        <f t="shared" si="129"/>
        <v/>
      </c>
      <c r="BS149" s="61" t="e">
        <f>IF(サンプル!$B$11="無料",0,VLOOKUP($I149,サンプル!$A$19:$O$28,4+(COLUMN()-COLUMN($K149))/(COLUMNS($O$3:$U$3)-1),FALSE))</f>
        <v>#N/A</v>
      </c>
      <c r="BT149" s="62" t="str">
        <f t="shared" si="172"/>
        <v/>
      </c>
      <c r="BU149" s="59" t="str">
        <f t="shared" si="173"/>
        <v/>
      </c>
      <c r="BV149" s="60" t="str">
        <f t="shared" si="174"/>
        <v/>
      </c>
      <c r="BW149" s="61" t="str">
        <f t="shared" si="175"/>
        <v/>
      </c>
      <c r="BX149" s="61" t="str">
        <f t="shared" si="130"/>
        <v/>
      </c>
      <c r="BY149" s="61" t="e">
        <f>IF(サンプル!$B$11="無料",0,VLOOKUP($I149,サンプル!$A$19:$O$28,4+(COLUMN()-COLUMN($K149))/(COLUMNS($O$3:$U$3)-1),FALSE))</f>
        <v>#N/A</v>
      </c>
      <c r="BZ149" s="62" t="str">
        <f t="shared" si="176"/>
        <v/>
      </c>
      <c r="CA149" s="59" t="str">
        <f t="shared" si="177"/>
        <v/>
      </c>
      <c r="CB149" s="60" t="str">
        <f t="shared" si="178"/>
        <v/>
      </c>
      <c r="CC149" s="61" t="str">
        <f t="shared" si="179"/>
        <v/>
      </c>
    </row>
    <row r="150" spans="1:81">
      <c r="A150" s="6">
        <v>147</v>
      </c>
      <c r="B150" s="158" t="s">
        <v>575</v>
      </c>
      <c r="C150" s="5" t="str">
        <f>IF(ISBLANK(サンプル入力!C150),"",サンプル入力!C150)</f>
        <v/>
      </c>
      <c r="D150" s="18"/>
      <c r="E150" s="5" t="str">
        <f>IF(ISBLANK(サンプル入力!F150),"",サンプル入力!F150)</f>
        <v/>
      </c>
      <c r="F150" s="15">
        <f>IF(ISBLANK(宅配便仮計算!D150),"",宅配便仮計算!D150)</f>
        <v>0.85</v>
      </c>
      <c r="G150" s="5" t="str">
        <f>IF(ISBLANK(サンプル入力!I150),"",サンプル入力!I150)</f>
        <v/>
      </c>
      <c r="H150" s="6" t="str">
        <f>IF(ISBLANK(サンプル入力!J150),"",サンプル入力!J150)</f>
        <v/>
      </c>
      <c r="I150" s="6" t="str">
        <f>IF(ISBLANK(サンプル入力!L150),"",サンプル入力!L150)</f>
        <v/>
      </c>
      <c r="J150" s="61" t="str">
        <f>IF(ISBLANK($E150),"",$E150)</f>
        <v/>
      </c>
      <c r="K150" s="61" t="e">
        <f>IF(サンプル!$B$11="無料",0,VLOOKUP($I150,サンプル!$A$19:$O$28,4+(COLUMN()-COLUMN($K150))/(COLUMNS($O$3:$U$3)-1),FALSE))</f>
        <v>#N/A</v>
      </c>
      <c r="L150" s="62" t="str">
        <f t="shared" si="132"/>
        <v/>
      </c>
      <c r="M150" s="59" t="str">
        <f t="shared" si="133"/>
        <v/>
      </c>
      <c r="N150" s="60" t="str">
        <f t="shared" si="134"/>
        <v/>
      </c>
      <c r="O150" s="61" t="str">
        <f t="shared" si="135"/>
        <v/>
      </c>
      <c r="P150" s="61" t="str">
        <f t="shared" si="120"/>
        <v/>
      </c>
      <c r="Q150" s="61" t="e">
        <f>IF(サンプル!$B$11="無料",0,VLOOKUP($I150,サンプル!$A$19:$O$28,4+(COLUMN()-COLUMN($K150))/(COLUMNS($O$3:$U$3)-1),FALSE))</f>
        <v>#N/A</v>
      </c>
      <c r="R150" s="62" t="str">
        <f>IFERROR((P150*$G150+Q150)/$G150,"")</f>
        <v/>
      </c>
      <c r="S150" s="59" t="str">
        <f t="shared" si="137"/>
        <v/>
      </c>
      <c r="T150" s="60" t="str">
        <f t="shared" si="138"/>
        <v/>
      </c>
      <c r="U150" s="61" t="str">
        <f t="shared" si="139"/>
        <v/>
      </c>
      <c r="V150" s="61" t="str">
        <f t="shared" si="121"/>
        <v/>
      </c>
      <c r="W150" s="61" t="e">
        <f>IF(サンプル!$B$11="無料",0,VLOOKUP($I150,サンプル!$A$19:$O$28,4+(COLUMN()-COLUMN($K150))/(COLUMNS($O$3:$U$3)-1),FALSE))</f>
        <v>#N/A</v>
      </c>
      <c r="X150" s="62" t="str">
        <f t="shared" si="140"/>
        <v/>
      </c>
      <c r="Y150" s="59" t="str">
        <f t="shared" si="141"/>
        <v/>
      </c>
      <c r="Z150" s="60" t="str">
        <f t="shared" si="142"/>
        <v/>
      </c>
      <c r="AA150" s="61" t="str">
        <f t="shared" si="143"/>
        <v/>
      </c>
      <c r="AB150" s="61" t="str">
        <f t="shared" si="122"/>
        <v/>
      </c>
      <c r="AC150" s="61" t="e">
        <f>IF(サンプル!$B$11="無料",0,VLOOKUP($I150,サンプル!$A$19:$O$28,4+(COLUMN()-COLUMN($K150))/(COLUMNS($O$3:$U$3)-1),FALSE))</f>
        <v>#N/A</v>
      </c>
      <c r="AD150" s="62" t="str">
        <f t="shared" si="144"/>
        <v/>
      </c>
      <c r="AE150" s="59" t="str">
        <f t="shared" si="145"/>
        <v/>
      </c>
      <c r="AF150" s="60" t="str">
        <f t="shared" si="146"/>
        <v/>
      </c>
      <c r="AG150" s="61" t="str">
        <f t="shared" si="147"/>
        <v/>
      </c>
      <c r="AH150" s="61" t="str">
        <f t="shared" si="123"/>
        <v/>
      </c>
      <c r="AI150" s="61" t="e">
        <f>IF(サンプル!$B$11="無料",0,VLOOKUP($I150,サンプル!$A$19:$O$28,4+(COLUMN()-COLUMN($K150))/(COLUMNS($O$3:$U$3)-1),FALSE))</f>
        <v>#N/A</v>
      </c>
      <c r="AJ150" s="62" t="str">
        <f t="shared" si="148"/>
        <v/>
      </c>
      <c r="AK150" s="59" t="str">
        <f t="shared" si="149"/>
        <v/>
      </c>
      <c r="AL150" s="60" t="str">
        <f t="shared" si="150"/>
        <v/>
      </c>
      <c r="AM150" s="61" t="str">
        <f t="shared" si="151"/>
        <v/>
      </c>
      <c r="AN150" s="61" t="str">
        <f t="shared" si="124"/>
        <v/>
      </c>
      <c r="AO150" s="61" t="e">
        <f>IF(サンプル!$B$11="無料",0,VLOOKUP($I150,サンプル!$A$19:$O$28,4+(COLUMN()-COLUMN($K150))/(COLUMNS($O$3:$U$3)-1),FALSE))</f>
        <v>#N/A</v>
      </c>
      <c r="AP150" s="62" t="str">
        <f t="shared" si="152"/>
        <v/>
      </c>
      <c r="AQ150" s="59" t="str">
        <f t="shared" si="153"/>
        <v/>
      </c>
      <c r="AR150" s="60" t="str">
        <f t="shared" si="154"/>
        <v/>
      </c>
      <c r="AS150" s="61" t="str">
        <f t="shared" si="155"/>
        <v/>
      </c>
      <c r="AT150" s="61" t="str">
        <f t="shared" si="125"/>
        <v/>
      </c>
      <c r="AU150" s="61" t="e">
        <f>IF(サンプル!$B$11="無料",0,VLOOKUP($I150,サンプル!$A$19:$O$28,4+(COLUMN()-COLUMN($K150))/(COLUMNS($O$3:$U$3)-1),FALSE))</f>
        <v>#N/A</v>
      </c>
      <c r="AV150" s="62" t="str">
        <f t="shared" si="156"/>
        <v/>
      </c>
      <c r="AW150" s="59" t="str">
        <f t="shared" si="157"/>
        <v/>
      </c>
      <c r="AX150" s="60" t="str">
        <f t="shared" si="158"/>
        <v/>
      </c>
      <c r="AY150" s="61" t="str">
        <f t="shared" si="159"/>
        <v/>
      </c>
      <c r="AZ150" s="61" t="str">
        <f t="shared" si="126"/>
        <v/>
      </c>
      <c r="BA150" s="61" t="e">
        <f>IF(サンプル!$B$11="無料",0,VLOOKUP($I150,サンプル!$A$19:$O$28,4+(COLUMN()-COLUMN($K150))/(COLUMNS($O$3:$U$3)-1),FALSE))</f>
        <v>#N/A</v>
      </c>
      <c r="BB150" s="62" t="str">
        <f t="shared" si="160"/>
        <v/>
      </c>
      <c r="BC150" s="59" t="str">
        <f t="shared" si="161"/>
        <v/>
      </c>
      <c r="BD150" s="60" t="str">
        <f t="shared" si="162"/>
        <v/>
      </c>
      <c r="BE150" s="61" t="str">
        <f t="shared" si="163"/>
        <v/>
      </c>
      <c r="BF150" s="61" t="str">
        <f t="shared" si="127"/>
        <v/>
      </c>
      <c r="BG150" s="61" t="e">
        <f>IF(サンプル!$B$11="無料",0,VLOOKUP($I150,サンプル!$A$19:$O$28,4+(COLUMN()-COLUMN($K150))/(COLUMNS($O$3:$U$3)-1),FALSE))</f>
        <v>#N/A</v>
      </c>
      <c r="BH150" s="62" t="str">
        <f t="shared" si="164"/>
        <v/>
      </c>
      <c r="BI150" s="59" t="str">
        <f t="shared" si="165"/>
        <v/>
      </c>
      <c r="BJ150" s="60" t="str">
        <f t="shared" si="166"/>
        <v/>
      </c>
      <c r="BK150" s="61" t="str">
        <f t="shared" si="167"/>
        <v/>
      </c>
      <c r="BL150" s="61" t="str">
        <f t="shared" si="128"/>
        <v/>
      </c>
      <c r="BM150" s="61" t="e">
        <f>IF(サンプル!$B$11="無料",0,VLOOKUP($I150,サンプル!$A$19:$O$28,4+(COLUMN()-COLUMN($K150))/(COLUMNS($O$3:$U$3)-1),FALSE))</f>
        <v>#N/A</v>
      </c>
      <c r="BN150" s="62" t="str">
        <f t="shared" si="168"/>
        <v/>
      </c>
      <c r="BO150" s="59" t="str">
        <f t="shared" si="169"/>
        <v/>
      </c>
      <c r="BP150" s="60" t="str">
        <f t="shared" si="170"/>
        <v/>
      </c>
      <c r="BQ150" s="61" t="str">
        <f t="shared" si="171"/>
        <v/>
      </c>
      <c r="BR150" s="61" t="str">
        <f t="shared" si="129"/>
        <v/>
      </c>
      <c r="BS150" s="61" t="e">
        <f>IF(サンプル!$B$11="無料",0,VLOOKUP($I150,サンプル!$A$19:$O$28,4+(COLUMN()-COLUMN($K150))/(COLUMNS($O$3:$U$3)-1),FALSE))</f>
        <v>#N/A</v>
      </c>
      <c r="BT150" s="62" t="str">
        <f t="shared" si="172"/>
        <v/>
      </c>
      <c r="BU150" s="59" t="str">
        <f t="shared" si="173"/>
        <v/>
      </c>
      <c r="BV150" s="60" t="str">
        <f t="shared" si="174"/>
        <v/>
      </c>
      <c r="BW150" s="61" t="str">
        <f t="shared" si="175"/>
        <v/>
      </c>
      <c r="BX150" s="61" t="str">
        <f t="shared" si="130"/>
        <v/>
      </c>
      <c r="BY150" s="61" t="e">
        <f>IF(サンプル!$B$11="無料",0,VLOOKUP($I150,サンプル!$A$19:$O$28,4+(COLUMN()-COLUMN($K150))/(COLUMNS($O$3:$U$3)-1),FALSE))</f>
        <v>#N/A</v>
      </c>
      <c r="BZ150" s="62" t="str">
        <f t="shared" si="176"/>
        <v/>
      </c>
      <c r="CA150" s="59" t="str">
        <f t="shared" si="177"/>
        <v/>
      </c>
      <c r="CB150" s="60" t="str">
        <f t="shared" si="178"/>
        <v/>
      </c>
      <c r="CC150" s="61" t="str">
        <f t="shared" si="179"/>
        <v/>
      </c>
    </row>
  </sheetData>
  <mergeCells count="1">
    <mergeCell ref="J2:CC2"/>
  </mergeCells>
  <phoneticPr fontId="3"/>
  <dataValidations count="2">
    <dataValidation imeMode="halfAlpha" allowBlank="1" showInputMessage="1" showErrorMessage="1" sqref="BN4:BN150 X4:X150 R4:R150 AD4:AD150 AJ4:AJ150 AP4:AP150 AV4:AV150 BB4:BB150 BH4:BH150 BT4:BT150 BZ4:BZ150 L4:L150" xr:uid="{7F1BC4A2-BED8-463B-A61B-97AACE06C5F9}"/>
    <dataValidation type="list" errorStyle="warning" allowBlank="1" showInputMessage="1" showErrorMessage="1" sqref="H4:H150" xr:uid="{7BEFD63A-CEA9-42E6-9185-B3FEEA83A13A}">
      <formula1>"サンプル1,サンプル2,サンプル3,サンプル4,サンプル5,サンプル6,サンプル7,サンプル8,サンプル9,サンプル10"</formula1>
    </dataValidation>
  </dataValidations>
  <hyperlinks>
    <hyperlink ref="D1" location="操作メニュー!A1" display="操作メニューへ戻る" xr:uid="{F50E5215-BAEB-4599-B2DA-70710D6F22CC}"/>
  </hyperlink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1F539C-0D2E-48ED-BE88-D0F3423F025C}">
  <sheetPr codeName="Sheet13">
    <tabColor rgb="FFFF0000"/>
  </sheetPr>
  <dimension ref="A1:H40"/>
  <sheetViews>
    <sheetView workbookViewId="0">
      <selection activeCell="F48" sqref="F48"/>
    </sheetView>
  </sheetViews>
  <sheetFormatPr defaultRowHeight="18"/>
  <cols>
    <col min="1" max="2" width="14" customWidth="1"/>
    <col min="3" max="3" width="11.69921875" customWidth="1"/>
    <col min="4" max="5" width="35.3984375" customWidth="1"/>
    <col min="6" max="6" width="57.19921875" customWidth="1"/>
    <col min="7" max="7" width="16.09765625" customWidth="1"/>
    <col min="8" max="8" width="35.69921875" customWidth="1"/>
  </cols>
  <sheetData>
    <row r="1" spans="1:8" ht="28.8">
      <c r="A1" s="4" t="s">
        <v>141</v>
      </c>
      <c r="B1" s="4"/>
      <c r="C1" s="56" t="s">
        <v>251</v>
      </c>
      <c r="D1" s="5" t="str">
        <f>IF(ISBLANK(宅配便!B2),"",宅配便!B2)</f>
        <v/>
      </c>
      <c r="E1" s="151" t="s">
        <v>561</v>
      </c>
    </row>
    <row r="3" spans="1:8" ht="19.8">
      <c r="A3" s="36" t="s">
        <v>250</v>
      </c>
    </row>
    <row r="4" spans="1:8" ht="21.6" customHeight="1">
      <c r="A4" s="9" t="s">
        <v>177</v>
      </c>
      <c r="B4" s="9" t="s">
        <v>142</v>
      </c>
      <c r="C4" s="9" t="s">
        <v>63</v>
      </c>
      <c r="D4" s="9" t="s">
        <v>132</v>
      </c>
      <c r="E4" s="9" t="s">
        <v>133</v>
      </c>
      <c r="F4" s="9" t="s">
        <v>252</v>
      </c>
      <c r="G4" s="9" t="s">
        <v>143</v>
      </c>
    </row>
    <row r="5" spans="1:8">
      <c r="A5" s="6">
        <v>1</v>
      </c>
      <c r="B5" s="6" t="s">
        <v>64</v>
      </c>
      <c r="C5" s="6" t="str">
        <f>IFERROR(VLOOKUP(A5,宅配便入力!$L$4:$R$151,7,FALSE),"")</f>
        <v/>
      </c>
      <c r="D5" s="5" t="str">
        <f>IFERROR(IF(VLOOKUP(A5,宅配便入力!$L$4:$R$151,2,FALSE)="混載なし","",VLOOKUP(A5,宅配便入力!$L$4:$R$151,2,FALSE))&amp;VLOOKUP(A5,宅配便入力!$L$4:$R$151,3,FALSE)&amp;VLOOKUP(A5,宅配便入力!$L$4:$R$151,4,FALSE)&amp;VLOOKUP(A5,宅配便入力!$L$4:$R$151,5,FALSE),"")</f>
        <v/>
      </c>
      <c r="E5" s="18"/>
      <c r="F5" s="5" t="str">
        <f>$D$1&amp;"　"&amp;$B5&amp;$C5&amp;"※"&amp;$D5&amp;IF(E5="","","※"&amp;E5)</f>
        <v>　宅配便※</v>
      </c>
      <c r="G5" s="10"/>
      <c r="H5" s="37"/>
    </row>
    <row r="6" spans="1:8">
      <c r="A6" s="6">
        <v>2</v>
      </c>
      <c r="B6" s="6" t="s">
        <v>64</v>
      </c>
      <c r="C6" s="6" t="str">
        <f>IFERROR(VLOOKUP(A6,宅配便入力!$L$4:$R$151,7,FALSE),"")</f>
        <v/>
      </c>
      <c r="D6" s="5" t="str">
        <f>IFERROR(IF(VLOOKUP(A6,宅配便入力!$L$4:$R$151,2,FALSE)="混載なし","",VLOOKUP(A6,宅配便入力!$L$4:$R$151,2,FALSE))&amp;VLOOKUP(A6,宅配便入力!$L$4:$R$151,3,FALSE)&amp;VLOOKUP(A6,宅配便入力!$L$4:$R$151,4,FALSE)&amp;VLOOKUP(A6,宅配便入力!$L$4:$R$151,5,FALSE),"")</f>
        <v/>
      </c>
      <c r="E6" s="18"/>
      <c r="F6" s="5" t="str">
        <f t="shared" ref="F6:F14" si="0">$D$1&amp;"　"&amp;$B6&amp;$C6&amp;"※"&amp;$D6&amp;IF(E6="","","※"&amp;E6)</f>
        <v>　宅配便※</v>
      </c>
      <c r="G6" s="10"/>
      <c r="H6" s="37"/>
    </row>
    <row r="7" spans="1:8">
      <c r="A7" s="6">
        <v>3</v>
      </c>
      <c r="B7" s="6" t="s">
        <v>64</v>
      </c>
      <c r="C7" s="6" t="str">
        <f>IFERROR(VLOOKUP(A7,宅配便入力!$L$4:$R$151,7,FALSE),"")</f>
        <v/>
      </c>
      <c r="D7" s="5" t="str">
        <f>IFERROR(IF(VLOOKUP(A7,宅配便入力!$L$4:$R$151,2,FALSE)="混載なし","",VLOOKUP(A7,宅配便入力!$L$4:$R$151,2,FALSE))&amp;VLOOKUP(A7,宅配便入力!$L$4:$R$151,3,FALSE)&amp;VLOOKUP(A7,宅配便入力!$L$4:$R$151,4,FALSE)&amp;VLOOKUP(A7,宅配便入力!$L$4:$R$151,5,FALSE),"")</f>
        <v/>
      </c>
      <c r="E7" s="18"/>
      <c r="F7" s="5" t="str">
        <f t="shared" si="0"/>
        <v>　宅配便※</v>
      </c>
      <c r="G7" s="10"/>
      <c r="H7" s="37"/>
    </row>
    <row r="8" spans="1:8">
      <c r="A8" s="6">
        <v>4</v>
      </c>
      <c r="B8" s="6" t="s">
        <v>64</v>
      </c>
      <c r="C8" s="6" t="str">
        <f>IFERROR(VLOOKUP(A8,宅配便入力!$L$4:$R$151,7,FALSE),"")</f>
        <v/>
      </c>
      <c r="D8" s="5" t="str">
        <f>IFERROR(IF(VLOOKUP(A8,宅配便入力!$L$4:$R$151,2,FALSE)="混載なし","",VLOOKUP(A8,宅配便入力!$L$4:$R$151,2,FALSE))&amp;VLOOKUP(A8,宅配便入力!$L$4:$R$151,3,FALSE)&amp;VLOOKUP(A8,宅配便入力!$L$4:$R$151,4,FALSE)&amp;VLOOKUP(A8,宅配便入力!$L$4:$R$151,5,FALSE),"")</f>
        <v/>
      </c>
      <c r="E8" s="18"/>
      <c r="F8" s="5" t="str">
        <f t="shared" si="0"/>
        <v>　宅配便※</v>
      </c>
      <c r="G8" s="10"/>
      <c r="H8" s="37"/>
    </row>
    <row r="9" spans="1:8">
      <c r="A9" s="6">
        <v>5</v>
      </c>
      <c r="B9" s="6" t="s">
        <v>64</v>
      </c>
      <c r="C9" s="6" t="str">
        <f>IFERROR(VLOOKUP(A9,宅配便入力!$L$4:$R$151,7,FALSE),"")</f>
        <v/>
      </c>
      <c r="D9" s="5" t="str">
        <f>IFERROR(IF(VLOOKUP(A9,宅配便入力!$L$4:$R$151,2,FALSE)="混載なし","",VLOOKUP(A9,宅配便入力!$L$4:$R$151,2,FALSE))&amp;VLOOKUP(A9,宅配便入力!$L$4:$R$151,3,FALSE)&amp;VLOOKUP(A9,宅配便入力!$L$4:$R$151,4,FALSE)&amp;VLOOKUP(A9,宅配便入力!$L$4:$R$151,5,FALSE),"")</f>
        <v/>
      </c>
      <c r="E9" s="18"/>
      <c r="F9" s="5" t="str">
        <f t="shared" si="0"/>
        <v>　宅配便※</v>
      </c>
      <c r="G9" s="10"/>
      <c r="H9" s="37"/>
    </row>
    <row r="10" spans="1:8">
      <c r="A10" s="6">
        <v>6</v>
      </c>
      <c r="B10" s="6" t="s">
        <v>64</v>
      </c>
      <c r="C10" s="6" t="str">
        <f>IFERROR(VLOOKUP(A10,宅配便入力!$L$4:$R$151,7,FALSE),"")</f>
        <v/>
      </c>
      <c r="D10" s="5" t="str">
        <f>IFERROR(IF(VLOOKUP(A10,宅配便入力!$L$4:$R$151,2,FALSE)="混載なし","",VLOOKUP(A10,宅配便入力!$L$4:$R$151,2,FALSE))&amp;VLOOKUP(A10,宅配便入力!$L$4:$R$151,3,FALSE)&amp;VLOOKUP(A10,宅配便入力!$L$4:$R$151,4,FALSE)&amp;VLOOKUP(A10,宅配便入力!$L$4:$R$151,5,FALSE),"")</f>
        <v/>
      </c>
      <c r="E10" s="18"/>
      <c r="F10" s="5" t="str">
        <f t="shared" si="0"/>
        <v>　宅配便※</v>
      </c>
      <c r="G10" s="10"/>
      <c r="H10" s="37"/>
    </row>
    <row r="11" spans="1:8">
      <c r="A11" s="6">
        <v>7</v>
      </c>
      <c r="B11" s="6" t="s">
        <v>64</v>
      </c>
      <c r="C11" s="6" t="str">
        <f>IFERROR(VLOOKUP(A11,宅配便入力!$L$4:$R$151,7,FALSE),"")</f>
        <v/>
      </c>
      <c r="D11" s="5" t="str">
        <f>IFERROR(IF(VLOOKUP(A11,宅配便入力!$L$4:$R$151,2,FALSE)="混載なし","",VLOOKUP(A11,宅配便入力!$L$4:$R$151,2,FALSE))&amp;VLOOKUP(A11,宅配便入力!$L$4:$R$151,3,FALSE)&amp;VLOOKUP(A11,宅配便入力!$L$4:$R$151,4,FALSE)&amp;VLOOKUP(A11,宅配便入力!$L$4:$R$151,5,FALSE),"")</f>
        <v/>
      </c>
      <c r="E11" s="18"/>
      <c r="F11" s="5" t="str">
        <f t="shared" si="0"/>
        <v>　宅配便※</v>
      </c>
      <c r="G11" s="10"/>
      <c r="H11" s="37"/>
    </row>
    <row r="12" spans="1:8">
      <c r="A12" s="6">
        <v>8</v>
      </c>
      <c r="B12" s="6" t="s">
        <v>64</v>
      </c>
      <c r="C12" s="6" t="str">
        <f>IFERROR(VLOOKUP(A12,宅配便入力!$L$4:$R$151,7,FALSE),"")</f>
        <v/>
      </c>
      <c r="D12" s="5" t="str">
        <f>IFERROR(IF(VLOOKUP(A12,宅配便入力!$L$4:$R$151,2,FALSE)="混載なし","",VLOOKUP(A12,宅配便入力!$L$4:$R$151,2,FALSE))&amp;VLOOKUP(A12,宅配便入力!$L$4:$R$151,3,FALSE)&amp;VLOOKUP(A12,宅配便入力!$L$4:$R$151,4,FALSE)&amp;VLOOKUP(A12,宅配便入力!$L$4:$R$151,5,FALSE),"")</f>
        <v/>
      </c>
      <c r="E12" s="18"/>
      <c r="F12" s="5" t="str">
        <f t="shared" si="0"/>
        <v>　宅配便※</v>
      </c>
      <c r="G12" s="10"/>
      <c r="H12" s="37"/>
    </row>
    <row r="13" spans="1:8">
      <c r="A13" s="6">
        <v>9</v>
      </c>
      <c r="B13" s="6" t="s">
        <v>64</v>
      </c>
      <c r="C13" s="6" t="str">
        <f>IFERROR(VLOOKUP(A13,宅配便入力!$L$4:$R$151,7,FALSE),"")</f>
        <v/>
      </c>
      <c r="D13" s="5" t="str">
        <f>IFERROR(IF(VLOOKUP(A13,宅配便入力!$L$4:$R$151,2,FALSE)="混載なし","",VLOOKUP(A13,宅配便入力!$L$4:$R$151,2,FALSE))&amp;VLOOKUP(A13,宅配便入力!$L$4:$R$151,3,FALSE)&amp;VLOOKUP(A13,宅配便入力!$L$4:$R$151,4,FALSE)&amp;VLOOKUP(A13,宅配便入力!$L$4:$R$151,5,FALSE),"")</f>
        <v/>
      </c>
      <c r="E13" s="18"/>
      <c r="F13" s="5" t="str">
        <f t="shared" si="0"/>
        <v>　宅配便※</v>
      </c>
      <c r="G13" s="10"/>
      <c r="H13" s="37"/>
    </row>
    <row r="14" spans="1:8">
      <c r="A14" s="6">
        <v>10</v>
      </c>
      <c r="B14" s="6" t="s">
        <v>64</v>
      </c>
      <c r="C14" s="6" t="str">
        <f>IFERROR(VLOOKUP(A14,宅配便入力!$L$4:$R$151,7,FALSE),"")</f>
        <v/>
      </c>
      <c r="D14" s="5" t="str">
        <f>IFERROR(IF(VLOOKUP(A14,宅配便入力!$L$4:$R$151,2,FALSE)="混載なし","",VLOOKUP(A14,宅配便入力!$L$4:$R$151,2,FALSE))&amp;VLOOKUP(A14,宅配便入力!$L$4:$R$151,3,FALSE)&amp;VLOOKUP(A14,宅配便入力!$L$4:$R$151,4,FALSE)&amp;VLOOKUP(A14,宅配便入力!$L$4:$R$151,5,FALSE),"")</f>
        <v/>
      </c>
      <c r="E14" s="18"/>
      <c r="F14" s="5" t="str">
        <f t="shared" si="0"/>
        <v>　宅配便※</v>
      </c>
      <c r="G14" s="10"/>
      <c r="H14" s="37"/>
    </row>
    <row r="16" spans="1:8" ht="19.8">
      <c r="A16" s="36" t="s">
        <v>144</v>
      </c>
    </row>
    <row r="17" spans="1:8" ht="21.6" customHeight="1">
      <c r="A17" s="9" t="s">
        <v>177</v>
      </c>
      <c r="B17" s="9" t="s">
        <v>142</v>
      </c>
      <c r="C17" s="9" t="s">
        <v>63</v>
      </c>
      <c r="D17" s="9" t="s">
        <v>132</v>
      </c>
      <c r="E17" s="9" t="s">
        <v>133</v>
      </c>
      <c r="F17" s="9" t="s">
        <v>252</v>
      </c>
      <c r="G17" s="9" t="s">
        <v>143</v>
      </c>
    </row>
    <row r="18" spans="1:8">
      <c r="A18" s="6" t="s">
        <v>145</v>
      </c>
      <c r="B18" s="6" t="s">
        <v>155</v>
      </c>
      <c r="C18" s="6" t="str">
        <f>IFERROR(VLOOKUP(配送グループ設定!A18,業務便入力!$L$4:$R$151,7,FALSE),"")</f>
        <v/>
      </c>
      <c r="D18" s="5" t="str">
        <f>IFERROR(IF(VLOOKUP(配送グループ設定!A18,業務便入力!$L$4:$R$151,2,FALSE)="混載なし","",VLOOKUP(配送グループ設定!A18,業務便入力!$L$4:$R$151,2,FALSE))&amp;VLOOKUP(配送グループ設定!A18,業務便入力!$L$4:$R$151,3,FALSE)&amp;VLOOKUP(配送グループ設定!A18,業務便入力!$L$4:$R$151,4,FALSE)&amp;VLOOKUP(配送グループ設定!A18,業務便入力!$L$4:$R$151,5,FALSE),"")</f>
        <v/>
      </c>
      <c r="E18" s="18"/>
      <c r="F18" s="5" t="str">
        <f t="shared" ref="F18:F27" si="1">$D$1&amp;"　"&amp;$B18&amp;$C18&amp;"※"&amp;$D18&amp;IF(E18="","","※"&amp;E18)</f>
        <v>　業務便※</v>
      </c>
      <c r="G18" s="10"/>
    </row>
    <row r="19" spans="1:8">
      <c r="A19" s="6" t="s">
        <v>146</v>
      </c>
      <c r="B19" s="6" t="s">
        <v>155</v>
      </c>
      <c r="C19" s="6" t="str">
        <f>IFERROR(VLOOKUP(配送グループ設定!A19,業務便入力!$L$4:$R$151,7,FALSE),"")</f>
        <v/>
      </c>
      <c r="D19" s="5" t="str">
        <f>IFERROR(IF(VLOOKUP(配送グループ設定!A19,業務便入力!$L$4:$R$151,2,FALSE)="混載なし","",VLOOKUP(配送グループ設定!A19,業務便入力!$L$4:$R$151,2,FALSE))&amp;VLOOKUP(配送グループ設定!A19,業務便入力!$L$4:$R$151,3,FALSE)&amp;VLOOKUP(配送グループ設定!A19,業務便入力!$L$4:$R$151,4,FALSE)&amp;VLOOKUP(配送グループ設定!A19,業務便入力!$L$4:$R$151,5,FALSE),"")</f>
        <v/>
      </c>
      <c r="E19" s="18"/>
      <c r="F19" s="5" t="str">
        <f t="shared" si="1"/>
        <v>　業務便※</v>
      </c>
      <c r="G19" s="10"/>
    </row>
    <row r="20" spans="1:8">
      <c r="A20" s="6" t="s">
        <v>147</v>
      </c>
      <c r="B20" s="6" t="s">
        <v>155</v>
      </c>
      <c r="C20" s="6" t="str">
        <f>IFERROR(VLOOKUP(配送グループ設定!A20,業務便入力!$L$4:$R$151,7,FALSE),"")</f>
        <v/>
      </c>
      <c r="D20" s="5" t="str">
        <f>IFERROR(IF(VLOOKUP(配送グループ設定!A20,業務便入力!$L$4:$R$151,2,FALSE)="混載なし","",VLOOKUP(配送グループ設定!A20,業務便入力!$L$4:$R$151,2,FALSE))&amp;VLOOKUP(配送グループ設定!A20,業務便入力!$L$4:$R$151,3,FALSE)&amp;VLOOKUP(配送グループ設定!A20,業務便入力!$L$4:$R$151,4,FALSE)&amp;VLOOKUP(配送グループ設定!A20,業務便入力!$L$4:$R$151,5,FALSE),"")</f>
        <v/>
      </c>
      <c r="E20" s="18"/>
      <c r="F20" s="5" t="str">
        <f t="shared" si="1"/>
        <v>　業務便※</v>
      </c>
      <c r="G20" s="10"/>
    </row>
    <row r="21" spans="1:8">
      <c r="A21" s="6" t="s">
        <v>148</v>
      </c>
      <c r="B21" s="6" t="s">
        <v>155</v>
      </c>
      <c r="C21" s="6" t="str">
        <f>IFERROR(VLOOKUP(配送グループ設定!A21,業務便入力!$L$4:$R$151,7,FALSE),"")</f>
        <v/>
      </c>
      <c r="D21" s="5" t="str">
        <f>IFERROR(IF(VLOOKUP(配送グループ設定!A21,業務便入力!$L$4:$R$151,2,FALSE)="混載なし","",VLOOKUP(配送グループ設定!A21,業務便入力!$L$4:$R$151,2,FALSE))&amp;VLOOKUP(配送グループ設定!A21,業務便入力!$L$4:$R$151,3,FALSE)&amp;VLOOKUP(配送グループ設定!A21,業務便入力!$L$4:$R$151,4,FALSE)&amp;VLOOKUP(配送グループ設定!A21,業務便入力!$L$4:$R$151,5,FALSE),"")</f>
        <v/>
      </c>
      <c r="E21" s="18"/>
      <c r="F21" s="5" t="str">
        <f t="shared" si="1"/>
        <v>　業務便※</v>
      </c>
      <c r="G21" s="10"/>
    </row>
    <row r="22" spans="1:8">
      <c r="A22" s="6" t="s">
        <v>149</v>
      </c>
      <c r="B22" s="6" t="s">
        <v>155</v>
      </c>
      <c r="C22" s="6" t="str">
        <f>IFERROR(VLOOKUP(配送グループ設定!A22,業務便入力!$L$4:$R$151,7,FALSE),"")</f>
        <v/>
      </c>
      <c r="D22" s="5" t="str">
        <f>IFERROR(IF(VLOOKUP(配送グループ設定!A22,業務便入力!$L$4:$R$151,2,FALSE)="混載なし","",VLOOKUP(配送グループ設定!A22,業務便入力!$L$4:$R$151,2,FALSE))&amp;VLOOKUP(配送グループ設定!A22,業務便入力!$L$4:$R$151,3,FALSE)&amp;VLOOKUP(配送グループ設定!A22,業務便入力!$L$4:$R$151,4,FALSE)&amp;VLOOKUP(配送グループ設定!A22,業務便入力!$L$4:$R$151,5,FALSE),"")</f>
        <v/>
      </c>
      <c r="E22" s="18"/>
      <c r="F22" s="5" t="str">
        <f t="shared" si="1"/>
        <v>　業務便※</v>
      </c>
      <c r="G22" s="10"/>
    </row>
    <row r="23" spans="1:8">
      <c r="A23" s="6" t="s">
        <v>150</v>
      </c>
      <c r="B23" s="6" t="s">
        <v>155</v>
      </c>
      <c r="C23" s="6" t="str">
        <f>IFERROR(VLOOKUP(配送グループ設定!A23,業務便入力!$L$4:$R$151,7,FALSE),"")</f>
        <v/>
      </c>
      <c r="D23" s="5" t="str">
        <f>IFERROR(IF(VLOOKUP(配送グループ設定!A23,業務便入力!$L$4:$R$151,2,FALSE)="混載なし","",VLOOKUP(配送グループ設定!A23,業務便入力!$L$4:$R$151,2,FALSE))&amp;VLOOKUP(配送グループ設定!A23,業務便入力!$L$4:$R$151,3,FALSE)&amp;VLOOKUP(配送グループ設定!A23,業務便入力!$L$4:$R$151,4,FALSE)&amp;VLOOKUP(配送グループ設定!A23,業務便入力!$L$4:$R$151,5,FALSE),"")</f>
        <v/>
      </c>
      <c r="E23" s="18"/>
      <c r="F23" s="5" t="str">
        <f t="shared" si="1"/>
        <v>　業務便※</v>
      </c>
      <c r="G23" s="10"/>
    </row>
    <row r="24" spans="1:8">
      <c r="A24" s="6" t="s">
        <v>151</v>
      </c>
      <c r="B24" s="6" t="s">
        <v>155</v>
      </c>
      <c r="C24" s="6" t="str">
        <f>IFERROR(VLOOKUP(配送グループ設定!A24,業務便入力!$L$4:$R$151,7,FALSE),"")</f>
        <v/>
      </c>
      <c r="D24" s="5" t="str">
        <f>IFERROR(IF(VLOOKUP(配送グループ設定!A24,業務便入力!$L$4:$R$151,2,FALSE)="混載なし","",VLOOKUP(配送グループ設定!A24,業務便入力!$L$4:$R$151,2,FALSE))&amp;VLOOKUP(配送グループ設定!A24,業務便入力!$L$4:$R$151,3,FALSE)&amp;VLOOKUP(配送グループ設定!A24,業務便入力!$L$4:$R$151,4,FALSE)&amp;VLOOKUP(配送グループ設定!A24,業務便入力!$L$4:$R$151,5,FALSE),"")</f>
        <v/>
      </c>
      <c r="E24" s="18"/>
      <c r="F24" s="5" t="str">
        <f t="shared" si="1"/>
        <v>　業務便※</v>
      </c>
      <c r="G24" s="10"/>
    </row>
    <row r="25" spans="1:8">
      <c r="A25" s="6" t="s">
        <v>152</v>
      </c>
      <c r="B25" s="6" t="s">
        <v>155</v>
      </c>
      <c r="C25" s="6" t="str">
        <f>IFERROR(VLOOKUP(配送グループ設定!A25,業務便入力!$L$4:$R$151,7,FALSE),"")</f>
        <v/>
      </c>
      <c r="D25" s="5" t="str">
        <f>IFERROR(IF(VLOOKUP(配送グループ設定!A25,業務便入力!$L$4:$R$151,2,FALSE)="混載なし","",VLOOKUP(配送グループ設定!A25,業務便入力!$L$4:$R$151,2,FALSE))&amp;VLOOKUP(配送グループ設定!A25,業務便入力!$L$4:$R$151,3,FALSE)&amp;VLOOKUP(配送グループ設定!A25,業務便入力!$L$4:$R$151,4,FALSE)&amp;VLOOKUP(配送グループ設定!A25,業務便入力!$L$4:$R$151,5,FALSE),"")</f>
        <v/>
      </c>
      <c r="E25" s="18"/>
      <c r="F25" s="5" t="str">
        <f t="shared" si="1"/>
        <v>　業務便※</v>
      </c>
      <c r="G25" s="10"/>
    </row>
    <row r="26" spans="1:8">
      <c r="A26" s="6" t="s">
        <v>153</v>
      </c>
      <c r="B26" s="6" t="s">
        <v>155</v>
      </c>
      <c r="C26" s="6" t="str">
        <f>IFERROR(VLOOKUP(配送グループ設定!A26,業務便入力!$L$4:$R$151,7,FALSE),"")</f>
        <v/>
      </c>
      <c r="D26" s="5" t="str">
        <f>IFERROR(IF(VLOOKUP(配送グループ設定!A26,業務便入力!$L$4:$R$151,2,FALSE)="混載なし","",VLOOKUP(配送グループ設定!A26,業務便入力!$L$4:$R$151,2,FALSE))&amp;VLOOKUP(配送グループ設定!A26,業務便入力!$L$4:$R$151,3,FALSE)&amp;VLOOKUP(配送グループ設定!A26,業務便入力!$L$4:$R$151,4,FALSE)&amp;VLOOKUP(配送グループ設定!A26,業務便入力!$L$4:$R$151,5,FALSE),"")</f>
        <v/>
      </c>
      <c r="E26" s="18"/>
      <c r="F26" s="5" t="str">
        <f t="shared" si="1"/>
        <v>　業務便※</v>
      </c>
      <c r="G26" s="10"/>
    </row>
    <row r="27" spans="1:8">
      <c r="A27" s="6" t="s">
        <v>154</v>
      </c>
      <c r="B27" s="6" t="s">
        <v>155</v>
      </c>
      <c r="C27" s="6" t="str">
        <f>IFERROR(VLOOKUP(配送グループ設定!A27,業務便入力!$L$4:$R$151,7,FALSE),"")</f>
        <v/>
      </c>
      <c r="D27" s="5" t="str">
        <f>IFERROR(IF(VLOOKUP(配送グループ設定!A27,業務便入力!$L$4:$R$151,2,FALSE)="混載なし","",VLOOKUP(配送グループ設定!A27,業務便入力!$L$4:$R$151,2,FALSE))&amp;VLOOKUP(配送グループ設定!A27,業務便入力!$L$4:$R$151,3,FALSE)&amp;VLOOKUP(配送グループ設定!A27,業務便入力!$L$4:$R$151,4,FALSE)&amp;VLOOKUP(配送グループ設定!A27,業務便入力!$L$4:$R$151,5,FALSE),"")</f>
        <v/>
      </c>
      <c r="E27" s="18"/>
      <c r="F27" s="5" t="str">
        <f t="shared" si="1"/>
        <v>　業務便※</v>
      </c>
      <c r="G27" s="10"/>
    </row>
    <row r="29" spans="1:8" ht="19.8">
      <c r="A29" s="36" t="s">
        <v>156</v>
      </c>
    </row>
    <row r="30" spans="1:8" ht="21.6" customHeight="1">
      <c r="A30" s="9" t="s">
        <v>177</v>
      </c>
      <c r="B30" s="9" t="s">
        <v>253</v>
      </c>
      <c r="C30" s="9" t="s">
        <v>136</v>
      </c>
      <c r="D30" s="9" t="s">
        <v>181</v>
      </c>
      <c r="E30" s="9" t="s">
        <v>254</v>
      </c>
      <c r="F30" s="9" t="s">
        <v>252</v>
      </c>
      <c r="G30" s="9" t="s">
        <v>143</v>
      </c>
      <c r="H30" s="9" t="s">
        <v>442</v>
      </c>
    </row>
    <row r="31" spans="1:8">
      <c r="A31" s="6" t="s">
        <v>166</v>
      </c>
      <c r="B31" s="117" t="str">
        <f>IF(ISBLANK(サンプル!$B$11),"",サンプル!$B$11)</f>
        <v/>
      </c>
      <c r="C31" s="118" t="str">
        <f>IF(ISBLANK(サンプル!$B$9),"",サンプル!$B$9)</f>
        <v/>
      </c>
      <c r="D31" s="6" t="str">
        <f>IFERROR(IF(ISBLANK(VLOOKUP(A31,サンプル入力!$J$4:$M$151,2,FALSE)),"",VLOOKUP(A31,サンプル入力!$J$4:$M$151,2,FALSE)),"")</f>
        <v/>
      </c>
      <c r="E31" s="5" t="str">
        <f>IF(ISBLANK(サンプル!$B$14),"",サンプル!$B$14)</f>
        <v/>
      </c>
      <c r="F31" s="5" t="str">
        <f>$D$1&amp;"　サンプル(送料:"&amp;B31&amp;"、商品代:"&amp;C31&amp;")"&amp;IF(D31="","","※"&amp;D31)</f>
        <v>　サンプル(送料:、商品代:)</v>
      </c>
      <c r="G31" s="10"/>
      <c r="H31" s="5" t="str">
        <f>"サンプル(送料:"&amp;B31&amp;"、商品代:"&amp;C31&amp;IF(E31="","","※"&amp;E31)&amp;")"</f>
        <v>サンプル(送料:、商品代:)</v>
      </c>
    </row>
    <row r="32" spans="1:8">
      <c r="A32" s="6" t="s">
        <v>167</v>
      </c>
      <c r="B32" s="117" t="str">
        <f>IF(ISBLANK(サンプル!$B$11),"",サンプル!$B$11)</f>
        <v/>
      </c>
      <c r="C32" s="118" t="str">
        <f>IF(ISBLANK(サンプル!$B$9),"",サンプル!$B$9)</f>
        <v/>
      </c>
      <c r="D32" s="6" t="str">
        <f>IFERROR(IF(ISBLANK(VLOOKUP(A32,サンプル入力!$J$4:$M$151,2,FALSE)),"",VLOOKUP(A32,サンプル入力!$J$4:$M$151,2,FALSE)),"")</f>
        <v/>
      </c>
      <c r="E32" s="5" t="str">
        <f>IF(ISBLANK(サンプル!$B$14),"",サンプル!$B$14)</f>
        <v/>
      </c>
      <c r="F32" s="5" t="str">
        <f t="shared" ref="F32:F40" si="2">$D$1&amp;"　サンプル(送料:"&amp;B32&amp;"、商品代:"&amp;C32&amp;")"&amp;IF(D32="","","※"&amp;D32)</f>
        <v>　サンプル(送料:、商品代:)</v>
      </c>
      <c r="G32" s="10"/>
      <c r="H32" s="5" t="str">
        <f t="shared" ref="H32:H40" si="3">"サンプル(送料:"&amp;B32&amp;"、商品代:"&amp;C32&amp;IF(E32="","","※"&amp;E32)&amp;")"</f>
        <v>サンプル(送料:、商品代:)</v>
      </c>
    </row>
    <row r="33" spans="1:8">
      <c r="A33" s="6" t="s">
        <v>168</v>
      </c>
      <c r="B33" s="117" t="str">
        <f>IF(ISBLANK(サンプル!$B$11),"",サンプル!$B$11)</f>
        <v/>
      </c>
      <c r="C33" s="118" t="str">
        <f>IF(ISBLANK(サンプル!$B$9),"",サンプル!$B$9)</f>
        <v/>
      </c>
      <c r="D33" s="6" t="str">
        <f>IFERROR(IF(ISBLANK(VLOOKUP(A33,サンプル入力!$J$4:$M$151,2,FALSE)),"",VLOOKUP(A33,サンプル入力!$J$4:$M$151,2,FALSE)),"")</f>
        <v/>
      </c>
      <c r="E33" s="5" t="str">
        <f>IF(ISBLANK(サンプル!$B$14),"",サンプル!$B$14)</f>
        <v/>
      </c>
      <c r="F33" s="5" t="str">
        <f t="shared" si="2"/>
        <v>　サンプル(送料:、商品代:)</v>
      </c>
      <c r="G33" s="10"/>
      <c r="H33" s="5" t="str">
        <f t="shared" si="3"/>
        <v>サンプル(送料:、商品代:)</v>
      </c>
    </row>
    <row r="34" spans="1:8">
      <c r="A34" s="6" t="s">
        <v>169</v>
      </c>
      <c r="B34" s="117" t="str">
        <f>IF(ISBLANK(サンプル!$B$11),"",サンプル!$B$11)</f>
        <v/>
      </c>
      <c r="C34" s="118" t="str">
        <f>IF(ISBLANK(サンプル!$B$9),"",サンプル!$B$9)</f>
        <v/>
      </c>
      <c r="D34" s="6" t="str">
        <f>IFERROR(IF(ISBLANK(VLOOKUP(A34,サンプル入力!$J$4:$M$151,2,FALSE)),"",VLOOKUP(A34,サンプル入力!$J$4:$M$151,2,FALSE)),"")</f>
        <v/>
      </c>
      <c r="E34" s="5" t="str">
        <f>IF(ISBLANK(サンプル!$B$14),"",サンプル!$B$14)</f>
        <v/>
      </c>
      <c r="F34" s="5" t="str">
        <f t="shared" si="2"/>
        <v>　サンプル(送料:、商品代:)</v>
      </c>
      <c r="G34" s="10"/>
      <c r="H34" s="5" t="str">
        <f t="shared" si="3"/>
        <v>サンプル(送料:、商品代:)</v>
      </c>
    </row>
    <row r="35" spans="1:8">
      <c r="A35" s="6" t="s">
        <v>170</v>
      </c>
      <c r="B35" s="117" t="str">
        <f>IF(ISBLANK(サンプル!$B$11),"",サンプル!$B$11)</f>
        <v/>
      </c>
      <c r="C35" s="118" t="str">
        <f>IF(ISBLANK(サンプル!$B$9),"",サンプル!$B$9)</f>
        <v/>
      </c>
      <c r="D35" s="6" t="str">
        <f>IFERROR(IF(ISBLANK(VLOOKUP(A35,サンプル入力!$J$4:$M$151,2,FALSE)),"",VLOOKUP(A35,サンプル入力!$J$4:$M$151,2,FALSE)),"")</f>
        <v/>
      </c>
      <c r="E35" s="5" t="str">
        <f>IF(ISBLANK(サンプル!$B$14),"",サンプル!$B$14)</f>
        <v/>
      </c>
      <c r="F35" s="5" t="str">
        <f t="shared" si="2"/>
        <v>　サンプル(送料:、商品代:)</v>
      </c>
      <c r="G35" s="10"/>
      <c r="H35" s="5" t="str">
        <f t="shared" si="3"/>
        <v>サンプル(送料:、商品代:)</v>
      </c>
    </row>
    <row r="36" spans="1:8">
      <c r="A36" s="6" t="s">
        <v>171</v>
      </c>
      <c r="B36" s="117" t="str">
        <f>IF(ISBLANK(サンプル!$B$11),"",サンプル!$B$11)</f>
        <v/>
      </c>
      <c r="C36" s="118" t="str">
        <f>IF(ISBLANK(サンプル!$B$9),"",サンプル!$B$9)</f>
        <v/>
      </c>
      <c r="D36" s="6" t="str">
        <f>IFERROR(IF(ISBLANK(VLOOKUP(A36,サンプル入力!$J$4:$M$151,2,FALSE)),"",VLOOKUP(A36,サンプル入力!$J$4:$M$151,2,FALSE)),"")</f>
        <v/>
      </c>
      <c r="E36" s="5" t="str">
        <f>IF(ISBLANK(サンプル!$B$14),"",サンプル!$B$14)</f>
        <v/>
      </c>
      <c r="F36" s="5" t="str">
        <f t="shared" si="2"/>
        <v>　サンプル(送料:、商品代:)</v>
      </c>
      <c r="G36" s="10"/>
      <c r="H36" s="5" t="str">
        <f t="shared" si="3"/>
        <v>サンプル(送料:、商品代:)</v>
      </c>
    </row>
    <row r="37" spans="1:8">
      <c r="A37" s="6" t="s">
        <v>172</v>
      </c>
      <c r="B37" s="117" t="str">
        <f>IF(ISBLANK(サンプル!$B$11),"",サンプル!$B$11)</f>
        <v/>
      </c>
      <c r="C37" s="118" t="str">
        <f>IF(ISBLANK(サンプル!$B$9),"",サンプル!$B$9)</f>
        <v/>
      </c>
      <c r="D37" s="6" t="str">
        <f>IFERROR(IF(ISBLANK(VLOOKUP(A37,サンプル入力!$J$4:$M$151,2,FALSE)),"",VLOOKUP(A37,サンプル入力!$J$4:$M$151,2,FALSE)),"")</f>
        <v/>
      </c>
      <c r="E37" s="5" t="str">
        <f>IF(ISBLANK(サンプル!$B$14),"",サンプル!$B$14)</f>
        <v/>
      </c>
      <c r="F37" s="5" t="str">
        <f t="shared" si="2"/>
        <v>　サンプル(送料:、商品代:)</v>
      </c>
      <c r="G37" s="10"/>
      <c r="H37" s="5" t="str">
        <f t="shared" si="3"/>
        <v>サンプル(送料:、商品代:)</v>
      </c>
    </row>
    <row r="38" spans="1:8">
      <c r="A38" s="6" t="s">
        <v>173</v>
      </c>
      <c r="B38" s="117" t="str">
        <f>IF(ISBLANK(サンプル!$B$11),"",サンプル!$B$11)</f>
        <v/>
      </c>
      <c r="C38" s="118" t="str">
        <f>IF(ISBLANK(サンプル!$B$9),"",サンプル!$B$9)</f>
        <v/>
      </c>
      <c r="D38" s="6" t="str">
        <f>IFERROR(IF(ISBLANK(VLOOKUP(A38,サンプル入力!$J$4:$M$151,2,FALSE)),"",VLOOKUP(A38,サンプル入力!$J$4:$M$151,2,FALSE)),"")</f>
        <v/>
      </c>
      <c r="E38" s="5" t="str">
        <f>IF(ISBLANK(サンプル!$B$14),"",サンプル!$B$14)</f>
        <v/>
      </c>
      <c r="F38" s="5" t="str">
        <f t="shared" si="2"/>
        <v>　サンプル(送料:、商品代:)</v>
      </c>
      <c r="G38" s="10"/>
      <c r="H38" s="5" t="str">
        <f t="shared" si="3"/>
        <v>サンプル(送料:、商品代:)</v>
      </c>
    </row>
    <row r="39" spans="1:8">
      <c r="A39" s="6" t="s">
        <v>174</v>
      </c>
      <c r="B39" s="117" t="str">
        <f>IF(ISBLANK(サンプル!$B$11),"",サンプル!$B$11)</f>
        <v/>
      </c>
      <c r="C39" s="118" t="str">
        <f>IF(ISBLANK(サンプル!$B$9),"",サンプル!$B$9)</f>
        <v/>
      </c>
      <c r="D39" s="6" t="str">
        <f>IFERROR(IF(ISBLANK(VLOOKUP(A39,サンプル入力!$J$4:$M$151,2,FALSE)),"",VLOOKUP(A39,サンプル入力!$J$4:$M$151,2,FALSE)),"")</f>
        <v/>
      </c>
      <c r="E39" s="5" t="str">
        <f>IF(ISBLANK(サンプル!$B$14),"",サンプル!$B$14)</f>
        <v/>
      </c>
      <c r="F39" s="5" t="str">
        <f t="shared" si="2"/>
        <v>　サンプル(送料:、商品代:)</v>
      </c>
      <c r="G39" s="10"/>
      <c r="H39" s="5" t="str">
        <f t="shared" si="3"/>
        <v>サンプル(送料:、商品代:)</v>
      </c>
    </row>
    <row r="40" spans="1:8">
      <c r="A40" s="6" t="s">
        <v>175</v>
      </c>
      <c r="B40" s="117" t="str">
        <f>IF(ISBLANK(サンプル!$B$11),"",サンプル!$B$11)</f>
        <v/>
      </c>
      <c r="C40" s="118" t="str">
        <f>IF(ISBLANK(サンプル!$B$9),"",サンプル!$B$9)</f>
        <v/>
      </c>
      <c r="D40" s="6" t="str">
        <f>IFERROR(IF(ISBLANK(VLOOKUP(A40,サンプル入力!$J$4:$M$151,2,FALSE)),"",VLOOKUP(A40,サンプル入力!$J$4:$M$151,2,FALSE)),"")</f>
        <v/>
      </c>
      <c r="E40" s="5" t="str">
        <f>IF(ISBLANK(サンプル!$B$14),"",サンプル!$B$14)</f>
        <v/>
      </c>
      <c r="F40" s="5" t="str">
        <f t="shared" si="2"/>
        <v>　サンプル(送料:、商品代:)</v>
      </c>
      <c r="G40" s="10"/>
      <c r="H40" s="5" t="str">
        <f t="shared" si="3"/>
        <v>サンプル(送料:、商品代:)</v>
      </c>
    </row>
  </sheetData>
  <phoneticPr fontId="3"/>
  <dataValidations count="1">
    <dataValidation type="list" errorStyle="warning" allowBlank="1" showInputMessage="1" showErrorMessage="1" sqref="C18:C27 C5:C14" xr:uid="{AAFA2C5E-4725-4B93-8B00-7E05DCFD0E1A}">
      <formula1>"(送料込),(送料別)"</formula1>
    </dataValidation>
  </dataValidations>
  <hyperlinks>
    <hyperlink ref="E1" location="操作メニュー!A1" display="操作メニューへ戻る" xr:uid="{0D65C027-5E10-4686-B81C-A1DA25FB3603}"/>
  </hyperlinks>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expression" priority="1" id="{32A819D3-89A2-42A2-BF73-6AC3896926CC}">
            <xm:f>サンプル!$B$9&lt;&gt;"無料"</xm:f>
            <x14:dxf>
              <fill>
                <patternFill>
                  <bgColor theme="9" tint="0.79998168889431442"/>
                </patternFill>
              </fill>
            </x14:dxf>
          </x14:cfRule>
          <xm:sqref>C31:C40</xm:sqref>
        </x14:conditionalFormatting>
      </x14:conditionalFormattings>
    </ext>
  </extLs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5E2342-3E09-49F2-A2C7-4D259E3146CD}">
  <sheetPr codeName="Sheet14">
    <tabColor rgb="FF7030A0"/>
  </sheetPr>
  <dimension ref="A1:AW42"/>
  <sheetViews>
    <sheetView topLeftCell="A34" workbookViewId="0">
      <selection activeCell="B33" sqref="B33"/>
    </sheetView>
  </sheetViews>
  <sheetFormatPr defaultColWidth="8.69921875" defaultRowHeight="18"/>
  <cols>
    <col min="1" max="1" width="8.69921875" style="53"/>
    <col min="2" max="2" width="15.3984375" style="53" customWidth="1"/>
    <col min="3" max="49" width="9.09765625" style="53" customWidth="1"/>
    <col min="50" max="16384" width="8.69921875" style="53"/>
  </cols>
  <sheetData>
    <row r="1" spans="1:14" ht="28.8">
      <c r="A1" s="54" t="s">
        <v>249</v>
      </c>
      <c r="G1" s="151" t="s">
        <v>561</v>
      </c>
    </row>
    <row r="2" spans="1:14" ht="28.8">
      <c r="A2" s="54"/>
    </row>
    <row r="3" spans="1:14" ht="22.2">
      <c r="A3" s="98" t="s">
        <v>431</v>
      </c>
    </row>
    <row r="4" spans="1:14">
      <c r="A4" s="16" t="s">
        <v>22</v>
      </c>
      <c r="B4" s="16"/>
      <c r="C4" s="16" t="s">
        <v>23</v>
      </c>
      <c r="D4" s="16" t="s">
        <v>24</v>
      </c>
      <c r="E4" s="16" t="s">
        <v>25</v>
      </c>
      <c r="F4" s="16" t="s">
        <v>26</v>
      </c>
      <c r="G4" s="16" t="s">
        <v>27</v>
      </c>
      <c r="H4" s="16" t="s">
        <v>28</v>
      </c>
      <c r="I4" s="16" t="s">
        <v>29</v>
      </c>
      <c r="J4" s="16" t="s">
        <v>30</v>
      </c>
      <c r="K4" s="16" t="s">
        <v>31</v>
      </c>
      <c r="L4" s="16" t="s">
        <v>32</v>
      </c>
      <c r="M4" s="16" t="s">
        <v>33</v>
      </c>
      <c r="N4" s="16" t="s">
        <v>34</v>
      </c>
    </row>
    <row r="5" spans="1:14">
      <c r="A5" s="221"/>
      <c r="B5" s="40" t="s">
        <v>432</v>
      </c>
      <c r="C5" s="40" t="str">
        <f>IFERROR(VLOOKUP($A5,宅配便!$A$18:$O$27,4+COLUMN()-COLUMN(送料別送料!$C5),FALSE),"")</f>
        <v/>
      </c>
      <c r="D5" s="40" t="str">
        <f>IFERROR(VLOOKUP($A5,宅配便!$A$18:$O$27,4+COLUMN()-COLUMN(送料別送料!$C5),FALSE),"")</f>
        <v/>
      </c>
      <c r="E5" s="40" t="str">
        <f>IFERROR(VLOOKUP($A5,宅配便!$A$18:$O$27,4+COLUMN()-COLUMN(送料別送料!$C5),FALSE),"")</f>
        <v/>
      </c>
      <c r="F5" s="40" t="str">
        <f>IFERROR(VLOOKUP($A5,宅配便!$A$18:$O$27,4+COLUMN()-COLUMN(送料別送料!$C5),FALSE),"")</f>
        <v/>
      </c>
      <c r="G5" s="40" t="str">
        <f>IFERROR(VLOOKUP($A5,宅配便!$A$18:$O$27,4+COLUMN()-COLUMN(送料別送料!$C5),FALSE),"")</f>
        <v/>
      </c>
      <c r="H5" s="40" t="str">
        <f>IFERROR(VLOOKUP($A5,宅配便!$A$18:$O$27,4+COLUMN()-COLUMN(送料別送料!$C5),FALSE),"")</f>
        <v/>
      </c>
      <c r="I5" s="40" t="str">
        <f>IFERROR(VLOOKUP($A5,宅配便!$A$18:$O$27,4+COLUMN()-COLUMN(送料別送料!$C5),FALSE),"")</f>
        <v/>
      </c>
      <c r="J5" s="40" t="str">
        <f>IFERROR(VLOOKUP($A5,宅配便!$A$18:$O$27,4+COLUMN()-COLUMN(送料別送料!$C5),FALSE),"")</f>
        <v/>
      </c>
      <c r="K5" s="40" t="str">
        <f>IFERROR(VLOOKUP($A5,宅配便!$A$18:$O$27,4+COLUMN()-COLUMN(送料別送料!$C5),FALSE),"")</f>
        <v/>
      </c>
      <c r="L5" s="40" t="str">
        <f>IFERROR(VLOOKUP($A5,宅配便!$A$18:$O$27,4+COLUMN()-COLUMN(送料別送料!$C5),FALSE),"")</f>
        <v/>
      </c>
      <c r="M5" s="40" t="str">
        <f>IFERROR(VLOOKUP($A5,宅配便!$A$18:$O$27,4+COLUMN()-COLUMN(送料別送料!$C5),FALSE),"")</f>
        <v/>
      </c>
      <c r="N5" s="40" t="str">
        <f>IFERROR(VLOOKUP($A5,宅配便!$A$18:$O$27,4+COLUMN()-COLUMN(送料別送料!$C5),FALSE),"")</f>
        <v/>
      </c>
    </row>
    <row r="6" spans="1:14" ht="18.600000000000001" thickBot="1">
      <c r="A6" s="222"/>
      <c r="B6" s="104" t="s">
        <v>433</v>
      </c>
      <c r="C6" s="104">
        <f>IFERROR(ROUND(C5/0.85,-1),0)</f>
        <v>0</v>
      </c>
      <c r="D6" s="104">
        <f t="shared" ref="D6:N6" si="0">IFERROR(ROUND(D5/0.85,-1),0)</f>
        <v>0</v>
      </c>
      <c r="E6" s="104">
        <f t="shared" si="0"/>
        <v>0</v>
      </c>
      <c r="F6" s="104">
        <f t="shared" si="0"/>
        <v>0</v>
      </c>
      <c r="G6" s="104">
        <f t="shared" si="0"/>
        <v>0</v>
      </c>
      <c r="H6" s="104">
        <f t="shared" si="0"/>
        <v>0</v>
      </c>
      <c r="I6" s="104">
        <f t="shared" si="0"/>
        <v>0</v>
      </c>
      <c r="J6" s="104">
        <f t="shared" si="0"/>
        <v>0</v>
      </c>
      <c r="K6" s="104">
        <f t="shared" si="0"/>
        <v>0</v>
      </c>
      <c r="L6" s="104">
        <f t="shared" si="0"/>
        <v>0</v>
      </c>
      <c r="M6" s="104">
        <f t="shared" si="0"/>
        <v>0</v>
      </c>
      <c r="N6" s="104">
        <f t="shared" si="0"/>
        <v>0</v>
      </c>
    </row>
    <row r="7" spans="1:14" ht="18.600000000000001" thickTop="1">
      <c r="A7" s="223"/>
      <c r="B7" s="105" t="s">
        <v>432</v>
      </c>
      <c r="C7" s="40" t="str">
        <f>IFERROR(VLOOKUP($A7,宅配便!$A$18:$O$27,4+COLUMN()-COLUMN(送料別送料!$C7),FALSE),"")</f>
        <v/>
      </c>
      <c r="D7" s="40" t="str">
        <f>IFERROR(VLOOKUP($A7,宅配便!$A$18:$O$27,4+COLUMN()-COLUMN(送料別送料!$C7),FALSE),"")</f>
        <v/>
      </c>
      <c r="E7" s="40" t="str">
        <f>IFERROR(VLOOKUP($A7,宅配便!$A$18:$O$27,4+COLUMN()-COLUMN(送料別送料!$C7),FALSE),"")</f>
        <v/>
      </c>
      <c r="F7" s="40" t="str">
        <f>IFERROR(VLOOKUP($A7,宅配便!$A$18:$O$27,4+COLUMN()-COLUMN(送料別送料!$C7),FALSE),"")</f>
        <v/>
      </c>
      <c r="G7" s="40" t="str">
        <f>IFERROR(VLOOKUP($A7,宅配便!$A$18:$O$27,4+COLUMN()-COLUMN(送料別送料!$C7),FALSE),"")</f>
        <v/>
      </c>
      <c r="H7" s="40" t="str">
        <f>IFERROR(VLOOKUP($A7,宅配便!$A$18:$O$27,4+COLUMN()-COLUMN(送料別送料!$C7),FALSE),"")</f>
        <v/>
      </c>
      <c r="I7" s="40" t="str">
        <f>IFERROR(VLOOKUP($A7,宅配便!$A$18:$O$27,4+COLUMN()-COLUMN(送料別送料!$C7),FALSE),"")</f>
        <v/>
      </c>
      <c r="J7" s="40" t="str">
        <f>IFERROR(VLOOKUP($A7,宅配便!$A$18:$O$27,4+COLUMN()-COLUMN(送料別送料!$C7),FALSE),"")</f>
        <v/>
      </c>
      <c r="K7" s="40" t="str">
        <f>IFERROR(VLOOKUP($A7,宅配便!$A$18:$O$27,4+COLUMN()-COLUMN(送料別送料!$C7),FALSE),"")</f>
        <v/>
      </c>
      <c r="L7" s="40" t="str">
        <f>IFERROR(VLOOKUP($A7,宅配便!$A$18:$O$27,4+COLUMN()-COLUMN(送料別送料!$C7),FALSE),"")</f>
        <v/>
      </c>
      <c r="M7" s="40" t="str">
        <f>IFERROR(VLOOKUP($A7,宅配便!$A$18:$O$27,4+COLUMN()-COLUMN(送料別送料!$C7),FALSE),"")</f>
        <v/>
      </c>
      <c r="N7" s="40" t="str">
        <f>IFERROR(VLOOKUP($A7,宅配便!$A$18:$O$27,4+COLUMN()-COLUMN(送料別送料!$C7),FALSE),"")</f>
        <v/>
      </c>
    </row>
    <row r="8" spans="1:14" ht="18.600000000000001" thickBot="1">
      <c r="A8" s="222"/>
      <c r="B8" s="104" t="s">
        <v>433</v>
      </c>
      <c r="C8" s="104">
        <f>IFERROR(ROUND(C7/0.85,-1),0)</f>
        <v>0</v>
      </c>
      <c r="D8" s="104">
        <f t="shared" ref="D8" si="1">IFERROR(ROUND(D7/0.85,-1),0)</f>
        <v>0</v>
      </c>
      <c r="E8" s="104">
        <f t="shared" ref="E8" si="2">IFERROR(ROUND(E7/0.85,-1),0)</f>
        <v>0</v>
      </c>
      <c r="F8" s="104">
        <f t="shared" ref="F8" si="3">IFERROR(ROUND(F7/0.85,-1),0)</f>
        <v>0</v>
      </c>
      <c r="G8" s="104">
        <f t="shared" ref="G8" si="4">IFERROR(ROUND(G7/0.85,-1),0)</f>
        <v>0</v>
      </c>
      <c r="H8" s="104">
        <f t="shared" ref="H8" si="5">IFERROR(ROUND(H7/0.85,-1),0)</f>
        <v>0</v>
      </c>
      <c r="I8" s="104">
        <f t="shared" ref="I8" si="6">IFERROR(ROUND(I7/0.85,-1),0)</f>
        <v>0</v>
      </c>
      <c r="J8" s="104">
        <f t="shared" ref="J8" si="7">IFERROR(ROUND(J7/0.85,-1),0)</f>
        <v>0</v>
      </c>
      <c r="K8" s="104">
        <f t="shared" ref="K8" si="8">IFERROR(ROUND(K7/0.85,-1),0)</f>
        <v>0</v>
      </c>
      <c r="L8" s="104">
        <f t="shared" ref="L8" si="9">IFERROR(ROUND(L7/0.85,-1),0)</f>
        <v>0</v>
      </c>
      <c r="M8" s="104">
        <f t="shared" ref="M8" si="10">IFERROR(ROUND(M7/0.85,-1),0)</f>
        <v>0</v>
      </c>
      <c r="N8" s="104">
        <f t="shared" ref="N8" si="11">IFERROR(ROUND(N7/0.85,-1),0)</f>
        <v>0</v>
      </c>
    </row>
    <row r="9" spans="1:14" ht="18.600000000000001" thickTop="1">
      <c r="A9" s="224"/>
      <c r="B9" s="103" t="s">
        <v>432</v>
      </c>
      <c r="C9" s="40" t="str">
        <f>IFERROR(VLOOKUP($A9,宅配便!$A$18:$O$27,4+COLUMN()-COLUMN(送料別送料!$C9),FALSE),"")</f>
        <v/>
      </c>
      <c r="D9" s="40" t="str">
        <f>IFERROR(VLOOKUP($A9,宅配便!$A$18:$O$27,4+COLUMN()-COLUMN(送料別送料!$C9),FALSE),"")</f>
        <v/>
      </c>
      <c r="E9" s="40" t="str">
        <f>IFERROR(VLOOKUP($A9,宅配便!$A$18:$O$27,4+COLUMN()-COLUMN(送料別送料!$C9),FALSE),"")</f>
        <v/>
      </c>
      <c r="F9" s="40" t="str">
        <f>IFERROR(VLOOKUP($A9,宅配便!$A$18:$O$27,4+COLUMN()-COLUMN(送料別送料!$C9),FALSE),"")</f>
        <v/>
      </c>
      <c r="G9" s="40" t="str">
        <f>IFERROR(VLOOKUP($A9,宅配便!$A$18:$O$27,4+COLUMN()-COLUMN(送料別送料!$C9),FALSE),"")</f>
        <v/>
      </c>
      <c r="H9" s="40" t="str">
        <f>IFERROR(VLOOKUP($A9,宅配便!$A$18:$O$27,4+COLUMN()-COLUMN(送料別送料!$C9),FALSE),"")</f>
        <v/>
      </c>
      <c r="I9" s="40" t="str">
        <f>IFERROR(VLOOKUP($A9,宅配便!$A$18:$O$27,4+COLUMN()-COLUMN(送料別送料!$C9),FALSE),"")</f>
        <v/>
      </c>
      <c r="J9" s="40" t="str">
        <f>IFERROR(VLOOKUP($A9,宅配便!$A$18:$O$27,4+COLUMN()-COLUMN(送料別送料!$C9),FALSE),"")</f>
        <v/>
      </c>
      <c r="K9" s="40" t="str">
        <f>IFERROR(VLOOKUP($A9,宅配便!$A$18:$O$27,4+COLUMN()-COLUMN(送料別送料!$C9),FALSE),"")</f>
        <v/>
      </c>
      <c r="L9" s="40" t="str">
        <f>IFERROR(VLOOKUP($A9,宅配便!$A$18:$O$27,4+COLUMN()-COLUMN(送料別送料!$C9),FALSE),"")</f>
        <v/>
      </c>
      <c r="M9" s="40" t="str">
        <f>IFERROR(VLOOKUP($A9,宅配便!$A$18:$O$27,4+COLUMN()-COLUMN(送料別送料!$C9),FALSE),"")</f>
        <v/>
      </c>
      <c r="N9" s="40" t="str">
        <f>IFERROR(VLOOKUP($A9,宅配便!$A$18:$O$27,4+COLUMN()-COLUMN(送料別送料!$C9),FALSE),"")</f>
        <v/>
      </c>
    </row>
    <row r="10" spans="1:14" ht="18.600000000000001" thickBot="1">
      <c r="A10" s="221"/>
      <c r="B10" s="40" t="s">
        <v>433</v>
      </c>
      <c r="C10" s="104">
        <f>IFERROR(ROUND(C9/0.85,-1),0)</f>
        <v>0</v>
      </c>
      <c r="D10" s="104">
        <f t="shared" ref="D10" si="12">IFERROR(ROUND(D9/0.85,-1),0)</f>
        <v>0</v>
      </c>
      <c r="E10" s="104">
        <f t="shared" ref="E10" si="13">IFERROR(ROUND(E9/0.85,-1),0)</f>
        <v>0</v>
      </c>
      <c r="F10" s="104">
        <f t="shared" ref="F10" si="14">IFERROR(ROUND(F9/0.85,-1),0)</f>
        <v>0</v>
      </c>
      <c r="G10" s="104">
        <f t="shared" ref="G10" si="15">IFERROR(ROUND(G9/0.85,-1),0)</f>
        <v>0</v>
      </c>
      <c r="H10" s="104">
        <f t="shared" ref="H10" si="16">IFERROR(ROUND(H9/0.85,-1),0)</f>
        <v>0</v>
      </c>
      <c r="I10" s="104">
        <f t="shared" ref="I10" si="17">IFERROR(ROUND(I9/0.85,-1),0)</f>
        <v>0</v>
      </c>
      <c r="J10" s="104">
        <f t="shared" ref="J10" si="18">IFERROR(ROUND(J9/0.85,-1),0)</f>
        <v>0</v>
      </c>
      <c r="K10" s="104">
        <f t="shared" ref="K10" si="19">IFERROR(ROUND(K9/0.85,-1),0)</f>
        <v>0</v>
      </c>
      <c r="L10" s="104">
        <f t="shared" ref="L10" si="20">IFERROR(ROUND(L9/0.85,-1),0)</f>
        <v>0</v>
      </c>
      <c r="M10" s="104">
        <f t="shared" ref="M10" si="21">IFERROR(ROUND(M9/0.85,-1),0)</f>
        <v>0</v>
      </c>
      <c r="N10" s="104">
        <f t="shared" ref="N10" si="22">IFERROR(ROUND(N9/0.85,-1),0)</f>
        <v>0</v>
      </c>
    </row>
    <row r="11" spans="1:14" ht="29.4" thickTop="1">
      <c r="A11" s="54"/>
    </row>
    <row r="12" spans="1:14" ht="22.2">
      <c r="A12" s="98" t="s">
        <v>434</v>
      </c>
    </row>
    <row r="13" spans="1:14">
      <c r="A13" s="16" t="s">
        <v>22</v>
      </c>
      <c r="B13" s="16"/>
      <c r="C13" s="16" t="s">
        <v>23</v>
      </c>
      <c r="D13" s="16" t="s">
        <v>24</v>
      </c>
      <c r="E13" s="16" t="s">
        <v>25</v>
      </c>
      <c r="F13" s="16" t="s">
        <v>26</v>
      </c>
      <c r="G13" s="16" t="s">
        <v>27</v>
      </c>
      <c r="H13" s="16" t="s">
        <v>28</v>
      </c>
      <c r="I13" s="16" t="s">
        <v>29</v>
      </c>
      <c r="J13" s="16" t="s">
        <v>30</v>
      </c>
      <c r="K13" s="16" t="s">
        <v>31</v>
      </c>
      <c r="L13" s="16" t="s">
        <v>32</v>
      </c>
      <c r="M13" s="16" t="s">
        <v>33</v>
      </c>
      <c r="N13" s="16" t="s">
        <v>34</v>
      </c>
    </row>
    <row r="14" spans="1:14">
      <c r="A14" s="221"/>
      <c r="B14" s="40" t="s">
        <v>432</v>
      </c>
      <c r="C14" s="40" t="str">
        <f>IFERROR(VLOOKUP($A14,業務便!$A$20:$O$29,4+COLUMN()-COLUMN(送料別送料!$C14),FALSE),"")</f>
        <v/>
      </c>
      <c r="D14" s="40" t="str">
        <f>IFERROR(VLOOKUP($A14,業務便!$A$20:$O$29,4+COLUMN()-COLUMN(送料別送料!$C14),FALSE),"")</f>
        <v/>
      </c>
      <c r="E14" s="40" t="str">
        <f>IFERROR(VLOOKUP($A14,業務便!$A$20:$O$29,4+COLUMN()-COLUMN(送料別送料!$C14),FALSE),"")</f>
        <v/>
      </c>
      <c r="F14" s="40" t="str">
        <f>IFERROR(VLOOKUP($A14,業務便!$A$20:$O$29,4+COLUMN()-COLUMN(送料別送料!$C14),FALSE),"")</f>
        <v/>
      </c>
      <c r="G14" s="40" t="str">
        <f>IFERROR(VLOOKUP($A14,業務便!$A$20:$O$29,4+COLUMN()-COLUMN(送料別送料!$C14),FALSE),"")</f>
        <v/>
      </c>
      <c r="H14" s="40" t="str">
        <f>IFERROR(VLOOKUP($A14,業務便!$A$20:$O$29,4+COLUMN()-COLUMN(送料別送料!$C14),FALSE),"")</f>
        <v/>
      </c>
      <c r="I14" s="40" t="str">
        <f>IFERROR(VLOOKUP($A14,業務便!$A$20:$O$29,4+COLUMN()-COLUMN(送料別送料!$C14),FALSE),"")</f>
        <v/>
      </c>
      <c r="J14" s="40" t="str">
        <f>IFERROR(VLOOKUP($A14,業務便!$A$20:$O$29,4+COLUMN()-COLUMN(送料別送料!$C14),FALSE),"")</f>
        <v/>
      </c>
      <c r="K14" s="40" t="str">
        <f>IFERROR(VLOOKUP($A14,業務便!$A$20:$O$29,4+COLUMN()-COLUMN(送料別送料!$C14),FALSE),"")</f>
        <v/>
      </c>
      <c r="L14" s="40" t="str">
        <f>IFERROR(VLOOKUP($A14,業務便!$A$20:$O$29,4+COLUMN()-COLUMN(送料別送料!$C14),FALSE),"")</f>
        <v/>
      </c>
      <c r="M14" s="40" t="str">
        <f>IFERROR(VLOOKUP($A14,業務便!$A$20:$O$29,4+COLUMN()-COLUMN(送料別送料!$C14),FALSE),"")</f>
        <v/>
      </c>
      <c r="N14" s="40" t="str">
        <f>IFERROR(VLOOKUP($A14,業務便!$A$20:$O$29,4+COLUMN()-COLUMN(送料別送料!$C14),FALSE),"")</f>
        <v/>
      </c>
    </row>
    <row r="15" spans="1:14" ht="18.600000000000001" thickBot="1">
      <c r="A15" s="222"/>
      <c r="B15" s="104" t="s">
        <v>433</v>
      </c>
      <c r="C15" s="104">
        <f>IFERROR(ROUND(C14/0.85,-1),0)</f>
        <v>0</v>
      </c>
      <c r="D15" s="104">
        <f t="shared" ref="D15" si="23">IFERROR(ROUND(D14/0.85,-1),0)</f>
        <v>0</v>
      </c>
      <c r="E15" s="104">
        <f t="shared" ref="E15" si="24">IFERROR(ROUND(E14/0.85,-1),0)</f>
        <v>0</v>
      </c>
      <c r="F15" s="104">
        <f t="shared" ref="F15" si="25">IFERROR(ROUND(F14/0.85,-1),0)</f>
        <v>0</v>
      </c>
      <c r="G15" s="104">
        <f t="shared" ref="G15" si="26">IFERROR(ROUND(G14/0.85,-1),0)</f>
        <v>0</v>
      </c>
      <c r="H15" s="104">
        <f t="shared" ref="H15" si="27">IFERROR(ROUND(H14/0.85,-1),0)</f>
        <v>0</v>
      </c>
      <c r="I15" s="104">
        <f t="shared" ref="I15" si="28">IFERROR(ROUND(I14/0.85,-1),0)</f>
        <v>0</v>
      </c>
      <c r="J15" s="104">
        <f>IFERROR(ROUND(J14/0.85,-1),0)</f>
        <v>0</v>
      </c>
      <c r="K15" s="104">
        <f t="shared" ref="K15" si="29">IFERROR(ROUND(K14/0.85,-1),0)</f>
        <v>0</v>
      </c>
      <c r="L15" s="104">
        <f t="shared" ref="L15" si="30">IFERROR(ROUND(L14/0.85,-1),0)</f>
        <v>0</v>
      </c>
      <c r="M15" s="104">
        <f t="shared" ref="M15" si="31">IFERROR(ROUND(M14/0.85,-1),0)</f>
        <v>0</v>
      </c>
      <c r="N15" s="104">
        <f t="shared" ref="N15" si="32">IFERROR(ROUND(N14/0.85,-1),0)</f>
        <v>0</v>
      </c>
    </row>
    <row r="16" spans="1:14" ht="18.600000000000001" thickTop="1">
      <c r="A16" s="223"/>
      <c r="B16" s="105" t="s">
        <v>432</v>
      </c>
      <c r="C16" s="40" t="str">
        <f>IFERROR(VLOOKUP($A16,業務便!$A$20:$O$29,4+COLUMN()-COLUMN(送料別送料!$C16),FALSE),"")</f>
        <v/>
      </c>
      <c r="D16" s="40" t="str">
        <f>IFERROR(VLOOKUP($A16,業務便!$A$20:$O$29,4+COLUMN()-COLUMN(送料別送料!$C16),FALSE),"")</f>
        <v/>
      </c>
      <c r="E16" s="40" t="str">
        <f>IFERROR(VLOOKUP($A16,業務便!$A$20:$O$29,4+COLUMN()-COLUMN(送料別送料!$C16),FALSE),"")</f>
        <v/>
      </c>
      <c r="F16" s="40" t="str">
        <f>IFERROR(VLOOKUP($A16,業務便!$A$20:$O$29,4+COLUMN()-COLUMN(送料別送料!$C16),FALSE),"")</f>
        <v/>
      </c>
      <c r="G16" s="40" t="str">
        <f>IFERROR(VLOOKUP($A16,業務便!$A$20:$O$29,4+COLUMN()-COLUMN(送料別送料!$C16),FALSE),"")</f>
        <v/>
      </c>
      <c r="H16" s="40" t="str">
        <f>IFERROR(VLOOKUP($A16,業務便!$A$20:$O$29,4+COLUMN()-COLUMN(送料別送料!$C16),FALSE),"")</f>
        <v/>
      </c>
      <c r="I16" s="40" t="str">
        <f>IFERROR(VLOOKUP($A16,業務便!$A$20:$O$29,4+COLUMN()-COLUMN(送料別送料!$C16),FALSE),"")</f>
        <v/>
      </c>
      <c r="J16" s="40" t="str">
        <f>IFERROR(VLOOKUP($A16,業務便!$A$20:$O$29,4+COLUMN()-COLUMN(送料別送料!$C16),FALSE),"")</f>
        <v/>
      </c>
      <c r="K16" s="40" t="str">
        <f>IFERROR(VLOOKUP($A16,業務便!$A$20:$O$29,4+COLUMN()-COLUMN(送料別送料!$C16),FALSE),"")</f>
        <v/>
      </c>
      <c r="L16" s="40" t="str">
        <f>IFERROR(VLOOKUP($A16,業務便!$A$20:$O$29,4+COLUMN()-COLUMN(送料別送料!$C16),FALSE),"")</f>
        <v/>
      </c>
      <c r="M16" s="40" t="str">
        <f>IFERROR(VLOOKUP($A16,業務便!$A$20:$O$29,4+COLUMN()-COLUMN(送料別送料!$C16),FALSE),"")</f>
        <v/>
      </c>
      <c r="N16" s="40" t="str">
        <f>IFERROR(VLOOKUP($A16,業務便!$A$20:$O$29,4+COLUMN()-COLUMN(送料別送料!$C16),FALSE),"")</f>
        <v/>
      </c>
    </row>
    <row r="17" spans="1:49" ht="18.600000000000001" thickBot="1">
      <c r="A17" s="222"/>
      <c r="B17" s="104" t="s">
        <v>433</v>
      </c>
      <c r="C17" s="104">
        <f>IFERROR(ROUND(C16/0.85,-1),0)</f>
        <v>0</v>
      </c>
      <c r="D17" s="104">
        <f t="shared" ref="D17" si="33">IFERROR(ROUND(D16/0.85,-1),0)</f>
        <v>0</v>
      </c>
      <c r="E17" s="104">
        <f t="shared" ref="E17" si="34">IFERROR(ROUND(E16/0.85,-1),0)</f>
        <v>0</v>
      </c>
      <c r="F17" s="104">
        <f t="shared" ref="F17" si="35">IFERROR(ROUND(F16/0.85,-1),0)</f>
        <v>0</v>
      </c>
      <c r="G17" s="104">
        <f t="shared" ref="G17" si="36">IFERROR(ROUND(G16/0.85,-1),0)</f>
        <v>0</v>
      </c>
      <c r="H17" s="104">
        <f t="shared" ref="H17" si="37">IFERROR(ROUND(H16/0.85,-1),0)</f>
        <v>0</v>
      </c>
      <c r="I17" s="104">
        <f t="shared" ref="I17" si="38">IFERROR(ROUND(I16/0.85,-1),0)</f>
        <v>0</v>
      </c>
      <c r="J17" s="104">
        <f>IFERROR(ROUND(J16/0.85,-1),0)</f>
        <v>0</v>
      </c>
      <c r="K17" s="104">
        <f t="shared" ref="K17" si="39">IFERROR(ROUND(K16/0.85,-1),0)</f>
        <v>0</v>
      </c>
      <c r="L17" s="104">
        <f t="shared" ref="L17" si="40">IFERROR(ROUND(L16/0.85,-1),0)</f>
        <v>0</v>
      </c>
      <c r="M17" s="104">
        <f t="shared" ref="M17" si="41">IFERROR(ROUND(M16/0.85,-1),0)</f>
        <v>0</v>
      </c>
      <c r="N17" s="104">
        <f t="shared" ref="N17" si="42">IFERROR(ROUND(N16/0.85,-1),0)</f>
        <v>0</v>
      </c>
    </row>
    <row r="18" spans="1:49" ht="18.600000000000001" thickTop="1">
      <c r="A18" s="224"/>
      <c r="B18" s="103" t="s">
        <v>432</v>
      </c>
      <c r="C18" s="40" t="str">
        <f>IFERROR(VLOOKUP($A18,業務便!$A$20:$O$29,4+COLUMN()-COLUMN(送料別送料!$C18),FALSE),"")</f>
        <v/>
      </c>
      <c r="D18" s="40" t="str">
        <f>IFERROR(VLOOKUP($A18,業務便!$A$20:$O$29,4+COLUMN()-COLUMN(送料別送料!$C18),FALSE),"")</f>
        <v/>
      </c>
      <c r="E18" s="40" t="str">
        <f>IFERROR(VLOOKUP($A18,業務便!$A$20:$O$29,4+COLUMN()-COLUMN(送料別送料!$C18),FALSE),"")</f>
        <v/>
      </c>
      <c r="F18" s="40" t="str">
        <f>IFERROR(VLOOKUP($A18,業務便!$A$20:$O$29,4+COLUMN()-COLUMN(送料別送料!$C18),FALSE),"")</f>
        <v/>
      </c>
      <c r="G18" s="40" t="str">
        <f>IFERROR(VLOOKUP($A18,業務便!$A$20:$O$29,4+COLUMN()-COLUMN(送料別送料!$C18),FALSE),"")</f>
        <v/>
      </c>
      <c r="H18" s="40" t="str">
        <f>IFERROR(VLOOKUP($A18,業務便!$A$20:$O$29,4+COLUMN()-COLUMN(送料別送料!$C18),FALSE),"")</f>
        <v/>
      </c>
      <c r="I18" s="40" t="str">
        <f>IFERROR(VLOOKUP($A18,業務便!$A$20:$O$29,4+COLUMN()-COLUMN(送料別送料!$C18),FALSE),"")</f>
        <v/>
      </c>
      <c r="J18" s="40" t="str">
        <f>IFERROR(VLOOKUP($A18,業務便!$A$20:$O$29,4+COLUMN()-COLUMN(送料別送料!$C18),FALSE),"")</f>
        <v/>
      </c>
      <c r="K18" s="40" t="str">
        <f>IFERROR(VLOOKUP($A18,業務便!$A$20:$O$29,4+COLUMN()-COLUMN(送料別送料!$C18),FALSE),"")</f>
        <v/>
      </c>
      <c r="L18" s="40" t="str">
        <f>IFERROR(VLOOKUP($A18,業務便!$A$20:$O$29,4+COLUMN()-COLUMN(送料別送料!$C18),FALSE),"")</f>
        <v/>
      </c>
      <c r="M18" s="40" t="str">
        <f>IFERROR(VLOOKUP($A18,業務便!$A$20:$O$29,4+COLUMN()-COLUMN(送料別送料!$C18),FALSE),"")</f>
        <v/>
      </c>
      <c r="N18" s="40" t="str">
        <f>IFERROR(VLOOKUP($A18,業務便!$A$20:$O$29,4+COLUMN()-COLUMN(送料別送料!$C18),FALSE),"")</f>
        <v/>
      </c>
    </row>
    <row r="19" spans="1:49" ht="18.600000000000001" thickBot="1">
      <c r="A19" s="221"/>
      <c r="B19" s="40" t="s">
        <v>433</v>
      </c>
      <c r="C19" s="104">
        <f>IFERROR(ROUND(C18/0.85,-1),0)</f>
        <v>0</v>
      </c>
      <c r="D19" s="104">
        <f t="shared" ref="D19" si="43">IFERROR(ROUND(D18/0.85,-1),0)</f>
        <v>0</v>
      </c>
      <c r="E19" s="104">
        <f t="shared" ref="E19" si="44">IFERROR(ROUND(E18/0.85,-1),0)</f>
        <v>0</v>
      </c>
      <c r="F19" s="104">
        <f t="shared" ref="F19" si="45">IFERROR(ROUND(F18/0.85,-1),0)</f>
        <v>0</v>
      </c>
      <c r="G19" s="104">
        <f t="shared" ref="G19" si="46">IFERROR(ROUND(G18/0.85,-1),0)</f>
        <v>0</v>
      </c>
      <c r="H19" s="104">
        <f t="shared" ref="H19" si="47">IFERROR(ROUND(H18/0.85,-1),0)</f>
        <v>0</v>
      </c>
      <c r="I19" s="104">
        <f t="shared" ref="I19" si="48">IFERROR(ROUND(I18/0.85,-1),0)</f>
        <v>0</v>
      </c>
      <c r="J19" s="104">
        <f>IFERROR(ROUND(J18/0.85,-1),0)</f>
        <v>0</v>
      </c>
      <c r="K19" s="104">
        <f t="shared" ref="K19" si="49">IFERROR(ROUND(K18/0.85,-1),0)</f>
        <v>0</v>
      </c>
      <c r="L19" s="104">
        <f t="shared" ref="L19" si="50">IFERROR(ROUND(L18/0.85,-1),0)</f>
        <v>0</v>
      </c>
      <c r="M19" s="104">
        <f t="shared" ref="M19" si="51">IFERROR(ROUND(M18/0.85,-1),0)</f>
        <v>0</v>
      </c>
      <c r="N19" s="104">
        <f t="shared" ref="N19" si="52">IFERROR(ROUND(N18/0.85,-1),0)</f>
        <v>0</v>
      </c>
    </row>
    <row r="20" spans="1:49" ht="29.4" thickTop="1">
      <c r="A20" s="54"/>
    </row>
    <row r="21" spans="1:49" ht="22.2">
      <c r="A21" s="98" t="s">
        <v>435</v>
      </c>
    </row>
    <row r="22" spans="1:49">
      <c r="A22" s="16" t="s">
        <v>22</v>
      </c>
      <c r="B22" s="16"/>
      <c r="C22" s="16" t="s">
        <v>23</v>
      </c>
      <c r="D22" s="16" t="s">
        <v>24</v>
      </c>
      <c r="E22" s="16" t="s">
        <v>25</v>
      </c>
      <c r="F22" s="16" t="s">
        <v>26</v>
      </c>
      <c r="G22" s="16" t="s">
        <v>27</v>
      </c>
      <c r="H22" s="16" t="s">
        <v>28</v>
      </c>
      <c r="I22" s="16" t="s">
        <v>29</v>
      </c>
      <c r="J22" s="16" t="s">
        <v>30</v>
      </c>
      <c r="K22" s="16" t="s">
        <v>31</v>
      </c>
      <c r="L22" s="16" t="s">
        <v>32</v>
      </c>
      <c r="M22" s="16" t="s">
        <v>33</v>
      </c>
      <c r="N22" s="16" t="s">
        <v>34</v>
      </c>
    </row>
    <row r="23" spans="1:49" ht="18.600000000000001" thickBot="1">
      <c r="A23" s="101"/>
      <c r="B23" s="40" t="s">
        <v>432</v>
      </c>
      <c r="C23" s="104" t="str">
        <f>IFERROR(VLOOKUP($A23,サンプル!$A$19:$O$28,4+COLUMN()-COLUMN($C23),FALSE),"")</f>
        <v/>
      </c>
      <c r="D23" s="104" t="str">
        <f>IFERROR(VLOOKUP($A23,サンプル!$A$19:$O$28,4+COLUMN()-COLUMN($C23),FALSE),"")</f>
        <v/>
      </c>
      <c r="E23" s="104" t="str">
        <f>IFERROR(VLOOKUP($A23,サンプル!$A$19:$O$28,4+COLUMN()-COLUMN($C23),FALSE),"")</f>
        <v/>
      </c>
      <c r="F23" s="104" t="str">
        <f>IFERROR(VLOOKUP($A23,サンプル!$A$19:$O$28,4+COLUMN()-COLUMN($C23),FALSE),"")</f>
        <v/>
      </c>
      <c r="G23" s="104" t="str">
        <f>IFERROR(VLOOKUP($A23,サンプル!$A$19:$O$28,4+COLUMN()-COLUMN($C23),FALSE),"")</f>
        <v/>
      </c>
      <c r="H23" s="104" t="str">
        <f>IFERROR(VLOOKUP($A23,サンプル!$A$19:$O$28,4+COLUMN()-COLUMN($C23),FALSE),"")</f>
        <v/>
      </c>
      <c r="I23" s="104" t="str">
        <f>IFERROR(VLOOKUP($A23,サンプル!$A$19:$O$28,4+COLUMN()-COLUMN($C23),FALSE),"")</f>
        <v/>
      </c>
      <c r="J23" s="104" t="str">
        <f>IFERROR(VLOOKUP($A23,サンプル!$A$19:$O$28,4+COLUMN()-COLUMN($C23),FALSE),"")</f>
        <v/>
      </c>
      <c r="K23" s="104" t="str">
        <f>IFERROR(VLOOKUP($A23,サンプル!$A$19:$O$28,4+COLUMN()-COLUMN($C23),FALSE),"")</f>
        <v/>
      </c>
      <c r="L23" s="104" t="str">
        <f>IFERROR(VLOOKUP($A23,サンプル!$A$19:$O$28,4+COLUMN()-COLUMN($C23),FALSE),"")</f>
        <v/>
      </c>
      <c r="M23" s="104" t="str">
        <f>IFERROR(VLOOKUP($A23,サンプル!$A$19:$O$28,4+COLUMN()-COLUMN($C23),FALSE),"")</f>
        <v/>
      </c>
      <c r="N23" s="104" t="str">
        <f>IFERROR(VLOOKUP($A23,サンプル!$A$19:$O$28,4+COLUMN()-COLUMN($C23),FALSE),"")</f>
        <v/>
      </c>
    </row>
    <row r="24" spans="1:49" ht="19.2" thickTop="1" thickBot="1">
      <c r="A24" s="106"/>
      <c r="B24" s="107" t="s">
        <v>432</v>
      </c>
      <c r="C24" s="107" t="str">
        <f>IFERROR(VLOOKUP($A24,サンプル!$A$19:$O$28,4+COLUMN()-COLUMN($C24),FALSE),"")</f>
        <v/>
      </c>
      <c r="D24" s="107" t="str">
        <f>IFERROR(VLOOKUP($A24,サンプル!$A$19:$O$28,4+COLUMN()-COLUMN($C24),FALSE),"")</f>
        <v/>
      </c>
      <c r="E24" s="107" t="str">
        <f>IFERROR(VLOOKUP($A24,サンプル!$A$19:$O$28,4+COLUMN()-COLUMN($C24),FALSE),"")</f>
        <v/>
      </c>
      <c r="F24" s="107" t="str">
        <f>IFERROR(VLOOKUP($A24,サンプル!$A$19:$O$28,4+COLUMN()-COLUMN($C24),FALSE),"")</f>
        <v/>
      </c>
      <c r="G24" s="107" t="str">
        <f>IFERROR(VLOOKUP($A24,サンプル!$A$19:$O$28,4+COLUMN()-COLUMN($C24),FALSE),"")</f>
        <v/>
      </c>
      <c r="H24" s="107" t="str">
        <f>IFERROR(VLOOKUP($A24,サンプル!$A$19:$O$28,4+COLUMN()-COLUMN($C24),FALSE),"")</f>
        <v/>
      </c>
      <c r="I24" s="107" t="str">
        <f>IFERROR(VLOOKUP($A24,サンプル!$A$19:$O$28,4+COLUMN()-COLUMN($C24),FALSE),"")</f>
        <v/>
      </c>
      <c r="J24" s="107" t="str">
        <f>IFERROR(VLOOKUP($A24,サンプル!$A$19:$O$28,4+COLUMN()-COLUMN($C24),FALSE),"")</f>
        <v/>
      </c>
      <c r="K24" s="107" t="str">
        <f>IFERROR(VLOOKUP($A24,サンプル!$A$19:$O$28,4+COLUMN()-COLUMN($C24),FALSE),"")</f>
        <v/>
      </c>
      <c r="L24" s="107" t="str">
        <f>IFERROR(VLOOKUP($A24,サンプル!$A$19:$O$28,4+COLUMN()-COLUMN($C24),FALSE),"")</f>
        <v/>
      </c>
      <c r="M24" s="107" t="str">
        <f>IFERROR(VLOOKUP($A24,サンプル!$A$19:$O$28,4+COLUMN()-COLUMN($C24),FALSE),"")</f>
        <v/>
      </c>
      <c r="N24" s="107" t="str">
        <f>IFERROR(VLOOKUP($A24,サンプル!$A$19:$O$28,4+COLUMN()-COLUMN($C24),FALSE),"")</f>
        <v/>
      </c>
    </row>
    <row r="25" spans="1:49" ht="18.600000000000001" thickTop="1">
      <c r="A25" s="102"/>
      <c r="B25" s="103" t="s">
        <v>432</v>
      </c>
      <c r="C25" s="105" t="str">
        <f>IFERROR(VLOOKUP($A25,サンプル!$A$19:$O$28,4+COLUMN()-COLUMN($C25),FALSE),"")</f>
        <v/>
      </c>
      <c r="D25" s="105" t="str">
        <f>IFERROR(VLOOKUP($A25,サンプル!$A$19:$O$28,4+COLUMN()-COLUMN($C25),FALSE),"")</f>
        <v/>
      </c>
      <c r="E25" s="105" t="str">
        <f>IFERROR(VLOOKUP($A25,サンプル!$A$19:$O$28,4+COLUMN()-COLUMN($C25),FALSE),"")</f>
        <v/>
      </c>
      <c r="F25" s="105" t="str">
        <f>IFERROR(VLOOKUP($A25,サンプル!$A$19:$O$28,4+COLUMN()-COLUMN($C25),FALSE),"")</f>
        <v/>
      </c>
      <c r="G25" s="105" t="str">
        <f>IFERROR(VLOOKUP($A25,サンプル!$A$19:$O$28,4+COLUMN()-COLUMN($C25),FALSE),"")</f>
        <v/>
      </c>
      <c r="H25" s="105" t="str">
        <f>IFERROR(VLOOKUP($A25,サンプル!$A$19:$O$28,4+COLUMN()-COLUMN($C25),FALSE),"")</f>
        <v/>
      </c>
      <c r="I25" s="105" t="str">
        <f>IFERROR(VLOOKUP($A25,サンプル!$A$19:$O$28,4+COLUMN()-COLUMN($C25),FALSE),"")</f>
        <v/>
      </c>
      <c r="J25" s="105" t="str">
        <f>IFERROR(VLOOKUP($A25,サンプル!$A$19:$O$28,4+COLUMN()-COLUMN($C25),FALSE),"")</f>
        <v/>
      </c>
      <c r="K25" s="105" t="str">
        <f>IFERROR(VLOOKUP($A25,サンプル!$A$19:$O$28,4+COLUMN()-COLUMN($C25),FALSE),"")</f>
        <v/>
      </c>
      <c r="L25" s="105" t="str">
        <f>IFERROR(VLOOKUP($A25,サンプル!$A$19:$O$28,4+COLUMN()-COLUMN($C25),FALSE),"")</f>
        <v/>
      </c>
      <c r="M25" s="105" t="str">
        <f>IFERROR(VLOOKUP($A25,サンプル!$A$19:$O$28,4+COLUMN()-COLUMN($C25),FALSE),"")</f>
        <v/>
      </c>
      <c r="N25" s="105" t="str">
        <f>IFERROR(VLOOKUP($A25,サンプル!$A$19:$O$28,4+COLUMN()-COLUMN($C25),FALSE),"")</f>
        <v/>
      </c>
    </row>
    <row r="26" spans="1:49" ht="19.8">
      <c r="A26" s="99" t="s">
        <v>332</v>
      </c>
    </row>
    <row r="27" spans="1:49" ht="32.4" customHeight="1"/>
    <row r="28" spans="1:49" ht="22.2">
      <c r="A28" s="98" t="s">
        <v>436</v>
      </c>
    </row>
    <row r="29" spans="1:49">
      <c r="A29" s="220" t="s">
        <v>22</v>
      </c>
      <c r="B29" s="100" t="s">
        <v>197</v>
      </c>
      <c r="C29" s="16" t="s">
        <v>198</v>
      </c>
      <c r="D29" s="16" t="s">
        <v>199</v>
      </c>
      <c r="E29" s="16" t="s">
        <v>199</v>
      </c>
      <c r="F29" s="16" t="s">
        <v>200</v>
      </c>
      <c r="G29" s="16" t="s">
        <v>199</v>
      </c>
      <c r="H29" s="16" t="s">
        <v>200</v>
      </c>
      <c r="I29" s="16" t="s">
        <v>200</v>
      </c>
      <c r="J29" s="16" t="s">
        <v>23</v>
      </c>
      <c r="K29" s="16" t="s">
        <v>23</v>
      </c>
      <c r="L29" s="16" t="s">
        <v>23</v>
      </c>
      <c r="M29" s="16" t="s">
        <v>23</v>
      </c>
      <c r="N29" s="16" t="s">
        <v>23</v>
      </c>
      <c r="O29" s="16" t="s">
        <v>23</v>
      </c>
      <c r="P29" s="16" t="s">
        <v>23</v>
      </c>
      <c r="Q29" s="16" t="s">
        <v>27</v>
      </c>
      <c r="R29" s="16" t="s">
        <v>28</v>
      </c>
      <c r="S29" s="16" t="s">
        <v>28</v>
      </c>
      <c r="T29" s="16" t="s">
        <v>28</v>
      </c>
      <c r="U29" s="16" t="s">
        <v>23</v>
      </c>
      <c r="V29" s="16" t="s">
        <v>27</v>
      </c>
      <c r="W29" s="16" t="s">
        <v>29</v>
      </c>
      <c r="X29" s="16" t="s">
        <v>29</v>
      </c>
      <c r="Y29" s="16" t="s">
        <v>29</v>
      </c>
      <c r="Z29" s="16" t="s">
        <v>29</v>
      </c>
      <c r="AA29" s="16" t="s">
        <v>30</v>
      </c>
      <c r="AB29" s="16" t="s">
        <v>30</v>
      </c>
      <c r="AC29" s="16" t="s">
        <v>30</v>
      </c>
      <c r="AD29" s="16" t="s">
        <v>30</v>
      </c>
      <c r="AE29" s="16" t="s">
        <v>30</v>
      </c>
      <c r="AF29" s="16" t="s">
        <v>30</v>
      </c>
      <c r="AG29" s="16" t="s">
        <v>31</v>
      </c>
      <c r="AH29" s="16" t="s">
        <v>31</v>
      </c>
      <c r="AI29" s="16" t="s">
        <v>31</v>
      </c>
      <c r="AJ29" s="16" t="s">
        <v>31</v>
      </c>
      <c r="AK29" s="16" t="s">
        <v>31</v>
      </c>
      <c r="AL29" s="16" t="s">
        <v>32</v>
      </c>
      <c r="AM29" s="16" t="s">
        <v>32</v>
      </c>
      <c r="AN29" s="16" t="s">
        <v>32</v>
      </c>
      <c r="AO29" s="16" t="s">
        <v>32</v>
      </c>
      <c r="AP29" s="16" t="s">
        <v>33</v>
      </c>
      <c r="AQ29" s="16" t="s">
        <v>33</v>
      </c>
      <c r="AR29" s="16" t="s">
        <v>33</v>
      </c>
      <c r="AS29" s="16" t="s">
        <v>33</v>
      </c>
      <c r="AT29" s="16" t="s">
        <v>33</v>
      </c>
      <c r="AU29" s="16" t="s">
        <v>33</v>
      </c>
      <c r="AV29" s="16" t="s">
        <v>33</v>
      </c>
      <c r="AW29" s="16" t="s">
        <v>201</v>
      </c>
    </row>
    <row r="30" spans="1:49">
      <c r="A30" s="220"/>
      <c r="B30" s="100" t="s">
        <v>202</v>
      </c>
      <c r="C30" s="16" t="s">
        <v>198</v>
      </c>
      <c r="D30" s="16" t="s">
        <v>203</v>
      </c>
      <c r="E30" s="16" t="s">
        <v>204</v>
      </c>
      <c r="F30" s="16" t="s">
        <v>205</v>
      </c>
      <c r="G30" s="16" t="s">
        <v>206</v>
      </c>
      <c r="H30" s="16" t="s">
        <v>207</v>
      </c>
      <c r="I30" s="16" t="s">
        <v>208</v>
      </c>
      <c r="J30" s="16" t="s">
        <v>209</v>
      </c>
      <c r="K30" s="16" t="s">
        <v>210</v>
      </c>
      <c r="L30" s="16" t="s">
        <v>211</v>
      </c>
      <c r="M30" s="16" t="s">
        <v>212</v>
      </c>
      <c r="N30" s="16" t="s">
        <v>213</v>
      </c>
      <c r="O30" s="16" t="s">
        <v>214</v>
      </c>
      <c r="P30" s="16" t="s">
        <v>215</v>
      </c>
      <c r="Q30" s="16" t="s">
        <v>216</v>
      </c>
      <c r="R30" s="16" t="s">
        <v>217</v>
      </c>
      <c r="S30" s="16" t="s">
        <v>218</v>
      </c>
      <c r="T30" s="16" t="s">
        <v>219</v>
      </c>
      <c r="U30" s="16" t="s">
        <v>220</v>
      </c>
      <c r="V30" s="16" t="s">
        <v>221</v>
      </c>
      <c r="W30" s="16" t="s">
        <v>222</v>
      </c>
      <c r="X30" s="16" t="s">
        <v>223</v>
      </c>
      <c r="Y30" s="16" t="s">
        <v>224</v>
      </c>
      <c r="Z30" s="16" t="s">
        <v>225</v>
      </c>
      <c r="AA30" s="16" t="s">
        <v>226</v>
      </c>
      <c r="AB30" s="16" t="s">
        <v>227</v>
      </c>
      <c r="AC30" s="16" t="s">
        <v>228</v>
      </c>
      <c r="AD30" s="16" t="s">
        <v>229</v>
      </c>
      <c r="AE30" s="16" t="s">
        <v>230</v>
      </c>
      <c r="AF30" s="16" t="s">
        <v>231</v>
      </c>
      <c r="AG30" s="16" t="s">
        <v>232</v>
      </c>
      <c r="AH30" s="16" t="s">
        <v>233</v>
      </c>
      <c r="AI30" s="16" t="s">
        <v>234</v>
      </c>
      <c r="AJ30" s="16" t="s">
        <v>235</v>
      </c>
      <c r="AK30" s="16" t="s">
        <v>236</v>
      </c>
      <c r="AL30" s="16" t="s">
        <v>237</v>
      </c>
      <c r="AM30" s="16" t="s">
        <v>238</v>
      </c>
      <c r="AN30" s="16" t="s">
        <v>239</v>
      </c>
      <c r="AO30" s="16" t="s">
        <v>240</v>
      </c>
      <c r="AP30" s="16" t="s">
        <v>241</v>
      </c>
      <c r="AQ30" s="16" t="s">
        <v>242</v>
      </c>
      <c r="AR30" s="16" t="s">
        <v>243</v>
      </c>
      <c r="AS30" s="16" t="s">
        <v>244</v>
      </c>
      <c r="AT30" s="16" t="s">
        <v>245</v>
      </c>
      <c r="AU30" s="16" t="s">
        <v>246</v>
      </c>
      <c r="AV30" s="16" t="s">
        <v>247</v>
      </c>
      <c r="AW30" s="16" t="s">
        <v>248</v>
      </c>
    </row>
    <row r="31" spans="1:49">
      <c r="A31" s="101"/>
      <c r="B31" s="100" t="s">
        <v>196</v>
      </c>
      <c r="C31" s="40" t="e">
        <f ca="1">OFFSET($C$6,(MATCH($A$31,$A$5:$A$10,0)-1),MATCH(C29,$C$4:$N$4,0)-1)</f>
        <v>#N/A</v>
      </c>
      <c r="D31" s="40" t="e">
        <f ca="1">OFFSET($C$6,(MATCH($A$31,$A$5:$A$10,0)-1),MATCH(D29,$C$4:$N$4,0)-1)</f>
        <v>#N/A</v>
      </c>
      <c r="E31" s="40" t="e">
        <f t="shared" ref="E31:AW31" ca="1" si="53">OFFSET($C$6,(MATCH($A$31,$A$5:$A$10,0)-1),MATCH(E29,$C$4:$N$4,0)-1)</f>
        <v>#N/A</v>
      </c>
      <c r="F31" s="40" t="e">
        <f t="shared" ca="1" si="53"/>
        <v>#N/A</v>
      </c>
      <c r="G31" s="40" t="e">
        <f t="shared" ca="1" si="53"/>
        <v>#N/A</v>
      </c>
      <c r="H31" s="40" t="e">
        <f t="shared" ca="1" si="53"/>
        <v>#N/A</v>
      </c>
      <c r="I31" s="40" t="e">
        <f t="shared" ca="1" si="53"/>
        <v>#N/A</v>
      </c>
      <c r="J31" s="40" t="e">
        <f t="shared" ca="1" si="53"/>
        <v>#N/A</v>
      </c>
      <c r="K31" s="40" t="e">
        <f t="shared" ca="1" si="53"/>
        <v>#N/A</v>
      </c>
      <c r="L31" s="40" t="e">
        <f t="shared" ca="1" si="53"/>
        <v>#N/A</v>
      </c>
      <c r="M31" s="40" t="e">
        <f t="shared" ca="1" si="53"/>
        <v>#N/A</v>
      </c>
      <c r="N31" s="40" t="e">
        <f t="shared" ca="1" si="53"/>
        <v>#N/A</v>
      </c>
      <c r="O31" s="40" t="e">
        <f t="shared" ca="1" si="53"/>
        <v>#N/A</v>
      </c>
      <c r="P31" s="40" t="e">
        <f t="shared" ca="1" si="53"/>
        <v>#N/A</v>
      </c>
      <c r="Q31" s="40" t="e">
        <f t="shared" ca="1" si="53"/>
        <v>#N/A</v>
      </c>
      <c r="R31" s="40" t="e">
        <f t="shared" ca="1" si="53"/>
        <v>#N/A</v>
      </c>
      <c r="S31" s="40" t="e">
        <f t="shared" ca="1" si="53"/>
        <v>#N/A</v>
      </c>
      <c r="T31" s="40" t="e">
        <f t="shared" ca="1" si="53"/>
        <v>#N/A</v>
      </c>
      <c r="U31" s="40" t="e">
        <f t="shared" ca="1" si="53"/>
        <v>#N/A</v>
      </c>
      <c r="V31" s="40" t="e">
        <f t="shared" ca="1" si="53"/>
        <v>#N/A</v>
      </c>
      <c r="W31" s="40" t="e">
        <f t="shared" ca="1" si="53"/>
        <v>#N/A</v>
      </c>
      <c r="X31" s="40" t="e">
        <f t="shared" ca="1" si="53"/>
        <v>#N/A</v>
      </c>
      <c r="Y31" s="40" t="e">
        <f t="shared" ca="1" si="53"/>
        <v>#N/A</v>
      </c>
      <c r="Z31" s="40" t="e">
        <f t="shared" ca="1" si="53"/>
        <v>#N/A</v>
      </c>
      <c r="AA31" s="40" t="e">
        <f t="shared" ca="1" si="53"/>
        <v>#N/A</v>
      </c>
      <c r="AB31" s="40" t="e">
        <f t="shared" ca="1" si="53"/>
        <v>#N/A</v>
      </c>
      <c r="AC31" s="40" t="e">
        <f t="shared" ca="1" si="53"/>
        <v>#N/A</v>
      </c>
      <c r="AD31" s="40" t="e">
        <f t="shared" ca="1" si="53"/>
        <v>#N/A</v>
      </c>
      <c r="AE31" s="40" t="e">
        <f t="shared" ca="1" si="53"/>
        <v>#N/A</v>
      </c>
      <c r="AF31" s="40" t="e">
        <f t="shared" ca="1" si="53"/>
        <v>#N/A</v>
      </c>
      <c r="AG31" s="40" t="e">
        <f t="shared" ca="1" si="53"/>
        <v>#N/A</v>
      </c>
      <c r="AH31" s="40" t="e">
        <f t="shared" ca="1" si="53"/>
        <v>#N/A</v>
      </c>
      <c r="AI31" s="40" t="e">
        <f t="shared" ca="1" si="53"/>
        <v>#N/A</v>
      </c>
      <c r="AJ31" s="40" t="e">
        <f t="shared" ca="1" si="53"/>
        <v>#N/A</v>
      </c>
      <c r="AK31" s="40" t="e">
        <f t="shared" ca="1" si="53"/>
        <v>#N/A</v>
      </c>
      <c r="AL31" s="40" t="e">
        <f t="shared" ca="1" si="53"/>
        <v>#N/A</v>
      </c>
      <c r="AM31" s="40" t="e">
        <f t="shared" ca="1" si="53"/>
        <v>#N/A</v>
      </c>
      <c r="AN31" s="40" t="e">
        <f t="shared" ca="1" si="53"/>
        <v>#N/A</v>
      </c>
      <c r="AO31" s="40" t="e">
        <f t="shared" ca="1" si="53"/>
        <v>#N/A</v>
      </c>
      <c r="AP31" s="40" t="e">
        <f t="shared" ca="1" si="53"/>
        <v>#N/A</v>
      </c>
      <c r="AQ31" s="40" t="e">
        <f t="shared" ca="1" si="53"/>
        <v>#N/A</v>
      </c>
      <c r="AR31" s="40" t="e">
        <f t="shared" ca="1" si="53"/>
        <v>#N/A</v>
      </c>
      <c r="AS31" s="40" t="e">
        <f t="shared" ca="1" si="53"/>
        <v>#N/A</v>
      </c>
      <c r="AT31" s="40" t="e">
        <f t="shared" ca="1" si="53"/>
        <v>#N/A</v>
      </c>
      <c r="AU31" s="40" t="e">
        <f t="shared" ca="1" si="53"/>
        <v>#N/A</v>
      </c>
      <c r="AV31" s="40" t="e">
        <f t="shared" ca="1" si="53"/>
        <v>#N/A</v>
      </c>
      <c r="AW31" s="40" t="e">
        <f t="shared" ca="1" si="53"/>
        <v>#N/A</v>
      </c>
    </row>
    <row r="32" spans="1:49">
      <c r="A32" s="53" t="str">
        <f ca="1">IFERROR(VLOOKUP(OFFSET(宅配便入力!$L$3,MATCH(送料別送料!A31,宅配便入力!Q$4:Q$151,0),0),配送グループ設定!$A$5:$G$40,7,FALSE),"")</f>
        <v/>
      </c>
    </row>
    <row r="33" spans="1:49" ht="22.2">
      <c r="A33" s="98" t="s">
        <v>437</v>
      </c>
    </row>
    <row r="34" spans="1:49">
      <c r="A34" s="220" t="s">
        <v>22</v>
      </c>
      <c r="B34" s="100" t="s">
        <v>197</v>
      </c>
      <c r="C34" s="16" t="s">
        <v>198</v>
      </c>
      <c r="D34" s="16" t="s">
        <v>199</v>
      </c>
      <c r="E34" s="16" t="s">
        <v>199</v>
      </c>
      <c r="F34" s="16" t="s">
        <v>200</v>
      </c>
      <c r="G34" s="16" t="s">
        <v>199</v>
      </c>
      <c r="H34" s="16" t="s">
        <v>200</v>
      </c>
      <c r="I34" s="16" t="s">
        <v>200</v>
      </c>
      <c r="J34" s="16" t="s">
        <v>23</v>
      </c>
      <c r="K34" s="16" t="s">
        <v>23</v>
      </c>
      <c r="L34" s="16" t="s">
        <v>23</v>
      </c>
      <c r="M34" s="16" t="s">
        <v>23</v>
      </c>
      <c r="N34" s="16" t="s">
        <v>23</v>
      </c>
      <c r="O34" s="16" t="s">
        <v>23</v>
      </c>
      <c r="P34" s="16" t="s">
        <v>23</v>
      </c>
      <c r="Q34" s="16" t="s">
        <v>27</v>
      </c>
      <c r="R34" s="16" t="s">
        <v>28</v>
      </c>
      <c r="S34" s="16" t="s">
        <v>28</v>
      </c>
      <c r="T34" s="16" t="s">
        <v>28</v>
      </c>
      <c r="U34" s="16" t="s">
        <v>23</v>
      </c>
      <c r="V34" s="16" t="s">
        <v>27</v>
      </c>
      <c r="W34" s="16" t="s">
        <v>29</v>
      </c>
      <c r="X34" s="16" t="s">
        <v>29</v>
      </c>
      <c r="Y34" s="16" t="s">
        <v>29</v>
      </c>
      <c r="Z34" s="16" t="s">
        <v>29</v>
      </c>
      <c r="AA34" s="16" t="s">
        <v>30</v>
      </c>
      <c r="AB34" s="16" t="s">
        <v>30</v>
      </c>
      <c r="AC34" s="16" t="s">
        <v>30</v>
      </c>
      <c r="AD34" s="16" t="s">
        <v>30</v>
      </c>
      <c r="AE34" s="16" t="s">
        <v>30</v>
      </c>
      <c r="AF34" s="16" t="s">
        <v>30</v>
      </c>
      <c r="AG34" s="16" t="s">
        <v>31</v>
      </c>
      <c r="AH34" s="16" t="s">
        <v>31</v>
      </c>
      <c r="AI34" s="16" t="s">
        <v>31</v>
      </c>
      <c r="AJ34" s="16" t="s">
        <v>31</v>
      </c>
      <c r="AK34" s="16" t="s">
        <v>31</v>
      </c>
      <c r="AL34" s="16" t="s">
        <v>32</v>
      </c>
      <c r="AM34" s="16" t="s">
        <v>32</v>
      </c>
      <c r="AN34" s="16" t="s">
        <v>32</v>
      </c>
      <c r="AO34" s="16" t="s">
        <v>32</v>
      </c>
      <c r="AP34" s="16" t="s">
        <v>33</v>
      </c>
      <c r="AQ34" s="16" t="s">
        <v>33</v>
      </c>
      <c r="AR34" s="16" t="s">
        <v>33</v>
      </c>
      <c r="AS34" s="16" t="s">
        <v>33</v>
      </c>
      <c r="AT34" s="16" t="s">
        <v>33</v>
      </c>
      <c r="AU34" s="16" t="s">
        <v>33</v>
      </c>
      <c r="AV34" s="16" t="s">
        <v>33</v>
      </c>
      <c r="AW34" s="16" t="s">
        <v>201</v>
      </c>
    </row>
    <row r="35" spans="1:49">
      <c r="A35" s="220"/>
      <c r="B35" s="100" t="s">
        <v>202</v>
      </c>
      <c r="C35" s="16" t="s">
        <v>198</v>
      </c>
      <c r="D35" s="16" t="s">
        <v>203</v>
      </c>
      <c r="E35" s="16" t="s">
        <v>204</v>
      </c>
      <c r="F35" s="16" t="s">
        <v>205</v>
      </c>
      <c r="G35" s="16" t="s">
        <v>206</v>
      </c>
      <c r="H35" s="16" t="s">
        <v>207</v>
      </c>
      <c r="I35" s="16" t="s">
        <v>208</v>
      </c>
      <c r="J35" s="16" t="s">
        <v>209</v>
      </c>
      <c r="K35" s="16" t="s">
        <v>210</v>
      </c>
      <c r="L35" s="16" t="s">
        <v>211</v>
      </c>
      <c r="M35" s="16" t="s">
        <v>212</v>
      </c>
      <c r="N35" s="16" t="s">
        <v>213</v>
      </c>
      <c r="O35" s="16" t="s">
        <v>214</v>
      </c>
      <c r="P35" s="16" t="s">
        <v>215</v>
      </c>
      <c r="Q35" s="16" t="s">
        <v>216</v>
      </c>
      <c r="R35" s="16" t="s">
        <v>217</v>
      </c>
      <c r="S35" s="16" t="s">
        <v>218</v>
      </c>
      <c r="T35" s="16" t="s">
        <v>219</v>
      </c>
      <c r="U35" s="16" t="s">
        <v>220</v>
      </c>
      <c r="V35" s="16" t="s">
        <v>221</v>
      </c>
      <c r="W35" s="16" t="s">
        <v>222</v>
      </c>
      <c r="X35" s="16" t="s">
        <v>223</v>
      </c>
      <c r="Y35" s="16" t="s">
        <v>224</v>
      </c>
      <c r="Z35" s="16" t="s">
        <v>225</v>
      </c>
      <c r="AA35" s="16" t="s">
        <v>226</v>
      </c>
      <c r="AB35" s="16" t="s">
        <v>227</v>
      </c>
      <c r="AC35" s="16" t="s">
        <v>228</v>
      </c>
      <c r="AD35" s="16" t="s">
        <v>229</v>
      </c>
      <c r="AE35" s="16" t="s">
        <v>230</v>
      </c>
      <c r="AF35" s="16" t="s">
        <v>231</v>
      </c>
      <c r="AG35" s="16" t="s">
        <v>232</v>
      </c>
      <c r="AH35" s="16" t="s">
        <v>233</v>
      </c>
      <c r="AI35" s="16" t="s">
        <v>234</v>
      </c>
      <c r="AJ35" s="16" t="s">
        <v>235</v>
      </c>
      <c r="AK35" s="16" t="s">
        <v>236</v>
      </c>
      <c r="AL35" s="16" t="s">
        <v>237</v>
      </c>
      <c r="AM35" s="16" t="s">
        <v>238</v>
      </c>
      <c r="AN35" s="16" t="s">
        <v>239</v>
      </c>
      <c r="AO35" s="16" t="s">
        <v>240</v>
      </c>
      <c r="AP35" s="16" t="s">
        <v>241</v>
      </c>
      <c r="AQ35" s="16" t="s">
        <v>242</v>
      </c>
      <c r="AR35" s="16" t="s">
        <v>243</v>
      </c>
      <c r="AS35" s="16" t="s">
        <v>244</v>
      </c>
      <c r="AT35" s="16" t="s">
        <v>245</v>
      </c>
      <c r="AU35" s="16" t="s">
        <v>246</v>
      </c>
      <c r="AV35" s="16" t="s">
        <v>247</v>
      </c>
      <c r="AW35" s="16" t="s">
        <v>248</v>
      </c>
    </row>
    <row r="36" spans="1:49">
      <c r="A36" s="101"/>
      <c r="B36" s="100" t="s">
        <v>196</v>
      </c>
      <c r="C36" s="40" t="e">
        <f t="shared" ref="C36:AW36" ca="1" si="54">OFFSET($C$15,(MATCH($A$36,$A$14:$A$19,0)-1),MATCH(C34,$C$13:$N$13,0)-1)</f>
        <v>#N/A</v>
      </c>
      <c r="D36" s="40" t="e">
        <f t="shared" ca="1" si="54"/>
        <v>#N/A</v>
      </c>
      <c r="E36" s="40" t="e">
        <f ca="1">OFFSET($C$15,(MATCH($A$36,$A$14:$A$19,0)-1),MATCH(E34,$C$13:$N$13,0)-1)</f>
        <v>#N/A</v>
      </c>
      <c r="F36" s="40" t="e">
        <f t="shared" ca="1" si="54"/>
        <v>#N/A</v>
      </c>
      <c r="G36" s="40" t="e">
        <f t="shared" ca="1" si="54"/>
        <v>#N/A</v>
      </c>
      <c r="H36" s="40" t="e">
        <f t="shared" ca="1" si="54"/>
        <v>#N/A</v>
      </c>
      <c r="I36" s="40" t="e">
        <f t="shared" ca="1" si="54"/>
        <v>#N/A</v>
      </c>
      <c r="J36" s="40" t="e">
        <f t="shared" ca="1" si="54"/>
        <v>#N/A</v>
      </c>
      <c r="K36" s="40" t="e">
        <f t="shared" ca="1" si="54"/>
        <v>#N/A</v>
      </c>
      <c r="L36" s="40" t="e">
        <f t="shared" ca="1" si="54"/>
        <v>#N/A</v>
      </c>
      <c r="M36" s="40" t="e">
        <f t="shared" ca="1" si="54"/>
        <v>#N/A</v>
      </c>
      <c r="N36" s="40" t="e">
        <f t="shared" ca="1" si="54"/>
        <v>#N/A</v>
      </c>
      <c r="O36" s="40" t="e">
        <f t="shared" ca="1" si="54"/>
        <v>#N/A</v>
      </c>
      <c r="P36" s="40" t="e">
        <f t="shared" ca="1" si="54"/>
        <v>#N/A</v>
      </c>
      <c r="Q36" s="40" t="e">
        <f t="shared" ca="1" si="54"/>
        <v>#N/A</v>
      </c>
      <c r="R36" s="40" t="e">
        <f t="shared" ca="1" si="54"/>
        <v>#N/A</v>
      </c>
      <c r="S36" s="40" t="e">
        <f t="shared" ca="1" si="54"/>
        <v>#N/A</v>
      </c>
      <c r="T36" s="40" t="e">
        <f t="shared" ca="1" si="54"/>
        <v>#N/A</v>
      </c>
      <c r="U36" s="40" t="e">
        <f t="shared" ca="1" si="54"/>
        <v>#N/A</v>
      </c>
      <c r="V36" s="40" t="e">
        <f t="shared" ca="1" si="54"/>
        <v>#N/A</v>
      </c>
      <c r="W36" s="40" t="e">
        <f t="shared" ca="1" si="54"/>
        <v>#N/A</v>
      </c>
      <c r="X36" s="40" t="e">
        <f t="shared" ca="1" si="54"/>
        <v>#N/A</v>
      </c>
      <c r="Y36" s="40" t="e">
        <f t="shared" ca="1" si="54"/>
        <v>#N/A</v>
      </c>
      <c r="Z36" s="40" t="e">
        <f t="shared" ca="1" si="54"/>
        <v>#N/A</v>
      </c>
      <c r="AA36" s="40" t="e">
        <f t="shared" ca="1" si="54"/>
        <v>#N/A</v>
      </c>
      <c r="AB36" s="40" t="e">
        <f t="shared" ca="1" si="54"/>
        <v>#N/A</v>
      </c>
      <c r="AC36" s="40" t="e">
        <f t="shared" ca="1" si="54"/>
        <v>#N/A</v>
      </c>
      <c r="AD36" s="40" t="e">
        <f t="shared" ca="1" si="54"/>
        <v>#N/A</v>
      </c>
      <c r="AE36" s="40" t="e">
        <f t="shared" ca="1" si="54"/>
        <v>#N/A</v>
      </c>
      <c r="AF36" s="40" t="e">
        <f t="shared" ca="1" si="54"/>
        <v>#N/A</v>
      </c>
      <c r="AG36" s="40" t="e">
        <f t="shared" ca="1" si="54"/>
        <v>#N/A</v>
      </c>
      <c r="AH36" s="40" t="e">
        <f t="shared" ca="1" si="54"/>
        <v>#N/A</v>
      </c>
      <c r="AI36" s="40" t="e">
        <f t="shared" ca="1" si="54"/>
        <v>#N/A</v>
      </c>
      <c r="AJ36" s="40" t="e">
        <f t="shared" ca="1" si="54"/>
        <v>#N/A</v>
      </c>
      <c r="AK36" s="40" t="e">
        <f t="shared" ca="1" si="54"/>
        <v>#N/A</v>
      </c>
      <c r="AL36" s="40" t="e">
        <f t="shared" ca="1" si="54"/>
        <v>#N/A</v>
      </c>
      <c r="AM36" s="40" t="e">
        <f t="shared" ca="1" si="54"/>
        <v>#N/A</v>
      </c>
      <c r="AN36" s="40" t="e">
        <f t="shared" ca="1" si="54"/>
        <v>#N/A</v>
      </c>
      <c r="AO36" s="40" t="e">
        <f t="shared" ca="1" si="54"/>
        <v>#N/A</v>
      </c>
      <c r="AP36" s="40" t="e">
        <f t="shared" ca="1" si="54"/>
        <v>#N/A</v>
      </c>
      <c r="AQ36" s="40" t="e">
        <f t="shared" ca="1" si="54"/>
        <v>#N/A</v>
      </c>
      <c r="AR36" s="40" t="e">
        <f t="shared" ca="1" si="54"/>
        <v>#N/A</v>
      </c>
      <c r="AS36" s="40" t="e">
        <f t="shared" ca="1" si="54"/>
        <v>#N/A</v>
      </c>
      <c r="AT36" s="40" t="e">
        <f t="shared" ca="1" si="54"/>
        <v>#N/A</v>
      </c>
      <c r="AU36" s="40" t="e">
        <f t="shared" ca="1" si="54"/>
        <v>#N/A</v>
      </c>
      <c r="AV36" s="40" t="e">
        <f t="shared" ca="1" si="54"/>
        <v>#N/A</v>
      </c>
      <c r="AW36" s="40" t="e">
        <f t="shared" ca="1" si="54"/>
        <v>#N/A</v>
      </c>
    </row>
    <row r="37" spans="1:49">
      <c r="A37" s="53" t="str">
        <f ca="1">IFERROR(VLOOKUP(OFFSET(業務便入力!$L$3,MATCH(送料別送料!A36,業務便入力!Q$4:Q$151,0),0),配送グループ設定!$A$5:$G$40,7,FALSE),"")</f>
        <v/>
      </c>
    </row>
    <row r="38" spans="1:49" ht="22.2">
      <c r="A38" s="98" t="s">
        <v>438</v>
      </c>
    </row>
    <row r="39" spans="1:49">
      <c r="A39" s="220" t="s">
        <v>22</v>
      </c>
      <c r="B39" s="100" t="s">
        <v>197</v>
      </c>
      <c r="C39" s="16" t="s">
        <v>198</v>
      </c>
      <c r="D39" s="16" t="s">
        <v>199</v>
      </c>
      <c r="E39" s="16" t="s">
        <v>199</v>
      </c>
      <c r="F39" s="16" t="s">
        <v>200</v>
      </c>
      <c r="G39" s="16" t="s">
        <v>199</v>
      </c>
      <c r="H39" s="16" t="s">
        <v>200</v>
      </c>
      <c r="I39" s="16" t="s">
        <v>200</v>
      </c>
      <c r="J39" s="16" t="s">
        <v>23</v>
      </c>
      <c r="K39" s="16" t="s">
        <v>23</v>
      </c>
      <c r="L39" s="16" t="s">
        <v>23</v>
      </c>
      <c r="M39" s="16" t="s">
        <v>23</v>
      </c>
      <c r="N39" s="16" t="s">
        <v>23</v>
      </c>
      <c r="O39" s="16" t="s">
        <v>23</v>
      </c>
      <c r="P39" s="16" t="s">
        <v>23</v>
      </c>
      <c r="Q39" s="16" t="s">
        <v>27</v>
      </c>
      <c r="R39" s="16" t="s">
        <v>28</v>
      </c>
      <c r="S39" s="16" t="s">
        <v>28</v>
      </c>
      <c r="T39" s="16" t="s">
        <v>28</v>
      </c>
      <c r="U39" s="16" t="s">
        <v>23</v>
      </c>
      <c r="V39" s="16" t="s">
        <v>27</v>
      </c>
      <c r="W39" s="16" t="s">
        <v>29</v>
      </c>
      <c r="X39" s="16" t="s">
        <v>29</v>
      </c>
      <c r="Y39" s="16" t="s">
        <v>29</v>
      </c>
      <c r="Z39" s="16" t="s">
        <v>29</v>
      </c>
      <c r="AA39" s="16" t="s">
        <v>30</v>
      </c>
      <c r="AB39" s="16" t="s">
        <v>30</v>
      </c>
      <c r="AC39" s="16" t="s">
        <v>30</v>
      </c>
      <c r="AD39" s="16" t="s">
        <v>30</v>
      </c>
      <c r="AE39" s="16" t="s">
        <v>30</v>
      </c>
      <c r="AF39" s="16" t="s">
        <v>30</v>
      </c>
      <c r="AG39" s="16" t="s">
        <v>31</v>
      </c>
      <c r="AH39" s="16" t="s">
        <v>31</v>
      </c>
      <c r="AI39" s="16" t="s">
        <v>31</v>
      </c>
      <c r="AJ39" s="16" t="s">
        <v>31</v>
      </c>
      <c r="AK39" s="16" t="s">
        <v>31</v>
      </c>
      <c r="AL39" s="16" t="s">
        <v>32</v>
      </c>
      <c r="AM39" s="16" t="s">
        <v>32</v>
      </c>
      <c r="AN39" s="16" t="s">
        <v>32</v>
      </c>
      <c r="AO39" s="16" t="s">
        <v>32</v>
      </c>
      <c r="AP39" s="16" t="s">
        <v>33</v>
      </c>
      <c r="AQ39" s="16" t="s">
        <v>33</v>
      </c>
      <c r="AR39" s="16" t="s">
        <v>33</v>
      </c>
      <c r="AS39" s="16" t="s">
        <v>33</v>
      </c>
      <c r="AT39" s="16" t="s">
        <v>33</v>
      </c>
      <c r="AU39" s="16" t="s">
        <v>33</v>
      </c>
      <c r="AV39" s="16" t="s">
        <v>33</v>
      </c>
      <c r="AW39" s="16" t="s">
        <v>201</v>
      </c>
    </row>
    <row r="40" spans="1:49">
      <c r="A40" s="220"/>
      <c r="B40" s="100" t="s">
        <v>202</v>
      </c>
      <c r="C40" s="16" t="s">
        <v>198</v>
      </c>
      <c r="D40" s="16" t="s">
        <v>203</v>
      </c>
      <c r="E40" s="16" t="s">
        <v>204</v>
      </c>
      <c r="F40" s="16" t="s">
        <v>205</v>
      </c>
      <c r="G40" s="16" t="s">
        <v>206</v>
      </c>
      <c r="H40" s="16" t="s">
        <v>207</v>
      </c>
      <c r="I40" s="16" t="s">
        <v>208</v>
      </c>
      <c r="J40" s="16" t="s">
        <v>209</v>
      </c>
      <c r="K40" s="16" t="s">
        <v>210</v>
      </c>
      <c r="L40" s="16" t="s">
        <v>211</v>
      </c>
      <c r="M40" s="16" t="s">
        <v>212</v>
      </c>
      <c r="N40" s="16" t="s">
        <v>213</v>
      </c>
      <c r="O40" s="16" t="s">
        <v>214</v>
      </c>
      <c r="P40" s="16" t="s">
        <v>215</v>
      </c>
      <c r="Q40" s="16" t="s">
        <v>216</v>
      </c>
      <c r="R40" s="16" t="s">
        <v>217</v>
      </c>
      <c r="S40" s="16" t="s">
        <v>218</v>
      </c>
      <c r="T40" s="16" t="s">
        <v>219</v>
      </c>
      <c r="U40" s="16" t="s">
        <v>220</v>
      </c>
      <c r="V40" s="16" t="s">
        <v>221</v>
      </c>
      <c r="W40" s="16" t="s">
        <v>222</v>
      </c>
      <c r="X40" s="16" t="s">
        <v>223</v>
      </c>
      <c r="Y40" s="16" t="s">
        <v>224</v>
      </c>
      <c r="Z40" s="16" t="s">
        <v>225</v>
      </c>
      <c r="AA40" s="16" t="s">
        <v>226</v>
      </c>
      <c r="AB40" s="16" t="s">
        <v>227</v>
      </c>
      <c r="AC40" s="16" t="s">
        <v>228</v>
      </c>
      <c r="AD40" s="16" t="s">
        <v>229</v>
      </c>
      <c r="AE40" s="16" t="s">
        <v>230</v>
      </c>
      <c r="AF40" s="16" t="s">
        <v>231</v>
      </c>
      <c r="AG40" s="16" t="s">
        <v>232</v>
      </c>
      <c r="AH40" s="16" t="s">
        <v>233</v>
      </c>
      <c r="AI40" s="16" t="s">
        <v>234</v>
      </c>
      <c r="AJ40" s="16" t="s">
        <v>235</v>
      </c>
      <c r="AK40" s="16" t="s">
        <v>236</v>
      </c>
      <c r="AL40" s="16" t="s">
        <v>237</v>
      </c>
      <c r="AM40" s="16" t="s">
        <v>238</v>
      </c>
      <c r="AN40" s="16" t="s">
        <v>239</v>
      </c>
      <c r="AO40" s="16" t="s">
        <v>240</v>
      </c>
      <c r="AP40" s="16" t="s">
        <v>241</v>
      </c>
      <c r="AQ40" s="16" t="s">
        <v>242</v>
      </c>
      <c r="AR40" s="16" t="s">
        <v>243</v>
      </c>
      <c r="AS40" s="16" t="s">
        <v>244</v>
      </c>
      <c r="AT40" s="16" t="s">
        <v>245</v>
      </c>
      <c r="AU40" s="16" t="s">
        <v>246</v>
      </c>
      <c r="AV40" s="16" t="s">
        <v>247</v>
      </c>
      <c r="AW40" s="16" t="s">
        <v>248</v>
      </c>
    </row>
    <row r="41" spans="1:49">
      <c r="A41" s="101"/>
      <c r="B41" s="100" t="s">
        <v>196</v>
      </c>
      <c r="C41" s="40" t="e">
        <f ca="1">OFFSET($C$23,MATCH($A$41,$A$23:$A$25,0)-1,MATCH(C39,$C$22:$N$22,0)-1)</f>
        <v>#N/A</v>
      </c>
      <c r="D41" s="40" t="e">
        <f t="shared" ref="D41:AW41" ca="1" si="55">OFFSET($C$23,MATCH($A$41,$A$23:$A$25,0)-1,MATCH(D39,$C$22:$N$22,0)-1)</f>
        <v>#N/A</v>
      </c>
      <c r="E41" s="40" t="e">
        <f t="shared" ca="1" si="55"/>
        <v>#N/A</v>
      </c>
      <c r="F41" s="40" t="e">
        <f t="shared" ca="1" si="55"/>
        <v>#N/A</v>
      </c>
      <c r="G41" s="40" t="e">
        <f t="shared" ca="1" si="55"/>
        <v>#N/A</v>
      </c>
      <c r="H41" s="40" t="e">
        <f t="shared" ca="1" si="55"/>
        <v>#N/A</v>
      </c>
      <c r="I41" s="40" t="e">
        <f t="shared" ca="1" si="55"/>
        <v>#N/A</v>
      </c>
      <c r="J41" s="40" t="e">
        <f t="shared" ca="1" si="55"/>
        <v>#N/A</v>
      </c>
      <c r="K41" s="40" t="e">
        <f t="shared" ca="1" si="55"/>
        <v>#N/A</v>
      </c>
      <c r="L41" s="40" t="e">
        <f t="shared" ca="1" si="55"/>
        <v>#N/A</v>
      </c>
      <c r="M41" s="40" t="e">
        <f t="shared" ca="1" si="55"/>
        <v>#N/A</v>
      </c>
      <c r="N41" s="40" t="e">
        <f t="shared" ca="1" si="55"/>
        <v>#N/A</v>
      </c>
      <c r="O41" s="40" t="e">
        <f t="shared" ca="1" si="55"/>
        <v>#N/A</v>
      </c>
      <c r="P41" s="40" t="e">
        <f t="shared" ca="1" si="55"/>
        <v>#N/A</v>
      </c>
      <c r="Q41" s="40" t="e">
        <f t="shared" ca="1" si="55"/>
        <v>#N/A</v>
      </c>
      <c r="R41" s="40" t="e">
        <f t="shared" ca="1" si="55"/>
        <v>#N/A</v>
      </c>
      <c r="S41" s="40" t="e">
        <f t="shared" ca="1" si="55"/>
        <v>#N/A</v>
      </c>
      <c r="T41" s="40" t="e">
        <f t="shared" ca="1" si="55"/>
        <v>#N/A</v>
      </c>
      <c r="U41" s="40" t="e">
        <f t="shared" ca="1" si="55"/>
        <v>#N/A</v>
      </c>
      <c r="V41" s="40" t="e">
        <f t="shared" ca="1" si="55"/>
        <v>#N/A</v>
      </c>
      <c r="W41" s="40" t="e">
        <f t="shared" ca="1" si="55"/>
        <v>#N/A</v>
      </c>
      <c r="X41" s="40" t="e">
        <f t="shared" ca="1" si="55"/>
        <v>#N/A</v>
      </c>
      <c r="Y41" s="40" t="e">
        <f t="shared" ca="1" si="55"/>
        <v>#N/A</v>
      </c>
      <c r="Z41" s="40" t="e">
        <f t="shared" ca="1" si="55"/>
        <v>#N/A</v>
      </c>
      <c r="AA41" s="40" t="e">
        <f t="shared" ca="1" si="55"/>
        <v>#N/A</v>
      </c>
      <c r="AB41" s="40" t="e">
        <f t="shared" ca="1" si="55"/>
        <v>#N/A</v>
      </c>
      <c r="AC41" s="40" t="e">
        <f t="shared" ca="1" si="55"/>
        <v>#N/A</v>
      </c>
      <c r="AD41" s="40" t="e">
        <f t="shared" ca="1" si="55"/>
        <v>#N/A</v>
      </c>
      <c r="AE41" s="40" t="e">
        <f t="shared" ca="1" si="55"/>
        <v>#N/A</v>
      </c>
      <c r="AF41" s="40" t="e">
        <f t="shared" ca="1" si="55"/>
        <v>#N/A</v>
      </c>
      <c r="AG41" s="40" t="e">
        <f t="shared" ca="1" si="55"/>
        <v>#N/A</v>
      </c>
      <c r="AH41" s="40" t="e">
        <f t="shared" ca="1" si="55"/>
        <v>#N/A</v>
      </c>
      <c r="AI41" s="40" t="e">
        <f t="shared" ca="1" si="55"/>
        <v>#N/A</v>
      </c>
      <c r="AJ41" s="40" t="e">
        <f t="shared" ca="1" si="55"/>
        <v>#N/A</v>
      </c>
      <c r="AK41" s="40" t="e">
        <f t="shared" ca="1" si="55"/>
        <v>#N/A</v>
      </c>
      <c r="AL41" s="40" t="e">
        <f t="shared" ca="1" si="55"/>
        <v>#N/A</v>
      </c>
      <c r="AM41" s="40" t="e">
        <f t="shared" ca="1" si="55"/>
        <v>#N/A</v>
      </c>
      <c r="AN41" s="40" t="e">
        <f t="shared" ca="1" si="55"/>
        <v>#N/A</v>
      </c>
      <c r="AO41" s="40" t="e">
        <f t="shared" ca="1" si="55"/>
        <v>#N/A</v>
      </c>
      <c r="AP41" s="40" t="e">
        <f t="shared" ca="1" si="55"/>
        <v>#N/A</v>
      </c>
      <c r="AQ41" s="40" t="e">
        <f t="shared" ca="1" si="55"/>
        <v>#N/A</v>
      </c>
      <c r="AR41" s="40" t="e">
        <f t="shared" ca="1" si="55"/>
        <v>#N/A</v>
      </c>
      <c r="AS41" s="40" t="e">
        <f t="shared" ca="1" si="55"/>
        <v>#N/A</v>
      </c>
      <c r="AT41" s="40" t="e">
        <f t="shared" ca="1" si="55"/>
        <v>#N/A</v>
      </c>
      <c r="AU41" s="40" t="e">
        <f t="shared" ca="1" si="55"/>
        <v>#N/A</v>
      </c>
      <c r="AV41" s="40" t="e">
        <f t="shared" ca="1" si="55"/>
        <v>#N/A</v>
      </c>
      <c r="AW41" s="40" t="e">
        <f t="shared" ca="1" si="55"/>
        <v>#N/A</v>
      </c>
    </row>
    <row r="42" spans="1:49">
      <c r="A42" s="53" t="str">
        <f ca="1">IFERROR(VLOOKUP(OFFSET(サンプル入力!$J$3,MATCH(送料別送料!A41,サンプル入力!L$4:L$151,0),0),配送グループ設定!$A$5:$G$40,7,FALSE),"")</f>
        <v/>
      </c>
    </row>
  </sheetData>
  <mergeCells count="9">
    <mergeCell ref="A29:A30"/>
    <mergeCell ref="A34:A35"/>
    <mergeCell ref="A39:A40"/>
    <mergeCell ref="A5:A6"/>
    <mergeCell ref="A7:A8"/>
    <mergeCell ref="A9:A10"/>
    <mergeCell ref="A14:A15"/>
    <mergeCell ref="A16:A17"/>
    <mergeCell ref="A18:A19"/>
  </mergeCells>
  <phoneticPr fontId="2"/>
  <hyperlinks>
    <hyperlink ref="G1" location="操作メニュー!A1" display="操作メニューへ戻る" xr:uid="{085D2284-C599-4145-903B-820343D0E664}"/>
  </hyperlinks>
  <pageMargins left="0.7" right="0.7" top="0.75" bottom="0.75" header="0.3" footer="0.3"/>
  <pageSetup paperSize="9" orientation="portrait" r:id="rId1"/>
  <drawing r:id="rId2"/>
  <extLst>
    <ext xmlns:x14="http://schemas.microsoft.com/office/spreadsheetml/2009/9/main" uri="{CCE6A557-97BC-4b89-ADB6-D9C93CAAB3DF}">
      <x14:dataValidations xmlns:xm="http://schemas.microsoft.com/office/excel/2006/main" count="3">
        <x14:dataValidation type="list" errorStyle="warning" allowBlank="1" showInputMessage="1" showErrorMessage="1" xr:uid="{7F86FFF0-8F72-4653-B578-548B69BE1F85}">
          <x14:formula1>
            <xm:f>宅配便!$A$18:$A$27</xm:f>
          </x14:formula1>
          <xm:sqref>A5:A10 A31</xm:sqref>
        </x14:dataValidation>
        <x14:dataValidation type="list" errorStyle="warning" allowBlank="1" showInputMessage="1" showErrorMessage="1" xr:uid="{A260A012-2FF0-4795-95A5-F54E9A3ADDFB}">
          <x14:formula1>
            <xm:f>業務便!$A$20:$A$29</xm:f>
          </x14:formula1>
          <xm:sqref>A14:A19 A36</xm:sqref>
        </x14:dataValidation>
        <x14:dataValidation type="list" errorStyle="warning" allowBlank="1" showInputMessage="1" showErrorMessage="1" xr:uid="{FD8771D9-D2FF-4638-AA3B-CC6BBB71FC23}">
          <x14:formula1>
            <xm:f>サンプル!$A$19:$A$28</xm:f>
          </x14:formula1>
          <xm:sqref>A23:A25 A41</xm:sqref>
        </x14:dataValidation>
      </x14:dataValidations>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0263E4-43E7-4D5E-9E4E-2A762839ADA4}">
  <sheetPr codeName="Sheet15">
    <tabColor rgb="FFFF0000"/>
  </sheetPr>
  <dimension ref="A1:N24"/>
  <sheetViews>
    <sheetView topLeftCell="A16" zoomScaleNormal="100" workbookViewId="0">
      <selection activeCell="E28" sqref="E28"/>
    </sheetView>
  </sheetViews>
  <sheetFormatPr defaultColWidth="8.69921875" defaultRowHeight="18"/>
  <cols>
    <col min="1" max="5" width="16" style="53" customWidth="1"/>
    <col min="6" max="8" width="14.3984375" style="53" customWidth="1"/>
    <col min="9" max="9" width="12.59765625" style="53" customWidth="1"/>
    <col min="10" max="10" width="14.59765625" style="53" customWidth="1"/>
    <col min="11" max="16384" width="8.69921875" style="53"/>
  </cols>
  <sheetData>
    <row r="1" spans="1:14" ht="28.8">
      <c r="A1" s="54" t="s">
        <v>158</v>
      </c>
      <c r="B1" s="54"/>
      <c r="E1" s="151" t="s">
        <v>561</v>
      </c>
    </row>
    <row r="2" spans="1:14">
      <c r="A2" s="64" t="s">
        <v>64</v>
      </c>
      <c r="B2" s="40" t="str">
        <f>IF(ISBLANK(宅配便!B8),"",宅配便!B8)</f>
        <v/>
      </c>
      <c r="C2" s="64" t="s">
        <v>65</v>
      </c>
      <c r="D2" s="40" t="str">
        <f>IF(ISBLANK(業務便!B8),"",業務便!B8)</f>
        <v>あり</v>
      </c>
      <c r="E2" s="64" t="s">
        <v>66</v>
      </c>
      <c r="F2" s="40" t="str">
        <f>IF(ISBLANK(サンプル!B8),"",サンプル!B8)</f>
        <v/>
      </c>
      <c r="G2" s="64" t="s">
        <v>326</v>
      </c>
      <c r="H2" s="55"/>
    </row>
    <row r="3" spans="1:14">
      <c r="A3" s="64" t="s">
        <v>330</v>
      </c>
      <c r="B3" s="55"/>
      <c r="C3" s="64" t="s">
        <v>330</v>
      </c>
      <c r="D3" s="55"/>
      <c r="E3" s="64" t="s">
        <v>330</v>
      </c>
      <c r="F3" s="55"/>
    </row>
    <row r="5" spans="1:14" ht="30" customHeight="1" thickBot="1">
      <c r="A5" s="66" t="s">
        <v>327</v>
      </c>
      <c r="B5" s="254" t="s">
        <v>160</v>
      </c>
      <c r="C5" s="254"/>
      <c r="D5" s="254"/>
      <c r="E5" s="249">
        <f>IF(AND(B2="あり",D2="あり"),4,IF(B2="あり",1,IF(D2="あり",5,"")))</f>
        <v>5</v>
      </c>
      <c r="F5" s="249"/>
      <c r="G5" s="249"/>
      <c r="H5" s="249"/>
      <c r="I5" s="249"/>
    </row>
    <row r="6" spans="1:14" ht="57.6" customHeight="1" thickTop="1">
      <c r="A6" s="225" t="s">
        <v>64</v>
      </c>
      <c r="B6" s="251" t="s">
        <v>67</v>
      </c>
      <c r="C6" s="251"/>
      <c r="D6" s="251"/>
      <c r="E6" s="235"/>
      <c r="F6" s="235"/>
      <c r="G6" s="235"/>
      <c r="H6" s="235"/>
      <c r="I6" s="235"/>
      <c r="N6" s="53" t="s">
        <v>567</v>
      </c>
    </row>
    <row r="7" spans="1:14" ht="21.6" customHeight="1">
      <c r="A7" s="220"/>
      <c r="B7" s="255" t="s">
        <v>81</v>
      </c>
      <c r="C7" s="255"/>
      <c r="D7" s="255"/>
      <c r="E7" s="236"/>
      <c r="F7" s="236"/>
      <c r="G7" s="236"/>
      <c r="H7" s="236"/>
      <c r="I7" s="236"/>
    </row>
    <row r="8" spans="1:14" ht="63.6" customHeight="1">
      <c r="A8" s="220"/>
      <c r="B8" s="247" t="s">
        <v>69</v>
      </c>
      <c r="C8" s="247"/>
      <c r="D8" s="247"/>
      <c r="E8" s="236"/>
      <c r="F8" s="236"/>
      <c r="G8" s="236"/>
      <c r="H8" s="236"/>
      <c r="I8" s="236"/>
    </row>
    <row r="9" spans="1:14" ht="60" customHeight="1">
      <c r="A9" s="220"/>
      <c r="B9" s="247" t="s">
        <v>70</v>
      </c>
      <c r="C9" s="247"/>
      <c r="D9" s="247"/>
      <c r="E9" s="237"/>
      <c r="F9" s="238"/>
      <c r="G9" s="238"/>
      <c r="H9" s="238"/>
      <c r="I9" s="239"/>
    </row>
    <row r="10" spans="1:14" ht="27" customHeight="1">
      <c r="A10" s="220"/>
      <c r="B10" s="256" t="s">
        <v>428</v>
      </c>
      <c r="C10" s="257"/>
      <c r="D10" s="258"/>
      <c r="E10" s="237"/>
      <c r="F10" s="238"/>
      <c r="G10" s="238"/>
      <c r="H10" s="238"/>
      <c r="I10" s="239"/>
    </row>
    <row r="11" spans="1:14" ht="36" customHeight="1">
      <c r="A11" s="220"/>
      <c r="B11" s="247" t="s">
        <v>71</v>
      </c>
      <c r="C11" s="247"/>
      <c r="D11" s="247"/>
      <c r="E11" s="232" t="str">
        <f>IFERROR(VLOOKUP($B$3,配送グループ設定!$A$5:$G$14,4,FALSE),"")</f>
        <v/>
      </c>
      <c r="F11" s="232"/>
      <c r="G11" s="232"/>
      <c r="H11" s="232"/>
      <c r="I11" s="232"/>
    </row>
    <row r="12" spans="1:14" ht="63" customHeight="1" thickBot="1">
      <c r="A12" s="226"/>
      <c r="B12" s="250" t="s">
        <v>72</v>
      </c>
      <c r="C12" s="250"/>
      <c r="D12" s="250"/>
      <c r="E12" s="243" t="str">
        <f>IFERROR(MID(VLOOKUP($B$3,配送グループ設定!$A$5:$G$14,3,FALSE),2,3),"")</f>
        <v/>
      </c>
      <c r="F12" s="244"/>
      <c r="G12" s="244"/>
      <c r="H12" s="244"/>
      <c r="I12" s="245"/>
    </row>
    <row r="13" spans="1:14" ht="63" customHeight="1" thickTop="1">
      <c r="A13" s="227" t="s">
        <v>65</v>
      </c>
      <c r="B13" s="251" t="s">
        <v>76</v>
      </c>
      <c r="C13" s="251"/>
      <c r="D13" s="251"/>
      <c r="E13" s="235"/>
      <c r="F13" s="235"/>
      <c r="G13" s="235"/>
      <c r="H13" s="235"/>
      <c r="I13" s="235"/>
    </row>
    <row r="14" spans="1:14">
      <c r="A14" s="228"/>
      <c r="B14" s="255" t="s">
        <v>68</v>
      </c>
      <c r="C14" s="255"/>
      <c r="D14" s="255"/>
      <c r="E14" s="236"/>
      <c r="F14" s="236"/>
      <c r="G14" s="236"/>
      <c r="H14" s="236"/>
      <c r="I14" s="236"/>
    </row>
    <row r="15" spans="1:14">
      <c r="A15" s="228"/>
      <c r="B15" s="247" t="s">
        <v>69</v>
      </c>
      <c r="C15" s="247"/>
      <c r="D15" s="247"/>
      <c r="E15" s="237"/>
      <c r="F15" s="238"/>
      <c r="G15" s="238"/>
      <c r="H15" s="238"/>
      <c r="I15" s="239"/>
    </row>
    <row r="16" spans="1:14" ht="48" customHeight="1">
      <c r="A16" s="228"/>
      <c r="B16" s="247" t="s">
        <v>70</v>
      </c>
      <c r="C16" s="247"/>
      <c r="D16" s="247"/>
      <c r="E16" s="237"/>
      <c r="F16" s="238"/>
      <c r="G16" s="238"/>
      <c r="H16" s="238"/>
      <c r="I16" s="239"/>
    </row>
    <row r="17" spans="1:11" ht="36" customHeight="1">
      <c r="A17" s="228"/>
      <c r="B17" s="247" t="s">
        <v>71</v>
      </c>
      <c r="C17" s="247"/>
      <c r="D17" s="247"/>
      <c r="E17" s="240" t="str">
        <f>IFERROR(VLOOKUP($D$3,配送グループ設定!$A$18:$G$27,4,FALSE),"")</f>
        <v/>
      </c>
      <c r="F17" s="241"/>
      <c r="G17" s="241"/>
      <c r="H17" s="241"/>
      <c r="I17" s="242"/>
    </row>
    <row r="18" spans="1:11" ht="56.4" customHeight="1" thickBot="1">
      <c r="A18" s="229"/>
      <c r="B18" s="250" t="s">
        <v>72</v>
      </c>
      <c r="C18" s="250"/>
      <c r="D18" s="250"/>
      <c r="E18" s="243" t="str">
        <f>IFERROR(MID(VLOOKUP($D$3,配送グループ設定!$A$18:$G$27,3,FALSE),2,3),"")</f>
        <v/>
      </c>
      <c r="F18" s="244"/>
      <c r="G18" s="244"/>
      <c r="H18" s="244"/>
      <c r="I18" s="245"/>
    </row>
    <row r="19" spans="1:11" ht="75" customHeight="1" thickTop="1">
      <c r="A19" s="227" t="s">
        <v>66</v>
      </c>
      <c r="B19" s="251" t="s">
        <v>73</v>
      </c>
      <c r="C19" s="251"/>
      <c r="D19" s="251"/>
      <c r="E19" s="233" t="str">
        <f ca="1">IFERROR(OFFSET(サンプル入力!E4,MATCH($F$3,サンプル入力!$J$4:$J$151,0)-1,0),"")&amp;IF(ISBLANK(サンプル!$B$14),"","※"&amp;サンプル!$B$14)</f>
        <v/>
      </c>
      <c r="F19" s="233"/>
      <c r="G19" s="233"/>
      <c r="H19" s="233"/>
      <c r="I19" s="233"/>
    </row>
    <row r="20" spans="1:11" ht="60.6" customHeight="1" thickBot="1">
      <c r="A20" s="229"/>
      <c r="B20" s="250" t="s">
        <v>74</v>
      </c>
      <c r="C20" s="250"/>
      <c r="D20" s="250"/>
      <c r="E20" s="234" t="str">
        <f>IF(ISBLANK(サンプル!B11),"",サンプル!B11)</f>
        <v/>
      </c>
      <c r="F20" s="234"/>
      <c r="G20" s="234"/>
      <c r="H20" s="234"/>
      <c r="I20" s="234"/>
    </row>
    <row r="21" spans="1:11" ht="55.2" customHeight="1" thickTop="1">
      <c r="A21" s="228" t="s">
        <v>328</v>
      </c>
      <c r="B21" s="252" t="s">
        <v>418</v>
      </c>
      <c r="C21" s="252"/>
      <c r="D21" s="252"/>
      <c r="E21" s="246" t="s">
        <v>573</v>
      </c>
      <c r="F21" s="246"/>
      <c r="G21" s="246"/>
      <c r="H21" s="246"/>
      <c r="I21" s="246"/>
    </row>
    <row r="22" spans="1:11" ht="48.6" customHeight="1">
      <c r="A22" s="230"/>
      <c r="B22" s="253" t="s">
        <v>75</v>
      </c>
      <c r="C22" s="253"/>
      <c r="D22" s="253"/>
      <c r="E22" s="232" t="str">
        <f>IF(ISBLANK(H2),"",H2)</f>
        <v/>
      </c>
      <c r="F22" s="232"/>
      <c r="G22" s="232"/>
      <c r="H22" s="232"/>
      <c r="I22" s="232"/>
      <c r="K22" s="65"/>
    </row>
    <row r="23" spans="1:11">
      <c r="A23" s="231" t="s">
        <v>329</v>
      </c>
      <c r="B23" s="248" t="s">
        <v>78</v>
      </c>
      <c r="C23" s="248"/>
      <c r="D23" s="248"/>
      <c r="E23" s="232" t="str">
        <f>IF(ISBLANK(宅配便!B3),"",宅配便!B3)</f>
        <v/>
      </c>
      <c r="F23" s="232"/>
      <c r="G23" s="232"/>
      <c r="H23" s="232"/>
      <c r="I23" s="232"/>
    </row>
    <row r="24" spans="1:11">
      <c r="A24" s="230"/>
      <c r="B24" s="248" t="s">
        <v>79</v>
      </c>
      <c r="C24" s="248"/>
      <c r="D24" s="248"/>
      <c r="E24" s="232" t="str">
        <f>IF(ISBLANK(宅配便!B2),"",宅配便!B2)</f>
        <v/>
      </c>
      <c r="F24" s="232"/>
      <c r="G24" s="232"/>
      <c r="H24" s="232"/>
      <c r="I24" s="232"/>
    </row>
  </sheetData>
  <mergeCells count="45">
    <mergeCell ref="B15:D15"/>
    <mergeCell ref="B16:D16"/>
    <mergeCell ref="B12:D12"/>
    <mergeCell ref="B10:D10"/>
    <mergeCell ref="E10:I10"/>
    <mergeCell ref="B11:D11"/>
    <mergeCell ref="B13:D13"/>
    <mergeCell ref="B14:D14"/>
    <mergeCell ref="B5:D5"/>
    <mergeCell ref="B6:D6"/>
    <mergeCell ref="B7:D7"/>
    <mergeCell ref="B8:D8"/>
    <mergeCell ref="B9:D9"/>
    <mergeCell ref="B17:D17"/>
    <mergeCell ref="B24:D24"/>
    <mergeCell ref="E5:I5"/>
    <mergeCell ref="E6:I6"/>
    <mergeCell ref="E7:I7"/>
    <mergeCell ref="E8:I8"/>
    <mergeCell ref="E9:I9"/>
    <mergeCell ref="E11:I11"/>
    <mergeCell ref="E12:I12"/>
    <mergeCell ref="E15:I15"/>
    <mergeCell ref="B18:D18"/>
    <mergeCell ref="B19:D19"/>
    <mergeCell ref="B20:D20"/>
    <mergeCell ref="B21:D21"/>
    <mergeCell ref="B22:D22"/>
    <mergeCell ref="B23:D23"/>
    <mergeCell ref="E24:I24"/>
    <mergeCell ref="E19:I19"/>
    <mergeCell ref="E20:I20"/>
    <mergeCell ref="E13:I13"/>
    <mergeCell ref="E14:I14"/>
    <mergeCell ref="E16:I16"/>
    <mergeCell ref="E17:I17"/>
    <mergeCell ref="E18:I18"/>
    <mergeCell ref="E21:I21"/>
    <mergeCell ref="E22:I22"/>
    <mergeCell ref="E23:I23"/>
    <mergeCell ref="A6:A12"/>
    <mergeCell ref="A13:A18"/>
    <mergeCell ref="A19:A20"/>
    <mergeCell ref="A21:A22"/>
    <mergeCell ref="A23:A24"/>
  </mergeCells>
  <phoneticPr fontId="3"/>
  <dataValidations count="1">
    <dataValidation type="list" errorStyle="warning" allowBlank="1" showInputMessage="1" showErrorMessage="1" sqref="E7:I7 E14:I14" xr:uid="{59D56778-96E7-41D8-B5C2-862760C2E1C9}">
      <formula1>"(土日祝を除く),(土日祝を含む)"</formula1>
    </dataValidation>
  </dataValidations>
  <hyperlinks>
    <hyperlink ref="B6" r:id="rId1" location="gid=2146627494" display="https://docs.google.com/spreadsheets/d/1HIWPNRxe3bAK2DeX_w-G8cGAQU5hjhLX/edit - gid=2146627494" xr:uid="{51A2B95C-9ECC-47B3-A19F-1CDA93DDC5BF}"/>
    <hyperlink ref="B8" r:id="rId2" location="gid=209549942" display="https://docs.google.com/spreadsheets/d/1HIWPNRxe3bAK2DeX_w-G8cGAQU5hjhLX/edit - gid=209549942" xr:uid="{E7D45EC8-69C4-4627-AC7F-3459FD8104A5}"/>
    <hyperlink ref="B9" r:id="rId3" location="gid=209549942" display="https://docs.google.com/spreadsheets/d/1HIWPNRxe3bAK2DeX_w-G8cGAQU5hjhLX/edit - gid=209549942" xr:uid="{8B2756C2-03A3-4935-B815-352D3E592205}"/>
    <hyperlink ref="B11" r:id="rId4" location="gid=1709336627" display="https://docs.google.com/spreadsheets/d/1HIWPNRxe3bAK2DeX_w-G8cGAQU5hjhLX/edit - gid=1709336627" xr:uid="{A3E9A4D6-5B82-4F9E-8B83-127F42D2A572}"/>
    <hyperlink ref="B12" r:id="rId5" location="gid=975954096" display="https://docs.google.com/spreadsheets/d/1HIWPNRxe3bAK2DeX_w-G8cGAQU5hjhLX/edit - gid=975954096" xr:uid="{FE66BC0F-66B7-4C26-9FCC-D26B3A28C4A6}"/>
    <hyperlink ref="B13" r:id="rId6" location="gid=2146627494" display="https://docs.google.com/spreadsheets/d/1HIWPNRxe3bAK2DeX_w-G8cGAQU5hjhLX/edit - gid=2146627494" xr:uid="{10F513ED-3AE3-4FE4-A66A-274834DB9A69}"/>
    <hyperlink ref="B15" r:id="rId7" location="gid=209549942" display="https://docs.google.com/spreadsheets/d/1HIWPNRxe3bAK2DeX_w-G8cGAQU5hjhLX/edit - gid=209549942" xr:uid="{FAC11AE0-2F45-4051-B24E-0D2CF8D61C1A}"/>
    <hyperlink ref="B16" r:id="rId8" location="gid=209549942" display="https://docs.google.com/spreadsheets/d/1HIWPNRxe3bAK2DeX_w-G8cGAQU5hjhLX/edit - gid=209549942" xr:uid="{BEE6F482-E9A2-4344-92C4-25197922186D}"/>
    <hyperlink ref="B17" r:id="rId9" location="gid=1709336627" display="https://docs.google.com/spreadsheets/d/1HIWPNRxe3bAK2DeX_w-G8cGAQU5hjhLX/edit - gid=1709336627" xr:uid="{1556B1BA-6B2B-4980-94CB-FEE923738D30}"/>
    <hyperlink ref="B18" r:id="rId10" location="gid=975954096" display="https://docs.google.com/spreadsheets/d/1HIWPNRxe3bAK2DeX_w-G8cGAQU5hjhLX/edit - gid=975954096" xr:uid="{B609431E-E03A-4D9B-B314-D973EE885A38}"/>
    <hyperlink ref="B19" r:id="rId11" location="gid=922853073" display="https://docs.google.com/spreadsheets/d/1HIWPNRxe3bAK2DeX_w-G8cGAQU5hjhLX/edit - gid=922853073" xr:uid="{F290965B-E6BB-4E7F-A0F7-CBB3B893EC12}"/>
    <hyperlink ref="B20" r:id="rId12" location="gid=1978672735" display="https://docs.google.com/spreadsheets/d/1HIWPNRxe3bAK2DeX_w-G8cGAQU5hjhLX/edit - gid=1978672735" xr:uid="{38B1C7D7-C68E-4EA9-9AE1-4A11E811D97D}"/>
    <hyperlink ref="B21" r:id="rId13" location="gid=2016075240" display="https://docs.google.com/spreadsheets/d/1HIWPNRxe3bAK2DeX_w-G8cGAQU5hjhLX/edit - gid=2016075240" xr:uid="{1971572D-1E44-4303-B853-567640608157}"/>
    <hyperlink ref="E1" location="操作メニュー!A1" display="操作メニューへ戻る" xr:uid="{2DDB4B3A-E50B-46CA-8061-51ACEE96CA6E}"/>
  </hyperlinks>
  <pageMargins left="0.7" right="0.7" top="0.75" bottom="0.75" header="0.3" footer="0.3"/>
  <drawing r:id="rId14"/>
  <extLst>
    <ext xmlns:x14="http://schemas.microsoft.com/office/spreadsheetml/2009/9/main" uri="{CCE6A557-97BC-4b89-ADB6-D9C93CAAB3DF}">
      <x14:dataValidations xmlns:xm="http://schemas.microsoft.com/office/excel/2006/main" count="3">
        <x14:dataValidation type="list" allowBlank="1" showInputMessage="1" showErrorMessage="1" xr:uid="{A4AA16DE-BD47-4D26-B984-92BCC30BDCFB}">
          <x14:formula1>
            <xm:f>配送グループ設定!$A$5:$A$14</xm:f>
          </x14:formula1>
          <xm:sqref>B3</xm:sqref>
        </x14:dataValidation>
        <x14:dataValidation type="list" allowBlank="1" showInputMessage="1" showErrorMessage="1" xr:uid="{D2FAFE36-7732-4399-8BB1-79531C71F43E}">
          <x14:formula1>
            <xm:f>配送グループ設定!$A$18:$A$27</xm:f>
          </x14:formula1>
          <xm:sqref>D3</xm:sqref>
        </x14:dataValidation>
        <x14:dataValidation type="list" allowBlank="1" showInputMessage="1" showErrorMessage="1" xr:uid="{F75876A9-9840-4FCE-8D40-34B38F7D49AA}">
          <x14:formula1>
            <xm:f>配送グループ設定!$A$31:$A$40</xm:f>
          </x14:formula1>
          <xm:sqref>F3</xm:sqref>
        </x14:dataValidation>
      </x14:dataValidations>
    </ext>
  </extLs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75BD32-E00C-46DC-9ACD-D066B855E210}">
  <sheetPr codeName="Sheet16">
    <tabColor rgb="FF00B050"/>
  </sheetPr>
  <dimension ref="A1:B9"/>
  <sheetViews>
    <sheetView workbookViewId="0">
      <selection activeCell="A2" sqref="A2"/>
    </sheetView>
  </sheetViews>
  <sheetFormatPr defaultRowHeight="18"/>
  <cols>
    <col min="1" max="1" width="104.3984375" customWidth="1"/>
    <col min="2" max="2" width="120.8984375" customWidth="1"/>
  </cols>
  <sheetData>
    <row r="1" spans="1:2" ht="22.8" thickBot="1">
      <c r="A1" s="67" t="s">
        <v>349</v>
      </c>
      <c r="B1" s="67" t="s">
        <v>350</v>
      </c>
    </row>
    <row r="2" spans="1:2" ht="61.8" thickBot="1">
      <c r="A2" s="71" t="s">
        <v>568</v>
      </c>
      <c r="B2" s="259" t="str">
        <f>IF(宅配便!B8="あり",A3,A2)&amp;CHAR(13)&amp;IF(業務便!B8="あり",A5,A4)&amp;CHAR(13)&amp;IF(サンプル!B8="あり",A7,A6)</f>
        <v>&lt;p class="__ttl"&gt;配送方法・リードタイム・送料&lt;/p&gt;
&lt;table class="table--tmp0%E5%"&gt;
&lt;tr&gt;
&lt;th&gt;宅配便&lt;/th&gt;
&lt;td&gt;扱いなし&lt;/td&gt;
&lt;/tr&gt;_x000D_&lt;tr&gt;
&lt;th rowspan="5"&gt;業務便&lt;/th&gt;
&lt;td&gt;&lt;span class="__txt-b"&gt;リードタイム&lt;/span&gt;：%E13%%E14%&lt;/span&gt;&lt;/td&gt;
&lt;/tr&gt;
&lt;tr&gt;&lt;td&gt;&lt;span class="__txt-b"&gt;納品不可曜日&lt;/span&gt;：%E15%&lt;/td&gt;&lt;/tr&gt;
&lt;tr&gt;&lt;td&gt;&lt;span class="__txt-b"&gt;納品不可地域&lt;/span&gt;：%E16%&lt;/td&gt;&lt;/tr&gt;
&lt;tr&gt;&lt;td&gt;&lt;span class="__txt-b"&gt;配送ロット&lt;/span&gt;：%E17%&lt;/td&gt;&lt;/tr&gt;
&lt;tr&gt;&lt;td&gt;&lt;span class="__txt-b"&gt;送料&lt;/span&gt;：%E18%&lt;/br&gt;&lt;/br&gt;&lt;span class="__txt-b"&gt;&lt;span style="color:#0000ff"&gt;&lt;a href="/contact.php?id=4" target="_blank"&gt;&lt;u&gt;&lt;a href="https://wagashi-biz.jp/page/guide#guide20"target="_blank"&gt;業務便の卸価格を確認したい方はこちらから&lt;/a&gt;&lt;/span&gt;&lt;/td&gt;&lt;/tr&gt;
_x000D_&lt;tr&gt;
&lt;th rowspan="2"&gt;サンプル&lt;/th&gt;
&lt;td&gt;扱いなし&lt;/td&gt;&lt;/tr&gt;
&lt;/table&gt;
&lt;p class="__ttl02"&gt;%E21%&lt;/p&gt;
&lt;a href="https://wagashi-biz.jp/list.php?c_id=526" target="_blank" class="__btn"&gt;
&lt;img src="/uploads/images/other/icon_car.png" width="38" height="27" alt=""&gt;
&lt;span&gt;この商品と混載可能な商品はこちら&lt;/span&gt;
&lt;/a&gt;&lt;/br&gt;
&lt;p class="logout"&gt;&lt;a href="https://wagashi-biz.jp/page/guide#guide02"&gt;&lt;img class="pc" src="https://wagashi-biz.jp/uploads/newpage/pcnew20220930.png" alt="会員登録する"&gt;&lt;img class="sp" src="https://wagashi-biz.jp/uploads/newpage/spnew20220930.png" alt="会員登録する"&gt;&lt;/a&gt;&lt;/p&gt;&lt;p class="logout"&gt;&lt;/p&gt;</v>
      </c>
    </row>
    <row r="3" spans="1:2" ht="123" thickBot="1">
      <c r="A3" s="71" t="s">
        <v>470</v>
      </c>
      <c r="B3" s="259"/>
    </row>
    <row r="4" spans="1:2" ht="41.4" thickBot="1">
      <c r="A4" s="71" t="s">
        <v>467</v>
      </c>
      <c r="B4" s="259"/>
    </row>
    <row r="5" spans="1:2" ht="102.6" thickBot="1">
      <c r="A5" s="71" t="s">
        <v>473</v>
      </c>
      <c r="B5" s="259"/>
    </row>
    <row r="6" spans="1:2" ht="165.75" customHeight="1" thickBot="1">
      <c r="A6" s="71" t="s">
        <v>471</v>
      </c>
      <c r="B6" s="259"/>
    </row>
    <row r="7" spans="1:2" ht="165.75" customHeight="1" thickBot="1">
      <c r="A7" s="71" t="s">
        <v>469</v>
      </c>
      <c r="B7" s="259"/>
    </row>
    <row r="8" spans="1:2" ht="22.8" thickBot="1">
      <c r="A8" s="67" t="s">
        <v>351</v>
      </c>
      <c r="B8" s="67" t="s">
        <v>350</v>
      </c>
    </row>
    <row r="9" spans="1:2" ht="409.6" thickBot="1">
      <c r="A9" s="72" t="s">
        <v>468</v>
      </c>
      <c r="B9" s="57" t="str">
        <f>A9</f>
        <v>&lt;a href="https://wagashi-biz.jp/list.php?c_id=%E23%" target="_blank" class="__btn"&gt;
&lt;img src="/uploads/images/other/icon_plant.png" width="29" height="24" alt=""&gt;
&lt;span&gt;同じメーカーの商品はこちら&lt;/span&gt;
&lt;/a&gt;
&lt;p class="__ttl"&gt;お支払方法&lt;/p&gt;
&lt;ul class="__box"&gt;
&lt;li class="__list"&gt;
&lt;dl&gt;
&lt;dt&gt;銀行振込&lt;/dt&gt;
&lt;dd&gt;振込手数料はお客様ご負担でお願い致します。&lt;/dd&gt;
&lt;/dl&gt;
&lt;/li&gt;
&lt;li class="__list"&gt;
&lt;dl&gt;
&lt;dt&gt;後払い決済&lt;/dt&gt;
&lt;dd&gt;
&lt;img src="https://wagashi-biz.jp/uploads/images/other/bnr01_300_45.png" width="" height="" alt=""&gt;
&lt;span&gt;マネーフォワードケッサイ株式会社の後払い決済で月末締め翌月末のお支払いが可能になります。&lt;/span&gt;
&lt;/dd&gt;
&lt;/dl&gt;
&lt;/li&gt;
&lt;li class="__list"&gt;
&lt;dl&gt;
&lt;dt&gt;掛け取引&lt;/dt&gt;
&lt;dd&gt;継続したお取引をご希望のお客様で、与信審査（信用調査）を通過した場合にご利用いただけます。&lt;/dd&gt;
&lt;/dl&gt;
&lt;/li&gt;
&lt;/ul&gt;
&lt;div class="__txt"&gt;&lt;p&gt;詳しくは&lt;a href="https://wagashi-biz.jp/page/guide#guide04" target="_blank"&gt;ご利用案内&lt;/a&gt;をご覧ください。&lt;/p&gt;&lt;/div&gt;</v>
      </c>
    </row>
  </sheetData>
  <mergeCells count="1">
    <mergeCell ref="B2:B7"/>
  </mergeCells>
  <phoneticPr fontId="3"/>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E26B0F-A86F-44A6-A49B-B7EF930B14A5}">
  <sheetPr codeName="Sheet23">
    <tabColor rgb="FFFF0000"/>
  </sheetPr>
  <dimension ref="A1:G12"/>
  <sheetViews>
    <sheetView workbookViewId="0">
      <selection activeCell="G1" sqref="G1"/>
    </sheetView>
  </sheetViews>
  <sheetFormatPr defaultRowHeight="18"/>
  <cols>
    <col min="4" max="5" width="76.59765625" customWidth="1"/>
  </cols>
  <sheetData>
    <row r="1" spans="1:7">
      <c r="A1" s="191" t="s">
        <v>330</v>
      </c>
      <c r="B1" s="191"/>
      <c r="C1" s="191"/>
      <c r="D1" s="191" t="s">
        <v>514</v>
      </c>
      <c r="E1" s="191"/>
      <c r="G1" s="151" t="s">
        <v>561</v>
      </c>
    </row>
    <row r="2" spans="1:7">
      <c r="A2" s="9" t="s">
        <v>64</v>
      </c>
      <c r="B2" s="9" t="s">
        <v>65</v>
      </c>
      <c r="C2" s="9" t="s">
        <v>66</v>
      </c>
      <c r="D2" s="9" t="s">
        <v>569</v>
      </c>
      <c r="E2" s="9" t="s">
        <v>570</v>
      </c>
    </row>
    <row r="3" spans="1:7">
      <c r="A3" s="55"/>
      <c r="B3" s="55"/>
      <c r="C3" s="55"/>
      <c r="D3" s="61"/>
      <c r="E3" s="61"/>
    </row>
    <row r="4" spans="1:7">
      <c r="A4" s="55"/>
      <c r="B4" s="55"/>
      <c r="C4" s="55"/>
      <c r="D4" s="61"/>
      <c r="E4" s="61"/>
    </row>
    <row r="5" spans="1:7">
      <c r="A5" s="55"/>
      <c r="B5" s="55"/>
      <c r="C5" s="55"/>
      <c r="D5" s="61"/>
      <c r="E5" s="61"/>
    </row>
    <row r="6" spans="1:7">
      <c r="A6" s="55"/>
      <c r="B6" s="55"/>
      <c r="C6" s="55"/>
      <c r="D6" s="61"/>
      <c r="E6" s="61"/>
    </row>
    <row r="7" spans="1:7">
      <c r="A7" s="55"/>
      <c r="B7" s="55"/>
      <c r="C7" s="55"/>
      <c r="D7" s="5"/>
      <c r="E7" s="5"/>
    </row>
    <row r="8" spans="1:7">
      <c r="A8" s="55"/>
      <c r="B8" s="55"/>
      <c r="C8" s="55"/>
      <c r="D8" s="5"/>
      <c r="E8" s="5"/>
    </row>
    <row r="9" spans="1:7">
      <c r="A9" s="55"/>
      <c r="B9" s="55"/>
      <c r="C9" s="55"/>
      <c r="D9" s="5"/>
      <c r="E9" s="5"/>
    </row>
    <row r="10" spans="1:7">
      <c r="A10" s="55"/>
      <c r="B10" s="55"/>
      <c r="C10" s="55"/>
      <c r="D10" s="5"/>
      <c r="E10" s="5"/>
    </row>
    <row r="11" spans="1:7">
      <c r="A11" s="55"/>
      <c r="B11" s="55"/>
      <c r="C11" s="55"/>
      <c r="D11" s="5"/>
      <c r="E11" s="5"/>
    </row>
    <row r="12" spans="1:7">
      <c r="A12" s="55"/>
      <c r="B12" s="55"/>
      <c r="C12" s="55"/>
      <c r="D12" s="5"/>
      <c r="E12" s="5"/>
    </row>
  </sheetData>
  <mergeCells count="2">
    <mergeCell ref="A1:C1"/>
    <mergeCell ref="D1:E1"/>
  </mergeCells>
  <phoneticPr fontId="3"/>
  <hyperlinks>
    <hyperlink ref="G1" location="操作メニュー!A1" display="操作メニューへ戻る" xr:uid="{789FE93B-D064-4696-81D7-6D854322FB79}"/>
  </hyperlinks>
  <pageMargins left="0.7" right="0.7" top="0.75" bottom="0.75" header="0.3" footer="0.3"/>
  <extLst>
    <ext xmlns:x14="http://schemas.microsoft.com/office/spreadsheetml/2009/9/main" uri="{CCE6A557-97BC-4b89-ADB6-D9C93CAAB3DF}">
      <x14:dataValidations xmlns:xm="http://schemas.microsoft.com/office/excel/2006/main" count="3">
        <x14:dataValidation type="list" allowBlank="1" showInputMessage="1" showErrorMessage="1" xr:uid="{BC9A21DC-6F8E-46D9-BF46-42A377D7A8AC}">
          <x14:formula1>
            <xm:f>配送グループ設定!$A$5:$A$14</xm:f>
          </x14:formula1>
          <xm:sqref>A3:A12</xm:sqref>
        </x14:dataValidation>
        <x14:dataValidation type="list" allowBlank="1" showInputMessage="1" showErrorMessage="1" xr:uid="{1DF26703-7351-425B-93E5-B332E4DE6B92}">
          <x14:formula1>
            <xm:f>配送グループ設定!$A$18:$A$27</xm:f>
          </x14:formula1>
          <xm:sqref>B3:B12</xm:sqref>
        </x14:dataValidation>
        <x14:dataValidation type="list" allowBlank="1" showInputMessage="1" showErrorMessage="1" xr:uid="{9F9A09F9-3C1F-4711-852D-A533AA968A20}">
          <x14:formula1>
            <xm:f>配送グループ設定!$A$31:$A$40</xm:f>
          </x14:formula1>
          <xm:sqref>C3:C12</xm:sqref>
        </x14:dataValidation>
      </x14:dataValidations>
    </ext>
  </extLst>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272E70-4C5D-4CDB-AB8B-9C07D5DC2658}">
  <sheetPr codeName="Sheet17">
    <tabColor rgb="FFFF0000"/>
  </sheetPr>
  <dimension ref="A1:F149"/>
  <sheetViews>
    <sheetView workbookViewId="0">
      <selection activeCell="B149" sqref="B149"/>
    </sheetView>
  </sheetViews>
  <sheetFormatPr defaultRowHeight="18"/>
  <cols>
    <col min="2" max="2" width="21.5" bestFit="1" customWidth="1"/>
    <col min="3" max="3" width="21.5" customWidth="1"/>
    <col min="4" max="4" width="21.5" bestFit="1" customWidth="1"/>
    <col min="5" max="5" width="32.69921875" customWidth="1"/>
    <col min="6" max="6" width="40.59765625" customWidth="1"/>
  </cols>
  <sheetData>
    <row r="1" spans="1:6" ht="28.8">
      <c r="A1" s="4" t="s">
        <v>394</v>
      </c>
      <c r="E1" s="151" t="s">
        <v>561</v>
      </c>
    </row>
    <row r="2" spans="1:6">
      <c r="A2" s="9" t="s">
        <v>159</v>
      </c>
      <c r="B2" s="9" t="s">
        <v>347</v>
      </c>
      <c r="C2" s="9" t="s">
        <v>387</v>
      </c>
      <c r="D2" s="9" t="s">
        <v>83</v>
      </c>
      <c r="E2" s="9" t="s">
        <v>343</v>
      </c>
      <c r="F2" s="9" t="s">
        <v>84</v>
      </c>
    </row>
    <row r="3" spans="1:6">
      <c r="A3" s="6">
        <v>1</v>
      </c>
      <c r="B3" s="158" t="str">
        <f>IF(ISBLANK(宅配便入力!B4),"",宅配便入力!B4)</f>
        <v/>
      </c>
      <c r="C3" s="5" t="str">
        <f>IF(ISBLANK(宅配便入力!C4),"",宅配便入力!C4)</f>
        <v/>
      </c>
      <c r="D3" s="10"/>
      <c r="E3" s="10"/>
      <c r="F3" s="10"/>
    </row>
    <row r="4" spans="1:6">
      <c r="A4" s="6">
        <v>2</v>
      </c>
      <c r="B4" s="158" t="str">
        <f>IF(ISBLANK(宅配便入力!B5),"",宅配便入力!B5)</f>
        <v/>
      </c>
      <c r="C4" s="5" t="str">
        <f>IF(ISBLANK(宅配便入力!C5),"",宅配便入力!C5)</f>
        <v/>
      </c>
      <c r="D4" s="10"/>
      <c r="E4" s="10"/>
      <c r="F4" s="10"/>
    </row>
    <row r="5" spans="1:6">
      <c r="A5" s="6">
        <v>3</v>
      </c>
      <c r="B5" s="158" t="str">
        <f>IF(ISBLANK(宅配便入力!B6),"",宅配便入力!B6)</f>
        <v/>
      </c>
      <c r="C5" s="5" t="str">
        <f>IF(ISBLANK(宅配便入力!C6),"",宅配便入力!C6)</f>
        <v/>
      </c>
      <c r="D5" s="10"/>
      <c r="E5" s="10"/>
      <c r="F5" s="10"/>
    </row>
    <row r="6" spans="1:6">
      <c r="A6" s="6">
        <v>4</v>
      </c>
      <c r="B6" s="158" t="str">
        <f>IF(ISBLANK(宅配便入力!B7),"",宅配便入力!B7)</f>
        <v/>
      </c>
      <c r="C6" s="5" t="str">
        <f>IF(ISBLANK(宅配便入力!C7),"",宅配便入力!C7)</f>
        <v/>
      </c>
      <c r="D6" s="10"/>
      <c r="E6" s="10"/>
      <c r="F6" s="10"/>
    </row>
    <row r="7" spans="1:6">
      <c r="A7" s="6">
        <v>5</v>
      </c>
      <c r="B7" s="158" t="str">
        <f>IF(ISBLANK(宅配便入力!B8),"",宅配便入力!B8)</f>
        <v/>
      </c>
      <c r="C7" s="5" t="str">
        <f>IF(ISBLANK(宅配便入力!C8),"",宅配便入力!C8)</f>
        <v/>
      </c>
      <c r="D7" s="10"/>
      <c r="E7" s="10"/>
      <c r="F7" s="10"/>
    </row>
    <row r="8" spans="1:6">
      <c r="A8" s="6">
        <v>6</v>
      </c>
      <c r="B8" s="158" t="str">
        <f>IF(ISBLANK(宅配便入力!B9),"",宅配便入力!B9)</f>
        <v/>
      </c>
      <c r="C8" s="5" t="str">
        <f>IF(ISBLANK(宅配便入力!C9),"",宅配便入力!C9)</f>
        <v/>
      </c>
      <c r="D8" s="10"/>
      <c r="E8" s="10"/>
      <c r="F8" s="10"/>
    </row>
    <row r="9" spans="1:6">
      <c r="A9" s="6">
        <v>7</v>
      </c>
      <c r="B9" s="158" t="str">
        <f>IF(ISBLANK(宅配便入力!B10),"",宅配便入力!B10)</f>
        <v/>
      </c>
      <c r="C9" s="5" t="str">
        <f>IF(ISBLANK(宅配便入力!C10),"",宅配便入力!C10)</f>
        <v/>
      </c>
      <c r="D9" s="10"/>
      <c r="E9" s="10"/>
      <c r="F9" s="10"/>
    </row>
    <row r="10" spans="1:6">
      <c r="A10" s="6">
        <v>8</v>
      </c>
      <c r="B10" s="158" t="str">
        <f>IF(ISBLANK(宅配便入力!B11),"",宅配便入力!B11)</f>
        <v/>
      </c>
      <c r="C10" s="5" t="str">
        <f>IF(ISBLANK(宅配便入力!C11),"",宅配便入力!C11)</f>
        <v/>
      </c>
      <c r="D10" s="10"/>
      <c r="E10" s="10"/>
      <c r="F10" s="10"/>
    </row>
    <row r="11" spans="1:6">
      <c r="A11" s="6">
        <v>9</v>
      </c>
      <c r="B11" s="158" t="str">
        <f>IF(ISBLANK(宅配便入力!B12),"",宅配便入力!B12)</f>
        <v/>
      </c>
      <c r="C11" s="5" t="str">
        <f>IF(ISBLANK(宅配便入力!C12),"",宅配便入力!C12)</f>
        <v/>
      </c>
      <c r="D11" s="10"/>
      <c r="E11" s="10"/>
      <c r="F11" s="10"/>
    </row>
    <row r="12" spans="1:6">
      <c r="A12" s="6">
        <v>10</v>
      </c>
      <c r="B12" s="158" t="str">
        <f>IF(ISBLANK(宅配便入力!B13),"",宅配便入力!B13)</f>
        <v/>
      </c>
      <c r="C12" s="5" t="str">
        <f>IF(ISBLANK(宅配便入力!C13),"",宅配便入力!C13)</f>
        <v/>
      </c>
      <c r="D12" s="10"/>
      <c r="E12" s="10"/>
      <c r="F12" s="10"/>
    </row>
    <row r="13" spans="1:6">
      <c r="A13" s="6">
        <v>11</v>
      </c>
      <c r="B13" s="158" t="str">
        <f>IF(ISBLANK(宅配便入力!B14),"",宅配便入力!B14)</f>
        <v/>
      </c>
      <c r="C13" s="5" t="str">
        <f>IF(ISBLANK(宅配便入力!C14),"",宅配便入力!C14)</f>
        <v/>
      </c>
      <c r="D13" s="10"/>
      <c r="E13" s="10"/>
      <c r="F13" s="10"/>
    </row>
    <row r="14" spans="1:6">
      <c r="A14" s="6">
        <v>12</v>
      </c>
      <c r="B14" s="158" t="str">
        <f>IF(ISBLANK(宅配便入力!B15),"",宅配便入力!B15)</f>
        <v/>
      </c>
      <c r="C14" s="5" t="str">
        <f>IF(ISBLANK(宅配便入力!C15),"",宅配便入力!C15)</f>
        <v/>
      </c>
      <c r="D14" s="10"/>
      <c r="E14" s="10"/>
      <c r="F14" s="10"/>
    </row>
    <row r="15" spans="1:6">
      <c r="A15" s="6">
        <v>13</v>
      </c>
      <c r="B15" s="158" t="str">
        <f>IF(ISBLANK(宅配便入力!B16),"",宅配便入力!B16)</f>
        <v/>
      </c>
      <c r="C15" s="5" t="str">
        <f>IF(ISBLANK(宅配便入力!C16),"",宅配便入力!C16)</f>
        <v/>
      </c>
      <c r="D15" s="10"/>
      <c r="E15" s="10"/>
      <c r="F15" s="10"/>
    </row>
    <row r="16" spans="1:6">
      <c r="A16" s="6">
        <v>14</v>
      </c>
      <c r="B16" s="158" t="str">
        <f>IF(ISBLANK(宅配便入力!B17),"",宅配便入力!B17)</f>
        <v/>
      </c>
      <c r="C16" s="5" t="str">
        <f>IF(ISBLANK(宅配便入力!C17),"",宅配便入力!C17)</f>
        <v/>
      </c>
      <c r="D16" s="10"/>
      <c r="E16" s="10"/>
      <c r="F16" s="10"/>
    </row>
    <row r="17" spans="1:6">
      <c r="A17" s="6">
        <v>15</v>
      </c>
      <c r="B17" s="158" t="str">
        <f>IF(ISBLANK(宅配便入力!B18),"",宅配便入力!B18)</f>
        <v/>
      </c>
      <c r="C17" s="5" t="str">
        <f>IF(ISBLANK(宅配便入力!C18),"",宅配便入力!C18)</f>
        <v/>
      </c>
      <c r="D17" s="10"/>
      <c r="E17" s="10"/>
      <c r="F17" s="10"/>
    </row>
    <row r="18" spans="1:6">
      <c r="A18" s="6">
        <v>16</v>
      </c>
      <c r="B18" s="158" t="str">
        <f>IF(ISBLANK(宅配便入力!B19),"",宅配便入力!B19)</f>
        <v/>
      </c>
      <c r="C18" s="5" t="str">
        <f>IF(ISBLANK(宅配便入力!C19),"",宅配便入力!C19)</f>
        <v/>
      </c>
      <c r="D18" s="10"/>
      <c r="E18" s="10"/>
      <c r="F18" s="10"/>
    </row>
    <row r="19" spans="1:6">
      <c r="A19" s="6">
        <v>17</v>
      </c>
      <c r="B19" s="158" t="str">
        <f>IF(ISBLANK(宅配便入力!B20),"",宅配便入力!B20)</f>
        <v/>
      </c>
      <c r="C19" s="5" t="str">
        <f>IF(ISBLANK(宅配便入力!C20),"",宅配便入力!C20)</f>
        <v/>
      </c>
      <c r="D19" s="10"/>
      <c r="E19" s="10"/>
      <c r="F19" s="10"/>
    </row>
    <row r="20" spans="1:6">
      <c r="A20" s="6">
        <v>18</v>
      </c>
      <c r="B20" s="158" t="str">
        <f>IF(ISBLANK(宅配便入力!B21),"",宅配便入力!B21)</f>
        <v/>
      </c>
      <c r="C20" s="5" t="str">
        <f>IF(ISBLANK(宅配便入力!C21),"",宅配便入力!C21)</f>
        <v/>
      </c>
      <c r="D20" s="10"/>
      <c r="E20" s="10"/>
      <c r="F20" s="10"/>
    </row>
    <row r="21" spans="1:6">
      <c r="A21" s="6">
        <v>19</v>
      </c>
      <c r="B21" s="158" t="str">
        <f>IF(ISBLANK(宅配便入力!B22),"",宅配便入力!B22)</f>
        <v/>
      </c>
      <c r="C21" s="5" t="str">
        <f>IF(ISBLANK(宅配便入力!C22),"",宅配便入力!C22)</f>
        <v/>
      </c>
      <c r="D21" s="10"/>
      <c r="E21" s="10"/>
      <c r="F21" s="10"/>
    </row>
    <row r="22" spans="1:6">
      <c r="A22" s="6">
        <v>20</v>
      </c>
      <c r="B22" s="158" t="str">
        <f>IF(ISBLANK(宅配便入力!B23),"",宅配便入力!B23)</f>
        <v/>
      </c>
      <c r="C22" s="5" t="str">
        <f>IF(ISBLANK(宅配便入力!C23),"",宅配便入力!C23)</f>
        <v/>
      </c>
      <c r="D22" s="10"/>
      <c r="E22" s="10"/>
      <c r="F22" s="10"/>
    </row>
    <row r="23" spans="1:6">
      <c r="A23" s="6">
        <v>21</v>
      </c>
      <c r="B23" s="158" t="str">
        <f>IF(ISBLANK(宅配便入力!B24),"",宅配便入力!B24)</f>
        <v/>
      </c>
      <c r="C23" s="5" t="str">
        <f>IF(ISBLANK(宅配便入力!C24),"",宅配便入力!C24)</f>
        <v/>
      </c>
      <c r="D23" s="10"/>
      <c r="E23" s="10"/>
      <c r="F23" s="10"/>
    </row>
    <row r="24" spans="1:6">
      <c r="A24" s="6">
        <v>22</v>
      </c>
      <c r="B24" s="158" t="str">
        <f>IF(ISBLANK(宅配便入力!B25),"",宅配便入力!B25)</f>
        <v/>
      </c>
      <c r="C24" s="5" t="str">
        <f>IF(ISBLANK(宅配便入力!C25),"",宅配便入力!C25)</f>
        <v/>
      </c>
      <c r="D24" s="10"/>
      <c r="E24" s="10"/>
      <c r="F24" s="10"/>
    </row>
    <row r="25" spans="1:6">
      <c r="A25" s="6">
        <v>23</v>
      </c>
      <c r="B25" s="158" t="str">
        <f>IF(ISBLANK(宅配便入力!B26),"",宅配便入力!B26)</f>
        <v/>
      </c>
      <c r="C25" s="5" t="str">
        <f>IF(ISBLANK(宅配便入力!C26),"",宅配便入力!C26)</f>
        <v/>
      </c>
      <c r="D25" s="10"/>
      <c r="E25" s="10"/>
      <c r="F25" s="10"/>
    </row>
    <row r="26" spans="1:6">
      <c r="A26" s="6">
        <v>24</v>
      </c>
      <c r="B26" s="158" t="str">
        <f>IF(ISBLANK(宅配便入力!B27),"",宅配便入力!B27)</f>
        <v/>
      </c>
      <c r="C26" s="5" t="str">
        <f>IF(ISBLANK(宅配便入力!C27),"",宅配便入力!C27)</f>
        <v/>
      </c>
      <c r="D26" s="10"/>
      <c r="E26" s="10"/>
      <c r="F26" s="10"/>
    </row>
    <row r="27" spans="1:6">
      <c r="A27" s="6">
        <v>25</v>
      </c>
      <c r="B27" s="158" t="str">
        <f>IF(ISBLANK(宅配便入力!B28),"",宅配便入力!B28)</f>
        <v/>
      </c>
      <c r="C27" s="5" t="str">
        <f>IF(ISBLANK(宅配便入力!C28),"",宅配便入力!C28)</f>
        <v/>
      </c>
      <c r="D27" s="10"/>
      <c r="E27" s="10"/>
      <c r="F27" s="10"/>
    </row>
    <row r="28" spans="1:6">
      <c r="A28" s="6">
        <v>26</v>
      </c>
      <c r="B28" s="158" t="str">
        <f>IF(ISBLANK(宅配便入力!B29),"",宅配便入力!B29)</f>
        <v/>
      </c>
      <c r="C28" s="5" t="str">
        <f>IF(ISBLANK(宅配便入力!C29),"",宅配便入力!C29)</f>
        <v/>
      </c>
      <c r="D28" s="10"/>
      <c r="E28" s="10"/>
      <c r="F28" s="10"/>
    </row>
    <row r="29" spans="1:6">
      <c r="A29" s="6">
        <v>27</v>
      </c>
      <c r="B29" s="158" t="str">
        <f>IF(ISBLANK(宅配便入力!B30),"",宅配便入力!B30)</f>
        <v/>
      </c>
      <c r="C29" s="5" t="str">
        <f>IF(ISBLANK(宅配便入力!C30),"",宅配便入力!C30)</f>
        <v/>
      </c>
      <c r="D29" s="10"/>
      <c r="E29" s="10"/>
      <c r="F29" s="10"/>
    </row>
    <row r="30" spans="1:6">
      <c r="A30" s="6">
        <v>28</v>
      </c>
      <c r="B30" s="158" t="str">
        <f>IF(ISBLANK(宅配便入力!B31),"",宅配便入力!B31)</f>
        <v/>
      </c>
      <c r="C30" s="5" t="str">
        <f>IF(ISBLANK(宅配便入力!C31),"",宅配便入力!C31)</f>
        <v/>
      </c>
      <c r="D30" s="10"/>
      <c r="E30" s="10"/>
      <c r="F30" s="10"/>
    </row>
    <row r="31" spans="1:6">
      <c r="A31" s="6">
        <v>29</v>
      </c>
      <c r="B31" s="158" t="str">
        <f>IF(ISBLANK(宅配便入力!B32),"",宅配便入力!B32)</f>
        <v/>
      </c>
      <c r="C31" s="5" t="str">
        <f>IF(ISBLANK(宅配便入力!C32),"",宅配便入力!C32)</f>
        <v/>
      </c>
      <c r="D31" s="10"/>
      <c r="E31" s="10"/>
      <c r="F31" s="10"/>
    </row>
    <row r="32" spans="1:6">
      <c r="A32" s="6">
        <v>30</v>
      </c>
      <c r="B32" s="158" t="str">
        <f>IF(ISBLANK(宅配便入力!B33),"",宅配便入力!B33)</f>
        <v/>
      </c>
      <c r="C32" s="5" t="str">
        <f>IF(ISBLANK(宅配便入力!C33),"",宅配便入力!C33)</f>
        <v/>
      </c>
      <c r="D32" s="10"/>
      <c r="E32" s="10"/>
      <c r="F32" s="10"/>
    </row>
    <row r="33" spans="1:6">
      <c r="A33" s="6">
        <v>31</v>
      </c>
      <c r="B33" s="158" t="str">
        <f>IF(ISBLANK(宅配便入力!B34),"",宅配便入力!B34)</f>
        <v/>
      </c>
      <c r="C33" s="5" t="str">
        <f>IF(ISBLANK(宅配便入力!C34),"",宅配便入力!C34)</f>
        <v/>
      </c>
      <c r="D33" s="10"/>
      <c r="E33" s="10"/>
      <c r="F33" s="10"/>
    </row>
    <row r="34" spans="1:6">
      <c r="A34" s="6">
        <v>32</v>
      </c>
      <c r="B34" s="158" t="str">
        <f>IF(ISBLANK(宅配便入力!B35),"",宅配便入力!B35)</f>
        <v/>
      </c>
      <c r="C34" s="5" t="str">
        <f>IF(ISBLANK(宅配便入力!C35),"",宅配便入力!C35)</f>
        <v/>
      </c>
      <c r="D34" s="10"/>
      <c r="E34" s="10"/>
      <c r="F34" s="10"/>
    </row>
    <row r="35" spans="1:6">
      <c r="A35" s="6">
        <v>33</v>
      </c>
      <c r="B35" s="158" t="str">
        <f>IF(ISBLANK(宅配便入力!B36),"",宅配便入力!B36)</f>
        <v/>
      </c>
      <c r="C35" s="5" t="str">
        <f>IF(ISBLANK(宅配便入力!C36),"",宅配便入力!C36)</f>
        <v/>
      </c>
      <c r="D35" s="10"/>
      <c r="E35" s="10"/>
      <c r="F35" s="10"/>
    </row>
    <row r="36" spans="1:6">
      <c r="A36" s="6">
        <v>34</v>
      </c>
      <c r="B36" s="158" t="str">
        <f>IF(ISBLANK(宅配便入力!B37),"",宅配便入力!B37)</f>
        <v/>
      </c>
      <c r="C36" s="5" t="str">
        <f>IF(ISBLANK(宅配便入力!C37),"",宅配便入力!C37)</f>
        <v/>
      </c>
      <c r="D36" s="10"/>
      <c r="E36" s="10"/>
      <c r="F36" s="10"/>
    </row>
    <row r="37" spans="1:6">
      <c r="A37" s="6">
        <v>35</v>
      </c>
      <c r="B37" s="158" t="str">
        <f>IF(ISBLANK(宅配便入力!B38),"",宅配便入力!B38)</f>
        <v/>
      </c>
      <c r="C37" s="5" t="str">
        <f>IF(ISBLANK(宅配便入力!C38),"",宅配便入力!C38)</f>
        <v/>
      </c>
      <c r="D37" s="10"/>
      <c r="E37" s="10"/>
      <c r="F37" s="10"/>
    </row>
    <row r="38" spans="1:6">
      <c r="A38" s="6">
        <v>36</v>
      </c>
      <c r="B38" s="158" t="str">
        <f>IF(ISBLANK(宅配便入力!B39),"",宅配便入力!B39)</f>
        <v/>
      </c>
      <c r="C38" s="5" t="str">
        <f>IF(ISBLANK(宅配便入力!C39),"",宅配便入力!C39)</f>
        <v/>
      </c>
      <c r="D38" s="10"/>
      <c r="E38" s="10"/>
      <c r="F38" s="10"/>
    </row>
    <row r="39" spans="1:6">
      <c r="A39" s="6">
        <v>37</v>
      </c>
      <c r="B39" s="158" t="str">
        <f>IF(ISBLANK(宅配便入力!B40),"",宅配便入力!B40)</f>
        <v/>
      </c>
      <c r="C39" s="5" t="str">
        <f>IF(ISBLANK(宅配便入力!C40),"",宅配便入力!C40)</f>
        <v/>
      </c>
      <c r="D39" s="10"/>
      <c r="E39" s="10"/>
      <c r="F39" s="10"/>
    </row>
    <row r="40" spans="1:6">
      <c r="A40" s="6">
        <v>38</v>
      </c>
      <c r="B40" s="158" t="str">
        <f>IF(ISBLANK(宅配便入力!B41),"",宅配便入力!B41)</f>
        <v/>
      </c>
      <c r="C40" s="5" t="str">
        <f>IF(ISBLANK(宅配便入力!C41),"",宅配便入力!C41)</f>
        <v/>
      </c>
      <c r="D40" s="10"/>
      <c r="E40" s="10"/>
      <c r="F40" s="10"/>
    </row>
    <row r="41" spans="1:6">
      <c r="A41" s="6">
        <v>39</v>
      </c>
      <c r="B41" s="158" t="str">
        <f>IF(ISBLANK(宅配便入力!B42),"",宅配便入力!B42)</f>
        <v/>
      </c>
      <c r="C41" s="5" t="str">
        <f>IF(ISBLANK(宅配便入力!C42),"",宅配便入力!C42)</f>
        <v/>
      </c>
      <c r="D41" s="10"/>
      <c r="E41" s="10"/>
      <c r="F41" s="10"/>
    </row>
    <row r="42" spans="1:6">
      <c r="A42" s="6">
        <v>40</v>
      </c>
      <c r="B42" s="158" t="str">
        <f>IF(ISBLANK(宅配便入力!B43),"",宅配便入力!B43)</f>
        <v/>
      </c>
      <c r="C42" s="5" t="str">
        <f>IF(ISBLANK(宅配便入力!C43),"",宅配便入力!C43)</f>
        <v/>
      </c>
      <c r="D42" s="10"/>
      <c r="E42" s="10"/>
      <c r="F42" s="10"/>
    </row>
    <row r="43" spans="1:6">
      <c r="A43" s="6">
        <v>41</v>
      </c>
      <c r="B43" s="158" t="str">
        <f>IF(ISBLANK(宅配便入力!B44),"",宅配便入力!B44)</f>
        <v/>
      </c>
      <c r="C43" s="5" t="str">
        <f>IF(ISBLANK(宅配便入力!C44),"",宅配便入力!C44)</f>
        <v/>
      </c>
      <c r="D43" s="10"/>
      <c r="E43" s="10"/>
      <c r="F43" s="10"/>
    </row>
    <row r="44" spans="1:6">
      <c r="A44" s="6">
        <v>42</v>
      </c>
      <c r="B44" s="158" t="str">
        <f>IF(ISBLANK(宅配便入力!B45),"",宅配便入力!B45)</f>
        <v/>
      </c>
      <c r="C44" s="5" t="str">
        <f>IF(ISBLANK(宅配便入力!C45),"",宅配便入力!C45)</f>
        <v/>
      </c>
      <c r="D44" s="10"/>
      <c r="E44" s="10"/>
      <c r="F44" s="10"/>
    </row>
    <row r="45" spans="1:6">
      <c r="A45" s="6">
        <v>43</v>
      </c>
      <c r="B45" s="158" t="str">
        <f>IF(ISBLANK(宅配便入力!B46),"",宅配便入力!B46)</f>
        <v/>
      </c>
      <c r="C45" s="5" t="str">
        <f>IF(ISBLANK(宅配便入力!C46),"",宅配便入力!C46)</f>
        <v/>
      </c>
      <c r="D45" s="10"/>
      <c r="E45" s="10"/>
      <c r="F45" s="10"/>
    </row>
    <row r="46" spans="1:6">
      <c r="A46" s="6">
        <v>44</v>
      </c>
      <c r="B46" s="158" t="str">
        <f>IF(ISBLANK(宅配便入力!B47),"",宅配便入力!B47)</f>
        <v/>
      </c>
      <c r="C46" s="5" t="str">
        <f>IF(ISBLANK(宅配便入力!C47),"",宅配便入力!C47)</f>
        <v/>
      </c>
      <c r="D46" s="10"/>
      <c r="E46" s="10"/>
      <c r="F46" s="10"/>
    </row>
    <row r="47" spans="1:6">
      <c r="A47" s="6">
        <v>45</v>
      </c>
      <c r="B47" s="158" t="str">
        <f>IF(ISBLANK(宅配便入力!B48),"",宅配便入力!B48)</f>
        <v/>
      </c>
      <c r="C47" s="5" t="str">
        <f>IF(ISBLANK(宅配便入力!C48),"",宅配便入力!C48)</f>
        <v/>
      </c>
      <c r="D47" s="10"/>
      <c r="E47" s="10"/>
      <c r="F47" s="10"/>
    </row>
    <row r="48" spans="1:6">
      <c r="A48" s="6">
        <v>46</v>
      </c>
      <c r="B48" s="158" t="str">
        <f>IF(ISBLANK(宅配便入力!B49),"",宅配便入力!B49)</f>
        <v/>
      </c>
      <c r="C48" s="5" t="str">
        <f>IF(ISBLANK(宅配便入力!C49),"",宅配便入力!C49)</f>
        <v/>
      </c>
      <c r="D48" s="10"/>
      <c r="E48" s="10"/>
      <c r="F48" s="10"/>
    </row>
    <row r="49" spans="1:6">
      <c r="A49" s="6">
        <v>47</v>
      </c>
      <c r="B49" s="158" t="str">
        <f>IF(ISBLANK(宅配便入力!B50),"",宅配便入力!B50)</f>
        <v/>
      </c>
      <c r="C49" s="5" t="str">
        <f>IF(ISBLANK(宅配便入力!C50),"",宅配便入力!C50)</f>
        <v/>
      </c>
      <c r="D49" s="10"/>
      <c r="E49" s="10"/>
      <c r="F49" s="10"/>
    </row>
    <row r="50" spans="1:6">
      <c r="A50" s="6">
        <v>48</v>
      </c>
      <c r="B50" s="158" t="str">
        <f>IF(ISBLANK(宅配便入力!B51),"",宅配便入力!B51)</f>
        <v/>
      </c>
      <c r="C50" s="5" t="str">
        <f>IF(ISBLANK(宅配便入力!C51),"",宅配便入力!C51)</f>
        <v/>
      </c>
      <c r="D50" s="10"/>
      <c r="E50" s="10"/>
      <c r="F50" s="10"/>
    </row>
    <row r="51" spans="1:6">
      <c r="A51" s="6">
        <v>49</v>
      </c>
      <c r="B51" s="158" t="str">
        <f>IF(ISBLANK(宅配便入力!B52),"",宅配便入力!B52)</f>
        <v/>
      </c>
      <c r="C51" s="5" t="str">
        <f>IF(ISBLANK(宅配便入力!C52),"",宅配便入力!C52)</f>
        <v/>
      </c>
      <c r="D51" s="10"/>
      <c r="E51" s="10"/>
      <c r="F51" s="10"/>
    </row>
    <row r="52" spans="1:6">
      <c r="A52" s="6">
        <v>50</v>
      </c>
      <c r="B52" s="158" t="str">
        <f>IF(ISBLANK(宅配便入力!B53),"",宅配便入力!B53)</f>
        <v/>
      </c>
      <c r="C52" s="5" t="str">
        <f>IF(ISBLANK(宅配便入力!C53),"",宅配便入力!C53)</f>
        <v/>
      </c>
      <c r="D52" s="10"/>
      <c r="E52" s="10"/>
      <c r="F52" s="10"/>
    </row>
    <row r="53" spans="1:6">
      <c r="A53" s="6">
        <v>51</v>
      </c>
      <c r="B53" s="158" t="str">
        <f>IF(ISBLANK(宅配便入力!B54),"",宅配便入力!B54)</f>
        <v/>
      </c>
      <c r="C53" s="5" t="str">
        <f>IF(ISBLANK(宅配便入力!C54),"",宅配便入力!C54)</f>
        <v/>
      </c>
      <c r="D53" s="10"/>
      <c r="E53" s="10"/>
      <c r="F53" s="10"/>
    </row>
    <row r="54" spans="1:6">
      <c r="A54" s="6">
        <v>52</v>
      </c>
      <c r="B54" s="158" t="str">
        <f>IF(ISBLANK(宅配便入力!B55),"",宅配便入力!B55)</f>
        <v/>
      </c>
      <c r="C54" s="5" t="str">
        <f>IF(ISBLANK(宅配便入力!C55),"",宅配便入力!C55)</f>
        <v/>
      </c>
      <c r="D54" s="10"/>
      <c r="E54" s="10"/>
      <c r="F54" s="10"/>
    </row>
    <row r="55" spans="1:6">
      <c r="A55" s="6">
        <v>53</v>
      </c>
      <c r="B55" s="158" t="str">
        <f>IF(ISBLANK(宅配便入力!B56),"",宅配便入力!B56)</f>
        <v/>
      </c>
      <c r="C55" s="5" t="str">
        <f>IF(ISBLANK(宅配便入力!C56),"",宅配便入力!C56)</f>
        <v/>
      </c>
      <c r="D55" s="10"/>
      <c r="E55" s="10"/>
      <c r="F55" s="10"/>
    </row>
    <row r="56" spans="1:6">
      <c r="A56" s="6">
        <v>54</v>
      </c>
      <c r="B56" s="158" t="str">
        <f>IF(ISBLANK(宅配便入力!B57),"",宅配便入力!B57)</f>
        <v/>
      </c>
      <c r="C56" s="5" t="str">
        <f>IF(ISBLANK(宅配便入力!C57),"",宅配便入力!C57)</f>
        <v/>
      </c>
      <c r="D56" s="10"/>
      <c r="E56" s="10"/>
      <c r="F56" s="10"/>
    </row>
    <row r="57" spans="1:6">
      <c r="A57" s="6">
        <v>55</v>
      </c>
      <c r="B57" s="158" t="str">
        <f>IF(ISBLANK(宅配便入力!B58),"",宅配便入力!B58)</f>
        <v/>
      </c>
      <c r="C57" s="5" t="str">
        <f>IF(ISBLANK(宅配便入力!C58),"",宅配便入力!C58)</f>
        <v/>
      </c>
      <c r="D57" s="10"/>
      <c r="E57" s="10"/>
      <c r="F57" s="10"/>
    </row>
    <row r="58" spans="1:6">
      <c r="A58" s="6">
        <v>56</v>
      </c>
      <c r="B58" s="158" t="str">
        <f>IF(ISBLANK(宅配便入力!B59),"",宅配便入力!B59)</f>
        <v/>
      </c>
      <c r="C58" s="5" t="str">
        <f>IF(ISBLANK(宅配便入力!C59),"",宅配便入力!C59)</f>
        <v/>
      </c>
      <c r="D58" s="10"/>
      <c r="E58" s="10"/>
      <c r="F58" s="10"/>
    </row>
    <row r="59" spans="1:6">
      <c r="A59" s="6">
        <v>57</v>
      </c>
      <c r="B59" s="158" t="str">
        <f>IF(ISBLANK(宅配便入力!B60),"",宅配便入力!B60)</f>
        <v/>
      </c>
      <c r="C59" s="5" t="str">
        <f>IF(ISBLANK(宅配便入力!C60),"",宅配便入力!C60)</f>
        <v/>
      </c>
      <c r="D59" s="10"/>
      <c r="E59" s="10"/>
      <c r="F59" s="10"/>
    </row>
    <row r="60" spans="1:6">
      <c r="A60" s="6">
        <v>58</v>
      </c>
      <c r="B60" s="158" t="str">
        <f>IF(ISBLANK(宅配便入力!B61),"",宅配便入力!B61)</f>
        <v/>
      </c>
      <c r="C60" s="5" t="str">
        <f>IF(ISBLANK(宅配便入力!C61),"",宅配便入力!C61)</f>
        <v/>
      </c>
      <c r="D60" s="10"/>
      <c r="E60" s="10"/>
      <c r="F60" s="10"/>
    </row>
    <row r="61" spans="1:6">
      <c r="A61" s="6">
        <v>59</v>
      </c>
      <c r="B61" s="158" t="str">
        <f>IF(ISBLANK(宅配便入力!B62),"",宅配便入力!B62)</f>
        <v/>
      </c>
      <c r="C61" s="5" t="str">
        <f>IF(ISBLANK(宅配便入力!C62),"",宅配便入力!C62)</f>
        <v/>
      </c>
      <c r="D61" s="10"/>
      <c r="E61" s="10"/>
      <c r="F61" s="10"/>
    </row>
    <row r="62" spans="1:6">
      <c r="A62" s="6">
        <v>60</v>
      </c>
      <c r="B62" s="158" t="str">
        <f>IF(ISBLANK(宅配便入力!B63),"",宅配便入力!B63)</f>
        <v/>
      </c>
      <c r="C62" s="5" t="str">
        <f>IF(ISBLANK(宅配便入力!C63),"",宅配便入力!C63)</f>
        <v/>
      </c>
      <c r="D62" s="10"/>
      <c r="E62" s="10"/>
      <c r="F62" s="10"/>
    </row>
    <row r="63" spans="1:6">
      <c r="A63" s="6">
        <v>61</v>
      </c>
      <c r="B63" s="158" t="str">
        <f>IF(ISBLANK(宅配便入力!B64),"",宅配便入力!B64)</f>
        <v/>
      </c>
      <c r="C63" s="5" t="str">
        <f>IF(ISBLANK(宅配便入力!C64),"",宅配便入力!C64)</f>
        <v/>
      </c>
      <c r="D63" s="10"/>
      <c r="E63" s="10"/>
      <c r="F63" s="10"/>
    </row>
    <row r="64" spans="1:6">
      <c r="A64" s="6">
        <v>62</v>
      </c>
      <c r="B64" s="158" t="str">
        <f>IF(ISBLANK(宅配便入力!B65),"",宅配便入力!B65)</f>
        <v/>
      </c>
      <c r="C64" s="5" t="str">
        <f>IF(ISBLANK(宅配便入力!C65),"",宅配便入力!C65)</f>
        <v/>
      </c>
      <c r="D64" s="10"/>
      <c r="E64" s="10"/>
      <c r="F64" s="10"/>
    </row>
    <row r="65" spans="1:6">
      <c r="A65" s="6">
        <v>63</v>
      </c>
      <c r="B65" s="158" t="str">
        <f>IF(ISBLANK(宅配便入力!B66),"",宅配便入力!B66)</f>
        <v/>
      </c>
      <c r="C65" s="5" t="str">
        <f>IF(ISBLANK(宅配便入力!C66),"",宅配便入力!C66)</f>
        <v/>
      </c>
      <c r="D65" s="10"/>
      <c r="E65" s="10"/>
      <c r="F65" s="10"/>
    </row>
    <row r="66" spans="1:6">
      <c r="A66" s="6">
        <v>64</v>
      </c>
      <c r="B66" s="158" t="str">
        <f>IF(ISBLANK(宅配便入力!B67),"",宅配便入力!B67)</f>
        <v/>
      </c>
      <c r="C66" s="5" t="str">
        <f>IF(ISBLANK(宅配便入力!C67),"",宅配便入力!C67)</f>
        <v/>
      </c>
      <c r="D66" s="10"/>
      <c r="E66" s="10"/>
      <c r="F66" s="10"/>
    </row>
    <row r="67" spans="1:6">
      <c r="A67" s="6">
        <v>65</v>
      </c>
      <c r="B67" s="158" t="str">
        <f>IF(ISBLANK(宅配便入力!B68),"",宅配便入力!B68)</f>
        <v/>
      </c>
      <c r="C67" s="5" t="str">
        <f>IF(ISBLANK(宅配便入力!C68),"",宅配便入力!C68)</f>
        <v/>
      </c>
      <c r="D67" s="10"/>
      <c r="E67" s="10"/>
      <c r="F67" s="10"/>
    </row>
    <row r="68" spans="1:6">
      <c r="A68" s="6">
        <v>66</v>
      </c>
      <c r="B68" s="158" t="str">
        <f>IF(ISBLANK(宅配便入力!B69),"",宅配便入力!B69)</f>
        <v/>
      </c>
      <c r="C68" s="5" t="str">
        <f>IF(ISBLANK(宅配便入力!C69),"",宅配便入力!C69)</f>
        <v/>
      </c>
      <c r="D68" s="10"/>
      <c r="E68" s="10"/>
      <c r="F68" s="10"/>
    </row>
    <row r="69" spans="1:6">
      <c r="A69" s="6">
        <v>67</v>
      </c>
      <c r="B69" s="158" t="str">
        <f>IF(ISBLANK(宅配便入力!B70),"",宅配便入力!B70)</f>
        <v/>
      </c>
      <c r="C69" s="5" t="str">
        <f>IF(ISBLANK(宅配便入力!C70),"",宅配便入力!C70)</f>
        <v/>
      </c>
      <c r="D69" s="10"/>
      <c r="E69" s="10"/>
      <c r="F69" s="10"/>
    </row>
    <row r="70" spans="1:6">
      <c r="A70" s="6">
        <v>68</v>
      </c>
      <c r="B70" s="158" t="str">
        <f>IF(ISBLANK(宅配便入力!B71),"",宅配便入力!B71)</f>
        <v/>
      </c>
      <c r="C70" s="5" t="str">
        <f>IF(ISBLANK(宅配便入力!C71),"",宅配便入力!C71)</f>
        <v/>
      </c>
      <c r="D70" s="10"/>
      <c r="E70" s="10"/>
      <c r="F70" s="10"/>
    </row>
    <row r="71" spans="1:6">
      <c r="A71" s="6">
        <v>69</v>
      </c>
      <c r="B71" s="158" t="str">
        <f>IF(ISBLANK(宅配便入力!B72),"",宅配便入力!B72)</f>
        <v/>
      </c>
      <c r="C71" s="5" t="str">
        <f>IF(ISBLANK(宅配便入力!C72),"",宅配便入力!C72)</f>
        <v/>
      </c>
      <c r="D71" s="10"/>
      <c r="E71" s="10"/>
      <c r="F71" s="10"/>
    </row>
    <row r="72" spans="1:6">
      <c r="A72" s="6">
        <v>70</v>
      </c>
      <c r="B72" s="158" t="str">
        <f>IF(ISBLANK(宅配便入力!B73),"",宅配便入力!B73)</f>
        <v/>
      </c>
      <c r="C72" s="5" t="str">
        <f>IF(ISBLANK(宅配便入力!C73),"",宅配便入力!C73)</f>
        <v/>
      </c>
      <c r="D72" s="10"/>
      <c r="E72" s="10"/>
      <c r="F72" s="10"/>
    </row>
    <row r="73" spans="1:6">
      <c r="A73" s="6">
        <v>71</v>
      </c>
      <c r="B73" s="158" t="str">
        <f>IF(ISBLANK(宅配便入力!B74),"",宅配便入力!B74)</f>
        <v/>
      </c>
      <c r="C73" s="5" t="str">
        <f>IF(ISBLANK(宅配便入力!C74),"",宅配便入力!C74)</f>
        <v/>
      </c>
      <c r="D73" s="10"/>
      <c r="E73" s="10"/>
      <c r="F73" s="10"/>
    </row>
    <row r="74" spans="1:6">
      <c r="A74" s="6">
        <v>72</v>
      </c>
      <c r="B74" s="158" t="str">
        <f>IF(ISBLANK(宅配便入力!B75),"",宅配便入力!B75)</f>
        <v/>
      </c>
      <c r="C74" s="5" t="str">
        <f>IF(ISBLANK(宅配便入力!C75),"",宅配便入力!C75)</f>
        <v/>
      </c>
      <c r="D74" s="10"/>
      <c r="E74" s="10"/>
      <c r="F74" s="10"/>
    </row>
    <row r="75" spans="1:6">
      <c r="A75" s="6">
        <v>73</v>
      </c>
      <c r="B75" s="158" t="str">
        <f>IF(ISBLANK(宅配便入力!B76),"",宅配便入力!B76)</f>
        <v/>
      </c>
      <c r="C75" s="5" t="str">
        <f>IF(ISBLANK(宅配便入力!C76),"",宅配便入力!C76)</f>
        <v/>
      </c>
      <c r="D75" s="10"/>
      <c r="E75" s="10"/>
      <c r="F75" s="10"/>
    </row>
    <row r="76" spans="1:6">
      <c r="A76" s="6">
        <v>74</v>
      </c>
      <c r="B76" s="158" t="str">
        <f>IF(ISBLANK(宅配便入力!B77),"",宅配便入力!B77)</f>
        <v/>
      </c>
      <c r="C76" s="5" t="str">
        <f>IF(ISBLANK(宅配便入力!C77),"",宅配便入力!C77)</f>
        <v/>
      </c>
      <c r="D76" s="10"/>
      <c r="E76" s="10"/>
      <c r="F76" s="10"/>
    </row>
    <row r="77" spans="1:6">
      <c r="A77" s="6">
        <v>75</v>
      </c>
      <c r="B77" s="158" t="str">
        <f>IF(ISBLANK(宅配便入力!B78),"",宅配便入力!B78)</f>
        <v/>
      </c>
      <c r="C77" s="5" t="str">
        <f>IF(ISBLANK(宅配便入力!C78),"",宅配便入力!C78)</f>
        <v/>
      </c>
      <c r="D77" s="10"/>
      <c r="E77" s="10"/>
      <c r="F77" s="10"/>
    </row>
    <row r="78" spans="1:6">
      <c r="A78" s="6">
        <v>76</v>
      </c>
      <c r="B78" s="158" t="str">
        <f>IF(ISBLANK(宅配便入力!B79),"",宅配便入力!B79)</f>
        <v/>
      </c>
      <c r="C78" s="5" t="str">
        <f>IF(ISBLANK(宅配便入力!C79),"",宅配便入力!C79)</f>
        <v/>
      </c>
      <c r="D78" s="10"/>
      <c r="E78" s="10"/>
      <c r="F78" s="10"/>
    </row>
    <row r="79" spans="1:6">
      <c r="A79" s="6">
        <v>77</v>
      </c>
      <c r="B79" s="158" t="str">
        <f>IF(ISBLANK(宅配便入力!B80),"",宅配便入力!B80)</f>
        <v/>
      </c>
      <c r="C79" s="5" t="str">
        <f>IF(ISBLANK(宅配便入力!C80),"",宅配便入力!C80)</f>
        <v/>
      </c>
      <c r="D79" s="10"/>
      <c r="E79" s="10"/>
      <c r="F79" s="10"/>
    </row>
    <row r="80" spans="1:6">
      <c r="A80" s="6">
        <v>78</v>
      </c>
      <c r="B80" s="158" t="str">
        <f>IF(ISBLANK(宅配便入力!B81),"",宅配便入力!B81)</f>
        <v/>
      </c>
      <c r="C80" s="5" t="str">
        <f>IF(ISBLANK(宅配便入力!C81),"",宅配便入力!C81)</f>
        <v/>
      </c>
      <c r="D80" s="10"/>
      <c r="E80" s="10"/>
      <c r="F80" s="10"/>
    </row>
    <row r="81" spans="1:6">
      <c r="A81" s="6">
        <v>79</v>
      </c>
      <c r="B81" s="158" t="str">
        <f>IF(ISBLANK(宅配便入力!B82),"",宅配便入力!B82)</f>
        <v/>
      </c>
      <c r="C81" s="5" t="str">
        <f>IF(ISBLANK(宅配便入力!C82),"",宅配便入力!C82)</f>
        <v/>
      </c>
      <c r="D81" s="10"/>
      <c r="E81" s="10"/>
      <c r="F81" s="10"/>
    </row>
    <row r="82" spans="1:6">
      <c r="A82" s="6">
        <v>80</v>
      </c>
      <c r="B82" s="158" t="str">
        <f>IF(ISBLANK(宅配便入力!B83),"",宅配便入力!B83)</f>
        <v/>
      </c>
      <c r="C82" s="5" t="str">
        <f>IF(ISBLANK(宅配便入力!C83),"",宅配便入力!C83)</f>
        <v/>
      </c>
      <c r="D82" s="10"/>
      <c r="E82" s="10"/>
      <c r="F82" s="10"/>
    </row>
    <row r="83" spans="1:6">
      <c r="A83" s="6">
        <v>81</v>
      </c>
      <c r="B83" s="158" t="str">
        <f>IF(ISBLANK(宅配便入力!B84),"",宅配便入力!B84)</f>
        <v/>
      </c>
      <c r="C83" s="5" t="str">
        <f>IF(ISBLANK(宅配便入力!C84),"",宅配便入力!C84)</f>
        <v/>
      </c>
      <c r="D83" s="10"/>
      <c r="E83" s="10"/>
      <c r="F83" s="10"/>
    </row>
    <row r="84" spans="1:6">
      <c r="A84" s="6">
        <v>82</v>
      </c>
      <c r="B84" s="158" t="str">
        <f>IF(ISBLANK(宅配便入力!B85),"",宅配便入力!B85)</f>
        <v/>
      </c>
      <c r="C84" s="5" t="str">
        <f>IF(ISBLANK(宅配便入力!C85),"",宅配便入力!C85)</f>
        <v/>
      </c>
      <c r="D84" s="10"/>
      <c r="E84" s="10"/>
      <c r="F84" s="10"/>
    </row>
    <row r="85" spans="1:6">
      <c r="A85" s="6">
        <v>83</v>
      </c>
      <c r="B85" s="158" t="str">
        <f>IF(ISBLANK(宅配便入力!B86),"",宅配便入力!B86)</f>
        <v/>
      </c>
      <c r="C85" s="5" t="str">
        <f>IF(ISBLANK(宅配便入力!C86),"",宅配便入力!C86)</f>
        <v/>
      </c>
      <c r="D85" s="10"/>
      <c r="E85" s="10"/>
      <c r="F85" s="10"/>
    </row>
    <row r="86" spans="1:6">
      <c r="A86" s="6">
        <v>84</v>
      </c>
      <c r="B86" s="158" t="str">
        <f>IF(ISBLANK(宅配便入力!B87),"",宅配便入力!B87)</f>
        <v/>
      </c>
      <c r="C86" s="5" t="str">
        <f>IF(ISBLANK(宅配便入力!C87),"",宅配便入力!C87)</f>
        <v/>
      </c>
      <c r="D86" s="10"/>
      <c r="E86" s="10"/>
      <c r="F86" s="10"/>
    </row>
    <row r="87" spans="1:6">
      <c r="A87" s="6">
        <v>85</v>
      </c>
      <c r="B87" s="158" t="str">
        <f>IF(ISBLANK(宅配便入力!B88),"",宅配便入力!B88)</f>
        <v/>
      </c>
      <c r="C87" s="5" t="str">
        <f>IF(ISBLANK(宅配便入力!C88),"",宅配便入力!C88)</f>
        <v/>
      </c>
      <c r="D87" s="10"/>
      <c r="E87" s="10"/>
      <c r="F87" s="10"/>
    </row>
    <row r="88" spans="1:6">
      <c r="A88" s="6">
        <v>86</v>
      </c>
      <c r="B88" s="158" t="str">
        <f>IF(ISBLANK(宅配便入力!B89),"",宅配便入力!B89)</f>
        <v/>
      </c>
      <c r="C88" s="5" t="str">
        <f>IF(ISBLANK(宅配便入力!C89),"",宅配便入力!C89)</f>
        <v/>
      </c>
      <c r="D88" s="10"/>
      <c r="E88" s="10"/>
      <c r="F88" s="10"/>
    </row>
    <row r="89" spans="1:6">
      <c r="A89" s="6">
        <v>87</v>
      </c>
      <c r="B89" s="158" t="str">
        <f>IF(ISBLANK(宅配便入力!B90),"",宅配便入力!B90)</f>
        <v/>
      </c>
      <c r="C89" s="5" t="str">
        <f>IF(ISBLANK(宅配便入力!C90),"",宅配便入力!C90)</f>
        <v/>
      </c>
      <c r="D89" s="10"/>
      <c r="E89" s="10"/>
      <c r="F89" s="10"/>
    </row>
    <row r="90" spans="1:6">
      <c r="A90" s="6">
        <v>88</v>
      </c>
      <c r="B90" s="158" t="str">
        <f>IF(ISBLANK(宅配便入力!B91),"",宅配便入力!B91)</f>
        <v/>
      </c>
      <c r="C90" s="5" t="str">
        <f>IF(ISBLANK(宅配便入力!C91),"",宅配便入力!C91)</f>
        <v/>
      </c>
      <c r="D90" s="10"/>
      <c r="E90" s="10"/>
      <c r="F90" s="10"/>
    </row>
    <row r="91" spans="1:6">
      <c r="A91" s="6">
        <v>89</v>
      </c>
      <c r="B91" s="158" t="str">
        <f>IF(ISBLANK(宅配便入力!B92),"",宅配便入力!B92)</f>
        <v/>
      </c>
      <c r="C91" s="5" t="str">
        <f>IF(ISBLANK(宅配便入力!C92),"",宅配便入力!C92)</f>
        <v/>
      </c>
      <c r="D91" s="10"/>
      <c r="E91" s="10"/>
      <c r="F91" s="10"/>
    </row>
    <row r="92" spans="1:6">
      <c r="A92" s="6">
        <v>90</v>
      </c>
      <c r="B92" s="158" t="str">
        <f>IF(ISBLANK(宅配便入力!B93),"",宅配便入力!B93)</f>
        <v/>
      </c>
      <c r="C92" s="5" t="str">
        <f>IF(ISBLANK(宅配便入力!C93),"",宅配便入力!C93)</f>
        <v/>
      </c>
      <c r="D92" s="10"/>
      <c r="E92" s="10"/>
      <c r="F92" s="10"/>
    </row>
    <row r="93" spans="1:6">
      <c r="A93" s="6">
        <v>91</v>
      </c>
      <c r="B93" s="158" t="str">
        <f>IF(ISBLANK(宅配便入力!B94),"",宅配便入力!B94)</f>
        <v/>
      </c>
      <c r="C93" s="5" t="str">
        <f>IF(ISBLANK(宅配便入力!C94),"",宅配便入力!C94)</f>
        <v/>
      </c>
      <c r="D93" s="10"/>
      <c r="E93" s="10"/>
      <c r="F93" s="10"/>
    </row>
    <row r="94" spans="1:6">
      <c r="A94" s="6">
        <v>92</v>
      </c>
      <c r="B94" s="158" t="str">
        <f>IF(ISBLANK(宅配便入力!B95),"",宅配便入力!B95)</f>
        <v/>
      </c>
      <c r="C94" s="5" t="str">
        <f>IF(ISBLANK(宅配便入力!C95),"",宅配便入力!C95)</f>
        <v/>
      </c>
      <c r="D94" s="10"/>
      <c r="E94" s="10"/>
      <c r="F94" s="10"/>
    </row>
    <row r="95" spans="1:6">
      <c r="A95" s="6">
        <v>93</v>
      </c>
      <c r="B95" s="158" t="str">
        <f>IF(ISBLANK(宅配便入力!B96),"",宅配便入力!B96)</f>
        <v/>
      </c>
      <c r="C95" s="5" t="str">
        <f>IF(ISBLANK(宅配便入力!C96),"",宅配便入力!C96)</f>
        <v/>
      </c>
      <c r="D95" s="10"/>
      <c r="E95" s="10"/>
      <c r="F95" s="10"/>
    </row>
    <row r="96" spans="1:6">
      <c r="A96" s="6">
        <v>94</v>
      </c>
      <c r="B96" s="158" t="str">
        <f>IF(ISBLANK(宅配便入力!B97),"",宅配便入力!B97)</f>
        <v/>
      </c>
      <c r="C96" s="5" t="str">
        <f>IF(ISBLANK(宅配便入力!C97),"",宅配便入力!C97)</f>
        <v/>
      </c>
      <c r="D96" s="10"/>
      <c r="E96" s="10"/>
      <c r="F96" s="10"/>
    </row>
    <row r="97" spans="1:6">
      <c r="A97" s="6">
        <v>95</v>
      </c>
      <c r="B97" s="158" t="str">
        <f>IF(ISBLANK(宅配便入力!B98),"",宅配便入力!B98)</f>
        <v/>
      </c>
      <c r="C97" s="5" t="str">
        <f>IF(ISBLANK(宅配便入力!C98),"",宅配便入力!C98)</f>
        <v/>
      </c>
      <c r="D97" s="10"/>
      <c r="E97" s="10"/>
      <c r="F97" s="10"/>
    </row>
    <row r="98" spans="1:6">
      <c r="A98" s="6">
        <v>96</v>
      </c>
      <c r="B98" s="158" t="str">
        <f>IF(ISBLANK(宅配便入力!B99),"",宅配便入力!B99)</f>
        <v/>
      </c>
      <c r="C98" s="5" t="str">
        <f>IF(ISBLANK(宅配便入力!C99),"",宅配便入力!C99)</f>
        <v/>
      </c>
      <c r="D98" s="10"/>
      <c r="E98" s="10"/>
      <c r="F98" s="10"/>
    </row>
    <row r="99" spans="1:6">
      <c r="A99" s="6">
        <v>97</v>
      </c>
      <c r="B99" s="158" t="str">
        <f>IF(ISBLANK(宅配便入力!B100),"",宅配便入力!B100)</f>
        <v/>
      </c>
      <c r="C99" s="5" t="str">
        <f>IF(ISBLANK(宅配便入力!C100),"",宅配便入力!C100)</f>
        <v/>
      </c>
      <c r="D99" s="10"/>
      <c r="E99" s="10"/>
      <c r="F99" s="10"/>
    </row>
    <row r="100" spans="1:6">
      <c r="A100" s="6">
        <v>98</v>
      </c>
      <c r="B100" s="158" t="str">
        <f>IF(ISBLANK(宅配便入力!B101),"",宅配便入力!B101)</f>
        <v/>
      </c>
      <c r="C100" s="5" t="str">
        <f>IF(ISBLANK(宅配便入力!C101),"",宅配便入力!C101)</f>
        <v/>
      </c>
      <c r="D100" s="10"/>
      <c r="E100" s="10"/>
      <c r="F100" s="10"/>
    </row>
    <row r="101" spans="1:6">
      <c r="A101" s="6">
        <v>99</v>
      </c>
      <c r="B101" s="158" t="str">
        <f>IF(ISBLANK(宅配便入力!B102),"",宅配便入力!B102)</f>
        <v/>
      </c>
      <c r="C101" s="5" t="str">
        <f>IF(ISBLANK(宅配便入力!C102),"",宅配便入力!C102)</f>
        <v/>
      </c>
      <c r="D101" s="10"/>
      <c r="E101" s="10"/>
      <c r="F101" s="10"/>
    </row>
    <row r="102" spans="1:6">
      <c r="A102" s="6">
        <v>100</v>
      </c>
      <c r="B102" s="158" t="str">
        <f>IF(ISBLANK(宅配便入力!B103),"",宅配便入力!B103)</f>
        <v/>
      </c>
      <c r="C102" s="5" t="str">
        <f>IF(ISBLANK(宅配便入力!C103),"",宅配便入力!C103)</f>
        <v/>
      </c>
      <c r="D102" s="10"/>
      <c r="E102" s="10"/>
      <c r="F102" s="10"/>
    </row>
    <row r="103" spans="1:6">
      <c r="A103" s="6">
        <v>101</v>
      </c>
      <c r="B103" s="158" t="str">
        <f>IF(ISBLANK(宅配便入力!B104),"",宅配便入力!B104)</f>
        <v/>
      </c>
      <c r="C103" s="5" t="str">
        <f>IF(ISBLANK(宅配便入力!C104),"",宅配便入力!C104)</f>
        <v/>
      </c>
      <c r="D103" s="10"/>
      <c r="E103" s="10"/>
      <c r="F103" s="10"/>
    </row>
    <row r="104" spans="1:6">
      <c r="A104" s="6">
        <v>102</v>
      </c>
      <c r="B104" s="158" t="str">
        <f>IF(ISBLANK(宅配便入力!B105),"",宅配便入力!B105)</f>
        <v/>
      </c>
      <c r="C104" s="5" t="str">
        <f>IF(ISBLANK(宅配便入力!C105),"",宅配便入力!C105)</f>
        <v/>
      </c>
      <c r="D104" s="10"/>
      <c r="E104" s="10"/>
      <c r="F104" s="10"/>
    </row>
    <row r="105" spans="1:6">
      <c r="A105" s="6">
        <v>103</v>
      </c>
      <c r="B105" s="158" t="str">
        <f>IF(ISBLANK(宅配便入力!B106),"",宅配便入力!B106)</f>
        <v/>
      </c>
      <c r="C105" s="5" t="str">
        <f>IF(ISBLANK(宅配便入力!C106),"",宅配便入力!C106)</f>
        <v/>
      </c>
      <c r="D105" s="10"/>
      <c r="E105" s="10"/>
      <c r="F105" s="10"/>
    </row>
    <row r="106" spans="1:6">
      <c r="A106" s="6">
        <v>104</v>
      </c>
      <c r="B106" s="158" t="str">
        <f>IF(ISBLANK(宅配便入力!B107),"",宅配便入力!B107)</f>
        <v/>
      </c>
      <c r="C106" s="5" t="str">
        <f>IF(ISBLANK(宅配便入力!C107),"",宅配便入力!C107)</f>
        <v/>
      </c>
      <c r="D106" s="10"/>
      <c r="E106" s="10"/>
      <c r="F106" s="10"/>
    </row>
    <row r="107" spans="1:6">
      <c r="A107" s="6">
        <v>105</v>
      </c>
      <c r="B107" s="158" t="str">
        <f>IF(ISBLANK(宅配便入力!B108),"",宅配便入力!B108)</f>
        <v/>
      </c>
      <c r="C107" s="5" t="str">
        <f>IF(ISBLANK(宅配便入力!C108),"",宅配便入力!C108)</f>
        <v/>
      </c>
      <c r="D107" s="10"/>
      <c r="E107" s="10"/>
      <c r="F107" s="10"/>
    </row>
    <row r="108" spans="1:6">
      <c r="A108" s="6">
        <v>106</v>
      </c>
      <c r="B108" s="158" t="str">
        <f>IF(ISBLANK(宅配便入力!B109),"",宅配便入力!B109)</f>
        <v/>
      </c>
      <c r="C108" s="5" t="str">
        <f>IF(ISBLANK(宅配便入力!C109),"",宅配便入力!C109)</f>
        <v/>
      </c>
      <c r="D108" s="10"/>
      <c r="E108" s="10"/>
      <c r="F108" s="10"/>
    </row>
    <row r="109" spans="1:6">
      <c r="A109" s="6">
        <v>107</v>
      </c>
      <c r="B109" s="158" t="str">
        <f>IF(ISBLANK(宅配便入力!B110),"",宅配便入力!B110)</f>
        <v/>
      </c>
      <c r="C109" s="5" t="str">
        <f>IF(ISBLANK(宅配便入力!C110),"",宅配便入力!C110)</f>
        <v/>
      </c>
      <c r="D109" s="10"/>
      <c r="E109" s="10"/>
      <c r="F109" s="10"/>
    </row>
    <row r="110" spans="1:6">
      <c r="A110" s="6">
        <v>108</v>
      </c>
      <c r="B110" s="158" t="str">
        <f>IF(ISBLANK(宅配便入力!B111),"",宅配便入力!B111)</f>
        <v/>
      </c>
      <c r="C110" s="5" t="str">
        <f>IF(ISBLANK(宅配便入力!C111),"",宅配便入力!C111)</f>
        <v/>
      </c>
      <c r="D110" s="10"/>
      <c r="E110" s="10"/>
      <c r="F110" s="10"/>
    </row>
    <row r="111" spans="1:6">
      <c r="A111" s="6">
        <v>109</v>
      </c>
      <c r="B111" s="158" t="str">
        <f>IF(ISBLANK(宅配便入力!B112),"",宅配便入力!B112)</f>
        <v/>
      </c>
      <c r="C111" s="5" t="str">
        <f>IF(ISBLANK(宅配便入力!C112),"",宅配便入力!C112)</f>
        <v/>
      </c>
      <c r="D111" s="10"/>
      <c r="E111" s="10"/>
      <c r="F111" s="10"/>
    </row>
    <row r="112" spans="1:6">
      <c r="A112" s="6">
        <v>110</v>
      </c>
      <c r="B112" s="158" t="str">
        <f>IF(ISBLANK(宅配便入力!B113),"",宅配便入力!B113)</f>
        <v/>
      </c>
      <c r="C112" s="5" t="str">
        <f>IF(ISBLANK(宅配便入力!C113),"",宅配便入力!C113)</f>
        <v/>
      </c>
      <c r="D112" s="10"/>
      <c r="E112" s="10"/>
      <c r="F112" s="10"/>
    </row>
    <row r="113" spans="1:6">
      <c r="A113" s="6">
        <v>111</v>
      </c>
      <c r="B113" s="158" t="str">
        <f>IF(ISBLANK(宅配便入力!B114),"",宅配便入力!B114)</f>
        <v/>
      </c>
      <c r="C113" s="5" t="str">
        <f>IF(ISBLANK(宅配便入力!C114),"",宅配便入力!C114)</f>
        <v/>
      </c>
      <c r="D113" s="10"/>
      <c r="E113" s="10"/>
      <c r="F113" s="10"/>
    </row>
    <row r="114" spans="1:6">
      <c r="A114" s="6">
        <v>112</v>
      </c>
      <c r="B114" s="158" t="str">
        <f>IF(ISBLANK(宅配便入力!B115),"",宅配便入力!B115)</f>
        <v/>
      </c>
      <c r="C114" s="5" t="str">
        <f>IF(ISBLANK(宅配便入力!C115),"",宅配便入力!C115)</f>
        <v/>
      </c>
      <c r="D114" s="10"/>
      <c r="E114" s="10"/>
      <c r="F114" s="10"/>
    </row>
    <row r="115" spans="1:6">
      <c r="A115" s="6">
        <v>113</v>
      </c>
      <c r="B115" s="158" t="str">
        <f>IF(ISBLANK(宅配便入力!B116),"",宅配便入力!B116)</f>
        <v/>
      </c>
      <c r="C115" s="5" t="str">
        <f>IF(ISBLANK(宅配便入力!C116),"",宅配便入力!C116)</f>
        <v/>
      </c>
      <c r="D115" s="10"/>
      <c r="E115" s="10"/>
      <c r="F115" s="10"/>
    </row>
    <row r="116" spans="1:6">
      <c r="A116" s="6">
        <v>114</v>
      </c>
      <c r="B116" s="158" t="str">
        <f>IF(ISBLANK(宅配便入力!B117),"",宅配便入力!B117)</f>
        <v/>
      </c>
      <c r="C116" s="5" t="str">
        <f>IF(ISBLANK(宅配便入力!C117),"",宅配便入力!C117)</f>
        <v/>
      </c>
      <c r="D116" s="10"/>
      <c r="E116" s="10"/>
      <c r="F116" s="10"/>
    </row>
    <row r="117" spans="1:6">
      <c r="A117" s="6">
        <v>115</v>
      </c>
      <c r="B117" s="158" t="str">
        <f>IF(ISBLANK(宅配便入力!B118),"",宅配便入力!B118)</f>
        <v/>
      </c>
      <c r="C117" s="5" t="str">
        <f>IF(ISBLANK(宅配便入力!C118),"",宅配便入力!C118)</f>
        <v/>
      </c>
      <c r="D117" s="10"/>
      <c r="E117" s="10"/>
      <c r="F117" s="10"/>
    </row>
    <row r="118" spans="1:6">
      <c r="A118" s="6">
        <v>116</v>
      </c>
      <c r="B118" s="158" t="str">
        <f>IF(ISBLANK(宅配便入力!B119),"",宅配便入力!B119)</f>
        <v/>
      </c>
      <c r="C118" s="5" t="str">
        <f>IF(ISBLANK(宅配便入力!C119),"",宅配便入力!C119)</f>
        <v/>
      </c>
      <c r="D118" s="10"/>
      <c r="E118" s="10"/>
      <c r="F118" s="10"/>
    </row>
    <row r="119" spans="1:6">
      <c r="A119" s="6">
        <v>117</v>
      </c>
      <c r="B119" s="158" t="str">
        <f>IF(ISBLANK(宅配便入力!B120),"",宅配便入力!B120)</f>
        <v/>
      </c>
      <c r="C119" s="5" t="str">
        <f>IF(ISBLANK(宅配便入力!C120),"",宅配便入力!C120)</f>
        <v/>
      </c>
      <c r="D119" s="10"/>
      <c r="E119" s="10"/>
      <c r="F119" s="10"/>
    </row>
    <row r="120" spans="1:6">
      <c r="A120" s="6">
        <v>118</v>
      </c>
      <c r="B120" s="158" t="str">
        <f>IF(ISBLANK(宅配便入力!B121),"",宅配便入力!B121)</f>
        <v/>
      </c>
      <c r="C120" s="5" t="str">
        <f>IF(ISBLANK(宅配便入力!C121),"",宅配便入力!C121)</f>
        <v/>
      </c>
      <c r="D120" s="10"/>
      <c r="E120" s="10"/>
      <c r="F120" s="10"/>
    </row>
    <row r="121" spans="1:6">
      <c r="A121" s="6">
        <v>119</v>
      </c>
      <c r="B121" s="158" t="str">
        <f>IF(ISBLANK(宅配便入力!B122),"",宅配便入力!B122)</f>
        <v/>
      </c>
      <c r="C121" s="5" t="str">
        <f>IF(ISBLANK(宅配便入力!C122),"",宅配便入力!C122)</f>
        <v/>
      </c>
      <c r="D121" s="10"/>
      <c r="E121" s="10"/>
      <c r="F121" s="10"/>
    </row>
    <row r="122" spans="1:6">
      <c r="A122" s="6">
        <v>120</v>
      </c>
      <c r="B122" s="158" t="str">
        <f>IF(ISBLANK(宅配便入力!B123),"",宅配便入力!B123)</f>
        <v/>
      </c>
      <c r="C122" s="5" t="str">
        <f>IF(ISBLANK(宅配便入力!C123),"",宅配便入力!C123)</f>
        <v/>
      </c>
      <c r="D122" s="10"/>
      <c r="E122" s="10"/>
      <c r="F122" s="10"/>
    </row>
    <row r="123" spans="1:6">
      <c r="A123" s="6">
        <v>121</v>
      </c>
      <c r="B123" s="158" t="str">
        <f>IF(ISBLANK(宅配便入力!B124),"",宅配便入力!B124)</f>
        <v/>
      </c>
      <c r="C123" s="5" t="str">
        <f>IF(ISBLANK(宅配便入力!C124),"",宅配便入力!C124)</f>
        <v/>
      </c>
      <c r="D123" s="10"/>
      <c r="E123" s="10"/>
      <c r="F123" s="10"/>
    </row>
    <row r="124" spans="1:6">
      <c r="A124" s="6">
        <v>122</v>
      </c>
      <c r="B124" s="158" t="str">
        <f>IF(ISBLANK(宅配便入力!B125),"",宅配便入力!B125)</f>
        <v/>
      </c>
      <c r="C124" s="5" t="str">
        <f>IF(ISBLANK(宅配便入力!C125),"",宅配便入力!C125)</f>
        <v/>
      </c>
      <c r="D124" s="10"/>
      <c r="E124" s="10"/>
      <c r="F124" s="10"/>
    </row>
    <row r="125" spans="1:6">
      <c r="A125" s="6">
        <v>123</v>
      </c>
      <c r="B125" s="158" t="str">
        <f>IF(ISBLANK(宅配便入力!B126),"",宅配便入力!B126)</f>
        <v/>
      </c>
      <c r="C125" s="5" t="str">
        <f>IF(ISBLANK(宅配便入力!C126),"",宅配便入力!C126)</f>
        <v/>
      </c>
      <c r="D125" s="10"/>
      <c r="E125" s="10"/>
      <c r="F125" s="10"/>
    </row>
    <row r="126" spans="1:6">
      <c r="A126" s="6">
        <v>124</v>
      </c>
      <c r="B126" s="158" t="str">
        <f>IF(ISBLANK(宅配便入力!B127),"",宅配便入力!B127)</f>
        <v/>
      </c>
      <c r="C126" s="5" t="str">
        <f>IF(ISBLANK(宅配便入力!C127),"",宅配便入力!C127)</f>
        <v/>
      </c>
      <c r="D126" s="10"/>
      <c r="E126" s="10"/>
      <c r="F126" s="10"/>
    </row>
    <row r="127" spans="1:6">
      <c r="A127" s="6">
        <v>125</v>
      </c>
      <c r="B127" s="158" t="str">
        <f>IF(ISBLANK(宅配便入力!B128),"",宅配便入力!B128)</f>
        <v/>
      </c>
      <c r="C127" s="5" t="str">
        <f>IF(ISBLANK(宅配便入力!C128),"",宅配便入力!C128)</f>
        <v/>
      </c>
      <c r="D127" s="10"/>
      <c r="E127" s="10"/>
      <c r="F127" s="10"/>
    </row>
    <row r="128" spans="1:6">
      <c r="A128" s="6">
        <v>126</v>
      </c>
      <c r="B128" s="158" t="str">
        <f>IF(ISBLANK(宅配便入力!B129),"",宅配便入力!B129)</f>
        <v/>
      </c>
      <c r="C128" s="5" t="str">
        <f>IF(ISBLANK(宅配便入力!C129),"",宅配便入力!C129)</f>
        <v/>
      </c>
      <c r="D128" s="10"/>
      <c r="E128" s="10"/>
      <c r="F128" s="10"/>
    </row>
    <row r="129" spans="1:6">
      <c r="A129" s="6">
        <v>127</v>
      </c>
      <c r="B129" s="158" t="str">
        <f>IF(ISBLANK(宅配便入力!B130),"",宅配便入力!B130)</f>
        <v/>
      </c>
      <c r="C129" s="5" t="str">
        <f>IF(ISBLANK(宅配便入力!C130),"",宅配便入力!C130)</f>
        <v/>
      </c>
      <c r="D129" s="10"/>
      <c r="E129" s="10"/>
      <c r="F129" s="10"/>
    </row>
    <row r="130" spans="1:6">
      <c r="A130" s="6">
        <v>128</v>
      </c>
      <c r="B130" s="158" t="str">
        <f>IF(ISBLANK(宅配便入力!B131),"",宅配便入力!B131)</f>
        <v/>
      </c>
      <c r="C130" s="5" t="str">
        <f>IF(ISBLANK(宅配便入力!C131),"",宅配便入力!C131)</f>
        <v/>
      </c>
      <c r="D130" s="10"/>
      <c r="E130" s="10"/>
      <c r="F130" s="10"/>
    </row>
    <row r="131" spans="1:6">
      <c r="A131" s="6">
        <v>129</v>
      </c>
      <c r="B131" s="158" t="str">
        <f>IF(ISBLANK(宅配便入力!B132),"",宅配便入力!B132)</f>
        <v/>
      </c>
      <c r="C131" s="5" t="str">
        <f>IF(ISBLANK(宅配便入力!C132),"",宅配便入力!C132)</f>
        <v/>
      </c>
      <c r="D131" s="10"/>
      <c r="E131" s="10"/>
      <c r="F131" s="10"/>
    </row>
    <row r="132" spans="1:6">
      <c r="A132" s="6">
        <v>130</v>
      </c>
      <c r="B132" s="158" t="str">
        <f>IF(ISBLANK(宅配便入力!B133),"",宅配便入力!B133)</f>
        <v/>
      </c>
      <c r="C132" s="5" t="str">
        <f>IF(ISBLANK(宅配便入力!C133),"",宅配便入力!C133)</f>
        <v/>
      </c>
      <c r="D132" s="10"/>
      <c r="E132" s="10"/>
      <c r="F132" s="10"/>
    </row>
    <row r="133" spans="1:6">
      <c r="A133" s="6">
        <v>131</v>
      </c>
      <c r="B133" s="158" t="str">
        <f>IF(ISBLANK(宅配便入力!B134),"",宅配便入力!B134)</f>
        <v/>
      </c>
      <c r="C133" s="5" t="str">
        <f>IF(ISBLANK(宅配便入力!C134),"",宅配便入力!C134)</f>
        <v/>
      </c>
      <c r="D133" s="10"/>
      <c r="E133" s="10"/>
      <c r="F133" s="10"/>
    </row>
    <row r="134" spans="1:6">
      <c r="A134" s="6">
        <v>132</v>
      </c>
      <c r="B134" s="158" t="str">
        <f>IF(ISBLANK(宅配便入力!B135),"",宅配便入力!B135)</f>
        <v/>
      </c>
      <c r="C134" s="5" t="str">
        <f>IF(ISBLANK(宅配便入力!C135),"",宅配便入力!C135)</f>
        <v/>
      </c>
      <c r="D134" s="10"/>
      <c r="E134" s="10"/>
      <c r="F134" s="10"/>
    </row>
    <row r="135" spans="1:6">
      <c r="A135" s="6">
        <v>133</v>
      </c>
      <c r="B135" s="158" t="str">
        <f>IF(ISBLANK(宅配便入力!B136),"",宅配便入力!B136)</f>
        <v/>
      </c>
      <c r="C135" s="5" t="str">
        <f>IF(ISBLANK(宅配便入力!C136),"",宅配便入力!C136)</f>
        <v/>
      </c>
      <c r="D135" s="10"/>
      <c r="E135" s="10"/>
      <c r="F135" s="10"/>
    </row>
    <row r="136" spans="1:6">
      <c r="A136" s="6">
        <v>134</v>
      </c>
      <c r="B136" s="158" t="str">
        <f>IF(ISBLANK(宅配便入力!B137),"",宅配便入力!B137)</f>
        <v/>
      </c>
      <c r="C136" s="5" t="str">
        <f>IF(ISBLANK(宅配便入力!C137),"",宅配便入力!C137)</f>
        <v/>
      </c>
      <c r="D136" s="10"/>
      <c r="E136" s="10"/>
      <c r="F136" s="10"/>
    </row>
    <row r="137" spans="1:6">
      <c r="A137" s="6">
        <v>135</v>
      </c>
      <c r="B137" s="158" t="str">
        <f>IF(ISBLANK(宅配便入力!B138),"",宅配便入力!B138)</f>
        <v/>
      </c>
      <c r="C137" s="5" t="str">
        <f>IF(ISBLANK(宅配便入力!C138),"",宅配便入力!C138)</f>
        <v/>
      </c>
      <c r="D137" s="10"/>
      <c r="E137" s="10"/>
      <c r="F137" s="10"/>
    </row>
    <row r="138" spans="1:6">
      <c r="A138" s="6">
        <v>136</v>
      </c>
      <c r="B138" s="158" t="str">
        <f>IF(ISBLANK(宅配便入力!B139),"",宅配便入力!B139)</f>
        <v/>
      </c>
      <c r="C138" s="5" t="str">
        <f>IF(ISBLANK(宅配便入力!C139),"",宅配便入力!C139)</f>
        <v/>
      </c>
      <c r="D138" s="10"/>
      <c r="E138" s="10"/>
      <c r="F138" s="10"/>
    </row>
    <row r="139" spans="1:6">
      <c r="A139" s="6">
        <v>137</v>
      </c>
      <c r="B139" s="158" t="str">
        <f>IF(ISBLANK(宅配便入力!B140),"",宅配便入力!B140)</f>
        <v/>
      </c>
      <c r="C139" s="5" t="str">
        <f>IF(ISBLANK(宅配便入力!C140),"",宅配便入力!C140)</f>
        <v/>
      </c>
      <c r="D139" s="10"/>
      <c r="E139" s="10"/>
      <c r="F139" s="10"/>
    </row>
    <row r="140" spans="1:6">
      <c r="A140" s="6">
        <v>138</v>
      </c>
      <c r="B140" s="158" t="str">
        <f>IF(ISBLANK(宅配便入力!B141),"",宅配便入力!B141)</f>
        <v/>
      </c>
      <c r="C140" s="5" t="str">
        <f>IF(ISBLANK(宅配便入力!C141),"",宅配便入力!C141)</f>
        <v/>
      </c>
      <c r="D140" s="10"/>
      <c r="E140" s="10"/>
      <c r="F140" s="10"/>
    </row>
    <row r="141" spans="1:6">
      <c r="A141" s="6">
        <v>139</v>
      </c>
      <c r="B141" s="158" t="str">
        <f>IF(ISBLANK(宅配便入力!B142),"",宅配便入力!B142)</f>
        <v/>
      </c>
      <c r="C141" s="5" t="str">
        <f>IF(ISBLANK(宅配便入力!C142),"",宅配便入力!C142)</f>
        <v/>
      </c>
      <c r="D141" s="10"/>
      <c r="E141" s="10"/>
      <c r="F141" s="10"/>
    </row>
    <row r="142" spans="1:6">
      <c r="A142" s="6">
        <v>140</v>
      </c>
      <c r="B142" s="158" t="str">
        <f>IF(ISBLANK(宅配便入力!B143),"",宅配便入力!B143)</f>
        <v/>
      </c>
      <c r="C142" s="5" t="str">
        <f>IF(ISBLANK(宅配便入力!C143),"",宅配便入力!C143)</f>
        <v/>
      </c>
      <c r="D142" s="10"/>
      <c r="E142" s="10"/>
      <c r="F142" s="10"/>
    </row>
    <row r="143" spans="1:6">
      <c r="A143" s="6">
        <v>141</v>
      </c>
      <c r="B143" s="158" t="str">
        <f>IF(ISBLANK(宅配便入力!B144),"",宅配便入力!B144)</f>
        <v/>
      </c>
      <c r="C143" s="5" t="str">
        <f>IF(ISBLANK(宅配便入力!C144),"",宅配便入力!C144)</f>
        <v/>
      </c>
      <c r="D143" s="10"/>
      <c r="E143" s="10"/>
      <c r="F143" s="10"/>
    </row>
    <row r="144" spans="1:6">
      <c r="A144" s="6">
        <v>142</v>
      </c>
      <c r="B144" s="158" t="str">
        <f>IF(ISBLANK(宅配便入力!B145),"",宅配便入力!B145)</f>
        <v/>
      </c>
      <c r="C144" s="5" t="str">
        <f>IF(ISBLANK(宅配便入力!C145),"",宅配便入力!C145)</f>
        <v/>
      </c>
      <c r="D144" s="10"/>
      <c r="E144" s="10"/>
      <c r="F144" s="10"/>
    </row>
    <row r="145" spans="1:6">
      <c r="A145" s="6">
        <v>143</v>
      </c>
      <c r="B145" s="158" t="str">
        <f>IF(ISBLANK(宅配便入力!B146),"",宅配便入力!B146)</f>
        <v/>
      </c>
      <c r="C145" s="5" t="str">
        <f>IF(ISBLANK(宅配便入力!C146),"",宅配便入力!C146)</f>
        <v/>
      </c>
      <c r="D145" s="10"/>
      <c r="E145" s="10"/>
      <c r="F145" s="10"/>
    </row>
    <row r="146" spans="1:6">
      <c r="A146" s="6">
        <v>144</v>
      </c>
      <c r="B146" s="158" t="str">
        <f>IF(ISBLANK(宅配便入力!B147),"",宅配便入力!B147)</f>
        <v/>
      </c>
      <c r="C146" s="5" t="str">
        <f>IF(ISBLANK(宅配便入力!C147),"",宅配便入力!C147)</f>
        <v/>
      </c>
      <c r="D146" s="10"/>
      <c r="E146" s="10"/>
      <c r="F146" s="10"/>
    </row>
    <row r="147" spans="1:6">
      <c r="A147" s="6">
        <v>145</v>
      </c>
      <c r="B147" s="158" t="str">
        <f>IF(ISBLANK(宅配便入力!B148),"",宅配便入力!B148)</f>
        <v/>
      </c>
      <c r="C147" s="5" t="str">
        <f>IF(ISBLANK(宅配便入力!C148),"",宅配便入力!C148)</f>
        <v/>
      </c>
      <c r="D147" s="10"/>
      <c r="E147" s="10"/>
      <c r="F147" s="10"/>
    </row>
    <row r="148" spans="1:6">
      <c r="A148" s="6">
        <v>146</v>
      </c>
      <c r="B148" s="158" t="str">
        <f>IF(ISBLANK(宅配便入力!B149),"",宅配便入力!B149)</f>
        <v/>
      </c>
      <c r="C148" s="5" t="str">
        <f>IF(ISBLANK(宅配便入力!C149),"",宅配便入力!C149)</f>
        <v/>
      </c>
      <c r="D148" s="10"/>
      <c r="E148" s="10"/>
      <c r="F148" s="10"/>
    </row>
    <row r="149" spans="1:6">
      <c r="A149" s="6">
        <v>147</v>
      </c>
      <c r="B149" s="158" t="str">
        <f>IF(ISBLANK(宅配便入力!B150),"",宅配便入力!B150)</f>
        <v/>
      </c>
      <c r="C149" s="5" t="str">
        <f>IF(ISBLANK(宅配便入力!C150),"",宅配便入力!C150)</f>
        <v/>
      </c>
      <c r="D149" s="10"/>
      <c r="E149" s="10"/>
      <c r="F149" s="10"/>
    </row>
  </sheetData>
  <phoneticPr fontId="3"/>
  <hyperlinks>
    <hyperlink ref="E1" location="操作メニュー!A1" display="操作メニューへ戻る" xr:uid="{3682C187-712B-41FF-8A50-EBC30E4AC0E0}"/>
  </hyperlinks>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3DD30C-2DE9-469A-89EC-2D07A23582DC}">
  <sheetPr codeName="Sheet18">
    <tabColor rgb="FF00B050"/>
  </sheetPr>
  <dimension ref="A1:AQ984"/>
  <sheetViews>
    <sheetView workbookViewId="0">
      <pane xSplit="2" ySplit="2" topLeftCell="N138" activePane="bottomRight" state="frozen"/>
      <selection pane="topRight" activeCell="C1" sqref="C1"/>
      <selection pane="bottomLeft" activeCell="A3" sqref="A3"/>
      <selection pane="bottomRight" activeCell="AL154" sqref="AK154:AL154"/>
    </sheetView>
  </sheetViews>
  <sheetFormatPr defaultColWidth="12.5" defaultRowHeight="18"/>
  <cols>
    <col min="1" max="2" width="8.09765625" style="21" customWidth="1"/>
    <col min="3" max="3" width="26.19921875" style="21" bestFit="1" customWidth="1"/>
    <col min="4" max="4" width="6.3984375" style="21" customWidth="1"/>
    <col min="5" max="5" width="39.69921875" style="21" bestFit="1" customWidth="1"/>
    <col min="6" max="6" width="39.59765625" style="21" customWidth="1"/>
    <col min="7" max="7" width="19.19921875" style="21" customWidth="1"/>
    <col min="8" max="8" width="50.3984375" style="21" customWidth="1"/>
    <col min="9" max="9" width="6.09765625" style="21" customWidth="1"/>
    <col min="10" max="12" width="3.69921875" style="21" customWidth="1"/>
    <col min="13" max="13" width="6.59765625" style="21" customWidth="1"/>
    <col min="14" max="14" width="5.8984375" style="21" customWidth="1"/>
    <col min="15" max="15" width="11.5" style="21" customWidth="1"/>
    <col min="16" max="16" width="9.5" style="30" customWidth="1"/>
    <col min="17" max="17" width="8.69921875" style="21" customWidth="1"/>
    <col min="18" max="18" width="7.59765625" style="21" bestFit="1" customWidth="1"/>
    <col min="19" max="19" width="7.5" style="21" bestFit="1" customWidth="1"/>
    <col min="20" max="28" width="6.3984375" style="21" bestFit="1" customWidth="1"/>
    <col min="29" max="29" width="7.5" style="21" bestFit="1" customWidth="1"/>
    <col min="30" max="30" width="6.3984375" style="21" bestFit="1" customWidth="1"/>
    <col min="31" max="31" width="7.5" style="21" bestFit="1" customWidth="1"/>
    <col min="32" max="40" width="6.3984375" style="21" bestFit="1" customWidth="1"/>
    <col min="41" max="41" width="5.59765625" style="21" customWidth="1"/>
    <col min="42" max="16384" width="12.5" style="21"/>
  </cols>
  <sheetData>
    <row r="1" spans="1:43" ht="38.25" customHeight="1">
      <c r="A1" s="19"/>
      <c r="B1" s="82" t="s">
        <v>355</v>
      </c>
      <c r="C1" s="82" t="s">
        <v>84</v>
      </c>
      <c r="D1" s="19"/>
      <c r="E1" s="82" t="s">
        <v>85</v>
      </c>
      <c r="F1" s="20"/>
      <c r="G1" s="20"/>
      <c r="H1" s="82" t="s">
        <v>86</v>
      </c>
      <c r="I1" s="83" t="s">
        <v>87</v>
      </c>
      <c r="J1" s="83" t="s">
        <v>88</v>
      </c>
      <c r="K1" s="83" t="s">
        <v>89</v>
      </c>
      <c r="L1" s="83" t="s">
        <v>90</v>
      </c>
      <c r="M1" s="83" t="s">
        <v>91</v>
      </c>
      <c r="N1" s="83" t="s">
        <v>92</v>
      </c>
      <c r="O1" s="83" t="s">
        <v>93</v>
      </c>
      <c r="P1" s="84" t="s">
        <v>94</v>
      </c>
      <c r="Q1" s="83" t="s">
        <v>95</v>
      </c>
      <c r="R1" s="83" t="s">
        <v>96</v>
      </c>
      <c r="S1" s="83" t="s">
        <v>97</v>
      </c>
      <c r="T1" s="83" t="s">
        <v>98</v>
      </c>
      <c r="U1" s="83" t="s">
        <v>99</v>
      </c>
      <c r="V1" s="83" t="s">
        <v>100</v>
      </c>
      <c r="W1" s="83" t="s">
        <v>101</v>
      </c>
      <c r="X1" s="83" t="s">
        <v>102</v>
      </c>
      <c r="Y1" s="83" t="s">
        <v>103</v>
      </c>
      <c r="Z1" s="83" t="s">
        <v>104</v>
      </c>
      <c r="AA1" s="83" t="s">
        <v>105</v>
      </c>
      <c r="AB1" s="83" t="s">
        <v>106</v>
      </c>
      <c r="AC1" s="83" t="s">
        <v>107</v>
      </c>
      <c r="AD1" s="83" t="s">
        <v>108</v>
      </c>
      <c r="AE1" s="83" t="s">
        <v>109</v>
      </c>
      <c r="AF1" s="83" t="s">
        <v>110</v>
      </c>
      <c r="AG1" s="83" t="s">
        <v>111</v>
      </c>
      <c r="AH1" s="83" t="s">
        <v>112</v>
      </c>
      <c r="AI1" s="83" t="s">
        <v>113</v>
      </c>
      <c r="AJ1" s="83" t="s">
        <v>114</v>
      </c>
      <c r="AK1" s="83" t="s">
        <v>115</v>
      </c>
      <c r="AL1" s="83" t="s">
        <v>116</v>
      </c>
      <c r="AM1" s="83" t="s">
        <v>117</v>
      </c>
      <c r="AN1" s="83" t="s">
        <v>118</v>
      </c>
      <c r="AO1" s="83" t="s">
        <v>119</v>
      </c>
    </row>
    <row r="2" spans="1:43" ht="56.25" customHeight="1">
      <c r="A2" s="74" t="s">
        <v>159</v>
      </c>
      <c r="B2" s="74"/>
      <c r="C2" s="74" t="s">
        <v>387</v>
      </c>
      <c r="D2" s="74" t="s">
        <v>180</v>
      </c>
      <c r="E2" s="108" t="s">
        <v>441</v>
      </c>
      <c r="F2" s="112" t="s">
        <v>444</v>
      </c>
      <c r="G2" s="110" t="s">
        <v>132</v>
      </c>
      <c r="H2" s="74" t="s">
        <v>443</v>
      </c>
      <c r="I2" s="75" t="s">
        <v>393</v>
      </c>
      <c r="J2" s="76" t="s">
        <v>356</v>
      </c>
      <c r="K2" s="76" t="s">
        <v>356</v>
      </c>
      <c r="L2" s="76" t="s">
        <v>357</v>
      </c>
      <c r="M2" s="76" t="s">
        <v>358</v>
      </c>
      <c r="N2" s="76" t="s">
        <v>359</v>
      </c>
      <c r="O2" s="76" t="s">
        <v>386</v>
      </c>
      <c r="P2" s="74" t="s">
        <v>360</v>
      </c>
      <c r="Q2" s="74" t="s">
        <v>361</v>
      </c>
      <c r="R2" s="74" t="s">
        <v>362</v>
      </c>
      <c r="S2" s="74" t="s">
        <v>363</v>
      </c>
      <c r="T2" s="74" t="s">
        <v>364</v>
      </c>
      <c r="U2" s="74" t="s">
        <v>365</v>
      </c>
      <c r="V2" s="74" t="s">
        <v>366</v>
      </c>
      <c r="W2" s="74" t="s">
        <v>367</v>
      </c>
      <c r="X2" s="74" t="s">
        <v>368</v>
      </c>
      <c r="Y2" s="74" t="s">
        <v>369</v>
      </c>
      <c r="Z2" s="74" t="s">
        <v>370</v>
      </c>
      <c r="AA2" s="74" t="s">
        <v>371</v>
      </c>
      <c r="AB2" s="74" t="s">
        <v>372</v>
      </c>
      <c r="AC2" s="74" t="s">
        <v>373</v>
      </c>
      <c r="AD2" s="74" t="s">
        <v>374</v>
      </c>
      <c r="AE2" s="74" t="s">
        <v>375</v>
      </c>
      <c r="AF2" s="74" t="s">
        <v>376</v>
      </c>
      <c r="AG2" s="74" t="s">
        <v>377</v>
      </c>
      <c r="AH2" s="74" t="s">
        <v>378</v>
      </c>
      <c r="AI2" s="74" t="s">
        <v>379</v>
      </c>
      <c r="AJ2" s="74" t="s">
        <v>380</v>
      </c>
      <c r="AK2" s="74" t="s">
        <v>381</v>
      </c>
      <c r="AL2" s="74" t="s">
        <v>382</v>
      </c>
      <c r="AM2" s="74" t="s">
        <v>383</v>
      </c>
      <c r="AN2" s="74" t="s">
        <v>384</v>
      </c>
      <c r="AO2" s="74" t="s">
        <v>385</v>
      </c>
    </row>
    <row r="3" spans="1:43" ht="18" customHeight="1">
      <c r="A3" s="38">
        <v>1</v>
      </c>
      <c r="B3" s="38" t="str">
        <f>IF(ISBLANK(ID管理番号商品名入力!D3),"",ID管理番号商品名入力!D3)</f>
        <v/>
      </c>
      <c r="C3" s="39" t="str">
        <f>IF(ISBLANK(ID管理番号商品名入力!F3),"",ID管理番号商品名入力!F3)</f>
        <v/>
      </c>
      <c r="D3" s="39" t="str">
        <f>IF(ISBLANK(宅配便入力!L4),"",宅配便入力!L4)</f>
        <v/>
      </c>
      <c r="E3" s="109" t="str">
        <f>IFERROR(VLOOKUP(D3,配送グループ設定!$A$5:$G$14,6,FALSE),"")</f>
        <v/>
      </c>
      <c r="F3" s="113" t="str">
        <f>IF(ISBLANK(宅配便入力!U4),"",宅配便入力!U4)</f>
        <v/>
      </c>
      <c r="G3" s="111" t="str">
        <f>IFERROR("※"&amp;VLOOKUP(D3,配送グループ設定!$A$5:$G$14,4,FALSE),"")</f>
        <v/>
      </c>
      <c r="H3" s="24" t="str">
        <f>F3&amp;G3</f>
        <v/>
      </c>
      <c r="I3" s="25">
        <v>1</v>
      </c>
      <c r="J3" s="25">
        <v>0</v>
      </c>
      <c r="K3" s="25">
        <v>0</v>
      </c>
      <c r="L3" s="25">
        <v>1</v>
      </c>
      <c r="M3" s="25" t="str">
        <f>IF(ISBLANK(宅配便入力!V4),"",宅配便入力!V4)</f>
        <v/>
      </c>
      <c r="N3" s="25">
        <v>3</v>
      </c>
      <c r="O3" s="25" t="str">
        <f>IF(ISBLANK(中部・下部フリースペース作成!$E$10),"",中部・下部フリースペース作成!$E$10)</f>
        <v/>
      </c>
      <c r="P3" s="40" t="str">
        <f>IF(ISBLANK(宅配便入力!F4),"",宅配便入力!F4)</f>
        <v/>
      </c>
      <c r="Q3" s="25" t="str">
        <f ca="1">IF(ISBLANK('計算（宅配便）'!Q4),"",IFERROR('計算（宅配便）'!Q4,""))</f>
        <v/>
      </c>
      <c r="R3" s="25" t="str">
        <f ca="1">IFERROR(OFFSET('計算（宅配便）'!$Q4,0,MATCH(R$2&amp;CHAR(10)&amp;"卸ケース単価",'計算（宅配便）'!$Q$3:$CE$3,0)-1),"")</f>
        <v/>
      </c>
      <c r="S3" s="25" t="str">
        <f ca="1">IFERROR(OFFSET('計算（宅配便）'!$Q4,0,MATCH(S$2&amp;CHAR(10)&amp;"卸ケース単価",'計算（宅配便）'!$Q$3:$CE$3,0)-1),"")</f>
        <v/>
      </c>
      <c r="T3" s="25" t="str">
        <f ca="1">IFERROR(OFFSET('計算（宅配便）'!$Q4,0,MATCH(T$2&amp;CHAR(10)&amp;"卸ケース単価",'計算（宅配便）'!$Q$3:$CE$3,0)-1),"")</f>
        <v/>
      </c>
      <c r="U3" s="25" t="str">
        <f ca="1">IFERROR(OFFSET('計算（宅配便）'!$Q4,0,MATCH(U$2&amp;CHAR(10)&amp;"卸ケース単価",'計算（宅配便）'!$Q$3:$CE$3,0)-1),"")</f>
        <v/>
      </c>
      <c r="V3" s="25" t="str">
        <f ca="1">IFERROR(OFFSET('計算（宅配便）'!$Q4,0,MATCH(V$2&amp;CHAR(10)&amp;"卸ケース単価",'計算（宅配便）'!$Q$3:$CE$3,0)-1),"")</f>
        <v/>
      </c>
      <c r="W3" s="25" t="str">
        <f ca="1">IFERROR(OFFSET('計算（宅配便）'!$Q4,0,MATCH(W$2&amp;CHAR(10)&amp;"卸ケース単価",'計算（宅配便）'!$Q$3:$CE$3,0)-1),"")</f>
        <v/>
      </c>
      <c r="X3" s="25" t="str">
        <f ca="1">IFERROR(OFFSET('計算（宅配便）'!$Q4,0,MATCH(X$2&amp;CHAR(10)&amp;"卸ケース単価",'計算（宅配便）'!$Q$3:$CE$3,0)-1),"")</f>
        <v/>
      </c>
      <c r="Y3" s="25" t="str">
        <f ca="1">IFERROR(OFFSET('計算（宅配便）'!$Q4,0,MATCH(Y$2&amp;CHAR(10)&amp;"卸ケース単価",'計算（宅配便）'!$Q$3:$CE$3,0)-1),"")</f>
        <v/>
      </c>
      <c r="Z3" s="25" t="str">
        <f ca="1">IFERROR(OFFSET('計算（宅配便）'!$Q4,0,MATCH(Z$2&amp;CHAR(10)&amp;"卸ケース単価",'計算（宅配便）'!$Q$3:$CE$3,0)-1),"")</f>
        <v/>
      </c>
      <c r="AA3" s="25" t="str">
        <f ca="1">IFERROR(OFFSET('計算（宅配便）'!$Q4,0,MATCH(AA$2&amp;CHAR(10)&amp;"卸ケース単価",'計算（宅配便）'!$Q$3:$CE$3,0)-1),"")</f>
        <v/>
      </c>
      <c r="AB3" s="25" t="str">
        <f ca="1">IFERROR(OFFSET('計算（宅配便）'!$Q4,0,MATCH(AB$2&amp;CHAR(10)&amp;"卸ケース単価",'計算（宅配便）'!$Q$3:$CE$3,0)-1),"")</f>
        <v/>
      </c>
      <c r="AC3" s="25" t="str">
        <f ca="1">IFERROR(OFFSET('計算（宅配便）'!$Q4,0,MATCH(AC$2&amp;CHAR(10)&amp;"卸ケース単価",'計算（宅配便）'!$Q$3:$CE$3,0)-1),"")</f>
        <v/>
      </c>
      <c r="AD3" s="25" t="str">
        <f t="shared" ref="AD3" ca="1" si="0">IFERROR(_xlfn.CEILING.MATH(R3*1.2),"")</f>
        <v/>
      </c>
      <c r="AE3" s="25" t="str">
        <f t="shared" ref="AE3" ca="1" si="1">IFERROR(_xlfn.CEILING.MATH(S3*1.2),"")</f>
        <v/>
      </c>
      <c r="AF3" s="25" t="str">
        <f t="shared" ref="AF3" ca="1" si="2">IFERROR(_xlfn.CEILING.MATH(T3*1.2),"")</f>
        <v/>
      </c>
      <c r="AG3" s="25" t="str">
        <f t="shared" ref="AG3" ca="1" si="3">IFERROR(_xlfn.CEILING.MATH(U3*1.2),"")</f>
        <v/>
      </c>
      <c r="AH3" s="25" t="str">
        <f ca="1">IFERROR(_xlfn.CEILING.MATH(V3*1.2),"")</f>
        <v/>
      </c>
      <c r="AI3" s="25" t="str">
        <f t="shared" ref="AI3" ca="1" si="4">IFERROR(_xlfn.CEILING.MATH(W3*1.2),"")</f>
        <v/>
      </c>
      <c r="AJ3" s="25" t="str">
        <f t="shared" ref="AJ3" ca="1" si="5">IFERROR(_xlfn.CEILING.MATH(X3*1.2),"")</f>
        <v/>
      </c>
      <c r="AK3" s="25" t="str">
        <f t="shared" ref="AK3" ca="1" si="6">IFERROR(_xlfn.CEILING.MATH(Y3*1.2),"")</f>
        <v/>
      </c>
      <c r="AL3" s="25" t="str">
        <f t="shared" ref="AL3" ca="1" si="7">IFERROR(_xlfn.CEILING.MATH(Z3*1.2),"")</f>
        <v/>
      </c>
      <c r="AM3" s="25" t="str">
        <f t="shared" ref="AM3" ca="1" si="8">IFERROR(_xlfn.CEILING.MATH(AA3*1.2),"")</f>
        <v/>
      </c>
      <c r="AN3" s="25" t="str">
        <f t="shared" ref="AN3" ca="1" si="9">IFERROR(_xlfn.CEILING.MATH(AB3*1.2),"")</f>
        <v/>
      </c>
      <c r="AO3" s="25" t="str">
        <f t="shared" ref="AO3" ca="1" si="10">IFERROR(_xlfn.CEILING.MATH(AC3*1.2),"")</f>
        <v/>
      </c>
    </row>
    <row r="4" spans="1:43" ht="18" customHeight="1">
      <c r="A4" s="38">
        <v>2</v>
      </c>
      <c r="B4" s="38" t="str">
        <f>IF(ISBLANK(ID管理番号商品名入力!D4),"",ID管理番号商品名入力!D4)</f>
        <v/>
      </c>
      <c r="C4" s="39" t="str">
        <f>IF(ISBLANK(ID管理番号商品名入力!F4),"",ID管理番号商品名入力!F4)</f>
        <v/>
      </c>
      <c r="D4" s="39" t="str">
        <f>IF(ISBLANK(宅配便入力!L5),"",宅配便入力!L5)</f>
        <v/>
      </c>
      <c r="E4" s="109" t="str">
        <f>IFERROR(VLOOKUP(D4,配送グループ設定!$A$5:$G$14,6,FALSE),"")</f>
        <v/>
      </c>
      <c r="F4" s="113" t="str">
        <f>IF(ISBLANK(宅配便入力!U5),"",宅配便入力!U5)</f>
        <v/>
      </c>
      <c r="G4" s="111" t="str">
        <f>IFERROR("※"&amp;VLOOKUP(D4,配送グループ設定!$A$5:$G$14,4,FALSE),"")</f>
        <v/>
      </c>
      <c r="H4" s="24" t="str">
        <f t="shared" ref="H4:H67" si="11">F4&amp;G4</f>
        <v/>
      </c>
      <c r="I4" s="25">
        <v>1</v>
      </c>
      <c r="J4" s="25">
        <v>0</v>
      </c>
      <c r="K4" s="25">
        <v>0</v>
      </c>
      <c r="L4" s="25">
        <v>1</v>
      </c>
      <c r="M4" s="25" t="str">
        <f>IF(ISBLANK(宅配便入力!V5),"",宅配便入力!V5)</f>
        <v/>
      </c>
      <c r="N4" s="25">
        <v>3</v>
      </c>
      <c r="O4" s="25" t="str">
        <f>IF(ISBLANK(中部・下部フリースペース作成!$E$10),"",中部・下部フリースペース作成!$E$10)</f>
        <v/>
      </c>
      <c r="P4" s="40" t="str">
        <f>IF(ISBLANK(宅配便入力!F5),"",宅配便入力!F5)</f>
        <v/>
      </c>
      <c r="Q4" s="25" t="str">
        <f ca="1">IF(ISBLANK('計算（宅配便）'!Q5),"",IFERROR('計算（宅配便）'!Q5,""))</f>
        <v/>
      </c>
      <c r="R4" s="25" t="str">
        <f ca="1">IFERROR(OFFSET('計算（宅配便）'!$Q5,0,MATCH(R$2&amp;CHAR(10)&amp;"卸ケース単価",'計算（宅配便）'!$Q$3:$CE$3,0)-1),"")</f>
        <v/>
      </c>
      <c r="S4" s="25" t="str">
        <f ca="1">IFERROR(OFFSET('計算（宅配便）'!$Q5,0,MATCH(S$2&amp;CHAR(10)&amp;"卸ケース単価",'計算（宅配便）'!$Q$3:$CE$3,0)-1),"")</f>
        <v/>
      </c>
      <c r="T4" s="25" t="str">
        <f ca="1">IFERROR(OFFSET('計算（宅配便）'!$Q5,0,MATCH(T$2&amp;CHAR(10)&amp;"卸ケース単価",'計算（宅配便）'!$Q$3:$CE$3,0)-1),"")</f>
        <v/>
      </c>
      <c r="U4" s="25" t="str">
        <f ca="1">IFERROR(OFFSET('計算（宅配便）'!$Q5,0,MATCH(U$2&amp;CHAR(10)&amp;"卸ケース単価",'計算（宅配便）'!$Q$3:$CE$3,0)-1),"")</f>
        <v/>
      </c>
      <c r="V4" s="25" t="str">
        <f ca="1">IFERROR(OFFSET('計算（宅配便）'!$Q5,0,MATCH(V$2&amp;CHAR(10)&amp;"卸ケース単価",'計算（宅配便）'!$Q$3:$CE$3,0)-1),"")</f>
        <v/>
      </c>
      <c r="W4" s="25" t="str">
        <f ca="1">IFERROR(OFFSET('計算（宅配便）'!$Q5,0,MATCH(W$2&amp;CHAR(10)&amp;"卸ケース単価",'計算（宅配便）'!$Q$3:$CE$3,0)-1),"")</f>
        <v/>
      </c>
      <c r="X4" s="25" t="str">
        <f ca="1">IFERROR(OFFSET('計算（宅配便）'!$Q5,0,MATCH(X$2&amp;CHAR(10)&amp;"卸ケース単価",'計算（宅配便）'!$Q$3:$CE$3,0)-1),"")</f>
        <v/>
      </c>
      <c r="Y4" s="25" t="str">
        <f ca="1">IFERROR(OFFSET('計算（宅配便）'!$Q5,0,MATCH(Y$2&amp;CHAR(10)&amp;"卸ケース単価",'計算（宅配便）'!$Q$3:$CE$3,0)-1),"")</f>
        <v/>
      </c>
      <c r="Z4" s="25" t="str">
        <f ca="1">IFERROR(OFFSET('計算（宅配便）'!$Q5,0,MATCH(Z$2&amp;CHAR(10)&amp;"卸ケース単価",'計算（宅配便）'!$Q$3:$CE$3,0)-1),"")</f>
        <v/>
      </c>
      <c r="AA4" s="25" t="str">
        <f ca="1">IFERROR(OFFSET('計算（宅配便）'!$Q5,0,MATCH(AA$2&amp;CHAR(10)&amp;"卸ケース単価",'計算（宅配便）'!$Q$3:$CE$3,0)-1),"")</f>
        <v/>
      </c>
      <c r="AB4" s="25" t="str">
        <f ca="1">IFERROR(OFFSET('計算（宅配便）'!$Q5,0,MATCH(AB$2&amp;CHAR(10)&amp;"卸ケース単価",'計算（宅配便）'!$Q$3:$CE$3,0)-1),"")</f>
        <v/>
      </c>
      <c r="AC4" s="25" t="str">
        <f ca="1">IFERROR(OFFSET('計算（宅配便）'!$Q5,0,MATCH(AC$2&amp;CHAR(10)&amp;"卸ケース単価",'計算（宅配便）'!$Q$3:$CE$3,0)-1),"")</f>
        <v/>
      </c>
      <c r="AD4" s="25" t="str">
        <f t="shared" ref="AD4:AD67" ca="1" si="12">IFERROR(_xlfn.CEILING.MATH(R4*1.2),"")</f>
        <v/>
      </c>
      <c r="AE4" s="25" t="str">
        <f t="shared" ref="AE4:AE66" ca="1" si="13">IFERROR(_xlfn.CEILING.MATH(S4*1.2),"")</f>
        <v/>
      </c>
      <c r="AF4" s="25" t="str">
        <f t="shared" ref="AF4:AF66" ca="1" si="14">IFERROR(_xlfn.CEILING.MATH(T4*1.2),"")</f>
        <v/>
      </c>
      <c r="AG4" s="25" t="str">
        <f t="shared" ref="AG4:AG66" ca="1" si="15">IFERROR(_xlfn.CEILING.MATH(U4*1.2),"")</f>
        <v/>
      </c>
      <c r="AH4" s="25" t="str">
        <f t="shared" ref="AH4:AH66" ca="1" si="16">IFERROR(_xlfn.CEILING.MATH(V4*1.2),"")</f>
        <v/>
      </c>
      <c r="AI4" s="25" t="str">
        <f t="shared" ref="AI4:AI66" ca="1" si="17">IFERROR(_xlfn.CEILING.MATH(W4*1.2),"")</f>
        <v/>
      </c>
      <c r="AJ4" s="25" t="str">
        <f t="shared" ref="AJ4:AJ66" ca="1" si="18">IFERROR(_xlfn.CEILING.MATH(X4*1.2),"")</f>
        <v/>
      </c>
      <c r="AK4" s="25" t="str">
        <f t="shared" ref="AK4:AK66" ca="1" si="19">IFERROR(_xlfn.CEILING.MATH(Y4*1.2),"")</f>
        <v/>
      </c>
      <c r="AL4" s="25" t="str">
        <f t="shared" ref="AL4:AL66" ca="1" si="20">IFERROR(_xlfn.CEILING.MATH(Z4*1.2),"")</f>
        <v/>
      </c>
      <c r="AM4" s="25" t="str">
        <f t="shared" ref="AM4:AM66" ca="1" si="21">IFERROR(_xlfn.CEILING.MATH(AA4*1.2),"")</f>
        <v/>
      </c>
      <c r="AN4" s="25" t="str">
        <f t="shared" ref="AN4:AN66" ca="1" si="22">IFERROR(_xlfn.CEILING.MATH(AB4*1.2),"")</f>
        <v/>
      </c>
      <c r="AO4" s="25" t="str">
        <f t="shared" ref="AO4:AO66" ca="1" si="23">IFERROR(_xlfn.CEILING.MATH(AC4*1.2),"")</f>
        <v/>
      </c>
    </row>
    <row r="5" spans="1:43" ht="18" customHeight="1">
      <c r="A5" s="38">
        <v>3</v>
      </c>
      <c r="B5" s="38" t="str">
        <f>IF(ISBLANK(ID管理番号商品名入力!D5),"",ID管理番号商品名入力!D5)</f>
        <v/>
      </c>
      <c r="C5" s="39" t="str">
        <f>IF(ISBLANK(ID管理番号商品名入力!F5),"",ID管理番号商品名入力!F5)</f>
        <v/>
      </c>
      <c r="D5" s="39" t="str">
        <f>IF(ISBLANK(宅配便入力!L6),"",宅配便入力!L6)</f>
        <v/>
      </c>
      <c r="E5" s="109" t="str">
        <f>IFERROR(VLOOKUP(D5,配送グループ設定!$A$5:$G$14,6,FALSE),"")</f>
        <v/>
      </c>
      <c r="F5" s="113" t="str">
        <f>IF(ISBLANK(宅配便入力!U6),"",宅配便入力!U6)</f>
        <v/>
      </c>
      <c r="G5" s="111" t="str">
        <f>IFERROR("※"&amp;VLOOKUP(D5,配送グループ設定!$A$5:$G$14,4,FALSE),"")</f>
        <v/>
      </c>
      <c r="H5" s="24" t="str">
        <f t="shared" si="11"/>
        <v/>
      </c>
      <c r="I5" s="25">
        <v>1</v>
      </c>
      <c r="J5" s="25">
        <v>0</v>
      </c>
      <c r="K5" s="25">
        <v>0</v>
      </c>
      <c r="L5" s="25">
        <v>1</v>
      </c>
      <c r="M5" s="25" t="str">
        <f>IF(ISBLANK(宅配便入力!V6),"",宅配便入力!V6)</f>
        <v/>
      </c>
      <c r="N5" s="25">
        <v>3</v>
      </c>
      <c r="O5" s="25" t="str">
        <f>IF(ISBLANK(中部・下部フリースペース作成!$E$10),"",中部・下部フリースペース作成!$E$10)</f>
        <v/>
      </c>
      <c r="P5" s="40" t="str">
        <f>IF(ISBLANK(宅配便入力!F6),"",宅配便入力!F6)</f>
        <v/>
      </c>
      <c r="Q5" s="25" t="str">
        <f ca="1">IF(ISBLANK('計算（宅配便）'!Q6),"",IFERROR('計算（宅配便）'!Q6,""))</f>
        <v/>
      </c>
      <c r="R5" s="25" t="str">
        <f ca="1">IFERROR(OFFSET('計算（宅配便）'!$Q6,0,MATCH(R$2&amp;CHAR(10)&amp;"卸ケース単価",'計算（宅配便）'!$Q$3:$CE$3,0)-1),"")</f>
        <v/>
      </c>
      <c r="S5" s="25" t="str">
        <f ca="1">IFERROR(OFFSET('計算（宅配便）'!$Q6,0,MATCH(S$2&amp;CHAR(10)&amp;"卸ケース単価",'計算（宅配便）'!$Q$3:$CE$3,0)-1),"")</f>
        <v/>
      </c>
      <c r="T5" s="25" t="str">
        <f ca="1">IFERROR(OFFSET('計算（宅配便）'!$Q6,0,MATCH(T$2&amp;CHAR(10)&amp;"卸ケース単価",'計算（宅配便）'!$Q$3:$CE$3,0)-1),"")</f>
        <v/>
      </c>
      <c r="U5" s="25" t="str">
        <f ca="1">IFERROR(OFFSET('計算（宅配便）'!$Q6,0,MATCH(U$2&amp;CHAR(10)&amp;"卸ケース単価",'計算（宅配便）'!$Q$3:$CE$3,0)-1),"")</f>
        <v/>
      </c>
      <c r="V5" s="25" t="str">
        <f ca="1">IFERROR(OFFSET('計算（宅配便）'!$Q6,0,MATCH(V$2&amp;CHAR(10)&amp;"卸ケース単価",'計算（宅配便）'!$Q$3:$CE$3,0)-1),"")</f>
        <v/>
      </c>
      <c r="W5" s="25" t="str">
        <f ca="1">IFERROR(OFFSET('計算（宅配便）'!$Q6,0,MATCH(W$2&amp;CHAR(10)&amp;"卸ケース単価",'計算（宅配便）'!$Q$3:$CE$3,0)-1),"")</f>
        <v/>
      </c>
      <c r="X5" s="25" t="str">
        <f ca="1">IFERROR(OFFSET('計算（宅配便）'!$Q6,0,MATCH(X$2&amp;CHAR(10)&amp;"卸ケース単価",'計算（宅配便）'!$Q$3:$CE$3,0)-1),"")</f>
        <v/>
      </c>
      <c r="Y5" s="25" t="str">
        <f ca="1">IFERROR(OFFSET('計算（宅配便）'!$Q6,0,MATCH(Y$2&amp;CHAR(10)&amp;"卸ケース単価",'計算（宅配便）'!$Q$3:$CE$3,0)-1),"")</f>
        <v/>
      </c>
      <c r="Z5" s="25" t="str">
        <f ca="1">IFERROR(OFFSET('計算（宅配便）'!$Q6,0,MATCH(Z$2&amp;CHAR(10)&amp;"卸ケース単価",'計算（宅配便）'!$Q$3:$CE$3,0)-1),"")</f>
        <v/>
      </c>
      <c r="AA5" s="25" t="str">
        <f ca="1">IFERROR(OFFSET('計算（宅配便）'!$Q6,0,MATCH(AA$2&amp;CHAR(10)&amp;"卸ケース単価",'計算（宅配便）'!$Q$3:$CE$3,0)-1),"")</f>
        <v/>
      </c>
      <c r="AB5" s="25" t="str">
        <f ca="1">IFERROR(OFFSET('計算（宅配便）'!$Q6,0,MATCH(AB$2&amp;CHAR(10)&amp;"卸ケース単価",'計算（宅配便）'!$Q$3:$CE$3,0)-1),"")</f>
        <v/>
      </c>
      <c r="AC5" s="25" t="str">
        <f ca="1">IFERROR(OFFSET('計算（宅配便）'!$Q6,0,MATCH(AC$2&amp;CHAR(10)&amp;"卸ケース単価",'計算（宅配便）'!$Q$3:$CE$3,0)-1),"")</f>
        <v/>
      </c>
      <c r="AD5" s="25" t="str">
        <f t="shared" ca="1" si="12"/>
        <v/>
      </c>
      <c r="AE5" s="25" t="str">
        <f t="shared" ca="1" si="13"/>
        <v/>
      </c>
      <c r="AF5" s="25" t="str">
        <f t="shared" ca="1" si="14"/>
        <v/>
      </c>
      <c r="AG5" s="25" t="str">
        <f t="shared" ca="1" si="15"/>
        <v/>
      </c>
      <c r="AH5" s="25" t="str">
        <f t="shared" ca="1" si="16"/>
        <v/>
      </c>
      <c r="AI5" s="25" t="str">
        <f t="shared" ca="1" si="17"/>
        <v/>
      </c>
      <c r="AJ5" s="25" t="str">
        <f t="shared" ca="1" si="18"/>
        <v/>
      </c>
      <c r="AK5" s="25" t="str">
        <f t="shared" ca="1" si="19"/>
        <v/>
      </c>
      <c r="AL5" s="25" t="str">
        <f t="shared" ca="1" si="20"/>
        <v/>
      </c>
      <c r="AM5" s="25" t="str">
        <f t="shared" ca="1" si="21"/>
        <v/>
      </c>
      <c r="AN5" s="25" t="str">
        <f t="shared" ca="1" si="22"/>
        <v/>
      </c>
      <c r="AO5" s="25" t="str">
        <f t="shared" ca="1" si="23"/>
        <v/>
      </c>
    </row>
    <row r="6" spans="1:43" ht="18" customHeight="1">
      <c r="A6" s="38">
        <v>4</v>
      </c>
      <c r="B6" s="38" t="str">
        <f>IF(ISBLANK(ID管理番号商品名入力!D6),"",ID管理番号商品名入力!D6)</f>
        <v/>
      </c>
      <c r="C6" s="39" t="str">
        <f>IF(ISBLANK(ID管理番号商品名入力!F6),"",ID管理番号商品名入力!F6)</f>
        <v/>
      </c>
      <c r="D6" s="39" t="str">
        <f>IF(ISBLANK(宅配便入力!L7),"",宅配便入力!L7)</f>
        <v/>
      </c>
      <c r="E6" s="109" t="str">
        <f>IFERROR(VLOOKUP(D6,配送グループ設定!$A$5:$G$14,6,FALSE),"")</f>
        <v/>
      </c>
      <c r="F6" s="113" t="str">
        <f>IF(ISBLANK(宅配便入力!U7),"",宅配便入力!U7)</f>
        <v/>
      </c>
      <c r="G6" s="111" t="str">
        <f>IFERROR("※"&amp;VLOOKUP(D6,配送グループ設定!$A$5:$G$14,4,FALSE),"")</f>
        <v/>
      </c>
      <c r="H6" s="24" t="str">
        <f t="shared" si="11"/>
        <v/>
      </c>
      <c r="I6" s="25">
        <v>1</v>
      </c>
      <c r="J6" s="25">
        <v>0</v>
      </c>
      <c r="K6" s="25">
        <v>0</v>
      </c>
      <c r="L6" s="25">
        <v>1</v>
      </c>
      <c r="M6" s="25" t="str">
        <f>IF(ISBLANK(宅配便入力!V7),"",宅配便入力!V7)</f>
        <v/>
      </c>
      <c r="N6" s="25">
        <v>3</v>
      </c>
      <c r="O6" s="25" t="str">
        <f>IF(ISBLANK(中部・下部フリースペース作成!$E$10),"",中部・下部フリースペース作成!$E$10)</f>
        <v/>
      </c>
      <c r="P6" s="40" t="str">
        <f>IF(ISBLANK(宅配便入力!F7),"",宅配便入力!F7)</f>
        <v/>
      </c>
      <c r="Q6" s="25" t="str">
        <f ca="1">IF(ISBLANK('計算（宅配便）'!Q7),"",IFERROR('計算（宅配便）'!Q7,""))</f>
        <v/>
      </c>
      <c r="R6" s="25" t="str">
        <f ca="1">IFERROR(OFFSET('計算（宅配便）'!$Q7,0,MATCH(R$2&amp;CHAR(10)&amp;"卸ケース単価",'計算（宅配便）'!$Q$3:$CE$3,0)-1),"")</f>
        <v/>
      </c>
      <c r="S6" s="25" t="str">
        <f ca="1">IFERROR(OFFSET('計算（宅配便）'!$Q7,0,MATCH(S$2&amp;CHAR(10)&amp;"卸ケース単価",'計算（宅配便）'!$Q$3:$CE$3,0)-1),"")</f>
        <v/>
      </c>
      <c r="T6" s="25" t="str">
        <f ca="1">IFERROR(OFFSET('計算（宅配便）'!$Q7,0,MATCH(T$2&amp;CHAR(10)&amp;"卸ケース単価",'計算（宅配便）'!$Q$3:$CE$3,0)-1),"")</f>
        <v/>
      </c>
      <c r="U6" s="25" t="str">
        <f ca="1">IFERROR(OFFSET('計算（宅配便）'!$Q7,0,MATCH(U$2&amp;CHAR(10)&amp;"卸ケース単価",'計算（宅配便）'!$Q$3:$CE$3,0)-1),"")</f>
        <v/>
      </c>
      <c r="V6" s="25" t="str">
        <f ca="1">IFERROR(OFFSET('計算（宅配便）'!$Q7,0,MATCH(V$2&amp;CHAR(10)&amp;"卸ケース単価",'計算（宅配便）'!$Q$3:$CE$3,0)-1),"")</f>
        <v/>
      </c>
      <c r="W6" s="25" t="str">
        <f ca="1">IFERROR(OFFSET('計算（宅配便）'!$Q7,0,MATCH(W$2&amp;CHAR(10)&amp;"卸ケース単価",'計算（宅配便）'!$Q$3:$CE$3,0)-1),"")</f>
        <v/>
      </c>
      <c r="X6" s="25" t="str">
        <f ca="1">IFERROR(OFFSET('計算（宅配便）'!$Q7,0,MATCH(X$2&amp;CHAR(10)&amp;"卸ケース単価",'計算（宅配便）'!$Q$3:$CE$3,0)-1),"")</f>
        <v/>
      </c>
      <c r="Y6" s="25" t="str">
        <f ca="1">IFERROR(OFFSET('計算（宅配便）'!$Q7,0,MATCH(Y$2&amp;CHAR(10)&amp;"卸ケース単価",'計算（宅配便）'!$Q$3:$CE$3,0)-1),"")</f>
        <v/>
      </c>
      <c r="Z6" s="25" t="str">
        <f ca="1">IFERROR(OFFSET('計算（宅配便）'!$Q7,0,MATCH(Z$2&amp;CHAR(10)&amp;"卸ケース単価",'計算（宅配便）'!$Q$3:$CE$3,0)-1),"")</f>
        <v/>
      </c>
      <c r="AA6" s="25" t="str">
        <f ca="1">IFERROR(OFFSET('計算（宅配便）'!$Q7,0,MATCH(AA$2&amp;CHAR(10)&amp;"卸ケース単価",'計算（宅配便）'!$Q$3:$CE$3,0)-1),"")</f>
        <v/>
      </c>
      <c r="AB6" s="25" t="str">
        <f ca="1">IFERROR(OFFSET('計算（宅配便）'!$Q7,0,MATCH(AB$2&amp;CHAR(10)&amp;"卸ケース単価",'計算（宅配便）'!$Q$3:$CE$3,0)-1),"")</f>
        <v/>
      </c>
      <c r="AC6" s="25" t="str">
        <f ca="1">IFERROR(OFFSET('計算（宅配便）'!$Q7,0,MATCH(AC$2&amp;CHAR(10)&amp;"卸ケース単価",'計算（宅配便）'!$Q$3:$CE$3,0)-1),"")</f>
        <v/>
      </c>
      <c r="AD6" s="25" t="str">
        <f t="shared" ca="1" si="12"/>
        <v/>
      </c>
      <c r="AE6" s="25" t="str">
        <f t="shared" ca="1" si="13"/>
        <v/>
      </c>
      <c r="AF6" s="25" t="str">
        <f t="shared" ca="1" si="14"/>
        <v/>
      </c>
      <c r="AG6" s="25" t="str">
        <f t="shared" ca="1" si="15"/>
        <v/>
      </c>
      <c r="AH6" s="25" t="str">
        <f t="shared" ca="1" si="16"/>
        <v/>
      </c>
      <c r="AI6" s="25" t="str">
        <f t="shared" ca="1" si="17"/>
        <v/>
      </c>
      <c r="AJ6" s="25" t="str">
        <f t="shared" ca="1" si="18"/>
        <v/>
      </c>
      <c r="AK6" s="25" t="str">
        <f t="shared" ca="1" si="19"/>
        <v/>
      </c>
      <c r="AL6" s="25" t="str">
        <f t="shared" ca="1" si="20"/>
        <v/>
      </c>
      <c r="AM6" s="25" t="str">
        <f t="shared" ca="1" si="21"/>
        <v/>
      </c>
      <c r="AN6" s="25" t="str">
        <f t="shared" ca="1" si="22"/>
        <v/>
      </c>
      <c r="AO6" s="25" t="str">
        <f t="shared" ca="1" si="23"/>
        <v/>
      </c>
      <c r="AQ6" s="74"/>
    </row>
    <row r="7" spans="1:43" ht="18" customHeight="1">
      <c r="A7" s="38">
        <v>5</v>
      </c>
      <c r="B7" s="38" t="str">
        <f>IF(ISBLANK(ID管理番号商品名入力!D7),"",ID管理番号商品名入力!D7)</f>
        <v/>
      </c>
      <c r="C7" s="39" t="str">
        <f>IF(ISBLANK(ID管理番号商品名入力!F7),"",ID管理番号商品名入力!F7)</f>
        <v/>
      </c>
      <c r="D7" s="39" t="str">
        <f>IF(ISBLANK(宅配便入力!L8),"",宅配便入力!L8)</f>
        <v/>
      </c>
      <c r="E7" s="109" t="str">
        <f>IFERROR(VLOOKUP(D7,配送グループ設定!$A$5:$G$14,6,FALSE),"")</f>
        <v/>
      </c>
      <c r="F7" s="113" t="str">
        <f>IF(ISBLANK(宅配便入力!U8),"",宅配便入力!U8)</f>
        <v/>
      </c>
      <c r="G7" s="111" t="str">
        <f>IFERROR("※"&amp;VLOOKUP(D7,配送グループ設定!$A$5:$G$14,4,FALSE),"")</f>
        <v/>
      </c>
      <c r="H7" s="24" t="str">
        <f t="shared" si="11"/>
        <v/>
      </c>
      <c r="I7" s="25">
        <v>1</v>
      </c>
      <c r="J7" s="25">
        <v>0</v>
      </c>
      <c r="K7" s="25">
        <v>0</v>
      </c>
      <c r="L7" s="25">
        <v>1</v>
      </c>
      <c r="M7" s="25" t="str">
        <f>IF(ISBLANK(宅配便入力!V8),"",宅配便入力!V8)</f>
        <v/>
      </c>
      <c r="N7" s="25">
        <v>3</v>
      </c>
      <c r="O7" s="25" t="str">
        <f>IF(ISBLANK(中部・下部フリースペース作成!$E$10),"",中部・下部フリースペース作成!$E$10)</f>
        <v/>
      </c>
      <c r="P7" s="40" t="str">
        <f>IF(ISBLANK(宅配便入力!F8),"",宅配便入力!F8)</f>
        <v/>
      </c>
      <c r="Q7" s="25" t="str">
        <f ca="1">IF(ISBLANK('計算（宅配便）'!Q8),"",IFERROR('計算（宅配便）'!Q8,""))</f>
        <v/>
      </c>
      <c r="R7" s="25" t="str">
        <f ca="1">IFERROR(OFFSET('計算（宅配便）'!$Q8,0,MATCH(R$2&amp;CHAR(10)&amp;"卸ケース単価",'計算（宅配便）'!$Q$3:$CE$3,0)-1),"")</f>
        <v/>
      </c>
      <c r="S7" s="25" t="str">
        <f ca="1">IFERROR(OFFSET('計算（宅配便）'!$Q8,0,MATCH(S$2&amp;CHAR(10)&amp;"卸ケース単価",'計算（宅配便）'!$Q$3:$CE$3,0)-1),"")</f>
        <v/>
      </c>
      <c r="T7" s="25" t="str">
        <f ca="1">IFERROR(OFFSET('計算（宅配便）'!$Q8,0,MATCH(T$2&amp;CHAR(10)&amp;"卸ケース単価",'計算（宅配便）'!$Q$3:$CE$3,0)-1),"")</f>
        <v/>
      </c>
      <c r="U7" s="25" t="str">
        <f ca="1">IFERROR(OFFSET('計算（宅配便）'!$Q8,0,MATCH(U$2&amp;CHAR(10)&amp;"卸ケース単価",'計算（宅配便）'!$Q$3:$CE$3,0)-1),"")</f>
        <v/>
      </c>
      <c r="V7" s="25" t="str">
        <f ca="1">IFERROR(OFFSET('計算（宅配便）'!$Q8,0,MATCH(V$2&amp;CHAR(10)&amp;"卸ケース単価",'計算（宅配便）'!$Q$3:$CE$3,0)-1),"")</f>
        <v/>
      </c>
      <c r="W7" s="25" t="str">
        <f ca="1">IFERROR(OFFSET('計算（宅配便）'!$Q8,0,MATCH(W$2&amp;CHAR(10)&amp;"卸ケース単価",'計算（宅配便）'!$Q$3:$CE$3,0)-1),"")</f>
        <v/>
      </c>
      <c r="X7" s="25" t="str">
        <f ca="1">IFERROR(OFFSET('計算（宅配便）'!$Q8,0,MATCH(X$2&amp;CHAR(10)&amp;"卸ケース単価",'計算（宅配便）'!$Q$3:$CE$3,0)-1),"")</f>
        <v/>
      </c>
      <c r="Y7" s="25" t="str">
        <f ca="1">IFERROR(OFFSET('計算（宅配便）'!$Q8,0,MATCH(Y$2&amp;CHAR(10)&amp;"卸ケース単価",'計算（宅配便）'!$Q$3:$CE$3,0)-1),"")</f>
        <v/>
      </c>
      <c r="Z7" s="25" t="str">
        <f ca="1">IFERROR(OFFSET('計算（宅配便）'!$Q8,0,MATCH(Z$2&amp;CHAR(10)&amp;"卸ケース単価",'計算（宅配便）'!$Q$3:$CE$3,0)-1),"")</f>
        <v/>
      </c>
      <c r="AA7" s="25" t="str">
        <f ca="1">IFERROR(OFFSET('計算（宅配便）'!$Q8,0,MATCH(AA$2&amp;CHAR(10)&amp;"卸ケース単価",'計算（宅配便）'!$Q$3:$CE$3,0)-1),"")</f>
        <v/>
      </c>
      <c r="AB7" s="25" t="str">
        <f ca="1">IFERROR(OFFSET('計算（宅配便）'!$Q8,0,MATCH(AB$2&amp;CHAR(10)&amp;"卸ケース単価",'計算（宅配便）'!$Q$3:$CE$3,0)-1),"")</f>
        <v/>
      </c>
      <c r="AC7" s="25" t="str">
        <f ca="1">IFERROR(OFFSET('計算（宅配便）'!$Q8,0,MATCH(AC$2&amp;CHAR(10)&amp;"卸ケース単価",'計算（宅配便）'!$Q$3:$CE$3,0)-1),"")</f>
        <v/>
      </c>
      <c r="AD7" s="25" t="str">
        <f t="shared" ca="1" si="12"/>
        <v/>
      </c>
      <c r="AE7" s="25" t="str">
        <f t="shared" ca="1" si="13"/>
        <v/>
      </c>
      <c r="AF7" s="25" t="str">
        <f t="shared" ca="1" si="14"/>
        <v/>
      </c>
      <c r="AG7" s="25" t="str">
        <f t="shared" ca="1" si="15"/>
        <v/>
      </c>
      <c r="AH7" s="25" t="str">
        <f t="shared" ca="1" si="16"/>
        <v/>
      </c>
      <c r="AI7" s="25" t="str">
        <f t="shared" ca="1" si="17"/>
        <v/>
      </c>
      <c r="AJ7" s="25" t="str">
        <f t="shared" ca="1" si="18"/>
        <v/>
      </c>
      <c r="AK7" s="25" t="str">
        <f t="shared" ca="1" si="19"/>
        <v/>
      </c>
      <c r="AL7" s="25" t="str">
        <f t="shared" ca="1" si="20"/>
        <v/>
      </c>
      <c r="AM7" s="25" t="str">
        <f t="shared" ca="1" si="21"/>
        <v/>
      </c>
      <c r="AN7" s="25" t="str">
        <f t="shared" ca="1" si="22"/>
        <v/>
      </c>
      <c r="AO7" s="25" t="str">
        <f t="shared" ca="1" si="23"/>
        <v/>
      </c>
    </row>
    <row r="8" spans="1:43" ht="18" customHeight="1">
      <c r="A8" s="38">
        <v>6</v>
      </c>
      <c r="B8" s="38" t="str">
        <f>IF(ISBLANK(ID管理番号商品名入力!D8),"",ID管理番号商品名入力!D8)</f>
        <v/>
      </c>
      <c r="C8" s="39" t="str">
        <f>IF(ISBLANK(ID管理番号商品名入力!F8),"",ID管理番号商品名入力!F8)</f>
        <v/>
      </c>
      <c r="D8" s="39" t="str">
        <f>IF(ISBLANK(宅配便入力!L9),"",宅配便入力!L9)</f>
        <v/>
      </c>
      <c r="E8" s="109" t="str">
        <f>IFERROR(VLOOKUP(D8,配送グループ設定!$A$5:$G$14,6,FALSE),"")</f>
        <v/>
      </c>
      <c r="F8" s="113" t="str">
        <f>IF(ISBLANK(宅配便入力!U9),"",宅配便入力!U9)</f>
        <v/>
      </c>
      <c r="G8" s="111" t="str">
        <f>IFERROR("※"&amp;VLOOKUP(D8,配送グループ設定!$A$5:$G$14,4,FALSE),"")</f>
        <v/>
      </c>
      <c r="H8" s="24" t="str">
        <f t="shared" si="11"/>
        <v/>
      </c>
      <c r="I8" s="25">
        <v>1</v>
      </c>
      <c r="J8" s="25">
        <v>0</v>
      </c>
      <c r="K8" s="25">
        <v>0</v>
      </c>
      <c r="L8" s="25">
        <v>1</v>
      </c>
      <c r="M8" s="25" t="str">
        <f>IF(ISBLANK(宅配便入力!V9),"",宅配便入力!V9)</f>
        <v/>
      </c>
      <c r="N8" s="25">
        <v>3</v>
      </c>
      <c r="O8" s="25" t="str">
        <f>IF(ISBLANK(中部・下部フリースペース作成!$E$10),"",中部・下部フリースペース作成!$E$10)</f>
        <v/>
      </c>
      <c r="P8" s="40" t="str">
        <f>IF(ISBLANK(宅配便入力!F9),"",宅配便入力!F9)</f>
        <v/>
      </c>
      <c r="Q8" s="25" t="str">
        <f ca="1">IF(ISBLANK('計算（宅配便）'!Q9),"",IFERROR('計算（宅配便）'!Q9,""))</f>
        <v/>
      </c>
      <c r="R8" s="25" t="str">
        <f ca="1">IFERROR(OFFSET('計算（宅配便）'!$Q9,0,MATCH(R$2&amp;CHAR(10)&amp;"卸ケース単価",'計算（宅配便）'!$Q$3:$CE$3,0)-1),"")</f>
        <v/>
      </c>
      <c r="S8" s="25" t="str">
        <f ca="1">IFERROR(OFFSET('計算（宅配便）'!$Q9,0,MATCH(S$2&amp;CHAR(10)&amp;"卸ケース単価",'計算（宅配便）'!$Q$3:$CE$3,0)-1),"")</f>
        <v/>
      </c>
      <c r="T8" s="25" t="str">
        <f ca="1">IFERROR(OFFSET('計算（宅配便）'!$Q9,0,MATCH(T$2&amp;CHAR(10)&amp;"卸ケース単価",'計算（宅配便）'!$Q$3:$CE$3,0)-1),"")</f>
        <v/>
      </c>
      <c r="U8" s="25" t="str">
        <f ca="1">IFERROR(OFFSET('計算（宅配便）'!$Q9,0,MATCH(U$2&amp;CHAR(10)&amp;"卸ケース単価",'計算（宅配便）'!$Q$3:$CE$3,0)-1),"")</f>
        <v/>
      </c>
      <c r="V8" s="25" t="str">
        <f ca="1">IFERROR(OFFSET('計算（宅配便）'!$Q9,0,MATCH(V$2&amp;CHAR(10)&amp;"卸ケース単価",'計算（宅配便）'!$Q$3:$CE$3,0)-1),"")</f>
        <v/>
      </c>
      <c r="W8" s="25" t="str">
        <f ca="1">IFERROR(OFFSET('計算（宅配便）'!$Q9,0,MATCH(W$2&amp;CHAR(10)&amp;"卸ケース単価",'計算（宅配便）'!$Q$3:$CE$3,0)-1),"")</f>
        <v/>
      </c>
      <c r="X8" s="25" t="str">
        <f ca="1">IFERROR(OFFSET('計算（宅配便）'!$Q9,0,MATCH(X$2&amp;CHAR(10)&amp;"卸ケース単価",'計算（宅配便）'!$Q$3:$CE$3,0)-1),"")</f>
        <v/>
      </c>
      <c r="Y8" s="25" t="str">
        <f ca="1">IFERROR(OFFSET('計算（宅配便）'!$Q9,0,MATCH(Y$2&amp;CHAR(10)&amp;"卸ケース単価",'計算（宅配便）'!$Q$3:$CE$3,0)-1),"")</f>
        <v/>
      </c>
      <c r="Z8" s="25" t="str">
        <f ca="1">IFERROR(OFFSET('計算（宅配便）'!$Q9,0,MATCH(Z$2&amp;CHAR(10)&amp;"卸ケース単価",'計算（宅配便）'!$Q$3:$CE$3,0)-1),"")</f>
        <v/>
      </c>
      <c r="AA8" s="25" t="str">
        <f ca="1">IFERROR(OFFSET('計算（宅配便）'!$Q9,0,MATCH(AA$2&amp;CHAR(10)&amp;"卸ケース単価",'計算（宅配便）'!$Q$3:$CE$3,0)-1),"")</f>
        <v/>
      </c>
      <c r="AB8" s="25" t="str">
        <f ca="1">IFERROR(OFFSET('計算（宅配便）'!$Q9,0,MATCH(AB$2&amp;CHAR(10)&amp;"卸ケース単価",'計算（宅配便）'!$Q$3:$CE$3,0)-1),"")</f>
        <v/>
      </c>
      <c r="AC8" s="25" t="str">
        <f ca="1">IFERROR(OFFSET('計算（宅配便）'!$Q9,0,MATCH(AC$2&amp;CHAR(10)&amp;"卸ケース単価",'計算（宅配便）'!$Q$3:$CE$3,0)-1),"")</f>
        <v/>
      </c>
      <c r="AD8" s="25" t="str">
        <f t="shared" ca="1" si="12"/>
        <v/>
      </c>
      <c r="AE8" s="25" t="str">
        <f t="shared" ca="1" si="13"/>
        <v/>
      </c>
      <c r="AF8" s="25" t="str">
        <f t="shared" ca="1" si="14"/>
        <v/>
      </c>
      <c r="AG8" s="25" t="str">
        <f t="shared" ca="1" si="15"/>
        <v/>
      </c>
      <c r="AH8" s="25" t="str">
        <f t="shared" ca="1" si="16"/>
        <v/>
      </c>
      <c r="AI8" s="25" t="str">
        <f t="shared" ca="1" si="17"/>
        <v/>
      </c>
      <c r="AJ8" s="25" t="str">
        <f t="shared" ca="1" si="18"/>
        <v/>
      </c>
      <c r="AK8" s="25" t="str">
        <f t="shared" ca="1" si="19"/>
        <v/>
      </c>
      <c r="AL8" s="25" t="str">
        <f t="shared" ca="1" si="20"/>
        <v/>
      </c>
      <c r="AM8" s="25" t="str">
        <f t="shared" ca="1" si="21"/>
        <v/>
      </c>
      <c r="AN8" s="25" t="str">
        <f t="shared" ca="1" si="22"/>
        <v/>
      </c>
      <c r="AO8" s="25" t="str">
        <f t="shared" ca="1" si="23"/>
        <v/>
      </c>
    </row>
    <row r="9" spans="1:43" ht="18" customHeight="1">
      <c r="A9" s="38">
        <v>7</v>
      </c>
      <c r="B9" s="38" t="str">
        <f>IF(ISBLANK(ID管理番号商品名入力!D9),"",ID管理番号商品名入力!D9)</f>
        <v/>
      </c>
      <c r="C9" s="39" t="str">
        <f>IF(ISBLANK(ID管理番号商品名入力!F9),"",ID管理番号商品名入力!F9)</f>
        <v/>
      </c>
      <c r="D9" s="39" t="str">
        <f>IF(ISBLANK(宅配便入力!L10),"",宅配便入力!L10)</f>
        <v/>
      </c>
      <c r="E9" s="109" t="str">
        <f>IFERROR(VLOOKUP(D9,配送グループ設定!$A$5:$G$14,6,FALSE),"")</f>
        <v/>
      </c>
      <c r="F9" s="113" t="str">
        <f>IF(ISBLANK(宅配便入力!U10),"",宅配便入力!U10)</f>
        <v/>
      </c>
      <c r="G9" s="111" t="str">
        <f>IFERROR("※"&amp;VLOOKUP(D9,配送グループ設定!$A$5:$G$14,4,FALSE),"")</f>
        <v/>
      </c>
      <c r="H9" s="24" t="str">
        <f t="shared" si="11"/>
        <v/>
      </c>
      <c r="I9" s="25">
        <v>1</v>
      </c>
      <c r="J9" s="25">
        <v>0</v>
      </c>
      <c r="K9" s="25">
        <v>0</v>
      </c>
      <c r="L9" s="25">
        <v>1</v>
      </c>
      <c r="M9" s="25" t="str">
        <f>IF(ISBLANK(宅配便入力!V10),"",宅配便入力!V10)</f>
        <v/>
      </c>
      <c r="N9" s="25">
        <v>3</v>
      </c>
      <c r="O9" s="25" t="str">
        <f>IF(ISBLANK(中部・下部フリースペース作成!$E$10),"",中部・下部フリースペース作成!$E$10)</f>
        <v/>
      </c>
      <c r="P9" s="40" t="str">
        <f>IF(ISBLANK(宅配便入力!F10),"",宅配便入力!F10)</f>
        <v/>
      </c>
      <c r="Q9" s="25" t="str">
        <f ca="1">IF(ISBLANK('計算（宅配便）'!Q10),"",IFERROR('計算（宅配便）'!Q10,""))</f>
        <v/>
      </c>
      <c r="R9" s="25" t="str">
        <f ca="1">IFERROR(OFFSET('計算（宅配便）'!$Q10,0,MATCH(R$2&amp;CHAR(10)&amp;"卸ケース単価",'計算（宅配便）'!$Q$3:$CE$3,0)-1),"")</f>
        <v/>
      </c>
      <c r="S9" s="25" t="str">
        <f ca="1">IFERROR(OFFSET('計算（宅配便）'!$Q10,0,MATCH(S$2&amp;CHAR(10)&amp;"卸ケース単価",'計算（宅配便）'!$Q$3:$CE$3,0)-1),"")</f>
        <v/>
      </c>
      <c r="T9" s="25" t="str">
        <f ca="1">IFERROR(OFFSET('計算（宅配便）'!$Q10,0,MATCH(T$2&amp;CHAR(10)&amp;"卸ケース単価",'計算（宅配便）'!$Q$3:$CE$3,0)-1),"")</f>
        <v/>
      </c>
      <c r="U9" s="25" t="str">
        <f ca="1">IFERROR(OFFSET('計算（宅配便）'!$Q10,0,MATCH(U$2&amp;CHAR(10)&amp;"卸ケース単価",'計算（宅配便）'!$Q$3:$CE$3,0)-1),"")</f>
        <v/>
      </c>
      <c r="V9" s="25" t="str">
        <f ca="1">IFERROR(OFFSET('計算（宅配便）'!$Q10,0,MATCH(V$2&amp;CHAR(10)&amp;"卸ケース単価",'計算（宅配便）'!$Q$3:$CE$3,0)-1),"")</f>
        <v/>
      </c>
      <c r="W9" s="25" t="str">
        <f ca="1">IFERROR(OFFSET('計算（宅配便）'!$Q10,0,MATCH(W$2&amp;CHAR(10)&amp;"卸ケース単価",'計算（宅配便）'!$Q$3:$CE$3,0)-1),"")</f>
        <v/>
      </c>
      <c r="X9" s="25" t="str">
        <f ca="1">IFERROR(OFFSET('計算（宅配便）'!$Q10,0,MATCH(X$2&amp;CHAR(10)&amp;"卸ケース単価",'計算（宅配便）'!$Q$3:$CE$3,0)-1),"")</f>
        <v/>
      </c>
      <c r="Y9" s="25" t="str">
        <f ca="1">IFERROR(OFFSET('計算（宅配便）'!$Q10,0,MATCH(Y$2&amp;CHAR(10)&amp;"卸ケース単価",'計算（宅配便）'!$Q$3:$CE$3,0)-1),"")</f>
        <v/>
      </c>
      <c r="Z9" s="25" t="str">
        <f ca="1">IFERROR(OFFSET('計算（宅配便）'!$Q10,0,MATCH(Z$2&amp;CHAR(10)&amp;"卸ケース単価",'計算（宅配便）'!$Q$3:$CE$3,0)-1),"")</f>
        <v/>
      </c>
      <c r="AA9" s="25" t="str">
        <f ca="1">IFERROR(OFFSET('計算（宅配便）'!$Q10,0,MATCH(AA$2&amp;CHAR(10)&amp;"卸ケース単価",'計算（宅配便）'!$Q$3:$CE$3,0)-1),"")</f>
        <v/>
      </c>
      <c r="AB9" s="25" t="str">
        <f ca="1">IFERROR(OFFSET('計算（宅配便）'!$Q10,0,MATCH(AB$2&amp;CHAR(10)&amp;"卸ケース単価",'計算（宅配便）'!$Q$3:$CE$3,0)-1),"")</f>
        <v/>
      </c>
      <c r="AC9" s="25" t="str">
        <f ca="1">IFERROR(OFFSET('計算（宅配便）'!$Q10,0,MATCH(AC$2&amp;CHAR(10)&amp;"卸ケース単価",'計算（宅配便）'!$Q$3:$CE$3,0)-1),"")</f>
        <v/>
      </c>
      <c r="AD9" s="25" t="str">
        <f t="shared" ca="1" si="12"/>
        <v/>
      </c>
      <c r="AE9" s="25" t="str">
        <f t="shared" ca="1" si="13"/>
        <v/>
      </c>
      <c r="AF9" s="25" t="str">
        <f t="shared" ca="1" si="14"/>
        <v/>
      </c>
      <c r="AG9" s="25" t="str">
        <f t="shared" ca="1" si="15"/>
        <v/>
      </c>
      <c r="AH9" s="25" t="str">
        <f t="shared" ca="1" si="16"/>
        <v/>
      </c>
      <c r="AI9" s="25" t="str">
        <f t="shared" ca="1" si="17"/>
        <v/>
      </c>
      <c r="AJ9" s="25" t="str">
        <f t="shared" ca="1" si="18"/>
        <v/>
      </c>
      <c r="AK9" s="25" t="str">
        <f t="shared" ca="1" si="19"/>
        <v/>
      </c>
      <c r="AL9" s="25" t="str">
        <f t="shared" ca="1" si="20"/>
        <v/>
      </c>
      <c r="AM9" s="25" t="str">
        <f t="shared" ca="1" si="21"/>
        <v/>
      </c>
      <c r="AN9" s="25" t="str">
        <f t="shared" ca="1" si="22"/>
        <v/>
      </c>
      <c r="AO9" s="25" t="str">
        <f t="shared" ca="1" si="23"/>
        <v/>
      </c>
    </row>
    <row r="10" spans="1:43" ht="18" customHeight="1">
      <c r="A10" s="38">
        <v>8</v>
      </c>
      <c r="B10" s="38" t="str">
        <f>IF(ISBLANK(ID管理番号商品名入力!D10),"",ID管理番号商品名入力!D10)</f>
        <v/>
      </c>
      <c r="C10" s="39" t="str">
        <f>IF(ISBLANK(ID管理番号商品名入力!F10),"",ID管理番号商品名入力!F10)</f>
        <v/>
      </c>
      <c r="D10" s="39" t="str">
        <f>IF(ISBLANK(宅配便入力!L11),"",宅配便入力!L11)</f>
        <v/>
      </c>
      <c r="E10" s="109" t="str">
        <f>IFERROR(VLOOKUP(D10,配送グループ設定!$A$5:$G$14,6,FALSE),"")</f>
        <v/>
      </c>
      <c r="F10" s="113" t="str">
        <f>IF(ISBLANK(宅配便入力!U11),"",宅配便入力!U11)</f>
        <v/>
      </c>
      <c r="G10" s="111" t="str">
        <f>IFERROR("※"&amp;VLOOKUP(D10,配送グループ設定!$A$5:$G$14,4,FALSE),"")</f>
        <v/>
      </c>
      <c r="H10" s="24" t="str">
        <f t="shared" si="11"/>
        <v/>
      </c>
      <c r="I10" s="25">
        <v>1</v>
      </c>
      <c r="J10" s="25">
        <v>0</v>
      </c>
      <c r="K10" s="25">
        <v>0</v>
      </c>
      <c r="L10" s="25">
        <v>1</v>
      </c>
      <c r="M10" s="25" t="str">
        <f>IF(ISBLANK(宅配便入力!V11),"",宅配便入力!V11)</f>
        <v/>
      </c>
      <c r="N10" s="25">
        <v>3</v>
      </c>
      <c r="O10" s="25" t="str">
        <f>IF(ISBLANK(中部・下部フリースペース作成!$E$10),"",中部・下部フリースペース作成!$E$10)</f>
        <v/>
      </c>
      <c r="P10" s="40" t="str">
        <f>IF(ISBLANK(宅配便入力!F11),"",宅配便入力!F11)</f>
        <v/>
      </c>
      <c r="Q10" s="25" t="str">
        <f ca="1">IF(ISBLANK('計算（宅配便）'!Q11),"",IFERROR('計算（宅配便）'!Q11,""))</f>
        <v/>
      </c>
      <c r="R10" s="25" t="str">
        <f ca="1">IFERROR(OFFSET('計算（宅配便）'!$Q11,0,MATCH(R$2&amp;CHAR(10)&amp;"卸ケース単価",'計算（宅配便）'!$Q$3:$CE$3,0)-1),"")</f>
        <v/>
      </c>
      <c r="S10" s="25" t="str">
        <f ca="1">IFERROR(OFFSET('計算（宅配便）'!$Q11,0,MATCH(S$2&amp;CHAR(10)&amp;"卸ケース単価",'計算（宅配便）'!$Q$3:$CE$3,0)-1),"")</f>
        <v/>
      </c>
      <c r="T10" s="25" t="str">
        <f ca="1">IFERROR(OFFSET('計算（宅配便）'!$Q11,0,MATCH(T$2&amp;CHAR(10)&amp;"卸ケース単価",'計算（宅配便）'!$Q$3:$CE$3,0)-1),"")</f>
        <v/>
      </c>
      <c r="U10" s="25" t="str">
        <f ca="1">IFERROR(OFFSET('計算（宅配便）'!$Q11,0,MATCH(U$2&amp;CHAR(10)&amp;"卸ケース単価",'計算（宅配便）'!$Q$3:$CE$3,0)-1),"")</f>
        <v/>
      </c>
      <c r="V10" s="25" t="str">
        <f ca="1">IFERROR(OFFSET('計算（宅配便）'!$Q11,0,MATCH(V$2&amp;CHAR(10)&amp;"卸ケース単価",'計算（宅配便）'!$Q$3:$CE$3,0)-1),"")</f>
        <v/>
      </c>
      <c r="W10" s="25" t="str">
        <f ca="1">IFERROR(OFFSET('計算（宅配便）'!$Q11,0,MATCH(W$2&amp;CHAR(10)&amp;"卸ケース単価",'計算（宅配便）'!$Q$3:$CE$3,0)-1),"")</f>
        <v/>
      </c>
      <c r="X10" s="25" t="str">
        <f ca="1">IFERROR(OFFSET('計算（宅配便）'!$Q11,0,MATCH(X$2&amp;CHAR(10)&amp;"卸ケース単価",'計算（宅配便）'!$Q$3:$CE$3,0)-1),"")</f>
        <v/>
      </c>
      <c r="Y10" s="25" t="str">
        <f ca="1">IFERROR(OFFSET('計算（宅配便）'!$Q11,0,MATCH(Y$2&amp;CHAR(10)&amp;"卸ケース単価",'計算（宅配便）'!$Q$3:$CE$3,0)-1),"")</f>
        <v/>
      </c>
      <c r="Z10" s="25" t="str">
        <f ca="1">IFERROR(OFFSET('計算（宅配便）'!$Q11,0,MATCH(Z$2&amp;CHAR(10)&amp;"卸ケース単価",'計算（宅配便）'!$Q$3:$CE$3,0)-1),"")</f>
        <v/>
      </c>
      <c r="AA10" s="25" t="str">
        <f ca="1">IFERROR(OFFSET('計算（宅配便）'!$Q11,0,MATCH(AA$2&amp;CHAR(10)&amp;"卸ケース単価",'計算（宅配便）'!$Q$3:$CE$3,0)-1),"")</f>
        <v/>
      </c>
      <c r="AB10" s="25" t="str">
        <f ca="1">IFERROR(OFFSET('計算（宅配便）'!$Q11,0,MATCH(AB$2&amp;CHAR(10)&amp;"卸ケース単価",'計算（宅配便）'!$Q$3:$CE$3,0)-1),"")</f>
        <v/>
      </c>
      <c r="AC10" s="25" t="str">
        <f ca="1">IFERROR(OFFSET('計算（宅配便）'!$Q11,0,MATCH(AC$2&amp;CHAR(10)&amp;"卸ケース単価",'計算（宅配便）'!$Q$3:$CE$3,0)-1),"")</f>
        <v/>
      </c>
      <c r="AD10" s="25" t="str">
        <f t="shared" ca="1" si="12"/>
        <v/>
      </c>
      <c r="AE10" s="25" t="str">
        <f t="shared" ca="1" si="13"/>
        <v/>
      </c>
      <c r="AF10" s="25" t="str">
        <f t="shared" ca="1" si="14"/>
        <v/>
      </c>
      <c r="AG10" s="25" t="str">
        <f t="shared" ca="1" si="15"/>
        <v/>
      </c>
      <c r="AH10" s="25" t="str">
        <f t="shared" ca="1" si="16"/>
        <v/>
      </c>
      <c r="AI10" s="25" t="str">
        <f t="shared" ca="1" si="17"/>
        <v/>
      </c>
      <c r="AJ10" s="25" t="str">
        <f t="shared" ca="1" si="18"/>
        <v/>
      </c>
      <c r="AK10" s="25" t="str">
        <f t="shared" ca="1" si="19"/>
        <v/>
      </c>
      <c r="AL10" s="25" t="str">
        <f t="shared" ca="1" si="20"/>
        <v/>
      </c>
      <c r="AM10" s="25" t="str">
        <f t="shared" ca="1" si="21"/>
        <v/>
      </c>
      <c r="AN10" s="25" t="str">
        <f t="shared" ca="1" si="22"/>
        <v/>
      </c>
      <c r="AO10" s="25" t="str">
        <f t="shared" ca="1" si="23"/>
        <v/>
      </c>
    </row>
    <row r="11" spans="1:43" ht="18" customHeight="1">
      <c r="A11" s="38">
        <v>9</v>
      </c>
      <c r="B11" s="38" t="str">
        <f>IF(ISBLANK(ID管理番号商品名入力!D11),"",ID管理番号商品名入力!D11)</f>
        <v/>
      </c>
      <c r="C11" s="39" t="str">
        <f>IF(ISBLANK(ID管理番号商品名入力!F11),"",ID管理番号商品名入力!F11)</f>
        <v/>
      </c>
      <c r="D11" s="39" t="str">
        <f>IF(ISBLANK(宅配便入力!L12),"",宅配便入力!L12)</f>
        <v/>
      </c>
      <c r="E11" s="109" t="str">
        <f>IFERROR(VLOOKUP(D11,配送グループ設定!$A$5:$G$14,6,FALSE),"")</f>
        <v/>
      </c>
      <c r="F11" s="113" t="str">
        <f>IF(ISBLANK(宅配便入力!U12),"",宅配便入力!U12)</f>
        <v/>
      </c>
      <c r="G11" s="111" t="str">
        <f>IFERROR("※"&amp;VLOOKUP(D11,配送グループ設定!$A$5:$G$14,4,FALSE),"")</f>
        <v/>
      </c>
      <c r="H11" s="24" t="str">
        <f t="shared" si="11"/>
        <v/>
      </c>
      <c r="I11" s="25">
        <v>1</v>
      </c>
      <c r="J11" s="25">
        <v>0</v>
      </c>
      <c r="K11" s="25">
        <v>0</v>
      </c>
      <c r="L11" s="25">
        <v>1</v>
      </c>
      <c r="M11" s="25" t="str">
        <f>IF(ISBLANK(宅配便入力!V12),"",宅配便入力!V12)</f>
        <v/>
      </c>
      <c r="N11" s="25">
        <v>3</v>
      </c>
      <c r="O11" s="25" t="str">
        <f>IF(ISBLANK(中部・下部フリースペース作成!$E$10),"",中部・下部フリースペース作成!$E$10)</f>
        <v/>
      </c>
      <c r="P11" s="40" t="str">
        <f>IF(ISBLANK(宅配便入力!F12),"",宅配便入力!F12)</f>
        <v/>
      </c>
      <c r="Q11" s="25" t="str">
        <f ca="1">IF(ISBLANK('計算（宅配便）'!Q12),"",IFERROR('計算（宅配便）'!Q12,""))</f>
        <v/>
      </c>
      <c r="R11" s="25" t="str">
        <f ca="1">IFERROR(OFFSET('計算（宅配便）'!$Q12,0,MATCH(R$2&amp;CHAR(10)&amp;"卸ケース単価",'計算（宅配便）'!$Q$3:$CE$3,0)-1),"")</f>
        <v/>
      </c>
      <c r="S11" s="25" t="str">
        <f ca="1">IFERROR(OFFSET('計算（宅配便）'!$Q12,0,MATCH(S$2&amp;CHAR(10)&amp;"卸ケース単価",'計算（宅配便）'!$Q$3:$CE$3,0)-1),"")</f>
        <v/>
      </c>
      <c r="T11" s="25" t="str">
        <f ca="1">IFERROR(OFFSET('計算（宅配便）'!$Q12,0,MATCH(T$2&amp;CHAR(10)&amp;"卸ケース単価",'計算（宅配便）'!$Q$3:$CE$3,0)-1),"")</f>
        <v/>
      </c>
      <c r="U11" s="25" t="str">
        <f ca="1">IFERROR(OFFSET('計算（宅配便）'!$Q12,0,MATCH(U$2&amp;CHAR(10)&amp;"卸ケース単価",'計算（宅配便）'!$Q$3:$CE$3,0)-1),"")</f>
        <v/>
      </c>
      <c r="V11" s="25" t="str">
        <f ca="1">IFERROR(OFFSET('計算（宅配便）'!$Q12,0,MATCH(V$2&amp;CHAR(10)&amp;"卸ケース単価",'計算（宅配便）'!$Q$3:$CE$3,0)-1),"")</f>
        <v/>
      </c>
      <c r="W11" s="25" t="str">
        <f ca="1">IFERROR(OFFSET('計算（宅配便）'!$Q12,0,MATCH(W$2&amp;CHAR(10)&amp;"卸ケース単価",'計算（宅配便）'!$Q$3:$CE$3,0)-1),"")</f>
        <v/>
      </c>
      <c r="X11" s="25" t="str">
        <f ca="1">IFERROR(OFFSET('計算（宅配便）'!$Q12,0,MATCH(X$2&amp;CHAR(10)&amp;"卸ケース単価",'計算（宅配便）'!$Q$3:$CE$3,0)-1),"")</f>
        <v/>
      </c>
      <c r="Y11" s="25" t="str">
        <f ca="1">IFERROR(OFFSET('計算（宅配便）'!$Q12,0,MATCH(Y$2&amp;CHAR(10)&amp;"卸ケース単価",'計算（宅配便）'!$Q$3:$CE$3,0)-1),"")</f>
        <v/>
      </c>
      <c r="Z11" s="25" t="str">
        <f ca="1">IFERROR(OFFSET('計算（宅配便）'!$Q12,0,MATCH(Z$2&amp;CHAR(10)&amp;"卸ケース単価",'計算（宅配便）'!$Q$3:$CE$3,0)-1),"")</f>
        <v/>
      </c>
      <c r="AA11" s="25" t="str">
        <f ca="1">IFERROR(OFFSET('計算（宅配便）'!$Q12,0,MATCH(AA$2&amp;CHAR(10)&amp;"卸ケース単価",'計算（宅配便）'!$Q$3:$CE$3,0)-1),"")</f>
        <v/>
      </c>
      <c r="AB11" s="25" t="str">
        <f ca="1">IFERROR(OFFSET('計算（宅配便）'!$Q12,0,MATCH(AB$2&amp;CHAR(10)&amp;"卸ケース単価",'計算（宅配便）'!$Q$3:$CE$3,0)-1),"")</f>
        <v/>
      </c>
      <c r="AC11" s="25" t="str">
        <f ca="1">IFERROR(OFFSET('計算（宅配便）'!$Q12,0,MATCH(AC$2&amp;CHAR(10)&amp;"卸ケース単価",'計算（宅配便）'!$Q$3:$CE$3,0)-1),"")</f>
        <v/>
      </c>
      <c r="AD11" s="25" t="str">
        <f t="shared" ca="1" si="12"/>
        <v/>
      </c>
      <c r="AE11" s="25" t="str">
        <f t="shared" ca="1" si="13"/>
        <v/>
      </c>
      <c r="AF11" s="25" t="str">
        <f t="shared" ca="1" si="14"/>
        <v/>
      </c>
      <c r="AG11" s="25" t="str">
        <f t="shared" ca="1" si="15"/>
        <v/>
      </c>
      <c r="AH11" s="25" t="str">
        <f t="shared" ca="1" si="16"/>
        <v/>
      </c>
      <c r="AI11" s="25" t="str">
        <f t="shared" ca="1" si="17"/>
        <v/>
      </c>
      <c r="AJ11" s="25" t="str">
        <f t="shared" ca="1" si="18"/>
        <v/>
      </c>
      <c r="AK11" s="25" t="str">
        <f t="shared" ca="1" si="19"/>
        <v/>
      </c>
      <c r="AL11" s="25" t="str">
        <f t="shared" ca="1" si="20"/>
        <v/>
      </c>
      <c r="AM11" s="25" t="str">
        <f t="shared" ca="1" si="21"/>
        <v/>
      </c>
      <c r="AN11" s="25" t="str">
        <f t="shared" ca="1" si="22"/>
        <v/>
      </c>
      <c r="AO11" s="25" t="str">
        <f t="shared" ca="1" si="23"/>
        <v/>
      </c>
    </row>
    <row r="12" spans="1:43" ht="18" customHeight="1">
      <c r="A12" s="38">
        <v>10</v>
      </c>
      <c r="B12" s="38" t="str">
        <f>IF(ISBLANK(ID管理番号商品名入力!D12),"",ID管理番号商品名入力!D12)</f>
        <v/>
      </c>
      <c r="C12" s="39" t="str">
        <f>IF(ISBLANK(ID管理番号商品名入力!F12),"",ID管理番号商品名入力!F12)</f>
        <v/>
      </c>
      <c r="D12" s="39" t="str">
        <f>IF(ISBLANK(宅配便入力!L13),"",宅配便入力!L13)</f>
        <v/>
      </c>
      <c r="E12" s="109" t="str">
        <f>IFERROR(VLOOKUP(D12,配送グループ設定!$A$5:$G$14,6,FALSE),"")</f>
        <v/>
      </c>
      <c r="F12" s="113" t="str">
        <f>IF(ISBLANK(宅配便入力!U13),"",宅配便入力!U13)</f>
        <v/>
      </c>
      <c r="G12" s="111" t="str">
        <f>IFERROR("※"&amp;VLOOKUP(D12,配送グループ設定!$A$5:$G$14,4,FALSE),"")</f>
        <v/>
      </c>
      <c r="H12" s="24" t="str">
        <f t="shared" si="11"/>
        <v/>
      </c>
      <c r="I12" s="25">
        <v>1</v>
      </c>
      <c r="J12" s="25">
        <v>0</v>
      </c>
      <c r="K12" s="25">
        <v>0</v>
      </c>
      <c r="L12" s="25">
        <v>1</v>
      </c>
      <c r="M12" s="25" t="str">
        <f>IF(ISBLANK(宅配便入力!V13),"",宅配便入力!V13)</f>
        <v/>
      </c>
      <c r="N12" s="25">
        <v>3</v>
      </c>
      <c r="O12" s="25" t="str">
        <f>IF(ISBLANK(中部・下部フリースペース作成!$E$10),"",中部・下部フリースペース作成!$E$10)</f>
        <v/>
      </c>
      <c r="P12" s="40" t="str">
        <f>IF(ISBLANK(宅配便入力!F13),"",宅配便入力!F13)</f>
        <v/>
      </c>
      <c r="Q12" s="25" t="str">
        <f ca="1">IF(ISBLANK('計算（宅配便）'!Q13),"",IFERROR('計算（宅配便）'!Q13,""))</f>
        <v/>
      </c>
      <c r="R12" s="25" t="str">
        <f ca="1">IFERROR(OFFSET('計算（宅配便）'!$Q13,0,MATCH(R$2&amp;CHAR(10)&amp;"卸ケース単価",'計算（宅配便）'!$Q$3:$CE$3,0)-1),"")</f>
        <v/>
      </c>
      <c r="S12" s="25" t="str">
        <f ca="1">IFERROR(OFFSET('計算（宅配便）'!$Q13,0,MATCH(S$2&amp;CHAR(10)&amp;"卸ケース単価",'計算（宅配便）'!$Q$3:$CE$3,0)-1),"")</f>
        <v/>
      </c>
      <c r="T12" s="25" t="str">
        <f ca="1">IFERROR(OFFSET('計算（宅配便）'!$Q13,0,MATCH(T$2&amp;CHAR(10)&amp;"卸ケース単価",'計算（宅配便）'!$Q$3:$CE$3,0)-1),"")</f>
        <v/>
      </c>
      <c r="U12" s="25" t="str">
        <f ca="1">IFERROR(OFFSET('計算（宅配便）'!$Q13,0,MATCH(U$2&amp;CHAR(10)&amp;"卸ケース単価",'計算（宅配便）'!$Q$3:$CE$3,0)-1),"")</f>
        <v/>
      </c>
      <c r="V12" s="25" t="str">
        <f ca="1">IFERROR(OFFSET('計算（宅配便）'!$Q13,0,MATCH(V$2&amp;CHAR(10)&amp;"卸ケース単価",'計算（宅配便）'!$Q$3:$CE$3,0)-1),"")</f>
        <v/>
      </c>
      <c r="W12" s="25" t="str">
        <f ca="1">IFERROR(OFFSET('計算（宅配便）'!$Q13,0,MATCH(W$2&amp;CHAR(10)&amp;"卸ケース単価",'計算（宅配便）'!$Q$3:$CE$3,0)-1),"")</f>
        <v/>
      </c>
      <c r="X12" s="25" t="str">
        <f ca="1">IFERROR(OFFSET('計算（宅配便）'!$Q13,0,MATCH(X$2&amp;CHAR(10)&amp;"卸ケース単価",'計算（宅配便）'!$Q$3:$CE$3,0)-1),"")</f>
        <v/>
      </c>
      <c r="Y12" s="25" t="str">
        <f ca="1">IFERROR(OFFSET('計算（宅配便）'!$Q13,0,MATCH(Y$2&amp;CHAR(10)&amp;"卸ケース単価",'計算（宅配便）'!$Q$3:$CE$3,0)-1),"")</f>
        <v/>
      </c>
      <c r="Z12" s="25" t="str">
        <f ca="1">IFERROR(OFFSET('計算（宅配便）'!$Q13,0,MATCH(Z$2&amp;CHAR(10)&amp;"卸ケース単価",'計算（宅配便）'!$Q$3:$CE$3,0)-1),"")</f>
        <v/>
      </c>
      <c r="AA12" s="25" t="str">
        <f ca="1">IFERROR(OFFSET('計算（宅配便）'!$Q13,0,MATCH(AA$2&amp;CHAR(10)&amp;"卸ケース単価",'計算（宅配便）'!$Q$3:$CE$3,0)-1),"")</f>
        <v/>
      </c>
      <c r="AB12" s="25" t="str">
        <f ca="1">IFERROR(OFFSET('計算（宅配便）'!$Q13,0,MATCH(AB$2&amp;CHAR(10)&amp;"卸ケース単価",'計算（宅配便）'!$Q$3:$CE$3,0)-1),"")</f>
        <v/>
      </c>
      <c r="AC12" s="25" t="str">
        <f ca="1">IFERROR(OFFSET('計算（宅配便）'!$Q13,0,MATCH(AC$2&amp;CHAR(10)&amp;"卸ケース単価",'計算（宅配便）'!$Q$3:$CE$3,0)-1),"")</f>
        <v/>
      </c>
      <c r="AD12" s="25" t="str">
        <f t="shared" ca="1" si="12"/>
        <v/>
      </c>
      <c r="AE12" s="25" t="str">
        <f t="shared" ca="1" si="13"/>
        <v/>
      </c>
      <c r="AF12" s="25" t="str">
        <f t="shared" ca="1" si="14"/>
        <v/>
      </c>
      <c r="AG12" s="25" t="str">
        <f t="shared" ca="1" si="15"/>
        <v/>
      </c>
      <c r="AH12" s="25" t="str">
        <f t="shared" ca="1" si="16"/>
        <v/>
      </c>
      <c r="AI12" s="25" t="str">
        <f t="shared" ca="1" si="17"/>
        <v/>
      </c>
      <c r="AJ12" s="25" t="str">
        <f t="shared" ca="1" si="18"/>
        <v/>
      </c>
      <c r="AK12" s="25" t="str">
        <f t="shared" ca="1" si="19"/>
        <v/>
      </c>
      <c r="AL12" s="25" t="str">
        <f t="shared" ca="1" si="20"/>
        <v/>
      </c>
      <c r="AM12" s="25" t="str">
        <f t="shared" ca="1" si="21"/>
        <v/>
      </c>
      <c r="AN12" s="25" t="str">
        <f t="shared" ca="1" si="22"/>
        <v/>
      </c>
      <c r="AO12" s="25" t="str">
        <f t="shared" ca="1" si="23"/>
        <v/>
      </c>
    </row>
    <row r="13" spans="1:43" ht="18" customHeight="1">
      <c r="A13" s="38">
        <v>11</v>
      </c>
      <c r="B13" s="38" t="str">
        <f>IF(ISBLANK(ID管理番号商品名入力!D13),"",ID管理番号商品名入力!D13)</f>
        <v/>
      </c>
      <c r="C13" s="39" t="str">
        <f>IF(ISBLANK(ID管理番号商品名入力!F13),"",ID管理番号商品名入力!F13)</f>
        <v/>
      </c>
      <c r="D13" s="39" t="str">
        <f>IF(ISBLANK(宅配便入力!L14),"",宅配便入力!L14)</f>
        <v/>
      </c>
      <c r="E13" s="109" t="str">
        <f>IFERROR(VLOOKUP(D13,配送グループ設定!$A$5:$G$14,6,FALSE),"")</f>
        <v/>
      </c>
      <c r="F13" s="113" t="str">
        <f>IF(ISBLANK(宅配便入力!U14),"",宅配便入力!U14)</f>
        <v/>
      </c>
      <c r="G13" s="111" t="str">
        <f>IFERROR("※"&amp;VLOOKUP(D13,配送グループ設定!$A$5:$G$14,4,FALSE),"")</f>
        <v/>
      </c>
      <c r="H13" s="24" t="str">
        <f t="shared" si="11"/>
        <v/>
      </c>
      <c r="I13" s="25">
        <v>1</v>
      </c>
      <c r="J13" s="25">
        <v>0</v>
      </c>
      <c r="K13" s="25">
        <v>0</v>
      </c>
      <c r="L13" s="25">
        <v>1</v>
      </c>
      <c r="M13" s="25" t="str">
        <f>IF(ISBLANK(宅配便入力!V14),"",宅配便入力!V14)</f>
        <v/>
      </c>
      <c r="N13" s="25">
        <v>3</v>
      </c>
      <c r="O13" s="25" t="str">
        <f>IF(ISBLANK(中部・下部フリースペース作成!$E$10),"",中部・下部フリースペース作成!$E$10)</f>
        <v/>
      </c>
      <c r="P13" s="40" t="str">
        <f>IF(ISBLANK(宅配便入力!F14),"",宅配便入力!F14)</f>
        <v/>
      </c>
      <c r="Q13" s="25" t="str">
        <f ca="1">IF(ISBLANK('計算（宅配便）'!Q14),"",IFERROR('計算（宅配便）'!Q14,""))</f>
        <v/>
      </c>
      <c r="R13" s="25" t="str">
        <f ca="1">IFERROR(OFFSET('計算（宅配便）'!$Q14,0,MATCH(R$2&amp;CHAR(10)&amp;"卸ケース単価",'計算（宅配便）'!$Q$3:$CE$3,0)-1),"")</f>
        <v/>
      </c>
      <c r="S13" s="25" t="str">
        <f ca="1">IFERROR(OFFSET('計算（宅配便）'!$Q14,0,MATCH(S$2&amp;CHAR(10)&amp;"卸ケース単価",'計算（宅配便）'!$Q$3:$CE$3,0)-1),"")</f>
        <v/>
      </c>
      <c r="T13" s="25" t="str">
        <f ca="1">IFERROR(OFFSET('計算（宅配便）'!$Q14,0,MATCH(T$2&amp;CHAR(10)&amp;"卸ケース単価",'計算（宅配便）'!$Q$3:$CE$3,0)-1),"")</f>
        <v/>
      </c>
      <c r="U13" s="25" t="str">
        <f ca="1">IFERROR(OFFSET('計算（宅配便）'!$Q14,0,MATCH(U$2&amp;CHAR(10)&amp;"卸ケース単価",'計算（宅配便）'!$Q$3:$CE$3,0)-1),"")</f>
        <v/>
      </c>
      <c r="V13" s="25" t="str">
        <f ca="1">IFERROR(OFFSET('計算（宅配便）'!$Q14,0,MATCH(V$2&amp;CHAR(10)&amp;"卸ケース単価",'計算（宅配便）'!$Q$3:$CE$3,0)-1),"")</f>
        <v/>
      </c>
      <c r="W13" s="25" t="str">
        <f ca="1">IFERROR(OFFSET('計算（宅配便）'!$Q14,0,MATCH(W$2&amp;CHAR(10)&amp;"卸ケース単価",'計算（宅配便）'!$Q$3:$CE$3,0)-1),"")</f>
        <v/>
      </c>
      <c r="X13" s="25" t="str">
        <f ca="1">IFERROR(OFFSET('計算（宅配便）'!$Q14,0,MATCH(X$2&amp;CHAR(10)&amp;"卸ケース単価",'計算（宅配便）'!$Q$3:$CE$3,0)-1),"")</f>
        <v/>
      </c>
      <c r="Y13" s="25" t="str">
        <f ca="1">IFERROR(OFFSET('計算（宅配便）'!$Q14,0,MATCH(Y$2&amp;CHAR(10)&amp;"卸ケース単価",'計算（宅配便）'!$Q$3:$CE$3,0)-1),"")</f>
        <v/>
      </c>
      <c r="Z13" s="25" t="str">
        <f ca="1">IFERROR(OFFSET('計算（宅配便）'!$Q14,0,MATCH(Z$2&amp;CHAR(10)&amp;"卸ケース単価",'計算（宅配便）'!$Q$3:$CE$3,0)-1),"")</f>
        <v/>
      </c>
      <c r="AA13" s="25" t="str">
        <f ca="1">IFERROR(OFFSET('計算（宅配便）'!$Q14,0,MATCH(AA$2&amp;CHAR(10)&amp;"卸ケース単価",'計算（宅配便）'!$Q$3:$CE$3,0)-1),"")</f>
        <v/>
      </c>
      <c r="AB13" s="25" t="str">
        <f ca="1">IFERROR(OFFSET('計算（宅配便）'!$Q14,0,MATCH(AB$2&amp;CHAR(10)&amp;"卸ケース単価",'計算（宅配便）'!$Q$3:$CE$3,0)-1),"")</f>
        <v/>
      </c>
      <c r="AC13" s="25" t="str">
        <f ca="1">IFERROR(OFFSET('計算（宅配便）'!$Q14,0,MATCH(AC$2&amp;CHAR(10)&amp;"卸ケース単価",'計算（宅配便）'!$Q$3:$CE$3,0)-1),"")</f>
        <v/>
      </c>
      <c r="AD13" s="25" t="str">
        <f t="shared" ca="1" si="12"/>
        <v/>
      </c>
      <c r="AE13" s="25" t="str">
        <f t="shared" ca="1" si="13"/>
        <v/>
      </c>
      <c r="AF13" s="25" t="str">
        <f t="shared" ca="1" si="14"/>
        <v/>
      </c>
      <c r="AG13" s="25" t="str">
        <f t="shared" ca="1" si="15"/>
        <v/>
      </c>
      <c r="AH13" s="25" t="str">
        <f t="shared" ca="1" si="16"/>
        <v/>
      </c>
      <c r="AI13" s="25" t="str">
        <f t="shared" ca="1" si="17"/>
        <v/>
      </c>
      <c r="AJ13" s="25" t="str">
        <f t="shared" ca="1" si="18"/>
        <v/>
      </c>
      <c r="AK13" s="25" t="str">
        <f t="shared" ca="1" si="19"/>
        <v/>
      </c>
      <c r="AL13" s="25" t="str">
        <f t="shared" ca="1" si="20"/>
        <v/>
      </c>
      <c r="AM13" s="25" t="str">
        <f t="shared" ca="1" si="21"/>
        <v/>
      </c>
      <c r="AN13" s="25" t="str">
        <f t="shared" ca="1" si="22"/>
        <v/>
      </c>
      <c r="AO13" s="25" t="str">
        <f t="shared" ca="1" si="23"/>
        <v/>
      </c>
    </row>
    <row r="14" spans="1:43" ht="18" customHeight="1">
      <c r="A14" s="38">
        <v>12</v>
      </c>
      <c r="B14" s="38" t="str">
        <f>IF(ISBLANK(ID管理番号商品名入力!D14),"",ID管理番号商品名入力!D14)</f>
        <v/>
      </c>
      <c r="C14" s="39" t="str">
        <f>IF(ISBLANK(ID管理番号商品名入力!F14),"",ID管理番号商品名入力!F14)</f>
        <v/>
      </c>
      <c r="D14" s="39" t="str">
        <f>IF(ISBLANK(宅配便入力!L15),"",宅配便入力!L15)</f>
        <v/>
      </c>
      <c r="E14" s="109" t="str">
        <f>IFERROR(VLOOKUP(D14,配送グループ設定!$A$5:$G$14,6,FALSE),"")</f>
        <v/>
      </c>
      <c r="F14" s="113" t="str">
        <f>IF(ISBLANK(宅配便入力!U15),"",宅配便入力!U15)</f>
        <v/>
      </c>
      <c r="G14" s="111" t="str">
        <f>IFERROR("※"&amp;VLOOKUP(D14,配送グループ設定!$A$5:$G$14,4,FALSE),"")</f>
        <v/>
      </c>
      <c r="H14" s="24" t="str">
        <f t="shared" si="11"/>
        <v/>
      </c>
      <c r="I14" s="25">
        <v>1</v>
      </c>
      <c r="J14" s="25">
        <v>0</v>
      </c>
      <c r="K14" s="25">
        <v>0</v>
      </c>
      <c r="L14" s="25">
        <v>1</v>
      </c>
      <c r="M14" s="25" t="str">
        <f>IF(ISBLANK(宅配便入力!V15),"",宅配便入力!V15)</f>
        <v/>
      </c>
      <c r="N14" s="25">
        <v>3</v>
      </c>
      <c r="O14" s="25" t="str">
        <f>IF(ISBLANK(中部・下部フリースペース作成!$E$10),"",中部・下部フリースペース作成!$E$10)</f>
        <v/>
      </c>
      <c r="P14" s="40" t="str">
        <f>IF(ISBLANK(宅配便入力!F15),"",宅配便入力!F15)</f>
        <v/>
      </c>
      <c r="Q14" s="25" t="str">
        <f ca="1">IF(ISBLANK('計算（宅配便）'!Q15),"",IFERROR('計算（宅配便）'!Q15,""))</f>
        <v/>
      </c>
      <c r="R14" s="25" t="str">
        <f ca="1">IFERROR(OFFSET('計算（宅配便）'!$Q15,0,MATCH(R$2&amp;CHAR(10)&amp;"卸ケース単価",'計算（宅配便）'!$Q$3:$CE$3,0)-1),"")</f>
        <v/>
      </c>
      <c r="S14" s="25" t="str">
        <f ca="1">IFERROR(OFFSET('計算（宅配便）'!$Q15,0,MATCH(S$2&amp;CHAR(10)&amp;"卸ケース単価",'計算（宅配便）'!$Q$3:$CE$3,0)-1),"")</f>
        <v/>
      </c>
      <c r="T14" s="25" t="str">
        <f ca="1">IFERROR(OFFSET('計算（宅配便）'!$Q15,0,MATCH(T$2&amp;CHAR(10)&amp;"卸ケース単価",'計算（宅配便）'!$Q$3:$CE$3,0)-1),"")</f>
        <v/>
      </c>
      <c r="U14" s="25" t="str">
        <f ca="1">IFERROR(OFFSET('計算（宅配便）'!$Q15,0,MATCH(U$2&amp;CHAR(10)&amp;"卸ケース単価",'計算（宅配便）'!$Q$3:$CE$3,0)-1),"")</f>
        <v/>
      </c>
      <c r="V14" s="25" t="str">
        <f ca="1">IFERROR(OFFSET('計算（宅配便）'!$Q15,0,MATCH(V$2&amp;CHAR(10)&amp;"卸ケース単価",'計算（宅配便）'!$Q$3:$CE$3,0)-1),"")</f>
        <v/>
      </c>
      <c r="W14" s="25" t="str">
        <f ca="1">IFERROR(OFFSET('計算（宅配便）'!$Q15,0,MATCH(W$2&amp;CHAR(10)&amp;"卸ケース単価",'計算（宅配便）'!$Q$3:$CE$3,0)-1),"")</f>
        <v/>
      </c>
      <c r="X14" s="25" t="str">
        <f ca="1">IFERROR(OFFSET('計算（宅配便）'!$Q15,0,MATCH(X$2&amp;CHAR(10)&amp;"卸ケース単価",'計算（宅配便）'!$Q$3:$CE$3,0)-1),"")</f>
        <v/>
      </c>
      <c r="Y14" s="25" t="str">
        <f ca="1">IFERROR(OFFSET('計算（宅配便）'!$Q15,0,MATCH(Y$2&amp;CHAR(10)&amp;"卸ケース単価",'計算（宅配便）'!$Q$3:$CE$3,0)-1),"")</f>
        <v/>
      </c>
      <c r="Z14" s="25" t="str">
        <f ca="1">IFERROR(OFFSET('計算（宅配便）'!$Q15,0,MATCH(Z$2&amp;CHAR(10)&amp;"卸ケース単価",'計算（宅配便）'!$Q$3:$CE$3,0)-1),"")</f>
        <v/>
      </c>
      <c r="AA14" s="25" t="str">
        <f ca="1">IFERROR(OFFSET('計算（宅配便）'!$Q15,0,MATCH(AA$2&amp;CHAR(10)&amp;"卸ケース単価",'計算（宅配便）'!$Q$3:$CE$3,0)-1),"")</f>
        <v/>
      </c>
      <c r="AB14" s="25" t="str">
        <f ca="1">IFERROR(OFFSET('計算（宅配便）'!$Q15,0,MATCH(AB$2&amp;CHAR(10)&amp;"卸ケース単価",'計算（宅配便）'!$Q$3:$CE$3,0)-1),"")</f>
        <v/>
      </c>
      <c r="AC14" s="25" t="str">
        <f ca="1">IFERROR(OFFSET('計算（宅配便）'!$Q15,0,MATCH(AC$2&amp;CHAR(10)&amp;"卸ケース単価",'計算（宅配便）'!$Q$3:$CE$3,0)-1),"")</f>
        <v/>
      </c>
      <c r="AD14" s="25" t="str">
        <f t="shared" ca="1" si="12"/>
        <v/>
      </c>
      <c r="AE14" s="25" t="str">
        <f t="shared" ca="1" si="13"/>
        <v/>
      </c>
      <c r="AF14" s="25" t="str">
        <f t="shared" ca="1" si="14"/>
        <v/>
      </c>
      <c r="AG14" s="25" t="str">
        <f t="shared" ca="1" si="15"/>
        <v/>
      </c>
      <c r="AH14" s="25" t="str">
        <f t="shared" ca="1" si="16"/>
        <v/>
      </c>
      <c r="AI14" s="25" t="str">
        <f t="shared" ca="1" si="17"/>
        <v/>
      </c>
      <c r="AJ14" s="25" t="str">
        <f t="shared" ca="1" si="18"/>
        <v/>
      </c>
      <c r="AK14" s="25" t="str">
        <f t="shared" ca="1" si="19"/>
        <v/>
      </c>
      <c r="AL14" s="25" t="str">
        <f t="shared" ca="1" si="20"/>
        <v/>
      </c>
      <c r="AM14" s="25" t="str">
        <f t="shared" ca="1" si="21"/>
        <v/>
      </c>
      <c r="AN14" s="25" t="str">
        <f t="shared" ca="1" si="22"/>
        <v/>
      </c>
      <c r="AO14" s="25" t="str">
        <f t="shared" ca="1" si="23"/>
        <v/>
      </c>
    </row>
    <row r="15" spans="1:43" ht="18" customHeight="1">
      <c r="A15" s="38">
        <v>13</v>
      </c>
      <c r="B15" s="38" t="str">
        <f>IF(ISBLANK(ID管理番号商品名入力!D15),"",ID管理番号商品名入力!D15)</f>
        <v/>
      </c>
      <c r="C15" s="39" t="str">
        <f>IF(ISBLANK(ID管理番号商品名入力!F15),"",ID管理番号商品名入力!F15)</f>
        <v/>
      </c>
      <c r="D15" s="39" t="str">
        <f>IF(ISBLANK(宅配便入力!L16),"",宅配便入力!L16)</f>
        <v/>
      </c>
      <c r="E15" s="109" t="str">
        <f>IFERROR(VLOOKUP(D15,配送グループ設定!$A$5:$G$14,6,FALSE),"")</f>
        <v/>
      </c>
      <c r="F15" s="113" t="str">
        <f>IF(ISBLANK(宅配便入力!U16),"",宅配便入力!U16)</f>
        <v/>
      </c>
      <c r="G15" s="111" t="str">
        <f>IFERROR("※"&amp;VLOOKUP(D15,配送グループ設定!$A$5:$G$14,4,FALSE),"")</f>
        <v/>
      </c>
      <c r="H15" s="24" t="str">
        <f t="shared" si="11"/>
        <v/>
      </c>
      <c r="I15" s="25">
        <v>1</v>
      </c>
      <c r="J15" s="25">
        <v>0</v>
      </c>
      <c r="K15" s="25">
        <v>0</v>
      </c>
      <c r="L15" s="25">
        <v>1</v>
      </c>
      <c r="M15" s="25" t="str">
        <f>IF(ISBLANK(宅配便入力!V16),"",宅配便入力!V16)</f>
        <v/>
      </c>
      <c r="N15" s="25">
        <v>3</v>
      </c>
      <c r="O15" s="25" t="str">
        <f>IF(ISBLANK(中部・下部フリースペース作成!$E$10),"",中部・下部フリースペース作成!$E$10)</f>
        <v/>
      </c>
      <c r="P15" s="40" t="str">
        <f>IF(ISBLANK(宅配便入力!F16),"",宅配便入力!F16)</f>
        <v/>
      </c>
      <c r="Q15" s="25" t="str">
        <f ca="1">IF(ISBLANK('計算（宅配便）'!Q16),"",IFERROR('計算（宅配便）'!Q16,""))</f>
        <v/>
      </c>
      <c r="R15" s="25" t="str">
        <f ca="1">IFERROR(OFFSET('計算（宅配便）'!$Q16,0,MATCH(R$2&amp;CHAR(10)&amp;"卸ケース単価",'計算（宅配便）'!$Q$3:$CE$3,0)-1),"")</f>
        <v/>
      </c>
      <c r="S15" s="25" t="str">
        <f ca="1">IFERROR(OFFSET('計算（宅配便）'!$Q16,0,MATCH(S$2&amp;CHAR(10)&amp;"卸ケース単価",'計算（宅配便）'!$Q$3:$CE$3,0)-1),"")</f>
        <v/>
      </c>
      <c r="T15" s="25" t="str">
        <f ca="1">IFERROR(OFFSET('計算（宅配便）'!$Q16,0,MATCH(T$2&amp;CHAR(10)&amp;"卸ケース単価",'計算（宅配便）'!$Q$3:$CE$3,0)-1),"")</f>
        <v/>
      </c>
      <c r="U15" s="25" t="str">
        <f ca="1">IFERROR(OFFSET('計算（宅配便）'!$Q16,0,MATCH(U$2&amp;CHAR(10)&amp;"卸ケース単価",'計算（宅配便）'!$Q$3:$CE$3,0)-1),"")</f>
        <v/>
      </c>
      <c r="V15" s="25" t="str">
        <f ca="1">IFERROR(OFFSET('計算（宅配便）'!$Q16,0,MATCH(V$2&amp;CHAR(10)&amp;"卸ケース単価",'計算（宅配便）'!$Q$3:$CE$3,0)-1),"")</f>
        <v/>
      </c>
      <c r="W15" s="25" t="str">
        <f ca="1">IFERROR(OFFSET('計算（宅配便）'!$Q16,0,MATCH(W$2&amp;CHAR(10)&amp;"卸ケース単価",'計算（宅配便）'!$Q$3:$CE$3,0)-1),"")</f>
        <v/>
      </c>
      <c r="X15" s="25" t="str">
        <f ca="1">IFERROR(OFFSET('計算（宅配便）'!$Q16,0,MATCH(X$2&amp;CHAR(10)&amp;"卸ケース単価",'計算（宅配便）'!$Q$3:$CE$3,0)-1),"")</f>
        <v/>
      </c>
      <c r="Y15" s="25" t="str">
        <f ca="1">IFERROR(OFFSET('計算（宅配便）'!$Q16,0,MATCH(Y$2&amp;CHAR(10)&amp;"卸ケース単価",'計算（宅配便）'!$Q$3:$CE$3,0)-1),"")</f>
        <v/>
      </c>
      <c r="Z15" s="25" t="str">
        <f ca="1">IFERROR(OFFSET('計算（宅配便）'!$Q16,0,MATCH(Z$2&amp;CHAR(10)&amp;"卸ケース単価",'計算（宅配便）'!$Q$3:$CE$3,0)-1),"")</f>
        <v/>
      </c>
      <c r="AA15" s="25" t="str">
        <f ca="1">IFERROR(OFFSET('計算（宅配便）'!$Q16,0,MATCH(AA$2&amp;CHAR(10)&amp;"卸ケース単価",'計算（宅配便）'!$Q$3:$CE$3,0)-1),"")</f>
        <v/>
      </c>
      <c r="AB15" s="25" t="str">
        <f ca="1">IFERROR(OFFSET('計算（宅配便）'!$Q16,0,MATCH(AB$2&amp;CHAR(10)&amp;"卸ケース単価",'計算（宅配便）'!$Q$3:$CE$3,0)-1),"")</f>
        <v/>
      </c>
      <c r="AC15" s="25" t="str">
        <f ca="1">IFERROR(OFFSET('計算（宅配便）'!$Q16,0,MATCH(AC$2&amp;CHAR(10)&amp;"卸ケース単価",'計算（宅配便）'!$Q$3:$CE$3,0)-1),"")</f>
        <v/>
      </c>
      <c r="AD15" s="25" t="str">
        <f t="shared" ca="1" si="12"/>
        <v/>
      </c>
      <c r="AE15" s="25" t="str">
        <f t="shared" ca="1" si="13"/>
        <v/>
      </c>
      <c r="AF15" s="25" t="str">
        <f t="shared" ca="1" si="14"/>
        <v/>
      </c>
      <c r="AG15" s="25" t="str">
        <f t="shared" ca="1" si="15"/>
        <v/>
      </c>
      <c r="AH15" s="25" t="str">
        <f t="shared" ca="1" si="16"/>
        <v/>
      </c>
      <c r="AI15" s="25" t="str">
        <f t="shared" ca="1" si="17"/>
        <v/>
      </c>
      <c r="AJ15" s="25" t="str">
        <f t="shared" ca="1" si="18"/>
        <v/>
      </c>
      <c r="AK15" s="25" t="str">
        <f t="shared" ca="1" si="19"/>
        <v/>
      </c>
      <c r="AL15" s="25" t="str">
        <f t="shared" ca="1" si="20"/>
        <v/>
      </c>
      <c r="AM15" s="25" t="str">
        <f t="shared" ca="1" si="21"/>
        <v/>
      </c>
      <c r="AN15" s="25" t="str">
        <f t="shared" ca="1" si="22"/>
        <v/>
      </c>
      <c r="AO15" s="25" t="str">
        <f t="shared" ca="1" si="23"/>
        <v/>
      </c>
    </row>
    <row r="16" spans="1:43" ht="18" customHeight="1">
      <c r="A16" s="38">
        <v>14</v>
      </c>
      <c r="B16" s="38" t="str">
        <f>IF(ISBLANK(ID管理番号商品名入力!D16),"",ID管理番号商品名入力!D16)</f>
        <v/>
      </c>
      <c r="C16" s="39" t="str">
        <f>IF(ISBLANK(ID管理番号商品名入力!F16),"",ID管理番号商品名入力!F16)</f>
        <v/>
      </c>
      <c r="D16" s="39" t="str">
        <f>IF(ISBLANK(宅配便入力!L17),"",宅配便入力!L17)</f>
        <v/>
      </c>
      <c r="E16" s="109" t="str">
        <f>IFERROR(VLOOKUP(D16,配送グループ設定!$A$5:$G$14,6,FALSE),"")</f>
        <v/>
      </c>
      <c r="F16" s="113" t="str">
        <f>IF(ISBLANK(宅配便入力!U17),"",宅配便入力!U17)</f>
        <v/>
      </c>
      <c r="G16" s="111" t="str">
        <f>IFERROR("※"&amp;VLOOKUP(D16,配送グループ設定!$A$5:$G$14,4,FALSE),"")</f>
        <v/>
      </c>
      <c r="H16" s="24" t="str">
        <f t="shared" si="11"/>
        <v/>
      </c>
      <c r="I16" s="25">
        <v>1</v>
      </c>
      <c r="J16" s="25">
        <v>0</v>
      </c>
      <c r="K16" s="25">
        <v>0</v>
      </c>
      <c r="L16" s="25">
        <v>1</v>
      </c>
      <c r="M16" s="25" t="str">
        <f>IF(ISBLANK(宅配便入力!V17),"",宅配便入力!V17)</f>
        <v/>
      </c>
      <c r="N16" s="25">
        <v>3</v>
      </c>
      <c r="O16" s="25" t="str">
        <f>IF(ISBLANK(中部・下部フリースペース作成!$E$10),"",中部・下部フリースペース作成!$E$10)</f>
        <v/>
      </c>
      <c r="P16" s="40" t="str">
        <f>IF(ISBLANK(宅配便入力!F17),"",宅配便入力!F17)</f>
        <v/>
      </c>
      <c r="Q16" s="25" t="str">
        <f ca="1">IF(ISBLANK('計算（宅配便）'!Q17),"",IFERROR('計算（宅配便）'!Q17,""))</f>
        <v/>
      </c>
      <c r="R16" s="25" t="str">
        <f ca="1">IFERROR(OFFSET('計算（宅配便）'!$Q17,0,MATCH(R$2&amp;CHAR(10)&amp;"卸ケース単価",'計算（宅配便）'!$Q$3:$CE$3,0)-1),"")</f>
        <v/>
      </c>
      <c r="S16" s="25" t="str">
        <f ca="1">IFERROR(OFFSET('計算（宅配便）'!$Q17,0,MATCH(S$2&amp;CHAR(10)&amp;"卸ケース単価",'計算（宅配便）'!$Q$3:$CE$3,0)-1),"")</f>
        <v/>
      </c>
      <c r="T16" s="25" t="str">
        <f ca="1">IFERROR(OFFSET('計算（宅配便）'!$Q17,0,MATCH(T$2&amp;CHAR(10)&amp;"卸ケース単価",'計算（宅配便）'!$Q$3:$CE$3,0)-1),"")</f>
        <v/>
      </c>
      <c r="U16" s="25" t="str">
        <f ca="1">IFERROR(OFFSET('計算（宅配便）'!$Q17,0,MATCH(U$2&amp;CHAR(10)&amp;"卸ケース単価",'計算（宅配便）'!$Q$3:$CE$3,0)-1),"")</f>
        <v/>
      </c>
      <c r="V16" s="25" t="str">
        <f ca="1">IFERROR(OFFSET('計算（宅配便）'!$Q17,0,MATCH(V$2&amp;CHAR(10)&amp;"卸ケース単価",'計算（宅配便）'!$Q$3:$CE$3,0)-1),"")</f>
        <v/>
      </c>
      <c r="W16" s="25" t="str">
        <f ca="1">IFERROR(OFFSET('計算（宅配便）'!$Q17,0,MATCH(W$2&amp;CHAR(10)&amp;"卸ケース単価",'計算（宅配便）'!$Q$3:$CE$3,0)-1),"")</f>
        <v/>
      </c>
      <c r="X16" s="25" t="str">
        <f ca="1">IFERROR(OFFSET('計算（宅配便）'!$Q17,0,MATCH(X$2&amp;CHAR(10)&amp;"卸ケース単価",'計算（宅配便）'!$Q$3:$CE$3,0)-1),"")</f>
        <v/>
      </c>
      <c r="Y16" s="25" t="str">
        <f ca="1">IFERROR(OFFSET('計算（宅配便）'!$Q17,0,MATCH(Y$2&amp;CHAR(10)&amp;"卸ケース単価",'計算（宅配便）'!$Q$3:$CE$3,0)-1),"")</f>
        <v/>
      </c>
      <c r="Z16" s="25" t="str">
        <f ca="1">IFERROR(OFFSET('計算（宅配便）'!$Q17,0,MATCH(Z$2&amp;CHAR(10)&amp;"卸ケース単価",'計算（宅配便）'!$Q$3:$CE$3,0)-1),"")</f>
        <v/>
      </c>
      <c r="AA16" s="25" t="str">
        <f ca="1">IFERROR(OFFSET('計算（宅配便）'!$Q17,0,MATCH(AA$2&amp;CHAR(10)&amp;"卸ケース単価",'計算（宅配便）'!$Q$3:$CE$3,0)-1),"")</f>
        <v/>
      </c>
      <c r="AB16" s="25" t="str">
        <f ca="1">IFERROR(OFFSET('計算（宅配便）'!$Q17,0,MATCH(AB$2&amp;CHAR(10)&amp;"卸ケース単価",'計算（宅配便）'!$Q$3:$CE$3,0)-1),"")</f>
        <v/>
      </c>
      <c r="AC16" s="25" t="str">
        <f ca="1">IFERROR(OFFSET('計算（宅配便）'!$Q17,0,MATCH(AC$2&amp;CHAR(10)&amp;"卸ケース単価",'計算（宅配便）'!$Q$3:$CE$3,0)-1),"")</f>
        <v/>
      </c>
      <c r="AD16" s="25" t="str">
        <f t="shared" ca="1" si="12"/>
        <v/>
      </c>
      <c r="AE16" s="25" t="str">
        <f t="shared" ca="1" si="13"/>
        <v/>
      </c>
      <c r="AF16" s="25" t="str">
        <f t="shared" ca="1" si="14"/>
        <v/>
      </c>
      <c r="AG16" s="25" t="str">
        <f t="shared" ca="1" si="15"/>
        <v/>
      </c>
      <c r="AH16" s="25" t="str">
        <f t="shared" ca="1" si="16"/>
        <v/>
      </c>
      <c r="AI16" s="25" t="str">
        <f t="shared" ca="1" si="17"/>
        <v/>
      </c>
      <c r="AJ16" s="25" t="str">
        <f t="shared" ca="1" si="18"/>
        <v/>
      </c>
      <c r="AK16" s="25" t="str">
        <f t="shared" ca="1" si="19"/>
        <v/>
      </c>
      <c r="AL16" s="25" t="str">
        <f t="shared" ca="1" si="20"/>
        <v/>
      </c>
      <c r="AM16" s="25" t="str">
        <f t="shared" ca="1" si="21"/>
        <v/>
      </c>
      <c r="AN16" s="25" t="str">
        <f t="shared" ca="1" si="22"/>
        <v/>
      </c>
      <c r="AO16" s="25" t="str">
        <f t="shared" ca="1" si="23"/>
        <v/>
      </c>
    </row>
    <row r="17" spans="1:41" ht="18" customHeight="1">
      <c r="A17" s="38">
        <v>15</v>
      </c>
      <c r="B17" s="38" t="str">
        <f>IF(ISBLANK(ID管理番号商品名入力!D17),"",ID管理番号商品名入力!D17)</f>
        <v/>
      </c>
      <c r="C17" s="39" t="str">
        <f>IF(ISBLANK(ID管理番号商品名入力!F17),"",ID管理番号商品名入力!F17)</f>
        <v/>
      </c>
      <c r="D17" s="39" t="str">
        <f>IF(ISBLANK(宅配便入力!L18),"",宅配便入力!L18)</f>
        <v/>
      </c>
      <c r="E17" s="109" t="str">
        <f>IFERROR(VLOOKUP(D17,配送グループ設定!$A$5:$G$14,6,FALSE),"")</f>
        <v/>
      </c>
      <c r="F17" s="113" t="str">
        <f>IF(ISBLANK(宅配便入力!U18),"",宅配便入力!U18)</f>
        <v/>
      </c>
      <c r="G17" s="111" t="str">
        <f>IFERROR("※"&amp;VLOOKUP(D17,配送グループ設定!$A$5:$G$14,4,FALSE),"")</f>
        <v/>
      </c>
      <c r="H17" s="24" t="str">
        <f t="shared" si="11"/>
        <v/>
      </c>
      <c r="I17" s="25">
        <v>1</v>
      </c>
      <c r="J17" s="25">
        <v>0</v>
      </c>
      <c r="K17" s="25">
        <v>0</v>
      </c>
      <c r="L17" s="25">
        <v>1</v>
      </c>
      <c r="M17" s="25" t="str">
        <f>IF(ISBLANK(宅配便入力!V18),"",宅配便入力!V18)</f>
        <v/>
      </c>
      <c r="N17" s="25">
        <v>3</v>
      </c>
      <c r="O17" s="25" t="str">
        <f>IF(ISBLANK(中部・下部フリースペース作成!$E$10),"",中部・下部フリースペース作成!$E$10)</f>
        <v/>
      </c>
      <c r="P17" s="40" t="str">
        <f>IF(ISBLANK(宅配便入力!F18),"",宅配便入力!F18)</f>
        <v/>
      </c>
      <c r="Q17" s="25" t="str">
        <f ca="1">IF(ISBLANK('計算（宅配便）'!Q18),"",IFERROR('計算（宅配便）'!Q18,""))</f>
        <v/>
      </c>
      <c r="R17" s="25" t="str">
        <f ca="1">IFERROR(OFFSET('計算（宅配便）'!$Q18,0,MATCH(R$2&amp;CHAR(10)&amp;"卸ケース単価",'計算（宅配便）'!$Q$3:$CE$3,0)-1),"")</f>
        <v/>
      </c>
      <c r="S17" s="25" t="str">
        <f ca="1">IFERROR(OFFSET('計算（宅配便）'!$Q18,0,MATCH(S$2&amp;CHAR(10)&amp;"卸ケース単価",'計算（宅配便）'!$Q$3:$CE$3,0)-1),"")</f>
        <v/>
      </c>
      <c r="T17" s="25" t="str">
        <f ca="1">IFERROR(OFFSET('計算（宅配便）'!$Q18,0,MATCH(T$2&amp;CHAR(10)&amp;"卸ケース単価",'計算（宅配便）'!$Q$3:$CE$3,0)-1),"")</f>
        <v/>
      </c>
      <c r="U17" s="25" t="str">
        <f ca="1">IFERROR(OFFSET('計算（宅配便）'!$Q18,0,MATCH(U$2&amp;CHAR(10)&amp;"卸ケース単価",'計算（宅配便）'!$Q$3:$CE$3,0)-1),"")</f>
        <v/>
      </c>
      <c r="V17" s="25" t="str">
        <f ca="1">IFERROR(OFFSET('計算（宅配便）'!$Q18,0,MATCH(V$2&amp;CHAR(10)&amp;"卸ケース単価",'計算（宅配便）'!$Q$3:$CE$3,0)-1),"")</f>
        <v/>
      </c>
      <c r="W17" s="25" t="str">
        <f ca="1">IFERROR(OFFSET('計算（宅配便）'!$Q18,0,MATCH(W$2&amp;CHAR(10)&amp;"卸ケース単価",'計算（宅配便）'!$Q$3:$CE$3,0)-1),"")</f>
        <v/>
      </c>
      <c r="X17" s="25" t="str">
        <f ca="1">IFERROR(OFFSET('計算（宅配便）'!$Q18,0,MATCH(X$2&amp;CHAR(10)&amp;"卸ケース単価",'計算（宅配便）'!$Q$3:$CE$3,0)-1),"")</f>
        <v/>
      </c>
      <c r="Y17" s="25" t="str">
        <f ca="1">IFERROR(OFFSET('計算（宅配便）'!$Q18,0,MATCH(Y$2&amp;CHAR(10)&amp;"卸ケース単価",'計算（宅配便）'!$Q$3:$CE$3,0)-1),"")</f>
        <v/>
      </c>
      <c r="Z17" s="25" t="str">
        <f ca="1">IFERROR(OFFSET('計算（宅配便）'!$Q18,0,MATCH(Z$2&amp;CHAR(10)&amp;"卸ケース単価",'計算（宅配便）'!$Q$3:$CE$3,0)-1),"")</f>
        <v/>
      </c>
      <c r="AA17" s="25" t="str">
        <f ca="1">IFERROR(OFFSET('計算（宅配便）'!$Q18,0,MATCH(AA$2&amp;CHAR(10)&amp;"卸ケース単価",'計算（宅配便）'!$Q$3:$CE$3,0)-1),"")</f>
        <v/>
      </c>
      <c r="AB17" s="25" t="str">
        <f ca="1">IFERROR(OFFSET('計算（宅配便）'!$Q18,0,MATCH(AB$2&amp;CHAR(10)&amp;"卸ケース単価",'計算（宅配便）'!$Q$3:$CE$3,0)-1),"")</f>
        <v/>
      </c>
      <c r="AC17" s="25" t="str">
        <f ca="1">IFERROR(OFFSET('計算（宅配便）'!$Q18,0,MATCH(AC$2&amp;CHAR(10)&amp;"卸ケース単価",'計算（宅配便）'!$Q$3:$CE$3,0)-1),"")</f>
        <v/>
      </c>
      <c r="AD17" s="25" t="str">
        <f t="shared" ca="1" si="12"/>
        <v/>
      </c>
      <c r="AE17" s="25" t="str">
        <f t="shared" ca="1" si="13"/>
        <v/>
      </c>
      <c r="AF17" s="25" t="str">
        <f t="shared" ca="1" si="14"/>
        <v/>
      </c>
      <c r="AG17" s="25" t="str">
        <f t="shared" ca="1" si="15"/>
        <v/>
      </c>
      <c r="AH17" s="25" t="str">
        <f t="shared" ca="1" si="16"/>
        <v/>
      </c>
      <c r="AI17" s="25" t="str">
        <f t="shared" ca="1" si="17"/>
        <v/>
      </c>
      <c r="AJ17" s="25" t="str">
        <f t="shared" ca="1" si="18"/>
        <v/>
      </c>
      <c r="AK17" s="25" t="str">
        <f t="shared" ca="1" si="19"/>
        <v/>
      </c>
      <c r="AL17" s="25" t="str">
        <f t="shared" ca="1" si="20"/>
        <v/>
      </c>
      <c r="AM17" s="25" t="str">
        <f t="shared" ca="1" si="21"/>
        <v/>
      </c>
      <c r="AN17" s="25" t="str">
        <f t="shared" ca="1" si="22"/>
        <v/>
      </c>
      <c r="AO17" s="25" t="str">
        <f t="shared" ca="1" si="23"/>
        <v/>
      </c>
    </row>
    <row r="18" spans="1:41" ht="18" customHeight="1">
      <c r="A18" s="38">
        <v>16</v>
      </c>
      <c r="B18" s="38" t="str">
        <f>IF(ISBLANK(ID管理番号商品名入力!D18),"",ID管理番号商品名入力!D18)</f>
        <v/>
      </c>
      <c r="C18" s="39" t="str">
        <f>IF(ISBLANK(ID管理番号商品名入力!F18),"",ID管理番号商品名入力!F18)</f>
        <v/>
      </c>
      <c r="D18" s="39" t="str">
        <f>IF(ISBLANK(宅配便入力!L19),"",宅配便入力!L19)</f>
        <v/>
      </c>
      <c r="E18" s="109" t="str">
        <f>IFERROR(VLOOKUP(D18,配送グループ設定!$A$5:$G$14,6,FALSE),"")</f>
        <v/>
      </c>
      <c r="F18" s="113" t="str">
        <f>IF(ISBLANK(宅配便入力!U19),"",宅配便入力!U19)</f>
        <v/>
      </c>
      <c r="G18" s="111" t="str">
        <f>IFERROR("※"&amp;VLOOKUP(D18,配送グループ設定!$A$5:$G$14,4,FALSE),"")</f>
        <v/>
      </c>
      <c r="H18" s="24" t="str">
        <f t="shared" si="11"/>
        <v/>
      </c>
      <c r="I18" s="25">
        <v>1</v>
      </c>
      <c r="J18" s="25">
        <v>0</v>
      </c>
      <c r="K18" s="25">
        <v>0</v>
      </c>
      <c r="L18" s="25">
        <v>1</v>
      </c>
      <c r="M18" s="25" t="str">
        <f>IF(ISBLANK(宅配便入力!V19),"",宅配便入力!V19)</f>
        <v/>
      </c>
      <c r="N18" s="25">
        <v>3</v>
      </c>
      <c r="O18" s="25" t="str">
        <f>IF(ISBLANK(中部・下部フリースペース作成!$E$10),"",中部・下部フリースペース作成!$E$10)</f>
        <v/>
      </c>
      <c r="P18" s="40" t="str">
        <f>IF(ISBLANK(宅配便入力!F19),"",宅配便入力!F19)</f>
        <v/>
      </c>
      <c r="Q18" s="25" t="str">
        <f ca="1">IF(ISBLANK('計算（宅配便）'!Q19),"",IFERROR('計算（宅配便）'!Q19,""))</f>
        <v/>
      </c>
      <c r="R18" s="25" t="str">
        <f ca="1">IFERROR(OFFSET('計算（宅配便）'!$Q19,0,MATCH(R$2&amp;CHAR(10)&amp;"卸ケース単価",'計算（宅配便）'!$Q$3:$CE$3,0)-1),"")</f>
        <v/>
      </c>
      <c r="S18" s="25" t="str">
        <f ca="1">IFERROR(OFFSET('計算（宅配便）'!$Q19,0,MATCH(S$2&amp;CHAR(10)&amp;"卸ケース単価",'計算（宅配便）'!$Q$3:$CE$3,0)-1),"")</f>
        <v/>
      </c>
      <c r="T18" s="25" t="str">
        <f ca="1">IFERROR(OFFSET('計算（宅配便）'!$Q19,0,MATCH(T$2&amp;CHAR(10)&amp;"卸ケース単価",'計算（宅配便）'!$Q$3:$CE$3,0)-1),"")</f>
        <v/>
      </c>
      <c r="U18" s="25" t="str">
        <f ca="1">IFERROR(OFFSET('計算（宅配便）'!$Q19,0,MATCH(U$2&amp;CHAR(10)&amp;"卸ケース単価",'計算（宅配便）'!$Q$3:$CE$3,0)-1),"")</f>
        <v/>
      </c>
      <c r="V18" s="25" t="str">
        <f ca="1">IFERROR(OFFSET('計算（宅配便）'!$Q19,0,MATCH(V$2&amp;CHAR(10)&amp;"卸ケース単価",'計算（宅配便）'!$Q$3:$CE$3,0)-1),"")</f>
        <v/>
      </c>
      <c r="W18" s="25" t="str">
        <f ca="1">IFERROR(OFFSET('計算（宅配便）'!$Q19,0,MATCH(W$2&amp;CHAR(10)&amp;"卸ケース単価",'計算（宅配便）'!$Q$3:$CE$3,0)-1),"")</f>
        <v/>
      </c>
      <c r="X18" s="25" t="str">
        <f ca="1">IFERROR(OFFSET('計算（宅配便）'!$Q19,0,MATCH(X$2&amp;CHAR(10)&amp;"卸ケース単価",'計算（宅配便）'!$Q$3:$CE$3,0)-1),"")</f>
        <v/>
      </c>
      <c r="Y18" s="25" t="str">
        <f ca="1">IFERROR(OFFSET('計算（宅配便）'!$Q19,0,MATCH(Y$2&amp;CHAR(10)&amp;"卸ケース単価",'計算（宅配便）'!$Q$3:$CE$3,0)-1),"")</f>
        <v/>
      </c>
      <c r="Z18" s="25" t="str">
        <f ca="1">IFERROR(OFFSET('計算（宅配便）'!$Q19,0,MATCH(Z$2&amp;CHAR(10)&amp;"卸ケース単価",'計算（宅配便）'!$Q$3:$CE$3,0)-1),"")</f>
        <v/>
      </c>
      <c r="AA18" s="25" t="str">
        <f ca="1">IFERROR(OFFSET('計算（宅配便）'!$Q19,0,MATCH(AA$2&amp;CHAR(10)&amp;"卸ケース単価",'計算（宅配便）'!$Q$3:$CE$3,0)-1),"")</f>
        <v/>
      </c>
      <c r="AB18" s="25" t="str">
        <f ca="1">IFERROR(OFFSET('計算（宅配便）'!$Q19,0,MATCH(AB$2&amp;CHAR(10)&amp;"卸ケース単価",'計算（宅配便）'!$Q$3:$CE$3,0)-1),"")</f>
        <v/>
      </c>
      <c r="AC18" s="25" t="str">
        <f ca="1">IFERROR(OFFSET('計算（宅配便）'!$Q19,0,MATCH(AC$2&amp;CHAR(10)&amp;"卸ケース単価",'計算（宅配便）'!$Q$3:$CE$3,0)-1),"")</f>
        <v/>
      </c>
      <c r="AD18" s="25" t="str">
        <f t="shared" ca="1" si="12"/>
        <v/>
      </c>
      <c r="AE18" s="25" t="str">
        <f t="shared" ca="1" si="13"/>
        <v/>
      </c>
      <c r="AF18" s="25" t="str">
        <f t="shared" ca="1" si="14"/>
        <v/>
      </c>
      <c r="AG18" s="25" t="str">
        <f t="shared" ca="1" si="15"/>
        <v/>
      </c>
      <c r="AH18" s="25" t="str">
        <f t="shared" ca="1" si="16"/>
        <v/>
      </c>
      <c r="AI18" s="25" t="str">
        <f t="shared" ca="1" si="17"/>
        <v/>
      </c>
      <c r="AJ18" s="25" t="str">
        <f t="shared" ca="1" si="18"/>
        <v/>
      </c>
      <c r="AK18" s="25" t="str">
        <f t="shared" ca="1" si="19"/>
        <v/>
      </c>
      <c r="AL18" s="25" t="str">
        <f t="shared" ca="1" si="20"/>
        <v/>
      </c>
      <c r="AM18" s="25" t="str">
        <f t="shared" ca="1" si="21"/>
        <v/>
      </c>
      <c r="AN18" s="25" t="str">
        <f t="shared" ca="1" si="22"/>
        <v/>
      </c>
      <c r="AO18" s="25" t="str">
        <f t="shared" ca="1" si="23"/>
        <v/>
      </c>
    </row>
    <row r="19" spans="1:41" ht="18" customHeight="1">
      <c r="A19" s="38">
        <v>17</v>
      </c>
      <c r="B19" s="38" t="str">
        <f>IF(ISBLANK(ID管理番号商品名入力!D19),"",ID管理番号商品名入力!D19)</f>
        <v/>
      </c>
      <c r="C19" s="39" t="str">
        <f>IF(ISBLANK(ID管理番号商品名入力!F19),"",ID管理番号商品名入力!F19)</f>
        <v/>
      </c>
      <c r="D19" s="39" t="str">
        <f>IF(ISBLANK(宅配便入力!L20),"",宅配便入力!L20)</f>
        <v/>
      </c>
      <c r="E19" s="109" t="str">
        <f>IFERROR(VLOOKUP(D19,配送グループ設定!$A$5:$G$14,6,FALSE),"")</f>
        <v/>
      </c>
      <c r="F19" s="113" t="str">
        <f>IF(ISBLANK(宅配便入力!U20),"",宅配便入力!U20)</f>
        <v/>
      </c>
      <c r="G19" s="111" t="str">
        <f>IFERROR("※"&amp;VLOOKUP(D19,配送グループ設定!$A$5:$G$14,4,FALSE),"")</f>
        <v/>
      </c>
      <c r="H19" s="24" t="str">
        <f t="shared" si="11"/>
        <v/>
      </c>
      <c r="I19" s="25">
        <v>1</v>
      </c>
      <c r="J19" s="25">
        <v>0</v>
      </c>
      <c r="K19" s="25">
        <v>0</v>
      </c>
      <c r="L19" s="25">
        <v>1</v>
      </c>
      <c r="M19" s="25" t="str">
        <f>IF(ISBLANK(宅配便入力!V20),"",宅配便入力!V20)</f>
        <v/>
      </c>
      <c r="N19" s="25">
        <v>3</v>
      </c>
      <c r="O19" s="25" t="str">
        <f>IF(ISBLANK(中部・下部フリースペース作成!$E$10),"",中部・下部フリースペース作成!$E$10)</f>
        <v/>
      </c>
      <c r="P19" s="40" t="str">
        <f>IF(ISBLANK(宅配便入力!F20),"",宅配便入力!F20)</f>
        <v/>
      </c>
      <c r="Q19" s="25" t="str">
        <f ca="1">IF(ISBLANK('計算（宅配便）'!Q20),"",IFERROR('計算（宅配便）'!Q20,""))</f>
        <v/>
      </c>
      <c r="R19" s="25" t="str">
        <f ca="1">IFERROR(OFFSET('計算（宅配便）'!$Q20,0,MATCH(R$2&amp;CHAR(10)&amp;"卸ケース単価",'計算（宅配便）'!$Q$3:$CE$3,0)-1),"")</f>
        <v/>
      </c>
      <c r="S19" s="25" t="str">
        <f ca="1">IFERROR(OFFSET('計算（宅配便）'!$Q20,0,MATCH(S$2&amp;CHAR(10)&amp;"卸ケース単価",'計算（宅配便）'!$Q$3:$CE$3,0)-1),"")</f>
        <v/>
      </c>
      <c r="T19" s="25" t="str">
        <f ca="1">IFERROR(OFFSET('計算（宅配便）'!$Q20,0,MATCH(T$2&amp;CHAR(10)&amp;"卸ケース単価",'計算（宅配便）'!$Q$3:$CE$3,0)-1),"")</f>
        <v/>
      </c>
      <c r="U19" s="25" t="str">
        <f ca="1">IFERROR(OFFSET('計算（宅配便）'!$Q20,0,MATCH(U$2&amp;CHAR(10)&amp;"卸ケース単価",'計算（宅配便）'!$Q$3:$CE$3,0)-1),"")</f>
        <v/>
      </c>
      <c r="V19" s="25" t="str">
        <f ca="1">IFERROR(OFFSET('計算（宅配便）'!$Q20,0,MATCH(V$2&amp;CHAR(10)&amp;"卸ケース単価",'計算（宅配便）'!$Q$3:$CE$3,0)-1),"")</f>
        <v/>
      </c>
      <c r="W19" s="25" t="str">
        <f ca="1">IFERROR(OFFSET('計算（宅配便）'!$Q20,0,MATCH(W$2&amp;CHAR(10)&amp;"卸ケース単価",'計算（宅配便）'!$Q$3:$CE$3,0)-1),"")</f>
        <v/>
      </c>
      <c r="X19" s="25" t="str">
        <f ca="1">IFERROR(OFFSET('計算（宅配便）'!$Q20,0,MATCH(X$2&amp;CHAR(10)&amp;"卸ケース単価",'計算（宅配便）'!$Q$3:$CE$3,0)-1),"")</f>
        <v/>
      </c>
      <c r="Y19" s="25" t="str">
        <f ca="1">IFERROR(OFFSET('計算（宅配便）'!$Q20,0,MATCH(Y$2&amp;CHAR(10)&amp;"卸ケース単価",'計算（宅配便）'!$Q$3:$CE$3,0)-1),"")</f>
        <v/>
      </c>
      <c r="Z19" s="25" t="str">
        <f ca="1">IFERROR(OFFSET('計算（宅配便）'!$Q20,0,MATCH(Z$2&amp;CHAR(10)&amp;"卸ケース単価",'計算（宅配便）'!$Q$3:$CE$3,0)-1),"")</f>
        <v/>
      </c>
      <c r="AA19" s="25" t="str">
        <f ca="1">IFERROR(OFFSET('計算（宅配便）'!$Q20,0,MATCH(AA$2&amp;CHAR(10)&amp;"卸ケース単価",'計算（宅配便）'!$Q$3:$CE$3,0)-1),"")</f>
        <v/>
      </c>
      <c r="AB19" s="25" t="str">
        <f ca="1">IFERROR(OFFSET('計算（宅配便）'!$Q20,0,MATCH(AB$2&amp;CHAR(10)&amp;"卸ケース単価",'計算（宅配便）'!$Q$3:$CE$3,0)-1),"")</f>
        <v/>
      </c>
      <c r="AC19" s="25" t="str">
        <f ca="1">IFERROR(OFFSET('計算（宅配便）'!$Q20,0,MATCH(AC$2&amp;CHAR(10)&amp;"卸ケース単価",'計算（宅配便）'!$Q$3:$CE$3,0)-1),"")</f>
        <v/>
      </c>
      <c r="AD19" s="25" t="str">
        <f t="shared" ca="1" si="12"/>
        <v/>
      </c>
      <c r="AE19" s="25" t="str">
        <f t="shared" ca="1" si="13"/>
        <v/>
      </c>
      <c r="AF19" s="25" t="str">
        <f t="shared" ca="1" si="14"/>
        <v/>
      </c>
      <c r="AG19" s="25" t="str">
        <f t="shared" ca="1" si="15"/>
        <v/>
      </c>
      <c r="AH19" s="25" t="str">
        <f t="shared" ca="1" si="16"/>
        <v/>
      </c>
      <c r="AI19" s="25" t="str">
        <f t="shared" ca="1" si="17"/>
        <v/>
      </c>
      <c r="AJ19" s="25" t="str">
        <f t="shared" ca="1" si="18"/>
        <v/>
      </c>
      <c r="AK19" s="25" t="str">
        <f t="shared" ca="1" si="19"/>
        <v/>
      </c>
      <c r="AL19" s="25" t="str">
        <f t="shared" ca="1" si="20"/>
        <v/>
      </c>
      <c r="AM19" s="25" t="str">
        <f t="shared" ca="1" si="21"/>
        <v/>
      </c>
      <c r="AN19" s="25" t="str">
        <f t="shared" ca="1" si="22"/>
        <v/>
      </c>
      <c r="AO19" s="25" t="str">
        <f t="shared" ca="1" si="23"/>
        <v/>
      </c>
    </row>
    <row r="20" spans="1:41" ht="18" customHeight="1">
      <c r="A20" s="38">
        <v>18</v>
      </c>
      <c r="B20" s="38" t="str">
        <f>IF(ISBLANK(ID管理番号商品名入力!D20),"",ID管理番号商品名入力!D20)</f>
        <v/>
      </c>
      <c r="C20" s="39" t="str">
        <f>IF(ISBLANK(ID管理番号商品名入力!F20),"",ID管理番号商品名入力!F20)</f>
        <v/>
      </c>
      <c r="D20" s="39" t="str">
        <f>IF(ISBLANK(宅配便入力!L21),"",宅配便入力!L21)</f>
        <v/>
      </c>
      <c r="E20" s="109" t="str">
        <f>IFERROR(VLOOKUP(D20,配送グループ設定!$A$5:$G$14,6,FALSE),"")</f>
        <v/>
      </c>
      <c r="F20" s="113" t="str">
        <f>IF(ISBLANK(宅配便入力!U21),"",宅配便入力!U21)</f>
        <v/>
      </c>
      <c r="G20" s="111" t="str">
        <f>IFERROR("※"&amp;VLOOKUP(D20,配送グループ設定!$A$5:$G$14,4,FALSE),"")</f>
        <v/>
      </c>
      <c r="H20" s="24" t="str">
        <f t="shared" si="11"/>
        <v/>
      </c>
      <c r="I20" s="25">
        <v>1</v>
      </c>
      <c r="J20" s="25">
        <v>0</v>
      </c>
      <c r="K20" s="25">
        <v>0</v>
      </c>
      <c r="L20" s="25">
        <v>1</v>
      </c>
      <c r="M20" s="25" t="str">
        <f>IF(ISBLANK(宅配便入力!V21),"",宅配便入力!V21)</f>
        <v/>
      </c>
      <c r="N20" s="25">
        <v>3</v>
      </c>
      <c r="O20" s="25" t="str">
        <f>IF(ISBLANK(中部・下部フリースペース作成!$E$10),"",中部・下部フリースペース作成!$E$10)</f>
        <v/>
      </c>
      <c r="P20" s="40" t="str">
        <f>IF(ISBLANK(宅配便入力!F21),"",宅配便入力!F21)</f>
        <v/>
      </c>
      <c r="Q20" s="25" t="str">
        <f ca="1">IF(ISBLANK('計算（宅配便）'!Q21),"",IFERROR('計算（宅配便）'!Q21,""))</f>
        <v/>
      </c>
      <c r="R20" s="25" t="str">
        <f ca="1">IFERROR(OFFSET('計算（宅配便）'!$Q21,0,MATCH(R$2&amp;CHAR(10)&amp;"卸ケース単価",'計算（宅配便）'!$Q$3:$CE$3,0)-1),"")</f>
        <v/>
      </c>
      <c r="S20" s="25" t="str">
        <f ca="1">IFERROR(OFFSET('計算（宅配便）'!$Q21,0,MATCH(S$2&amp;CHAR(10)&amp;"卸ケース単価",'計算（宅配便）'!$Q$3:$CE$3,0)-1),"")</f>
        <v/>
      </c>
      <c r="T20" s="25" t="str">
        <f ca="1">IFERROR(OFFSET('計算（宅配便）'!$Q21,0,MATCH(T$2&amp;CHAR(10)&amp;"卸ケース単価",'計算（宅配便）'!$Q$3:$CE$3,0)-1),"")</f>
        <v/>
      </c>
      <c r="U20" s="25" t="str">
        <f ca="1">IFERROR(OFFSET('計算（宅配便）'!$Q21,0,MATCH(U$2&amp;CHAR(10)&amp;"卸ケース単価",'計算（宅配便）'!$Q$3:$CE$3,0)-1),"")</f>
        <v/>
      </c>
      <c r="V20" s="25" t="str">
        <f ca="1">IFERROR(OFFSET('計算（宅配便）'!$Q21,0,MATCH(V$2&amp;CHAR(10)&amp;"卸ケース単価",'計算（宅配便）'!$Q$3:$CE$3,0)-1),"")</f>
        <v/>
      </c>
      <c r="W20" s="25" t="str">
        <f ca="1">IFERROR(OFFSET('計算（宅配便）'!$Q21,0,MATCH(W$2&amp;CHAR(10)&amp;"卸ケース単価",'計算（宅配便）'!$Q$3:$CE$3,0)-1),"")</f>
        <v/>
      </c>
      <c r="X20" s="25" t="str">
        <f ca="1">IFERROR(OFFSET('計算（宅配便）'!$Q21,0,MATCH(X$2&amp;CHAR(10)&amp;"卸ケース単価",'計算（宅配便）'!$Q$3:$CE$3,0)-1),"")</f>
        <v/>
      </c>
      <c r="Y20" s="25" t="str">
        <f ca="1">IFERROR(OFFSET('計算（宅配便）'!$Q21,0,MATCH(Y$2&amp;CHAR(10)&amp;"卸ケース単価",'計算（宅配便）'!$Q$3:$CE$3,0)-1),"")</f>
        <v/>
      </c>
      <c r="Z20" s="25" t="str">
        <f ca="1">IFERROR(OFFSET('計算（宅配便）'!$Q21,0,MATCH(Z$2&amp;CHAR(10)&amp;"卸ケース単価",'計算（宅配便）'!$Q$3:$CE$3,0)-1),"")</f>
        <v/>
      </c>
      <c r="AA20" s="25" t="str">
        <f ca="1">IFERROR(OFFSET('計算（宅配便）'!$Q21,0,MATCH(AA$2&amp;CHAR(10)&amp;"卸ケース単価",'計算（宅配便）'!$Q$3:$CE$3,0)-1),"")</f>
        <v/>
      </c>
      <c r="AB20" s="25" t="str">
        <f ca="1">IFERROR(OFFSET('計算（宅配便）'!$Q21,0,MATCH(AB$2&amp;CHAR(10)&amp;"卸ケース単価",'計算（宅配便）'!$Q$3:$CE$3,0)-1),"")</f>
        <v/>
      </c>
      <c r="AC20" s="25" t="str">
        <f ca="1">IFERROR(OFFSET('計算（宅配便）'!$Q21,0,MATCH(AC$2&amp;CHAR(10)&amp;"卸ケース単価",'計算（宅配便）'!$Q$3:$CE$3,0)-1),"")</f>
        <v/>
      </c>
      <c r="AD20" s="25" t="str">
        <f t="shared" ca="1" si="12"/>
        <v/>
      </c>
      <c r="AE20" s="25" t="str">
        <f t="shared" ca="1" si="13"/>
        <v/>
      </c>
      <c r="AF20" s="25" t="str">
        <f t="shared" ca="1" si="14"/>
        <v/>
      </c>
      <c r="AG20" s="25" t="str">
        <f t="shared" ca="1" si="15"/>
        <v/>
      </c>
      <c r="AH20" s="25" t="str">
        <f t="shared" ca="1" si="16"/>
        <v/>
      </c>
      <c r="AI20" s="25" t="str">
        <f t="shared" ca="1" si="17"/>
        <v/>
      </c>
      <c r="AJ20" s="25" t="str">
        <f t="shared" ca="1" si="18"/>
        <v/>
      </c>
      <c r="AK20" s="25" t="str">
        <f t="shared" ca="1" si="19"/>
        <v/>
      </c>
      <c r="AL20" s="25" t="str">
        <f t="shared" ca="1" si="20"/>
        <v/>
      </c>
      <c r="AM20" s="25" t="str">
        <f t="shared" ca="1" si="21"/>
        <v/>
      </c>
      <c r="AN20" s="25" t="str">
        <f t="shared" ca="1" si="22"/>
        <v/>
      </c>
      <c r="AO20" s="25" t="str">
        <f t="shared" ca="1" si="23"/>
        <v/>
      </c>
    </row>
    <row r="21" spans="1:41" ht="18" customHeight="1">
      <c r="A21" s="38">
        <v>19</v>
      </c>
      <c r="B21" s="38" t="str">
        <f>IF(ISBLANK(ID管理番号商品名入力!D21),"",ID管理番号商品名入力!D21)</f>
        <v/>
      </c>
      <c r="C21" s="39" t="str">
        <f>IF(ISBLANK(ID管理番号商品名入力!F21),"",ID管理番号商品名入力!F21)</f>
        <v/>
      </c>
      <c r="D21" s="39" t="str">
        <f>IF(ISBLANK(宅配便入力!L22),"",宅配便入力!L22)</f>
        <v/>
      </c>
      <c r="E21" s="109" t="str">
        <f>IFERROR(VLOOKUP(D21,配送グループ設定!$A$5:$G$14,6,FALSE),"")</f>
        <v/>
      </c>
      <c r="F21" s="113" t="str">
        <f>IF(ISBLANK(宅配便入力!U22),"",宅配便入力!U22)</f>
        <v/>
      </c>
      <c r="G21" s="111" t="str">
        <f>IFERROR("※"&amp;VLOOKUP(D21,配送グループ設定!$A$5:$G$14,4,FALSE),"")</f>
        <v/>
      </c>
      <c r="H21" s="24" t="str">
        <f t="shared" si="11"/>
        <v/>
      </c>
      <c r="I21" s="25">
        <v>1</v>
      </c>
      <c r="J21" s="25">
        <v>0</v>
      </c>
      <c r="K21" s="25">
        <v>0</v>
      </c>
      <c r="L21" s="25">
        <v>1</v>
      </c>
      <c r="M21" s="25" t="str">
        <f>IF(ISBLANK(宅配便入力!V22),"",宅配便入力!V22)</f>
        <v/>
      </c>
      <c r="N21" s="25">
        <v>3</v>
      </c>
      <c r="O21" s="25" t="str">
        <f>IF(ISBLANK(中部・下部フリースペース作成!$E$10),"",中部・下部フリースペース作成!$E$10)</f>
        <v/>
      </c>
      <c r="P21" s="40" t="str">
        <f>IF(ISBLANK(宅配便入力!F22),"",宅配便入力!F22)</f>
        <v/>
      </c>
      <c r="Q21" s="25" t="str">
        <f ca="1">IF(ISBLANK('計算（宅配便）'!Q22),"",IFERROR('計算（宅配便）'!Q22,""))</f>
        <v/>
      </c>
      <c r="R21" s="25" t="str">
        <f ca="1">IFERROR(OFFSET('計算（宅配便）'!$Q22,0,MATCH(R$2&amp;CHAR(10)&amp;"卸ケース単価",'計算（宅配便）'!$Q$3:$CE$3,0)-1),"")</f>
        <v/>
      </c>
      <c r="S21" s="25" t="str">
        <f ca="1">IFERROR(OFFSET('計算（宅配便）'!$Q22,0,MATCH(S$2&amp;CHAR(10)&amp;"卸ケース単価",'計算（宅配便）'!$Q$3:$CE$3,0)-1),"")</f>
        <v/>
      </c>
      <c r="T21" s="25" t="str">
        <f ca="1">IFERROR(OFFSET('計算（宅配便）'!$Q22,0,MATCH(T$2&amp;CHAR(10)&amp;"卸ケース単価",'計算（宅配便）'!$Q$3:$CE$3,0)-1),"")</f>
        <v/>
      </c>
      <c r="U21" s="25" t="str">
        <f ca="1">IFERROR(OFFSET('計算（宅配便）'!$Q22,0,MATCH(U$2&amp;CHAR(10)&amp;"卸ケース単価",'計算（宅配便）'!$Q$3:$CE$3,0)-1),"")</f>
        <v/>
      </c>
      <c r="V21" s="25" t="str">
        <f ca="1">IFERROR(OFFSET('計算（宅配便）'!$Q22,0,MATCH(V$2&amp;CHAR(10)&amp;"卸ケース単価",'計算（宅配便）'!$Q$3:$CE$3,0)-1),"")</f>
        <v/>
      </c>
      <c r="W21" s="25" t="str">
        <f ca="1">IFERROR(OFFSET('計算（宅配便）'!$Q22,0,MATCH(W$2&amp;CHAR(10)&amp;"卸ケース単価",'計算（宅配便）'!$Q$3:$CE$3,0)-1),"")</f>
        <v/>
      </c>
      <c r="X21" s="25" t="str">
        <f ca="1">IFERROR(OFFSET('計算（宅配便）'!$Q22,0,MATCH(X$2&amp;CHAR(10)&amp;"卸ケース単価",'計算（宅配便）'!$Q$3:$CE$3,0)-1),"")</f>
        <v/>
      </c>
      <c r="Y21" s="25" t="str">
        <f ca="1">IFERROR(OFFSET('計算（宅配便）'!$Q22,0,MATCH(Y$2&amp;CHAR(10)&amp;"卸ケース単価",'計算（宅配便）'!$Q$3:$CE$3,0)-1),"")</f>
        <v/>
      </c>
      <c r="Z21" s="25" t="str">
        <f ca="1">IFERROR(OFFSET('計算（宅配便）'!$Q22,0,MATCH(Z$2&amp;CHAR(10)&amp;"卸ケース単価",'計算（宅配便）'!$Q$3:$CE$3,0)-1),"")</f>
        <v/>
      </c>
      <c r="AA21" s="25" t="str">
        <f ca="1">IFERROR(OFFSET('計算（宅配便）'!$Q22,0,MATCH(AA$2&amp;CHAR(10)&amp;"卸ケース単価",'計算（宅配便）'!$Q$3:$CE$3,0)-1),"")</f>
        <v/>
      </c>
      <c r="AB21" s="25" t="str">
        <f ca="1">IFERROR(OFFSET('計算（宅配便）'!$Q22,0,MATCH(AB$2&amp;CHAR(10)&amp;"卸ケース単価",'計算（宅配便）'!$Q$3:$CE$3,0)-1),"")</f>
        <v/>
      </c>
      <c r="AC21" s="25" t="str">
        <f ca="1">IFERROR(OFFSET('計算（宅配便）'!$Q22,0,MATCH(AC$2&amp;CHAR(10)&amp;"卸ケース単価",'計算（宅配便）'!$Q$3:$CE$3,0)-1),"")</f>
        <v/>
      </c>
      <c r="AD21" s="25" t="str">
        <f t="shared" ca="1" si="12"/>
        <v/>
      </c>
      <c r="AE21" s="25" t="str">
        <f t="shared" ca="1" si="13"/>
        <v/>
      </c>
      <c r="AF21" s="25" t="str">
        <f t="shared" ca="1" si="14"/>
        <v/>
      </c>
      <c r="AG21" s="25" t="str">
        <f t="shared" ca="1" si="15"/>
        <v/>
      </c>
      <c r="AH21" s="25" t="str">
        <f t="shared" ca="1" si="16"/>
        <v/>
      </c>
      <c r="AI21" s="25" t="str">
        <f t="shared" ca="1" si="17"/>
        <v/>
      </c>
      <c r="AJ21" s="25" t="str">
        <f t="shared" ca="1" si="18"/>
        <v/>
      </c>
      <c r="AK21" s="25" t="str">
        <f t="shared" ca="1" si="19"/>
        <v/>
      </c>
      <c r="AL21" s="25" t="str">
        <f t="shared" ca="1" si="20"/>
        <v/>
      </c>
      <c r="AM21" s="25" t="str">
        <f t="shared" ca="1" si="21"/>
        <v/>
      </c>
      <c r="AN21" s="25" t="str">
        <f t="shared" ca="1" si="22"/>
        <v/>
      </c>
      <c r="AO21" s="25" t="str">
        <f t="shared" ca="1" si="23"/>
        <v/>
      </c>
    </row>
    <row r="22" spans="1:41" ht="18" customHeight="1">
      <c r="A22" s="38">
        <v>20</v>
      </c>
      <c r="B22" s="38" t="str">
        <f>IF(ISBLANK(ID管理番号商品名入力!D22),"",ID管理番号商品名入力!D22)</f>
        <v/>
      </c>
      <c r="C22" s="39" t="str">
        <f>IF(ISBLANK(ID管理番号商品名入力!F22),"",ID管理番号商品名入力!F22)</f>
        <v/>
      </c>
      <c r="D22" s="39" t="str">
        <f>IF(ISBLANK(宅配便入力!L23),"",宅配便入力!L23)</f>
        <v/>
      </c>
      <c r="E22" s="109" t="str">
        <f>IFERROR(VLOOKUP(D22,配送グループ設定!$A$5:$G$14,6,FALSE),"")</f>
        <v/>
      </c>
      <c r="F22" s="113" t="str">
        <f>IF(ISBLANK(宅配便入力!U23),"",宅配便入力!U23)</f>
        <v/>
      </c>
      <c r="G22" s="111" t="str">
        <f>IFERROR("※"&amp;VLOOKUP(D22,配送グループ設定!$A$5:$G$14,4,FALSE),"")</f>
        <v/>
      </c>
      <c r="H22" s="24" t="str">
        <f t="shared" si="11"/>
        <v/>
      </c>
      <c r="I22" s="25">
        <v>1</v>
      </c>
      <c r="J22" s="25">
        <v>0</v>
      </c>
      <c r="K22" s="25">
        <v>0</v>
      </c>
      <c r="L22" s="25">
        <v>1</v>
      </c>
      <c r="M22" s="25" t="str">
        <f>IF(ISBLANK(宅配便入力!V23),"",宅配便入力!V23)</f>
        <v/>
      </c>
      <c r="N22" s="25">
        <v>3</v>
      </c>
      <c r="O22" s="25" t="str">
        <f>IF(ISBLANK(中部・下部フリースペース作成!$E$10),"",中部・下部フリースペース作成!$E$10)</f>
        <v/>
      </c>
      <c r="P22" s="40" t="str">
        <f>IF(ISBLANK(宅配便入力!F23),"",宅配便入力!F23)</f>
        <v/>
      </c>
      <c r="Q22" s="25" t="str">
        <f ca="1">IF(ISBLANK('計算（宅配便）'!Q23),"",IFERROR('計算（宅配便）'!Q23,""))</f>
        <v/>
      </c>
      <c r="R22" s="25" t="str">
        <f ca="1">IFERROR(OFFSET('計算（宅配便）'!$Q23,0,MATCH(R$2&amp;CHAR(10)&amp;"卸ケース単価",'計算（宅配便）'!$Q$3:$CE$3,0)-1),"")</f>
        <v/>
      </c>
      <c r="S22" s="25" t="str">
        <f ca="1">IFERROR(OFFSET('計算（宅配便）'!$Q23,0,MATCH(S$2&amp;CHAR(10)&amp;"卸ケース単価",'計算（宅配便）'!$Q$3:$CE$3,0)-1),"")</f>
        <v/>
      </c>
      <c r="T22" s="25" t="str">
        <f ca="1">IFERROR(OFFSET('計算（宅配便）'!$Q23,0,MATCH(T$2&amp;CHAR(10)&amp;"卸ケース単価",'計算（宅配便）'!$Q$3:$CE$3,0)-1),"")</f>
        <v/>
      </c>
      <c r="U22" s="25" t="str">
        <f ca="1">IFERROR(OFFSET('計算（宅配便）'!$Q23,0,MATCH(U$2&amp;CHAR(10)&amp;"卸ケース単価",'計算（宅配便）'!$Q$3:$CE$3,0)-1),"")</f>
        <v/>
      </c>
      <c r="V22" s="25" t="str">
        <f ca="1">IFERROR(OFFSET('計算（宅配便）'!$Q23,0,MATCH(V$2&amp;CHAR(10)&amp;"卸ケース単価",'計算（宅配便）'!$Q$3:$CE$3,0)-1),"")</f>
        <v/>
      </c>
      <c r="W22" s="25" t="str">
        <f ca="1">IFERROR(OFFSET('計算（宅配便）'!$Q23,0,MATCH(W$2&amp;CHAR(10)&amp;"卸ケース単価",'計算（宅配便）'!$Q$3:$CE$3,0)-1),"")</f>
        <v/>
      </c>
      <c r="X22" s="25" t="str">
        <f ca="1">IFERROR(OFFSET('計算（宅配便）'!$Q23,0,MATCH(X$2&amp;CHAR(10)&amp;"卸ケース単価",'計算（宅配便）'!$Q$3:$CE$3,0)-1),"")</f>
        <v/>
      </c>
      <c r="Y22" s="25" t="str">
        <f ca="1">IFERROR(OFFSET('計算（宅配便）'!$Q23,0,MATCH(Y$2&amp;CHAR(10)&amp;"卸ケース単価",'計算（宅配便）'!$Q$3:$CE$3,0)-1),"")</f>
        <v/>
      </c>
      <c r="Z22" s="25" t="str">
        <f ca="1">IFERROR(OFFSET('計算（宅配便）'!$Q23,0,MATCH(Z$2&amp;CHAR(10)&amp;"卸ケース単価",'計算（宅配便）'!$Q$3:$CE$3,0)-1),"")</f>
        <v/>
      </c>
      <c r="AA22" s="25" t="str">
        <f ca="1">IFERROR(OFFSET('計算（宅配便）'!$Q23,0,MATCH(AA$2&amp;CHAR(10)&amp;"卸ケース単価",'計算（宅配便）'!$Q$3:$CE$3,0)-1),"")</f>
        <v/>
      </c>
      <c r="AB22" s="25" t="str">
        <f ca="1">IFERROR(OFFSET('計算（宅配便）'!$Q23,0,MATCH(AB$2&amp;CHAR(10)&amp;"卸ケース単価",'計算（宅配便）'!$Q$3:$CE$3,0)-1),"")</f>
        <v/>
      </c>
      <c r="AC22" s="25" t="str">
        <f ca="1">IFERROR(OFFSET('計算（宅配便）'!$Q23,0,MATCH(AC$2&amp;CHAR(10)&amp;"卸ケース単価",'計算（宅配便）'!$Q$3:$CE$3,0)-1),"")</f>
        <v/>
      </c>
      <c r="AD22" s="25" t="str">
        <f t="shared" ca="1" si="12"/>
        <v/>
      </c>
      <c r="AE22" s="25" t="str">
        <f t="shared" ca="1" si="13"/>
        <v/>
      </c>
      <c r="AF22" s="25" t="str">
        <f t="shared" ca="1" si="14"/>
        <v/>
      </c>
      <c r="AG22" s="25" t="str">
        <f t="shared" ca="1" si="15"/>
        <v/>
      </c>
      <c r="AH22" s="25" t="str">
        <f t="shared" ca="1" si="16"/>
        <v/>
      </c>
      <c r="AI22" s="25" t="str">
        <f t="shared" ca="1" si="17"/>
        <v/>
      </c>
      <c r="AJ22" s="25" t="str">
        <f t="shared" ca="1" si="18"/>
        <v/>
      </c>
      <c r="AK22" s="25" t="str">
        <f t="shared" ca="1" si="19"/>
        <v/>
      </c>
      <c r="AL22" s="25" t="str">
        <f t="shared" ca="1" si="20"/>
        <v/>
      </c>
      <c r="AM22" s="25" t="str">
        <f t="shared" ca="1" si="21"/>
        <v/>
      </c>
      <c r="AN22" s="25" t="str">
        <f t="shared" ca="1" si="22"/>
        <v/>
      </c>
      <c r="AO22" s="25" t="str">
        <f t="shared" ca="1" si="23"/>
        <v/>
      </c>
    </row>
    <row r="23" spans="1:41" ht="18" customHeight="1">
      <c r="A23" s="38">
        <v>21</v>
      </c>
      <c r="B23" s="38" t="str">
        <f>IF(ISBLANK(ID管理番号商品名入力!D23),"",ID管理番号商品名入力!D23)</f>
        <v/>
      </c>
      <c r="C23" s="39" t="str">
        <f>IF(ISBLANK(ID管理番号商品名入力!F23),"",ID管理番号商品名入力!F23)</f>
        <v/>
      </c>
      <c r="D23" s="39" t="str">
        <f>IF(ISBLANK(宅配便入力!L24),"",宅配便入力!L24)</f>
        <v/>
      </c>
      <c r="E23" s="109" t="str">
        <f>IFERROR(VLOOKUP(D23,配送グループ設定!$A$5:$G$14,6,FALSE),"")</f>
        <v/>
      </c>
      <c r="F23" s="113" t="str">
        <f>IF(ISBLANK(宅配便入力!U24),"",宅配便入力!U24)</f>
        <v/>
      </c>
      <c r="G23" s="111" t="str">
        <f>IFERROR("※"&amp;VLOOKUP(D23,配送グループ設定!$A$5:$G$14,4,FALSE),"")</f>
        <v/>
      </c>
      <c r="H23" s="24" t="str">
        <f t="shared" si="11"/>
        <v/>
      </c>
      <c r="I23" s="25">
        <v>1</v>
      </c>
      <c r="J23" s="25">
        <v>0</v>
      </c>
      <c r="K23" s="25">
        <v>0</v>
      </c>
      <c r="L23" s="25">
        <v>1</v>
      </c>
      <c r="M23" s="25" t="str">
        <f>IF(ISBLANK(宅配便入力!V24),"",宅配便入力!V24)</f>
        <v/>
      </c>
      <c r="N23" s="25">
        <v>3</v>
      </c>
      <c r="O23" s="25" t="str">
        <f>IF(ISBLANK(中部・下部フリースペース作成!$E$10),"",中部・下部フリースペース作成!$E$10)</f>
        <v/>
      </c>
      <c r="P23" s="40" t="str">
        <f>IF(ISBLANK(宅配便入力!F24),"",宅配便入力!F24)</f>
        <v/>
      </c>
      <c r="Q23" s="25" t="str">
        <f ca="1">IF(ISBLANK('計算（宅配便）'!Q24),"",IFERROR('計算（宅配便）'!Q24,""))</f>
        <v/>
      </c>
      <c r="R23" s="25" t="str">
        <f ca="1">IFERROR(OFFSET('計算（宅配便）'!$Q24,0,MATCH(R$2&amp;CHAR(10)&amp;"卸ケース単価",'計算（宅配便）'!$Q$3:$CE$3,0)-1),"")</f>
        <v/>
      </c>
      <c r="S23" s="25" t="str">
        <f ca="1">IFERROR(OFFSET('計算（宅配便）'!$Q24,0,MATCH(S$2&amp;CHAR(10)&amp;"卸ケース単価",'計算（宅配便）'!$Q$3:$CE$3,0)-1),"")</f>
        <v/>
      </c>
      <c r="T23" s="25" t="str">
        <f ca="1">IFERROR(OFFSET('計算（宅配便）'!$Q24,0,MATCH(T$2&amp;CHAR(10)&amp;"卸ケース単価",'計算（宅配便）'!$Q$3:$CE$3,0)-1),"")</f>
        <v/>
      </c>
      <c r="U23" s="25" t="str">
        <f ca="1">IFERROR(OFFSET('計算（宅配便）'!$Q24,0,MATCH(U$2&amp;CHAR(10)&amp;"卸ケース単価",'計算（宅配便）'!$Q$3:$CE$3,0)-1),"")</f>
        <v/>
      </c>
      <c r="V23" s="25" t="str">
        <f ca="1">IFERROR(OFFSET('計算（宅配便）'!$Q24,0,MATCH(V$2&amp;CHAR(10)&amp;"卸ケース単価",'計算（宅配便）'!$Q$3:$CE$3,0)-1),"")</f>
        <v/>
      </c>
      <c r="W23" s="25" t="str">
        <f ca="1">IFERROR(OFFSET('計算（宅配便）'!$Q24,0,MATCH(W$2&amp;CHAR(10)&amp;"卸ケース単価",'計算（宅配便）'!$Q$3:$CE$3,0)-1),"")</f>
        <v/>
      </c>
      <c r="X23" s="25" t="str">
        <f ca="1">IFERROR(OFFSET('計算（宅配便）'!$Q24,0,MATCH(X$2&amp;CHAR(10)&amp;"卸ケース単価",'計算（宅配便）'!$Q$3:$CE$3,0)-1),"")</f>
        <v/>
      </c>
      <c r="Y23" s="25" t="str">
        <f ca="1">IFERROR(OFFSET('計算（宅配便）'!$Q24,0,MATCH(Y$2&amp;CHAR(10)&amp;"卸ケース単価",'計算（宅配便）'!$Q$3:$CE$3,0)-1),"")</f>
        <v/>
      </c>
      <c r="Z23" s="25" t="str">
        <f ca="1">IFERROR(OFFSET('計算（宅配便）'!$Q24,0,MATCH(Z$2&amp;CHAR(10)&amp;"卸ケース単価",'計算（宅配便）'!$Q$3:$CE$3,0)-1),"")</f>
        <v/>
      </c>
      <c r="AA23" s="25" t="str">
        <f ca="1">IFERROR(OFFSET('計算（宅配便）'!$Q24,0,MATCH(AA$2&amp;CHAR(10)&amp;"卸ケース単価",'計算（宅配便）'!$Q$3:$CE$3,0)-1),"")</f>
        <v/>
      </c>
      <c r="AB23" s="25" t="str">
        <f ca="1">IFERROR(OFFSET('計算（宅配便）'!$Q24,0,MATCH(AB$2&amp;CHAR(10)&amp;"卸ケース単価",'計算（宅配便）'!$Q$3:$CE$3,0)-1),"")</f>
        <v/>
      </c>
      <c r="AC23" s="25" t="str">
        <f ca="1">IFERROR(OFFSET('計算（宅配便）'!$Q24,0,MATCH(AC$2&amp;CHAR(10)&amp;"卸ケース単価",'計算（宅配便）'!$Q$3:$CE$3,0)-1),"")</f>
        <v/>
      </c>
      <c r="AD23" s="25" t="str">
        <f t="shared" ca="1" si="12"/>
        <v/>
      </c>
      <c r="AE23" s="25" t="str">
        <f t="shared" ca="1" si="13"/>
        <v/>
      </c>
      <c r="AF23" s="25" t="str">
        <f t="shared" ca="1" si="14"/>
        <v/>
      </c>
      <c r="AG23" s="25" t="str">
        <f t="shared" ca="1" si="15"/>
        <v/>
      </c>
      <c r="AH23" s="25" t="str">
        <f t="shared" ca="1" si="16"/>
        <v/>
      </c>
      <c r="AI23" s="25" t="str">
        <f t="shared" ca="1" si="17"/>
        <v/>
      </c>
      <c r="AJ23" s="25" t="str">
        <f t="shared" ca="1" si="18"/>
        <v/>
      </c>
      <c r="AK23" s="25" t="str">
        <f t="shared" ca="1" si="19"/>
        <v/>
      </c>
      <c r="AL23" s="25" t="str">
        <f t="shared" ca="1" si="20"/>
        <v/>
      </c>
      <c r="AM23" s="25" t="str">
        <f t="shared" ca="1" si="21"/>
        <v/>
      </c>
      <c r="AN23" s="25" t="str">
        <f t="shared" ca="1" si="22"/>
        <v/>
      </c>
      <c r="AO23" s="25" t="str">
        <f t="shared" ca="1" si="23"/>
        <v/>
      </c>
    </row>
    <row r="24" spans="1:41" ht="18" customHeight="1">
      <c r="A24" s="38">
        <v>22</v>
      </c>
      <c r="B24" s="38" t="str">
        <f>IF(ISBLANK(ID管理番号商品名入力!D24),"",ID管理番号商品名入力!D24)</f>
        <v/>
      </c>
      <c r="C24" s="39" t="str">
        <f>IF(ISBLANK(ID管理番号商品名入力!F24),"",ID管理番号商品名入力!F24)</f>
        <v/>
      </c>
      <c r="D24" s="39" t="str">
        <f>IF(ISBLANK(宅配便入力!L25),"",宅配便入力!L25)</f>
        <v/>
      </c>
      <c r="E24" s="109" t="str">
        <f>IFERROR(VLOOKUP(D24,配送グループ設定!$A$5:$G$14,6,FALSE),"")</f>
        <v/>
      </c>
      <c r="F24" s="113" t="str">
        <f>IF(ISBLANK(宅配便入力!U25),"",宅配便入力!U25)</f>
        <v/>
      </c>
      <c r="G24" s="111" t="str">
        <f>IFERROR("※"&amp;VLOOKUP(D24,配送グループ設定!$A$5:$G$14,4,FALSE),"")</f>
        <v/>
      </c>
      <c r="H24" s="24" t="str">
        <f t="shared" si="11"/>
        <v/>
      </c>
      <c r="I24" s="25">
        <v>1</v>
      </c>
      <c r="J24" s="25">
        <v>0</v>
      </c>
      <c r="K24" s="25">
        <v>0</v>
      </c>
      <c r="L24" s="25">
        <v>1</v>
      </c>
      <c r="M24" s="25" t="str">
        <f>IF(ISBLANK(宅配便入力!V25),"",宅配便入力!V25)</f>
        <v/>
      </c>
      <c r="N24" s="25">
        <v>3</v>
      </c>
      <c r="O24" s="25" t="str">
        <f>IF(ISBLANK(中部・下部フリースペース作成!$E$10),"",中部・下部フリースペース作成!$E$10)</f>
        <v/>
      </c>
      <c r="P24" s="40" t="str">
        <f>IF(ISBLANK(宅配便入力!F25),"",宅配便入力!F25)</f>
        <v/>
      </c>
      <c r="Q24" s="25" t="str">
        <f ca="1">IF(ISBLANK('計算（宅配便）'!Q25),"",IFERROR('計算（宅配便）'!Q25,""))</f>
        <v/>
      </c>
      <c r="R24" s="25" t="str">
        <f ca="1">IFERROR(OFFSET('計算（宅配便）'!$Q25,0,MATCH(R$2&amp;CHAR(10)&amp;"卸ケース単価",'計算（宅配便）'!$Q$3:$CE$3,0)-1),"")</f>
        <v/>
      </c>
      <c r="S24" s="25" t="str">
        <f ca="1">IFERROR(OFFSET('計算（宅配便）'!$Q25,0,MATCH(S$2&amp;CHAR(10)&amp;"卸ケース単価",'計算（宅配便）'!$Q$3:$CE$3,0)-1),"")</f>
        <v/>
      </c>
      <c r="T24" s="25" t="str">
        <f ca="1">IFERROR(OFFSET('計算（宅配便）'!$Q25,0,MATCH(T$2&amp;CHAR(10)&amp;"卸ケース単価",'計算（宅配便）'!$Q$3:$CE$3,0)-1),"")</f>
        <v/>
      </c>
      <c r="U24" s="25" t="str">
        <f ca="1">IFERROR(OFFSET('計算（宅配便）'!$Q25,0,MATCH(U$2&amp;CHAR(10)&amp;"卸ケース単価",'計算（宅配便）'!$Q$3:$CE$3,0)-1),"")</f>
        <v/>
      </c>
      <c r="V24" s="25" t="str">
        <f ca="1">IFERROR(OFFSET('計算（宅配便）'!$Q25,0,MATCH(V$2&amp;CHAR(10)&amp;"卸ケース単価",'計算（宅配便）'!$Q$3:$CE$3,0)-1),"")</f>
        <v/>
      </c>
      <c r="W24" s="25" t="str">
        <f ca="1">IFERROR(OFFSET('計算（宅配便）'!$Q25,0,MATCH(W$2&amp;CHAR(10)&amp;"卸ケース単価",'計算（宅配便）'!$Q$3:$CE$3,0)-1),"")</f>
        <v/>
      </c>
      <c r="X24" s="25" t="str">
        <f ca="1">IFERROR(OFFSET('計算（宅配便）'!$Q25,0,MATCH(X$2&amp;CHAR(10)&amp;"卸ケース単価",'計算（宅配便）'!$Q$3:$CE$3,0)-1),"")</f>
        <v/>
      </c>
      <c r="Y24" s="25" t="str">
        <f ca="1">IFERROR(OFFSET('計算（宅配便）'!$Q25,0,MATCH(Y$2&amp;CHAR(10)&amp;"卸ケース単価",'計算（宅配便）'!$Q$3:$CE$3,0)-1),"")</f>
        <v/>
      </c>
      <c r="Z24" s="25" t="str">
        <f ca="1">IFERROR(OFFSET('計算（宅配便）'!$Q25,0,MATCH(Z$2&amp;CHAR(10)&amp;"卸ケース単価",'計算（宅配便）'!$Q$3:$CE$3,0)-1),"")</f>
        <v/>
      </c>
      <c r="AA24" s="25" t="str">
        <f ca="1">IFERROR(OFFSET('計算（宅配便）'!$Q25,0,MATCH(AA$2&amp;CHAR(10)&amp;"卸ケース単価",'計算（宅配便）'!$Q$3:$CE$3,0)-1),"")</f>
        <v/>
      </c>
      <c r="AB24" s="25" t="str">
        <f ca="1">IFERROR(OFFSET('計算（宅配便）'!$Q25,0,MATCH(AB$2&amp;CHAR(10)&amp;"卸ケース単価",'計算（宅配便）'!$Q$3:$CE$3,0)-1),"")</f>
        <v/>
      </c>
      <c r="AC24" s="25" t="str">
        <f ca="1">IFERROR(OFFSET('計算（宅配便）'!$Q25,0,MATCH(AC$2&amp;CHAR(10)&amp;"卸ケース単価",'計算（宅配便）'!$Q$3:$CE$3,0)-1),"")</f>
        <v/>
      </c>
      <c r="AD24" s="25" t="str">
        <f t="shared" ca="1" si="12"/>
        <v/>
      </c>
      <c r="AE24" s="25" t="str">
        <f t="shared" ca="1" si="13"/>
        <v/>
      </c>
      <c r="AF24" s="25" t="str">
        <f t="shared" ca="1" si="14"/>
        <v/>
      </c>
      <c r="AG24" s="25" t="str">
        <f t="shared" ca="1" si="15"/>
        <v/>
      </c>
      <c r="AH24" s="25" t="str">
        <f t="shared" ca="1" si="16"/>
        <v/>
      </c>
      <c r="AI24" s="25" t="str">
        <f t="shared" ca="1" si="17"/>
        <v/>
      </c>
      <c r="AJ24" s="25" t="str">
        <f t="shared" ca="1" si="18"/>
        <v/>
      </c>
      <c r="AK24" s="25" t="str">
        <f t="shared" ca="1" si="19"/>
        <v/>
      </c>
      <c r="AL24" s="25" t="str">
        <f t="shared" ca="1" si="20"/>
        <v/>
      </c>
      <c r="AM24" s="25" t="str">
        <f t="shared" ca="1" si="21"/>
        <v/>
      </c>
      <c r="AN24" s="25" t="str">
        <f t="shared" ca="1" si="22"/>
        <v/>
      </c>
      <c r="AO24" s="25" t="str">
        <f t="shared" ca="1" si="23"/>
        <v/>
      </c>
    </row>
    <row r="25" spans="1:41" ht="18" customHeight="1">
      <c r="A25" s="38">
        <v>23</v>
      </c>
      <c r="B25" s="38" t="str">
        <f>IF(ISBLANK(ID管理番号商品名入力!D25),"",ID管理番号商品名入力!D25)</f>
        <v/>
      </c>
      <c r="C25" s="39" t="str">
        <f>IF(ISBLANK(ID管理番号商品名入力!F25),"",ID管理番号商品名入力!F25)</f>
        <v/>
      </c>
      <c r="D25" s="39" t="str">
        <f>IF(ISBLANK(宅配便入力!L26),"",宅配便入力!L26)</f>
        <v/>
      </c>
      <c r="E25" s="109" t="str">
        <f>IFERROR(VLOOKUP(D25,配送グループ設定!$A$5:$G$14,6,FALSE),"")</f>
        <v/>
      </c>
      <c r="F25" s="113" t="str">
        <f>IF(ISBLANK(宅配便入力!U26),"",宅配便入力!U26)</f>
        <v/>
      </c>
      <c r="G25" s="111" t="str">
        <f>IFERROR("※"&amp;VLOOKUP(D25,配送グループ設定!$A$5:$G$14,4,FALSE),"")</f>
        <v/>
      </c>
      <c r="H25" s="24" t="str">
        <f t="shared" si="11"/>
        <v/>
      </c>
      <c r="I25" s="25">
        <v>1</v>
      </c>
      <c r="J25" s="25">
        <v>0</v>
      </c>
      <c r="K25" s="25">
        <v>0</v>
      </c>
      <c r="L25" s="25">
        <v>1</v>
      </c>
      <c r="M25" s="25" t="str">
        <f>IF(ISBLANK(宅配便入力!V26),"",宅配便入力!V26)</f>
        <v/>
      </c>
      <c r="N25" s="25">
        <v>3</v>
      </c>
      <c r="O25" s="25" t="str">
        <f>IF(ISBLANK(中部・下部フリースペース作成!$E$10),"",中部・下部フリースペース作成!$E$10)</f>
        <v/>
      </c>
      <c r="P25" s="40" t="str">
        <f>IF(ISBLANK(宅配便入力!F26),"",宅配便入力!F26)</f>
        <v/>
      </c>
      <c r="Q25" s="25" t="str">
        <f ca="1">IF(ISBLANK('計算（宅配便）'!Q26),"",IFERROR('計算（宅配便）'!Q26,""))</f>
        <v/>
      </c>
      <c r="R25" s="25" t="str">
        <f ca="1">IFERROR(OFFSET('計算（宅配便）'!$Q26,0,MATCH(R$2&amp;CHAR(10)&amp;"卸ケース単価",'計算（宅配便）'!$Q$3:$CE$3,0)-1),"")</f>
        <v/>
      </c>
      <c r="S25" s="25" t="str">
        <f ca="1">IFERROR(OFFSET('計算（宅配便）'!$Q26,0,MATCH(S$2&amp;CHAR(10)&amp;"卸ケース単価",'計算（宅配便）'!$Q$3:$CE$3,0)-1),"")</f>
        <v/>
      </c>
      <c r="T25" s="25" t="str">
        <f ca="1">IFERROR(OFFSET('計算（宅配便）'!$Q26,0,MATCH(T$2&amp;CHAR(10)&amp;"卸ケース単価",'計算（宅配便）'!$Q$3:$CE$3,0)-1),"")</f>
        <v/>
      </c>
      <c r="U25" s="25" t="str">
        <f ca="1">IFERROR(OFFSET('計算（宅配便）'!$Q26,0,MATCH(U$2&amp;CHAR(10)&amp;"卸ケース単価",'計算（宅配便）'!$Q$3:$CE$3,0)-1),"")</f>
        <v/>
      </c>
      <c r="V25" s="25" t="str">
        <f ca="1">IFERROR(OFFSET('計算（宅配便）'!$Q26,0,MATCH(V$2&amp;CHAR(10)&amp;"卸ケース単価",'計算（宅配便）'!$Q$3:$CE$3,0)-1),"")</f>
        <v/>
      </c>
      <c r="W25" s="25" t="str">
        <f ca="1">IFERROR(OFFSET('計算（宅配便）'!$Q26,0,MATCH(W$2&amp;CHAR(10)&amp;"卸ケース単価",'計算（宅配便）'!$Q$3:$CE$3,0)-1),"")</f>
        <v/>
      </c>
      <c r="X25" s="25" t="str">
        <f ca="1">IFERROR(OFFSET('計算（宅配便）'!$Q26,0,MATCH(X$2&amp;CHAR(10)&amp;"卸ケース単価",'計算（宅配便）'!$Q$3:$CE$3,0)-1),"")</f>
        <v/>
      </c>
      <c r="Y25" s="25" t="str">
        <f ca="1">IFERROR(OFFSET('計算（宅配便）'!$Q26,0,MATCH(Y$2&amp;CHAR(10)&amp;"卸ケース単価",'計算（宅配便）'!$Q$3:$CE$3,0)-1),"")</f>
        <v/>
      </c>
      <c r="Z25" s="25" t="str">
        <f ca="1">IFERROR(OFFSET('計算（宅配便）'!$Q26,0,MATCH(Z$2&amp;CHAR(10)&amp;"卸ケース単価",'計算（宅配便）'!$Q$3:$CE$3,0)-1),"")</f>
        <v/>
      </c>
      <c r="AA25" s="25" t="str">
        <f ca="1">IFERROR(OFFSET('計算（宅配便）'!$Q26,0,MATCH(AA$2&amp;CHAR(10)&amp;"卸ケース単価",'計算（宅配便）'!$Q$3:$CE$3,0)-1),"")</f>
        <v/>
      </c>
      <c r="AB25" s="25" t="str">
        <f ca="1">IFERROR(OFFSET('計算（宅配便）'!$Q26,0,MATCH(AB$2&amp;CHAR(10)&amp;"卸ケース単価",'計算（宅配便）'!$Q$3:$CE$3,0)-1),"")</f>
        <v/>
      </c>
      <c r="AC25" s="25" t="str">
        <f ca="1">IFERROR(OFFSET('計算（宅配便）'!$Q26,0,MATCH(AC$2&amp;CHAR(10)&amp;"卸ケース単価",'計算（宅配便）'!$Q$3:$CE$3,0)-1),"")</f>
        <v/>
      </c>
      <c r="AD25" s="25" t="str">
        <f t="shared" ca="1" si="12"/>
        <v/>
      </c>
      <c r="AE25" s="25" t="str">
        <f t="shared" ca="1" si="13"/>
        <v/>
      </c>
      <c r="AF25" s="25" t="str">
        <f t="shared" ca="1" si="14"/>
        <v/>
      </c>
      <c r="AG25" s="25" t="str">
        <f t="shared" ca="1" si="15"/>
        <v/>
      </c>
      <c r="AH25" s="25" t="str">
        <f t="shared" ca="1" si="16"/>
        <v/>
      </c>
      <c r="AI25" s="25" t="str">
        <f t="shared" ca="1" si="17"/>
        <v/>
      </c>
      <c r="AJ25" s="25" t="str">
        <f t="shared" ca="1" si="18"/>
        <v/>
      </c>
      <c r="AK25" s="25" t="str">
        <f t="shared" ca="1" si="19"/>
        <v/>
      </c>
      <c r="AL25" s="25" t="str">
        <f t="shared" ca="1" si="20"/>
        <v/>
      </c>
      <c r="AM25" s="25" t="str">
        <f t="shared" ca="1" si="21"/>
        <v/>
      </c>
      <c r="AN25" s="25" t="str">
        <f t="shared" ca="1" si="22"/>
        <v/>
      </c>
      <c r="AO25" s="25" t="str">
        <f t="shared" ca="1" si="23"/>
        <v/>
      </c>
    </row>
    <row r="26" spans="1:41" ht="18" customHeight="1">
      <c r="A26" s="38">
        <v>24</v>
      </c>
      <c r="B26" s="38" t="str">
        <f>IF(ISBLANK(ID管理番号商品名入力!D26),"",ID管理番号商品名入力!D26)</f>
        <v/>
      </c>
      <c r="C26" s="39" t="str">
        <f>IF(ISBLANK(ID管理番号商品名入力!F26),"",ID管理番号商品名入力!F26)</f>
        <v/>
      </c>
      <c r="D26" s="39" t="str">
        <f>IF(ISBLANK(宅配便入力!L27),"",宅配便入力!L27)</f>
        <v/>
      </c>
      <c r="E26" s="109" t="str">
        <f>IFERROR(VLOOKUP(D26,配送グループ設定!$A$5:$G$14,6,FALSE),"")</f>
        <v/>
      </c>
      <c r="F26" s="113" t="str">
        <f>IF(ISBLANK(宅配便入力!U27),"",宅配便入力!U27)</f>
        <v/>
      </c>
      <c r="G26" s="111" t="str">
        <f>IFERROR("※"&amp;VLOOKUP(D26,配送グループ設定!$A$5:$G$14,4,FALSE),"")</f>
        <v/>
      </c>
      <c r="H26" s="24" t="str">
        <f t="shared" si="11"/>
        <v/>
      </c>
      <c r="I26" s="25">
        <v>1</v>
      </c>
      <c r="J26" s="25">
        <v>0</v>
      </c>
      <c r="K26" s="25">
        <v>0</v>
      </c>
      <c r="L26" s="25">
        <v>1</v>
      </c>
      <c r="M26" s="25" t="str">
        <f>IF(ISBLANK(宅配便入力!V27),"",宅配便入力!V27)</f>
        <v/>
      </c>
      <c r="N26" s="25">
        <v>3</v>
      </c>
      <c r="O26" s="25" t="str">
        <f>IF(ISBLANK(中部・下部フリースペース作成!$E$10),"",中部・下部フリースペース作成!$E$10)</f>
        <v/>
      </c>
      <c r="P26" s="40" t="str">
        <f>IF(ISBLANK(宅配便入力!F27),"",宅配便入力!F27)</f>
        <v/>
      </c>
      <c r="Q26" s="25" t="str">
        <f ca="1">IF(ISBLANK('計算（宅配便）'!Q27),"",IFERROR('計算（宅配便）'!Q27,""))</f>
        <v/>
      </c>
      <c r="R26" s="25" t="str">
        <f ca="1">IFERROR(OFFSET('計算（宅配便）'!$Q27,0,MATCH(R$2&amp;CHAR(10)&amp;"卸ケース単価",'計算（宅配便）'!$Q$3:$CE$3,0)-1),"")</f>
        <v/>
      </c>
      <c r="S26" s="25" t="str">
        <f ca="1">IFERROR(OFFSET('計算（宅配便）'!$Q27,0,MATCH(S$2&amp;CHAR(10)&amp;"卸ケース単価",'計算（宅配便）'!$Q$3:$CE$3,0)-1),"")</f>
        <v/>
      </c>
      <c r="T26" s="25" t="str">
        <f ca="1">IFERROR(OFFSET('計算（宅配便）'!$Q27,0,MATCH(T$2&amp;CHAR(10)&amp;"卸ケース単価",'計算（宅配便）'!$Q$3:$CE$3,0)-1),"")</f>
        <v/>
      </c>
      <c r="U26" s="25" t="str">
        <f ca="1">IFERROR(OFFSET('計算（宅配便）'!$Q27,0,MATCH(U$2&amp;CHAR(10)&amp;"卸ケース単価",'計算（宅配便）'!$Q$3:$CE$3,0)-1),"")</f>
        <v/>
      </c>
      <c r="V26" s="25" t="str">
        <f ca="1">IFERROR(OFFSET('計算（宅配便）'!$Q27,0,MATCH(V$2&amp;CHAR(10)&amp;"卸ケース単価",'計算（宅配便）'!$Q$3:$CE$3,0)-1),"")</f>
        <v/>
      </c>
      <c r="W26" s="25" t="str">
        <f ca="1">IFERROR(OFFSET('計算（宅配便）'!$Q27,0,MATCH(W$2&amp;CHAR(10)&amp;"卸ケース単価",'計算（宅配便）'!$Q$3:$CE$3,0)-1),"")</f>
        <v/>
      </c>
      <c r="X26" s="25" t="str">
        <f ca="1">IFERROR(OFFSET('計算（宅配便）'!$Q27,0,MATCH(X$2&amp;CHAR(10)&amp;"卸ケース単価",'計算（宅配便）'!$Q$3:$CE$3,0)-1),"")</f>
        <v/>
      </c>
      <c r="Y26" s="25" t="str">
        <f ca="1">IFERROR(OFFSET('計算（宅配便）'!$Q27,0,MATCH(Y$2&amp;CHAR(10)&amp;"卸ケース単価",'計算（宅配便）'!$Q$3:$CE$3,0)-1),"")</f>
        <v/>
      </c>
      <c r="Z26" s="25" t="str">
        <f ca="1">IFERROR(OFFSET('計算（宅配便）'!$Q27,0,MATCH(Z$2&amp;CHAR(10)&amp;"卸ケース単価",'計算（宅配便）'!$Q$3:$CE$3,0)-1),"")</f>
        <v/>
      </c>
      <c r="AA26" s="25" t="str">
        <f ca="1">IFERROR(OFFSET('計算（宅配便）'!$Q27,0,MATCH(AA$2&amp;CHAR(10)&amp;"卸ケース単価",'計算（宅配便）'!$Q$3:$CE$3,0)-1),"")</f>
        <v/>
      </c>
      <c r="AB26" s="25" t="str">
        <f ca="1">IFERROR(OFFSET('計算（宅配便）'!$Q27,0,MATCH(AB$2&amp;CHAR(10)&amp;"卸ケース単価",'計算（宅配便）'!$Q$3:$CE$3,0)-1),"")</f>
        <v/>
      </c>
      <c r="AC26" s="25" t="str">
        <f ca="1">IFERROR(OFFSET('計算（宅配便）'!$Q27,0,MATCH(AC$2&amp;CHAR(10)&amp;"卸ケース単価",'計算（宅配便）'!$Q$3:$CE$3,0)-1),"")</f>
        <v/>
      </c>
      <c r="AD26" s="25" t="str">
        <f t="shared" ca="1" si="12"/>
        <v/>
      </c>
      <c r="AE26" s="25" t="str">
        <f t="shared" ca="1" si="13"/>
        <v/>
      </c>
      <c r="AF26" s="25" t="str">
        <f t="shared" ca="1" si="14"/>
        <v/>
      </c>
      <c r="AG26" s="25" t="str">
        <f t="shared" ca="1" si="15"/>
        <v/>
      </c>
      <c r="AH26" s="25" t="str">
        <f t="shared" ca="1" si="16"/>
        <v/>
      </c>
      <c r="AI26" s="25" t="str">
        <f t="shared" ca="1" si="17"/>
        <v/>
      </c>
      <c r="AJ26" s="25" t="str">
        <f t="shared" ca="1" si="18"/>
        <v/>
      </c>
      <c r="AK26" s="25" t="str">
        <f t="shared" ca="1" si="19"/>
        <v/>
      </c>
      <c r="AL26" s="25" t="str">
        <f t="shared" ca="1" si="20"/>
        <v/>
      </c>
      <c r="AM26" s="25" t="str">
        <f t="shared" ca="1" si="21"/>
        <v/>
      </c>
      <c r="AN26" s="25" t="str">
        <f t="shared" ca="1" si="22"/>
        <v/>
      </c>
      <c r="AO26" s="25" t="str">
        <f t="shared" ca="1" si="23"/>
        <v/>
      </c>
    </row>
    <row r="27" spans="1:41" ht="18" customHeight="1">
      <c r="A27" s="38">
        <v>25</v>
      </c>
      <c r="B27" s="38" t="str">
        <f>IF(ISBLANK(ID管理番号商品名入力!D27),"",ID管理番号商品名入力!D27)</f>
        <v/>
      </c>
      <c r="C27" s="39" t="str">
        <f>IF(ISBLANK(ID管理番号商品名入力!F27),"",ID管理番号商品名入力!F27)</f>
        <v/>
      </c>
      <c r="D27" s="39" t="str">
        <f>IF(ISBLANK(宅配便入力!L28),"",宅配便入力!L28)</f>
        <v/>
      </c>
      <c r="E27" s="109" t="str">
        <f>IFERROR(VLOOKUP(D27,配送グループ設定!$A$5:$G$14,6,FALSE),"")</f>
        <v/>
      </c>
      <c r="F27" s="113" t="str">
        <f>IF(ISBLANK(宅配便入力!U28),"",宅配便入力!U28)</f>
        <v/>
      </c>
      <c r="G27" s="111" t="str">
        <f>IFERROR("※"&amp;VLOOKUP(D27,配送グループ設定!$A$5:$G$14,4,FALSE),"")</f>
        <v/>
      </c>
      <c r="H27" s="24" t="str">
        <f t="shared" si="11"/>
        <v/>
      </c>
      <c r="I27" s="25">
        <v>1</v>
      </c>
      <c r="J27" s="25">
        <v>0</v>
      </c>
      <c r="K27" s="25">
        <v>0</v>
      </c>
      <c r="L27" s="25">
        <v>1</v>
      </c>
      <c r="M27" s="25" t="str">
        <f>IF(ISBLANK(宅配便入力!V28),"",宅配便入力!V28)</f>
        <v/>
      </c>
      <c r="N27" s="25">
        <v>3</v>
      </c>
      <c r="O27" s="25" t="str">
        <f>IF(ISBLANK(中部・下部フリースペース作成!$E$10),"",中部・下部フリースペース作成!$E$10)</f>
        <v/>
      </c>
      <c r="P27" s="40" t="str">
        <f>IF(ISBLANK(宅配便入力!F28),"",宅配便入力!F28)</f>
        <v/>
      </c>
      <c r="Q27" s="25" t="str">
        <f ca="1">IF(ISBLANK('計算（宅配便）'!Q28),"",IFERROR('計算（宅配便）'!Q28,""))</f>
        <v/>
      </c>
      <c r="R27" s="25" t="str">
        <f ca="1">IFERROR(OFFSET('計算（宅配便）'!$Q28,0,MATCH(R$2&amp;CHAR(10)&amp;"卸ケース単価",'計算（宅配便）'!$Q$3:$CE$3,0)-1),"")</f>
        <v/>
      </c>
      <c r="S27" s="25" t="str">
        <f ca="1">IFERROR(OFFSET('計算（宅配便）'!$Q28,0,MATCH(S$2&amp;CHAR(10)&amp;"卸ケース単価",'計算（宅配便）'!$Q$3:$CE$3,0)-1),"")</f>
        <v/>
      </c>
      <c r="T27" s="25" t="str">
        <f ca="1">IFERROR(OFFSET('計算（宅配便）'!$Q28,0,MATCH(T$2&amp;CHAR(10)&amp;"卸ケース単価",'計算（宅配便）'!$Q$3:$CE$3,0)-1),"")</f>
        <v/>
      </c>
      <c r="U27" s="25" t="str">
        <f ca="1">IFERROR(OFFSET('計算（宅配便）'!$Q28,0,MATCH(U$2&amp;CHAR(10)&amp;"卸ケース単価",'計算（宅配便）'!$Q$3:$CE$3,0)-1),"")</f>
        <v/>
      </c>
      <c r="V27" s="25" t="str">
        <f ca="1">IFERROR(OFFSET('計算（宅配便）'!$Q28,0,MATCH(V$2&amp;CHAR(10)&amp;"卸ケース単価",'計算（宅配便）'!$Q$3:$CE$3,0)-1),"")</f>
        <v/>
      </c>
      <c r="W27" s="25" t="str">
        <f ca="1">IFERROR(OFFSET('計算（宅配便）'!$Q28,0,MATCH(W$2&amp;CHAR(10)&amp;"卸ケース単価",'計算（宅配便）'!$Q$3:$CE$3,0)-1),"")</f>
        <v/>
      </c>
      <c r="X27" s="25" t="str">
        <f ca="1">IFERROR(OFFSET('計算（宅配便）'!$Q28,0,MATCH(X$2&amp;CHAR(10)&amp;"卸ケース単価",'計算（宅配便）'!$Q$3:$CE$3,0)-1),"")</f>
        <v/>
      </c>
      <c r="Y27" s="25" t="str">
        <f ca="1">IFERROR(OFFSET('計算（宅配便）'!$Q28,0,MATCH(Y$2&amp;CHAR(10)&amp;"卸ケース単価",'計算（宅配便）'!$Q$3:$CE$3,0)-1),"")</f>
        <v/>
      </c>
      <c r="Z27" s="25" t="str">
        <f ca="1">IFERROR(OFFSET('計算（宅配便）'!$Q28,0,MATCH(Z$2&amp;CHAR(10)&amp;"卸ケース単価",'計算（宅配便）'!$Q$3:$CE$3,0)-1),"")</f>
        <v/>
      </c>
      <c r="AA27" s="25" t="str">
        <f ca="1">IFERROR(OFFSET('計算（宅配便）'!$Q28,0,MATCH(AA$2&amp;CHAR(10)&amp;"卸ケース単価",'計算（宅配便）'!$Q$3:$CE$3,0)-1),"")</f>
        <v/>
      </c>
      <c r="AB27" s="25" t="str">
        <f ca="1">IFERROR(OFFSET('計算（宅配便）'!$Q28,0,MATCH(AB$2&amp;CHAR(10)&amp;"卸ケース単価",'計算（宅配便）'!$Q$3:$CE$3,0)-1),"")</f>
        <v/>
      </c>
      <c r="AC27" s="25" t="str">
        <f ca="1">IFERROR(OFFSET('計算（宅配便）'!$Q28,0,MATCH(AC$2&amp;CHAR(10)&amp;"卸ケース単価",'計算（宅配便）'!$Q$3:$CE$3,0)-1),"")</f>
        <v/>
      </c>
      <c r="AD27" s="25" t="str">
        <f t="shared" ca="1" si="12"/>
        <v/>
      </c>
      <c r="AE27" s="25" t="str">
        <f t="shared" ca="1" si="13"/>
        <v/>
      </c>
      <c r="AF27" s="25" t="str">
        <f t="shared" ca="1" si="14"/>
        <v/>
      </c>
      <c r="AG27" s="25" t="str">
        <f t="shared" ca="1" si="15"/>
        <v/>
      </c>
      <c r="AH27" s="25" t="str">
        <f t="shared" ca="1" si="16"/>
        <v/>
      </c>
      <c r="AI27" s="25" t="str">
        <f t="shared" ca="1" si="17"/>
        <v/>
      </c>
      <c r="AJ27" s="25" t="str">
        <f t="shared" ca="1" si="18"/>
        <v/>
      </c>
      <c r="AK27" s="25" t="str">
        <f t="shared" ca="1" si="19"/>
        <v/>
      </c>
      <c r="AL27" s="25" t="str">
        <f t="shared" ca="1" si="20"/>
        <v/>
      </c>
      <c r="AM27" s="25" t="str">
        <f t="shared" ca="1" si="21"/>
        <v/>
      </c>
      <c r="AN27" s="25" t="str">
        <f t="shared" ca="1" si="22"/>
        <v/>
      </c>
      <c r="AO27" s="25" t="str">
        <f t="shared" ca="1" si="23"/>
        <v/>
      </c>
    </row>
    <row r="28" spans="1:41" ht="18" customHeight="1">
      <c r="A28" s="38">
        <v>26</v>
      </c>
      <c r="B28" s="38" t="str">
        <f>IF(ISBLANK(ID管理番号商品名入力!D28),"",ID管理番号商品名入力!D28)</f>
        <v/>
      </c>
      <c r="C28" s="39" t="str">
        <f>IF(ISBLANK(ID管理番号商品名入力!F28),"",ID管理番号商品名入力!F28)</f>
        <v/>
      </c>
      <c r="D28" s="39" t="str">
        <f>IF(ISBLANK(宅配便入力!L29),"",宅配便入力!L29)</f>
        <v/>
      </c>
      <c r="E28" s="109" t="str">
        <f>IFERROR(VLOOKUP(D28,配送グループ設定!$A$5:$G$14,6,FALSE),"")</f>
        <v/>
      </c>
      <c r="F28" s="113" t="str">
        <f>IF(ISBLANK(宅配便入力!U29),"",宅配便入力!U29)</f>
        <v/>
      </c>
      <c r="G28" s="111" t="str">
        <f>IFERROR("※"&amp;VLOOKUP(D28,配送グループ設定!$A$5:$G$14,4,FALSE),"")</f>
        <v/>
      </c>
      <c r="H28" s="24" t="str">
        <f t="shared" si="11"/>
        <v/>
      </c>
      <c r="I28" s="25">
        <v>1</v>
      </c>
      <c r="J28" s="25">
        <v>0</v>
      </c>
      <c r="K28" s="25">
        <v>0</v>
      </c>
      <c r="L28" s="25">
        <v>1</v>
      </c>
      <c r="M28" s="25" t="str">
        <f>IF(ISBLANK(宅配便入力!V29),"",宅配便入力!V29)</f>
        <v/>
      </c>
      <c r="N28" s="25">
        <v>3</v>
      </c>
      <c r="O28" s="25" t="str">
        <f>IF(ISBLANK(中部・下部フリースペース作成!$E$10),"",中部・下部フリースペース作成!$E$10)</f>
        <v/>
      </c>
      <c r="P28" s="40" t="str">
        <f>IF(ISBLANK(宅配便入力!F29),"",宅配便入力!F29)</f>
        <v/>
      </c>
      <c r="Q28" s="25" t="str">
        <f ca="1">IF(ISBLANK('計算（宅配便）'!Q29),"",IFERROR('計算（宅配便）'!Q29,""))</f>
        <v/>
      </c>
      <c r="R28" s="25" t="str">
        <f ca="1">IFERROR(OFFSET('計算（宅配便）'!$Q29,0,MATCH(R$2&amp;CHAR(10)&amp;"卸ケース単価",'計算（宅配便）'!$Q$3:$CE$3,0)-1),"")</f>
        <v/>
      </c>
      <c r="S28" s="25" t="str">
        <f ca="1">IFERROR(OFFSET('計算（宅配便）'!$Q29,0,MATCH(S$2&amp;CHAR(10)&amp;"卸ケース単価",'計算（宅配便）'!$Q$3:$CE$3,0)-1),"")</f>
        <v/>
      </c>
      <c r="T28" s="25" t="str">
        <f ca="1">IFERROR(OFFSET('計算（宅配便）'!$Q29,0,MATCH(T$2&amp;CHAR(10)&amp;"卸ケース単価",'計算（宅配便）'!$Q$3:$CE$3,0)-1),"")</f>
        <v/>
      </c>
      <c r="U28" s="25" t="str">
        <f ca="1">IFERROR(OFFSET('計算（宅配便）'!$Q29,0,MATCH(U$2&amp;CHAR(10)&amp;"卸ケース単価",'計算（宅配便）'!$Q$3:$CE$3,0)-1),"")</f>
        <v/>
      </c>
      <c r="V28" s="25" t="str">
        <f ca="1">IFERROR(OFFSET('計算（宅配便）'!$Q29,0,MATCH(V$2&amp;CHAR(10)&amp;"卸ケース単価",'計算（宅配便）'!$Q$3:$CE$3,0)-1),"")</f>
        <v/>
      </c>
      <c r="W28" s="25" t="str">
        <f ca="1">IFERROR(OFFSET('計算（宅配便）'!$Q29,0,MATCH(W$2&amp;CHAR(10)&amp;"卸ケース単価",'計算（宅配便）'!$Q$3:$CE$3,0)-1),"")</f>
        <v/>
      </c>
      <c r="X28" s="25" t="str">
        <f ca="1">IFERROR(OFFSET('計算（宅配便）'!$Q29,0,MATCH(X$2&amp;CHAR(10)&amp;"卸ケース単価",'計算（宅配便）'!$Q$3:$CE$3,0)-1),"")</f>
        <v/>
      </c>
      <c r="Y28" s="25" t="str">
        <f ca="1">IFERROR(OFFSET('計算（宅配便）'!$Q29,0,MATCH(Y$2&amp;CHAR(10)&amp;"卸ケース単価",'計算（宅配便）'!$Q$3:$CE$3,0)-1),"")</f>
        <v/>
      </c>
      <c r="Z28" s="25" t="str">
        <f ca="1">IFERROR(OFFSET('計算（宅配便）'!$Q29,0,MATCH(Z$2&amp;CHAR(10)&amp;"卸ケース単価",'計算（宅配便）'!$Q$3:$CE$3,0)-1),"")</f>
        <v/>
      </c>
      <c r="AA28" s="25" t="str">
        <f ca="1">IFERROR(OFFSET('計算（宅配便）'!$Q29,0,MATCH(AA$2&amp;CHAR(10)&amp;"卸ケース単価",'計算（宅配便）'!$Q$3:$CE$3,0)-1),"")</f>
        <v/>
      </c>
      <c r="AB28" s="25" t="str">
        <f ca="1">IFERROR(OFFSET('計算（宅配便）'!$Q29,0,MATCH(AB$2&amp;CHAR(10)&amp;"卸ケース単価",'計算（宅配便）'!$Q$3:$CE$3,0)-1),"")</f>
        <v/>
      </c>
      <c r="AC28" s="25" t="str">
        <f ca="1">IFERROR(OFFSET('計算（宅配便）'!$Q29,0,MATCH(AC$2&amp;CHAR(10)&amp;"卸ケース単価",'計算（宅配便）'!$Q$3:$CE$3,0)-1),"")</f>
        <v/>
      </c>
      <c r="AD28" s="25" t="str">
        <f t="shared" ca="1" si="12"/>
        <v/>
      </c>
      <c r="AE28" s="25" t="str">
        <f t="shared" ca="1" si="13"/>
        <v/>
      </c>
      <c r="AF28" s="25" t="str">
        <f t="shared" ca="1" si="14"/>
        <v/>
      </c>
      <c r="AG28" s="25" t="str">
        <f t="shared" ca="1" si="15"/>
        <v/>
      </c>
      <c r="AH28" s="25" t="str">
        <f t="shared" ca="1" si="16"/>
        <v/>
      </c>
      <c r="AI28" s="25" t="str">
        <f t="shared" ca="1" si="17"/>
        <v/>
      </c>
      <c r="AJ28" s="25" t="str">
        <f t="shared" ca="1" si="18"/>
        <v/>
      </c>
      <c r="AK28" s="25" t="str">
        <f t="shared" ca="1" si="19"/>
        <v/>
      </c>
      <c r="AL28" s="25" t="str">
        <f t="shared" ca="1" si="20"/>
        <v/>
      </c>
      <c r="AM28" s="25" t="str">
        <f t="shared" ca="1" si="21"/>
        <v/>
      </c>
      <c r="AN28" s="25" t="str">
        <f t="shared" ca="1" si="22"/>
        <v/>
      </c>
      <c r="AO28" s="25" t="str">
        <f t="shared" ca="1" si="23"/>
        <v/>
      </c>
    </row>
    <row r="29" spans="1:41" ht="18" customHeight="1">
      <c r="A29" s="38">
        <v>27</v>
      </c>
      <c r="B29" s="38" t="str">
        <f>IF(ISBLANK(ID管理番号商品名入力!D29),"",ID管理番号商品名入力!D29)</f>
        <v/>
      </c>
      <c r="C29" s="39" t="str">
        <f>IF(ISBLANK(ID管理番号商品名入力!F29),"",ID管理番号商品名入力!F29)</f>
        <v/>
      </c>
      <c r="D29" s="39" t="str">
        <f>IF(ISBLANK(宅配便入力!L30),"",宅配便入力!L30)</f>
        <v/>
      </c>
      <c r="E29" s="109" t="str">
        <f>IFERROR(VLOOKUP(D29,配送グループ設定!$A$5:$G$14,6,FALSE),"")</f>
        <v/>
      </c>
      <c r="F29" s="113" t="str">
        <f>IF(ISBLANK(宅配便入力!U30),"",宅配便入力!U30)</f>
        <v/>
      </c>
      <c r="G29" s="111" t="str">
        <f>IFERROR("※"&amp;VLOOKUP(D29,配送グループ設定!$A$5:$G$14,4,FALSE),"")</f>
        <v/>
      </c>
      <c r="H29" s="24" t="str">
        <f t="shared" si="11"/>
        <v/>
      </c>
      <c r="I29" s="25">
        <v>1</v>
      </c>
      <c r="J29" s="25">
        <v>0</v>
      </c>
      <c r="K29" s="25">
        <v>0</v>
      </c>
      <c r="L29" s="25">
        <v>1</v>
      </c>
      <c r="M29" s="25" t="str">
        <f>IF(ISBLANK(宅配便入力!V30),"",宅配便入力!V30)</f>
        <v/>
      </c>
      <c r="N29" s="25">
        <v>3</v>
      </c>
      <c r="O29" s="25" t="str">
        <f>IF(ISBLANK(中部・下部フリースペース作成!$E$10),"",中部・下部フリースペース作成!$E$10)</f>
        <v/>
      </c>
      <c r="P29" s="40" t="str">
        <f>IF(ISBLANK(宅配便入力!F30),"",宅配便入力!F30)</f>
        <v/>
      </c>
      <c r="Q29" s="25" t="str">
        <f ca="1">IF(ISBLANK('計算（宅配便）'!Q30),"",IFERROR('計算（宅配便）'!Q30,""))</f>
        <v/>
      </c>
      <c r="R29" s="25" t="str">
        <f ca="1">IFERROR(OFFSET('計算（宅配便）'!$Q30,0,MATCH(R$2&amp;CHAR(10)&amp;"卸ケース単価",'計算（宅配便）'!$Q$3:$CE$3,0)-1),"")</f>
        <v/>
      </c>
      <c r="S29" s="25" t="str">
        <f ca="1">IFERROR(OFFSET('計算（宅配便）'!$Q30,0,MATCH(S$2&amp;CHAR(10)&amp;"卸ケース単価",'計算（宅配便）'!$Q$3:$CE$3,0)-1),"")</f>
        <v/>
      </c>
      <c r="T29" s="25" t="str">
        <f ca="1">IFERROR(OFFSET('計算（宅配便）'!$Q30,0,MATCH(T$2&amp;CHAR(10)&amp;"卸ケース単価",'計算（宅配便）'!$Q$3:$CE$3,0)-1),"")</f>
        <v/>
      </c>
      <c r="U29" s="25" t="str">
        <f ca="1">IFERROR(OFFSET('計算（宅配便）'!$Q30,0,MATCH(U$2&amp;CHAR(10)&amp;"卸ケース単価",'計算（宅配便）'!$Q$3:$CE$3,0)-1),"")</f>
        <v/>
      </c>
      <c r="V29" s="25" t="str">
        <f ca="1">IFERROR(OFFSET('計算（宅配便）'!$Q30,0,MATCH(V$2&amp;CHAR(10)&amp;"卸ケース単価",'計算（宅配便）'!$Q$3:$CE$3,0)-1),"")</f>
        <v/>
      </c>
      <c r="W29" s="25" t="str">
        <f ca="1">IFERROR(OFFSET('計算（宅配便）'!$Q30,0,MATCH(W$2&amp;CHAR(10)&amp;"卸ケース単価",'計算（宅配便）'!$Q$3:$CE$3,0)-1),"")</f>
        <v/>
      </c>
      <c r="X29" s="25" t="str">
        <f ca="1">IFERROR(OFFSET('計算（宅配便）'!$Q30,0,MATCH(X$2&amp;CHAR(10)&amp;"卸ケース単価",'計算（宅配便）'!$Q$3:$CE$3,0)-1),"")</f>
        <v/>
      </c>
      <c r="Y29" s="25" t="str">
        <f ca="1">IFERROR(OFFSET('計算（宅配便）'!$Q30,0,MATCH(Y$2&amp;CHAR(10)&amp;"卸ケース単価",'計算（宅配便）'!$Q$3:$CE$3,0)-1),"")</f>
        <v/>
      </c>
      <c r="Z29" s="25" t="str">
        <f ca="1">IFERROR(OFFSET('計算（宅配便）'!$Q30,0,MATCH(Z$2&amp;CHAR(10)&amp;"卸ケース単価",'計算（宅配便）'!$Q$3:$CE$3,0)-1),"")</f>
        <v/>
      </c>
      <c r="AA29" s="25" t="str">
        <f ca="1">IFERROR(OFFSET('計算（宅配便）'!$Q30,0,MATCH(AA$2&amp;CHAR(10)&amp;"卸ケース単価",'計算（宅配便）'!$Q$3:$CE$3,0)-1),"")</f>
        <v/>
      </c>
      <c r="AB29" s="25" t="str">
        <f ca="1">IFERROR(OFFSET('計算（宅配便）'!$Q30,0,MATCH(AB$2&amp;CHAR(10)&amp;"卸ケース単価",'計算（宅配便）'!$Q$3:$CE$3,0)-1),"")</f>
        <v/>
      </c>
      <c r="AC29" s="25" t="str">
        <f ca="1">IFERROR(OFFSET('計算（宅配便）'!$Q30,0,MATCH(AC$2&amp;CHAR(10)&amp;"卸ケース単価",'計算（宅配便）'!$Q$3:$CE$3,0)-1),"")</f>
        <v/>
      </c>
      <c r="AD29" s="25" t="str">
        <f t="shared" ca="1" si="12"/>
        <v/>
      </c>
      <c r="AE29" s="25" t="str">
        <f t="shared" ca="1" si="13"/>
        <v/>
      </c>
      <c r="AF29" s="25" t="str">
        <f t="shared" ca="1" si="14"/>
        <v/>
      </c>
      <c r="AG29" s="25" t="str">
        <f t="shared" ca="1" si="15"/>
        <v/>
      </c>
      <c r="AH29" s="25" t="str">
        <f t="shared" ca="1" si="16"/>
        <v/>
      </c>
      <c r="AI29" s="25" t="str">
        <f t="shared" ca="1" si="17"/>
        <v/>
      </c>
      <c r="AJ29" s="25" t="str">
        <f t="shared" ca="1" si="18"/>
        <v/>
      </c>
      <c r="AK29" s="25" t="str">
        <f t="shared" ca="1" si="19"/>
        <v/>
      </c>
      <c r="AL29" s="25" t="str">
        <f t="shared" ca="1" si="20"/>
        <v/>
      </c>
      <c r="AM29" s="25" t="str">
        <f t="shared" ca="1" si="21"/>
        <v/>
      </c>
      <c r="AN29" s="25" t="str">
        <f t="shared" ca="1" si="22"/>
        <v/>
      </c>
      <c r="AO29" s="25" t="str">
        <f t="shared" ca="1" si="23"/>
        <v/>
      </c>
    </row>
    <row r="30" spans="1:41" ht="18" customHeight="1">
      <c r="A30" s="38">
        <v>28</v>
      </c>
      <c r="B30" s="38" t="str">
        <f>IF(ISBLANK(ID管理番号商品名入力!D30),"",ID管理番号商品名入力!D30)</f>
        <v/>
      </c>
      <c r="C30" s="39" t="str">
        <f>IF(ISBLANK(ID管理番号商品名入力!F30),"",ID管理番号商品名入力!F30)</f>
        <v/>
      </c>
      <c r="D30" s="39" t="str">
        <f>IF(ISBLANK(宅配便入力!L31),"",宅配便入力!L31)</f>
        <v/>
      </c>
      <c r="E30" s="109" t="str">
        <f>IFERROR(VLOOKUP(D30,配送グループ設定!$A$5:$G$14,6,FALSE),"")</f>
        <v/>
      </c>
      <c r="F30" s="113" t="str">
        <f>IF(ISBLANK(宅配便入力!U31),"",宅配便入力!U31)</f>
        <v/>
      </c>
      <c r="G30" s="111" t="str">
        <f>IFERROR("※"&amp;VLOOKUP(D30,配送グループ設定!$A$5:$G$14,4,FALSE),"")</f>
        <v/>
      </c>
      <c r="H30" s="24" t="str">
        <f t="shared" si="11"/>
        <v/>
      </c>
      <c r="I30" s="25">
        <v>1</v>
      </c>
      <c r="J30" s="25">
        <v>0</v>
      </c>
      <c r="K30" s="25">
        <v>0</v>
      </c>
      <c r="L30" s="25">
        <v>1</v>
      </c>
      <c r="M30" s="25" t="str">
        <f>IF(ISBLANK(宅配便入力!V31),"",宅配便入力!V31)</f>
        <v/>
      </c>
      <c r="N30" s="25">
        <v>3</v>
      </c>
      <c r="O30" s="25" t="str">
        <f>IF(ISBLANK(中部・下部フリースペース作成!$E$10),"",中部・下部フリースペース作成!$E$10)</f>
        <v/>
      </c>
      <c r="P30" s="40" t="str">
        <f>IF(ISBLANK(宅配便入力!F31),"",宅配便入力!F31)</f>
        <v/>
      </c>
      <c r="Q30" s="25" t="str">
        <f ca="1">IF(ISBLANK('計算（宅配便）'!Q31),"",IFERROR('計算（宅配便）'!Q31,""))</f>
        <v/>
      </c>
      <c r="R30" s="25" t="str">
        <f ca="1">IFERROR(OFFSET('計算（宅配便）'!$Q31,0,MATCH(R$2&amp;CHAR(10)&amp;"卸ケース単価",'計算（宅配便）'!$Q$3:$CE$3,0)-1),"")</f>
        <v/>
      </c>
      <c r="S30" s="25" t="str">
        <f ca="1">IFERROR(OFFSET('計算（宅配便）'!$Q31,0,MATCH(S$2&amp;CHAR(10)&amp;"卸ケース単価",'計算（宅配便）'!$Q$3:$CE$3,0)-1),"")</f>
        <v/>
      </c>
      <c r="T30" s="25" t="str">
        <f ca="1">IFERROR(OFFSET('計算（宅配便）'!$Q31,0,MATCH(T$2&amp;CHAR(10)&amp;"卸ケース単価",'計算（宅配便）'!$Q$3:$CE$3,0)-1),"")</f>
        <v/>
      </c>
      <c r="U30" s="25" t="str">
        <f ca="1">IFERROR(OFFSET('計算（宅配便）'!$Q31,0,MATCH(U$2&amp;CHAR(10)&amp;"卸ケース単価",'計算（宅配便）'!$Q$3:$CE$3,0)-1),"")</f>
        <v/>
      </c>
      <c r="V30" s="25" t="str">
        <f ca="1">IFERROR(OFFSET('計算（宅配便）'!$Q31,0,MATCH(V$2&amp;CHAR(10)&amp;"卸ケース単価",'計算（宅配便）'!$Q$3:$CE$3,0)-1),"")</f>
        <v/>
      </c>
      <c r="W30" s="25" t="str">
        <f ca="1">IFERROR(OFFSET('計算（宅配便）'!$Q31,0,MATCH(W$2&amp;CHAR(10)&amp;"卸ケース単価",'計算（宅配便）'!$Q$3:$CE$3,0)-1),"")</f>
        <v/>
      </c>
      <c r="X30" s="25" t="str">
        <f ca="1">IFERROR(OFFSET('計算（宅配便）'!$Q31,0,MATCH(X$2&amp;CHAR(10)&amp;"卸ケース単価",'計算（宅配便）'!$Q$3:$CE$3,0)-1),"")</f>
        <v/>
      </c>
      <c r="Y30" s="25" t="str">
        <f ca="1">IFERROR(OFFSET('計算（宅配便）'!$Q31,0,MATCH(Y$2&amp;CHAR(10)&amp;"卸ケース単価",'計算（宅配便）'!$Q$3:$CE$3,0)-1),"")</f>
        <v/>
      </c>
      <c r="Z30" s="25" t="str">
        <f ca="1">IFERROR(OFFSET('計算（宅配便）'!$Q31,0,MATCH(Z$2&amp;CHAR(10)&amp;"卸ケース単価",'計算（宅配便）'!$Q$3:$CE$3,0)-1),"")</f>
        <v/>
      </c>
      <c r="AA30" s="25" t="str">
        <f ca="1">IFERROR(OFFSET('計算（宅配便）'!$Q31,0,MATCH(AA$2&amp;CHAR(10)&amp;"卸ケース単価",'計算（宅配便）'!$Q$3:$CE$3,0)-1),"")</f>
        <v/>
      </c>
      <c r="AB30" s="25" t="str">
        <f ca="1">IFERROR(OFFSET('計算（宅配便）'!$Q31,0,MATCH(AB$2&amp;CHAR(10)&amp;"卸ケース単価",'計算（宅配便）'!$Q$3:$CE$3,0)-1),"")</f>
        <v/>
      </c>
      <c r="AC30" s="25" t="str">
        <f ca="1">IFERROR(OFFSET('計算（宅配便）'!$Q31,0,MATCH(AC$2&amp;CHAR(10)&amp;"卸ケース単価",'計算（宅配便）'!$Q$3:$CE$3,0)-1),"")</f>
        <v/>
      </c>
      <c r="AD30" s="25" t="str">
        <f t="shared" ca="1" si="12"/>
        <v/>
      </c>
      <c r="AE30" s="25" t="str">
        <f t="shared" ca="1" si="13"/>
        <v/>
      </c>
      <c r="AF30" s="25" t="str">
        <f t="shared" ca="1" si="14"/>
        <v/>
      </c>
      <c r="AG30" s="25" t="str">
        <f t="shared" ca="1" si="15"/>
        <v/>
      </c>
      <c r="AH30" s="25" t="str">
        <f t="shared" ca="1" si="16"/>
        <v/>
      </c>
      <c r="AI30" s="25" t="str">
        <f t="shared" ca="1" si="17"/>
        <v/>
      </c>
      <c r="AJ30" s="25" t="str">
        <f t="shared" ca="1" si="18"/>
        <v/>
      </c>
      <c r="AK30" s="25" t="str">
        <f t="shared" ca="1" si="19"/>
        <v/>
      </c>
      <c r="AL30" s="25" t="str">
        <f t="shared" ca="1" si="20"/>
        <v/>
      </c>
      <c r="AM30" s="25" t="str">
        <f t="shared" ca="1" si="21"/>
        <v/>
      </c>
      <c r="AN30" s="25" t="str">
        <f t="shared" ca="1" si="22"/>
        <v/>
      </c>
      <c r="AO30" s="25" t="str">
        <f t="shared" ca="1" si="23"/>
        <v/>
      </c>
    </row>
    <row r="31" spans="1:41" ht="18.75" customHeight="1">
      <c r="A31" s="38">
        <v>29</v>
      </c>
      <c r="B31" s="38" t="str">
        <f>IF(ISBLANK(ID管理番号商品名入力!D31),"",ID管理番号商品名入力!D31)</f>
        <v/>
      </c>
      <c r="C31" s="39" t="str">
        <f>IF(ISBLANK(ID管理番号商品名入力!F31),"",ID管理番号商品名入力!F31)</f>
        <v/>
      </c>
      <c r="D31" s="39" t="str">
        <f>IF(ISBLANK(宅配便入力!L32),"",宅配便入力!L32)</f>
        <v/>
      </c>
      <c r="E31" s="109" t="str">
        <f>IFERROR(VLOOKUP(D31,配送グループ設定!$A$5:$G$14,6,FALSE),"")</f>
        <v/>
      </c>
      <c r="F31" s="113" t="str">
        <f>IF(ISBLANK(宅配便入力!U32),"",宅配便入力!U32)</f>
        <v/>
      </c>
      <c r="G31" s="111" t="str">
        <f>IFERROR("※"&amp;VLOOKUP(D31,配送グループ設定!$A$5:$G$14,4,FALSE),"")</f>
        <v/>
      </c>
      <c r="H31" s="24" t="str">
        <f t="shared" si="11"/>
        <v/>
      </c>
      <c r="I31" s="25">
        <v>1</v>
      </c>
      <c r="J31" s="25">
        <v>0</v>
      </c>
      <c r="K31" s="25">
        <v>0</v>
      </c>
      <c r="L31" s="25">
        <v>1</v>
      </c>
      <c r="M31" s="25" t="str">
        <f>IF(ISBLANK(宅配便入力!V32),"",宅配便入力!V32)</f>
        <v/>
      </c>
      <c r="N31" s="25">
        <v>3</v>
      </c>
      <c r="O31" s="25" t="str">
        <f>IF(ISBLANK(中部・下部フリースペース作成!$E$10),"",中部・下部フリースペース作成!$E$10)</f>
        <v/>
      </c>
      <c r="P31" s="40" t="str">
        <f>IF(ISBLANK(宅配便入力!F32),"",宅配便入力!F32)</f>
        <v/>
      </c>
      <c r="Q31" s="25" t="str">
        <f ca="1">IF(ISBLANK('計算（宅配便）'!Q32),"",IFERROR('計算（宅配便）'!Q32,""))</f>
        <v/>
      </c>
      <c r="R31" s="25" t="str">
        <f ca="1">IFERROR(OFFSET('計算（宅配便）'!$Q32,0,MATCH(R$2&amp;CHAR(10)&amp;"卸ケース単価",'計算（宅配便）'!$Q$3:$CE$3,0)-1),"")</f>
        <v/>
      </c>
      <c r="S31" s="25" t="str">
        <f ca="1">IFERROR(OFFSET('計算（宅配便）'!$Q32,0,MATCH(S$2&amp;CHAR(10)&amp;"卸ケース単価",'計算（宅配便）'!$Q$3:$CE$3,0)-1),"")</f>
        <v/>
      </c>
      <c r="T31" s="25" t="str">
        <f ca="1">IFERROR(OFFSET('計算（宅配便）'!$Q32,0,MATCH(T$2&amp;CHAR(10)&amp;"卸ケース単価",'計算（宅配便）'!$Q$3:$CE$3,0)-1),"")</f>
        <v/>
      </c>
      <c r="U31" s="25" t="str">
        <f ca="1">IFERROR(OFFSET('計算（宅配便）'!$Q32,0,MATCH(U$2&amp;CHAR(10)&amp;"卸ケース単価",'計算（宅配便）'!$Q$3:$CE$3,0)-1),"")</f>
        <v/>
      </c>
      <c r="V31" s="25" t="str">
        <f ca="1">IFERROR(OFFSET('計算（宅配便）'!$Q32,0,MATCH(V$2&amp;CHAR(10)&amp;"卸ケース単価",'計算（宅配便）'!$Q$3:$CE$3,0)-1),"")</f>
        <v/>
      </c>
      <c r="W31" s="25" t="str">
        <f ca="1">IFERROR(OFFSET('計算（宅配便）'!$Q32,0,MATCH(W$2&amp;CHAR(10)&amp;"卸ケース単価",'計算（宅配便）'!$Q$3:$CE$3,0)-1),"")</f>
        <v/>
      </c>
      <c r="X31" s="25" t="str">
        <f ca="1">IFERROR(OFFSET('計算（宅配便）'!$Q32,0,MATCH(X$2&amp;CHAR(10)&amp;"卸ケース単価",'計算（宅配便）'!$Q$3:$CE$3,0)-1),"")</f>
        <v/>
      </c>
      <c r="Y31" s="25" t="str">
        <f ca="1">IFERROR(OFFSET('計算（宅配便）'!$Q32,0,MATCH(Y$2&amp;CHAR(10)&amp;"卸ケース単価",'計算（宅配便）'!$Q$3:$CE$3,0)-1),"")</f>
        <v/>
      </c>
      <c r="Z31" s="25" t="str">
        <f ca="1">IFERROR(OFFSET('計算（宅配便）'!$Q32,0,MATCH(Z$2&amp;CHAR(10)&amp;"卸ケース単価",'計算（宅配便）'!$Q$3:$CE$3,0)-1),"")</f>
        <v/>
      </c>
      <c r="AA31" s="25" t="str">
        <f ca="1">IFERROR(OFFSET('計算（宅配便）'!$Q32,0,MATCH(AA$2&amp;CHAR(10)&amp;"卸ケース単価",'計算（宅配便）'!$Q$3:$CE$3,0)-1),"")</f>
        <v/>
      </c>
      <c r="AB31" s="25" t="str">
        <f ca="1">IFERROR(OFFSET('計算（宅配便）'!$Q32,0,MATCH(AB$2&amp;CHAR(10)&amp;"卸ケース単価",'計算（宅配便）'!$Q$3:$CE$3,0)-1),"")</f>
        <v/>
      </c>
      <c r="AC31" s="25" t="str">
        <f ca="1">IFERROR(OFFSET('計算（宅配便）'!$Q32,0,MATCH(AC$2&amp;CHAR(10)&amp;"卸ケース単価",'計算（宅配便）'!$Q$3:$CE$3,0)-1),"")</f>
        <v/>
      </c>
      <c r="AD31" s="25" t="str">
        <f t="shared" ca="1" si="12"/>
        <v/>
      </c>
      <c r="AE31" s="25" t="str">
        <f t="shared" ca="1" si="13"/>
        <v/>
      </c>
      <c r="AF31" s="25" t="str">
        <f t="shared" ca="1" si="14"/>
        <v/>
      </c>
      <c r="AG31" s="25" t="str">
        <f t="shared" ca="1" si="15"/>
        <v/>
      </c>
      <c r="AH31" s="25" t="str">
        <f t="shared" ca="1" si="16"/>
        <v/>
      </c>
      <c r="AI31" s="25" t="str">
        <f t="shared" ca="1" si="17"/>
        <v/>
      </c>
      <c r="AJ31" s="25" t="str">
        <f t="shared" ca="1" si="18"/>
        <v/>
      </c>
      <c r="AK31" s="25" t="str">
        <f t="shared" ca="1" si="19"/>
        <v/>
      </c>
      <c r="AL31" s="25" t="str">
        <f t="shared" ca="1" si="20"/>
        <v/>
      </c>
      <c r="AM31" s="25" t="str">
        <f t="shared" ca="1" si="21"/>
        <v/>
      </c>
      <c r="AN31" s="25" t="str">
        <f t="shared" ca="1" si="22"/>
        <v/>
      </c>
      <c r="AO31" s="25" t="str">
        <f t="shared" ca="1" si="23"/>
        <v/>
      </c>
    </row>
    <row r="32" spans="1:41" ht="18.75" customHeight="1">
      <c r="A32" s="38">
        <v>30</v>
      </c>
      <c r="B32" s="38" t="str">
        <f>IF(ISBLANK(ID管理番号商品名入力!D32),"",ID管理番号商品名入力!D32)</f>
        <v/>
      </c>
      <c r="C32" s="39" t="str">
        <f>IF(ISBLANK(ID管理番号商品名入力!F32),"",ID管理番号商品名入力!F32)</f>
        <v/>
      </c>
      <c r="D32" s="39" t="str">
        <f>IF(ISBLANK(宅配便入力!L33),"",宅配便入力!L33)</f>
        <v/>
      </c>
      <c r="E32" s="109" t="str">
        <f>IFERROR(VLOOKUP(D32,配送グループ設定!$A$5:$G$14,6,FALSE),"")</f>
        <v/>
      </c>
      <c r="F32" s="113" t="str">
        <f>IF(ISBLANK(宅配便入力!U33),"",宅配便入力!U33)</f>
        <v/>
      </c>
      <c r="G32" s="111" t="str">
        <f>IFERROR("※"&amp;VLOOKUP(D32,配送グループ設定!$A$5:$G$14,4,FALSE),"")</f>
        <v/>
      </c>
      <c r="H32" s="24" t="str">
        <f t="shared" si="11"/>
        <v/>
      </c>
      <c r="I32" s="25">
        <v>1</v>
      </c>
      <c r="J32" s="25">
        <v>0</v>
      </c>
      <c r="K32" s="25">
        <v>0</v>
      </c>
      <c r="L32" s="25">
        <v>1</v>
      </c>
      <c r="M32" s="25" t="str">
        <f>IF(ISBLANK(宅配便入力!V33),"",宅配便入力!V33)</f>
        <v/>
      </c>
      <c r="N32" s="25">
        <v>3</v>
      </c>
      <c r="O32" s="25" t="str">
        <f>IF(ISBLANK(中部・下部フリースペース作成!$E$10),"",中部・下部フリースペース作成!$E$10)</f>
        <v/>
      </c>
      <c r="P32" s="40" t="str">
        <f>IF(ISBLANK(宅配便入力!F33),"",宅配便入力!F33)</f>
        <v/>
      </c>
      <c r="Q32" s="25" t="str">
        <f ca="1">IF(ISBLANK('計算（宅配便）'!Q33),"",IFERROR('計算（宅配便）'!Q33,""))</f>
        <v/>
      </c>
      <c r="R32" s="25" t="str">
        <f ca="1">IFERROR(OFFSET('計算（宅配便）'!$Q33,0,MATCH(R$2&amp;CHAR(10)&amp;"卸ケース単価",'計算（宅配便）'!$Q$3:$CE$3,0)-1),"")</f>
        <v/>
      </c>
      <c r="S32" s="25" t="str">
        <f ca="1">IFERROR(OFFSET('計算（宅配便）'!$Q33,0,MATCH(S$2&amp;CHAR(10)&amp;"卸ケース単価",'計算（宅配便）'!$Q$3:$CE$3,0)-1),"")</f>
        <v/>
      </c>
      <c r="T32" s="25" t="str">
        <f ca="1">IFERROR(OFFSET('計算（宅配便）'!$Q33,0,MATCH(T$2&amp;CHAR(10)&amp;"卸ケース単価",'計算（宅配便）'!$Q$3:$CE$3,0)-1),"")</f>
        <v/>
      </c>
      <c r="U32" s="25" t="str">
        <f ca="1">IFERROR(OFFSET('計算（宅配便）'!$Q33,0,MATCH(U$2&amp;CHAR(10)&amp;"卸ケース単価",'計算（宅配便）'!$Q$3:$CE$3,0)-1),"")</f>
        <v/>
      </c>
      <c r="V32" s="25" t="str">
        <f ca="1">IFERROR(OFFSET('計算（宅配便）'!$Q33,0,MATCH(V$2&amp;CHAR(10)&amp;"卸ケース単価",'計算（宅配便）'!$Q$3:$CE$3,0)-1),"")</f>
        <v/>
      </c>
      <c r="W32" s="25" t="str">
        <f ca="1">IFERROR(OFFSET('計算（宅配便）'!$Q33,0,MATCH(W$2&amp;CHAR(10)&amp;"卸ケース単価",'計算（宅配便）'!$Q$3:$CE$3,0)-1),"")</f>
        <v/>
      </c>
      <c r="X32" s="25" t="str">
        <f ca="1">IFERROR(OFFSET('計算（宅配便）'!$Q33,0,MATCH(X$2&amp;CHAR(10)&amp;"卸ケース単価",'計算（宅配便）'!$Q$3:$CE$3,0)-1),"")</f>
        <v/>
      </c>
      <c r="Y32" s="25" t="str">
        <f ca="1">IFERROR(OFFSET('計算（宅配便）'!$Q33,0,MATCH(Y$2&amp;CHAR(10)&amp;"卸ケース単価",'計算（宅配便）'!$Q$3:$CE$3,0)-1),"")</f>
        <v/>
      </c>
      <c r="Z32" s="25" t="str">
        <f ca="1">IFERROR(OFFSET('計算（宅配便）'!$Q33,0,MATCH(Z$2&amp;CHAR(10)&amp;"卸ケース単価",'計算（宅配便）'!$Q$3:$CE$3,0)-1),"")</f>
        <v/>
      </c>
      <c r="AA32" s="25" t="str">
        <f ca="1">IFERROR(OFFSET('計算（宅配便）'!$Q33,0,MATCH(AA$2&amp;CHAR(10)&amp;"卸ケース単価",'計算（宅配便）'!$Q$3:$CE$3,0)-1),"")</f>
        <v/>
      </c>
      <c r="AB32" s="25" t="str">
        <f ca="1">IFERROR(OFFSET('計算（宅配便）'!$Q33,0,MATCH(AB$2&amp;CHAR(10)&amp;"卸ケース単価",'計算（宅配便）'!$Q$3:$CE$3,0)-1),"")</f>
        <v/>
      </c>
      <c r="AC32" s="25" t="str">
        <f ca="1">IFERROR(OFFSET('計算（宅配便）'!$Q33,0,MATCH(AC$2&amp;CHAR(10)&amp;"卸ケース単価",'計算（宅配便）'!$Q$3:$CE$3,0)-1),"")</f>
        <v/>
      </c>
      <c r="AD32" s="25" t="str">
        <f t="shared" ca="1" si="12"/>
        <v/>
      </c>
      <c r="AE32" s="25" t="str">
        <f t="shared" ca="1" si="13"/>
        <v/>
      </c>
      <c r="AF32" s="25" t="str">
        <f t="shared" ca="1" si="14"/>
        <v/>
      </c>
      <c r="AG32" s="25" t="str">
        <f t="shared" ca="1" si="15"/>
        <v/>
      </c>
      <c r="AH32" s="25" t="str">
        <f t="shared" ca="1" si="16"/>
        <v/>
      </c>
      <c r="AI32" s="25" t="str">
        <f t="shared" ca="1" si="17"/>
        <v/>
      </c>
      <c r="AJ32" s="25" t="str">
        <f t="shared" ca="1" si="18"/>
        <v/>
      </c>
      <c r="AK32" s="25" t="str">
        <f t="shared" ca="1" si="19"/>
        <v/>
      </c>
      <c r="AL32" s="25" t="str">
        <f t="shared" ca="1" si="20"/>
        <v/>
      </c>
      <c r="AM32" s="25" t="str">
        <f t="shared" ca="1" si="21"/>
        <v/>
      </c>
      <c r="AN32" s="25" t="str">
        <f t="shared" ca="1" si="22"/>
        <v/>
      </c>
      <c r="AO32" s="25" t="str">
        <f t="shared" ca="1" si="23"/>
        <v/>
      </c>
    </row>
    <row r="33" spans="1:41" ht="18.75" customHeight="1">
      <c r="A33" s="38">
        <v>31</v>
      </c>
      <c r="B33" s="38" t="str">
        <f>IF(ISBLANK(ID管理番号商品名入力!D33),"",ID管理番号商品名入力!D33)</f>
        <v/>
      </c>
      <c r="C33" s="39" t="str">
        <f>IF(ISBLANK(ID管理番号商品名入力!F33),"",ID管理番号商品名入力!F33)</f>
        <v/>
      </c>
      <c r="D33" s="39" t="str">
        <f>IF(ISBLANK(宅配便入力!L34),"",宅配便入力!L34)</f>
        <v/>
      </c>
      <c r="E33" s="109" t="str">
        <f>IFERROR(VLOOKUP(D33,配送グループ設定!$A$5:$G$14,6,FALSE),"")</f>
        <v/>
      </c>
      <c r="F33" s="113" t="str">
        <f>IF(ISBLANK(宅配便入力!U34),"",宅配便入力!U34)</f>
        <v/>
      </c>
      <c r="G33" s="111" t="str">
        <f>IFERROR("※"&amp;VLOOKUP(D33,配送グループ設定!$A$5:$G$14,4,FALSE),"")</f>
        <v/>
      </c>
      <c r="H33" s="24" t="str">
        <f t="shared" si="11"/>
        <v/>
      </c>
      <c r="I33" s="25">
        <v>1</v>
      </c>
      <c r="J33" s="25">
        <v>0</v>
      </c>
      <c r="K33" s="25">
        <v>0</v>
      </c>
      <c r="L33" s="25">
        <v>1</v>
      </c>
      <c r="M33" s="25" t="str">
        <f>IF(ISBLANK(宅配便入力!V34),"",宅配便入力!V34)</f>
        <v/>
      </c>
      <c r="N33" s="25">
        <v>3</v>
      </c>
      <c r="O33" s="25" t="str">
        <f>IF(ISBLANK(中部・下部フリースペース作成!$E$10),"",中部・下部フリースペース作成!$E$10)</f>
        <v/>
      </c>
      <c r="P33" s="40" t="str">
        <f>IF(ISBLANK(宅配便入力!F34),"",宅配便入力!F34)</f>
        <v/>
      </c>
      <c r="Q33" s="25" t="str">
        <f ca="1">IF(ISBLANK('計算（宅配便）'!Q34),"",IFERROR('計算（宅配便）'!Q34,""))</f>
        <v/>
      </c>
      <c r="R33" s="25" t="str">
        <f ca="1">IFERROR(OFFSET('計算（宅配便）'!$Q34,0,MATCH(R$2&amp;CHAR(10)&amp;"卸ケース単価",'計算（宅配便）'!$Q$3:$CE$3,0)-1),"")</f>
        <v/>
      </c>
      <c r="S33" s="25" t="str">
        <f ca="1">IFERROR(OFFSET('計算（宅配便）'!$Q34,0,MATCH(S$2&amp;CHAR(10)&amp;"卸ケース単価",'計算（宅配便）'!$Q$3:$CE$3,0)-1),"")</f>
        <v/>
      </c>
      <c r="T33" s="25" t="str">
        <f ca="1">IFERROR(OFFSET('計算（宅配便）'!$Q34,0,MATCH(T$2&amp;CHAR(10)&amp;"卸ケース単価",'計算（宅配便）'!$Q$3:$CE$3,0)-1),"")</f>
        <v/>
      </c>
      <c r="U33" s="25" t="str">
        <f ca="1">IFERROR(OFFSET('計算（宅配便）'!$Q34,0,MATCH(U$2&amp;CHAR(10)&amp;"卸ケース単価",'計算（宅配便）'!$Q$3:$CE$3,0)-1),"")</f>
        <v/>
      </c>
      <c r="V33" s="25" t="str">
        <f ca="1">IFERROR(OFFSET('計算（宅配便）'!$Q34,0,MATCH(V$2&amp;CHAR(10)&amp;"卸ケース単価",'計算（宅配便）'!$Q$3:$CE$3,0)-1),"")</f>
        <v/>
      </c>
      <c r="W33" s="25" t="str">
        <f ca="1">IFERROR(OFFSET('計算（宅配便）'!$Q34,0,MATCH(W$2&amp;CHAR(10)&amp;"卸ケース単価",'計算（宅配便）'!$Q$3:$CE$3,0)-1),"")</f>
        <v/>
      </c>
      <c r="X33" s="25" t="str">
        <f ca="1">IFERROR(OFFSET('計算（宅配便）'!$Q34,0,MATCH(X$2&amp;CHAR(10)&amp;"卸ケース単価",'計算（宅配便）'!$Q$3:$CE$3,0)-1),"")</f>
        <v/>
      </c>
      <c r="Y33" s="25" t="str">
        <f ca="1">IFERROR(OFFSET('計算（宅配便）'!$Q34,0,MATCH(Y$2&amp;CHAR(10)&amp;"卸ケース単価",'計算（宅配便）'!$Q$3:$CE$3,0)-1),"")</f>
        <v/>
      </c>
      <c r="Z33" s="25" t="str">
        <f ca="1">IFERROR(OFFSET('計算（宅配便）'!$Q34,0,MATCH(Z$2&amp;CHAR(10)&amp;"卸ケース単価",'計算（宅配便）'!$Q$3:$CE$3,0)-1),"")</f>
        <v/>
      </c>
      <c r="AA33" s="25" t="str">
        <f ca="1">IFERROR(OFFSET('計算（宅配便）'!$Q34,0,MATCH(AA$2&amp;CHAR(10)&amp;"卸ケース単価",'計算（宅配便）'!$Q$3:$CE$3,0)-1),"")</f>
        <v/>
      </c>
      <c r="AB33" s="25" t="str">
        <f ca="1">IFERROR(OFFSET('計算（宅配便）'!$Q34,0,MATCH(AB$2&amp;CHAR(10)&amp;"卸ケース単価",'計算（宅配便）'!$Q$3:$CE$3,0)-1),"")</f>
        <v/>
      </c>
      <c r="AC33" s="25" t="str">
        <f ca="1">IFERROR(OFFSET('計算（宅配便）'!$Q34,0,MATCH(AC$2&amp;CHAR(10)&amp;"卸ケース単価",'計算（宅配便）'!$Q$3:$CE$3,0)-1),"")</f>
        <v/>
      </c>
      <c r="AD33" s="25" t="str">
        <f t="shared" ca="1" si="12"/>
        <v/>
      </c>
      <c r="AE33" s="25" t="str">
        <f t="shared" ca="1" si="13"/>
        <v/>
      </c>
      <c r="AF33" s="25" t="str">
        <f t="shared" ca="1" si="14"/>
        <v/>
      </c>
      <c r="AG33" s="25" t="str">
        <f t="shared" ca="1" si="15"/>
        <v/>
      </c>
      <c r="AH33" s="25" t="str">
        <f t="shared" ca="1" si="16"/>
        <v/>
      </c>
      <c r="AI33" s="25" t="str">
        <f t="shared" ca="1" si="17"/>
        <v/>
      </c>
      <c r="AJ33" s="25" t="str">
        <f t="shared" ca="1" si="18"/>
        <v/>
      </c>
      <c r="AK33" s="25" t="str">
        <f t="shared" ca="1" si="19"/>
        <v/>
      </c>
      <c r="AL33" s="25" t="str">
        <f t="shared" ca="1" si="20"/>
        <v/>
      </c>
      <c r="AM33" s="25" t="str">
        <f t="shared" ca="1" si="21"/>
        <v/>
      </c>
      <c r="AN33" s="25" t="str">
        <f t="shared" ca="1" si="22"/>
        <v/>
      </c>
      <c r="AO33" s="25" t="str">
        <f t="shared" ca="1" si="23"/>
        <v/>
      </c>
    </row>
    <row r="34" spans="1:41" ht="18.75" customHeight="1">
      <c r="A34" s="38">
        <v>32</v>
      </c>
      <c r="B34" s="38" t="str">
        <f>IF(ISBLANK(ID管理番号商品名入力!D34),"",ID管理番号商品名入力!D34)</f>
        <v/>
      </c>
      <c r="C34" s="39" t="str">
        <f>IF(ISBLANK(ID管理番号商品名入力!F34),"",ID管理番号商品名入力!F34)</f>
        <v/>
      </c>
      <c r="D34" s="39" t="str">
        <f>IF(ISBLANK(宅配便入力!L35),"",宅配便入力!L35)</f>
        <v/>
      </c>
      <c r="E34" s="109" t="str">
        <f>IFERROR(VLOOKUP(D34,配送グループ設定!$A$5:$G$14,6,FALSE),"")</f>
        <v/>
      </c>
      <c r="F34" s="113" t="str">
        <f>IF(ISBLANK(宅配便入力!U35),"",宅配便入力!U35)</f>
        <v/>
      </c>
      <c r="G34" s="111" t="str">
        <f>IFERROR("※"&amp;VLOOKUP(D34,配送グループ設定!$A$5:$G$14,4,FALSE),"")</f>
        <v/>
      </c>
      <c r="H34" s="24" t="str">
        <f t="shared" si="11"/>
        <v/>
      </c>
      <c r="I34" s="25">
        <v>1</v>
      </c>
      <c r="J34" s="25">
        <v>0</v>
      </c>
      <c r="K34" s="25">
        <v>0</v>
      </c>
      <c r="L34" s="25">
        <v>1</v>
      </c>
      <c r="M34" s="25" t="str">
        <f>IF(ISBLANK(宅配便入力!V35),"",宅配便入力!V35)</f>
        <v/>
      </c>
      <c r="N34" s="25">
        <v>3</v>
      </c>
      <c r="O34" s="25" t="str">
        <f>IF(ISBLANK(中部・下部フリースペース作成!$E$10),"",中部・下部フリースペース作成!$E$10)</f>
        <v/>
      </c>
      <c r="P34" s="40" t="str">
        <f>IF(ISBLANK(宅配便入力!F35),"",宅配便入力!F35)</f>
        <v/>
      </c>
      <c r="Q34" s="25" t="str">
        <f ca="1">IF(ISBLANK('計算（宅配便）'!Q35),"",IFERROR('計算（宅配便）'!Q35,""))</f>
        <v/>
      </c>
      <c r="R34" s="25" t="str">
        <f ca="1">IFERROR(OFFSET('計算（宅配便）'!$Q35,0,MATCH(R$2&amp;CHAR(10)&amp;"卸ケース単価",'計算（宅配便）'!$Q$3:$CE$3,0)-1),"")</f>
        <v/>
      </c>
      <c r="S34" s="25" t="str">
        <f ca="1">IFERROR(OFFSET('計算（宅配便）'!$Q35,0,MATCH(S$2&amp;CHAR(10)&amp;"卸ケース単価",'計算（宅配便）'!$Q$3:$CE$3,0)-1),"")</f>
        <v/>
      </c>
      <c r="T34" s="25" t="str">
        <f ca="1">IFERROR(OFFSET('計算（宅配便）'!$Q35,0,MATCH(T$2&amp;CHAR(10)&amp;"卸ケース単価",'計算（宅配便）'!$Q$3:$CE$3,0)-1),"")</f>
        <v/>
      </c>
      <c r="U34" s="25" t="str">
        <f ca="1">IFERROR(OFFSET('計算（宅配便）'!$Q35,0,MATCH(U$2&amp;CHAR(10)&amp;"卸ケース単価",'計算（宅配便）'!$Q$3:$CE$3,0)-1),"")</f>
        <v/>
      </c>
      <c r="V34" s="25" t="str">
        <f ca="1">IFERROR(OFFSET('計算（宅配便）'!$Q35,0,MATCH(V$2&amp;CHAR(10)&amp;"卸ケース単価",'計算（宅配便）'!$Q$3:$CE$3,0)-1),"")</f>
        <v/>
      </c>
      <c r="W34" s="25" t="str">
        <f ca="1">IFERROR(OFFSET('計算（宅配便）'!$Q35,0,MATCH(W$2&amp;CHAR(10)&amp;"卸ケース単価",'計算（宅配便）'!$Q$3:$CE$3,0)-1),"")</f>
        <v/>
      </c>
      <c r="X34" s="25" t="str">
        <f ca="1">IFERROR(OFFSET('計算（宅配便）'!$Q35,0,MATCH(X$2&amp;CHAR(10)&amp;"卸ケース単価",'計算（宅配便）'!$Q$3:$CE$3,0)-1),"")</f>
        <v/>
      </c>
      <c r="Y34" s="25" t="str">
        <f ca="1">IFERROR(OFFSET('計算（宅配便）'!$Q35,0,MATCH(Y$2&amp;CHAR(10)&amp;"卸ケース単価",'計算（宅配便）'!$Q$3:$CE$3,0)-1),"")</f>
        <v/>
      </c>
      <c r="Z34" s="25" t="str">
        <f ca="1">IFERROR(OFFSET('計算（宅配便）'!$Q35,0,MATCH(Z$2&amp;CHAR(10)&amp;"卸ケース単価",'計算（宅配便）'!$Q$3:$CE$3,0)-1),"")</f>
        <v/>
      </c>
      <c r="AA34" s="25" t="str">
        <f ca="1">IFERROR(OFFSET('計算（宅配便）'!$Q35,0,MATCH(AA$2&amp;CHAR(10)&amp;"卸ケース単価",'計算（宅配便）'!$Q$3:$CE$3,0)-1),"")</f>
        <v/>
      </c>
      <c r="AB34" s="25" t="str">
        <f ca="1">IFERROR(OFFSET('計算（宅配便）'!$Q35,0,MATCH(AB$2&amp;CHAR(10)&amp;"卸ケース単価",'計算（宅配便）'!$Q$3:$CE$3,0)-1),"")</f>
        <v/>
      </c>
      <c r="AC34" s="25" t="str">
        <f ca="1">IFERROR(OFFSET('計算（宅配便）'!$Q35,0,MATCH(AC$2&amp;CHAR(10)&amp;"卸ケース単価",'計算（宅配便）'!$Q$3:$CE$3,0)-1),"")</f>
        <v/>
      </c>
      <c r="AD34" s="25" t="str">
        <f t="shared" ca="1" si="12"/>
        <v/>
      </c>
      <c r="AE34" s="25" t="str">
        <f t="shared" ca="1" si="13"/>
        <v/>
      </c>
      <c r="AF34" s="25" t="str">
        <f t="shared" ca="1" si="14"/>
        <v/>
      </c>
      <c r="AG34" s="25" t="str">
        <f t="shared" ca="1" si="15"/>
        <v/>
      </c>
      <c r="AH34" s="25" t="str">
        <f t="shared" ca="1" si="16"/>
        <v/>
      </c>
      <c r="AI34" s="25" t="str">
        <f t="shared" ca="1" si="17"/>
        <v/>
      </c>
      <c r="AJ34" s="25" t="str">
        <f t="shared" ca="1" si="18"/>
        <v/>
      </c>
      <c r="AK34" s="25" t="str">
        <f t="shared" ca="1" si="19"/>
        <v/>
      </c>
      <c r="AL34" s="25" t="str">
        <f t="shared" ca="1" si="20"/>
        <v/>
      </c>
      <c r="AM34" s="25" t="str">
        <f t="shared" ca="1" si="21"/>
        <v/>
      </c>
      <c r="AN34" s="25" t="str">
        <f t="shared" ca="1" si="22"/>
        <v/>
      </c>
      <c r="AO34" s="25" t="str">
        <f t="shared" ca="1" si="23"/>
        <v/>
      </c>
    </row>
    <row r="35" spans="1:41" ht="18.75" customHeight="1">
      <c r="A35" s="38">
        <v>33</v>
      </c>
      <c r="B35" s="38" t="str">
        <f>IF(ISBLANK(ID管理番号商品名入力!D35),"",ID管理番号商品名入力!D35)</f>
        <v/>
      </c>
      <c r="C35" s="39" t="str">
        <f>IF(ISBLANK(ID管理番号商品名入力!F35),"",ID管理番号商品名入力!F35)</f>
        <v/>
      </c>
      <c r="D35" s="39" t="str">
        <f>IF(ISBLANK(宅配便入力!L36),"",宅配便入力!L36)</f>
        <v/>
      </c>
      <c r="E35" s="109" t="str">
        <f>IFERROR(VLOOKUP(D35,配送グループ設定!$A$5:$G$14,6,FALSE),"")</f>
        <v/>
      </c>
      <c r="F35" s="113" t="str">
        <f>IF(ISBLANK(宅配便入力!U36),"",宅配便入力!U36)</f>
        <v/>
      </c>
      <c r="G35" s="111" t="str">
        <f>IFERROR("※"&amp;VLOOKUP(D35,配送グループ設定!$A$5:$G$14,4,FALSE),"")</f>
        <v/>
      </c>
      <c r="H35" s="24" t="str">
        <f t="shared" si="11"/>
        <v/>
      </c>
      <c r="I35" s="25">
        <v>1</v>
      </c>
      <c r="J35" s="25">
        <v>0</v>
      </c>
      <c r="K35" s="25">
        <v>0</v>
      </c>
      <c r="L35" s="25">
        <v>1</v>
      </c>
      <c r="M35" s="25" t="str">
        <f>IF(ISBLANK(宅配便入力!V36),"",宅配便入力!V36)</f>
        <v/>
      </c>
      <c r="N35" s="25">
        <v>3</v>
      </c>
      <c r="O35" s="25" t="str">
        <f>IF(ISBLANK(中部・下部フリースペース作成!$E$10),"",中部・下部フリースペース作成!$E$10)</f>
        <v/>
      </c>
      <c r="P35" s="40" t="str">
        <f>IF(ISBLANK(宅配便入力!F36),"",宅配便入力!F36)</f>
        <v/>
      </c>
      <c r="Q35" s="25" t="str">
        <f ca="1">IF(ISBLANK('計算（宅配便）'!Q36),"",IFERROR('計算（宅配便）'!Q36,""))</f>
        <v/>
      </c>
      <c r="R35" s="25" t="str">
        <f ca="1">IFERROR(OFFSET('計算（宅配便）'!$Q36,0,MATCH(R$2&amp;CHAR(10)&amp;"卸ケース単価",'計算（宅配便）'!$Q$3:$CE$3,0)-1),"")</f>
        <v/>
      </c>
      <c r="S35" s="25" t="str">
        <f ca="1">IFERROR(OFFSET('計算（宅配便）'!$Q36,0,MATCH(S$2&amp;CHAR(10)&amp;"卸ケース単価",'計算（宅配便）'!$Q$3:$CE$3,0)-1),"")</f>
        <v/>
      </c>
      <c r="T35" s="25" t="str">
        <f ca="1">IFERROR(OFFSET('計算（宅配便）'!$Q36,0,MATCH(T$2&amp;CHAR(10)&amp;"卸ケース単価",'計算（宅配便）'!$Q$3:$CE$3,0)-1),"")</f>
        <v/>
      </c>
      <c r="U35" s="25" t="str">
        <f ca="1">IFERROR(OFFSET('計算（宅配便）'!$Q36,0,MATCH(U$2&amp;CHAR(10)&amp;"卸ケース単価",'計算（宅配便）'!$Q$3:$CE$3,0)-1),"")</f>
        <v/>
      </c>
      <c r="V35" s="25" t="str">
        <f ca="1">IFERROR(OFFSET('計算（宅配便）'!$Q36,0,MATCH(V$2&amp;CHAR(10)&amp;"卸ケース単価",'計算（宅配便）'!$Q$3:$CE$3,0)-1),"")</f>
        <v/>
      </c>
      <c r="W35" s="25" t="str">
        <f ca="1">IFERROR(OFFSET('計算（宅配便）'!$Q36,0,MATCH(W$2&amp;CHAR(10)&amp;"卸ケース単価",'計算（宅配便）'!$Q$3:$CE$3,0)-1),"")</f>
        <v/>
      </c>
      <c r="X35" s="25" t="str">
        <f ca="1">IFERROR(OFFSET('計算（宅配便）'!$Q36,0,MATCH(X$2&amp;CHAR(10)&amp;"卸ケース単価",'計算（宅配便）'!$Q$3:$CE$3,0)-1),"")</f>
        <v/>
      </c>
      <c r="Y35" s="25" t="str">
        <f ca="1">IFERROR(OFFSET('計算（宅配便）'!$Q36,0,MATCH(Y$2&amp;CHAR(10)&amp;"卸ケース単価",'計算（宅配便）'!$Q$3:$CE$3,0)-1),"")</f>
        <v/>
      </c>
      <c r="Z35" s="25" t="str">
        <f ca="1">IFERROR(OFFSET('計算（宅配便）'!$Q36,0,MATCH(Z$2&amp;CHAR(10)&amp;"卸ケース単価",'計算（宅配便）'!$Q$3:$CE$3,0)-1),"")</f>
        <v/>
      </c>
      <c r="AA35" s="25" t="str">
        <f ca="1">IFERROR(OFFSET('計算（宅配便）'!$Q36,0,MATCH(AA$2&amp;CHAR(10)&amp;"卸ケース単価",'計算（宅配便）'!$Q$3:$CE$3,0)-1),"")</f>
        <v/>
      </c>
      <c r="AB35" s="25" t="str">
        <f ca="1">IFERROR(OFFSET('計算（宅配便）'!$Q36,0,MATCH(AB$2&amp;CHAR(10)&amp;"卸ケース単価",'計算（宅配便）'!$Q$3:$CE$3,0)-1),"")</f>
        <v/>
      </c>
      <c r="AC35" s="25" t="str">
        <f ca="1">IFERROR(OFFSET('計算（宅配便）'!$Q36,0,MATCH(AC$2&amp;CHAR(10)&amp;"卸ケース単価",'計算（宅配便）'!$Q$3:$CE$3,0)-1),"")</f>
        <v/>
      </c>
      <c r="AD35" s="25" t="str">
        <f t="shared" ca="1" si="12"/>
        <v/>
      </c>
      <c r="AE35" s="25" t="str">
        <f t="shared" ca="1" si="13"/>
        <v/>
      </c>
      <c r="AF35" s="25" t="str">
        <f t="shared" ca="1" si="14"/>
        <v/>
      </c>
      <c r="AG35" s="25" t="str">
        <f t="shared" ca="1" si="15"/>
        <v/>
      </c>
      <c r="AH35" s="25" t="str">
        <f t="shared" ca="1" si="16"/>
        <v/>
      </c>
      <c r="AI35" s="25" t="str">
        <f t="shared" ca="1" si="17"/>
        <v/>
      </c>
      <c r="AJ35" s="25" t="str">
        <f t="shared" ca="1" si="18"/>
        <v/>
      </c>
      <c r="AK35" s="25" t="str">
        <f t="shared" ca="1" si="19"/>
        <v/>
      </c>
      <c r="AL35" s="25" t="str">
        <f t="shared" ca="1" si="20"/>
        <v/>
      </c>
      <c r="AM35" s="25" t="str">
        <f t="shared" ca="1" si="21"/>
        <v/>
      </c>
      <c r="AN35" s="25" t="str">
        <f t="shared" ca="1" si="22"/>
        <v/>
      </c>
      <c r="AO35" s="25" t="str">
        <f t="shared" ca="1" si="23"/>
        <v/>
      </c>
    </row>
    <row r="36" spans="1:41" ht="18.75" customHeight="1">
      <c r="A36" s="38">
        <v>34</v>
      </c>
      <c r="B36" s="38" t="str">
        <f>IF(ISBLANK(ID管理番号商品名入力!D36),"",ID管理番号商品名入力!D36)</f>
        <v/>
      </c>
      <c r="C36" s="39" t="str">
        <f>IF(ISBLANK(ID管理番号商品名入力!F36),"",ID管理番号商品名入力!F36)</f>
        <v/>
      </c>
      <c r="D36" s="39" t="str">
        <f>IF(ISBLANK(宅配便入力!L37),"",宅配便入力!L37)</f>
        <v/>
      </c>
      <c r="E36" s="109" t="str">
        <f>IFERROR(VLOOKUP(D36,配送グループ設定!$A$5:$G$14,6,FALSE),"")</f>
        <v/>
      </c>
      <c r="F36" s="113" t="str">
        <f>IF(ISBLANK(宅配便入力!U37),"",宅配便入力!U37)</f>
        <v/>
      </c>
      <c r="G36" s="111" t="str">
        <f>IFERROR("※"&amp;VLOOKUP(D36,配送グループ設定!$A$5:$G$14,4,FALSE),"")</f>
        <v/>
      </c>
      <c r="H36" s="24" t="str">
        <f t="shared" si="11"/>
        <v/>
      </c>
      <c r="I36" s="25">
        <v>1</v>
      </c>
      <c r="J36" s="25">
        <v>0</v>
      </c>
      <c r="K36" s="25">
        <v>0</v>
      </c>
      <c r="L36" s="25">
        <v>1</v>
      </c>
      <c r="M36" s="25" t="str">
        <f>IF(ISBLANK(宅配便入力!V37),"",宅配便入力!V37)</f>
        <v/>
      </c>
      <c r="N36" s="25">
        <v>3</v>
      </c>
      <c r="O36" s="25" t="str">
        <f>IF(ISBLANK(中部・下部フリースペース作成!$E$10),"",中部・下部フリースペース作成!$E$10)</f>
        <v/>
      </c>
      <c r="P36" s="40" t="str">
        <f>IF(ISBLANK(宅配便入力!F37),"",宅配便入力!F37)</f>
        <v/>
      </c>
      <c r="Q36" s="25" t="str">
        <f ca="1">IF(ISBLANK('計算（宅配便）'!Q37),"",IFERROR('計算（宅配便）'!Q37,""))</f>
        <v/>
      </c>
      <c r="R36" s="25" t="str">
        <f ca="1">IFERROR(OFFSET('計算（宅配便）'!$Q37,0,MATCH(R$2&amp;CHAR(10)&amp;"卸ケース単価",'計算（宅配便）'!$Q$3:$CE$3,0)-1),"")</f>
        <v/>
      </c>
      <c r="S36" s="25" t="str">
        <f ca="1">IFERROR(OFFSET('計算（宅配便）'!$Q37,0,MATCH(S$2&amp;CHAR(10)&amp;"卸ケース単価",'計算（宅配便）'!$Q$3:$CE$3,0)-1),"")</f>
        <v/>
      </c>
      <c r="T36" s="25" t="str">
        <f ca="1">IFERROR(OFFSET('計算（宅配便）'!$Q37,0,MATCH(T$2&amp;CHAR(10)&amp;"卸ケース単価",'計算（宅配便）'!$Q$3:$CE$3,0)-1),"")</f>
        <v/>
      </c>
      <c r="U36" s="25" t="str">
        <f ca="1">IFERROR(OFFSET('計算（宅配便）'!$Q37,0,MATCH(U$2&amp;CHAR(10)&amp;"卸ケース単価",'計算（宅配便）'!$Q$3:$CE$3,0)-1),"")</f>
        <v/>
      </c>
      <c r="V36" s="25" t="str">
        <f ca="1">IFERROR(OFFSET('計算（宅配便）'!$Q37,0,MATCH(V$2&amp;CHAR(10)&amp;"卸ケース単価",'計算（宅配便）'!$Q$3:$CE$3,0)-1),"")</f>
        <v/>
      </c>
      <c r="W36" s="25" t="str">
        <f ca="1">IFERROR(OFFSET('計算（宅配便）'!$Q37,0,MATCH(W$2&amp;CHAR(10)&amp;"卸ケース単価",'計算（宅配便）'!$Q$3:$CE$3,0)-1),"")</f>
        <v/>
      </c>
      <c r="X36" s="25" t="str">
        <f ca="1">IFERROR(OFFSET('計算（宅配便）'!$Q37,0,MATCH(X$2&amp;CHAR(10)&amp;"卸ケース単価",'計算（宅配便）'!$Q$3:$CE$3,0)-1),"")</f>
        <v/>
      </c>
      <c r="Y36" s="25" t="str">
        <f ca="1">IFERROR(OFFSET('計算（宅配便）'!$Q37,0,MATCH(Y$2&amp;CHAR(10)&amp;"卸ケース単価",'計算（宅配便）'!$Q$3:$CE$3,0)-1),"")</f>
        <v/>
      </c>
      <c r="Z36" s="25" t="str">
        <f ca="1">IFERROR(OFFSET('計算（宅配便）'!$Q37,0,MATCH(Z$2&amp;CHAR(10)&amp;"卸ケース単価",'計算（宅配便）'!$Q$3:$CE$3,0)-1),"")</f>
        <v/>
      </c>
      <c r="AA36" s="25" t="str">
        <f ca="1">IFERROR(OFFSET('計算（宅配便）'!$Q37,0,MATCH(AA$2&amp;CHAR(10)&amp;"卸ケース単価",'計算（宅配便）'!$Q$3:$CE$3,0)-1),"")</f>
        <v/>
      </c>
      <c r="AB36" s="25" t="str">
        <f ca="1">IFERROR(OFFSET('計算（宅配便）'!$Q37,0,MATCH(AB$2&amp;CHAR(10)&amp;"卸ケース単価",'計算（宅配便）'!$Q$3:$CE$3,0)-1),"")</f>
        <v/>
      </c>
      <c r="AC36" s="25" t="str">
        <f ca="1">IFERROR(OFFSET('計算（宅配便）'!$Q37,0,MATCH(AC$2&amp;CHAR(10)&amp;"卸ケース単価",'計算（宅配便）'!$Q$3:$CE$3,0)-1),"")</f>
        <v/>
      </c>
      <c r="AD36" s="25" t="str">
        <f t="shared" ca="1" si="12"/>
        <v/>
      </c>
      <c r="AE36" s="25" t="str">
        <f t="shared" ca="1" si="13"/>
        <v/>
      </c>
      <c r="AF36" s="25" t="str">
        <f t="shared" ca="1" si="14"/>
        <v/>
      </c>
      <c r="AG36" s="25" t="str">
        <f t="shared" ca="1" si="15"/>
        <v/>
      </c>
      <c r="AH36" s="25" t="str">
        <f t="shared" ca="1" si="16"/>
        <v/>
      </c>
      <c r="AI36" s="25" t="str">
        <f t="shared" ca="1" si="17"/>
        <v/>
      </c>
      <c r="AJ36" s="25" t="str">
        <f t="shared" ca="1" si="18"/>
        <v/>
      </c>
      <c r="AK36" s="25" t="str">
        <f t="shared" ca="1" si="19"/>
        <v/>
      </c>
      <c r="AL36" s="25" t="str">
        <f t="shared" ca="1" si="20"/>
        <v/>
      </c>
      <c r="AM36" s="25" t="str">
        <f t="shared" ca="1" si="21"/>
        <v/>
      </c>
      <c r="AN36" s="25" t="str">
        <f t="shared" ca="1" si="22"/>
        <v/>
      </c>
      <c r="AO36" s="25" t="str">
        <f t="shared" ca="1" si="23"/>
        <v/>
      </c>
    </row>
    <row r="37" spans="1:41" ht="18.75" customHeight="1">
      <c r="A37" s="38">
        <v>35</v>
      </c>
      <c r="B37" s="38" t="str">
        <f>IF(ISBLANK(ID管理番号商品名入力!D37),"",ID管理番号商品名入力!D37)</f>
        <v/>
      </c>
      <c r="C37" s="39" t="str">
        <f>IF(ISBLANK(ID管理番号商品名入力!F37),"",ID管理番号商品名入力!F37)</f>
        <v/>
      </c>
      <c r="D37" s="39" t="str">
        <f>IF(ISBLANK(宅配便入力!L38),"",宅配便入力!L38)</f>
        <v/>
      </c>
      <c r="E37" s="109" t="str">
        <f>IFERROR(VLOOKUP(D37,配送グループ設定!$A$5:$G$14,6,FALSE),"")</f>
        <v/>
      </c>
      <c r="F37" s="113" t="str">
        <f>IF(ISBLANK(宅配便入力!U38),"",宅配便入力!U38)</f>
        <v/>
      </c>
      <c r="G37" s="111" t="str">
        <f>IFERROR("※"&amp;VLOOKUP(D37,配送グループ設定!$A$5:$G$14,4,FALSE),"")</f>
        <v/>
      </c>
      <c r="H37" s="24" t="str">
        <f t="shared" si="11"/>
        <v/>
      </c>
      <c r="I37" s="25">
        <v>1</v>
      </c>
      <c r="J37" s="25">
        <v>0</v>
      </c>
      <c r="K37" s="25">
        <v>0</v>
      </c>
      <c r="L37" s="25">
        <v>1</v>
      </c>
      <c r="M37" s="25" t="str">
        <f>IF(ISBLANK(宅配便入力!V38),"",宅配便入力!V38)</f>
        <v/>
      </c>
      <c r="N37" s="25">
        <v>3</v>
      </c>
      <c r="O37" s="25" t="str">
        <f>IF(ISBLANK(中部・下部フリースペース作成!$E$10),"",中部・下部フリースペース作成!$E$10)</f>
        <v/>
      </c>
      <c r="P37" s="40" t="str">
        <f>IF(ISBLANK(宅配便入力!F38),"",宅配便入力!F38)</f>
        <v/>
      </c>
      <c r="Q37" s="25" t="str">
        <f ca="1">IF(ISBLANK('計算（宅配便）'!Q38),"",IFERROR('計算（宅配便）'!Q38,""))</f>
        <v/>
      </c>
      <c r="R37" s="25" t="str">
        <f ca="1">IFERROR(OFFSET('計算（宅配便）'!$Q38,0,MATCH(R$2&amp;CHAR(10)&amp;"卸ケース単価",'計算（宅配便）'!$Q$3:$CE$3,0)-1),"")</f>
        <v/>
      </c>
      <c r="S37" s="25" t="str">
        <f ca="1">IFERROR(OFFSET('計算（宅配便）'!$Q38,0,MATCH(S$2&amp;CHAR(10)&amp;"卸ケース単価",'計算（宅配便）'!$Q$3:$CE$3,0)-1),"")</f>
        <v/>
      </c>
      <c r="T37" s="25" t="str">
        <f ca="1">IFERROR(OFFSET('計算（宅配便）'!$Q38,0,MATCH(T$2&amp;CHAR(10)&amp;"卸ケース単価",'計算（宅配便）'!$Q$3:$CE$3,0)-1),"")</f>
        <v/>
      </c>
      <c r="U37" s="25" t="str">
        <f ca="1">IFERROR(OFFSET('計算（宅配便）'!$Q38,0,MATCH(U$2&amp;CHAR(10)&amp;"卸ケース単価",'計算（宅配便）'!$Q$3:$CE$3,0)-1),"")</f>
        <v/>
      </c>
      <c r="V37" s="25" t="str">
        <f ca="1">IFERROR(OFFSET('計算（宅配便）'!$Q38,0,MATCH(V$2&amp;CHAR(10)&amp;"卸ケース単価",'計算（宅配便）'!$Q$3:$CE$3,0)-1),"")</f>
        <v/>
      </c>
      <c r="W37" s="25" t="str">
        <f ca="1">IFERROR(OFFSET('計算（宅配便）'!$Q38,0,MATCH(W$2&amp;CHAR(10)&amp;"卸ケース単価",'計算（宅配便）'!$Q$3:$CE$3,0)-1),"")</f>
        <v/>
      </c>
      <c r="X37" s="25" t="str">
        <f ca="1">IFERROR(OFFSET('計算（宅配便）'!$Q38,0,MATCH(X$2&amp;CHAR(10)&amp;"卸ケース単価",'計算（宅配便）'!$Q$3:$CE$3,0)-1),"")</f>
        <v/>
      </c>
      <c r="Y37" s="25" t="str">
        <f ca="1">IFERROR(OFFSET('計算（宅配便）'!$Q38,0,MATCH(Y$2&amp;CHAR(10)&amp;"卸ケース単価",'計算（宅配便）'!$Q$3:$CE$3,0)-1),"")</f>
        <v/>
      </c>
      <c r="Z37" s="25" t="str">
        <f ca="1">IFERROR(OFFSET('計算（宅配便）'!$Q38,0,MATCH(Z$2&amp;CHAR(10)&amp;"卸ケース単価",'計算（宅配便）'!$Q$3:$CE$3,0)-1),"")</f>
        <v/>
      </c>
      <c r="AA37" s="25" t="str">
        <f ca="1">IFERROR(OFFSET('計算（宅配便）'!$Q38,0,MATCH(AA$2&amp;CHAR(10)&amp;"卸ケース単価",'計算（宅配便）'!$Q$3:$CE$3,0)-1),"")</f>
        <v/>
      </c>
      <c r="AB37" s="25" t="str">
        <f ca="1">IFERROR(OFFSET('計算（宅配便）'!$Q38,0,MATCH(AB$2&amp;CHAR(10)&amp;"卸ケース単価",'計算（宅配便）'!$Q$3:$CE$3,0)-1),"")</f>
        <v/>
      </c>
      <c r="AC37" s="25" t="str">
        <f ca="1">IFERROR(OFFSET('計算（宅配便）'!$Q38,0,MATCH(AC$2&amp;CHAR(10)&amp;"卸ケース単価",'計算（宅配便）'!$Q$3:$CE$3,0)-1),"")</f>
        <v/>
      </c>
      <c r="AD37" s="25" t="str">
        <f t="shared" ca="1" si="12"/>
        <v/>
      </c>
      <c r="AE37" s="25" t="str">
        <f t="shared" ca="1" si="13"/>
        <v/>
      </c>
      <c r="AF37" s="25" t="str">
        <f t="shared" ca="1" si="14"/>
        <v/>
      </c>
      <c r="AG37" s="25" t="str">
        <f t="shared" ca="1" si="15"/>
        <v/>
      </c>
      <c r="AH37" s="25" t="str">
        <f t="shared" ca="1" si="16"/>
        <v/>
      </c>
      <c r="AI37" s="25" t="str">
        <f t="shared" ca="1" si="17"/>
        <v/>
      </c>
      <c r="AJ37" s="25" t="str">
        <f t="shared" ca="1" si="18"/>
        <v/>
      </c>
      <c r="AK37" s="25" t="str">
        <f t="shared" ca="1" si="19"/>
        <v/>
      </c>
      <c r="AL37" s="25" t="str">
        <f t="shared" ca="1" si="20"/>
        <v/>
      </c>
      <c r="AM37" s="25" t="str">
        <f t="shared" ca="1" si="21"/>
        <v/>
      </c>
      <c r="AN37" s="25" t="str">
        <f t="shared" ca="1" si="22"/>
        <v/>
      </c>
      <c r="AO37" s="25" t="str">
        <f t="shared" ca="1" si="23"/>
        <v/>
      </c>
    </row>
    <row r="38" spans="1:41" ht="18.75" customHeight="1">
      <c r="A38" s="38">
        <v>36</v>
      </c>
      <c r="B38" s="38" t="str">
        <f>IF(ISBLANK(ID管理番号商品名入力!D38),"",ID管理番号商品名入力!D38)</f>
        <v/>
      </c>
      <c r="C38" s="39" t="str">
        <f>IF(ISBLANK(ID管理番号商品名入力!F38),"",ID管理番号商品名入力!F38)</f>
        <v/>
      </c>
      <c r="D38" s="39" t="str">
        <f>IF(ISBLANK(宅配便入力!L39),"",宅配便入力!L39)</f>
        <v/>
      </c>
      <c r="E38" s="109" t="str">
        <f>IFERROR(VLOOKUP(D38,配送グループ設定!$A$5:$G$14,6,FALSE),"")</f>
        <v/>
      </c>
      <c r="F38" s="113" t="str">
        <f>IF(ISBLANK(宅配便入力!U39),"",宅配便入力!U39)</f>
        <v/>
      </c>
      <c r="G38" s="111" t="str">
        <f>IFERROR("※"&amp;VLOOKUP(D38,配送グループ設定!$A$5:$G$14,4,FALSE),"")</f>
        <v/>
      </c>
      <c r="H38" s="24" t="str">
        <f t="shared" si="11"/>
        <v/>
      </c>
      <c r="I38" s="25">
        <v>1</v>
      </c>
      <c r="J38" s="25">
        <v>0</v>
      </c>
      <c r="K38" s="25">
        <v>0</v>
      </c>
      <c r="L38" s="25">
        <v>1</v>
      </c>
      <c r="M38" s="25" t="str">
        <f>IF(ISBLANK(宅配便入力!V39),"",宅配便入力!V39)</f>
        <v/>
      </c>
      <c r="N38" s="25">
        <v>3</v>
      </c>
      <c r="O38" s="25" t="str">
        <f>IF(ISBLANK(中部・下部フリースペース作成!$E$10),"",中部・下部フリースペース作成!$E$10)</f>
        <v/>
      </c>
      <c r="P38" s="40" t="str">
        <f>IF(ISBLANK(宅配便入力!F39),"",宅配便入力!F39)</f>
        <v/>
      </c>
      <c r="Q38" s="25" t="str">
        <f ca="1">IF(ISBLANK('計算（宅配便）'!Q39),"",IFERROR('計算（宅配便）'!Q39,""))</f>
        <v/>
      </c>
      <c r="R38" s="25" t="str">
        <f ca="1">IFERROR(OFFSET('計算（宅配便）'!$Q39,0,MATCH(R$2&amp;CHAR(10)&amp;"卸ケース単価",'計算（宅配便）'!$Q$3:$CE$3,0)-1),"")</f>
        <v/>
      </c>
      <c r="S38" s="25" t="str">
        <f ca="1">IFERROR(OFFSET('計算（宅配便）'!$Q39,0,MATCH(S$2&amp;CHAR(10)&amp;"卸ケース単価",'計算（宅配便）'!$Q$3:$CE$3,0)-1),"")</f>
        <v/>
      </c>
      <c r="T38" s="25" t="str">
        <f ca="1">IFERROR(OFFSET('計算（宅配便）'!$Q39,0,MATCH(T$2&amp;CHAR(10)&amp;"卸ケース単価",'計算（宅配便）'!$Q$3:$CE$3,0)-1),"")</f>
        <v/>
      </c>
      <c r="U38" s="25" t="str">
        <f ca="1">IFERROR(OFFSET('計算（宅配便）'!$Q39,0,MATCH(U$2&amp;CHAR(10)&amp;"卸ケース単価",'計算（宅配便）'!$Q$3:$CE$3,0)-1),"")</f>
        <v/>
      </c>
      <c r="V38" s="25" t="str">
        <f ca="1">IFERROR(OFFSET('計算（宅配便）'!$Q39,0,MATCH(V$2&amp;CHAR(10)&amp;"卸ケース単価",'計算（宅配便）'!$Q$3:$CE$3,0)-1),"")</f>
        <v/>
      </c>
      <c r="W38" s="25" t="str">
        <f ca="1">IFERROR(OFFSET('計算（宅配便）'!$Q39,0,MATCH(W$2&amp;CHAR(10)&amp;"卸ケース単価",'計算（宅配便）'!$Q$3:$CE$3,0)-1),"")</f>
        <v/>
      </c>
      <c r="X38" s="25" t="str">
        <f ca="1">IFERROR(OFFSET('計算（宅配便）'!$Q39,0,MATCH(X$2&amp;CHAR(10)&amp;"卸ケース単価",'計算（宅配便）'!$Q$3:$CE$3,0)-1),"")</f>
        <v/>
      </c>
      <c r="Y38" s="25" t="str">
        <f ca="1">IFERROR(OFFSET('計算（宅配便）'!$Q39,0,MATCH(Y$2&amp;CHAR(10)&amp;"卸ケース単価",'計算（宅配便）'!$Q$3:$CE$3,0)-1),"")</f>
        <v/>
      </c>
      <c r="Z38" s="25" t="str">
        <f ca="1">IFERROR(OFFSET('計算（宅配便）'!$Q39,0,MATCH(Z$2&amp;CHAR(10)&amp;"卸ケース単価",'計算（宅配便）'!$Q$3:$CE$3,0)-1),"")</f>
        <v/>
      </c>
      <c r="AA38" s="25" t="str">
        <f ca="1">IFERROR(OFFSET('計算（宅配便）'!$Q39,0,MATCH(AA$2&amp;CHAR(10)&amp;"卸ケース単価",'計算（宅配便）'!$Q$3:$CE$3,0)-1),"")</f>
        <v/>
      </c>
      <c r="AB38" s="25" t="str">
        <f ca="1">IFERROR(OFFSET('計算（宅配便）'!$Q39,0,MATCH(AB$2&amp;CHAR(10)&amp;"卸ケース単価",'計算（宅配便）'!$Q$3:$CE$3,0)-1),"")</f>
        <v/>
      </c>
      <c r="AC38" s="25" t="str">
        <f ca="1">IFERROR(OFFSET('計算（宅配便）'!$Q39,0,MATCH(AC$2&amp;CHAR(10)&amp;"卸ケース単価",'計算（宅配便）'!$Q$3:$CE$3,0)-1),"")</f>
        <v/>
      </c>
      <c r="AD38" s="25" t="str">
        <f t="shared" ca="1" si="12"/>
        <v/>
      </c>
      <c r="AE38" s="25" t="str">
        <f t="shared" ca="1" si="13"/>
        <v/>
      </c>
      <c r="AF38" s="25" t="str">
        <f t="shared" ca="1" si="14"/>
        <v/>
      </c>
      <c r="AG38" s="25" t="str">
        <f t="shared" ca="1" si="15"/>
        <v/>
      </c>
      <c r="AH38" s="25" t="str">
        <f t="shared" ca="1" si="16"/>
        <v/>
      </c>
      <c r="AI38" s="25" t="str">
        <f t="shared" ca="1" si="17"/>
        <v/>
      </c>
      <c r="AJ38" s="25" t="str">
        <f t="shared" ca="1" si="18"/>
        <v/>
      </c>
      <c r="AK38" s="25" t="str">
        <f t="shared" ca="1" si="19"/>
        <v/>
      </c>
      <c r="AL38" s="25" t="str">
        <f t="shared" ca="1" si="20"/>
        <v/>
      </c>
      <c r="AM38" s="25" t="str">
        <f t="shared" ca="1" si="21"/>
        <v/>
      </c>
      <c r="AN38" s="25" t="str">
        <f t="shared" ca="1" si="22"/>
        <v/>
      </c>
      <c r="AO38" s="25" t="str">
        <f t="shared" ca="1" si="23"/>
        <v/>
      </c>
    </row>
    <row r="39" spans="1:41" ht="18.75" customHeight="1">
      <c r="A39" s="38">
        <v>37</v>
      </c>
      <c r="B39" s="38" t="str">
        <f>IF(ISBLANK(ID管理番号商品名入力!D39),"",ID管理番号商品名入力!D39)</f>
        <v/>
      </c>
      <c r="C39" s="39" t="str">
        <f>IF(ISBLANK(ID管理番号商品名入力!F39),"",ID管理番号商品名入力!F39)</f>
        <v/>
      </c>
      <c r="D39" s="39" t="str">
        <f>IF(ISBLANK(宅配便入力!L40),"",宅配便入力!L40)</f>
        <v/>
      </c>
      <c r="E39" s="109" t="str">
        <f>IFERROR(VLOOKUP(D39,配送グループ設定!$A$5:$G$14,6,FALSE),"")</f>
        <v/>
      </c>
      <c r="F39" s="113" t="str">
        <f>IF(ISBLANK(宅配便入力!U40),"",宅配便入力!U40)</f>
        <v/>
      </c>
      <c r="G39" s="111" t="str">
        <f>IFERROR("※"&amp;VLOOKUP(D39,配送グループ設定!$A$5:$G$14,4,FALSE),"")</f>
        <v/>
      </c>
      <c r="H39" s="24" t="str">
        <f t="shared" si="11"/>
        <v/>
      </c>
      <c r="I39" s="25">
        <v>1</v>
      </c>
      <c r="J39" s="25">
        <v>0</v>
      </c>
      <c r="K39" s="25">
        <v>0</v>
      </c>
      <c r="L39" s="25">
        <v>1</v>
      </c>
      <c r="M39" s="25" t="str">
        <f>IF(ISBLANK(宅配便入力!V40),"",宅配便入力!V40)</f>
        <v/>
      </c>
      <c r="N39" s="25">
        <v>3</v>
      </c>
      <c r="O39" s="25" t="str">
        <f>IF(ISBLANK(中部・下部フリースペース作成!$E$10),"",中部・下部フリースペース作成!$E$10)</f>
        <v/>
      </c>
      <c r="P39" s="40" t="str">
        <f>IF(ISBLANK(宅配便入力!F40),"",宅配便入力!F40)</f>
        <v/>
      </c>
      <c r="Q39" s="25" t="str">
        <f ca="1">IF(ISBLANK('計算（宅配便）'!Q40),"",IFERROR('計算（宅配便）'!Q40,""))</f>
        <v/>
      </c>
      <c r="R39" s="25" t="str">
        <f ca="1">IFERROR(OFFSET('計算（宅配便）'!$Q40,0,MATCH(R$2&amp;CHAR(10)&amp;"卸ケース単価",'計算（宅配便）'!$Q$3:$CE$3,0)-1),"")</f>
        <v/>
      </c>
      <c r="S39" s="25" t="str">
        <f ca="1">IFERROR(OFFSET('計算（宅配便）'!$Q40,0,MATCH(S$2&amp;CHAR(10)&amp;"卸ケース単価",'計算（宅配便）'!$Q$3:$CE$3,0)-1),"")</f>
        <v/>
      </c>
      <c r="T39" s="25" t="str">
        <f ca="1">IFERROR(OFFSET('計算（宅配便）'!$Q40,0,MATCH(T$2&amp;CHAR(10)&amp;"卸ケース単価",'計算（宅配便）'!$Q$3:$CE$3,0)-1),"")</f>
        <v/>
      </c>
      <c r="U39" s="25" t="str">
        <f ca="1">IFERROR(OFFSET('計算（宅配便）'!$Q40,0,MATCH(U$2&amp;CHAR(10)&amp;"卸ケース単価",'計算（宅配便）'!$Q$3:$CE$3,0)-1),"")</f>
        <v/>
      </c>
      <c r="V39" s="25" t="str">
        <f ca="1">IFERROR(OFFSET('計算（宅配便）'!$Q40,0,MATCH(V$2&amp;CHAR(10)&amp;"卸ケース単価",'計算（宅配便）'!$Q$3:$CE$3,0)-1),"")</f>
        <v/>
      </c>
      <c r="W39" s="25" t="str">
        <f ca="1">IFERROR(OFFSET('計算（宅配便）'!$Q40,0,MATCH(W$2&amp;CHAR(10)&amp;"卸ケース単価",'計算（宅配便）'!$Q$3:$CE$3,0)-1),"")</f>
        <v/>
      </c>
      <c r="X39" s="25" t="str">
        <f ca="1">IFERROR(OFFSET('計算（宅配便）'!$Q40,0,MATCH(X$2&amp;CHAR(10)&amp;"卸ケース単価",'計算（宅配便）'!$Q$3:$CE$3,0)-1),"")</f>
        <v/>
      </c>
      <c r="Y39" s="25" t="str">
        <f ca="1">IFERROR(OFFSET('計算（宅配便）'!$Q40,0,MATCH(Y$2&amp;CHAR(10)&amp;"卸ケース単価",'計算（宅配便）'!$Q$3:$CE$3,0)-1),"")</f>
        <v/>
      </c>
      <c r="Z39" s="25" t="str">
        <f ca="1">IFERROR(OFFSET('計算（宅配便）'!$Q40,0,MATCH(Z$2&amp;CHAR(10)&amp;"卸ケース単価",'計算（宅配便）'!$Q$3:$CE$3,0)-1),"")</f>
        <v/>
      </c>
      <c r="AA39" s="25" t="str">
        <f ca="1">IFERROR(OFFSET('計算（宅配便）'!$Q40,0,MATCH(AA$2&amp;CHAR(10)&amp;"卸ケース単価",'計算（宅配便）'!$Q$3:$CE$3,0)-1),"")</f>
        <v/>
      </c>
      <c r="AB39" s="25" t="str">
        <f ca="1">IFERROR(OFFSET('計算（宅配便）'!$Q40,0,MATCH(AB$2&amp;CHAR(10)&amp;"卸ケース単価",'計算（宅配便）'!$Q$3:$CE$3,0)-1),"")</f>
        <v/>
      </c>
      <c r="AC39" s="25" t="str">
        <f ca="1">IFERROR(OFFSET('計算（宅配便）'!$Q40,0,MATCH(AC$2&amp;CHAR(10)&amp;"卸ケース単価",'計算（宅配便）'!$Q$3:$CE$3,0)-1),"")</f>
        <v/>
      </c>
      <c r="AD39" s="25" t="str">
        <f t="shared" ca="1" si="12"/>
        <v/>
      </c>
      <c r="AE39" s="25" t="str">
        <f t="shared" ca="1" si="13"/>
        <v/>
      </c>
      <c r="AF39" s="25" t="str">
        <f t="shared" ca="1" si="14"/>
        <v/>
      </c>
      <c r="AG39" s="25" t="str">
        <f t="shared" ca="1" si="15"/>
        <v/>
      </c>
      <c r="AH39" s="25" t="str">
        <f t="shared" ca="1" si="16"/>
        <v/>
      </c>
      <c r="AI39" s="25" t="str">
        <f t="shared" ca="1" si="17"/>
        <v/>
      </c>
      <c r="AJ39" s="25" t="str">
        <f t="shared" ca="1" si="18"/>
        <v/>
      </c>
      <c r="AK39" s="25" t="str">
        <f t="shared" ca="1" si="19"/>
        <v/>
      </c>
      <c r="AL39" s="25" t="str">
        <f t="shared" ca="1" si="20"/>
        <v/>
      </c>
      <c r="AM39" s="25" t="str">
        <f t="shared" ca="1" si="21"/>
        <v/>
      </c>
      <c r="AN39" s="25" t="str">
        <f t="shared" ca="1" si="22"/>
        <v/>
      </c>
      <c r="AO39" s="25" t="str">
        <f t="shared" ca="1" si="23"/>
        <v/>
      </c>
    </row>
    <row r="40" spans="1:41" ht="18.75" customHeight="1">
      <c r="A40" s="38">
        <v>38</v>
      </c>
      <c r="B40" s="38" t="str">
        <f>IF(ISBLANK(ID管理番号商品名入力!D40),"",ID管理番号商品名入力!D40)</f>
        <v/>
      </c>
      <c r="C40" s="39" t="str">
        <f>IF(ISBLANK(ID管理番号商品名入力!F40),"",ID管理番号商品名入力!F40)</f>
        <v/>
      </c>
      <c r="D40" s="39" t="str">
        <f>IF(ISBLANK(宅配便入力!L41),"",宅配便入力!L41)</f>
        <v/>
      </c>
      <c r="E40" s="109" t="str">
        <f>IFERROR(VLOOKUP(D40,配送グループ設定!$A$5:$G$14,6,FALSE),"")</f>
        <v/>
      </c>
      <c r="F40" s="113" t="str">
        <f>IF(ISBLANK(宅配便入力!U41),"",宅配便入力!U41)</f>
        <v/>
      </c>
      <c r="G40" s="111" t="str">
        <f>IFERROR("※"&amp;VLOOKUP(D40,配送グループ設定!$A$5:$G$14,4,FALSE),"")</f>
        <v/>
      </c>
      <c r="H40" s="24" t="str">
        <f t="shared" si="11"/>
        <v/>
      </c>
      <c r="I40" s="25">
        <v>1</v>
      </c>
      <c r="J40" s="25">
        <v>0</v>
      </c>
      <c r="K40" s="25">
        <v>0</v>
      </c>
      <c r="L40" s="25">
        <v>1</v>
      </c>
      <c r="M40" s="25" t="str">
        <f>IF(ISBLANK(宅配便入力!V41),"",宅配便入力!V41)</f>
        <v/>
      </c>
      <c r="N40" s="25">
        <v>3</v>
      </c>
      <c r="O40" s="25" t="str">
        <f>IF(ISBLANK(中部・下部フリースペース作成!$E$10),"",中部・下部フリースペース作成!$E$10)</f>
        <v/>
      </c>
      <c r="P40" s="40" t="str">
        <f>IF(ISBLANK(宅配便入力!F41),"",宅配便入力!F41)</f>
        <v/>
      </c>
      <c r="Q40" s="25" t="str">
        <f ca="1">IF(ISBLANK('計算（宅配便）'!Q41),"",IFERROR('計算（宅配便）'!Q41,""))</f>
        <v/>
      </c>
      <c r="R40" s="25" t="str">
        <f ca="1">IFERROR(OFFSET('計算（宅配便）'!$Q41,0,MATCH(R$2&amp;CHAR(10)&amp;"卸ケース単価",'計算（宅配便）'!$Q$3:$CE$3,0)-1),"")</f>
        <v/>
      </c>
      <c r="S40" s="25" t="str">
        <f ca="1">IFERROR(OFFSET('計算（宅配便）'!$Q41,0,MATCH(S$2&amp;CHAR(10)&amp;"卸ケース単価",'計算（宅配便）'!$Q$3:$CE$3,0)-1),"")</f>
        <v/>
      </c>
      <c r="T40" s="25" t="str">
        <f ca="1">IFERROR(OFFSET('計算（宅配便）'!$Q41,0,MATCH(T$2&amp;CHAR(10)&amp;"卸ケース単価",'計算（宅配便）'!$Q$3:$CE$3,0)-1),"")</f>
        <v/>
      </c>
      <c r="U40" s="25" t="str">
        <f ca="1">IFERROR(OFFSET('計算（宅配便）'!$Q41,0,MATCH(U$2&amp;CHAR(10)&amp;"卸ケース単価",'計算（宅配便）'!$Q$3:$CE$3,0)-1),"")</f>
        <v/>
      </c>
      <c r="V40" s="25" t="str">
        <f ca="1">IFERROR(OFFSET('計算（宅配便）'!$Q41,0,MATCH(V$2&amp;CHAR(10)&amp;"卸ケース単価",'計算（宅配便）'!$Q$3:$CE$3,0)-1),"")</f>
        <v/>
      </c>
      <c r="W40" s="25" t="str">
        <f ca="1">IFERROR(OFFSET('計算（宅配便）'!$Q41,0,MATCH(W$2&amp;CHAR(10)&amp;"卸ケース単価",'計算（宅配便）'!$Q$3:$CE$3,0)-1),"")</f>
        <v/>
      </c>
      <c r="X40" s="25" t="str">
        <f ca="1">IFERROR(OFFSET('計算（宅配便）'!$Q41,0,MATCH(X$2&amp;CHAR(10)&amp;"卸ケース単価",'計算（宅配便）'!$Q$3:$CE$3,0)-1),"")</f>
        <v/>
      </c>
      <c r="Y40" s="25" t="str">
        <f ca="1">IFERROR(OFFSET('計算（宅配便）'!$Q41,0,MATCH(Y$2&amp;CHAR(10)&amp;"卸ケース単価",'計算（宅配便）'!$Q$3:$CE$3,0)-1),"")</f>
        <v/>
      </c>
      <c r="Z40" s="25" t="str">
        <f ca="1">IFERROR(OFFSET('計算（宅配便）'!$Q41,0,MATCH(Z$2&amp;CHAR(10)&amp;"卸ケース単価",'計算（宅配便）'!$Q$3:$CE$3,0)-1),"")</f>
        <v/>
      </c>
      <c r="AA40" s="25" t="str">
        <f ca="1">IFERROR(OFFSET('計算（宅配便）'!$Q41,0,MATCH(AA$2&amp;CHAR(10)&amp;"卸ケース単価",'計算（宅配便）'!$Q$3:$CE$3,0)-1),"")</f>
        <v/>
      </c>
      <c r="AB40" s="25" t="str">
        <f ca="1">IFERROR(OFFSET('計算（宅配便）'!$Q41,0,MATCH(AB$2&amp;CHAR(10)&amp;"卸ケース単価",'計算（宅配便）'!$Q$3:$CE$3,0)-1),"")</f>
        <v/>
      </c>
      <c r="AC40" s="25" t="str">
        <f ca="1">IFERROR(OFFSET('計算（宅配便）'!$Q41,0,MATCH(AC$2&amp;CHAR(10)&amp;"卸ケース単価",'計算（宅配便）'!$Q$3:$CE$3,0)-1),"")</f>
        <v/>
      </c>
      <c r="AD40" s="25" t="str">
        <f t="shared" ca="1" si="12"/>
        <v/>
      </c>
      <c r="AE40" s="25" t="str">
        <f t="shared" ca="1" si="13"/>
        <v/>
      </c>
      <c r="AF40" s="25" t="str">
        <f t="shared" ca="1" si="14"/>
        <v/>
      </c>
      <c r="AG40" s="25" t="str">
        <f t="shared" ca="1" si="15"/>
        <v/>
      </c>
      <c r="AH40" s="25" t="str">
        <f t="shared" ca="1" si="16"/>
        <v/>
      </c>
      <c r="AI40" s="25" t="str">
        <f t="shared" ca="1" si="17"/>
        <v/>
      </c>
      <c r="AJ40" s="25" t="str">
        <f t="shared" ca="1" si="18"/>
        <v/>
      </c>
      <c r="AK40" s="25" t="str">
        <f t="shared" ca="1" si="19"/>
        <v/>
      </c>
      <c r="AL40" s="25" t="str">
        <f t="shared" ca="1" si="20"/>
        <v/>
      </c>
      <c r="AM40" s="25" t="str">
        <f t="shared" ca="1" si="21"/>
        <v/>
      </c>
      <c r="AN40" s="25" t="str">
        <f t="shared" ca="1" si="22"/>
        <v/>
      </c>
      <c r="AO40" s="25" t="str">
        <f t="shared" ca="1" si="23"/>
        <v/>
      </c>
    </row>
    <row r="41" spans="1:41" ht="18.75" customHeight="1">
      <c r="A41" s="38">
        <v>39</v>
      </c>
      <c r="B41" s="38" t="str">
        <f>IF(ISBLANK(ID管理番号商品名入力!D41),"",ID管理番号商品名入力!D41)</f>
        <v/>
      </c>
      <c r="C41" s="39" t="str">
        <f>IF(ISBLANK(ID管理番号商品名入力!F41),"",ID管理番号商品名入力!F41)</f>
        <v/>
      </c>
      <c r="D41" s="39" t="str">
        <f>IF(ISBLANK(宅配便入力!L42),"",宅配便入力!L42)</f>
        <v/>
      </c>
      <c r="E41" s="109" t="str">
        <f>IFERROR(VLOOKUP(D41,配送グループ設定!$A$5:$G$14,6,FALSE),"")</f>
        <v/>
      </c>
      <c r="F41" s="113" t="str">
        <f>IF(ISBLANK(宅配便入力!U42),"",宅配便入力!U42)</f>
        <v/>
      </c>
      <c r="G41" s="111" t="str">
        <f>IFERROR("※"&amp;VLOOKUP(D41,配送グループ設定!$A$5:$G$14,4,FALSE),"")</f>
        <v/>
      </c>
      <c r="H41" s="24" t="str">
        <f t="shared" si="11"/>
        <v/>
      </c>
      <c r="I41" s="25">
        <v>1</v>
      </c>
      <c r="J41" s="25">
        <v>0</v>
      </c>
      <c r="K41" s="25">
        <v>0</v>
      </c>
      <c r="L41" s="25">
        <v>1</v>
      </c>
      <c r="M41" s="25" t="str">
        <f>IF(ISBLANK(宅配便入力!V42),"",宅配便入力!V42)</f>
        <v/>
      </c>
      <c r="N41" s="25">
        <v>3</v>
      </c>
      <c r="O41" s="25" t="str">
        <f>IF(ISBLANK(中部・下部フリースペース作成!$E$10),"",中部・下部フリースペース作成!$E$10)</f>
        <v/>
      </c>
      <c r="P41" s="40" t="str">
        <f>IF(ISBLANK(宅配便入力!F42),"",宅配便入力!F42)</f>
        <v/>
      </c>
      <c r="Q41" s="25" t="str">
        <f ca="1">IF(ISBLANK('計算（宅配便）'!Q42),"",IFERROR('計算（宅配便）'!Q42,""))</f>
        <v/>
      </c>
      <c r="R41" s="25" t="str">
        <f ca="1">IFERROR(OFFSET('計算（宅配便）'!$Q42,0,MATCH(R$2&amp;CHAR(10)&amp;"卸ケース単価",'計算（宅配便）'!$Q$3:$CE$3,0)-1),"")</f>
        <v/>
      </c>
      <c r="S41" s="25" t="str">
        <f ca="1">IFERROR(OFFSET('計算（宅配便）'!$Q42,0,MATCH(S$2&amp;CHAR(10)&amp;"卸ケース単価",'計算（宅配便）'!$Q$3:$CE$3,0)-1),"")</f>
        <v/>
      </c>
      <c r="T41" s="25" t="str">
        <f ca="1">IFERROR(OFFSET('計算（宅配便）'!$Q42,0,MATCH(T$2&amp;CHAR(10)&amp;"卸ケース単価",'計算（宅配便）'!$Q$3:$CE$3,0)-1),"")</f>
        <v/>
      </c>
      <c r="U41" s="25" t="str">
        <f ca="1">IFERROR(OFFSET('計算（宅配便）'!$Q42,0,MATCH(U$2&amp;CHAR(10)&amp;"卸ケース単価",'計算（宅配便）'!$Q$3:$CE$3,0)-1),"")</f>
        <v/>
      </c>
      <c r="V41" s="25" t="str">
        <f ca="1">IFERROR(OFFSET('計算（宅配便）'!$Q42,0,MATCH(V$2&amp;CHAR(10)&amp;"卸ケース単価",'計算（宅配便）'!$Q$3:$CE$3,0)-1),"")</f>
        <v/>
      </c>
      <c r="W41" s="25" t="str">
        <f ca="1">IFERROR(OFFSET('計算（宅配便）'!$Q42,0,MATCH(W$2&amp;CHAR(10)&amp;"卸ケース単価",'計算（宅配便）'!$Q$3:$CE$3,0)-1),"")</f>
        <v/>
      </c>
      <c r="X41" s="25" t="str">
        <f ca="1">IFERROR(OFFSET('計算（宅配便）'!$Q42,0,MATCH(X$2&amp;CHAR(10)&amp;"卸ケース単価",'計算（宅配便）'!$Q$3:$CE$3,0)-1),"")</f>
        <v/>
      </c>
      <c r="Y41" s="25" t="str">
        <f ca="1">IFERROR(OFFSET('計算（宅配便）'!$Q42,0,MATCH(Y$2&amp;CHAR(10)&amp;"卸ケース単価",'計算（宅配便）'!$Q$3:$CE$3,0)-1),"")</f>
        <v/>
      </c>
      <c r="Z41" s="25" t="str">
        <f ca="1">IFERROR(OFFSET('計算（宅配便）'!$Q42,0,MATCH(Z$2&amp;CHAR(10)&amp;"卸ケース単価",'計算（宅配便）'!$Q$3:$CE$3,0)-1),"")</f>
        <v/>
      </c>
      <c r="AA41" s="25" t="str">
        <f ca="1">IFERROR(OFFSET('計算（宅配便）'!$Q42,0,MATCH(AA$2&amp;CHAR(10)&amp;"卸ケース単価",'計算（宅配便）'!$Q$3:$CE$3,0)-1),"")</f>
        <v/>
      </c>
      <c r="AB41" s="25" t="str">
        <f ca="1">IFERROR(OFFSET('計算（宅配便）'!$Q42,0,MATCH(AB$2&amp;CHAR(10)&amp;"卸ケース単価",'計算（宅配便）'!$Q$3:$CE$3,0)-1),"")</f>
        <v/>
      </c>
      <c r="AC41" s="25" t="str">
        <f ca="1">IFERROR(OFFSET('計算（宅配便）'!$Q42,0,MATCH(AC$2&amp;CHAR(10)&amp;"卸ケース単価",'計算（宅配便）'!$Q$3:$CE$3,0)-1),"")</f>
        <v/>
      </c>
      <c r="AD41" s="25" t="str">
        <f t="shared" ca="1" si="12"/>
        <v/>
      </c>
      <c r="AE41" s="25" t="str">
        <f t="shared" ca="1" si="13"/>
        <v/>
      </c>
      <c r="AF41" s="25" t="str">
        <f t="shared" ca="1" si="14"/>
        <v/>
      </c>
      <c r="AG41" s="25" t="str">
        <f t="shared" ca="1" si="15"/>
        <v/>
      </c>
      <c r="AH41" s="25" t="str">
        <f t="shared" ca="1" si="16"/>
        <v/>
      </c>
      <c r="AI41" s="25" t="str">
        <f t="shared" ca="1" si="17"/>
        <v/>
      </c>
      <c r="AJ41" s="25" t="str">
        <f t="shared" ca="1" si="18"/>
        <v/>
      </c>
      <c r="AK41" s="25" t="str">
        <f t="shared" ca="1" si="19"/>
        <v/>
      </c>
      <c r="AL41" s="25" t="str">
        <f t="shared" ca="1" si="20"/>
        <v/>
      </c>
      <c r="AM41" s="25" t="str">
        <f t="shared" ca="1" si="21"/>
        <v/>
      </c>
      <c r="AN41" s="25" t="str">
        <f t="shared" ca="1" si="22"/>
        <v/>
      </c>
      <c r="AO41" s="25" t="str">
        <f t="shared" ca="1" si="23"/>
        <v/>
      </c>
    </row>
    <row r="42" spans="1:41" ht="18.75" customHeight="1">
      <c r="A42" s="38">
        <v>40</v>
      </c>
      <c r="B42" s="38" t="str">
        <f>IF(ISBLANK(ID管理番号商品名入力!D42),"",ID管理番号商品名入力!D42)</f>
        <v/>
      </c>
      <c r="C42" s="39" t="str">
        <f>IF(ISBLANK(ID管理番号商品名入力!F42),"",ID管理番号商品名入力!F42)</f>
        <v/>
      </c>
      <c r="D42" s="39" t="str">
        <f>IF(ISBLANK(宅配便入力!L43),"",宅配便入力!L43)</f>
        <v/>
      </c>
      <c r="E42" s="109" t="str">
        <f>IFERROR(VLOOKUP(D42,配送グループ設定!$A$5:$G$14,6,FALSE),"")</f>
        <v/>
      </c>
      <c r="F42" s="113" t="str">
        <f>IF(ISBLANK(宅配便入力!U43),"",宅配便入力!U43)</f>
        <v/>
      </c>
      <c r="G42" s="111" t="str">
        <f>IFERROR("※"&amp;VLOOKUP(D42,配送グループ設定!$A$5:$G$14,4,FALSE),"")</f>
        <v/>
      </c>
      <c r="H42" s="24" t="str">
        <f t="shared" si="11"/>
        <v/>
      </c>
      <c r="I42" s="25">
        <v>1</v>
      </c>
      <c r="J42" s="25">
        <v>0</v>
      </c>
      <c r="K42" s="25">
        <v>0</v>
      </c>
      <c r="L42" s="25">
        <v>1</v>
      </c>
      <c r="M42" s="25" t="str">
        <f>IF(ISBLANK(宅配便入力!V43),"",宅配便入力!V43)</f>
        <v/>
      </c>
      <c r="N42" s="25">
        <v>3</v>
      </c>
      <c r="O42" s="25" t="str">
        <f>IF(ISBLANK(中部・下部フリースペース作成!$E$10),"",中部・下部フリースペース作成!$E$10)</f>
        <v/>
      </c>
      <c r="P42" s="40" t="str">
        <f>IF(ISBLANK(宅配便入力!F43),"",宅配便入力!F43)</f>
        <v/>
      </c>
      <c r="Q42" s="25" t="str">
        <f ca="1">IF(ISBLANK('計算（宅配便）'!Q43),"",IFERROR('計算（宅配便）'!Q43,""))</f>
        <v/>
      </c>
      <c r="R42" s="25" t="str">
        <f ca="1">IFERROR(OFFSET('計算（宅配便）'!$Q43,0,MATCH(R$2&amp;CHAR(10)&amp;"卸ケース単価",'計算（宅配便）'!$Q$3:$CE$3,0)-1),"")</f>
        <v/>
      </c>
      <c r="S42" s="25" t="str">
        <f ca="1">IFERROR(OFFSET('計算（宅配便）'!$Q43,0,MATCH(S$2&amp;CHAR(10)&amp;"卸ケース単価",'計算（宅配便）'!$Q$3:$CE$3,0)-1),"")</f>
        <v/>
      </c>
      <c r="T42" s="25" t="str">
        <f ca="1">IFERROR(OFFSET('計算（宅配便）'!$Q43,0,MATCH(T$2&amp;CHAR(10)&amp;"卸ケース単価",'計算（宅配便）'!$Q$3:$CE$3,0)-1),"")</f>
        <v/>
      </c>
      <c r="U42" s="25" t="str">
        <f ca="1">IFERROR(OFFSET('計算（宅配便）'!$Q43,0,MATCH(U$2&amp;CHAR(10)&amp;"卸ケース単価",'計算（宅配便）'!$Q$3:$CE$3,0)-1),"")</f>
        <v/>
      </c>
      <c r="V42" s="25" t="str">
        <f ca="1">IFERROR(OFFSET('計算（宅配便）'!$Q43,0,MATCH(V$2&amp;CHAR(10)&amp;"卸ケース単価",'計算（宅配便）'!$Q$3:$CE$3,0)-1),"")</f>
        <v/>
      </c>
      <c r="W42" s="25" t="str">
        <f ca="1">IFERROR(OFFSET('計算（宅配便）'!$Q43,0,MATCH(W$2&amp;CHAR(10)&amp;"卸ケース単価",'計算（宅配便）'!$Q$3:$CE$3,0)-1),"")</f>
        <v/>
      </c>
      <c r="X42" s="25" t="str">
        <f ca="1">IFERROR(OFFSET('計算（宅配便）'!$Q43,0,MATCH(X$2&amp;CHAR(10)&amp;"卸ケース単価",'計算（宅配便）'!$Q$3:$CE$3,0)-1),"")</f>
        <v/>
      </c>
      <c r="Y42" s="25" t="str">
        <f ca="1">IFERROR(OFFSET('計算（宅配便）'!$Q43,0,MATCH(Y$2&amp;CHAR(10)&amp;"卸ケース単価",'計算（宅配便）'!$Q$3:$CE$3,0)-1),"")</f>
        <v/>
      </c>
      <c r="Z42" s="25" t="str">
        <f ca="1">IFERROR(OFFSET('計算（宅配便）'!$Q43,0,MATCH(Z$2&amp;CHAR(10)&amp;"卸ケース単価",'計算（宅配便）'!$Q$3:$CE$3,0)-1),"")</f>
        <v/>
      </c>
      <c r="AA42" s="25" t="str">
        <f ca="1">IFERROR(OFFSET('計算（宅配便）'!$Q43,0,MATCH(AA$2&amp;CHAR(10)&amp;"卸ケース単価",'計算（宅配便）'!$Q$3:$CE$3,0)-1),"")</f>
        <v/>
      </c>
      <c r="AB42" s="25" t="str">
        <f ca="1">IFERROR(OFFSET('計算（宅配便）'!$Q43,0,MATCH(AB$2&amp;CHAR(10)&amp;"卸ケース単価",'計算（宅配便）'!$Q$3:$CE$3,0)-1),"")</f>
        <v/>
      </c>
      <c r="AC42" s="25" t="str">
        <f ca="1">IFERROR(OFFSET('計算（宅配便）'!$Q43,0,MATCH(AC$2&amp;CHAR(10)&amp;"卸ケース単価",'計算（宅配便）'!$Q$3:$CE$3,0)-1),"")</f>
        <v/>
      </c>
      <c r="AD42" s="25" t="str">
        <f t="shared" ca="1" si="12"/>
        <v/>
      </c>
      <c r="AE42" s="25" t="str">
        <f t="shared" ca="1" si="13"/>
        <v/>
      </c>
      <c r="AF42" s="25" t="str">
        <f t="shared" ca="1" si="14"/>
        <v/>
      </c>
      <c r="AG42" s="25" t="str">
        <f t="shared" ca="1" si="15"/>
        <v/>
      </c>
      <c r="AH42" s="25" t="str">
        <f t="shared" ca="1" si="16"/>
        <v/>
      </c>
      <c r="AI42" s="25" t="str">
        <f t="shared" ca="1" si="17"/>
        <v/>
      </c>
      <c r="AJ42" s="25" t="str">
        <f t="shared" ca="1" si="18"/>
        <v/>
      </c>
      <c r="AK42" s="25" t="str">
        <f t="shared" ca="1" si="19"/>
        <v/>
      </c>
      <c r="AL42" s="25" t="str">
        <f t="shared" ca="1" si="20"/>
        <v/>
      </c>
      <c r="AM42" s="25" t="str">
        <f t="shared" ca="1" si="21"/>
        <v/>
      </c>
      <c r="AN42" s="25" t="str">
        <f t="shared" ca="1" si="22"/>
        <v/>
      </c>
      <c r="AO42" s="25" t="str">
        <f t="shared" ca="1" si="23"/>
        <v/>
      </c>
    </row>
    <row r="43" spans="1:41" ht="18.75" customHeight="1">
      <c r="A43" s="38">
        <v>41</v>
      </c>
      <c r="B43" s="38" t="str">
        <f>IF(ISBLANK(ID管理番号商品名入力!D43),"",ID管理番号商品名入力!D43)</f>
        <v/>
      </c>
      <c r="C43" s="39" t="str">
        <f>IF(ISBLANK(ID管理番号商品名入力!F43),"",ID管理番号商品名入力!F43)</f>
        <v/>
      </c>
      <c r="D43" s="39" t="str">
        <f>IF(ISBLANK(宅配便入力!L44),"",宅配便入力!L44)</f>
        <v/>
      </c>
      <c r="E43" s="109" t="str">
        <f>IFERROR(VLOOKUP(D43,配送グループ設定!$A$5:$G$14,6,FALSE),"")</f>
        <v/>
      </c>
      <c r="F43" s="113" t="str">
        <f>IF(ISBLANK(宅配便入力!U44),"",宅配便入力!U44)</f>
        <v/>
      </c>
      <c r="G43" s="111" t="str">
        <f>IFERROR("※"&amp;VLOOKUP(D43,配送グループ設定!$A$5:$G$14,4,FALSE),"")</f>
        <v/>
      </c>
      <c r="H43" s="24" t="str">
        <f t="shared" si="11"/>
        <v/>
      </c>
      <c r="I43" s="25">
        <v>1</v>
      </c>
      <c r="J43" s="25">
        <v>0</v>
      </c>
      <c r="K43" s="25">
        <v>0</v>
      </c>
      <c r="L43" s="25">
        <v>1</v>
      </c>
      <c r="M43" s="25" t="str">
        <f>IF(ISBLANK(宅配便入力!V44),"",宅配便入力!V44)</f>
        <v/>
      </c>
      <c r="N43" s="25">
        <v>3</v>
      </c>
      <c r="O43" s="25" t="str">
        <f>IF(ISBLANK(中部・下部フリースペース作成!$E$10),"",中部・下部フリースペース作成!$E$10)</f>
        <v/>
      </c>
      <c r="P43" s="40" t="str">
        <f>IF(ISBLANK(宅配便入力!F44),"",宅配便入力!F44)</f>
        <v/>
      </c>
      <c r="Q43" s="25" t="str">
        <f ca="1">IF(ISBLANK('計算（宅配便）'!Q44),"",IFERROR('計算（宅配便）'!Q44,""))</f>
        <v/>
      </c>
      <c r="R43" s="25" t="str">
        <f ca="1">IFERROR(OFFSET('計算（宅配便）'!$Q44,0,MATCH(R$2&amp;CHAR(10)&amp;"卸ケース単価",'計算（宅配便）'!$Q$3:$CE$3,0)-1),"")</f>
        <v/>
      </c>
      <c r="S43" s="25" t="str">
        <f ca="1">IFERROR(OFFSET('計算（宅配便）'!$Q44,0,MATCH(S$2&amp;CHAR(10)&amp;"卸ケース単価",'計算（宅配便）'!$Q$3:$CE$3,0)-1),"")</f>
        <v/>
      </c>
      <c r="T43" s="25" t="str">
        <f ca="1">IFERROR(OFFSET('計算（宅配便）'!$Q44,0,MATCH(T$2&amp;CHAR(10)&amp;"卸ケース単価",'計算（宅配便）'!$Q$3:$CE$3,0)-1),"")</f>
        <v/>
      </c>
      <c r="U43" s="25" t="str">
        <f ca="1">IFERROR(OFFSET('計算（宅配便）'!$Q44,0,MATCH(U$2&amp;CHAR(10)&amp;"卸ケース単価",'計算（宅配便）'!$Q$3:$CE$3,0)-1),"")</f>
        <v/>
      </c>
      <c r="V43" s="25" t="str">
        <f ca="1">IFERROR(OFFSET('計算（宅配便）'!$Q44,0,MATCH(V$2&amp;CHAR(10)&amp;"卸ケース単価",'計算（宅配便）'!$Q$3:$CE$3,0)-1),"")</f>
        <v/>
      </c>
      <c r="W43" s="25" t="str">
        <f ca="1">IFERROR(OFFSET('計算（宅配便）'!$Q44,0,MATCH(W$2&amp;CHAR(10)&amp;"卸ケース単価",'計算（宅配便）'!$Q$3:$CE$3,0)-1),"")</f>
        <v/>
      </c>
      <c r="X43" s="25" t="str">
        <f ca="1">IFERROR(OFFSET('計算（宅配便）'!$Q44,0,MATCH(X$2&amp;CHAR(10)&amp;"卸ケース単価",'計算（宅配便）'!$Q$3:$CE$3,0)-1),"")</f>
        <v/>
      </c>
      <c r="Y43" s="25" t="str">
        <f ca="1">IFERROR(OFFSET('計算（宅配便）'!$Q44,0,MATCH(Y$2&amp;CHAR(10)&amp;"卸ケース単価",'計算（宅配便）'!$Q$3:$CE$3,0)-1),"")</f>
        <v/>
      </c>
      <c r="Z43" s="25" t="str">
        <f ca="1">IFERROR(OFFSET('計算（宅配便）'!$Q44,0,MATCH(Z$2&amp;CHAR(10)&amp;"卸ケース単価",'計算（宅配便）'!$Q$3:$CE$3,0)-1),"")</f>
        <v/>
      </c>
      <c r="AA43" s="25" t="str">
        <f ca="1">IFERROR(OFFSET('計算（宅配便）'!$Q44,0,MATCH(AA$2&amp;CHAR(10)&amp;"卸ケース単価",'計算（宅配便）'!$Q$3:$CE$3,0)-1),"")</f>
        <v/>
      </c>
      <c r="AB43" s="25" t="str">
        <f ca="1">IFERROR(OFFSET('計算（宅配便）'!$Q44,0,MATCH(AB$2&amp;CHAR(10)&amp;"卸ケース単価",'計算（宅配便）'!$Q$3:$CE$3,0)-1),"")</f>
        <v/>
      </c>
      <c r="AC43" s="25" t="str">
        <f ca="1">IFERROR(OFFSET('計算（宅配便）'!$Q44,0,MATCH(AC$2&amp;CHAR(10)&amp;"卸ケース単価",'計算（宅配便）'!$Q$3:$CE$3,0)-1),"")</f>
        <v/>
      </c>
      <c r="AD43" s="25" t="str">
        <f t="shared" ca="1" si="12"/>
        <v/>
      </c>
      <c r="AE43" s="25" t="str">
        <f t="shared" ca="1" si="13"/>
        <v/>
      </c>
      <c r="AF43" s="25" t="str">
        <f t="shared" ca="1" si="14"/>
        <v/>
      </c>
      <c r="AG43" s="25" t="str">
        <f t="shared" ca="1" si="15"/>
        <v/>
      </c>
      <c r="AH43" s="25" t="str">
        <f t="shared" ca="1" si="16"/>
        <v/>
      </c>
      <c r="AI43" s="25" t="str">
        <f t="shared" ca="1" si="17"/>
        <v/>
      </c>
      <c r="AJ43" s="25" t="str">
        <f t="shared" ca="1" si="18"/>
        <v/>
      </c>
      <c r="AK43" s="25" t="str">
        <f t="shared" ca="1" si="19"/>
        <v/>
      </c>
      <c r="AL43" s="25" t="str">
        <f t="shared" ca="1" si="20"/>
        <v/>
      </c>
      <c r="AM43" s="25" t="str">
        <f t="shared" ca="1" si="21"/>
        <v/>
      </c>
      <c r="AN43" s="25" t="str">
        <f t="shared" ca="1" si="22"/>
        <v/>
      </c>
      <c r="AO43" s="25" t="str">
        <f t="shared" ca="1" si="23"/>
        <v/>
      </c>
    </row>
    <row r="44" spans="1:41" ht="18.75" customHeight="1">
      <c r="A44" s="38">
        <v>42</v>
      </c>
      <c r="B44" s="38" t="str">
        <f>IF(ISBLANK(ID管理番号商品名入力!D44),"",ID管理番号商品名入力!D44)</f>
        <v/>
      </c>
      <c r="C44" s="39" t="str">
        <f>IF(ISBLANK(ID管理番号商品名入力!F44),"",ID管理番号商品名入力!F44)</f>
        <v/>
      </c>
      <c r="D44" s="39" t="str">
        <f>IF(ISBLANK(宅配便入力!L45),"",宅配便入力!L45)</f>
        <v/>
      </c>
      <c r="E44" s="109" t="str">
        <f>IFERROR(VLOOKUP(D44,配送グループ設定!$A$5:$G$14,6,FALSE),"")</f>
        <v/>
      </c>
      <c r="F44" s="113" t="str">
        <f>IF(ISBLANK(宅配便入力!U45),"",宅配便入力!U45)</f>
        <v/>
      </c>
      <c r="G44" s="111" t="str">
        <f>IFERROR("※"&amp;VLOOKUP(D44,配送グループ設定!$A$5:$G$14,4,FALSE),"")</f>
        <v/>
      </c>
      <c r="H44" s="24" t="str">
        <f t="shared" si="11"/>
        <v/>
      </c>
      <c r="I44" s="25">
        <v>1</v>
      </c>
      <c r="J44" s="25">
        <v>0</v>
      </c>
      <c r="K44" s="25">
        <v>0</v>
      </c>
      <c r="L44" s="25">
        <v>1</v>
      </c>
      <c r="M44" s="25" t="str">
        <f>IF(ISBLANK(宅配便入力!V45),"",宅配便入力!V45)</f>
        <v/>
      </c>
      <c r="N44" s="25">
        <v>3</v>
      </c>
      <c r="O44" s="25" t="str">
        <f>IF(ISBLANK(中部・下部フリースペース作成!$E$10),"",中部・下部フリースペース作成!$E$10)</f>
        <v/>
      </c>
      <c r="P44" s="40" t="str">
        <f>IF(ISBLANK(宅配便入力!F45),"",宅配便入力!F45)</f>
        <v/>
      </c>
      <c r="Q44" s="25" t="str">
        <f ca="1">IF(ISBLANK('計算（宅配便）'!Q45),"",IFERROR('計算（宅配便）'!Q45,""))</f>
        <v/>
      </c>
      <c r="R44" s="25" t="str">
        <f ca="1">IFERROR(OFFSET('計算（宅配便）'!$Q45,0,MATCH(R$2&amp;CHAR(10)&amp;"卸ケース単価",'計算（宅配便）'!$Q$3:$CE$3,0)-1),"")</f>
        <v/>
      </c>
      <c r="S44" s="25" t="str">
        <f ca="1">IFERROR(OFFSET('計算（宅配便）'!$Q45,0,MATCH(S$2&amp;CHAR(10)&amp;"卸ケース単価",'計算（宅配便）'!$Q$3:$CE$3,0)-1),"")</f>
        <v/>
      </c>
      <c r="T44" s="25" t="str">
        <f ca="1">IFERROR(OFFSET('計算（宅配便）'!$Q45,0,MATCH(T$2&amp;CHAR(10)&amp;"卸ケース単価",'計算（宅配便）'!$Q$3:$CE$3,0)-1),"")</f>
        <v/>
      </c>
      <c r="U44" s="25" t="str">
        <f ca="1">IFERROR(OFFSET('計算（宅配便）'!$Q45,0,MATCH(U$2&amp;CHAR(10)&amp;"卸ケース単価",'計算（宅配便）'!$Q$3:$CE$3,0)-1),"")</f>
        <v/>
      </c>
      <c r="V44" s="25" t="str">
        <f ca="1">IFERROR(OFFSET('計算（宅配便）'!$Q45,0,MATCH(V$2&amp;CHAR(10)&amp;"卸ケース単価",'計算（宅配便）'!$Q$3:$CE$3,0)-1),"")</f>
        <v/>
      </c>
      <c r="W44" s="25" t="str">
        <f ca="1">IFERROR(OFFSET('計算（宅配便）'!$Q45,0,MATCH(W$2&amp;CHAR(10)&amp;"卸ケース単価",'計算（宅配便）'!$Q$3:$CE$3,0)-1),"")</f>
        <v/>
      </c>
      <c r="X44" s="25" t="str">
        <f ca="1">IFERROR(OFFSET('計算（宅配便）'!$Q45,0,MATCH(X$2&amp;CHAR(10)&amp;"卸ケース単価",'計算（宅配便）'!$Q$3:$CE$3,0)-1),"")</f>
        <v/>
      </c>
      <c r="Y44" s="25" t="str">
        <f ca="1">IFERROR(OFFSET('計算（宅配便）'!$Q45,0,MATCH(Y$2&amp;CHAR(10)&amp;"卸ケース単価",'計算（宅配便）'!$Q$3:$CE$3,0)-1),"")</f>
        <v/>
      </c>
      <c r="Z44" s="25" t="str">
        <f ca="1">IFERROR(OFFSET('計算（宅配便）'!$Q45,0,MATCH(Z$2&amp;CHAR(10)&amp;"卸ケース単価",'計算（宅配便）'!$Q$3:$CE$3,0)-1),"")</f>
        <v/>
      </c>
      <c r="AA44" s="25" t="str">
        <f ca="1">IFERROR(OFFSET('計算（宅配便）'!$Q45,0,MATCH(AA$2&amp;CHAR(10)&amp;"卸ケース単価",'計算（宅配便）'!$Q$3:$CE$3,0)-1),"")</f>
        <v/>
      </c>
      <c r="AB44" s="25" t="str">
        <f ca="1">IFERROR(OFFSET('計算（宅配便）'!$Q45,0,MATCH(AB$2&amp;CHAR(10)&amp;"卸ケース単価",'計算（宅配便）'!$Q$3:$CE$3,0)-1),"")</f>
        <v/>
      </c>
      <c r="AC44" s="25" t="str">
        <f ca="1">IFERROR(OFFSET('計算（宅配便）'!$Q45,0,MATCH(AC$2&amp;CHAR(10)&amp;"卸ケース単価",'計算（宅配便）'!$Q$3:$CE$3,0)-1),"")</f>
        <v/>
      </c>
      <c r="AD44" s="25" t="str">
        <f t="shared" ca="1" si="12"/>
        <v/>
      </c>
      <c r="AE44" s="25" t="str">
        <f t="shared" ca="1" si="13"/>
        <v/>
      </c>
      <c r="AF44" s="25" t="str">
        <f t="shared" ca="1" si="14"/>
        <v/>
      </c>
      <c r="AG44" s="25" t="str">
        <f t="shared" ca="1" si="15"/>
        <v/>
      </c>
      <c r="AH44" s="25" t="str">
        <f t="shared" ca="1" si="16"/>
        <v/>
      </c>
      <c r="AI44" s="25" t="str">
        <f t="shared" ca="1" si="17"/>
        <v/>
      </c>
      <c r="AJ44" s="25" t="str">
        <f t="shared" ca="1" si="18"/>
        <v/>
      </c>
      <c r="AK44" s="25" t="str">
        <f t="shared" ca="1" si="19"/>
        <v/>
      </c>
      <c r="AL44" s="25" t="str">
        <f t="shared" ca="1" si="20"/>
        <v/>
      </c>
      <c r="AM44" s="25" t="str">
        <f t="shared" ca="1" si="21"/>
        <v/>
      </c>
      <c r="AN44" s="25" t="str">
        <f t="shared" ca="1" si="22"/>
        <v/>
      </c>
      <c r="AO44" s="25" t="str">
        <f t="shared" ca="1" si="23"/>
        <v/>
      </c>
    </row>
    <row r="45" spans="1:41" ht="18.75" customHeight="1">
      <c r="A45" s="38">
        <v>43</v>
      </c>
      <c r="B45" s="38" t="str">
        <f>IF(ISBLANK(ID管理番号商品名入力!D45),"",ID管理番号商品名入力!D45)</f>
        <v/>
      </c>
      <c r="C45" s="39" t="str">
        <f>IF(ISBLANK(ID管理番号商品名入力!F45),"",ID管理番号商品名入力!F45)</f>
        <v/>
      </c>
      <c r="D45" s="39" t="str">
        <f>IF(ISBLANK(宅配便入力!L46),"",宅配便入力!L46)</f>
        <v/>
      </c>
      <c r="E45" s="109" t="str">
        <f>IFERROR(VLOOKUP(D45,配送グループ設定!$A$5:$G$14,6,FALSE),"")</f>
        <v/>
      </c>
      <c r="F45" s="113" t="str">
        <f>IF(ISBLANK(宅配便入力!U46),"",宅配便入力!U46)</f>
        <v/>
      </c>
      <c r="G45" s="111" t="str">
        <f>IFERROR("※"&amp;VLOOKUP(D45,配送グループ設定!$A$5:$G$14,4,FALSE),"")</f>
        <v/>
      </c>
      <c r="H45" s="24" t="str">
        <f t="shared" si="11"/>
        <v/>
      </c>
      <c r="I45" s="25">
        <v>1</v>
      </c>
      <c r="J45" s="25">
        <v>0</v>
      </c>
      <c r="K45" s="25">
        <v>0</v>
      </c>
      <c r="L45" s="25">
        <v>1</v>
      </c>
      <c r="M45" s="25" t="str">
        <f>IF(ISBLANK(宅配便入力!V46),"",宅配便入力!V46)</f>
        <v/>
      </c>
      <c r="N45" s="25">
        <v>3</v>
      </c>
      <c r="O45" s="25" t="str">
        <f>IF(ISBLANK(中部・下部フリースペース作成!$E$10),"",中部・下部フリースペース作成!$E$10)</f>
        <v/>
      </c>
      <c r="P45" s="40" t="str">
        <f>IF(ISBLANK(宅配便入力!F46),"",宅配便入力!F46)</f>
        <v/>
      </c>
      <c r="Q45" s="25" t="str">
        <f ca="1">IF(ISBLANK('計算（宅配便）'!Q46),"",IFERROR('計算（宅配便）'!Q46,""))</f>
        <v/>
      </c>
      <c r="R45" s="25" t="str">
        <f ca="1">IFERROR(OFFSET('計算（宅配便）'!$Q46,0,MATCH(R$2&amp;CHAR(10)&amp;"卸ケース単価",'計算（宅配便）'!$Q$3:$CE$3,0)-1),"")</f>
        <v/>
      </c>
      <c r="S45" s="25" t="str">
        <f ca="1">IFERROR(OFFSET('計算（宅配便）'!$Q46,0,MATCH(S$2&amp;CHAR(10)&amp;"卸ケース単価",'計算（宅配便）'!$Q$3:$CE$3,0)-1),"")</f>
        <v/>
      </c>
      <c r="T45" s="25" t="str">
        <f ca="1">IFERROR(OFFSET('計算（宅配便）'!$Q46,0,MATCH(T$2&amp;CHAR(10)&amp;"卸ケース単価",'計算（宅配便）'!$Q$3:$CE$3,0)-1),"")</f>
        <v/>
      </c>
      <c r="U45" s="25" t="str">
        <f ca="1">IFERROR(OFFSET('計算（宅配便）'!$Q46,0,MATCH(U$2&amp;CHAR(10)&amp;"卸ケース単価",'計算（宅配便）'!$Q$3:$CE$3,0)-1),"")</f>
        <v/>
      </c>
      <c r="V45" s="25" t="str">
        <f ca="1">IFERROR(OFFSET('計算（宅配便）'!$Q46,0,MATCH(V$2&amp;CHAR(10)&amp;"卸ケース単価",'計算（宅配便）'!$Q$3:$CE$3,0)-1),"")</f>
        <v/>
      </c>
      <c r="W45" s="25" t="str">
        <f ca="1">IFERROR(OFFSET('計算（宅配便）'!$Q46,0,MATCH(W$2&amp;CHAR(10)&amp;"卸ケース単価",'計算（宅配便）'!$Q$3:$CE$3,0)-1),"")</f>
        <v/>
      </c>
      <c r="X45" s="25" t="str">
        <f ca="1">IFERROR(OFFSET('計算（宅配便）'!$Q46,0,MATCH(X$2&amp;CHAR(10)&amp;"卸ケース単価",'計算（宅配便）'!$Q$3:$CE$3,0)-1),"")</f>
        <v/>
      </c>
      <c r="Y45" s="25" t="str">
        <f ca="1">IFERROR(OFFSET('計算（宅配便）'!$Q46,0,MATCH(Y$2&amp;CHAR(10)&amp;"卸ケース単価",'計算（宅配便）'!$Q$3:$CE$3,0)-1),"")</f>
        <v/>
      </c>
      <c r="Z45" s="25" t="str">
        <f ca="1">IFERROR(OFFSET('計算（宅配便）'!$Q46,0,MATCH(Z$2&amp;CHAR(10)&amp;"卸ケース単価",'計算（宅配便）'!$Q$3:$CE$3,0)-1),"")</f>
        <v/>
      </c>
      <c r="AA45" s="25" t="str">
        <f ca="1">IFERROR(OFFSET('計算（宅配便）'!$Q46,0,MATCH(AA$2&amp;CHAR(10)&amp;"卸ケース単価",'計算（宅配便）'!$Q$3:$CE$3,0)-1),"")</f>
        <v/>
      </c>
      <c r="AB45" s="25" t="str">
        <f ca="1">IFERROR(OFFSET('計算（宅配便）'!$Q46,0,MATCH(AB$2&amp;CHAR(10)&amp;"卸ケース単価",'計算（宅配便）'!$Q$3:$CE$3,0)-1),"")</f>
        <v/>
      </c>
      <c r="AC45" s="25" t="str">
        <f ca="1">IFERROR(OFFSET('計算（宅配便）'!$Q46,0,MATCH(AC$2&amp;CHAR(10)&amp;"卸ケース単価",'計算（宅配便）'!$Q$3:$CE$3,0)-1),"")</f>
        <v/>
      </c>
      <c r="AD45" s="25" t="str">
        <f t="shared" ca="1" si="12"/>
        <v/>
      </c>
      <c r="AE45" s="25" t="str">
        <f t="shared" ca="1" si="13"/>
        <v/>
      </c>
      <c r="AF45" s="25" t="str">
        <f t="shared" ca="1" si="14"/>
        <v/>
      </c>
      <c r="AG45" s="25" t="str">
        <f t="shared" ca="1" si="15"/>
        <v/>
      </c>
      <c r="AH45" s="25" t="str">
        <f t="shared" ca="1" si="16"/>
        <v/>
      </c>
      <c r="AI45" s="25" t="str">
        <f t="shared" ca="1" si="17"/>
        <v/>
      </c>
      <c r="AJ45" s="25" t="str">
        <f t="shared" ca="1" si="18"/>
        <v/>
      </c>
      <c r="AK45" s="25" t="str">
        <f t="shared" ca="1" si="19"/>
        <v/>
      </c>
      <c r="AL45" s="25" t="str">
        <f t="shared" ca="1" si="20"/>
        <v/>
      </c>
      <c r="AM45" s="25" t="str">
        <f t="shared" ca="1" si="21"/>
        <v/>
      </c>
      <c r="AN45" s="25" t="str">
        <f t="shared" ca="1" si="22"/>
        <v/>
      </c>
      <c r="AO45" s="25" t="str">
        <f t="shared" ca="1" si="23"/>
        <v/>
      </c>
    </row>
    <row r="46" spans="1:41" ht="18.75" customHeight="1">
      <c r="A46" s="38">
        <v>44</v>
      </c>
      <c r="B46" s="38" t="str">
        <f>IF(ISBLANK(ID管理番号商品名入力!D46),"",ID管理番号商品名入力!D46)</f>
        <v/>
      </c>
      <c r="C46" s="39" t="str">
        <f>IF(ISBLANK(ID管理番号商品名入力!F46),"",ID管理番号商品名入力!F46)</f>
        <v/>
      </c>
      <c r="D46" s="39" t="str">
        <f>IF(ISBLANK(宅配便入力!L47),"",宅配便入力!L47)</f>
        <v/>
      </c>
      <c r="E46" s="109" t="str">
        <f>IFERROR(VLOOKUP(D46,配送グループ設定!$A$5:$G$14,6,FALSE),"")</f>
        <v/>
      </c>
      <c r="F46" s="113" t="str">
        <f>IF(ISBLANK(宅配便入力!U47),"",宅配便入力!U47)</f>
        <v/>
      </c>
      <c r="G46" s="111" t="str">
        <f>IFERROR("※"&amp;VLOOKUP(D46,配送グループ設定!$A$5:$G$14,4,FALSE),"")</f>
        <v/>
      </c>
      <c r="H46" s="24" t="str">
        <f t="shared" si="11"/>
        <v/>
      </c>
      <c r="I46" s="25">
        <v>1</v>
      </c>
      <c r="J46" s="25">
        <v>0</v>
      </c>
      <c r="K46" s="25">
        <v>0</v>
      </c>
      <c r="L46" s="25">
        <v>1</v>
      </c>
      <c r="M46" s="25" t="str">
        <f>IF(ISBLANK(宅配便入力!V47),"",宅配便入力!V47)</f>
        <v/>
      </c>
      <c r="N46" s="25">
        <v>3</v>
      </c>
      <c r="O46" s="25" t="str">
        <f>IF(ISBLANK(中部・下部フリースペース作成!$E$10),"",中部・下部フリースペース作成!$E$10)</f>
        <v/>
      </c>
      <c r="P46" s="40" t="str">
        <f>IF(ISBLANK(宅配便入力!F47),"",宅配便入力!F47)</f>
        <v/>
      </c>
      <c r="Q46" s="25" t="str">
        <f ca="1">IF(ISBLANK('計算（宅配便）'!Q47),"",IFERROR('計算（宅配便）'!Q47,""))</f>
        <v/>
      </c>
      <c r="R46" s="25" t="str">
        <f ca="1">IFERROR(OFFSET('計算（宅配便）'!$Q47,0,MATCH(R$2&amp;CHAR(10)&amp;"卸ケース単価",'計算（宅配便）'!$Q$3:$CE$3,0)-1),"")</f>
        <v/>
      </c>
      <c r="S46" s="25" t="str">
        <f ca="1">IFERROR(OFFSET('計算（宅配便）'!$Q47,0,MATCH(S$2&amp;CHAR(10)&amp;"卸ケース単価",'計算（宅配便）'!$Q$3:$CE$3,0)-1),"")</f>
        <v/>
      </c>
      <c r="T46" s="25" t="str">
        <f ca="1">IFERROR(OFFSET('計算（宅配便）'!$Q47,0,MATCH(T$2&amp;CHAR(10)&amp;"卸ケース単価",'計算（宅配便）'!$Q$3:$CE$3,0)-1),"")</f>
        <v/>
      </c>
      <c r="U46" s="25" t="str">
        <f ca="1">IFERROR(OFFSET('計算（宅配便）'!$Q47,0,MATCH(U$2&amp;CHAR(10)&amp;"卸ケース単価",'計算（宅配便）'!$Q$3:$CE$3,0)-1),"")</f>
        <v/>
      </c>
      <c r="V46" s="25" t="str">
        <f ca="1">IFERROR(OFFSET('計算（宅配便）'!$Q47,0,MATCH(V$2&amp;CHAR(10)&amp;"卸ケース単価",'計算（宅配便）'!$Q$3:$CE$3,0)-1),"")</f>
        <v/>
      </c>
      <c r="W46" s="25" t="str">
        <f ca="1">IFERROR(OFFSET('計算（宅配便）'!$Q47,0,MATCH(W$2&amp;CHAR(10)&amp;"卸ケース単価",'計算（宅配便）'!$Q$3:$CE$3,0)-1),"")</f>
        <v/>
      </c>
      <c r="X46" s="25" t="str">
        <f ca="1">IFERROR(OFFSET('計算（宅配便）'!$Q47,0,MATCH(X$2&amp;CHAR(10)&amp;"卸ケース単価",'計算（宅配便）'!$Q$3:$CE$3,0)-1),"")</f>
        <v/>
      </c>
      <c r="Y46" s="25" t="str">
        <f ca="1">IFERROR(OFFSET('計算（宅配便）'!$Q47,0,MATCH(Y$2&amp;CHAR(10)&amp;"卸ケース単価",'計算（宅配便）'!$Q$3:$CE$3,0)-1),"")</f>
        <v/>
      </c>
      <c r="Z46" s="25" t="str">
        <f ca="1">IFERROR(OFFSET('計算（宅配便）'!$Q47,0,MATCH(Z$2&amp;CHAR(10)&amp;"卸ケース単価",'計算（宅配便）'!$Q$3:$CE$3,0)-1),"")</f>
        <v/>
      </c>
      <c r="AA46" s="25" t="str">
        <f ca="1">IFERROR(OFFSET('計算（宅配便）'!$Q47,0,MATCH(AA$2&amp;CHAR(10)&amp;"卸ケース単価",'計算（宅配便）'!$Q$3:$CE$3,0)-1),"")</f>
        <v/>
      </c>
      <c r="AB46" s="25" t="str">
        <f ca="1">IFERROR(OFFSET('計算（宅配便）'!$Q47,0,MATCH(AB$2&amp;CHAR(10)&amp;"卸ケース単価",'計算（宅配便）'!$Q$3:$CE$3,0)-1),"")</f>
        <v/>
      </c>
      <c r="AC46" s="25" t="str">
        <f ca="1">IFERROR(OFFSET('計算（宅配便）'!$Q47,0,MATCH(AC$2&amp;CHAR(10)&amp;"卸ケース単価",'計算（宅配便）'!$Q$3:$CE$3,0)-1),"")</f>
        <v/>
      </c>
      <c r="AD46" s="25" t="str">
        <f t="shared" ca="1" si="12"/>
        <v/>
      </c>
      <c r="AE46" s="25" t="str">
        <f t="shared" ca="1" si="13"/>
        <v/>
      </c>
      <c r="AF46" s="25" t="str">
        <f t="shared" ca="1" si="14"/>
        <v/>
      </c>
      <c r="AG46" s="25" t="str">
        <f t="shared" ca="1" si="15"/>
        <v/>
      </c>
      <c r="AH46" s="25" t="str">
        <f t="shared" ca="1" si="16"/>
        <v/>
      </c>
      <c r="AI46" s="25" t="str">
        <f t="shared" ca="1" si="17"/>
        <v/>
      </c>
      <c r="AJ46" s="25" t="str">
        <f t="shared" ca="1" si="18"/>
        <v/>
      </c>
      <c r="AK46" s="25" t="str">
        <f t="shared" ca="1" si="19"/>
        <v/>
      </c>
      <c r="AL46" s="25" t="str">
        <f t="shared" ca="1" si="20"/>
        <v/>
      </c>
      <c r="AM46" s="25" t="str">
        <f t="shared" ca="1" si="21"/>
        <v/>
      </c>
      <c r="AN46" s="25" t="str">
        <f t="shared" ca="1" si="22"/>
        <v/>
      </c>
      <c r="AO46" s="25" t="str">
        <f t="shared" ca="1" si="23"/>
        <v/>
      </c>
    </row>
    <row r="47" spans="1:41" ht="18.75" customHeight="1">
      <c r="A47" s="38">
        <v>45</v>
      </c>
      <c r="B47" s="38" t="str">
        <f>IF(ISBLANK(ID管理番号商品名入力!D47),"",ID管理番号商品名入力!D47)</f>
        <v/>
      </c>
      <c r="C47" s="39" t="str">
        <f>IF(ISBLANK(ID管理番号商品名入力!F47),"",ID管理番号商品名入力!F47)</f>
        <v/>
      </c>
      <c r="D47" s="39" t="str">
        <f>IF(ISBLANK(宅配便入力!L48),"",宅配便入力!L48)</f>
        <v/>
      </c>
      <c r="E47" s="109" t="str">
        <f>IFERROR(VLOOKUP(D47,配送グループ設定!$A$5:$G$14,6,FALSE),"")</f>
        <v/>
      </c>
      <c r="F47" s="113" t="str">
        <f>IF(ISBLANK(宅配便入力!U48),"",宅配便入力!U48)</f>
        <v/>
      </c>
      <c r="G47" s="111" t="str">
        <f>IFERROR("※"&amp;VLOOKUP(D47,配送グループ設定!$A$5:$G$14,4,FALSE),"")</f>
        <v/>
      </c>
      <c r="H47" s="24" t="str">
        <f t="shared" si="11"/>
        <v/>
      </c>
      <c r="I47" s="25">
        <v>1</v>
      </c>
      <c r="J47" s="25">
        <v>0</v>
      </c>
      <c r="K47" s="25">
        <v>0</v>
      </c>
      <c r="L47" s="25">
        <v>1</v>
      </c>
      <c r="M47" s="25" t="str">
        <f>IF(ISBLANK(宅配便入力!V48),"",宅配便入力!V48)</f>
        <v/>
      </c>
      <c r="N47" s="25">
        <v>3</v>
      </c>
      <c r="O47" s="25" t="str">
        <f>IF(ISBLANK(中部・下部フリースペース作成!$E$10),"",中部・下部フリースペース作成!$E$10)</f>
        <v/>
      </c>
      <c r="P47" s="40" t="str">
        <f>IF(ISBLANK(宅配便入力!F48),"",宅配便入力!F48)</f>
        <v/>
      </c>
      <c r="Q47" s="25" t="str">
        <f ca="1">IF(ISBLANK('計算（宅配便）'!Q48),"",IFERROR('計算（宅配便）'!Q48,""))</f>
        <v/>
      </c>
      <c r="R47" s="25" t="str">
        <f ca="1">IFERROR(OFFSET('計算（宅配便）'!$Q48,0,MATCH(R$2&amp;CHAR(10)&amp;"卸ケース単価",'計算（宅配便）'!$Q$3:$CE$3,0)-1),"")</f>
        <v/>
      </c>
      <c r="S47" s="25" t="str">
        <f ca="1">IFERROR(OFFSET('計算（宅配便）'!$Q48,0,MATCH(S$2&amp;CHAR(10)&amp;"卸ケース単価",'計算（宅配便）'!$Q$3:$CE$3,0)-1),"")</f>
        <v/>
      </c>
      <c r="T47" s="25" t="str">
        <f ca="1">IFERROR(OFFSET('計算（宅配便）'!$Q48,0,MATCH(T$2&amp;CHAR(10)&amp;"卸ケース単価",'計算（宅配便）'!$Q$3:$CE$3,0)-1),"")</f>
        <v/>
      </c>
      <c r="U47" s="25" t="str">
        <f ca="1">IFERROR(OFFSET('計算（宅配便）'!$Q48,0,MATCH(U$2&amp;CHAR(10)&amp;"卸ケース単価",'計算（宅配便）'!$Q$3:$CE$3,0)-1),"")</f>
        <v/>
      </c>
      <c r="V47" s="25" t="str">
        <f ca="1">IFERROR(OFFSET('計算（宅配便）'!$Q48,0,MATCH(V$2&amp;CHAR(10)&amp;"卸ケース単価",'計算（宅配便）'!$Q$3:$CE$3,0)-1),"")</f>
        <v/>
      </c>
      <c r="W47" s="25" t="str">
        <f ca="1">IFERROR(OFFSET('計算（宅配便）'!$Q48,0,MATCH(W$2&amp;CHAR(10)&amp;"卸ケース単価",'計算（宅配便）'!$Q$3:$CE$3,0)-1),"")</f>
        <v/>
      </c>
      <c r="X47" s="25" t="str">
        <f ca="1">IFERROR(OFFSET('計算（宅配便）'!$Q48,0,MATCH(X$2&amp;CHAR(10)&amp;"卸ケース単価",'計算（宅配便）'!$Q$3:$CE$3,0)-1),"")</f>
        <v/>
      </c>
      <c r="Y47" s="25" t="str">
        <f ca="1">IFERROR(OFFSET('計算（宅配便）'!$Q48,0,MATCH(Y$2&amp;CHAR(10)&amp;"卸ケース単価",'計算（宅配便）'!$Q$3:$CE$3,0)-1),"")</f>
        <v/>
      </c>
      <c r="Z47" s="25" t="str">
        <f ca="1">IFERROR(OFFSET('計算（宅配便）'!$Q48,0,MATCH(Z$2&amp;CHAR(10)&amp;"卸ケース単価",'計算（宅配便）'!$Q$3:$CE$3,0)-1),"")</f>
        <v/>
      </c>
      <c r="AA47" s="25" t="str">
        <f ca="1">IFERROR(OFFSET('計算（宅配便）'!$Q48,0,MATCH(AA$2&amp;CHAR(10)&amp;"卸ケース単価",'計算（宅配便）'!$Q$3:$CE$3,0)-1),"")</f>
        <v/>
      </c>
      <c r="AB47" s="25" t="str">
        <f ca="1">IFERROR(OFFSET('計算（宅配便）'!$Q48,0,MATCH(AB$2&amp;CHAR(10)&amp;"卸ケース単価",'計算（宅配便）'!$Q$3:$CE$3,0)-1),"")</f>
        <v/>
      </c>
      <c r="AC47" s="25" t="str">
        <f ca="1">IFERROR(OFFSET('計算（宅配便）'!$Q48,0,MATCH(AC$2&amp;CHAR(10)&amp;"卸ケース単価",'計算（宅配便）'!$Q$3:$CE$3,0)-1),"")</f>
        <v/>
      </c>
      <c r="AD47" s="25" t="str">
        <f t="shared" ca="1" si="12"/>
        <v/>
      </c>
      <c r="AE47" s="25" t="str">
        <f t="shared" ca="1" si="13"/>
        <v/>
      </c>
      <c r="AF47" s="25" t="str">
        <f t="shared" ca="1" si="14"/>
        <v/>
      </c>
      <c r="AG47" s="25" t="str">
        <f t="shared" ca="1" si="15"/>
        <v/>
      </c>
      <c r="AH47" s="25" t="str">
        <f t="shared" ca="1" si="16"/>
        <v/>
      </c>
      <c r="AI47" s="25" t="str">
        <f t="shared" ca="1" si="17"/>
        <v/>
      </c>
      <c r="AJ47" s="25" t="str">
        <f t="shared" ca="1" si="18"/>
        <v/>
      </c>
      <c r="AK47" s="25" t="str">
        <f t="shared" ca="1" si="19"/>
        <v/>
      </c>
      <c r="AL47" s="25" t="str">
        <f t="shared" ca="1" si="20"/>
        <v/>
      </c>
      <c r="AM47" s="25" t="str">
        <f t="shared" ca="1" si="21"/>
        <v/>
      </c>
      <c r="AN47" s="25" t="str">
        <f t="shared" ca="1" si="22"/>
        <v/>
      </c>
      <c r="AO47" s="25" t="str">
        <f t="shared" ca="1" si="23"/>
        <v/>
      </c>
    </row>
    <row r="48" spans="1:41" ht="18.75" customHeight="1">
      <c r="A48" s="38">
        <v>46</v>
      </c>
      <c r="B48" s="38" t="str">
        <f>IF(ISBLANK(ID管理番号商品名入力!D48),"",ID管理番号商品名入力!D48)</f>
        <v/>
      </c>
      <c r="C48" s="39" t="str">
        <f>IF(ISBLANK(ID管理番号商品名入力!F48),"",ID管理番号商品名入力!F48)</f>
        <v/>
      </c>
      <c r="D48" s="39" t="str">
        <f>IF(ISBLANK(宅配便入力!L49),"",宅配便入力!L49)</f>
        <v/>
      </c>
      <c r="E48" s="109" t="str">
        <f>IFERROR(VLOOKUP(D48,配送グループ設定!$A$5:$G$14,6,FALSE),"")</f>
        <v/>
      </c>
      <c r="F48" s="113" t="str">
        <f>IF(ISBLANK(宅配便入力!U49),"",宅配便入力!U49)</f>
        <v/>
      </c>
      <c r="G48" s="111" t="str">
        <f>IFERROR("※"&amp;VLOOKUP(D48,配送グループ設定!$A$5:$G$14,4,FALSE),"")</f>
        <v/>
      </c>
      <c r="H48" s="24" t="str">
        <f t="shared" si="11"/>
        <v/>
      </c>
      <c r="I48" s="25">
        <v>1</v>
      </c>
      <c r="J48" s="25">
        <v>0</v>
      </c>
      <c r="K48" s="25">
        <v>0</v>
      </c>
      <c r="L48" s="25">
        <v>1</v>
      </c>
      <c r="M48" s="25" t="str">
        <f>IF(ISBLANK(宅配便入力!V49),"",宅配便入力!V49)</f>
        <v/>
      </c>
      <c r="N48" s="25">
        <v>3</v>
      </c>
      <c r="O48" s="25" t="str">
        <f>IF(ISBLANK(中部・下部フリースペース作成!$E$10),"",中部・下部フリースペース作成!$E$10)</f>
        <v/>
      </c>
      <c r="P48" s="40" t="str">
        <f>IF(ISBLANK(宅配便入力!F49),"",宅配便入力!F49)</f>
        <v/>
      </c>
      <c r="Q48" s="25" t="str">
        <f ca="1">IF(ISBLANK('計算（宅配便）'!Q49),"",IFERROR('計算（宅配便）'!Q49,""))</f>
        <v/>
      </c>
      <c r="R48" s="25" t="str">
        <f ca="1">IFERROR(OFFSET('計算（宅配便）'!$Q49,0,MATCH(R$2&amp;CHAR(10)&amp;"卸ケース単価",'計算（宅配便）'!$Q$3:$CE$3,0)-1),"")</f>
        <v/>
      </c>
      <c r="S48" s="25" t="str">
        <f ca="1">IFERROR(OFFSET('計算（宅配便）'!$Q49,0,MATCH(S$2&amp;CHAR(10)&amp;"卸ケース単価",'計算（宅配便）'!$Q$3:$CE$3,0)-1),"")</f>
        <v/>
      </c>
      <c r="T48" s="25" t="str">
        <f ca="1">IFERROR(OFFSET('計算（宅配便）'!$Q49,0,MATCH(T$2&amp;CHAR(10)&amp;"卸ケース単価",'計算（宅配便）'!$Q$3:$CE$3,0)-1),"")</f>
        <v/>
      </c>
      <c r="U48" s="25" t="str">
        <f ca="1">IFERROR(OFFSET('計算（宅配便）'!$Q49,0,MATCH(U$2&amp;CHAR(10)&amp;"卸ケース単価",'計算（宅配便）'!$Q$3:$CE$3,0)-1),"")</f>
        <v/>
      </c>
      <c r="V48" s="25" t="str">
        <f ca="1">IFERROR(OFFSET('計算（宅配便）'!$Q49,0,MATCH(V$2&amp;CHAR(10)&amp;"卸ケース単価",'計算（宅配便）'!$Q$3:$CE$3,0)-1),"")</f>
        <v/>
      </c>
      <c r="W48" s="25" t="str">
        <f ca="1">IFERROR(OFFSET('計算（宅配便）'!$Q49,0,MATCH(W$2&amp;CHAR(10)&amp;"卸ケース単価",'計算（宅配便）'!$Q$3:$CE$3,0)-1),"")</f>
        <v/>
      </c>
      <c r="X48" s="25" t="str">
        <f ca="1">IFERROR(OFFSET('計算（宅配便）'!$Q49,0,MATCH(X$2&amp;CHAR(10)&amp;"卸ケース単価",'計算（宅配便）'!$Q$3:$CE$3,0)-1),"")</f>
        <v/>
      </c>
      <c r="Y48" s="25" t="str">
        <f ca="1">IFERROR(OFFSET('計算（宅配便）'!$Q49,0,MATCH(Y$2&amp;CHAR(10)&amp;"卸ケース単価",'計算（宅配便）'!$Q$3:$CE$3,0)-1),"")</f>
        <v/>
      </c>
      <c r="Z48" s="25" t="str">
        <f ca="1">IFERROR(OFFSET('計算（宅配便）'!$Q49,0,MATCH(Z$2&amp;CHAR(10)&amp;"卸ケース単価",'計算（宅配便）'!$Q$3:$CE$3,0)-1),"")</f>
        <v/>
      </c>
      <c r="AA48" s="25" t="str">
        <f ca="1">IFERROR(OFFSET('計算（宅配便）'!$Q49,0,MATCH(AA$2&amp;CHAR(10)&amp;"卸ケース単価",'計算（宅配便）'!$Q$3:$CE$3,0)-1),"")</f>
        <v/>
      </c>
      <c r="AB48" s="25" t="str">
        <f ca="1">IFERROR(OFFSET('計算（宅配便）'!$Q49,0,MATCH(AB$2&amp;CHAR(10)&amp;"卸ケース単価",'計算（宅配便）'!$Q$3:$CE$3,0)-1),"")</f>
        <v/>
      </c>
      <c r="AC48" s="25" t="str">
        <f ca="1">IFERROR(OFFSET('計算（宅配便）'!$Q49,0,MATCH(AC$2&amp;CHAR(10)&amp;"卸ケース単価",'計算（宅配便）'!$Q$3:$CE$3,0)-1),"")</f>
        <v/>
      </c>
      <c r="AD48" s="25" t="str">
        <f t="shared" ca="1" si="12"/>
        <v/>
      </c>
      <c r="AE48" s="25" t="str">
        <f t="shared" ca="1" si="13"/>
        <v/>
      </c>
      <c r="AF48" s="25" t="str">
        <f t="shared" ca="1" si="14"/>
        <v/>
      </c>
      <c r="AG48" s="25" t="str">
        <f t="shared" ca="1" si="15"/>
        <v/>
      </c>
      <c r="AH48" s="25" t="str">
        <f t="shared" ca="1" si="16"/>
        <v/>
      </c>
      <c r="AI48" s="25" t="str">
        <f t="shared" ca="1" si="17"/>
        <v/>
      </c>
      <c r="AJ48" s="25" t="str">
        <f t="shared" ca="1" si="18"/>
        <v/>
      </c>
      <c r="AK48" s="25" t="str">
        <f t="shared" ca="1" si="19"/>
        <v/>
      </c>
      <c r="AL48" s="25" t="str">
        <f t="shared" ca="1" si="20"/>
        <v/>
      </c>
      <c r="AM48" s="25" t="str">
        <f t="shared" ca="1" si="21"/>
        <v/>
      </c>
      <c r="AN48" s="25" t="str">
        <f t="shared" ca="1" si="22"/>
        <v/>
      </c>
      <c r="AO48" s="25" t="str">
        <f t="shared" ca="1" si="23"/>
        <v/>
      </c>
    </row>
    <row r="49" spans="1:41" ht="18.75" customHeight="1">
      <c r="A49" s="38">
        <v>47</v>
      </c>
      <c r="B49" s="38" t="str">
        <f>IF(ISBLANK(ID管理番号商品名入力!D49),"",ID管理番号商品名入力!D49)</f>
        <v/>
      </c>
      <c r="C49" s="39" t="str">
        <f>IF(ISBLANK(ID管理番号商品名入力!F49),"",ID管理番号商品名入力!F49)</f>
        <v/>
      </c>
      <c r="D49" s="39" t="str">
        <f>IF(ISBLANK(宅配便入力!L50),"",宅配便入力!L50)</f>
        <v/>
      </c>
      <c r="E49" s="109" t="str">
        <f>IFERROR(VLOOKUP(D49,配送グループ設定!$A$5:$G$14,6,FALSE),"")</f>
        <v/>
      </c>
      <c r="F49" s="113" t="str">
        <f>IF(ISBLANK(宅配便入力!U50),"",宅配便入力!U50)</f>
        <v/>
      </c>
      <c r="G49" s="111" t="str">
        <f>IFERROR("※"&amp;VLOOKUP(D49,配送グループ設定!$A$5:$G$14,4,FALSE),"")</f>
        <v/>
      </c>
      <c r="H49" s="24" t="str">
        <f t="shared" si="11"/>
        <v/>
      </c>
      <c r="I49" s="25">
        <v>1</v>
      </c>
      <c r="J49" s="25">
        <v>0</v>
      </c>
      <c r="K49" s="25">
        <v>0</v>
      </c>
      <c r="L49" s="25">
        <v>1</v>
      </c>
      <c r="M49" s="25" t="str">
        <f>IF(ISBLANK(宅配便入力!V50),"",宅配便入力!V50)</f>
        <v/>
      </c>
      <c r="N49" s="25">
        <v>3</v>
      </c>
      <c r="O49" s="25" t="str">
        <f>IF(ISBLANK(中部・下部フリースペース作成!$E$10),"",中部・下部フリースペース作成!$E$10)</f>
        <v/>
      </c>
      <c r="P49" s="40" t="str">
        <f>IF(ISBLANK(宅配便入力!F50),"",宅配便入力!F50)</f>
        <v/>
      </c>
      <c r="Q49" s="25" t="str">
        <f ca="1">IF(ISBLANK('計算（宅配便）'!Q50),"",IFERROR('計算（宅配便）'!Q50,""))</f>
        <v/>
      </c>
      <c r="R49" s="25" t="str">
        <f ca="1">IFERROR(OFFSET('計算（宅配便）'!$Q50,0,MATCH(R$2&amp;CHAR(10)&amp;"卸ケース単価",'計算（宅配便）'!$Q$3:$CE$3,0)-1),"")</f>
        <v/>
      </c>
      <c r="S49" s="25" t="str">
        <f ca="1">IFERROR(OFFSET('計算（宅配便）'!$Q50,0,MATCH(S$2&amp;CHAR(10)&amp;"卸ケース単価",'計算（宅配便）'!$Q$3:$CE$3,0)-1),"")</f>
        <v/>
      </c>
      <c r="T49" s="25" t="str">
        <f ca="1">IFERROR(OFFSET('計算（宅配便）'!$Q50,0,MATCH(T$2&amp;CHAR(10)&amp;"卸ケース単価",'計算（宅配便）'!$Q$3:$CE$3,0)-1),"")</f>
        <v/>
      </c>
      <c r="U49" s="25" t="str">
        <f ca="1">IFERROR(OFFSET('計算（宅配便）'!$Q50,0,MATCH(U$2&amp;CHAR(10)&amp;"卸ケース単価",'計算（宅配便）'!$Q$3:$CE$3,0)-1),"")</f>
        <v/>
      </c>
      <c r="V49" s="25" t="str">
        <f ca="1">IFERROR(OFFSET('計算（宅配便）'!$Q50,0,MATCH(V$2&amp;CHAR(10)&amp;"卸ケース単価",'計算（宅配便）'!$Q$3:$CE$3,0)-1),"")</f>
        <v/>
      </c>
      <c r="W49" s="25" t="str">
        <f ca="1">IFERROR(OFFSET('計算（宅配便）'!$Q50,0,MATCH(W$2&amp;CHAR(10)&amp;"卸ケース単価",'計算（宅配便）'!$Q$3:$CE$3,0)-1),"")</f>
        <v/>
      </c>
      <c r="X49" s="25" t="str">
        <f ca="1">IFERROR(OFFSET('計算（宅配便）'!$Q50,0,MATCH(X$2&amp;CHAR(10)&amp;"卸ケース単価",'計算（宅配便）'!$Q$3:$CE$3,0)-1),"")</f>
        <v/>
      </c>
      <c r="Y49" s="25" t="str">
        <f ca="1">IFERROR(OFFSET('計算（宅配便）'!$Q50,0,MATCH(Y$2&amp;CHAR(10)&amp;"卸ケース単価",'計算（宅配便）'!$Q$3:$CE$3,0)-1),"")</f>
        <v/>
      </c>
      <c r="Z49" s="25" t="str">
        <f ca="1">IFERROR(OFFSET('計算（宅配便）'!$Q50,0,MATCH(Z$2&amp;CHAR(10)&amp;"卸ケース単価",'計算（宅配便）'!$Q$3:$CE$3,0)-1),"")</f>
        <v/>
      </c>
      <c r="AA49" s="25" t="str">
        <f ca="1">IFERROR(OFFSET('計算（宅配便）'!$Q50,0,MATCH(AA$2&amp;CHAR(10)&amp;"卸ケース単価",'計算（宅配便）'!$Q$3:$CE$3,0)-1),"")</f>
        <v/>
      </c>
      <c r="AB49" s="25" t="str">
        <f ca="1">IFERROR(OFFSET('計算（宅配便）'!$Q50,0,MATCH(AB$2&amp;CHAR(10)&amp;"卸ケース単価",'計算（宅配便）'!$Q$3:$CE$3,0)-1),"")</f>
        <v/>
      </c>
      <c r="AC49" s="25" t="str">
        <f ca="1">IFERROR(OFFSET('計算（宅配便）'!$Q50,0,MATCH(AC$2&amp;CHAR(10)&amp;"卸ケース単価",'計算（宅配便）'!$Q$3:$CE$3,0)-1),"")</f>
        <v/>
      </c>
      <c r="AD49" s="25" t="str">
        <f t="shared" ca="1" si="12"/>
        <v/>
      </c>
      <c r="AE49" s="25" t="str">
        <f t="shared" ca="1" si="13"/>
        <v/>
      </c>
      <c r="AF49" s="25" t="str">
        <f t="shared" ca="1" si="14"/>
        <v/>
      </c>
      <c r="AG49" s="25" t="str">
        <f t="shared" ca="1" si="15"/>
        <v/>
      </c>
      <c r="AH49" s="25" t="str">
        <f t="shared" ca="1" si="16"/>
        <v/>
      </c>
      <c r="AI49" s="25" t="str">
        <f t="shared" ca="1" si="17"/>
        <v/>
      </c>
      <c r="AJ49" s="25" t="str">
        <f t="shared" ca="1" si="18"/>
        <v/>
      </c>
      <c r="AK49" s="25" t="str">
        <f t="shared" ca="1" si="19"/>
        <v/>
      </c>
      <c r="AL49" s="25" t="str">
        <f t="shared" ca="1" si="20"/>
        <v/>
      </c>
      <c r="AM49" s="25" t="str">
        <f t="shared" ca="1" si="21"/>
        <v/>
      </c>
      <c r="AN49" s="25" t="str">
        <f t="shared" ca="1" si="22"/>
        <v/>
      </c>
      <c r="AO49" s="25" t="str">
        <f t="shared" ca="1" si="23"/>
        <v/>
      </c>
    </row>
    <row r="50" spans="1:41" ht="18.75" customHeight="1">
      <c r="A50" s="38">
        <v>48</v>
      </c>
      <c r="B50" s="38" t="str">
        <f>IF(ISBLANK(ID管理番号商品名入力!D50),"",ID管理番号商品名入力!D50)</f>
        <v/>
      </c>
      <c r="C50" s="39" t="str">
        <f>IF(ISBLANK(ID管理番号商品名入力!F50),"",ID管理番号商品名入力!F50)</f>
        <v/>
      </c>
      <c r="D50" s="39" t="str">
        <f>IF(ISBLANK(宅配便入力!L51),"",宅配便入力!L51)</f>
        <v/>
      </c>
      <c r="E50" s="109" t="str">
        <f>IFERROR(VLOOKUP(D50,配送グループ設定!$A$5:$G$14,6,FALSE),"")</f>
        <v/>
      </c>
      <c r="F50" s="113" t="str">
        <f>IF(ISBLANK(宅配便入力!U51),"",宅配便入力!U51)</f>
        <v/>
      </c>
      <c r="G50" s="111" t="str">
        <f>IFERROR("※"&amp;VLOOKUP(D50,配送グループ設定!$A$5:$G$14,4,FALSE),"")</f>
        <v/>
      </c>
      <c r="H50" s="24" t="str">
        <f t="shared" si="11"/>
        <v/>
      </c>
      <c r="I50" s="25">
        <v>1</v>
      </c>
      <c r="J50" s="25">
        <v>0</v>
      </c>
      <c r="K50" s="25">
        <v>0</v>
      </c>
      <c r="L50" s="25">
        <v>1</v>
      </c>
      <c r="M50" s="25" t="str">
        <f>IF(ISBLANK(宅配便入力!V51),"",宅配便入力!V51)</f>
        <v/>
      </c>
      <c r="N50" s="25">
        <v>3</v>
      </c>
      <c r="O50" s="25" t="str">
        <f>IF(ISBLANK(中部・下部フリースペース作成!$E$10),"",中部・下部フリースペース作成!$E$10)</f>
        <v/>
      </c>
      <c r="P50" s="40" t="str">
        <f>IF(ISBLANK(宅配便入力!F51),"",宅配便入力!F51)</f>
        <v/>
      </c>
      <c r="Q50" s="25" t="str">
        <f ca="1">IF(ISBLANK('計算（宅配便）'!Q51),"",IFERROR('計算（宅配便）'!Q51,""))</f>
        <v/>
      </c>
      <c r="R50" s="25" t="str">
        <f ca="1">IFERROR(OFFSET('計算（宅配便）'!$Q51,0,MATCH(R$2&amp;CHAR(10)&amp;"卸ケース単価",'計算（宅配便）'!$Q$3:$CE$3,0)-1),"")</f>
        <v/>
      </c>
      <c r="S50" s="25" t="str">
        <f ca="1">IFERROR(OFFSET('計算（宅配便）'!$Q51,0,MATCH(S$2&amp;CHAR(10)&amp;"卸ケース単価",'計算（宅配便）'!$Q$3:$CE$3,0)-1),"")</f>
        <v/>
      </c>
      <c r="T50" s="25" t="str">
        <f ca="1">IFERROR(OFFSET('計算（宅配便）'!$Q51,0,MATCH(T$2&amp;CHAR(10)&amp;"卸ケース単価",'計算（宅配便）'!$Q$3:$CE$3,0)-1),"")</f>
        <v/>
      </c>
      <c r="U50" s="25" t="str">
        <f ca="1">IFERROR(OFFSET('計算（宅配便）'!$Q51,0,MATCH(U$2&amp;CHAR(10)&amp;"卸ケース単価",'計算（宅配便）'!$Q$3:$CE$3,0)-1),"")</f>
        <v/>
      </c>
      <c r="V50" s="25" t="str">
        <f ca="1">IFERROR(OFFSET('計算（宅配便）'!$Q51,0,MATCH(V$2&amp;CHAR(10)&amp;"卸ケース単価",'計算（宅配便）'!$Q$3:$CE$3,0)-1),"")</f>
        <v/>
      </c>
      <c r="W50" s="25" t="str">
        <f ca="1">IFERROR(OFFSET('計算（宅配便）'!$Q51,0,MATCH(W$2&amp;CHAR(10)&amp;"卸ケース単価",'計算（宅配便）'!$Q$3:$CE$3,0)-1),"")</f>
        <v/>
      </c>
      <c r="X50" s="25" t="str">
        <f ca="1">IFERROR(OFFSET('計算（宅配便）'!$Q51,0,MATCH(X$2&amp;CHAR(10)&amp;"卸ケース単価",'計算（宅配便）'!$Q$3:$CE$3,0)-1),"")</f>
        <v/>
      </c>
      <c r="Y50" s="25" t="str">
        <f ca="1">IFERROR(OFFSET('計算（宅配便）'!$Q51,0,MATCH(Y$2&amp;CHAR(10)&amp;"卸ケース単価",'計算（宅配便）'!$Q$3:$CE$3,0)-1),"")</f>
        <v/>
      </c>
      <c r="Z50" s="25" t="str">
        <f ca="1">IFERROR(OFFSET('計算（宅配便）'!$Q51,0,MATCH(Z$2&amp;CHAR(10)&amp;"卸ケース単価",'計算（宅配便）'!$Q$3:$CE$3,0)-1),"")</f>
        <v/>
      </c>
      <c r="AA50" s="25" t="str">
        <f ca="1">IFERROR(OFFSET('計算（宅配便）'!$Q51,0,MATCH(AA$2&amp;CHAR(10)&amp;"卸ケース単価",'計算（宅配便）'!$Q$3:$CE$3,0)-1),"")</f>
        <v/>
      </c>
      <c r="AB50" s="25" t="str">
        <f ca="1">IFERROR(OFFSET('計算（宅配便）'!$Q51,0,MATCH(AB$2&amp;CHAR(10)&amp;"卸ケース単価",'計算（宅配便）'!$Q$3:$CE$3,0)-1),"")</f>
        <v/>
      </c>
      <c r="AC50" s="25" t="str">
        <f ca="1">IFERROR(OFFSET('計算（宅配便）'!$Q51,0,MATCH(AC$2&amp;CHAR(10)&amp;"卸ケース単価",'計算（宅配便）'!$Q$3:$CE$3,0)-1),"")</f>
        <v/>
      </c>
      <c r="AD50" s="25" t="str">
        <f t="shared" ca="1" si="12"/>
        <v/>
      </c>
      <c r="AE50" s="25" t="str">
        <f t="shared" ca="1" si="13"/>
        <v/>
      </c>
      <c r="AF50" s="25" t="str">
        <f t="shared" ca="1" si="14"/>
        <v/>
      </c>
      <c r="AG50" s="25" t="str">
        <f t="shared" ca="1" si="15"/>
        <v/>
      </c>
      <c r="AH50" s="25" t="str">
        <f t="shared" ca="1" si="16"/>
        <v/>
      </c>
      <c r="AI50" s="25" t="str">
        <f t="shared" ca="1" si="17"/>
        <v/>
      </c>
      <c r="AJ50" s="25" t="str">
        <f t="shared" ca="1" si="18"/>
        <v/>
      </c>
      <c r="AK50" s="25" t="str">
        <f t="shared" ca="1" si="19"/>
        <v/>
      </c>
      <c r="AL50" s="25" t="str">
        <f t="shared" ca="1" si="20"/>
        <v/>
      </c>
      <c r="AM50" s="25" t="str">
        <f t="shared" ca="1" si="21"/>
        <v/>
      </c>
      <c r="AN50" s="25" t="str">
        <f t="shared" ca="1" si="22"/>
        <v/>
      </c>
      <c r="AO50" s="25" t="str">
        <f t="shared" ca="1" si="23"/>
        <v/>
      </c>
    </row>
    <row r="51" spans="1:41" ht="18.75" customHeight="1">
      <c r="A51" s="38">
        <v>49</v>
      </c>
      <c r="B51" s="38" t="str">
        <f>IF(ISBLANK(ID管理番号商品名入力!D51),"",ID管理番号商品名入力!D51)</f>
        <v/>
      </c>
      <c r="C51" s="39" t="str">
        <f>IF(ISBLANK(ID管理番号商品名入力!F51),"",ID管理番号商品名入力!F51)</f>
        <v/>
      </c>
      <c r="D51" s="39" t="str">
        <f>IF(ISBLANK(宅配便入力!L52),"",宅配便入力!L52)</f>
        <v/>
      </c>
      <c r="E51" s="109" t="str">
        <f>IFERROR(VLOOKUP(D51,配送グループ設定!$A$5:$G$14,6,FALSE),"")</f>
        <v/>
      </c>
      <c r="F51" s="113" t="str">
        <f>IF(ISBLANK(宅配便入力!U52),"",宅配便入力!U52)</f>
        <v/>
      </c>
      <c r="G51" s="111" t="str">
        <f>IFERROR("※"&amp;VLOOKUP(D51,配送グループ設定!$A$5:$G$14,4,FALSE),"")</f>
        <v/>
      </c>
      <c r="H51" s="24" t="str">
        <f t="shared" si="11"/>
        <v/>
      </c>
      <c r="I51" s="25">
        <v>1</v>
      </c>
      <c r="J51" s="25">
        <v>0</v>
      </c>
      <c r="K51" s="25">
        <v>0</v>
      </c>
      <c r="L51" s="25">
        <v>1</v>
      </c>
      <c r="M51" s="25" t="str">
        <f>IF(ISBLANK(宅配便入力!V52),"",宅配便入力!V52)</f>
        <v/>
      </c>
      <c r="N51" s="25">
        <v>3</v>
      </c>
      <c r="O51" s="25" t="str">
        <f>IF(ISBLANK(中部・下部フリースペース作成!$E$10),"",中部・下部フリースペース作成!$E$10)</f>
        <v/>
      </c>
      <c r="P51" s="40" t="str">
        <f>IF(ISBLANK(宅配便入力!F52),"",宅配便入力!F52)</f>
        <v/>
      </c>
      <c r="Q51" s="25" t="str">
        <f ca="1">IF(ISBLANK('計算（宅配便）'!Q52),"",IFERROR('計算（宅配便）'!Q52,""))</f>
        <v/>
      </c>
      <c r="R51" s="25" t="str">
        <f ca="1">IFERROR(OFFSET('計算（宅配便）'!$Q52,0,MATCH(R$2&amp;CHAR(10)&amp;"卸ケース単価",'計算（宅配便）'!$Q$3:$CE$3,0)-1),"")</f>
        <v/>
      </c>
      <c r="S51" s="25" t="str">
        <f ca="1">IFERROR(OFFSET('計算（宅配便）'!$Q52,0,MATCH(S$2&amp;CHAR(10)&amp;"卸ケース単価",'計算（宅配便）'!$Q$3:$CE$3,0)-1),"")</f>
        <v/>
      </c>
      <c r="T51" s="25" t="str">
        <f ca="1">IFERROR(OFFSET('計算（宅配便）'!$Q52,0,MATCH(T$2&amp;CHAR(10)&amp;"卸ケース単価",'計算（宅配便）'!$Q$3:$CE$3,0)-1),"")</f>
        <v/>
      </c>
      <c r="U51" s="25" t="str">
        <f ca="1">IFERROR(OFFSET('計算（宅配便）'!$Q52,0,MATCH(U$2&amp;CHAR(10)&amp;"卸ケース単価",'計算（宅配便）'!$Q$3:$CE$3,0)-1),"")</f>
        <v/>
      </c>
      <c r="V51" s="25" t="str">
        <f ca="1">IFERROR(OFFSET('計算（宅配便）'!$Q52,0,MATCH(V$2&amp;CHAR(10)&amp;"卸ケース単価",'計算（宅配便）'!$Q$3:$CE$3,0)-1),"")</f>
        <v/>
      </c>
      <c r="W51" s="25" t="str">
        <f ca="1">IFERROR(OFFSET('計算（宅配便）'!$Q52,0,MATCH(W$2&amp;CHAR(10)&amp;"卸ケース単価",'計算（宅配便）'!$Q$3:$CE$3,0)-1),"")</f>
        <v/>
      </c>
      <c r="X51" s="25" t="str">
        <f ca="1">IFERROR(OFFSET('計算（宅配便）'!$Q52,0,MATCH(X$2&amp;CHAR(10)&amp;"卸ケース単価",'計算（宅配便）'!$Q$3:$CE$3,0)-1),"")</f>
        <v/>
      </c>
      <c r="Y51" s="25" t="str">
        <f ca="1">IFERROR(OFFSET('計算（宅配便）'!$Q52,0,MATCH(Y$2&amp;CHAR(10)&amp;"卸ケース単価",'計算（宅配便）'!$Q$3:$CE$3,0)-1),"")</f>
        <v/>
      </c>
      <c r="Z51" s="25" t="str">
        <f ca="1">IFERROR(OFFSET('計算（宅配便）'!$Q52,0,MATCH(Z$2&amp;CHAR(10)&amp;"卸ケース単価",'計算（宅配便）'!$Q$3:$CE$3,0)-1),"")</f>
        <v/>
      </c>
      <c r="AA51" s="25" t="str">
        <f ca="1">IFERROR(OFFSET('計算（宅配便）'!$Q52,0,MATCH(AA$2&amp;CHAR(10)&amp;"卸ケース単価",'計算（宅配便）'!$Q$3:$CE$3,0)-1),"")</f>
        <v/>
      </c>
      <c r="AB51" s="25" t="str">
        <f ca="1">IFERROR(OFFSET('計算（宅配便）'!$Q52,0,MATCH(AB$2&amp;CHAR(10)&amp;"卸ケース単価",'計算（宅配便）'!$Q$3:$CE$3,0)-1),"")</f>
        <v/>
      </c>
      <c r="AC51" s="25" t="str">
        <f ca="1">IFERROR(OFFSET('計算（宅配便）'!$Q52,0,MATCH(AC$2&amp;CHAR(10)&amp;"卸ケース単価",'計算（宅配便）'!$Q$3:$CE$3,0)-1),"")</f>
        <v/>
      </c>
      <c r="AD51" s="25" t="str">
        <f t="shared" ca="1" si="12"/>
        <v/>
      </c>
      <c r="AE51" s="25" t="str">
        <f t="shared" ca="1" si="13"/>
        <v/>
      </c>
      <c r="AF51" s="25" t="str">
        <f t="shared" ca="1" si="14"/>
        <v/>
      </c>
      <c r="AG51" s="25" t="str">
        <f t="shared" ca="1" si="15"/>
        <v/>
      </c>
      <c r="AH51" s="25" t="str">
        <f t="shared" ca="1" si="16"/>
        <v/>
      </c>
      <c r="AI51" s="25" t="str">
        <f t="shared" ca="1" si="17"/>
        <v/>
      </c>
      <c r="AJ51" s="25" t="str">
        <f t="shared" ca="1" si="18"/>
        <v/>
      </c>
      <c r="AK51" s="25" t="str">
        <f t="shared" ca="1" si="19"/>
        <v/>
      </c>
      <c r="AL51" s="25" t="str">
        <f t="shared" ca="1" si="20"/>
        <v/>
      </c>
      <c r="AM51" s="25" t="str">
        <f t="shared" ca="1" si="21"/>
        <v/>
      </c>
      <c r="AN51" s="25" t="str">
        <f t="shared" ca="1" si="22"/>
        <v/>
      </c>
      <c r="AO51" s="25" t="str">
        <f t="shared" ca="1" si="23"/>
        <v/>
      </c>
    </row>
    <row r="52" spans="1:41" ht="18.75" customHeight="1">
      <c r="A52" s="38">
        <v>50</v>
      </c>
      <c r="B52" s="38" t="str">
        <f>IF(ISBLANK(ID管理番号商品名入力!D52),"",ID管理番号商品名入力!D52)</f>
        <v/>
      </c>
      <c r="C52" s="39" t="str">
        <f>IF(ISBLANK(ID管理番号商品名入力!F52),"",ID管理番号商品名入力!F52)</f>
        <v/>
      </c>
      <c r="D52" s="39" t="str">
        <f>IF(ISBLANK(宅配便入力!L53),"",宅配便入力!L53)</f>
        <v/>
      </c>
      <c r="E52" s="109" t="str">
        <f>IFERROR(VLOOKUP(D52,配送グループ設定!$A$5:$G$14,6,FALSE),"")</f>
        <v/>
      </c>
      <c r="F52" s="113" t="str">
        <f>IF(ISBLANK(宅配便入力!U53),"",宅配便入力!U53)</f>
        <v/>
      </c>
      <c r="G52" s="111" t="str">
        <f>IFERROR("※"&amp;VLOOKUP(D52,配送グループ設定!$A$5:$G$14,4,FALSE),"")</f>
        <v/>
      </c>
      <c r="H52" s="24" t="str">
        <f t="shared" si="11"/>
        <v/>
      </c>
      <c r="I52" s="25">
        <v>1</v>
      </c>
      <c r="J52" s="25">
        <v>0</v>
      </c>
      <c r="K52" s="25">
        <v>0</v>
      </c>
      <c r="L52" s="25">
        <v>1</v>
      </c>
      <c r="M52" s="25" t="str">
        <f>IF(ISBLANK(宅配便入力!V53),"",宅配便入力!V53)</f>
        <v/>
      </c>
      <c r="N52" s="25">
        <v>3</v>
      </c>
      <c r="O52" s="25" t="str">
        <f>IF(ISBLANK(中部・下部フリースペース作成!$E$10),"",中部・下部フリースペース作成!$E$10)</f>
        <v/>
      </c>
      <c r="P52" s="40" t="str">
        <f>IF(ISBLANK(宅配便入力!F53),"",宅配便入力!F53)</f>
        <v/>
      </c>
      <c r="Q52" s="25" t="str">
        <f ca="1">IF(ISBLANK('計算（宅配便）'!Q53),"",IFERROR('計算（宅配便）'!Q53,""))</f>
        <v/>
      </c>
      <c r="R52" s="25" t="str">
        <f ca="1">IFERROR(OFFSET('計算（宅配便）'!$Q53,0,MATCH(R$2&amp;CHAR(10)&amp;"卸ケース単価",'計算（宅配便）'!$Q$3:$CE$3,0)-1),"")</f>
        <v/>
      </c>
      <c r="S52" s="25" t="str">
        <f ca="1">IFERROR(OFFSET('計算（宅配便）'!$Q53,0,MATCH(S$2&amp;CHAR(10)&amp;"卸ケース単価",'計算（宅配便）'!$Q$3:$CE$3,0)-1),"")</f>
        <v/>
      </c>
      <c r="T52" s="25" t="str">
        <f ca="1">IFERROR(OFFSET('計算（宅配便）'!$Q53,0,MATCH(T$2&amp;CHAR(10)&amp;"卸ケース単価",'計算（宅配便）'!$Q$3:$CE$3,0)-1),"")</f>
        <v/>
      </c>
      <c r="U52" s="25" t="str">
        <f ca="1">IFERROR(OFFSET('計算（宅配便）'!$Q53,0,MATCH(U$2&amp;CHAR(10)&amp;"卸ケース単価",'計算（宅配便）'!$Q$3:$CE$3,0)-1),"")</f>
        <v/>
      </c>
      <c r="V52" s="25" t="str">
        <f ca="1">IFERROR(OFFSET('計算（宅配便）'!$Q53,0,MATCH(V$2&amp;CHAR(10)&amp;"卸ケース単価",'計算（宅配便）'!$Q$3:$CE$3,0)-1),"")</f>
        <v/>
      </c>
      <c r="W52" s="25" t="str">
        <f ca="1">IFERROR(OFFSET('計算（宅配便）'!$Q53,0,MATCH(W$2&amp;CHAR(10)&amp;"卸ケース単価",'計算（宅配便）'!$Q$3:$CE$3,0)-1),"")</f>
        <v/>
      </c>
      <c r="X52" s="25" t="str">
        <f ca="1">IFERROR(OFFSET('計算（宅配便）'!$Q53,0,MATCH(X$2&amp;CHAR(10)&amp;"卸ケース単価",'計算（宅配便）'!$Q$3:$CE$3,0)-1),"")</f>
        <v/>
      </c>
      <c r="Y52" s="25" t="str">
        <f ca="1">IFERROR(OFFSET('計算（宅配便）'!$Q53,0,MATCH(Y$2&amp;CHAR(10)&amp;"卸ケース単価",'計算（宅配便）'!$Q$3:$CE$3,0)-1),"")</f>
        <v/>
      </c>
      <c r="Z52" s="25" t="str">
        <f ca="1">IFERROR(OFFSET('計算（宅配便）'!$Q53,0,MATCH(Z$2&amp;CHAR(10)&amp;"卸ケース単価",'計算（宅配便）'!$Q$3:$CE$3,0)-1),"")</f>
        <v/>
      </c>
      <c r="AA52" s="25" t="str">
        <f ca="1">IFERROR(OFFSET('計算（宅配便）'!$Q53,0,MATCH(AA$2&amp;CHAR(10)&amp;"卸ケース単価",'計算（宅配便）'!$Q$3:$CE$3,0)-1),"")</f>
        <v/>
      </c>
      <c r="AB52" s="25" t="str">
        <f ca="1">IFERROR(OFFSET('計算（宅配便）'!$Q53,0,MATCH(AB$2&amp;CHAR(10)&amp;"卸ケース単価",'計算（宅配便）'!$Q$3:$CE$3,0)-1),"")</f>
        <v/>
      </c>
      <c r="AC52" s="25" t="str">
        <f ca="1">IFERROR(OFFSET('計算（宅配便）'!$Q53,0,MATCH(AC$2&amp;CHAR(10)&amp;"卸ケース単価",'計算（宅配便）'!$Q$3:$CE$3,0)-1),"")</f>
        <v/>
      </c>
      <c r="AD52" s="25" t="str">
        <f t="shared" ca="1" si="12"/>
        <v/>
      </c>
      <c r="AE52" s="25" t="str">
        <f t="shared" ca="1" si="13"/>
        <v/>
      </c>
      <c r="AF52" s="25" t="str">
        <f t="shared" ca="1" si="14"/>
        <v/>
      </c>
      <c r="AG52" s="25" t="str">
        <f t="shared" ca="1" si="15"/>
        <v/>
      </c>
      <c r="AH52" s="25" t="str">
        <f t="shared" ca="1" si="16"/>
        <v/>
      </c>
      <c r="AI52" s="25" t="str">
        <f t="shared" ca="1" si="17"/>
        <v/>
      </c>
      <c r="AJ52" s="25" t="str">
        <f t="shared" ca="1" si="18"/>
        <v/>
      </c>
      <c r="AK52" s="25" t="str">
        <f t="shared" ca="1" si="19"/>
        <v/>
      </c>
      <c r="AL52" s="25" t="str">
        <f t="shared" ca="1" si="20"/>
        <v/>
      </c>
      <c r="AM52" s="25" t="str">
        <f t="shared" ca="1" si="21"/>
        <v/>
      </c>
      <c r="AN52" s="25" t="str">
        <f t="shared" ca="1" si="22"/>
        <v/>
      </c>
      <c r="AO52" s="25" t="str">
        <f t="shared" ca="1" si="23"/>
        <v/>
      </c>
    </row>
    <row r="53" spans="1:41" ht="18.75" customHeight="1">
      <c r="A53" s="38">
        <v>51</v>
      </c>
      <c r="B53" s="38" t="str">
        <f>IF(ISBLANK(ID管理番号商品名入力!D53),"",ID管理番号商品名入力!D53)</f>
        <v/>
      </c>
      <c r="C53" s="39" t="str">
        <f>IF(ISBLANK(ID管理番号商品名入力!F53),"",ID管理番号商品名入力!F53)</f>
        <v/>
      </c>
      <c r="D53" s="39" t="str">
        <f>IF(ISBLANK(宅配便入力!L54),"",宅配便入力!L54)</f>
        <v/>
      </c>
      <c r="E53" s="109" t="str">
        <f>IFERROR(VLOOKUP(D53,配送グループ設定!$A$5:$G$14,6,FALSE),"")</f>
        <v/>
      </c>
      <c r="F53" s="113" t="str">
        <f>IF(ISBLANK(宅配便入力!U54),"",宅配便入力!U54)</f>
        <v/>
      </c>
      <c r="G53" s="111" t="str">
        <f>IFERROR("※"&amp;VLOOKUP(D53,配送グループ設定!$A$5:$G$14,4,FALSE),"")</f>
        <v/>
      </c>
      <c r="H53" s="24" t="str">
        <f t="shared" si="11"/>
        <v/>
      </c>
      <c r="I53" s="25">
        <v>1</v>
      </c>
      <c r="J53" s="25">
        <v>0</v>
      </c>
      <c r="K53" s="25">
        <v>0</v>
      </c>
      <c r="L53" s="25">
        <v>1</v>
      </c>
      <c r="M53" s="25" t="str">
        <f>IF(ISBLANK(宅配便入力!V54),"",宅配便入力!V54)</f>
        <v/>
      </c>
      <c r="N53" s="25">
        <v>3</v>
      </c>
      <c r="O53" s="25" t="str">
        <f>IF(ISBLANK(中部・下部フリースペース作成!$E$10),"",中部・下部フリースペース作成!$E$10)</f>
        <v/>
      </c>
      <c r="P53" s="40" t="str">
        <f>IF(ISBLANK(宅配便入力!F54),"",宅配便入力!F54)</f>
        <v/>
      </c>
      <c r="Q53" s="25" t="str">
        <f ca="1">IF(ISBLANK('計算（宅配便）'!Q54),"",IFERROR('計算（宅配便）'!Q54,""))</f>
        <v/>
      </c>
      <c r="R53" s="25" t="str">
        <f ca="1">IFERROR(OFFSET('計算（宅配便）'!$Q54,0,MATCH(R$2&amp;CHAR(10)&amp;"卸ケース単価",'計算（宅配便）'!$Q$3:$CE$3,0)-1),"")</f>
        <v/>
      </c>
      <c r="S53" s="25" t="str">
        <f ca="1">IFERROR(OFFSET('計算（宅配便）'!$Q54,0,MATCH(S$2&amp;CHAR(10)&amp;"卸ケース単価",'計算（宅配便）'!$Q$3:$CE$3,0)-1),"")</f>
        <v/>
      </c>
      <c r="T53" s="25" t="str">
        <f ca="1">IFERROR(OFFSET('計算（宅配便）'!$Q54,0,MATCH(T$2&amp;CHAR(10)&amp;"卸ケース単価",'計算（宅配便）'!$Q$3:$CE$3,0)-1),"")</f>
        <v/>
      </c>
      <c r="U53" s="25" t="str">
        <f ca="1">IFERROR(OFFSET('計算（宅配便）'!$Q54,0,MATCH(U$2&amp;CHAR(10)&amp;"卸ケース単価",'計算（宅配便）'!$Q$3:$CE$3,0)-1),"")</f>
        <v/>
      </c>
      <c r="V53" s="25" t="str">
        <f ca="1">IFERROR(OFFSET('計算（宅配便）'!$Q54,0,MATCH(V$2&amp;CHAR(10)&amp;"卸ケース単価",'計算（宅配便）'!$Q$3:$CE$3,0)-1),"")</f>
        <v/>
      </c>
      <c r="W53" s="25" t="str">
        <f ca="1">IFERROR(OFFSET('計算（宅配便）'!$Q54,0,MATCH(W$2&amp;CHAR(10)&amp;"卸ケース単価",'計算（宅配便）'!$Q$3:$CE$3,0)-1),"")</f>
        <v/>
      </c>
      <c r="X53" s="25" t="str">
        <f ca="1">IFERROR(OFFSET('計算（宅配便）'!$Q54,0,MATCH(X$2&amp;CHAR(10)&amp;"卸ケース単価",'計算（宅配便）'!$Q$3:$CE$3,0)-1),"")</f>
        <v/>
      </c>
      <c r="Y53" s="25" t="str">
        <f ca="1">IFERROR(OFFSET('計算（宅配便）'!$Q54,0,MATCH(Y$2&amp;CHAR(10)&amp;"卸ケース単価",'計算（宅配便）'!$Q$3:$CE$3,0)-1),"")</f>
        <v/>
      </c>
      <c r="Z53" s="25" t="str">
        <f ca="1">IFERROR(OFFSET('計算（宅配便）'!$Q54,0,MATCH(Z$2&amp;CHAR(10)&amp;"卸ケース単価",'計算（宅配便）'!$Q$3:$CE$3,0)-1),"")</f>
        <v/>
      </c>
      <c r="AA53" s="25" t="str">
        <f ca="1">IFERROR(OFFSET('計算（宅配便）'!$Q54,0,MATCH(AA$2&amp;CHAR(10)&amp;"卸ケース単価",'計算（宅配便）'!$Q$3:$CE$3,0)-1),"")</f>
        <v/>
      </c>
      <c r="AB53" s="25" t="str">
        <f ca="1">IFERROR(OFFSET('計算（宅配便）'!$Q54,0,MATCH(AB$2&amp;CHAR(10)&amp;"卸ケース単価",'計算（宅配便）'!$Q$3:$CE$3,0)-1),"")</f>
        <v/>
      </c>
      <c r="AC53" s="25" t="str">
        <f ca="1">IFERROR(OFFSET('計算（宅配便）'!$Q54,0,MATCH(AC$2&amp;CHAR(10)&amp;"卸ケース単価",'計算（宅配便）'!$Q$3:$CE$3,0)-1),"")</f>
        <v/>
      </c>
      <c r="AD53" s="25" t="str">
        <f t="shared" ca="1" si="12"/>
        <v/>
      </c>
      <c r="AE53" s="25" t="str">
        <f t="shared" ca="1" si="13"/>
        <v/>
      </c>
      <c r="AF53" s="25" t="str">
        <f t="shared" ca="1" si="14"/>
        <v/>
      </c>
      <c r="AG53" s="25" t="str">
        <f t="shared" ca="1" si="15"/>
        <v/>
      </c>
      <c r="AH53" s="25" t="str">
        <f t="shared" ca="1" si="16"/>
        <v/>
      </c>
      <c r="AI53" s="25" t="str">
        <f t="shared" ca="1" si="17"/>
        <v/>
      </c>
      <c r="AJ53" s="25" t="str">
        <f t="shared" ca="1" si="18"/>
        <v/>
      </c>
      <c r="AK53" s="25" t="str">
        <f t="shared" ca="1" si="19"/>
        <v/>
      </c>
      <c r="AL53" s="25" t="str">
        <f t="shared" ca="1" si="20"/>
        <v/>
      </c>
      <c r="AM53" s="25" t="str">
        <f t="shared" ca="1" si="21"/>
        <v/>
      </c>
      <c r="AN53" s="25" t="str">
        <f t="shared" ca="1" si="22"/>
        <v/>
      </c>
      <c r="AO53" s="25" t="str">
        <f t="shared" ca="1" si="23"/>
        <v/>
      </c>
    </row>
    <row r="54" spans="1:41" ht="18.75" customHeight="1">
      <c r="A54" s="38">
        <v>52</v>
      </c>
      <c r="B54" s="38" t="str">
        <f>IF(ISBLANK(ID管理番号商品名入力!D54),"",ID管理番号商品名入力!D54)</f>
        <v/>
      </c>
      <c r="C54" s="39" t="str">
        <f>IF(ISBLANK(ID管理番号商品名入力!F54),"",ID管理番号商品名入力!F54)</f>
        <v/>
      </c>
      <c r="D54" s="39" t="str">
        <f>IF(ISBLANK(宅配便入力!L55),"",宅配便入力!L55)</f>
        <v/>
      </c>
      <c r="E54" s="109" t="str">
        <f>IFERROR(VLOOKUP(D54,配送グループ設定!$A$5:$G$14,6,FALSE),"")</f>
        <v/>
      </c>
      <c r="F54" s="113" t="str">
        <f>IF(ISBLANK(宅配便入力!U55),"",宅配便入力!U55)</f>
        <v/>
      </c>
      <c r="G54" s="111" t="str">
        <f>IFERROR("※"&amp;VLOOKUP(D54,配送グループ設定!$A$5:$G$14,4,FALSE),"")</f>
        <v/>
      </c>
      <c r="H54" s="24" t="str">
        <f t="shared" si="11"/>
        <v/>
      </c>
      <c r="I54" s="25">
        <v>1</v>
      </c>
      <c r="J54" s="25">
        <v>0</v>
      </c>
      <c r="K54" s="25">
        <v>0</v>
      </c>
      <c r="L54" s="25">
        <v>1</v>
      </c>
      <c r="M54" s="25" t="str">
        <f>IF(ISBLANK(宅配便入力!V55),"",宅配便入力!V55)</f>
        <v/>
      </c>
      <c r="N54" s="25">
        <v>3</v>
      </c>
      <c r="O54" s="25" t="str">
        <f>IF(ISBLANK(中部・下部フリースペース作成!$E$10),"",中部・下部フリースペース作成!$E$10)</f>
        <v/>
      </c>
      <c r="P54" s="40" t="str">
        <f>IF(ISBLANK(宅配便入力!F55),"",宅配便入力!F55)</f>
        <v/>
      </c>
      <c r="Q54" s="25" t="str">
        <f ca="1">IF(ISBLANK('計算（宅配便）'!Q55),"",IFERROR('計算（宅配便）'!Q55,""))</f>
        <v/>
      </c>
      <c r="R54" s="25" t="str">
        <f ca="1">IFERROR(OFFSET('計算（宅配便）'!$Q55,0,MATCH(R$2&amp;CHAR(10)&amp;"卸ケース単価",'計算（宅配便）'!$Q$3:$CE$3,0)-1),"")</f>
        <v/>
      </c>
      <c r="S54" s="25" t="str">
        <f ca="1">IFERROR(OFFSET('計算（宅配便）'!$Q55,0,MATCH(S$2&amp;CHAR(10)&amp;"卸ケース単価",'計算（宅配便）'!$Q$3:$CE$3,0)-1),"")</f>
        <v/>
      </c>
      <c r="T54" s="25" t="str">
        <f ca="1">IFERROR(OFFSET('計算（宅配便）'!$Q55,0,MATCH(T$2&amp;CHAR(10)&amp;"卸ケース単価",'計算（宅配便）'!$Q$3:$CE$3,0)-1),"")</f>
        <v/>
      </c>
      <c r="U54" s="25" t="str">
        <f ca="1">IFERROR(OFFSET('計算（宅配便）'!$Q55,0,MATCH(U$2&amp;CHAR(10)&amp;"卸ケース単価",'計算（宅配便）'!$Q$3:$CE$3,0)-1),"")</f>
        <v/>
      </c>
      <c r="V54" s="25" t="str">
        <f ca="1">IFERROR(OFFSET('計算（宅配便）'!$Q55,0,MATCH(V$2&amp;CHAR(10)&amp;"卸ケース単価",'計算（宅配便）'!$Q$3:$CE$3,0)-1),"")</f>
        <v/>
      </c>
      <c r="W54" s="25" t="str">
        <f ca="1">IFERROR(OFFSET('計算（宅配便）'!$Q55,0,MATCH(W$2&amp;CHAR(10)&amp;"卸ケース単価",'計算（宅配便）'!$Q$3:$CE$3,0)-1),"")</f>
        <v/>
      </c>
      <c r="X54" s="25" t="str">
        <f ca="1">IFERROR(OFFSET('計算（宅配便）'!$Q55,0,MATCH(X$2&amp;CHAR(10)&amp;"卸ケース単価",'計算（宅配便）'!$Q$3:$CE$3,0)-1),"")</f>
        <v/>
      </c>
      <c r="Y54" s="25" t="str">
        <f ca="1">IFERROR(OFFSET('計算（宅配便）'!$Q55,0,MATCH(Y$2&amp;CHAR(10)&amp;"卸ケース単価",'計算（宅配便）'!$Q$3:$CE$3,0)-1),"")</f>
        <v/>
      </c>
      <c r="Z54" s="25" t="str">
        <f ca="1">IFERROR(OFFSET('計算（宅配便）'!$Q55,0,MATCH(Z$2&amp;CHAR(10)&amp;"卸ケース単価",'計算（宅配便）'!$Q$3:$CE$3,0)-1),"")</f>
        <v/>
      </c>
      <c r="AA54" s="25" t="str">
        <f ca="1">IFERROR(OFFSET('計算（宅配便）'!$Q55,0,MATCH(AA$2&amp;CHAR(10)&amp;"卸ケース単価",'計算（宅配便）'!$Q$3:$CE$3,0)-1),"")</f>
        <v/>
      </c>
      <c r="AB54" s="25" t="str">
        <f ca="1">IFERROR(OFFSET('計算（宅配便）'!$Q55,0,MATCH(AB$2&amp;CHAR(10)&amp;"卸ケース単価",'計算（宅配便）'!$Q$3:$CE$3,0)-1),"")</f>
        <v/>
      </c>
      <c r="AC54" s="25" t="str">
        <f ca="1">IFERROR(OFFSET('計算（宅配便）'!$Q55,0,MATCH(AC$2&amp;CHAR(10)&amp;"卸ケース単価",'計算（宅配便）'!$Q$3:$CE$3,0)-1),"")</f>
        <v/>
      </c>
      <c r="AD54" s="25" t="str">
        <f t="shared" ca="1" si="12"/>
        <v/>
      </c>
      <c r="AE54" s="25" t="str">
        <f t="shared" ca="1" si="13"/>
        <v/>
      </c>
      <c r="AF54" s="25" t="str">
        <f t="shared" ca="1" si="14"/>
        <v/>
      </c>
      <c r="AG54" s="25" t="str">
        <f t="shared" ca="1" si="15"/>
        <v/>
      </c>
      <c r="AH54" s="25" t="str">
        <f t="shared" ca="1" si="16"/>
        <v/>
      </c>
      <c r="AI54" s="25" t="str">
        <f t="shared" ca="1" si="17"/>
        <v/>
      </c>
      <c r="AJ54" s="25" t="str">
        <f t="shared" ca="1" si="18"/>
        <v/>
      </c>
      <c r="AK54" s="25" t="str">
        <f t="shared" ca="1" si="19"/>
        <v/>
      </c>
      <c r="AL54" s="25" t="str">
        <f t="shared" ca="1" si="20"/>
        <v/>
      </c>
      <c r="AM54" s="25" t="str">
        <f t="shared" ca="1" si="21"/>
        <v/>
      </c>
      <c r="AN54" s="25" t="str">
        <f t="shared" ca="1" si="22"/>
        <v/>
      </c>
      <c r="AO54" s="25" t="str">
        <f t="shared" ca="1" si="23"/>
        <v/>
      </c>
    </row>
    <row r="55" spans="1:41" ht="18.75" customHeight="1">
      <c r="A55" s="38">
        <v>53</v>
      </c>
      <c r="B55" s="38" t="str">
        <f>IF(ISBLANK(ID管理番号商品名入力!D55),"",ID管理番号商品名入力!D55)</f>
        <v/>
      </c>
      <c r="C55" s="39" t="str">
        <f>IF(ISBLANK(ID管理番号商品名入力!F55),"",ID管理番号商品名入力!F55)</f>
        <v/>
      </c>
      <c r="D55" s="39" t="str">
        <f>IF(ISBLANK(宅配便入力!L56),"",宅配便入力!L56)</f>
        <v/>
      </c>
      <c r="E55" s="109" t="str">
        <f>IFERROR(VLOOKUP(D55,配送グループ設定!$A$5:$G$14,6,FALSE),"")</f>
        <v/>
      </c>
      <c r="F55" s="113" t="str">
        <f>IF(ISBLANK(宅配便入力!U56),"",宅配便入力!U56)</f>
        <v/>
      </c>
      <c r="G55" s="111" t="str">
        <f>IFERROR("※"&amp;VLOOKUP(D55,配送グループ設定!$A$5:$G$14,4,FALSE),"")</f>
        <v/>
      </c>
      <c r="H55" s="24" t="str">
        <f t="shared" si="11"/>
        <v/>
      </c>
      <c r="I55" s="25">
        <v>1</v>
      </c>
      <c r="J55" s="25">
        <v>0</v>
      </c>
      <c r="K55" s="25">
        <v>0</v>
      </c>
      <c r="L55" s="25">
        <v>1</v>
      </c>
      <c r="M55" s="25" t="str">
        <f>IF(ISBLANK(宅配便入力!V56),"",宅配便入力!V56)</f>
        <v/>
      </c>
      <c r="N55" s="25">
        <v>3</v>
      </c>
      <c r="O55" s="25" t="str">
        <f>IF(ISBLANK(中部・下部フリースペース作成!$E$10),"",中部・下部フリースペース作成!$E$10)</f>
        <v/>
      </c>
      <c r="P55" s="40" t="str">
        <f>IF(ISBLANK(宅配便入力!F56),"",宅配便入力!F56)</f>
        <v/>
      </c>
      <c r="Q55" s="25" t="str">
        <f ca="1">IF(ISBLANK('計算（宅配便）'!Q56),"",IFERROR('計算（宅配便）'!Q56,""))</f>
        <v/>
      </c>
      <c r="R55" s="25" t="str">
        <f ca="1">IFERROR(OFFSET('計算（宅配便）'!$Q56,0,MATCH(R$2&amp;CHAR(10)&amp;"卸ケース単価",'計算（宅配便）'!$Q$3:$CE$3,0)-1),"")</f>
        <v/>
      </c>
      <c r="S55" s="25" t="str">
        <f ca="1">IFERROR(OFFSET('計算（宅配便）'!$Q56,0,MATCH(S$2&amp;CHAR(10)&amp;"卸ケース単価",'計算（宅配便）'!$Q$3:$CE$3,0)-1),"")</f>
        <v/>
      </c>
      <c r="T55" s="25" t="str">
        <f ca="1">IFERROR(OFFSET('計算（宅配便）'!$Q56,0,MATCH(T$2&amp;CHAR(10)&amp;"卸ケース単価",'計算（宅配便）'!$Q$3:$CE$3,0)-1),"")</f>
        <v/>
      </c>
      <c r="U55" s="25" t="str">
        <f ca="1">IFERROR(OFFSET('計算（宅配便）'!$Q56,0,MATCH(U$2&amp;CHAR(10)&amp;"卸ケース単価",'計算（宅配便）'!$Q$3:$CE$3,0)-1),"")</f>
        <v/>
      </c>
      <c r="V55" s="25" t="str">
        <f ca="1">IFERROR(OFFSET('計算（宅配便）'!$Q56,0,MATCH(V$2&amp;CHAR(10)&amp;"卸ケース単価",'計算（宅配便）'!$Q$3:$CE$3,0)-1),"")</f>
        <v/>
      </c>
      <c r="W55" s="25" t="str">
        <f ca="1">IFERROR(OFFSET('計算（宅配便）'!$Q56,0,MATCH(W$2&amp;CHAR(10)&amp;"卸ケース単価",'計算（宅配便）'!$Q$3:$CE$3,0)-1),"")</f>
        <v/>
      </c>
      <c r="X55" s="25" t="str">
        <f ca="1">IFERROR(OFFSET('計算（宅配便）'!$Q56,0,MATCH(X$2&amp;CHAR(10)&amp;"卸ケース単価",'計算（宅配便）'!$Q$3:$CE$3,0)-1),"")</f>
        <v/>
      </c>
      <c r="Y55" s="25" t="str">
        <f ca="1">IFERROR(OFFSET('計算（宅配便）'!$Q56,0,MATCH(Y$2&amp;CHAR(10)&amp;"卸ケース単価",'計算（宅配便）'!$Q$3:$CE$3,0)-1),"")</f>
        <v/>
      </c>
      <c r="Z55" s="25" t="str">
        <f ca="1">IFERROR(OFFSET('計算（宅配便）'!$Q56,0,MATCH(Z$2&amp;CHAR(10)&amp;"卸ケース単価",'計算（宅配便）'!$Q$3:$CE$3,0)-1),"")</f>
        <v/>
      </c>
      <c r="AA55" s="25" t="str">
        <f ca="1">IFERROR(OFFSET('計算（宅配便）'!$Q56,0,MATCH(AA$2&amp;CHAR(10)&amp;"卸ケース単価",'計算（宅配便）'!$Q$3:$CE$3,0)-1),"")</f>
        <v/>
      </c>
      <c r="AB55" s="25" t="str">
        <f ca="1">IFERROR(OFFSET('計算（宅配便）'!$Q56,0,MATCH(AB$2&amp;CHAR(10)&amp;"卸ケース単価",'計算（宅配便）'!$Q$3:$CE$3,0)-1),"")</f>
        <v/>
      </c>
      <c r="AC55" s="25" t="str">
        <f ca="1">IFERROR(OFFSET('計算（宅配便）'!$Q56,0,MATCH(AC$2&amp;CHAR(10)&amp;"卸ケース単価",'計算（宅配便）'!$Q$3:$CE$3,0)-1),"")</f>
        <v/>
      </c>
      <c r="AD55" s="25" t="str">
        <f t="shared" ca="1" si="12"/>
        <v/>
      </c>
      <c r="AE55" s="25" t="str">
        <f t="shared" ca="1" si="13"/>
        <v/>
      </c>
      <c r="AF55" s="25" t="str">
        <f t="shared" ca="1" si="14"/>
        <v/>
      </c>
      <c r="AG55" s="25" t="str">
        <f t="shared" ca="1" si="15"/>
        <v/>
      </c>
      <c r="AH55" s="25" t="str">
        <f t="shared" ca="1" si="16"/>
        <v/>
      </c>
      <c r="AI55" s="25" t="str">
        <f t="shared" ca="1" si="17"/>
        <v/>
      </c>
      <c r="AJ55" s="25" t="str">
        <f t="shared" ca="1" si="18"/>
        <v/>
      </c>
      <c r="AK55" s="25" t="str">
        <f t="shared" ca="1" si="19"/>
        <v/>
      </c>
      <c r="AL55" s="25" t="str">
        <f t="shared" ca="1" si="20"/>
        <v/>
      </c>
      <c r="AM55" s="25" t="str">
        <f t="shared" ca="1" si="21"/>
        <v/>
      </c>
      <c r="AN55" s="25" t="str">
        <f t="shared" ca="1" si="22"/>
        <v/>
      </c>
      <c r="AO55" s="25" t="str">
        <f t="shared" ca="1" si="23"/>
        <v/>
      </c>
    </row>
    <row r="56" spans="1:41" ht="18.75" customHeight="1">
      <c r="A56" s="38">
        <v>54</v>
      </c>
      <c r="B56" s="38" t="str">
        <f>IF(ISBLANK(ID管理番号商品名入力!D56),"",ID管理番号商品名入力!D56)</f>
        <v/>
      </c>
      <c r="C56" s="39" t="str">
        <f>IF(ISBLANK(ID管理番号商品名入力!F56),"",ID管理番号商品名入力!F56)</f>
        <v/>
      </c>
      <c r="D56" s="39" t="str">
        <f>IF(ISBLANK(宅配便入力!L57),"",宅配便入力!L57)</f>
        <v/>
      </c>
      <c r="E56" s="109" t="str">
        <f>IFERROR(VLOOKUP(D56,配送グループ設定!$A$5:$G$14,6,FALSE),"")</f>
        <v/>
      </c>
      <c r="F56" s="113" t="str">
        <f>IF(ISBLANK(宅配便入力!U57),"",宅配便入力!U57)</f>
        <v/>
      </c>
      <c r="G56" s="111" t="str">
        <f>IFERROR("※"&amp;VLOOKUP(D56,配送グループ設定!$A$5:$G$14,4,FALSE),"")</f>
        <v/>
      </c>
      <c r="H56" s="24" t="str">
        <f t="shared" si="11"/>
        <v/>
      </c>
      <c r="I56" s="25">
        <v>1</v>
      </c>
      <c r="J56" s="25">
        <v>0</v>
      </c>
      <c r="K56" s="25">
        <v>0</v>
      </c>
      <c r="L56" s="25">
        <v>1</v>
      </c>
      <c r="M56" s="25" t="str">
        <f>IF(ISBLANK(宅配便入力!V57),"",宅配便入力!V57)</f>
        <v/>
      </c>
      <c r="N56" s="25">
        <v>3</v>
      </c>
      <c r="O56" s="25" t="str">
        <f>IF(ISBLANK(中部・下部フリースペース作成!$E$10),"",中部・下部フリースペース作成!$E$10)</f>
        <v/>
      </c>
      <c r="P56" s="40" t="str">
        <f>IF(ISBLANK(宅配便入力!F57),"",宅配便入力!F57)</f>
        <v/>
      </c>
      <c r="Q56" s="25" t="str">
        <f ca="1">IF(ISBLANK('計算（宅配便）'!Q57),"",IFERROR('計算（宅配便）'!Q57,""))</f>
        <v/>
      </c>
      <c r="R56" s="25" t="str">
        <f ca="1">IFERROR(OFFSET('計算（宅配便）'!$Q57,0,MATCH(R$2&amp;CHAR(10)&amp;"卸ケース単価",'計算（宅配便）'!$Q$3:$CE$3,0)-1),"")</f>
        <v/>
      </c>
      <c r="S56" s="25" t="str">
        <f ca="1">IFERROR(OFFSET('計算（宅配便）'!$Q57,0,MATCH(S$2&amp;CHAR(10)&amp;"卸ケース単価",'計算（宅配便）'!$Q$3:$CE$3,0)-1),"")</f>
        <v/>
      </c>
      <c r="T56" s="25" t="str">
        <f ca="1">IFERROR(OFFSET('計算（宅配便）'!$Q57,0,MATCH(T$2&amp;CHAR(10)&amp;"卸ケース単価",'計算（宅配便）'!$Q$3:$CE$3,0)-1),"")</f>
        <v/>
      </c>
      <c r="U56" s="25" t="str">
        <f ca="1">IFERROR(OFFSET('計算（宅配便）'!$Q57,0,MATCH(U$2&amp;CHAR(10)&amp;"卸ケース単価",'計算（宅配便）'!$Q$3:$CE$3,0)-1),"")</f>
        <v/>
      </c>
      <c r="V56" s="25" t="str">
        <f ca="1">IFERROR(OFFSET('計算（宅配便）'!$Q57,0,MATCH(V$2&amp;CHAR(10)&amp;"卸ケース単価",'計算（宅配便）'!$Q$3:$CE$3,0)-1),"")</f>
        <v/>
      </c>
      <c r="W56" s="25" t="str">
        <f ca="1">IFERROR(OFFSET('計算（宅配便）'!$Q57,0,MATCH(W$2&amp;CHAR(10)&amp;"卸ケース単価",'計算（宅配便）'!$Q$3:$CE$3,0)-1),"")</f>
        <v/>
      </c>
      <c r="X56" s="25" t="str">
        <f ca="1">IFERROR(OFFSET('計算（宅配便）'!$Q57,0,MATCH(X$2&amp;CHAR(10)&amp;"卸ケース単価",'計算（宅配便）'!$Q$3:$CE$3,0)-1),"")</f>
        <v/>
      </c>
      <c r="Y56" s="25" t="str">
        <f ca="1">IFERROR(OFFSET('計算（宅配便）'!$Q57,0,MATCH(Y$2&amp;CHAR(10)&amp;"卸ケース単価",'計算（宅配便）'!$Q$3:$CE$3,0)-1),"")</f>
        <v/>
      </c>
      <c r="Z56" s="25" t="str">
        <f ca="1">IFERROR(OFFSET('計算（宅配便）'!$Q57,0,MATCH(Z$2&amp;CHAR(10)&amp;"卸ケース単価",'計算（宅配便）'!$Q$3:$CE$3,0)-1),"")</f>
        <v/>
      </c>
      <c r="AA56" s="25" t="str">
        <f ca="1">IFERROR(OFFSET('計算（宅配便）'!$Q57,0,MATCH(AA$2&amp;CHAR(10)&amp;"卸ケース単価",'計算（宅配便）'!$Q$3:$CE$3,0)-1),"")</f>
        <v/>
      </c>
      <c r="AB56" s="25" t="str">
        <f ca="1">IFERROR(OFFSET('計算（宅配便）'!$Q57,0,MATCH(AB$2&amp;CHAR(10)&amp;"卸ケース単価",'計算（宅配便）'!$Q$3:$CE$3,0)-1),"")</f>
        <v/>
      </c>
      <c r="AC56" s="25" t="str">
        <f ca="1">IFERROR(OFFSET('計算（宅配便）'!$Q57,0,MATCH(AC$2&amp;CHAR(10)&amp;"卸ケース単価",'計算（宅配便）'!$Q$3:$CE$3,0)-1),"")</f>
        <v/>
      </c>
      <c r="AD56" s="25" t="str">
        <f t="shared" ca="1" si="12"/>
        <v/>
      </c>
      <c r="AE56" s="25" t="str">
        <f t="shared" ca="1" si="13"/>
        <v/>
      </c>
      <c r="AF56" s="25" t="str">
        <f t="shared" ca="1" si="14"/>
        <v/>
      </c>
      <c r="AG56" s="25" t="str">
        <f t="shared" ca="1" si="15"/>
        <v/>
      </c>
      <c r="AH56" s="25" t="str">
        <f t="shared" ca="1" si="16"/>
        <v/>
      </c>
      <c r="AI56" s="25" t="str">
        <f t="shared" ca="1" si="17"/>
        <v/>
      </c>
      <c r="AJ56" s="25" t="str">
        <f t="shared" ca="1" si="18"/>
        <v/>
      </c>
      <c r="AK56" s="25" t="str">
        <f t="shared" ca="1" si="19"/>
        <v/>
      </c>
      <c r="AL56" s="25" t="str">
        <f t="shared" ca="1" si="20"/>
        <v/>
      </c>
      <c r="AM56" s="25" t="str">
        <f t="shared" ca="1" si="21"/>
        <v/>
      </c>
      <c r="AN56" s="25" t="str">
        <f t="shared" ca="1" si="22"/>
        <v/>
      </c>
      <c r="AO56" s="25" t="str">
        <f t="shared" ca="1" si="23"/>
        <v/>
      </c>
    </row>
    <row r="57" spans="1:41" ht="18.75" customHeight="1">
      <c r="A57" s="38">
        <v>55</v>
      </c>
      <c r="B57" s="38" t="str">
        <f>IF(ISBLANK(ID管理番号商品名入力!D57),"",ID管理番号商品名入力!D57)</f>
        <v/>
      </c>
      <c r="C57" s="39" t="str">
        <f>IF(ISBLANK(ID管理番号商品名入力!F57),"",ID管理番号商品名入力!F57)</f>
        <v/>
      </c>
      <c r="D57" s="39" t="str">
        <f>IF(ISBLANK(宅配便入力!L58),"",宅配便入力!L58)</f>
        <v/>
      </c>
      <c r="E57" s="109" t="str">
        <f>IFERROR(VLOOKUP(D57,配送グループ設定!$A$5:$G$14,6,FALSE),"")</f>
        <v/>
      </c>
      <c r="F57" s="113" t="str">
        <f>IF(ISBLANK(宅配便入力!U58),"",宅配便入力!U58)</f>
        <v/>
      </c>
      <c r="G57" s="111" t="str">
        <f>IFERROR("※"&amp;VLOOKUP(D57,配送グループ設定!$A$5:$G$14,4,FALSE),"")</f>
        <v/>
      </c>
      <c r="H57" s="24" t="str">
        <f t="shared" si="11"/>
        <v/>
      </c>
      <c r="I57" s="25">
        <v>1</v>
      </c>
      <c r="J57" s="25">
        <v>0</v>
      </c>
      <c r="K57" s="25">
        <v>0</v>
      </c>
      <c r="L57" s="25">
        <v>1</v>
      </c>
      <c r="M57" s="25" t="str">
        <f>IF(ISBLANK(宅配便入力!V58),"",宅配便入力!V58)</f>
        <v/>
      </c>
      <c r="N57" s="25">
        <v>3</v>
      </c>
      <c r="O57" s="25" t="str">
        <f>IF(ISBLANK(中部・下部フリースペース作成!$E$10),"",中部・下部フリースペース作成!$E$10)</f>
        <v/>
      </c>
      <c r="P57" s="40" t="str">
        <f>IF(ISBLANK(宅配便入力!F58),"",宅配便入力!F58)</f>
        <v/>
      </c>
      <c r="Q57" s="25" t="str">
        <f ca="1">IF(ISBLANK('計算（宅配便）'!Q58),"",IFERROR('計算（宅配便）'!Q58,""))</f>
        <v/>
      </c>
      <c r="R57" s="25" t="str">
        <f ca="1">IFERROR(OFFSET('計算（宅配便）'!$Q58,0,MATCH(R$2&amp;CHAR(10)&amp;"卸ケース単価",'計算（宅配便）'!$Q$3:$CE$3,0)-1),"")</f>
        <v/>
      </c>
      <c r="S57" s="25" t="str">
        <f ca="1">IFERROR(OFFSET('計算（宅配便）'!$Q58,0,MATCH(S$2&amp;CHAR(10)&amp;"卸ケース単価",'計算（宅配便）'!$Q$3:$CE$3,0)-1),"")</f>
        <v/>
      </c>
      <c r="T57" s="25" t="str">
        <f ca="1">IFERROR(OFFSET('計算（宅配便）'!$Q58,0,MATCH(T$2&amp;CHAR(10)&amp;"卸ケース単価",'計算（宅配便）'!$Q$3:$CE$3,0)-1),"")</f>
        <v/>
      </c>
      <c r="U57" s="25" t="str">
        <f ca="1">IFERROR(OFFSET('計算（宅配便）'!$Q58,0,MATCH(U$2&amp;CHAR(10)&amp;"卸ケース単価",'計算（宅配便）'!$Q$3:$CE$3,0)-1),"")</f>
        <v/>
      </c>
      <c r="V57" s="25" t="str">
        <f ca="1">IFERROR(OFFSET('計算（宅配便）'!$Q58,0,MATCH(V$2&amp;CHAR(10)&amp;"卸ケース単価",'計算（宅配便）'!$Q$3:$CE$3,0)-1),"")</f>
        <v/>
      </c>
      <c r="W57" s="25" t="str">
        <f ca="1">IFERROR(OFFSET('計算（宅配便）'!$Q58,0,MATCH(W$2&amp;CHAR(10)&amp;"卸ケース単価",'計算（宅配便）'!$Q$3:$CE$3,0)-1),"")</f>
        <v/>
      </c>
      <c r="X57" s="25" t="str">
        <f ca="1">IFERROR(OFFSET('計算（宅配便）'!$Q58,0,MATCH(X$2&amp;CHAR(10)&amp;"卸ケース単価",'計算（宅配便）'!$Q$3:$CE$3,0)-1),"")</f>
        <v/>
      </c>
      <c r="Y57" s="25" t="str">
        <f ca="1">IFERROR(OFFSET('計算（宅配便）'!$Q58,0,MATCH(Y$2&amp;CHAR(10)&amp;"卸ケース単価",'計算（宅配便）'!$Q$3:$CE$3,0)-1),"")</f>
        <v/>
      </c>
      <c r="Z57" s="25" t="str">
        <f ca="1">IFERROR(OFFSET('計算（宅配便）'!$Q58,0,MATCH(Z$2&amp;CHAR(10)&amp;"卸ケース単価",'計算（宅配便）'!$Q$3:$CE$3,0)-1),"")</f>
        <v/>
      </c>
      <c r="AA57" s="25" t="str">
        <f ca="1">IFERROR(OFFSET('計算（宅配便）'!$Q58,0,MATCH(AA$2&amp;CHAR(10)&amp;"卸ケース単価",'計算（宅配便）'!$Q$3:$CE$3,0)-1),"")</f>
        <v/>
      </c>
      <c r="AB57" s="25" t="str">
        <f ca="1">IFERROR(OFFSET('計算（宅配便）'!$Q58,0,MATCH(AB$2&amp;CHAR(10)&amp;"卸ケース単価",'計算（宅配便）'!$Q$3:$CE$3,0)-1),"")</f>
        <v/>
      </c>
      <c r="AC57" s="25" t="str">
        <f ca="1">IFERROR(OFFSET('計算（宅配便）'!$Q58,0,MATCH(AC$2&amp;CHAR(10)&amp;"卸ケース単価",'計算（宅配便）'!$Q$3:$CE$3,0)-1),"")</f>
        <v/>
      </c>
      <c r="AD57" s="25" t="str">
        <f t="shared" ca="1" si="12"/>
        <v/>
      </c>
      <c r="AE57" s="25" t="str">
        <f t="shared" ca="1" si="13"/>
        <v/>
      </c>
      <c r="AF57" s="25" t="str">
        <f t="shared" ca="1" si="14"/>
        <v/>
      </c>
      <c r="AG57" s="25" t="str">
        <f t="shared" ca="1" si="15"/>
        <v/>
      </c>
      <c r="AH57" s="25" t="str">
        <f t="shared" ca="1" si="16"/>
        <v/>
      </c>
      <c r="AI57" s="25" t="str">
        <f t="shared" ca="1" si="17"/>
        <v/>
      </c>
      <c r="AJ57" s="25" t="str">
        <f t="shared" ca="1" si="18"/>
        <v/>
      </c>
      <c r="AK57" s="25" t="str">
        <f t="shared" ca="1" si="19"/>
        <v/>
      </c>
      <c r="AL57" s="25" t="str">
        <f t="shared" ca="1" si="20"/>
        <v/>
      </c>
      <c r="AM57" s="25" t="str">
        <f t="shared" ca="1" si="21"/>
        <v/>
      </c>
      <c r="AN57" s="25" t="str">
        <f t="shared" ca="1" si="22"/>
        <v/>
      </c>
      <c r="AO57" s="25" t="str">
        <f t="shared" ca="1" si="23"/>
        <v/>
      </c>
    </row>
    <row r="58" spans="1:41" ht="18.75" customHeight="1">
      <c r="A58" s="38">
        <v>56</v>
      </c>
      <c r="B58" s="38" t="str">
        <f>IF(ISBLANK(ID管理番号商品名入力!D58),"",ID管理番号商品名入力!D58)</f>
        <v/>
      </c>
      <c r="C58" s="39" t="str">
        <f>IF(ISBLANK(ID管理番号商品名入力!F58),"",ID管理番号商品名入力!F58)</f>
        <v/>
      </c>
      <c r="D58" s="39" t="str">
        <f>IF(ISBLANK(宅配便入力!L59),"",宅配便入力!L59)</f>
        <v/>
      </c>
      <c r="E58" s="109" t="str">
        <f>IFERROR(VLOOKUP(D58,配送グループ設定!$A$5:$G$14,6,FALSE),"")</f>
        <v/>
      </c>
      <c r="F58" s="113" t="str">
        <f>IF(ISBLANK(宅配便入力!U59),"",宅配便入力!U59)</f>
        <v/>
      </c>
      <c r="G58" s="111" t="str">
        <f>IFERROR("※"&amp;VLOOKUP(D58,配送グループ設定!$A$5:$G$14,4,FALSE),"")</f>
        <v/>
      </c>
      <c r="H58" s="24" t="str">
        <f t="shared" si="11"/>
        <v/>
      </c>
      <c r="I58" s="25">
        <v>1</v>
      </c>
      <c r="J58" s="25">
        <v>0</v>
      </c>
      <c r="K58" s="25">
        <v>0</v>
      </c>
      <c r="L58" s="25">
        <v>1</v>
      </c>
      <c r="M58" s="25" t="str">
        <f>IF(ISBLANK(宅配便入力!V59),"",宅配便入力!V59)</f>
        <v/>
      </c>
      <c r="N58" s="25">
        <v>3</v>
      </c>
      <c r="O58" s="25" t="str">
        <f>IF(ISBLANK(中部・下部フリースペース作成!$E$10),"",中部・下部フリースペース作成!$E$10)</f>
        <v/>
      </c>
      <c r="P58" s="40" t="str">
        <f>IF(ISBLANK(宅配便入力!F59),"",宅配便入力!F59)</f>
        <v/>
      </c>
      <c r="Q58" s="25" t="str">
        <f ca="1">IF(ISBLANK('計算（宅配便）'!Q59),"",IFERROR('計算（宅配便）'!Q59,""))</f>
        <v/>
      </c>
      <c r="R58" s="25" t="str">
        <f ca="1">IFERROR(OFFSET('計算（宅配便）'!$Q59,0,MATCH(R$2&amp;CHAR(10)&amp;"卸ケース単価",'計算（宅配便）'!$Q$3:$CE$3,0)-1),"")</f>
        <v/>
      </c>
      <c r="S58" s="25" t="str">
        <f ca="1">IFERROR(OFFSET('計算（宅配便）'!$Q59,0,MATCH(S$2&amp;CHAR(10)&amp;"卸ケース単価",'計算（宅配便）'!$Q$3:$CE$3,0)-1),"")</f>
        <v/>
      </c>
      <c r="T58" s="25" t="str">
        <f ca="1">IFERROR(OFFSET('計算（宅配便）'!$Q59,0,MATCH(T$2&amp;CHAR(10)&amp;"卸ケース単価",'計算（宅配便）'!$Q$3:$CE$3,0)-1),"")</f>
        <v/>
      </c>
      <c r="U58" s="25" t="str">
        <f ca="1">IFERROR(OFFSET('計算（宅配便）'!$Q59,0,MATCH(U$2&amp;CHAR(10)&amp;"卸ケース単価",'計算（宅配便）'!$Q$3:$CE$3,0)-1),"")</f>
        <v/>
      </c>
      <c r="V58" s="25" t="str">
        <f ca="1">IFERROR(OFFSET('計算（宅配便）'!$Q59,0,MATCH(V$2&amp;CHAR(10)&amp;"卸ケース単価",'計算（宅配便）'!$Q$3:$CE$3,0)-1),"")</f>
        <v/>
      </c>
      <c r="W58" s="25" t="str">
        <f ca="1">IFERROR(OFFSET('計算（宅配便）'!$Q59,0,MATCH(W$2&amp;CHAR(10)&amp;"卸ケース単価",'計算（宅配便）'!$Q$3:$CE$3,0)-1),"")</f>
        <v/>
      </c>
      <c r="X58" s="25" t="str">
        <f ca="1">IFERROR(OFFSET('計算（宅配便）'!$Q59,0,MATCH(X$2&amp;CHAR(10)&amp;"卸ケース単価",'計算（宅配便）'!$Q$3:$CE$3,0)-1),"")</f>
        <v/>
      </c>
      <c r="Y58" s="25" t="str">
        <f ca="1">IFERROR(OFFSET('計算（宅配便）'!$Q59,0,MATCH(Y$2&amp;CHAR(10)&amp;"卸ケース単価",'計算（宅配便）'!$Q$3:$CE$3,0)-1),"")</f>
        <v/>
      </c>
      <c r="Z58" s="25" t="str">
        <f ca="1">IFERROR(OFFSET('計算（宅配便）'!$Q59,0,MATCH(Z$2&amp;CHAR(10)&amp;"卸ケース単価",'計算（宅配便）'!$Q$3:$CE$3,0)-1),"")</f>
        <v/>
      </c>
      <c r="AA58" s="25" t="str">
        <f ca="1">IFERROR(OFFSET('計算（宅配便）'!$Q59,0,MATCH(AA$2&amp;CHAR(10)&amp;"卸ケース単価",'計算（宅配便）'!$Q$3:$CE$3,0)-1),"")</f>
        <v/>
      </c>
      <c r="AB58" s="25" t="str">
        <f ca="1">IFERROR(OFFSET('計算（宅配便）'!$Q59,0,MATCH(AB$2&amp;CHAR(10)&amp;"卸ケース単価",'計算（宅配便）'!$Q$3:$CE$3,0)-1),"")</f>
        <v/>
      </c>
      <c r="AC58" s="25" t="str">
        <f ca="1">IFERROR(OFFSET('計算（宅配便）'!$Q59,0,MATCH(AC$2&amp;CHAR(10)&amp;"卸ケース単価",'計算（宅配便）'!$Q$3:$CE$3,0)-1),"")</f>
        <v/>
      </c>
      <c r="AD58" s="25" t="str">
        <f t="shared" ca="1" si="12"/>
        <v/>
      </c>
      <c r="AE58" s="25" t="str">
        <f t="shared" ca="1" si="13"/>
        <v/>
      </c>
      <c r="AF58" s="25" t="str">
        <f t="shared" ca="1" si="14"/>
        <v/>
      </c>
      <c r="AG58" s="25" t="str">
        <f t="shared" ca="1" si="15"/>
        <v/>
      </c>
      <c r="AH58" s="25" t="str">
        <f t="shared" ca="1" si="16"/>
        <v/>
      </c>
      <c r="AI58" s="25" t="str">
        <f t="shared" ca="1" si="17"/>
        <v/>
      </c>
      <c r="AJ58" s="25" t="str">
        <f t="shared" ca="1" si="18"/>
        <v/>
      </c>
      <c r="AK58" s="25" t="str">
        <f t="shared" ca="1" si="19"/>
        <v/>
      </c>
      <c r="AL58" s="25" t="str">
        <f t="shared" ca="1" si="20"/>
        <v/>
      </c>
      <c r="AM58" s="25" t="str">
        <f t="shared" ca="1" si="21"/>
        <v/>
      </c>
      <c r="AN58" s="25" t="str">
        <f t="shared" ca="1" si="22"/>
        <v/>
      </c>
      <c r="AO58" s="25" t="str">
        <f t="shared" ca="1" si="23"/>
        <v/>
      </c>
    </row>
    <row r="59" spans="1:41" ht="18.75" customHeight="1">
      <c r="A59" s="38">
        <v>57</v>
      </c>
      <c r="B59" s="38" t="str">
        <f>IF(ISBLANK(ID管理番号商品名入力!D59),"",ID管理番号商品名入力!D59)</f>
        <v/>
      </c>
      <c r="C59" s="39" t="str">
        <f>IF(ISBLANK(ID管理番号商品名入力!F59),"",ID管理番号商品名入力!F59)</f>
        <v/>
      </c>
      <c r="D59" s="39" t="str">
        <f>IF(ISBLANK(宅配便入力!L60),"",宅配便入力!L60)</f>
        <v/>
      </c>
      <c r="E59" s="109" t="str">
        <f>IFERROR(VLOOKUP(D59,配送グループ設定!$A$5:$G$14,6,FALSE),"")</f>
        <v/>
      </c>
      <c r="F59" s="113" t="str">
        <f>IF(ISBLANK(宅配便入力!U60),"",宅配便入力!U60)</f>
        <v/>
      </c>
      <c r="G59" s="111" t="str">
        <f>IFERROR("※"&amp;VLOOKUP(D59,配送グループ設定!$A$5:$G$14,4,FALSE),"")</f>
        <v/>
      </c>
      <c r="H59" s="24" t="str">
        <f t="shared" si="11"/>
        <v/>
      </c>
      <c r="I59" s="25">
        <v>1</v>
      </c>
      <c r="J59" s="25">
        <v>0</v>
      </c>
      <c r="K59" s="25">
        <v>0</v>
      </c>
      <c r="L59" s="25">
        <v>1</v>
      </c>
      <c r="M59" s="25" t="str">
        <f>IF(ISBLANK(宅配便入力!V60),"",宅配便入力!V60)</f>
        <v/>
      </c>
      <c r="N59" s="25">
        <v>3</v>
      </c>
      <c r="O59" s="25" t="str">
        <f>IF(ISBLANK(中部・下部フリースペース作成!$E$10),"",中部・下部フリースペース作成!$E$10)</f>
        <v/>
      </c>
      <c r="P59" s="40" t="str">
        <f>IF(ISBLANK(宅配便入力!F60),"",宅配便入力!F60)</f>
        <v/>
      </c>
      <c r="Q59" s="25" t="str">
        <f ca="1">IF(ISBLANK('計算（宅配便）'!Q60),"",IFERROR('計算（宅配便）'!Q60,""))</f>
        <v/>
      </c>
      <c r="R59" s="25" t="str">
        <f ca="1">IFERROR(OFFSET('計算（宅配便）'!$Q60,0,MATCH(R$2&amp;CHAR(10)&amp;"卸ケース単価",'計算（宅配便）'!$Q$3:$CE$3,0)-1),"")</f>
        <v/>
      </c>
      <c r="S59" s="25" t="str">
        <f ca="1">IFERROR(OFFSET('計算（宅配便）'!$Q60,0,MATCH(S$2&amp;CHAR(10)&amp;"卸ケース単価",'計算（宅配便）'!$Q$3:$CE$3,0)-1),"")</f>
        <v/>
      </c>
      <c r="T59" s="25" t="str">
        <f ca="1">IFERROR(OFFSET('計算（宅配便）'!$Q60,0,MATCH(T$2&amp;CHAR(10)&amp;"卸ケース単価",'計算（宅配便）'!$Q$3:$CE$3,0)-1),"")</f>
        <v/>
      </c>
      <c r="U59" s="25" t="str">
        <f ca="1">IFERROR(OFFSET('計算（宅配便）'!$Q60,0,MATCH(U$2&amp;CHAR(10)&amp;"卸ケース単価",'計算（宅配便）'!$Q$3:$CE$3,0)-1),"")</f>
        <v/>
      </c>
      <c r="V59" s="25" t="str">
        <f ca="1">IFERROR(OFFSET('計算（宅配便）'!$Q60,0,MATCH(V$2&amp;CHAR(10)&amp;"卸ケース単価",'計算（宅配便）'!$Q$3:$CE$3,0)-1),"")</f>
        <v/>
      </c>
      <c r="W59" s="25" t="str">
        <f ca="1">IFERROR(OFFSET('計算（宅配便）'!$Q60,0,MATCH(W$2&amp;CHAR(10)&amp;"卸ケース単価",'計算（宅配便）'!$Q$3:$CE$3,0)-1),"")</f>
        <v/>
      </c>
      <c r="X59" s="25" t="str">
        <f ca="1">IFERROR(OFFSET('計算（宅配便）'!$Q60,0,MATCH(X$2&amp;CHAR(10)&amp;"卸ケース単価",'計算（宅配便）'!$Q$3:$CE$3,0)-1),"")</f>
        <v/>
      </c>
      <c r="Y59" s="25" t="str">
        <f ca="1">IFERROR(OFFSET('計算（宅配便）'!$Q60,0,MATCH(Y$2&amp;CHAR(10)&amp;"卸ケース単価",'計算（宅配便）'!$Q$3:$CE$3,0)-1),"")</f>
        <v/>
      </c>
      <c r="Z59" s="25" t="str">
        <f ca="1">IFERROR(OFFSET('計算（宅配便）'!$Q60,0,MATCH(Z$2&amp;CHAR(10)&amp;"卸ケース単価",'計算（宅配便）'!$Q$3:$CE$3,0)-1),"")</f>
        <v/>
      </c>
      <c r="AA59" s="25" t="str">
        <f ca="1">IFERROR(OFFSET('計算（宅配便）'!$Q60,0,MATCH(AA$2&amp;CHAR(10)&amp;"卸ケース単価",'計算（宅配便）'!$Q$3:$CE$3,0)-1),"")</f>
        <v/>
      </c>
      <c r="AB59" s="25" t="str">
        <f ca="1">IFERROR(OFFSET('計算（宅配便）'!$Q60,0,MATCH(AB$2&amp;CHAR(10)&amp;"卸ケース単価",'計算（宅配便）'!$Q$3:$CE$3,0)-1),"")</f>
        <v/>
      </c>
      <c r="AC59" s="25" t="str">
        <f ca="1">IFERROR(OFFSET('計算（宅配便）'!$Q60,0,MATCH(AC$2&amp;CHAR(10)&amp;"卸ケース単価",'計算（宅配便）'!$Q$3:$CE$3,0)-1),"")</f>
        <v/>
      </c>
      <c r="AD59" s="25" t="str">
        <f t="shared" ca="1" si="12"/>
        <v/>
      </c>
      <c r="AE59" s="25" t="str">
        <f t="shared" ca="1" si="13"/>
        <v/>
      </c>
      <c r="AF59" s="25" t="str">
        <f t="shared" ca="1" si="14"/>
        <v/>
      </c>
      <c r="AG59" s="25" t="str">
        <f t="shared" ca="1" si="15"/>
        <v/>
      </c>
      <c r="AH59" s="25" t="str">
        <f t="shared" ca="1" si="16"/>
        <v/>
      </c>
      <c r="AI59" s="25" t="str">
        <f t="shared" ca="1" si="17"/>
        <v/>
      </c>
      <c r="AJ59" s="25" t="str">
        <f t="shared" ca="1" si="18"/>
        <v/>
      </c>
      <c r="AK59" s="25" t="str">
        <f t="shared" ca="1" si="19"/>
        <v/>
      </c>
      <c r="AL59" s="25" t="str">
        <f t="shared" ca="1" si="20"/>
        <v/>
      </c>
      <c r="AM59" s="25" t="str">
        <f t="shared" ca="1" si="21"/>
        <v/>
      </c>
      <c r="AN59" s="25" t="str">
        <f t="shared" ca="1" si="22"/>
        <v/>
      </c>
      <c r="AO59" s="25" t="str">
        <f t="shared" ca="1" si="23"/>
        <v/>
      </c>
    </row>
    <row r="60" spans="1:41" ht="18.75" customHeight="1">
      <c r="A60" s="38">
        <v>58</v>
      </c>
      <c r="B60" s="38" t="str">
        <f>IF(ISBLANK(ID管理番号商品名入力!D60),"",ID管理番号商品名入力!D60)</f>
        <v/>
      </c>
      <c r="C60" s="39" t="str">
        <f>IF(ISBLANK(ID管理番号商品名入力!F60),"",ID管理番号商品名入力!F60)</f>
        <v/>
      </c>
      <c r="D60" s="39" t="str">
        <f>IF(ISBLANK(宅配便入力!L61),"",宅配便入力!L61)</f>
        <v/>
      </c>
      <c r="E60" s="109" t="str">
        <f>IFERROR(VLOOKUP(D60,配送グループ設定!$A$5:$G$14,6,FALSE),"")</f>
        <v/>
      </c>
      <c r="F60" s="113" t="str">
        <f>IF(ISBLANK(宅配便入力!U61),"",宅配便入力!U61)</f>
        <v/>
      </c>
      <c r="G60" s="111" t="str">
        <f>IFERROR("※"&amp;VLOOKUP(D60,配送グループ設定!$A$5:$G$14,4,FALSE),"")</f>
        <v/>
      </c>
      <c r="H60" s="24" t="str">
        <f t="shared" si="11"/>
        <v/>
      </c>
      <c r="I60" s="25">
        <v>1</v>
      </c>
      <c r="J60" s="25">
        <v>0</v>
      </c>
      <c r="K60" s="25">
        <v>0</v>
      </c>
      <c r="L60" s="25">
        <v>1</v>
      </c>
      <c r="M60" s="25" t="str">
        <f>IF(ISBLANK(宅配便入力!V61),"",宅配便入力!V61)</f>
        <v/>
      </c>
      <c r="N60" s="25">
        <v>3</v>
      </c>
      <c r="O60" s="25" t="str">
        <f>IF(ISBLANK(中部・下部フリースペース作成!$E$10),"",中部・下部フリースペース作成!$E$10)</f>
        <v/>
      </c>
      <c r="P60" s="40" t="str">
        <f>IF(ISBLANK(宅配便入力!F61),"",宅配便入力!F61)</f>
        <v/>
      </c>
      <c r="Q60" s="25" t="str">
        <f ca="1">IF(ISBLANK('計算（宅配便）'!Q61),"",IFERROR('計算（宅配便）'!Q61,""))</f>
        <v/>
      </c>
      <c r="R60" s="25" t="str">
        <f ca="1">IFERROR(OFFSET('計算（宅配便）'!$Q61,0,MATCH(R$2&amp;CHAR(10)&amp;"卸ケース単価",'計算（宅配便）'!$Q$3:$CE$3,0)-1),"")</f>
        <v/>
      </c>
      <c r="S60" s="25" t="str">
        <f ca="1">IFERROR(OFFSET('計算（宅配便）'!$Q61,0,MATCH(S$2&amp;CHAR(10)&amp;"卸ケース単価",'計算（宅配便）'!$Q$3:$CE$3,0)-1),"")</f>
        <v/>
      </c>
      <c r="T60" s="25" t="str">
        <f ca="1">IFERROR(OFFSET('計算（宅配便）'!$Q61,0,MATCH(T$2&amp;CHAR(10)&amp;"卸ケース単価",'計算（宅配便）'!$Q$3:$CE$3,0)-1),"")</f>
        <v/>
      </c>
      <c r="U60" s="25" t="str">
        <f ca="1">IFERROR(OFFSET('計算（宅配便）'!$Q61,0,MATCH(U$2&amp;CHAR(10)&amp;"卸ケース単価",'計算（宅配便）'!$Q$3:$CE$3,0)-1),"")</f>
        <v/>
      </c>
      <c r="V60" s="25" t="str">
        <f ca="1">IFERROR(OFFSET('計算（宅配便）'!$Q61,0,MATCH(V$2&amp;CHAR(10)&amp;"卸ケース単価",'計算（宅配便）'!$Q$3:$CE$3,0)-1),"")</f>
        <v/>
      </c>
      <c r="W60" s="25" t="str">
        <f ca="1">IFERROR(OFFSET('計算（宅配便）'!$Q61,0,MATCH(W$2&amp;CHAR(10)&amp;"卸ケース単価",'計算（宅配便）'!$Q$3:$CE$3,0)-1),"")</f>
        <v/>
      </c>
      <c r="X60" s="25" t="str">
        <f ca="1">IFERROR(OFFSET('計算（宅配便）'!$Q61,0,MATCH(X$2&amp;CHAR(10)&amp;"卸ケース単価",'計算（宅配便）'!$Q$3:$CE$3,0)-1),"")</f>
        <v/>
      </c>
      <c r="Y60" s="25" t="str">
        <f ca="1">IFERROR(OFFSET('計算（宅配便）'!$Q61,0,MATCH(Y$2&amp;CHAR(10)&amp;"卸ケース単価",'計算（宅配便）'!$Q$3:$CE$3,0)-1),"")</f>
        <v/>
      </c>
      <c r="Z60" s="25" t="str">
        <f ca="1">IFERROR(OFFSET('計算（宅配便）'!$Q61,0,MATCH(Z$2&amp;CHAR(10)&amp;"卸ケース単価",'計算（宅配便）'!$Q$3:$CE$3,0)-1),"")</f>
        <v/>
      </c>
      <c r="AA60" s="25" t="str">
        <f ca="1">IFERROR(OFFSET('計算（宅配便）'!$Q61,0,MATCH(AA$2&amp;CHAR(10)&amp;"卸ケース単価",'計算（宅配便）'!$Q$3:$CE$3,0)-1),"")</f>
        <v/>
      </c>
      <c r="AB60" s="25" t="str">
        <f ca="1">IFERROR(OFFSET('計算（宅配便）'!$Q61,0,MATCH(AB$2&amp;CHAR(10)&amp;"卸ケース単価",'計算（宅配便）'!$Q$3:$CE$3,0)-1),"")</f>
        <v/>
      </c>
      <c r="AC60" s="25" t="str">
        <f ca="1">IFERROR(OFFSET('計算（宅配便）'!$Q61,0,MATCH(AC$2&amp;CHAR(10)&amp;"卸ケース単価",'計算（宅配便）'!$Q$3:$CE$3,0)-1),"")</f>
        <v/>
      </c>
      <c r="AD60" s="25" t="str">
        <f t="shared" ca="1" si="12"/>
        <v/>
      </c>
      <c r="AE60" s="25" t="str">
        <f t="shared" ca="1" si="13"/>
        <v/>
      </c>
      <c r="AF60" s="25" t="str">
        <f t="shared" ca="1" si="14"/>
        <v/>
      </c>
      <c r="AG60" s="25" t="str">
        <f t="shared" ca="1" si="15"/>
        <v/>
      </c>
      <c r="AH60" s="25" t="str">
        <f t="shared" ca="1" si="16"/>
        <v/>
      </c>
      <c r="AI60" s="25" t="str">
        <f t="shared" ca="1" si="17"/>
        <v/>
      </c>
      <c r="AJ60" s="25" t="str">
        <f t="shared" ca="1" si="18"/>
        <v/>
      </c>
      <c r="AK60" s="25" t="str">
        <f t="shared" ca="1" si="19"/>
        <v/>
      </c>
      <c r="AL60" s="25" t="str">
        <f t="shared" ca="1" si="20"/>
        <v/>
      </c>
      <c r="AM60" s="25" t="str">
        <f t="shared" ca="1" si="21"/>
        <v/>
      </c>
      <c r="AN60" s="25" t="str">
        <f t="shared" ca="1" si="22"/>
        <v/>
      </c>
      <c r="AO60" s="25" t="str">
        <f t="shared" ca="1" si="23"/>
        <v/>
      </c>
    </row>
    <row r="61" spans="1:41" ht="18.75" customHeight="1">
      <c r="A61" s="38">
        <v>59</v>
      </c>
      <c r="B61" s="38" t="str">
        <f>IF(ISBLANK(ID管理番号商品名入力!D61),"",ID管理番号商品名入力!D61)</f>
        <v/>
      </c>
      <c r="C61" s="39" t="str">
        <f>IF(ISBLANK(ID管理番号商品名入力!F61),"",ID管理番号商品名入力!F61)</f>
        <v/>
      </c>
      <c r="D61" s="39" t="str">
        <f>IF(ISBLANK(宅配便入力!L62),"",宅配便入力!L62)</f>
        <v/>
      </c>
      <c r="E61" s="109" t="str">
        <f>IFERROR(VLOOKUP(D61,配送グループ設定!$A$5:$G$14,6,FALSE),"")</f>
        <v/>
      </c>
      <c r="F61" s="113" t="str">
        <f>IF(ISBLANK(宅配便入力!U62),"",宅配便入力!U62)</f>
        <v/>
      </c>
      <c r="G61" s="111" t="str">
        <f>IFERROR("※"&amp;VLOOKUP(D61,配送グループ設定!$A$5:$G$14,4,FALSE),"")</f>
        <v/>
      </c>
      <c r="H61" s="24" t="str">
        <f t="shared" si="11"/>
        <v/>
      </c>
      <c r="I61" s="25">
        <v>1</v>
      </c>
      <c r="J61" s="25">
        <v>0</v>
      </c>
      <c r="K61" s="25">
        <v>0</v>
      </c>
      <c r="L61" s="25">
        <v>1</v>
      </c>
      <c r="M61" s="25" t="str">
        <f>IF(ISBLANK(宅配便入力!V62),"",宅配便入力!V62)</f>
        <v/>
      </c>
      <c r="N61" s="25">
        <v>3</v>
      </c>
      <c r="O61" s="25" t="str">
        <f>IF(ISBLANK(中部・下部フリースペース作成!$E$10),"",中部・下部フリースペース作成!$E$10)</f>
        <v/>
      </c>
      <c r="P61" s="40" t="str">
        <f>IF(ISBLANK(宅配便入力!F62),"",宅配便入力!F62)</f>
        <v/>
      </c>
      <c r="Q61" s="25" t="str">
        <f ca="1">IF(ISBLANK('計算（宅配便）'!Q62),"",IFERROR('計算（宅配便）'!Q62,""))</f>
        <v/>
      </c>
      <c r="R61" s="25" t="str">
        <f ca="1">IFERROR(OFFSET('計算（宅配便）'!$Q62,0,MATCH(R$2&amp;CHAR(10)&amp;"卸ケース単価",'計算（宅配便）'!$Q$3:$CE$3,0)-1),"")</f>
        <v/>
      </c>
      <c r="S61" s="25" t="str">
        <f ca="1">IFERROR(OFFSET('計算（宅配便）'!$Q62,0,MATCH(S$2&amp;CHAR(10)&amp;"卸ケース単価",'計算（宅配便）'!$Q$3:$CE$3,0)-1),"")</f>
        <v/>
      </c>
      <c r="T61" s="25" t="str">
        <f ca="1">IFERROR(OFFSET('計算（宅配便）'!$Q62,0,MATCH(T$2&amp;CHAR(10)&amp;"卸ケース単価",'計算（宅配便）'!$Q$3:$CE$3,0)-1),"")</f>
        <v/>
      </c>
      <c r="U61" s="25" t="str">
        <f ca="1">IFERROR(OFFSET('計算（宅配便）'!$Q62,0,MATCH(U$2&amp;CHAR(10)&amp;"卸ケース単価",'計算（宅配便）'!$Q$3:$CE$3,0)-1),"")</f>
        <v/>
      </c>
      <c r="V61" s="25" t="str">
        <f ca="1">IFERROR(OFFSET('計算（宅配便）'!$Q62,0,MATCH(V$2&amp;CHAR(10)&amp;"卸ケース単価",'計算（宅配便）'!$Q$3:$CE$3,0)-1),"")</f>
        <v/>
      </c>
      <c r="W61" s="25" t="str">
        <f ca="1">IFERROR(OFFSET('計算（宅配便）'!$Q62,0,MATCH(W$2&amp;CHAR(10)&amp;"卸ケース単価",'計算（宅配便）'!$Q$3:$CE$3,0)-1),"")</f>
        <v/>
      </c>
      <c r="X61" s="25" t="str">
        <f ca="1">IFERROR(OFFSET('計算（宅配便）'!$Q62,0,MATCH(X$2&amp;CHAR(10)&amp;"卸ケース単価",'計算（宅配便）'!$Q$3:$CE$3,0)-1),"")</f>
        <v/>
      </c>
      <c r="Y61" s="25" t="str">
        <f ca="1">IFERROR(OFFSET('計算（宅配便）'!$Q62,0,MATCH(Y$2&amp;CHAR(10)&amp;"卸ケース単価",'計算（宅配便）'!$Q$3:$CE$3,0)-1),"")</f>
        <v/>
      </c>
      <c r="Z61" s="25" t="str">
        <f ca="1">IFERROR(OFFSET('計算（宅配便）'!$Q62,0,MATCH(Z$2&amp;CHAR(10)&amp;"卸ケース単価",'計算（宅配便）'!$Q$3:$CE$3,0)-1),"")</f>
        <v/>
      </c>
      <c r="AA61" s="25" t="str">
        <f ca="1">IFERROR(OFFSET('計算（宅配便）'!$Q62,0,MATCH(AA$2&amp;CHAR(10)&amp;"卸ケース単価",'計算（宅配便）'!$Q$3:$CE$3,0)-1),"")</f>
        <v/>
      </c>
      <c r="AB61" s="25" t="str">
        <f ca="1">IFERROR(OFFSET('計算（宅配便）'!$Q62,0,MATCH(AB$2&amp;CHAR(10)&amp;"卸ケース単価",'計算（宅配便）'!$Q$3:$CE$3,0)-1),"")</f>
        <v/>
      </c>
      <c r="AC61" s="25" t="str">
        <f ca="1">IFERROR(OFFSET('計算（宅配便）'!$Q62,0,MATCH(AC$2&amp;CHAR(10)&amp;"卸ケース単価",'計算（宅配便）'!$Q$3:$CE$3,0)-1),"")</f>
        <v/>
      </c>
      <c r="AD61" s="25" t="str">
        <f t="shared" ca="1" si="12"/>
        <v/>
      </c>
      <c r="AE61" s="25" t="str">
        <f t="shared" ca="1" si="13"/>
        <v/>
      </c>
      <c r="AF61" s="25" t="str">
        <f t="shared" ca="1" si="14"/>
        <v/>
      </c>
      <c r="AG61" s="25" t="str">
        <f t="shared" ca="1" si="15"/>
        <v/>
      </c>
      <c r="AH61" s="25" t="str">
        <f t="shared" ca="1" si="16"/>
        <v/>
      </c>
      <c r="AI61" s="25" t="str">
        <f t="shared" ca="1" si="17"/>
        <v/>
      </c>
      <c r="AJ61" s="25" t="str">
        <f t="shared" ca="1" si="18"/>
        <v/>
      </c>
      <c r="AK61" s="25" t="str">
        <f t="shared" ca="1" si="19"/>
        <v/>
      </c>
      <c r="AL61" s="25" t="str">
        <f t="shared" ca="1" si="20"/>
        <v/>
      </c>
      <c r="AM61" s="25" t="str">
        <f t="shared" ca="1" si="21"/>
        <v/>
      </c>
      <c r="AN61" s="25" t="str">
        <f t="shared" ca="1" si="22"/>
        <v/>
      </c>
      <c r="AO61" s="25" t="str">
        <f t="shared" ca="1" si="23"/>
        <v/>
      </c>
    </row>
    <row r="62" spans="1:41" ht="18.75" customHeight="1">
      <c r="A62" s="38">
        <v>60</v>
      </c>
      <c r="B62" s="38" t="str">
        <f>IF(ISBLANK(ID管理番号商品名入力!D62),"",ID管理番号商品名入力!D62)</f>
        <v/>
      </c>
      <c r="C62" s="39" t="str">
        <f>IF(ISBLANK(ID管理番号商品名入力!F62),"",ID管理番号商品名入力!F62)</f>
        <v/>
      </c>
      <c r="D62" s="39" t="str">
        <f>IF(ISBLANK(宅配便入力!L63),"",宅配便入力!L63)</f>
        <v/>
      </c>
      <c r="E62" s="109" t="str">
        <f>IFERROR(VLOOKUP(D62,配送グループ設定!$A$5:$G$14,6,FALSE),"")</f>
        <v/>
      </c>
      <c r="F62" s="113" t="str">
        <f>IF(ISBLANK(宅配便入力!U63),"",宅配便入力!U63)</f>
        <v/>
      </c>
      <c r="G62" s="111" t="str">
        <f>IFERROR("※"&amp;VLOOKUP(D62,配送グループ設定!$A$5:$G$14,4,FALSE),"")</f>
        <v/>
      </c>
      <c r="H62" s="24" t="str">
        <f t="shared" si="11"/>
        <v/>
      </c>
      <c r="I62" s="25">
        <v>1</v>
      </c>
      <c r="J62" s="25">
        <v>0</v>
      </c>
      <c r="K62" s="25">
        <v>0</v>
      </c>
      <c r="L62" s="25">
        <v>1</v>
      </c>
      <c r="M62" s="25" t="str">
        <f>IF(ISBLANK(宅配便入力!V63),"",宅配便入力!V63)</f>
        <v/>
      </c>
      <c r="N62" s="25">
        <v>3</v>
      </c>
      <c r="O62" s="25" t="str">
        <f>IF(ISBLANK(中部・下部フリースペース作成!$E$10),"",中部・下部フリースペース作成!$E$10)</f>
        <v/>
      </c>
      <c r="P62" s="40" t="str">
        <f>IF(ISBLANK(宅配便入力!F63),"",宅配便入力!F63)</f>
        <v/>
      </c>
      <c r="Q62" s="25" t="str">
        <f ca="1">IF(ISBLANK('計算（宅配便）'!Q63),"",IFERROR('計算（宅配便）'!Q63,""))</f>
        <v/>
      </c>
      <c r="R62" s="25" t="str">
        <f ca="1">IFERROR(OFFSET('計算（宅配便）'!$Q63,0,MATCH(R$2&amp;CHAR(10)&amp;"卸ケース単価",'計算（宅配便）'!$Q$3:$CE$3,0)-1),"")</f>
        <v/>
      </c>
      <c r="S62" s="25" t="str">
        <f ca="1">IFERROR(OFFSET('計算（宅配便）'!$Q63,0,MATCH(S$2&amp;CHAR(10)&amp;"卸ケース単価",'計算（宅配便）'!$Q$3:$CE$3,0)-1),"")</f>
        <v/>
      </c>
      <c r="T62" s="25" t="str">
        <f ca="1">IFERROR(OFFSET('計算（宅配便）'!$Q63,0,MATCH(T$2&amp;CHAR(10)&amp;"卸ケース単価",'計算（宅配便）'!$Q$3:$CE$3,0)-1),"")</f>
        <v/>
      </c>
      <c r="U62" s="25" t="str">
        <f ca="1">IFERROR(OFFSET('計算（宅配便）'!$Q63,0,MATCH(U$2&amp;CHAR(10)&amp;"卸ケース単価",'計算（宅配便）'!$Q$3:$CE$3,0)-1),"")</f>
        <v/>
      </c>
      <c r="V62" s="25" t="str">
        <f ca="1">IFERROR(OFFSET('計算（宅配便）'!$Q63,0,MATCH(V$2&amp;CHAR(10)&amp;"卸ケース単価",'計算（宅配便）'!$Q$3:$CE$3,0)-1),"")</f>
        <v/>
      </c>
      <c r="W62" s="25" t="str">
        <f ca="1">IFERROR(OFFSET('計算（宅配便）'!$Q63,0,MATCH(W$2&amp;CHAR(10)&amp;"卸ケース単価",'計算（宅配便）'!$Q$3:$CE$3,0)-1),"")</f>
        <v/>
      </c>
      <c r="X62" s="25" t="str">
        <f ca="1">IFERROR(OFFSET('計算（宅配便）'!$Q63,0,MATCH(X$2&amp;CHAR(10)&amp;"卸ケース単価",'計算（宅配便）'!$Q$3:$CE$3,0)-1),"")</f>
        <v/>
      </c>
      <c r="Y62" s="25" t="str">
        <f ca="1">IFERROR(OFFSET('計算（宅配便）'!$Q63,0,MATCH(Y$2&amp;CHAR(10)&amp;"卸ケース単価",'計算（宅配便）'!$Q$3:$CE$3,0)-1),"")</f>
        <v/>
      </c>
      <c r="Z62" s="25" t="str">
        <f ca="1">IFERROR(OFFSET('計算（宅配便）'!$Q63,0,MATCH(Z$2&amp;CHAR(10)&amp;"卸ケース単価",'計算（宅配便）'!$Q$3:$CE$3,0)-1),"")</f>
        <v/>
      </c>
      <c r="AA62" s="25" t="str">
        <f ca="1">IFERROR(OFFSET('計算（宅配便）'!$Q63,0,MATCH(AA$2&amp;CHAR(10)&amp;"卸ケース単価",'計算（宅配便）'!$Q$3:$CE$3,0)-1),"")</f>
        <v/>
      </c>
      <c r="AB62" s="25" t="str">
        <f ca="1">IFERROR(OFFSET('計算（宅配便）'!$Q63,0,MATCH(AB$2&amp;CHAR(10)&amp;"卸ケース単価",'計算（宅配便）'!$Q$3:$CE$3,0)-1),"")</f>
        <v/>
      </c>
      <c r="AC62" s="25" t="str">
        <f ca="1">IFERROR(OFFSET('計算（宅配便）'!$Q63,0,MATCH(AC$2&amp;CHAR(10)&amp;"卸ケース単価",'計算（宅配便）'!$Q$3:$CE$3,0)-1),"")</f>
        <v/>
      </c>
      <c r="AD62" s="25" t="str">
        <f t="shared" ca="1" si="12"/>
        <v/>
      </c>
      <c r="AE62" s="25" t="str">
        <f t="shared" ca="1" si="13"/>
        <v/>
      </c>
      <c r="AF62" s="25" t="str">
        <f t="shared" ca="1" si="14"/>
        <v/>
      </c>
      <c r="AG62" s="25" t="str">
        <f t="shared" ca="1" si="15"/>
        <v/>
      </c>
      <c r="AH62" s="25" t="str">
        <f t="shared" ca="1" si="16"/>
        <v/>
      </c>
      <c r="AI62" s="25" t="str">
        <f t="shared" ca="1" si="17"/>
        <v/>
      </c>
      <c r="AJ62" s="25" t="str">
        <f t="shared" ca="1" si="18"/>
        <v/>
      </c>
      <c r="AK62" s="25" t="str">
        <f t="shared" ca="1" si="19"/>
        <v/>
      </c>
      <c r="AL62" s="25" t="str">
        <f t="shared" ca="1" si="20"/>
        <v/>
      </c>
      <c r="AM62" s="25" t="str">
        <f t="shared" ca="1" si="21"/>
        <v/>
      </c>
      <c r="AN62" s="25" t="str">
        <f t="shared" ca="1" si="22"/>
        <v/>
      </c>
      <c r="AO62" s="25" t="str">
        <f t="shared" ca="1" si="23"/>
        <v/>
      </c>
    </row>
    <row r="63" spans="1:41" ht="18.75" customHeight="1">
      <c r="A63" s="38">
        <v>61</v>
      </c>
      <c r="B63" s="38" t="str">
        <f>IF(ISBLANK(ID管理番号商品名入力!D63),"",ID管理番号商品名入力!D63)</f>
        <v/>
      </c>
      <c r="C63" s="39" t="str">
        <f>IF(ISBLANK(ID管理番号商品名入力!F63),"",ID管理番号商品名入力!F63)</f>
        <v/>
      </c>
      <c r="D63" s="39" t="str">
        <f>IF(ISBLANK(宅配便入力!L64),"",宅配便入力!L64)</f>
        <v/>
      </c>
      <c r="E63" s="109" t="str">
        <f>IFERROR(VLOOKUP(D63,配送グループ設定!$A$5:$G$14,6,FALSE),"")</f>
        <v/>
      </c>
      <c r="F63" s="113" t="str">
        <f>IF(ISBLANK(宅配便入力!U64),"",宅配便入力!U64)</f>
        <v/>
      </c>
      <c r="G63" s="111" t="str">
        <f>IFERROR("※"&amp;VLOOKUP(D63,配送グループ設定!$A$5:$G$14,4,FALSE),"")</f>
        <v/>
      </c>
      <c r="H63" s="24" t="str">
        <f t="shared" si="11"/>
        <v/>
      </c>
      <c r="I63" s="25">
        <v>1</v>
      </c>
      <c r="J63" s="25">
        <v>0</v>
      </c>
      <c r="K63" s="25">
        <v>0</v>
      </c>
      <c r="L63" s="25">
        <v>1</v>
      </c>
      <c r="M63" s="25" t="str">
        <f>IF(ISBLANK(宅配便入力!V64),"",宅配便入力!V64)</f>
        <v/>
      </c>
      <c r="N63" s="25">
        <v>3</v>
      </c>
      <c r="O63" s="25" t="str">
        <f>IF(ISBLANK(中部・下部フリースペース作成!$E$10),"",中部・下部フリースペース作成!$E$10)</f>
        <v/>
      </c>
      <c r="P63" s="40" t="str">
        <f>IF(ISBLANK(宅配便入力!F64),"",宅配便入力!F64)</f>
        <v/>
      </c>
      <c r="Q63" s="25" t="str">
        <f ca="1">IF(ISBLANK('計算（宅配便）'!Q64),"",IFERROR('計算（宅配便）'!Q64,""))</f>
        <v/>
      </c>
      <c r="R63" s="25" t="str">
        <f ca="1">IFERROR(OFFSET('計算（宅配便）'!$Q64,0,MATCH(R$2&amp;CHAR(10)&amp;"卸ケース単価",'計算（宅配便）'!$Q$3:$CE$3,0)-1),"")</f>
        <v/>
      </c>
      <c r="S63" s="25" t="str">
        <f ca="1">IFERROR(OFFSET('計算（宅配便）'!$Q64,0,MATCH(S$2&amp;CHAR(10)&amp;"卸ケース単価",'計算（宅配便）'!$Q$3:$CE$3,0)-1),"")</f>
        <v/>
      </c>
      <c r="T63" s="25" t="str">
        <f ca="1">IFERROR(OFFSET('計算（宅配便）'!$Q64,0,MATCH(T$2&amp;CHAR(10)&amp;"卸ケース単価",'計算（宅配便）'!$Q$3:$CE$3,0)-1),"")</f>
        <v/>
      </c>
      <c r="U63" s="25" t="str">
        <f ca="1">IFERROR(OFFSET('計算（宅配便）'!$Q64,0,MATCH(U$2&amp;CHAR(10)&amp;"卸ケース単価",'計算（宅配便）'!$Q$3:$CE$3,0)-1),"")</f>
        <v/>
      </c>
      <c r="V63" s="25" t="str">
        <f ca="1">IFERROR(OFFSET('計算（宅配便）'!$Q64,0,MATCH(V$2&amp;CHAR(10)&amp;"卸ケース単価",'計算（宅配便）'!$Q$3:$CE$3,0)-1),"")</f>
        <v/>
      </c>
      <c r="W63" s="25" t="str">
        <f ca="1">IFERROR(OFFSET('計算（宅配便）'!$Q64,0,MATCH(W$2&amp;CHAR(10)&amp;"卸ケース単価",'計算（宅配便）'!$Q$3:$CE$3,0)-1),"")</f>
        <v/>
      </c>
      <c r="X63" s="25" t="str">
        <f ca="1">IFERROR(OFFSET('計算（宅配便）'!$Q64,0,MATCH(X$2&amp;CHAR(10)&amp;"卸ケース単価",'計算（宅配便）'!$Q$3:$CE$3,0)-1),"")</f>
        <v/>
      </c>
      <c r="Y63" s="25" t="str">
        <f ca="1">IFERROR(OFFSET('計算（宅配便）'!$Q64,0,MATCH(Y$2&amp;CHAR(10)&amp;"卸ケース単価",'計算（宅配便）'!$Q$3:$CE$3,0)-1),"")</f>
        <v/>
      </c>
      <c r="Z63" s="25" t="str">
        <f ca="1">IFERROR(OFFSET('計算（宅配便）'!$Q64,0,MATCH(Z$2&amp;CHAR(10)&amp;"卸ケース単価",'計算（宅配便）'!$Q$3:$CE$3,0)-1),"")</f>
        <v/>
      </c>
      <c r="AA63" s="25" t="str">
        <f ca="1">IFERROR(OFFSET('計算（宅配便）'!$Q64,0,MATCH(AA$2&amp;CHAR(10)&amp;"卸ケース単価",'計算（宅配便）'!$Q$3:$CE$3,0)-1),"")</f>
        <v/>
      </c>
      <c r="AB63" s="25" t="str">
        <f ca="1">IFERROR(OFFSET('計算（宅配便）'!$Q64,0,MATCH(AB$2&amp;CHAR(10)&amp;"卸ケース単価",'計算（宅配便）'!$Q$3:$CE$3,0)-1),"")</f>
        <v/>
      </c>
      <c r="AC63" s="25" t="str">
        <f ca="1">IFERROR(OFFSET('計算（宅配便）'!$Q64,0,MATCH(AC$2&amp;CHAR(10)&amp;"卸ケース単価",'計算（宅配便）'!$Q$3:$CE$3,0)-1),"")</f>
        <v/>
      </c>
      <c r="AD63" s="25" t="str">
        <f t="shared" ca="1" si="12"/>
        <v/>
      </c>
      <c r="AE63" s="25" t="str">
        <f t="shared" ca="1" si="13"/>
        <v/>
      </c>
      <c r="AF63" s="25" t="str">
        <f t="shared" ca="1" si="14"/>
        <v/>
      </c>
      <c r="AG63" s="25" t="str">
        <f t="shared" ca="1" si="15"/>
        <v/>
      </c>
      <c r="AH63" s="25" t="str">
        <f t="shared" ca="1" si="16"/>
        <v/>
      </c>
      <c r="AI63" s="25" t="str">
        <f t="shared" ca="1" si="17"/>
        <v/>
      </c>
      <c r="AJ63" s="25" t="str">
        <f t="shared" ca="1" si="18"/>
        <v/>
      </c>
      <c r="AK63" s="25" t="str">
        <f t="shared" ca="1" si="19"/>
        <v/>
      </c>
      <c r="AL63" s="25" t="str">
        <f t="shared" ca="1" si="20"/>
        <v/>
      </c>
      <c r="AM63" s="25" t="str">
        <f t="shared" ca="1" si="21"/>
        <v/>
      </c>
      <c r="AN63" s="25" t="str">
        <f t="shared" ca="1" si="22"/>
        <v/>
      </c>
      <c r="AO63" s="25" t="str">
        <f t="shared" ca="1" si="23"/>
        <v/>
      </c>
    </row>
    <row r="64" spans="1:41" ht="18.75" customHeight="1">
      <c r="A64" s="38">
        <v>62</v>
      </c>
      <c r="B64" s="38" t="str">
        <f>IF(ISBLANK(ID管理番号商品名入力!D64),"",ID管理番号商品名入力!D64)</f>
        <v/>
      </c>
      <c r="C64" s="39" t="str">
        <f>IF(ISBLANK(ID管理番号商品名入力!F64),"",ID管理番号商品名入力!F64)</f>
        <v/>
      </c>
      <c r="D64" s="39" t="str">
        <f>IF(ISBLANK(宅配便入力!L65),"",宅配便入力!L65)</f>
        <v/>
      </c>
      <c r="E64" s="109" t="str">
        <f>IFERROR(VLOOKUP(D64,配送グループ設定!$A$5:$G$14,6,FALSE),"")</f>
        <v/>
      </c>
      <c r="F64" s="113" t="str">
        <f>IF(ISBLANK(宅配便入力!U65),"",宅配便入力!U65)</f>
        <v/>
      </c>
      <c r="G64" s="111" t="str">
        <f>IFERROR("※"&amp;VLOOKUP(D64,配送グループ設定!$A$5:$G$14,4,FALSE),"")</f>
        <v/>
      </c>
      <c r="H64" s="24" t="str">
        <f t="shared" si="11"/>
        <v/>
      </c>
      <c r="I64" s="25">
        <v>1</v>
      </c>
      <c r="J64" s="25">
        <v>0</v>
      </c>
      <c r="K64" s="25">
        <v>0</v>
      </c>
      <c r="L64" s="25">
        <v>1</v>
      </c>
      <c r="M64" s="25" t="str">
        <f>IF(ISBLANK(宅配便入力!V65),"",宅配便入力!V65)</f>
        <v/>
      </c>
      <c r="N64" s="25">
        <v>3</v>
      </c>
      <c r="O64" s="25" t="str">
        <f>IF(ISBLANK(中部・下部フリースペース作成!$E$10),"",中部・下部フリースペース作成!$E$10)</f>
        <v/>
      </c>
      <c r="P64" s="40" t="str">
        <f>IF(ISBLANK(宅配便入力!F65),"",宅配便入力!F65)</f>
        <v/>
      </c>
      <c r="Q64" s="25" t="str">
        <f ca="1">IF(ISBLANK('計算（宅配便）'!Q65),"",IFERROR('計算（宅配便）'!Q65,""))</f>
        <v/>
      </c>
      <c r="R64" s="25" t="str">
        <f ca="1">IFERROR(OFFSET('計算（宅配便）'!$Q65,0,MATCH(R$2&amp;CHAR(10)&amp;"卸ケース単価",'計算（宅配便）'!$Q$3:$CE$3,0)-1),"")</f>
        <v/>
      </c>
      <c r="S64" s="25" t="str">
        <f ca="1">IFERROR(OFFSET('計算（宅配便）'!$Q65,0,MATCH(S$2&amp;CHAR(10)&amp;"卸ケース単価",'計算（宅配便）'!$Q$3:$CE$3,0)-1),"")</f>
        <v/>
      </c>
      <c r="T64" s="25" t="str">
        <f ca="1">IFERROR(OFFSET('計算（宅配便）'!$Q65,0,MATCH(T$2&amp;CHAR(10)&amp;"卸ケース単価",'計算（宅配便）'!$Q$3:$CE$3,0)-1),"")</f>
        <v/>
      </c>
      <c r="U64" s="25" t="str">
        <f ca="1">IFERROR(OFFSET('計算（宅配便）'!$Q65,0,MATCH(U$2&amp;CHAR(10)&amp;"卸ケース単価",'計算（宅配便）'!$Q$3:$CE$3,0)-1),"")</f>
        <v/>
      </c>
      <c r="V64" s="25" t="str">
        <f ca="1">IFERROR(OFFSET('計算（宅配便）'!$Q65,0,MATCH(V$2&amp;CHAR(10)&amp;"卸ケース単価",'計算（宅配便）'!$Q$3:$CE$3,0)-1),"")</f>
        <v/>
      </c>
      <c r="W64" s="25" t="str">
        <f ca="1">IFERROR(OFFSET('計算（宅配便）'!$Q65,0,MATCH(W$2&amp;CHAR(10)&amp;"卸ケース単価",'計算（宅配便）'!$Q$3:$CE$3,0)-1),"")</f>
        <v/>
      </c>
      <c r="X64" s="25" t="str">
        <f ca="1">IFERROR(OFFSET('計算（宅配便）'!$Q65,0,MATCH(X$2&amp;CHAR(10)&amp;"卸ケース単価",'計算（宅配便）'!$Q$3:$CE$3,0)-1),"")</f>
        <v/>
      </c>
      <c r="Y64" s="25" t="str">
        <f ca="1">IFERROR(OFFSET('計算（宅配便）'!$Q65,0,MATCH(Y$2&amp;CHAR(10)&amp;"卸ケース単価",'計算（宅配便）'!$Q$3:$CE$3,0)-1),"")</f>
        <v/>
      </c>
      <c r="Z64" s="25" t="str">
        <f ca="1">IFERROR(OFFSET('計算（宅配便）'!$Q65,0,MATCH(Z$2&amp;CHAR(10)&amp;"卸ケース単価",'計算（宅配便）'!$Q$3:$CE$3,0)-1),"")</f>
        <v/>
      </c>
      <c r="AA64" s="25" t="str">
        <f ca="1">IFERROR(OFFSET('計算（宅配便）'!$Q65,0,MATCH(AA$2&amp;CHAR(10)&amp;"卸ケース単価",'計算（宅配便）'!$Q$3:$CE$3,0)-1),"")</f>
        <v/>
      </c>
      <c r="AB64" s="25" t="str">
        <f ca="1">IFERROR(OFFSET('計算（宅配便）'!$Q65,0,MATCH(AB$2&amp;CHAR(10)&amp;"卸ケース単価",'計算（宅配便）'!$Q$3:$CE$3,0)-1),"")</f>
        <v/>
      </c>
      <c r="AC64" s="25" t="str">
        <f ca="1">IFERROR(OFFSET('計算（宅配便）'!$Q65,0,MATCH(AC$2&amp;CHAR(10)&amp;"卸ケース単価",'計算（宅配便）'!$Q$3:$CE$3,0)-1),"")</f>
        <v/>
      </c>
      <c r="AD64" s="25" t="str">
        <f t="shared" ca="1" si="12"/>
        <v/>
      </c>
      <c r="AE64" s="25" t="str">
        <f t="shared" ca="1" si="13"/>
        <v/>
      </c>
      <c r="AF64" s="25" t="str">
        <f t="shared" ca="1" si="14"/>
        <v/>
      </c>
      <c r="AG64" s="25" t="str">
        <f t="shared" ca="1" si="15"/>
        <v/>
      </c>
      <c r="AH64" s="25" t="str">
        <f t="shared" ca="1" si="16"/>
        <v/>
      </c>
      <c r="AI64" s="25" t="str">
        <f t="shared" ca="1" si="17"/>
        <v/>
      </c>
      <c r="AJ64" s="25" t="str">
        <f t="shared" ca="1" si="18"/>
        <v/>
      </c>
      <c r="AK64" s="25" t="str">
        <f t="shared" ca="1" si="19"/>
        <v/>
      </c>
      <c r="AL64" s="25" t="str">
        <f t="shared" ca="1" si="20"/>
        <v/>
      </c>
      <c r="AM64" s="25" t="str">
        <f t="shared" ca="1" si="21"/>
        <v/>
      </c>
      <c r="AN64" s="25" t="str">
        <f t="shared" ca="1" si="22"/>
        <v/>
      </c>
      <c r="AO64" s="25" t="str">
        <f t="shared" ca="1" si="23"/>
        <v/>
      </c>
    </row>
    <row r="65" spans="1:41" ht="18.75" customHeight="1">
      <c r="A65" s="38">
        <v>63</v>
      </c>
      <c r="B65" s="38" t="str">
        <f>IF(ISBLANK(ID管理番号商品名入力!D65),"",ID管理番号商品名入力!D65)</f>
        <v/>
      </c>
      <c r="C65" s="39" t="str">
        <f>IF(ISBLANK(ID管理番号商品名入力!F65),"",ID管理番号商品名入力!F65)</f>
        <v/>
      </c>
      <c r="D65" s="39" t="str">
        <f>IF(ISBLANK(宅配便入力!L66),"",宅配便入力!L66)</f>
        <v/>
      </c>
      <c r="E65" s="109" t="str">
        <f>IFERROR(VLOOKUP(D65,配送グループ設定!$A$5:$G$14,6,FALSE),"")</f>
        <v/>
      </c>
      <c r="F65" s="113" t="str">
        <f>IF(ISBLANK(宅配便入力!U66),"",宅配便入力!U66)</f>
        <v/>
      </c>
      <c r="G65" s="111" t="str">
        <f>IFERROR("※"&amp;VLOOKUP(D65,配送グループ設定!$A$5:$G$14,4,FALSE),"")</f>
        <v/>
      </c>
      <c r="H65" s="24" t="str">
        <f t="shared" si="11"/>
        <v/>
      </c>
      <c r="I65" s="25">
        <v>1</v>
      </c>
      <c r="J65" s="25">
        <v>0</v>
      </c>
      <c r="K65" s="25">
        <v>0</v>
      </c>
      <c r="L65" s="25">
        <v>1</v>
      </c>
      <c r="M65" s="25" t="str">
        <f>IF(ISBLANK(宅配便入力!V66),"",宅配便入力!V66)</f>
        <v/>
      </c>
      <c r="N65" s="25">
        <v>3</v>
      </c>
      <c r="O65" s="25" t="str">
        <f>IF(ISBLANK(中部・下部フリースペース作成!$E$10),"",中部・下部フリースペース作成!$E$10)</f>
        <v/>
      </c>
      <c r="P65" s="40" t="str">
        <f>IF(ISBLANK(宅配便入力!F66),"",宅配便入力!F66)</f>
        <v/>
      </c>
      <c r="Q65" s="25" t="str">
        <f ca="1">IF(ISBLANK('計算（宅配便）'!Q66),"",IFERROR('計算（宅配便）'!Q66,""))</f>
        <v/>
      </c>
      <c r="R65" s="25" t="str">
        <f ca="1">IFERROR(OFFSET('計算（宅配便）'!$Q66,0,MATCH(R$2&amp;CHAR(10)&amp;"卸ケース単価",'計算（宅配便）'!$Q$3:$CE$3,0)-1),"")</f>
        <v/>
      </c>
      <c r="S65" s="25" t="str">
        <f ca="1">IFERROR(OFFSET('計算（宅配便）'!$Q66,0,MATCH(S$2&amp;CHAR(10)&amp;"卸ケース単価",'計算（宅配便）'!$Q$3:$CE$3,0)-1),"")</f>
        <v/>
      </c>
      <c r="T65" s="25" t="str">
        <f ca="1">IFERROR(OFFSET('計算（宅配便）'!$Q66,0,MATCH(T$2&amp;CHAR(10)&amp;"卸ケース単価",'計算（宅配便）'!$Q$3:$CE$3,0)-1),"")</f>
        <v/>
      </c>
      <c r="U65" s="25" t="str">
        <f ca="1">IFERROR(OFFSET('計算（宅配便）'!$Q66,0,MATCH(U$2&amp;CHAR(10)&amp;"卸ケース単価",'計算（宅配便）'!$Q$3:$CE$3,0)-1),"")</f>
        <v/>
      </c>
      <c r="V65" s="25" t="str">
        <f ca="1">IFERROR(OFFSET('計算（宅配便）'!$Q66,0,MATCH(V$2&amp;CHAR(10)&amp;"卸ケース単価",'計算（宅配便）'!$Q$3:$CE$3,0)-1),"")</f>
        <v/>
      </c>
      <c r="W65" s="25" t="str">
        <f ca="1">IFERROR(OFFSET('計算（宅配便）'!$Q66,0,MATCH(W$2&amp;CHAR(10)&amp;"卸ケース単価",'計算（宅配便）'!$Q$3:$CE$3,0)-1),"")</f>
        <v/>
      </c>
      <c r="X65" s="25" t="str">
        <f ca="1">IFERROR(OFFSET('計算（宅配便）'!$Q66,0,MATCH(X$2&amp;CHAR(10)&amp;"卸ケース単価",'計算（宅配便）'!$Q$3:$CE$3,0)-1),"")</f>
        <v/>
      </c>
      <c r="Y65" s="25" t="str">
        <f ca="1">IFERROR(OFFSET('計算（宅配便）'!$Q66,0,MATCH(Y$2&amp;CHAR(10)&amp;"卸ケース単価",'計算（宅配便）'!$Q$3:$CE$3,0)-1),"")</f>
        <v/>
      </c>
      <c r="Z65" s="25" t="str">
        <f ca="1">IFERROR(OFFSET('計算（宅配便）'!$Q66,0,MATCH(Z$2&amp;CHAR(10)&amp;"卸ケース単価",'計算（宅配便）'!$Q$3:$CE$3,0)-1),"")</f>
        <v/>
      </c>
      <c r="AA65" s="25" t="str">
        <f ca="1">IFERROR(OFFSET('計算（宅配便）'!$Q66,0,MATCH(AA$2&amp;CHAR(10)&amp;"卸ケース単価",'計算（宅配便）'!$Q$3:$CE$3,0)-1),"")</f>
        <v/>
      </c>
      <c r="AB65" s="25" t="str">
        <f ca="1">IFERROR(OFFSET('計算（宅配便）'!$Q66,0,MATCH(AB$2&amp;CHAR(10)&amp;"卸ケース単価",'計算（宅配便）'!$Q$3:$CE$3,0)-1),"")</f>
        <v/>
      </c>
      <c r="AC65" s="25" t="str">
        <f ca="1">IFERROR(OFFSET('計算（宅配便）'!$Q66,0,MATCH(AC$2&amp;CHAR(10)&amp;"卸ケース単価",'計算（宅配便）'!$Q$3:$CE$3,0)-1),"")</f>
        <v/>
      </c>
      <c r="AD65" s="25" t="str">
        <f t="shared" ca="1" si="12"/>
        <v/>
      </c>
      <c r="AE65" s="25" t="str">
        <f t="shared" ca="1" si="13"/>
        <v/>
      </c>
      <c r="AF65" s="25" t="str">
        <f t="shared" ca="1" si="14"/>
        <v/>
      </c>
      <c r="AG65" s="25" t="str">
        <f t="shared" ca="1" si="15"/>
        <v/>
      </c>
      <c r="AH65" s="25" t="str">
        <f t="shared" ca="1" si="16"/>
        <v/>
      </c>
      <c r="AI65" s="25" t="str">
        <f t="shared" ca="1" si="17"/>
        <v/>
      </c>
      <c r="AJ65" s="25" t="str">
        <f t="shared" ca="1" si="18"/>
        <v/>
      </c>
      <c r="AK65" s="25" t="str">
        <f t="shared" ca="1" si="19"/>
        <v/>
      </c>
      <c r="AL65" s="25" t="str">
        <f t="shared" ca="1" si="20"/>
        <v/>
      </c>
      <c r="AM65" s="25" t="str">
        <f t="shared" ca="1" si="21"/>
        <v/>
      </c>
      <c r="AN65" s="25" t="str">
        <f t="shared" ca="1" si="22"/>
        <v/>
      </c>
      <c r="AO65" s="25" t="str">
        <f t="shared" ca="1" si="23"/>
        <v/>
      </c>
    </row>
    <row r="66" spans="1:41" ht="18.75" customHeight="1">
      <c r="A66" s="38">
        <v>64</v>
      </c>
      <c r="B66" s="38" t="str">
        <f>IF(ISBLANK(ID管理番号商品名入力!D66),"",ID管理番号商品名入力!D66)</f>
        <v/>
      </c>
      <c r="C66" s="39" t="str">
        <f>IF(ISBLANK(ID管理番号商品名入力!F66),"",ID管理番号商品名入力!F66)</f>
        <v/>
      </c>
      <c r="D66" s="39" t="str">
        <f>IF(ISBLANK(宅配便入力!L67),"",宅配便入力!L67)</f>
        <v/>
      </c>
      <c r="E66" s="109" t="str">
        <f>IFERROR(VLOOKUP(D66,配送グループ設定!$A$5:$G$14,6,FALSE),"")</f>
        <v/>
      </c>
      <c r="F66" s="113" t="str">
        <f>IF(ISBLANK(宅配便入力!U67),"",宅配便入力!U67)</f>
        <v/>
      </c>
      <c r="G66" s="111" t="str">
        <f>IFERROR("※"&amp;VLOOKUP(D66,配送グループ設定!$A$5:$G$14,4,FALSE),"")</f>
        <v/>
      </c>
      <c r="H66" s="24" t="str">
        <f t="shared" si="11"/>
        <v/>
      </c>
      <c r="I66" s="25">
        <v>1</v>
      </c>
      <c r="J66" s="25">
        <v>0</v>
      </c>
      <c r="K66" s="25">
        <v>0</v>
      </c>
      <c r="L66" s="25">
        <v>1</v>
      </c>
      <c r="M66" s="25" t="str">
        <f>IF(ISBLANK(宅配便入力!V67),"",宅配便入力!V67)</f>
        <v/>
      </c>
      <c r="N66" s="25">
        <v>3</v>
      </c>
      <c r="O66" s="25" t="str">
        <f>IF(ISBLANK(中部・下部フリースペース作成!$E$10),"",中部・下部フリースペース作成!$E$10)</f>
        <v/>
      </c>
      <c r="P66" s="40" t="str">
        <f>IF(ISBLANK(宅配便入力!F67),"",宅配便入力!F67)</f>
        <v/>
      </c>
      <c r="Q66" s="25" t="str">
        <f ca="1">IF(ISBLANK('計算（宅配便）'!Q67),"",IFERROR('計算（宅配便）'!Q67,""))</f>
        <v/>
      </c>
      <c r="R66" s="25" t="str">
        <f ca="1">IFERROR(OFFSET('計算（宅配便）'!$Q67,0,MATCH(R$2&amp;CHAR(10)&amp;"卸ケース単価",'計算（宅配便）'!$Q$3:$CE$3,0)-1),"")</f>
        <v/>
      </c>
      <c r="S66" s="25" t="str">
        <f ca="1">IFERROR(OFFSET('計算（宅配便）'!$Q67,0,MATCH(S$2&amp;CHAR(10)&amp;"卸ケース単価",'計算（宅配便）'!$Q$3:$CE$3,0)-1),"")</f>
        <v/>
      </c>
      <c r="T66" s="25" t="str">
        <f ca="1">IFERROR(OFFSET('計算（宅配便）'!$Q67,0,MATCH(T$2&amp;CHAR(10)&amp;"卸ケース単価",'計算（宅配便）'!$Q$3:$CE$3,0)-1),"")</f>
        <v/>
      </c>
      <c r="U66" s="25" t="str">
        <f ca="1">IFERROR(OFFSET('計算（宅配便）'!$Q67,0,MATCH(U$2&amp;CHAR(10)&amp;"卸ケース単価",'計算（宅配便）'!$Q$3:$CE$3,0)-1),"")</f>
        <v/>
      </c>
      <c r="V66" s="25" t="str">
        <f ca="1">IFERROR(OFFSET('計算（宅配便）'!$Q67,0,MATCH(V$2&amp;CHAR(10)&amp;"卸ケース単価",'計算（宅配便）'!$Q$3:$CE$3,0)-1),"")</f>
        <v/>
      </c>
      <c r="W66" s="25" t="str">
        <f ca="1">IFERROR(OFFSET('計算（宅配便）'!$Q67,0,MATCH(W$2&amp;CHAR(10)&amp;"卸ケース単価",'計算（宅配便）'!$Q$3:$CE$3,0)-1),"")</f>
        <v/>
      </c>
      <c r="X66" s="25" t="str">
        <f ca="1">IFERROR(OFFSET('計算（宅配便）'!$Q67,0,MATCH(X$2&amp;CHAR(10)&amp;"卸ケース単価",'計算（宅配便）'!$Q$3:$CE$3,0)-1),"")</f>
        <v/>
      </c>
      <c r="Y66" s="25" t="str">
        <f ca="1">IFERROR(OFFSET('計算（宅配便）'!$Q67,0,MATCH(Y$2&amp;CHAR(10)&amp;"卸ケース単価",'計算（宅配便）'!$Q$3:$CE$3,0)-1),"")</f>
        <v/>
      </c>
      <c r="Z66" s="25" t="str">
        <f ca="1">IFERROR(OFFSET('計算（宅配便）'!$Q67,0,MATCH(Z$2&amp;CHAR(10)&amp;"卸ケース単価",'計算（宅配便）'!$Q$3:$CE$3,0)-1),"")</f>
        <v/>
      </c>
      <c r="AA66" s="25" t="str">
        <f ca="1">IFERROR(OFFSET('計算（宅配便）'!$Q67,0,MATCH(AA$2&amp;CHAR(10)&amp;"卸ケース単価",'計算（宅配便）'!$Q$3:$CE$3,0)-1),"")</f>
        <v/>
      </c>
      <c r="AB66" s="25" t="str">
        <f ca="1">IFERROR(OFFSET('計算（宅配便）'!$Q67,0,MATCH(AB$2&amp;CHAR(10)&amp;"卸ケース単価",'計算（宅配便）'!$Q$3:$CE$3,0)-1),"")</f>
        <v/>
      </c>
      <c r="AC66" s="25" t="str">
        <f ca="1">IFERROR(OFFSET('計算（宅配便）'!$Q67,0,MATCH(AC$2&amp;CHAR(10)&amp;"卸ケース単価",'計算（宅配便）'!$Q$3:$CE$3,0)-1),"")</f>
        <v/>
      </c>
      <c r="AD66" s="25" t="str">
        <f t="shared" ca="1" si="12"/>
        <v/>
      </c>
      <c r="AE66" s="25" t="str">
        <f t="shared" ca="1" si="13"/>
        <v/>
      </c>
      <c r="AF66" s="25" t="str">
        <f t="shared" ca="1" si="14"/>
        <v/>
      </c>
      <c r="AG66" s="25" t="str">
        <f t="shared" ca="1" si="15"/>
        <v/>
      </c>
      <c r="AH66" s="25" t="str">
        <f t="shared" ca="1" si="16"/>
        <v/>
      </c>
      <c r="AI66" s="25" t="str">
        <f t="shared" ca="1" si="17"/>
        <v/>
      </c>
      <c r="AJ66" s="25" t="str">
        <f t="shared" ca="1" si="18"/>
        <v/>
      </c>
      <c r="AK66" s="25" t="str">
        <f t="shared" ca="1" si="19"/>
        <v/>
      </c>
      <c r="AL66" s="25" t="str">
        <f t="shared" ca="1" si="20"/>
        <v/>
      </c>
      <c r="AM66" s="25" t="str">
        <f t="shared" ca="1" si="21"/>
        <v/>
      </c>
      <c r="AN66" s="25" t="str">
        <f t="shared" ca="1" si="22"/>
        <v/>
      </c>
      <c r="AO66" s="25" t="str">
        <f t="shared" ca="1" si="23"/>
        <v/>
      </c>
    </row>
    <row r="67" spans="1:41" ht="18.75" customHeight="1">
      <c r="A67" s="38">
        <v>65</v>
      </c>
      <c r="B67" s="38" t="str">
        <f>IF(ISBLANK(ID管理番号商品名入力!D67),"",ID管理番号商品名入力!D67)</f>
        <v/>
      </c>
      <c r="C67" s="39" t="str">
        <f>IF(ISBLANK(ID管理番号商品名入力!F67),"",ID管理番号商品名入力!F67)</f>
        <v/>
      </c>
      <c r="D67" s="39" t="str">
        <f>IF(ISBLANK(宅配便入力!L68),"",宅配便入力!L68)</f>
        <v/>
      </c>
      <c r="E67" s="109" t="str">
        <f>IFERROR(VLOOKUP(D67,配送グループ設定!$A$5:$G$14,6,FALSE),"")</f>
        <v/>
      </c>
      <c r="F67" s="113" t="str">
        <f>IF(ISBLANK(宅配便入力!U68),"",宅配便入力!U68)</f>
        <v/>
      </c>
      <c r="G67" s="111" t="str">
        <f>IFERROR("※"&amp;VLOOKUP(D67,配送グループ設定!$A$5:$G$14,4,FALSE),"")</f>
        <v/>
      </c>
      <c r="H67" s="24" t="str">
        <f t="shared" si="11"/>
        <v/>
      </c>
      <c r="I67" s="25">
        <v>1</v>
      </c>
      <c r="J67" s="25">
        <v>0</v>
      </c>
      <c r="K67" s="25">
        <v>0</v>
      </c>
      <c r="L67" s="25">
        <v>1</v>
      </c>
      <c r="M67" s="25" t="str">
        <f>IF(ISBLANK(宅配便入力!V68),"",宅配便入力!V68)</f>
        <v/>
      </c>
      <c r="N67" s="25">
        <v>3</v>
      </c>
      <c r="O67" s="25" t="str">
        <f>IF(ISBLANK(中部・下部フリースペース作成!$E$10),"",中部・下部フリースペース作成!$E$10)</f>
        <v/>
      </c>
      <c r="P67" s="40" t="str">
        <f>IF(ISBLANK(宅配便入力!F68),"",宅配便入力!F68)</f>
        <v/>
      </c>
      <c r="Q67" s="25" t="str">
        <f ca="1">IF(ISBLANK('計算（宅配便）'!Q68),"",IFERROR('計算（宅配便）'!Q68,""))</f>
        <v/>
      </c>
      <c r="R67" s="25" t="str">
        <f ca="1">IFERROR(OFFSET('計算（宅配便）'!$Q68,0,MATCH(R$2&amp;CHAR(10)&amp;"卸ケース単価",'計算（宅配便）'!$Q$3:$CE$3,0)-1),"")</f>
        <v/>
      </c>
      <c r="S67" s="25" t="str">
        <f ca="1">IFERROR(OFFSET('計算（宅配便）'!$Q68,0,MATCH(S$2&amp;CHAR(10)&amp;"卸ケース単価",'計算（宅配便）'!$Q$3:$CE$3,0)-1),"")</f>
        <v/>
      </c>
      <c r="T67" s="25" t="str">
        <f ca="1">IFERROR(OFFSET('計算（宅配便）'!$Q68,0,MATCH(T$2&amp;CHAR(10)&amp;"卸ケース単価",'計算（宅配便）'!$Q$3:$CE$3,0)-1),"")</f>
        <v/>
      </c>
      <c r="U67" s="25" t="str">
        <f ca="1">IFERROR(OFFSET('計算（宅配便）'!$Q68,0,MATCH(U$2&amp;CHAR(10)&amp;"卸ケース単価",'計算（宅配便）'!$Q$3:$CE$3,0)-1),"")</f>
        <v/>
      </c>
      <c r="V67" s="25" t="str">
        <f ca="1">IFERROR(OFFSET('計算（宅配便）'!$Q68,0,MATCH(V$2&amp;CHAR(10)&amp;"卸ケース単価",'計算（宅配便）'!$Q$3:$CE$3,0)-1),"")</f>
        <v/>
      </c>
      <c r="W67" s="25" t="str">
        <f ca="1">IFERROR(OFFSET('計算（宅配便）'!$Q68,0,MATCH(W$2&amp;CHAR(10)&amp;"卸ケース単価",'計算（宅配便）'!$Q$3:$CE$3,0)-1),"")</f>
        <v/>
      </c>
      <c r="X67" s="25" t="str">
        <f ca="1">IFERROR(OFFSET('計算（宅配便）'!$Q68,0,MATCH(X$2&amp;CHAR(10)&amp;"卸ケース単価",'計算（宅配便）'!$Q$3:$CE$3,0)-1),"")</f>
        <v/>
      </c>
      <c r="Y67" s="25" t="str">
        <f ca="1">IFERROR(OFFSET('計算（宅配便）'!$Q68,0,MATCH(Y$2&amp;CHAR(10)&amp;"卸ケース単価",'計算（宅配便）'!$Q$3:$CE$3,0)-1),"")</f>
        <v/>
      </c>
      <c r="Z67" s="25" t="str">
        <f ca="1">IFERROR(OFFSET('計算（宅配便）'!$Q68,0,MATCH(Z$2&amp;CHAR(10)&amp;"卸ケース単価",'計算（宅配便）'!$Q$3:$CE$3,0)-1),"")</f>
        <v/>
      </c>
      <c r="AA67" s="25" t="str">
        <f ca="1">IFERROR(OFFSET('計算（宅配便）'!$Q68,0,MATCH(AA$2&amp;CHAR(10)&amp;"卸ケース単価",'計算（宅配便）'!$Q$3:$CE$3,0)-1),"")</f>
        <v/>
      </c>
      <c r="AB67" s="25" t="str">
        <f ca="1">IFERROR(OFFSET('計算（宅配便）'!$Q68,0,MATCH(AB$2&amp;CHAR(10)&amp;"卸ケース単価",'計算（宅配便）'!$Q$3:$CE$3,0)-1),"")</f>
        <v/>
      </c>
      <c r="AC67" s="25" t="str">
        <f ca="1">IFERROR(OFFSET('計算（宅配便）'!$Q68,0,MATCH(AC$2&amp;CHAR(10)&amp;"卸ケース単価",'計算（宅配便）'!$Q$3:$CE$3,0)-1),"")</f>
        <v/>
      </c>
      <c r="AD67" s="25" t="str">
        <f t="shared" ca="1" si="12"/>
        <v/>
      </c>
      <c r="AE67" s="25" t="str">
        <f t="shared" ref="AE67:AE130" ca="1" si="24">IFERROR(_xlfn.CEILING.MATH(S67*1.2),"")</f>
        <v/>
      </c>
      <c r="AF67" s="25" t="str">
        <f t="shared" ref="AF67:AF130" ca="1" si="25">IFERROR(_xlfn.CEILING.MATH(T67*1.2),"")</f>
        <v/>
      </c>
      <c r="AG67" s="25" t="str">
        <f t="shared" ref="AG67:AG130" ca="1" si="26">IFERROR(_xlfn.CEILING.MATH(U67*1.2),"")</f>
        <v/>
      </c>
      <c r="AH67" s="25" t="str">
        <f t="shared" ref="AH67:AH130" ca="1" si="27">IFERROR(_xlfn.CEILING.MATH(V67*1.2),"")</f>
        <v/>
      </c>
      <c r="AI67" s="25" t="str">
        <f t="shared" ref="AI67:AI130" ca="1" si="28">IFERROR(_xlfn.CEILING.MATH(W67*1.2),"")</f>
        <v/>
      </c>
      <c r="AJ67" s="25" t="str">
        <f t="shared" ref="AJ67:AJ130" ca="1" si="29">IFERROR(_xlfn.CEILING.MATH(X67*1.2),"")</f>
        <v/>
      </c>
      <c r="AK67" s="25" t="str">
        <f t="shared" ref="AK67:AK130" ca="1" si="30">IFERROR(_xlfn.CEILING.MATH(Y67*1.2),"")</f>
        <v/>
      </c>
      <c r="AL67" s="25" t="str">
        <f t="shared" ref="AL67:AL130" ca="1" si="31">IFERROR(_xlfn.CEILING.MATH(Z67*1.2),"")</f>
        <v/>
      </c>
      <c r="AM67" s="25" t="str">
        <f t="shared" ref="AM67:AM130" ca="1" si="32">IFERROR(_xlfn.CEILING.MATH(AA67*1.2),"")</f>
        <v/>
      </c>
      <c r="AN67" s="25" t="str">
        <f t="shared" ref="AN67:AN130" ca="1" si="33">IFERROR(_xlfn.CEILING.MATH(AB67*1.2),"")</f>
        <v/>
      </c>
      <c r="AO67" s="25" t="str">
        <f t="shared" ref="AO67:AO130" ca="1" si="34">IFERROR(_xlfn.CEILING.MATH(AC67*1.2),"")</f>
        <v/>
      </c>
    </row>
    <row r="68" spans="1:41" ht="18.75" customHeight="1">
      <c r="A68" s="38">
        <v>66</v>
      </c>
      <c r="B68" s="38" t="str">
        <f>IF(ISBLANK(ID管理番号商品名入力!D68),"",ID管理番号商品名入力!D68)</f>
        <v/>
      </c>
      <c r="C68" s="39" t="str">
        <f>IF(ISBLANK(ID管理番号商品名入力!F68),"",ID管理番号商品名入力!F68)</f>
        <v/>
      </c>
      <c r="D68" s="39" t="str">
        <f>IF(ISBLANK(宅配便入力!L69),"",宅配便入力!L69)</f>
        <v/>
      </c>
      <c r="E68" s="109" t="str">
        <f>IFERROR(VLOOKUP(D68,配送グループ設定!$A$5:$G$14,6,FALSE),"")</f>
        <v/>
      </c>
      <c r="F68" s="113" t="str">
        <f>IF(ISBLANK(宅配便入力!U69),"",宅配便入力!U69)</f>
        <v/>
      </c>
      <c r="G68" s="111" t="str">
        <f>IFERROR("※"&amp;VLOOKUP(D68,配送グループ設定!$A$5:$G$14,4,FALSE),"")</f>
        <v/>
      </c>
      <c r="H68" s="24" t="str">
        <f t="shared" ref="H68:H131" si="35">F68&amp;G68</f>
        <v/>
      </c>
      <c r="I68" s="25">
        <v>1</v>
      </c>
      <c r="J68" s="25">
        <v>0</v>
      </c>
      <c r="K68" s="25">
        <v>0</v>
      </c>
      <c r="L68" s="25">
        <v>1</v>
      </c>
      <c r="M68" s="25" t="str">
        <f>IF(ISBLANK(宅配便入力!V69),"",宅配便入力!V69)</f>
        <v/>
      </c>
      <c r="N68" s="25">
        <v>3</v>
      </c>
      <c r="O68" s="25" t="str">
        <f>IF(ISBLANK(中部・下部フリースペース作成!$E$10),"",中部・下部フリースペース作成!$E$10)</f>
        <v/>
      </c>
      <c r="P68" s="40" t="str">
        <f>IF(ISBLANK(宅配便入力!F69),"",宅配便入力!F69)</f>
        <v/>
      </c>
      <c r="Q68" s="25" t="str">
        <f ca="1">IF(ISBLANK('計算（宅配便）'!Q69),"",IFERROR('計算（宅配便）'!Q69,""))</f>
        <v/>
      </c>
      <c r="R68" s="25" t="str">
        <f ca="1">IFERROR(OFFSET('計算（宅配便）'!$Q69,0,MATCH(R$2&amp;CHAR(10)&amp;"卸ケース単価",'計算（宅配便）'!$Q$3:$CE$3,0)-1),"")</f>
        <v/>
      </c>
      <c r="S68" s="25" t="str">
        <f ca="1">IFERROR(OFFSET('計算（宅配便）'!$Q69,0,MATCH(S$2&amp;CHAR(10)&amp;"卸ケース単価",'計算（宅配便）'!$Q$3:$CE$3,0)-1),"")</f>
        <v/>
      </c>
      <c r="T68" s="25" t="str">
        <f ca="1">IFERROR(OFFSET('計算（宅配便）'!$Q69,0,MATCH(T$2&amp;CHAR(10)&amp;"卸ケース単価",'計算（宅配便）'!$Q$3:$CE$3,0)-1),"")</f>
        <v/>
      </c>
      <c r="U68" s="25" t="str">
        <f ca="1">IFERROR(OFFSET('計算（宅配便）'!$Q69,0,MATCH(U$2&amp;CHAR(10)&amp;"卸ケース単価",'計算（宅配便）'!$Q$3:$CE$3,0)-1),"")</f>
        <v/>
      </c>
      <c r="V68" s="25" t="str">
        <f ca="1">IFERROR(OFFSET('計算（宅配便）'!$Q69,0,MATCH(V$2&amp;CHAR(10)&amp;"卸ケース単価",'計算（宅配便）'!$Q$3:$CE$3,0)-1),"")</f>
        <v/>
      </c>
      <c r="W68" s="25" t="str">
        <f ca="1">IFERROR(OFFSET('計算（宅配便）'!$Q69,0,MATCH(W$2&amp;CHAR(10)&amp;"卸ケース単価",'計算（宅配便）'!$Q$3:$CE$3,0)-1),"")</f>
        <v/>
      </c>
      <c r="X68" s="25" t="str">
        <f ca="1">IFERROR(OFFSET('計算（宅配便）'!$Q69,0,MATCH(X$2&amp;CHAR(10)&amp;"卸ケース単価",'計算（宅配便）'!$Q$3:$CE$3,0)-1),"")</f>
        <v/>
      </c>
      <c r="Y68" s="25" t="str">
        <f ca="1">IFERROR(OFFSET('計算（宅配便）'!$Q69,0,MATCH(Y$2&amp;CHAR(10)&amp;"卸ケース単価",'計算（宅配便）'!$Q$3:$CE$3,0)-1),"")</f>
        <v/>
      </c>
      <c r="Z68" s="25" t="str">
        <f ca="1">IFERROR(OFFSET('計算（宅配便）'!$Q69,0,MATCH(Z$2&amp;CHAR(10)&amp;"卸ケース単価",'計算（宅配便）'!$Q$3:$CE$3,0)-1),"")</f>
        <v/>
      </c>
      <c r="AA68" s="25" t="str">
        <f ca="1">IFERROR(OFFSET('計算（宅配便）'!$Q69,0,MATCH(AA$2&amp;CHAR(10)&amp;"卸ケース単価",'計算（宅配便）'!$Q$3:$CE$3,0)-1),"")</f>
        <v/>
      </c>
      <c r="AB68" s="25" t="str">
        <f ca="1">IFERROR(OFFSET('計算（宅配便）'!$Q69,0,MATCH(AB$2&amp;CHAR(10)&amp;"卸ケース単価",'計算（宅配便）'!$Q$3:$CE$3,0)-1),"")</f>
        <v/>
      </c>
      <c r="AC68" s="25" t="str">
        <f ca="1">IFERROR(OFFSET('計算（宅配便）'!$Q69,0,MATCH(AC$2&amp;CHAR(10)&amp;"卸ケース単価",'計算（宅配便）'!$Q$3:$CE$3,0)-1),"")</f>
        <v/>
      </c>
      <c r="AD68" s="25" t="str">
        <f t="shared" ref="AD68:AD131" ca="1" si="36">IFERROR(_xlfn.CEILING.MATH(R68*1.2),"")</f>
        <v/>
      </c>
      <c r="AE68" s="25" t="str">
        <f t="shared" ca="1" si="24"/>
        <v/>
      </c>
      <c r="AF68" s="25" t="str">
        <f t="shared" ca="1" si="25"/>
        <v/>
      </c>
      <c r="AG68" s="25" t="str">
        <f t="shared" ca="1" si="26"/>
        <v/>
      </c>
      <c r="AH68" s="25" t="str">
        <f t="shared" ca="1" si="27"/>
        <v/>
      </c>
      <c r="AI68" s="25" t="str">
        <f t="shared" ca="1" si="28"/>
        <v/>
      </c>
      <c r="AJ68" s="25" t="str">
        <f t="shared" ca="1" si="29"/>
        <v/>
      </c>
      <c r="AK68" s="25" t="str">
        <f t="shared" ca="1" si="30"/>
        <v/>
      </c>
      <c r="AL68" s="25" t="str">
        <f t="shared" ca="1" si="31"/>
        <v/>
      </c>
      <c r="AM68" s="25" t="str">
        <f t="shared" ca="1" si="32"/>
        <v/>
      </c>
      <c r="AN68" s="25" t="str">
        <f t="shared" ca="1" si="33"/>
        <v/>
      </c>
      <c r="AO68" s="25" t="str">
        <f t="shared" ca="1" si="34"/>
        <v/>
      </c>
    </row>
    <row r="69" spans="1:41" ht="18.75" customHeight="1">
      <c r="A69" s="38">
        <v>67</v>
      </c>
      <c r="B69" s="38" t="str">
        <f>IF(ISBLANK(ID管理番号商品名入力!D69),"",ID管理番号商品名入力!D69)</f>
        <v/>
      </c>
      <c r="C69" s="39" t="str">
        <f>IF(ISBLANK(ID管理番号商品名入力!F69),"",ID管理番号商品名入力!F69)</f>
        <v/>
      </c>
      <c r="D69" s="39" t="str">
        <f>IF(ISBLANK(宅配便入力!L70),"",宅配便入力!L70)</f>
        <v/>
      </c>
      <c r="E69" s="109" t="str">
        <f>IFERROR(VLOOKUP(D69,配送グループ設定!$A$5:$G$14,6,FALSE),"")</f>
        <v/>
      </c>
      <c r="F69" s="113" t="str">
        <f>IF(ISBLANK(宅配便入力!U70),"",宅配便入力!U70)</f>
        <v/>
      </c>
      <c r="G69" s="111" t="str">
        <f>IFERROR("※"&amp;VLOOKUP(D69,配送グループ設定!$A$5:$G$14,4,FALSE),"")</f>
        <v/>
      </c>
      <c r="H69" s="24" t="str">
        <f t="shared" si="35"/>
        <v/>
      </c>
      <c r="I69" s="25">
        <v>1</v>
      </c>
      <c r="J69" s="25">
        <v>0</v>
      </c>
      <c r="K69" s="25">
        <v>0</v>
      </c>
      <c r="L69" s="25">
        <v>1</v>
      </c>
      <c r="M69" s="25" t="str">
        <f>IF(ISBLANK(宅配便入力!V70),"",宅配便入力!V70)</f>
        <v/>
      </c>
      <c r="N69" s="25">
        <v>3</v>
      </c>
      <c r="O69" s="25" t="str">
        <f>IF(ISBLANK(中部・下部フリースペース作成!$E$10),"",中部・下部フリースペース作成!$E$10)</f>
        <v/>
      </c>
      <c r="P69" s="40" t="str">
        <f>IF(ISBLANK(宅配便入力!F70),"",宅配便入力!F70)</f>
        <v/>
      </c>
      <c r="Q69" s="25" t="str">
        <f ca="1">IF(ISBLANK('計算（宅配便）'!Q70),"",IFERROR('計算（宅配便）'!Q70,""))</f>
        <v/>
      </c>
      <c r="R69" s="25" t="str">
        <f ca="1">IFERROR(OFFSET('計算（宅配便）'!$Q70,0,MATCH(R$2&amp;CHAR(10)&amp;"卸ケース単価",'計算（宅配便）'!$Q$3:$CE$3,0)-1),"")</f>
        <v/>
      </c>
      <c r="S69" s="25" t="str">
        <f ca="1">IFERROR(OFFSET('計算（宅配便）'!$Q70,0,MATCH(S$2&amp;CHAR(10)&amp;"卸ケース単価",'計算（宅配便）'!$Q$3:$CE$3,0)-1),"")</f>
        <v/>
      </c>
      <c r="T69" s="25" t="str">
        <f ca="1">IFERROR(OFFSET('計算（宅配便）'!$Q70,0,MATCH(T$2&amp;CHAR(10)&amp;"卸ケース単価",'計算（宅配便）'!$Q$3:$CE$3,0)-1),"")</f>
        <v/>
      </c>
      <c r="U69" s="25" t="str">
        <f ca="1">IFERROR(OFFSET('計算（宅配便）'!$Q70,0,MATCH(U$2&amp;CHAR(10)&amp;"卸ケース単価",'計算（宅配便）'!$Q$3:$CE$3,0)-1),"")</f>
        <v/>
      </c>
      <c r="V69" s="25" t="str">
        <f ca="1">IFERROR(OFFSET('計算（宅配便）'!$Q70,0,MATCH(V$2&amp;CHAR(10)&amp;"卸ケース単価",'計算（宅配便）'!$Q$3:$CE$3,0)-1),"")</f>
        <v/>
      </c>
      <c r="W69" s="25" t="str">
        <f ca="1">IFERROR(OFFSET('計算（宅配便）'!$Q70,0,MATCH(W$2&amp;CHAR(10)&amp;"卸ケース単価",'計算（宅配便）'!$Q$3:$CE$3,0)-1),"")</f>
        <v/>
      </c>
      <c r="X69" s="25" t="str">
        <f ca="1">IFERROR(OFFSET('計算（宅配便）'!$Q70,0,MATCH(X$2&amp;CHAR(10)&amp;"卸ケース単価",'計算（宅配便）'!$Q$3:$CE$3,0)-1),"")</f>
        <v/>
      </c>
      <c r="Y69" s="25" t="str">
        <f ca="1">IFERROR(OFFSET('計算（宅配便）'!$Q70,0,MATCH(Y$2&amp;CHAR(10)&amp;"卸ケース単価",'計算（宅配便）'!$Q$3:$CE$3,0)-1),"")</f>
        <v/>
      </c>
      <c r="Z69" s="25" t="str">
        <f ca="1">IFERROR(OFFSET('計算（宅配便）'!$Q70,0,MATCH(Z$2&amp;CHAR(10)&amp;"卸ケース単価",'計算（宅配便）'!$Q$3:$CE$3,0)-1),"")</f>
        <v/>
      </c>
      <c r="AA69" s="25" t="str">
        <f ca="1">IFERROR(OFFSET('計算（宅配便）'!$Q70,0,MATCH(AA$2&amp;CHAR(10)&amp;"卸ケース単価",'計算（宅配便）'!$Q$3:$CE$3,0)-1),"")</f>
        <v/>
      </c>
      <c r="AB69" s="25" t="str">
        <f ca="1">IFERROR(OFFSET('計算（宅配便）'!$Q70,0,MATCH(AB$2&amp;CHAR(10)&amp;"卸ケース単価",'計算（宅配便）'!$Q$3:$CE$3,0)-1),"")</f>
        <v/>
      </c>
      <c r="AC69" s="25" t="str">
        <f ca="1">IFERROR(OFFSET('計算（宅配便）'!$Q70,0,MATCH(AC$2&amp;CHAR(10)&amp;"卸ケース単価",'計算（宅配便）'!$Q$3:$CE$3,0)-1),"")</f>
        <v/>
      </c>
      <c r="AD69" s="25" t="str">
        <f t="shared" ca="1" si="36"/>
        <v/>
      </c>
      <c r="AE69" s="25" t="str">
        <f t="shared" ca="1" si="24"/>
        <v/>
      </c>
      <c r="AF69" s="25" t="str">
        <f t="shared" ca="1" si="25"/>
        <v/>
      </c>
      <c r="AG69" s="25" t="str">
        <f t="shared" ca="1" si="26"/>
        <v/>
      </c>
      <c r="AH69" s="25" t="str">
        <f t="shared" ca="1" si="27"/>
        <v/>
      </c>
      <c r="AI69" s="25" t="str">
        <f t="shared" ca="1" si="28"/>
        <v/>
      </c>
      <c r="AJ69" s="25" t="str">
        <f t="shared" ca="1" si="29"/>
        <v/>
      </c>
      <c r="AK69" s="25" t="str">
        <f t="shared" ca="1" si="30"/>
        <v/>
      </c>
      <c r="AL69" s="25" t="str">
        <f t="shared" ca="1" si="31"/>
        <v/>
      </c>
      <c r="AM69" s="25" t="str">
        <f t="shared" ca="1" si="32"/>
        <v/>
      </c>
      <c r="AN69" s="25" t="str">
        <f t="shared" ca="1" si="33"/>
        <v/>
      </c>
      <c r="AO69" s="25" t="str">
        <f t="shared" ca="1" si="34"/>
        <v/>
      </c>
    </row>
    <row r="70" spans="1:41" ht="18.75" customHeight="1">
      <c r="A70" s="38">
        <v>68</v>
      </c>
      <c r="B70" s="38" t="str">
        <f>IF(ISBLANK(ID管理番号商品名入力!D70),"",ID管理番号商品名入力!D70)</f>
        <v/>
      </c>
      <c r="C70" s="39" t="str">
        <f>IF(ISBLANK(ID管理番号商品名入力!F70),"",ID管理番号商品名入力!F70)</f>
        <v/>
      </c>
      <c r="D70" s="39" t="str">
        <f>IF(ISBLANK(宅配便入力!L71),"",宅配便入力!L71)</f>
        <v/>
      </c>
      <c r="E70" s="109" t="str">
        <f>IFERROR(VLOOKUP(D70,配送グループ設定!$A$5:$G$14,6,FALSE),"")</f>
        <v/>
      </c>
      <c r="F70" s="113" t="str">
        <f>IF(ISBLANK(宅配便入力!U71),"",宅配便入力!U71)</f>
        <v/>
      </c>
      <c r="G70" s="111" t="str">
        <f>IFERROR("※"&amp;VLOOKUP(D70,配送グループ設定!$A$5:$G$14,4,FALSE),"")</f>
        <v/>
      </c>
      <c r="H70" s="24" t="str">
        <f t="shared" si="35"/>
        <v/>
      </c>
      <c r="I70" s="25">
        <v>1</v>
      </c>
      <c r="J70" s="25">
        <v>0</v>
      </c>
      <c r="K70" s="25">
        <v>0</v>
      </c>
      <c r="L70" s="25">
        <v>1</v>
      </c>
      <c r="M70" s="25" t="str">
        <f>IF(ISBLANK(宅配便入力!V71),"",宅配便入力!V71)</f>
        <v/>
      </c>
      <c r="N70" s="25">
        <v>3</v>
      </c>
      <c r="O70" s="25" t="str">
        <f>IF(ISBLANK(中部・下部フリースペース作成!$E$10),"",中部・下部フリースペース作成!$E$10)</f>
        <v/>
      </c>
      <c r="P70" s="40" t="str">
        <f>IF(ISBLANK(宅配便入力!F71),"",宅配便入力!F71)</f>
        <v/>
      </c>
      <c r="Q70" s="25" t="str">
        <f ca="1">IF(ISBLANK('計算（宅配便）'!Q71),"",IFERROR('計算（宅配便）'!Q71,""))</f>
        <v/>
      </c>
      <c r="R70" s="25" t="str">
        <f ca="1">IFERROR(OFFSET('計算（宅配便）'!$Q71,0,MATCH(R$2&amp;CHAR(10)&amp;"卸ケース単価",'計算（宅配便）'!$Q$3:$CE$3,0)-1),"")</f>
        <v/>
      </c>
      <c r="S70" s="25" t="str">
        <f ca="1">IFERROR(OFFSET('計算（宅配便）'!$Q71,0,MATCH(S$2&amp;CHAR(10)&amp;"卸ケース単価",'計算（宅配便）'!$Q$3:$CE$3,0)-1),"")</f>
        <v/>
      </c>
      <c r="T70" s="25" t="str">
        <f ca="1">IFERROR(OFFSET('計算（宅配便）'!$Q71,0,MATCH(T$2&amp;CHAR(10)&amp;"卸ケース単価",'計算（宅配便）'!$Q$3:$CE$3,0)-1),"")</f>
        <v/>
      </c>
      <c r="U70" s="25" t="str">
        <f ca="1">IFERROR(OFFSET('計算（宅配便）'!$Q71,0,MATCH(U$2&amp;CHAR(10)&amp;"卸ケース単価",'計算（宅配便）'!$Q$3:$CE$3,0)-1),"")</f>
        <v/>
      </c>
      <c r="V70" s="25" t="str">
        <f ca="1">IFERROR(OFFSET('計算（宅配便）'!$Q71,0,MATCH(V$2&amp;CHAR(10)&amp;"卸ケース単価",'計算（宅配便）'!$Q$3:$CE$3,0)-1),"")</f>
        <v/>
      </c>
      <c r="W70" s="25" t="str">
        <f ca="1">IFERROR(OFFSET('計算（宅配便）'!$Q71,0,MATCH(W$2&amp;CHAR(10)&amp;"卸ケース単価",'計算（宅配便）'!$Q$3:$CE$3,0)-1),"")</f>
        <v/>
      </c>
      <c r="X70" s="25" t="str">
        <f ca="1">IFERROR(OFFSET('計算（宅配便）'!$Q71,0,MATCH(X$2&amp;CHAR(10)&amp;"卸ケース単価",'計算（宅配便）'!$Q$3:$CE$3,0)-1),"")</f>
        <v/>
      </c>
      <c r="Y70" s="25" t="str">
        <f ca="1">IFERROR(OFFSET('計算（宅配便）'!$Q71,0,MATCH(Y$2&amp;CHAR(10)&amp;"卸ケース単価",'計算（宅配便）'!$Q$3:$CE$3,0)-1),"")</f>
        <v/>
      </c>
      <c r="Z70" s="25" t="str">
        <f ca="1">IFERROR(OFFSET('計算（宅配便）'!$Q71,0,MATCH(Z$2&amp;CHAR(10)&amp;"卸ケース単価",'計算（宅配便）'!$Q$3:$CE$3,0)-1),"")</f>
        <v/>
      </c>
      <c r="AA70" s="25" t="str">
        <f ca="1">IFERROR(OFFSET('計算（宅配便）'!$Q71,0,MATCH(AA$2&amp;CHAR(10)&amp;"卸ケース単価",'計算（宅配便）'!$Q$3:$CE$3,0)-1),"")</f>
        <v/>
      </c>
      <c r="AB70" s="25" t="str">
        <f ca="1">IFERROR(OFFSET('計算（宅配便）'!$Q71,0,MATCH(AB$2&amp;CHAR(10)&amp;"卸ケース単価",'計算（宅配便）'!$Q$3:$CE$3,0)-1),"")</f>
        <v/>
      </c>
      <c r="AC70" s="25" t="str">
        <f ca="1">IFERROR(OFFSET('計算（宅配便）'!$Q71,0,MATCH(AC$2&amp;CHAR(10)&amp;"卸ケース単価",'計算（宅配便）'!$Q$3:$CE$3,0)-1),"")</f>
        <v/>
      </c>
      <c r="AD70" s="25" t="str">
        <f t="shared" ca="1" si="36"/>
        <v/>
      </c>
      <c r="AE70" s="25" t="str">
        <f t="shared" ca="1" si="24"/>
        <v/>
      </c>
      <c r="AF70" s="25" t="str">
        <f t="shared" ca="1" si="25"/>
        <v/>
      </c>
      <c r="AG70" s="25" t="str">
        <f t="shared" ca="1" si="26"/>
        <v/>
      </c>
      <c r="AH70" s="25" t="str">
        <f t="shared" ca="1" si="27"/>
        <v/>
      </c>
      <c r="AI70" s="25" t="str">
        <f t="shared" ca="1" si="28"/>
        <v/>
      </c>
      <c r="AJ70" s="25" t="str">
        <f t="shared" ca="1" si="29"/>
        <v/>
      </c>
      <c r="AK70" s="25" t="str">
        <f t="shared" ca="1" si="30"/>
        <v/>
      </c>
      <c r="AL70" s="25" t="str">
        <f t="shared" ca="1" si="31"/>
        <v/>
      </c>
      <c r="AM70" s="25" t="str">
        <f t="shared" ca="1" si="32"/>
        <v/>
      </c>
      <c r="AN70" s="25" t="str">
        <f t="shared" ca="1" si="33"/>
        <v/>
      </c>
      <c r="AO70" s="25" t="str">
        <f t="shared" ca="1" si="34"/>
        <v/>
      </c>
    </row>
    <row r="71" spans="1:41" ht="18.75" customHeight="1">
      <c r="A71" s="38">
        <v>69</v>
      </c>
      <c r="B71" s="38" t="str">
        <f>IF(ISBLANK(ID管理番号商品名入力!D71),"",ID管理番号商品名入力!D71)</f>
        <v/>
      </c>
      <c r="C71" s="39" t="str">
        <f>IF(ISBLANK(ID管理番号商品名入力!F71),"",ID管理番号商品名入力!F71)</f>
        <v/>
      </c>
      <c r="D71" s="39" t="str">
        <f>IF(ISBLANK(宅配便入力!L72),"",宅配便入力!L72)</f>
        <v/>
      </c>
      <c r="E71" s="109" t="str">
        <f>IFERROR(VLOOKUP(D71,配送グループ設定!$A$5:$G$14,6,FALSE),"")</f>
        <v/>
      </c>
      <c r="F71" s="113" t="str">
        <f>IF(ISBLANK(宅配便入力!U72),"",宅配便入力!U72)</f>
        <v/>
      </c>
      <c r="G71" s="111" t="str">
        <f>IFERROR("※"&amp;VLOOKUP(D71,配送グループ設定!$A$5:$G$14,4,FALSE),"")</f>
        <v/>
      </c>
      <c r="H71" s="24" t="str">
        <f t="shared" si="35"/>
        <v/>
      </c>
      <c r="I71" s="25">
        <v>1</v>
      </c>
      <c r="J71" s="25">
        <v>0</v>
      </c>
      <c r="K71" s="25">
        <v>0</v>
      </c>
      <c r="L71" s="25">
        <v>1</v>
      </c>
      <c r="M71" s="25" t="str">
        <f>IF(ISBLANK(宅配便入力!V72),"",宅配便入力!V72)</f>
        <v/>
      </c>
      <c r="N71" s="25">
        <v>3</v>
      </c>
      <c r="O71" s="25" t="str">
        <f>IF(ISBLANK(中部・下部フリースペース作成!$E$10),"",中部・下部フリースペース作成!$E$10)</f>
        <v/>
      </c>
      <c r="P71" s="40" t="str">
        <f>IF(ISBLANK(宅配便入力!F72),"",宅配便入力!F72)</f>
        <v/>
      </c>
      <c r="Q71" s="25" t="str">
        <f ca="1">IF(ISBLANK('計算（宅配便）'!Q72),"",IFERROR('計算（宅配便）'!Q72,""))</f>
        <v/>
      </c>
      <c r="R71" s="25" t="str">
        <f ca="1">IFERROR(OFFSET('計算（宅配便）'!$Q72,0,MATCH(R$2&amp;CHAR(10)&amp;"卸ケース単価",'計算（宅配便）'!$Q$3:$CE$3,0)-1),"")</f>
        <v/>
      </c>
      <c r="S71" s="25" t="str">
        <f ca="1">IFERROR(OFFSET('計算（宅配便）'!$Q72,0,MATCH(S$2&amp;CHAR(10)&amp;"卸ケース単価",'計算（宅配便）'!$Q$3:$CE$3,0)-1),"")</f>
        <v/>
      </c>
      <c r="T71" s="25" t="str">
        <f ca="1">IFERROR(OFFSET('計算（宅配便）'!$Q72,0,MATCH(T$2&amp;CHAR(10)&amp;"卸ケース単価",'計算（宅配便）'!$Q$3:$CE$3,0)-1),"")</f>
        <v/>
      </c>
      <c r="U71" s="25" t="str">
        <f ca="1">IFERROR(OFFSET('計算（宅配便）'!$Q72,0,MATCH(U$2&amp;CHAR(10)&amp;"卸ケース単価",'計算（宅配便）'!$Q$3:$CE$3,0)-1),"")</f>
        <v/>
      </c>
      <c r="V71" s="25" t="str">
        <f ca="1">IFERROR(OFFSET('計算（宅配便）'!$Q72,0,MATCH(V$2&amp;CHAR(10)&amp;"卸ケース単価",'計算（宅配便）'!$Q$3:$CE$3,0)-1),"")</f>
        <v/>
      </c>
      <c r="W71" s="25" t="str">
        <f ca="1">IFERROR(OFFSET('計算（宅配便）'!$Q72,0,MATCH(W$2&amp;CHAR(10)&amp;"卸ケース単価",'計算（宅配便）'!$Q$3:$CE$3,0)-1),"")</f>
        <v/>
      </c>
      <c r="X71" s="25" t="str">
        <f ca="1">IFERROR(OFFSET('計算（宅配便）'!$Q72,0,MATCH(X$2&amp;CHAR(10)&amp;"卸ケース単価",'計算（宅配便）'!$Q$3:$CE$3,0)-1),"")</f>
        <v/>
      </c>
      <c r="Y71" s="25" t="str">
        <f ca="1">IFERROR(OFFSET('計算（宅配便）'!$Q72,0,MATCH(Y$2&amp;CHAR(10)&amp;"卸ケース単価",'計算（宅配便）'!$Q$3:$CE$3,0)-1),"")</f>
        <v/>
      </c>
      <c r="Z71" s="25" t="str">
        <f ca="1">IFERROR(OFFSET('計算（宅配便）'!$Q72,0,MATCH(Z$2&amp;CHAR(10)&amp;"卸ケース単価",'計算（宅配便）'!$Q$3:$CE$3,0)-1),"")</f>
        <v/>
      </c>
      <c r="AA71" s="25" t="str">
        <f ca="1">IFERROR(OFFSET('計算（宅配便）'!$Q72,0,MATCH(AA$2&amp;CHAR(10)&amp;"卸ケース単価",'計算（宅配便）'!$Q$3:$CE$3,0)-1),"")</f>
        <v/>
      </c>
      <c r="AB71" s="25" t="str">
        <f ca="1">IFERROR(OFFSET('計算（宅配便）'!$Q72,0,MATCH(AB$2&amp;CHAR(10)&amp;"卸ケース単価",'計算（宅配便）'!$Q$3:$CE$3,0)-1),"")</f>
        <v/>
      </c>
      <c r="AC71" s="25" t="str">
        <f ca="1">IFERROR(OFFSET('計算（宅配便）'!$Q72,0,MATCH(AC$2&amp;CHAR(10)&amp;"卸ケース単価",'計算（宅配便）'!$Q$3:$CE$3,0)-1),"")</f>
        <v/>
      </c>
      <c r="AD71" s="25" t="str">
        <f t="shared" ca="1" si="36"/>
        <v/>
      </c>
      <c r="AE71" s="25" t="str">
        <f t="shared" ca="1" si="24"/>
        <v/>
      </c>
      <c r="AF71" s="25" t="str">
        <f t="shared" ca="1" si="25"/>
        <v/>
      </c>
      <c r="AG71" s="25" t="str">
        <f t="shared" ca="1" si="26"/>
        <v/>
      </c>
      <c r="AH71" s="25" t="str">
        <f t="shared" ca="1" si="27"/>
        <v/>
      </c>
      <c r="AI71" s="25" t="str">
        <f t="shared" ca="1" si="28"/>
        <v/>
      </c>
      <c r="AJ71" s="25" t="str">
        <f t="shared" ca="1" si="29"/>
        <v/>
      </c>
      <c r="AK71" s="25" t="str">
        <f t="shared" ca="1" si="30"/>
        <v/>
      </c>
      <c r="AL71" s="25" t="str">
        <f t="shared" ca="1" si="31"/>
        <v/>
      </c>
      <c r="AM71" s="25" t="str">
        <f t="shared" ca="1" si="32"/>
        <v/>
      </c>
      <c r="AN71" s="25" t="str">
        <f t="shared" ca="1" si="33"/>
        <v/>
      </c>
      <c r="AO71" s="25" t="str">
        <f t="shared" ca="1" si="34"/>
        <v/>
      </c>
    </row>
    <row r="72" spans="1:41" ht="18.75" customHeight="1">
      <c r="A72" s="38">
        <v>70</v>
      </c>
      <c r="B72" s="38" t="str">
        <f>IF(ISBLANK(ID管理番号商品名入力!D72),"",ID管理番号商品名入力!D72)</f>
        <v/>
      </c>
      <c r="C72" s="39" t="str">
        <f>IF(ISBLANK(ID管理番号商品名入力!F72),"",ID管理番号商品名入力!F72)</f>
        <v/>
      </c>
      <c r="D72" s="39" t="str">
        <f>IF(ISBLANK(宅配便入力!L73),"",宅配便入力!L73)</f>
        <v/>
      </c>
      <c r="E72" s="109" t="str">
        <f>IFERROR(VLOOKUP(D72,配送グループ設定!$A$5:$G$14,6,FALSE),"")</f>
        <v/>
      </c>
      <c r="F72" s="113" t="str">
        <f>IF(ISBLANK(宅配便入力!U73),"",宅配便入力!U73)</f>
        <v/>
      </c>
      <c r="G72" s="111" t="str">
        <f>IFERROR("※"&amp;VLOOKUP(D72,配送グループ設定!$A$5:$G$14,4,FALSE),"")</f>
        <v/>
      </c>
      <c r="H72" s="24" t="str">
        <f t="shared" si="35"/>
        <v/>
      </c>
      <c r="I72" s="25">
        <v>1</v>
      </c>
      <c r="J72" s="25">
        <v>0</v>
      </c>
      <c r="K72" s="25">
        <v>0</v>
      </c>
      <c r="L72" s="25">
        <v>1</v>
      </c>
      <c r="M72" s="25" t="str">
        <f>IF(ISBLANK(宅配便入力!V73),"",宅配便入力!V73)</f>
        <v/>
      </c>
      <c r="N72" s="25">
        <v>3</v>
      </c>
      <c r="O72" s="25" t="str">
        <f>IF(ISBLANK(中部・下部フリースペース作成!$E$10),"",中部・下部フリースペース作成!$E$10)</f>
        <v/>
      </c>
      <c r="P72" s="40" t="str">
        <f>IF(ISBLANK(宅配便入力!F73),"",宅配便入力!F73)</f>
        <v/>
      </c>
      <c r="Q72" s="25" t="str">
        <f ca="1">IF(ISBLANK('計算（宅配便）'!Q73),"",IFERROR('計算（宅配便）'!Q73,""))</f>
        <v/>
      </c>
      <c r="R72" s="25" t="str">
        <f ca="1">IFERROR(OFFSET('計算（宅配便）'!$Q73,0,MATCH(R$2&amp;CHAR(10)&amp;"卸ケース単価",'計算（宅配便）'!$Q$3:$CE$3,0)-1),"")</f>
        <v/>
      </c>
      <c r="S72" s="25" t="str">
        <f ca="1">IFERROR(OFFSET('計算（宅配便）'!$Q73,0,MATCH(S$2&amp;CHAR(10)&amp;"卸ケース単価",'計算（宅配便）'!$Q$3:$CE$3,0)-1),"")</f>
        <v/>
      </c>
      <c r="T72" s="25" t="str">
        <f ca="1">IFERROR(OFFSET('計算（宅配便）'!$Q73,0,MATCH(T$2&amp;CHAR(10)&amp;"卸ケース単価",'計算（宅配便）'!$Q$3:$CE$3,0)-1),"")</f>
        <v/>
      </c>
      <c r="U72" s="25" t="str">
        <f ca="1">IFERROR(OFFSET('計算（宅配便）'!$Q73,0,MATCH(U$2&amp;CHAR(10)&amp;"卸ケース単価",'計算（宅配便）'!$Q$3:$CE$3,0)-1),"")</f>
        <v/>
      </c>
      <c r="V72" s="25" t="str">
        <f ca="1">IFERROR(OFFSET('計算（宅配便）'!$Q73,0,MATCH(V$2&amp;CHAR(10)&amp;"卸ケース単価",'計算（宅配便）'!$Q$3:$CE$3,0)-1),"")</f>
        <v/>
      </c>
      <c r="W72" s="25" t="str">
        <f ca="1">IFERROR(OFFSET('計算（宅配便）'!$Q73,0,MATCH(W$2&amp;CHAR(10)&amp;"卸ケース単価",'計算（宅配便）'!$Q$3:$CE$3,0)-1),"")</f>
        <v/>
      </c>
      <c r="X72" s="25" t="str">
        <f ca="1">IFERROR(OFFSET('計算（宅配便）'!$Q73,0,MATCH(X$2&amp;CHAR(10)&amp;"卸ケース単価",'計算（宅配便）'!$Q$3:$CE$3,0)-1),"")</f>
        <v/>
      </c>
      <c r="Y72" s="25" t="str">
        <f ca="1">IFERROR(OFFSET('計算（宅配便）'!$Q73,0,MATCH(Y$2&amp;CHAR(10)&amp;"卸ケース単価",'計算（宅配便）'!$Q$3:$CE$3,0)-1),"")</f>
        <v/>
      </c>
      <c r="Z72" s="25" t="str">
        <f ca="1">IFERROR(OFFSET('計算（宅配便）'!$Q73,0,MATCH(Z$2&amp;CHAR(10)&amp;"卸ケース単価",'計算（宅配便）'!$Q$3:$CE$3,0)-1),"")</f>
        <v/>
      </c>
      <c r="AA72" s="25" t="str">
        <f ca="1">IFERROR(OFFSET('計算（宅配便）'!$Q73,0,MATCH(AA$2&amp;CHAR(10)&amp;"卸ケース単価",'計算（宅配便）'!$Q$3:$CE$3,0)-1),"")</f>
        <v/>
      </c>
      <c r="AB72" s="25" t="str">
        <f ca="1">IFERROR(OFFSET('計算（宅配便）'!$Q73,0,MATCH(AB$2&amp;CHAR(10)&amp;"卸ケース単価",'計算（宅配便）'!$Q$3:$CE$3,0)-1),"")</f>
        <v/>
      </c>
      <c r="AC72" s="25" t="str">
        <f ca="1">IFERROR(OFFSET('計算（宅配便）'!$Q73,0,MATCH(AC$2&amp;CHAR(10)&amp;"卸ケース単価",'計算（宅配便）'!$Q$3:$CE$3,0)-1),"")</f>
        <v/>
      </c>
      <c r="AD72" s="25" t="str">
        <f t="shared" ca="1" si="36"/>
        <v/>
      </c>
      <c r="AE72" s="25" t="str">
        <f t="shared" ca="1" si="24"/>
        <v/>
      </c>
      <c r="AF72" s="25" t="str">
        <f t="shared" ca="1" si="25"/>
        <v/>
      </c>
      <c r="AG72" s="25" t="str">
        <f t="shared" ca="1" si="26"/>
        <v/>
      </c>
      <c r="AH72" s="25" t="str">
        <f t="shared" ca="1" si="27"/>
        <v/>
      </c>
      <c r="AI72" s="25" t="str">
        <f t="shared" ca="1" si="28"/>
        <v/>
      </c>
      <c r="AJ72" s="25" t="str">
        <f t="shared" ca="1" si="29"/>
        <v/>
      </c>
      <c r="AK72" s="25" t="str">
        <f t="shared" ca="1" si="30"/>
        <v/>
      </c>
      <c r="AL72" s="25" t="str">
        <f t="shared" ca="1" si="31"/>
        <v/>
      </c>
      <c r="AM72" s="25" t="str">
        <f t="shared" ca="1" si="32"/>
        <v/>
      </c>
      <c r="AN72" s="25" t="str">
        <f t="shared" ca="1" si="33"/>
        <v/>
      </c>
      <c r="AO72" s="25" t="str">
        <f t="shared" ca="1" si="34"/>
        <v/>
      </c>
    </row>
    <row r="73" spans="1:41" ht="18.75" customHeight="1">
      <c r="A73" s="38">
        <v>71</v>
      </c>
      <c r="B73" s="38" t="str">
        <f>IF(ISBLANK(ID管理番号商品名入力!D73),"",ID管理番号商品名入力!D73)</f>
        <v/>
      </c>
      <c r="C73" s="39" t="str">
        <f>IF(ISBLANK(ID管理番号商品名入力!F73),"",ID管理番号商品名入力!F73)</f>
        <v/>
      </c>
      <c r="D73" s="39" t="str">
        <f>IF(ISBLANK(宅配便入力!L74),"",宅配便入力!L74)</f>
        <v/>
      </c>
      <c r="E73" s="109" t="str">
        <f>IFERROR(VLOOKUP(D73,配送グループ設定!$A$5:$G$14,6,FALSE),"")</f>
        <v/>
      </c>
      <c r="F73" s="113" t="str">
        <f>IF(ISBLANK(宅配便入力!U74),"",宅配便入力!U74)</f>
        <v/>
      </c>
      <c r="G73" s="111" t="str">
        <f>IFERROR("※"&amp;VLOOKUP(D73,配送グループ設定!$A$5:$G$14,4,FALSE),"")</f>
        <v/>
      </c>
      <c r="H73" s="24" t="str">
        <f t="shared" si="35"/>
        <v/>
      </c>
      <c r="I73" s="25">
        <v>1</v>
      </c>
      <c r="J73" s="25">
        <v>0</v>
      </c>
      <c r="K73" s="25">
        <v>0</v>
      </c>
      <c r="L73" s="25">
        <v>1</v>
      </c>
      <c r="M73" s="25" t="str">
        <f>IF(ISBLANK(宅配便入力!V74),"",宅配便入力!V74)</f>
        <v/>
      </c>
      <c r="N73" s="25">
        <v>3</v>
      </c>
      <c r="O73" s="25" t="str">
        <f>IF(ISBLANK(中部・下部フリースペース作成!$E$10),"",中部・下部フリースペース作成!$E$10)</f>
        <v/>
      </c>
      <c r="P73" s="40" t="str">
        <f>IF(ISBLANK(宅配便入力!F74),"",宅配便入力!F74)</f>
        <v/>
      </c>
      <c r="Q73" s="25" t="str">
        <f ca="1">IF(ISBLANK('計算（宅配便）'!Q74),"",IFERROR('計算（宅配便）'!Q74,""))</f>
        <v/>
      </c>
      <c r="R73" s="25" t="str">
        <f ca="1">IFERROR(OFFSET('計算（宅配便）'!$Q74,0,MATCH(R$2&amp;CHAR(10)&amp;"卸ケース単価",'計算（宅配便）'!$Q$3:$CE$3,0)-1),"")</f>
        <v/>
      </c>
      <c r="S73" s="25" t="str">
        <f ca="1">IFERROR(OFFSET('計算（宅配便）'!$Q74,0,MATCH(S$2&amp;CHAR(10)&amp;"卸ケース単価",'計算（宅配便）'!$Q$3:$CE$3,0)-1),"")</f>
        <v/>
      </c>
      <c r="T73" s="25" t="str">
        <f ca="1">IFERROR(OFFSET('計算（宅配便）'!$Q74,0,MATCH(T$2&amp;CHAR(10)&amp;"卸ケース単価",'計算（宅配便）'!$Q$3:$CE$3,0)-1),"")</f>
        <v/>
      </c>
      <c r="U73" s="25" t="str">
        <f ca="1">IFERROR(OFFSET('計算（宅配便）'!$Q74,0,MATCH(U$2&amp;CHAR(10)&amp;"卸ケース単価",'計算（宅配便）'!$Q$3:$CE$3,0)-1),"")</f>
        <v/>
      </c>
      <c r="V73" s="25" t="str">
        <f ca="1">IFERROR(OFFSET('計算（宅配便）'!$Q74,0,MATCH(V$2&amp;CHAR(10)&amp;"卸ケース単価",'計算（宅配便）'!$Q$3:$CE$3,0)-1),"")</f>
        <v/>
      </c>
      <c r="W73" s="25" t="str">
        <f ca="1">IFERROR(OFFSET('計算（宅配便）'!$Q74,0,MATCH(W$2&amp;CHAR(10)&amp;"卸ケース単価",'計算（宅配便）'!$Q$3:$CE$3,0)-1),"")</f>
        <v/>
      </c>
      <c r="X73" s="25" t="str">
        <f ca="1">IFERROR(OFFSET('計算（宅配便）'!$Q74,0,MATCH(X$2&amp;CHAR(10)&amp;"卸ケース単価",'計算（宅配便）'!$Q$3:$CE$3,0)-1),"")</f>
        <v/>
      </c>
      <c r="Y73" s="25" t="str">
        <f ca="1">IFERROR(OFFSET('計算（宅配便）'!$Q74,0,MATCH(Y$2&amp;CHAR(10)&amp;"卸ケース単価",'計算（宅配便）'!$Q$3:$CE$3,0)-1),"")</f>
        <v/>
      </c>
      <c r="Z73" s="25" t="str">
        <f ca="1">IFERROR(OFFSET('計算（宅配便）'!$Q74,0,MATCH(Z$2&amp;CHAR(10)&amp;"卸ケース単価",'計算（宅配便）'!$Q$3:$CE$3,0)-1),"")</f>
        <v/>
      </c>
      <c r="AA73" s="25" t="str">
        <f ca="1">IFERROR(OFFSET('計算（宅配便）'!$Q74,0,MATCH(AA$2&amp;CHAR(10)&amp;"卸ケース単価",'計算（宅配便）'!$Q$3:$CE$3,0)-1),"")</f>
        <v/>
      </c>
      <c r="AB73" s="25" t="str">
        <f ca="1">IFERROR(OFFSET('計算（宅配便）'!$Q74,0,MATCH(AB$2&amp;CHAR(10)&amp;"卸ケース単価",'計算（宅配便）'!$Q$3:$CE$3,0)-1),"")</f>
        <v/>
      </c>
      <c r="AC73" s="25" t="str">
        <f ca="1">IFERROR(OFFSET('計算（宅配便）'!$Q74,0,MATCH(AC$2&amp;CHAR(10)&amp;"卸ケース単価",'計算（宅配便）'!$Q$3:$CE$3,0)-1),"")</f>
        <v/>
      </c>
      <c r="AD73" s="25" t="str">
        <f t="shared" ca="1" si="36"/>
        <v/>
      </c>
      <c r="AE73" s="25" t="str">
        <f t="shared" ca="1" si="24"/>
        <v/>
      </c>
      <c r="AF73" s="25" t="str">
        <f t="shared" ca="1" si="25"/>
        <v/>
      </c>
      <c r="AG73" s="25" t="str">
        <f t="shared" ca="1" si="26"/>
        <v/>
      </c>
      <c r="AH73" s="25" t="str">
        <f t="shared" ca="1" si="27"/>
        <v/>
      </c>
      <c r="AI73" s="25" t="str">
        <f t="shared" ca="1" si="28"/>
        <v/>
      </c>
      <c r="AJ73" s="25" t="str">
        <f t="shared" ca="1" si="29"/>
        <v/>
      </c>
      <c r="AK73" s="25" t="str">
        <f t="shared" ca="1" si="30"/>
        <v/>
      </c>
      <c r="AL73" s="25" t="str">
        <f t="shared" ca="1" si="31"/>
        <v/>
      </c>
      <c r="AM73" s="25" t="str">
        <f t="shared" ca="1" si="32"/>
        <v/>
      </c>
      <c r="AN73" s="25" t="str">
        <f t="shared" ca="1" si="33"/>
        <v/>
      </c>
      <c r="AO73" s="25" t="str">
        <f t="shared" ca="1" si="34"/>
        <v/>
      </c>
    </row>
    <row r="74" spans="1:41" ht="18.75" customHeight="1">
      <c r="A74" s="38">
        <v>72</v>
      </c>
      <c r="B74" s="38" t="str">
        <f>IF(ISBLANK(ID管理番号商品名入力!D74),"",ID管理番号商品名入力!D74)</f>
        <v/>
      </c>
      <c r="C74" s="39" t="str">
        <f>IF(ISBLANK(ID管理番号商品名入力!F74),"",ID管理番号商品名入力!F74)</f>
        <v/>
      </c>
      <c r="D74" s="39" t="str">
        <f>IF(ISBLANK(宅配便入力!L75),"",宅配便入力!L75)</f>
        <v/>
      </c>
      <c r="E74" s="109" t="str">
        <f>IFERROR(VLOOKUP(D74,配送グループ設定!$A$5:$G$14,6,FALSE),"")</f>
        <v/>
      </c>
      <c r="F74" s="113" t="str">
        <f>IF(ISBLANK(宅配便入力!U75),"",宅配便入力!U75)</f>
        <v/>
      </c>
      <c r="G74" s="111" t="str">
        <f>IFERROR("※"&amp;VLOOKUP(D74,配送グループ設定!$A$5:$G$14,4,FALSE),"")</f>
        <v/>
      </c>
      <c r="H74" s="24" t="str">
        <f t="shared" si="35"/>
        <v/>
      </c>
      <c r="I74" s="25">
        <v>1</v>
      </c>
      <c r="J74" s="25">
        <v>0</v>
      </c>
      <c r="K74" s="25">
        <v>0</v>
      </c>
      <c r="L74" s="25">
        <v>1</v>
      </c>
      <c r="M74" s="25" t="str">
        <f>IF(ISBLANK(宅配便入力!V75),"",宅配便入力!V75)</f>
        <v/>
      </c>
      <c r="N74" s="25">
        <v>3</v>
      </c>
      <c r="O74" s="25" t="str">
        <f>IF(ISBLANK(中部・下部フリースペース作成!$E$10),"",中部・下部フリースペース作成!$E$10)</f>
        <v/>
      </c>
      <c r="P74" s="40" t="str">
        <f>IF(ISBLANK(宅配便入力!F75),"",宅配便入力!F75)</f>
        <v/>
      </c>
      <c r="Q74" s="25" t="str">
        <f ca="1">IF(ISBLANK('計算（宅配便）'!Q75),"",IFERROR('計算（宅配便）'!Q75,""))</f>
        <v/>
      </c>
      <c r="R74" s="25" t="str">
        <f ca="1">IFERROR(OFFSET('計算（宅配便）'!$Q75,0,MATCH(R$2&amp;CHAR(10)&amp;"卸ケース単価",'計算（宅配便）'!$Q$3:$CE$3,0)-1),"")</f>
        <v/>
      </c>
      <c r="S74" s="25" t="str">
        <f ca="1">IFERROR(OFFSET('計算（宅配便）'!$Q75,0,MATCH(S$2&amp;CHAR(10)&amp;"卸ケース単価",'計算（宅配便）'!$Q$3:$CE$3,0)-1),"")</f>
        <v/>
      </c>
      <c r="T74" s="25" t="str">
        <f ca="1">IFERROR(OFFSET('計算（宅配便）'!$Q75,0,MATCH(T$2&amp;CHAR(10)&amp;"卸ケース単価",'計算（宅配便）'!$Q$3:$CE$3,0)-1),"")</f>
        <v/>
      </c>
      <c r="U74" s="25" t="str">
        <f ca="1">IFERROR(OFFSET('計算（宅配便）'!$Q75,0,MATCH(U$2&amp;CHAR(10)&amp;"卸ケース単価",'計算（宅配便）'!$Q$3:$CE$3,0)-1),"")</f>
        <v/>
      </c>
      <c r="V74" s="25" t="str">
        <f ca="1">IFERROR(OFFSET('計算（宅配便）'!$Q75,0,MATCH(V$2&amp;CHAR(10)&amp;"卸ケース単価",'計算（宅配便）'!$Q$3:$CE$3,0)-1),"")</f>
        <v/>
      </c>
      <c r="W74" s="25" t="str">
        <f ca="1">IFERROR(OFFSET('計算（宅配便）'!$Q75,0,MATCH(W$2&amp;CHAR(10)&amp;"卸ケース単価",'計算（宅配便）'!$Q$3:$CE$3,0)-1),"")</f>
        <v/>
      </c>
      <c r="X74" s="25" t="str">
        <f ca="1">IFERROR(OFFSET('計算（宅配便）'!$Q75,0,MATCH(X$2&amp;CHAR(10)&amp;"卸ケース単価",'計算（宅配便）'!$Q$3:$CE$3,0)-1),"")</f>
        <v/>
      </c>
      <c r="Y74" s="25" t="str">
        <f ca="1">IFERROR(OFFSET('計算（宅配便）'!$Q75,0,MATCH(Y$2&amp;CHAR(10)&amp;"卸ケース単価",'計算（宅配便）'!$Q$3:$CE$3,0)-1),"")</f>
        <v/>
      </c>
      <c r="Z74" s="25" t="str">
        <f ca="1">IFERROR(OFFSET('計算（宅配便）'!$Q75,0,MATCH(Z$2&amp;CHAR(10)&amp;"卸ケース単価",'計算（宅配便）'!$Q$3:$CE$3,0)-1),"")</f>
        <v/>
      </c>
      <c r="AA74" s="25" t="str">
        <f ca="1">IFERROR(OFFSET('計算（宅配便）'!$Q75,0,MATCH(AA$2&amp;CHAR(10)&amp;"卸ケース単価",'計算（宅配便）'!$Q$3:$CE$3,0)-1),"")</f>
        <v/>
      </c>
      <c r="AB74" s="25" t="str">
        <f ca="1">IFERROR(OFFSET('計算（宅配便）'!$Q75,0,MATCH(AB$2&amp;CHAR(10)&amp;"卸ケース単価",'計算（宅配便）'!$Q$3:$CE$3,0)-1),"")</f>
        <v/>
      </c>
      <c r="AC74" s="25" t="str">
        <f ca="1">IFERROR(OFFSET('計算（宅配便）'!$Q75,0,MATCH(AC$2&amp;CHAR(10)&amp;"卸ケース単価",'計算（宅配便）'!$Q$3:$CE$3,0)-1),"")</f>
        <v/>
      </c>
      <c r="AD74" s="25" t="str">
        <f t="shared" ca="1" si="36"/>
        <v/>
      </c>
      <c r="AE74" s="25" t="str">
        <f t="shared" ca="1" si="24"/>
        <v/>
      </c>
      <c r="AF74" s="25" t="str">
        <f t="shared" ca="1" si="25"/>
        <v/>
      </c>
      <c r="AG74" s="25" t="str">
        <f t="shared" ca="1" si="26"/>
        <v/>
      </c>
      <c r="AH74" s="25" t="str">
        <f t="shared" ca="1" si="27"/>
        <v/>
      </c>
      <c r="AI74" s="25" t="str">
        <f t="shared" ca="1" si="28"/>
        <v/>
      </c>
      <c r="AJ74" s="25" t="str">
        <f t="shared" ca="1" si="29"/>
        <v/>
      </c>
      <c r="AK74" s="25" t="str">
        <f t="shared" ca="1" si="30"/>
        <v/>
      </c>
      <c r="AL74" s="25" t="str">
        <f t="shared" ca="1" si="31"/>
        <v/>
      </c>
      <c r="AM74" s="25" t="str">
        <f t="shared" ca="1" si="32"/>
        <v/>
      </c>
      <c r="AN74" s="25" t="str">
        <f t="shared" ca="1" si="33"/>
        <v/>
      </c>
      <c r="AO74" s="25" t="str">
        <f t="shared" ca="1" si="34"/>
        <v/>
      </c>
    </row>
    <row r="75" spans="1:41" ht="18.75" customHeight="1">
      <c r="A75" s="38">
        <v>73</v>
      </c>
      <c r="B75" s="38" t="str">
        <f>IF(ISBLANK(ID管理番号商品名入力!D75),"",ID管理番号商品名入力!D75)</f>
        <v/>
      </c>
      <c r="C75" s="39" t="str">
        <f>IF(ISBLANK(ID管理番号商品名入力!F75),"",ID管理番号商品名入力!F75)</f>
        <v/>
      </c>
      <c r="D75" s="39" t="str">
        <f>IF(ISBLANK(宅配便入力!L76),"",宅配便入力!L76)</f>
        <v/>
      </c>
      <c r="E75" s="109" t="str">
        <f>IFERROR(VLOOKUP(D75,配送グループ設定!$A$5:$G$14,6,FALSE),"")</f>
        <v/>
      </c>
      <c r="F75" s="113" t="str">
        <f>IF(ISBLANK(宅配便入力!U76),"",宅配便入力!U76)</f>
        <v/>
      </c>
      <c r="G75" s="111" t="str">
        <f>IFERROR("※"&amp;VLOOKUP(D75,配送グループ設定!$A$5:$G$14,4,FALSE),"")</f>
        <v/>
      </c>
      <c r="H75" s="24" t="str">
        <f t="shared" si="35"/>
        <v/>
      </c>
      <c r="I75" s="25">
        <v>1</v>
      </c>
      <c r="J75" s="25">
        <v>0</v>
      </c>
      <c r="K75" s="25">
        <v>0</v>
      </c>
      <c r="L75" s="25">
        <v>1</v>
      </c>
      <c r="M75" s="25" t="str">
        <f>IF(ISBLANK(宅配便入力!V76),"",宅配便入力!V76)</f>
        <v/>
      </c>
      <c r="N75" s="25">
        <v>3</v>
      </c>
      <c r="O75" s="25" t="str">
        <f>IF(ISBLANK(中部・下部フリースペース作成!$E$10),"",中部・下部フリースペース作成!$E$10)</f>
        <v/>
      </c>
      <c r="P75" s="40" t="str">
        <f>IF(ISBLANK(宅配便入力!F76),"",宅配便入力!F76)</f>
        <v/>
      </c>
      <c r="Q75" s="25" t="str">
        <f ca="1">IF(ISBLANK('計算（宅配便）'!Q76),"",IFERROR('計算（宅配便）'!Q76,""))</f>
        <v/>
      </c>
      <c r="R75" s="25" t="str">
        <f ca="1">IFERROR(OFFSET('計算（宅配便）'!$Q76,0,MATCH(R$2&amp;CHAR(10)&amp;"卸ケース単価",'計算（宅配便）'!$Q$3:$CE$3,0)-1),"")</f>
        <v/>
      </c>
      <c r="S75" s="25" t="str">
        <f ca="1">IFERROR(OFFSET('計算（宅配便）'!$Q76,0,MATCH(S$2&amp;CHAR(10)&amp;"卸ケース単価",'計算（宅配便）'!$Q$3:$CE$3,0)-1),"")</f>
        <v/>
      </c>
      <c r="T75" s="25" t="str">
        <f ca="1">IFERROR(OFFSET('計算（宅配便）'!$Q76,0,MATCH(T$2&amp;CHAR(10)&amp;"卸ケース単価",'計算（宅配便）'!$Q$3:$CE$3,0)-1),"")</f>
        <v/>
      </c>
      <c r="U75" s="25" t="str">
        <f ca="1">IFERROR(OFFSET('計算（宅配便）'!$Q76,0,MATCH(U$2&amp;CHAR(10)&amp;"卸ケース単価",'計算（宅配便）'!$Q$3:$CE$3,0)-1),"")</f>
        <v/>
      </c>
      <c r="V75" s="25" t="str">
        <f ca="1">IFERROR(OFFSET('計算（宅配便）'!$Q76,0,MATCH(V$2&amp;CHAR(10)&amp;"卸ケース単価",'計算（宅配便）'!$Q$3:$CE$3,0)-1),"")</f>
        <v/>
      </c>
      <c r="W75" s="25" t="str">
        <f ca="1">IFERROR(OFFSET('計算（宅配便）'!$Q76,0,MATCH(W$2&amp;CHAR(10)&amp;"卸ケース単価",'計算（宅配便）'!$Q$3:$CE$3,0)-1),"")</f>
        <v/>
      </c>
      <c r="X75" s="25" t="str">
        <f ca="1">IFERROR(OFFSET('計算（宅配便）'!$Q76,0,MATCH(X$2&amp;CHAR(10)&amp;"卸ケース単価",'計算（宅配便）'!$Q$3:$CE$3,0)-1),"")</f>
        <v/>
      </c>
      <c r="Y75" s="25" t="str">
        <f ca="1">IFERROR(OFFSET('計算（宅配便）'!$Q76,0,MATCH(Y$2&amp;CHAR(10)&amp;"卸ケース単価",'計算（宅配便）'!$Q$3:$CE$3,0)-1),"")</f>
        <v/>
      </c>
      <c r="Z75" s="25" t="str">
        <f ca="1">IFERROR(OFFSET('計算（宅配便）'!$Q76,0,MATCH(Z$2&amp;CHAR(10)&amp;"卸ケース単価",'計算（宅配便）'!$Q$3:$CE$3,0)-1),"")</f>
        <v/>
      </c>
      <c r="AA75" s="25" t="str">
        <f ca="1">IFERROR(OFFSET('計算（宅配便）'!$Q76,0,MATCH(AA$2&amp;CHAR(10)&amp;"卸ケース単価",'計算（宅配便）'!$Q$3:$CE$3,0)-1),"")</f>
        <v/>
      </c>
      <c r="AB75" s="25" t="str">
        <f ca="1">IFERROR(OFFSET('計算（宅配便）'!$Q76,0,MATCH(AB$2&amp;CHAR(10)&amp;"卸ケース単価",'計算（宅配便）'!$Q$3:$CE$3,0)-1),"")</f>
        <v/>
      </c>
      <c r="AC75" s="25" t="str">
        <f ca="1">IFERROR(OFFSET('計算（宅配便）'!$Q76,0,MATCH(AC$2&amp;CHAR(10)&amp;"卸ケース単価",'計算（宅配便）'!$Q$3:$CE$3,0)-1),"")</f>
        <v/>
      </c>
      <c r="AD75" s="25" t="str">
        <f t="shared" ca="1" si="36"/>
        <v/>
      </c>
      <c r="AE75" s="25" t="str">
        <f t="shared" ca="1" si="24"/>
        <v/>
      </c>
      <c r="AF75" s="25" t="str">
        <f t="shared" ca="1" si="25"/>
        <v/>
      </c>
      <c r="AG75" s="25" t="str">
        <f t="shared" ca="1" si="26"/>
        <v/>
      </c>
      <c r="AH75" s="25" t="str">
        <f t="shared" ca="1" si="27"/>
        <v/>
      </c>
      <c r="AI75" s="25" t="str">
        <f t="shared" ca="1" si="28"/>
        <v/>
      </c>
      <c r="AJ75" s="25" t="str">
        <f t="shared" ca="1" si="29"/>
        <v/>
      </c>
      <c r="AK75" s="25" t="str">
        <f t="shared" ca="1" si="30"/>
        <v/>
      </c>
      <c r="AL75" s="25" t="str">
        <f t="shared" ca="1" si="31"/>
        <v/>
      </c>
      <c r="AM75" s="25" t="str">
        <f t="shared" ca="1" si="32"/>
        <v/>
      </c>
      <c r="AN75" s="25" t="str">
        <f t="shared" ca="1" si="33"/>
        <v/>
      </c>
      <c r="AO75" s="25" t="str">
        <f t="shared" ca="1" si="34"/>
        <v/>
      </c>
    </row>
    <row r="76" spans="1:41" ht="18.75" customHeight="1">
      <c r="A76" s="38">
        <v>74</v>
      </c>
      <c r="B76" s="38" t="str">
        <f>IF(ISBLANK(ID管理番号商品名入力!D76),"",ID管理番号商品名入力!D76)</f>
        <v/>
      </c>
      <c r="C76" s="39" t="str">
        <f>IF(ISBLANK(ID管理番号商品名入力!F76),"",ID管理番号商品名入力!F76)</f>
        <v/>
      </c>
      <c r="D76" s="39" t="str">
        <f>IF(ISBLANK(宅配便入力!L77),"",宅配便入力!L77)</f>
        <v/>
      </c>
      <c r="E76" s="109" t="str">
        <f>IFERROR(VLOOKUP(D76,配送グループ設定!$A$5:$G$14,6,FALSE),"")</f>
        <v/>
      </c>
      <c r="F76" s="113" t="str">
        <f>IF(ISBLANK(宅配便入力!U77),"",宅配便入力!U77)</f>
        <v/>
      </c>
      <c r="G76" s="111" t="str">
        <f>IFERROR("※"&amp;VLOOKUP(D76,配送グループ設定!$A$5:$G$14,4,FALSE),"")</f>
        <v/>
      </c>
      <c r="H76" s="24" t="str">
        <f t="shared" si="35"/>
        <v/>
      </c>
      <c r="I76" s="25">
        <v>1</v>
      </c>
      <c r="J76" s="25">
        <v>0</v>
      </c>
      <c r="K76" s="25">
        <v>0</v>
      </c>
      <c r="L76" s="25">
        <v>1</v>
      </c>
      <c r="M76" s="25" t="str">
        <f>IF(ISBLANK(宅配便入力!V77),"",宅配便入力!V77)</f>
        <v/>
      </c>
      <c r="N76" s="25">
        <v>3</v>
      </c>
      <c r="O76" s="25" t="str">
        <f>IF(ISBLANK(中部・下部フリースペース作成!$E$10),"",中部・下部フリースペース作成!$E$10)</f>
        <v/>
      </c>
      <c r="P76" s="40" t="str">
        <f>IF(ISBLANK(宅配便入力!F77),"",宅配便入力!F77)</f>
        <v/>
      </c>
      <c r="Q76" s="25" t="str">
        <f ca="1">IF(ISBLANK('計算（宅配便）'!Q77),"",IFERROR('計算（宅配便）'!Q77,""))</f>
        <v/>
      </c>
      <c r="R76" s="25" t="str">
        <f ca="1">IFERROR(OFFSET('計算（宅配便）'!$Q77,0,MATCH(R$2&amp;CHAR(10)&amp;"卸ケース単価",'計算（宅配便）'!$Q$3:$CE$3,0)-1),"")</f>
        <v/>
      </c>
      <c r="S76" s="25" t="str">
        <f ca="1">IFERROR(OFFSET('計算（宅配便）'!$Q77,0,MATCH(S$2&amp;CHAR(10)&amp;"卸ケース単価",'計算（宅配便）'!$Q$3:$CE$3,0)-1),"")</f>
        <v/>
      </c>
      <c r="T76" s="25" t="str">
        <f ca="1">IFERROR(OFFSET('計算（宅配便）'!$Q77,0,MATCH(T$2&amp;CHAR(10)&amp;"卸ケース単価",'計算（宅配便）'!$Q$3:$CE$3,0)-1),"")</f>
        <v/>
      </c>
      <c r="U76" s="25" t="str">
        <f ca="1">IFERROR(OFFSET('計算（宅配便）'!$Q77,0,MATCH(U$2&amp;CHAR(10)&amp;"卸ケース単価",'計算（宅配便）'!$Q$3:$CE$3,0)-1),"")</f>
        <v/>
      </c>
      <c r="V76" s="25" t="str">
        <f ca="1">IFERROR(OFFSET('計算（宅配便）'!$Q77,0,MATCH(V$2&amp;CHAR(10)&amp;"卸ケース単価",'計算（宅配便）'!$Q$3:$CE$3,0)-1),"")</f>
        <v/>
      </c>
      <c r="W76" s="25" t="str">
        <f ca="1">IFERROR(OFFSET('計算（宅配便）'!$Q77,0,MATCH(W$2&amp;CHAR(10)&amp;"卸ケース単価",'計算（宅配便）'!$Q$3:$CE$3,0)-1),"")</f>
        <v/>
      </c>
      <c r="X76" s="25" t="str">
        <f ca="1">IFERROR(OFFSET('計算（宅配便）'!$Q77,0,MATCH(X$2&amp;CHAR(10)&amp;"卸ケース単価",'計算（宅配便）'!$Q$3:$CE$3,0)-1),"")</f>
        <v/>
      </c>
      <c r="Y76" s="25" t="str">
        <f ca="1">IFERROR(OFFSET('計算（宅配便）'!$Q77,0,MATCH(Y$2&amp;CHAR(10)&amp;"卸ケース単価",'計算（宅配便）'!$Q$3:$CE$3,0)-1),"")</f>
        <v/>
      </c>
      <c r="Z76" s="25" t="str">
        <f ca="1">IFERROR(OFFSET('計算（宅配便）'!$Q77,0,MATCH(Z$2&amp;CHAR(10)&amp;"卸ケース単価",'計算（宅配便）'!$Q$3:$CE$3,0)-1),"")</f>
        <v/>
      </c>
      <c r="AA76" s="25" t="str">
        <f ca="1">IFERROR(OFFSET('計算（宅配便）'!$Q77,0,MATCH(AA$2&amp;CHAR(10)&amp;"卸ケース単価",'計算（宅配便）'!$Q$3:$CE$3,0)-1),"")</f>
        <v/>
      </c>
      <c r="AB76" s="25" t="str">
        <f ca="1">IFERROR(OFFSET('計算（宅配便）'!$Q77,0,MATCH(AB$2&amp;CHAR(10)&amp;"卸ケース単価",'計算（宅配便）'!$Q$3:$CE$3,0)-1),"")</f>
        <v/>
      </c>
      <c r="AC76" s="25" t="str">
        <f ca="1">IFERROR(OFFSET('計算（宅配便）'!$Q77,0,MATCH(AC$2&amp;CHAR(10)&amp;"卸ケース単価",'計算（宅配便）'!$Q$3:$CE$3,0)-1),"")</f>
        <v/>
      </c>
      <c r="AD76" s="25" t="str">
        <f t="shared" ca="1" si="36"/>
        <v/>
      </c>
      <c r="AE76" s="25" t="str">
        <f t="shared" ca="1" si="24"/>
        <v/>
      </c>
      <c r="AF76" s="25" t="str">
        <f t="shared" ca="1" si="25"/>
        <v/>
      </c>
      <c r="AG76" s="25" t="str">
        <f t="shared" ca="1" si="26"/>
        <v/>
      </c>
      <c r="AH76" s="25" t="str">
        <f t="shared" ca="1" si="27"/>
        <v/>
      </c>
      <c r="AI76" s="25" t="str">
        <f t="shared" ca="1" si="28"/>
        <v/>
      </c>
      <c r="AJ76" s="25" t="str">
        <f t="shared" ca="1" si="29"/>
        <v/>
      </c>
      <c r="AK76" s="25" t="str">
        <f t="shared" ca="1" si="30"/>
        <v/>
      </c>
      <c r="AL76" s="25" t="str">
        <f t="shared" ca="1" si="31"/>
        <v/>
      </c>
      <c r="AM76" s="25" t="str">
        <f t="shared" ca="1" si="32"/>
        <v/>
      </c>
      <c r="AN76" s="25" t="str">
        <f t="shared" ca="1" si="33"/>
        <v/>
      </c>
      <c r="AO76" s="25" t="str">
        <f t="shared" ca="1" si="34"/>
        <v/>
      </c>
    </row>
    <row r="77" spans="1:41" ht="18.75" customHeight="1">
      <c r="A77" s="38">
        <v>75</v>
      </c>
      <c r="B77" s="38" t="str">
        <f>IF(ISBLANK(ID管理番号商品名入力!D77),"",ID管理番号商品名入力!D77)</f>
        <v/>
      </c>
      <c r="C77" s="39" t="str">
        <f>IF(ISBLANK(ID管理番号商品名入力!F77),"",ID管理番号商品名入力!F77)</f>
        <v/>
      </c>
      <c r="D77" s="39" t="str">
        <f>IF(ISBLANK(宅配便入力!L78),"",宅配便入力!L78)</f>
        <v/>
      </c>
      <c r="E77" s="109" t="str">
        <f>IFERROR(VLOOKUP(D77,配送グループ設定!$A$5:$G$14,6,FALSE),"")</f>
        <v/>
      </c>
      <c r="F77" s="113" t="str">
        <f>IF(ISBLANK(宅配便入力!U78),"",宅配便入力!U78)</f>
        <v/>
      </c>
      <c r="G77" s="111" t="str">
        <f>IFERROR("※"&amp;VLOOKUP(D77,配送グループ設定!$A$5:$G$14,4,FALSE),"")</f>
        <v/>
      </c>
      <c r="H77" s="24" t="str">
        <f t="shared" si="35"/>
        <v/>
      </c>
      <c r="I77" s="25">
        <v>1</v>
      </c>
      <c r="J77" s="25">
        <v>0</v>
      </c>
      <c r="K77" s="25">
        <v>0</v>
      </c>
      <c r="L77" s="25">
        <v>1</v>
      </c>
      <c r="M77" s="25" t="str">
        <f>IF(ISBLANK(宅配便入力!V78),"",宅配便入力!V78)</f>
        <v/>
      </c>
      <c r="N77" s="25">
        <v>3</v>
      </c>
      <c r="O77" s="25" t="str">
        <f>IF(ISBLANK(中部・下部フリースペース作成!$E$10),"",中部・下部フリースペース作成!$E$10)</f>
        <v/>
      </c>
      <c r="P77" s="40" t="str">
        <f>IF(ISBLANK(宅配便入力!F78),"",宅配便入力!F78)</f>
        <v/>
      </c>
      <c r="Q77" s="25" t="str">
        <f ca="1">IF(ISBLANK('計算（宅配便）'!Q78),"",IFERROR('計算（宅配便）'!Q78,""))</f>
        <v/>
      </c>
      <c r="R77" s="25" t="str">
        <f ca="1">IFERROR(OFFSET('計算（宅配便）'!$Q78,0,MATCH(R$2&amp;CHAR(10)&amp;"卸ケース単価",'計算（宅配便）'!$Q$3:$CE$3,0)-1),"")</f>
        <v/>
      </c>
      <c r="S77" s="25" t="str">
        <f ca="1">IFERROR(OFFSET('計算（宅配便）'!$Q78,0,MATCH(S$2&amp;CHAR(10)&amp;"卸ケース単価",'計算（宅配便）'!$Q$3:$CE$3,0)-1),"")</f>
        <v/>
      </c>
      <c r="T77" s="25" t="str">
        <f ca="1">IFERROR(OFFSET('計算（宅配便）'!$Q78,0,MATCH(T$2&amp;CHAR(10)&amp;"卸ケース単価",'計算（宅配便）'!$Q$3:$CE$3,0)-1),"")</f>
        <v/>
      </c>
      <c r="U77" s="25" t="str">
        <f ca="1">IFERROR(OFFSET('計算（宅配便）'!$Q78,0,MATCH(U$2&amp;CHAR(10)&amp;"卸ケース単価",'計算（宅配便）'!$Q$3:$CE$3,0)-1),"")</f>
        <v/>
      </c>
      <c r="V77" s="25" t="str">
        <f ca="1">IFERROR(OFFSET('計算（宅配便）'!$Q78,0,MATCH(V$2&amp;CHAR(10)&amp;"卸ケース単価",'計算（宅配便）'!$Q$3:$CE$3,0)-1),"")</f>
        <v/>
      </c>
      <c r="W77" s="25" t="str">
        <f ca="1">IFERROR(OFFSET('計算（宅配便）'!$Q78,0,MATCH(W$2&amp;CHAR(10)&amp;"卸ケース単価",'計算（宅配便）'!$Q$3:$CE$3,0)-1),"")</f>
        <v/>
      </c>
      <c r="X77" s="25" t="str">
        <f ca="1">IFERROR(OFFSET('計算（宅配便）'!$Q78,0,MATCH(X$2&amp;CHAR(10)&amp;"卸ケース単価",'計算（宅配便）'!$Q$3:$CE$3,0)-1),"")</f>
        <v/>
      </c>
      <c r="Y77" s="25" t="str">
        <f ca="1">IFERROR(OFFSET('計算（宅配便）'!$Q78,0,MATCH(Y$2&amp;CHAR(10)&amp;"卸ケース単価",'計算（宅配便）'!$Q$3:$CE$3,0)-1),"")</f>
        <v/>
      </c>
      <c r="Z77" s="25" t="str">
        <f ca="1">IFERROR(OFFSET('計算（宅配便）'!$Q78,0,MATCH(Z$2&amp;CHAR(10)&amp;"卸ケース単価",'計算（宅配便）'!$Q$3:$CE$3,0)-1),"")</f>
        <v/>
      </c>
      <c r="AA77" s="25" t="str">
        <f ca="1">IFERROR(OFFSET('計算（宅配便）'!$Q78,0,MATCH(AA$2&amp;CHAR(10)&amp;"卸ケース単価",'計算（宅配便）'!$Q$3:$CE$3,0)-1),"")</f>
        <v/>
      </c>
      <c r="AB77" s="25" t="str">
        <f ca="1">IFERROR(OFFSET('計算（宅配便）'!$Q78,0,MATCH(AB$2&amp;CHAR(10)&amp;"卸ケース単価",'計算（宅配便）'!$Q$3:$CE$3,0)-1),"")</f>
        <v/>
      </c>
      <c r="AC77" s="25" t="str">
        <f ca="1">IFERROR(OFFSET('計算（宅配便）'!$Q78,0,MATCH(AC$2&amp;CHAR(10)&amp;"卸ケース単価",'計算（宅配便）'!$Q$3:$CE$3,0)-1),"")</f>
        <v/>
      </c>
      <c r="AD77" s="25" t="str">
        <f t="shared" ca="1" si="36"/>
        <v/>
      </c>
      <c r="AE77" s="25" t="str">
        <f t="shared" ca="1" si="24"/>
        <v/>
      </c>
      <c r="AF77" s="25" t="str">
        <f t="shared" ca="1" si="25"/>
        <v/>
      </c>
      <c r="AG77" s="25" t="str">
        <f t="shared" ca="1" si="26"/>
        <v/>
      </c>
      <c r="AH77" s="25" t="str">
        <f t="shared" ca="1" si="27"/>
        <v/>
      </c>
      <c r="AI77" s="25" t="str">
        <f t="shared" ca="1" si="28"/>
        <v/>
      </c>
      <c r="AJ77" s="25" t="str">
        <f t="shared" ca="1" si="29"/>
        <v/>
      </c>
      <c r="AK77" s="25" t="str">
        <f t="shared" ca="1" si="30"/>
        <v/>
      </c>
      <c r="AL77" s="25" t="str">
        <f t="shared" ca="1" si="31"/>
        <v/>
      </c>
      <c r="AM77" s="25" t="str">
        <f t="shared" ca="1" si="32"/>
        <v/>
      </c>
      <c r="AN77" s="25" t="str">
        <f t="shared" ca="1" si="33"/>
        <v/>
      </c>
      <c r="AO77" s="25" t="str">
        <f t="shared" ca="1" si="34"/>
        <v/>
      </c>
    </row>
    <row r="78" spans="1:41" ht="18.75" customHeight="1">
      <c r="A78" s="38">
        <v>76</v>
      </c>
      <c r="B78" s="38" t="str">
        <f>IF(ISBLANK(ID管理番号商品名入力!D78),"",ID管理番号商品名入力!D78)</f>
        <v/>
      </c>
      <c r="C78" s="39" t="str">
        <f>IF(ISBLANK(ID管理番号商品名入力!F78),"",ID管理番号商品名入力!F78)</f>
        <v/>
      </c>
      <c r="D78" s="39" t="str">
        <f>IF(ISBLANK(宅配便入力!L79),"",宅配便入力!L79)</f>
        <v/>
      </c>
      <c r="E78" s="109" t="str">
        <f>IFERROR(VLOOKUP(D78,配送グループ設定!$A$5:$G$14,6,FALSE),"")</f>
        <v/>
      </c>
      <c r="F78" s="113" t="str">
        <f>IF(ISBLANK(宅配便入力!U79),"",宅配便入力!U79)</f>
        <v/>
      </c>
      <c r="G78" s="111" t="str">
        <f>IFERROR("※"&amp;VLOOKUP(D78,配送グループ設定!$A$5:$G$14,4,FALSE),"")</f>
        <v/>
      </c>
      <c r="H78" s="24" t="str">
        <f t="shared" si="35"/>
        <v/>
      </c>
      <c r="I78" s="25">
        <v>1</v>
      </c>
      <c r="J78" s="25">
        <v>0</v>
      </c>
      <c r="K78" s="25">
        <v>0</v>
      </c>
      <c r="L78" s="25">
        <v>1</v>
      </c>
      <c r="M78" s="25" t="str">
        <f>IF(ISBLANK(宅配便入力!V79),"",宅配便入力!V79)</f>
        <v/>
      </c>
      <c r="N78" s="25">
        <v>3</v>
      </c>
      <c r="O78" s="25" t="str">
        <f>IF(ISBLANK(中部・下部フリースペース作成!$E$10),"",中部・下部フリースペース作成!$E$10)</f>
        <v/>
      </c>
      <c r="P78" s="40" t="str">
        <f>IF(ISBLANK(宅配便入力!F79),"",宅配便入力!F79)</f>
        <v/>
      </c>
      <c r="Q78" s="25" t="str">
        <f ca="1">IF(ISBLANK('計算（宅配便）'!Q79),"",IFERROR('計算（宅配便）'!Q79,""))</f>
        <v/>
      </c>
      <c r="R78" s="25" t="str">
        <f ca="1">IFERROR(OFFSET('計算（宅配便）'!$Q79,0,MATCH(R$2&amp;CHAR(10)&amp;"卸ケース単価",'計算（宅配便）'!$Q$3:$CE$3,0)-1),"")</f>
        <v/>
      </c>
      <c r="S78" s="25" t="str">
        <f ca="1">IFERROR(OFFSET('計算（宅配便）'!$Q79,0,MATCH(S$2&amp;CHAR(10)&amp;"卸ケース単価",'計算（宅配便）'!$Q$3:$CE$3,0)-1),"")</f>
        <v/>
      </c>
      <c r="T78" s="25" t="str">
        <f ca="1">IFERROR(OFFSET('計算（宅配便）'!$Q79,0,MATCH(T$2&amp;CHAR(10)&amp;"卸ケース単価",'計算（宅配便）'!$Q$3:$CE$3,0)-1),"")</f>
        <v/>
      </c>
      <c r="U78" s="25" t="str">
        <f ca="1">IFERROR(OFFSET('計算（宅配便）'!$Q79,0,MATCH(U$2&amp;CHAR(10)&amp;"卸ケース単価",'計算（宅配便）'!$Q$3:$CE$3,0)-1),"")</f>
        <v/>
      </c>
      <c r="V78" s="25" t="str">
        <f ca="1">IFERROR(OFFSET('計算（宅配便）'!$Q79,0,MATCH(V$2&amp;CHAR(10)&amp;"卸ケース単価",'計算（宅配便）'!$Q$3:$CE$3,0)-1),"")</f>
        <v/>
      </c>
      <c r="W78" s="25" t="str">
        <f ca="1">IFERROR(OFFSET('計算（宅配便）'!$Q79,0,MATCH(W$2&amp;CHAR(10)&amp;"卸ケース単価",'計算（宅配便）'!$Q$3:$CE$3,0)-1),"")</f>
        <v/>
      </c>
      <c r="X78" s="25" t="str">
        <f ca="1">IFERROR(OFFSET('計算（宅配便）'!$Q79,0,MATCH(X$2&amp;CHAR(10)&amp;"卸ケース単価",'計算（宅配便）'!$Q$3:$CE$3,0)-1),"")</f>
        <v/>
      </c>
      <c r="Y78" s="25" t="str">
        <f ca="1">IFERROR(OFFSET('計算（宅配便）'!$Q79,0,MATCH(Y$2&amp;CHAR(10)&amp;"卸ケース単価",'計算（宅配便）'!$Q$3:$CE$3,0)-1),"")</f>
        <v/>
      </c>
      <c r="Z78" s="25" t="str">
        <f ca="1">IFERROR(OFFSET('計算（宅配便）'!$Q79,0,MATCH(Z$2&amp;CHAR(10)&amp;"卸ケース単価",'計算（宅配便）'!$Q$3:$CE$3,0)-1),"")</f>
        <v/>
      </c>
      <c r="AA78" s="25" t="str">
        <f ca="1">IFERROR(OFFSET('計算（宅配便）'!$Q79,0,MATCH(AA$2&amp;CHAR(10)&amp;"卸ケース単価",'計算（宅配便）'!$Q$3:$CE$3,0)-1),"")</f>
        <v/>
      </c>
      <c r="AB78" s="25" t="str">
        <f ca="1">IFERROR(OFFSET('計算（宅配便）'!$Q79,0,MATCH(AB$2&amp;CHAR(10)&amp;"卸ケース単価",'計算（宅配便）'!$Q$3:$CE$3,0)-1),"")</f>
        <v/>
      </c>
      <c r="AC78" s="25" t="str">
        <f ca="1">IFERROR(OFFSET('計算（宅配便）'!$Q79,0,MATCH(AC$2&amp;CHAR(10)&amp;"卸ケース単価",'計算（宅配便）'!$Q$3:$CE$3,0)-1),"")</f>
        <v/>
      </c>
      <c r="AD78" s="25" t="str">
        <f t="shared" ca="1" si="36"/>
        <v/>
      </c>
      <c r="AE78" s="25" t="str">
        <f t="shared" ca="1" si="24"/>
        <v/>
      </c>
      <c r="AF78" s="25" t="str">
        <f t="shared" ca="1" si="25"/>
        <v/>
      </c>
      <c r="AG78" s="25" t="str">
        <f t="shared" ca="1" si="26"/>
        <v/>
      </c>
      <c r="AH78" s="25" t="str">
        <f t="shared" ca="1" si="27"/>
        <v/>
      </c>
      <c r="AI78" s="25" t="str">
        <f t="shared" ca="1" si="28"/>
        <v/>
      </c>
      <c r="AJ78" s="25" t="str">
        <f t="shared" ca="1" si="29"/>
        <v/>
      </c>
      <c r="AK78" s="25" t="str">
        <f t="shared" ca="1" si="30"/>
        <v/>
      </c>
      <c r="AL78" s="25" t="str">
        <f t="shared" ca="1" si="31"/>
        <v/>
      </c>
      <c r="AM78" s="25" t="str">
        <f t="shared" ca="1" si="32"/>
        <v/>
      </c>
      <c r="AN78" s="25" t="str">
        <f t="shared" ca="1" si="33"/>
        <v/>
      </c>
      <c r="AO78" s="25" t="str">
        <f t="shared" ca="1" si="34"/>
        <v/>
      </c>
    </row>
    <row r="79" spans="1:41" ht="18.75" customHeight="1">
      <c r="A79" s="38">
        <v>77</v>
      </c>
      <c r="B79" s="38" t="str">
        <f>IF(ISBLANK(ID管理番号商品名入力!D79),"",ID管理番号商品名入力!D79)</f>
        <v/>
      </c>
      <c r="C79" s="39" t="str">
        <f>IF(ISBLANK(ID管理番号商品名入力!F79),"",ID管理番号商品名入力!F79)</f>
        <v/>
      </c>
      <c r="D79" s="39" t="str">
        <f>IF(ISBLANK(宅配便入力!L80),"",宅配便入力!L80)</f>
        <v/>
      </c>
      <c r="E79" s="109" t="str">
        <f>IFERROR(VLOOKUP(D79,配送グループ設定!$A$5:$G$14,6,FALSE),"")</f>
        <v/>
      </c>
      <c r="F79" s="113" t="str">
        <f>IF(ISBLANK(宅配便入力!U80),"",宅配便入力!U80)</f>
        <v/>
      </c>
      <c r="G79" s="111" t="str">
        <f>IFERROR("※"&amp;VLOOKUP(D79,配送グループ設定!$A$5:$G$14,4,FALSE),"")</f>
        <v/>
      </c>
      <c r="H79" s="24" t="str">
        <f t="shared" si="35"/>
        <v/>
      </c>
      <c r="I79" s="25">
        <v>1</v>
      </c>
      <c r="J79" s="25">
        <v>0</v>
      </c>
      <c r="K79" s="25">
        <v>0</v>
      </c>
      <c r="L79" s="25">
        <v>1</v>
      </c>
      <c r="M79" s="25" t="str">
        <f>IF(ISBLANK(宅配便入力!V80),"",宅配便入力!V80)</f>
        <v/>
      </c>
      <c r="N79" s="25">
        <v>3</v>
      </c>
      <c r="O79" s="25" t="str">
        <f>IF(ISBLANK(中部・下部フリースペース作成!$E$10),"",中部・下部フリースペース作成!$E$10)</f>
        <v/>
      </c>
      <c r="P79" s="40" t="str">
        <f>IF(ISBLANK(宅配便入力!F80),"",宅配便入力!F80)</f>
        <v/>
      </c>
      <c r="Q79" s="25" t="str">
        <f ca="1">IF(ISBLANK('計算（宅配便）'!Q80),"",IFERROR('計算（宅配便）'!Q80,""))</f>
        <v/>
      </c>
      <c r="R79" s="25" t="str">
        <f ca="1">IFERROR(OFFSET('計算（宅配便）'!$Q80,0,MATCH(R$2&amp;CHAR(10)&amp;"卸ケース単価",'計算（宅配便）'!$Q$3:$CE$3,0)-1),"")</f>
        <v/>
      </c>
      <c r="S79" s="25" t="str">
        <f ca="1">IFERROR(OFFSET('計算（宅配便）'!$Q80,0,MATCH(S$2&amp;CHAR(10)&amp;"卸ケース単価",'計算（宅配便）'!$Q$3:$CE$3,0)-1),"")</f>
        <v/>
      </c>
      <c r="T79" s="25" t="str">
        <f ca="1">IFERROR(OFFSET('計算（宅配便）'!$Q80,0,MATCH(T$2&amp;CHAR(10)&amp;"卸ケース単価",'計算（宅配便）'!$Q$3:$CE$3,0)-1),"")</f>
        <v/>
      </c>
      <c r="U79" s="25" t="str">
        <f ca="1">IFERROR(OFFSET('計算（宅配便）'!$Q80,0,MATCH(U$2&amp;CHAR(10)&amp;"卸ケース単価",'計算（宅配便）'!$Q$3:$CE$3,0)-1),"")</f>
        <v/>
      </c>
      <c r="V79" s="25" t="str">
        <f ca="1">IFERROR(OFFSET('計算（宅配便）'!$Q80,0,MATCH(V$2&amp;CHAR(10)&amp;"卸ケース単価",'計算（宅配便）'!$Q$3:$CE$3,0)-1),"")</f>
        <v/>
      </c>
      <c r="W79" s="25" t="str">
        <f ca="1">IFERROR(OFFSET('計算（宅配便）'!$Q80,0,MATCH(W$2&amp;CHAR(10)&amp;"卸ケース単価",'計算（宅配便）'!$Q$3:$CE$3,0)-1),"")</f>
        <v/>
      </c>
      <c r="X79" s="25" t="str">
        <f ca="1">IFERROR(OFFSET('計算（宅配便）'!$Q80,0,MATCH(X$2&amp;CHAR(10)&amp;"卸ケース単価",'計算（宅配便）'!$Q$3:$CE$3,0)-1),"")</f>
        <v/>
      </c>
      <c r="Y79" s="25" t="str">
        <f ca="1">IFERROR(OFFSET('計算（宅配便）'!$Q80,0,MATCH(Y$2&amp;CHAR(10)&amp;"卸ケース単価",'計算（宅配便）'!$Q$3:$CE$3,0)-1),"")</f>
        <v/>
      </c>
      <c r="Z79" s="25" t="str">
        <f ca="1">IFERROR(OFFSET('計算（宅配便）'!$Q80,0,MATCH(Z$2&amp;CHAR(10)&amp;"卸ケース単価",'計算（宅配便）'!$Q$3:$CE$3,0)-1),"")</f>
        <v/>
      </c>
      <c r="AA79" s="25" t="str">
        <f ca="1">IFERROR(OFFSET('計算（宅配便）'!$Q80,0,MATCH(AA$2&amp;CHAR(10)&amp;"卸ケース単価",'計算（宅配便）'!$Q$3:$CE$3,0)-1),"")</f>
        <v/>
      </c>
      <c r="AB79" s="25" t="str">
        <f ca="1">IFERROR(OFFSET('計算（宅配便）'!$Q80,0,MATCH(AB$2&amp;CHAR(10)&amp;"卸ケース単価",'計算（宅配便）'!$Q$3:$CE$3,0)-1),"")</f>
        <v/>
      </c>
      <c r="AC79" s="25" t="str">
        <f ca="1">IFERROR(OFFSET('計算（宅配便）'!$Q80,0,MATCH(AC$2&amp;CHAR(10)&amp;"卸ケース単価",'計算（宅配便）'!$Q$3:$CE$3,0)-1),"")</f>
        <v/>
      </c>
      <c r="AD79" s="25" t="str">
        <f t="shared" ca="1" si="36"/>
        <v/>
      </c>
      <c r="AE79" s="25" t="str">
        <f t="shared" ca="1" si="24"/>
        <v/>
      </c>
      <c r="AF79" s="25" t="str">
        <f t="shared" ca="1" si="25"/>
        <v/>
      </c>
      <c r="AG79" s="25" t="str">
        <f t="shared" ca="1" si="26"/>
        <v/>
      </c>
      <c r="AH79" s="25" t="str">
        <f t="shared" ca="1" si="27"/>
        <v/>
      </c>
      <c r="AI79" s="25" t="str">
        <f t="shared" ca="1" si="28"/>
        <v/>
      </c>
      <c r="AJ79" s="25" t="str">
        <f t="shared" ca="1" si="29"/>
        <v/>
      </c>
      <c r="AK79" s="25" t="str">
        <f t="shared" ca="1" si="30"/>
        <v/>
      </c>
      <c r="AL79" s="25" t="str">
        <f t="shared" ca="1" si="31"/>
        <v/>
      </c>
      <c r="AM79" s="25" t="str">
        <f t="shared" ca="1" si="32"/>
        <v/>
      </c>
      <c r="AN79" s="25" t="str">
        <f t="shared" ca="1" si="33"/>
        <v/>
      </c>
      <c r="AO79" s="25" t="str">
        <f t="shared" ca="1" si="34"/>
        <v/>
      </c>
    </row>
    <row r="80" spans="1:41" ht="18.75" customHeight="1">
      <c r="A80" s="38">
        <v>78</v>
      </c>
      <c r="B80" s="38" t="str">
        <f>IF(ISBLANK(ID管理番号商品名入力!D80),"",ID管理番号商品名入力!D80)</f>
        <v/>
      </c>
      <c r="C80" s="39" t="str">
        <f>IF(ISBLANK(ID管理番号商品名入力!F80),"",ID管理番号商品名入力!F80)</f>
        <v/>
      </c>
      <c r="D80" s="39" t="str">
        <f>IF(ISBLANK(宅配便入力!L81),"",宅配便入力!L81)</f>
        <v/>
      </c>
      <c r="E80" s="109" t="str">
        <f>IFERROR(VLOOKUP(D80,配送グループ設定!$A$5:$G$14,6,FALSE),"")</f>
        <v/>
      </c>
      <c r="F80" s="113" t="str">
        <f>IF(ISBLANK(宅配便入力!U81),"",宅配便入力!U81)</f>
        <v/>
      </c>
      <c r="G80" s="111" t="str">
        <f>IFERROR("※"&amp;VLOOKUP(D80,配送グループ設定!$A$5:$G$14,4,FALSE),"")</f>
        <v/>
      </c>
      <c r="H80" s="24" t="str">
        <f t="shared" si="35"/>
        <v/>
      </c>
      <c r="I80" s="25">
        <v>1</v>
      </c>
      <c r="J80" s="25">
        <v>0</v>
      </c>
      <c r="K80" s="25">
        <v>0</v>
      </c>
      <c r="L80" s="25">
        <v>1</v>
      </c>
      <c r="M80" s="25" t="str">
        <f>IF(ISBLANK(宅配便入力!V81),"",宅配便入力!V81)</f>
        <v/>
      </c>
      <c r="N80" s="25">
        <v>3</v>
      </c>
      <c r="O80" s="25" t="str">
        <f>IF(ISBLANK(中部・下部フリースペース作成!$E$10),"",中部・下部フリースペース作成!$E$10)</f>
        <v/>
      </c>
      <c r="P80" s="40" t="str">
        <f>IF(ISBLANK(宅配便入力!F81),"",宅配便入力!F81)</f>
        <v/>
      </c>
      <c r="Q80" s="25" t="str">
        <f ca="1">IF(ISBLANK('計算（宅配便）'!Q81),"",IFERROR('計算（宅配便）'!Q81,""))</f>
        <v/>
      </c>
      <c r="R80" s="25" t="str">
        <f ca="1">IFERROR(OFFSET('計算（宅配便）'!$Q81,0,MATCH(R$2&amp;CHAR(10)&amp;"卸ケース単価",'計算（宅配便）'!$Q$3:$CE$3,0)-1),"")</f>
        <v/>
      </c>
      <c r="S80" s="25" t="str">
        <f ca="1">IFERROR(OFFSET('計算（宅配便）'!$Q81,0,MATCH(S$2&amp;CHAR(10)&amp;"卸ケース単価",'計算（宅配便）'!$Q$3:$CE$3,0)-1),"")</f>
        <v/>
      </c>
      <c r="T80" s="25" t="str">
        <f ca="1">IFERROR(OFFSET('計算（宅配便）'!$Q81,0,MATCH(T$2&amp;CHAR(10)&amp;"卸ケース単価",'計算（宅配便）'!$Q$3:$CE$3,0)-1),"")</f>
        <v/>
      </c>
      <c r="U80" s="25" t="str">
        <f ca="1">IFERROR(OFFSET('計算（宅配便）'!$Q81,0,MATCH(U$2&amp;CHAR(10)&amp;"卸ケース単価",'計算（宅配便）'!$Q$3:$CE$3,0)-1),"")</f>
        <v/>
      </c>
      <c r="V80" s="25" t="str">
        <f ca="1">IFERROR(OFFSET('計算（宅配便）'!$Q81,0,MATCH(V$2&amp;CHAR(10)&amp;"卸ケース単価",'計算（宅配便）'!$Q$3:$CE$3,0)-1),"")</f>
        <v/>
      </c>
      <c r="W80" s="25" t="str">
        <f ca="1">IFERROR(OFFSET('計算（宅配便）'!$Q81,0,MATCH(W$2&amp;CHAR(10)&amp;"卸ケース単価",'計算（宅配便）'!$Q$3:$CE$3,0)-1),"")</f>
        <v/>
      </c>
      <c r="X80" s="25" t="str">
        <f ca="1">IFERROR(OFFSET('計算（宅配便）'!$Q81,0,MATCH(X$2&amp;CHAR(10)&amp;"卸ケース単価",'計算（宅配便）'!$Q$3:$CE$3,0)-1),"")</f>
        <v/>
      </c>
      <c r="Y80" s="25" t="str">
        <f ca="1">IFERROR(OFFSET('計算（宅配便）'!$Q81,0,MATCH(Y$2&amp;CHAR(10)&amp;"卸ケース単価",'計算（宅配便）'!$Q$3:$CE$3,0)-1),"")</f>
        <v/>
      </c>
      <c r="Z80" s="25" t="str">
        <f ca="1">IFERROR(OFFSET('計算（宅配便）'!$Q81,0,MATCH(Z$2&amp;CHAR(10)&amp;"卸ケース単価",'計算（宅配便）'!$Q$3:$CE$3,0)-1),"")</f>
        <v/>
      </c>
      <c r="AA80" s="25" t="str">
        <f ca="1">IFERROR(OFFSET('計算（宅配便）'!$Q81,0,MATCH(AA$2&amp;CHAR(10)&amp;"卸ケース単価",'計算（宅配便）'!$Q$3:$CE$3,0)-1),"")</f>
        <v/>
      </c>
      <c r="AB80" s="25" t="str">
        <f ca="1">IFERROR(OFFSET('計算（宅配便）'!$Q81,0,MATCH(AB$2&amp;CHAR(10)&amp;"卸ケース単価",'計算（宅配便）'!$Q$3:$CE$3,0)-1),"")</f>
        <v/>
      </c>
      <c r="AC80" s="25" t="str">
        <f ca="1">IFERROR(OFFSET('計算（宅配便）'!$Q81,0,MATCH(AC$2&amp;CHAR(10)&amp;"卸ケース単価",'計算（宅配便）'!$Q$3:$CE$3,0)-1),"")</f>
        <v/>
      </c>
      <c r="AD80" s="25" t="str">
        <f t="shared" ca="1" si="36"/>
        <v/>
      </c>
      <c r="AE80" s="25" t="str">
        <f t="shared" ca="1" si="24"/>
        <v/>
      </c>
      <c r="AF80" s="25" t="str">
        <f t="shared" ca="1" si="25"/>
        <v/>
      </c>
      <c r="AG80" s="25" t="str">
        <f t="shared" ca="1" si="26"/>
        <v/>
      </c>
      <c r="AH80" s="25" t="str">
        <f t="shared" ca="1" si="27"/>
        <v/>
      </c>
      <c r="AI80" s="25" t="str">
        <f t="shared" ca="1" si="28"/>
        <v/>
      </c>
      <c r="AJ80" s="25" t="str">
        <f t="shared" ca="1" si="29"/>
        <v/>
      </c>
      <c r="AK80" s="25" t="str">
        <f t="shared" ca="1" si="30"/>
        <v/>
      </c>
      <c r="AL80" s="25" t="str">
        <f t="shared" ca="1" si="31"/>
        <v/>
      </c>
      <c r="AM80" s="25" t="str">
        <f t="shared" ca="1" si="32"/>
        <v/>
      </c>
      <c r="AN80" s="25" t="str">
        <f t="shared" ca="1" si="33"/>
        <v/>
      </c>
      <c r="AO80" s="25" t="str">
        <f t="shared" ca="1" si="34"/>
        <v/>
      </c>
    </row>
    <row r="81" spans="1:41" ht="18.75" customHeight="1">
      <c r="A81" s="38">
        <v>79</v>
      </c>
      <c r="B81" s="38" t="str">
        <f>IF(ISBLANK(ID管理番号商品名入力!D81),"",ID管理番号商品名入力!D81)</f>
        <v/>
      </c>
      <c r="C81" s="39" t="str">
        <f>IF(ISBLANK(ID管理番号商品名入力!F81),"",ID管理番号商品名入力!F81)</f>
        <v/>
      </c>
      <c r="D81" s="39" t="str">
        <f>IF(ISBLANK(宅配便入力!L82),"",宅配便入力!L82)</f>
        <v/>
      </c>
      <c r="E81" s="109" t="str">
        <f>IFERROR(VLOOKUP(D81,配送グループ設定!$A$5:$G$14,6,FALSE),"")</f>
        <v/>
      </c>
      <c r="F81" s="113" t="str">
        <f>IF(ISBLANK(宅配便入力!U82),"",宅配便入力!U82)</f>
        <v/>
      </c>
      <c r="G81" s="111" t="str">
        <f>IFERROR("※"&amp;VLOOKUP(D81,配送グループ設定!$A$5:$G$14,4,FALSE),"")</f>
        <v/>
      </c>
      <c r="H81" s="24" t="str">
        <f t="shared" si="35"/>
        <v/>
      </c>
      <c r="I81" s="25">
        <v>1</v>
      </c>
      <c r="J81" s="25">
        <v>0</v>
      </c>
      <c r="K81" s="25">
        <v>0</v>
      </c>
      <c r="L81" s="25">
        <v>1</v>
      </c>
      <c r="M81" s="25" t="str">
        <f>IF(ISBLANK(宅配便入力!V82),"",宅配便入力!V82)</f>
        <v/>
      </c>
      <c r="N81" s="25">
        <v>3</v>
      </c>
      <c r="O81" s="25" t="str">
        <f>IF(ISBLANK(中部・下部フリースペース作成!$E$10),"",中部・下部フリースペース作成!$E$10)</f>
        <v/>
      </c>
      <c r="P81" s="40" t="str">
        <f>IF(ISBLANK(宅配便入力!F82),"",宅配便入力!F82)</f>
        <v/>
      </c>
      <c r="Q81" s="25" t="str">
        <f ca="1">IF(ISBLANK('計算（宅配便）'!Q82),"",IFERROR('計算（宅配便）'!Q82,""))</f>
        <v/>
      </c>
      <c r="R81" s="25" t="str">
        <f ca="1">IFERROR(OFFSET('計算（宅配便）'!$Q82,0,MATCH(R$2&amp;CHAR(10)&amp;"卸ケース単価",'計算（宅配便）'!$Q$3:$CE$3,0)-1),"")</f>
        <v/>
      </c>
      <c r="S81" s="25" t="str">
        <f ca="1">IFERROR(OFFSET('計算（宅配便）'!$Q82,0,MATCH(S$2&amp;CHAR(10)&amp;"卸ケース単価",'計算（宅配便）'!$Q$3:$CE$3,0)-1),"")</f>
        <v/>
      </c>
      <c r="T81" s="25" t="str">
        <f ca="1">IFERROR(OFFSET('計算（宅配便）'!$Q82,0,MATCH(T$2&amp;CHAR(10)&amp;"卸ケース単価",'計算（宅配便）'!$Q$3:$CE$3,0)-1),"")</f>
        <v/>
      </c>
      <c r="U81" s="25" t="str">
        <f ca="1">IFERROR(OFFSET('計算（宅配便）'!$Q82,0,MATCH(U$2&amp;CHAR(10)&amp;"卸ケース単価",'計算（宅配便）'!$Q$3:$CE$3,0)-1),"")</f>
        <v/>
      </c>
      <c r="V81" s="25" t="str">
        <f ca="1">IFERROR(OFFSET('計算（宅配便）'!$Q82,0,MATCH(V$2&amp;CHAR(10)&amp;"卸ケース単価",'計算（宅配便）'!$Q$3:$CE$3,0)-1),"")</f>
        <v/>
      </c>
      <c r="W81" s="25" t="str">
        <f ca="1">IFERROR(OFFSET('計算（宅配便）'!$Q82,0,MATCH(W$2&amp;CHAR(10)&amp;"卸ケース単価",'計算（宅配便）'!$Q$3:$CE$3,0)-1),"")</f>
        <v/>
      </c>
      <c r="X81" s="25" t="str">
        <f ca="1">IFERROR(OFFSET('計算（宅配便）'!$Q82,0,MATCH(X$2&amp;CHAR(10)&amp;"卸ケース単価",'計算（宅配便）'!$Q$3:$CE$3,0)-1),"")</f>
        <v/>
      </c>
      <c r="Y81" s="25" t="str">
        <f ca="1">IFERROR(OFFSET('計算（宅配便）'!$Q82,0,MATCH(Y$2&amp;CHAR(10)&amp;"卸ケース単価",'計算（宅配便）'!$Q$3:$CE$3,0)-1),"")</f>
        <v/>
      </c>
      <c r="Z81" s="25" t="str">
        <f ca="1">IFERROR(OFFSET('計算（宅配便）'!$Q82,0,MATCH(Z$2&amp;CHAR(10)&amp;"卸ケース単価",'計算（宅配便）'!$Q$3:$CE$3,0)-1),"")</f>
        <v/>
      </c>
      <c r="AA81" s="25" t="str">
        <f ca="1">IFERROR(OFFSET('計算（宅配便）'!$Q82,0,MATCH(AA$2&amp;CHAR(10)&amp;"卸ケース単価",'計算（宅配便）'!$Q$3:$CE$3,0)-1),"")</f>
        <v/>
      </c>
      <c r="AB81" s="25" t="str">
        <f ca="1">IFERROR(OFFSET('計算（宅配便）'!$Q82,0,MATCH(AB$2&amp;CHAR(10)&amp;"卸ケース単価",'計算（宅配便）'!$Q$3:$CE$3,0)-1),"")</f>
        <v/>
      </c>
      <c r="AC81" s="25" t="str">
        <f ca="1">IFERROR(OFFSET('計算（宅配便）'!$Q82,0,MATCH(AC$2&amp;CHAR(10)&amp;"卸ケース単価",'計算（宅配便）'!$Q$3:$CE$3,0)-1),"")</f>
        <v/>
      </c>
      <c r="AD81" s="25" t="str">
        <f t="shared" ca="1" si="36"/>
        <v/>
      </c>
      <c r="AE81" s="25" t="str">
        <f t="shared" ca="1" si="24"/>
        <v/>
      </c>
      <c r="AF81" s="25" t="str">
        <f t="shared" ca="1" si="25"/>
        <v/>
      </c>
      <c r="AG81" s="25" t="str">
        <f t="shared" ca="1" si="26"/>
        <v/>
      </c>
      <c r="AH81" s="25" t="str">
        <f t="shared" ca="1" si="27"/>
        <v/>
      </c>
      <c r="AI81" s="25" t="str">
        <f t="shared" ca="1" si="28"/>
        <v/>
      </c>
      <c r="AJ81" s="25" t="str">
        <f t="shared" ca="1" si="29"/>
        <v/>
      </c>
      <c r="AK81" s="25" t="str">
        <f t="shared" ca="1" si="30"/>
        <v/>
      </c>
      <c r="AL81" s="25" t="str">
        <f t="shared" ca="1" si="31"/>
        <v/>
      </c>
      <c r="AM81" s="25" t="str">
        <f t="shared" ca="1" si="32"/>
        <v/>
      </c>
      <c r="AN81" s="25" t="str">
        <f t="shared" ca="1" si="33"/>
        <v/>
      </c>
      <c r="AO81" s="25" t="str">
        <f t="shared" ca="1" si="34"/>
        <v/>
      </c>
    </row>
    <row r="82" spans="1:41" ht="18.75" customHeight="1">
      <c r="A82" s="38">
        <v>80</v>
      </c>
      <c r="B82" s="38" t="str">
        <f>IF(ISBLANK(ID管理番号商品名入力!D82),"",ID管理番号商品名入力!D82)</f>
        <v/>
      </c>
      <c r="C82" s="39" t="str">
        <f>IF(ISBLANK(ID管理番号商品名入力!F82),"",ID管理番号商品名入力!F82)</f>
        <v/>
      </c>
      <c r="D82" s="39" t="str">
        <f>IF(ISBLANK(宅配便入力!L83),"",宅配便入力!L83)</f>
        <v/>
      </c>
      <c r="E82" s="109" t="str">
        <f>IFERROR(VLOOKUP(D82,配送グループ設定!$A$5:$G$14,6,FALSE),"")</f>
        <v/>
      </c>
      <c r="F82" s="113" t="str">
        <f>IF(ISBLANK(宅配便入力!U83),"",宅配便入力!U83)</f>
        <v/>
      </c>
      <c r="G82" s="111" t="str">
        <f>IFERROR("※"&amp;VLOOKUP(D82,配送グループ設定!$A$5:$G$14,4,FALSE),"")</f>
        <v/>
      </c>
      <c r="H82" s="24" t="str">
        <f t="shared" si="35"/>
        <v/>
      </c>
      <c r="I82" s="25">
        <v>1</v>
      </c>
      <c r="J82" s="25">
        <v>0</v>
      </c>
      <c r="K82" s="25">
        <v>0</v>
      </c>
      <c r="L82" s="25">
        <v>1</v>
      </c>
      <c r="M82" s="25" t="str">
        <f>IF(ISBLANK(宅配便入力!V83),"",宅配便入力!V83)</f>
        <v/>
      </c>
      <c r="N82" s="25">
        <v>3</v>
      </c>
      <c r="O82" s="25" t="str">
        <f>IF(ISBLANK(中部・下部フリースペース作成!$E$10),"",中部・下部フリースペース作成!$E$10)</f>
        <v/>
      </c>
      <c r="P82" s="40" t="str">
        <f>IF(ISBLANK(宅配便入力!F83),"",宅配便入力!F83)</f>
        <v/>
      </c>
      <c r="Q82" s="25" t="str">
        <f ca="1">IF(ISBLANK('計算（宅配便）'!Q83),"",IFERROR('計算（宅配便）'!Q83,""))</f>
        <v/>
      </c>
      <c r="R82" s="25" t="str">
        <f ca="1">IFERROR(OFFSET('計算（宅配便）'!$Q83,0,MATCH(R$2&amp;CHAR(10)&amp;"卸ケース単価",'計算（宅配便）'!$Q$3:$CE$3,0)-1),"")</f>
        <v/>
      </c>
      <c r="S82" s="25" t="str">
        <f ca="1">IFERROR(OFFSET('計算（宅配便）'!$Q83,0,MATCH(S$2&amp;CHAR(10)&amp;"卸ケース単価",'計算（宅配便）'!$Q$3:$CE$3,0)-1),"")</f>
        <v/>
      </c>
      <c r="T82" s="25" t="str">
        <f ca="1">IFERROR(OFFSET('計算（宅配便）'!$Q83,0,MATCH(T$2&amp;CHAR(10)&amp;"卸ケース単価",'計算（宅配便）'!$Q$3:$CE$3,0)-1),"")</f>
        <v/>
      </c>
      <c r="U82" s="25" t="str">
        <f ca="1">IFERROR(OFFSET('計算（宅配便）'!$Q83,0,MATCH(U$2&amp;CHAR(10)&amp;"卸ケース単価",'計算（宅配便）'!$Q$3:$CE$3,0)-1),"")</f>
        <v/>
      </c>
      <c r="V82" s="25" t="str">
        <f ca="1">IFERROR(OFFSET('計算（宅配便）'!$Q83,0,MATCH(V$2&amp;CHAR(10)&amp;"卸ケース単価",'計算（宅配便）'!$Q$3:$CE$3,0)-1),"")</f>
        <v/>
      </c>
      <c r="W82" s="25" t="str">
        <f ca="1">IFERROR(OFFSET('計算（宅配便）'!$Q83,0,MATCH(W$2&amp;CHAR(10)&amp;"卸ケース単価",'計算（宅配便）'!$Q$3:$CE$3,0)-1),"")</f>
        <v/>
      </c>
      <c r="X82" s="25" t="str">
        <f ca="1">IFERROR(OFFSET('計算（宅配便）'!$Q83,0,MATCH(X$2&amp;CHAR(10)&amp;"卸ケース単価",'計算（宅配便）'!$Q$3:$CE$3,0)-1),"")</f>
        <v/>
      </c>
      <c r="Y82" s="25" t="str">
        <f ca="1">IFERROR(OFFSET('計算（宅配便）'!$Q83,0,MATCH(Y$2&amp;CHAR(10)&amp;"卸ケース単価",'計算（宅配便）'!$Q$3:$CE$3,0)-1),"")</f>
        <v/>
      </c>
      <c r="Z82" s="25" t="str">
        <f ca="1">IFERROR(OFFSET('計算（宅配便）'!$Q83,0,MATCH(Z$2&amp;CHAR(10)&amp;"卸ケース単価",'計算（宅配便）'!$Q$3:$CE$3,0)-1),"")</f>
        <v/>
      </c>
      <c r="AA82" s="25" t="str">
        <f ca="1">IFERROR(OFFSET('計算（宅配便）'!$Q83,0,MATCH(AA$2&amp;CHAR(10)&amp;"卸ケース単価",'計算（宅配便）'!$Q$3:$CE$3,0)-1),"")</f>
        <v/>
      </c>
      <c r="AB82" s="25" t="str">
        <f ca="1">IFERROR(OFFSET('計算（宅配便）'!$Q83,0,MATCH(AB$2&amp;CHAR(10)&amp;"卸ケース単価",'計算（宅配便）'!$Q$3:$CE$3,0)-1),"")</f>
        <v/>
      </c>
      <c r="AC82" s="25" t="str">
        <f ca="1">IFERROR(OFFSET('計算（宅配便）'!$Q83,0,MATCH(AC$2&amp;CHAR(10)&amp;"卸ケース単価",'計算（宅配便）'!$Q$3:$CE$3,0)-1),"")</f>
        <v/>
      </c>
      <c r="AD82" s="25" t="str">
        <f t="shared" ca="1" si="36"/>
        <v/>
      </c>
      <c r="AE82" s="25" t="str">
        <f t="shared" ca="1" si="24"/>
        <v/>
      </c>
      <c r="AF82" s="25" t="str">
        <f t="shared" ca="1" si="25"/>
        <v/>
      </c>
      <c r="AG82" s="25" t="str">
        <f t="shared" ca="1" si="26"/>
        <v/>
      </c>
      <c r="AH82" s="25" t="str">
        <f t="shared" ca="1" si="27"/>
        <v/>
      </c>
      <c r="AI82" s="25" t="str">
        <f t="shared" ca="1" si="28"/>
        <v/>
      </c>
      <c r="AJ82" s="25" t="str">
        <f t="shared" ca="1" si="29"/>
        <v/>
      </c>
      <c r="AK82" s="25" t="str">
        <f t="shared" ca="1" si="30"/>
        <v/>
      </c>
      <c r="AL82" s="25" t="str">
        <f t="shared" ca="1" si="31"/>
        <v/>
      </c>
      <c r="AM82" s="25" t="str">
        <f t="shared" ca="1" si="32"/>
        <v/>
      </c>
      <c r="AN82" s="25" t="str">
        <f t="shared" ca="1" si="33"/>
        <v/>
      </c>
      <c r="AO82" s="25" t="str">
        <f t="shared" ca="1" si="34"/>
        <v/>
      </c>
    </row>
    <row r="83" spans="1:41" ht="18.75" customHeight="1">
      <c r="A83" s="38">
        <v>81</v>
      </c>
      <c r="B83" s="38" t="str">
        <f>IF(ISBLANK(ID管理番号商品名入力!D83),"",ID管理番号商品名入力!D83)</f>
        <v/>
      </c>
      <c r="C83" s="39" t="str">
        <f>IF(ISBLANK(ID管理番号商品名入力!F83),"",ID管理番号商品名入力!F83)</f>
        <v/>
      </c>
      <c r="D83" s="39" t="str">
        <f>IF(ISBLANK(宅配便入力!L84),"",宅配便入力!L84)</f>
        <v/>
      </c>
      <c r="E83" s="109" t="str">
        <f>IFERROR(VLOOKUP(D83,配送グループ設定!$A$5:$G$14,6,FALSE),"")</f>
        <v/>
      </c>
      <c r="F83" s="113" t="str">
        <f>IF(ISBLANK(宅配便入力!U84),"",宅配便入力!U84)</f>
        <v/>
      </c>
      <c r="G83" s="111" t="str">
        <f>IFERROR("※"&amp;VLOOKUP(D83,配送グループ設定!$A$5:$G$14,4,FALSE),"")</f>
        <v/>
      </c>
      <c r="H83" s="24" t="str">
        <f t="shared" si="35"/>
        <v/>
      </c>
      <c r="I83" s="25">
        <v>1</v>
      </c>
      <c r="J83" s="25">
        <v>0</v>
      </c>
      <c r="K83" s="25">
        <v>0</v>
      </c>
      <c r="L83" s="25">
        <v>1</v>
      </c>
      <c r="M83" s="25" t="str">
        <f>IF(ISBLANK(宅配便入力!V84),"",宅配便入力!V84)</f>
        <v/>
      </c>
      <c r="N83" s="25">
        <v>3</v>
      </c>
      <c r="O83" s="25" t="str">
        <f>IF(ISBLANK(中部・下部フリースペース作成!$E$10),"",中部・下部フリースペース作成!$E$10)</f>
        <v/>
      </c>
      <c r="P83" s="40" t="str">
        <f>IF(ISBLANK(宅配便入力!F84),"",宅配便入力!F84)</f>
        <v/>
      </c>
      <c r="Q83" s="25" t="str">
        <f ca="1">IF(ISBLANK('計算（宅配便）'!Q84),"",IFERROR('計算（宅配便）'!Q84,""))</f>
        <v/>
      </c>
      <c r="R83" s="25" t="str">
        <f ca="1">IFERROR(OFFSET('計算（宅配便）'!$Q84,0,MATCH(R$2&amp;CHAR(10)&amp;"卸ケース単価",'計算（宅配便）'!$Q$3:$CE$3,0)-1),"")</f>
        <v/>
      </c>
      <c r="S83" s="25" t="str">
        <f ca="1">IFERROR(OFFSET('計算（宅配便）'!$Q84,0,MATCH(S$2&amp;CHAR(10)&amp;"卸ケース単価",'計算（宅配便）'!$Q$3:$CE$3,0)-1),"")</f>
        <v/>
      </c>
      <c r="T83" s="25" t="str">
        <f ca="1">IFERROR(OFFSET('計算（宅配便）'!$Q84,0,MATCH(T$2&amp;CHAR(10)&amp;"卸ケース単価",'計算（宅配便）'!$Q$3:$CE$3,0)-1),"")</f>
        <v/>
      </c>
      <c r="U83" s="25" t="str">
        <f ca="1">IFERROR(OFFSET('計算（宅配便）'!$Q84,0,MATCH(U$2&amp;CHAR(10)&amp;"卸ケース単価",'計算（宅配便）'!$Q$3:$CE$3,0)-1),"")</f>
        <v/>
      </c>
      <c r="V83" s="25" t="str">
        <f ca="1">IFERROR(OFFSET('計算（宅配便）'!$Q84,0,MATCH(V$2&amp;CHAR(10)&amp;"卸ケース単価",'計算（宅配便）'!$Q$3:$CE$3,0)-1),"")</f>
        <v/>
      </c>
      <c r="W83" s="25" t="str">
        <f ca="1">IFERROR(OFFSET('計算（宅配便）'!$Q84,0,MATCH(W$2&amp;CHAR(10)&amp;"卸ケース単価",'計算（宅配便）'!$Q$3:$CE$3,0)-1),"")</f>
        <v/>
      </c>
      <c r="X83" s="25" t="str">
        <f ca="1">IFERROR(OFFSET('計算（宅配便）'!$Q84,0,MATCH(X$2&amp;CHAR(10)&amp;"卸ケース単価",'計算（宅配便）'!$Q$3:$CE$3,0)-1),"")</f>
        <v/>
      </c>
      <c r="Y83" s="25" t="str">
        <f ca="1">IFERROR(OFFSET('計算（宅配便）'!$Q84,0,MATCH(Y$2&amp;CHAR(10)&amp;"卸ケース単価",'計算（宅配便）'!$Q$3:$CE$3,0)-1),"")</f>
        <v/>
      </c>
      <c r="Z83" s="25" t="str">
        <f ca="1">IFERROR(OFFSET('計算（宅配便）'!$Q84,0,MATCH(Z$2&amp;CHAR(10)&amp;"卸ケース単価",'計算（宅配便）'!$Q$3:$CE$3,0)-1),"")</f>
        <v/>
      </c>
      <c r="AA83" s="25" t="str">
        <f ca="1">IFERROR(OFFSET('計算（宅配便）'!$Q84,0,MATCH(AA$2&amp;CHAR(10)&amp;"卸ケース単価",'計算（宅配便）'!$Q$3:$CE$3,0)-1),"")</f>
        <v/>
      </c>
      <c r="AB83" s="25" t="str">
        <f ca="1">IFERROR(OFFSET('計算（宅配便）'!$Q84,0,MATCH(AB$2&amp;CHAR(10)&amp;"卸ケース単価",'計算（宅配便）'!$Q$3:$CE$3,0)-1),"")</f>
        <v/>
      </c>
      <c r="AC83" s="25" t="str">
        <f ca="1">IFERROR(OFFSET('計算（宅配便）'!$Q84,0,MATCH(AC$2&amp;CHAR(10)&amp;"卸ケース単価",'計算（宅配便）'!$Q$3:$CE$3,0)-1),"")</f>
        <v/>
      </c>
      <c r="AD83" s="25" t="str">
        <f t="shared" ca="1" si="36"/>
        <v/>
      </c>
      <c r="AE83" s="25" t="str">
        <f t="shared" ca="1" si="24"/>
        <v/>
      </c>
      <c r="AF83" s="25" t="str">
        <f t="shared" ca="1" si="25"/>
        <v/>
      </c>
      <c r="AG83" s="25" t="str">
        <f t="shared" ca="1" si="26"/>
        <v/>
      </c>
      <c r="AH83" s="25" t="str">
        <f t="shared" ca="1" si="27"/>
        <v/>
      </c>
      <c r="AI83" s="25" t="str">
        <f t="shared" ca="1" si="28"/>
        <v/>
      </c>
      <c r="AJ83" s="25" t="str">
        <f t="shared" ca="1" si="29"/>
        <v/>
      </c>
      <c r="AK83" s="25" t="str">
        <f t="shared" ca="1" si="30"/>
        <v/>
      </c>
      <c r="AL83" s="25" t="str">
        <f t="shared" ca="1" si="31"/>
        <v/>
      </c>
      <c r="AM83" s="25" t="str">
        <f t="shared" ca="1" si="32"/>
        <v/>
      </c>
      <c r="AN83" s="25" t="str">
        <f t="shared" ca="1" si="33"/>
        <v/>
      </c>
      <c r="AO83" s="25" t="str">
        <f t="shared" ca="1" si="34"/>
        <v/>
      </c>
    </row>
    <row r="84" spans="1:41" ht="18.75" customHeight="1">
      <c r="A84" s="38">
        <v>82</v>
      </c>
      <c r="B84" s="38" t="str">
        <f>IF(ISBLANK(ID管理番号商品名入力!D84),"",ID管理番号商品名入力!D84)</f>
        <v/>
      </c>
      <c r="C84" s="39" t="str">
        <f>IF(ISBLANK(ID管理番号商品名入力!F84),"",ID管理番号商品名入力!F84)</f>
        <v/>
      </c>
      <c r="D84" s="39" t="str">
        <f>IF(ISBLANK(宅配便入力!L85),"",宅配便入力!L85)</f>
        <v/>
      </c>
      <c r="E84" s="109" t="str">
        <f>IFERROR(VLOOKUP(D84,配送グループ設定!$A$5:$G$14,6,FALSE),"")</f>
        <v/>
      </c>
      <c r="F84" s="113" t="str">
        <f>IF(ISBLANK(宅配便入力!U85),"",宅配便入力!U85)</f>
        <v/>
      </c>
      <c r="G84" s="111" t="str">
        <f>IFERROR("※"&amp;VLOOKUP(D84,配送グループ設定!$A$5:$G$14,4,FALSE),"")</f>
        <v/>
      </c>
      <c r="H84" s="24" t="str">
        <f t="shared" si="35"/>
        <v/>
      </c>
      <c r="I84" s="25">
        <v>1</v>
      </c>
      <c r="J84" s="25">
        <v>0</v>
      </c>
      <c r="K84" s="25">
        <v>0</v>
      </c>
      <c r="L84" s="25">
        <v>1</v>
      </c>
      <c r="M84" s="25" t="str">
        <f>IF(ISBLANK(宅配便入力!V85),"",宅配便入力!V85)</f>
        <v/>
      </c>
      <c r="N84" s="25">
        <v>3</v>
      </c>
      <c r="O84" s="25" t="str">
        <f>IF(ISBLANK(中部・下部フリースペース作成!$E$10),"",中部・下部フリースペース作成!$E$10)</f>
        <v/>
      </c>
      <c r="P84" s="40" t="str">
        <f>IF(ISBLANK(宅配便入力!F85),"",宅配便入力!F85)</f>
        <v/>
      </c>
      <c r="Q84" s="25" t="str">
        <f ca="1">IF(ISBLANK('計算（宅配便）'!Q85),"",IFERROR('計算（宅配便）'!Q85,""))</f>
        <v/>
      </c>
      <c r="R84" s="25" t="str">
        <f ca="1">IFERROR(OFFSET('計算（宅配便）'!$Q85,0,MATCH(R$2&amp;CHAR(10)&amp;"卸ケース単価",'計算（宅配便）'!$Q$3:$CE$3,0)-1),"")</f>
        <v/>
      </c>
      <c r="S84" s="25" t="str">
        <f ca="1">IFERROR(OFFSET('計算（宅配便）'!$Q85,0,MATCH(S$2&amp;CHAR(10)&amp;"卸ケース単価",'計算（宅配便）'!$Q$3:$CE$3,0)-1),"")</f>
        <v/>
      </c>
      <c r="T84" s="25" t="str">
        <f ca="1">IFERROR(OFFSET('計算（宅配便）'!$Q85,0,MATCH(T$2&amp;CHAR(10)&amp;"卸ケース単価",'計算（宅配便）'!$Q$3:$CE$3,0)-1),"")</f>
        <v/>
      </c>
      <c r="U84" s="25" t="str">
        <f ca="1">IFERROR(OFFSET('計算（宅配便）'!$Q85,0,MATCH(U$2&amp;CHAR(10)&amp;"卸ケース単価",'計算（宅配便）'!$Q$3:$CE$3,0)-1),"")</f>
        <v/>
      </c>
      <c r="V84" s="25" t="str">
        <f ca="1">IFERROR(OFFSET('計算（宅配便）'!$Q85,0,MATCH(V$2&amp;CHAR(10)&amp;"卸ケース単価",'計算（宅配便）'!$Q$3:$CE$3,0)-1),"")</f>
        <v/>
      </c>
      <c r="W84" s="25" t="str">
        <f ca="1">IFERROR(OFFSET('計算（宅配便）'!$Q85,0,MATCH(W$2&amp;CHAR(10)&amp;"卸ケース単価",'計算（宅配便）'!$Q$3:$CE$3,0)-1),"")</f>
        <v/>
      </c>
      <c r="X84" s="25" t="str">
        <f ca="1">IFERROR(OFFSET('計算（宅配便）'!$Q85,0,MATCH(X$2&amp;CHAR(10)&amp;"卸ケース単価",'計算（宅配便）'!$Q$3:$CE$3,0)-1),"")</f>
        <v/>
      </c>
      <c r="Y84" s="25" t="str">
        <f ca="1">IFERROR(OFFSET('計算（宅配便）'!$Q85,0,MATCH(Y$2&amp;CHAR(10)&amp;"卸ケース単価",'計算（宅配便）'!$Q$3:$CE$3,0)-1),"")</f>
        <v/>
      </c>
      <c r="Z84" s="25" t="str">
        <f ca="1">IFERROR(OFFSET('計算（宅配便）'!$Q85,0,MATCH(Z$2&amp;CHAR(10)&amp;"卸ケース単価",'計算（宅配便）'!$Q$3:$CE$3,0)-1),"")</f>
        <v/>
      </c>
      <c r="AA84" s="25" t="str">
        <f ca="1">IFERROR(OFFSET('計算（宅配便）'!$Q85,0,MATCH(AA$2&amp;CHAR(10)&amp;"卸ケース単価",'計算（宅配便）'!$Q$3:$CE$3,0)-1),"")</f>
        <v/>
      </c>
      <c r="AB84" s="25" t="str">
        <f ca="1">IFERROR(OFFSET('計算（宅配便）'!$Q85,0,MATCH(AB$2&amp;CHAR(10)&amp;"卸ケース単価",'計算（宅配便）'!$Q$3:$CE$3,0)-1),"")</f>
        <v/>
      </c>
      <c r="AC84" s="25" t="str">
        <f ca="1">IFERROR(OFFSET('計算（宅配便）'!$Q85,0,MATCH(AC$2&amp;CHAR(10)&amp;"卸ケース単価",'計算（宅配便）'!$Q$3:$CE$3,0)-1),"")</f>
        <v/>
      </c>
      <c r="AD84" s="25" t="str">
        <f t="shared" ca="1" si="36"/>
        <v/>
      </c>
      <c r="AE84" s="25" t="str">
        <f t="shared" ca="1" si="24"/>
        <v/>
      </c>
      <c r="AF84" s="25" t="str">
        <f t="shared" ca="1" si="25"/>
        <v/>
      </c>
      <c r="AG84" s="25" t="str">
        <f t="shared" ca="1" si="26"/>
        <v/>
      </c>
      <c r="AH84" s="25" t="str">
        <f t="shared" ca="1" si="27"/>
        <v/>
      </c>
      <c r="AI84" s="25" t="str">
        <f t="shared" ca="1" si="28"/>
        <v/>
      </c>
      <c r="AJ84" s="25" t="str">
        <f t="shared" ca="1" si="29"/>
        <v/>
      </c>
      <c r="AK84" s="25" t="str">
        <f t="shared" ca="1" si="30"/>
        <v/>
      </c>
      <c r="AL84" s="25" t="str">
        <f t="shared" ca="1" si="31"/>
        <v/>
      </c>
      <c r="AM84" s="25" t="str">
        <f t="shared" ca="1" si="32"/>
        <v/>
      </c>
      <c r="AN84" s="25" t="str">
        <f t="shared" ca="1" si="33"/>
        <v/>
      </c>
      <c r="AO84" s="25" t="str">
        <f t="shared" ca="1" si="34"/>
        <v/>
      </c>
    </row>
    <row r="85" spans="1:41" ht="18.75" customHeight="1">
      <c r="A85" s="38">
        <v>83</v>
      </c>
      <c r="B85" s="38" t="str">
        <f>IF(ISBLANK(ID管理番号商品名入力!D85),"",ID管理番号商品名入力!D85)</f>
        <v/>
      </c>
      <c r="C85" s="39" t="str">
        <f>IF(ISBLANK(ID管理番号商品名入力!F85),"",ID管理番号商品名入力!F85)</f>
        <v/>
      </c>
      <c r="D85" s="39" t="str">
        <f>IF(ISBLANK(宅配便入力!L86),"",宅配便入力!L86)</f>
        <v/>
      </c>
      <c r="E85" s="109" t="str">
        <f>IFERROR(VLOOKUP(D85,配送グループ設定!$A$5:$G$14,6,FALSE),"")</f>
        <v/>
      </c>
      <c r="F85" s="113" t="str">
        <f>IF(ISBLANK(宅配便入力!U86),"",宅配便入力!U86)</f>
        <v/>
      </c>
      <c r="G85" s="111" t="str">
        <f>IFERROR("※"&amp;VLOOKUP(D85,配送グループ設定!$A$5:$G$14,4,FALSE),"")</f>
        <v/>
      </c>
      <c r="H85" s="24" t="str">
        <f t="shared" si="35"/>
        <v/>
      </c>
      <c r="I85" s="25">
        <v>1</v>
      </c>
      <c r="J85" s="25">
        <v>0</v>
      </c>
      <c r="K85" s="25">
        <v>0</v>
      </c>
      <c r="L85" s="25">
        <v>1</v>
      </c>
      <c r="M85" s="25" t="str">
        <f>IF(ISBLANK(宅配便入力!V86),"",宅配便入力!V86)</f>
        <v/>
      </c>
      <c r="N85" s="25">
        <v>3</v>
      </c>
      <c r="O85" s="25" t="str">
        <f>IF(ISBLANK(中部・下部フリースペース作成!$E$10),"",中部・下部フリースペース作成!$E$10)</f>
        <v/>
      </c>
      <c r="P85" s="40" t="str">
        <f>IF(ISBLANK(宅配便入力!F86),"",宅配便入力!F86)</f>
        <v/>
      </c>
      <c r="Q85" s="25" t="str">
        <f ca="1">IF(ISBLANK('計算（宅配便）'!Q86),"",IFERROR('計算（宅配便）'!Q86,""))</f>
        <v/>
      </c>
      <c r="R85" s="25" t="str">
        <f ca="1">IFERROR(OFFSET('計算（宅配便）'!$Q86,0,MATCH(R$2&amp;CHAR(10)&amp;"卸ケース単価",'計算（宅配便）'!$Q$3:$CE$3,0)-1),"")</f>
        <v/>
      </c>
      <c r="S85" s="25" t="str">
        <f ca="1">IFERROR(OFFSET('計算（宅配便）'!$Q86,0,MATCH(S$2&amp;CHAR(10)&amp;"卸ケース単価",'計算（宅配便）'!$Q$3:$CE$3,0)-1),"")</f>
        <v/>
      </c>
      <c r="T85" s="25" t="str">
        <f ca="1">IFERROR(OFFSET('計算（宅配便）'!$Q86,0,MATCH(T$2&amp;CHAR(10)&amp;"卸ケース単価",'計算（宅配便）'!$Q$3:$CE$3,0)-1),"")</f>
        <v/>
      </c>
      <c r="U85" s="25" t="str">
        <f ca="1">IFERROR(OFFSET('計算（宅配便）'!$Q86,0,MATCH(U$2&amp;CHAR(10)&amp;"卸ケース単価",'計算（宅配便）'!$Q$3:$CE$3,0)-1),"")</f>
        <v/>
      </c>
      <c r="V85" s="25" t="str">
        <f ca="1">IFERROR(OFFSET('計算（宅配便）'!$Q86,0,MATCH(V$2&amp;CHAR(10)&amp;"卸ケース単価",'計算（宅配便）'!$Q$3:$CE$3,0)-1),"")</f>
        <v/>
      </c>
      <c r="W85" s="25" t="str">
        <f ca="1">IFERROR(OFFSET('計算（宅配便）'!$Q86,0,MATCH(W$2&amp;CHAR(10)&amp;"卸ケース単価",'計算（宅配便）'!$Q$3:$CE$3,0)-1),"")</f>
        <v/>
      </c>
      <c r="X85" s="25" t="str">
        <f ca="1">IFERROR(OFFSET('計算（宅配便）'!$Q86,0,MATCH(X$2&amp;CHAR(10)&amp;"卸ケース単価",'計算（宅配便）'!$Q$3:$CE$3,0)-1),"")</f>
        <v/>
      </c>
      <c r="Y85" s="25" t="str">
        <f ca="1">IFERROR(OFFSET('計算（宅配便）'!$Q86,0,MATCH(Y$2&amp;CHAR(10)&amp;"卸ケース単価",'計算（宅配便）'!$Q$3:$CE$3,0)-1),"")</f>
        <v/>
      </c>
      <c r="Z85" s="25" t="str">
        <f ca="1">IFERROR(OFFSET('計算（宅配便）'!$Q86,0,MATCH(Z$2&amp;CHAR(10)&amp;"卸ケース単価",'計算（宅配便）'!$Q$3:$CE$3,0)-1),"")</f>
        <v/>
      </c>
      <c r="AA85" s="25" t="str">
        <f ca="1">IFERROR(OFFSET('計算（宅配便）'!$Q86,0,MATCH(AA$2&amp;CHAR(10)&amp;"卸ケース単価",'計算（宅配便）'!$Q$3:$CE$3,0)-1),"")</f>
        <v/>
      </c>
      <c r="AB85" s="25" t="str">
        <f ca="1">IFERROR(OFFSET('計算（宅配便）'!$Q86,0,MATCH(AB$2&amp;CHAR(10)&amp;"卸ケース単価",'計算（宅配便）'!$Q$3:$CE$3,0)-1),"")</f>
        <v/>
      </c>
      <c r="AC85" s="25" t="str">
        <f ca="1">IFERROR(OFFSET('計算（宅配便）'!$Q86,0,MATCH(AC$2&amp;CHAR(10)&amp;"卸ケース単価",'計算（宅配便）'!$Q$3:$CE$3,0)-1),"")</f>
        <v/>
      </c>
      <c r="AD85" s="25" t="str">
        <f t="shared" ca="1" si="36"/>
        <v/>
      </c>
      <c r="AE85" s="25" t="str">
        <f t="shared" ca="1" si="24"/>
        <v/>
      </c>
      <c r="AF85" s="25" t="str">
        <f t="shared" ca="1" si="25"/>
        <v/>
      </c>
      <c r="AG85" s="25" t="str">
        <f t="shared" ca="1" si="26"/>
        <v/>
      </c>
      <c r="AH85" s="25" t="str">
        <f t="shared" ca="1" si="27"/>
        <v/>
      </c>
      <c r="AI85" s="25" t="str">
        <f t="shared" ca="1" si="28"/>
        <v/>
      </c>
      <c r="AJ85" s="25" t="str">
        <f t="shared" ca="1" si="29"/>
        <v/>
      </c>
      <c r="AK85" s="25" t="str">
        <f t="shared" ca="1" si="30"/>
        <v/>
      </c>
      <c r="AL85" s="25" t="str">
        <f t="shared" ca="1" si="31"/>
        <v/>
      </c>
      <c r="AM85" s="25" t="str">
        <f t="shared" ca="1" si="32"/>
        <v/>
      </c>
      <c r="AN85" s="25" t="str">
        <f t="shared" ca="1" si="33"/>
        <v/>
      </c>
      <c r="AO85" s="25" t="str">
        <f t="shared" ca="1" si="34"/>
        <v/>
      </c>
    </row>
    <row r="86" spans="1:41" ht="18.75" customHeight="1">
      <c r="A86" s="38">
        <v>84</v>
      </c>
      <c r="B86" s="38" t="str">
        <f>IF(ISBLANK(ID管理番号商品名入力!D86),"",ID管理番号商品名入力!D86)</f>
        <v/>
      </c>
      <c r="C86" s="39" t="str">
        <f>IF(ISBLANK(ID管理番号商品名入力!F86),"",ID管理番号商品名入力!F86)</f>
        <v/>
      </c>
      <c r="D86" s="39" t="str">
        <f>IF(ISBLANK(宅配便入力!L87),"",宅配便入力!L87)</f>
        <v/>
      </c>
      <c r="E86" s="109" t="str">
        <f>IFERROR(VLOOKUP(D86,配送グループ設定!$A$5:$G$14,6,FALSE),"")</f>
        <v/>
      </c>
      <c r="F86" s="113" t="str">
        <f>IF(ISBLANK(宅配便入力!U87),"",宅配便入力!U87)</f>
        <v/>
      </c>
      <c r="G86" s="111" t="str">
        <f>IFERROR("※"&amp;VLOOKUP(D86,配送グループ設定!$A$5:$G$14,4,FALSE),"")</f>
        <v/>
      </c>
      <c r="H86" s="24" t="str">
        <f t="shared" si="35"/>
        <v/>
      </c>
      <c r="I86" s="25">
        <v>1</v>
      </c>
      <c r="J86" s="25">
        <v>0</v>
      </c>
      <c r="K86" s="25">
        <v>0</v>
      </c>
      <c r="L86" s="25">
        <v>1</v>
      </c>
      <c r="M86" s="25" t="str">
        <f>IF(ISBLANK(宅配便入力!V87),"",宅配便入力!V87)</f>
        <v/>
      </c>
      <c r="N86" s="25">
        <v>3</v>
      </c>
      <c r="O86" s="25" t="str">
        <f>IF(ISBLANK(中部・下部フリースペース作成!$E$10),"",中部・下部フリースペース作成!$E$10)</f>
        <v/>
      </c>
      <c r="P86" s="40" t="str">
        <f>IF(ISBLANK(宅配便入力!F87),"",宅配便入力!F87)</f>
        <v/>
      </c>
      <c r="Q86" s="25" t="str">
        <f ca="1">IF(ISBLANK('計算（宅配便）'!Q87),"",IFERROR('計算（宅配便）'!Q87,""))</f>
        <v/>
      </c>
      <c r="R86" s="25" t="str">
        <f ca="1">IFERROR(OFFSET('計算（宅配便）'!$Q87,0,MATCH(R$2&amp;CHAR(10)&amp;"卸ケース単価",'計算（宅配便）'!$Q$3:$CE$3,0)-1),"")</f>
        <v/>
      </c>
      <c r="S86" s="25" t="str">
        <f ca="1">IFERROR(OFFSET('計算（宅配便）'!$Q87,0,MATCH(S$2&amp;CHAR(10)&amp;"卸ケース単価",'計算（宅配便）'!$Q$3:$CE$3,0)-1),"")</f>
        <v/>
      </c>
      <c r="T86" s="25" t="str">
        <f ca="1">IFERROR(OFFSET('計算（宅配便）'!$Q87,0,MATCH(T$2&amp;CHAR(10)&amp;"卸ケース単価",'計算（宅配便）'!$Q$3:$CE$3,0)-1),"")</f>
        <v/>
      </c>
      <c r="U86" s="25" t="str">
        <f ca="1">IFERROR(OFFSET('計算（宅配便）'!$Q87,0,MATCH(U$2&amp;CHAR(10)&amp;"卸ケース単価",'計算（宅配便）'!$Q$3:$CE$3,0)-1),"")</f>
        <v/>
      </c>
      <c r="V86" s="25" t="str">
        <f ca="1">IFERROR(OFFSET('計算（宅配便）'!$Q87,0,MATCH(V$2&amp;CHAR(10)&amp;"卸ケース単価",'計算（宅配便）'!$Q$3:$CE$3,0)-1),"")</f>
        <v/>
      </c>
      <c r="W86" s="25" t="str">
        <f ca="1">IFERROR(OFFSET('計算（宅配便）'!$Q87,0,MATCH(W$2&amp;CHAR(10)&amp;"卸ケース単価",'計算（宅配便）'!$Q$3:$CE$3,0)-1),"")</f>
        <v/>
      </c>
      <c r="X86" s="25" t="str">
        <f ca="1">IFERROR(OFFSET('計算（宅配便）'!$Q87,0,MATCH(X$2&amp;CHAR(10)&amp;"卸ケース単価",'計算（宅配便）'!$Q$3:$CE$3,0)-1),"")</f>
        <v/>
      </c>
      <c r="Y86" s="25" t="str">
        <f ca="1">IFERROR(OFFSET('計算（宅配便）'!$Q87,0,MATCH(Y$2&amp;CHAR(10)&amp;"卸ケース単価",'計算（宅配便）'!$Q$3:$CE$3,0)-1),"")</f>
        <v/>
      </c>
      <c r="Z86" s="25" t="str">
        <f ca="1">IFERROR(OFFSET('計算（宅配便）'!$Q87,0,MATCH(Z$2&amp;CHAR(10)&amp;"卸ケース単価",'計算（宅配便）'!$Q$3:$CE$3,0)-1),"")</f>
        <v/>
      </c>
      <c r="AA86" s="25" t="str">
        <f ca="1">IFERROR(OFFSET('計算（宅配便）'!$Q87,0,MATCH(AA$2&amp;CHAR(10)&amp;"卸ケース単価",'計算（宅配便）'!$Q$3:$CE$3,0)-1),"")</f>
        <v/>
      </c>
      <c r="AB86" s="25" t="str">
        <f ca="1">IFERROR(OFFSET('計算（宅配便）'!$Q87,0,MATCH(AB$2&amp;CHAR(10)&amp;"卸ケース単価",'計算（宅配便）'!$Q$3:$CE$3,0)-1),"")</f>
        <v/>
      </c>
      <c r="AC86" s="25" t="str">
        <f ca="1">IFERROR(OFFSET('計算（宅配便）'!$Q87,0,MATCH(AC$2&amp;CHAR(10)&amp;"卸ケース単価",'計算（宅配便）'!$Q$3:$CE$3,0)-1),"")</f>
        <v/>
      </c>
      <c r="AD86" s="25" t="str">
        <f t="shared" ca="1" si="36"/>
        <v/>
      </c>
      <c r="AE86" s="25" t="str">
        <f t="shared" ca="1" si="24"/>
        <v/>
      </c>
      <c r="AF86" s="25" t="str">
        <f t="shared" ca="1" si="25"/>
        <v/>
      </c>
      <c r="AG86" s="25" t="str">
        <f t="shared" ca="1" si="26"/>
        <v/>
      </c>
      <c r="AH86" s="25" t="str">
        <f t="shared" ca="1" si="27"/>
        <v/>
      </c>
      <c r="AI86" s="25" t="str">
        <f t="shared" ca="1" si="28"/>
        <v/>
      </c>
      <c r="AJ86" s="25" t="str">
        <f t="shared" ca="1" si="29"/>
        <v/>
      </c>
      <c r="AK86" s="25" t="str">
        <f t="shared" ca="1" si="30"/>
        <v/>
      </c>
      <c r="AL86" s="25" t="str">
        <f t="shared" ca="1" si="31"/>
        <v/>
      </c>
      <c r="AM86" s="25" t="str">
        <f t="shared" ca="1" si="32"/>
        <v/>
      </c>
      <c r="AN86" s="25" t="str">
        <f t="shared" ca="1" si="33"/>
        <v/>
      </c>
      <c r="AO86" s="25" t="str">
        <f t="shared" ca="1" si="34"/>
        <v/>
      </c>
    </row>
    <row r="87" spans="1:41" ht="18.75" customHeight="1">
      <c r="A87" s="38">
        <v>85</v>
      </c>
      <c r="B87" s="38" t="str">
        <f>IF(ISBLANK(ID管理番号商品名入力!D87),"",ID管理番号商品名入力!D87)</f>
        <v/>
      </c>
      <c r="C87" s="39" t="str">
        <f>IF(ISBLANK(ID管理番号商品名入力!F87),"",ID管理番号商品名入力!F87)</f>
        <v/>
      </c>
      <c r="D87" s="39" t="str">
        <f>IF(ISBLANK(宅配便入力!L88),"",宅配便入力!L88)</f>
        <v/>
      </c>
      <c r="E87" s="109" t="str">
        <f>IFERROR(VLOOKUP(D87,配送グループ設定!$A$5:$G$14,6,FALSE),"")</f>
        <v/>
      </c>
      <c r="F87" s="113" t="str">
        <f>IF(ISBLANK(宅配便入力!U88),"",宅配便入力!U88)</f>
        <v/>
      </c>
      <c r="G87" s="111" t="str">
        <f>IFERROR("※"&amp;VLOOKUP(D87,配送グループ設定!$A$5:$G$14,4,FALSE),"")</f>
        <v/>
      </c>
      <c r="H87" s="24" t="str">
        <f t="shared" si="35"/>
        <v/>
      </c>
      <c r="I87" s="25">
        <v>1</v>
      </c>
      <c r="J87" s="25">
        <v>0</v>
      </c>
      <c r="K87" s="25">
        <v>0</v>
      </c>
      <c r="L87" s="25">
        <v>1</v>
      </c>
      <c r="M87" s="25" t="str">
        <f>IF(ISBLANK(宅配便入力!V88),"",宅配便入力!V88)</f>
        <v/>
      </c>
      <c r="N87" s="25">
        <v>3</v>
      </c>
      <c r="O87" s="25" t="str">
        <f>IF(ISBLANK(中部・下部フリースペース作成!$E$10),"",中部・下部フリースペース作成!$E$10)</f>
        <v/>
      </c>
      <c r="P87" s="40" t="str">
        <f>IF(ISBLANK(宅配便入力!F88),"",宅配便入力!F88)</f>
        <v/>
      </c>
      <c r="Q87" s="25" t="str">
        <f ca="1">IF(ISBLANK('計算（宅配便）'!Q88),"",IFERROR('計算（宅配便）'!Q88,""))</f>
        <v/>
      </c>
      <c r="R87" s="25" t="str">
        <f ca="1">IFERROR(OFFSET('計算（宅配便）'!$Q88,0,MATCH(R$2&amp;CHAR(10)&amp;"卸ケース単価",'計算（宅配便）'!$Q$3:$CE$3,0)-1),"")</f>
        <v/>
      </c>
      <c r="S87" s="25" t="str">
        <f ca="1">IFERROR(OFFSET('計算（宅配便）'!$Q88,0,MATCH(S$2&amp;CHAR(10)&amp;"卸ケース単価",'計算（宅配便）'!$Q$3:$CE$3,0)-1),"")</f>
        <v/>
      </c>
      <c r="T87" s="25" t="str">
        <f ca="1">IFERROR(OFFSET('計算（宅配便）'!$Q88,0,MATCH(T$2&amp;CHAR(10)&amp;"卸ケース単価",'計算（宅配便）'!$Q$3:$CE$3,0)-1),"")</f>
        <v/>
      </c>
      <c r="U87" s="25" t="str">
        <f ca="1">IFERROR(OFFSET('計算（宅配便）'!$Q88,0,MATCH(U$2&amp;CHAR(10)&amp;"卸ケース単価",'計算（宅配便）'!$Q$3:$CE$3,0)-1),"")</f>
        <v/>
      </c>
      <c r="V87" s="25" t="str">
        <f ca="1">IFERROR(OFFSET('計算（宅配便）'!$Q88,0,MATCH(V$2&amp;CHAR(10)&amp;"卸ケース単価",'計算（宅配便）'!$Q$3:$CE$3,0)-1),"")</f>
        <v/>
      </c>
      <c r="W87" s="25" t="str">
        <f ca="1">IFERROR(OFFSET('計算（宅配便）'!$Q88,0,MATCH(W$2&amp;CHAR(10)&amp;"卸ケース単価",'計算（宅配便）'!$Q$3:$CE$3,0)-1),"")</f>
        <v/>
      </c>
      <c r="X87" s="25" t="str">
        <f ca="1">IFERROR(OFFSET('計算（宅配便）'!$Q88,0,MATCH(X$2&amp;CHAR(10)&amp;"卸ケース単価",'計算（宅配便）'!$Q$3:$CE$3,0)-1),"")</f>
        <v/>
      </c>
      <c r="Y87" s="25" t="str">
        <f ca="1">IFERROR(OFFSET('計算（宅配便）'!$Q88,0,MATCH(Y$2&amp;CHAR(10)&amp;"卸ケース単価",'計算（宅配便）'!$Q$3:$CE$3,0)-1),"")</f>
        <v/>
      </c>
      <c r="Z87" s="25" t="str">
        <f ca="1">IFERROR(OFFSET('計算（宅配便）'!$Q88,0,MATCH(Z$2&amp;CHAR(10)&amp;"卸ケース単価",'計算（宅配便）'!$Q$3:$CE$3,0)-1),"")</f>
        <v/>
      </c>
      <c r="AA87" s="25" t="str">
        <f ca="1">IFERROR(OFFSET('計算（宅配便）'!$Q88,0,MATCH(AA$2&amp;CHAR(10)&amp;"卸ケース単価",'計算（宅配便）'!$Q$3:$CE$3,0)-1),"")</f>
        <v/>
      </c>
      <c r="AB87" s="25" t="str">
        <f ca="1">IFERROR(OFFSET('計算（宅配便）'!$Q88,0,MATCH(AB$2&amp;CHAR(10)&amp;"卸ケース単価",'計算（宅配便）'!$Q$3:$CE$3,0)-1),"")</f>
        <v/>
      </c>
      <c r="AC87" s="25" t="str">
        <f ca="1">IFERROR(OFFSET('計算（宅配便）'!$Q88,0,MATCH(AC$2&amp;CHAR(10)&amp;"卸ケース単価",'計算（宅配便）'!$Q$3:$CE$3,0)-1),"")</f>
        <v/>
      </c>
      <c r="AD87" s="25" t="str">
        <f t="shared" ca="1" si="36"/>
        <v/>
      </c>
      <c r="AE87" s="25" t="str">
        <f t="shared" ca="1" si="24"/>
        <v/>
      </c>
      <c r="AF87" s="25" t="str">
        <f t="shared" ca="1" si="25"/>
        <v/>
      </c>
      <c r="AG87" s="25" t="str">
        <f t="shared" ca="1" si="26"/>
        <v/>
      </c>
      <c r="AH87" s="25" t="str">
        <f t="shared" ca="1" si="27"/>
        <v/>
      </c>
      <c r="AI87" s="25" t="str">
        <f t="shared" ca="1" si="28"/>
        <v/>
      </c>
      <c r="AJ87" s="25" t="str">
        <f t="shared" ca="1" si="29"/>
        <v/>
      </c>
      <c r="AK87" s="25" t="str">
        <f t="shared" ca="1" si="30"/>
        <v/>
      </c>
      <c r="AL87" s="25" t="str">
        <f t="shared" ca="1" si="31"/>
        <v/>
      </c>
      <c r="AM87" s="25" t="str">
        <f t="shared" ca="1" si="32"/>
        <v/>
      </c>
      <c r="AN87" s="25" t="str">
        <f t="shared" ca="1" si="33"/>
        <v/>
      </c>
      <c r="AO87" s="25" t="str">
        <f t="shared" ca="1" si="34"/>
        <v/>
      </c>
    </row>
    <row r="88" spans="1:41" ht="18.75" customHeight="1">
      <c r="A88" s="38">
        <v>86</v>
      </c>
      <c r="B88" s="38" t="str">
        <f>IF(ISBLANK(ID管理番号商品名入力!D88),"",ID管理番号商品名入力!D88)</f>
        <v/>
      </c>
      <c r="C88" s="39" t="str">
        <f>IF(ISBLANK(ID管理番号商品名入力!F88),"",ID管理番号商品名入力!F88)</f>
        <v/>
      </c>
      <c r="D88" s="39" t="str">
        <f>IF(ISBLANK(宅配便入力!L89),"",宅配便入力!L89)</f>
        <v/>
      </c>
      <c r="E88" s="109" t="str">
        <f>IFERROR(VLOOKUP(D88,配送グループ設定!$A$5:$G$14,6,FALSE),"")</f>
        <v/>
      </c>
      <c r="F88" s="113" t="str">
        <f>IF(ISBLANK(宅配便入力!U89),"",宅配便入力!U89)</f>
        <v/>
      </c>
      <c r="G88" s="111" t="str">
        <f>IFERROR("※"&amp;VLOOKUP(D88,配送グループ設定!$A$5:$G$14,4,FALSE),"")</f>
        <v/>
      </c>
      <c r="H88" s="24" t="str">
        <f t="shared" si="35"/>
        <v/>
      </c>
      <c r="I88" s="25">
        <v>1</v>
      </c>
      <c r="J88" s="25">
        <v>0</v>
      </c>
      <c r="K88" s="25">
        <v>0</v>
      </c>
      <c r="L88" s="25">
        <v>1</v>
      </c>
      <c r="M88" s="25" t="str">
        <f>IF(ISBLANK(宅配便入力!V89),"",宅配便入力!V89)</f>
        <v/>
      </c>
      <c r="N88" s="25">
        <v>3</v>
      </c>
      <c r="O88" s="25" t="str">
        <f>IF(ISBLANK(中部・下部フリースペース作成!$E$10),"",中部・下部フリースペース作成!$E$10)</f>
        <v/>
      </c>
      <c r="P88" s="40" t="str">
        <f>IF(ISBLANK(宅配便入力!F89),"",宅配便入力!F89)</f>
        <v/>
      </c>
      <c r="Q88" s="25" t="str">
        <f ca="1">IF(ISBLANK('計算（宅配便）'!Q89),"",IFERROR('計算（宅配便）'!Q89,""))</f>
        <v/>
      </c>
      <c r="R88" s="25" t="str">
        <f ca="1">IFERROR(OFFSET('計算（宅配便）'!$Q89,0,MATCH(R$2&amp;CHAR(10)&amp;"卸ケース単価",'計算（宅配便）'!$Q$3:$CE$3,0)-1),"")</f>
        <v/>
      </c>
      <c r="S88" s="25" t="str">
        <f ca="1">IFERROR(OFFSET('計算（宅配便）'!$Q89,0,MATCH(S$2&amp;CHAR(10)&amp;"卸ケース単価",'計算（宅配便）'!$Q$3:$CE$3,0)-1),"")</f>
        <v/>
      </c>
      <c r="T88" s="25" t="str">
        <f ca="1">IFERROR(OFFSET('計算（宅配便）'!$Q89,0,MATCH(T$2&amp;CHAR(10)&amp;"卸ケース単価",'計算（宅配便）'!$Q$3:$CE$3,0)-1),"")</f>
        <v/>
      </c>
      <c r="U88" s="25" t="str">
        <f ca="1">IFERROR(OFFSET('計算（宅配便）'!$Q89,0,MATCH(U$2&amp;CHAR(10)&amp;"卸ケース単価",'計算（宅配便）'!$Q$3:$CE$3,0)-1),"")</f>
        <v/>
      </c>
      <c r="V88" s="25" t="str">
        <f ca="1">IFERROR(OFFSET('計算（宅配便）'!$Q89,0,MATCH(V$2&amp;CHAR(10)&amp;"卸ケース単価",'計算（宅配便）'!$Q$3:$CE$3,0)-1),"")</f>
        <v/>
      </c>
      <c r="W88" s="25" t="str">
        <f ca="1">IFERROR(OFFSET('計算（宅配便）'!$Q89,0,MATCH(W$2&amp;CHAR(10)&amp;"卸ケース単価",'計算（宅配便）'!$Q$3:$CE$3,0)-1),"")</f>
        <v/>
      </c>
      <c r="X88" s="25" t="str">
        <f ca="1">IFERROR(OFFSET('計算（宅配便）'!$Q89,0,MATCH(X$2&amp;CHAR(10)&amp;"卸ケース単価",'計算（宅配便）'!$Q$3:$CE$3,0)-1),"")</f>
        <v/>
      </c>
      <c r="Y88" s="25" t="str">
        <f ca="1">IFERROR(OFFSET('計算（宅配便）'!$Q89,0,MATCH(Y$2&amp;CHAR(10)&amp;"卸ケース単価",'計算（宅配便）'!$Q$3:$CE$3,0)-1),"")</f>
        <v/>
      </c>
      <c r="Z88" s="25" t="str">
        <f ca="1">IFERROR(OFFSET('計算（宅配便）'!$Q89,0,MATCH(Z$2&amp;CHAR(10)&amp;"卸ケース単価",'計算（宅配便）'!$Q$3:$CE$3,0)-1),"")</f>
        <v/>
      </c>
      <c r="AA88" s="25" t="str">
        <f ca="1">IFERROR(OFFSET('計算（宅配便）'!$Q89,0,MATCH(AA$2&amp;CHAR(10)&amp;"卸ケース単価",'計算（宅配便）'!$Q$3:$CE$3,0)-1),"")</f>
        <v/>
      </c>
      <c r="AB88" s="25" t="str">
        <f ca="1">IFERROR(OFFSET('計算（宅配便）'!$Q89,0,MATCH(AB$2&amp;CHAR(10)&amp;"卸ケース単価",'計算（宅配便）'!$Q$3:$CE$3,0)-1),"")</f>
        <v/>
      </c>
      <c r="AC88" s="25" t="str">
        <f ca="1">IFERROR(OFFSET('計算（宅配便）'!$Q89,0,MATCH(AC$2&amp;CHAR(10)&amp;"卸ケース単価",'計算（宅配便）'!$Q$3:$CE$3,0)-1),"")</f>
        <v/>
      </c>
      <c r="AD88" s="25" t="str">
        <f t="shared" ca="1" si="36"/>
        <v/>
      </c>
      <c r="AE88" s="25" t="str">
        <f t="shared" ca="1" si="24"/>
        <v/>
      </c>
      <c r="AF88" s="25" t="str">
        <f t="shared" ca="1" si="25"/>
        <v/>
      </c>
      <c r="AG88" s="25" t="str">
        <f t="shared" ca="1" si="26"/>
        <v/>
      </c>
      <c r="AH88" s="25" t="str">
        <f t="shared" ca="1" si="27"/>
        <v/>
      </c>
      <c r="AI88" s="25" t="str">
        <f t="shared" ca="1" si="28"/>
        <v/>
      </c>
      <c r="AJ88" s="25" t="str">
        <f t="shared" ca="1" si="29"/>
        <v/>
      </c>
      <c r="AK88" s="25" t="str">
        <f t="shared" ca="1" si="30"/>
        <v/>
      </c>
      <c r="AL88" s="25" t="str">
        <f t="shared" ca="1" si="31"/>
        <v/>
      </c>
      <c r="AM88" s="25" t="str">
        <f t="shared" ca="1" si="32"/>
        <v/>
      </c>
      <c r="AN88" s="25" t="str">
        <f t="shared" ca="1" si="33"/>
        <v/>
      </c>
      <c r="AO88" s="25" t="str">
        <f t="shared" ca="1" si="34"/>
        <v/>
      </c>
    </row>
    <row r="89" spans="1:41" ht="18.75" customHeight="1">
      <c r="A89" s="38">
        <v>87</v>
      </c>
      <c r="B89" s="38" t="str">
        <f>IF(ISBLANK(ID管理番号商品名入力!D89),"",ID管理番号商品名入力!D89)</f>
        <v/>
      </c>
      <c r="C89" s="39" t="str">
        <f>IF(ISBLANK(ID管理番号商品名入力!F89),"",ID管理番号商品名入力!F89)</f>
        <v/>
      </c>
      <c r="D89" s="39" t="str">
        <f>IF(ISBLANK(宅配便入力!L90),"",宅配便入力!L90)</f>
        <v/>
      </c>
      <c r="E89" s="109" t="str">
        <f>IFERROR(VLOOKUP(D89,配送グループ設定!$A$5:$G$14,6,FALSE),"")</f>
        <v/>
      </c>
      <c r="F89" s="113" t="str">
        <f>IF(ISBLANK(宅配便入力!U90),"",宅配便入力!U90)</f>
        <v/>
      </c>
      <c r="G89" s="111" t="str">
        <f>IFERROR("※"&amp;VLOOKUP(D89,配送グループ設定!$A$5:$G$14,4,FALSE),"")</f>
        <v/>
      </c>
      <c r="H89" s="24" t="str">
        <f t="shared" si="35"/>
        <v/>
      </c>
      <c r="I89" s="25">
        <v>1</v>
      </c>
      <c r="J89" s="25">
        <v>0</v>
      </c>
      <c r="K89" s="25">
        <v>0</v>
      </c>
      <c r="L89" s="25">
        <v>1</v>
      </c>
      <c r="M89" s="25" t="str">
        <f>IF(ISBLANK(宅配便入力!V90),"",宅配便入力!V90)</f>
        <v/>
      </c>
      <c r="N89" s="25">
        <v>3</v>
      </c>
      <c r="O89" s="25" t="str">
        <f>IF(ISBLANK(中部・下部フリースペース作成!$E$10),"",中部・下部フリースペース作成!$E$10)</f>
        <v/>
      </c>
      <c r="P89" s="40" t="str">
        <f>IF(ISBLANK(宅配便入力!F90),"",宅配便入力!F90)</f>
        <v/>
      </c>
      <c r="Q89" s="25" t="str">
        <f ca="1">IF(ISBLANK('計算（宅配便）'!Q90),"",IFERROR('計算（宅配便）'!Q90,""))</f>
        <v/>
      </c>
      <c r="R89" s="25" t="str">
        <f ca="1">IFERROR(OFFSET('計算（宅配便）'!$Q90,0,MATCH(R$2&amp;CHAR(10)&amp;"卸ケース単価",'計算（宅配便）'!$Q$3:$CE$3,0)-1),"")</f>
        <v/>
      </c>
      <c r="S89" s="25" t="str">
        <f ca="1">IFERROR(OFFSET('計算（宅配便）'!$Q90,0,MATCH(S$2&amp;CHAR(10)&amp;"卸ケース単価",'計算（宅配便）'!$Q$3:$CE$3,0)-1),"")</f>
        <v/>
      </c>
      <c r="T89" s="25" t="str">
        <f ca="1">IFERROR(OFFSET('計算（宅配便）'!$Q90,0,MATCH(T$2&amp;CHAR(10)&amp;"卸ケース単価",'計算（宅配便）'!$Q$3:$CE$3,0)-1),"")</f>
        <v/>
      </c>
      <c r="U89" s="25" t="str">
        <f ca="1">IFERROR(OFFSET('計算（宅配便）'!$Q90,0,MATCH(U$2&amp;CHAR(10)&amp;"卸ケース単価",'計算（宅配便）'!$Q$3:$CE$3,0)-1),"")</f>
        <v/>
      </c>
      <c r="V89" s="25" t="str">
        <f ca="1">IFERROR(OFFSET('計算（宅配便）'!$Q90,0,MATCH(V$2&amp;CHAR(10)&amp;"卸ケース単価",'計算（宅配便）'!$Q$3:$CE$3,0)-1),"")</f>
        <v/>
      </c>
      <c r="W89" s="25" t="str">
        <f ca="1">IFERROR(OFFSET('計算（宅配便）'!$Q90,0,MATCH(W$2&amp;CHAR(10)&amp;"卸ケース単価",'計算（宅配便）'!$Q$3:$CE$3,0)-1),"")</f>
        <v/>
      </c>
      <c r="X89" s="25" t="str">
        <f ca="1">IFERROR(OFFSET('計算（宅配便）'!$Q90,0,MATCH(X$2&amp;CHAR(10)&amp;"卸ケース単価",'計算（宅配便）'!$Q$3:$CE$3,0)-1),"")</f>
        <v/>
      </c>
      <c r="Y89" s="25" t="str">
        <f ca="1">IFERROR(OFFSET('計算（宅配便）'!$Q90,0,MATCH(Y$2&amp;CHAR(10)&amp;"卸ケース単価",'計算（宅配便）'!$Q$3:$CE$3,0)-1),"")</f>
        <v/>
      </c>
      <c r="Z89" s="25" t="str">
        <f ca="1">IFERROR(OFFSET('計算（宅配便）'!$Q90,0,MATCH(Z$2&amp;CHAR(10)&amp;"卸ケース単価",'計算（宅配便）'!$Q$3:$CE$3,0)-1),"")</f>
        <v/>
      </c>
      <c r="AA89" s="25" t="str">
        <f ca="1">IFERROR(OFFSET('計算（宅配便）'!$Q90,0,MATCH(AA$2&amp;CHAR(10)&amp;"卸ケース単価",'計算（宅配便）'!$Q$3:$CE$3,0)-1),"")</f>
        <v/>
      </c>
      <c r="AB89" s="25" t="str">
        <f ca="1">IFERROR(OFFSET('計算（宅配便）'!$Q90,0,MATCH(AB$2&amp;CHAR(10)&amp;"卸ケース単価",'計算（宅配便）'!$Q$3:$CE$3,0)-1),"")</f>
        <v/>
      </c>
      <c r="AC89" s="25" t="str">
        <f ca="1">IFERROR(OFFSET('計算（宅配便）'!$Q90,0,MATCH(AC$2&amp;CHAR(10)&amp;"卸ケース単価",'計算（宅配便）'!$Q$3:$CE$3,0)-1),"")</f>
        <v/>
      </c>
      <c r="AD89" s="25" t="str">
        <f t="shared" ca="1" si="36"/>
        <v/>
      </c>
      <c r="AE89" s="25" t="str">
        <f t="shared" ca="1" si="24"/>
        <v/>
      </c>
      <c r="AF89" s="25" t="str">
        <f t="shared" ca="1" si="25"/>
        <v/>
      </c>
      <c r="AG89" s="25" t="str">
        <f t="shared" ca="1" si="26"/>
        <v/>
      </c>
      <c r="AH89" s="25" t="str">
        <f t="shared" ca="1" si="27"/>
        <v/>
      </c>
      <c r="AI89" s="25" t="str">
        <f t="shared" ca="1" si="28"/>
        <v/>
      </c>
      <c r="AJ89" s="25" t="str">
        <f t="shared" ca="1" si="29"/>
        <v/>
      </c>
      <c r="AK89" s="25" t="str">
        <f t="shared" ca="1" si="30"/>
        <v/>
      </c>
      <c r="AL89" s="25" t="str">
        <f t="shared" ca="1" si="31"/>
        <v/>
      </c>
      <c r="AM89" s="25" t="str">
        <f t="shared" ca="1" si="32"/>
        <v/>
      </c>
      <c r="AN89" s="25" t="str">
        <f t="shared" ca="1" si="33"/>
        <v/>
      </c>
      <c r="AO89" s="25" t="str">
        <f t="shared" ca="1" si="34"/>
        <v/>
      </c>
    </row>
    <row r="90" spans="1:41" ht="18.75" customHeight="1">
      <c r="A90" s="38">
        <v>88</v>
      </c>
      <c r="B90" s="38" t="str">
        <f>IF(ISBLANK(ID管理番号商品名入力!D90),"",ID管理番号商品名入力!D90)</f>
        <v/>
      </c>
      <c r="C90" s="39" t="str">
        <f>IF(ISBLANK(ID管理番号商品名入力!F90),"",ID管理番号商品名入力!F90)</f>
        <v/>
      </c>
      <c r="D90" s="39" t="str">
        <f>IF(ISBLANK(宅配便入力!L91),"",宅配便入力!L91)</f>
        <v/>
      </c>
      <c r="E90" s="109" t="str">
        <f>IFERROR(VLOOKUP(D90,配送グループ設定!$A$5:$G$14,6,FALSE),"")</f>
        <v/>
      </c>
      <c r="F90" s="113" t="str">
        <f>IF(ISBLANK(宅配便入力!U91),"",宅配便入力!U91)</f>
        <v/>
      </c>
      <c r="G90" s="111" t="str">
        <f>IFERROR("※"&amp;VLOOKUP(D90,配送グループ設定!$A$5:$G$14,4,FALSE),"")</f>
        <v/>
      </c>
      <c r="H90" s="24" t="str">
        <f t="shared" si="35"/>
        <v/>
      </c>
      <c r="I90" s="25">
        <v>1</v>
      </c>
      <c r="J90" s="25">
        <v>0</v>
      </c>
      <c r="K90" s="25">
        <v>0</v>
      </c>
      <c r="L90" s="25">
        <v>1</v>
      </c>
      <c r="M90" s="25" t="str">
        <f>IF(ISBLANK(宅配便入力!V91),"",宅配便入力!V91)</f>
        <v/>
      </c>
      <c r="N90" s="25">
        <v>3</v>
      </c>
      <c r="O90" s="25" t="str">
        <f>IF(ISBLANK(中部・下部フリースペース作成!$E$10),"",中部・下部フリースペース作成!$E$10)</f>
        <v/>
      </c>
      <c r="P90" s="40" t="str">
        <f>IF(ISBLANK(宅配便入力!F91),"",宅配便入力!F91)</f>
        <v/>
      </c>
      <c r="Q90" s="25" t="str">
        <f ca="1">IF(ISBLANK('計算（宅配便）'!Q91),"",IFERROR('計算（宅配便）'!Q91,""))</f>
        <v/>
      </c>
      <c r="R90" s="25" t="str">
        <f ca="1">IFERROR(OFFSET('計算（宅配便）'!$Q91,0,MATCH(R$2&amp;CHAR(10)&amp;"卸ケース単価",'計算（宅配便）'!$Q$3:$CE$3,0)-1),"")</f>
        <v/>
      </c>
      <c r="S90" s="25" t="str">
        <f ca="1">IFERROR(OFFSET('計算（宅配便）'!$Q91,0,MATCH(S$2&amp;CHAR(10)&amp;"卸ケース単価",'計算（宅配便）'!$Q$3:$CE$3,0)-1),"")</f>
        <v/>
      </c>
      <c r="T90" s="25" t="str">
        <f ca="1">IFERROR(OFFSET('計算（宅配便）'!$Q91,0,MATCH(T$2&amp;CHAR(10)&amp;"卸ケース単価",'計算（宅配便）'!$Q$3:$CE$3,0)-1),"")</f>
        <v/>
      </c>
      <c r="U90" s="25" t="str">
        <f ca="1">IFERROR(OFFSET('計算（宅配便）'!$Q91,0,MATCH(U$2&amp;CHAR(10)&amp;"卸ケース単価",'計算（宅配便）'!$Q$3:$CE$3,0)-1),"")</f>
        <v/>
      </c>
      <c r="V90" s="25" t="str">
        <f ca="1">IFERROR(OFFSET('計算（宅配便）'!$Q91,0,MATCH(V$2&amp;CHAR(10)&amp;"卸ケース単価",'計算（宅配便）'!$Q$3:$CE$3,0)-1),"")</f>
        <v/>
      </c>
      <c r="W90" s="25" t="str">
        <f ca="1">IFERROR(OFFSET('計算（宅配便）'!$Q91,0,MATCH(W$2&amp;CHAR(10)&amp;"卸ケース単価",'計算（宅配便）'!$Q$3:$CE$3,0)-1),"")</f>
        <v/>
      </c>
      <c r="X90" s="25" t="str">
        <f ca="1">IFERROR(OFFSET('計算（宅配便）'!$Q91,0,MATCH(X$2&amp;CHAR(10)&amp;"卸ケース単価",'計算（宅配便）'!$Q$3:$CE$3,0)-1),"")</f>
        <v/>
      </c>
      <c r="Y90" s="25" t="str">
        <f ca="1">IFERROR(OFFSET('計算（宅配便）'!$Q91,0,MATCH(Y$2&amp;CHAR(10)&amp;"卸ケース単価",'計算（宅配便）'!$Q$3:$CE$3,0)-1),"")</f>
        <v/>
      </c>
      <c r="Z90" s="25" t="str">
        <f ca="1">IFERROR(OFFSET('計算（宅配便）'!$Q91,0,MATCH(Z$2&amp;CHAR(10)&amp;"卸ケース単価",'計算（宅配便）'!$Q$3:$CE$3,0)-1),"")</f>
        <v/>
      </c>
      <c r="AA90" s="25" t="str">
        <f ca="1">IFERROR(OFFSET('計算（宅配便）'!$Q91,0,MATCH(AA$2&amp;CHAR(10)&amp;"卸ケース単価",'計算（宅配便）'!$Q$3:$CE$3,0)-1),"")</f>
        <v/>
      </c>
      <c r="AB90" s="25" t="str">
        <f ca="1">IFERROR(OFFSET('計算（宅配便）'!$Q91,0,MATCH(AB$2&amp;CHAR(10)&amp;"卸ケース単価",'計算（宅配便）'!$Q$3:$CE$3,0)-1),"")</f>
        <v/>
      </c>
      <c r="AC90" s="25" t="str">
        <f ca="1">IFERROR(OFFSET('計算（宅配便）'!$Q91,0,MATCH(AC$2&amp;CHAR(10)&amp;"卸ケース単価",'計算（宅配便）'!$Q$3:$CE$3,0)-1),"")</f>
        <v/>
      </c>
      <c r="AD90" s="25" t="str">
        <f t="shared" ca="1" si="36"/>
        <v/>
      </c>
      <c r="AE90" s="25" t="str">
        <f t="shared" ca="1" si="24"/>
        <v/>
      </c>
      <c r="AF90" s="25" t="str">
        <f t="shared" ca="1" si="25"/>
        <v/>
      </c>
      <c r="AG90" s="25" t="str">
        <f t="shared" ca="1" si="26"/>
        <v/>
      </c>
      <c r="AH90" s="25" t="str">
        <f t="shared" ca="1" si="27"/>
        <v/>
      </c>
      <c r="AI90" s="25" t="str">
        <f t="shared" ca="1" si="28"/>
        <v/>
      </c>
      <c r="AJ90" s="25" t="str">
        <f t="shared" ca="1" si="29"/>
        <v/>
      </c>
      <c r="AK90" s="25" t="str">
        <f t="shared" ca="1" si="30"/>
        <v/>
      </c>
      <c r="AL90" s="25" t="str">
        <f t="shared" ca="1" si="31"/>
        <v/>
      </c>
      <c r="AM90" s="25" t="str">
        <f t="shared" ca="1" si="32"/>
        <v/>
      </c>
      <c r="AN90" s="25" t="str">
        <f t="shared" ca="1" si="33"/>
        <v/>
      </c>
      <c r="AO90" s="25" t="str">
        <f t="shared" ca="1" si="34"/>
        <v/>
      </c>
    </row>
    <row r="91" spans="1:41" ht="18.75" customHeight="1">
      <c r="A91" s="38">
        <v>89</v>
      </c>
      <c r="B91" s="38" t="str">
        <f>IF(ISBLANK(ID管理番号商品名入力!D91),"",ID管理番号商品名入力!D91)</f>
        <v/>
      </c>
      <c r="C91" s="39" t="str">
        <f>IF(ISBLANK(ID管理番号商品名入力!F91),"",ID管理番号商品名入力!F91)</f>
        <v/>
      </c>
      <c r="D91" s="39" t="str">
        <f>IF(ISBLANK(宅配便入力!L92),"",宅配便入力!L92)</f>
        <v/>
      </c>
      <c r="E91" s="109" t="str">
        <f>IFERROR(VLOOKUP(D91,配送グループ設定!$A$5:$G$14,6,FALSE),"")</f>
        <v/>
      </c>
      <c r="F91" s="113" t="str">
        <f>IF(ISBLANK(宅配便入力!U92),"",宅配便入力!U92)</f>
        <v/>
      </c>
      <c r="G91" s="111" t="str">
        <f>IFERROR("※"&amp;VLOOKUP(D91,配送グループ設定!$A$5:$G$14,4,FALSE),"")</f>
        <v/>
      </c>
      <c r="H91" s="24" t="str">
        <f t="shared" si="35"/>
        <v/>
      </c>
      <c r="I91" s="25">
        <v>1</v>
      </c>
      <c r="J91" s="25">
        <v>0</v>
      </c>
      <c r="K91" s="25">
        <v>0</v>
      </c>
      <c r="L91" s="25">
        <v>1</v>
      </c>
      <c r="M91" s="25" t="str">
        <f>IF(ISBLANK(宅配便入力!V92),"",宅配便入力!V92)</f>
        <v/>
      </c>
      <c r="N91" s="25">
        <v>3</v>
      </c>
      <c r="O91" s="25" t="str">
        <f>IF(ISBLANK(中部・下部フリースペース作成!$E$10),"",中部・下部フリースペース作成!$E$10)</f>
        <v/>
      </c>
      <c r="P91" s="40" t="str">
        <f>IF(ISBLANK(宅配便入力!F92),"",宅配便入力!F92)</f>
        <v/>
      </c>
      <c r="Q91" s="25" t="str">
        <f ca="1">IF(ISBLANK('計算（宅配便）'!Q92),"",IFERROR('計算（宅配便）'!Q92,""))</f>
        <v/>
      </c>
      <c r="R91" s="25" t="str">
        <f ca="1">IFERROR(OFFSET('計算（宅配便）'!$Q92,0,MATCH(R$2&amp;CHAR(10)&amp;"卸ケース単価",'計算（宅配便）'!$Q$3:$CE$3,0)-1),"")</f>
        <v/>
      </c>
      <c r="S91" s="25" t="str">
        <f ca="1">IFERROR(OFFSET('計算（宅配便）'!$Q92,0,MATCH(S$2&amp;CHAR(10)&amp;"卸ケース単価",'計算（宅配便）'!$Q$3:$CE$3,0)-1),"")</f>
        <v/>
      </c>
      <c r="T91" s="25" t="str">
        <f ca="1">IFERROR(OFFSET('計算（宅配便）'!$Q92,0,MATCH(T$2&amp;CHAR(10)&amp;"卸ケース単価",'計算（宅配便）'!$Q$3:$CE$3,0)-1),"")</f>
        <v/>
      </c>
      <c r="U91" s="25" t="str">
        <f ca="1">IFERROR(OFFSET('計算（宅配便）'!$Q92,0,MATCH(U$2&amp;CHAR(10)&amp;"卸ケース単価",'計算（宅配便）'!$Q$3:$CE$3,0)-1),"")</f>
        <v/>
      </c>
      <c r="V91" s="25" t="str">
        <f ca="1">IFERROR(OFFSET('計算（宅配便）'!$Q92,0,MATCH(V$2&amp;CHAR(10)&amp;"卸ケース単価",'計算（宅配便）'!$Q$3:$CE$3,0)-1),"")</f>
        <v/>
      </c>
      <c r="W91" s="25" t="str">
        <f ca="1">IFERROR(OFFSET('計算（宅配便）'!$Q92,0,MATCH(W$2&amp;CHAR(10)&amp;"卸ケース単価",'計算（宅配便）'!$Q$3:$CE$3,0)-1),"")</f>
        <v/>
      </c>
      <c r="X91" s="25" t="str">
        <f ca="1">IFERROR(OFFSET('計算（宅配便）'!$Q92,0,MATCH(X$2&amp;CHAR(10)&amp;"卸ケース単価",'計算（宅配便）'!$Q$3:$CE$3,0)-1),"")</f>
        <v/>
      </c>
      <c r="Y91" s="25" t="str">
        <f ca="1">IFERROR(OFFSET('計算（宅配便）'!$Q92,0,MATCH(Y$2&amp;CHAR(10)&amp;"卸ケース単価",'計算（宅配便）'!$Q$3:$CE$3,0)-1),"")</f>
        <v/>
      </c>
      <c r="Z91" s="25" t="str">
        <f ca="1">IFERROR(OFFSET('計算（宅配便）'!$Q92,0,MATCH(Z$2&amp;CHAR(10)&amp;"卸ケース単価",'計算（宅配便）'!$Q$3:$CE$3,0)-1),"")</f>
        <v/>
      </c>
      <c r="AA91" s="25" t="str">
        <f ca="1">IFERROR(OFFSET('計算（宅配便）'!$Q92,0,MATCH(AA$2&amp;CHAR(10)&amp;"卸ケース単価",'計算（宅配便）'!$Q$3:$CE$3,0)-1),"")</f>
        <v/>
      </c>
      <c r="AB91" s="25" t="str">
        <f ca="1">IFERROR(OFFSET('計算（宅配便）'!$Q92,0,MATCH(AB$2&amp;CHAR(10)&amp;"卸ケース単価",'計算（宅配便）'!$Q$3:$CE$3,0)-1),"")</f>
        <v/>
      </c>
      <c r="AC91" s="25" t="str">
        <f ca="1">IFERROR(OFFSET('計算（宅配便）'!$Q92,0,MATCH(AC$2&amp;CHAR(10)&amp;"卸ケース単価",'計算（宅配便）'!$Q$3:$CE$3,0)-1),"")</f>
        <v/>
      </c>
      <c r="AD91" s="25" t="str">
        <f t="shared" ca="1" si="36"/>
        <v/>
      </c>
      <c r="AE91" s="25" t="str">
        <f t="shared" ca="1" si="24"/>
        <v/>
      </c>
      <c r="AF91" s="25" t="str">
        <f t="shared" ca="1" si="25"/>
        <v/>
      </c>
      <c r="AG91" s="25" t="str">
        <f t="shared" ca="1" si="26"/>
        <v/>
      </c>
      <c r="AH91" s="25" t="str">
        <f t="shared" ca="1" si="27"/>
        <v/>
      </c>
      <c r="AI91" s="25" t="str">
        <f t="shared" ca="1" si="28"/>
        <v/>
      </c>
      <c r="AJ91" s="25" t="str">
        <f t="shared" ca="1" si="29"/>
        <v/>
      </c>
      <c r="AK91" s="25" t="str">
        <f t="shared" ca="1" si="30"/>
        <v/>
      </c>
      <c r="AL91" s="25" t="str">
        <f t="shared" ca="1" si="31"/>
        <v/>
      </c>
      <c r="AM91" s="25" t="str">
        <f t="shared" ca="1" si="32"/>
        <v/>
      </c>
      <c r="AN91" s="25" t="str">
        <f t="shared" ca="1" si="33"/>
        <v/>
      </c>
      <c r="AO91" s="25" t="str">
        <f t="shared" ca="1" si="34"/>
        <v/>
      </c>
    </row>
    <row r="92" spans="1:41" ht="18.75" customHeight="1">
      <c r="A92" s="38">
        <v>90</v>
      </c>
      <c r="B92" s="38" t="str">
        <f>IF(ISBLANK(ID管理番号商品名入力!D92),"",ID管理番号商品名入力!D92)</f>
        <v/>
      </c>
      <c r="C92" s="39" t="str">
        <f>IF(ISBLANK(ID管理番号商品名入力!F92),"",ID管理番号商品名入力!F92)</f>
        <v/>
      </c>
      <c r="D92" s="39" t="str">
        <f>IF(ISBLANK(宅配便入力!L93),"",宅配便入力!L93)</f>
        <v/>
      </c>
      <c r="E92" s="109" t="str">
        <f>IFERROR(VLOOKUP(D92,配送グループ設定!$A$5:$G$14,6,FALSE),"")</f>
        <v/>
      </c>
      <c r="F92" s="113" t="str">
        <f>IF(ISBLANK(宅配便入力!U93),"",宅配便入力!U93)</f>
        <v/>
      </c>
      <c r="G92" s="111" t="str">
        <f>IFERROR("※"&amp;VLOOKUP(D92,配送グループ設定!$A$5:$G$14,4,FALSE),"")</f>
        <v/>
      </c>
      <c r="H92" s="24" t="str">
        <f t="shared" si="35"/>
        <v/>
      </c>
      <c r="I92" s="25">
        <v>1</v>
      </c>
      <c r="J92" s="25">
        <v>0</v>
      </c>
      <c r="K92" s="25">
        <v>0</v>
      </c>
      <c r="L92" s="25">
        <v>1</v>
      </c>
      <c r="M92" s="25" t="str">
        <f>IF(ISBLANK(宅配便入力!V93),"",宅配便入力!V93)</f>
        <v/>
      </c>
      <c r="N92" s="25">
        <v>3</v>
      </c>
      <c r="O92" s="25" t="str">
        <f>IF(ISBLANK(中部・下部フリースペース作成!$E$10),"",中部・下部フリースペース作成!$E$10)</f>
        <v/>
      </c>
      <c r="P92" s="40" t="str">
        <f>IF(ISBLANK(宅配便入力!F93),"",宅配便入力!F93)</f>
        <v/>
      </c>
      <c r="Q92" s="25" t="str">
        <f ca="1">IF(ISBLANK('計算（宅配便）'!Q93),"",IFERROR('計算（宅配便）'!Q93,""))</f>
        <v/>
      </c>
      <c r="R92" s="25" t="str">
        <f ca="1">IFERROR(OFFSET('計算（宅配便）'!$Q93,0,MATCH(R$2&amp;CHAR(10)&amp;"卸ケース単価",'計算（宅配便）'!$Q$3:$CE$3,0)-1),"")</f>
        <v/>
      </c>
      <c r="S92" s="25" t="str">
        <f ca="1">IFERROR(OFFSET('計算（宅配便）'!$Q93,0,MATCH(S$2&amp;CHAR(10)&amp;"卸ケース単価",'計算（宅配便）'!$Q$3:$CE$3,0)-1),"")</f>
        <v/>
      </c>
      <c r="T92" s="25" t="str">
        <f ca="1">IFERROR(OFFSET('計算（宅配便）'!$Q93,0,MATCH(T$2&amp;CHAR(10)&amp;"卸ケース単価",'計算（宅配便）'!$Q$3:$CE$3,0)-1),"")</f>
        <v/>
      </c>
      <c r="U92" s="25" t="str">
        <f ca="1">IFERROR(OFFSET('計算（宅配便）'!$Q93,0,MATCH(U$2&amp;CHAR(10)&amp;"卸ケース単価",'計算（宅配便）'!$Q$3:$CE$3,0)-1),"")</f>
        <v/>
      </c>
      <c r="V92" s="25" t="str">
        <f ca="1">IFERROR(OFFSET('計算（宅配便）'!$Q93,0,MATCH(V$2&amp;CHAR(10)&amp;"卸ケース単価",'計算（宅配便）'!$Q$3:$CE$3,0)-1),"")</f>
        <v/>
      </c>
      <c r="W92" s="25" t="str">
        <f ca="1">IFERROR(OFFSET('計算（宅配便）'!$Q93,0,MATCH(W$2&amp;CHAR(10)&amp;"卸ケース単価",'計算（宅配便）'!$Q$3:$CE$3,0)-1),"")</f>
        <v/>
      </c>
      <c r="X92" s="25" t="str">
        <f ca="1">IFERROR(OFFSET('計算（宅配便）'!$Q93,0,MATCH(X$2&amp;CHAR(10)&amp;"卸ケース単価",'計算（宅配便）'!$Q$3:$CE$3,0)-1),"")</f>
        <v/>
      </c>
      <c r="Y92" s="25" t="str">
        <f ca="1">IFERROR(OFFSET('計算（宅配便）'!$Q93,0,MATCH(Y$2&amp;CHAR(10)&amp;"卸ケース単価",'計算（宅配便）'!$Q$3:$CE$3,0)-1),"")</f>
        <v/>
      </c>
      <c r="Z92" s="25" t="str">
        <f ca="1">IFERROR(OFFSET('計算（宅配便）'!$Q93,0,MATCH(Z$2&amp;CHAR(10)&amp;"卸ケース単価",'計算（宅配便）'!$Q$3:$CE$3,0)-1),"")</f>
        <v/>
      </c>
      <c r="AA92" s="25" t="str">
        <f ca="1">IFERROR(OFFSET('計算（宅配便）'!$Q93,0,MATCH(AA$2&amp;CHAR(10)&amp;"卸ケース単価",'計算（宅配便）'!$Q$3:$CE$3,0)-1),"")</f>
        <v/>
      </c>
      <c r="AB92" s="25" t="str">
        <f ca="1">IFERROR(OFFSET('計算（宅配便）'!$Q93,0,MATCH(AB$2&amp;CHAR(10)&amp;"卸ケース単価",'計算（宅配便）'!$Q$3:$CE$3,0)-1),"")</f>
        <v/>
      </c>
      <c r="AC92" s="25" t="str">
        <f ca="1">IFERROR(OFFSET('計算（宅配便）'!$Q93,0,MATCH(AC$2&amp;CHAR(10)&amp;"卸ケース単価",'計算（宅配便）'!$Q$3:$CE$3,0)-1),"")</f>
        <v/>
      </c>
      <c r="AD92" s="25" t="str">
        <f t="shared" ca="1" si="36"/>
        <v/>
      </c>
      <c r="AE92" s="25" t="str">
        <f t="shared" ca="1" si="24"/>
        <v/>
      </c>
      <c r="AF92" s="25" t="str">
        <f t="shared" ca="1" si="25"/>
        <v/>
      </c>
      <c r="AG92" s="25" t="str">
        <f t="shared" ca="1" si="26"/>
        <v/>
      </c>
      <c r="AH92" s="25" t="str">
        <f t="shared" ca="1" si="27"/>
        <v/>
      </c>
      <c r="AI92" s="25" t="str">
        <f t="shared" ca="1" si="28"/>
        <v/>
      </c>
      <c r="AJ92" s="25" t="str">
        <f t="shared" ca="1" si="29"/>
        <v/>
      </c>
      <c r="AK92" s="25" t="str">
        <f t="shared" ca="1" si="30"/>
        <v/>
      </c>
      <c r="AL92" s="25" t="str">
        <f t="shared" ca="1" si="31"/>
        <v/>
      </c>
      <c r="AM92" s="25" t="str">
        <f t="shared" ca="1" si="32"/>
        <v/>
      </c>
      <c r="AN92" s="25" t="str">
        <f t="shared" ca="1" si="33"/>
        <v/>
      </c>
      <c r="AO92" s="25" t="str">
        <f t="shared" ca="1" si="34"/>
        <v/>
      </c>
    </row>
    <row r="93" spans="1:41" ht="18.75" customHeight="1">
      <c r="A93" s="38">
        <v>91</v>
      </c>
      <c r="B93" s="38" t="str">
        <f>IF(ISBLANK(ID管理番号商品名入力!D93),"",ID管理番号商品名入力!D93)</f>
        <v/>
      </c>
      <c r="C93" s="39" t="str">
        <f>IF(ISBLANK(ID管理番号商品名入力!F93),"",ID管理番号商品名入力!F93)</f>
        <v/>
      </c>
      <c r="D93" s="39" t="str">
        <f>IF(ISBLANK(宅配便入力!L94),"",宅配便入力!L94)</f>
        <v/>
      </c>
      <c r="E93" s="109" t="str">
        <f>IFERROR(VLOOKUP(D93,配送グループ設定!$A$5:$G$14,6,FALSE),"")</f>
        <v/>
      </c>
      <c r="F93" s="113" t="str">
        <f>IF(ISBLANK(宅配便入力!U94),"",宅配便入力!U94)</f>
        <v/>
      </c>
      <c r="G93" s="111" t="str">
        <f>IFERROR("※"&amp;VLOOKUP(D93,配送グループ設定!$A$5:$G$14,4,FALSE),"")</f>
        <v/>
      </c>
      <c r="H93" s="24" t="str">
        <f t="shared" si="35"/>
        <v/>
      </c>
      <c r="I93" s="25">
        <v>1</v>
      </c>
      <c r="J93" s="25">
        <v>0</v>
      </c>
      <c r="K93" s="25">
        <v>0</v>
      </c>
      <c r="L93" s="25">
        <v>1</v>
      </c>
      <c r="M93" s="25" t="str">
        <f>IF(ISBLANK(宅配便入力!V94),"",宅配便入力!V94)</f>
        <v/>
      </c>
      <c r="N93" s="25">
        <v>3</v>
      </c>
      <c r="O93" s="25" t="str">
        <f>IF(ISBLANK(中部・下部フリースペース作成!$E$10),"",中部・下部フリースペース作成!$E$10)</f>
        <v/>
      </c>
      <c r="P93" s="40" t="str">
        <f>IF(ISBLANK(宅配便入力!F94),"",宅配便入力!F94)</f>
        <v/>
      </c>
      <c r="Q93" s="25" t="str">
        <f ca="1">IF(ISBLANK('計算（宅配便）'!Q94),"",IFERROR('計算（宅配便）'!Q94,""))</f>
        <v/>
      </c>
      <c r="R93" s="25" t="str">
        <f ca="1">IFERROR(OFFSET('計算（宅配便）'!$Q94,0,MATCH(R$2&amp;CHAR(10)&amp;"卸ケース単価",'計算（宅配便）'!$Q$3:$CE$3,0)-1),"")</f>
        <v/>
      </c>
      <c r="S93" s="25" t="str">
        <f ca="1">IFERROR(OFFSET('計算（宅配便）'!$Q94,0,MATCH(S$2&amp;CHAR(10)&amp;"卸ケース単価",'計算（宅配便）'!$Q$3:$CE$3,0)-1),"")</f>
        <v/>
      </c>
      <c r="T93" s="25" t="str">
        <f ca="1">IFERROR(OFFSET('計算（宅配便）'!$Q94,0,MATCH(T$2&amp;CHAR(10)&amp;"卸ケース単価",'計算（宅配便）'!$Q$3:$CE$3,0)-1),"")</f>
        <v/>
      </c>
      <c r="U93" s="25" t="str">
        <f ca="1">IFERROR(OFFSET('計算（宅配便）'!$Q94,0,MATCH(U$2&amp;CHAR(10)&amp;"卸ケース単価",'計算（宅配便）'!$Q$3:$CE$3,0)-1),"")</f>
        <v/>
      </c>
      <c r="V93" s="25" t="str">
        <f ca="1">IFERROR(OFFSET('計算（宅配便）'!$Q94,0,MATCH(V$2&amp;CHAR(10)&amp;"卸ケース単価",'計算（宅配便）'!$Q$3:$CE$3,0)-1),"")</f>
        <v/>
      </c>
      <c r="W93" s="25" t="str">
        <f ca="1">IFERROR(OFFSET('計算（宅配便）'!$Q94,0,MATCH(W$2&amp;CHAR(10)&amp;"卸ケース単価",'計算（宅配便）'!$Q$3:$CE$3,0)-1),"")</f>
        <v/>
      </c>
      <c r="X93" s="25" t="str">
        <f ca="1">IFERROR(OFFSET('計算（宅配便）'!$Q94,0,MATCH(X$2&amp;CHAR(10)&amp;"卸ケース単価",'計算（宅配便）'!$Q$3:$CE$3,0)-1),"")</f>
        <v/>
      </c>
      <c r="Y93" s="25" t="str">
        <f ca="1">IFERROR(OFFSET('計算（宅配便）'!$Q94,0,MATCH(Y$2&amp;CHAR(10)&amp;"卸ケース単価",'計算（宅配便）'!$Q$3:$CE$3,0)-1),"")</f>
        <v/>
      </c>
      <c r="Z93" s="25" t="str">
        <f ca="1">IFERROR(OFFSET('計算（宅配便）'!$Q94,0,MATCH(Z$2&amp;CHAR(10)&amp;"卸ケース単価",'計算（宅配便）'!$Q$3:$CE$3,0)-1),"")</f>
        <v/>
      </c>
      <c r="AA93" s="25" t="str">
        <f ca="1">IFERROR(OFFSET('計算（宅配便）'!$Q94,0,MATCH(AA$2&amp;CHAR(10)&amp;"卸ケース単価",'計算（宅配便）'!$Q$3:$CE$3,0)-1),"")</f>
        <v/>
      </c>
      <c r="AB93" s="25" t="str">
        <f ca="1">IFERROR(OFFSET('計算（宅配便）'!$Q94,0,MATCH(AB$2&amp;CHAR(10)&amp;"卸ケース単価",'計算（宅配便）'!$Q$3:$CE$3,0)-1),"")</f>
        <v/>
      </c>
      <c r="AC93" s="25" t="str">
        <f ca="1">IFERROR(OFFSET('計算（宅配便）'!$Q94,0,MATCH(AC$2&amp;CHAR(10)&amp;"卸ケース単価",'計算（宅配便）'!$Q$3:$CE$3,0)-1),"")</f>
        <v/>
      </c>
      <c r="AD93" s="25" t="str">
        <f t="shared" ca="1" si="36"/>
        <v/>
      </c>
      <c r="AE93" s="25" t="str">
        <f t="shared" ca="1" si="24"/>
        <v/>
      </c>
      <c r="AF93" s="25" t="str">
        <f t="shared" ca="1" si="25"/>
        <v/>
      </c>
      <c r="AG93" s="25" t="str">
        <f t="shared" ca="1" si="26"/>
        <v/>
      </c>
      <c r="AH93" s="25" t="str">
        <f t="shared" ca="1" si="27"/>
        <v/>
      </c>
      <c r="AI93" s="25" t="str">
        <f t="shared" ca="1" si="28"/>
        <v/>
      </c>
      <c r="AJ93" s="25" t="str">
        <f t="shared" ca="1" si="29"/>
        <v/>
      </c>
      <c r="AK93" s="25" t="str">
        <f t="shared" ca="1" si="30"/>
        <v/>
      </c>
      <c r="AL93" s="25" t="str">
        <f t="shared" ca="1" si="31"/>
        <v/>
      </c>
      <c r="AM93" s="25" t="str">
        <f t="shared" ca="1" si="32"/>
        <v/>
      </c>
      <c r="AN93" s="25" t="str">
        <f t="shared" ca="1" si="33"/>
        <v/>
      </c>
      <c r="AO93" s="25" t="str">
        <f t="shared" ca="1" si="34"/>
        <v/>
      </c>
    </row>
    <row r="94" spans="1:41" ht="18.75" customHeight="1">
      <c r="A94" s="38">
        <v>92</v>
      </c>
      <c r="B94" s="38" t="str">
        <f>IF(ISBLANK(ID管理番号商品名入力!D94),"",ID管理番号商品名入力!D94)</f>
        <v/>
      </c>
      <c r="C94" s="39" t="str">
        <f>IF(ISBLANK(ID管理番号商品名入力!F94),"",ID管理番号商品名入力!F94)</f>
        <v/>
      </c>
      <c r="D94" s="39" t="str">
        <f>IF(ISBLANK(宅配便入力!L95),"",宅配便入力!L95)</f>
        <v/>
      </c>
      <c r="E94" s="109" t="str">
        <f>IFERROR(VLOOKUP(D94,配送グループ設定!$A$5:$G$14,6,FALSE),"")</f>
        <v/>
      </c>
      <c r="F94" s="113" t="str">
        <f>IF(ISBLANK(宅配便入力!U95),"",宅配便入力!U95)</f>
        <v/>
      </c>
      <c r="G94" s="111" t="str">
        <f>IFERROR("※"&amp;VLOOKUP(D94,配送グループ設定!$A$5:$G$14,4,FALSE),"")</f>
        <v/>
      </c>
      <c r="H94" s="24" t="str">
        <f t="shared" si="35"/>
        <v/>
      </c>
      <c r="I94" s="25">
        <v>1</v>
      </c>
      <c r="J94" s="25">
        <v>0</v>
      </c>
      <c r="K94" s="25">
        <v>0</v>
      </c>
      <c r="L94" s="25">
        <v>1</v>
      </c>
      <c r="M94" s="25" t="str">
        <f>IF(ISBLANK(宅配便入力!V95),"",宅配便入力!V95)</f>
        <v/>
      </c>
      <c r="N94" s="25">
        <v>3</v>
      </c>
      <c r="O94" s="25" t="str">
        <f>IF(ISBLANK(中部・下部フリースペース作成!$E$10),"",中部・下部フリースペース作成!$E$10)</f>
        <v/>
      </c>
      <c r="P94" s="40" t="str">
        <f>IF(ISBLANK(宅配便入力!F95),"",宅配便入力!F95)</f>
        <v/>
      </c>
      <c r="Q94" s="25" t="str">
        <f ca="1">IF(ISBLANK('計算（宅配便）'!Q95),"",IFERROR('計算（宅配便）'!Q95,""))</f>
        <v/>
      </c>
      <c r="R94" s="25" t="str">
        <f ca="1">IFERROR(OFFSET('計算（宅配便）'!$Q95,0,MATCH(R$2&amp;CHAR(10)&amp;"卸ケース単価",'計算（宅配便）'!$Q$3:$CE$3,0)-1),"")</f>
        <v/>
      </c>
      <c r="S94" s="25" t="str">
        <f ca="1">IFERROR(OFFSET('計算（宅配便）'!$Q95,0,MATCH(S$2&amp;CHAR(10)&amp;"卸ケース単価",'計算（宅配便）'!$Q$3:$CE$3,0)-1),"")</f>
        <v/>
      </c>
      <c r="T94" s="25" t="str">
        <f ca="1">IFERROR(OFFSET('計算（宅配便）'!$Q95,0,MATCH(T$2&amp;CHAR(10)&amp;"卸ケース単価",'計算（宅配便）'!$Q$3:$CE$3,0)-1),"")</f>
        <v/>
      </c>
      <c r="U94" s="25" t="str">
        <f ca="1">IFERROR(OFFSET('計算（宅配便）'!$Q95,0,MATCH(U$2&amp;CHAR(10)&amp;"卸ケース単価",'計算（宅配便）'!$Q$3:$CE$3,0)-1),"")</f>
        <v/>
      </c>
      <c r="V94" s="25" t="str">
        <f ca="1">IFERROR(OFFSET('計算（宅配便）'!$Q95,0,MATCH(V$2&amp;CHAR(10)&amp;"卸ケース単価",'計算（宅配便）'!$Q$3:$CE$3,0)-1),"")</f>
        <v/>
      </c>
      <c r="W94" s="25" t="str">
        <f ca="1">IFERROR(OFFSET('計算（宅配便）'!$Q95,0,MATCH(W$2&amp;CHAR(10)&amp;"卸ケース単価",'計算（宅配便）'!$Q$3:$CE$3,0)-1),"")</f>
        <v/>
      </c>
      <c r="X94" s="25" t="str">
        <f ca="1">IFERROR(OFFSET('計算（宅配便）'!$Q95,0,MATCH(X$2&amp;CHAR(10)&amp;"卸ケース単価",'計算（宅配便）'!$Q$3:$CE$3,0)-1),"")</f>
        <v/>
      </c>
      <c r="Y94" s="25" t="str">
        <f ca="1">IFERROR(OFFSET('計算（宅配便）'!$Q95,0,MATCH(Y$2&amp;CHAR(10)&amp;"卸ケース単価",'計算（宅配便）'!$Q$3:$CE$3,0)-1),"")</f>
        <v/>
      </c>
      <c r="Z94" s="25" t="str">
        <f ca="1">IFERROR(OFFSET('計算（宅配便）'!$Q95,0,MATCH(Z$2&amp;CHAR(10)&amp;"卸ケース単価",'計算（宅配便）'!$Q$3:$CE$3,0)-1),"")</f>
        <v/>
      </c>
      <c r="AA94" s="25" t="str">
        <f ca="1">IFERROR(OFFSET('計算（宅配便）'!$Q95,0,MATCH(AA$2&amp;CHAR(10)&amp;"卸ケース単価",'計算（宅配便）'!$Q$3:$CE$3,0)-1),"")</f>
        <v/>
      </c>
      <c r="AB94" s="25" t="str">
        <f ca="1">IFERROR(OFFSET('計算（宅配便）'!$Q95,0,MATCH(AB$2&amp;CHAR(10)&amp;"卸ケース単価",'計算（宅配便）'!$Q$3:$CE$3,0)-1),"")</f>
        <v/>
      </c>
      <c r="AC94" s="25" t="str">
        <f ca="1">IFERROR(OFFSET('計算（宅配便）'!$Q95,0,MATCH(AC$2&amp;CHAR(10)&amp;"卸ケース単価",'計算（宅配便）'!$Q$3:$CE$3,0)-1),"")</f>
        <v/>
      </c>
      <c r="AD94" s="25" t="str">
        <f t="shared" ca="1" si="36"/>
        <v/>
      </c>
      <c r="AE94" s="25" t="str">
        <f t="shared" ca="1" si="24"/>
        <v/>
      </c>
      <c r="AF94" s="25" t="str">
        <f t="shared" ca="1" si="25"/>
        <v/>
      </c>
      <c r="AG94" s="25" t="str">
        <f t="shared" ca="1" si="26"/>
        <v/>
      </c>
      <c r="AH94" s="25" t="str">
        <f t="shared" ca="1" si="27"/>
        <v/>
      </c>
      <c r="AI94" s="25" t="str">
        <f t="shared" ca="1" si="28"/>
        <v/>
      </c>
      <c r="AJ94" s="25" t="str">
        <f t="shared" ca="1" si="29"/>
        <v/>
      </c>
      <c r="AK94" s="25" t="str">
        <f t="shared" ca="1" si="30"/>
        <v/>
      </c>
      <c r="AL94" s="25" t="str">
        <f t="shared" ca="1" si="31"/>
        <v/>
      </c>
      <c r="AM94" s="25" t="str">
        <f t="shared" ca="1" si="32"/>
        <v/>
      </c>
      <c r="AN94" s="25" t="str">
        <f t="shared" ca="1" si="33"/>
        <v/>
      </c>
      <c r="AO94" s="25" t="str">
        <f t="shared" ca="1" si="34"/>
        <v/>
      </c>
    </row>
    <row r="95" spans="1:41" ht="18.75" customHeight="1">
      <c r="A95" s="38">
        <v>93</v>
      </c>
      <c r="B95" s="38" t="str">
        <f>IF(ISBLANK(ID管理番号商品名入力!D95),"",ID管理番号商品名入力!D95)</f>
        <v/>
      </c>
      <c r="C95" s="39" t="str">
        <f>IF(ISBLANK(ID管理番号商品名入力!F95),"",ID管理番号商品名入力!F95)</f>
        <v/>
      </c>
      <c r="D95" s="39" t="str">
        <f>IF(ISBLANK(宅配便入力!L96),"",宅配便入力!L96)</f>
        <v/>
      </c>
      <c r="E95" s="109" t="str">
        <f>IFERROR(VLOOKUP(D95,配送グループ設定!$A$5:$G$14,6,FALSE),"")</f>
        <v/>
      </c>
      <c r="F95" s="113" t="str">
        <f>IF(ISBLANK(宅配便入力!U96),"",宅配便入力!U96)</f>
        <v/>
      </c>
      <c r="G95" s="111" t="str">
        <f>IFERROR("※"&amp;VLOOKUP(D95,配送グループ設定!$A$5:$G$14,4,FALSE),"")</f>
        <v/>
      </c>
      <c r="H95" s="24" t="str">
        <f t="shared" si="35"/>
        <v/>
      </c>
      <c r="I95" s="25">
        <v>1</v>
      </c>
      <c r="J95" s="25">
        <v>0</v>
      </c>
      <c r="K95" s="25">
        <v>0</v>
      </c>
      <c r="L95" s="25">
        <v>1</v>
      </c>
      <c r="M95" s="25" t="str">
        <f>IF(ISBLANK(宅配便入力!V96),"",宅配便入力!V96)</f>
        <v/>
      </c>
      <c r="N95" s="25">
        <v>3</v>
      </c>
      <c r="O95" s="25" t="str">
        <f>IF(ISBLANK(中部・下部フリースペース作成!$E$10),"",中部・下部フリースペース作成!$E$10)</f>
        <v/>
      </c>
      <c r="P95" s="40" t="str">
        <f>IF(ISBLANK(宅配便入力!F96),"",宅配便入力!F96)</f>
        <v/>
      </c>
      <c r="Q95" s="25" t="str">
        <f ca="1">IF(ISBLANK('計算（宅配便）'!Q96),"",IFERROR('計算（宅配便）'!Q96,""))</f>
        <v/>
      </c>
      <c r="R95" s="25" t="str">
        <f ca="1">IFERROR(OFFSET('計算（宅配便）'!$Q96,0,MATCH(R$2&amp;CHAR(10)&amp;"卸ケース単価",'計算（宅配便）'!$Q$3:$CE$3,0)-1),"")</f>
        <v/>
      </c>
      <c r="S95" s="25" t="str">
        <f ca="1">IFERROR(OFFSET('計算（宅配便）'!$Q96,0,MATCH(S$2&amp;CHAR(10)&amp;"卸ケース単価",'計算（宅配便）'!$Q$3:$CE$3,0)-1),"")</f>
        <v/>
      </c>
      <c r="T95" s="25" t="str">
        <f ca="1">IFERROR(OFFSET('計算（宅配便）'!$Q96,0,MATCH(T$2&amp;CHAR(10)&amp;"卸ケース単価",'計算（宅配便）'!$Q$3:$CE$3,0)-1),"")</f>
        <v/>
      </c>
      <c r="U95" s="25" t="str">
        <f ca="1">IFERROR(OFFSET('計算（宅配便）'!$Q96,0,MATCH(U$2&amp;CHAR(10)&amp;"卸ケース単価",'計算（宅配便）'!$Q$3:$CE$3,0)-1),"")</f>
        <v/>
      </c>
      <c r="V95" s="25" t="str">
        <f ca="1">IFERROR(OFFSET('計算（宅配便）'!$Q96,0,MATCH(V$2&amp;CHAR(10)&amp;"卸ケース単価",'計算（宅配便）'!$Q$3:$CE$3,0)-1),"")</f>
        <v/>
      </c>
      <c r="W95" s="25" t="str">
        <f ca="1">IFERROR(OFFSET('計算（宅配便）'!$Q96,0,MATCH(W$2&amp;CHAR(10)&amp;"卸ケース単価",'計算（宅配便）'!$Q$3:$CE$3,0)-1),"")</f>
        <v/>
      </c>
      <c r="X95" s="25" t="str">
        <f ca="1">IFERROR(OFFSET('計算（宅配便）'!$Q96,0,MATCH(X$2&amp;CHAR(10)&amp;"卸ケース単価",'計算（宅配便）'!$Q$3:$CE$3,0)-1),"")</f>
        <v/>
      </c>
      <c r="Y95" s="25" t="str">
        <f ca="1">IFERROR(OFFSET('計算（宅配便）'!$Q96,0,MATCH(Y$2&amp;CHAR(10)&amp;"卸ケース単価",'計算（宅配便）'!$Q$3:$CE$3,0)-1),"")</f>
        <v/>
      </c>
      <c r="Z95" s="25" t="str">
        <f ca="1">IFERROR(OFFSET('計算（宅配便）'!$Q96,0,MATCH(Z$2&amp;CHAR(10)&amp;"卸ケース単価",'計算（宅配便）'!$Q$3:$CE$3,0)-1),"")</f>
        <v/>
      </c>
      <c r="AA95" s="25" t="str">
        <f ca="1">IFERROR(OFFSET('計算（宅配便）'!$Q96,0,MATCH(AA$2&amp;CHAR(10)&amp;"卸ケース単価",'計算（宅配便）'!$Q$3:$CE$3,0)-1),"")</f>
        <v/>
      </c>
      <c r="AB95" s="25" t="str">
        <f ca="1">IFERROR(OFFSET('計算（宅配便）'!$Q96,0,MATCH(AB$2&amp;CHAR(10)&amp;"卸ケース単価",'計算（宅配便）'!$Q$3:$CE$3,0)-1),"")</f>
        <v/>
      </c>
      <c r="AC95" s="25" t="str">
        <f ca="1">IFERROR(OFFSET('計算（宅配便）'!$Q96,0,MATCH(AC$2&amp;CHAR(10)&amp;"卸ケース単価",'計算（宅配便）'!$Q$3:$CE$3,0)-1),"")</f>
        <v/>
      </c>
      <c r="AD95" s="25" t="str">
        <f t="shared" ca="1" si="36"/>
        <v/>
      </c>
      <c r="AE95" s="25" t="str">
        <f t="shared" ca="1" si="24"/>
        <v/>
      </c>
      <c r="AF95" s="25" t="str">
        <f t="shared" ca="1" si="25"/>
        <v/>
      </c>
      <c r="AG95" s="25" t="str">
        <f t="shared" ca="1" si="26"/>
        <v/>
      </c>
      <c r="AH95" s="25" t="str">
        <f t="shared" ca="1" si="27"/>
        <v/>
      </c>
      <c r="AI95" s="25" t="str">
        <f t="shared" ca="1" si="28"/>
        <v/>
      </c>
      <c r="AJ95" s="25" t="str">
        <f t="shared" ca="1" si="29"/>
        <v/>
      </c>
      <c r="AK95" s="25" t="str">
        <f t="shared" ca="1" si="30"/>
        <v/>
      </c>
      <c r="AL95" s="25" t="str">
        <f t="shared" ca="1" si="31"/>
        <v/>
      </c>
      <c r="AM95" s="25" t="str">
        <f t="shared" ca="1" si="32"/>
        <v/>
      </c>
      <c r="AN95" s="25" t="str">
        <f t="shared" ca="1" si="33"/>
        <v/>
      </c>
      <c r="AO95" s="25" t="str">
        <f t="shared" ca="1" si="34"/>
        <v/>
      </c>
    </row>
    <row r="96" spans="1:41" ht="18.75" customHeight="1">
      <c r="A96" s="38">
        <v>94</v>
      </c>
      <c r="B96" s="38" t="str">
        <f>IF(ISBLANK(ID管理番号商品名入力!D96),"",ID管理番号商品名入力!D96)</f>
        <v/>
      </c>
      <c r="C96" s="39" t="str">
        <f>IF(ISBLANK(ID管理番号商品名入力!F96),"",ID管理番号商品名入力!F96)</f>
        <v/>
      </c>
      <c r="D96" s="39" t="str">
        <f>IF(ISBLANK(宅配便入力!L97),"",宅配便入力!L97)</f>
        <v/>
      </c>
      <c r="E96" s="109" t="str">
        <f>IFERROR(VLOOKUP(D96,配送グループ設定!$A$5:$G$14,6,FALSE),"")</f>
        <v/>
      </c>
      <c r="F96" s="113" t="str">
        <f>IF(ISBLANK(宅配便入力!U97),"",宅配便入力!U97)</f>
        <v/>
      </c>
      <c r="G96" s="111" t="str">
        <f>IFERROR("※"&amp;VLOOKUP(D96,配送グループ設定!$A$5:$G$14,4,FALSE),"")</f>
        <v/>
      </c>
      <c r="H96" s="24" t="str">
        <f t="shared" si="35"/>
        <v/>
      </c>
      <c r="I96" s="25">
        <v>1</v>
      </c>
      <c r="J96" s="25">
        <v>0</v>
      </c>
      <c r="K96" s="25">
        <v>0</v>
      </c>
      <c r="L96" s="25">
        <v>1</v>
      </c>
      <c r="M96" s="25" t="str">
        <f>IF(ISBLANK(宅配便入力!V97),"",宅配便入力!V97)</f>
        <v/>
      </c>
      <c r="N96" s="25">
        <v>3</v>
      </c>
      <c r="O96" s="25" t="str">
        <f>IF(ISBLANK(中部・下部フリースペース作成!$E$10),"",中部・下部フリースペース作成!$E$10)</f>
        <v/>
      </c>
      <c r="P96" s="40" t="str">
        <f>IF(ISBLANK(宅配便入力!F97),"",宅配便入力!F97)</f>
        <v/>
      </c>
      <c r="Q96" s="25" t="str">
        <f ca="1">IF(ISBLANK('計算（宅配便）'!Q97),"",IFERROR('計算（宅配便）'!Q97,""))</f>
        <v/>
      </c>
      <c r="R96" s="25" t="str">
        <f ca="1">IFERROR(OFFSET('計算（宅配便）'!$Q97,0,MATCH(R$2&amp;CHAR(10)&amp;"卸ケース単価",'計算（宅配便）'!$Q$3:$CE$3,0)-1),"")</f>
        <v/>
      </c>
      <c r="S96" s="25" t="str">
        <f ca="1">IFERROR(OFFSET('計算（宅配便）'!$Q97,0,MATCH(S$2&amp;CHAR(10)&amp;"卸ケース単価",'計算（宅配便）'!$Q$3:$CE$3,0)-1),"")</f>
        <v/>
      </c>
      <c r="T96" s="25" t="str">
        <f ca="1">IFERROR(OFFSET('計算（宅配便）'!$Q97,0,MATCH(T$2&amp;CHAR(10)&amp;"卸ケース単価",'計算（宅配便）'!$Q$3:$CE$3,0)-1),"")</f>
        <v/>
      </c>
      <c r="U96" s="25" t="str">
        <f ca="1">IFERROR(OFFSET('計算（宅配便）'!$Q97,0,MATCH(U$2&amp;CHAR(10)&amp;"卸ケース単価",'計算（宅配便）'!$Q$3:$CE$3,0)-1),"")</f>
        <v/>
      </c>
      <c r="V96" s="25" t="str">
        <f ca="1">IFERROR(OFFSET('計算（宅配便）'!$Q97,0,MATCH(V$2&amp;CHAR(10)&amp;"卸ケース単価",'計算（宅配便）'!$Q$3:$CE$3,0)-1),"")</f>
        <v/>
      </c>
      <c r="W96" s="25" t="str">
        <f ca="1">IFERROR(OFFSET('計算（宅配便）'!$Q97,0,MATCH(W$2&amp;CHAR(10)&amp;"卸ケース単価",'計算（宅配便）'!$Q$3:$CE$3,0)-1),"")</f>
        <v/>
      </c>
      <c r="X96" s="25" t="str">
        <f ca="1">IFERROR(OFFSET('計算（宅配便）'!$Q97,0,MATCH(X$2&amp;CHAR(10)&amp;"卸ケース単価",'計算（宅配便）'!$Q$3:$CE$3,0)-1),"")</f>
        <v/>
      </c>
      <c r="Y96" s="25" t="str">
        <f ca="1">IFERROR(OFFSET('計算（宅配便）'!$Q97,0,MATCH(Y$2&amp;CHAR(10)&amp;"卸ケース単価",'計算（宅配便）'!$Q$3:$CE$3,0)-1),"")</f>
        <v/>
      </c>
      <c r="Z96" s="25" t="str">
        <f ca="1">IFERROR(OFFSET('計算（宅配便）'!$Q97,0,MATCH(Z$2&amp;CHAR(10)&amp;"卸ケース単価",'計算（宅配便）'!$Q$3:$CE$3,0)-1),"")</f>
        <v/>
      </c>
      <c r="AA96" s="25" t="str">
        <f ca="1">IFERROR(OFFSET('計算（宅配便）'!$Q97,0,MATCH(AA$2&amp;CHAR(10)&amp;"卸ケース単価",'計算（宅配便）'!$Q$3:$CE$3,0)-1),"")</f>
        <v/>
      </c>
      <c r="AB96" s="25" t="str">
        <f ca="1">IFERROR(OFFSET('計算（宅配便）'!$Q97,0,MATCH(AB$2&amp;CHAR(10)&amp;"卸ケース単価",'計算（宅配便）'!$Q$3:$CE$3,0)-1),"")</f>
        <v/>
      </c>
      <c r="AC96" s="25" t="str">
        <f ca="1">IFERROR(OFFSET('計算（宅配便）'!$Q97,0,MATCH(AC$2&amp;CHAR(10)&amp;"卸ケース単価",'計算（宅配便）'!$Q$3:$CE$3,0)-1),"")</f>
        <v/>
      </c>
      <c r="AD96" s="25" t="str">
        <f t="shared" ca="1" si="36"/>
        <v/>
      </c>
      <c r="AE96" s="25" t="str">
        <f t="shared" ca="1" si="24"/>
        <v/>
      </c>
      <c r="AF96" s="25" t="str">
        <f t="shared" ca="1" si="25"/>
        <v/>
      </c>
      <c r="AG96" s="25" t="str">
        <f t="shared" ca="1" si="26"/>
        <v/>
      </c>
      <c r="AH96" s="25" t="str">
        <f t="shared" ca="1" si="27"/>
        <v/>
      </c>
      <c r="AI96" s="25" t="str">
        <f t="shared" ca="1" si="28"/>
        <v/>
      </c>
      <c r="AJ96" s="25" t="str">
        <f t="shared" ca="1" si="29"/>
        <v/>
      </c>
      <c r="AK96" s="25" t="str">
        <f t="shared" ca="1" si="30"/>
        <v/>
      </c>
      <c r="AL96" s="25" t="str">
        <f t="shared" ca="1" si="31"/>
        <v/>
      </c>
      <c r="AM96" s="25" t="str">
        <f t="shared" ca="1" si="32"/>
        <v/>
      </c>
      <c r="AN96" s="25" t="str">
        <f t="shared" ca="1" si="33"/>
        <v/>
      </c>
      <c r="AO96" s="25" t="str">
        <f t="shared" ca="1" si="34"/>
        <v/>
      </c>
    </row>
    <row r="97" spans="1:41" ht="18.75" customHeight="1">
      <c r="A97" s="38">
        <v>95</v>
      </c>
      <c r="B97" s="38" t="str">
        <f>IF(ISBLANK(ID管理番号商品名入力!D97),"",ID管理番号商品名入力!D97)</f>
        <v/>
      </c>
      <c r="C97" s="39" t="str">
        <f>IF(ISBLANK(ID管理番号商品名入力!F97),"",ID管理番号商品名入力!F97)</f>
        <v/>
      </c>
      <c r="D97" s="39" t="str">
        <f>IF(ISBLANK(宅配便入力!L98),"",宅配便入力!L98)</f>
        <v/>
      </c>
      <c r="E97" s="109" t="str">
        <f>IFERROR(VLOOKUP(D97,配送グループ設定!$A$5:$G$14,6,FALSE),"")</f>
        <v/>
      </c>
      <c r="F97" s="113" t="str">
        <f>IF(ISBLANK(宅配便入力!U98),"",宅配便入力!U98)</f>
        <v/>
      </c>
      <c r="G97" s="111" t="str">
        <f>IFERROR("※"&amp;VLOOKUP(D97,配送グループ設定!$A$5:$G$14,4,FALSE),"")</f>
        <v/>
      </c>
      <c r="H97" s="24" t="str">
        <f t="shared" si="35"/>
        <v/>
      </c>
      <c r="I97" s="25">
        <v>1</v>
      </c>
      <c r="J97" s="25">
        <v>0</v>
      </c>
      <c r="K97" s="25">
        <v>0</v>
      </c>
      <c r="L97" s="25">
        <v>1</v>
      </c>
      <c r="M97" s="25" t="str">
        <f>IF(ISBLANK(宅配便入力!V98),"",宅配便入力!V98)</f>
        <v/>
      </c>
      <c r="N97" s="25">
        <v>3</v>
      </c>
      <c r="O97" s="25" t="str">
        <f>IF(ISBLANK(中部・下部フリースペース作成!$E$10),"",中部・下部フリースペース作成!$E$10)</f>
        <v/>
      </c>
      <c r="P97" s="40" t="str">
        <f>IF(ISBLANK(宅配便入力!F98),"",宅配便入力!F98)</f>
        <v/>
      </c>
      <c r="Q97" s="25" t="str">
        <f ca="1">IF(ISBLANK('計算（宅配便）'!Q98),"",IFERROR('計算（宅配便）'!Q98,""))</f>
        <v/>
      </c>
      <c r="R97" s="25" t="str">
        <f ca="1">IFERROR(OFFSET('計算（宅配便）'!$Q98,0,MATCH(R$2&amp;CHAR(10)&amp;"卸ケース単価",'計算（宅配便）'!$Q$3:$CE$3,0)-1),"")</f>
        <v/>
      </c>
      <c r="S97" s="25" t="str">
        <f ca="1">IFERROR(OFFSET('計算（宅配便）'!$Q98,0,MATCH(S$2&amp;CHAR(10)&amp;"卸ケース単価",'計算（宅配便）'!$Q$3:$CE$3,0)-1),"")</f>
        <v/>
      </c>
      <c r="T97" s="25" t="str">
        <f ca="1">IFERROR(OFFSET('計算（宅配便）'!$Q98,0,MATCH(T$2&amp;CHAR(10)&amp;"卸ケース単価",'計算（宅配便）'!$Q$3:$CE$3,0)-1),"")</f>
        <v/>
      </c>
      <c r="U97" s="25" t="str">
        <f ca="1">IFERROR(OFFSET('計算（宅配便）'!$Q98,0,MATCH(U$2&amp;CHAR(10)&amp;"卸ケース単価",'計算（宅配便）'!$Q$3:$CE$3,0)-1),"")</f>
        <v/>
      </c>
      <c r="V97" s="25" t="str">
        <f ca="1">IFERROR(OFFSET('計算（宅配便）'!$Q98,0,MATCH(V$2&amp;CHAR(10)&amp;"卸ケース単価",'計算（宅配便）'!$Q$3:$CE$3,0)-1),"")</f>
        <v/>
      </c>
      <c r="W97" s="25" t="str">
        <f ca="1">IFERROR(OFFSET('計算（宅配便）'!$Q98,0,MATCH(W$2&amp;CHAR(10)&amp;"卸ケース単価",'計算（宅配便）'!$Q$3:$CE$3,0)-1),"")</f>
        <v/>
      </c>
      <c r="X97" s="25" t="str">
        <f ca="1">IFERROR(OFFSET('計算（宅配便）'!$Q98,0,MATCH(X$2&amp;CHAR(10)&amp;"卸ケース単価",'計算（宅配便）'!$Q$3:$CE$3,0)-1),"")</f>
        <v/>
      </c>
      <c r="Y97" s="25" t="str">
        <f ca="1">IFERROR(OFFSET('計算（宅配便）'!$Q98,0,MATCH(Y$2&amp;CHAR(10)&amp;"卸ケース単価",'計算（宅配便）'!$Q$3:$CE$3,0)-1),"")</f>
        <v/>
      </c>
      <c r="Z97" s="25" t="str">
        <f ca="1">IFERROR(OFFSET('計算（宅配便）'!$Q98,0,MATCH(Z$2&amp;CHAR(10)&amp;"卸ケース単価",'計算（宅配便）'!$Q$3:$CE$3,0)-1),"")</f>
        <v/>
      </c>
      <c r="AA97" s="25" t="str">
        <f ca="1">IFERROR(OFFSET('計算（宅配便）'!$Q98,0,MATCH(AA$2&amp;CHAR(10)&amp;"卸ケース単価",'計算（宅配便）'!$Q$3:$CE$3,0)-1),"")</f>
        <v/>
      </c>
      <c r="AB97" s="25" t="str">
        <f ca="1">IFERROR(OFFSET('計算（宅配便）'!$Q98,0,MATCH(AB$2&amp;CHAR(10)&amp;"卸ケース単価",'計算（宅配便）'!$Q$3:$CE$3,0)-1),"")</f>
        <v/>
      </c>
      <c r="AC97" s="25" t="str">
        <f ca="1">IFERROR(OFFSET('計算（宅配便）'!$Q98,0,MATCH(AC$2&amp;CHAR(10)&amp;"卸ケース単価",'計算（宅配便）'!$Q$3:$CE$3,0)-1),"")</f>
        <v/>
      </c>
      <c r="AD97" s="25" t="str">
        <f t="shared" ca="1" si="36"/>
        <v/>
      </c>
      <c r="AE97" s="25" t="str">
        <f t="shared" ca="1" si="24"/>
        <v/>
      </c>
      <c r="AF97" s="25" t="str">
        <f t="shared" ca="1" si="25"/>
        <v/>
      </c>
      <c r="AG97" s="25" t="str">
        <f t="shared" ca="1" si="26"/>
        <v/>
      </c>
      <c r="AH97" s="25" t="str">
        <f t="shared" ca="1" si="27"/>
        <v/>
      </c>
      <c r="AI97" s="25" t="str">
        <f t="shared" ca="1" si="28"/>
        <v/>
      </c>
      <c r="AJ97" s="25" t="str">
        <f t="shared" ca="1" si="29"/>
        <v/>
      </c>
      <c r="AK97" s="25" t="str">
        <f t="shared" ca="1" si="30"/>
        <v/>
      </c>
      <c r="AL97" s="25" t="str">
        <f t="shared" ca="1" si="31"/>
        <v/>
      </c>
      <c r="AM97" s="25" t="str">
        <f t="shared" ca="1" si="32"/>
        <v/>
      </c>
      <c r="AN97" s="25" t="str">
        <f t="shared" ca="1" si="33"/>
        <v/>
      </c>
      <c r="AO97" s="25" t="str">
        <f t="shared" ca="1" si="34"/>
        <v/>
      </c>
    </row>
    <row r="98" spans="1:41" ht="18.75" customHeight="1">
      <c r="A98" s="38">
        <v>96</v>
      </c>
      <c r="B98" s="38" t="str">
        <f>IF(ISBLANK(ID管理番号商品名入力!D98),"",ID管理番号商品名入力!D98)</f>
        <v/>
      </c>
      <c r="C98" s="39" t="str">
        <f>IF(ISBLANK(ID管理番号商品名入力!F98),"",ID管理番号商品名入力!F98)</f>
        <v/>
      </c>
      <c r="D98" s="39" t="str">
        <f>IF(ISBLANK(宅配便入力!L99),"",宅配便入力!L99)</f>
        <v/>
      </c>
      <c r="E98" s="109" t="str">
        <f>IFERROR(VLOOKUP(D98,配送グループ設定!$A$5:$G$14,6,FALSE),"")</f>
        <v/>
      </c>
      <c r="F98" s="113" t="str">
        <f>IF(ISBLANK(宅配便入力!U99),"",宅配便入力!U99)</f>
        <v/>
      </c>
      <c r="G98" s="111" t="str">
        <f>IFERROR("※"&amp;VLOOKUP(D98,配送グループ設定!$A$5:$G$14,4,FALSE),"")</f>
        <v/>
      </c>
      <c r="H98" s="24" t="str">
        <f t="shared" si="35"/>
        <v/>
      </c>
      <c r="I98" s="25">
        <v>1</v>
      </c>
      <c r="J98" s="25">
        <v>0</v>
      </c>
      <c r="K98" s="25">
        <v>0</v>
      </c>
      <c r="L98" s="25">
        <v>1</v>
      </c>
      <c r="M98" s="25" t="str">
        <f>IF(ISBLANK(宅配便入力!V99),"",宅配便入力!V99)</f>
        <v/>
      </c>
      <c r="N98" s="25">
        <v>3</v>
      </c>
      <c r="O98" s="25" t="str">
        <f>IF(ISBLANK(中部・下部フリースペース作成!$E$10),"",中部・下部フリースペース作成!$E$10)</f>
        <v/>
      </c>
      <c r="P98" s="40" t="str">
        <f>IF(ISBLANK(宅配便入力!F99),"",宅配便入力!F99)</f>
        <v/>
      </c>
      <c r="Q98" s="25" t="str">
        <f ca="1">IF(ISBLANK('計算（宅配便）'!Q99),"",IFERROR('計算（宅配便）'!Q99,""))</f>
        <v/>
      </c>
      <c r="R98" s="25" t="str">
        <f ca="1">IFERROR(OFFSET('計算（宅配便）'!$Q99,0,MATCH(R$2&amp;CHAR(10)&amp;"卸ケース単価",'計算（宅配便）'!$Q$3:$CE$3,0)-1),"")</f>
        <v/>
      </c>
      <c r="S98" s="25" t="str">
        <f ca="1">IFERROR(OFFSET('計算（宅配便）'!$Q99,0,MATCH(S$2&amp;CHAR(10)&amp;"卸ケース単価",'計算（宅配便）'!$Q$3:$CE$3,0)-1),"")</f>
        <v/>
      </c>
      <c r="T98" s="25" t="str">
        <f ca="1">IFERROR(OFFSET('計算（宅配便）'!$Q99,0,MATCH(T$2&amp;CHAR(10)&amp;"卸ケース単価",'計算（宅配便）'!$Q$3:$CE$3,0)-1),"")</f>
        <v/>
      </c>
      <c r="U98" s="25" t="str">
        <f ca="1">IFERROR(OFFSET('計算（宅配便）'!$Q99,0,MATCH(U$2&amp;CHAR(10)&amp;"卸ケース単価",'計算（宅配便）'!$Q$3:$CE$3,0)-1),"")</f>
        <v/>
      </c>
      <c r="V98" s="25" t="str">
        <f ca="1">IFERROR(OFFSET('計算（宅配便）'!$Q99,0,MATCH(V$2&amp;CHAR(10)&amp;"卸ケース単価",'計算（宅配便）'!$Q$3:$CE$3,0)-1),"")</f>
        <v/>
      </c>
      <c r="W98" s="25" t="str">
        <f ca="1">IFERROR(OFFSET('計算（宅配便）'!$Q99,0,MATCH(W$2&amp;CHAR(10)&amp;"卸ケース単価",'計算（宅配便）'!$Q$3:$CE$3,0)-1),"")</f>
        <v/>
      </c>
      <c r="X98" s="25" t="str">
        <f ca="1">IFERROR(OFFSET('計算（宅配便）'!$Q99,0,MATCH(X$2&amp;CHAR(10)&amp;"卸ケース単価",'計算（宅配便）'!$Q$3:$CE$3,0)-1),"")</f>
        <v/>
      </c>
      <c r="Y98" s="25" t="str">
        <f ca="1">IFERROR(OFFSET('計算（宅配便）'!$Q99,0,MATCH(Y$2&amp;CHAR(10)&amp;"卸ケース単価",'計算（宅配便）'!$Q$3:$CE$3,0)-1),"")</f>
        <v/>
      </c>
      <c r="Z98" s="25" t="str">
        <f ca="1">IFERROR(OFFSET('計算（宅配便）'!$Q99,0,MATCH(Z$2&amp;CHAR(10)&amp;"卸ケース単価",'計算（宅配便）'!$Q$3:$CE$3,0)-1),"")</f>
        <v/>
      </c>
      <c r="AA98" s="25" t="str">
        <f ca="1">IFERROR(OFFSET('計算（宅配便）'!$Q99,0,MATCH(AA$2&amp;CHAR(10)&amp;"卸ケース単価",'計算（宅配便）'!$Q$3:$CE$3,0)-1),"")</f>
        <v/>
      </c>
      <c r="AB98" s="25" t="str">
        <f ca="1">IFERROR(OFFSET('計算（宅配便）'!$Q99,0,MATCH(AB$2&amp;CHAR(10)&amp;"卸ケース単価",'計算（宅配便）'!$Q$3:$CE$3,0)-1),"")</f>
        <v/>
      </c>
      <c r="AC98" s="25" t="str">
        <f ca="1">IFERROR(OFFSET('計算（宅配便）'!$Q99,0,MATCH(AC$2&amp;CHAR(10)&amp;"卸ケース単価",'計算（宅配便）'!$Q$3:$CE$3,0)-1),"")</f>
        <v/>
      </c>
      <c r="AD98" s="25" t="str">
        <f t="shared" ca="1" si="36"/>
        <v/>
      </c>
      <c r="AE98" s="25" t="str">
        <f t="shared" ca="1" si="24"/>
        <v/>
      </c>
      <c r="AF98" s="25" t="str">
        <f t="shared" ca="1" si="25"/>
        <v/>
      </c>
      <c r="AG98" s="25" t="str">
        <f t="shared" ca="1" si="26"/>
        <v/>
      </c>
      <c r="AH98" s="25" t="str">
        <f t="shared" ca="1" si="27"/>
        <v/>
      </c>
      <c r="AI98" s="25" t="str">
        <f t="shared" ca="1" si="28"/>
        <v/>
      </c>
      <c r="AJ98" s="25" t="str">
        <f t="shared" ca="1" si="29"/>
        <v/>
      </c>
      <c r="AK98" s="25" t="str">
        <f t="shared" ca="1" si="30"/>
        <v/>
      </c>
      <c r="AL98" s="25" t="str">
        <f t="shared" ca="1" si="31"/>
        <v/>
      </c>
      <c r="AM98" s="25" t="str">
        <f t="shared" ca="1" si="32"/>
        <v/>
      </c>
      <c r="AN98" s="25" t="str">
        <f t="shared" ca="1" si="33"/>
        <v/>
      </c>
      <c r="AO98" s="25" t="str">
        <f t="shared" ca="1" si="34"/>
        <v/>
      </c>
    </row>
    <row r="99" spans="1:41" ht="18.75" customHeight="1">
      <c r="A99" s="38">
        <v>97</v>
      </c>
      <c r="B99" s="38" t="str">
        <f>IF(ISBLANK(ID管理番号商品名入力!D99),"",ID管理番号商品名入力!D99)</f>
        <v/>
      </c>
      <c r="C99" s="39" t="str">
        <f>IF(ISBLANK(ID管理番号商品名入力!F99),"",ID管理番号商品名入力!F99)</f>
        <v/>
      </c>
      <c r="D99" s="39" t="str">
        <f>IF(ISBLANK(宅配便入力!L100),"",宅配便入力!L100)</f>
        <v/>
      </c>
      <c r="E99" s="109" t="str">
        <f>IFERROR(VLOOKUP(D99,配送グループ設定!$A$5:$G$14,6,FALSE),"")</f>
        <v/>
      </c>
      <c r="F99" s="113" t="str">
        <f>IF(ISBLANK(宅配便入力!U100),"",宅配便入力!U100)</f>
        <v/>
      </c>
      <c r="G99" s="111" t="str">
        <f>IFERROR("※"&amp;VLOOKUP(D99,配送グループ設定!$A$5:$G$14,4,FALSE),"")</f>
        <v/>
      </c>
      <c r="H99" s="24" t="str">
        <f t="shared" si="35"/>
        <v/>
      </c>
      <c r="I99" s="25">
        <v>1</v>
      </c>
      <c r="J99" s="25">
        <v>0</v>
      </c>
      <c r="K99" s="25">
        <v>0</v>
      </c>
      <c r="L99" s="25">
        <v>1</v>
      </c>
      <c r="M99" s="25" t="str">
        <f>IF(ISBLANK(宅配便入力!V100),"",宅配便入力!V100)</f>
        <v/>
      </c>
      <c r="N99" s="25">
        <v>3</v>
      </c>
      <c r="O99" s="25" t="str">
        <f>IF(ISBLANK(中部・下部フリースペース作成!$E$10),"",中部・下部フリースペース作成!$E$10)</f>
        <v/>
      </c>
      <c r="P99" s="40" t="str">
        <f>IF(ISBLANK(宅配便入力!F100),"",宅配便入力!F100)</f>
        <v/>
      </c>
      <c r="Q99" s="25" t="str">
        <f ca="1">IF(ISBLANK('計算（宅配便）'!Q100),"",IFERROR('計算（宅配便）'!Q100,""))</f>
        <v/>
      </c>
      <c r="R99" s="25" t="str">
        <f ca="1">IFERROR(OFFSET('計算（宅配便）'!$Q100,0,MATCH(R$2&amp;CHAR(10)&amp;"卸ケース単価",'計算（宅配便）'!$Q$3:$CE$3,0)-1),"")</f>
        <v/>
      </c>
      <c r="S99" s="25" t="str">
        <f ca="1">IFERROR(OFFSET('計算（宅配便）'!$Q100,0,MATCH(S$2&amp;CHAR(10)&amp;"卸ケース単価",'計算（宅配便）'!$Q$3:$CE$3,0)-1),"")</f>
        <v/>
      </c>
      <c r="T99" s="25" t="str">
        <f ca="1">IFERROR(OFFSET('計算（宅配便）'!$Q100,0,MATCH(T$2&amp;CHAR(10)&amp;"卸ケース単価",'計算（宅配便）'!$Q$3:$CE$3,0)-1),"")</f>
        <v/>
      </c>
      <c r="U99" s="25" t="str">
        <f ca="1">IFERROR(OFFSET('計算（宅配便）'!$Q100,0,MATCH(U$2&amp;CHAR(10)&amp;"卸ケース単価",'計算（宅配便）'!$Q$3:$CE$3,0)-1),"")</f>
        <v/>
      </c>
      <c r="V99" s="25" t="str">
        <f ca="1">IFERROR(OFFSET('計算（宅配便）'!$Q100,0,MATCH(V$2&amp;CHAR(10)&amp;"卸ケース単価",'計算（宅配便）'!$Q$3:$CE$3,0)-1),"")</f>
        <v/>
      </c>
      <c r="W99" s="25" t="str">
        <f ca="1">IFERROR(OFFSET('計算（宅配便）'!$Q100,0,MATCH(W$2&amp;CHAR(10)&amp;"卸ケース単価",'計算（宅配便）'!$Q$3:$CE$3,0)-1),"")</f>
        <v/>
      </c>
      <c r="X99" s="25" t="str">
        <f ca="1">IFERROR(OFFSET('計算（宅配便）'!$Q100,0,MATCH(X$2&amp;CHAR(10)&amp;"卸ケース単価",'計算（宅配便）'!$Q$3:$CE$3,0)-1),"")</f>
        <v/>
      </c>
      <c r="Y99" s="25" t="str">
        <f ca="1">IFERROR(OFFSET('計算（宅配便）'!$Q100,0,MATCH(Y$2&amp;CHAR(10)&amp;"卸ケース単価",'計算（宅配便）'!$Q$3:$CE$3,0)-1),"")</f>
        <v/>
      </c>
      <c r="Z99" s="25" t="str">
        <f ca="1">IFERROR(OFFSET('計算（宅配便）'!$Q100,0,MATCH(Z$2&amp;CHAR(10)&amp;"卸ケース単価",'計算（宅配便）'!$Q$3:$CE$3,0)-1),"")</f>
        <v/>
      </c>
      <c r="AA99" s="25" t="str">
        <f ca="1">IFERROR(OFFSET('計算（宅配便）'!$Q100,0,MATCH(AA$2&amp;CHAR(10)&amp;"卸ケース単価",'計算（宅配便）'!$Q$3:$CE$3,0)-1),"")</f>
        <v/>
      </c>
      <c r="AB99" s="25" t="str">
        <f ca="1">IFERROR(OFFSET('計算（宅配便）'!$Q100,0,MATCH(AB$2&amp;CHAR(10)&amp;"卸ケース単価",'計算（宅配便）'!$Q$3:$CE$3,0)-1),"")</f>
        <v/>
      </c>
      <c r="AC99" s="25" t="str">
        <f ca="1">IFERROR(OFFSET('計算（宅配便）'!$Q100,0,MATCH(AC$2&amp;CHAR(10)&amp;"卸ケース単価",'計算（宅配便）'!$Q$3:$CE$3,0)-1),"")</f>
        <v/>
      </c>
      <c r="AD99" s="25" t="str">
        <f t="shared" ca="1" si="36"/>
        <v/>
      </c>
      <c r="AE99" s="25" t="str">
        <f t="shared" ca="1" si="24"/>
        <v/>
      </c>
      <c r="AF99" s="25" t="str">
        <f t="shared" ca="1" si="25"/>
        <v/>
      </c>
      <c r="AG99" s="25" t="str">
        <f t="shared" ca="1" si="26"/>
        <v/>
      </c>
      <c r="AH99" s="25" t="str">
        <f t="shared" ca="1" si="27"/>
        <v/>
      </c>
      <c r="AI99" s="25" t="str">
        <f t="shared" ca="1" si="28"/>
        <v/>
      </c>
      <c r="AJ99" s="25" t="str">
        <f t="shared" ca="1" si="29"/>
        <v/>
      </c>
      <c r="AK99" s="25" t="str">
        <f t="shared" ca="1" si="30"/>
        <v/>
      </c>
      <c r="AL99" s="25" t="str">
        <f t="shared" ca="1" si="31"/>
        <v/>
      </c>
      <c r="AM99" s="25" t="str">
        <f t="shared" ca="1" si="32"/>
        <v/>
      </c>
      <c r="AN99" s="25" t="str">
        <f t="shared" ca="1" si="33"/>
        <v/>
      </c>
      <c r="AO99" s="25" t="str">
        <f t="shared" ca="1" si="34"/>
        <v/>
      </c>
    </row>
    <row r="100" spans="1:41" ht="18.75" customHeight="1">
      <c r="A100" s="38">
        <v>98</v>
      </c>
      <c r="B100" s="38" t="str">
        <f>IF(ISBLANK(ID管理番号商品名入力!D100),"",ID管理番号商品名入力!D100)</f>
        <v/>
      </c>
      <c r="C100" s="39" t="str">
        <f>IF(ISBLANK(ID管理番号商品名入力!F100),"",ID管理番号商品名入力!F100)</f>
        <v/>
      </c>
      <c r="D100" s="39" t="str">
        <f>IF(ISBLANK(宅配便入力!L101),"",宅配便入力!L101)</f>
        <v/>
      </c>
      <c r="E100" s="109" t="str">
        <f>IFERROR(VLOOKUP(D100,配送グループ設定!$A$5:$G$14,6,FALSE),"")</f>
        <v/>
      </c>
      <c r="F100" s="113" t="str">
        <f>IF(ISBLANK(宅配便入力!U101),"",宅配便入力!U101)</f>
        <v/>
      </c>
      <c r="G100" s="111" t="str">
        <f>IFERROR("※"&amp;VLOOKUP(D100,配送グループ設定!$A$5:$G$14,4,FALSE),"")</f>
        <v/>
      </c>
      <c r="H100" s="24" t="str">
        <f t="shared" si="35"/>
        <v/>
      </c>
      <c r="I100" s="25">
        <v>1</v>
      </c>
      <c r="J100" s="25">
        <v>0</v>
      </c>
      <c r="K100" s="25">
        <v>0</v>
      </c>
      <c r="L100" s="25">
        <v>1</v>
      </c>
      <c r="M100" s="25" t="str">
        <f>IF(ISBLANK(宅配便入力!V101),"",宅配便入力!V101)</f>
        <v/>
      </c>
      <c r="N100" s="25">
        <v>3</v>
      </c>
      <c r="O100" s="25" t="str">
        <f>IF(ISBLANK(中部・下部フリースペース作成!$E$10),"",中部・下部フリースペース作成!$E$10)</f>
        <v/>
      </c>
      <c r="P100" s="40" t="str">
        <f>IF(ISBLANK(宅配便入力!F101),"",宅配便入力!F101)</f>
        <v/>
      </c>
      <c r="Q100" s="25" t="str">
        <f ca="1">IF(ISBLANK('計算（宅配便）'!Q101),"",IFERROR('計算（宅配便）'!Q101,""))</f>
        <v/>
      </c>
      <c r="R100" s="25" t="str">
        <f ca="1">IFERROR(OFFSET('計算（宅配便）'!$Q101,0,MATCH(R$2&amp;CHAR(10)&amp;"卸ケース単価",'計算（宅配便）'!$Q$3:$CE$3,0)-1),"")</f>
        <v/>
      </c>
      <c r="S100" s="25" t="str">
        <f ca="1">IFERROR(OFFSET('計算（宅配便）'!$Q101,0,MATCH(S$2&amp;CHAR(10)&amp;"卸ケース単価",'計算（宅配便）'!$Q$3:$CE$3,0)-1),"")</f>
        <v/>
      </c>
      <c r="T100" s="25" t="str">
        <f ca="1">IFERROR(OFFSET('計算（宅配便）'!$Q101,0,MATCH(T$2&amp;CHAR(10)&amp;"卸ケース単価",'計算（宅配便）'!$Q$3:$CE$3,0)-1),"")</f>
        <v/>
      </c>
      <c r="U100" s="25" t="str">
        <f ca="1">IFERROR(OFFSET('計算（宅配便）'!$Q101,0,MATCH(U$2&amp;CHAR(10)&amp;"卸ケース単価",'計算（宅配便）'!$Q$3:$CE$3,0)-1),"")</f>
        <v/>
      </c>
      <c r="V100" s="25" t="str">
        <f ca="1">IFERROR(OFFSET('計算（宅配便）'!$Q101,0,MATCH(V$2&amp;CHAR(10)&amp;"卸ケース単価",'計算（宅配便）'!$Q$3:$CE$3,0)-1),"")</f>
        <v/>
      </c>
      <c r="W100" s="25" t="str">
        <f ca="1">IFERROR(OFFSET('計算（宅配便）'!$Q101,0,MATCH(W$2&amp;CHAR(10)&amp;"卸ケース単価",'計算（宅配便）'!$Q$3:$CE$3,0)-1),"")</f>
        <v/>
      </c>
      <c r="X100" s="25" t="str">
        <f ca="1">IFERROR(OFFSET('計算（宅配便）'!$Q101,0,MATCH(X$2&amp;CHAR(10)&amp;"卸ケース単価",'計算（宅配便）'!$Q$3:$CE$3,0)-1),"")</f>
        <v/>
      </c>
      <c r="Y100" s="25" t="str">
        <f ca="1">IFERROR(OFFSET('計算（宅配便）'!$Q101,0,MATCH(Y$2&amp;CHAR(10)&amp;"卸ケース単価",'計算（宅配便）'!$Q$3:$CE$3,0)-1),"")</f>
        <v/>
      </c>
      <c r="Z100" s="25" t="str">
        <f ca="1">IFERROR(OFFSET('計算（宅配便）'!$Q101,0,MATCH(Z$2&amp;CHAR(10)&amp;"卸ケース単価",'計算（宅配便）'!$Q$3:$CE$3,0)-1),"")</f>
        <v/>
      </c>
      <c r="AA100" s="25" t="str">
        <f ca="1">IFERROR(OFFSET('計算（宅配便）'!$Q101,0,MATCH(AA$2&amp;CHAR(10)&amp;"卸ケース単価",'計算（宅配便）'!$Q$3:$CE$3,0)-1),"")</f>
        <v/>
      </c>
      <c r="AB100" s="25" t="str">
        <f ca="1">IFERROR(OFFSET('計算（宅配便）'!$Q101,0,MATCH(AB$2&amp;CHAR(10)&amp;"卸ケース単価",'計算（宅配便）'!$Q$3:$CE$3,0)-1),"")</f>
        <v/>
      </c>
      <c r="AC100" s="25" t="str">
        <f ca="1">IFERROR(OFFSET('計算（宅配便）'!$Q101,0,MATCH(AC$2&amp;CHAR(10)&amp;"卸ケース単価",'計算（宅配便）'!$Q$3:$CE$3,0)-1),"")</f>
        <v/>
      </c>
      <c r="AD100" s="25" t="str">
        <f t="shared" ca="1" si="36"/>
        <v/>
      </c>
      <c r="AE100" s="25" t="str">
        <f t="shared" ca="1" si="24"/>
        <v/>
      </c>
      <c r="AF100" s="25" t="str">
        <f t="shared" ca="1" si="25"/>
        <v/>
      </c>
      <c r="AG100" s="25" t="str">
        <f t="shared" ca="1" si="26"/>
        <v/>
      </c>
      <c r="AH100" s="25" t="str">
        <f t="shared" ca="1" si="27"/>
        <v/>
      </c>
      <c r="AI100" s="25" t="str">
        <f t="shared" ca="1" si="28"/>
        <v/>
      </c>
      <c r="AJ100" s="25" t="str">
        <f t="shared" ca="1" si="29"/>
        <v/>
      </c>
      <c r="AK100" s="25" t="str">
        <f t="shared" ca="1" si="30"/>
        <v/>
      </c>
      <c r="AL100" s="25" t="str">
        <f t="shared" ca="1" si="31"/>
        <v/>
      </c>
      <c r="AM100" s="25" t="str">
        <f t="shared" ca="1" si="32"/>
        <v/>
      </c>
      <c r="AN100" s="25" t="str">
        <f t="shared" ca="1" si="33"/>
        <v/>
      </c>
      <c r="AO100" s="25" t="str">
        <f t="shared" ca="1" si="34"/>
        <v/>
      </c>
    </row>
    <row r="101" spans="1:41" ht="18.75" customHeight="1">
      <c r="A101" s="38">
        <v>99</v>
      </c>
      <c r="B101" s="38" t="str">
        <f>IF(ISBLANK(ID管理番号商品名入力!D101),"",ID管理番号商品名入力!D101)</f>
        <v/>
      </c>
      <c r="C101" s="39" t="str">
        <f>IF(ISBLANK(ID管理番号商品名入力!F101),"",ID管理番号商品名入力!F101)</f>
        <v/>
      </c>
      <c r="D101" s="39" t="str">
        <f>IF(ISBLANK(宅配便入力!L102),"",宅配便入力!L102)</f>
        <v/>
      </c>
      <c r="E101" s="109" t="str">
        <f>IFERROR(VLOOKUP(D101,配送グループ設定!$A$5:$G$14,6,FALSE),"")</f>
        <v/>
      </c>
      <c r="F101" s="113" t="str">
        <f>IF(ISBLANK(宅配便入力!U102),"",宅配便入力!U102)</f>
        <v/>
      </c>
      <c r="G101" s="111" t="str">
        <f>IFERROR("※"&amp;VLOOKUP(D101,配送グループ設定!$A$5:$G$14,4,FALSE),"")</f>
        <v/>
      </c>
      <c r="H101" s="24" t="str">
        <f t="shared" si="35"/>
        <v/>
      </c>
      <c r="I101" s="25">
        <v>1</v>
      </c>
      <c r="J101" s="25">
        <v>0</v>
      </c>
      <c r="K101" s="25">
        <v>0</v>
      </c>
      <c r="L101" s="25">
        <v>1</v>
      </c>
      <c r="M101" s="25" t="str">
        <f>IF(ISBLANK(宅配便入力!V102),"",宅配便入力!V102)</f>
        <v/>
      </c>
      <c r="N101" s="25">
        <v>3</v>
      </c>
      <c r="O101" s="25" t="str">
        <f>IF(ISBLANK(中部・下部フリースペース作成!$E$10),"",中部・下部フリースペース作成!$E$10)</f>
        <v/>
      </c>
      <c r="P101" s="40" t="str">
        <f>IF(ISBLANK(宅配便入力!F102),"",宅配便入力!F102)</f>
        <v/>
      </c>
      <c r="Q101" s="25" t="str">
        <f ca="1">IF(ISBLANK('計算（宅配便）'!Q102),"",IFERROR('計算（宅配便）'!Q102,""))</f>
        <v/>
      </c>
      <c r="R101" s="25" t="str">
        <f ca="1">IFERROR(OFFSET('計算（宅配便）'!$Q102,0,MATCH(R$2&amp;CHAR(10)&amp;"卸ケース単価",'計算（宅配便）'!$Q$3:$CE$3,0)-1),"")</f>
        <v/>
      </c>
      <c r="S101" s="25" t="str">
        <f ca="1">IFERROR(OFFSET('計算（宅配便）'!$Q102,0,MATCH(S$2&amp;CHAR(10)&amp;"卸ケース単価",'計算（宅配便）'!$Q$3:$CE$3,0)-1),"")</f>
        <v/>
      </c>
      <c r="T101" s="25" t="str">
        <f ca="1">IFERROR(OFFSET('計算（宅配便）'!$Q102,0,MATCH(T$2&amp;CHAR(10)&amp;"卸ケース単価",'計算（宅配便）'!$Q$3:$CE$3,0)-1),"")</f>
        <v/>
      </c>
      <c r="U101" s="25" t="str">
        <f ca="1">IFERROR(OFFSET('計算（宅配便）'!$Q102,0,MATCH(U$2&amp;CHAR(10)&amp;"卸ケース単価",'計算（宅配便）'!$Q$3:$CE$3,0)-1),"")</f>
        <v/>
      </c>
      <c r="V101" s="25" t="str">
        <f ca="1">IFERROR(OFFSET('計算（宅配便）'!$Q102,0,MATCH(V$2&amp;CHAR(10)&amp;"卸ケース単価",'計算（宅配便）'!$Q$3:$CE$3,0)-1),"")</f>
        <v/>
      </c>
      <c r="W101" s="25" t="str">
        <f ca="1">IFERROR(OFFSET('計算（宅配便）'!$Q102,0,MATCH(W$2&amp;CHAR(10)&amp;"卸ケース単価",'計算（宅配便）'!$Q$3:$CE$3,0)-1),"")</f>
        <v/>
      </c>
      <c r="X101" s="25" t="str">
        <f ca="1">IFERROR(OFFSET('計算（宅配便）'!$Q102,0,MATCH(X$2&amp;CHAR(10)&amp;"卸ケース単価",'計算（宅配便）'!$Q$3:$CE$3,0)-1),"")</f>
        <v/>
      </c>
      <c r="Y101" s="25" t="str">
        <f ca="1">IFERROR(OFFSET('計算（宅配便）'!$Q102,0,MATCH(Y$2&amp;CHAR(10)&amp;"卸ケース単価",'計算（宅配便）'!$Q$3:$CE$3,0)-1),"")</f>
        <v/>
      </c>
      <c r="Z101" s="25" t="str">
        <f ca="1">IFERROR(OFFSET('計算（宅配便）'!$Q102,0,MATCH(Z$2&amp;CHAR(10)&amp;"卸ケース単価",'計算（宅配便）'!$Q$3:$CE$3,0)-1),"")</f>
        <v/>
      </c>
      <c r="AA101" s="25" t="str">
        <f ca="1">IFERROR(OFFSET('計算（宅配便）'!$Q102,0,MATCH(AA$2&amp;CHAR(10)&amp;"卸ケース単価",'計算（宅配便）'!$Q$3:$CE$3,0)-1),"")</f>
        <v/>
      </c>
      <c r="AB101" s="25" t="str">
        <f ca="1">IFERROR(OFFSET('計算（宅配便）'!$Q102,0,MATCH(AB$2&amp;CHAR(10)&amp;"卸ケース単価",'計算（宅配便）'!$Q$3:$CE$3,0)-1),"")</f>
        <v/>
      </c>
      <c r="AC101" s="25" t="str">
        <f ca="1">IFERROR(OFFSET('計算（宅配便）'!$Q102,0,MATCH(AC$2&amp;CHAR(10)&amp;"卸ケース単価",'計算（宅配便）'!$Q$3:$CE$3,0)-1),"")</f>
        <v/>
      </c>
      <c r="AD101" s="25" t="str">
        <f t="shared" ca="1" si="36"/>
        <v/>
      </c>
      <c r="AE101" s="25" t="str">
        <f t="shared" ca="1" si="24"/>
        <v/>
      </c>
      <c r="AF101" s="25" t="str">
        <f t="shared" ca="1" si="25"/>
        <v/>
      </c>
      <c r="AG101" s="25" t="str">
        <f t="shared" ca="1" si="26"/>
        <v/>
      </c>
      <c r="AH101" s="25" t="str">
        <f t="shared" ca="1" si="27"/>
        <v/>
      </c>
      <c r="AI101" s="25" t="str">
        <f t="shared" ca="1" si="28"/>
        <v/>
      </c>
      <c r="AJ101" s="25" t="str">
        <f t="shared" ca="1" si="29"/>
        <v/>
      </c>
      <c r="AK101" s="25" t="str">
        <f t="shared" ca="1" si="30"/>
        <v/>
      </c>
      <c r="AL101" s="25" t="str">
        <f t="shared" ca="1" si="31"/>
        <v/>
      </c>
      <c r="AM101" s="25" t="str">
        <f t="shared" ca="1" si="32"/>
        <v/>
      </c>
      <c r="AN101" s="25" t="str">
        <f t="shared" ca="1" si="33"/>
        <v/>
      </c>
      <c r="AO101" s="25" t="str">
        <f t="shared" ca="1" si="34"/>
        <v/>
      </c>
    </row>
    <row r="102" spans="1:41" ht="18.75" customHeight="1">
      <c r="A102" s="38">
        <v>100</v>
      </c>
      <c r="B102" s="38" t="str">
        <f>IF(ISBLANK(ID管理番号商品名入力!D102),"",ID管理番号商品名入力!D102)</f>
        <v/>
      </c>
      <c r="C102" s="39" t="str">
        <f>IF(ISBLANK(ID管理番号商品名入力!F102),"",ID管理番号商品名入力!F102)</f>
        <v/>
      </c>
      <c r="D102" s="39" t="str">
        <f>IF(ISBLANK(宅配便入力!L103),"",宅配便入力!L103)</f>
        <v/>
      </c>
      <c r="E102" s="109" t="str">
        <f>IFERROR(VLOOKUP(D102,配送グループ設定!$A$5:$G$14,6,FALSE),"")</f>
        <v/>
      </c>
      <c r="F102" s="113" t="str">
        <f>IF(ISBLANK(宅配便入力!U103),"",宅配便入力!U103)</f>
        <v/>
      </c>
      <c r="G102" s="111" t="str">
        <f>IFERROR("※"&amp;VLOOKUP(D102,配送グループ設定!$A$5:$G$14,4,FALSE),"")</f>
        <v/>
      </c>
      <c r="H102" s="24" t="str">
        <f t="shared" si="35"/>
        <v/>
      </c>
      <c r="I102" s="25">
        <v>1</v>
      </c>
      <c r="J102" s="25">
        <v>0</v>
      </c>
      <c r="K102" s="25">
        <v>0</v>
      </c>
      <c r="L102" s="25">
        <v>1</v>
      </c>
      <c r="M102" s="25" t="str">
        <f>IF(ISBLANK(宅配便入力!V103),"",宅配便入力!V103)</f>
        <v/>
      </c>
      <c r="N102" s="25">
        <v>3</v>
      </c>
      <c r="O102" s="25" t="str">
        <f>IF(ISBLANK(中部・下部フリースペース作成!$E$10),"",中部・下部フリースペース作成!$E$10)</f>
        <v/>
      </c>
      <c r="P102" s="40" t="str">
        <f>IF(ISBLANK(宅配便入力!F103),"",宅配便入力!F103)</f>
        <v/>
      </c>
      <c r="Q102" s="25" t="str">
        <f ca="1">IF(ISBLANK('計算（宅配便）'!Q103),"",IFERROR('計算（宅配便）'!Q103,""))</f>
        <v/>
      </c>
      <c r="R102" s="25" t="str">
        <f ca="1">IFERROR(OFFSET('計算（宅配便）'!$Q103,0,MATCH(R$2&amp;CHAR(10)&amp;"卸ケース単価",'計算（宅配便）'!$Q$3:$CE$3,0)-1),"")</f>
        <v/>
      </c>
      <c r="S102" s="25" t="str">
        <f ca="1">IFERROR(OFFSET('計算（宅配便）'!$Q103,0,MATCH(S$2&amp;CHAR(10)&amp;"卸ケース単価",'計算（宅配便）'!$Q$3:$CE$3,0)-1),"")</f>
        <v/>
      </c>
      <c r="T102" s="25" t="str">
        <f ca="1">IFERROR(OFFSET('計算（宅配便）'!$Q103,0,MATCH(T$2&amp;CHAR(10)&amp;"卸ケース単価",'計算（宅配便）'!$Q$3:$CE$3,0)-1),"")</f>
        <v/>
      </c>
      <c r="U102" s="25" t="str">
        <f ca="1">IFERROR(OFFSET('計算（宅配便）'!$Q103,0,MATCH(U$2&amp;CHAR(10)&amp;"卸ケース単価",'計算（宅配便）'!$Q$3:$CE$3,0)-1),"")</f>
        <v/>
      </c>
      <c r="V102" s="25" t="str">
        <f ca="1">IFERROR(OFFSET('計算（宅配便）'!$Q103,0,MATCH(V$2&amp;CHAR(10)&amp;"卸ケース単価",'計算（宅配便）'!$Q$3:$CE$3,0)-1),"")</f>
        <v/>
      </c>
      <c r="W102" s="25" t="str">
        <f ca="1">IFERROR(OFFSET('計算（宅配便）'!$Q103,0,MATCH(W$2&amp;CHAR(10)&amp;"卸ケース単価",'計算（宅配便）'!$Q$3:$CE$3,0)-1),"")</f>
        <v/>
      </c>
      <c r="X102" s="25" t="str">
        <f ca="1">IFERROR(OFFSET('計算（宅配便）'!$Q103,0,MATCH(X$2&amp;CHAR(10)&amp;"卸ケース単価",'計算（宅配便）'!$Q$3:$CE$3,0)-1),"")</f>
        <v/>
      </c>
      <c r="Y102" s="25" t="str">
        <f ca="1">IFERROR(OFFSET('計算（宅配便）'!$Q103,0,MATCH(Y$2&amp;CHAR(10)&amp;"卸ケース単価",'計算（宅配便）'!$Q$3:$CE$3,0)-1),"")</f>
        <v/>
      </c>
      <c r="Z102" s="25" t="str">
        <f ca="1">IFERROR(OFFSET('計算（宅配便）'!$Q103,0,MATCH(Z$2&amp;CHAR(10)&amp;"卸ケース単価",'計算（宅配便）'!$Q$3:$CE$3,0)-1),"")</f>
        <v/>
      </c>
      <c r="AA102" s="25" t="str">
        <f ca="1">IFERROR(OFFSET('計算（宅配便）'!$Q103,0,MATCH(AA$2&amp;CHAR(10)&amp;"卸ケース単価",'計算（宅配便）'!$Q$3:$CE$3,0)-1),"")</f>
        <v/>
      </c>
      <c r="AB102" s="25" t="str">
        <f ca="1">IFERROR(OFFSET('計算（宅配便）'!$Q103,0,MATCH(AB$2&amp;CHAR(10)&amp;"卸ケース単価",'計算（宅配便）'!$Q$3:$CE$3,0)-1),"")</f>
        <v/>
      </c>
      <c r="AC102" s="25" t="str">
        <f ca="1">IFERROR(OFFSET('計算（宅配便）'!$Q103,0,MATCH(AC$2&amp;CHAR(10)&amp;"卸ケース単価",'計算（宅配便）'!$Q$3:$CE$3,0)-1),"")</f>
        <v/>
      </c>
      <c r="AD102" s="25" t="str">
        <f t="shared" ca="1" si="36"/>
        <v/>
      </c>
      <c r="AE102" s="25" t="str">
        <f t="shared" ca="1" si="24"/>
        <v/>
      </c>
      <c r="AF102" s="25" t="str">
        <f t="shared" ca="1" si="25"/>
        <v/>
      </c>
      <c r="AG102" s="25" t="str">
        <f t="shared" ca="1" si="26"/>
        <v/>
      </c>
      <c r="AH102" s="25" t="str">
        <f t="shared" ca="1" si="27"/>
        <v/>
      </c>
      <c r="AI102" s="25" t="str">
        <f t="shared" ca="1" si="28"/>
        <v/>
      </c>
      <c r="AJ102" s="25" t="str">
        <f t="shared" ca="1" si="29"/>
        <v/>
      </c>
      <c r="AK102" s="25" t="str">
        <f t="shared" ca="1" si="30"/>
        <v/>
      </c>
      <c r="AL102" s="25" t="str">
        <f t="shared" ca="1" si="31"/>
        <v/>
      </c>
      <c r="AM102" s="25" t="str">
        <f t="shared" ca="1" si="32"/>
        <v/>
      </c>
      <c r="AN102" s="25" t="str">
        <f t="shared" ca="1" si="33"/>
        <v/>
      </c>
      <c r="AO102" s="25" t="str">
        <f t="shared" ca="1" si="34"/>
        <v/>
      </c>
    </row>
    <row r="103" spans="1:41" ht="18.75" customHeight="1">
      <c r="A103" s="38">
        <v>101</v>
      </c>
      <c r="B103" s="38" t="str">
        <f>IF(ISBLANK(ID管理番号商品名入力!D103),"",ID管理番号商品名入力!D103)</f>
        <v/>
      </c>
      <c r="C103" s="39" t="str">
        <f>IF(ISBLANK(ID管理番号商品名入力!F103),"",ID管理番号商品名入力!F103)</f>
        <v/>
      </c>
      <c r="D103" s="39" t="str">
        <f>IF(ISBLANK(宅配便入力!L104),"",宅配便入力!L104)</f>
        <v/>
      </c>
      <c r="E103" s="109" t="str">
        <f>IFERROR(VLOOKUP(D103,配送グループ設定!$A$5:$G$14,6,FALSE),"")</f>
        <v/>
      </c>
      <c r="F103" s="113" t="str">
        <f>IF(ISBLANK(宅配便入力!U104),"",宅配便入力!U104)</f>
        <v/>
      </c>
      <c r="G103" s="111" t="str">
        <f>IFERROR("※"&amp;VLOOKUP(D103,配送グループ設定!$A$5:$G$14,4,FALSE),"")</f>
        <v/>
      </c>
      <c r="H103" s="24" t="str">
        <f t="shared" si="35"/>
        <v/>
      </c>
      <c r="I103" s="25">
        <v>1</v>
      </c>
      <c r="J103" s="25">
        <v>0</v>
      </c>
      <c r="K103" s="25">
        <v>0</v>
      </c>
      <c r="L103" s="25">
        <v>1</v>
      </c>
      <c r="M103" s="25" t="str">
        <f>IF(ISBLANK(宅配便入力!V104),"",宅配便入力!V104)</f>
        <v/>
      </c>
      <c r="N103" s="25">
        <v>3</v>
      </c>
      <c r="O103" s="25" t="str">
        <f>IF(ISBLANK(中部・下部フリースペース作成!$E$10),"",中部・下部フリースペース作成!$E$10)</f>
        <v/>
      </c>
      <c r="P103" s="40" t="str">
        <f>IF(ISBLANK(宅配便入力!F104),"",宅配便入力!F104)</f>
        <v/>
      </c>
      <c r="Q103" s="25" t="str">
        <f ca="1">IF(ISBLANK('計算（宅配便）'!Q104),"",IFERROR('計算（宅配便）'!Q104,""))</f>
        <v/>
      </c>
      <c r="R103" s="25" t="str">
        <f ca="1">IFERROR(OFFSET('計算（宅配便）'!$Q104,0,MATCH(R$2&amp;CHAR(10)&amp;"卸ケース単価",'計算（宅配便）'!$Q$3:$CE$3,0)-1),"")</f>
        <v/>
      </c>
      <c r="S103" s="25" t="str">
        <f ca="1">IFERROR(OFFSET('計算（宅配便）'!$Q104,0,MATCH(S$2&amp;CHAR(10)&amp;"卸ケース単価",'計算（宅配便）'!$Q$3:$CE$3,0)-1),"")</f>
        <v/>
      </c>
      <c r="T103" s="25" t="str">
        <f ca="1">IFERROR(OFFSET('計算（宅配便）'!$Q104,0,MATCH(T$2&amp;CHAR(10)&amp;"卸ケース単価",'計算（宅配便）'!$Q$3:$CE$3,0)-1),"")</f>
        <v/>
      </c>
      <c r="U103" s="25" t="str">
        <f ca="1">IFERROR(OFFSET('計算（宅配便）'!$Q104,0,MATCH(U$2&amp;CHAR(10)&amp;"卸ケース単価",'計算（宅配便）'!$Q$3:$CE$3,0)-1),"")</f>
        <v/>
      </c>
      <c r="V103" s="25" t="str">
        <f ca="1">IFERROR(OFFSET('計算（宅配便）'!$Q104,0,MATCH(V$2&amp;CHAR(10)&amp;"卸ケース単価",'計算（宅配便）'!$Q$3:$CE$3,0)-1),"")</f>
        <v/>
      </c>
      <c r="W103" s="25" t="str">
        <f ca="1">IFERROR(OFFSET('計算（宅配便）'!$Q104,0,MATCH(W$2&amp;CHAR(10)&amp;"卸ケース単価",'計算（宅配便）'!$Q$3:$CE$3,0)-1),"")</f>
        <v/>
      </c>
      <c r="X103" s="25" t="str">
        <f ca="1">IFERROR(OFFSET('計算（宅配便）'!$Q104,0,MATCH(X$2&amp;CHAR(10)&amp;"卸ケース単価",'計算（宅配便）'!$Q$3:$CE$3,0)-1),"")</f>
        <v/>
      </c>
      <c r="Y103" s="25" t="str">
        <f ca="1">IFERROR(OFFSET('計算（宅配便）'!$Q104,0,MATCH(Y$2&amp;CHAR(10)&amp;"卸ケース単価",'計算（宅配便）'!$Q$3:$CE$3,0)-1),"")</f>
        <v/>
      </c>
      <c r="Z103" s="25" t="str">
        <f ca="1">IFERROR(OFFSET('計算（宅配便）'!$Q104,0,MATCH(Z$2&amp;CHAR(10)&amp;"卸ケース単価",'計算（宅配便）'!$Q$3:$CE$3,0)-1),"")</f>
        <v/>
      </c>
      <c r="AA103" s="25" t="str">
        <f ca="1">IFERROR(OFFSET('計算（宅配便）'!$Q104,0,MATCH(AA$2&amp;CHAR(10)&amp;"卸ケース単価",'計算（宅配便）'!$Q$3:$CE$3,0)-1),"")</f>
        <v/>
      </c>
      <c r="AB103" s="25" t="str">
        <f ca="1">IFERROR(OFFSET('計算（宅配便）'!$Q104,0,MATCH(AB$2&amp;CHAR(10)&amp;"卸ケース単価",'計算（宅配便）'!$Q$3:$CE$3,0)-1),"")</f>
        <v/>
      </c>
      <c r="AC103" s="25" t="str">
        <f ca="1">IFERROR(OFFSET('計算（宅配便）'!$Q104,0,MATCH(AC$2&amp;CHAR(10)&amp;"卸ケース単価",'計算（宅配便）'!$Q$3:$CE$3,0)-1),"")</f>
        <v/>
      </c>
      <c r="AD103" s="25" t="str">
        <f t="shared" ca="1" si="36"/>
        <v/>
      </c>
      <c r="AE103" s="25" t="str">
        <f t="shared" ca="1" si="24"/>
        <v/>
      </c>
      <c r="AF103" s="25" t="str">
        <f t="shared" ca="1" si="25"/>
        <v/>
      </c>
      <c r="AG103" s="25" t="str">
        <f t="shared" ca="1" si="26"/>
        <v/>
      </c>
      <c r="AH103" s="25" t="str">
        <f t="shared" ca="1" si="27"/>
        <v/>
      </c>
      <c r="AI103" s="25" t="str">
        <f t="shared" ca="1" si="28"/>
        <v/>
      </c>
      <c r="AJ103" s="25" t="str">
        <f t="shared" ca="1" si="29"/>
        <v/>
      </c>
      <c r="AK103" s="25" t="str">
        <f t="shared" ca="1" si="30"/>
        <v/>
      </c>
      <c r="AL103" s="25" t="str">
        <f t="shared" ca="1" si="31"/>
        <v/>
      </c>
      <c r="AM103" s="25" t="str">
        <f t="shared" ca="1" si="32"/>
        <v/>
      </c>
      <c r="AN103" s="25" t="str">
        <f t="shared" ca="1" si="33"/>
        <v/>
      </c>
      <c r="AO103" s="25" t="str">
        <f t="shared" ca="1" si="34"/>
        <v/>
      </c>
    </row>
    <row r="104" spans="1:41" ht="18.75" customHeight="1">
      <c r="A104" s="38">
        <v>102</v>
      </c>
      <c r="B104" s="38" t="str">
        <f>IF(ISBLANK(ID管理番号商品名入力!D104),"",ID管理番号商品名入力!D104)</f>
        <v/>
      </c>
      <c r="C104" s="39" t="str">
        <f>IF(ISBLANK(ID管理番号商品名入力!F104),"",ID管理番号商品名入力!F104)</f>
        <v/>
      </c>
      <c r="D104" s="39" t="str">
        <f>IF(ISBLANK(宅配便入力!L105),"",宅配便入力!L105)</f>
        <v/>
      </c>
      <c r="E104" s="109" t="str">
        <f>IFERROR(VLOOKUP(D104,配送グループ設定!$A$5:$G$14,6,FALSE),"")</f>
        <v/>
      </c>
      <c r="F104" s="113" t="str">
        <f>IF(ISBLANK(宅配便入力!U105),"",宅配便入力!U105)</f>
        <v/>
      </c>
      <c r="G104" s="111" t="str">
        <f>IFERROR("※"&amp;VLOOKUP(D104,配送グループ設定!$A$5:$G$14,4,FALSE),"")</f>
        <v/>
      </c>
      <c r="H104" s="24" t="str">
        <f t="shared" si="35"/>
        <v/>
      </c>
      <c r="I104" s="25">
        <v>1</v>
      </c>
      <c r="J104" s="25">
        <v>0</v>
      </c>
      <c r="K104" s="25">
        <v>0</v>
      </c>
      <c r="L104" s="25">
        <v>1</v>
      </c>
      <c r="M104" s="25" t="str">
        <f>IF(ISBLANK(宅配便入力!V105),"",宅配便入力!V105)</f>
        <v/>
      </c>
      <c r="N104" s="25">
        <v>3</v>
      </c>
      <c r="O104" s="25" t="str">
        <f>IF(ISBLANK(中部・下部フリースペース作成!$E$10),"",中部・下部フリースペース作成!$E$10)</f>
        <v/>
      </c>
      <c r="P104" s="40" t="str">
        <f>IF(ISBLANK(宅配便入力!F105),"",宅配便入力!F105)</f>
        <v/>
      </c>
      <c r="Q104" s="25" t="str">
        <f ca="1">IF(ISBLANK('計算（宅配便）'!Q105),"",IFERROR('計算（宅配便）'!Q105,""))</f>
        <v/>
      </c>
      <c r="R104" s="25" t="str">
        <f ca="1">IFERROR(OFFSET('計算（宅配便）'!$Q105,0,MATCH(R$2&amp;CHAR(10)&amp;"卸ケース単価",'計算（宅配便）'!$Q$3:$CE$3,0)-1),"")</f>
        <v/>
      </c>
      <c r="S104" s="25" t="str">
        <f ca="1">IFERROR(OFFSET('計算（宅配便）'!$Q105,0,MATCH(S$2&amp;CHAR(10)&amp;"卸ケース単価",'計算（宅配便）'!$Q$3:$CE$3,0)-1),"")</f>
        <v/>
      </c>
      <c r="T104" s="25" t="str">
        <f ca="1">IFERROR(OFFSET('計算（宅配便）'!$Q105,0,MATCH(T$2&amp;CHAR(10)&amp;"卸ケース単価",'計算（宅配便）'!$Q$3:$CE$3,0)-1),"")</f>
        <v/>
      </c>
      <c r="U104" s="25" t="str">
        <f ca="1">IFERROR(OFFSET('計算（宅配便）'!$Q105,0,MATCH(U$2&amp;CHAR(10)&amp;"卸ケース単価",'計算（宅配便）'!$Q$3:$CE$3,0)-1),"")</f>
        <v/>
      </c>
      <c r="V104" s="25" t="str">
        <f ca="1">IFERROR(OFFSET('計算（宅配便）'!$Q105,0,MATCH(V$2&amp;CHAR(10)&amp;"卸ケース単価",'計算（宅配便）'!$Q$3:$CE$3,0)-1),"")</f>
        <v/>
      </c>
      <c r="W104" s="25" t="str">
        <f ca="1">IFERROR(OFFSET('計算（宅配便）'!$Q105,0,MATCH(W$2&amp;CHAR(10)&amp;"卸ケース単価",'計算（宅配便）'!$Q$3:$CE$3,0)-1),"")</f>
        <v/>
      </c>
      <c r="X104" s="25" t="str">
        <f ca="1">IFERROR(OFFSET('計算（宅配便）'!$Q105,0,MATCH(X$2&amp;CHAR(10)&amp;"卸ケース単価",'計算（宅配便）'!$Q$3:$CE$3,0)-1),"")</f>
        <v/>
      </c>
      <c r="Y104" s="25" t="str">
        <f ca="1">IFERROR(OFFSET('計算（宅配便）'!$Q105,0,MATCH(Y$2&amp;CHAR(10)&amp;"卸ケース単価",'計算（宅配便）'!$Q$3:$CE$3,0)-1),"")</f>
        <v/>
      </c>
      <c r="Z104" s="25" t="str">
        <f ca="1">IFERROR(OFFSET('計算（宅配便）'!$Q105,0,MATCH(Z$2&amp;CHAR(10)&amp;"卸ケース単価",'計算（宅配便）'!$Q$3:$CE$3,0)-1),"")</f>
        <v/>
      </c>
      <c r="AA104" s="25" t="str">
        <f ca="1">IFERROR(OFFSET('計算（宅配便）'!$Q105,0,MATCH(AA$2&amp;CHAR(10)&amp;"卸ケース単価",'計算（宅配便）'!$Q$3:$CE$3,0)-1),"")</f>
        <v/>
      </c>
      <c r="AB104" s="25" t="str">
        <f ca="1">IFERROR(OFFSET('計算（宅配便）'!$Q105,0,MATCH(AB$2&amp;CHAR(10)&amp;"卸ケース単価",'計算（宅配便）'!$Q$3:$CE$3,0)-1),"")</f>
        <v/>
      </c>
      <c r="AC104" s="25" t="str">
        <f ca="1">IFERROR(OFFSET('計算（宅配便）'!$Q105,0,MATCH(AC$2&amp;CHAR(10)&amp;"卸ケース単価",'計算（宅配便）'!$Q$3:$CE$3,0)-1),"")</f>
        <v/>
      </c>
      <c r="AD104" s="25" t="str">
        <f t="shared" ca="1" si="36"/>
        <v/>
      </c>
      <c r="AE104" s="25" t="str">
        <f t="shared" ca="1" si="24"/>
        <v/>
      </c>
      <c r="AF104" s="25" t="str">
        <f t="shared" ca="1" si="25"/>
        <v/>
      </c>
      <c r="AG104" s="25" t="str">
        <f t="shared" ca="1" si="26"/>
        <v/>
      </c>
      <c r="AH104" s="25" t="str">
        <f t="shared" ca="1" si="27"/>
        <v/>
      </c>
      <c r="AI104" s="25" t="str">
        <f t="shared" ca="1" si="28"/>
        <v/>
      </c>
      <c r="AJ104" s="25" t="str">
        <f t="shared" ca="1" si="29"/>
        <v/>
      </c>
      <c r="AK104" s="25" t="str">
        <f t="shared" ca="1" si="30"/>
        <v/>
      </c>
      <c r="AL104" s="25" t="str">
        <f t="shared" ca="1" si="31"/>
        <v/>
      </c>
      <c r="AM104" s="25" t="str">
        <f t="shared" ca="1" si="32"/>
        <v/>
      </c>
      <c r="AN104" s="25" t="str">
        <f t="shared" ca="1" si="33"/>
        <v/>
      </c>
      <c r="AO104" s="25" t="str">
        <f t="shared" ca="1" si="34"/>
        <v/>
      </c>
    </row>
    <row r="105" spans="1:41" ht="18.75" customHeight="1">
      <c r="A105" s="38">
        <v>103</v>
      </c>
      <c r="B105" s="38" t="str">
        <f>IF(ISBLANK(ID管理番号商品名入力!D105),"",ID管理番号商品名入力!D105)</f>
        <v/>
      </c>
      <c r="C105" s="39" t="str">
        <f>IF(ISBLANK(ID管理番号商品名入力!F105),"",ID管理番号商品名入力!F105)</f>
        <v/>
      </c>
      <c r="D105" s="39" t="str">
        <f>IF(ISBLANK(宅配便入力!L106),"",宅配便入力!L106)</f>
        <v/>
      </c>
      <c r="E105" s="109" t="str">
        <f>IFERROR(VLOOKUP(D105,配送グループ設定!$A$5:$G$14,6,FALSE),"")</f>
        <v/>
      </c>
      <c r="F105" s="113" t="str">
        <f>IF(ISBLANK(宅配便入力!U106),"",宅配便入力!U106)</f>
        <v/>
      </c>
      <c r="G105" s="111" t="str">
        <f>IFERROR("※"&amp;VLOOKUP(D105,配送グループ設定!$A$5:$G$14,4,FALSE),"")</f>
        <v/>
      </c>
      <c r="H105" s="24" t="str">
        <f t="shared" si="35"/>
        <v/>
      </c>
      <c r="I105" s="25">
        <v>1</v>
      </c>
      <c r="J105" s="25">
        <v>0</v>
      </c>
      <c r="K105" s="25">
        <v>0</v>
      </c>
      <c r="L105" s="25">
        <v>1</v>
      </c>
      <c r="M105" s="25" t="str">
        <f>IF(ISBLANK(宅配便入力!V106),"",宅配便入力!V106)</f>
        <v/>
      </c>
      <c r="N105" s="25">
        <v>3</v>
      </c>
      <c r="O105" s="25" t="str">
        <f>IF(ISBLANK(中部・下部フリースペース作成!$E$10),"",中部・下部フリースペース作成!$E$10)</f>
        <v/>
      </c>
      <c r="P105" s="40" t="str">
        <f>IF(ISBLANK(宅配便入力!F106),"",宅配便入力!F106)</f>
        <v/>
      </c>
      <c r="Q105" s="25" t="str">
        <f ca="1">IF(ISBLANK('計算（宅配便）'!Q106),"",IFERROR('計算（宅配便）'!Q106,""))</f>
        <v/>
      </c>
      <c r="R105" s="25" t="str">
        <f ca="1">IFERROR(OFFSET('計算（宅配便）'!$Q106,0,MATCH(R$2&amp;CHAR(10)&amp;"卸ケース単価",'計算（宅配便）'!$Q$3:$CE$3,0)-1),"")</f>
        <v/>
      </c>
      <c r="S105" s="25" t="str">
        <f ca="1">IFERROR(OFFSET('計算（宅配便）'!$Q106,0,MATCH(S$2&amp;CHAR(10)&amp;"卸ケース単価",'計算（宅配便）'!$Q$3:$CE$3,0)-1),"")</f>
        <v/>
      </c>
      <c r="T105" s="25" t="str">
        <f ca="1">IFERROR(OFFSET('計算（宅配便）'!$Q106,0,MATCH(T$2&amp;CHAR(10)&amp;"卸ケース単価",'計算（宅配便）'!$Q$3:$CE$3,0)-1),"")</f>
        <v/>
      </c>
      <c r="U105" s="25" t="str">
        <f ca="1">IFERROR(OFFSET('計算（宅配便）'!$Q106,0,MATCH(U$2&amp;CHAR(10)&amp;"卸ケース単価",'計算（宅配便）'!$Q$3:$CE$3,0)-1),"")</f>
        <v/>
      </c>
      <c r="V105" s="25" t="str">
        <f ca="1">IFERROR(OFFSET('計算（宅配便）'!$Q106,0,MATCH(V$2&amp;CHAR(10)&amp;"卸ケース単価",'計算（宅配便）'!$Q$3:$CE$3,0)-1),"")</f>
        <v/>
      </c>
      <c r="W105" s="25" t="str">
        <f ca="1">IFERROR(OFFSET('計算（宅配便）'!$Q106,0,MATCH(W$2&amp;CHAR(10)&amp;"卸ケース単価",'計算（宅配便）'!$Q$3:$CE$3,0)-1),"")</f>
        <v/>
      </c>
      <c r="X105" s="25" t="str">
        <f ca="1">IFERROR(OFFSET('計算（宅配便）'!$Q106,0,MATCH(X$2&amp;CHAR(10)&amp;"卸ケース単価",'計算（宅配便）'!$Q$3:$CE$3,0)-1),"")</f>
        <v/>
      </c>
      <c r="Y105" s="25" t="str">
        <f ca="1">IFERROR(OFFSET('計算（宅配便）'!$Q106,0,MATCH(Y$2&amp;CHAR(10)&amp;"卸ケース単価",'計算（宅配便）'!$Q$3:$CE$3,0)-1),"")</f>
        <v/>
      </c>
      <c r="Z105" s="25" t="str">
        <f ca="1">IFERROR(OFFSET('計算（宅配便）'!$Q106,0,MATCH(Z$2&amp;CHAR(10)&amp;"卸ケース単価",'計算（宅配便）'!$Q$3:$CE$3,0)-1),"")</f>
        <v/>
      </c>
      <c r="AA105" s="25" t="str">
        <f ca="1">IFERROR(OFFSET('計算（宅配便）'!$Q106,0,MATCH(AA$2&amp;CHAR(10)&amp;"卸ケース単価",'計算（宅配便）'!$Q$3:$CE$3,0)-1),"")</f>
        <v/>
      </c>
      <c r="AB105" s="25" t="str">
        <f ca="1">IFERROR(OFFSET('計算（宅配便）'!$Q106,0,MATCH(AB$2&amp;CHAR(10)&amp;"卸ケース単価",'計算（宅配便）'!$Q$3:$CE$3,0)-1),"")</f>
        <v/>
      </c>
      <c r="AC105" s="25" t="str">
        <f ca="1">IFERROR(OFFSET('計算（宅配便）'!$Q106,0,MATCH(AC$2&amp;CHAR(10)&amp;"卸ケース単価",'計算（宅配便）'!$Q$3:$CE$3,0)-1),"")</f>
        <v/>
      </c>
      <c r="AD105" s="25" t="str">
        <f t="shared" ca="1" si="36"/>
        <v/>
      </c>
      <c r="AE105" s="25" t="str">
        <f t="shared" ca="1" si="24"/>
        <v/>
      </c>
      <c r="AF105" s="25" t="str">
        <f t="shared" ca="1" si="25"/>
        <v/>
      </c>
      <c r="AG105" s="25" t="str">
        <f t="shared" ca="1" si="26"/>
        <v/>
      </c>
      <c r="AH105" s="25" t="str">
        <f t="shared" ca="1" si="27"/>
        <v/>
      </c>
      <c r="AI105" s="25" t="str">
        <f t="shared" ca="1" si="28"/>
        <v/>
      </c>
      <c r="AJ105" s="25" t="str">
        <f t="shared" ca="1" si="29"/>
        <v/>
      </c>
      <c r="AK105" s="25" t="str">
        <f t="shared" ca="1" si="30"/>
        <v/>
      </c>
      <c r="AL105" s="25" t="str">
        <f t="shared" ca="1" si="31"/>
        <v/>
      </c>
      <c r="AM105" s="25" t="str">
        <f t="shared" ca="1" si="32"/>
        <v/>
      </c>
      <c r="AN105" s="25" t="str">
        <f t="shared" ca="1" si="33"/>
        <v/>
      </c>
      <c r="AO105" s="25" t="str">
        <f t="shared" ca="1" si="34"/>
        <v/>
      </c>
    </row>
    <row r="106" spans="1:41" ht="18.75" customHeight="1">
      <c r="A106" s="38">
        <v>104</v>
      </c>
      <c r="B106" s="38" t="str">
        <f>IF(ISBLANK(ID管理番号商品名入力!D106),"",ID管理番号商品名入力!D106)</f>
        <v/>
      </c>
      <c r="C106" s="39" t="str">
        <f>IF(ISBLANK(ID管理番号商品名入力!F106),"",ID管理番号商品名入力!F106)</f>
        <v/>
      </c>
      <c r="D106" s="39" t="str">
        <f>IF(ISBLANK(宅配便入力!L107),"",宅配便入力!L107)</f>
        <v/>
      </c>
      <c r="E106" s="109" t="str">
        <f>IFERROR(VLOOKUP(D106,配送グループ設定!$A$5:$G$14,6,FALSE),"")</f>
        <v/>
      </c>
      <c r="F106" s="113" t="str">
        <f>IF(ISBLANK(宅配便入力!U107),"",宅配便入力!U107)</f>
        <v/>
      </c>
      <c r="G106" s="111" t="str">
        <f>IFERROR("※"&amp;VLOOKUP(D106,配送グループ設定!$A$5:$G$14,4,FALSE),"")</f>
        <v/>
      </c>
      <c r="H106" s="24" t="str">
        <f t="shared" si="35"/>
        <v/>
      </c>
      <c r="I106" s="25">
        <v>1</v>
      </c>
      <c r="J106" s="25">
        <v>0</v>
      </c>
      <c r="K106" s="25">
        <v>0</v>
      </c>
      <c r="L106" s="25">
        <v>1</v>
      </c>
      <c r="M106" s="25" t="str">
        <f>IF(ISBLANK(宅配便入力!V107),"",宅配便入力!V107)</f>
        <v/>
      </c>
      <c r="N106" s="25">
        <v>3</v>
      </c>
      <c r="O106" s="25" t="str">
        <f>IF(ISBLANK(中部・下部フリースペース作成!$E$10),"",中部・下部フリースペース作成!$E$10)</f>
        <v/>
      </c>
      <c r="P106" s="40" t="str">
        <f>IF(ISBLANK(宅配便入力!F107),"",宅配便入力!F107)</f>
        <v/>
      </c>
      <c r="Q106" s="25" t="str">
        <f ca="1">IF(ISBLANK('計算（宅配便）'!Q107),"",IFERROR('計算（宅配便）'!Q107,""))</f>
        <v/>
      </c>
      <c r="R106" s="25" t="str">
        <f ca="1">IFERROR(OFFSET('計算（宅配便）'!$Q107,0,MATCH(R$2&amp;CHAR(10)&amp;"卸ケース単価",'計算（宅配便）'!$Q$3:$CE$3,0)-1),"")</f>
        <v/>
      </c>
      <c r="S106" s="25" t="str">
        <f ca="1">IFERROR(OFFSET('計算（宅配便）'!$Q107,0,MATCH(S$2&amp;CHAR(10)&amp;"卸ケース単価",'計算（宅配便）'!$Q$3:$CE$3,0)-1),"")</f>
        <v/>
      </c>
      <c r="T106" s="25" t="str">
        <f ca="1">IFERROR(OFFSET('計算（宅配便）'!$Q107,0,MATCH(T$2&amp;CHAR(10)&amp;"卸ケース単価",'計算（宅配便）'!$Q$3:$CE$3,0)-1),"")</f>
        <v/>
      </c>
      <c r="U106" s="25" t="str">
        <f ca="1">IFERROR(OFFSET('計算（宅配便）'!$Q107,0,MATCH(U$2&amp;CHAR(10)&amp;"卸ケース単価",'計算（宅配便）'!$Q$3:$CE$3,0)-1),"")</f>
        <v/>
      </c>
      <c r="V106" s="25" t="str">
        <f ca="1">IFERROR(OFFSET('計算（宅配便）'!$Q107,0,MATCH(V$2&amp;CHAR(10)&amp;"卸ケース単価",'計算（宅配便）'!$Q$3:$CE$3,0)-1),"")</f>
        <v/>
      </c>
      <c r="W106" s="25" t="str">
        <f ca="1">IFERROR(OFFSET('計算（宅配便）'!$Q107,0,MATCH(W$2&amp;CHAR(10)&amp;"卸ケース単価",'計算（宅配便）'!$Q$3:$CE$3,0)-1),"")</f>
        <v/>
      </c>
      <c r="X106" s="25" t="str">
        <f ca="1">IFERROR(OFFSET('計算（宅配便）'!$Q107,0,MATCH(X$2&amp;CHAR(10)&amp;"卸ケース単価",'計算（宅配便）'!$Q$3:$CE$3,0)-1),"")</f>
        <v/>
      </c>
      <c r="Y106" s="25" t="str">
        <f ca="1">IFERROR(OFFSET('計算（宅配便）'!$Q107,0,MATCH(Y$2&amp;CHAR(10)&amp;"卸ケース単価",'計算（宅配便）'!$Q$3:$CE$3,0)-1),"")</f>
        <v/>
      </c>
      <c r="Z106" s="25" t="str">
        <f ca="1">IFERROR(OFFSET('計算（宅配便）'!$Q107,0,MATCH(Z$2&amp;CHAR(10)&amp;"卸ケース単価",'計算（宅配便）'!$Q$3:$CE$3,0)-1),"")</f>
        <v/>
      </c>
      <c r="AA106" s="25" t="str">
        <f ca="1">IFERROR(OFFSET('計算（宅配便）'!$Q107,0,MATCH(AA$2&amp;CHAR(10)&amp;"卸ケース単価",'計算（宅配便）'!$Q$3:$CE$3,0)-1),"")</f>
        <v/>
      </c>
      <c r="AB106" s="25" t="str">
        <f ca="1">IFERROR(OFFSET('計算（宅配便）'!$Q107,0,MATCH(AB$2&amp;CHAR(10)&amp;"卸ケース単価",'計算（宅配便）'!$Q$3:$CE$3,0)-1),"")</f>
        <v/>
      </c>
      <c r="AC106" s="25" t="str">
        <f ca="1">IFERROR(OFFSET('計算（宅配便）'!$Q107,0,MATCH(AC$2&amp;CHAR(10)&amp;"卸ケース単価",'計算（宅配便）'!$Q$3:$CE$3,0)-1),"")</f>
        <v/>
      </c>
      <c r="AD106" s="25" t="str">
        <f t="shared" ca="1" si="36"/>
        <v/>
      </c>
      <c r="AE106" s="25" t="str">
        <f t="shared" ca="1" si="24"/>
        <v/>
      </c>
      <c r="AF106" s="25" t="str">
        <f t="shared" ca="1" si="25"/>
        <v/>
      </c>
      <c r="AG106" s="25" t="str">
        <f t="shared" ca="1" si="26"/>
        <v/>
      </c>
      <c r="AH106" s="25" t="str">
        <f t="shared" ca="1" si="27"/>
        <v/>
      </c>
      <c r="AI106" s="25" t="str">
        <f t="shared" ca="1" si="28"/>
        <v/>
      </c>
      <c r="AJ106" s="25" t="str">
        <f t="shared" ca="1" si="29"/>
        <v/>
      </c>
      <c r="AK106" s="25" t="str">
        <f t="shared" ca="1" si="30"/>
        <v/>
      </c>
      <c r="AL106" s="25" t="str">
        <f t="shared" ca="1" si="31"/>
        <v/>
      </c>
      <c r="AM106" s="25" t="str">
        <f t="shared" ca="1" si="32"/>
        <v/>
      </c>
      <c r="AN106" s="25" t="str">
        <f t="shared" ca="1" si="33"/>
        <v/>
      </c>
      <c r="AO106" s="25" t="str">
        <f t="shared" ca="1" si="34"/>
        <v/>
      </c>
    </row>
    <row r="107" spans="1:41" ht="18.75" customHeight="1">
      <c r="A107" s="38">
        <v>105</v>
      </c>
      <c r="B107" s="38" t="str">
        <f>IF(ISBLANK(ID管理番号商品名入力!D107),"",ID管理番号商品名入力!D107)</f>
        <v/>
      </c>
      <c r="C107" s="39" t="str">
        <f>IF(ISBLANK(ID管理番号商品名入力!F107),"",ID管理番号商品名入力!F107)</f>
        <v/>
      </c>
      <c r="D107" s="39" t="str">
        <f>IF(ISBLANK(宅配便入力!L108),"",宅配便入力!L108)</f>
        <v/>
      </c>
      <c r="E107" s="109" t="str">
        <f>IFERROR(VLOOKUP(D107,配送グループ設定!$A$5:$G$14,6,FALSE),"")</f>
        <v/>
      </c>
      <c r="F107" s="113" t="str">
        <f>IF(ISBLANK(宅配便入力!U108),"",宅配便入力!U108)</f>
        <v/>
      </c>
      <c r="G107" s="111" t="str">
        <f>IFERROR("※"&amp;VLOOKUP(D107,配送グループ設定!$A$5:$G$14,4,FALSE),"")</f>
        <v/>
      </c>
      <c r="H107" s="24" t="str">
        <f t="shared" si="35"/>
        <v/>
      </c>
      <c r="I107" s="25">
        <v>1</v>
      </c>
      <c r="J107" s="25">
        <v>0</v>
      </c>
      <c r="K107" s="25">
        <v>0</v>
      </c>
      <c r="L107" s="25">
        <v>1</v>
      </c>
      <c r="M107" s="25" t="str">
        <f>IF(ISBLANK(宅配便入力!V108),"",宅配便入力!V108)</f>
        <v/>
      </c>
      <c r="N107" s="25">
        <v>3</v>
      </c>
      <c r="O107" s="25" t="str">
        <f>IF(ISBLANK(中部・下部フリースペース作成!$E$10),"",中部・下部フリースペース作成!$E$10)</f>
        <v/>
      </c>
      <c r="P107" s="40" t="str">
        <f>IF(ISBLANK(宅配便入力!F108),"",宅配便入力!F108)</f>
        <v/>
      </c>
      <c r="Q107" s="25" t="str">
        <f ca="1">IF(ISBLANK('計算（宅配便）'!Q108),"",IFERROR('計算（宅配便）'!Q108,""))</f>
        <v/>
      </c>
      <c r="R107" s="25" t="str">
        <f ca="1">IFERROR(OFFSET('計算（宅配便）'!$Q108,0,MATCH(R$2&amp;CHAR(10)&amp;"卸ケース単価",'計算（宅配便）'!$Q$3:$CE$3,0)-1),"")</f>
        <v/>
      </c>
      <c r="S107" s="25" t="str">
        <f ca="1">IFERROR(OFFSET('計算（宅配便）'!$Q108,0,MATCH(S$2&amp;CHAR(10)&amp;"卸ケース単価",'計算（宅配便）'!$Q$3:$CE$3,0)-1),"")</f>
        <v/>
      </c>
      <c r="T107" s="25" t="str">
        <f ca="1">IFERROR(OFFSET('計算（宅配便）'!$Q108,0,MATCH(T$2&amp;CHAR(10)&amp;"卸ケース単価",'計算（宅配便）'!$Q$3:$CE$3,0)-1),"")</f>
        <v/>
      </c>
      <c r="U107" s="25" t="str">
        <f ca="1">IFERROR(OFFSET('計算（宅配便）'!$Q108,0,MATCH(U$2&amp;CHAR(10)&amp;"卸ケース単価",'計算（宅配便）'!$Q$3:$CE$3,0)-1),"")</f>
        <v/>
      </c>
      <c r="V107" s="25" t="str">
        <f ca="1">IFERROR(OFFSET('計算（宅配便）'!$Q108,0,MATCH(V$2&amp;CHAR(10)&amp;"卸ケース単価",'計算（宅配便）'!$Q$3:$CE$3,0)-1),"")</f>
        <v/>
      </c>
      <c r="W107" s="25" t="str">
        <f ca="1">IFERROR(OFFSET('計算（宅配便）'!$Q108,0,MATCH(W$2&amp;CHAR(10)&amp;"卸ケース単価",'計算（宅配便）'!$Q$3:$CE$3,0)-1),"")</f>
        <v/>
      </c>
      <c r="X107" s="25" t="str">
        <f ca="1">IFERROR(OFFSET('計算（宅配便）'!$Q108,0,MATCH(X$2&amp;CHAR(10)&amp;"卸ケース単価",'計算（宅配便）'!$Q$3:$CE$3,0)-1),"")</f>
        <v/>
      </c>
      <c r="Y107" s="25" t="str">
        <f ca="1">IFERROR(OFFSET('計算（宅配便）'!$Q108,0,MATCH(Y$2&amp;CHAR(10)&amp;"卸ケース単価",'計算（宅配便）'!$Q$3:$CE$3,0)-1),"")</f>
        <v/>
      </c>
      <c r="Z107" s="25" t="str">
        <f ca="1">IFERROR(OFFSET('計算（宅配便）'!$Q108,0,MATCH(Z$2&amp;CHAR(10)&amp;"卸ケース単価",'計算（宅配便）'!$Q$3:$CE$3,0)-1),"")</f>
        <v/>
      </c>
      <c r="AA107" s="25" t="str">
        <f ca="1">IFERROR(OFFSET('計算（宅配便）'!$Q108,0,MATCH(AA$2&amp;CHAR(10)&amp;"卸ケース単価",'計算（宅配便）'!$Q$3:$CE$3,0)-1),"")</f>
        <v/>
      </c>
      <c r="AB107" s="25" t="str">
        <f ca="1">IFERROR(OFFSET('計算（宅配便）'!$Q108,0,MATCH(AB$2&amp;CHAR(10)&amp;"卸ケース単価",'計算（宅配便）'!$Q$3:$CE$3,0)-1),"")</f>
        <v/>
      </c>
      <c r="AC107" s="25" t="str">
        <f ca="1">IFERROR(OFFSET('計算（宅配便）'!$Q108,0,MATCH(AC$2&amp;CHAR(10)&amp;"卸ケース単価",'計算（宅配便）'!$Q$3:$CE$3,0)-1),"")</f>
        <v/>
      </c>
      <c r="AD107" s="25" t="str">
        <f t="shared" ca="1" si="36"/>
        <v/>
      </c>
      <c r="AE107" s="25" t="str">
        <f t="shared" ca="1" si="24"/>
        <v/>
      </c>
      <c r="AF107" s="25" t="str">
        <f t="shared" ca="1" si="25"/>
        <v/>
      </c>
      <c r="AG107" s="25" t="str">
        <f t="shared" ca="1" si="26"/>
        <v/>
      </c>
      <c r="AH107" s="25" t="str">
        <f t="shared" ca="1" si="27"/>
        <v/>
      </c>
      <c r="AI107" s="25" t="str">
        <f t="shared" ca="1" si="28"/>
        <v/>
      </c>
      <c r="AJ107" s="25" t="str">
        <f t="shared" ca="1" si="29"/>
        <v/>
      </c>
      <c r="AK107" s="25" t="str">
        <f t="shared" ca="1" si="30"/>
        <v/>
      </c>
      <c r="AL107" s="25" t="str">
        <f t="shared" ca="1" si="31"/>
        <v/>
      </c>
      <c r="AM107" s="25" t="str">
        <f t="shared" ca="1" si="32"/>
        <v/>
      </c>
      <c r="AN107" s="25" t="str">
        <f t="shared" ca="1" si="33"/>
        <v/>
      </c>
      <c r="AO107" s="25" t="str">
        <f t="shared" ca="1" si="34"/>
        <v/>
      </c>
    </row>
    <row r="108" spans="1:41" ht="18.75" customHeight="1">
      <c r="A108" s="38">
        <v>106</v>
      </c>
      <c r="B108" s="38" t="str">
        <f>IF(ISBLANK(ID管理番号商品名入力!D108),"",ID管理番号商品名入力!D108)</f>
        <v/>
      </c>
      <c r="C108" s="39" t="str">
        <f>IF(ISBLANK(ID管理番号商品名入力!F108),"",ID管理番号商品名入力!F108)</f>
        <v/>
      </c>
      <c r="D108" s="39" t="str">
        <f>IF(ISBLANK(宅配便入力!L109),"",宅配便入力!L109)</f>
        <v/>
      </c>
      <c r="E108" s="109" t="str">
        <f>IFERROR(VLOOKUP(D108,配送グループ設定!$A$5:$G$14,6,FALSE),"")</f>
        <v/>
      </c>
      <c r="F108" s="113" t="str">
        <f>IF(ISBLANK(宅配便入力!U109),"",宅配便入力!U109)</f>
        <v/>
      </c>
      <c r="G108" s="111" t="str">
        <f>IFERROR("※"&amp;VLOOKUP(D108,配送グループ設定!$A$5:$G$14,4,FALSE),"")</f>
        <v/>
      </c>
      <c r="H108" s="24" t="str">
        <f t="shared" si="35"/>
        <v/>
      </c>
      <c r="I108" s="25">
        <v>1</v>
      </c>
      <c r="J108" s="25">
        <v>0</v>
      </c>
      <c r="K108" s="25">
        <v>0</v>
      </c>
      <c r="L108" s="25">
        <v>1</v>
      </c>
      <c r="M108" s="25" t="str">
        <f>IF(ISBLANK(宅配便入力!V109),"",宅配便入力!V109)</f>
        <v/>
      </c>
      <c r="N108" s="25">
        <v>3</v>
      </c>
      <c r="O108" s="25" t="str">
        <f>IF(ISBLANK(中部・下部フリースペース作成!$E$10),"",中部・下部フリースペース作成!$E$10)</f>
        <v/>
      </c>
      <c r="P108" s="40" t="str">
        <f>IF(ISBLANK(宅配便入力!F109),"",宅配便入力!F109)</f>
        <v/>
      </c>
      <c r="Q108" s="25" t="str">
        <f ca="1">IF(ISBLANK('計算（宅配便）'!Q109),"",IFERROR('計算（宅配便）'!Q109,""))</f>
        <v/>
      </c>
      <c r="R108" s="25" t="str">
        <f ca="1">IFERROR(OFFSET('計算（宅配便）'!$Q109,0,MATCH(R$2&amp;CHAR(10)&amp;"卸ケース単価",'計算（宅配便）'!$Q$3:$CE$3,0)-1),"")</f>
        <v/>
      </c>
      <c r="S108" s="25" t="str">
        <f ca="1">IFERROR(OFFSET('計算（宅配便）'!$Q109,0,MATCH(S$2&amp;CHAR(10)&amp;"卸ケース単価",'計算（宅配便）'!$Q$3:$CE$3,0)-1),"")</f>
        <v/>
      </c>
      <c r="T108" s="25" t="str">
        <f ca="1">IFERROR(OFFSET('計算（宅配便）'!$Q109,0,MATCH(T$2&amp;CHAR(10)&amp;"卸ケース単価",'計算（宅配便）'!$Q$3:$CE$3,0)-1),"")</f>
        <v/>
      </c>
      <c r="U108" s="25" t="str">
        <f ca="1">IFERROR(OFFSET('計算（宅配便）'!$Q109,0,MATCH(U$2&amp;CHAR(10)&amp;"卸ケース単価",'計算（宅配便）'!$Q$3:$CE$3,0)-1),"")</f>
        <v/>
      </c>
      <c r="V108" s="25" t="str">
        <f ca="1">IFERROR(OFFSET('計算（宅配便）'!$Q109,0,MATCH(V$2&amp;CHAR(10)&amp;"卸ケース単価",'計算（宅配便）'!$Q$3:$CE$3,0)-1),"")</f>
        <v/>
      </c>
      <c r="W108" s="25" t="str">
        <f ca="1">IFERROR(OFFSET('計算（宅配便）'!$Q109,0,MATCH(W$2&amp;CHAR(10)&amp;"卸ケース単価",'計算（宅配便）'!$Q$3:$CE$3,0)-1),"")</f>
        <v/>
      </c>
      <c r="X108" s="25" t="str">
        <f ca="1">IFERROR(OFFSET('計算（宅配便）'!$Q109,0,MATCH(X$2&amp;CHAR(10)&amp;"卸ケース単価",'計算（宅配便）'!$Q$3:$CE$3,0)-1),"")</f>
        <v/>
      </c>
      <c r="Y108" s="25" t="str">
        <f ca="1">IFERROR(OFFSET('計算（宅配便）'!$Q109,0,MATCH(Y$2&amp;CHAR(10)&amp;"卸ケース単価",'計算（宅配便）'!$Q$3:$CE$3,0)-1),"")</f>
        <v/>
      </c>
      <c r="Z108" s="25" t="str">
        <f ca="1">IFERROR(OFFSET('計算（宅配便）'!$Q109,0,MATCH(Z$2&amp;CHAR(10)&amp;"卸ケース単価",'計算（宅配便）'!$Q$3:$CE$3,0)-1),"")</f>
        <v/>
      </c>
      <c r="AA108" s="25" t="str">
        <f ca="1">IFERROR(OFFSET('計算（宅配便）'!$Q109,0,MATCH(AA$2&amp;CHAR(10)&amp;"卸ケース単価",'計算（宅配便）'!$Q$3:$CE$3,0)-1),"")</f>
        <v/>
      </c>
      <c r="AB108" s="25" t="str">
        <f ca="1">IFERROR(OFFSET('計算（宅配便）'!$Q109,0,MATCH(AB$2&amp;CHAR(10)&amp;"卸ケース単価",'計算（宅配便）'!$Q$3:$CE$3,0)-1),"")</f>
        <v/>
      </c>
      <c r="AC108" s="25" t="str">
        <f ca="1">IFERROR(OFFSET('計算（宅配便）'!$Q109,0,MATCH(AC$2&amp;CHAR(10)&amp;"卸ケース単価",'計算（宅配便）'!$Q$3:$CE$3,0)-1),"")</f>
        <v/>
      </c>
      <c r="AD108" s="25" t="str">
        <f t="shared" ca="1" si="36"/>
        <v/>
      </c>
      <c r="AE108" s="25" t="str">
        <f t="shared" ca="1" si="24"/>
        <v/>
      </c>
      <c r="AF108" s="25" t="str">
        <f t="shared" ca="1" si="25"/>
        <v/>
      </c>
      <c r="AG108" s="25" t="str">
        <f t="shared" ca="1" si="26"/>
        <v/>
      </c>
      <c r="AH108" s="25" t="str">
        <f t="shared" ca="1" si="27"/>
        <v/>
      </c>
      <c r="AI108" s="25" t="str">
        <f t="shared" ca="1" si="28"/>
        <v/>
      </c>
      <c r="AJ108" s="25" t="str">
        <f t="shared" ca="1" si="29"/>
        <v/>
      </c>
      <c r="AK108" s="25" t="str">
        <f t="shared" ca="1" si="30"/>
        <v/>
      </c>
      <c r="AL108" s="25" t="str">
        <f t="shared" ca="1" si="31"/>
        <v/>
      </c>
      <c r="AM108" s="25" t="str">
        <f t="shared" ca="1" si="32"/>
        <v/>
      </c>
      <c r="AN108" s="25" t="str">
        <f t="shared" ca="1" si="33"/>
        <v/>
      </c>
      <c r="AO108" s="25" t="str">
        <f t="shared" ca="1" si="34"/>
        <v/>
      </c>
    </row>
    <row r="109" spans="1:41" ht="18.75" customHeight="1">
      <c r="A109" s="38">
        <v>107</v>
      </c>
      <c r="B109" s="38" t="str">
        <f>IF(ISBLANK(ID管理番号商品名入力!D109),"",ID管理番号商品名入力!D109)</f>
        <v/>
      </c>
      <c r="C109" s="39" t="str">
        <f>IF(ISBLANK(ID管理番号商品名入力!F109),"",ID管理番号商品名入力!F109)</f>
        <v/>
      </c>
      <c r="D109" s="39" t="str">
        <f>IF(ISBLANK(宅配便入力!L110),"",宅配便入力!L110)</f>
        <v/>
      </c>
      <c r="E109" s="109" t="str">
        <f>IFERROR(VLOOKUP(D109,配送グループ設定!$A$5:$G$14,6,FALSE),"")</f>
        <v/>
      </c>
      <c r="F109" s="113" t="str">
        <f>IF(ISBLANK(宅配便入力!U110),"",宅配便入力!U110)</f>
        <v/>
      </c>
      <c r="G109" s="111" t="str">
        <f>IFERROR("※"&amp;VLOOKUP(D109,配送グループ設定!$A$5:$G$14,4,FALSE),"")</f>
        <v/>
      </c>
      <c r="H109" s="24" t="str">
        <f t="shared" si="35"/>
        <v/>
      </c>
      <c r="I109" s="25">
        <v>1</v>
      </c>
      <c r="J109" s="25">
        <v>0</v>
      </c>
      <c r="K109" s="25">
        <v>0</v>
      </c>
      <c r="L109" s="25">
        <v>1</v>
      </c>
      <c r="M109" s="25" t="str">
        <f>IF(ISBLANK(宅配便入力!V110),"",宅配便入力!V110)</f>
        <v/>
      </c>
      <c r="N109" s="25">
        <v>3</v>
      </c>
      <c r="O109" s="25" t="str">
        <f>IF(ISBLANK(中部・下部フリースペース作成!$E$10),"",中部・下部フリースペース作成!$E$10)</f>
        <v/>
      </c>
      <c r="P109" s="40" t="str">
        <f>IF(ISBLANK(宅配便入力!F110),"",宅配便入力!F110)</f>
        <v/>
      </c>
      <c r="Q109" s="25" t="str">
        <f ca="1">IF(ISBLANK('計算（宅配便）'!Q110),"",IFERROR('計算（宅配便）'!Q110,""))</f>
        <v/>
      </c>
      <c r="R109" s="25" t="str">
        <f ca="1">IFERROR(OFFSET('計算（宅配便）'!$Q110,0,MATCH(R$2&amp;CHAR(10)&amp;"卸ケース単価",'計算（宅配便）'!$Q$3:$CE$3,0)-1),"")</f>
        <v/>
      </c>
      <c r="S109" s="25" t="str">
        <f ca="1">IFERROR(OFFSET('計算（宅配便）'!$Q110,0,MATCH(S$2&amp;CHAR(10)&amp;"卸ケース単価",'計算（宅配便）'!$Q$3:$CE$3,0)-1),"")</f>
        <v/>
      </c>
      <c r="T109" s="25" t="str">
        <f ca="1">IFERROR(OFFSET('計算（宅配便）'!$Q110,0,MATCH(T$2&amp;CHAR(10)&amp;"卸ケース単価",'計算（宅配便）'!$Q$3:$CE$3,0)-1),"")</f>
        <v/>
      </c>
      <c r="U109" s="25" t="str">
        <f ca="1">IFERROR(OFFSET('計算（宅配便）'!$Q110,0,MATCH(U$2&amp;CHAR(10)&amp;"卸ケース単価",'計算（宅配便）'!$Q$3:$CE$3,0)-1),"")</f>
        <v/>
      </c>
      <c r="V109" s="25" t="str">
        <f ca="1">IFERROR(OFFSET('計算（宅配便）'!$Q110,0,MATCH(V$2&amp;CHAR(10)&amp;"卸ケース単価",'計算（宅配便）'!$Q$3:$CE$3,0)-1),"")</f>
        <v/>
      </c>
      <c r="W109" s="25" t="str">
        <f ca="1">IFERROR(OFFSET('計算（宅配便）'!$Q110,0,MATCH(W$2&amp;CHAR(10)&amp;"卸ケース単価",'計算（宅配便）'!$Q$3:$CE$3,0)-1),"")</f>
        <v/>
      </c>
      <c r="X109" s="25" t="str">
        <f ca="1">IFERROR(OFFSET('計算（宅配便）'!$Q110,0,MATCH(X$2&amp;CHAR(10)&amp;"卸ケース単価",'計算（宅配便）'!$Q$3:$CE$3,0)-1),"")</f>
        <v/>
      </c>
      <c r="Y109" s="25" t="str">
        <f ca="1">IFERROR(OFFSET('計算（宅配便）'!$Q110,0,MATCH(Y$2&amp;CHAR(10)&amp;"卸ケース単価",'計算（宅配便）'!$Q$3:$CE$3,0)-1),"")</f>
        <v/>
      </c>
      <c r="Z109" s="25" t="str">
        <f ca="1">IFERROR(OFFSET('計算（宅配便）'!$Q110,0,MATCH(Z$2&amp;CHAR(10)&amp;"卸ケース単価",'計算（宅配便）'!$Q$3:$CE$3,0)-1),"")</f>
        <v/>
      </c>
      <c r="AA109" s="25" t="str">
        <f ca="1">IFERROR(OFFSET('計算（宅配便）'!$Q110,0,MATCH(AA$2&amp;CHAR(10)&amp;"卸ケース単価",'計算（宅配便）'!$Q$3:$CE$3,0)-1),"")</f>
        <v/>
      </c>
      <c r="AB109" s="25" t="str">
        <f ca="1">IFERROR(OFFSET('計算（宅配便）'!$Q110,0,MATCH(AB$2&amp;CHAR(10)&amp;"卸ケース単価",'計算（宅配便）'!$Q$3:$CE$3,0)-1),"")</f>
        <v/>
      </c>
      <c r="AC109" s="25" t="str">
        <f ca="1">IFERROR(OFFSET('計算（宅配便）'!$Q110,0,MATCH(AC$2&amp;CHAR(10)&amp;"卸ケース単価",'計算（宅配便）'!$Q$3:$CE$3,0)-1),"")</f>
        <v/>
      </c>
      <c r="AD109" s="25" t="str">
        <f t="shared" ca="1" si="36"/>
        <v/>
      </c>
      <c r="AE109" s="25" t="str">
        <f t="shared" ca="1" si="24"/>
        <v/>
      </c>
      <c r="AF109" s="25" t="str">
        <f t="shared" ca="1" si="25"/>
        <v/>
      </c>
      <c r="AG109" s="25" t="str">
        <f t="shared" ca="1" si="26"/>
        <v/>
      </c>
      <c r="AH109" s="25" t="str">
        <f t="shared" ca="1" si="27"/>
        <v/>
      </c>
      <c r="AI109" s="25" t="str">
        <f t="shared" ca="1" si="28"/>
        <v/>
      </c>
      <c r="AJ109" s="25" t="str">
        <f t="shared" ca="1" si="29"/>
        <v/>
      </c>
      <c r="AK109" s="25" t="str">
        <f t="shared" ca="1" si="30"/>
        <v/>
      </c>
      <c r="AL109" s="25" t="str">
        <f t="shared" ca="1" si="31"/>
        <v/>
      </c>
      <c r="AM109" s="25" t="str">
        <f t="shared" ca="1" si="32"/>
        <v/>
      </c>
      <c r="AN109" s="25" t="str">
        <f t="shared" ca="1" si="33"/>
        <v/>
      </c>
      <c r="AO109" s="25" t="str">
        <f t="shared" ca="1" si="34"/>
        <v/>
      </c>
    </row>
    <row r="110" spans="1:41" ht="18.75" customHeight="1">
      <c r="A110" s="38">
        <v>108</v>
      </c>
      <c r="B110" s="38" t="str">
        <f>IF(ISBLANK(ID管理番号商品名入力!D110),"",ID管理番号商品名入力!D110)</f>
        <v/>
      </c>
      <c r="C110" s="39" t="str">
        <f>IF(ISBLANK(ID管理番号商品名入力!F110),"",ID管理番号商品名入力!F110)</f>
        <v/>
      </c>
      <c r="D110" s="39" t="str">
        <f>IF(ISBLANK(宅配便入力!L111),"",宅配便入力!L111)</f>
        <v/>
      </c>
      <c r="E110" s="109" t="str">
        <f>IFERROR(VLOOKUP(D110,配送グループ設定!$A$5:$G$14,6,FALSE),"")</f>
        <v/>
      </c>
      <c r="F110" s="113" t="str">
        <f>IF(ISBLANK(宅配便入力!U111),"",宅配便入力!U111)</f>
        <v/>
      </c>
      <c r="G110" s="111" t="str">
        <f>IFERROR("※"&amp;VLOOKUP(D110,配送グループ設定!$A$5:$G$14,4,FALSE),"")</f>
        <v/>
      </c>
      <c r="H110" s="24" t="str">
        <f t="shared" si="35"/>
        <v/>
      </c>
      <c r="I110" s="25">
        <v>1</v>
      </c>
      <c r="J110" s="25">
        <v>0</v>
      </c>
      <c r="K110" s="25">
        <v>0</v>
      </c>
      <c r="L110" s="25">
        <v>1</v>
      </c>
      <c r="M110" s="25" t="str">
        <f>IF(ISBLANK(宅配便入力!V111),"",宅配便入力!V111)</f>
        <v/>
      </c>
      <c r="N110" s="25">
        <v>3</v>
      </c>
      <c r="O110" s="25" t="str">
        <f>IF(ISBLANK(中部・下部フリースペース作成!$E$10),"",中部・下部フリースペース作成!$E$10)</f>
        <v/>
      </c>
      <c r="P110" s="40" t="str">
        <f>IF(ISBLANK(宅配便入力!F111),"",宅配便入力!F111)</f>
        <v/>
      </c>
      <c r="Q110" s="25" t="str">
        <f ca="1">IF(ISBLANK('計算（宅配便）'!Q111),"",IFERROR('計算（宅配便）'!Q111,""))</f>
        <v/>
      </c>
      <c r="R110" s="25" t="str">
        <f ca="1">IFERROR(OFFSET('計算（宅配便）'!$Q111,0,MATCH(R$2&amp;CHAR(10)&amp;"卸ケース単価",'計算（宅配便）'!$Q$3:$CE$3,0)-1),"")</f>
        <v/>
      </c>
      <c r="S110" s="25" t="str">
        <f ca="1">IFERROR(OFFSET('計算（宅配便）'!$Q111,0,MATCH(S$2&amp;CHAR(10)&amp;"卸ケース単価",'計算（宅配便）'!$Q$3:$CE$3,0)-1),"")</f>
        <v/>
      </c>
      <c r="T110" s="25" t="str">
        <f ca="1">IFERROR(OFFSET('計算（宅配便）'!$Q111,0,MATCH(T$2&amp;CHAR(10)&amp;"卸ケース単価",'計算（宅配便）'!$Q$3:$CE$3,0)-1),"")</f>
        <v/>
      </c>
      <c r="U110" s="25" t="str">
        <f ca="1">IFERROR(OFFSET('計算（宅配便）'!$Q111,0,MATCH(U$2&amp;CHAR(10)&amp;"卸ケース単価",'計算（宅配便）'!$Q$3:$CE$3,0)-1),"")</f>
        <v/>
      </c>
      <c r="V110" s="25" t="str">
        <f ca="1">IFERROR(OFFSET('計算（宅配便）'!$Q111,0,MATCH(V$2&amp;CHAR(10)&amp;"卸ケース単価",'計算（宅配便）'!$Q$3:$CE$3,0)-1),"")</f>
        <v/>
      </c>
      <c r="W110" s="25" t="str">
        <f ca="1">IFERROR(OFFSET('計算（宅配便）'!$Q111,0,MATCH(W$2&amp;CHAR(10)&amp;"卸ケース単価",'計算（宅配便）'!$Q$3:$CE$3,0)-1),"")</f>
        <v/>
      </c>
      <c r="X110" s="25" t="str">
        <f ca="1">IFERROR(OFFSET('計算（宅配便）'!$Q111,0,MATCH(X$2&amp;CHAR(10)&amp;"卸ケース単価",'計算（宅配便）'!$Q$3:$CE$3,0)-1),"")</f>
        <v/>
      </c>
      <c r="Y110" s="25" t="str">
        <f ca="1">IFERROR(OFFSET('計算（宅配便）'!$Q111,0,MATCH(Y$2&amp;CHAR(10)&amp;"卸ケース単価",'計算（宅配便）'!$Q$3:$CE$3,0)-1),"")</f>
        <v/>
      </c>
      <c r="Z110" s="25" t="str">
        <f ca="1">IFERROR(OFFSET('計算（宅配便）'!$Q111,0,MATCH(Z$2&amp;CHAR(10)&amp;"卸ケース単価",'計算（宅配便）'!$Q$3:$CE$3,0)-1),"")</f>
        <v/>
      </c>
      <c r="AA110" s="25" t="str">
        <f ca="1">IFERROR(OFFSET('計算（宅配便）'!$Q111,0,MATCH(AA$2&amp;CHAR(10)&amp;"卸ケース単価",'計算（宅配便）'!$Q$3:$CE$3,0)-1),"")</f>
        <v/>
      </c>
      <c r="AB110" s="25" t="str">
        <f ca="1">IFERROR(OFFSET('計算（宅配便）'!$Q111,0,MATCH(AB$2&amp;CHAR(10)&amp;"卸ケース単価",'計算（宅配便）'!$Q$3:$CE$3,0)-1),"")</f>
        <v/>
      </c>
      <c r="AC110" s="25" t="str">
        <f ca="1">IFERROR(OFFSET('計算（宅配便）'!$Q111,0,MATCH(AC$2&amp;CHAR(10)&amp;"卸ケース単価",'計算（宅配便）'!$Q$3:$CE$3,0)-1),"")</f>
        <v/>
      </c>
      <c r="AD110" s="25" t="str">
        <f t="shared" ca="1" si="36"/>
        <v/>
      </c>
      <c r="AE110" s="25" t="str">
        <f t="shared" ca="1" si="24"/>
        <v/>
      </c>
      <c r="AF110" s="25" t="str">
        <f t="shared" ca="1" si="25"/>
        <v/>
      </c>
      <c r="AG110" s="25" t="str">
        <f t="shared" ca="1" si="26"/>
        <v/>
      </c>
      <c r="AH110" s="25" t="str">
        <f t="shared" ca="1" si="27"/>
        <v/>
      </c>
      <c r="AI110" s="25" t="str">
        <f t="shared" ca="1" si="28"/>
        <v/>
      </c>
      <c r="AJ110" s="25" t="str">
        <f t="shared" ca="1" si="29"/>
        <v/>
      </c>
      <c r="AK110" s="25" t="str">
        <f t="shared" ca="1" si="30"/>
        <v/>
      </c>
      <c r="AL110" s="25" t="str">
        <f t="shared" ca="1" si="31"/>
        <v/>
      </c>
      <c r="AM110" s="25" t="str">
        <f t="shared" ca="1" si="32"/>
        <v/>
      </c>
      <c r="AN110" s="25" t="str">
        <f t="shared" ca="1" si="33"/>
        <v/>
      </c>
      <c r="AO110" s="25" t="str">
        <f t="shared" ca="1" si="34"/>
        <v/>
      </c>
    </row>
    <row r="111" spans="1:41" ht="18.75" customHeight="1">
      <c r="A111" s="38">
        <v>109</v>
      </c>
      <c r="B111" s="38" t="str">
        <f>IF(ISBLANK(ID管理番号商品名入力!D111),"",ID管理番号商品名入力!D111)</f>
        <v/>
      </c>
      <c r="C111" s="39" t="str">
        <f>IF(ISBLANK(ID管理番号商品名入力!F111),"",ID管理番号商品名入力!F111)</f>
        <v/>
      </c>
      <c r="D111" s="39" t="str">
        <f>IF(ISBLANK(宅配便入力!L112),"",宅配便入力!L112)</f>
        <v/>
      </c>
      <c r="E111" s="109" t="str">
        <f>IFERROR(VLOOKUP(D111,配送グループ設定!$A$5:$G$14,6,FALSE),"")</f>
        <v/>
      </c>
      <c r="F111" s="113" t="str">
        <f>IF(ISBLANK(宅配便入力!U112),"",宅配便入力!U112)</f>
        <v/>
      </c>
      <c r="G111" s="111" t="str">
        <f>IFERROR("※"&amp;VLOOKUP(D111,配送グループ設定!$A$5:$G$14,4,FALSE),"")</f>
        <v/>
      </c>
      <c r="H111" s="24" t="str">
        <f t="shared" si="35"/>
        <v/>
      </c>
      <c r="I111" s="25">
        <v>1</v>
      </c>
      <c r="J111" s="25">
        <v>0</v>
      </c>
      <c r="K111" s="25">
        <v>0</v>
      </c>
      <c r="L111" s="25">
        <v>1</v>
      </c>
      <c r="M111" s="25" t="str">
        <f>IF(ISBLANK(宅配便入力!V112),"",宅配便入力!V112)</f>
        <v/>
      </c>
      <c r="N111" s="25">
        <v>3</v>
      </c>
      <c r="O111" s="25" t="str">
        <f>IF(ISBLANK(中部・下部フリースペース作成!$E$10),"",中部・下部フリースペース作成!$E$10)</f>
        <v/>
      </c>
      <c r="P111" s="40" t="str">
        <f>IF(ISBLANK(宅配便入力!F112),"",宅配便入力!F112)</f>
        <v/>
      </c>
      <c r="Q111" s="25" t="str">
        <f ca="1">IF(ISBLANK('計算（宅配便）'!Q112),"",IFERROR('計算（宅配便）'!Q112,""))</f>
        <v/>
      </c>
      <c r="R111" s="25" t="str">
        <f ca="1">IFERROR(OFFSET('計算（宅配便）'!$Q112,0,MATCH(R$2&amp;CHAR(10)&amp;"卸ケース単価",'計算（宅配便）'!$Q$3:$CE$3,0)-1),"")</f>
        <v/>
      </c>
      <c r="S111" s="25" t="str">
        <f ca="1">IFERROR(OFFSET('計算（宅配便）'!$Q112,0,MATCH(S$2&amp;CHAR(10)&amp;"卸ケース単価",'計算（宅配便）'!$Q$3:$CE$3,0)-1),"")</f>
        <v/>
      </c>
      <c r="T111" s="25" t="str">
        <f ca="1">IFERROR(OFFSET('計算（宅配便）'!$Q112,0,MATCH(T$2&amp;CHAR(10)&amp;"卸ケース単価",'計算（宅配便）'!$Q$3:$CE$3,0)-1),"")</f>
        <v/>
      </c>
      <c r="U111" s="25" t="str">
        <f ca="1">IFERROR(OFFSET('計算（宅配便）'!$Q112,0,MATCH(U$2&amp;CHAR(10)&amp;"卸ケース単価",'計算（宅配便）'!$Q$3:$CE$3,0)-1),"")</f>
        <v/>
      </c>
      <c r="V111" s="25" t="str">
        <f ca="1">IFERROR(OFFSET('計算（宅配便）'!$Q112,0,MATCH(V$2&amp;CHAR(10)&amp;"卸ケース単価",'計算（宅配便）'!$Q$3:$CE$3,0)-1),"")</f>
        <v/>
      </c>
      <c r="W111" s="25" t="str">
        <f ca="1">IFERROR(OFFSET('計算（宅配便）'!$Q112,0,MATCH(W$2&amp;CHAR(10)&amp;"卸ケース単価",'計算（宅配便）'!$Q$3:$CE$3,0)-1),"")</f>
        <v/>
      </c>
      <c r="X111" s="25" t="str">
        <f ca="1">IFERROR(OFFSET('計算（宅配便）'!$Q112,0,MATCH(X$2&amp;CHAR(10)&amp;"卸ケース単価",'計算（宅配便）'!$Q$3:$CE$3,0)-1),"")</f>
        <v/>
      </c>
      <c r="Y111" s="25" t="str">
        <f ca="1">IFERROR(OFFSET('計算（宅配便）'!$Q112,0,MATCH(Y$2&amp;CHAR(10)&amp;"卸ケース単価",'計算（宅配便）'!$Q$3:$CE$3,0)-1),"")</f>
        <v/>
      </c>
      <c r="Z111" s="25" t="str">
        <f ca="1">IFERROR(OFFSET('計算（宅配便）'!$Q112,0,MATCH(Z$2&amp;CHAR(10)&amp;"卸ケース単価",'計算（宅配便）'!$Q$3:$CE$3,0)-1),"")</f>
        <v/>
      </c>
      <c r="AA111" s="25" t="str">
        <f ca="1">IFERROR(OFFSET('計算（宅配便）'!$Q112,0,MATCH(AA$2&amp;CHAR(10)&amp;"卸ケース単価",'計算（宅配便）'!$Q$3:$CE$3,0)-1),"")</f>
        <v/>
      </c>
      <c r="AB111" s="25" t="str">
        <f ca="1">IFERROR(OFFSET('計算（宅配便）'!$Q112,0,MATCH(AB$2&amp;CHAR(10)&amp;"卸ケース単価",'計算（宅配便）'!$Q$3:$CE$3,0)-1),"")</f>
        <v/>
      </c>
      <c r="AC111" s="25" t="str">
        <f ca="1">IFERROR(OFFSET('計算（宅配便）'!$Q112,0,MATCH(AC$2&amp;CHAR(10)&amp;"卸ケース単価",'計算（宅配便）'!$Q$3:$CE$3,0)-1),"")</f>
        <v/>
      </c>
      <c r="AD111" s="25" t="str">
        <f t="shared" ca="1" si="36"/>
        <v/>
      </c>
      <c r="AE111" s="25" t="str">
        <f t="shared" ca="1" si="24"/>
        <v/>
      </c>
      <c r="AF111" s="25" t="str">
        <f t="shared" ca="1" si="25"/>
        <v/>
      </c>
      <c r="AG111" s="25" t="str">
        <f t="shared" ca="1" si="26"/>
        <v/>
      </c>
      <c r="AH111" s="25" t="str">
        <f t="shared" ca="1" si="27"/>
        <v/>
      </c>
      <c r="AI111" s="25" t="str">
        <f t="shared" ca="1" si="28"/>
        <v/>
      </c>
      <c r="AJ111" s="25" t="str">
        <f t="shared" ca="1" si="29"/>
        <v/>
      </c>
      <c r="AK111" s="25" t="str">
        <f t="shared" ca="1" si="30"/>
        <v/>
      </c>
      <c r="AL111" s="25" t="str">
        <f t="shared" ca="1" si="31"/>
        <v/>
      </c>
      <c r="AM111" s="25" t="str">
        <f t="shared" ca="1" si="32"/>
        <v/>
      </c>
      <c r="AN111" s="25" t="str">
        <f t="shared" ca="1" si="33"/>
        <v/>
      </c>
      <c r="AO111" s="25" t="str">
        <f t="shared" ca="1" si="34"/>
        <v/>
      </c>
    </row>
    <row r="112" spans="1:41" ht="18.75" customHeight="1">
      <c r="A112" s="38">
        <v>110</v>
      </c>
      <c r="B112" s="38" t="str">
        <f>IF(ISBLANK(ID管理番号商品名入力!D112),"",ID管理番号商品名入力!D112)</f>
        <v/>
      </c>
      <c r="C112" s="39" t="str">
        <f>IF(ISBLANK(ID管理番号商品名入力!F112),"",ID管理番号商品名入力!F112)</f>
        <v/>
      </c>
      <c r="D112" s="39" t="str">
        <f>IF(ISBLANK(宅配便入力!L113),"",宅配便入力!L113)</f>
        <v/>
      </c>
      <c r="E112" s="109" t="str">
        <f>IFERROR(VLOOKUP(D112,配送グループ設定!$A$5:$G$14,6,FALSE),"")</f>
        <v/>
      </c>
      <c r="F112" s="113" t="str">
        <f>IF(ISBLANK(宅配便入力!U113),"",宅配便入力!U113)</f>
        <v/>
      </c>
      <c r="G112" s="111" t="str">
        <f>IFERROR("※"&amp;VLOOKUP(D112,配送グループ設定!$A$5:$G$14,4,FALSE),"")</f>
        <v/>
      </c>
      <c r="H112" s="24" t="str">
        <f t="shared" si="35"/>
        <v/>
      </c>
      <c r="I112" s="25">
        <v>1</v>
      </c>
      <c r="J112" s="25">
        <v>0</v>
      </c>
      <c r="K112" s="25">
        <v>0</v>
      </c>
      <c r="L112" s="25">
        <v>1</v>
      </c>
      <c r="M112" s="25" t="str">
        <f>IF(ISBLANK(宅配便入力!V113),"",宅配便入力!V113)</f>
        <v/>
      </c>
      <c r="N112" s="25">
        <v>3</v>
      </c>
      <c r="O112" s="25" t="str">
        <f>IF(ISBLANK(中部・下部フリースペース作成!$E$10),"",中部・下部フリースペース作成!$E$10)</f>
        <v/>
      </c>
      <c r="P112" s="40" t="str">
        <f>IF(ISBLANK(宅配便入力!F113),"",宅配便入力!F113)</f>
        <v/>
      </c>
      <c r="Q112" s="25" t="str">
        <f ca="1">IF(ISBLANK('計算（宅配便）'!Q113),"",IFERROR('計算（宅配便）'!Q113,""))</f>
        <v/>
      </c>
      <c r="R112" s="25" t="str">
        <f ca="1">IFERROR(OFFSET('計算（宅配便）'!$Q113,0,MATCH(R$2&amp;CHAR(10)&amp;"卸ケース単価",'計算（宅配便）'!$Q$3:$CE$3,0)-1),"")</f>
        <v/>
      </c>
      <c r="S112" s="25" t="str">
        <f ca="1">IFERROR(OFFSET('計算（宅配便）'!$Q113,0,MATCH(S$2&amp;CHAR(10)&amp;"卸ケース単価",'計算（宅配便）'!$Q$3:$CE$3,0)-1),"")</f>
        <v/>
      </c>
      <c r="T112" s="25" t="str">
        <f ca="1">IFERROR(OFFSET('計算（宅配便）'!$Q113,0,MATCH(T$2&amp;CHAR(10)&amp;"卸ケース単価",'計算（宅配便）'!$Q$3:$CE$3,0)-1),"")</f>
        <v/>
      </c>
      <c r="U112" s="25" t="str">
        <f ca="1">IFERROR(OFFSET('計算（宅配便）'!$Q113,0,MATCH(U$2&amp;CHAR(10)&amp;"卸ケース単価",'計算（宅配便）'!$Q$3:$CE$3,0)-1),"")</f>
        <v/>
      </c>
      <c r="V112" s="25" t="str">
        <f ca="1">IFERROR(OFFSET('計算（宅配便）'!$Q113,0,MATCH(V$2&amp;CHAR(10)&amp;"卸ケース単価",'計算（宅配便）'!$Q$3:$CE$3,0)-1),"")</f>
        <v/>
      </c>
      <c r="W112" s="25" t="str">
        <f ca="1">IFERROR(OFFSET('計算（宅配便）'!$Q113,0,MATCH(W$2&amp;CHAR(10)&amp;"卸ケース単価",'計算（宅配便）'!$Q$3:$CE$3,0)-1),"")</f>
        <v/>
      </c>
      <c r="X112" s="25" t="str">
        <f ca="1">IFERROR(OFFSET('計算（宅配便）'!$Q113,0,MATCH(X$2&amp;CHAR(10)&amp;"卸ケース単価",'計算（宅配便）'!$Q$3:$CE$3,0)-1),"")</f>
        <v/>
      </c>
      <c r="Y112" s="25" t="str">
        <f ca="1">IFERROR(OFFSET('計算（宅配便）'!$Q113,0,MATCH(Y$2&amp;CHAR(10)&amp;"卸ケース単価",'計算（宅配便）'!$Q$3:$CE$3,0)-1),"")</f>
        <v/>
      </c>
      <c r="Z112" s="25" t="str">
        <f ca="1">IFERROR(OFFSET('計算（宅配便）'!$Q113,0,MATCH(Z$2&amp;CHAR(10)&amp;"卸ケース単価",'計算（宅配便）'!$Q$3:$CE$3,0)-1),"")</f>
        <v/>
      </c>
      <c r="AA112" s="25" t="str">
        <f ca="1">IFERROR(OFFSET('計算（宅配便）'!$Q113,0,MATCH(AA$2&amp;CHAR(10)&amp;"卸ケース単価",'計算（宅配便）'!$Q$3:$CE$3,0)-1),"")</f>
        <v/>
      </c>
      <c r="AB112" s="25" t="str">
        <f ca="1">IFERROR(OFFSET('計算（宅配便）'!$Q113,0,MATCH(AB$2&amp;CHAR(10)&amp;"卸ケース単価",'計算（宅配便）'!$Q$3:$CE$3,0)-1),"")</f>
        <v/>
      </c>
      <c r="AC112" s="25" t="str">
        <f ca="1">IFERROR(OFFSET('計算（宅配便）'!$Q113,0,MATCH(AC$2&amp;CHAR(10)&amp;"卸ケース単価",'計算（宅配便）'!$Q$3:$CE$3,0)-1),"")</f>
        <v/>
      </c>
      <c r="AD112" s="25" t="str">
        <f t="shared" ca="1" si="36"/>
        <v/>
      </c>
      <c r="AE112" s="25" t="str">
        <f t="shared" ca="1" si="24"/>
        <v/>
      </c>
      <c r="AF112" s="25" t="str">
        <f t="shared" ca="1" si="25"/>
        <v/>
      </c>
      <c r="AG112" s="25" t="str">
        <f t="shared" ca="1" si="26"/>
        <v/>
      </c>
      <c r="AH112" s="25" t="str">
        <f t="shared" ca="1" si="27"/>
        <v/>
      </c>
      <c r="AI112" s="25" t="str">
        <f t="shared" ca="1" si="28"/>
        <v/>
      </c>
      <c r="AJ112" s="25" t="str">
        <f t="shared" ca="1" si="29"/>
        <v/>
      </c>
      <c r="AK112" s="25" t="str">
        <f t="shared" ca="1" si="30"/>
        <v/>
      </c>
      <c r="AL112" s="25" t="str">
        <f t="shared" ca="1" si="31"/>
        <v/>
      </c>
      <c r="AM112" s="25" t="str">
        <f t="shared" ca="1" si="32"/>
        <v/>
      </c>
      <c r="AN112" s="25" t="str">
        <f t="shared" ca="1" si="33"/>
        <v/>
      </c>
      <c r="AO112" s="25" t="str">
        <f t="shared" ca="1" si="34"/>
        <v/>
      </c>
    </row>
    <row r="113" spans="1:41" ht="18.75" customHeight="1">
      <c r="A113" s="38">
        <v>111</v>
      </c>
      <c r="B113" s="38" t="str">
        <f>IF(ISBLANK(ID管理番号商品名入力!D113),"",ID管理番号商品名入力!D113)</f>
        <v/>
      </c>
      <c r="C113" s="39" t="str">
        <f>IF(ISBLANK(ID管理番号商品名入力!F113),"",ID管理番号商品名入力!F113)</f>
        <v/>
      </c>
      <c r="D113" s="39" t="str">
        <f>IF(ISBLANK(宅配便入力!L114),"",宅配便入力!L114)</f>
        <v/>
      </c>
      <c r="E113" s="109" t="str">
        <f>IFERROR(VLOOKUP(D113,配送グループ設定!$A$5:$G$14,6,FALSE),"")</f>
        <v/>
      </c>
      <c r="F113" s="113" t="str">
        <f>IF(ISBLANK(宅配便入力!U114),"",宅配便入力!U114)</f>
        <v/>
      </c>
      <c r="G113" s="111" t="str">
        <f>IFERROR("※"&amp;VLOOKUP(D113,配送グループ設定!$A$5:$G$14,4,FALSE),"")</f>
        <v/>
      </c>
      <c r="H113" s="24" t="str">
        <f t="shared" si="35"/>
        <v/>
      </c>
      <c r="I113" s="25">
        <v>1</v>
      </c>
      <c r="J113" s="25">
        <v>0</v>
      </c>
      <c r="K113" s="25">
        <v>0</v>
      </c>
      <c r="L113" s="25">
        <v>1</v>
      </c>
      <c r="M113" s="25" t="str">
        <f>IF(ISBLANK(宅配便入力!V114),"",宅配便入力!V114)</f>
        <v/>
      </c>
      <c r="N113" s="25">
        <v>3</v>
      </c>
      <c r="O113" s="25" t="str">
        <f>IF(ISBLANK(中部・下部フリースペース作成!$E$10),"",中部・下部フリースペース作成!$E$10)</f>
        <v/>
      </c>
      <c r="P113" s="40" t="str">
        <f>IF(ISBLANK(宅配便入力!F114),"",宅配便入力!F114)</f>
        <v/>
      </c>
      <c r="Q113" s="25" t="str">
        <f ca="1">IF(ISBLANK('計算（宅配便）'!Q114),"",IFERROR('計算（宅配便）'!Q114,""))</f>
        <v/>
      </c>
      <c r="R113" s="25" t="str">
        <f ca="1">IFERROR(OFFSET('計算（宅配便）'!$Q114,0,MATCH(R$2&amp;CHAR(10)&amp;"卸ケース単価",'計算（宅配便）'!$Q$3:$CE$3,0)-1),"")</f>
        <v/>
      </c>
      <c r="S113" s="25" t="str">
        <f ca="1">IFERROR(OFFSET('計算（宅配便）'!$Q114,0,MATCH(S$2&amp;CHAR(10)&amp;"卸ケース単価",'計算（宅配便）'!$Q$3:$CE$3,0)-1),"")</f>
        <v/>
      </c>
      <c r="T113" s="25" t="str">
        <f ca="1">IFERROR(OFFSET('計算（宅配便）'!$Q114,0,MATCH(T$2&amp;CHAR(10)&amp;"卸ケース単価",'計算（宅配便）'!$Q$3:$CE$3,0)-1),"")</f>
        <v/>
      </c>
      <c r="U113" s="25" t="str">
        <f ca="1">IFERROR(OFFSET('計算（宅配便）'!$Q114,0,MATCH(U$2&amp;CHAR(10)&amp;"卸ケース単価",'計算（宅配便）'!$Q$3:$CE$3,0)-1),"")</f>
        <v/>
      </c>
      <c r="V113" s="25" t="str">
        <f ca="1">IFERROR(OFFSET('計算（宅配便）'!$Q114,0,MATCH(V$2&amp;CHAR(10)&amp;"卸ケース単価",'計算（宅配便）'!$Q$3:$CE$3,0)-1),"")</f>
        <v/>
      </c>
      <c r="W113" s="25" t="str">
        <f ca="1">IFERROR(OFFSET('計算（宅配便）'!$Q114,0,MATCH(W$2&amp;CHAR(10)&amp;"卸ケース単価",'計算（宅配便）'!$Q$3:$CE$3,0)-1),"")</f>
        <v/>
      </c>
      <c r="X113" s="25" t="str">
        <f ca="1">IFERROR(OFFSET('計算（宅配便）'!$Q114,0,MATCH(X$2&amp;CHAR(10)&amp;"卸ケース単価",'計算（宅配便）'!$Q$3:$CE$3,0)-1),"")</f>
        <v/>
      </c>
      <c r="Y113" s="25" t="str">
        <f ca="1">IFERROR(OFFSET('計算（宅配便）'!$Q114,0,MATCH(Y$2&amp;CHAR(10)&amp;"卸ケース単価",'計算（宅配便）'!$Q$3:$CE$3,0)-1),"")</f>
        <v/>
      </c>
      <c r="Z113" s="25" t="str">
        <f ca="1">IFERROR(OFFSET('計算（宅配便）'!$Q114,0,MATCH(Z$2&amp;CHAR(10)&amp;"卸ケース単価",'計算（宅配便）'!$Q$3:$CE$3,0)-1),"")</f>
        <v/>
      </c>
      <c r="AA113" s="25" t="str">
        <f ca="1">IFERROR(OFFSET('計算（宅配便）'!$Q114,0,MATCH(AA$2&amp;CHAR(10)&amp;"卸ケース単価",'計算（宅配便）'!$Q$3:$CE$3,0)-1),"")</f>
        <v/>
      </c>
      <c r="AB113" s="25" t="str">
        <f ca="1">IFERROR(OFFSET('計算（宅配便）'!$Q114,0,MATCH(AB$2&amp;CHAR(10)&amp;"卸ケース単価",'計算（宅配便）'!$Q$3:$CE$3,0)-1),"")</f>
        <v/>
      </c>
      <c r="AC113" s="25" t="str">
        <f ca="1">IFERROR(OFFSET('計算（宅配便）'!$Q114,0,MATCH(AC$2&amp;CHAR(10)&amp;"卸ケース単価",'計算（宅配便）'!$Q$3:$CE$3,0)-1),"")</f>
        <v/>
      </c>
      <c r="AD113" s="25" t="str">
        <f t="shared" ca="1" si="36"/>
        <v/>
      </c>
      <c r="AE113" s="25" t="str">
        <f t="shared" ca="1" si="24"/>
        <v/>
      </c>
      <c r="AF113" s="25" t="str">
        <f t="shared" ca="1" si="25"/>
        <v/>
      </c>
      <c r="AG113" s="25" t="str">
        <f t="shared" ca="1" si="26"/>
        <v/>
      </c>
      <c r="AH113" s="25" t="str">
        <f t="shared" ca="1" si="27"/>
        <v/>
      </c>
      <c r="AI113" s="25" t="str">
        <f t="shared" ca="1" si="28"/>
        <v/>
      </c>
      <c r="AJ113" s="25" t="str">
        <f t="shared" ca="1" si="29"/>
        <v/>
      </c>
      <c r="AK113" s="25" t="str">
        <f t="shared" ca="1" si="30"/>
        <v/>
      </c>
      <c r="AL113" s="25" t="str">
        <f t="shared" ca="1" si="31"/>
        <v/>
      </c>
      <c r="AM113" s="25" t="str">
        <f t="shared" ca="1" si="32"/>
        <v/>
      </c>
      <c r="AN113" s="25" t="str">
        <f t="shared" ca="1" si="33"/>
        <v/>
      </c>
      <c r="AO113" s="25" t="str">
        <f t="shared" ca="1" si="34"/>
        <v/>
      </c>
    </row>
    <row r="114" spans="1:41" ht="18.75" customHeight="1">
      <c r="A114" s="38">
        <v>112</v>
      </c>
      <c r="B114" s="38" t="str">
        <f>IF(ISBLANK(ID管理番号商品名入力!D114),"",ID管理番号商品名入力!D114)</f>
        <v/>
      </c>
      <c r="C114" s="39" t="str">
        <f>IF(ISBLANK(ID管理番号商品名入力!F114),"",ID管理番号商品名入力!F114)</f>
        <v/>
      </c>
      <c r="D114" s="39" t="str">
        <f>IF(ISBLANK(宅配便入力!L115),"",宅配便入力!L115)</f>
        <v/>
      </c>
      <c r="E114" s="109" t="str">
        <f>IFERROR(VLOOKUP(D114,配送グループ設定!$A$5:$G$14,6,FALSE),"")</f>
        <v/>
      </c>
      <c r="F114" s="113" t="str">
        <f>IF(ISBLANK(宅配便入力!U115),"",宅配便入力!U115)</f>
        <v/>
      </c>
      <c r="G114" s="111" t="str">
        <f>IFERROR("※"&amp;VLOOKUP(D114,配送グループ設定!$A$5:$G$14,4,FALSE),"")</f>
        <v/>
      </c>
      <c r="H114" s="24" t="str">
        <f t="shared" si="35"/>
        <v/>
      </c>
      <c r="I114" s="25">
        <v>1</v>
      </c>
      <c r="J114" s="25">
        <v>0</v>
      </c>
      <c r="K114" s="25">
        <v>0</v>
      </c>
      <c r="L114" s="25">
        <v>1</v>
      </c>
      <c r="M114" s="25" t="str">
        <f>IF(ISBLANK(宅配便入力!V115),"",宅配便入力!V115)</f>
        <v/>
      </c>
      <c r="N114" s="25">
        <v>3</v>
      </c>
      <c r="O114" s="25" t="str">
        <f>IF(ISBLANK(中部・下部フリースペース作成!$E$10),"",中部・下部フリースペース作成!$E$10)</f>
        <v/>
      </c>
      <c r="P114" s="40" t="str">
        <f>IF(ISBLANK(宅配便入力!F115),"",宅配便入力!F115)</f>
        <v/>
      </c>
      <c r="Q114" s="25" t="str">
        <f ca="1">IF(ISBLANK('計算（宅配便）'!Q115),"",IFERROR('計算（宅配便）'!Q115,""))</f>
        <v/>
      </c>
      <c r="R114" s="25" t="str">
        <f ca="1">IFERROR(OFFSET('計算（宅配便）'!$Q115,0,MATCH(R$2&amp;CHAR(10)&amp;"卸ケース単価",'計算（宅配便）'!$Q$3:$CE$3,0)-1),"")</f>
        <v/>
      </c>
      <c r="S114" s="25" t="str">
        <f ca="1">IFERROR(OFFSET('計算（宅配便）'!$Q115,0,MATCH(S$2&amp;CHAR(10)&amp;"卸ケース単価",'計算（宅配便）'!$Q$3:$CE$3,0)-1),"")</f>
        <v/>
      </c>
      <c r="T114" s="25" t="str">
        <f ca="1">IFERROR(OFFSET('計算（宅配便）'!$Q115,0,MATCH(T$2&amp;CHAR(10)&amp;"卸ケース単価",'計算（宅配便）'!$Q$3:$CE$3,0)-1),"")</f>
        <v/>
      </c>
      <c r="U114" s="25" t="str">
        <f ca="1">IFERROR(OFFSET('計算（宅配便）'!$Q115,0,MATCH(U$2&amp;CHAR(10)&amp;"卸ケース単価",'計算（宅配便）'!$Q$3:$CE$3,0)-1),"")</f>
        <v/>
      </c>
      <c r="V114" s="25" t="str">
        <f ca="1">IFERROR(OFFSET('計算（宅配便）'!$Q115,0,MATCH(V$2&amp;CHAR(10)&amp;"卸ケース単価",'計算（宅配便）'!$Q$3:$CE$3,0)-1),"")</f>
        <v/>
      </c>
      <c r="W114" s="25" t="str">
        <f ca="1">IFERROR(OFFSET('計算（宅配便）'!$Q115,0,MATCH(W$2&amp;CHAR(10)&amp;"卸ケース単価",'計算（宅配便）'!$Q$3:$CE$3,0)-1),"")</f>
        <v/>
      </c>
      <c r="X114" s="25" t="str">
        <f ca="1">IFERROR(OFFSET('計算（宅配便）'!$Q115,0,MATCH(X$2&amp;CHAR(10)&amp;"卸ケース単価",'計算（宅配便）'!$Q$3:$CE$3,0)-1),"")</f>
        <v/>
      </c>
      <c r="Y114" s="25" t="str">
        <f ca="1">IFERROR(OFFSET('計算（宅配便）'!$Q115,0,MATCH(Y$2&amp;CHAR(10)&amp;"卸ケース単価",'計算（宅配便）'!$Q$3:$CE$3,0)-1),"")</f>
        <v/>
      </c>
      <c r="Z114" s="25" t="str">
        <f ca="1">IFERROR(OFFSET('計算（宅配便）'!$Q115,0,MATCH(Z$2&amp;CHAR(10)&amp;"卸ケース単価",'計算（宅配便）'!$Q$3:$CE$3,0)-1),"")</f>
        <v/>
      </c>
      <c r="AA114" s="25" t="str">
        <f ca="1">IFERROR(OFFSET('計算（宅配便）'!$Q115,0,MATCH(AA$2&amp;CHAR(10)&amp;"卸ケース単価",'計算（宅配便）'!$Q$3:$CE$3,0)-1),"")</f>
        <v/>
      </c>
      <c r="AB114" s="25" t="str">
        <f ca="1">IFERROR(OFFSET('計算（宅配便）'!$Q115,0,MATCH(AB$2&amp;CHAR(10)&amp;"卸ケース単価",'計算（宅配便）'!$Q$3:$CE$3,0)-1),"")</f>
        <v/>
      </c>
      <c r="AC114" s="25" t="str">
        <f ca="1">IFERROR(OFFSET('計算（宅配便）'!$Q115,0,MATCH(AC$2&amp;CHAR(10)&amp;"卸ケース単価",'計算（宅配便）'!$Q$3:$CE$3,0)-1),"")</f>
        <v/>
      </c>
      <c r="AD114" s="25" t="str">
        <f t="shared" ca="1" si="36"/>
        <v/>
      </c>
      <c r="AE114" s="25" t="str">
        <f t="shared" ca="1" si="24"/>
        <v/>
      </c>
      <c r="AF114" s="25" t="str">
        <f t="shared" ca="1" si="25"/>
        <v/>
      </c>
      <c r="AG114" s="25" t="str">
        <f t="shared" ca="1" si="26"/>
        <v/>
      </c>
      <c r="AH114" s="25" t="str">
        <f t="shared" ca="1" si="27"/>
        <v/>
      </c>
      <c r="AI114" s="25" t="str">
        <f t="shared" ca="1" si="28"/>
        <v/>
      </c>
      <c r="AJ114" s="25" t="str">
        <f t="shared" ca="1" si="29"/>
        <v/>
      </c>
      <c r="AK114" s="25" t="str">
        <f t="shared" ca="1" si="30"/>
        <v/>
      </c>
      <c r="AL114" s="25" t="str">
        <f t="shared" ca="1" si="31"/>
        <v/>
      </c>
      <c r="AM114" s="25" t="str">
        <f t="shared" ca="1" si="32"/>
        <v/>
      </c>
      <c r="AN114" s="25" t="str">
        <f t="shared" ca="1" si="33"/>
        <v/>
      </c>
      <c r="AO114" s="25" t="str">
        <f t="shared" ca="1" si="34"/>
        <v/>
      </c>
    </row>
    <row r="115" spans="1:41" ht="18.75" customHeight="1">
      <c r="A115" s="38">
        <v>113</v>
      </c>
      <c r="B115" s="38" t="str">
        <f>IF(ISBLANK(ID管理番号商品名入力!D115),"",ID管理番号商品名入力!D115)</f>
        <v/>
      </c>
      <c r="C115" s="39" t="str">
        <f>IF(ISBLANK(ID管理番号商品名入力!F115),"",ID管理番号商品名入力!F115)</f>
        <v/>
      </c>
      <c r="D115" s="39" t="str">
        <f>IF(ISBLANK(宅配便入力!L116),"",宅配便入力!L116)</f>
        <v/>
      </c>
      <c r="E115" s="109" t="str">
        <f>IFERROR(VLOOKUP(D115,配送グループ設定!$A$5:$G$14,6,FALSE),"")</f>
        <v/>
      </c>
      <c r="F115" s="113" t="str">
        <f>IF(ISBLANK(宅配便入力!U116),"",宅配便入力!U116)</f>
        <v/>
      </c>
      <c r="G115" s="111" t="str">
        <f>IFERROR("※"&amp;VLOOKUP(D115,配送グループ設定!$A$5:$G$14,4,FALSE),"")</f>
        <v/>
      </c>
      <c r="H115" s="24" t="str">
        <f t="shared" si="35"/>
        <v/>
      </c>
      <c r="I115" s="25">
        <v>1</v>
      </c>
      <c r="J115" s="25">
        <v>0</v>
      </c>
      <c r="K115" s="25">
        <v>0</v>
      </c>
      <c r="L115" s="25">
        <v>1</v>
      </c>
      <c r="M115" s="25" t="str">
        <f>IF(ISBLANK(宅配便入力!V116),"",宅配便入力!V116)</f>
        <v/>
      </c>
      <c r="N115" s="25">
        <v>3</v>
      </c>
      <c r="O115" s="25" t="str">
        <f>IF(ISBLANK(中部・下部フリースペース作成!$E$10),"",中部・下部フリースペース作成!$E$10)</f>
        <v/>
      </c>
      <c r="P115" s="40" t="str">
        <f>IF(ISBLANK(宅配便入力!F116),"",宅配便入力!F116)</f>
        <v/>
      </c>
      <c r="Q115" s="25" t="str">
        <f ca="1">IF(ISBLANK('計算（宅配便）'!Q116),"",IFERROR('計算（宅配便）'!Q116,""))</f>
        <v/>
      </c>
      <c r="R115" s="25" t="str">
        <f ca="1">IFERROR(OFFSET('計算（宅配便）'!$Q116,0,MATCH(R$2&amp;CHAR(10)&amp;"卸ケース単価",'計算（宅配便）'!$Q$3:$CE$3,0)-1),"")</f>
        <v/>
      </c>
      <c r="S115" s="25" t="str">
        <f ca="1">IFERROR(OFFSET('計算（宅配便）'!$Q116,0,MATCH(S$2&amp;CHAR(10)&amp;"卸ケース単価",'計算（宅配便）'!$Q$3:$CE$3,0)-1),"")</f>
        <v/>
      </c>
      <c r="T115" s="25" t="str">
        <f ca="1">IFERROR(OFFSET('計算（宅配便）'!$Q116,0,MATCH(T$2&amp;CHAR(10)&amp;"卸ケース単価",'計算（宅配便）'!$Q$3:$CE$3,0)-1),"")</f>
        <v/>
      </c>
      <c r="U115" s="25" t="str">
        <f ca="1">IFERROR(OFFSET('計算（宅配便）'!$Q116,0,MATCH(U$2&amp;CHAR(10)&amp;"卸ケース単価",'計算（宅配便）'!$Q$3:$CE$3,0)-1),"")</f>
        <v/>
      </c>
      <c r="V115" s="25" t="str">
        <f ca="1">IFERROR(OFFSET('計算（宅配便）'!$Q116,0,MATCH(V$2&amp;CHAR(10)&amp;"卸ケース単価",'計算（宅配便）'!$Q$3:$CE$3,0)-1),"")</f>
        <v/>
      </c>
      <c r="W115" s="25" t="str">
        <f ca="1">IFERROR(OFFSET('計算（宅配便）'!$Q116,0,MATCH(W$2&amp;CHAR(10)&amp;"卸ケース単価",'計算（宅配便）'!$Q$3:$CE$3,0)-1),"")</f>
        <v/>
      </c>
      <c r="X115" s="25" t="str">
        <f ca="1">IFERROR(OFFSET('計算（宅配便）'!$Q116,0,MATCH(X$2&amp;CHAR(10)&amp;"卸ケース単価",'計算（宅配便）'!$Q$3:$CE$3,0)-1),"")</f>
        <v/>
      </c>
      <c r="Y115" s="25" t="str">
        <f ca="1">IFERROR(OFFSET('計算（宅配便）'!$Q116,0,MATCH(Y$2&amp;CHAR(10)&amp;"卸ケース単価",'計算（宅配便）'!$Q$3:$CE$3,0)-1),"")</f>
        <v/>
      </c>
      <c r="Z115" s="25" t="str">
        <f ca="1">IFERROR(OFFSET('計算（宅配便）'!$Q116,0,MATCH(Z$2&amp;CHAR(10)&amp;"卸ケース単価",'計算（宅配便）'!$Q$3:$CE$3,0)-1),"")</f>
        <v/>
      </c>
      <c r="AA115" s="25" t="str">
        <f ca="1">IFERROR(OFFSET('計算（宅配便）'!$Q116,0,MATCH(AA$2&amp;CHAR(10)&amp;"卸ケース単価",'計算（宅配便）'!$Q$3:$CE$3,0)-1),"")</f>
        <v/>
      </c>
      <c r="AB115" s="25" t="str">
        <f ca="1">IFERROR(OFFSET('計算（宅配便）'!$Q116,0,MATCH(AB$2&amp;CHAR(10)&amp;"卸ケース単価",'計算（宅配便）'!$Q$3:$CE$3,0)-1),"")</f>
        <v/>
      </c>
      <c r="AC115" s="25" t="str">
        <f ca="1">IFERROR(OFFSET('計算（宅配便）'!$Q116,0,MATCH(AC$2&amp;CHAR(10)&amp;"卸ケース単価",'計算（宅配便）'!$Q$3:$CE$3,0)-1),"")</f>
        <v/>
      </c>
      <c r="AD115" s="25" t="str">
        <f t="shared" ca="1" si="36"/>
        <v/>
      </c>
      <c r="AE115" s="25" t="str">
        <f t="shared" ca="1" si="24"/>
        <v/>
      </c>
      <c r="AF115" s="25" t="str">
        <f t="shared" ca="1" si="25"/>
        <v/>
      </c>
      <c r="AG115" s="25" t="str">
        <f t="shared" ca="1" si="26"/>
        <v/>
      </c>
      <c r="AH115" s="25" t="str">
        <f t="shared" ca="1" si="27"/>
        <v/>
      </c>
      <c r="AI115" s="25" t="str">
        <f t="shared" ca="1" si="28"/>
        <v/>
      </c>
      <c r="AJ115" s="25" t="str">
        <f t="shared" ca="1" si="29"/>
        <v/>
      </c>
      <c r="AK115" s="25" t="str">
        <f t="shared" ca="1" si="30"/>
        <v/>
      </c>
      <c r="AL115" s="25" t="str">
        <f t="shared" ca="1" si="31"/>
        <v/>
      </c>
      <c r="AM115" s="25" t="str">
        <f t="shared" ca="1" si="32"/>
        <v/>
      </c>
      <c r="AN115" s="25" t="str">
        <f t="shared" ca="1" si="33"/>
        <v/>
      </c>
      <c r="AO115" s="25" t="str">
        <f t="shared" ca="1" si="34"/>
        <v/>
      </c>
    </row>
    <row r="116" spans="1:41" ht="18.75" customHeight="1">
      <c r="A116" s="38">
        <v>114</v>
      </c>
      <c r="B116" s="38" t="str">
        <f>IF(ISBLANK(ID管理番号商品名入力!D116),"",ID管理番号商品名入力!D116)</f>
        <v/>
      </c>
      <c r="C116" s="39" t="str">
        <f>IF(ISBLANK(ID管理番号商品名入力!F116),"",ID管理番号商品名入力!F116)</f>
        <v/>
      </c>
      <c r="D116" s="39" t="str">
        <f>IF(ISBLANK(宅配便入力!L117),"",宅配便入力!L117)</f>
        <v/>
      </c>
      <c r="E116" s="109" t="str">
        <f>IFERROR(VLOOKUP(D116,配送グループ設定!$A$5:$G$14,6,FALSE),"")</f>
        <v/>
      </c>
      <c r="F116" s="113" t="str">
        <f>IF(ISBLANK(宅配便入力!U117),"",宅配便入力!U117)</f>
        <v/>
      </c>
      <c r="G116" s="111" t="str">
        <f>IFERROR("※"&amp;VLOOKUP(D116,配送グループ設定!$A$5:$G$14,4,FALSE),"")</f>
        <v/>
      </c>
      <c r="H116" s="24" t="str">
        <f t="shared" si="35"/>
        <v/>
      </c>
      <c r="I116" s="25">
        <v>1</v>
      </c>
      <c r="J116" s="25">
        <v>0</v>
      </c>
      <c r="K116" s="25">
        <v>0</v>
      </c>
      <c r="L116" s="25">
        <v>1</v>
      </c>
      <c r="M116" s="25" t="str">
        <f>IF(ISBLANK(宅配便入力!V117),"",宅配便入力!V117)</f>
        <v/>
      </c>
      <c r="N116" s="25">
        <v>3</v>
      </c>
      <c r="O116" s="25" t="str">
        <f>IF(ISBLANK(中部・下部フリースペース作成!$E$10),"",中部・下部フリースペース作成!$E$10)</f>
        <v/>
      </c>
      <c r="P116" s="40" t="str">
        <f>IF(ISBLANK(宅配便入力!F117),"",宅配便入力!F117)</f>
        <v/>
      </c>
      <c r="Q116" s="25" t="str">
        <f ca="1">IF(ISBLANK('計算（宅配便）'!Q117),"",IFERROR('計算（宅配便）'!Q117,""))</f>
        <v/>
      </c>
      <c r="R116" s="25" t="str">
        <f ca="1">IFERROR(OFFSET('計算（宅配便）'!$Q117,0,MATCH(R$2&amp;CHAR(10)&amp;"卸ケース単価",'計算（宅配便）'!$Q$3:$CE$3,0)-1),"")</f>
        <v/>
      </c>
      <c r="S116" s="25" t="str">
        <f ca="1">IFERROR(OFFSET('計算（宅配便）'!$Q117,0,MATCH(S$2&amp;CHAR(10)&amp;"卸ケース単価",'計算（宅配便）'!$Q$3:$CE$3,0)-1),"")</f>
        <v/>
      </c>
      <c r="T116" s="25" t="str">
        <f ca="1">IFERROR(OFFSET('計算（宅配便）'!$Q117,0,MATCH(T$2&amp;CHAR(10)&amp;"卸ケース単価",'計算（宅配便）'!$Q$3:$CE$3,0)-1),"")</f>
        <v/>
      </c>
      <c r="U116" s="25" t="str">
        <f ca="1">IFERROR(OFFSET('計算（宅配便）'!$Q117,0,MATCH(U$2&amp;CHAR(10)&amp;"卸ケース単価",'計算（宅配便）'!$Q$3:$CE$3,0)-1),"")</f>
        <v/>
      </c>
      <c r="V116" s="25" t="str">
        <f ca="1">IFERROR(OFFSET('計算（宅配便）'!$Q117,0,MATCH(V$2&amp;CHAR(10)&amp;"卸ケース単価",'計算（宅配便）'!$Q$3:$CE$3,0)-1),"")</f>
        <v/>
      </c>
      <c r="W116" s="25" t="str">
        <f ca="1">IFERROR(OFFSET('計算（宅配便）'!$Q117,0,MATCH(W$2&amp;CHAR(10)&amp;"卸ケース単価",'計算（宅配便）'!$Q$3:$CE$3,0)-1),"")</f>
        <v/>
      </c>
      <c r="X116" s="25" t="str">
        <f ca="1">IFERROR(OFFSET('計算（宅配便）'!$Q117,0,MATCH(X$2&amp;CHAR(10)&amp;"卸ケース単価",'計算（宅配便）'!$Q$3:$CE$3,0)-1),"")</f>
        <v/>
      </c>
      <c r="Y116" s="25" t="str">
        <f ca="1">IFERROR(OFFSET('計算（宅配便）'!$Q117,0,MATCH(Y$2&amp;CHAR(10)&amp;"卸ケース単価",'計算（宅配便）'!$Q$3:$CE$3,0)-1),"")</f>
        <v/>
      </c>
      <c r="Z116" s="25" t="str">
        <f ca="1">IFERROR(OFFSET('計算（宅配便）'!$Q117,0,MATCH(Z$2&amp;CHAR(10)&amp;"卸ケース単価",'計算（宅配便）'!$Q$3:$CE$3,0)-1),"")</f>
        <v/>
      </c>
      <c r="AA116" s="25" t="str">
        <f ca="1">IFERROR(OFFSET('計算（宅配便）'!$Q117,0,MATCH(AA$2&amp;CHAR(10)&amp;"卸ケース単価",'計算（宅配便）'!$Q$3:$CE$3,0)-1),"")</f>
        <v/>
      </c>
      <c r="AB116" s="25" t="str">
        <f ca="1">IFERROR(OFFSET('計算（宅配便）'!$Q117,0,MATCH(AB$2&amp;CHAR(10)&amp;"卸ケース単価",'計算（宅配便）'!$Q$3:$CE$3,0)-1),"")</f>
        <v/>
      </c>
      <c r="AC116" s="25" t="str">
        <f ca="1">IFERROR(OFFSET('計算（宅配便）'!$Q117,0,MATCH(AC$2&amp;CHAR(10)&amp;"卸ケース単価",'計算（宅配便）'!$Q$3:$CE$3,0)-1),"")</f>
        <v/>
      </c>
      <c r="AD116" s="25" t="str">
        <f t="shared" ca="1" si="36"/>
        <v/>
      </c>
      <c r="AE116" s="25" t="str">
        <f t="shared" ca="1" si="24"/>
        <v/>
      </c>
      <c r="AF116" s="25" t="str">
        <f t="shared" ca="1" si="25"/>
        <v/>
      </c>
      <c r="AG116" s="25" t="str">
        <f t="shared" ca="1" si="26"/>
        <v/>
      </c>
      <c r="AH116" s="25" t="str">
        <f t="shared" ca="1" si="27"/>
        <v/>
      </c>
      <c r="AI116" s="25" t="str">
        <f t="shared" ca="1" si="28"/>
        <v/>
      </c>
      <c r="AJ116" s="25" t="str">
        <f t="shared" ca="1" si="29"/>
        <v/>
      </c>
      <c r="AK116" s="25" t="str">
        <f t="shared" ca="1" si="30"/>
        <v/>
      </c>
      <c r="AL116" s="25" t="str">
        <f t="shared" ca="1" si="31"/>
        <v/>
      </c>
      <c r="AM116" s="25" t="str">
        <f t="shared" ca="1" si="32"/>
        <v/>
      </c>
      <c r="AN116" s="25" t="str">
        <f t="shared" ca="1" si="33"/>
        <v/>
      </c>
      <c r="AO116" s="25" t="str">
        <f t="shared" ca="1" si="34"/>
        <v/>
      </c>
    </row>
    <row r="117" spans="1:41" ht="18.75" customHeight="1">
      <c r="A117" s="38">
        <v>115</v>
      </c>
      <c r="B117" s="38" t="str">
        <f>IF(ISBLANK(ID管理番号商品名入力!D117),"",ID管理番号商品名入力!D117)</f>
        <v/>
      </c>
      <c r="C117" s="39" t="str">
        <f>IF(ISBLANK(ID管理番号商品名入力!F117),"",ID管理番号商品名入力!F117)</f>
        <v/>
      </c>
      <c r="D117" s="39" t="str">
        <f>IF(ISBLANK(宅配便入力!L118),"",宅配便入力!L118)</f>
        <v/>
      </c>
      <c r="E117" s="109" t="str">
        <f>IFERROR(VLOOKUP(D117,配送グループ設定!$A$5:$G$14,6,FALSE),"")</f>
        <v/>
      </c>
      <c r="F117" s="113" t="str">
        <f>IF(ISBLANK(宅配便入力!U118),"",宅配便入力!U118)</f>
        <v/>
      </c>
      <c r="G117" s="111" t="str">
        <f>IFERROR("※"&amp;VLOOKUP(D117,配送グループ設定!$A$5:$G$14,4,FALSE),"")</f>
        <v/>
      </c>
      <c r="H117" s="24" t="str">
        <f t="shared" si="35"/>
        <v/>
      </c>
      <c r="I117" s="25">
        <v>1</v>
      </c>
      <c r="J117" s="25">
        <v>0</v>
      </c>
      <c r="K117" s="25">
        <v>0</v>
      </c>
      <c r="L117" s="25">
        <v>1</v>
      </c>
      <c r="M117" s="25" t="str">
        <f>IF(ISBLANK(宅配便入力!V118),"",宅配便入力!V118)</f>
        <v/>
      </c>
      <c r="N117" s="25">
        <v>3</v>
      </c>
      <c r="O117" s="25" t="str">
        <f>IF(ISBLANK(中部・下部フリースペース作成!$E$10),"",中部・下部フリースペース作成!$E$10)</f>
        <v/>
      </c>
      <c r="P117" s="40" t="str">
        <f>IF(ISBLANK(宅配便入力!F118),"",宅配便入力!F118)</f>
        <v/>
      </c>
      <c r="Q117" s="25" t="str">
        <f ca="1">IF(ISBLANK('計算（宅配便）'!Q118),"",IFERROR('計算（宅配便）'!Q118,""))</f>
        <v/>
      </c>
      <c r="R117" s="25" t="str">
        <f ca="1">IFERROR(OFFSET('計算（宅配便）'!$Q118,0,MATCH(R$2&amp;CHAR(10)&amp;"卸ケース単価",'計算（宅配便）'!$Q$3:$CE$3,0)-1),"")</f>
        <v/>
      </c>
      <c r="S117" s="25" t="str">
        <f ca="1">IFERROR(OFFSET('計算（宅配便）'!$Q118,0,MATCH(S$2&amp;CHAR(10)&amp;"卸ケース単価",'計算（宅配便）'!$Q$3:$CE$3,0)-1),"")</f>
        <v/>
      </c>
      <c r="T117" s="25" t="str">
        <f ca="1">IFERROR(OFFSET('計算（宅配便）'!$Q118,0,MATCH(T$2&amp;CHAR(10)&amp;"卸ケース単価",'計算（宅配便）'!$Q$3:$CE$3,0)-1),"")</f>
        <v/>
      </c>
      <c r="U117" s="25" t="str">
        <f ca="1">IFERROR(OFFSET('計算（宅配便）'!$Q118,0,MATCH(U$2&amp;CHAR(10)&amp;"卸ケース単価",'計算（宅配便）'!$Q$3:$CE$3,0)-1),"")</f>
        <v/>
      </c>
      <c r="V117" s="25" t="str">
        <f ca="1">IFERROR(OFFSET('計算（宅配便）'!$Q118,0,MATCH(V$2&amp;CHAR(10)&amp;"卸ケース単価",'計算（宅配便）'!$Q$3:$CE$3,0)-1),"")</f>
        <v/>
      </c>
      <c r="W117" s="25" t="str">
        <f ca="1">IFERROR(OFFSET('計算（宅配便）'!$Q118,0,MATCH(W$2&amp;CHAR(10)&amp;"卸ケース単価",'計算（宅配便）'!$Q$3:$CE$3,0)-1),"")</f>
        <v/>
      </c>
      <c r="X117" s="25" t="str">
        <f ca="1">IFERROR(OFFSET('計算（宅配便）'!$Q118,0,MATCH(X$2&amp;CHAR(10)&amp;"卸ケース単価",'計算（宅配便）'!$Q$3:$CE$3,0)-1),"")</f>
        <v/>
      </c>
      <c r="Y117" s="25" t="str">
        <f ca="1">IFERROR(OFFSET('計算（宅配便）'!$Q118,0,MATCH(Y$2&amp;CHAR(10)&amp;"卸ケース単価",'計算（宅配便）'!$Q$3:$CE$3,0)-1),"")</f>
        <v/>
      </c>
      <c r="Z117" s="25" t="str">
        <f ca="1">IFERROR(OFFSET('計算（宅配便）'!$Q118,0,MATCH(Z$2&amp;CHAR(10)&amp;"卸ケース単価",'計算（宅配便）'!$Q$3:$CE$3,0)-1),"")</f>
        <v/>
      </c>
      <c r="AA117" s="25" t="str">
        <f ca="1">IFERROR(OFFSET('計算（宅配便）'!$Q118,0,MATCH(AA$2&amp;CHAR(10)&amp;"卸ケース単価",'計算（宅配便）'!$Q$3:$CE$3,0)-1),"")</f>
        <v/>
      </c>
      <c r="AB117" s="25" t="str">
        <f ca="1">IFERROR(OFFSET('計算（宅配便）'!$Q118,0,MATCH(AB$2&amp;CHAR(10)&amp;"卸ケース単価",'計算（宅配便）'!$Q$3:$CE$3,0)-1),"")</f>
        <v/>
      </c>
      <c r="AC117" s="25" t="str">
        <f ca="1">IFERROR(OFFSET('計算（宅配便）'!$Q118,0,MATCH(AC$2&amp;CHAR(10)&amp;"卸ケース単価",'計算（宅配便）'!$Q$3:$CE$3,0)-1),"")</f>
        <v/>
      </c>
      <c r="AD117" s="25" t="str">
        <f t="shared" ca="1" si="36"/>
        <v/>
      </c>
      <c r="AE117" s="25" t="str">
        <f t="shared" ca="1" si="24"/>
        <v/>
      </c>
      <c r="AF117" s="25" t="str">
        <f t="shared" ca="1" si="25"/>
        <v/>
      </c>
      <c r="AG117" s="25" t="str">
        <f t="shared" ca="1" si="26"/>
        <v/>
      </c>
      <c r="AH117" s="25" t="str">
        <f t="shared" ca="1" si="27"/>
        <v/>
      </c>
      <c r="AI117" s="25" t="str">
        <f t="shared" ca="1" si="28"/>
        <v/>
      </c>
      <c r="AJ117" s="25" t="str">
        <f t="shared" ca="1" si="29"/>
        <v/>
      </c>
      <c r="AK117" s="25" t="str">
        <f t="shared" ca="1" si="30"/>
        <v/>
      </c>
      <c r="AL117" s="25" t="str">
        <f t="shared" ca="1" si="31"/>
        <v/>
      </c>
      <c r="AM117" s="25" t="str">
        <f t="shared" ca="1" si="32"/>
        <v/>
      </c>
      <c r="AN117" s="25" t="str">
        <f t="shared" ca="1" si="33"/>
        <v/>
      </c>
      <c r="AO117" s="25" t="str">
        <f t="shared" ca="1" si="34"/>
        <v/>
      </c>
    </row>
    <row r="118" spans="1:41" ht="18.75" customHeight="1">
      <c r="A118" s="38">
        <v>116</v>
      </c>
      <c r="B118" s="38" t="str">
        <f>IF(ISBLANK(ID管理番号商品名入力!D118),"",ID管理番号商品名入力!D118)</f>
        <v/>
      </c>
      <c r="C118" s="39" t="str">
        <f>IF(ISBLANK(ID管理番号商品名入力!F118),"",ID管理番号商品名入力!F118)</f>
        <v/>
      </c>
      <c r="D118" s="39" t="str">
        <f>IF(ISBLANK(宅配便入力!L119),"",宅配便入力!L119)</f>
        <v/>
      </c>
      <c r="E118" s="109" t="str">
        <f>IFERROR(VLOOKUP(D118,配送グループ設定!$A$5:$G$14,6,FALSE),"")</f>
        <v/>
      </c>
      <c r="F118" s="113" t="str">
        <f>IF(ISBLANK(宅配便入力!U119),"",宅配便入力!U119)</f>
        <v/>
      </c>
      <c r="G118" s="111" t="str">
        <f>IFERROR("※"&amp;VLOOKUP(D118,配送グループ設定!$A$5:$G$14,4,FALSE),"")</f>
        <v/>
      </c>
      <c r="H118" s="24" t="str">
        <f t="shared" si="35"/>
        <v/>
      </c>
      <c r="I118" s="25">
        <v>1</v>
      </c>
      <c r="J118" s="25">
        <v>0</v>
      </c>
      <c r="K118" s="25">
        <v>0</v>
      </c>
      <c r="L118" s="25">
        <v>1</v>
      </c>
      <c r="M118" s="25" t="str">
        <f>IF(ISBLANK(宅配便入力!V119),"",宅配便入力!V119)</f>
        <v/>
      </c>
      <c r="N118" s="25">
        <v>3</v>
      </c>
      <c r="O118" s="25" t="str">
        <f>IF(ISBLANK(中部・下部フリースペース作成!$E$10),"",中部・下部フリースペース作成!$E$10)</f>
        <v/>
      </c>
      <c r="P118" s="40" t="str">
        <f>IF(ISBLANK(宅配便入力!F119),"",宅配便入力!F119)</f>
        <v/>
      </c>
      <c r="Q118" s="25" t="str">
        <f ca="1">IF(ISBLANK('計算（宅配便）'!Q119),"",IFERROR('計算（宅配便）'!Q119,""))</f>
        <v/>
      </c>
      <c r="R118" s="25" t="str">
        <f ca="1">IFERROR(OFFSET('計算（宅配便）'!$Q119,0,MATCH(R$2&amp;CHAR(10)&amp;"卸ケース単価",'計算（宅配便）'!$Q$3:$CE$3,0)-1),"")</f>
        <v/>
      </c>
      <c r="S118" s="25" t="str">
        <f ca="1">IFERROR(OFFSET('計算（宅配便）'!$Q119,0,MATCH(S$2&amp;CHAR(10)&amp;"卸ケース単価",'計算（宅配便）'!$Q$3:$CE$3,0)-1),"")</f>
        <v/>
      </c>
      <c r="T118" s="25" t="str">
        <f ca="1">IFERROR(OFFSET('計算（宅配便）'!$Q119,0,MATCH(T$2&amp;CHAR(10)&amp;"卸ケース単価",'計算（宅配便）'!$Q$3:$CE$3,0)-1),"")</f>
        <v/>
      </c>
      <c r="U118" s="25" t="str">
        <f ca="1">IFERROR(OFFSET('計算（宅配便）'!$Q119,0,MATCH(U$2&amp;CHAR(10)&amp;"卸ケース単価",'計算（宅配便）'!$Q$3:$CE$3,0)-1),"")</f>
        <v/>
      </c>
      <c r="V118" s="25" t="str">
        <f ca="1">IFERROR(OFFSET('計算（宅配便）'!$Q119,0,MATCH(V$2&amp;CHAR(10)&amp;"卸ケース単価",'計算（宅配便）'!$Q$3:$CE$3,0)-1),"")</f>
        <v/>
      </c>
      <c r="W118" s="25" t="str">
        <f ca="1">IFERROR(OFFSET('計算（宅配便）'!$Q119,0,MATCH(W$2&amp;CHAR(10)&amp;"卸ケース単価",'計算（宅配便）'!$Q$3:$CE$3,0)-1),"")</f>
        <v/>
      </c>
      <c r="X118" s="25" t="str">
        <f ca="1">IFERROR(OFFSET('計算（宅配便）'!$Q119,0,MATCH(X$2&amp;CHAR(10)&amp;"卸ケース単価",'計算（宅配便）'!$Q$3:$CE$3,0)-1),"")</f>
        <v/>
      </c>
      <c r="Y118" s="25" t="str">
        <f ca="1">IFERROR(OFFSET('計算（宅配便）'!$Q119,0,MATCH(Y$2&amp;CHAR(10)&amp;"卸ケース単価",'計算（宅配便）'!$Q$3:$CE$3,0)-1),"")</f>
        <v/>
      </c>
      <c r="Z118" s="25" t="str">
        <f ca="1">IFERROR(OFFSET('計算（宅配便）'!$Q119,0,MATCH(Z$2&amp;CHAR(10)&amp;"卸ケース単価",'計算（宅配便）'!$Q$3:$CE$3,0)-1),"")</f>
        <v/>
      </c>
      <c r="AA118" s="25" t="str">
        <f ca="1">IFERROR(OFFSET('計算（宅配便）'!$Q119,0,MATCH(AA$2&amp;CHAR(10)&amp;"卸ケース単価",'計算（宅配便）'!$Q$3:$CE$3,0)-1),"")</f>
        <v/>
      </c>
      <c r="AB118" s="25" t="str">
        <f ca="1">IFERROR(OFFSET('計算（宅配便）'!$Q119,0,MATCH(AB$2&amp;CHAR(10)&amp;"卸ケース単価",'計算（宅配便）'!$Q$3:$CE$3,0)-1),"")</f>
        <v/>
      </c>
      <c r="AC118" s="25" t="str">
        <f ca="1">IFERROR(OFFSET('計算（宅配便）'!$Q119,0,MATCH(AC$2&amp;CHAR(10)&amp;"卸ケース単価",'計算（宅配便）'!$Q$3:$CE$3,0)-1),"")</f>
        <v/>
      </c>
      <c r="AD118" s="25" t="str">
        <f t="shared" ca="1" si="36"/>
        <v/>
      </c>
      <c r="AE118" s="25" t="str">
        <f t="shared" ca="1" si="24"/>
        <v/>
      </c>
      <c r="AF118" s="25" t="str">
        <f t="shared" ca="1" si="25"/>
        <v/>
      </c>
      <c r="AG118" s="25" t="str">
        <f t="shared" ca="1" si="26"/>
        <v/>
      </c>
      <c r="AH118" s="25" t="str">
        <f t="shared" ca="1" si="27"/>
        <v/>
      </c>
      <c r="AI118" s="25" t="str">
        <f t="shared" ca="1" si="28"/>
        <v/>
      </c>
      <c r="AJ118" s="25" t="str">
        <f t="shared" ca="1" si="29"/>
        <v/>
      </c>
      <c r="AK118" s="25" t="str">
        <f t="shared" ca="1" si="30"/>
        <v/>
      </c>
      <c r="AL118" s="25" t="str">
        <f t="shared" ca="1" si="31"/>
        <v/>
      </c>
      <c r="AM118" s="25" t="str">
        <f t="shared" ca="1" si="32"/>
        <v/>
      </c>
      <c r="AN118" s="25" t="str">
        <f t="shared" ca="1" si="33"/>
        <v/>
      </c>
      <c r="AO118" s="25" t="str">
        <f t="shared" ca="1" si="34"/>
        <v/>
      </c>
    </row>
    <row r="119" spans="1:41" ht="18.75" customHeight="1">
      <c r="A119" s="38">
        <v>117</v>
      </c>
      <c r="B119" s="38" t="str">
        <f>IF(ISBLANK(ID管理番号商品名入力!D119),"",ID管理番号商品名入力!D119)</f>
        <v/>
      </c>
      <c r="C119" s="39" t="str">
        <f>IF(ISBLANK(ID管理番号商品名入力!F119),"",ID管理番号商品名入力!F119)</f>
        <v/>
      </c>
      <c r="D119" s="39" t="str">
        <f>IF(ISBLANK(宅配便入力!L120),"",宅配便入力!L120)</f>
        <v/>
      </c>
      <c r="E119" s="109" t="str">
        <f>IFERROR(VLOOKUP(D119,配送グループ設定!$A$5:$G$14,6,FALSE),"")</f>
        <v/>
      </c>
      <c r="F119" s="113" t="str">
        <f>IF(ISBLANK(宅配便入力!U120),"",宅配便入力!U120)</f>
        <v/>
      </c>
      <c r="G119" s="111" t="str">
        <f>IFERROR("※"&amp;VLOOKUP(D119,配送グループ設定!$A$5:$G$14,4,FALSE),"")</f>
        <v/>
      </c>
      <c r="H119" s="24" t="str">
        <f t="shared" si="35"/>
        <v/>
      </c>
      <c r="I119" s="25">
        <v>1</v>
      </c>
      <c r="J119" s="25">
        <v>0</v>
      </c>
      <c r="K119" s="25">
        <v>0</v>
      </c>
      <c r="L119" s="25">
        <v>1</v>
      </c>
      <c r="M119" s="25" t="str">
        <f>IF(ISBLANK(宅配便入力!V120),"",宅配便入力!V120)</f>
        <v/>
      </c>
      <c r="N119" s="25">
        <v>3</v>
      </c>
      <c r="O119" s="25" t="str">
        <f>IF(ISBLANK(中部・下部フリースペース作成!$E$10),"",中部・下部フリースペース作成!$E$10)</f>
        <v/>
      </c>
      <c r="P119" s="40" t="str">
        <f>IF(ISBLANK(宅配便入力!F120),"",宅配便入力!F120)</f>
        <v/>
      </c>
      <c r="Q119" s="25" t="str">
        <f ca="1">IF(ISBLANK('計算（宅配便）'!Q120),"",IFERROR('計算（宅配便）'!Q120,""))</f>
        <v/>
      </c>
      <c r="R119" s="25" t="str">
        <f ca="1">IFERROR(OFFSET('計算（宅配便）'!$Q120,0,MATCH(R$2&amp;CHAR(10)&amp;"卸ケース単価",'計算（宅配便）'!$Q$3:$CE$3,0)-1),"")</f>
        <v/>
      </c>
      <c r="S119" s="25" t="str">
        <f ca="1">IFERROR(OFFSET('計算（宅配便）'!$Q120,0,MATCH(S$2&amp;CHAR(10)&amp;"卸ケース単価",'計算（宅配便）'!$Q$3:$CE$3,0)-1),"")</f>
        <v/>
      </c>
      <c r="T119" s="25" t="str">
        <f ca="1">IFERROR(OFFSET('計算（宅配便）'!$Q120,0,MATCH(T$2&amp;CHAR(10)&amp;"卸ケース単価",'計算（宅配便）'!$Q$3:$CE$3,0)-1),"")</f>
        <v/>
      </c>
      <c r="U119" s="25" t="str">
        <f ca="1">IFERROR(OFFSET('計算（宅配便）'!$Q120,0,MATCH(U$2&amp;CHAR(10)&amp;"卸ケース単価",'計算（宅配便）'!$Q$3:$CE$3,0)-1),"")</f>
        <v/>
      </c>
      <c r="V119" s="25" t="str">
        <f ca="1">IFERROR(OFFSET('計算（宅配便）'!$Q120,0,MATCH(V$2&amp;CHAR(10)&amp;"卸ケース単価",'計算（宅配便）'!$Q$3:$CE$3,0)-1),"")</f>
        <v/>
      </c>
      <c r="W119" s="25" t="str">
        <f ca="1">IFERROR(OFFSET('計算（宅配便）'!$Q120,0,MATCH(W$2&amp;CHAR(10)&amp;"卸ケース単価",'計算（宅配便）'!$Q$3:$CE$3,0)-1),"")</f>
        <v/>
      </c>
      <c r="X119" s="25" t="str">
        <f ca="1">IFERROR(OFFSET('計算（宅配便）'!$Q120,0,MATCH(X$2&amp;CHAR(10)&amp;"卸ケース単価",'計算（宅配便）'!$Q$3:$CE$3,0)-1),"")</f>
        <v/>
      </c>
      <c r="Y119" s="25" t="str">
        <f ca="1">IFERROR(OFFSET('計算（宅配便）'!$Q120,0,MATCH(Y$2&amp;CHAR(10)&amp;"卸ケース単価",'計算（宅配便）'!$Q$3:$CE$3,0)-1),"")</f>
        <v/>
      </c>
      <c r="Z119" s="25" t="str">
        <f ca="1">IFERROR(OFFSET('計算（宅配便）'!$Q120,0,MATCH(Z$2&amp;CHAR(10)&amp;"卸ケース単価",'計算（宅配便）'!$Q$3:$CE$3,0)-1),"")</f>
        <v/>
      </c>
      <c r="AA119" s="25" t="str">
        <f ca="1">IFERROR(OFFSET('計算（宅配便）'!$Q120,0,MATCH(AA$2&amp;CHAR(10)&amp;"卸ケース単価",'計算（宅配便）'!$Q$3:$CE$3,0)-1),"")</f>
        <v/>
      </c>
      <c r="AB119" s="25" t="str">
        <f ca="1">IFERROR(OFFSET('計算（宅配便）'!$Q120,0,MATCH(AB$2&amp;CHAR(10)&amp;"卸ケース単価",'計算（宅配便）'!$Q$3:$CE$3,0)-1),"")</f>
        <v/>
      </c>
      <c r="AC119" s="25" t="str">
        <f ca="1">IFERROR(OFFSET('計算（宅配便）'!$Q120,0,MATCH(AC$2&amp;CHAR(10)&amp;"卸ケース単価",'計算（宅配便）'!$Q$3:$CE$3,0)-1),"")</f>
        <v/>
      </c>
      <c r="AD119" s="25" t="str">
        <f t="shared" ca="1" si="36"/>
        <v/>
      </c>
      <c r="AE119" s="25" t="str">
        <f t="shared" ca="1" si="24"/>
        <v/>
      </c>
      <c r="AF119" s="25" t="str">
        <f t="shared" ca="1" si="25"/>
        <v/>
      </c>
      <c r="AG119" s="25" t="str">
        <f t="shared" ca="1" si="26"/>
        <v/>
      </c>
      <c r="AH119" s="25" t="str">
        <f t="shared" ca="1" si="27"/>
        <v/>
      </c>
      <c r="AI119" s="25" t="str">
        <f t="shared" ca="1" si="28"/>
        <v/>
      </c>
      <c r="AJ119" s="25" t="str">
        <f t="shared" ca="1" si="29"/>
        <v/>
      </c>
      <c r="AK119" s="25" t="str">
        <f t="shared" ca="1" si="30"/>
        <v/>
      </c>
      <c r="AL119" s="25" t="str">
        <f t="shared" ca="1" si="31"/>
        <v/>
      </c>
      <c r="AM119" s="25" t="str">
        <f t="shared" ca="1" si="32"/>
        <v/>
      </c>
      <c r="AN119" s="25" t="str">
        <f t="shared" ca="1" si="33"/>
        <v/>
      </c>
      <c r="AO119" s="25" t="str">
        <f t="shared" ca="1" si="34"/>
        <v/>
      </c>
    </row>
    <row r="120" spans="1:41" ht="18.75" customHeight="1">
      <c r="A120" s="38">
        <v>118</v>
      </c>
      <c r="B120" s="38" t="str">
        <f>IF(ISBLANK(ID管理番号商品名入力!D120),"",ID管理番号商品名入力!D120)</f>
        <v/>
      </c>
      <c r="C120" s="39" t="str">
        <f>IF(ISBLANK(ID管理番号商品名入力!F120),"",ID管理番号商品名入力!F120)</f>
        <v/>
      </c>
      <c r="D120" s="39" t="str">
        <f>IF(ISBLANK(宅配便入力!L121),"",宅配便入力!L121)</f>
        <v/>
      </c>
      <c r="E120" s="109" t="str">
        <f>IFERROR(VLOOKUP(D120,配送グループ設定!$A$5:$G$14,6,FALSE),"")</f>
        <v/>
      </c>
      <c r="F120" s="113" t="str">
        <f>IF(ISBLANK(宅配便入力!U121),"",宅配便入力!U121)</f>
        <v/>
      </c>
      <c r="G120" s="111" t="str">
        <f>IFERROR("※"&amp;VLOOKUP(D120,配送グループ設定!$A$5:$G$14,4,FALSE),"")</f>
        <v/>
      </c>
      <c r="H120" s="24" t="str">
        <f t="shared" si="35"/>
        <v/>
      </c>
      <c r="I120" s="25">
        <v>1</v>
      </c>
      <c r="J120" s="25">
        <v>0</v>
      </c>
      <c r="K120" s="25">
        <v>0</v>
      </c>
      <c r="L120" s="25">
        <v>1</v>
      </c>
      <c r="M120" s="25" t="str">
        <f>IF(ISBLANK(宅配便入力!V121),"",宅配便入力!V121)</f>
        <v/>
      </c>
      <c r="N120" s="25">
        <v>3</v>
      </c>
      <c r="O120" s="25" t="str">
        <f>IF(ISBLANK(中部・下部フリースペース作成!$E$10),"",中部・下部フリースペース作成!$E$10)</f>
        <v/>
      </c>
      <c r="P120" s="40" t="str">
        <f>IF(ISBLANK(宅配便入力!F121),"",宅配便入力!F121)</f>
        <v/>
      </c>
      <c r="Q120" s="25" t="str">
        <f ca="1">IF(ISBLANK('計算（宅配便）'!Q121),"",IFERROR('計算（宅配便）'!Q121,""))</f>
        <v/>
      </c>
      <c r="R120" s="25" t="str">
        <f ca="1">IFERROR(OFFSET('計算（宅配便）'!$Q121,0,MATCH(R$2&amp;CHAR(10)&amp;"卸ケース単価",'計算（宅配便）'!$Q$3:$CE$3,0)-1),"")</f>
        <v/>
      </c>
      <c r="S120" s="25" t="str">
        <f ca="1">IFERROR(OFFSET('計算（宅配便）'!$Q121,0,MATCH(S$2&amp;CHAR(10)&amp;"卸ケース単価",'計算（宅配便）'!$Q$3:$CE$3,0)-1),"")</f>
        <v/>
      </c>
      <c r="T120" s="25" t="str">
        <f ca="1">IFERROR(OFFSET('計算（宅配便）'!$Q121,0,MATCH(T$2&amp;CHAR(10)&amp;"卸ケース単価",'計算（宅配便）'!$Q$3:$CE$3,0)-1),"")</f>
        <v/>
      </c>
      <c r="U120" s="25" t="str">
        <f ca="1">IFERROR(OFFSET('計算（宅配便）'!$Q121,0,MATCH(U$2&amp;CHAR(10)&amp;"卸ケース単価",'計算（宅配便）'!$Q$3:$CE$3,0)-1),"")</f>
        <v/>
      </c>
      <c r="V120" s="25" t="str">
        <f ca="1">IFERROR(OFFSET('計算（宅配便）'!$Q121,0,MATCH(V$2&amp;CHAR(10)&amp;"卸ケース単価",'計算（宅配便）'!$Q$3:$CE$3,0)-1),"")</f>
        <v/>
      </c>
      <c r="W120" s="25" t="str">
        <f ca="1">IFERROR(OFFSET('計算（宅配便）'!$Q121,0,MATCH(W$2&amp;CHAR(10)&amp;"卸ケース単価",'計算（宅配便）'!$Q$3:$CE$3,0)-1),"")</f>
        <v/>
      </c>
      <c r="X120" s="25" t="str">
        <f ca="1">IFERROR(OFFSET('計算（宅配便）'!$Q121,0,MATCH(X$2&amp;CHAR(10)&amp;"卸ケース単価",'計算（宅配便）'!$Q$3:$CE$3,0)-1),"")</f>
        <v/>
      </c>
      <c r="Y120" s="25" t="str">
        <f ca="1">IFERROR(OFFSET('計算（宅配便）'!$Q121,0,MATCH(Y$2&amp;CHAR(10)&amp;"卸ケース単価",'計算（宅配便）'!$Q$3:$CE$3,0)-1),"")</f>
        <v/>
      </c>
      <c r="Z120" s="25" t="str">
        <f ca="1">IFERROR(OFFSET('計算（宅配便）'!$Q121,0,MATCH(Z$2&amp;CHAR(10)&amp;"卸ケース単価",'計算（宅配便）'!$Q$3:$CE$3,0)-1),"")</f>
        <v/>
      </c>
      <c r="AA120" s="25" t="str">
        <f ca="1">IFERROR(OFFSET('計算（宅配便）'!$Q121,0,MATCH(AA$2&amp;CHAR(10)&amp;"卸ケース単価",'計算（宅配便）'!$Q$3:$CE$3,0)-1),"")</f>
        <v/>
      </c>
      <c r="AB120" s="25" t="str">
        <f ca="1">IFERROR(OFFSET('計算（宅配便）'!$Q121,0,MATCH(AB$2&amp;CHAR(10)&amp;"卸ケース単価",'計算（宅配便）'!$Q$3:$CE$3,0)-1),"")</f>
        <v/>
      </c>
      <c r="AC120" s="25" t="str">
        <f ca="1">IFERROR(OFFSET('計算（宅配便）'!$Q121,0,MATCH(AC$2&amp;CHAR(10)&amp;"卸ケース単価",'計算（宅配便）'!$Q$3:$CE$3,0)-1),"")</f>
        <v/>
      </c>
      <c r="AD120" s="25" t="str">
        <f t="shared" ca="1" si="36"/>
        <v/>
      </c>
      <c r="AE120" s="25" t="str">
        <f t="shared" ca="1" si="24"/>
        <v/>
      </c>
      <c r="AF120" s="25" t="str">
        <f t="shared" ca="1" si="25"/>
        <v/>
      </c>
      <c r="AG120" s="25" t="str">
        <f t="shared" ca="1" si="26"/>
        <v/>
      </c>
      <c r="AH120" s="25" t="str">
        <f t="shared" ca="1" si="27"/>
        <v/>
      </c>
      <c r="AI120" s="25" t="str">
        <f t="shared" ca="1" si="28"/>
        <v/>
      </c>
      <c r="AJ120" s="25" t="str">
        <f t="shared" ca="1" si="29"/>
        <v/>
      </c>
      <c r="AK120" s="25" t="str">
        <f t="shared" ca="1" si="30"/>
        <v/>
      </c>
      <c r="AL120" s="25" t="str">
        <f t="shared" ca="1" si="31"/>
        <v/>
      </c>
      <c r="AM120" s="25" t="str">
        <f t="shared" ca="1" si="32"/>
        <v/>
      </c>
      <c r="AN120" s="25" t="str">
        <f t="shared" ca="1" si="33"/>
        <v/>
      </c>
      <c r="AO120" s="25" t="str">
        <f t="shared" ca="1" si="34"/>
        <v/>
      </c>
    </row>
    <row r="121" spans="1:41" ht="18.75" customHeight="1">
      <c r="A121" s="38">
        <v>119</v>
      </c>
      <c r="B121" s="38" t="str">
        <f>IF(ISBLANK(ID管理番号商品名入力!D121),"",ID管理番号商品名入力!D121)</f>
        <v/>
      </c>
      <c r="C121" s="39" t="str">
        <f>IF(ISBLANK(ID管理番号商品名入力!F121),"",ID管理番号商品名入力!F121)</f>
        <v/>
      </c>
      <c r="D121" s="39" t="str">
        <f>IF(ISBLANK(宅配便入力!L122),"",宅配便入力!L122)</f>
        <v/>
      </c>
      <c r="E121" s="109" t="str">
        <f>IFERROR(VLOOKUP(D121,配送グループ設定!$A$5:$G$14,6,FALSE),"")</f>
        <v/>
      </c>
      <c r="F121" s="113" t="str">
        <f>IF(ISBLANK(宅配便入力!U122),"",宅配便入力!U122)</f>
        <v/>
      </c>
      <c r="G121" s="111" t="str">
        <f>IFERROR("※"&amp;VLOOKUP(D121,配送グループ設定!$A$5:$G$14,4,FALSE),"")</f>
        <v/>
      </c>
      <c r="H121" s="24" t="str">
        <f t="shared" si="35"/>
        <v/>
      </c>
      <c r="I121" s="25">
        <v>1</v>
      </c>
      <c r="J121" s="25">
        <v>0</v>
      </c>
      <c r="K121" s="25">
        <v>0</v>
      </c>
      <c r="L121" s="25">
        <v>1</v>
      </c>
      <c r="M121" s="25" t="str">
        <f>IF(ISBLANK(宅配便入力!V122),"",宅配便入力!V122)</f>
        <v/>
      </c>
      <c r="N121" s="25">
        <v>3</v>
      </c>
      <c r="O121" s="25" t="str">
        <f>IF(ISBLANK(中部・下部フリースペース作成!$E$10),"",中部・下部フリースペース作成!$E$10)</f>
        <v/>
      </c>
      <c r="P121" s="40" t="str">
        <f>IF(ISBLANK(宅配便入力!F122),"",宅配便入力!F122)</f>
        <v/>
      </c>
      <c r="Q121" s="25" t="str">
        <f ca="1">IF(ISBLANK('計算（宅配便）'!Q122),"",IFERROR('計算（宅配便）'!Q122,""))</f>
        <v/>
      </c>
      <c r="R121" s="25" t="str">
        <f ca="1">IFERROR(OFFSET('計算（宅配便）'!$Q122,0,MATCH(R$2&amp;CHAR(10)&amp;"卸ケース単価",'計算（宅配便）'!$Q$3:$CE$3,0)-1),"")</f>
        <v/>
      </c>
      <c r="S121" s="25" t="str">
        <f ca="1">IFERROR(OFFSET('計算（宅配便）'!$Q122,0,MATCH(S$2&amp;CHAR(10)&amp;"卸ケース単価",'計算（宅配便）'!$Q$3:$CE$3,0)-1),"")</f>
        <v/>
      </c>
      <c r="T121" s="25" t="str">
        <f ca="1">IFERROR(OFFSET('計算（宅配便）'!$Q122,0,MATCH(T$2&amp;CHAR(10)&amp;"卸ケース単価",'計算（宅配便）'!$Q$3:$CE$3,0)-1),"")</f>
        <v/>
      </c>
      <c r="U121" s="25" t="str">
        <f ca="1">IFERROR(OFFSET('計算（宅配便）'!$Q122,0,MATCH(U$2&amp;CHAR(10)&amp;"卸ケース単価",'計算（宅配便）'!$Q$3:$CE$3,0)-1),"")</f>
        <v/>
      </c>
      <c r="V121" s="25" t="str">
        <f ca="1">IFERROR(OFFSET('計算（宅配便）'!$Q122,0,MATCH(V$2&amp;CHAR(10)&amp;"卸ケース単価",'計算（宅配便）'!$Q$3:$CE$3,0)-1),"")</f>
        <v/>
      </c>
      <c r="W121" s="25" t="str">
        <f ca="1">IFERROR(OFFSET('計算（宅配便）'!$Q122,0,MATCH(W$2&amp;CHAR(10)&amp;"卸ケース単価",'計算（宅配便）'!$Q$3:$CE$3,0)-1),"")</f>
        <v/>
      </c>
      <c r="X121" s="25" t="str">
        <f ca="1">IFERROR(OFFSET('計算（宅配便）'!$Q122,0,MATCH(X$2&amp;CHAR(10)&amp;"卸ケース単価",'計算（宅配便）'!$Q$3:$CE$3,0)-1),"")</f>
        <v/>
      </c>
      <c r="Y121" s="25" t="str">
        <f ca="1">IFERROR(OFFSET('計算（宅配便）'!$Q122,0,MATCH(Y$2&amp;CHAR(10)&amp;"卸ケース単価",'計算（宅配便）'!$Q$3:$CE$3,0)-1),"")</f>
        <v/>
      </c>
      <c r="Z121" s="25" t="str">
        <f ca="1">IFERROR(OFFSET('計算（宅配便）'!$Q122,0,MATCH(Z$2&amp;CHAR(10)&amp;"卸ケース単価",'計算（宅配便）'!$Q$3:$CE$3,0)-1),"")</f>
        <v/>
      </c>
      <c r="AA121" s="25" t="str">
        <f ca="1">IFERROR(OFFSET('計算（宅配便）'!$Q122,0,MATCH(AA$2&amp;CHAR(10)&amp;"卸ケース単価",'計算（宅配便）'!$Q$3:$CE$3,0)-1),"")</f>
        <v/>
      </c>
      <c r="AB121" s="25" t="str">
        <f ca="1">IFERROR(OFFSET('計算（宅配便）'!$Q122,0,MATCH(AB$2&amp;CHAR(10)&amp;"卸ケース単価",'計算（宅配便）'!$Q$3:$CE$3,0)-1),"")</f>
        <v/>
      </c>
      <c r="AC121" s="25" t="str">
        <f ca="1">IFERROR(OFFSET('計算（宅配便）'!$Q122,0,MATCH(AC$2&amp;CHAR(10)&amp;"卸ケース単価",'計算（宅配便）'!$Q$3:$CE$3,0)-1),"")</f>
        <v/>
      </c>
      <c r="AD121" s="25" t="str">
        <f t="shared" ca="1" si="36"/>
        <v/>
      </c>
      <c r="AE121" s="25" t="str">
        <f t="shared" ca="1" si="24"/>
        <v/>
      </c>
      <c r="AF121" s="25" t="str">
        <f t="shared" ca="1" si="25"/>
        <v/>
      </c>
      <c r="AG121" s="25" t="str">
        <f t="shared" ca="1" si="26"/>
        <v/>
      </c>
      <c r="AH121" s="25" t="str">
        <f t="shared" ca="1" si="27"/>
        <v/>
      </c>
      <c r="AI121" s="25" t="str">
        <f t="shared" ca="1" si="28"/>
        <v/>
      </c>
      <c r="AJ121" s="25" t="str">
        <f t="shared" ca="1" si="29"/>
        <v/>
      </c>
      <c r="AK121" s="25" t="str">
        <f t="shared" ca="1" si="30"/>
        <v/>
      </c>
      <c r="AL121" s="25" t="str">
        <f t="shared" ca="1" si="31"/>
        <v/>
      </c>
      <c r="AM121" s="25" t="str">
        <f t="shared" ca="1" si="32"/>
        <v/>
      </c>
      <c r="AN121" s="25" t="str">
        <f t="shared" ca="1" si="33"/>
        <v/>
      </c>
      <c r="AO121" s="25" t="str">
        <f t="shared" ca="1" si="34"/>
        <v/>
      </c>
    </row>
    <row r="122" spans="1:41" ht="18.75" customHeight="1">
      <c r="A122" s="38">
        <v>120</v>
      </c>
      <c r="B122" s="38" t="str">
        <f>IF(ISBLANK(ID管理番号商品名入力!D122),"",ID管理番号商品名入力!D122)</f>
        <v/>
      </c>
      <c r="C122" s="39" t="str">
        <f>IF(ISBLANK(ID管理番号商品名入力!F122),"",ID管理番号商品名入力!F122)</f>
        <v/>
      </c>
      <c r="D122" s="39" t="str">
        <f>IF(ISBLANK(宅配便入力!L123),"",宅配便入力!L123)</f>
        <v/>
      </c>
      <c r="E122" s="109" t="str">
        <f>IFERROR(VLOOKUP(D122,配送グループ設定!$A$5:$G$14,6,FALSE),"")</f>
        <v/>
      </c>
      <c r="F122" s="113" t="str">
        <f>IF(ISBLANK(宅配便入力!U123),"",宅配便入力!U123)</f>
        <v/>
      </c>
      <c r="G122" s="111" t="str">
        <f>IFERROR("※"&amp;VLOOKUP(D122,配送グループ設定!$A$5:$G$14,4,FALSE),"")</f>
        <v/>
      </c>
      <c r="H122" s="24" t="str">
        <f t="shared" si="35"/>
        <v/>
      </c>
      <c r="I122" s="25">
        <v>1</v>
      </c>
      <c r="J122" s="25">
        <v>0</v>
      </c>
      <c r="K122" s="25">
        <v>0</v>
      </c>
      <c r="L122" s="25">
        <v>1</v>
      </c>
      <c r="M122" s="25" t="str">
        <f>IF(ISBLANK(宅配便入力!V123),"",宅配便入力!V123)</f>
        <v/>
      </c>
      <c r="N122" s="25">
        <v>3</v>
      </c>
      <c r="O122" s="25" t="str">
        <f>IF(ISBLANK(中部・下部フリースペース作成!$E$10),"",中部・下部フリースペース作成!$E$10)</f>
        <v/>
      </c>
      <c r="P122" s="40" t="str">
        <f>IF(ISBLANK(宅配便入力!F123),"",宅配便入力!F123)</f>
        <v/>
      </c>
      <c r="Q122" s="25" t="str">
        <f ca="1">IF(ISBLANK('計算（宅配便）'!Q123),"",IFERROR('計算（宅配便）'!Q123,""))</f>
        <v/>
      </c>
      <c r="R122" s="25" t="str">
        <f ca="1">IFERROR(OFFSET('計算（宅配便）'!$Q123,0,MATCH(R$2&amp;CHAR(10)&amp;"卸ケース単価",'計算（宅配便）'!$Q$3:$CE$3,0)-1),"")</f>
        <v/>
      </c>
      <c r="S122" s="25" t="str">
        <f ca="1">IFERROR(OFFSET('計算（宅配便）'!$Q123,0,MATCH(S$2&amp;CHAR(10)&amp;"卸ケース単価",'計算（宅配便）'!$Q$3:$CE$3,0)-1),"")</f>
        <v/>
      </c>
      <c r="T122" s="25" t="str">
        <f ca="1">IFERROR(OFFSET('計算（宅配便）'!$Q123,0,MATCH(T$2&amp;CHAR(10)&amp;"卸ケース単価",'計算（宅配便）'!$Q$3:$CE$3,0)-1),"")</f>
        <v/>
      </c>
      <c r="U122" s="25" t="str">
        <f ca="1">IFERROR(OFFSET('計算（宅配便）'!$Q123,0,MATCH(U$2&amp;CHAR(10)&amp;"卸ケース単価",'計算（宅配便）'!$Q$3:$CE$3,0)-1),"")</f>
        <v/>
      </c>
      <c r="V122" s="25" t="str">
        <f ca="1">IFERROR(OFFSET('計算（宅配便）'!$Q123,0,MATCH(V$2&amp;CHAR(10)&amp;"卸ケース単価",'計算（宅配便）'!$Q$3:$CE$3,0)-1),"")</f>
        <v/>
      </c>
      <c r="W122" s="25" t="str">
        <f ca="1">IFERROR(OFFSET('計算（宅配便）'!$Q123,0,MATCH(W$2&amp;CHAR(10)&amp;"卸ケース単価",'計算（宅配便）'!$Q$3:$CE$3,0)-1),"")</f>
        <v/>
      </c>
      <c r="X122" s="25" t="str">
        <f ca="1">IFERROR(OFFSET('計算（宅配便）'!$Q123,0,MATCH(X$2&amp;CHAR(10)&amp;"卸ケース単価",'計算（宅配便）'!$Q$3:$CE$3,0)-1),"")</f>
        <v/>
      </c>
      <c r="Y122" s="25" t="str">
        <f ca="1">IFERROR(OFFSET('計算（宅配便）'!$Q123,0,MATCH(Y$2&amp;CHAR(10)&amp;"卸ケース単価",'計算（宅配便）'!$Q$3:$CE$3,0)-1),"")</f>
        <v/>
      </c>
      <c r="Z122" s="25" t="str">
        <f ca="1">IFERROR(OFFSET('計算（宅配便）'!$Q123,0,MATCH(Z$2&amp;CHAR(10)&amp;"卸ケース単価",'計算（宅配便）'!$Q$3:$CE$3,0)-1),"")</f>
        <v/>
      </c>
      <c r="AA122" s="25" t="str">
        <f ca="1">IFERROR(OFFSET('計算（宅配便）'!$Q123,0,MATCH(AA$2&amp;CHAR(10)&amp;"卸ケース単価",'計算（宅配便）'!$Q$3:$CE$3,0)-1),"")</f>
        <v/>
      </c>
      <c r="AB122" s="25" t="str">
        <f ca="1">IFERROR(OFFSET('計算（宅配便）'!$Q123,0,MATCH(AB$2&amp;CHAR(10)&amp;"卸ケース単価",'計算（宅配便）'!$Q$3:$CE$3,0)-1),"")</f>
        <v/>
      </c>
      <c r="AC122" s="25" t="str">
        <f ca="1">IFERROR(OFFSET('計算（宅配便）'!$Q123,0,MATCH(AC$2&amp;CHAR(10)&amp;"卸ケース単価",'計算（宅配便）'!$Q$3:$CE$3,0)-1),"")</f>
        <v/>
      </c>
      <c r="AD122" s="25" t="str">
        <f t="shared" ca="1" si="36"/>
        <v/>
      </c>
      <c r="AE122" s="25" t="str">
        <f t="shared" ca="1" si="24"/>
        <v/>
      </c>
      <c r="AF122" s="25" t="str">
        <f t="shared" ca="1" si="25"/>
        <v/>
      </c>
      <c r="AG122" s="25" t="str">
        <f t="shared" ca="1" si="26"/>
        <v/>
      </c>
      <c r="AH122" s="25" t="str">
        <f t="shared" ca="1" si="27"/>
        <v/>
      </c>
      <c r="AI122" s="25" t="str">
        <f t="shared" ca="1" si="28"/>
        <v/>
      </c>
      <c r="AJ122" s="25" t="str">
        <f t="shared" ca="1" si="29"/>
        <v/>
      </c>
      <c r="AK122" s="25" t="str">
        <f t="shared" ca="1" si="30"/>
        <v/>
      </c>
      <c r="AL122" s="25" t="str">
        <f t="shared" ca="1" si="31"/>
        <v/>
      </c>
      <c r="AM122" s="25" t="str">
        <f t="shared" ca="1" si="32"/>
        <v/>
      </c>
      <c r="AN122" s="25" t="str">
        <f t="shared" ca="1" si="33"/>
        <v/>
      </c>
      <c r="AO122" s="25" t="str">
        <f t="shared" ca="1" si="34"/>
        <v/>
      </c>
    </row>
    <row r="123" spans="1:41" ht="18.75" customHeight="1">
      <c r="A123" s="38">
        <v>121</v>
      </c>
      <c r="B123" s="38" t="str">
        <f>IF(ISBLANK(ID管理番号商品名入力!D123),"",ID管理番号商品名入力!D123)</f>
        <v/>
      </c>
      <c r="C123" s="39" t="str">
        <f>IF(ISBLANK(ID管理番号商品名入力!F123),"",ID管理番号商品名入力!F123)</f>
        <v/>
      </c>
      <c r="D123" s="39" t="str">
        <f>IF(ISBLANK(宅配便入力!L124),"",宅配便入力!L124)</f>
        <v/>
      </c>
      <c r="E123" s="109" t="str">
        <f>IFERROR(VLOOKUP(D123,配送グループ設定!$A$5:$G$14,6,FALSE),"")</f>
        <v/>
      </c>
      <c r="F123" s="113" t="str">
        <f>IF(ISBLANK(宅配便入力!U124),"",宅配便入力!U124)</f>
        <v/>
      </c>
      <c r="G123" s="111" t="str">
        <f>IFERROR("※"&amp;VLOOKUP(D123,配送グループ設定!$A$5:$G$14,4,FALSE),"")</f>
        <v/>
      </c>
      <c r="H123" s="24" t="str">
        <f t="shared" si="35"/>
        <v/>
      </c>
      <c r="I123" s="25">
        <v>1</v>
      </c>
      <c r="J123" s="25">
        <v>0</v>
      </c>
      <c r="K123" s="25">
        <v>0</v>
      </c>
      <c r="L123" s="25">
        <v>1</v>
      </c>
      <c r="M123" s="25" t="str">
        <f>IF(ISBLANK(宅配便入力!V124),"",宅配便入力!V124)</f>
        <v/>
      </c>
      <c r="N123" s="25">
        <v>3</v>
      </c>
      <c r="O123" s="25" t="str">
        <f>IF(ISBLANK(中部・下部フリースペース作成!$E$10),"",中部・下部フリースペース作成!$E$10)</f>
        <v/>
      </c>
      <c r="P123" s="40" t="str">
        <f>IF(ISBLANK(宅配便入力!F124),"",宅配便入力!F124)</f>
        <v/>
      </c>
      <c r="Q123" s="25" t="str">
        <f ca="1">IF(ISBLANK('計算（宅配便）'!Q124),"",IFERROR('計算（宅配便）'!Q124,""))</f>
        <v/>
      </c>
      <c r="R123" s="25" t="str">
        <f ca="1">IFERROR(OFFSET('計算（宅配便）'!$Q124,0,MATCH(R$2&amp;CHAR(10)&amp;"卸ケース単価",'計算（宅配便）'!$Q$3:$CE$3,0)-1),"")</f>
        <v/>
      </c>
      <c r="S123" s="25" t="str">
        <f ca="1">IFERROR(OFFSET('計算（宅配便）'!$Q124,0,MATCH(S$2&amp;CHAR(10)&amp;"卸ケース単価",'計算（宅配便）'!$Q$3:$CE$3,0)-1),"")</f>
        <v/>
      </c>
      <c r="T123" s="25" t="str">
        <f ca="1">IFERROR(OFFSET('計算（宅配便）'!$Q124,0,MATCH(T$2&amp;CHAR(10)&amp;"卸ケース単価",'計算（宅配便）'!$Q$3:$CE$3,0)-1),"")</f>
        <v/>
      </c>
      <c r="U123" s="25" t="str">
        <f ca="1">IFERROR(OFFSET('計算（宅配便）'!$Q124,0,MATCH(U$2&amp;CHAR(10)&amp;"卸ケース単価",'計算（宅配便）'!$Q$3:$CE$3,0)-1),"")</f>
        <v/>
      </c>
      <c r="V123" s="25" t="str">
        <f ca="1">IFERROR(OFFSET('計算（宅配便）'!$Q124,0,MATCH(V$2&amp;CHAR(10)&amp;"卸ケース単価",'計算（宅配便）'!$Q$3:$CE$3,0)-1),"")</f>
        <v/>
      </c>
      <c r="W123" s="25" t="str">
        <f ca="1">IFERROR(OFFSET('計算（宅配便）'!$Q124,0,MATCH(W$2&amp;CHAR(10)&amp;"卸ケース単価",'計算（宅配便）'!$Q$3:$CE$3,0)-1),"")</f>
        <v/>
      </c>
      <c r="X123" s="25" t="str">
        <f ca="1">IFERROR(OFFSET('計算（宅配便）'!$Q124,0,MATCH(X$2&amp;CHAR(10)&amp;"卸ケース単価",'計算（宅配便）'!$Q$3:$CE$3,0)-1),"")</f>
        <v/>
      </c>
      <c r="Y123" s="25" t="str">
        <f ca="1">IFERROR(OFFSET('計算（宅配便）'!$Q124,0,MATCH(Y$2&amp;CHAR(10)&amp;"卸ケース単価",'計算（宅配便）'!$Q$3:$CE$3,0)-1),"")</f>
        <v/>
      </c>
      <c r="Z123" s="25" t="str">
        <f ca="1">IFERROR(OFFSET('計算（宅配便）'!$Q124,0,MATCH(Z$2&amp;CHAR(10)&amp;"卸ケース単価",'計算（宅配便）'!$Q$3:$CE$3,0)-1),"")</f>
        <v/>
      </c>
      <c r="AA123" s="25" t="str">
        <f ca="1">IFERROR(OFFSET('計算（宅配便）'!$Q124,0,MATCH(AA$2&amp;CHAR(10)&amp;"卸ケース単価",'計算（宅配便）'!$Q$3:$CE$3,0)-1),"")</f>
        <v/>
      </c>
      <c r="AB123" s="25" t="str">
        <f ca="1">IFERROR(OFFSET('計算（宅配便）'!$Q124,0,MATCH(AB$2&amp;CHAR(10)&amp;"卸ケース単価",'計算（宅配便）'!$Q$3:$CE$3,0)-1),"")</f>
        <v/>
      </c>
      <c r="AC123" s="25" t="str">
        <f ca="1">IFERROR(OFFSET('計算（宅配便）'!$Q124,0,MATCH(AC$2&amp;CHAR(10)&amp;"卸ケース単価",'計算（宅配便）'!$Q$3:$CE$3,0)-1),"")</f>
        <v/>
      </c>
      <c r="AD123" s="25" t="str">
        <f t="shared" ca="1" si="36"/>
        <v/>
      </c>
      <c r="AE123" s="25" t="str">
        <f t="shared" ca="1" si="24"/>
        <v/>
      </c>
      <c r="AF123" s="25" t="str">
        <f t="shared" ca="1" si="25"/>
        <v/>
      </c>
      <c r="AG123" s="25" t="str">
        <f t="shared" ca="1" si="26"/>
        <v/>
      </c>
      <c r="AH123" s="25" t="str">
        <f t="shared" ca="1" si="27"/>
        <v/>
      </c>
      <c r="AI123" s="25" t="str">
        <f t="shared" ca="1" si="28"/>
        <v/>
      </c>
      <c r="AJ123" s="25" t="str">
        <f t="shared" ca="1" si="29"/>
        <v/>
      </c>
      <c r="AK123" s="25" t="str">
        <f t="shared" ca="1" si="30"/>
        <v/>
      </c>
      <c r="AL123" s="25" t="str">
        <f t="shared" ca="1" si="31"/>
        <v/>
      </c>
      <c r="AM123" s="25" t="str">
        <f t="shared" ca="1" si="32"/>
        <v/>
      </c>
      <c r="AN123" s="25" t="str">
        <f t="shared" ca="1" si="33"/>
        <v/>
      </c>
      <c r="AO123" s="25" t="str">
        <f t="shared" ca="1" si="34"/>
        <v/>
      </c>
    </row>
    <row r="124" spans="1:41" ht="18.75" customHeight="1">
      <c r="A124" s="38">
        <v>122</v>
      </c>
      <c r="B124" s="38" t="str">
        <f>IF(ISBLANK(ID管理番号商品名入力!D124),"",ID管理番号商品名入力!D124)</f>
        <v/>
      </c>
      <c r="C124" s="39" t="str">
        <f>IF(ISBLANK(ID管理番号商品名入力!F124),"",ID管理番号商品名入力!F124)</f>
        <v/>
      </c>
      <c r="D124" s="39" t="str">
        <f>IF(ISBLANK(宅配便入力!L125),"",宅配便入力!L125)</f>
        <v/>
      </c>
      <c r="E124" s="109" t="str">
        <f>IFERROR(VLOOKUP(D124,配送グループ設定!$A$5:$G$14,6,FALSE),"")</f>
        <v/>
      </c>
      <c r="F124" s="113" t="str">
        <f>IF(ISBLANK(宅配便入力!U125),"",宅配便入力!U125)</f>
        <v/>
      </c>
      <c r="G124" s="111" t="str">
        <f>IFERROR("※"&amp;VLOOKUP(D124,配送グループ設定!$A$5:$G$14,4,FALSE),"")</f>
        <v/>
      </c>
      <c r="H124" s="24" t="str">
        <f t="shared" si="35"/>
        <v/>
      </c>
      <c r="I124" s="25">
        <v>1</v>
      </c>
      <c r="J124" s="25">
        <v>0</v>
      </c>
      <c r="K124" s="25">
        <v>0</v>
      </c>
      <c r="L124" s="25">
        <v>1</v>
      </c>
      <c r="M124" s="25" t="str">
        <f>IF(ISBLANK(宅配便入力!V125),"",宅配便入力!V125)</f>
        <v/>
      </c>
      <c r="N124" s="25">
        <v>3</v>
      </c>
      <c r="O124" s="25" t="str">
        <f>IF(ISBLANK(中部・下部フリースペース作成!$E$10),"",中部・下部フリースペース作成!$E$10)</f>
        <v/>
      </c>
      <c r="P124" s="40" t="str">
        <f>IF(ISBLANK(宅配便入力!F125),"",宅配便入力!F125)</f>
        <v/>
      </c>
      <c r="Q124" s="25" t="str">
        <f ca="1">IF(ISBLANK('計算（宅配便）'!Q125),"",IFERROR('計算（宅配便）'!Q125,""))</f>
        <v/>
      </c>
      <c r="R124" s="25" t="str">
        <f ca="1">IFERROR(OFFSET('計算（宅配便）'!$Q125,0,MATCH(R$2&amp;CHAR(10)&amp;"卸ケース単価",'計算（宅配便）'!$Q$3:$CE$3,0)-1),"")</f>
        <v/>
      </c>
      <c r="S124" s="25" t="str">
        <f ca="1">IFERROR(OFFSET('計算（宅配便）'!$Q125,0,MATCH(S$2&amp;CHAR(10)&amp;"卸ケース単価",'計算（宅配便）'!$Q$3:$CE$3,0)-1),"")</f>
        <v/>
      </c>
      <c r="T124" s="25" t="str">
        <f ca="1">IFERROR(OFFSET('計算（宅配便）'!$Q125,0,MATCH(T$2&amp;CHAR(10)&amp;"卸ケース単価",'計算（宅配便）'!$Q$3:$CE$3,0)-1),"")</f>
        <v/>
      </c>
      <c r="U124" s="25" t="str">
        <f ca="1">IFERROR(OFFSET('計算（宅配便）'!$Q125,0,MATCH(U$2&amp;CHAR(10)&amp;"卸ケース単価",'計算（宅配便）'!$Q$3:$CE$3,0)-1),"")</f>
        <v/>
      </c>
      <c r="V124" s="25" t="str">
        <f ca="1">IFERROR(OFFSET('計算（宅配便）'!$Q125,0,MATCH(V$2&amp;CHAR(10)&amp;"卸ケース単価",'計算（宅配便）'!$Q$3:$CE$3,0)-1),"")</f>
        <v/>
      </c>
      <c r="W124" s="25" t="str">
        <f ca="1">IFERROR(OFFSET('計算（宅配便）'!$Q125,0,MATCH(W$2&amp;CHAR(10)&amp;"卸ケース単価",'計算（宅配便）'!$Q$3:$CE$3,0)-1),"")</f>
        <v/>
      </c>
      <c r="X124" s="25" t="str">
        <f ca="1">IFERROR(OFFSET('計算（宅配便）'!$Q125,0,MATCH(X$2&amp;CHAR(10)&amp;"卸ケース単価",'計算（宅配便）'!$Q$3:$CE$3,0)-1),"")</f>
        <v/>
      </c>
      <c r="Y124" s="25" t="str">
        <f ca="1">IFERROR(OFFSET('計算（宅配便）'!$Q125,0,MATCH(Y$2&amp;CHAR(10)&amp;"卸ケース単価",'計算（宅配便）'!$Q$3:$CE$3,0)-1),"")</f>
        <v/>
      </c>
      <c r="Z124" s="25" t="str">
        <f ca="1">IFERROR(OFFSET('計算（宅配便）'!$Q125,0,MATCH(Z$2&amp;CHAR(10)&amp;"卸ケース単価",'計算（宅配便）'!$Q$3:$CE$3,0)-1),"")</f>
        <v/>
      </c>
      <c r="AA124" s="25" t="str">
        <f ca="1">IFERROR(OFFSET('計算（宅配便）'!$Q125,0,MATCH(AA$2&amp;CHAR(10)&amp;"卸ケース単価",'計算（宅配便）'!$Q$3:$CE$3,0)-1),"")</f>
        <v/>
      </c>
      <c r="AB124" s="25" t="str">
        <f ca="1">IFERROR(OFFSET('計算（宅配便）'!$Q125,0,MATCH(AB$2&amp;CHAR(10)&amp;"卸ケース単価",'計算（宅配便）'!$Q$3:$CE$3,0)-1),"")</f>
        <v/>
      </c>
      <c r="AC124" s="25" t="str">
        <f ca="1">IFERROR(OFFSET('計算（宅配便）'!$Q125,0,MATCH(AC$2&amp;CHAR(10)&amp;"卸ケース単価",'計算（宅配便）'!$Q$3:$CE$3,0)-1),"")</f>
        <v/>
      </c>
      <c r="AD124" s="25" t="str">
        <f t="shared" ca="1" si="36"/>
        <v/>
      </c>
      <c r="AE124" s="25" t="str">
        <f t="shared" ca="1" si="24"/>
        <v/>
      </c>
      <c r="AF124" s="25" t="str">
        <f t="shared" ca="1" si="25"/>
        <v/>
      </c>
      <c r="AG124" s="25" t="str">
        <f t="shared" ca="1" si="26"/>
        <v/>
      </c>
      <c r="AH124" s="25" t="str">
        <f t="shared" ca="1" si="27"/>
        <v/>
      </c>
      <c r="AI124" s="25" t="str">
        <f t="shared" ca="1" si="28"/>
        <v/>
      </c>
      <c r="AJ124" s="25" t="str">
        <f t="shared" ca="1" si="29"/>
        <v/>
      </c>
      <c r="AK124" s="25" t="str">
        <f t="shared" ca="1" si="30"/>
        <v/>
      </c>
      <c r="AL124" s="25" t="str">
        <f t="shared" ca="1" si="31"/>
        <v/>
      </c>
      <c r="AM124" s="25" t="str">
        <f t="shared" ca="1" si="32"/>
        <v/>
      </c>
      <c r="AN124" s="25" t="str">
        <f t="shared" ca="1" si="33"/>
        <v/>
      </c>
      <c r="AO124" s="25" t="str">
        <f t="shared" ca="1" si="34"/>
        <v/>
      </c>
    </row>
    <row r="125" spans="1:41" ht="18.75" customHeight="1">
      <c r="A125" s="38">
        <v>123</v>
      </c>
      <c r="B125" s="38" t="str">
        <f>IF(ISBLANK(ID管理番号商品名入力!D125),"",ID管理番号商品名入力!D125)</f>
        <v/>
      </c>
      <c r="C125" s="39" t="str">
        <f>IF(ISBLANK(ID管理番号商品名入力!F125),"",ID管理番号商品名入力!F125)</f>
        <v/>
      </c>
      <c r="D125" s="39" t="str">
        <f>IF(ISBLANK(宅配便入力!L126),"",宅配便入力!L126)</f>
        <v/>
      </c>
      <c r="E125" s="109" t="str">
        <f>IFERROR(VLOOKUP(D125,配送グループ設定!$A$5:$G$14,6,FALSE),"")</f>
        <v/>
      </c>
      <c r="F125" s="113" t="str">
        <f>IF(ISBLANK(宅配便入力!U126),"",宅配便入力!U126)</f>
        <v/>
      </c>
      <c r="G125" s="111" t="str">
        <f>IFERROR("※"&amp;VLOOKUP(D125,配送グループ設定!$A$5:$G$14,4,FALSE),"")</f>
        <v/>
      </c>
      <c r="H125" s="24" t="str">
        <f t="shared" si="35"/>
        <v/>
      </c>
      <c r="I125" s="25">
        <v>1</v>
      </c>
      <c r="J125" s="25">
        <v>0</v>
      </c>
      <c r="K125" s="25">
        <v>0</v>
      </c>
      <c r="L125" s="25">
        <v>1</v>
      </c>
      <c r="M125" s="25" t="str">
        <f>IF(ISBLANK(宅配便入力!V126),"",宅配便入力!V126)</f>
        <v/>
      </c>
      <c r="N125" s="25">
        <v>3</v>
      </c>
      <c r="O125" s="25" t="str">
        <f>IF(ISBLANK(中部・下部フリースペース作成!$E$10),"",中部・下部フリースペース作成!$E$10)</f>
        <v/>
      </c>
      <c r="P125" s="40" t="str">
        <f>IF(ISBLANK(宅配便入力!F126),"",宅配便入力!F126)</f>
        <v/>
      </c>
      <c r="Q125" s="25" t="str">
        <f ca="1">IF(ISBLANK('計算（宅配便）'!Q126),"",IFERROR('計算（宅配便）'!Q126,""))</f>
        <v/>
      </c>
      <c r="R125" s="25" t="str">
        <f ca="1">IFERROR(OFFSET('計算（宅配便）'!$Q126,0,MATCH(R$2&amp;CHAR(10)&amp;"卸ケース単価",'計算（宅配便）'!$Q$3:$CE$3,0)-1),"")</f>
        <v/>
      </c>
      <c r="S125" s="25" t="str">
        <f ca="1">IFERROR(OFFSET('計算（宅配便）'!$Q126,0,MATCH(S$2&amp;CHAR(10)&amp;"卸ケース単価",'計算（宅配便）'!$Q$3:$CE$3,0)-1),"")</f>
        <v/>
      </c>
      <c r="T125" s="25" t="str">
        <f ca="1">IFERROR(OFFSET('計算（宅配便）'!$Q126,0,MATCH(T$2&amp;CHAR(10)&amp;"卸ケース単価",'計算（宅配便）'!$Q$3:$CE$3,0)-1),"")</f>
        <v/>
      </c>
      <c r="U125" s="25" t="str">
        <f ca="1">IFERROR(OFFSET('計算（宅配便）'!$Q126,0,MATCH(U$2&amp;CHAR(10)&amp;"卸ケース単価",'計算（宅配便）'!$Q$3:$CE$3,0)-1),"")</f>
        <v/>
      </c>
      <c r="V125" s="25" t="str">
        <f ca="1">IFERROR(OFFSET('計算（宅配便）'!$Q126,0,MATCH(V$2&amp;CHAR(10)&amp;"卸ケース単価",'計算（宅配便）'!$Q$3:$CE$3,0)-1),"")</f>
        <v/>
      </c>
      <c r="W125" s="25" t="str">
        <f ca="1">IFERROR(OFFSET('計算（宅配便）'!$Q126,0,MATCH(W$2&amp;CHAR(10)&amp;"卸ケース単価",'計算（宅配便）'!$Q$3:$CE$3,0)-1),"")</f>
        <v/>
      </c>
      <c r="X125" s="25" t="str">
        <f ca="1">IFERROR(OFFSET('計算（宅配便）'!$Q126,0,MATCH(X$2&amp;CHAR(10)&amp;"卸ケース単価",'計算（宅配便）'!$Q$3:$CE$3,0)-1),"")</f>
        <v/>
      </c>
      <c r="Y125" s="25" t="str">
        <f ca="1">IFERROR(OFFSET('計算（宅配便）'!$Q126,0,MATCH(Y$2&amp;CHAR(10)&amp;"卸ケース単価",'計算（宅配便）'!$Q$3:$CE$3,0)-1),"")</f>
        <v/>
      </c>
      <c r="Z125" s="25" t="str">
        <f ca="1">IFERROR(OFFSET('計算（宅配便）'!$Q126,0,MATCH(Z$2&amp;CHAR(10)&amp;"卸ケース単価",'計算（宅配便）'!$Q$3:$CE$3,0)-1),"")</f>
        <v/>
      </c>
      <c r="AA125" s="25" t="str">
        <f ca="1">IFERROR(OFFSET('計算（宅配便）'!$Q126,0,MATCH(AA$2&amp;CHAR(10)&amp;"卸ケース単価",'計算（宅配便）'!$Q$3:$CE$3,0)-1),"")</f>
        <v/>
      </c>
      <c r="AB125" s="25" t="str">
        <f ca="1">IFERROR(OFFSET('計算（宅配便）'!$Q126,0,MATCH(AB$2&amp;CHAR(10)&amp;"卸ケース単価",'計算（宅配便）'!$Q$3:$CE$3,0)-1),"")</f>
        <v/>
      </c>
      <c r="AC125" s="25" t="str">
        <f ca="1">IFERROR(OFFSET('計算（宅配便）'!$Q126,0,MATCH(AC$2&amp;CHAR(10)&amp;"卸ケース単価",'計算（宅配便）'!$Q$3:$CE$3,0)-1),"")</f>
        <v/>
      </c>
      <c r="AD125" s="25" t="str">
        <f t="shared" ca="1" si="36"/>
        <v/>
      </c>
      <c r="AE125" s="25" t="str">
        <f t="shared" ca="1" si="24"/>
        <v/>
      </c>
      <c r="AF125" s="25" t="str">
        <f t="shared" ca="1" si="25"/>
        <v/>
      </c>
      <c r="AG125" s="25" t="str">
        <f t="shared" ca="1" si="26"/>
        <v/>
      </c>
      <c r="AH125" s="25" t="str">
        <f t="shared" ca="1" si="27"/>
        <v/>
      </c>
      <c r="AI125" s="25" t="str">
        <f t="shared" ca="1" si="28"/>
        <v/>
      </c>
      <c r="AJ125" s="25" t="str">
        <f t="shared" ca="1" si="29"/>
        <v/>
      </c>
      <c r="AK125" s="25" t="str">
        <f t="shared" ca="1" si="30"/>
        <v/>
      </c>
      <c r="AL125" s="25" t="str">
        <f t="shared" ca="1" si="31"/>
        <v/>
      </c>
      <c r="AM125" s="25" t="str">
        <f t="shared" ca="1" si="32"/>
        <v/>
      </c>
      <c r="AN125" s="25" t="str">
        <f t="shared" ca="1" si="33"/>
        <v/>
      </c>
      <c r="AO125" s="25" t="str">
        <f t="shared" ca="1" si="34"/>
        <v/>
      </c>
    </row>
    <row r="126" spans="1:41" ht="18.75" customHeight="1">
      <c r="A126" s="38">
        <v>124</v>
      </c>
      <c r="B126" s="38" t="str">
        <f>IF(ISBLANK(ID管理番号商品名入力!D126),"",ID管理番号商品名入力!D126)</f>
        <v/>
      </c>
      <c r="C126" s="39" t="str">
        <f>IF(ISBLANK(ID管理番号商品名入力!F126),"",ID管理番号商品名入力!F126)</f>
        <v/>
      </c>
      <c r="D126" s="39" t="str">
        <f>IF(ISBLANK(宅配便入力!L127),"",宅配便入力!L127)</f>
        <v/>
      </c>
      <c r="E126" s="109" t="str">
        <f>IFERROR(VLOOKUP(D126,配送グループ設定!$A$5:$G$14,6,FALSE),"")</f>
        <v/>
      </c>
      <c r="F126" s="113" t="str">
        <f>IF(ISBLANK(宅配便入力!U127),"",宅配便入力!U127)</f>
        <v/>
      </c>
      <c r="G126" s="111" t="str">
        <f>IFERROR("※"&amp;VLOOKUP(D126,配送グループ設定!$A$5:$G$14,4,FALSE),"")</f>
        <v/>
      </c>
      <c r="H126" s="24" t="str">
        <f t="shared" si="35"/>
        <v/>
      </c>
      <c r="I126" s="25">
        <v>1</v>
      </c>
      <c r="J126" s="25">
        <v>0</v>
      </c>
      <c r="K126" s="25">
        <v>0</v>
      </c>
      <c r="L126" s="25">
        <v>1</v>
      </c>
      <c r="M126" s="25" t="str">
        <f>IF(ISBLANK(宅配便入力!V127),"",宅配便入力!V127)</f>
        <v/>
      </c>
      <c r="N126" s="25">
        <v>3</v>
      </c>
      <c r="O126" s="25" t="str">
        <f>IF(ISBLANK(中部・下部フリースペース作成!$E$10),"",中部・下部フリースペース作成!$E$10)</f>
        <v/>
      </c>
      <c r="P126" s="40" t="str">
        <f>IF(ISBLANK(宅配便入力!F127),"",宅配便入力!F127)</f>
        <v/>
      </c>
      <c r="Q126" s="25" t="str">
        <f ca="1">IF(ISBLANK('計算（宅配便）'!Q127),"",IFERROR('計算（宅配便）'!Q127,""))</f>
        <v/>
      </c>
      <c r="R126" s="25" t="str">
        <f ca="1">IFERROR(OFFSET('計算（宅配便）'!$Q127,0,MATCH(R$2&amp;CHAR(10)&amp;"卸ケース単価",'計算（宅配便）'!$Q$3:$CE$3,0)-1),"")</f>
        <v/>
      </c>
      <c r="S126" s="25" t="str">
        <f ca="1">IFERROR(OFFSET('計算（宅配便）'!$Q127,0,MATCH(S$2&amp;CHAR(10)&amp;"卸ケース単価",'計算（宅配便）'!$Q$3:$CE$3,0)-1),"")</f>
        <v/>
      </c>
      <c r="T126" s="25" t="str">
        <f ca="1">IFERROR(OFFSET('計算（宅配便）'!$Q127,0,MATCH(T$2&amp;CHAR(10)&amp;"卸ケース単価",'計算（宅配便）'!$Q$3:$CE$3,0)-1),"")</f>
        <v/>
      </c>
      <c r="U126" s="25" t="str">
        <f ca="1">IFERROR(OFFSET('計算（宅配便）'!$Q127,0,MATCH(U$2&amp;CHAR(10)&amp;"卸ケース単価",'計算（宅配便）'!$Q$3:$CE$3,0)-1),"")</f>
        <v/>
      </c>
      <c r="V126" s="25" t="str">
        <f ca="1">IFERROR(OFFSET('計算（宅配便）'!$Q127,0,MATCH(V$2&amp;CHAR(10)&amp;"卸ケース単価",'計算（宅配便）'!$Q$3:$CE$3,0)-1),"")</f>
        <v/>
      </c>
      <c r="W126" s="25" t="str">
        <f ca="1">IFERROR(OFFSET('計算（宅配便）'!$Q127,0,MATCH(W$2&amp;CHAR(10)&amp;"卸ケース単価",'計算（宅配便）'!$Q$3:$CE$3,0)-1),"")</f>
        <v/>
      </c>
      <c r="X126" s="25" t="str">
        <f ca="1">IFERROR(OFFSET('計算（宅配便）'!$Q127,0,MATCH(X$2&amp;CHAR(10)&amp;"卸ケース単価",'計算（宅配便）'!$Q$3:$CE$3,0)-1),"")</f>
        <v/>
      </c>
      <c r="Y126" s="25" t="str">
        <f ca="1">IFERROR(OFFSET('計算（宅配便）'!$Q127,0,MATCH(Y$2&amp;CHAR(10)&amp;"卸ケース単価",'計算（宅配便）'!$Q$3:$CE$3,0)-1),"")</f>
        <v/>
      </c>
      <c r="Z126" s="25" t="str">
        <f ca="1">IFERROR(OFFSET('計算（宅配便）'!$Q127,0,MATCH(Z$2&amp;CHAR(10)&amp;"卸ケース単価",'計算（宅配便）'!$Q$3:$CE$3,0)-1),"")</f>
        <v/>
      </c>
      <c r="AA126" s="25" t="str">
        <f ca="1">IFERROR(OFFSET('計算（宅配便）'!$Q127,0,MATCH(AA$2&amp;CHAR(10)&amp;"卸ケース単価",'計算（宅配便）'!$Q$3:$CE$3,0)-1),"")</f>
        <v/>
      </c>
      <c r="AB126" s="25" t="str">
        <f ca="1">IFERROR(OFFSET('計算（宅配便）'!$Q127,0,MATCH(AB$2&amp;CHAR(10)&amp;"卸ケース単価",'計算（宅配便）'!$Q$3:$CE$3,0)-1),"")</f>
        <v/>
      </c>
      <c r="AC126" s="25" t="str">
        <f ca="1">IFERROR(OFFSET('計算（宅配便）'!$Q127,0,MATCH(AC$2&amp;CHAR(10)&amp;"卸ケース単価",'計算（宅配便）'!$Q$3:$CE$3,0)-1),"")</f>
        <v/>
      </c>
      <c r="AD126" s="25" t="str">
        <f t="shared" ca="1" si="36"/>
        <v/>
      </c>
      <c r="AE126" s="25" t="str">
        <f t="shared" ca="1" si="24"/>
        <v/>
      </c>
      <c r="AF126" s="25" t="str">
        <f t="shared" ca="1" si="25"/>
        <v/>
      </c>
      <c r="AG126" s="25" t="str">
        <f t="shared" ca="1" si="26"/>
        <v/>
      </c>
      <c r="AH126" s="25" t="str">
        <f t="shared" ca="1" si="27"/>
        <v/>
      </c>
      <c r="AI126" s="25" t="str">
        <f t="shared" ca="1" si="28"/>
        <v/>
      </c>
      <c r="AJ126" s="25" t="str">
        <f t="shared" ca="1" si="29"/>
        <v/>
      </c>
      <c r="AK126" s="25" t="str">
        <f t="shared" ca="1" si="30"/>
        <v/>
      </c>
      <c r="AL126" s="25" t="str">
        <f t="shared" ca="1" si="31"/>
        <v/>
      </c>
      <c r="AM126" s="25" t="str">
        <f t="shared" ca="1" si="32"/>
        <v/>
      </c>
      <c r="AN126" s="25" t="str">
        <f t="shared" ca="1" si="33"/>
        <v/>
      </c>
      <c r="AO126" s="25" t="str">
        <f t="shared" ca="1" si="34"/>
        <v/>
      </c>
    </row>
    <row r="127" spans="1:41" ht="18.75" customHeight="1">
      <c r="A127" s="38">
        <v>125</v>
      </c>
      <c r="B127" s="38" t="str">
        <f>IF(ISBLANK(ID管理番号商品名入力!D127),"",ID管理番号商品名入力!D127)</f>
        <v/>
      </c>
      <c r="C127" s="39" t="str">
        <f>IF(ISBLANK(ID管理番号商品名入力!F127),"",ID管理番号商品名入力!F127)</f>
        <v/>
      </c>
      <c r="D127" s="39" t="str">
        <f>IF(ISBLANK(宅配便入力!L128),"",宅配便入力!L128)</f>
        <v/>
      </c>
      <c r="E127" s="109" t="str">
        <f>IFERROR(VLOOKUP(D127,配送グループ設定!$A$5:$G$14,6,FALSE),"")</f>
        <v/>
      </c>
      <c r="F127" s="113" t="str">
        <f>IF(ISBLANK(宅配便入力!U128),"",宅配便入力!U128)</f>
        <v/>
      </c>
      <c r="G127" s="111" t="str">
        <f>IFERROR("※"&amp;VLOOKUP(D127,配送グループ設定!$A$5:$G$14,4,FALSE),"")</f>
        <v/>
      </c>
      <c r="H127" s="24" t="str">
        <f t="shared" si="35"/>
        <v/>
      </c>
      <c r="I127" s="25">
        <v>1</v>
      </c>
      <c r="J127" s="25">
        <v>0</v>
      </c>
      <c r="K127" s="25">
        <v>0</v>
      </c>
      <c r="L127" s="25">
        <v>1</v>
      </c>
      <c r="M127" s="25" t="str">
        <f>IF(ISBLANK(宅配便入力!V128),"",宅配便入力!V128)</f>
        <v/>
      </c>
      <c r="N127" s="25">
        <v>3</v>
      </c>
      <c r="O127" s="25" t="str">
        <f>IF(ISBLANK(中部・下部フリースペース作成!$E$10),"",中部・下部フリースペース作成!$E$10)</f>
        <v/>
      </c>
      <c r="P127" s="40" t="str">
        <f>IF(ISBLANK(宅配便入力!F128),"",宅配便入力!F128)</f>
        <v/>
      </c>
      <c r="Q127" s="25" t="str">
        <f ca="1">IF(ISBLANK('計算（宅配便）'!Q128),"",IFERROR('計算（宅配便）'!Q128,""))</f>
        <v/>
      </c>
      <c r="R127" s="25" t="str">
        <f ca="1">IFERROR(OFFSET('計算（宅配便）'!$Q128,0,MATCH(R$2&amp;CHAR(10)&amp;"卸ケース単価",'計算（宅配便）'!$Q$3:$CE$3,0)-1),"")</f>
        <v/>
      </c>
      <c r="S127" s="25" t="str">
        <f ca="1">IFERROR(OFFSET('計算（宅配便）'!$Q128,0,MATCH(S$2&amp;CHAR(10)&amp;"卸ケース単価",'計算（宅配便）'!$Q$3:$CE$3,0)-1),"")</f>
        <v/>
      </c>
      <c r="T127" s="25" t="str">
        <f ca="1">IFERROR(OFFSET('計算（宅配便）'!$Q128,0,MATCH(T$2&amp;CHAR(10)&amp;"卸ケース単価",'計算（宅配便）'!$Q$3:$CE$3,0)-1),"")</f>
        <v/>
      </c>
      <c r="U127" s="25" t="str">
        <f ca="1">IFERROR(OFFSET('計算（宅配便）'!$Q128,0,MATCH(U$2&amp;CHAR(10)&amp;"卸ケース単価",'計算（宅配便）'!$Q$3:$CE$3,0)-1),"")</f>
        <v/>
      </c>
      <c r="V127" s="25" t="str">
        <f ca="1">IFERROR(OFFSET('計算（宅配便）'!$Q128,0,MATCH(V$2&amp;CHAR(10)&amp;"卸ケース単価",'計算（宅配便）'!$Q$3:$CE$3,0)-1),"")</f>
        <v/>
      </c>
      <c r="W127" s="25" t="str">
        <f ca="1">IFERROR(OFFSET('計算（宅配便）'!$Q128,0,MATCH(W$2&amp;CHAR(10)&amp;"卸ケース単価",'計算（宅配便）'!$Q$3:$CE$3,0)-1),"")</f>
        <v/>
      </c>
      <c r="X127" s="25" t="str">
        <f ca="1">IFERROR(OFFSET('計算（宅配便）'!$Q128,0,MATCH(X$2&amp;CHAR(10)&amp;"卸ケース単価",'計算（宅配便）'!$Q$3:$CE$3,0)-1),"")</f>
        <v/>
      </c>
      <c r="Y127" s="25" t="str">
        <f ca="1">IFERROR(OFFSET('計算（宅配便）'!$Q128,0,MATCH(Y$2&amp;CHAR(10)&amp;"卸ケース単価",'計算（宅配便）'!$Q$3:$CE$3,0)-1),"")</f>
        <v/>
      </c>
      <c r="Z127" s="25" t="str">
        <f ca="1">IFERROR(OFFSET('計算（宅配便）'!$Q128,0,MATCH(Z$2&amp;CHAR(10)&amp;"卸ケース単価",'計算（宅配便）'!$Q$3:$CE$3,0)-1),"")</f>
        <v/>
      </c>
      <c r="AA127" s="25" t="str">
        <f ca="1">IFERROR(OFFSET('計算（宅配便）'!$Q128,0,MATCH(AA$2&amp;CHAR(10)&amp;"卸ケース単価",'計算（宅配便）'!$Q$3:$CE$3,0)-1),"")</f>
        <v/>
      </c>
      <c r="AB127" s="25" t="str">
        <f ca="1">IFERROR(OFFSET('計算（宅配便）'!$Q128,0,MATCH(AB$2&amp;CHAR(10)&amp;"卸ケース単価",'計算（宅配便）'!$Q$3:$CE$3,0)-1),"")</f>
        <v/>
      </c>
      <c r="AC127" s="25" t="str">
        <f ca="1">IFERROR(OFFSET('計算（宅配便）'!$Q128,0,MATCH(AC$2&amp;CHAR(10)&amp;"卸ケース単価",'計算（宅配便）'!$Q$3:$CE$3,0)-1),"")</f>
        <v/>
      </c>
      <c r="AD127" s="25" t="str">
        <f t="shared" ca="1" si="36"/>
        <v/>
      </c>
      <c r="AE127" s="25" t="str">
        <f t="shared" ca="1" si="24"/>
        <v/>
      </c>
      <c r="AF127" s="25" t="str">
        <f t="shared" ca="1" si="25"/>
        <v/>
      </c>
      <c r="AG127" s="25" t="str">
        <f t="shared" ca="1" si="26"/>
        <v/>
      </c>
      <c r="AH127" s="25" t="str">
        <f t="shared" ca="1" si="27"/>
        <v/>
      </c>
      <c r="AI127" s="25" t="str">
        <f t="shared" ca="1" si="28"/>
        <v/>
      </c>
      <c r="AJ127" s="25" t="str">
        <f t="shared" ca="1" si="29"/>
        <v/>
      </c>
      <c r="AK127" s="25" t="str">
        <f t="shared" ca="1" si="30"/>
        <v/>
      </c>
      <c r="AL127" s="25" t="str">
        <f t="shared" ca="1" si="31"/>
        <v/>
      </c>
      <c r="AM127" s="25" t="str">
        <f t="shared" ca="1" si="32"/>
        <v/>
      </c>
      <c r="AN127" s="25" t="str">
        <f t="shared" ca="1" si="33"/>
        <v/>
      </c>
      <c r="AO127" s="25" t="str">
        <f t="shared" ca="1" si="34"/>
        <v/>
      </c>
    </row>
    <row r="128" spans="1:41" ht="18.75" customHeight="1">
      <c r="A128" s="38">
        <v>126</v>
      </c>
      <c r="B128" s="38" t="str">
        <f>IF(ISBLANK(ID管理番号商品名入力!D128),"",ID管理番号商品名入力!D128)</f>
        <v/>
      </c>
      <c r="C128" s="39" t="str">
        <f>IF(ISBLANK(ID管理番号商品名入力!F128),"",ID管理番号商品名入力!F128)</f>
        <v/>
      </c>
      <c r="D128" s="39" t="str">
        <f>IF(ISBLANK(宅配便入力!L129),"",宅配便入力!L129)</f>
        <v/>
      </c>
      <c r="E128" s="109" t="str">
        <f>IFERROR(VLOOKUP(D128,配送グループ設定!$A$5:$G$14,6,FALSE),"")</f>
        <v/>
      </c>
      <c r="F128" s="113" t="str">
        <f>IF(ISBLANK(宅配便入力!U129),"",宅配便入力!U129)</f>
        <v/>
      </c>
      <c r="G128" s="111" t="str">
        <f>IFERROR("※"&amp;VLOOKUP(D128,配送グループ設定!$A$5:$G$14,4,FALSE),"")</f>
        <v/>
      </c>
      <c r="H128" s="24" t="str">
        <f t="shared" si="35"/>
        <v/>
      </c>
      <c r="I128" s="25">
        <v>1</v>
      </c>
      <c r="J128" s="25">
        <v>0</v>
      </c>
      <c r="K128" s="25">
        <v>0</v>
      </c>
      <c r="L128" s="25">
        <v>1</v>
      </c>
      <c r="M128" s="25" t="str">
        <f>IF(ISBLANK(宅配便入力!V129),"",宅配便入力!V129)</f>
        <v/>
      </c>
      <c r="N128" s="25">
        <v>3</v>
      </c>
      <c r="O128" s="25" t="str">
        <f>IF(ISBLANK(中部・下部フリースペース作成!$E$10),"",中部・下部フリースペース作成!$E$10)</f>
        <v/>
      </c>
      <c r="P128" s="40" t="str">
        <f>IF(ISBLANK(宅配便入力!F129),"",宅配便入力!F129)</f>
        <v/>
      </c>
      <c r="Q128" s="25" t="str">
        <f ca="1">IF(ISBLANK('計算（宅配便）'!Q129),"",IFERROR('計算（宅配便）'!Q129,""))</f>
        <v/>
      </c>
      <c r="R128" s="25" t="str">
        <f ca="1">IFERROR(OFFSET('計算（宅配便）'!$Q129,0,MATCH(R$2&amp;CHAR(10)&amp;"卸ケース単価",'計算（宅配便）'!$Q$3:$CE$3,0)-1),"")</f>
        <v/>
      </c>
      <c r="S128" s="25" t="str">
        <f ca="1">IFERROR(OFFSET('計算（宅配便）'!$Q129,0,MATCH(S$2&amp;CHAR(10)&amp;"卸ケース単価",'計算（宅配便）'!$Q$3:$CE$3,0)-1),"")</f>
        <v/>
      </c>
      <c r="T128" s="25" t="str">
        <f ca="1">IFERROR(OFFSET('計算（宅配便）'!$Q129,0,MATCH(T$2&amp;CHAR(10)&amp;"卸ケース単価",'計算（宅配便）'!$Q$3:$CE$3,0)-1),"")</f>
        <v/>
      </c>
      <c r="U128" s="25" t="str">
        <f ca="1">IFERROR(OFFSET('計算（宅配便）'!$Q129,0,MATCH(U$2&amp;CHAR(10)&amp;"卸ケース単価",'計算（宅配便）'!$Q$3:$CE$3,0)-1),"")</f>
        <v/>
      </c>
      <c r="V128" s="25" t="str">
        <f ca="1">IFERROR(OFFSET('計算（宅配便）'!$Q129,0,MATCH(V$2&amp;CHAR(10)&amp;"卸ケース単価",'計算（宅配便）'!$Q$3:$CE$3,0)-1),"")</f>
        <v/>
      </c>
      <c r="W128" s="25" t="str">
        <f ca="1">IFERROR(OFFSET('計算（宅配便）'!$Q129,0,MATCH(W$2&amp;CHAR(10)&amp;"卸ケース単価",'計算（宅配便）'!$Q$3:$CE$3,0)-1),"")</f>
        <v/>
      </c>
      <c r="X128" s="25" t="str">
        <f ca="1">IFERROR(OFFSET('計算（宅配便）'!$Q129,0,MATCH(X$2&amp;CHAR(10)&amp;"卸ケース単価",'計算（宅配便）'!$Q$3:$CE$3,0)-1),"")</f>
        <v/>
      </c>
      <c r="Y128" s="25" t="str">
        <f ca="1">IFERROR(OFFSET('計算（宅配便）'!$Q129,0,MATCH(Y$2&amp;CHAR(10)&amp;"卸ケース単価",'計算（宅配便）'!$Q$3:$CE$3,0)-1),"")</f>
        <v/>
      </c>
      <c r="Z128" s="25" t="str">
        <f ca="1">IFERROR(OFFSET('計算（宅配便）'!$Q129,0,MATCH(Z$2&amp;CHAR(10)&amp;"卸ケース単価",'計算（宅配便）'!$Q$3:$CE$3,0)-1),"")</f>
        <v/>
      </c>
      <c r="AA128" s="25" t="str">
        <f ca="1">IFERROR(OFFSET('計算（宅配便）'!$Q129,0,MATCH(AA$2&amp;CHAR(10)&amp;"卸ケース単価",'計算（宅配便）'!$Q$3:$CE$3,0)-1),"")</f>
        <v/>
      </c>
      <c r="AB128" s="25" t="str">
        <f ca="1">IFERROR(OFFSET('計算（宅配便）'!$Q129,0,MATCH(AB$2&amp;CHAR(10)&amp;"卸ケース単価",'計算（宅配便）'!$Q$3:$CE$3,0)-1),"")</f>
        <v/>
      </c>
      <c r="AC128" s="25" t="str">
        <f ca="1">IFERROR(OFFSET('計算（宅配便）'!$Q129,0,MATCH(AC$2&amp;CHAR(10)&amp;"卸ケース単価",'計算（宅配便）'!$Q$3:$CE$3,0)-1),"")</f>
        <v/>
      </c>
      <c r="AD128" s="25" t="str">
        <f t="shared" ca="1" si="36"/>
        <v/>
      </c>
      <c r="AE128" s="25" t="str">
        <f t="shared" ca="1" si="24"/>
        <v/>
      </c>
      <c r="AF128" s="25" t="str">
        <f t="shared" ca="1" si="25"/>
        <v/>
      </c>
      <c r="AG128" s="25" t="str">
        <f t="shared" ca="1" si="26"/>
        <v/>
      </c>
      <c r="AH128" s="25" t="str">
        <f t="shared" ca="1" si="27"/>
        <v/>
      </c>
      <c r="AI128" s="25" t="str">
        <f t="shared" ca="1" si="28"/>
        <v/>
      </c>
      <c r="AJ128" s="25" t="str">
        <f t="shared" ca="1" si="29"/>
        <v/>
      </c>
      <c r="AK128" s="25" t="str">
        <f t="shared" ca="1" si="30"/>
        <v/>
      </c>
      <c r="AL128" s="25" t="str">
        <f t="shared" ca="1" si="31"/>
        <v/>
      </c>
      <c r="AM128" s="25" t="str">
        <f t="shared" ca="1" si="32"/>
        <v/>
      </c>
      <c r="AN128" s="25" t="str">
        <f t="shared" ca="1" si="33"/>
        <v/>
      </c>
      <c r="AO128" s="25" t="str">
        <f t="shared" ca="1" si="34"/>
        <v/>
      </c>
    </row>
    <row r="129" spans="1:41" ht="18.75" customHeight="1">
      <c r="A129" s="38">
        <v>127</v>
      </c>
      <c r="B129" s="38" t="str">
        <f>IF(ISBLANK(ID管理番号商品名入力!D129),"",ID管理番号商品名入力!D129)</f>
        <v/>
      </c>
      <c r="C129" s="39" t="str">
        <f>IF(ISBLANK(ID管理番号商品名入力!F129),"",ID管理番号商品名入力!F129)</f>
        <v/>
      </c>
      <c r="D129" s="39" t="str">
        <f>IF(ISBLANK(宅配便入力!L130),"",宅配便入力!L130)</f>
        <v/>
      </c>
      <c r="E129" s="109" t="str">
        <f>IFERROR(VLOOKUP(D129,配送グループ設定!$A$5:$G$14,6,FALSE),"")</f>
        <v/>
      </c>
      <c r="F129" s="113" t="str">
        <f>IF(ISBLANK(宅配便入力!U130),"",宅配便入力!U130)</f>
        <v/>
      </c>
      <c r="G129" s="111" t="str">
        <f>IFERROR("※"&amp;VLOOKUP(D129,配送グループ設定!$A$5:$G$14,4,FALSE),"")</f>
        <v/>
      </c>
      <c r="H129" s="24" t="str">
        <f t="shared" si="35"/>
        <v/>
      </c>
      <c r="I129" s="25">
        <v>1</v>
      </c>
      <c r="J129" s="25">
        <v>0</v>
      </c>
      <c r="K129" s="25">
        <v>0</v>
      </c>
      <c r="L129" s="25">
        <v>1</v>
      </c>
      <c r="M129" s="25" t="str">
        <f>IF(ISBLANK(宅配便入力!V130),"",宅配便入力!V130)</f>
        <v/>
      </c>
      <c r="N129" s="25">
        <v>3</v>
      </c>
      <c r="O129" s="25" t="str">
        <f>IF(ISBLANK(中部・下部フリースペース作成!$E$10),"",中部・下部フリースペース作成!$E$10)</f>
        <v/>
      </c>
      <c r="P129" s="40" t="str">
        <f>IF(ISBLANK(宅配便入力!F130),"",宅配便入力!F130)</f>
        <v/>
      </c>
      <c r="Q129" s="25" t="str">
        <f ca="1">IF(ISBLANK('計算（宅配便）'!Q130),"",IFERROR('計算（宅配便）'!Q130,""))</f>
        <v/>
      </c>
      <c r="R129" s="25" t="str">
        <f ca="1">IFERROR(OFFSET('計算（宅配便）'!$Q130,0,MATCH(R$2&amp;CHAR(10)&amp;"卸ケース単価",'計算（宅配便）'!$Q$3:$CE$3,0)-1),"")</f>
        <v/>
      </c>
      <c r="S129" s="25" t="str">
        <f ca="1">IFERROR(OFFSET('計算（宅配便）'!$Q130,0,MATCH(S$2&amp;CHAR(10)&amp;"卸ケース単価",'計算（宅配便）'!$Q$3:$CE$3,0)-1),"")</f>
        <v/>
      </c>
      <c r="T129" s="25" t="str">
        <f ca="1">IFERROR(OFFSET('計算（宅配便）'!$Q130,0,MATCH(T$2&amp;CHAR(10)&amp;"卸ケース単価",'計算（宅配便）'!$Q$3:$CE$3,0)-1),"")</f>
        <v/>
      </c>
      <c r="U129" s="25" t="str">
        <f ca="1">IFERROR(OFFSET('計算（宅配便）'!$Q130,0,MATCH(U$2&amp;CHAR(10)&amp;"卸ケース単価",'計算（宅配便）'!$Q$3:$CE$3,0)-1),"")</f>
        <v/>
      </c>
      <c r="V129" s="25" t="str">
        <f ca="1">IFERROR(OFFSET('計算（宅配便）'!$Q130,0,MATCH(V$2&amp;CHAR(10)&amp;"卸ケース単価",'計算（宅配便）'!$Q$3:$CE$3,0)-1),"")</f>
        <v/>
      </c>
      <c r="W129" s="25" t="str">
        <f ca="1">IFERROR(OFFSET('計算（宅配便）'!$Q130,0,MATCH(W$2&amp;CHAR(10)&amp;"卸ケース単価",'計算（宅配便）'!$Q$3:$CE$3,0)-1),"")</f>
        <v/>
      </c>
      <c r="X129" s="25" t="str">
        <f ca="1">IFERROR(OFFSET('計算（宅配便）'!$Q130,0,MATCH(X$2&amp;CHAR(10)&amp;"卸ケース単価",'計算（宅配便）'!$Q$3:$CE$3,0)-1),"")</f>
        <v/>
      </c>
      <c r="Y129" s="25" t="str">
        <f ca="1">IFERROR(OFFSET('計算（宅配便）'!$Q130,0,MATCH(Y$2&amp;CHAR(10)&amp;"卸ケース単価",'計算（宅配便）'!$Q$3:$CE$3,0)-1),"")</f>
        <v/>
      </c>
      <c r="Z129" s="25" t="str">
        <f ca="1">IFERROR(OFFSET('計算（宅配便）'!$Q130,0,MATCH(Z$2&amp;CHAR(10)&amp;"卸ケース単価",'計算（宅配便）'!$Q$3:$CE$3,0)-1),"")</f>
        <v/>
      </c>
      <c r="AA129" s="25" t="str">
        <f ca="1">IFERROR(OFFSET('計算（宅配便）'!$Q130,0,MATCH(AA$2&amp;CHAR(10)&amp;"卸ケース単価",'計算（宅配便）'!$Q$3:$CE$3,0)-1),"")</f>
        <v/>
      </c>
      <c r="AB129" s="25" t="str">
        <f ca="1">IFERROR(OFFSET('計算（宅配便）'!$Q130,0,MATCH(AB$2&amp;CHAR(10)&amp;"卸ケース単価",'計算（宅配便）'!$Q$3:$CE$3,0)-1),"")</f>
        <v/>
      </c>
      <c r="AC129" s="25" t="str">
        <f ca="1">IFERROR(OFFSET('計算（宅配便）'!$Q130,0,MATCH(AC$2&amp;CHAR(10)&amp;"卸ケース単価",'計算（宅配便）'!$Q$3:$CE$3,0)-1),"")</f>
        <v/>
      </c>
      <c r="AD129" s="25" t="str">
        <f t="shared" ca="1" si="36"/>
        <v/>
      </c>
      <c r="AE129" s="25" t="str">
        <f t="shared" ca="1" si="24"/>
        <v/>
      </c>
      <c r="AF129" s="25" t="str">
        <f t="shared" ca="1" si="25"/>
        <v/>
      </c>
      <c r="AG129" s="25" t="str">
        <f t="shared" ca="1" si="26"/>
        <v/>
      </c>
      <c r="AH129" s="25" t="str">
        <f t="shared" ca="1" si="27"/>
        <v/>
      </c>
      <c r="AI129" s="25" t="str">
        <f t="shared" ca="1" si="28"/>
        <v/>
      </c>
      <c r="AJ129" s="25" t="str">
        <f t="shared" ca="1" si="29"/>
        <v/>
      </c>
      <c r="AK129" s="25" t="str">
        <f t="shared" ca="1" si="30"/>
        <v/>
      </c>
      <c r="AL129" s="25" t="str">
        <f t="shared" ca="1" si="31"/>
        <v/>
      </c>
      <c r="AM129" s="25" t="str">
        <f t="shared" ca="1" si="32"/>
        <v/>
      </c>
      <c r="AN129" s="25" t="str">
        <f t="shared" ca="1" si="33"/>
        <v/>
      </c>
      <c r="AO129" s="25" t="str">
        <f t="shared" ca="1" si="34"/>
        <v/>
      </c>
    </row>
    <row r="130" spans="1:41" ht="18.75" customHeight="1">
      <c r="A130" s="38">
        <v>128</v>
      </c>
      <c r="B130" s="38" t="str">
        <f>IF(ISBLANK(ID管理番号商品名入力!D130),"",ID管理番号商品名入力!D130)</f>
        <v/>
      </c>
      <c r="C130" s="39" t="str">
        <f>IF(ISBLANK(ID管理番号商品名入力!F130),"",ID管理番号商品名入力!F130)</f>
        <v/>
      </c>
      <c r="D130" s="39" t="str">
        <f>IF(ISBLANK(宅配便入力!L131),"",宅配便入力!L131)</f>
        <v/>
      </c>
      <c r="E130" s="109" t="str">
        <f>IFERROR(VLOOKUP(D130,配送グループ設定!$A$5:$G$14,6,FALSE),"")</f>
        <v/>
      </c>
      <c r="F130" s="113" t="str">
        <f>IF(ISBLANK(宅配便入力!U131),"",宅配便入力!U131)</f>
        <v/>
      </c>
      <c r="G130" s="111" t="str">
        <f>IFERROR("※"&amp;VLOOKUP(D130,配送グループ設定!$A$5:$G$14,4,FALSE),"")</f>
        <v/>
      </c>
      <c r="H130" s="24" t="str">
        <f t="shared" si="35"/>
        <v/>
      </c>
      <c r="I130" s="25">
        <v>1</v>
      </c>
      <c r="J130" s="25">
        <v>0</v>
      </c>
      <c r="K130" s="25">
        <v>0</v>
      </c>
      <c r="L130" s="25">
        <v>1</v>
      </c>
      <c r="M130" s="25" t="str">
        <f>IF(ISBLANK(宅配便入力!V131),"",宅配便入力!V131)</f>
        <v/>
      </c>
      <c r="N130" s="25">
        <v>3</v>
      </c>
      <c r="O130" s="25" t="str">
        <f>IF(ISBLANK(中部・下部フリースペース作成!$E$10),"",中部・下部フリースペース作成!$E$10)</f>
        <v/>
      </c>
      <c r="P130" s="40" t="str">
        <f>IF(ISBLANK(宅配便入力!F131),"",宅配便入力!F131)</f>
        <v/>
      </c>
      <c r="Q130" s="25" t="str">
        <f ca="1">IF(ISBLANK('計算（宅配便）'!Q131),"",IFERROR('計算（宅配便）'!Q131,""))</f>
        <v/>
      </c>
      <c r="R130" s="25" t="str">
        <f ca="1">IFERROR(OFFSET('計算（宅配便）'!$Q131,0,MATCH(R$2&amp;CHAR(10)&amp;"卸ケース単価",'計算（宅配便）'!$Q$3:$CE$3,0)-1),"")</f>
        <v/>
      </c>
      <c r="S130" s="25" t="str">
        <f ca="1">IFERROR(OFFSET('計算（宅配便）'!$Q131,0,MATCH(S$2&amp;CHAR(10)&amp;"卸ケース単価",'計算（宅配便）'!$Q$3:$CE$3,0)-1),"")</f>
        <v/>
      </c>
      <c r="T130" s="25" t="str">
        <f ca="1">IFERROR(OFFSET('計算（宅配便）'!$Q131,0,MATCH(T$2&amp;CHAR(10)&amp;"卸ケース単価",'計算（宅配便）'!$Q$3:$CE$3,0)-1),"")</f>
        <v/>
      </c>
      <c r="U130" s="25" t="str">
        <f ca="1">IFERROR(OFFSET('計算（宅配便）'!$Q131,0,MATCH(U$2&amp;CHAR(10)&amp;"卸ケース単価",'計算（宅配便）'!$Q$3:$CE$3,0)-1),"")</f>
        <v/>
      </c>
      <c r="V130" s="25" t="str">
        <f ca="1">IFERROR(OFFSET('計算（宅配便）'!$Q131,0,MATCH(V$2&amp;CHAR(10)&amp;"卸ケース単価",'計算（宅配便）'!$Q$3:$CE$3,0)-1),"")</f>
        <v/>
      </c>
      <c r="W130" s="25" t="str">
        <f ca="1">IFERROR(OFFSET('計算（宅配便）'!$Q131,0,MATCH(W$2&amp;CHAR(10)&amp;"卸ケース単価",'計算（宅配便）'!$Q$3:$CE$3,0)-1),"")</f>
        <v/>
      </c>
      <c r="X130" s="25" t="str">
        <f ca="1">IFERROR(OFFSET('計算（宅配便）'!$Q131,0,MATCH(X$2&amp;CHAR(10)&amp;"卸ケース単価",'計算（宅配便）'!$Q$3:$CE$3,0)-1),"")</f>
        <v/>
      </c>
      <c r="Y130" s="25" t="str">
        <f ca="1">IFERROR(OFFSET('計算（宅配便）'!$Q131,0,MATCH(Y$2&amp;CHAR(10)&amp;"卸ケース単価",'計算（宅配便）'!$Q$3:$CE$3,0)-1),"")</f>
        <v/>
      </c>
      <c r="Z130" s="25" t="str">
        <f ca="1">IFERROR(OFFSET('計算（宅配便）'!$Q131,0,MATCH(Z$2&amp;CHAR(10)&amp;"卸ケース単価",'計算（宅配便）'!$Q$3:$CE$3,0)-1),"")</f>
        <v/>
      </c>
      <c r="AA130" s="25" t="str">
        <f ca="1">IFERROR(OFFSET('計算（宅配便）'!$Q131,0,MATCH(AA$2&amp;CHAR(10)&amp;"卸ケース単価",'計算（宅配便）'!$Q$3:$CE$3,0)-1),"")</f>
        <v/>
      </c>
      <c r="AB130" s="25" t="str">
        <f ca="1">IFERROR(OFFSET('計算（宅配便）'!$Q131,0,MATCH(AB$2&amp;CHAR(10)&amp;"卸ケース単価",'計算（宅配便）'!$Q$3:$CE$3,0)-1),"")</f>
        <v/>
      </c>
      <c r="AC130" s="25" t="str">
        <f ca="1">IFERROR(OFFSET('計算（宅配便）'!$Q131,0,MATCH(AC$2&amp;CHAR(10)&amp;"卸ケース単価",'計算（宅配便）'!$Q$3:$CE$3,0)-1),"")</f>
        <v/>
      </c>
      <c r="AD130" s="25" t="str">
        <f t="shared" ca="1" si="36"/>
        <v/>
      </c>
      <c r="AE130" s="25" t="str">
        <f t="shared" ca="1" si="24"/>
        <v/>
      </c>
      <c r="AF130" s="25" t="str">
        <f t="shared" ca="1" si="25"/>
        <v/>
      </c>
      <c r="AG130" s="25" t="str">
        <f t="shared" ca="1" si="26"/>
        <v/>
      </c>
      <c r="AH130" s="25" t="str">
        <f t="shared" ca="1" si="27"/>
        <v/>
      </c>
      <c r="AI130" s="25" t="str">
        <f t="shared" ca="1" si="28"/>
        <v/>
      </c>
      <c r="AJ130" s="25" t="str">
        <f t="shared" ca="1" si="29"/>
        <v/>
      </c>
      <c r="AK130" s="25" t="str">
        <f t="shared" ca="1" si="30"/>
        <v/>
      </c>
      <c r="AL130" s="25" t="str">
        <f t="shared" ca="1" si="31"/>
        <v/>
      </c>
      <c r="AM130" s="25" t="str">
        <f t="shared" ca="1" si="32"/>
        <v/>
      </c>
      <c r="AN130" s="25" t="str">
        <f t="shared" ca="1" si="33"/>
        <v/>
      </c>
      <c r="AO130" s="25" t="str">
        <f t="shared" ca="1" si="34"/>
        <v/>
      </c>
    </row>
    <row r="131" spans="1:41" ht="18.75" customHeight="1">
      <c r="A131" s="38">
        <v>129</v>
      </c>
      <c r="B131" s="38" t="str">
        <f>IF(ISBLANK(ID管理番号商品名入力!D131),"",ID管理番号商品名入力!D131)</f>
        <v/>
      </c>
      <c r="C131" s="39" t="str">
        <f>IF(ISBLANK(ID管理番号商品名入力!F131),"",ID管理番号商品名入力!F131)</f>
        <v/>
      </c>
      <c r="D131" s="39" t="str">
        <f>IF(ISBLANK(宅配便入力!L132),"",宅配便入力!L132)</f>
        <v/>
      </c>
      <c r="E131" s="109" t="str">
        <f>IFERROR(VLOOKUP(D131,配送グループ設定!$A$5:$G$14,6,FALSE),"")</f>
        <v/>
      </c>
      <c r="F131" s="113" t="str">
        <f>IF(ISBLANK(宅配便入力!U132),"",宅配便入力!U132)</f>
        <v/>
      </c>
      <c r="G131" s="111" t="str">
        <f>IFERROR("※"&amp;VLOOKUP(D131,配送グループ設定!$A$5:$G$14,4,FALSE),"")</f>
        <v/>
      </c>
      <c r="H131" s="24" t="str">
        <f t="shared" si="35"/>
        <v/>
      </c>
      <c r="I131" s="25">
        <v>1</v>
      </c>
      <c r="J131" s="25">
        <v>0</v>
      </c>
      <c r="K131" s="25">
        <v>0</v>
      </c>
      <c r="L131" s="25">
        <v>1</v>
      </c>
      <c r="M131" s="25" t="str">
        <f>IF(ISBLANK(宅配便入力!V132),"",宅配便入力!V132)</f>
        <v/>
      </c>
      <c r="N131" s="25">
        <v>3</v>
      </c>
      <c r="O131" s="25" t="str">
        <f>IF(ISBLANK(中部・下部フリースペース作成!$E$10),"",中部・下部フリースペース作成!$E$10)</f>
        <v/>
      </c>
      <c r="P131" s="40" t="str">
        <f>IF(ISBLANK(宅配便入力!F132),"",宅配便入力!F132)</f>
        <v/>
      </c>
      <c r="Q131" s="25" t="str">
        <f ca="1">IF(ISBLANK('計算（宅配便）'!Q132),"",IFERROR('計算（宅配便）'!Q132,""))</f>
        <v/>
      </c>
      <c r="R131" s="25" t="str">
        <f ca="1">IFERROR(OFFSET('計算（宅配便）'!$Q132,0,MATCH(R$2&amp;CHAR(10)&amp;"卸ケース単価",'計算（宅配便）'!$Q$3:$CE$3,0)-1),"")</f>
        <v/>
      </c>
      <c r="S131" s="25" t="str">
        <f ca="1">IFERROR(OFFSET('計算（宅配便）'!$Q132,0,MATCH(S$2&amp;CHAR(10)&amp;"卸ケース単価",'計算（宅配便）'!$Q$3:$CE$3,0)-1),"")</f>
        <v/>
      </c>
      <c r="T131" s="25" t="str">
        <f ca="1">IFERROR(OFFSET('計算（宅配便）'!$Q132,0,MATCH(T$2&amp;CHAR(10)&amp;"卸ケース単価",'計算（宅配便）'!$Q$3:$CE$3,0)-1),"")</f>
        <v/>
      </c>
      <c r="U131" s="25" t="str">
        <f ca="1">IFERROR(OFFSET('計算（宅配便）'!$Q132,0,MATCH(U$2&amp;CHAR(10)&amp;"卸ケース単価",'計算（宅配便）'!$Q$3:$CE$3,0)-1),"")</f>
        <v/>
      </c>
      <c r="V131" s="25" t="str">
        <f ca="1">IFERROR(OFFSET('計算（宅配便）'!$Q132,0,MATCH(V$2&amp;CHAR(10)&amp;"卸ケース単価",'計算（宅配便）'!$Q$3:$CE$3,0)-1),"")</f>
        <v/>
      </c>
      <c r="W131" s="25" t="str">
        <f ca="1">IFERROR(OFFSET('計算（宅配便）'!$Q132,0,MATCH(W$2&amp;CHAR(10)&amp;"卸ケース単価",'計算（宅配便）'!$Q$3:$CE$3,0)-1),"")</f>
        <v/>
      </c>
      <c r="X131" s="25" t="str">
        <f ca="1">IFERROR(OFFSET('計算（宅配便）'!$Q132,0,MATCH(X$2&amp;CHAR(10)&amp;"卸ケース単価",'計算（宅配便）'!$Q$3:$CE$3,0)-1),"")</f>
        <v/>
      </c>
      <c r="Y131" s="25" t="str">
        <f ca="1">IFERROR(OFFSET('計算（宅配便）'!$Q132,0,MATCH(Y$2&amp;CHAR(10)&amp;"卸ケース単価",'計算（宅配便）'!$Q$3:$CE$3,0)-1),"")</f>
        <v/>
      </c>
      <c r="Z131" s="25" t="str">
        <f ca="1">IFERROR(OFFSET('計算（宅配便）'!$Q132,0,MATCH(Z$2&amp;CHAR(10)&amp;"卸ケース単価",'計算（宅配便）'!$Q$3:$CE$3,0)-1),"")</f>
        <v/>
      </c>
      <c r="AA131" s="25" t="str">
        <f ca="1">IFERROR(OFFSET('計算（宅配便）'!$Q132,0,MATCH(AA$2&amp;CHAR(10)&amp;"卸ケース単価",'計算（宅配便）'!$Q$3:$CE$3,0)-1),"")</f>
        <v/>
      </c>
      <c r="AB131" s="25" t="str">
        <f ca="1">IFERROR(OFFSET('計算（宅配便）'!$Q132,0,MATCH(AB$2&amp;CHAR(10)&amp;"卸ケース単価",'計算（宅配便）'!$Q$3:$CE$3,0)-1),"")</f>
        <v/>
      </c>
      <c r="AC131" s="25" t="str">
        <f ca="1">IFERROR(OFFSET('計算（宅配便）'!$Q132,0,MATCH(AC$2&amp;CHAR(10)&amp;"卸ケース単価",'計算（宅配便）'!$Q$3:$CE$3,0)-1),"")</f>
        <v/>
      </c>
      <c r="AD131" s="25" t="str">
        <f t="shared" ca="1" si="36"/>
        <v/>
      </c>
      <c r="AE131" s="25" t="str">
        <f t="shared" ref="AE131:AE148" ca="1" si="37">IFERROR(_xlfn.CEILING.MATH(S131*1.2),"")</f>
        <v/>
      </c>
      <c r="AF131" s="25" t="str">
        <f t="shared" ref="AF131:AF148" ca="1" si="38">IFERROR(_xlfn.CEILING.MATH(T131*1.2),"")</f>
        <v/>
      </c>
      <c r="AG131" s="25" t="str">
        <f t="shared" ref="AG131:AG148" ca="1" si="39">IFERROR(_xlfn.CEILING.MATH(U131*1.2),"")</f>
        <v/>
      </c>
      <c r="AH131" s="25" t="str">
        <f t="shared" ref="AH131:AH148" ca="1" si="40">IFERROR(_xlfn.CEILING.MATH(V131*1.2),"")</f>
        <v/>
      </c>
      <c r="AI131" s="25" t="str">
        <f t="shared" ref="AI131:AI148" ca="1" si="41">IFERROR(_xlfn.CEILING.MATH(W131*1.2),"")</f>
        <v/>
      </c>
      <c r="AJ131" s="25" t="str">
        <f t="shared" ref="AJ131:AJ148" ca="1" si="42">IFERROR(_xlfn.CEILING.MATH(X131*1.2),"")</f>
        <v/>
      </c>
      <c r="AK131" s="25" t="str">
        <f t="shared" ref="AK131:AK148" ca="1" si="43">IFERROR(_xlfn.CEILING.MATH(Y131*1.2),"")</f>
        <v/>
      </c>
      <c r="AL131" s="25" t="str">
        <f t="shared" ref="AL131:AL148" ca="1" si="44">IFERROR(_xlfn.CEILING.MATH(Z131*1.2),"")</f>
        <v/>
      </c>
      <c r="AM131" s="25" t="str">
        <f t="shared" ref="AM131:AM148" ca="1" si="45">IFERROR(_xlfn.CEILING.MATH(AA131*1.2),"")</f>
        <v/>
      </c>
      <c r="AN131" s="25" t="str">
        <f t="shared" ref="AN131:AN148" ca="1" si="46">IFERROR(_xlfn.CEILING.MATH(AB131*1.2),"")</f>
        <v/>
      </c>
      <c r="AO131" s="25" t="str">
        <f t="shared" ref="AO131:AO148" ca="1" si="47">IFERROR(_xlfn.CEILING.MATH(AC131*1.2),"")</f>
        <v/>
      </c>
    </row>
    <row r="132" spans="1:41" ht="18.75" customHeight="1">
      <c r="A132" s="38">
        <v>130</v>
      </c>
      <c r="B132" s="38" t="str">
        <f>IF(ISBLANK(ID管理番号商品名入力!D132),"",ID管理番号商品名入力!D132)</f>
        <v/>
      </c>
      <c r="C132" s="39" t="str">
        <f>IF(ISBLANK(ID管理番号商品名入力!F132),"",ID管理番号商品名入力!F132)</f>
        <v/>
      </c>
      <c r="D132" s="39" t="str">
        <f>IF(ISBLANK(宅配便入力!L133),"",宅配便入力!L133)</f>
        <v/>
      </c>
      <c r="E132" s="109" t="str">
        <f>IFERROR(VLOOKUP(D132,配送グループ設定!$A$5:$G$14,6,FALSE),"")</f>
        <v/>
      </c>
      <c r="F132" s="113" t="str">
        <f>IF(ISBLANK(宅配便入力!U133),"",宅配便入力!U133)</f>
        <v/>
      </c>
      <c r="G132" s="111" t="str">
        <f>IFERROR("※"&amp;VLOOKUP(D132,配送グループ設定!$A$5:$G$14,4,FALSE),"")</f>
        <v/>
      </c>
      <c r="H132" s="24" t="str">
        <f t="shared" ref="H132:H148" si="48">F132&amp;G132</f>
        <v/>
      </c>
      <c r="I132" s="25">
        <v>1</v>
      </c>
      <c r="J132" s="25">
        <v>0</v>
      </c>
      <c r="K132" s="25">
        <v>0</v>
      </c>
      <c r="L132" s="25">
        <v>1</v>
      </c>
      <c r="M132" s="25" t="str">
        <f>IF(ISBLANK(宅配便入力!V133),"",宅配便入力!V133)</f>
        <v/>
      </c>
      <c r="N132" s="25">
        <v>3</v>
      </c>
      <c r="O132" s="25" t="str">
        <f>IF(ISBLANK(中部・下部フリースペース作成!$E$10),"",中部・下部フリースペース作成!$E$10)</f>
        <v/>
      </c>
      <c r="P132" s="40" t="str">
        <f>IF(ISBLANK(宅配便入力!F133),"",宅配便入力!F133)</f>
        <v/>
      </c>
      <c r="Q132" s="25" t="str">
        <f ca="1">IF(ISBLANK('計算（宅配便）'!Q133),"",IFERROR('計算（宅配便）'!Q133,""))</f>
        <v/>
      </c>
      <c r="R132" s="25" t="str">
        <f ca="1">IFERROR(OFFSET('計算（宅配便）'!$Q133,0,MATCH(R$2&amp;CHAR(10)&amp;"卸ケース単価",'計算（宅配便）'!$Q$3:$CE$3,0)-1),"")</f>
        <v/>
      </c>
      <c r="S132" s="25" t="str">
        <f ca="1">IFERROR(OFFSET('計算（宅配便）'!$Q133,0,MATCH(S$2&amp;CHAR(10)&amp;"卸ケース単価",'計算（宅配便）'!$Q$3:$CE$3,0)-1),"")</f>
        <v/>
      </c>
      <c r="T132" s="25" t="str">
        <f ca="1">IFERROR(OFFSET('計算（宅配便）'!$Q133,0,MATCH(T$2&amp;CHAR(10)&amp;"卸ケース単価",'計算（宅配便）'!$Q$3:$CE$3,0)-1),"")</f>
        <v/>
      </c>
      <c r="U132" s="25" t="str">
        <f ca="1">IFERROR(OFFSET('計算（宅配便）'!$Q133,0,MATCH(U$2&amp;CHAR(10)&amp;"卸ケース単価",'計算（宅配便）'!$Q$3:$CE$3,0)-1),"")</f>
        <v/>
      </c>
      <c r="V132" s="25" t="str">
        <f ca="1">IFERROR(OFFSET('計算（宅配便）'!$Q133,0,MATCH(V$2&amp;CHAR(10)&amp;"卸ケース単価",'計算（宅配便）'!$Q$3:$CE$3,0)-1),"")</f>
        <v/>
      </c>
      <c r="W132" s="25" t="str">
        <f ca="1">IFERROR(OFFSET('計算（宅配便）'!$Q133,0,MATCH(W$2&amp;CHAR(10)&amp;"卸ケース単価",'計算（宅配便）'!$Q$3:$CE$3,0)-1),"")</f>
        <v/>
      </c>
      <c r="X132" s="25" t="str">
        <f ca="1">IFERROR(OFFSET('計算（宅配便）'!$Q133,0,MATCH(X$2&amp;CHAR(10)&amp;"卸ケース単価",'計算（宅配便）'!$Q$3:$CE$3,0)-1),"")</f>
        <v/>
      </c>
      <c r="Y132" s="25" t="str">
        <f ca="1">IFERROR(OFFSET('計算（宅配便）'!$Q133,0,MATCH(Y$2&amp;CHAR(10)&amp;"卸ケース単価",'計算（宅配便）'!$Q$3:$CE$3,0)-1),"")</f>
        <v/>
      </c>
      <c r="Z132" s="25" t="str">
        <f ca="1">IFERROR(OFFSET('計算（宅配便）'!$Q133,0,MATCH(Z$2&amp;CHAR(10)&amp;"卸ケース単価",'計算（宅配便）'!$Q$3:$CE$3,0)-1),"")</f>
        <v/>
      </c>
      <c r="AA132" s="25" t="str">
        <f ca="1">IFERROR(OFFSET('計算（宅配便）'!$Q133,0,MATCH(AA$2&amp;CHAR(10)&amp;"卸ケース単価",'計算（宅配便）'!$Q$3:$CE$3,0)-1),"")</f>
        <v/>
      </c>
      <c r="AB132" s="25" t="str">
        <f ca="1">IFERROR(OFFSET('計算（宅配便）'!$Q133,0,MATCH(AB$2&amp;CHAR(10)&amp;"卸ケース単価",'計算（宅配便）'!$Q$3:$CE$3,0)-1),"")</f>
        <v/>
      </c>
      <c r="AC132" s="25" t="str">
        <f ca="1">IFERROR(OFFSET('計算（宅配便）'!$Q133,0,MATCH(AC$2&amp;CHAR(10)&amp;"卸ケース単価",'計算（宅配便）'!$Q$3:$CE$3,0)-1),"")</f>
        <v/>
      </c>
      <c r="AD132" s="25" t="str">
        <f t="shared" ref="AD132:AD148" ca="1" si="49">IFERROR(_xlfn.CEILING.MATH(R132*1.2),"")</f>
        <v/>
      </c>
      <c r="AE132" s="25" t="str">
        <f t="shared" ca="1" si="37"/>
        <v/>
      </c>
      <c r="AF132" s="25" t="str">
        <f t="shared" ca="1" si="38"/>
        <v/>
      </c>
      <c r="AG132" s="25" t="str">
        <f t="shared" ca="1" si="39"/>
        <v/>
      </c>
      <c r="AH132" s="25" t="str">
        <f t="shared" ca="1" si="40"/>
        <v/>
      </c>
      <c r="AI132" s="25" t="str">
        <f t="shared" ca="1" si="41"/>
        <v/>
      </c>
      <c r="AJ132" s="25" t="str">
        <f t="shared" ca="1" si="42"/>
        <v/>
      </c>
      <c r="AK132" s="25" t="str">
        <f t="shared" ca="1" si="43"/>
        <v/>
      </c>
      <c r="AL132" s="25" t="str">
        <f t="shared" ca="1" si="44"/>
        <v/>
      </c>
      <c r="AM132" s="25" t="str">
        <f t="shared" ca="1" si="45"/>
        <v/>
      </c>
      <c r="AN132" s="25" t="str">
        <f t="shared" ca="1" si="46"/>
        <v/>
      </c>
      <c r="AO132" s="25" t="str">
        <f t="shared" ca="1" si="47"/>
        <v/>
      </c>
    </row>
    <row r="133" spans="1:41" ht="18.75" customHeight="1">
      <c r="A133" s="38">
        <v>131</v>
      </c>
      <c r="B133" s="38" t="str">
        <f>IF(ISBLANK(ID管理番号商品名入力!D133),"",ID管理番号商品名入力!D133)</f>
        <v/>
      </c>
      <c r="C133" s="39" t="str">
        <f>IF(ISBLANK(ID管理番号商品名入力!F133),"",ID管理番号商品名入力!F133)</f>
        <v/>
      </c>
      <c r="D133" s="39" t="str">
        <f>IF(ISBLANK(宅配便入力!L134),"",宅配便入力!L134)</f>
        <v/>
      </c>
      <c r="E133" s="109" t="str">
        <f>IFERROR(VLOOKUP(D133,配送グループ設定!$A$5:$G$14,6,FALSE),"")</f>
        <v/>
      </c>
      <c r="F133" s="113" t="str">
        <f>IF(ISBLANK(宅配便入力!U134),"",宅配便入力!U134)</f>
        <v/>
      </c>
      <c r="G133" s="111" t="str">
        <f>IFERROR("※"&amp;VLOOKUP(D133,配送グループ設定!$A$5:$G$14,4,FALSE),"")</f>
        <v/>
      </c>
      <c r="H133" s="24" t="str">
        <f t="shared" si="48"/>
        <v/>
      </c>
      <c r="I133" s="25">
        <v>1</v>
      </c>
      <c r="J133" s="25">
        <v>0</v>
      </c>
      <c r="K133" s="25">
        <v>0</v>
      </c>
      <c r="L133" s="25">
        <v>1</v>
      </c>
      <c r="M133" s="25" t="str">
        <f>IF(ISBLANK(宅配便入力!V134),"",宅配便入力!V134)</f>
        <v/>
      </c>
      <c r="N133" s="25">
        <v>3</v>
      </c>
      <c r="O133" s="25" t="str">
        <f>IF(ISBLANK(中部・下部フリースペース作成!$E$10),"",中部・下部フリースペース作成!$E$10)</f>
        <v/>
      </c>
      <c r="P133" s="40" t="str">
        <f>IF(ISBLANK(宅配便入力!F134),"",宅配便入力!F134)</f>
        <v/>
      </c>
      <c r="Q133" s="25" t="str">
        <f ca="1">IF(ISBLANK('計算（宅配便）'!Q134),"",IFERROR('計算（宅配便）'!Q134,""))</f>
        <v/>
      </c>
      <c r="R133" s="25" t="str">
        <f ca="1">IFERROR(OFFSET('計算（宅配便）'!$Q134,0,MATCH(R$2&amp;CHAR(10)&amp;"卸ケース単価",'計算（宅配便）'!$Q$3:$CE$3,0)-1),"")</f>
        <v/>
      </c>
      <c r="S133" s="25" t="str">
        <f ca="1">IFERROR(OFFSET('計算（宅配便）'!$Q134,0,MATCH(S$2&amp;CHAR(10)&amp;"卸ケース単価",'計算（宅配便）'!$Q$3:$CE$3,0)-1),"")</f>
        <v/>
      </c>
      <c r="T133" s="25" t="str">
        <f ca="1">IFERROR(OFFSET('計算（宅配便）'!$Q134,0,MATCH(T$2&amp;CHAR(10)&amp;"卸ケース単価",'計算（宅配便）'!$Q$3:$CE$3,0)-1),"")</f>
        <v/>
      </c>
      <c r="U133" s="25" t="str">
        <f ca="1">IFERROR(OFFSET('計算（宅配便）'!$Q134,0,MATCH(U$2&amp;CHAR(10)&amp;"卸ケース単価",'計算（宅配便）'!$Q$3:$CE$3,0)-1),"")</f>
        <v/>
      </c>
      <c r="V133" s="25" t="str">
        <f ca="1">IFERROR(OFFSET('計算（宅配便）'!$Q134,0,MATCH(V$2&amp;CHAR(10)&amp;"卸ケース単価",'計算（宅配便）'!$Q$3:$CE$3,0)-1),"")</f>
        <v/>
      </c>
      <c r="W133" s="25" t="str">
        <f ca="1">IFERROR(OFFSET('計算（宅配便）'!$Q134,0,MATCH(W$2&amp;CHAR(10)&amp;"卸ケース単価",'計算（宅配便）'!$Q$3:$CE$3,0)-1),"")</f>
        <v/>
      </c>
      <c r="X133" s="25" t="str">
        <f ca="1">IFERROR(OFFSET('計算（宅配便）'!$Q134,0,MATCH(X$2&amp;CHAR(10)&amp;"卸ケース単価",'計算（宅配便）'!$Q$3:$CE$3,0)-1),"")</f>
        <v/>
      </c>
      <c r="Y133" s="25" t="str">
        <f ca="1">IFERROR(OFFSET('計算（宅配便）'!$Q134,0,MATCH(Y$2&amp;CHAR(10)&amp;"卸ケース単価",'計算（宅配便）'!$Q$3:$CE$3,0)-1),"")</f>
        <v/>
      </c>
      <c r="Z133" s="25" t="str">
        <f ca="1">IFERROR(OFFSET('計算（宅配便）'!$Q134,0,MATCH(Z$2&amp;CHAR(10)&amp;"卸ケース単価",'計算（宅配便）'!$Q$3:$CE$3,0)-1),"")</f>
        <v/>
      </c>
      <c r="AA133" s="25" t="str">
        <f ca="1">IFERROR(OFFSET('計算（宅配便）'!$Q134,0,MATCH(AA$2&amp;CHAR(10)&amp;"卸ケース単価",'計算（宅配便）'!$Q$3:$CE$3,0)-1),"")</f>
        <v/>
      </c>
      <c r="AB133" s="25" t="str">
        <f ca="1">IFERROR(OFFSET('計算（宅配便）'!$Q134,0,MATCH(AB$2&amp;CHAR(10)&amp;"卸ケース単価",'計算（宅配便）'!$Q$3:$CE$3,0)-1),"")</f>
        <v/>
      </c>
      <c r="AC133" s="25" t="str">
        <f ca="1">IFERROR(OFFSET('計算（宅配便）'!$Q134,0,MATCH(AC$2&amp;CHAR(10)&amp;"卸ケース単価",'計算（宅配便）'!$Q$3:$CE$3,0)-1),"")</f>
        <v/>
      </c>
      <c r="AD133" s="25" t="str">
        <f t="shared" ca="1" si="49"/>
        <v/>
      </c>
      <c r="AE133" s="25" t="str">
        <f t="shared" ca="1" si="37"/>
        <v/>
      </c>
      <c r="AF133" s="25" t="str">
        <f t="shared" ca="1" si="38"/>
        <v/>
      </c>
      <c r="AG133" s="25" t="str">
        <f t="shared" ca="1" si="39"/>
        <v/>
      </c>
      <c r="AH133" s="25" t="str">
        <f t="shared" ca="1" si="40"/>
        <v/>
      </c>
      <c r="AI133" s="25" t="str">
        <f t="shared" ca="1" si="41"/>
        <v/>
      </c>
      <c r="AJ133" s="25" t="str">
        <f t="shared" ca="1" si="42"/>
        <v/>
      </c>
      <c r="AK133" s="25" t="str">
        <f t="shared" ca="1" si="43"/>
        <v/>
      </c>
      <c r="AL133" s="25" t="str">
        <f t="shared" ca="1" si="44"/>
        <v/>
      </c>
      <c r="AM133" s="25" t="str">
        <f t="shared" ca="1" si="45"/>
        <v/>
      </c>
      <c r="AN133" s="25" t="str">
        <f t="shared" ca="1" si="46"/>
        <v/>
      </c>
      <c r="AO133" s="25" t="str">
        <f t="shared" ca="1" si="47"/>
        <v/>
      </c>
    </row>
    <row r="134" spans="1:41" ht="18.75" customHeight="1">
      <c r="A134" s="38">
        <v>132</v>
      </c>
      <c r="B134" s="38" t="str">
        <f>IF(ISBLANK(ID管理番号商品名入力!D134),"",ID管理番号商品名入力!D134)</f>
        <v/>
      </c>
      <c r="C134" s="39" t="str">
        <f>IF(ISBLANK(ID管理番号商品名入力!F134),"",ID管理番号商品名入力!F134)</f>
        <v/>
      </c>
      <c r="D134" s="39" t="str">
        <f>IF(ISBLANK(宅配便入力!L135),"",宅配便入力!L135)</f>
        <v/>
      </c>
      <c r="E134" s="109" t="str">
        <f>IFERROR(VLOOKUP(D134,配送グループ設定!$A$5:$G$14,6,FALSE),"")</f>
        <v/>
      </c>
      <c r="F134" s="113" t="str">
        <f>IF(ISBLANK(宅配便入力!U135),"",宅配便入力!U135)</f>
        <v/>
      </c>
      <c r="G134" s="111" t="str">
        <f>IFERROR("※"&amp;VLOOKUP(D134,配送グループ設定!$A$5:$G$14,4,FALSE),"")</f>
        <v/>
      </c>
      <c r="H134" s="24" t="str">
        <f t="shared" si="48"/>
        <v/>
      </c>
      <c r="I134" s="25">
        <v>1</v>
      </c>
      <c r="J134" s="25">
        <v>0</v>
      </c>
      <c r="K134" s="25">
        <v>0</v>
      </c>
      <c r="L134" s="25">
        <v>1</v>
      </c>
      <c r="M134" s="25" t="str">
        <f>IF(ISBLANK(宅配便入力!V135),"",宅配便入力!V135)</f>
        <v/>
      </c>
      <c r="N134" s="25">
        <v>3</v>
      </c>
      <c r="O134" s="25" t="str">
        <f>IF(ISBLANK(中部・下部フリースペース作成!$E$10),"",中部・下部フリースペース作成!$E$10)</f>
        <v/>
      </c>
      <c r="P134" s="40" t="str">
        <f>IF(ISBLANK(宅配便入力!F135),"",宅配便入力!F135)</f>
        <v/>
      </c>
      <c r="Q134" s="25" t="str">
        <f ca="1">IF(ISBLANK('計算（宅配便）'!Q135),"",IFERROR('計算（宅配便）'!Q135,""))</f>
        <v/>
      </c>
      <c r="R134" s="25" t="str">
        <f ca="1">IFERROR(OFFSET('計算（宅配便）'!$Q135,0,MATCH(R$2&amp;CHAR(10)&amp;"卸ケース単価",'計算（宅配便）'!$Q$3:$CE$3,0)-1),"")</f>
        <v/>
      </c>
      <c r="S134" s="25" t="str">
        <f ca="1">IFERROR(OFFSET('計算（宅配便）'!$Q135,0,MATCH(S$2&amp;CHAR(10)&amp;"卸ケース単価",'計算（宅配便）'!$Q$3:$CE$3,0)-1),"")</f>
        <v/>
      </c>
      <c r="T134" s="25" t="str">
        <f ca="1">IFERROR(OFFSET('計算（宅配便）'!$Q135,0,MATCH(T$2&amp;CHAR(10)&amp;"卸ケース単価",'計算（宅配便）'!$Q$3:$CE$3,0)-1),"")</f>
        <v/>
      </c>
      <c r="U134" s="25" t="str">
        <f ca="1">IFERROR(OFFSET('計算（宅配便）'!$Q135,0,MATCH(U$2&amp;CHAR(10)&amp;"卸ケース単価",'計算（宅配便）'!$Q$3:$CE$3,0)-1),"")</f>
        <v/>
      </c>
      <c r="V134" s="25" t="str">
        <f ca="1">IFERROR(OFFSET('計算（宅配便）'!$Q135,0,MATCH(V$2&amp;CHAR(10)&amp;"卸ケース単価",'計算（宅配便）'!$Q$3:$CE$3,0)-1),"")</f>
        <v/>
      </c>
      <c r="W134" s="25" t="str">
        <f ca="1">IFERROR(OFFSET('計算（宅配便）'!$Q135,0,MATCH(W$2&amp;CHAR(10)&amp;"卸ケース単価",'計算（宅配便）'!$Q$3:$CE$3,0)-1),"")</f>
        <v/>
      </c>
      <c r="X134" s="25" t="str">
        <f ca="1">IFERROR(OFFSET('計算（宅配便）'!$Q135,0,MATCH(X$2&amp;CHAR(10)&amp;"卸ケース単価",'計算（宅配便）'!$Q$3:$CE$3,0)-1),"")</f>
        <v/>
      </c>
      <c r="Y134" s="25" t="str">
        <f ca="1">IFERROR(OFFSET('計算（宅配便）'!$Q135,0,MATCH(Y$2&amp;CHAR(10)&amp;"卸ケース単価",'計算（宅配便）'!$Q$3:$CE$3,0)-1),"")</f>
        <v/>
      </c>
      <c r="Z134" s="25" t="str">
        <f ca="1">IFERROR(OFFSET('計算（宅配便）'!$Q135,0,MATCH(Z$2&amp;CHAR(10)&amp;"卸ケース単価",'計算（宅配便）'!$Q$3:$CE$3,0)-1),"")</f>
        <v/>
      </c>
      <c r="AA134" s="25" t="str">
        <f ca="1">IFERROR(OFFSET('計算（宅配便）'!$Q135,0,MATCH(AA$2&amp;CHAR(10)&amp;"卸ケース単価",'計算（宅配便）'!$Q$3:$CE$3,0)-1),"")</f>
        <v/>
      </c>
      <c r="AB134" s="25" t="str">
        <f ca="1">IFERROR(OFFSET('計算（宅配便）'!$Q135,0,MATCH(AB$2&amp;CHAR(10)&amp;"卸ケース単価",'計算（宅配便）'!$Q$3:$CE$3,0)-1),"")</f>
        <v/>
      </c>
      <c r="AC134" s="25" t="str">
        <f ca="1">IFERROR(OFFSET('計算（宅配便）'!$Q135,0,MATCH(AC$2&amp;CHAR(10)&amp;"卸ケース単価",'計算（宅配便）'!$Q$3:$CE$3,0)-1),"")</f>
        <v/>
      </c>
      <c r="AD134" s="25" t="str">
        <f t="shared" ca="1" si="49"/>
        <v/>
      </c>
      <c r="AE134" s="25" t="str">
        <f t="shared" ca="1" si="37"/>
        <v/>
      </c>
      <c r="AF134" s="25" t="str">
        <f t="shared" ca="1" si="38"/>
        <v/>
      </c>
      <c r="AG134" s="25" t="str">
        <f t="shared" ca="1" si="39"/>
        <v/>
      </c>
      <c r="AH134" s="25" t="str">
        <f t="shared" ca="1" si="40"/>
        <v/>
      </c>
      <c r="AI134" s="25" t="str">
        <f t="shared" ca="1" si="41"/>
        <v/>
      </c>
      <c r="AJ134" s="25" t="str">
        <f t="shared" ca="1" si="42"/>
        <v/>
      </c>
      <c r="AK134" s="25" t="str">
        <f t="shared" ca="1" si="43"/>
        <v/>
      </c>
      <c r="AL134" s="25" t="str">
        <f t="shared" ca="1" si="44"/>
        <v/>
      </c>
      <c r="AM134" s="25" t="str">
        <f t="shared" ca="1" si="45"/>
        <v/>
      </c>
      <c r="AN134" s="25" t="str">
        <f t="shared" ca="1" si="46"/>
        <v/>
      </c>
      <c r="AO134" s="25" t="str">
        <f t="shared" ca="1" si="47"/>
        <v/>
      </c>
    </row>
    <row r="135" spans="1:41" ht="18.75" customHeight="1">
      <c r="A135" s="38">
        <v>133</v>
      </c>
      <c r="B135" s="38" t="str">
        <f>IF(ISBLANK(ID管理番号商品名入力!D135),"",ID管理番号商品名入力!D135)</f>
        <v/>
      </c>
      <c r="C135" s="39" t="str">
        <f>IF(ISBLANK(ID管理番号商品名入力!F135),"",ID管理番号商品名入力!F135)</f>
        <v/>
      </c>
      <c r="D135" s="39" t="str">
        <f>IF(ISBLANK(宅配便入力!L136),"",宅配便入力!L136)</f>
        <v/>
      </c>
      <c r="E135" s="109" t="str">
        <f>IFERROR(VLOOKUP(D135,配送グループ設定!$A$5:$G$14,6,FALSE),"")</f>
        <v/>
      </c>
      <c r="F135" s="113" t="str">
        <f>IF(ISBLANK(宅配便入力!U136),"",宅配便入力!U136)</f>
        <v/>
      </c>
      <c r="G135" s="111" t="str">
        <f>IFERROR("※"&amp;VLOOKUP(D135,配送グループ設定!$A$5:$G$14,4,FALSE),"")</f>
        <v/>
      </c>
      <c r="H135" s="24" t="str">
        <f t="shared" si="48"/>
        <v/>
      </c>
      <c r="I135" s="25">
        <v>1</v>
      </c>
      <c r="J135" s="25">
        <v>0</v>
      </c>
      <c r="K135" s="25">
        <v>0</v>
      </c>
      <c r="L135" s="25">
        <v>1</v>
      </c>
      <c r="M135" s="25" t="str">
        <f>IF(ISBLANK(宅配便入力!V136),"",宅配便入力!V136)</f>
        <v/>
      </c>
      <c r="N135" s="25">
        <v>3</v>
      </c>
      <c r="O135" s="25" t="str">
        <f>IF(ISBLANK(中部・下部フリースペース作成!$E$10),"",中部・下部フリースペース作成!$E$10)</f>
        <v/>
      </c>
      <c r="P135" s="40" t="str">
        <f>IF(ISBLANK(宅配便入力!F136),"",宅配便入力!F136)</f>
        <v/>
      </c>
      <c r="Q135" s="25" t="str">
        <f ca="1">IF(ISBLANK('計算（宅配便）'!Q136),"",IFERROR('計算（宅配便）'!Q136,""))</f>
        <v/>
      </c>
      <c r="R135" s="25" t="str">
        <f ca="1">IFERROR(OFFSET('計算（宅配便）'!$Q136,0,MATCH(R$2&amp;CHAR(10)&amp;"卸ケース単価",'計算（宅配便）'!$Q$3:$CE$3,0)-1),"")</f>
        <v/>
      </c>
      <c r="S135" s="25" t="str">
        <f ca="1">IFERROR(OFFSET('計算（宅配便）'!$Q136,0,MATCH(S$2&amp;CHAR(10)&amp;"卸ケース単価",'計算（宅配便）'!$Q$3:$CE$3,0)-1),"")</f>
        <v/>
      </c>
      <c r="T135" s="25" t="str">
        <f ca="1">IFERROR(OFFSET('計算（宅配便）'!$Q136,0,MATCH(T$2&amp;CHAR(10)&amp;"卸ケース単価",'計算（宅配便）'!$Q$3:$CE$3,0)-1),"")</f>
        <v/>
      </c>
      <c r="U135" s="25" t="str">
        <f ca="1">IFERROR(OFFSET('計算（宅配便）'!$Q136,0,MATCH(U$2&amp;CHAR(10)&amp;"卸ケース単価",'計算（宅配便）'!$Q$3:$CE$3,0)-1),"")</f>
        <v/>
      </c>
      <c r="V135" s="25" t="str">
        <f ca="1">IFERROR(OFFSET('計算（宅配便）'!$Q136,0,MATCH(V$2&amp;CHAR(10)&amp;"卸ケース単価",'計算（宅配便）'!$Q$3:$CE$3,0)-1),"")</f>
        <v/>
      </c>
      <c r="W135" s="25" t="str">
        <f ca="1">IFERROR(OFFSET('計算（宅配便）'!$Q136,0,MATCH(W$2&amp;CHAR(10)&amp;"卸ケース単価",'計算（宅配便）'!$Q$3:$CE$3,0)-1),"")</f>
        <v/>
      </c>
      <c r="X135" s="25" t="str">
        <f ca="1">IFERROR(OFFSET('計算（宅配便）'!$Q136,0,MATCH(X$2&amp;CHAR(10)&amp;"卸ケース単価",'計算（宅配便）'!$Q$3:$CE$3,0)-1),"")</f>
        <v/>
      </c>
      <c r="Y135" s="25" t="str">
        <f ca="1">IFERROR(OFFSET('計算（宅配便）'!$Q136,0,MATCH(Y$2&amp;CHAR(10)&amp;"卸ケース単価",'計算（宅配便）'!$Q$3:$CE$3,0)-1),"")</f>
        <v/>
      </c>
      <c r="Z135" s="25" t="str">
        <f ca="1">IFERROR(OFFSET('計算（宅配便）'!$Q136,0,MATCH(Z$2&amp;CHAR(10)&amp;"卸ケース単価",'計算（宅配便）'!$Q$3:$CE$3,0)-1),"")</f>
        <v/>
      </c>
      <c r="AA135" s="25" t="str">
        <f ca="1">IFERROR(OFFSET('計算（宅配便）'!$Q136,0,MATCH(AA$2&amp;CHAR(10)&amp;"卸ケース単価",'計算（宅配便）'!$Q$3:$CE$3,0)-1),"")</f>
        <v/>
      </c>
      <c r="AB135" s="25" t="str">
        <f ca="1">IFERROR(OFFSET('計算（宅配便）'!$Q136,0,MATCH(AB$2&amp;CHAR(10)&amp;"卸ケース単価",'計算（宅配便）'!$Q$3:$CE$3,0)-1),"")</f>
        <v/>
      </c>
      <c r="AC135" s="25" t="str">
        <f ca="1">IFERROR(OFFSET('計算（宅配便）'!$Q136,0,MATCH(AC$2&amp;CHAR(10)&amp;"卸ケース単価",'計算（宅配便）'!$Q$3:$CE$3,0)-1),"")</f>
        <v/>
      </c>
      <c r="AD135" s="25" t="str">
        <f t="shared" ca="1" si="49"/>
        <v/>
      </c>
      <c r="AE135" s="25" t="str">
        <f t="shared" ca="1" si="37"/>
        <v/>
      </c>
      <c r="AF135" s="25" t="str">
        <f t="shared" ca="1" si="38"/>
        <v/>
      </c>
      <c r="AG135" s="25" t="str">
        <f t="shared" ca="1" si="39"/>
        <v/>
      </c>
      <c r="AH135" s="25" t="str">
        <f t="shared" ca="1" si="40"/>
        <v/>
      </c>
      <c r="AI135" s="25" t="str">
        <f t="shared" ca="1" si="41"/>
        <v/>
      </c>
      <c r="AJ135" s="25" t="str">
        <f t="shared" ca="1" si="42"/>
        <v/>
      </c>
      <c r="AK135" s="25" t="str">
        <f t="shared" ca="1" si="43"/>
        <v/>
      </c>
      <c r="AL135" s="25" t="str">
        <f t="shared" ca="1" si="44"/>
        <v/>
      </c>
      <c r="AM135" s="25" t="str">
        <f t="shared" ca="1" si="45"/>
        <v/>
      </c>
      <c r="AN135" s="25" t="str">
        <f t="shared" ca="1" si="46"/>
        <v/>
      </c>
      <c r="AO135" s="25" t="str">
        <f t="shared" ca="1" si="47"/>
        <v/>
      </c>
    </row>
    <row r="136" spans="1:41" ht="18.75" customHeight="1">
      <c r="A136" s="38">
        <v>134</v>
      </c>
      <c r="B136" s="38" t="str">
        <f>IF(ISBLANK(ID管理番号商品名入力!D136),"",ID管理番号商品名入力!D136)</f>
        <v/>
      </c>
      <c r="C136" s="39" t="str">
        <f>IF(ISBLANK(ID管理番号商品名入力!F136),"",ID管理番号商品名入力!F136)</f>
        <v/>
      </c>
      <c r="D136" s="39" t="str">
        <f>IF(ISBLANK(宅配便入力!L137),"",宅配便入力!L137)</f>
        <v/>
      </c>
      <c r="E136" s="109" t="str">
        <f>IFERROR(VLOOKUP(D136,配送グループ設定!$A$5:$G$14,6,FALSE),"")</f>
        <v/>
      </c>
      <c r="F136" s="113" t="str">
        <f>IF(ISBLANK(宅配便入力!U137),"",宅配便入力!U137)</f>
        <v/>
      </c>
      <c r="G136" s="111" t="str">
        <f>IFERROR("※"&amp;VLOOKUP(D136,配送グループ設定!$A$5:$G$14,4,FALSE),"")</f>
        <v/>
      </c>
      <c r="H136" s="24" t="str">
        <f t="shared" si="48"/>
        <v/>
      </c>
      <c r="I136" s="25">
        <v>1</v>
      </c>
      <c r="J136" s="25">
        <v>0</v>
      </c>
      <c r="K136" s="25">
        <v>0</v>
      </c>
      <c r="L136" s="25">
        <v>1</v>
      </c>
      <c r="M136" s="25" t="str">
        <f>IF(ISBLANK(宅配便入力!V137),"",宅配便入力!V137)</f>
        <v/>
      </c>
      <c r="N136" s="25">
        <v>3</v>
      </c>
      <c r="O136" s="25" t="str">
        <f>IF(ISBLANK(中部・下部フリースペース作成!$E$10),"",中部・下部フリースペース作成!$E$10)</f>
        <v/>
      </c>
      <c r="P136" s="40" t="str">
        <f>IF(ISBLANK(宅配便入力!F137),"",宅配便入力!F137)</f>
        <v/>
      </c>
      <c r="Q136" s="25" t="str">
        <f ca="1">IF(ISBLANK('計算（宅配便）'!Q137),"",IFERROR('計算（宅配便）'!Q137,""))</f>
        <v/>
      </c>
      <c r="R136" s="25" t="str">
        <f ca="1">IFERROR(OFFSET('計算（宅配便）'!$Q137,0,MATCH(R$2&amp;CHAR(10)&amp;"卸ケース単価",'計算（宅配便）'!$Q$3:$CE$3,0)-1),"")</f>
        <v/>
      </c>
      <c r="S136" s="25" t="str">
        <f ca="1">IFERROR(OFFSET('計算（宅配便）'!$Q137,0,MATCH(S$2&amp;CHAR(10)&amp;"卸ケース単価",'計算（宅配便）'!$Q$3:$CE$3,0)-1),"")</f>
        <v/>
      </c>
      <c r="T136" s="25" t="str">
        <f ca="1">IFERROR(OFFSET('計算（宅配便）'!$Q137,0,MATCH(T$2&amp;CHAR(10)&amp;"卸ケース単価",'計算（宅配便）'!$Q$3:$CE$3,0)-1),"")</f>
        <v/>
      </c>
      <c r="U136" s="25" t="str">
        <f ca="1">IFERROR(OFFSET('計算（宅配便）'!$Q137,0,MATCH(U$2&amp;CHAR(10)&amp;"卸ケース単価",'計算（宅配便）'!$Q$3:$CE$3,0)-1),"")</f>
        <v/>
      </c>
      <c r="V136" s="25" t="str">
        <f ca="1">IFERROR(OFFSET('計算（宅配便）'!$Q137,0,MATCH(V$2&amp;CHAR(10)&amp;"卸ケース単価",'計算（宅配便）'!$Q$3:$CE$3,0)-1),"")</f>
        <v/>
      </c>
      <c r="W136" s="25" t="str">
        <f ca="1">IFERROR(OFFSET('計算（宅配便）'!$Q137,0,MATCH(W$2&amp;CHAR(10)&amp;"卸ケース単価",'計算（宅配便）'!$Q$3:$CE$3,0)-1),"")</f>
        <v/>
      </c>
      <c r="X136" s="25" t="str">
        <f ca="1">IFERROR(OFFSET('計算（宅配便）'!$Q137,0,MATCH(X$2&amp;CHAR(10)&amp;"卸ケース単価",'計算（宅配便）'!$Q$3:$CE$3,0)-1),"")</f>
        <v/>
      </c>
      <c r="Y136" s="25" t="str">
        <f ca="1">IFERROR(OFFSET('計算（宅配便）'!$Q137,0,MATCH(Y$2&amp;CHAR(10)&amp;"卸ケース単価",'計算（宅配便）'!$Q$3:$CE$3,0)-1),"")</f>
        <v/>
      </c>
      <c r="Z136" s="25" t="str">
        <f ca="1">IFERROR(OFFSET('計算（宅配便）'!$Q137,0,MATCH(Z$2&amp;CHAR(10)&amp;"卸ケース単価",'計算（宅配便）'!$Q$3:$CE$3,0)-1),"")</f>
        <v/>
      </c>
      <c r="AA136" s="25" t="str">
        <f ca="1">IFERROR(OFFSET('計算（宅配便）'!$Q137,0,MATCH(AA$2&amp;CHAR(10)&amp;"卸ケース単価",'計算（宅配便）'!$Q$3:$CE$3,0)-1),"")</f>
        <v/>
      </c>
      <c r="AB136" s="25" t="str">
        <f ca="1">IFERROR(OFFSET('計算（宅配便）'!$Q137,0,MATCH(AB$2&amp;CHAR(10)&amp;"卸ケース単価",'計算（宅配便）'!$Q$3:$CE$3,0)-1),"")</f>
        <v/>
      </c>
      <c r="AC136" s="25" t="str">
        <f ca="1">IFERROR(OFFSET('計算（宅配便）'!$Q137,0,MATCH(AC$2&amp;CHAR(10)&amp;"卸ケース単価",'計算（宅配便）'!$Q$3:$CE$3,0)-1),"")</f>
        <v/>
      </c>
      <c r="AD136" s="25" t="str">
        <f t="shared" ca="1" si="49"/>
        <v/>
      </c>
      <c r="AE136" s="25" t="str">
        <f t="shared" ca="1" si="37"/>
        <v/>
      </c>
      <c r="AF136" s="25" t="str">
        <f t="shared" ca="1" si="38"/>
        <v/>
      </c>
      <c r="AG136" s="25" t="str">
        <f t="shared" ca="1" si="39"/>
        <v/>
      </c>
      <c r="AH136" s="25" t="str">
        <f t="shared" ca="1" si="40"/>
        <v/>
      </c>
      <c r="AI136" s="25" t="str">
        <f t="shared" ca="1" si="41"/>
        <v/>
      </c>
      <c r="AJ136" s="25" t="str">
        <f t="shared" ca="1" si="42"/>
        <v/>
      </c>
      <c r="AK136" s="25" t="str">
        <f t="shared" ca="1" si="43"/>
        <v/>
      </c>
      <c r="AL136" s="25" t="str">
        <f t="shared" ca="1" si="44"/>
        <v/>
      </c>
      <c r="AM136" s="25" t="str">
        <f t="shared" ca="1" si="45"/>
        <v/>
      </c>
      <c r="AN136" s="25" t="str">
        <f t="shared" ca="1" si="46"/>
        <v/>
      </c>
      <c r="AO136" s="25" t="str">
        <f t="shared" ca="1" si="47"/>
        <v/>
      </c>
    </row>
    <row r="137" spans="1:41" ht="18.75" customHeight="1">
      <c r="A137" s="38">
        <v>135</v>
      </c>
      <c r="B137" s="38" t="str">
        <f>IF(ISBLANK(ID管理番号商品名入力!D137),"",ID管理番号商品名入力!D137)</f>
        <v/>
      </c>
      <c r="C137" s="39" t="str">
        <f>IF(ISBLANK(ID管理番号商品名入力!F137),"",ID管理番号商品名入力!F137)</f>
        <v/>
      </c>
      <c r="D137" s="39" t="str">
        <f>IF(ISBLANK(宅配便入力!L138),"",宅配便入力!L138)</f>
        <v/>
      </c>
      <c r="E137" s="109" t="str">
        <f>IFERROR(VLOOKUP(D137,配送グループ設定!$A$5:$G$14,6,FALSE),"")</f>
        <v/>
      </c>
      <c r="F137" s="113" t="str">
        <f>IF(ISBLANK(宅配便入力!U138),"",宅配便入力!U138)</f>
        <v/>
      </c>
      <c r="G137" s="111" t="str">
        <f>IFERROR("※"&amp;VLOOKUP(D137,配送グループ設定!$A$5:$G$14,4,FALSE),"")</f>
        <v/>
      </c>
      <c r="H137" s="24" t="str">
        <f t="shared" si="48"/>
        <v/>
      </c>
      <c r="I137" s="25">
        <v>1</v>
      </c>
      <c r="J137" s="25">
        <v>0</v>
      </c>
      <c r="K137" s="25">
        <v>0</v>
      </c>
      <c r="L137" s="25">
        <v>1</v>
      </c>
      <c r="M137" s="25" t="str">
        <f>IF(ISBLANK(宅配便入力!V138),"",宅配便入力!V138)</f>
        <v/>
      </c>
      <c r="N137" s="25">
        <v>3</v>
      </c>
      <c r="O137" s="25" t="str">
        <f>IF(ISBLANK(中部・下部フリースペース作成!$E$10),"",中部・下部フリースペース作成!$E$10)</f>
        <v/>
      </c>
      <c r="P137" s="40" t="str">
        <f>IF(ISBLANK(宅配便入力!F138),"",宅配便入力!F138)</f>
        <v/>
      </c>
      <c r="Q137" s="25" t="str">
        <f ca="1">IF(ISBLANK('計算（宅配便）'!Q138),"",IFERROR('計算（宅配便）'!Q138,""))</f>
        <v/>
      </c>
      <c r="R137" s="25" t="str">
        <f ca="1">IFERROR(OFFSET('計算（宅配便）'!$Q138,0,MATCH(R$2&amp;CHAR(10)&amp;"卸ケース単価",'計算（宅配便）'!$Q$3:$CE$3,0)-1),"")</f>
        <v/>
      </c>
      <c r="S137" s="25" t="str">
        <f ca="1">IFERROR(OFFSET('計算（宅配便）'!$Q138,0,MATCH(S$2&amp;CHAR(10)&amp;"卸ケース単価",'計算（宅配便）'!$Q$3:$CE$3,0)-1),"")</f>
        <v/>
      </c>
      <c r="T137" s="25" t="str">
        <f ca="1">IFERROR(OFFSET('計算（宅配便）'!$Q138,0,MATCH(T$2&amp;CHAR(10)&amp;"卸ケース単価",'計算（宅配便）'!$Q$3:$CE$3,0)-1),"")</f>
        <v/>
      </c>
      <c r="U137" s="25" t="str">
        <f ca="1">IFERROR(OFFSET('計算（宅配便）'!$Q138,0,MATCH(U$2&amp;CHAR(10)&amp;"卸ケース単価",'計算（宅配便）'!$Q$3:$CE$3,0)-1),"")</f>
        <v/>
      </c>
      <c r="V137" s="25" t="str">
        <f ca="1">IFERROR(OFFSET('計算（宅配便）'!$Q138,0,MATCH(V$2&amp;CHAR(10)&amp;"卸ケース単価",'計算（宅配便）'!$Q$3:$CE$3,0)-1),"")</f>
        <v/>
      </c>
      <c r="W137" s="25" t="str">
        <f ca="1">IFERROR(OFFSET('計算（宅配便）'!$Q138,0,MATCH(W$2&amp;CHAR(10)&amp;"卸ケース単価",'計算（宅配便）'!$Q$3:$CE$3,0)-1),"")</f>
        <v/>
      </c>
      <c r="X137" s="25" t="str">
        <f ca="1">IFERROR(OFFSET('計算（宅配便）'!$Q138,0,MATCH(X$2&amp;CHAR(10)&amp;"卸ケース単価",'計算（宅配便）'!$Q$3:$CE$3,0)-1),"")</f>
        <v/>
      </c>
      <c r="Y137" s="25" t="str">
        <f ca="1">IFERROR(OFFSET('計算（宅配便）'!$Q138,0,MATCH(Y$2&amp;CHAR(10)&amp;"卸ケース単価",'計算（宅配便）'!$Q$3:$CE$3,0)-1),"")</f>
        <v/>
      </c>
      <c r="Z137" s="25" t="str">
        <f ca="1">IFERROR(OFFSET('計算（宅配便）'!$Q138,0,MATCH(Z$2&amp;CHAR(10)&amp;"卸ケース単価",'計算（宅配便）'!$Q$3:$CE$3,0)-1),"")</f>
        <v/>
      </c>
      <c r="AA137" s="25" t="str">
        <f ca="1">IFERROR(OFFSET('計算（宅配便）'!$Q138,0,MATCH(AA$2&amp;CHAR(10)&amp;"卸ケース単価",'計算（宅配便）'!$Q$3:$CE$3,0)-1),"")</f>
        <v/>
      </c>
      <c r="AB137" s="25" t="str">
        <f ca="1">IFERROR(OFFSET('計算（宅配便）'!$Q138,0,MATCH(AB$2&amp;CHAR(10)&amp;"卸ケース単価",'計算（宅配便）'!$Q$3:$CE$3,0)-1),"")</f>
        <v/>
      </c>
      <c r="AC137" s="25" t="str">
        <f ca="1">IFERROR(OFFSET('計算（宅配便）'!$Q138,0,MATCH(AC$2&amp;CHAR(10)&amp;"卸ケース単価",'計算（宅配便）'!$Q$3:$CE$3,0)-1),"")</f>
        <v/>
      </c>
      <c r="AD137" s="25" t="str">
        <f t="shared" ca="1" si="49"/>
        <v/>
      </c>
      <c r="AE137" s="25" t="str">
        <f t="shared" ca="1" si="37"/>
        <v/>
      </c>
      <c r="AF137" s="25" t="str">
        <f t="shared" ca="1" si="38"/>
        <v/>
      </c>
      <c r="AG137" s="25" t="str">
        <f t="shared" ca="1" si="39"/>
        <v/>
      </c>
      <c r="AH137" s="25" t="str">
        <f t="shared" ca="1" si="40"/>
        <v/>
      </c>
      <c r="AI137" s="25" t="str">
        <f t="shared" ca="1" si="41"/>
        <v/>
      </c>
      <c r="AJ137" s="25" t="str">
        <f t="shared" ca="1" si="42"/>
        <v/>
      </c>
      <c r="AK137" s="25" t="str">
        <f t="shared" ca="1" si="43"/>
        <v/>
      </c>
      <c r="AL137" s="25" t="str">
        <f t="shared" ca="1" si="44"/>
        <v/>
      </c>
      <c r="AM137" s="25" t="str">
        <f t="shared" ca="1" si="45"/>
        <v/>
      </c>
      <c r="AN137" s="25" t="str">
        <f t="shared" ca="1" si="46"/>
        <v/>
      </c>
      <c r="AO137" s="25" t="str">
        <f t="shared" ca="1" si="47"/>
        <v/>
      </c>
    </row>
    <row r="138" spans="1:41" ht="18.75" customHeight="1">
      <c r="A138" s="38">
        <v>136</v>
      </c>
      <c r="B138" s="38" t="str">
        <f>IF(ISBLANK(ID管理番号商品名入力!D138),"",ID管理番号商品名入力!D138)</f>
        <v/>
      </c>
      <c r="C138" s="39" t="str">
        <f>IF(ISBLANK(ID管理番号商品名入力!F138),"",ID管理番号商品名入力!F138)</f>
        <v/>
      </c>
      <c r="D138" s="39" t="str">
        <f>IF(ISBLANK(宅配便入力!L139),"",宅配便入力!L139)</f>
        <v/>
      </c>
      <c r="E138" s="109" t="str">
        <f>IFERROR(VLOOKUP(D138,配送グループ設定!$A$5:$G$14,6,FALSE),"")</f>
        <v/>
      </c>
      <c r="F138" s="113" t="str">
        <f>IF(ISBLANK(宅配便入力!U139),"",宅配便入力!U139)</f>
        <v/>
      </c>
      <c r="G138" s="111" t="str">
        <f>IFERROR("※"&amp;VLOOKUP(D138,配送グループ設定!$A$5:$G$14,4,FALSE),"")</f>
        <v/>
      </c>
      <c r="H138" s="24" t="str">
        <f t="shared" si="48"/>
        <v/>
      </c>
      <c r="I138" s="25">
        <v>1</v>
      </c>
      <c r="J138" s="25">
        <v>0</v>
      </c>
      <c r="K138" s="25">
        <v>0</v>
      </c>
      <c r="L138" s="25">
        <v>1</v>
      </c>
      <c r="M138" s="25" t="str">
        <f>IF(ISBLANK(宅配便入力!V139),"",宅配便入力!V139)</f>
        <v/>
      </c>
      <c r="N138" s="25">
        <v>3</v>
      </c>
      <c r="O138" s="25" t="str">
        <f>IF(ISBLANK(中部・下部フリースペース作成!$E$10),"",中部・下部フリースペース作成!$E$10)</f>
        <v/>
      </c>
      <c r="P138" s="40" t="str">
        <f>IF(ISBLANK(宅配便入力!F139),"",宅配便入力!F139)</f>
        <v/>
      </c>
      <c r="Q138" s="25" t="str">
        <f ca="1">IF(ISBLANK('計算（宅配便）'!Q139),"",IFERROR('計算（宅配便）'!Q139,""))</f>
        <v/>
      </c>
      <c r="R138" s="25" t="str">
        <f ca="1">IFERROR(OFFSET('計算（宅配便）'!$Q139,0,MATCH(R$2&amp;CHAR(10)&amp;"卸ケース単価",'計算（宅配便）'!$Q$3:$CE$3,0)-1),"")</f>
        <v/>
      </c>
      <c r="S138" s="25" t="str">
        <f ca="1">IFERROR(OFFSET('計算（宅配便）'!$Q139,0,MATCH(S$2&amp;CHAR(10)&amp;"卸ケース単価",'計算（宅配便）'!$Q$3:$CE$3,0)-1),"")</f>
        <v/>
      </c>
      <c r="T138" s="25" t="str">
        <f ca="1">IFERROR(OFFSET('計算（宅配便）'!$Q139,0,MATCH(T$2&amp;CHAR(10)&amp;"卸ケース単価",'計算（宅配便）'!$Q$3:$CE$3,0)-1),"")</f>
        <v/>
      </c>
      <c r="U138" s="25" t="str">
        <f ca="1">IFERROR(OFFSET('計算（宅配便）'!$Q139,0,MATCH(U$2&amp;CHAR(10)&amp;"卸ケース単価",'計算（宅配便）'!$Q$3:$CE$3,0)-1),"")</f>
        <v/>
      </c>
      <c r="V138" s="25" t="str">
        <f ca="1">IFERROR(OFFSET('計算（宅配便）'!$Q139,0,MATCH(V$2&amp;CHAR(10)&amp;"卸ケース単価",'計算（宅配便）'!$Q$3:$CE$3,0)-1),"")</f>
        <v/>
      </c>
      <c r="W138" s="25" t="str">
        <f ca="1">IFERROR(OFFSET('計算（宅配便）'!$Q139,0,MATCH(W$2&amp;CHAR(10)&amp;"卸ケース単価",'計算（宅配便）'!$Q$3:$CE$3,0)-1),"")</f>
        <v/>
      </c>
      <c r="X138" s="25" t="str">
        <f ca="1">IFERROR(OFFSET('計算（宅配便）'!$Q139,0,MATCH(X$2&amp;CHAR(10)&amp;"卸ケース単価",'計算（宅配便）'!$Q$3:$CE$3,0)-1),"")</f>
        <v/>
      </c>
      <c r="Y138" s="25" t="str">
        <f ca="1">IFERROR(OFFSET('計算（宅配便）'!$Q139,0,MATCH(Y$2&amp;CHAR(10)&amp;"卸ケース単価",'計算（宅配便）'!$Q$3:$CE$3,0)-1),"")</f>
        <v/>
      </c>
      <c r="Z138" s="25" t="str">
        <f ca="1">IFERROR(OFFSET('計算（宅配便）'!$Q139,0,MATCH(Z$2&amp;CHAR(10)&amp;"卸ケース単価",'計算（宅配便）'!$Q$3:$CE$3,0)-1),"")</f>
        <v/>
      </c>
      <c r="AA138" s="25" t="str">
        <f ca="1">IFERROR(OFFSET('計算（宅配便）'!$Q139,0,MATCH(AA$2&amp;CHAR(10)&amp;"卸ケース単価",'計算（宅配便）'!$Q$3:$CE$3,0)-1),"")</f>
        <v/>
      </c>
      <c r="AB138" s="25" t="str">
        <f ca="1">IFERROR(OFFSET('計算（宅配便）'!$Q139,0,MATCH(AB$2&amp;CHAR(10)&amp;"卸ケース単価",'計算（宅配便）'!$Q$3:$CE$3,0)-1),"")</f>
        <v/>
      </c>
      <c r="AC138" s="25" t="str">
        <f ca="1">IFERROR(OFFSET('計算（宅配便）'!$Q139,0,MATCH(AC$2&amp;CHAR(10)&amp;"卸ケース単価",'計算（宅配便）'!$Q$3:$CE$3,0)-1),"")</f>
        <v/>
      </c>
      <c r="AD138" s="25" t="str">
        <f t="shared" ca="1" si="49"/>
        <v/>
      </c>
      <c r="AE138" s="25" t="str">
        <f t="shared" ca="1" si="37"/>
        <v/>
      </c>
      <c r="AF138" s="25" t="str">
        <f t="shared" ca="1" si="38"/>
        <v/>
      </c>
      <c r="AG138" s="25" t="str">
        <f t="shared" ca="1" si="39"/>
        <v/>
      </c>
      <c r="AH138" s="25" t="str">
        <f t="shared" ca="1" si="40"/>
        <v/>
      </c>
      <c r="AI138" s="25" t="str">
        <f t="shared" ca="1" si="41"/>
        <v/>
      </c>
      <c r="AJ138" s="25" t="str">
        <f t="shared" ca="1" si="42"/>
        <v/>
      </c>
      <c r="AK138" s="25" t="str">
        <f t="shared" ca="1" si="43"/>
        <v/>
      </c>
      <c r="AL138" s="25" t="str">
        <f t="shared" ca="1" si="44"/>
        <v/>
      </c>
      <c r="AM138" s="25" t="str">
        <f t="shared" ca="1" si="45"/>
        <v/>
      </c>
      <c r="AN138" s="25" t="str">
        <f t="shared" ca="1" si="46"/>
        <v/>
      </c>
      <c r="AO138" s="25" t="str">
        <f t="shared" ca="1" si="47"/>
        <v/>
      </c>
    </row>
    <row r="139" spans="1:41" ht="18.75" customHeight="1">
      <c r="A139" s="38">
        <v>137</v>
      </c>
      <c r="B139" s="38" t="str">
        <f>IF(ISBLANK(ID管理番号商品名入力!D139),"",ID管理番号商品名入力!D139)</f>
        <v/>
      </c>
      <c r="C139" s="39" t="str">
        <f>IF(ISBLANK(ID管理番号商品名入力!F139),"",ID管理番号商品名入力!F139)</f>
        <v/>
      </c>
      <c r="D139" s="39" t="str">
        <f>IF(ISBLANK(宅配便入力!L140),"",宅配便入力!L140)</f>
        <v/>
      </c>
      <c r="E139" s="109" t="str">
        <f>IFERROR(VLOOKUP(D139,配送グループ設定!$A$5:$G$14,6,FALSE),"")</f>
        <v/>
      </c>
      <c r="F139" s="113" t="str">
        <f>IF(ISBLANK(宅配便入力!U140),"",宅配便入力!U140)</f>
        <v/>
      </c>
      <c r="G139" s="111" t="str">
        <f>IFERROR("※"&amp;VLOOKUP(D139,配送グループ設定!$A$5:$G$14,4,FALSE),"")</f>
        <v/>
      </c>
      <c r="H139" s="24" t="str">
        <f t="shared" si="48"/>
        <v/>
      </c>
      <c r="I139" s="25">
        <v>1</v>
      </c>
      <c r="J139" s="25">
        <v>0</v>
      </c>
      <c r="K139" s="25">
        <v>0</v>
      </c>
      <c r="L139" s="25">
        <v>1</v>
      </c>
      <c r="M139" s="25" t="str">
        <f>IF(ISBLANK(宅配便入力!V140),"",宅配便入力!V140)</f>
        <v/>
      </c>
      <c r="N139" s="25">
        <v>3</v>
      </c>
      <c r="O139" s="25" t="str">
        <f>IF(ISBLANK(中部・下部フリースペース作成!$E$10),"",中部・下部フリースペース作成!$E$10)</f>
        <v/>
      </c>
      <c r="P139" s="40" t="str">
        <f>IF(ISBLANK(宅配便入力!F140),"",宅配便入力!F140)</f>
        <v/>
      </c>
      <c r="Q139" s="25" t="str">
        <f ca="1">IF(ISBLANK('計算（宅配便）'!Q140),"",IFERROR('計算（宅配便）'!Q140,""))</f>
        <v/>
      </c>
      <c r="R139" s="25" t="str">
        <f ca="1">IFERROR(OFFSET('計算（宅配便）'!$Q140,0,MATCH(R$2&amp;CHAR(10)&amp;"卸ケース単価",'計算（宅配便）'!$Q$3:$CE$3,0)-1),"")</f>
        <v/>
      </c>
      <c r="S139" s="25" t="str">
        <f ca="1">IFERROR(OFFSET('計算（宅配便）'!$Q140,0,MATCH(S$2&amp;CHAR(10)&amp;"卸ケース単価",'計算（宅配便）'!$Q$3:$CE$3,0)-1),"")</f>
        <v/>
      </c>
      <c r="T139" s="25" t="str">
        <f ca="1">IFERROR(OFFSET('計算（宅配便）'!$Q140,0,MATCH(T$2&amp;CHAR(10)&amp;"卸ケース単価",'計算（宅配便）'!$Q$3:$CE$3,0)-1),"")</f>
        <v/>
      </c>
      <c r="U139" s="25" t="str">
        <f ca="1">IFERROR(OFFSET('計算（宅配便）'!$Q140,0,MATCH(U$2&amp;CHAR(10)&amp;"卸ケース単価",'計算（宅配便）'!$Q$3:$CE$3,0)-1),"")</f>
        <v/>
      </c>
      <c r="V139" s="25" t="str">
        <f ca="1">IFERROR(OFFSET('計算（宅配便）'!$Q140,0,MATCH(V$2&amp;CHAR(10)&amp;"卸ケース単価",'計算（宅配便）'!$Q$3:$CE$3,0)-1),"")</f>
        <v/>
      </c>
      <c r="W139" s="25" t="str">
        <f ca="1">IFERROR(OFFSET('計算（宅配便）'!$Q140,0,MATCH(W$2&amp;CHAR(10)&amp;"卸ケース単価",'計算（宅配便）'!$Q$3:$CE$3,0)-1),"")</f>
        <v/>
      </c>
      <c r="X139" s="25" t="str">
        <f ca="1">IFERROR(OFFSET('計算（宅配便）'!$Q140,0,MATCH(X$2&amp;CHAR(10)&amp;"卸ケース単価",'計算（宅配便）'!$Q$3:$CE$3,0)-1),"")</f>
        <v/>
      </c>
      <c r="Y139" s="25" t="str">
        <f ca="1">IFERROR(OFFSET('計算（宅配便）'!$Q140,0,MATCH(Y$2&amp;CHAR(10)&amp;"卸ケース単価",'計算（宅配便）'!$Q$3:$CE$3,0)-1),"")</f>
        <v/>
      </c>
      <c r="Z139" s="25" t="str">
        <f ca="1">IFERROR(OFFSET('計算（宅配便）'!$Q140,0,MATCH(Z$2&amp;CHAR(10)&amp;"卸ケース単価",'計算（宅配便）'!$Q$3:$CE$3,0)-1),"")</f>
        <v/>
      </c>
      <c r="AA139" s="25" t="str">
        <f ca="1">IFERROR(OFFSET('計算（宅配便）'!$Q140,0,MATCH(AA$2&amp;CHAR(10)&amp;"卸ケース単価",'計算（宅配便）'!$Q$3:$CE$3,0)-1),"")</f>
        <v/>
      </c>
      <c r="AB139" s="25" t="str">
        <f ca="1">IFERROR(OFFSET('計算（宅配便）'!$Q140,0,MATCH(AB$2&amp;CHAR(10)&amp;"卸ケース単価",'計算（宅配便）'!$Q$3:$CE$3,0)-1),"")</f>
        <v/>
      </c>
      <c r="AC139" s="25" t="str">
        <f ca="1">IFERROR(OFFSET('計算（宅配便）'!$Q140,0,MATCH(AC$2&amp;CHAR(10)&amp;"卸ケース単価",'計算（宅配便）'!$Q$3:$CE$3,0)-1),"")</f>
        <v/>
      </c>
      <c r="AD139" s="25" t="str">
        <f t="shared" ca="1" si="49"/>
        <v/>
      </c>
      <c r="AE139" s="25" t="str">
        <f t="shared" ca="1" si="37"/>
        <v/>
      </c>
      <c r="AF139" s="25" t="str">
        <f t="shared" ca="1" si="38"/>
        <v/>
      </c>
      <c r="AG139" s="25" t="str">
        <f t="shared" ca="1" si="39"/>
        <v/>
      </c>
      <c r="AH139" s="25" t="str">
        <f t="shared" ca="1" si="40"/>
        <v/>
      </c>
      <c r="AI139" s="25" t="str">
        <f t="shared" ca="1" si="41"/>
        <v/>
      </c>
      <c r="AJ139" s="25" t="str">
        <f t="shared" ca="1" si="42"/>
        <v/>
      </c>
      <c r="AK139" s="25" t="str">
        <f t="shared" ca="1" si="43"/>
        <v/>
      </c>
      <c r="AL139" s="25" t="str">
        <f t="shared" ca="1" si="44"/>
        <v/>
      </c>
      <c r="AM139" s="25" t="str">
        <f t="shared" ca="1" si="45"/>
        <v/>
      </c>
      <c r="AN139" s="25" t="str">
        <f t="shared" ca="1" si="46"/>
        <v/>
      </c>
      <c r="AO139" s="25" t="str">
        <f t="shared" ca="1" si="47"/>
        <v/>
      </c>
    </row>
    <row r="140" spans="1:41" ht="18.75" customHeight="1">
      <c r="A140" s="38">
        <v>138</v>
      </c>
      <c r="B140" s="38" t="str">
        <f>IF(ISBLANK(ID管理番号商品名入力!D140),"",ID管理番号商品名入力!D140)</f>
        <v/>
      </c>
      <c r="C140" s="39" t="str">
        <f>IF(ISBLANK(ID管理番号商品名入力!F140),"",ID管理番号商品名入力!F140)</f>
        <v/>
      </c>
      <c r="D140" s="39" t="str">
        <f>IF(ISBLANK(宅配便入力!L141),"",宅配便入力!L141)</f>
        <v/>
      </c>
      <c r="E140" s="109" t="str">
        <f>IFERROR(VLOOKUP(D140,配送グループ設定!$A$5:$G$14,6,FALSE),"")</f>
        <v/>
      </c>
      <c r="F140" s="113" t="str">
        <f>IF(ISBLANK(宅配便入力!U141),"",宅配便入力!U141)</f>
        <v/>
      </c>
      <c r="G140" s="111" t="str">
        <f>IFERROR("※"&amp;VLOOKUP(D140,配送グループ設定!$A$5:$G$14,4,FALSE),"")</f>
        <v/>
      </c>
      <c r="H140" s="24" t="str">
        <f t="shared" si="48"/>
        <v/>
      </c>
      <c r="I140" s="25">
        <v>1</v>
      </c>
      <c r="J140" s="25">
        <v>0</v>
      </c>
      <c r="K140" s="25">
        <v>0</v>
      </c>
      <c r="L140" s="25">
        <v>1</v>
      </c>
      <c r="M140" s="25" t="str">
        <f>IF(ISBLANK(宅配便入力!V141),"",宅配便入力!V141)</f>
        <v/>
      </c>
      <c r="N140" s="25">
        <v>3</v>
      </c>
      <c r="O140" s="25" t="str">
        <f>IF(ISBLANK(中部・下部フリースペース作成!$E$10),"",中部・下部フリースペース作成!$E$10)</f>
        <v/>
      </c>
      <c r="P140" s="40" t="str">
        <f>IF(ISBLANK(宅配便入力!F141),"",宅配便入力!F141)</f>
        <v/>
      </c>
      <c r="Q140" s="25" t="str">
        <f ca="1">IF(ISBLANK('計算（宅配便）'!Q141),"",IFERROR('計算（宅配便）'!Q141,""))</f>
        <v/>
      </c>
      <c r="R140" s="25" t="str">
        <f ca="1">IFERROR(OFFSET('計算（宅配便）'!$Q141,0,MATCH(R$2&amp;CHAR(10)&amp;"卸ケース単価",'計算（宅配便）'!$Q$3:$CE$3,0)-1),"")</f>
        <v/>
      </c>
      <c r="S140" s="25" t="str">
        <f ca="1">IFERROR(OFFSET('計算（宅配便）'!$Q141,0,MATCH(S$2&amp;CHAR(10)&amp;"卸ケース単価",'計算（宅配便）'!$Q$3:$CE$3,0)-1),"")</f>
        <v/>
      </c>
      <c r="T140" s="25" t="str">
        <f ca="1">IFERROR(OFFSET('計算（宅配便）'!$Q141,0,MATCH(T$2&amp;CHAR(10)&amp;"卸ケース単価",'計算（宅配便）'!$Q$3:$CE$3,0)-1),"")</f>
        <v/>
      </c>
      <c r="U140" s="25" t="str">
        <f ca="1">IFERROR(OFFSET('計算（宅配便）'!$Q141,0,MATCH(U$2&amp;CHAR(10)&amp;"卸ケース単価",'計算（宅配便）'!$Q$3:$CE$3,0)-1),"")</f>
        <v/>
      </c>
      <c r="V140" s="25" t="str">
        <f ca="1">IFERROR(OFFSET('計算（宅配便）'!$Q141,0,MATCH(V$2&amp;CHAR(10)&amp;"卸ケース単価",'計算（宅配便）'!$Q$3:$CE$3,0)-1),"")</f>
        <v/>
      </c>
      <c r="W140" s="25" t="str">
        <f ca="1">IFERROR(OFFSET('計算（宅配便）'!$Q141,0,MATCH(W$2&amp;CHAR(10)&amp;"卸ケース単価",'計算（宅配便）'!$Q$3:$CE$3,0)-1),"")</f>
        <v/>
      </c>
      <c r="X140" s="25" t="str">
        <f ca="1">IFERROR(OFFSET('計算（宅配便）'!$Q141,0,MATCH(X$2&amp;CHAR(10)&amp;"卸ケース単価",'計算（宅配便）'!$Q$3:$CE$3,0)-1),"")</f>
        <v/>
      </c>
      <c r="Y140" s="25" t="str">
        <f ca="1">IFERROR(OFFSET('計算（宅配便）'!$Q141,0,MATCH(Y$2&amp;CHAR(10)&amp;"卸ケース単価",'計算（宅配便）'!$Q$3:$CE$3,0)-1),"")</f>
        <v/>
      </c>
      <c r="Z140" s="25" t="str">
        <f ca="1">IFERROR(OFFSET('計算（宅配便）'!$Q141,0,MATCH(Z$2&amp;CHAR(10)&amp;"卸ケース単価",'計算（宅配便）'!$Q$3:$CE$3,0)-1),"")</f>
        <v/>
      </c>
      <c r="AA140" s="25" t="str">
        <f ca="1">IFERROR(OFFSET('計算（宅配便）'!$Q141,0,MATCH(AA$2&amp;CHAR(10)&amp;"卸ケース単価",'計算（宅配便）'!$Q$3:$CE$3,0)-1),"")</f>
        <v/>
      </c>
      <c r="AB140" s="25" t="str">
        <f ca="1">IFERROR(OFFSET('計算（宅配便）'!$Q141,0,MATCH(AB$2&amp;CHAR(10)&amp;"卸ケース単価",'計算（宅配便）'!$Q$3:$CE$3,0)-1),"")</f>
        <v/>
      </c>
      <c r="AC140" s="25" t="str">
        <f ca="1">IFERROR(OFFSET('計算（宅配便）'!$Q141,0,MATCH(AC$2&amp;CHAR(10)&amp;"卸ケース単価",'計算（宅配便）'!$Q$3:$CE$3,0)-1),"")</f>
        <v/>
      </c>
      <c r="AD140" s="25" t="str">
        <f t="shared" ca="1" si="49"/>
        <v/>
      </c>
      <c r="AE140" s="25" t="str">
        <f t="shared" ca="1" si="37"/>
        <v/>
      </c>
      <c r="AF140" s="25" t="str">
        <f t="shared" ca="1" si="38"/>
        <v/>
      </c>
      <c r="AG140" s="25" t="str">
        <f t="shared" ca="1" si="39"/>
        <v/>
      </c>
      <c r="AH140" s="25" t="str">
        <f t="shared" ca="1" si="40"/>
        <v/>
      </c>
      <c r="AI140" s="25" t="str">
        <f t="shared" ca="1" si="41"/>
        <v/>
      </c>
      <c r="AJ140" s="25" t="str">
        <f t="shared" ca="1" si="42"/>
        <v/>
      </c>
      <c r="AK140" s="25" t="str">
        <f t="shared" ca="1" si="43"/>
        <v/>
      </c>
      <c r="AL140" s="25" t="str">
        <f t="shared" ca="1" si="44"/>
        <v/>
      </c>
      <c r="AM140" s="25" t="str">
        <f t="shared" ca="1" si="45"/>
        <v/>
      </c>
      <c r="AN140" s="25" t="str">
        <f t="shared" ca="1" si="46"/>
        <v/>
      </c>
      <c r="AO140" s="25" t="str">
        <f t="shared" ca="1" si="47"/>
        <v/>
      </c>
    </row>
    <row r="141" spans="1:41" ht="18.75" customHeight="1">
      <c r="A141" s="38">
        <v>139</v>
      </c>
      <c r="B141" s="38" t="str">
        <f>IF(ISBLANK(ID管理番号商品名入力!D141),"",ID管理番号商品名入力!D141)</f>
        <v/>
      </c>
      <c r="C141" s="39" t="str">
        <f>IF(ISBLANK(ID管理番号商品名入力!F141),"",ID管理番号商品名入力!F141)</f>
        <v/>
      </c>
      <c r="D141" s="39" t="str">
        <f>IF(ISBLANK(宅配便入力!L142),"",宅配便入力!L142)</f>
        <v/>
      </c>
      <c r="E141" s="109" t="str">
        <f>IFERROR(VLOOKUP(D141,配送グループ設定!$A$5:$G$14,6,FALSE),"")</f>
        <v/>
      </c>
      <c r="F141" s="113" t="str">
        <f>IF(ISBLANK(宅配便入力!U142),"",宅配便入力!U142)</f>
        <v/>
      </c>
      <c r="G141" s="111" t="str">
        <f>IFERROR("※"&amp;VLOOKUP(D141,配送グループ設定!$A$5:$G$14,4,FALSE),"")</f>
        <v/>
      </c>
      <c r="H141" s="24" t="str">
        <f t="shared" si="48"/>
        <v/>
      </c>
      <c r="I141" s="25">
        <v>1</v>
      </c>
      <c r="J141" s="25">
        <v>0</v>
      </c>
      <c r="K141" s="25">
        <v>0</v>
      </c>
      <c r="L141" s="25">
        <v>1</v>
      </c>
      <c r="M141" s="25" t="str">
        <f>IF(ISBLANK(宅配便入力!V142),"",宅配便入力!V142)</f>
        <v/>
      </c>
      <c r="N141" s="25">
        <v>3</v>
      </c>
      <c r="O141" s="25" t="str">
        <f>IF(ISBLANK(中部・下部フリースペース作成!$E$10),"",中部・下部フリースペース作成!$E$10)</f>
        <v/>
      </c>
      <c r="P141" s="40" t="str">
        <f>IF(ISBLANK(宅配便入力!F142),"",宅配便入力!F142)</f>
        <v/>
      </c>
      <c r="Q141" s="25" t="str">
        <f ca="1">IF(ISBLANK('計算（宅配便）'!Q142),"",IFERROR('計算（宅配便）'!Q142,""))</f>
        <v/>
      </c>
      <c r="R141" s="25" t="str">
        <f ca="1">IFERROR(OFFSET('計算（宅配便）'!$Q142,0,MATCH(R$2&amp;CHAR(10)&amp;"卸ケース単価",'計算（宅配便）'!$Q$3:$CE$3,0)-1),"")</f>
        <v/>
      </c>
      <c r="S141" s="25" t="str">
        <f ca="1">IFERROR(OFFSET('計算（宅配便）'!$Q142,0,MATCH(S$2&amp;CHAR(10)&amp;"卸ケース単価",'計算（宅配便）'!$Q$3:$CE$3,0)-1),"")</f>
        <v/>
      </c>
      <c r="T141" s="25" t="str">
        <f ca="1">IFERROR(OFFSET('計算（宅配便）'!$Q142,0,MATCH(T$2&amp;CHAR(10)&amp;"卸ケース単価",'計算（宅配便）'!$Q$3:$CE$3,0)-1),"")</f>
        <v/>
      </c>
      <c r="U141" s="25" t="str">
        <f ca="1">IFERROR(OFFSET('計算（宅配便）'!$Q142,0,MATCH(U$2&amp;CHAR(10)&amp;"卸ケース単価",'計算（宅配便）'!$Q$3:$CE$3,0)-1),"")</f>
        <v/>
      </c>
      <c r="V141" s="25" t="str">
        <f ca="1">IFERROR(OFFSET('計算（宅配便）'!$Q142,0,MATCH(V$2&amp;CHAR(10)&amp;"卸ケース単価",'計算（宅配便）'!$Q$3:$CE$3,0)-1),"")</f>
        <v/>
      </c>
      <c r="W141" s="25" t="str">
        <f ca="1">IFERROR(OFFSET('計算（宅配便）'!$Q142,0,MATCH(W$2&amp;CHAR(10)&amp;"卸ケース単価",'計算（宅配便）'!$Q$3:$CE$3,0)-1),"")</f>
        <v/>
      </c>
      <c r="X141" s="25" t="str">
        <f ca="1">IFERROR(OFFSET('計算（宅配便）'!$Q142,0,MATCH(X$2&amp;CHAR(10)&amp;"卸ケース単価",'計算（宅配便）'!$Q$3:$CE$3,0)-1),"")</f>
        <v/>
      </c>
      <c r="Y141" s="25" t="str">
        <f ca="1">IFERROR(OFFSET('計算（宅配便）'!$Q142,0,MATCH(Y$2&amp;CHAR(10)&amp;"卸ケース単価",'計算（宅配便）'!$Q$3:$CE$3,0)-1),"")</f>
        <v/>
      </c>
      <c r="Z141" s="25" t="str">
        <f ca="1">IFERROR(OFFSET('計算（宅配便）'!$Q142,0,MATCH(Z$2&amp;CHAR(10)&amp;"卸ケース単価",'計算（宅配便）'!$Q$3:$CE$3,0)-1),"")</f>
        <v/>
      </c>
      <c r="AA141" s="25" t="str">
        <f ca="1">IFERROR(OFFSET('計算（宅配便）'!$Q142,0,MATCH(AA$2&amp;CHAR(10)&amp;"卸ケース単価",'計算（宅配便）'!$Q$3:$CE$3,0)-1),"")</f>
        <v/>
      </c>
      <c r="AB141" s="25" t="str">
        <f ca="1">IFERROR(OFFSET('計算（宅配便）'!$Q142,0,MATCH(AB$2&amp;CHAR(10)&amp;"卸ケース単価",'計算（宅配便）'!$Q$3:$CE$3,0)-1),"")</f>
        <v/>
      </c>
      <c r="AC141" s="25" t="str">
        <f ca="1">IFERROR(OFFSET('計算（宅配便）'!$Q142,0,MATCH(AC$2&amp;CHAR(10)&amp;"卸ケース単価",'計算（宅配便）'!$Q$3:$CE$3,0)-1),"")</f>
        <v/>
      </c>
      <c r="AD141" s="25" t="str">
        <f t="shared" ca="1" si="49"/>
        <v/>
      </c>
      <c r="AE141" s="25" t="str">
        <f t="shared" ca="1" si="37"/>
        <v/>
      </c>
      <c r="AF141" s="25" t="str">
        <f t="shared" ca="1" si="38"/>
        <v/>
      </c>
      <c r="AG141" s="25" t="str">
        <f t="shared" ca="1" si="39"/>
        <v/>
      </c>
      <c r="AH141" s="25" t="str">
        <f t="shared" ca="1" si="40"/>
        <v/>
      </c>
      <c r="AI141" s="25" t="str">
        <f t="shared" ca="1" si="41"/>
        <v/>
      </c>
      <c r="AJ141" s="25" t="str">
        <f t="shared" ca="1" si="42"/>
        <v/>
      </c>
      <c r="AK141" s="25" t="str">
        <f t="shared" ca="1" si="43"/>
        <v/>
      </c>
      <c r="AL141" s="25" t="str">
        <f t="shared" ca="1" si="44"/>
        <v/>
      </c>
      <c r="AM141" s="25" t="str">
        <f t="shared" ca="1" si="45"/>
        <v/>
      </c>
      <c r="AN141" s="25" t="str">
        <f t="shared" ca="1" si="46"/>
        <v/>
      </c>
      <c r="AO141" s="25" t="str">
        <f t="shared" ca="1" si="47"/>
        <v/>
      </c>
    </row>
    <row r="142" spans="1:41" ht="18.75" customHeight="1">
      <c r="A142" s="38">
        <v>140</v>
      </c>
      <c r="B142" s="38" t="str">
        <f>IF(ISBLANK(ID管理番号商品名入力!D142),"",ID管理番号商品名入力!D142)</f>
        <v/>
      </c>
      <c r="C142" s="39" t="str">
        <f>IF(ISBLANK(ID管理番号商品名入力!F142),"",ID管理番号商品名入力!F142)</f>
        <v/>
      </c>
      <c r="D142" s="39" t="str">
        <f>IF(ISBLANK(宅配便入力!L143),"",宅配便入力!L143)</f>
        <v/>
      </c>
      <c r="E142" s="109" t="str">
        <f>IFERROR(VLOOKUP(D142,配送グループ設定!$A$5:$G$14,6,FALSE),"")</f>
        <v/>
      </c>
      <c r="F142" s="113" t="str">
        <f>IF(ISBLANK(宅配便入力!U143),"",宅配便入力!U143)</f>
        <v/>
      </c>
      <c r="G142" s="111" t="str">
        <f>IFERROR("※"&amp;VLOOKUP(D142,配送グループ設定!$A$5:$G$14,4,FALSE),"")</f>
        <v/>
      </c>
      <c r="H142" s="24" t="str">
        <f t="shared" si="48"/>
        <v/>
      </c>
      <c r="I142" s="25">
        <v>1</v>
      </c>
      <c r="J142" s="25">
        <v>0</v>
      </c>
      <c r="K142" s="25">
        <v>0</v>
      </c>
      <c r="L142" s="25">
        <v>1</v>
      </c>
      <c r="M142" s="25" t="str">
        <f>IF(ISBLANK(宅配便入力!V143),"",宅配便入力!V143)</f>
        <v/>
      </c>
      <c r="N142" s="25">
        <v>3</v>
      </c>
      <c r="O142" s="25" t="str">
        <f>IF(ISBLANK(中部・下部フリースペース作成!$E$10),"",中部・下部フリースペース作成!$E$10)</f>
        <v/>
      </c>
      <c r="P142" s="40" t="str">
        <f>IF(ISBLANK(宅配便入力!F143),"",宅配便入力!F143)</f>
        <v/>
      </c>
      <c r="Q142" s="25" t="str">
        <f ca="1">IF(ISBLANK('計算（宅配便）'!Q143),"",IFERROR('計算（宅配便）'!Q143,""))</f>
        <v/>
      </c>
      <c r="R142" s="25" t="str">
        <f ca="1">IFERROR(OFFSET('計算（宅配便）'!$Q143,0,MATCH(R$2&amp;CHAR(10)&amp;"卸ケース単価",'計算（宅配便）'!$Q$3:$CE$3,0)-1),"")</f>
        <v/>
      </c>
      <c r="S142" s="25" t="str">
        <f ca="1">IFERROR(OFFSET('計算（宅配便）'!$Q143,0,MATCH(S$2&amp;CHAR(10)&amp;"卸ケース単価",'計算（宅配便）'!$Q$3:$CE$3,0)-1),"")</f>
        <v/>
      </c>
      <c r="T142" s="25" t="str">
        <f ca="1">IFERROR(OFFSET('計算（宅配便）'!$Q143,0,MATCH(T$2&amp;CHAR(10)&amp;"卸ケース単価",'計算（宅配便）'!$Q$3:$CE$3,0)-1),"")</f>
        <v/>
      </c>
      <c r="U142" s="25" t="str">
        <f ca="1">IFERROR(OFFSET('計算（宅配便）'!$Q143,0,MATCH(U$2&amp;CHAR(10)&amp;"卸ケース単価",'計算（宅配便）'!$Q$3:$CE$3,0)-1),"")</f>
        <v/>
      </c>
      <c r="V142" s="25" t="str">
        <f ca="1">IFERROR(OFFSET('計算（宅配便）'!$Q143,0,MATCH(V$2&amp;CHAR(10)&amp;"卸ケース単価",'計算（宅配便）'!$Q$3:$CE$3,0)-1),"")</f>
        <v/>
      </c>
      <c r="W142" s="25" t="str">
        <f ca="1">IFERROR(OFFSET('計算（宅配便）'!$Q143,0,MATCH(W$2&amp;CHAR(10)&amp;"卸ケース単価",'計算（宅配便）'!$Q$3:$CE$3,0)-1),"")</f>
        <v/>
      </c>
      <c r="X142" s="25" t="str">
        <f ca="1">IFERROR(OFFSET('計算（宅配便）'!$Q143,0,MATCH(X$2&amp;CHAR(10)&amp;"卸ケース単価",'計算（宅配便）'!$Q$3:$CE$3,0)-1),"")</f>
        <v/>
      </c>
      <c r="Y142" s="25" t="str">
        <f ca="1">IFERROR(OFFSET('計算（宅配便）'!$Q143,0,MATCH(Y$2&amp;CHAR(10)&amp;"卸ケース単価",'計算（宅配便）'!$Q$3:$CE$3,0)-1),"")</f>
        <v/>
      </c>
      <c r="Z142" s="25" t="str">
        <f ca="1">IFERROR(OFFSET('計算（宅配便）'!$Q143,0,MATCH(Z$2&amp;CHAR(10)&amp;"卸ケース単価",'計算（宅配便）'!$Q$3:$CE$3,0)-1),"")</f>
        <v/>
      </c>
      <c r="AA142" s="25" t="str">
        <f ca="1">IFERROR(OFFSET('計算（宅配便）'!$Q143,0,MATCH(AA$2&amp;CHAR(10)&amp;"卸ケース単価",'計算（宅配便）'!$Q$3:$CE$3,0)-1),"")</f>
        <v/>
      </c>
      <c r="AB142" s="25" t="str">
        <f ca="1">IFERROR(OFFSET('計算（宅配便）'!$Q143,0,MATCH(AB$2&amp;CHAR(10)&amp;"卸ケース単価",'計算（宅配便）'!$Q$3:$CE$3,0)-1),"")</f>
        <v/>
      </c>
      <c r="AC142" s="25" t="str">
        <f ca="1">IFERROR(OFFSET('計算（宅配便）'!$Q143,0,MATCH(AC$2&amp;CHAR(10)&amp;"卸ケース単価",'計算（宅配便）'!$Q$3:$CE$3,0)-1),"")</f>
        <v/>
      </c>
      <c r="AD142" s="25" t="str">
        <f t="shared" ca="1" si="49"/>
        <v/>
      </c>
      <c r="AE142" s="25" t="str">
        <f t="shared" ca="1" si="37"/>
        <v/>
      </c>
      <c r="AF142" s="25" t="str">
        <f t="shared" ca="1" si="38"/>
        <v/>
      </c>
      <c r="AG142" s="25" t="str">
        <f t="shared" ca="1" si="39"/>
        <v/>
      </c>
      <c r="AH142" s="25" t="str">
        <f t="shared" ca="1" si="40"/>
        <v/>
      </c>
      <c r="AI142" s="25" t="str">
        <f t="shared" ca="1" si="41"/>
        <v/>
      </c>
      <c r="AJ142" s="25" t="str">
        <f t="shared" ca="1" si="42"/>
        <v/>
      </c>
      <c r="AK142" s="25" t="str">
        <f t="shared" ca="1" si="43"/>
        <v/>
      </c>
      <c r="AL142" s="25" t="str">
        <f t="shared" ca="1" si="44"/>
        <v/>
      </c>
      <c r="AM142" s="25" t="str">
        <f t="shared" ca="1" si="45"/>
        <v/>
      </c>
      <c r="AN142" s="25" t="str">
        <f t="shared" ca="1" si="46"/>
        <v/>
      </c>
      <c r="AO142" s="25" t="str">
        <f t="shared" ca="1" si="47"/>
        <v/>
      </c>
    </row>
    <row r="143" spans="1:41" ht="18.75" customHeight="1">
      <c r="A143" s="38">
        <v>141</v>
      </c>
      <c r="B143" s="38" t="str">
        <f>IF(ISBLANK(ID管理番号商品名入力!D143),"",ID管理番号商品名入力!D143)</f>
        <v/>
      </c>
      <c r="C143" s="39" t="str">
        <f>IF(ISBLANK(ID管理番号商品名入力!F143),"",ID管理番号商品名入力!F143)</f>
        <v/>
      </c>
      <c r="D143" s="39" t="str">
        <f>IF(ISBLANK(宅配便入力!L144),"",宅配便入力!L144)</f>
        <v/>
      </c>
      <c r="E143" s="109" t="str">
        <f>IFERROR(VLOOKUP(D143,配送グループ設定!$A$5:$G$14,6,FALSE),"")</f>
        <v/>
      </c>
      <c r="F143" s="113" t="str">
        <f>IF(ISBLANK(宅配便入力!U144),"",宅配便入力!U144)</f>
        <v/>
      </c>
      <c r="G143" s="111" t="str">
        <f>IFERROR("※"&amp;VLOOKUP(D143,配送グループ設定!$A$5:$G$14,4,FALSE),"")</f>
        <v/>
      </c>
      <c r="H143" s="24" t="str">
        <f t="shared" si="48"/>
        <v/>
      </c>
      <c r="I143" s="25">
        <v>1</v>
      </c>
      <c r="J143" s="25">
        <v>0</v>
      </c>
      <c r="K143" s="25">
        <v>0</v>
      </c>
      <c r="L143" s="25">
        <v>1</v>
      </c>
      <c r="M143" s="25" t="str">
        <f>IF(ISBLANK(宅配便入力!V144),"",宅配便入力!V144)</f>
        <v/>
      </c>
      <c r="N143" s="25">
        <v>3</v>
      </c>
      <c r="O143" s="25" t="str">
        <f>IF(ISBLANK(中部・下部フリースペース作成!$E$10),"",中部・下部フリースペース作成!$E$10)</f>
        <v/>
      </c>
      <c r="P143" s="40" t="str">
        <f>IF(ISBLANK(宅配便入力!F144),"",宅配便入力!F144)</f>
        <v/>
      </c>
      <c r="Q143" s="25" t="str">
        <f ca="1">IF(ISBLANK('計算（宅配便）'!Q144),"",IFERROR('計算（宅配便）'!Q144,""))</f>
        <v/>
      </c>
      <c r="R143" s="25" t="str">
        <f ca="1">IFERROR(OFFSET('計算（宅配便）'!$Q144,0,MATCH(R$2&amp;CHAR(10)&amp;"卸ケース単価",'計算（宅配便）'!$Q$3:$CE$3,0)-1),"")</f>
        <v/>
      </c>
      <c r="S143" s="25" t="str">
        <f ca="1">IFERROR(OFFSET('計算（宅配便）'!$Q144,0,MATCH(S$2&amp;CHAR(10)&amp;"卸ケース単価",'計算（宅配便）'!$Q$3:$CE$3,0)-1),"")</f>
        <v/>
      </c>
      <c r="T143" s="25" t="str">
        <f ca="1">IFERROR(OFFSET('計算（宅配便）'!$Q144,0,MATCH(T$2&amp;CHAR(10)&amp;"卸ケース単価",'計算（宅配便）'!$Q$3:$CE$3,0)-1),"")</f>
        <v/>
      </c>
      <c r="U143" s="25" t="str">
        <f ca="1">IFERROR(OFFSET('計算（宅配便）'!$Q144,0,MATCH(U$2&amp;CHAR(10)&amp;"卸ケース単価",'計算（宅配便）'!$Q$3:$CE$3,0)-1),"")</f>
        <v/>
      </c>
      <c r="V143" s="25" t="str">
        <f ca="1">IFERROR(OFFSET('計算（宅配便）'!$Q144,0,MATCH(V$2&amp;CHAR(10)&amp;"卸ケース単価",'計算（宅配便）'!$Q$3:$CE$3,0)-1),"")</f>
        <v/>
      </c>
      <c r="W143" s="25" t="str">
        <f ca="1">IFERROR(OFFSET('計算（宅配便）'!$Q144,0,MATCH(W$2&amp;CHAR(10)&amp;"卸ケース単価",'計算（宅配便）'!$Q$3:$CE$3,0)-1),"")</f>
        <v/>
      </c>
      <c r="X143" s="25" t="str">
        <f ca="1">IFERROR(OFFSET('計算（宅配便）'!$Q144,0,MATCH(X$2&amp;CHAR(10)&amp;"卸ケース単価",'計算（宅配便）'!$Q$3:$CE$3,0)-1),"")</f>
        <v/>
      </c>
      <c r="Y143" s="25" t="str">
        <f ca="1">IFERROR(OFFSET('計算（宅配便）'!$Q144,0,MATCH(Y$2&amp;CHAR(10)&amp;"卸ケース単価",'計算（宅配便）'!$Q$3:$CE$3,0)-1),"")</f>
        <v/>
      </c>
      <c r="Z143" s="25" t="str">
        <f ca="1">IFERROR(OFFSET('計算（宅配便）'!$Q144,0,MATCH(Z$2&amp;CHAR(10)&amp;"卸ケース単価",'計算（宅配便）'!$Q$3:$CE$3,0)-1),"")</f>
        <v/>
      </c>
      <c r="AA143" s="25" t="str">
        <f ca="1">IFERROR(OFFSET('計算（宅配便）'!$Q144,0,MATCH(AA$2&amp;CHAR(10)&amp;"卸ケース単価",'計算（宅配便）'!$Q$3:$CE$3,0)-1),"")</f>
        <v/>
      </c>
      <c r="AB143" s="25" t="str">
        <f ca="1">IFERROR(OFFSET('計算（宅配便）'!$Q144,0,MATCH(AB$2&amp;CHAR(10)&amp;"卸ケース単価",'計算（宅配便）'!$Q$3:$CE$3,0)-1),"")</f>
        <v/>
      </c>
      <c r="AC143" s="25" t="str">
        <f ca="1">IFERROR(OFFSET('計算（宅配便）'!$Q144,0,MATCH(AC$2&amp;CHAR(10)&amp;"卸ケース単価",'計算（宅配便）'!$Q$3:$CE$3,0)-1),"")</f>
        <v/>
      </c>
      <c r="AD143" s="25" t="str">
        <f t="shared" ca="1" si="49"/>
        <v/>
      </c>
      <c r="AE143" s="25" t="str">
        <f t="shared" ca="1" si="37"/>
        <v/>
      </c>
      <c r="AF143" s="25" t="str">
        <f t="shared" ca="1" si="38"/>
        <v/>
      </c>
      <c r="AG143" s="25" t="str">
        <f t="shared" ca="1" si="39"/>
        <v/>
      </c>
      <c r="AH143" s="25" t="str">
        <f t="shared" ca="1" si="40"/>
        <v/>
      </c>
      <c r="AI143" s="25" t="str">
        <f t="shared" ca="1" si="41"/>
        <v/>
      </c>
      <c r="AJ143" s="25" t="str">
        <f t="shared" ca="1" si="42"/>
        <v/>
      </c>
      <c r="AK143" s="25" t="str">
        <f t="shared" ca="1" si="43"/>
        <v/>
      </c>
      <c r="AL143" s="25" t="str">
        <f t="shared" ca="1" si="44"/>
        <v/>
      </c>
      <c r="AM143" s="25" t="str">
        <f t="shared" ca="1" si="45"/>
        <v/>
      </c>
      <c r="AN143" s="25" t="str">
        <f t="shared" ca="1" si="46"/>
        <v/>
      </c>
      <c r="AO143" s="25" t="str">
        <f t="shared" ca="1" si="47"/>
        <v/>
      </c>
    </row>
    <row r="144" spans="1:41" ht="18.75" customHeight="1">
      <c r="A144" s="38">
        <v>142</v>
      </c>
      <c r="B144" s="38" t="str">
        <f>IF(ISBLANK(ID管理番号商品名入力!D144),"",ID管理番号商品名入力!D144)</f>
        <v/>
      </c>
      <c r="C144" s="39" t="str">
        <f>IF(ISBLANK(ID管理番号商品名入力!F144),"",ID管理番号商品名入力!F144)</f>
        <v/>
      </c>
      <c r="D144" s="39" t="str">
        <f>IF(ISBLANK(宅配便入力!L145),"",宅配便入力!L145)</f>
        <v/>
      </c>
      <c r="E144" s="109" t="str">
        <f>IFERROR(VLOOKUP(D144,配送グループ設定!$A$5:$G$14,6,FALSE),"")</f>
        <v/>
      </c>
      <c r="F144" s="113" t="str">
        <f>IF(ISBLANK(宅配便入力!U145),"",宅配便入力!U145)</f>
        <v/>
      </c>
      <c r="G144" s="111" t="str">
        <f>IFERROR("※"&amp;VLOOKUP(D144,配送グループ設定!$A$5:$G$14,4,FALSE),"")</f>
        <v/>
      </c>
      <c r="H144" s="24" t="str">
        <f t="shared" si="48"/>
        <v/>
      </c>
      <c r="I144" s="25">
        <v>1</v>
      </c>
      <c r="J144" s="25">
        <v>0</v>
      </c>
      <c r="K144" s="25">
        <v>0</v>
      </c>
      <c r="L144" s="25">
        <v>1</v>
      </c>
      <c r="M144" s="25" t="str">
        <f>IF(ISBLANK(宅配便入力!V145),"",宅配便入力!V145)</f>
        <v/>
      </c>
      <c r="N144" s="25">
        <v>3</v>
      </c>
      <c r="O144" s="25" t="str">
        <f>IF(ISBLANK(中部・下部フリースペース作成!$E$10),"",中部・下部フリースペース作成!$E$10)</f>
        <v/>
      </c>
      <c r="P144" s="40" t="str">
        <f>IF(ISBLANK(宅配便入力!F145),"",宅配便入力!F145)</f>
        <v/>
      </c>
      <c r="Q144" s="25" t="str">
        <f ca="1">IF(ISBLANK('計算（宅配便）'!Q145),"",IFERROR('計算（宅配便）'!Q145,""))</f>
        <v/>
      </c>
      <c r="R144" s="25" t="str">
        <f ca="1">IFERROR(OFFSET('計算（宅配便）'!$Q145,0,MATCH(R$2&amp;CHAR(10)&amp;"卸ケース単価",'計算（宅配便）'!$Q$3:$CE$3,0)-1),"")</f>
        <v/>
      </c>
      <c r="S144" s="25" t="str">
        <f ca="1">IFERROR(OFFSET('計算（宅配便）'!$Q145,0,MATCH(S$2&amp;CHAR(10)&amp;"卸ケース単価",'計算（宅配便）'!$Q$3:$CE$3,0)-1),"")</f>
        <v/>
      </c>
      <c r="T144" s="25" t="str">
        <f ca="1">IFERROR(OFFSET('計算（宅配便）'!$Q145,0,MATCH(T$2&amp;CHAR(10)&amp;"卸ケース単価",'計算（宅配便）'!$Q$3:$CE$3,0)-1),"")</f>
        <v/>
      </c>
      <c r="U144" s="25" t="str">
        <f ca="1">IFERROR(OFFSET('計算（宅配便）'!$Q145,0,MATCH(U$2&amp;CHAR(10)&amp;"卸ケース単価",'計算（宅配便）'!$Q$3:$CE$3,0)-1),"")</f>
        <v/>
      </c>
      <c r="V144" s="25" t="str">
        <f ca="1">IFERROR(OFFSET('計算（宅配便）'!$Q145,0,MATCH(V$2&amp;CHAR(10)&amp;"卸ケース単価",'計算（宅配便）'!$Q$3:$CE$3,0)-1),"")</f>
        <v/>
      </c>
      <c r="W144" s="25" t="str">
        <f ca="1">IFERROR(OFFSET('計算（宅配便）'!$Q145,0,MATCH(W$2&amp;CHAR(10)&amp;"卸ケース単価",'計算（宅配便）'!$Q$3:$CE$3,0)-1),"")</f>
        <v/>
      </c>
      <c r="X144" s="25" t="str">
        <f ca="1">IFERROR(OFFSET('計算（宅配便）'!$Q145,0,MATCH(X$2&amp;CHAR(10)&amp;"卸ケース単価",'計算（宅配便）'!$Q$3:$CE$3,0)-1),"")</f>
        <v/>
      </c>
      <c r="Y144" s="25" t="str">
        <f ca="1">IFERROR(OFFSET('計算（宅配便）'!$Q145,0,MATCH(Y$2&amp;CHAR(10)&amp;"卸ケース単価",'計算（宅配便）'!$Q$3:$CE$3,0)-1),"")</f>
        <v/>
      </c>
      <c r="Z144" s="25" t="str">
        <f ca="1">IFERROR(OFFSET('計算（宅配便）'!$Q145,0,MATCH(Z$2&amp;CHAR(10)&amp;"卸ケース単価",'計算（宅配便）'!$Q$3:$CE$3,0)-1),"")</f>
        <v/>
      </c>
      <c r="AA144" s="25" t="str">
        <f ca="1">IFERROR(OFFSET('計算（宅配便）'!$Q145,0,MATCH(AA$2&amp;CHAR(10)&amp;"卸ケース単価",'計算（宅配便）'!$Q$3:$CE$3,0)-1),"")</f>
        <v/>
      </c>
      <c r="AB144" s="25" t="str">
        <f ca="1">IFERROR(OFFSET('計算（宅配便）'!$Q145,0,MATCH(AB$2&amp;CHAR(10)&amp;"卸ケース単価",'計算（宅配便）'!$Q$3:$CE$3,0)-1),"")</f>
        <v/>
      </c>
      <c r="AC144" s="25" t="str">
        <f ca="1">IFERROR(OFFSET('計算（宅配便）'!$Q145,0,MATCH(AC$2&amp;CHAR(10)&amp;"卸ケース単価",'計算（宅配便）'!$Q$3:$CE$3,0)-1),"")</f>
        <v/>
      </c>
      <c r="AD144" s="25" t="str">
        <f t="shared" ca="1" si="49"/>
        <v/>
      </c>
      <c r="AE144" s="25" t="str">
        <f t="shared" ca="1" si="37"/>
        <v/>
      </c>
      <c r="AF144" s="25" t="str">
        <f t="shared" ca="1" si="38"/>
        <v/>
      </c>
      <c r="AG144" s="25" t="str">
        <f t="shared" ca="1" si="39"/>
        <v/>
      </c>
      <c r="AH144" s="25" t="str">
        <f t="shared" ca="1" si="40"/>
        <v/>
      </c>
      <c r="AI144" s="25" t="str">
        <f t="shared" ca="1" si="41"/>
        <v/>
      </c>
      <c r="AJ144" s="25" t="str">
        <f t="shared" ca="1" si="42"/>
        <v/>
      </c>
      <c r="AK144" s="25" t="str">
        <f t="shared" ca="1" si="43"/>
        <v/>
      </c>
      <c r="AL144" s="25" t="str">
        <f t="shared" ca="1" si="44"/>
        <v/>
      </c>
      <c r="AM144" s="25" t="str">
        <f t="shared" ca="1" si="45"/>
        <v/>
      </c>
      <c r="AN144" s="25" t="str">
        <f t="shared" ca="1" si="46"/>
        <v/>
      </c>
      <c r="AO144" s="25" t="str">
        <f t="shared" ca="1" si="47"/>
        <v/>
      </c>
    </row>
    <row r="145" spans="1:41" ht="18.75" customHeight="1">
      <c r="A145" s="38">
        <v>143</v>
      </c>
      <c r="B145" s="38" t="str">
        <f>IF(ISBLANK(ID管理番号商品名入力!D145),"",ID管理番号商品名入力!D145)</f>
        <v/>
      </c>
      <c r="C145" s="39" t="str">
        <f>IF(ISBLANK(ID管理番号商品名入力!F145),"",ID管理番号商品名入力!F145)</f>
        <v/>
      </c>
      <c r="D145" s="39" t="str">
        <f>IF(ISBLANK(宅配便入力!L146),"",宅配便入力!L146)</f>
        <v/>
      </c>
      <c r="E145" s="109" t="str">
        <f>IFERROR(VLOOKUP(D145,配送グループ設定!$A$5:$G$14,6,FALSE),"")</f>
        <v/>
      </c>
      <c r="F145" s="113" t="str">
        <f>IF(ISBLANK(宅配便入力!U146),"",宅配便入力!U146)</f>
        <v/>
      </c>
      <c r="G145" s="111" t="str">
        <f>IFERROR("※"&amp;VLOOKUP(D145,配送グループ設定!$A$5:$G$14,4,FALSE),"")</f>
        <v/>
      </c>
      <c r="H145" s="24" t="str">
        <f t="shared" si="48"/>
        <v/>
      </c>
      <c r="I145" s="25">
        <v>1</v>
      </c>
      <c r="J145" s="25">
        <v>0</v>
      </c>
      <c r="K145" s="25">
        <v>0</v>
      </c>
      <c r="L145" s="25">
        <v>1</v>
      </c>
      <c r="M145" s="25" t="str">
        <f>IF(ISBLANK(宅配便入力!V146),"",宅配便入力!V146)</f>
        <v/>
      </c>
      <c r="N145" s="25">
        <v>3</v>
      </c>
      <c r="O145" s="25" t="str">
        <f>IF(ISBLANK(中部・下部フリースペース作成!$E$10),"",中部・下部フリースペース作成!$E$10)</f>
        <v/>
      </c>
      <c r="P145" s="40" t="str">
        <f>IF(ISBLANK(宅配便入力!F146),"",宅配便入力!F146)</f>
        <v/>
      </c>
      <c r="Q145" s="25" t="str">
        <f ca="1">IF(ISBLANK('計算（宅配便）'!Q146),"",IFERROR('計算（宅配便）'!Q146,""))</f>
        <v/>
      </c>
      <c r="R145" s="25" t="str">
        <f ca="1">IFERROR(OFFSET('計算（宅配便）'!$Q146,0,MATCH(R$2&amp;CHAR(10)&amp;"卸ケース単価",'計算（宅配便）'!$Q$3:$CE$3,0)-1),"")</f>
        <v/>
      </c>
      <c r="S145" s="25" t="str">
        <f ca="1">IFERROR(OFFSET('計算（宅配便）'!$Q146,0,MATCH(S$2&amp;CHAR(10)&amp;"卸ケース単価",'計算（宅配便）'!$Q$3:$CE$3,0)-1),"")</f>
        <v/>
      </c>
      <c r="T145" s="25" t="str">
        <f ca="1">IFERROR(OFFSET('計算（宅配便）'!$Q146,0,MATCH(T$2&amp;CHAR(10)&amp;"卸ケース単価",'計算（宅配便）'!$Q$3:$CE$3,0)-1),"")</f>
        <v/>
      </c>
      <c r="U145" s="25" t="str">
        <f ca="1">IFERROR(OFFSET('計算（宅配便）'!$Q146,0,MATCH(U$2&amp;CHAR(10)&amp;"卸ケース単価",'計算（宅配便）'!$Q$3:$CE$3,0)-1),"")</f>
        <v/>
      </c>
      <c r="V145" s="25" t="str">
        <f ca="1">IFERROR(OFFSET('計算（宅配便）'!$Q146,0,MATCH(V$2&amp;CHAR(10)&amp;"卸ケース単価",'計算（宅配便）'!$Q$3:$CE$3,0)-1),"")</f>
        <v/>
      </c>
      <c r="W145" s="25" t="str">
        <f ca="1">IFERROR(OFFSET('計算（宅配便）'!$Q146,0,MATCH(W$2&amp;CHAR(10)&amp;"卸ケース単価",'計算（宅配便）'!$Q$3:$CE$3,0)-1),"")</f>
        <v/>
      </c>
      <c r="X145" s="25" t="str">
        <f ca="1">IFERROR(OFFSET('計算（宅配便）'!$Q146,0,MATCH(X$2&amp;CHAR(10)&amp;"卸ケース単価",'計算（宅配便）'!$Q$3:$CE$3,0)-1),"")</f>
        <v/>
      </c>
      <c r="Y145" s="25" t="str">
        <f ca="1">IFERROR(OFFSET('計算（宅配便）'!$Q146,0,MATCH(Y$2&amp;CHAR(10)&amp;"卸ケース単価",'計算（宅配便）'!$Q$3:$CE$3,0)-1),"")</f>
        <v/>
      </c>
      <c r="Z145" s="25" t="str">
        <f ca="1">IFERROR(OFFSET('計算（宅配便）'!$Q146,0,MATCH(Z$2&amp;CHAR(10)&amp;"卸ケース単価",'計算（宅配便）'!$Q$3:$CE$3,0)-1),"")</f>
        <v/>
      </c>
      <c r="AA145" s="25" t="str">
        <f ca="1">IFERROR(OFFSET('計算（宅配便）'!$Q146,0,MATCH(AA$2&amp;CHAR(10)&amp;"卸ケース単価",'計算（宅配便）'!$Q$3:$CE$3,0)-1),"")</f>
        <v/>
      </c>
      <c r="AB145" s="25" t="str">
        <f ca="1">IFERROR(OFFSET('計算（宅配便）'!$Q146,0,MATCH(AB$2&amp;CHAR(10)&amp;"卸ケース単価",'計算（宅配便）'!$Q$3:$CE$3,0)-1),"")</f>
        <v/>
      </c>
      <c r="AC145" s="25" t="str">
        <f ca="1">IFERROR(OFFSET('計算（宅配便）'!$Q146,0,MATCH(AC$2&amp;CHAR(10)&amp;"卸ケース単価",'計算（宅配便）'!$Q$3:$CE$3,0)-1),"")</f>
        <v/>
      </c>
      <c r="AD145" s="25" t="str">
        <f t="shared" ca="1" si="49"/>
        <v/>
      </c>
      <c r="AE145" s="25" t="str">
        <f t="shared" ca="1" si="37"/>
        <v/>
      </c>
      <c r="AF145" s="25" t="str">
        <f t="shared" ca="1" si="38"/>
        <v/>
      </c>
      <c r="AG145" s="25" t="str">
        <f t="shared" ca="1" si="39"/>
        <v/>
      </c>
      <c r="AH145" s="25" t="str">
        <f t="shared" ca="1" si="40"/>
        <v/>
      </c>
      <c r="AI145" s="25" t="str">
        <f t="shared" ca="1" si="41"/>
        <v/>
      </c>
      <c r="AJ145" s="25" t="str">
        <f t="shared" ca="1" si="42"/>
        <v/>
      </c>
      <c r="AK145" s="25" t="str">
        <f t="shared" ca="1" si="43"/>
        <v/>
      </c>
      <c r="AL145" s="25" t="str">
        <f t="shared" ca="1" si="44"/>
        <v/>
      </c>
      <c r="AM145" s="25" t="str">
        <f t="shared" ca="1" si="45"/>
        <v/>
      </c>
      <c r="AN145" s="25" t="str">
        <f t="shared" ca="1" si="46"/>
        <v/>
      </c>
      <c r="AO145" s="25" t="str">
        <f t="shared" ca="1" si="47"/>
        <v/>
      </c>
    </row>
    <row r="146" spans="1:41" ht="18.75" customHeight="1">
      <c r="A146" s="38">
        <v>144</v>
      </c>
      <c r="B146" s="38" t="str">
        <f>IF(ISBLANK(ID管理番号商品名入力!D146),"",ID管理番号商品名入力!D146)</f>
        <v/>
      </c>
      <c r="C146" s="39" t="str">
        <f>IF(ISBLANK(ID管理番号商品名入力!F146),"",ID管理番号商品名入力!F146)</f>
        <v/>
      </c>
      <c r="D146" s="39" t="str">
        <f>IF(ISBLANK(宅配便入力!L147),"",宅配便入力!L147)</f>
        <v/>
      </c>
      <c r="E146" s="109" t="str">
        <f>IFERROR(VLOOKUP(D146,配送グループ設定!$A$5:$G$14,6,FALSE),"")</f>
        <v/>
      </c>
      <c r="F146" s="113" t="str">
        <f>IF(ISBLANK(宅配便入力!U147),"",宅配便入力!U147)</f>
        <v/>
      </c>
      <c r="G146" s="111" t="str">
        <f>IFERROR("※"&amp;VLOOKUP(D146,配送グループ設定!$A$5:$G$14,4,FALSE),"")</f>
        <v/>
      </c>
      <c r="H146" s="24" t="str">
        <f t="shared" si="48"/>
        <v/>
      </c>
      <c r="I146" s="25">
        <v>1</v>
      </c>
      <c r="J146" s="25">
        <v>0</v>
      </c>
      <c r="K146" s="25">
        <v>0</v>
      </c>
      <c r="L146" s="25">
        <v>1</v>
      </c>
      <c r="M146" s="25" t="str">
        <f>IF(ISBLANK(宅配便入力!V147),"",宅配便入力!V147)</f>
        <v/>
      </c>
      <c r="N146" s="25">
        <v>3</v>
      </c>
      <c r="O146" s="25" t="str">
        <f>IF(ISBLANK(中部・下部フリースペース作成!$E$10),"",中部・下部フリースペース作成!$E$10)</f>
        <v/>
      </c>
      <c r="P146" s="40" t="str">
        <f>IF(ISBLANK(宅配便入力!F147),"",宅配便入力!F147)</f>
        <v/>
      </c>
      <c r="Q146" s="25" t="str">
        <f ca="1">IF(ISBLANK('計算（宅配便）'!Q147),"",IFERROR('計算（宅配便）'!Q147,""))</f>
        <v/>
      </c>
      <c r="R146" s="25" t="str">
        <f ca="1">IFERROR(OFFSET('計算（宅配便）'!$Q147,0,MATCH(R$2&amp;CHAR(10)&amp;"卸ケース単価",'計算（宅配便）'!$Q$3:$CE$3,0)-1),"")</f>
        <v/>
      </c>
      <c r="S146" s="25" t="str">
        <f ca="1">IFERROR(OFFSET('計算（宅配便）'!$Q147,0,MATCH(S$2&amp;CHAR(10)&amp;"卸ケース単価",'計算（宅配便）'!$Q$3:$CE$3,0)-1),"")</f>
        <v/>
      </c>
      <c r="T146" s="25" t="str">
        <f ca="1">IFERROR(OFFSET('計算（宅配便）'!$Q147,0,MATCH(T$2&amp;CHAR(10)&amp;"卸ケース単価",'計算（宅配便）'!$Q$3:$CE$3,0)-1),"")</f>
        <v/>
      </c>
      <c r="U146" s="25" t="str">
        <f ca="1">IFERROR(OFFSET('計算（宅配便）'!$Q147,0,MATCH(U$2&amp;CHAR(10)&amp;"卸ケース単価",'計算（宅配便）'!$Q$3:$CE$3,0)-1),"")</f>
        <v/>
      </c>
      <c r="V146" s="25" t="str">
        <f ca="1">IFERROR(OFFSET('計算（宅配便）'!$Q147,0,MATCH(V$2&amp;CHAR(10)&amp;"卸ケース単価",'計算（宅配便）'!$Q$3:$CE$3,0)-1),"")</f>
        <v/>
      </c>
      <c r="W146" s="25" t="str">
        <f ca="1">IFERROR(OFFSET('計算（宅配便）'!$Q147,0,MATCH(W$2&amp;CHAR(10)&amp;"卸ケース単価",'計算（宅配便）'!$Q$3:$CE$3,0)-1),"")</f>
        <v/>
      </c>
      <c r="X146" s="25" t="str">
        <f ca="1">IFERROR(OFFSET('計算（宅配便）'!$Q147,0,MATCH(X$2&amp;CHAR(10)&amp;"卸ケース単価",'計算（宅配便）'!$Q$3:$CE$3,0)-1),"")</f>
        <v/>
      </c>
      <c r="Y146" s="25" t="str">
        <f ca="1">IFERROR(OFFSET('計算（宅配便）'!$Q147,0,MATCH(Y$2&amp;CHAR(10)&amp;"卸ケース単価",'計算（宅配便）'!$Q$3:$CE$3,0)-1),"")</f>
        <v/>
      </c>
      <c r="Z146" s="25" t="str">
        <f ca="1">IFERROR(OFFSET('計算（宅配便）'!$Q147,0,MATCH(Z$2&amp;CHAR(10)&amp;"卸ケース単価",'計算（宅配便）'!$Q$3:$CE$3,0)-1),"")</f>
        <v/>
      </c>
      <c r="AA146" s="25" t="str">
        <f ca="1">IFERROR(OFFSET('計算（宅配便）'!$Q147,0,MATCH(AA$2&amp;CHAR(10)&amp;"卸ケース単価",'計算（宅配便）'!$Q$3:$CE$3,0)-1),"")</f>
        <v/>
      </c>
      <c r="AB146" s="25" t="str">
        <f ca="1">IFERROR(OFFSET('計算（宅配便）'!$Q147,0,MATCH(AB$2&amp;CHAR(10)&amp;"卸ケース単価",'計算（宅配便）'!$Q$3:$CE$3,0)-1),"")</f>
        <v/>
      </c>
      <c r="AC146" s="25" t="str">
        <f ca="1">IFERROR(OFFSET('計算（宅配便）'!$Q147,0,MATCH(AC$2&amp;CHAR(10)&amp;"卸ケース単価",'計算（宅配便）'!$Q$3:$CE$3,0)-1),"")</f>
        <v/>
      </c>
      <c r="AD146" s="25" t="str">
        <f t="shared" ca="1" si="49"/>
        <v/>
      </c>
      <c r="AE146" s="25" t="str">
        <f t="shared" ca="1" si="37"/>
        <v/>
      </c>
      <c r="AF146" s="25" t="str">
        <f t="shared" ca="1" si="38"/>
        <v/>
      </c>
      <c r="AG146" s="25" t="str">
        <f t="shared" ca="1" si="39"/>
        <v/>
      </c>
      <c r="AH146" s="25" t="str">
        <f t="shared" ca="1" si="40"/>
        <v/>
      </c>
      <c r="AI146" s="25" t="str">
        <f t="shared" ca="1" si="41"/>
        <v/>
      </c>
      <c r="AJ146" s="25" t="str">
        <f t="shared" ca="1" si="42"/>
        <v/>
      </c>
      <c r="AK146" s="25" t="str">
        <f t="shared" ca="1" si="43"/>
        <v/>
      </c>
      <c r="AL146" s="25" t="str">
        <f t="shared" ca="1" si="44"/>
        <v/>
      </c>
      <c r="AM146" s="25" t="str">
        <f t="shared" ca="1" si="45"/>
        <v/>
      </c>
      <c r="AN146" s="25" t="str">
        <f t="shared" ca="1" si="46"/>
        <v/>
      </c>
      <c r="AO146" s="25" t="str">
        <f t="shared" ca="1" si="47"/>
        <v/>
      </c>
    </row>
    <row r="147" spans="1:41" ht="18.75" customHeight="1">
      <c r="A147" s="38">
        <v>145</v>
      </c>
      <c r="B147" s="38" t="str">
        <f>IF(ISBLANK(ID管理番号商品名入力!D147),"",ID管理番号商品名入力!D147)</f>
        <v/>
      </c>
      <c r="C147" s="39" t="str">
        <f>IF(ISBLANK(ID管理番号商品名入力!F147),"",ID管理番号商品名入力!F147)</f>
        <v/>
      </c>
      <c r="D147" s="39" t="str">
        <f>IF(ISBLANK(宅配便入力!L148),"",宅配便入力!L148)</f>
        <v/>
      </c>
      <c r="E147" s="109" t="str">
        <f>IFERROR(VLOOKUP(D147,配送グループ設定!$A$5:$G$14,6,FALSE),"")</f>
        <v/>
      </c>
      <c r="F147" s="113" t="str">
        <f>IF(ISBLANK(宅配便入力!U148),"",宅配便入力!U148)</f>
        <v/>
      </c>
      <c r="G147" s="111" t="str">
        <f>IFERROR("※"&amp;VLOOKUP(D147,配送グループ設定!$A$5:$G$14,4,FALSE),"")</f>
        <v/>
      </c>
      <c r="H147" s="24" t="str">
        <f t="shared" si="48"/>
        <v/>
      </c>
      <c r="I147" s="25">
        <v>1</v>
      </c>
      <c r="J147" s="25">
        <v>0</v>
      </c>
      <c r="K147" s="25">
        <v>0</v>
      </c>
      <c r="L147" s="25">
        <v>1</v>
      </c>
      <c r="M147" s="25" t="str">
        <f>IF(ISBLANK(宅配便入力!V148),"",宅配便入力!V148)</f>
        <v/>
      </c>
      <c r="N147" s="25">
        <v>3</v>
      </c>
      <c r="O147" s="25" t="str">
        <f>IF(ISBLANK(中部・下部フリースペース作成!$E$10),"",中部・下部フリースペース作成!$E$10)</f>
        <v/>
      </c>
      <c r="P147" s="40" t="str">
        <f>IF(ISBLANK(宅配便入力!F148),"",宅配便入力!F148)</f>
        <v/>
      </c>
      <c r="Q147" s="25" t="str">
        <f ca="1">IF(ISBLANK('計算（宅配便）'!Q148),"",IFERROR('計算（宅配便）'!Q148,""))</f>
        <v/>
      </c>
      <c r="R147" s="25" t="str">
        <f ca="1">IFERROR(OFFSET('計算（宅配便）'!$Q148,0,MATCH(R$2&amp;CHAR(10)&amp;"卸ケース単価",'計算（宅配便）'!$Q$3:$CE$3,0)-1),"")</f>
        <v/>
      </c>
      <c r="S147" s="25" t="str">
        <f ca="1">IFERROR(OFFSET('計算（宅配便）'!$Q148,0,MATCH(S$2&amp;CHAR(10)&amp;"卸ケース単価",'計算（宅配便）'!$Q$3:$CE$3,0)-1),"")</f>
        <v/>
      </c>
      <c r="T147" s="25" t="str">
        <f ca="1">IFERROR(OFFSET('計算（宅配便）'!$Q148,0,MATCH(T$2&amp;CHAR(10)&amp;"卸ケース単価",'計算（宅配便）'!$Q$3:$CE$3,0)-1),"")</f>
        <v/>
      </c>
      <c r="U147" s="25" t="str">
        <f ca="1">IFERROR(OFFSET('計算（宅配便）'!$Q148,0,MATCH(U$2&amp;CHAR(10)&amp;"卸ケース単価",'計算（宅配便）'!$Q$3:$CE$3,0)-1),"")</f>
        <v/>
      </c>
      <c r="V147" s="25" t="str">
        <f ca="1">IFERROR(OFFSET('計算（宅配便）'!$Q148,0,MATCH(V$2&amp;CHAR(10)&amp;"卸ケース単価",'計算（宅配便）'!$Q$3:$CE$3,0)-1),"")</f>
        <v/>
      </c>
      <c r="W147" s="25" t="str">
        <f ca="1">IFERROR(OFFSET('計算（宅配便）'!$Q148,0,MATCH(W$2&amp;CHAR(10)&amp;"卸ケース単価",'計算（宅配便）'!$Q$3:$CE$3,0)-1),"")</f>
        <v/>
      </c>
      <c r="X147" s="25" t="str">
        <f ca="1">IFERROR(OFFSET('計算（宅配便）'!$Q148,0,MATCH(X$2&amp;CHAR(10)&amp;"卸ケース単価",'計算（宅配便）'!$Q$3:$CE$3,0)-1),"")</f>
        <v/>
      </c>
      <c r="Y147" s="25" t="str">
        <f ca="1">IFERROR(OFFSET('計算（宅配便）'!$Q148,0,MATCH(Y$2&amp;CHAR(10)&amp;"卸ケース単価",'計算（宅配便）'!$Q$3:$CE$3,0)-1),"")</f>
        <v/>
      </c>
      <c r="Z147" s="25" t="str">
        <f ca="1">IFERROR(OFFSET('計算（宅配便）'!$Q148,0,MATCH(Z$2&amp;CHAR(10)&amp;"卸ケース単価",'計算（宅配便）'!$Q$3:$CE$3,0)-1),"")</f>
        <v/>
      </c>
      <c r="AA147" s="25" t="str">
        <f ca="1">IFERROR(OFFSET('計算（宅配便）'!$Q148,0,MATCH(AA$2&amp;CHAR(10)&amp;"卸ケース単価",'計算（宅配便）'!$Q$3:$CE$3,0)-1),"")</f>
        <v/>
      </c>
      <c r="AB147" s="25" t="str">
        <f ca="1">IFERROR(OFFSET('計算（宅配便）'!$Q148,0,MATCH(AB$2&amp;CHAR(10)&amp;"卸ケース単価",'計算（宅配便）'!$Q$3:$CE$3,0)-1),"")</f>
        <v/>
      </c>
      <c r="AC147" s="25" t="str">
        <f ca="1">IFERROR(OFFSET('計算（宅配便）'!$Q148,0,MATCH(AC$2&amp;CHAR(10)&amp;"卸ケース単価",'計算（宅配便）'!$Q$3:$CE$3,0)-1),"")</f>
        <v/>
      </c>
      <c r="AD147" s="25" t="str">
        <f t="shared" ca="1" si="49"/>
        <v/>
      </c>
      <c r="AE147" s="25" t="str">
        <f t="shared" ca="1" si="37"/>
        <v/>
      </c>
      <c r="AF147" s="25" t="str">
        <f t="shared" ca="1" si="38"/>
        <v/>
      </c>
      <c r="AG147" s="25" t="str">
        <f t="shared" ca="1" si="39"/>
        <v/>
      </c>
      <c r="AH147" s="25" t="str">
        <f t="shared" ca="1" si="40"/>
        <v/>
      </c>
      <c r="AI147" s="25" t="str">
        <f t="shared" ca="1" si="41"/>
        <v/>
      </c>
      <c r="AJ147" s="25" t="str">
        <f t="shared" ca="1" si="42"/>
        <v/>
      </c>
      <c r="AK147" s="25" t="str">
        <f t="shared" ca="1" si="43"/>
        <v/>
      </c>
      <c r="AL147" s="25" t="str">
        <f t="shared" ca="1" si="44"/>
        <v/>
      </c>
      <c r="AM147" s="25" t="str">
        <f t="shared" ca="1" si="45"/>
        <v/>
      </c>
      <c r="AN147" s="25" t="str">
        <f t="shared" ca="1" si="46"/>
        <v/>
      </c>
      <c r="AO147" s="25" t="str">
        <f t="shared" ca="1" si="47"/>
        <v/>
      </c>
    </row>
    <row r="148" spans="1:41" ht="18.75" customHeight="1">
      <c r="A148" s="38">
        <v>146</v>
      </c>
      <c r="B148" s="38" t="str">
        <f>IF(ISBLANK(ID管理番号商品名入力!D148),"",ID管理番号商品名入力!D148)</f>
        <v/>
      </c>
      <c r="C148" s="39" t="str">
        <f>IF(ISBLANK(ID管理番号商品名入力!F148),"",ID管理番号商品名入力!F148)</f>
        <v/>
      </c>
      <c r="D148" s="39" t="str">
        <f>IF(ISBLANK(宅配便入力!L149),"",宅配便入力!L149)</f>
        <v/>
      </c>
      <c r="E148" s="109" t="str">
        <f>IFERROR(VLOOKUP(D148,配送グループ設定!$A$5:$G$14,6,FALSE),"")</f>
        <v/>
      </c>
      <c r="F148" s="113" t="str">
        <f>IF(ISBLANK(宅配便入力!U149),"",宅配便入力!U149)</f>
        <v/>
      </c>
      <c r="G148" s="111" t="str">
        <f>IFERROR("※"&amp;VLOOKUP(D148,配送グループ設定!$A$5:$G$14,4,FALSE),"")</f>
        <v/>
      </c>
      <c r="H148" s="24" t="str">
        <f t="shared" si="48"/>
        <v/>
      </c>
      <c r="I148" s="25">
        <v>1</v>
      </c>
      <c r="J148" s="25">
        <v>0</v>
      </c>
      <c r="K148" s="25">
        <v>0</v>
      </c>
      <c r="L148" s="25">
        <v>1</v>
      </c>
      <c r="M148" s="25" t="str">
        <f>IF(ISBLANK(宅配便入力!V149),"",宅配便入力!V149)</f>
        <v/>
      </c>
      <c r="N148" s="25">
        <v>3</v>
      </c>
      <c r="O148" s="25" t="str">
        <f>IF(ISBLANK(中部・下部フリースペース作成!$E$10),"",中部・下部フリースペース作成!$E$10)</f>
        <v/>
      </c>
      <c r="P148" s="40" t="str">
        <f>IF(ISBLANK(宅配便入力!F149),"",宅配便入力!F149)</f>
        <v/>
      </c>
      <c r="Q148" s="25" t="str">
        <f ca="1">IF(ISBLANK('計算（宅配便）'!Q149),"",IFERROR('計算（宅配便）'!Q149,""))</f>
        <v/>
      </c>
      <c r="R148" s="25" t="str">
        <f ca="1">IFERROR(OFFSET('計算（宅配便）'!$Q149,0,MATCH(R$2&amp;CHAR(10)&amp;"卸ケース単価",'計算（宅配便）'!$Q$3:$CE$3,0)-1),"")</f>
        <v/>
      </c>
      <c r="S148" s="25" t="str">
        <f ca="1">IFERROR(OFFSET('計算（宅配便）'!$Q149,0,MATCH(S$2&amp;CHAR(10)&amp;"卸ケース単価",'計算（宅配便）'!$Q$3:$CE$3,0)-1),"")</f>
        <v/>
      </c>
      <c r="T148" s="25" t="str">
        <f ca="1">IFERROR(OFFSET('計算（宅配便）'!$Q149,0,MATCH(T$2&amp;CHAR(10)&amp;"卸ケース単価",'計算（宅配便）'!$Q$3:$CE$3,0)-1),"")</f>
        <v/>
      </c>
      <c r="U148" s="25" t="str">
        <f ca="1">IFERROR(OFFSET('計算（宅配便）'!$Q149,0,MATCH(U$2&amp;CHAR(10)&amp;"卸ケース単価",'計算（宅配便）'!$Q$3:$CE$3,0)-1),"")</f>
        <v/>
      </c>
      <c r="V148" s="25" t="str">
        <f ca="1">IFERROR(OFFSET('計算（宅配便）'!$Q149,0,MATCH(V$2&amp;CHAR(10)&amp;"卸ケース単価",'計算（宅配便）'!$Q$3:$CE$3,0)-1),"")</f>
        <v/>
      </c>
      <c r="W148" s="25" t="str">
        <f ca="1">IFERROR(OFFSET('計算（宅配便）'!$Q149,0,MATCH(W$2&amp;CHAR(10)&amp;"卸ケース単価",'計算（宅配便）'!$Q$3:$CE$3,0)-1),"")</f>
        <v/>
      </c>
      <c r="X148" s="25" t="str">
        <f ca="1">IFERROR(OFFSET('計算（宅配便）'!$Q149,0,MATCH(X$2&amp;CHAR(10)&amp;"卸ケース単価",'計算（宅配便）'!$Q$3:$CE$3,0)-1),"")</f>
        <v/>
      </c>
      <c r="Y148" s="25" t="str">
        <f ca="1">IFERROR(OFFSET('計算（宅配便）'!$Q149,0,MATCH(Y$2&amp;CHAR(10)&amp;"卸ケース単価",'計算（宅配便）'!$Q$3:$CE$3,0)-1),"")</f>
        <v/>
      </c>
      <c r="Z148" s="25" t="str">
        <f ca="1">IFERROR(OFFSET('計算（宅配便）'!$Q149,0,MATCH(Z$2&amp;CHAR(10)&amp;"卸ケース単価",'計算（宅配便）'!$Q$3:$CE$3,0)-1),"")</f>
        <v/>
      </c>
      <c r="AA148" s="25" t="str">
        <f ca="1">IFERROR(OFFSET('計算（宅配便）'!$Q149,0,MATCH(AA$2&amp;CHAR(10)&amp;"卸ケース単価",'計算（宅配便）'!$Q$3:$CE$3,0)-1),"")</f>
        <v/>
      </c>
      <c r="AB148" s="25" t="str">
        <f ca="1">IFERROR(OFFSET('計算（宅配便）'!$Q149,0,MATCH(AB$2&amp;CHAR(10)&amp;"卸ケース単価",'計算（宅配便）'!$Q$3:$CE$3,0)-1),"")</f>
        <v/>
      </c>
      <c r="AC148" s="25" t="str">
        <f ca="1">IFERROR(OFFSET('計算（宅配便）'!$Q149,0,MATCH(AC$2&amp;CHAR(10)&amp;"卸ケース単価",'計算（宅配便）'!$Q$3:$CE$3,0)-1),"")</f>
        <v/>
      </c>
      <c r="AD148" s="25" t="str">
        <f t="shared" ca="1" si="49"/>
        <v/>
      </c>
      <c r="AE148" s="25" t="str">
        <f t="shared" ca="1" si="37"/>
        <v/>
      </c>
      <c r="AF148" s="25" t="str">
        <f t="shared" ca="1" si="38"/>
        <v/>
      </c>
      <c r="AG148" s="25" t="str">
        <f t="shared" ca="1" si="39"/>
        <v/>
      </c>
      <c r="AH148" s="25" t="str">
        <f t="shared" ca="1" si="40"/>
        <v/>
      </c>
      <c r="AI148" s="25" t="str">
        <f t="shared" ca="1" si="41"/>
        <v/>
      </c>
      <c r="AJ148" s="25" t="str">
        <f t="shared" ca="1" si="42"/>
        <v/>
      </c>
      <c r="AK148" s="25" t="str">
        <f t="shared" ca="1" si="43"/>
        <v/>
      </c>
      <c r="AL148" s="25" t="str">
        <f t="shared" ca="1" si="44"/>
        <v/>
      </c>
      <c r="AM148" s="25" t="str">
        <f t="shared" ca="1" si="45"/>
        <v/>
      </c>
      <c r="AN148" s="25" t="str">
        <f t="shared" ca="1" si="46"/>
        <v/>
      </c>
      <c r="AO148" s="25" t="str">
        <f t="shared" ca="1" si="47"/>
        <v/>
      </c>
    </row>
    <row r="149" spans="1:41" ht="18.75" customHeight="1">
      <c r="A149" s="38">
        <v>147</v>
      </c>
      <c r="B149" s="38" t="str">
        <f>IF(ISBLANK(ID管理番号商品名入力!D149),"",ID管理番号商品名入力!D149)</f>
        <v/>
      </c>
      <c r="C149" s="39" t="str">
        <f>IF(ISBLANK(ID管理番号商品名入力!F149),"",ID管理番号商品名入力!F149)</f>
        <v/>
      </c>
      <c r="D149" s="39" t="str">
        <f>IF(ISBLANK(宅配便入力!L150),"",宅配便入力!L150)</f>
        <v/>
      </c>
      <c r="E149" s="109" t="str">
        <f>IFERROR(VLOOKUP(D149,配送グループ設定!$A$5:$G$14,6,FALSE),"")</f>
        <v/>
      </c>
      <c r="F149" s="113" t="str">
        <f>IF(ISBLANK(宅配便入力!U150),"",宅配便入力!U150)</f>
        <v/>
      </c>
      <c r="G149" s="111" t="str">
        <f>IFERROR("※"&amp;VLOOKUP(D149,配送グループ設定!$A$5:$G$14,4,FALSE),"")</f>
        <v/>
      </c>
      <c r="H149" s="24" t="str">
        <f>F149&amp;G149</f>
        <v/>
      </c>
      <c r="I149" s="25">
        <v>1</v>
      </c>
      <c r="J149" s="25">
        <v>0</v>
      </c>
      <c r="K149" s="25">
        <v>0</v>
      </c>
      <c r="L149" s="25">
        <v>1</v>
      </c>
      <c r="M149" s="25" t="str">
        <f>IF(ISBLANK(宅配便入力!V150),"",宅配便入力!V150)</f>
        <v/>
      </c>
      <c r="N149" s="25">
        <v>3</v>
      </c>
      <c r="O149" s="25" t="str">
        <f>IF(ISBLANK(中部・下部フリースペース作成!$E$10),"",中部・下部フリースペース作成!$E$10)</f>
        <v/>
      </c>
      <c r="P149" s="40" t="str">
        <f>IF(ISBLANK(宅配便入力!F150),"",宅配便入力!F150)</f>
        <v/>
      </c>
      <c r="Q149" s="25" t="str">
        <f ca="1">IF(ISBLANK('計算（宅配便）'!Q150),"",IFERROR('計算（宅配便）'!Q150,""))</f>
        <v/>
      </c>
      <c r="R149" s="25" t="str">
        <f ca="1">IFERROR(OFFSET('計算（宅配便）'!$Q150,0,MATCH(R$2&amp;CHAR(10)&amp;"卸ケース単価",'計算（宅配便）'!$Q$3:$CE$3,0)-1),"")</f>
        <v/>
      </c>
      <c r="S149" s="25" t="str">
        <f ca="1">IFERROR(OFFSET('計算（宅配便）'!$Q150,0,MATCH(S$2&amp;CHAR(10)&amp;"卸ケース単価",'計算（宅配便）'!$Q$3:$CE$3,0)-1),"")</f>
        <v/>
      </c>
      <c r="T149" s="25" t="str">
        <f ca="1">IFERROR(OFFSET('計算（宅配便）'!$Q150,0,MATCH(T$2&amp;CHAR(10)&amp;"卸ケース単価",'計算（宅配便）'!$Q$3:$CE$3,0)-1),"")</f>
        <v/>
      </c>
      <c r="U149" s="25" t="str">
        <f ca="1">IFERROR(OFFSET('計算（宅配便）'!$Q150,0,MATCH(U$2&amp;CHAR(10)&amp;"卸ケース単価",'計算（宅配便）'!$Q$3:$CE$3,0)-1),"")</f>
        <v/>
      </c>
      <c r="V149" s="25" t="str">
        <f ca="1">IFERROR(OFFSET('計算（宅配便）'!$Q150,0,MATCH(V$2&amp;CHAR(10)&amp;"卸ケース単価",'計算（宅配便）'!$Q$3:$CE$3,0)-1),"")</f>
        <v/>
      </c>
      <c r="W149" s="25" t="str">
        <f ca="1">IFERROR(OFFSET('計算（宅配便）'!$Q150,0,MATCH(W$2&amp;CHAR(10)&amp;"卸ケース単価",'計算（宅配便）'!$Q$3:$CE$3,0)-1),"")</f>
        <v/>
      </c>
      <c r="X149" s="25" t="str">
        <f ca="1">IFERROR(OFFSET('計算（宅配便）'!$Q150,0,MATCH(X$2&amp;CHAR(10)&amp;"卸ケース単価",'計算（宅配便）'!$Q$3:$CE$3,0)-1),"")</f>
        <v/>
      </c>
      <c r="Y149" s="25" t="str">
        <f ca="1">IFERROR(OFFSET('計算（宅配便）'!$Q150,0,MATCH(Y$2&amp;CHAR(10)&amp;"卸ケース単価",'計算（宅配便）'!$Q$3:$CE$3,0)-1),"")</f>
        <v/>
      </c>
      <c r="Z149" s="25" t="str">
        <f ca="1">IFERROR(OFFSET('計算（宅配便）'!$Q150,0,MATCH(Z$2&amp;CHAR(10)&amp;"卸ケース単価",'計算（宅配便）'!$Q$3:$CE$3,0)-1),"")</f>
        <v/>
      </c>
      <c r="AA149" s="25" t="str">
        <f ca="1">IFERROR(OFFSET('計算（宅配便）'!$Q150,0,MATCH(AA$2&amp;CHAR(10)&amp;"卸ケース単価",'計算（宅配便）'!$Q$3:$CE$3,0)-1),"")</f>
        <v/>
      </c>
      <c r="AB149" s="25" t="str">
        <f ca="1">IFERROR(OFFSET('計算（宅配便）'!$Q150,0,MATCH(AB$2&amp;CHAR(10)&amp;"卸ケース単価",'計算（宅配便）'!$Q$3:$CE$3,0)-1),"")</f>
        <v/>
      </c>
      <c r="AC149" s="25" t="str">
        <f ca="1">IFERROR(OFFSET('計算（宅配便）'!$Q150,0,MATCH(AC$2&amp;CHAR(10)&amp;"卸ケース単価",'計算（宅配便）'!$Q$3:$CE$3,0)-1),"")</f>
        <v/>
      </c>
      <c r="AD149" s="25" t="str">
        <f t="shared" ref="AD149:AO149" ca="1" si="50">IFERROR(_xlfn.CEILING.MATH(R149*1.2),"")</f>
        <v/>
      </c>
      <c r="AE149" s="25" t="str">
        <f t="shared" ca="1" si="50"/>
        <v/>
      </c>
      <c r="AF149" s="25" t="str">
        <f t="shared" ca="1" si="50"/>
        <v/>
      </c>
      <c r="AG149" s="25" t="str">
        <f t="shared" ca="1" si="50"/>
        <v/>
      </c>
      <c r="AH149" s="25" t="str">
        <f t="shared" ca="1" si="50"/>
        <v/>
      </c>
      <c r="AI149" s="25" t="str">
        <f t="shared" ca="1" si="50"/>
        <v/>
      </c>
      <c r="AJ149" s="25" t="str">
        <f t="shared" ca="1" si="50"/>
        <v/>
      </c>
      <c r="AK149" s="25" t="str">
        <f t="shared" ca="1" si="50"/>
        <v/>
      </c>
      <c r="AL149" s="25" t="str">
        <f t="shared" ca="1" si="50"/>
        <v/>
      </c>
      <c r="AM149" s="25" t="str">
        <f t="shared" ca="1" si="50"/>
        <v/>
      </c>
      <c r="AN149" s="25" t="str">
        <f t="shared" ca="1" si="50"/>
        <v/>
      </c>
      <c r="AO149" s="25" t="str">
        <f t="shared" ca="1" si="50"/>
        <v/>
      </c>
    </row>
    <row r="150" spans="1:41" ht="18.75" customHeight="1">
      <c r="A150" s="26"/>
      <c r="B150" s="26"/>
      <c r="C150" s="26"/>
      <c r="D150" s="26"/>
      <c r="E150" s="26"/>
      <c r="F150" s="26"/>
      <c r="G150" s="26"/>
      <c r="H150" s="26"/>
      <c r="I150" s="26"/>
      <c r="J150" s="26"/>
      <c r="K150" s="26"/>
      <c r="L150" s="26"/>
      <c r="M150" s="26"/>
      <c r="N150" s="26"/>
      <c r="O150" s="26"/>
      <c r="P150" s="27"/>
      <c r="Q150" s="26"/>
      <c r="R150" s="26"/>
      <c r="S150" s="26"/>
      <c r="T150" s="26"/>
      <c r="U150" s="26"/>
      <c r="V150" s="26"/>
      <c r="W150" s="26"/>
      <c r="X150" s="26"/>
      <c r="Y150" s="26"/>
      <c r="Z150" s="26"/>
      <c r="AA150" s="26"/>
      <c r="AB150" s="26"/>
      <c r="AC150" s="26"/>
      <c r="AD150" s="26"/>
      <c r="AE150" s="26"/>
      <c r="AF150" s="26"/>
      <c r="AG150" s="26"/>
      <c r="AH150" s="26"/>
      <c r="AI150" s="26"/>
      <c r="AJ150" s="26"/>
      <c r="AK150" s="26"/>
      <c r="AL150" s="26"/>
      <c r="AM150" s="26"/>
      <c r="AN150" s="26"/>
      <c r="AO150" s="26"/>
    </row>
    <row r="151" spans="1:41" ht="18.75" customHeight="1">
      <c r="A151" s="26"/>
      <c r="B151" s="26"/>
      <c r="C151" s="26"/>
      <c r="D151" s="26"/>
      <c r="E151" s="26"/>
      <c r="F151" s="26"/>
      <c r="G151" s="26"/>
      <c r="H151" s="26"/>
      <c r="I151" s="26"/>
      <c r="J151" s="26"/>
      <c r="K151" s="26"/>
      <c r="L151" s="26"/>
      <c r="M151" s="26"/>
      <c r="N151" s="26"/>
      <c r="O151" s="26"/>
      <c r="P151" s="27"/>
      <c r="Q151" s="26"/>
      <c r="R151" s="26"/>
      <c r="S151" s="26"/>
      <c r="T151" s="26"/>
      <c r="U151" s="26"/>
      <c r="V151" s="26"/>
      <c r="W151" s="26"/>
      <c r="X151" s="26"/>
      <c r="Y151" s="26"/>
      <c r="Z151" s="26"/>
      <c r="AA151" s="26"/>
      <c r="AB151" s="26"/>
      <c r="AC151" s="26"/>
      <c r="AD151" s="26"/>
      <c r="AE151" s="26"/>
      <c r="AF151" s="26"/>
      <c r="AG151" s="26"/>
      <c r="AH151" s="26"/>
      <c r="AI151" s="26"/>
      <c r="AJ151" s="26"/>
      <c r="AK151" s="26"/>
      <c r="AL151" s="26"/>
      <c r="AM151" s="26"/>
      <c r="AN151" s="26"/>
      <c r="AO151" s="26"/>
    </row>
    <row r="152" spans="1:41" ht="18.75" customHeight="1">
      <c r="A152" s="26"/>
      <c r="B152" s="26"/>
      <c r="C152" s="26"/>
      <c r="D152" s="26"/>
      <c r="E152" s="26"/>
      <c r="F152" s="26"/>
      <c r="G152" s="26"/>
      <c r="H152" s="26"/>
      <c r="I152" s="26"/>
      <c r="J152" s="26"/>
      <c r="K152" s="26"/>
      <c r="L152" s="26"/>
      <c r="M152" s="26"/>
      <c r="N152" s="26"/>
      <c r="O152" s="26"/>
      <c r="P152" s="27"/>
      <c r="Q152" s="26"/>
      <c r="R152" s="26"/>
      <c r="S152" s="26"/>
      <c r="T152" s="26"/>
      <c r="U152" s="26"/>
      <c r="V152" s="26"/>
      <c r="W152" s="26"/>
      <c r="X152" s="26"/>
      <c r="Y152" s="26"/>
      <c r="Z152" s="26"/>
      <c r="AA152" s="26"/>
      <c r="AB152" s="26"/>
      <c r="AC152" s="26"/>
      <c r="AD152" s="26"/>
      <c r="AE152" s="26"/>
      <c r="AF152" s="26"/>
      <c r="AG152" s="26"/>
      <c r="AH152" s="26"/>
      <c r="AI152" s="26"/>
      <c r="AJ152" s="26"/>
      <c r="AK152" s="26"/>
      <c r="AL152" s="26"/>
      <c r="AM152" s="26"/>
      <c r="AN152" s="26"/>
      <c r="AO152" s="26"/>
    </row>
    <row r="153" spans="1:41" ht="18.75" customHeight="1">
      <c r="A153" s="26"/>
      <c r="B153" s="26"/>
      <c r="C153" s="26"/>
      <c r="D153" s="26"/>
      <c r="E153" s="26"/>
      <c r="F153" s="26"/>
      <c r="G153" s="26"/>
      <c r="H153" s="26"/>
      <c r="I153" s="26"/>
      <c r="J153" s="26"/>
      <c r="K153" s="26"/>
      <c r="L153" s="26"/>
      <c r="M153" s="26"/>
      <c r="N153" s="26"/>
      <c r="O153" s="26"/>
      <c r="P153" s="27"/>
      <c r="Q153" s="26"/>
      <c r="R153" s="26"/>
      <c r="S153" s="26"/>
      <c r="T153" s="26"/>
      <c r="U153" s="26"/>
      <c r="V153" s="26"/>
      <c r="W153" s="26"/>
      <c r="X153" s="26"/>
      <c r="Y153" s="26"/>
      <c r="Z153" s="26"/>
      <c r="AA153" s="26"/>
      <c r="AB153" s="26"/>
      <c r="AC153" s="26"/>
      <c r="AD153" s="26"/>
      <c r="AE153" s="26"/>
      <c r="AF153" s="26"/>
      <c r="AG153" s="26"/>
      <c r="AH153" s="26"/>
      <c r="AI153" s="26"/>
      <c r="AJ153" s="26"/>
      <c r="AK153" s="26"/>
      <c r="AL153" s="26"/>
      <c r="AM153" s="26"/>
      <c r="AN153" s="26"/>
      <c r="AO153" s="26"/>
    </row>
    <row r="154" spans="1:41" ht="18.75" customHeight="1">
      <c r="A154" s="26"/>
      <c r="B154" s="26"/>
      <c r="C154" s="26"/>
      <c r="D154" s="26"/>
      <c r="E154" s="26"/>
      <c r="F154" s="26"/>
      <c r="G154" s="26"/>
      <c r="H154" s="26"/>
      <c r="I154" s="26"/>
      <c r="J154" s="26"/>
      <c r="K154" s="26"/>
      <c r="L154" s="26"/>
      <c r="M154" s="26"/>
      <c r="N154" s="26"/>
      <c r="O154" s="26"/>
      <c r="P154" s="27"/>
      <c r="Q154" s="26"/>
      <c r="R154" s="26"/>
      <c r="S154" s="26"/>
      <c r="T154" s="26"/>
      <c r="U154" s="26"/>
      <c r="V154" s="26"/>
      <c r="W154" s="26"/>
      <c r="X154" s="26"/>
      <c r="Y154" s="26"/>
      <c r="Z154" s="26"/>
      <c r="AA154" s="26"/>
      <c r="AB154" s="26"/>
      <c r="AC154" s="26"/>
      <c r="AD154" s="26"/>
      <c r="AE154" s="26"/>
      <c r="AF154" s="26"/>
      <c r="AG154" s="26"/>
      <c r="AH154" s="26"/>
      <c r="AI154" s="26"/>
      <c r="AJ154" s="26"/>
      <c r="AK154" s="26"/>
      <c r="AL154" s="26"/>
      <c r="AM154" s="26"/>
      <c r="AN154" s="26"/>
      <c r="AO154" s="26"/>
    </row>
    <row r="155" spans="1:41" ht="18.75" customHeight="1">
      <c r="A155" s="26"/>
      <c r="B155" s="26"/>
      <c r="C155" s="26"/>
      <c r="D155" s="26"/>
      <c r="E155" s="26"/>
      <c r="F155" s="26"/>
      <c r="G155" s="26"/>
      <c r="H155" s="26"/>
      <c r="I155" s="26"/>
      <c r="J155" s="26"/>
      <c r="K155" s="26"/>
      <c r="L155" s="26"/>
      <c r="M155" s="26"/>
      <c r="N155" s="26"/>
      <c r="O155" s="26"/>
      <c r="P155" s="27"/>
      <c r="Q155" s="26"/>
      <c r="R155" s="26"/>
      <c r="S155" s="26"/>
      <c r="T155" s="26"/>
      <c r="U155" s="26"/>
      <c r="V155" s="26"/>
      <c r="W155" s="26"/>
      <c r="X155" s="26"/>
      <c r="Y155" s="26"/>
      <c r="Z155" s="26"/>
      <c r="AA155" s="26"/>
      <c r="AB155" s="26"/>
      <c r="AC155" s="26"/>
      <c r="AD155" s="26"/>
      <c r="AE155" s="26"/>
      <c r="AF155" s="26"/>
      <c r="AG155" s="26"/>
      <c r="AH155" s="26"/>
      <c r="AI155" s="26"/>
      <c r="AJ155" s="26"/>
      <c r="AK155" s="26"/>
      <c r="AL155" s="26"/>
      <c r="AM155" s="26"/>
      <c r="AN155" s="26"/>
      <c r="AO155" s="26"/>
    </row>
    <row r="156" spans="1:41" ht="18.75" customHeight="1">
      <c r="A156" s="26"/>
      <c r="B156" s="26"/>
      <c r="C156" s="26"/>
      <c r="D156" s="26"/>
      <c r="E156" s="26"/>
      <c r="F156" s="26"/>
      <c r="G156" s="26"/>
      <c r="H156" s="26"/>
      <c r="I156" s="26"/>
      <c r="J156" s="26"/>
      <c r="K156" s="26"/>
      <c r="L156" s="26"/>
      <c r="M156" s="26"/>
      <c r="N156" s="26"/>
      <c r="O156" s="26"/>
      <c r="P156" s="27"/>
      <c r="Q156" s="26"/>
      <c r="R156" s="26"/>
      <c r="S156" s="26"/>
      <c r="T156" s="26"/>
      <c r="U156" s="26"/>
      <c r="V156" s="26"/>
      <c r="W156" s="26"/>
      <c r="X156" s="26"/>
      <c r="Y156" s="26"/>
      <c r="Z156" s="26"/>
      <c r="AA156" s="26"/>
      <c r="AB156" s="26"/>
      <c r="AC156" s="26"/>
      <c r="AD156" s="26"/>
      <c r="AE156" s="26"/>
      <c r="AF156" s="26"/>
      <c r="AG156" s="26"/>
      <c r="AH156" s="26"/>
      <c r="AI156" s="26"/>
      <c r="AJ156" s="26"/>
      <c r="AK156" s="26"/>
      <c r="AL156" s="26"/>
      <c r="AM156" s="26"/>
      <c r="AN156" s="26"/>
      <c r="AO156" s="26"/>
    </row>
    <row r="157" spans="1:41" ht="18.75" customHeight="1">
      <c r="A157" s="26"/>
      <c r="B157" s="26"/>
      <c r="C157" s="26"/>
      <c r="D157" s="26"/>
      <c r="E157" s="26"/>
      <c r="F157" s="26"/>
      <c r="G157" s="26"/>
      <c r="H157" s="26"/>
      <c r="I157" s="26"/>
      <c r="J157" s="26"/>
      <c r="K157" s="26"/>
      <c r="L157" s="26"/>
      <c r="M157" s="26"/>
      <c r="N157" s="26"/>
      <c r="O157" s="26"/>
      <c r="P157" s="27"/>
      <c r="Q157" s="26"/>
      <c r="R157" s="26"/>
      <c r="S157" s="26"/>
      <c r="T157" s="26"/>
      <c r="U157" s="26"/>
      <c r="V157" s="26"/>
      <c r="W157" s="26"/>
      <c r="X157" s="26"/>
      <c r="Y157" s="26"/>
      <c r="Z157" s="26"/>
      <c r="AA157" s="26"/>
      <c r="AB157" s="26"/>
      <c r="AC157" s="26"/>
      <c r="AD157" s="26"/>
      <c r="AE157" s="26"/>
      <c r="AF157" s="26"/>
      <c r="AG157" s="26"/>
      <c r="AH157" s="26"/>
      <c r="AI157" s="26"/>
      <c r="AJ157" s="26"/>
      <c r="AK157" s="26"/>
      <c r="AL157" s="26"/>
      <c r="AM157" s="26"/>
      <c r="AN157" s="26"/>
      <c r="AO157" s="26"/>
    </row>
    <row r="158" spans="1:41" ht="18.75" customHeight="1">
      <c r="A158" s="26"/>
      <c r="B158" s="26"/>
      <c r="C158" s="26"/>
      <c r="D158" s="26"/>
      <c r="E158" s="26"/>
      <c r="F158" s="26"/>
      <c r="G158" s="26"/>
      <c r="H158" s="26"/>
      <c r="I158" s="26"/>
      <c r="J158" s="26"/>
      <c r="K158" s="26"/>
      <c r="L158" s="26"/>
      <c r="M158" s="26"/>
      <c r="N158" s="26"/>
      <c r="O158" s="26"/>
      <c r="P158" s="27"/>
      <c r="Q158" s="26"/>
      <c r="R158" s="26"/>
      <c r="S158" s="26"/>
      <c r="T158" s="26"/>
      <c r="U158" s="26"/>
      <c r="V158" s="26"/>
      <c r="W158" s="26"/>
      <c r="X158" s="26"/>
      <c r="Y158" s="26"/>
      <c r="Z158" s="26"/>
      <c r="AA158" s="26"/>
      <c r="AB158" s="26"/>
      <c r="AC158" s="26"/>
      <c r="AD158" s="26"/>
      <c r="AE158" s="26"/>
      <c r="AF158" s="26"/>
      <c r="AG158" s="26"/>
      <c r="AH158" s="26"/>
      <c r="AI158" s="26"/>
      <c r="AJ158" s="26"/>
      <c r="AK158" s="26"/>
      <c r="AL158" s="26"/>
      <c r="AM158" s="26"/>
      <c r="AN158" s="26"/>
      <c r="AO158" s="26"/>
    </row>
    <row r="159" spans="1:41" ht="18.75" customHeight="1">
      <c r="A159" s="26"/>
      <c r="B159" s="26"/>
      <c r="C159" s="26"/>
      <c r="D159" s="26"/>
      <c r="E159" s="26"/>
      <c r="F159" s="26"/>
      <c r="G159" s="26"/>
      <c r="H159" s="26"/>
      <c r="I159" s="26"/>
      <c r="J159" s="26"/>
      <c r="K159" s="26"/>
      <c r="L159" s="26"/>
      <c r="M159" s="26"/>
      <c r="N159" s="26"/>
      <c r="O159" s="26"/>
      <c r="P159" s="27"/>
      <c r="Q159" s="26"/>
      <c r="R159" s="26"/>
      <c r="S159" s="26"/>
      <c r="T159" s="26"/>
      <c r="U159" s="26"/>
      <c r="V159" s="26"/>
      <c r="W159" s="26"/>
      <c r="X159" s="26"/>
      <c r="Y159" s="26"/>
      <c r="Z159" s="26"/>
      <c r="AA159" s="26"/>
      <c r="AB159" s="26"/>
      <c r="AC159" s="26"/>
      <c r="AD159" s="26"/>
      <c r="AE159" s="26"/>
      <c r="AF159" s="26"/>
      <c r="AG159" s="26"/>
      <c r="AH159" s="26"/>
      <c r="AI159" s="26"/>
      <c r="AJ159" s="26"/>
      <c r="AK159" s="26"/>
      <c r="AL159" s="26"/>
      <c r="AM159" s="26"/>
      <c r="AN159" s="26"/>
      <c r="AO159" s="26"/>
    </row>
    <row r="160" spans="1:41" ht="18.75" customHeight="1">
      <c r="A160" s="26"/>
      <c r="B160" s="26"/>
      <c r="C160" s="26"/>
      <c r="D160" s="26"/>
      <c r="E160" s="26"/>
      <c r="F160" s="26"/>
      <c r="G160" s="26"/>
      <c r="H160" s="26"/>
      <c r="I160" s="26"/>
      <c r="J160" s="26"/>
      <c r="K160" s="26"/>
      <c r="L160" s="26"/>
      <c r="M160" s="26"/>
      <c r="N160" s="26"/>
      <c r="O160" s="26"/>
      <c r="P160" s="27"/>
      <c r="Q160" s="26"/>
      <c r="R160" s="26"/>
      <c r="S160" s="26"/>
      <c r="T160" s="26"/>
      <c r="U160" s="26"/>
      <c r="V160" s="26"/>
      <c r="W160" s="26"/>
      <c r="X160" s="26"/>
      <c r="Y160" s="26"/>
      <c r="Z160" s="26"/>
      <c r="AA160" s="26"/>
      <c r="AB160" s="26"/>
      <c r="AC160" s="26"/>
      <c r="AD160" s="26"/>
      <c r="AE160" s="26"/>
      <c r="AF160" s="26"/>
      <c r="AG160" s="26"/>
      <c r="AH160" s="26"/>
      <c r="AI160" s="26"/>
      <c r="AJ160" s="26"/>
      <c r="AK160" s="26"/>
      <c r="AL160" s="26"/>
      <c r="AM160" s="26"/>
      <c r="AN160" s="26"/>
      <c r="AO160" s="26"/>
    </row>
    <row r="161" spans="1:41" ht="18.75" customHeight="1">
      <c r="A161" s="26"/>
      <c r="B161" s="26"/>
      <c r="C161" s="26"/>
      <c r="D161" s="26"/>
      <c r="E161" s="26"/>
      <c r="F161" s="26"/>
      <c r="G161" s="26"/>
      <c r="H161" s="26"/>
      <c r="I161" s="26"/>
      <c r="J161" s="26"/>
      <c r="K161" s="26"/>
      <c r="L161" s="26"/>
      <c r="M161" s="26"/>
      <c r="N161" s="26"/>
      <c r="O161" s="26"/>
      <c r="P161" s="27"/>
      <c r="Q161" s="26"/>
      <c r="R161" s="26"/>
      <c r="S161" s="26"/>
      <c r="T161" s="26"/>
      <c r="U161" s="26"/>
      <c r="V161" s="26"/>
      <c r="W161" s="26"/>
      <c r="X161" s="26"/>
      <c r="Y161" s="26"/>
      <c r="Z161" s="26"/>
      <c r="AA161" s="26"/>
      <c r="AB161" s="26"/>
      <c r="AC161" s="26"/>
      <c r="AD161" s="26"/>
      <c r="AE161" s="26"/>
      <c r="AF161" s="26"/>
      <c r="AG161" s="26"/>
      <c r="AH161" s="26"/>
      <c r="AI161" s="26"/>
      <c r="AJ161" s="26"/>
      <c r="AK161" s="26"/>
      <c r="AL161" s="26"/>
      <c r="AM161" s="26"/>
      <c r="AN161" s="26"/>
      <c r="AO161" s="26"/>
    </row>
    <row r="162" spans="1:41" ht="18.75" customHeight="1">
      <c r="A162" s="26"/>
      <c r="B162" s="26"/>
      <c r="C162" s="26"/>
      <c r="D162" s="26"/>
      <c r="E162" s="26"/>
      <c r="F162" s="26"/>
      <c r="G162" s="26"/>
      <c r="H162" s="26"/>
      <c r="I162" s="26"/>
      <c r="J162" s="26"/>
      <c r="K162" s="26"/>
      <c r="L162" s="26"/>
      <c r="M162" s="26"/>
      <c r="N162" s="26"/>
      <c r="O162" s="26"/>
      <c r="P162" s="27"/>
      <c r="Q162" s="26"/>
      <c r="R162" s="26"/>
      <c r="S162" s="26"/>
      <c r="T162" s="26"/>
      <c r="U162" s="26"/>
      <c r="V162" s="26"/>
      <c r="W162" s="26"/>
      <c r="X162" s="26"/>
      <c r="Y162" s="26"/>
      <c r="Z162" s="26"/>
      <c r="AA162" s="26"/>
      <c r="AB162" s="26"/>
      <c r="AC162" s="26"/>
      <c r="AD162" s="26"/>
      <c r="AE162" s="26"/>
      <c r="AF162" s="26"/>
      <c r="AG162" s="26"/>
      <c r="AH162" s="26"/>
      <c r="AI162" s="26"/>
      <c r="AJ162" s="26"/>
      <c r="AK162" s="26"/>
      <c r="AL162" s="26"/>
      <c r="AM162" s="26"/>
      <c r="AN162" s="26"/>
      <c r="AO162" s="26"/>
    </row>
    <row r="163" spans="1:41" ht="18.75" customHeight="1">
      <c r="A163" s="26"/>
      <c r="B163" s="26"/>
      <c r="C163" s="26"/>
      <c r="D163" s="26"/>
      <c r="E163" s="26"/>
      <c r="F163" s="26"/>
      <c r="G163" s="26"/>
      <c r="H163" s="26"/>
      <c r="I163" s="26"/>
      <c r="J163" s="26"/>
      <c r="K163" s="26"/>
      <c r="L163" s="26"/>
      <c r="M163" s="26"/>
      <c r="N163" s="26"/>
      <c r="O163" s="26"/>
      <c r="P163" s="27"/>
      <c r="Q163" s="26"/>
      <c r="R163" s="26"/>
      <c r="S163" s="26"/>
      <c r="T163" s="26"/>
      <c r="U163" s="26"/>
      <c r="V163" s="26"/>
      <c r="W163" s="26"/>
      <c r="X163" s="26"/>
      <c r="Y163" s="26"/>
      <c r="Z163" s="26"/>
      <c r="AA163" s="26"/>
      <c r="AB163" s="26"/>
      <c r="AC163" s="26"/>
      <c r="AD163" s="26"/>
      <c r="AE163" s="26"/>
      <c r="AF163" s="26"/>
      <c r="AG163" s="26"/>
      <c r="AH163" s="26"/>
      <c r="AI163" s="26"/>
      <c r="AJ163" s="26"/>
      <c r="AK163" s="26"/>
      <c r="AL163" s="26"/>
      <c r="AM163" s="26"/>
      <c r="AN163" s="26"/>
      <c r="AO163" s="26"/>
    </row>
    <row r="164" spans="1:41" ht="18.75" customHeight="1">
      <c r="A164" s="26"/>
      <c r="B164" s="26"/>
      <c r="C164" s="26"/>
      <c r="D164" s="26"/>
      <c r="E164" s="26"/>
      <c r="F164" s="26"/>
      <c r="G164" s="26"/>
      <c r="H164" s="26"/>
      <c r="I164" s="26"/>
      <c r="J164" s="26"/>
      <c r="K164" s="26"/>
      <c r="L164" s="26"/>
      <c r="M164" s="26"/>
      <c r="N164" s="26"/>
      <c r="O164" s="26"/>
      <c r="P164" s="27"/>
      <c r="Q164" s="26"/>
      <c r="R164" s="26"/>
      <c r="S164" s="26"/>
      <c r="T164" s="26"/>
      <c r="U164" s="26"/>
      <c r="V164" s="26"/>
      <c r="W164" s="26"/>
      <c r="X164" s="26"/>
      <c r="Y164" s="26"/>
      <c r="Z164" s="26"/>
      <c r="AA164" s="26"/>
      <c r="AB164" s="26"/>
      <c r="AC164" s="26"/>
      <c r="AD164" s="26"/>
      <c r="AE164" s="26"/>
      <c r="AF164" s="26"/>
      <c r="AG164" s="26"/>
      <c r="AH164" s="26"/>
      <c r="AI164" s="26"/>
      <c r="AJ164" s="26"/>
      <c r="AK164" s="26"/>
      <c r="AL164" s="26"/>
      <c r="AM164" s="26"/>
      <c r="AN164" s="26"/>
      <c r="AO164" s="26"/>
    </row>
    <row r="165" spans="1:41" ht="18.75" customHeight="1">
      <c r="A165" s="26"/>
      <c r="B165" s="26"/>
      <c r="C165" s="26"/>
      <c r="D165" s="26"/>
      <c r="E165" s="26"/>
      <c r="F165" s="26"/>
      <c r="G165" s="26"/>
      <c r="H165" s="26"/>
      <c r="I165" s="26"/>
      <c r="J165" s="26"/>
      <c r="K165" s="26"/>
      <c r="L165" s="26"/>
      <c r="M165" s="26"/>
      <c r="N165" s="26"/>
      <c r="O165" s="26"/>
      <c r="P165" s="27"/>
      <c r="Q165" s="26"/>
      <c r="R165" s="26"/>
      <c r="S165" s="26"/>
      <c r="T165" s="26"/>
      <c r="U165" s="26"/>
      <c r="V165" s="26"/>
      <c r="W165" s="26"/>
      <c r="X165" s="26"/>
      <c r="Y165" s="26"/>
      <c r="Z165" s="26"/>
      <c r="AA165" s="26"/>
      <c r="AB165" s="26"/>
      <c r="AC165" s="26"/>
      <c r="AD165" s="26"/>
      <c r="AE165" s="26"/>
      <c r="AF165" s="26"/>
      <c r="AG165" s="26"/>
      <c r="AH165" s="26"/>
      <c r="AI165" s="26"/>
      <c r="AJ165" s="26"/>
      <c r="AK165" s="26"/>
      <c r="AL165" s="26"/>
      <c r="AM165" s="26"/>
      <c r="AN165" s="26"/>
      <c r="AO165" s="26"/>
    </row>
    <row r="166" spans="1:41" ht="18.75" customHeight="1">
      <c r="A166" s="26"/>
      <c r="B166" s="26"/>
      <c r="C166" s="26"/>
      <c r="D166" s="26"/>
      <c r="E166" s="26"/>
      <c r="F166" s="26"/>
      <c r="G166" s="26"/>
      <c r="H166" s="26"/>
      <c r="I166" s="26"/>
      <c r="J166" s="26"/>
      <c r="K166" s="26"/>
      <c r="L166" s="26"/>
      <c r="M166" s="26"/>
      <c r="N166" s="26"/>
      <c r="O166" s="26"/>
      <c r="P166" s="27"/>
      <c r="Q166" s="26"/>
      <c r="R166" s="26"/>
      <c r="S166" s="26"/>
      <c r="T166" s="26"/>
      <c r="U166" s="26"/>
      <c r="V166" s="26"/>
      <c r="W166" s="26"/>
      <c r="X166" s="26"/>
      <c r="Y166" s="26"/>
      <c r="Z166" s="26"/>
      <c r="AA166" s="26"/>
      <c r="AB166" s="26"/>
      <c r="AC166" s="26"/>
      <c r="AD166" s="26"/>
      <c r="AE166" s="26"/>
      <c r="AF166" s="26"/>
      <c r="AG166" s="26"/>
      <c r="AH166" s="26"/>
      <c r="AI166" s="26"/>
      <c r="AJ166" s="26"/>
      <c r="AK166" s="26"/>
      <c r="AL166" s="26"/>
      <c r="AM166" s="26"/>
      <c r="AN166" s="26"/>
      <c r="AO166" s="26"/>
    </row>
    <row r="167" spans="1:41" ht="18.75" customHeight="1">
      <c r="A167" s="26"/>
      <c r="B167" s="26"/>
      <c r="C167" s="26"/>
      <c r="D167" s="26"/>
      <c r="E167" s="26"/>
      <c r="F167" s="26"/>
      <c r="G167" s="26"/>
      <c r="H167" s="26"/>
      <c r="I167" s="26"/>
      <c r="J167" s="26"/>
      <c r="K167" s="26"/>
      <c r="L167" s="26"/>
      <c r="M167" s="26"/>
      <c r="N167" s="26"/>
      <c r="O167" s="26"/>
      <c r="P167" s="27"/>
      <c r="Q167" s="26"/>
      <c r="R167" s="26"/>
      <c r="S167" s="26"/>
      <c r="T167" s="26"/>
      <c r="U167" s="26"/>
      <c r="V167" s="26"/>
      <c r="W167" s="26"/>
      <c r="X167" s="26"/>
      <c r="Y167" s="26"/>
      <c r="Z167" s="26"/>
      <c r="AA167" s="26"/>
      <c r="AB167" s="26"/>
      <c r="AC167" s="26"/>
      <c r="AD167" s="26"/>
      <c r="AE167" s="26"/>
      <c r="AF167" s="26"/>
      <c r="AG167" s="26"/>
      <c r="AH167" s="26"/>
      <c r="AI167" s="26"/>
      <c r="AJ167" s="26"/>
      <c r="AK167" s="26"/>
      <c r="AL167" s="26"/>
      <c r="AM167" s="26"/>
      <c r="AN167" s="26"/>
      <c r="AO167" s="26"/>
    </row>
    <row r="168" spans="1:41" ht="18.75" customHeight="1">
      <c r="A168" s="26"/>
      <c r="B168" s="26"/>
      <c r="C168" s="26"/>
      <c r="D168" s="26"/>
      <c r="E168" s="26"/>
      <c r="F168" s="26"/>
      <c r="G168" s="26"/>
      <c r="H168" s="26"/>
      <c r="I168" s="26"/>
      <c r="J168" s="26"/>
      <c r="K168" s="26"/>
      <c r="L168" s="26"/>
      <c r="M168" s="26"/>
      <c r="N168" s="26"/>
      <c r="O168" s="26"/>
      <c r="P168" s="27"/>
      <c r="Q168" s="26"/>
      <c r="R168" s="26"/>
      <c r="S168" s="26"/>
      <c r="T168" s="26"/>
      <c r="U168" s="26"/>
      <c r="V168" s="26"/>
      <c r="W168" s="26"/>
      <c r="X168" s="26"/>
      <c r="Y168" s="26"/>
      <c r="Z168" s="26"/>
      <c r="AA168" s="26"/>
      <c r="AB168" s="26"/>
      <c r="AC168" s="26"/>
      <c r="AD168" s="26"/>
      <c r="AE168" s="26"/>
      <c r="AF168" s="26"/>
      <c r="AG168" s="26"/>
      <c r="AH168" s="26"/>
      <c r="AI168" s="26"/>
      <c r="AJ168" s="26"/>
      <c r="AK168" s="26"/>
      <c r="AL168" s="26"/>
      <c r="AM168" s="26"/>
      <c r="AN168" s="26"/>
      <c r="AO168" s="26"/>
    </row>
    <row r="169" spans="1:41" ht="18.75" customHeight="1">
      <c r="A169" s="26"/>
      <c r="B169" s="26"/>
      <c r="C169" s="26"/>
      <c r="D169" s="26"/>
      <c r="E169" s="26"/>
      <c r="F169" s="26"/>
      <c r="G169" s="26"/>
      <c r="H169" s="26"/>
      <c r="I169" s="26"/>
      <c r="J169" s="26"/>
      <c r="K169" s="26"/>
      <c r="L169" s="26"/>
      <c r="M169" s="26"/>
      <c r="N169" s="26"/>
      <c r="O169" s="26"/>
      <c r="P169" s="27"/>
      <c r="Q169" s="26"/>
      <c r="R169" s="26"/>
      <c r="S169" s="26"/>
      <c r="T169" s="26"/>
      <c r="U169" s="26"/>
      <c r="V169" s="26"/>
      <c r="W169" s="26"/>
      <c r="X169" s="26"/>
      <c r="Y169" s="26"/>
      <c r="Z169" s="26"/>
      <c r="AA169" s="26"/>
      <c r="AB169" s="26"/>
      <c r="AC169" s="26"/>
      <c r="AD169" s="26"/>
      <c r="AE169" s="26"/>
      <c r="AF169" s="26"/>
      <c r="AG169" s="26"/>
      <c r="AH169" s="26"/>
      <c r="AI169" s="26"/>
      <c r="AJ169" s="26"/>
      <c r="AK169" s="26"/>
      <c r="AL169" s="26"/>
      <c r="AM169" s="26"/>
      <c r="AN169" s="26"/>
      <c r="AO169" s="26"/>
    </row>
    <row r="170" spans="1:41" ht="18.75" customHeight="1">
      <c r="A170" s="26"/>
      <c r="B170" s="26"/>
      <c r="C170" s="26"/>
      <c r="D170" s="26"/>
      <c r="E170" s="26"/>
      <c r="F170" s="26"/>
      <c r="G170" s="26"/>
      <c r="H170" s="26"/>
      <c r="I170" s="26"/>
      <c r="J170" s="26"/>
      <c r="K170" s="26"/>
      <c r="L170" s="26"/>
      <c r="M170" s="26"/>
      <c r="N170" s="26"/>
      <c r="O170" s="26"/>
      <c r="P170" s="27"/>
      <c r="Q170" s="26"/>
      <c r="R170" s="26"/>
      <c r="S170" s="26"/>
      <c r="T170" s="26"/>
      <c r="U170" s="26"/>
      <c r="V170" s="26"/>
      <c r="W170" s="26"/>
      <c r="X170" s="26"/>
      <c r="Y170" s="26"/>
      <c r="Z170" s="26"/>
      <c r="AA170" s="26"/>
      <c r="AB170" s="26"/>
      <c r="AC170" s="26"/>
      <c r="AD170" s="26"/>
      <c r="AE170" s="26"/>
      <c r="AF170" s="26"/>
      <c r="AG170" s="26"/>
      <c r="AH170" s="26"/>
      <c r="AI170" s="26"/>
      <c r="AJ170" s="26"/>
      <c r="AK170" s="26"/>
      <c r="AL170" s="26"/>
      <c r="AM170" s="26"/>
      <c r="AN170" s="26"/>
      <c r="AO170" s="26"/>
    </row>
    <row r="171" spans="1:41" ht="18.75" customHeight="1">
      <c r="A171" s="26"/>
      <c r="B171" s="26"/>
      <c r="C171" s="26"/>
      <c r="D171" s="26"/>
      <c r="E171" s="26"/>
      <c r="F171" s="26"/>
      <c r="G171" s="26"/>
      <c r="H171" s="26"/>
      <c r="I171" s="26"/>
      <c r="J171" s="26"/>
      <c r="K171" s="26"/>
      <c r="L171" s="26"/>
      <c r="M171" s="26"/>
      <c r="N171" s="26"/>
      <c r="O171" s="26"/>
      <c r="P171" s="27"/>
      <c r="Q171" s="26"/>
      <c r="R171" s="26"/>
      <c r="S171" s="26"/>
      <c r="T171" s="26"/>
      <c r="U171" s="26"/>
      <c r="V171" s="26"/>
      <c r="W171" s="26"/>
      <c r="X171" s="26"/>
      <c r="Y171" s="26"/>
      <c r="Z171" s="26"/>
      <c r="AA171" s="26"/>
      <c r="AB171" s="26"/>
      <c r="AC171" s="26"/>
      <c r="AD171" s="26"/>
      <c r="AE171" s="26"/>
      <c r="AF171" s="26"/>
      <c r="AG171" s="26"/>
      <c r="AH171" s="26"/>
      <c r="AI171" s="26"/>
      <c r="AJ171" s="26"/>
      <c r="AK171" s="26"/>
      <c r="AL171" s="26"/>
      <c r="AM171" s="26"/>
      <c r="AN171" s="26"/>
      <c r="AO171" s="26"/>
    </row>
    <row r="172" spans="1:41" ht="18.75" customHeight="1">
      <c r="A172" s="26"/>
      <c r="B172" s="26"/>
      <c r="C172" s="26"/>
      <c r="D172" s="26"/>
      <c r="E172" s="26"/>
      <c r="F172" s="26"/>
      <c r="G172" s="26"/>
      <c r="H172" s="26"/>
      <c r="I172" s="26"/>
      <c r="J172" s="26"/>
      <c r="K172" s="26"/>
      <c r="L172" s="26"/>
      <c r="M172" s="26"/>
      <c r="N172" s="26"/>
      <c r="O172" s="26"/>
      <c r="P172" s="27"/>
      <c r="Q172" s="26"/>
      <c r="R172" s="26"/>
      <c r="S172" s="26"/>
      <c r="T172" s="26"/>
      <c r="U172" s="26"/>
      <c r="V172" s="26"/>
      <c r="W172" s="26"/>
      <c r="X172" s="26"/>
      <c r="Y172" s="26"/>
      <c r="Z172" s="26"/>
      <c r="AA172" s="26"/>
      <c r="AB172" s="26"/>
      <c r="AC172" s="26"/>
      <c r="AD172" s="26"/>
      <c r="AE172" s="26"/>
      <c r="AF172" s="26"/>
      <c r="AG172" s="26"/>
      <c r="AH172" s="26"/>
      <c r="AI172" s="26"/>
      <c r="AJ172" s="26"/>
      <c r="AK172" s="26"/>
      <c r="AL172" s="26"/>
      <c r="AM172" s="26"/>
      <c r="AN172" s="26"/>
      <c r="AO172" s="26"/>
    </row>
    <row r="173" spans="1:41" ht="18.75" customHeight="1">
      <c r="A173" s="26"/>
      <c r="B173" s="26"/>
      <c r="C173" s="26"/>
      <c r="D173" s="26"/>
      <c r="E173" s="26"/>
      <c r="F173" s="26"/>
      <c r="G173" s="26"/>
      <c r="H173" s="26"/>
      <c r="I173" s="26"/>
      <c r="J173" s="26"/>
      <c r="K173" s="26"/>
      <c r="L173" s="26"/>
      <c r="M173" s="26"/>
      <c r="N173" s="26"/>
      <c r="O173" s="26"/>
      <c r="P173" s="27"/>
      <c r="Q173" s="26"/>
      <c r="R173" s="26"/>
      <c r="S173" s="26"/>
      <c r="T173" s="26"/>
      <c r="U173" s="26"/>
      <c r="V173" s="26"/>
      <c r="W173" s="26"/>
      <c r="X173" s="26"/>
      <c r="Y173" s="26"/>
      <c r="Z173" s="26"/>
      <c r="AA173" s="26"/>
      <c r="AB173" s="26"/>
      <c r="AC173" s="26"/>
      <c r="AD173" s="26"/>
      <c r="AE173" s="26"/>
      <c r="AF173" s="26"/>
      <c r="AG173" s="26"/>
      <c r="AH173" s="26"/>
      <c r="AI173" s="26"/>
      <c r="AJ173" s="26"/>
      <c r="AK173" s="26"/>
      <c r="AL173" s="26"/>
      <c r="AM173" s="26"/>
      <c r="AN173" s="26"/>
      <c r="AO173" s="26"/>
    </row>
    <row r="174" spans="1:41" ht="18.75" customHeight="1">
      <c r="A174" s="26"/>
      <c r="B174" s="26"/>
      <c r="C174" s="26"/>
      <c r="D174" s="26"/>
      <c r="E174" s="26"/>
      <c r="F174" s="26"/>
      <c r="G174" s="26"/>
      <c r="H174" s="26"/>
      <c r="I174" s="26"/>
      <c r="J174" s="26"/>
      <c r="K174" s="26"/>
      <c r="L174" s="26"/>
      <c r="M174" s="26"/>
      <c r="N174" s="26"/>
      <c r="O174" s="26"/>
      <c r="P174" s="27"/>
      <c r="Q174" s="26"/>
      <c r="R174" s="26"/>
      <c r="S174" s="26"/>
      <c r="T174" s="26"/>
      <c r="U174" s="26"/>
      <c r="V174" s="26"/>
      <c r="W174" s="26"/>
      <c r="X174" s="26"/>
      <c r="Y174" s="26"/>
      <c r="Z174" s="26"/>
      <c r="AA174" s="26"/>
      <c r="AB174" s="26"/>
      <c r="AC174" s="26"/>
      <c r="AD174" s="26"/>
      <c r="AE174" s="26"/>
      <c r="AF174" s="26"/>
      <c r="AG174" s="26"/>
      <c r="AH174" s="26"/>
      <c r="AI174" s="26"/>
      <c r="AJ174" s="26"/>
      <c r="AK174" s="26"/>
      <c r="AL174" s="26"/>
      <c r="AM174" s="26"/>
      <c r="AN174" s="26"/>
      <c r="AO174" s="26"/>
    </row>
    <row r="175" spans="1:41" ht="18.75" customHeight="1">
      <c r="A175" s="26"/>
      <c r="B175" s="26"/>
      <c r="C175" s="26"/>
      <c r="D175" s="26"/>
      <c r="E175" s="26"/>
      <c r="F175" s="26"/>
      <c r="G175" s="26"/>
      <c r="H175" s="26"/>
      <c r="I175" s="26"/>
      <c r="J175" s="26"/>
      <c r="K175" s="26"/>
      <c r="L175" s="26"/>
      <c r="M175" s="26"/>
      <c r="N175" s="26"/>
      <c r="O175" s="26"/>
      <c r="P175" s="27"/>
      <c r="Q175" s="26"/>
      <c r="R175" s="26"/>
      <c r="S175" s="26"/>
      <c r="T175" s="26"/>
      <c r="U175" s="26"/>
      <c r="V175" s="26"/>
      <c r="W175" s="26"/>
      <c r="X175" s="26"/>
      <c r="Y175" s="26"/>
      <c r="Z175" s="26"/>
      <c r="AA175" s="26"/>
      <c r="AB175" s="26"/>
      <c r="AC175" s="26"/>
      <c r="AD175" s="26"/>
      <c r="AE175" s="26"/>
      <c r="AF175" s="26"/>
      <c r="AG175" s="26"/>
      <c r="AH175" s="26"/>
      <c r="AI175" s="26"/>
      <c r="AJ175" s="26"/>
      <c r="AK175" s="26"/>
      <c r="AL175" s="26"/>
      <c r="AM175" s="26"/>
      <c r="AN175" s="26"/>
      <c r="AO175" s="26"/>
    </row>
    <row r="176" spans="1:41" ht="18.75" customHeight="1">
      <c r="A176" s="26"/>
      <c r="B176" s="26"/>
      <c r="C176" s="26"/>
      <c r="D176" s="26"/>
      <c r="E176" s="26"/>
      <c r="F176" s="26"/>
      <c r="G176" s="26"/>
      <c r="H176" s="26"/>
      <c r="I176" s="26"/>
      <c r="J176" s="26"/>
      <c r="K176" s="26"/>
      <c r="L176" s="26"/>
      <c r="M176" s="26"/>
      <c r="N176" s="26"/>
      <c r="O176" s="26"/>
      <c r="P176" s="27"/>
      <c r="Q176" s="26"/>
      <c r="R176" s="26"/>
      <c r="S176" s="26"/>
      <c r="T176" s="26"/>
      <c r="U176" s="26"/>
      <c r="V176" s="26"/>
      <c r="W176" s="26"/>
      <c r="X176" s="26"/>
      <c r="Y176" s="26"/>
      <c r="Z176" s="26"/>
      <c r="AA176" s="26"/>
      <c r="AB176" s="26"/>
      <c r="AC176" s="26"/>
      <c r="AD176" s="26"/>
      <c r="AE176" s="26"/>
      <c r="AF176" s="26"/>
      <c r="AG176" s="26"/>
      <c r="AH176" s="26"/>
      <c r="AI176" s="26"/>
      <c r="AJ176" s="26"/>
      <c r="AK176" s="26"/>
      <c r="AL176" s="26"/>
      <c r="AM176" s="26"/>
      <c r="AN176" s="26"/>
      <c r="AO176" s="26"/>
    </row>
    <row r="177" spans="1:41" ht="18.75" customHeight="1">
      <c r="A177" s="26"/>
      <c r="B177" s="26"/>
      <c r="C177" s="26"/>
      <c r="D177" s="26"/>
      <c r="E177" s="26"/>
      <c r="F177" s="26"/>
      <c r="G177" s="26"/>
      <c r="H177" s="26"/>
      <c r="I177" s="26"/>
      <c r="J177" s="26"/>
      <c r="K177" s="26"/>
      <c r="L177" s="26"/>
      <c r="M177" s="26"/>
      <c r="N177" s="26"/>
      <c r="O177" s="26"/>
      <c r="P177" s="27"/>
      <c r="Q177" s="26"/>
      <c r="R177" s="26"/>
      <c r="S177" s="26"/>
      <c r="T177" s="26"/>
      <c r="U177" s="26"/>
      <c r="V177" s="26"/>
      <c r="W177" s="26"/>
      <c r="X177" s="26"/>
      <c r="Y177" s="26"/>
      <c r="Z177" s="26"/>
      <c r="AA177" s="26"/>
      <c r="AB177" s="26"/>
      <c r="AC177" s="26"/>
      <c r="AD177" s="26"/>
      <c r="AE177" s="26"/>
      <c r="AF177" s="26"/>
      <c r="AG177" s="26"/>
      <c r="AH177" s="26"/>
      <c r="AI177" s="26"/>
      <c r="AJ177" s="26"/>
      <c r="AK177" s="26"/>
      <c r="AL177" s="26"/>
      <c r="AM177" s="26"/>
      <c r="AN177" s="26"/>
      <c r="AO177" s="26"/>
    </row>
    <row r="178" spans="1:41" ht="18.75" customHeight="1">
      <c r="A178" s="26"/>
      <c r="B178" s="26"/>
      <c r="C178" s="26"/>
      <c r="D178" s="26"/>
      <c r="E178" s="26"/>
      <c r="F178" s="26"/>
      <c r="G178" s="26"/>
      <c r="H178" s="26"/>
      <c r="I178" s="26"/>
      <c r="J178" s="26"/>
      <c r="K178" s="26"/>
      <c r="L178" s="26"/>
      <c r="M178" s="26"/>
      <c r="N178" s="26"/>
      <c r="O178" s="26"/>
      <c r="P178" s="27"/>
      <c r="Q178" s="26"/>
      <c r="R178" s="26"/>
      <c r="S178" s="26"/>
      <c r="T178" s="26"/>
      <c r="U178" s="26"/>
      <c r="V178" s="26"/>
      <c r="W178" s="26"/>
      <c r="X178" s="26"/>
      <c r="Y178" s="26"/>
      <c r="Z178" s="26"/>
      <c r="AA178" s="26"/>
      <c r="AB178" s="26"/>
      <c r="AC178" s="26"/>
      <c r="AD178" s="26"/>
      <c r="AE178" s="26"/>
      <c r="AF178" s="26"/>
      <c r="AG178" s="26"/>
      <c r="AH178" s="26"/>
      <c r="AI178" s="26"/>
      <c r="AJ178" s="26"/>
      <c r="AK178" s="26"/>
      <c r="AL178" s="26"/>
      <c r="AM178" s="26"/>
      <c r="AN178" s="26"/>
      <c r="AO178" s="26"/>
    </row>
    <row r="179" spans="1:41" ht="18.75" customHeight="1">
      <c r="A179" s="26"/>
      <c r="B179" s="26"/>
      <c r="C179" s="26"/>
      <c r="D179" s="26"/>
      <c r="E179" s="26"/>
      <c r="F179" s="26"/>
      <c r="G179" s="26"/>
      <c r="H179" s="26"/>
      <c r="I179" s="26"/>
      <c r="J179" s="26"/>
      <c r="K179" s="26"/>
      <c r="L179" s="26"/>
      <c r="M179" s="26"/>
      <c r="N179" s="26"/>
      <c r="O179" s="26"/>
      <c r="P179" s="27"/>
      <c r="Q179" s="26"/>
      <c r="R179" s="26"/>
      <c r="S179" s="26"/>
      <c r="T179" s="26"/>
      <c r="U179" s="26"/>
      <c r="V179" s="26"/>
      <c r="W179" s="26"/>
      <c r="X179" s="26"/>
      <c r="Y179" s="26"/>
      <c r="Z179" s="26"/>
      <c r="AA179" s="26"/>
      <c r="AB179" s="26"/>
      <c r="AC179" s="26"/>
      <c r="AD179" s="26"/>
      <c r="AE179" s="26"/>
      <c r="AF179" s="26"/>
      <c r="AG179" s="26"/>
      <c r="AH179" s="26"/>
      <c r="AI179" s="26"/>
      <c r="AJ179" s="26"/>
      <c r="AK179" s="26"/>
      <c r="AL179" s="26"/>
      <c r="AM179" s="26"/>
      <c r="AN179" s="26"/>
      <c r="AO179" s="26"/>
    </row>
    <row r="180" spans="1:41" ht="18.75" customHeight="1">
      <c r="A180" s="26"/>
      <c r="B180" s="26"/>
      <c r="C180" s="26"/>
      <c r="D180" s="26"/>
      <c r="E180" s="26"/>
      <c r="F180" s="26"/>
      <c r="G180" s="26"/>
      <c r="H180" s="26"/>
      <c r="I180" s="26"/>
      <c r="J180" s="26"/>
      <c r="K180" s="26"/>
      <c r="L180" s="26"/>
      <c r="M180" s="26"/>
      <c r="N180" s="26"/>
      <c r="O180" s="26"/>
      <c r="P180" s="27"/>
      <c r="Q180" s="26"/>
      <c r="R180" s="26"/>
      <c r="S180" s="26"/>
      <c r="T180" s="26"/>
      <c r="U180" s="26"/>
      <c r="V180" s="26"/>
      <c r="W180" s="26"/>
      <c r="X180" s="26"/>
      <c r="Y180" s="26"/>
      <c r="Z180" s="26"/>
      <c r="AA180" s="26"/>
      <c r="AB180" s="26"/>
      <c r="AC180" s="26"/>
      <c r="AD180" s="26"/>
      <c r="AE180" s="26"/>
      <c r="AF180" s="26"/>
      <c r="AG180" s="26"/>
      <c r="AH180" s="26"/>
      <c r="AI180" s="26"/>
      <c r="AJ180" s="26"/>
      <c r="AK180" s="26"/>
      <c r="AL180" s="26"/>
      <c r="AM180" s="26"/>
      <c r="AN180" s="26"/>
      <c r="AO180" s="26"/>
    </row>
    <row r="181" spans="1:41" ht="18.75" customHeight="1">
      <c r="A181" s="26"/>
      <c r="B181" s="26"/>
      <c r="C181" s="26"/>
      <c r="D181" s="26"/>
      <c r="E181" s="26"/>
      <c r="F181" s="26"/>
      <c r="G181" s="26"/>
      <c r="H181" s="26"/>
      <c r="I181" s="26"/>
      <c r="J181" s="26"/>
      <c r="K181" s="26"/>
      <c r="L181" s="26"/>
      <c r="M181" s="26"/>
      <c r="N181" s="26"/>
      <c r="O181" s="26"/>
      <c r="P181" s="27"/>
      <c r="Q181" s="26"/>
      <c r="R181" s="26"/>
      <c r="S181" s="26"/>
      <c r="T181" s="26"/>
      <c r="U181" s="26"/>
      <c r="V181" s="26"/>
      <c r="W181" s="26"/>
      <c r="X181" s="26"/>
      <c r="Y181" s="26"/>
      <c r="Z181" s="26"/>
      <c r="AA181" s="26"/>
      <c r="AB181" s="26"/>
      <c r="AC181" s="26"/>
      <c r="AD181" s="26"/>
      <c r="AE181" s="26"/>
      <c r="AF181" s="26"/>
      <c r="AG181" s="26"/>
      <c r="AH181" s="26"/>
      <c r="AI181" s="26"/>
      <c r="AJ181" s="26"/>
      <c r="AK181" s="26"/>
      <c r="AL181" s="26"/>
      <c r="AM181" s="26"/>
      <c r="AN181" s="26"/>
      <c r="AO181" s="26"/>
    </row>
    <row r="182" spans="1:41" ht="18.75" customHeight="1">
      <c r="A182" s="26"/>
      <c r="B182" s="26"/>
      <c r="C182" s="26"/>
      <c r="D182" s="26"/>
      <c r="E182" s="26"/>
      <c r="F182" s="26"/>
      <c r="G182" s="26"/>
      <c r="H182" s="26"/>
      <c r="I182" s="26"/>
      <c r="J182" s="26"/>
      <c r="K182" s="26"/>
      <c r="L182" s="26"/>
      <c r="M182" s="26"/>
      <c r="N182" s="26"/>
      <c r="O182" s="26"/>
      <c r="P182" s="27"/>
      <c r="Q182" s="26"/>
      <c r="R182" s="26"/>
      <c r="S182" s="26"/>
      <c r="T182" s="26"/>
      <c r="U182" s="26"/>
      <c r="V182" s="26"/>
      <c r="W182" s="26"/>
      <c r="X182" s="26"/>
      <c r="Y182" s="26"/>
      <c r="Z182" s="26"/>
      <c r="AA182" s="26"/>
      <c r="AB182" s="26"/>
      <c r="AC182" s="26"/>
      <c r="AD182" s="26"/>
      <c r="AE182" s="26"/>
      <c r="AF182" s="26"/>
      <c r="AG182" s="26"/>
      <c r="AH182" s="26"/>
      <c r="AI182" s="26"/>
      <c r="AJ182" s="26"/>
      <c r="AK182" s="26"/>
      <c r="AL182" s="26"/>
      <c r="AM182" s="26"/>
      <c r="AN182" s="26"/>
      <c r="AO182" s="26"/>
    </row>
    <row r="183" spans="1:41" ht="18.75" customHeight="1">
      <c r="A183" s="26"/>
      <c r="B183" s="26"/>
      <c r="C183" s="26"/>
      <c r="D183" s="26"/>
      <c r="E183" s="26"/>
      <c r="F183" s="26"/>
      <c r="G183" s="26"/>
      <c r="H183" s="26"/>
      <c r="I183" s="26"/>
      <c r="J183" s="26"/>
      <c r="K183" s="26"/>
      <c r="L183" s="26"/>
      <c r="M183" s="26"/>
      <c r="N183" s="26"/>
      <c r="O183" s="26"/>
      <c r="P183" s="27"/>
      <c r="Q183" s="26"/>
      <c r="R183" s="26"/>
      <c r="S183" s="26"/>
      <c r="T183" s="26"/>
      <c r="U183" s="26"/>
      <c r="V183" s="26"/>
      <c r="W183" s="26"/>
      <c r="X183" s="26"/>
      <c r="Y183" s="26"/>
      <c r="Z183" s="26"/>
      <c r="AA183" s="26"/>
      <c r="AB183" s="26"/>
      <c r="AC183" s="26"/>
      <c r="AD183" s="26"/>
      <c r="AE183" s="26"/>
      <c r="AF183" s="26"/>
      <c r="AG183" s="26"/>
      <c r="AH183" s="26"/>
      <c r="AI183" s="26"/>
      <c r="AJ183" s="26"/>
      <c r="AK183" s="26"/>
      <c r="AL183" s="26"/>
      <c r="AM183" s="26"/>
      <c r="AN183" s="26"/>
      <c r="AO183" s="26"/>
    </row>
    <row r="184" spans="1:41" ht="18.75" customHeight="1">
      <c r="A184" s="26"/>
      <c r="B184" s="26"/>
      <c r="C184" s="26"/>
      <c r="D184" s="26"/>
      <c r="E184" s="26"/>
      <c r="F184" s="26"/>
      <c r="G184" s="26"/>
      <c r="H184" s="26"/>
      <c r="I184" s="26"/>
      <c r="J184" s="26"/>
      <c r="K184" s="26"/>
      <c r="L184" s="26"/>
      <c r="M184" s="26"/>
      <c r="N184" s="26"/>
      <c r="O184" s="26"/>
      <c r="P184" s="27"/>
      <c r="Q184" s="26"/>
      <c r="R184" s="26"/>
      <c r="S184" s="26"/>
      <c r="T184" s="26"/>
      <c r="U184" s="26"/>
      <c r="V184" s="26"/>
      <c r="W184" s="26"/>
      <c r="X184" s="26"/>
      <c r="Y184" s="26"/>
      <c r="Z184" s="26"/>
      <c r="AA184" s="26"/>
      <c r="AB184" s="26"/>
      <c r="AC184" s="26"/>
      <c r="AD184" s="26"/>
      <c r="AE184" s="26"/>
      <c r="AF184" s="26"/>
      <c r="AG184" s="26"/>
      <c r="AH184" s="26"/>
      <c r="AI184" s="26"/>
      <c r="AJ184" s="26"/>
      <c r="AK184" s="26"/>
      <c r="AL184" s="26"/>
      <c r="AM184" s="26"/>
      <c r="AN184" s="26"/>
      <c r="AO184" s="26"/>
    </row>
    <row r="185" spans="1:41" ht="18.75" customHeight="1">
      <c r="A185" s="26"/>
      <c r="B185" s="26"/>
      <c r="C185" s="26"/>
      <c r="D185" s="26"/>
      <c r="E185" s="26"/>
      <c r="F185" s="26"/>
      <c r="G185" s="26"/>
      <c r="H185" s="26"/>
      <c r="I185" s="26"/>
      <c r="J185" s="26"/>
      <c r="K185" s="26"/>
      <c r="L185" s="26"/>
      <c r="M185" s="26"/>
      <c r="N185" s="26"/>
      <c r="O185" s="26"/>
      <c r="P185" s="27"/>
      <c r="Q185" s="26"/>
      <c r="R185" s="26"/>
      <c r="S185" s="26"/>
      <c r="T185" s="26"/>
      <c r="U185" s="26"/>
      <c r="V185" s="26"/>
      <c r="W185" s="26"/>
      <c r="X185" s="26"/>
      <c r="Y185" s="26"/>
      <c r="Z185" s="26"/>
      <c r="AA185" s="26"/>
      <c r="AB185" s="26"/>
      <c r="AC185" s="26"/>
      <c r="AD185" s="26"/>
      <c r="AE185" s="26"/>
      <c r="AF185" s="26"/>
      <c r="AG185" s="26"/>
      <c r="AH185" s="26"/>
      <c r="AI185" s="26"/>
      <c r="AJ185" s="26"/>
      <c r="AK185" s="26"/>
      <c r="AL185" s="26"/>
      <c r="AM185" s="26"/>
      <c r="AN185" s="26"/>
      <c r="AO185" s="26"/>
    </row>
    <row r="186" spans="1:41" ht="18.75" customHeight="1">
      <c r="A186" s="26"/>
      <c r="B186" s="26"/>
      <c r="C186" s="26"/>
      <c r="D186" s="26"/>
      <c r="E186" s="26"/>
      <c r="F186" s="26"/>
      <c r="G186" s="26"/>
      <c r="H186" s="26"/>
      <c r="I186" s="26"/>
      <c r="J186" s="26"/>
      <c r="K186" s="26"/>
      <c r="L186" s="26"/>
      <c r="M186" s="26"/>
      <c r="N186" s="26"/>
      <c r="O186" s="26"/>
      <c r="P186" s="27"/>
      <c r="Q186" s="26"/>
      <c r="R186" s="26"/>
      <c r="S186" s="26"/>
      <c r="T186" s="26"/>
      <c r="U186" s="26"/>
      <c r="V186" s="26"/>
      <c r="W186" s="26"/>
      <c r="X186" s="26"/>
      <c r="Y186" s="26"/>
      <c r="Z186" s="26"/>
      <c r="AA186" s="26"/>
      <c r="AB186" s="26"/>
      <c r="AC186" s="26"/>
      <c r="AD186" s="26"/>
      <c r="AE186" s="26"/>
      <c r="AF186" s="26"/>
      <c r="AG186" s="26"/>
      <c r="AH186" s="26"/>
      <c r="AI186" s="26"/>
      <c r="AJ186" s="26"/>
      <c r="AK186" s="26"/>
      <c r="AL186" s="26"/>
      <c r="AM186" s="26"/>
      <c r="AN186" s="26"/>
      <c r="AO186" s="26"/>
    </row>
    <row r="187" spans="1:41" ht="18.75" customHeight="1">
      <c r="A187" s="26"/>
      <c r="B187" s="26"/>
      <c r="C187" s="26"/>
      <c r="D187" s="26"/>
      <c r="E187" s="26"/>
      <c r="F187" s="26"/>
      <c r="G187" s="26"/>
      <c r="H187" s="26"/>
      <c r="I187" s="26"/>
      <c r="J187" s="26"/>
      <c r="K187" s="26"/>
      <c r="L187" s="26"/>
      <c r="M187" s="26"/>
      <c r="N187" s="26"/>
      <c r="O187" s="26"/>
      <c r="P187" s="27"/>
      <c r="Q187" s="26"/>
      <c r="R187" s="26"/>
      <c r="S187" s="26"/>
      <c r="T187" s="26"/>
      <c r="U187" s="26"/>
      <c r="V187" s="26"/>
      <c r="W187" s="26"/>
      <c r="X187" s="26"/>
      <c r="Y187" s="26"/>
      <c r="Z187" s="26"/>
      <c r="AA187" s="26"/>
      <c r="AB187" s="26"/>
      <c r="AC187" s="26"/>
      <c r="AD187" s="26"/>
      <c r="AE187" s="26"/>
      <c r="AF187" s="26"/>
      <c r="AG187" s="26"/>
      <c r="AH187" s="26"/>
      <c r="AI187" s="26"/>
      <c r="AJ187" s="26"/>
      <c r="AK187" s="26"/>
      <c r="AL187" s="26"/>
      <c r="AM187" s="26"/>
      <c r="AN187" s="26"/>
      <c r="AO187" s="26"/>
    </row>
    <row r="188" spans="1:41" ht="18.75" customHeight="1">
      <c r="A188" s="26"/>
      <c r="B188" s="26"/>
      <c r="C188" s="26"/>
      <c r="D188" s="26"/>
      <c r="E188" s="26"/>
      <c r="F188" s="26"/>
      <c r="G188" s="26"/>
      <c r="H188" s="26"/>
      <c r="I188" s="26"/>
      <c r="J188" s="26"/>
      <c r="K188" s="26"/>
      <c r="L188" s="26"/>
      <c r="M188" s="26"/>
      <c r="N188" s="26"/>
      <c r="O188" s="26"/>
      <c r="P188" s="27"/>
      <c r="Q188" s="26"/>
      <c r="R188" s="26"/>
      <c r="S188" s="26"/>
      <c r="T188" s="26"/>
      <c r="U188" s="26"/>
      <c r="V188" s="26"/>
      <c r="W188" s="26"/>
      <c r="X188" s="26"/>
      <c r="Y188" s="26"/>
      <c r="Z188" s="26"/>
      <c r="AA188" s="26"/>
      <c r="AB188" s="26"/>
      <c r="AC188" s="26"/>
      <c r="AD188" s="26"/>
      <c r="AE188" s="26"/>
      <c r="AF188" s="26"/>
      <c r="AG188" s="26"/>
      <c r="AH188" s="26"/>
      <c r="AI188" s="26"/>
      <c r="AJ188" s="26"/>
      <c r="AK188" s="26"/>
      <c r="AL188" s="26"/>
      <c r="AM188" s="26"/>
      <c r="AN188" s="26"/>
      <c r="AO188" s="26"/>
    </row>
    <row r="189" spans="1:41" ht="18.75" customHeight="1">
      <c r="A189" s="26"/>
      <c r="B189" s="26"/>
      <c r="C189" s="26"/>
      <c r="D189" s="26"/>
      <c r="E189" s="26"/>
      <c r="F189" s="26"/>
      <c r="G189" s="26"/>
      <c r="H189" s="26"/>
      <c r="I189" s="26"/>
      <c r="J189" s="26"/>
      <c r="K189" s="26"/>
      <c r="L189" s="26"/>
      <c r="M189" s="26"/>
      <c r="N189" s="26"/>
      <c r="O189" s="26"/>
      <c r="P189" s="27"/>
      <c r="Q189" s="26"/>
      <c r="R189" s="26"/>
      <c r="S189" s="26"/>
      <c r="T189" s="26"/>
      <c r="U189" s="26"/>
      <c r="V189" s="26"/>
      <c r="W189" s="26"/>
      <c r="X189" s="26"/>
      <c r="Y189" s="26"/>
      <c r="Z189" s="26"/>
      <c r="AA189" s="26"/>
      <c r="AB189" s="26"/>
      <c r="AC189" s="26"/>
      <c r="AD189" s="26"/>
      <c r="AE189" s="26"/>
      <c r="AF189" s="26"/>
      <c r="AG189" s="26"/>
      <c r="AH189" s="26"/>
      <c r="AI189" s="26"/>
      <c r="AJ189" s="26"/>
      <c r="AK189" s="26"/>
      <c r="AL189" s="26"/>
      <c r="AM189" s="26"/>
      <c r="AN189" s="26"/>
      <c r="AO189" s="26"/>
    </row>
    <row r="190" spans="1:41" ht="18.75" customHeight="1">
      <c r="A190" s="26"/>
      <c r="B190" s="26"/>
      <c r="C190" s="26"/>
      <c r="D190" s="26"/>
      <c r="E190" s="26"/>
      <c r="F190" s="26"/>
      <c r="G190" s="26"/>
      <c r="H190" s="26"/>
      <c r="I190" s="26"/>
      <c r="J190" s="26"/>
      <c r="K190" s="26"/>
      <c r="L190" s="26"/>
      <c r="M190" s="26"/>
      <c r="N190" s="26"/>
      <c r="O190" s="26"/>
      <c r="P190" s="27"/>
      <c r="Q190" s="26"/>
      <c r="R190" s="26"/>
      <c r="S190" s="26"/>
      <c r="T190" s="26"/>
      <c r="U190" s="26"/>
      <c r="V190" s="26"/>
      <c r="W190" s="26"/>
      <c r="X190" s="26"/>
      <c r="Y190" s="26"/>
      <c r="Z190" s="26"/>
      <c r="AA190" s="26"/>
      <c r="AB190" s="26"/>
      <c r="AC190" s="26"/>
      <c r="AD190" s="26"/>
      <c r="AE190" s="26"/>
      <c r="AF190" s="26"/>
      <c r="AG190" s="26"/>
      <c r="AH190" s="26"/>
      <c r="AI190" s="26"/>
      <c r="AJ190" s="26"/>
      <c r="AK190" s="26"/>
      <c r="AL190" s="26"/>
      <c r="AM190" s="26"/>
      <c r="AN190" s="26"/>
      <c r="AO190" s="26"/>
    </row>
    <row r="191" spans="1:41" ht="18.75" customHeight="1">
      <c r="A191" s="26"/>
      <c r="B191" s="26"/>
      <c r="C191" s="26"/>
      <c r="D191" s="26"/>
      <c r="E191" s="26"/>
      <c r="F191" s="26"/>
      <c r="G191" s="26"/>
      <c r="H191" s="26"/>
      <c r="I191" s="26"/>
      <c r="J191" s="26"/>
      <c r="K191" s="26"/>
      <c r="L191" s="26"/>
      <c r="M191" s="26"/>
      <c r="N191" s="26"/>
      <c r="O191" s="26"/>
      <c r="P191" s="27"/>
      <c r="Q191" s="26"/>
      <c r="R191" s="26"/>
      <c r="S191" s="26"/>
      <c r="T191" s="26"/>
      <c r="U191" s="26"/>
      <c r="V191" s="26"/>
      <c r="W191" s="26"/>
      <c r="X191" s="26"/>
      <c r="Y191" s="26"/>
      <c r="Z191" s="26"/>
      <c r="AA191" s="26"/>
      <c r="AB191" s="26"/>
      <c r="AC191" s="26"/>
      <c r="AD191" s="26"/>
      <c r="AE191" s="26"/>
      <c r="AF191" s="26"/>
      <c r="AG191" s="26"/>
      <c r="AH191" s="26"/>
      <c r="AI191" s="26"/>
      <c r="AJ191" s="26"/>
      <c r="AK191" s="26"/>
      <c r="AL191" s="26"/>
      <c r="AM191" s="26"/>
      <c r="AN191" s="26"/>
      <c r="AO191" s="26"/>
    </row>
    <row r="192" spans="1:41" ht="18.75" customHeight="1">
      <c r="A192" s="26"/>
      <c r="B192" s="26"/>
      <c r="C192" s="26"/>
      <c r="D192" s="26"/>
      <c r="E192" s="26"/>
      <c r="F192" s="26"/>
      <c r="G192" s="26"/>
      <c r="H192" s="26"/>
      <c r="I192" s="26"/>
      <c r="J192" s="26"/>
      <c r="K192" s="26"/>
      <c r="L192" s="26"/>
      <c r="M192" s="26"/>
      <c r="N192" s="26"/>
      <c r="O192" s="26"/>
      <c r="P192" s="27"/>
      <c r="Q192" s="26"/>
      <c r="R192" s="26"/>
      <c r="S192" s="26"/>
      <c r="T192" s="26"/>
      <c r="U192" s="26"/>
      <c r="V192" s="26"/>
      <c r="W192" s="26"/>
      <c r="X192" s="26"/>
      <c r="Y192" s="26"/>
      <c r="Z192" s="26"/>
      <c r="AA192" s="26"/>
      <c r="AB192" s="26"/>
      <c r="AC192" s="26"/>
      <c r="AD192" s="26"/>
      <c r="AE192" s="26"/>
      <c r="AF192" s="26"/>
      <c r="AG192" s="26"/>
      <c r="AH192" s="26"/>
      <c r="AI192" s="26"/>
      <c r="AJ192" s="26"/>
      <c r="AK192" s="26"/>
      <c r="AL192" s="26"/>
      <c r="AM192" s="26"/>
      <c r="AN192" s="26"/>
      <c r="AO192" s="26"/>
    </row>
    <row r="193" spans="1:41" ht="18.75" customHeight="1">
      <c r="A193" s="26"/>
      <c r="B193" s="26"/>
      <c r="C193" s="26"/>
      <c r="D193" s="26"/>
      <c r="E193" s="26"/>
      <c r="F193" s="26"/>
      <c r="G193" s="26"/>
      <c r="H193" s="26"/>
      <c r="I193" s="26"/>
      <c r="J193" s="26"/>
      <c r="K193" s="26"/>
      <c r="L193" s="26"/>
      <c r="M193" s="26"/>
      <c r="N193" s="26"/>
      <c r="O193" s="26"/>
      <c r="P193" s="27"/>
      <c r="Q193" s="26"/>
      <c r="R193" s="26"/>
      <c r="S193" s="26"/>
      <c r="T193" s="26"/>
      <c r="U193" s="26"/>
      <c r="V193" s="26"/>
      <c r="W193" s="26"/>
      <c r="X193" s="26"/>
      <c r="Y193" s="26"/>
      <c r="Z193" s="26"/>
      <c r="AA193" s="26"/>
      <c r="AB193" s="26"/>
      <c r="AC193" s="26"/>
      <c r="AD193" s="26"/>
      <c r="AE193" s="26"/>
      <c r="AF193" s="26"/>
      <c r="AG193" s="26"/>
      <c r="AH193" s="26"/>
      <c r="AI193" s="26"/>
      <c r="AJ193" s="26"/>
      <c r="AK193" s="26"/>
      <c r="AL193" s="26"/>
      <c r="AM193" s="26"/>
      <c r="AN193" s="26"/>
      <c r="AO193" s="26"/>
    </row>
    <row r="194" spans="1:41" ht="18.75" customHeight="1">
      <c r="A194" s="26"/>
      <c r="B194" s="26"/>
      <c r="C194" s="26"/>
      <c r="D194" s="26"/>
      <c r="E194" s="26"/>
      <c r="F194" s="26"/>
      <c r="G194" s="26"/>
      <c r="H194" s="26"/>
      <c r="I194" s="26"/>
      <c r="J194" s="26"/>
      <c r="K194" s="26"/>
      <c r="L194" s="26"/>
      <c r="M194" s="26"/>
      <c r="N194" s="26"/>
      <c r="O194" s="26"/>
      <c r="P194" s="27"/>
      <c r="Q194" s="26"/>
      <c r="R194" s="26"/>
      <c r="S194" s="26"/>
      <c r="T194" s="26"/>
      <c r="U194" s="26"/>
      <c r="V194" s="26"/>
      <c r="W194" s="26"/>
      <c r="X194" s="26"/>
      <c r="Y194" s="26"/>
      <c r="Z194" s="26"/>
      <c r="AA194" s="26"/>
      <c r="AB194" s="26"/>
      <c r="AC194" s="26"/>
      <c r="AD194" s="26"/>
      <c r="AE194" s="26"/>
      <c r="AF194" s="26"/>
      <c r="AG194" s="26"/>
      <c r="AH194" s="26"/>
      <c r="AI194" s="26"/>
      <c r="AJ194" s="26"/>
      <c r="AK194" s="26"/>
      <c r="AL194" s="26"/>
      <c r="AM194" s="26"/>
      <c r="AN194" s="26"/>
      <c r="AO194" s="26"/>
    </row>
    <row r="195" spans="1:41" ht="18.75" customHeight="1">
      <c r="A195" s="26"/>
      <c r="B195" s="26"/>
      <c r="C195" s="26"/>
      <c r="D195" s="26"/>
      <c r="E195" s="26"/>
      <c r="F195" s="26"/>
      <c r="G195" s="26"/>
      <c r="H195" s="26"/>
      <c r="I195" s="26"/>
      <c r="J195" s="26"/>
      <c r="K195" s="26"/>
      <c r="L195" s="26"/>
      <c r="M195" s="26"/>
      <c r="N195" s="26"/>
      <c r="O195" s="26"/>
      <c r="P195" s="27"/>
      <c r="Q195" s="26"/>
      <c r="R195" s="26"/>
      <c r="S195" s="26"/>
      <c r="T195" s="26"/>
      <c r="U195" s="26"/>
      <c r="V195" s="26"/>
      <c r="W195" s="26"/>
      <c r="X195" s="26"/>
      <c r="Y195" s="26"/>
      <c r="Z195" s="26"/>
      <c r="AA195" s="26"/>
      <c r="AB195" s="26"/>
      <c r="AC195" s="26"/>
      <c r="AD195" s="26"/>
      <c r="AE195" s="26"/>
      <c r="AF195" s="26"/>
      <c r="AG195" s="26"/>
      <c r="AH195" s="26"/>
      <c r="AI195" s="26"/>
      <c r="AJ195" s="26"/>
      <c r="AK195" s="26"/>
      <c r="AL195" s="26"/>
      <c r="AM195" s="26"/>
      <c r="AN195" s="26"/>
      <c r="AO195" s="26"/>
    </row>
    <row r="196" spans="1:41" ht="18.75" customHeight="1">
      <c r="A196" s="26"/>
      <c r="B196" s="26"/>
      <c r="C196" s="26"/>
      <c r="D196" s="26"/>
      <c r="E196" s="26"/>
      <c r="F196" s="26"/>
      <c r="G196" s="26"/>
      <c r="H196" s="26"/>
      <c r="I196" s="26"/>
      <c r="J196" s="26"/>
      <c r="K196" s="26"/>
      <c r="L196" s="26"/>
      <c r="M196" s="26"/>
      <c r="N196" s="26"/>
      <c r="O196" s="26"/>
      <c r="P196" s="27"/>
      <c r="Q196" s="26"/>
      <c r="R196" s="26"/>
      <c r="S196" s="26"/>
      <c r="T196" s="26"/>
      <c r="U196" s="26"/>
      <c r="V196" s="26"/>
      <c r="W196" s="26"/>
      <c r="X196" s="26"/>
      <c r="Y196" s="26"/>
      <c r="Z196" s="26"/>
      <c r="AA196" s="26"/>
      <c r="AB196" s="26"/>
      <c r="AC196" s="26"/>
      <c r="AD196" s="26"/>
      <c r="AE196" s="26"/>
      <c r="AF196" s="26"/>
      <c r="AG196" s="26"/>
      <c r="AH196" s="26"/>
      <c r="AI196" s="26"/>
      <c r="AJ196" s="26"/>
      <c r="AK196" s="26"/>
      <c r="AL196" s="26"/>
      <c r="AM196" s="26"/>
      <c r="AN196" s="26"/>
      <c r="AO196" s="26"/>
    </row>
    <row r="197" spans="1:41" ht="18.75" customHeight="1">
      <c r="A197" s="26"/>
      <c r="B197" s="26"/>
      <c r="C197" s="26"/>
      <c r="D197" s="26"/>
      <c r="E197" s="26"/>
      <c r="F197" s="26"/>
      <c r="G197" s="26"/>
      <c r="H197" s="26"/>
      <c r="I197" s="26"/>
      <c r="J197" s="26"/>
      <c r="K197" s="26"/>
      <c r="L197" s="26"/>
      <c r="M197" s="26"/>
      <c r="N197" s="26"/>
      <c r="O197" s="26"/>
      <c r="P197" s="27"/>
      <c r="Q197" s="26"/>
      <c r="R197" s="26"/>
      <c r="S197" s="26"/>
      <c r="T197" s="26"/>
      <c r="U197" s="26"/>
      <c r="V197" s="26"/>
      <c r="W197" s="26"/>
      <c r="X197" s="26"/>
      <c r="Y197" s="26"/>
      <c r="Z197" s="26"/>
      <c r="AA197" s="26"/>
      <c r="AB197" s="26"/>
      <c r="AC197" s="26"/>
      <c r="AD197" s="26"/>
      <c r="AE197" s="26"/>
      <c r="AF197" s="26"/>
      <c r="AG197" s="26"/>
      <c r="AH197" s="26"/>
      <c r="AI197" s="26"/>
      <c r="AJ197" s="26"/>
      <c r="AK197" s="26"/>
      <c r="AL197" s="26"/>
      <c r="AM197" s="26"/>
      <c r="AN197" s="26"/>
      <c r="AO197" s="26"/>
    </row>
    <row r="198" spans="1:41" ht="18.75" customHeight="1">
      <c r="A198" s="26"/>
      <c r="B198" s="26"/>
      <c r="C198" s="26"/>
      <c r="D198" s="26"/>
      <c r="E198" s="26"/>
      <c r="F198" s="26"/>
      <c r="G198" s="26"/>
      <c r="H198" s="26"/>
      <c r="I198" s="26"/>
      <c r="J198" s="26"/>
      <c r="K198" s="26"/>
      <c r="L198" s="26"/>
      <c r="M198" s="26"/>
      <c r="N198" s="26"/>
      <c r="O198" s="26"/>
      <c r="P198" s="27"/>
      <c r="Q198" s="26"/>
      <c r="R198" s="26"/>
      <c r="S198" s="26"/>
      <c r="T198" s="26"/>
      <c r="U198" s="26"/>
      <c r="V198" s="26"/>
      <c r="W198" s="26"/>
      <c r="X198" s="26"/>
      <c r="Y198" s="26"/>
      <c r="Z198" s="26"/>
      <c r="AA198" s="26"/>
      <c r="AB198" s="26"/>
      <c r="AC198" s="26"/>
      <c r="AD198" s="26"/>
      <c r="AE198" s="26"/>
      <c r="AF198" s="26"/>
      <c r="AG198" s="26"/>
      <c r="AH198" s="26"/>
      <c r="AI198" s="26"/>
      <c r="AJ198" s="26"/>
      <c r="AK198" s="26"/>
      <c r="AL198" s="26"/>
      <c r="AM198" s="26"/>
      <c r="AN198" s="26"/>
      <c r="AO198" s="26"/>
    </row>
    <row r="199" spans="1:41" ht="18.75" customHeight="1">
      <c r="A199" s="26"/>
      <c r="B199" s="26"/>
      <c r="C199" s="26"/>
      <c r="D199" s="26"/>
      <c r="E199" s="26"/>
      <c r="F199" s="26"/>
      <c r="G199" s="26"/>
      <c r="H199" s="26"/>
      <c r="I199" s="26"/>
      <c r="J199" s="26"/>
      <c r="K199" s="26"/>
      <c r="L199" s="26"/>
      <c r="M199" s="26"/>
      <c r="N199" s="26"/>
      <c r="O199" s="26"/>
      <c r="P199" s="27"/>
      <c r="Q199" s="26"/>
      <c r="R199" s="26"/>
      <c r="S199" s="26"/>
      <c r="T199" s="26"/>
      <c r="U199" s="26"/>
      <c r="V199" s="26"/>
      <c r="W199" s="26"/>
      <c r="X199" s="26"/>
      <c r="Y199" s="26"/>
      <c r="Z199" s="26"/>
      <c r="AA199" s="26"/>
      <c r="AB199" s="26"/>
      <c r="AC199" s="26"/>
      <c r="AD199" s="26"/>
      <c r="AE199" s="26"/>
      <c r="AF199" s="26"/>
      <c r="AG199" s="26"/>
      <c r="AH199" s="26"/>
      <c r="AI199" s="26"/>
      <c r="AJ199" s="26"/>
      <c r="AK199" s="26"/>
      <c r="AL199" s="26"/>
      <c r="AM199" s="26"/>
      <c r="AN199" s="26"/>
      <c r="AO199" s="26"/>
    </row>
    <row r="200" spans="1:41" ht="18.75" customHeight="1">
      <c r="A200" s="26"/>
      <c r="B200" s="26"/>
      <c r="C200" s="26"/>
      <c r="D200" s="26"/>
      <c r="E200" s="26"/>
      <c r="F200" s="26"/>
      <c r="G200" s="26"/>
      <c r="H200" s="26"/>
      <c r="I200" s="26"/>
      <c r="J200" s="26"/>
      <c r="K200" s="26"/>
      <c r="L200" s="26"/>
      <c r="M200" s="26"/>
      <c r="N200" s="26"/>
      <c r="O200" s="26"/>
      <c r="P200" s="27"/>
      <c r="Q200" s="26"/>
      <c r="R200" s="26"/>
      <c r="S200" s="26"/>
      <c r="T200" s="26"/>
      <c r="U200" s="26"/>
      <c r="V200" s="26"/>
      <c r="W200" s="26"/>
      <c r="X200" s="26"/>
      <c r="Y200" s="26"/>
      <c r="Z200" s="26"/>
      <c r="AA200" s="26"/>
      <c r="AB200" s="26"/>
      <c r="AC200" s="26"/>
      <c r="AD200" s="26"/>
      <c r="AE200" s="26"/>
      <c r="AF200" s="26"/>
      <c r="AG200" s="26"/>
      <c r="AH200" s="26"/>
      <c r="AI200" s="26"/>
      <c r="AJ200" s="26"/>
      <c r="AK200" s="26"/>
      <c r="AL200" s="26"/>
      <c r="AM200" s="26"/>
      <c r="AN200" s="26"/>
      <c r="AO200" s="26"/>
    </row>
    <row r="201" spans="1:41" ht="18.75" customHeight="1">
      <c r="A201" s="26"/>
      <c r="B201" s="26"/>
      <c r="C201" s="26"/>
      <c r="D201" s="26"/>
      <c r="E201" s="26"/>
      <c r="F201" s="26"/>
      <c r="G201" s="26"/>
      <c r="H201" s="26"/>
      <c r="I201" s="26"/>
      <c r="J201" s="26"/>
      <c r="K201" s="26"/>
      <c r="L201" s="26"/>
      <c r="M201" s="26"/>
      <c r="N201" s="26"/>
      <c r="O201" s="26"/>
      <c r="P201" s="27"/>
      <c r="Q201" s="26"/>
      <c r="R201" s="26"/>
      <c r="S201" s="26"/>
      <c r="T201" s="26"/>
      <c r="U201" s="26"/>
      <c r="V201" s="26"/>
      <c r="W201" s="26"/>
      <c r="X201" s="26"/>
      <c r="Y201" s="26"/>
      <c r="Z201" s="26"/>
      <c r="AA201" s="26"/>
      <c r="AB201" s="26"/>
      <c r="AC201" s="26"/>
      <c r="AD201" s="26"/>
      <c r="AE201" s="26"/>
      <c r="AF201" s="26"/>
      <c r="AG201" s="26"/>
      <c r="AH201" s="26"/>
      <c r="AI201" s="26"/>
      <c r="AJ201" s="26"/>
      <c r="AK201" s="26"/>
      <c r="AL201" s="26"/>
      <c r="AM201" s="26"/>
      <c r="AN201" s="26"/>
      <c r="AO201" s="26"/>
    </row>
    <row r="202" spans="1:41" ht="18.75" customHeight="1">
      <c r="A202" s="26"/>
      <c r="B202" s="26"/>
      <c r="C202" s="26"/>
      <c r="D202" s="26"/>
      <c r="E202" s="26"/>
      <c r="F202" s="26"/>
      <c r="G202" s="26"/>
      <c r="H202" s="26"/>
      <c r="I202" s="26"/>
      <c r="J202" s="26"/>
      <c r="K202" s="26"/>
      <c r="L202" s="26"/>
      <c r="M202" s="26"/>
      <c r="N202" s="26"/>
      <c r="O202" s="26"/>
      <c r="P202" s="27"/>
      <c r="Q202" s="26"/>
      <c r="R202" s="26"/>
      <c r="S202" s="26"/>
      <c r="T202" s="26"/>
      <c r="U202" s="26"/>
      <c r="V202" s="26"/>
      <c r="W202" s="26"/>
      <c r="X202" s="26"/>
      <c r="Y202" s="26"/>
      <c r="Z202" s="26"/>
      <c r="AA202" s="26"/>
      <c r="AB202" s="26"/>
      <c r="AC202" s="26"/>
      <c r="AD202" s="26"/>
      <c r="AE202" s="26"/>
      <c r="AF202" s="26"/>
      <c r="AG202" s="26"/>
      <c r="AH202" s="26"/>
      <c r="AI202" s="26"/>
      <c r="AJ202" s="26"/>
      <c r="AK202" s="26"/>
      <c r="AL202" s="26"/>
      <c r="AM202" s="26"/>
      <c r="AN202" s="26"/>
      <c r="AO202" s="26"/>
    </row>
    <row r="203" spans="1:41" ht="18.75" customHeight="1">
      <c r="A203" s="26"/>
      <c r="B203" s="26"/>
      <c r="C203" s="26"/>
      <c r="D203" s="26"/>
      <c r="E203" s="26"/>
      <c r="F203" s="26"/>
      <c r="G203" s="26"/>
      <c r="H203" s="26"/>
      <c r="I203" s="26"/>
      <c r="J203" s="26"/>
      <c r="K203" s="26"/>
      <c r="L203" s="26"/>
      <c r="M203" s="26"/>
      <c r="N203" s="26"/>
      <c r="O203" s="26"/>
      <c r="P203" s="27"/>
      <c r="Q203" s="26"/>
      <c r="R203" s="26"/>
      <c r="S203" s="26"/>
      <c r="T203" s="26"/>
      <c r="U203" s="26"/>
      <c r="V203" s="26"/>
      <c r="W203" s="26"/>
      <c r="X203" s="26"/>
      <c r="Y203" s="26"/>
      <c r="Z203" s="26"/>
      <c r="AA203" s="26"/>
      <c r="AB203" s="26"/>
      <c r="AC203" s="26"/>
      <c r="AD203" s="26"/>
      <c r="AE203" s="26"/>
      <c r="AF203" s="26"/>
      <c r="AG203" s="26"/>
      <c r="AH203" s="26"/>
      <c r="AI203" s="26"/>
      <c r="AJ203" s="26"/>
      <c r="AK203" s="26"/>
      <c r="AL203" s="26"/>
      <c r="AM203" s="26"/>
      <c r="AN203" s="26"/>
      <c r="AO203" s="26"/>
    </row>
    <row r="204" spans="1:41" ht="18.75" customHeight="1">
      <c r="A204" s="26"/>
      <c r="B204" s="26"/>
      <c r="C204" s="26"/>
      <c r="D204" s="26"/>
      <c r="E204" s="26"/>
      <c r="F204" s="26"/>
      <c r="G204" s="26"/>
      <c r="H204" s="26"/>
      <c r="I204" s="26"/>
      <c r="J204" s="26"/>
      <c r="K204" s="26"/>
      <c r="L204" s="26"/>
      <c r="M204" s="26"/>
      <c r="N204" s="26"/>
      <c r="O204" s="26"/>
      <c r="P204" s="28"/>
      <c r="Q204" s="26"/>
      <c r="R204" s="26"/>
      <c r="S204" s="26"/>
      <c r="T204" s="26"/>
      <c r="U204" s="26"/>
      <c r="V204" s="26"/>
      <c r="W204" s="26"/>
      <c r="X204" s="26"/>
      <c r="Y204" s="26"/>
      <c r="Z204" s="26"/>
      <c r="AA204" s="26"/>
      <c r="AB204" s="26"/>
      <c r="AC204" s="26"/>
      <c r="AD204" s="26"/>
      <c r="AE204" s="26"/>
      <c r="AF204" s="26"/>
      <c r="AG204" s="26"/>
      <c r="AH204" s="26"/>
      <c r="AI204" s="26"/>
      <c r="AJ204" s="26"/>
      <c r="AK204" s="26"/>
      <c r="AL204" s="26"/>
      <c r="AM204" s="26"/>
      <c r="AN204" s="26"/>
      <c r="AO204" s="26"/>
    </row>
    <row r="205" spans="1:41" ht="15.75" customHeight="1">
      <c r="A205" s="29"/>
      <c r="B205" s="29"/>
      <c r="C205" s="29"/>
      <c r="D205" s="29"/>
      <c r="E205" s="29"/>
      <c r="F205" s="29"/>
      <c r="G205" s="29"/>
      <c r="H205" s="29"/>
      <c r="I205" s="29"/>
      <c r="J205" s="29"/>
      <c r="K205" s="29"/>
      <c r="L205" s="29"/>
      <c r="M205" s="29"/>
      <c r="N205" s="29"/>
      <c r="O205" s="29"/>
      <c r="P205" s="28"/>
      <c r="Q205" s="29"/>
      <c r="R205" s="29"/>
      <c r="S205" s="29"/>
      <c r="T205" s="29"/>
      <c r="U205" s="29"/>
      <c r="V205" s="29"/>
      <c r="W205" s="29"/>
      <c r="X205" s="29"/>
      <c r="Y205" s="29"/>
      <c r="Z205" s="29"/>
      <c r="AA205" s="29"/>
      <c r="AB205" s="29"/>
      <c r="AC205" s="29"/>
      <c r="AD205" s="29"/>
      <c r="AE205" s="29"/>
      <c r="AF205" s="29"/>
      <c r="AG205" s="29"/>
      <c r="AH205" s="29"/>
      <c r="AI205" s="29"/>
      <c r="AJ205" s="29"/>
      <c r="AK205" s="29"/>
      <c r="AL205" s="29"/>
      <c r="AM205" s="29"/>
      <c r="AN205" s="29"/>
      <c r="AO205" s="29"/>
    </row>
    <row r="206" spans="1:41" ht="15.75" customHeight="1">
      <c r="A206" s="29"/>
      <c r="B206" s="29"/>
      <c r="C206" s="29"/>
      <c r="D206" s="29"/>
      <c r="E206" s="29"/>
      <c r="F206" s="29"/>
      <c r="G206" s="29"/>
      <c r="H206" s="29"/>
      <c r="I206" s="29"/>
      <c r="J206" s="29"/>
      <c r="K206" s="29"/>
      <c r="L206" s="29"/>
      <c r="M206" s="29"/>
      <c r="N206" s="29"/>
      <c r="O206" s="29"/>
      <c r="P206" s="28"/>
      <c r="Q206" s="29"/>
      <c r="R206" s="29"/>
      <c r="S206" s="29"/>
      <c r="T206" s="29"/>
      <c r="U206" s="29"/>
      <c r="V206" s="29"/>
      <c r="W206" s="29"/>
      <c r="X206" s="29"/>
      <c r="Y206" s="29"/>
      <c r="Z206" s="29"/>
      <c r="AA206" s="29"/>
      <c r="AB206" s="29"/>
      <c r="AC206" s="29"/>
      <c r="AD206" s="29"/>
      <c r="AE206" s="29"/>
      <c r="AF206" s="29"/>
      <c r="AG206" s="29"/>
      <c r="AH206" s="29"/>
      <c r="AI206" s="29"/>
      <c r="AJ206" s="29"/>
      <c r="AK206" s="29"/>
      <c r="AL206" s="29"/>
      <c r="AM206" s="29"/>
      <c r="AN206" s="29"/>
      <c r="AO206" s="29"/>
    </row>
    <row r="207" spans="1:41" ht="15.75" customHeight="1">
      <c r="A207" s="29"/>
      <c r="B207" s="29"/>
      <c r="C207" s="29"/>
      <c r="D207" s="29"/>
      <c r="E207" s="29"/>
      <c r="F207" s="29"/>
      <c r="G207" s="29"/>
      <c r="H207" s="29"/>
      <c r="I207" s="29"/>
      <c r="J207" s="29"/>
      <c r="K207" s="29"/>
      <c r="L207" s="29"/>
      <c r="M207" s="29"/>
      <c r="N207" s="29"/>
      <c r="O207" s="29"/>
      <c r="P207" s="28"/>
      <c r="Q207" s="29"/>
      <c r="R207" s="29"/>
      <c r="S207" s="29"/>
      <c r="T207" s="29"/>
      <c r="U207" s="29"/>
      <c r="V207" s="29"/>
      <c r="W207" s="29"/>
      <c r="X207" s="29"/>
      <c r="Y207" s="29"/>
      <c r="Z207" s="29"/>
      <c r="AA207" s="29"/>
      <c r="AB207" s="29"/>
      <c r="AC207" s="29"/>
      <c r="AD207" s="29"/>
      <c r="AE207" s="29"/>
      <c r="AF207" s="29"/>
      <c r="AG207" s="29"/>
      <c r="AH207" s="29"/>
      <c r="AI207" s="29"/>
      <c r="AJ207" s="29"/>
      <c r="AK207" s="29"/>
      <c r="AL207" s="29"/>
      <c r="AM207" s="29"/>
      <c r="AN207" s="29"/>
      <c r="AO207" s="29"/>
    </row>
    <row r="208" spans="1:41" ht="15.75" customHeight="1">
      <c r="A208" s="29"/>
      <c r="B208" s="29"/>
      <c r="C208" s="29"/>
      <c r="D208" s="29"/>
      <c r="E208" s="29"/>
      <c r="F208" s="29"/>
      <c r="G208" s="29"/>
      <c r="H208" s="29"/>
      <c r="I208" s="29"/>
      <c r="J208" s="29"/>
      <c r="K208" s="29"/>
      <c r="L208" s="29"/>
      <c r="M208" s="29"/>
      <c r="N208" s="29"/>
      <c r="O208" s="29"/>
      <c r="P208" s="28"/>
      <c r="Q208" s="29"/>
      <c r="R208" s="29"/>
      <c r="S208" s="29"/>
      <c r="T208" s="29"/>
      <c r="U208" s="29"/>
      <c r="V208" s="29"/>
      <c r="W208" s="29"/>
      <c r="X208" s="29"/>
      <c r="Y208" s="29"/>
      <c r="Z208" s="29"/>
      <c r="AA208" s="29"/>
      <c r="AB208" s="29"/>
      <c r="AC208" s="29"/>
      <c r="AD208" s="29"/>
      <c r="AE208" s="29"/>
      <c r="AF208" s="29"/>
      <c r="AG208" s="29"/>
      <c r="AH208" s="29"/>
      <c r="AI208" s="29"/>
      <c r="AJ208" s="29"/>
      <c r="AK208" s="29"/>
      <c r="AL208" s="29"/>
      <c r="AM208" s="29"/>
      <c r="AN208" s="29"/>
      <c r="AO208" s="29"/>
    </row>
    <row r="209" spans="1:41" ht="15.75" customHeight="1">
      <c r="A209" s="29"/>
      <c r="B209" s="29"/>
      <c r="C209" s="29"/>
      <c r="D209" s="29"/>
      <c r="E209" s="29"/>
      <c r="F209" s="29"/>
      <c r="G209" s="29"/>
      <c r="H209" s="29"/>
      <c r="I209" s="29"/>
      <c r="J209" s="29"/>
      <c r="K209" s="29"/>
      <c r="L209" s="29"/>
      <c r="M209" s="29"/>
      <c r="N209" s="29"/>
      <c r="O209" s="29"/>
      <c r="P209" s="28"/>
      <c r="Q209" s="29"/>
      <c r="R209" s="29"/>
      <c r="S209" s="29"/>
      <c r="T209" s="29"/>
      <c r="U209" s="29"/>
      <c r="V209" s="29"/>
      <c r="W209" s="29"/>
      <c r="X209" s="29"/>
      <c r="Y209" s="29"/>
      <c r="Z209" s="29"/>
      <c r="AA209" s="29"/>
      <c r="AB209" s="29"/>
      <c r="AC209" s="29"/>
      <c r="AD209" s="29"/>
      <c r="AE209" s="29"/>
      <c r="AF209" s="29"/>
      <c r="AG209" s="29"/>
      <c r="AH209" s="29"/>
      <c r="AI209" s="29"/>
      <c r="AJ209" s="29"/>
      <c r="AK209" s="29"/>
      <c r="AL209" s="29"/>
      <c r="AM209" s="29"/>
      <c r="AN209" s="29"/>
      <c r="AO209" s="29"/>
    </row>
    <row r="210" spans="1:41" ht="15.75" customHeight="1">
      <c r="A210" s="29"/>
      <c r="B210" s="29"/>
      <c r="C210" s="29"/>
      <c r="D210" s="29"/>
      <c r="E210" s="29"/>
      <c r="F210" s="29"/>
      <c r="G210" s="29"/>
      <c r="H210" s="29"/>
      <c r="I210" s="29"/>
      <c r="J210" s="29"/>
      <c r="K210" s="29"/>
      <c r="L210" s="29"/>
      <c r="M210" s="29"/>
      <c r="N210" s="29"/>
      <c r="O210" s="29"/>
      <c r="P210" s="28"/>
      <c r="Q210" s="29"/>
      <c r="R210" s="29"/>
      <c r="S210" s="29"/>
      <c r="T210" s="29"/>
      <c r="U210" s="29"/>
      <c r="V210" s="29"/>
      <c r="W210" s="29"/>
      <c r="X210" s="29"/>
      <c r="Y210" s="29"/>
      <c r="Z210" s="29"/>
      <c r="AA210" s="29"/>
      <c r="AB210" s="29"/>
      <c r="AC210" s="29"/>
      <c r="AD210" s="29"/>
      <c r="AE210" s="29"/>
      <c r="AF210" s="29"/>
      <c r="AG210" s="29"/>
      <c r="AH210" s="29"/>
      <c r="AI210" s="29"/>
      <c r="AJ210" s="29"/>
      <c r="AK210" s="29"/>
      <c r="AL210" s="29"/>
      <c r="AM210" s="29"/>
      <c r="AN210" s="29"/>
      <c r="AO210" s="29"/>
    </row>
    <row r="211" spans="1:41" ht="15.75" customHeight="1">
      <c r="A211" s="29"/>
      <c r="B211" s="29"/>
      <c r="C211" s="29"/>
      <c r="D211" s="29"/>
      <c r="E211" s="29"/>
      <c r="F211" s="29"/>
      <c r="G211" s="29"/>
      <c r="H211" s="29"/>
      <c r="I211" s="29"/>
      <c r="J211" s="29"/>
      <c r="K211" s="29"/>
      <c r="L211" s="29"/>
      <c r="M211" s="29"/>
      <c r="N211" s="29"/>
      <c r="O211" s="29"/>
      <c r="P211" s="28"/>
      <c r="Q211" s="29"/>
      <c r="R211" s="29"/>
      <c r="S211" s="29"/>
      <c r="T211" s="29"/>
      <c r="U211" s="29"/>
      <c r="V211" s="29"/>
      <c r="W211" s="29"/>
      <c r="X211" s="29"/>
      <c r="Y211" s="29"/>
      <c r="Z211" s="29"/>
      <c r="AA211" s="29"/>
      <c r="AB211" s="29"/>
      <c r="AC211" s="29"/>
      <c r="AD211" s="29"/>
      <c r="AE211" s="29"/>
      <c r="AF211" s="29"/>
      <c r="AG211" s="29"/>
      <c r="AH211" s="29"/>
      <c r="AI211" s="29"/>
      <c r="AJ211" s="29"/>
      <c r="AK211" s="29"/>
      <c r="AL211" s="29"/>
      <c r="AM211" s="29"/>
      <c r="AN211" s="29"/>
      <c r="AO211" s="29"/>
    </row>
    <row r="212" spans="1:41" ht="15.75" customHeight="1">
      <c r="A212" s="29"/>
      <c r="B212" s="29"/>
      <c r="C212" s="29"/>
      <c r="D212" s="29"/>
      <c r="E212" s="29"/>
      <c r="F212" s="29"/>
      <c r="G212" s="29"/>
      <c r="H212" s="29"/>
      <c r="I212" s="29"/>
      <c r="J212" s="29"/>
      <c r="K212" s="29"/>
      <c r="L212" s="29"/>
      <c r="M212" s="29"/>
      <c r="N212" s="29"/>
      <c r="O212" s="29"/>
      <c r="P212" s="28"/>
      <c r="Q212" s="29"/>
      <c r="R212" s="29"/>
      <c r="S212" s="29"/>
      <c r="T212" s="29"/>
      <c r="U212" s="29"/>
      <c r="V212" s="29"/>
      <c r="W212" s="29"/>
      <c r="X212" s="29"/>
      <c r="Y212" s="29"/>
      <c r="Z212" s="29"/>
      <c r="AA212" s="29"/>
      <c r="AB212" s="29"/>
      <c r="AC212" s="29"/>
      <c r="AD212" s="29"/>
      <c r="AE212" s="29"/>
      <c r="AF212" s="29"/>
      <c r="AG212" s="29"/>
      <c r="AH212" s="29"/>
      <c r="AI212" s="29"/>
      <c r="AJ212" s="29"/>
      <c r="AK212" s="29"/>
      <c r="AL212" s="29"/>
      <c r="AM212" s="29"/>
      <c r="AN212" s="29"/>
      <c r="AO212" s="29"/>
    </row>
    <row r="213" spans="1:41" ht="15.75" customHeight="1">
      <c r="A213" s="29"/>
      <c r="B213" s="29"/>
      <c r="C213" s="29"/>
      <c r="D213" s="29"/>
      <c r="E213" s="29"/>
      <c r="F213" s="29"/>
      <c r="G213" s="29"/>
      <c r="H213" s="29"/>
      <c r="I213" s="29"/>
      <c r="J213" s="29"/>
      <c r="K213" s="29"/>
      <c r="L213" s="29"/>
      <c r="M213" s="29"/>
      <c r="N213" s="29"/>
      <c r="O213" s="29"/>
      <c r="P213" s="28"/>
      <c r="Q213" s="29"/>
      <c r="R213" s="29"/>
      <c r="S213" s="29"/>
      <c r="T213" s="29"/>
      <c r="U213" s="29"/>
      <c r="V213" s="29"/>
      <c r="W213" s="29"/>
      <c r="X213" s="29"/>
      <c r="Y213" s="29"/>
      <c r="Z213" s="29"/>
      <c r="AA213" s="29"/>
      <c r="AB213" s="29"/>
      <c r="AC213" s="29"/>
      <c r="AD213" s="29"/>
      <c r="AE213" s="29"/>
      <c r="AF213" s="29"/>
      <c r="AG213" s="29"/>
      <c r="AH213" s="29"/>
      <c r="AI213" s="29"/>
      <c r="AJ213" s="29"/>
      <c r="AK213" s="29"/>
      <c r="AL213" s="29"/>
      <c r="AM213" s="29"/>
      <c r="AN213" s="29"/>
      <c r="AO213" s="29"/>
    </row>
    <row r="214" spans="1:41" ht="15.75" customHeight="1">
      <c r="A214" s="29"/>
      <c r="B214" s="29"/>
      <c r="C214" s="29"/>
      <c r="D214" s="29"/>
      <c r="E214" s="29"/>
      <c r="F214" s="29"/>
      <c r="G214" s="29"/>
      <c r="H214" s="29"/>
      <c r="I214" s="29"/>
      <c r="J214" s="29"/>
      <c r="K214" s="29"/>
      <c r="L214" s="29"/>
      <c r="M214" s="29"/>
      <c r="N214" s="29"/>
      <c r="O214" s="29"/>
      <c r="P214" s="28"/>
      <c r="Q214" s="29"/>
      <c r="R214" s="29"/>
      <c r="S214" s="29"/>
      <c r="T214" s="29"/>
      <c r="U214" s="29"/>
      <c r="V214" s="29"/>
      <c r="W214" s="29"/>
      <c r="X214" s="29"/>
      <c r="Y214" s="29"/>
      <c r="Z214" s="29"/>
      <c r="AA214" s="29"/>
      <c r="AB214" s="29"/>
      <c r="AC214" s="29"/>
      <c r="AD214" s="29"/>
      <c r="AE214" s="29"/>
      <c r="AF214" s="29"/>
      <c r="AG214" s="29"/>
      <c r="AH214" s="29"/>
      <c r="AI214" s="29"/>
      <c r="AJ214" s="29"/>
      <c r="AK214" s="29"/>
      <c r="AL214" s="29"/>
      <c r="AM214" s="29"/>
      <c r="AN214" s="29"/>
      <c r="AO214" s="29"/>
    </row>
    <row r="215" spans="1:41" ht="15.75" customHeight="1">
      <c r="A215" s="29"/>
      <c r="B215" s="29"/>
      <c r="C215" s="29"/>
      <c r="D215" s="29"/>
      <c r="E215" s="29"/>
      <c r="F215" s="29"/>
      <c r="G215" s="29"/>
      <c r="H215" s="29"/>
      <c r="I215" s="29"/>
      <c r="J215" s="29"/>
      <c r="K215" s="29"/>
      <c r="L215" s="29"/>
      <c r="M215" s="29"/>
      <c r="N215" s="29"/>
      <c r="O215" s="29"/>
      <c r="P215" s="28"/>
      <c r="Q215" s="29"/>
      <c r="R215" s="29"/>
      <c r="S215" s="29"/>
      <c r="T215" s="29"/>
      <c r="U215" s="29"/>
      <c r="V215" s="29"/>
      <c r="W215" s="29"/>
      <c r="X215" s="29"/>
      <c r="Y215" s="29"/>
      <c r="Z215" s="29"/>
      <c r="AA215" s="29"/>
      <c r="AB215" s="29"/>
      <c r="AC215" s="29"/>
      <c r="AD215" s="29"/>
      <c r="AE215" s="29"/>
      <c r="AF215" s="29"/>
      <c r="AG215" s="29"/>
      <c r="AH215" s="29"/>
      <c r="AI215" s="29"/>
      <c r="AJ215" s="29"/>
      <c r="AK215" s="29"/>
      <c r="AL215" s="29"/>
      <c r="AM215" s="29"/>
      <c r="AN215" s="29"/>
      <c r="AO215" s="29"/>
    </row>
    <row r="216" spans="1:41" ht="15.75" customHeight="1">
      <c r="A216" s="29"/>
      <c r="B216" s="29"/>
      <c r="C216" s="29"/>
      <c r="D216" s="29"/>
      <c r="E216" s="29"/>
      <c r="F216" s="29"/>
      <c r="G216" s="29"/>
      <c r="H216" s="29"/>
      <c r="I216" s="29"/>
      <c r="J216" s="29"/>
      <c r="K216" s="29"/>
      <c r="L216" s="29"/>
      <c r="M216" s="29"/>
      <c r="N216" s="29"/>
      <c r="O216" s="29"/>
      <c r="P216" s="28"/>
      <c r="Q216" s="29"/>
      <c r="R216" s="29"/>
      <c r="S216" s="29"/>
      <c r="T216" s="29"/>
      <c r="U216" s="29"/>
      <c r="V216" s="29"/>
      <c r="W216" s="29"/>
      <c r="X216" s="29"/>
      <c r="Y216" s="29"/>
      <c r="Z216" s="29"/>
      <c r="AA216" s="29"/>
      <c r="AB216" s="29"/>
      <c r="AC216" s="29"/>
      <c r="AD216" s="29"/>
      <c r="AE216" s="29"/>
      <c r="AF216" s="29"/>
      <c r="AG216" s="29"/>
      <c r="AH216" s="29"/>
      <c r="AI216" s="29"/>
      <c r="AJ216" s="29"/>
      <c r="AK216" s="29"/>
      <c r="AL216" s="29"/>
      <c r="AM216" s="29"/>
      <c r="AN216" s="29"/>
      <c r="AO216" s="29"/>
    </row>
    <row r="217" spans="1:41" ht="15.75" customHeight="1">
      <c r="A217" s="29"/>
      <c r="B217" s="29"/>
      <c r="C217" s="29"/>
      <c r="D217" s="29"/>
      <c r="E217" s="29"/>
      <c r="F217" s="29"/>
      <c r="G217" s="29"/>
      <c r="H217" s="29"/>
      <c r="I217" s="29"/>
      <c r="J217" s="29"/>
      <c r="K217" s="29"/>
      <c r="L217" s="29"/>
      <c r="M217" s="29"/>
      <c r="N217" s="29"/>
      <c r="O217" s="29"/>
      <c r="P217" s="28"/>
      <c r="Q217" s="29"/>
      <c r="R217" s="29"/>
      <c r="S217" s="29"/>
      <c r="T217" s="29"/>
      <c r="U217" s="29"/>
      <c r="V217" s="29"/>
      <c r="W217" s="29"/>
      <c r="X217" s="29"/>
      <c r="Y217" s="29"/>
      <c r="Z217" s="29"/>
      <c r="AA217" s="29"/>
      <c r="AB217" s="29"/>
      <c r="AC217" s="29"/>
      <c r="AD217" s="29"/>
      <c r="AE217" s="29"/>
      <c r="AF217" s="29"/>
      <c r="AG217" s="29"/>
      <c r="AH217" s="29"/>
      <c r="AI217" s="29"/>
      <c r="AJ217" s="29"/>
      <c r="AK217" s="29"/>
      <c r="AL217" s="29"/>
      <c r="AM217" s="29"/>
      <c r="AN217" s="29"/>
      <c r="AO217" s="29"/>
    </row>
    <row r="218" spans="1:41" ht="15.75" customHeight="1">
      <c r="A218" s="29"/>
      <c r="B218" s="29"/>
      <c r="C218" s="29"/>
      <c r="D218" s="29"/>
      <c r="E218" s="29"/>
      <c r="F218" s="29"/>
      <c r="G218" s="29"/>
      <c r="H218" s="29"/>
      <c r="I218" s="29"/>
      <c r="J218" s="29"/>
      <c r="K218" s="29"/>
      <c r="L218" s="29"/>
      <c r="M218" s="29"/>
      <c r="N218" s="29"/>
      <c r="O218" s="29"/>
      <c r="P218" s="28"/>
      <c r="Q218" s="29"/>
      <c r="R218" s="29"/>
      <c r="S218" s="29"/>
      <c r="T218" s="29"/>
      <c r="U218" s="29"/>
      <c r="V218" s="29"/>
      <c r="W218" s="29"/>
      <c r="X218" s="29"/>
      <c r="Y218" s="29"/>
      <c r="Z218" s="29"/>
      <c r="AA218" s="29"/>
      <c r="AB218" s="29"/>
      <c r="AC218" s="29"/>
      <c r="AD218" s="29"/>
      <c r="AE218" s="29"/>
      <c r="AF218" s="29"/>
      <c r="AG218" s="29"/>
      <c r="AH218" s="29"/>
      <c r="AI218" s="29"/>
      <c r="AJ218" s="29"/>
      <c r="AK218" s="29"/>
      <c r="AL218" s="29"/>
      <c r="AM218" s="29"/>
      <c r="AN218" s="29"/>
      <c r="AO218" s="29"/>
    </row>
    <row r="219" spans="1:41" ht="15.75" customHeight="1">
      <c r="A219" s="29"/>
      <c r="B219" s="29"/>
      <c r="C219" s="29"/>
      <c r="D219" s="29"/>
      <c r="E219" s="29"/>
      <c r="F219" s="29"/>
      <c r="G219" s="29"/>
      <c r="H219" s="29"/>
      <c r="I219" s="29"/>
      <c r="J219" s="29"/>
      <c r="K219" s="29"/>
      <c r="L219" s="29"/>
      <c r="M219" s="29"/>
      <c r="N219" s="29"/>
      <c r="O219" s="29"/>
      <c r="P219" s="28"/>
      <c r="Q219" s="29"/>
      <c r="R219" s="29"/>
      <c r="S219" s="29"/>
      <c r="T219" s="29"/>
      <c r="U219" s="29"/>
      <c r="V219" s="29"/>
      <c r="W219" s="29"/>
      <c r="X219" s="29"/>
      <c r="Y219" s="29"/>
      <c r="Z219" s="29"/>
      <c r="AA219" s="29"/>
      <c r="AB219" s="29"/>
      <c r="AC219" s="29"/>
      <c r="AD219" s="29"/>
      <c r="AE219" s="29"/>
      <c r="AF219" s="29"/>
      <c r="AG219" s="29"/>
      <c r="AH219" s="29"/>
      <c r="AI219" s="29"/>
      <c r="AJ219" s="29"/>
      <c r="AK219" s="29"/>
      <c r="AL219" s="29"/>
      <c r="AM219" s="29"/>
      <c r="AN219" s="29"/>
      <c r="AO219" s="29"/>
    </row>
    <row r="220" spans="1:41" ht="15.75" customHeight="1">
      <c r="A220" s="29"/>
      <c r="B220" s="29"/>
      <c r="C220" s="29"/>
      <c r="D220" s="29"/>
      <c r="E220" s="29"/>
      <c r="F220" s="29"/>
      <c r="G220" s="29"/>
      <c r="H220" s="29"/>
      <c r="I220" s="29"/>
      <c r="J220" s="29"/>
      <c r="K220" s="29"/>
      <c r="L220" s="29"/>
      <c r="M220" s="29"/>
      <c r="N220" s="29"/>
      <c r="O220" s="29"/>
      <c r="P220" s="28"/>
      <c r="Q220" s="29"/>
      <c r="R220" s="29"/>
      <c r="S220" s="29"/>
      <c r="T220" s="29"/>
      <c r="U220" s="29"/>
      <c r="V220" s="29"/>
      <c r="W220" s="29"/>
      <c r="X220" s="29"/>
      <c r="Y220" s="29"/>
      <c r="Z220" s="29"/>
      <c r="AA220" s="29"/>
      <c r="AB220" s="29"/>
      <c r="AC220" s="29"/>
      <c r="AD220" s="29"/>
      <c r="AE220" s="29"/>
      <c r="AF220" s="29"/>
      <c r="AG220" s="29"/>
      <c r="AH220" s="29"/>
      <c r="AI220" s="29"/>
      <c r="AJ220" s="29"/>
      <c r="AK220" s="29"/>
      <c r="AL220" s="29"/>
      <c r="AM220" s="29"/>
      <c r="AN220" s="29"/>
      <c r="AO220" s="29"/>
    </row>
    <row r="221" spans="1:41" ht="15.75" customHeight="1">
      <c r="A221" s="29"/>
      <c r="B221" s="29"/>
      <c r="C221" s="29"/>
      <c r="D221" s="29"/>
      <c r="E221" s="29"/>
      <c r="F221" s="29"/>
      <c r="G221" s="29"/>
      <c r="H221" s="29"/>
      <c r="I221" s="29"/>
      <c r="J221" s="29"/>
      <c r="K221" s="29"/>
      <c r="L221" s="29"/>
      <c r="M221" s="29"/>
      <c r="N221" s="29"/>
      <c r="O221" s="29"/>
      <c r="P221" s="28"/>
      <c r="Q221" s="29"/>
      <c r="R221" s="29"/>
      <c r="S221" s="29"/>
      <c r="T221" s="29"/>
      <c r="U221" s="29"/>
      <c r="V221" s="29"/>
      <c r="W221" s="29"/>
      <c r="X221" s="29"/>
      <c r="Y221" s="29"/>
      <c r="Z221" s="29"/>
      <c r="AA221" s="29"/>
      <c r="AB221" s="29"/>
      <c r="AC221" s="29"/>
      <c r="AD221" s="29"/>
      <c r="AE221" s="29"/>
      <c r="AF221" s="29"/>
      <c r="AG221" s="29"/>
      <c r="AH221" s="29"/>
      <c r="AI221" s="29"/>
      <c r="AJ221" s="29"/>
      <c r="AK221" s="29"/>
      <c r="AL221" s="29"/>
      <c r="AM221" s="29"/>
      <c r="AN221" s="29"/>
      <c r="AO221" s="29"/>
    </row>
    <row r="222" spans="1:41" ht="15.75" customHeight="1">
      <c r="A222" s="29"/>
      <c r="B222" s="29"/>
      <c r="C222" s="29"/>
      <c r="D222" s="29"/>
      <c r="E222" s="29"/>
      <c r="F222" s="29"/>
      <c r="G222" s="29"/>
      <c r="H222" s="29"/>
      <c r="I222" s="29"/>
      <c r="J222" s="29"/>
      <c r="K222" s="29"/>
      <c r="L222" s="29"/>
      <c r="M222" s="29"/>
      <c r="N222" s="29"/>
      <c r="O222" s="29"/>
      <c r="P222" s="28"/>
      <c r="Q222" s="29"/>
      <c r="R222" s="29"/>
      <c r="S222" s="29"/>
      <c r="T222" s="29"/>
      <c r="U222" s="29"/>
      <c r="V222" s="29"/>
      <c r="W222" s="29"/>
      <c r="X222" s="29"/>
      <c r="Y222" s="29"/>
      <c r="Z222" s="29"/>
      <c r="AA222" s="29"/>
      <c r="AB222" s="29"/>
      <c r="AC222" s="29"/>
      <c r="AD222" s="29"/>
      <c r="AE222" s="29"/>
      <c r="AF222" s="29"/>
      <c r="AG222" s="29"/>
      <c r="AH222" s="29"/>
      <c r="AI222" s="29"/>
      <c r="AJ222" s="29"/>
      <c r="AK222" s="29"/>
      <c r="AL222" s="29"/>
      <c r="AM222" s="29"/>
      <c r="AN222" s="29"/>
      <c r="AO222" s="29"/>
    </row>
    <row r="223" spans="1:41" ht="15.75" customHeight="1">
      <c r="A223" s="29"/>
      <c r="B223" s="29"/>
      <c r="C223" s="29"/>
      <c r="D223" s="29"/>
      <c r="E223" s="29"/>
      <c r="F223" s="29"/>
      <c r="G223" s="29"/>
      <c r="H223" s="29"/>
      <c r="I223" s="29"/>
      <c r="J223" s="29"/>
      <c r="K223" s="29"/>
      <c r="L223" s="29"/>
      <c r="M223" s="29"/>
      <c r="N223" s="29"/>
      <c r="O223" s="29"/>
      <c r="P223" s="28"/>
      <c r="Q223" s="29"/>
      <c r="R223" s="29"/>
      <c r="S223" s="29"/>
      <c r="T223" s="29"/>
      <c r="U223" s="29"/>
      <c r="V223" s="29"/>
      <c r="W223" s="29"/>
      <c r="X223" s="29"/>
      <c r="Y223" s="29"/>
      <c r="Z223" s="29"/>
      <c r="AA223" s="29"/>
      <c r="AB223" s="29"/>
      <c r="AC223" s="29"/>
      <c r="AD223" s="29"/>
      <c r="AE223" s="29"/>
      <c r="AF223" s="29"/>
      <c r="AG223" s="29"/>
      <c r="AH223" s="29"/>
      <c r="AI223" s="29"/>
      <c r="AJ223" s="29"/>
      <c r="AK223" s="29"/>
      <c r="AL223" s="29"/>
      <c r="AM223" s="29"/>
      <c r="AN223" s="29"/>
      <c r="AO223" s="29"/>
    </row>
    <row r="224" spans="1:41" ht="15.75" customHeight="1">
      <c r="A224" s="29"/>
      <c r="B224" s="29"/>
      <c r="C224" s="29"/>
      <c r="D224" s="29"/>
      <c r="E224" s="29"/>
      <c r="F224" s="29"/>
      <c r="G224" s="29"/>
      <c r="H224" s="29"/>
      <c r="I224" s="29"/>
      <c r="J224" s="29"/>
      <c r="K224" s="29"/>
      <c r="L224" s="29"/>
      <c r="M224" s="29"/>
      <c r="N224" s="29"/>
      <c r="O224" s="29"/>
      <c r="P224" s="28"/>
      <c r="Q224" s="29"/>
      <c r="R224" s="29"/>
      <c r="S224" s="29"/>
      <c r="T224" s="29"/>
      <c r="U224" s="29"/>
      <c r="V224" s="29"/>
      <c r="W224" s="29"/>
      <c r="X224" s="29"/>
      <c r="Y224" s="29"/>
      <c r="Z224" s="29"/>
      <c r="AA224" s="29"/>
      <c r="AB224" s="29"/>
      <c r="AC224" s="29"/>
      <c r="AD224" s="29"/>
      <c r="AE224" s="29"/>
      <c r="AF224" s="29"/>
      <c r="AG224" s="29"/>
      <c r="AH224" s="29"/>
      <c r="AI224" s="29"/>
      <c r="AJ224" s="29"/>
      <c r="AK224" s="29"/>
      <c r="AL224" s="29"/>
      <c r="AM224" s="29"/>
      <c r="AN224" s="29"/>
      <c r="AO224" s="29"/>
    </row>
    <row r="225" spans="1:41" ht="15.75" customHeight="1">
      <c r="A225" s="29"/>
      <c r="B225" s="29"/>
      <c r="C225" s="29"/>
      <c r="D225" s="29"/>
      <c r="E225" s="29"/>
      <c r="F225" s="29"/>
      <c r="G225" s="29"/>
      <c r="H225" s="29"/>
      <c r="I225" s="29"/>
      <c r="J225" s="29"/>
      <c r="K225" s="29"/>
      <c r="L225" s="29"/>
      <c r="M225" s="29"/>
      <c r="N225" s="29"/>
      <c r="O225" s="29"/>
      <c r="P225" s="28"/>
      <c r="Q225" s="29"/>
      <c r="R225" s="29"/>
      <c r="S225" s="29"/>
      <c r="T225" s="29"/>
      <c r="U225" s="29"/>
      <c r="V225" s="29"/>
      <c r="W225" s="29"/>
      <c r="X225" s="29"/>
      <c r="Y225" s="29"/>
      <c r="Z225" s="29"/>
      <c r="AA225" s="29"/>
      <c r="AB225" s="29"/>
      <c r="AC225" s="29"/>
      <c r="AD225" s="29"/>
      <c r="AE225" s="29"/>
      <c r="AF225" s="29"/>
      <c r="AG225" s="29"/>
      <c r="AH225" s="29"/>
      <c r="AI225" s="29"/>
      <c r="AJ225" s="29"/>
      <c r="AK225" s="29"/>
      <c r="AL225" s="29"/>
      <c r="AM225" s="29"/>
      <c r="AN225" s="29"/>
      <c r="AO225" s="29"/>
    </row>
    <row r="226" spans="1:41" ht="15.75" customHeight="1">
      <c r="A226" s="29"/>
      <c r="B226" s="29"/>
      <c r="C226" s="29"/>
      <c r="D226" s="29"/>
      <c r="E226" s="29"/>
      <c r="F226" s="29"/>
      <c r="G226" s="29"/>
      <c r="H226" s="29"/>
      <c r="I226" s="29"/>
      <c r="J226" s="29"/>
      <c r="K226" s="29"/>
      <c r="L226" s="29"/>
      <c r="M226" s="29"/>
      <c r="N226" s="29"/>
      <c r="O226" s="29"/>
      <c r="P226" s="28"/>
      <c r="Q226" s="29"/>
      <c r="R226" s="29"/>
      <c r="S226" s="29"/>
      <c r="T226" s="29"/>
      <c r="U226" s="29"/>
      <c r="V226" s="29"/>
      <c r="W226" s="29"/>
      <c r="X226" s="29"/>
      <c r="Y226" s="29"/>
      <c r="Z226" s="29"/>
      <c r="AA226" s="29"/>
      <c r="AB226" s="29"/>
      <c r="AC226" s="29"/>
      <c r="AD226" s="29"/>
      <c r="AE226" s="29"/>
      <c r="AF226" s="29"/>
      <c r="AG226" s="29"/>
      <c r="AH226" s="29"/>
      <c r="AI226" s="29"/>
      <c r="AJ226" s="29"/>
      <c r="AK226" s="29"/>
      <c r="AL226" s="29"/>
      <c r="AM226" s="29"/>
      <c r="AN226" s="29"/>
      <c r="AO226" s="29"/>
    </row>
    <row r="227" spans="1:41" ht="15.75" customHeight="1">
      <c r="A227" s="29"/>
      <c r="B227" s="29"/>
      <c r="C227" s="29"/>
      <c r="D227" s="29"/>
      <c r="E227" s="29"/>
      <c r="F227" s="29"/>
      <c r="G227" s="29"/>
      <c r="H227" s="29"/>
      <c r="I227" s="29"/>
      <c r="J227" s="29"/>
      <c r="K227" s="29"/>
      <c r="L227" s="29"/>
      <c r="M227" s="29"/>
      <c r="N227" s="29"/>
      <c r="O227" s="29"/>
      <c r="P227" s="28"/>
      <c r="Q227" s="29"/>
      <c r="R227" s="29"/>
      <c r="S227" s="29"/>
      <c r="T227" s="29"/>
      <c r="U227" s="29"/>
      <c r="V227" s="29"/>
      <c r="W227" s="29"/>
      <c r="X227" s="29"/>
      <c r="Y227" s="29"/>
      <c r="Z227" s="29"/>
      <c r="AA227" s="29"/>
      <c r="AB227" s="29"/>
      <c r="AC227" s="29"/>
      <c r="AD227" s="29"/>
      <c r="AE227" s="29"/>
      <c r="AF227" s="29"/>
      <c r="AG227" s="29"/>
      <c r="AH227" s="29"/>
      <c r="AI227" s="29"/>
      <c r="AJ227" s="29"/>
      <c r="AK227" s="29"/>
      <c r="AL227" s="29"/>
      <c r="AM227" s="29"/>
      <c r="AN227" s="29"/>
      <c r="AO227" s="29"/>
    </row>
    <row r="228" spans="1:41" ht="15.75" customHeight="1">
      <c r="A228" s="29"/>
      <c r="B228" s="29"/>
      <c r="C228" s="29"/>
      <c r="D228" s="29"/>
      <c r="E228" s="29"/>
      <c r="F228" s="29"/>
      <c r="G228" s="29"/>
      <c r="H228" s="29"/>
      <c r="I228" s="29"/>
      <c r="J228" s="29"/>
      <c r="K228" s="29"/>
      <c r="L228" s="29"/>
      <c r="M228" s="29"/>
      <c r="N228" s="29"/>
      <c r="O228" s="29"/>
      <c r="P228" s="28"/>
      <c r="Q228" s="29"/>
      <c r="R228" s="29"/>
      <c r="S228" s="29"/>
      <c r="T228" s="29"/>
      <c r="U228" s="29"/>
      <c r="V228" s="29"/>
      <c r="W228" s="29"/>
      <c r="X228" s="29"/>
      <c r="Y228" s="29"/>
      <c r="Z228" s="29"/>
      <c r="AA228" s="29"/>
      <c r="AB228" s="29"/>
      <c r="AC228" s="29"/>
      <c r="AD228" s="29"/>
      <c r="AE228" s="29"/>
      <c r="AF228" s="29"/>
      <c r="AG228" s="29"/>
      <c r="AH228" s="29"/>
      <c r="AI228" s="29"/>
      <c r="AJ228" s="29"/>
      <c r="AK228" s="29"/>
      <c r="AL228" s="29"/>
      <c r="AM228" s="29"/>
      <c r="AN228" s="29"/>
      <c r="AO228" s="29"/>
    </row>
    <row r="229" spans="1:41" ht="15.75" customHeight="1">
      <c r="A229" s="29"/>
      <c r="B229" s="29"/>
      <c r="C229" s="29"/>
      <c r="D229" s="29"/>
      <c r="E229" s="29"/>
      <c r="F229" s="29"/>
      <c r="G229" s="29"/>
      <c r="H229" s="29"/>
      <c r="I229" s="29"/>
      <c r="J229" s="29"/>
      <c r="K229" s="29"/>
      <c r="L229" s="29"/>
      <c r="M229" s="29"/>
      <c r="N229" s="29"/>
      <c r="O229" s="29"/>
      <c r="P229" s="28"/>
      <c r="Q229" s="29"/>
      <c r="R229" s="29"/>
      <c r="S229" s="29"/>
      <c r="T229" s="29"/>
      <c r="U229" s="29"/>
      <c r="V229" s="29"/>
      <c r="W229" s="29"/>
      <c r="X229" s="29"/>
      <c r="Y229" s="29"/>
      <c r="Z229" s="29"/>
      <c r="AA229" s="29"/>
      <c r="AB229" s="29"/>
      <c r="AC229" s="29"/>
      <c r="AD229" s="29"/>
      <c r="AE229" s="29"/>
      <c r="AF229" s="29"/>
      <c r="AG229" s="29"/>
      <c r="AH229" s="29"/>
      <c r="AI229" s="29"/>
      <c r="AJ229" s="29"/>
      <c r="AK229" s="29"/>
      <c r="AL229" s="29"/>
      <c r="AM229" s="29"/>
      <c r="AN229" s="29"/>
      <c r="AO229" s="29"/>
    </row>
    <row r="230" spans="1:41" ht="15.75" customHeight="1">
      <c r="A230" s="29"/>
      <c r="B230" s="29"/>
      <c r="C230" s="29"/>
      <c r="D230" s="29"/>
      <c r="E230" s="29"/>
      <c r="F230" s="29"/>
      <c r="G230" s="29"/>
      <c r="H230" s="29"/>
      <c r="I230" s="29"/>
      <c r="J230" s="29"/>
      <c r="K230" s="29"/>
      <c r="L230" s="29"/>
      <c r="M230" s="29"/>
      <c r="N230" s="29"/>
      <c r="O230" s="29"/>
      <c r="P230" s="28"/>
      <c r="Q230" s="29"/>
      <c r="R230" s="29"/>
      <c r="S230" s="29"/>
      <c r="T230" s="29"/>
      <c r="U230" s="29"/>
      <c r="V230" s="29"/>
      <c r="W230" s="29"/>
      <c r="X230" s="29"/>
      <c r="Y230" s="29"/>
      <c r="Z230" s="29"/>
      <c r="AA230" s="29"/>
      <c r="AB230" s="29"/>
      <c r="AC230" s="29"/>
      <c r="AD230" s="29"/>
      <c r="AE230" s="29"/>
      <c r="AF230" s="29"/>
      <c r="AG230" s="29"/>
      <c r="AH230" s="29"/>
      <c r="AI230" s="29"/>
      <c r="AJ230" s="29"/>
      <c r="AK230" s="29"/>
      <c r="AL230" s="29"/>
      <c r="AM230" s="29"/>
      <c r="AN230" s="29"/>
      <c r="AO230" s="29"/>
    </row>
    <row r="231" spans="1:41" ht="15.75" customHeight="1">
      <c r="A231" s="29"/>
      <c r="B231" s="29"/>
      <c r="C231" s="29"/>
      <c r="D231" s="29"/>
      <c r="E231" s="29"/>
      <c r="F231" s="29"/>
      <c r="G231" s="29"/>
      <c r="H231" s="29"/>
      <c r="I231" s="29"/>
      <c r="J231" s="29"/>
      <c r="K231" s="29"/>
      <c r="L231" s="29"/>
      <c r="M231" s="29"/>
      <c r="N231" s="29"/>
      <c r="O231" s="29"/>
      <c r="P231" s="28"/>
      <c r="Q231" s="29"/>
      <c r="R231" s="29"/>
      <c r="S231" s="29"/>
      <c r="T231" s="29"/>
      <c r="U231" s="29"/>
      <c r="V231" s="29"/>
      <c r="W231" s="29"/>
      <c r="X231" s="29"/>
      <c r="Y231" s="29"/>
      <c r="Z231" s="29"/>
      <c r="AA231" s="29"/>
      <c r="AB231" s="29"/>
      <c r="AC231" s="29"/>
      <c r="AD231" s="29"/>
      <c r="AE231" s="29"/>
      <c r="AF231" s="29"/>
      <c r="AG231" s="29"/>
      <c r="AH231" s="29"/>
      <c r="AI231" s="29"/>
      <c r="AJ231" s="29"/>
      <c r="AK231" s="29"/>
      <c r="AL231" s="29"/>
      <c r="AM231" s="29"/>
      <c r="AN231" s="29"/>
      <c r="AO231" s="29"/>
    </row>
    <row r="232" spans="1:41" ht="15.75" customHeight="1">
      <c r="A232" s="29"/>
      <c r="B232" s="29"/>
      <c r="C232" s="29"/>
      <c r="D232" s="29"/>
      <c r="E232" s="29"/>
      <c r="F232" s="29"/>
      <c r="G232" s="29"/>
      <c r="H232" s="29"/>
      <c r="I232" s="29"/>
      <c r="J232" s="29"/>
      <c r="K232" s="29"/>
      <c r="L232" s="29"/>
      <c r="M232" s="29"/>
      <c r="N232" s="29"/>
      <c r="O232" s="29"/>
      <c r="P232" s="28"/>
      <c r="Q232" s="29"/>
      <c r="R232" s="29"/>
      <c r="S232" s="29"/>
      <c r="T232" s="29"/>
      <c r="U232" s="29"/>
      <c r="V232" s="29"/>
      <c r="W232" s="29"/>
      <c r="X232" s="29"/>
      <c r="Y232" s="29"/>
      <c r="Z232" s="29"/>
      <c r="AA232" s="29"/>
      <c r="AB232" s="29"/>
      <c r="AC232" s="29"/>
      <c r="AD232" s="29"/>
      <c r="AE232" s="29"/>
      <c r="AF232" s="29"/>
      <c r="AG232" s="29"/>
      <c r="AH232" s="29"/>
      <c r="AI232" s="29"/>
      <c r="AJ232" s="29"/>
      <c r="AK232" s="29"/>
      <c r="AL232" s="29"/>
      <c r="AM232" s="29"/>
      <c r="AN232" s="29"/>
      <c r="AO232" s="29"/>
    </row>
    <row r="233" spans="1:41" ht="15.75" customHeight="1">
      <c r="A233" s="29"/>
      <c r="B233" s="29"/>
      <c r="C233" s="29"/>
      <c r="D233" s="29"/>
      <c r="E233" s="29"/>
      <c r="F233" s="29"/>
      <c r="G233" s="29"/>
      <c r="H233" s="29"/>
      <c r="I233" s="29"/>
      <c r="J233" s="29"/>
      <c r="K233" s="29"/>
      <c r="L233" s="29"/>
      <c r="M233" s="29"/>
      <c r="N233" s="29"/>
      <c r="O233" s="29"/>
      <c r="P233" s="28"/>
      <c r="Q233" s="29"/>
      <c r="R233" s="29"/>
      <c r="S233" s="29"/>
      <c r="T233" s="29"/>
      <c r="U233" s="29"/>
      <c r="V233" s="29"/>
      <c r="W233" s="29"/>
      <c r="X233" s="29"/>
      <c r="Y233" s="29"/>
      <c r="Z233" s="29"/>
      <c r="AA233" s="29"/>
      <c r="AB233" s="29"/>
      <c r="AC233" s="29"/>
      <c r="AD233" s="29"/>
      <c r="AE233" s="29"/>
      <c r="AF233" s="29"/>
      <c r="AG233" s="29"/>
      <c r="AH233" s="29"/>
      <c r="AI233" s="29"/>
      <c r="AJ233" s="29"/>
      <c r="AK233" s="29"/>
      <c r="AL233" s="29"/>
      <c r="AM233" s="29"/>
      <c r="AN233" s="29"/>
      <c r="AO233" s="29"/>
    </row>
    <row r="234" spans="1:41" ht="15.75" customHeight="1">
      <c r="A234" s="29"/>
      <c r="B234" s="29"/>
      <c r="C234" s="29"/>
      <c r="D234" s="29"/>
      <c r="E234" s="29"/>
      <c r="F234" s="29"/>
      <c r="G234" s="29"/>
      <c r="H234" s="29"/>
      <c r="I234" s="29"/>
      <c r="J234" s="29"/>
      <c r="K234" s="29"/>
      <c r="L234" s="29"/>
      <c r="M234" s="29"/>
      <c r="N234" s="29"/>
      <c r="O234" s="29"/>
      <c r="P234" s="28"/>
      <c r="Q234" s="29"/>
      <c r="R234" s="29"/>
      <c r="S234" s="29"/>
      <c r="T234" s="29"/>
      <c r="U234" s="29"/>
      <c r="V234" s="29"/>
      <c r="W234" s="29"/>
      <c r="X234" s="29"/>
      <c r="Y234" s="29"/>
      <c r="Z234" s="29"/>
      <c r="AA234" s="29"/>
      <c r="AB234" s="29"/>
      <c r="AC234" s="29"/>
      <c r="AD234" s="29"/>
      <c r="AE234" s="29"/>
      <c r="AF234" s="29"/>
      <c r="AG234" s="29"/>
      <c r="AH234" s="29"/>
      <c r="AI234" s="29"/>
      <c r="AJ234" s="29"/>
      <c r="AK234" s="29"/>
      <c r="AL234" s="29"/>
      <c r="AM234" s="29"/>
      <c r="AN234" s="29"/>
      <c r="AO234" s="29"/>
    </row>
    <row r="235" spans="1:41" ht="15.75" customHeight="1">
      <c r="A235" s="29"/>
      <c r="B235" s="29"/>
      <c r="C235" s="29"/>
      <c r="D235" s="29"/>
      <c r="E235" s="29"/>
      <c r="F235" s="29"/>
      <c r="G235" s="29"/>
      <c r="H235" s="29"/>
      <c r="I235" s="29"/>
      <c r="J235" s="29"/>
      <c r="K235" s="29"/>
      <c r="L235" s="29"/>
      <c r="M235" s="29"/>
      <c r="N235" s="29"/>
      <c r="O235" s="29"/>
      <c r="P235" s="28"/>
      <c r="Q235" s="29"/>
      <c r="R235" s="29"/>
      <c r="S235" s="29"/>
      <c r="T235" s="29"/>
      <c r="U235" s="29"/>
      <c r="V235" s="29"/>
      <c r="W235" s="29"/>
      <c r="X235" s="29"/>
      <c r="Y235" s="29"/>
      <c r="Z235" s="29"/>
      <c r="AA235" s="29"/>
      <c r="AB235" s="29"/>
      <c r="AC235" s="29"/>
      <c r="AD235" s="29"/>
      <c r="AE235" s="29"/>
      <c r="AF235" s="29"/>
      <c r="AG235" s="29"/>
      <c r="AH235" s="29"/>
      <c r="AI235" s="29"/>
      <c r="AJ235" s="29"/>
      <c r="AK235" s="29"/>
      <c r="AL235" s="29"/>
      <c r="AM235" s="29"/>
      <c r="AN235" s="29"/>
      <c r="AO235" s="29"/>
    </row>
    <row r="236" spans="1:41" ht="15.75" customHeight="1">
      <c r="A236" s="29"/>
      <c r="B236" s="29"/>
      <c r="C236" s="29"/>
      <c r="D236" s="29"/>
      <c r="E236" s="29"/>
      <c r="F236" s="29"/>
      <c r="G236" s="29"/>
      <c r="H236" s="29"/>
      <c r="I236" s="29"/>
      <c r="J236" s="29"/>
      <c r="K236" s="29"/>
      <c r="L236" s="29"/>
      <c r="M236" s="29"/>
      <c r="N236" s="29"/>
      <c r="O236" s="29"/>
      <c r="P236" s="28"/>
      <c r="Q236" s="29"/>
      <c r="R236" s="29"/>
      <c r="S236" s="29"/>
      <c r="T236" s="29"/>
      <c r="U236" s="29"/>
      <c r="V236" s="29"/>
      <c r="W236" s="29"/>
      <c r="X236" s="29"/>
      <c r="Y236" s="29"/>
      <c r="Z236" s="29"/>
      <c r="AA236" s="29"/>
      <c r="AB236" s="29"/>
      <c r="AC236" s="29"/>
      <c r="AD236" s="29"/>
      <c r="AE236" s="29"/>
      <c r="AF236" s="29"/>
      <c r="AG236" s="29"/>
      <c r="AH236" s="29"/>
      <c r="AI236" s="29"/>
      <c r="AJ236" s="29"/>
      <c r="AK236" s="29"/>
      <c r="AL236" s="29"/>
      <c r="AM236" s="29"/>
      <c r="AN236" s="29"/>
      <c r="AO236" s="29"/>
    </row>
    <row r="237" spans="1:41" ht="15.75" customHeight="1">
      <c r="A237" s="29"/>
      <c r="B237" s="29"/>
      <c r="C237" s="29"/>
      <c r="D237" s="29"/>
      <c r="E237" s="29"/>
      <c r="F237" s="29"/>
      <c r="G237" s="29"/>
      <c r="H237" s="29"/>
      <c r="I237" s="29"/>
      <c r="J237" s="29"/>
      <c r="K237" s="29"/>
      <c r="L237" s="29"/>
      <c r="M237" s="29"/>
      <c r="N237" s="29"/>
      <c r="O237" s="29"/>
      <c r="P237" s="28"/>
      <c r="Q237" s="29"/>
      <c r="R237" s="29"/>
      <c r="S237" s="29"/>
      <c r="T237" s="29"/>
      <c r="U237" s="29"/>
      <c r="V237" s="29"/>
      <c r="W237" s="29"/>
      <c r="X237" s="29"/>
      <c r="Y237" s="29"/>
      <c r="Z237" s="29"/>
      <c r="AA237" s="29"/>
      <c r="AB237" s="29"/>
      <c r="AC237" s="29"/>
      <c r="AD237" s="29"/>
      <c r="AE237" s="29"/>
      <c r="AF237" s="29"/>
      <c r="AG237" s="29"/>
      <c r="AH237" s="29"/>
      <c r="AI237" s="29"/>
      <c r="AJ237" s="29"/>
      <c r="AK237" s="29"/>
      <c r="AL237" s="29"/>
      <c r="AM237" s="29"/>
      <c r="AN237" s="29"/>
      <c r="AO237" s="29"/>
    </row>
    <row r="238" spans="1:41" ht="15.75" customHeight="1">
      <c r="A238" s="29"/>
      <c r="B238" s="29"/>
      <c r="C238" s="29"/>
      <c r="D238" s="29"/>
      <c r="E238" s="29"/>
      <c r="F238" s="29"/>
      <c r="G238" s="29"/>
      <c r="H238" s="29"/>
      <c r="I238" s="29"/>
      <c r="J238" s="29"/>
      <c r="K238" s="29"/>
      <c r="L238" s="29"/>
      <c r="M238" s="29"/>
      <c r="N238" s="29"/>
      <c r="O238" s="29"/>
      <c r="P238" s="28"/>
      <c r="Q238" s="29"/>
      <c r="R238" s="29"/>
      <c r="S238" s="29"/>
      <c r="T238" s="29"/>
      <c r="U238" s="29"/>
      <c r="V238" s="29"/>
      <c r="W238" s="29"/>
      <c r="X238" s="29"/>
      <c r="Y238" s="29"/>
      <c r="Z238" s="29"/>
      <c r="AA238" s="29"/>
      <c r="AB238" s="29"/>
      <c r="AC238" s="29"/>
      <c r="AD238" s="29"/>
      <c r="AE238" s="29"/>
      <c r="AF238" s="29"/>
      <c r="AG238" s="29"/>
      <c r="AH238" s="29"/>
      <c r="AI238" s="29"/>
      <c r="AJ238" s="29"/>
      <c r="AK238" s="29"/>
      <c r="AL238" s="29"/>
      <c r="AM238" s="29"/>
      <c r="AN238" s="29"/>
      <c r="AO238" s="29"/>
    </row>
    <row r="239" spans="1:41" ht="15.75" customHeight="1">
      <c r="A239" s="29"/>
      <c r="B239" s="29"/>
      <c r="C239" s="29"/>
      <c r="D239" s="29"/>
      <c r="E239" s="29"/>
      <c r="F239" s="29"/>
      <c r="G239" s="29"/>
      <c r="H239" s="29"/>
      <c r="I239" s="29"/>
      <c r="J239" s="29"/>
      <c r="K239" s="29"/>
      <c r="L239" s="29"/>
      <c r="M239" s="29"/>
      <c r="N239" s="29"/>
      <c r="O239" s="29"/>
      <c r="P239" s="28"/>
      <c r="Q239" s="29"/>
      <c r="R239" s="29"/>
      <c r="S239" s="29"/>
      <c r="T239" s="29"/>
      <c r="U239" s="29"/>
      <c r="V239" s="29"/>
      <c r="W239" s="29"/>
      <c r="X239" s="29"/>
      <c r="Y239" s="29"/>
      <c r="Z239" s="29"/>
      <c r="AA239" s="29"/>
      <c r="AB239" s="29"/>
      <c r="AC239" s="29"/>
      <c r="AD239" s="29"/>
      <c r="AE239" s="29"/>
      <c r="AF239" s="29"/>
      <c r="AG239" s="29"/>
      <c r="AH239" s="29"/>
      <c r="AI239" s="29"/>
      <c r="AJ239" s="29"/>
      <c r="AK239" s="29"/>
      <c r="AL239" s="29"/>
      <c r="AM239" s="29"/>
      <c r="AN239" s="29"/>
      <c r="AO239" s="29"/>
    </row>
    <row r="240" spans="1:41" ht="15.75" customHeight="1">
      <c r="A240" s="29"/>
      <c r="B240" s="29"/>
      <c r="C240" s="29"/>
      <c r="D240" s="29"/>
      <c r="E240" s="29"/>
      <c r="F240" s="29"/>
      <c r="G240" s="29"/>
      <c r="H240" s="29"/>
      <c r="I240" s="29"/>
      <c r="J240" s="29"/>
      <c r="K240" s="29"/>
      <c r="L240" s="29"/>
      <c r="M240" s="29"/>
      <c r="N240" s="29"/>
      <c r="O240" s="29"/>
      <c r="P240" s="28"/>
      <c r="Q240" s="29"/>
      <c r="R240" s="29"/>
      <c r="S240" s="29"/>
      <c r="T240" s="29"/>
      <c r="U240" s="29"/>
      <c r="V240" s="29"/>
      <c r="W240" s="29"/>
      <c r="X240" s="29"/>
      <c r="Y240" s="29"/>
      <c r="Z240" s="29"/>
      <c r="AA240" s="29"/>
      <c r="AB240" s="29"/>
      <c r="AC240" s="29"/>
      <c r="AD240" s="29"/>
      <c r="AE240" s="29"/>
      <c r="AF240" s="29"/>
      <c r="AG240" s="29"/>
      <c r="AH240" s="29"/>
      <c r="AI240" s="29"/>
      <c r="AJ240" s="29"/>
      <c r="AK240" s="29"/>
      <c r="AL240" s="29"/>
      <c r="AM240" s="29"/>
      <c r="AN240" s="29"/>
      <c r="AO240" s="29"/>
    </row>
    <row r="241" spans="1:41" ht="15.75" customHeight="1">
      <c r="A241" s="29"/>
      <c r="B241" s="29"/>
      <c r="C241" s="29"/>
      <c r="D241" s="29"/>
      <c r="E241" s="29"/>
      <c r="F241" s="29"/>
      <c r="G241" s="29"/>
      <c r="H241" s="29"/>
      <c r="I241" s="29"/>
      <c r="J241" s="29"/>
      <c r="K241" s="29"/>
      <c r="L241" s="29"/>
      <c r="M241" s="29"/>
      <c r="N241" s="29"/>
      <c r="O241" s="29"/>
      <c r="P241" s="28"/>
      <c r="Q241" s="29"/>
      <c r="R241" s="29"/>
      <c r="S241" s="29"/>
      <c r="T241" s="29"/>
      <c r="U241" s="29"/>
      <c r="V241" s="29"/>
      <c r="W241" s="29"/>
      <c r="X241" s="29"/>
      <c r="Y241" s="29"/>
      <c r="Z241" s="29"/>
      <c r="AA241" s="29"/>
      <c r="AB241" s="29"/>
      <c r="AC241" s="29"/>
      <c r="AD241" s="29"/>
      <c r="AE241" s="29"/>
      <c r="AF241" s="29"/>
      <c r="AG241" s="29"/>
      <c r="AH241" s="29"/>
      <c r="AI241" s="29"/>
      <c r="AJ241" s="29"/>
      <c r="AK241" s="29"/>
      <c r="AL241" s="29"/>
      <c r="AM241" s="29"/>
      <c r="AN241" s="29"/>
      <c r="AO241" s="29"/>
    </row>
    <row r="242" spans="1:41" ht="15.75" customHeight="1">
      <c r="A242" s="29"/>
      <c r="B242" s="29"/>
      <c r="C242" s="29"/>
      <c r="D242" s="29"/>
      <c r="E242" s="29"/>
      <c r="F242" s="29"/>
      <c r="G242" s="29"/>
      <c r="H242" s="29"/>
      <c r="I242" s="29"/>
      <c r="J242" s="29"/>
      <c r="K242" s="29"/>
      <c r="L242" s="29"/>
      <c r="M242" s="29"/>
      <c r="N242" s="29"/>
      <c r="O242" s="29"/>
      <c r="P242" s="28"/>
      <c r="Q242" s="29"/>
      <c r="R242" s="29"/>
      <c r="S242" s="29"/>
      <c r="T242" s="29"/>
      <c r="U242" s="29"/>
      <c r="V242" s="29"/>
      <c r="W242" s="29"/>
      <c r="X242" s="29"/>
      <c r="Y242" s="29"/>
      <c r="Z242" s="29"/>
      <c r="AA242" s="29"/>
      <c r="AB242" s="29"/>
      <c r="AC242" s="29"/>
      <c r="AD242" s="29"/>
      <c r="AE242" s="29"/>
      <c r="AF242" s="29"/>
      <c r="AG242" s="29"/>
      <c r="AH242" s="29"/>
      <c r="AI242" s="29"/>
      <c r="AJ242" s="29"/>
      <c r="AK242" s="29"/>
      <c r="AL242" s="29"/>
      <c r="AM242" s="29"/>
      <c r="AN242" s="29"/>
      <c r="AO242" s="29"/>
    </row>
    <row r="243" spans="1:41" ht="15.75" customHeight="1">
      <c r="A243" s="29"/>
      <c r="B243" s="29"/>
      <c r="C243" s="29"/>
      <c r="D243" s="29"/>
      <c r="E243" s="29"/>
      <c r="F243" s="29"/>
      <c r="G243" s="29"/>
      <c r="H243" s="29"/>
      <c r="I243" s="29"/>
      <c r="J243" s="29"/>
      <c r="K243" s="29"/>
      <c r="L243" s="29"/>
      <c r="M243" s="29"/>
      <c r="N243" s="29"/>
      <c r="O243" s="29"/>
      <c r="P243" s="28"/>
      <c r="Q243" s="29"/>
      <c r="R243" s="29"/>
      <c r="S243" s="29"/>
      <c r="T243" s="29"/>
      <c r="U243" s="29"/>
      <c r="V243" s="29"/>
      <c r="W243" s="29"/>
      <c r="X243" s="29"/>
      <c r="Y243" s="29"/>
      <c r="Z243" s="29"/>
      <c r="AA243" s="29"/>
      <c r="AB243" s="29"/>
      <c r="AC243" s="29"/>
      <c r="AD243" s="29"/>
      <c r="AE243" s="29"/>
      <c r="AF243" s="29"/>
      <c r="AG243" s="29"/>
      <c r="AH243" s="29"/>
      <c r="AI243" s="29"/>
      <c r="AJ243" s="29"/>
      <c r="AK243" s="29"/>
      <c r="AL243" s="29"/>
      <c r="AM243" s="29"/>
      <c r="AN243" s="29"/>
      <c r="AO243" s="29"/>
    </row>
    <row r="244" spans="1:41" ht="15.75" customHeight="1">
      <c r="A244" s="29"/>
      <c r="B244" s="29"/>
      <c r="C244" s="29"/>
      <c r="D244" s="29"/>
      <c r="E244" s="29"/>
      <c r="F244" s="29"/>
      <c r="G244" s="29"/>
      <c r="H244" s="29"/>
      <c r="I244" s="29"/>
      <c r="J244" s="29"/>
      <c r="K244" s="29"/>
      <c r="L244" s="29"/>
      <c r="M244" s="29"/>
      <c r="N244" s="29"/>
      <c r="O244" s="29"/>
      <c r="P244" s="28"/>
      <c r="Q244" s="29"/>
      <c r="R244" s="29"/>
      <c r="S244" s="29"/>
      <c r="T244" s="29"/>
      <c r="U244" s="29"/>
      <c r="V244" s="29"/>
      <c r="W244" s="29"/>
      <c r="X244" s="29"/>
      <c r="Y244" s="29"/>
      <c r="Z244" s="29"/>
      <c r="AA244" s="29"/>
      <c r="AB244" s="29"/>
      <c r="AC244" s="29"/>
      <c r="AD244" s="29"/>
      <c r="AE244" s="29"/>
      <c r="AF244" s="29"/>
      <c r="AG244" s="29"/>
      <c r="AH244" s="29"/>
      <c r="AI244" s="29"/>
      <c r="AJ244" s="29"/>
      <c r="AK244" s="29"/>
      <c r="AL244" s="29"/>
      <c r="AM244" s="29"/>
      <c r="AN244" s="29"/>
      <c r="AO244" s="29"/>
    </row>
    <row r="245" spans="1:41" ht="15.75" customHeight="1">
      <c r="A245" s="29"/>
      <c r="B245" s="29"/>
      <c r="C245" s="29"/>
      <c r="D245" s="29"/>
      <c r="E245" s="29"/>
      <c r="F245" s="29"/>
      <c r="G245" s="29"/>
      <c r="H245" s="29"/>
      <c r="I245" s="29"/>
      <c r="J245" s="29"/>
      <c r="K245" s="29"/>
      <c r="L245" s="29"/>
      <c r="M245" s="29"/>
      <c r="N245" s="29"/>
      <c r="O245" s="29"/>
      <c r="P245" s="28"/>
      <c r="Q245" s="29"/>
      <c r="R245" s="29"/>
      <c r="S245" s="29"/>
      <c r="T245" s="29"/>
      <c r="U245" s="29"/>
      <c r="V245" s="29"/>
      <c r="W245" s="29"/>
      <c r="X245" s="29"/>
      <c r="Y245" s="29"/>
      <c r="Z245" s="29"/>
      <c r="AA245" s="29"/>
      <c r="AB245" s="29"/>
      <c r="AC245" s="29"/>
      <c r="AD245" s="29"/>
      <c r="AE245" s="29"/>
      <c r="AF245" s="29"/>
      <c r="AG245" s="29"/>
      <c r="AH245" s="29"/>
      <c r="AI245" s="29"/>
      <c r="AJ245" s="29"/>
      <c r="AK245" s="29"/>
      <c r="AL245" s="29"/>
      <c r="AM245" s="29"/>
      <c r="AN245" s="29"/>
      <c r="AO245" s="29"/>
    </row>
    <row r="246" spans="1:41" ht="15.75" customHeight="1">
      <c r="A246" s="29"/>
      <c r="B246" s="29"/>
      <c r="C246" s="29"/>
      <c r="D246" s="29"/>
      <c r="E246" s="29"/>
      <c r="F246" s="29"/>
      <c r="G246" s="29"/>
      <c r="H246" s="29"/>
      <c r="I246" s="29"/>
      <c r="J246" s="29"/>
      <c r="K246" s="29"/>
      <c r="L246" s="29"/>
      <c r="M246" s="29"/>
      <c r="N246" s="29"/>
      <c r="O246" s="29"/>
      <c r="P246" s="28"/>
      <c r="Q246" s="29"/>
      <c r="R246" s="29"/>
      <c r="S246" s="29"/>
      <c r="T246" s="29"/>
      <c r="U246" s="29"/>
      <c r="V246" s="29"/>
      <c r="W246" s="29"/>
      <c r="X246" s="29"/>
      <c r="Y246" s="29"/>
      <c r="Z246" s="29"/>
      <c r="AA246" s="29"/>
      <c r="AB246" s="29"/>
      <c r="AC246" s="29"/>
      <c r="AD246" s="29"/>
      <c r="AE246" s="29"/>
      <c r="AF246" s="29"/>
      <c r="AG246" s="29"/>
      <c r="AH246" s="29"/>
      <c r="AI246" s="29"/>
      <c r="AJ246" s="29"/>
      <c r="AK246" s="29"/>
      <c r="AL246" s="29"/>
      <c r="AM246" s="29"/>
      <c r="AN246" s="29"/>
      <c r="AO246" s="29"/>
    </row>
    <row r="247" spans="1:41" ht="15.75" customHeight="1">
      <c r="A247" s="29"/>
      <c r="B247" s="29"/>
      <c r="C247" s="29"/>
      <c r="D247" s="29"/>
      <c r="E247" s="29"/>
      <c r="F247" s="29"/>
      <c r="G247" s="29"/>
      <c r="H247" s="29"/>
      <c r="I247" s="29"/>
      <c r="J247" s="29"/>
      <c r="K247" s="29"/>
      <c r="L247" s="29"/>
      <c r="M247" s="29"/>
      <c r="N247" s="29"/>
      <c r="O247" s="29"/>
      <c r="P247" s="28"/>
      <c r="Q247" s="29"/>
      <c r="R247" s="29"/>
      <c r="S247" s="29"/>
      <c r="T247" s="29"/>
      <c r="U247" s="29"/>
      <c r="V247" s="29"/>
      <c r="W247" s="29"/>
      <c r="X247" s="29"/>
      <c r="Y247" s="29"/>
      <c r="Z247" s="29"/>
      <c r="AA247" s="29"/>
      <c r="AB247" s="29"/>
      <c r="AC247" s="29"/>
      <c r="AD247" s="29"/>
      <c r="AE247" s="29"/>
      <c r="AF247" s="29"/>
      <c r="AG247" s="29"/>
      <c r="AH247" s="29"/>
      <c r="AI247" s="29"/>
      <c r="AJ247" s="29"/>
      <c r="AK247" s="29"/>
      <c r="AL247" s="29"/>
      <c r="AM247" s="29"/>
      <c r="AN247" s="29"/>
      <c r="AO247" s="29"/>
    </row>
    <row r="248" spans="1:41" ht="15.75" customHeight="1">
      <c r="A248" s="29"/>
      <c r="B248" s="29"/>
      <c r="C248" s="29"/>
      <c r="D248" s="29"/>
      <c r="E248" s="29"/>
      <c r="F248" s="29"/>
      <c r="G248" s="29"/>
      <c r="H248" s="29"/>
      <c r="I248" s="29"/>
      <c r="J248" s="29"/>
      <c r="K248" s="29"/>
      <c r="L248" s="29"/>
      <c r="M248" s="29"/>
      <c r="N248" s="29"/>
      <c r="O248" s="29"/>
      <c r="P248" s="28"/>
      <c r="Q248" s="29"/>
      <c r="R248" s="29"/>
      <c r="S248" s="29"/>
      <c r="T248" s="29"/>
      <c r="U248" s="29"/>
      <c r="V248" s="29"/>
      <c r="W248" s="29"/>
      <c r="X248" s="29"/>
      <c r="Y248" s="29"/>
      <c r="Z248" s="29"/>
      <c r="AA248" s="29"/>
      <c r="AB248" s="29"/>
      <c r="AC248" s="29"/>
      <c r="AD248" s="29"/>
      <c r="AE248" s="29"/>
      <c r="AF248" s="29"/>
      <c r="AG248" s="29"/>
      <c r="AH248" s="29"/>
      <c r="AI248" s="29"/>
      <c r="AJ248" s="29"/>
      <c r="AK248" s="29"/>
      <c r="AL248" s="29"/>
      <c r="AM248" s="29"/>
      <c r="AN248" s="29"/>
      <c r="AO248" s="29"/>
    </row>
    <row r="249" spans="1:41" ht="15.75" customHeight="1">
      <c r="A249" s="29"/>
      <c r="B249" s="29"/>
      <c r="C249" s="29"/>
      <c r="D249" s="29"/>
      <c r="E249" s="29"/>
      <c r="F249" s="29"/>
      <c r="G249" s="29"/>
      <c r="H249" s="29"/>
      <c r="I249" s="29"/>
      <c r="J249" s="29"/>
      <c r="K249" s="29"/>
      <c r="L249" s="29"/>
      <c r="M249" s="29"/>
      <c r="N249" s="29"/>
      <c r="O249" s="29"/>
      <c r="P249" s="28"/>
      <c r="Q249" s="29"/>
      <c r="R249" s="29"/>
      <c r="S249" s="29"/>
      <c r="T249" s="29"/>
      <c r="U249" s="29"/>
      <c r="V249" s="29"/>
      <c r="W249" s="29"/>
      <c r="X249" s="29"/>
      <c r="Y249" s="29"/>
      <c r="Z249" s="29"/>
      <c r="AA249" s="29"/>
      <c r="AB249" s="29"/>
      <c r="AC249" s="29"/>
      <c r="AD249" s="29"/>
      <c r="AE249" s="29"/>
      <c r="AF249" s="29"/>
      <c r="AG249" s="29"/>
      <c r="AH249" s="29"/>
      <c r="AI249" s="29"/>
      <c r="AJ249" s="29"/>
      <c r="AK249" s="29"/>
      <c r="AL249" s="29"/>
      <c r="AM249" s="29"/>
      <c r="AN249" s="29"/>
      <c r="AO249" s="29"/>
    </row>
    <row r="250" spans="1:41" ht="15.75" customHeight="1">
      <c r="A250" s="29"/>
      <c r="B250" s="29"/>
      <c r="C250" s="29"/>
      <c r="D250" s="29"/>
      <c r="E250" s="29"/>
      <c r="F250" s="29"/>
      <c r="G250" s="29"/>
      <c r="H250" s="29"/>
      <c r="I250" s="29"/>
      <c r="J250" s="29"/>
      <c r="K250" s="29"/>
      <c r="L250" s="29"/>
      <c r="M250" s="29"/>
      <c r="N250" s="29"/>
      <c r="O250" s="29"/>
      <c r="P250" s="28"/>
      <c r="Q250" s="29"/>
      <c r="R250" s="29"/>
      <c r="S250" s="29"/>
      <c r="T250" s="29"/>
      <c r="U250" s="29"/>
      <c r="V250" s="29"/>
      <c r="W250" s="29"/>
      <c r="X250" s="29"/>
      <c r="Y250" s="29"/>
      <c r="Z250" s="29"/>
      <c r="AA250" s="29"/>
      <c r="AB250" s="29"/>
      <c r="AC250" s="29"/>
      <c r="AD250" s="29"/>
      <c r="AE250" s="29"/>
      <c r="AF250" s="29"/>
      <c r="AG250" s="29"/>
      <c r="AH250" s="29"/>
      <c r="AI250" s="29"/>
      <c r="AJ250" s="29"/>
      <c r="AK250" s="29"/>
      <c r="AL250" s="29"/>
      <c r="AM250" s="29"/>
      <c r="AN250" s="29"/>
      <c r="AO250" s="29"/>
    </row>
    <row r="251" spans="1:41" ht="15.75" customHeight="1">
      <c r="A251" s="29"/>
      <c r="B251" s="29"/>
      <c r="C251" s="29"/>
      <c r="D251" s="29"/>
      <c r="E251" s="29"/>
      <c r="F251" s="29"/>
      <c r="G251" s="29"/>
      <c r="H251" s="29"/>
      <c r="I251" s="29"/>
      <c r="J251" s="29"/>
      <c r="K251" s="29"/>
      <c r="L251" s="29"/>
      <c r="M251" s="29"/>
      <c r="N251" s="29"/>
      <c r="O251" s="29"/>
      <c r="P251" s="28"/>
      <c r="Q251" s="29"/>
      <c r="R251" s="29"/>
      <c r="S251" s="29"/>
      <c r="T251" s="29"/>
      <c r="U251" s="29"/>
      <c r="V251" s="29"/>
      <c r="W251" s="29"/>
      <c r="X251" s="29"/>
      <c r="Y251" s="29"/>
      <c r="Z251" s="29"/>
      <c r="AA251" s="29"/>
      <c r="AB251" s="29"/>
      <c r="AC251" s="29"/>
      <c r="AD251" s="29"/>
      <c r="AE251" s="29"/>
      <c r="AF251" s="29"/>
      <c r="AG251" s="29"/>
      <c r="AH251" s="29"/>
      <c r="AI251" s="29"/>
      <c r="AJ251" s="29"/>
      <c r="AK251" s="29"/>
      <c r="AL251" s="29"/>
      <c r="AM251" s="29"/>
      <c r="AN251" s="29"/>
      <c r="AO251" s="29"/>
    </row>
    <row r="252" spans="1:41" ht="15.75" customHeight="1">
      <c r="A252" s="29"/>
      <c r="B252" s="29"/>
      <c r="C252" s="29"/>
      <c r="D252" s="29"/>
      <c r="E252" s="29"/>
      <c r="F252" s="29"/>
      <c r="G252" s="29"/>
      <c r="H252" s="29"/>
      <c r="I252" s="29"/>
      <c r="J252" s="29"/>
      <c r="K252" s="29"/>
      <c r="L252" s="29"/>
      <c r="M252" s="29"/>
      <c r="N252" s="29"/>
      <c r="O252" s="29"/>
      <c r="P252" s="28"/>
      <c r="Q252" s="29"/>
      <c r="R252" s="29"/>
      <c r="S252" s="29"/>
      <c r="T252" s="29"/>
      <c r="U252" s="29"/>
      <c r="V252" s="29"/>
      <c r="W252" s="29"/>
      <c r="X252" s="29"/>
      <c r="Y252" s="29"/>
      <c r="Z252" s="29"/>
      <c r="AA252" s="29"/>
      <c r="AB252" s="29"/>
      <c r="AC252" s="29"/>
      <c r="AD252" s="29"/>
      <c r="AE252" s="29"/>
      <c r="AF252" s="29"/>
      <c r="AG252" s="29"/>
      <c r="AH252" s="29"/>
      <c r="AI252" s="29"/>
      <c r="AJ252" s="29"/>
      <c r="AK252" s="29"/>
      <c r="AL252" s="29"/>
      <c r="AM252" s="29"/>
      <c r="AN252" s="29"/>
      <c r="AO252" s="29"/>
    </row>
    <row r="253" spans="1:41" ht="15.75" customHeight="1">
      <c r="A253" s="29"/>
      <c r="B253" s="29"/>
      <c r="C253" s="29"/>
      <c r="D253" s="29"/>
      <c r="E253" s="29"/>
      <c r="F253" s="29"/>
      <c r="G253" s="29"/>
      <c r="H253" s="29"/>
      <c r="I253" s="29"/>
      <c r="J253" s="29"/>
      <c r="K253" s="29"/>
      <c r="L253" s="29"/>
      <c r="M253" s="29"/>
      <c r="N253" s="29"/>
      <c r="O253" s="29"/>
      <c r="P253" s="28"/>
      <c r="Q253" s="29"/>
      <c r="R253" s="29"/>
      <c r="S253" s="29"/>
      <c r="T253" s="29"/>
      <c r="U253" s="29"/>
      <c r="V253" s="29"/>
      <c r="W253" s="29"/>
      <c r="X253" s="29"/>
      <c r="Y253" s="29"/>
      <c r="Z253" s="29"/>
      <c r="AA253" s="29"/>
      <c r="AB253" s="29"/>
      <c r="AC253" s="29"/>
      <c r="AD253" s="29"/>
      <c r="AE253" s="29"/>
      <c r="AF253" s="29"/>
      <c r="AG253" s="29"/>
      <c r="AH253" s="29"/>
      <c r="AI253" s="29"/>
      <c r="AJ253" s="29"/>
      <c r="AK253" s="29"/>
      <c r="AL253" s="29"/>
      <c r="AM253" s="29"/>
      <c r="AN253" s="29"/>
      <c r="AO253" s="29"/>
    </row>
    <row r="254" spans="1:41" ht="15.75" customHeight="1">
      <c r="A254" s="29"/>
      <c r="B254" s="29"/>
      <c r="C254" s="29"/>
      <c r="D254" s="29"/>
      <c r="E254" s="29"/>
      <c r="F254" s="29"/>
      <c r="G254" s="29"/>
      <c r="H254" s="29"/>
      <c r="I254" s="29"/>
      <c r="J254" s="29"/>
      <c r="K254" s="29"/>
      <c r="L254" s="29"/>
      <c r="M254" s="29"/>
      <c r="N254" s="29"/>
      <c r="O254" s="29"/>
      <c r="P254" s="28"/>
      <c r="Q254" s="29"/>
      <c r="R254" s="29"/>
      <c r="S254" s="29"/>
      <c r="T254" s="29"/>
      <c r="U254" s="29"/>
      <c r="V254" s="29"/>
      <c r="W254" s="29"/>
      <c r="X254" s="29"/>
      <c r="Y254" s="29"/>
      <c r="Z254" s="29"/>
      <c r="AA254" s="29"/>
      <c r="AB254" s="29"/>
      <c r="AC254" s="29"/>
      <c r="AD254" s="29"/>
      <c r="AE254" s="29"/>
      <c r="AF254" s="29"/>
      <c r="AG254" s="29"/>
      <c r="AH254" s="29"/>
      <c r="AI254" s="29"/>
      <c r="AJ254" s="29"/>
      <c r="AK254" s="29"/>
      <c r="AL254" s="29"/>
      <c r="AM254" s="29"/>
      <c r="AN254" s="29"/>
      <c r="AO254" s="29"/>
    </row>
    <row r="255" spans="1:41" ht="15.75" customHeight="1">
      <c r="A255" s="29"/>
      <c r="B255" s="29"/>
      <c r="C255" s="29"/>
      <c r="D255" s="29"/>
      <c r="E255" s="29"/>
      <c r="F255" s="29"/>
      <c r="G255" s="29"/>
      <c r="H255" s="29"/>
      <c r="I255" s="29"/>
      <c r="J255" s="29"/>
      <c r="K255" s="29"/>
      <c r="L255" s="29"/>
      <c r="M255" s="29"/>
      <c r="N255" s="29"/>
      <c r="O255" s="29"/>
      <c r="P255" s="28"/>
      <c r="Q255" s="29"/>
      <c r="R255" s="29"/>
      <c r="S255" s="29"/>
      <c r="T255" s="29"/>
      <c r="U255" s="29"/>
      <c r="V255" s="29"/>
      <c r="W255" s="29"/>
      <c r="X255" s="29"/>
      <c r="Y255" s="29"/>
      <c r="Z255" s="29"/>
      <c r="AA255" s="29"/>
      <c r="AB255" s="29"/>
      <c r="AC255" s="29"/>
      <c r="AD255" s="29"/>
      <c r="AE255" s="29"/>
      <c r="AF255" s="29"/>
      <c r="AG255" s="29"/>
      <c r="AH255" s="29"/>
      <c r="AI255" s="29"/>
      <c r="AJ255" s="29"/>
      <c r="AK255" s="29"/>
      <c r="AL255" s="29"/>
      <c r="AM255" s="29"/>
      <c r="AN255" s="29"/>
      <c r="AO255" s="29"/>
    </row>
    <row r="256" spans="1:41" ht="15.75" customHeight="1">
      <c r="A256" s="29"/>
      <c r="B256" s="29"/>
      <c r="C256" s="29"/>
      <c r="D256" s="29"/>
      <c r="E256" s="29"/>
      <c r="F256" s="29"/>
      <c r="G256" s="29"/>
      <c r="H256" s="29"/>
      <c r="I256" s="29"/>
      <c r="J256" s="29"/>
      <c r="K256" s="29"/>
      <c r="L256" s="29"/>
      <c r="M256" s="29"/>
      <c r="N256" s="29"/>
      <c r="O256" s="29"/>
      <c r="P256" s="28"/>
      <c r="Q256" s="29"/>
      <c r="R256" s="29"/>
      <c r="S256" s="29"/>
      <c r="T256" s="29"/>
      <c r="U256" s="29"/>
      <c r="V256" s="29"/>
      <c r="W256" s="29"/>
      <c r="X256" s="29"/>
      <c r="Y256" s="29"/>
      <c r="Z256" s="29"/>
      <c r="AA256" s="29"/>
      <c r="AB256" s="29"/>
      <c r="AC256" s="29"/>
      <c r="AD256" s="29"/>
      <c r="AE256" s="29"/>
      <c r="AF256" s="29"/>
      <c r="AG256" s="29"/>
      <c r="AH256" s="29"/>
      <c r="AI256" s="29"/>
      <c r="AJ256" s="29"/>
      <c r="AK256" s="29"/>
      <c r="AL256" s="29"/>
      <c r="AM256" s="29"/>
      <c r="AN256" s="29"/>
      <c r="AO256" s="29"/>
    </row>
    <row r="257" spans="1:41" ht="15.75" customHeight="1">
      <c r="A257" s="29"/>
      <c r="B257" s="29"/>
      <c r="C257" s="29"/>
      <c r="D257" s="29"/>
      <c r="E257" s="29"/>
      <c r="F257" s="29"/>
      <c r="G257" s="29"/>
      <c r="H257" s="29"/>
      <c r="I257" s="29"/>
      <c r="J257" s="29"/>
      <c r="K257" s="29"/>
      <c r="L257" s="29"/>
      <c r="M257" s="29"/>
      <c r="N257" s="29"/>
      <c r="O257" s="29"/>
      <c r="P257" s="28"/>
      <c r="Q257" s="29"/>
      <c r="R257" s="29"/>
      <c r="S257" s="29"/>
      <c r="T257" s="29"/>
      <c r="U257" s="29"/>
      <c r="V257" s="29"/>
      <c r="W257" s="29"/>
      <c r="X257" s="29"/>
      <c r="Y257" s="29"/>
      <c r="Z257" s="29"/>
      <c r="AA257" s="29"/>
      <c r="AB257" s="29"/>
      <c r="AC257" s="29"/>
      <c r="AD257" s="29"/>
      <c r="AE257" s="29"/>
      <c r="AF257" s="29"/>
      <c r="AG257" s="29"/>
      <c r="AH257" s="29"/>
      <c r="AI257" s="29"/>
      <c r="AJ257" s="29"/>
      <c r="AK257" s="29"/>
      <c r="AL257" s="29"/>
      <c r="AM257" s="29"/>
      <c r="AN257" s="29"/>
      <c r="AO257" s="29"/>
    </row>
    <row r="258" spans="1:41" ht="15.75" customHeight="1">
      <c r="A258" s="29"/>
      <c r="B258" s="29"/>
      <c r="C258" s="29"/>
      <c r="D258" s="29"/>
      <c r="E258" s="29"/>
      <c r="F258" s="29"/>
      <c r="G258" s="29"/>
      <c r="H258" s="29"/>
      <c r="I258" s="29"/>
      <c r="J258" s="29"/>
      <c r="K258" s="29"/>
      <c r="L258" s="29"/>
      <c r="M258" s="29"/>
      <c r="N258" s="29"/>
      <c r="O258" s="29"/>
      <c r="P258" s="28"/>
      <c r="Q258" s="29"/>
      <c r="R258" s="29"/>
      <c r="S258" s="29"/>
      <c r="T258" s="29"/>
      <c r="U258" s="29"/>
      <c r="V258" s="29"/>
      <c r="W258" s="29"/>
      <c r="X258" s="29"/>
      <c r="Y258" s="29"/>
      <c r="Z258" s="29"/>
      <c r="AA258" s="29"/>
      <c r="AB258" s="29"/>
      <c r="AC258" s="29"/>
      <c r="AD258" s="29"/>
      <c r="AE258" s="29"/>
      <c r="AF258" s="29"/>
      <c r="AG258" s="29"/>
      <c r="AH258" s="29"/>
      <c r="AI258" s="29"/>
      <c r="AJ258" s="29"/>
      <c r="AK258" s="29"/>
      <c r="AL258" s="29"/>
      <c r="AM258" s="29"/>
      <c r="AN258" s="29"/>
      <c r="AO258" s="29"/>
    </row>
    <row r="259" spans="1:41" ht="15.75" customHeight="1">
      <c r="A259" s="29"/>
      <c r="B259" s="29"/>
      <c r="C259" s="29"/>
      <c r="D259" s="29"/>
      <c r="E259" s="29"/>
      <c r="F259" s="29"/>
      <c r="G259" s="29"/>
      <c r="H259" s="29"/>
      <c r="I259" s="29"/>
      <c r="J259" s="29"/>
      <c r="K259" s="29"/>
      <c r="L259" s="29"/>
      <c r="M259" s="29"/>
      <c r="N259" s="29"/>
      <c r="O259" s="29"/>
      <c r="P259" s="28"/>
      <c r="Q259" s="29"/>
      <c r="R259" s="29"/>
      <c r="S259" s="29"/>
      <c r="T259" s="29"/>
      <c r="U259" s="29"/>
      <c r="V259" s="29"/>
      <c r="W259" s="29"/>
      <c r="X259" s="29"/>
      <c r="Y259" s="29"/>
      <c r="Z259" s="29"/>
      <c r="AA259" s="29"/>
      <c r="AB259" s="29"/>
      <c r="AC259" s="29"/>
      <c r="AD259" s="29"/>
      <c r="AE259" s="29"/>
      <c r="AF259" s="29"/>
      <c r="AG259" s="29"/>
      <c r="AH259" s="29"/>
      <c r="AI259" s="29"/>
      <c r="AJ259" s="29"/>
      <c r="AK259" s="29"/>
      <c r="AL259" s="29"/>
      <c r="AM259" s="29"/>
      <c r="AN259" s="29"/>
      <c r="AO259" s="29"/>
    </row>
    <row r="260" spans="1:41" ht="15.75" customHeight="1">
      <c r="A260" s="29"/>
      <c r="B260" s="29"/>
      <c r="C260" s="29"/>
      <c r="D260" s="29"/>
      <c r="E260" s="29"/>
      <c r="F260" s="29"/>
      <c r="G260" s="29"/>
      <c r="H260" s="29"/>
      <c r="I260" s="29"/>
      <c r="J260" s="29"/>
      <c r="K260" s="29"/>
      <c r="L260" s="29"/>
      <c r="M260" s="29"/>
      <c r="N260" s="29"/>
      <c r="O260" s="29"/>
      <c r="P260" s="28"/>
      <c r="Q260" s="29"/>
      <c r="R260" s="29"/>
      <c r="S260" s="29"/>
      <c r="T260" s="29"/>
      <c r="U260" s="29"/>
      <c r="V260" s="29"/>
      <c r="W260" s="29"/>
      <c r="X260" s="29"/>
      <c r="Y260" s="29"/>
      <c r="Z260" s="29"/>
      <c r="AA260" s="29"/>
      <c r="AB260" s="29"/>
      <c r="AC260" s="29"/>
      <c r="AD260" s="29"/>
      <c r="AE260" s="29"/>
      <c r="AF260" s="29"/>
      <c r="AG260" s="29"/>
      <c r="AH260" s="29"/>
      <c r="AI260" s="29"/>
      <c r="AJ260" s="29"/>
      <c r="AK260" s="29"/>
      <c r="AL260" s="29"/>
      <c r="AM260" s="29"/>
      <c r="AN260" s="29"/>
      <c r="AO260" s="29"/>
    </row>
    <row r="261" spans="1:41" ht="15.75" customHeight="1">
      <c r="A261" s="29"/>
      <c r="B261" s="29"/>
      <c r="C261" s="29"/>
      <c r="D261" s="29"/>
      <c r="E261" s="29"/>
      <c r="F261" s="29"/>
      <c r="G261" s="29"/>
      <c r="H261" s="29"/>
      <c r="I261" s="29"/>
      <c r="J261" s="29"/>
      <c r="K261" s="29"/>
      <c r="L261" s="29"/>
      <c r="M261" s="29"/>
      <c r="N261" s="29"/>
      <c r="O261" s="29"/>
      <c r="P261" s="28"/>
      <c r="Q261" s="29"/>
      <c r="R261" s="29"/>
      <c r="S261" s="29"/>
      <c r="T261" s="29"/>
      <c r="U261" s="29"/>
      <c r="V261" s="29"/>
      <c r="W261" s="29"/>
      <c r="X261" s="29"/>
      <c r="Y261" s="29"/>
      <c r="Z261" s="29"/>
      <c r="AA261" s="29"/>
      <c r="AB261" s="29"/>
      <c r="AC261" s="29"/>
      <c r="AD261" s="29"/>
      <c r="AE261" s="29"/>
      <c r="AF261" s="29"/>
      <c r="AG261" s="29"/>
      <c r="AH261" s="29"/>
      <c r="AI261" s="29"/>
      <c r="AJ261" s="29"/>
      <c r="AK261" s="29"/>
      <c r="AL261" s="29"/>
      <c r="AM261" s="29"/>
      <c r="AN261" s="29"/>
      <c r="AO261" s="29"/>
    </row>
    <row r="262" spans="1:41" ht="15.75" customHeight="1">
      <c r="A262" s="29"/>
      <c r="B262" s="29"/>
      <c r="C262" s="29"/>
      <c r="D262" s="29"/>
      <c r="E262" s="29"/>
      <c r="F262" s="29"/>
      <c r="G262" s="29"/>
      <c r="H262" s="29"/>
      <c r="I262" s="29"/>
      <c r="J262" s="29"/>
      <c r="K262" s="29"/>
      <c r="L262" s="29"/>
      <c r="M262" s="29"/>
      <c r="N262" s="29"/>
      <c r="O262" s="29"/>
      <c r="P262" s="28"/>
      <c r="Q262" s="29"/>
      <c r="R262" s="29"/>
      <c r="S262" s="29"/>
      <c r="T262" s="29"/>
      <c r="U262" s="29"/>
      <c r="V262" s="29"/>
      <c r="W262" s="29"/>
      <c r="X262" s="29"/>
      <c r="Y262" s="29"/>
      <c r="Z262" s="29"/>
      <c r="AA262" s="29"/>
      <c r="AB262" s="29"/>
      <c r="AC262" s="29"/>
      <c r="AD262" s="29"/>
      <c r="AE262" s="29"/>
      <c r="AF262" s="29"/>
      <c r="AG262" s="29"/>
      <c r="AH262" s="29"/>
      <c r="AI262" s="29"/>
      <c r="AJ262" s="29"/>
      <c r="AK262" s="29"/>
      <c r="AL262" s="29"/>
      <c r="AM262" s="29"/>
      <c r="AN262" s="29"/>
      <c r="AO262" s="29"/>
    </row>
    <row r="263" spans="1:41" ht="15.75" customHeight="1">
      <c r="A263" s="29"/>
      <c r="B263" s="29"/>
      <c r="C263" s="29"/>
      <c r="D263" s="29"/>
      <c r="E263" s="29"/>
      <c r="F263" s="29"/>
      <c r="G263" s="29"/>
      <c r="H263" s="29"/>
      <c r="I263" s="29"/>
      <c r="J263" s="29"/>
      <c r="K263" s="29"/>
      <c r="L263" s="29"/>
      <c r="M263" s="29"/>
      <c r="N263" s="29"/>
      <c r="O263" s="29"/>
      <c r="P263" s="28"/>
      <c r="Q263" s="29"/>
      <c r="R263" s="29"/>
      <c r="S263" s="29"/>
      <c r="T263" s="29"/>
      <c r="U263" s="29"/>
      <c r="V263" s="29"/>
      <c r="W263" s="29"/>
      <c r="X263" s="29"/>
      <c r="Y263" s="29"/>
      <c r="Z263" s="29"/>
      <c r="AA263" s="29"/>
      <c r="AB263" s="29"/>
      <c r="AC263" s="29"/>
      <c r="AD263" s="29"/>
      <c r="AE263" s="29"/>
      <c r="AF263" s="29"/>
      <c r="AG263" s="29"/>
      <c r="AH263" s="29"/>
      <c r="AI263" s="29"/>
      <c r="AJ263" s="29"/>
      <c r="AK263" s="29"/>
      <c r="AL263" s="29"/>
      <c r="AM263" s="29"/>
      <c r="AN263" s="29"/>
      <c r="AO263" s="29"/>
    </row>
    <row r="264" spans="1:41" ht="15.75" customHeight="1">
      <c r="A264" s="29"/>
      <c r="B264" s="29"/>
      <c r="C264" s="29"/>
      <c r="D264" s="29"/>
      <c r="E264" s="29"/>
      <c r="F264" s="29"/>
      <c r="G264" s="29"/>
      <c r="H264" s="29"/>
      <c r="I264" s="29"/>
      <c r="J264" s="29"/>
      <c r="K264" s="29"/>
      <c r="L264" s="29"/>
      <c r="M264" s="29"/>
      <c r="N264" s="29"/>
      <c r="O264" s="29"/>
      <c r="P264" s="28"/>
      <c r="Q264" s="29"/>
      <c r="R264" s="29"/>
      <c r="S264" s="29"/>
      <c r="T264" s="29"/>
      <c r="U264" s="29"/>
      <c r="V264" s="29"/>
      <c r="W264" s="29"/>
      <c r="X264" s="29"/>
      <c r="Y264" s="29"/>
      <c r="Z264" s="29"/>
      <c r="AA264" s="29"/>
      <c r="AB264" s="29"/>
      <c r="AC264" s="29"/>
      <c r="AD264" s="29"/>
      <c r="AE264" s="29"/>
      <c r="AF264" s="29"/>
      <c r="AG264" s="29"/>
      <c r="AH264" s="29"/>
      <c r="AI264" s="29"/>
      <c r="AJ264" s="29"/>
      <c r="AK264" s="29"/>
      <c r="AL264" s="29"/>
      <c r="AM264" s="29"/>
      <c r="AN264" s="29"/>
      <c r="AO264" s="29"/>
    </row>
    <row r="265" spans="1:41" ht="15.75" customHeight="1">
      <c r="A265" s="29"/>
      <c r="B265" s="29"/>
      <c r="C265" s="29"/>
      <c r="D265" s="29"/>
      <c r="E265" s="29"/>
      <c r="F265" s="29"/>
      <c r="G265" s="29"/>
      <c r="H265" s="29"/>
      <c r="I265" s="29"/>
      <c r="J265" s="29"/>
      <c r="K265" s="29"/>
      <c r="L265" s="29"/>
      <c r="M265" s="29"/>
      <c r="N265" s="29"/>
      <c r="O265" s="29"/>
      <c r="P265" s="28"/>
      <c r="Q265" s="29"/>
      <c r="R265" s="29"/>
      <c r="S265" s="29"/>
      <c r="T265" s="29"/>
      <c r="U265" s="29"/>
      <c r="V265" s="29"/>
      <c r="W265" s="29"/>
      <c r="X265" s="29"/>
      <c r="Y265" s="29"/>
      <c r="Z265" s="29"/>
      <c r="AA265" s="29"/>
      <c r="AB265" s="29"/>
      <c r="AC265" s="29"/>
      <c r="AD265" s="29"/>
      <c r="AE265" s="29"/>
      <c r="AF265" s="29"/>
      <c r="AG265" s="29"/>
      <c r="AH265" s="29"/>
      <c r="AI265" s="29"/>
      <c r="AJ265" s="29"/>
      <c r="AK265" s="29"/>
      <c r="AL265" s="29"/>
      <c r="AM265" s="29"/>
      <c r="AN265" s="29"/>
      <c r="AO265" s="29"/>
    </row>
    <row r="266" spans="1:41" ht="15.75" customHeight="1">
      <c r="A266" s="29"/>
      <c r="B266" s="29"/>
      <c r="C266" s="29"/>
      <c r="D266" s="29"/>
      <c r="E266" s="29"/>
      <c r="F266" s="29"/>
      <c r="G266" s="29"/>
      <c r="H266" s="29"/>
      <c r="I266" s="29"/>
      <c r="J266" s="29"/>
      <c r="K266" s="29"/>
      <c r="L266" s="29"/>
      <c r="M266" s="29"/>
      <c r="N266" s="29"/>
      <c r="O266" s="29"/>
      <c r="P266" s="28"/>
      <c r="Q266" s="29"/>
      <c r="R266" s="29"/>
      <c r="S266" s="29"/>
      <c r="T266" s="29"/>
      <c r="U266" s="29"/>
      <c r="V266" s="29"/>
      <c r="W266" s="29"/>
      <c r="X266" s="29"/>
      <c r="Y266" s="29"/>
      <c r="Z266" s="29"/>
      <c r="AA266" s="29"/>
      <c r="AB266" s="29"/>
      <c r="AC266" s="29"/>
      <c r="AD266" s="29"/>
      <c r="AE266" s="29"/>
      <c r="AF266" s="29"/>
      <c r="AG266" s="29"/>
      <c r="AH266" s="29"/>
      <c r="AI266" s="29"/>
      <c r="AJ266" s="29"/>
      <c r="AK266" s="29"/>
      <c r="AL266" s="29"/>
      <c r="AM266" s="29"/>
      <c r="AN266" s="29"/>
      <c r="AO266" s="29"/>
    </row>
    <row r="267" spans="1:41" ht="15.75" customHeight="1">
      <c r="A267" s="29"/>
      <c r="B267" s="29"/>
      <c r="C267" s="29"/>
      <c r="D267" s="29"/>
      <c r="E267" s="29"/>
      <c r="F267" s="29"/>
      <c r="G267" s="29"/>
      <c r="H267" s="29"/>
      <c r="I267" s="29"/>
      <c r="J267" s="29"/>
      <c r="K267" s="29"/>
      <c r="L267" s="29"/>
      <c r="M267" s="29"/>
      <c r="N267" s="29"/>
      <c r="O267" s="29"/>
      <c r="P267" s="28"/>
      <c r="Q267" s="29"/>
      <c r="R267" s="29"/>
      <c r="S267" s="29"/>
      <c r="T267" s="29"/>
      <c r="U267" s="29"/>
      <c r="V267" s="29"/>
      <c r="W267" s="29"/>
      <c r="X267" s="29"/>
      <c r="Y267" s="29"/>
      <c r="Z267" s="29"/>
      <c r="AA267" s="29"/>
      <c r="AB267" s="29"/>
      <c r="AC267" s="29"/>
      <c r="AD267" s="29"/>
      <c r="AE267" s="29"/>
      <c r="AF267" s="29"/>
      <c r="AG267" s="29"/>
      <c r="AH267" s="29"/>
      <c r="AI267" s="29"/>
      <c r="AJ267" s="29"/>
      <c r="AK267" s="29"/>
      <c r="AL267" s="29"/>
      <c r="AM267" s="29"/>
      <c r="AN267" s="29"/>
      <c r="AO267" s="29"/>
    </row>
    <row r="268" spans="1:41" ht="15.75" customHeight="1">
      <c r="A268" s="29"/>
      <c r="B268" s="29"/>
      <c r="C268" s="29"/>
      <c r="D268" s="29"/>
      <c r="E268" s="29"/>
      <c r="F268" s="29"/>
      <c r="G268" s="29"/>
      <c r="H268" s="29"/>
      <c r="I268" s="29"/>
      <c r="J268" s="29"/>
      <c r="K268" s="29"/>
      <c r="L268" s="29"/>
      <c r="M268" s="29"/>
      <c r="N268" s="29"/>
      <c r="O268" s="29"/>
      <c r="P268" s="28"/>
      <c r="Q268" s="29"/>
      <c r="R268" s="29"/>
      <c r="S268" s="29"/>
      <c r="T268" s="29"/>
      <c r="U268" s="29"/>
      <c r="V268" s="29"/>
      <c r="W268" s="29"/>
      <c r="X268" s="29"/>
      <c r="Y268" s="29"/>
      <c r="Z268" s="29"/>
      <c r="AA268" s="29"/>
      <c r="AB268" s="29"/>
      <c r="AC268" s="29"/>
      <c r="AD268" s="29"/>
      <c r="AE268" s="29"/>
      <c r="AF268" s="29"/>
      <c r="AG268" s="29"/>
      <c r="AH268" s="29"/>
      <c r="AI268" s="29"/>
      <c r="AJ268" s="29"/>
      <c r="AK268" s="29"/>
      <c r="AL268" s="29"/>
      <c r="AM268" s="29"/>
      <c r="AN268" s="29"/>
      <c r="AO268" s="29"/>
    </row>
    <row r="269" spans="1:41" ht="15.75" customHeight="1">
      <c r="A269" s="29"/>
      <c r="B269" s="29"/>
      <c r="C269" s="29"/>
      <c r="D269" s="29"/>
      <c r="E269" s="29"/>
      <c r="F269" s="29"/>
      <c r="G269" s="29"/>
      <c r="H269" s="29"/>
      <c r="I269" s="29"/>
      <c r="J269" s="29"/>
      <c r="K269" s="29"/>
      <c r="L269" s="29"/>
      <c r="M269" s="29"/>
      <c r="N269" s="29"/>
      <c r="O269" s="29"/>
      <c r="P269" s="28"/>
      <c r="Q269" s="29"/>
      <c r="R269" s="29"/>
      <c r="S269" s="29"/>
      <c r="T269" s="29"/>
      <c r="U269" s="29"/>
      <c r="V269" s="29"/>
      <c r="W269" s="29"/>
      <c r="X269" s="29"/>
      <c r="Y269" s="29"/>
      <c r="Z269" s="29"/>
      <c r="AA269" s="29"/>
      <c r="AB269" s="29"/>
      <c r="AC269" s="29"/>
      <c r="AD269" s="29"/>
      <c r="AE269" s="29"/>
      <c r="AF269" s="29"/>
      <c r="AG269" s="29"/>
      <c r="AH269" s="29"/>
      <c r="AI269" s="29"/>
      <c r="AJ269" s="29"/>
      <c r="AK269" s="29"/>
      <c r="AL269" s="29"/>
      <c r="AM269" s="29"/>
      <c r="AN269" s="29"/>
      <c r="AO269" s="29"/>
    </row>
    <row r="270" spans="1:41" ht="15.75" customHeight="1">
      <c r="A270" s="29"/>
      <c r="B270" s="29"/>
      <c r="C270" s="29"/>
      <c r="D270" s="29"/>
      <c r="E270" s="29"/>
      <c r="F270" s="29"/>
      <c r="G270" s="29"/>
      <c r="H270" s="29"/>
      <c r="I270" s="29"/>
      <c r="J270" s="29"/>
      <c r="K270" s="29"/>
      <c r="L270" s="29"/>
      <c r="M270" s="29"/>
      <c r="N270" s="29"/>
      <c r="O270" s="29"/>
      <c r="P270" s="28"/>
      <c r="Q270" s="29"/>
      <c r="R270" s="29"/>
      <c r="S270" s="29"/>
      <c r="T270" s="29"/>
      <c r="U270" s="29"/>
      <c r="V270" s="29"/>
      <c r="W270" s="29"/>
      <c r="X270" s="29"/>
      <c r="Y270" s="29"/>
      <c r="Z270" s="29"/>
      <c r="AA270" s="29"/>
      <c r="AB270" s="29"/>
      <c r="AC270" s="29"/>
      <c r="AD270" s="29"/>
      <c r="AE270" s="29"/>
      <c r="AF270" s="29"/>
      <c r="AG270" s="29"/>
      <c r="AH270" s="29"/>
      <c r="AI270" s="29"/>
      <c r="AJ270" s="29"/>
      <c r="AK270" s="29"/>
      <c r="AL270" s="29"/>
      <c r="AM270" s="29"/>
      <c r="AN270" s="29"/>
      <c r="AO270" s="29"/>
    </row>
    <row r="271" spans="1:41" ht="15.75" customHeight="1">
      <c r="A271" s="29"/>
      <c r="B271" s="29"/>
      <c r="C271" s="29"/>
      <c r="D271" s="29"/>
      <c r="E271" s="29"/>
      <c r="F271" s="29"/>
      <c r="G271" s="29"/>
      <c r="H271" s="29"/>
      <c r="I271" s="29"/>
      <c r="J271" s="29"/>
      <c r="K271" s="29"/>
      <c r="L271" s="29"/>
      <c r="M271" s="29"/>
      <c r="N271" s="29"/>
      <c r="O271" s="29"/>
      <c r="P271" s="28"/>
      <c r="Q271" s="29"/>
      <c r="R271" s="29"/>
      <c r="S271" s="29"/>
      <c r="T271" s="29"/>
      <c r="U271" s="29"/>
      <c r="V271" s="29"/>
      <c r="W271" s="29"/>
      <c r="X271" s="29"/>
      <c r="Y271" s="29"/>
      <c r="Z271" s="29"/>
      <c r="AA271" s="29"/>
      <c r="AB271" s="29"/>
      <c r="AC271" s="29"/>
      <c r="AD271" s="29"/>
      <c r="AE271" s="29"/>
      <c r="AF271" s="29"/>
      <c r="AG271" s="29"/>
      <c r="AH271" s="29"/>
      <c r="AI271" s="29"/>
      <c r="AJ271" s="29"/>
      <c r="AK271" s="29"/>
      <c r="AL271" s="29"/>
      <c r="AM271" s="29"/>
      <c r="AN271" s="29"/>
      <c r="AO271" s="29"/>
    </row>
    <row r="272" spans="1:41" ht="15.75" customHeight="1">
      <c r="A272" s="29"/>
      <c r="B272" s="29"/>
      <c r="C272" s="29"/>
      <c r="D272" s="29"/>
      <c r="E272" s="29"/>
      <c r="F272" s="29"/>
      <c r="G272" s="29"/>
      <c r="H272" s="29"/>
      <c r="I272" s="29"/>
      <c r="J272" s="29"/>
      <c r="K272" s="29"/>
      <c r="L272" s="29"/>
      <c r="M272" s="29"/>
      <c r="N272" s="29"/>
      <c r="O272" s="29"/>
      <c r="P272" s="28"/>
      <c r="Q272" s="29"/>
      <c r="R272" s="29"/>
      <c r="S272" s="29"/>
      <c r="T272" s="29"/>
      <c r="U272" s="29"/>
      <c r="V272" s="29"/>
      <c r="W272" s="29"/>
      <c r="X272" s="29"/>
      <c r="Y272" s="29"/>
      <c r="Z272" s="29"/>
      <c r="AA272" s="29"/>
      <c r="AB272" s="29"/>
      <c r="AC272" s="29"/>
      <c r="AD272" s="29"/>
      <c r="AE272" s="29"/>
      <c r="AF272" s="29"/>
      <c r="AG272" s="29"/>
      <c r="AH272" s="29"/>
      <c r="AI272" s="29"/>
      <c r="AJ272" s="29"/>
      <c r="AK272" s="29"/>
      <c r="AL272" s="29"/>
      <c r="AM272" s="29"/>
      <c r="AN272" s="29"/>
      <c r="AO272" s="29"/>
    </row>
    <row r="273" spans="1:41" ht="15.75" customHeight="1">
      <c r="A273" s="29"/>
      <c r="B273" s="29"/>
      <c r="C273" s="29"/>
      <c r="D273" s="29"/>
      <c r="E273" s="29"/>
      <c r="F273" s="29"/>
      <c r="G273" s="29"/>
      <c r="H273" s="29"/>
      <c r="I273" s="29"/>
      <c r="J273" s="29"/>
      <c r="K273" s="29"/>
      <c r="L273" s="29"/>
      <c r="M273" s="29"/>
      <c r="N273" s="29"/>
      <c r="O273" s="29"/>
      <c r="P273" s="28"/>
      <c r="Q273" s="29"/>
      <c r="R273" s="29"/>
      <c r="S273" s="29"/>
      <c r="T273" s="29"/>
      <c r="U273" s="29"/>
      <c r="V273" s="29"/>
      <c r="W273" s="29"/>
      <c r="X273" s="29"/>
      <c r="Y273" s="29"/>
      <c r="Z273" s="29"/>
      <c r="AA273" s="29"/>
      <c r="AB273" s="29"/>
      <c r="AC273" s="29"/>
      <c r="AD273" s="29"/>
      <c r="AE273" s="29"/>
      <c r="AF273" s="29"/>
      <c r="AG273" s="29"/>
      <c r="AH273" s="29"/>
      <c r="AI273" s="29"/>
      <c r="AJ273" s="29"/>
      <c r="AK273" s="29"/>
      <c r="AL273" s="29"/>
      <c r="AM273" s="29"/>
      <c r="AN273" s="29"/>
      <c r="AO273" s="29"/>
    </row>
    <row r="274" spans="1:41" ht="15.75" customHeight="1">
      <c r="A274" s="29"/>
      <c r="B274" s="29"/>
      <c r="C274" s="29"/>
      <c r="D274" s="29"/>
      <c r="E274" s="29"/>
      <c r="F274" s="29"/>
      <c r="G274" s="29"/>
      <c r="H274" s="29"/>
      <c r="I274" s="29"/>
      <c r="J274" s="29"/>
      <c r="K274" s="29"/>
      <c r="L274" s="29"/>
      <c r="M274" s="29"/>
      <c r="N274" s="29"/>
      <c r="O274" s="29"/>
      <c r="P274" s="28"/>
      <c r="Q274" s="29"/>
      <c r="R274" s="29"/>
      <c r="S274" s="29"/>
      <c r="T274" s="29"/>
      <c r="U274" s="29"/>
      <c r="V274" s="29"/>
      <c r="W274" s="29"/>
      <c r="X274" s="29"/>
      <c r="Y274" s="29"/>
      <c r="Z274" s="29"/>
      <c r="AA274" s="29"/>
      <c r="AB274" s="29"/>
      <c r="AC274" s="29"/>
      <c r="AD274" s="29"/>
      <c r="AE274" s="29"/>
      <c r="AF274" s="29"/>
      <c r="AG274" s="29"/>
      <c r="AH274" s="29"/>
      <c r="AI274" s="29"/>
      <c r="AJ274" s="29"/>
      <c r="AK274" s="29"/>
      <c r="AL274" s="29"/>
      <c r="AM274" s="29"/>
      <c r="AN274" s="29"/>
      <c r="AO274" s="29"/>
    </row>
    <row r="275" spans="1:41" ht="15.75" customHeight="1">
      <c r="A275" s="29"/>
      <c r="B275" s="29"/>
      <c r="C275" s="29"/>
      <c r="D275" s="29"/>
      <c r="E275" s="29"/>
      <c r="F275" s="29"/>
      <c r="G275" s="29"/>
      <c r="H275" s="29"/>
      <c r="I275" s="29"/>
      <c r="J275" s="29"/>
      <c r="K275" s="29"/>
      <c r="L275" s="29"/>
      <c r="M275" s="29"/>
      <c r="N275" s="29"/>
      <c r="O275" s="29"/>
      <c r="P275" s="28"/>
      <c r="Q275" s="29"/>
      <c r="R275" s="29"/>
      <c r="S275" s="29"/>
      <c r="T275" s="29"/>
      <c r="U275" s="29"/>
      <c r="V275" s="29"/>
      <c r="W275" s="29"/>
      <c r="X275" s="29"/>
      <c r="Y275" s="29"/>
      <c r="Z275" s="29"/>
      <c r="AA275" s="29"/>
      <c r="AB275" s="29"/>
      <c r="AC275" s="29"/>
      <c r="AD275" s="29"/>
      <c r="AE275" s="29"/>
      <c r="AF275" s="29"/>
      <c r="AG275" s="29"/>
      <c r="AH275" s="29"/>
      <c r="AI275" s="29"/>
      <c r="AJ275" s="29"/>
      <c r="AK275" s="29"/>
      <c r="AL275" s="29"/>
      <c r="AM275" s="29"/>
      <c r="AN275" s="29"/>
      <c r="AO275" s="29"/>
    </row>
    <row r="276" spans="1:41" ht="15.75" customHeight="1">
      <c r="A276" s="29"/>
      <c r="B276" s="29"/>
      <c r="C276" s="29"/>
      <c r="D276" s="29"/>
      <c r="E276" s="29"/>
      <c r="F276" s="29"/>
      <c r="G276" s="29"/>
      <c r="H276" s="29"/>
      <c r="I276" s="29"/>
      <c r="J276" s="29"/>
      <c r="K276" s="29"/>
      <c r="L276" s="29"/>
      <c r="M276" s="29"/>
      <c r="N276" s="29"/>
      <c r="O276" s="29"/>
      <c r="P276" s="28"/>
      <c r="Q276" s="29"/>
      <c r="R276" s="29"/>
      <c r="S276" s="29"/>
      <c r="T276" s="29"/>
      <c r="U276" s="29"/>
      <c r="V276" s="29"/>
      <c r="W276" s="29"/>
      <c r="X276" s="29"/>
      <c r="Y276" s="29"/>
      <c r="Z276" s="29"/>
      <c r="AA276" s="29"/>
      <c r="AB276" s="29"/>
      <c r="AC276" s="29"/>
      <c r="AD276" s="29"/>
      <c r="AE276" s="29"/>
      <c r="AF276" s="29"/>
      <c r="AG276" s="29"/>
      <c r="AH276" s="29"/>
      <c r="AI276" s="29"/>
      <c r="AJ276" s="29"/>
      <c r="AK276" s="29"/>
      <c r="AL276" s="29"/>
      <c r="AM276" s="29"/>
      <c r="AN276" s="29"/>
      <c r="AO276" s="29"/>
    </row>
    <row r="277" spans="1:41" ht="15.75" customHeight="1">
      <c r="A277" s="29"/>
      <c r="B277" s="29"/>
      <c r="C277" s="29"/>
      <c r="D277" s="29"/>
      <c r="E277" s="29"/>
      <c r="F277" s="29"/>
      <c r="G277" s="29"/>
      <c r="H277" s="29"/>
      <c r="I277" s="29"/>
      <c r="J277" s="29"/>
      <c r="K277" s="29"/>
      <c r="L277" s="29"/>
      <c r="M277" s="29"/>
      <c r="N277" s="29"/>
      <c r="O277" s="29"/>
      <c r="P277" s="28"/>
      <c r="Q277" s="29"/>
      <c r="R277" s="29"/>
      <c r="S277" s="29"/>
      <c r="T277" s="29"/>
      <c r="U277" s="29"/>
      <c r="V277" s="29"/>
      <c r="W277" s="29"/>
      <c r="X277" s="29"/>
      <c r="Y277" s="29"/>
      <c r="Z277" s="29"/>
      <c r="AA277" s="29"/>
      <c r="AB277" s="29"/>
      <c r="AC277" s="29"/>
      <c r="AD277" s="29"/>
      <c r="AE277" s="29"/>
      <c r="AF277" s="29"/>
      <c r="AG277" s="29"/>
      <c r="AH277" s="29"/>
      <c r="AI277" s="29"/>
      <c r="AJ277" s="29"/>
      <c r="AK277" s="29"/>
      <c r="AL277" s="29"/>
      <c r="AM277" s="29"/>
      <c r="AN277" s="29"/>
      <c r="AO277" s="29"/>
    </row>
    <row r="278" spans="1:41" ht="15.75" customHeight="1">
      <c r="A278" s="29"/>
      <c r="B278" s="29"/>
      <c r="C278" s="29"/>
      <c r="D278" s="29"/>
      <c r="E278" s="29"/>
      <c r="F278" s="29"/>
      <c r="G278" s="29"/>
      <c r="H278" s="29"/>
      <c r="I278" s="29"/>
      <c r="J278" s="29"/>
      <c r="K278" s="29"/>
      <c r="L278" s="29"/>
      <c r="M278" s="29"/>
      <c r="N278" s="29"/>
      <c r="O278" s="29"/>
      <c r="P278" s="28"/>
      <c r="Q278" s="29"/>
      <c r="R278" s="29"/>
      <c r="S278" s="29"/>
      <c r="T278" s="29"/>
      <c r="U278" s="29"/>
      <c r="V278" s="29"/>
      <c r="W278" s="29"/>
      <c r="X278" s="29"/>
      <c r="Y278" s="29"/>
      <c r="Z278" s="29"/>
      <c r="AA278" s="29"/>
      <c r="AB278" s="29"/>
      <c r="AC278" s="29"/>
      <c r="AD278" s="29"/>
      <c r="AE278" s="29"/>
      <c r="AF278" s="29"/>
      <c r="AG278" s="29"/>
      <c r="AH278" s="29"/>
      <c r="AI278" s="29"/>
      <c r="AJ278" s="29"/>
      <c r="AK278" s="29"/>
      <c r="AL278" s="29"/>
      <c r="AM278" s="29"/>
      <c r="AN278" s="29"/>
      <c r="AO278" s="29"/>
    </row>
    <row r="279" spans="1:41" ht="15.75" customHeight="1">
      <c r="A279" s="29"/>
      <c r="B279" s="29"/>
      <c r="C279" s="29"/>
      <c r="D279" s="29"/>
      <c r="E279" s="29"/>
      <c r="F279" s="29"/>
      <c r="G279" s="29"/>
      <c r="H279" s="29"/>
      <c r="I279" s="29"/>
      <c r="J279" s="29"/>
      <c r="K279" s="29"/>
      <c r="L279" s="29"/>
      <c r="M279" s="29"/>
      <c r="N279" s="29"/>
      <c r="O279" s="29"/>
      <c r="P279" s="28"/>
      <c r="Q279" s="29"/>
      <c r="R279" s="29"/>
      <c r="S279" s="29"/>
      <c r="T279" s="29"/>
      <c r="U279" s="29"/>
      <c r="V279" s="29"/>
      <c r="W279" s="29"/>
      <c r="X279" s="29"/>
      <c r="Y279" s="29"/>
      <c r="Z279" s="29"/>
      <c r="AA279" s="29"/>
      <c r="AB279" s="29"/>
      <c r="AC279" s="29"/>
      <c r="AD279" s="29"/>
      <c r="AE279" s="29"/>
      <c r="AF279" s="29"/>
      <c r="AG279" s="29"/>
      <c r="AH279" s="29"/>
      <c r="AI279" s="29"/>
      <c r="AJ279" s="29"/>
      <c r="AK279" s="29"/>
      <c r="AL279" s="29"/>
      <c r="AM279" s="29"/>
      <c r="AN279" s="29"/>
      <c r="AO279" s="29"/>
    </row>
    <row r="280" spans="1:41" ht="15.75" customHeight="1">
      <c r="A280" s="29"/>
      <c r="B280" s="29"/>
      <c r="C280" s="29"/>
      <c r="D280" s="29"/>
      <c r="E280" s="29"/>
      <c r="F280" s="29"/>
      <c r="G280" s="29"/>
      <c r="H280" s="29"/>
      <c r="I280" s="29"/>
      <c r="J280" s="29"/>
      <c r="K280" s="29"/>
      <c r="L280" s="29"/>
      <c r="M280" s="29"/>
      <c r="N280" s="29"/>
      <c r="O280" s="29"/>
      <c r="P280" s="28"/>
      <c r="Q280" s="29"/>
      <c r="R280" s="29"/>
      <c r="S280" s="29"/>
      <c r="T280" s="29"/>
      <c r="U280" s="29"/>
      <c r="V280" s="29"/>
      <c r="W280" s="29"/>
      <c r="X280" s="29"/>
      <c r="Y280" s="29"/>
      <c r="Z280" s="29"/>
      <c r="AA280" s="29"/>
      <c r="AB280" s="29"/>
      <c r="AC280" s="29"/>
      <c r="AD280" s="29"/>
      <c r="AE280" s="29"/>
      <c r="AF280" s="29"/>
      <c r="AG280" s="29"/>
      <c r="AH280" s="29"/>
      <c r="AI280" s="29"/>
      <c r="AJ280" s="29"/>
      <c r="AK280" s="29"/>
      <c r="AL280" s="29"/>
      <c r="AM280" s="29"/>
      <c r="AN280" s="29"/>
      <c r="AO280" s="29"/>
    </row>
    <row r="281" spans="1:41" ht="15.75" customHeight="1">
      <c r="A281" s="29"/>
      <c r="B281" s="29"/>
      <c r="C281" s="29"/>
      <c r="D281" s="29"/>
      <c r="E281" s="29"/>
      <c r="F281" s="29"/>
      <c r="G281" s="29"/>
      <c r="H281" s="29"/>
      <c r="I281" s="29"/>
      <c r="J281" s="29"/>
      <c r="K281" s="29"/>
      <c r="L281" s="29"/>
      <c r="M281" s="29"/>
      <c r="N281" s="29"/>
      <c r="O281" s="29"/>
      <c r="P281" s="28"/>
      <c r="Q281" s="29"/>
      <c r="R281" s="29"/>
      <c r="S281" s="29"/>
      <c r="T281" s="29"/>
      <c r="U281" s="29"/>
      <c r="V281" s="29"/>
      <c r="W281" s="29"/>
      <c r="X281" s="29"/>
      <c r="Y281" s="29"/>
      <c r="Z281" s="29"/>
      <c r="AA281" s="29"/>
      <c r="AB281" s="29"/>
      <c r="AC281" s="29"/>
      <c r="AD281" s="29"/>
      <c r="AE281" s="29"/>
      <c r="AF281" s="29"/>
      <c r="AG281" s="29"/>
      <c r="AH281" s="29"/>
      <c r="AI281" s="29"/>
      <c r="AJ281" s="29"/>
      <c r="AK281" s="29"/>
      <c r="AL281" s="29"/>
      <c r="AM281" s="29"/>
      <c r="AN281" s="29"/>
      <c r="AO281" s="29"/>
    </row>
    <row r="282" spans="1:41" ht="15.75" customHeight="1">
      <c r="A282" s="29"/>
      <c r="B282" s="29"/>
      <c r="C282" s="29"/>
      <c r="D282" s="29"/>
      <c r="E282" s="29"/>
      <c r="F282" s="29"/>
      <c r="G282" s="29"/>
      <c r="H282" s="29"/>
      <c r="I282" s="29"/>
      <c r="J282" s="29"/>
      <c r="K282" s="29"/>
      <c r="L282" s="29"/>
      <c r="M282" s="29"/>
      <c r="N282" s="29"/>
      <c r="O282" s="29"/>
      <c r="P282" s="28"/>
      <c r="Q282" s="29"/>
      <c r="R282" s="29"/>
      <c r="S282" s="29"/>
      <c r="T282" s="29"/>
      <c r="U282" s="29"/>
      <c r="V282" s="29"/>
      <c r="W282" s="29"/>
      <c r="X282" s="29"/>
      <c r="Y282" s="29"/>
      <c r="Z282" s="29"/>
      <c r="AA282" s="29"/>
      <c r="AB282" s="29"/>
      <c r="AC282" s="29"/>
      <c r="AD282" s="29"/>
      <c r="AE282" s="29"/>
      <c r="AF282" s="29"/>
      <c r="AG282" s="29"/>
      <c r="AH282" s="29"/>
      <c r="AI282" s="29"/>
      <c r="AJ282" s="29"/>
      <c r="AK282" s="29"/>
      <c r="AL282" s="29"/>
      <c r="AM282" s="29"/>
      <c r="AN282" s="29"/>
      <c r="AO282" s="29"/>
    </row>
    <row r="283" spans="1:41" ht="15.75" customHeight="1">
      <c r="A283" s="29"/>
      <c r="B283" s="29"/>
      <c r="C283" s="29"/>
      <c r="D283" s="29"/>
      <c r="E283" s="29"/>
      <c r="F283" s="29"/>
      <c r="G283" s="29"/>
      <c r="H283" s="29"/>
      <c r="I283" s="29"/>
      <c r="J283" s="29"/>
      <c r="K283" s="29"/>
      <c r="L283" s="29"/>
      <c r="M283" s="29"/>
      <c r="N283" s="29"/>
      <c r="O283" s="29"/>
      <c r="P283" s="28"/>
      <c r="Q283" s="29"/>
      <c r="R283" s="29"/>
      <c r="S283" s="29"/>
      <c r="T283" s="29"/>
      <c r="U283" s="29"/>
      <c r="V283" s="29"/>
      <c r="W283" s="29"/>
      <c r="X283" s="29"/>
      <c r="Y283" s="29"/>
      <c r="Z283" s="29"/>
      <c r="AA283" s="29"/>
      <c r="AB283" s="29"/>
      <c r="AC283" s="29"/>
      <c r="AD283" s="29"/>
      <c r="AE283" s="29"/>
      <c r="AF283" s="29"/>
      <c r="AG283" s="29"/>
      <c r="AH283" s="29"/>
      <c r="AI283" s="29"/>
      <c r="AJ283" s="29"/>
      <c r="AK283" s="29"/>
      <c r="AL283" s="29"/>
      <c r="AM283" s="29"/>
      <c r="AN283" s="29"/>
      <c r="AO283" s="29"/>
    </row>
    <row r="284" spans="1:41" ht="15.75" customHeight="1">
      <c r="A284" s="29"/>
      <c r="B284" s="29"/>
      <c r="C284" s="29"/>
      <c r="D284" s="29"/>
      <c r="E284" s="29"/>
      <c r="F284" s="29"/>
      <c r="G284" s="29"/>
      <c r="H284" s="29"/>
      <c r="I284" s="29"/>
      <c r="J284" s="29"/>
      <c r="K284" s="29"/>
      <c r="L284" s="29"/>
      <c r="M284" s="29"/>
      <c r="N284" s="29"/>
      <c r="O284" s="29"/>
      <c r="P284" s="28"/>
      <c r="Q284" s="29"/>
      <c r="R284" s="29"/>
      <c r="S284" s="29"/>
      <c r="T284" s="29"/>
      <c r="U284" s="29"/>
      <c r="V284" s="29"/>
      <c r="W284" s="29"/>
      <c r="X284" s="29"/>
      <c r="Y284" s="29"/>
      <c r="Z284" s="29"/>
      <c r="AA284" s="29"/>
      <c r="AB284" s="29"/>
      <c r="AC284" s="29"/>
      <c r="AD284" s="29"/>
      <c r="AE284" s="29"/>
      <c r="AF284" s="29"/>
      <c r="AG284" s="29"/>
      <c r="AH284" s="29"/>
      <c r="AI284" s="29"/>
      <c r="AJ284" s="29"/>
      <c r="AK284" s="29"/>
      <c r="AL284" s="29"/>
      <c r="AM284" s="29"/>
      <c r="AN284" s="29"/>
      <c r="AO284" s="29"/>
    </row>
    <row r="285" spans="1:41" ht="15.75" customHeight="1">
      <c r="A285" s="29"/>
      <c r="B285" s="29"/>
      <c r="C285" s="29"/>
      <c r="D285" s="29"/>
      <c r="E285" s="29"/>
      <c r="F285" s="29"/>
      <c r="G285" s="29"/>
      <c r="H285" s="29"/>
      <c r="I285" s="29"/>
      <c r="J285" s="29"/>
      <c r="K285" s="29"/>
      <c r="L285" s="29"/>
      <c r="M285" s="29"/>
      <c r="N285" s="29"/>
      <c r="O285" s="29"/>
      <c r="P285" s="28"/>
      <c r="Q285" s="29"/>
      <c r="R285" s="29"/>
      <c r="S285" s="29"/>
      <c r="T285" s="29"/>
      <c r="U285" s="29"/>
      <c r="V285" s="29"/>
      <c r="W285" s="29"/>
      <c r="X285" s="29"/>
      <c r="Y285" s="29"/>
      <c r="Z285" s="29"/>
      <c r="AA285" s="29"/>
      <c r="AB285" s="29"/>
      <c r="AC285" s="29"/>
      <c r="AD285" s="29"/>
      <c r="AE285" s="29"/>
      <c r="AF285" s="29"/>
      <c r="AG285" s="29"/>
      <c r="AH285" s="29"/>
      <c r="AI285" s="29"/>
      <c r="AJ285" s="29"/>
      <c r="AK285" s="29"/>
      <c r="AL285" s="29"/>
      <c r="AM285" s="29"/>
      <c r="AN285" s="29"/>
      <c r="AO285" s="29"/>
    </row>
    <row r="286" spans="1:41" ht="15.75" customHeight="1">
      <c r="A286" s="29"/>
      <c r="B286" s="29"/>
      <c r="C286" s="29"/>
      <c r="D286" s="29"/>
      <c r="E286" s="29"/>
      <c r="F286" s="29"/>
      <c r="G286" s="29"/>
      <c r="H286" s="29"/>
      <c r="I286" s="29"/>
      <c r="J286" s="29"/>
      <c r="K286" s="29"/>
      <c r="L286" s="29"/>
      <c r="M286" s="29"/>
      <c r="N286" s="29"/>
      <c r="O286" s="29"/>
      <c r="P286" s="28"/>
      <c r="Q286" s="29"/>
      <c r="R286" s="29"/>
      <c r="S286" s="29"/>
      <c r="T286" s="29"/>
      <c r="U286" s="29"/>
      <c r="V286" s="29"/>
      <c r="W286" s="29"/>
      <c r="X286" s="29"/>
      <c r="Y286" s="29"/>
      <c r="Z286" s="29"/>
      <c r="AA286" s="29"/>
      <c r="AB286" s="29"/>
      <c r="AC286" s="29"/>
      <c r="AD286" s="29"/>
      <c r="AE286" s="29"/>
      <c r="AF286" s="29"/>
      <c r="AG286" s="29"/>
      <c r="AH286" s="29"/>
      <c r="AI286" s="29"/>
      <c r="AJ286" s="29"/>
      <c r="AK286" s="29"/>
      <c r="AL286" s="29"/>
      <c r="AM286" s="29"/>
      <c r="AN286" s="29"/>
      <c r="AO286" s="29"/>
    </row>
    <row r="287" spans="1:41" ht="15.75" customHeight="1">
      <c r="A287" s="29"/>
      <c r="B287" s="29"/>
      <c r="C287" s="29"/>
      <c r="D287" s="29"/>
      <c r="E287" s="29"/>
      <c r="F287" s="29"/>
      <c r="G287" s="29"/>
      <c r="H287" s="29"/>
      <c r="I287" s="29"/>
      <c r="J287" s="29"/>
      <c r="K287" s="29"/>
      <c r="L287" s="29"/>
      <c r="M287" s="29"/>
      <c r="N287" s="29"/>
      <c r="O287" s="29"/>
      <c r="P287" s="28"/>
      <c r="Q287" s="29"/>
      <c r="R287" s="29"/>
      <c r="S287" s="29"/>
      <c r="T287" s="29"/>
      <c r="U287" s="29"/>
      <c r="V287" s="29"/>
      <c r="W287" s="29"/>
      <c r="X287" s="29"/>
      <c r="Y287" s="29"/>
      <c r="Z287" s="29"/>
      <c r="AA287" s="29"/>
      <c r="AB287" s="29"/>
      <c r="AC287" s="29"/>
      <c r="AD287" s="29"/>
      <c r="AE287" s="29"/>
      <c r="AF287" s="29"/>
      <c r="AG287" s="29"/>
      <c r="AH287" s="29"/>
      <c r="AI287" s="29"/>
      <c r="AJ287" s="29"/>
      <c r="AK287" s="29"/>
      <c r="AL287" s="29"/>
      <c r="AM287" s="29"/>
      <c r="AN287" s="29"/>
      <c r="AO287" s="29"/>
    </row>
    <row r="288" spans="1:41" ht="15.75" customHeight="1">
      <c r="A288" s="29"/>
      <c r="B288" s="29"/>
      <c r="C288" s="29"/>
      <c r="D288" s="29"/>
      <c r="E288" s="29"/>
      <c r="F288" s="29"/>
      <c r="G288" s="29"/>
      <c r="H288" s="29"/>
      <c r="I288" s="29"/>
      <c r="J288" s="29"/>
      <c r="K288" s="29"/>
      <c r="L288" s="29"/>
      <c r="M288" s="29"/>
      <c r="N288" s="29"/>
      <c r="O288" s="29"/>
      <c r="P288" s="28"/>
      <c r="Q288" s="29"/>
      <c r="R288" s="29"/>
      <c r="S288" s="29"/>
      <c r="T288" s="29"/>
      <c r="U288" s="29"/>
      <c r="V288" s="29"/>
      <c r="W288" s="29"/>
      <c r="X288" s="29"/>
      <c r="Y288" s="29"/>
      <c r="Z288" s="29"/>
      <c r="AA288" s="29"/>
      <c r="AB288" s="29"/>
      <c r="AC288" s="29"/>
      <c r="AD288" s="29"/>
      <c r="AE288" s="29"/>
      <c r="AF288" s="29"/>
      <c r="AG288" s="29"/>
      <c r="AH288" s="29"/>
      <c r="AI288" s="29"/>
      <c r="AJ288" s="29"/>
      <c r="AK288" s="29"/>
      <c r="AL288" s="29"/>
      <c r="AM288" s="29"/>
      <c r="AN288" s="29"/>
      <c r="AO288" s="29"/>
    </row>
    <row r="289" spans="1:41" ht="15.75" customHeight="1">
      <c r="A289" s="29"/>
      <c r="B289" s="29"/>
      <c r="C289" s="29"/>
      <c r="D289" s="29"/>
      <c r="E289" s="29"/>
      <c r="F289" s="29"/>
      <c r="G289" s="29"/>
      <c r="H289" s="29"/>
      <c r="I289" s="29"/>
      <c r="J289" s="29"/>
      <c r="K289" s="29"/>
      <c r="L289" s="29"/>
      <c r="M289" s="29"/>
      <c r="N289" s="29"/>
      <c r="O289" s="29"/>
      <c r="P289" s="28"/>
      <c r="Q289" s="29"/>
      <c r="R289" s="29"/>
      <c r="S289" s="29"/>
      <c r="T289" s="29"/>
      <c r="U289" s="29"/>
      <c r="V289" s="29"/>
      <c r="W289" s="29"/>
      <c r="X289" s="29"/>
      <c r="Y289" s="29"/>
      <c r="Z289" s="29"/>
      <c r="AA289" s="29"/>
      <c r="AB289" s="29"/>
      <c r="AC289" s="29"/>
      <c r="AD289" s="29"/>
      <c r="AE289" s="29"/>
      <c r="AF289" s="29"/>
      <c r="AG289" s="29"/>
      <c r="AH289" s="29"/>
      <c r="AI289" s="29"/>
      <c r="AJ289" s="29"/>
      <c r="AK289" s="29"/>
      <c r="AL289" s="29"/>
      <c r="AM289" s="29"/>
      <c r="AN289" s="29"/>
      <c r="AO289" s="29"/>
    </row>
    <row r="290" spans="1:41" ht="15.75" customHeight="1">
      <c r="A290" s="29"/>
      <c r="B290" s="29"/>
      <c r="C290" s="29"/>
      <c r="D290" s="29"/>
      <c r="E290" s="29"/>
      <c r="F290" s="29"/>
      <c r="G290" s="29"/>
      <c r="H290" s="29"/>
      <c r="I290" s="29"/>
      <c r="J290" s="29"/>
      <c r="K290" s="29"/>
      <c r="L290" s="29"/>
      <c r="M290" s="29"/>
      <c r="N290" s="29"/>
      <c r="O290" s="29"/>
      <c r="P290" s="28"/>
      <c r="Q290" s="29"/>
      <c r="R290" s="29"/>
      <c r="S290" s="29"/>
      <c r="T290" s="29"/>
      <c r="U290" s="29"/>
      <c r="V290" s="29"/>
      <c r="W290" s="29"/>
      <c r="X290" s="29"/>
      <c r="Y290" s="29"/>
      <c r="Z290" s="29"/>
      <c r="AA290" s="29"/>
      <c r="AB290" s="29"/>
      <c r="AC290" s="29"/>
      <c r="AD290" s="29"/>
      <c r="AE290" s="29"/>
      <c r="AF290" s="29"/>
      <c r="AG290" s="29"/>
      <c r="AH290" s="29"/>
      <c r="AI290" s="29"/>
      <c r="AJ290" s="29"/>
      <c r="AK290" s="29"/>
      <c r="AL290" s="29"/>
      <c r="AM290" s="29"/>
      <c r="AN290" s="29"/>
      <c r="AO290" s="29"/>
    </row>
    <row r="291" spans="1:41" ht="15.75" customHeight="1">
      <c r="A291" s="29"/>
      <c r="B291" s="29"/>
      <c r="C291" s="29"/>
      <c r="D291" s="29"/>
      <c r="E291" s="29"/>
      <c r="F291" s="29"/>
      <c r="G291" s="29"/>
      <c r="H291" s="29"/>
      <c r="I291" s="29"/>
      <c r="J291" s="29"/>
      <c r="K291" s="29"/>
      <c r="L291" s="29"/>
      <c r="M291" s="29"/>
      <c r="N291" s="29"/>
      <c r="O291" s="29"/>
      <c r="P291" s="28"/>
      <c r="Q291" s="29"/>
      <c r="R291" s="29"/>
      <c r="S291" s="29"/>
      <c r="T291" s="29"/>
      <c r="U291" s="29"/>
      <c r="V291" s="29"/>
      <c r="W291" s="29"/>
      <c r="X291" s="29"/>
      <c r="Y291" s="29"/>
      <c r="Z291" s="29"/>
      <c r="AA291" s="29"/>
      <c r="AB291" s="29"/>
      <c r="AC291" s="29"/>
      <c r="AD291" s="29"/>
      <c r="AE291" s="29"/>
      <c r="AF291" s="29"/>
      <c r="AG291" s="29"/>
      <c r="AH291" s="29"/>
      <c r="AI291" s="29"/>
      <c r="AJ291" s="29"/>
      <c r="AK291" s="29"/>
      <c r="AL291" s="29"/>
      <c r="AM291" s="29"/>
      <c r="AN291" s="29"/>
      <c r="AO291" s="29"/>
    </row>
    <row r="292" spans="1:41" ht="15.75" customHeight="1">
      <c r="A292" s="29"/>
      <c r="B292" s="29"/>
      <c r="C292" s="29"/>
      <c r="D292" s="29"/>
      <c r="E292" s="29"/>
      <c r="F292" s="29"/>
      <c r="G292" s="29"/>
      <c r="H292" s="29"/>
      <c r="I292" s="29"/>
      <c r="J292" s="29"/>
      <c r="K292" s="29"/>
      <c r="L292" s="29"/>
      <c r="M292" s="29"/>
      <c r="N292" s="29"/>
      <c r="O292" s="29"/>
      <c r="P292" s="28"/>
      <c r="Q292" s="29"/>
      <c r="R292" s="29"/>
      <c r="S292" s="29"/>
      <c r="T292" s="29"/>
      <c r="U292" s="29"/>
      <c r="V292" s="29"/>
      <c r="W292" s="29"/>
      <c r="X292" s="29"/>
      <c r="Y292" s="29"/>
      <c r="Z292" s="29"/>
      <c r="AA292" s="29"/>
      <c r="AB292" s="29"/>
      <c r="AC292" s="29"/>
      <c r="AD292" s="29"/>
      <c r="AE292" s="29"/>
      <c r="AF292" s="29"/>
      <c r="AG292" s="29"/>
      <c r="AH292" s="29"/>
      <c r="AI292" s="29"/>
      <c r="AJ292" s="29"/>
      <c r="AK292" s="29"/>
      <c r="AL292" s="29"/>
      <c r="AM292" s="29"/>
      <c r="AN292" s="29"/>
      <c r="AO292" s="29"/>
    </row>
    <row r="293" spans="1:41" ht="15.75" customHeight="1">
      <c r="A293" s="29"/>
      <c r="B293" s="29"/>
      <c r="C293" s="29"/>
      <c r="D293" s="29"/>
      <c r="E293" s="29"/>
      <c r="F293" s="29"/>
      <c r="G293" s="29"/>
      <c r="H293" s="29"/>
      <c r="I293" s="29"/>
      <c r="J293" s="29"/>
      <c r="K293" s="29"/>
      <c r="L293" s="29"/>
      <c r="M293" s="29"/>
      <c r="N293" s="29"/>
      <c r="O293" s="29"/>
      <c r="P293" s="28"/>
      <c r="Q293" s="29"/>
      <c r="R293" s="29"/>
      <c r="S293" s="29"/>
      <c r="T293" s="29"/>
      <c r="U293" s="29"/>
      <c r="V293" s="29"/>
      <c r="W293" s="29"/>
      <c r="X293" s="29"/>
      <c r="Y293" s="29"/>
      <c r="Z293" s="29"/>
      <c r="AA293" s="29"/>
      <c r="AB293" s="29"/>
      <c r="AC293" s="29"/>
      <c r="AD293" s="29"/>
      <c r="AE293" s="29"/>
      <c r="AF293" s="29"/>
      <c r="AG293" s="29"/>
      <c r="AH293" s="29"/>
      <c r="AI293" s="29"/>
      <c r="AJ293" s="29"/>
      <c r="AK293" s="29"/>
      <c r="AL293" s="29"/>
      <c r="AM293" s="29"/>
      <c r="AN293" s="29"/>
      <c r="AO293" s="29"/>
    </row>
    <row r="294" spans="1:41" ht="15.75" customHeight="1">
      <c r="A294" s="29"/>
      <c r="B294" s="29"/>
      <c r="C294" s="29"/>
      <c r="D294" s="29"/>
      <c r="E294" s="29"/>
      <c r="F294" s="29"/>
      <c r="G294" s="29"/>
      <c r="H294" s="29"/>
      <c r="I294" s="29"/>
      <c r="J294" s="29"/>
      <c r="K294" s="29"/>
      <c r="L294" s="29"/>
      <c r="M294" s="29"/>
      <c r="N294" s="29"/>
      <c r="O294" s="29"/>
      <c r="P294" s="28"/>
      <c r="Q294" s="29"/>
      <c r="R294" s="29"/>
      <c r="S294" s="29"/>
      <c r="T294" s="29"/>
      <c r="U294" s="29"/>
      <c r="V294" s="29"/>
      <c r="W294" s="29"/>
      <c r="X294" s="29"/>
      <c r="Y294" s="29"/>
      <c r="Z294" s="29"/>
      <c r="AA294" s="29"/>
      <c r="AB294" s="29"/>
      <c r="AC294" s="29"/>
      <c r="AD294" s="29"/>
      <c r="AE294" s="29"/>
      <c r="AF294" s="29"/>
      <c r="AG294" s="29"/>
      <c r="AH294" s="29"/>
      <c r="AI294" s="29"/>
      <c r="AJ294" s="29"/>
      <c r="AK294" s="29"/>
      <c r="AL294" s="29"/>
      <c r="AM294" s="29"/>
      <c r="AN294" s="29"/>
      <c r="AO294" s="29"/>
    </row>
    <row r="295" spans="1:41" ht="15.75" customHeight="1">
      <c r="A295" s="29"/>
      <c r="B295" s="29"/>
      <c r="C295" s="29"/>
      <c r="D295" s="29"/>
      <c r="E295" s="29"/>
      <c r="F295" s="29"/>
      <c r="G295" s="29"/>
      <c r="H295" s="29"/>
      <c r="I295" s="29"/>
      <c r="J295" s="29"/>
      <c r="K295" s="29"/>
      <c r="L295" s="29"/>
      <c r="M295" s="29"/>
      <c r="N295" s="29"/>
      <c r="O295" s="29"/>
      <c r="P295" s="28"/>
      <c r="Q295" s="29"/>
      <c r="R295" s="29"/>
      <c r="S295" s="29"/>
      <c r="T295" s="29"/>
      <c r="U295" s="29"/>
      <c r="V295" s="29"/>
      <c r="W295" s="29"/>
      <c r="X295" s="29"/>
      <c r="Y295" s="29"/>
      <c r="Z295" s="29"/>
      <c r="AA295" s="29"/>
      <c r="AB295" s="29"/>
      <c r="AC295" s="29"/>
      <c r="AD295" s="29"/>
      <c r="AE295" s="29"/>
      <c r="AF295" s="29"/>
      <c r="AG295" s="29"/>
      <c r="AH295" s="29"/>
      <c r="AI295" s="29"/>
      <c r="AJ295" s="29"/>
      <c r="AK295" s="29"/>
      <c r="AL295" s="29"/>
      <c r="AM295" s="29"/>
      <c r="AN295" s="29"/>
      <c r="AO295" s="29"/>
    </row>
    <row r="296" spans="1:41" ht="15.75" customHeight="1">
      <c r="A296" s="29"/>
      <c r="B296" s="29"/>
      <c r="C296" s="29"/>
      <c r="D296" s="29"/>
      <c r="E296" s="29"/>
      <c r="F296" s="29"/>
      <c r="G296" s="29"/>
      <c r="H296" s="29"/>
      <c r="I296" s="29"/>
      <c r="J296" s="29"/>
      <c r="K296" s="29"/>
      <c r="L296" s="29"/>
      <c r="M296" s="29"/>
      <c r="N296" s="29"/>
      <c r="O296" s="29"/>
      <c r="P296" s="28"/>
      <c r="Q296" s="29"/>
      <c r="R296" s="29"/>
      <c r="S296" s="29"/>
      <c r="T296" s="29"/>
      <c r="U296" s="29"/>
      <c r="V296" s="29"/>
      <c r="W296" s="29"/>
      <c r="X296" s="29"/>
      <c r="Y296" s="29"/>
      <c r="Z296" s="29"/>
      <c r="AA296" s="29"/>
      <c r="AB296" s="29"/>
      <c r="AC296" s="29"/>
      <c r="AD296" s="29"/>
      <c r="AE296" s="29"/>
      <c r="AF296" s="29"/>
      <c r="AG296" s="29"/>
      <c r="AH296" s="29"/>
      <c r="AI296" s="29"/>
      <c r="AJ296" s="29"/>
      <c r="AK296" s="29"/>
      <c r="AL296" s="29"/>
      <c r="AM296" s="29"/>
      <c r="AN296" s="29"/>
      <c r="AO296" s="29"/>
    </row>
    <row r="297" spans="1:41" ht="15.75" customHeight="1">
      <c r="A297" s="29"/>
      <c r="B297" s="29"/>
      <c r="C297" s="29"/>
      <c r="D297" s="29"/>
      <c r="E297" s="29"/>
      <c r="F297" s="29"/>
      <c r="G297" s="29"/>
      <c r="H297" s="29"/>
      <c r="I297" s="29"/>
      <c r="J297" s="29"/>
      <c r="K297" s="29"/>
      <c r="L297" s="29"/>
      <c r="M297" s="29"/>
      <c r="N297" s="29"/>
      <c r="O297" s="29"/>
      <c r="P297" s="28"/>
      <c r="Q297" s="29"/>
      <c r="R297" s="29"/>
      <c r="S297" s="29"/>
      <c r="T297" s="29"/>
      <c r="U297" s="29"/>
      <c r="V297" s="29"/>
      <c r="W297" s="29"/>
      <c r="X297" s="29"/>
      <c r="Y297" s="29"/>
      <c r="Z297" s="29"/>
      <c r="AA297" s="29"/>
      <c r="AB297" s="29"/>
      <c r="AC297" s="29"/>
      <c r="AD297" s="29"/>
      <c r="AE297" s="29"/>
      <c r="AF297" s="29"/>
      <c r="AG297" s="29"/>
      <c r="AH297" s="29"/>
      <c r="AI297" s="29"/>
      <c r="AJ297" s="29"/>
      <c r="AK297" s="29"/>
      <c r="AL297" s="29"/>
      <c r="AM297" s="29"/>
      <c r="AN297" s="29"/>
      <c r="AO297" s="29"/>
    </row>
    <row r="298" spans="1:41" ht="15.75" customHeight="1">
      <c r="A298" s="29"/>
      <c r="B298" s="29"/>
      <c r="C298" s="29"/>
      <c r="D298" s="29"/>
      <c r="E298" s="29"/>
      <c r="F298" s="29"/>
      <c r="G298" s="29"/>
      <c r="H298" s="29"/>
      <c r="I298" s="29"/>
      <c r="J298" s="29"/>
      <c r="K298" s="29"/>
      <c r="L298" s="29"/>
      <c r="M298" s="29"/>
      <c r="N298" s="29"/>
      <c r="O298" s="29"/>
      <c r="P298" s="28"/>
      <c r="Q298" s="29"/>
      <c r="R298" s="29"/>
      <c r="S298" s="29"/>
      <c r="T298" s="29"/>
      <c r="U298" s="29"/>
      <c r="V298" s="29"/>
      <c r="W298" s="29"/>
      <c r="X298" s="29"/>
      <c r="Y298" s="29"/>
      <c r="Z298" s="29"/>
      <c r="AA298" s="29"/>
      <c r="AB298" s="29"/>
      <c r="AC298" s="29"/>
      <c r="AD298" s="29"/>
      <c r="AE298" s="29"/>
      <c r="AF298" s="29"/>
      <c r="AG298" s="29"/>
      <c r="AH298" s="29"/>
      <c r="AI298" s="29"/>
      <c r="AJ298" s="29"/>
      <c r="AK298" s="29"/>
      <c r="AL298" s="29"/>
      <c r="AM298" s="29"/>
      <c r="AN298" s="29"/>
      <c r="AO298" s="29"/>
    </row>
    <row r="299" spans="1:41" ht="15.75" customHeight="1">
      <c r="A299" s="29"/>
      <c r="B299" s="29"/>
      <c r="C299" s="29"/>
      <c r="D299" s="29"/>
      <c r="E299" s="29"/>
      <c r="F299" s="29"/>
      <c r="G299" s="29"/>
      <c r="H299" s="29"/>
      <c r="I299" s="29"/>
      <c r="J299" s="29"/>
      <c r="K299" s="29"/>
      <c r="L299" s="29"/>
      <c r="M299" s="29"/>
      <c r="N299" s="29"/>
      <c r="O299" s="29"/>
      <c r="P299" s="28"/>
      <c r="Q299" s="29"/>
      <c r="R299" s="29"/>
      <c r="S299" s="29"/>
      <c r="T299" s="29"/>
      <c r="U299" s="29"/>
      <c r="V299" s="29"/>
      <c r="W299" s="29"/>
      <c r="X299" s="29"/>
      <c r="Y299" s="29"/>
      <c r="Z299" s="29"/>
      <c r="AA299" s="29"/>
      <c r="AB299" s="29"/>
      <c r="AC299" s="29"/>
      <c r="AD299" s="29"/>
      <c r="AE299" s="29"/>
      <c r="AF299" s="29"/>
      <c r="AG299" s="29"/>
      <c r="AH299" s="29"/>
      <c r="AI299" s="29"/>
      <c r="AJ299" s="29"/>
      <c r="AK299" s="29"/>
      <c r="AL299" s="29"/>
      <c r="AM299" s="29"/>
      <c r="AN299" s="29"/>
      <c r="AO299" s="29"/>
    </row>
    <row r="300" spans="1:41" ht="15.75" customHeight="1">
      <c r="A300" s="29"/>
      <c r="B300" s="29"/>
      <c r="C300" s="29"/>
      <c r="D300" s="29"/>
      <c r="E300" s="29"/>
      <c r="F300" s="29"/>
      <c r="G300" s="29"/>
      <c r="H300" s="29"/>
      <c r="I300" s="29"/>
      <c r="J300" s="29"/>
      <c r="K300" s="29"/>
      <c r="L300" s="29"/>
      <c r="M300" s="29"/>
      <c r="N300" s="29"/>
      <c r="O300" s="29"/>
      <c r="P300" s="28"/>
      <c r="Q300" s="29"/>
      <c r="R300" s="29"/>
      <c r="S300" s="29"/>
      <c r="T300" s="29"/>
      <c r="U300" s="29"/>
      <c r="V300" s="29"/>
      <c r="W300" s="29"/>
      <c r="X300" s="29"/>
      <c r="Y300" s="29"/>
      <c r="Z300" s="29"/>
      <c r="AA300" s="29"/>
      <c r="AB300" s="29"/>
      <c r="AC300" s="29"/>
      <c r="AD300" s="29"/>
      <c r="AE300" s="29"/>
      <c r="AF300" s="29"/>
      <c r="AG300" s="29"/>
      <c r="AH300" s="29"/>
      <c r="AI300" s="29"/>
      <c r="AJ300" s="29"/>
      <c r="AK300" s="29"/>
      <c r="AL300" s="29"/>
      <c r="AM300" s="29"/>
      <c r="AN300" s="29"/>
      <c r="AO300" s="29"/>
    </row>
    <row r="301" spans="1:41" ht="15.75" customHeight="1">
      <c r="A301" s="29"/>
      <c r="B301" s="29"/>
      <c r="C301" s="29"/>
      <c r="D301" s="29"/>
      <c r="E301" s="29"/>
      <c r="F301" s="29"/>
      <c r="G301" s="29"/>
      <c r="H301" s="29"/>
      <c r="I301" s="29"/>
      <c r="J301" s="29"/>
      <c r="K301" s="29"/>
      <c r="L301" s="29"/>
      <c r="M301" s="29"/>
      <c r="N301" s="29"/>
      <c r="O301" s="29"/>
      <c r="P301" s="28"/>
      <c r="Q301" s="29"/>
      <c r="R301" s="29"/>
      <c r="S301" s="29"/>
      <c r="T301" s="29"/>
      <c r="U301" s="29"/>
      <c r="V301" s="29"/>
      <c r="W301" s="29"/>
      <c r="X301" s="29"/>
      <c r="Y301" s="29"/>
      <c r="Z301" s="29"/>
      <c r="AA301" s="29"/>
      <c r="AB301" s="29"/>
      <c r="AC301" s="29"/>
      <c r="AD301" s="29"/>
      <c r="AE301" s="29"/>
      <c r="AF301" s="29"/>
      <c r="AG301" s="29"/>
      <c r="AH301" s="29"/>
      <c r="AI301" s="29"/>
      <c r="AJ301" s="29"/>
      <c r="AK301" s="29"/>
      <c r="AL301" s="29"/>
      <c r="AM301" s="29"/>
      <c r="AN301" s="29"/>
      <c r="AO301" s="29"/>
    </row>
    <row r="302" spans="1:41" ht="15.75" customHeight="1">
      <c r="A302" s="29"/>
      <c r="B302" s="29"/>
      <c r="C302" s="29"/>
      <c r="D302" s="29"/>
      <c r="E302" s="29"/>
      <c r="F302" s="29"/>
      <c r="G302" s="29"/>
      <c r="H302" s="29"/>
      <c r="I302" s="29"/>
      <c r="J302" s="29"/>
      <c r="K302" s="29"/>
      <c r="L302" s="29"/>
      <c r="M302" s="29"/>
      <c r="N302" s="29"/>
      <c r="O302" s="29"/>
      <c r="P302" s="28"/>
      <c r="Q302" s="29"/>
      <c r="R302" s="29"/>
      <c r="S302" s="29"/>
      <c r="T302" s="29"/>
      <c r="U302" s="29"/>
      <c r="V302" s="29"/>
      <c r="W302" s="29"/>
      <c r="X302" s="29"/>
      <c r="Y302" s="29"/>
      <c r="Z302" s="29"/>
      <c r="AA302" s="29"/>
      <c r="AB302" s="29"/>
      <c r="AC302" s="29"/>
      <c r="AD302" s="29"/>
      <c r="AE302" s="29"/>
      <c r="AF302" s="29"/>
      <c r="AG302" s="29"/>
      <c r="AH302" s="29"/>
      <c r="AI302" s="29"/>
      <c r="AJ302" s="29"/>
      <c r="AK302" s="29"/>
      <c r="AL302" s="29"/>
      <c r="AM302" s="29"/>
      <c r="AN302" s="29"/>
      <c r="AO302" s="29"/>
    </row>
    <row r="303" spans="1:41" ht="15.75" customHeight="1">
      <c r="A303" s="29"/>
      <c r="B303" s="29"/>
      <c r="C303" s="29"/>
      <c r="D303" s="29"/>
      <c r="E303" s="29"/>
      <c r="F303" s="29"/>
      <c r="G303" s="29"/>
      <c r="H303" s="29"/>
      <c r="I303" s="29"/>
      <c r="J303" s="29"/>
      <c r="K303" s="29"/>
      <c r="L303" s="29"/>
      <c r="M303" s="29"/>
      <c r="N303" s="29"/>
      <c r="O303" s="29"/>
      <c r="P303" s="28"/>
      <c r="Q303" s="29"/>
      <c r="R303" s="29"/>
      <c r="S303" s="29"/>
      <c r="T303" s="29"/>
      <c r="U303" s="29"/>
      <c r="V303" s="29"/>
      <c r="W303" s="29"/>
      <c r="X303" s="29"/>
      <c r="Y303" s="29"/>
      <c r="Z303" s="29"/>
      <c r="AA303" s="29"/>
      <c r="AB303" s="29"/>
      <c r="AC303" s="29"/>
      <c r="AD303" s="29"/>
      <c r="AE303" s="29"/>
      <c r="AF303" s="29"/>
      <c r="AG303" s="29"/>
      <c r="AH303" s="29"/>
      <c r="AI303" s="29"/>
      <c r="AJ303" s="29"/>
      <c r="AK303" s="29"/>
      <c r="AL303" s="29"/>
      <c r="AM303" s="29"/>
      <c r="AN303" s="29"/>
      <c r="AO303" s="29"/>
    </row>
    <row r="304" spans="1:41" ht="15.75" customHeight="1">
      <c r="A304" s="29"/>
      <c r="B304" s="29"/>
      <c r="C304" s="29"/>
      <c r="D304" s="29"/>
      <c r="E304" s="29"/>
      <c r="F304" s="29"/>
      <c r="G304" s="29"/>
      <c r="H304" s="29"/>
      <c r="I304" s="29"/>
      <c r="J304" s="29"/>
      <c r="K304" s="29"/>
      <c r="L304" s="29"/>
      <c r="M304" s="29"/>
      <c r="N304" s="29"/>
      <c r="O304" s="29"/>
      <c r="P304" s="28"/>
      <c r="Q304" s="29"/>
      <c r="R304" s="29"/>
      <c r="S304" s="29"/>
      <c r="T304" s="29"/>
      <c r="U304" s="29"/>
      <c r="V304" s="29"/>
      <c r="W304" s="29"/>
      <c r="X304" s="29"/>
      <c r="Y304" s="29"/>
      <c r="Z304" s="29"/>
      <c r="AA304" s="29"/>
      <c r="AB304" s="29"/>
      <c r="AC304" s="29"/>
      <c r="AD304" s="29"/>
      <c r="AE304" s="29"/>
      <c r="AF304" s="29"/>
      <c r="AG304" s="29"/>
      <c r="AH304" s="29"/>
      <c r="AI304" s="29"/>
      <c r="AJ304" s="29"/>
      <c r="AK304" s="29"/>
      <c r="AL304" s="29"/>
      <c r="AM304" s="29"/>
      <c r="AN304" s="29"/>
      <c r="AO304" s="29"/>
    </row>
    <row r="305" spans="1:41" ht="15.75" customHeight="1">
      <c r="A305" s="29"/>
      <c r="B305" s="29"/>
      <c r="C305" s="29"/>
      <c r="D305" s="29"/>
      <c r="E305" s="29"/>
      <c r="F305" s="29"/>
      <c r="G305" s="29"/>
      <c r="H305" s="29"/>
      <c r="I305" s="29"/>
      <c r="J305" s="29"/>
      <c r="K305" s="29"/>
      <c r="L305" s="29"/>
      <c r="M305" s="29"/>
      <c r="N305" s="29"/>
      <c r="O305" s="29"/>
      <c r="P305" s="28"/>
      <c r="Q305" s="29"/>
      <c r="R305" s="29"/>
      <c r="S305" s="29"/>
      <c r="T305" s="29"/>
      <c r="U305" s="29"/>
      <c r="V305" s="29"/>
      <c r="W305" s="29"/>
      <c r="X305" s="29"/>
      <c r="Y305" s="29"/>
      <c r="Z305" s="29"/>
      <c r="AA305" s="29"/>
      <c r="AB305" s="29"/>
      <c r="AC305" s="29"/>
      <c r="AD305" s="29"/>
      <c r="AE305" s="29"/>
      <c r="AF305" s="29"/>
      <c r="AG305" s="29"/>
      <c r="AH305" s="29"/>
      <c r="AI305" s="29"/>
      <c r="AJ305" s="29"/>
      <c r="AK305" s="29"/>
      <c r="AL305" s="29"/>
      <c r="AM305" s="29"/>
      <c r="AN305" s="29"/>
      <c r="AO305" s="29"/>
    </row>
    <row r="306" spans="1:41" ht="15.75" customHeight="1">
      <c r="A306" s="29"/>
      <c r="B306" s="29"/>
      <c r="C306" s="29"/>
      <c r="D306" s="29"/>
      <c r="E306" s="29"/>
      <c r="F306" s="29"/>
      <c r="G306" s="29"/>
      <c r="H306" s="29"/>
      <c r="I306" s="29"/>
      <c r="J306" s="29"/>
      <c r="K306" s="29"/>
      <c r="L306" s="29"/>
      <c r="M306" s="29"/>
      <c r="N306" s="29"/>
      <c r="O306" s="29"/>
      <c r="P306" s="28"/>
      <c r="Q306" s="29"/>
      <c r="R306" s="29"/>
      <c r="S306" s="29"/>
      <c r="T306" s="29"/>
      <c r="U306" s="29"/>
      <c r="V306" s="29"/>
      <c r="W306" s="29"/>
      <c r="X306" s="29"/>
      <c r="Y306" s="29"/>
      <c r="Z306" s="29"/>
      <c r="AA306" s="29"/>
      <c r="AB306" s="29"/>
      <c r="AC306" s="29"/>
      <c r="AD306" s="29"/>
      <c r="AE306" s="29"/>
      <c r="AF306" s="29"/>
      <c r="AG306" s="29"/>
      <c r="AH306" s="29"/>
      <c r="AI306" s="29"/>
      <c r="AJ306" s="29"/>
      <c r="AK306" s="29"/>
      <c r="AL306" s="29"/>
      <c r="AM306" s="29"/>
      <c r="AN306" s="29"/>
      <c r="AO306" s="29"/>
    </row>
    <row r="307" spans="1:41" ht="15.75" customHeight="1">
      <c r="A307" s="29"/>
      <c r="B307" s="29"/>
      <c r="C307" s="29"/>
      <c r="D307" s="29"/>
      <c r="E307" s="29"/>
      <c r="F307" s="29"/>
      <c r="G307" s="29"/>
      <c r="H307" s="29"/>
      <c r="I307" s="29"/>
      <c r="J307" s="29"/>
      <c r="K307" s="29"/>
      <c r="L307" s="29"/>
      <c r="M307" s="29"/>
      <c r="N307" s="29"/>
      <c r="O307" s="29"/>
      <c r="P307" s="28"/>
      <c r="Q307" s="29"/>
      <c r="R307" s="29"/>
      <c r="S307" s="29"/>
      <c r="T307" s="29"/>
      <c r="U307" s="29"/>
      <c r="V307" s="29"/>
      <c r="W307" s="29"/>
      <c r="X307" s="29"/>
      <c r="Y307" s="29"/>
      <c r="Z307" s="29"/>
      <c r="AA307" s="29"/>
      <c r="AB307" s="29"/>
      <c r="AC307" s="29"/>
      <c r="AD307" s="29"/>
      <c r="AE307" s="29"/>
      <c r="AF307" s="29"/>
      <c r="AG307" s="29"/>
      <c r="AH307" s="29"/>
      <c r="AI307" s="29"/>
      <c r="AJ307" s="29"/>
      <c r="AK307" s="29"/>
      <c r="AL307" s="29"/>
      <c r="AM307" s="29"/>
      <c r="AN307" s="29"/>
      <c r="AO307" s="29"/>
    </row>
    <row r="308" spans="1:41" ht="15.75" customHeight="1">
      <c r="A308" s="29"/>
      <c r="B308" s="29"/>
      <c r="C308" s="29"/>
      <c r="D308" s="29"/>
      <c r="E308" s="29"/>
      <c r="F308" s="29"/>
      <c r="G308" s="29"/>
      <c r="H308" s="29"/>
      <c r="I308" s="29"/>
      <c r="J308" s="29"/>
      <c r="K308" s="29"/>
      <c r="L308" s="29"/>
      <c r="M308" s="29"/>
      <c r="N308" s="29"/>
      <c r="O308" s="29"/>
      <c r="P308" s="28"/>
      <c r="Q308" s="29"/>
      <c r="R308" s="29"/>
      <c r="S308" s="29"/>
      <c r="T308" s="29"/>
      <c r="U308" s="29"/>
      <c r="V308" s="29"/>
      <c r="W308" s="29"/>
      <c r="X308" s="29"/>
      <c r="Y308" s="29"/>
      <c r="Z308" s="29"/>
      <c r="AA308" s="29"/>
      <c r="AB308" s="29"/>
      <c r="AC308" s="29"/>
      <c r="AD308" s="29"/>
      <c r="AE308" s="29"/>
      <c r="AF308" s="29"/>
      <c r="AG308" s="29"/>
      <c r="AH308" s="29"/>
      <c r="AI308" s="29"/>
      <c r="AJ308" s="29"/>
      <c r="AK308" s="29"/>
      <c r="AL308" s="29"/>
      <c r="AM308" s="29"/>
      <c r="AN308" s="29"/>
      <c r="AO308" s="29"/>
    </row>
    <row r="309" spans="1:41" ht="15.75" customHeight="1">
      <c r="A309" s="29"/>
      <c r="B309" s="29"/>
      <c r="C309" s="29"/>
      <c r="D309" s="29"/>
      <c r="E309" s="29"/>
      <c r="F309" s="29"/>
      <c r="G309" s="29"/>
      <c r="H309" s="29"/>
      <c r="I309" s="29"/>
      <c r="J309" s="29"/>
      <c r="K309" s="29"/>
      <c r="L309" s="29"/>
      <c r="M309" s="29"/>
      <c r="N309" s="29"/>
      <c r="O309" s="29"/>
      <c r="P309" s="28"/>
      <c r="Q309" s="29"/>
      <c r="R309" s="29"/>
      <c r="S309" s="29"/>
      <c r="T309" s="29"/>
      <c r="U309" s="29"/>
      <c r="V309" s="29"/>
      <c r="W309" s="29"/>
      <c r="X309" s="29"/>
      <c r="Y309" s="29"/>
      <c r="Z309" s="29"/>
      <c r="AA309" s="29"/>
      <c r="AB309" s="29"/>
      <c r="AC309" s="29"/>
      <c r="AD309" s="29"/>
      <c r="AE309" s="29"/>
      <c r="AF309" s="29"/>
      <c r="AG309" s="29"/>
      <c r="AH309" s="29"/>
      <c r="AI309" s="29"/>
      <c r="AJ309" s="29"/>
      <c r="AK309" s="29"/>
      <c r="AL309" s="29"/>
      <c r="AM309" s="29"/>
      <c r="AN309" s="29"/>
      <c r="AO309" s="29"/>
    </row>
    <row r="310" spans="1:41" ht="15.75" customHeight="1">
      <c r="A310" s="29"/>
      <c r="B310" s="29"/>
      <c r="C310" s="29"/>
      <c r="D310" s="29"/>
      <c r="E310" s="29"/>
      <c r="F310" s="29"/>
      <c r="G310" s="29"/>
      <c r="H310" s="29"/>
      <c r="I310" s="29"/>
      <c r="J310" s="29"/>
      <c r="K310" s="29"/>
      <c r="L310" s="29"/>
      <c r="M310" s="29"/>
      <c r="N310" s="29"/>
      <c r="O310" s="29"/>
      <c r="P310" s="28"/>
      <c r="Q310" s="29"/>
      <c r="R310" s="29"/>
      <c r="S310" s="29"/>
      <c r="T310" s="29"/>
      <c r="U310" s="29"/>
      <c r="V310" s="29"/>
      <c r="W310" s="29"/>
      <c r="X310" s="29"/>
      <c r="Y310" s="29"/>
      <c r="Z310" s="29"/>
      <c r="AA310" s="29"/>
      <c r="AB310" s="29"/>
      <c r="AC310" s="29"/>
      <c r="AD310" s="29"/>
      <c r="AE310" s="29"/>
      <c r="AF310" s="29"/>
      <c r="AG310" s="29"/>
      <c r="AH310" s="29"/>
      <c r="AI310" s="29"/>
      <c r="AJ310" s="29"/>
      <c r="AK310" s="29"/>
      <c r="AL310" s="29"/>
      <c r="AM310" s="29"/>
      <c r="AN310" s="29"/>
      <c r="AO310" s="29"/>
    </row>
    <row r="311" spans="1:41" ht="15.75" customHeight="1">
      <c r="A311" s="29"/>
      <c r="B311" s="29"/>
      <c r="C311" s="29"/>
      <c r="D311" s="29"/>
      <c r="E311" s="29"/>
      <c r="F311" s="29"/>
      <c r="G311" s="29"/>
      <c r="H311" s="29"/>
      <c r="I311" s="29"/>
      <c r="J311" s="29"/>
      <c r="K311" s="29"/>
      <c r="L311" s="29"/>
      <c r="M311" s="29"/>
      <c r="N311" s="29"/>
      <c r="O311" s="29"/>
      <c r="P311" s="28"/>
      <c r="Q311" s="29"/>
      <c r="R311" s="29"/>
      <c r="S311" s="29"/>
      <c r="T311" s="29"/>
      <c r="U311" s="29"/>
      <c r="V311" s="29"/>
      <c r="W311" s="29"/>
      <c r="X311" s="29"/>
      <c r="Y311" s="29"/>
      <c r="Z311" s="29"/>
      <c r="AA311" s="29"/>
      <c r="AB311" s="29"/>
      <c r="AC311" s="29"/>
      <c r="AD311" s="29"/>
      <c r="AE311" s="29"/>
      <c r="AF311" s="29"/>
      <c r="AG311" s="29"/>
      <c r="AH311" s="29"/>
      <c r="AI311" s="29"/>
      <c r="AJ311" s="29"/>
      <c r="AK311" s="29"/>
      <c r="AL311" s="29"/>
      <c r="AM311" s="29"/>
      <c r="AN311" s="29"/>
      <c r="AO311" s="29"/>
    </row>
    <row r="312" spans="1:41" ht="15.75" customHeight="1">
      <c r="A312" s="29"/>
      <c r="B312" s="29"/>
      <c r="C312" s="29"/>
      <c r="D312" s="29"/>
      <c r="E312" s="29"/>
      <c r="F312" s="29"/>
      <c r="G312" s="29"/>
      <c r="H312" s="29"/>
      <c r="I312" s="29"/>
      <c r="J312" s="29"/>
      <c r="K312" s="29"/>
      <c r="L312" s="29"/>
      <c r="M312" s="29"/>
      <c r="N312" s="29"/>
      <c r="O312" s="29"/>
      <c r="P312" s="28"/>
      <c r="Q312" s="29"/>
      <c r="R312" s="29"/>
      <c r="S312" s="29"/>
      <c r="T312" s="29"/>
      <c r="U312" s="29"/>
      <c r="V312" s="29"/>
      <c r="W312" s="29"/>
      <c r="X312" s="29"/>
      <c r="Y312" s="29"/>
      <c r="Z312" s="29"/>
      <c r="AA312" s="29"/>
      <c r="AB312" s="29"/>
      <c r="AC312" s="29"/>
      <c r="AD312" s="29"/>
      <c r="AE312" s="29"/>
      <c r="AF312" s="29"/>
      <c r="AG312" s="29"/>
      <c r="AH312" s="29"/>
      <c r="AI312" s="29"/>
      <c r="AJ312" s="29"/>
      <c r="AK312" s="29"/>
      <c r="AL312" s="29"/>
      <c r="AM312" s="29"/>
      <c r="AN312" s="29"/>
      <c r="AO312" s="29"/>
    </row>
    <row r="313" spans="1:41" ht="15.75" customHeight="1">
      <c r="A313" s="29"/>
      <c r="B313" s="29"/>
      <c r="C313" s="29"/>
      <c r="D313" s="29"/>
      <c r="E313" s="29"/>
      <c r="F313" s="29"/>
      <c r="G313" s="29"/>
      <c r="H313" s="29"/>
      <c r="I313" s="29"/>
      <c r="J313" s="29"/>
      <c r="K313" s="29"/>
      <c r="L313" s="29"/>
      <c r="M313" s="29"/>
      <c r="N313" s="29"/>
      <c r="O313" s="29"/>
      <c r="P313" s="28"/>
      <c r="Q313" s="29"/>
      <c r="R313" s="29"/>
      <c r="S313" s="29"/>
      <c r="T313" s="29"/>
      <c r="U313" s="29"/>
      <c r="V313" s="29"/>
      <c r="W313" s="29"/>
      <c r="X313" s="29"/>
      <c r="Y313" s="29"/>
      <c r="Z313" s="29"/>
      <c r="AA313" s="29"/>
      <c r="AB313" s="29"/>
      <c r="AC313" s="29"/>
      <c r="AD313" s="29"/>
      <c r="AE313" s="29"/>
      <c r="AF313" s="29"/>
      <c r="AG313" s="29"/>
      <c r="AH313" s="29"/>
      <c r="AI313" s="29"/>
      <c r="AJ313" s="29"/>
      <c r="AK313" s="29"/>
      <c r="AL313" s="29"/>
      <c r="AM313" s="29"/>
      <c r="AN313" s="29"/>
      <c r="AO313" s="29"/>
    </row>
    <row r="314" spans="1:41" ht="15.75" customHeight="1">
      <c r="A314" s="29"/>
      <c r="B314" s="29"/>
      <c r="C314" s="29"/>
      <c r="D314" s="29"/>
      <c r="E314" s="29"/>
      <c r="F314" s="29"/>
      <c r="G314" s="29"/>
      <c r="H314" s="29"/>
      <c r="I314" s="29"/>
      <c r="J314" s="29"/>
      <c r="K314" s="29"/>
      <c r="L314" s="29"/>
      <c r="M314" s="29"/>
      <c r="N314" s="29"/>
      <c r="O314" s="29"/>
      <c r="P314" s="28"/>
      <c r="Q314" s="29"/>
      <c r="R314" s="29"/>
      <c r="S314" s="29"/>
      <c r="T314" s="29"/>
      <c r="U314" s="29"/>
      <c r="V314" s="29"/>
      <c r="W314" s="29"/>
      <c r="X314" s="29"/>
      <c r="Y314" s="29"/>
      <c r="Z314" s="29"/>
      <c r="AA314" s="29"/>
      <c r="AB314" s="29"/>
      <c r="AC314" s="29"/>
      <c r="AD314" s="29"/>
      <c r="AE314" s="29"/>
      <c r="AF314" s="29"/>
      <c r="AG314" s="29"/>
      <c r="AH314" s="29"/>
      <c r="AI314" s="29"/>
      <c r="AJ314" s="29"/>
      <c r="AK314" s="29"/>
      <c r="AL314" s="29"/>
      <c r="AM314" s="29"/>
      <c r="AN314" s="29"/>
      <c r="AO314" s="29"/>
    </row>
    <row r="315" spans="1:41" ht="15.75" customHeight="1">
      <c r="A315" s="29"/>
      <c r="B315" s="29"/>
      <c r="C315" s="29"/>
      <c r="D315" s="29"/>
      <c r="E315" s="29"/>
      <c r="F315" s="29"/>
      <c r="G315" s="29"/>
      <c r="H315" s="29"/>
      <c r="I315" s="29"/>
      <c r="J315" s="29"/>
      <c r="K315" s="29"/>
      <c r="L315" s="29"/>
      <c r="M315" s="29"/>
      <c r="N315" s="29"/>
      <c r="O315" s="29"/>
      <c r="P315" s="28"/>
      <c r="Q315" s="29"/>
      <c r="R315" s="29"/>
      <c r="S315" s="29"/>
      <c r="T315" s="29"/>
      <c r="U315" s="29"/>
      <c r="V315" s="29"/>
      <c r="W315" s="29"/>
      <c r="X315" s="29"/>
      <c r="Y315" s="29"/>
      <c r="Z315" s="29"/>
      <c r="AA315" s="29"/>
      <c r="AB315" s="29"/>
      <c r="AC315" s="29"/>
      <c r="AD315" s="29"/>
      <c r="AE315" s="29"/>
      <c r="AF315" s="29"/>
      <c r="AG315" s="29"/>
      <c r="AH315" s="29"/>
      <c r="AI315" s="29"/>
      <c r="AJ315" s="29"/>
      <c r="AK315" s="29"/>
      <c r="AL315" s="29"/>
      <c r="AM315" s="29"/>
      <c r="AN315" s="29"/>
      <c r="AO315" s="29"/>
    </row>
    <row r="316" spans="1:41" ht="15.75" customHeight="1">
      <c r="A316" s="29"/>
      <c r="B316" s="29"/>
      <c r="C316" s="29"/>
      <c r="D316" s="29"/>
      <c r="E316" s="29"/>
      <c r="F316" s="29"/>
      <c r="G316" s="29"/>
      <c r="H316" s="29"/>
      <c r="I316" s="29"/>
      <c r="J316" s="29"/>
      <c r="K316" s="29"/>
      <c r="L316" s="29"/>
      <c r="M316" s="29"/>
      <c r="N316" s="29"/>
      <c r="O316" s="29"/>
      <c r="P316" s="28"/>
      <c r="Q316" s="29"/>
      <c r="R316" s="29"/>
      <c r="S316" s="29"/>
      <c r="T316" s="29"/>
      <c r="U316" s="29"/>
      <c r="V316" s="29"/>
      <c r="W316" s="29"/>
      <c r="X316" s="29"/>
      <c r="Y316" s="29"/>
      <c r="Z316" s="29"/>
      <c r="AA316" s="29"/>
      <c r="AB316" s="29"/>
      <c r="AC316" s="29"/>
      <c r="AD316" s="29"/>
      <c r="AE316" s="29"/>
      <c r="AF316" s="29"/>
      <c r="AG316" s="29"/>
      <c r="AH316" s="29"/>
      <c r="AI316" s="29"/>
      <c r="AJ316" s="29"/>
      <c r="AK316" s="29"/>
      <c r="AL316" s="29"/>
      <c r="AM316" s="29"/>
      <c r="AN316" s="29"/>
      <c r="AO316" s="29"/>
    </row>
    <row r="317" spans="1:41" ht="15.75" customHeight="1">
      <c r="A317" s="29"/>
      <c r="B317" s="29"/>
      <c r="C317" s="29"/>
      <c r="D317" s="29"/>
      <c r="E317" s="29"/>
      <c r="F317" s="29"/>
      <c r="G317" s="29"/>
      <c r="H317" s="29"/>
      <c r="I317" s="29"/>
      <c r="J317" s="29"/>
      <c r="K317" s="29"/>
      <c r="L317" s="29"/>
      <c r="M317" s="29"/>
      <c r="N317" s="29"/>
      <c r="O317" s="29"/>
      <c r="P317" s="28"/>
      <c r="Q317" s="29"/>
      <c r="R317" s="29"/>
      <c r="S317" s="29"/>
      <c r="T317" s="29"/>
      <c r="U317" s="29"/>
      <c r="V317" s="29"/>
      <c r="W317" s="29"/>
      <c r="X317" s="29"/>
      <c r="Y317" s="29"/>
      <c r="Z317" s="29"/>
      <c r="AA317" s="29"/>
      <c r="AB317" s="29"/>
      <c r="AC317" s="29"/>
      <c r="AD317" s="29"/>
      <c r="AE317" s="29"/>
      <c r="AF317" s="29"/>
      <c r="AG317" s="29"/>
      <c r="AH317" s="29"/>
      <c r="AI317" s="29"/>
      <c r="AJ317" s="29"/>
      <c r="AK317" s="29"/>
      <c r="AL317" s="29"/>
      <c r="AM317" s="29"/>
      <c r="AN317" s="29"/>
      <c r="AO317" s="29"/>
    </row>
    <row r="318" spans="1:41" ht="15.75" customHeight="1">
      <c r="A318" s="29"/>
      <c r="B318" s="29"/>
      <c r="C318" s="29"/>
      <c r="D318" s="29"/>
      <c r="E318" s="29"/>
      <c r="F318" s="29"/>
      <c r="G318" s="29"/>
      <c r="H318" s="29"/>
      <c r="I318" s="29"/>
      <c r="J318" s="29"/>
      <c r="K318" s="29"/>
      <c r="L318" s="29"/>
      <c r="M318" s="29"/>
      <c r="N318" s="29"/>
      <c r="O318" s="29"/>
      <c r="P318" s="28"/>
      <c r="Q318" s="29"/>
      <c r="R318" s="29"/>
      <c r="S318" s="29"/>
      <c r="T318" s="29"/>
      <c r="U318" s="29"/>
      <c r="V318" s="29"/>
      <c r="W318" s="29"/>
      <c r="X318" s="29"/>
      <c r="Y318" s="29"/>
      <c r="Z318" s="29"/>
      <c r="AA318" s="29"/>
      <c r="AB318" s="29"/>
      <c r="AC318" s="29"/>
      <c r="AD318" s="29"/>
      <c r="AE318" s="29"/>
      <c r="AF318" s="29"/>
      <c r="AG318" s="29"/>
      <c r="AH318" s="29"/>
      <c r="AI318" s="29"/>
      <c r="AJ318" s="29"/>
      <c r="AK318" s="29"/>
      <c r="AL318" s="29"/>
      <c r="AM318" s="29"/>
      <c r="AN318" s="29"/>
      <c r="AO318" s="29"/>
    </row>
    <row r="319" spans="1:41" ht="15.75" customHeight="1">
      <c r="A319" s="29"/>
      <c r="B319" s="29"/>
      <c r="C319" s="29"/>
      <c r="D319" s="29"/>
      <c r="E319" s="29"/>
      <c r="F319" s="29"/>
      <c r="G319" s="29"/>
      <c r="H319" s="29"/>
      <c r="I319" s="29"/>
      <c r="J319" s="29"/>
      <c r="K319" s="29"/>
      <c r="L319" s="29"/>
      <c r="M319" s="29"/>
      <c r="N319" s="29"/>
      <c r="O319" s="29"/>
      <c r="P319" s="28"/>
      <c r="Q319" s="29"/>
      <c r="R319" s="29"/>
      <c r="S319" s="29"/>
      <c r="T319" s="29"/>
      <c r="U319" s="29"/>
      <c r="V319" s="29"/>
      <c r="W319" s="29"/>
      <c r="X319" s="29"/>
      <c r="Y319" s="29"/>
      <c r="Z319" s="29"/>
      <c r="AA319" s="29"/>
      <c r="AB319" s="29"/>
      <c r="AC319" s="29"/>
      <c r="AD319" s="29"/>
      <c r="AE319" s="29"/>
      <c r="AF319" s="29"/>
      <c r="AG319" s="29"/>
      <c r="AH319" s="29"/>
      <c r="AI319" s="29"/>
      <c r="AJ319" s="29"/>
      <c r="AK319" s="29"/>
      <c r="AL319" s="29"/>
      <c r="AM319" s="29"/>
      <c r="AN319" s="29"/>
      <c r="AO319" s="29"/>
    </row>
    <row r="320" spans="1:41" ht="15.75" customHeight="1">
      <c r="A320" s="29"/>
      <c r="B320" s="29"/>
      <c r="C320" s="29"/>
      <c r="D320" s="29"/>
      <c r="E320" s="29"/>
      <c r="F320" s="29"/>
      <c r="G320" s="29"/>
      <c r="H320" s="29"/>
      <c r="I320" s="29"/>
      <c r="J320" s="29"/>
      <c r="K320" s="29"/>
      <c r="L320" s="29"/>
      <c r="M320" s="29"/>
      <c r="N320" s="29"/>
      <c r="O320" s="29"/>
      <c r="P320" s="28"/>
      <c r="Q320" s="29"/>
      <c r="R320" s="29"/>
      <c r="S320" s="29"/>
      <c r="T320" s="29"/>
      <c r="U320" s="29"/>
      <c r="V320" s="29"/>
      <c r="W320" s="29"/>
      <c r="X320" s="29"/>
      <c r="Y320" s="29"/>
      <c r="Z320" s="29"/>
      <c r="AA320" s="29"/>
      <c r="AB320" s="29"/>
      <c r="AC320" s="29"/>
      <c r="AD320" s="29"/>
      <c r="AE320" s="29"/>
      <c r="AF320" s="29"/>
      <c r="AG320" s="29"/>
      <c r="AH320" s="29"/>
      <c r="AI320" s="29"/>
      <c r="AJ320" s="29"/>
      <c r="AK320" s="29"/>
      <c r="AL320" s="29"/>
      <c r="AM320" s="29"/>
      <c r="AN320" s="29"/>
      <c r="AO320" s="29"/>
    </row>
    <row r="321" spans="1:41" ht="15.75" customHeight="1">
      <c r="A321" s="29"/>
      <c r="B321" s="29"/>
      <c r="C321" s="29"/>
      <c r="D321" s="29"/>
      <c r="E321" s="29"/>
      <c r="F321" s="29"/>
      <c r="G321" s="29"/>
      <c r="H321" s="29"/>
      <c r="I321" s="29"/>
      <c r="J321" s="29"/>
      <c r="K321" s="29"/>
      <c r="L321" s="29"/>
      <c r="M321" s="29"/>
      <c r="N321" s="29"/>
      <c r="O321" s="29"/>
      <c r="P321" s="28"/>
      <c r="Q321" s="29"/>
      <c r="R321" s="29"/>
      <c r="S321" s="29"/>
      <c r="T321" s="29"/>
      <c r="U321" s="29"/>
      <c r="V321" s="29"/>
      <c r="W321" s="29"/>
      <c r="X321" s="29"/>
      <c r="Y321" s="29"/>
      <c r="Z321" s="29"/>
      <c r="AA321" s="29"/>
      <c r="AB321" s="29"/>
      <c r="AC321" s="29"/>
      <c r="AD321" s="29"/>
      <c r="AE321" s="29"/>
      <c r="AF321" s="29"/>
      <c r="AG321" s="29"/>
      <c r="AH321" s="29"/>
      <c r="AI321" s="29"/>
      <c r="AJ321" s="29"/>
      <c r="AK321" s="29"/>
      <c r="AL321" s="29"/>
      <c r="AM321" s="29"/>
      <c r="AN321" s="29"/>
      <c r="AO321" s="29"/>
    </row>
    <row r="322" spans="1:41" ht="15.75" customHeight="1">
      <c r="A322" s="29"/>
      <c r="B322" s="29"/>
      <c r="C322" s="29"/>
      <c r="D322" s="29"/>
      <c r="E322" s="29"/>
      <c r="F322" s="29"/>
      <c r="G322" s="29"/>
      <c r="H322" s="29"/>
      <c r="I322" s="29"/>
      <c r="J322" s="29"/>
      <c r="K322" s="29"/>
      <c r="L322" s="29"/>
      <c r="M322" s="29"/>
      <c r="N322" s="29"/>
      <c r="O322" s="29"/>
      <c r="P322" s="28"/>
      <c r="Q322" s="29"/>
      <c r="R322" s="29"/>
      <c r="S322" s="29"/>
      <c r="T322" s="29"/>
      <c r="U322" s="29"/>
      <c r="V322" s="29"/>
      <c r="W322" s="29"/>
      <c r="X322" s="29"/>
      <c r="Y322" s="29"/>
      <c r="Z322" s="29"/>
      <c r="AA322" s="29"/>
      <c r="AB322" s="29"/>
      <c r="AC322" s="29"/>
      <c r="AD322" s="29"/>
      <c r="AE322" s="29"/>
      <c r="AF322" s="29"/>
      <c r="AG322" s="29"/>
      <c r="AH322" s="29"/>
      <c r="AI322" s="29"/>
      <c r="AJ322" s="29"/>
      <c r="AK322" s="29"/>
      <c r="AL322" s="29"/>
      <c r="AM322" s="29"/>
      <c r="AN322" s="29"/>
      <c r="AO322" s="29"/>
    </row>
    <row r="323" spans="1:41" ht="15.75" customHeight="1">
      <c r="A323" s="29"/>
      <c r="B323" s="29"/>
      <c r="C323" s="29"/>
      <c r="D323" s="29"/>
      <c r="E323" s="29"/>
      <c r="F323" s="29"/>
      <c r="G323" s="29"/>
      <c r="H323" s="29"/>
      <c r="I323" s="29"/>
      <c r="J323" s="29"/>
      <c r="K323" s="29"/>
      <c r="L323" s="29"/>
      <c r="M323" s="29"/>
      <c r="N323" s="29"/>
      <c r="O323" s="29"/>
      <c r="P323" s="28"/>
      <c r="Q323" s="29"/>
      <c r="R323" s="29"/>
      <c r="S323" s="29"/>
      <c r="T323" s="29"/>
      <c r="U323" s="29"/>
      <c r="V323" s="29"/>
      <c r="W323" s="29"/>
      <c r="X323" s="29"/>
      <c r="Y323" s="29"/>
      <c r="Z323" s="29"/>
      <c r="AA323" s="29"/>
      <c r="AB323" s="29"/>
      <c r="AC323" s="29"/>
      <c r="AD323" s="29"/>
      <c r="AE323" s="29"/>
      <c r="AF323" s="29"/>
      <c r="AG323" s="29"/>
      <c r="AH323" s="29"/>
      <c r="AI323" s="29"/>
      <c r="AJ323" s="29"/>
      <c r="AK323" s="29"/>
      <c r="AL323" s="29"/>
      <c r="AM323" s="29"/>
      <c r="AN323" s="29"/>
      <c r="AO323" s="29"/>
    </row>
    <row r="324" spans="1:41" ht="15.75" customHeight="1">
      <c r="A324" s="29"/>
      <c r="B324" s="29"/>
      <c r="C324" s="29"/>
      <c r="D324" s="29"/>
      <c r="E324" s="29"/>
      <c r="F324" s="29"/>
      <c r="G324" s="29"/>
      <c r="H324" s="29"/>
      <c r="I324" s="29"/>
      <c r="J324" s="29"/>
      <c r="K324" s="29"/>
      <c r="L324" s="29"/>
      <c r="M324" s="29"/>
      <c r="N324" s="29"/>
      <c r="O324" s="29"/>
      <c r="P324" s="28"/>
      <c r="Q324" s="29"/>
      <c r="R324" s="29"/>
      <c r="S324" s="29"/>
      <c r="T324" s="29"/>
      <c r="U324" s="29"/>
      <c r="V324" s="29"/>
      <c r="W324" s="29"/>
      <c r="X324" s="29"/>
      <c r="Y324" s="29"/>
      <c r="Z324" s="29"/>
      <c r="AA324" s="29"/>
      <c r="AB324" s="29"/>
      <c r="AC324" s="29"/>
      <c r="AD324" s="29"/>
      <c r="AE324" s="29"/>
      <c r="AF324" s="29"/>
      <c r="AG324" s="29"/>
      <c r="AH324" s="29"/>
      <c r="AI324" s="29"/>
      <c r="AJ324" s="29"/>
      <c r="AK324" s="29"/>
      <c r="AL324" s="29"/>
      <c r="AM324" s="29"/>
      <c r="AN324" s="29"/>
      <c r="AO324" s="29"/>
    </row>
    <row r="325" spans="1:41" ht="15.75" customHeight="1">
      <c r="A325" s="29"/>
      <c r="B325" s="29"/>
      <c r="C325" s="29"/>
      <c r="D325" s="29"/>
      <c r="E325" s="29"/>
      <c r="F325" s="29"/>
      <c r="G325" s="29"/>
      <c r="H325" s="29"/>
      <c r="I325" s="29"/>
      <c r="J325" s="29"/>
      <c r="K325" s="29"/>
      <c r="L325" s="29"/>
      <c r="M325" s="29"/>
      <c r="N325" s="29"/>
      <c r="O325" s="29"/>
      <c r="P325" s="28"/>
      <c r="Q325" s="29"/>
      <c r="R325" s="29"/>
      <c r="S325" s="29"/>
      <c r="T325" s="29"/>
      <c r="U325" s="29"/>
      <c r="V325" s="29"/>
      <c r="W325" s="29"/>
      <c r="X325" s="29"/>
      <c r="Y325" s="29"/>
      <c r="Z325" s="29"/>
      <c r="AA325" s="29"/>
      <c r="AB325" s="29"/>
      <c r="AC325" s="29"/>
      <c r="AD325" s="29"/>
      <c r="AE325" s="29"/>
      <c r="AF325" s="29"/>
      <c r="AG325" s="29"/>
      <c r="AH325" s="29"/>
      <c r="AI325" s="29"/>
      <c r="AJ325" s="29"/>
      <c r="AK325" s="29"/>
      <c r="AL325" s="29"/>
      <c r="AM325" s="29"/>
      <c r="AN325" s="29"/>
      <c r="AO325" s="29"/>
    </row>
    <row r="326" spans="1:41" ht="15.75" customHeight="1">
      <c r="A326" s="29"/>
      <c r="B326" s="29"/>
      <c r="C326" s="29"/>
      <c r="D326" s="29"/>
      <c r="E326" s="29"/>
      <c r="F326" s="29"/>
      <c r="G326" s="29"/>
      <c r="H326" s="29"/>
      <c r="I326" s="29"/>
      <c r="J326" s="29"/>
      <c r="K326" s="29"/>
      <c r="L326" s="29"/>
      <c r="M326" s="29"/>
      <c r="N326" s="29"/>
      <c r="O326" s="29"/>
      <c r="P326" s="28"/>
      <c r="Q326" s="29"/>
      <c r="R326" s="29"/>
      <c r="S326" s="29"/>
      <c r="T326" s="29"/>
      <c r="U326" s="29"/>
      <c r="V326" s="29"/>
      <c r="W326" s="29"/>
      <c r="X326" s="29"/>
      <c r="Y326" s="29"/>
      <c r="Z326" s="29"/>
      <c r="AA326" s="29"/>
      <c r="AB326" s="29"/>
      <c r="AC326" s="29"/>
      <c r="AD326" s="29"/>
      <c r="AE326" s="29"/>
      <c r="AF326" s="29"/>
      <c r="AG326" s="29"/>
      <c r="AH326" s="29"/>
      <c r="AI326" s="29"/>
      <c r="AJ326" s="29"/>
      <c r="AK326" s="29"/>
      <c r="AL326" s="29"/>
      <c r="AM326" s="29"/>
      <c r="AN326" s="29"/>
      <c r="AO326" s="29"/>
    </row>
    <row r="327" spans="1:41" ht="15.75" customHeight="1">
      <c r="A327" s="29"/>
      <c r="B327" s="29"/>
      <c r="C327" s="29"/>
      <c r="D327" s="29"/>
      <c r="E327" s="29"/>
      <c r="F327" s="29"/>
      <c r="G327" s="29"/>
      <c r="H327" s="29"/>
      <c r="I327" s="29"/>
      <c r="J327" s="29"/>
      <c r="K327" s="29"/>
      <c r="L327" s="29"/>
      <c r="M327" s="29"/>
      <c r="N327" s="29"/>
      <c r="O327" s="29"/>
      <c r="P327" s="28"/>
      <c r="Q327" s="29"/>
      <c r="R327" s="29"/>
      <c r="S327" s="29"/>
      <c r="T327" s="29"/>
      <c r="U327" s="29"/>
      <c r="V327" s="29"/>
      <c r="W327" s="29"/>
      <c r="X327" s="29"/>
      <c r="Y327" s="29"/>
      <c r="Z327" s="29"/>
      <c r="AA327" s="29"/>
      <c r="AB327" s="29"/>
      <c r="AC327" s="29"/>
      <c r="AD327" s="29"/>
      <c r="AE327" s="29"/>
      <c r="AF327" s="29"/>
      <c r="AG327" s="29"/>
      <c r="AH327" s="29"/>
      <c r="AI327" s="29"/>
      <c r="AJ327" s="29"/>
      <c r="AK327" s="29"/>
      <c r="AL327" s="29"/>
      <c r="AM327" s="29"/>
      <c r="AN327" s="29"/>
      <c r="AO327" s="29"/>
    </row>
    <row r="328" spans="1:41" ht="15.75" customHeight="1">
      <c r="A328" s="29"/>
      <c r="B328" s="29"/>
      <c r="C328" s="29"/>
      <c r="D328" s="29"/>
      <c r="E328" s="29"/>
      <c r="F328" s="29"/>
      <c r="G328" s="29"/>
      <c r="H328" s="29"/>
      <c r="I328" s="29"/>
      <c r="J328" s="29"/>
      <c r="K328" s="29"/>
      <c r="L328" s="29"/>
      <c r="M328" s="29"/>
      <c r="N328" s="29"/>
      <c r="O328" s="29"/>
      <c r="P328" s="28"/>
      <c r="Q328" s="29"/>
      <c r="R328" s="29"/>
      <c r="S328" s="29"/>
      <c r="T328" s="29"/>
      <c r="U328" s="29"/>
      <c r="V328" s="29"/>
      <c r="W328" s="29"/>
      <c r="X328" s="29"/>
      <c r="Y328" s="29"/>
      <c r="Z328" s="29"/>
      <c r="AA328" s="29"/>
      <c r="AB328" s="29"/>
      <c r="AC328" s="29"/>
      <c r="AD328" s="29"/>
      <c r="AE328" s="29"/>
      <c r="AF328" s="29"/>
      <c r="AG328" s="29"/>
      <c r="AH328" s="29"/>
      <c r="AI328" s="29"/>
      <c r="AJ328" s="29"/>
      <c r="AK328" s="29"/>
      <c r="AL328" s="29"/>
      <c r="AM328" s="29"/>
      <c r="AN328" s="29"/>
      <c r="AO328" s="29"/>
    </row>
    <row r="329" spans="1:41" ht="15.75" customHeight="1">
      <c r="A329" s="29"/>
      <c r="B329" s="29"/>
      <c r="C329" s="29"/>
      <c r="D329" s="29"/>
      <c r="E329" s="29"/>
      <c r="F329" s="29"/>
      <c r="G329" s="29"/>
      <c r="H329" s="29"/>
      <c r="I329" s="29"/>
      <c r="J329" s="29"/>
      <c r="K329" s="29"/>
      <c r="L329" s="29"/>
      <c r="M329" s="29"/>
      <c r="N329" s="29"/>
      <c r="O329" s="29"/>
      <c r="P329" s="28"/>
      <c r="Q329" s="29"/>
      <c r="R329" s="29"/>
      <c r="S329" s="29"/>
      <c r="T329" s="29"/>
      <c r="U329" s="29"/>
      <c r="V329" s="29"/>
      <c r="W329" s="29"/>
      <c r="X329" s="29"/>
      <c r="Y329" s="29"/>
      <c r="Z329" s="29"/>
      <c r="AA329" s="29"/>
      <c r="AB329" s="29"/>
      <c r="AC329" s="29"/>
      <c r="AD329" s="29"/>
      <c r="AE329" s="29"/>
      <c r="AF329" s="29"/>
      <c r="AG329" s="29"/>
      <c r="AH329" s="29"/>
      <c r="AI329" s="29"/>
      <c r="AJ329" s="29"/>
      <c r="AK329" s="29"/>
      <c r="AL329" s="29"/>
      <c r="AM329" s="29"/>
      <c r="AN329" s="29"/>
      <c r="AO329" s="29"/>
    </row>
    <row r="330" spans="1:41" ht="15.75" customHeight="1">
      <c r="A330" s="29"/>
      <c r="B330" s="29"/>
      <c r="C330" s="29"/>
      <c r="D330" s="29"/>
      <c r="E330" s="29"/>
      <c r="F330" s="29"/>
      <c r="G330" s="29"/>
      <c r="H330" s="29"/>
      <c r="I330" s="29"/>
      <c r="J330" s="29"/>
      <c r="K330" s="29"/>
      <c r="L330" s="29"/>
      <c r="M330" s="29"/>
      <c r="N330" s="29"/>
      <c r="O330" s="29"/>
      <c r="P330" s="28"/>
      <c r="Q330" s="29"/>
      <c r="R330" s="29"/>
      <c r="S330" s="29"/>
      <c r="T330" s="29"/>
      <c r="U330" s="29"/>
      <c r="V330" s="29"/>
      <c r="W330" s="29"/>
      <c r="X330" s="29"/>
      <c r="Y330" s="29"/>
      <c r="Z330" s="29"/>
      <c r="AA330" s="29"/>
      <c r="AB330" s="29"/>
      <c r="AC330" s="29"/>
      <c r="AD330" s="29"/>
      <c r="AE330" s="29"/>
      <c r="AF330" s="29"/>
      <c r="AG330" s="29"/>
      <c r="AH330" s="29"/>
      <c r="AI330" s="29"/>
      <c r="AJ330" s="29"/>
      <c r="AK330" s="29"/>
      <c r="AL330" s="29"/>
      <c r="AM330" s="29"/>
      <c r="AN330" s="29"/>
      <c r="AO330" s="29"/>
    </row>
    <row r="331" spans="1:41" ht="15.75" customHeight="1">
      <c r="A331" s="29"/>
      <c r="B331" s="29"/>
      <c r="C331" s="29"/>
      <c r="D331" s="29"/>
      <c r="E331" s="29"/>
      <c r="F331" s="29"/>
      <c r="G331" s="29"/>
      <c r="H331" s="29"/>
      <c r="I331" s="29"/>
      <c r="J331" s="29"/>
      <c r="K331" s="29"/>
      <c r="L331" s="29"/>
      <c r="M331" s="29"/>
      <c r="N331" s="29"/>
      <c r="O331" s="29"/>
      <c r="P331" s="28"/>
      <c r="Q331" s="29"/>
      <c r="R331" s="29"/>
      <c r="S331" s="29"/>
      <c r="T331" s="29"/>
      <c r="U331" s="29"/>
      <c r="V331" s="29"/>
      <c r="W331" s="29"/>
      <c r="X331" s="29"/>
      <c r="Y331" s="29"/>
      <c r="Z331" s="29"/>
      <c r="AA331" s="29"/>
      <c r="AB331" s="29"/>
      <c r="AC331" s="29"/>
      <c r="AD331" s="29"/>
      <c r="AE331" s="29"/>
      <c r="AF331" s="29"/>
      <c r="AG331" s="29"/>
      <c r="AH331" s="29"/>
      <c r="AI331" s="29"/>
      <c r="AJ331" s="29"/>
      <c r="AK331" s="29"/>
      <c r="AL331" s="29"/>
      <c r="AM331" s="29"/>
      <c r="AN331" s="29"/>
      <c r="AO331" s="29"/>
    </row>
    <row r="332" spans="1:41" ht="15.75" customHeight="1">
      <c r="A332" s="29"/>
      <c r="B332" s="29"/>
      <c r="C332" s="29"/>
      <c r="D332" s="29"/>
      <c r="E332" s="29"/>
      <c r="F332" s="29"/>
      <c r="G332" s="29"/>
      <c r="H332" s="29"/>
      <c r="I332" s="29"/>
      <c r="J332" s="29"/>
      <c r="K332" s="29"/>
      <c r="L332" s="29"/>
      <c r="M332" s="29"/>
      <c r="N332" s="29"/>
      <c r="O332" s="29"/>
      <c r="P332" s="28"/>
      <c r="Q332" s="29"/>
      <c r="R332" s="29"/>
      <c r="S332" s="29"/>
      <c r="T332" s="29"/>
      <c r="U332" s="29"/>
      <c r="V332" s="29"/>
      <c r="W332" s="29"/>
      <c r="X332" s="29"/>
      <c r="Y332" s="29"/>
      <c r="Z332" s="29"/>
      <c r="AA332" s="29"/>
      <c r="AB332" s="29"/>
      <c r="AC332" s="29"/>
      <c r="AD332" s="29"/>
      <c r="AE332" s="29"/>
      <c r="AF332" s="29"/>
      <c r="AG332" s="29"/>
      <c r="AH332" s="29"/>
      <c r="AI332" s="29"/>
      <c r="AJ332" s="29"/>
      <c r="AK332" s="29"/>
      <c r="AL332" s="29"/>
      <c r="AM332" s="29"/>
      <c r="AN332" s="29"/>
      <c r="AO332" s="29"/>
    </row>
    <row r="333" spans="1:41" ht="15.75" customHeight="1">
      <c r="A333" s="29"/>
      <c r="B333" s="29"/>
      <c r="C333" s="29"/>
      <c r="D333" s="29"/>
      <c r="E333" s="29"/>
      <c r="F333" s="29"/>
      <c r="G333" s="29"/>
      <c r="H333" s="29"/>
      <c r="I333" s="29"/>
      <c r="J333" s="29"/>
      <c r="K333" s="29"/>
      <c r="L333" s="29"/>
      <c r="M333" s="29"/>
      <c r="N333" s="29"/>
      <c r="O333" s="29"/>
      <c r="P333" s="28"/>
      <c r="Q333" s="29"/>
      <c r="R333" s="29"/>
      <c r="S333" s="29"/>
      <c r="T333" s="29"/>
      <c r="U333" s="29"/>
      <c r="V333" s="29"/>
      <c r="W333" s="29"/>
      <c r="X333" s="29"/>
      <c r="Y333" s="29"/>
      <c r="Z333" s="29"/>
      <c r="AA333" s="29"/>
      <c r="AB333" s="29"/>
      <c r="AC333" s="29"/>
      <c r="AD333" s="29"/>
      <c r="AE333" s="29"/>
      <c r="AF333" s="29"/>
      <c r="AG333" s="29"/>
      <c r="AH333" s="29"/>
      <c r="AI333" s="29"/>
      <c r="AJ333" s="29"/>
      <c r="AK333" s="29"/>
      <c r="AL333" s="29"/>
      <c r="AM333" s="29"/>
      <c r="AN333" s="29"/>
      <c r="AO333" s="29"/>
    </row>
    <row r="334" spans="1:41" ht="15.75" customHeight="1">
      <c r="A334" s="29"/>
      <c r="B334" s="29"/>
      <c r="C334" s="29"/>
      <c r="D334" s="29"/>
      <c r="E334" s="29"/>
      <c r="F334" s="29"/>
      <c r="G334" s="29"/>
      <c r="H334" s="29"/>
      <c r="I334" s="29"/>
      <c r="J334" s="29"/>
      <c r="K334" s="29"/>
      <c r="L334" s="29"/>
      <c r="M334" s="29"/>
      <c r="N334" s="29"/>
      <c r="O334" s="29"/>
      <c r="P334" s="28"/>
      <c r="Q334" s="29"/>
      <c r="R334" s="29"/>
      <c r="S334" s="29"/>
      <c r="T334" s="29"/>
      <c r="U334" s="29"/>
      <c r="V334" s="29"/>
      <c r="W334" s="29"/>
      <c r="X334" s="29"/>
      <c r="Y334" s="29"/>
      <c r="Z334" s="29"/>
      <c r="AA334" s="29"/>
      <c r="AB334" s="29"/>
      <c r="AC334" s="29"/>
      <c r="AD334" s="29"/>
      <c r="AE334" s="29"/>
      <c r="AF334" s="29"/>
      <c r="AG334" s="29"/>
      <c r="AH334" s="29"/>
      <c r="AI334" s="29"/>
      <c r="AJ334" s="29"/>
      <c r="AK334" s="29"/>
      <c r="AL334" s="29"/>
      <c r="AM334" s="29"/>
      <c r="AN334" s="29"/>
      <c r="AO334" s="29"/>
    </row>
    <row r="335" spans="1:41" ht="15.75" customHeight="1">
      <c r="A335" s="29"/>
      <c r="B335" s="29"/>
      <c r="C335" s="29"/>
      <c r="D335" s="29"/>
      <c r="E335" s="29"/>
      <c r="F335" s="29"/>
      <c r="G335" s="29"/>
      <c r="H335" s="29"/>
      <c r="I335" s="29"/>
      <c r="J335" s="29"/>
      <c r="K335" s="29"/>
      <c r="L335" s="29"/>
      <c r="M335" s="29"/>
      <c r="N335" s="29"/>
      <c r="O335" s="29"/>
      <c r="P335" s="28"/>
      <c r="Q335" s="29"/>
      <c r="R335" s="29"/>
      <c r="S335" s="29"/>
      <c r="T335" s="29"/>
      <c r="U335" s="29"/>
      <c r="V335" s="29"/>
      <c r="W335" s="29"/>
      <c r="X335" s="29"/>
      <c r="Y335" s="29"/>
      <c r="Z335" s="29"/>
      <c r="AA335" s="29"/>
      <c r="AB335" s="29"/>
      <c r="AC335" s="29"/>
      <c r="AD335" s="29"/>
      <c r="AE335" s="29"/>
      <c r="AF335" s="29"/>
      <c r="AG335" s="29"/>
      <c r="AH335" s="29"/>
      <c r="AI335" s="29"/>
      <c r="AJ335" s="29"/>
      <c r="AK335" s="29"/>
      <c r="AL335" s="29"/>
      <c r="AM335" s="29"/>
      <c r="AN335" s="29"/>
      <c r="AO335" s="29"/>
    </row>
    <row r="336" spans="1:41" ht="15.75" customHeight="1">
      <c r="A336" s="29"/>
      <c r="B336" s="29"/>
      <c r="C336" s="29"/>
      <c r="D336" s="29"/>
      <c r="E336" s="29"/>
      <c r="F336" s="29"/>
      <c r="G336" s="29"/>
      <c r="H336" s="29"/>
      <c r="I336" s="29"/>
      <c r="J336" s="29"/>
      <c r="K336" s="29"/>
      <c r="L336" s="29"/>
      <c r="M336" s="29"/>
      <c r="N336" s="29"/>
      <c r="O336" s="29"/>
      <c r="P336" s="28"/>
      <c r="Q336" s="29"/>
      <c r="R336" s="29"/>
      <c r="S336" s="29"/>
      <c r="T336" s="29"/>
      <c r="U336" s="29"/>
      <c r="V336" s="29"/>
      <c r="W336" s="29"/>
      <c r="X336" s="29"/>
      <c r="Y336" s="29"/>
      <c r="Z336" s="29"/>
      <c r="AA336" s="29"/>
      <c r="AB336" s="29"/>
      <c r="AC336" s="29"/>
      <c r="AD336" s="29"/>
      <c r="AE336" s="29"/>
      <c r="AF336" s="29"/>
      <c r="AG336" s="29"/>
      <c r="AH336" s="29"/>
      <c r="AI336" s="29"/>
      <c r="AJ336" s="29"/>
      <c r="AK336" s="29"/>
      <c r="AL336" s="29"/>
      <c r="AM336" s="29"/>
      <c r="AN336" s="29"/>
      <c r="AO336" s="29"/>
    </row>
    <row r="337" spans="1:41" ht="15.75" customHeight="1">
      <c r="A337" s="29"/>
      <c r="B337" s="29"/>
      <c r="C337" s="29"/>
      <c r="D337" s="29"/>
      <c r="E337" s="29"/>
      <c r="F337" s="29"/>
      <c r="G337" s="29"/>
      <c r="H337" s="29"/>
      <c r="I337" s="29"/>
      <c r="J337" s="29"/>
      <c r="K337" s="29"/>
      <c r="L337" s="29"/>
      <c r="M337" s="29"/>
      <c r="N337" s="29"/>
      <c r="O337" s="29"/>
      <c r="P337" s="28"/>
      <c r="Q337" s="29"/>
      <c r="R337" s="29"/>
      <c r="S337" s="29"/>
      <c r="T337" s="29"/>
      <c r="U337" s="29"/>
      <c r="V337" s="29"/>
      <c r="W337" s="29"/>
      <c r="X337" s="29"/>
      <c r="Y337" s="29"/>
      <c r="Z337" s="29"/>
      <c r="AA337" s="29"/>
      <c r="AB337" s="29"/>
      <c r="AC337" s="29"/>
      <c r="AD337" s="29"/>
      <c r="AE337" s="29"/>
      <c r="AF337" s="29"/>
      <c r="AG337" s="29"/>
      <c r="AH337" s="29"/>
      <c r="AI337" s="29"/>
      <c r="AJ337" s="29"/>
      <c r="AK337" s="29"/>
      <c r="AL337" s="29"/>
      <c r="AM337" s="29"/>
      <c r="AN337" s="29"/>
      <c r="AO337" s="29"/>
    </row>
    <row r="338" spans="1:41" ht="15.75" customHeight="1">
      <c r="A338" s="29"/>
      <c r="B338" s="29"/>
      <c r="C338" s="29"/>
      <c r="D338" s="29"/>
      <c r="E338" s="29"/>
      <c r="F338" s="29"/>
      <c r="G338" s="29"/>
      <c r="H338" s="29"/>
      <c r="I338" s="29"/>
      <c r="J338" s="29"/>
      <c r="K338" s="29"/>
      <c r="L338" s="29"/>
      <c r="M338" s="29"/>
      <c r="N338" s="29"/>
      <c r="O338" s="29"/>
      <c r="P338" s="28"/>
      <c r="Q338" s="29"/>
      <c r="R338" s="29"/>
      <c r="S338" s="29"/>
      <c r="T338" s="29"/>
      <c r="U338" s="29"/>
      <c r="V338" s="29"/>
      <c r="W338" s="29"/>
      <c r="X338" s="29"/>
      <c r="Y338" s="29"/>
      <c r="Z338" s="29"/>
      <c r="AA338" s="29"/>
      <c r="AB338" s="29"/>
      <c r="AC338" s="29"/>
      <c r="AD338" s="29"/>
      <c r="AE338" s="29"/>
      <c r="AF338" s="29"/>
      <c r="AG338" s="29"/>
      <c r="AH338" s="29"/>
      <c r="AI338" s="29"/>
      <c r="AJ338" s="29"/>
      <c r="AK338" s="29"/>
      <c r="AL338" s="29"/>
      <c r="AM338" s="29"/>
      <c r="AN338" s="29"/>
      <c r="AO338" s="29"/>
    </row>
    <row r="339" spans="1:41" ht="15.75" customHeight="1">
      <c r="A339" s="29"/>
      <c r="B339" s="29"/>
      <c r="C339" s="29"/>
      <c r="D339" s="29"/>
      <c r="E339" s="29"/>
      <c r="F339" s="29"/>
      <c r="G339" s="29"/>
      <c r="H339" s="29"/>
      <c r="I339" s="29"/>
      <c r="J339" s="29"/>
      <c r="K339" s="29"/>
      <c r="L339" s="29"/>
      <c r="M339" s="29"/>
      <c r="N339" s="29"/>
      <c r="O339" s="29"/>
      <c r="P339" s="28"/>
      <c r="Q339" s="29"/>
      <c r="R339" s="29"/>
      <c r="S339" s="29"/>
      <c r="T339" s="29"/>
      <c r="U339" s="29"/>
      <c r="V339" s="29"/>
      <c r="W339" s="29"/>
      <c r="X339" s="29"/>
      <c r="Y339" s="29"/>
      <c r="Z339" s="29"/>
      <c r="AA339" s="29"/>
      <c r="AB339" s="29"/>
      <c r="AC339" s="29"/>
      <c r="AD339" s="29"/>
      <c r="AE339" s="29"/>
      <c r="AF339" s="29"/>
      <c r="AG339" s="29"/>
      <c r="AH339" s="29"/>
      <c r="AI339" s="29"/>
      <c r="AJ339" s="29"/>
      <c r="AK339" s="29"/>
      <c r="AL339" s="29"/>
      <c r="AM339" s="29"/>
      <c r="AN339" s="29"/>
      <c r="AO339" s="29"/>
    </row>
    <row r="340" spans="1:41" ht="15.75" customHeight="1">
      <c r="A340" s="29"/>
      <c r="B340" s="29"/>
      <c r="C340" s="29"/>
      <c r="D340" s="29"/>
      <c r="E340" s="29"/>
      <c r="F340" s="29"/>
      <c r="G340" s="29"/>
      <c r="H340" s="29"/>
      <c r="I340" s="29"/>
      <c r="J340" s="29"/>
      <c r="K340" s="29"/>
      <c r="L340" s="29"/>
      <c r="M340" s="29"/>
      <c r="N340" s="29"/>
      <c r="O340" s="29"/>
      <c r="P340" s="28"/>
      <c r="Q340" s="29"/>
      <c r="R340" s="29"/>
      <c r="S340" s="29"/>
      <c r="T340" s="29"/>
      <c r="U340" s="29"/>
      <c r="V340" s="29"/>
      <c r="W340" s="29"/>
      <c r="X340" s="29"/>
      <c r="Y340" s="29"/>
      <c r="Z340" s="29"/>
      <c r="AA340" s="29"/>
      <c r="AB340" s="29"/>
      <c r="AC340" s="29"/>
      <c r="AD340" s="29"/>
      <c r="AE340" s="29"/>
      <c r="AF340" s="29"/>
      <c r="AG340" s="29"/>
      <c r="AH340" s="29"/>
      <c r="AI340" s="29"/>
      <c r="AJ340" s="29"/>
      <c r="AK340" s="29"/>
      <c r="AL340" s="29"/>
      <c r="AM340" s="29"/>
      <c r="AN340" s="29"/>
      <c r="AO340" s="29"/>
    </row>
    <row r="341" spans="1:41" ht="15.75" customHeight="1">
      <c r="A341" s="29"/>
      <c r="B341" s="29"/>
      <c r="C341" s="29"/>
      <c r="D341" s="29"/>
      <c r="E341" s="29"/>
      <c r="F341" s="29"/>
      <c r="G341" s="29"/>
      <c r="H341" s="29"/>
      <c r="I341" s="29"/>
      <c r="J341" s="29"/>
      <c r="K341" s="29"/>
      <c r="L341" s="29"/>
      <c r="M341" s="29"/>
      <c r="N341" s="29"/>
      <c r="O341" s="29"/>
      <c r="P341" s="28"/>
      <c r="Q341" s="29"/>
      <c r="R341" s="29"/>
      <c r="S341" s="29"/>
      <c r="T341" s="29"/>
      <c r="U341" s="29"/>
      <c r="V341" s="29"/>
      <c r="W341" s="29"/>
      <c r="X341" s="29"/>
      <c r="Y341" s="29"/>
      <c r="Z341" s="29"/>
      <c r="AA341" s="29"/>
      <c r="AB341" s="29"/>
      <c r="AC341" s="29"/>
      <c r="AD341" s="29"/>
      <c r="AE341" s="29"/>
      <c r="AF341" s="29"/>
      <c r="AG341" s="29"/>
      <c r="AH341" s="29"/>
      <c r="AI341" s="29"/>
      <c r="AJ341" s="29"/>
      <c r="AK341" s="29"/>
      <c r="AL341" s="29"/>
      <c r="AM341" s="29"/>
      <c r="AN341" s="29"/>
      <c r="AO341" s="29"/>
    </row>
    <row r="342" spans="1:41" ht="15.75" customHeight="1">
      <c r="A342" s="29"/>
      <c r="B342" s="29"/>
      <c r="C342" s="29"/>
      <c r="D342" s="29"/>
      <c r="E342" s="29"/>
      <c r="F342" s="29"/>
      <c r="G342" s="29"/>
      <c r="H342" s="29"/>
      <c r="I342" s="29"/>
      <c r="J342" s="29"/>
      <c r="K342" s="29"/>
      <c r="L342" s="29"/>
      <c r="M342" s="29"/>
      <c r="N342" s="29"/>
      <c r="O342" s="29"/>
      <c r="P342" s="28"/>
      <c r="Q342" s="29"/>
      <c r="R342" s="29"/>
      <c r="S342" s="29"/>
      <c r="T342" s="29"/>
      <c r="U342" s="29"/>
      <c r="V342" s="29"/>
      <c r="W342" s="29"/>
      <c r="X342" s="29"/>
      <c r="Y342" s="29"/>
      <c r="Z342" s="29"/>
      <c r="AA342" s="29"/>
      <c r="AB342" s="29"/>
      <c r="AC342" s="29"/>
      <c r="AD342" s="29"/>
      <c r="AE342" s="29"/>
      <c r="AF342" s="29"/>
      <c r="AG342" s="29"/>
      <c r="AH342" s="29"/>
      <c r="AI342" s="29"/>
      <c r="AJ342" s="29"/>
      <c r="AK342" s="29"/>
      <c r="AL342" s="29"/>
      <c r="AM342" s="29"/>
      <c r="AN342" s="29"/>
      <c r="AO342" s="29"/>
    </row>
    <row r="343" spans="1:41" ht="15.75" customHeight="1">
      <c r="A343" s="29"/>
      <c r="B343" s="29"/>
      <c r="C343" s="29"/>
      <c r="D343" s="29"/>
      <c r="E343" s="29"/>
      <c r="F343" s="29"/>
      <c r="G343" s="29"/>
      <c r="H343" s="29"/>
      <c r="I343" s="29"/>
      <c r="J343" s="29"/>
      <c r="K343" s="29"/>
      <c r="L343" s="29"/>
      <c r="M343" s="29"/>
      <c r="N343" s="29"/>
      <c r="O343" s="29"/>
      <c r="P343" s="28"/>
      <c r="Q343" s="29"/>
      <c r="R343" s="29"/>
      <c r="S343" s="29"/>
      <c r="T343" s="29"/>
      <c r="U343" s="29"/>
      <c r="V343" s="29"/>
      <c r="W343" s="29"/>
      <c r="X343" s="29"/>
      <c r="Y343" s="29"/>
      <c r="Z343" s="29"/>
      <c r="AA343" s="29"/>
      <c r="AB343" s="29"/>
      <c r="AC343" s="29"/>
      <c r="AD343" s="29"/>
      <c r="AE343" s="29"/>
      <c r="AF343" s="29"/>
      <c r="AG343" s="29"/>
      <c r="AH343" s="29"/>
      <c r="AI343" s="29"/>
      <c r="AJ343" s="29"/>
      <c r="AK343" s="29"/>
      <c r="AL343" s="29"/>
      <c r="AM343" s="29"/>
      <c r="AN343" s="29"/>
      <c r="AO343" s="29"/>
    </row>
    <row r="344" spans="1:41" ht="15.75" customHeight="1">
      <c r="A344" s="29"/>
      <c r="B344" s="29"/>
      <c r="C344" s="29"/>
      <c r="D344" s="29"/>
      <c r="E344" s="29"/>
      <c r="F344" s="29"/>
      <c r="G344" s="29"/>
      <c r="H344" s="29"/>
      <c r="I344" s="29"/>
      <c r="J344" s="29"/>
      <c r="K344" s="29"/>
      <c r="L344" s="29"/>
      <c r="M344" s="29"/>
      <c r="N344" s="29"/>
      <c r="O344" s="29"/>
      <c r="P344" s="28"/>
      <c r="Q344" s="29"/>
      <c r="R344" s="29"/>
      <c r="S344" s="29"/>
      <c r="T344" s="29"/>
      <c r="U344" s="29"/>
      <c r="V344" s="29"/>
      <c r="W344" s="29"/>
      <c r="X344" s="29"/>
      <c r="Y344" s="29"/>
      <c r="Z344" s="29"/>
      <c r="AA344" s="29"/>
      <c r="AB344" s="29"/>
      <c r="AC344" s="29"/>
      <c r="AD344" s="29"/>
      <c r="AE344" s="29"/>
      <c r="AF344" s="29"/>
      <c r="AG344" s="29"/>
      <c r="AH344" s="29"/>
      <c r="AI344" s="29"/>
      <c r="AJ344" s="29"/>
      <c r="AK344" s="29"/>
      <c r="AL344" s="29"/>
      <c r="AM344" s="29"/>
      <c r="AN344" s="29"/>
      <c r="AO344" s="29"/>
    </row>
    <row r="345" spans="1:41" ht="15.75" customHeight="1">
      <c r="A345" s="29"/>
      <c r="B345" s="29"/>
      <c r="C345" s="29"/>
      <c r="D345" s="29"/>
      <c r="E345" s="29"/>
      <c r="F345" s="29"/>
      <c r="G345" s="29"/>
      <c r="H345" s="29"/>
      <c r="I345" s="29"/>
      <c r="J345" s="29"/>
      <c r="K345" s="29"/>
      <c r="L345" s="29"/>
      <c r="M345" s="29"/>
      <c r="N345" s="29"/>
      <c r="O345" s="29"/>
      <c r="P345" s="28"/>
      <c r="Q345" s="29"/>
      <c r="R345" s="29"/>
      <c r="S345" s="29"/>
      <c r="T345" s="29"/>
      <c r="U345" s="29"/>
      <c r="V345" s="29"/>
      <c r="W345" s="29"/>
      <c r="X345" s="29"/>
      <c r="Y345" s="29"/>
      <c r="Z345" s="29"/>
      <c r="AA345" s="29"/>
      <c r="AB345" s="29"/>
      <c r="AC345" s="29"/>
      <c r="AD345" s="29"/>
      <c r="AE345" s="29"/>
      <c r="AF345" s="29"/>
      <c r="AG345" s="29"/>
      <c r="AH345" s="29"/>
      <c r="AI345" s="29"/>
      <c r="AJ345" s="29"/>
      <c r="AK345" s="29"/>
      <c r="AL345" s="29"/>
      <c r="AM345" s="29"/>
      <c r="AN345" s="29"/>
      <c r="AO345" s="29"/>
    </row>
    <row r="346" spans="1:41" ht="15.75" customHeight="1">
      <c r="A346" s="29"/>
      <c r="B346" s="29"/>
      <c r="C346" s="29"/>
      <c r="D346" s="29"/>
      <c r="E346" s="29"/>
      <c r="F346" s="29"/>
      <c r="G346" s="29"/>
      <c r="H346" s="29"/>
      <c r="I346" s="29"/>
      <c r="J346" s="29"/>
      <c r="K346" s="29"/>
      <c r="L346" s="29"/>
      <c r="M346" s="29"/>
      <c r="N346" s="29"/>
      <c r="O346" s="29"/>
      <c r="P346" s="28"/>
      <c r="Q346" s="29"/>
      <c r="R346" s="29"/>
      <c r="S346" s="29"/>
      <c r="T346" s="29"/>
      <c r="U346" s="29"/>
      <c r="V346" s="29"/>
      <c r="W346" s="29"/>
      <c r="X346" s="29"/>
      <c r="Y346" s="29"/>
      <c r="Z346" s="29"/>
      <c r="AA346" s="29"/>
      <c r="AB346" s="29"/>
      <c r="AC346" s="29"/>
      <c r="AD346" s="29"/>
      <c r="AE346" s="29"/>
      <c r="AF346" s="29"/>
      <c r="AG346" s="29"/>
      <c r="AH346" s="29"/>
      <c r="AI346" s="29"/>
      <c r="AJ346" s="29"/>
      <c r="AK346" s="29"/>
      <c r="AL346" s="29"/>
      <c r="AM346" s="29"/>
      <c r="AN346" s="29"/>
      <c r="AO346" s="29"/>
    </row>
    <row r="347" spans="1:41" ht="15.75" customHeight="1">
      <c r="A347" s="29"/>
      <c r="B347" s="29"/>
      <c r="C347" s="29"/>
      <c r="D347" s="29"/>
      <c r="E347" s="29"/>
      <c r="F347" s="29"/>
      <c r="G347" s="29"/>
      <c r="H347" s="29"/>
      <c r="I347" s="29"/>
      <c r="J347" s="29"/>
      <c r="K347" s="29"/>
      <c r="L347" s="29"/>
      <c r="M347" s="29"/>
      <c r="N347" s="29"/>
      <c r="O347" s="29"/>
      <c r="P347" s="28"/>
      <c r="Q347" s="29"/>
      <c r="R347" s="29"/>
      <c r="S347" s="29"/>
      <c r="T347" s="29"/>
      <c r="U347" s="29"/>
      <c r="V347" s="29"/>
      <c r="W347" s="29"/>
      <c r="X347" s="29"/>
      <c r="Y347" s="29"/>
      <c r="Z347" s="29"/>
      <c r="AA347" s="29"/>
      <c r="AB347" s="29"/>
      <c r="AC347" s="29"/>
      <c r="AD347" s="29"/>
      <c r="AE347" s="29"/>
      <c r="AF347" s="29"/>
      <c r="AG347" s="29"/>
      <c r="AH347" s="29"/>
      <c r="AI347" s="29"/>
      <c r="AJ347" s="29"/>
      <c r="AK347" s="29"/>
      <c r="AL347" s="29"/>
      <c r="AM347" s="29"/>
      <c r="AN347" s="29"/>
      <c r="AO347" s="29"/>
    </row>
    <row r="348" spans="1:41" ht="15.75" customHeight="1">
      <c r="A348" s="29"/>
      <c r="B348" s="29"/>
      <c r="C348" s="29"/>
      <c r="D348" s="29"/>
      <c r="E348" s="29"/>
      <c r="F348" s="29"/>
      <c r="G348" s="29"/>
      <c r="H348" s="29"/>
      <c r="I348" s="29"/>
      <c r="J348" s="29"/>
      <c r="K348" s="29"/>
      <c r="L348" s="29"/>
      <c r="M348" s="29"/>
      <c r="N348" s="29"/>
      <c r="O348" s="29"/>
      <c r="P348" s="28"/>
      <c r="Q348" s="29"/>
      <c r="R348" s="29"/>
      <c r="S348" s="29"/>
      <c r="T348" s="29"/>
      <c r="U348" s="29"/>
      <c r="V348" s="29"/>
      <c r="W348" s="29"/>
      <c r="X348" s="29"/>
      <c r="Y348" s="29"/>
      <c r="Z348" s="29"/>
      <c r="AA348" s="29"/>
      <c r="AB348" s="29"/>
      <c r="AC348" s="29"/>
      <c r="AD348" s="29"/>
      <c r="AE348" s="29"/>
      <c r="AF348" s="29"/>
      <c r="AG348" s="29"/>
      <c r="AH348" s="29"/>
      <c r="AI348" s="29"/>
      <c r="AJ348" s="29"/>
      <c r="AK348" s="29"/>
      <c r="AL348" s="29"/>
      <c r="AM348" s="29"/>
      <c r="AN348" s="29"/>
      <c r="AO348" s="29"/>
    </row>
    <row r="349" spans="1:41" ht="15.75" customHeight="1">
      <c r="A349" s="29"/>
      <c r="B349" s="29"/>
      <c r="C349" s="29"/>
      <c r="D349" s="29"/>
      <c r="E349" s="29"/>
      <c r="F349" s="29"/>
      <c r="G349" s="29"/>
      <c r="H349" s="29"/>
      <c r="I349" s="29"/>
      <c r="J349" s="29"/>
      <c r="K349" s="29"/>
      <c r="L349" s="29"/>
      <c r="M349" s="29"/>
      <c r="N349" s="29"/>
      <c r="O349" s="29"/>
      <c r="P349" s="28"/>
      <c r="Q349" s="29"/>
      <c r="R349" s="29"/>
      <c r="S349" s="29"/>
      <c r="T349" s="29"/>
      <c r="U349" s="29"/>
      <c r="V349" s="29"/>
      <c r="W349" s="29"/>
      <c r="X349" s="29"/>
      <c r="Y349" s="29"/>
      <c r="Z349" s="29"/>
      <c r="AA349" s="29"/>
      <c r="AB349" s="29"/>
      <c r="AC349" s="29"/>
      <c r="AD349" s="29"/>
      <c r="AE349" s="29"/>
      <c r="AF349" s="29"/>
      <c r="AG349" s="29"/>
      <c r="AH349" s="29"/>
      <c r="AI349" s="29"/>
      <c r="AJ349" s="29"/>
      <c r="AK349" s="29"/>
      <c r="AL349" s="29"/>
      <c r="AM349" s="29"/>
      <c r="AN349" s="29"/>
      <c r="AO349" s="29"/>
    </row>
    <row r="350" spans="1:41" ht="15.75" customHeight="1">
      <c r="A350" s="29"/>
      <c r="B350" s="29"/>
      <c r="C350" s="29"/>
      <c r="D350" s="29"/>
      <c r="E350" s="29"/>
      <c r="F350" s="29"/>
      <c r="G350" s="29"/>
      <c r="H350" s="29"/>
      <c r="I350" s="29"/>
      <c r="J350" s="29"/>
      <c r="K350" s="29"/>
      <c r="L350" s="29"/>
      <c r="M350" s="29"/>
      <c r="N350" s="29"/>
      <c r="O350" s="29"/>
      <c r="P350" s="28"/>
      <c r="Q350" s="29"/>
      <c r="R350" s="29"/>
      <c r="S350" s="29"/>
      <c r="T350" s="29"/>
      <c r="U350" s="29"/>
      <c r="V350" s="29"/>
      <c r="W350" s="29"/>
      <c r="X350" s="29"/>
      <c r="Y350" s="29"/>
      <c r="Z350" s="29"/>
      <c r="AA350" s="29"/>
      <c r="AB350" s="29"/>
      <c r="AC350" s="29"/>
      <c r="AD350" s="29"/>
      <c r="AE350" s="29"/>
      <c r="AF350" s="29"/>
      <c r="AG350" s="29"/>
      <c r="AH350" s="29"/>
      <c r="AI350" s="29"/>
      <c r="AJ350" s="29"/>
      <c r="AK350" s="29"/>
      <c r="AL350" s="29"/>
      <c r="AM350" s="29"/>
      <c r="AN350" s="29"/>
      <c r="AO350" s="29"/>
    </row>
    <row r="351" spans="1:41" ht="15.75" customHeight="1">
      <c r="A351" s="29"/>
      <c r="B351" s="29"/>
      <c r="C351" s="29"/>
      <c r="D351" s="29"/>
      <c r="E351" s="29"/>
      <c r="F351" s="29"/>
      <c r="G351" s="29"/>
      <c r="H351" s="29"/>
      <c r="I351" s="29"/>
      <c r="J351" s="29"/>
      <c r="K351" s="29"/>
      <c r="L351" s="29"/>
      <c r="M351" s="29"/>
      <c r="N351" s="29"/>
      <c r="O351" s="29"/>
      <c r="P351" s="28"/>
      <c r="Q351" s="29"/>
      <c r="R351" s="29"/>
      <c r="S351" s="29"/>
      <c r="T351" s="29"/>
      <c r="U351" s="29"/>
      <c r="V351" s="29"/>
      <c r="W351" s="29"/>
      <c r="X351" s="29"/>
      <c r="Y351" s="29"/>
      <c r="Z351" s="29"/>
      <c r="AA351" s="29"/>
      <c r="AB351" s="29"/>
      <c r="AC351" s="29"/>
      <c r="AD351" s="29"/>
      <c r="AE351" s="29"/>
      <c r="AF351" s="29"/>
      <c r="AG351" s="29"/>
      <c r="AH351" s="29"/>
      <c r="AI351" s="29"/>
      <c r="AJ351" s="29"/>
      <c r="AK351" s="29"/>
      <c r="AL351" s="29"/>
      <c r="AM351" s="29"/>
      <c r="AN351" s="29"/>
      <c r="AO351" s="29"/>
    </row>
    <row r="352" spans="1:41" ht="15.75" customHeight="1">
      <c r="A352" s="29"/>
      <c r="B352" s="29"/>
      <c r="C352" s="29"/>
      <c r="D352" s="29"/>
      <c r="E352" s="29"/>
      <c r="F352" s="29"/>
      <c r="G352" s="29"/>
      <c r="H352" s="29"/>
      <c r="I352" s="29"/>
      <c r="J352" s="29"/>
      <c r="K352" s="29"/>
      <c r="L352" s="29"/>
      <c r="M352" s="29"/>
      <c r="N352" s="29"/>
      <c r="O352" s="29"/>
      <c r="P352" s="28"/>
      <c r="Q352" s="29"/>
      <c r="R352" s="29"/>
      <c r="S352" s="29"/>
      <c r="T352" s="29"/>
      <c r="U352" s="29"/>
      <c r="V352" s="29"/>
      <c r="W352" s="29"/>
      <c r="X352" s="29"/>
      <c r="Y352" s="29"/>
      <c r="Z352" s="29"/>
      <c r="AA352" s="29"/>
      <c r="AB352" s="29"/>
      <c r="AC352" s="29"/>
      <c r="AD352" s="29"/>
      <c r="AE352" s="29"/>
      <c r="AF352" s="29"/>
      <c r="AG352" s="29"/>
      <c r="AH352" s="29"/>
      <c r="AI352" s="29"/>
      <c r="AJ352" s="29"/>
      <c r="AK352" s="29"/>
      <c r="AL352" s="29"/>
      <c r="AM352" s="29"/>
      <c r="AN352" s="29"/>
      <c r="AO352" s="29"/>
    </row>
    <row r="353" spans="1:41" ht="15.75" customHeight="1">
      <c r="A353" s="29"/>
      <c r="B353" s="29"/>
      <c r="C353" s="29"/>
      <c r="D353" s="29"/>
      <c r="E353" s="29"/>
      <c r="F353" s="29"/>
      <c r="G353" s="29"/>
      <c r="H353" s="29"/>
      <c r="I353" s="29"/>
      <c r="J353" s="29"/>
      <c r="K353" s="29"/>
      <c r="L353" s="29"/>
      <c r="M353" s="29"/>
      <c r="N353" s="29"/>
      <c r="O353" s="29"/>
      <c r="P353" s="28"/>
      <c r="Q353" s="29"/>
      <c r="R353" s="29"/>
      <c r="S353" s="29"/>
      <c r="T353" s="29"/>
      <c r="U353" s="29"/>
      <c r="V353" s="29"/>
      <c r="W353" s="29"/>
      <c r="X353" s="29"/>
      <c r="Y353" s="29"/>
      <c r="Z353" s="29"/>
      <c r="AA353" s="29"/>
      <c r="AB353" s="29"/>
      <c r="AC353" s="29"/>
      <c r="AD353" s="29"/>
      <c r="AE353" s="29"/>
      <c r="AF353" s="29"/>
      <c r="AG353" s="29"/>
      <c r="AH353" s="29"/>
      <c r="AI353" s="29"/>
      <c r="AJ353" s="29"/>
      <c r="AK353" s="29"/>
      <c r="AL353" s="29"/>
      <c r="AM353" s="29"/>
      <c r="AN353" s="29"/>
      <c r="AO353" s="29"/>
    </row>
    <row r="354" spans="1:41" ht="15.75" customHeight="1">
      <c r="A354" s="29"/>
      <c r="B354" s="29"/>
      <c r="C354" s="29"/>
      <c r="D354" s="29"/>
      <c r="E354" s="29"/>
      <c r="F354" s="29"/>
      <c r="G354" s="29"/>
      <c r="H354" s="29"/>
      <c r="I354" s="29"/>
      <c r="J354" s="29"/>
      <c r="K354" s="29"/>
      <c r="L354" s="29"/>
      <c r="M354" s="29"/>
      <c r="N354" s="29"/>
      <c r="O354" s="29"/>
      <c r="P354" s="28"/>
      <c r="Q354" s="29"/>
      <c r="R354" s="29"/>
      <c r="S354" s="29"/>
      <c r="T354" s="29"/>
      <c r="U354" s="29"/>
      <c r="V354" s="29"/>
      <c r="W354" s="29"/>
      <c r="X354" s="29"/>
      <c r="Y354" s="29"/>
      <c r="Z354" s="29"/>
      <c r="AA354" s="29"/>
      <c r="AB354" s="29"/>
      <c r="AC354" s="29"/>
      <c r="AD354" s="29"/>
      <c r="AE354" s="29"/>
      <c r="AF354" s="29"/>
      <c r="AG354" s="29"/>
      <c r="AH354" s="29"/>
      <c r="AI354" s="29"/>
      <c r="AJ354" s="29"/>
      <c r="AK354" s="29"/>
      <c r="AL354" s="29"/>
      <c r="AM354" s="29"/>
      <c r="AN354" s="29"/>
      <c r="AO354" s="29"/>
    </row>
    <row r="355" spans="1:41" ht="15.75" customHeight="1">
      <c r="A355" s="29"/>
      <c r="B355" s="29"/>
      <c r="C355" s="29"/>
      <c r="D355" s="29"/>
      <c r="E355" s="29"/>
      <c r="F355" s="29"/>
      <c r="G355" s="29"/>
      <c r="H355" s="29"/>
      <c r="I355" s="29"/>
      <c r="J355" s="29"/>
      <c r="K355" s="29"/>
      <c r="L355" s="29"/>
      <c r="M355" s="29"/>
      <c r="N355" s="29"/>
      <c r="O355" s="29"/>
      <c r="P355" s="28"/>
      <c r="Q355" s="29"/>
      <c r="R355" s="29"/>
      <c r="S355" s="29"/>
      <c r="T355" s="29"/>
      <c r="U355" s="29"/>
      <c r="V355" s="29"/>
      <c r="W355" s="29"/>
      <c r="X355" s="29"/>
      <c r="Y355" s="29"/>
      <c r="Z355" s="29"/>
      <c r="AA355" s="29"/>
      <c r="AB355" s="29"/>
      <c r="AC355" s="29"/>
      <c r="AD355" s="29"/>
      <c r="AE355" s="29"/>
      <c r="AF355" s="29"/>
      <c r="AG355" s="29"/>
      <c r="AH355" s="29"/>
      <c r="AI355" s="29"/>
      <c r="AJ355" s="29"/>
      <c r="AK355" s="29"/>
      <c r="AL355" s="29"/>
      <c r="AM355" s="29"/>
      <c r="AN355" s="29"/>
      <c r="AO355" s="29"/>
    </row>
    <row r="356" spans="1:41" ht="15.75" customHeight="1">
      <c r="A356" s="29"/>
      <c r="B356" s="29"/>
      <c r="C356" s="29"/>
      <c r="D356" s="29"/>
      <c r="E356" s="29"/>
      <c r="F356" s="29"/>
      <c r="G356" s="29"/>
      <c r="H356" s="29"/>
      <c r="I356" s="29"/>
      <c r="J356" s="29"/>
      <c r="K356" s="29"/>
      <c r="L356" s="29"/>
      <c r="M356" s="29"/>
      <c r="N356" s="29"/>
      <c r="O356" s="29"/>
      <c r="P356" s="28"/>
      <c r="Q356" s="29"/>
      <c r="R356" s="29"/>
      <c r="S356" s="29"/>
      <c r="T356" s="29"/>
      <c r="U356" s="29"/>
      <c r="V356" s="29"/>
      <c r="W356" s="29"/>
      <c r="X356" s="29"/>
      <c r="Y356" s="29"/>
      <c r="Z356" s="29"/>
      <c r="AA356" s="29"/>
      <c r="AB356" s="29"/>
      <c r="AC356" s="29"/>
      <c r="AD356" s="29"/>
      <c r="AE356" s="29"/>
      <c r="AF356" s="29"/>
      <c r="AG356" s="29"/>
      <c r="AH356" s="29"/>
      <c r="AI356" s="29"/>
      <c r="AJ356" s="29"/>
      <c r="AK356" s="29"/>
      <c r="AL356" s="29"/>
      <c r="AM356" s="29"/>
      <c r="AN356" s="29"/>
      <c r="AO356" s="29"/>
    </row>
    <row r="357" spans="1:41" ht="15.75" customHeight="1">
      <c r="A357" s="29"/>
      <c r="B357" s="29"/>
      <c r="C357" s="29"/>
      <c r="D357" s="29"/>
      <c r="E357" s="29"/>
      <c r="F357" s="29"/>
      <c r="G357" s="29"/>
      <c r="H357" s="29"/>
      <c r="I357" s="29"/>
      <c r="J357" s="29"/>
      <c r="K357" s="29"/>
      <c r="L357" s="29"/>
      <c r="M357" s="29"/>
      <c r="N357" s="29"/>
      <c r="O357" s="29"/>
      <c r="P357" s="28"/>
      <c r="Q357" s="29"/>
      <c r="R357" s="29"/>
      <c r="S357" s="29"/>
      <c r="T357" s="29"/>
      <c r="U357" s="29"/>
      <c r="V357" s="29"/>
      <c r="W357" s="29"/>
      <c r="X357" s="29"/>
      <c r="Y357" s="29"/>
      <c r="Z357" s="29"/>
      <c r="AA357" s="29"/>
      <c r="AB357" s="29"/>
      <c r="AC357" s="29"/>
      <c r="AD357" s="29"/>
      <c r="AE357" s="29"/>
      <c r="AF357" s="29"/>
      <c r="AG357" s="29"/>
      <c r="AH357" s="29"/>
      <c r="AI357" s="29"/>
      <c r="AJ357" s="29"/>
      <c r="AK357" s="29"/>
      <c r="AL357" s="29"/>
      <c r="AM357" s="29"/>
      <c r="AN357" s="29"/>
      <c r="AO357" s="29"/>
    </row>
    <row r="358" spans="1:41" ht="15.75" customHeight="1">
      <c r="A358" s="29"/>
      <c r="B358" s="29"/>
      <c r="C358" s="29"/>
      <c r="D358" s="29"/>
      <c r="E358" s="29"/>
      <c r="F358" s="29"/>
      <c r="G358" s="29"/>
      <c r="H358" s="29"/>
      <c r="I358" s="29"/>
      <c r="J358" s="29"/>
      <c r="K358" s="29"/>
      <c r="L358" s="29"/>
      <c r="M358" s="29"/>
      <c r="N358" s="29"/>
      <c r="O358" s="29"/>
      <c r="P358" s="28"/>
      <c r="Q358" s="29"/>
      <c r="R358" s="29"/>
      <c r="S358" s="29"/>
      <c r="T358" s="29"/>
      <c r="U358" s="29"/>
      <c r="V358" s="29"/>
      <c r="W358" s="29"/>
      <c r="X358" s="29"/>
      <c r="Y358" s="29"/>
      <c r="Z358" s="29"/>
      <c r="AA358" s="29"/>
      <c r="AB358" s="29"/>
      <c r="AC358" s="29"/>
      <c r="AD358" s="29"/>
      <c r="AE358" s="29"/>
      <c r="AF358" s="29"/>
      <c r="AG358" s="29"/>
      <c r="AH358" s="29"/>
      <c r="AI358" s="29"/>
      <c r="AJ358" s="29"/>
      <c r="AK358" s="29"/>
      <c r="AL358" s="29"/>
      <c r="AM358" s="29"/>
      <c r="AN358" s="29"/>
      <c r="AO358" s="29"/>
    </row>
    <row r="359" spans="1:41" ht="15.75" customHeight="1">
      <c r="A359" s="29"/>
      <c r="B359" s="29"/>
      <c r="C359" s="29"/>
      <c r="D359" s="29"/>
      <c r="E359" s="29"/>
      <c r="F359" s="29"/>
      <c r="G359" s="29"/>
      <c r="H359" s="29"/>
      <c r="I359" s="29"/>
      <c r="J359" s="29"/>
      <c r="K359" s="29"/>
      <c r="L359" s="29"/>
      <c r="M359" s="29"/>
      <c r="N359" s="29"/>
      <c r="O359" s="29"/>
      <c r="P359" s="28"/>
      <c r="Q359" s="29"/>
      <c r="R359" s="29"/>
      <c r="S359" s="29"/>
      <c r="T359" s="29"/>
      <c r="U359" s="29"/>
      <c r="V359" s="29"/>
      <c r="W359" s="29"/>
      <c r="X359" s="29"/>
      <c r="Y359" s="29"/>
      <c r="Z359" s="29"/>
      <c r="AA359" s="29"/>
      <c r="AB359" s="29"/>
      <c r="AC359" s="29"/>
      <c r="AD359" s="29"/>
      <c r="AE359" s="29"/>
      <c r="AF359" s="29"/>
      <c r="AG359" s="29"/>
      <c r="AH359" s="29"/>
      <c r="AI359" s="29"/>
      <c r="AJ359" s="29"/>
      <c r="AK359" s="29"/>
      <c r="AL359" s="29"/>
      <c r="AM359" s="29"/>
      <c r="AN359" s="29"/>
      <c r="AO359" s="29"/>
    </row>
    <row r="360" spans="1:41" ht="15.75" customHeight="1">
      <c r="A360" s="29"/>
      <c r="B360" s="29"/>
      <c r="C360" s="29"/>
      <c r="D360" s="29"/>
      <c r="E360" s="29"/>
      <c r="F360" s="29"/>
      <c r="G360" s="29"/>
      <c r="H360" s="29"/>
      <c r="I360" s="29"/>
      <c r="J360" s="29"/>
      <c r="K360" s="29"/>
      <c r="L360" s="29"/>
      <c r="M360" s="29"/>
      <c r="N360" s="29"/>
      <c r="O360" s="29"/>
      <c r="P360" s="28"/>
      <c r="Q360" s="29"/>
      <c r="R360" s="29"/>
      <c r="S360" s="29"/>
      <c r="T360" s="29"/>
      <c r="U360" s="29"/>
      <c r="V360" s="29"/>
      <c r="W360" s="29"/>
      <c r="X360" s="29"/>
      <c r="Y360" s="29"/>
      <c r="Z360" s="29"/>
      <c r="AA360" s="29"/>
      <c r="AB360" s="29"/>
      <c r="AC360" s="29"/>
      <c r="AD360" s="29"/>
      <c r="AE360" s="29"/>
      <c r="AF360" s="29"/>
      <c r="AG360" s="29"/>
      <c r="AH360" s="29"/>
      <c r="AI360" s="29"/>
      <c r="AJ360" s="29"/>
      <c r="AK360" s="29"/>
      <c r="AL360" s="29"/>
      <c r="AM360" s="29"/>
      <c r="AN360" s="29"/>
      <c r="AO360" s="29"/>
    </row>
    <row r="361" spans="1:41" ht="15.75" customHeight="1">
      <c r="A361" s="29"/>
      <c r="B361" s="29"/>
      <c r="C361" s="29"/>
      <c r="D361" s="29"/>
      <c r="E361" s="29"/>
      <c r="F361" s="29"/>
      <c r="G361" s="29"/>
      <c r="H361" s="29"/>
      <c r="I361" s="29"/>
      <c r="J361" s="29"/>
      <c r="K361" s="29"/>
      <c r="L361" s="29"/>
      <c r="M361" s="29"/>
      <c r="N361" s="29"/>
      <c r="O361" s="29"/>
      <c r="P361" s="28"/>
      <c r="Q361" s="29"/>
      <c r="R361" s="29"/>
      <c r="S361" s="29"/>
      <c r="T361" s="29"/>
      <c r="U361" s="29"/>
      <c r="V361" s="29"/>
      <c r="W361" s="29"/>
      <c r="X361" s="29"/>
      <c r="Y361" s="29"/>
      <c r="Z361" s="29"/>
      <c r="AA361" s="29"/>
      <c r="AB361" s="29"/>
      <c r="AC361" s="29"/>
      <c r="AD361" s="29"/>
      <c r="AE361" s="29"/>
      <c r="AF361" s="29"/>
      <c r="AG361" s="29"/>
      <c r="AH361" s="29"/>
      <c r="AI361" s="29"/>
      <c r="AJ361" s="29"/>
      <c r="AK361" s="29"/>
      <c r="AL361" s="29"/>
      <c r="AM361" s="29"/>
      <c r="AN361" s="29"/>
      <c r="AO361" s="29"/>
    </row>
    <row r="362" spans="1:41" ht="15.75" customHeight="1">
      <c r="A362" s="29"/>
      <c r="B362" s="29"/>
      <c r="C362" s="29"/>
      <c r="D362" s="29"/>
      <c r="E362" s="29"/>
      <c r="F362" s="29"/>
      <c r="G362" s="29"/>
      <c r="H362" s="29"/>
      <c r="I362" s="29"/>
      <c r="J362" s="29"/>
      <c r="K362" s="29"/>
      <c r="L362" s="29"/>
      <c r="M362" s="29"/>
      <c r="N362" s="29"/>
      <c r="O362" s="29"/>
      <c r="P362" s="28"/>
      <c r="Q362" s="29"/>
      <c r="R362" s="29"/>
      <c r="S362" s="29"/>
      <c r="T362" s="29"/>
      <c r="U362" s="29"/>
      <c r="V362" s="29"/>
      <c r="W362" s="29"/>
      <c r="X362" s="29"/>
      <c r="Y362" s="29"/>
      <c r="Z362" s="29"/>
      <c r="AA362" s="29"/>
      <c r="AB362" s="29"/>
      <c r="AC362" s="29"/>
      <c r="AD362" s="29"/>
      <c r="AE362" s="29"/>
      <c r="AF362" s="29"/>
      <c r="AG362" s="29"/>
      <c r="AH362" s="29"/>
      <c r="AI362" s="29"/>
      <c r="AJ362" s="29"/>
      <c r="AK362" s="29"/>
      <c r="AL362" s="29"/>
      <c r="AM362" s="29"/>
      <c r="AN362" s="29"/>
      <c r="AO362" s="29"/>
    </row>
    <row r="363" spans="1:41" ht="15.75" customHeight="1">
      <c r="A363" s="29"/>
      <c r="B363" s="29"/>
      <c r="C363" s="29"/>
      <c r="D363" s="29"/>
      <c r="E363" s="29"/>
      <c r="F363" s="29"/>
      <c r="G363" s="29"/>
      <c r="H363" s="29"/>
      <c r="I363" s="29"/>
      <c r="J363" s="29"/>
      <c r="K363" s="29"/>
      <c r="L363" s="29"/>
      <c r="M363" s="29"/>
      <c r="N363" s="29"/>
      <c r="O363" s="29"/>
      <c r="P363" s="28"/>
      <c r="Q363" s="29"/>
      <c r="R363" s="29"/>
      <c r="S363" s="29"/>
      <c r="T363" s="29"/>
      <c r="U363" s="29"/>
      <c r="V363" s="29"/>
      <c r="W363" s="29"/>
      <c r="X363" s="29"/>
      <c r="Y363" s="29"/>
      <c r="Z363" s="29"/>
      <c r="AA363" s="29"/>
      <c r="AB363" s="29"/>
      <c r="AC363" s="29"/>
      <c r="AD363" s="29"/>
      <c r="AE363" s="29"/>
      <c r="AF363" s="29"/>
      <c r="AG363" s="29"/>
      <c r="AH363" s="29"/>
      <c r="AI363" s="29"/>
      <c r="AJ363" s="29"/>
      <c r="AK363" s="29"/>
      <c r="AL363" s="29"/>
      <c r="AM363" s="29"/>
      <c r="AN363" s="29"/>
      <c r="AO363" s="29"/>
    </row>
    <row r="364" spans="1:41" ht="15.75" customHeight="1">
      <c r="A364" s="29"/>
      <c r="B364" s="29"/>
      <c r="C364" s="29"/>
      <c r="D364" s="29"/>
      <c r="E364" s="29"/>
      <c r="F364" s="29"/>
      <c r="G364" s="29"/>
      <c r="H364" s="29"/>
      <c r="I364" s="29"/>
      <c r="J364" s="29"/>
      <c r="K364" s="29"/>
      <c r="L364" s="29"/>
      <c r="M364" s="29"/>
      <c r="N364" s="29"/>
      <c r="O364" s="29"/>
      <c r="P364" s="28"/>
      <c r="Q364" s="29"/>
      <c r="R364" s="29"/>
      <c r="S364" s="29"/>
      <c r="T364" s="29"/>
      <c r="U364" s="29"/>
      <c r="V364" s="29"/>
      <c r="W364" s="29"/>
      <c r="X364" s="29"/>
      <c r="Y364" s="29"/>
      <c r="Z364" s="29"/>
      <c r="AA364" s="29"/>
      <c r="AB364" s="29"/>
      <c r="AC364" s="29"/>
      <c r="AD364" s="29"/>
      <c r="AE364" s="29"/>
      <c r="AF364" s="29"/>
      <c r="AG364" s="29"/>
      <c r="AH364" s="29"/>
      <c r="AI364" s="29"/>
      <c r="AJ364" s="29"/>
      <c r="AK364" s="29"/>
      <c r="AL364" s="29"/>
      <c r="AM364" s="29"/>
      <c r="AN364" s="29"/>
      <c r="AO364" s="29"/>
    </row>
    <row r="365" spans="1:41" ht="15.75" customHeight="1">
      <c r="A365" s="29"/>
      <c r="B365" s="29"/>
      <c r="C365" s="29"/>
      <c r="D365" s="29"/>
      <c r="E365" s="29"/>
      <c r="F365" s="29"/>
      <c r="G365" s="29"/>
      <c r="H365" s="29"/>
      <c r="I365" s="29"/>
      <c r="J365" s="29"/>
      <c r="K365" s="29"/>
      <c r="L365" s="29"/>
      <c r="M365" s="29"/>
      <c r="N365" s="29"/>
      <c r="O365" s="29"/>
      <c r="P365" s="28"/>
      <c r="Q365" s="29"/>
      <c r="R365" s="29"/>
      <c r="S365" s="29"/>
      <c r="T365" s="29"/>
      <c r="U365" s="29"/>
      <c r="V365" s="29"/>
      <c r="W365" s="29"/>
      <c r="X365" s="29"/>
      <c r="Y365" s="29"/>
      <c r="Z365" s="29"/>
      <c r="AA365" s="29"/>
      <c r="AB365" s="29"/>
      <c r="AC365" s="29"/>
      <c r="AD365" s="29"/>
      <c r="AE365" s="29"/>
      <c r="AF365" s="29"/>
      <c r="AG365" s="29"/>
      <c r="AH365" s="29"/>
      <c r="AI365" s="29"/>
      <c r="AJ365" s="29"/>
      <c r="AK365" s="29"/>
      <c r="AL365" s="29"/>
      <c r="AM365" s="29"/>
      <c r="AN365" s="29"/>
      <c r="AO365" s="29"/>
    </row>
    <row r="366" spans="1:41" ht="15.75" customHeight="1">
      <c r="A366" s="29"/>
      <c r="B366" s="29"/>
      <c r="C366" s="29"/>
      <c r="D366" s="29"/>
      <c r="E366" s="29"/>
      <c r="F366" s="29"/>
      <c r="G366" s="29"/>
      <c r="H366" s="29"/>
      <c r="I366" s="29"/>
      <c r="J366" s="29"/>
      <c r="K366" s="29"/>
      <c r="L366" s="29"/>
      <c r="M366" s="29"/>
      <c r="N366" s="29"/>
      <c r="O366" s="29"/>
      <c r="P366" s="28"/>
      <c r="Q366" s="29"/>
      <c r="R366" s="29"/>
      <c r="S366" s="29"/>
      <c r="T366" s="29"/>
      <c r="U366" s="29"/>
      <c r="V366" s="29"/>
      <c r="W366" s="29"/>
      <c r="X366" s="29"/>
      <c r="Y366" s="29"/>
      <c r="Z366" s="29"/>
      <c r="AA366" s="29"/>
      <c r="AB366" s="29"/>
      <c r="AC366" s="29"/>
      <c r="AD366" s="29"/>
      <c r="AE366" s="29"/>
      <c r="AF366" s="29"/>
      <c r="AG366" s="29"/>
      <c r="AH366" s="29"/>
      <c r="AI366" s="29"/>
      <c r="AJ366" s="29"/>
      <c r="AK366" s="29"/>
      <c r="AL366" s="29"/>
      <c r="AM366" s="29"/>
      <c r="AN366" s="29"/>
      <c r="AO366" s="29"/>
    </row>
    <row r="367" spans="1:41" ht="15.75" customHeight="1">
      <c r="A367" s="29"/>
      <c r="B367" s="29"/>
      <c r="C367" s="29"/>
      <c r="D367" s="29"/>
      <c r="E367" s="29"/>
      <c r="F367" s="29"/>
      <c r="G367" s="29"/>
      <c r="H367" s="29"/>
      <c r="I367" s="29"/>
      <c r="J367" s="29"/>
      <c r="K367" s="29"/>
      <c r="L367" s="29"/>
      <c r="M367" s="29"/>
      <c r="N367" s="29"/>
      <c r="O367" s="29"/>
      <c r="P367" s="28"/>
      <c r="Q367" s="29"/>
      <c r="R367" s="29"/>
      <c r="S367" s="29"/>
      <c r="T367" s="29"/>
      <c r="U367" s="29"/>
      <c r="V367" s="29"/>
      <c r="W367" s="29"/>
      <c r="X367" s="29"/>
      <c r="Y367" s="29"/>
      <c r="Z367" s="29"/>
      <c r="AA367" s="29"/>
      <c r="AB367" s="29"/>
      <c r="AC367" s="29"/>
      <c r="AD367" s="29"/>
      <c r="AE367" s="29"/>
      <c r="AF367" s="29"/>
      <c r="AG367" s="29"/>
      <c r="AH367" s="29"/>
      <c r="AI367" s="29"/>
      <c r="AJ367" s="29"/>
      <c r="AK367" s="29"/>
      <c r="AL367" s="29"/>
      <c r="AM367" s="29"/>
      <c r="AN367" s="29"/>
      <c r="AO367" s="29"/>
    </row>
    <row r="368" spans="1:41" ht="15.75" customHeight="1">
      <c r="A368" s="29"/>
      <c r="B368" s="29"/>
      <c r="C368" s="29"/>
      <c r="D368" s="29"/>
      <c r="E368" s="29"/>
      <c r="F368" s="29"/>
      <c r="G368" s="29"/>
      <c r="H368" s="29"/>
      <c r="I368" s="29"/>
      <c r="J368" s="29"/>
      <c r="K368" s="29"/>
      <c r="L368" s="29"/>
      <c r="M368" s="29"/>
      <c r="N368" s="29"/>
      <c r="O368" s="29"/>
      <c r="P368" s="28"/>
      <c r="Q368" s="29"/>
      <c r="R368" s="29"/>
      <c r="S368" s="29"/>
      <c r="T368" s="29"/>
      <c r="U368" s="29"/>
      <c r="V368" s="29"/>
      <c r="W368" s="29"/>
      <c r="X368" s="29"/>
      <c r="Y368" s="29"/>
      <c r="Z368" s="29"/>
      <c r="AA368" s="29"/>
      <c r="AB368" s="29"/>
      <c r="AC368" s="29"/>
      <c r="AD368" s="29"/>
      <c r="AE368" s="29"/>
      <c r="AF368" s="29"/>
      <c r="AG368" s="29"/>
      <c r="AH368" s="29"/>
      <c r="AI368" s="29"/>
      <c r="AJ368" s="29"/>
      <c r="AK368" s="29"/>
      <c r="AL368" s="29"/>
      <c r="AM368" s="29"/>
      <c r="AN368" s="29"/>
      <c r="AO368" s="29"/>
    </row>
    <row r="369" spans="1:41" ht="15.75" customHeight="1">
      <c r="A369" s="29"/>
      <c r="B369" s="29"/>
      <c r="C369" s="29"/>
      <c r="D369" s="29"/>
      <c r="E369" s="29"/>
      <c r="F369" s="29"/>
      <c r="G369" s="29"/>
      <c r="H369" s="29"/>
      <c r="I369" s="29"/>
      <c r="J369" s="29"/>
      <c r="K369" s="29"/>
      <c r="L369" s="29"/>
      <c r="M369" s="29"/>
      <c r="N369" s="29"/>
      <c r="O369" s="29"/>
      <c r="P369" s="28"/>
      <c r="Q369" s="29"/>
      <c r="R369" s="29"/>
      <c r="S369" s="29"/>
      <c r="T369" s="29"/>
      <c r="U369" s="29"/>
      <c r="V369" s="29"/>
      <c r="W369" s="29"/>
      <c r="X369" s="29"/>
      <c r="Y369" s="29"/>
      <c r="Z369" s="29"/>
      <c r="AA369" s="29"/>
      <c r="AB369" s="29"/>
      <c r="AC369" s="29"/>
      <c r="AD369" s="29"/>
      <c r="AE369" s="29"/>
      <c r="AF369" s="29"/>
      <c r="AG369" s="29"/>
      <c r="AH369" s="29"/>
      <c r="AI369" s="29"/>
      <c r="AJ369" s="29"/>
      <c r="AK369" s="29"/>
      <c r="AL369" s="29"/>
      <c r="AM369" s="29"/>
      <c r="AN369" s="29"/>
      <c r="AO369" s="29"/>
    </row>
    <row r="370" spans="1:41" ht="15.75" customHeight="1">
      <c r="A370" s="29"/>
      <c r="B370" s="29"/>
      <c r="C370" s="29"/>
      <c r="D370" s="29"/>
      <c r="E370" s="29"/>
      <c r="F370" s="29"/>
      <c r="G370" s="29"/>
      <c r="H370" s="29"/>
      <c r="I370" s="29"/>
      <c r="J370" s="29"/>
      <c r="K370" s="29"/>
      <c r="L370" s="29"/>
      <c r="M370" s="29"/>
      <c r="N370" s="29"/>
      <c r="O370" s="29"/>
      <c r="P370" s="28"/>
      <c r="Q370" s="29"/>
      <c r="R370" s="29"/>
      <c r="S370" s="29"/>
      <c r="T370" s="29"/>
      <c r="U370" s="29"/>
      <c r="V370" s="29"/>
      <c r="W370" s="29"/>
      <c r="X370" s="29"/>
      <c r="Y370" s="29"/>
      <c r="Z370" s="29"/>
      <c r="AA370" s="29"/>
      <c r="AB370" s="29"/>
      <c r="AC370" s="29"/>
      <c r="AD370" s="29"/>
      <c r="AE370" s="29"/>
      <c r="AF370" s="29"/>
      <c r="AG370" s="29"/>
      <c r="AH370" s="29"/>
      <c r="AI370" s="29"/>
      <c r="AJ370" s="29"/>
      <c r="AK370" s="29"/>
      <c r="AL370" s="29"/>
      <c r="AM370" s="29"/>
      <c r="AN370" s="29"/>
      <c r="AO370" s="29"/>
    </row>
    <row r="371" spans="1:41" ht="15.75" customHeight="1">
      <c r="A371" s="29"/>
      <c r="B371" s="29"/>
      <c r="C371" s="29"/>
      <c r="D371" s="29"/>
      <c r="E371" s="29"/>
      <c r="F371" s="29"/>
      <c r="G371" s="29"/>
      <c r="H371" s="29"/>
      <c r="I371" s="29"/>
      <c r="J371" s="29"/>
      <c r="K371" s="29"/>
      <c r="L371" s="29"/>
      <c r="M371" s="29"/>
      <c r="N371" s="29"/>
      <c r="O371" s="29"/>
      <c r="P371" s="28"/>
      <c r="Q371" s="29"/>
      <c r="R371" s="29"/>
      <c r="S371" s="29"/>
      <c r="T371" s="29"/>
      <c r="U371" s="29"/>
      <c r="V371" s="29"/>
      <c r="W371" s="29"/>
      <c r="X371" s="29"/>
      <c r="Y371" s="29"/>
      <c r="Z371" s="29"/>
      <c r="AA371" s="29"/>
      <c r="AB371" s="29"/>
      <c r="AC371" s="29"/>
      <c r="AD371" s="29"/>
      <c r="AE371" s="29"/>
      <c r="AF371" s="29"/>
      <c r="AG371" s="29"/>
      <c r="AH371" s="29"/>
      <c r="AI371" s="29"/>
      <c r="AJ371" s="29"/>
      <c r="AK371" s="29"/>
      <c r="AL371" s="29"/>
      <c r="AM371" s="29"/>
      <c r="AN371" s="29"/>
      <c r="AO371" s="29"/>
    </row>
    <row r="372" spans="1:41" ht="15.75" customHeight="1">
      <c r="A372" s="29"/>
      <c r="B372" s="29"/>
      <c r="C372" s="29"/>
      <c r="D372" s="29"/>
      <c r="E372" s="29"/>
      <c r="F372" s="29"/>
      <c r="G372" s="29"/>
      <c r="H372" s="29"/>
      <c r="I372" s="29"/>
      <c r="J372" s="29"/>
      <c r="K372" s="29"/>
      <c r="L372" s="29"/>
      <c r="M372" s="29"/>
      <c r="N372" s="29"/>
      <c r="O372" s="29"/>
      <c r="P372" s="28"/>
      <c r="Q372" s="29"/>
      <c r="R372" s="29"/>
      <c r="S372" s="29"/>
      <c r="T372" s="29"/>
      <c r="U372" s="29"/>
      <c r="V372" s="29"/>
      <c r="W372" s="29"/>
      <c r="X372" s="29"/>
      <c r="Y372" s="29"/>
      <c r="Z372" s="29"/>
      <c r="AA372" s="29"/>
      <c r="AB372" s="29"/>
      <c r="AC372" s="29"/>
      <c r="AD372" s="29"/>
      <c r="AE372" s="29"/>
      <c r="AF372" s="29"/>
      <c r="AG372" s="29"/>
      <c r="AH372" s="29"/>
      <c r="AI372" s="29"/>
      <c r="AJ372" s="29"/>
      <c r="AK372" s="29"/>
      <c r="AL372" s="29"/>
      <c r="AM372" s="29"/>
      <c r="AN372" s="29"/>
      <c r="AO372" s="29"/>
    </row>
    <row r="373" spans="1:41" ht="15.75" customHeight="1">
      <c r="A373" s="29"/>
      <c r="B373" s="29"/>
      <c r="C373" s="29"/>
      <c r="D373" s="29"/>
      <c r="E373" s="29"/>
      <c r="F373" s="29"/>
      <c r="G373" s="29"/>
      <c r="H373" s="29"/>
      <c r="I373" s="29"/>
      <c r="J373" s="29"/>
      <c r="K373" s="29"/>
      <c r="L373" s="29"/>
      <c r="M373" s="29"/>
      <c r="N373" s="29"/>
      <c r="O373" s="29"/>
      <c r="P373" s="28"/>
      <c r="Q373" s="29"/>
      <c r="R373" s="29"/>
      <c r="S373" s="29"/>
      <c r="T373" s="29"/>
      <c r="U373" s="29"/>
      <c r="V373" s="29"/>
      <c r="W373" s="29"/>
      <c r="X373" s="29"/>
      <c r="Y373" s="29"/>
      <c r="Z373" s="29"/>
      <c r="AA373" s="29"/>
      <c r="AB373" s="29"/>
      <c r="AC373" s="29"/>
      <c r="AD373" s="29"/>
      <c r="AE373" s="29"/>
      <c r="AF373" s="29"/>
      <c r="AG373" s="29"/>
      <c r="AH373" s="29"/>
      <c r="AI373" s="29"/>
      <c r="AJ373" s="29"/>
      <c r="AK373" s="29"/>
      <c r="AL373" s="29"/>
      <c r="AM373" s="29"/>
      <c r="AN373" s="29"/>
      <c r="AO373" s="29"/>
    </row>
    <row r="374" spans="1:41" ht="15.75" customHeight="1">
      <c r="A374" s="29"/>
      <c r="B374" s="29"/>
      <c r="C374" s="29"/>
      <c r="D374" s="29"/>
      <c r="E374" s="29"/>
      <c r="F374" s="29"/>
      <c r="G374" s="29"/>
      <c r="H374" s="29"/>
      <c r="I374" s="29"/>
      <c r="J374" s="29"/>
      <c r="K374" s="29"/>
      <c r="L374" s="29"/>
      <c r="M374" s="29"/>
      <c r="N374" s="29"/>
      <c r="O374" s="29"/>
      <c r="P374" s="28"/>
      <c r="Q374" s="29"/>
      <c r="R374" s="29"/>
      <c r="S374" s="29"/>
      <c r="T374" s="29"/>
      <c r="U374" s="29"/>
      <c r="V374" s="29"/>
      <c r="W374" s="29"/>
      <c r="X374" s="29"/>
      <c r="Y374" s="29"/>
      <c r="Z374" s="29"/>
      <c r="AA374" s="29"/>
      <c r="AB374" s="29"/>
      <c r="AC374" s="29"/>
      <c r="AD374" s="29"/>
      <c r="AE374" s="29"/>
      <c r="AF374" s="29"/>
      <c r="AG374" s="29"/>
      <c r="AH374" s="29"/>
      <c r="AI374" s="29"/>
      <c r="AJ374" s="29"/>
      <c r="AK374" s="29"/>
      <c r="AL374" s="29"/>
      <c r="AM374" s="29"/>
      <c r="AN374" s="29"/>
      <c r="AO374" s="29"/>
    </row>
    <row r="375" spans="1:41" ht="15.75" customHeight="1">
      <c r="A375" s="29"/>
      <c r="B375" s="29"/>
      <c r="C375" s="29"/>
      <c r="D375" s="29"/>
      <c r="E375" s="29"/>
      <c r="F375" s="29"/>
      <c r="G375" s="29"/>
      <c r="H375" s="29"/>
      <c r="I375" s="29"/>
      <c r="J375" s="29"/>
      <c r="K375" s="29"/>
      <c r="L375" s="29"/>
      <c r="M375" s="29"/>
      <c r="N375" s="29"/>
      <c r="O375" s="29"/>
      <c r="P375" s="28"/>
      <c r="Q375" s="29"/>
      <c r="R375" s="29"/>
      <c r="S375" s="29"/>
      <c r="T375" s="29"/>
      <c r="U375" s="29"/>
      <c r="V375" s="29"/>
      <c r="W375" s="29"/>
      <c r="X375" s="29"/>
      <c r="Y375" s="29"/>
      <c r="Z375" s="29"/>
      <c r="AA375" s="29"/>
      <c r="AB375" s="29"/>
      <c r="AC375" s="29"/>
      <c r="AD375" s="29"/>
      <c r="AE375" s="29"/>
      <c r="AF375" s="29"/>
      <c r="AG375" s="29"/>
      <c r="AH375" s="29"/>
      <c r="AI375" s="29"/>
      <c r="AJ375" s="29"/>
      <c r="AK375" s="29"/>
      <c r="AL375" s="29"/>
      <c r="AM375" s="29"/>
      <c r="AN375" s="29"/>
      <c r="AO375" s="29"/>
    </row>
    <row r="376" spans="1:41" ht="15.75" customHeight="1">
      <c r="A376" s="29"/>
      <c r="B376" s="29"/>
      <c r="C376" s="29"/>
      <c r="D376" s="29"/>
      <c r="E376" s="29"/>
      <c r="F376" s="29"/>
      <c r="G376" s="29"/>
      <c r="H376" s="29"/>
      <c r="I376" s="29"/>
      <c r="J376" s="29"/>
      <c r="K376" s="29"/>
      <c r="L376" s="29"/>
      <c r="M376" s="29"/>
      <c r="N376" s="29"/>
      <c r="O376" s="29"/>
      <c r="P376" s="28"/>
      <c r="Q376" s="29"/>
      <c r="R376" s="29"/>
      <c r="S376" s="29"/>
      <c r="T376" s="29"/>
      <c r="U376" s="29"/>
      <c r="V376" s="29"/>
      <c r="W376" s="29"/>
      <c r="X376" s="29"/>
      <c r="Y376" s="29"/>
      <c r="Z376" s="29"/>
      <c r="AA376" s="29"/>
      <c r="AB376" s="29"/>
      <c r="AC376" s="29"/>
      <c r="AD376" s="29"/>
      <c r="AE376" s="29"/>
      <c r="AF376" s="29"/>
      <c r="AG376" s="29"/>
      <c r="AH376" s="29"/>
      <c r="AI376" s="29"/>
      <c r="AJ376" s="29"/>
      <c r="AK376" s="29"/>
      <c r="AL376" s="29"/>
      <c r="AM376" s="29"/>
      <c r="AN376" s="29"/>
      <c r="AO376" s="29"/>
    </row>
    <row r="377" spans="1:41" ht="15.75" customHeight="1">
      <c r="A377" s="29"/>
      <c r="B377" s="29"/>
      <c r="C377" s="29"/>
      <c r="D377" s="29"/>
      <c r="E377" s="29"/>
      <c r="F377" s="29"/>
      <c r="G377" s="29"/>
      <c r="H377" s="29"/>
      <c r="I377" s="29"/>
      <c r="J377" s="29"/>
      <c r="K377" s="29"/>
      <c r="L377" s="29"/>
      <c r="M377" s="29"/>
      <c r="N377" s="29"/>
      <c r="O377" s="29"/>
      <c r="P377" s="28"/>
      <c r="Q377" s="29"/>
      <c r="R377" s="29"/>
      <c r="S377" s="29"/>
      <c r="T377" s="29"/>
      <c r="U377" s="29"/>
      <c r="V377" s="29"/>
      <c r="W377" s="29"/>
      <c r="X377" s="29"/>
      <c r="Y377" s="29"/>
      <c r="Z377" s="29"/>
      <c r="AA377" s="29"/>
      <c r="AB377" s="29"/>
      <c r="AC377" s="29"/>
      <c r="AD377" s="29"/>
      <c r="AE377" s="29"/>
      <c r="AF377" s="29"/>
      <c r="AG377" s="29"/>
      <c r="AH377" s="29"/>
      <c r="AI377" s="29"/>
      <c r="AJ377" s="29"/>
      <c r="AK377" s="29"/>
      <c r="AL377" s="29"/>
      <c r="AM377" s="29"/>
      <c r="AN377" s="29"/>
      <c r="AO377" s="29"/>
    </row>
    <row r="378" spans="1:41" ht="15.75" customHeight="1">
      <c r="A378" s="29"/>
      <c r="B378" s="29"/>
      <c r="C378" s="29"/>
      <c r="D378" s="29"/>
      <c r="E378" s="29"/>
      <c r="F378" s="29"/>
      <c r="G378" s="29"/>
      <c r="H378" s="29"/>
      <c r="I378" s="29"/>
      <c r="J378" s="29"/>
      <c r="K378" s="29"/>
      <c r="L378" s="29"/>
      <c r="M378" s="29"/>
      <c r="N378" s="29"/>
      <c r="O378" s="29"/>
      <c r="P378" s="28"/>
      <c r="Q378" s="29"/>
      <c r="R378" s="29"/>
      <c r="S378" s="29"/>
      <c r="T378" s="29"/>
      <c r="U378" s="29"/>
      <c r="V378" s="29"/>
      <c r="W378" s="29"/>
      <c r="X378" s="29"/>
      <c r="Y378" s="29"/>
      <c r="Z378" s="29"/>
      <c r="AA378" s="29"/>
      <c r="AB378" s="29"/>
      <c r="AC378" s="29"/>
      <c r="AD378" s="29"/>
      <c r="AE378" s="29"/>
      <c r="AF378" s="29"/>
      <c r="AG378" s="29"/>
      <c r="AH378" s="29"/>
      <c r="AI378" s="29"/>
      <c r="AJ378" s="29"/>
      <c r="AK378" s="29"/>
      <c r="AL378" s="29"/>
      <c r="AM378" s="29"/>
      <c r="AN378" s="29"/>
      <c r="AO378" s="29"/>
    </row>
    <row r="379" spans="1:41" ht="15.75" customHeight="1">
      <c r="A379" s="29"/>
      <c r="B379" s="29"/>
      <c r="C379" s="29"/>
      <c r="D379" s="29"/>
      <c r="E379" s="29"/>
      <c r="F379" s="29"/>
      <c r="G379" s="29"/>
      <c r="H379" s="29"/>
      <c r="I379" s="29"/>
      <c r="J379" s="29"/>
      <c r="K379" s="29"/>
      <c r="L379" s="29"/>
      <c r="M379" s="29"/>
      <c r="N379" s="29"/>
      <c r="O379" s="29"/>
      <c r="P379" s="28"/>
      <c r="Q379" s="29"/>
      <c r="R379" s="29"/>
      <c r="S379" s="29"/>
      <c r="T379" s="29"/>
      <c r="U379" s="29"/>
      <c r="V379" s="29"/>
      <c r="W379" s="29"/>
      <c r="X379" s="29"/>
      <c r="Y379" s="29"/>
      <c r="Z379" s="29"/>
      <c r="AA379" s="29"/>
      <c r="AB379" s="29"/>
      <c r="AC379" s="29"/>
      <c r="AD379" s="29"/>
      <c r="AE379" s="29"/>
      <c r="AF379" s="29"/>
      <c r="AG379" s="29"/>
      <c r="AH379" s="29"/>
      <c r="AI379" s="29"/>
      <c r="AJ379" s="29"/>
      <c r="AK379" s="29"/>
      <c r="AL379" s="29"/>
      <c r="AM379" s="29"/>
      <c r="AN379" s="29"/>
      <c r="AO379" s="29"/>
    </row>
    <row r="380" spans="1:41" ht="15.75" customHeight="1">
      <c r="A380" s="29"/>
      <c r="B380" s="29"/>
      <c r="C380" s="29"/>
      <c r="D380" s="29"/>
      <c r="E380" s="29"/>
      <c r="F380" s="29"/>
      <c r="G380" s="29"/>
      <c r="H380" s="29"/>
      <c r="I380" s="29"/>
      <c r="J380" s="29"/>
      <c r="K380" s="29"/>
      <c r="L380" s="29"/>
      <c r="M380" s="29"/>
      <c r="N380" s="29"/>
      <c r="O380" s="29"/>
      <c r="P380" s="28"/>
      <c r="Q380" s="29"/>
      <c r="R380" s="29"/>
      <c r="S380" s="29"/>
      <c r="T380" s="29"/>
      <c r="U380" s="29"/>
      <c r="V380" s="29"/>
      <c r="W380" s="29"/>
      <c r="X380" s="29"/>
      <c r="Y380" s="29"/>
      <c r="Z380" s="29"/>
      <c r="AA380" s="29"/>
      <c r="AB380" s="29"/>
      <c r="AC380" s="29"/>
      <c r="AD380" s="29"/>
      <c r="AE380" s="29"/>
      <c r="AF380" s="29"/>
      <c r="AG380" s="29"/>
      <c r="AH380" s="29"/>
      <c r="AI380" s="29"/>
      <c r="AJ380" s="29"/>
      <c r="AK380" s="29"/>
      <c r="AL380" s="29"/>
      <c r="AM380" s="29"/>
      <c r="AN380" s="29"/>
      <c r="AO380" s="29"/>
    </row>
    <row r="381" spans="1:41" ht="15.75" customHeight="1">
      <c r="A381" s="29"/>
      <c r="B381" s="29"/>
      <c r="C381" s="29"/>
      <c r="D381" s="29"/>
      <c r="E381" s="29"/>
      <c r="F381" s="29"/>
      <c r="G381" s="29"/>
      <c r="H381" s="29"/>
      <c r="I381" s="29"/>
      <c r="J381" s="29"/>
      <c r="K381" s="29"/>
      <c r="L381" s="29"/>
      <c r="M381" s="29"/>
      <c r="N381" s="29"/>
      <c r="O381" s="29"/>
      <c r="P381" s="28"/>
      <c r="Q381" s="29"/>
      <c r="R381" s="29"/>
      <c r="S381" s="29"/>
      <c r="T381" s="29"/>
      <c r="U381" s="29"/>
      <c r="V381" s="29"/>
      <c r="W381" s="29"/>
      <c r="X381" s="29"/>
      <c r="Y381" s="29"/>
      <c r="Z381" s="29"/>
      <c r="AA381" s="29"/>
      <c r="AB381" s="29"/>
      <c r="AC381" s="29"/>
      <c r="AD381" s="29"/>
      <c r="AE381" s="29"/>
      <c r="AF381" s="29"/>
      <c r="AG381" s="29"/>
      <c r="AH381" s="29"/>
      <c r="AI381" s="29"/>
      <c r="AJ381" s="29"/>
      <c r="AK381" s="29"/>
      <c r="AL381" s="29"/>
      <c r="AM381" s="29"/>
      <c r="AN381" s="29"/>
      <c r="AO381" s="29"/>
    </row>
    <row r="382" spans="1:41" ht="15.75" customHeight="1">
      <c r="A382" s="29"/>
      <c r="B382" s="29"/>
      <c r="C382" s="29"/>
      <c r="D382" s="29"/>
      <c r="E382" s="29"/>
      <c r="F382" s="29"/>
      <c r="G382" s="29"/>
      <c r="H382" s="29"/>
      <c r="I382" s="29"/>
      <c r="J382" s="29"/>
      <c r="K382" s="29"/>
      <c r="L382" s="29"/>
      <c r="M382" s="29"/>
      <c r="N382" s="29"/>
      <c r="O382" s="29"/>
      <c r="P382" s="28"/>
      <c r="Q382" s="29"/>
      <c r="R382" s="29"/>
      <c r="S382" s="29"/>
      <c r="T382" s="29"/>
      <c r="U382" s="29"/>
      <c r="V382" s="29"/>
      <c r="W382" s="29"/>
      <c r="X382" s="29"/>
      <c r="Y382" s="29"/>
      <c r="Z382" s="29"/>
      <c r="AA382" s="29"/>
      <c r="AB382" s="29"/>
      <c r="AC382" s="29"/>
      <c r="AD382" s="29"/>
      <c r="AE382" s="29"/>
      <c r="AF382" s="29"/>
      <c r="AG382" s="29"/>
      <c r="AH382" s="29"/>
      <c r="AI382" s="29"/>
      <c r="AJ382" s="29"/>
      <c r="AK382" s="29"/>
      <c r="AL382" s="29"/>
      <c r="AM382" s="29"/>
      <c r="AN382" s="29"/>
      <c r="AO382" s="29"/>
    </row>
    <row r="383" spans="1:41" ht="15.75" customHeight="1">
      <c r="A383" s="29"/>
      <c r="B383" s="29"/>
      <c r="C383" s="29"/>
      <c r="D383" s="29"/>
      <c r="E383" s="29"/>
      <c r="F383" s="29"/>
      <c r="G383" s="29"/>
      <c r="H383" s="29"/>
      <c r="I383" s="29"/>
      <c r="J383" s="29"/>
      <c r="K383" s="29"/>
      <c r="L383" s="29"/>
      <c r="M383" s="29"/>
      <c r="N383" s="29"/>
      <c r="O383" s="29"/>
      <c r="P383" s="28"/>
      <c r="Q383" s="29"/>
      <c r="R383" s="29"/>
      <c r="S383" s="29"/>
      <c r="T383" s="29"/>
      <c r="U383" s="29"/>
      <c r="V383" s="29"/>
      <c r="W383" s="29"/>
      <c r="X383" s="29"/>
      <c r="Y383" s="29"/>
      <c r="Z383" s="29"/>
      <c r="AA383" s="29"/>
      <c r="AB383" s="29"/>
      <c r="AC383" s="29"/>
      <c r="AD383" s="29"/>
      <c r="AE383" s="29"/>
      <c r="AF383" s="29"/>
      <c r="AG383" s="29"/>
      <c r="AH383" s="29"/>
      <c r="AI383" s="29"/>
      <c r="AJ383" s="29"/>
      <c r="AK383" s="29"/>
      <c r="AL383" s="29"/>
      <c r="AM383" s="29"/>
      <c r="AN383" s="29"/>
      <c r="AO383" s="29"/>
    </row>
    <row r="384" spans="1:41" ht="15.75" customHeight="1">
      <c r="A384" s="29"/>
      <c r="B384" s="29"/>
      <c r="C384" s="29"/>
      <c r="D384" s="29"/>
      <c r="E384" s="29"/>
      <c r="F384" s="29"/>
      <c r="G384" s="29"/>
      <c r="H384" s="29"/>
      <c r="I384" s="29"/>
      <c r="J384" s="29"/>
      <c r="K384" s="29"/>
      <c r="L384" s="29"/>
      <c r="M384" s="29"/>
      <c r="N384" s="29"/>
      <c r="O384" s="29"/>
      <c r="P384" s="28"/>
      <c r="Q384" s="29"/>
      <c r="R384" s="29"/>
      <c r="S384" s="29"/>
      <c r="T384" s="29"/>
      <c r="U384" s="29"/>
      <c r="V384" s="29"/>
      <c r="W384" s="29"/>
      <c r="X384" s="29"/>
      <c r="Y384" s="29"/>
      <c r="Z384" s="29"/>
      <c r="AA384" s="29"/>
      <c r="AB384" s="29"/>
      <c r="AC384" s="29"/>
      <c r="AD384" s="29"/>
      <c r="AE384" s="29"/>
      <c r="AF384" s="29"/>
      <c r="AG384" s="29"/>
      <c r="AH384" s="29"/>
      <c r="AI384" s="29"/>
      <c r="AJ384" s="29"/>
      <c r="AK384" s="29"/>
      <c r="AL384" s="29"/>
      <c r="AM384" s="29"/>
      <c r="AN384" s="29"/>
      <c r="AO384" s="29"/>
    </row>
    <row r="385" spans="1:41" ht="15.75" customHeight="1">
      <c r="A385" s="29"/>
      <c r="B385" s="29"/>
      <c r="C385" s="29"/>
      <c r="D385" s="29"/>
      <c r="E385" s="29"/>
      <c r="F385" s="29"/>
      <c r="G385" s="29"/>
      <c r="H385" s="29"/>
      <c r="I385" s="29"/>
      <c r="J385" s="29"/>
      <c r="K385" s="29"/>
      <c r="L385" s="29"/>
      <c r="M385" s="29"/>
      <c r="N385" s="29"/>
      <c r="O385" s="29"/>
      <c r="P385" s="28"/>
      <c r="Q385" s="29"/>
      <c r="R385" s="29"/>
      <c r="S385" s="29"/>
      <c r="T385" s="29"/>
      <c r="U385" s="29"/>
      <c r="V385" s="29"/>
      <c r="W385" s="29"/>
      <c r="X385" s="29"/>
      <c r="Y385" s="29"/>
      <c r="Z385" s="29"/>
      <c r="AA385" s="29"/>
      <c r="AB385" s="29"/>
      <c r="AC385" s="29"/>
      <c r="AD385" s="29"/>
      <c r="AE385" s="29"/>
      <c r="AF385" s="29"/>
      <c r="AG385" s="29"/>
      <c r="AH385" s="29"/>
      <c r="AI385" s="29"/>
      <c r="AJ385" s="29"/>
      <c r="AK385" s="29"/>
      <c r="AL385" s="29"/>
      <c r="AM385" s="29"/>
      <c r="AN385" s="29"/>
      <c r="AO385" s="29"/>
    </row>
    <row r="386" spans="1:41" ht="15.75" customHeight="1">
      <c r="A386" s="29"/>
      <c r="B386" s="29"/>
      <c r="C386" s="29"/>
      <c r="D386" s="29"/>
      <c r="E386" s="29"/>
      <c r="F386" s="29"/>
      <c r="G386" s="29"/>
      <c r="H386" s="29"/>
      <c r="I386" s="29"/>
      <c r="J386" s="29"/>
      <c r="K386" s="29"/>
      <c r="L386" s="29"/>
      <c r="M386" s="29"/>
      <c r="N386" s="29"/>
      <c r="O386" s="29"/>
      <c r="P386" s="28"/>
      <c r="Q386" s="29"/>
      <c r="R386" s="29"/>
      <c r="S386" s="29"/>
      <c r="T386" s="29"/>
      <c r="U386" s="29"/>
      <c r="V386" s="29"/>
      <c r="W386" s="29"/>
      <c r="X386" s="29"/>
      <c r="Y386" s="29"/>
      <c r="Z386" s="29"/>
      <c r="AA386" s="29"/>
      <c r="AB386" s="29"/>
      <c r="AC386" s="29"/>
      <c r="AD386" s="29"/>
      <c r="AE386" s="29"/>
      <c r="AF386" s="29"/>
      <c r="AG386" s="29"/>
      <c r="AH386" s="29"/>
      <c r="AI386" s="29"/>
      <c r="AJ386" s="29"/>
      <c r="AK386" s="29"/>
      <c r="AL386" s="29"/>
      <c r="AM386" s="29"/>
      <c r="AN386" s="29"/>
      <c r="AO386" s="29"/>
    </row>
    <row r="387" spans="1:41" ht="15.75" customHeight="1">
      <c r="A387" s="29"/>
      <c r="B387" s="29"/>
      <c r="C387" s="29"/>
      <c r="D387" s="29"/>
      <c r="E387" s="29"/>
      <c r="F387" s="29"/>
      <c r="G387" s="29"/>
      <c r="H387" s="29"/>
      <c r="I387" s="29"/>
      <c r="J387" s="29"/>
      <c r="K387" s="29"/>
      <c r="L387" s="29"/>
      <c r="M387" s="29"/>
      <c r="N387" s="29"/>
      <c r="O387" s="29"/>
      <c r="P387" s="28"/>
      <c r="Q387" s="29"/>
      <c r="R387" s="29"/>
      <c r="S387" s="29"/>
      <c r="T387" s="29"/>
      <c r="U387" s="29"/>
      <c r="V387" s="29"/>
      <c r="W387" s="29"/>
      <c r="X387" s="29"/>
      <c r="Y387" s="29"/>
      <c r="Z387" s="29"/>
      <c r="AA387" s="29"/>
      <c r="AB387" s="29"/>
      <c r="AC387" s="29"/>
      <c r="AD387" s="29"/>
      <c r="AE387" s="29"/>
      <c r="AF387" s="29"/>
      <c r="AG387" s="29"/>
      <c r="AH387" s="29"/>
      <c r="AI387" s="29"/>
      <c r="AJ387" s="29"/>
      <c r="AK387" s="29"/>
      <c r="AL387" s="29"/>
      <c r="AM387" s="29"/>
      <c r="AN387" s="29"/>
      <c r="AO387" s="29"/>
    </row>
    <row r="388" spans="1:41" ht="15.75" customHeight="1">
      <c r="A388" s="29"/>
      <c r="B388" s="29"/>
      <c r="C388" s="29"/>
      <c r="D388" s="29"/>
      <c r="E388" s="29"/>
      <c r="F388" s="29"/>
      <c r="G388" s="29"/>
      <c r="H388" s="29"/>
      <c r="I388" s="29"/>
      <c r="J388" s="29"/>
      <c r="K388" s="29"/>
      <c r="L388" s="29"/>
      <c r="M388" s="29"/>
      <c r="N388" s="29"/>
      <c r="O388" s="29"/>
      <c r="P388" s="28"/>
      <c r="Q388" s="29"/>
      <c r="R388" s="29"/>
      <c r="S388" s="29"/>
      <c r="T388" s="29"/>
      <c r="U388" s="29"/>
      <c r="V388" s="29"/>
      <c r="W388" s="29"/>
      <c r="X388" s="29"/>
      <c r="Y388" s="29"/>
      <c r="Z388" s="29"/>
      <c r="AA388" s="29"/>
      <c r="AB388" s="29"/>
      <c r="AC388" s="29"/>
      <c r="AD388" s="29"/>
      <c r="AE388" s="29"/>
      <c r="AF388" s="29"/>
      <c r="AG388" s="29"/>
      <c r="AH388" s="29"/>
      <c r="AI388" s="29"/>
      <c r="AJ388" s="29"/>
      <c r="AK388" s="29"/>
      <c r="AL388" s="29"/>
      <c r="AM388" s="29"/>
      <c r="AN388" s="29"/>
      <c r="AO388" s="29"/>
    </row>
    <row r="389" spans="1:41" ht="15.75" customHeight="1">
      <c r="A389" s="29"/>
      <c r="B389" s="29"/>
      <c r="C389" s="29"/>
      <c r="D389" s="29"/>
      <c r="E389" s="29"/>
      <c r="F389" s="29"/>
      <c r="G389" s="29"/>
      <c r="H389" s="29"/>
      <c r="I389" s="29"/>
      <c r="J389" s="29"/>
      <c r="K389" s="29"/>
      <c r="L389" s="29"/>
      <c r="M389" s="29"/>
      <c r="N389" s="29"/>
      <c r="O389" s="29"/>
      <c r="P389" s="28"/>
      <c r="Q389" s="29"/>
      <c r="R389" s="29"/>
      <c r="S389" s="29"/>
      <c r="T389" s="29"/>
      <c r="U389" s="29"/>
      <c r="V389" s="29"/>
      <c r="W389" s="29"/>
      <c r="X389" s="29"/>
      <c r="Y389" s="29"/>
      <c r="Z389" s="29"/>
      <c r="AA389" s="29"/>
      <c r="AB389" s="29"/>
      <c r="AC389" s="29"/>
      <c r="AD389" s="29"/>
      <c r="AE389" s="29"/>
      <c r="AF389" s="29"/>
      <c r="AG389" s="29"/>
      <c r="AH389" s="29"/>
      <c r="AI389" s="29"/>
      <c r="AJ389" s="29"/>
      <c r="AK389" s="29"/>
      <c r="AL389" s="29"/>
      <c r="AM389" s="29"/>
      <c r="AN389" s="29"/>
      <c r="AO389" s="29"/>
    </row>
    <row r="390" spans="1:41" ht="15.75" customHeight="1">
      <c r="A390" s="29"/>
      <c r="B390" s="29"/>
      <c r="C390" s="29"/>
      <c r="D390" s="29"/>
      <c r="E390" s="29"/>
      <c r="F390" s="29"/>
      <c r="G390" s="29"/>
      <c r="H390" s="29"/>
      <c r="I390" s="29"/>
      <c r="J390" s="29"/>
      <c r="K390" s="29"/>
      <c r="L390" s="29"/>
      <c r="M390" s="29"/>
      <c r="N390" s="29"/>
      <c r="O390" s="29"/>
      <c r="P390" s="28"/>
      <c r="Q390" s="29"/>
      <c r="R390" s="29"/>
      <c r="S390" s="29"/>
      <c r="T390" s="29"/>
      <c r="U390" s="29"/>
      <c r="V390" s="29"/>
      <c r="W390" s="29"/>
      <c r="X390" s="29"/>
      <c r="Y390" s="29"/>
      <c r="Z390" s="29"/>
      <c r="AA390" s="29"/>
      <c r="AB390" s="29"/>
      <c r="AC390" s="29"/>
      <c r="AD390" s="29"/>
      <c r="AE390" s="29"/>
      <c r="AF390" s="29"/>
      <c r="AG390" s="29"/>
      <c r="AH390" s="29"/>
      <c r="AI390" s="29"/>
      <c r="AJ390" s="29"/>
      <c r="AK390" s="29"/>
      <c r="AL390" s="29"/>
      <c r="AM390" s="29"/>
      <c r="AN390" s="29"/>
      <c r="AO390" s="29"/>
    </row>
    <row r="391" spans="1:41" ht="15.75" customHeight="1">
      <c r="A391" s="29"/>
      <c r="B391" s="29"/>
      <c r="C391" s="29"/>
      <c r="D391" s="29"/>
      <c r="E391" s="29"/>
      <c r="F391" s="29"/>
      <c r="G391" s="29"/>
      <c r="H391" s="29"/>
      <c r="I391" s="29"/>
      <c r="J391" s="29"/>
      <c r="K391" s="29"/>
      <c r="L391" s="29"/>
      <c r="M391" s="29"/>
      <c r="N391" s="29"/>
      <c r="O391" s="29"/>
      <c r="P391" s="28"/>
      <c r="Q391" s="29"/>
      <c r="R391" s="29"/>
      <c r="S391" s="29"/>
      <c r="T391" s="29"/>
      <c r="U391" s="29"/>
      <c r="V391" s="29"/>
      <c r="W391" s="29"/>
      <c r="X391" s="29"/>
      <c r="Y391" s="29"/>
      <c r="Z391" s="29"/>
      <c r="AA391" s="29"/>
      <c r="AB391" s="29"/>
      <c r="AC391" s="29"/>
      <c r="AD391" s="29"/>
      <c r="AE391" s="29"/>
      <c r="AF391" s="29"/>
      <c r="AG391" s="29"/>
      <c r="AH391" s="29"/>
      <c r="AI391" s="29"/>
      <c r="AJ391" s="29"/>
      <c r="AK391" s="29"/>
      <c r="AL391" s="29"/>
      <c r="AM391" s="29"/>
      <c r="AN391" s="29"/>
      <c r="AO391" s="29"/>
    </row>
    <row r="392" spans="1:41" ht="15.75" customHeight="1">
      <c r="A392" s="29"/>
      <c r="B392" s="29"/>
      <c r="C392" s="29"/>
      <c r="D392" s="29"/>
      <c r="E392" s="29"/>
      <c r="F392" s="29"/>
      <c r="G392" s="29"/>
      <c r="H392" s="29"/>
      <c r="I392" s="29"/>
      <c r="J392" s="29"/>
      <c r="K392" s="29"/>
      <c r="L392" s="29"/>
      <c r="M392" s="29"/>
      <c r="N392" s="29"/>
      <c r="O392" s="29"/>
      <c r="P392" s="28"/>
      <c r="Q392" s="29"/>
      <c r="R392" s="29"/>
      <c r="S392" s="29"/>
      <c r="T392" s="29"/>
      <c r="U392" s="29"/>
      <c r="V392" s="29"/>
      <c r="W392" s="29"/>
      <c r="X392" s="29"/>
      <c r="Y392" s="29"/>
      <c r="Z392" s="29"/>
      <c r="AA392" s="29"/>
      <c r="AB392" s="29"/>
      <c r="AC392" s="29"/>
      <c r="AD392" s="29"/>
      <c r="AE392" s="29"/>
      <c r="AF392" s="29"/>
      <c r="AG392" s="29"/>
      <c r="AH392" s="29"/>
      <c r="AI392" s="29"/>
      <c r="AJ392" s="29"/>
      <c r="AK392" s="29"/>
      <c r="AL392" s="29"/>
      <c r="AM392" s="29"/>
      <c r="AN392" s="29"/>
      <c r="AO392" s="29"/>
    </row>
    <row r="393" spans="1:41" ht="15.75" customHeight="1">
      <c r="A393" s="29"/>
      <c r="B393" s="29"/>
      <c r="C393" s="29"/>
      <c r="D393" s="29"/>
      <c r="E393" s="29"/>
      <c r="F393" s="29"/>
      <c r="G393" s="29"/>
      <c r="H393" s="29"/>
      <c r="I393" s="29"/>
      <c r="J393" s="29"/>
      <c r="K393" s="29"/>
      <c r="L393" s="29"/>
      <c r="M393" s="29"/>
      <c r="N393" s="29"/>
      <c r="O393" s="29"/>
      <c r="P393" s="28"/>
      <c r="Q393" s="29"/>
      <c r="R393" s="29"/>
      <c r="S393" s="29"/>
      <c r="T393" s="29"/>
      <c r="U393" s="29"/>
      <c r="V393" s="29"/>
      <c r="W393" s="29"/>
      <c r="X393" s="29"/>
      <c r="Y393" s="29"/>
      <c r="Z393" s="29"/>
      <c r="AA393" s="29"/>
      <c r="AB393" s="29"/>
      <c r="AC393" s="29"/>
      <c r="AD393" s="29"/>
      <c r="AE393" s="29"/>
      <c r="AF393" s="29"/>
      <c r="AG393" s="29"/>
      <c r="AH393" s="29"/>
      <c r="AI393" s="29"/>
      <c r="AJ393" s="29"/>
      <c r="AK393" s="29"/>
      <c r="AL393" s="29"/>
      <c r="AM393" s="29"/>
      <c r="AN393" s="29"/>
      <c r="AO393" s="29"/>
    </row>
    <row r="394" spans="1:41" ht="15.75" customHeight="1">
      <c r="A394" s="29"/>
      <c r="B394" s="29"/>
      <c r="C394" s="29"/>
      <c r="D394" s="29"/>
      <c r="E394" s="29"/>
      <c r="F394" s="29"/>
      <c r="G394" s="29"/>
      <c r="H394" s="29"/>
      <c r="I394" s="29"/>
      <c r="J394" s="29"/>
      <c r="K394" s="29"/>
      <c r="L394" s="29"/>
      <c r="M394" s="29"/>
      <c r="N394" s="29"/>
      <c r="O394" s="29"/>
      <c r="P394" s="28"/>
      <c r="Q394" s="29"/>
      <c r="R394" s="29"/>
      <c r="S394" s="29"/>
      <c r="T394" s="29"/>
      <c r="U394" s="29"/>
      <c r="V394" s="29"/>
      <c r="W394" s="29"/>
      <c r="X394" s="29"/>
      <c r="Y394" s="29"/>
      <c r="Z394" s="29"/>
      <c r="AA394" s="29"/>
      <c r="AB394" s="29"/>
      <c r="AC394" s="29"/>
      <c r="AD394" s="29"/>
      <c r="AE394" s="29"/>
      <c r="AF394" s="29"/>
      <c r="AG394" s="29"/>
      <c r="AH394" s="29"/>
      <c r="AI394" s="29"/>
      <c r="AJ394" s="29"/>
      <c r="AK394" s="29"/>
      <c r="AL394" s="29"/>
      <c r="AM394" s="29"/>
      <c r="AN394" s="29"/>
      <c r="AO394" s="29"/>
    </row>
    <row r="395" spans="1:41" ht="15.75" customHeight="1">
      <c r="A395" s="29"/>
      <c r="B395" s="29"/>
      <c r="C395" s="29"/>
      <c r="D395" s="29"/>
      <c r="E395" s="29"/>
      <c r="F395" s="29"/>
      <c r="G395" s="29"/>
      <c r="H395" s="29"/>
      <c r="I395" s="29"/>
      <c r="J395" s="29"/>
      <c r="K395" s="29"/>
      <c r="L395" s="29"/>
      <c r="M395" s="29"/>
      <c r="N395" s="29"/>
      <c r="O395" s="29"/>
      <c r="P395" s="28"/>
      <c r="Q395" s="29"/>
      <c r="R395" s="29"/>
      <c r="S395" s="29"/>
      <c r="T395" s="29"/>
      <c r="U395" s="29"/>
      <c r="V395" s="29"/>
      <c r="W395" s="29"/>
      <c r="X395" s="29"/>
      <c r="Y395" s="29"/>
      <c r="Z395" s="29"/>
      <c r="AA395" s="29"/>
      <c r="AB395" s="29"/>
      <c r="AC395" s="29"/>
      <c r="AD395" s="29"/>
      <c r="AE395" s="29"/>
      <c r="AF395" s="29"/>
      <c r="AG395" s="29"/>
      <c r="AH395" s="29"/>
      <c r="AI395" s="29"/>
      <c r="AJ395" s="29"/>
      <c r="AK395" s="29"/>
      <c r="AL395" s="29"/>
      <c r="AM395" s="29"/>
      <c r="AN395" s="29"/>
      <c r="AO395" s="29"/>
    </row>
    <row r="396" spans="1:41" ht="15.75" customHeight="1">
      <c r="A396" s="29"/>
      <c r="B396" s="29"/>
      <c r="C396" s="29"/>
      <c r="D396" s="29"/>
      <c r="E396" s="29"/>
      <c r="F396" s="29"/>
      <c r="G396" s="29"/>
      <c r="H396" s="29"/>
      <c r="I396" s="29"/>
      <c r="J396" s="29"/>
      <c r="K396" s="29"/>
      <c r="L396" s="29"/>
      <c r="M396" s="29"/>
      <c r="N396" s="29"/>
      <c r="O396" s="29"/>
      <c r="P396" s="28"/>
      <c r="Q396" s="29"/>
      <c r="R396" s="29"/>
      <c r="S396" s="29"/>
      <c r="T396" s="29"/>
      <c r="U396" s="29"/>
      <c r="V396" s="29"/>
      <c r="W396" s="29"/>
      <c r="X396" s="29"/>
      <c r="Y396" s="29"/>
      <c r="Z396" s="29"/>
      <c r="AA396" s="29"/>
      <c r="AB396" s="29"/>
      <c r="AC396" s="29"/>
      <c r="AD396" s="29"/>
      <c r="AE396" s="29"/>
      <c r="AF396" s="29"/>
      <c r="AG396" s="29"/>
      <c r="AH396" s="29"/>
      <c r="AI396" s="29"/>
      <c r="AJ396" s="29"/>
      <c r="AK396" s="29"/>
      <c r="AL396" s="29"/>
      <c r="AM396" s="29"/>
      <c r="AN396" s="29"/>
      <c r="AO396" s="29"/>
    </row>
    <row r="397" spans="1:41" ht="15.75" customHeight="1">
      <c r="A397" s="29"/>
      <c r="B397" s="29"/>
      <c r="C397" s="29"/>
      <c r="D397" s="29"/>
      <c r="E397" s="29"/>
      <c r="F397" s="29"/>
      <c r="G397" s="29"/>
      <c r="H397" s="29"/>
      <c r="I397" s="29"/>
      <c r="J397" s="29"/>
      <c r="K397" s="29"/>
      <c r="L397" s="29"/>
      <c r="M397" s="29"/>
      <c r="N397" s="29"/>
      <c r="O397" s="29"/>
      <c r="P397" s="28"/>
      <c r="Q397" s="29"/>
      <c r="R397" s="29"/>
      <c r="S397" s="29"/>
      <c r="T397" s="29"/>
      <c r="U397" s="29"/>
      <c r="V397" s="29"/>
      <c r="W397" s="29"/>
      <c r="X397" s="29"/>
      <c r="Y397" s="29"/>
      <c r="Z397" s="29"/>
      <c r="AA397" s="29"/>
      <c r="AB397" s="29"/>
      <c r="AC397" s="29"/>
      <c r="AD397" s="29"/>
      <c r="AE397" s="29"/>
      <c r="AF397" s="29"/>
      <c r="AG397" s="29"/>
      <c r="AH397" s="29"/>
      <c r="AI397" s="29"/>
      <c r="AJ397" s="29"/>
      <c r="AK397" s="29"/>
      <c r="AL397" s="29"/>
      <c r="AM397" s="29"/>
      <c r="AN397" s="29"/>
      <c r="AO397" s="29"/>
    </row>
    <row r="398" spans="1:41" ht="15.75" customHeight="1">
      <c r="A398" s="29"/>
      <c r="B398" s="29"/>
      <c r="C398" s="29"/>
      <c r="D398" s="29"/>
      <c r="E398" s="29"/>
      <c r="F398" s="29"/>
      <c r="G398" s="29"/>
      <c r="H398" s="29"/>
      <c r="I398" s="29"/>
      <c r="J398" s="29"/>
      <c r="K398" s="29"/>
      <c r="L398" s="29"/>
      <c r="M398" s="29"/>
      <c r="N398" s="29"/>
      <c r="O398" s="29"/>
      <c r="P398" s="28"/>
      <c r="Q398" s="29"/>
      <c r="R398" s="29"/>
      <c r="S398" s="29"/>
      <c r="T398" s="29"/>
      <c r="U398" s="29"/>
      <c r="V398" s="29"/>
      <c r="W398" s="29"/>
      <c r="X398" s="29"/>
      <c r="Y398" s="29"/>
      <c r="Z398" s="29"/>
      <c r="AA398" s="29"/>
      <c r="AB398" s="29"/>
      <c r="AC398" s="29"/>
      <c r="AD398" s="29"/>
      <c r="AE398" s="29"/>
      <c r="AF398" s="29"/>
      <c r="AG398" s="29"/>
      <c r="AH398" s="29"/>
      <c r="AI398" s="29"/>
      <c r="AJ398" s="29"/>
      <c r="AK398" s="29"/>
      <c r="AL398" s="29"/>
      <c r="AM398" s="29"/>
      <c r="AN398" s="29"/>
      <c r="AO398" s="29"/>
    </row>
    <row r="399" spans="1:41" ht="15.75" customHeight="1">
      <c r="A399" s="29"/>
      <c r="B399" s="29"/>
      <c r="C399" s="29"/>
      <c r="D399" s="29"/>
      <c r="E399" s="29"/>
      <c r="F399" s="29"/>
      <c r="G399" s="29"/>
      <c r="H399" s="29"/>
      <c r="I399" s="29"/>
      <c r="J399" s="29"/>
      <c r="K399" s="29"/>
      <c r="L399" s="29"/>
      <c r="M399" s="29"/>
      <c r="N399" s="29"/>
      <c r="O399" s="29"/>
      <c r="P399" s="28"/>
      <c r="Q399" s="29"/>
      <c r="R399" s="29"/>
      <c r="S399" s="29"/>
      <c r="T399" s="29"/>
      <c r="U399" s="29"/>
      <c r="V399" s="29"/>
      <c r="W399" s="29"/>
      <c r="X399" s="29"/>
      <c r="Y399" s="29"/>
      <c r="Z399" s="29"/>
      <c r="AA399" s="29"/>
      <c r="AB399" s="29"/>
      <c r="AC399" s="29"/>
      <c r="AD399" s="29"/>
      <c r="AE399" s="29"/>
      <c r="AF399" s="29"/>
      <c r="AG399" s="29"/>
      <c r="AH399" s="29"/>
      <c r="AI399" s="29"/>
      <c r="AJ399" s="29"/>
      <c r="AK399" s="29"/>
      <c r="AL399" s="29"/>
      <c r="AM399" s="29"/>
      <c r="AN399" s="29"/>
      <c r="AO399" s="29"/>
    </row>
    <row r="400" spans="1:41" ht="15.75" customHeight="1">
      <c r="A400" s="29"/>
      <c r="B400" s="29"/>
      <c r="C400" s="29"/>
      <c r="D400" s="29"/>
      <c r="E400" s="29"/>
      <c r="F400" s="29"/>
      <c r="G400" s="29"/>
      <c r="H400" s="29"/>
      <c r="I400" s="29"/>
      <c r="J400" s="29"/>
      <c r="K400" s="29"/>
      <c r="L400" s="29"/>
      <c r="M400" s="29"/>
      <c r="N400" s="29"/>
      <c r="O400" s="29"/>
      <c r="P400" s="28"/>
      <c r="Q400" s="29"/>
      <c r="R400" s="29"/>
      <c r="S400" s="29"/>
      <c r="T400" s="29"/>
      <c r="U400" s="29"/>
      <c r="V400" s="29"/>
      <c r="W400" s="29"/>
      <c r="X400" s="29"/>
      <c r="Y400" s="29"/>
      <c r="Z400" s="29"/>
      <c r="AA400" s="29"/>
      <c r="AB400" s="29"/>
      <c r="AC400" s="29"/>
      <c r="AD400" s="29"/>
      <c r="AE400" s="29"/>
      <c r="AF400" s="29"/>
      <c r="AG400" s="29"/>
      <c r="AH400" s="29"/>
      <c r="AI400" s="29"/>
      <c r="AJ400" s="29"/>
      <c r="AK400" s="29"/>
      <c r="AL400" s="29"/>
      <c r="AM400" s="29"/>
      <c r="AN400" s="29"/>
      <c r="AO400" s="29"/>
    </row>
    <row r="401" spans="1:41" ht="15.75" customHeight="1">
      <c r="A401" s="29"/>
      <c r="B401" s="29"/>
      <c r="C401" s="29"/>
      <c r="D401" s="29"/>
      <c r="E401" s="29"/>
      <c r="F401" s="29"/>
      <c r="G401" s="29"/>
      <c r="H401" s="29"/>
      <c r="I401" s="29"/>
      <c r="J401" s="29"/>
      <c r="K401" s="29"/>
      <c r="L401" s="29"/>
      <c r="M401" s="29"/>
      <c r="N401" s="29"/>
      <c r="O401" s="29"/>
      <c r="P401" s="28"/>
      <c r="Q401" s="29"/>
      <c r="R401" s="29"/>
      <c r="S401" s="29"/>
      <c r="T401" s="29"/>
      <c r="U401" s="29"/>
      <c r="V401" s="29"/>
      <c r="W401" s="29"/>
      <c r="X401" s="29"/>
      <c r="Y401" s="29"/>
      <c r="Z401" s="29"/>
      <c r="AA401" s="29"/>
      <c r="AB401" s="29"/>
      <c r="AC401" s="29"/>
      <c r="AD401" s="29"/>
      <c r="AE401" s="29"/>
      <c r="AF401" s="29"/>
      <c r="AG401" s="29"/>
      <c r="AH401" s="29"/>
      <c r="AI401" s="29"/>
      <c r="AJ401" s="29"/>
      <c r="AK401" s="29"/>
      <c r="AL401" s="29"/>
      <c r="AM401" s="29"/>
      <c r="AN401" s="29"/>
      <c r="AO401" s="29"/>
    </row>
    <row r="402" spans="1:41" ht="15.75" customHeight="1">
      <c r="A402" s="29"/>
      <c r="B402" s="29"/>
      <c r="C402" s="29"/>
      <c r="D402" s="29"/>
      <c r="E402" s="29"/>
      <c r="F402" s="29"/>
      <c r="G402" s="29"/>
      <c r="H402" s="29"/>
      <c r="I402" s="29"/>
      <c r="J402" s="29"/>
      <c r="K402" s="29"/>
      <c r="L402" s="29"/>
      <c r="M402" s="29"/>
      <c r="N402" s="29"/>
      <c r="O402" s="29"/>
      <c r="P402" s="28"/>
      <c r="Q402" s="29"/>
      <c r="R402" s="29"/>
      <c r="S402" s="29"/>
      <c r="T402" s="29"/>
      <c r="U402" s="29"/>
      <c r="V402" s="29"/>
      <c r="W402" s="29"/>
      <c r="X402" s="29"/>
      <c r="Y402" s="29"/>
      <c r="Z402" s="29"/>
      <c r="AA402" s="29"/>
      <c r="AB402" s="29"/>
      <c r="AC402" s="29"/>
      <c r="AD402" s="29"/>
      <c r="AE402" s="29"/>
      <c r="AF402" s="29"/>
      <c r="AG402" s="29"/>
      <c r="AH402" s="29"/>
      <c r="AI402" s="29"/>
      <c r="AJ402" s="29"/>
      <c r="AK402" s="29"/>
      <c r="AL402" s="29"/>
      <c r="AM402" s="29"/>
      <c r="AN402" s="29"/>
      <c r="AO402" s="29"/>
    </row>
    <row r="403" spans="1:41" ht="15.75" customHeight="1">
      <c r="A403" s="29"/>
      <c r="B403" s="29"/>
      <c r="C403" s="29"/>
      <c r="D403" s="29"/>
      <c r="E403" s="29"/>
      <c r="F403" s="29"/>
      <c r="G403" s="29"/>
      <c r="H403" s="29"/>
      <c r="I403" s="29"/>
      <c r="J403" s="29"/>
      <c r="K403" s="29"/>
      <c r="L403" s="29"/>
      <c r="M403" s="29"/>
      <c r="N403" s="29"/>
      <c r="O403" s="29"/>
      <c r="P403" s="28"/>
      <c r="Q403" s="29"/>
      <c r="R403" s="29"/>
      <c r="S403" s="29"/>
      <c r="T403" s="29"/>
      <c r="U403" s="29"/>
      <c r="V403" s="29"/>
      <c r="W403" s="29"/>
      <c r="X403" s="29"/>
      <c r="Y403" s="29"/>
      <c r="Z403" s="29"/>
      <c r="AA403" s="29"/>
      <c r="AB403" s="29"/>
      <c r="AC403" s="29"/>
      <c r="AD403" s="29"/>
      <c r="AE403" s="29"/>
      <c r="AF403" s="29"/>
      <c r="AG403" s="29"/>
      <c r="AH403" s="29"/>
      <c r="AI403" s="29"/>
      <c r="AJ403" s="29"/>
      <c r="AK403" s="29"/>
      <c r="AL403" s="29"/>
      <c r="AM403" s="29"/>
      <c r="AN403" s="29"/>
      <c r="AO403" s="29"/>
    </row>
    <row r="404" spans="1:41" ht="15.75" customHeight="1">
      <c r="A404" s="29"/>
      <c r="B404" s="29"/>
      <c r="C404" s="29"/>
      <c r="D404" s="29"/>
      <c r="E404" s="29"/>
      <c r="F404" s="29"/>
      <c r="G404" s="29"/>
      <c r="H404" s="29"/>
      <c r="I404" s="29"/>
      <c r="J404" s="29"/>
      <c r="K404" s="29"/>
      <c r="L404" s="29"/>
      <c r="M404" s="29"/>
      <c r="N404" s="29"/>
      <c r="O404" s="29"/>
      <c r="P404" s="28"/>
      <c r="Q404" s="29"/>
      <c r="R404" s="29"/>
      <c r="S404" s="29"/>
      <c r="T404" s="29"/>
      <c r="U404" s="29"/>
      <c r="V404" s="29"/>
      <c r="W404" s="29"/>
      <c r="X404" s="29"/>
      <c r="Y404" s="29"/>
      <c r="Z404" s="29"/>
      <c r="AA404" s="29"/>
      <c r="AB404" s="29"/>
      <c r="AC404" s="29"/>
      <c r="AD404" s="29"/>
      <c r="AE404" s="29"/>
      <c r="AF404" s="29"/>
      <c r="AG404" s="29"/>
      <c r="AH404" s="29"/>
      <c r="AI404" s="29"/>
      <c r="AJ404" s="29"/>
      <c r="AK404" s="29"/>
      <c r="AL404" s="29"/>
      <c r="AM404" s="29"/>
      <c r="AN404" s="29"/>
      <c r="AO404" s="29"/>
    </row>
    <row r="405" spans="1:41" ht="15.75" customHeight="1">
      <c r="A405" s="29"/>
      <c r="B405" s="29"/>
      <c r="C405" s="29"/>
      <c r="D405" s="29"/>
      <c r="E405" s="29"/>
      <c r="F405" s="29"/>
      <c r="G405" s="29"/>
      <c r="H405" s="29"/>
      <c r="I405" s="29"/>
      <c r="J405" s="29"/>
      <c r="K405" s="29"/>
      <c r="L405" s="29"/>
      <c r="M405" s="29"/>
      <c r="N405" s="29"/>
      <c r="O405" s="29"/>
      <c r="P405" s="28"/>
      <c r="Q405" s="29"/>
      <c r="R405" s="29"/>
      <c r="S405" s="29"/>
      <c r="T405" s="29"/>
      <c r="U405" s="29"/>
      <c r="V405" s="29"/>
      <c r="W405" s="29"/>
      <c r="X405" s="29"/>
      <c r="Y405" s="29"/>
      <c r="Z405" s="29"/>
      <c r="AA405" s="29"/>
      <c r="AB405" s="29"/>
      <c r="AC405" s="29"/>
      <c r="AD405" s="29"/>
      <c r="AE405" s="29"/>
      <c r="AF405" s="29"/>
      <c r="AG405" s="29"/>
      <c r="AH405" s="29"/>
      <c r="AI405" s="29"/>
      <c r="AJ405" s="29"/>
      <c r="AK405" s="29"/>
      <c r="AL405" s="29"/>
      <c r="AM405" s="29"/>
      <c r="AN405" s="29"/>
      <c r="AO405" s="29"/>
    </row>
    <row r="406" spans="1:41" ht="15.75" customHeight="1">
      <c r="A406" s="29"/>
      <c r="B406" s="29"/>
      <c r="C406" s="29"/>
      <c r="D406" s="29"/>
      <c r="E406" s="29"/>
      <c r="F406" s="29"/>
      <c r="G406" s="29"/>
      <c r="H406" s="29"/>
      <c r="I406" s="29"/>
      <c r="J406" s="29"/>
      <c r="K406" s="29"/>
      <c r="L406" s="29"/>
      <c r="M406" s="29"/>
      <c r="N406" s="29"/>
      <c r="O406" s="29"/>
      <c r="P406" s="28"/>
      <c r="Q406" s="29"/>
      <c r="R406" s="29"/>
      <c r="S406" s="29"/>
      <c r="T406" s="29"/>
      <c r="U406" s="29"/>
      <c r="V406" s="29"/>
      <c r="W406" s="29"/>
      <c r="X406" s="29"/>
      <c r="Y406" s="29"/>
      <c r="Z406" s="29"/>
      <c r="AA406" s="29"/>
      <c r="AB406" s="29"/>
      <c r="AC406" s="29"/>
      <c r="AD406" s="29"/>
      <c r="AE406" s="29"/>
      <c r="AF406" s="29"/>
      <c r="AG406" s="29"/>
      <c r="AH406" s="29"/>
      <c r="AI406" s="29"/>
      <c r="AJ406" s="29"/>
      <c r="AK406" s="29"/>
      <c r="AL406" s="29"/>
      <c r="AM406" s="29"/>
      <c r="AN406" s="29"/>
      <c r="AO406" s="29"/>
    </row>
    <row r="407" spans="1:41" ht="15.75" customHeight="1">
      <c r="A407" s="29"/>
      <c r="B407" s="29"/>
      <c r="C407" s="29"/>
      <c r="D407" s="29"/>
      <c r="E407" s="29"/>
      <c r="F407" s="29"/>
      <c r="G407" s="29"/>
      <c r="H407" s="29"/>
      <c r="I407" s="29"/>
      <c r="J407" s="29"/>
      <c r="K407" s="29"/>
      <c r="L407" s="29"/>
      <c r="M407" s="29"/>
      <c r="N407" s="29"/>
      <c r="O407" s="29"/>
      <c r="P407" s="28"/>
      <c r="Q407" s="29"/>
      <c r="R407" s="29"/>
      <c r="S407" s="29"/>
      <c r="T407" s="29"/>
      <c r="U407" s="29"/>
      <c r="V407" s="29"/>
      <c r="W407" s="29"/>
      <c r="X407" s="29"/>
      <c r="Y407" s="29"/>
      <c r="Z407" s="29"/>
      <c r="AA407" s="29"/>
      <c r="AB407" s="29"/>
      <c r="AC407" s="29"/>
      <c r="AD407" s="29"/>
      <c r="AE407" s="29"/>
      <c r="AF407" s="29"/>
      <c r="AG407" s="29"/>
      <c r="AH407" s="29"/>
      <c r="AI407" s="29"/>
      <c r="AJ407" s="29"/>
      <c r="AK407" s="29"/>
      <c r="AL407" s="29"/>
      <c r="AM407" s="29"/>
      <c r="AN407" s="29"/>
      <c r="AO407" s="29"/>
    </row>
    <row r="408" spans="1:41" ht="15.75" customHeight="1">
      <c r="A408" s="29"/>
      <c r="B408" s="29"/>
      <c r="C408" s="29"/>
      <c r="D408" s="29"/>
      <c r="E408" s="29"/>
      <c r="F408" s="29"/>
      <c r="G408" s="29"/>
      <c r="H408" s="29"/>
      <c r="I408" s="29"/>
      <c r="J408" s="29"/>
      <c r="K408" s="29"/>
      <c r="L408" s="29"/>
      <c r="M408" s="29"/>
      <c r="N408" s="29"/>
      <c r="O408" s="29"/>
      <c r="P408" s="28"/>
      <c r="Q408" s="29"/>
      <c r="R408" s="29"/>
      <c r="S408" s="29"/>
      <c r="T408" s="29"/>
      <c r="U408" s="29"/>
      <c r="V408" s="29"/>
      <c r="W408" s="29"/>
      <c r="X408" s="29"/>
      <c r="Y408" s="29"/>
      <c r="Z408" s="29"/>
      <c r="AA408" s="29"/>
      <c r="AB408" s="29"/>
      <c r="AC408" s="29"/>
      <c r="AD408" s="29"/>
      <c r="AE408" s="29"/>
      <c r="AF408" s="29"/>
      <c r="AG408" s="29"/>
      <c r="AH408" s="29"/>
      <c r="AI408" s="29"/>
      <c r="AJ408" s="29"/>
      <c r="AK408" s="29"/>
      <c r="AL408" s="29"/>
      <c r="AM408" s="29"/>
      <c r="AN408" s="29"/>
      <c r="AO408" s="29"/>
    </row>
    <row r="409" spans="1:41" ht="15.75" customHeight="1">
      <c r="A409" s="29"/>
      <c r="B409" s="29"/>
      <c r="C409" s="29"/>
      <c r="D409" s="29"/>
      <c r="E409" s="29"/>
      <c r="F409" s="29"/>
      <c r="G409" s="29"/>
      <c r="H409" s="29"/>
      <c r="I409" s="29"/>
      <c r="J409" s="29"/>
      <c r="K409" s="29"/>
      <c r="L409" s="29"/>
      <c r="M409" s="29"/>
      <c r="N409" s="29"/>
      <c r="O409" s="29"/>
      <c r="P409" s="28"/>
      <c r="Q409" s="29"/>
      <c r="R409" s="29"/>
      <c r="S409" s="29"/>
      <c r="T409" s="29"/>
      <c r="U409" s="29"/>
      <c r="V409" s="29"/>
      <c r="W409" s="29"/>
      <c r="X409" s="29"/>
      <c r="Y409" s="29"/>
      <c r="Z409" s="29"/>
      <c r="AA409" s="29"/>
      <c r="AB409" s="29"/>
      <c r="AC409" s="29"/>
      <c r="AD409" s="29"/>
      <c r="AE409" s="29"/>
      <c r="AF409" s="29"/>
      <c r="AG409" s="29"/>
      <c r="AH409" s="29"/>
      <c r="AI409" s="29"/>
      <c r="AJ409" s="29"/>
      <c r="AK409" s="29"/>
      <c r="AL409" s="29"/>
      <c r="AM409" s="29"/>
      <c r="AN409" s="29"/>
      <c r="AO409" s="29"/>
    </row>
    <row r="410" spans="1:41" ht="15.75" customHeight="1">
      <c r="A410" s="29"/>
      <c r="B410" s="29"/>
      <c r="C410" s="29"/>
      <c r="D410" s="29"/>
      <c r="E410" s="29"/>
      <c r="F410" s="29"/>
      <c r="G410" s="29"/>
      <c r="H410" s="29"/>
      <c r="I410" s="29"/>
      <c r="J410" s="29"/>
      <c r="K410" s="29"/>
      <c r="L410" s="29"/>
      <c r="M410" s="29"/>
      <c r="N410" s="29"/>
      <c r="O410" s="29"/>
      <c r="P410" s="28"/>
      <c r="Q410" s="29"/>
      <c r="R410" s="29"/>
      <c r="S410" s="29"/>
      <c r="T410" s="29"/>
      <c r="U410" s="29"/>
      <c r="V410" s="29"/>
      <c r="W410" s="29"/>
      <c r="X410" s="29"/>
      <c r="Y410" s="29"/>
      <c r="Z410" s="29"/>
      <c r="AA410" s="29"/>
      <c r="AB410" s="29"/>
      <c r="AC410" s="29"/>
      <c r="AD410" s="29"/>
      <c r="AE410" s="29"/>
      <c r="AF410" s="29"/>
      <c r="AG410" s="29"/>
      <c r="AH410" s="29"/>
      <c r="AI410" s="29"/>
      <c r="AJ410" s="29"/>
      <c r="AK410" s="29"/>
      <c r="AL410" s="29"/>
      <c r="AM410" s="29"/>
      <c r="AN410" s="29"/>
      <c r="AO410" s="29"/>
    </row>
    <row r="411" spans="1:41" ht="15.75" customHeight="1">
      <c r="A411" s="29"/>
      <c r="B411" s="29"/>
      <c r="C411" s="29"/>
      <c r="D411" s="29"/>
      <c r="E411" s="29"/>
      <c r="F411" s="29"/>
      <c r="G411" s="29"/>
      <c r="H411" s="29"/>
      <c r="I411" s="29"/>
      <c r="J411" s="29"/>
      <c r="K411" s="29"/>
      <c r="L411" s="29"/>
      <c r="M411" s="29"/>
      <c r="N411" s="29"/>
      <c r="O411" s="29"/>
      <c r="P411" s="28"/>
      <c r="Q411" s="29"/>
      <c r="R411" s="29"/>
      <c r="S411" s="29"/>
      <c r="T411" s="29"/>
      <c r="U411" s="29"/>
      <c r="V411" s="29"/>
      <c r="W411" s="29"/>
      <c r="X411" s="29"/>
      <c r="Y411" s="29"/>
      <c r="Z411" s="29"/>
      <c r="AA411" s="29"/>
      <c r="AB411" s="29"/>
      <c r="AC411" s="29"/>
      <c r="AD411" s="29"/>
      <c r="AE411" s="29"/>
      <c r="AF411" s="29"/>
      <c r="AG411" s="29"/>
      <c r="AH411" s="29"/>
      <c r="AI411" s="29"/>
      <c r="AJ411" s="29"/>
      <c r="AK411" s="29"/>
      <c r="AL411" s="29"/>
      <c r="AM411" s="29"/>
      <c r="AN411" s="29"/>
      <c r="AO411" s="29"/>
    </row>
    <row r="412" spans="1:41" ht="15.75" customHeight="1">
      <c r="A412" s="29"/>
      <c r="B412" s="29"/>
      <c r="C412" s="29"/>
      <c r="D412" s="29"/>
      <c r="E412" s="29"/>
      <c r="F412" s="29"/>
      <c r="G412" s="29"/>
      <c r="H412" s="29"/>
      <c r="I412" s="29"/>
      <c r="J412" s="29"/>
      <c r="K412" s="29"/>
      <c r="L412" s="29"/>
      <c r="M412" s="29"/>
      <c r="N412" s="29"/>
      <c r="O412" s="29"/>
      <c r="P412" s="28"/>
      <c r="Q412" s="29"/>
      <c r="R412" s="29"/>
      <c r="S412" s="29"/>
      <c r="T412" s="29"/>
      <c r="U412" s="29"/>
      <c r="V412" s="29"/>
      <c r="W412" s="29"/>
      <c r="X412" s="29"/>
      <c r="Y412" s="29"/>
      <c r="Z412" s="29"/>
      <c r="AA412" s="29"/>
      <c r="AB412" s="29"/>
      <c r="AC412" s="29"/>
      <c r="AD412" s="29"/>
      <c r="AE412" s="29"/>
      <c r="AF412" s="29"/>
      <c r="AG412" s="29"/>
      <c r="AH412" s="29"/>
      <c r="AI412" s="29"/>
      <c r="AJ412" s="29"/>
      <c r="AK412" s="29"/>
      <c r="AL412" s="29"/>
      <c r="AM412" s="29"/>
      <c r="AN412" s="29"/>
      <c r="AO412" s="29"/>
    </row>
    <row r="413" spans="1:41" ht="15.75" customHeight="1">
      <c r="A413" s="29"/>
      <c r="B413" s="29"/>
      <c r="C413" s="29"/>
      <c r="D413" s="29"/>
      <c r="E413" s="29"/>
      <c r="F413" s="29"/>
      <c r="G413" s="29"/>
      <c r="H413" s="29"/>
      <c r="I413" s="29"/>
      <c r="J413" s="29"/>
      <c r="K413" s="29"/>
      <c r="L413" s="29"/>
      <c r="M413" s="29"/>
      <c r="N413" s="29"/>
      <c r="O413" s="29"/>
      <c r="P413" s="28"/>
      <c r="Q413" s="29"/>
      <c r="R413" s="29"/>
      <c r="S413" s="29"/>
      <c r="T413" s="29"/>
      <c r="U413" s="29"/>
      <c r="V413" s="29"/>
      <c r="W413" s="29"/>
      <c r="X413" s="29"/>
      <c r="Y413" s="29"/>
      <c r="Z413" s="29"/>
      <c r="AA413" s="29"/>
      <c r="AB413" s="29"/>
      <c r="AC413" s="29"/>
      <c r="AD413" s="29"/>
      <c r="AE413" s="29"/>
      <c r="AF413" s="29"/>
      <c r="AG413" s="29"/>
      <c r="AH413" s="29"/>
      <c r="AI413" s="29"/>
      <c r="AJ413" s="29"/>
      <c r="AK413" s="29"/>
      <c r="AL413" s="29"/>
      <c r="AM413" s="29"/>
      <c r="AN413" s="29"/>
      <c r="AO413" s="29"/>
    </row>
    <row r="414" spans="1:41" ht="15.75" customHeight="1">
      <c r="A414" s="29"/>
      <c r="B414" s="29"/>
      <c r="C414" s="29"/>
      <c r="D414" s="29"/>
      <c r="E414" s="29"/>
      <c r="F414" s="29"/>
      <c r="G414" s="29"/>
      <c r="H414" s="29"/>
      <c r="I414" s="29"/>
      <c r="J414" s="29"/>
      <c r="K414" s="29"/>
      <c r="L414" s="29"/>
      <c r="M414" s="29"/>
      <c r="N414" s="29"/>
      <c r="O414" s="29"/>
      <c r="P414" s="28"/>
      <c r="Q414" s="29"/>
      <c r="R414" s="29"/>
      <c r="S414" s="29"/>
      <c r="T414" s="29"/>
      <c r="U414" s="29"/>
      <c r="V414" s="29"/>
      <c r="W414" s="29"/>
      <c r="X414" s="29"/>
      <c r="Y414" s="29"/>
      <c r="Z414" s="29"/>
      <c r="AA414" s="29"/>
      <c r="AB414" s="29"/>
      <c r="AC414" s="29"/>
      <c r="AD414" s="29"/>
      <c r="AE414" s="29"/>
      <c r="AF414" s="29"/>
      <c r="AG414" s="29"/>
      <c r="AH414" s="29"/>
      <c r="AI414" s="29"/>
      <c r="AJ414" s="29"/>
      <c r="AK414" s="29"/>
      <c r="AL414" s="29"/>
      <c r="AM414" s="29"/>
      <c r="AN414" s="29"/>
      <c r="AO414" s="29"/>
    </row>
    <row r="415" spans="1:41" ht="15.75" customHeight="1">
      <c r="A415" s="29"/>
      <c r="B415" s="29"/>
      <c r="C415" s="29"/>
      <c r="D415" s="29"/>
      <c r="E415" s="29"/>
      <c r="F415" s="29"/>
      <c r="G415" s="29"/>
      <c r="H415" s="29"/>
      <c r="I415" s="29"/>
      <c r="J415" s="29"/>
      <c r="K415" s="29"/>
      <c r="L415" s="29"/>
      <c r="M415" s="29"/>
      <c r="N415" s="29"/>
      <c r="O415" s="29"/>
      <c r="P415" s="28"/>
      <c r="Q415" s="29"/>
      <c r="R415" s="29"/>
      <c r="S415" s="29"/>
      <c r="T415" s="29"/>
      <c r="U415" s="29"/>
      <c r="V415" s="29"/>
      <c r="W415" s="29"/>
      <c r="X415" s="29"/>
      <c r="Y415" s="29"/>
      <c r="Z415" s="29"/>
      <c r="AA415" s="29"/>
      <c r="AB415" s="29"/>
      <c r="AC415" s="29"/>
      <c r="AD415" s="29"/>
      <c r="AE415" s="29"/>
      <c r="AF415" s="29"/>
      <c r="AG415" s="29"/>
      <c r="AH415" s="29"/>
      <c r="AI415" s="29"/>
      <c r="AJ415" s="29"/>
      <c r="AK415" s="29"/>
      <c r="AL415" s="29"/>
      <c r="AM415" s="29"/>
      <c r="AN415" s="29"/>
      <c r="AO415" s="29"/>
    </row>
    <row r="416" spans="1:41" ht="15.75" customHeight="1">
      <c r="A416" s="29"/>
      <c r="B416" s="29"/>
      <c r="C416" s="29"/>
      <c r="D416" s="29"/>
      <c r="E416" s="29"/>
      <c r="F416" s="29"/>
      <c r="G416" s="29"/>
      <c r="H416" s="29"/>
      <c r="I416" s="29"/>
      <c r="J416" s="29"/>
      <c r="K416" s="29"/>
      <c r="L416" s="29"/>
      <c r="M416" s="29"/>
      <c r="N416" s="29"/>
      <c r="O416" s="29"/>
      <c r="P416" s="28"/>
      <c r="Q416" s="29"/>
      <c r="R416" s="29"/>
      <c r="S416" s="29"/>
      <c r="T416" s="29"/>
      <c r="U416" s="29"/>
      <c r="V416" s="29"/>
      <c r="W416" s="29"/>
      <c r="X416" s="29"/>
      <c r="Y416" s="29"/>
      <c r="Z416" s="29"/>
      <c r="AA416" s="29"/>
      <c r="AB416" s="29"/>
      <c r="AC416" s="29"/>
      <c r="AD416" s="29"/>
      <c r="AE416" s="29"/>
      <c r="AF416" s="29"/>
      <c r="AG416" s="29"/>
      <c r="AH416" s="29"/>
      <c r="AI416" s="29"/>
      <c r="AJ416" s="29"/>
      <c r="AK416" s="29"/>
      <c r="AL416" s="29"/>
      <c r="AM416" s="29"/>
      <c r="AN416" s="29"/>
      <c r="AO416" s="29"/>
    </row>
    <row r="417" spans="1:41" ht="15.75" customHeight="1">
      <c r="A417" s="29"/>
      <c r="B417" s="29"/>
      <c r="C417" s="29"/>
      <c r="D417" s="29"/>
      <c r="E417" s="29"/>
      <c r="F417" s="29"/>
      <c r="G417" s="29"/>
      <c r="H417" s="29"/>
      <c r="I417" s="29"/>
      <c r="J417" s="29"/>
      <c r="K417" s="29"/>
      <c r="L417" s="29"/>
      <c r="M417" s="29"/>
      <c r="N417" s="29"/>
      <c r="O417" s="29"/>
      <c r="P417" s="28"/>
      <c r="Q417" s="29"/>
      <c r="R417" s="29"/>
      <c r="S417" s="29"/>
      <c r="T417" s="29"/>
      <c r="U417" s="29"/>
      <c r="V417" s="29"/>
      <c r="W417" s="29"/>
      <c r="X417" s="29"/>
      <c r="Y417" s="29"/>
      <c r="Z417" s="29"/>
      <c r="AA417" s="29"/>
      <c r="AB417" s="29"/>
      <c r="AC417" s="29"/>
      <c r="AD417" s="29"/>
      <c r="AE417" s="29"/>
      <c r="AF417" s="29"/>
      <c r="AG417" s="29"/>
      <c r="AH417" s="29"/>
      <c r="AI417" s="29"/>
      <c r="AJ417" s="29"/>
      <c r="AK417" s="29"/>
      <c r="AL417" s="29"/>
      <c r="AM417" s="29"/>
      <c r="AN417" s="29"/>
      <c r="AO417" s="29"/>
    </row>
    <row r="418" spans="1:41" ht="15.75" customHeight="1">
      <c r="A418" s="29"/>
      <c r="B418" s="29"/>
      <c r="C418" s="29"/>
      <c r="D418" s="29"/>
      <c r="E418" s="29"/>
      <c r="F418" s="29"/>
      <c r="G418" s="29"/>
      <c r="H418" s="29"/>
      <c r="I418" s="29"/>
      <c r="J418" s="29"/>
      <c r="K418" s="29"/>
      <c r="L418" s="29"/>
      <c r="M418" s="29"/>
      <c r="N418" s="29"/>
      <c r="O418" s="29"/>
      <c r="P418" s="28"/>
      <c r="Q418" s="29"/>
      <c r="R418" s="29"/>
      <c r="S418" s="29"/>
      <c r="T418" s="29"/>
      <c r="U418" s="29"/>
      <c r="V418" s="29"/>
      <c r="W418" s="29"/>
      <c r="X418" s="29"/>
      <c r="Y418" s="29"/>
      <c r="Z418" s="29"/>
      <c r="AA418" s="29"/>
      <c r="AB418" s="29"/>
      <c r="AC418" s="29"/>
      <c r="AD418" s="29"/>
      <c r="AE418" s="29"/>
      <c r="AF418" s="29"/>
      <c r="AG418" s="29"/>
      <c r="AH418" s="29"/>
      <c r="AI418" s="29"/>
      <c r="AJ418" s="29"/>
      <c r="AK418" s="29"/>
      <c r="AL418" s="29"/>
      <c r="AM418" s="29"/>
      <c r="AN418" s="29"/>
      <c r="AO418" s="29"/>
    </row>
    <row r="419" spans="1:41" ht="15.75" customHeight="1">
      <c r="A419" s="29"/>
      <c r="B419" s="29"/>
      <c r="C419" s="29"/>
      <c r="D419" s="29"/>
      <c r="E419" s="29"/>
      <c r="F419" s="29"/>
      <c r="G419" s="29"/>
      <c r="H419" s="29"/>
      <c r="I419" s="29"/>
      <c r="J419" s="29"/>
      <c r="K419" s="29"/>
      <c r="L419" s="29"/>
      <c r="M419" s="29"/>
      <c r="N419" s="29"/>
      <c r="O419" s="29"/>
      <c r="P419" s="28"/>
      <c r="Q419" s="29"/>
      <c r="R419" s="29"/>
      <c r="S419" s="29"/>
      <c r="T419" s="29"/>
      <c r="U419" s="29"/>
      <c r="V419" s="29"/>
      <c r="W419" s="29"/>
      <c r="X419" s="29"/>
      <c r="Y419" s="29"/>
      <c r="Z419" s="29"/>
      <c r="AA419" s="29"/>
      <c r="AB419" s="29"/>
      <c r="AC419" s="29"/>
      <c r="AD419" s="29"/>
      <c r="AE419" s="29"/>
      <c r="AF419" s="29"/>
      <c r="AG419" s="29"/>
      <c r="AH419" s="29"/>
      <c r="AI419" s="29"/>
      <c r="AJ419" s="29"/>
      <c r="AK419" s="29"/>
      <c r="AL419" s="29"/>
      <c r="AM419" s="29"/>
      <c r="AN419" s="29"/>
      <c r="AO419" s="29"/>
    </row>
    <row r="420" spans="1:41" ht="15.75" customHeight="1">
      <c r="A420" s="29"/>
      <c r="B420" s="29"/>
      <c r="C420" s="29"/>
      <c r="D420" s="29"/>
      <c r="E420" s="29"/>
      <c r="F420" s="29"/>
      <c r="G420" s="29"/>
      <c r="H420" s="29"/>
      <c r="I420" s="29"/>
      <c r="J420" s="29"/>
      <c r="K420" s="29"/>
      <c r="L420" s="29"/>
      <c r="M420" s="29"/>
      <c r="N420" s="29"/>
      <c r="O420" s="29"/>
      <c r="P420" s="28"/>
      <c r="Q420" s="29"/>
      <c r="R420" s="29"/>
      <c r="S420" s="29"/>
      <c r="T420" s="29"/>
      <c r="U420" s="29"/>
      <c r="V420" s="29"/>
      <c r="W420" s="29"/>
      <c r="X420" s="29"/>
      <c r="Y420" s="29"/>
      <c r="Z420" s="29"/>
      <c r="AA420" s="29"/>
      <c r="AB420" s="29"/>
      <c r="AC420" s="29"/>
      <c r="AD420" s="29"/>
      <c r="AE420" s="29"/>
      <c r="AF420" s="29"/>
      <c r="AG420" s="29"/>
      <c r="AH420" s="29"/>
      <c r="AI420" s="29"/>
      <c r="AJ420" s="29"/>
      <c r="AK420" s="29"/>
      <c r="AL420" s="29"/>
      <c r="AM420" s="29"/>
      <c r="AN420" s="29"/>
      <c r="AO420" s="29"/>
    </row>
    <row r="421" spans="1:41" ht="15.75" customHeight="1">
      <c r="A421" s="29"/>
      <c r="B421" s="29"/>
      <c r="C421" s="29"/>
      <c r="D421" s="29"/>
      <c r="E421" s="29"/>
      <c r="F421" s="29"/>
      <c r="G421" s="29"/>
      <c r="H421" s="29"/>
      <c r="I421" s="29"/>
      <c r="J421" s="29"/>
      <c r="K421" s="29"/>
      <c r="L421" s="29"/>
      <c r="M421" s="29"/>
      <c r="N421" s="29"/>
      <c r="O421" s="29"/>
      <c r="P421" s="28"/>
      <c r="Q421" s="29"/>
      <c r="R421" s="29"/>
      <c r="S421" s="29"/>
      <c r="T421" s="29"/>
      <c r="U421" s="29"/>
      <c r="V421" s="29"/>
      <c r="W421" s="29"/>
      <c r="X421" s="29"/>
      <c r="Y421" s="29"/>
      <c r="Z421" s="29"/>
      <c r="AA421" s="29"/>
      <c r="AB421" s="29"/>
      <c r="AC421" s="29"/>
      <c r="AD421" s="29"/>
      <c r="AE421" s="29"/>
      <c r="AF421" s="29"/>
      <c r="AG421" s="29"/>
      <c r="AH421" s="29"/>
      <c r="AI421" s="29"/>
      <c r="AJ421" s="29"/>
      <c r="AK421" s="29"/>
      <c r="AL421" s="29"/>
      <c r="AM421" s="29"/>
      <c r="AN421" s="29"/>
      <c r="AO421" s="29"/>
    </row>
    <row r="422" spans="1:41" ht="15.75" customHeight="1">
      <c r="A422" s="29"/>
      <c r="B422" s="29"/>
      <c r="C422" s="29"/>
      <c r="D422" s="29"/>
      <c r="E422" s="29"/>
      <c r="F422" s="29"/>
      <c r="G422" s="29"/>
      <c r="H422" s="29"/>
      <c r="I422" s="29"/>
      <c r="J422" s="29"/>
      <c r="K422" s="29"/>
      <c r="L422" s="29"/>
      <c r="M422" s="29"/>
      <c r="N422" s="29"/>
      <c r="O422" s="29"/>
      <c r="P422" s="28"/>
      <c r="Q422" s="29"/>
      <c r="R422" s="29"/>
      <c r="S422" s="29"/>
      <c r="T422" s="29"/>
      <c r="U422" s="29"/>
      <c r="V422" s="29"/>
      <c r="W422" s="29"/>
      <c r="X422" s="29"/>
      <c r="Y422" s="29"/>
      <c r="Z422" s="29"/>
      <c r="AA422" s="29"/>
      <c r="AB422" s="29"/>
      <c r="AC422" s="29"/>
      <c r="AD422" s="29"/>
      <c r="AE422" s="29"/>
      <c r="AF422" s="29"/>
      <c r="AG422" s="29"/>
      <c r="AH422" s="29"/>
      <c r="AI422" s="29"/>
      <c r="AJ422" s="29"/>
      <c r="AK422" s="29"/>
      <c r="AL422" s="29"/>
      <c r="AM422" s="29"/>
      <c r="AN422" s="29"/>
      <c r="AO422" s="29"/>
    </row>
    <row r="423" spans="1:41" ht="15.75" customHeight="1">
      <c r="A423" s="29"/>
      <c r="B423" s="29"/>
      <c r="C423" s="29"/>
      <c r="D423" s="29"/>
      <c r="E423" s="29"/>
      <c r="F423" s="29"/>
      <c r="G423" s="29"/>
      <c r="H423" s="29"/>
      <c r="I423" s="29"/>
      <c r="J423" s="29"/>
      <c r="K423" s="29"/>
      <c r="L423" s="29"/>
      <c r="M423" s="29"/>
      <c r="N423" s="29"/>
      <c r="O423" s="29"/>
      <c r="P423" s="28"/>
      <c r="Q423" s="29"/>
      <c r="R423" s="29"/>
      <c r="S423" s="29"/>
      <c r="T423" s="29"/>
      <c r="U423" s="29"/>
      <c r="V423" s="29"/>
      <c r="W423" s="29"/>
      <c r="X423" s="29"/>
      <c r="Y423" s="29"/>
      <c r="Z423" s="29"/>
      <c r="AA423" s="29"/>
      <c r="AB423" s="29"/>
      <c r="AC423" s="29"/>
      <c r="AD423" s="29"/>
      <c r="AE423" s="29"/>
      <c r="AF423" s="29"/>
      <c r="AG423" s="29"/>
      <c r="AH423" s="29"/>
      <c r="AI423" s="29"/>
      <c r="AJ423" s="29"/>
      <c r="AK423" s="29"/>
      <c r="AL423" s="29"/>
      <c r="AM423" s="29"/>
      <c r="AN423" s="29"/>
      <c r="AO423" s="29"/>
    </row>
    <row r="424" spans="1:41" ht="15.75" customHeight="1">
      <c r="A424" s="29"/>
      <c r="B424" s="29"/>
      <c r="C424" s="29"/>
      <c r="D424" s="29"/>
      <c r="E424" s="29"/>
      <c r="F424" s="29"/>
      <c r="G424" s="29"/>
      <c r="H424" s="29"/>
      <c r="I424" s="29"/>
      <c r="J424" s="29"/>
      <c r="K424" s="29"/>
      <c r="L424" s="29"/>
      <c r="M424" s="29"/>
      <c r="N424" s="29"/>
      <c r="O424" s="29"/>
      <c r="P424" s="28"/>
      <c r="Q424" s="29"/>
      <c r="R424" s="29"/>
      <c r="S424" s="29"/>
      <c r="T424" s="29"/>
      <c r="U424" s="29"/>
      <c r="V424" s="29"/>
      <c r="W424" s="29"/>
      <c r="X424" s="29"/>
      <c r="Y424" s="29"/>
      <c r="Z424" s="29"/>
      <c r="AA424" s="29"/>
      <c r="AB424" s="29"/>
      <c r="AC424" s="29"/>
      <c r="AD424" s="29"/>
      <c r="AE424" s="29"/>
      <c r="AF424" s="29"/>
      <c r="AG424" s="29"/>
      <c r="AH424" s="29"/>
      <c r="AI424" s="29"/>
      <c r="AJ424" s="29"/>
      <c r="AK424" s="29"/>
      <c r="AL424" s="29"/>
      <c r="AM424" s="29"/>
      <c r="AN424" s="29"/>
      <c r="AO424" s="29"/>
    </row>
    <row r="425" spans="1:41" ht="15.75" customHeight="1">
      <c r="A425" s="29"/>
      <c r="B425" s="29"/>
      <c r="C425" s="29"/>
      <c r="D425" s="29"/>
      <c r="E425" s="29"/>
      <c r="F425" s="29"/>
      <c r="G425" s="29"/>
      <c r="H425" s="29"/>
      <c r="I425" s="29"/>
      <c r="J425" s="29"/>
      <c r="K425" s="29"/>
      <c r="L425" s="29"/>
      <c r="M425" s="29"/>
      <c r="N425" s="29"/>
      <c r="O425" s="29"/>
      <c r="P425" s="28"/>
      <c r="Q425" s="29"/>
      <c r="R425" s="29"/>
      <c r="S425" s="29"/>
      <c r="T425" s="29"/>
      <c r="U425" s="29"/>
      <c r="V425" s="29"/>
      <c r="W425" s="29"/>
      <c r="X425" s="29"/>
      <c r="Y425" s="29"/>
      <c r="Z425" s="29"/>
      <c r="AA425" s="29"/>
      <c r="AB425" s="29"/>
      <c r="AC425" s="29"/>
      <c r="AD425" s="29"/>
      <c r="AE425" s="29"/>
      <c r="AF425" s="29"/>
      <c r="AG425" s="29"/>
      <c r="AH425" s="29"/>
      <c r="AI425" s="29"/>
      <c r="AJ425" s="29"/>
      <c r="AK425" s="29"/>
      <c r="AL425" s="29"/>
      <c r="AM425" s="29"/>
      <c r="AN425" s="29"/>
      <c r="AO425" s="29"/>
    </row>
    <row r="426" spans="1:41" ht="15.75" customHeight="1">
      <c r="A426" s="29"/>
      <c r="B426" s="29"/>
      <c r="C426" s="29"/>
      <c r="D426" s="29"/>
      <c r="E426" s="29"/>
      <c r="F426" s="29"/>
      <c r="G426" s="29"/>
      <c r="H426" s="29"/>
      <c r="I426" s="29"/>
      <c r="J426" s="29"/>
      <c r="K426" s="29"/>
      <c r="L426" s="29"/>
      <c r="M426" s="29"/>
      <c r="N426" s="29"/>
      <c r="O426" s="29"/>
      <c r="P426" s="28"/>
      <c r="Q426" s="29"/>
      <c r="R426" s="29"/>
      <c r="S426" s="29"/>
      <c r="T426" s="29"/>
      <c r="U426" s="29"/>
      <c r="V426" s="29"/>
      <c r="W426" s="29"/>
      <c r="X426" s="29"/>
      <c r="Y426" s="29"/>
      <c r="Z426" s="29"/>
      <c r="AA426" s="29"/>
      <c r="AB426" s="29"/>
      <c r="AC426" s="29"/>
      <c r="AD426" s="29"/>
      <c r="AE426" s="29"/>
      <c r="AF426" s="29"/>
      <c r="AG426" s="29"/>
      <c r="AH426" s="29"/>
      <c r="AI426" s="29"/>
      <c r="AJ426" s="29"/>
      <c r="AK426" s="29"/>
      <c r="AL426" s="29"/>
      <c r="AM426" s="29"/>
      <c r="AN426" s="29"/>
      <c r="AO426" s="29"/>
    </row>
    <row r="427" spans="1:41" ht="15.75" customHeight="1">
      <c r="A427" s="29"/>
      <c r="B427" s="29"/>
      <c r="C427" s="29"/>
      <c r="D427" s="29"/>
      <c r="E427" s="29"/>
      <c r="F427" s="29"/>
      <c r="G427" s="29"/>
      <c r="H427" s="29"/>
      <c r="I427" s="29"/>
      <c r="J427" s="29"/>
      <c r="K427" s="29"/>
      <c r="L427" s="29"/>
      <c r="M427" s="29"/>
      <c r="N427" s="29"/>
      <c r="O427" s="29"/>
      <c r="P427" s="28"/>
      <c r="Q427" s="29"/>
      <c r="R427" s="29"/>
      <c r="S427" s="29"/>
      <c r="T427" s="29"/>
      <c r="U427" s="29"/>
      <c r="V427" s="29"/>
      <c r="W427" s="29"/>
      <c r="X427" s="29"/>
      <c r="Y427" s="29"/>
      <c r="Z427" s="29"/>
      <c r="AA427" s="29"/>
      <c r="AB427" s="29"/>
      <c r="AC427" s="29"/>
      <c r="AD427" s="29"/>
      <c r="AE427" s="29"/>
      <c r="AF427" s="29"/>
      <c r="AG427" s="29"/>
      <c r="AH427" s="29"/>
      <c r="AI427" s="29"/>
      <c r="AJ427" s="29"/>
      <c r="AK427" s="29"/>
      <c r="AL427" s="29"/>
      <c r="AM427" s="29"/>
      <c r="AN427" s="29"/>
      <c r="AO427" s="29"/>
    </row>
    <row r="428" spans="1:41" ht="15.75" customHeight="1">
      <c r="A428" s="29"/>
      <c r="B428" s="29"/>
      <c r="C428" s="29"/>
      <c r="D428" s="29"/>
      <c r="E428" s="29"/>
      <c r="F428" s="29"/>
      <c r="G428" s="29"/>
      <c r="H428" s="29"/>
      <c r="I428" s="29"/>
      <c r="J428" s="29"/>
      <c r="K428" s="29"/>
      <c r="L428" s="29"/>
      <c r="M428" s="29"/>
      <c r="N428" s="29"/>
      <c r="O428" s="29"/>
      <c r="P428" s="28"/>
      <c r="Q428" s="29"/>
      <c r="R428" s="29"/>
      <c r="S428" s="29"/>
      <c r="T428" s="29"/>
      <c r="U428" s="29"/>
      <c r="V428" s="29"/>
      <c r="W428" s="29"/>
      <c r="X428" s="29"/>
      <c r="Y428" s="29"/>
      <c r="Z428" s="29"/>
      <c r="AA428" s="29"/>
      <c r="AB428" s="29"/>
      <c r="AC428" s="29"/>
      <c r="AD428" s="29"/>
      <c r="AE428" s="29"/>
      <c r="AF428" s="29"/>
      <c r="AG428" s="29"/>
      <c r="AH428" s="29"/>
      <c r="AI428" s="29"/>
      <c r="AJ428" s="29"/>
      <c r="AK428" s="29"/>
      <c r="AL428" s="29"/>
      <c r="AM428" s="29"/>
      <c r="AN428" s="29"/>
      <c r="AO428" s="29"/>
    </row>
    <row r="429" spans="1:41" ht="15.75" customHeight="1">
      <c r="A429" s="29"/>
      <c r="B429" s="29"/>
      <c r="C429" s="29"/>
      <c r="D429" s="29"/>
      <c r="E429" s="29"/>
      <c r="F429" s="29"/>
      <c r="G429" s="29"/>
      <c r="H429" s="29"/>
      <c r="I429" s="29"/>
      <c r="J429" s="29"/>
      <c r="K429" s="29"/>
      <c r="L429" s="29"/>
      <c r="M429" s="29"/>
      <c r="N429" s="29"/>
      <c r="O429" s="29"/>
      <c r="P429" s="28"/>
      <c r="Q429" s="29"/>
      <c r="R429" s="29"/>
      <c r="S429" s="29"/>
      <c r="T429" s="29"/>
      <c r="U429" s="29"/>
      <c r="V429" s="29"/>
      <c r="W429" s="29"/>
      <c r="X429" s="29"/>
      <c r="Y429" s="29"/>
      <c r="Z429" s="29"/>
      <c r="AA429" s="29"/>
      <c r="AB429" s="29"/>
      <c r="AC429" s="29"/>
      <c r="AD429" s="29"/>
      <c r="AE429" s="29"/>
      <c r="AF429" s="29"/>
      <c r="AG429" s="29"/>
      <c r="AH429" s="29"/>
      <c r="AI429" s="29"/>
      <c r="AJ429" s="29"/>
      <c r="AK429" s="29"/>
      <c r="AL429" s="29"/>
      <c r="AM429" s="29"/>
      <c r="AN429" s="29"/>
      <c r="AO429" s="29"/>
    </row>
    <row r="430" spans="1:41" ht="15.75" customHeight="1">
      <c r="A430" s="29"/>
      <c r="B430" s="29"/>
      <c r="C430" s="29"/>
      <c r="D430" s="29"/>
      <c r="E430" s="29"/>
      <c r="F430" s="29"/>
      <c r="G430" s="29"/>
      <c r="H430" s="29"/>
      <c r="I430" s="29"/>
      <c r="J430" s="29"/>
      <c r="K430" s="29"/>
      <c r="L430" s="29"/>
      <c r="M430" s="29"/>
      <c r="N430" s="29"/>
      <c r="O430" s="29"/>
      <c r="P430" s="28"/>
      <c r="Q430" s="29"/>
      <c r="R430" s="29"/>
      <c r="S430" s="29"/>
      <c r="T430" s="29"/>
      <c r="U430" s="29"/>
      <c r="V430" s="29"/>
      <c r="W430" s="29"/>
      <c r="X430" s="29"/>
      <c r="Y430" s="29"/>
      <c r="Z430" s="29"/>
      <c r="AA430" s="29"/>
      <c r="AB430" s="29"/>
      <c r="AC430" s="29"/>
      <c r="AD430" s="29"/>
      <c r="AE430" s="29"/>
      <c r="AF430" s="29"/>
      <c r="AG430" s="29"/>
      <c r="AH430" s="29"/>
      <c r="AI430" s="29"/>
      <c r="AJ430" s="29"/>
      <c r="AK430" s="29"/>
      <c r="AL430" s="29"/>
      <c r="AM430" s="29"/>
      <c r="AN430" s="29"/>
      <c r="AO430" s="29"/>
    </row>
    <row r="431" spans="1:41" ht="15.75" customHeight="1">
      <c r="A431" s="29"/>
      <c r="B431" s="29"/>
      <c r="C431" s="29"/>
      <c r="D431" s="29"/>
      <c r="E431" s="29"/>
      <c r="F431" s="29"/>
      <c r="G431" s="29"/>
      <c r="H431" s="29"/>
      <c r="I431" s="29"/>
      <c r="J431" s="29"/>
      <c r="K431" s="29"/>
      <c r="L431" s="29"/>
      <c r="M431" s="29"/>
      <c r="N431" s="29"/>
      <c r="O431" s="29"/>
      <c r="P431" s="28"/>
      <c r="Q431" s="29"/>
      <c r="R431" s="29"/>
      <c r="S431" s="29"/>
      <c r="T431" s="29"/>
      <c r="U431" s="29"/>
      <c r="V431" s="29"/>
      <c r="W431" s="29"/>
      <c r="X431" s="29"/>
      <c r="Y431" s="29"/>
      <c r="Z431" s="29"/>
      <c r="AA431" s="29"/>
      <c r="AB431" s="29"/>
      <c r="AC431" s="29"/>
      <c r="AD431" s="29"/>
      <c r="AE431" s="29"/>
      <c r="AF431" s="29"/>
      <c r="AG431" s="29"/>
      <c r="AH431" s="29"/>
      <c r="AI431" s="29"/>
      <c r="AJ431" s="29"/>
      <c r="AK431" s="29"/>
      <c r="AL431" s="29"/>
      <c r="AM431" s="29"/>
      <c r="AN431" s="29"/>
      <c r="AO431" s="29"/>
    </row>
    <row r="432" spans="1:41" ht="15.75" customHeight="1">
      <c r="A432" s="29"/>
      <c r="B432" s="29"/>
      <c r="C432" s="29"/>
      <c r="D432" s="29"/>
      <c r="E432" s="29"/>
      <c r="F432" s="29"/>
      <c r="G432" s="29"/>
      <c r="H432" s="29"/>
      <c r="I432" s="29"/>
      <c r="J432" s="29"/>
      <c r="K432" s="29"/>
      <c r="L432" s="29"/>
      <c r="M432" s="29"/>
      <c r="N432" s="29"/>
      <c r="O432" s="29"/>
      <c r="P432" s="28"/>
      <c r="Q432" s="29"/>
      <c r="R432" s="29"/>
      <c r="S432" s="29"/>
      <c r="T432" s="29"/>
      <c r="U432" s="29"/>
      <c r="V432" s="29"/>
      <c r="W432" s="29"/>
      <c r="X432" s="29"/>
      <c r="Y432" s="29"/>
      <c r="Z432" s="29"/>
      <c r="AA432" s="29"/>
      <c r="AB432" s="29"/>
      <c r="AC432" s="29"/>
      <c r="AD432" s="29"/>
      <c r="AE432" s="29"/>
      <c r="AF432" s="29"/>
      <c r="AG432" s="29"/>
      <c r="AH432" s="29"/>
      <c r="AI432" s="29"/>
      <c r="AJ432" s="29"/>
      <c r="AK432" s="29"/>
      <c r="AL432" s="29"/>
      <c r="AM432" s="29"/>
      <c r="AN432" s="29"/>
      <c r="AO432" s="29"/>
    </row>
    <row r="433" spans="1:41" ht="15.75" customHeight="1">
      <c r="A433" s="29"/>
      <c r="B433" s="29"/>
      <c r="C433" s="29"/>
      <c r="D433" s="29"/>
      <c r="E433" s="29"/>
      <c r="F433" s="29"/>
      <c r="G433" s="29"/>
      <c r="H433" s="29"/>
      <c r="I433" s="29"/>
      <c r="J433" s="29"/>
      <c r="K433" s="29"/>
      <c r="L433" s="29"/>
      <c r="M433" s="29"/>
      <c r="N433" s="29"/>
      <c r="O433" s="29"/>
      <c r="P433" s="28"/>
      <c r="Q433" s="29"/>
      <c r="R433" s="29"/>
      <c r="S433" s="29"/>
      <c r="T433" s="29"/>
      <c r="U433" s="29"/>
      <c r="V433" s="29"/>
      <c r="W433" s="29"/>
      <c r="X433" s="29"/>
      <c r="Y433" s="29"/>
      <c r="Z433" s="29"/>
      <c r="AA433" s="29"/>
      <c r="AB433" s="29"/>
      <c r="AC433" s="29"/>
      <c r="AD433" s="29"/>
      <c r="AE433" s="29"/>
      <c r="AF433" s="29"/>
      <c r="AG433" s="29"/>
      <c r="AH433" s="29"/>
      <c r="AI433" s="29"/>
      <c r="AJ433" s="29"/>
      <c r="AK433" s="29"/>
      <c r="AL433" s="29"/>
      <c r="AM433" s="29"/>
      <c r="AN433" s="29"/>
      <c r="AO433" s="29"/>
    </row>
    <row r="434" spans="1:41" ht="15.75" customHeight="1">
      <c r="A434" s="29"/>
      <c r="B434" s="29"/>
      <c r="C434" s="29"/>
      <c r="D434" s="29"/>
      <c r="E434" s="29"/>
      <c r="F434" s="29"/>
      <c r="G434" s="29"/>
      <c r="H434" s="29"/>
      <c r="I434" s="29"/>
      <c r="J434" s="29"/>
      <c r="K434" s="29"/>
      <c r="L434" s="29"/>
      <c r="M434" s="29"/>
      <c r="N434" s="29"/>
      <c r="O434" s="29"/>
      <c r="P434" s="28"/>
      <c r="Q434" s="29"/>
      <c r="R434" s="29"/>
      <c r="S434" s="29"/>
      <c r="T434" s="29"/>
      <c r="U434" s="29"/>
      <c r="V434" s="29"/>
      <c r="W434" s="29"/>
      <c r="X434" s="29"/>
      <c r="Y434" s="29"/>
      <c r="Z434" s="29"/>
      <c r="AA434" s="29"/>
      <c r="AB434" s="29"/>
      <c r="AC434" s="29"/>
      <c r="AD434" s="29"/>
      <c r="AE434" s="29"/>
      <c r="AF434" s="29"/>
      <c r="AG434" s="29"/>
      <c r="AH434" s="29"/>
      <c r="AI434" s="29"/>
      <c r="AJ434" s="29"/>
      <c r="AK434" s="29"/>
      <c r="AL434" s="29"/>
      <c r="AM434" s="29"/>
      <c r="AN434" s="29"/>
      <c r="AO434" s="29"/>
    </row>
    <row r="435" spans="1:41" ht="15.75" customHeight="1">
      <c r="A435" s="29"/>
      <c r="B435" s="29"/>
      <c r="C435" s="29"/>
      <c r="D435" s="29"/>
      <c r="E435" s="29"/>
      <c r="F435" s="29"/>
      <c r="G435" s="29"/>
      <c r="H435" s="29"/>
      <c r="I435" s="29"/>
      <c r="J435" s="29"/>
      <c r="K435" s="29"/>
      <c r="L435" s="29"/>
      <c r="M435" s="29"/>
      <c r="N435" s="29"/>
      <c r="O435" s="29"/>
      <c r="P435" s="28"/>
      <c r="Q435" s="29"/>
      <c r="R435" s="29"/>
      <c r="S435" s="29"/>
      <c r="T435" s="29"/>
      <c r="U435" s="29"/>
      <c r="V435" s="29"/>
      <c r="W435" s="29"/>
      <c r="X435" s="29"/>
      <c r="Y435" s="29"/>
      <c r="Z435" s="29"/>
      <c r="AA435" s="29"/>
      <c r="AB435" s="29"/>
      <c r="AC435" s="29"/>
      <c r="AD435" s="29"/>
      <c r="AE435" s="29"/>
      <c r="AF435" s="29"/>
      <c r="AG435" s="29"/>
      <c r="AH435" s="29"/>
      <c r="AI435" s="29"/>
      <c r="AJ435" s="29"/>
      <c r="AK435" s="29"/>
      <c r="AL435" s="29"/>
      <c r="AM435" s="29"/>
      <c r="AN435" s="29"/>
      <c r="AO435" s="29"/>
    </row>
    <row r="436" spans="1:41" ht="15.75" customHeight="1">
      <c r="A436" s="29"/>
      <c r="B436" s="29"/>
      <c r="C436" s="29"/>
      <c r="D436" s="29"/>
      <c r="E436" s="29"/>
      <c r="F436" s="29"/>
      <c r="G436" s="29"/>
      <c r="H436" s="29"/>
      <c r="I436" s="29"/>
      <c r="J436" s="29"/>
      <c r="K436" s="29"/>
      <c r="L436" s="29"/>
      <c r="M436" s="29"/>
      <c r="N436" s="29"/>
      <c r="O436" s="29"/>
      <c r="P436" s="28"/>
      <c r="Q436" s="29"/>
      <c r="R436" s="29"/>
      <c r="S436" s="29"/>
      <c r="T436" s="29"/>
      <c r="U436" s="29"/>
      <c r="V436" s="29"/>
      <c r="W436" s="29"/>
      <c r="X436" s="29"/>
      <c r="Y436" s="29"/>
      <c r="Z436" s="29"/>
      <c r="AA436" s="29"/>
      <c r="AB436" s="29"/>
      <c r="AC436" s="29"/>
      <c r="AD436" s="29"/>
      <c r="AE436" s="29"/>
      <c r="AF436" s="29"/>
      <c r="AG436" s="29"/>
      <c r="AH436" s="29"/>
      <c r="AI436" s="29"/>
      <c r="AJ436" s="29"/>
      <c r="AK436" s="29"/>
      <c r="AL436" s="29"/>
      <c r="AM436" s="29"/>
      <c r="AN436" s="29"/>
      <c r="AO436" s="29"/>
    </row>
    <row r="437" spans="1:41" ht="15.75" customHeight="1">
      <c r="A437" s="29"/>
      <c r="B437" s="29"/>
      <c r="C437" s="29"/>
      <c r="D437" s="29"/>
      <c r="E437" s="29"/>
      <c r="F437" s="29"/>
      <c r="G437" s="29"/>
      <c r="H437" s="29"/>
      <c r="I437" s="29"/>
      <c r="J437" s="29"/>
      <c r="K437" s="29"/>
      <c r="L437" s="29"/>
      <c r="M437" s="29"/>
      <c r="N437" s="29"/>
      <c r="O437" s="29"/>
      <c r="P437" s="28"/>
      <c r="Q437" s="29"/>
      <c r="R437" s="29"/>
      <c r="S437" s="29"/>
      <c r="T437" s="29"/>
      <c r="U437" s="29"/>
      <c r="V437" s="29"/>
      <c r="W437" s="29"/>
      <c r="X437" s="29"/>
      <c r="Y437" s="29"/>
      <c r="Z437" s="29"/>
      <c r="AA437" s="29"/>
      <c r="AB437" s="29"/>
      <c r="AC437" s="29"/>
      <c r="AD437" s="29"/>
      <c r="AE437" s="29"/>
      <c r="AF437" s="29"/>
      <c r="AG437" s="29"/>
      <c r="AH437" s="29"/>
      <c r="AI437" s="29"/>
      <c r="AJ437" s="29"/>
      <c r="AK437" s="29"/>
      <c r="AL437" s="29"/>
      <c r="AM437" s="29"/>
      <c r="AN437" s="29"/>
      <c r="AO437" s="29"/>
    </row>
    <row r="438" spans="1:41" ht="15.75" customHeight="1">
      <c r="A438" s="29"/>
      <c r="B438" s="29"/>
      <c r="C438" s="29"/>
      <c r="D438" s="29"/>
      <c r="E438" s="29"/>
      <c r="F438" s="29"/>
      <c r="G438" s="29"/>
      <c r="H438" s="29"/>
      <c r="I438" s="29"/>
      <c r="J438" s="29"/>
      <c r="K438" s="29"/>
      <c r="L438" s="29"/>
      <c r="M438" s="29"/>
      <c r="N438" s="29"/>
      <c r="O438" s="29"/>
      <c r="P438" s="28"/>
      <c r="Q438" s="29"/>
      <c r="R438" s="29"/>
      <c r="S438" s="29"/>
      <c r="T438" s="29"/>
      <c r="U438" s="29"/>
      <c r="V438" s="29"/>
      <c r="W438" s="29"/>
      <c r="X438" s="29"/>
      <c r="Y438" s="29"/>
      <c r="Z438" s="29"/>
      <c r="AA438" s="29"/>
      <c r="AB438" s="29"/>
      <c r="AC438" s="29"/>
      <c r="AD438" s="29"/>
      <c r="AE438" s="29"/>
      <c r="AF438" s="29"/>
      <c r="AG438" s="29"/>
      <c r="AH438" s="29"/>
      <c r="AI438" s="29"/>
      <c r="AJ438" s="29"/>
      <c r="AK438" s="29"/>
      <c r="AL438" s="29"/>
      <c r="AM438" s="29"/>
      <c r="AN438" s="29"/>
      <c r="AO438" s="29"/>
    </row>
    <row r="439" spans="1:41" ht="15.75" customHeight="1">
      <c r="A439" s="29"/>
      <c r="B439" s="29"/>
      <c r="C439" s="29"/>
      <c r="D439" s="29"/>
      <c r="E439" s="29"/>
      <c r="F439" s="29"/>
      <c r="G439" s="29"/>
      <c r="H439" s="29"/>
      <c r="I439" s="29"/>
      <c r="J439" s="29"/>
      <c r="K439" s="29"/>
      <c r="L439" s="29"/>
      <c r="M439" s="29"/>
      <c r="N439" s="29"/>
      <c r="O439" s="29"/>
      <c r="P439" s="28"/>
      <c r="Q439" s="29"/>
      <c r="R439" s="29"/>
      <c r="S439" s="29"/>
      <c r="T439" s="29"/>
      <c r="U439" s="29"/>
      <c r="V439" s="29"/>
      <c r="W439" s="29"/>
      <c r="X439" s="29"/>
      <c r="Y439" s="29"/>
      <c r="Z439" s="29"/>
      <c r="AA439" s="29"/>
      <c r="AB439" s="29"/>
      <c r="AC439" s="29"/>
      <c r="AD439" s="29"/>
      <c r="AE439" s="29"/>
      <c r="AF439" s="29"/>
      <c r="AG439" s="29"/>
      <c r="AH439" s="29"/>
      <c r="AI439" s="29"/>
      <c r="AJ439" s="29"/>
      <c r="AK439" s="29"/>
      <c r="AL439" s="29"/>
      <c r="AM439" s="29"/>
      <c r="AN439" s="29"/>
      <c r="AO439" s="29"/>
    </row>
    <row r="440" spans="1:41" ht="15.75" customHeight="1">
      <c r="A440" s="29"/>
      <c r="B440" s="29"/>
      <c r="C440" s="29"/>
      <c r="D440" s="29"/>
      <c r="E440" s="29"/>
      <c r="F440" s="29"/>
      <c r="G440" s="29"/>
      <c r="H440" s="29"/>
      <c r="I440" s="29"/>
      <c r="J440" s="29"/>
      <c r="K440" s="29"/>
      <c r="L440" s="29"/>
      <c r="M440" s="29"/>
      <c r="N440" s="29"/>
      <c r="O440" s="29"/>
      <c r="P440" s="28"/>
      <c r="Q440" s="29"/>
      <c r="R440" s="29"/>
      <c r="S440" s="29"/>
      <c r="T440" s="29"/>
      <c r="U440" s="29"/>
      <c r="V440" s="29"/>
      <c r="W440" s="29"/>
      <c r="X440" s="29"/>
      <c r="Y440" s="29"/>
      <c r="Z440" s="29"/>
      <c r="AA440" s="29"/>
      <c r="AB440" s="29"/>
      <c r="AC440" s="29"/>
      <c r="AD440" s="29"/>
      <c r="AE440" s="29"/>
      <c r="AF440" s="29"/>
      <c r="AG440" s="29"/>
      <c r="AH440" s="29"/>
      <c r="AI440" s="29"/>
      <c r="AJ440" s="29"/>
      <c r="AK440" s="29"/>
      <c r="AL440" s="29"/>
      <c r="AM440" s="29"/>
      <c r="AN440" s="29"/>
      <c r="AO440" s="29"/>
    </row>
    <row r="441" spans="1:41" ht="15.75" customHeight="1">
      <c r="A441" s="29"/>
      <c r="B441" s="29"/>
      <c r="C441" s="29"/>
      <c r="D441" s="29"/>
      <c r="E441" s="29"/>
      <c r="F441" s="29"/>
      <c r="G441" s="29"/>
      <c r="H441" s="29"/>
      <c r="I441" s="29"/>
      <c r="J441" s="29"/>
      <c r="K441" s="29"/>
      <c r="L441" s="29"/>
      <c r="M441" s="29"/>
      <c r="N441" s="29"/>
      <c r="O441" s="29"/>
      <c r="P441" s="28"/>
      <c r="Q441" s="29"/>
      <c r="R441" s="29"/>
      <c r="S441" s="29"/>
      <c r="T441" s="29"/>
      <c r="U441" s="29"/>
      <c r="V441" s="29"/>
      <c r="W441" s="29"/>
      <c r="X441" s="29"/>
      <c r="Y441" s="29"/>
      <c r="Z441" s="29"/>
      <c r="AA441" s="29"/>
      <c r="AB441" s="29"/>
      <c r="AC441" s="29"/>
      <c r="AD441" s="29"/>
      <c r="AE441" s="29"/>
      <c r="AF441" s="29"/>
      <c r="AG441" s="29"/>
      <c r="AH441" s="29"/>
      <c r="AI441" s="29"/>
      <c r="AJ441" s="29"/>
      <c r="AK441" s="29"/>
      <c r="AL441" s="29"/>
      <c r="AM441" s="29"/>
      <c r="AN441" s="29"/>
      <c r="AO441" s="29"/>
    </row>
    <row r="442" spans="1:41" ht="15.75" customHeight="1">
      <c r="A442" s="29"/>
      <c r="B442" s="29"/>
      <c r="C442" s="29"/>
      <c r="D442" s="29"/>
      <c r="E442" s="29"/>
      <c r="F442" s="29"/>
      <c r="G442" s="29"/>
      <c r="H442" s="29"/>
      <c r="I442" s="29"/>
      <c r="J442" s="29"/>
      <c r="K442" s="29"/>
      <c r="L442" s="29"/>
      <c r="M442" s="29"/>
      <c r="N442" s="29"/>
      <c r="O442" s="29"/>
      <c r="P442" s="28"/>
      <c r="Q442" s="29"/>
      <c r="R442" s="29"/>
      <c r="S442" s="29"/>
      <c r="T442" s="29"/>
      <c r="U442" s="29"/>
      <c r="V442" s="29"/>
      <c r="W442" s="29"/>
      <c r="X442" s="29"/>
      <c r="Y442" s="29"/>
      <c r="Z442" s="29"/>
      <c r="AA442" s="29"/>
      <c r="AB442" s="29"/>
      <c r="AC442" s="29"/>
      <c r="AD442" s="29"/>
      <c r="AE442" s="29"/>
      <c r="AF442" s="29"/>
      <c r="AG442" s="29"/>
      <c r="AH442" s="29"/>
      <c r="AI442" s="29"/>
      <c r="AJ442" s="29"/>
      <c r="AK442" s="29"/>
      <c r="AL442" s="29"/>
      <c r="AM442" s="29"/>
      <c r="AN442" s="29"/>
      <c r="AO442" s="29"/>
    </row>
    <row r="443" spans="1:41" ht="15.75" customHeight="1">
      <c r="A443" s="29"/>
      <c r="B443" s="29"/>
      <c r="C443" s="29"/>
      <c r="D443" s="29"/>
      <c r="E443" s="29"/>
      <c r="F443" s="29"/>
      <c r="G443" s="29"/>
      <c r="H443" s="29"/>
      <c r="I443" s="29"/>
      <c r="J443" s="29"/>
      <c r="K443" s="29"/>
      <c r="L443" s="29"/>
      <c r="M443" s="29"/>
      <c r="N443" s="29"/>
      <c r="O443" s="29"/>
      <c r="P443" s="28"/>
      <c r="Q443" s="29"/>
      <c r="R443" s="29"/>
      <c r="S443" s="29"/>
      <c r="T443" s="29"/>
      <c r="U443" s="29"/>
      <c r="V443" s="29"/>
      <c r="W443" s="29"/>
      <c r="X443" s="29"/>
      <c r="Y443" s="29"/>
      <c r="Z443" s="29"/>
      <c r="AA443" s="29"/>
      <c r="AB443" s="29"/>
      <c r="AC443" s="29"/>
      <c r="AD443" s="29"/>
      <c r="AE443" s="29"/>
      <c r="AF443" s="29"/>
      <c r="AG443" s="29"/>
      <c r="AH443" s="29"/>
      <c r="AI443" s="29"/>
      <c r="AJ443" s="29"/>
      <c r="AK443" s="29"/>
      <c r="AL443" s="29"/>
      <c r="AM443" s="29"/>
      <c r="AN443" s="29"/>
      <c r="AO443" s="29"/>
    </row>
    <row r="444" spans="1:41" ht="15.75" customHeight="1">
      <c r="A444" s="29"/>
      <c r="B444" s="29"/>
      <c r="C444" s="29"/>
      <c r="D444" s="29"/>
      <c r="E444" s="29"/>
      <c r="F444" s="29"/>
      <c r="G444" s="29"/>
      <c r="H444" s="29"/>
      <c r="I444" s="29"/>
      <c r="J444" s="29"/>
      <c r="K444" s="29"/>
      <c r="L444" s="29"/>
      <c r="M444" s="29"/>
      <c r="N444" s="29"/>
      <c r="O444" s="29"/>
      <c r="P444" s="28"/>
      <c r="Q444" s="29"/>
      <c r="R444" s="29"/>
      <c r="S444" s="29"/>
      <c r="T444" s="29"/>
      <c r="U444" s="29"/>
      <c r="V444" s="29"/>
      <c r="W444" s="29"/>
      <c r="X444" s="29"/>
      <c r="Y444" s="29"/>
      <c r="Z444" s="29"/>
      <c r="AA444" s="29"/>
      <c r="AB444" s="29"/>
      <c r="AC444" s="29"/>
      <c r="AD444" s="29"/>
      <c r="AE444" s="29"/>
      <c r="AF444" s="29"/>
      <c r="AG444" s="29"/>
      <c r="AH444" s="29"/>
      <c r="AI444" s="29"/>
      <c r="AJ444" s="29"/>
      <c r="AK444" s="29"/>
      <c r="AL444" s="29"/>
      <c r="AM444" s="29"/>
      <c r="AN444" s="29"/>
      <c r="AO444" s="29"/>
    </row>
    <row r="445" spans="1:41" ht="15.75" customHeight="1">
      <c r="A445" s="29"/>
      <c r="B445" s="29"/>
      <c r="C445" s="29"/>
      <c r="D445" s="29"/>
      <c r="E445" s="29"/>
      <c r="F445" s="29"/>
      <c r="G445" s="29"/>
      <c r="H445" s="29"/>
      <c r="I445" s="29"/>
      <c r="J445" s="29"/>
      <c r="K445" s="29"/>
      <c r="L445" s="29"/>
      <c r="M445" s="29"/>
      <c r="N445" s="29"/>
      <c r="O445" s="29"/>
      <c r="P445" s="28"/>
      <c r="Q445" s="29"/>
      <c r="R445" s="29"/>
      <c r="S445" s="29"/>
      <c r="T445" s="29"/>
      <c r="U445" s="29"/>
      <c r="V445" s="29"/>
      <c r="W445" s="29"/>
      <c r="X445" s="29"/>
      <c r="Y445" s="29"/>
      <c r="Z445" s="29"/>
      <c r="AA445" s="29"/>
      <c r="AB445" s="29"/>
      <c r="AC445" s="29"/>
      <c r="AD445" s="29"/>
      <c r="AE445" s="29"/>
      <c r="AF445" s="29"/>
      <c r="AG445" s="29"/>
      <c r="AH445" s="29"/>
      <c r="AI445" s="29"/>
      <c r="AJ445" s="29"/>
      <c r="AK445" s="29"/>
      <c r="AL445" s="29"/>
      <c r="AM445" s="29"/>
      <c r="AN445" s="29"/>
      <c r="AO445" s="29"/>
    </row>
    <row r="446" spans="1:41" ht="15.75" customHeight="1">
      <c r="A446" s="29"/>
      <c r="B446" s="29"/>
      <c r="C446" s="29"/>
      <c r="D446" s="29"/>
      <c r="E446" s="29"/>
      <c r="F446" s="29"/>
      <c r="G446" s="29"/>
      <c r="H446" s="29"/>
      <c r="I446" s="29"/>
      <c r="J446" s="29"/>
      <c r="K446" s="29"/>
      <c r="L446" s="29"/>
      <c r="M446" s="29"/>
      <c r="N446" s="29"/>
      <c r="O446" s="29"/>
      <c r="P446" s="28"/>
      <c r="Q446" s="29"/>
      <c r="R446" s="29"/>
      <c r="S446" s="29"/>
      <c r="T446" s="29"/>
      <c r="U446" s="29"/>
      <c r="V446" s="29"/>
      <c r="W446" s="29"/>
      <c r="X446" s="29"/>
      <c r="Y446" s="29"/>
      <c r="Z446" s="29"/>
      <c r="AA446" s="29"/>
      <c r="AB446" s="29"/>
      <c r="AC446" s="29"/>
      <c r="AD446" s="29"/>
      <c r="AE446" s="29"/>
      <c r="AF446" s="29"/>
      <c r="AG446" s="29"/>
      <c r="AH446" s="29"/>
      <c r="AI446" s="29"/>
      <c r="AJ446" s="29"/>
      <c r="AK446" s="29"/>
      <c r="AL446" s="29"/>
      <c r="AM446" s="29"/>
      <c r="AN446" s="29"/>
      <c r="AO446" s="29"/>
    </row>
    <row r="447" spans="1:41" ht="15.75" customHeight="1">
      <c r="A447" s="29"/>
      <c r="B447" s="29"/>
      <c r="C447" s="29"/>
      <c r="D447" s="29"/>
      <c r="E447" s="29"/>
      <c r="F447" s="29"/>
      <c r="G447" s="29"/>
      <c r="H447" s="29"/>
      <c r="I447" s="29"/>
      <c r="J447" s="29"/>
      <c r="K447" s="29"/>
      <c r="L447" s="29"/>
      <c r="M447" s="29"/>
      <c r="N447" s="29"/>
      <c r="O447" s="29"/>
      <c r="P447" s="28"/>
      <c r="Q447" s="29"/>
      <c r="R447" s="29"/>
      <c r="S447" s="29"/>
      <c r="T447" s="29"/>
      <c r="U447" s="29"/>
      <c r="V447" s="29"/>
      <c r="W447" s="29"/>
      <c r="X447" s="29"/>
      <c r="Y447" s="29"/>
      <c r="Z447" s="29"/>
      <c r="AA447" s="29"/>
      <c r="AB447" s="29"/>
      <c r="AC447" s="29"/>
      <c r="AD447" s="29"/>
      <c r="AE447" s="29"/>
      <c r="AF447" s="29"/>
      <c r="AG447" s="29"/>
      <c r="AH447" s="29"/>
      <c r="AI447" s="29"/>
      <c r="AJ447" s="29"/>
      <c r="AK447" s="29"/>
      <c r="AL447" s="29"/>
      <c r="AM447" s="29"/>
      <c r="AN447" s="29"/>
      <c r="AO447" s="29"/>
    </row>
    <row r="448" spans="1:41" ht="15.75" customHeight="1">
      <c r="A448" s="29"/>
      <c r="B448" s="29"/>
      <c r="C448" s="29"/>
      <c r="D448" s="29"/>
      <c r="E448" s="29"/>
      <c r="F448" s="29"/>
      <c r="G448" s="29"/>
      <c r="H448" s="29"/>
      <c r="I448" s="29"/>
      <c r="J448" s="29"/>
      <c r="K448" s="29"/>
      <c r="L448" s="29"/>
      <c r="M448" s="29"/>
      <c r="N448" s="29"/>
      <c r="O448" s="29"/>
      <c r="P448" s="28"/>
      <c r="Q448" s="29"/>
      <c r="R448" s="29"/>
      <c r="S448" s="29"/>
      <c r="T448" s="29"/>
      <c r="U448" s="29"/>
      <c r="V448" s="29"/>
      <c r="W448" s="29"/>
      <c r="X448" s="29"/>
      <c r="Y448" s="29"/>
      <c r="Z448" s="29"/>
      <c r="AA448" s="29"/>
      <c r="AB448" s="29"/>
      <c r="AC448" s="29"/>
      <c r="AD448" s="29"/>
      <c r="AE448" s="29"/>
      <c r="AF448" s="29"/>
      <c r="AG448" s="29"/>
      <c r="AH448" s="29"/>
      <c r="AI448" s="29"/>
      <c r="AJ448" s="29"/>
      <c r="AK448" s="29"/>
      <c r="AL448" s="29"/>
      <c r="AM448" s="29"/>
      <c r="AN448" s="29"/>
      <c r="AO448" s="29"/>
    </row>
    <row r="449" spans="1:41" ht="15.75" customHeight="1">
      <c r="A449" s="29"/>
      <c r="B449" s="29"/>
      <c r="C449" s="29"/>
      <c r="D449" s="29"/>
      <c r="E449" s="29"/>
      <c r="F449" s="29"/>
      <c r="G449" s="29"/>
      <c r="H449" s="29"/>
      <c r="I449" s="29"/>
      <c r="J449" s="29"/>
      <c r="K449" s="29"/>
      <c r="L449" s="29"/>
      <c r="M449" s="29"/>
      <c r="N449" s="29"/>
      <c r="O449" s="29"/>
      <c r="P449" s="28"/>
      <c r="Q449" s="29"/>
      <c r="R449" s="29"/>
      <c r="S449" s="29"/>
      <c r="T449" s="29"/>
      <c r="U449" s="29"/>
      <c r="V449" s="29"/>
      <c r="W449" s="29"/>
      <c r="X449" s="29"/>
      <c r="Y449" s="29"/>
      <c r="Z449" s="29"/>
      <c r="AA449" s="29"/>
      <c r="AB449" s="29"/>
      <c r="AC449" s="29"/>
      <c r="AD449" s="29"/>
      <c r="AE449" s="29"/>
      <c r="AF449" s="29"/>
      <c r="AG449" s="29"/>
      <c r="AH449" s="29"/>
      <c r="AI449" s="29"/>
      <c r="AJ449" s="29"/>
      <c r="AK449" s="29"/>
      <c r="AL449" s="29"/>
      <c r="AM449" s="29"/>
      <c r="AN449" s="29"/>
      <c r="AO449" s="29"/>
    </row>
    <row r="450" spans="1:41" ht="15.75" customHeight="1">
      <c r="A450" s="29"/>
      <c r="B450" s="29"/>
      <c r="C450" s="29"/>
      <c r="D450" s="29"/>
      <c r="E450" s="29"/>
      <c r="F450" s="29"/>
      <c r="G450" s="29"/>
      <c r="H450" s="29"/>
      <c r="I450" s="29"/>
      <c r="J450" s="29"/>
      <c r="K450" s="29"/>
      <c r="L450" s="29"/>
      <c r="M450" s="29"/>
      <c r="N450" s="29"/>
      <c r="O450" s="29"/>
      <c r="P450" s="28"/>
      <c r="Q450" s="29"/>
      <c r="R450" s="29"/>
      <c r="S450" s="29"/>
      <c r="T450" s="29"/>
      <c r="U450" s="29"/>
      <c r="V450" s="29"/>
      <c r="W450" s="29"/>
      <c r="X450" s="29"/>
      <c r="Y450" s="29"/>
      <c r="Z450" s="29"/>
      <c r="AA450" s="29"/>
      <c r="AB450" s="29"/>
      <c r="AC450" s="29"/>
      <c r="AD450" s="29"/>
      <c r="AE450" s="29"/>
      <c r="AF450" s="29"/>
      <c r="AG450" s="29"/>
      <c r="AH450" s="29"/>
      <c r="AI450" s="29"/>
      <c r="AJ450" s="29"/>
      <c r="AK450" s="29"/>
      <c r="AL450" s="29"/>
      <c r="AM450" s="29"/>
      <c r="AN450" s="29"/>
      <c r="AO450" s="29"/>
    </row>
    <row r="451" spans="1:41" ht="15.75" customHeight="1">
      <c r="A451" s="29"/>
      <c r="B451" s="29"/>
      <c r="C451" s="29"/>
      <c r="D451" s="29"/>
      <c r="E451" s="29"/>
      <c r="F451" s="29"/>
      <c r="G451" s="29"/>
      <c r="H451" s="29"/>
      <c r="I451" s="29"/>
      <c r="J451" s="29"/>
      <c r="K451" s="29"/>
      <c r="L451" s="29"/>
      <c r="M451" s="29"/>
      <c r="N451" s="29"/>
      <c r="O451" s="29"/>
      <c r="P451" s="28"/>
      <c r="Q451" s="29"/>
      <c r="R451" s="29"/>
      <c r="S451" s="29"/>
      <c r="T451" s="29"/>
      <c r="U451" s="29"/>
      <c r="V451" s="29"/>
      <c r="W451" s="29"/>
      <c r="X451" s="29"/>
      <c r="Y451" s="29"/>
      <c r="Z451" s="29"/>
      <c r="AA451" s="29"/>
      <c r="AB451" s="29"/>
      <c r="AC451" s="29"/>
      <c r="AD451" s="29"/>
      <c r="AE451" s="29"/>
      <c r="AF451" s="29"/>
      <c r="AG451" s="29"/>
      <c r="AH451" s="29"/>
      <c r="AI451" s="29"/>
      <c r="AJ451" s="29"/>
      <c r="AK451" s="29"/>
      <c r="AL451" s="29"/>
      <c r="AM451" s="29"/>
      <c r="AN451" s="29"/>
      <c r="AO451" s="29"/>
    </row>
    <row r="452" spans="1:41" ht="15.75" customHeight="1">
      <c r="A452" s="29"/>
      <c r="B452" s="29"/>
      <c r="C452" s="29"/>
      <c r="D452" s="29"/>
      <c r="E452" s="29"/>
      <c r="F452" s="29"/>
      <c r="G452" s="29"/>
      <c r="H452" s="29"/>
      <c r="I452" s="29"/>
      <c r="J452" s="29"/>
      <c r="K452" s="29"/>
      <c r="L452" s="29"/>
      <c r="M452" s="29"/>
      <c r="N452" s="29"/>
      <c r="O452" s="29"/>
      <c r="P452" s="28"/>
      <c r="Q452" s="29"/>
      <c r="R452" s="29"/>
      <c r="S452" s="29"/>
      <c r="T452" s="29"/>
      <c r="U452" s="29"/>
      <c r="V452" s="29"/>
      <c r="W452" s="29"/>
      <c r="X452" s="29"/>
      <c r="Y452" s="29"/>
      <c r="Z452" s="29"/>
      <c r="AA452" s="29"/>
      <c r="AB452" s="29"/>
      <c r="AC452" s="29"/>
      <c r="AD452" s="29"/>
      <c r="AE452" s="29"/>
      <c r="AF452" s="29"/>
      <c r="AG452" s="29"/>
      <c r="AH452" s="29"/>
      <c r="AI452" s="29"/>
      <c r="AJ452" s="29"/>
      <c r="AK452" s="29"/>
      <c r="AL452" s="29"/>
      <c r="AM452" s="29"/>
      <c r="AN452" s="29"/>
      <c r="AO452" s="29"/>
    </row>
    <row r="453" spans="1:41" ht="15.75" customHeight="1">
      <c r="A453" s="29"/>
      <c r="B453" s="29"/>
      <c r="C453" s="29"/>
      <c r="D453" s="29"/>
      <c r="E453" s="29"/>
      <c r="F453" s="29"/>
      <c r="G453" s="29"/>
      <c r="H453" s="29"/>
      <c r="I453" s="29"/>
      <c r="J453" s="29"/>
      <c r="K453" s="29"/>
      <c r="L453" s="29"/>
      <c r="M453" s="29"/>
      <c r="N453" s="29"/>
      <c r="O453" s="29"/>
      <c r="P453" s="28"/>
      <c r="Q453" s="29"/>
      <c r="R453" s="29"/>
      <c r="S453" s="29"/>
      <c r="T453" s="29"/>
      <c r="U453" s="29"/>
      <c r="V453" s="29"/>
      <c r="W453" s="29"/>
      <c r="X453" s="29"/>
      <c r="Y453" s="29"/>
      <c r="Z453" s="29"/>
      <c r="AA453" s="29"/>
      <c r="AB453" s="29"/>
      <c r="AC453" s="29"/>
      <c r="AD453" s="29"/>
      <c r="AE453" s="29"/>
      <c r="AF453" s="29"/>
      <c r="AG453" s="29"/>
      <c r="AH453" s="29"/>
      <c r="AI453" s="29"/>
      <c r="AJ453" s="29"/>
      <c r="AK453" s="29"/>
      <c r="AL453" s="29"/>
      <c r="AM453" s="29"/>
      <c r="AN453" s="29"/>
      <c r="AO453" s="29"/>
    </row>
    <row r="454" spans="1:41" ht="15.75" customHeight="1">
      <c r="A454" s="29"/>
      <c r="B454" s="29"/>
      <c r="C454" s="29"/>
      <c r="D454" s="29"/>
      <c r="E454" s="29"/>
      <c r="F454" s="29"/>
      <c r="G454" s="29"/>
      <c r="H454" s="29"/>
      <c r="I454" s="29"/>
      <c r="J454" s="29"/>
      <c r="K454" s="29"/>
      <c r="L454" s="29"/>
      <c r="M454" s="29"/>
      <c r="N454" s="29"/>
      <c r="O454" s="29"/>
      <c r="P454" s="28"/>
      <c r="Q454" s="29"/>
      <c r="R454" s="29"/>
      <c r="S454" s="29"/>
      <c r="T454" s="29"/>
      <c r="U454" s="29"/>
      <c r="V454" s="29"/>
      <c r="W454" s="29"/>
      <c r="X454" s="29"/>
      <c r="Y454" s="29"/>
      <c r="Z454" s="29"/>
      <c r="AA454" s="29"/>
      <c r="AB454" s="29"/>
      <c r="AC454" s="29"/>
      <c r="AD454" s="29"/>
      <c r="AE454" s="29"/>
      <c r="AF454" s="29"/>
      <c r="AG454" s="29"/>
      <c r="AH454" s="29"/>
      <c r="AI454" s="29"/>
      <c r="AJ454" s="29"/>
      <c r="AK454" s="29"/>
      <c r="AL454" s="29"/>
      <c r="AM454" s="29"/>
      <c r="AN454" s="29"/>
      <c r="AO454" s="29"/>
    </row>
    <row r="455" spans="1:41" ht="15.75" customHeight="1">
      <c r="A455" s="29"/>
      <c r="B455" s="29"/>
      <c r="C455" s="29"/>
      <c r="D455" s="29"/>
      <c r="E455" s="29"/>
      <c r="F455" s="29"/>
      <c r="G455" s="29"/>
      <c r="H455" s="29"/>
      <c r="I455" s="29"/>
      <c r="J455" s="29"/>
      <c r="K455" s="29"/>
      <c r="L455" s="29"/>
      <c r="M455" s="29"/>
      <c r="N455" s="29"/>
      <c r="O455" s="29"/>
      <c r="P455" s="28"/>
      <c r="Q455" s="29"/>
      <c r="R455" s="29"/>
      <c r="S455" s="29"/>
      <c r="T455" s="29"/>
      <c r="U455" s="29"/>
      <c r="V455" s="29"/>
      <c r="W455" s="29"/>
      <c r="X455" s="29"/>
      <c r="Y455" s="29"/>
      <c r="Z455" s="29"/>
      <c r="AA455" s="29"/>
      <c r="AB455" s="29"/>
      <c r="AC455" s="29"/>
      <c r="AD455" s="29"/>
      <c r="AE455" s="29"/>
      <c r="AF455" s="29"/>
      <c r="AG455" s="29"/>
      <c r="AH455" s="29"/>
      <c r="AI455" s="29"/>
      <c r="AJ455" s="29"/>
      <c r="AK455" s="29"/>
      <c r="AL455" s="29"/>
      <c r="AM455" s="29"/>
      <c r="AN455" s="29"/>
      <c r="AO455" s="29"/>
    </row>
    <row r="456" spans="1:41" ht="15.75" customHeight="1">
      <c r="A456" s="29"/>
      <c r="B456" s="29"/>
      <c r="C456" s="29"/>
      <c r="D456" s="29"/>
      <c r="E456" s="29"/>
      <c r="F456" s="29"/>
      <c r="G456" s="29"/>
      <c r="H456" s="29"/>
      <c r="I456" s="29"/>
      <c r="J456" s="29"/>
      <c r="K456" s="29"/>
      <c r="L456" s="29"/>
      <c r="M456" s="29"/>
      <c r="N456" s="29"/>
      <c r="O456" s="29"/>
      <c r="P456" s="28"/>
      <c r="Q456" s="29"/>
      <c r="R456" s="29"/>
      <c r="S456" s="29"/>
      <c r="T456" s="29"/>
      <c r="U456" s="29"/>
      <c r="V456" s="29"/>
      <c r="W456" s="29"/>
      <c r="X456" s="29"/>
      <c r="Y456" s="29"/>
      <c r="Z456" s="29"/>
      <c r="AA456" s="29"/>
      <c r="AB456" s="29"/>
      <c r="AC456" s="29"/>
      <c r="AD456" s="29"/>
      <c r="AE456" s="29"/>
      <c r="AF456" s="29"/>
      <c r="AG456" s="29"/>
      <c r="AH456" s="29"/>
      <c r="AI456" s="29"/>
      <c r="AJ456" s="29"/>
      <c r="AK456" s="29"/>
      <c r="AL456" s="29"/>
      <c r="AM456" s="29"/>
      <c r="AN456" s="29"/>
      <c r="AO456" s="29"/>
    </row>
    <row r="457" spans="1:41" ht="15.75" customHeight="1">
      <c r="A457" s="29"/>
      <c r="B457" s="29"/>
      <c r="C457" s="29"/>
      <c r="D457" s="29"/>
      <c r="E457" s="29"/>
      <c r="F457" s="29"/>
      <c r="G457" s="29"/>
      <c r="H457" s="29"/>
      <c r="I457" s="29"/>
      <c r="J457" s="29"/>
      <c r="K457" s="29"/>
      <c r="L457" s="29"/>
      <c r="M457" s="29"/>
      <c r="N457" s="29"/>
      <c r="O457" s="29"/>
      <c r="P457" s="28"/>
      <c r="Q457" s="29"/>
      <c r="R457" s="29"/>
      <c r="S457" s="29"/>
      <c r="T457" s="29"/>
      <c r="U457" s="29"/>
      <c r="V457" s="29"/>
      <c r="W457" s="29"/>
      <c r="X457" s="29"/>
      <c r="Y457" s="29"/>
      <c r="Z457" s="29"/>
      <c r="AA457" s="29"/>
      <c r="AB457" s="29"/>
      <c r="AC457" s="29"/>
      <c r="AD457" s="29"/>
      <c r="AE457" s="29"/>
      <c r="AF457" s="29"/>
      <c r="AG457" s="29"/>
      <c r="AH457" s="29"/>
      <c r="AI457" s="29"/>
      <c r="AJ457" s="29"/>
      <c r="AK457" s="29"/>
      <c r="AL457" s="29"/>
      <c r="AM457" s="29"/>
      <c r="AN457" s="29"/>
      <c r="AO457" s="29"/>
    </row>
    <row r="458" spans="1:41" ht="15.75" customHeight="1">
      <c r="A458" s="29"/>
      <c r="B458" s="29"/>
      <c r="C458" s="29"/>
      <c r="D458" s="29"/>
      <c r="E458" s="29"/>
      <c r="F458" s="29"/>
      <c r="G458" s="29"/>
      <c r="H458" s="29"/>
      <c r="I458" s="29"/>
      <c r="J458" s="29"/>
      <c r="K458" s="29"/>
      <c r="L458" s="29"/>
      <c r="M458" s="29"/>
      <c r="N458" s="29"/>
      <c r="O458" s="29"/>
      <c r="P458" s="28"/>
      <c r="Q458" s="29"/>
      <c r="R458" s="29"/>
      <c r="S458" s="29"/>
      <c r="T458" s="29"/>
      <c r="U458" s="29"/>
      <c r="V458" s="29"/>
      <c r="W458" s="29"/>
      <c r="X458" s="29"/>
      <c r="Y458" s="29"/>
      <c r="Z458" s="29"/>
      <c r="AA458" s="29"/>
      <c r="AB458" s="29"/>
      <c r="AC458" s="29"/>
      <c r="AD458" s="29"/>
      <c r="AE458" s="29"/>
      <c r="AF458" s="29"/>
      <c r="AG458" s="29"/>
      <c r="AH458" s="29"/>
      <c r="AI458" s="29"/>
      <c r="AJ458" s="29"/>
      <c r="AK458" s="29"/>
      <c r="AL458" s="29"/>
      <c r="AM458" s="29"/>
      <c r="AN458" s="29"/>
      <c r="AO458" s="29"/>
    </row>
    <row r="459" spans="1:41" ht="15.75" customHeight="1">
      <c r="A459" s="29"/>
      <c r="B459" s="29"/>
      <c r="C459" s="29"/>
      <c r="D459" s="29"/>
      <c r="E459" s="29"/>
      <c r="F459" s="29"/>
      <c r="G459" s="29"/>
      <c r="H459" s="29"/>
      <c r="I459" s="29"/>
      <c r="J459" s="29"/>
      <c r="K459" s="29"/>
      <c r="L459" s="29"/>
      <c r="M459" s="29"/>
      <c r="N459" s="29"/>
      <c r="O459" s="29"/>
      <c r="P459" s="28"/>
      <c r="Q459" s="29"/>
      <c r="R459" s="29"/>
      <c r="S459" s="29"/>
      <c r="T459" s="29"/>
      <c r="U459" s="29"/>
      <c r="V459" s="29"/>
      <c r="W459" s="29"/>
      <c r="X459" s="29"/>
      <c r="Y459" s="29"/>
      <c r="Z459" s="29"/>
      <c r="AA459" s="29"/>
      <c r="AB459" s="29"/>
      <c r="AC459" s="29"/>
      <c r="AD459" s="29"/>
      <c r="AE459" s="29"/>
      <c r="AF459" s="29"/>
      <c r="AG459" s="29"/>
      <c r="AH459" s="29"/>
      <c r="AI459" s="29"/>
      <c r="AJ459" s="29"/>
      <c r="AK459" s="29"/>
      <c r="AL459" s="29"/>
      <c r="AM459" s="29"/>
      <c r="AN459" s="29"/>
      <c r="AO459" s="29"/>
    </row>
    <row r="460" spans="1:41" ht="15.75" customHeight="1">
      <c r="A460" s="29"/>
      <c r="B460" s="29"/>
      <c r="C460" s="29"/>
      <c r="D460" s="29"/>
      <c r="E460" s="29"/>
      <c r="F460" s="29"/>
      <c r="G460" s="29"/>
      <c r="H460" s="29"/>
      <c r="I460" s="29"/>
      <c r="J460" s="29"/>
      <c r="K460" s="29"/>
      <c r="L460" s="29"/>
      <c r="M460" s="29"/>
      <c r="N460" s="29"/>
      <c r="O460" s="29"/>
      <c r="P460" s="28"/>
      <c r="Q460" s="29"/>
      <c r="R460" s="29"/>
      <c r="S460" s="29"/>
      <c r="T460" s="29"/>
      <c r="U460" s="29"/>
      <c r="V460" s="29"/>
      <c r="W460" s="29"/>
      <c r="X460" s="29"/>
      <c r="Y460" s="29"/>
      <c r="Z460" s="29"/>
      <c r="AA460" s="29"/>
      <c r="AB460" s="29"/>
      <c r="AC460" s="29"/>
      <c r="AD460" s="29"/>
      <c r="AE460" s="29"/>
      <c r="AF460" s="29"/>
      <c r="AG460" s="29"/>
      <c r="AH460" s="29"/>
      <c r="AI460" s="29"/>
      <c r="AJ460" s="29"/>
      <c r="AK460" s="29"/>
      <c r="AL460" s="29"/>
      <c r="AM460" s="29"/>
      <c r="AN460" s="29"/>
      <c r="AO460" s="29"/>
    </row>
    <row r="461" spans="1:41" ht="15.75" customHeight="1">
      <c r="A461" s="29"/>
      <c r="B461" s="29"/>
      <c r="C461" s="29"/>
      <c r="D461" s="29"/>
      <c r="E461" s="29"/>
      <c r="F461" s="29"/>
      <c r="G461" s="29"/>
      <c r="H461" s="29"/>
      <c r="I461" s="29"/>
      <c r="J461" s="29"/>
      <c r="K461" s="29"/>
      <c r="L461" s="29"/>
      <c r="M461" s="29"/>
      <c r="N461" s="29"/>
      <c r="O461" s="29"/>
      <c r="P461" s="28"/>
      <c r="Q461" s="29"/>
      <c r="R461" s="29"/>
      <c r="S461" s="29"/>
      <c r="T461" s="29"/>
      <c r="U461" s="29"/>
      <c r="V461" s="29"/>
      <c r="W461" s="29"/>
      <c r="X461" s="29"/>
      <c r="Y461" s="29"/>
      <c r="Z461" s="29"/>
      <c r="AA461" s="29"/>
      <c r="AB461" s="29"/>
      <c r="AC461" s="29"/>
      <c r="AD461" s="29"/>
      <c r="AE461" s="29"/>
      <c r="AF461" s="29"/>
      <c r="AG461" s="29"/>
      <c r="AH461" s="29"/>
      <c r="AI461" s="29"/>
      <c r="AJ461" s="29"/>
      <c r="AK461" s="29"/>
      <c r="AL461" s="29"/>
      <c r="AM461" s="29"/>
      <c r="AN461" s="29"/>
      <c r="AO461" s="29"/>
    </row>
    <row r="462" spans="1:41" ht="15.75" customHeight="1">
      <c r="A462" s="29"/>
      <c r="B462" s="29"/>
      <c r="C462" s="29"/>
      <c r="D462" s="29"/>
      <c r="E462" s="29"/>
      <c r="F462" s="29"/>
      <c r="G462" s="29"/>
      <c r="H462" s="29"/>
      <c r="I462" s="29"/>
      <c r="J462" s="29"/>
      <c r="K462" s="29"/>
      <c r="L462" s="29"/>
      <c r="M462" s="29"/>
      <c r="N462" s="29"/>
      <c r="O462" s="29"/>
      <c r="P462" s="28"/>
      <c r="Q462" s="29"/>
      <c r="R462" s="29"/>
      <c r="S462" s="29"/>
      <c r="T462" s="29"/>
      <c r="U462" s="29"/>
      <c r="V462" s="29"/>
      <c r="W462" s="29"/>
      <c r="X462" s="29"/>
      <c r="Y462" s="29"/>
      <c r="Z462" s="29"/>
      <c r="AA462" s="29"/>
      <c r="AB462" s="29"/>
      <c r="AC462" s="29"/>
      <c r="AD462" s="29"/>
      <c r="AE462" s="29"/>
      <c r="AF462" s="29"/>
      <c r="AG462" s="29"/>
      <c r="AH462" s="29"/>
      <c r="AI462" s="29"/>
      <c r="AJ462" s="29"/>
      <c r="AK462" s="29"/>
      <c r="AL462" s="29"/>
      <c r="AM462" s="29"/>
      <c r="AN462" s="29"/>
      <c r="AO462" s="29"/>
    </row>
    <row r="463" spans="1:41" ht="15.75" customHeight="1">
      <c r="A463" s="29"/>
      <c r="B463" s="29"/>
      <c r="C463" s="29"/>
      <c r="D463" s="29"/>
      <c r="E463" s="29"/>
      <c r="F463" s="29"/>
      <c r="G463" s="29"/>
      <c r="H463" s="29"/>
      <c r="I463" s="29"/>
      <c r="J463" s="29"/>
      <c r="K463" s="29"/>
      <c r="L463" s="29"/>
      <c r="M463" s="29"/>
      <c r="N463" s="29"/>
      <c r="O463" s="29"/>
      <c r="P463" s="28"/>
      <c r="Q463" s="29"/>
      <c r="R463" s="29"/>
      <c r="S463" s="29"/>
      <c r="T463" s="29"/>
      <c r="U463" s="29"/>
      <c r="V463" s="29"/>
      <c r="W463" s="29"/>
      <c r="X463" s="29"/>
      <c r="Y463" s="29"/>
      <c r="Z463" s="29"/>
      <c r="AA463" s="29"/>
      <c r="AB463" s="29"/>
      <c r="AC463" s="29"/>
      <c r="AD463" s="29"/>
      <c r="AE463" s="29"/>
      <c r="AF463" s="29"/>
      <c r="AG463" s="29"/>
      <c r="AH463" s="29"/>
      <c r="AI463" s="29"/>
      <c r="AJ463" s="29"/>
      <c r="AK463" s="29"/>
      <c r="AL463" s="29"/>
      <c r="AM463" s="29"/>
      <c r="AN463" s="29"/>
      <c r="AO463" s="29"/>
    </row>
    <row r="464" spans="1:41" ht="15.75" customHeight="1">
      <c r="A464" s="29"/>
      <c r="B464" s="29"/>
      <c r="C464" s="29"/>
      <c r="D464" s="29"/>
      <c r="E464" s="29"/>
      <c r="F464" s="29"/>
      <c r="G464" s="29"/>
      <c r="H464" s="29"/>
      <c r="I464" s="29"/>
      <c r="J464" s="29"/>
      <c r="K464" s="29"/>
      <c r="L464" s="29"/>
      <c r="M464" s="29"/>
      <c r="N464" s="29"/>
      <c r="O464" s="29"/>
      <c r="P464" s="28"/>
      <c r="Q464" s="29"/>
      <c r="R464" s="29"/>
      <c r="S464" s="29"/>
      <c r="T464" s="29"/>
      <c r="U464" s="29"/>
      <c r="V464" s="29"/>
      <c r="W464" s="29"/>
      <c r="X464" s="29"/>
      <c r="Y464" s="29"/>
      <c r="Z464" s="29"/>
      <c r="AA464" s="29"/>
      <c r="AB464" s="29"/>
      <c r="AC464" s="29"/>
      <c r="AD464" s="29"/>
      <c r="AE464" s="29"/>
      <c r="AF464" s="29"/>
      <c r="AG464" s="29"/>
      <c r="AH464" s="29"/>
      <c r="AI464" s="29"/>
      <c r="AJ464" s="29"/>
      <c r="AK464" s="29"/>
      <c r="AL464" s="29"/>
      <c r="AM464" s="29"/>
      <c r="AN464" s="29"/>
      <c r="AO464" s="29"/>
    </row>
    <row r="465" spans="1:41" ht="15.75" customHeight="1">
      <c r="A465" s="29"/>
      <c r="B465" s="29"/>
      <c r="C465" s="29"/>
      <c r="D465" s="29"/>
      <c r="E465" s="29"/>
      <c r="F465" s="29"/>
      <c r="G465" s="29"/>
      <c r="H465" s="29"/>
      <c r="I465" s="29"/>
      <c r="J465" s="29"/>
      <c r="K465" s="29"/>
      <c r="L465" s="29"/>
      <c r="M465" s="29"/>
      <c r="N465" s="29"/>
      <c r="O465" s="29"/>
      <c r="P465" s="28"/>
      <c r="Q465" s="29"/>
      <c r="R465" s="29"/>
      <c r="S465" s="29"/>
      <c r="T465" s="29"/>
      <c r="U465" s="29"/>
      <c r="V465" s="29"/>
      <c r="W465" s="29"/>
      <c r="X465" s="29"/>
      <c r="Y465" s="29"/>
      <c r="Z465" s="29"/>
      <c r="AA465" s="29"/>
      <c r="AB465" s="29"/>
      <c r="AC465" s="29"/>
      <c r="AD465" s="29"/>
      <c r="AE465" s="29"/>
      <c r="AF465" s="29"/>
      <c r="AG465" s="29"/>
      <c r="AH465" s="29"/>
      <c r="AI465" s="29"/>
      <c r="AJ465" s="29"/>
      <c r="AK465" s="29"/>
      <c r="AL465" s="29"/>
      <c r="AM465" s="29"/>
      <c r="AN465" s="29"/>
      <c r="AO465" s="29"/>
    </row>
    <row r="466" spans="1:41" ht="15.75" customHeight="1">
      <c r="A466" s="29"/>
      <c r="B466" s="29"/>
      <c r="C466" s="29"/>
      <c r="D466" s="29"/>
      <c r="E466" s="29"/>
      <c r="F466" s="29"/>
      <c r="G466" s="29"/>
      <c r="H466" s="29"/>
      <c r="I466" s="29"/>
      <c r="J466" s="29"/>
      <c r="K466" s="29"/>
      <c r="L466" s="29"/>
      <c r="M466" s="29"/>
      <c r="N466" s="29"/>
      <c r="O466" s="29"/>
      <c r="P466" s="28"/>
      <c r="Q466" s="29"/>
      <c r="R466" s="29"/>
      <c r="S466" s="29"/>
      <c r="T466" s="29"/>
      <c r="U466" s="29"/>
      <c r="V466" s="29"/>
      <c r="W466" s="29"/>
      <c r="X466" s="29"/>
      <c r="Y466" s="29"/>
      <c r="Z466" s="29"/>
      <c r="AA466" s="29"/>
      <c r="AB466" s="29"/>
      <c r="AC466" s="29"/>
      <c r="AD466" s="29"/>
      <c r="AE466" s="29"/>
      <c r="AF466" s="29"/>
      <c r="AG466" s="29"/>
      <c r="AH466" s="29"/>
      <c r="AI466" s="29"/>
      <c r="AJ466" s="29"/>
      <c r="AK466" s="29"/>
      <c r="AL466" s="29"/>
      <c r="AM466" s="29"/>
      <c r="AN466" s="29"/>
      <c r="AO466" s="29"/>
    </row>
    <row r="467" spans="1:41" ht="15.75" customHeight="1">
      <c r="A467" s="29"/>
      <c r="B467" s="29"/>
      <c r="C467" s="29"/>
      <c r="D467" s="29"/>
      <c r="E467" s="29"/>
      <c r="F467" s="29"/>
      <c r="G467" s="29"/>
      <c r="H467" s="29"/>
      <c r="I467" s="29"/>
      <c r="J467" s="29"/>
      <c r="K467" s="29"/>
      <c r="L467" s="29"/>
      <c r="M467" s="29"/>
      <c r="N467" s="29"/>
      <c r="O467" s="29"/>
      <c r="P467" s="28"/>
      <c r="Q467" s="29"/>
      <c r="R467" s="29"/>
      <c r="S467" s="29"/>
      <c r="T467" s="29"/>
      <c r="U467" s="29"/>
      <c r="V467" s="29"/>
      <c r="W467" s="29"/>
      <c r="X467" s="29"/>
      <c r="Y467" s="29"/>
      <c r="Z467" s="29"/>
      <c r="AA467" s="29"/>
      <c r="AB467" s="29"/>
      <c r="AC467" s="29"/>
      <c r="AD467" s="29"/>
      <c r="AE467" s="29"/>
      <c r="AF467" s="29"/>
      <c r="AG467" s="29"/>
      <c r="AH467" s="29"/>
      <c r="AI467" s="29"/>
      <c r="AJ467" s="29"/>
      <c r="AK467" s="29"/>
      <c r="AL467" s="29"/>
      <c r="AM467" s="29"/>
      <c r="AN467" s="29"/>
      <c r="AO467" s="29"/>
    </row>
    <row r="468" spans="1:41" ht="15.75" customHeight="1">
      <c r="A468" s="29"/>
      <c r="B468" s="29"/>
      <c r="C468" s="29"/>
      <c r="D468" s="29"/>
      <c r="E468" s="29"/>
      <c r="F468" s="29"/>
      <c r="G468" s="29"/>
      <c r="H468" s="29"/>
      <c r="I468" s="29"/>
      <c r="J468" s="29"/>
      <c r="K468" s="29"/>
      <c r="L468" s="29"/>
      <c r="M468" s="29"/>
      <c r="N468" s="29"/>
      <c r="O468" s="29"/>
      <c r="P468" s="28"/>
      <c r="Q468" s="29"/>
      <c r="R468" s="29"/>
      <c r="S468" s="29"/>
      <c r="T468" s="29"/>
      <c r="U468" s="29"/>
      <c r="V468" s="29"/>
      <c r="W468" s="29"/>
      <c r="X468" s="29"/>
      <c r="Y468" s="29"/>
      <c r="Z468" s="29"/>
      <c r="AA468" s="29"/>
      <c r="AB468" s="29"/>
      <c r="AC468" s="29"/>
      <c r="AD468" s="29"/>
      <c r="AE468" s="29"/>
      <c r="AF468" s="29"/>
      <c r="AG468" s="29"/>
      <c r="AH468" s="29"/>
      <c r="AI468" s="29"/>
      <c r="AJ468" s="29"/>
      <c r="AK468" s="29"/>
      <c r="AL468" s="29"/>
      <c r="AM468" s="29"/>
      <c r="AN468" s="29"/>
      <c r="AO468" s="29"/>
    </row>
    <row r="469" spans="1:41" ht="15.75" customHeight="1">
      <c r="A469" s="29"/>
      <c r="B469" s="29"/>
      <c r="C469" s="29"/>
      <c r="D469" s="29"/>
      <c r="E469" s="29"/>
      <c r="F469" s="29"/>
      <c r="G469" s="29"/>
      <c r="H469" s="29"/>
      <c r="I469" s="29"/>
      <c r="J469" s="29"/>
      <c r="K469" s="29"/>
      <c r="L469" s="29"/>
      <c r="M469" s="29"/>
      <c r="N469" s="29"/>
      <c r="O469" s="29"/>
      <c r="P469" s="28"/>
      <c r="Q469" s="29"/>
      <c r="R469" s="29"/>
      <c r="S469" s="29"/>
      <c r="T469" s="29"/>
      <c r="U469" s="29"/>
      <c r="V469" s="29"/>
      <c r="W469" s="29"/>
      <c r="X469" s="29"/>
      <c r="Y469" s="29"/>
      <c r="Z469" s="29"/>
      <c r="AA469" s="29"/>
      <c r="AB469" s="29"/>
      <c r="AC469" s="29"/>
      <c r="AD469" s="29"/>
      <c r="AE469" s="29"/>
      <c r="AF469" s="29"/>
      <c r="AG469" s="29"/>
      <c r="AH469" s="29"/>
      <c r="AI469" s="29"/>
      <c r="AJ469" s="29"/>
      <c r="AK469" s="29"/>
      <c r="AL469" s="29"/>
      <c r="AM469" s="29"/>
      <c r="AN469" s="29"/>
      <c r="AO469" s="29"/>
    </row>
    <row r="470" spans="1:41" ht="15.75" customHeight="1">
      <c r="A470" s="29"/>
      <c r="B470" s="29"/>
      <c r="C470" s="29"/>
      <c r="D470" s="29"/>
      <c r="E470" s="29"/>
      <c r="F470" s="29"/>
      <c r="G470" s="29"/>
      <c r="H470" s="29"/>
      <c r="I470" s="29"/>
      <c r="J470" s="29"/>
      <c r="K470" s="29"/>
      <c r="L470" s="29"/>
      <c r="M470" s="29"/>
      <c r="N470" s="29"/>
      <c r="O470" s="29"/>
      <c r="P470" s="28"/>
      <c r="Q470" s="29"/>
      <c r="R470" s="29"/>
      <c r="S470" s="29"/>
      <c r="T470" s="29"/>
      <c r="U470" s="29"/>
      <c r="V470" s="29"/>
      <c r="W470" s="29"/>
      <c r="X470" s="29"/>
      <c r="Y470" s="29"/>
      <c r="Z470" s="29"/>
      <c r="AA470" s="29"/>
      <c r="AB470" s="29"/>
      <c r="AC470" s="29"/>
      <c r="AD470" s="29"/>
      <c r="AE470" s="29"/>
      <c r="AF470" s="29"/>
      <c r="AG470" s="29"/>
      <c r="AH470" s="29"/>
      <c r="AI470" s="29"/>
      <c r="AJ470" s="29"/>
      <c r="AK470" s="29"/>
      <c r="AL470" s="29"/>
      <c r="AM470" s="29"/>
      <c r="AN470" s="29"/>
      <c r="AO470" s="29"/>
    </row>
    <row r="471" spans="1:41" ht="15.75" customHeight="1">
      <c r="A471" s="29"/>
      <c r="B471" s="29"/>
      <c r="C471" s="29"/>
      <c r="D471" s="29"/>
      <c r="E471" s="29"/>
      <c r="F471" s="29"/>
      <c r="G471" s="29"/>
      <c r="H471" s="29"/>
      <c r="I471" s="29"/>
      <c r="J471" s="29"/>
      <c r="K471" s="29"/>
      <c r="L471" s="29"/>
      <c r="M471" s="29"/>
      <c r="N471" s="29"/>
      <c r="O471" s="29"/>
      <c r="P471" s="28"/>
      <c r="Q471" s="29"/>
      <c r="R471" s="29"/>
      <c r="S471" s="29"/>
      <c r="T471" s="29"/>
      <c r="U471" s="29"/>
      <c r="V471" s="29"/>
      <c r="W471" s="29"/>
      <c r="X471" s="29"/>
      <c r="Y471" s="29"/>
      <c r="Z471" s="29"/>
      <c r="AA471" s="29"/>
      <c r="AB471" s="29"/>
      <c r="AC471" s="29"/>
      <c r="AD471" s="29"/>
      <c r="AE471" s="29"/>
      <c r="AF471" s="29"/>
      <c r="AG471" s="29"/>
      <c r="AH471" s="29"/>
      <c r="AI471" s="29"/>
      <c r="AJ471" s="29"/>
      <c r="AK471" s="29"/>
      <c r="AL471" s="29"/>
      <c r="AM471" s="29"/>
      <c r="AN471" s="29"/>
      <c r="AO471" s="29"/>
    </row>
    <row r="472" spans="1:41" ht="15.75" customHeight="1">
      <c r="A472" s="29"/>
      <c r="B472" s="29"/>
      <c r="C472" s="29"/>
      <c r="D472" s="29"/>
      <c r="E472" s="29"/>
      <c r="F472" s="29"/>
      <c r="G472" s="29"/>
      <c r="H472" s="29"/>
      <c r="I472" s="29"/>
      <c r="J472" s="29"/>
      <c r="K472" s="29"/>
      <c r="L472" s="29"/>
      <c r="M472" s="29"/>
      <c r="N472" s="29"/>
      <c r="O472" s="29"/>
      <c r="P472" s="28"/>
      <c r="Q472" s="29"/>
      <c r="R472" s="29"/>
      <c r="S472" s="29"/>
      <c r="T472" s="29"/>
      <c r="U472" s="29"/>
      <c r="V472" s="29"/>
      <c r="W472" s="29"/>
      <c r="X472" s="29"/>
      <c r="Y472" s="29"/>
      <c r="Z472" s="29"/>
      <c r="AA472" s="29"/>
      <c r="AB472" s="29"/>
      <c r="AC472" s="29"/>
      <c r="AD472" s="29"/>
      <c r="AE472" s="29"/>
      <c r="AF472" s="29"/>
      <c r="AG472" s="29"/>
      <c r="AH472" s="29"/>
      <c r="AI472" s="29"/>
      <c r="AJ472" s="29"/>
      <c r="AK472" s="29"/>
      <c r="AL472" s="29"/>
      <c r="AM472" s="29"/>
      <c r="AN472" s="29"/>
      <c r="AO472" s="29"/>
    </row>
    <row r="473" spans="1:41" ht="15.75" customHeight="1">
      <c r="A473" s="29"/>
      <c r="B473" s="29"/>
      <c r="C473" s="29"/>
      <c r="D473" s="29"/>
      <c r="E473" s="29"/>
      <c r="F473" s="29"/>
      <c r="G473" s="29"/>
      <c r="H473" s="29"/>
      <c r="I473" s="29"/>
      <c r="J473" s="29"/>
      <c r="K473" s="29"/>
      <c r="L473" s="29"/>
      <c r="M473" s="29"/>
      <c r="N473" s="29"/>
      <c r="O473" s="29"/>
      <c r="P473" s="28"/>
      <c r="Q473" s="29"/>
      <c r="R473" s="29"/>
      <c r="S473" s="29"/>
      <c r="T473" s="29"/>
      <c r="U473" s="29"/>
      <c r="V473" s="29"/>
      <c r="W473" s="29"/>
      <c r="X473" s="29"/>
      <c r="Y473" s="29"/>
      <c r="Z473" s="29"/>
      <c r="AA473" s="29"/>
      <c r="AB473" s="29"/>
      <c r="AC473" s="29"/>
      <c r="AD473" s="29"/>
      <c r="AE473" s="29"/>
      <c r="AF473" s="29"/>
      <c r="AG473" s="29"/>
      <c r="AH473" s="29"/>
      <c r="AI473" s="29"/>
      <c r="AJ473" s="29"/>
      <c r="AK473" s="29"/>
      <c r="AL473" s="29"/>
      <c r="AM473" s="29"/>
      <c r="AN473" s="29"/>
      <c r="AO473" s="29"/>
    </row>
    <row r="474" spans="1:41" ht="15.75" customHeight="1">
      <c r="A474" s="29"/>
      <c r="B474" s="29"/>
      <c r="C474" s="29"/>
      <c r="D474" s="29"/>
      <c r="E474" s="29"/>
      <c r="F474" s="29"/>
      <c r="G474" s="29"/>
      <c r="H474" s="29"/>
      <c r="I474" s="29"/>
      <c r="J474" s="29"/>
      <c r="K474" s="29"/>
      <c r="L474" s="29"/>
      <c r="M474" s="29"/>
      <c r="N474" s="29"/>
      <c r="O474" s="29"/>
      <c r="P474" s="28"/>
      <c r="Q474" s="29"/>
      <c r="R474" s="29"/>
      <c r="S474" s="29"/>
      <c r="T474" s="29"/>
      <c r="U474" s="29"/>
      <c r="V474" s="29"/>
      <c r="W474" s="29"/>
      <c r="X474" s="29"/>
      <c r="Y474" s="29"/>
      <c r="Z474" s="29"/>
      <c r="AA474" s="29"/>
      <c r="AB474" s="29"/>
      <c r="AC474" s="29"/>
      <c r="AD474" s="29"/>
      <c r="AE474" s="29"/>
      <c r="AF474" s="29"/>
      <c r="AG474" s="29"/>
      <c r="AH474" s="29"/>
      <c r="AI474" s="29"/>
      <c r="AJ474" s="29"/>
      <c r="AK474" s="29"/>
      <c r="AL474" s="29"/>
      <c r="AM474" s="29"/>
      <c r="AN474" s="29"/>
      <c r="AO474" s="29"/>
    </row>
    <row r="475" spans="1:41" ht="15.75" customHeight="1">
      <c r="A475" s="29"/>
      <c r="B475" s="29"/>
      <c r="C475" s="29"/>
      <c r="D475" s="29"/>
      <c r="E475" s="29"/>
      <c r="F475" s="29"/>
      <c r="G475" s="29"/>
      <c r="H475" s="29"/>
      <c r="I475" s="29"/>
      <c r="J475" s="29"/>
      <c r="K475" s="29"/>
      <c r="L475" s="29"/>
      <c r="M475" s="29"/>
      <c r="N475" s="29"/>
      <c r="O475" s="29"/>
      <c r="P475" s="28"/>
      <c r="Q475" s="29"/>
      <c r="R475" s="29"/>
      <c r="S475" s="29"/>
      <c r="T475" s="29"/>
      <c r="U475" s="29"/>
      <c r="V475" s="29"/>
      <c r="W475" s="29"/>
      <c r="X475" s="29"/>
      <c r="Y475" s="29"/>
      <c r="Z475" s="29"/>
      <c r="AA475" s="29"/>
      <c r="AB475" s="29"/>
      <c r="AC475" s="29"/>
      <c r="AD475" s="29"/>
      <c r="AE475" s="29"/>
      <c r="AF475" s="29"/>
      <c r="AG475" s="29"/>
      <c r="AH475" s="29"/>
      <c r="AI475" s="29"/>
      <c r="AJ475" s="29"/>
      <c r="AK475" s="29"/>
      <c r="AL475" s="29"/>
      <c r="AM475" s="29"/>
      <c r="AN475" s="29"/>
      <c r="AO475" s="29"/>
    </row>
    <row r="476" spans="1:41" ht="15.75" customHeight="1">
      <c r="A476" s="29"/>
      <c r="B476" s="29"/>
      <c r="C476" s="29"/>
      <c r="D476" s="29"/>
      <c r="E476" s="29"/>
      <c r="F476" s="29"/>
      <c r="G476" s="29"/>
      <c r="H476" s="29"/>
      <c r="I476" s="29"/>
      <c r="J476" s="29"/>
      <c r="K476" s="29"/>
      <c r="L476" s="29"/>
      <c r="M476" s="29"/>
      <c r="N476" s="29"/>
      <c r="O476" s="29"/>
      <c r="P476" s="28"/>
      <c r="Q476" s="29"/>
      <c r="R476" s="29"/>
      <c r="S476" s="29"/>
      <c r="T476" s="29"/>
      <c r="U476" s="29"/>
      <c r="V476" s="29"/>
      <c r="W476" s="29"/>
      <c r="X476" s="29"/>
      <c r="Y476" s="29"/>
      <c r="Z476" s="29"/>
      <c r="AA476" s="29"/>
      <c r="AB476" s="29"/>
      <c r="AC476" s="29"/>
      <c r="AD476" s="29"/>
      <c r="AE476" s="29"/>
      <c r="AF476" s="29"/>
      <c r="AG476" s="29"/>
      <c r="AH476" s="29"/>
      <c r="AI476" s="29"/>
      <c r="AJ476" s="29"/>
      <c r="AK476" s="29"/>
      <c r="AL476" s="29"/>
      <c r="AM476" s="29"/>
      <c r="AN476" s="29"/>
      <c r="AO476" s="29"/>
    </row>
    <row r="477" spans="1:41" ht="15.75" customHeight="1">
      <c r="A477" s="29"/>
      <c r="B477" s="29"/>
      <c r="C477" s="29"/>
      <c r="D477" s="29"/>
      <c r="E477" s="29"/>
      <c r="F477" s="29"/>
      <c r="G477" s="29"/>
      <c r="H477" s="29"/>
      <c r="I477" s="29"/>
      <c r="J477" s="29"/>
      <c r="K477" s="29"/>
      <c r="L477" s="29"/>
      <c r="M477" s="29"/>
      <c r="N477" s="29"/>
      <c r="O477" s="29"/>
      <c r="P477" s="28"/>
      <c r="Q477" s="29"/>
      <c r="R477" s="29"/>
      <c r="S477" s="29"/>
      <c r="T477" s="29"/>
      <c r="U477" s="29"/>
      <c r="V477" s="29"/>
      <c r="W477" s="29"/>
      <c r="X477" s="29"/>
      <c r="Y477" s="29"/>
      <c r="Z477" s="29"/>
      <c r="AA477" s="29"/>
      <c r="AB477" s="29"/>
      <c r="AC477" s="29"/>
      <c r="AD477" s="29"/>
      <c r="AE477" s="29"/>
      <c r="AF477" s="29"/>
      <c r="AG477" s="29"/>
      <c r="AH477" s="29"/>
      <c r="AI477" s="29"/>
      <c r="AJ477" s="29"/>
      <c r="AK477" s="29"/>
      <c r="AL477" s="29"/>
      <c r="AM477" s="29"/>
      <c r="AN477" s="29"/>
      <c r="AO477" s="29"/>
    </row>
    <row r="478" spans="1:41" ht="15.75" customHeight="1">
      <c r="A478" s="29"/>
      <c r="B478" s="29"/>
      <c r="C478" s="29"/>
      <c r="D478" s="29"/>
      <c r="E478" s="29"/>
      <c r="F478" s="29"/>
      <c r="G478" s="29"/>
      <c r="H478" s="29"/>
      <c r="I478" s="29"/>
      <c r="J478" s="29"/>
      <c r="K478" s="29"/>
      <c r="L478" s="29"/>
      <c r="M478" s="29"/>
      <c r="N478" s="29"/>
      <c r="O478" s="29"/>
      <c r="P478" s="28"/>
      <c r="Q478" s="29"/>
      <c r="R478" s="29"/>
      <c r="S478" s="29"/>
      <c r="T478" s="29"/>
      <c r="U478" s="29"/>
      <c r="V478" s="29"/>
      <c r="W478" s="29"/>
      <c r="X478" s="29"/>
      <c r="Y478" s="29"/>
      <c r="Z478" s="29"/>
      <c r="AA478" s="29"/>
      <c r="AB478" s="29"/>
      <c r="AC478" s="29"/>
      <c r="AD478" s="29"/>
      <c r="AE478" s="29"/>
      <c r="AF478" s="29"/>
      <c r="AG478" s="29"/>
      <c r="AH478" s="29"/>
      <c r="AI478" s="29"/>
      <c r="AJ478" s="29"/>
      <c r="AK478" s="29"/>
      <c r="AL478" s="29"/>
      <c r="AM478" s="29"/>
      <c r="AN478" s="29"/>
      <c r="AO478" s="29"/>
    </row>
    <row r="479" spans="1:41" ht="15.75" customHeight="1">
      <c r="A479" s="29"/>
      <c r="B479" s="29"/>
      <c r="C479" s="29"/>
      <c r="D479" s="29"/>
      <c r="E479" s="29"/>
      <c r="F479" s="29"/>
      <c r="G479" s="29"/>
      <c r="H479" s="29"/>
      <c r="I479" s="29"/>
      <c r="J479" s="29"/>
      <c r="K479" s="29"/>
      <c r="L479" s="29"/>
      <c r="M479" s="29"/>
      <c r="N479" s="29"/>
      <c r="O479" s="29"/>
      <c r="P479" s="28"/>
      <c r="Q479" s="29"/>
      <c r="R479" s="29"/>
      <c r="S479" s="29"/>
      <c r="T479" s="29"/>
      <c r="U479" s="29"/>
      <c r="V479" s="29"/>
      <c r="W479" s="29"/>
      <c r="X479" s="29"/>
      <c r="Y479" s="29"/>
      <c r="Z479" s="29"/>
      <c r="AA479" s="29"/>
      <c r="AB479" s="29"/>
      <c r="AC479" s="29"/>
      <c r="AD479" s="29"/>
      <c r="AE479" s="29"/>
      <c r="AF479" s="29"/>
      <c r="AG479" s="29"/>
      <c r="AH479" s="29"/>
      <c r="AI479" s="29"/>
      <c r="AJ479" s="29"/>
      <c r="AK479" s="29"/>
      <c r="AL479" s="29"/>
      <c r="AM479" s="29"/>
      <c r="AN479" s="29"/>
      <c r="AO479" s="29"/>
    </row>
    <row r="480" spans="1:41" ht="15.75" customHeight="1">
      <c r="A480" s="29"/>
      <c r="B480" s="29"/>
      <c r="C480" s="29"/>
      <c r="D480" s="29"/>
      <c r="E480" s="29"/>
      <c r="F480" s="29"/>
      <c r="G480" s="29"/>
      <c r="H480" s="29"/>
      <c r="I480" s="29"/>
      <c r="J480" s="29"/>
      <c r="K480" s="29"/>
      <c r="L480" s="29"/>
      <c r="M480" s="29"/>
      <c r="N480" s="29"/>
      <c r="O480" s="29"/>
      <c r="P480" s="28"/>
      <c r="Q480" s="29"/>
      <c r="R480" s="29"/>
      <c r="S480" s="29"/>
      <c r="T480" s="29"/>
      <c r="U480" s="29"/>
      <c r="V480" s="29"/>
      <c r="W480" s="29"/>
      <c r="X480" s="29"/>
      <c r="Y480" s="29"/>
      <c r="Z480" s="29"/>
      <c r="AA480" s="29"/>
      <c r="AB480" s="29"/>
      <c r="AC480" s="29"/>
      <c r="AD480" s="29"/>
      <c r="AE480" s="29"/>
      <c r="AF480" s="29"/>
      <c r="AG480" s="29"/>
      <c r="AH480" s="29"/>
      <c r="AI480" s="29"/>
      <c r="AJ480" s="29"/>
      <c r="AK480" s="29"/>
      <c r="AL480" s="29"/>
      <c r="AM480" s="29"/>
      <c r="AN480" s="29"/>
      <c r="AO480" s="29"/>
    </row>
    <row r="481" spans="1:41" ht="15.75" customHeight="1">
      <c r="A481" s="29"/>
      <c r="B481" s="29"/>
      <c r="C481" s="29"/>
      <c r="D481" s="29"/>
      <c r="E481" s="29"/>
      <c r="F481" s="29"/>
      <c r="G481" s="29"/>
      <c r="H481" s="29"/>
      <c r="I481" s="29"/>
      <c r="J481" s="29"/>
      <c r="K481" s="29"/>
      <c r="L481" s="29"/>
      <c r="M481" s="29"/>
      <c r="N481" s="29"/>
      <c r="O481" s="29"/>
      <c r="P481" s="28"/>
      <c r="Q481" s="29"/>
      <c r="R481" s="29"/>
      <c r="S481" s="29"/>
      <c r="T481" s="29"/>
      <c r="U481" s="29"/>
      <c r="V481" s="29"/>
      <c r="W481" s="29"/>
      <c r="X481" s="29"/>
      <c r="Y481" s="29"/>
      <c r="Z481" s="29"/>
      <c r="AA481" s="29"/>
      <c r="AB481" s="29"/>
      <c r="AC481" s="29"/>
      <c r="AD481" s="29"/>
      <c r="AE481" s="29"/>
      <c r="AF481" s="29"/>
      <c r="AG481" s="29"/>
      <c r="AH481" s="29"/>
      <c r="AI481" s="29"/>
      <c r="AJ481" s="29"/>
      <c r="AK481" s="29"/>
      <c r="AL481" s="29"/>
      <c r="AM481" s="29"/>
      <c r="AN481" s="29"/>
      <c r="AO481" s="29"/>
    </row>
    <row r="482" spans="1:41" ht="15.75" customHeight="1">
      <c r="A482" s="29"/>
      <c r="B482" s="29"/>
      <c r="C482" s="29"/>
      <c r="D482" s="29"/>
      <c r="E482" s="29"/>
      <c r="F482" s="29"/>
      <c r="G482" s="29"/>
      <c r="H482" s="29"/>
      <c r="I482" s="29"/>
      <c r="J482" s="29"/>
      <c r="K482" s="29"/>
      <c r="L482" s="29"/>
      <c r="M482" s="29"/>
      <c r="N482" s="29"/>
      <c r="O482" s="29"/>
      <c r="P482" s="28"/>
      <c r="Q482" s="29"/>
      <c r="R482" s="29"/>
      <c r="S482" s="29"/>
      <c r="T482" s="29"/>
      <c r="U482" s="29"/>
      <c r="V482" s="29"/>
      <c r="W482" s="29"/>
      <c r="X482" s="29"/>
      <c r="Y482" s="29"/>
      <c r="Z482" s="29"/>
      <c r="AA482" s="29"/>
      <c r="AB482" s="29"/>
      <c r="AC482" s="29"/>
      <c r="AD482" s="29"/>
      <c r="AE482" s="29"/>
      <c r="AF482" s="29"/>
      <c r="AG482" s="29"/>
      <c r="AH482" s="29"/>
      <c r="AI482" s="29"/>
      <c r="AJ482" s="29"/>
      <c r="AK482" s="29"/>
      <c r="AL482" s="29"/>
      <c r="AM482" s="29"/>
      <c r="AN482" s="29"/>
      <c r="AO482" s="29"/>
    </row>
    <row r="483" spans="1:41" ht="15.75" customHeight="1">
      <c r="A483" s="29"/>
      <c r="B483" s="29"/>
      <c r="C483" s="29"/>
      <c r="D483" s="29"/>
      <c r="E483" s="29"/>
      <c r="F483" s="29"/>
      <c r="G483" s="29"/>
      <c r="H483" s="29"/>
      <c r="I483" s="29"/>
      <c r="J483" s="29"/>
      <c r="K483" s="29"/>
      <c r="L483" s="29"/>
      <c r="M483" s="29"/>
      <c r="N483" s="29"/>
      <c r="O483" s="29"/>
      <c r="P483" s="28"/>
      <c r="Q483" s="29"/>
      <c r="R483" s="29"/>
      <c r="S483" s="29"/>
      <c r="T483" s="29"/>
      <c r="U483" s="29"/>
      <c r="V483" s="29"/>
      <c r="W483" s="29"/>
      <c r="X483" s="29"/>
      <c r="Y483" s="29"/>
      <c r="Z483" s="29"/>
      <c r="AA483" s="29"/>
      <c r="AB483" s="29"/>
      <c r="AC483" s="29"/>
      <c r="AD483" s="29"/>
      <c r="AE483" s="29"/>
      <c r="AF483" s="29"/>
      <c r="AG483" s="29"/>
      <c r="AH483" s="29"/>
      <c r="AI483" s="29"/>
      <c r="AJ483" s="29"/>
      <c r="AK483" s="29"/>
      <c r="AL483" s="29"/>
      <c r="AM483" s="29"/>
      <c r="AN483" s="29"/>
      <c r="AO483" s="29"/>
    </row>
    <row r="484" spans="1:41" ht="15.75" customHeight="1">
      <c r="A484" s="29"/>
      <c r="B484" s="29"/>
      <c r="C484" s="29"/>
      <c r="D484" s="29"/>
      <c r="E484" s="29"/>
      <c r="F484" s="29"/>
      <c r="G484" s="29"/>
      <c r="H484" s="29"/>
      <c r="I484" s="29"/>
      <c r="J484" s="29"/>
      <c r="K484" s="29"/>
      <c r="L484" s="29"/>
      <c r="M484" s="29"/>
      <c r="N484" s="29"/>
      <c r="O484" s="29"/>
      <c r="P484" s="28"/>
      <c r="Q484" s="29"/>
      <c r="R484" s="29"/>
      <c r="S484" s="29"/>
      <c r="T484" s="29"/>
      <c r="U484" s="29"/>
      <c r="V484" s="29"/>
      <c r="W484" s="29"/>
      <c r="X484" s="29"/>
      <c r="Y484" s="29"/>
      <c r="Z484" s="29"/>
      <c r="AA484" s="29"/>
      <c r="AB484" s="29"/>
      <c r="AC484" s="29"/>
      <c r="AD484" s="29"/>
      <c r="AE484" s="29"/>
      <c r="AF484" s="29"/>
      <c r="AG484" s="29"/>
      <c r="AH484" s="29"/>
      <c r="AI484" s="29"/>
      <c r="AJ484" s="29"/>
      <c r="AK484" s="29"/>
      <c r="AL484" s="29"/>
      <c r="AM484" s="29"/>
      <c r="AN484" s="29"/>
      <c r="AO484" s="29"/>
    </row>
    <row r="485" spans="1:41" ht="15.75" customHeight="1">
      <c r="A485" s="29"/>
      <c r="B485" s="29"/>
      <c r="C485" s="29"/>
      <c r="D485" s="29"/>
      <c r="E485" s="29"/>
      <c r="F485" s="29"/>
      <c r="G485" s="29"/>
      <c r="H485" s="29"/>
      <c r="I485" s="29"/>
      <c r="J485" s="29"/>
      <c r="K485" s="29"/>
      <c r="L485" s="29"/>
      <c r="M485" s="29"/>
      <c r="N485" s="29"/>
      <c r="O485" s="29"/>
      <c r="P485" s="28"/>
      <c r="Q485" s="29"/>
      <c r="R485" s="29"/>
      <c r="S485" s="29"/>
      <c r="T485" s="29"/>
      <c r="U485" s="29"/>
      <c r="V485" s="29"/>
      <c r="W485" s="29"/>
      <c r="X485" s="29"/>
      <c r="Y485" s="29"/>
      <c r="Z485" s="29"/>
      <c r="AA485" s="29"/>
      <c r="AB485" s="29"/>
      <c r="AC485" s="29"/>
      <c r="AD485" s="29"/>
      <c r="AE485" s="29"/>
      <c r="AF485" s="29"/>
      <c r="AG485" s="29"/>
      <c r="AH485" s="29"/>
      <c r="AI485" s="29"/>
      <c r="AJ485" s="29"/>
      <c r="AK485" s="29"/>
      <c r="AL485" s="29"/>
      <c r="AM485" s="29"/>
      <c r="AN485" s="29"/>
      <c r="AO485" s="29"/>
    </row>
    <row r="486" spans="1:41" ht="15.75" customHeight="1">
      <c r="A486" s="29"/>
      <c r="B486" s="29"/>
      <c r="C486" s="29"/>
      <c r="D486" s="29"/>
      <c r="E486" s="29"/>
      <c r="F486" s="29"/>
      <c r="G486" s="29"/>
      <c r="H486" s="29"/>
      <c r="I486" s="29"/>
      <c r="J486" s="29"/>
      <c r="K486" s="29"/>
      <c r="L486" s="29"/>
      <c r="M486" s="29"/>
      <c r="N486" s="29"/>
      <c r="O486" s="29"/>
      <c r="P486" s="28"/>
      <c r="Q486" s="29"/>
      <c r="R486" s="29"/>
      <c r="S486" s="29"/>
      <c r="T486" s="29"/>
      <c r="U486" s="29"/>
      <c r="V486" s="29"/>
      <c r="W486" s="29"/>
      <c r="X486" s="29"/>
      <c r="Y486" s="29"/>
      <c r="Z486" s="29"/>
      <c r="AA486" s="29"/>
      <c r="AB486" s="29"/>
      <c r="AC486" s="29"/>
      <c r="AD486" s="29"/>
      <c r="AE486" s="29"/>
      <c r="AF486" s="29"/>
      <c r="AG486" s="29"/>
      <c r="AH486" s="29"/>
      <c r="AI486" s="29"/>
      <c r="AJ486" s="29"/>
      <c r="AK486" s="29"/>
      <c r="AL486" s="29"/>
      <c r="AM486" s="29"/>
      <c r="AN486" s="29"/>
      <c r="AO486" s="29"/>
    </row>
    <row r="487" spans="1:41" ht="15.75" customHeight="1">
      <c r="A487" s="29"/>
      <c r="B487" s="29"/>
      <c r="C487" s="29"/>
      <c r="D487" s="29"/>
      <c r="E487" s="29"/>
      <c r="F487" s="29"/>
      <c r="G487" s="29"/>
      <c r="H487" s="29"/>
      <c r="I487" s="29"/>
      <c r="J487" s="29"/>
      <c r="K487" s="29"/>
      <c r="L487" s="29"/>
      <c r="M487" s="29"/>
      <c r="N487" s="29"/>
      <c r="O487" s="29"/>
      <c r="P487" s="28"/>
      <c r="Q487" s="29"/>
      <c r="R487" s="29"/>
      <c r="S487" s="29"/>
      <c r="T487" s="29"/>
      <c r="U487" s="29"/>
      <c r="V487" s="29"/>
      <c r="W487" s="29"/>
      <c r="X487" s="29"/>
      <c r="Y487" s="29"/>
      <c r="Z487" s="29"/>
      <c r="AA487" s="29"/>
      <c r="AB487" s="29"/>
      <c r="AC487" s="29"/>
      <c r="AD487" s="29"/>
      <c r="AE487" s="29"/>
      <c r="AF487" s="29"/>
      <c r="AG487" s="29"/>
      <c r="AH487" s="29"/>
      <c r="AI487" s="29"/>
      <c r="AJ487" s="29"/>
      <c r="AK487" s="29"/>
      <c r="AL487" s="29"/>
      <c r="AM487" s="29"/>
      <c r="AN487" s="29"/>
      <c r="AO487" s="29"/>
    </row>
    <row r="488" spans="1:41" ht="15.75" customHeight="1">
      <c r="A488" s="29"/>
      <c r="B488" s="29"/>
      <c r="C488" s="29"/>
      <c r="D488" s="29"/>
      <c r="E488" s="29"/>
      <c r="F488" s="29"/>
      <c r="G488" s="29"/>
      <c r="H488" s="29"/>
      <c r="I488" s="29"/>
      <c r="J488" s="29"/>
      <c r="K488" s="29"/>
      <c r="L488" s="29"/>
      <c r="M488" s="29"/>
      <c r="N488" s="29"/>
      <c r="O488" s="29"/>
      <c r="P488" s="28"/>
      <c r="Q488" s="29"/>
      <c r="R488" s="29"/>
      <c r="S488" s="29"/>
      <c r="T488" s="29"/>
      <c r="U488" s="29"/>
      <c r="V488" s="29"/>
      <c r="W488" s="29"/>
      <c r="X488" s="29"/>
      <c r="Y488" s="29"/>
      <c r="Z488" s="29"/>
      <c r="AA488" s="29"/>
      <c r="AB488" s="29"/>
      <c r="AC488" s="29"/>
      <c r="AD488" s="29"/>
      <c r="AE488" s="29"/>
      <c r="AF488" s="29"/>
      <c r="AG488" s="29"/>
      <c r="AH488" s="29"/>
      <c r="AI488" s="29"/>
      <c r="AJ488" s="29"/>
      <c r="AK488" s="29"/>
      <c r="AL488" s="29"/>
      <c r="AM488" s="29"/>
      <c r="AN488" s="29"/>
      <c r="AO488" s="29"/>
    </row>
    <row r="489" spans="1:41" ht="15.75" customHeight="1">
      <c r="A489" s="29"/>
      <c r="B489" s="29"/>
      <c r="C489" s="29"/>
      <c r="D489" s="29"/>
      <c r="E489" s="29"/>
      <c r="F489" s="29"/>
      <c r="G489" s="29"/>
      <c r="H489" s="29"/>
      <c r="I489" s="29"/>
      <c r="J489" s="29"/>
      <c r="K489" s="29"/>
      <c r="L489" s="29"/>
      <c r="M489" s="29"/>
      <c r="N489" s="29"/>
      <c r="O489" s="29"/>
      <c r="P489" s="28"/>
      <c r="Q489" s="29"/>
      <c r="R489" s="29"/>
      <c r="S489" s="29"/>
      <c r="T489" s="29"/>
      <c r="U489" s="29"/>
      <c r="V489" s="29"/>
      <c r="W489" s="29"/>
      <c r="X489" s="29"/>
      <c r="Y489" s="29"/>
      <c r="Z489" s="29"/>
      <c r="AA489" s="29"/>
      <c r="AB489" s="29"/>
      <c r="AC489" s="29"/>
      <c r="AD489" s="29"/>
      <c r="AE489" s="29"/>
      <c r="AF489" s="29"/>
      <c r="AG489" s="29"/>
      <c r="AH489" s="29"/>
      <c r="AI489" s="29"/>
      <c r="AJ489" s="29"/>
      <c r="AK489" s="29"/>
      <c r="AL489" s="29"/>
      <c r="AM489" s="29"/>
      <c r="AN489" s="29"/>
      <c r="AO489" s="29"/>
    </row>
    <row r="490" spans="1:41" ht="15.75" customHeight="1">
      <c r="A490" s="29"/>
      <c r="B490" s="29"/>
      <c r="C490" s="29"/>
      <c r="D490" s="29"/>
      <c r="E490" s="29"/>
      <c r="F490" s="29"/>
      <c r="G490" s="29"/>
      <c r="H490" s="29"/>
      <c r="I490" s="29"/>
      <c r="J490" s="29"/>
      <c r="K490" s="29"/>
      <c r="L490" s="29"/>
      <c r="M490" s="29"/>
      <c r="N490" s="29"/>
      <c r="O490" s="29"/>
      <c r="P490" s="28"/>
      <c r="Q490" s="29"/>
      <c r="R490" s="29"/>
      <c r="S490" s="29"/>
      <c r="T490" s="29"/>
      <c r="U490" s="29"/>
      <c r="V490" s="29"/>
      <c r="W490" s="29"/>
      <c r="X490" s="29"/>
      <c r="Y490" s="29"/>
      <c r="Z490" s="29"/>
      <c r="AA490" s="29"/>
      <c r="AB490" s="29"/>
      <c r="AC490" s="29"/>
      <c r="AD490" s="29"/>
      <c r="AE490" s="29"/>
      <c r="AF490" s="29"/>
      <c r="AG490" s="29"/>
      <c r="AH490" s="29"/>
      <c r="AI490" s="29"/>
      <c r="AJ490" s="29"/>
      <c r="AK490" s="29"/>
      <c r="AL490" s="29"/>
      <c r="AM490" s="29"/>
      <c r="AN490" s="29"/>
      <c r="AO490" s="29"/>
    </row>
    <row r="491" spans="1:41" ht="15.75" customHeight="1">
      <c r="A491" s="29"/>
      <c r="B491" s="29"/>
      <c r="C491" s="29"/>
      <c r="D491" s="29"/>
      <c r="E491" s="29"/>
      <c r="F491" s="29"/>
      <c r="G491" s="29"/>
      <c r="H491" s="29"/>
      <c r="I491" s="29"/>
      <c r="J491" s="29"/>
      <c r="K491" s="29"/>
      <c r="L491" s="29"/>
      <c r="M491" s="29"/>
      <c r="N491" s="29"/>
      <c r="O491" s="29"/>
      <c r="P491" s="28"/>
      <c r="Q491" s="29"/>
      <c r="R491" s="29"/>
      <c r="S491" s="29"/>
      <c r="T491" s="29"/>
      <c r="U491" s="29"/>
      <c r="V491" s="29"/>
      <c r="W491" s="29"/>
      <c r="X491" s="29"/>
      <c r="Y491" s="29"/>
      <c r="Z491" s="29"/>
      <c r="AA491" s="29"/>
      <c r="AB491" s="29"/>
      <c r="AC491" s="29"/>
      <c r="AD491" s="29"/>
      <c r="AE491" s="29"/>
      <c r="AF491" s="29"/>
      <c r="AG491" s="29"/>
      <c r="AH491" s="29"/>
      <c r="AI491" s="29"/>
      <c r="AJ491" s="29"/>
      <c r="AK491" s="29"/>
      <c r="AL491" s="29"/>
      <c r="AM491" s="29"/>
      <c r="AN491" s="29"/>
      <c r="AO491" s="29"/>
    </row>
    <row r="492" spans="1:41" ht="15.75" customHeight="1">
      <c r="A492" s="29"/>
      <c r="B492" s="29"/>
      <c r="C492" s="29"/>
      <c r="D492" s="29"/>
      <c r="E492" s="29"/>
      <c r="F492" s="29"/>
      <c r="G492" s="29"/>
      <c r="H492" s="29"/>
      <c r="I492" s="29"/>
      <c r="J492" s="29"/>
      <c r="K492" s="29"/>
      <c r="L492" s="29"/>
      <c r="M492" s="29"/>
      <c r="N492" s="29"/>
      <c r="O492" s="29"/>
      <c r="P492" s="28"/>
      <c r="Q492" s="29"/>
      <c r="R492" s="29"/>
      <c r="S492" s="29"/>
      <c r="T492" s="29"/>
      <c r="U492" s="29"/>
      <c r="V492" s="29"/>
      <c r="W492" s="29"/>
      <c r="X492" s="29"/>
      <c r="Y492" s="29"/>
      <c r="Z492" s="29"/>
      <c r="AA492" s="29"/>
      <c r="AB492" s="29"/>
      <c r="AC492" s="29"/>
      <c r="AD492" s="29"/>
      <c r="AE492" s="29"/>
      <c r="AF492" s="29"/>
      <c r="AG492" s="29"/>
      <c r="AH492" s="29"/>
      <c r="AI492" s="29"/>
      <c r="AJ492" s="29"/>
      <c r="AK492" s="29"/>
      <c r="AL492" s="29"/>
      <c r="AM492" s="29"/>
      <c r="AN492" s="29"/>
      <c r="AO492" s="29"/>
    </row>
    <row r="493" spans="1:41" ht="15.75" customHeight="1">
      <c r="A493" s="29"/>
      <c r="B493" s="29"/>
      <c r="C493" s="29"/>
      <c r="D493" s="29"/>
      <c r="E493" s="29"/>
      <c r="F493" s="29"/>
      <c r="G493" s="29"/>
      <c r="H493" s="29"/>
      <c r="I493" s="29"/>
      <c r="J493" s="29"/>
      <c r="K493" s="29"/>
      <c r="L493" s="29"/>
      <c r="M493" s="29"/>
      <c r="N493" s="29"/>
      <c r="O493" s="29"/>
      <c r="P493" s="28"/>
      <c r="Q493" s="29"/>
      <c r="R493" s="29"/>
      <c r="S493" s="29"/>
      <c r="T493" s="29"/>
      <c r="U493" s="29"/>
      <c r="V493" s="29"/>
      <c r="W493" s="29"/>
      <c r="X493" s="29"/>
      <c r="Y493" s="29"/>
      <c r="Z493" s="29"/>
      <c r="AA493" s="29"/>
      <c r="AB493" s="29"/>
      <c r="AC493" s="29"/>
      <c r="AD493" s="29"/>
      <c r="AE493" s="29"/>
      <c r="AF493" s="29"/>
      <c r="AG493" s="29"/>
      <c r="AH493" s="29"/>
      <c r="AI493" s="29"/>
      <c r="AJ493" s="29"/>
      <c r="AK493" s="29"/>
      <c r="AL493" s="29"/>
      <c r="AM493" s="29"/>
      <c r="AN493" s="29"/>
      <c r="AO493" s="29"/>
    </row>
    <row r="494" spans="1:41" ht="15.75" customHeight="1">
      <c r="A494" s="29"/>
      <c r="B494" s="29"/>
      <c r="C494" s="29"/>
      <c r="D494" s="29"/>
      <c r="E494" s="29"/>
      <c r="F494" s="29"/>
      <c r="G494" s="29"/>
      <c r="H494" s="29"/>
      <c r="I494" s="29"/>
      <c r="J494" s="29"/>
      <c r="K494" s="29"/>
      <c r="L494" s="29"/>
      <c r="M494" s="29"/>
      <c r="N494" s="29"/>
      <c r="O494" s="29"/>
      <c r="P494" s="28"/>
      <c r="Q494" s="29"/>
      <c r="R494" s="29"/>
      <c r="S494" s="29"/>
      <c r="T494" s="29"/>
      <c r="U494" s="29"/>
      <c r="V494" s="29"/>
      <c r="W494" s="29"/>
      <c r="X494" s="29"/>
      <c r="Y494" s="29"/>
      <c r="Z494" s="29"/>
      <c r="AA494" s="29"/>
      <c r="AB494" s="29"/>
      <c r="AC494" s="29"/>
      <c r="AD494" s="29"/>
      <c r="AE494" s="29"/>
      <c r="AF494" s="29"/>
      <c r="AG494" s="29"/>
      <c r="AH494" s="29"/>
      <c r="AI494" s="29"/>
      <c r="AJ494" s="29"/>
      <c r="AK494" s="29"/>
      <c r="AL494" s="29"/>
      <c r="AM494" s="29"/>
      <c r="AN494" s="29"/>
      <c r="AO494" s="29"/>
    </row>
    <row r="495" spans="1:41" ht="15.75" customHeight="1">
      <c r="A495" s="29"/>
      <c r="B495" s="29"/>
      <c r="C495" s="29"/>
      <c r="D495" s="29"/>
      <c r="E495" s="29"/>
      <c r="F495" s="29"/>
      <c r="G495" s="29"/>
      <c r="H495" s="29"/>
      <c r="I495" s="29"/>
      <c r="J495" s="29"/>
      <c r="K495" s="29"/>
      <c r="L495" s="29"/>
      <c r="M495" s="29"/>
      <c r="N495" s="29"/>
      <c r="O495" s="29"/>
      <c r="P495" s="28"/>
      <c r="Q495" s="29"/>
      <c r="R495" s="29"/>
      <c r="S495" s="29"/>
      <c r="T495" s="29"/>
      <c r="U495" s="29"/>
      <c r="V495" s="29"/>
      <c r="W495" s="29"/>
      <c r="X495" s="29"/>
      <c r="Y495" s="29"/>
      <c r="Z495" s="29"/>
      <c r="AA495" s="29"/>
      <c r="AB495" s="29"/>
      <c r="AC495" s="29"/>
      <c r="AD495" s="29"/>
      <c r="AE495" s="29"/>
      <c r="AF495" s="29"/>
      <c r="AG495" s="29"/>
      <c r="AH495" s="29"/>
      <c r="AI495" s="29"/>
      <c r="AJ495" s="29"/>
      <c r="AK495" s="29"/>
      <c r="AL495" s="29"/>
      <c r="AM495" s="29"/>
      <c r="AN495" s="29"/>
      <c r="AO495" s="29"/>
    </row>
    <row r="496" spans="1:41" ht="15.75" customHeight="1">
      <c r="A496" s="29"/>
      <c r="B496" s="29"/>
      <c r="C496" s="29"/>
      <c r="D496" s="29"/>
      <c r="E496" s="29"/>
      <c r="F496" s="29"/>
      <c r="G496" s="29"/>
      <c r="H496" s="29"/>
      <c r="I496" s="29"/>
      <c r="J496" s="29"/>
      <c r="K496" s="29"/>
      <c r="L496" s="29"/>
      <c r="M496" s="29"/>
      <c r="N496" s="29"/>
      <c r="O496" s="29"/>
      <c r="P496" s="28"/>
      <c r="Q496" s="29"/>
      <c r="R496" s="29"/>
      <c r="S496" s="29"/>
      <c r="T496" s="29"/>
      <c r="U496" s="29"/>
      <c r="V496" s="29"/>
      <c r="W496" s="29"/>
      <c r="X496" s="29"/>
      <c r="Y496" s="29"/>
      <c r="Z496" s="29"/>
      <c r="AA496" s="29"/>
      <c r="AB496" s="29"/>
      <c r="AC496" s="29"/>
      <c r="AD496" s="29"/>
      <c r="AE496" s="29"/>
      <c r="AF496" s="29"/>
      <c r="AG496" s="29"/>
      <c r="AH496" s="29"/>
      <c r="AI496" s="29"/>
      <c r="AJ496" s="29"/>
      <c r="AK496" s="29"/>
      <c r="AL496" s="29"/>
      <c r="AM496" s="29"/>
      <c r="AN496" s="29"/>
      <c r="AO496" s="29"/>
    </row>
    <row r="497" spans="1:41" ht="15.75" customHeight="1">
      <c r="A497" s="29"/>
      <c r="B497" s="29"/>
      <c r="C497" s="29"/>
      <c r="D497" s="29"/>
      <c r="E497" s="29"/>
      <c r="F497" s="29"/>
      <c r="G497" s="29"/>
      <c r="H497" s="29"/>
      <c r="I497" s="29"/>
      <c r="J497" s="29"/>
      <c r="K497" s="29"/>
      <c r="L497" s="29"/>
      <c r="M497" s="29"/>
      <c r="N497" s="29"/>
      <c r="O497" s="29"/>
      <c r="P497" s="28"/>
      <c r="Q497" s="29"/>
      <c r="R497" s="29"/>
      <c r="S497" s="29"/>
      <c r="T497" s="29"/>
      <c r="U497" s="29"/>
      <c r="V497" s="29"/>
      <c r="W497" s="29"/>
      <c r="X497" s="29"/>
      <c r="Y497" s="29"/>
      <c r="Z497" s="29"/>
      <c r="AA497" s="29"/>
      <c r="AB497" s="29"/>
      <c r="AC497" s="29"/>
      <c r="AD497" s="29"/>
      <c r="AE497" s="29"/>
      <c r="AF497" s="29"/>
      <c r="AG497" s="29"/>
      <c r="AH497" s="29"/>
      <c r="AI497" s="29"/>
      <c r="AJ497" s="29"/>
      <c r="AK497" s="29"/>
      <c r="AL497" s="29"/>
      <c r="AM497" s="29"/>
      <c r="AN497" s="29"/>
      <c r="AO497" s="29"/>
    </row>
    <row r="498" spans="1:41" ht="15.75" customHeight="1">
      <c r="A498" s="29"/>
      <c r="B498" s="29"/>
      <c r="C498" s="29"/>
      <c r="D498" s="29"/>
      <c r="E498" s="29"/>
      <c r="F498" s="29"/>
      <c r="G498" s="29"/>
      <c r="H498" s="29"/>
      <c r="I498" s="29"/>
      <c r="J498" s="29"/>
      <c r="K498" s="29"/>
      <c r="L498" s="29"/>
      <c r="M498" s="29"/>
      <c r="N498" s="29"/>
      <c r="O498" s="29"/>
      <c r="P498" s="28"/>
      <c r="Q498" s="29"/>
      <c r="R498" s="29"/>
      <c r="S498" s="29"/>
      <c r="T498" s="29"/>
      <c r="U498" s="29"/>
      <c r="V498" s="29"/>
      <c r="W498" s="29"/>
      <c r="X498" s="29"/>
      <c r="Y498" s="29"/>
      <c r="Z498" s="29"/>
      <c r="AA498" s="29"/>
      <c r="AB498" s="29"/>
      <c r="AC498" s="29"/>
      <c r="AD498" s="29"/>
      <c r="AE498" s="29"/>
      <c r="AF498" s="29"/>
      <c r="AG498" s="29"/>
      <c r="AH498" s="29"/>
      <c r="AI498" s="29"/>
      <c r="AJ498" s="29"/>
      <c r="AK498" s="29"/>
      <c r="AL498" s="29"/>
      <c r="AM498" s="29"/>
      <c r="AN498" s="29"/>
      <c r="AO498" s="29"/>
    </row>
    <row r="499" spans="1:41" ht="15.75" customHeight="1">
      <c r="A499" s="29"/>
      <c r="B499" s="29"/>
      <c r="C499" s="29"/>
      <c r="D499" s="29"/>
      <c r="E499" s="29"/>
      <c r="F499" s="29"/>
      <c r="G499" s="29"/>
      <c r="H499" s="29"/>
      <c r="I499" s="29"/>
      <c r="J499" s="29"/>
      <c r="K499" s="29"/>
      <c r="L499" s="29"/>
      <c r="M499" s="29"/>
      <c r="N499" s="29"/>
      <c r="O499" s="29"/>
      <c r="P499" s="28"/>
      <c r="Q499" s="29"/>
      <c r="R499" s="29"/>
      <c r="S499" s="29"/>
      <c r="T499" s="29"/>
      <c r="U499" s="29"/>
      <c r="V499" s="29"/>
      <c r="W499" s="29"/>
      <c r="X499" s="29"/>
      <c r="Y499" s="29"/>
      <c r="Z499" s="29"/>
      <c r="AA499" s="29"/>
      <c r="AB499" s="29"/>
      <c r="AC499" s="29"/>
      <c r="AD499" s="29"/>
      <c r="AE499" s="29"/>
      <c r="AF499" s="29"/>
      <c r="AG499" s="29"/>
      <c r="AH499" s="29"/>
      <c r="AI499" s="29"/>
      <c r="AJ499" s="29"/>
      <c r="AK499" s="29"/>
      <c r="AL499" s="29"/>
      <c r="AM499" s="29"/>
      <c r="AN499" s="29"/>
      <c r="AO499" s="29"/>
    </row>
    <row r="500" spans="1:41" ht="15.75" customHeight="1">
      <c r="A500" s="29"/>
      <c r="B500" s="29"/>
      <c r="C500" s="29"/>
      <c r="D500" s="29"/>
      <c r="E500" s="29"/>
      <c r="F500" s="29"/>
      <c r="G500" s="29"/>
      <c r="H500" s="29"/>
      <c r="I500" s="29"/>
      <c r="J500" s="29"/>
      <c r="K500" s="29"/>
      <c r="L500" s="29"/>
      <c r="M500" s="29"/>
      <c r="N500" s="29"/>
      <c r="O500" s="29"/>
      <c r="P500" s="28"/>
      <c r="Q500" s="29"/>
      <c r="R500" s="29"/>
      <c r="S500" s="29"/>
      <c r="T500" s="29"/>
      <c r="U500" s="29"/>
      <c r="V500" s="29"/>
      <c r="W500" s="29"/>
      <c r="X500" s="29"/>
      <c r="Y500" s="29"/>
      <c r="Z500" s="29"/>
      <c r="AA500" s="29"/>
      <c r="AB500" s="29"/>
      <c r="AC500" s="29"/>
      <c r="AD500" s="29"/>
      <c r="AE500" s="29"/>
      <c r="AF500" s="29"/>
      <c r="AG500" s="29"/>
      <c r="AH500" s="29"/>
      <c r="AI500" s="29"/>
      <c r="AJ500" s="29"/>
      <c r="AK500" s="29"/>
      <c r="AL500" s="29"/>
      <c r="AM500" s="29"/>
      <c r="AN500" s="29"/>
      <c r="AO500" s="29"/>
    </row>
    <row r="501" spans="1:41" ht="15.75" customHeight="1">
      <c r="A501" s="29"/>
      <c r="B501" s="29"/>
      <c r="C501" s="29"/>
      <c r="D501" s="29"/>
      <c r="E501" s="29"/>
      <c r="F501" s="29"/>
      <c r="G501" s="29"/>
      <c r="H501" s="29"/>
      <c r="I501" s="29"/>
      <c r="J501" s="29"/>
      <c r="K501" s="29"/>
      <c r="L501" s="29"/>
      <c r="M501" s="29"/>
      <c r="N501" s="29"/>
      <c r="O501" s="29"/>
      <c r="P501" s="28"/>
      <c r="Q501" s="29"/>
      <c r="R501" s="29"/>
      <c r="S501" s="29"/>
      <c r="T501" s="29"/>
      <c r="U501" s="29"/>
      <c r="V501" s="29"/>
      <c r="W501" s="29"/>
      <c r="X501" s="29"/>
      <c r="Y501" s="29"/>
      <c r="Z501" s="29"/>
      <c r="AA501" s="29"/>
      <c r="AB501" s="29"/>
      <c r="AC501" s="29"/>
      <c r="AD501" s="29"/>
      <c r="AE501" s="29"/>
      <c r="AF501" s="29"/>
      <c r="AG501" s="29"/>
      <c r="AH501" s="29"/>
      <c r="AI501" s="29"/>
      <c r="AJ501" s="29"/>
      <c r="AK501" s="29"/>
      <c r="AL501" s="29"/>
      <c r="AM501" s="29"/>
      <c r="AN501" s="29"/>
      <c r="AO501" s="29"/>
    </row>
    <row r="502" spans="1:41" ht="15.75" customHeight="1">
      <c r="A502" s="29"/>
      <c r="B502" s="29"/>
      <c r="C502" s="29"/>
      <c r="D502" s="29"/>
      <c r="E502" s="29"/>
      <c r="F502" s="29"/>
      <c r="G502" s="29"/>
      <c r="H502" s="29"/>
      <c r="I502" s="29"/>
      <c r="J502" s="29"/>
      <c r="K502" s="29"/>
      <c r="L502" s="29"/>
      <c r="M502" s="29"/>
      <c r="N502" s="29"/>
      <c r="O502" s="29"/>
      <c r="P502" s="28"/>
      <c r="Q502" s="29"/>
      <c r="R502" s="29"/>
      <c r="S502" s="29"/>
      <c r="T502" s="29"/>
      <c r="U502" s="29"/>
      <c r="V502" s="29"/>
      <c r="W502" s="29"/>
      <c r="X502" s="29"/>
      <c r="Y502" s="29"/>
      <c r="Z502" s="29"/>
      <c r="AA502" s="29"/>
      <c r="AB502" s="29"/>
      <c r="AC502" s="29"/>
      <c r="AD502" s="29"/>
      <c r="AE502" s="29"/>
      <c r="AF502" s="29"/>
      <c r="AG502" s="29"/>
      <c r="AH502" s="29"/>
      <c r="AI502" s="29"/>
      <c r="AJ502" s="29"/>
      <c r="AK502" s="29"/>
      <c r="AL502" s="29"/>
      <c r="AM502" s="29"/>
      <c r="AN502" s="29"/>
      <c r="AO502" s="29"/>
    </row>
    <row r="503" spans="1:41" ht="15.75" customHeight="1">
      <c r="A503" s="29"/>
      <c r="B503" s="29"/>
      <c r="C503" s="29"/>
      <c r="D503" s="29"/>
      <c r="E503" s="29"/>
      <c r="F503" s="29"/>
      <c r="G503" s="29"/>
      <c r="H503" s="29"/>
      <c r="I503" s="29"/>
      <c r="J503" s="29"/>
      <c r="K503" s="29"/>
      <c r="L503" s="29"/>
      <c r="M503" s="29"/>
      <c r="N503" s="29"/>
      <c r="O503" s="29"/>
      <c r="P503" s="28"/>
      <c r="Q503" s="29"/>
      <c r="R503" s="29"/>
      <c r="S503" s="29"/>
      <c r="T503" s="29"/>
      <c r="U503" s="29"/>
      <c r="V503" s="29"/>
      <c r="W503" s="29"/>
      <c r="X503" s="29"/>
      <c r="Y503" s="29"/>
      <c r="Z503" s="29"/>
      <c r="AA503" s="29"/>
      <c r="AB503" s="29"/>
      <c r="AC503" s="29"/>
      <c r="AD503" s="29"/>
      <c r="AE503" s="29"/>
      <c r="AF503" s="29"/>
      <c r="AG503" s="29"/>
      <c r="AH503" s="29"/>
      <c r="AI503" s="29"/>
      <c r="AJ503" s="29"/>
      <c r="AK503" s="29"/>
      <c r="AL503" s="29"/>
      <c r="AM503" s="29"/>
      <c r="AN503" s="29"/>
      <c r="AO503" s="29"/>
    </row>
    <row r="504" spans="1:41" ht="15.75" customHeight="1">
      <c r="A504" s="29"/>
      <c r="B504" s="29"/>
      <c r="C504" s="29"/>
      <c r="D504" s="29"/>
      <c r="E504" s="29"/>
      <c r="F504" s="29"/>
      <c r="G504" s="29"/>
      <c r="H504" s="29"/>
      <c r="I504" s="29"/>
      <c r="J504" s="29"/>
      <c r="K504" s="29"/>
      <c r="L504" s="29"/>
      <c r="M504" s="29"/>
      <c r="N504" s="29"/>
      <c r="O504" s="29"/>
      <c r="P504" s="28"/>
      <c r="Q504" s="29"/>
      <c r="R504" s="29"/>
      <c r="S504" s="29"/>
      <c r="T504" s="29"/>
      <c r="U504" s="29"/>
      <c r="V504" s="29"/>
      <c r="W504" s="29"/>
      <c r="X504" s="29"/>
      <c r="Y504" s="29"/>
      <c r="Z504" s="29"/>
      <c r="AA504" s="29"/>
      <c r="AB504" s="29"/>
      <c r="AC504" s="29"/>
      <c r="AD504" s="29"/>
      <c r="AE504" s="29"/>
      <c r="AF504" s="29"/>
      <c r="AG504" s="29"/>
      <c r="AH504" s="29"/>
      <c r="AI504" s="29"/>
      <c r="AJ504" s="29"/>
      <c r="AK504" s="29"/>
      <c r="AL504" s="29"/>
      <c r="AM504" s="29"/>
      <c r="AN504" s="29"/>
      <c r="AO504" s="29"/>
    </row>
    <row r="505" spans="1:41" ht="15.75" customHeight="1">
      <c r="A505" s="29"/>
      <c r="B505" s="29"/>
      <c r="C505" s="29"/>
      <c r="D505" s="29"/>
      <c r="E505" s="29"/>
      <c r="F505" s="29"/>
      <c r="G505" s="29"/>
      <c r="H505" s="29"/>
      <c r="I505" s="29"/>
      <c r="J505" s="29"/>
      <c r="K505" s="29"/>
      <c r="L505" s="29"/>
      <c r="M505" s="29"/>
      <c r="N505" s="29"/>
      <c r="O505" s="29"/>
      <c r="P505" s="28"/>
      <c r="Q505" s="29"/>
      <c r="R505" s="29"/>
      <c r="S505" s="29"/>
      <c r="T505" s="29"/>
      <c r="U505" s="29"/>
      <c r="V505" s="29"/>
      <c r="W505" s="29"/>
      <c r="X505" s="29"/>
      <c r="Y505" s="29"/>
      <c r="Z505" s="29"/>
      <c r="AA505" s="29"/>
      <c r="AB505" s="29"/>
      <c r="AC505" s="29"/>
      <c r="AD505" s="29"/>
      <c r="AE505" s="29"/>
      <c r="AF505" s="29"/>
      <c r="AG505" s="29"/>
      <c r="AH505" s="29"/>
      <c r="AI505" s="29"/>
      <c r="AJ505" s="29"/>
      <c r="AK505" s="29"/>
      <c r="AL505" s="29"/>
      <c r="AM505" s="29"/>
      <c r="AN505" s="29"/>
      <c r="AO505" s="29"/>
    </row>
    <row r="506" spans="1:41" ht="15.75" customHeight="1">
      <c r="A506" s="29"/>
      <c r="B506" s="29"/>
      <c r="C506" s="29"/>
      <c r="D506" s="29"/>
      <c r="E506" s="29"/>
      <c r="F506" s="29"/>
      <c r="G506" s="29"/>
      <c r="H506" s="29"/>
      <c r="I506" s="29"/>
      <c r="J506" s="29"/>
      <c r="K506" s="29"/>
      <c r="L506" s="29"/>
      <c r="M506" s="29"/>
      <c r="N506" s="29"/>
      <c r="O506" s="29"/>
      <c r="P506" s="28"/>
      <c r="Q506" s="29"/>
      <c r="R506" s="29"/>
      <c r="S506" s="29"/>
      <c r="T506" s="29"/>
      <c r="U506" s="29"/>
      <c r="V506" s="29"/>
      <c r="W506" s="29"/>
      <c r="X506" s="29"/>
      <c r="Y506" s="29"/>
      <c r="Z506" s="29"/>
      <c r="AA506" s="29"/>
      <c r="AB506" s="29"/>
      <c r="AC506" s="29"/>
      <c r="AD506" s="29"/>
      <c r="AE506" s="29"/>
      <c r="AF506" s="29"/>
      <c r="AG506" s="29"/>
      <c r="AH506" s="29"/>
      <c r="AI506" s="29"/>
      <c r="AJ506" s="29"/>
      <c r="AK506" s="29"/>
      <c r="AL506" s="29"/>
      <c r="AM506" s="29"/>
      <c r="AN506" s="29"/>
      <c r="AO506" s="29"/>
    </row>
    <row r="507" spans="1:41" ht="15.75" customHeight="1">
      <c r="A507" s="29"/>
      <c r="B507" s="29"/>
      <c r="C507" s="29"/>
      <c r="D507" s="29"/>
      <c r="E507" s="29"/>
      <c r="F507" s="29"/>
      <c r="G507" s="29"/>
      <c r="H507" s="29"/>
      <c r="I507" s="29"/>
      <c r="J507" s="29"/>
      <c r="K507" s="29"/>
      <c r="L507" s="29"/>
      <c r="M507" s="29"/>
      <c r="N507" s="29"/>
      <c r="O507" s="29"/>
      <c r="P507" s="28"/>
      <c r="Q507" s="29"/>
      <c r="R507" s="29"/>
      <c r="S507" s="29"/>
      <c r="T507" s="29"/>
      <c r="U507" s="29"/>
      <c r="V507" s="29"/>
      <c r="W507" s="29"/>
      <c r="X507" s="29"/>
      <c r="Y507" s="29"/>
      <c r="Z507" s="29"/>
      <c r="AA507" s="29"/>
      <c r="AB507" s="29"/>
      <c r="AC507" s="29"/>
      <c r="AD507" s="29"/>
      <c r="AE507" s="29"/>
      <c r="AF507" s="29"/>
      <c r="AG507" s="29"/>
      <c r="AH507" s="29"/>
      <c r="AI507" s="29"/>
      <c r="AJ507" s="29"/>
      <c r="AK507" s="29"/>
      <c r="AL507" s="29"/>
      <c r="AM507" s="29"/>
      <c r="AN507" s="29"/>
      <c r="AO507" s="29"/>
    </row>
    <row r="508" spans="1:41" ht="15.75" customHeight="1">
      <c r="A508" s="29"/>
      <c r="B508" s="29"/>
      <c r="C508" s="29"/>
      <c r="D508" s="29"/>
      <c r="E508" s="29"/>
      <c r="F508" s="29"/>
      <c r="G508" s="29"/>
      <c r="H508" s="29"/>
      <c r="I508" s="29"/>
      <c r="J508" s="29"/>
      <c r="K508" s="29"/>
      <c r="L508" s="29"/>
      <c r="M508" s="29"/>
      <c r="N508" s="29"/>
      <c r="O508" s="29"/>
      <c r="P508" s="28"/>
      <c r="Q508" s="29"/>
      <c r="R508" s="29"/>
      <c r="S508" s="29"/>
      <c r="T508" s="29"/>
      <c r="U508" s="29"/>
      <c r="V508" s="29"/>
      <c r="W508" s="29"/>
      <c r="X508" s="29"/>
      <c r="Y508" s="29"/>
      <c r="Z508" s="29"/>
      <c r="AA508" s="29"/>
      <c r="AB508" s="29"/>
      <c r="AC508" s="29"/>
      <c r="AD508" s="29"/>
      <c r="AE508" s="29"/>
      <c r="AF508" s="29"/>
      <c r="AG508" s="29"/>
      <c r="AH508" s="29"/>
      <c r="AI508" s="29"/>
      <c r="AJ508" s="29"/>
      <c r="AK508" s="29"/>
      <c r="AL508" s="29"/>
      <c r="AM508" s="29"/>
      <c r="AN508" s="29"/>
      <c r="AO508" s="29"/>
    </row>
    <row r="509" spans="1:41" ht="15.75" customHeight="1">
      <c r="A509" s="29"/>
      <c r="B509" s="29"/>
      <c r="C509" s="29"/>
      <c r="D509" s="29"/>
      <c r="E509" s="29"/>
      <c r="F509" s="29"/>
      <c r="G509" s="29"/>
      <c r="H509" s="29"/>
      <c r="I509" s="29"/>
      <c r="J509" s="29"/>
      <c r="K509" s="29"/>
      <c r="L509" s="29"/>
      <c r="M509" s="29"/>
      <c r="N509" s="29"/>
      <c r="O509" s="29"/>
      <c r="P509" s="28"/>
      <c r="Q509" s="29"/>
      <c r="R509" s="29"/>
      <c r="S509" s="29"/>
      <c r="T509" s="29"/>
      <c r="U509" s="29"/>
      <c r="V509" s="29"/>
      <c r="W509" s="29"/>
      <c r="X509" s="29"/>
      <c r="Y509" s="29"/>
      <c r="Z509" s="29"/>
      <c r="AA509" s="29"/>
      <c r="AB509" s="29"/>
      <c r="AC509" s="29"/>
      <c r="AD509" s="29"/>
      <c r="AE509" s="29"/>
      <c r="AF509" s="29"/>
      <c r="AG509" s="29"/>
      <c r="AH509" s="29"/>
      <c r="AI509" s="29"/>
      <c r="AJ509" s="29"/>
      <c r="AK509" s="29"/>
      <c r="AL509" s="29"/>
      <c r="AM509" s="29"/>
      <c r="AN509" s="29"/>
      <c r="AO509" s="29"/>
    </row>
    <row r="510" spans="1:41" ht="15.75" customHeight="1">
      <c r="A510" s="29"/>
      <c r="B510" s="29"/>
      <c r="C510" s="29"/>
      <c r="D510" s="29"/>
      <c r="E510" s="29"/>
      <c r="F510" s="29"/>
      <c r="G510" s="29"/>
      <c r="H510" s="29"/>
      <c r="I510" s="29"/>
      <c r="J510" s="29"/>
      <c r="K510" s="29"/>
      <c r="L510" s="29"/>
      <c r="M510" s="29"/>
      <c r="N510" s="29"/>
      <c r="O510" s="29"/>
      <c r="P510" s="28"/>
      <c r="Q510" s="29"/>
      <c r="R510" s="29"/>
      <c r="S510" s="29"/>
      <c r="T510" s="29"/>
      <c r="U510" s="29"/>
      <c r="V510" s="29"/>
      <c r="W510" s="29"/>
      <c r="X510" s="29"/>
      <c r="Y510" s="29"/>
      <c r="Z510" s="29"/>
      <c r="AA510" s="29"/>
      <c r="AB510" s="29"/>
      <c r="AC510" s="29"/>
      <c r="AD510" s="29"/>
      <c r="AE510" s="29"/>
      <c r="AF510" s="29"/>
      <c r="AG510" s="29"/>
      <c r="AH510" s="29"/>
      <c r="AI510" s="29"/>
      <c r="AJ510" s="29"/>
      <c r="AK510" s="29"/>
      <c r="AL510" s="29"/>
      <c r="AM510" s="29"/>
      <c r="AN510" s="29"/>
      <c r="AO510" s="29"/>
    </row>
    <row r="511" spans="1:41" ht="15.75" customHeight="1">
      <c r="A511" s="29"/>
      <c r="B511" s="29"/>
      <c r="C511" s="29"/>
      <c r="D511" s="29"/>
      <c r="E511" s="29"/>
      <c r="F511" s="29"/>
      <c r="G511" s="29"/>
      <c r="H511" s="29"/>
      <c r="I511" s="29"/>
      <c r="J511" s="29"/>
      <c r="K511" s="29"/>
      <c r="L511" s="29"/>
      <c r="M511" s="29"/>
      <c r="N511" s="29"/>
      <c r="O511" s="29"/>
      <c r="P511" s="28"/>
      <c r="Q511" s="29"/>
      <c r="R511" s="29"/>
      <c r="S511" s="29"/>
      <c r="T511" s="29"/>
      <c r="U511" s="29"/>
      <c r="V511" s="29"/>
      <c r="W511" s="29"/>
      <c r="X511" s="29"/>
      <c r="Y511" s="29"/>
      <c r="Z511" s="29"/>
      <c r="AA511" s="29"/>
      <c r="AB511" s="29"/>
      <c r="AC511" s="29"/>
      <c r="AD511" s="29"/>
      <c r="AE511" s="29"/>
      <c r="AF511" s="29"/>
      <c r="AG511" s="29"/>
      <c r="AH511" s="29"/>
      <c r="AI511" s="29"/>
      <c r="AJ511" s="29"/>
      <c r="AK511" s="29"/>
      <c r="AL511" s="29"/>
      <c r="AM511" s="29"/>
      <c r="AN511" s="29"/>
      <c r="AO511" s="29"/>
    </row>
    <row r="512" spans="1:41" ht="15.75" customHeight="1">
      <c r="A512" s="29"/>
      <c r="B512" s="29"/>
      <c r="C512" s="29"/>
      <c r="D512" s="29"/>
      <c r="E512" s="29"/>
      <c r="F512" s="29"/>
      <c r="G512" s="29"/>
      <c r="H512" s="29"/>
      <c r="I512" s="29"/>
      <c r="J512" s="29"/>
      <c r="K512" s="29"/>
      <c r="L512" s="29"/>
      <c r="M512" s="29"/>
      <c r="N512" s="29"/>
      <c r="O512" s="29"/>
      <c r="P512" s="28"/>
      <c r="Q512" s="29"/>
      <c r="R512" s="29"/>
      <c r="S512" s="29"/>
      <c r="T512" s="29"/>
      <c r="U512" s="29"/>
      <c r="V512" s="29"/>
      <c r="W512" s="29"/>
      <c r="X512" s="29"/>
      <c r="Y512" s="29"/>
      <c r="Z512" s="29"/>
      <c r="AA512" s="29"/>
      <c r="AB512" s="29"/>
      <c r="AC512" s="29"/>
      <c r="AD512" s="29"/>
      <c r="AE512" s="29"/>
      <c r="AF512" s="29"/>
      <c r="AG512" s="29"/>
      <c r="AH512" s="29"/>
      <c r="AI512" s="29"/>
      <c r="AJ512" s="29"/>
      <c r="AK512" s="29"/>
      <c r="AL512" s="29"/>
      <c r="AM512" s="29"/>
      <c r="AN512" s="29"/>
      <c r="AO512" s="29"/>
    </row>
    <row r="513" spans="1:41" ht="15.75" customHeight="1">
      <c r="A513" s="29"/>
      <c r="B513" s="29"/>
      <c r="C513" s="29"/>
      <c r="D513" s="29"/>
      <c r="E513" s="29"/>
      <c r="F513" s="29"/>
      <c r="G513" s="29"/>
      <c r="H513" s="29"/>
      <c r="I513" s="29"/>
      <c r="J513" s="29"/>
      <c r="K513" s="29"/>
      <c r="L513" s="29"/>
      <c r="M513" s="29"/>
      <c r="N513" s="29"/>
      <c r="O513" s="29"/>
      <c r="P513" s="28"/>
      <c r="Q513" s="29"/>
      <c r="R513" s="29"/>
      <c r="S513" s="29"/>
      <c r="T513" s="29"/>
      <c r="U513" s="29"/>
      <c r="V513" s="29"/>
      <c r="W513" s="29"/>
      <c r="X513" s="29"/>
      <c r="Y513" s="29"/>
      <c r="Z513" s="29"/>
      <c r="AA513" s="29"/>
      <c r="AB513" s="29"/>
      <c r="AC513" s="29"/>
      <c r="AD513" s="29"/>
      <c r="AE513" s="29"/>
      <c r="AF513" s="29"/>
      <c r="AG513" s="29"/>
      <c r="AH513" s="29"/>
      <c r="AI513" s="29"/>
      <c r="AJ513" s="29"/>
      <c r="AK513" s="29"/>
      <c r="AL513" s="29"/>
      <c r="AM513" s="29"/>
      <c r="AN513" s="29"/>
      <c r="AO513" s="29"/>
    </row>
    <row r="514" spans="1:41" ht="15.75" customHeight="1">
      <c r="A514" s="29"/>
      <c r="B514" s="29"/>
      <c r="C514" s="29"/>
      <c r="D514" s="29"/>
      <c r="E514" s="29"/>
      <c r="F514" s="29"/>
      <c r="G514" s="29"/>
      <c r="H514" s="29"/>
      <c r="I514" s="29"/>
      <c r="J514" s="29"/>
      <c r="K514" s="29"/>
      <c r="L514" s="29"/>
      <c r="M514" s="29"/>
      <c r="N514" s="29"/>
      <c r="O514" s="29"/>
      <c r="P514" s="28"/>
      <c r="Q514" s="29"/>
      <c r="R514" s="29"/>
      <c r="S514" s="29"/>
      <c r="T514" s="29"/>
      <c r="U514" s="29"/>
      <c r="V514" s="29"/>
      <c r="W514" s="29"/>
      <c r="X514" s="29"/>
      <c r="Y514" s="29"/>
      <c r="Z514" s="29"/>
      <c r="AA514" s="29"/>
      <c r="AB514" s="29"/>
      <c r="AC514" s="29"/>
      <c r="AD514" s="29"/>
      <c r="AE514" s="29"/>
      <c r="AF514" s="29"/>
      <c r="AG514" s="29"/>
      <c r="AH514" s="29"/>
      <c r="AI514" s="29"/>
      <c r="AJ514" s="29"/>
      <c r="AK514" s="29"/>
      <c r="AL514" s="29"/>
      <c r="AM514" s="29"/>
      <c r="AN514" s="29"/>
      <c r="AO514" s="29"/>
    </row>
    <row r="515" spans="1:41" ht="15.75" customHeight="1">
      <c r="A515" s="29"/>
      <c r="B515" s="29"/>
      <c r="C515" s="29"/>
      <c r="D515" s="29"/>
      <c r="E515" s="29"/>
      <c r="F515" s="29"/>
      <c r="G515" s="29"/>
      <c r="H515" s="29"/>
      <c r="I515" s="29"/>
      <c r="J515" s="29"/>
      <c r="K515" s="29"/>
      <c r="L515" s="29"/>
      <c r="M515" s="29"/>
      <c r="N515" s="29"/>
      <c r="O515" s="29"/>
      <c r="P515" s="28"/>
      <c r="Q515" s="29"/>
      <c r="R515" s="29"/>
      <c r="S515" s="29"/>
      <c r="T515" s="29"/>
      <c r="U515" s="29"/>
      <c r="V515" s="29"/>
      <c r="W515" s="29"/>
      <c r="X515" s="29"/>
      <c r="Y515" s="29"/>
      <c r="Z515" s="29"/>
      <c r="AA515" s="29"/>
      <c r="AB515" s="29"/>
      <c r="AC515" s="29"/>
      <c r="AD515" s="29"/>
      <c r="AE515" s="29"/>
      <c r="AF515" s="29"/>
      <c r="AG515" s="29"/>
      <c r="AH515" s="29"/>
      <c r="AI515" s="29"/>
      <c r="AJ515" s="29"/>
      <c r="AK515" s="29"/>
      <c r="AL515" s="29"/>
      <c r="AM515" s="29"/>
      <c r="AN515" s="29"/>
      <c r="AO515" s="29"/>
    </row>
    <row r="516" spans="1:41" ht="15.75" customHeight="1">
      <c r="A516" s="29"/>
      <c r="B516" s="29"/>
      <c r="C516" s="29"/>
      <c r="D516" s="29"/>
      <c r="E516" s="29"/>
      <c r="F516" s="29"/>
      <c r="G516" s="29"/>
      <c r="H516" s="29"/>
      <c r="I516" s="29"/>
      <c r="J516" s="29"/>
      <c r="K516" s="29"/>
      <c r="L516" s="29"/>
      <c r="M516" s="29"/>
      <c r="N516" s="29"/>
      <c r="O516" s="29"/>
      <c r="P516" s="28"/>
      <c r="Q516" s="29"/>
      <c r="R516" s="29"/>
      <c r="S516" s="29"/>
      <c r="T516" s="29"/>
      <c r="U516" s="29"/>
      <c r="V516" s="29"/>
      <c r="W516" s="29"/>
      <c r="X516" s="29"/>
      <c r="Y516" s="29"/>
      <c r="Z516" s="29"/>
      <c r="AA516" s="29"/>
      <c r="AB516" s="29"/>
      <c r="AC516" s="29"/>
      <c r="AD516" s="29"/>
      <c r="AE516" s="29"/>
      <c r="AF516" s="29"/>
      <c r="AG516" s="29"/>
      <c r="AH516" s="29"/>
      <c r="AI516" s="29"/>
      <c r="AJ516" s="29"/>
      <c r="AK516" s="29"/>
      <c r="AL516" s="29"/>
      <c r="AM516" s="29"/>
      <c r="AN516" s="29"/>
      <c r="AO516" s="29"/>
    </row>
    <row r="517" spans="1:41" ht="15.75" customHeight="1">
      <c r="A517" s="29"/>
      <c r="B517" s="29"/>
      <c r="C517" s="29"/>
      <c r="D517" s="29"/>
      <c r="E517" s="29"/>
      <c r="F517" s="29"/>
      <c r="G517" s="29"/>
      <c r="H517" s="29"/>
      <c r="I517" s="29"/>
      <c r="J517" s="29"/>
      <c r="K517" s="29"/>
      <c r="L517" s="29"/>
      <c r="M517" s="29"/>
      <c r="N517" s="29"/>
      <c r="O517" s="29"/>
      <c r="P517" s="28"/>
      <c r="Q517" s="29"/>
      <c r="R517" s="29"/>
      <c r="S517" s="29"/>
      <c r="T517" s="29"/>
      <c r="U517" s="29"/>
      <c r="V517" s="29"/>
      <c r="W517" s="29"/>
      <c r="X517" s="29"/>
      <c r="Y517" s="29"/>
      <c r="Z517" s="29"/>
      <c r="AA517" s="29"/>
      <c r="AB517" s="29"/>
      <c r="AC517" s="29"/>
      <c r="AD517" s="29"/>
      <c r="AE517" s="29"/>
      <c r="AF517" s="29"/>
      <c r="AG517" s="29"/>
      <c r="AH517" s="29"/>
      <c r="AI517" s="29"/>
      <c r="AJ517" s="29"/>
      <c r="AK517" s="29"/>
      <c r="AL517" s="29"/>
      <c r="AM517" s="29"/>
      <c r="AN517" s="29"/>
      <c r="AO517" s="29"/>
    </row>
    <row r="518" spans="1:41" ht="15.75" customHeight="1">
      <c r="A518" s="29"/>
      <c r="B518" s="29"/>
      <c r="C518" s="29"/>
      <c r="D518" s="29"/>
      <c r="E518" s="29"/>
      <c r="F518" s="29"/>
      <c r="G518" s="29"/>
      <c r="H518" s="29"/>
      <c r="I518" s="29"/>
      <c r="J518" s="29"/>
      <c r="K518" s="29"/>
      <c r="L518" s="29"/>
      <c r="M518" s="29"/>
      <c r="N518" s="29"/>
      <c r="O518" s="29"/>
      <c r="P518" s="28"/>
      <c r="Q518" s="29"/>
      <c r="R518" s="29"/>
      <c r="S518" s="29"/>
      <c r="T518" s="29"/>
      <c r="U518" s="29"/>
      <c r="V518" s="29"/>
      <c r="W518" s="29"/>
      <c r="X518" s="29"/>
      <c r="Y518" s="29"/>
      <c r="Z518" s="29"/>
      <c r="AA518" s="29"/>
      <c r="AB518" s="29"/>
      <c r="AC518" s="29"/>
      <c r="AD518" s="29"/>
      <c r="AE518" s="29"/>
      <c r="AF518" s="29"/>
      <c r="AG518" s="29"/>
      <c r="AH518" s="29"/>
      <c r="AI518" s="29"/>
      <c r="AJ518" s="29"/>
      <c r="AK518" s="29"/>
      <c r="AL518" s="29"/>
      <c r="AM518" s="29"/>
      <c r="AN518" s="29"/>
      <c r="AO518" s="29"/>
    </row>
    <row r="519" spans="1:41" ht="15.75" customHeight="1">
      <c r="A519" s="29"/>
      <c r="B519" s="29"/>
      <c r="C519" s="29"/>
      <c r="D519" s="29"/>
      <c r="E519" s="29"/>
      <c r="F519" s="29"/>
      <c r="G519" s="29"/>
      <c r="H519" s="29"/>
      <c r="I519" s="29"/>
      <c r="J519" s="29"/>
      <c r="K519" s="29"/>
      <c r="L519" s="29"/>
      <c r="M519" s="29"/>
      <c r="N519" s="29"/>
      <c r="O519" s="29"/>
      <c r="P519" s="28"/>
      <c r="Q519" s="29"/>
      <c r="R519" s="29"/>
      <c r="S519" s="29"/>
      <c r="T519" s="29"/>
      <c r="U519" s="29"/>
      <c r="V519" s="29"/>
      <c r="W519" s="29"/>
      <c r="X519" s="29"/>
      <c r="Y519" s="29"/>
      <c r="Z519" s="29"/>
      <c r="AA519" s="29"/>
      <c r="AB519" s="29"/>
      <c r="AC519" s="29"/>
      <c r="AD519" s="29"/>
      <c r="AE519" s="29"/>
      <c r="AF519" s="29"/>
      <c r="AG519" s="29"/>
      <c r="AH519" s="29"/>
      <c r="AI519" s="29"/>
      <c r="AJ519" s="29"/>
      <c r="AK519" s="29"/>
      <c r="AL519" s="29"/>
      <c r="AM519" s="29"/>
      <c r="AN519" s="29"/>
      <c r="AO519" s="29"/>
    </row>
    <row r="520" spans="1:41" ht="15.75" customHeight="1">
      <c r="A520" s="29"/>
      <c r="B520" s="29"/>
      <c r="C520" s="29"/>
      <c r="D520" s="29"/>
      <c r="E520" s="29"/>
      <c r="F520" s="29"/>
      <c r="G520" s="29"/>
      <c r="H520" s="29"/>
      <c r="I520" s="29"/>
      <c r="J520" s="29"/>
      <c r="K520" s="29"/>
      <c r="L520" s="29"/>
      <c r="M520" s="29"/>
      <c r="N520" s="29"/>
      <c r="O520" s="29"/>
      <c r="P520" s="28"/>
      <c r="Q520" s="29"/>
      <c r="R520" s="29"/>
      <c r="S520" s="29"/>
      <c r="T520" s="29"/>
      <c r="U520" s="29"/>
      <c r="V520" s="29"/>
      <c r="W520" s="29"/>
      <c r="X520" s="29"/>
      <c r="Y520" s="29"/>
      <c r="Z520" s="29"/>
      <c r="AA520" s="29"/>
      <c r="AB520" s="29"/>
      <c r="AC520" s="29"/>
      <c r="AD520" s="29"/>
      <c r="AE520" s="29"/>
      <c r="AF520" s="29"/>
      <c r="AG520" s="29"/>
      <c r="AH520" s="29"/>
      <c r="AI520" s="29"/>
      <c r="AJ520" s="29"/>
      <c r="AK520" s="29"/>
      <c r="AL520" s="29"/>
      <c r="AM520" s="29"/>
      <c r="AN520" s="29"/>
      <c r="AO520" s="29"/>
    </row>
    <row r="521" spans="1:41" ht="15.75" customHeight="1">
      <c r="A521" s="29"/>
      <c r="B521" s="29"/>
      <c r="C521" s="29"/>
      <c r="D521" s="29"/>
      <c r="E521" s="29"/>
      <c r="F521" s="29"/>
      <c r="G521" s="29"/>
      <c r="H521" s="29"/>
      <c r="I521" s="29"/>
      <c r="J521" s="29"/>
      <c r="K521" s="29"/>
      <c r="L521" s="29"/>
      <c r="M521" s="29"/>
      <c r="N521" s="29"/>
      <c r="O521" s="29"/>
      <c r="P521" s="28"/>
      <c r="Q521" s="29"/>
      <c r="R521" s="29"/>
      <c r="S521" s="29"/>
      <c r="T521" s="29"/>
      <c r="U521" s="29"/>
      <c r="V521" s="29"/>
      <c r="W521" s="29"/>
      <c r="X521" s="29"/>
      <c r="Y521" s="29"/>
      <c r="Z521" s="29"/>
      <c r="AA521" s="29"/>
      <c r="AB521" s="29"/>
      <c r="AC521" s="29"/>
      <c r="AD521" s="29"/>
      <c r="AE521" s="29"/>
      <c r="AF521" s="29"/>
      <c r="AG521" s="29"/>
      <c r="AH521" s="29"/>
      <c r="AI521" s="29"/>
      <c r="AJ521" s="29"/>
      <c r="AK521" s="29"/>
      <c r="AL521" s="29"/>
      <c r="AM521" s="29"/>
      <c r="AN521" s="29"/>
      <c r="AO521" s="29"/>
    </row>
    <row r="522" spans="1:41" ht="15.75" customHeight="1">
      <c r="A522" s="29"/>
      <c r="B522" s="29"/>
      <c r="C522" s="29"/>
      <c r="D522" s="29"/>
      <c r="E522" s="29"/>
      <c r="F522" s="29"/>
      <c r="G522" s="29"/>
      <c r="H522" s="29"/>
      <c r="I522" s="29"/>
      <c r="J522" s="29"/>
      <c r="K522" s="29"/>
      <c r="L522" s="29"/>
      <c r="M522" s="29"/>
      <c r="N522" s="29"/>
      <c r="O522" s="29"/>
      <c r="P522" s="28"/>
      <c r="Q522" s="29"/>
      <c r="R522" s="29"/>
      <c r="S522" s="29"/>
      <c r="T522" s="29"/>
      <c r="U522" s="29"/>
      <c r="V522" s="29"/>
      <c r="W522" s="29"/>
      <c r="X522" s="29"/>
      <c r="Y522" s="29"/>
      <c r="Z522" s="29"/>
      <c r="AA522" s="29"/>
      <c r="AB522" s="29"/>
      <c r="AC522" s="29"/>
      <c r="AD522" s="29"/>
      <c r="AE522" s="29"/>
      <c r="AF522" s="29"/>
      <c r="AG522" s="29"/>
      <c r="AH522" s="29"/>
      <c r="AI522" s="29"/>
      <c r="AJ522" s="29"/>
      <c r="AK522" s="29"/>
      <c r="AL522" s="29"/>
      <c r="AM522" s="29"/>
      <c r="AN522" s="29"/>
      <c r="AO522" s="29"/>
    </row>
    <row r="523" spans="1:41" ht="15.75" customHeight="1">
      <c r="A523" s="29"/>
      <c r="B523" s="29"/>
      <c r="C523" s="29"/>
      <c r="D523" s="29"/>
      <c r="E523" s="29"/>
      <c r="F523" s="29"/>
      <c r="G523" s="29"/>
      <c r="H523" s="29"/>
      <c r="I523" s="29"/>
      <c r="J523" s="29"/>
      <c r="K523" s="29"/>
      <c r="L523" s="29"/>
      <c r="M523" s="29"/>
      <c r="N523" s="29"/>
      <c r="O523" s="29"/>
      <c r="P523" s="28"/>
      <c r="Q523" s="29"/>
      <c r="R523" s="29"/>
      <c r="S523" s="29"/>
      <c r="T523" s="29"/>
      <c r="U523" s="29"/>
      <c r="V523" s="29"/>
      <c r="W523" s="29"/>
      <c r="X523" s="29"/>
      <c r="Y523" s="29"/>
      <c r="Z523" s="29"/>
      <c r="AA523" s="29"/>
      <c r="AB523" s="29"/>
      <c r="AC523" s="29"/>
      <c r="AD523" s="29"/>
      <c r="AE523" s="29"/>
      <c r="AF523" s="29"/>
      <c r="AG523" s="29"/>
      <c r="AH523" s="29"/>
      <c r="AI523" s="29"/>
      <c r="AJ523" s="29"/>
      <c r="AK523" s="29"/>
      <c r="AL523" s="29"/>
      <c r="AM523" s="29"/>
      <c r="AN523" s="29"/>
      <c r="AO523" s="29"/>
    </row>
    <row r="524" spans="1:41" ht="15.75" customHeight="1">
      <c r="A524" s="29"/>
      <c r="B524" s="29"/>
      <c r="C524" s="29"/>
      <c r="D524" s="29"/>
      <c r="E524" s="29"/>
      <c r="F524" s="29"/>
      <c r="G524" s="29"/>
      <c r="H524" s="29"/>
      <c r="I524" s="29"/>
      <c r="J524" s="29"/>
      <c r="K524" s="29"/>
      <c r="L524" s="29"/>
      <c r="M524" s="29"/>
      <c r="N524" s="29"/>
      <c r="O524" s="29"/>
      <c r="P524" s="28"/>
      <c r="Q524" s="29"/>
      <c r="R524" s="29"/>
      <c r="S524" s="29"/>
      <c r="T524" s="29"/>
      <c r="U524" s="29"/>
      <c r="V524" s="29"/>
      <c r="W524" s="29"/>
      <c r="X524" s="29"/>
      <c r="Y524" s="29"/>
      <c r="Z524" s="29"/>
      <c r="AA524" s="29"/>
      <c r="AB524" s="29"/>
      <c r="AC524" s="29"/>
      <c r="AD524" s="29"/>
      <c r="AE524" s="29"/>
      <c r="AF524" s="29"/>
      <c r="AG524" s="29"/>
      <c r="AH524" s="29"/>
      <c r="AI524" s="29"/>
      <c r="AJ524" s="29"/>
      <c r="AK524" s="29"/>
      <c r="AL524" s="29"/>
      <c r="AM524" s="29"/>
      <c r="AN524" s="29"/>
      <c r="AO524" s="29"/>
    </row>
    <row r="525" spans="1:41" ht="15.75" customHeight="1">
      <c r="A525" s="29"/>
      <c r="B525" s="29"/>
      <c r="C525" s="29"/>
      <c r="D525" s="29"/>
      <c r="E525" s="29"/>
      <c r="F525" s="29"/>
      <c r="G525" s="29"/>
      <c r="H525" s="29"/>
      <c r="I525" s="29"/>
      <c r="J525" s="29"/>
      <c r="K525" s="29"/>
      <c r="L525" s="29"/>
      <c r="M525" s="29"/>
      <c r="N525" s="29"/>
      <c r="O525" s="29"/>
      <c r="P525" s="28"/>
      <c r="Q525" s="29"/>
      <c r="R525" s="29"/>
      <c r="S525" s="29"/>
      <c r="T525" s="29"/>
      <c r="U525" s="29"/>
      <c r="V525" s="29"/>
      <c r="W525" s="29"/>
      <c r="X525" s="29"/>
      <c r="Y525" s="29"/>
      <c r="Z525" s="29"/>
      <c r="AA525" s="29"/>
      <c r="AB525" s="29"/>
      <c r="AC525" s="29"/>
      <c r="AD525" s="29"/>
      <c r="AE525" s="29"/>
      <c r="AF525" s="29"/>
      <c r="AG525" s="29"/>
      <c r="AH525" s="29"/>
      <c r="AI525" s="29"/>
      <c r="AJ525" s="29"/>
      <c r="AK525" s="29"/>
      <c r="AL525" s="29"/>
      <c r="AM525" s="29"/>
      <c r="AN525" s="29"/>
      <c r="AO525" s="29"/>
    </row>
    <row r="526" spans="1:41" ht="15.75" customHeight="1">
      <c r="A526" s="29"/>
      <c r="B526" s="29"/>
      <c r="C526" s="29"/>
      <c r="D526" s="29"/>
      <c r="E526" s="29"/>
      <c r="F526" s="29"/>
      <c r="G526" s="29"/>
      <c r="H526" s="29"/>
      <c r="I526" s="29"/>
      <c r="J526" s="29"/>
      <c r="K526" s="29"/>
      <c r="L526" s="29"/>
      <c r="M526" s="29"/>
      <c r="N526" s="29"/>
      <c r="O526" s="29"/>
      <c r="P526" s="28"/>
      <c r="Q526" s="29"/>
      <c r="R526" s="29"/>
      <c r="S526" s="29"/>
      <c r="T526" s="29"/>
      <c r="U526" s="29"/>
      <c r="V526" s="29"/>
      <c r="W526" s="29"/>
      <c r="X526" s="29"/>
      <c r="Y526" s="29"/>
      <c r="Z526" s="29"/>
      <c r="AA526" s="29"/>
      <c r="AB526" s="29"/>
      <c r="AC526" s="29"/>
      <c r="AD526" s="29"/>
      <c r="AE526" s="29"/>
      <c r="AF526" s="29"/>
      <c r="AG526" s="29"/>
      <c r="AH526" s="29"/>
      <c r="AI526" s="29"/>
      <c r="AJ526" s="29"/>
      <c r="AK526" s="29"/>
      <c r="AL526" s="29"/>
      <c r="AM526" s="29"/>
      <c r="AN526" s="29"/>
      <c r="AO526" s="29"/>
    </row>
    <row r="527" spans="1:41" ht="15.75" customHeight="1">
      <c r="A527" s="29"/>
      <c r="B527" s="29"/>
      <c r="C527" s="29"/>
      <c r="D527" s="29"/>
      <c r="E527" s="29"/>
      <c r="F527" s="29"/>
      <c r="G527" s="29"/>
      <c r="H527" s="29"/>
      <c r="I527" s="29"/>
      <c r="J527" s="29"/>
      <c r="K527" s="29"/>
      <c r="L527" s="29"/>
      <c r="M527" s="29"/>
      <c r="N527" s="29"/>
      <c r="O527" s="29"/>
      <c r="P527" s="28"/>
      <c r="Q527" s="29"/>
      <c r="R527" s="29"/>
      <c r="S527" s="29"/>
      <c r="T527" s="29"/>
      <c r="U527" s="29"/>
      <c r="V527" s="29"/>
      <c r="W527" s="29"/>
      <c r="X527" s="29"/>
      <c r="Y527" s="29"/>
      <c r="Z527" s="29"/>
      <c r="AA527" s="29"/>
      <c r="AB527" s="29"/>
      <c r="AC527" s="29"/>
      <c r="AD527" s="29"/>
      <c r="AE527" s="29"/>
      <c r="AF527" s="29"/>
      <c r="AG527" s="29"/>
      <c r="AH527" s="29"/>
      <c r="AI527" s="29"/>
      <c r="AJ527" s="29"/>
      <c r="AK527" s="29"/>
      <c r="AL527" s="29"/>
      <c r="AM527" s="29"/>
      <c r="AN527" s="29"/>
      <c r="AO527" s="29"/>
    </row>
    <row r="528" spans="1:41" ht="15.75" customHeight="1">
      <c r="A528" s="29"/>
      <c r="B528" s="29"/>
      <c r="C528" s="29"/>
      <c r="D528" s="29"/>
      <c r="E528" s="29"/>
      <c r="F528" s="29"/>
      <c r="G528" s="29"/>
      <c r="H528" s="29"/>
      <c r="I528" s="29"/>
      <c r="J528" s="29"/>
      <c r="K528" s="29"/>
      <c r="L528" s="29"/>
      <c r="M528" s="29"/>
      <c r="N528" s="29"/>
      <c r="O528" s="29"/>
      <c r="P528" s="28"/>
      <c r="Q528" s="29"/>
      <c r="R528" s="29"/>
      <c r="S528" s="29"/>
      <c r="T528" s="29"/>
      <c r="U528" s="29"/>
      <c r="V528" s="29"/>
      <c r="W528" s="29"/>
      <c r="X528" s="29"/>
      <c r="Y528" s="29"/>
      <c r="Z528" s="29"/>
      <c r="AA528" s="29"/>
      <c r="AB528" s="29"/>
      <c r="AC528" s="29"/>
      <c r="AD528" s="29"/>
      <c r="AE528" s="29"/>
      <c r="AF528" s="29"/>
      <c r="AG528" s="29"/>
      <c r="AH528" s="29"/>
      <c r="AI528" s="29"/>
      <c r="AJ528" s="29"/>
      <c r="AK528" s="29"/>
      <c r="AL528" s="29"/>
      <c r="AM528" s="29"/>
      <c r="AN528" s="29"/>
      <c r="AO528" s="29"/>
    </row>
    <row r="529" spans="1:41" ht="15.75" customHeight="1">
      <c r="A529" s="29"/>
      <c r="B529" s="29"/>
      <c r="C529" s="29"/>
      <c r="D529" s="29"/>
      <c r="E529" s="29"/>
      <c r="F529" s="29"/>
      <c r="G529" s="29"/>
      <c r="H529" s="29"/>
      <c r="I529" s="29"/>
      <c r="J529" s="29"/>
      <c r="K529" s="29"/>
      <c r="L529" s="29"/>
      <c r="M529" s="29"/>
      <c r="N529" s="29"/>
      <c r="O529" s="29"/>
      <c r="P529" s="28"/>
      <c r="Q529" s="29"/>
      <c r="R529" s="29"/>
      <c r="S529" s="29"/>
      <c r="T529" s="29"/>
      <c r="U529" s="29"/>
      <c r="V529" s="29"/>
      <c r="W529" s="29"/>
      <c r="X529" s="29"/>
      <c r="Y529" s="29"/>
      <c r="Z529" s="29"/>
      <c r="AA529" s="29"/>
      <c r="AB529" s="29"/>
      <c r="AC529" s="29"/>
      <c r="AD529" s="29"/>
      <c r="AE529" s="29"/>
      <c r="AF529" s="29"/>
      <c r="AG529" s="29"/>
      <c r="AH529" s="29"/>
      <c r="AI529" s="29"/>
      <c r="AJ529" s="29"/>
      <c r="AK529" s="29"/>
      <c r="AL529" s="29"/>
      <c r="AM529" s="29"/>
      <c r="AN529" s="29"/>
      <c r="AO529" s="29"/>
    </row>
    <row r="530" spans="1:41" ht="15.75" customHeight="1">
      <c r="A530" s="29"/>
      <c r="B530" s="29"/>
      <c r="C530" s="29"/>
      <c r="D530" s="29"/>
      <c r="E530" s="29"/>
      <c r="F530" s="29"/>
      <c r="G530" s="29"/>
      <c r="H530" s="29"/>
      <c r="I530" s="29"/>
      <c r="J530" s="29"/>
      <c r="K530" s="29"/>
      <c r="L530" s="29"/>
      <c r="M530" s="29"/>
      <c r="N530" s="29"/>
      <c r="O530" s="29"/>
      <c r="P530" s="28"/>
      <c r="Q530" s="29"/>
      <c r="R530" s="29"/>
      <c r="S530" s="29"/>
      <c r="T530" s="29"/>
      <c r="U530" s="29"/>
      <c r="V530" s="29"/>
      <c r="W530" s="29"/>
      <c r="X530" s="29"/>
      <c r="Y530" s="29"/>
      <c r="Z530" s="29"/>
      <c r="AA530" s="29"/>
      <c r="AB530" s="29"/>
      <c r="AC530" s="29"/>
      <c r="AD530" s="29"/>
      <c r="AE530" s="29"/>
      <c r="AF530" s="29"/>
      <c r="AG530" s="29"/>
      <c r="AH530" s="29"/>
      <c r="AI530" s="29"/>
      <c r="AJ530" s="29"/>
      <c r="AK530" s="29"/>
      <c r="AL530" s="29"/>
      <c r="AM530" s="29"/>
      <c r="AN530" s="29"/>
      <c r="AO530" s="29"/>
    </row>
    <row r="531" spans="1:41" ht="15.75" customHeight="1">
      <c r="A531" s="29"/>
      <c r="B531" s="29"/>
      <c r="C531" s="29"/>
      <c r="D531" s="29"/>
      <c r="E531" s="29"/>
      <c r="F531" s="29"/>
      <c r="G531" s="29"/>
      <c r="H531" s="29"/>
      <c r="I531" s="29"/>
      <c r="J531" s="29"/>
      <c r="K531" s="29"/>
      <c r="L531" s="29"/>
      <c r="M531" s="29"/>
      <c r="N531" s="29"/>
      <c r="O531" s="29"/>
      <c r="P531" s="28"/>
      <c r="Q531" s="29"/>
      <c r="R531" s="29"/>
      <c r="S531" s="29"/>
      <c r="T531" s="29"/>
      <c r="U531" s="29"/>
      <c r="V531" s="29"/>
      <c r="W531" s="29"/>
      <c r="X531" s="29"/>
      <c r="Y531" s="29"/>
      <c r="Z531" s="29"/>
      <c r="AA531" s="29"/>
      <c r="AB531" s="29"/>
      <c r="AC531" s="29"/>
      <c r="AD531" s="29"/>
      <c r="AE531" s="29"/>
      <c r="AF531" s="29"/>
      <c r="AG531" s="29"/>
      <c r="AH531" s="29"/>
      <c r="AI531" s="29"/>
      <c r="AJ531" s="29"/>
      <c r="AK531" s="29"/>
      <c r="AL531" s="29"/>
      <c r="AM531" s="29"/>
      <c r="AN531" s="29"/>
      <c r="AO531" s="29"/>
    </row>
    <row r="532" spans="1:41" ht="15.75" customHeight="1">
      <c r="A532" s="29"/>
      <c r="B532" s="29"/>
      <c r="C532" s="29"/>
      <c r="D532" s="29"/>
      <c r="E532" s="29"/>
      <c r="F532" s="29"/>
      <c r="G532" s="29"/>
      <c r="H532" s="29"/>
      <c r="I532" s="29"/>
      <c r="J532" s="29"/>
      <c r="K532" s="29"/>
      <c r="L532" s="29"/>
      <c r="M532" s="29"/>
      <c r="N532" s="29"/>
      <c r="O532" s="29"/>
      <c r="P532" s="28"/>
      <c r="Q532" s="29"/>
      <c r="R532" s="29"/>
      <c r="S532" s="29"/>
      <c r="T532" s="29"/>
      <c r="U532" s="29"/>
      <c r="V532" s="29"/>
      <c r="W532" s="29"/>
      <c r="X532" s="29"/>
      <c r="Y532" s="29"/>
      <c r="Z532" s="29"/>
      <c r="AA532" s="29"/>
      <c r="AB532" s="29"/>
      <c r="AC532" s="29"/>
      <c r="AD532" s="29"/>
      <c r="AE532" s="29"/>
      <c r="AF532" s="29"/>
      <c r="AG532" s="29"/>
      <c r="AH532" s="29"/>
      <c r="AI532" s="29"/>
      <c r="AJ532" s="29"/>
      <c r="AK532" s="29"/>
      <c r="AL532" s="29"/>
      <c r="AM532" s="29"/>
      <c r="AN532" s="29"/>
      <c r="AO532" s="29"/>
    </row>
    <row r="533" spans="1:41" ht="15.75" customHeight="1">
      <c r="A533" s="29"/>
      <c r="B533" s="29"/>
      <c r="C533" s="29"/>
      <c r="D533" s="29"/>
      <c r="E533" s="29"/>
      <c r="F533" s="29"/>
      <c r="G533" s="29"/>
      <c r="H533" s="29"/>
      <c r="I533" s="29"/>
      <c r="J533" s="29"/>
      <c r="K533" s="29"/>
      <c r="L533" s="29"/>
      <c r="M533" s="29"/>
      <c r="N533" s="29"/>
      <c r="O533" s="29"/>
      <c r="P533" s="28"/>
      <c r="Q533" s="29"/>
      <c r="R533" s="29"/>
      <c r="S533" s="29"/>
      <c r="T533" s="29"/>
      <c r="U533" s="29"/>
      <c r="V533" s="29"/>
      <c r="W533" s="29"/>
      <c r="X533" s="29"/>
      <c r="Y533" s="29"/>
      <c r="Z533" s="29"/>
      <c r="AA533" s="29"/>
      <c r="AB533" s="29"/>
      <c r="AC533" s="29"/>
      <c r="AD533" s="29"/>
      <c r="AE533" s="29"/>
      <c r="AF533" s="29"/>
      <c r="AG533" s="29"/>
      <c r="AH533" s="29"/>
      <c r="AI533" s="29"/>
      <c r="AJ533" s="29"/>
      <c r="AK533" s="29"/>
      <c r="AL533" s="29"/>
      <c r="AM533" s="29"/>
      <c r="AN533" s="29"/>
      <c r="AO533" s="29"/>
    </row>
    <row r="534" spans="1:41" ht="15.75" customHeight="1">
      <c r="A534" s="29"/>
      <c r="B534" s="29"/>
      <c r="C534" s="29"/>
      <c r="D534" s="29"/>
      <c r="E534" s="29"/>
      <c r="F534" s="29"/>
      <c r="G534" s="29"/>
      <c r="H534" s="29"/>
      <c r="I534" s="29"/>
      <c r="J534" s="29"/>
      <c r="K534" s="29"/>
      <c r="L534" s="29"/>
      <c r="M534" s="29"/>
      <c r="N534" s="29"/>
      <c r="O534" s="29"/>
      <c r="P534" s="28"/>
      <c r="Q534" s="29"/>
      <c r="R534" s="29"/>
      <c r="S534" s="29"/>
      <c r="T534" s="29"/>
      <c r="U534" s="29"/>
      <c r="V534" s="29"/>
      <c r="W534" s="29"/>
      <c r="X534" s="29"/>
      <c r="Y534" s="29"/>
      <c r="Z534" s="29"/>
      <c r="AA534" s="29"/>
      <c r="AB534" s="29"/>
      <c r="AC534" s="29"/>
      <c r="AD534" s="29"/>
      <c r="AE534" s="29"/>
      <c r="AF534" s="29"/>
      <c r="AG534" s="29"/>
      <c r="AH534" s="29"/>
      <c r="AI534" s="29"/>
      <c r="AJ534" s="29"/>
      <c r="AK534" s="29"/>
      <c r="AL534" s="29"/>
      <c r="AM534" s="29"/>
      <c r="AN534" s="29"/>
      <c r="AO534" s="29"/>
    </row>
    <row r="535" spans="1:41" ht="15.75" customHeight="1">
      <c r="A535" s="29"/>
      <c r="B535" s="29"/>
      <c r="C535" s="29"/>
      <c r="D535" s="29"/>
      <c r="E535" s="29"/>
      <c r="F535" s="29"/>
      <c r="G535" s="29"/>
      <c r="H535" s="29"/>
      <c r="I535" s="29"/>
      <c r="J535" s="29"/>
      <c r="K535" s="29"/>
      <c r="L535" s="29"/>
      <c r="M535" s="29"/>
      <c r="N535" s="29"/>
      <c r="O535" s="29"/>
      <c r="P535" s="28"/>
      <c r="Q535" s="29"/>
      <c r="R535" s="29"/>
      <c r="S535" s="29"/>
      <c r="T535" s="29"/>
      <c r="U535" s="29"/>
      <c r="V535" s="29"/>
      <c r="W535" s="29"/>
      <c r="X535" s="29"/>
      <c r="Y535" s="29"/>
      <c r="Z535" s="29"/>
      <c r="AA535" s="29"/>
      <c r="AB535" s="29"/>
      <c r="AC535" s="29"/>
      <c r="AD535" s="29"/>
      <c r="AE535" s="29"/>
      <c r="AF535" s="29"/>
      <c r="AG535" s="29"/>
      <c r="AH535" s="29"/>
      <c r="AI535" s="29"/>
      <c r="AJ535" s="29"/>
      <c r="AK535" s="29"/>
      <c r="AL535" s="29"/>
      <c r="AM535" s="29"/>
      <c r="AN535" s="29"/>
      <c r="AO535" s="29"/>
    </row>
    <row r="536" spans="1:41" ht="15.75" customHeight="1">
      <c r="A536" s="29"/>
      <c r="B536" s="29"/>
      <c r="C536" s="29"/>
      <c r="D536" s="29"/>
      <c r="E536" s="29"/>
      <c r="F536" s="29"/>
      <c r="G536" s="29"/>
      <c r="H536" s="29"/>
      <c r="I536" s="29"/>
      <c r="J536" s="29"/>
      <c r="K536" s="29"/>
      <c r="L536" s="29"/>
      <c r="M536" s="29"/>
      <c r="N536" s="29"/>
      <c r="O536" s="29"/>
      <c r="P536" s="28"/>
      <c r="Q536" s="29"/>
      <c r="R536" s="29"/>
      <c r="S536" s="29"/>
      <c r="T536" s="29"/>
      <c r="U536" s="29"/>
      <c r="V536" s="29"/>
      <c r="W536" s="29"/>
      <c r="X536" s="29"/>
      <c r="Y536" s="29"/>
      <c r="Z536" s="29"/>
      <c r="AA536" s="29"/>
      <c r="AB536" s="29"/>
      <c r="AC536" s="29"/>
      <c r="AD536" s="29"/>
      <c r="AE536" s="29"/>
      <c r="AF536" s="29"/>
      <c r="AG536" s="29"/>
      <c r="AH536" s="29"/>
      <c r="AI536" s="29"/>
      <c r="AJ536" s="29"/>
      <c r="AK536" s="29"/>
      <c r="AL536" s="29"/>
      <c r="AM536" s="29"/>
      <c r="AN536" s="29"/>
      <c r="AO536" s="29"/>
    </row>
    <row r="537" spans="1:41" ht="15.75" customHeight="1">
      <c r="A537" s="29"/>
      <c r="B537" s="29"/>
      <c r="C537" s="29"/>
      <c r="D537" s="29"/>
      <c r="E537" s="29"/>
      <c r="F537" s="29"/>
      <c r="G537" s="29"/>
      <c r="H537" s="29"/>
      <c r="I537" s="29"/>
      <c r="J537" s="29"/>
      <c r="K537" s="29"/>
      <c r="L537" s="29"/>
      <c r="M537" s="29"/>
      <c r="N537" s="29"/>
      <c r="O537" s="29"/>
      <c r="P537" s="28"/>
      <c r="Q537" s="29"/>
      <c r="R537" s="29"/>
      <c r="S537" s="29"/>
      <c r="T537" s="29"/>
      <c r="U537" s="29"/>
      <c r="V537" s="29"/>
      <c r="W537" s="29"/>
      <c r="X537" s="29"/>
      <c r="Y537" s="29"/>
      <c r="Z537" s="29"/>
      <c r="AA537" s="29"/>
      <c r="AB537" s="29"/>
      <c r="AC537" s="29"/>
      <c r="AD537" s="29"/>
      <c r="AE537" s="29"/>
      <c r="AF537" s="29"/>
      <c r="AG537" s="29"/>
      <c r="AH537" s="29"/>
      <c r="AI537" s="29"/>
      <c r="AJ537" s="29"/>
      <c r="AK537" s="29"/>
      <c r="AL537" s="29"/>
      <c r="AM537" s="29"/>
      <c r="AN537" s="29"/>
      <c r="AO537" s="29"/>
    </row>
    <row r="538" spans="1:41" ht="15.75" customHeight="1">
      <c r="A538" s="29"/>
      <c r="B538" s="29"/>
      <c r="C538" s="29"/>
      <c r="D538" s="29"/>
      <c r="E538" s="29"/>
      <c r="F538" s="29"/>
      <c r="G538" s="29"/>
      <c r="H538" s="29"/>
      <c r="I538" s="29"/>
      <c r="J538" s="29"/>
      <c r="K538" s="29"/>
      <c r="L538" s="29"/>
      <c r="M538" s="29"/>
      <c r="N538" s="29"/>
      <c r="O538" s="29"/>
      <c r="P538" s="28"/>
      <c r="Q538" s="29"/>
      <c r="R538" s="29"/>
      <c r="S538" s="29"/>
      <c r="T538" s="29"/>
      <c r="U538" s="29"/>
      <c r="V538" s="29"/>
      <c r="W538" s="29"/>
      <c r="X538" s="29"/>
      <c r="Y538" s="29"/>
      <c r="Z538" s="29"/>
      <c r="AA538" s="29"/>
      <c r="AB538" s="29"/>
      <c r="AC538" s="29"/>
      <c r="AD538" s="29"/>
      <c r="AE538" s="29"/>
      <c r="AF538" s="29"/>
      <c r="AG538" s="29"/>
      <c r="AH538" s="29"/>
      <c r="AI538" s="29"/>
      <c r="AJ538" s="29"/>
      <c r="AK538" s="29"/>
      <c r="AL538" s="29"/>
      <c r="AM538" s="29"/>
      <c r="AN538" s="29"/>
      <c r="AO538" s="29"/>
    </row>
    <row r="539" spans="1:41" ht="15.75" customHeight="1">
      <c r="A539" s="29"/>
      <c r="B539" s="29"/>
      <c r="C539" s="29"/>
      <c r="D539" s="29"/>
      <c r="E539" s="29"/>
      <c r="F539" s="29"/>
      <c r="G539" s="29"/>
      <c r="H539" s="29"/>
      <c r="I539" s="29"/>
      <c r="J539" s="29"/>
      <c r="K539" s="29"/>
      <c r="L539" s="29"/>
      <c r="M539" s="29"/>
      <c r="N539" s="29"/>
      <c r="O539" s="29"/>
      <c r="P539" s="28"/>
      <c r="Q539" s="29"/>
      <c r="R539" s="29"/>
      <c r="S539" s="29"/>
      <c r="T539" s="29"/>
      <c r="U539" s="29"/>
      <c r="V539" s="29"/>
      <c r="W539" s="29"/>
      <c r="X539" s="29"/>
      <c r="Y539" s="29"/>
      <c r="Z539" s="29"/>
      <c r="AA539" s="29"/>
      <c r="AB539" s="29"/>
      <c r="AC539" s="29"/>
      <c r="AD539" s="29"/>
      <c r="AE539" s="29"/>
      <c r="AF539" s="29"/>
      <c r="AG539" s="29"/>
      <c r="AH539" s="29"/>
      <c r="AI539" s="29"/>
      <c r="AJ539" s="29"/>
      <c r="AK539" s="29"/>
      <c r="AL539" s="29"/>
      <c r="AM539" s="29"/>
      <c r="AN539" s="29"/>
      <c r="AO539" s="29"/>
    </row>
    <row r="540" spans="1:41" ht="15.75" customHeight="1">
      <c r="A540" s="29"/>
      <c r="B540" s="29"/>
      <c r="C540" s="29"/>
      <c r="D540" s="29"/>
      <c r="E540" s="29"/>
      <c r="F540" s="29"/>
      <c r="G540" s="29"/>
      <c r="H540" s="29"/>
      <c r="I540" s="29"/>
      <c r="J540" s="29"/>
      <c r="K540" s="29"/>
      <c r="L540" s="29"/>
      <c r="M540" s="29"/>
      <c r="N540" s="29"/>
      <c r="O540" s="29"/>
      <c r="P540" s="28"/>
      <c r="Q540" s="29"/>
      <c r="R540" s="29"/>
      <c r="S540" s="29"/>
      <c r="T540" s="29"/>
      <c r="U540" s="29"/>
      <c r="V540" s="29"/>
      <c r="W540" s="29"/>
      <c r="X540" s="29"/>
      <c r="Y540" s="29"/>
      <c r="Z540" s="29"/>
      <c r="AA540" s="29"/>
      <c r="AB540" s="29"/>
      <c r="AC540" s="29"/>
      <c r="AD540" s="29"/>
      <c r="AE540" s="29"/>
      <c r="AF540" s="29"/>
      <c r="AG540" s="29"/>
      <c r="AH540" s="29"/>
      <c r="AI540" s="29"/>
      <c r="AJ540" s="29"/>
      <c r="AK540" s="29"/>
      <c r="AL540" s="29"/>
      <c r="AM540" s="29"/>
      <c r="AN540" s="29"/>
      <c r="AO540" s="29"/>
    </row>
    <row r="541" spans="1:41" ht="15.75" customHeight="1">
      <c r="A541" s="29"/>
      <c r="B541" s="29"/>
      <c r="C541" s="29"/>
      <c r="D541" s="29"/>
      <c r="E541" s="29"/>
      <c r="F541" s="29"/>
      <c r="G541" s="29"/>
      <c r="H541" s="29"/>
      <c r="I541" s="29"/>
      <c r="J541" s="29"/>
      <c r="K541" s="29"/>
      <c r="L541" s="29"/>
      <c r="M541" s="29"/>
      <c r="N541" s="29"/>
      <c r="O541" s="29"/>
      <c r="P541" s="28"/>
      <c r="Q541" s="29"/>
      <c r="R541" s="29"/>
      <c r="S541" s="29"/>
      <c r="T541" s="29"/>
      <c r="U541" s="29"/>
      <c r="V541" s="29"/>
      <c r="W541" s="29"/>
      <c r="X541" s="29"/>
      <c r="Y541" s="29"/>
      <c r="Z541" s="29"/>
      <c r="AA541" s="29"/>
      <c r="AB541" s="29"/>
      <c r="AC541" s="29"/>
      <c r="AD541" s="29"/>
      <c r="AE541" s="29"/>
      <c r="AF541" s="29"/>
      <c r="AG541" s="29"/>
      <c r="AH541" s="29"/>
      <c r="AI541" s="29"/>
      <c r="AJ541" s="29"/>
      <c r="AK541" s="29"/>
      <c r="AL541" s="29"/>
      <c r="AM541" s="29"/>
      <c r="AN541" s="29"/>
      <c r="AO541" s="29"/>
    </row>
    <row r="542" spans="1:41" ht="15.75" customHeight="1">
      <c r="A542" s="29"/>
      <c r="B542" s="29"/>
      <c r="C542" s="29"/>
      <c r="D542" s="29"/>
      <c r="E542" s="29"/>
      <c r="F542" s="29"/>
      <c r="G542" s="29"/>
      <c r="H542" s="29"/>
      <c r="I542" s="29"/>
      <c r="J542" s="29"/>
      <c r="K542" s="29"/>
      <c r="L542" s="29"/>
      <c r="M542" s="29"/>
      <c r="N542" s="29"/>
      <c r="O542" s="29"/>
      <c r="P542" s="28"/>
      <c r="Q542" s="29"/>
      <c r="R542" s="29"/>
      <c r="S542" s="29"/>
      <c r="T542" s="29"/>
      <c r="U542" s="29"/>
      <c r="V542" s="29"/>
      <c r="W542" s="29"/>
      <c r="X542" s="29"/>
      <c r="Y542" s="29"/>
      <c r="Z542" s="29"/>
      <c r="AA542" s="29"/>
      <c r="AB542" s="29"/>
      <c r="AC542" s="29"/>
      <c r="AD542" s="29"/>
      <c r="AE542" s="29"/>
      <c r="AF542" s="29"/>
      <c r="AG542" s="29"/>
      <c r="AH542" s="29"/>
      <c r="AI542" s="29"/>
      <c r="AJ542" s="29"/>
      <c r="AK542" s="29"/>
      <c r="AL542" s="29"/>
      <c r="AM542" s="29"/>
      <c r="AN542" s="29"/>
      <c r="AO542" s="29"/>
    </row>
    <row r="543" spans="1:41" ht="15.75" customHeight="1">
      <c r="A543" s="29"/>
      <c r="B543" s="29"/>
      <c r="C543" s="29"/>
      <c r="D543" s="29"/>
      <c r="E543" s="29"/>
      <c r="F543" s="29"/>
      <c r="G543" s="29"/>
      <c r="H543" s="29"/>
      <c r="I543" s="29"/>
      <c r="J543" s="29"/>
      <c r="K543" s="29"/>
      <c r="L543" s="29"/>
      <c r="M543" s="29"/>
      <c r="N543" s="29"/>
      <c r="O543" s="29"/>
      <c r="P543" s="28"/>
      <c r="Q543" s="29"/>
      <c r="R543" s="29"/>
      <c r="S543" s="29"/>
      <c r="T543" s="29"/>
      <c r="U543" s="29"/>
      <c r="V543" s="29"/>
      <c r="W543" s="29"/>
      <c r="X543" s="29"/>
      <c r="Y543" s="29"/>
      <c r="Z543" s="29"/>
      <c r="AA543" s="29"/>
      <c r="AB543" s="29"/>
      <c r="AC543" s="29"/>
      <c r="AD543" s="29"/>
      <c r="AE543" s="29"/>
      <c r="AF543" s="29"/>
      <c r="AG543" s="29"/>
      <c r="AH543" s="29"/>
      <c r="AI543" s="29"/>
      <c r="AJ543" s="29"/>
      <c r="AK543" s="29"/>
      <c r="AL543" s="29"/>
      <c r="AM543" s="29"/>
      <c r="AN543" s="29"/>
      <c r="AO543" s="29"/>
    </row>
    <row r="544" spans="1:41" ht="15.75" customHeight="1">
      <c r="A544" s="29"/>
      <c r="B544" s="29"/>
      <c r="C544" s="29"/>
      <c r="D544" s="29"/>
      <c r="E544" s="29"/>
      <c r="F544" s="29"/>
      <c r="G544" s="29"/>
      <c r="H544" s="29"/>
      <c r="I544" s="29"/>
      <c r="J544" s="29"/>
      <c r="K544" s="29"/>
      <c r="L544" s="29"/>
      <c r="M544" s="29"/>
      <c r="N544" s="29"/>
      <c r="O544" s="29"/>
      <c r="P544" s="28"/>
      <c r="Q544" s="29"/>
      <c r="R544" s="29"/>
      <c r="S544" s="29"/>
      <c r="T544" s="29"/>
      <c r="U544" s="29"/>
      <c r="V544" s="29"/>
      <c r="W544" s="29"/>
      <c r="X544" s="29"/>
      <c r="Y544" s="29"/>
      <c r="Z544" s="29"/>
      <c r="AA544" s="29"/>
      <c r="AB544" s="29"/>
      <c r="AC544" s="29"/>
      <c r="AD544" s="29"/>
      <c r="AE544" s="29"/>
      <c r="AF544" s="29"/>
      <c r="AG544" s="29"/>
      <c r="AH544" s="29"/>
      <c r="AI544" s="29"/>
      <c r="AJ544" s="29"/>
      <c r="AK544" s="29"/>
      <c r="AL544" s="29"/>
      <c r="AM544" s="29"/>
      <c r="AN544" s="29"/>
      <c r="AO544" s="29"/>
    </row>
    <row r="545" spans="1:41" ht="15.75" customHeight="1">
      <c r="A545" s="29"/>
      <c r="B545" s="29"/>
      <c r="C545" s="29"/>
      <c r="D545" s="29"/>
      <c r="E545" s="29"/>
      <c r="F545" s="29"/>
      <c r="G545" s="29"/>
      <c r="H545" s="29"/>
      <c r="I545" s="29"/>
      <c r="J545" s="29"/>
      <c r="K545" s="29"/>
      <c r="L545" s="29"/>
      <c r="M545" s="29"/>
      <c r="N545" s="29"/>
      <c r="O545" s="29"/>
      <c r="P545" s="28"/>
      <c r="Q545" s="29"/>
      <c r="R545" s="29"/>
      <c r="S545" s="29"/>
      <c r="T545" s="29"/>
      <c r="U545" s="29"/>
      <c r="V545" s="29"/>
      <c r="W545" s="29"/>
      <c r="X545" s="29"/>
      <c r="Y545" s="29"/>
      <c r="Z545" s="29"/>
      <c r="AA545" s="29"/>
      <c r="AB545" s="29"/>
      <c r="AC545" s="29"/>
      <c r="AD545" s="29"/>
      <c r="AE545" s="29"/>
      <c r="AF545" s="29"/>
      <c r="AG545" s="29"/>
      <c r="AH545" s="29"/>
      <c r="AI545" s="29"/>
      <c r="AJ545" s="29"/>
      <c r="AK545" s="29"/>
      <c r="AL545" s="29"/>
      <c r="AM545" s="29"/>
      <c r="AN545" s="29"/>
      <c r="AO545" s="29"/>
    </row>
    <row r="546" spans="1:41" ht="15.75" customHeight="1">
      <c r="A546" s="29"/>
      <c r="B546" s="29"/>
      <c r="C546" s="29"/>
      <c r="D546" s="29"/>
      <c r="E546" s="29"/>
      <c r="F546" s="29"/>
      <c r="G546" s="29"/>
      <c r="H546" s="29"/>
      <c r="I546" s="29"/>
      <c r="J546" s="29"/>
      <c r="K546" s="29"/>
      <c r="L546" s="29"/>
      <c r="M546" s="29"/>
      <c r="N546" s="29"/>
      <c r="O546" s="29"/>
      <c r="P546" s="28"/>
      <c r="Q546" s="29"/>
      <c r="R546" s="29"/>
      <c r="S546" s="29"/>
      <c r="T546" s="29"/>
      <c r="U546" s="29"/>
      <c r="V546" s="29"/>
      <c r="W546" s="29"/>
      <c r="X546" s="29"/>
      <c r="Y546" s="29"/>
      <c r="Z546" s="29"/>
      <c r="AA546" s="29"/>
      <c r="AB546" s="29"/>
      <c r="AC546" s="29"/>
      <c r="AD546" s="29"/>
      <c r="AE546" s="29"/>
      <c r="AF546" s="29"/>
      <c r="AG546" s="29"/>
      <c r="AH546" s="29"/>
      <c r="AI546" s="29"/>
      <c r="AJ546" s="29"/>
      <c r="AK546" s="29"/>
      <c r="AL546" s="29"/>
      <c r="AM546" s="29"/>
      <c r="AN546" s="29"/>
      <c r="AO546" s="29"/>
    </row>
    <row r="547" spans="1:41" ht="15.75" customHeight="1">
      <c r="A547" s="29"/>
      <c r="B547" s="29"/>
      <c r="C547" s="29"/>
      <c r="D547" s="29"/>
      <c r="E547" s="29"/>
      <c r="F547" s="29"/>
      <c r="G547" s="29"/>
      <c r="H547" s="29"/>
      <c r="I547" s="29"/>
      <c r="J547" s="29"/>
      <c r="K547" s="29"/>
      <c r="L547" s="29"/>
      <c r="M547" s="29"/>
      <c r="N547" s="29"/>
      <c r="O547" s="29"/>
      <c r="P547" s="28"/>
      <c r="Q547" s="29"/>
      <c r="R547" s="29"/>
      <c r="S547" s="29"/>
      <c r="T547" s="29"/>
      <c r="U547" s="29"/>
      <c r="V547" s="29"/>
      <c r="W547" s="29"/>
      <c r="X547" s="29"/>
      <c r="Y547" s="29"/>
      <c r="Z547" s="29"/>
      <c r="AA547" s="29"/>
      <c r="AB547" s="29"/>
      <c r="AC547" s="29"/>
      <c r="AD547" s="29"/>
      <c r="AE547" s="29"/>
      <c r="AF547" s="29"/>
      <c r="AG547" s="29"/>
      <c r="AH547" s="29"/>
      <c r="AI547" s="29"/>
      <c r="AJ547" s="29"/>
      <c r="AK547" s="29"/>
      <c r="AL547" s="29"/>
      <c r="AM547" s="29"/>
      <c r="AN547" s="29"/>
      <c r="AO547" s="29"/>
    </row>
    <row r="548" spans="1:41" ht="15.75" customHeight="1">
      <c r="A548" s="29"/>
      <c r="B548" s="29"/>
      <c r="C548" s="29"/>
      <c r="D548" s="29"/>
      <c r="E548" s="29"/>
      <c r="F548" s="29"/>
      <c r="G548" s="29"/>
      <c r="H548" s="29"/>
      <c r="I548" s="29"/>
      <c r="J548" s="29"/>
      <c r="K548" s="29"/>
      <c r="L548" s="29"/>
      <c r="M548" s="29"/>
      <c r="N548" s="29"/>
      <c r="O548" s="29"/>
      <c r="P548" s="28"/>
      <c r="Q548" s="29"/>
      <c r="R548" s="29"/>
      <c r="S548" s="29"/>
      <c r="T548" s="29"/>
      <c r="U548" s="29"/>
      <c r="V548" s="29"/>
      <c r="W548" s="29"/>
      <c r="X548" s="29"/>
      <c r="Y548" s="29"/>
      <c r="Z548" s="29"/>
      <c r="AA548" s="29"/>
      <c r="AB548" s="29"/>
      <c r="AC548" s="29"/>
      <c r="AD548" s="29"/>
      <c r="AE548" s="29"/>
      <c r="AF548" s="29"/>
      <c r="AG548" s="29"/>
      <c r="AH548" s="29"/>
      <c r="AI548" s="29"/>
      <c r="AJ548" s="29"/>
      <c r="AK548" s="29"/>
      <c r="AL548" s="29"/>
      <c r="AM548" s="29"/>
      <c r="AN548" s="29"/>
      <c r="AO548" s="29"/>
    </row>
    <row r="549" spans="1:41" ht="15.75" customHeight="1">
      <c r="A549" s="29"/>
      <c r="B549" s="29"/>
      <c r="C549" s="29"/>
      <c r="D549" s="29"/>
      <c r="E549" s="29"/>
      <c r="F549" s="29"/>
      <c r="G549" s="29"/>
      <c r="H549" s="29"/>
      <c r="I549" s="29"/>
      <c r="J549" s="29"/>
      <c r="K549" s="29"/>
      <c r="L549" s="29"/>
      <c r="M549" s="29"/>
      <c r="N549" s="29"/>
      <c r="O549" s="29"/>
      <c r="P549" s="28"/>
      <c r="Q549" s="29"/>
      <c r="R549" s="29"/>
      <c r="S549" s="29"/>
      <c r="T549" s="29"/>
      <c r="U549" s="29"/>
      <c r="V549" s="29"/>
      <c r="W549" s="29"/>
      <c r="X549" s="29"/>
      <c r="Y549" s="29"/>
      <c r="Z549" s="29"/>
      <c r="AA549" s="29"/>
      <c r="AB549" s="29"/>
      <c r="AC549" s="29"/>
      <c r="AD549" s="29"/>
      <c r="AE549" s="29"/>
      <c r="AF549" s="29"/>
      <c r="AG549" s="29"/>
      <c r="AH549" s="29"/>
      <c r="AI549" s="29"/>
      <c r="AJ549" s="29"/>
      <c r="AK549" s="29"/>
      <c r="AL549" s="29"/>
      <c r="AM549" s="29"/>
      <c r="AN549" s="29"/>
      <c r="AO549" s="29"/>
    </row>
    <row r="550" spans="1:41" ht="15.75" customHeight="1">
      <c r="A550" s="29"/>
      <c r="B550" s="29"/>
      <c r="C550" s="29"/>
      <c r="D550" s="29"/>
      <c r="E550" s="29"/>
      <c r="F550" s="29"/>
      <c r="G550" s="29"/>
      <c r="H550" s="29"/>
      <c r="I550" s="29"/>
      <c r="J550" s="29"/>
      <c r="K550" s="29"/>
      <c r="L550" s="29"/>
      <c r="M550" s="29"/>
      <c r="N550" s="29"/>
      <c r="O550" s="29"/>
      <c r="P550" s="28"/>
      <c r="Q550" s="29"/>
      <c r="R550" s="29"/>
      <c r="S550" s="29"/>
      <c r="T550" s="29"/>
      <c r="U550" s="29"/>
      <c r="V550" s="29"/>
      <c r="W550" s="29"/>
      <c r="X550" s="29"/>
      <c r="Y550" s="29"/>
      <c r="Z550" s="29"/>
      <c r="AA550" s="29"/>
      <c r="AB550" s="29"/>
      <c r="AC550" s="29"/>
      <c r="AD550" s="29"/>
      <c r="AE550" s="29"/>
      <c r="AF550" s="29"/>
      <c r="AG550" s="29"/>
      <c r="AH550" s="29"/>
      <c r="AI550" s="29"/>
      <c r="AJ550" s="29"/>
      <c r="AK550" s="29"/>
      <c r="AL550" s="29"/>
      <c r="AM550" s="29"/>
      <c r="AN550" s="29"/>
      <c r="AO550" s="29"/>
    </row>
    <row r="551" spans="1:41" ht="15.75" customHeight="1">
      <c r="A551" s="29"/>
      <c r="B551" s="29"/>
      <c r="C551" s="29"/>
      <c r="D551" s="29"/>
      <c r="E551" s="29"/>
      <c r="F551" s="29"/>
      <c r="G551" s="29"/>
      <c r="H551" s="29"/>
      <c r="I551" s="29"/>
      <c r="J551" s="29"/>
      <c r="K551" s="29"/>
      <c r="L551" s="29"/>
      <c r="M551" s="29"/>
      <c r="N551" s="29"/>
      <c r="O551" s="29"/>
      <c r="P551" s="28"/>
      <c r="Q551" s="29"/>
      <c r="R551" s="29"/>
      <c r="S551" s="29"/>
      <c r="T551" s="29"/>
      <c r="U551" s="29"/>
      <c r="V551" s="29"/>
      <c r="W551" s="29"/>
      <c r="X551" s="29"/>
      <c r="Y551" s="29"/>
      <c r="Z551" s="29"/>
      <c r="AA551" s="29"/>
      <c r="AB551" s="29"/>
      <c r="AC551" s="29"/>
      <c r="AD551" s="29"/>
      <c r="AE551" s="29"/>
      <c r="AF551" s="29"/>
      <c r="AG551" s="29"/>
      <c r="AH551" s="29"/>
      <c r="AI551" s="29"/>
      <c r="AJ551" s="29"/>
      <c r="AK551" s="29"/>
      <c r="AL551" s="29"/>
      <c r="AM551" s="29"/>
      <c r="AN551" s="29"/>
      <c r="AO551" s="29"/>
    </row>
    <row r="552" spans="1:41" ht="15.75" customHeight="1">
      <c r="A552" s="29"/>
      <c r="B552" s="29"/>
      <c r="C552" s="29"/>
      <c r="D552" s="29"/>
      <c r="E552" s="29"/>
      <c r="F552" s="29"/>
      <c r="G552" s="29"/>
      <c r="H552" s="29"/>
      <c r="I552" s="29"/>
      <c r="J552" s="29"/>
      <c r="K552" s="29"/>
      <c r="L552" s="29"/>
      <c r="M552" s="29"/>
      <c r="N552" s="29"/>
      <c r="O552" s="29"/>
      <c r="P552" s="28"/>
      <c r="Q552" s="29"/>
      <c r="R552" s="29"/>
      <c r="S552" s="29"/>
      <c r="T552" s="29"/>
      <c r="U552" s="29"/>
      <c r="V552" s="29"/>
      <c r="W552" s="29"/>
      <c r="X552" s="29"/>
      <c r="Y552" s="29"/>
      <c r="Z552" s="29"/>
      <c r="AA552" s="29"/>
      <c r="AB552" s="29"/>
      <c r="AC552" s="29"/>
      <c r="AD552" s="29"/>
      <c r="AE552" s="29"/>
      <c r="AF552" s="29"/>
      <c r="AG552" s="29"/>
      <c r="AH552" s="29"/>
      <c r="AI552" s="29"/>
      <c r="AJ552" s="29"/>
      <c r="AK552" s="29"/>
      <c r="AL552" s="29"/>
      <c r="AM552" s="29"/>
      <c r="AN552" s="29"/>
      <c r="AO552" s="29"/>
    </row>
    <row r="553" spans="1:41" ht="15.75" customHeight="1">
      <c r="A553" s="29"/>
      <c r="B553" s="29"/>
      <c r="C553" s="29"/>
      <c r="D553" s="29"/>
      <c r="E553" s="29"/>
      <c r="F553" s="29"/>
      <c r="G553" s="29"/>
      <c r="H553" s="29"/>
      <c r="I553" s="29"/>
      <c r="J553" s="29"/>
      <c r="K553" s="29"/>
      <c r="L553" s="29"/>
      <c r="M553" s="29"/>
      <c r="N553" s="29"/>
      <c r="O553" s="29"/>
      <c r="P553" s="28"/>
      <c r="Q553" s="29"/>
      <c r="R553" s="29"/>
      <c r="S553" s="29"/>
      <c r="T553" s="29"/>
      <c r="U553" s="29"/>
      <c r="V553" s="29"/>
      <c r="W553" s="29"/>
      <c r="X553" s="29"/>
      <c r="Y553" s="29"/>
      <c r="Z553" s="29"/>
      <c r="AA553" s="29"/>
      <c r="AB553" s="29"/>
      <c r="AC553" s="29"/>
      <c r="AD553" s="29"/>
      <c r="AE553" s="29"/>
      <c r="AF553" s="29"/>
      <c r="AG553" s="29"/>
      <c r="AH553" s="29"/>
      <c r="AI553" s="29"/>
      <c r="AJ553" s="29"/>
      <c r="AK553" s="29"/>
      <c r="AL553" s="29"/>
      <c r="AM553" s="29"/>
      <c r="AN553" s="29"/>
      <c r="AO553" s="29"/>
    </row>
    <row r="554" spans="1:41" ht="15.75" customHeight="1">
      <c r="A554" s="29"/>
      <c r="B554" s="29"/>
      <c r="C554" s="29"/>
      <c r="D554" s="29"/>
      <c r="E554" s="29"/>
      <c r="F554" s="29"/>
      <c r="G554" s="29"/>
      <c r="H554" s="29"/>
      <c r="I554" s="29"/>
      <c r="J554" s="29"/>
      <c r="K554" s="29"/>
      <c r="L554" s="29"/>
      <c r="M554" s="29"/>
      <c r="N554" s="29"/>
      <c r="O554" s="29"/>
      <c r="P554" s="28"/>
      <c r="Q554" s="29"/>
      <c r="R554" s="29"/>
      <c r="S554" s="29"/>
      <c r="T554" s="29"/>
      <c r="U554" s="29"/>
      <c r="V554" s="29"/>
      <c r="W554" s="29"/>
      <c r="X554" s="29"/>
      <c r="Y554" s="29"/>
      <c r="Z554" s="29"/>
      <c r="AA554" s="29"/>
      <c r="AB554" s="29"/>
      <c r="AC554" s="29"/>
      <c r="AD554" s="29"/>
      <c r="AE554" s="29"/>
      <c r="AF554" s="29"/>
      <c r="AG554" s="29"/>
      <c r="AH554" s="29"/>
      <c r="AI554" s="29"/>
      <c r="AJ554" s="29"/>
      <c r="AK554" s="29"/>
      <c r="AL554" s="29"/>
      <c r="AM554" s="29"/>
      <c r="AN554" s="29"/>
      <c r="AO554" s="29"/>
    </row>
    <row r="555" spans="1:41" ht="15.75" customHeight="1">
      <c r="A555" s="29"/>
      <c r="B555" s="29"/>
      <c r="C555" s="29"/>
      <c r="D555" s="29"/>
      <c r="E555" s="29"/>
      <c r="F555" s="29"/>
      <c r="G555" s="29"/>
      <c r="H555" s="29"/>
      <c r="I555" s="29"/>
      <c r="J555" s="29"/>
      <c r="K555" s="29"/>
      <c r="L555" s="29"/>
      <c r="M555" s="29"/>
      <c r="N555" s="29"/>
      <c r="O555" s="29"/>
      <c r="P555" s="28"/>
      <c r="Q555" s="29"/>
      <c r="R555" s="29"/>
      <c r="S555" s="29"/>
      <c r="T555" s="29"/>
      <c r="U555" s="29"/>
      <c r="V555" s="29"/>
      <c r="W555" s="29"/>
      <c r="X555" s="29"/>
      <c r="Y555" s="29"/>
      <c r="Z555" s="29"/>
      <c r="AA555" s="29"/>
      <c r="AB555" s="29"/>
      <c r="AC555" s="29"/>
      <c r="AD555" s="29"/>
      <c r="AE555" s="29"/>
      <c r="AF555" s="29"/>
      <c r="AG555" s="29"/>
      <c r="AH555" s="29"/>
      <c r="AI555" s="29"/>
      <c r="AJ555" s="29"/>
      <c r="AK555" s="29"/>
      <c r="AL555" s="29"/>
      <c r="AM555" s="29"/>
      <c r="AN555" s="29"/>
      <c r="AO555" s="29"/>
    </row>
    <row r="556" spans="1:41" ht="15.75" customHeight="1">
      <c r="A556" s="29"/>
      <c r="B556" s="29"/>
      <c r="C556" s="29"/>
      <c r="D556" s="29"/>
      <c r="E556" s="29"/>
      <c r="F556" s="29"/>
      <c r="G556" s="29"/>
      <c r="H556" s="29"/>
      <c r="I556" s="29"/>
      <c r="J556" s="29"/>
      <c r="K556" s="29"/>
      <c r="L556" s="29"/>
      <c r="M556" s="29"/>
      <c r="N556" s="29"/>
      <c r="O556" s="29"/>
      <c r="P556" s="28"/>
      <c r="Q556" s="29"/>
      <c r="R556" s="29"/>
      <c r="S556" s="29"/>
      <c r="T556" s="29"/>
      <c r="U556" s="29"/>
      <c r="V556" s="29"/>
      <c r="W556" s="29"/>
      <c r="X556" s="29"/>
      <c r="Y556" s="29"/>
      <c r="Z556" s="29"/>
      <c r="AA556" s="29"/>
      <c r="AB556" s="29"/>
      <c r="AC556" s="29"/>
      <c r="AD556" s="29"/>
      <c r="AE556" s="29"/>
      <c r="AF556" s="29"/>
      <c r="AG556" s="29"/>
      <c r="AH556" s="29"/>
      <c r="AI556" s="29"/>
      <c r="AJ556" s="29"/>
      <c r="AK556" s="29"/>
      <c r="AL556" s="29"/>
      <c r="AM556" s="29"/>
      <c r="AN556" s="29"/>
      <c r="AO556" s="29"/>
    </row>
    <row r="557" spans="1:41" ht="15.75" customHeight="1">
      <c r="A557" s="29"/>
      <c r="B557" s="29"/>
      <c r="C557" s="29"/>
      <c r="D557" s="29"/>
      <c r="E557" s="29"/>
      <c r="F557" s="29"/>
      <c r="G557" s="29"/>
      <c r="H557" s="29"/>
      <c r="I557" s="29"/>
      <c r="J557" s="29"/>
      <c r="K557" s="29"/>
      <c r="L557" s="29"/>
      <c r="M557" s="29"/>
      <c r="N557" s="29"/>
      <c r="O557" s="29"/>
      <c r="P557" s="28"/>
      <c r="Q557" s="29"/>
      <c r="R557" s="29"/>
      <c r="S557" s="29"/>
      <c r="T557" s="29"/>
      <c r="U557" s="29"/>
      <c r="V557" s="29"/>
      <c r="W557" s="29"/>
      <c r="X557" s="29"/>
      <c r="Y557" s="29"/>
      <c r="Z557" s="29"/>
      <c r="AA557" s="29"/>
      <c r="AB557" s="29"/>
      <c r="AC557" s="29"/>
      <c r="AD557" s="29"/>
      <c r="AE557" s="29"/>
      <c r="AF557" s="29"/>
      <c r="AG557" s="29"/>
      <c r="AH557" s="29"/>
      <c r="AI557" s="29"/>
      <c r="AJ557" s="29"/>
      <c r="AK557" s="29"/>
      <c r="AL557" s="29"/>
      <c r="AM557" s="29"/>
      <c r="AN557" s="29"/>
      <c r="AO557" s="29"/>
    </row>
    <row r="558" spans="1:41" ht="15.75" customHeight="1">
      <c r="A558" s="29"/>
      <c r="B558" s="29"/>
      <c r="C558" s="29"/>
      <c r="D558" s="29"/>
      <c r="E558" s="29"/>
      <c r="F558" s="29"/>
      <c r="G558" s="29"/>
      <c r="H558" s="29"/>
      <c r="I558" s="29"/>
      <c r="J558" s="29"/>
      <c r="K558" s="29"/>
      <c r="L558" s="29"/>
      <c r="M558" s="29"/>
      <c r="N558" s="29"/>
      <c r="O558" s="29"/>
      <c r="P558" s="28"/>
      <c r="Q558" s="29"/>
      <c r="R558" s="29"/>
      <c r="S558" s="29"/>
      <c r="T558" s="29"/>
      <c r="U558" s="29"/>
      <c r="V558" s="29"/>
      <c r="W558" s="29"/>
      <c r="X558" s="29"/>
      <c r="Y558" s="29"/>
      <c r="Z558" s="29"/>
      <c r="AA558" s="29"/>
      <c r="AB558" s="29"/>
      <c r="AC558" s="29"/>
      <c r="AD558" s="29"/>
      <c r="AE558" s="29"/>
      <c r="AF558" s="29"/>
      <c r="AG558" s="29"/>
      <c r="AH558" s="29"/>
      <c r="AI558" s="29"/>
      <c r="AJ558" s="29"/>
      <c r="AK558" s="29"/>
      <c r="AL558" s="29"/>
      <c r="AM558" s="29"/>
      <c r="AN558" s="29"/>
      <c r="AO558" s="29"/>
    </row>
    <row r="559" spans="1:41" ht="15.75" customHeight="1">
      <c r="A559" s="29"/>
      <c r="B559" s="29"/>
      <c r="C559" s="29"/>
      <c r="D559" s="29"/>
      <c r="E559" s="29"/>
      <c r="F559" s="29"/>
      <c r="G559" s="29"/>
      <c r="H559" s="29"/>
      <c r="I559" s="29"/>
      <c r="J559" s="29"/>
      <c r="K559" s="29"/>
      <c r="L559" s="29"/>
      <c r="M559" s="29"/>
      <c r="N559" s="29"/>
      <c r="O559" s="29"/>
      <c r="P559" s="28"/>
      <c r="Q559" s="29"/>
      <c r="R559" s="29"/>
      <c r="S559" s="29"/>
      <c r="T559" s="29"/>
      <c r="U559" s="29"/>
      <c r="V559" s="29"/>
      <c r="W559" s="29"/>
      <c r="X559" s="29"/>
      <c r="Y559" s="29"/>
      <c r="Z559" s="29"/>
      <c r="AA559" s="29"/>
      <c r="AB559" s="29"/>
      <c r="AC559" s="29"/>
      <c r="AD559" s="29"/>
      <c r="AE559" s="29"/>
      <c r="AF559" s="29"/>
      <c r="AG559" s="29"/>
      <c r="AH559" s="29"/>
      <c r="AI559" s="29"/>
      <c r="AJ559" s="29"/>
      <c r="AK559" s="29"/>
      <c r="AL559" s="29"/>
      <c r="AM559" s="29"/>
      <c r="AN559" s="29"/>
      <c r="AO559" s="29"/>
    </row>
    <row r="560" spans="1:41" ht="15.75" customHeight="1">
      <c r="A560" s="29"/>
      <c r="B560" s="29"/>
      <c r="C560" s="29"/>
      <c r="D560" s="29"/>
      <c r="E560" s="29"/>
      <c r="F560" s="29"/>
      <c r="G560" s="29"/>
      <c r="H560" s="29"/>
      <c r="I560" s="29"/>
      <c r="J560" s="29"/>
      <c r="K560" s="29"/>
      <c r="L560" s="29"/>
      <c r="M560" s="29"/>
      <c r="N560" s="29"/>
      <c r="O560" s="29"/>
      <c r="P560" s="28"/>
      <c r="Q560" s="29"/>
      <c r="R560" s="29"/>
      <c r="S560" s="29"/>
      <c r="T560" s="29"/>
      <c r="U560" s="29"/>
      <c r="V560" s="29"/>
      <c r="W560" s="29"/>
      <c r="X560" s="29"/>
      <c r="Y560" s="29"/>
      <c r="Z560" s="29"/>
      <c r="AA560" s="29"/>
      <c r="AB560" s="29"/>
      <c r="AC560" s="29"/>
      <c r="AD560" s="29"/>
      <c r="AE560" s="29"/>
      <c r="AF560" s="29"/>
      <c r="AG560" s="29"/>
      <c r="AH560" s="29"/>
      <c r="AI560" s="29"/>
      <c r="AJ560" s="29"/>
      <c r="AK560" s="29"/>
      <c r="AL560" s="29"/>
      <c r="AM560" s="29"/>
      <c r="AN560" s="29"/>
      <c r="AO560" s="29"/>
    </row>
    <row r="561" spans="1:41" ht="15.75" customHeight="1">
      <c r="A561" s="29"/>
      <c r="B561" s="29"/>
      <c r="C561" s="29"/>
      <c r="D561" s="29"/>
      <c r="E561" s="29"/>
      <c r="F561" s="29"/>
      <c r="G561" s="29"/>
      <c r="H561" s="29"/>
      <c r="I561" s="29"/>
      <c r="J561" s="29"/>
      <c r="K561" s="29"/>
      <c r="L561" s="29"/>
      <c r="M561" s="29"/>
      <c r="N561" s="29"/>
      <c r="O561" s="29"/>
      <c r="P561" s="28"/>
      <c r="Q561" s="29"/>
      <c r="R561" s="29"/>
      <c r="S561" s="29"/>
      <c r="T561" s="29"/>
      <c r="U561" s="29"/>
      <c r="V561" s="29"/>
      <c r="W561" s="29"/>
      <c r="X561" s="29"/>
      <c r="Y561" s="29"/>
      <c r="Z561" s="29"/>
      <c r="AA561" s="29"/>
      <c r="AB561" s="29"/>
      <c r="AC561" s="29"/>
      <c r="AD561" s="29"/>
      <c r="AE561" s="29"/>
      <c r="AF561" s="29"/>
      <c r="AG561" s="29"/>
      <c r="AH561" s="29"/>
      <c r="AI561" s="29"/>
      <c r="AJ561" s="29"/>
      <c r="AK561" s="29"/>
      <c r="AL561" s="29"/>
      <c r="AM561" s="29"/>
      <c r="AN561" s="29"/>
      <c r="AO561" s="29"/>
    </row>
    <row r="562" spans="1:41" ht="15.75" customHeight="1">
      <c r="A562" s="29"/>
      <c r="B562" s="29"/>
      <c r="C562" s="29"/>
      <c r="D562" s="29"/>
      <c r="E562" s="29"/>
      <c r="F562" s="29"/>
      <c r="G562" s="29"/>
      <c r="H562" s="29"/>
      <c r="I562" s="29"/>
      <c r="J562" s="29"/>
      <c r="K562" s="29"/>
      <c r="L562" s="29"/>
      <c r="M562" s="29"/>
      <c r="N562" s="29"/>
      <c r="O562" s="29"/>
      <c r="P562" s="28"/>
      <c r="Q562" s="29"/>
      <c r="R562" s="29"/>
      <c r="S562" s="29"/>
      <c r="T562" s="29"/>
      <c r="U562" s="29"/>
      <c r="V562" s="29"/>
      <c r="W562" s="29"/>
      <c r="X562" s="29"/>
      <c r="Y562" s="29"/>
      <c r="Z562" s="29"/>
      <c r="AA562" s="29"/>
      <c r="AB562" s="29"/>
      <c r="AC562" s="29"/>
      <c r="AD562" s="29"/>
      <c r="AE562" s="29"/>
      <c r="AF562" s="29"/>
      <c r="AG562" s="29"/>
      <c r="AH562" s="29"/>
      <c r="AI562" s="29"/>
      <c r="AJ562" s="29"/>
      <c r="AK562" s="29"/>
      <c r="AL562" s="29"/>
      <c r="AM562" s="29"/>
      <c r="AN562" s="29"/>
      <c r="AO562" s="29"/>
    </row>
    <row r="563" spans="1:41" ht="15.75" customHeight="1">
      <c r="A563" s="29"/>
      <c r="B563" s="29"/>
      <c r="C563" s="29"/>
      <c r="D563" s="29"/>
      <c r="E563" s="29"/>
      <c r="F563" s="29"/>
      <c r="G563" s="29"/>
      <c r="H563" s="29"/>
      <c r="I563" s="29"/>
      <c r="J563" s="29"/>
      <c r="K563" s="29"/>
      <c r="L563" s="29"/>
      <c r="M563" s="29"/>
      <c r="N563" s="29"/>
      <c r="O563" s="29"/>
      <c r="P563" s="28"/>
      <c r="Q563" s="29"/>
      <c r="R563" s="29"/>
      <c r="S563" s="29"/>
      <c r="T563" s="29"/>
      <c r="U563" s="29"/>
      <c r="V563" s="29"/>
      <c r="W563" s="29"/>
      <c r="X563" s="29"/>
      <c r="Y563" s="29"/>
      <c r="Z563" s="29"/>
      <c r="AA563" s="29"/>
      <c r="AB563" s="29"/>
      <c r="AC563" s="29"/>
      <c r="AD563" s="29"/>
      <c r="AE563" s="29"/>
      <c r="AF563" s="29"/>
      <c r="AG563" s="29"/>
      <c r="AH563" s="29"/>
      <c r="AI563" s="29"/>
      <c r="AJ563" s="29"/>
      <c r="AK563" s="29"/>
      <c r="AL563" s="29"/>
      <c r="AM563" s="29"/>
      <c r="AN563" s="29"/>
      <c r="AO563" s="29"/>
    </row>
    <row r="564" spans="1:41" ht="15.75" customHeight="1">
      <c r="A564" s="29"/>
      <c r="B564" s="29"/>
      <c r="C564" s="29"/>
      <c r="D564" s="29"/>
      <c r="E564" s="29"/>
      <c r="F564" s="29"/>
      <c r="G564" s="29"/>
      <c r="H564" s="29"/>
      <c r="I564" s="29"/>
      <c r="J564" s="29"/>
      <c r="K564" s="29"/>
      <c r="L564" s="29"/>
      <c r="M564" s="29"/>
      <c r="N564" s="29"/>
      <c r="O564" s="29"/>
      <c r="P564" s="28"/>
      <c r="Q564" s="29"/>
      <c r="R564" s="29"/>
      <c r="S564" s="29"/>
      <c r="T564" s="29"/>
      <c r="U564" s="29"/>
      <c r="V564" s="29"/>
      <c r="W564" s="29"/>
      <c r="X564" s="29"/>
      <c r="Y564" s="29"/>
      <c r="Z564" s="29"/>
      <c r="AA564" s="29"/>
      <c r="AB564" s="29"/>
      <c r="AC564" s="29"/>
      <c r="AD564" s="29"/>
      <c r="AE564" s="29"/>
      <c r="AF564" s="29"/>
      <c r="AG564" s="29"/>
      <c r="AH564" s="29"/>
      <c r="AI564" s="29"/>
      <c r="AJ564" s="29"/>
      <c r="AK564" s="29"/>
      <c r="AL564" s="29"/>
      <c r="AM564" s="29"/>
      <c r="AN564" s="29"/>
      <c r="AO564" s="29"/>
    </row>
    <row r="565" spans="1:41" ht="15.75" customHeight="1">
      <c r="A565" s="29"/>
      <c r="B565" s="29"/>
      <c r="C565" s="29"/>
      <c r="D565" s="29"/>
      <c r="E565" s="29"/>
      <c r="F565" s="29"/>
      <c r="G565" s="29"/>
      <c r="H565" s="29"/>
      <c r="I565" s="29"/>
      <c r="J565" s="29"/>
      <c r="K565" s="29"/>
      <c r="L565" s="29"/>
      <c r="M565" s="29"/>
      <c r="N565" s="29"/>
      <c r="O565" s="29"/>
      <c r="P565" s="28"/>
      <c r="Q565" s="29"/>
      <c r="R565" s="29"/>
      <c r="S565" s="29"/>
      <c r="T565" s="29"/>
      <c r="U565" s="29"/>
      <c r="V565" s="29"/>
      <c r="W565" s="29"/>
      <c r="X565" s="29"/>
      <c r="Y565" s="29"/>
      <c r="Z565" s="29"/>
      <c r="AA565" s="29"/>
      <c r="AB565" s="29"/>
      <c r="AC565" s="29"/>
      <c r="AD565" s="29"/>
      <c r="AE565" s="29"/>
      <c r="AF565" s="29"/>
      <c r="AG565" s="29"/>
      <c r="AH565" s="29"/>
      <c r="AI565" s="29"/>
      <c r="AJ565" s="29"/>
      <c r="AK565" s="29"/>
      <c r="AL565" s="29"/>
      <c r="AM565" s="29"/>
      <c r="AN565" s="29"/>
      <c r="AO565" s="29"/>
    </row>
    <row r="566" spans="1:41" ht="15.75" customHeight="1">
      <c r="A566" s="29"/>
      <c r="B566" s="29"/>
      <c r="C566" s="29"/>
      <c r="D566" s="29"/>
      <c r="E566" s="29"/>
      <c r="F566" s="29"/>
      <c r="G566" s="29"/>
      <c r="H566" s="29"/>
      <c r="I566" s="29"/>
      <c r="J566" s="29"/>
      <c r="K566" s="29"/>
      <c r="L566" s="29"/>
      <c r="M566" s="29"/>
      <c r="N566" s="29"/>
      <c r="O566" s="29"/>
      <c r="P566" s="28"/>
      <c r="Q566" s="29"/>
      <c r="R566" s="29"/>
      <c r="S566" s="29"/>
      <c r="T566" s="29"/>
      <c r="U566" s="29"/>
      <c r="V566" s="29"/>
      <c r="W566" s="29"/>
      <c r="X566" s="29"/>
      <c r="Y566" s="29"/>
      <c r="Z566" s="29"/>
      <c r="AA566" s="29"/>
      <c r="AB566" s="29"/>
      <c r="AC566" s="29"/>
      <c r="AD566" s="29"/>
      <c r="AE566" s="29"/>
      <c r="AF566" s="29"/>
      <c r="AG566" s="29"/>
      <c r="AH566" s="29"/>
      <c r="AI566" s="29"/>
      <c r="AJ566" s="29"/>
      <c r="AK566" s="29"/>
      <c r="AL566" s="29"/>
      <c r="AM566" s="29"/>
      <c r="AN566" s="29"/>
      <c r="AO566" s="29"/>
    </row>
    <row r="567" spans="1:41" ht="15.75" customHeight="1">
      <c r="A567" s="29"/>
      <c r="B567" s="29"/>
      <c r="C567" s="29"/>
      <c r="D567" s="29"/>
      <c r="E567" s="29"/>
      <c r="F567" s="29"/>
      <c r="G567" s="29"/>
      <c r="H567" s="29"/>
      <c r="I567" s="29"/>
      <c r="J567" s="29"/>
      <c r="K567" s="29"/>
      <c r="L567" s="29"/>
      <c r="M567" s="29"/>
      <c r="N567" s="29"/>
      <c r="O567" s="29"/>
      <c r="P567" s="28"/>
      <c r="Q567" s="29"/>
      <c r="R567" s="29"/>
      <c r="S567" s="29"/>
      <c r="T567" s="29"/>
      <c r="U567" s="29"/>
      <c r="V567" s="29"/>
      <c r="W567" s="29"/>
      <c r="X567" s="29"/>
      <c r="Y567" s="29"/>
      <c r="Z567" s="29"/>
      <c r="AA567" s="29"/>
      <c r="AB567" s="29"/>
      <c r="AC567" s="29"/>
      <c r="AD567" s="29"/>
      <c r="AE567" s="29"/>
      <c r="AF567" s="29"/>
      <c r="AG567" s="29"/>
      <c r="AH567" s="29"/>
      <c r="AI567" s="29"/>
      <c r="AJ567" s="29"/>
      <c r="AK567" s="29"/>
      <c r="AL567" s="29"/>
      <c r="AM567" s="29"/>
      <c r="AN567" s="29"/>
      <c r="AO567" s="29"/>
    </row>
    <row r="568" spans="1:41" ht="15.75" customHeight="1">
      <c r="A568" s="29"/>
      <c r="B568" s="29"/>
      <c r="C568" s="29"/>
      <c r="D568" s="29"/>
      <c r="E568" s="29"/>
      <c r="F568" s="29"/>
      <c r="G568" s="29"/>
      <c r="H568" s="29"/>
      <c r="I568" s="29"/>
      <c r="J568" s="29"/>
      <c r="K568" s="29"/>
      <c r="L568" s="29"/>
      <c r="M568" s="29"/>
      <c r="N568" s="29"/>
      <c r="O568" s="29"/>
      <c r="P568" s="28"/>
      <c r="Q568" s="29"/>
      <c r="R568" s="29"/>
      <c r="S568" s="29"/>
      <c r="T568" s="29"/>
      <c r="U568" s="29"/>
      <c r="V568" s="29"/>
      <c r="W568" s="29"/>
      <c r="X568" s="29"/>
      <c r="Y568" s="29"/>
      <c r="Z568" s="29"/>
      <c r="AA568" s="29"/>
      <c r="AB568" s="29"/>
      <c r="AC568" s="29"/>
      <c r="AD568" s="29"/>
      <c r="AE568" s="29"/>
      <c r="AF568" s="29"/>
      <c r="AG568" s="29"/>
      <c r="AH568" s="29"/>
      <c r="AI568" s="29"/>
      <c r="AJ568" s="29"/>
      <c r="AK568" s="29"/>
      <c r="AL568" s="29"/>
      <c r="AM568" s="29"/>
      <c r="AN568" s="29"/>
      <c r="AO568" s="29"/>
    </row>
    <row r="569" spans="1:41" ht="15.75" customHeight="1">
      <c r="A569" s="29"/>
      <c r="B569" s="29"/>
      <c r="C569" s="29"/>
      <c r="D569" s="29"/>
      <c r="E569" s="29"/>
      <c r="F569" s="29"/>
      <c r="G569" s="29"/>
      <c r="H569" s="29"/>
      <c r="I569" s="29"/>
      <c r="J569" s="29"/>
      <c r="K569" s="29"/>
      <c r="L569" s="29"/>
      <c r="M569" s="29"/>
      <c r="N569" s="29"/>
      <c r="O569" s="29"/>
      <c r="P569" s="28"/>
      <c r="Q569" s="29"/>
      <c r="R569" s="29"/>
      <c r="S569" s="29"/>
      <c r="T569" s="29"/>
      <c r="U569" s="29"/>
      <c r="V569" s="29"/>
      <c r="W569" s="29"/>
      <c r="X569" s="29"/>
      <c r="Y569" s="29"/>
      <c r="Z569" s="29"/>
      <c r="AA569" s="29"/>
      <c r="AB569" s="29"/>
      <c r="AC569" s="29"/>
      <c r="AD569" s="29"/>
      <c r="AE569" s="29"/>
      <c r="AF569" s="29"/>
      <c r="AG569" s="29"/>
      <c r="AH569" s="29"/>
      <c r="AI569" s="29"/>
      <c r="AJ569" s="29"/>
      <c r="AK569" s="29"/>
      <c r="AL569" s="29"/>
      <c r="AM569" s="29"/>
      <c r="AN569" s="29"/>
      <c r="AO569" s="29"/>
    </row>
    <row r="570" spans="1:41" ht="15.75" customHeight="1">
      <c r="A570" s="29"/>
      <c r="B570" s="29"/>
      <c r="C570" s="29"/>
      <c r="D570" s="29"/>
      <c r="E570" s="29"/>
      <c r="F570" s="29"/>
      <c r="G570" s="29"/>
      <c r="H570" s="29"/>
      <c r="I570" s="29"/>
      <c r="J570" s="29"/>
      <c r="K570" s="29"/>
      <c r="L570" s="29"/>
      <c r="M570" s="29"/>
      <c r="N570" s="29"/>
      <c r="O570" s="29"/>
      <c r="P570" s="28"/>
      <c r="Q570" s="29"/>
      <c r="R570" s="29"/>
      <c r="S570" s="29"/>
      <c r="T570" s="29"/>
      <c r="U570" s="29"/>
      <c r="V570" s="29"/>
      <c r="W570" s="29"/>
      <c r="X570" s="29"/>
      <c r="Y570" s="29"/>
      <c r="Z570" s="29"/>
      <c r="AA570" s="29"/>
      <c r="AB570" s="29"/>
      <c r="AC570" s="29"/>
      <c r="AD570" s="29"/>
      <c r="AE570" s="29"/>
      <c r="AF570" s="29"/>
      <c r="AG570" s="29"/>
      <c r="AH570" s="29"/>
      <c r="AI570" s="29"/>
      <c r="AJ570" s="29"/>
      <c r="AK570" s="29"/>
      <c r="AL570" s="29"/>
      <c r="AM570" s="29"/>
      <c r="AN570" s="29"/>
      <c r="AO570" s="29"/>
    </row>
    <row r="571" spans="1:41" ht="15.75" customHeight="1">
      <c r="A571" s="29"/>
      <c r="B571" s="29"/>
      <c r="C571" s="29"/>
      <c r="D571" s="29"/>
      <c r="E571" s="29"/>
      <c r="F571" s="29"/>
      <c r="G571" s="29"/>
      <c r="H571" s="29"/>
      <c r="I571" s="29"/>
      <c r="J571" s="29"/>
      <c r="K571" s="29"/>
      <c r="L571" s="29"/>
      <c r="M571" s="29"/>
      <c r="N571" s="29"/>
      <c r="O571" s="29"/>
      <c r="P571" s="28"/>
      <c r="Q571" s="29"/>
      <c r="R571" s="29"/>
      <c r="S571" s="29"/>
      <c r="T571" s="29"/>
      <c r="U571" s="29"/>
      <c r="V571" s="29"/>
      <c r="W571" s="29"/>
      <c r="X571" s="29"/>
      <c r="Y571" s="29"/>
      <c r="Z571" s="29"/>
      <c r="AA571" s="29"/>
      <c r="AB571" s="29"/>
      <c r="AC571" s="29"/>
      <c r="AD571" s="29"/>
      <c r="AE571" s="29"/>
      <c r="AF571" s="29"/>
      <c r="AG571" s="29"/>
      <c r="AH571" s="29"/>
      <c r="AI571" s="29"/>
      <c r="AJ571" s="29"/>
      <c r="AK571" s="29"/>
      <c r="AL571" s="29"/>
      <c r="AM571" s="29"/>
      <c r="AN571" s="29"/>
      <c r="AO571" s="29"/>
    </row>
    <row r="572" spans="1:41" ht="15.75" customHeight="1">
      <c r="A572" s="29"/>
      <c r="B572" s="29"/>
      <c r="C572" s="29"/>
      <c r="D572" s="29"/>
      <c r="E572" s="29"/>
      <c r="F572" s="29"/>
      <c r="G572" s="29"/>
      <c r="H572" s="29"/>
      <c r="I572" s="29"/>
      <c r="J572" s="29"/>
      <c r="K572" s="29"/>
      <c r="L572" s="29"/>
      <c r="M572" s="29"/>
      <c r="N572" s="29"/>
      <c r="O572" s="29"/>
      <c r="P572" s="28"/>
      <c r="Q572" s="29"/>
      <c r="R572" s="29"/>
      <c r="S572" s="29"/>
      <c r="T572" s="29"/>
      <c r="U572" s="29"/>
      <c r="V572" s="29"/>
      <c r="W572" s="29"/>
      <c r="X572" s="29"/>
      <c r="Y572" s="29"/>
      <c r="Z572" s="29"/>
      <c r="AA572" s="29"/>
      <c r="AB572" s="29"/>
      <c r="AC572" s="29"/>
      <c r="AD572" s="29"/>
      <c r="AE572" s="29"/>
      <c r="AF572" s="29"/>
      <c r="AG572" s="29"/>
      <c r="AH572" s="29"/>
      <c r="AI572" s="29"/>
      <c r="AJ572" s="29"/>
      <c r="AK572" s="29"/>
      <c r="AL572" s="29"/>
      <c r="AM572" s="29"/>
      <c r="AN572" s="29"/>
      <c r="AO572" s="29"/>
    </row>
    <row r="573" spans="1:41" ht="15.75" customHeight="1">
      <c r="A573" s="29"/>
      <c r="B573" s="29"/>
      <c r="C573" s="29"/>
      <c r="D573" s="29"/>
      <c r="E573" s="29"/>
      <c r="F573" s="29"/>
      <c r="G573" s="29"/>
      <c r="H573" s="29"/>
      <c r="I573" s="29"/>
      <c r="J573" s="29"/>
      <c r="K573" s="29"/>
      <c r="L573" s="29"/>
      <c r="M573" s="29"/>
      <c r="N573" s="29"/>
      <c r="O573" s="29"/>
      <c r="P573" s="28"/>
      <c r="Q573" s="29"/>
      <c r="R573" s="29"/>
      <c r="S573" s="29"/>
      <c r="T573" s="29"/>
      <c r="U573" s="29"/>
      <c r="V573" s="29"/>
      <c r="W573" s="29"/>
      <c r="X573" s="29"/>
      <c r="Y573" s="29"/>
      <c r="Z573" s="29"/>
      <c r="AA573" s="29"/>
      <c r="AB573" s="29"/>
      <c r="AC573" s="29"/>
      <c r="AD573" s="29"/>
      <c r="AE573" s="29"/>
      <c r="AF573" s="29"/>
      <c r="AG573" s="29"/>
      <c r="AH573" s="29"/>
      <c r="AI573" s="29"/>
      <c r="AJ573" s="29"/>
      <c r="AK573" s="29"/>
      <c r="AL573" s="29"/>
      <c r="AM573" s="29"/>
      <c r="AN573" s="29"/>
      <c r="AO573" s="29"/>
    </row>
    <row r="574" spans="1:41" ht="15.75" customHeight="1">
      <c r="A574" s="29"/>
      <c r="B574" s="29"/>
      <c r="C574" s="29"/>
      <c r="D574" s="29"/>
      <c r="E574" s="29"/>
      <c r="F574" s="29"/>
      <c r="G574" s="29"/>
      <c r="H574" s="29"/>
      <c r="I574" s="29"/>
      <c r="J574" s="29"/>
      <c r="K574" s="29"/>
      <c r="L574" s="29"/>
      <c r="M574" s="29"/>
      <c r="N574" s="29"/>
      <c r="O574" s="29"/>
      <c r="P574" s="28"/>
      <c r="Q574" s="29"/>
      <c r="R574" s="29"/>
      <c r="S574" s="29"/>
      <c r="T574" s="29"/>
      <c r="U574" s="29"/>
      <c r="V574" s="29"/>
      <c r="W574" s="29"/>
      <c r="X574" s="29"/>
      <c r="Y574" s="29"/>
      <c r="Z574" s="29"/>
      <c r="AA574" s="29"/>
      <c r="AB574" s="29"/>
      <c r="AC574" s="29"/>
      <c r="AD574" s="29"/>
      <c r="AE574" s="29"/>
      <c r="AF574" s="29"/>
      <c r="AG574" s="29"/>
      <c r="AH574" s="29"/>
      <c r="AI574" s="29"/>
      <c r="AJ574" s="29"/>
      <c r="AK574" s="29"/>
      <c r="AL574" s="29"/>
      <c r="AM574" s="29"/>
      <c r="AN574" s="29"/>
      <c r="AO574" s="29"/>
    </row>
    <row r="575" spans="1:41" ht="15.75" customHeight="1">
      <c r="A575" s="29"/>
      <c r="B575" s="29"/>
      <c r="C575" s="29"/>
      <c r="D575" s="29"/>
      <c r="E575" s="29"/>
      <c r="F575" s="29"/>
      <c r="G575" s="29"/>
      <c r="H575" s="29"/>
      <c r="I575" s="29"/>
      <c r="J575" s="29"/>
      <c r="K575" s="29"/>
      <c r="L575" s="29"/>
      <c r="M575" s="29"/>
      <c r="N575" s="29"/>
      <c r="O575" s="29"/>
      <c r="P575" s="28"/>
      <c r="Q575" s="29"/>
      <c r="R575" s="29"/>
      <c r="S575" s="29"/>
      <c r="T575" s="29"/>
      <c r="U575" s="29"/>
      <c r="V575" s="29"/>
      <c r="W575" s="29"/>
      <c r="X575" s="29"/>
      <c r="Y575" s="29"/>
      <c r="Z575" s="29"/>
      <c r="AA575" s="29"/>
      <c r="AB575" s="29"/>
      <c r="AC575" s="29"/>
      <c r="AD575" s="29"/>
      <c r="AE575" s="29"/>
      <c r="AF575" s="29"/>
      <c r="AG575" s="29"/>
      <c r="AH575" s="29"/>
      <c r="AI575" s="29"/>
      <c r="AJ575" s="29"/>
      <c r="AK575" s="29"/>
      <c r="AL575" s="29"/>
      <c r="AM575" s="29"/>
      <c r="AN575" s="29"/>
      <c r="AO575" s="29"/>
    </row>
    <row r="576" spans="1:41" ht="15.75" customHeight="1">
      <c r="A576" s="29"/>
      <c r="B576" s="29"/>
      <c r="C576" s="29"/>
      <c r="D576" s="29"/>
      <c r="E576" s="29"/>
      <c r="F576" s="29"/>
      <c r="G576" s="29"/>
      <c r="H576" s="29"/>
      <c r="I576" s="29"/>
      <c r="J576" s="29"/>
      <c r="K576" s="29"/>
      <c r="L576" s="29"/>
      <c r="M576" s="29"/>
      <c r="N576" s="29"/>
      <c r="O576" s="29"/>
      <c r="P576" s="28"/>
      <c r="Q576" s="29"/>
      <c r="R576" s="29"/>
      <c r="S576" s="29"/>
      <c r="T576" s="29"/>
      <c r="U576" s="29"/>
      <c r="V576" s="29"/>
      <c r="W576" s="29"/>
      <c r="X576" s="29"/>
      <c r="Y576" s="29"/>
      <c r="Z576" s="29"/>
      <c r="AA576" s="29"/>
      <c r="AB576" s="29"/>
      <c r="AC576" s="29"/>
      <c r="AD576" s="29"/>
      <c r="AE576" s="29"/>
      <c r="AF576" s="29"/>
      <c r="AG576" s="29"/>
      <c r="AH576" s="29"/>
      <c r="AI576" s="29"/>
      <c r="AJ576" s="29"/>
      <c r="AK576" s="29"/>
      <c r="AL576" s="29"/>
      <c r="AM576" s="29"/>
      <c r="AN576" s="29"/>
      <c r="AO576" s="29"/>
    </row>
    <row r="577" spans="1:41" ht="15.75" customHeight="1">
      <c r="A577" s="29"/>
      <c r="B577" s="29"/>
      <c r="C577" s="29"/>
      <c r="D577" s="29"/>
      <c r="E577" s="29"/>
      <c r="F577" s="29"/>
      <c r="G577" s="29"/>
      <c r="H577" s="29"/>
      <c r="I577" s="29"/>
      <c r="J577" s="29"/>
      <c r="K577" s="29"/>
      <c r="L577" s="29"/>
      <c r="M577" s="29"/>
      <c r="N577" s="29"/>
      <c r="O577" s="29"/>
      <c r="P577" s="28"/>
      <c r="Q577" s="29"/>
      <c r="R577" s="29"/>
      <c r="S577" s="29"/>
      <c r="T577" s="29"/>
      <c r="U577" s="29"/>
      <c r="V577" s="29"/>
      <c r="W577" s="29"/>
      <c r="X577" s="29"/>
      <c r="Y577" s="29"/>
      <c r="Z577" s="29"/>
      <c r="AA577" s="29"/>
      <c r="AB577" s="29"/>
      <c r="AC577" s="29"/>
      <c r="AD577" s="29"/>
      <c r="AE577" s="29"/>
      <c r="AF577" s="29"/>
      <c r="AG577" s="29"/>
      <c r="AH577" s="29"/>
      <c r="AI577" s="29"/>
      <c r="AJ577" s="29"/>
      <c r="AK577" s="29"/>
      <c r="AL577" s="29"/>
      <c r="AM577" s="29"/>
      <c r="AN577" s="29"/>
      <c r="AO577" s="29"/>
    </row>
    <row r="578" spans="1:41" ht="15.75" customHeight="1">
      <c r="A578" s="29"/>
      <c r="B578" s="29"/>
      <c r="C578" s="29"/>
      <c r="D578" s="29"/>
      <c r="E578" s="29"/>
      <c r="F578" s="29"/>
      <c r="G578" s="29"/>
      <c r="H578" s="29"/>
      <c r="I578" s="29"/>
      <c r="J578" s="29"/>
      <c r="K578" s="29"/>
      <c r="L578" s="29"/>
      <c r="M578" s="29"/>
      <c r="N578" s="29"/>
      <c r="O578" s="29"/>
      <c r="P578" s="28"/>
      <c r="Q578" s="29"/>
      <c r="R578" s="29"/>
      <c r="S578" s="29"/>
      <c r="T578" s="29"/>
      <c r="U578" s="29"/>
      <c r="V578" s="29"/>
      <c r="W578" s="29"/>
      <c r="X578" s="29"/>
      <c r="Y578" s="29"/>
      <c r="Z578" s="29"/>
      <c r="AA578" s="29"/>
      <c r="AB578" s="29"/>
      <c r="AC578" s="29"/>
      <c r="AD578" s="29"/>
      <c r="AE578" s="29"/>
      <c r="AF578" s="29"/>
      <c r="AG578" s="29"/>
      <c r="AH578" s="29"/>
      <c r="AI578" s="29"/>
      <c r="AJ578" s="29"/>
      <c r="AK578" s="29"/>
      <c r="AL578" s="29"/>
      <c r="AM578" s="29"/>
      <c r="AN578" s="29"/>
      <c r="AO578" s="29"/>
    </row>
    <row r="579" spans="1:41" ht="15.75" customHeight="1">
      <c r="A579" s="29"/>
      <c r="B579" s="29"/>
      <c r="C579" s="29"/>
      <c r="D579" s="29"/>
      <c r="E579" s="29"/>
      <c r="F579" s="29"/>
      <c r="G579" s="29"/>
      <c r="H579" s="29"/>
      <c r="I579" s="29"/>
      <c r="J579" s="29"/>
      <c r="K579" s="29"/>
      <c r="L579" s="29"/>
      <c r="M579" s="29"/>
      <c r="N579" s="29"/>
      <c r="O579" s="29"/>
      <c r="P579" s="28"/>
      <c r="Q579" s="29"/>
      <c r="R579" s="29"/>
      <c r="S579" s="29"/>
      <c r="T579" s="29"/>
      <c r="U579" s="29"/>
      <c r="V579" s="29"/>
      <c r="W579" s="29"/>
      <c r="X579" s="29"/>
      <c r="Y579" s="29"/>
      <c r="Z579" s="29"/>
      <c r="AA579" s="29"/>
      <c r="AB579" s="29"/>
      <c r="AC579" s="29"/>
      <c r="AD579" s="29"/>
      <c r="AE579" s="29"/>
      <c r="AF579" s="29"/>
      <c r="AG579" s="29"/>
      <c r="AH579" s="29"/>
      <c r="AI579" s="29"/>
      <c r="AJ579" s="29"/>
      <c r="AK579" s="29"/>
      <c r="AL579" s="29"/>
      <c r="AM579" s="29"/>
      <c r="AN579" s="29"/>
      <c r="AO579" s="29"/>
    </row>
    <row r="580" spans="1:41" ht="15.75" customHeight="1">
      <c r="A580" s="29"/>
      <c r="B580" s="29"/>
      <c r="C580" s="29"/>
      <c r="D580" s="29"/>
      <c r="E580" s="29"/>
      <c r="F580" s="29"/>
      <c r="G580" s="29"/>
      <c r="H580" s="29"/>
      <c r="I580" s="29"/>
      <c r="J580" s="29"/>
      <c r="K580" s="29"/>
      <c r="L580" s="29"/>
      <c r="M580" s="29"/>
      <c r="N580" s="29"/>
      <c r="O580" s="29"/>
      <c r="P580" s="28"/>
      <c r="Q580" s="29"/>
      <c r="R580" s="29"/>
      <c r="S580" s="29"/>
      <c r="T580" s="29"/>
      <c r="U580" s="29"/>
      <c r="V580" s="29"/>
      <c r="W580" s="29"/>
      <c r="X580" s="29"/>
      <c r="Y580" s="29"/>
      <c r="Z580" s="29"/>
      <c r="AA580" s="29"/>
      <c r="AB580" s="29"/>
      <c r="AC580" s="29"/>
      <c r="AD580" s="29"/>
      <c r="AE580" s="29"/>
      <c r="AF580" s="29"/>
      <c r="AG580" s="29"/>
      <c r="AH580" s="29"/>
      <c r="AI580" s="29"/>
      <c r="AJ580" s="29"/>
      <c r="AK580" s="29"/>
      <c r="AL580" s="29"/>
      <c r="AM580" s="29"/>
      <c r="AN580" s="29"/>
      <c r="AO580" s="29"/>
    </row>
    <row r="581" spans="1:41" ht="15.75" customHeight="1">
      <c r="A581" s="29"/>
      <c r="B581" s="29"/>
      <c r="C581" s="29"/>
      <c r="D581" s="29"/>
      <c r="E581" s="29"/>
      <c r="F581" s="29"/>
      <c r="G581" s="29"/>
      <c r="H581" s="29"/>
      <c r="I581" s="29"/>
      <c r="J581" s="29"/>
      <c r="K581" s="29"/>
      <c r="L581" s="29"/>
      <c r="M581" s="29"/>
      <c r="N581" s="29"/>
      <c r="O581" s="29"/>
      <c r="P581" s="28"/>
      <c r="Q581" s="29"/>
      <c r="R581" s="29"/>
      <c r="S581" s="29"/>
      <c r="T581" s="29"/>
      <c r="U581" s="29"/>
      <c r="V581" s="29"/>
      <c r="W581" s="29"/>
      <c r="X581" s="29"/>
      <c r="Y581" s="29"/>
      <c r="Z581" s="29"/>
      <c r="AA581" s="29"/>
      <c r="AB581" s="29"/>
      <c r="AC581" s="29"/>
      <c r="AD581" s="29"/>
      <c r="AE581" s="29"/>
      <c r="AF581" s="29"/>
      <c r="AG581" s="29"/>
      <c r="AH581" s="29"/>
      <c r="AI581" s="29"/>
      <c r="AJ581" s="29"/>
      <c r="AK581" s="29"/>
      <c r="AL581" s="29"/>
      <c r="AM581" s="29"/>
      <c r="AN581" s="29"/>
      <c r="AO581" s="29"/>
    </row>
    <row r="582" spans="1:41" ht="15.75" customHeight="1">
      <c r="A582" s="29"/>
      <c r="B582" s="29"/>
      <c r="C582" s="29"/>
      <c r="D582" s="29"/>
      <c r="E582" s="29"/>
      <c r="F582" s="29"/>
      <c r="G582" s="29"/>
      <c r="H582" s="29"/>
      <c r="I582" s="29"/>
      <c r="J582" s="29"/>
      <c r="K582" s="29"/>
      <c r="L582" s="29"/>
      <c r="M582" s="29"/>
      <c r="N582" s="29"/>
      <c r="O582" s="29"/>
      <c r="P582" s="28"/>
      <c r="Q582" s="29"/>
      <c r="R582" s="29"/>
      <c r="S582" s="29"/>
      <c r="T582" s="29"/>
      <c r="U582" s="29"/>
      <c r="V582" s="29"/>
      <c r="W582" s="29"/>
      <c r="X582" s="29"/>
      <c r="Y582" s="29"/>
      <c r="Z582" s="29"/>
      <c r="AA582" s="29"/>
      <c r="AB582" s="29"/>
      <c r="AC582" s="29"/>
      <c r="AD582" s="29"/>
      <c r="AE582" s="29"/>
      <c r="AF582" s="29"/>
      <c r="AG582" s="29"/>
      <c r="AH582" s="29"/>
      <c r="AI582" s="29"/>
      <c r="AJ582" s="29"/>
      <c r="AK582" s="29"/>
      <c r="AL582" s="29"/>
      <c r="AM582" s="29"/>
      <c r="AN582" s="29"/>
      <c r="AO582" s="29"/>
    </row>
    <row r="583" spans="1:41" ht="15.75" customHeight="1">
      <c r="A583" s="29"/>
      <c r="B583" s="29"/>
      <c r="C583" s="29"/>
      <c r="D583" s="29"/>
      <c r="E583" s="29"/>
      <c r="F583" s="29"/>
      <c r="G583" s="29"/>
      <c r="H583" s="29"/>
      <c r="I583" s="29"/>
      <c r="J583" s="29"/>
      <c r="K583" s="29"/>
      <c r="L583" s="29"/>
      <c r="M583" s="29"/>
      <c r="N583" s="29"/>
      <c r="O583" s="29"/>
      <c r="P583" s="28"/>
      <c r="Q583" s="29"/>
      <c r="R583" s="29"/>
      <c r="S583" s="29"/>
      <c r="T583" s="29"/>
      <c r="U583" s="29"/>
      <c r="V583" s="29"/>
      <c r="W583" s="29"/>
      <c r="X583" s="29"/>
      <c r="Y583" s="29"/>
      <c r="Z583" s="29"/>
      <c r="AA583" s="29"/>
      <c r="AB583" s="29"/>
      <c r="AC583" s="29"/>
      <c r="AD583" s="29"/>
      <c r="AE583" s="29"/>
      <c r="AF583" s="29"/>
      <c r="AG583" s="29"/>
      <c r="AH583" s="29"/>
      <c r="AI583" s="29"/>
      <c r="AJ583" s="29"/>
      <c r="AK583" s="29"/>
      <c r="AL583" s="29"/>
      <c r="AM583" s="29"/>
      <c r="AN583" s="29"/>
      <c r="AO583" s="29"/>
    </row>
    <row r="584" spans="1:41" ht="15.75" customHeight="1">
      <c r="A584" s="29"/>
      <c r="B584" s="29"/>
      <c r="C584" s="29"/>
      <c r="D584" s="29"/>
      <c r="E584" s="29"/>
      <c r="F584" s="29"/>
      <c r="G584" s="29"/>
      <c r="H584" s="29"/>
      <c r="I584" s="29"/>
      <c r="J584" s="29"/>
      <c r="K584" s="29"/>
      <c r="L584" s="29"/>
      <c r="M584" s="29"/>
      <c r="N584" s="29"/>
      <c r="O584" s="29"/>
      <c r="P584" s="28"/>
      <c r="Q584" s="29"/>
      <c r="R584" s="29"/>
      <c r="S584" s="29"/>
      <c r="T584" s="29"/>
      <c r="U584" s="29"/>
      <c r="V584" s="29"/>
      <c r="W584" s="29"/>
      <c r="X584" s="29"/>
      <c r="Y584" s="29"/>
      <c r="Z584" s="29"/>
      <c r="AA584" s="29"/>
      <c r="AB584" s="29"/>
      <c r="AC584" s="29"/>
      <c r="AD584" s="29"/>
      <c r="AE584" s="29"/>
      <c r="AF584" s="29"/>
      <c r="AG584" s="29"/>
      <c r="AH584" s="29"/>
      <c r="AI584" s="29"/>
      <c r="AJ584" s="29"/>
      <c r="AK584" s="29"/>
      <c r="AL584" s="29"/>
      <c r="AM584" s="29"/>
      <c r="AN584" s="29"/>
      <c r="AO584" s="29"/>
    </row>
    <row r="585" spans="1:41" ht="15.75" customHeight="1">
      <c r="A585" s="29"/>
      <c r="B585" s="29"/>
      <c r="C585" s="29"/>
      <c r="D585" s="29"/>
      <c r="E585" s="29"/>
      <c r="F585" s="29"/>
      <c r="G585" s="29"/>
      <c r="H585" s="29"/>
      <c r="I585" s="29"/>
      <c r="J585" s="29"/>
      <c r="K585" s="29"/>
      <c r="L585" s="29"/>
      <c r="M585" s="29"/>
      <c r="N585" s="29"/>
      <c r="O585" s="29"/>
      <c r="P585" s="28"/>
      <c r="Q585" s="29"/>
      <c r="R585" s="29"/>
      <c r="S585" s="29"/>
      <c r="T585" s="29"/>
      <c r="U585" s="29"/>
      <c r="V585" s="29"/>
      <c r="W585" s="29"/>
      <c r="X585" s="29"/>
      <c r="Y585" s="29"/>
      <c r="Z585" s="29"/>
      <c r="AA585" s="29"/>
      <c r="AB585" s="29"/>
      <c r="AC585" s="29"/>
      <c r="AD585" s="29"/>
      <c r="AE585" s="29"/>
      <c r="AF585" s="29"/>
      <c r="AG585" s="29"/>
      <c r="AH585" s="29"/>
      <c r="AI585" s="29"/>
      <c r="AJ585" s="29"/>
      <c r="AK585" s="29"/>
      <c r="AL585" s="29"/>
      <c r="AM585" s="29"/>
      <c r="AN585" s="29"/>
      <c r="AO585" s="29"/>
    </row>
    <row r="586" spans="1:41" ht="15.75" customHeight="1">
      <c r="A586" s="29"/>
      <c r="B586" s="29"/>
      <c r="C586" s="29"/>
      <c r="D586" s="29"/>
      <c r="E586" s="29"/>
      <c r="F586" s="29"/>
      <c r="G586" s="29"/>
      <c r="H586" s="29"/>
      <c r="I586" s="29"/>
      <c r="J586" s="29"/>
      <c r="K586" s="29"/>
      <c r="L586" s="29"/>
      <c r="M586" s="29"/>
      <c r="N586" s="29"/>
      <c r="O586" s="29"/>
      <c r="P586" s="28"/>
      <c r="Q586" s="29"/>
      <c r="R586" s="29"/>
      <c r="S586" s="29"/>
      <c r="T586" s="29"/>
      <c r="U586" s="29"/>
      <c r="V586" s="29"/>
      <c r="W586" s="29"/>
      <c r="X586" s="29"/>
      <c r="Y586" s="29"/>
      <c r="Z586" s="29"/>
      <c r="AA586" s="29"/>
      <c r="AB586" s="29"/>
      <c r="AC586" s="29"/>
      <c r="AD586" s="29"/>
      <c r="AE586" s="29"/>
      <c r="AF586" s="29"/>
      <c r="AG586" s="29"/>
      <c r="AH586" s="29"/>
      <c r="AI586" s="29"/>
      <c r="AJ586" s="29"/>
      <c r="AK586" s="29"/>
      <c r="AL586" s="29"/>
      <c r="AM586" s="29"/>
      <c r="AN586" s="29"/>
      <c r="AO586" s="29"/>
    </row>
    <row r="587" spans="1:41" ht="15.75" customHeight="1">
      <c r="A587" s="29"/>
      <c r="B587" s="29"/>
      <c r="C587" s="29"/>
      <c r="D587" s="29"/>
      <c r="E587" s="29"/>
      <c r="F587" s="29"/>
      <c r="G587" s="29"/>
      <c r="H587" s="29"/>
      <c r="I587" s="29"/>
      <c r="J587" s="29"/>
      <c r="K587" s="29"/>
      <c r="L587" s="29"/>
      <c r="M587" s="29"/>
      <c r="N587" s="29"/>
      <c r="O587" s="29"/>
      <c r="P587" s="28"/>
      <c r="Q587" s="29"/>
      <c r="R587" s="29"/>
      <c r="S587" s="29"/>
      <c r="T587" s="29"/>
      <c r="U587" s="29"/>
      <c r="V587" s="29"/>
      <c r="W587" s="29"/>
      <c r="X587" s="29"/>
      <c r="Y587" s="29"/>
      <c r="Z587" s="29"/>
      <c r="AA587" s="29"/>
      <c r="AB587" s="29"/>
      <c r="AC587" s="29"/>
      <c r="AD587" s="29"/>
      <c r="AE587" s="29"/>
      <c r="AF587" s="29"/>
      <c r="AG587" s="29"/>
      <c r="AH587" s="29"/>
      <c r="AI587" s="29"/>
      <c r="AJ587" s="29"/>
      <c r="AK587" s="29"/>
      <c r="AL587" s="29"/>
      <c r="AM587" s="29"/>
      <c r="AN587" s="29"/>
      <c r="AO587" s="29"/>
    </row>
    <row r="588" spans="1:41" ht="15.75" customHeight="1">
      <c r="A588" s="29"/>
      <c r="B588" s="29"/>
      <c r="C588" s="29"/>
      <c r="D588" s="29"/>
      <c r="E588" s="29"/>
      <c r="F588" s="29"/>
      <c r="G588" s="29"/>
      <c r="H588" s="29"/>
      <c r="I588" s="29"/>
      <c r="J588" s="29"/>
      <c r="K588" s="29"/>
      <c r="L588" s="29"/>
      <c r="M588" s="29"/>
      <c r="N588" s="29"/>
      <c r="O588" s="29"/>
      <c r="P588" s="28"/>
      <c r="Q588" s="29"/>
      <c r="R588" s="29"/>
      <c r="S588" s="29"/>
      <c r="T588" s="29"/>
      <c r="U588" s="29"/>
      <c r="V588" s="29"/>
      <c r="W588" s="29"/>
      <c r="X588" s="29"/>
      <c r="Y588" s="29"/>
      <c r="Z588" s="29"/>
      <c r="AA588" s="29"/>
      <c r="AB588" s="29"/>
      <c r="AC588" s="29"/>
      <c r="AD588" s="29"/>
      <c r="AE588" s="29"/>
      <c r="AF588" s="29"/>
      <c r="AG588" s="29"/>
      <c r="AH588" s="29"/>
      <c r="AI588" s="29"/>
      <c r="AJ588" s="29"/>
      <c r="AK588" s="29"/>
      <c r="AL588" s="29"/>
      <c r="AM588" s="29"/>
      <c r="AN588" s="29"/>
      <c r="AO588" s="29"/>
    </row>
    <row r="589" spans="1:41" ht="15.75" customHeight="1">
      <c r="A589" s="29"/>
      <c r="B589" s="29"/>
      <c r="C589" s="29"/>
      <c r="D589" s="29"/>
      <c r="E589" s="29"/>
      <c r="F589" s="29"/>
      <c r="G589" s="29"/>
      <c r="H589" s="29"/>
      <c r="I589" s="29"/>
      <c r="J589" s="29"/>
      <c r="K589" s="29"/>
      <c r="L589" s="29"/>
      <c r="M589" s="29"/>
      <c r="N589" s="29"/>
      <c r="O589" s="29"/>
      <c r="P589" s="28"/>
      <c r="Q589" s="29"/>
      <c r="R589" s="29"/>
      <c r="S589" s="29"/>
      <c r="T589" s="29"/>
      <c r="U589" s="29"/>
      <c r="V589" s="29"/>
      <c r="W589" s="29"/>
      <c r="X589" s="29"/>
      <c r="Y589" s="29"/>
      <c r="Z589" s="29"/>
      <c r="AA589" s="29"/>
      <c r="AB589" s="29"/>
      <c r="AC589" s="29"/>
      <c r="AD589" s="29"/>
      <c r="AE589" s="29"/>
      <c r="AF589" s="29"/>
      <c r="AG589" s="29"/>
      <c r="AH589" s="29"/>
      <c r="AI589" s="29"/>
      <c r="AJ589" s="29"/>
      <c r="AK589" s="29"/>
      <c r="AL589" s="29"/>
      <c r="AM589" s="29"/>
      <c r="AN589" s="29"/>
      <c r="AO589" s="29"/>
    </row>
    <row r="590" spans="1:41" ht="15.75" customHeight="1">
      <c r="A590" s="29"/>
      <c r="B590" s="29"/>
      <c r="C590" s="29"/>
      <c r="D590" s="29"/>
      <c r="E590" s="29"/>
      <c r="F590" s="29"/>
      <c r="G590" s="29"/>
      <c r="H590" s="29"/>
      <c r="I590" s="29"/>
      <c r="J590" s="29"/>
      <c r="K590" s="29"/>
      <c r="L590" s="29"/>
      <c r="M590" s="29"/>
      <c r="N590" s="29"/>
      <c r="O590" s="29"/>
      <c r="P590" s="28"/>
      <c r="Q590" s="29"/>
      <c r="R590" s="29"/>
      <c r="S590" s="29"/>
      <c r="T590" s="29"/>
      <c r="U590" s="29"/>
      <c r="V590" s="29"/>
      <c r="W590" s="29"/>
      <c r="X590" s="29"/>
      <c r="Y590" s="29"/>
      <c r="Z590" s="29"/>
      <c r="AA590" s="29"/>
      <c r="AB590" s="29"/>
      <c r="AC590" s="29"/>
      <c r="AD590" s="29"/>
      <c r="AE590" s="29"/>
      <c r="AF590" s="29"/>
      <c r="AG590" s="29"/>
      <c r="AH590" s="29"/>
      <c r="AI590" s="29"/>
      <c r="AJ590" s="29"/>
      <c r="AK590" s="29"/>
      <c r="AL590" s="29"/>
      <c r="AM590" s="29"/>
      <c r="AN590" s="29"/>
      <c r="AO590" s="29"/>
    </row>
    <row r="591" spans="1:41" ht="15.75" customHeight="1">
      <c r="A591" s="29"/>
      <c r="B591" s="29"/>
      <c r="C591" s="29"/>
      <c r="D591" s="29"/>
      <c r="E591" s="29"/>
      <c r="F591" s="29"/>
      <c r="G591" s="29"/>
      <c r="H591" s="29"/>
      <c r="I591" s="29"/>
      <c r="J591" s="29"/>
      <c r="K591" s="29"/>
      <c r="L591" s="29"/>
      <c r="M591" s="29"/>
      <c r="N591" s="29"/>
      <c r="O591" s="29"/>
      <c r="P591" s="28"/>
      <c r="Q591" s="29"/>
      <c r="R591" s="29"/>
      <c r="S591" s="29"/>
      <c r="T591" s="29"/>
      <c r="U591" s="29"/>
      <c r="V591" s="29"/>
      <c r="W591" s="29"/>
      <c r="X591" s="29"/>
      <c r="Y591" s="29"/>
      <c r="Z591" s="29"/>
      <c r="AA591" s="29"/>
      <c r="AB591" s="29"/>
      <c r="AC591" s="29"/>
      <c r="AD591" s="29"/>
      <c r="AE591" s="29"/>
      <c r="AF591" s="29"/>
      <c r="AG591" s="29"/>
      <c r="AH591" s="29"/>
      <c r="AI591" s="29"/>
      <c r="AJ591" s="29"/>
      <c r="AK591" s="29"/>
      <c r="AL591" s="29"/>
      <c r="AM591" s="29"/>
      <c r="AN591" s="29"/>
      <c r="AO591" s="29"/>
    </row>
    <row r="592" spans="1:41" ht="15.75" customHeight="1">
      <c r="A592" s="29"/>
      <c r="B592" s="29"/>
      <c r="C592" s="29"/>
      <c r="D592" s="29"/>
      <c r="E592" s="29"/>
      <c r="F592" s="29"/>
      <c r="G592" s="29"/>
      <c r="H592" s="29"/>
      <c r="I592" s="29"/>
      <c r="J592" s="29"/>
      <c r="K592" s="29"/>
      <c r="L592" s="29"/>
      <c r="M592" s="29"/>
      <c r="N592" s="29"/>
      <c r="O592" s="29"/>
      <c r="P592" s="28"/>
      <c r="Q592" s="29"/>
      <c r="R592" s="29"/>
      <c r="S592" s="29"/>
      <c r="T592" s="29"/>
      <c r="U592" s="29"/>
      <c r="V592" s="29"/>
      <c r="W592" s="29"/>
      <c r="X592" s="29"/>
      <c r="Y592" s="29"/>
      <c r="Z592" s="29"/>
      <c r="AA592" s="29"/>
      <c r="AB592" s="29"/>
      <c r="AC592" s="29"/>
      <c r="AD592" s="29"/>
      <c r="AE592" s="29"/>
      <c r="AF592" s="29"/>
      <c r="AG592" s="29"/>
      <c r="AH592" s="29"/>
      <c r="AI592" s="29"/>
      <c r="AJ592" s="29"/>
      <c r="AK592" s="29"/>
      <c r="AL592" s="29"/>
      <c r="AM592" s="29"/>
      <c r="AN592" s="29"/>
      <c r="AO592" s="29"/>
    </row>
    <row r="593" spans="1:41" ht="15.75" customHeight="1">
      <c r="A593" s="29"/>
      <c r="B593" s="29"/>
      <c r="C593" s="29"/>
      <c r="D593" s="29"/>
      <c r="E593" s="29"/>
      <c r="F593" s="29"/>
      <c r="G593" s="29"/>
      <c r="H593" s="29"/>
      <c r="I593" s="29"/>
      <c r="J593" s="29"/>
      <c r="K593" s="29"/>
      <c r="L593" s="29"/>
      <c r="M593" s="29"/>
      <c r="N593" s="29"/>
      <c r="O593" s="29"/>
      <c r="P593" s="28"/>
      <c r="Q593" s="29"/>
      <c r="R593" s="29"/>
      <c r="S593" s="29"/>
      <c r="T593" s="29"/>
      <c r="U593" s="29"/>
      <c r="V593" s="29"/>
      <c r="W593" s="29"/>
      <c r="X593" s="29"/>
      <c r="Y593" s="29"/>
      <c r="Z593" s="29"/>
      <c r="AA593" s="29"/>
      <c r="AB593" s="29"/>
      <c r="AC593" s="29"/>
      <c r="AD593" s="29"/>
      <c r="AE593" s="29"/>
      <c r="AF593" s="29"/>
      <c r="AG593" s="29"/>
      <c r="AH593" s="29"/>
      <c r="AI593" s="29"/>
      <c r="AJ593" s="29"/>
      <c r="AK593" s="29"/>
      <c r="AL593" s="29"/>
      <c r="AM593" s="29"/>
      <c r="AN593" s="29"/>
      <c r="AO593" s="29"/>
    </row>
    <row r="594" spans="1:41" ht="15.75" customHeight="1">
      <c r="A594" s="29"/>
      <c r="B594" s="29"/>
      <c r="C594" s="29"/>
      <c r="D594" s="29"/>
      <c r="E594" s="29"/>
      <c r="F594" s="29"/>
      <c r="G594" s="29"/>
      <c r="H594" s="29"/>
      <c r="I594" s="29"/>
      <c r="J594" s="29"/>
      <c r="K594" s="29"/>
      <c r="L594" s="29"/>
      <c r="M594" s="29"/>
      <c r="N594" s="29"/>
      <c r="O594" s="29"/>
      <c r="P594" s="28"/>
      <c r="Q594" s="29"/>
      <c r="R594" s="29"/>
      <c r="S594" s="29"/>
      <c r="T594" s="29"/>
      <c r="U594" s="29"/>
      <c r="V594" s="29"/>
      <c r="W594" s="29"/>
      <c r="X594" s="29"/>
      <c r="Y594" s="29"/>
      <c r="Z594" s="29"/>
      <c r="AA594" s="29"/>
      <c r="AB594" s="29"/>
      <c r="AC594" s="29"/>
      <c r="AD594" s="29"/>
      <c r="AE594" s="29"/>
      <c r="AF594" s="29"/>
      <c r="AG594" s="29"/>
      <c r="AH594" s="29"/>
      <c r="AI594" s="29"/>
      <c r="AJ594" s="29"/>
      <c r="AK594" s="29"/>
      <c r="AL594" s="29"/>
      <c r="AM594" s="29"/>
      <c r="AN594" s="29"/>
      <c r="AO594" s="29"/>
    </row>
    <row r="595" spans="1:41" ht="15.75" customHeight="1">
      <c r="A595" s="29"/>
      <c r="B595" s="29"/>
      <c r="C595" s="29"/>
      <c r="D595" s="29"/>
      <c r="E595" s="29"/>
      <c r="F595" s="29"/>
      <c r="G595" s="29"/>
      <c r="H595" s="29"/>
      <c r="I595" s="29"/>
      <c r="J595" s="29"/>
      <c r="K595" s="29"/>
      <c r="L595" s="29"/>
      <c r="M595" s="29"/>
      <c r="N595" s="29"/>
      <c r="O595" s="29"/>
      <c r="P595" s="28"/>
      <c r="Q595" s="29"/>
      <c r="R595" s="29"/>
      <c r="S595" s="29"/>
      <c r="T595" s="29"/>
      <c r="U595" s="29"/>
      <c r="V595" s="29"/>
      <c r="W595" s="29"/>
      <c r="X595" s="29"/>
      <c r="Y595" s="29"/>
      <c r="Z595" s="29"/>
      <c r="AA595" s="29"/>
      <c r="AB595" s="29"/>
      <c r="AC595" s="29"/>
      <c r="AD595" s="29"/>
      <c r="AE595" s="29"/>
      <c r="AF595" s="29"/>
      <c r="AG595" s="29"/>
      <c r="AH595" s="29"/>
      <c r="AI595" s="29"/>
      <c r="AJ595" s="29"/>
      <c r="AK595" s="29"/>
      <c r="AL595" s="29"/>
      <c r="AM595" s="29"/>
      <c r="AN595" s="29"/>
      <c r="AO595" s="29"/>
    </row>
    <row r="596" spans="1:41" ht="15.75" customHeight="1">
      <c r="A596" s="29"/>
      <c r="B596" s="29"/>
      <c r="C596" s="29"/>
      <c r="D596" s="29"/>
      <c r="E596" s="29"/>
      <c r="F596" s="29"/>
      <c r="G596" s="29"/>
      <c r="H596" s="29"/>
      <c r="I596" s="29"/>
      <c r="J596" s="29"/>
      <c r="K596" s="29"/>
      <c r="L596" s="29"/>
      <c r="M596" s="29"/>
      <c r="N596" s="29"/>
      <c r="O596" s="29"/>
      <c r="P596" s="28"/>
      <c r="Q596" s="29"/>
      <c r="R596" s="29"/>
      <c r="S596" s="29"/>
      <c r="T596" s="29"/>
      <c r="U596" s="29"/>
      <c r="V596" s="29"/>
      <c r="W596" s="29"/>
      <c r="X596" s="29"/>
      <c r="Y596" s="29"/>
      <c r="Z596" s="29"/>
      <c r="AA596" s="29"/>
      <c r="AB596" s="29"/>
      <c r="AC596" s="29"/>
      <c r="AD596" s="29"/>
      <c r="AE596" s="29"/>
      <c r="AF596" s="29"/>
      <c r="AG596" s="29"/>
      <c r="AH596" s="29"/>
      <c r="AI596" s="29"/>
      <c r="AJ596" s="29"/>
      <c r="AK596" s="29"/>
      <c r="AL596" s="29"/>
      <c r="AM596" s="29"/>
      <c r="AN596" s="29"/>
      <c r="AO596" s="29"/>
    </row>
    <row r="597" spans="1:41" ht="15.75" customHeight="1">
      <c r="A597" s="29"/>
      <c r="B597" s="29"/>
      <c r="C597" s="29"/>
      <c r="D597" s="29"/>
      <c r="E597" s="29"/>
      <c r="F597" s="29"/>
      <c r="G597" s="29"/>
      <c r="H597" s="29"/>
      <c r="I597" s="29"/>
      <c r="J597" s="29"/>
      <c r="K597" s="29"/>
      <c r="L597" s="29"/>
      <c r="M597" s="29"/>
      <c r="N597" s="29"/>
      <c r="O597" s="29"/>
      <c r="P597" s="28"/>
      <c r="Q597" s="29"/>
      <c r="R597" s="29"/>
      <c r="S597" s="29"/>
      <c r="T597" s="29"/>
      <c r="U597" s="29"/>
      <c r="V597" s="29"/>
      <c r="W597" s="29"/>
      <c r="X597" s="29"/>
      <c r="Y597" s="29"/>
      <c r="Z597" s="29"/>
      <c r="AA597" s="29"/>
      <c r="AB597" s="29"/>
      <c r="AC597" s="29"/>
      <c r="AD597" s="29"/>
      <c r="AE597" s="29"/>
      <c r="AF597" s="29"/>
      <c r="AG597" s="29"/>
      <c r="AH597" s="29"/>
      <c r="AI597" s="29"/>
      <c r="AJ597" s="29"/>
      <c r="AK597" s="29"/>
      <c r="AL597" s="29"/>
      <c r="AM597" s="29"/>
      <c r="AN597" s="29"/>
      <c r="AO597" s="29"/>
    </row>
    <row r="598" spans="1:41" ht="15.75" customHeight="1">
      <c r="A598" s="29"/>
      <c r="B598" s="29"/>
      <c r="C598" s="29"/>
      <c r="D598" s="29"/>
      <c r="E598" s="29"/>
      <c r="F598" s="29"/>
      <c r="G598" s="29"/>
      <c r="H598" s="29"/>
      <c r="I598" s="29"/>
      <c r="J598" s="29"/>
      <c r="K598" s="29"/>
      <c r="L598" s="29"/>
      <c r="M598" s="29"/>
      <c r="N598" s="29"/>
      <c r="O598" s="29"/>
      <c r="P598" s="28"/>
      <c r="Q598" s="29"/>
      <c r="R598" s="29"/>
      <c r="S598" s="29"/>
      <c r="T598" s="29"/>
      <c r="U598" s="29"/>
      <c r="V598" s="29"/>
      <c r="W598" s="29"/>
      <c r="X598" s="29"/>
      <c r="Y598" s="29"/>
      <c r="Z598" s="29"/>
      <c r="AA598" s="29"/>
      <c r="AB598" s="29"/>
      <c r="AC598" s="29"/>
      <c r="AD598" s="29"/>
      <c r="AE598" s="29"/>
      <c r="AF598" s="29"/>
      <c r="AG598" s="29"/>
      <c r="AH598" s="29"/>
      <c r="AI598" s="29"/>
      <c r="AJ598" s="29"/>
      <c r="AK598" s="29"/>
      <c r="AL598" s="29"/>
      <c r="AM598" s="29"/>
      <c r="AN598" s="29"/>
      <c r="AO598" s="29"/>
    </row>
    <row r="599" spans="1:41" ht="15.75" customHeight="1">
      <c r="A599" s="29"/>
      <c r="B599" s="29"/>
      <c r="C599" s="29"/>
      <c r="D599" s="29"/>
      <c r="E599" s="29"/>
      <c r="F599" s="29"/>
      <c r="G599" s="29"/>
      <c r="H599" s="29"/>
      <c r="I599" s="29"/>
      <c r="J599" s="29"/>
      <c r="K599" s="29"/>
      <c r="L599" s="29"/>
      <c r="M599" s="29"/>
      <c r="N599" s="29"/>
      <c r="O599" s="29"/>
      <c r="P599" s="28"/>
      <c r="Q599" s="29"/>
      <c r="R599" s="29"/>
      <c r="S599" s="29"/>
      <c r="T599" s="29"/>
      <c r="U599" s="29"/>
      <c r="V599" s="29"/>
      <c r="W599" s="29"/>
      <c r="X599" s="29"/>
      <c r="Y599" s="29"/>
      <c r="Z599" s="29"/>
      <c r="AA599" s="29"/>
      <c r="AB599" s="29"/>
      <c r="AC599" s="29"/>
      <c r="AD599" s="29"/>
      <c r="AE599" s="29"/>
      <c r="AF599" s="29"/>
      <c r="AG599" s="29"/>
      <c r="AH599" s="29"/>
      <c r="AI599" s="29"/>
      <c r="AJ599" s="29"/>
      <c r="AK599" s="29"/>
      <c r="AL599" s="29"/>
      <c r="AM599" s="29"/>
      <c r="AN599" s="29"/>
      <c r="AO599" s="29"/>
    </row>
    <row r="600" spans="1:41" ht="15.75" customHeight="1">
      <c r="A600" s="29"/>
      <c r="B600" s="29"/>
      <c r="C600" s="29"/>
      <c r="D600" s="29"/>
      <c r="E600" s="29"/>
      <c r="F600" s="29"/>
      <c r="G600" s="29"/>
      <c r="H600" s="29"/>
      <c r="I600" s="29"/>
      <c r="J600" s="29"/>
      <c r="K600" s="29"/>
      <c r="L600" s="29"/>
      <c r="M600" s="29"/>
      <c r="N600" s="29"/>
      <c r="O600" s="29"/>
      <c r="P600" s="28"/>
      <c r="Q600" s="29"/>
      <c r="R600" s="29"/>
      <c r="S600" s="29"/>
      <c r="T600" s="29"/>
      <c r="U600" s="29"/>
      <c r="V600" s="29"/>
      <c r="W600" s="29"/>
      <c r="X600" s="29"/>
      <c r="Y600" s="29"/>
      <c r="Z600" s="29"/>
      <c r="AA600" s="29"/>
      <c r="AB600" s="29"/>
      <c r="AC600" s="29"/>
      <c r="AD600" s="29"/>
      <c r="AE600" s="29"/>
      <c r="AF600" s="29"/>
      <c r="AG600" s="29"/>
      <c r="AH600" s="29"/>
      <c r="AI600" s="29"/>
      <c r="AJ600" s="29"/>
      <c r="AK600" s="29"/>
      <c r="AL600" s="29"/>
      <c r="AM600" s="29"/>
      <c r="AN600" s="29"/>
      <c r="AO600" s="29"/>
    </row>
    <row r="601" spans="1:41" ht="15.75" customHeight="1">
      <c r="A601" s="29"/>
      <c r="B601" s="29"/>
      <c r="C601" s="29"/>
      <c r="D601" s="29"/>
      <c r="E601" s="29"/>
      <c r="F601" s="29"/>
      <c r="G601" s="29"/>
      <c r="H601" s="29"/>
      <c r="I601" s="29"/>
      <c r="J601" s="29"/>
      <c r="K601" s="29"/>
      <c r="L601" s="29"/>
      <c r="M601" s="29"/>
      <c r="N601" s="29"/>
      <c r="O601" s="29"/>
      <c r="P601" s="28"/>
      <c r="Q601" s="29"/>
      <c r="R601" s="29"/>
      <c r="S601" s="29"/>
      <c r="T601" s="29"/>
      <c r="U601" s="29"/>
      <c r="V601" s="29"/>
      <c r="W601" s="29"/>
      <c r="X601" s="29"/>
      <c r="Y601" s="29"/>
      <c r="Z601" s="29"/>
      <c r="AA601" s="29"/>
      <c r="AB601" s="29"/>
      <c r="AC601" s="29"/>
      <c r="AD601" s="29"/>
      <c r="AE601" s="29"/>
      <c r="AF601" s="29"/>
      <c r="AG601" s="29"/>
      <c r="AH601" s="29"/>
      <c r="AI601" s="29"/>
      <c r="AJ601" s="29"/>
      <c r="AK601" s="29"/>
      <c r="AL601" s="29"/>
      <c r="AM601" s="29"/>
      <c r="AN601" s="29"/>
      <c r="AO601" s="29"/>
    </row>
    <row r="602" spans="1:41" ht="15.75" customHeight="1">
      <c r="A602" s="29"/>
      <c r="B602" s="29"/>
      <c r="C602" s="29"/>
      <c r="D602" s="29"/>
      <c r="E602" s="29"/>
      <c r="F602" s="29"/>
      <c r="G602" s="29"/>
      <c r="H602" s="29"/>
      <c r="I602" s="29"/>
      <c r="J602" s="29"/>
      <c r="K602" s="29"/>
      <c r="L602" s="29"/>
      <c r="M602" s="29"/>
      <c r="N602" s="29"/>
      <c r="O602" s="29"/>
      <c r="P602" s="28"/>
      <c r="Q602" s="29"/>
      <c r="R602" s="29"/>
      <c r="S602" s="29"/>
      <c r="T602" s="29"/>
      <c r="U602" s="29"/>
      <c r="V602" s="29"/>
      <c r="W602" s="29"/>
      <c r="X602" s="29"/>
      <c r="Y602" s="29"/>
      <c r="Z602" s="29"/>
      <c r="AA602" s="29"/>
      <c r="AB602" s="29"/>
      <c r="AC602" s="29"/>
      <c r="AD602" s="29"/>
      <c r="AE602" s="29"/>
      <c r="AF602" s="29"/>
      <c r="AG602" s="29"/>
      <c r="AH602" s="29"/>
      <c r="AI602" s="29"/>
      <c r="AJ602" s="29"/>
      <c r="AK602" s="29"/>
      <c r="AL602" s="29"/>
      <c r="AM602" s="29"/>
      <c r="AN602" s="29"/>
      <c r="AO602" s="29"/>
    </row>
    <row r="603" spans="1:41" ht="15.75" customHeight="1">
      <c r="A603" s="29"/>
      <c r="B603" s="29"/>
      <c r="C603" s="29"/>
      <c r="D603" s="29"/>
      <c r="E603" s="29"/>
      <c r="F603" s="29"/>
      <c r="G603" s="29"/>
      <c r="H603" s="29"/>
      <c r="I603" s="29"/>
      <c r="J603" s="29"/>
      <c r="K603" s="29"/>
      <c r="L603" s="29"/>
      <c r="M603" s="29"/>
      <c r="N603" s="29"/>
      <c r="O603" s="29"/>
      <c r="P603" s="28"/>
      <c r="Q603" s="29"/>
      <c r="R603" s="29"/>
      <c r="S603" s="29"/>
      <c r="T603" s="29"/>
      <c r="U603" s="29"/>
      <c r="V603" s="29"/>
      <c r="W603" s="29"/>
      <c r="X603" s="29"/>
      <c r="Y603" s="29"/>
      <c r="Z603" s="29"/>
      <c r="AA603" s="29"/>
      <c r="AB603" s="29"/>
      <c r="AC603" s="29"/>
      <c r="AD603" s="29"/>
      <c r="AE603" s="29"/>
      <c r="AF603" s="29"/>
      <c r="AG603" s="29"/>
      <c r="AH603" s="29"/>
      <c r="AI603" s="29"/>
      <c r="AJ603" s="29"/>
      <c r="AK603" s="29"/>
      <c r="AL603" s="29"/>
      <c r="AM603" s="29"/>
      <c r="AN603" s="29"/>
      <c r="AO603" s="29"/>
    </row>
    <row r="604" spans="1:41" ht="15.75" customHeight="1">
      <c r="A604" s="29"/>
      <c r="B604" s="29"/>
      <c r="C604" s="29"/>
      <c r="D604" s="29"/>
      <c r="E604" s="29"/>
      <c r="F604" s="29"/>
      <c r="G604" s="29"/>
      <c r="H604" s="29"/>
      <c r="I604" s="29"/>
      <c r="J604" s="29"/>
      <c r="K604" s="29"/>
      <c r="L604" s="29"/>
      <c r="M604" s="29"/>
      <c r="N604" s="29"/>
      <c r="O604" s="29"/>
      <c r="P604" s="28"/>
      <c r="Q604" s="29"/>
      <c r="R604" s="29"/>
      <c r="S604" s="29"/>
      <c r="T604" s="29"/>
      <c r="U604" s="29"/>
      <c r="V604" s="29"/>
      <c r="W604" s="29"/>
      <c r="X604" s="29"/>
      <c r="Y604" s="29"/>
      <c r="Z604" s="29"/>
      <c r="AA604" s="29"/>
      <c r="AB604" s="29"/>
      <c r="AC604" s="29"/>
      <c r="AD604" s="29"/>
      <c r="AE604" s="29"/>
      <c r="AF604" s="29"/>
      <c r="AG604" s="29"/>
      <c r="AH604" s="29"/>
      <c r="AI604" s="29"/>
      <c r="AJ604" s="29"/>
      <c r="AK604" s="29"/>
      <c r="AL604" s="29"/>
      <c r="AM604" s="29"/>
      <c r="AN604" s="29"/>
      <c r="AO604" s="29"/>
    </row>
    <row r="605" spans="1:41" ht="15.75" customHeight="1">
      <c r="A605" s="29"/>
      <c r="B605" s="29"/>
      <c r="C605" s="29"/>
      <c r="D605" s="29"/>
      <c r="E605" s="29"/>
      <c r="F605" s="29"/>
      <c r="G605" s="29"/>
      <c r="H605" s="29"/>
      <c r="I605" s="29"/>
      <c r="J605" s="29"/>
      <c r="K605" s="29"/>
      <c r="L605" s="29"/>
      <c r="M605" s="29"/>
      <c r="N605" s="29"/>
      <c r="O605" s="29"/>
      <c r="P605" s="28"/>
      <c r="Q605" s="29"/>
      <c r="R605" s="29"/>
      <c r="S605" s="29"/>
      <c r="T605" s="29"/>
      <c r="U605" s="29"/>
      <c r="V605" s="29"/>
      <c r="W605" s="29"/>
      <c r="X605" s="29"/>
      <c r="Y605" s="29"/>
      <c r="Z605" s="29"/>
      <c r="AA605" s="29"/>
      <c r="AB605" s="29"/>
      <c r="AC605" s="29"/>
      <c r="AD605" s="29"/>
      <c r="AE605" s="29"/>
      <c r="AF605" s="29"/>
      <c r="AG605" s="29"/>
      <c r="AH605" s="29"/>
      <c r="AI605" s="29"/>
      <c r="AJ605" s="29"/>
      <c r="AK605" s="29"/>
      <c r="AL605" s="29"/>
      <c r="AM605" s="29"/>
      <c r="AN605" s="29"/>
      <c r="AO605" s="29"/>
    </row>
    <row r="606" spans="1:41" ht="15.75" customHeight="1">
      <c r="A606" s="29"/>
      <c r="B606" s="29"/>
      <c r="C606" s="29"/>
      <c r="D606" s="29"/>
      <c r="E606" s="29"/>
      <c r="F606" s="29"/>
      <c r="G606" s="29"/>
      <c r="H606" s="29"/>
      <c r="I606" s="29"/>
      <c r="J606" s="29"/>
      <c r="K606" s="29"/>
      <c r="L606" s="29"/>
      <c r="M606" s="29"/>
      <c r="N606" s="29"/>
      <c r="O606" s="29"/>
      <c r="P606" s="28"/>
      <c r="Q606" s="29"/>
      <c r="R606" s="29"/>
      <c r="S606" s="29"/>
      <c r="T606" s="29"/>
      <c r="U606" s="29"/>
      <c r="V606" s="29"/>
      <c r="W606" s="29"/>
      <c r="X606" s="29"/>
      <c r="Y606" s="29"/>
      <c r="Z606" s="29"/>
      <c r="AA606" s="29"/>
      <c r="AB606" s="29"/>
      <c r="AC606" s="29"/>
      <c r="AD606" s="29"/>
      <c r="AE606" s="29"/>
      <c r="AF606" s="29"/>
      <c r="AG606" s="29"/>
      <c r="AH606" s="29"/>
      <c r="AI606" s="29"/>
      <c r="AJ606" s="29"/>
      <c r="AK606" s="29"/>
      <c r="AL606" s="29"/>
      <c r="AM606" s="29"/>
      <c r="AN606" s="29"/>
      <c r="AO606" s="29"/>
    </row>
    <row r="607" spans="1:41" ht="15.75" customHeight="1">
      <c r="A607" s="29"/>
      <c r="B607" s="29"/>
      <c r="C607" s="29"/>
      <c r="D607" s="29"/>
      <c r="E607" s="29"/>
      <c r="F607" s="29"/>
      <c r="G607" s="29"/>
      <c r="H607" s="29"/>
      <c r="I607" s="29"/>
      <c r="J607" s="29"/>
      <c r="K607" s="29"/>
      <c r="L607" s="29"/>
      <c r="M607" s="29"/>
      <c r="N607" s="29"/>
      <c r="O607" s="29"/>
      <c r="P607" s="28"/>
      <c r="Q607" s="29"/>
      <c r="R607" s="29"/>
      <c r="S607" s="29"/>
      <c r="T607" s="29"/>
      <c r="U607" s="29"/>
      <c r="V607" s="29"/>
      <c r="W607" s="29"/>
      <c r="X607" s="29"/>
      <c r="Y607" s="29"/>
      <c r="Z607" s="29"/>
      <c r="AA607" s="29"/>
      <c r="AB607" s="29"/>
      <c r="AC607" s="29"/>
      <c r="AD607" s="29"/>
      <c r="AE607" s="29"/>
      <c r="AF607" s="29"/>
      <c r="AG607" s="29"/>
      <c r="AH607" s="29"/>
      <c r="AI607" s="29"/>
      <c r="AJ607" s="29"/>
      <c r="AK607" s="29"/>
      <c r="AL607" s="29"/>
      <c r="AM607" s="29"/>
      <c r="AN607" s="29"/>
      <c r="AO607" s="29"/>
    </row>
    <row r="608" spans="1:41" ht="15.75" customHeight="1">
      <c r="A608" s="29"/>
      <c r="B608" s="29"/>
      <c r="C608" s="29"/>
      <c r="D608" s="29"/>
      <c r="E608" s="29"/>
      <c r="F608" s="29"/>
      <c r="G608" s="29"/>
      <c r="H608" s="29"/>
      <c r="I608" s="29"/>
      <c r="J608" s="29"/>
      <c r="K608" s="29"/>
      <c r="L608" s="29"/>
      <c r="M608" s="29"/>
      <c r="N608" s="29"/>
      <c r="O608" s="29"/>
      <c r="P608" s="28"/>
      <c r="Q608" s="29"/>
      <c r="R608" s="29"/>
      <c r="S608" s="29"/>
      <c r="T608" s="29"/>
      <c r="U608" s="29"/>
      <c r="V608" s="29"/>
      <c r="W608" s="29"/>
      <c r="X608" s="29"/>
      <c r="Y608" s="29"/>
      <c r="Z608" s="29"/>
      <c r="AA608" s="29"/>
      <c r="AB608" s="29"/>
      <c r="AC608" s="29"/>
      <c r="AD608" s="29"/>
      <c r="AE608" s="29"/>
      <c r="AF608" s="29"/>
      <c r="AG608" s="29"/>
      <c r="AH608" s="29"/>
      <c r="AI608" s="29"/>
      <c r="AJ608" s="29"/>
      <c r="AK608" s="29"/>
      <c r="AL608" s="29"/>
      <c r="AM608" s="29"/>
      <c r="AN608" s="29"/>
      <c r="AO608" s="29"/>
    </row>
    <row r="609" spans="1:41" ht="15.75" customHeight="1">
      <c r="A609" s="29"/>
      <c r="B609" s="29"/>
      <c r="C609" s="29"/>
      <c r="D609" s="29"/>
      <c r="E609" s="29"/>
      <c r="F609" s="29"/>
      <c r="G609" s="29"/>
      <c r="H609" s="29"/>
      <c r="I609" s="29"/>
      <c r="J609" s="29"/>
      <c r="K609" s="29"/>
      <c r="L609" s="29"/>
      <c r="M609" s="29"/>
      <c r="N609" s="29"/>
      <c r="O609" s="29"/>
      <c r="P609" s="28"/>
      <c r="Q609" s="29"/>
      <c r="R609" s="29"/>
      <c r="S609" s="29"/>
      <c r="T609" s="29"/>
      <c r="U609" s="29"/>
      <c r="V609" s="29"/>
      <c r="W609" s="29"/>
      <c r="X609" s="29"/>
      <c r="Y609" s="29"/>
      <c r="Z609" s="29"/>
      <c r="AA609" s="29"/>
      <c r="AB609" s="29"/>
      <c r="AC609" s="29"/>
      <c r="AD609" s="29"/>
      <c r="AE609" s="29"/>
      <c r="AF609" s="29"/>
      <c r="AG609" s="29"/>
      <c r="AH609" s="29"/>
      <c r="AI609" s="29"/>
      <c r="AJ609" s="29"/>
      <c r="AK609" s="29"/>
      <c r="AL609" s="29"/>
      <c r="AM609" s="29"/>
      <c r="AN609" s="29"/>
      <c r="AO609" s="29"/>
    </row>
    <row r="610" spans="1:41" ht="15.75" customHeight="1">
      <c r="A610" s="29"/>
      <c r="B610" s="29"/>
      <c r="C610" s="29"/>
      <c r="D610" s="29"/>
      <c r="E610" s="29"/>
      <c r="F610" s="29"/>
      <c r="G610" s="29"/>
      <c r="H610" s="29"/>
      <c r="I610" s="29"/>
      <c r="J610" s="29"/>
      <c r="K610" s="29"/>
      <c r="L610" s="29"/>
      <c r="M610" s="29"/>
      <c r="N610" s="29"/>
      <c r="O610" s="29"/>
      <c r="P610" s="28"/>
      <c r="Q610" s="29"/>
      <c r="R610" s="29"/>
      <c r="S610" s="29"/>
      <c r="T610" s="29"/>
      <c r="U610" s="29"/>
      <c r="V610" s="29"/>
      <c r="W610" s="29"/>
      <c r="X610" s="29"/>
      <c r="Y610" s="29"/>
      <c r="Z610" s="29"/>
      <c r="AA610" s="29"/>
      <c r="AB610" s="29"/>
      <c r="AC610" s="29"/>
      <c r="AD610" s="29"/>
      <c r="AE610" s="29"/>
      <c r="AF610" s="29"/>
      <c r="AG610" s="29"/>
      <c r="AH610" s="29"/>
      <c r="AI610" s="29"/>
      <c r="AJ610" s="29"/>
      <c r="AK610" s="29"/>
      <c r="AL610" s="29"/>
      <c r="AM610" s="29"/>
      <c r="AN610" s="29"/>
      <c r="AO610" s="29"/>
    </row>
    <row r="611" spans="1:41" ht="15.75" customHeight="1">
      <c r="A611" s="29"/>
      <c r="B611" s="29"/>
      <c r="C611" s="29"/>
      <c r="D611" s="29"/>
      <c r="E611" s="29"/>
      <c r="F611" s="29"/>
      <c r="G611" s="29"/>
      <c r="H611" s="29"/>
      <c r="I611" s="29"/>
      <c r="J611" s="29"/>
      <c r="K611" s="29"/>
      <c r="L611" s="29"/>
      <c r="M611" s="29"/>
      <c r="N611" s="29"/>
      <c r="O611" s="29"/>
      <c r="P611" s="28"/>
      <c r="Q611" s="29"/>
      <c r="R611" s="29"/>
      <c r="S611" s="29"/>
      <c r="T611" s="29"/>
      <c r="U611" s="29"/>
      <c r="V611" s="29"/>
      <c r="W611" s="29"/>
      <c r="X611" s="29"/>
      <c r="Y611" s="29"/>
      <c r="Z611" s="29"/>
      <c r="AA611" s="29"/>
      <c r="AB611" s="29"/>
      <c r="AC611" s="29"/>
      <c r="AD611" s="29"/>
      <c r="AE611" s="29"/>
      <c r="AF611" s="29"/>
      <c r="AG611" s="29"/>
      <c r="AH611" s="29"/>
      <c r="AI611" s="29"/>
      <c r="AJ611" s="29"/>
      <c r="AK611" s="29"/>
      <c r="AL611" s="29"/>
      <c r="AM611" s="29"/>
      <c r="AN611" s="29"/>
      <c r="AO611" s="29"/>
    </row>
    <row r="612" spans="1:41" ht="15.75" customHeight="1">
      <c r="A612" s="29"/>
      <c r="B612" s="29"/>
      <c r="C612" s="29"/>
      <c r="D612" s="29"/>
      <c r="E612" s="29"/>
      <c r="F612" s="29"/>
      <c r="G612" s="29"/>
      <c r="H612" s="29"/>
      <c r="I612" s="29"/>
      <c r="J612" s="29"/>
      <c r="K612" s="29"/>
      <c r="L612" s="29"/>
      <c r="M612" s="29"/>
      <c r="N612" s="29"/>
      <c r="O612" s="29"/>
      <c r="P612" s="28"/>
      <c r="Q612" s="29"/>
      <c r="R612" s="29"/>
      <c r="S612" s="29"/>
      <c r="T612" s="29"/>
      <c r="U612" s="29"/>
      <c r="V612" s="29"/>
      <c r="W612" s="29"/>
      <c r="X612" s="29"/>
      <c r="Y612" s="29"/>
      <c r="Z612" s="29"/>
      <c r="AA612" s="29"/>
      <c r="AB612" s="29"/>
      <c r="AC612" s="29"/>
      <c r="AD612" s="29"/>
      <c r="AE612" s="29"/>
      <c r="AF612" s="29"/>
      <c r="AG612" s="29"/>
      <c r="AH612" s="29"/>
      <c r="AI612" s="29"/>
      <c r="AJ612" s="29"/>
      <c r="AK612" s="29"/>
      <c r="AL612" s="29"/>
      <c r="AM612" s="29"/>
      <c r="AN612" s="29"/>
      <c r="AO612" s="29"/>
    </row>
    <row r="613" spans="1:41" ht="15.75" customHeight="1">
      <c r="A613" s="29"/>
      <c r="B613" s="29"/>
      <c r="C613" s="29"/>
      <c r="D613" s="29"/>
      <c r="E613" s="29"/>
      <c r="F613" s="29"/>
      <c r="G613" s="29"/>
      <c r="H613" s="29"/>
      <c r="I613" s="29"/>
      <c r="J613" s="29"/>
      <c r="K613" s="29"/>
      <c r="L613" s="29"/>
      <c r="M613" s="29"/>
      <c r="N613" s="29"/>
      <c r="O613" s="29"/>
      <c r="P613" s="28"/>
      <c r="Q613" s="29"/>
      <c r="R613" s="29"/>
      <c r="S613" s="29"/>
      <c r="T613" s="29"/>
      <c r="U613" s="29"/>
      <c r="V613" s="29"/>
      <c r="W613" s="29"/>
      <c r="X613" s="29"/>
      <c r="Y613" s="29"/>
      <c r="Z613" s="29"/>
      <c r="AA613" s="29"/>
      <c r="AB613" s="29"/>
      <c r="AC613" s="29"/>
      <c r="AD613" s="29"/>
      <c r="AE613" s="29"/>
      <c r="AF613" s="29"/>
      <c r="AG613" s="29"/>
      <c r="AH613" s="29"/>
      <c r="AI613" s="29"/>
      <c r="AJ613" s="29"/>
      <c r="AK613" s="29"/>
      <c r="AL613" s="29"/>
      <c r="AM613" s="29"/>
      <c r="AN613" s="29"/>
      <c r="AO613" s="29"/>
    </row>
    <row r="614" spans="1:41" ht="15.75" customHeight="1">
      <c r="A614" s="29"/>
      <c r="B614" s="29"/>
      <c r="C614" s="29"/>
      <c r="D614" s="29"/>
      <c r="E614" s="29"/>
      <c r="F614" s="29"/>
      <c r="G614" s="29"/>
      <c r="H614" s="29"/>
      <c r="I614" s="29"/>
      <c r="J614" s="29"/>
      <c r="K614" s="29"/>
      <c r="L614" s="29"/>
      <c r="M614" s="29"/>
      <c r="N614" s="29"/>
      <c r="O614" s="29"/>
      <c r="P614" s="28"/>
      <c r="Q614" s="29"/>
      <c r="R614" s="29"/>
      <c r="S614" s="29"/>
      <c r="T614" s="29"/>
      <c r="U614" s="29"/>
      <c r="V614" s="29"/>
      <c r="W614" s="29"/>
      <c r="X614" s="29"/>
      <c r="Y614" s="29"/>
      <c r="Z614" s="29"/>
      <c r="AA614" s="29"/>
      <c r="AB614" s="29"/>
      <c r="AC614" s="29"/>
      <c r="AD614" s="29"/>
      <c r="AE614" s="29"/>
      <c r="AF614" s="29"/>
      <c r="AG614" s="29"/>
      <c r="AH614" s="29"/>
      <c r="AI614" s="29"/>
      <c r="AJ614" s="29"/>
      <c r="AK614" s="29"/>
      <c r="AL614" s="29"/>
      <c r="AM614" s="29"/>
      <c r="AN614" s="29"/>
      <c r="AO614" s="29"/>
    </row>
    <row r="615" spans="1:41" ht="15.75" customHeight="1">
      <c r="A615" s="29"/>
      <c r="B615" s="29"/>
      <c r="C615" s="29"/>
      <c r="D615" s="29"/>
      <c r="E615" s="29"/>
      <c r="F615" s="29"/>
      <c r="G615" s="29"/>
      <c r="H615" s="29"/>
      <c r="I615" s="29"/>
      <c r="J615" s="29"/>
      <c r="K615" s="29"/>
      <c r="L615" s="29"/>
      <c r="M615" s="29"/>
      <c r="N615" s="29"/>
      <c r="O615" s="29"/>
      <c r="P615" s="28"/>
      <c r="Q615" s="29"/>
      <c r="R615" s="29"/>
      <c r="S615" s="29"/>
      <c r="T615" s="29"/>
      <c r="U615" s="29"/>
      <c r="V615" s="29"/>
      <c r="W615" s="29"/>
      <c r="X615" s="29"/>
      <c r="Y615" s="29"/>
      <c r="Z615" s="29"/>
      <c r="AA615" s="29"/>
      <c r="AB615" s="29"/>
      <c r="AC615" s="29"/>
      <c r="AD615" s="29"/>
      <c r="AE615" s="29"/>
      <c r="AF615" s="29"/>
      <c r="AG615" s="29"/>
      <c r="AH615" s="29"/>
      <c r="AI615" s="29"/>
      <c r="AJ615" s="29"/>
      <c r="AK615" s="29"/>
      <c r="AL615" s="29"/>
      <c r="AM615" s="29"/>
      <c r="AN615" s="29"/>
      <c r="AO615" s="29"/>
    </row>
    <row r="616" spans="1:41" ht="15.75" customHeight="1">
      <c r="A616" s="29"/>
      <c r="B616" s="29"/>
      <c r="C616" s="29"/>
      <c r="D616" s="29"/>
      <c r="E616" s="29"/>
      <c r="F616" s="29"/>
      <c r="G616" s="29"/>
      <c r="H616" s="29"/>
      <c r="I616" s="29"/>
      <c r="J616" s="29"/>
      <c r="K616" s="29"/>
      <c r="L616" s="29"/>
      <c r="M616" s="29"/>
      <c r="N616" s="29"/>
      <c r="O616" s="29"/>
      <c r="P616" s="28"/>
      <c r="Q616" s="29"/>
      <c r="R616" s="29"/>
      <c r="S616" s="29"/>
      <c r="T616" s="29"/>
      <c r="U616" s="29"/>
      <c r="V616" s="29"/>
      <c r="W616" s="29"/>
      <c r="X616" s="29"/>
      <c r="Y616" s="29"/>
      <c r="Z616" s="29"/>
      <c r="AA616" s="29"/>
      <c r="AB616" s="29"/>
      <c r="AC616" s="29"/>
      <c r="AD616" s="29"/>
      <c r="AE616" s="29"/>
      <c r="AF616" s="29"/>
      <c r="AG616" s="29"/>
      <c r="AH616" s="29"/>
      <c r="AI616" s="29"/>
      <c r="AJ616" s="29"/>
      <c r="AK616" s="29"/>
      <c r="AL616" s="29"/>
      <c r="AM616" s="29"/>
      <c r="AN616" s="29"/>
      <c r="AO616" s="29"/>
    </row>
    <row r="617" spans="1:41" ht="15.75" customHeight="1">
      <c r="A617" s="29"/>
      <c r="B617" s="29"/>
      <c r="C617" s="29"/>
      <c r="D617" s="29"/>
      <c r="E617" s="29"/>
      <c r="F617" s="29"/>
      <c r="G617" s="29"/>
      <c r="H617" s="29"/>
      <c r="I617" s="29"/>
      <c r="J617" s="29"/>
      <c r="K617" s="29"/>
      <c r="L617" s="29"/>
      <c r="M617" s="29"/>
      <c r="N617" s="29"/>
      <c r="O617" s="29"/>
      <c r="P617" s="28"/>
      <c r="Q617" s="29"/>
      <c r="R617" s="29"/>
      <c r="S617" s="29"/>
      <c r="T617" s="29"/>
      <c r="U617" s="29"/>
      <c r="V617" s="29"/>
      <c r="W617" s="29"/>
      <c r="X617" s="29"/>
      <c r="Y617" s="29"/>
      <c r="Z617" s="29"/>
      <c r="AA617" s="29"/>
      <c r="AB617" s="29"/>
      <c r="AC617" s="29"/>
      <c r="AD617" s="29"/>
      <c r="AE617" s="29"/>
      <c r="AF617" s="29"/>
      <c r="AG617" s="29"/>
      <c r="AH617" s="29"/>
      <c r="AI617" s="29"/>
      <c r="AJ617" s="29"/>
      <c r="AK617" s="29"/>
      <c r="AL617" s="29"/>
      <c r="AM617" s="29"/>
      <c r="AN617" s="29"/>
      <c r="AO617" s="29"/>
    </row>
    <row r="618" spans="1:41" ht="15.75" customHeight="1">
      <c r="A618" s="29"/>
      <c r="B618" s="29"/>
      <c r="C618" s="29"/>
      <c r="D618" s="29"/>
      <c r="E618" s="29"/>
      <c r="F618" s="29"/>
      <c r="G618" s="29"/>
      <c r="H618" s="29"/>
      <c r="I618" s="29"/>
      <c r="J618" s="29"/>
      <c r="K618" s="29"/>
      <c r="L618" s="29"/>
      <c r="M618" s="29"/>
      <c r="N618" s="29"/>
      <c r="O618" s="29"/>
      <c r="P618" s="28"/>
      <c r="Q618" s="29"/>
      <c r="R618" s="29"/>
      <c r="S618" s="29"/>
      <c r="T618" s="29"/>
      <c r="U618" s="29"/>
      <c r="V618" s="29"/>
      <c r="W618" s="29"/>
      <c r="X618" s="29"/>
      <c r="Y618" s="29"/>
      <c r="Z618" s="29"/>
      <c r="AA618" s="29"/>
      <c r="AB618" s="29"/>
      <c r="AC618" s="29"/>
      <c r="AD618" s="29"/>
      <c r="AE618" s="29"/>
      <c r="AF618" s="29"/>
      <c r="AG618" s="29"/>
      <c r="AH618" s="29"/>
      <c r="AI618" s="29"/>
      <c r="AJ618" s="29"/>
      <c r="AK618" s="29"/>
      <c r="AL618" s="29"/>
      <c r="AM618" s="29"/>
      <c r="AN618" s="29"/>
      <c r="AO618" s="29"/>
    </row>
    <row r="619" spans="1:41" ht="15.75" customHeight="1">
      <c r="A619" s="29"/>
      <c r="B619" s="29"/>
      <c r="C619" s="29"/>
      <c r="D619" s="29"/>
      <c r="E619" s="29"/>
      <c r="F619" s="29"/>
      <c r="G619" s="29"/>
      <c r="H619" s="29"/>
      <c r="I619" s="29"/>
      <c r="J619" s="29"/>
      <c r="K619" s="29"/>
      <c r="L619" s="29"/>
      <c r="M619" s="29"/>
      <c r="N619" s="29"/>
      <c r="O619" s="29"/>
      <c r="P619" s="28"/>
      <c r="Q619" s="29"/>
      <c r="R619" s="29"/>
      <c r="S619" s="29"/>
      <c r="T619" s="29"/>
      <c r="U619" s="29"/>
      <c r="V619" s="29"/>
      <c r="W619" s="29"/>
      <c r="X619" s="29"/>
      <c r="Y619" s="29"/>
      <c r="Z619" s="29"/>
      <c r="AA619" s="29"/>
      <c r="AB619" s="29"/>
      <c r="AC619" s="29"/>
      <c r="AD619" s="29"/>
      <c r="AE619" s="29"/>
      <c r="AF619" s="29"/>
      <c r="AG619" s="29"/>
      <c r="AH619" s="29"/>
      <c r="AI619" s="29"/>
      <c r="AJ619" s="29"/>
      <c r="AK619" s="29"/>
      <c r="AL619" s="29"/>
      <c r="AM619" s="29"/>
      <c r="AN619" s="29"/>
      <c r="AO619" s="29"/>
    </row>
    <row r="620" spans="1:41" ht="15.75" customHeight="1">
      <c r="A620" s="29"/>
      <c r="B620" s="29"/>
      <c r="C620" s="29"/>
      <c r="D620" s="29"/>
      <c r="E620" s="29"/>
      <c r="F620" s="29"/>
      <c r="G620" s="29"/>
      <c r="H620" s="29"/>
      <c r="I620" s="29"/>
      <c r="J620" s="29"/>
      <c r="K620" s="29"/>
      <c r="L620" s="29"/>
      <c r="M620" s="29"/>
      <c r="N620" s="29"/>
      <c r="O620" s="29"/>
      <c r="P620" s="28"/>
      <c r="Q620" s="29"/>
      <c r="R620" s="29"/>
      <c r="S620" s="29"/>
      <c r="T620" s="29"/>
      <c r="U620" s="29"/>
      <c r="V620" s="29"/>
      <c r="W620" s="29"/>
      <c r="X620" s="29"/>
      <c r="Y620" s="29"/>
      <c r="Z620" s="29"/>
      <c r="AA620" s="29"/>
      <c r="AB620" s="29"/>
      <c r="AC620" s="29"/>
      <c r="AD620" s="29"/>
      <c r="AE620" s="29"/>
      <c r="AF620" s="29"/>
      <c r="AG620" s="29"/>
      <c r="AH620" s="29"/>
      <c r="AI620" s="29"/>
      <c r="AJ620" s="29"/>
      <c r="AK620" s="29"/>
      <c r="AL620" s="29"/>
      <c r="AM620" s="29"/>
      <c r="AN620" s="29"/>
      <c r="AO620" s="29"/>
    </row>
    <row r="621" spans="1:41" ht="15.75" customHeight="1">
      <c r="A621" s="29"/>
      <c r="B621" s="29"/>
      <c r="C621" s="29"/>
      <c r="D621" s="29"/>
      <c r="E621" s="29"/>
      <c r="F621" s="29"/>
      <c r="G621" s="29"/>
      <c r="H621" s="29"/>
      <c r="I621" s="29"/>
      <c r="J621" s="29"/>
      <c r="K621" s="29"/>
      <c r="L621" s="29"/>
      <c r="M621" s="29"/>
      <c r="N621" s="29"/>
      <c r="O621" s="29"/>
      <c r="P621" s="28"/>
      <c r="Q621" s="29"/>
      <c r="R621" s="29"/>
      <c r="S621" s="29"/>
      <c r="T621" s="29"/>
      <c r="U621" s="29"/>
      <c r="V621" s="29"/>
      <c r="W621" s="29"/>
      <c r="X621" s="29"/>
      <c r="Y621" s="29"/>
      <c r="Z621" s="29"/>
      <c r="AA621" s="29"/>
      <c r="AB621" s="29"/>
      <c r="AC621" s="29"/>
      <c r="AD621" s="29"/>
      <c r="AE621" s="29"/>
      <c r="AF621" s="29"/>
      <c r="AG621" s="29"/>
      <c r="AH621" s="29"/>
      <c r="AI621" s="29"/>
      <c r="AJ621" s="29"/>
      <c r="AK621" s="29"/>
      <c r="AL621" s="29"/>
      <c r="AM621" s="29"/>
      <c r="AN621" s="29"/>
      <c r="AO621" s="29"/>
    </row>
    <row r="622" spans="1:41" ht="15.75" customHeight="1">
      <c r="A622" s="29"/>
      <c r="B622" s="29"/>
      <c r="C622" s="29"/>
      <c r="D622" s="29"/>
      <c r="E622" s="29"/>
      <c r="F622" s="29"/>
      <c r="G622" s="29"/>
      <c r="H622" s="29"/>
      <c r="I622" s="29"/>
      <c r="J622" s="29"/>
      <c r="K622" s="29"/>
      <c r="L622" s="29"/>
      <c r="M622" s="29"/>
      <c r="N622" s="29"/>
      <c r="O622" s="29"/>
      <c r="P622" s="28"/>
      <c r="Q622" s="29"/>
      <c r="R622" s="29"/>
      <c r="S622" s="29"/>
      <c r="T622" s="29"/>
      <c r="U622" s="29"/>
      <c r="V622" s="29"/>
      <c r="W622" s="29"/>
      <c r="X622" s="29"/>
      <c r="Y622" s="29"/>
      <c r="Z622" s="29"/>
      <c r="AA622" s="29"/>
      <c r="AB622" s="29"/>
      <c r="AC622" s="29"/>
      <c r="AD622" s="29"/>
      <c r="AE622" s="29"/>
      <c r="AF622" s="29"/>
      <c r="AG622" s="29"/>
      <c r="AH622" s="29"/>
      <c r="AI622" s="29"/>
      <c r="AJ622" s="29"/>
      <c r="AK622" s="29"/>
      <c r="AL622" s="29"/>
      <c r="AM622" s="29"/>
      <c r="AN622" s="29"/>
      <c r="AO622" s="29"/>
    </row>
    <row r="623" spans="1:41" ht="15.75" customHeight="1">
      <c r="A623" s="29"/>
      <c r="B623" s="29"/>
      <c r="C623" s="29"/>
      <c r="D623" s="29"/>
      <c r="E623" s="29"/>
      <c r="F623" s="29"/>
      <c r="G623" s="29"/>
      <c r="H623" s="29"/>
      <c r="I623" s="29"/>
      <c r="J623" s="29"/>
      <c r="K623" s="29"/>
      <c r="L623" s="29"/>
      <c r="M623" s="29"/>
      <c r="N623" s="29"/>
      <c r="O623" s="29"/>
      <c r="P623" s="28"/>
      <c r="Q623" s="29"/>
      <c r="R623" s="29"/>
      <c r="S623" s="29"/>
      <c r="T623" s="29"/>
      <c r="U623" s="29"/>
      <c r="V623" s="29"/>
      <c r="W623" s="29"/>
      <c r="X623" s="29"/>
      <c r="Y623" s="29"/>
      <c r="Z623" s="29"/>
      <c r="AA623" s="29"/>
      <c r="AB623" s="29"/>
      <c r="AC623" s="29"/>
      <c r="AD623" s="29"/>
      <c r="AE623" s="29"/>
      <c r="AF623" s="29"/>
      <c r="AG623" s="29"/>
      <c r="AH623" s="29"/>
      <c r="AI623" s="29"/>
      <c r="AJ623" s="29"/>
      <c r="AK623" s="29"/>
      <c r="AL623" s="29"/>
      <c r="AM623" s="29"/>
      <c r="AN623" s="29"/>
      <c r="AO623" s="29"/>
    </row>
    <row r="624" spans="1:41" ht="15.75" customHeight="1">
      <c r="A624" s="29"/>
      <c r="B624" s="29"/>
      <c r="C624" s="29"/>
      <c r="D624" s="29"/>
      <c r="E624" s="29"/>
      <c r="F624" s="29"/>
      <c r="G624" s="29"/>
      <c r="H624" s="29"/>
      <c r="I624" s="29"/>
      <c r="J624" s="29"/>
      <c r="K624" s="29"/>
      <c r="L624" s="29"/>
      <c r="M624" s="29"/>
      <c r="N624" s="29"/>
      <c r="O624" s="29"/>
      <c r="P624" s="28"/>
      <c r="Q624" s="29"/>
      <c r="R624" s="29"/>
      <c r="S624" s="29"/>
      <c r="T624" s="29"/>
      <c r="U624" s="29"/>
      <c r="V624" s="29"/>
      <c r="W624" s="29"/>
      <c r="X624" s="29"/>
      <c r="Y624" s="29"/>
      <c r="Z624" s="29"/>
      <c r="AA624" s="29"/>
      <c r="AB624" s="29"/>
      <c r="AC624" s="29"/>
      <c r="AD624" s="29"/>
      <c r="AE624" s="29"/>
      <c r="AF624" s="29"/>
      <c r="AG624" s="29"/>
      <c r="AH624" s="29"/>
      <c r="AI624" s="29"/>
      <c r="AJ624" s="29"/>
      <c r="AK624" s="29"/>
      <c r="AL624" s="29"/>
      <c r="AM624" s="29"/>
      <c r="AN624" s="29"/>
      <c r="AO624" s="29"/>
    </row>
    <row r="625" spans="1:41" ht="15.75" customHeight="1">
      <c r="A625" s="29"/>
      <c r="B625" s="29"/>
      <c r="C625" s="29"/>
      <c r="D625" s="29"/>
      <c r="E625" s="29"/>
      <c r="F625" s="29"/>
      <c r="G625" s="29"/>
      <c r="H625" s="29"/>
      <c r="I625" s="29"/>
      <c r="J625" s="29"/>
      <c r="K625" s="29"/>
      <c r="L625" s="29"/>
      <c r="M625" s="29"/>
      <c r="N625" s="29"/>
      <c r="O625" s="29"/>
      <c r="P625" s="28"/>
      <c r="Q625" s="29"/>
      <c r="R625" s="29"/>
      <c r="S625" s="29"/>
      <c r="T625" s="29"/>
      <c r="U625" s="29"/>
      <c r="V625" s="29"/>
      <c r="W625" s="29"/>
      <c r="X625" s="29"/>
      <c r="Y625" s="29"/>
      <c r="Z625" s="29"/>
      <c r="AA625" s="29"/>
      <c r="AB625" s="29"/>
      <c r="AC625" s="29"/>
      <c r="AD625" s="29"/>
      <c r="AE625" s="29"/>
      <c r="AF625" s="29"/>
      <c r="AG625" s="29"/>
      <c r="AH625" s="29"/>
      <c r="AI625" s="29"/>
      <c r="AJ625" s="29"/>
      <c r="AK625" s="29"/>
      <c r="AL625" s="29"/>
      <c r="AM625" s="29"/>
      <c r="AN625" s="29"/>
      <c r="AO625" s="29"/>
    </row>
    <row r="626" spans="1:41" ht="15.75" customHeight="1">
      <c r="A626" s="29"/>
      <c r="B626" s="29"/>
      <c r="C626" s="29"/>
      <c r="D626" s="29"/>
      <c r="E626" s="29"/>
      <c r="F626" s="29"/>
      <c r="G626" s="29"/>
      <c r="H626" s="29"/>
      <c r="I626" s="29"/>
      <c r="J626" s="29"/>
      <c r="K626" s="29"/>
      <c r="L626" s="29"/>
      <c r="M626" s="29"/>
      <c r="N626" s="29"/>
      <c r="O626" s="29"/>
      <c r="P626" s="28"/>
      <c r="Q626" s="29"/>
      <c r="R626" s="29"/>
      <c r="S626" s="29"/>
      <c r="T626" s="29"/>
      <c r="U626" s="29"/>
      <c r="V626" s="29"/>
      <c r="W626" s="29"/>
      <c r="X626" s="29"/>
      <c r="Y626" s="29"/>
      <c r="Z626" s="29"/>
      <c r="AA626" s="29"/>
      <c r="AB626" s="29"/>
      <c r="AC626" s="29"/>
      <c r="AD626" s="29"/>
      <c r="AE626" s="29"/>
      <c r="AF626" s="29"/>
      <c r="AG626" s="29"/>
      <c r="AH626" s="29"/>
      <c r="AI626" s="29"/>
      <c r="AJ626" s="29"/>
      <c r="AK626" s="29"/>
      <c r="AL626" s="29"/>
      <c r="AM626" s="29"/>
      <c r="AN626" s="29"/>
      <c r="AO626" s="29"/>
    </row>
    <row r="627" spans="1:41" ht="15.75" customHeight="1">
      <c r="A627" s="29"/>
      <c r="B627" s="29"/>
      <c r="C627" s="29"/>
      <c r="D627" s="29"/>
      <c r="E627" s="29"/>
      <c r="F627" s="29"/>
      <c r="G627" s="29"/>
      <c r="H627" s="29"/>
      <c r="I627" s="29"/>
      <c r="J627" s="29"/>
      <c r="K627" s="29"/>
      <c r="L627" s="29"/>
      <c r="M627" s="29"/>
      <c r="N627" s="29"/>
      <c r="O627" s="29"/>
      <c r="P627" s="28"/>
      <c r="Q627" s="29"/>
      <c r="R627" s="29"/>
      <c r="S627" s="29"/>
      <c r="T627" s="29"/>
      <c r="U627" s="29"/>
      <c r="V627" s="29"/>
      <c r="W627" s="29"/>
      <c r="X627" s="29"/>
      <c r="Y627" s="29"/>
      <c r="Z627" s="29"/>
      <c r="AA627" s="29"/>
      <c r="AB627" s="29"/>
      <c r="AC627" s="29"/>
      <c r="AD627" s="29"/>
      <c r="AE627" s="29"/>
      <c r="AF627" s="29"/>
      <c r="AG627" s="29"/>
      <c r="AH627" s="29"/>
      <c r="AI627" s="29"/>
      <c r="AJ627" s="29"/>
      <c r="AK627" s="29"/>
      <c r="AL627" s="29"/>
      <c r="AM627" s="29"/>
      <c r="AN627" s="29"/>
      <c r="AO627" s="29"/>
    </row>
    <row r="628" spans="1:41" ht="15.75" customHeight="1">
      <c r="A628" s="29"/>
      <c r="B628" s="29"/>
      <c r="C628" s="29"/>
      <c r="D628" s="29"/>
      <c r="E628" s="29"/>
      <c r="F628" s="29"/>
      <c r="G628" s="29"/>
      <c r="H628" s="29"/>
      <c r="I628" s="29"/>
      <c r="J628" s="29"/>
      <c r="K628" s="29"/>
      <c r="L628" s="29"/>
      <c r="M628" s="29"/>
      <c r="N628" s="29"/>
      <c r="O628" s="29"/>
      <c r="P628" s="28"/>
      <c r="Q628" s="29"/>
      <c r="R628" s="29"/>
      <c r="S628" s="29"/>
      <c r="T628" s="29"/>
      <c r="U628" s="29"/>
      <c r="V628" s="29"/>
      <c r="W628" s="29"/>
      <c r="X628" s="29"/>
      <c r="Y628" s="29"/>
      <c r="Z628" s="29"/>
      <c r="AA628" s="29"/>
      <c r="AB628" s="29"/>
      <c r="AC628" s="29"/>
      <c r="AD628" s="29"/>
      <c r="AE628" s="29"/>
      <c r="AF628" s="29"/>
      <c r="AG628" s="29"/>
      <c r="AH628" s="29"/>
      <c r="AI628" s="29"/>
      <c r="AJ628" s="29"/>
      <c r="AK628" s="29"/>
      <c r="AL628" s="29"/>
      <c r="AM628" s="29"/>
      <c r="AN628" s="29"/>
      <c r="AO628" s="29"/>
    </row>
    <row r="629" spans="1:41" ht="15.75" customHeight="1">
      <c r="A629" s="29"/>
      <c r="B629" s="29"/>
      <c r="C629" s="29"/>
      <c r="D629" s="29"/>
      <c r="E629" s="29"/>
      <c r="F629" s="29"/>
      <c r="G629" s="29"/>
      <c r="H629" s="29"/>
      <c r="I629" s="29"/>
      <c r="J629" s="29"/>
      <c r="K629" s="29"/>
      <c r="L629" s="29"/>
      <c r="M629" s="29"/>
      <c r="N629" s="29"/>
      <c r="O629" s="29"/>
      <c r="P629" s="28"/>
      <c r="Q629" s="29"/>
      <c r="R629" s="29"/>
      <c r="S629" s="29"/>
      <c r="T629" s="29"/>
      <c r="U629" s="29"/>
      <c r="V629" s="29"/>
      <c r="W629" s="29"/>
      <c r="X629" s="29"/>
      <c r="Y629" s="29"/>
      <c r="Z629" s="29"/>
      <c r="AA629" s="29"/>
      <c r="AB629" s="29"/>
      <c r="AC629" s="29"/>
      <c r="AD629" s="29"/>
      <c r="AE629" s="29"/>
      <c r="AF629" s="29"/>
      <c r="AG629" s="29"/>
      <c r="AH629" s="29"/>
      <c r="AI629" s="29"/>
      <c r="AJ629" s="29"/>
      <c r="AK629" s="29"/>
      <c r="AL629" s="29"/>
      <c r="AM629" s="29"/>
      <c r="AN629" s="29"/>
      <c r="AO629" s="29"/>
    </row>
    <row r="630" spans="1:41" ht="15.75" customHeight="1">
      <c r="A630" s="29"/>
      <c r="B630" s="29"/>
      <c r="C630" s="29"/>
      <c r="D630" s="29"/>
      <c r="E630" s="29"/>
      <c r="F630" s="29"/>
      <c r="G630" s="29"/>
      <c r="H630" s="29"/>
      <c r="I630" s="29"/>
      <c r="J630" s="29"/>
      <c r="K630" s="29"/>
      <c r="L630" s="29"/>
      <c r="M630" s="29"/>
      <c r="N630" s="29"/>
      <c r="O630" s="29"/>
      <c r="P630" s="28"/>
      <c r="Q630" s="29"/>
      <c r="R630" s="29"/>
      <c r="S630" s="29"/>
      <c r="T630" s="29"/>
      <c r="U630" s="29"/>
      <c r="V630" s="29"/>
      <c r="W630" s="29"/>
      <c r="X630" s="29"/>
      <c r="Y630" s="29"/>
      <c r="Z630" s="29"/>
      <c r="AA630" s="29"/>
      <c r="AB630" s="29"/>
      <c r="AC630" s="29"/>
      <c r="AD630" s="29"/>
      <c r="AE630" s="29"/>
      <c r="AF630" s="29"/>
      <c r="AG630" s="29"/>
      <c r="AH630" s="29"/>
      <c r="AI630" s="29"/>
      <c r="AJ630" s="29"/>
      <c r="AK630" s="29"/>
      <c r="AL630" s="29"/>
      <c r="AM630" s="29"/>
      <c r="AN630" s="29"/>
      <c r="AO630" s="29"/>
    </row>
    <row r="631" spans="1:41" ht="15.75" customHeight="1">
      <c r="A631" s="29"/>
      <c r="B631" s="29"/>
      <c r="C631" s="29"/>
      <c r="D631" s="29"/>
      <c r="E631" s="29"/>
      <c r="F631" s="29"/>
      <c r="G631" s="29"/>
      <c r="H631" s="29"/>
      <c r="I631" s="29"/>
      <c r="J631" s="29"/>
      <c r="K631" s="29"/>
      <c r="L631" s="29"/>
      <c r="M631" s="29"/>
      <c r="N631" s="29"/>
      <c r="O631" s="29"/>
      <c r="P631" s="28"/>
      <c r="Q631" s="29"/>
      <c r="R631" s="29"/>
      <c r="S631" s="29"/>
      <c r="T631" s="29"/>
      <c r="U631" s="29"/>
      <c r="V631" s="29"/>
      <c r="W631" s="29"/>
      <c r="X631" s="29"/>
      <c r="Y631" s="29"/>
      <c r="Z631" s="29"/>
      <c r="AA631" s="29"/>
      <c r="AB631" s="29"/>
      <c r="AC631" s="29"/>
      <c r="AD631" s="29"/>
      <c r="AE631" s="29"/>
      <c r="AF631" s="29"/>
      <c r="AG631" s="29"/>
      <c r="AH631" s="29"/>
      <c r="AI631" s="29"/>
      <c r="AJ631" s="29"/>
      <c r="AK631" s="29"/>
      <c r="AL631" s="29"/>
      <c r="AM631" s="29"/>
      <c r="AN631" s="29"/>
      <c r="AO631" s="29"/>
    </row>
    <row r="632" spans="1:41" ht="15.75" customHeight="1">
      <c r="A632" s="29"/>
      <c r="B632" s="29"/>
      <c r="C632" s="29"/>
      <c r="D632" s="29"/>
      <c r="E632" s="29"/>
      <c r="F632" s="29"/>
      <c r="G632" s="29"/>
      <c r="H632" s="29"/>
      <c r="I632" s="29"/>
      <c r="J632" s="29"/>
      <c r="K632" s="29"/>
      <c r="L632" s="29"/>
      <c r="M632" s="29"/>
      <c r="N632" s="29"/>
      <c r="O632" s="29"/>
      <c r="P632" s="28"/>
      <c r="Q632" s="29"/>
      <c r="R632" s="29"/>
      <c r="S632" s="29"/>
      <c r="T632" s="29"/>
      <c r="U632" s="29"/>
      <c r="V632" s="29"/>
      <c r="W632" s="29"/>
      <c r="X632" s="29"/>
      <c r="Y632" s="29"/>
      <c r="Z632" s="29"/>
      <c r="AA632" s="29"/>
      <c r="AB632" s="29"/>
      <c r="AC632" s="29"/>
      <c r="AD632" s="29"/>
      <c r="AE632" s="29"/>
      <c r="AF632" s="29"/>
      <c r="AG632" s="29"/>
      <c r="AH632" s="29"/>
      <c r="AI632" s="29"/>
      <c r="AJ632" s="29"/>
      <c r="AK632" s="29"/>
      <c r="AL632" s="29"/>
      <c r="AM632" s="29"/>
      <c r="AN632" s="29"/>
      <c r="AO632" s="29"/>
    </row>
    <row r="633" spans="1:41" ht="15.75" customHeight="1">
      <c r="A633" s="29"/>
      <c r="B633" s="29"/>
      <c r="C633" s="29"/>
      <c r="D633" s="29"/>
      <c r="E633" s="29"/>
      <c r="F633" s="29"/>
      <c r="G633" s="29"/>
      <c r="H633" s="29"/>
      <c r="I633" s="29"/>
      <c r="J633" s="29"/>
      <c r="K633" s="29"/>
      <c r="L633" s="29"/>
      <c r="M633" s="29"/>
      <c r="N633" s="29"/>
      <c r="O633" s="29"/>
      <c r="P633" s="28"/>
      <c r="Q633" s="29"/>
      <c r="R633" s="29"/>
      <c r="S633" s="29"/>
      <c r="T633" s="29"/>
      <c r="U633" s="29"/>
      <c r="V633" s="29"/>
      <c r="W633" s="29"/>
      <c r="X633" s="29"/>
      <c r="Y633" s="29"/>
      <c r="Z633" s="29"/>
      <c r="AA633" s="29"/>
      <c r="AB633" s="29"/>
      <c r="AC633" s="29"/>
      <c r="AD633" s="29"/>
      <c r="AE633" s="29"/>
      <c r="AF633" s="29"/>
      <c r="AG633" s="29"/>
      <c r="AH633" s="29"/>
      <c r="AI633" s="29"/>
      <c r="AJ633" s="29"/>
      <c r="AK633" s="29"/>
      <c r="AL633" s="29"/>
      <c r="AM633" s="29"/>
      <c r="AN633" s="29"/>
      <c r="AO633" s="29"/>
    </row>
    <row r="634" spans="1:41" ht="15.75" customHeight="1">
      <c r="A634" s="29"/>
      <c r="B634" s="29"/>
      <c r="C634" s="29"/>
      <c r="D634" s="29"/>
      <c r="E634" s="29"/>
      <c r="F634" s="29"/>
      <c r="G634" s="29"/>
      <c r="H634" s="29"/>
      <c r="I634" s="29"/>
      <c r="J634" s="29"/>
      <c r="K634" s="29"/>
      <c r="L634" s="29"/>
      <c r="M634" s="29"/>
      <c r="N634" s="29"/>
      <c r="O634" s="29"/>
      <c r="P634" s="28"/>
      <c r="Q634" s="29"/>
      <c r="R634" s="29"/>
      <c r="S634" s="29"/>
      <c r="T634" s="29"/>
      <c r="U634" s="29"/>
      <c r="V634" s="29"/>
      <c r="W634" s="29"/>
      <c r="X634" s="29"/>
      <c r="Y634" s="29"/>
      <c r="Z634" s="29"/>
      <c r="AA634" s="29"/>
      <c r="AB634" s="29"/>
      <c r="AC634" s="29"/>
      <c r="AD634" s="29"/>
      <c r="AE634" s="29"/>
      <c r="AF634" s="29"/>
      <c r="AG634" s="29"/>
      <c r="AH634" s="29"/>
      <c r="AI634" s="29"/>
      <c r="AJ634" s="29"/>
      <c r="AK634" s="29"/>
      <c r="AL634" s="29"/>
      <c r="AM634" s="29"/>
      <c r="AN634" s="29"/>
      <c r="AO634" s="29"/>
    </row>
    <row r="635" spans="1:41" ht="15.75" customHeight="1">
      <c r="A635" s="29"/>
      <c r="B635" s="29"/>
      <c r="C635" s="29"/>
      <c r="D635" s="29"/>
      <c r="E635" s="29"/>
      <c r="F635" s="29"/>
      <c r="G635" s="29"/>
      <c r="H635" s="29"/>
      <c r="I635" s="29"/>
      <c r="J635" s="29"/>
      <c r="K635" s="29"/>
      <c r="L635" s="29"/>
      <c r="M635" s="29"/>
      <c r="N635" s="29"/>
      <c r="O635" s="29"/>
      <c r="P635" s="28"/>
      <c r="Q635" s="29"/>
      <c r="R635" s="29"/>
      <c r="S635" s="29"/>
      <c r="T635" s="29"/>
      <c r="U635" s="29"/>
      <c r="V635" s="29"/>
      <c r="W635" s="29"/>
      <c r="X635" s="29"/>
      <c r="Y635" s="29"/>
      <c r="Z635" s="29"/>
      <c r="AA635" s="29"/>
      <c r="AB635" s="29"/>
      <c r="AC635" s="29"/>
      <c r="AD635" s="29"/>
      <c r="AE635" s="29"/>
      <c r="AF635" s="29"/>
      <c r="AG635" s="29"/>
      <c r="AH635" s="29"/>
      <c r="AI635" s="29"/>
      <c r="AJ635" s="29"/>
      <c r="AK635" s="29"/>
      <c r="AL635" s="29"/>
      <c r="AM635" s="29"/>
      <c r="AN635" s="29"/>
      <c r="AO635" s="29"/>
    </row>
    <row r="636" spans="1:41" ht="15.75" customHeight="1">
      <c r="A636" s="29"/>
      <c r="B636" s="29"/>
      <c r="C636" s="29"/>
      <c r="D636" s="29"/>
      <c r="E636" s="29"/>
      <c r="F636" s="29"/>
      <c r="G636" s="29"/>
      <c r="H636" s="29"/>
      <c r="I636" s="29"/>
      <c r="J636" s="29"/>
      <c r="K636" s="29"/>
      <c r="L636" s="29"/>
      <c r="M636" s="29"/>
      <c r="N636" s="29"/>
      <c r="O636" s="29"/>
      <c r="P636" s="28"/>
      <c r="Q636" s="29"/>
      <c r="R636" s="29"/>
      <c r="S636" s="29"/>
      <c r="T636" s="29"/>
      <c r="U636" s="29"/>
      <c r="V636" s="29"/>
      <c r="W636" s="29"/>
      <c r="X636" s="29"/>
      <c r="Y636" s="29"/>
      <c r="Z636" s="29"/>
      <c r="AA636" s="29"/>
      <c r="AB636" s="29"/>
      <c r="AC636" s="29"/>
      <c r="AD636" s="29"/>
      <c r="AE636" s="29"/>
      <c r="AF636" s="29"/>
      <c r="AG636" s="29"/>
      <c r="AH636" s="29"/>
      <c r="AI636" s="29"/>
      <c r="AJ636" s="29"/>
      <c r="AK636" s="29"/>
      <c r="AL636" s="29"/>
      <c r="AM636" s="29"/>
      <c r="AN636" s="29"/>
      <c r="AO636" s="29"/>
    </row>
    <row r="637" spans="1:41" ht="15.75" customHeight="1">
      <c r="A637" s="29"/>
      <c r="B637" s="29"/>
      <c r="C637" s="29"/>
      <c r="D637" s="29"/>
      <c r="E637" s="29"/>
      <c r="F637" s="29"/>
      <c r="G637" s="29"/>
      <c r="H637" s="29"/>
      <c r="I637" s="29"/>
      <c r="J637" s="29"/>
      <c r="K637" s="29"/>
      <c r="L637" s="29"/>
      <c r="M637" s="29"/>
      <c r="N637" s="29"/>
      <c r="O637" s="29"/>
      <c r="P637" s="28"/>
      <c r="Q637" s="29"/>
      <c r="R637" s="29"/>
      <c r="S637" s="29"/>
      <c r="T637" s="29"/>
      <c r="U637" s="29"/>
      <c r="V637" s="29"/>
      <c r="W637" s="29"/>
      <c r="X637" s="29"/>
      <c r="Y637" s="29"/>
      <c r="Z637" s="29"/>
      <c r="AA637" s="29"/>
      <c r="AB637" s="29"/>
      <c r="AC637" s="29"/>
      <c r="AD637" s="29"/>
      <c r="AE637" s="29"/>
      <c r="AF637" s="29"/>
      <c r="AG637" s="29"/>
      <c r="AH637" s="29"/>
      <c r="AI637" s="29"/>
      <c r="AJ637" s="29"/>
      <c r="AK637" s="29"/>
      <c r="AL637" s="29"/>
      <c r="AM637" s="29"/>
      <c r="AN637" s="29"/>
      <c r="AO637" s="29"/>
    </row>
    <row r="638" spans="1:41" ht="15.75" customHeight="1">
      <c r="A638" s="29"/>
      <c r="B638" s="29"/>
      <c r="C638" s="29"/>
      <c r="D638" s="29"/>
      <c r="E638" s="29"/>
      <c r="F638" s="29"/>
      <c r="G638" s="29"/>
      <c r="H638" s="29"/>
      <c r="I638" s="29"/>
      <c r="J638" s="29"/>
      <c r="K638" s="29"/>
      <c r="L638" s="29"/>
      <c r="M638" s="29"/>
      <c r="N638" s="29"/>
      <c r="O638" s="29"/>
      <c r="P638" s="28"/>
      <c r="Q638" s="29"/>
      <c r="R638" s="29"/>
      <c r="S638" s="29"/>
      <c r="T638" s="29"/>
      <c r="U638" s="29"/>
      <c r="V638" s="29"/>
      <c r="W638" s="29"/>
      <c r="X638" s="29"/>
      <c r="Y638" s="29"/>
      <c r="Z638" s="29"/>
      <c r="AA638" s="29"/>
      <c r="AB638" s="29"/>
      <c r="AC638" s="29"/>
      <c r="AD638" s="29"/>
      <c r="AE638" s="29"/>
      <c r="AF638" s="29"/>
      <c r="AG638" s="29"/>
      <c r="AH638" s="29"/>
      <c r="AI638" s="29"/>
      <c r="AJ638" s="29"/>
      <c r="AK638" s="29"/>
      <c r="AL638" s="29"/>
      <c r="AM638" s="29"/>
      <c r="AN638" s="29"/>
      <c r="AO638" s="29"/>
    </row>
    <row r="639" spans="1:41" ht="15.75" customHeight="1">
      <c r="A639" s="29"/>
      <c r="B639" s="29"/>
      <c r="C639" s="29"/>
      <c r="D639" s="29"/>
      <c r="E639" s="29"/>
      <c r="F639" s="29"/>
      <c r="G639" s="29"/>
      <c r="H639" s="29"/>
      <c r="I639" s="29"/>
      <c r="J639" s="29"/>
      <c r="K639" s="29"/>
      <c r="L639" s="29"/>
      <c r="M639" s="29"/>
      <c r="N639" s="29"/>
      <c r="O639" s="29"/>
      <c r="P639" s="28"/>
      <c r="Q639" s="29"/>
      <c r="R639" s="29"/>
      <c r="S639" s="29"/>
      <c r="T639" s="29"/>
      <c r="U639" s="29"/>
      <c r="V639" s="29"/>
      <c r="W639" s="29"/>
      <c r="X639" s="29"/>
      <c r="Y639" s="29"/>
      <c r="Z639" s="29"/>
      <c r="AA639" s="29"/>
      <c r="AB639" s="29"/>
      <c r="AC639" s="29"/>
      <c r="AD639" s="29"/>
      <c r="AE639" s="29"/>
      <c r="AF639" s="29"/>
      <c r="AG639" s="29"/>
      <c r="AH639" s="29"/>
      <c r="AI639" s="29"/>
      <c r="AJ639" s="29"/>
      <c r="AK639" s="29"/>
      <c r="AL639" s="29"/>
      <c r="AM639" s="29"/>
      <c r="AN639" s="29"/>
      <c r="AO639" s="29"/>
    </row>
    <row r="640" spans="1:41" ht="15.75" customHeight="1">
      <c r="A640" s="29"/>
      <c r="B640" s="29"/>
      <c r="C640" s="29"/>
      <c r="D640" s="29"/>
      <c r="E640" s="29"/>
      <c r="F640" s="29"/>
      <c r="G640" s="29"/>
      <c r="H640" s="29"/>
      <c r="I640" s="29"/>
      <c r="J640" s="29"/>
      <c r="K640" s="29"/>
      <c r="L640" s="29"/>
      <c r="M640" s="29"/>
      <c r="N640" s="29"/>
      <c r="O640" s="29"/>
      <c r="P640" s="28"/>
      <c r="Q640" s="29"/>
      <c r="R640" s="29"/>
      <c r="S640" s="29"/>
      <c r="T640" s="29"/>
      <c r="U640" s="29"/>
      <c r="V640" s="29"/>
      <c r="W640" s="29"/>
      <c r="X640" s="29"/>
      <c r="Y640" s="29"/>
      <c r="Z640" s="29"/>
      <c r="AA640" s="29"/>
      <c r="AB640" s="29"/>
      <c r="AC640" s="29"/>
      <c r="AD640" s="29"/>
      <c r="AE640" s="29"/>
      <c r="AF640" s="29"/>
      <c r="AG640" s="29"/>
      <c r="AH640" s="29"/>
      <c r="AI640" s="29"/>
      <c r="AJ640" s="29"/>
      <c r="AK640" s="29"/>
      <c r="AL640" s="29"/>
      <c r="AM640" s="29"/>
      <c r="AN640" s="29"/>
      <c r="AO640" s="29"/>
    </row>
    <row r="641" spans="1:41" ht="15.75" customHeight="1">
      <c r="A641" s="29"/>
      <c r="B641" s="29"/>
      <c r="C641" s="29"/>
      <c r="D641" s="29"/>
      <c r="E641" s="29"/>
      <c r="F641" s="29"/>
      <c r="G641" s="29"/>
      <c r="H641" s="29"/>
      <c r="I641" s="29"/>
      <c r="J641" s="29"/>
      <c r="K641" s="29"/>
      <c r="L641" s="29"/>
      <c r="M641" s="29"/>
      <c r="N641" s="29"/>
      <c r="O641" s="29"/>
      <c r="P641" s="28"/>
      <c r="Q641" s="29"/>
      <c r="R641" s="29"/>
      <c r="S641" s="29"/>
      <c r="T641" s="29"/>
      <c r="U641" s="29"/>
      <c r="V641" s="29"/>
      <c r="W641" s="29"/>
      <c r="X641" s="29"/>
      <c r="Y641" s="29"/>
      <c r="Z641" s="29"/>
      <c r="AA641" s="29"/>
      <c r="AB641" s="29"/>
      <c r="AC641" s="29"/>
      <c r="AD641" s="29"/>
      <c r="AE641" s="29"/>
      <c r="AF641" s="29"/>
      <c r="AG641" s="29"/>
      <c r="AH641" s="29"/>
      <c r="AI641" s="29"/>
      <c r="AJ641" s="29"/>
      <c r="AK641" s="29"/>
      <c r="AL641" s="29"/>
      <c r="AM641" s="29"/>
      <c r="AN641" s="29"/>
      <c r="AO641" s="29"/>
    </row>
    <row r="642" spans="1:41" ht="15.75" customHeight="1">
      <c r="A642" s="29"/>
      <c r="B642" s="29"/>
      <c r="C642" s="29"/>
      <c r="D642" s="29"/>
      <c r="E642" s="29"/>
      <c r="F642" s="29"/>
      <c r="G642" s="29"/>
      <c r="H642" s="29"/>
      <c r="I642" s="29"/>
      <c r="J642" s="29"/>
      <c r="K642" s="29"/>
      <c r="L642" s="29"/>
      <c r="M642" s="29"/>
      <c r="N642" s="29"/>
      <c r="O642" s="29"/>
      <c r="P642" s="28"/>
      <c r="Q642" s="29"/>
      <c r="R642" s="29"/>
      <c r="S642" s="29"/>
      <c r="T642" s="29"/>
      <c r="U642" s="29"/>
      <c r="V642" s="29"/>
      <c r="W642" s="29"/>
      <c r="X642" s="29"/>
      <c r="Y642" s="29"/>
      <c r="Z642" s="29"/>
      <c r="AA642" s="29"/>
      <c r="AB642" s="29"/>
      <c r="AC642" s="29"/>
      <c r="AD642" s="29"/>
      <c r="AE642" s="29"/>
      <c r="AF642" s="29"/>
      <c r="AG642" s="29"/>
      <c r="AH642" s="29"/>
      <c r="AI642" s="29"/>
      <c r="AJ642" s="29"/>
      <c r="AK642" s="29"/>
      <c r="AL642" s="29"/>
      <c r="AM642" s="29"/>
      <c r="AN642" s="29"/>
      <c r="AO642" s="29"/>
    </row>
    <row r="643" spans="1:41" ht="15.75" customHeight="1">
      <c r="A643" s="29"/>
      <c r="B643" s="29"/>
      <c r="C643" s="29"/>
      <c r="D643" s="29"/>
      <c r="E643" s="29"/>
      <c r="F643" s="29"/>
      <c r="G643" s="29"/>
      <c r="H643" s="29"/>
      <c r="I643" s="29"/>
      <c r="J643" s="29"/>
      <c r="K643" s="29"/>
      <c r="L643" s="29"/>
      <c r="M643" s="29"/>
      <c r="N643" s="29"/>
      <c r="O643" s="29"/>
      <c r="P643" s="28"/>
      <c r="Q643" s="29"/>
      <c r="R643" s="29"/>
      <c r="S643" s="29"/>
      <c r="T643" s="29"/>
      <c r="U643" s="29"/>
      <c r="V643" s="29"/>
      <c r="W643" s="29"/>
      <c r="X643" s="29"/>
      <c r="Y643" s="29"/>
      <c r="Z643" s="29"/>
      <c r="AA643" s="29"/>
      <c r="AB643" s="29"/>
      <c r="AC643" s="29"/>
      <c r="AD643" s="29"/>
      <c r="AE643" s="29"/>
      <c r="AF643" s="29"/>
      <c r="AG643" s="29"/>
      <c r="AH643" s="29"/>
      <c r="AI643" s="29"/>
      <c r="AJ643" s="29"/>
      <c r="AK643" s="29"/>
      <c r="AL643" s="29"/>
      <c r="AM643" s="29"/>
      <c r="AN643" s="29"/>
      <c r="AO643" s="29"/>
    </row>
    <row r="644" spans="1:41" ht="15.75" customHeight="1">
      <c r="A644" s="29"/>
      <c r="B644" s="29"/>
      <c r="C644" s="29"/>
      <c r="D644" s="29"/>
      <c r="E644" s="29"/>
      <c r="F644" s="29"/>
      <c r="G644" s="29"/>
      <c r="H644" s="29"/>
      <c r="I644" s="29"/>
      <c r="J644" s="29"/>
      <c r="K644" s="29"/>
      <c r="L644" s="29"/>
      <c r="M644" s="29"/>
      <c r="N644" s="29"/>
      <c r="O644" s="29"/>
      <c r="P644" s="28"/>
      <c r="Q644" s="29"/>
      <c r="R644" s="29"/>
      <c r="S644" s="29"/>
      <c r="T644" s="29"/>
      <c r="U644" s="29"/>
      <c r="V644" s="29"/>
      <c r="W644" s="29"/>
      <c r="X644" s="29"/>
      <c r="Y644" s="29"/>
      <c r="Z644" s="29"/>
      <c r="AA644" s="29"/>
      <c r="AB644" s="29"/>
      <c r="AC644" s="29"/>
      <c r="AD644" s="29"/>
      <c r="AE644" s="29"/>
      <c r="AF644" s="29"/>
      <c r="AG644" s="29"/>
      <c r="AH644" s="29"/>
      <c r="AI644" s="29"/>
      <c r="AJ644" s="29"/>
      <c r="AK644" s="29"/>
      <c r="AL644" s="29"/>
      <c r="AM644" s="29"/>
      <c r="AN644" s="29"/>
      <c r="AO644" s="29"/>
    </row>
    <row r="645" spans="1:41" ht="15.75" customHeight="1">
      <c r="A645" s="29"/>
      <c r="B645" s="29"/>
      <c r="C645" s="29"/>
      <c r="D645" s="29"/>
      <c r="E645" s="29"/>
      <c r="F645" s="29"/>
      <c r="G645" s="29"/>
      <c r="H645" s="29"/>
      <c r="I645" s="29"/>
      <c r="J645" s="29"/>
      <c r="K645" s="29"/>
      <c r="L645" s="29"/>
      <c r="M645" s="29"/>
      <c r="N645" s="29"/>
      <c r="O645" s="29"/>
      <c r="P645" s="28"/>
      <c r="Q645" s="29"/>
      <c r="R645" s="29"/>
      <c r="S645" s="29"/>
      <c r="T645" s="29"/>
      <c r="U645" s="29"/>
      <c r="V645" s="29"/>
      <c r="W645" s="29"/>
      <c r="X645" s="29"/>
      <c r="Y645" s="29"/>
      <c r="Z645" s="29"/>
      <c r="AA645" s="29"/>
      <c r="AB645" s="29"/>
      <c r="AC645" s="29"/>
      <c r="AD645" s="29"/>
      <c r="AE645" s="29"/>
      <c r="AF645" s="29"/>
      <c r="AG645" s="29"/>
      <c r="AH645" s="29"/>
      <c r="AI645" s="29"/>
      <c r="AJ645" s="29"/>
      <c r="AK645" s="29"/>
      <c r="AL645" s="29"/>
      <c r="AM645" s="29"/>
      <c r="AN645" s="29"/>
      <c r="AO645" s="29"/>
    </row>
    <row r="646" spans="1:41" ht="15.75" customHeight="1">
      <c r="A646" s="29"/>
      <c r="B646" s="29"/>
      <c r="C646" s="29"/>
      <c r="D646" s="29"/>
      <c r="E646" s="29"/>
      <c r="F646" s="29"/>
      <c r="G646" s="29"/>
      <c r="H646" s="29"/>
      <c r="I646" s="29"/>
      <c r="J646" s="29"/>
      <c r="K646" s="29"/>
      <c r="L646" s="29"/>
      <c r="M646" s="29"/>
      <c r="N646" s="29"/>
      <c r="O646" s="29"/>
      <c r="P646" s="28"/>
      <c r="Q646" s="29"/>
      <c r="R646" s="29"/>
      <c r="S646" s="29"/>
      <c r="T646" s="29"/>
      <c r="U646" s="29"/>
      <c r="V646" s="29"/>
      <c r="W646" s="29"/>
      <c r="X646" s="29"/>
      <c r="Y646" s="29"/>
      <c r="Z646" s="29"/>
      <c r="AA646" s="29"/>
      <c r="AB646" s="29"/>
      <c r="AC646" s="29"/>
      <c r="AD646" s="29"/>
      <c r="AE646" s="29"/>
      <c r="AF646" s="29"/>
      <c r="AG646" s="29"/>
      <c r="AH646" s="29"/>
      <c r="AI646" s="29"/>
      <c r="AJ646" s="29"/>
      <c r="AK646" s="29"/>
      <c r="AL646" s="29"/>
      <c r="AM646" s="29"/>
      <c r="AN646" s="29"/>
      <c r="AO646" s="29"/>
    </row>
    <row r="647" spans="1:41" ht="15.75" customHeight="1">
      <c r="A647" s="29"/>
      <c r="B647" s="29"/>
      <c r="C647" s="29"/>
      <c r="D647" s="29"/>
      <c r="E647" s="29"/>
      <c r="F647" s="29"/>
      <c r="G647" s="29"/>
      <c r="H647" s="29"/>
      <c r="I647" s="29"/>
      <c r="J647" s="29"/>
      <c r="K647" s="29"/>
      <c r="L647" s="29"/>
      <c r="M647" s="29"/>
      <c r="N647" s="29"/>
      <c r="O647" s="29"/>
      <c r="P647" s="28"/>
      <c r="Q647" s="29"/>
      <c r="R647" s="29"/>
      <c r="S647" s="29"/>
      <c r="T647" s="29"/>
      <c r="U647" s="29"/>
      <c r="V647" s="29"/>
      <c r="W647" s="29"/>
      <c r="X647" s="29"/>
      <c r="Y647" s="29"/>
      <c r="Z647" s="29"/>
      <c r="AA647" s="29"/>
      <c r="AB647" s="29"/>
      <c r="AC647" s="29"/>
      <c r="AD647" s="29"/>
      <c r="AE647" s="29"/>
      <c r="AF647" s="29"/>
      <c r="AG647" s="29"/>
      <c r="AH647" s="29"/>
      <c r="AI647" s="29"/>
      <c r="AJ647" s="29"/>
      <c r="AK647" s="29"/>
      <c r="AL647" s="29"/>
      <c r="AM647" s="29"/>
      <c r="AN647" s="29"/>
      <c r="AO647" s="29"/>
    </row>
    <row r="648" spans="1:41" ht="15.75" customHeight="1">
      <c r="A648" s="29"/>
      <c r="B648" s="29"/>
      <c r="C648" s="29"/>
      <c r="D648" s="29"/>
      <c r="E648" s="29"/>
      <c r="F648" s="29"/>
      <c r="G648" s="29"/>
      <c r="H648" s="29"/>
      <c r="I648" s="29"/>
      <c r="J648" s="29"/>
      <c r="K648" s="29"/>
      <c r="L648" s="29"/>
      <c r="M648" s="29"/>
      <c r="N648" s="29"/>
      <c r="O648" s="29"/>
      <c r="P648" s="28"/>
      <c r="Q648" s="29"/>
      <c r="R648" s="29"/>
      <c r="S648" s="29"/>
      <c r="T648" s="29"/>
      <c r="U648" s="29"/>
      <c r="V648" s="29"/>
      <c r="W648" s="29"/>
      <c r="X648" s="29"/>
      <c r="Y648" s="29"/>
      <c r="Z648" s="29"/>
      <c r="AA648" s="29"/>
      <c r="AB648" s="29"/>
      <c r="AC648" s="29"/>
      <c r="AD648" s="29"/>
      <c r="AE648" s="29"/>
      <c r="AF648" s="29"/>
      <c r="AG648" s="29"/>
      <c r="AH648" s="29"/>
      <c r="AI648" s="29"/>
      <c r="AJ648" s="29"/>
      <c r="AK648" s="29"/>
      <c r="AL648" s="29"/>
      <c r="AM648" s="29"/>
      <c r="AN648" s="29"/>
      <c r="AO648" s="29"/>
    </row>
    <row r="649" spans="1:41" ht="15.75" customHeight="1">
      <c r="A649" s="29"/>
      <c r="B649" s="29"/>
      <c r="C649" s="29"/>
      <c r="D649" s="29"/>
      <c r="E649" s="29"/>
      <c r="F649" s="29"/>
      <c r="G649" s="29"/>
      <c r="H649" s="29"/>
      <c r="I649" s="29"/>
      <c r="J649" s="29"/>
      <c r="K649" s="29"/>
      <c r="L649" s="29"/>
      <c r="M649" s="29"/>
      <c r="N649" s="29"/>
      <c r="O649" s="29"/>
      <c r="P649" s="28"/>
      <c r="Q649" s="29"/>
      <c r="R649" s="29"/>
      <c r="S649" s="29"/>
      <c r="T649" s="29"/>
      <c r="U649" s="29"/>
      <c r="V649" s="29"/>
      <c r="W649" s="29"/>
      <c r="X649" s="29"/>
      <c r="Y649" s="29"/>
      <c r="Z649" s="29"/>
      <c r="AA649" s="29"/>
      <c r="AB649" s="29"/>
      <c r="AC649" s="29"/>
      <c r="AD649" s="29"/>
      <c r="AE649" s="29"/>
      <c r="AF649" s="29"/>
      <c r="AG649" s="29"/>
      <c r="AH649" s="29"/>
      <c r="AI649" s="29"/>
      <c r="AJ649" s="29"/>
      <c r="AK649" s="29"/>
      <c r="AL649" s="29"/>
      <c r="AM649" s="29"/>
      <c r="AN649" s="29"/>
      <c r="AO649" s="29"/>
    </row>
    <row r="650" spans="1:41" ht="15.75" customHeight="1">
      <c r="A650" s="29"/>
      <c r="B650" s="29"/>
      <c r="C650" s="29"/>
      <c r="D650" s="29"/>
      <c r="E650" s="29"/>
      <c r="F650" s="29"/>
      <c r="G650" s="29"/>
      <c r="H650" s="29"/>
      <c r="I650" s="29"/>
      <c r="J650" s="29"/>
      <c r="K650" s="29"/>
      <c r="L650" s="29"/>
      <c r="M650" s="29"/>
      <c r="N650" s="29"/>
      <c r="O650" s="29"/>
      <c r="P650" s="28"/>
      <c r="Q650" s="29"/>
      <c r="R650" s="29"/>
      <c r="S650" s="29"/>
      <c r="T650" s="29"/>
      <c r="U650" s="29"/>
      <c r="V650" s="29"/>
      <c r="W650" s="29"/>
      <c r="X650" s="29"/>
      <c r="Y650" s="29"/>
      <c r="Z650" s="29"/>
      <c r="AA650" s="29"/>
      <c r="AB650" s="29"/>
      <c r="AC650" s="29"/>
      <c r="AD650" s="29"/>
      <c r="AE650" s="29"/>
      <c r="AF650" s="29"/>
      <c r="AG650" s="29"/>
      <c r="AH650" s="29"/>
      <c r="AI650" s="29"/>
      <c r="AJ650" s="29"/>
      <c r="AK650" s="29"/>
      <c r="AL650" s="29"/>
      <c r="AM650" s="29"/>
      <c r="AN650" s="29"/>
      <c r="AO650" s="29"/>
    </row>
    <row r="651" spans="1:41" ht="15.75" customHeight="1">
      <c r="A651" s="29"/>
      <c r="B651" s="29"/>
      <c r="C651" s="29"/>
      <c r="D651" s="29"/>
      <c r="E651" s="29"/>
      <c r="F651" s="29"/>
      <c r="G651" s="29"/>
      <c r="H651" s="29"/>
      <c r="I651" s="29"/>
      <c r="J651" s="29"/>
      <c r="K651" s="29"/>
      <c r="L651" s="29"/>
      <c r="M651" s="29"/>
      <c r="N651" s="29"/>
      <c r="O651" s="29"/>
      <c r="P651" s="28"/>
      <c r="Q651" s="29"/>
      <c r="R651" s="29"/>
      <c r="S651" s="29"/>
      <c r="T651" s="29"/>
      <c r="U651" s="29"/>
      <c r="V651" s="29"/>
      <c r="W651" s="29"/>
      <c r="X651" s="29"/>
      <c r="Y651" s="29"/>
      <c r="Z651" s="29"/>
      <c r="AA651" s="29"/>
      <c r="AB651" s="29"/>
      <c r="AC651" s="29"/>
      <c r="AD651" s="29"/>
      <c r="AE651" s="29"/>
      <c r="AF651" s="29"/>
      <c r="AG651" s="29"/>
      <c r="AH651" s="29"/>
      <c r="AI651" s="29"/>
      <c r="AJ651" s="29"/>
      <c r="AK651" s="29"/>
      <c r="AL651" s="29"/>
      <c r="AM651" s="29"/>
      <c r="AN651" s="29"/>
      <c r="AO651" s="29"/>
    </row>
    <row r="652" spans="1:41" ht="15.75" customHeight="1">
      <c r="A652" s="29"/>
      <c r="B652" s="29"/>
      <c r="C652" s="29"/>
      <c r="D652" s="29"/>
      <c r="E652" s="29"/>
      <c r="F652" s="29"/>
      <c r="G652" s="29"/>
      <c r="H652" s="29"/>
      <c r="I652" s="29"/>
      <c r="J652" s="29"/>
      <c r="K652" s="29"/>
      <c r="L652" s="29"/>
      <c r="M652" s="29"/>
      <c r="N652" s="29"/>
      <c r="O652" s="29"/>
      <c r="P652" s="28"/>
      <c r="Q652" s="29"/>
      <c r="R652" s="29"/>
      <c r="S652" s="29"/>
      <c r="T652" s="29"/>
      <c r="U652" s="29"/>
      <c r="V652" s="29"/>
      <c r="W652" s="29"/>
      <c r="X652" s="29"/>
      <c r="Y652" s="29"/>
      <c r="Z652" s="29"/>
      <c r="AA652" s="29"/>
      <c r="AB652" s="29"/>
      <c r="AC652" s="29"/>
      <c r="AD652" s="29"/>
      <c r="AE652" s="29"/>
      <c r="AF652" s="29"/>
      <c r="AG652" s="29"/>
      <c r="AH652" s="29"/>
      <c r="AI652" s="29"/>
      <c r="AJ652" s="29"/>
      <c r="AK652" s="29"/>
      <c r="AL652" s="29"/>
      <c r="AM652" s="29"/>
      <c r="AN652" s="29"/>
      <c r="AO652" s="29"/>
    </row>
    <row r="653" spans="1:41" ht="15.75" customHeight="1">
      <c r="A653" s="29"/>
      <c r="B653" s="29"/>
      <c r="C653" s="29"/>
      <c r="D653" s="29"/>
      <c r="E653" s="29"/>
      <c r="F653" s="29"/>
      <c r="G653" s="29"/>
      <c r="H653" s="29"/>
      <c r="I653" s="29"/>
      <c r="J653" s="29"/>
      <c r="K653" s="29"/>
      <c r="L653" s="29"/>
      <c r="M653" s="29"/>
      <c r="N653" s="29"/>
      <c r="O653" s="29"/>
      <c r="P653" s="28"/>
      <c r="Q653" s="29"/>
      <c r="R653" s="29"/>
      <c r="S653" s="29"/>
      <c r="T653" s="29"/>
      <c r="U653" s="29"/>
      <c r="V653" s="29"/>
      <c r="W653" s="29"/>
      <c r="X653" s="29"/>
      <c r="Y653" s="29"/>
      <c r="Z653" s="29"/>
      <c r="AA653" s="29"/>
      <c r="AB653" s="29"/>
      <c r="AC653" s="29"/>
      <c r="AD653" s="29"/>
      <c r="AE653" s="29"/>
      <c r="AF653" s="29"/>
      <c r="AG653" s="29"/>
      <c r="AH653" s="29"/>
      <c r="AI653" s="29"/>
      <c r="AJ653" s="29"/>
      <c r="AK653" s="29"/>
      <c r="AL653" s="29"/>
      <c r="AM653" s="29"/>
      <c r="AN653" s="29"/>
      <c r="AO653" s="29"/>
    </row>
    <row r="654" spans="1:41" ht="15.75" customHeight="1">
      <c r="A654" s="29"/>
      <c r="B654" s="29"/>
      <c r="C654" s="29"/>
      <c r="D654" s="29"/>
      <c r="E654" s="29"/>
      <c r="F654" s="29"/>
      <c r="G654" s="29"/>
      <c r="H654" s="29"/>
      <c r="I654" s="29"/>
      <c r="J654" s="29"/>
      <c r="K654" s="29"/>
      <c r="L654" s="29"/>
      <c r="M654" s="29"/>
      <c r="N654" s="29"/>
      <c r="O654" s="29"/>
      <c r="P654" s="28"/>
      <c r="Q654" s="29"/>
      <c r="R654" s="29"/>
      <c r="S654" s="29"/>
      <c r="T654" s="29"/>
      <c r="U654" s="29"/>
      <c r="V654" s="29"/>
      <c r="W654" s="29"/>
      <c r="X654" s="29"/>
      <c r="Y654" s="29"/>
      <c r="Z654" s="29"/>
      <c r="AA654" s="29"/>
      <c r="AB654" s="29"/>
      <c r="AC654" s="29"/>
      <c r="AD654" s="29"/>
      <c r="AE654" s="29"/>
      <c r="AF654" s="29"/>
      <c r="AG654" s="29"/>
      <c r="AH654" s="29"/>
      <c r="AI654" s="29"/>
      <c r="AJ654" s="29"/>
      <c r="AK654" s="29"/>
      <c r="AL654" s="29"/>
      <c r="AM654" s="29"/>
      <c r="AN654" s="29"/>
      <c r="AO654" s="29"/>
    </row>
    <row r="655" spans="1:41" ht="15.75" customHeight="1">
      <c r="A655" s="29"/>
      <c r="B655" s="29"/>
      <c r="C655" s="29"/>
      <c r="D655" s="29"/>
      <c r="E655" s="29"/>
      <c r="F655" s="29"/>
      <c r="G655" s="29"/>
      <c r="H655" s="29"/>
      <c r="I655" s="29"/>
      <c r="J655" s="29"/>
      <c r="K655" s="29"/>
      <c r="L655" s="29"/>
      <c r="M655" s="29"/>
      <c r="N655" s="29"/>
      <c r="O655" s="29"/>
      <c r="P655" s="28"/>
      <c r="Q655" s="29"/>
      <c r="R655" s="29"/>
      <c r="S655" s="29"/>
      <c r="T655" s="29"/>
      <c r="U655" s="29"/>
      <c r="V655" s="29"/>
      <c r="W655" s="29"/>
      <c r="X655" s="29"/>
      <c r="Y655" s="29"/>
      <c r="Z655" s="29"/>
      <c r="AA655" s="29"/>
      <c r="AB655" s="29"/>
      <c r="AC655" s="29"/>
      <c r="AD655" s="29"/>
      <c r="AE655" s="29"/>
      <c r="AF655" s="29"/>
      <c r="AG655" s="29"/>
      <c r="AH655" s="29"/>
      <c r="AI655" s="29"/>
      <c r="AJ655" s="29"/>
      <c r="AK655" s="29"/>
      <c r="AL655" s="29"/>
      <c r="AM655" s="29"/>
      <c r="AN655" s="29"/>
      <c r="AO655" s="29"/>
    </row>
    <row r="656" spans="1:41" ht="15.75" customHeight="1">
      <c r="A656" s="29"/>
      <c r="B656" s="29"/>
      <c r="C656" s="29"/>
      <c r="D656" s="29"/>
      <c r="E656" s="29"/>
      <c r="F656" s="29"/>
      <c r="G656" s="29"/>
      <c r="H656" s="29"/>
      <c r="I656" s="29"/>
      <c r="J656" s="29"/>
      <c r="K656" s="29"/>
      <c r="L656" s="29"/>
      <c r="M656" s="29"/>
      <c r="N656" s="29"/>
      <c r="O656" s="29"/>
      <c r="P656" s="28"/>
      <c r="Q656" s="29"/>
      <c r="R656" s="29"/>
      <c r="S656" s="29"/>
      <c r="T656" s="29"/>
      <c r="U656" s="29"/>
      <c r="V656" s="29"/>
      <c r="W656" s="29"/>
      <c r="X656" s="29"/>
      <c r="Y656" s="29"/>
      <c r="Z656" s="29"/>
      <c r="AA656" s="29"/>
      <c r="AB656" s="29"/>
      <c r="AC656" s="29"/>
      <c r="AD656" s="29"/>
      <c r="AE656" s="29"/>
      <c r="AF656" s="29"/>
      <c r="AG656" s="29"/>
      <c r="AH656" s="29"/>
      <c r="AI656" s="29"/>
      <c r="AJ656" s="29"/>
      <c r="AK656" s="29"/>
      <c r="AL656" s="29"/>
      <c r="AM656" s="29"/>
      <c r="AN656" s="29"/>
      <c r="AO656" s="29"/>
    </row>
    <row r="657" spans="1:41" ht="15.75" customHeight="1">
      <c r="A657" s="29"/>
      <c r="B657" s="29"/>
      <c r="C657" s="29"/>
      <c r="D657" s="29"/>
      <c r="E657" s="29"/>
      <c r="F657" s="29"/>
      <c r="G657" s="29"/>
      <c r="H657" s="29"/>
      <c r="I657" s="29"/>
      <c r="J657" s="29"/>
      <c r="K657" s="29"/>
      <c r="L657" s="29"/>
      <c r="M657" s="29"/>
      <c r="N657" s="29"/>
      <c r="O657" s="29"/>
      <c r="P657" s="28"/>
      <c r="Q657" s="29"/>
      <c r="R657" s="29"/>
      <c r="S657" s="29"/>
      <c r="T657" s="29"/>
      <c r="U657" s="29"/>
      <c r="V657" s="29"/>
      <c r="W657" s="29"/>
      <c r="X657" s="29"/>
      <c r="Y657" s="29"/>
      <c r="Z657" s="29"/>
      <c r="AA657" s="29"/>
      <c r="AB657" s="29"/>
      <c r="AC657" s="29"/>
      <c r="AD657" s="29"/>
      <c r="AE657" s="29"/>
      <c r="AF657" s="29"/>
      <c r="AG657" s="29"/>
      <c r="AH657" s="29"/>
      <c r="AI657" s="29"/>
      <c r="AJ657" s="29"/>
      <c r="AK657" s="29"/>
      <c r="AL657" s="29"/>
      <c r="AM657" s="29"/>
      <c r="AN657" s="29"/>
      <c r="AO657" s="29"/>
    </row>
    <row r="658" spans="1:41" ht="15.75" customHeight="1">
      <c r="A658" s="29"/>
      <c r="B658" s="29"/>
      <c r="C658" s="29"/>
      <c r="D658" s="29"/>
      <c r="E658" s="29"/>
      <c r="F658" s="29"/>
      <c r="G658" s="29"/>
      <c r="H658" s="29"/>
      <c r="I658" s="29"/>
      <c r="J658" s="29"/>
      <c r="K658" s="29"/>
      <c r="L658" s="29"/>
      <c r="M658" s="29"/>
      <c r="N658" s="29"/>
      <c r="O658" s="29"/>
      <c r="P658" s="28"/>
      <c r="Q658" s="29"/>
      <c r="R658" s="29"/>
      <c r="S658" s="29"/>
      <c r="T658" s="29"/>
      <c r="U658" s="29"/>
      <c r="V658" s="29"/>
      <c r="W658" s="29"/>
      <c r="X658" s="29"/>
      <c r="Y658" s="29"/>
      <c r="Z658" s="29"/>
      <c r="AA658" s="29"/>
      <c r="AB658" s="29"/>
      <c r="AC658" s="29"/>
      <c r="AD658" s="29"/>
      <c r="AE658" s="29"/>
      <c r="AF658" s="29"/>
      <c r="AG658" s="29"/>
      <c r="AH658" s="29"/>
      <c r="AI658" s="29"/>
      <c r="AJ658" s="29"/>
      <c r="AK658" s="29"/>
      <c r="AL658" s="29"/>
      <c r="AM658" s="29"/>
      <c r="AN658" s="29"/>
      <c r="AO658" s="29"/>
    </row>
    <row r="659" spans="1:41" ht="15.75" customHeight="1">
      <c r="A659" s="29"/>
      <c r="B659" s="29"/>
      <c r="C659" s="29"/>
      <c r="D659" s="29"/>
      <c r="E659" s="29"/>
      <c r="F659" s="29"/>
      <c r="G659" s="29"/>
      <c r="H659" s="29"/>
      <c r="I659" s="29"/>
      <c r="J659" s="29"/>
      <c r="K659" s="29"/>
      <c r="L659" s="29"/>
      <c r="M659" s="29"/>
      <c r="N659" s="29"/>
      <c r="O659" s="29"/>
      <c r="P659" s="28"/>
      <c r="Q659" s="29"/>
      <c r="R659" s="29"/>
      <c r="S659" s="29"/>
      <c r="T659" s="29"/>
      <c r="U659" s="29"/>
      <c r="V659" s="29"/>
      <c r="W659" s="29"/>
      <c r="X659" s="29"/>
      <c r="Y659" s="29"/>
      <c r="Z659" s="29"/>
      <c r="AA659" s="29"/>
      <c r="AB659" s="29"/>
      <c r="AC659" s="29"/>
      <c r="AD659" s="29"/>
      <c r="AE659" s="29"/>
      <c r="AF659" s="29"/>
      <c r="AG659" s="29"/>
      <c r="AH659" s="29"/>
      <c r="AI659" s="29"/>
      <c r="AJ659" s="29"/>
      <c r="AK659" s="29"/>
      <c r="AL659" s="29"/>
      <c r="AM659" s="29"/>
      <c r="AN659" s="29"/>
      <c r="AO659" s="29"/>
    </row>
    <row r="660" spans="1:41" ht="15.75" customHeight="1">
      <c r="A660" s="29"/>
      <c r="B660" s="29"/>
      <c r="C660" s="29"/>
      <c r="D660" s="29"/>
      <c r="E660" s="29"/>
      <c r="F660" s="29"/>
      <c r="G660" s="29"/>
      <c r="H660" s="29"/>
      <c r="I660" s="29"/>
      <c r="J660" s="29"/>
      <c r="K660" s="29"/>
      <c r="L660" s="29"/>
      <c r="M660" s="29"/>
      <c r="N660" s="29"/>
      <c r="O660" s="29"/>
      <c r="P660" s="28"/>
      <c r="Q660" s="29"/>
      <c r="R660" s="29"/>
      <c r="S660" s="29"/>
      <c r="T660" s="29"/>
      <c r="U660" s="29"/>
      <c r="V660" s="29"/>
      <c r="W660" s="29"/>
      <c r="X660" s="29"/>
      <c r="Y660" s="29"/>
      <c r="Z660" s="29"/>
      <c r="AA660" s="29"/>
      <c r="AB660" s="29"/>
      <c r="AC660" s="29"/>
      <c r="AD660" s="29"/>
      <c r="AE660" s="29"/>
      <c r="AF660" s="29"/>
      <c r="AG660" s="29"/>
      <c r="AH660" s="29"/>
      <c r="AI660" s="29"/>
      <c r="AJ660" s="29"/>
      <c r="AK660" s="29"/>
      <c r="AL660" s="29"/>
      <c r="AM660" s="29"/>
      <c r="AN660" s="29"/>
      <c r="AO660" s="29"/>
    </row>
    <row r="661" spans="1:41" ht="15.75" customHeight="1">
      <c r="A661" s="29"/>
      <c r="B661" s="29"/>
      <c r="C661" s="29"/>
      <c r="D661" s="29"/>
      <c r="E661" s="29"/>
      <c r="F661" s="29"/>
      <c r="G661" s="29"/>
      <c r="H661" s="29"/>
      <c r="I661" s="29"/>
      <c r="J661" s="29"/>
      <c r="K661" s="29"/>
      <c r="L661" s="29"/>
      <c r="M661" s="29"/>
      <c r="N661" s="29"/>
      <c r="O661" s="29"/>
      <c r="P661" s="28"/>
      <c r="Q661" s="29"/>
      <c r="R661" s="29"/>
      <c r="S661" s="29"/>
      <c r="T661" s="29"/>
      <c r="U661" s="29"/>
      <c r="V661" s="29"/>
      <c r="W661" s="29"/>
      <c r="X661" s="29"/>
      <c r="Y661" s="29"/>
      <c r="Z661" s="29"/>
      <c r="AA661" s="29"/>
      <c r="AB661" s="29"/>
      <c r="AC661" s="29"/>
      <c r="AD661" s="29"/>
      <c r="AE661" s="29"/>
      <c r="AF661" s="29"/>
      <c r="AG661" s="29"/>
      <c r="AH661" s="29"/>
      <c r="AI661" s="29"/>
      <c r="AJ661" s="29"/>
      <c r="AK661" s="29"/>
      <c r="AL661" s="29"/>
      <c r="AM661" s="29"/>
      <c r="AN661" s="29"/>
      <c r="AO661" s="29"/>
    </row>
    <row r="662" spans="1:41" ht="15.75" customHeight="1">
      <c r="A662" s="29"/>
      <c r="B662" s="29"/>
      <c r="C662" s="29"/>
      <c r="D662" s="29"/>
      <c r="E662" s="29"/>
      <c r="F662" s="29"/>
      <c r="G662" s="29"/>
      <c r="H662" s="29"/>
      <c r="I662" s="29"/>
      <c r="J662" s="29"/>
      <c r="K662" s="29"/>
      <c r="L662" s="29"/>
      <c r="M662" s="29"/>
      <c r="N662" s="29"/>
      <c r="O662" s="29"/>
      <c r="P662" s="28"/>
      <c r="Q662" s="29"/>
      <c r="R662" s="29"/>
      <c r="S662" s="29"/>
      <c r="T662" s="29"/>
      <c r="U662" s="29"/>
      <c r="V662" s="29"/>
      <c r="W662" s="29"/>
      <c r="X662" s="29"/>
      <c r="Y662" s="29"/>
      <c r="Z662" s="29"/>
      <c r="AA662" s="29"/>
      <c r="AB662" s="29"/>
      <c r="AC662" s="29"/>
      <c r="AD662" s="29"/>
      <c r="AE662" s="29"/>
      <c r="AF662" s="29"/>
      <c r="AG662" s="29"/>
      <c r="AH662" s="29"/>
      <c r="AI662" s="29"/>
      <c r="AJ662" s="29"/>
      <c r="AK662" s="29"/>
      <c r="AL662" s="29"/>
      <c r="AM662" s="29"/>
      <c r="AN662" s="29"/>
      <c r="AO662" s="29"/>
    </row>
    <row r="663" spans="1:41" ht="15.75" customHeight="1">
      <c r="A663" s="29"/>
      <c r="B663" s="29"/>
      <c r="C663" s="29"/>
      <c r="D663" s="29"/>
      <c r="E663" s="29"/>
      <c r="F663" s="29"/>
      <c r="G663" s="29"/>
      <c r="H663" s="29"/>
      <c r="I663" s="29"/>
      <c r="J663" s="29"/>
      <c r="K663" s="29"/>
      <c r="L663" s="29"/>
      <c r="M663" s="29"/>
      <c r="N663" s="29"/>
      <c r="O663" s="29"/>
      <c r="P663" s="28"/>
      <c r="Q663" s="29"/>
      <c r="R663" s="29"/>
      <c r="S663" s="29"/>
      <c r="T663" s="29"/>
      <c r="U663" s="29"/>
      <c r="V663" s="29"/>
      <c r="W663" s="29"/>
      <c r="X663" s="29"/>
      <c r="Y663" s="29"/>
      <c r="Z663" s="29"/>
      <c r="AA663" s="29"/>
      <c r="AB663" s="29"/>
      <c r="AC663" s="29"/>
      <c r="AD663" s="29"/>
      <c r="AE663" s="29"/>
      <c r="AF663" s="29"/>
      <c r="AG663" s="29"/>
      <c r="AH663" s="29"/>
      <c r="AI663" s="29"/>
      <c r="AJ663" s="29"/>
      <c r="AK663" s="29"/>
      <c r="AL663" s="29"/>
      <c r="AM663" s="29"/>
      <c r="AN663" s="29"/>
      <c r="AO663" s="29"/>
    </row>
    <row r="664" spans="1:41" ht="15.75" customHeight="1">
      <c r="A664" s="29"/>
      <c r="B664" s="29"/>
      <c r="C664" s="29"/>
      <c r="D664" s="29"/>
      <c r="E664" s="29"/>
      <c r="F664" s="29"/>
      <c r="G664" s="29"/>
      <c r="H664" s="29"/>
      <c r="I664" s="29"/>
      <c r="J664" s="29"/>
      <c r="K664" s="29"/>
      <c r="L664" s="29"/>
      <c r="M664" s="29"/>
      <c r="N664" s="29"/>
      <c r="O664" s="29"/>
      <c r="P664" s="28"/>
      <c r="Q664" s="29"/>
      <c r="R664" s="29"/>
      <c r="S664" s="29"/>
      <c r="T664" s="29"/>
      <c r="U664" s="29"/>
      <c r="V664" s="29"/>
      <c r="W664" s="29"/>
      <c r="X664" s="29"/>
      <c r="Y664" s="29"/>
      <c r="Z664" s="29"/>
      <c r="AA664" s="29"/>
      <c r="AB664" s="29"/>
      <c r="AC664" s="29"/>
      <c r="AD664" s="29"/>
      <c r="AE664" s="29"/>
      <c r="AF664" s="29"/>
      <c r="AG664" s="29"/>
      <c r="AH664" s="29"/>
      <c r="AI664" s="29"/>
      <c r="AJ664" s="29"/>
      <c r="AK664" s="29"/>
      <c r="AL664" s="29"/>
      <c r="AM664" s="29"/>
      <c r="AN664" s="29"/>
      <c r="AO664" s="29"/>
    </row>
    <row r="665" spans="1:41" ht="15.75" customHeight="1">
      <c r="A665" s="29"/>
      <c r="B665" s="29"/>
      <c r="C665" s="29"/>
      <c r="D665" s="29"/>
      <c r="E665" s="29"/>
      <c r="F665" s="29"/>
      <c r="G665" s="29"/>
      <c r="H665" s="29"/>
      <c r="I665" s="29"/>
      <c r="J665" s="29"/>
      <c r="K665" s="29"/>
      <c r="L665" s="29"/>
      <c r="M665" s="29"/>
      <c r="N665" s="29"/>
      <c r="O665" s="29"/>
      <c r="P665" s="28"/>
      <c r="Q665" s="29"/>
      <c r="R665" s="29"/>
      <c r="S665" s="29"/>
      <c r="T665" s="29"/>
      <c r="U665" s="29"/>
      <c r="V665" s="29"/>
      <c r="W665" s="29"/>
      <c r="X665" s="29"/>
      <c r="Y665" s="29"/>
      <c r="Z665" s="29"/>
      <c r="AA665" s="29"/>
      <c r="AB665" s="29"/>
      <c r="AC665" s="29"/>
      <c r="AD665" s="29"/>
      <c r="AE665" s="29"/>
      <c r="AF665" s="29"/>
      <c r="AG665" s="29"/>
      <c r="AH665" s="29"/>
      <c r="AI665" s="29"/>
      <c r="AJ665" s="29"/>
      <c r="AK665" s="29"/>
      <c r="AL665" s="29"/>
      <c r="AM665" s="29"/>
      <c r="AN665" s="29"/>
      <c r="AO665" s="29"/>
    </row>
    <row r="666" spans="1:41" ht="15.75" customHeight="1">
      <c r="A666" s="29"/>
      <c r="B666" s="29"/>
      <c r="C666" s="29"/>
      <c r="D666" s="29"/>
      <c r="E666" s="29"/>
      <c r="F666" s="29"/>
      <c r="G666" s="29"/>
      <c r="H666" s="29"/>
      <c r="I666" s="29"/>
      <c r="J666" s="29"/>
      <c r="K666" s="29"/>
      <c r="L666" s="29"/>
      <c r="M666" s="29"/>
      <c r="N666" s="29"/>
      <c r="O666" s="29"/>
      <c r="P666" s="28"/>
      <c r="Q666" s="29"/>
      <c r="R666" s="29"/>
      <c r="S666" s="29"/>
      <c r="T666" s="29"/>
      <c r="U666" s="29"/>
      <c r="V666" s="29"/>
      <c r="W666" s="29"/>
      <c r="X666" s="29"/>
      <c r="Y666" s="29"/>
      <c r="Z666" s="29"/>
      <c r="AA666" s="29"/>
      <c r="AB666" s="29"/>
      <c r="AC666" s="29"/>
      <c r="AD666" s="29"/>
      <c r="AE666" s="29"/>
      <c r="AF666" s="29"/>
      <c r="AG666" s="29"/>
      <c r="AH666" s="29"/>
      <c r="AI666" s="29"/>
      <c r="AJ666" s="29"/>
      <c r="AK666" s="29"/>
      <c r="AL666" s="29"/>
      <c r="AM666" s="29"/>
      <c r="AN666" s="29"/>
      <c r="AO666" s="29"/>
    </row>
    <row r="667" spans="1:41" ht="15.75" customHeight="1">
      <c r="A667" s="29"/>
      <c r="B667" s="29"/>
      <c r="C667" s="29"/>
      <c r="D667" s="29"/>
      <c r="E667" s="29"/>
      <c r="F667" s="29"/>
      <c r="G667" s="29"/>
      <c r="H667" s="29"/>
      <c r="I667" s="29"/>
      <c r="J667" s="29"/>
      <c r="K667" s="29"/>
      <c r="L667" s="29"/>
      <c r="M667" s="29"/>
      <c r="N667" s="29"/>
      <c r="O667" s="29"/>
      <c r="P667" s="28"/>
      <c r="Q667" s="29"/>
      <c r="R667" s="29"/>
      <c r="S667" s="29"/>
      <c r="T667" s="29"/>
      <c r="U667" s="29"/>
      <c r="V667" s="29"/>
      <c r="W667" s="29"/>
      <c r="X667" s="29"/>
      <c r="Y667" s="29"/>
      <c r="Z667" s="29"/>
      <c r="AA667" s="29"/>
      <c r="AB667" s="29"/>
      <c r="AC667" s="29"/>
      <c r="AD667" s="29"/>
      <c r="AE667" s="29"/>
      <c r="AF667" s="29"/>
      <c r="AG667" s="29"/>
      <c r="AH667" s="29"/>
      <c r="AI667" s="29"/>
      <c r="AJ667" s="29"/>
      <c r="AK667" s="29"/>
      <c r="AL667" s="29"/>
      <c r="AM667" s="29"/>
      <c r="AN667" s="29"/>
      <c r="AO667" s="29"/>
    </row>
    <row r="668" spans="1:41" ht="15.75" customHeight="1">
      <c r="A668" s="29"/>
      <c r="B668" s="29"/>
      <c r="C668" s="29"/>
      <c r="D668" s="29"/>
      <c r="E668" s="29"/>
      <c r="F668" s="29"/>
      <c r="G668" s="29"/>
      <c r="H668" s="29"/>
      <c r="I668" s="29"/>
      <c r="J668" s="29"/>
      <c r="K668" s="29"/>
      <c r="L668" s="29"/>
      <c r="M668" s="29"/>
      <c r="N668" s="29"/>
      <c r="O668" s="29"/>
      <c r="P668" s="28"/>
      <c r="Q668" s="29"/>
      <c r="R668" s="29"/>
      <c r="S668" s="29"/>
      <c r="T668" s="29"/>
      <c r="U668" s="29"/>
      <c r="V668" s="29"/>
      <c r="W668" s="29"/>
      <c r="X668" s="29"/>
      <c r="Y668" s="29"/>
      <c r="Z668" s="29"/>
      <c r="AA668" s="29"/>
      <c r="AB668" s="29"/>
      <c r="AC668" s="29"/>
      <c r="AD668" s="29"/>
      <c r="AE668" s="29"/>
      <c r="AF668" s="29"/>
      <c r="AG668" s="29"/>
      <c r="AH668" s="29"/>
      <c r="AI668" s="29"/>
      <c r="AJ668" s="29"/>
      <c r="AK668" s="29"/>
      <c r="AL668" s="29"/>
      <c r="AM668" s="29"/>
      <c r="AN668" s="29"/>
      <c r="AO668" s="29"/>
    </row>
    <row r="669" spans="1:41" ht="15.75" customHeight="1">
      <c r="A669" s="29"/>
      <c r="B669" s="29"/>
      <c r="C669" s="29"/>
      <c r="D669" s="29"/>
      <c r="E669" s="29"/>
      <c r="F669" s="29"/>
      <c r="G669" s="29"/>
      <c r="H669" s="29"/>
      <c r="I669" s="29"/>
      <c r="J669" s="29"/>
      <c r="K669" s="29"/>
      <c r="L669" s="29"/>
      <c r="M669" s="29"/>
      <c r="N669" s="29"/>
      <c r="O669" s="29"/>
      <c r="P669" s="28"/>
      <c r="Q669" s="29"/>
      <c r="R669" s="29"/>
      <c r="S669" s="29"/>
      <c r="T669" s="29"/>
      <c r="U669" s="29"/>
      <c r="V669" s="29"/>
      <c r="W669" s="29"/>
      <c r="X669" s="29"/>
      <c r="Y669" s="29"/>
      <c r="Z669" s="29"/>
      <c r="AA669" s="29"/>
      <c r="AB669" s="29"/>
      <c r="AC669" s="29"/>
      <c r="AD669" s="29"/>
      <c r="AE669" s="29"/>
      <c r="AF669" s="29"/>
      <c r="AG669" s="29"/>
      <c r="AH669" s="29"/>
      <c r="AI669" s="29"/>
      <c r="AJ669" s="29"/>
      <c r="AK669" s="29"/>
      <c r="AL669" s="29"/>
      <c r="AM669" s="29"/>
      <c r="AN669" s="29"/>
      <c r="AO669" s="29"/>
    </row>
    <row r="670" spans="1:41" ht="15.75" customHeight="1">
      <c r="A670" s="29"/>
      <c r="B670" s="29"/>
      <c r="C670" s="29"/>
      <c r="D670" s="29"/>
      <c r="E670" s="29"/>
      <c r="F670" s="29"/>
      <c r="G670" s="29"/>
      <c r="H670" s="29"/>
      <c r="I670" s="29"/>
      <c r="J670" s="29"/>
      <c r="K670" s="29"/>
      <c r="L670" s="29"/>
      <c r="M670" s="29"/>
      <c r="N670" s="29"/>
      <c r="O670" s="29"/>
      <c r="P670" s="28"/>
      <c r="Q670" s="29"/>
      <c r="R670" s="29"/>
      <c r="S670" s="29"/>
      <c r="T670" s="29"/>
      <c r="U670" s="29"/>
      <c r="V670" s="29"/>
      <c r="W670" s="29"/>
      <c r="X670" s="29"/>
      <c r="Y670" s="29"/>
      <c r="Z670" s="29"/>
      <c r="AA670" s="29"/>
      <c r="AB670" s="29"/>
      <c r="AC670" s="29"/>
      <c r="AD670" s="29"/>
      <c r="AE670" s="29"/>
      <c r="AF670" s="29"/>
      <c r="AG670" s="29"/>
      <c r="AH670" s="29"/>
      <c r="AI670" s="29"/>
      <c r="AJ670" s="29"/>
      <c r="AK670" s="29"/>
      <c r="AL670" s="29"/>
      <c r="AM670" s="29"/>
      <c r="AN670" s="29"/>
      <c r="AO670" s="29"/>
    </row>
    <row r="671" spans="1:41" ht="15.75" customHeight="1">
      <c r="A671" s="29"/>
      <c r="B671" s="29"/>
      <c r="C671" s="29"/>
      <c r="D671" s="29"/>
      <c r="E671" s="29"/>
      <c r="F671" s="29"/>
      <c r="G671" s="29"/>
      <c r="H671" s="29"/>
      <c r="I671" s="29"/>
      <c r="J671" s="29"/>
      <c r="K671" s="29"/>
      <c r="L671" s="29"/>
      <c r="M671" s="29"/>
      <c r="N671" s="29"/>
      <c r="O671" s="29"/>
      <c r="P671" s="28"/>
      <c r="Q671" s="29"/>
      <c r="R671" s="29"/>
      <c r="S671" s="29"/>
      <c r="T671" s="29"/>
      <c r="U671" s="29"/>
      <c r="V671" s="29"/>
      <c r="W671" s="29"/>
      <c r="X671" s="29"/>
      <c r="Y671" s="29"/>
      <c r="Z671" s="29"/>
      <c r="AA671" s="29"/>
      <c r="AB671" s="29"/>
      <c r="AC671" s="29"/>
      <c r="AD671" s="29"/>
      <c r="AE671" s="29"/>
      <c r="AF671" s="29"/>
      <c r="AG671" s="29"/>
      <c r="AH671" s="29"/>
      <c r="AI671" s="29"/>
      <c r="AJ671" s="29"/>
      <c r="AK671" s="29"/>
      <c r="AL671" s="29"/>
      <c r="AM671" s="29"/>
      <c r="AN671" s="29"/>
      <c r="AO671" s="29"/>
    </row>
    <row r="672" spans="1:41" ht="15.75" customHeight="1">
      <c r="A672" s="29"/>
      <c r="B672" s="29"/>
      <c r="C672" s="29"/>
      <c r="D672" s="29"/>
      <c r="E672" s="29"/>
      <c r="F672" s="29"/>
      <c r="G672" s="29"/>
      <c r="H672" s="29"/>
      <c r="I672" s="29"/>
      <c r="J672" s="29"/>
      <c r="K672" s="29"/>
      <c r="L672" s="29"/>
      <c r="M672" s="29"/>
      <c r="N672" s="29"/>
      <c r="O672" s="29"/>
      <c r="P672" s="28"/>
      <c r="Q672" s="29"/>
      <c r="R672" s="29"/>
      <c r="S672" s="29"/>
      <c r="T672" s="29"/>
      <c r="U672" s="29"/>
      <c r="V672" s="29"/>
      <c r="W672" s="29"/>
      <c r="X672" s="29"/>
      <c r="Y672" s="29"/>
      <c r="Z672" s="29"/>
      <c r="AA672" s="29"/>
      <c r="AB672" s="29"/>
      <c r="AC672" s="29"/>
      <c r="AD672" s="29"/>
      <c r="AE672" s="29"/>
      <c r="AF672" s="29"/>
      <c r="AG672" s="29"/>
      <c r="AH672" s="29"/>
      <c r="AI672" s="29"/>
      <c r="AJ672" s="29"/>
      <c r="AK672" s="29"/>
      <c r="AL672" s="29"/>
      <c r="AM672" s="29"/>
      <c r="AN672" s="29"/>
      <c r="AO672" s="29"/>
    </row>
    <row r="673" spans="1:41" ht="15.75" customHeight="1">
      <c r="A673" s="29"/>
      <c r="B673" s="29"/>
      <c r="C673" s="29"/>
      <c r="D673" s="29"/>
      <c r="E673" s="29"/>
      <c r="F673" s="29"/>
      <c r="G673" s="29"/>
      <c r="H673" s="29"/>
      <c r="I673" s="29"/>
      <c r="J673" s="29"/>
      <c r="K673" s="29"/>
      <c r="L673" s="29"/>
      <c r="M673" s="29"/>
      <c r="N673" s="29"/>
      <c r="O673" s="29"/>
      <c r="P673" s="28"/>
      <c r="Q673" s="29"/>
      <c r="R673" s="29"/>
      <c r="S673" s="29"/>
      <c r="T673" s="29"/>
      <c r="U673" s="29"/>
      <c r="V673" s="29"/>
      <c r="W673" s="29"/>
      <c r="X673" s="29"/>
      <c r="Y673" s="29"/>
      <c r="Z673" s="29"/>
      <c r="AA673" s="29"/>
      <c r="AB673" s="29"/>
      <c r="AC673" s="29"/>
      <c r="AD673" s="29"/>
      <c r="AE673" s="29"/>
      <c r="AF673" s="29"/>
      <c r="AG673" s="29"/>
      <c r="AH673" s="29"/>
      <c r="AI673" s="29"/>
      <c r="AJ673" s="29"/>
      <c r="AK673" s="29"/>
      <c r="AL673" s="29"/>
      <c r="AM673" s="29"/>
      <c r="AN673" s="29"/>
      <c r="AO673" s="29"/>
    </row>
    <row r="674" spans="1:41" ht="15.75" customHeight="1">
      <c r="A674" s="29"/>
      <c r="B674" s="29"/>
      <c r="C674" s="29"/>
      <c r="D674" s="29"/>
      <c r="E674" s="29"/>
      <c r="F674" s="29"/>
      <c r="G674" s="29"/>
      <c r="H674" s="29"/>
      <c r="I674" s="29"/>
      <c r="J674" s="29"/>
      <c r="K674" s="29"/>
      <c r="L674" s="29"/>
      <c r="M674" s="29"/>
      <c r="N674" s="29"/>
      <c r="O674" s="29"/>
      <c r="P674" s="28"/>
      <c r="Q674" s="29"/>
      <c r="R674" s="29"/>
      <c r="S674" s="29"/>
      <c r="T674" s="29"/>
      <c r="U674" s="29"/>
      <c r="V674" s="29"/>
      <c r="W674" s="29"/>
      <c r="X674" s="29"/>
      <c r="Y674" s="29"/>
      <c r="Z674" s="29"/>
      <c r="AA674" s="29"/>
      <c r="AB674" s="29"/>
      <c r="AC674" s="29"/>
      <c r="AD674" s="29"/>
      <c r="AE674" s="29"/>
      <c r="AF674" s="29"/>
      <c r="AG674" s="29"/>
      <c r="AH674" s="29"/>
      <c r="AI674" s="29"/>
      <c r="AJ674" s="29"/>
      <c r="AK674" s="29"/>
      <c r="AL674" s="29"/>
      <c r="AM674" s="29"/>
      <c r="AN674" s="29"/>
      <c r="AO674" s="29"/>
    </row>
    <row r="675" spans="1:41" ht="15.75" customHeight="1">
      <c r="A675" s="29"/>
      <c r="B675" s="29"/>
      <c r="C675" s="29"/>
      <c r="D675" s="29"/>
      <c r="E675" s="29"/>
      <c r="F675" s="29"/>
      <c r="G675" s="29"/>
      <c r="H675" s="29"/>
      <c r="I675" s="29"/>
      <c r="J675" s="29"/>
      <c r="K675" s="29"/>
      <c r="L675" s="29"/>
      <c r="M675" s="29"/>
      <c r="N675" s="29"/>
      <c r="O675" s="29"/>
      <c r="P675" s="28"/>
      <c r="Q675" s="29"/>
      <c r="R675" s="29"/>
      <c r="S675" s="29"/>
      <c r="T675" s="29"/>
      <c r="U675" s="29"/>
      <c r="V675" s="29"/>
      <c r="W675" s="29"/>
      <c r="X675" s="29"/>
      <c r="Y675" s="29"/>
      <c r="Z675" s="29"/>
      <c r="AA675" s="29"/>
      <c r="AB675" s="29"/>
      <c r="AC675" s="29"/>
      <c r="AD675" s="29"/>
      <c r="AE675" s="29"/>
      <c r="AF675" s="29"/>
      <c r="AG675" s="29"/>
      <c r="AH675" s="29"/>
      <c r="AI675" s="29"/>
      <c r="AJ675" s="29"/>
      <c r="AK675" s="29"/>
      <c r="AL675" s="29"/>
      <c r="AM675" s="29"/>
      <c r="AN675" s="29"/>
      <c r="AO675" s="29"/>
    </row>
    <row r="676" spans="1:41" ht="15.75" customHeight="1">
      <c r="A676" s="29"/>
      <c r="B676" s="29"/>
      <c r="C676" s="29"/>
      <c r="D676" s="29"/>
      <c r="E676" s="29"/>
      <c r="F676" s="29"/>
      <c r="G676" s="29"/>
      <c r="H676" s="29"/>
      <c r="I676" s="29"/>
      <c r="J676" s="29"/>
      <c r="K676" s="29"/>
      <c r="L676" s="29"/>
      <c r="M676" s="29"/>
      <c r="N676" s="29"/>
      <c r="O676" s="29"/>
      <c r="P676" s="28"/>
      <c r="Q676" s="29"/>
      <c r="R676" s="29"/>
      <c r="S676" s="29"/>
      <c r="T676" s="29"/>
      <c r="U676" s="29"/>
      <c r="V676" s="29"/>
      <c r="W676" s="29"/>
      <c r="X676" s="29"/>
      <c r="Y676" s="29"/>
      <c r="Z676" s="29"/>
      <c r="AA676" s="29"/>
      <c r="AB676" s="29"/>
      <c r="AC676" s="29"/>
      <c r="AD676" s="29"/>
      <c r="AE676" s="29"/>
      <c r="AF676" s="29"/>
      <c r="AG676" s="29"/>
      <c r="AH676" s="29"/>
      <c r="AI676" s="29"/>
      <c r="AJ676" s="29"/>
      <c r="AK676" s="29"/>
      <c r="AL676" s="29"/>
      <c r="AM676" s="29"/>
      <c r="AN676" s="29"/>
      <c r="AO676" s="29"/>
    </row>
    <row r="677" spans="1:41" ht="15.75" customHeight="1">
      <c r="A677" s="29"/>
      <c r="B677" s="29"/>
      <c r="C677" s="29"/>
      <c r="D677" s="29"/>
      <c r="E677" s="29"/>
      <c r="F677" s="29"/>
      <c r="G677" s="29"/>
      <c r="H677" s="29"/>
      <c r="I677" s="29"/>
      <c r="J677" s="29"/>
      <c r="K677" s="29"/>
      <c r="L677" s="29"/>
      <c r="M677" s="29"/>
      <c r="N677" s="29"/>
      <c r="O677" s="29"/>
      <c r="P677" s="28"/>
      <c r="Q677" s="29"/>
      <c r="R677" s="29"/>
      <c r="S677" s="29"/>
      <c r="T677" s="29"/>
      <c r="U677" s="29"/>
      <c r="V677" s="29"/>
      <c r="W677" s="29"/>
      <c r="X677" s="29"/>
      <c r="Y677" s="29"/>
      <c r="Z677" s="29"/>
      <c r="AA677" s="29"/>
      <c r="AB677" s="29"/>
      <c r="AC677" s="29"/>
      <c r="AD677" s="29"/>
      <c r="AE677" s="29"/>
      <c r="AF677" s="29"/>
      <c r="AG677" s="29"/>
      <c r="AH677" s="29"/>
      <c r="AI677" s="29"/>
      <c r="AJ677" s="29"/>
      <c r="AK677" s="29"/>
      <c r="AL677" s="29"/>
      <c r="AM677" s="29"/>
      <c r="AN677" s="29"/>
      <c r="AO677" s="29"/>
    </row>
    <row r="678" spans="1:41" ht="15.75" customHeight="1">
      <c r="A678" s="29"/>
      <c r="B678" s="29"/>
      <c r="C678" s="29"/>
      <c r="D678" s="29"/>
      <c r="E678" s="29"/>
      <c r="F678" s="29"/>
      <c r="G678" s="29"/>
      <c r="H678" s="29"/>
      <c r="I678" s="29"/>
      <c r="J678" s="29"/>
      <c r="K678" s="29"/>
      <c r="L678" s="29"/>
      <c r="M678" s="29"/>
      <c r="N678" s="29"/>
      <c r="O678" s="29"/>
      <c r="P678" s="28"/>
      <c r="Q678" s="29"/>
      <c r="R678" s="29"/>
      <c r="S678" s="29"/>
      <c r="T678" s="29"/>
      <c r="U678" s="29"/>
      <c r="V678" s="29"/>
      <c r="W678" s="29"/>
      <c r="X678" s="29"/>
      <c r="Y678" s="29"/>
      <c r="Z678" s="29"/>
      <c r="AA678" s="29"/>
      <c r="AB678" s="29"/>
      <c r="AC678" s="29"/>
      <c r="AD678" s="29"/>
      <c r="AE678" s="29"/>
      <c r="AF678" s="29"/>
      <c r="AG678" s="29"/>
      <c r="AH678" s="29"/>
      <c r="AI678" s="29"/>
      <c r="AJ678" s="29"/>
      <c r="AK678" s="29"/>
      <c r="AL678" s="29"/>
      <c r="AM678" s="29"/>
      <c r="AN678" s="29"/>
      <c r="AO678" s="29"/>
    </row>
    <row r="679" spans="1:41" ht="15.75" customHeight="1">
      <c r="A679" s="29"/>
      <c r="B679" s="29"/>
      <c r="C679" s="29"/>
      <c r="D679" s="29"/>
      <c r="E679" s="29"/>
      <c r="F679" s="29"/>
      <c r="G679" s="29"/>
      <c r="H679" s="29"/>
      <c r="I679" s="29"/>
      <c r="J679" s="29"/>
      <c r="K679" s="29"/>
      <c r="L679" s="29"/>
      <c r="M679" s="29"/>
      <c r="N679" s="29"/>
      <c r="O679" s="29"/>
      <c r="P679" s="28"/>
      <c r="Q679" s="29"/>
      <c r="R679" s="29"/>
      <c r="S679" s="29"/>
      <c r="T679" s="29"/>
      <c r="U679" s="29"/>
      <c r="V679" s="29"/>
      <c r="W679" s="29"/>
      <c r="X679" s="29"/>
      <c r="Y679" s="29"/>
      <c r="Z679" s="29"/>
      <c r="AA679" s="29"/>
      <c r="AB679" s="29"/>
      <c r="AC679" s="29"/>
      <c r="AD679" s="29"/>
      <c r="AE679" s="29"/>
      <c r="AF679" s="29"/>
      <c r="AG679" s="29"/>
      <c r="AH679" s="29"/>
      <c r="AI679" s="29"/>
      <c r="AJ679" s="29"/>
      <c r="AK679" s="29"/>
      <c r="AL679" s="29"/>
      <c r="AM679" s="29"/>
      <c r="AN679" s="29"/>
      <c r="AO679" s="29"/>
    </row>
    <row r="680" spans="1:41" ht="15.75" customHeight="1">
      <c r="A680" s="29"/>
      <c r="B680" s="29"/>
      <c r="C680" s="29"/>
      <c r="D680" s="29"/>
      <c r="E680" s="29"/>
      <c r="F680" s="29"/>
      <c r="G680" s="29"/>
      <c r="H680" s="29"/>
      <c r="I680" s="29"/>
      <c r="J680" s="29"/>
      <c r="K680" s="29"/>
      <c r="L680" s="29"/>
      <c r="M680" s="29"/>
      <c r="N680" s="29"/>
      <c r="O680" s="29"/>
      <c r="P680" s="28"/>
      <c r="Q680" s="29"/>
      <c r="R680" s="29"/>
      <c r="S680" s="29"/>
      <c r="T680" s="29"/>
      <c r="U680" s="29"/>
      <c r="V680" s="29"/>
      <c r="W680" s="29"/>
      <c r="X680" s="29"/>
      <c r="Y680" s="29"/>
      <c r="Z680" s="29"/>
      <c r="AA680" s="29"/>
      <c r="AB680" s="29"/>
      <c r="AC680" s="29"/>
      <c r="AD680" s="29"/>
      <c r="AE680" s="29"/>
      <c r="AF680" s="29"/>
      <c r="AG680" s="29"/>
      <c r="AH680" s="29"/>
      <c r="AI680" s="29"/>
      <c r="AJ680" s="29"/>
      <c r="AK680" s="29"/>
      <c r="AL680" s="29"/>
      <c r="AM680" s="29"/>
      <c r="AN680" s="29"/>
      <c r="AO680" s="29"/>
    </row>
    <row r="681" spans="1:41" ht="15.75" customHeight="1">
      <c r="A681" s="29"/>
      <c r="B681" s="29"/>
      <c r="C681" s="29"/>
      <c r="D681" s="29"/>
      <c r="E681" s="29"/>
      <c r="F681" s="29"/>
      <c r="G681" s="29"/>
      <c r="H681" s="29"/>
      <c r="I681" s="29"/>
      <c r="J681" s="29"/>
      <c r="K681" s="29"/>
      <c r="L681" s="29"/>
      <c r="M681" s="29"/>
      <c r="N681" s="29"/>
      <c r="O681" s="29"/>
      <c r="P681" s="28"/>
      <c r="Q681" s="29"/>
      <c r="R681" s="29"/>
      <c r="S681" s="29"/>
      <c r="T681" s="29"/>
      <c r="U681" s="29"/>
      <c r="V681" s="29"/>
      <c r="W681" s="29"/>
      <c r="X681" s="29"/>
      <c r="Y681" s="29"/>
      <c r="Z681" s="29"/>
      <c r="AA681" s="29"/>
      <c r="AB681" s="29"/>
      <c r="AC681" s="29"/>
      <c r="AD681" s="29"/>
      <c r="AE681" s="29"/>
      <c r="AF681" s="29"/>
      <c r="AG681" s="29"/>
      <c r="AH681" s="29"/>
      <c r="AI681" s="29"/>
      <c r="AJ681" s="29"/>
      <c r="AK681" s="29"/>
      <c r="AL681" s="29"/>
      <c r="AM681" s="29"/>
      <c r="AN681" s="29"/>
      <c r="AO681" s="29"/>
    </row>
    <row r="682" spans="1:41" ht="15.75" customHeight="1">
      <c r="A682" s="29"/>
      <c r="B682" s="29"/>
      <c r="C682" s="29"/>
      <c r="D682" s="29"/>
      <c r="E682" s="29"/>
      <c r="F682" s="29"/>
      <c r="G682" s="29"/>
      <c r="H682" s="29"/>
      <c r="I682" s="29"/>
      <c r="J682" s="29"/>
      <c r="K682" s="29"/>
      <c r="L682" s="29"/>
      <c r="M682" s="29"/>
      <c r="N682" s="29"/>
      <c r="O682" s="29"/>
      <c r="P682" s="28"/>
      <c r="Q682" s="29"/>
      <c r="R682" s="29"/>
      <c r="S682" s="29"/>
      <c r="T682" s="29"/>
      <c r="U682" s="29"/>
      <c r="V682" s="29"/>
      <c r="W682" s="29"/>
      <c r="X682" s="29"/>
      <c r="Y682" s="29"/>
      <c r="Z682" s="29"/>
      <c r="AA682" s="29"/>
      <c r="AB682" s="29"/>
      <c r="AC682" s="29"/>
      <c r="AD682" s="29"/>
      <c r="AE682" s="29"/>
      <c r="AF682" s="29"/>
      <c r="AG682" s="29"/>
      <c r="AH682" s="29"/>
      <c r="AI682" s="29"/>
      <c r="AJ682" s="29"/>
      <c r="AK682" s="29"/>
      <c r="AL682" s="29"/>
      <c r="AM682" s="29"/>
      <c r="AN682" s="29"/>
      <c r="AO682" s="29"/>
    </row>
    <row r="683" spans="1:41" ht="15.75" customHeight="1">
      <c r="A683" s="29"/>
      <c r="B683" s="29"/>
      <c r="C683" s="29"/>
      <c r="D683" s="29"/>
      <c r="E683" s="29"/>
      <c r="F683" s="29"/>
      <c r="G683" s="29"/>
      <c r="H683" s="29"/>
      <c r="I683" s="29"/>
      <c r="J683" s="29"/>
      <c r="K683" s="29"/>
      <c r="L683" s="29"/>
      <c r="M683" s="29"/>
      <c r="N683" s="29"/>
      <c r="O683" s="29"/>
      <c r="P683" s="28"/>
      <c r="Q683" s="29"/>
      <c r="R683" s="29"/>
      <c r="S683" s="29"/>
      <c r="T683" s="29"/>
      <c r="U683" s="29"/>
      <c r="V683" s="29"/>
      <c r="W683" s="29"/>
      <c r="X683" s="29"/>
      <c r="Y683" s="29"/>
      <c r="Z683" s="29"/>
      <c r="AA683" s="29"/>
      <c r="AB683" s="29"/>
      <c r="AC683" s="29"/>
      <c r="AD683" s="29"/>
      <c r="AE683" s="29"/>
      <c r="AF683" s="29"/>
      <c r="AG683" s="29"/>
      <c r="AH683" s="29"/>
      <c r="AI683" s="29"/>
      <c r="AJ683" s="29"/>
      <c r="AK683" s="29"/>
      <c r="AL683" s="29"/>
      <c r="AM683" s="29"/>
      <c r="AN683" s="29"/>
      <c r="AO683" s="29"/>
    </row>
    <row r="684" spans="1:41" ht="15.75" customHeight="1">
      <c r="A684" s="29"/>
      <c r="B684" s="29"/>
      <c r="C684" s="29"/>
      <c r="D684" s="29"/>
      <c r="E684" s="29"/>
      <c r="F684" s="29"/>
      <c r="G684" s="29"/>
      <c r="H684" s="29"/>
      <c r="I684" s="29"/>
      <c r="J684" s="29"/>
      <c r="K684" s="29"/>
      <c r="L684" s="29"/>
      <c r="M684" s="29"/>
      <c r="N684" s="29"/>
      <c r="O684" s="29"/>
      <c r="P684" s="28"/>
      <c r="Q684" s="29"/>
      <c r="R684" s="29"/>
      <c r="S684" s="29"/>
      <c r="T684" s="29"/>
      <c r="U684" s="29"/>
      <c r="V684" s="29"/>
      <c r="W684" s="29"/>
      <c r="X684" s="29"/>
      <c r="Y684" s="29"/>
      <c r="Z684" s="29"/>
      <c r="AA684" s="29"/>
      <c r="AB684" s="29"/>
      <c r="AC684" s="29"/>
      <c r="AD684" s="29"/>
      <c r="AE684" s="29"/>
      <c r="AF684" s="29"/>
      <c r="AG684" s="29"/>
      <c r="AH684" s="29"/>
      <c r="AI684" s="29"/>
      <c r="AJ684" s="29"/>
      <c r="AK684" s="29"/>
      <c r="AL684" s="29"/>
      <c r="AM684" s="29"/>
      <c r="AN684" s="29"/>
      <c r="AO684" s="29"/>
    </row>
    <row r="685" spans="1:41" ht="15.75" customHeight="1">
      <c r="A685" s="29"/>
      <c r="B685" s="29"/>
      <c r="C685" s="29"/>
      <c r="D685" s="29"/>
      <c r="E685" s="29"/>
      <c r="F685" s="29"/>
      <c r="G685" s="29"/>
      <c r="H685" s="29"/>
      <c r="I685" s="29"/>
      <c r="J685" s="29"/>
      <c r="K685" s="29"/>
      <c r="L685" s="29"/>
      <c r="M685" s="29"/>
      <c r="N685" s="29"/>
      <c r="O685" s="29"/>
      <c r="P685" s="28"/>
      <c r="Q685" s="29"/>
      <c r="R685" s="29"/>
      <c r="S685" s="29"/>
      <c r="T685" s="29"/>
      <c r="U685" s="29"/>
      <c r="V685" s="29"/>
      <c r="W685" s="29"/>
      <c r="X685" s="29"/>
      <c r="Y685" s="29"/>
      <c r="Z685" s="29"/>
      <c r="AA685" s="29"/>
      <c r="AB685" s="29"/>
      <c r="AC685" s="29"/>
      <c r="AD685" s="29"/>
      <c r="AE685" s="29"/>
      <c r="AF685" s="29"/>
      <c r="AG685" s="29"/>
      <c r="AH685" s="29"/>
      <c r="AI685" s="29"/>
      <c r="AJ685" s="29"/>
      <c r="AK685" s="29"/>
      <c r="AL685" s="29"/>
      <c r="AM685" s="29"/>
      <c r="AN685" s="29"/>
      <c r="AO685" s="29"/>
    </row>
    <row r="686" spans="1:41" ht="15.75" customHeight="1">
      <c r="A686" s="29"/>
      <c r="B686" s="29"/>
      <c r="C686" s="29"/>
      <c r="D686" s="29"/>
      <c r="E686" s="29"/>
      <c r="F686" s="29"/>
      <c r="G686" s="29"/>
      <c r="H686" s="29"/>
      <c r="I686" s="29"/>
      <c r="J686" s="29"/>
      <c r="K686" s="29"/>
      <c r="L686" s="29"/>
      <c r="M686" s="29"/>
      <c r="N686" s="29"/>
      <c r="O686" s="29"/>
      <c r="P686" s="28"/>
      <c r="Q686" s="29"/>
      <c r="R686" s="29"/>
      <c r="S686" s="29"/>
      <c r="T686" s="29"/>
      <c r="U686" s="29"/>
      <c r="V686" s="29"/>
      <c r="W686" s="29"/>
      <c r="X686" s="29"/>
      <c r="Y686" s="29"/>
      <c r="Z686" s="29"/>
      <c r="AA686" s="29"/>
      <c r="AB686" s="29"/>
      <c r="AC686" s="29"/>
      <c r="AD686" s="29"/>
      <c r="AE686" s="29"/>
      <c r="AF686" s="29"/>
      <c r="AG686" s="29"/>
      <c r="AH686" s="29"/>
      <c r="AI686" s="29"/>
      <c r="AJ686" s="29"/>
      <c r="AK686" s="29"/>
      <c r="AL686" s="29"/>
      <c r="AM686" s="29"/>
      <c r="AN686" s="29"/>
      <c r="AO686" s="29"/>
    </row>
    <row r="687" spans="1:41" ht="15.75" customHeight="1">
      <c r="A687" s="29"/>
      <c r="B687" s="29"/>
      <c r="C687" s="29"/>
      <c r="D687" s="29"/>
      <c r="E687" s="29"/>
      <c r="F687" s="29"/>
      <c r="G687" s="29"/>
      <c r="H687" s="29"/>
      <c r="I687" s="29"/>
      <c r="J687" s="29"/>
      <c r="K687" s="29"/>
      <c r="L687" s="29"/>
      <c r="M687" s="29"/>
      <c r="N687" s="29"/>
      <c r="O687" s="29"/>
      <c r="P687" s="28"/>
      <c r="Q687" s="29"/>
      <c r="R687" s="29"/>
      <c r="S687" s="29"/>
      <c r="T687" s="29"/>
      <c r="U687" s="29"/>
      <c r="V687" s="29"/>
      <c r="W687" s="29"/>
      <c r="X687" s="29"/>
      <c r="Y687" s="29"/>
      <c r="Z687" s="29"/>
      <c r="AA687" s="29"/>
      <c r="AB687" s="29"/>
      <c r="AC687" s="29"/>
      <c r="AD687" s="29"/>
      <c r="AE687" s="29"/>
      <c r="AF687" s="29"/>
      <c r="AG687" s="29"/>
      <c r="AH687" s="29"/>
      <c r="AI687" s="29"/>
      <c r="AJ687" s="29"/>
      <c r="AK687" s="29"/>
      <c r="AL687" s="29"/>
      <c r="AM687" s="29"/>
      <c r="AN687" s="29"/>
      <c r="AO687" s="29"/>
    </row>
    <row r="688" spans="1:41" ht="15.75" customHeight="1">
      <c r="A688" s="29"/>
      <c r="B688" s="29"/>
      <c r="C688" s="29"/>
      <c r="D688" s="29"/>
      <c r="E688" s="29"/>
      <c r="F688" s="29"/>
      <c r="G688" s="29"/>
      <c r="H688" s="29"/>
      <c r="I688" s="29"/>
      <c r="J688" s="29"/>
      <c r="K688" s="29"/>
      <c r="L688" s="29"/>
      <c r="M688" s="29"/>
      <c r="N688" s="29"/>
      <c r="O688" s="29"/>
      <c r="P688" s="28"/>
      <c r="Q688" s="29"/>
      <c r="R688" s="29"/>
      <c r="S688" s="29"/>
      <c r="T688" s="29"/>
      <c r="U688" s="29"/>
      <c r="V688" s="29"/>
      <c r="W688" s="29"/>
      <c r="X688" s="29"/>
      <c r="Y688" s="29"/>
      <c r="Z688" s="29"/>
      <c r="AA688" s="29"/>
      <c r="AB688" s="29"/>
      <c r="AC688" s="29"/>
      <c r="AD688" s="29"/>
      <c r="AE688" s="29"/>
      <c r="AF688" s="29"/>
      <c r="AG688" s="29"/>
      <c r="AH688" s="29"/>
      <c r="AI688" s="29"/>
      <c r="AJ688" s="29"/>
      <c r="AK688" s="29"/>
      <c r="AL688" s="29"/>
      <c r="AM688" s="29"/>
      <c r="AN688" s="29"/>
      <c r="AO688" s="29"/>
    </row>
    <row r="689" spans="1:41" ht="15.75" customHeight="1">
      <c r="A689" s="29"/>
      <c r="B689" s="29"/>
      <c r="C689" s="29"/>
      <c r="D689" s="29"/>
      <c r="E689" s="29"/>
      <c r="F689" s="29"/>
      <c r="G689" s="29"/>
      <c r="H689" s="29"/>
      <c r="I689" s="29"/>
      <c r="J689" s="29"/>
      <c r="K689" s="29"/>
      <c r="L689" s="29"/>
      <c r="M689" s="29"/>
      <c r="N689" s="29"/>
      <c r="O689" s="29"/>
      <c r="P689" s="28"/>
      <c r="Q689" s="29"/>
      <c r="R689" s="29"/>
      <c r="S689" s="29"/>
      <c r="T689" s="29"/>
      <c r="U689" s="29"/>
      <c r="V689" s="29"/>
      <c r="W689" s="29"/>
      <c r="X689" s="29"/>
      <c r="Y689" s="29"/>
      <c r="Z689" s="29"/>
      <c r="AA689" s="29"/>
      <c r="AB689" s="29"/>
      <c r="AC689" s="29"/>
      <c r="AD689" s="29"/>
      <c r="AE689" s="29"/>
      <c r="AF689" s="29"/>
      <c r="AG689" s="29"/>
      <c r="AH689" s="29"/>
      <c r="AI689" s="29"/>
      <c r="AJ689" s="29"/>
      <c r="AK689" s="29"/>
      <c r="AL689" s="29"/>
      <c r="AM689" s="29"/>
      <c r="AN689" s="29"/>
      <c r="AO689" s="29"/>
    </row>
    <row r="690" spans="1:41" ht="15.75" customHeight="1">
      <c r="A690" s="29"/>
      <c r="B690" s="29"/>
      <c r="C690" s="29"/>
      <c r="D690" s="29"/>
      <c r="E690" s="29"/>
      <c r="F690" s="29"/>
      <c r="G690" s="29"/>
      <c r="H690" s="29"/>
      <c r="I690" s="29"/>
      <c r="J690" s="29"/>
      <c r="K690" s="29"/>
      <c r="L690" s="29"/>
      <c r="M690" s="29"/>
      <c r="N690" s="29"/>
      <c r="O690" s="29"/>
      <c r="P690" s="28"/>
      <c r="Q690" s="29"/>
      <c r="R690" s="29"/>
      <c r="S690" s="29"/>
      <c r="T690" s="29"/>
      <c r="U690" s="29"/>
      <c r="V690" s="29"/>
      <c r="W690" s="29"/>
      <c r="X690" s="29"/>
      <c r="Y690" s="29"/>
      <c r="Z690" s="29"/>
      <c r="AA690" s="29"/>
      <c r="AB690" s="29"/>
      <c r="AC690" s="29"/>
      <c r="AD690" s="29"/>
      <c r="AE690" s="29"/>
      <c r="AF690" s="29"/>
      <c r="AG690" s="29"/>
      <c r="AH690" s="29"/>
      <c r="AI690" s="29"/>
      <c r="AJ690" s="29"/>
      <c r="AK690" s="29"/>
      <c r="AL690" s="29"/>
      <c r="AM690" s="29"/>
      <c r="AN690" s="29"/>
      <c r="AO690" s="29"/>
    </row>
    <row r="691" spans="1:41" ht="15.75" customHeight="1">
      <c r="A691" s="29"/>
      <c r="B691" s="29"/>
      <c r="C691" s="29"/>
      <c r="D691" s="29"/>
      <c r="E691" s="29"/>
      <c r="F691" s="29"/>
      <c r="G691" s="29"/>
      <c r="H691" s="29"/>
      <c r="I691" s="29"/>
      <c r="J691" s="29"/>
      <c r="K691" s="29"/>
      <c r="L691" s="29"/>
      <c r="M691" s="29"/>
      <c r="N691" s="29"/>
      <c r="O691" s="29"/>
      <c r="P691" s="28"/>
      <c r="Q691" s="29"/>
      <c r="R691" s="29"/>
      <c r="S691" s="29"/>
      <c r="T691" s="29"/>
      <c r="U691" s="29"/>
      <c r="V691" s="29"/>
      <c r="W691" s="29"/>
      <c r="X691" s="29"/>
      <c r="Y691" s="29"/>
      <c r="Z691" s="29"/>
      <c r="AA691" s="29"/>
      <c r="AB691" s="29"/>
      <c r="AC691" s="29"/>
      <c r="AD691" s="29"/>
      <c r="AE691" s="29"/>
      <c r="AF691" s="29"/>
      <c r="AG691" s="29"/>
      <c r="AH691" s="29"/>
      <c r="AI691" s="29"/>
      <c r="AJ691" s="29"/>
      <c r="AK691" s="29"/>
      <c r="AL691" s="29"/>
      <c r="AM691" s="29"/>
      <c r="AN691" s="29"/>
      <c r="AO691" s="29"/>
    </row>
    <row r="692" spans="1:41" ht="15.75" customHeight="1">
      <c r="A692" s="29"/>
      <c r="B692" s="29"/>
      <c r="C692" s="29"/>
      <c r="D692" s="29"/>
      <c r="E692" s="29"/>
      <c r="F692" s="29"/>
      <c r="G692" s="29"/>
      <c r="H692" s="29"/>
      <c r="I692" s="29"/>
      <c r="J692" s="29"/>
      <c r="K692" s="29"/>
      <c r="L692" s="29"/>
      <c r="M692" s="29"/>
      <c r="N692" s="29"/>
      <c r="O692" s="29"/>
      <c r="P692" s="28"/>
      <c r="Q692" s="29"/>
      <c r="R692" s="29"/>
      <c r="S692" s="29"/>
      <c r="T692" s="29"/>
      <c r="U692" s="29"/>
      <c r="V692" s="29"/>
      <c r="W692" s="29"/>
      <c r="X692" s="29"/>
      <c r="Y692" s="29"/>
      <c r="Z692" s="29"/>
      <c r="AA692" s="29"/>
      <c r="AB692" s="29"/>
      <c r="AC692" s="29"/>
      <c r="AD692" s="29"/>
      <c r="AE692" s="29"/>
      <c r="AF692" s="29"/>
      <c r="AG692" s="29"/>
      <c r="AH692" s="29"/>
      <c r="AI692" s="29"/>
      <c r="AJ692" s="29"/>
      <c r="AK692" s="29"/>
      <c r="AL692" s="29"/>
      <c r="AM692" s="29"/>
      <c r="AN692" s="29"/>
      <c r="AO692" s="29"/>
    </row>
    <row r="693" spans="1:41" ht="15.75" customHeight="1">
      <c r="A693" s="29"/>
      <c r="B693" s="29"/>
      <c r="C693" s="29"/>
      <c r="D693" s="29"/>
      <c r="E693" s="29"/>
      <c r="F693" s="29"/>
      <c r="G693" s="29"/>
      <c r="H693" s="29"/>
      <c r="I693" s="29"/>
      <c r="J693" s="29"/>
      <c r="K693" s="29"/>
      <c r="L693" s="29"/>
      <c r="M693" s="29"/>
      <c r="N693" s="29"/>
      <c r="O693" s="29"/>
      <c r="P693" s="28"/>
      <c r="Q693" s="29"/>
      <c r="R693" s="29"/>
      <c r="S693" s="29"/>
      <c r="T693" s="29"/>
      <c r="U693" s="29"/>
      <c r="V693" s="29"/>
      <c r="W693" s="29"/>
      <c r="X693" s="29"/>
      <c r="Y693" s="29"/>
      <c r="Z693" s="29"/>
      <c r="AA693" s="29"/>
      <c r="AB693" s="29"/>
      <c r="AC693" s="29"/>
      <c r="AD693" s="29"/>
      <c r="AE693" s="29"/>
      <c r="AF693" s="29"/>
      <c r="AG693" s="29"/>
      <c r="AH693" s="29"/>
      <c r="AI693" s="29"/>
      <c r="AJ693" s="29"/>
      <c r="AK693" s="29"/>
      <c r="AL693" s="29"/>
      <c r="AM693" s="29"/>
      <c r="AN693" s="29"/>
      <c r="AO693" s="29"/>
    </row>
    <row r="694" spans="1:41" ht="15.75" customHeight="1">
      <c r="A694" s="29"/>
      <c r="B694" s="29"/>
      <c r="C694" s="29"/>
      <c r="D694" s="29"/>
      <c r="E694" s="29"/>
      <c r="F694" s="29"/>
      <c r="G694" s="29"/>
      <c r="H694" s="29"/>
      <c r="I694" s="29"/>
      <c r="J694" s="29"/>
      <c r="K694" s="29"/>
      <c r="L694" s="29"/>
      <c r="M694" s="29"/>
      <c r="N694" s="29"/>
      <c r="O694" s="29"/>
      <c r="P694" s="28"/>
      <c r="Q694" s="29"/>
      <c r="R694" s="29"/>
      <c r="S694" s="29"/>
      <c r="T694" s="29"/>
      <c r="U694" s="29"/>
      <c r="V694" s="29"/>
      <c r="W694" s="29"/>
      <c r="X694" s="29"/>
      <c r="Y694" s="29"/>
      <c r="Z694" s="29"/>
      <c r="AA694" s="29"/>
      <c r="AB694" s="29"/>
      <c r="AC694" s="29"/>
      <c r="AD694" s="29"/>
      <c r="AE694" s="29"/>
      <c r="AF694" s="29"/>
      <c r="AG694" s="29"/>
      <c r="AH694" s="29"/>
      <c r="AI694" s="29"/>
      <c r="AJ694" s="29"/>
      <c r="AK694" s="29"/>
      <c r="AL694" s="29"/>
      <c r="AM694" s="29"/>
      <c r="AN694" s="29"/>
      <c r="AO694" s="29"/>
    </row>
    <row r="695" spans="1:41" ht="15.75" customHeight="1">
      <c r="A695" s="29"/>
      <c r="B695" s="29"/>
      <c r="C695" s="29"/>
      <c r="D695" s="29"/>
      <c r="E695" s="29"/>
      <c r="F695" s="29"/>
      <c r="G695" s="29"/>
      <c r="H695" s="29"/>
      <c r="I695" s="29"/>
      <c r="J695" s="29"/>
      <c r="K695" s="29"/>
      <c r="L695" s="29"/>
      <c r="M695" s="29"/>
      <c r="N695" s="29"/>
      <c r="O695" s="29"/>
      <c r="P695" s="28"/>
      <c r="Q695" s="29"/>
      <c r="R695" s="29"/>
      <c r="S695" s="29"/>
      <c r="T695" s="29"/>
      <c r="U695" s="29"/>
      <c r="V695" s="29"/>
      <c r="W695" s="29"/>
      <c r="X695" s="29"/>
      <c r="Y695" s="29"/>
      <c r="Z695" s="29"/>
      <c r="AA695" s="29"/>
      <c r="AB695" s="29"/>
      <c r="AC695" s="29"/>
      <c r="AD695" s="29"/>
      <c r="AE695" s="29"/>
      <c r="AF695" s="29"/>
      <c r="AG695" s="29"/>
      <c r="AH695" s="29"/>
      <c r="AI695" s="29"/>
      <c r="AJ695" s="29"/>
      <c r="AK695" s="29"/>
      <c r="AL695" s="29"/>
      <c r="AM695" s="29"/>
      <c r="AN695" s="29"/>
      <c r="AO695" s="29"/>
    </row>
    <row r="696" spans="1:41" ht="15.75" customHeight="1">
      <c r="A696" s="29"/>
      <c r="B696" s="29"/>
      <c r="C696" s="29"/>
      <c r="D696" s="29"/>
      <c r="E696" s="29"/>
      <c r="F696" s="29"/>
      <c r="G696" s="29"/>
      <c r="H696" s="29"/>
      <c r="I696" s="29"/>
      <c r="J696" s="29"/>
      <c r="K696" s="29"/>
      <c r="L696" s="29"/>
      <c r="M696" s="29"/>
      <c r="N696" s="29"/>
      <c r="O696" s="29"/>
      <c r="P696" s="28"/>
      <c r="Q696" s="29"/>
      <c r="R696" s="29"/>
      <c r="S696" s="29"/>
      <c r="T696" s="29"/>
      <c r="U696" s="29"/>
      <c r="V696" s="29"/>
      <c r="W696" s="29"/>
      <c r="X696" s="29"/>
      <c r="Y696" s="29"/>
      <c r="Z696" s="29"/>
      <c r="AA696" s="29"/>
      <c r="AB696" s="29"/>
      <c r="AC696" s="29"/>
      <c r="AD696" s="29"/>
      <c r="AE696" s="29"/>
      <c r="AF696" s="29"/>
      <c r="AG696" s="29"/>
      <c r="AH696" s="29"/>
      <c r="AI696" s="29"/>
      <c r="AJ696" s="29"/>
      <c r="AK696" s="29"/>
      <c r="AL696" s="29"/>
      <c r="AM696" s="29"/>
      <c r="AN696" s="29"/>
      <c r="AO696" s="29"/>
    </row>
    <row r="697" spans="1:41" ht="15.75" customHeight="1">
      <c r="A697" s="29"/>
      <c r="B697" s="29"/>
      <c r="C697" s="29"/>
      <c r="D697" s="29"/>
      <c r="E697" s="29"/>
      <c r="F697" s="29"/>
      <c r="G697" s="29"/>
      <c r="H697" s="29"/>
      <c r="I697" s="29"/>
      <c r="J697" s="29"/>
      <c r="K697" s="29"/>
      <c r="L697" s="29"/>
      <c r="M697" s="29"/>
      <c r="N697" s="29"/>
      <c r="O697" s="29"/>
      <c r="P697" s="28"/>
      <c r="Q697" s="29"/>
      <c r="R697" s="29"/>
      <c r="S697" s="29"/>
      <c r="T697" s="29"/>
      <c r="U697" s="29"/>
      <c r="V697" s="29"/>
      <c r="W697" s="29"/>
      <c r="X697" s="29"/>
      <c r="Y697" s="29"/>
      <c r="Z697" s="29"/>
      <c r="AA697" s="29"/>
      <c r="AB697" s="29"/>
      <c r="AC697" s="29"/>
      <c r="AD697" s="29"/>
      <c r="AE697" s="29"/>
      <c r="AF697" s="29"/>
      <c r="AG697" s="29"/>
      <c r="AH697" s="29"/>
      <c r="AI697" s="29"/>
      <c r="AJ697" s="29"/>
      <c r="AK697" s="29"/>
      <c r="AL697" s="29"/>
      <c r="AM697" s="29"/>
      <c r="AN697" s="29"/>
      <c r="AO697" s="29"/>
    </row>
    <row r="698" spans="1:41" ht="15.75" customHeight="1">
      <c r="A698" s="29"/>
      <c r="B698" s="29"/>
      <c r="C698" s="29"/>
      <c r="D698" s="29"/>
      <c r="E698" s="29"/>
      <c r="F698" s="29"/>
      <c r="G698" s="29"/>
      <c r="H698" s="29"/>
      <c r="I698" s="29"/>
      <c r="J698" s="29"/>
      <c r="K698" s="29"/>
      <c r="L698" s="29"/>
      <c r="M698" s="29"/>
      <c r="N698" s="29"/>
      <c r="O698" s="29"/>
      <c r="P698" s="28"/>
      <c r="Q698" s="29"/>
      <c r="R698" s="29"/>
      <c r="S698" s="29"/>
      <c r="T698" s="29"/>
      <c r="U698" s="29"/>
      <c r="V698" s="29"/>
      <c r="W698" s="29"/>
      <c r="X698" s="29"/>
      <c r="Y698" s="29"/>
      <c r="Z698" s="29"/>
      <c r="AA698" s="29"/>
      <c r="AB698" s="29"/>
      <c r="AC698" s="29"/>
      <c r="AD698" s="29"/>
      <c r="AE698" s="29"/>
      <c r="AF698" s="29"/>
      <c r="AG698" s="29"/>
      <c r="AH698" s="29"/>
      <c r="AI698" s="29"/>
      <c r="AJ698" s="29"/>
      <c r="AK698" s="29"/>
      <c r="AL698" s="29"/>
      <c r="AM698" s="29"/>
      <c r="AN698" s="29"/>
      <c r="AO698" s="29"/>
    </row>
    <row r="699" spans="1:41" ht="15.75" customHeight="1">
      <c r="A699" s="29"/>
      <c r="B699" s="29"/>
      <c r="C699" s="29"/>
      <c r="D699" s="29"/>
      <c r="E699" s="29"/>
      <c r="F699" s="29"/>
      <c r="G699" s="29"/>
      <c r="H699" s="29"/>
      <c r="I699" s="29"/>
      <c r="J699" s="29"/>
      <c r="K699" s="29"/>
      <c r="L699" s="29"/>
      <c r="M699" s="29"/>
      <c r="N699" s="29"/>
      <c r="O699" s="29"/>
      <c r="P699" s="28"/>
      <c r="Q699" s="29"/>
      <c r="R699" s="29"/>
      <c r="S699" s="29"/>
      <c r="T699" s="29"/>
      <c r="U699" s="29"/>
      <c r="V699" s="29"/>
      <c r="W699" s="29"/>
      <c r="X699" s="29"/>
      <c r="Y699" s="29"/>
      <c r="Z699" s="29"/>
      <c r="AA699" s="29"/>
      <c r="AB699" s="29"/>
      <c r="AC699" s="29"/>
      <c r="AD699" s="29"/>
      <c r="AE699" s="29"/>
      <c r="AF699" s="29"/>
      <c r="AG699" s="29"/>
      <c r="AH699" s="29"/>
      <c r="AI699" s="29"/>
      <c r="AJ699" s="29"/>
      <c r="AK699" s="29"/>
      <c r="AL699" s="29"/>
      <c r="AM699" s="29"/>
      <c r="AN699" s="29"/>
      <c r="AO699" s="29"/>
    </row>
    <row r="700" spans="1:41" ht="15.75" customHeight="1">
      <c r="A700" s="29"/>
      <c r="B700" s="29"/>
      <c r="C700" s="29"/>
      <c r="D700" s="29"/>
      <c r="E700" s="29"/>
      <c r="F700" s="29"/>
      <c r="G700" s="29"/>
      <c r="H700" s="29"/>
      <c r="I700" s="29"/>
      <c r="J700" s="29"/>
      <c r="K700" s="29"/>
      <c r="L700" s="29"/>
      <c r="M700" s="29"/>
      <c r="N700" s="29"/>
      <c r="O700" s="29"/>
      <c r="P700" s="28"/>
      <c r="Q700" s="29"/>
      <c r="R700" s="29"/>
      <c r="S700" s="29"/>
      <c r="T700" s="29"/>
      <c r="U700" s="29"/>
      <c r="V700" s="29"/>
      <c r="W700" s="29"/>
      <c r="X700" s="29"/>
      <c r="Y700" s="29"/>
      <c r="Z700" s="29"/>
      <c r="AA700" s="29"/>
      <c r="AB700" s="29"/>
      <c r="AC700" s="29"/>
      <c r="AD700" s="29"/>
      <c r="AE700" s="29"/>
      <c r="AF700" s="29"/>
      <c r="AG700" s="29"/>
      <c r="AH700" s="29"/>
      <c r="AI700" s="29"/>
      <c r="AJ700" s="29"/>
      <c r="AK700" s="29"/>
      <c r="AL700" s="29"/>
      <c r="AM700" s="29"/>
      <c r="AN700" s="29"/>
      <c r="AO700" s="29"/>
    </row>
    <row r="701" spans="1:41" ht="15.75" customHeight="1">
      <c r="A701" s="29"/>
      <c r="B701" s="29"/>
      <c r="C701" s="29"/>
      <c r="D701" s="29"/>
      <c r="E701" s="29"/>
      <c r="F701" s="29"/>
      <c r="G701" s="29"/>
      <c r="H701" s="29"/>
      <c r="I701" s="29"/>
      <c r="J701" s="29"/>
      <c r="K701" s="29"/>
      <c r="L701" s="29"/>
      <c r="M701" s="29"/>
      <c r="N701" s="29"/>
      <c r="O701" s="29"/>
      <c r="P701" s="28"/>
      <c r="Q701" s="29"/>
      <c r="R701" s="29"/>
      <c r="S701" s="29"/>
      <c r="T701" s="29"/>
      <c r="U701" s="29"/>
      <c r="V701" s="29"/>
      <c r="W701" s="29"/>
      <c r="X701" s="29"/>
      <c r="Y701" s="29"/>
      <c r="Z701" s="29"/>
      <c r="AA701" s="29"/>
      <c r="AB701" s="29"/>
      <c r="AC701" s="29"/>
      <c r="AD701" s="29"/>
      <c r="AE701" s="29"/>
      <c r="AF701" s="29"/>
      <c r="AG701" s="29"/>
      <c r="AH701" s="29"/>
      <c r="AI701" s="29"/>
      <c r="AJ701" s="29"/>
      <c r="AK701" s="29"/>
      <c r="AL701" s="29"/>
      <c r="AM701" s="29"/>
      <c r="AN701" s="29"/>
      <c r="AO701" s="29"/>
    </row>
    <row r="702" spans="1:41" ht="15.75" customHeight="1">
      <c r="A702" s="29"/>
      <c r="B702" s="29"/>
      <c r="C702" s="29"/>
      <c r="D702" s="29"/>
      <c r="E702" s="29"/>
      <c r="F702" s="29"/>
      <c r="G702" s="29"/>
      <c r="H702" s="29"/>
      <c r="I702" s="29"/>
      <c r="J702" s="29"/>
      <c r="K702" s="29"/>
      <c r="L702" s="29"/>
      <c r="M702" s="29"/>
      <c r="N702" s="29"/>
      <c r="O702" s="29"/>
      <c r="P702" s="28"/>
      <c r="Q702" s="29"/>
      <c r="R702" s="29"/>
      <c r="S702" s="29"/>
      <c r="T702" s="29"/>
      <c r="U702" s="29"/>
      <c r="V702" s="29"/>
      <c r="W702" s="29"/>
      <c r="X702" s="29"/>
      <c r="Y702" s="29"/>
      <c r="Z702" s="29"/>
      <c r="AA702" s="29"/>
      <c r="AB702" s="29"/>
      <c r="AC702" s="29"/>
      <c r="AD702" s="29"/>
      <c r="AE702" s="29"/>
      <c r="AF702" s="29"/>
      <c r="AG702" s="29"/>
      <c r="AH702" s="29"/>
      <c r="AI702" s="29"/>
      <c r="AJ702" s="29"/>
      <c r="AK702" s="29"/>
      <c r="AL702" s="29"/>
      <c r="AM702" s="29"/>
      <c r="AN702" s="29"/>
      <c r="AO702" s="29"/>
    </row>
    <row r="703" spans="1:41" ht="15.75" customHeight="1">
      <c r="A703" s="29"/>
      <c r="B703" s="29"/>
      <c r="C703" s="29"/>
      <c r="D703" s="29"/>
      <c r="E703" s="29"/>
      <c r="F703" s="29"/>
      <c r="G703" s="29"/>
      <c r="H703" s="29"/>
      <c r="I703" s="29"/>
      <c r="J703" s="29"/>
      <c r="K703" s="29"/>
      <c r="L703" s="29"/>
      <c r="M703" s="29"/>
      <c r="N703" s="29"/>
      <c r="O703" s="29"/>
      <c r="P703" s="28"/>
      <c r="Q703" s="29"/>
      <c r="R703" s="29"/>
      <c r="S703" s="29"/>
      <c r="T703" s="29"/>
      <c r="U703" s="29"/>
      <c r="V703" s="29"/>
      <c r="W703" s="29"/>
      <c r="X703" s="29"/>
      <c r="Y703" s="29"/>
      <c r="Z703" s="29"/>
      <c r="AA703" s="29"/>
      <c r="AB703" s="29"/>
      <c r="AC703" s="29"/>
      <c r="AD703" s="29"/>
      <c r="AE703" s="29"/>
      <c r="AF703" s="29"/>
      <c r="AG703" s="29"/>
      <c r="AH703" s="29"/>
      <c r="AI703" s="29"/>
      <c r="AJ703" s="29"/>
      <c r="AK703" s="29"/>
      <c r="AL703" s="29"/>
      <c r="AM703" s="29"/>
      <c r="AN703" s="29"/>
      <c r="AO703" s="29"/>
    </row>
    <row r="704" spans="1:41" ht="15.75" customHeight="1">
      <c r="A704" s="29"/>
      <c r="B704" s="29"/>
      <c r="C704" s="29"/>
      <c r="D704" s="29"/>
      <c r="E704" s="29"/>
      <c r="F704" s="29"/>
      <c r="G704" s="29"/>
      <c r="H704" s="29"/>
      <c r="I704" s="29"/>
      <c r="J704" s="29"/>
      <c r="K704" s="29"/>
      <c r="L704" s="29"/>
      <c r="M704" s="29"/>
      <c r="N704" s="29"/>
      <c r="O704" s="29"/>
      <c r="P704" s="28"/>
      <c r="Q704" s="29"/>
      <c r="R704" s="29"/>
      <c r="S704" s="29"/>
      <c r="T704" s="29"/>
      <c r="U704" s="29"/>
      <c r="V704" s="29"/>
      <c r="W704" s="29"/>
      <c r="X704" s="29"/>
      <c r="Y704" s="29"/>
      <c r="Z704" s="29"/>
      <c r="AA704" s="29"/>
      <c r="AB704" s="29"/>
      <c r="AC704" s="29"/>
      <c r="AD704" s="29"/>
      <c r="AE704" s="29"/>
      <c r="AF704" s="29"/>
      <c r="AG704" s="29"/>
      <c r="AH704" s="29"/>
      <c r="AI704" s="29"/>
      <c r="AJ704" s="29"/>
      <c r="AK704" s="29"/>
      <c r="AL704" s="29"/>
      <c r="AM704" s="29"/>
      <c r="AN704" s="29"/>
      <c r="AO704" s="29"/>
    </row>
    <row r="705" spans="1:41" ht="15.75" customHeight="1">
      <c r="A705" s="29"/>
      <c r="B705" s="29"/>
      <c r="C705" s="29"/>
      <c r="D705" s="29"/>
      <c r="E705" s="29"/>
      <c r="F705" s="29"/>
      <c r="G705" s="29"/>
      <c r="H705" s="29"/>
      <c r="I705" s="29"/>
      <c r="J705" s="29"/>
      <c r="K705" s="29"/>
      <c r="L705" s="29"/>
      <c r="M705" s="29"/>
      <c r="N705" s="29"/>
      <c r="O705" s="29"/>
      <c r="P705" s="28"/>
      <c r="Q705" s="29"/>
      <c r="R705" s="29"/>
      <c r="S705" s="29"/>
      <c r="T705" s="29"/>
      <c r="U705" s="29"/>
      <c r="V705" s="29"/>
      <c r="W705" s="29"/>
      <c r="X705" s="29"/>
      <c r="Y705" s="29"/>
      <c r="Z705" s="29"/>
      <c r="AA705" s="29"/>
      <c r="AB705" s="29"/>
      <c r="AC705" s="29"/>
      <c r="AD705" s="29"/>
      <c r="AE705" s="29"/>
      <c r="AF705" s="29"/>
      <c r="AG705" s="29"/>
      <c r="AH705" s="29"/>
      <c r="AI705" s="29"/>
      <c r="AJ705" s="29"/>
      <c r="AK705" s="29"/>
      <c r="AL705" s="29"/>
      <c r="AM705" s="29"/>
      <c r="AN705" s="29"/>
      <c r="AO705" s="29"/>
    </row>
    <row r="706" spans="1:41" ht="15.75" customHeight="1">
      <c r="A706" s="29"/>
      <c r="B706" s="29"/>
      <c r="C706" s="29"/>
      <c r="D706" s="29"/>
      <c r="E706" s="29"/>
      <c r="F706" s="29"/>
      <c r="G706" s="29"/>
      <c r="H706" s="29"/>
      <c r="I706" s="29"/>
      <c r="J706" s="29"/>
      <c r="K706" s="29"/>
      <c r="L706" s="29"/>
      <c r="M706" s="29"/>
      <c r="N706" s="29"/>
      <c r="O706" s="29"/>
      <c r="P706" s="28"/>
      <c r="Q706" s="29"/>
      <c r="R706" s="29"/>
      <c r="S706" s="29"/>
      <c r="T706" s="29"/>
      <c r="U706" s="29"/>
      <c r="V706" s="29"/>
      <c r="W706" s="29"/>
      <c r="X706" s="29"/>
      <c r="Y706" s="29"/>
      <c r="Z706" s="29"/>
      <c r="AA706" s="29"/>
      <c r="AB706" s="29"/>
      <c r="AC706" s="29"/>
      <c r="AD706" s="29"/>
      <c r="AE706" s="29"/>
      <c r="AF706" s="29"/>
      <c r="AG706" s="29"/>
      <c r="AH706" s="29"/>
      <c r="AI706" s="29"/>
      <c r="AJ706" s="29"/>
      <c r="AK706" s="29"/>
      <c r="AL706" s="29"/>
      <c r="AM706" s="29"/>
      <c r="AN706" s="29"/>
      <c r="AO706" s="29"/>
    </row>
    <row r="707" spans="1:41" ht="15.75" customHeight="1">
      <c r="A707" s="29"/>
      <c r="B707" s="29"/>
      <c r="C707" s="29"/>
      <c r="D707" s="29"/>
      <c r="E707" s="29"/>
      <c r="F707" s="29"/>
      <c r="G707" s="29"/>
      <c r="H707" s="29"/>
      <c r="I707" s="29"/>
      <c r="J707" s="29"/>
      <c r="K707" s="29"/>
      <c r="L707" s="29"/>
      <c r="M707" s="29"/>
      <c r="N707" s="29"/>
      <c r="O707" s="29"/>
      <c r="P707" s="28"/>
      <c r="Q707" s="29"/>
      <c r="R707" s="29"/>
      <c r="S707" s="29"/>
      <c r="T707" s="29"/>
      <c r="U707" s="29"/>
      <c r="V707" s="29"/>
      <c r="W707" s="29"/>
      <c r="X707" s="29"/>
      <c r="Y707" s="29"/>
      <c r="Z707" s="29"/>
      <c r="AA707" s="29"/>
      <c r="AB707" s="29"/>
      <c r="AC707" s="29"/>
      <c r="AD707" s="29"/>
      <c r="AE707" s="29"/>
      <c r="AF707" s="29"/>
      <c r="AG707" s="29"/>
      <c r="AH707" s="29"/>
      <c r="AI707" s="29"/>
      <c r="AJ707" s="29"/>
      <c r="AK707" s="29"/>
      <c r="AL707" s="29"/>
      <c r="AM707" s="29"/>
      <c r="AN707" s="29"/>
      <c r="AO707" s="29"/>
    </row>
    <row r="708" spans="1:41" ht="15.75" customHeight="1">
      <c r="A708" s="29"/>
      <c r="B708" s="29"/>
      <c r="C708" s="29"/>
      <c r="D708" s="29"/>
      <c r="E708" s="29"/>
      <c r="F708" s="29"/>
      <c r="G708" s="29"/>
      <c r="H708" s="29"/>
      <c r="I708" s="29"/>
      <c r="J708" s="29"/>
      <c r="K708" s="29"/>
      <c r="L708" s="29"/>
      <c r="M708" s="29"/>
      <c r="N708" s="29"/>
      <c r="O708" s="29"/>
      <c r="P708" s="28"/>
      <c r="Q708" s="29"/>
      <c r="R708" s="29"/>
      <c r="S708" s="29"/>
      <c r="T708" s="29"/>
      <c r="U708" s="29"/>
      <c r="V708" s="29"/>
      <c r="W708" s="29"/>
      <c r="X708" s="29"/>
      <c r="Y708" s="29"/>
      <c r="Z708" s="29"/>
      <c r="AA708" s="29"/>
      <c r="AB708" s="29"/>
      <c r="AC708" s="29"/>
      <c r="AD708" s="29"/>
      <c r="AE708" s="29"/>
      <c r="AF708" s="29"/>
      <c r="AG708" s="29"/>
      <c r="AH708" s="29"/>
      <c r="AI708" s="29"/>
      <c r="AJ708" s="29"/>
      <c r="AK708" s="29"/>
      <c r="AL708" s="29"/>
      <c r="AM708" s="29"/>
      <c r="AN708" s="29"/>
      <c r="AO708" s="29"/>
    </row>
    <row r="709" spans="1:41" ht="15.75" customHeight="1">
      <c r="A709" s="29"/>
      <c r="B709" s="29"/>
      <c r="C709" s="29"/>
      <c r="D709" s="29"/>
      <c r="E709" s="29"/>
      <c r="F709" s="29"/>
      <c r="G709" s="29"/>
      <c r="H709" s="29"/>
      <c r="I709" s="29"/>
      <c r="J709" s="29"/>
      <c r="K709" s="29"/>
      <c r="L709" s="29"/>
      <c r="M709" s="29"/>
      <c r="N709" s="29"/>
      <c r="O709" s="29"/>
      <c r="P709" s="28"/>
      <c r="Q709" s="29"/>
      <c r="R709" s="29"/>
      <c r="S709" s="29"/>
      <c r="T709" s="29"/>
      <c r="U709" s="29"/>
      <c r="V709" s="29"/>
      <c r="W709" s="29"/>
      <c r="X709" s="29"/>
      <c r="Y709" s="29"/>
      <c r="Z709" s="29"/>
      <c r="AA709" s="29"/>
      <c r="AB709" s="29"/>
      <c r="AC709" s="29"/>
      <c r="AD709" s="29"/>
      <c r="AE709" s="29"/>
      <c r="AF709" s="29"/>
      <c r="AG709" s="29"/>
      <c r="AH709" s="29"/>
      <c r="AI709" s="29"/>
      <c r="AJ709" s="29"/>
      <c r="AK709" s="29"/>
      <c r="AL709" s="29"/>
      <c r="AM709" s="29"/>
      <c r="AN709" s="29"/>
      <c r="AO709" s="29"/>
    </row>
    <row r="710" spans="1:41" ht="15.75" customHeight="1">
      <c r="A710" s="29"/>
      <c r="B710" s="29"/>
      <c r="C710" s="29"/>
      <c r="D710" s="29"/>
      <c r="E710" s="29"/>
      <c r="F710" s="29"/>
      <c r="G710" s="29"/>
      <c r="H710" s="29"/>
      <c r="I710" s="29"/>
      <c r="J710" s="29"/>
      <c r="K710" s="29"/>
      <c r="L710" s="29"/>
      <c r="M710" s="29"/>
      <c r="N710" s="29"/>
      <c r="O710" s="29"/>
      <c r="P710" s="28"/>
      <c r="Q710" s="29"/>
      <c r="R710" s="29"/>
      <c r="S710" s="29"/>
      <c r="T710" s="29"/>
      <c r="U710" s="29"/>
      <c r="V710" s="29"/>
      <c r="W710" s="29"/>
      <c r="X710" s="29"/>
      <c r="Y710" s="29"/>
      <c r="Z710" s="29"/>
      <c r="AA710" s="29"/>
      <c r="AB710" s="29"/>
      <c r="AC710" s="29"/>
      <c r="AD710" s="29"/>
      <c r="AE710" s="29"/>
      <c r="AF710" s="29"/>
      <c r="AG710" s="29"/>
      <c r="AH710" s="29"/>
      <c r="AI710" s="29"/>
      <c r="AJ710" s="29"/>
      <c r="AK710" s="29"/>
      <c r="AL710" s="29"/>
      <c r="AM710" s="29"/>
      <c r="AN710" s="29"/>
      <c r="AO710" s="29"/>
    </row>
    <row r="711" spans="1:41" ht="15.75" customHeight="1">
      <c r="A711" s="29"/>
      <c r="B711" s="29"/>
      <c r="C711" s="29"/>
      <c r="D711" s="29"/>
      <c r="E711" s="29"/>
      <c r="F711" s="29"/>
      <c r="G711" s="29"/>
      <c r="H711" s="29"/>
      <c r="I711" s="29"/>
      <c r="J711" s="29"/>
      <c r="K711" s="29"/>
      <c r="L711" s="29"/>
      <c r="M711" s="29"/>
      <c r="N711" s="29"/>
      <c r="O711" s="29"/>
      <c r="P711" s="28"/>
      <c r="Q711" s="29"/>
      <c r="R711" s="29"/>
      <c r="S711" s="29"/>
      <c r="T711" s="29"/>
      <c r="U711" s="29"/>
      <c r="V711" s="29"/>
      <c r="W711" s="29"/>
      <c r="X711" s="29"/>
      <c r="Y711" s="29"/>
      <c r="Z711" s="29"/>
      <c r="AA711" s="29"/>
      <c r="AB711" s="29"/>
      <c r="AC711" s="29"/>
      <c r="AD711" s="29"/>
      <c r="AE711" s="29"/>
      <c r="AF711" s="29"/>
      <c r="AG711" s="29"/>
      <c r="AH711" s="29"/>
      <c r="AI711" s="29"/>
      <c r="AJ711" s="29"/>
      <c r="AK711" s="29"/>
      <c r="AL711" s="29"/>
      <c r="AM711" s="29"/>
      <c r="AN711" s="29"/>
      <c r="AO711" s="29"/>
    </row>
    <row r="712" spans="1:41" ht="15.75" customHeight="1">
      <c r="A712" s="29"/>
      <c r="B712" s="29"/>
      <c r="C712" s="29"/>
      <c r="D712" s="29"/>
      <c r="E712" s="29"/>
      <c r="F712" s="29"/>
      <c r="G712" s="29"/>
      <c r="H712" s="29"/>
      <c r="I712" s="29"/>
      <c r="J712" s="29"/>
      <c r="K712" s="29"/>
      <c r="L712" s="29"/>
      <c r="M712" s="29"/>
      <c r="N712" s="29"/>
      <c r="O712" s="29"/>
      <c r="P712" s="28"/>
      <c r="Q712" s="29"/>
      <c r="R712" s="29"/>
      <c r="S712" s="29"/>
      <c r="T712" s="29"/>
      <c r="U712" s="29"/>
      <c r="V712" s="29"/>
      <c r="W712" s="29"/>
      <c r="X712" s="29"/>
      <c r="Y712" s="29"/>
      <c r="Z712" s="29"/>
      <c r="AA712" s="29"/>
      <c r="AB712" s="29"/>
      <c r="AC712" s="29"/>
      <c r="AD712" s="29"/>
      <c r="AE712" s="29"/>
      <c r="AF712" s="29"/>
      <c r="AG712" s="29"/>
      <c r="AH712" s="29"/>
      <c r="AI712" s="29"/>
      <c r="AJ712" s="29"/>
      <c r="AK712" s="29"/>
      <c r="AL712" s="29"/>
      <c r="AM712" s="29"/>
      <c r="AN712" s="29"/>
      <c r="AO712" s="29"/>
    </row>
    <row r="713" spans="1:41" ht="15.75" customHeight="1">
      <c r="A713" s="29"/>
      <c r="B713" s="29"/>
      <c r="C713" s="29"/>
      <c r="D713" s="29"/>
      <c r="E713" s="29"/>
      <c r="F713" s="29"/>
      <c r="G713" s="29"/>
      <c r="H713" s="29"/>
      <c r="I713" s="29"/>
      <c r="J713" s="29"/>
      <c r="K713" s="29"/>
      <c r="L713" s="29"/>
      <c r="M713" s="29"/>
      <c r="N713" s="29"/>
      <c r="O713" s="29"/>
      <c r="P713" s="28"/>
      <c r="Q713" s="29"/>
      <c r="R713" s="29"/>
      <c r="S713" s="29"/>
      <c r="T713" s="29"/>
      <c r="U713" s="29"/>
      <c r="V713" s="29"/>
      <c r="W713" s="29"/>
      <c r="X713" s="29"/>
      <c r="Y713" s="29"/>
      <c r="Z713" s="29"/>
      <c r="AA713" s="29"/>
      <c r="AB713" s="29"/>
      <c r="AC713" s="29"/>
      <c r="AD713" s="29"/>
      <c r="AE713" s="29"/>
      <c r="AF713" s="29"/>
      <c r="AG713" s="29"/>
      <c r="AH713" s="29"/>
      <c r="AI713" s="29"/>
      <c r="AJ713" s="29"/>
      <c r="AK713" s="29"/>
      <c r="AL713" s="29"/>
      <c r="AM713" s="29"/>
      <c r="AN713" s="29"/>
      <c r="AO713" s="29"/>
    </row>
    <row r="714" spans="1:41" ht="15.75" customHeight="1">
      <c r="A714" s="29"/>
      <c r="B714" s="29"/>
      <c r="C714" s="29"/>
      <c r="D714" s="29"/>
      <c r="E714" s="29"/>
      <c r="F714" s="29"/>
      <c r="G714" s="29"/>
      <c r="H714" s="29"/>
      <c r="I714" s="29"/>
      <c r="J714" s="29"/>
      <c r="K714" s="29"/>
      <c r="L714" s="29"/>
      <c r="M714" s="29"/>
      <c r="N714" s="29"/>
      <c r="O714" s="29"/>
      <c r="P714" s="28"/>
      <c r="Q714" s="29"/>
      <c r="R714" s="29"/>
      <c r="S714" s="29"/>
      <c r="T714" s="29"/>
      <c r="U714" s="29"/>
      <c r="V714" s="29"/>
      <c r="W714" s="29"/>
      <c r="X714" s="29"/>
      <c r="Y714" s="29"/>
      <c r="Z714" s="29"/>
      <c r="AA714" s="29"/>
      <c r="AB714" s="29"/>
      <c r="AC714" s="29"/>
      <c r="AD714" s="29"/>
      <c r="AE714" s="29"/>
      <c r="AF714" s="29"/>
      <c r="AG714" s="29"/>
      <c r="AH714" s="29"/>
      <c r="AI714" s="29"/>
      <c r="AJ714" s="29"/>
      <c r="AK714" s="29"/>
      <c r="AL714" s="29"/>
      <c r="AM714" s="29"/>
      <c r="AN714" s="29"/>
      <c r="AO714" s="29"/>
    </row>
    <row r="715" spans="1:41" ht="15.75" customHeight="1">
      <c r="A715" s="29"/>
      <c r="B715" s="29"/>
      <c r="C715" s="29"/>
      <c r="D715" s="29"/>
      <c r="E715" s="29"/>
      <c r="F715" s="29"/>
      <c r="G715" s="29"/>
      <c r="H715" s="29"/>
      <c r="I715" s="29"/>
      <c r="J715" s="29"/>
      <c r="K715" s="29"/>
      <c r="L715" s="29"/>
      <c r="M715" s="29"/>
      <c r="N715" s="29"/>
      <c r="O715" s="29"/>
      <c r="P715" s="28"/>
      <c r="Q715" s="29"/>
      <c r="R715" s="29"/>
      <c r="S715" s="29"/>
      <c r="T715" s="29"/>
      <c r="U715" s="29"/>
      <c r="V715" s="29"/>
      <c r="W715" s="29"/>
      <c r="X715" s="29"/>
      <c r="Y715" s="29"/>
      <c r="Z715" s="29"/>
      <c r="AA715" s="29"/>
      <c r="AB715" s="29"/>
      <c r="AC715" s="29"/>
      <c r="AD715" s="29"/>
      <c r="AE715" s="29"/>
      <c r="AF715" s="29"/>
      <c r="AG715" s="29"/>
      <c r="AH715" s="29"/>
      <c r="AI715" s="29"/>
      <c r="AJ715" s="29"/>
      <c r="AK715" s="29"/>
      <c r="AL715" s="29"/>
      <c r="AM715" s="29"/>
      <c r="AN715" s="29"/>
      <c r="AO715" s="29"/>
    </row>
    <row r="716" spans="1:41" ht="15.75" customHeight="1">
      <c r="A716" s="29"/>
      <c r="B716" s="29"/>
      <c r="C716" s="29"/>
      <c r="D716" s="29"/>
      <c r="E716" s="29"/>
      <c r="F716" s="29"/>
      <c r="G716" s="29"/>
      <c r="H716" s="29"/>
      <c r="I716" s="29"/>
      <c r="J716" s="29"/>
      <c r="K716" s="29"/>
      <c r="L716" s="29"/>
      <c r="M716" s="29"/>
      <c r="N716" s="29"/>
      <c r="O716" s="29"/>
      <c r="P716" s="28"/>
      <c r="Q716" s="29"/>
      <c r="R716" s="29"/>
      <c r="S716" s="29"/>
      <c r="T716" s="29"/>
      <c r="U716" s="29"/>
      <c r="V716" s="29"/>
      <c r="W716" s="29"/>
      <c r="X716" s="29"/>
      <c r="Y716" s="29"/>
      <c r="Z716" s="29"/>
      <c r="AA716" s="29"/>
      <c r="AB716" s="29"/>
      <c r="AC716" s="29"/>
      <c r="AD716" s="29"/>
      <c r="AE716" s="29"/>
      <c r="AF716" s="29"/>
      <c r="AG716" s="29"/>
      <c r="AH716" s="29"/>
      <c r="AI716" s="29"/>
      <c r="AJ716" s="29"/>
      <c r="AK716" s="29"/>
      <c r="AL716" s="29"/>
      <c r="AM716" s="29"/>
      <c r="AN716" s="29"/>
      <c r="AO716" s="29"/>
    </row>
    <row r="717" spans="1:41" ht="15.75" customHeight="1">
      <c r="A717" s="29"/>
      <c r="B717" s="29"/>
      <c r="C717" s="29"/>
      <c r="D717" s="29"/>
      <c r="E717" s="29"/>
      <c r="F717" s="29"/>
      <c r="G717" s="29"/>
      <c r="H717" s="29"/>
      <c r="I717" s="29"/>
      <c r="J717" s="29"/>
      <c r="K717" s="29"/>
      <c r="L717" s="29"/>
      <c r="M717" s="29"/>
      <c r="N717" s="29"/>
      <c r="O717" s="29"/>
      <c r="P717" s="28"/>
      <c r="Q717" s="29"/>
      <c r="R717" s="29"/>
      <c r="S717" s="29"/>
      <c r="T717" s="29"/>
      <c r="U717" s="29"/>
      <c r="V717" s="29"/>
      <c r="W717" s="29"/>
      <c r="X717" s="29"/>
      <c r="Y717" s="29"/>
      <c r="Z717" s="29"/>
      <c r="AA717" s="29"/>
      <c r="AB717" s="29"/>
      <c r="AC717" s="29"/>
      <c r="AD717" s="29"/>
      <c r="AE717" s="29"/>
      <c r="AF717" s="29"/>
      <c r="AG717" s="29"/>
      <c r="AH717" s="29"/>
      <c r="AI717" s="29"/>
      <c r="AJ717" s="29"/>
      <c r="AK717" s="29"/>
      <c r="AL717" s="29"/>
      <c r="AM717" s="29"/>
      <c r="AN717" s="29"/>
      <c r="AO717" s="29"/>
    </row>
    <row r="718" spans="1:41" ht="15.75" customHeight="1">
      <c r="A718" s="29"/>
      <c r="B718" s="29"/>
      <c r="C718" s="29"/>
      <c r="D718" s="29"/>
      <c r="E718" s="29"/>
      <c r="F718" s="29"/>
      <c r="G718" s="29"/>
      <c r="H718" s="29"/>
      <c r="I718" s="29"/>
      <c r="J718" s="29"/>
      <c r="K718" s="29"/>
      <c r="L718" s="29"/>
      <c r="M718" s="29"/>
      <c r="N718" s="29"/>
      <c r="O718" s="29"/>
      <c r="P718" s="28"/>
      <c r="Q718" s="29"/>
      <c r="R718" s="29"/>
      <c r="S718" s="29"/>
      <c r="T718" s="29"/>
      <c r="U718" s="29"/>
      <c r="V718" s="29"/>
      <c r="W718" s="29"/>
      <c r="X718" s="29"/>
      <c r="Y718" s="29"/>
      <c r="Z718" s="29"/>
      <c r="AA718" s="29"/>
      <c r="AB718" s="29"/>
      <c r="AC718" s="29"/>
      <c r="AD718" s="29"/>
      <c r="AE718" s="29"/>
      <c r="AF718" s="29"/>
      <c r="AG718" s="29"/>
      <c r="AH718" s="29"/>
      <c r="AI718" s="29"/>
      <c r="AJ718" s="29"/>
      <c r="AK718" s="29"/>
      <c r="AL718" s="29"/>
      <c r="AM718" s="29"/>
      <c r="AN718" s="29"/>
      <c r="AO718" s="29"/>
    </row>
    <row r="719" spans="1:41" ht="15.75" customHeight="1">
      <c r="A719" s="29"/>
      <c r="B719" s="29"/>
      <c r="C719" s="29"/>
      <c r="D719" s="29"/>
      <c r="E719" s="29"/>
      <c r="F719" s="29"/>
      <c r="G719" s="29"/>
      <c r="H719" s="29"/>
      <c r="I719" s="29"/>
      <c r="J719" s="29"/>
      <c r="K719" s="29"/>
      <c r="L719" s="29"/>
      <c r="M719" s="29"/>
      <c r="N719" s="29"/>
      <c r="O719" s="29"/>
      <c r="P719" s="28"/>
      <c r="Q719" s="29"/>
      <c r="R719" s="29"/>
      <c r="S719" s="29"/>
      <c r="T719" s="29"/>
      <c r="U719" s="29"/>
      <c r="V719" s="29"/>
      <c r="W719" s="29"/>
      <c r="X719" s="29"/>
      <c r="Y719" s="29"/>
      <c r="Z719" s="29"/>
      <c r="AA719" s="29"/>
      <c r="AB719" s="29"/>
      <c r="AC719" s="29"/>
      <c r="AD719" s="29"/>
      <c r="AE719" s="29"/>
      <c r="AF719" s="29"/>
      <c r="AG719" s="29"/>
      <c r="AH719" s="29"/>
      <c r="AI719" s="29"/>
      <c r="AJ719" s="29"/>
      <c r="AK719" s="29"/>
      <c r="AL719" s="29"/>
      <c r="AM719" s="29"/>
      <c r="AN719" s="29"/>
      <c r="AO719" s="29"/>
    </row>
    <row r="720" spans="1:41" ht="15.75" customHeight="1">
      <c r="A720" s="29"/>
      <c r="B720" s="29"/>
      <c r="C720" s="29"/>
      <c r="D720" s="29"/>
      <c r="E720" s="29"/>
      <c r="F720" s="29"/>
      <c r="G720" s="29"/>
      <c r="H720" s="29"/>
      <c r="I720" s="29"/>
      <c r="J720" s="29"/>
      <c r="K720" s="29"/>
      <c r="L720" s="29"/>
      <c r="M720" s="29"/>
      <c r="N720" s="29"/>
      <c r="O720" s="29"/>
      <c r="P720" s="28"/>
      <c r="Q720" s="29"/>
      <c r="R720" s="29"/>
      <c r="S720" s="29"/>
      <c r="T720" s="29"/>
      <c r="U720" s="29"/>
      <c r="V720" s="29"/>
      <c r="W720" s="29"/>
      <c r="X720" s="29"/>
      <c r="Y720" s="29"/>
      <c r="Z720" s="29"/>
      <c r="AA720" s="29"/>
      <c r="AB720" s="29"/>
      <c r="AC720" s="29"/>
      <c r="AD720" s="29"/>
      <c r="AE720" s="29"/>
      <c r="AF720" s="29"/>
      <c r="AG720" s="29"/>
      <c r="AH720" s="29"/>
      <c r="AI720" s="29"/>
      <c r="AJ720" s="29"/>
      <c r="AK720" s="29"/>
      <c r="AL720" s="29"/>
      <c r="AM720" s="29"/>
      <c r="AN720" s="29"/>
      <c r="AO720" s="29"/>
    </row>
    <row r="721" spans="1:41" ht="15.75" customHeight="1">
      <c r="A721" s="29"/>
      <c r="B721" s="29"/>
      <c r="C721" s="29"/>
      <c r="D721" s="29"/>
      <c r="E721" s="29"/>
      <c r="F721" s="29"/>
      <c r="G721" s="29"/>
      <c r="H721" s="29"/>
      <c r="I721" s="29"/>
      <c r="J721" s="29"/>
      <c r="K721" s="29"/>
      <c r="L721" s="29"/>
      <c r="M721" s="29"/>
      <c r="N721" s="29"/>
      <c r="O721" s="29"/>
      <c r="P721" s="28"/>
      <c r="Q721" s="29"/>
      <c r="R721" s="29"/>
      <c r="S721" s="29"/>
      <c r="T721" s="29"/>
      <c r="U721" s="29"/>
      <c r="V721" s="29"/>
      <c r="W721" s="29"/>
      <c r="X721" s="29"/>
      <c r="Y721" s="29"/>
      <c r="Z721" s="29"/>
      <c r="AA721" s="29"/>
      <c r="AB721" s="29"/>
      <c r="AC721" s="29"/>
      <c r="AD721" s="29"/>
      <c r="AE721" s="29"/>
      <c r="AF721" s="29"/>
      <c r="AG721" s="29"/>
      <c r="AH721" s="29"/>
      <c r="AI721" s="29"/>
      <c r="AJ721" s="29"/>
      <c r="AK721" s="29"/>
      <c r="AL721" s="29"/>
      <c r="AM721" s="29"/>
      <c r="AN721" s="29"/>
      <c r="AO721" s="29"/>
    </row>
    <row r="722" spans="1:41" ht="15.75" customHeight="1">
      <c r="A722" s="29"/>
      <c r="B722" s="29"/>
      <c r="C722" s="29"/>
      <c r="D722" s="29"/>
      <c r="E722" s="29"/>
      <c r="F722" s="29"/>
      <c r="G722" s="29"/>
      <c r="H722" s="29"/>
      <c r="I722" s="29"/>
      <c r="J722" s="29"/>
      <c r="K722" s="29"/>
      <c r="L722" s="29"/>
      <c r="M722" s="29"/>
      <c r="N722" s="29"/>
      <c r="O722" s="29"/>
      <c r="P722" s="28"/>
      <c r="Q722" s="29"/>
      <c r="R722" s="29"/>
      <c r="S722" s="29"/>
      <c r="T722" s="29"/>
      <c r="U722" s="29"/>
      <c r="V722" s="29"/>
      <c r="W722" s="29"/>
      <c r="X722" s="29"/>
      <c r="Y722" s="29"/>
      <c r="Z722" s="29"/>
      <c r="AA722" s="29"/>
      <c r="AB722" s="29"/>
      <c r="AC722" s="29"/>
      <c r="AD722" s="29"/>
      <c r="AE722" s="29"/>
      <c r="AF722" s="29"/>
      <c r="AG722" s="29"/>
      <c r="AH722" s="29"/>
      <c r="AI722" s="29"/>
      <c r="AJ722" s="29"/>
      <c r="AK722" s="29"/>
      <c r="AL722" s="29"/>
      <c r="AM722" s="29"/>
      <c r="AN722" s="29"/>
      <c r="AO722" s="29"/>
    </row>
    <row r="723" spans="1:41" ht="15.75" customHeight="1">
      <c r="A723" s="29"/>
      <c r="B723" s="29"/>
      <c r="C723" s="29"/>
      <c r="D723" s="29"/>
      <c r="E723" s="29"/>
      <c r="F723" s="29"/>
      <c r="G723" s="29"/>
      <c r="H723" s="29"/>
      <c r="I723" s="29"/>
      <c r="J723" s="29"/>
      <c r="K723" s="29"/>
      <c r="L723" s="29"/>
      <c r="M723" s="29"/>
      <c r="N723" s="29"/>
      <c r="O723" s="29"/>
      <c r="P723" s="28"/>
      <c r="Q723" s="29"/>
      <c r="R723" s="29"/>
      <c r="S723" s="29"/>
      <c r="T723" s="29"/>
      <c r="U723" s="29"/>
      <c r="V723" s="29"/>
      <c r="W723" s="29"/>
      <c r="X723" s="29"/>
      <c r="Y723" s="29"/>
      <c r="Z723" s="29"/>
      <c r="AA723" s="29"/>
      <c r="AB723" s="29"/>
      <c r="AC723" s="29"/>
      <c r="AD723" s="29"/>
      <c r="AE723" s="29"/>
      <c r="AF723" s="29"/>
      <c r="AG723" s="29"/>
      <c r="AH723" s="29"/>
      <c r="AI723" s="29"/>
      <c r="AJ723" s="29"/>
      <c r="AK723" s="29"/>
      <c r="AL723" s="29"/>
      <c r="AM723" s="29"/>
      <c r="AN723" s="29"/>
      <c r="AO723" s="29"/>
    </row>
    <row r="724" spans="1:41" ht="15.75" customHeight="1">
      <c r="A724" s="29"/>
      <c r="B724" s="29"/>
      <c r="C724" s="29"/>
      <c r="D724" s="29"/>
      <c r="E724" s="29"/>
      <c r="F724" s="29"/>
      <c r="G724" s="29"/>
      <c r="H724" s="29"/>
      <c r="I724" s="29"/>
      <c r="J724" s="29"/>
      <c r="K724" s="29"/>
      <c r="L724" s="29"/>
      <c r="M724" s="29"/>
      <c r="N724" s="29"/>
      <c r="O724" s="29"/>
      <c r="P724" s="28"/>
      <c r="Q724" s="29"/>
      <c r="R724" s="29"/>
      <c r="S724" s="29"/>
      <c r="T724" s="29"/>
      <c r="U724" s="29"/>
      <c r="V724" s="29"/>
      <c r="W724" s="29"/>
      <c r="X724" s="29"/>
      <c r="Y724" s="29"/>
      <c r="Z724" s="29"/>
      <c r="AA724" s="29"/>
      <c r="AB724" s="29"/>
      <c r="AC724" s="29"/>
      <c r="AD724" s="29"/>
      <c r="AE724" s="29"/>
      <c r="AF724" s="29"/>
      <c r="AG724" s="29"/>
      <c r="AH724" s="29"/>
      <c r="AI724" s="29"/>
      <c r="AJ724" s="29"/>
      <c r="AK724" s="29"/>
      <c r="AL724" s="29"/>
      <c r="AM724" s="29"/>
      <c r="AN724" s="29"/>
      <c r="AO724" s="29"/>
    </row>
    <row r="725" spans="1:41" ht="15.75" customHeight="1">
      <c r="A725" s="29"/>
      <c r="B725" s="29"/>
      <c r="C725" s="29"/>
      <c r="D725" s="29"/>
      <c r="E725" s="29"/>
      <c r="F725" s="29"/>
      <c r="G725" s="29"/>
      <c r="H725" s="29"/>
      <c r="I725" s="29"/>
      <c r="J725" s="29"/>
      <c r="K725" s="29"/>
      <c r="L725" s="29"/>
      <c r="M725" s="29"/>
      <c r="N725" s="29"/>
      <c r="O725" s="29"/>
      <c r="P725" s="28"/>
      <c r="Q725" s="29"/>
      <c r="R725" s="29"/>
      <c r="S725" s="29"/>
      <c r="T725" s="29"/>
      <c r="U725" s="29"/>
      <c r="V725" s="29"/>
      <c r="W725" s="29"/>
      <c r="X725" s="29"/>
      <c r="Y725" s="29"/>
      <c r="Z725" s="29"/>
      <c r="AA725" s="29"/>
      <c r="AB725" s="29"/>
      <c r="AC725" s="29"/>
      <c r="AD725" s="29"/>
      <c r="AE725" s="29"/>
      <c r="AF725" s="29"/>
      <c r="AG725" s="29"/>
      <c r="AH725" s="29"/>
      <c r="AI725" s="29"/>
      <c r="AJ725" s="29"/>
      <c r="AK725" s="29"/>
      <c r="AL725" s="29"/>
      <c r="AM725" s="29"/>
      <c r="AN725" s="29"/>
      <c r="AO725" s="29"/>
    </row>
    <row r="726" spans="1:41" ht="15.75" customHeight="1">
      <c r="A726" s="29"/>
      <c r="B726" s="29"/>
      <c r="C726" s="29"/>
      <c r="D726" s="29"/>
      <c r="E726" s="29"/>
      <c r="F726" s="29"/>
      <c r="G726" s="29"/>
      <c r="H726" s="29"/>
      <c r="I726" s="29"/>
      <c r="J726" s="29"/>
      <c r="K726" s="29"/>
      <c r="L726" s="29"/>
      <c r="M726" s="29"/>
      <c r="N726" s="29"/>
      <c r="O726" s="29"/>
      <c r="P726" s="28"/>
      <c r="Q726" s="29"/>
      <c r="R726" s="29"/>
      <c r="S726" s="29"/>
      <c r="T726" s="29"/>
      <c r="U726" s="29"/>
      <c r="V726" s="29"/>
      <c r="W726" s="29"/>
      <c r="X726" s="29"/>
      <c r="Y726" s="29"/>
      <c r="Z726" s="29"/>
      <c r="AA726" s="29"/>
      <c r="AB726" s="29"/>
      <c r="AC726" s="29"/>
      <c r="AD726" s="29"/>
      <c r="AE726" s="29"/>
      <c r="AF726" s="29"/>
      <c r="AG726" s="29"/>
      <c r="AH726" s="29"/>
      <c r="AI726" s="29"/>
      <c r="AJ726" s="29"/>
      <c r="AK726" s="29"/>
      <c r="AL726" s="29"/>
      <c r="AM726" s="29"/>
      <c r="AN726" s="29"/>
      <c r="AO726" s="29"/>
    </row>
    <row r="727" spans="1:41" ht="15.75" customHeight="1">
      <c r="A727" s="29"/>
      <c r="B727" s="29"/>
      <c r="C727" s="29"/>
      <c r="D727" s="29"/>
      <c r="E727" s="29"/>
      <c r="F727" s="29"/>
      <c r="G727" s="29"/>
      <c r="H727" s="29"/>
      <c r="I727" s="29"/>
      <c r="J727" s="29"/>
      <c r="K727" s="29"/>
      <c r="L727" s="29"/>
      <c r="M727" s="29"/>
      <c r="N727" s="29"/>
      <c r="O727" s="29"/>
      <c r="P727" s="28"/>
      <c r="Q727" s="29"/>
      <c r="R727" s="29"/>
      <c r="S727" s="29"/>
      <c r="T727" s="29"/>
      <c r="U727" s="29"/>
      <c r="V727" s="29"/>
      <c r="W727" s="29"/>
      <c r="X727" s="29"/>
      <c r="Y727" s="29"/>
      <c r="Z727" s="29"/>
      <c r="AA727" s="29"/>
      <c r="AB727" s="29"/>
      <c r="AC727" s="29"/>
      <c r="AD727" s="29"/>
      <c r="AE727" s="29"/>
      <c r="AF727" s="29"/>
      <c r="AG727" s="29"/>
      <c r="AH727" s="29"/>
      <c r="AI727" s="29"/>
      <c r="AJ727" s="29"/>
      <c r="AK727" s="29"/>
      <c r="AL727" s="29"/>
      <c r="AM727" s="29"/>
      <c r="AN727" s="29"/>
      <c r="AO727" s="29"/>
    </row>
    <row r="728" spans="1:41" ht="15.75" customHeight="1">
      <c r="A728" s="29"/>
      <c r="B728" s="29"/>
      <c r="C728" s="29"/>
      <c r="D728" s="29"/>
      <c r="E728" s="29"/>
      <c r="F728" s="29"/>
      <c r="G728" s="29"/>
      <c r="H728" s="29"/>
      <c r="I728" s="29"/>
      <c r="J728" s="29"/>
      <c r="K728" s="29"/>
      <c r="L728" s="29"/>
      <c r="M728" s="29"/>
      <c r="N728" s="29"/>
      <c r="O728" s="29"/>
      <c r="P728" s="28"/>
      <c r="Q728" s="29"/>
      <c r="R728" s="29"/>
      <c r="S728" s="29"/>
      <c r="T728" s="29"/>
      <c r="U728" s="29"/>
      <c r="V728" s="29"/>
      <c r="W728" s="29"/>
      <c r="X728" s="29"/>
      <c r="Y728" s="29"/>
      <c r="Z728" s="29"/>
      <c r="AA728" s="29"/>
      <c r="AB728" s="29"/>
      <c r="AC728" s="29"/>
      <c r="AD728" s="29"/>
      <c r="AE728" s="29"/>
      <c r="AF728" s="29"/>
      <c r="AG728" s="29"/>
      <c r="AH728" s="29"/>
      <c r="AI728" s="29"/>
      <c r="AJ728" s="29"/>
      <c r="AK728" s="29"/>
      <c r="AL728" s="29"/>
      <c r="AM728" s="29"/>
      <c r="AN728" s="29"/>
      <c r="AO728" s="29"/>
    </row>
    <row r="729" spans="1:41" ht="15.75" customHeight="1">
      <c r="A729" s="29"/>
      <c r="B729" s="29"/>
      <c r="C729" s="29"/>
      <c r="D729" s="29"/>
      <c r="E729" s="29"/>
      <c r="F729" s="29"/>
      <c r="G729" s="29"/>
      <c r="H729" s="29"/>
      <c r="I729" s="29"/>
      <c r="J729" s="29"/>
      <c r="K729" s="29"/>
      <c r="L729" s="29"/>
      <c r="M729" s="29"/>
      <c r="N729" s="29"/>
      <c r="O729" s="29"/>
      <c r="P729" s="28"/>
      <c r="Q729" s="29"/>
      <c r="R729" s="29"/>
      <c r="S729" s="29"/>
      <c r="T729" s="29"/>
      <c r="U729" s="29"/>
      <c r="V729" s="29"/>
      <c r="W729" s="29"/>
      <c r="X729" s="29"/>
      <c r="Y729" s="29"/>
      <c r="Z729" s="29"/>
      <c r="AA729" s="29"/>
      <c r="AB729" s="29"/>
      <c r="AC729" s="29"/>
      <c r="AD729" s="29"/>
      <c r="AE729" s="29"/>
      <c r="AF729" s="29"/>
      <c r="AG729" s="29"/>
      <c r="AH729" s="29"/>
      <c r="AI729" s="29"/>
      <c r="AJ729" s="29"/>
      <c r="AK729" s="29"/>
      <c r="AL729" s="29"/>
      <c r="AM729" s="29"/>
      <c r="AN729" s="29"/>
      <c r="AO729" s="29"/>
    </row>
    <row r="730" spans="1:41" ht="15.75" customHeight="1">
      <c r="A730" s="29"/>
      <c r="B730" s="29"/>
      <c r="C730" s="29"/>
      <c r="D730" s="29"/>
      <c r="E730" s="29"/>
      <c r="F730" s="29"/>
      <c r="G730" s="29"/>
      <c r="H730" s="29"/>
      <c r="I730" s="29"/>
      <c r="J730" s="29"/>
      <c r="K730" s="29"/>
      <c r="L730" s="29"/>
      <c r="M730" s="29"/>
      <c r="N730" s="29"/>
      <c r="O730" s="29"/>
      <c r="P730" s="28"/>
      <c r="Q730" s="29"/>
      <c r="R730" s="29"/>
      <c r="S730" s="29"/>
      <c r="T730" s="29"/>
      <c r="U730" s="29"/>
      <c r="V730" s="29"/>
      <c r="W730" s="29"/>
      <c r="X730" s="29"/>
      <c r="Y730" s="29"/>
      <c r="Z730" s="29"/>
      <c r="AA730" s="29"/>
      <c r="AB730" s="29"/>
      <c r="AC730" s="29"/>
      <c r="AD730" s="29"/>
      <c r="AE730" s="29"/>
      <c r="AF730" s="29"/>
      <c r="AG730" s="29"/>
      <c r="AH730" s="29"/>
      <c r="AI730" s="29"/>
      <c r="AJ730" s="29"/>
      <c r="AK730" s="29"/>
      <c r="AL730" s="29"/>
      <c r="AM730" s="29"/>
      <c r="AN730" s="29"/>
      <c r="AO730" s="29"/>
    </row>
    <row r="731" spans="1:41" ht="15.75" customHeight="1">
      <c r="A731" s="29"/>
      <c r="B731" s="29"/>
      <c r="C731" s="29"/>
      <c r="D731" s="29"/>
      <c r="E731" s="29"/>
      <c r="F731" s="29"/>
      <c r="G731" s="29"/>
      <c r="H731" s="29"/>
      <c r="I731" s="29"/>
      <c r="J731" s="29"/>
      <c r="K731" s="29"/>
      <c r="L731" s="29"/>
      <c r="M731" s="29"/>
      <c r="N731" s="29"/>
      <c r="O731" s="29"/>
      <c r="P731" s="28"/>
      <c r="Q731" s="29"/>
      <c r="R731" s="29"/>
      <c r="S731" s="29"/>
      <c r="T731" s="29"/>
      <c r="U731" s="29"/>
      <c r="V731" s="29"/>
      <c r="W731" s="29"/>
      <c r="X731" s="29"/>
      <c r="Y731" s="29"/>
      <c r="Z731" s="29"/>
      <c r="AA731" s="29"/>
      <c r="AB731" s="29"/>
      <c r="AC731" s="29"/>
      <c r="AD731" s="29"/>
      <c r="AE731" s="29"/>
      <c r="AF731" s="29"/>
      <c r="AG731" s="29"/>
      <c r="AH731" s="29"/>
      <c r="AI731" s="29"/>
      <c r="AJ731" s="29"/>
      <c r="AK731" s="29"/>
      <c r="AL731" s="29"/>
      <c r="AM731" s="29"/>
      <c r="AN731" s="29"/>
      <c r="AO731" s="29"/>
    </row>
    <row r="732" spans="1:41" ht="15.75" customHeight="1">
      <c r="A732" s="29"/>
      <c r="B732" s="29"/>
      <c r="C732" s="29"/>
      <c r="D732" s="29"/>
      <c r="E732" s="29"/>
      <c r="F732" s="29"/>
      <c r="G732" s="29"/>
      <c r="H732" s="29"/>
      <c r="I732" s="29"/>
      <c r="J732" s="29"/>
      <c r="K732" s="29"/>
      <c r="L732" s="29"/>
      <c r="M732" s="29"/>
      <c r="N732" s="29"/>
      <c r="O732" s="29"/>
      <c r="P732" s="28"/>
      <c r="Q732" s="29"/>
      <c r="R732" s="29"/>
      <c r="S732" s="29"/>
      <c r="T732" s="29"/>
      <c r="U732" s="29"/>
      <c r="V732" s="29"/>
      <c r="W732" s="29"/>
      <c r="X732" s="29"/>
      <c r="Y732" s="29"/>
      <c r="Z732" s="29"/>
      <c r="AA732" s="29"/>
      <c r="AB732" s="29"/>
      <c r="AC732" s="29"/>
      <c r="AD732" s="29"/>
      <c r="AE732" s="29"/>
      <c r="AF732" s="29"/>
      <c r="AG732" s="29"/>
      <c r="AH732" s="29"/>
      <c r="AI732" s="29"/>
      <c r="AJ732" s="29"/>
      <c r="AK732" s="29"/>
      <c r="AL732" s="29"/>
      <c r="AM732" s="29"/>
      <c r="AN732" s="29"/>
      <c r="AO732" s="29"/>
    </row>
    <row r="733" spans="1:41" ht="15.75" customHeight="1">
      <c r="A733" s="29"/>
      <c r="B733" s="29"/>
      <c r="C733" s="29"/>
      <c r="D733" s="29"/>
      <c r="E733" s="29"/>
      <c r="F733" s="29"/>
      <c r="G733" s="29"/>
      <c r="H733" s="29"/>
      <c r="I733" s="29"/>
      <c r="J733" s="29"/>
      <c r="K733" s="29"/>
      <c r="L733" s="29"/>
      <c r="M733" s="29"/>
      <c r="N733" s="29"/>
      <c r="O733" s="29"/>
      <c r="P733" s="28"/>
      <c r="Q733" s="29"/>
      <c r="R733" s="29"/>
      <c r="S733" s="29"/>
      <c r="T733" s="29"/>
      <c r="U733" s="29"/>
      <c r="V733" s="29"/>
      <c r="W733" s="29"/>
      <c r="X733" s="29"/>
      <c r="Y733" s="29"/>
      <c r="Z733" s="29"/>
      <c r="AA733" s="29"/>
      <c r="AB733" s="29"/>
      <c r="AC733" s="29"/>
      <c r="AD733" s="29"/>
      <c r="AE733" s="29"/>
      <c r="AF733" s="29"/>
      <c r="AG733" s="29"/>
      <c r="AH733" s="29"/>
      <c r="AI733" s="29"/>
      <c r="AJ733" s="29"/>
      <c r="AK733" s="29"/>
      <c r="AL733" s="29"/>
      <c r="AM733" s="29"/>
      <c r="AN733" s="29"/>
      <c r="AO733" s="29"/>
    </row>
    <row r="734" spans="1:41" ht="15.75" customHeight="1">
      <c r="A734" s="29"/>
      <c r="B734" s="29"/>
      <c r="C734" s="29"/>
      <c r="D734" s="29"/>
      <c r="E734" s="29"/>
      <c r="F734" s="29"/>
      <c r="G734" s="29"/>
      <c r="H734" s="29"/>
      <c r="I734" s="29"/>
      <c r="J734" s="29"/>
      <c r="K734" s="29"/>
      <c r="L734" s="29"/>
      <c r="M734" s="29"/>
      <c r="N734" s="29"/>
      <c r="O734" s="29"/>
      <c r="P734" s="28"/>
      <c r="Q734" s="29"/>
      <c r="R734" s="29"/>
      <c r="S734" s="29"/>
      <c r="T734" s="29"/>
      <c r="U734" s="29"/>
      <c r="V734" s="29"/>
      <c r="W734" s="29"/>
      <c r="X734" s="29"/>
      <c r="Y734" s="29"/>
      <c r="Z734" s="29"/>
      <c r="AA734" s="29"/>
      <c r="AB734" s="29"/>
      <c r="AC734" s="29"/>
      <c r="AD734" s="29"/>
      <c r="AE734" s="29"/>
      <c r="AF734" s="29"/>
      <c r="AG734" s="29"/>
      <c r="AH734" s="29"/>
      <c r="AI734" s="29"/>
      <c r="AJ734" s="29"/>
      <c r="AK734" s="29"/>
      <c r="AL734" s="29"/>
      <c r="AM734" s="29"/>
      <c r="AN734" s="29"/>
      <c r="AO734" s="29"/>
    </row>
    <row r="735" spans="1:41" ht="15.75" customHeight="1">
      <c r="A735" s="29"/>
      <c r="B735" s="29"/>
      <c r="C735" s="29"/>
      <c r="D735" s="29"/>
      <c r="E735" s="29"/>
      <c r="F735" s="29"/>
      <c r="G735" s="29"/>
      <c r="H735" s="29"/>
      <c r="I735" s="29"/>
      <c r="J735" s="29"/>
      <c r="K735" s="29"/>
      <c r="L735" s="29"/>
      <c r="M735" s="29"/>
      <c r="N735" s="29"/>
      <c r="O735" s="29"/>
      <c r="P735" s="28"/>
      <c r="Q735" s="29"/>
      <c r="R735" s="29"/>
      <c r="S735" s="29"/>
      <c r="T735" s="29"/>
      <c r="U735" s="29"/>
      <c r="V735" s="29"/>
      <c r="W735" s="29"/>
      <c r="X735" s="29"/>
      <c r="Y735" s="29"/>
      <c r="Z735" s="29"/>
      <c r="AA735" s="29"/>
      <c r="AB735" s="29"/>
      <c r="AC735" s="29"/>
      <c r="AD735" s="29"/>
      <c r="AE735" s="29"/>
      <c r="AF735" s="29"/>
      <c r="AG735" s="29"/>
      <c r="AH735" s="29"/>
      <c r="AI735" s="29"/>
      <c r="AJ735" s="29"/>
      <c r="AK735" s="29"/>
      <c r="AL735" s="29"/>
      <c r="AM735" s="29"/>
      <c r="AN735" s="29"/>
      <c r="AO735" s="29"/>
    </row>
    <row r="736" spans="1:41" ht="15.75" customHeight="1">
      <c r="A736" s="29"/>
      <c r="B736" s="29"/>
      <c r="C736" s="29"/>
      <c r="D736" s="29"/>
      <c r="E736" s="29"/>
      <c r="F736" s="29"/>
      <c r="G736" s="29"/>
      <c r="H736" s="29"/>
      <c r="I736" s="29"/>
      <c r="J736" s="29"/>
      <c r="K736" s="29"/>
      <c r="L736" s="29"/>
      <c r="M736" s="29"/>
      <c r="N736" s="29"/>
      <c r="O736" s="29"/>
      <c r="P736" s="28"/>
      <c r="Q736" s="29"/>
      <c r="R736" s="29"/>
      <c r="S736" s="29"/>
      <c r="T736" s="29"/>
      <c r="U736" s="29"/>
      <c r="V736" s="29"/>
      <c r="W736" s="29"/>
      <c r="X736" s="29"/>
      <c r="Y736" s="29"/>
      <c r="Z736" s="29"/>
      <c r="AA736" s="29"/>
      <c r="AB736" s="29"/>
      <c r="AC736" s="29"/>
      <c r="AD736" s="29"/>
      <c r="AE736" s="29"/>
      <c r="AF736" s="29"/>
      <c r="AG736" s="29"/>
      <c r="AH736" s="29"/>
      <c r="AI736" s="29"/>
      <c r="AJ736" s="29"/>
      <c r="AK736" s="29"/>
      <c r="AL736" s="29"/>
      <c r="AM736" s="29"/>
      <c r="AN736" s="29"/>
      <c r="AO736" s="29"/>
    </row>
    <row r="737" spans="1:41" ht="15.75" customHeight="1">
      <c r="A737" s="29"/>
      <c r="B737" s="29"/>
      <c r="C737" s="29"/>
      <c r="D737" s="29"/>
      <c r="E737" s="29"/>
      <c r="F737" s="29"/>
      <c r="G737" s="29"/>
      <c r="H737" s="29"/>
      <c r="I737" s="29"/>
      <c r="J737" s="29"/>
      <c r="K737" s="29"/>
      <c r="L737" s="29"/>
      <c r="M737" s="29"/>
      <c r="N737" s="29"/>
      <c r="O737" s="29"/>
      <c r="P737" s="28"/>
      <c r="Q737" s="29"/>
      <c r="R737" s="29"/>
      <c r="S737" s="29"/>
      <c r="T737" s="29"/>
      <c r="U737" s="29"/>
      <c r="V737" s="29"/>
      <c r="W737" s="29"/>
      <c r="X737" s="29"/>
      <c r="Y737" s="29"/>
      <c r="Z737" s="29"/>
      <c r="AA737" s="29"/>
      <c r="AB737" s="29"/>
      <c r="AC737" s="29"/>
      <c r="AD737" s="29"/>
      <c r="AE737" s="29"/>
      <c r="AF737" s="29"/>
      <c r="AG737" s="29"/>
      <c r="AH737" s="29"/>
      <c r="AI737" s="29"/>
      <c r="AJ737" s="29"/>
      <c r="AK737" s="29"/>
      <c r="AL737" s="29"/>
      <c r="AM737" s="29"/>
      <c r="AN737" s="29"/>
      <c r="AO737" s="29"/>
    </row>
    <row r="738" spans="1:41" ht="15.75" customHeight="1">
      <c r="A738" s="29"/>
      <c r="B738" s="29"/>
      <c r="C738" s="29"/>
      <c r="D738" s="29"/>
      <c r="E738" s="29"/>
      <c r="F738" s="29"/>
      <c r="G738" s="29"/>
      <c r="H738" s="29"/>
      <c r="I738" s="29"/>
      <c r="J738" s="29"/>
      <c r="K738" s="29"/>
      <c r="L738" s="29"/>
      <c r="M738" s="29"/>
      <c r="N738" s="29"/>
      <c r="O738" s="29"/>
      <c r="P738" s="28"/>
      <c r="Q738" s="29"/>
      <c r="R738" s="29"/>
      <c r="S738" s="29"/>
      <c r="T738" s="29"/>
      <c r="U738" s="29"/>
      <c r="V738" s="29"/>
      <c r="W738" s="29"/>
      <c r="X738" s="29"/>
      <c r="Y738" s="29"/>
      <c r="Z738" s="29"/>
      <c r="AA738" s="29"/>
      <c r="AB738" s="29"/>
      <c r="AC738" s="29"/>
      <c r="AD738" s="29"/>
      <c r="AE738" s="29"/>
      <c r="AF738" s="29"/>
      <c r="AG738" s="29"/>
      <c r="AH738" s="29"/>
      <c r="AI738" s="29"/>
      <c r="AJ738" s="29"/>
      <c r="AK738" s="29"/>
      <c r="AL738" s="29"/>
      <c r="AM738" s="29"/>
      <c r="AN738" s="29"/>
      <c r="AO738" s="29"/>
    </row>
    <row r="739" spans="1:41" ht="15.75" customHeight="1">
      <c r="A739" s="29"/>
      <c r="B739" s="29"/>
      <c r="C739" s="29"/>
      <c r="D739" s="29"/>
      <c r="E739" s="29"/>
      <c r="F739" s="29"/>
      <c r="G739" s="29"/>
      <c r="H739" s="29"/>
      <c r="I739" s="29"/>
      <c r="J739" s="29"/>
      <c r="K739" s="29"/>
      <c r="L739" s="29"/>
      <c r="M739" s="29"/>
      <c r="N739" s="29"/>
      <c r="O739" s="29"/>
      <c r="P739" s="28"/>
      <c r="Q739" s="29"/>
      <c r="R739" s="29"/>
      <c r="S739" s="29"/>
      <c r="T739" s="29"/>
      <c r="U739" s="29"/>
      <c r="V739" s="29"/>
      <c r="W739" s="29"/>
      <c r="X739" s="29"/>
      <c r="Y739" s="29"/>
      <c r="Z739" s="29"/>
      <c r="AA739" s="29"/>
      <c r="AB739" s="29"/>
      <c r="AC739" s="29"/>
      <c r="AD739" s="29"/>
      <c r="AE739" s="29"/>
      <c r="AF739" s="29"/>
      <c r="AG739" s="29"/>
      <c r="AH739" s="29"/>
      <c r="AI739" s="29"/>
      <c r="AJ739" s="29"/>
      <c r="AK739" s="29"/>
      <c r="AL739" s="29"/>
      <c r="AM739" s="29"/>
      <c r="AN739" s="29"/>
      <c r="AO739" s="29"/>
    </row>
    <row r="740" spans="1:41" ht="15.75" customHeight="1">
      <c r="A740" s="29"/>
      <c r="B740" s="29"/>
      <c r="C740" s="29"/>
      <c r="D740" s="29"/>
      <c r="E740" s="29"/>
      <c r="F740" s="29"/>
      <c r="G740" s="29"/>
      <c r="H740" s="29"/>
      <c r="I740" s="29"/>
      <c r="J740" s="29"/>
      <c r="K740" s="29"/>
      <c r="L740" s="29"/>
      <c r="M740" s="29"/>
      <c r="N740" s="29"/>
      <c r="O740" s="29"/>
      <c r="P740" s="28"/>
      <c r="Q740" s="29"/>
      <c r="R740" s="29"/>
      <c r="S740" s="29"/>
      <c r="T740" s="29"/>
      <c r="U740" s="29"/>
      <c r="V740" s="29"/>
      <c r="W740" s="29"/>
      <c r="X740" s="29"/>
      <c r="Y740" s="29"/>
      <c r="Z740" s="29"/>
      <c r="AA740" s="29"/>
      <c r="AB740" s="29"/>
      <c r="AC740" s="29"/>
      <c r="AD740" s="29"/>
      <c r="AE740" s="29"/>
      <c r="AF740" s="29"/>
      <c r="AG740" s="29"/>
      <c r="AH740" s="29"/>
      <c r="AI740" s="29"/>
      <c r="AJ740" s="29"/>
      <c r="AK740" s="29"/>
      <c r="AL740" s="29"/>
      <c r="AM740" s="29"/>
      <c r="AN740" s="29"/>
      <c r="AO740" s="29"/>
    </row>
    <row r="741" spans="1:41" ht="15.75" customHeight="1">
      <c r="A741" s="29"/>
      <c r="B741" s="29"/>
      <c r="C741" s="29"/>
      <c r="D741" s="29"/>
      <c r="E741" s="29"/>
      <c r="F741" s="29"/>
      <c r="G741" s="29"/>
      <c r="H741" s="29"/>
      <c r="I741" s="29"/>
      <c r="J741" s="29"/>
      <c r="K741" s="29"/>
      <c r="L741" s="29"/>
      <c r="M741" s="29"/>
      <c r="N741" s="29"/>
      <c r="O741" s="29"/>
      <c r="P741" s="28"/>
      <c r="Q741" s="29"/>
      <c r="R741" s="29"/>
      <c r="S741" s="29"/>
      <c r="T741" s="29"/>
      <c r="U741" s="29"/>
      <c r="V741" s="29"/>
      <c r="W741" s="29"/>
      <c r="X741" s="29"/>
      <c r="Y741" s="29"/>
      <c r="Z741" s="29"/>
      <c r="AA741" s="29"/>
      <c r="AB741" s="29"/>
      <c r="AC741" s="29"/>
      <c r="AD741" s="29"/>
      <c r="AE741" s="29"/>
      <c r="AF741" s="29"/>
      <c r="AG741" s="29"/>
      <c r="AH741" s="29"/>
      <c r="AI741" s="29"/>
      <c r="AJ741" s="29"/>
      <c r="AK741" s="29"/>
      <c r="AL741" s="29"/>
      <c r="AM741" s="29"/>
      <c r="AN741" s="29"/>
      <c r="AO741" s="29"/>
    </row>
    <row r="742" spans="1:41" ht="15.75" customHeight="1">
      <c r="A742" s="29"/>
      <c r="B742" s="29"/>
      <c r="C742" s="29"/>
      <c r="D742" s="29"/>
      <c r="E742" s="29"/>
      <c r="F742" s="29"/>
      <c r="G742" s="29"/>
      <c r="H742" s="29"/>
      <c r="I742" s="29"/>
      <c r="J742" s="29"/>
      <c r="K742" s="29"/>
      <c r="L742" s="29"/>
      <c r="M742" s="29"/>
      <c r="N742" s="29"/>
      <c r="O742" s="29"/>
      <c r="P742" s="28"/>
      <c r="Q742" s="29"/>
      <c r="R742" s="29"/>
      <c r="S742" s="29"/>
      <c r="T742" s="29"/>
      <c r="U742" s="29"/>
      <c r="V742" s="29"/>
      <c r="W742" s="29"/>
      <c r="X742" s="29"/>
      <c r="Y742" s="29"/>
      <c r="Z742" s="29"/>
      <c r="AA742" s="29"/>
      <c r="AB742" s="29"/>
      <c r="AC742" s="29"/>
      <c r="AD742" s="29"/>
      <c r="AE742" s="29"/>
      <c r="AF742" s="29"/>
      <c r="AG742" s="29"/>
      <c r="AH742" s="29"/>
      <c r="AI742" s="29"/>
      <c r="AJ742" s="29"/>
      <c r="AK742" s="29"/>
      <c r="AL742" s="29"/>
      <c r="AM742" s="29"/>
      <c r="AN742" s="29"/>
      <c r="AO742" s="29"/>
    </row>
    <row r="743" spans="1:41" ht="15.75" customHeight="1">
      <c r="A743" s="29"/>
      <c r="B743" s="29"/>
      <c r="C743" s="29"/>
      <c r="D743" s="29"/>
      <c r="E743" s="29"/>
      <c r="F743" s="29"/>
      <c r="G743" s="29"/>
      <c r="H743" s="29"/>
      <c r="I743" s="29"/>
      <c r="J743" s="29"/>
      <c r="K743" s="29"/>
      <c r="L743" s="29"/>
      <c r="M743" s="29"/>
      <c r="N743" s="29"/>
      <c r="O743" s="29"/>
      <c r="P743" s="28"/>
      <c r="Q743" s="29"/>
      <c r="R743" s="29"/>
      <c r="S743" s="29"/>
      <c r="T743" s="29"/>
      <c r="U743" s="29"/>
      <c r="V743" s="29"/>
      <c r="W743" s="29"/>
      <c r="X743" s="29"/>
      <c r="Y743" s="29"/>
      <c r="Z743" s="29"/>
      <c r="AA743" s="29"/>
      <c r="AB743" s="29"/>
      <c r="AC743" s="29"/>
      <c r="AD743" s="29"/>
      <c r="AE743" s="29"/>
      <c r="AF743" s="29"/>
      <c r="AG743" s="29"/>
      <c r="AH743" s="29"/>
      <c r="AI743" s="29"/>
      <c r="AJ743" s="29"/>
      <c r="AK743" s="29"/>
      <c r="AL743" s="29"/>
      <c r="AM743" s="29"/>
      <c r="AN743" s="29"/>
      <c r="AO743" s="29"/>
    </row>
    <row r="744" spans="1:41" ht="15.75" customHeight="1">
      <c r="A744" s="29"/>
      <c r="B744" s="29"/>
      <c r="C744" s="29"/>
      <c r="D744" s="29"/>
      <c r="E744" s="29"/>
      <c r="F744" s="29"/>
      <c r="G744" s="29"/>
      <c r="H744" s="29"/>
      <c r="I744" s="29"/>
      <c r="J744" s="29"/>
      <c r="K744" s="29"/>
      <c r="L744" s="29"/>
      <c r="M744" s="29"/>
      <c r="N744" s="29"/>
      <c r="O744" s="29"/>
      <c r="P744" s="28"/>
      <c r="Q744" s="29"/>
      <c r="R744" s="29"/>
      <c r="S744" s="29"/>
      <c r="T744" s="29"/>
      <c r="U744" s="29"/>
      <c r="V744" s="29"/>
      <c r="W744" s="29"/>
      <c r="X744" s="29"/>
      <c r="Y744" s="29"/>
      <c r="Z744" s="29"/>
      <c r="AA744" s="29"/>
      <c r="AB744" s="29"/>
      <c r="AC744" s="29"/>
      <c r="AD744" s="29"/>
      <c r="AE744" s="29"/>
      <c r="AF744" s="29"/>
      <c r="AG744" s="29"/>
      <c r="AH744" s="29"/>
      <c r="AI744" s="29"/>
      <c r="AJ744" s="29"/>
      <c r="AK744" s="29"/>
      <c r="AL744" s="29"/>
      <c r="AM744" s="29"/>
      <c r="AN744" s="29"/>
      <c r="AO744" s="29"/>
    </row>
    <row r="745" spans="1:41" ht="15.75" customHeight="1">
      <c r="A745" s="29"/>
      <c r="B745" s="29"/>
      <c r="C745" s="29"/>
      <c r="D745" s="29"/>
      <c r="E745" s="29"/>
      <c r="F745" s="29"/>
      <c r="G745" s="29"/>
      <c r="H745" s="29"/>
      <c r="I745" s="29"/>
      <c r="J745" s="29"/>
      <c r="K745" s="29"/>
      <c r="L745" s="29"/>
      <c r="M745" s="29"/>
      <c r="N745" s="29"/>
      <c r="O745" s="29"/>
      <c r="P745" s="28"/>
      <c r="Q745" s="29"/>
      <c r="R745" s="29"/>
      <c r="S745" s="29"/>
      <c r="T745" s="29"/>
      <c r="U745" s="29"/>
      <c r="V745" s="29"/>
      <c r="W745" s="29"/>
      <c r="X745" s="29"/>
      <c r="Y745" s="29"/>
      <c r="Z745" s="29"/>
      <c r="AA745" s="29"/>
      <c r="AB745" s="29"/>
      <c r="AC745" s="29"/>
      <c r="AD745" s="29"/>
      <c r="AE745" s="29"/>
      <c r="AF745" s="29"/>
      <c r="AG745" s="29"/>
      <c r="AH745" s="29"/>
      <c r="AI745" s="29"/>
      <c r="AJ745" s="29"/>
      <c r="AK745" s="29"/>
      <c r="AL745" s="29"/>
      <c r="AM745" s="29"/>
      <c r="AN745" s="29"/>
      <c r="AO745" s="29"/>
    </row>
    <row r="746" spans="1:41" ht="15.75" customHeight="1">
      <c r="A746" s="29"/>
      <c r="B746" s="29"/>
      <c r="C746" s="29"/>
      <c r="D746" s="29"/>
      <c r="E746" s="29"/>
      <c r="F746" s="29"/>
      <c r="G746" s="29"/>
      <c r="H746" s="29"/>
      <c r="I746" s="29"/>
      <c r="J746" s="29"/>
      <c r="K746" s="29"/>
      <c r="L746" s="29"/>
      <c r="M746" s="29"/>
      <c r="N746" s="29"/>
      <c r="O746" s="29"/>
      <c r="P746" s="28"/>
      <c r="Q746" s="29"/>
      <c r="R746" s="29"/>
      <c r="S746" s="29"/>
      <c r="T746" s="29"/>
      <c r="U746" s="29"/>
      <c r="V746" s="29"/>
      <c r="W746" s="29"/>
      <c r="X746" s="29"/>
      <c r="Y746" s="29"/>
      <c r="Z746" s="29"/>
      <c r="AA746" s="29"/>
      <c r="AB746" s="29"/>
      <c r="AC746" s="29"/>
      <c r="AD746" s="29"/>
      <c r="AE746" s="29"/>
      <c r="AF746" s="29"/>
      <c r="AG746" s="29"/>
      <c r="AH746" s="29"/>
      <c r="AI746" s="29"/>
      <c r="AJ746" s="29"/>
      <c r="AK746" s="29"/>
      <c r="AL746" s="29"/>
      <c r="AM746" s="29"/>
      <c r="AN746" s="29"/>
      <c r="AO746" s="29"/>
    </row>
    <row r="747" spans="1:41" ht="15.75" customHeight="1">
      <c r="A747" s="29"/>
      <c r="B747" s="29"/>
      <c r="C747" s="29"/>
      <c r="D747" s="29"/>
      <c r="E747" s="29"/>
      <c r="F747" s="29"/>
      <c r="G747" s="29"/>
      <c r="H747" s="29"/>
      <c r="I747" s="29"/>
      <c r="J747" s="29"/>
      <c r="K747" s="29"/>
      <c r="L747" s="29"/>
      <c r="M747" s="29"/>
      <c r="N747" s="29"/>
      <c r="O747" s="29"/>
      <c r="P747" s="28"/>
      <c r="Q747" s="29"/>
      <c r="R747" s="29"/>
      <c r="S747" s="29"/>
      <c r="T747" s="29"/>
      <c r="U747" s="29"/>
      <c r="V747" s="29"/>
      <c r="W747" s="29"/>
      <c r="X747" s="29"/>
      <c r="Y747" s="29"/>
      <c r="Z747" s="29"/>
      <c r="AA747" s="29"/>
      <c r="AB747" s="29"/>
      <c r="AC747" s="29"/>
      <c r="AD747" s="29"/>
      <c r="AE747" s="29"/>
      <c r="AF747" s="29"/>
      <c r="AG747" s="29"/>
      <c r="AH747" s="29"/>
      <c r="AI747" s="29"/>
      <c r="AJ747" s="29"/>
      <c r="AK747" s="29"/>
      <c r="AL747" s="29"/>
      <c r="AM747" s="29"/>
      <c r="AN747" s="29"/>
      <c r="AO747" s="29"/>
    </row>
    <row r="748" spans="1:41" ht="15.75" customHeight="1">
      <c r="A748" s="29"/>
      <c r="B748" s="29"/>
      <c r="C748" s="29"/>
      <c r="D748" s="29"/>
      <c r="E748" s="29"/>
      <c r="F748" s="29"/>
      <c r="G748" s="29"/>
      <c r="H748" s="29"/>
      <c r="I748" s="29"/>
      <c r="J748" s="29"/>
      <c r="K748" s="29"/>
      <c r="L748" s="29"/>
      <c r="M748" s="29"/>
      <c r="N748" s="29"/>
      <c r="O748" s="29"/>
      <c r="P748" s="28"/>
      <c r="Q748" s="29"/>
      <c r="R748" s="29"/>
      <c r="S748" s="29"/>
      <c r="T748" s="29"/>
      <c r="U748" s="29"/>
      <c r="V748" s="29"/>
      <c r="W748" s="29"/>
      <c r="X748" s="29"/>
      <c r="Y748" s="29"/>
      <c r="Z748" s="29"/>
      <c r="AA748" s="29"/>
      <c r="AB748" s="29"/>
      <c r="AC748" s="29"/>
      <c r="AD748" s="29"/>
      <c r="AE748" s="29"/>
      <c r="AF748" s="29"/>
      <c r="AG748" s="29"/>
      <c r="AH748" s="29"/>
      <c r="AI748" s="29"/>
      <c r="AJ748" s="29"/>
      <c r="AK748" s="29"/>
      <c r="AL748" s="29"/>
      <c r="AM748" s="29"/>
      <c r="AN748" s="29"/>
      <c r="AO748" s="29"/>
    </row>
    <row r="749" spans="1:41" ht="15.75" customHeight="1">
      <c r="A749" s="29"/>
      <c r="B749" s="29"/>
      <c r="C749" s="29"/>
      <c r="D749" s="29"/>
      <c r="E749" s="29"/>
      <c r="F749" s="29"/>
      <c r="G749" s="29"/>
      <c r="H749" s="29"/>
      <c r="I749" s="29"/>
      <c r="J749" s="29"/>
      <c r="K749" s="29"/>
      <c r="L749" s="29"/>
      <c r="M749" s="29"/>
      <c r="N749" s="29"/>
      <c r="O749" s="29"/>
      <c r="P749" s="28"/>
      <c r="Q749" s="29"/>
      <c r="R749" s="29"/>
      <c r="S749" s="29"/>
      <c r="T749" s="29"/>
      <c r="U749" s="29"/>
      <c r="V749" s="29"/>
      <c r="W749" s="29"/>
      <c r="X749" s="29"/>
      <c r="Y749" s="29"/>
      <c r="Z749" s="29"/>
      <c r="AA749" s="29"/>
      <c r="AB749" s="29"/>
      <c r="AC749" s="29"/>
      <c r="AD749" s="29"/>
      <c r="AE749" s="29"/>
      <c r="AF749" s="29"/>
      <c r="AG749" s="29"/>
      <c r="AH749" s="29"/>
      <c r="AI749" s="29"/>
      <c r="AJ749" s="29"/>
      <c r="AK749" s="29"/>
      <c r="AL749" s="29"/>
      <c r="AM749" s="29"/>
      <c r="AN749" s="29"/>
      <c r="AO749" s="29"/>
    </row>
    <row r="750" spans="1:41" ht="15.75" customHeight="1">
      <c r="A750" s="29"/>
      <c r="B750" s="29"/>
      <c r="C750" s="29"/>
      <c r="D750" s="29"/>
      <c r="E750" s="29"/>
      <c r="F750" s="29"/>
      <c r="G750" s="29"/>
      <c r="H750" s="29"/>
      <c r="I750" s="29"/>
      <c r="J750" s="29"/>
      <c r="K750" s="29"/>
      <c r="L750" s="29"/>
      <c r="M750" s="29"/>
      <c r="N750" s="29"/>
      <c r="O750" s="29"/>
      <c r="P750" s="28"/>
      <c r="Q750" s="29"/>
      <c r="R750" s="29"/>
      <c r="S750" s="29"/>
      <c r="T750" s="29"/>
      <c r="U750" s="29"/>
      <c r="V750" s="29"/>
      <c r="W750" s="29"/>
      <c r="X750" s="29"/>
      <c r="Y750" s="29"/>
      <c r="Z750" s="29"/>
      <c r="AA750" s="29"/>
      <c r="AB750" s="29"/>
      <c r="AC750" s="29"/>
      <c r="AD750" s="29"/>
      <c r="AE750" s="29"/>
      <c r="AF750" s="29"/>
      <c r="AG750" s="29"/>
      <c r="AH750" s="29"/>
      <c r="AI750" s="29"/>
      <c r="AJ750" s="29"/>
      <c r="AK750" s="29"/>
      <c r="AL750" s="29"/>
      <c r="AM750" s="29"/>
      <c r="AN750" s="29"/>
      <c r="AO750" s="29"/>
    </row>
    <row r="751" spans="1:41" ht="15.75" customHeight="1">
      <c r="A751" s="29"/>
      <c r="B751" s="29"/>
      <c r="C751" s="29"/>
      <c r="D751" s="29"/>
      <c r="E751" s="29"/>
      <c r="F751" s="29"/>
      <c r="G751" s="29"/>
      <c r="H751" s="29"/>
      <c r="I751" s="29"/>
      <c r="J751" s="29"/>
      <c r="K751" s="29"/>
      <c r="L751" s="29"/>
      <c r="M751" s="29"/>
      <c r="N751" s="29"/>
      <c r="O751" s="29"/>
      <c r="P751" s="28"/>
      <c r="Q751" s="29"/>
      <c r="R751" s="29"/>
      <c r="S751" s="29"/>
      <c r="T751" s="29"/>
      <c r="U751" s="29"/>
      <c r="V751" s="29"/>
      <c r="W751" s="29"/>
      <c r="X751" s="29"/>
      <c r="Y751" s="29"/>
      <c r="Z751" s="29"/>
      <c r="AA751" s="29"/>
      <c r="AB751" s="29"/>
      <c r="AC751" s="29"/>
      <c r="AD751" s="29"/>
      <c r="AE751" s="29"/>
      <c r="AF751" s="29"/>
      <c r="AG751" s="29"/>
      <c r="AH751" s="29"/>
      <c r="AI751" s="29"/>
      <c r="AJ751" s="29"/>
      <c r="AK751" s="29"/>
      <c r="AL751" s="29"/>
      <c r="AM751" s="29"/>
      <c r="AN751" s="29"/>
      <c r="AO751" s="29"/>
    </row>
    <row r="752" spans="1:41" ht="15.75" customHeight="1">
      <c r="A752" s="29"/>
      <c r="B752" s="29"/>
      <c r="C752" s="29"/>
      <c r="D752" s="29"/>
      <c r="E752" s="29"/>
      <c r="F752" s="29"/>
      <c r="G752" s="29"/>
      <c r="H752" s="29"/>
      <c r="I752" s="29"/>
      <c r="J752" s="29"/>
      <c r="K752" s="29"/>
      <c r="L752" s="29"/>
      <c r="M752" s="29"/>
      <c r="N752" s="29"/>
      <c r="O752" s="29"/>
      <c r="P752" s="28"/>
      <c r="Q752" s="29"/>
      <c r="R752" s="29"/>
      <c r="S752" s="29"/>
      <c r="T752" s="29"/>
      <c r="U752" s="29"/>
      <c r="V752" s="29"/>
      <c r="W752" s="29"/>
      <c r="X752" s="29"/>
      <c r="Y752" s="29"/>
      <c r="Z752" s="29"/>
      <c r="AA752" s="29"/>
      <c r="AB752" s="29"/>
      <c r="AC752" s="29"/>
      <c r="AD752" s="29"/>
      <c r="AE752" s="29"/>
      <c r="AF752" s="29"/>
      <c r="AG752" s="29"/>
      <c r="AH752" s="29"/>
      <c r="AI752" s="29"/>
      <c r="AJ752" s="29"/>
      <c r="AK752" s="29"/>
      <c r="AL752" s="29"/>
      <c r="AM752" s="29"/>
      <c r="AN752" s="29"/>
      <c r="AO752" s="29"/>
    </row>
    <row r="753" spans="1:41" ht="15.75" customHeight="1">
      <c r="A753" s="29"/>
      <c r="B753" s="29"/>
      <c r="C753" s="29"/>
      <c r="D753" s="29"/>
      <c r="E753" s="29"/>
      <c r="F753" s="29"/>
      <c r="G753" s="29"/>
      <c r="H753" s="29"/>
      <c r="I753" s="29"/>
      <c r="J753" s="29"/>
      <c r="K753" s="29"/>
      <c r="L753" s="29"/>
      <c r="M753" s="29"/>
      <c r="N753" s="29"/>
      <c r="O753" s="29"/>
      <c r="P753" s="28"/>
      <c r="Q753" s="29"/>
      <c r="R753" s="29"/>
      <c r="S753" s="29"/>
      <c r="T753" s="29"/>
      <c r="U753" s="29"/>
      <c r="V753" s="29"/>
      <c r="W753" s="29"/>
      <c r="X753" s="29"/>
      <c r="Y753" s="29"/>
      <c r="Z753" s="29"/>
      <c r="AA753" s="29"/>
      <c r="AB753" s="29"/>
      <c r="AC753" s="29"/>
      <c r="AD753" s="29"/>
      <c r="AE753" s="29"/>
      <c r="AF753" s="29"/>
      <c r="AG753" s="29"/>
      <c r="AH753" s="29"/>
      <c r="AI753" s="29"/>
      <c r="AJ753" s="29"/>
      <c r="AK753" s="29"/>
      <c r="AL753" s="29"/>
      <c r="AM753" s="29"/>
      <c r="AN753" s="29"/>
      <c r="AO753" s="29"/>
    </row>
    <row r="754" spans="1:41" ht="15.75" customHeight="1">
      <c r="A754" s="29"/>
      <c r="B754" s="29"/>
      <c r="C754" s="29"/>
      <c r="D754" s="29"/>
      <c r="E754" s="29"/>
      <c r="F754" s="29"/>
      <c r="G754" s="29"/>
      <c r="H754" s="29"/>
      <c r="I754" s="29"/>
      <c r="J754" s="29"/>
      <c r="K754" s="29"/>
      <c r="L754" s="29"/>
      <c r="M754" s="29"/>
      <c r="N754" s="29"/>
      <c r="O754" s="29"/>
      <c r="P754" s="28"/>
      <c r="Q754" s="29"/>
      <c r="R754" s="29"/>
      <c r="S754" s="29"/>
      <c r="T754" s="29"/>
      <c r="U754" s="29"/>
      <c r="V754" s="29"/>
      <c r="W754" s="29"/>
      <c r="X754" s="29"/>
      <c r="Y754" s="29"/>
      <c r="Z754" s="29"/>
      <c r="AA754" s="29"/>
      <c r="AB754" s="29"/>
      <c r="AC754" s="29"/>
      <c r="AD754" s="29"/>
      <c r="AE754" s="29"/>
      <c r="AF754" s="29"/>
      <c r="AG754" s="29"/>
      <c r="AH754" s="29"/>
      <c r="AI754" s="29"/>
      <c r="AJ754" s="29"/>
      <c r="AK754" s="29"/>
      <c r="AL754" s="29"/>
      <c r="AM754" s="29"/>
      <c r="AN754" s="29"/>
      <c r="AO754" s="29"/>
    </row>
    <row r="755" spans="1:41" ht="15.75" customHeight="1">
      <c r="A755" s="29"/>
      <c r="B755" s="29"/>
      <c r="C755" s="29"/>
      <c r="D755" s="29"/>
      <c r="E755" s="29"/>
      <c r="F755" s="29"/>
      <c r="G755" s="29"/>
      <c r="H755" s="29"/>
      <c r="I755" s="29"/>
      <c r="J755" s="29"/>
      <c r="K755" s="29"/>
      <c r="L755" s="29"/>
      <c r="M755" s="29"/>
      <c r="N755" s="29"/>
      <c r="O755" s="29"/>
      <c r="P755" s="28"/>
      <c r="Q755" s="29"/>
      <c r="R755" s="29"/>
      <c r="S755" s="29"/>
      <c r="T755" s="29"/>
      <c r="U755" s="29"/>
      <c r="V755" s="29"/>
      <c r="W755" s="29"/>
      <c r="X755" s="29"/>
      <c r="Y755" s="29"/>
      <c r="Z755" s="29"/>
      <c r="AA755" s="29"/>
      <c r="AB755" s="29"/>
      <c r="AC755" s="29"/>
      <c r="AD755" s="29"/>
      <c r="AE755" s="29"/>
      <c r="AF755" s="29"/>
      <c r="AG755" s="29"/>
      <c r="AH755" s="29"/>
      <c r="AI755" s="29"/>
      <c r="AJ755" s="29"/>
      <c r="AK755" s="29"/>
      <c r="AL755" s="29"/>
      <c r="AM755" s="29"/>
      <c r="AN755" s="29"/>
      <c r="AO755" s="29"/>
    </row>
    <row r="756" spans="1:41" ht="15.75" customHeight="1">
      <c r="A756" s="29"/>
      <c r="B756" s="29"/>
      <c r="C756" s="29"/>
      <c r="D756" s="29"/>
      <c r="E756" s="29"/>
      <c r="F756" s="29"/>
      <c r="G756" s="29"/>
      <c r="H756" s="29"/>
      <c r="I756" s="29"/>
      <c r="J756" s="29"/>
      <c r="K756" s="29"/>
      <c r="L756" s="29"/>
      <c r="M756" s="29"/>
      <c r="N756" s="29"/>
      <c r="O756" s="29"/>
      <c r="P756" s="28"/>
      <c r="Q756" s="29"/>
      <c r="R756" s="29"/>
      <c r="S756" s="29"/>
      <c r="T756" s="29"/>
      <c r="U756" s="29"/>
      <c r="V756" s="29"/>
      <c r="W756" s="29"/>
      <c r="X756" s="29"/>
      <c r="Y756" s="29"/>
      <c r="Z756" s="29"/>
      <c r="AA756" s="29"/>
      <c r="AB756" s="29"/>
      <c r="AC756" s="29"/>
      <c r="AD756" s="29"/>
      <c r="AE756" s="29"/>
      <c r="AF756" s="29"/>
      <c r="AG756" s="29"/>
      <c r="AH756" s="29"/>
      <c r="AI756" s="29"/>
      <c r="AJ756" s="29"/>
      <c r="AK756" s="29"/>
      <c r="AL756" s="29"/>
      <c r="AM756" s="29"/>
      <c r="AN756" s="29"/>
      <c r="AO756" s="29"/>
    </row>
    <row r="757" spans="1:41" ht="15.75" customHeight="1">
      <c r="A757" s="29"/>
      <c r="B757" s="29"/>
      <c r="C757" s="29"/>
      <c r="D757" s="29"/>
      <c r="E757" s="29"/>
      <c r="F757" s="29"/>
      <c r="G757" s="29"/>
      <c r="H757" s="29"/>
      <c r="I757" s="29"/>
      <c r="J757" s="29"/>
      <c r="K757" s="29"/>
      <c r="L757" s="29"/>
      <c r="M757" s="29"/>
      <c r="N757" s="29"/>
      <c r="O757" s="29"/>
      <c r="P757" s="28"/>
      <c r="Q757" s="29"/>
      <c r="R757" s="29"/>
      <c r="S757" s="29"/>
      <c r="T757" s="29"/>
      <c r="U757" s="29"/>
      <c r="V757" s="29"/>
      <c r="W757" s="29"/>
      <c r="X757" s="29"/>
      <c r="Y757" s="29"/>
      <c r="Z757" s="29"/>
      <c r="AA757" s="29"/>
      <c r="AB757" s="29"/>
      <c r="AC757" s="29"/>
      <c r="AD757" s="29"/>
      <c r="AE757" s="29"/>
      <c r="AF757" s="29"/>
      <c r="AG757" s="29"/>
      <c r="AH757" s="29"/>
      <c r="AI757" s="29"/>
      <c r="AJ757" s="29"/>
      <c r="AK757" s="29"/>
      <c r="AL757" s="29"/>
      <c r="AM757" s="29"/>
      <c r="AN757" s="29"/>
      <c r="AO757" s="29"/>
    </row>
    <row r="758" spans="1:41" ht="15.75" customHeight="1">
      <c r="A758" s="29"/>
      <c r="B758" s="29"/>
      <c r="C758" s="29"/>
      <c r="D758" s="29"/>
      <c r="E758" s="29"/>
      <c r="F758" s="29"/>
      <c r="G758" s="29"/>
      <c r="H758" s="29"/>
      <c r="I758" s="29"/>
      <c r="J758" s="29"/>
      <c r="K758" s="29"/>
      <c r="L758" s="29"/>
      <c r="M758" s="29"/>
      <c r="N758" s="29"/>
      <c r="O758" s="29"/>
      <c r="P758" s="28"/>
      <c r="Q758" s="29"/>
      <c r="R758" s="29"/>
      <c r="S758" s="29"/>
      <c r="T758" s="29"/>
      <c r="U758" s="29"/>
      <c r="V758" s="29"/>
      <c r="W758" s="29"/>
      <c r="X758" s="29"/>
      <c r="Y758" s="29"/>
      <c r="Z758" s="29"/>
      <c r="AA758" s="29"/>
      <c r="AB758" s="29"/>
      <c r="AC758" s="29"/>
      <c r="AD758" s="29"/>
      <c r="AE758" s="29"/>
      <c r="AF758" s="29"/>
      <c r="AG758" s="29"/>
      <c r="AH758" s="29"/>
      <c r="AI758" s="29"/>
      <c r="AJ758" s="29"/>
      <c r="AK758" s="29"/>
      <c r="AL758" s="29"/>
      <c r="AM758" s="29"/>
      <c r="AN758" s="29"/>
      <c r="AO758" s="29"/>
    </row>
    <row r="759" spans="1:41" ht="15.75" customHeight="1">
      <c r="A759" s="29"/>
      <c r="B759" s="29"/>
      <c r="C759" s="29"/>
      <c r="D759" s="29"/>
      <c r="E759" s="29"/>
      <c r="F759" s="29"/>
      <c r="G759" s="29"/>
      <c r="H759" s="29"/>
      <c r="I759" s="29"/>
      <c r="J759" s="29"/>
      <c r="K759" s="29"/>
      <c r="L759" s="29"/>
      <c r="M759" s="29"/>
      <c r="N759" s="29"/>
      <c r="O759" s="29"/>
      <c r="P759" s="28"/>
      <c r="Q759" s="29"/>
      <c r="R759" s="29"/>
      <c r="S759" s="29"/>
      <c r="T759" s="29"/>
      <c r="U759" s="29"/>
      <c r="V759" s="29"/>
      <c r="W759" s="29"/>
      <c r="X759" s="29"/>
      <c r="Y759" s="29"/>
      <c r="Z759" s="29"/>
      <c r="AA759" s="29"/>
      <c r="AB759" s="29"/>
      <c r="AC759" s="29"/>
      <c r="AD759" s="29"/>
      <c r="AE759" s="29"/>
      <c r="AF759" s="29"/>
      <c r="AG759" s="29"/>
      <c r="AH759" s="29"/>
      <c r="AI759" s="29"/>
      <c r="AJ759" s="29"/>
      <c r="AK759" s="29"/>
      <c r="AL759" s="29"/>
      <c r="AM759" s="29"/>
      <c r="AN759" s="29"/>
      <c r="AO759" s="29"/>
    </row>
    <row r="760" spans="1:41" ht="15.75" customHeight="1">
      <c r="A760" s="29"/>
      <c r="B760" s="29"/>
      <c r="C760" s="29"/>
      <c r="D760" s="29"/>
      <c r="E760" s="29"/>
      <c r="F760" s="29"/>
      <c r="G760" s="29"/>
      <c r="H760" s="29"/>
      <c r="I760" s="29"/>
      <c r="J760" s="29"/>
      <c r="K760" s="29"/>
      <c r="L760" s="29"/>
      <c r="M760" s="29"/>
      <c r="N760" s="29"/>
      <c r="O760" s="29"/>
      <c r="P760" s="28"/>
      <c r="Q760" s="29"/>
      <c r="R760" s="29"/>
      <c r="S760" s="29"/>
      <c r="T760" s="29"/>
      <c r="U760" s="29"/>
      <c r="V760" s="29"/>
      <c r="W760" s="29"/>
      <c r="X760" s="29"/>
      <c r="Y760" s="29"/>
      <c r="Z760" s="29"/>
      <c r="AA760" s="29"/>
      <c r="AB760" s="29"/>
      <c r="AC760" s="29"/>
      <c r="AD760" s="29"/>
      <c r="AE760" s="29"/>
      <c r="AF760" s="29"/>
      <c r="AG760" s="29"/>
      <c r="AH760" s="29"/>
      <c r="AI760" s="29"/>
      <c r="AJ760" s="29"/>
      <c r="AK760" s="29"/>
      <c r="AL760" s="29"/>
      <c r="AM760" s="29"/>
      <c r="AN760" s="29"/>
      <c r="AO760" s="29"/>
    </row>
    <row r="761" spans="1:41" ht="15.75" customHeight="1">
      <c r="A761" s="29"/>
      <c r="B761" s="29"/>
      <c r="C761" s="29"/>
      <c r="D761" s="29"/>
      <c r="E761" s="29"/>
      <c r="F761" s="29"/>
      <c r="G761" s="29"/>
      <c r="H761" s="29"/>
      <c r="I761" s="29"/>
      <c r="J761" s="29"/>
      <c r="K761" s="29"/>
      <c r="L761" s="29"/>
      <c r="M761" s="29"/>
      <c r="N761" s="29"/>
      <c r="O761" s="29"/>
      <c r="P761" s="28"/>
      <c r="Q761" s="29"/>
      <c r="R761" s="29"/>
      <c r="S761" s="29"/>
      <c r="T761" s="29"/>
      <c r="U761" s="29"/>
      <c r="V761" s="29"/>
      <c r="W761" s="29"/>
      <c r="X761" s="29"/>
      <c r="Y761" s="29"/>
      <c r="Z761" s="29"/>
      <c r="AA761" s="29"/>
      <c r="AB761" s="29"/>
      <c r="AC761" s="29"/>
      <c r="AD761" s="29"/>
      <c r="AE761" s="29"/>
      <c r="AF761" s="29"/>
      <c r="AG761" s="29"/>
      <c r="AH761" s="29"/>
      <c r="AI761" s="29"/>
      <c r="AJ761" s="29"/>
      <c r="AK761" s="29"/>
      <c r="AL761" s="29"/>
      <c r="AM761" s="29"/>
      <c r="AN761" s="29"/>
      <c r="AO761" s="29"/>
    </row>
    <row r="762" spans="1:41" ht="15.75" customHeight="1">
      <c r="A762" s="29"/>
      <c r="B762" s="29"/>
      <c r="C762" s="29"/>
      <c r="D762" s="29"/>
      <c r="E762" s="29"/>
      <c r="F762" s="29"/>
      <c r="G762" s="29"/>
      <c r="H762" s="29"/>
      <c r="I762" s="29"/>
      <c r="J762" s="29"/>
      <c r="K762" s="29"/>
      <c r="L762" s="29"/>
      <c r="M762" s="29"/>
      <c r="N762" s="29"/>
      <c r="O762" s="29"/>
      <c r="P762" s="28"/>
      <c r="Q762" s="29"/>
      <c r="R762" s="29"/>
      <c r="S762" s="29"/>
      <c r="T762" s="29"/>
      <c r="U762" s="29"/>
      <c r="V762" s="29"/>
      <c r="W762" s="29"/>
      <c r="X762" s="29"/>
      <c r="Y762" s="29"/>
      <c r="Z762" s="29"/>
      <c r="AA762" s="29"/>
      <c r="AB762" s="29"/>
      <c r="AC762" s="29"/>
      <c r="AD762" s="29"/>
      <c r="AE762" s="29"/>
      <c r="AF762" s="29"/>
      <c r="AG762" s="29"/>
      <c r="AH762" s="29"/>
      <c r="AI762" s="29"/>
      <c r="AJ762" s="29"/>
      <c r="AK762" s="29"/>
      <c r="AL762" s="29"/>
      <c r="AM762" s="29"/>
      <c r="AN762" s="29"/>
      <c r="AO762" s="29"/>
    </row>
    <row r="763" spans="1:41" ht="15.75" customHeight="1">
      <c r="A763" s="29"/>
      <c r="B763" s="29"/>
      <c r="C763" s="29"/>
      <c r="D763" s="29"/>
      <c r="E763" s="29"/>
      <c r="F763" s="29"/>
      <c r="G763" s="29"/>
      <c r="H763" s="29"/>
      <c r="I763" s="29"/>
      <c r="J763" s="29"/>
      <c r="K763" s="29"/>
      <c r="L763" s="29"/>
      <c r="M763" s="29"/>
      <c r="N763" s="29"/>
      <c r="O763" s="29"/>
      <c r="P763" s="28"/>
      <c r="Q763" s="29"/>
      <c r="R763" s="29"/>
      <c r="S763" s="29"/>
      <c r="T763" s="29"/>
      <c r="U763" s="29"/>
      <c r="V763" s="29"/>
      <c r="W763" s="29"/>
      <c r="X763" s="29"/>
      <c r="Y763" s="29"/>
      <c r="Z763" s="29"/>
      <c r="AA763" s="29"/>
      <c r="AB763" s="29"/>
      <c r="AC763" s="29"/>
      <c r="AD763" s="29"/>
      <c r="AE763" s="29"/>
      <c r="AF763" s="29"/>
      <c r="AG763" s="29"/>
      <c r="AH763" s="29"/>
      <c r="AI763" s="29"/>
      <c r="AJ763" s="29"/>
      <c r="AK763" s="29"/>
      <c r="AL763" s="29"/>
      <c r="AM763" s="29"/>
      <c r="AN763" s="29"/>
      <c r="AO763" s="29"/>
    </row>
    <row r="764" spans="1:41" ht="15.75" customHeight="1">
      <c r="A764" s="29"/>
      <c r="B764" s="29"/>
      <c r="C764" s="29"/>
      <c r="D764" s="29"/>
      <c r="E764" s="29"/>
      <c r="F764" s="29"/>
      <c r="G764" s="29"/>
      <c r="H764" s="29"/>
      <c r="I764" s="29"/>
      <c r="J764" s="29"/>
      <c r="K764" s="29"/>
      <c r="L764" s="29"/>
      <c r="M764" s="29"/>
      <c r="N764" s="29"/>
      <c r="O764" s="29"/>
      <c r="P764" s="28"/>
      <c r="Q764" s="29"/>
      <c r="R764" s="29"/>
      <c r="S764" s="29"/>
      <c r="T764" s="29"/>
      <c r="U764" s="29"/>
      <c r="V764" s="29"/>
      <c r="W764" s="29"/>
      <c r="X764" s="29"/>
      <c r="Y764" s="29"/>
      <c r="Z764" s="29"/>
      <c r="AA764" s="29"/>
      <c r="AB764" s="29"/>
      <c r="AC764" s="29"/>
      <c r="AD764" s="29"/>
      <c r="AE764" s="29"/>
      <c r="AF764" s="29"/>
      <c r="AG764" s="29"/>
      <c r="AH764" s="29"/>
      <c r="AI764" s="29"/>
      <c r="AJ764" s="29"/>
      <c r="AK764" s="29"/>
      <c r="AL764" s="29"/>
      <c r="AM764" s="29"/>
      <c r="AN764" s="29"/>
      <c r="AO764" s="29"/>
    </row>
    <row r="765" spans="1:41" ht="15.75" customHeight="1">
      <c r="A765" s="29"/>
      <c r="B765" s="29"/>
      <c r="C765" s="29"/>
      <c r="D765" s="29"/>
      <c r="E765" s="29"/>
      <c r="F765" s="29"/>
      <c r="G765" s="29"/>
      <c r="H765" s="29"/>
      <c r="I765" s="29"/>
      <c r="J765" s="29"/>
      <c r="K765" s="29"/>
      <c r="L765" s="29"/>
      <c r="M765" s="29"/>
      <c r="N765" s="29"/>
      <c r="O765" s="29"/>
      <c r="P765" s="28"/>
      <c r="Q765" s="29"/>
      <c r="R765" s="29"/>
      <c r="S765" s="29"/>
      <c r="T765" s="29"/>
      <c r="U765" s="29"/>
      <c r="V765" s="29"/>
      <c r="W765" s="29"/>
      <c r="X765" s="29"/>
      <c r="Y765" s="29"/>
      <c r="Z765" s="29"/>
      <c r="AA765" s="29"/>
      <c r="AB765" s="29"/>
      <c r="AC765" s="29"/>
      <c r="AD765" s="29"/>
      <c r="AE765" s="29"/>
      <c r="AF765" s="29"/>
      <c r="AG765" s="29"/>
      <c r="AH765" s="29"/>
      <c r="AI765" s="29"/>
      <c r="AJ765" s="29"/>
      <c r="AK765" s="29"/>
      <c r="AL765" s="29"/>
      <c r="AM765" s="29"/>
      <c r="AN765" s="29"/>
      <c r="AO765" s="29"/>
    </row>
    <row r="766" spans="1:41" ht="15.75" customHeight="1">
      <c r="A766" s="29"/>
      <c r="B766" s="29"/>
      <c r="C766" s="29"/>
      <c r="D766" s="29"/>
      <c r="E766" s="29"/>
      <c r="F766" s="29"/>
      <c r="G766" s="29"/>
      <c r="H766" s="29"/>
      <c r="I766" s="29"/>
      <c r="J766" s="29"/>
      <c r="K766" s="29"/>
      <c r="L766" s="29"/>
      <c r="M766" s="29"/>
      <c r="N766" s="29"/>
      <c r="O766" s="29"/>
      <c r="P766" s="28"/>
      <c r="Q766" s="29"/>
      <c r="R766" s="29"/>
      <c r="S766" s="29"/>
      <c r="T766" s="29"/>
      <c r="U766" s="29"/>
      <c r="V766" s="29"/>
      <c r="W766" s="29"/>
      <c r="X766" s="29"/>
      <c r="Y766" s="29"/>
      <c r="Z766" s="29"/>
      <c r="AA766" s="29"/>
      <c r="AB766" s="29"/>
      <c r="AC766" s="29"/>
      <c r="AD766" s="29"/>
      <c r="AE766" s="29"/>
      <c r="AF766" s="29"/>
      <c r="AG766" s="29"/>
      <c r="AH766" s="29"/>
      <c r="AI766" s="29"/>
      <c r="AJ766" s="29"/>
      <c r="AK766" s="29"/>
      <c r="AL766" s="29"/>
      <c r="AM766" s="29"/>
      <c r="AN766" s="29"/>
      <c r="AO766" s="29"/>
    </row>
    <row r="767" spans="1:41" ht="15.75" customHeight="1">
      <c r="A767" s="29"/>
      <c r="B767" s="29"/>
      <c r="C767" s="29"/>
      <c r="D767" s="29"/>
      <c r="E767" s="29"/>
      <c r="F767" s="29"/>
      <c r="G767" s="29"/>
      <c r="H767" s="29"/>
      <c r="I767" s="29"/>
      <c r="J767" s="29"/>
      <c r="K767" s="29"/>
      <c r="L767" s="29"/>
      <c r="M767" s="29"/>
      <c r="N767" s="29"/>
      <c r="O767" s="29"/>
      <c r="P767" s="28"/>
      <c r="Q767" s="29"/>
      <c r="R767" s="29"/>
      <c r="S767" s="29"/>
      <c r="T767" s="29"/>
      <c r="U767" s="29"/>
      <c r="V767" s="29"/>
      <c r="W767" s="29"/>
      <c r="X767" s="29"/>
      <c r="Y767" s="29"/>
      <c r="Z767" s="29"/>
      <c r="AA767" s="29"/>
      <c r="AB767" s="29"/>
      <c r="AC767" s="29"/>
      <c r="AD767" s="29"/>
      <c r="AE767" s="29"/>
      <c r="AF767" s="29"/>
      <c r="AG767" s="29"/>
      <c r="AH767" s="29"/>
      <c r="AI767" s="29"/>
      <c r="AJ767" s="29"/>
      <c r="AK767" s="29"/>
      <c r="AL767" s="29"/>
      <c r="AM767" s="29"/>
      <c r="AN767" s="29"/>
      <c r="AO767" s="29"/>
    </row>
    <row r="768" spans="1:41" ht="15.75" customHeight="1">
      <c r="A768" s="29"/>
      <c r="B768" s="29"/>
      <c r="C768" s="29"/>
      <c r="D768" s="29"/>
      <c r="E768" s="29"/>
      <c r="F768" s="29"/>
      <c r="G768" s="29"/>
      <c r="H768" s="29"/>
      <c r="I768" s="29"/>
      <c r="J768" s="29"/>
      <c r="K768" s="29"/>
      <c r="L768" s="29"/>
      <c r="M768" s="29"/>
      <c r="N768" s="29"/>
      <c r="O768" s="29"/>
      <c r="P768" s="28"/>
      <c r="Q768" s="29"/>
      <c r="R768" s="29"/>
      <c r="S768" s="29"/>
      <c r="T768" s="29"/>
      <c r="U768" s="29"/>
      <c r="V768" s="29"/>
      <c r="W768" s="29"/>
      <c r="X768" s="29"/>
      <c r="Y768" s="29"/>
      <c r="Z768" s="29"/>
      <c r="AA768" s="29"/>
      <c r="AB768" s="29"/>
      <c r="AC768" s="29"/>
      <c r="AD768" s="29"/>
      <c r="AE768" s="29"/>
      <c r="AF768" s="29"/>
      <c r="AG768" s="29"/>
      <c r="AH768" s="29"/>
      <c r="AI768" s="29"/>
      <c r="AJ768" s="29"/>
      <c r="AK768" s="29"/>
      <c r="AL768" s="29"/>
      <c r="AM768" s="29"/>
      <c r="AN768" s="29"/>
      <c r="AO768" s="29"/>
    </row>
    <row r="769" spans="1:41" ht="15.75" customHeight="1">
      <c r="A769" s="29"/>
      <c r="B769" s="29"/>
      <c r="C769" s="29"/>
      <c r="D769" s="29"/>
      <c r="E769" s="29"/>
      <c r="F769" s="29"/>
      <c r="G769" s="29"/>
      <c r="H769" s="29"/>
      <c r="I769" s="29"/>
      <c r="J769" s="29"/>
      <c r="K769" s="29"/>
      <c r="L769" s="29"/>
      <c r="M769" s="29"/>
      <c r="N769" s="29"/>
      <c r="O769" s="29"/>
      <c r="P769" s="28"/>
      <c r="Q769" s="29"/>
      <c r="R769" s="29"/>
      <c r="S769" s="29"/>
      <c r="T769" s="29"/>
      <c r="U769" s="29"/>
      <c r="V769" s="29"/>
      <c r="W769" s="29"/>
      <c r="X769" s="29"/>
      <c r="Y769" s="29"/>
      <c r="Z769" s="29"/>
      <c r="AA769" s="29"/>
      <c r="AB769" s="29"/>
      <c r="AC769" s="29"/>
      <c r="AD769" s="29"/>
      <c r="AE769" s="29"/>
      <c r="AF769" s="29"/>
      <c r="AG769" s="29"/>
      <c r="AH769" s="29"/>
      <c r="AI769" s="29"/>
      <c r="AJ769" s="29"/>
      <c r="AK769" s="29"/>
      <c r="AL769" s="29"/>
      <c r="AM769" s="29"/>
      <c r="AN769" s="29"/>
      <c r="AO769" s="29"/>
    </row>
    <row r="770" spans="1:41" ht="15.75" customHeight="1">
      <c r="A770" s="29"/>
      <c r="B770" s="29"/>
      <c r="C770" s="29"/>
      <c r="D770" s="29"/>
      <c r="E770" s="29"/>
      <c r="F770" s="29"/>
      <c r="G770" s="29"/>
      <c r="H770" s="29"/>
      <c r="I770" s="29"/>
      <c r="J770" s="29"/>
      <c r="K770" s="29"/>
      <c r="L770" s="29"/>
      <c r="M770" s="29"/>
      <c r="N770" s="29"/>
      <c r="O770" s="29"/>
      <c r="P770" s="28"/>
      <c r="Q770" s="29"/>
      <c r="R770" s="29"/>
      <c r="S770" s="29"/>
      <c r="T770" s="29"/>
      <c r="U770" s="29"/>
      <c r="V770" s="29"/>
      <c r="W770" s="29"/>
      <c r="X770" s="29"/>
      <c r="Y770" s="29"/>
      <c r="Z770" s="29"/>
      <c r="AA770" s="29"/>
      <c r="AB770" s="29"/>
      <c r="AC770" s="29"/>
      <c r="AD770" s="29"/>
      <c r="AE770" s="29"/>
      <c r="AF770" s="29"/>
      <c r="AG770" s="29"/>
      <c r="AH770" s="29"/>
      <c r="AI770" s="29"/>
      <c r="AJ770" s="29"/>
      <c r="AK770" s="29"/>
      <c r="AL770" s="29"/>
      <c r="AM770" s="29"/>
      <c r="AN770" s="29"/>
      <c r="AO770" s="29"/>
    </row>
    <row r="771" spans="1:41" ht="15.75" customHeight="1">
      <c r="A771" s="29"/>
      <c r="B771" s="29"/>
      <c r="C771" s="29"/>
      <c r="D771" s="29"/>
      <c r="E771" s="29"/>
      <c r="F771" s="29"/>
      <c r="G771" s="29"/>
      <c r="H771" s="29"/>
      <c r="I771" s="29"/>
      <c r="J771" s="29"/>
      <c r="K771" s="29"/>
      <c r="L771" s="29"/>
      <c r="M771" s="29"/>
      <c r="N771" s="29"/>
      <c r="O771" s="29"/>
      <c r="P771" s="28"/>
      <c r="Q771" s="29"/>
      <c r="R771" s="29"/>
      <c r="S771" s="29"/>
      <c r="T771" s="29"/>
      <c r="U771" s="29"/>
      <c r="V771" s="29"/>
      <c r="W771" s="29"/>
      <c r="X771" s="29"/>
      <c r="Y771" s="29"/>
      <c r="Z771" s="29"/>
      <c r="AA771" s="29"/>
      <c r="AB771" s="29"/>
      <c r="AC771" s="29"/>
      <c r="AD771" s="29"/>
      <c r="AE771" s="29"/>
      <c r="AF771" s="29"/>
      <c r="AG771" s="29"/>
      <c r="AH771" s="29"/>
      <c r="AI771" s="29"/>
      <c r="AJ771" s="29"/>
      <c r="AK771" s="29"/>
      <c r="AL771" s="29"/>
      <c r="AM771" s="29"/>
      <c r="AN771" s="29"/>
      <c r="AO771" s="29"/>
    </row>
    <row r="772" spans="1:41" ht="15.75" customHeight="1">
      <c r="A772" s="29"/>
      <c r="B772" s="29"/>
      <c r="C772" s="29"/>
      <c r="D772" s="29"/>
      <c r="E772" s="29"/>
      <c r="F772" s="29"/>
      <c r="G772" s="29"/>
      <c r="H772" s="29"/>
      <c r="I772" s="29"/>
      <c r="J772" s="29"/>
      <c r="K772" s="29"/>
      <c r="L772" s="29"/>
      <c r="M772" s="29"/>
      <c r="N772" s="29"/>
      <c r="O772" s="29"/>
      <c r="P772" s="28"/>
      <c r="Q772" s="29"/>
      <c r="R772" s="29"/>
      <c r="S772" s="29"/>
      <c r="T772" s="29"/>
      <c r="U772" s="29"/>
      <c r="V772" s="29"/>
      <c r="W772" s="29"/>
      <c r="X772" s="29"/>
      <c r="Y772" s="29"/>
      <c r="Z772" s="29"/>
      <c r="AA772" s="29"/>
      <c r="AB772" s="29"/>
      <c r="AC772" s="29"/>
      <c r="AD772" s="29"/>
      <c r="AE772" s="29"/>
      <c r="AF772" s="29"/>
      <c r="AG772" s="29"/>
      <c r="AH772" s="29"/>
      <c r="AI772" s="29"/>
      <c r="AJ772" s="29"/>
      <c r="AK772" s="29"/>
      <c r="AL772" s="29"/>
      <c r="AM772" s="29"/>
      <c r="AN772" s="29"/>
      <c r="AO772" s="29"/>
    </row>
    <row r="773" spans="1:41" ht="15.75" customHeight="1">
      <c r="A773" s="29"/>
      <c r="B773" s="29"/>
      <c r="C773" s="29"/>
      <c r="D773" s="29"/>
      <c r="E773" s="29"/>
      <c r="F773" s="29"/>
      <c r="G773" s="29"/>
      <c r="H773" s="29"/>
      <c r="I773" s="29"/>
      <c r="J773" s="29"/>
      <c r="K773" s="29"/>
      <c r="L773" s="29"/>
      <c r="M773" s="29"/>
      <c r="N773" s="29"/>
      <c r="O773" s="29"/>
      <c r="P773" s="28"/>
      <c r="Q773" s="29"/>
      <c r="R773" s="29"/>
      <c r="S773" s="29"/>
      <c r="T773" s="29"/>
      <c r="U773" s="29"/>
      <c r="V773" s="29"/>
      <c r="W773" s="29"/>
      <c r="X773" s="29"/>
      <c r="Y773" s="29"/>
      <c r="Z773" s="29"/>
      <c r="AA773" s="29"/>
      <c r="AB773" s="29"/>
      <c r="AC773" s="29"/>
      <c r="AD773" s="29"/>
      <c r="AE773" s="29"/>
      <c r="AF773" s="29"/>
      <c r="AG773" s="29"/>
      <c r="AH773" s="29"/>
      <c r="AI773" s="29"/>
      <c r="AJ773" s="29"/>
      <c r="AK773" s="29"/>
      <c r="AL773" s="29"/>
      <c r="AM773" s="29"/>
      <c r="AN773" s="29"/>
      <c r="AO773" s="29"/>
    </row>
    <row r="774" spans="1:41" ht="15.75" customHeight="1">
      <c r="A774" s="29"/>
      <c r="B774" s="29"/>
      <c r="C774" s="29"/>
      <c r="D774" s="29"/>
      <c r="E774" s="29"/>
      <c r="F774" s="29"/>
      <c r="G774" s="29"/>
      <c r="H774" s="29"/>
      <c r="I774" s="29"/>
      <c r="J774" s="29"/>
      <c r="K774" s="29"/>
      <c r="L774" s="29"/>
      <c r="M774" s="29"/>
      <c r="N774" s="29"/>
      <c r="O774" s="29"/>
      <c r="P774" s="28"/>
      <c r="Q774" s="29"/>
      <c r="R774" s="29"/>
      <c r="S774" s="29"/>
      <c r="T774" s="29"/>
      <c r="U774" s="29"/>
      <c r="V774" s="29"/>
      <c r="W774" s="29"/>
      <c r="X774" s="29"/>
      <c r="Y774" s="29"/>
      <c r="Z774" s="29"/>
      <c r="AA774" s="29"/>
      <c r="AB774" s="29"/>
      <c r="AC774" s="29"/>
      <c r="AD774" s="29"/>
      <c r="AE774" s="29"/>
      <c r="AF774" s="29"/>
      <c r="AG774" s="29"/>
      <c r="AH774" s="29"/>
      <c r="AI774" s="29"/>
      <c r="AJ774" s="29"/>
      <c r="AK774" s="29"/>
      <c r="AL774" s="29"/>
      <c r="AM774" s="29"/>
      <c r="AN774" s="29"/>
      <c r="AO774" s="29"/>
    </row>
    <row r="775" spans="1:41" ht="15.75" customHeight="1">
      <c r="A775" s="29"/>
      <c r="B775" s="29"/>
      <c r="C775" s="29"/>
      <c r="D775" s="29"/>
      <c r="E775" s="29"/>
      <c r="F775" s="29"/>
      <c r="G775" s="29"/>
      <c r="H775" s="29"/>
      <c r="I775" s="29"/>
      <c r="J775" s="29"/>
      <c r="K775" s="29"/>
      <c r="L775" s="29"/>
      <c r="M775" s="29"/>
      <c r="N775" s="29"/>
      <c r="O775" s="29"/>
      <c r="P775" s="28"/>
      <c r="Q775" s="29"/>
      <c r="R775" s="29"/>
      <c r="S775" s="29"/>
      <c r="T775" s="29"/>
      <c r="U775" s="29"/>
      <c r="V775" s="29"/>
      <c r="W775" s="29"/>
      <c r="X775" s="29"/>
      <c r="Y775" s="29"/>
      <c r="Z775" s="29"/>
      <c r="AA775" s="29"/>
      <c r="AB775" s="29"/>
      <c r="AC775" s="29"/>
      <c r="AD775" s="29"/>
      <c r="AE775" s="29"/>
      <c r="AF775" s="29"/>
      <c r="AG775" s="29"/>
      <c r="AH775" s="29"/>
      <c r="AI775" s="29"/>
      <c r="AJ775" s="29"/>
      <c r="AK775" s="29"/>
      <c r="AL775" s="29"/>
      <c r="AM775" s="29"/>
      <c r="AN775" s="29"/>
      <c r="AO775" s="29"/>
    </row>
    <row r="776" spans="1:41" ht="15.75" customHeight="1">
      <c r="A776" s="29"/>
      <c r="B776" s="29"/>
      <c r="C776" s="29"/>
      <c r="D776" s="29"/>
      <c r="E776" s="29"/>
      <c r="F776" s="29"/>
      <c r="G776" s="29"/>
      <c r="H776" s="29"/>
      <c r="I776" s="29"/>
      <c r="J776" s="29"/>
      <c r="K776" s="29"/>
      <c r="L776" s="29"/>
      <c r="M776" s="29"/>
      <c r="N776" s="29"/>
      <c r="O776" s="29"/>
      <c r="P776" s="28"/>
      <c r="Q776" s="29"/>
      <c r="R776" s="29"/>
      <c r="S776" s="29"/>
      <c r="T776" s="29"/>
      <c r="U776" s="29"/>
      <c r="V776" s="29"/>
      <c r="W776" s="29"/>
      <c r="X776" s="29"/>
      <c r="Y776" s="29"/>
      <c r="Z776" s="29"/>
      <c r="AA776" s="29"/>
      <c r="AB776" s="29"/>
      <c r="AC776" s="29"/>
      <c r="AD776" s="29"/>
      <c r="AE776" s="29"/>
      <c r="AF776" s="29"/>
      <c r="AG776" s="29"/>
      <c r="AH776" s="29"/>
      <c r="AI776" s="29"/>
      <c r="AJ776" s="29"/>
      <c r="AK776" s="29"/>
      <c r="AL776" s="29"/>
      <c r="AM776" s="29"/>
      <c r="AN776" s="29"/>
      <c r="AO776" s="29"/>
    </row>
    <row r="777" spans="1:41" ht="15.75" customHeight="1">
      <c r="A777" s="29"/>
      <c r="B777" s="29"/>
      <c r="C777" s="29"/>
      <c r="D777" s="29"/>
      <c r="E777" s="29"/>
      <c r="F777" s="29"/>
      <c r="G777" s="29"/>
      <c r="H777" s="29"/>
      <c r="I777" s="29"/>
      <c r="J777" s="29"/>
      <c r="K777" s="29"/>
      <c r="L777" s="29"/>
      <c r="M777" s="29"/>
      <c r="N777" s="29"/>
      <c r="O777" s="29"/>
      <c r="P777" s="28"/>
      <c r="Q777" s="29"/>
      <c r="R777" s="29"/>
      <c r="S777" s="29"/>
      <c r="T777" s="29"/>
      <c r="U777" s="29"/>
      <c r="V777" s="29"/>
      <c r="W777" s="29"/>
      <c r="X777" s="29"/>
      <c r="Y777" s="29"/>
      <c r="Z777" s="29"/>
      <c r="AA777" s="29"/>
      <c r="AB777" s="29"/>
      <c r="AC777" s="29"/>
      <c r="AD777" s="29"/>
      <c r="AE777" s="29"/>
      <c r="AF777" s="29"/>
      <c r="AG777" s="29"/>
      <c r="AH777" s="29"/>
      <c r="AI777" s="29"/>
      <c r="AJ777" s="29"/>
      <c r="AK777" s="29"/>
      <c r="AL777" s="29"/>
      <c r="AM777" s="29"/>
      <c r="AN777" s="29"/>
      <c r="AO777" s="29"/>
    </row>
    <row r="778" spans="1:41" ht="15.75" customHeight="1">
      <c r="A778" s="29"/>
      <c r="B778" s="29"/>
      <c r="C778" s="29"/>
      <c r="D778" s="29"/>
      <c r="E778" s="29"/>
      <c r="F778" s="29"/>
      <c r="G778" s="29"/>
      <c r="H778" s="29"/>
      <c r="I778" s="29"/>
      <c r="J778" s="29"/>
      <c r="K778" s="29"/>
      <c r="L778" s="29"/>
      <c r="M778" s="29"/>
      <c r="N778" s="29"/>
      <c r="O778" s="29"/>
      <c r="P778" s="28"/>
      <c r="Q778" s="29"/>
      <c r="R778" s="29"/>
      <c r="S778" s="29"/>
      <c r="T778" s="29"/>
      <c r="U778" s="29"/>
      <c r="V778" s="29"/>
      <c r="W778" s="29"/>
      <c r="X778" s="29"/>
      <c r="Y778" s="29"/>
      <c r="Z778" s="29"/>
      <c r="AA778" s="29"/>
      <c r="AB778" s="29"/>
      <c r="AC778" s="29"/>
      <c r="AD778" s="29"/>
      <c r="AE778" s="29"/>
      <c r="AF778" s="29"/>
      <c r="AG778" s="29"/>
      <c r="AH778" s="29"/>
      <c r="AI778" s="29"/>
      <c r="AJ778" s="29"/>
      <c r="AK778" s="29"/>
      <c r="AL778" s="29"/>
      <c r="AM778" s="29"/>
      <c r="AN778" s="29"/>
      <c r="AO778" s="29"/>
    </row>
    <row r="779" spans="1:41" ht="15.75" customHeight="1">
      <c r="A779" s="29"/>
      <c r="B779" s="29"/>
      <c r="C779" s="29"/>
      <c r="D779" s="29"/>
      <c r="E779" s="29"/>
      <c r="F779" s="29"/>
      <c r="G779" s="29"/>
      <c r="H779" s="29"/>
      <c r="I779" s="29"/>
      <c r="J779" s="29"/>
      <c r="K779" s="29"/>
      <c r="L779" s="29"/>
      <c r="M779" s="29"/>
      <c r="N779" s="29"/>
      <c r="O779" s="29"/>
      <c r="P779" s="28"/>
      <c r="Q779" s="29"/>
      <c r="R779" s="29"/>
      <c r="S779" s="29"/>
      <c r="T779" s="29"/>
      <c r="U779" s="29"/>
      <c r="V779" s="29"/>
      <c r="W779" s="29"/>
      <c r="X779" s="29"/>
      <c r="Y779" s="29"/>
      <c r="Z779" s="29"/>
      <c r="AA779" s="29"/>
      <c r="AB779" s="29"/>
      <c r="AC779" s="29"/>
      <c r="AD779" s="29"/>
      <c r="AE779" s="29"/>
      <c r="AF779" s="29"/>
      <c r="AG779" s="29"/>
      <c r="AH779" s="29"/>
      <c r="AI779" s="29"/>
      <c r="AJ779" s="29"/>
      <c r="AK779" s="29"/>
      <c r="AL779" s="29"/>
      <c r="AM779" s="29"/>
      <c r="AN779" s="29"/>
      <c r="AO779" s="29"/>
    </row>
    <row r="780" spans="1:41" ht="15.75" customHeight="1">
      <c r="A780" s="29"/>
      <c r="B780" s="29"/>
      <c r="C780" s="29"/>
      <c r="D780" s="29"/>
      <c r="E780" s="29"/>
      <c r="F780" s="29"/>
      <c r="G780" s="29"/>
      <c r="H780" s="29"/>
      <c r="I780" s="29"/>
      <c r="J780" s="29"/>
      <c r="K780" s="29"/>
      <c r="L780" s="29"/>
      <c r="M780" s="29"/>
      <c r="N780" s="29"/>
      <c r="O780" s="29"/>
      <c r="P780" s="28"/>
      <c r="Q780" s="29"/>
      <c r="R780" s="29"/>
      <c r="S780" s="29"/>
      <c r="T780" s="29"/>
      <c r="U780" s="29"/>
      <c r="V780" s="29"/>
      <c r="W780" s="29"/>
      <c r="X780" s="29"/>
      <c r="Y780" s="29"/>
      <c r="Z780" s="29"/>
      <c r="AA780" s="29"/>
      <c r="AB780" s="29"/>
      <c r="AC780" s="29"/>
      <c r="AD780" s="29"/>
      <c r="AE780" s="29"/>
      <c r="AF780" s="29"/>
      <c r="AG780" s="29"/>
      <c r="AH780" s="29"/>
      <c r="AI780" s="29"/>
      <c r="AJ780" s="29"/>
      <c r="AK780" s="29"/>
      <c r="AL780" s="29"/>
      <c r="AM780" s="29"/>
      <c r="AN780" s="29"/>
      <c r="AO780" s="29"/>
    </row>
    <row r="781" spans="1:41" ht="15.75" customHeight="1">
      <c r="A781" s="29"/>
      <c r="B781" s="29"/>
      <c r="C781" s="29"/>
      <c r="D781" s="29"/>
      <c r="E781" s="29"/>
      <c r="F781" s="29"/>
      <c r="G781" s="29"/>
      <c r="H781" s="29"/>
      <c r="I781" s="29"/>
      <c r="J781" s="29"/>
      <c r="K781" s="29"/>
      <c r="L781" s="29"/>
      <c r="M781" s="29"/>
      <c r="N781" s="29"/>
      <c r="O781" s="29"/>
      <c r="P781" s="28"/>
      <c r="Q781" s="29"/>
      <c r="R781" s="29"/>
      <c r="S781" s="29"/>
      <c r="T781" s="29"/>
      <c r="U781" s="29"/>
      <c r="V781" s="29"/>
      <c r="W781" s="29"/>
      <c r="X781" s="29"/>
      <c r="Y781" s="29"/>
      <c r="Z781" s="29"/>
      <c r="AA781" s="29"/>
      <c r="AB781" s="29"/>
      <c r="AC781" s="29"/>
      <c r="AD781" s="29"/>
      <c r="AE781" s="29"/>
      <c r="AF781" s="29"/>
      <c r="AG781" s="29"/>
      <c r="AH781" s="29"/>
      <c r="AI781" s="29"/>
      <c r="AJ781" s="29"/>
      <c r="AK781" s="29"/>
      <c r="AL781" s="29"/>
      <c r="AM781" s="29"/>
      <c r="AN781" s="29"/>
      <c r="AO781" s="29"/>
    </row>
    <row r="782" spans="1:41" ht="15.75" customHeight="1">
      <c r="A782" s="29"/>
      <c r="B782" s="29"/>
      <c r="C782" s="29"/>
      <c r="D782" s="29"/>
      <c r="E782" s="29"/>
      <c r="F782" s="29"/>
      <c r="G782" s="29"/>
      <c r="H782" s="29"/>
      <c r="I782" s="29"/>
      <c r="J782" s="29"/>
      <c r="K782" s="29"/>
      <c r="L782" s="29"/>
      <c r="M782" s="29"/>
      <c r="N782" s="29"/>
      <c r="O782" s="29"/>
      <c r="P782" s="28"/>
      <c r="Q782" s="29"/>
      <c r="R782" s="29"/>
      <c r="S782" s="29"/>
      <c r="T782" s="29"/>
      <c r="U782" s="29"/>
      <c r="V782" s="29"/>
      <c r="W782" s="29"/>
      <c r="X782" s="29"/>
      <c r="Y782" s="29"/>
      <c r="Z782" s="29"/>
      <c r="AA782" s="29"/>
      <c r="AB782" s="29"/>
      <c r="AC782" s="29"/>
      <c r="AD782" s="29"/>
      <c r="AE782" s="29"/>
      <c r="AF782" s="29"/>
      <c r="AG782" s="29"/>
      <c r="AH782" s="29"/>
      <c r="AI782" s="29"/>
      <c r="AJ782" s="29"/>
      <c r="AK782" s="29"/>
      <c r="AL782" s="29"/>
      <c r="AM782" s="29"/>
      <c r="AN782" s="29"/>
      <c r="AO782" s="29"/>
    </row>
    <row r="783" spans="1:41" ht="15.75" customHeight="1">
      <c r="A783" s="29"/>
      <c r="B783" s="29"/>
      <c r="C783" s="29"/>
      <c r="D783" s="29"/>
      <c r="E783" s="29"/>
      <c r="F783" s="29"/>
      <c r="G783" s="29"/>
      <c r="H783" s="29"/>
      <c r="I783" s="29"/>
      <c r="J783" s="29"/>
      <c r="K783" s="29"/>
      <c r="L783" s="29"/>
      <c r="M783" s="29"/>
      <c r="N783" s="29"/>
      <c r="O783" s="29"/>
      <c r="P783" s="28"/>
      <c r="Q783" s="29"/>
      <c r="R783" s="29"/>
      <c r="S783" s="29"/>
      <c r="T783" s="29"/>
      <c r="U783" s="29"/>
      <c r="V783" s="29"/>
      <c r="W783" s="29"/>
      <c r="X783" s="29"/>
      <c r="Y783" s="29"/>
      <c r="Z783" s="29"/>
      <c r="AA783" s="29"/>
      <c r="AB783" s="29"/>
      <c r="AC783" s="29"/>
      <c r="AD783" s="29"/>
      <c r="AE783" s="29"/>
      <c r="AF783" s="29"/>
      <c r="AG783" s="29"/>
      <c r="AH783" s="29"/>
      <c r="AI783" s="29"/>
      <c r="AJ783" s="29"/>
      <c r="AK783" s="29"/>
      <c r="AL783" s="29"/>
      <c r="AM783" s="29"/>
      <c r="AN783" s="29"/>
      <c r="AO783" s="29"/>
    </row>
    <row r="784" spans="1:41" ht="15.75" customHeight="1">
      <c r="A784" s="29"/>
      <c r="B784" s="29"/>
      <c r="C784" s="29"/>
      <c r="D784" s="29"/>
      <c r="E784" s="29"/>
      <c r="F784" s="29"/>
      <c r="G784" s="29"/>
      <c r="H784" s="29"/>
      <c r="I784" s="29"/>
      <c r="J784" s="29"/>
      <c r="K784" s="29"/>
      <c r="L784" s="29"/>
      <c r="M784" s="29"/>
      <c r="N784" s="29"/>
      <c r="O784" s="29"/>
      <c r="P784" s="28"/>
      <c r="Q784" s="29"/>
      <c r="R784" s="29"/>
      <c r="S784" s="29"/>
      <c r="T784" s="29"/>
      <c r="U784" s="29"/>
      <c r="V784" s="29"/>
      <c r="W784" s="29"/>
      <c r="X784" s="29"/>
      <c r="Y784" s="29"/>
      <c r="Z784" s="29"/>
      <c r="AA784" s="29"/>
      <c r="AB784" s="29"/>
      <c r="AC784" s="29"/>
      <c r="AD784" s="29"/>
      <c r="AE784" s="29"/>
      <c r="AF784" s="29"/>
      <c r="AG784" s="29"/>
      <c r="AH784" s="29"/>
      <c r="AI784" s="29"/>
      <c r="AJ784" s="29"/>
      <c r="AK784" s="29"/>
      <c r="AL784" s="29"/>
      <c r="AM784" s="29"/>
      <c r="AN784" s="29"/>
      <c r="AO784" s="29"/>
    </row>
    <row r="785" spans="1:41" ht="15.75" customHeight="1">
      <c r="A785" s="29"/>
      <c r="B785" s="29"/>
      <c r="C785" s="29"/>
      <c r="D785" s="29"/>
      <c r="E785" s="29"/>
      <c r="F785" s="29"/>
      <c r="G785" s="29"/>
      <c r="H785" s="29"/>
      <c r="I785" s="29"/>
      <c r="J785" s="29"/>
      <c r="K785" s="29"/>
      <c r="L785" s="29"/>
      <c r="M785" s="29"/>
      <c r="N785" s="29"/>
      <c r="O785" s="29"/>
      <c r="P785" s="28"/>
      <c r="Q785" s="29"/>
      <c r="R785" s="29"/>
      <c r="S785" s="29"/>
      <c r="T785" s="29"/>
      <c r="U785" s="29"/>
      <c r="V785" s="29"/>
      <c r="W785" s="29"/>
      <c r="X785" s="29"/>
      <c r="Y785" s="29"/>
      <c r="Z785" s="29"/>
      <c r="AA785" s="29"/>
      <c r="AB785" s="29"/>
      <c r="AC785" s="29"/>
      <c r="AD785" s="29"/>
      <c r="AE785" s="29"/>
      <c r="AF785" s="29"/>
      <c r="AG785" s="29"/>
      <c r="AH785" s="29"/>
      <c r="AI785" s="29"/>
      <c r="AJ785" s="29"/>
      <c r="AK785" s="29"/>
      <c r="AL785" s="29"/>
      <c r="AM785" s="29"/>
      <c r="AN785" s="29"/>
      <c r="AO785" s="29"/>
    </row>
    <row r="786" spans="1:41" ht="15.75" customHeight="1">
      <c r="A786" s="29"/>
      <c r="B786" s="29"/>
      <c r="C786" s="29"/>
      <c r="D786" s="29"/>
      <c r="E786" s="29"/>
      <c r="F786" s="29"/>
      <c r="G786" s="29"/>
      <c r="H786" s="29"/>
      <c r="I786" s="29"/>
      <c r="J786" s="29"/>
      <c r="K786" s="29"/>
      <c r="L786" s="29"/>
      <c r="M786" s="29"/>
      <c r="N786" s="29"/>
      <c r="O786" s="29"/>
      <c r="P786" s="28"/>
      <c r="Q786" s="29"/>
      <c r="R786" s="29"/>
      <c r="S786" s="29"/>
      <c r="T786" s="29"/>
      <c r="U786" s="29"/>
      <c r="V786" s="29"/>
      <c r="W786" s="29"/>
      <c r="X786" s="29"/>
      <c r="Y786" s="29"/>
      <c r="Z786" s="29"/>
      <c r="AA786" s="29"/>
      <c r="AB786" s="29"/>
      <c r="AC786" s="29"/>
      <c r="AD786" s="29"/>
      <c r="AE786" s="29"/>
      <c r="AF786" s="29"/>
      <c r="AG786" s="29"/>
      <c r="AH786" s="29"/>
      <c r="AI786" s="29"/>
      <c r="AJ786" s="29"/>
      <c r="AK786" s="29"/>
      <c r="AL786" s="29"/>
      <c r="AM786" s="29"/>
      <c r="AN786" s="29"/>
      <c r="AO786" s="29"/>
    </row>
    <row r="787" spans="1:41" ht="15.75" customHeight="1">
      <c r="A787" s="29"/>
      <c r="B787" s="29"/>
      <c r="C787" s="29"/>
      <c r="D787" s="29"/>
      <c r="E787" s="29"/>
      <c r="F787" s="29"/>
      <c r="G787" s="29"/>
      <c r="H787" s="29"/>
      <c r="I787" s="29"/>
      <c r="J787" s="29"/>
      <c r="K787" s="29"/>
      <c r="L787" s="29"/>
      <c r="M787" s="29"/>
      <c r="N787" s="29"/>
      <c r="O787" s="29"/>
      <c r="P787" s="28"/>
      <c r="Q787" s="29"/>
      <c r="R787" s="29"/>
      <c r="S787" s="29"/>
      <c r="T787" s="29"/>
      <c r="U787" s="29"/>
      <c r="V787" s="29"/>
      <c r="W787" s="29"/>
      <c r="X787" s="29"/>
      <c r="Y787" s="29"/>
      <c r="Z787" s="29"/>
      <c r="AA787" s="29"/>
      <c r="AB787" s="29"/>
      <c r="AC787" s="29"/>
      <c r="AD787" s="29"/>
      <c r="AE787" s="29"/>
      <c r="AF787" s="29"/>
      <c r="AG787" s="29"/>
      <c r="AH787" s="29"/>
      <c r="AI787" s="29"/>
      <c r="AJ787" s="29"/>
      <c r="AK787" s="29"/>
      <c r="AL787" s="29"/>
      <c r="AM787" s="29"/>
      <c r="AN787" s="29"/>
      <c r="AO787" s="29"/>
    </row>
    <row r="788" spans="1:41" ht="15.75" customHeight="1">
      <c r="A788" s="29"/>
      <c r="B788" s="29"/>
      <c r="C788" s="29"/>
      <c r="D788" s="29"/>
      <c r="E788" s="29"/>
      <c r="F788" s="29"/>
      <c r="G788" s="29"/>
      <c r="H788" s="29"/>
      <c r="I788" s="29"/>
      <c r="J788" s="29"/>
      <c r="K788" s="29"/>
      <c r="L788" s="29"/>
      <c r="M788" s="29"/>
      <c r="N788" s="29"/>
      <c r="O788" s="29"/>
      <c r="P788" s="28"/>
      <c r="Q788" s="29"/>
      <c r="R788" s="29"/>
      <c r="S788" s="29"/>
      <c r="T788" s="29"/>
      <c r="U788" s="29"/>
      <c r="V788" s="29"/>
      <c r="W788" s="29"/>
      <c r="X788" s="29"/>
      <c r="Y788" s="29"/>
      <c r="Z788" s="29"/>
      <c r="AA788" s="29"/>
      <c r="AB788" s="29"/>
      <c r="AC788" s="29"/>
      <c r="AD788" s="29"/>
      <c r="AE788" s="29"/>
      <c r="AF788" s="29"/>
      <c r="AG788" s="29"/>
      <c r="AH788" s="29"/>
      <c r="AI788" s="29"/>
      <c r="AJ788" s="29"/>
      <c r="AK788" s="29"/>
      <c r="AL788" s="29"/>
      <c r="AM788" s="29"/>
      <c r="AN788" s="29"/>
      <c r="AO788" s="29"/>
    </row>
    <row r="789" spans="1:41" ht="15.75" customHeight="1">
      <c r="A789" s="29"/>
      <c r="B789" s="29"/>
      <c r="C789" s="29"/>
      <c r="D789" s="29"/>
      <c r="E789" s="29"/>
      <c r="F789" s="29"/>
      <c r="G789" s="29"/>
      <c r="H789" s="29"/>
      <c r="I789" s="29"/>
      <c r="J789" s="29"/>
      <c r="K789" s="29"/>
      <c r="L789" s="29"/>
      <c r="M789" s="29"/>
      <c r="N789" s="29"/>
      <c r="O789" s="29"/>
      <c r="P789" s="28"/>
      <c r="Q789" s="29"/>
      <c r="R789" s="29"/>
      <c r="S789" s="29"/>
      <c r="T789" s="29"/>
      <c r="U789" s="29"/>
      <c r="V789" s="29"/>
      <c r="W789" s="29"/>
      <c r="X789" s="29"/>
      <c r="Y789" s="29"/>
      <c r="Z789" s="29"/>
      <c r="AA789" s="29"/>
      <c r="AB789" s="29"/>
      <c r="AC789" s="29"/>
      <c r="AD789" s="29"/>
      <c r="AE789" s="29"/>
      <c r="AF789" s="29"/>
      <c r="AG789" s="29"/>
      <c r="AH789" s="29"/>
      <c r="AI789" s="29"/>
      <c r="AJ789" s="29"/>
      <c r="AK789" s="29"/>
      <c r="AL789" s="29"/>
      <c r="AM789" s="29"/>
      <c r="AN789" s="29"/>
      <c r="AO789" s="29"/>
    </row>
    <row r="790" spans="1:41" ht="15.75" customHeight="1">
      <c r="A790" s="29"/>
      <c r="B790" s="29"/>
      <c r="C790" s="29"/>
      <c r="D790" s="29"/>
      <c r="E790" s="29"/>
      <c r="F790" s="29"/>
      <c r="G790" s="29"/>
      <c r="H790" s="29"/>
      <c r="I790" s="29"/>
      <c r="J790" s="29"/>
      <c r="K790" s="29"/>
      <c r="L790" s="29"/>
      <c r="M790" s="29"/>
      <c r="N790" s="29"/>
      <c r="O790" s="29"/>
      <c r="P790" s="28"/>
      <c r="Q790" s="29"/>
      <c r="R790" s="29"/>
      <c r="S790" s="29"/>
      <c r="T790" s="29"/>
      <c r="U790" s="29"/>
      <c r="V790" s="29"/>
      <c r="W790" s="29"/>
      <c r="X790" s="29"/>
      <c r="Y790" s="29"/>
      <c r="Z790" s="29"/>
      <c r="AA790" s="29"/>
      <c r="AB790" s="29"/>
      <c r="AC790" s="29"/>
      <c r="AD790" s="29"/>
      <c r="AE790" s="29"/>
      <c r="AF790" s="29"/>
      <c r="AG790" s="29"/>
      <c r="AH790" s="29"/>
      <c r="AI790" s="29"/>
      <c r="AJ790" s="29"/>
      <c r="AK790" s="29"/>
      <c r="AL790" s="29"/>
      <c r="AM790" s="29"/>
      <c r="AN790" s="29"/>
      <c r="AO790" s="29"/>
    </row>
    <row r="791" spans="1:41" ht="15.75" customHeight="1">
      <c r="A791" s="29"/>
      <c r="B791" s="29"/>
      <c r="C791" s="29"/>
      <c r="D791" s="29"/>
      <c r="E791" s="29"/>
      <c r="F791" s="29"/>
      <c r="G791" s="29"/>
      <c r="H791" s="29"/>
      <c r="I791" s="29"/>
      <c r="J791" s="29"/>
      <c r="K791" s="29"/>
      <c r="L791" s="29"/>
      <c r="M791" s="29"/>
      <c r="N791" s="29"/>
      <c r="O791" s="29"/>
      <c r="P791" s="28"/>
      <c r="Q791" s="29"/>
      <c r="R791" s="29"/>
      <c r="S791" s="29"/>
      <c r="T791" s="29"/>
      <c r="U791" s="29"/>
      <c r="V791" s="29"/>
      <c r="W791" s="29"/>
      <c r="X791" s="29"/>
      <c r="Y791" s="29"/>
      <c r="Z791" s="29"/>
      <c r="AA791" s="29"/>
      <c r="AB791" s="29"/>
      <c r="AC791" s="29"/>
      <c r="AD791" s="29"/>
      <c r="AE791" s="29"/>
      <c r="AF791" s="29"/>
      <c r="AG791" s="29"/>
      <c r="AH791" s="29"/>
      <c r="AI791" s="29"/>
      <c r="AJ791" s="29"/>
      <c r="AK791" s="29"/>
      <c r="AL791" s="29"/>
      <c r="AM791" s="29"/>
      <c r="AN791" s="29"/>
      <c r="AO791" s="29"/>
    </row>
    <row r="792" spans="1:41" ht="15.75" customHeight="1">
      <c r="A792" s="29"/>
      <c r="B792" s="29"/>
      <c r="C792" s="29"/>
      <c r="D792" s="29"/>
      <c r="E792" s="29"/>
      <c r="F792" s="29"/>
      <c r="G792" s="29"/>
      <c r="H792" s="29"/>
      <c r="I792" s="29"/>
      <c r="J792" s="29"/>
      <c r="K792" s="29"/>
      <c r="L792" s="29"/>
      <c r="M792" s="29"/>
      <c r="N792" s="29"/>
      <c r="O792" s="29"/>
      <c r="P792" s="28"/>
      <c r="Q792" s="29"/>
      <c r="R792" s="29"/>
      <c r="S792" s="29"/>
      <c r="T792" s="29"/>
      <c r="U792" s="29"/>
      <c r="V792" s="29"/>
      <c r="W792" s="29"/>
      <c r="X792" s="29"/>
      <c r="Y792" s="29"/>
      <c r="Z792" s="29"/>
      <c r="AA792" s="29"/>
      <c r="AB792" s="29"/>
      <c r="AC792" s="29"/>
      <c r="AD792" s="29"/>
      <c r="AE792" s="29"/>
      <c r="AF792" s="29"/>
      <c r="AG792" s="29"/>
      <c r="AH792" s="29"/>
      <c r="AI792" s="29"/>
      <c r="AJ792" s="29"/>
      <c r="AK792" s="29"/>
      <c r="AL792" s="29"/>
      <c r="AM792" s="29"/>
      <c r="AN792" s="29"/>
      <c r="AO792" s="29"/>
    </row>
    <row r="793" spans="1:41" ht="15.75" customHeight="1">
      <c r="A793" s="29"/>
      <c r="B793" s="29"/>
      <c r="C793" s="29"/>
      <c r="D793" s="29"/>
      <c r="E793" s="29"/>
      <c r="F793" s="29"/>
      <c r="G793" s="29"/>
      <c r="H793" s="29"/>
      <c r="I793" s="29"/>
      <c r="J793" s="29"/>
      <c r="K793" s="29"/>
      <c r="L793" s="29"/>
      <c r="M793" s="29"/>
      <c r="N793" s="29"/>
      <c r="O793" s="29"/>
      <c r="P793" s="28"/>
      <c r="Q793" s="29"/>
      <c r="R793" s="29"/>
      <c r="S793" s="29"/>
      <c r="T793" s="29"/>
      <c r="U793" s="29"/>
      <c r="V793" s="29"/>
      <c r="W793" s="29"/>
      <c r="X793" s="29"/>
      <c r="Y793" s="29"/>
      <c r="Z793" s="29"/>
      <c r="AA793" s="29"/>
      <c r="AB793" s="29"/>
      <c r="AC793" s="29"/>
      <c r="AD793" s="29"/>
      <c r="AE793" s="29"/>
      <c r="AF793" s="29"/>
      <c r="AG793" s="29"/>
      <c r="AH793" s="29"/>
      <c r="AI793" s="29"/>
      <c r="AJ793" s="29"/>
      <c r="AK793" s="29"/>
      <c r="AL793" s="29"/>
      <c r="AM793" s="29"/>
      <c r="AN793" s="29"/>
      <c r="AO793" s="29"/>
    </row>
    <row r="794" spans="1:41" ht="15.75" customHeight="1">
      <c r="A794" s="29"/>
      <c r="B794" s="29"/>
      <c r="C794" s="29"/>
      <c r="D794" s="29"/>
      <c r="E794" s="29"/>
      <c r="F794" s="29"/>
      <c r="G794" s="29"/>
      <c r="H794" s="29"/>
      <c r="I794" s="29"/>
      <c r="J794" s="29"/>
      <c r="K794" s="29"/>
      <c r="L794" s="29"/>
      <c r="M794" s="29"/>
      <c r="N794" s="29"/>
      <c r="O794" s="29"/>
      <c r="P794" s="28"/>
      <c r="Q794" s="29"/>
      <c r="R794" s="29"/>
      <c r="S794" s="29"/>
      <c r="T794" s="29"/>
      <c r="U794" s="29"/>
      <c r="V794" s="29"/>
      <c r="W794" s="29"/>
      <c r="X794" s="29"/>
      <c r="Y794" s="29"/>
      <c r="Z794" s="29"/>
      <c r="AA794" s="29"/>
      <c r="AB794" s="29"/>
      <c r="AC794" s="29"/>
      <c r="AD794" s="29"/>
      <c r="AE794" s="29"/>
      <c r="AF794" s="29"/>
      <c r="AG794" s="29"/>
      <c r="AH794" s="29"/>
      <c r="AI794" s="29"/>
      <c r="AJ794" s="29"/>
      <c r="AK794" s="29"/>
      <c r="AL794" s="29"/>
      <c r="AM794" s="29"/>
      <c r="AN794" s="29"/>
      <c r="AO794" s="29"/>
    </row>
    <row r="795" spans="1:41" ht="15.75" customHeight="1">
      <c r="A795" s="29"/>
      <c r="B795" s="29"/>
      <c r="C795" s="29"/>
      <c r="D795" s="29"/>
      <c r="E795" s="29"/>
      <c r="F795" s="29"/>
      <c r="G795" s="29"/>
      <c r="H795" s="29"/>
      <c r="I795" s="29"/>
      <c r="J795" s="29"/>
      <c r="K795" s="29"/>
      <c r="L795" s="29"/>
      <c r="M795" s="29"/>
      <c r="N795" s="29"/>
      <c r="O795" s="29"/>
      <c r="P795" s="28"/>
      <c r="Q795" s="29"/>
      <c r="R795" s="29"/>
      <c r="S795" s="29"/>
      <c r="T795" s="29"/>
      <c r="U795" s="29"/>
      <c r="V795" s="29"/>
      <c r="W795" s="29"/>
      <c r="X795" s="29"/>
      <c r="Y795" s="29"/>
      <c r="Z795" s="29"/>
      <c r="AA795" s="29"/>
      <c r="AB795" s="29"/>
      <c r="AC795" s="29"/>
      <c r="AD795" s="29"/>
      <c r="AE795" s="29"/>
      <c r="AF795" s="29"/>
      <c r="AG795" s="29"/>
      <c r="AH795" s="29"/>
      <c r="AI795" s="29"/>
      <c r="AJ795" s="29"/>
      <c r="AK795" s="29"/>
      <c r="AL795" s="29"/>
      <c r="AM795" s="29"/>
      <c r="AN795" s="29"/>
      <c r="AO795" s="29"/>
    </row>
    <row r="796" spans="1:41" ht="15.75" customHeight="1">
      <c r="A796" s="29"/>
      <c r="B796" s="29"/>
      <c r="C796" s="29"/>
      <c r="D796" s="29"/>
      <c r="E796" s="29"/>
      <c r="F796" s="29"/>
      <c r="G796" s="29"/>
      <c r="H796" s="29"/>
      <c r="I796" s="29"/>
      <c r="J796" s="29"/>
      <c r="K796" s="29"/>
      <c r="L796" s="29"/>
      <c r="M796" s="29"/>
      <c r="N796" s="29"/>
      <c r="O796" s="29"/>
      <c r="P796" s="28"/>
      <c r="Q796" s="29"/>
      <c r="R796" s="29"/>
      <c r="S796" s="29"/>
      <c r="T796" s="29"/>
      <c r="U796" s="29"/>
      <c r="V796" s="29"/>
      <c r="W796" s="29"/>
      <c r="X796" s="29"/>
      <c r="Y796" s="29"/>
      <c r="Z796" s="29"/>
      <c r="AA796" s="29"/>
      <c r="AB796" s="29"/>
      <c r="AC796" s="29"/>
      <c r="AD796" s="29"/>
      <c r="AE796" s="29"/>
      <c r="AF796" s="29"/>
      <c r="AG796" s="29"/>
      <c r="AH796" s="29"/>
      <c r="AI796" s="29"/>
      <c r="AJ796" s="29"/>
      <c r="AK796" s="29"/>
      <c r="AL796" s="29"/>
      <c r="AM796" s="29"/>
      <c r="AN796" s="29"/>
      <c r="AO796" s="29"/>
    </row>
    <row r="797" spans="1:41" ht="15.75" customHeight="1">
      <c r="A797" s="29"/>
      <c r="B797" s="29"/>
      <c r="C797" s="29"/>
      <c r="D797" s="29"/>
      <c r="E797" s="29"/>
      <c r="F797" s="29"/>
      <c r="G797" s="29"/>
      <c r="H797" s="29"/>
      <c r="I797" s="29"/>
      <c r="J797" s="29"/>
      <c r="K797" s="29"/>
      <c r="L797" s="29"/>
      <c r="M797" s="29"/>
      <c r="N797" s="29"/>
      <c r="O797" s="29"/>
      <c r="P797" s="28"/>
      <c r="Q797" s="29"/>
      <c r="R797" s="29"/>
      <c r="S797" s="29"/>
      <c r="T797" s="29"/>
      <c r="U797" s="29"/>
      <c r="V797" s="29"/>
      <c r="W797" s="29"/>
      <c r="X797" s="29"/>
      <c r="Y797" s="29"/>
      <c r="Z797" s="29"/>
      <c r="AA797" s="29"/>
      <c r="AB797" s="29"/>
      <c r="AC797" s="29"/>
      <c r="AD797" s="29"/>
      <c r="AE797" s="29"/>
      <c r="AF797" s="29"/>
      <c r="AG797" s="29"/>
      <c r="AH797" s="29"/>
      <c r="AI797" s="29"/>
      <c r="AJ797" s="29"/>
      <c r="AK797" s="29"/>
      <c r="AL797" s="29"/>
      <c r="AM797" s="29"/>
      <c r="AN797" s="29"/>
      <c r="AO797" s="29"/>
    </row>
    <row r="798" spans="1:41" ht="15.75" customHeight="1">
      <c r="A798" s="29"/>
      <c r="B798" s="29"/>
      <c r="C798" s="29"/>
      <c r="D798" s="29"/>
      <c r="E798" s="29"/>
      <c r="F798" s="29"/>
      <c r="G798" s="29"/>
      <c r="H798" s="29"/>
      <c r="I798" s="29"/>
      <c r="J798" s="29"/>
      <c r="K798" s="29"/>
      <c r="L798" s="29"/>
      <c r="M798" s="29"/>
      <c r="N798" s="29"/>
      <c r="O798" s="29"/>
      <c r="P798" s="28"/>
      <c r="Q798" s="29"/>
      <c r="R798" s="29"/>
      <c r="S798" s="29"/>
      <c r="T798" s="29"/>
      <c r="U798" s="29"/>
      <c r="V798" s="29"/>
      <c r="W798" s="29"/>
      <c r="X798" s="29"/>
      <c r="Y798" s="29"/>
      <c r="Z798" s="29"/>
      <c r="AA798" s="29"/>
      <c r="AB798" s="29"/>
      <c r="AC798" s="29"/>
      <c r="AD798" s="29"/>
      <c r="AE798" s="29"/>
      <c r="AF798" s="29"/>
      <c r="AG798" s="29"/>
      <c r="AH798" s="29"/>
      <c r="AI798" s="29"/>
      <c r="AJ798" s="29"/>
      <c r="AK798" s="29"/>
      <c r="AL798" s="29"/>
      <c r="AM798" s="29"/>
      <c r="AN798" s="29"/>
      <c r="AO798" s="29"/>
    </row>
    <row r="799" spans="1:41" ht="15.75" customHeight="1">
      <c r="A799" s="29"/>
      <c r="B799" s="29"/>
      <c r="C799" s="29"/>
      <c r="D799" s="29"/>
      <c r="E799" s="29"/>
      <c r="F799" s="29"/>
      <c r="G799" s="29"/>
      <c r="H799" s="29"/>
      <c r="I799" s="29"/>
      <c r="J799" s="29"/>
      <c r="K799" s="29"/>
      <c r="L799" s="29"/>
      <c r="M799" s="29"/>
      <c r="N799" s="29"/>
      <c r="O799" s="29"/>
      <c r="P799" s="28"/>
      <c r="Q799" s="29"/>
      <c r="R799" s="29"/>
      <c r="S799" s="29"/>
      <c r="T799" s="29"/>
      <c r="U799" s="29"/>
      <c r="V799" s="29"/>
      <c r="W799" s="29"/>
      <c r="X799" s="29"/>
      <c r="Y799" s="29"/>
      <c r="Z799" s="29"/>
      <c r="AA799" s="29"/>
      <c r="AB799" s="29"/>
      <c r="AC799" s="29"/>
      <c r="AD799" s="29"/>
      <c r="AE799" s="29"/>
      <c r="AF799" s="29"/>
      <c r="AG799" s="29"/>
      <c r="AH799" s="29"/>
      <c r="AI799" s="29"/>
      <c r="AJ799" s="29"/>
      <c r="AK799" s="29"/>
      <c r="AL799" s="29"/>
      <c r="AM799" s="29"/>
      <c r="AN799" s="29"/>
      <c r="AO799" s="29"/>
    </row>
    <row r="800" spans="1:41" ht="15.75" customHeight="1">
      <c r="A800" s="29"/>
      <c r="B800" s="29"/>
      <c r="C800" s="29"/>
      <c r="D800" s="29"/>
      <c r="E800" s="29"/>
      <c r="F800" s="29"/>
      <c r="G800" s="29"/>
      <c r="H800" s="29"/>
      <c r="I800" s="29"/>
      <c r="J800" s="29"/>
      <c r="K800" s="29"/>
      <c r="L800" s="29"/>
      <c r="M800" s="29"/>
      <c r="N800" s="29"/>
      <c r="O800" s="29"/>
      <c r="P800" s="28"/>
      <c r="Q800" s="29"/>
      <c r="R800" s="29"/>
      <c r="S800" s="29"/>
      <c r="T800" s="29"/>
      <c r="U800" s="29"/>
      <c r="V800" s="29"/>
      <c r="W800" s="29"/>
      <c r="X800" s="29"/>
      <c r="Y800" s="29"/>
      <c r="Z800" s="29"/>
      <c r="AA800" s="29"/>
      <c r="AB800" s="29"/>
      <c r="AC800" s="29"/>
      <c r="AD800" s="29"/>
      <c r="AE800" s="29"/>
      <c r="AF800" s="29"/>
      <c r="AG800" s="29"/>
      <c r="AH800" s="29"/>
      <c r="AI800" s="29"/>
      <c r="AJ800" s="29"/>
      <c r="AK800" s="29"/>
      <c r="AL800" s="29"/>
      <c r="AM800" s="29"/>
      <c r="AN800" s="29"/>
      <c r="AO800" s="29"/>
    </row>
    <row r="801" spans="1:41" ht="15.75" customHeight="1">
      <c r="A801" s="29"/>
      <c r="B801" s="29"/>
      <c r="C801" s="29"/>
      <c r="D801" s="29"/>
      <c r="E801" s="29"/>
      <c r="F801" s="29"/>
      <c r="G801" s="29"/>
      <c r="H801" s="29"/>
      <c r="I801" s="29"/>
      <c r="J801" s="29"/>
      <c r="K801" s="29"/>
      <c r="L801" s="29"/>
      <c r="M801" s="29"/>
      <c r="N801" s="29"/>
      <c r="O801" s="29"/>
      <c r="P801" s="28"/>
      <c r="Q801" s="29"/>
      <c r="R801" s="29"/>
      <c r="S801" s="29"/>
      <c r="T801" s="29"/>
      <c r="U801" s="29"/>
      <c r="V801" s="29"/>
      <c r="W801" s="29"/>
      <c r="X801" s="29"/>
      <c r="Y801" s="29"/>
      <c r="Z801" s="29"/>
      <c r="AA801" s="29"/>
      <c r="AB801" s="29"/>
      <c r="AC801" s="29"/>
      <c r="AD801" s="29"/>
      <c r="AE801" s="29"/>
      <c r="AF801" s="29"/>
      <c r="AG801" s="29"/>
      <c r="AH801" s="29"/>
      <c r="AI801" s="29"/>
      <c r="AJ801" s="29"/>
      <c r="AK801" s="29"/>
      <c r="AL801" s="29"/>
      <c r="AM801" s="29"/>
      <c r="AN801" s="29"/>
      <c r="AO801" s="29"/>
    </row>
    <row r="802" spans="1:41" ht="15.75" customHeight="1">
      <c r="A802" s="29"/>
      <c r="B802" s="29"/>
      <c r="C802" s="29"/>
      <c r="D802" s="29"/>
      <c r="E802" s="29"/>
      <c r="F802" s="29"/>
      <c r="G802" s="29"/>
      <c r="H802" s="29"/>
      <c r="I802" s="29"/>
      <c r="J802" s="29"/>
      <c r="K802" s="29"/>
      <c r="L802" s="29"/>
      <c r="M802" s="29"/>
      <c r="N802" s="29"/>
      <c r="O802" s="29"/>
      <c r="P802" s="28"/>
      <c r="Q802" s="29"/>
      <c r="R802" s="29"/>
      <c r="S802" s="29"/>
      <c r="T802" s="29"/>
      <c r="U802" s="29"/>
      <c r="V802" s="29"/>
      <c r="W802" s="29"/>
      <c r="X802" s="29"/>
      <c r="Y802" s="29"/>
      <c r="Z802" s="29"/>
      <c r="AA802" s="29"/>
      <c r="AB802" s="29"/>
      <c r="AC802" s="29"/>
      <c r="AD802" s="29"/>
      <c r="AE802" s="29"/>
      <c r="AF802" s="29"/>
      <c r="AG802" s="29"/>
      <c r="AH802" s="29"/>
      <c r="AI802" s="29"/>
      <c r="AJ802" s="29"/>
      <c r="AK802" s="29"/>
      <c r="AL802" s="29"/>
      <c r="AM802" s="29"/>
      <c r="AN802" s="29"/>
      <c r="AO802" s="29"/>
    </row>
    <row r="803" spans="1:41" ht="15.75" customHeight="1">
      <c r="A803" s="29"/>
      <c r="B803" s="29"/>
      <c r="C803" s="29"/>
      <c r="D803" s="29"/>
      <c r="E803" s="29"/>
      <c r="F803" s="29"/>
      <c r="G803" s="29"/>
      <c r="H803" s="29"/>
      <c r="I803" s="29"/>
      <c r="J803" s="29"/>
      <c r="K803" s="29"/>
      <c r="L803" s="29"/>
      <c r="M803" s="29"/>
      <c r="N803" s="29"/>
      <c r="O803" s="29"/>
      <c r="P803" s="28"/>
      <c r="Q803" s="29"/>
      <c r="R803" s="29"/>
      <c r="S803" s="29"/>
      <c r="T803" s="29"/>
      <c r="U803" s="29"/>
      <c r="V803" s="29"/>
      <c r="W803" s="29"/>
      <c r="X803" s="29"/>
      <c r="Y803" s="29"/>
      <c r="Z803" s="29"/>
      <c r="AA803" s="29"/>
      <c r="AB803" s="29"/>
      <c r="AC803" s="29"/>
      <c r="AD803" s="29"/>
      <c r="AE803" s="29"/>
      <c r="AF803" s="29"/>
      <c r="AG803" s="29"/>
      <c r="AH803" s="29"/>
      <c r="AI803" s="29"/>
      <c r="AJ803" s="29"/>
      <c r="AK803" s="29"/>
      <c r="AL803" s="29"/>
      <c r="AM803" s="29"/>
      <c r="AN803" s="29"/>
      <c r="AO803" s="29"/>
    </row>
    <row r="804" spans="1:41" ht="15.75" customHeight="1">
      <c r="A804" s="29"/>
      <c r="B804" s="29"/>
      <c r="C804" s="29"/>
      <c r="D804" s="29"/>
      <c r="E804" s="29"/>
      <c r="F804" s="29"/>
      <c r="G804" s="29"/>
      <c r="H804" s="29"/>
      <c r="I804" s="29"/>
      <c r="J804" s="29"/>
      <c r="K804" s="29"/>
      <c r="L804" s="29"/>
      <c r="M804" s="29"/>
      <c r="N804" s="29"/>
      <c r="O804" s="29"/>
      <c r="P804" s="28"/>
      <c r="Q804" s="29"/>
      <c r="R804" s="29"/>
      <c r="S804" s="29"/>
      <c r="T804" s="29"/>
      <c r="U804" s="29"/>
      <c r="V804" s="29"/>
      <c r="W804" s="29"/>
      <c r="X804" s="29"/>
      <c r="Y804" s="29"/>
      <c r="Z804" s="29"/>
      <c r="AA804" s="29"/>
      <c r="AB804" s="29"/>
      <c r="AC804" s="29"/>
      <c r="AD804" s="29"/>
      <c r="AE804" s="29"/>
      <c r="AF804" s="29"/>
      <c r="AG804" s="29"/>
      <c r="AH804" s="29"/>
      <c r="AI804" s="29"/>
      <c r="AJ804" s="29"/>
      <c r="AK804" s="29"/>
      <c r="AL804" s="29"/>
      <c r="AM804" s="29"/>
      <c r="AN804" s="29"/>
      <c r="AO804" s="29"/>
    </row>
    <row r="805" spans="1:41" ht="15.75" customHeight="1">
      <c r="A805" s="29"/>
      <c r="B805" s="29"/>
      <c r="C805" s="29"/>
      <c r="D805" s="29"/>
      <c r="E805" s="29"/>
      <c r="F805" s="29"/>
      <c r="G805" s="29"/>
      <c r="H805" s="29"/>
      <c r="I805" s="29"/>
      <c r="J805" s="29"/>
      <c r="K805" s="29"/>
      <c r="L805" s="29"/>
      <c r="M805" s="29"/>
      <c r="N805" s="29"/>
      <c r="O805" s="29"/>
      <c r="P805" s="28"/>
      <c r="Q805" s="29"/>
      <c r="R805" s="29"/>
      <c r="S805" s="29"/>
      <c r="T805" s="29"/>
      <c r="U805" s="29"/>
      <c r="V805" s="29"/>
      <c r="W805" s="29"/>
      <c r="X805" s="29"/>
      <c r="Y805" s="29"/>
      <c r="Z805" s="29"/>
      <c r="AA805" s="29"/>
      <c r="AB805" s="29"/>
      <c r="AC805" s="29"/>
      <c r="AD805" s="29"/>
      <c r="AE805" s="29"/>
      <c r="AF805" s="29"/>
      <c r="AG805" s="29"/>
      <c r="AH805" s="29"/>
      <c r="AI805" s="29"/>
      <c r="AJ805" s="29"/>
      <c r="AK805" s="29"/>
      <c r="AL805" s="29"/>
      <c r="AM805" s="29"/>
      <c r="AN805" s="29"/>
      <c r="AO805" s="29"/>
    </row>
    <row r="806" spans="1:41" ht="15.75" customHeight="1">
      <c r="A806" s="29"/>
      <c r="B806" s="29"/>
      <c r="C806" s="29"/>
      <c r="D806" s="29"/>
      <c r="E806" s="29"/>
      <c r="F806" s="29"/>
      <c r="G806" s="29"/>
      <c r="H806" s="29"/>
      <c r="I806" s="29"/>
      <c r="J806" s="29"/>
      <c r="K806" s="29"/>
      <c r="L806" s="29"/>
      <c r="M806" s="29"/>
      <c r="N806" s="29"/>
      <c r="O806" s="29"/>
      <c r="P806" s="28"/>
      <c r="Q806" s="29"/>
      <c r="R806" s="29"/>
      <c r="S806" s="29"/>
      <c r="T806" s="29"/>
      <c r="U806" s="29"/>
      <c r="V806" s="29"/>
      <c r="W806" s="29"/>
      <c r="X806" s="29"/>
      <c r="Y806" s="29"/>
      <c r="Z806" s="29"/>
      <c r="AA806" s="29"/>
      <c r="AB806" s="29"/>
      <c r="AC806" s="29"/>
      <c r="AD806" s="29"/>
      <c r="AE806" s="29"/>
      <c r="AF806" s="29"/>
      <c r="AG806" s="29"/>
      <c r="AH806" s="29"/>
      <c r="AI806" s="29"/>
      <c r="AJ806" s="29"/>
      <c r="AK806" s="29"/>
      <c r="AL806" s="29"/>
      <c r="AM806" s="29"/>
      <c r="AN806" s="29"/>
      <c r="AO806" s="29"/>
    </row>
    <row r="807" spans="1:41" ht="15.75" customHeight="1">
      <c r="A807" s="29"/>
      <c r="B807" s="29"/>
      <c r="C807" s="29"/>
      <c r="D807" s="29"/>
      <c r="E807" s="29"/>
      <c r="F807" s="29"/>
      <c r="G807" s="29"/>
      <c r="H807" s="29"/>
      <c r="I807" s="29"/>
      <c r="J807" s="29"/>
      <c r="K807" s="29"/>
      <c r="L807" s="29"/>
      <c r="M807" s="29"/>
      <c r="N807" s="29"/>
      <c r="O807" s="29"/>
      <c r="P807" s="28"/>
      <c r="Q807" s="29"/>
      <c r="R807" s="29"/>
      <c r="S807" s="29"/>
      <c r="T807" s="29"/>
      <c r="U807" s="29"/>
      <c r="V807" s="29"/>
      <c r="W807" s="29"/>
      <c r="X807" s="29"/>
      <c r="Y807" s="29"/>
      <c r="Z807" s="29"/>
      <c r="AA807" s="29"/>
      <c r="AB807" s="29"/>
      <c r="AC807" s="29"/>
      <c r="AD807" s="29"/>
      <c r="AE807" s="29"/>
      <c r="AF807" s="29"/>
      <c r="AG807" s="29"/>
      <c r="AH807" s="29"/>
      <c r="AI807" s="29"/>
      <c r="AJ807" s="29"/>
      <c r="AK807" s="29"/>
      <c r="AL807" s="29"/>
      <c r="AM807" s="29"/>
      <c r="AN807" s="29"/>
      <c r="AO807" s="29"/>
    </row>
    <row r="808" spans="1:41" ht="15.75" customHeight="1">
      <c r="A808" s="29"/>
      <c r="B808" s="29"/>
      <c r="C808" s="29"/>
      <c r="D808" s="29"/>
      <c r="E808" s="29"/>
      <c r="F808" s="29"/>
      <c r="G808" s="29"/>
      <c r="H808" s="29"/>
      <c r="I808" s="29"/>
      <c r="J808" s="29"/>
      <c r="K808" s="29"/>
      <c r="L808" s="29"/>
      <c r="M808" s="29"/>
      <c r="N808" s="29"/>
      <c r="O808" s="29"/>
      <c r="P808" s="28"/>
      <c r="Q808" s="29"/>
      <c r="R808" s="29"/>
      <c r="S808" s="29"/>
      <c r="T808" s="29"/>
      <c r="U808" s="29"/>
      <c r="V808" s="29"/>
      <c r="W808" s="29"/>
      <c r="X808" s="29"/>
      <c r="Y808" s="29"/>
      <c r="Z808" s="29"/>
      <c r="AA808" s="29"/>
      <c r="AB808" s="29"/>
      <c r="AC808" s="29"/>
      <c r="AD808" s="29"/>
      <c r="AE808" s="29"/>
      <c r="AF808" s="29"/>
      <c r="AG808" s="29"/>
      <c r="AH808" s="29"/>
      <c r="AI808" s="29"/>
      <c r="AJ808" s="29"/>
      <c r="AK808" s="29"/>
      <c r="AL808" s="29"/>
      <c r="AM808" s="29"/>
      <c r="AN808" s="29"/>
      <c r="AO808" s="29"/>
    </row>
    <row r="809" spans="1:41" ht="15.75" customHeight="1">
      <c r="A809" s="29"/>
      <c r="B809" s="29"/>
      <c r="C809" s="29"/>
      <c r="D809" s="29"/>
      <c r="E809" s="29"/>
      <c r="F809" s="29"/>
      <c r="G809" s="29"/>
      <c r="H809" s="29"/>
      <c r="I809" s="29"/>
      <c r="J809" s="29"/>
      <c r="K809" s="29"/>
      <c r="L809" s="29"/>
      <c r="M809" s="29"/>
      <c r="N809" s="29"/>
      <c r="O809" s="29"/>
      <c r="P809" s="28"/>
      <c r="Q809" s="29"/>
      <c r="R809" s="29"/>
      <c r="S809" s="29"/>
      <c r="T809" s="29"/>
      <c r="U809" s="29"/>
      <c r="V809" s="29"/>
      <c r="W809" s="29"/>
      <c r="X809" s="29"/>
      <c r="Y809" s="29"/>
      <c r="Z809" s="29"/>
      <c r="AA809" s="29"/>
      <c r="AB809" s="29"/>
      <c r="AC809" s="29"/>
      <c r="AD809" s="29"/>
      <c r="AE809" s="29"/>
      <c r="AF809" s="29"/>
      <c r="AG809" s="29"/>
      <c r="AH809" s="29"/>
      <c r="AI809" s="29"/>
      <c r="AJ809" s="29"/>
      <c r="AK809" s="29"/>
      <c r="AL809" s="29"/>
      <c r="AM809" s="29"/>
      <c r="AN809" s="29"/>
      <c r="AO809" s="29"/>
    </row>
    <row r="810" spans="1:41" ht="15.75" customHeight="1">
      <c r="A810" s="29"/>
      <c r="B810" s="29"/>
      <c r="C810" s="29"/>
      <c r="D810" s="29"/>
      <c r="E810" s="29"/>
      <c r="F810" s="29"/>
      <c r="G810" s="29"/>
      <c r="H810" s="29"/>
      <c r="I810" s="29"/>
      <c r="J810" s="29"/>
      <c r="K810" s="29"/>
      <c r="L810" s="29"/>
      <c r="M810" s="29"/>
      <c r="N810" s="29"/>
      <c r="O810" s="29"/>
      <c r="P810" s="28"/>
      <c r="Q810" s="29"/>
      <c r="R810" s="29"/>
      <c r="S810" s="29"/>
      <c r="T810" s="29"/>
      <c r="U810" s="29"/>
      <c r="V810" s="29"/>
      <c r="W810" s="29"/>
      <c r="X810" s="29"/>
      <c r="Y810" s="29"/>
      <c r="Z810" s="29"/>
      <c r="AA810" s="29"/>
      <c r="AB810" s="29"/>
      <c r="AC810" s="29"/>
      <c r="AD810" s="29"/>
      <c r="AE810" s="29"/>
      <c r="AF810" s="29"/>
      <c r="AG810" s="29"/>
      <c r="AH810" s="29"/>
      <c r="AI810" s="29"/>
      <c r="AJ810" s="29"/>
      <c r="AK810" s="29"/>
      <c r="AL810" s="29"/>
      <c r="AM810" s="29"/>
      <c r="AN810" s="29"/>
      <c r="AO810" s="29"/>
    </row>
    <row r="811" spans="1:41" ht="15.75" customHeight="1">
      <c r="A811" s="29"/>
      <c r="B811" s="29"/>
      <c r="C811" s="29"/>
      <c r="D811" s="29"/>
      <c r="E811" s="29"/>
      <c r="F811" s="29"/>
      <c r="G811" s="29"/>
      <c r="H811" s="29"/>
      <c r="I811" s="29"/>
      <c r="J811" s="29"/>
      <c r="K811" s="29"/>
      <c r="L811" s="29"/>
      <c r="M811" s="29"/>
      <c r="N811" s="29"/>
      <c r="O811" s="29"/>
      <c r="P811" s="28"/>
      <c r="Q811" s="29"/>
      <c r="R811" s="29"/>
      <c r="S811" s="29"/>
      <c r="T811" s="29"/>
      <c r="U811" s="29"/>
      <c r="V811" s="29"/>
      <c r="W811" s="29"/>
      <c r="X811" s="29"/>
      <c r="Y811" s="29"/>
      <c r="Z811" s="29"/>
      <c r="AA811" s="29"/>
      <c r="AB811" s="29"/>
      <c r="AC811" s="29"/>
      <c r="AD811" s="29"/>
      <c r="AE811" s="29"/>
      <c r="AF811" s="29"/>
      <c r="AG811" s="29"/>
      <c r="AH811" s="29"/>
      <c r="AI811" s="29"/>
      <c r="AJ811" s="29"/>
      <c r="AK811" s="29"/>
      <c r="AL811" s="29"/>
      <c r="AM811" s="29"/>
      <c r="AN811" s="29"/>
      <c r="AO811" s="29"/>
    </row>
    <row r="812" spans="1:41" ht="15.75" customHeight="1">
      <c r="A812" s="29"/>
      <c r="B812" s="29"/>
      <c r="C812" s="29"/>
      <c r="D812" s="29"/>
      <c r="E812" s="29"/>
      <c r="F812" s="29"/>
      <c r="G812" s="29"/>
      <c r="H812" s="29"/>
      <c r="I812" s="29"/>
      <c r="J812" s="29"/>
      <c r="K812" s="29"/>
      <c r="L812" s="29"/>
      <c r="M812" s="29"/>
      <c r="N812" s="29"/>
      <c r="O812" s="29"/>
      <c r="P812" s="28"/>
      <c r="Q812" s="29"/>
      <c r="R812" s="29"/>
      <c r="S812" s="29"/>
      <c r="T812" s="29"/>
      <c r="U812" s="29"/>
      <c r="V812" s="29"/>
      <c r="W812" s="29"/>
      <c r="X812" s="29"/>
      <c r="Y812" s="29"/>
      <c r="Z812" s="29"/>
      <c r="AA812" s="29"/>
      <c r="AB812" s="29"/>
      <c r="AC812" s="29"/>
      <c r="AD812" s="29"/>
      <c r="AE812" s="29"/>
      <c r="AF812" s="29"/>
      <c r="AG812" s="29"/>
      <c r="AH812" s="29"/>
      <c r="AI812" s="29"/>
      <c r="AJ812" s="29"/>
      <c r="AK812" s="29"/>
      <c r="AL812" s="29"/>
      <c r="AM812" s="29"/>
      <c r="AN812" s="29"/>
      <c r="AO812" s="29"/>
    </row>
    <row r="813" spans="1:41" ht="15.75" customHeight="1">
      <c r="A813" s="29"/>
      <c r="B813" s="29"/>
      <c r="C813" s="29"/>
      <c r="D813" s="29"/>
      <c r="E813" s="29"/>
      <c r="F813" s="29"/>
      <c r="G813" s="29"/>
      <c r="H813" s="29"/>
      <c r="I813" s="29"/>
      <c r="J813" s="29"/>
      <c r="K813" s="29"/>
      <c r="L813" s="29"/>
      <c r="M813" s="29"/>
      <c r="N813" s="29"/>
      <c r="O813" s="29"/>
      <c r="P813" s="28"/>
      <c r="Q813" s="29"/>
      <c r="R813" s="29"/>
      <c r="S813" s="29"/>
      <c r="T813" s="29"/>
      <c r="U813" s="29"/>
      <c r="V813" s="29"/>
      <c r="W813" s="29"/>
      <c r="X813" s="29"/>
      <c r="Y813" s="29"/>
      <c r="Z813" s="29"/>
      <c r="AA813" s="29"/>
      <c r="AB813" s="29"/>
      <c r="AC813" s="29"/>
      <c r="AD813" s="29"/>
      <c r="AE813" s="29"/>
      <c r="AF813" s="29"/>
      <c r="AG813" s="29"/>
      <c r="AH813" s="29"/>
      <c r="AI813" s="29"/>
      <c r="AJ813" s="29"/>
      <c r="AK813" s="29"/>
      <c r="AL813" s="29"/>
      <c r="AM813" s="29"/>
      <c r="AN813" s="29"/>
      <c r="AO813" s="29"/>
    </row>
    <row r="814" spans="1:41" ht="15.75" customHeight="1">
      <c r="A814" s="29"/>
      <c r="B814" s="29"/>
      <c r="C814" s="29"/>
      <c r="D814" s="29"/>
      <c r="E814" s="29"/>
      <c r="F814" s="29"/>
      <c r="G814" s="29"/>
      <c r="H814" s="29"/>
      <c r="I814" s="29"/>
      <c r="J814" s="29"/>
      <c r="K814" s="29"/>
      <c r="L814" s="29"/>
      <c r="M814" s="29"/>
      <c r="N814" s="29"/>
      <c r="O814" s="29"/>
      <c r="P814" s="28"/>
      <c r="Q814" s="29"/>
      <c r="R814" s="29"/>
      <c r="S814" s="29"/>
      <c r="T814" s="29"/>
      <c r="U814" s="29"/>
      <c r="V814" s="29"/>
      <c r="W814" s="29"/>
      <c r="X814" s="29"/>
      <c r="Y814" s="29"/>
      <c r="Z814" s="29"/>
      <c r="AA814" s="29"/>
      <c r="AB814" s="29"/>
      <c r="AC814" s="29"/>
      <c r="AD814" s="29"/>
      <c r="AE814" s="29"/>
      <c r="AF814" s="29"/>
      <c r="AG814" s="29"/>
      <c r="AH814" s="29"/>
      <c r="AI814" s="29"/>
      <c r="AJ814" s="29"/>
      <c r="AK814" s="29"/>
      <c r="AL814" s="29"/>
      <c r="AM814" s="29"/>
      <c r="AN814" s="29"/>
      <c r="AO814" s="29"/>
    </row>
    <row r="815" spans="1:41" ht="15.75" customHeight="1">
      <c r="A815" s="29"/>
      <c r="B815" s="29"/>
      <c r="C815" s="29"/>
      <c r="D815" s="29"/>
      <c r="E815" s="29"/>
      <c r="F815" s="29"/>
      <c r="G815" s="29"/>
      <c r="H815" s="29"/>
      <c r="I815" s="29"/>
      <c r="J815" s="29"/>
      <c r="K815" s="29"/>
      <c r="L815" s="29"/>
      <c r="M815" s="29"/>
      <c r="N815" s="29"/>
      <c r="O815" s="29"/>
      <c r="P815" s="28"/>
      <c r="Q815" s="29"/>
      <c r="R815" s="29"/>
      <c r="S815" s="29"/>
      <c r="T815" s="29"/>
      <c r="U815" s="29"/>
      <c r="V815" s="29"/>
      <c r="W815" s="29"/>
      <c r="X815" s="29"/>
      <c r="Y815" s="29"/>
      <c r="Z815" s="29"/>
      <c r="AA815" s="29"/>
      <c r="AB815" s="29"/>
      <c r="AC815" s="29"/>
      <c r="AD815" s="29"/>
      <c r="AE815" s="29"/>
      <c r="AF815" s="29"/>
      <c r="AG815" s="29"/>
      <c r="AH815" s="29"/>
      <c r="AI815" s="29"/>
      <c r="AJ815" s="29"/>
      <c r="AK815" s="29"/>
      <c r="AL815" s="29"/>
      <c r="AM815" s="29"/>
      <c r="AN815" s="29"/>
      <c r="AO815" s="29"/>
    </row>
    <row r="816" spans="1:41" ht="15.75" customHeight="1">
      <c r="A816" s="29"/>
      <c r="B816" s="29"/>
      <c r="C816" s="29"/>
      <c r="D816" s="29"/>
      <c r="E816" s="29"/>
      <c r="F816" s="29"/>
      <c r="G816" s="29"/>
      <c r="H816" s="29"/>
      <c r="I816" s="29"/>
      <c r="J816" s="29"/>
      <c r="K816" s="29"/>
      <c r="L816" s="29"/>
      <c r="M816" s="29"/>
      <c r="N816" s="29"/>
      <c r="O816" s="29"/>
      <c r="P816" s="28"/>
      <c r="Q816" s="29"/>
      <c r="R816" s="29"/>
      <c r="S816" s="29"/>
      <c r="T816" s="29"/>
      <c r="U816" s="29"/>
      <c r="V816" s="29"/>
      <c r="W816" s="29"/>
      <c r="X816" s="29"/>
      <c r="Y816" s="29"/>
      <c r="Z816" s="29"/>
      <c r="AA816" s="29"/>
      <c r="AB816" s="29"/>
      <c r="AC816" s="29"/>
      <c r="AD816" s="29"/>
      <c r="AE816" s="29"/>
      <c r="AF816" s="29"/>
      <c r="AG816" s="29"/>
      <c r="AH816" s="29"/>
      <c r="AI816" s="29"/>
      <c r="AJ816" s="29"/>
      <c r="AK816" s="29"/>
      <c r="AL816" s="29"/>
      <c r="AM816" s="29"/>
      <c r="AN816" s="29"/>
      <c r="AO816" s="29"/>
    </row>
    <row r="817" spans="1:41" ht="15.75" customHeight="1">
      <c r="A817" s="29"/>
      <c r="B817" s="29"/>
      <c r="C817" s="29"/>
      <c r="D817" s="29"/>
      <c r="E817" s="29"/>
      <c r="F817" s="29"/>
      <c r="G817" s="29"/>
      <c r="H817" s="29"/>
      <c r="I817" s="29"/>
      <c r="J817" s="29"/>
      <c r="K817" s="29"/>
      <c r="L817" s="29"/>
      <c r="M817" s="29"/>
      <c r="N817" s="29"/>
      <c r="O817" s="29"/>
      <c r="P817" s="28"/>
      <c r="Q817" s="29"/>
      <c r="R817" s="29"/>
      <c r="S817" s="29"/>
      <c r="T817" s="29"/>
      <c r="U817" s="29"/>
      <c r="V817" s="29"/>
      <c r="W817" s="29"/>
      <c r="X817" s="29"/>
      <c r="Y817" s="29"/>
      <c r="Z817" s="29"/>
      <c r="AA817" s="29"/>
      <c r="AB817" s="29"/>
      <c r="AC817" s="29"/>
      <c r="AD817" s="29"/>
      <c r="AE817" s="29"/>
      <c r="AF817" s="29"/>
      <c r="AG817" s="29"/>
      <c r="AH817" s="29"/>
      <c r="AI817" s="29"/>
      <c r="AJ817" s="29"/>
      <c r="AK817" s="29"/>
      <c r="AL817" s="29"/>
      <c r="AM817" s="29"/>
      <c r="AN817" s="29"/>
      <c r="AO817" s="29"/>
    </row>
    <row r="818" spans="1:41" ht="15.75" customHeight="1">
      <c r="A818" s="29"/>
      <c r="B818" s="29"/>
      <c r="C818" s="29"/>
      <c r="D818" s="29"/>
      <c r="E818" s="29"/>
      <c r="F818" s="29"/>
      <c r="G818" s="29"/>
      <c r="H818" s="29"/>
      <c r="I818" s="29"/>
      <c r="J818" s="29"/>
      <c r="K818" s="29"/>
      <c r="L818" s="29"/>
      <c r="M818" s="29"/>
      <c r="N818" s="29"/>
      <c r="O818" s="29"/>
      <c r="P818" s="28"/>
      <c r="Q818" s="29"/>
      <c r="R818" s="29"/>
      <c r="S818" s="29"/>
      <c r="T818" s="29"/>
      <c r="U818" s="29"/>
      <c r="V818" s="29"/>
      <c r="W818" s="29"/>
      <c r="X818" s="29"/>
      <c r="Y818" s="29"/>
      <c r="Z818" s="29"/>
      <c r="AA818" s="29"/>
      <c r="AB818" s="29"/>
      <c r="AC818" s="29"/>
      <c r="AD818" s="29"/>
      <c r="AE818" s="29"/>
      <c r="AF818" s="29"/>
      <c r="AG818" s="29"/>
      <c r="AH818" s="29"/>
      <c r="AI818" s="29"/>
      <c r="AJ818" s="29"/>
      <c r="AK818" s="29"/>
      <c r="AL818" s="29"/>
      <c r="AM818" s="29"/>
      <c r="AN818" s="29"/>
      <c r="AO818" s="29"/>
    </row>
    <row r="819" spans="1:41" ht="15.75" customHeight="1">
      <c r="A819" s="29"/>
      <c r="B819" s="29"/>
      <c r="C819" s="29"/>
      <c r="D819" s="29"/>
      <c r="E819" s="29"/>
      <c r="F819" s="29"/>
      <c r="G819" s="29"/>
      <c r="H819" s="29"/>
      <c r="I819" s="29"/>
      <c r="J819" s="29"/>
      <c r="K819" s="29"/>
      <c r="L819" s="29"/>
      <c r="M819" s="29"/>
      <c r="N819" s="29"/>
      <c r="O819" s="29"/>
      <c r="P819" s="28"/>
      <c r="Q819" s="29"/>
      <c r="R819" s="29"/>
      <c r="S819" s="29"/>
      <c r="T819" s="29"/>
      <c r="U819" s="29"/>
      <c r="V819" s="29"/>
      <c r="W819" s="29"/>
      <c r="X819" s="29"/>
      <c r="Y819" s="29"/>
      <c r="Z819" s="29"/>
      <c r="AA819" s="29"/>
      <c r="AB819" s="29"/>
      <c r="AC819" s="29"/>
      <c r="AD819" s="29"/>
      <c r="AE819" s="29"/>
      <c r="AF819" s="29"/>
      <c r="AG819" s="29"/>
      <c r="AH819" s="29"/>
      <c r="AI819" s="29"/>
      <c r="AJ819" s="29"/>
      <c r="AK819" s="29"/>
      <c r="AL819" s="29"/>
      <c r="AM819" s="29"/>
      <c r="AN819" s="29"/>
      <c r="AO819" s="29"/>
    </row>
    <row r="820" spans="1:41" ht="15.75" customHeight="1">
      <c r="A820" s="29"/>
      <c r="B820" s="29"/>
      <c r="C820" s="29"/>
      <c r="D820" s="29"/>
      <c r="E820" s="29"/>
      <c r="F820" s="29"/>
      <c r="G820" s="29"/>
      <c r="H820" s="29"/>
      <c r="I820" s="29"/>
      <c r="J820" s="29"/>
      <c r="K820" s="29"/>
      <c r="L820" s="29"/>
      <c r="M820" s="29"/>
      <c r="N820" s="29"/>
      <c r="O820" s="29"/>
      <c r="P820" s="28"/>
      <c r="Q820" s="29"/>
      <c r="R820" s="29"/>
      <c r="S820" s="29"/>
      <c r="T820" s="29"/>
      <c r="U820" s="29"/>
      <c r="V820" s="29"/>
      <c r="W820" s="29"/>
      <c r="X820" s="29"/>
      <c r="Y820" s="29"/>
      <c r="Z820" s="29"/>
      <c r="AA820" s="29"/>
      <c r="AB820" s="29"/>
      <c r="AC820" s="29"/>
      <c r="AD820" s="29"/>
      <c r="AE820" s="29"/>
      <c r="AF820" s="29"/>
      <c r="AG820" s="29"/>
      <c r="AH820" s="29"/>
      <c r="AI820" s="29"/>
      <c r="AJ820" s="29"/>
      <c r="AK820" s="29"/>
      <c r="AL820" s="29"/>
      <c r="AM820" s="29"/>
      <c r="AN820" s="29"/>
      <c r="AO820" s="29"/>
    </row>
    <row r="821" spans="1:41" ht="15.75" customHeight="1">
      <c r="A821" s="29"/>
      <c r="B821" s="29"/>
      <c r="C821" s="29"/>
      <c r="D821" s="29"/>
      <c r="E821" s="29"/>
      <c r="F821" s="29"/>
      <c r="G821" s="29"/>
      <c r="H821" s="29"/>
      <c r="I821" s="29"/>
      <c r="J821" s="29"/>
      <c r="K821" s="29"/>
      <c r="L821" s="29"/>
      <c r="M821" s="29"/>
      <c r="N821" s="29"/>
      <c r="O821" s="29"/>
      <c r="P821" s="28"/>
      <c r="Q821" s="29"/>
      <c r="R821" s="29"/>
      <c r="S821" s="29"/>
      <c r="T821" s="29"/>
      <c r="U821" s="29"/>
      <c r="V821" s="29"/>
      <c r="W821" s="29"/>
      <c r="X821" s="29"/>
      <c r="Y821" s="29"/>
      <c r="Z821" s="29"/>
      <c r="AA821" s="29"/>
      <c r="AB821" s="29"/>
      <c r="AC821" s="29"/>
      <c r="AD821" s="29"/>
      <c r="AE821" s="29"/>
      <c r="AF821" s="29"/>
      <c r="AG821" s="29"/>
      <c r="AH821" s="29"/>
      <c r="AI821" s="29"/>
      <c r="AJ821" s="29"/>
      <c r="AK821" s="29"/>
      <c r="AL821" s="29"/>
      <c r="AM821" s="29"/>
      <c r="AN821" s="29"/>
      <c r="AO821" s="29"/>
    </row>
    <row r="822" spans="1:41" ht="15.75" customHeight="1">
      <c r="A822" s="29"/>
      <c r="B822" s="29"/>
      <c r="C822" s="29"/>
      <c r="D822" s="29"/>
      <c r="E822" s="29"/>
      <c r="F822" s="29"/>
      <c r="G822" s="29"/>
      <c r="H822" s="29"/>
      <c r="I822" s="29"/>
      <c r="J822" s="29"/>
      <c r="K822" s="29"/>
      <c r="L822" s="29"/>
      <c r="M822" s="29"/>
      <c r="N822" s="29"/>
      <c r="O822" s="29"/>
      <c r="P822" s="28"/>
      <c r="Q822" s="29"/>
      <c r="R822" s="29"/>
      <c r="S822" s="29"/>
      <c r="T822" s="29"/>
      <c r="U822" s="29"/>
      <c r="V822" s="29"/>
      <c r="W822" s="29"/>
      <c r="X822" s="29"/>
      <c r="Y822" s="29"/>
      <c r="Z822" s="29"/>
      <c r="AA822" s="29"/>
      <c r="AB822" s="29"/>
      <c r="AC822" s="29"/>
      <c r="AD822" s="29"/>
      <c r="AE822" s="29"/>
      <c r="AF822" s="29"/>
      <c r="AG822" s="29"/>
      <c r="AH822" s="29"/>
      <c r="AI822" s="29"/>
      <c r="AJ822" s="29"/>
      <c r="AK822" s="29"/>
      <c r="AL822" s="29"/>
      <c r="AM822" s="29"/>
      <c r="AN822" s="29"/>
      <c r="AO822" s="29"/>
    </row>
    <row r="823" spans="1:41" ht="15.75" customHeight="1">
      <c r="A823" s="29"/>
      <c r="B823" s="29"/>
      <c r="C823" s="29"/>
      <c r="D823" s="29"/>
      <c r="E823" s="29"/>
      <c r="F823" s="29"/>
      <c r="G823" s="29"/>
      <c r="H823" s="29"/>
      <c r="I823" s="29"/>
      <c r="J823" s="29"/>
      <c r="K823" s="29"/>
      <c r="L823" s="29"/>
      <c r="M823" s="29"/>
      <c r="N823" s="29"/>
      <c r="O823" s="29"/>
      <c r="P823" s="28"/>
      <c r="Q823" s="29"/>
      <c r="R823" s="29"/>
      <c r="S823" s="29"/>
      <c r="T823" s="29"/>
      <c r="U823" s="29"/>
      <c r="V823" s="29"/>
      <c r="W823" s="29"/>
      <c r="X823" s="29"/>
      <c r="Y823" s="29"/>
      <c r="Z823" s="29"/>
      <c r="AA823" s="29"/>
      <c r="AB823" s="29"/>
      <c r="AC823" s="29"/>
      <c r="AD823" s="29"/>
      <c r="AE823" s="29"/>
      <c r="AF823" s="29"/>
      <c r="AG823" s="29"/>
      <c r="AH823" s="29"/>
      <c r="AI823" s="29"/>
      <c r="AJ823" s="29"/>
      <c r="AK823" s="29"/>
      <c r="AL823" s="29"/>
      <c r="AM823" s="29"/>
      <c r="AN823" s="29"/>
      <c r="AO823" s="29"/>
    </row>
    <row r="824" spans="1:41" ht="15.75" customHeight="1">
      <c r="A824" s="29"/>
      <c r="B824" s="29"/>
      <c r="C824" s="29"/>
      <c r="D824" s="29"/>
      <c r="E824" s="29"/>
      <c r="F824" s="29"/>
      <c r="G824" s="29"/>
      <c r="H824" s="29"/>
      <c r="I824" s="29"/>
      <c r="J824" s="29"/>
      <c r="K824" s="29"/>
      <c r="L824" s="29"/>
      <c r="M824" s="29"/>
      <c r="N824" s="29"/>
      <c r="O824" s="29"/>
      <c r="P824" s="28"/>
      <c r="Q824" s="29"/>
      <c r="R824" s="29"/>
      <c r="S824" s="29"/>
      <c r="T824" s="29"/>
      <c r="U824" s="29"/>
      <c r="V824" s="29"/>
      <c r="W824" s="29"/>
      <c r="X824" s="29"/>
      <c r="Y824" s="29"/>
      <c r="Z824" s="29"/>
      <c r="AA824" s="29"/>
      <c r="AB824" s="29"/>
      <c r="AC824" s="29"/>
      <c r="AD824" s="29"/>
      <c r="AE824" s="29"/>
      <c r="AF824" s="29"/>
      <c r="AG824" s="29"/>
      <c r="AH824" s="29"/>
      <c r="AI824" s="29"/>
      <c r="AJ824" s="29"/>
      <c r="AK824" s="29"/>
      <c r="AL824" s="29"/>
      <c r="AM824" s="29"/>
      <c r="AN824" s="29"/>
      <c r="AO824" s="29"/>
    </row>
    <row r="825" spans="1:41" ht="15.75" customHeight="1">
      <c r="A825" s="29"/>
      <c r="B825" s="29"/>
      <c r="C825" s="29"/>
      <c r="D825" s="29"/>
      <c r="E825" s="29"/>
      <c r="F825" s="29"/>
      <c r="G825" s="29"/>
      <c r="H825" s="29"/>
      <c r="I825" s="29"/>
      <c r="J825" s="29"/>
      <c r="K825" s="29"/>
      <c r="L825" s="29"/>
      <c r="M825" s="29"/>
      <c r="N825" s="29"/>
      <c r="O825" s="29"/>
      <c r="P825" s="28"/>
      <c r="Q825" s="29"/>
      <c r="R825" s="29"/>
      <c r="S825" s="29"/>
      <c r="T825" s="29"/>
      <c r="U825" s="29"/>
      <c r="V825" s="29"/>
      <c r="W825" s="29"/>
      <c r="X825" s="29"/>
      <c r="Y825" s="29"/>
      <c r="Z825" s="29"/>
      <c r="AA825" s="29"/>
      <c r="AB825" s="29"/>
      <c r="AC825" s="29"/>
      <c r="AD825" s="29"/>
      <c r="AE825" s="29"/>
      <c r="AF825" s="29"/>
      <c r="AG825" s="29"/>
      <c r="AH825" s="29"/>
      <c r="AI825" s="29"/>
      <c r="AJ825" s="29"/>
      <c r="AK825" s="29"/>
      <c r="AL825" s="29"/>
      <c r="AM825" s="29"/>
      <c r="AN825" s="29"/>
      <c r="AO825" s="29"/>
    </row>
    <row r="826" spans="1:41" ht="15.75" customHeight="1">
      <c r="A826" s="29"/>
      <c r="B826" s="29"/>
      <c r="C826" s="29"/>
      <c r="D826" s="29"/>
      <c r="E826" s="29"/>
      <c r="F826" s="29"/>
      <c r="G826" s="29"/>
      <c r="H826" s="29"/>
      <c r="I826" s="29"/>
      <c r="J826" s="29"/>
      <c r="K826" s="29"/>
      <c r="L826" s="29"/>
      <c r="M826" s="29"/>
      <c r="N826" s="29"/>
      <c r="O826" s="29"/>
      <c r="P826" s="28"/>
      <c r="Q826" s="29"/>
      <c r="R826" s="29"/>
      <c r="S826" s="29"/>
      <c r="T826" s="29"/>
      <c r="U826" s="29"/>
      <c r="V826" s="29"/>
      <c r="W826" s="29"/>
      <c r="X826" s="29"/>
      <c r="Y826" s="29"/>
      <c r="Z826" s="29"/>
      <c r="AA826" s="29"/>
      <c r="AB826" s="29"/>
      <c r="AC826" s="29"/>
      <c r="AD826" s="29"/>
      <c r="AE826" s="29"/>
      <c r="AF826" s="29"/>
      <c r="AG826" s="29"/>
      <c r="AH826" s="29"/>
      <c r="AI826" s="29"/>
      <c r="AJ826" s="29"/>
      <c r="AK826" s="29"/>
      <c r="AL826" s="29"/>
      <c r="AM826" s="29"/>
      <c r="AN826" s="29"/>
      <c r="AO826" s="29"/>
    </row>
    <row r="827" spans="1:41" ht="15.75" customHeight="1">
      <c r="A827" s="29"/>
      <c r="B827" s="29"/>
      <c r="C827" s="29"/>
      <c r="D827" s="29"/>
      <c r="E827" s="29"/>
      <c r="F827" s="29"/>
      <c r="G827" s="29"/>
      <c r="H827" s="29"/>
      <c r="I827" s="29"/>
      <c r="J827" s="29"/>
      <c r="K827" s="29"/>
      <c r="L827" s="29"/>
      <c r="M827" s="29"/>
      <c r="N827" s="29"/>
      <c r="O827" s="29"/>
      <c r="P827" s="28"/>
      <c r="Q827" s="29"/>
      <c r="R827" s="29"/>
      <c r="S827" s="29"/>
      <c r="T827" s="29"/>
      <c r="U827" s="29"/>
      <c r="V827" s="29"/>
      <c r="W827" s="29"/>
      <c r="X827" s="29"/>
      <c r="Y827" s="29"/>
      <c r="Z827" s="29"/>
      <c r="AA827" s="29"/>
      <c r="AB827" s="29"/>
      <c r="AC827" s="29"/>
      <c r="AD827" s="29"/>
      <c r="AE827" s="29"/>
      <c r="AF827" s="29"/>
      <c r="AG827" s="29"/>
      <c r="AH827" s="29"/>
      <c r="AI827" s="29"/>
      <c r="AJ827" s="29"/>
      <c r="AK827" s="29"/>
      <c r="AL827" s="29"/>
      <c r="AM827" s="29"/>
      <c r="AN827" s="29"/>
      <c r="AO827" s="29"/>
    </row>
    <row r="828" spans="1:41" ht="15.75" customHeight="1">
      <c r="A828" s="29"/>
      <c r="B828" s="29"/>
      <c r="C828" s="29"/>
      <c r="D828" s="29"/>
      <c r="E828" s="29"/>
      <c r="F828" s="29"/>
      <c r="G828" s="29"/>
      <c r="H828" s="29"/>
      <c r="I828" s="29"/>
      <c r="J828" s="29"/>
      <c r="K828" s="29"/>
      <c r="L828" s="29"/>
      <c r="M828" s="29"/>
      <c r="N828" s="29"/>
      <c r="O828" s="29"/>
      <c r="P828" s="28"/>
      <c r="Q828" s="29"/>
      <c r="R828" s="29"/>
      <c r="S828" s="29"/>
      <c r="T828" s="29"/>
      <c r="U828" s="29"/>
      <c r="V828" s="29"/>
      <c r="W828" s="29"/>
      <c r="X828" s="29"/>
      <c r="Y828" s="29"/>
      <c r="Z828" s="29"/>
      <c r="AA828" s="29"/>
      <c r="AB828" s="29"/>
      <c r="AC828" s="29"/>
      <c r="AD828" s="29"/>
      <c r="AE828" s="29"/>
      <c r="AF828" s="29"/>
      <c r="AG828" s="29"/>
      <c r="AH828" s="29"/>
      <c r="AI828" s="29"/>
      <c r="AJ828" s="29"/>
      <c r="AK828" s="29"/>
      <c r="AL828" s="29"/>
      <c r="AM828" s="29"/>
      <c r="AN828" s="29"/>
      <c r="AO828" s="29"/>
    </row>
    <row r="829" spans="1:41" ht="15.75" customHeight="1">
      <c r="A829" s="29"/>
      <c r="B829" s="29"/>
      <c r="C829" s="29"/>
      <c r="D829" s="29"/>
      <c r="E829" s="29"/>
      <c r="F829" s="29"/>
      <c r="G829" s="29"/>
      <c r="H829" s="29"/>
      <c r="I829" s="29"/>
      <c r="J829" s="29"/>
      <c r="K829" s="29"/>
      <c r="L829" s="29"/>
      <c r="M829" s="29"/>
      <c r="N829" s="29"/>
      <c r="O829" s="29"/>
      <c r="P829" s="28"/>
      <c r="Q829" s="29"/>
      <c r="R829" s="29"/>
      <c r="S829" s="29"/>
      <c r="T829" s="29"/>
      <c r="U829" s="29"/>
      <c r="V829" s="29"/>
      <c r="W829" s="29"/>
      <c r="X829" s="29"/>
      <c r="Y829" s="29"/>
      <c r="Z829" s="29"/>
      <c r="AA829" s="29"/>
      <c r="AB829" s="29"/>
      <c r="AC829" s="29"/>
      <c r="AD829" s="29"/>
      <c r="AE829" s="29"/>
      <c r="AF829" s="29"/>
      <c r="AG829" s="29"/>
      <c r="AH829" s="29"/>
      <c r="AI829" s="29"/>
      <c r="AJ829" s="29"/>
      <c r="AK829" s="29"/>
      <c r="AL829" s="29"/>
      <c r="AM829" s="29"/>
      <c r="AN829" s="29"/>
      <c r="AO829" s="29"/>
    </row>
    <row r="830" spans="1:41" ht="15.75" customHeight="1">
      <c r="A830" s="29"/>
      <c r="B830" s="29"/>
      <c r="C830" s="29"/>
      <c r="D830" s="29"/>
      <c r="E830" s="29"/>
      <c r="F830" s="29"/>
      <c r="G830" s="29"/>
      <c r="H830" s="29"/>
      <c r="I830" s="29"/>
      <c r="J830" s="29"/>
      <c r="K830" s="29"/>
      <c r="L830" s="29"/>
      <c r="M830" s="29"/>
      <c r="N830" s="29"/>
      <c r="O830" s="29"/>
      <c r="P830" s="28"/>
      <c r="Q830" s="29"/>
      <c r="R830" s="29"/>
      <c r="S830" s="29"/>
      <c r="T830" s="29"/>
      <c r="U830" s="29"/>
      <c r="V830" s="29"/>
      <c r="W830" s="29"/>
      <c r="X830" s="29"/>
      <c r="Y830" s="29"/>
      <c r="Z830" s="29"/>
      <c r="AA830" s="29"/>
      <c r="AB830" s="29"/>
      <c r="AC830" s="29"/>
      <c r="AD830" s="29"/>
      <c r="AE830" s="29"/>
      <c r="AF830" s="29"/>
      <c r="AG830" s="29"/>
      <c r="AH830" s="29"/>
      <c r="AI830" s="29"/>
      <c r="AJ830" s="29"/>
      <c r="AK830" s="29"/>
      <c r="AL830" s="29"/>
      <c r="AM830" s="29"/>
      <c r="AN830" s="29"/>
      <c r="AO830" s="29"/>
    </row>
    <row r="831" spans="1:41" ht="15.75" customHeight="1">
      <c r="A831" s="29"/>
      <c r="B831" s="29"/>
      <c r="C831" s="29"/>
      <c r="D831" s="29"/>
      <c r="E831" s="29"/>
      <c r="F831" s="29"/>
      <c r="G831" s="29"/>
      <c r="H831" s="29"/>
      <c r="I831" s="29"/>
      <c r="J831" s="29"/>
      <c r="K831" s="29"/>
      <c r="L831" s="29"/>
      <c r="M831" s="29"/>
      <c r="N831" s="29"/>
      <c r="O831" s="29"/>
      <c r="P831" s="28"/>
      <c r="Q831" s="29"/>
      <c r="R831" s="29"/>
      <c r="S831" s="29"/>
      <c r="T831" s="29"/>
      <c r="U831" s="29"/>
      <c r="V831" s="29"/>
      <c r="W831" s="29"/>
      <c r="X831" s="29"/>
      <c r="Y831" s="29"/>
      <c r="Z831" s="29"/>
      <c r="AA831" s="29"/>
      <c r="AB831" s="29"/>
      <c r="AC831" s="29"/>
      <c r="AD831" s="29"/>
      <c r="AE831" s="29"/>
      <c r="AF831" s="29"/>
      <c r="AG831" s="29"/>
      <c r="AH831" s="29"/>
      <c r="AI831" s="29"/>
      <c r="AJ831" s="29"/>
      <c r="AK831" s="29"/>
      <c r="AL831" s="29"/>
      <c r="AM831" s="29"/>
      <c r="AN831" s="29"/>
      <c r="AO831" s="29"/>
    </row>
    <row r="832" spans="1:41" ht="15.75" customHeight="1">
      <c r="A832" s="29"/>
      <c r="B832" s="29"/>
      <c r="C832" s="29"/>
      <c r="D832" s="29"/>
      <c r="E832" s="29"/>
      <c r="F832" s="29"/>
      <c r="G832" s="29"/>
      <c r="H832" s="29"/>
      <c r="I832" s="29"/>
      <c r="J832" s="29"/>
      <c r="K832" s="29"/>
      <c r="L832" s="29"/>
      <c r="M832" s="29"/>
      <c r="N832" s="29"/>
      <c r="O832" s="29"/>
      <c r="P832" s="28"/>
      <c r="Q832" s="29"/>
      <c r="R832" s="29"/>
      <c r="S832" s="29"/>
      <c r="T832" s="29"/>
      <c r="U832" s="29"/>
      <c r="V832" s="29"/>
      <c r="W832" s="29"/>
      <c r="X832" s="29"/>
      <c r="Y832" s="29"/>
      <c r="Z832" s="29"/>
      <c r="AA832" s="29"/>
      <c r="AB832" s="29"/>
      <c r="AC832" s="29"/>
      <c r="AD832" s="29"/>
      <c r="AE832" s="29"/>
      <c r="AF832" s="29"/>
      <c r="AG832" s="29"/>
      <c r="AH832" s="29"/>
      <c r="AI832" s="29"/>
      <c r="AJ832" s="29"/>
      <c r="AK832" s="29"/>
      <c r="AL832" s="29"/>
      <c r="AM832" s="29"/>
      <c r="AN832" s="29"/>
      <c r="AO832" s="29"/>
    </row>
    <row r="833" spans="1:41" ht="15.75" customHeight="1">
      <c r="A833" s="29"/>
      <c r="B833" s="29"/>
      <c r="C833" s="29"/>
      <c r="D833" s="29"/>
      <c r="E833" s="29"/>
      <c r="F833" s="29"/>
      <c r="G833" s="29"/>
      <c r="H833" s="29"/>
      <c r="I833" s="29"/>
      <c r="J833" s="29"/>
      <c r="K833" s="29"/>
      <c r="L833" s="29"/>
      <c r="M833" s="29"/>
      <c r="N833" s="29"/>
      <c r="O833" s="29"/>
      <c r="P833" s="28"/>
      <c r="Q833" s="29"/>
      <c r="R833" s="29"/>
      <c r="S833" s="29"/>
      <c r="T833" s="29"/>
      <c r="U833" s="29"/>
      <c r="V833" s="29"/>
      <c r="W833" s="29"/>
      <c r="X833" s="29"/>
      <c r="Y833" s="29"/>
      <c r="Z833" s="29"/>
      <c r="AA833" s="29"/>
      <c r="AB833" s="29"/>
      <c r="AC833" s="29"/>
      <c r="AD833" s="29"/>
      <c r="AE833" s="29"/>
      <c r="AF833" s="29"/>
      <c r="AG833" s="29"/>
      <c r="AH833" s="29"/>
      <c r="AI833" s="29"/>
      <c r="AJ833" s="29"/>
      <c r="AK833" s="29"/>
      <c r="AL833" s="29"/>
      <c r="AM833" s="29"/>
      <c r="AN833" s="29"/>
      <c r="AO833" s="29"/>
    </row>
    <row r="834" spans="1:41" ht="15.75" customHeight="1">
      <c r="A834" s="29"/>
      <c r="B834" s="29"/>
      <c r="C834" s="29"/>
      <c r="D834" s="29"/>
      <c r="E834" s="29"/>
      <c r="F834" s="29"/>
      <c r="G834" s="29"/>
      <c r="H834" s="29"/>
      <c r="I834" s="29"/>
      <c r="J834" s="29"/>
      <c r="K834" s="29"/>
      <c r="L834" s="29"/>
      <c r="M834" s="29"/>
      <c r="N834" s="29"/>
      <c r="O834" s="29"/>
      <c r="P834" s="28"/>
      <c r="Q834" s="29"/>
      <c r="R834" s="29"/>
      <c r="S834" s="29"/>
      <c r="T834" s="29"/>
      <c r="U834" s="29"/>
      <c r="V834" s="29"/>
      <c r="W834" s="29"/>
      <c r="X834" s="29"/>
      <c r="Y834" s="29"/>
      <c r="Z834" s="29"/>
      <c r="AA834" s="29"/>
      <c r="AB834" s="29"/>
      <c r="AC834" s="29"/>
      <c r="AD834" s="29"/>
      <c r="AE834" s="29"/>
      <c r="AF834" s="29"/>
      <c r="AG834" s="29"/>
      <c r="AH834" s="29"/>
      <c r="AI834" s="29"/>
      <c r="AJ834" s="29"/>
      <c r="AK834" s="29"/>
      <c r="AL834" s="29"/>
      <c r="AM834" s="29"/>
      <c r="AN834" s="29"/>
      <c r="AO834" s="29"/>
    </row>
    <row r="835" spans="1:41" ht="15.75" customHeight="1">
      <c r="A835" s="29"/>
      <c r="B835" s="29"/>
      <c r="C835" s="29"/>
      <c r="D835" s="29"/>
      <c r="E835" s="29"/>
      <c r="F835" s="29"/>
      <c r="G835" s="29"/>
      <c r="H835" s="29"/>
      <c r="I835" s="29"/>
      <c r="J835" s="29"/>
      <c r="K835" s="29"/>
      <c r="L835" s="29"/>
      <c r="M835" s="29"/>
      <c r="N835" s="29"/>
      <c r="O835" s="29"/>
      <c r="P835" s="28"/>
      <c r="Q835" s="29"/>
      <c r="R835" s="29"/>
      <c r="S835" s="29"/>
      <c r="T835" s="29"/>
      <c r="U835" s="29"/>
      <c r="V835" s="29"/>
      <c r="W835" s="29"/>
      <c r="X835" s="29"/>
      <c r="Y835" s="29"/>
      <c r="Z835" s="29"/>
      <c r="AA835" s="29"/>
      <c r="AB835" s="29"/>
      <c r="AC835" s="29"/>
      <c r="AD835" s="29"/>
      <c r="AE835" s="29"/>
      <c r="AF835" s="29"/>
      <c r="AG835" s="29"/>
      <c r="AH835" s="29"/>
      <c r="AI835" s="29"/>
      <c r="AJ835" s="29"/>
      <c r="AK835" s="29"/>
      <c r="AL835" s="29"/>
      <c r="AM835" s="29"/>
      <c r="AN835" s="29"/>
      <c r="AO835" s="29"/>
    </row>
    <row r="836" spans="1:41" ht="15.75" customHeight="1">
      <c r="A836" s="29"/>
      <c r="B836" s="29"/>
      <c r="C836" s="29"/>
      <c r="D836" s="29"/>
      <c r="E836" s="29"/>
      <c r="F836" s="29"/>
      <c r="G836" s="29"/>
      <c r="H836" s="29"/>
      <c r="I836" s="29"/>
      <c r="J836" s="29"/>
      <c r="K836" s="29"/>
      <c r="L836" s="29"/>
      <c r="M836" s="29"/>
      <c r="N836" s="29"/>
      <c r="O836" s="29"/>
      <c r="P836" s="28"/>
      <c r="Q836" s="29"/>
      <c r="R836" s="29"/>
      <c r="S836" s="29"/>
      <c r="T836" s="29"/>
      <c r="U836" s="29"/>
      <c r="V836" s="29"/>
      <c r="W836" s="29"/>
      <c r="X836" s="29"/>
      <c r="Y836" s="29"/>
      <c r="Z836" s="29"/>
      <c r="AA836" s="29"/>
      <c r="AB836" s="29"/>
      <c r="AC836" s="29"/>
      <c r="AD836" s="29"/>
      <c r="AE836" s="29"/>
      <c r="AF836" s="29"/>
      <c r="AG836" s="29"/>
      <c r="AH836" s="29"/>
      <c r="AI836" s="29"/>
      <c r="AJ836" s="29"/>
      <c r="AK836" s="29"/>
      <c r="AL836" s="29"/>
      <c r="AM836" s="29"/>
      <c r="AN836" s="29"/>
      <c r="AO836" s="29"/>
    </row>
    <row r="837" spans="1:41" ht="15.75" customHeight="1">
      <c r="A837" s="29"/>
      <c r="B837" s="29"/>
      <c r="C837" s="29"/>
      <c r="D837" s="29"/>
      <c r="E837" s="29"/>
      <c r="F837" s="29"/>
      <c r="G837" s="29"/>
      <c r="H837" s="29"/>
      <c r="I837" s="29"/>
      <c r="J837" s="29"/>
      <c r="K837" s="29"/>
      <c r="L837" s="29"/>
      <c r="M837" s="29"/>
      <c r="N837" s="29"/>
      <c r="O837" s="29"/>
      <c r="P837" s="28"/>
      <c r="Q837" s="29"/>
      <c r="R837" s="29"/>
      <c r="S837" s="29"/>
      <c r="T837" s="29"/>
      <c r="U837" s="29"/>
      <c r="V837" s="29"/>
      <c r="W837" s="29"/>
      <c r="X837" s="29"/>
      <c r="Y837" s="29"/>
      <c r="Z837" s="29"/>
      <c r="AA837" s="29"/>
      <c r="AB837" s="29"/>
      <c r="AC837" s="29"/>
      <c r="AD837" s="29"/>
      <c r="AE837" s="29"/>
      <c r="AF837" s="29"/>
      <c r="AG837" s="29"/>
      <c r="AH837" s="29"/>
      <c r="AI837" s="29"/>
      <c r="AJ837" s="29"/>
      <c r="AK837" s="29"/>
      <c r="AL837" s="29"/>
      <c r="AM837" s="29"/>
      <c r="AN837" s="29"/>
      <c r="AO837" s="29"/>
    </row>
    <row r="838" spans="1:41" ht="15.75" customHeight="1">
      <c r="A838" s="29"/>
      <c r="B838" s="29"/>
      <c r="C838" s="29"/>
      <c r="D838" s="29"/>
      <c r="E838" s="29"/>
      <c r="F838" s="29"/>
      <c r="G838" s="29"/>
      <c r="H838" s="29"/>
      <c r="I838" s="29"/>
      <c r="J838" s="29"/>
      <c r="K838" s="29"/>
      <c r="L838" s="29"/>
      <c r="M838" s="29"/>
      <c r="N838" s="29"/>
      <c r="O838" s="29"/>
      <c r="P838" s="28"/>
      <c r="Q838" s="29"/>
      <c r="R838" s="29"/>
      <c r="S838" s="29"/>
      <c r="T838" s="29"/>
      <c r="U838" s="29"/>
      <c r="V838" s="29"/>
      <c r="W838" s="29"/>
      <c r="X838" s="29"/>
      <c r="Y838" s="29"/>
      <c r="Z838" s="29"/>
      <c r="AA838" s="29"/>
      <c r="AB838" s="29"/>
      <c r="AC838" s="29"/>
      <c r="AD838" s="29"/>
      <c r="AE838" s="29"/>
      <c r="AF838" s="29"/>
      <c r="AG838" s="29"/>
      <c r="AH838" s="29"/>
      <c r="AI838" s="29"/>
      <c r="AJ838" s="29"/>
      <c r="AK838" s="29"/>
      <c r="AL838" s="29"/>
      <c r="AM838" s="29"/>
      <c r="AN838" s="29"/>
      <c r="AO838" s="29"/>
    </row>
    <row r="839" spans="1:41" ht="15.75" customHeight="1">
      <c r="A839" s="29"/>
      <c r="B839" s="29"/>
      <c r="C839" s="29"/>
      <c r="D839" s="29"/>
      <c r="E839" s="29"/>
      <c r="F839" s="29"/>
      <c r="G839" s="29"/>
      <c r="H839" s="29"/>
      <c r="I839" s="29"/>
      <c r="J839" s="29"/>
      <c r="K839" s="29"/>
      <c r="L839" s="29"/>
      <c r="M839" s="29"/>
      <c r="N839" s="29"/>
      <c r="O839" s="29"/>
      <c r="P839" s="28"/>
      <c r="Q839" s="29"/>
      <c r="R839" s="29"/>
      <c r="S839" s="29"/>
      <c r="T839" s="29"/>
      <c r="U839" s="29"/>
      <c r="V839" s="29"/>
      <c r="W839" s="29"/>
      <c r="X839" s="29"/>
      <c r="Y839" s="29"/>
      <c r="Z839" s="29"/>
      <c r="AA839" s="29"/>
      <c r="AB839" s="29"/>
      <c r="AC839" s="29"/>
      <c r="AD839" s="29"/>
      <c r="AE839" s="29"/>
      <c r="AF839" s="29"/>
      <c r="AG839" s="29"/>
      <c r="AH839" s="29"/>
      <c r="AI839" s="29"/>
      <c r="AJ839" s="29"/>
      <c r="AK839" s="29"/>
      <c r="AL839" s="29"/>
      <c r="AM839" s="29"/>
      <c r="AN839" s="29"/>
      <c r="AO839" s="29"/>
    </row>
    <row r="840" spans="1:41" ht="15.75" customHeight="1">
      <c r="A840" s="29"/>
      <c r="B840" s="29"/>
      <c r="C840" s="29"/>
      <c r="D840" s="29"/>
      <c r="E840" s="29"/>
      <c r="F840" s="29"/>
      <c r="G840" s="29"/>
      <c r="H840" s="29"/>
      <c r="I840" s="29"/>
      <c r="J840" s="29"/>
      <c r="K840" s="29"/>
      <c r="L840" s="29"/>
      <c r="M840" s="29"/>
      <c r="N840" s="29"/>
      <c r="O840" s="29"/>
      <c r="P840" s="28"/>
      <c r="Q840" s="29"/>
      <c r="R840" s="29"/>
      <c r="S840" s="29"/>
      <c r="T840" s="29"/>
      <c r="U840" s="29"/>
      <c r="V840" s="29"/>
      <c r="W840" s="29"/>
      <c r="X840" s="29"/>
      <c r="Y840" s="29"/>
      <c r="Z840" s="29"/>
      <c r="AA840" s="29"/>
      <c r="AB840" s="29"/>
      <c r="AC840" s="29"/>
      <c r="AD840" s="29"/>
      <c r="AE840" s="29"/>
      <c r="AF840" s="29"/>
      <c r="AG840" s="29"/>
      <c r="AH840" s="29"/>
      <c r="AI840" s="29"/>
      <c r="AJ840" s="29"/>
      <c r="AK840" s="29"/>
      <c r="AL840" s="29"/>
      <c r="AM840" s="29"/>
      <c r="AN840" s="29"/>
      <c r="AO840" s="29"/>
    </row>
    <row r="841" spans="1:41" ht="15.75" customHeight="1">
      <c r="A841" s="29"/>
      <c r="B841" s="29"/>
      <c r="C841" s="29"/>
      <c r="D841" s="29"/>
      <c r="E841" s="29"/>
      <c r="F841" s="29"/>
      <c r="G841" s="29"/>
      <c r="H841" s="29"/>
      <c r="I841" s="29"/>
      <c r="J841" s="29"/>
      <c r="K841" s="29"/>
      <c r="L841" s="29"/>
      <c r="M841" s="29"/>
      <c r="N841" s="29"/>
      <c r="O841" s="29"/>
      <c r="P841" s="28"/>
      <c r="Q841" s="29"/>
      <c r="R841" s="29"/>
      <c r="S841" s="29"/>
      <c r="T841" s="29"/>
      <c r="U841" s="29"/>
      <c r="V841" s="29"/>
      <c r="W841" s="29"/>
      <c r="X841" s="29"/>
      <c r="Y841" s="29"/>
      <c r="Z841" s="29"/>
      <c r="AA841" s="29"/>
      <c r="AB841" s="29"/>
      <c r="AC841" s="29"/>
      <c r="AD841" s="29"/>
      <c r="AE841" s="29"/>
      <c r="AF841" s="29"/>
      <c r="AG841" s="29"/>
      <c r="AH841" s="29"/>
      <c r="AI841" s="29"/>
      <c r="AJ841" s="29"/>
      <c r="AK841" s="29"/>
      <c r="AL841" s="29"/>
      <c r="AM841" s="29"/>
      <c r="AN841" s="29"/>
      <c r="AO841" s="29"/>
    </row>
    <row r="842" spans="1:41" ht="15.75" customHeight="1">
      <c r="A842" s="29"/>
      <c r="B842" s="29"/>
      <c r="C842" s="29"/>
      <c r="D842" s="29"/>
      <c r="E842" s="29"/>
      <c r="F842" s="29"/>
      <c r="G842" s="29"/>
      <c r="H842" s="29"/>
      <c r="I842" s="29"/>
      <c r="J842" s="29"/>
      <c r="K842" s="29"/>
      <c r="L842" s="29"/>
      <c r="M842" s="29"/>
      <c r="N842" s="29"/>
      <c r="O842" s="29"/>
      <c r="P842" s="28"/>
      <c r="Q842" s="29"/>
      <c r="R842" s="29"/>
      <c r="S842" s="29"/>
      <c r="T842" s="29"/>
      <c r="U842" s="29"/>
      <c r="V842" s="29"/>
      <c r="W842" s="29"/>
      <c r="X842" s="29"/>
      <c r="Y842" s="29"/>
      <c r="Z842" s="29"/>
      <c r="AA842" s="29"/>
      <c r="AB842" s="29"/>
      <c r="AC842" s="29"/>
      <c r="AD842" s="29"/>
      <c r="AE842" s="29"/>
      <c r="AF842" s="29"/>
      <c r="AG842" s="29"/>
      <c r="AH842" s="29"/>
      <c r="AI842" s="29"/>
      <c r="AJ842" s="29"/>
      <c r="AK842" s="29"/>
      <c r="AL842" s="29"/>
      <c r="AM842" s="29"/>
      <c r="AN842" s="29"/>
      <c r="AO842" s="29"/>
    </row>
    <row r="843" spans="1:41" ht="15.75" customHeight="1">
      <c r="A843" s="29"/>
      <c r="B843" s="29"/>
      <c r="C843" s="29"/>
      <c r="D843" s="29"/>
      <c r="E843" s="29"/>
      <c r="F843" s="29"/>
      <c r="G843" s="29"/>
      <c r="H843" s="29"/>
      <c r="I843" s="29"/>
      <c r="J843" s="29"/>
      <c r="K843" s="29"/>
      <c r="L843" s="29"/>
      <c r="M843" s="29"/>
      <c r="N843" s="29"/>
      <c r="O843" s="29"/>
      <c r="P843" s="28"/>
      <c r="Q843" s="29"/>
      <c r="R843" s="29"/>
      <c r="S843" s="29"/>
      <c r="T843" s="29"/>
      <c r="U843" s="29"/>
      <c r="V843" s="29"/>
      <c r="W843" s="29"/>
      <c r="X843" s="29"/>
      <c r="Y843" s="29"/>
      <c r="Z843" s="29"/>
      <c r="AA843" s="29"/>
      <c r="AB843" s="29"/>
      <c r="AC843" s="29"/>
      <c r="AD843" s="29"/>
      <c r="AE843" s="29"/>
      <c r="AF843" s="29"/>
      <c r="AG843" s="29"/>
      <c r="AH843" s="29"/>
      <c r="AI843" s="29"/>
      <c r="AJ843" s="29"/>
      <c r="AK843" s="29"/>
      <c r="AL843" s="29"/>
      <c r="AM843" s="29"/>
      <c r="AN843" s="29"/>
      <c r="AO843" s="29"/>
    </row>
    <row r="844" spans="1:41" ht="15.75" customHeight="1">
      <c r="A844" s="29"/>
      <c r="B844" s="29"/>
      <c r="C844" s="29"/>
      <c r="D844" s="29"/>
      <c r="E844" s="29"/>
      <c r="F844" s="29"/>
      <c r="G844" s="29"/>
      <c r="H844" s="29"/>
      <c r="I844" s="29"/>
      <c r="J844" s="29"/>
      <c r="K844" s="29"/>
      <c r="L844" s="29"/>
      <c r="M844" s="29"/>
      <c r="N844" s="29"/>
      <c r="O844" s="29"/>
      <c r="P844" s="28"/>
      <c r="Q844" s="29"/>
      <c r="R844" s="29"/>
      <c r="S844" s="29"/>
      <c r="T844" s="29"/>
      <c r="U844" s="29"/>
      <c r="V844" s="29"/>
      <c r="W844" s="29"/>
      <c r="X844" s="29"/>
      <c r="Y844" s="29"/>
      <c r="Z844" s="29"/>
      <c r="AA844" s="29"/>
      <c r="AB844" s="29"/>
      <c r="AC844" s="29"/>
      <c r="AD844" s="29"/>
      <c r="AE844" s="29"/>
      <c r="AF844" s="29"/>
      <c r="AG844" s="29"/>
      <c r="AH844" s="29"/>
      <c r="AI844" s="29"/>
      <c r="AJ844" s="29"/>
      <c r="AK844" s="29"/>
      <c r="AL844" s="29"/>
      <c r="AM844" s="29"/>
      <c r="AN844" s="29"/>
      <c r="AO844" s="29"/>
    </row>
    <row r="845" spans="1:41" ht="15.75" customHeight="1">
      <c r="A845" s="29"/>
      <c r="B845" s="29"/>
      <c r="C845" s="29"/>
      <c r="D845" s="29"/>
      <c r="E845" s="29"/>
      <c r="F845" s="29"/>
      <c r="G845" s="29"/>
      <c r="H845" s="29"/>
      <c r="I845" s="29"/>
      <c r="J845" s="29"/>
      <c r="K845" s="29"/>
      <c r="L845" s="29"/>
      <c r="M845" s="29"/>
      <c r="N845" s="29"/>
      <c r="O845" s="29"/>
      <c r="P845" s="28"/>
      <c r="Q845" s="29"/>
      <c r="R845" s="29"/>
      <c r="S845" s="29"/>
      <c r="T845" s="29"/>
      <c r="U845" s="29"/>
      <c r="V845" s="29"/>
      <c r="W845" s="29"/>
      <c r="X845" s="29"/>
      <c r="Y845" s="29"/>
      <c r="Z845" s="29"/>
      <c r="AA845" s="29"/>
      <c r="AB845" s="29"/>
      <c r="AC845" s="29"/>
      <c r="AD845" s="29"/>
      <c r="AE845" s="29"/>
      <c r="AF845" s="29"/>
      <c r="AG845" s="29"/>
      <c r="AH845" s="29"/>
      <c r="AI845" s="29"/>
      <c r="AJ845" s="29"/>
      <c r="AK845" s="29"/>
      <c r="AL845" s="29"/>
      <c r="AM845" s="29"/>
      <c r="AN845" s="29"/>
      <c r="AO845" s="29"/>
    </row>
    <row r="846" spans="1:41" ht="15.75" customHeight="1">
      <c r="A846" s="29"/>
      <c r="B846" s="29"/>
      <c r="C846" s="29"/>
      <c r="D846" s="29"/>
      <c r="E846" s="29"/>
      <c r="F846" s="29"/>
      <c r="G846" s="29"/>
      <c r="H846" s="29"/>
      <c r="I846" s="29"/>
      <c r="J846" s="29"/>
      <c r="K846" s="29"/>
      <c r="L846" s="29"/>
      <c r="M846" s="29"/>
      <c r="N846" s="29"/>
      <c r="O846" s="29"/>
      <c r="P846" s="28"/>
      <c r="Q846" s="29"/>
      <c r="R846" s="29"/>
      <c r="S846" s="29"/>
      <c r="T846" s="29"/>
      <c r="U846" s="29"/>
      <c r="V846" s="29"/>
      <c r="W846" s="29"/>
      <c r="X846" s="29"/>
      <c r="Y846" s="29"/>
      <c r="Z846" s="29"/>
      <c r="AA846" s="29"/>
      <c r="AB846" s="29"/>
      <c r="AC846" s="29"/>
      <c r="AD846" s="29"/>
      <c r="AE846" s="29"/>
      <c r="AF846" s="29"/>
      <c r="AG846" s="29"/>
      <c r="AH846" s="29"/>
      <c r="AI846" s="29"/>
      <c r="AJ846" s="29"/>
      <c r="AK846" s="29"/>
      <c r="AL846" s="29"/>
      <c r="AM846" s="29"/>
      <c r="AN846" s="29"/>
      <c r="AO846" s="29"/>
    </row>
    <row r="847" spans="1:41" ht="15.75" customHeight="1">
      <c r="A847" s="29"/>
      <c r="B847" s="29"/>
      <c r="C847" s="29"/>
      <c r="D847" s="29"/>
      <c r="E847" s="29"/>
      <c r="F847" s="29"/>
      <c r="G847" s="29"/>
      <c r="H847" s="29"/>
      <c r="I847" s="29"/>
      <c r="J847" s="29"/>
      <c r="K847" s="29"/>
      <c r="L847" s="29"/>
      <c r="M847" s="29"/>
      <c r="N847" s="29"/>
      <c r="O847" s="29"/>
      <c r="P847" s="28"/>
      <c r="Q847" s="29"/>
      <c r="R847" s="29"/>
      <c r="S847" s="29"/>
      <c r="T847" s="29"/>
      <c r="U847" s="29"/>
      <c r="V847" s="29"/>
      <c r="W847" s="29"/>
      <c r="X847" s="29"/>
      <c r="Y847" s="29"/>
      <c r="Z847" s="29"/>
      <c r="AA847" s="29"/>
      <c r="AB847" s="29"/>
      <c r="AC847" s="29"/>
      <c r="AD847" s="29"/>
      <c r="AE847" s="29"/>
      <c r="AF847" s="29"/>
      <c r="AG847" s="29"/>
      <c r="AH847" s="29"/>
      <c r="AI847" s="29"/>
      <c r="AJ847" s="29"/>
      <c r="AK847" s="29"/>
      <c r="AL847" s="29"/>
      <c r="AM847" s="29"/>
      <c r="AN847" s="29"/>
      <c r="AO847" s="29"/>
    </row>
    <row r="848" spans="1:41" ht="15.75" customHeight="1">
      <c r="A848" s="29"/>
      <c r="B848" s="29"/>
      <c r="C848" s="29"/>
      <c r="D848" s="29"/>
      <c r="E848" s="29"/>
      <c r="F848" s="29"/>
      <c r="G848" s="29"/>
      <c r="H848" s="29"/>
      <c r="I848" s="29"/>
      <c r="J848" s="29"/>
      <c r="K848" s="29"/>
      <c r="L848" s="29"/>
      <c r="M848" s="29"/>
      <c r="N848" s="29"/>
      <c r="O848" s="29"/>
      <c r="P848" s="28"/>
      <c r="Q848" s="29"/>
      <c r="R848" s="29"/>
      <c r="S848" s="29"/>
      <c r="T848" s="29"/>
      <c r="U848" s="29"/>
      <c r="V848" s="29"/>
      <c r="W848" s="29"/>
      <c r="X848" s="29"/>
      <c r="Y848" s="29"/>
      <c r="Z848" s="29"/>
      <c r="AA848" s="29"/>
      <c r="AB848" s="29"/>
      <c r="AC848" s="29"/>
      <c r="AD848" s="29"/>
      <c r="AE848" s="29"/>
      <c r="AF848" s="29"/>
      <c r="AG848" s="29"/>
      <c r="AH848" s="29"/>
      <c r="AI848" s="29"/>
      <c r="AJ848" s="29"/>
      <c r="AK848" s="29"/>
      <c r="AL848" s="29"/>
      <c r="AM848" s="29"/>
      <c r="AN848" s="29"/>
      <c r="AO848" s="29"/>
    </row>
    <row r="849" spans="1:41" ht="15.75" customHeight="1">
      <c r="A849" s="29"/>
      <c r="B849" s="29"/>
      <c r="C849" s="29"/>
      <c r="D849" s="29"/>
      <c r="E849" s="29"/>
      <c r="F849" s="29"/>
      <c r="G849" s="29"/>
      <c r="H849" s="29"/>
      <c r="I849" s="29"/>
      <c r="J849" s="29"/>
      <c r="K849" s="29"/>
      <c r="L849" s="29"/>
      <c r="M849" s="29"/>
      <c r="N849" s="29"/>
      <c r="O849" s="29"/>
      <c r="P849" s="28"/>
      <c r="Q849" s="29"/>
      <c r="R849" s="29"/>
      <c r="S849" s="29"/>
      <c r="T849" s="29"/>
      <c r="U849" s="29"/>
      <c r="V849" s="29"/>
      <c r="W849" s="29"/>
      <c r="X849" s="29"/>
      <c r="Y849" s="29"/>
      <c r="Z849" s="29"/>
      <c r="AA849" s="29"/>
      <c r="AB849" s="29"/>
      <c r="AC849" s="29"/>
      <c r="AD849" s="29"/>
      <c r="AE849" s="29"/>
      <c r="AF849" s="29"/>
      <c r="AG849" s="29"/>
      <c r="AH849" s="29"/>
      <c r="AI849" s="29"/>
      <c r="AJ849" s="29"/>
      <c r="AK849" s="29"/>
      <c r="AL849" s="29"/>
      <c r="AM849" s="29"/>
      <c r="AN849" s="29"/>
      <c r="AO849" s="29"/>
    </row>
    <row r="850" spans="1:41" ht="15.75" customHeight="1">
      <c r="A850" s="29"/>
      <c r="B850" s="29"/>
      <c r="C850" s="29"/>
      <c r="D850" s="29"/>
      <c r="E850" s="29"/>
      <c r="F850" s="29"/>
      <c r="G850" s="29"/>
      <c r="H850" s="29"/>
      <c r="I850" s="29"/>
      <c r="J850" s="29"/>
      <c r="K850" s="29"/>
      <c r="L850" s="29"/>
      <c r="M850" s="29"/>
      <c r="N850" s="29"/>
      <c r="O850" s="29"/>
      <c r="P850" s="28"/>
      <c r="Q850" s="29"/>
      <c r="R850" s="29"/>
      <c r="S850" s="29"/>
      <c r="T850" s="29"/>
      <c r="U850" s="29"/>
      <c r="V850" s="29"/>
      <c r="W850" s="29"/>
      <c r="X850" s="29"/>
      <c r="Y850" s="29"/>
      <c r="Z850" s="29"/>
      <c r="AA850" s="29"/>
      <c r="AB850" s="29"/>
      <c r="AC850" s="29"/>
      <c r="AD850" s="29"/>
      <c r="AE850" s="29"/>
      <c r="AF850" s="29"/>
      <c r="AG850" s="29"/>
      <c r="AH850" s="29"/>
      <c r="AI850" s="29"/>
      <c r="AJ850" s="29"/>
      <c r="AK850" s="29"/>
      <c r="AL850" s="29"/>
      <c r="AM850" s="29"/>
      <c r="AN850" s="29"/>
      <c r="AO850" s="29"/>
    </row>
    <row r="851" spans="1:41" ht="15.75" customHeight="1">
      <c r="A851" s="29"/>
      <c r="B851" s="29"/>
      <c r="C851" s="29"/>
      <c r="D851" s="29"/>
      <c r="E851" s="29"/>
      <c r="F851" s="29"/>
      <c r="G851" s="29"/>
      <c r="H851" s="29"/>
      <c r="I851" s="29"/>
      <c r="J851" s="29"/>
      <c r="K851" s="29"/>
      <c r="L851" s="29"/>
      <c r="M851" s="29"/>
      <c r="N851" s="29"/>
      <c r="O851" s="29"/>
      <c r="P851" s="28"/>
      <c r="Q851" s="29"/>
      <c r="R851" s="29"/>
      <c r="S851" s="29"/>
      <c r="T851" s="29"/>
      <c r="U851" s="29"/>
      <c r="V851" s="29"/>
      <c r="W851" s="29"/>
      <c r="X851" s="29"/>
      <c r="Y851" s="29"/>
      <c r="Z851" s="29"/>
      <c r="AA851" s="29"/>
      <c r="AB851" s="29"/>
      <c r="AC851" s="29"/>
      <c r="AD851" s="29"/>
      <c r="AE851" s="29"/>
      <c r="AF851" s="29"/>
      <c r="AG851" s="29"/>
      <c r="AH851" s="29"/>
      <c r="AI851" s="29"/>
      <c r="AJ851" s="29"/>
      <c r="AK851" s="29"/>
      <c r="AL851" s="29"/>
      <c r="AM851" s="29"/>
      <c r="AN851" s="29"/>
      <c r="AO851" s="29"/>
    </row>
    <row r="852" spans="1:41" ht="15.75" customHeight="1">
      <c r="A852" s="29"/>
      <c r="B852" s="29"/>
      <c r="C852" s="29"/>
      <c r="D852" s="29"/>
      <c r="E852" s="29"/>
      <c r="F852" s="29"/>
      <c r="G852" s="29"/>
      <c r="H852" s="29"/>
      <c r="I852" s="29"/>
      <c r="J852" s="29"/>
      <c r="K852" s="29"/>
      <c r="L852" s="29"/>
      <c r="M852" s="29"/>
      <c r="N852" s="29"/>
      <c r="O852" s="29"/>
      <c r="P852" s="28"/>
      <c r="Q852" s="29"/>
      <c r="R852" s="29"/>
      <c r="S852" s="29"/>
      <c r="T852" s="29"/>
      <c r="U852" s="29"/>
      <c r="V852" s="29"/>
      <c r="W852" s="29"/>
      <c r="X852" s="29"/>
      <c r="Y852" s="29"/>
      <c r="Z852" s="29"/>
      <c r="AA852" s="29"/>
      <c r="AB852" s="29"/>
      <c r="AC852" s="29"/>
      <c r="AD852" s="29"/>
      <c r="AE852" s="29"/>
      <c r="AF852" s="29"/>
      <c r="AG852" s="29"/>
      <c r="AH852" s="29"/>
      <c r="AI852" s="29"/>
      <c r="AJ852" s="29"/>
      <c r="AK852" s="29"/>
      <c r="AL852" s="29"/>
      <c r="AM852" s="29"/>
      <c r="AN852" s="29"/>
      <c r="AO852" s="29"/>
    </row>
    <row r="853" spans="1:41" ht="15.75" customHeight="1">
      <c r="A853" s="29"/>
      <c r="B853" s="29"/>
      <c r="C853" s="29"/>
      <c r="D853" s="29"/>
      <c r="E853" s="29"/>
      <c r="F853" s="29"/>
      <c r="G853" s="29"/>
      <c r="H853" s="29"/>
      <c r="I853" s="29"/>
      <c r="J853" s="29"/>
      <c r="K853" s="29"/>
      <c r="L853" s="29"/>
      <c r="M853" s="29"/>
      <c r="N853" s="29"/>
      <c r="O853" s="29"/>
      <c r="P853" s="28"/>
      <c r="Q853" s="29"/>
      <c r="R853" s="29"/>
      <c r="S853" s="29"/>
      <c r="T853" s="29"/>
      <c r="U853" s="29"/>
      <c r="V853" s="29"/>
      <c r="W853" s="29"/>
      <c r="X853" s="29"/>
      <c r="Y853" s="29"/>
      <c r="Z853" s="29"/>
      <c r="AA853" s="29"/>
      <c r="AB853" s="29"/>
      <c r="AC853" s="29"/>
      <c r="AD853" s="29"/>
      <c r="AE853" s="29"/>
      <c r="AF853" s="29"/>
      <c r="AG853" s="29"/>
      <c r="AH853" s="29"/>
      <c r="AI853" s="29"/>
      <c r="AJ853" s="29"/>
      <c r="AK853" s="29"/>
      <c r="AL853" s="29"/>
      <c r="AM853" s="29"/>
      <c r="AN853" s="29"/>
      <c r="AO853" s="29"/>
    </row>
    <row r="854" spans="1:41" ht="15.75" customHeight="1">
      <c r="A854" s="29"/>
      <c r="B854" s="29"/>
      <c r="C854" s="29"/>
      <c r="D854" s="29"/>
      <c r="E854" s="29"/>
      <c r="F854" s="29"/>
      <c r="G854" s="29"/>
      <c r="H854" s="29"/>
      <c r="I854" s="29"/>
      <c r="J854" s="29"/>
      <c r="K854" s="29"/>
      <c r="L854" s="29"/>
      <c r="M854" s="29"/>
      <c r="N854" s="29"/>
      <c r="O854" s="29"/>
      <c r="P854" s="28"/>
      <c r="Q854" s="29"/>
      <c r="R854" s="29"/>
      <c r="S854" s="29"/>
      <c r="T854" s="29"/>
      <c r="U854" s="29"/>
      <c r="V854" s="29"/>
      <c r="W854" s="29"/>
      <c r="X854" s="29"/>
      <c r="Y854" s="29"/>
      <c r="Z854" s="29"/>
      <c r="AA854" s="29"/>
      <c r="AB854" s="29"/>
      <c r="AC854" s="29"/>
      <c r="AD854" s="29"/>
      <c r="AE854" s="29"/>
      <c r="AF854" s="29"/>
      <c r="AG854" s="29"/>
      <c r="AH854" s="29"/>
      <c r="AI854" s="29"/>
      <c r="AJ854" s="29"/>
      <c r="AK854" s="29"/>
      <c r="AL854" s="29"/>
      <c r="AM854" s="29"/>
      <c r="AN854" s="29"/>
      <c r="AO854" s="29"/>
    </row>
    <row r="855" spans="1:41" ht="15.75" customHeight="1">
      <c r="A855" s="29"/>
      <c r="B855" s="29"/>
      <c r="C855" s="29"/>
      <c r="D855" s="29"/>
      <c r="E855" s="29"/>
      <c r="F855" s="29"/>
      <c r="G855" s="29"/>
      <c r="H855" s="29"/>
      <c r="I855" s="29"/>
      <c r="J855" s="29"/>
      <c r="K855" s="29"/>
      <c r="L855" s="29"/>
      <c r="M855" s="29"/>
      <c r="N855" s="29"/>
      <c r="O855" s="29"/>
      <c r="P855" s="28"/>
      <c r="Q855" s="29"/>
      <c r="R855" s="29"/>
      <c r="S855" s="29"/>
      <c r="T855" s="29"/>
      <c r="U855" s="29"/>
      <c r="V855" s="29"/>
      <c r="W855" s="29"/>
      <c r="X855" s="29"/>
      <c r="Y855" s="29"/>
      <c r="Z855" s="29"/>
      <c r="AA855" s="29"/>
      <c r="AB855" s="29"/>
      <c r="AC855" s="29"/>
      <c r="AD855" s="29"/>
      <c r="AE855" s="29"/>
      <c r="AF855" s="29"/>
      <c r="AG855" s="29"/>
      <c r="AH855" s="29"/>
      <c r="AI855" s="29"/>
      <c r="AJ855" s="29"/>
      <c r="AK855" s="29"/>
      <c r="AL855" s="29"/>
      <c r="AM855" s="29"/>
      <c r="AN855" s="29"/>
      <c r="AO855" s="29"/>
    </row>
    <row r="856" spans="1:41" ht="15.75" customHeight="1">
      <c r="A856" s="29"/>
      <c r="B856" s="29"/>
      <c r="C856" s="29"/>
      <c r="D856" s="29"/>
      <c r="E856" s="29"/>
      <c r="F856" s="29"/>
      <c r="G856" s="29"/>
      <c r="H856" s="29"/>
      <c r="I856" s="29"/>
      <c r="J856" s="29"/>
      <c r="K856" s="29"/>
      <c r="L856" s="29"/>
      <c r="M856" s="29"/>
      <c r="N856" s="29"/>
      <c r="O856" s="29"/>
      <c r="P856" s="28"/>
      <c r="Q856" s="29"/>
      <c r="R856" s="29"/>
      <c r="S856" s="29"/>
      <c r="T856" s="29"/>
      <c r="U856" s="29"/>
      <c r="V856" s="29"/>
      <c r="W856" s="29"/>
      <c r="X856" s="29"/>
      <c r="Y856" s="29"/>
      <c r="Z856" s="29"/>
      <c r="AA856" s="29"/>
      <c r="AB856" s="29"/>
      <c r="AC856" s="29"/>
      <c r="AD856" s="29"/>
      <c r="AE856" s="29"/>
      <c r="AF856" s="29"/>
      <c r="AG856" s="29"/>
      <c r="AH856" s="29"/>
      <c r="AI856" s="29"/>
      <c r="AJ856" s="29"/>
      <c r="AK856" s="29"/>
      <c r="AL856" s="29"/>
      <c r="AM856" s="29"/>
      <c r="AN856" s="29"/>
      <c r="AO856" s="29"/>
    </row>
    <row r="857" spans="1:41" ht="15.75" customHeight="1">
      <c r="A857" s="29"/>
      <c r="B857" s="29"/>
      <c r="C857" s="29"/>
      <c r="D857" s="29"/>
      <c r="E857" s="29"/>
      <c r="F857" s="29"/>
      <c r="G857" s="29"/>
      <c r="H857" s="29"/>
      <c r="I857" s="29"/>
      <c r="J857" s="29"/>
      <c r="K857" s="29"/>
      <c r="L857" s="29"/>
      <c r="M857" s="29"/>
      <c r="N857" s="29"/>
      <c r="O857" s="29"/>
      <c r="P857" s="28"/>
      <c r="Q857" s="29"/>
      <c r="R857" s="29"/>
      <c r="S857" s="29"/>
      <c r="T857" s="29"/>
      <c r="U857" s="29"/>
      <c r="V857" s="29"/>
      <c r="W857" s="29"/>
      <c r="X857" s="29"/>
      <c r="Y857" s="29"/>
      <c r="Z857" s="29"/>
      <c r="AA857" s="29"/>
      <c r="AB857" s="29"/>
      <c r="AC857" s="29"/>
      <c r="AD857" s="29"/>
      <c r="AE857" s="29"/>
      <c r="AF857" s="29"/>
      <c r="AG857" s="29"/>
      <c r="AH857" s="29"/>
      <c r="AI857" s="29"/>
      <c r="AJ857" s="29"/>
      <c r="AK857" s="29"/>
      <c r="AL857" s="29"/>
      <c r="AM857" s="29"/>
      <c r="AN857" s="29"/>
      <c r="AO857" s="29"/>
    </row>
    <row r="858" spans="1:41" ht="15.75" customHeight="1">
      <c r="A858" s="29"/>
      <c r="B858" s="29"/>
      <c r="C858" s="29"/>
      <c r="D858" s="29"/>
      <c r="E858" s="29"/>
      <c r="F858" s="29"/>
      <c r="G858" s="29"/>
      <c r="H858" s="29"/>
      <c r="I858" s="29"/>
      <c r="J858" s="29"/>
      <c r="K858" s="29"/>
      <c r="L858" s="29"/>
      <c r="M858" s="29"/>
      <c r="N858" s="29"/>
      <c r="O858" s="29"/>
      <c r="P858" s="28"/>
      <c r="Q858" s="29"/>
      <c r="R858" s="29"/>
      <c r="S858" s="29"/>
      <c r="T858" s="29"/>
      <c r="U858" s="29"/>
      <c r="V858" s="29"/>
      <c r="W858" s="29"/>
      <c r="X858" s="29"/>
      <c r="Y858" s="29"/>
      <c r="Z858" s="29"/>
      <c r="AA858" s="29"/>
      <c r="AB858" s="29"/>
      <c r="AC858" s="29"/>
      <c r="AD858" s="29"/>
      <c r="AE858" s="29"/>
      <c r="AF858" s="29"/>
      <c r="AG858" s="29"/>
      <c r="AH858" s="29"/>
      <c r="AI858" s="29"/>
      <c r="AJ858" s="29"/>
      <c r="AK858" s="29"/>
      <c r="AL858" s="29"/>
      <c r="AM858" s="29"/>
      <c r="AN858" s="29"/>
      <c r="AO858" s="29"/>
    </row>
    <row r="859" spans="1:41" ht="15.75" customHeight="1">
      <c r="A859" s="29"/>
      <c r="B859" s="29"/>
      <c r="C859" s="29"/>
      <c r="D859" s="29"/>
      <c r="E859" s="29"/>
      <c r="F859" s="29"/>
      <c r="G859" s="29"/>
      <c r="H859" s="29"/>
      <c r="I859" s="29"/>
      <c r="J859" s="29"/>
      <c r="K859" s="29"/>
      <c r="L859" s="29"/>
      <c r="M859" s="29"/>
      <c r="N859" s="29"/>
      <c r="O859" s="29"/>
      <c r="P859" s="28"/>
      <c r="Q859" s="29"/>
      <c r="R859" s="29"/>
      <c r="S859" s="29"/>
      <c r="T859" s="29"/>
      <c r="U859" s="29"/>
      <c r="V859" s="29"/>
      <c r="W859" s="29"/>
      <c r="X859" s="29"/>
      <c r="Y859" s="29"/>
      <c r="Z859" s="29"/>
      <c r="AA859" s="29"/>
      <c r="AB859" s="29"/>
      <c r="AC859" s="29"/>
      <c r="AD859" s="29"/>
      <c r="AE859" s="29"/>
      <c r="AF859" s="29"/>
      <c r="AG859" s="29"/>
      <c r="AH859" s="29"/>
      <c r="AI859" s="29"/>
      <c r="AJ859" s="29"/>
      <c r="AK859" s="29"/>
      <c r="AL859" s="29"/>
      <c r="AM859" s="29"/>
      <c r="AN859" s="29"/>
      <c r="AO859" s="29"/>
    </row>
    <row r="860" spans="1:41" ht="15.75" customHeight="1">
      <c r="A860" s="29"/>
      <c r="B860" s="29"/>
      <c r="C860" s="29"/>
      <c r="D860" s="29"/>
      <c r="E860" s="29"/>
      <c r="F860" s="29"/>
      <c r="G860" s="29"/>
      <c r="H860" s="29"/>
      <c r="I860" s="29"/>
      <c r="J860" s="29"/>
      <c r="K860" s="29"/>
      <c r="L860" s="29"/>
      <c r="M860" s="29"/>
      <c r="N860" s="29"/>
      <c r="O860" s="29"/>
      <c r="P860" s="28"/>
      <c r="Q860" s="29"/>
      <c r="R860" s="29"/>
      <c r="S860" s="29"/>
      <c r="T860" s="29"/>
      <c r="U860" s="29"/>
      <c r="V860" s="29"/>
      <c r="W860" s="29"/>
      <c r="X860" s="29"/>
      <c r="Y860" s="29"/>
      <c r="Z860" s="29"/>
      <c r="AA860" s="29"/>
      <c r="AB860" s="29"/>
      <c r="AC860" s="29"/>
      <c r="AD860" s="29"/>
      <c r="AE860" s="29"/>
      <c r="AF860" s="29"/>
      <c r="AG860" s="29"/>
      <c r="AH860" s="29"/>
      <c r="AI860" s="29"/>
      <c r="AJ860" s="29"/>
      <c r="AK860" s="29"/>
      <c r="AL860" s="29"/>
      <c r="AM860" s="29"/>
      <c r="AN860" s="29"/>
      <c r="AO860" s="29"/>
    </row>
    <row r="861" spans="1:41" ht="15.75" customHeight="1">
      <c r="A861" s="29"/>
      <c r="B861" s="29"/>
      <c r="C861" s="29"/>
      <c r="D861" s="29"/>
      <c r="E861" s="29"/>
      <c r="F861" s="29"/>
      <c r="G861" s="29"/>
      <c r="H861" s="29"/>
      <c r="I861" s="29"/>
      <c r="J861" s="29"/>
      <c r="K861" s="29"/>
      <c r="L861" s="29"/>
      <c r="M861" s="29"/>
      <c r="N861" s="29"/>
      <c r="O861" s="29"/>
      <c r="P861" s="28"/>
      <c r="Q861" s="29"/>
      <c r="R861" s="29"/>
      <c r="S861" s="29"/>
      <c r="T861" s="29"/>
      <c r="U861" s="29"/>
      <c r="V861" s="29"/>
      <c r="W861" s="29"/>
      <c r="X861" s="29"/>
      <c r="Y861" s="29"/>
      <c r="Z861" s="29"/>
      <c r="AA861" s="29"/>
      <c r="AB861" s="29"/>
      <c r="AC861" s="29"/>
      <c r="AD861" s="29"/>
      <c r="AE861" s="29"/>
      <c r="AF861" s="29"/>
      <c r="AG861" s="29"/>
      <c r="AH861" s="29"/>
      <c r="AI861" s="29"/>
      <c r="AJ861" s="29"/>
      <c r="AK861" s="29"/>
      <c r="AL861" s="29"/>
      <c r="AM861" s="29"/>
      <c r="AN861" s="29"/>
      <c r="AO861" s="29"/>
    </row>
    <row r="862" spans="1:41" ht="15.75" customHeight="1">
      <c r="A862" s="29"/>
      <c r="B862" s="29"/>
      <c r="C862" s="29"/>
      <c r="D862" s="29"/>
      <c r="E862" s="29"/>
      <c r="F862" s="29"/>
      <c r="G862" s="29"/>
      <c r="H862" s="29"/>
      <c r="I862" s="29"/>
      <c r="J862" s="29"/>
      <c r="K862" s="29"/>
      <c r="L862" s="29"/>
      <c r="M862" s="29"/>
      <c r="N862" s="29"/>
      <c r="O862" s="29"/>
      <c r="P862" s="28"/>
      <c r="Q862" s="29"/>
      <c r="R862" s="29"/>
      <c r="S862" s="29"/>
      <c r="T862" s="29"/>
      <c r="U862" s="29"/>
      <c r="V862" s="29"/>
      <c r="W862" s="29"/>
      <c r="X862" s="29"/>
      <c r="Y862" s="29"/>
      <c r="Z862" s="29"/>
      <c r="AA862" s="29"/>
      <c r="AB862" s="29"/>
      <c r="AC862" s="29"/>
      <c r="AD862" s="29"/>
      <c r="AE862" s="29"/>
      <c r="AF862" s="29"/>
      <c r="AG862" s="29"/>
      <c r="AH862" s="29"/>
      <c r="AI862" s="29"/>
      <c r="AJ862" s="29"/>
      <c r="AK862" s="29"/>
      <c r="AL862" s="29"/>
      <c r="AM862" s="29"/>
      <c r="AN862" s="29"/>
      <c r="AO862" s="29"/>
    </row>
    <row r="863" spans="1:41" ht="15.75" customHeight="1">
      <c r="A863" s="29"/>
      <c r="B863" s="29"/>
      <c r="C863" s="29"/>
      <c r="D863" s="29"/>
      <c r="E863" s="29"/>
      <c r="F863" s="29"/>
      <c r="G863" s="29"/>
      <c r="H863" s="29"/>
      <c r="I863" s="29"/>
      <c r="J863" s="29"/>
      <c r="K863" s="29"/>
      <c r="L863" s="29"/>
      <c r="M863" s="29"/>
      <c r="N863" s="29"/>
      <c r="O863" s="29"/>
      <c r="P863" s="28"/>
      <c r="Q863" s="29"/>
      <c r="R863" s="29"/>
      <c r="S863" s="29"/>
      <c r="T863" s="29"/>
      <c r="U863" s="29"/>
      <c r="V863" s="29"/>
      <c r="W863" s="29"/>
      <c r="X863" s="29"/>
      <c r="Y863" s="29"/>
      <c r="Z863" s="29"/>
      <c r="AA863" s="29"/>
      <c r="AB863" s="29"/>
      <c r="AC863" s="29"/>
      <c r="AD863" s="29"/>
      <c r="AE863" s="29"/>
      <c r="AF863" s="29"/>
      <c r="AG863" s="29"/>
      <c r="AH863" s="29"/>
      <c r="AI863" s="29"/>
      <c r="AJ863" s="29"/>
      <c r="AK863" s="29"/>
      <c r="AL863" s="29"/>
      <c r="AM863" s="29"/>
      <c r="AN863" s="29"/>
      <c r="AO863" s="29"/>
    </row>
    <row r="864" spans="1:41" ht="15.75" customHeight="1">
      <c r="A864" s="29"/>
      <c r="B864" s="29"/>
      <c r="C864" s="29"/>
      <c r="D864" s="29"/>
      <c r="E864" s="29"/>
      <c r="F864" s="29"/>
      <c r="G864" s="29"/>
      <c r="H864" s="29"/>
      <c r="I864" s="29"/>
      <c r="J864" s="29"/>
      <c r="K864" s="29"/>
      <c r="L864" s="29"/>
      <c r="M864" s="29"/>
      <c r="N864" s="29"/>
      <c r="O864" s="29"/>
      <c r="P864" s="28"/>
      <c r="Q864" s="29"/>
      <c r="R864" s="29"/>
      <c r="S864" s="29"/>
      <c r="T864" s="29"/>
      <c r="U864" s="29"/>
      <c r="V864" s="29"/>
      <c r="W864" s="29"/>
      <c r="X864" s="29"/>
      <c r="Y864" s="29"/>
      <c r="Z864" s="29"/>
      <c r="AA864" s="29"/>
      <c r="AB864" s="29"/>
      <c r="AC864" s="29"/>
      <c r="AD864" s="29"/>
      <c r="AE864" s="29"/>
      <c r="AF864" s="29"/>
      <c r="AG864" s="29"/>
      <c r="AH864" s="29"/>
      <c r="AI864" s="29"/>
      <c r="AJ864" s="29"/>
      <c r="AK864" s="29"/>
      <c r="AL864" s="29"/>
      <c r="AM864" s="29"/>
      <c r="AN864" s="29"/>
      <c r="AO864" s="29"/>
    </row>
    <row r="865" spans="1:41" ht="15.75" customHeight="1">
      <c r="A865" s="29"/>
      <c r="B865" s="29"/>
      <c r="C865" s="29"/>
      <c r="D865" s="29"/>
      <c r="E865" s="29"/>
      <c r="F865" s="29"/>
      <c r="G865" s="29"/>
      <c r="H865" s="29"/>
      <c r="I865" s="29"/>
      <c r="J865" s="29"/>
      <c r="K865" s="29"/>
      <c r="L865" s="29"/>
      <c r="M865" s="29"/>
      <c r="N865" s="29"/>
      <c r="O865" s="29"/>
      <c r="P865" s="28"/>
      <c r="Q865" s="29"/>
      <c r="R865" s="29"/>
      <c r="S865" s="29"/>
      <c r="T865" s="29"/>
      <c r="U865" s="29"/>
      <c r="V865" s="29"/>
      <c r="W865" s="29"/>
      <c r="X865" s="29"/>
      <c r="Y865" s="29"/>
      <c r="Z865" s="29"/>
      <c r="AA865" s="29"/>
      <c r="AB865" s="29"/>
      <c r="AC865" s="29"/>
      <c r="AD865" s="29"/>
      <c r="AE865" s="29"/>
      <c r="AF865" s="29"/>
      <c r="AG865" s="29"/>
      <c r="AH865" s="29"/>
      <c r="AI865" s="29"/>
      <c r="AJ865" s="29"/>
      <c r="AK865" s="29"/>
      <c r="AL865" s="29"/>
      <c r="AM865" s="29"/>
      <c r="AN865" s="29"/>
      <c r="AO865" s="29"/>
    </row>
    <row r="866" spans="1:41" ht="15.75" customHeight="1">
      <c r="A866" s="29"/>
      <c r="B866" s="29"/>
      <c r="C866" s="29"/>
      <c r="D866" s="29"/>
      <c r="E866" s="29"/>
      <c r="F866" s="29"/>
      <c r="G866" s="29"/>
      <c r="H866" s="29"/>
      <c r="I866" s="29"/>
      <c r="J866" s="29"/>
      <c r="K866" s="29"/>
      <c r="L866" s="29"/>
      <c r="M866" s="29"/>
      <c r="N866" s="29"/>
      <c r="O866" s="29"/>
      <c r="P866" s="28"/>
      <c r="Q866" s="29"/>
      <c r="R866" s="29"/>
      <c r="S866" s="29"/>
      <c r="T866" s="29"/>
      <c r="U866" s="29"/>
      <c r="V866" s="29"/>
      <c r="W866" s="29"/>
      <c r="X866" s="29"/>
      <c r="Y866" s="29"/>
      <c r="Z866" s="29"/>
      <c r="AA866" s="29"/>
      <c r="AB866" s="29"/>
      <c r="AC866" s="29"/>
      <c r="AD866" s="29"/>
      <c r="AE866" s="29"/>
      <c r="AF866" s="29"/>
      <c r="AG866" s="29"/>
      <c r="AH866" s="29"/>
      <c r="AI866" s="29"/>
      <c r="AJ866" s="29"/>
      <c r="AK866" s="29"/>
      <c r="AL866" s="29"/>
      <c r="AM866" s="29"/>
      <c r="AN866" s="29"/>
      <c r="AO866" s="29"/>
    </row>
    <row r="867" spans="1:41" ht="15.75" customHeight="1">
      <c r="A867" s="29"/>
      <c r="B867" s="29"/>
      <c r="C867" s="29"/>
      <c r="D867" s="29"/>
      <c r="E867" s="29"/>
      <c r="F867" s="29"/>
      <c r="G867" s="29"/>
      <c r="H867" s="29"/>
      <c r="I867" s="29"/>
      <c r="J867" s="29"/>
      <c r="K867" s="29"/>
      <c r="L867" s="29"/>
      <c r="M867" s="29"/>
      <c r="N867" s="29"/>
      <c r="O867" s="29"/>
      <c r="P867" s="28"/>
      <c r="Q867" s="29"/>
      <c r="R867" s="29"/>
      <c r="S867" s="29"/>
      <c r="T867" s="29"/>
      <c r="U867" s="29"/>
      <c r="V867" s="29"/>
      <c r="W867" s="29"/>
      <c r="X867" s="29"/>
      <c r="Y867" s="29"/>
      <c r="Z867" s="29"/>
      <c r="AA867" s="29"/>
      <c r="AB867" s="29"/>
      <c r="AC867" s="29"/>
      <c r="AD867" s="29"/>
      <c r="AE867" s="29"/>
      <c r="AF867" s="29"/>
      <c r="AG867" s="29"/>
      <c r="AH867" s="29"/>
      <c r="AI867" s="29"/>
      <c r="AJ867" s="29"/>
      <c r="AK867" s="29"/>
      <c r="AL867" s="29"/>
      <c r="AM867" s="29"/>
      <c r="AN867" s="29"/>
      <c r="AO867" s="29"/>
    </row>
    <row r="868" spans="1:41" ht="15.75" customHeight="1">
      <c r="A868" s="29"/>
      <c r="B868" s="29"/>
      <c r="C868" s="29"/>
      <c r="D868" s="29"/>
      <c r="E868" s="29"/>
      <c r="F868" s="29"/>
      <c r="G868" s="29"/>
      <c r="H868" s="29"/>
      <c r="I868" s="29"/>
      <c r="J868" s="29"/>
      <c r="K868" s="29"/>
      <c r="L868" s="29"/>
      <c r="M868" s="29"/>
      <c r="N868" s="29"/>
      <c r="O868" s="29"/>
      <c r="P868" s="28"/>
      <c r="Q868" s="29"/>
      <c r="R868" s="29"/>
      <c r="S868" s="29"/>
      <c r="T868" s="29"/>
      <c r="U868" s="29"/>
      <c r="V868" s="29"/>
      <c r="W868" s="29"/>
      <c r="X868" s="29"/>
      <c r="Y868" s="29"/>
      <c r="Z868" s="29"/>
      <c r="AA868" s="29"/>
      <c r="AB868" s="29"/>
      <c r="AC868" s="29"/>
      <c r="AD868" s="29"/>
      <c r="AE868" s="29"/>
      <c r="AF868" s="29"/>
      <c r="AG868" s="29"/>
      <c r="AH868" s="29"/>
      <c r="AI868" s="29"/>
      <c r="AJ868" s="29"/>
      <c r="AK868" s="29"/>
      <c r="AL868" s="29"/>
      <c r="AM868" s="29"/>
      <c r="AN868" s="29"/>
      <c r="AO868" s="29"/>
    </row>
    <row r="869" spans="1:41" ht="15.75" customHeight="1">
      <c r="A869" s="29"/>
      <c r="B869" s="29"/>
      <c r="C869" s="29"/>
      <c r="D869" s="29"/>
      <c r="E869" s="29"/>
      <c r="F869" s="29"/>
      <c r="G869" s="29"/>
      <c r="H869" s="29"/>
      <c r="I869" s="29"/>
      <c r="J869" s="29"/>
      <c r="K869" s="29"/>
      <c r="L869" s="29"/>
      <c r="M869" s="29"/>
      <c r="N869" s="29"/>
      <c r="O869" s="29"/>
      <c r="P869" s="28"/>
      <c r="Q869" s="29"/>
      <c r="R869" s="29"/>
      <c r="S869" s="29"/>
      <c r="T869" s="29"/>
      <c r="U869" s="29"/>
      <c r="V869" s="29"/>
      <c r="W869" s="29"/>
      <c r="X869" s="29"/>
      <c r="Y869" s="29"/>
      <c r="Z869" s="29"/>
      <c r="AA869" s="29"/>
      <c r="AB869" s="29"/>
      <c r="AC869" s="29"/>
      <c r="AD869" s="29"/>
      <c r="AE869" s="29"/>
      <c r="AF869" s="29"/>
      <c r="AG869" s="29"/>
      <c r="AH869" s="29"/>
      <c r="AI869" s="29"/>
      <c r="AJ869" s="29"/>
      <c r="AK869" s="29"/>
      <c r="AL869" s="29"/>
      <c r="AM869" s="29"/>
      <c r="AN869" s="29"/>
      <c r="AO869" s="29"/>
    </row>
    <row r="870" spans="1:41" ht="15.75" customHeight="1">
      <c r="A870" s="29"/>
      <c r="B870" s="29"/>
      <c r="C870" s="29"/>
      <c r="D870" s="29"/>
      <c r="E870" s="29"/>
      <c r="F870" s="29"/>
      <c r="G870" s="29"/>
      <c r="H870" s="29"/>
      <c r="I870" s="29"/>
      <c r="J870" s="29"/>
      <c r="K870" s="29"/>
      <c r="L870" s="29"/>
      <c r="M870" s="29"/>
      <c r="N870" s="29"/>
      <c r="O870" s="29"/>
      <c r="P870" s="28"/>
      <c r="Q870" s="29"/>
      <c r="R870" s="29"/>
      <c r="S870" s="29"/>
      <c r="T870" s="29"/>
      <c r="U870" s="29"/>
      <c r="V870" s="29"/>
      <c r="W870" s="29"/>
      <c r="X870" s="29"/>
      <c r="Y870" s="29"/>
      <c r="Z870" s="29"/>
      <c r="AA870" s="29"/>
      <c r="AB870" s="29"/>
      <c r="AC870" s="29"/>
      <c r="AD870" s="29"/>
      <c r="AE870" s="29"/>
      <c r="AF870" s="29"/>
      <c r="AG870" s="29"/>
      <c r="AH870" s="29"/>
      <c r="AI870" s="29"/>
      <c r="AJ870" s="29"/>
      <c r="AK870" s="29"/>
      <c r="AL870" s="29"/>
      <c r="AM870" s="29"/>
      <c r="AN870" s="29"/>
      <c r="AO870" s="29"/>
    </row>
    <row r="871" spans="1:41" ht="15.75" customHeight="1">
      <c r="A871" s="29"/>
      <c r="B871" s="29"/>
      <c r="C871" s="29"/>
      <c r="D871" s="29"/>
      <c r="E871" s="29"/>
      <c r="F871" s="29"/>
      <c r="G871" s="29"/>
      <c r="H871" s="29"/>
      <c r="I871" s="29"/>
      <c r="J871" s="29"/>
      <c r="K871" s="29"/>
      <c r="L871" s="29"/>
      <c r="M871" s="29"/>
      <c r="N871" s="29"/>
      <c r="O871" s="29"/>
      <c r="P871" s="28"/>
      <c r="Q871" s="29"/>
      <c r="R871" s="29"/>
      <c r="S871" s="29"/>
      <c r="T871" s="29"/>
      <c r="U871" s="29"/>
      <c r="V871" s="29"/>
      <c r="W871" s="29"/>
      <c r="X871" s="29"/>
      <c r="Y871" s="29"/>
      <c r="Z871" s="29"/>
      <c r="AA871" s="29"/>
      <c r="AB871" s="29"/>
      <c r="AC871" s="29"/>
      <c r="AD871" s="29"/>
      <c r="AE871" s="29"/>
      <c r="AF871" s="29"/>
      <c r="AG871" s="29"/>
      <c r="AH871" s="29"/>
      <c r="AI871" s="29"/>
      <c r="AJ871" s="29"/>
      <c r="AK871" s="29"/>
      <c r="AL871" s="29"/>
      <c r="AM871" s="29"/>
      <c r="AN871" s="29"/>
      <c r="AO871" s="29"/>
    </row>
    <row r="872" spans="1:41" ht="15.75" customHeight="1">
      <c r="A872" s="29"/>
      <c r="B872" s="29"/>
      <c r="C872" s="29"/>
      <c r="D872" s="29"/>
      <c r="E872" s="29"/>
      <c r="F872" s="29"/>
      <c r="G872" s="29"/>
      <c r="H872" s="29"/>
      <c r="I872" s="29"/>
      <c r="J872" s="29"/>
      <c r="K872" s="29"/>
      <c r="L872" s="29"/>
      <c r="M872" s="29"/>
      <c r="N872" s="29"/>
      <c r="O872" s="29"/>
      <c r="P872" s="28"/>
      <c r="Q872" s="29"/>
      <c r="R872" s="29"/>
      <c r="S872" s="29"/>
      <c r="T872" s="29"/>
      <c r="U872" s="29"/>
      <c r="V872" s="29"/>
      <c r="W872" s="29"/>
      <c r="X872" s="29"/>
      <c r="Y872" s="29"/>
      <c r="Z872" s="29"/>
      <c r="AA872" s="29"/>
      <c r="AB872" s="29"/>
      <c r="AC872" s="29"/>
      <c r="AD872" s="29"/>
      <c r="AE872" s="29"/>
      <c r="AF872" s="29"/>
      <c r="AG872" s="29"/>
      <c r="AH872" s="29"/>
      <c r="AI872" s="29"/>
      <c r="AJ872" s="29"/>
      <c r="AK872" s="29"/>
      <c r="AL872" s="29"/>
      <c r="AM872" s="29"/>
      <c r="AN872" s="29"/>
      <c r="AO872" s="29"/>
    </row>
    <row r="873" spans="1:41" ht="15.75" customHeight="1">
      <c r="A873" s="29"/>
      <c r="B873" s="29"/>
      <c r="C873" s="29"/>
      <c r="D873" s="29"/>
      <c r="E873" s="29"/>
      <c r="F873" s="29"/>
      <c r="G873" s="29"/>
      <c r="H873" s="29"/>
      <c r="I873" s="29"/>
      <c r="J873" s="29"/>
      <c r="K873" s="29"/>
      <c r="L873" s="29"/>
      <c r="M873" s="29"/>
      <c r="N873" s="29"/>
      <c r="O873" s="29"/>
      <c r="P873" s="28"/>
      <c r="Q873" s="29"/>
      <c r="R873" s="29"/>
      <c r="S873" s="29"/>
      <c r="T873" s="29"/>
      <c r="U873" s="29"/>
      <c r="V873" s="29"/>
      <c r="W873" s="29"/>
      <c r="X873" s="29"/>
      <c r="Y873" s="29"/>
      <c r="Z873" s="29"/>
      <c r="AA873" s="29"/>
      <c r="AB873" s="29"/>
      <c r="AC873" s="29"/>
      <c r="AD873" s="29"/>
      <c r="AE873" s="29"/>
      <c r="AF873" s="29"/>
      <c r="AG873" s="29"/>
      <c r="AH873" s="29"/>
      <c r="AI873" s="29"/>
      <c r="AJ873" s="29"/>
      <c r="AK873" s="29"/>
      <c r="AL873" s="29"/>
      <c r="AM873" s="29"/>
      <c r="AN873" s="29"/>
      <c r="AO873" s="29"/>
    </row>
    <row r="874" spans="1:41" ht="15.75" customHeight="1">
      <c r="A874" s="29"/>
      <c r="B874" s="29"/>
      <c r="C874" s="29"/>
      <c r="D874" s="29"/>
      <c r="E874" s="29"/>
      <c r="F874" s="29"/>
      <c r="G874" s="29"/>
      <c r="H874" s="29"/>
      <c r="I874" s="29"/>
      <c r="J874" s="29"/>
      <c r="K874" s="29"/>
      <c r="L874" s="29"/>
      <c r="M874" s="29"/>
      <c r="N874" s="29"/>
      <c r="O874" s="29"/>
      <c r="P874" s="28"/>
      <c r="Q874" s="29"/>
      <c r="R874" s="29"/>
      <c r="S874" s="29"/>
      <c r="T874" s="29"/>
      <c r="U874" s="29"/>
      <c r="V874" s="29"/>
      <c r="W874" s="29"/>
      <c r="X874" s="29"/>
      <c r="Y874" s="29"/>
      <c r="Z874" s="29"/>
      <c r="AA874" s="29"/>
      <c r="AB874" s="29"/>
      <c r="AC874" s="29"/>
      <c r="AD874" s="29"/>
      <c r="AE874" s="29"/>
      <c r="AF874" s="29"/>
      <c r="AG874" s="29"/>
      <c r="AH874" s="29"/>
      <c r="AI874" s="29"/>
      <c r="AJ874" s="29"/>
      <c r="AK874" s="29"/>
      <c r="AL874" s="29"/>
      <c r="AM874" s="29"/>
      <c r="AN874" s="29"/>
      <c r="AO874" s="29"/>
    </row>
    <row r="875" spans="1:41" ht="15.75" customHeight="1">
      <c r="A875" s="29"/>
      <c r="B875" s="29"/>
      <c r="C875" s="29"/>
      <c r="D875" s="29"/>
      <c r="E875" s="29"/>
      <c r="F875" s="29"/>
      <c r="G875" s="29"/>
      <c r="H875" s="29"/>
      <c r="I875" s="29"/>
      <c r="J875" s="29"/>
      <c r="K875" s="29"/>
      <c r="L875" s="29"/>
      <c r="M875" s="29"/>
      <c r="N875" s="29"/>
      <c r="O875" s="29"/>
      <c r="P875" s="28"/>
      <c r="Q875" s="29"/>
      <c r="R875" s="29"/>
      <c r="S875" s="29"/>
      <c r="T875" s="29"/>
      <c r="U875" s="29"/>
      <c r="V875" s="29"/>
      <c r="W875" s="29"/>
      <c r="X875" s="29"/>
      <c r="Y875" s="29"/>
      <c r="Z875" s="29"/>
      <c r="AA875" s="29"/>
      <c r="AB875" s="29"/>
      <c r="AC875" s="29"/>
      <c r="AD875" s="29"/>
      <c r="AE875" s="29"/>
      <c r="AF875" s="29"/>
      <c r="AG875" s="29"/>
      <c r="AH875" s="29"/>
      <c r="AI875" s="29"/>
      <c r="AJ875" s="29"/>
      <c r="AK875" s="29"/>
      <c r="AL875" s="29"/>
      <c r="AM875" s="29"/>
      <c r="AN875" s="29"/>
      <c r="AO875" s="29"/>
    </row>
    <row r="876" spans="1:41" ht="15.75" customHeight="1">
      <c r="A876" s="29"/>
      <c r="B876" s="29"/>
      <c r="C876" s="29"/>
      <c r="D876" s="29"/>
      <c r="E876" s="29"/>
      <c r="F876" s="29"/>
      <c r="G876" s="29"/>
      <c r="H876" s="29"/>
      <c r="I876" s="29"/>
      <c r="J876" s="29"/>
      <c r="K876" s="29"/>
      <c r="L876" s="29"/>
      <c r="M876" s="29"/>
      <c r="N876" s="29"/>
      <c r="O876" s="29"/>
      <c r="P876" s="28"/>
      <c r="Q876" s="29"/>
      <c r="R876" s="29"/>
      <c r="S876" s="29"/>
      <c r="T876" s="29"/>
      <c r="U876" s="29"/>
      <c r="V876" s="29"/>
      <c r="W876" s="29"/>
      <c r="X876" s="29"/>
      <c r="Y876" s="29"/>
      <c r="Z876" s="29"/>
      <c r="AA876" s="29"/>
      <c r="AB876" s="29"/>
      <c r="AC876" s="29"/>
      <c r="AD876" s="29"/>
      <c r="AE876" s="29"/>
      <c r="AF876" s="29"/>
      <c r="AG876" s="29"/>
      <c r="AH876" s="29"/>
      <c r="AI876" s="29"/>
      <c r="AJ876" s="29"/>
      <c r="AK876" s="29"/>
      <c r="AL876" s="29"/>
      <c r="AM876" s="29"/>
      <c r="AN876" s="29"/>
      <c r="AO876" s="29"/>
    </row>
    <row r="877" spans="1:41" ht="15.75" customHeight="1">
      <c r="A877" s="29"/>
      <c r="B877" s="29"/>
      <c r="C877" s="29"/>
      <c r="D877" s="29"/>
      <c r="E877" s="29"/>
      <c r="F877" s="29"/>
      <c r="G877" s="29"/>
      <c r="H877" s="29"/>
      <c r="I877" s="29"/>
      <c r="J877" s="29"/>
      <c r="K877" s="29"/>
      <c r="L877" s="29"/>
      <c r="M877" s="29"/>
      <c r="N877" s="29"/>
      <c r="O877" s="29"/>
      <c r="P877" s="28"/>
      <c r="Q877" s="29"/>
      <c r="R877" s="29"/>
      <c r="S877" s="29"/>
      <c r="T877" s="29"/>
      <c r="U877" s="29"/>
      <c r="V877" s="29"/>
      <c r="W877" s="29"/>
      <c r="X877" s="29"/>
      <c r="Y877" s="29"/>
      <c r="Z877" s="29"/>
      <c r="AA877" s="29"/>
      <c r="AB877" s="29"/>
      <c r="AC877" s="29"/>
      <c r="AD877" s="29"/>
      <c r="AE877" s="29"/>
      <c r="AF877" s="29"/>
      <c r="AG877" s="29"/>
      <c r="AH877" s="29"/>
      <c r="AI877" s="29"/>
      <c r="AJ877" s="29"/>
      <c r="AK877" s="29"/>
      <c r="AL877" s="29"/>
      <c r="AM877" s="29"/>
      <c r="AN877" s="29"/>
      <c r="AO877" s="29"/>
    </row>
    <row r="878" spans="1:41" ht="15.75" customHeight="1">
      <c r="A878" s="29"/>
      <c r="B878" s="29"/>
      <c r="C878" s="29"/>
      <c r="D878" s="29"/>
      <c r="E878" s="29"/>
      <c r="F878" s="29"/>
      <c r="G878" s="29"/>
      <c r="H878" s="29"/>
      <c r="I878" s="29"/>
      <c r="J878" s="29"/>
      <c r="K878" s="29"/>
      <c r="L878" s="29"/>
      <c r="M878" s="29"/>
      <c r="N878" s="29"/>
      <c r="O878" s="29"/>
      <c r="P878" s="28"/>
      <c r="Q878" s="29"/>
      <c r="R878" s="29"/>
      <c r="S878" s="29"/>
      <c r="T878" s="29"/>
      <c r="U878" s="29"/>
      <c r="V878" s="29"/>
      <c r="W878" s="29"/>
      <c r="X878" s="29"/>
      <c r="Y878" s="29"/>
      <c r="Z878" s="29"/>
      <c r="AA878" s="29"/>
      <c r="AB878" s="29"/>
      <c r="AC878" s="29"/>
      <c r="AD878" s="29"/>
      <c r="AE878" s="29"/>
      <c r="AF878" s="29"/>
      <c r="AG878" s="29"/>
      <c r="AH878" s="29"/>
      <c r="AI878" s="29"/>
      <c r="AJ878" s="29"/>
      <c r="AK878" s="29"/>
      <c r="AL878" s="29"/>
      <c r="AM878" s="29"/>
      <c r="AN878" s="29"/>
      <c r="AO878" s="29"/>
    </row>
    <row r="879" spans="1:41" ht="15.75" customHeight="1">
      <c r="A879" s="29"/>
      <c r="B879" s="29"/>
      <c r="C879" s="29"/>
      <c r="D879" s="29"/>
      <c r="E879" s="29"/>
      <c r="F879" s="29"/>
      <c r="G879" s="29"/>
      <c r="H879" s="29"/>
      <c r="I879" s="29"/>
      <c r="J879" s="29"/>
      <c r="K879" s="29"/>
      <c r="L879" s="29"/>
      <c r="M879" s="29"/>
      <c r="N879" s="29"/>
      <c r="O879" s="29"/>
      <c r="P879" s="28"/>
      <c r="Q879" s="29"/>
      <c r="R879" s="29"/>
      <c r="S879" s="29"/>
      <c r="T879" s="29"/>
      <c r="U879" s="29"/>
      <c r="V879" s="29"/>
      <c r="W879" s="29"/>
      <c r="X879" s="29"/>
      <c r="Y879" s="29"/>
      <c r="Z879" s="29"/>
      <c r="AA879" s="29"/>
      <c r="AB879" s="29"/>
      <c r="AC879" s="29"/>
      <c r="AD879" s="29"/>
      <c r="AE879" s="29"/>
      <c r="AF879" s="29"/>
      <c r="AG879" s="29"/>
      <c r="AH879" s="29"/>
      <c r="AI879" s="29"/>
      <c r="AJ879" s="29"/>
      <c r="AK879" s="29"/>
      <c r="AL879" s="29"/>
      <c r="AM879" s="29"/>
      <c r="AN879" s="29"/>
      <c r="AO879" s="29"/>
    </row>
    <row r="880" spans="1:41" ht="15.75" customHeight="1">
      <c r="A880" s="29"/>
      <c r="B880" s="29"/>
      <c r="C880" s="29"/>
      <c r="D880" s="29"/>
      <c r="E880" s="29"/>
      <c r="F880" s="29"/>
      <c r="G880" s="29"/>
      <c r="H880" s="29"/>
      <c r="I880" s="29"/>
      <c r="J880" s="29"/>
      <c r="K880" s="29"/>
      <c r="L880" s="29"/>
      <c r="M880" s="29"/>
      <c r="N880" s="29"/>
      <c r="O880" s="29"/>
      <c r="P880" s="28"/>
      <c r="Q880" s="29"/>
      <c r="R880" s="29"/>
      <c r="S880" s="29"/>
      <c r="T880" s="29"/>
      <c r="U880" s="29"/>
      <c r="V880" s="29"/>
      <c r="W880" s="29"/>
      <c r="X880" s="29"/>
      <c r="Y880" s="29"/>
      <c r="Z880" s="29"/>
      <c r="AA880" s="29"/>
      <c r="AB880" s="29"/>
      <c r="AC880" s="29"/>
      <c r="AD880" s="29"/>
      <c r="AE880" s="29"/>
      <c r="AF880" s="29"/>
      <c r="AG880" s="29"/>
      <c r="AH880" s="29"/>
      <c r="AI880" s="29"/>
      <c r="AJ880" s="29"/>
      <c r="AK880" s="29"/>
      <c r="AL880" s="29"/>
      <c r="AM880" s="29"/>
      <c r="AN880" s="29"/>
      <c r="AO880" s="29"/>
    </row>
    <row r="881" spans="1:41" ht="15.75" customHeight="1">
      <c r="A881" s="29"/>
      <c r="B881" s="29"/>
      <c r="C881" s="29"/>
      <c r="D881" s="29"/>
      <c r="E881" s="29"/>
      <c r="F881" s="29"/>
      <c r="G881" s="29"/>
      <c r="H881" s="29"/>
      <c r="I881" s="29"/>
      <c r="J881" s="29"/>
      <c r="K881" s="29"/>
      <c r="L881" s="29"/>
      <c r="M881" s="29"/>
      <c r="N881" s="29"/>
      <c r="O881" s="29"/>
      <c r="P881" s="28"/>
      <c r="Q881" s="29"/>
      <c r="R881" s="29"/>
      <c r="S881" s="29"/>
      <c r="T881" s="29"/>
      <c r="U881" s="29"/>
      <c r="V881" s="29"/>
      <c r="W881" s="29"/>
      <c r="X881" s="29"/>
      <c r="Y881" s="29"/>
      <c r="Z881" s="29"/>
      <c r="AA881" s="29"/>
      <c r="AB881" s="29"/>
      <c r="AC881" s="29"/>
      <c r="AD881" s="29"/>
      <c r="AE881" s="29"/>
      <c r="AF881" s="29"/>
      <c r="AG881" s="29"/>
      <c r="AH881" s="29"/>
      <c r="AI881" s="29"/>
      <c r="AJ881" s="29"/>
      <c r="AK881" s="29"/>
      <c r="AL881" s="29"/>
      <c r="AM881" s="29"/>
      <c r="AN881" s="29"/>
      <c r="AO881" s="29"/>
    </row>
    <row r="882" spans="1:41" ht="15.75" customHeight="1">
      <c r="A882" s="29"/>
      <c r="B882" s="29"/>
      <c r="C882" s="29"/>
      <c r="D882" s="29"/>
      <c r="E882" s="29"/>
      <c r="F882" s="29"/>
      <c r="G882" s="29"/>
      <c r="H882" s="29"/>
      <c r="I882" s="29"/>
      <c r="J882" s="29"/>
      <c r="K882" s="29"/>
      <c r="L882" s="29"/>
      <c r="M882" s="29"/>
      <c r="N882" s="29"/>
      <c r="O882" s="29"/>
      <c r="P882" s="28"/>
      <c r="Q882" s="29"/>
      <c r="R882" s="29"/>
      <c r="S882" s="29"/>
      <c r="T882" s="29"/>
      <c r="U882" s="29"/>
      <c r="V882" s="29"/>
      <c r="W882" s="29"/>
      <c r="X882" s="29"/>
      <c r="Y882" s="29"/>
      <c r="Z882" s="29"/>
      <c r="AA882" s="29"/>
      <c r="AB882" s="29"/>
      <c r="AC882" s="29"/>
      <c r="AD882" s="29"/>
      <c r="AE882" s="29"/>
      <c r="AF882" s="29"/>
      <c r="AG882" s="29"/>
      <c r="AH882" s="29"/>
      <c r="AI882" s="29"/>
      <c r="AJ882" s="29"/>
      <c r="AK882" s="29"/>
      <c r="AL882" s="29"/>
      <c r="AM882" s="29"/>
      <c r="AN882" s="29"/>
      <c r="AO882" s="29"/>
    </row>
    <row r="883" spans="1:41" ht="15.75" customHeight="1">
      <c r="A883" s="29"/>
      <c r="B883" s="29"/>
      <c r="C883" s="29"/>
      <c r="D883" s="29"/>
      <c r="E883" s="29"/>
      <c r="F883" s="29"/>
      <c r="G883" s="29"/>
      <c r="H883" s="29"/>
      <c r="I883" s="29"/>
      <c r="J883" s="29"/>
      <c r="K883" s="29"/>
      <c r="L883" s="29"/>
      <c r="M883" s="29"/>
      <c r="N883" s="29"/>
      <c r="O883" s="29"/>
      <c r="P883" s="28"/>
      <c r="Q883" s="29"/>
      <c r="R883" s="29"/>
      <c r="S883" s="29"/>
      <c r="T883" s="29"/>
      <c r="U883" s="29"/>
      <c r="V883" s="29"/>
      <c r="W883" s="29"/>
      <c r="X883" s="29"/>
      <c r="Y883" s="29"/>
      <c r="Z883" s="29"/>
      <c r="AA883" s="29"/>
      <c r="AB883" s="29"/>
      <c r="AC883" s="29"/>
      <c r="AD883" s="29"/>
      <c r="AE883" s="29"/>
      <c r="AF883" s="29"/>
      <c r="AG883" s="29"/>
      <c r="AH883" s="29"/>
      <c r="AI883" s="29"/>
      <c r="AJ883" s="29"/>
      <c r="AK883" s="29"/>
      <c r="AL883" s="29"/>
      <c r="AM883" s="29"/>
      <c r="AN883" s="29"/>
      <c r="AO883" s="29"/>
    </row>
    <row r="884" spans="1:41" ht="15.75" customHeight="1">
      <c r="A884" s="29"/>
      <c r="B884" s="29"/>
      <c r="C884" s="29"/>
      <c r="D884" s="29"/>
      <c r="E884" s="29"/>
      <c r="F884" s="29"/>
      <c r="G884" s="29"/>
      <c r="H884" s="29"/>
      <c r="I884" s="29"/>
      <c r="J884" s="29"/>
      <c r="K884" s="29"/>
      <c r="L884" s="29"/>
      <c r="M884" s="29"/>
      <c r="N884" s="29"/>
      <c r="O884" s="29"/>
      <c r="P884" s="28"/>
      <c r="Q884" s="29"/>
      <c r="R884" s="29"/>
      <c r="S884" s="29"/>
      <c r="T884" s="29"/>
      <c r="U884" s="29"/>
      <c r="V884" s="29"/>
      <c r="W884" s="29"/>
      <c r="X884" s="29"/>
      <c r="Y884" s="29"/>
      <c r="Z884" s="29"/>
      <c r="AA884" s="29"/>
      <c r="AB884" s="29"/>
      <c r="AC884" s="29"/>
      <c r="AD884" s="29"/>
      <c r="AE884" s="29"/>
      <c r="AF884" s="29"/>
      <c r="AG884" s="29"/>
      <c r="AH884" s="29"/>
      <c r="AI884" s="29"/>
      <c r="AJ884" s="29"/>
      <c r="AK884" s="29"/>
      <c r="AL884" s="29"/>
      <c r="AM884" s="29"/>
      <c r="AN884" s="29"/>
      <c r="AO884" s="29"/>
    </row>
    <row r="885" spans="1:41" ht="15.75" customHeight="1">
      <c r="A885" s="29"/>
      <c r="B885" s="29"/>
      <c r="C885" s="29"/>
      <c r="D885" s="29"/>
      <c r="E885" s="29"/>
      <c r="F885" s="29"/>
      <c r="G885" s="29"/>
      <c r="H885" s="29"/>
      <c r="I885" s="29"/>
      <c r="J885" s="29"/>
      <c r="K885" s="29"/>
      <c r="L885" s="29"/>
      <c r="M885" s="29"/>
      <c r="N885" s="29"/>
      <c r="O885" s="29"/>
      <c r="P885" s="28"/>
      <c r="Q885" s="29"/>
      <c r="R885" s="29"/>
      <c r="S885" s="29"/>
      <c r="T885" s="29"/>
      <c r="U885" s="29"/>
      <c r="V885" s="29"/>
      <c r="W885" s="29"/>
      <c r="X885" s="29"/>
      <c r="Y885" s="29"/>
      <c r="Z885" s="29"/>
      <c r="AA885" s="29"/>
      <c r="AB885" s="29"/>
      <c r="AC885" s="29"/>
      <c r="AD885" s="29"/>
      <c r="AE885" s="29"/>
      <c r="AF885" s="29"/>
      <c r="AG885" s="29"/>
      <c r="AH885" s="29"/>
      <c r="AI885" s="29"/>
      <c r="AJ885" s="29"/>
      <c r="AK885" s="29"/>
      <c r="AL885" s="29"/>
      <c r="AM885" s="29"/>
      <c r="AN885" s="29"/>
      <c r="AO885" s="29"/>
    </row>
    <row r="886" spans="1:41" ht="15.75" customHeight="1">
      <c r="A886" s="29"/>
      <c r="B886" s="29"/>
      <c r="C886" s="29"/>
      <c r="D886" s="29"/>
      <c r="E886" s="29"/>
      <c r="F886" s="29"/>
      <c r="G886" s="29"/>
      <c r="H886" s="29"/>
      <c r="I886" s="29"/>
      <c r="J886" s="29"/>
      <c r="K886" s="29"/>
      <c r="L886" s="29"/>
      <c r="M886" s="29"/>
      <c r="N886" s="29"/>
      <c r="O886" s="29"/>
      <c r="P886" s="28"/>
      <c r="Q886" s="29"/>
      <c r="R886" s="29"/>
      <c r="S886" s="29"/>
      <c r="T886" s="29"/>
      <c r="U886" s="29"/>
      <c r="V886" s="29"/>
      <c r="W886" s="29"/>
      <c r="X886" s="29"/>
      <c r="Y886" s="29"/>
      <c r="Z886" s="29"/>
      <c r="AA886" s="29"/>
      <c r="AB886" s="29"/>
      <c r="AC886" s="29"/>
      <c r="AD886" s="29"/>
      <c r="AE886" s="29"/>
      <c r="AF886" s="29"/>
      <c r="AG886" s="29"/>
      <c r="AH886" s="29"/>
      <c r="AI886" s="29"/>
      <c r="AJ886" s="29"/>
      <c r="AK886" s="29"/>
      <c r="AL886" s="29"/>
      <c r="AM886" s="29"/>
      <c r="AN886" s="29"/>
      <c r="AO886" s="29"/>
    </row>
    <row r="887" spans="1:41" ht="15.75" customHeight="1">
      <c r="A887" s="29"/>
      <c r="B887" s="29"/>
      <c r="C887" s="29"/>
      <c r="D887" s="29"/>
      <c r="E887" s="29"/>
      <c r="F887" s="29"/>
      <c r="G887" s="29"/>
      <c r="H887" s="29"/>
      <c r="I887" s="29"/>
      <c r="J887" s="29"/>
      <c r="K887" s="29"/>
      <c r="L887" s="29"/>
      <c r="M887" s="29"/>
      <c r="N887" s="29"/>
      <c r="O887" s="29"/>
      <c r="P887" s="28"/>
      <c r="Q887" s="29"/>
      <c r="R887" s="29"/>
      <c r="S887" s="29"/>
      <c r="T887" s="29"/>
      <c r="U887" s="29"/>
      <c r="V887" s="29"/>
      <c r="W887" s="29"/>
      <c r="X887" s="29"/>
      <c r="Y887" s="29"/>
      <c r="Z887" s="29"/>
      <c r="AA887" s="29"/>
      <c r="AB887" s="29"/>
      <c r="AC887" s="29"/>
      <c r="AD887" s="29"/>
      <c r="AE887" s="29"/>
      <c r="AF887" s="29"/>
      <c r="AG887" s="29"/>
      <c r="AH887" s="29"/>
      <c r="AI887" s="29"/>
      <c r="AJ887" s="29"/>
      <c r="AK887" s="29"/>
      <c r="AL887" s="29"/>
      <c r="AM887" s="29"/>
      <c r="AN887" s="29"/>
      <c r="AO887" s="29"/>
    </row>
    <row r="888" spans="1:41" ht="15.75" customHeight="1">
      <c r="A888" s="29"/>
      <c r="B888" s="29"/>
      <c r="C888" s="29"/>
      <c r="D888" s="29"/>
      <c r="E888" s="29"/>
      <c r="F888" s="29"/>
      <c r="G888" s="29"/>
      <c r="H888" s="29"/>
      <c r="I888" s="29"/>
      <c r="J888" s="29"/>
      <c r="K888" s="29"/>
      <c r="L888" s="29"/>
      <c r="M888" s="29"/>
      <c r="N888" s="29"/>
      <c r="O888" s="29"/>
      <c r="P888" s="28"/>
      <c r="Q888" s="29"/>
      <c r="R888" s="29"/>
      <c r="S888" s="29"/>
      <c r="T888" s="29"/>
      <c r="U888" s="29"/>
      <c r="V888" s="29"/>
      <c r="W888" s="29"/>
      <c r="X888" s="29"/>
      <c r="Y888" s="29"/>
      <c r="Z888" s="29"/>
      <c r="AA888" s="29"/>
      <c r="AB888" s="29"/>
      <c r="AC888" s="29"/>
      <c r="AD888" s="29"/>
      <c r="AE888" s="29"/>
      <c r="AF888" s="29"/>
      <c r="AG888" s="29"/>
      <c r="AH888" s="29"/>
      <c r="AI888" s="29"/>
      <c r="AJ888" s="29"/>
      <c r="AK888" s="29"/>
      <c r="AL888" s="29"/>
      <c r="AM888" s="29"/>
      <c r="AN888" s="29"/>
      <c r="AO888" s="29"/>
    </row>
    <row r="889" spans="1:41" ht="15.75" customHeight="1">
      <c r="A889" s="29"/>
      <c r="B889" s="29"/>
      <c r="C889" s="29"/>
      <c r="D889" s="29"/>
      <c r="E889" s="29"/>
      <c r="F889" s="29"/>
      <c r="G889" s="29"/>
      <c r="H889" s="29"/>
      <c r="I889" s="29"/>
      <c r="J889" s="29"/>
      <c r="K889" s="29"/>
      <c r="L889" s="29"/>
      <c r="M889" s="29"/>
      <c r="N889" s="29"/>
      <c r="O889" s="29"/>
      <c r="P889" s="28"/>
      <c r="Q889" s="29"/>
      <c r="R889" s="29"/>
      <c r="S889" s="29"/>
      <c r="T889" s="29"/>
      <c r="U889" s="29"/>
      <c r="V889" s="29"/>
      <c r="W889" s="29"/>
      <c r="X889" s="29"/>
      <c r="Y889" s="29"/>
      <c r="Z889" s="29"/>
      <c r="AA889" s="29"/>
      <c r="AB889" s="29"/>
      <c r="AC889" s="29"/>
      <c r="AD889" s="29"/>
      <c r="AE889" s="29"/>
      <c r="AF889" s="29"/>
      <c r="AG889" s="29"/>
      <c r="AH889" s="29"/>
      <c r="AI889" s="29"/>
      <c r="AJ889" s="29"/>
      <c r="AK889" s="29"/>
      <c r="AL889" s="29"/>
      <c r="AM889" s="29"/>
      <c r="AN889" s="29"/>
      <c r="AO889" s="29"/>
    </row>
    <row r="890" spans="1:41" ht="15.75" customHeight="1">
      <c r="A890" s="29"/>
      <c r="B890" s="29"/>
      <c r="C890" s="29"/>
      <c r="D890" s="29"/>
      <c r="E890" s="29"/>
      <c r="F890" s="29"/>
      <c r="G890" s="29"/>
      <c r="H890" s="29"/>
      <c r="I890" s="29"/>
      <c r="J890" s="29"/>
      <c r="K890" s="29"/>
      <c r="L890" s="29"/>
      <c r="M890" s="29"/>
      <c r="N890" s="29"/>
      <c r="O890" s="29"/>
      <c r="P890" s="28"/>
      <c r="Q890" s="29"/>
      <c r="R890" s="29"/>
      <c r="S890" s="29"/>
      <c r="T890" s="29"/>
      <c r="U890" s="29"/>
      <c r="V890" s="29"/>
      <c r="W890" s="29"/>
      <c r="X890" s="29"/>
      <c r="Y890" s="29"/>
      <c r="Z890" s="29"/>
      <c r="AA890" s="29"/>
      <c r="AB890" s="29"/>
      <c r="AC890" s="29"/>
      <c r="AD890" s="29"/>
      <c r="AE890" s="29"/>
      <c r="AF890" s="29"/>
      <c r="AG890" s="29"/>
      <c r="AH890" s="29"/>
      <c r="AI890" s="29"/>
      <c r="AJ890" s="29"/>
      <c r="AK890" s="29"/>
      <c r="AL890" s="29"/>
      <c r="AM890" s="29"/>
      <c r="AN890" s="29"/>
      <c r="AO890" s="29"/>
    </row>
    <row r="891" spans="1:41" ht="15.75" customHeight="1">
      <c r="A891" s="29"/>
      <c r="B891" s="29"/>
      <c r="C891" s="29"/>
      <c r="D891" s="29"/>
      <c r="E891" s="29"/>
      <c r="F891" s="29"/>
      <c r="G891" s="29"/>
      <c r="H891" s="29"/>
      <c r="I891" s="29"/>
      <c r="J891" s="29"/>
      <c r="K891" s="29"/>
      <c r="L891" s="29"/>
      <c r="M891" s="29"/>
      <c r="N891" s="29"/>
      <c r="O891" s="29"/>
      <c r="P891" s="28"/>
      <c r="Q891" s="29"/>
      <c r="R891" s="29"/>
      <c r="S891" s="29"/>
      <c r="T891" s="29"/>
      <c r="U891" s="29"/>
      <c r="V891" s="29"/>
      <c r="W891" s="29"/>
      <c r="X891" s="29"/>
      <c r="Y891" s="29"/>
      <c r="Z891" s="29"/>
      <c r="AA891" s="29"/>
      <c r="AB891" s="29"/>
      <c r="AC891" s="29"/>
      <c r="AD891" s="29"/>
      <c r="AE891" s="29"/>
      <c r="AF891" s="29"/>
      <c r="AG891" s="29"/>
      <c r="AH891" s="29"/>
      <c r="AI891" s="29"/>
      <c r="AJ891" s="29"/>
      <c r="AK891" s="29"/>
      <c r="AL891" s="29"/>
      <c r="AM891" s="29"/>
      <c r="AN891" s="29"/>
      <c r="AO891" s="29"/>
    </row>
    <row r="892" spans="1:41" ht="15.75" customHeight="1">
      <c r="A892" s="29"/>
      <c r="B892" s="29"/>
      <c r="C892" s="29"/>
      <c r="D892" s="29"/>
      <c r="E892" s="29"/>
      <c r="F892" s="29"/>
      <c r="G892" s="29"/>
      <c r="H892" s="29"/>
      <c r="I892" s="29"/>
      <c r="J892" s="29"/>
      <c r="K892" s="29"/>
      <c r="L892" s="29"/>
      <c r="M892" s="29"/>
      <c r="N892" s="29"/>
      <c r="O892" s="29"/>
      <c r="P892" s="28"/>
      <c r="Q892" s="29"/>
      <c r="R892" s="29"/>
      <c r="S892" s="29"/>
      <c r="T892" s="29"/>
      <c r="U892" s="29"/>
      <c r="V892" s="29"/>
      <c r="W892" s="29"/>
      <c r="X892" s="29"/>
      <c r="Y892" s="29"/>
      <c r="Z892" s="29"/>
      <c r="AA892" s="29"/>
      <c r="AB892" s="29"/>
      <c r="AC892" s="29"/>
      <c r="AD892" s="29"/>
      <c r="AE892" s="29"/>
      <c r="AF892" s="29"/>
      <c r="AG892" s="29"/>
      <c r="AH892" s="29"/>
      <c r="AI892" s="29"/>
      <c r="AJ892" s="29"/>
      <c r="AK892" s="29"/>
      <c r="AL892" s="29"/>
      <c r="AM892" s="29"/>
      <c r="AN892" s="29"/>
      <c r="AO892" s="29"/>
    </row>
    <row r="893" spans="1:41" ht="15.75" customHeight="1">
      <c r="A893" s="29"/>
      <c r="B893" s="29"/>
      <c r="C893" s="29"/>
      <c r="D893" s="29"/>
      <c r="E893" s="29"/>
      <c r="F893" s="29"/>
      <c r="G893" s="29"/>
      <c r="H893" s="29"/>
      <c r="I893" s="29"/>
      <c r="J893" s="29"/>
      <c r="K893" s="29"/>
      <c r="L893" s="29"/>
      <c r="M893" s="29"/>
      <c r="N893" s="29"/>
      <c r="O893" s="29"/>
      <c r="P893" s="28"/>
      <c r="Q893" s="29"/>
      <c r="R893" s="29"/>
      <c r="S893" s="29"/>
      <c r="T893" s="29"/>
      <c r="U893" s="29"/>
      <c r="V893" s="29"/>
      <c r="W893" s="29"/>
      <c r="X893" s="29"/>
      <c r="Y893" s="29"/>
      <c r="Z893" s="29"/>
      <c r="AA893" s="29"/>
      <c r="AB893" s="29"/>
      <c r="AC893" s="29"/>
      <c r="AD893" s="29"/>
      <c r="AE893" s="29"/>
      <c r="AF893" s="29"/>
      <c r="AG893" s="29"/>
      <c r="AH893" s="29"/>
      <c r="AI893" s="29"/>
      <c r="AJ893" s="29"/>
      <c r="AK893" s="29"/>
      <c r="AL893" s="29"/>
      <c r="AM893" s="29"/>
      <c r="AN893" s="29"/>
      <c r="AO893" s="29"/>
    </row>
    <row r="894" spans="1:41" ht="15.75" customHeight="1">
      <c r="A894" s="29"/>
      <c r="B894" s="29"/>
      <c r="C894" s="29"/>
      <c r="D894" s="29"/>
      <c r="E894" s="29"/>
      <c r="F894" s="29"/>
      <c r="G894" s="29"/>
      <c r="H894" s="29"/>
      <c r="I894" s="29"/>
      <c r="J894" s="29"/>
      <c r="K894" s="29"/>
      <c r="L894" s="29"/>
      <c r="M894" s="29"/>
      <c r="N894" s="29"/>
      <c r="O894" s="29"/>
      <c r="P894" s="28"/>
      <c r="Q894" s="29"/>
      <c r="R894" s="29"/>
      <c r="S894" s="29"/>
      <c r="T894" s="29"/>
      <c r="U894" s="29"/>
      <c r="V894" s="29"/>
      <c r="W894" s="29"/>
      <c r="X894" s="29"/>
      <c r="Y894" s="29"/>
      <c r="Z894" s="29"/>
      <c r="AA894" s="29"/>
      <c r="AB894" s="29"/>
      <c r="AC894" s="29"/>
      <c r="AD894" s="29"/>
      <c r="AE894" s="29"/>
      <c r="AF894" s="29"/>
      <c r="AG894" s="29"/>
      <c r="AH894" s="29"/>
      <c r="AI894" s="29"/>
      <c r="AJ894" s="29"/>
      <c r="AK894" s="29"/>
      <c r="AL894" s="29"/>
      <c r="AM894" s="29"/>
      <c r="AN894" s="29"/>
      <c r="AO894" s="29"/>
    </row>
    <row r="895" spans="1:41" ht="15.75" customHeight="1">
      <c r="A895" s="29"/>
      <c r="B895" s="29"/>
      <c r="C895" s="29"/>
      <c r="D895" s="29"/>
      <c r="E895" s="29"/>
      <c r="F895" s="29"/>
      <c r="G895" s="29"/>
      <c r="H895" s="29"/>
      <c r="I895" s="29"/>
      <c r="J895" s="29"/>
      <c r="K895" s="29"/>
      <c r="L895" s="29"/>
      <c r="M895" s="29"/>
      <c r="N895" s="29"/>
      <c r="O895" s="29"/>
      <c r="P895" s="28"/>
      <c r="Q895" s="29"/>
      <c r="R895" s="29"/>
      <c r="S895" s="29"/>
      <c r="T895" s="29"/>
      <c r="U895" s="29"/>
      <c r="V895" s="29"/>
      <c r="W895" s="29"/>
      <c r="X895" s="29"/>
      <c r="Y895" s="29"/>
      <c r="Z895" s="29"/>
      <c r="AA895" s="29"/>
      <c r="AB895" s="29"/>
      <c r="AC895" s="29"/>
      <c r="AD895" s="29"/>
      <c r="AE895" s="29"/>
      <c r="AF895" s="29"/>
      <c r="AG895" s="29"/>
      <c r="AH895" s="29"/>
      <c r="AI895" s="29"/>
      <c r="AJ895" s="29"/>
      <c r="AK895" s="29"/>
      <c r="AL895" s="29"/>
      <c r="AM895" s="29"/>
      <c r="AN895" s="29"/>
      <c r="AO895" s="29"/>
    </row>
    <row r="896" spans="1:41" ht="15.75" customHeight="1">
      <c r="A896" s="29"/>
      <c r="B896" s="29"/>
      <c r="C896" s="29"/>
      <c r="D896" s="29"/>
      <c r="E896" s="29"/>
      <c r="F896" s="29"/>
      <c r="G896" s="29"/>
      <c r="H896" s="29"/>
      <c r="I896" s="29"/>
      <c r="J896" s="29"/>
      <c r="K896" s="29"/>
      <c r="L896" s="29"/>
      <c r="M896" s="29"/>
      <c r="N896" s="29"/>
      <c r="O896" s="29"/>
      <c r="P896" s="28"/>
      <c r="Q896" s="29"/>
      <c r="R896" s="29"/>
      <c r="S896" s="29"/>
      <c r="T896" s="29"/>
      <c r="U896" s="29"/>
      <c r="V896" s="29"/>
      <c r="W896" s="29"/>
      <c r="X896" s="29"/>
      <c r="Y896" s="29"/>
      <c r="Z896" s="29"/>
      <c r="AA896" s="29"/>
      <c r="AB896" s="29"/>
      <c r="AC896" s="29"/>
      <c r="AD896" s="29"/>
      <c r="AE896" s="29"/>
      <c r="AF896" s="29"/>
      <c r="AG896" s="29"/>
      <c r="AH896" s="29"/>
      <c r="AI896" s="29"/>
      <c r="AJ896" s="29"/>
      <c r="AK896" s="29"/>
      <c r="AL896" s="29"/>
      <c r="AM896" s="29"/>
      <c r="AN896" s="29"/>
      <c r="AO896" s="29"/>
    </row>
    <row r="897" spans="1:41" ht="15.75" customHeight="1">
      <c r="A897" s="29"/>
      <c r="B897" s="29"/>
      <c r="C897" s="29"/>
      <c r="D897" s="29"/>
      <c r="E897" s="29"/>
      <c r="F897" s="29"/>
      <c r="G897" s="29"/>
      <c r="H897" s="29"/>
      <c r="I897" s="29"/>
      <c r="J897" s="29"/>
      <c r="K897" s="29"/>
      <c r="L897" s="29"/>
      <c r="M897" s="29"/>
      <c r="N897" s="29"/>
      <c r="O897" s="29"/>
      <c r="P897" s="28"/>
      <c r="Q897" s="29"/>
      <c r="R897" s="29"/>
      <c r="S897" s="29"/>
      <c r="T897" s="29"/>
      <c r="U897" s="29"/>
      <c r="V897" s="29"/>
      <c r="W897" s="29"/>
      <c r="X897" s="29"/>
      <c r="Y897" s="29"/>
      <c r="Z897" s="29"/>
      <c r="AA897" s="29"/>
      <c r="AB897" s="29"/>
      <c r="AC897" s="29"/>
      <c r="AD897" s="29"/>
      <c r="AE897" s="29"/>
      <c r="AF897" s="29"/>
      <c r="AG897" s="29"/>
      <c r="AH897" s="29"/>
      <c r="AI897" s="29"/>
      <c r="AJ897" s="29"/>
      <c r="AK897" s="29"/>
      <c r="AL897" s="29"/>
      <c r="AM897" s="29"/>
      <c r="AN897" s="29"/>
      <c r="AO897" s="29"/>
    </row>
    <row r="898" spans="1:41" ht="15.75" customHeight="1">
      <c r="A898" s="29"/>
      <c r="B898" s="29"/>
      <c r="C898" s="29"/>
      <c r="D898" s="29"/>
      <c r="E898" s="29"/>
      <c r="F898" s="29"/>
      <c r="G898" s="29"/>
      <c r="H898" s="29"/>
      <c r="I898" s="29"/>
      <c r="J898" s="29"/>
      <c r="K898" s="29"/>
      <c r="L898" s="29"/>
      <c r="M898" s="29"/>
      <c r="N898" s="29"/>
      <c r="O898" s="29"/>
      <c r="P898" s="28"/>
      <c r="Q898" s="29"/>
      <c r="R898" s="29"/>
      <c r="S898" s="29"/>
      <c r="T898" s="29"/>
      <c r="U898" s="29"/>
      <c r="V898" s="29"/>
      <c r="W898" s="29"/>
      <c r="X898" s="29"/>
      <c r="Y898" s="29"/>
      <c r="Z898" s="29"/>
      <c r="AA898" s="29"/>
      <c r="AB898" s="29"/>
      <c r="AC898" s="29"/>
      <c r="AD898" s="29"/>
      <c r="AE898" s="29"/>
      <c r="AF898" s="29"/>
      <c r="AG898" s="29"/>
      <c r="AH898" s="29"/>
      <c r="AI898" s="29"/>
      <c r="AJ898" s="29"/>
      <c r="AK898" s="29"/>
      <c r="AL898" s="29"/>
      <c r="AM898" s="29"/>
      <c r="AN898" s="29"/>
      <c r="AO898" s="29"/>
    </row>
    <row r="899" spans="1:41" ht="15.75" customHeight="1">
      <c r="A899" s="29"/>
      <c r="B899" s="29"/>
      <c r="C899" s="29"/>
      <c r="D899" s="29"/>
      <c r="E899" s="29"/>
      <c r="F899" s="29"/>
      <c r="G899" s="29"/>
      <c r="H899" s="29"/>
      <c r="I899" s="29"/>
      <c r="J899" s="29"/>
      <c r="K899" s="29"/>
      <c r="L899" s="29"/>
      <c r="M899" s="29"/>
      <c r="N899" s="29"/>
      <c r="O899" s="29"/>
      <c r="P899" s="28"/>
      <c r="Q899" s="29"/>
      <c r="R899" s="29"/>
      <c r="S899" s="29"/>
      <c r="T899" s="29"/>
      <c r="U899" s="29"/>
      <c r="V899" s="29"/>
      <c r="W899" s="29"/>
      <c r="X899" s="29"/>
      <c r="Y899" s="29"/>
      <c r="Z899" s="29"/>
      <c r="AA899" s="29"/>
      <c r="AB899" s="29"/>
      <c r="AC899" s="29"/>
      <c r="AD899" s="29"/>
      <c r="AE899" s="29"/>
      <c r="AF899" s="29"/>
      <c r="AG899" s="29"/>
      <c r="AH899" s="29"/>
      <c r="AI899" s="29"/>
      <c r="AJ899" s="29"/>
      <c r="AK899" s="29"/>
      <c r="AL899" s="29"/>
      <c r="AM899" s="29"/>
      <c r="AN899" s="29"/>
      <c r="AO899" s="29"/>
    </row>
    <row r="900" spans="1:41" ht="15.75" customHeight="1">
      <c r="A900" s="29"/>
      <c r="B900" s="29"/>
      <c r="C900" s="29"/>
      <c r="D900" s="29"/>
      <c r="E900" s="29"/>
      <c r="F900" s="29"/>
      <c r="G900" s="29"/>
      <c r="H900" s="29"/>
      <c r="I900" s="29"/>
      <c r="J900" s="29"/>
      <c r="K900" s="29"/>
      <c r="L900" s="29"/>
      <c r="M900" s="29"/>
      <c r="N900" s="29"/>
      <c r="O900" s="29"/>
      <c r="P900" s="28"/>
      <c r="Q900" s="29"/>
      <c r="R900" s="29"/>
      <c r="S900" s="29"/>
      <c r="T900" s="29"/>
      <c r="U900" s="29"/>
      <c r="V900" s="29"/>
      <c r="W900" s="29"/>
      <c r="X900" s="29"/>
      <c r="Y900" s="29"/>
      <c r="Z900" s="29"/>
      <c r="AA900" s="29"/>
      <c r="AB900" s="29"/>
      <c r="AC900" s="29"/>
      <c r="AD900" s="29"/>
      <c r="AE900" s="29"/>
      <c r="AF900" s="29"/>
      <c r="AG900" s="29"/>
      <c r="AH900" s="29"/>
      <c r="AI900" s="29"/>
      <c r="AJ900" s="29"/>
      <c r="AK900" s="29"/>
      <c r="AL900" s="29"/>
      <c r="AM900" s="29"/>
      <c r="AN900" s="29"/>
      <c r="AO900" s="29"/>
    </row>
    <row r="901" spans="1:41" ht="15.75" customHeight="1">
      <c r="A901" s="29"/>
      <c r="B901" s="29"/>
      <c r="C901" s="29"/>
      <c r="D901" s="29"/>
      <c r="E901" s="29"/>
      <c r="F901" s="29"/>
      <c r="G901" s="29"/>
      <c r="H901" s="29"/>
      <c r="I901" s="29"/>
      <c r="J901" s="29"/>
      <c r="K901" s="29"/>
      <c r="L901" s="29"/>
      <c r="M901" s="29"/>
      <c r="N901" s="29"/>
      <c r="O901" s="29"/>
      <c r="P901" s="28"/>
      <c r="Q901" s="29"/>
      <c r="R901" s="29"/>
      <c r="S901" s="29"/>
      <c r="T901" s="29"/>
      <c r="U901" s="29"/>
      <c r="V901" s="29"/>
      <c r="W901" s="29"/>
      <c r="X901" s="29"/>
      <c r="Y901" s="29"/>
      <c r="Z901" s="29"/>
      <c r="AA901" s="29"/>
      <c r="AB901" s="29"/>
      <c r="AC901" s="29"/>
      <c r="AD901" s="29"/>
      <c r="AE901" s="29"/>
      <c r="AF901" s="29"/>
      <c r="AG901" s="29"/>
      <c r="AH901" s="29"/>
      <c r="AI901" s="29"/>
      <c r="AJ901" s="29"/>
      <c r="AK901" s="29"/>
      <c r="AL901" s="29"/>
      <c r="AM901" s="29"/>
      <c r="AN901" s="29"/>
      <c r="AO901" s="29"/>
    </row>
    <row r="902" spans="1:41" ht="15.75" customHeight="1">
      <c r="A902" s="29"/>
      <c r="B902" s="29"/>
      <c r="C902" s="29"/>
      <c r="D902" s="29"/>
      <c r="E902" s="29"/>
      <c r="F902" s="29"/>
      <c r="G902" s="29"/>
      <c r="H902" s="29"/>
      <c r="I902" s="29"/>
      <c r="J902" s="29"/>
      <c r="K902" s="29"/>
      <c r="L902" s="29"/>
      <c r="M902" s="29"/>
      <c r="N902" s="29"/>
      <c r="O902" s="29"/>
      <c r="P902" s="28"/>
      <c r="Q902" s="29"/>
      <c r="R902" s="29"/>
      <c r="S902" s="29"/>
      <c r="T902" s="29"/>
      <c r="U902" s="29"/>
      <c r="V902" s="29"/>
      <c r="W902" s="29"/>
      <c r="X902" s="29"/>
      <c r="Y902" s="29"/>
      <c r="Z902" s="29"/>
      <c r="AA902" s="29"/>
      <c r="AB902" s="29"/>
      <c r="AC902" s="29"/>
      <c r="AD902" s="29"/>
      <c r="AE902" s="29"/>
      <c r="AF902" s="29"/>
      <c r="AG902" s="29"/>
      <c r="AH902" s="29"/>
      <c r="AI902" s="29"/>
      <c r="AJ902" s="29"/>
      <c r="AK902" s="29"/>
      <c r="AL902" s="29"/>
      <c r="AM902" s="29"/>
      <c r="AN902" s="29"/>
      <c r="AO902" s="29"/>
    </row>
    <row r="903" spans="1:41" ht="15.75" customHeight="1">
      <c r="A903" s="29"/>
      <c r="B903" s="29"/>
      <c r="C903" s="29"/>
      <c r="D903" s="29"/>
      <c r="E903" s="29"/>
      <c r="F903" s="29"/>
      <c r="G903" s="29"/>
      <c r="H903" s="29"/>
      <c r="I903" s="29"/>
      <c r="J903" s="29"/>
      <c r="K903" s="29"/>
      <c r="L903" s="29"/>
      <c r="M903" s="29"/>
      <c r="N903" s="29"/>
      <c r="O903" s="29"/>
      <c r="P903" s="28"/>
      <c r="Q903" s="29"/>
      <c r="R903" s="29"/>
      <c r="S903" s="29"/>
      <c r="T903" s="29"/>
      <c r="U903" s="29"/>
      <c r="V903" s="29"/>
      <c r="W903" s="29"/>
      <c r="X903" s="29"/>
      <c r="Y903" s="29"/>
      <c r="Z903" s="29"/>
      <c r="AA903" s="29"/>
      <c r="AB903" s="29"/>
      <c r="AC903" s="29"/>
      <c r="AD903" s="29"/>
      <c r="AE903" s="29"/>
      <c r="AF903" s="29"/>
      <c r="AG903" s="29"/>
      <c r="AH903" s="29"/>
      <c r="AI903" s="29"/>
      <c r="AJ903" s="29"/>
      <c r="AK903" s="29"/>
      <c r="AL903" s="29"/>
      <c r="AM903" s="29"/>
      <c r="AN903" s="29"/>
      <c r="AO903" s="29"/>
    </row>
    <row r="904" spans="1:41" ht="15.75" customHeight="1">
      <c r="A904" s="29"/>
      <c r="B904" s="29"/>
      <c r="C904" s="29"/>
      <c r="D904" s="29"/>
      <c r="E904" s="29"/>
      <c r="F904" s="29"/>
      <c r="G904" s="29"/>
      <c r="H904" s="29"/>
      <c r="I904" s="29"/>
      <c r="J904" s="29"/>
      <c r="K904" s="29"/>
      <c r="L904" s="29"/>
      <c r="M904" s="29"/>
      <c r="N904" s="29"/>
      <c r="O904" s="29"/>
      <c r="P904" s="28"/>
      <c r="Q904" s="29"/>
      <c r="R904" s="29"/>
      <c r="S904" s="29"/>
      <c r="T904" s="29"/>
      <c r="U904" s="29"/>
      <c r="V904" s="29"/>
      <c r="W904" s="29"/>
      <c r="X904" s="29"/>
      <c r="Y904" s="29"/>
      <c r="Z904" s="29"/>
      <c r="AA904" s="29"/>
      <c r="AB904" s="29"/>
      <c r="AC904" s="29"/>
      <c r="AD904" s="29"/>
      <c r="AE904" s="29"/>
      <c r="AF904" s="29"/>
      <c r="AG904" s="29"/>
      <c r="AH904" s="29"/>
      <c r="AI904" s="29"/>
      <c r="AJ904" s="29"/>
      <c r="AK904" s="29"/>
      <c r="AL904" s="29"/>
      <c r="AM904" s="29"/>
      <c r="AN904" s="29"/>
      <c r="AO904" s="29"/>
    </row>
    <row r="905" spans="1:41" ht="15.75" customHeight="1">
      <c r="A905" s="29"/>
      <c r="B905" s="29"/>
      <c r="C905" s="29"/>
      <c r="D905" s="29"/>
      <c r="E905" s="29"/>
      <c r="F905" s="29"/>
      <c r="G905" s="29"/>
      <c r="H905" s="29"/>
      <c r="I905" s="29"/>
      <c r="J905" s="29"/>
      <c r="K905" s="29"/>
      <c r="L905" s="29"/>
      <c r="M905" s="29"/>
      <c r="N905" s="29"/>
      <c r="O905" s="29"/>
      <c r="P905" s="28"/>
      <c r="Q905" s="29"/>
      <c r="R905" s="29"/>
      <c r="S905" s="29"/>
      <c r="T905" s="29"/>
      <c r="U905" s="29"/>
      <c r="V905" s="29"/>
      <c r="W905" s="29"/>
      <c r="X905" s="29"/>
      <c r="Y905" s="29"/>
      <c r="Z905" s="29"/>
      <c r="AA905" s="29"/>
      <c r="AB905" s="29"/>
      <c r="AC905" s="29"/>
      <c r="AD905" s="29"/>
      <c r="AE905" s="29"/>
      <c r="AF905" s="29"/>
      <c r="AG905" s="29"/>
      <c r="AH905" s="29"/>
      <c r="AI905" s="29"/>
      <c r="AJ905" s="29"/>
      <c r="AK905" s="29"/>
      <c r="AL905" s="29"/>
      <c r="AM905" s="29"/>
      <c r="AN905" s="29"/>
      <c r="AO905" s="29"/>
    </row>
    <row r="906" spans="1:41" ht="15.75" customHeight="1">
      <c r="A906" s="29"/>
      <c r="B906" s="29"/>
      <c r="C906" s="29"/>
      <c r="D906" s="29"/>
      <c r="E906" s="29"/>
      <c r="F906" s="29"/>
      <c r="G906" s="29"/>
      <c r="H906" s="29"/>
      <c r="I906" s="29"/>
      <c r="J906" s="29"/>
      <c r="K906" s="29"/>
      <c r="L906" s="29"/>
      <c r="M906" s="29"/>
      <c r="N906" s="29"/>
      <c r="O906" s="29"/>
      <c r="P906" s="28"/>
      <c r="Q906" s="29"/>
      <c r="R906" s="29"/>
      <c r="S906" s="29"/>
      <c r="T906" s="29"/>
      <c r="U906" s="29"/>
      <c r="V906" s="29"/>
      <c r="W906" s="29"/>
      <c r="X906" s="29"/>
      <c r="Y906" s="29"/>
      <c r="Z906" s="29"/>
      <c r="AA906" s="29"/>
      <c r="AB906" s="29"/>
      <c r="AC906" s="29"/>
      <c r="AD906" s="29"/>
      <c r="AE906" s="29"/>
      <c r="AF906" s="29"/>
      <c r="AG906" s="29"/>
      <c r="AH906" s="29"/>
      <c r="AI906" s="29"/>
      <c r="AJ906" s="29"/>
      <c r="AK906" s="29"/>
      <c r="AL906" s="29"/>
      <c r="AM906" s="29"/>
      <c r="AN906" s="29"/>
      <c r="AO906" s="29"/>
    </row>
    <row r="907" spans="1:41" ht="15.75" customHeight="1">
      <c r="A907" s="29"/>
      <c r="B907" s="29"/>
      <c r="C907" s="29"/>
      <c r="D907" s="29"/>
      <c r="E907" s="29"/>
      <c r="F907" s="29"/>
      <c r="G907" s="29"/>
      <c r="H907" s="29"/>
      <c r="I907" s="29"/>
      <c r="J907" s="29"/>
      <c r="K907" s="29"/>
      <c r="L907" s="29"/>
      <c r="M907" s="29"/>
      <c r="N907" s="29"/>
      <c r="O907" s="29"/>
      <c r="P907" s="28"/>
      <c r="Q907" s="29"/>
      <c r="R907" s="29"/>
      <c r="S907" s="29"/>
      <c r="T907" s="29"/>
      <c r="U907" s="29"/>
      <c r="V907" s="29"/>
      <c r="W907" s="29"/>
      <c r="X907" s="29"/>
      <c r="Y907" s="29"/>
      <c r="Z907" s="29"/>
      <c r="AA907" s="29"/>
      <c r="AB907" s="29"/>
      <c r="AC907" s="29"/>
      <c r="AD907" s="29"/>
      <c r="AE907" s="29"/>
      <c r="AF907" s="29"/>
      <c r="AG907" s="29"/>
      <c r="AH907" s="29"/>
      <c r="AI907" s="29"/>
      <c r="AJ907" s="29"/>
      <c r="AK907" s="29"/>
      <c r="AL907" s="29"/>
      <c r="AM907" s="29"/>
      <c r="AN907" s="29"/>
      <c r="AO907" s="29"/>
    </row>
    <row r="908" spans="1:41" ht="15.75" customHeight="1">
      <c r="A908" s="29"/>
      <c r="B908" s="29"/>
      <c r="C908" s="29"/>
      <c r="D908" s="29"/>
      <c r="E908" s="29"/>
      <c r="F908" s="29"/>
      <c r="G908" s="29"/>
      <c r="H908" s="29"/>
      <c r="I908" s="29"/>
      <c r="J908" s="29"/>
      <c r="K908" s="29"/>
      <c r="L908" s="29"/>
      <c r="M908" s="29"/>
      <c r="N908" s="29"/>
      <c r="O908" s="29"/>
      <c r="P908" s="28"/>
      <c r="Q908" s="29"/>
      <c r="R908" s="29"/>
      <c r="S908" s="29"/>
      <c r="T908" s="29"/>
      <c r="U908" s="29"/>
      <c r="V908" s="29"/>
      <c r="W908" s="29"/>
      <c r="X908" s="29"/>
      <c r="Y908" s="29"/>
      <c r="Z908" s="29"/>
      <c r="AA908" s="29"/>
      <c r="AB908" s="29"/>
      <c r="AC908" s="29"/>
      <c r="AD908" s="29"/>
      <c r="AE908" s="29"/>
      <c r="AF908" s="29"/>
      <c r="AG908" s="29"/>
      <c r="AH908" s="29"/>
      <c r="AI908" s="29"/>
      <c r="AJ908" s="29"/>
      <c r="AK908" s="29"/>
      <c r="AL908" s="29"/>
      <c r="AM908" s="29"/>
      <c r="AN908" s="29"/>
      <c r="AO908" s="29"/>
    </row>
    <row r="909" spans="1:41" ht="15.75" customHeight="1">
      <c r="A909" s="29"/>
      <c r="B909" s="29"/>
      <c r="C909" s="29"/>
      <c r="D909" s="29"/>
      <c r="E909" s="29"/>
      <c r="F909" s="29"/>
      <c r="G909" s="29"/>
      <c r="H909" s="29"/>
      <c r="I909" s="29"/>
      <c r="J909" s="29"/>
      <c r="K909" s="29"/>
      <c r="L909" s="29"/>
      <c r="M909" s="29"/>
      <c r="N909" s="29"/>
      <c r="O909" s="29"/>
      <c r="P909" s="28"/>
      <c r="Q909" s="29"/>
      <c r="R909" s="29"/>
      <c r="S909" s="29"/>
      <c r="T909" s="29"/>
      <c r="U909" s="29"/>
      <c r="V909" s="29"/>
      <c r="W909" s="29"/>
      <c r="X909" s="29"/>
      <c r="Y909" s="29"/>
      <c r="Z909" s="29"/>
      <c r="AA909" s="29"/>
      <c r="AB909" s="29"/>
      <c r="AC909" s="29"/>
      <c r="AD909" s="29"/>
      <c r="AE909" s="29"/>
      <c r="AF909" s="29"/>
      <c r="AG909" s="29"/>
      <c r="AH909" s="29"/>
      <c r="AI909" s="29"/>
      <c r="AJ909" s="29"/>
      <c r="AK909" s="29"/>
      <c r="AL909" s="29"/>
      <c r="AM909" s="29"/>
      <c r="AN909" s="29"/>
      <c r="AO909" s="29"/>
    </row>
    <row r="910" spans="1:41" ht="15.75" customHeight="1">
      <c r="A910" s="29"/>
      <c r="B910" s="29"/>
      <c r="C910" s="29"/>
      <c r="D910" s="29"/>
      <c r="E910" s="29"/>
      <c r="F910" s="29"/>
      <c r="G910" s="29"/>
      <c r="H910" s="29"/>
      <c r="I910" s="29"/>
      <c r="J910" s="29"/>
      <c r="K910" s="29"/>
      <c r="L910" s="29"/>
      <c r="M910" s="29"/>
      <c r="N910" s="29"/>
      <c r="O910" s="29"/>
      <c r="P910" s="28"/>
      <c r="Q910" s="29"/>
      <c r="R910" s="29"/>
      <c r="S910" s="29"/>
      <c r="T910" s="29"/>
      <c r="U910" s="29"/>
      <c r="V910" s="29"/>
      <c r="W910" s="29"/>
      <c r="X910" s="29"/>
      <c r="Y910" s="29"/>
      <c r="Z910" s="29"/>
      <c r="AA910" s="29"/>
      <c r="AB910" s="29"/>
      <c r="AC910" s="29"/>
      <c r="AD910" s="29"/>
      <c r="AE910" s="29"/>
      <c r="AF910" s="29"/>
      <c r="AG910" s="29"/>
      <c r="AH910" s="29"/>
      <c r="AI910" s="29"/>
      <c r="AJ910" s="29"/>
      <c r="AK910" s="29"/>
      <c r="AL910" s="29"/>
      <c r="AM910" s="29"/>
      <c r="AN910" s="29"/>
      <c r="AO910" s="29"/>
    </row>
    <row r="911" spans="1:41" ht="15.75" customHeight="1">
      <c r="A911" s="29"/>
      <c r="B911" s="29"/>
      <c r="C911" s="29"/>
      <c r="D911" s="29"/>
      <c r="E911" s="29"/>
      <c r="F911" s="29"/>
      <c r="G911" s="29"/>
      <c r="H911" s="29"/>
      <c r="I911" s="29"/>
      <c r="J911" s="29"/>
      <c r="K911" s="29"/>
      <c r="L911" s="29"/>
      <c r="M911" s="29"/>
      <c r="N911" s="29"/>
      <c r="O911" s="29"/>
      <c r="P911" s="28"/>
      <c r="Q911" s="29"/>
      <c r="R911" s="29"/>
      <c r="S911" s="29"/>
      <c r="T911" s="29"/>
      <c r="U911" s="29"/>
      <c r="V911" s="29"/>
      <c r="W911" s="29"/>
      <c r="X911" s="29"/>
      <c r="Y911" s="29"/>
      <c r="Z911" s="29"/>
      <c r="AA911" s="29"/>
      <c r="AB911" s="29"/>
      <c r="AC911" s="29"/>
      <c r="AD911" s="29"/>
      <c r="AE911" s="29"/>
      <c r="AF911" s="29"/>
      <c r="AG911" s="29"/>
      <c r="AH911" s="29"/>
      <c r="AI911" s="29"/>
      <c r="AJ911" s="29"/>
      <c r="AK911" s="29"/>
      <c r="AL911" s="29"/>
      <c r="AM911" s="29"/>
      <c r="AN911" s="29"/>
      <c r="AO911" s="29"/>
    </row>
    <row r="912" spans="1:41" ht="15.75" customHeight="1">
      <c r="A912" s="29"/>
      <c r="B912" s="29"/>
      <c r="C912" s="29"/>
      <c r="D912" s="29"/>
      <c r="E912" s="29"/>
      <c r="F912" s="29"/>
      <c r="G912" s="29"/>
      <c r="H912" s="29"/>
      <c r="I912" s="29"/>
      <c r="J912" s="29"/>
      <c r="K912" s="29"/>
      <c r="L912" s="29"/>
      <c r="M912" s="29"/>
      <c r="N912" s="29"/>
      <c r="O912" s="29"/>
      <c r="P912" s="28"/>
      <c r="Q912" s="29"/>
      <c r="R912" s="29"/>
      <c r="S912" s="29"/>
      <c r="T912" s="29"/>
      <c r="U912" s="29"/>
      <c r="V912" s="29"/>
      <c r="W912" s="29"/>
      <c r="X912" s="29"/>
      <c r="Y912" s="29"/>
      <c r="Z912" s="29"/>
      <c r="AA912" s="29"/>
      <c r="AB912" s="29"/>
      <c r="AC912" s="29"/>
      <c r="AD912" s="29"/>
      <c r="AE912" s="29"/>
      <c r="AF912" s="29"/>
      <c r="AG912" s="29"/>
      <c r="AH912" s="29"/>
      <c r="AI912" s="29"/>
      <c r="AJ912" s="29"/>
      <c r="AK912" s="29"/>
      <c r="AL912" s="29"/>
      <c r="AM912" s="29"/>
      <c r="AN912" s="29"/>
      <c r="AO912" s="29"/>
    </row>
    <row r="913" spans="1:41" ht="15.75" customHeight="1">
      <c r="A913" s="29"/>
      <c r="B913" s="29"/>
      <c r="C913" s="29"/>
      <c r="D913" s="29"/>
      <c r="E913" s="29"/>
      <c r="F913" s="29"/>
      <c r="G913" s="29"/>
      <c r="H913" s="29"/>
      <c r="I913" s="29"/>
      <c r="J913" s="29"/>
      <c r="K913" s="29"/>
      <c r="L913" s="29"/>
      <c r="M913" s="29"/>
      <c r="N913" s="29"/>
      <c r="O913" s="29"/>
      <c r="P913" s="28"/>
      <c r="Q913" s="29"/>
      <c r="R913" s="29"/>
      <c r="S913" s="29"/>
      <c r="T913" s="29"/>
      <c r="U913" s="29"/>
      <c r="V913" s="29"/>
      <c r="W913" s="29"/>
      <c r="X913" s="29"/>
      <c r="Y913" s="29"/>
      <c r="Z913" s="29"/>
      <c r="AA913" s="29"/>
      <c r="AB913" s="29"/>
      <c r="AC913" s="29"/>
      <c r="AD913" s="29"/>
      <c r="AE913" s="29"/>
      <c r="AF913" s="29"/>
      <c r="AG913" s="29"/>
      <c r="AH913" s="29"/>
      <c r="AI913" s="29"/>
      <c r="AJ913" s="29"/>
      <c r="AK913" s="29"/>
      <c r="AL913" s="29"/>
      <c r="AM913" s="29"/>
      <c r="AN913" s="29"/>
      <c r="AO913" s="29"/>
    </row>
    <row r="914" spans="1:41" ht="15.75" customHeight="1">
      <c r="A914" s="29"/>
      <c r="B914" s="29"/>
      <c r="C914" s="29"/>
      <c r="D914" s="29"/>
      <c r="E914" s="29"/>
      <c r="F914" s="29"/>
      <c r="G914" s="29"/>
      <c r="H914" s="29"/>
      <c r="I914" s="29"/>
      <c r="J914" s="29"/>
      <c r="K914" s="29"/>
      <c r="L914" s="29"/>
      <c r="M914" s="29"/>
      <c r="N914" s="29"/>
      <c r="O914" s="29"/>
      <c r="P914" s="28"/>
      <c r="Q914" s="29"/>
      <c r="R914" s="29"/>
      <c r="S914" s="29"/>
      <c r="T914" s="29"/>
      <c r="U914" s="29"/>
      <c r="V914" s="29"/>
      <c r="W914" s="29"/>
      <c r="X914" s="29"/>
      <c r="Y914" s="29"/>
      <c r="Z914" s="29"/>
      <c r="AA914" s="29"/>
      <c r="AB914" s="29"/>
      <c r="AC914" s="29"/>
      <c r="AD914" s="29"/>
      <c r="AE914" s="29"/>
      <c r="AF914" s="29"/>
      <c r="AG914" s="29"/>
      <c r="AH914" s="29"/>
      <c r="AI914" s="29"/>
      <c r="AJ914" s="29"/>
      <c r="AK914" s="29"/>
      <c r="AL914" s="29"/>
      <c r="AM914" s="29"/>
      <c r="AN914" s="29"/>
      <c r="AO914" s="29"/>
    </row>
    <row r="915" spans="1:41" ht="15.75" customHeight="1">
      <c r="A915" s="29"/>
      <c r="B915" s="29"/>
      <c r="C915" s="29"/>
      <c r="D915" s="29"/>
      <c r="E915" s="29"/>
      <c r="F915" s="29"/>
      <c r="G915" s="29"/>
      <c r="H915" s="29"/>
      <c r="I915" s="29"/>
      <c r="J915" s="29"/>
      <c r="K915" s="29"/>
      <c r="L915" s="29"/>
      <c r="M915" s="29"/>
      <c r="N915" s="29"/>
      <c r="O915" s="29"/>
      <c r="P915" s="28"/>
      <c r="Q915" s="29"/>
      <c r="R915" s="29"/>
      <c r="S915" s="29"/>
      <c r="T915" s="29"/>
      <c r="U915" s="29"/>
      <c r="V915" s="29"/>
      <c r="W915" s="29"/>
      <c r="X915" s="29"/>
      <c r="Y915" s="29"/>
      <c r="Z915" s="29"/>
      <c r="AA915" s="29"/>
      <c r="AB915" s="29"/>
      <c r="AC915" s="29"/>
      <c r="AD915" s="29"/>
      <c r="AE915" s="29"/>
      <c r="AF915" s="29"/>
      <c r="AG915" s="29"/>
      <c r="AH915" s="29"/>
      <c r="AI915" s="29"/>
      <c r="AJ915" s="29"/>
      <c r="AK915" s="29"/>
      <c r="AL915" s="29"/>
      <c r="AM915" s="29"/>
      <c r="AN915" s="29"/>
      <c r="AO915" s="29"/>
    </row>
    <row r="916" spans="1:41" ht="15.75" customHeight="1">
      <c r="A916" s="29"/>
      <c r="B916" s="29"/>
      <c r="C916" s="29"/>
      <c r="D916" s="29"/>
      <c r="E916" s="29"/>
      <c r="F916" s="29"/>
      <c r="G916" s="29"/>
      <c r="H916" s="29"/>
      <c r="I916" s="29"/>
      <c r="J916" s="29"/>
      <c r="K916" s="29"/>
      <c r="L916" s="29"/>
      <c r="M916" s="29"/>
      <c r="N916" s="29"/>
      <c r="O916" s="29"/>
      <c r="P916" s="28"/>
      <c r="Q916" s="29"/>
      <c r="R916" s="29"/>
      <c r="S916" s="29"/>
      <c r="T916" s="29"/>
      <c r="U916" s="29"/>
      <c r="V916" s="29"/>
      <c r="W916" s="29"/>
      <c r="X916" s="29"/>
      <c r="Y916" s="29"/>
      <c r="Z916" s="29"/>
      <c r="AA916" s="29"/>
      <c r="AB916" s="29"/>
      <c r="AC916" s="29"/>
      <c r="AD916" s="29"/>
      <c r="AE916" s="29"/>
      <c r="AF916" s="29"/>
      <c r="AG916" s="29"/>
      <c r="AH916" s="29"/>
      <c r="AI916" s="29"/>
      <c r="AJ916" s="29"/>
      <c r="AK916" s="29"/>
      <c r="AL916" s="29"/>
      <c r="AM916" s="29"/>
      <c r="AN916" s="29"/>
      <c r="AO916" s="29"/>
    </row>
    <row r="917" spans="1:41" ht="15.75" customHeight="1">
      <c r="A917" s="29"/>
      <c r="B917" s="29"/>
      <c r="C917" s="29"/>
      <c r="D917" s="29"/>
      <c r="E917" s="29"/>
      <c r="F917" s="29"/>
      <c r="G917" s="29"/>
      <c r="H917" s="29"/>
      <c r="I917" s="29"/>
      <c r="J917" s="29"/>
      <c r="K917" s="29"/>
      <c r="L917" s="29"/>
      <c r="M917" s="29"/>
      <c r="N917" s="29"/>
      <c r="O917" s="29"/>
      <c r="P917" s="28"/>
      <c r="Q917" s="29"/>
      <c r="R917" s="29"/>
      <c r="S917" s="29"/>
      <c r="T917" s="29"/>
      <c r="U917" s="29"/>
      <c r="V917" s="29"/>
      <c r="W917" s="29"/>
      <c r="X917" s="29"/>
      <c r="Y917" s="29"/>
      <c r="Z917" s="29"/>
      <c r="AA917" s="29"/>
      <c r="AB917" s="29"/>
      <c r="AC917" s="29"/>
      <c r="AD917" s="29"/>
      <c r="AE917" s="29"/>
      <c r="AF917" s="29"/>
      <c r="AG917" s="29"/>
      <c r="AH917" s="29"/>
      <c r="AI917" s="29"/>
      <c r="AJ917" s="29"/>
      <c r="AK917" s="29"/>
      <c r="AL917" s="29"/>
      <c r="AM917" s="29"/>
      <c r="AN917" s="29"/>
      <c r="AO917" s="29"/>
    </row>
    <row r="918" spans="1:41" ht="15.75" customHeight="1">
      <c r="A918" s="29"/>
      <c r="B918" s="29"/>
      <c r="C918" s="29"/>
      <c r="D918" s="29"/>
      <c r="E918" s="29"/>
      <c r="F918" s="29"/>
      <c r="G918" s="29"/>
      <c r="H918" s="29"/>
      <c r="I918" s="29"/>
      <c r="J918" s="29"/>
      <c r="K918" s="29"/>
      <c r="L918" s="29"/>
      <c r="M918" s="29"/>
      <c r="N918" s="29"/>
      <c r="O918" s="29"/>
      <c r="P918" s="28"/>
      <c r="Q918" s="29"/>
      <c r="R918" s="29"/>
      <c r="S918" s="29"/>
      <c r="T918" s="29"/>
      <c r="U918" s="29"/>
      <c r="V918" s="29"/>
      <c r="W918" s="29"/>
      <c r="X918" s="29"/>
      <c r="Y918" s="29"/>
      <c r="Z918" s="29"/>
      <c r="AA918" s="29"/>
      <c r="AB918" s="29"/>
      <c r="AC918" s="29"/>
      <c r="AD918" s="29"/>
      <c r="AE918" s="29"/>
      <c r="AF918" s="29"/>
      <c r="AG918" s="29"/>
      <c r="AH918" s="29"/>
      <c r="AI918" s="29"/>
      <c r="AJ918" s="29"/>
      <c r="AK918" s="29"/>
      <c r="AL918" s="29"/>
      <c r="AM918" s="29"/>
      <c r="AN918" s="29"/>
      <c r="AO918" s="29"/>
    </row>
    <row r="919" spans="1:41" ht="15.75" customHeight="1">
      <c r="A919" s="29"/>
      <c r="B919" s="29"/>
      <c r="C919" s="29"/>
      <c r="D919" s="29"/>
      <c r="E919" s="29"/>
      <c r="F919" s="29"/>
      <c r="G919" s="29"/>
      <c r="H919" s="29"/>
      <c r="I919" s="29"/>
      <c r="J919" s="29"/>
      <c r="K919" s="29"/>
      <c r="L919" s="29"/>
      <c r="M919" s="29"/>
      <c r="N919" s="29"/>
      <c r="O919" s="29"/>
      <c r="P919" s="28"/>
      <c r="Q919" s="29"/>
      <c r="R919" s="29"/>
      <c r="S919" s="29"/>
      <c r="T919" s="29"/>
      <c r="U919" s="29"/>
      <c r="V919" s="29"/>
      <c r="W919" s="29"/>
      <c r="X919" s="29"/>
      <c r="Y919" s="29"/>
      <c r="Z919" s="29"/>
      <c r="AA919" s="29"/>
      <c r="AB919" s="29"/>
      <c r="AC919" s="29"/>
      <c r="AD919" s="29"/>
      <c r="AE919" s="29"/>
      <c r="AF919" s="29"/>
      <c r="AG919" s="29"/>
      <c r="AH919" s="29"/>
      <c r="AI919" s="29"/>
      <c r="AJ919" s="29"/>
      <c r="AK919" s="29"/>
      <c r="AL919" s="29"/>
      <c r="AM919" s="29"/>
      <c r="AN919" s="29"/>
      <c r="AO919" s="29"/>
    </row>
    <row r="920" spans="1:41" ht="15.75" customHeight="1">
      <c r="A920" s="29"/>
      <c r="B920" s="29"/>
      <c r="C920" s="29"/>
      <c r="D920" s="29"/>
      <c r="E920" s="29"/>
      <c r="F920" s="29"/>
      <c r="G920" s="29"/>
      <c r="H920" s="29"/>
      <c r="I920" s="29"/>
      <c r="J920" s="29"/>
      <c r="K920" s="29"/>
      <c r="L920" s="29"/>
      <c r="M920" s="29"/>
      <c r="N920" s="29"/>
      <c r="O920" s="29"/>
      <c r="P920" s="28"/>
      <c r="Q920" s="29"/>
      <c r="R920" s="29"/>
      <c r="S920" s="29"/>
      <c r="T920" s="29"/>
      <c r="U920" s="29"/>
      <c r="V920" s="29"/>
      <c r="W920" s="29"/>
      <c r="X920" s="29"/>
      <c r="Y920" s="29"/>
      <c r="Z920" s="29"/>
      <c r="AA920" s="29"/>
      <c r="AB920" s="29"/>
      <c r="AC920" s="29"/>
      <c r="AD920" s="29"/>
      <c r="AE920" s="29"/>
      <c r="AF920" s="29"/>
      <c r="AG920" s="29"/>
      <c r="AH920" s="29"/>
      <c r="AI920" s="29"/>
      <c r="AJ920" s="29"/>
      <c r="AK920" s="29"/>
      <c r="AL920" s="29"/>
      <c r="AM920" s="29"/>
      <c r="AN920" s="29"/>
      <c r="AO920" s="29"/>
    </row>
    <row r="921" spans="1:41" ht="15.75" customHeight="1">
      <c r="A921" s="29"/>
      <c r="B921" s="29"/>
      <c r="C921" s="29"/>
      <c r="D921" s="29"/>
      <c r="E921" s="29"/>
      <c r="F921" s="29"/>
      <c r="G921" s="29"/>
      <c r="H921" s="29"/>
      <c r="I921" s="29"/>
      <c r="J921" s="29"/>
      <c r="K921" s="29"/>
      <c r="L921" s="29"/>
      <c r="M921" s="29"/>
      <c r="N921" s="29"/>
      <c r="O921" s="29"/>
      <c r="P921" s="28"/>
      <c r="Q921" s="29"/>
      <c r="R921" s="29"/>
      <c r="S921" s="29"/>
      <c r="T921" s="29"/>
      <c r="U921" s="29"/>
      <c r="V921" s="29"/>
      <c r="W921" s="29"/>
      <c r="X921" s="29"/>
      <c r="Y921" s="29"/>
      <c r="Z921" s="29"/>
      <c r="AA921" s="29"/>
      <c r="AB921" s="29"/>
      <c r="AC921" s="29"/>
      <c r="AD921" s="29"/>
      <c r="AE921" s="29"/>
      <c r="AF921" s="29"/>
      <c r="AG921" s="29"/>
      <c r="AH921" s="29"/>
      <c r="AI921" s="29"/>
      <c r="AJ921" s="29"/>
      <c r="AK921" s="29"/>
      <c r="AL921" s="29"/>
      <c r="AM921" s="29"/>
      <c r="AN921" s="29"/>
      <c r="AO921" s="29"/>
    </row>
    <row r="922" spans="1:41" ht="15.75" customHeight="1">
      <c r="A922" s="29"/>
      <c r="B922" s="29"/>
      <c r="C922" s="29"/>
      <c r="D922" s="29"/>
      <c r="E922" s="29"/>
      <c r="F922" s="29"/>
      <c r="G922" s="29"/>
      <c r="H922" s="29"/>
      <c r="I922" s="29"/>
      <c r="J922" s="29"/>
      <c r="K922" s="29"/>
      <c r="L922" s="29"/>
      <c r="M922" s="29"/>
      <c r="N922" s="29"/>
      <c r="O922" s="29"/>
      <c r="P922" s="28"/>
      <c r="Q922" s="29"/>
      <c r="R922" s="29"/>
      <c r="S922" s="29"/>
      <c r="T922" s="29"/>
      <c r="U922" s="29"/>
      <c r="V922" s="29"/>
      <c r="W922" s="29"/>
      <c r="X922" s="29"/>
      <c r="Y922" s="29"/>
      <c r="Z922" s="29"/>
      <c r="AA922" s="29"/>
      <c r="AB922" s="29"/>
      <c r="AC922" s="29"/>
      <c r="AD922" s="29"/>
      <c r="AE922" s="29"/>
      <c r="AF922" s="29"/>
      <c r="AG922" s="29"/>
      <c r="AH922" s="29"/>
      <c r="AI922" s="29"/>
      <c r="AJ922" s="29"/>
      <c r="AK922" s="29"/>
      <c r="AL922" s="29"/>
      <c r="AM922" s="29"/>
      <c r="AN922" s="29"/>
      <c r="AO922" s="29"/>
    </row>
    <row r="923" spans="1:41" ht="15.75" customHeight="1">
      <c r="A923" s="29"/>
      <c r="B923" s="29"/>
      <c r="C923" s="29"/>
      <c r="D923" s="29"/>
      <c r="E923" s="29"/>
      <c r="F923" s="29"/>
      <c r="G923" s="29"/>
      <c r="H923" s="29"/>
      <c r="I923" s="29"/>
      <c r="J923" s="29"/>
      <c r="K923" s="29"/>
      <c r="L923" s="29"/>
      <c r="M923" s="29"/>
      <c r="N923" s="29"/>
      <c r="O923" s="29"/>
      <c r="P923" s="28"/>
      <c r="Q923" s="29"/>
      <c r="R923" s="29"/>
      <c r="S923" s="29"/>
      <c r="T923" s="29"/>
      <c r="U923" s="29"/>
      <c r="V923" s="29"/>
      <c r="W923" s="29"/>
      <c r="X923" s="29"/>
      <c r="Y923" s="29"/>
      <c r="Z923" s="29"/>
      <c r="AA923" s="29"/>
      <c r="AB923" s="29"/>
      <c r="AC923" s="29"/>
      <c r="AD923" s="29"/>
      <c r="AE923" s="29"/>
      <c r="AF923" s="29"/>
      <c r="AG923" s="29"/>
      <c r="AH923" s="29"/>
      <c r="AI923" s="29"/>
      <c r="AJ923" s="29"/>
      <c r="AK923" s="29"/>
      <c r="AL923" s="29"/>
      <c r="AM923" s="29"/>
      <c r="AN923" s="29"/>
      <c r="AO923" s="29"/>
    </row>
    <row r="924" spans="1:41" ht="15.75" customHeight="1">
      <c r="A924" s="29"/>
      <c r="B924" s="29"/>
      <c r="C924" s="29"/>
      <c r="D924" s="29"/>
      <c r="E924" s="29"/>
      <c r="F924" s="29"/>
      <c r="G924" s="29"/>
      <c r="H924" s="29"/>
      <c r="I924" s="29"/>
      <c r="J924" s="29"/>
      <c r="K924" s="29"/>
      <c r="L924" s="29"/>
      <c r="M924" s="29"/>
      <c r="N924" s="29"/>
      <c r="O924" s="29"/>
      <c r="P924" s="28"/>
      <c r="Q924" s="29"/>
      <c r="R924" s="29"/>
      <c r="S924" s="29"/>
      <c r="T924" s="29"/>
      <c r="U924" s="29"/>
      <c r="V924" s="29"/>
      <c r="W924" s="29"/>
      <c r="X924" s="29"/>
      <c r="Y924" s="29"/>
      <c r="Z924" s="29"/>
      <c r="AA924" s="29"/>
      <c r="AB924" s="29"/>
      <c r="AC924" s="29"/>
      <c r="AD924" s="29"/>
      <c r="AE924" s="29"/>
      <c r="AF924" s="29"/>
      <c r="AG924" s="29"/>
      <c r="AH924" s="29"/>
      <c r="AI924" s="29"/>
      <c r="AJ924" s="29"/>
      <c r="AK924" s="29"/>
      <c r="AL924" s="29"/>
      <c r="AM924" s="29"/>
      <c r="AN924" s="29"/>
      <c r="AO924" s="29"/>
    </row>
    <row r="925" spans="1:41" ht="15.75" customHeight="1">
      <c r="A925" s="29"/>
      <c r="B925" s="29"/>
      <c r="C925" s="29"/>
      <c r="D925" s="29"/>
      <c r="E925" s="29"/>
      <c r="F925" s="29"/>
      <c r="G925" s="29"/>
      <c r="H925" s="29"/>
      <c r="I925" s="29"/>
      <c r="J925" s="29"/>
      <c r="K925" s="29"/>
      <c r="L925" s="29"/>
      <c r="M925" s="29"/>
      <c r="N925" s="29"/>
      <c r="O925" s="29"/>
      <c r="P925" s="28"/>
      <c r="Q925" s="29"/>
      <c r="R925" s="29"/>
      <c r="S925" s="29"/>
      <c r="T925" s="29"/>
      <c r="U925" s="29"/>
      <c r="V925" s="29"/>
      <c r="W925" s="29"/>
      <c r="X925" s="29"/>
      <c r="Y925" s="29"/>
      <c r="Z925" s="29"/>
      <c r="AA925" s="29"/>
      <c r="AB925" s="29"/>
      <c r="AC925" s="29"/>
      <c r="AD925" s="29"/>
      <c r="AE925" s="29"/>
      <c r="AF925" s="29"/>
      <c r="AG925" s="29"/>
      <c r="AH925" s="29"/>
      <c r="AI925" s="29"/>
      <c r="AJ925" s="29"/>
      <c r="AK925" s="29"/>
      <c r="AL925" s="29"/>
      <c r="AM925" s="29"/>
      <c r="AN925" s="29"/>
      <c r="AO925" s="29"/>
    </row>
    <row r="926" spans="1:41" ht="15.75" customHeight="1">
      <c r="A926" s="29"/>
      <c r="B926" s="29"/>
      <c r="C926" s="29"/>
      <c r="D926" s="29"/>
      <c r="E926" s="29"/>
      <c r="F926" s="29"/>
      <c r="G926" s="29"/>
      <c r="H926" s="29"/>
      <c r="I926" s="29"/>
      <c r="J926" s="29"/>
      <c r="K926" s="29"/>
      <c r="L926" s="29"/>
      <c r="M926" s="29"/>
      <c r="N926" s="29"/>
      <c r="O926" s="29"/>
      <c r="P926" s="28"/>
      <c r="Q926" s="29"/>
      <c r="R926" s="29"/>
      <c r="S926" s="29"/>
      <c r="T926" s="29"/>
      <c r="U926" s="29"/>
      <c r="V926" s="29"/>
      <c r="W926" s="29"/>
      <c r="X926" s="29"/>
      <c r="Y926" s="29"/>
      <c r="Z926" s="29"/>
      <c r="AA926" s="29"/>
      <c r="AB926" s="29"/>
      <c r="AC926" s="29"/>
      <c r="AD926" s="29"/>
      <c r="AE926" s="29"/>
      <c r="AF926" s="29"/>
      <c r="AG926" s="29"/>
      <c r="AH926" s="29"/>
      <c r="AI926" s="29"/>
      <c r="AJ926" s="29"/>
      <c r="AK926" s="29"/>
      <c r="AL926" s="29"/>
      <c r="AM926" s="29"/>
      <c r="AN926" s="29"/>
      <c r="AO926" s="29"/>
    </row>
    <row r="927" spans="1:41" ht="15.75" customHeight="1">
      <c r="A927" s="29"/>
      <c r="B927" s="29"/>
      <c r="C927" s="29"/>
      <c r="D927" s="29"/>
      <c r="E927" s="29"/>
      <c r="F927" s="29"/>
      <c r="G927" s="29"/>
      <c r="H927" s="29"/>
      <c r="I927" s="29"/>
      <c r="J927" s="29"/>
      <c r="K927" s="29"/>
      <c r="L927" s="29"/>
      <c r="M927" s="29"/>
      <c r="N927" s="29"/>
      <c r="O927" s="29"/>
      <c r="P927" s="28"/>
      <c r="Q927" s="29"/>
      <c r="R927" s="29"/>
      <c r="S927" s="29"/>
      <c r="T927" s="29"/>
      <c r="U927" s="29"/>
      <c r="V927" s="29"/>
      <c r="W927" s="29"/>
      <c r="X927" s="29"/>
      <c r="Y927" s="29"/>
      <c r="Z927" s="29"/>
      <c r="AA927" s="29"/>
      <c r="AB927" s="29"/>
      <c r="AC927" s="29"/>
      <c r="AD927" s="29"/>
      <c r="AE927" s="29"/>
      <c r="AF927" s="29"/>
      <c r="AG927" s="29"/>
      <c r="AH927" s="29"/>
      <c r="AI927" s="29"/>
      <c r="AJ927" s="29"/>
      <c r="AK927" s="29"/>
      <c r="AL927" s="29"/>
      <c r="AM927" s="29"/>
      <c r="AN927" s="29"/>
      <c r="AO927" s="29"/>
    </row>
    <row r="928" spans="1:41" ht="15.75" customHeight="1">
      <c r="A928" s="29"/>
      <c r="B928" s="29"/>
      <c r="C928" s="29"/>
      <c r="D928" s="29"/>
      <c r="E928" s="29"/>
      <c r="F928" s="29"/>
      <c r="G928" s="29"/>
      <c r="H928" s="29"/>
      <c r="I928" s="29"/>
      <c r="J928" s="29"/>
      <c r="K928" s="29"/>
      <c r="L928" s="29"/>
      <c r="M928" s="29"/>
      <c r="N928" s="29"/>
      <c r="O928" s="29"/>
      <c r="P928" s="28"/>
      <c r="Q928" s="29"/>
      <c r="R928" s="29"/>
      <c r="S928" s="29"/>
      <c r="T928" s="29"/>
      <c r="U928" s="29"/>
      <c r="V928" s="29"/>
      <c r="W928" s="29"/>
      <c r="X928" s="29"/>
      <c r="Y928" s="29"/>
      <c r="Z928" s="29"/>
      <c r="AA928" s="29"/>
      <c r="AB928" s="29"/>
      <c r="AC928" s="29"/>
      <c r="AD928" s="29"/>
      <c r="AE928" s="29"/>
      <c r="AF928" s="29"/>
      <c r="AG928" s="29"/>
      <c r="AH928" s="29"/>
      <c r="AI928" s="29"/>
      <c r="AJ928" s="29"/>
      <c r="AK928" s="29"/>
      <c r="AL928" s="29"/>
      <c r="AM928" s="29"/>
      <c r="AN928" s="29"/>
      <c r="AO928" s="29"/>
    </row>
    <row r="929" spans="1:41" ht="15.75" customHeight="1">
      <c r="A929" s="29"/>
      <c r="B929" s="29"/>
      <c r="C929" s="29"/>
      <c r="D929" s="29"/>
      <c r="E929" s="29"/>
      <c r="F929" s="29"/>
      <c r="G929" s="29"/>
      <c r="H929" s="29"/>
      <c r="I929" s="29"/>
      <c r="J929" s="29"/>
      <c r="K929" s="29"/>
      <c r="L929" s="29"/>
      <c r="M929" s="29"/>
      <c r="N929" s="29"/>
      <c r="O929" s="29"/>
      <c r="P929" s="28"/>
      <c r="Q929" s="29"/>
      <c r="R929" s="29"/>
      <c r="S929" s="29"/>
      <c r="T929" s="29"/>
      <c r="U929" s="29"/>
      <c r="V929" s="29"/>
      <c r="W929" s="29"/>
      <c r="X929" s="29"/>
      <c r="Y929" s="29"/>
      <c r="Z929" s="29"/>
      <c r="AA929" s="29"/>
      <c r="AB929" s="29"/>
      <c r="AC929" s="29"/>
      <c r="AD929" s="29"/>
      <c r="AE929" s="29"/>
      <c r="AF929" s="29"/>
      <c r="AG929" s="29"/>
      <c r="AH929" s="29"/>
      <c r="AI929" s="29"/>
      <c r="AJ929" s="29"/>
      <c r="AK929" s="29"/>
      <c r="AL929" s="29"/>
      <c r="AM929" s="29"/>
      <c r="AN929" s="29"/>
      <c r="AO929" s="29"/>
    </row>
    <row r="930" spans="1:41" ht="15.75" customHeight="1">
      <c r="A930" s="29"/>
      <c r="B930" s="29"/>
      <c r="C930" s="29"/>
      <c r="D930" s="29"/>
      <c r="E930" s="29"/>
      <c r="F930" s="29"/>
      <c r="G930" s="29"/>
      <c r="H930" s="29"/>
      <c r="I930" s="29"/>
      <c r="J930" s="29"/>
      <c r="K930" s="29"/>
      <c r="L930" s="29"/>
      <c r="M930" s="29"/>
      <c r="N930" s="29"/>
      <c r="O930" s="29"/>
      <c r="P930" s="28"/>
      <c r="Q930" s="29"/>
      <c r="R930" s="29"/>
      <c r="S930" s="29"/>
      <c r="T930" s="29"/>
      <c r="U930" s="29"/>
      <c r="V930" s="29"/>
      <c r="W930" s="29"/>
      <c r="X930" s="29"/>
      <c r="Y930" s="29"/>
      <c r="Z930" s="29"/>
      <c r="AA930" s="29"/>
      <c r="AB930" s="29"/>
      <c r="AC930" s="29"/>
      <c r="AD930" s="29"/>
      <c r="AE930" s="29"/>
      <c r="AF930" s="29"/>
      <c r="AG930" s="29"/>
      <c r="AH930" s="29"/>
      <c r="AI930" s="29"/>
      <c r="AJ930" s="29"/>
      <c r="AK930" s="29"/>
      <c r="AL930" s="29"/>
      <c r="AM930" s="29"/>
      <c r="AN930" s="29"/>
      <c r="AO930" s="29"/>
    </row>
    <row r="931" spans="1:41" ht="15.75" customHeight="1">
      <c r="A931" s="29"/>
      <c r="B931" s="29"/>
      <c r="C931" s="29"/>
      <c r="D931" s="29"/>
      <c r="E931" s="29"/>
      <c r="F931" s="29"/>
      <c r="G931" s="29"/>
      <c r="H931" s="29"/>
      <c r="I931" s="29"/>
      <c r="J931" s="29"/>
      <c r="K931" s="29"/>
      <c r="L931" s="29"/>
      <c r="M931" s="29"/>
      <c r="N931" s="29"/>
      <c r="O931" s="29"/>
      <c r="P931" s="28"/>
      <c r="Q931" s="29"/>
      <c r="R931" s="29"/>
      <c r="S931" s="29"/>
      <c r="T931" s="29"/>
      <c r="U931" s="29"/>
      <c r="V931" s="29"/>
      <c r="W931" s="29"/>
      <c r="X931" s="29"/>
      <c r="Y931" s="29"/>
      <c r="Z931" s="29"/>
      <c r="AA931" s="29"/>
      <c r="AB931" s="29"/>
      <c r="AC931" s="29"/>
      <c r="AD931" s="29"/>
      <c r="AE931" s="29"/>
      <c r="AF931" s="29"/>
      <c r="AG931" s="29"/>
      <c r="AH931" s="29"/>
      <c r="AI931" s="29"/>
      <c r="AJ931" s="29"/>
      <c r="AK931" s="29"/>
      <c r="AL931" s="29"/>
      <c r="AM931" s="29"/>
      <c r="AN931" s="29"/>
      <c r="AO931" s="29"/>
    </row>
    <row r="932" spans="1:41" ht="15.75" customHeight="1">
      <c r="A932" s="29"/>
      <c r="B932" s="29"/>
      <c r="C932" s="29"/>
      <c r="D932" s="29"/>
      <c r="E932" s="29"/>
      <c r="F932" s="29"/>
      <c r="G932" s="29"/>
      <c r="H932" s="29"/>
      <c r="I932" s="29"/>
      <c r="J932" s="29"/>
      <c r="K932" s="29"/>
      <c r="L932" s="29"/>
      <c r="M932" s="29"/>
      <c r="N932" s="29"/>
      <c r="O932" s="29"/>
      <c r="P932" s="28"/>
      <c r="Q932" s="29"/>
      <c r="R932" s="29"/>
      <c r="S932" s="29"/>
      <c r="T932" s="29"/>
      <c r="U932" s="29"/>
      <c r="V932" s="29"/>
      <c r="W932" s="29"/>
      <c r="X932" s="29"/>
      <c r="Y932" s="29"/>
      <c r="Z932" s="29"/>
      <c r="AA932" s="29"/>
      <c r="AB932" s="29"/>
      <c r="AC932" s="29"/>
      <c r="AD932" s="29"/>
      <c r="AE932" s="29"/>
      <c r="AF932" s="29"/>
      <c r="AG932" s="29"/>
      <c r="AH932" s="29"/>
      <c r="AI932" s="29"/>
      <c r="AJ932" s="29"/>
      <c r="AK932" s="29"/>
      <c r="AL932" s="29"/>
      <c r="AM932" s="29"/>
      <c r="AN932" s="29"/>
      <c r="AO932" s="29"/>
    </row>
    <row r="933" spans="1:41" ht="15.75" customHeight="1">
      <c r="A933" s="29"/>
      <c r="B933" s="29"/>
      <c r="C933" s="29"/>
      <c r="D933" s="29"/>
      <c r="E933" s="29"/>
      <c r="F933" s="29"/>
      <c r="G933" s="29"/>
      <c r="H933" s="29"/>
      <c r="I933" s="29"/>
      <c r="J933" s="29"/>
      <c r="K933" s="29"/>
      <c r="L933" s="29"/>
      <c r="M933" s="29"/>
      <c r="N933" s="29"/>
      <c r="O933" s="29"/>
      <c r="P933" s="28"/>
      <c r="Q933" s="29"/>
      <c r="R933" s="29"/>
      <c r="S933" s="29"/>
      <c r="T933" s="29"/>
      <c r="U933" s="29"/>
      <c r="V933" s="29"/>
      <c r="W933" s="29"/>
      <c r="X933" s="29"/>
      <c r="Y933" s="29"/>
      <c r="Z933" s="29"/>
      <c r="AA933" s="29"/>
      <c r="AB933" s="29"/>
      <c r="AC933" s="29"/>
      <c r="AD933" s="29"/>
      <c r="AE933" s="29"/>
      <c r="AF933" s="29"/>
      <c r="AG933" s="29"/>
      <c r="AH933" s="29"/>
      <c r="AI933" s="29"/>
      <c r="AJ933" s="29"/>
      <c r="AK933" s="29"/>
      <c r="AL933" s="29"/>
      <c r="AM933" s="29"/>
      <c r="AN933" s="29"/>
      <c r="AO933" s="29"/>
    </row>
    <row r="934" spans="1:41" ht="15.75" customHeight="1">
      <c r="A934" s="29"/>
      <c r="B934" s="29"/>
      <c r="C934" s="29"/>
      <c r="D934" s="29"/>
      <c r="E934" s="29"/>
      <c r="F934" s="29"/>
      <c r="G934" s="29"/>
      <c r="H934" s="29"/>
      <c r="I934" s="29"/>
      <c r="J934" s="29"/>
      <c r="K934" s="29"/>
      <c r="L934" s="29"/>
      <c r="M934" s="29"/>
      <c r="N934" s="29"/>
      <c r="O934" s="29"/>
      <c r="P934" s="28"/>
      <c r="Q934" s="29"/>
      <c r="R934" s="29"/>
      <c r="S934" s="29"/>
      <c r="T934" s="29"/>
      <c r="U934" s="29"/>
      <c r="V934" s="29"/>
      <c r="W934" s="29"/>
      <c r="X934" s="29"/>
      <c r="Y934" s="29"/>
      <c r="Z934" s="29"/>
      <c r="AA934" s="29"/>
      <c r="AB934" s="29"/>
      <c r="AC934" s="29"/>
      <c r="AD934" s="29"/>
      <c r="AE934" s="29"/>
      <c r="AF934" s="29"/>
      <c r="AG934" s="29"/>
      <c r="AH934" s="29"/>
      <c r="AI934" s="29"/>
      <c r="AJ934" s="29"/>
      <c r="AK934" s="29"/>
      <c r="AL934" s="29"/>
      <c r="AM934" s="29"/>
      <c r="AN934" s="29"/>
      <c r="AO934" s="29"/>
    </row>
    <row r="935" spans="1:41" ht="15.75" customHeight="1">
      <c r="A935" s="29"/>
      <c r="B935" s="29"/>
      <c r="C935" s="29"/>
      <c r="D935" s="29"/>
      <c r="E935" s="29"/>
      <c r="F935" s="29"/>
      <c r="G935" s="29"/>
      <c r="H935" s="29"/>
      <c r="I935" s="29"/>
      <c r="J935" s="29"/>
      <c r="K935" s="29"/>
      <c r="L935" s="29"/>
      <c r="M935" s="29"/>
      <c r="N935" s="29"/>
      <c r="O935" s="29"/>
      <c r="P935" s="28"/>
      <c r="Q935" s="29"/>
      <c r="R935" s="29"/>
      <c r="S935" s="29"/>
      <c r="T935" s="29"/>
      <c r="U935" s="29"/>
      <c r="V935" s="29"/>
      <c r="W935" s="29"/>
      <c r="X935" s="29"/>
      <c r="Y935" s="29"/>
      <c r="Z935" s="29"/>
      <c r="AA935" s="29"/>
      <c r="AB935" s="29"/>
      <c r="AC935" s="29"/>
      <c r="AD935" s="29"/>
      <c r="AE935" s="29"/>
      <c r="AF935" s="29"/>
      <c r="AG935" s="29"/>
      <c r="AH935" s="29"/>
      <c r="AI935" s="29"/>
      <c r="AJ935" s="29"/>
      <c r="AK935" s="29"/>
      <c r="AL935" s="29"/>
      <c r="AM935" s="29"/>
      <c r="AN935" s="29"/>
      <c r="AO935" s="29"/>
    </row>
    <row r="936" spans="1:41" ht="15.75" customHeight="1">
      <c r="A936" s="29"/>
      <c r="B936" s="29"/>
      <c r="C936" s="29"/>
      <c r="D936" s="29"/>
      <c r="E936" s="29"/>
      <c r="F936" s="29"/>
      <c r="G936" s="29"/>
      <c r="H936" s="29"/>
      <c r="I936" s="29"/>
      <c r="J936" s="29"/>
      <c r="K936" s="29"/>
      <c r="L936" s="29"/>
      <c r="M936" s="29"/>
      <c r="N936" s="29"/>
      <c r="O936" s="29"/>
      <c r="P936" s="28"/>
      <c r="Q936" s="29"/>
      <c r="R936" s="29"/>
      <c r="S936" s="29"/>
      <c r="T936" s="29"/>
      <c r="U936" s="29"/>
      <c r="V936" s="29"/>
      <c r="W936" s="29"/>
      <c r="X936" s="29"/>
      <c r="Y936" s="29"/>
      <c r="Z936" s="29"/>
      <c r="AA936" s="29"/>
      <c r="AB936" s="29"/>
      <c r="AC936" s="29"/>
      <c r="AD936" s="29"/>
      <c r="AE936" s="29"/>
      <c r="AF936" s="29"/>
      <c r="AG936" s="29"/>
      <c r="AH936" s="29"/>
      <c r="AI936" s="29"/>
      <c r="AJ936" s="29"/>
      <c r="AK936" s="29"/>
      <c r="AL936" s="29"/>
      <c r="AM936" s="29"/>
      <c r="AN936" s="29"/>
      <c r="AO936" s="29"/>
    </row>
    <row r="937" spans="1:41" ht="15.75" customHeight="1">
      <c r="A937" s="29"/>
      <c r="B937" s="29"/>
      <c r="C937" s="29"/>
      <c r="D937" s="29"/>
      <c r="E937" s="29"/>
      <c r="F937" s="29"/>
      <c r="G937" s="29"/>
      <c r="H937" s="29"/>
      <c r="I937" s="29"/>
      <c r="J937" s="29"/>
      <c r="K937" s="29"/>
      <c r="L937" s="29"/>
      <c r="M937" s="29"/>
      <c r="N937" s="29"/>
      <c r="O937" s="29"/>
      <c r="P937" s="28"/>
      <c r="Q937" s="29"/>
      <c r="R937" s="29"/>
      <c r="S937" s="29"/>
      <c r="T937" s="29"/>
      <c r="U937" s="29"/>
      <c r="V937" s="29"/>
      <c r="W937" s="29"/>
      <c r="X937" s="29"/>
      <c r="Y937" s="29"/>
      <c r="Z937" s="29"/>
      <c r="AA937" s="29"/>
      <c r="AB937" s="29"/>
      <c r="AC937" s="29"/>
      <c r="AD937" s="29"/>
      <c r="AE937" s="29"/>
      <c r="AF937" s="29"/>
      <c r="AG937" s="29"/>
      <c r="AH937" s="29"/>
      <c r="AI937" s="29"/>
      <c r="AJ937" s="29"/>
      <c r="AK937" s="29"/>
      <c r="AL937" s="29"/>
      <c r="AM937" s="29"/>
      <c r="AN937" s="29"/>
      <c r="AO937" s="29"/>
    </row>
    <row r="938" spans="1:41" ht="15.75" customHeight="1">
      <c r="A938" s="29"/>
      <c r="B938" s="29"/>
      <c r="C938" s="29"/>
      <c r="D938" s="29"/>
      <c r="E938" s="29"/>
      <c r="F938" s="29"/>
      <c r="G938" s="29"/>
      <c r="H938" s="29"/>
      <c r="I938" s="29"/>
      <c r="J938" s="29"/>
      <c r="K938" s="29"/>
      <c r="L938" s="29"/>
      <c r="M938" s="29"/>
      <c r="N938" s="29"/>
      <c r="O938" s="29"/>
      <c r="P938" s="28"/>
      <c r="Q938" s="29"/>
      <c r="R938" s="29"/>
      <c r="S938" s="29"/>
      <c r="T938" s="29"/>
      <c r="U938" s="29"/>
      <c r="V938" s="29"/>
      <c r="W938" s="29"/>
      <c r="X938" s="29"/>
      <c r="Y938" s="29"/>
      <c r="Z938" s="29"/>
      <c r="AA938" s="29"/>
      <c r="AB938" s="29"/>
      <c r="AC938" s="29"/>
      <c r="AD938" s="29"/>
      <c r="AE938" s="29"/>
      <c r="AF938" s="29"/>
      <c r="AG938" s="29"/>
      <c r="AH938" s="29"/>
      <c r="AI938" s="29"/>
      <c r="AJ938" s="29"/>
      <c r="AK938" s="29"/>
      <c r="AL938" s="29"/>
      <c r="AM938" s="29"/>
      <c r="AN938" s="29"/>
      <c r="AO938" s="29"/>
    </row>
    <row r="939" spans="1:41" ht="15.75" customHeight="1">
      <c r="A939" s="29"/>
      <c r="B939" s="29"/>
      <c r="C939" s="29"/>
      <c r="D939" s="29"/>
      <c r="E939" s="29"/>
      <c r="F939" s="29"/>
      <c r="G939" s="29"/>
      <c r="H939" s="29"/>
      <c r="I939" s="29"/>
      <c r="J939" s="29"/>
      <c r="K939" s="29"/>
      <c r="L939" s="29"/>
      <c r="M939" s="29"/>
      <c r="N939" s="29"/>
      <c r="O939" s="29"/>
      <c r="P939" s="28"/>
      <c r="Q939" s="29"/>
      <c r="R939" s="29"/>
      <c r="S939" s="29"/>
      <c r="T939" s="29"/>
      <c r="U939" s="29"/>
      <c r="V939" s="29"/>
      <c r="W939" s="29"/>
      <c r="X939" s="29"/>
      <c r="Y939" s="29"/>
      <c r="Z939" s="29"/>
      <c r="AA939" s="29"/>
      <c r="AB939" s="29"/>
      <c r="AC939" s="29"/>
      <c r="AD939" s="29"/>
      <c r="AE939" s="29"/>
      <c r="AF939" s="29"/>
      <c r="AG939" s="29"/>
      <c r="AH939" s="29"/>
      <c r="AI939" s="29"/>
      <c r="AJ939" s="29"/>
      <c r="AK939" s="29"/>
      <c r="AL939" s="29"/>
      <c r="AM939" s="29"/>
      <c r="AN939" s="29"/>
      <c r="AO939" s="29"/>
    </row>
    <row r="940" spans="1:41" ht="15.75" customHeight="1">
      <c r="A940" s="29"/>
      <c r="B940" s="29"/>
      <c r="C940" s="29"/>
      <c r="D940" s="29"/>
      <c r="E940" s="29"/>
      <c r="F940" s="29"/>
      <c r="G940" s="29"/>
      <c r="H940" s="29"/>
      <c r="I940" s="29"/>
      <c r="J940" s="29"/>
      <c r="K940" s="29"/>
      <c r="L940" s="29"/>
      <c r="M940" s="29"/>
      <c r="N940" s="29"/>
      <c r="O940" s="29"/>
      <c r="P940" s="28"/>
      <c r="Q940" s="29"/>
      <c r="R940" s="29"/>
      <c r="S940" s="29"/>
      <c r="T940" s="29"/>
      <c r="U940" s="29"/>
      <c r="V940" s="29"/>
      <c r="W940" s="29"/>
      <c r="X940" s="29"/>
      <c r="Y940" s="29"/>
      <c r="Z940" s="29"/>
      <c r="AA940" s="29"/>
      <c r="AB940" s="29"/>
      <c r="AC940" s="29"/>
      <c r="AD940" s="29"/>
      <c r="AE940" s="29"/>
      <c r="AF940" s="29"/>
      <c r="AG940" s="29"/>
      <c r="AH940" s="29"/>
      <c r="AI940" s="29"/>
      <c r="AJ940" s="29"/>
      <c r="AK940" s="29"/>
      <c r="AL940" s="29"/>
      <c r="AM940" s="29"/>
      <c r="AN940" s="29"/>
      <c r="AO940" s="29"/>
    </row>
    <row r="941" spans="1:41" ht="15.75" customHeight="1">
      <c r="A941" s="29"/>
      <c r="B941" s="29"/>
      <c r="C941" s="29"/>
      <c r="D941" s="29"/>
      <c r="E941" s="29"/>
      <c r="F941" s="29"/>
      <c r="G941" s="29"/>
      <c r="H941" s="29"/>
      <c r="I941" s="29"/>
      <c r="J941" s="29"/>
      <c r="K941" s="29"/>
      <c r="L941" s="29"/>
      <c r="M941" s="29"/>
      <c r="N941" s="29"/>
      <c r="O941" s="29"/>
      <c r="P941" s="28"/>
      <c r="Q941" s="29"/>
      <c r="R941" s="29"/>
      <c r="S941" s="29"/>
      <c r="T941" s="29"/>
      <c r="U941" s="29"/>
      <c r="V941" s="29"/>
      <c r="W941" s="29"/>
      <c r="X941" s="29"/>
      <c r="Y941" s="29"/>
      <c r="Z941" s="29"/>
      <c r="AA941" s="29"/>
      <c r="AB941" s="29"/>
      <c r="AC941" s="29"/>
      <c r="AD941" s="29"/>
      <c r="AE941" s="29"/>
      <c r="AF941" s="29"/>
      <c r="AG941" s="29"/>
      <c r="AH941" s="29"/>
      <c r="AI941" s="29"/>
      <c r="AJ941" s="29"/>
      <c r="AK941" s="29"/>
      <c r="AL941" s="29"/>
      <c r="AM941" s="29"/>
      <c r="AN941" s="29"/>
      <c r="AO941" s="29"/>
    </row>
    <row r="942" spans="1:41" ht="15.75" customHeight="1">
      <c r="A942" s="29"/>
      <c r="B942" s="29"/>
      <c r="C942" s="29"/>
      <c r="D942" s="29"/>
      <c r="E942" s="29"/>
      <c r="F942" s="29"/>
      <c r="G942" s="29"/>
      <c r="H942" s="29"/>
      <c r="I942" s="29"/>
      <c r="J942" s="29"/>
      <c r="K942" s="29"/>
      <c r="L942" s="29"/>
      <c r="M942" s="29"/>
      <c r="N942" s="29"/>
      <c r="O942" s="29"/>
      <c r="P942" s="28"/>
      <c r="Q942" s="29"/>
      <c r="R942" s="29"/>
      <c r="S942" s="29"/>
      <c r="T942" s="29"/>
      <c r="U942" s="29"/>
      <c r="V942" s="29"/>
      <c r="W942" s="29"/>
      <c r="X942" s="29"/>
      <c r="Y942" s="29"/>
      <c r="Z942" s="29"/>
      <c r="AA942" s="29"/>
      <c r="AB942" s="29"/>
      <c r="AC942" s="29"/>
      <c r="AD942" s="29"/>
      <c r="AE942" s="29"/>
      <c r="AF942" s="29"/>
      <c r="AG942" s="29"/>
      <c r="AH942" s="29"/>
      <c r="AI942" s="29"/>
      <c r="AJ942" s="29"/>
      <c r="AK942" s="29"/>
      <c r="AL942" s="29"/>
      <c r="AM942" s="29"/>
      <c r="AN942" s="29"/>
      <c r="AO942" s="29"/>
    </row>
    <row r="943" spans="1:41" ht="15.75" customHeight="1">
      <c r="A943" s="29"/>
      <c r="B943" s="29"/>
      <c r="C943" s="29"/>
      <c r="D943" s="29"/>
      <c r="E943" s="29"/>
      <c r="F943" s="29"/>
      <c r="G943" s="29"/>
      <c r="H943" s="29"/>
      <c r="I943" s="29"/>
      <c r="J943" s="29"/>
      <c r="K943" s="29"/>
      <c r="L943" s="29"/>
      <c r="M943" s="29"/>
      <c r="N943" s="29"/>
      <c r="O943" s="29"/>
      <c r="P943" s="28"/>
      <c r="Q943" s="29"/>
      <c r="R943" s="29"/>
      <c r="S943" s="29"/>
      <c r="T943" s="29"/>
      <c r="U943" s="29"/>
      <c r="V943" s="29"/>
      <c r="W943" s="29"/>
      <c r="X943" s="29"/>
      <c r="Y943" s="29"/>
      <c r="Z943" s="29"/>
      <c r="AA943" s="29"/>
      <c r="AB943" s="29"/>
      <c r="AC943" s="29"/>
      <c r="AD943" s="29"/>
      <c r="AE943" s="29"/>
      <c r="AF943" s="29"/>
      <c r="AG943" s="29"/>
      <c r="AH943" s="29"/>
      <c r="AI943" s="29"/>
      <c r="AJ943" s="29"/>
      <c r="AK943" s="29"/>
      <c r="AL943" s="29"/>
      <c r="AM943" s="29"/>
      <c r="AN943" s="29"/>
      <c r="AO943" s="29"/>
    </row>
    <row r="944" spans="1:41" ht="15.75" customHeight="1">
      <c r="A944" s="29"/>
      <c r="B944" s="29"/>
      <c r="C944" s="29"/>
      <c r="D944" s="29"/>
      <c r="E944" s="29"/>
      <c r="F944" s="29"/>
      <c r="G944" s="29"/>
      <c r="H944" s="29"/>
      <c r="I944" s="29"/>
      <c r="J944" s="29"/>
      <c r="K944" s="29"/>
      <c r="L944" s="29"/>
      <c r="M944" s="29"/>
      <c r="N944" s="29"/>
      <c r="O944" s="29"/>
      <c r="P944" s="28"/>
      <c r="Q944" s="29"/>
      <c r="R944" s="29"/>
      <c r="S944" s="29"/>
      <c r="T944" s="29"/>
      <c r="U944" s="29"/>
      <c r="V944" s="29"/>
      <c r="W944" s="29"/>
      <c r="X944" s="29"/>
      <c r="Y944" s="29"/>
      <c r="Z944" s="29"/>
      <c r="AA944" s="29"/>
      <c r="AB944" s="29"/>
      <c r="AC944" s="29"/>
      <c r="AD944" s="29"/>
      <c r="AE944" s="29"/>
      <c r="AF944" s="29"/>
      <c r="AG944" s="29"/>
      <c r="AH944" s="29"/>
      <c r="AI944" s="29"/>
      <c r="AJ944" s="29"/>
      <c r="AK944" s="29"/>
      <c r="AL944" s="29"/>
      <c r="AM944" s="29"/>
      <c r="AN944" s="29"/>
      <c r="AO944" s="29"/>
    </row>
    <row r="945" spans="1:41" ht="15.75" customHeight="1">
      <c r="A945" s="29"/>
      <c r="B945" s="29"/>
      <c r="C945" s="29"/>
      <c r="D945" s="29"/>
      <c r="E945" s="29"/>
      <c r="F945" s="29"/>
      <c r="G945" s="29"/>
      <c r="H945" s="29"/>
      <c r="I945" s="29"/>
      <c r="J945" s="29"/>
      <c r="K945" s="29"/>
      <c r="L945" s="29"/>
      <c r="M945" s="29"/>
      <c r="N945" s="29"/>
      <c r="O945" s="29"/>
      <c r="P945" s="28"/>
      <c r="Q945" s="29"/>
      <c r="R945" s="29"/>
      <c r="S945" s="29"/>
      <c r="T945" s="29"/>
      <c r="U945" s="29"/>
      <c r="V945" s="29"/>
      <c r="W945" s="29"/>
      <c r="X945" s="29"/>
      <c r="Y945" s="29"/>
      <c r="Z945" s="29"/>
      <c r="AA945" s="29"/>
      <c r="AB945" s="29"/>
      <c r="AC945" s="29"/>
      <c r="AD945" s="29"/>
      <c r="AE945" s="29"/>
      <c r="AF945" s="29"/>
      <c r="AG945" s="29"/>
      <c r="AH945" s="29"/>
      <c r="AI945" s="29"/>
      <c r="AJ945" s="29"/>
      <c r="AK945" s="29"/>
      <c r="AL945" s="29"/>
      <c r="AM945" s="29"/>
      <c r="AN945" s="29"/>
      <c r="AO945" s="29"/>
    </row>
    <row r="946" spans="1:41" ht="15.75" customHeight="1">
      <c r="A946" s="29"/>
      <c r="B946" s="29"/>
      <c r="C946" s="29"/>
      <c r="D946" s="29"/>
      <c r="E946" s="29"/>
      <c r="F946" s="29"/>
      <c r="G946" s="29"/>
      <c r="H946" s="29"/>
      <c r="I946" s="29"/>
      <c r="J946" s="29"/>
      <c r="K946" s="29"/>
      <c r="L946" s="29"/>
      <c r="M946" s="29"/>
      <c r="N946" s="29"/>
      <c r="O946" s="29"/>
      <c r="P946" s="28"/>
      <c r="Q946" s="29"/>
      <c r="R946" s="29"/>
      <c r="S946" s="29"/>
      <c r="T946" s="29"/>
      <c r="U946" s="29"/>
      <c r="V946" s="29"/>
      <c r="W946" s="29"/>
      <c r="X946" s="29"/>
      <c r="Y946" s="29"/>
      <c r="Z946" s="29"/>
      <c r="AA946" s="29"/>
      <c r="AB946" s="29"/>
      <c r="AC946" s="29"/>
      <c r="AD946" s="29"/>
      <c r="AE946" s="29"/>
      <c r="AF946" s="29"/>
      <c r="AG946" s="29"/>
      <c r="AH946" s="29"/>
      <c r="AI946" s="29"/>
      <c r="AJ946" s="29"/>
      <c r="AK946" s="29"/>
      <c r="AL946" s="29"/>
      <c r="AM946" s="29"/>
      <c r="AN946" s="29"/>
      <c r="AO946" s="29"/>
    </row>
    <row r="947" spans="1:41" ht="15.75" customHeight="1">
      <c r="A947" s="29"/>
      <c r="B947" s="29"/>
      <c r="C947" s="29"/>
      <c r="D947" s="29"/>
      <c r="E947" s="29"/>
      <c r="F947" s="29"/>
      <c r="G947" s="29"/>
      <c r="H947" s="29"/>
      <c r="I947" s="29"/>
      <c r="J947" s="29"/>
      <c r="K947" s="29"/>
      <c r="L947" s="29"/>
      <c r="M947" s="29"/>
      <c r="N947" s="29"/>
      <c r="O947" s="29"/>
      <c r="P947" s="28"/>
      <c r="Q947" s="29"/>
      <c r="R947" s="29"/>
      <c r="S947" s="29"/>
      <c r="T947" s="29"/>
      <c r="U947" s="29"/>
      <c r="V947" s="29"/>
      <c r="W947" s="29"/>
      <c r="X947" s="29"/>
      <c r="Y947" s="29"/>
      <c r="Z947" s="29"/>
      <c r="AA947" s="29"/>
      <c r="AB947" s="29"/>
      <c r="AC947" s="29"/>
      <c r="AD947" s="29"/>
      <c r="AE947" s="29"/>
      <c r="AF947" s="29"/>
      <c r="AG947" s="29"/>
      <c r="AH947" s="29"/>
      <c r="AI947" s="29"/>
      <c r="AJ947" s="29"/>
      <c r="AK947" s="29"/>
      <c r="AL947" s="29"/>
      <c r="AM947" s="29"/>
      <c r="AN947" s="29"/>
      <c r="AO947" s="29"/>
    </row>
    <row r="948" spans="1:41" ht="15.75" customHeight="1">
      <c r="A948" s="29"/>
      <c r="B948" s="29"/>
      <c r="C948" s="29"/>
      <c r="D948" s="29"/>
      <c r="E948" s="29"/>
      <c r="F948" s="29"/>
      <c r="G948" s="29"/>
      <c r="H948" s="29"/>
      <c r="I948" s="29"/>
      <c r="J948" s="29"/>
      <c r="K948" s="29"/>
      <c r="L948" s="29"/>
      <c r="M948" s="29"/>
      <c r="N948" s="29"/>
      <c r="O948" s="29"/>
      <c r="P948" s="28"/>
      <c r="Q948" s="29"/>
      <c r="R948" s="29"/>
      <c r="S948" s="29"/>
      <c r="T948" s="29"/>
      <c r="U948" s="29"/>
      <c r="V948" s="29"/>
      <c r="W948" s="29"/>
      <c r="X948" s="29"/>
      <c r="Y948" s="29"/>
      <c r="Z948" s="29"/>
      <c r="AA948" s="29"/>
      <c r="AB948" s="29"/>
      <c r="AC948" s="29"/>
      <c r="AD948" s="29"/>
      <c r="AE948" s="29"/>
      <c r="AF948" s="29"/>
      <c r="AG948" s="29"/>
      <c r="AH948" s="29"/>
      <c r="AI948" s="29"/>
      <c r="AJ948" s="29"/>
      <c r="AK948" s="29"/>
      <c r="AL948" s="29"/>
      <c r="AM948" s="29"/>
      <c r="AN948" s="29"/>
      <c r="AO948" s="29"/>
    </row>
    <row r="949" spans="1:41" ht="15.75" customHeight="1">
      <c r="A949" s="29"/>
      <c r="B949" s="29"/>
      <c r="C949" s="29"/>
      <c r="D949" s="29"/>
      <c r="E949" s="29"/>
      <c r="F949" s="29"/>
      <c r="G949" s="29"/>
      <c r="H949" s="29"/>
      <c r="I949" s="29"/>
      <c r="J949" s="29"/>
      <c r="K949" s="29"/>
      <c r="L949" s="29"/>
      <c r="M949" s="29"/>
      <c r="N949" s="29"/>
      <c r="O949" s="29"/>
      <c r="P949" s="28"/>
      <c r="Q949" s="29"/>
      <c r="R949" s="29"/>
      <c r="S949" s="29"/>
      <c r="T949" s="29"/>
      <c r="U949" s="29"/>
      <c r="V949" s="29"/>
      <c r="W949" s="29"/>
      <c r="X949" s="29"/>
      <c r="Y949" s="29"/>
      <c r="Z949" s="29"/>
      <c r="AA949" s="29"/>
      <c r="AB949" s="29"/>
      <c r="AC949" s="29"/>
      <c r="AD949" s="29"/>
      <c r="AE949" s="29"/>
      <c r="AF949" s="29"/>
      <c r="AG949" s="29"/>
      <c r="AH949" s="29"/>
      <c r="AI949" s="29"/>
      <c r="AJ949" s="29"/>
      <c r="AK949" s="29"/>
      <c r="AL949" s="29"/>
      <c r="AM949" s="29"/>
      <c r="AN949" s="29"/>
      <c r="AO949" s="29"/>
    </row>
    <row r="950" spans="1:41" ht="15.75" customHeight="1">
      <c r="A950" s="29"/>
      <c r="B950" s="29"/>
      <c r="C950" s="29"/>
      <c r="D950" s="29"/>
      <c r="E950" s="29"/>
      <c r="F950" s="29"/>
      <c r="G950" s="29"/>
      <c r="H950" s="29"/>
      <c r="I950" s="29"/>
      <c r="J950" s="29"/>
      <c r="K950" s="29"/>
      <c r="L950" s="29"/>
      <c r="M950" s="29"/>
      <c r="N950" s="29"/>
      <c r="O950" s="29"/>
      <c r="P950" s="28"/>
      <c r="Q950" s="29"/>
      <c r="R950" s="29"/>
      <c r="S950" s="29"/>
      <c r="T950" s="29"/>
      <c r="U950" s="29"/>
      <c r="V950" s="29"/>
      <c r="W950" s="29"/>
      <c r="X950" s="29"/>
      <c r="Y950" s="29"/>
      <c r="Z950" s="29"/>
      <c r="AA950" s="29"/>
      <c r="AB950" s="29"/>
      <c r="AC950" s="29"/>
      <c r="AD950" s="29"/>
      <c r="AE950" s="29"/>
      <c r="AF950" s="29"/>
      <c r="AG950" s="29"/>
      <c r="AH950" s="29"/>
      <c r="AI950" s="29"/>
      <c r="AJ950" s="29"/>
      <c r="AK950" s="29"/>
      <c r="AL950" s="29"/>
      <c r="AM950" s="29"/>
      <c r="AN950" s="29"/>
      <c r="AO950" s="29"/>
    </row>
    <row r="951" spans="1:41" ht="15.75" customHeight="1">
      <c r="A951" s="29"/>
      <c r="B951" s="29"/>
      <c r="C951" s="29"/>
      <c r="D951" s="29"/>
      <c r="E951" s="29"/>
      <c r="F951" s="29"/>
      <c r="G951" s="29"/>
      <c r="H951" s="29"/>
      <c r="I951" s="29"/>
      <c r="J951" s="29"/>
      <c r="K951" s="29"/>
      <c r="L951" s="29"/>
      <c r="M951" s="29"/>
      <c r="N951" s="29"/>
      <c r="O951" s="29"/>
      <c r="P951" s="28"/>
      <c r="Q951" s="29"/>
      <c r="R951" s="29"/>
      <c r="S951" s="29"/>
      <c r="T951" s="29"/>
      <c r="U951" s="29"/>
      <c r="V951" s="29"/>
      <c r="W951" s="29"/>
      <c r="X951" s="29"/>
      <c r="Y951" s="29"/>
      <c r="Z951" s="29"/>
      <c r="AA951" s="29"/>
      <c r="AB951" s="29"/>
      <c r="AC951" s="29"/>
      <c r="AD951" s="29"/>
      <c r="AE951" s="29"/>
      <c r="AF951" s="29"/>
      <c r="AG951" s="29"/>
      <c r="AH951" s="29"/>
      <c r="AI951" s="29"/>
      <c r="AJ951" s="29"/>
      <c r="AK951" s="29"/>
      <c r="AL951" s="29"/>
      <c r="AM951" s="29"/>
      <c r="AN951" s="29"/>
      <c r="AO951" s="29"/>
    </row>
    <row r="952" spans="1:41" ht="15.75" customHeight="1">
      <c r="A952" s="29"/>
      <c r="B952" s="29"/>
      <c r="C952" s="29"/>
      <c r="D952" s="29"/>
      <c r="E952" s="29"/>
      <c r="F952" s="29"/>
      <c r="G952" s="29"/>
      <c r="H952" s="29"/>
      <c r="I952" s="29"/>
      <c r="J952" s="29"/>
      <c r="K952" s="29"/>
      <c r="L952" s="29"/>
      <c r="M952" s="29"/>
      <c r="N952" s="29"/>
      <c r="O952" s="29"/>
      <c r="P952" s="28"/>
      <c r="Q952" s="29"/>
      <c r="R952" s="29"/>
      <c r="S952" s="29"/>
      <c r="T952" s="29"/>
      <c r="U952" s="29"/>
      <c r="V952" s="29"/>
      <c r="W952" s="29"/>
      <c r="X952" s="29"/>
      <c r="Y952" s="29"/>
      <c r="Z952" s="29"/>
      <c r="AA952" s="29"/>
      <c r="AB952" s="29"/>
      <c r="AC952" s="29"/>
      <c r="AD952" s="29"/>
      <c r="AE952" s="29"/>
      <c r="AF952" s="29"/>
      <c r="AG952" s="29"/>
      <c r="AH952" s="29"/>
      <c r="AI952" s="29"/>
      <c r="AJ952" s="29"/>
      <c r="AK952" s="29"/>
      <c r="AL952" s="29"/>
      <c r="AM952" s="29"/>
      <c r="AN952" s="29"/>
      <c r="AO952" s="29"/>
    </row>
    <row r="953" spans="1:41" ht="15.75" customHeight="1">
      <c r="A953" s="29"/>
      <c r="B953" s="29"/>
      <c r="C953" s="29"/>
      <c r="D953" s="29"/>
      <c r="E953" s="29"/>
      <c r="F953" s="29"/>
      <c r="G953" s="29"/>
      <c r="H953" s="29"/>
      <c r="I953" s="29"/>
      <c r="J953" s="29"/>
      <c r="K953" s="29"/>
      <c r="L953" s="29"/>
      <c r="M953" s="29"/>
      <c r="N953" s="29"/>
      <c r="O953" s="29"/>
      <c r="P953" s="28"/>
      <c r="Q953" s="29"/>
      <c r="R953" s="29"/>
      <c r="S953" s="29"/>
      <c r="T953" s="29"/>
      <c r="U953" s="29"/>
      <c r="V953" s="29"/>
      <c r="W953" s="29"/>
      <c r="X953" s="29"/>
      <c r="Y953" s="29"/>
      <c r="Z953" s="29"/>
      <c r="AA953" s="29"/>
      <c r="AB953" s="29"/>
      <c r="AC953" s="29"/>
      <c r="AD953" s="29"/>
      <c r="AE953" s="29"/>
      <c r="AF953" s="29"/>
      <c r="AG953" s="29"/>
      <c r="AH953" s="29"/>
      <c r="AI953" s="29"/>
      <c r="AJ953" s="29"/>
      <c r="AK953" s="29"/>
      <c r="AL953" s="29"/>
      <c r="AM953" s="29"/>
      <c r="AN953" s="29"/>
      <c r="AO953" s="29"/>
    </row>
    <row r="954" spans="1:41" ht="15.75" customHeight="1">
      <c r="A954" s="29"/>
      <c r="B954" s="29"/>
      <c r="C954" s="29"/>
      <c r="D954" s="29"/>
      <c r="E954" s="29"/>
      <c r="F954" s="29"/>
      <c r="G954" s="29"/>
      <c r="H954" s="29"/>
      <c r="I954" s="29"/>
      <c r="J954" s="29"/>
      <c r="K954" s="29"/>
      <c r="L954" s="29"/>
      <c r="M954" s="29"/>
      <c r="N954" s="29"/>
      <c r="O954" s="29"/>
      <c r="P954" s="28"/>
      <c r="Q954" s="29"/>
      <c r="R954" s="29"/>
      <c r="S954" s="29"/>
      <c r="T954" s="29"/>
      <c r="U954" s="29"/>
      <c r="V954" s="29"/>
      <c r="W954" s="29"/>
      <c r="X954" s="29"/>
      <c r="Y954" s="29"/>
      <c r="Z954" s="29"/>
      <c r="AA954" s="29"/>
      <c r="AB954" s="29"/>
      <c r="AC954" s="29"/>
      <c r="AD954" s="29"/>
      <c r="AE954" s="29"/>
      <c r="AF954" s="29"/>
      <c r="AG954" s="29"/>
      <c r="AH954" s="29"/>
      <c r="AI954" s="29"/>
      <c r="AJ954" s="29"/>
      <c r="AK954" s="29"/>
      <c r="AL954" s="29"/>
      <c r="AM954" s="29"/>
      <c r="AN954" s="29"/>
      <c r="AO954" s="29"/>
    </row>
    <row r="955" spans="1:41" ht="15.75" customHeight="1">
      <c r="A955" s="29"/>
      <c r="B955" s="29"/>
      <c r="C955" s="29"/>
      <c r="D955" s="29"/>
      <c r="E955" s="29"/>
      <c r="F955" s="29"/>
      <c r="G955" s="29"/>
      <c r="H955" s="29"/>
      <c r="I955" s="29"/>
      <c r="J955" s="29"/>
      <c r="K955" s="29"/>
      <c r="L955" s="29"/>
      <c r="M955" s="29"/>
      <c r="N955" s="29"/>
      <c r="O955" s="29"/>
      <c r="P955" s="28"/>
      <c r="Q955" s="29"/>
      <c r="R955" s="29"/>
      <c r="S955" s="29"/>
      <c r="T955" s="29"/>
      <c r="U955" s="29"/>
      <c r="V955" s="29"/>
      <c r="W955" s="29"/>
      <c r="X955" s="29"/>
      <c r="Y955" s="29"/>
      <c r="Z955" s="29"/>
      <c r="AA955" s="29"/>
      <c r="AB955" s="29"/>
      <c r="AC955" s="29"/>
      <c r="AD955" s="29"/>
      <c r="AE955" s="29"/>
      <c r="AF955" s="29"/>
      <c r="AG955" s="29"/>
      <c r="AH955" s="29"/>
      <c r="AI955" s="29"/>
      <c r="AJ955" s="29"/>
      <c r="AK955" s="29"/>
      <c r="AL955" s="29"/>
      <c r="AM955" s="29"/>
      <c r="AN955" s="29"/>
      <c r="AO955" s="29"/>
    </row>
    <row r="956" spans="1:41" ht="15.75" customHeight="1">
      <c r="A956" s="29"/>
      <c r="B956" s="29"/>
      <c r="C956" s="29"/>
      <c r="D956" s="29"/>
      <c r="E956" s="29"/>
      <c r="F956" s="29"/>
      <c r="G956" s="29"/>
      <c r="H956" s="29"/>
      <c r="I956" s="29"/>
      <c r="J956" s="29"/>
      <c r="K956" s="29"/>
      <c r="L956" s="29"/>
      <c r="M956" s="29"/>
      <c r="N956" s="29"/>
      <c r="O956" s="29"/>
      <c r="P956" s="28"/>
      <c r="Q956" s="29"/>
      <c r="R956" s="29"/>
      <c r="S956" s="29"/>
      <c r="T956" s="29"/>
      <c r="U956" s="29"/>
      <c r="V956" s="29"/>
      <c r="W956" s="29"/>
      <c r="X956" s="29"/>
      <c r="Y956" s="29"/>
      <c r="Z956" s="29"/>
      <c r="AA956" s="29"/>
      <c r="AB956" s="29"/>
      <c r="AC956" s="29"/>
      <c r="AD956" s="29"/>
      <c r="AE956" s="29"/>
      <c r="AF956" s="29"/>
      <c r="AG956" s="29"/>
      <c r="AH956" s="29"/>
      <c r="AI956" s="29"/>
      <c r="AJ956" s="29"/>
      <c r="AK956" s="29"/>
      <c r="AL956" s="29"/>
      <c r="AM956" s="29"/>
      <c r="AN956" s="29"/>
      <c r="AO956" s="29"/>
    </row>
    <row r="957" spans="1:41" ht="15.75" customHeight="1">
      <c r="A957" s="29"/>
      <c r="B957" s="29"/>
      <c r="C957" s="29"/>
      <c r="D957" s="29"/>
      <c r="E957" s="29"/>
      <c r="F957" s="29"/>
      <c r="G957" s="29"/>
      <c r="H957" s="29"/>
      <c r="I957" s="29"/>
      <c r="J957" s="29"/>
      <c r="K957" s="29"/>
      <c r="L957" s="29"/>
      <c r="M957" s="29"/>
      <c r="N957" s="29"/>
      <c r="O957" s="29"/>
      <c r="P957" s="28"/>
      <c r="Q957" s="29"/>
      <c r="R957" s="29"/>
      <c r="S957" s="29"/>
      <c r="T957" s="29"/>
      <c r="U957" s="29"/>
      <c r="V957" s="29"/>
      <c r="W957" s="29"/>
      <c r="X957" s="29"/>
      <c r="Y957" s="29"/>
      <c r="Z957" s="29"/>
      <c r="AA957" s="29"/>
      <c r="AB957" s="29"/>
      <c r="AC957" s="29"/>
      <c r="AD957" s="29"/>
      <c r="AE957" s="29"/>
      <c r="AF957" s="29"/>
      <c r="AG957" s="29"/>
      <c r="AH957" s="29"/>
      <c r="AI957" s="29"/>
      <c r="AJ957" s="29"/>
      <c r="AK957" s="29"/>
      <c r="AL957" s="29"/>
      <c r="AM957" s="29"/>
      <c r="AN957" s="29"/>
      <c r="AO957" s="29"/>
    </row>
    <row r="958" spans="1:41" ht="15.75" customHeight="1">
      <c r="A958" s="29"/>
      <c r="B958" s="29"/>
      <c r="C958" s="29"/>
      <c r="D958" s="29"/>
      <c r="E958" s="29"/>
      <c r="F958" s="29"/>
      <c r="G958" s="29"/>
      <c r="H958" s="29"/>
      <c r="I958" s="29"/>
      <c r="J958" s="29"/>
      <c r="K958" s="29"/>
      <c r="L958" s="29"/>
      <c r="M958" s="29"/>
      <c r="N958" s="29"/>
      <c r="O958" s="29"/>
      <c r="P958" s="28"/>
      <c r="Q958" s="29"/>
      <c r="R958" s="29"/>
      <c r="S958" s="29"/>
      <c r="T958" s="29"/>
      <c r="U958" s="29"/>
      <c r="V958" s="29"/>
      <c r="W958" s="29"/>
      <c r="X958" s="29"/>
      <c r="Y958" s="29"/>
      <c r="Z958" s="29"/>
      <c r="AA958" s="29"/>
      <c r="AB958" s="29"/>
      <c r="AC958" s="29"/>
      <c r="AD958" s="29"/>
      <c r="AE958" s="29"/>
      <c r="AF958" s="29"/>
      <c r="AG958" s="29"/>
      <c r="AH958" s="29"/>
      <c r="AI958" s="29"/>
      <c r="AJ958" s="29"/>
      <c r="AK958" s="29"/>
      <c r="AL958" s="29"/>
      <c r="AM958" s="29"/>
      <c r="AN958" s="29"/>
      <c r="AO958" s="29"/>
    </row>
    <row r="959" spans="1:41" ht="15.75" customHeight="1">
      <c r="A959" s="29"/>
      <c r="B959" s="29"/>
      <c r="C959" s="29"/>
      <c r="D959" s="29"/>
      <c r="E959" s="29"/>
      <c r="F959" s="29"/>
      <c r="G959" s="29"/>
      <c r="H959" s="29"/>
      <c r="I959" s="29"/>
      <c r="J959" s="29"/>
      <c r="K959" s="29"/>
      <c r="L959" s="29"/>
      <c r="M959" s="29"/>
      <c r="N959" s="29"/>
      <c r="O959" s="29"/>
      <c r="P959" s="28"/>
      <c r="Q959" s="29"/>
      <c r="R959" s="29"/>
      <c r="S959" s="29"/>
      <c r="T959" s="29"/>
      <c r="U959" s="29"/>
      <c r="V959" s="29"/>
      <c r="W959" s="29"/>
      <c r="X959" s="29"/>
      <c r="Y959" s="29"/>
      <c r="Z959" s="29"/>
      <c r="AA959" s="29"/>
      <c r="AB959" s="29"/>
      <c r="AC959" s="29"/>
      <c r="AD959" s="29"/>
      <c r="AE959" s="29"/>
      <c r="AF959" s="29"/>
      <c r="AG959" s="29"/>
      <c r="AH959" s="29"/>
      <c r="AI959" s="29"/>
      <c r="AJ959" s="29"/>
      <c r="AK959" s="29"/>
      <c r="AL959" s="29"/>
      <c r="AM959" s="29"/>
      <c r="AN959" s="29"/>
      <c r="AO959" s="29"/>
    </row>
    <row r="960" spans="1:41" ht="15.75" customHeight="1">
      <c r="A960" s="29"/>
      <c r="B960" s="29"/>
      <c r="C960" s="29"/>
      <c r="D960" s="29"/>
      <c r="E960" s="29"/>
      <c r="F960" s="29"/>
      <c r="G960" s="29"/>
      <c r="H960" s="29"/>
      <c r="I960" s="29"/>
      <c r="J960" s="29"/>
      <c r="K960" s="29"/>
      <c r="L960" s="29"/>
      <c r="M960" s="29"/>
      <c r="N960" s="29"/>
      <c r="O960" s="29"/>
      <c r="P960" s="28"/>
      <c r="Q960" s="29"/>
      <c r="R960" s="29"/>
      <c r="S960" s="29"/>
      <c r="T960" s="29"/>
      <c r="U960" s="29"/>
      <c r="V960" s="29"/>
      <c r="W960" s="29"/>
      <c r="X960" s="29"/>
      <c r="Y960" s="29"/>
      <c r="Z960" s="29"/>
      <c r="AA960" s="29"/>
      <c r="AB960" s="29"/>
      <c r="AC960" s="29"/>
      <c r="AD960" s="29"/>
      <c r="AE960" s="29"/>
      <c r="AF960" s="29"/>
      <c r="AG960" s="29"/>
      <c r="AH960" s="29"/>
      <c r="AI960" s="29"/>
      <c r="AJ960" s="29"/>
      <c r="AK960" s="29"/>
      <c r="AL960" s="29"/>
      <c r="AM960" s="29"/>
      <c r="AN960" s="29"/>
      <c r="AO960" s="29"/>
    </row>
    <row r="961" spans="1:41" ht="15.75" customHeight="1">
      <c r="A961" s="29"/>
      <c r="B961" s="29"/>
      <c r="C961" s="29"/>
      <c r="D961" s="29"/>
      <c r="E961" s="29"/>
      <c r="F961" s="29"/>
      <c r="G961" s="29"/>
      <c r="H961" s="29"/>
      <c r="I961" s="29"/>
      <c r="J961" s="29"/>
      <c r="K961" s="29"/>
      <c r="L961" s="29"/>
      <c r="M961" s="29"/>
      <c r="N961" s="29"/>
      <c r="O961" s="29"/>
      <c r="P961" s="28"/>
      <c r="Q961" s="29"/>
      <c r="R961" s="29"/>
      <c r="S961" s="29"/>
      <c r="T961" s="29"/>
      <c r="U961" s="29"/>
      <c r="V961" s="29"/>
      <c r="W961" s="29"/>
      <c r="X961" s="29"/>
      <c r="Y961" s="29"/>
      <c r="Z961" s="29"/>
      <c r="AA961" s="29"/>
      <c r="AB961" s="29"/>
      <c r="AC961" s="29"/>
      <c r="AD961" s="29"/>
      <c r="AE961" s="29"/>
      <c r="AF961" s="29"/>
      <c r="AG961" s="29"/>
      <c r="AH961" s="29"/>
      <c r="AI961" s="29"/>
      <c r="AJ961" s="29"/>
      <c r="AK961" s="29"/>
      <c r="AL961" s="29"/>
      <c r="AM961" s="29"/>
      <c r="AN961" s="29"/>
      <c r="AO961" s="29"/>
    </row>
    <row r="962" spans="1:41" ht="15.75" customHeight="1">
      <c r="A962" s="29"/>
      <c r="B962" s="29"/>
      <c r="C962" s="29"/>
      <c r="D962" s="29"/>
      <c r="E962" s="29"/>
      <c r="F962" s="29"/>
      <c r="G962" s="29"/>
      <c r="H962" s="29"/>
      <c r="I962" s="29"/>
      <c r="J962" s="29"/>
      <c r="K962" s="29"/>
      <c r="L962" s="29"/>
      <c r="M962" s="29"/>
      <c r="N962" s="29"/>
      <c r="O962" s="29"/>
      <c r="P962" s="28"/>
      <c r="Q962" s="29"/>
      <c r="R962" s="29"/>
      <c r="S962" s="29"/>
      <c r="T962" s="29"/>
      <c r="U962" s="29"/>
      <c r="V962" s="29"/>
      <c r="W962" s="29"/>
      <c r="X962" s="29"/>
      <c r="Y962" s="29"/>
      <c r="Z962" s="29"/>
      <c r="AA962" s="29"/>
      <c r="AB962" s="29"/>
      <c r="AC962" s="29"/>
      <c r="AD962" s="29"/>
      <c r="AE962" s="29"/>
      <c r="AF962" s="29"/>
      <c r="AG962" s="29"/>
      <c r="AH962" s="29"/>
      <c r="AI962" s="29"/>
      <c r="AJ962" s="29"/>
      <c r="AK962" s="29"/>
      <c r="AL962" s="29"/>
      <c r="AM962" s="29"/>
      <c r="AN962" s="29"/>
      <c r="AO962" s="29"/>
    </row>
    <row r="963" spans="1:41" ht="15.75" customHeight="1">
      <c r="A963" s="29"/>
      <c r="B963" s="29"/>
      <c r="C963" s="29"/>
      <c r="D963" s="29"/>
      <c r="E963" s="29"/>
      <c r="F963" s="29"/>
      <c r="G963" s="29"/>
      <c r="H963" s="29"/>
      <c r="I963" s="29"/>
      <c r="J963" s="29"/>
      <c r="K963" s="29"/>
      <c r="L963" s="29"/>
      <c r="M963" s="29"/>
      <c r="N963" s="29"/>
      <c r="O963" s="29"/>
      <c r="P963" s="28"/>
      <c r="Q963" s="29"/>
      <c r="R963" s="29"/>
      <c r="S963" s="29"/>
      <c r="T963" s="29"/>
      <c r="U963" s="29"/>
      <c r="V963" s="29"/>
      <c r="W963" s="29"/>
      <c r="X963" s="29"/>
      <c r="Y963" s="29"/>
      <c r="Z963" s="29"/>
      <c r="AA963" s="29"/>
      <c r="AB963" s="29"/>
      <c r="AC963" s="29"/>
      <c r="AD963" s="29"/>
      <c r="AE963" s="29"/>
      <c r="AF963" s="29"/>
      <c r="AG963" s="29"/>
      <c r="AH963" s="29"/>
      <c r="AI963" s="29"/>
      <c r="AJ963" s="29"/>
      <c r="AK963" s="29"/>
      <c r="AL963" s="29"/>
      <c r="AM963" s="29"/>
      <c r="AN963" s="29"/>
      <c r="AO963" s="29"/>
    </row>
    <row r="964" spans="1:41" ht="15.75" customHeight="1">
      <c r="A964" s="29"/>
      <c r="B964" s="29"/>
      <c r="C964" s="29"/>
      <c r="D964" s="29"/>
      <c r="E964" s="29"/>
      <c r="F964" s="29"/>
      <c r="G964" s="29"/>
      <c r="H964" s="29"/>
      <c r="I964" s="29"/>
      <c r="J964" s="29"/>
      <c r="K964" s="29"/>
      <c r="L964" s="29"/>
      <c r="M964" s="29"/>
      <c r="N964" s="29"/>
      <c r="O964" s="29"/>
      <c r="P964" s="28"/>
      <c r="Q964" s="29"/>
      <c r="R964" s="29"/>
      <c r="S964" s="29"/>
      <c r="T964" s="29"/>
      <c r="U964" s="29"/>
      <c r="V964" s="29"/>
      <c r="W964" s="29"/>
      <c r="X964" s="29"/>
      <c r="Y964" s="29"/>
      <c r="Z964" s="29"/>
      <c r="AA964" s="29"/>
      <c r="AB964" s="29"/>
      <c r="AC964" s="29"/>
      <c r="AD964" s="29"/>
      <c r="AE964" s="29"/>
      <c r="AF964" s="29"/>
      <c r="AG964" s="29"/>
      <c r="AH964" s="29"/>
      <c r="AI964" s="29"/>
      <c r="AJ964" s="29"/>
      <c r="AK964" s="29"/>
      <c r="AL964" s="29"/>
      <c r="AM964" s="29"/>
      <c r="AN964" s="29"/>
      <c r="AO964" s="29"/>
    </row>
    <row r="965" spans="1:41" ht="15.75" customHeight="1">
      <c r="A965" s="29"/>
      <c r="B965" s="29"/>
      <c r="C965" s="29"/>
      <c r="D965" s="29"/>
      <c r="E965" s="29"/>
      <c r="F965" s="29"/>
      <c r="G965" s="29"/>
      <c r="H965" s="29"/>
      <c r="I965" s="29"/>
      <c r="J965" s="29"/>
      <c r="K965" s="29"/>
      <c r="L965" s="29"/>
      <c r="M965" s="29"/>
      <c r="N965" s="29"/>
      <c r="O965" s="29"/>
      <c r="P965" s="28"/>
      <c r="Q965" s="29"/>
      <c r="R965" s="29"/>
      <c r="S965" s="29"/>
      <c r="T965" s="29"/>
      <c r="U965" s="29"/>
      <c r="V965" s="29"/>
      <c r="W965" s="29"/>
      <c r="X965" s="29"/>
      <c r="Y965" s="29"/>
      <c r="Z965" s="29"/>
      <c r="AA965" s="29"/>
      <c r="AB965" s="29"/>
      <c r="AC965" s="29"/>
      <c r="AD965" s="29"/>
      <c r="AE965" s="29"/>
      <c r="AF965" s="29"/>
      <c r="AG965" s="29"/>
      <c r="AH965" s="29"/>
      <c r="AI965" s="29"/>
      <c r="AJ965" s="29"/>
      <c r="AK965" s="29"/>
      <c r="AL965" s="29"/>
      <c r="AM965" s="29"/>
      <c r="AN965" s="29"/>
      <c r="AO965" s="29"/>
    </row>
    <row r="966" spans="1:41" ht="15.75" customHeight="1">
      <c r="A966" s="29"/>
      <c r="B966" s="29"/>
      <c r="C966" s="29"/>
      <c r="D966" s="29"/>
      <c r="E966" s="29"/>
      <c r="F966" s="29"/>
      <c r="G966" s="29"/>
      <c r="H966" s="29"/>
      <c r="I966" s="29"/>
      <c r="J966" s="29"/>
      <c r="K966" s="29"/>
      <c r="L966" s="29"/>
      <c r="M966" s="29"/>
      <c r="N966" s="29"/>
      <c r="O966" s="29"/>
      <c r="P966" s="28"/>
      <c r="Q966" s="29"/>
      <c r="R966" s="29"/>
      <c r="S966" s="29"/>
      <c r="T966" s="29"/>
      <c r="U966" s="29"/>
      <c r="V966" s="29"/>
      <c r="W966" s="29"/>
      <c r="X966" s="29"/>
      <c r="Y966" s="29"/>
      <c r="Z966" s="29"/>
      <c r="AA966" s="29"/>
      <c r="AB966" s="29"/>
      <c r="AC966" s="29"/>
      <c r="AD966" s="29"/>
      <c r="AE966" s="29"/>
      <c r="AF966" s="29"/>
      <c r="AG966" s="29"/>
      <c r="AH966" s="29"/>
      <c r="AI966" s="29"/>
      <c r="AJ966" s="29"/>
      <c r="AK966" s="29"/>
      <c r="AL966" s="29"/>
      <c r="AM966" s="29"/>
      <c r="AN966" s="29"/>
      <c r="AO966" s="29"/>
    </row>
    <row r="967" spans="1:41" ht="15.75" customHeight="1">
      <c r="A967" s="29"/>
      <c r="B967" s="29"/>
      <c r="C967" s="29"/>
      <c r="D967" s="29"/>
      <c r="E967" s="29"/>
      <c r="F967" s="29"/>
      <c r="G967" s="29"/>
      <c r="H967" s="29"/>
      <c r="I967" s="29"/>
      <c r="J967" s="29"/>
      <c r="K967" s="29"/>
      <c r="L967" s="29"/>
      <c r="M967" s="29"/>
      <c r="N967" s="29"/>
      <c r="O967" s="29"/>
      <c r="P967" s="28"/>
      <c r="Q967" s="29"/>
      <c r="R967" s="29"/>
      <c r="S967" s="29"/>
      <c r="T967" s="29"/>
      <c r="U967" s="29"/>
      <c r="V967" s="29"/>
      <c r="W967" s="29"/>
      <c r="X967" s="29"/>
      <c r="Y967" s="29"/>
      <c r="Z967" s="29"/>
      <c r="AA967" s="29"/>
      <c r="AB967" s="29"/>
      <c r="AC967" s="29"/>
      <c r="AD967" s="29"/>
      <c r="AE967" s="29"/>
      <c r="AF967" s="29"/>
      <c r="AG967" s="29"/>
      <c r="AH967" s="29"/>
      <c r="AI967" s="29"/>
      <c r="AJ967" s="29"/>
      <c r="AK967" s="29"/>
      <c r="AL967" s="29"/>
      <c r="AM967" s="29"/>
      <c r="AN967" s="29"/>
      <c r="AO967" s="29"/>
    </row>
    <row r="968" spans="1:41" ht="15.75" customHeight="1">
      <c r="A968" s="29"/>
      <c r="B968" s="29"/>
      <c r="C968" s="29"/>
      <c r="D968" s="29"/>
      <c r="E968" s="29"/>
      <c r="F968" s="29"/>
      <c r="G968" s="29"/>
      <c r="H968" s="29"/>
      <c r="I968" s="29"/>
      <c r="J968" s="29"/>
      <c r="K968" s="29"/>
      <c r="L968" s="29"/>
      <c r="M968" s="29"/>
      <c r="N968" s="29"/>
      <c r="O968" s="29"/>
      <c r="P968" s="28"/>
      <c r="Q968" s="29"/>
      <c r="R968" s="29"/>
      <c r="S968" s="29"/>
      <c r="T968" s="29"/>
      <c r="U968" s="29"/>
      <c r="V968" s="29"/>
      <c r="W968" s="29"/>
      <c r="X968" s="29"/>
      <c r="Y968" s="29"/>
      <c r="Z968" s="29"/>
      <c r="AA968" s="29"/>
      <c r="AB968" s="29"/>
      <c r="AC968" s="29"/>
      <c r="AD968" s="29"/>
      <c r="AE968" s="29"/>
      <c r="AF968" s="29"/>
      <c r="AG968" s="29"/>
      <c r="AH968" s="29"/>
      <c r="AI968" s="29"/>
      <c r="AJ968" s="29"/>
      <c r="AK968" s="29"/>
      <c r="AL968" s="29"/>
      <c r="AM968" s="29"/>
      <c r="AN968" s="29"/>
      <c r="AO968" s="29"/>
    </row>
    <row r="969" spans="1:41" ht="15.75" customHeight="1">
      <c r="A969" s="29"/>
      <c r="B969" s="29"/>
      <c r="C969" s="29"/>
      <c r="D969" s="29"/>
      <c r="E969" s="29"/>
      <c r="F969" s="29"/>
      <c r="G969" s="29"/>
      <c r="H969" s="29"/>
      <c r="I969" s="29"/>
      <c r="J969" s="29"/>
      <c r="K969" s="29"/>
      <c r="L969" s="29"/>
      <c r="M969" s="29"/>
      <c r="N969" s="29"/>
      <c r="O969" s="29"/>
      <c r="P969" s="28"/>
      <c r="Q969" s="29"/>
      <c r="R969" s="29"/>
      <c r="S969" s="29"/>
      <c r="T969" s="29"/>
      <c r="U969" s="29"/>
      <c r="V969" s="29"/>
      <c r="W969" s="29"/>
      <c r="X969" s="29"/>
      <c r="Y969" s="29"/>
      <c r="Z969" s="29"/>
      <c r="AA969" s="29"/>
      <c r="AB969" s="29"/>
      <c r="AC969" s="29"/>
      <c r="AD969" s="29"/>
      <c r="AE969" s="29"/>
      <c r="AF969" s="29"/>
      <c r="AG969" s="29"/>
      <c r="AH969" s="29"/>
      <c r="AI969" s="29"/>
      <c r="AJ969" s="29"/>
      <c r="AK969" s="29"/>
      <c r="AL969" s="29"/>
      <c r="AM969" s="29"/>
      <c r="AN969" s="29"/>
      <c r="AO969" s="29"/>
    </row>
    <row r="970" spans="1:41" ht="15.75" customHeight="1">
      <c r="A970" s="29"/>
      <c r="B970" s="29"/>
      <c r="C970" s="29"/>
      <c r="D970" s="29"/>
      <c r="E970" s="29"/>
      <c r="F970" s="29"/>
      <c r="G970" s="29"/>
      <c r="H970" s="29"/>
      <c r="I970" s="29"/>
      <c r="J970" s="29"/>
      <c r="K970" s="29"/>
      <c r="L970" s="29"/>
      <c r="M970" s="29"/>
      <c r="N970" s="29"/>
      <c r="O970" s="29"/>
      <c r="P970" s="28"/>
      <c r="Q970" s="29"/>
      <c r="R970" s="29"/>
      <c r="S970" s="29"/>
      <c r="T970" s="29"/>
      <c r="U970" s="29"/>
      <c r="V970" s="29"/>
      <c r="W970" s="29"/>
      <c r="X970" s="29"/>
      <c r="Y970" s="29"/>
      <c r="Z970" s="29"/>
      <c r="AA970" s="29"/>
      <c r="AB970" s="29"/>
      <c r="AC970" s="29"/>
      <c r="AD970" s="29"/>
      <c r="AE970" s="29"/>
      <c r="AF970" s="29"/>
      <c r="AG970" s="29"/>
      <c r="AH970" s="29"/>
      <c r="AI970" s="29"/>
      <c r="AJ970" s="29"/>
      <c r="AK970" s="29"/>
      <c r="AL970" s="29"/>
      <c r="AM970" s="29"/>
      <c r="AN970" s="29"/>
      <c r="AO970" s="29"/>
    </row>
    <row r="971" spans="1:41" ht="15.75" customHeight="1">
      <c r="A971" s="29"/>
      <c r="B971" s="29"/>
      <c r="C971" s="29"/>
      <c r="D971" s="29"/>
      <c r="E971" s="29"/>
      <c r="F971" s="29"/>
      <c r="G971" s="29"/>
      <c r="H971" s="29"/>
      <c r="I971" s="29"/>
      <c r="J971" s="29"/>
      <c r="K971" s="29"/>
      <c r="L971" s="29"/>
      <c r="M971" s="29"/>
      <c r="N971" s="29"/>
      <c r="O971" s="29"/>
      <c r="P971" s="28"/>
      <c r="Q971" s="29"/>
      <c r="R971" s="29"/>
      <c r="S971" s="29"/>
      <c r="T971" s="29"/>
      <c r="U971" s="29"/>
      <c r="V971" s="29"/>
      <c r="W971" s="29"/>
      <c r="X971" s="29"/>
      <c r="Y971" s="29"/>
      <c r="Z971" s="29"/>
      <c r="AA971" s="29"/>
      <c r="AB971" s="29"/>
      <c r="AC971" s="29"/>
      <c r="AD971" s="29"/>
      <c r="AE971" s="29"/>
      <c r="AF971" s="29"/>
      <c r="AG971" s="29"/>
      <c r="AH971" s="29"/>
      <c r="AI971" s="29"/>
      <c r="AJ971" s="29"/>
      <c r="AK971" s="29"/>
      <c r="AL971" s="29"/>
      <c r="AM971" s="29"/>
      <c r="AN971" s="29"/>
      <c r="AO971" s="29"/>
    </row>
    <row r="972" spans="1:41" ht="15.75" customHeight="1">
      <c r="A972" s="29"/>
      <c r="B972" s="29"/>
      <c r="C972" s="29"/>
      <c r="D972" s="29"/>
      <c r="E972" s="29"/>
      <c r="F972" s="29"/>
      <c r="G972" s="29"/>
      <c r="H972" s="29"/>
      <c r="I972" s="29"/>
      <c r="J972" s="29"/>
      <c r="K972" s="29"/>
      <c r="L972" s="29"/>
      <c r="M972" s="29"/>
      <c r="N972" s="29"/>
      <c r="O972" s="29"/>
      <c r="P972" s="28"/>
      <c r="Q972" s="29"/>
      <c r="R972" s="29"/>
      <c r="S972" s="29"/>
      <c r="T972" s="29"/>
      <c r="U972" s="29"/>
      <c r="V972" s="29"/>
      <c r="W972" s="29"/>
      <c r="X972" s="29"/>
      <c r="Y972" s="29"/>
      <c r="Z972" s="29"/>
      <c r="AA972" s="29"/>
      <c r="AB972" s="29"/>
      <c r="AC972" s="29"/>
      <c r="AD972" s="29"/>
      <c r="AE972" s="29"/>
      <c r="AF972" s="29"/>
      <c r="AG972" s="29"/>
      <c r="AH972" s="29"/>
      <c r="AI972" s="29"/>
      <c r="AJ972" s="29"/>
      <c r="AK972" s="29"/>
      <c r="AL972" s="29"/>
      <c r="AM972" s="29"/>
      <c r="AN972" s="29"/>
      <c r="AO972" s="29"/>
    </row>
    <row r="973" spans="1:41" ht="15.75" customHeight="1">
      <c r="A973" s="29"/>
      <c r="B973" s="29"/>
      <c r="C973" s="29"/>
      <c r="D973" s="29"/>
      <c r="E973" s="29"/>
      <c r="F973" s="29"/>
      <c r="G973" s="29"/>
      <c r="H973" s="29"/>
      <c r="I973" s="29"/>
      <c r="J973" s="29"/>
      <c r="K973" s="29"/>
      <c r="L973" s="29"/>
      <c r="M973" s="29"/>
      <c r="N973" s="29"/>
      <c r="O973" s="29"/>
      <c r="P973" s="28"/>
      <c r="Q973" s="29"/>
      <c r="R973" s="29"/>
      <c r="S973" s="29"/>
      <c r="T973" s="29"/>
      <c r="U973" s="29"/>
      <c r="V973" s="29"/>
      <c r="W973" s="29"/>
      <c r="X973" s="29"/>
      <c r="Y973" s="29"/>
      <c r="Z973" s="29"/>
      <c r="AA973" s="29"/>
      <c r="AB973" s="29"/>
      <c r="AC973" s="29"/>
      <c r="AD973" s="29"/>
      <c r="AE973" s="29"/>
      <c r="AF973" s="29"/>
      <c r="AG973" s="29"/>
      <c r="AH973" s="29"/>
      <c r="AI973" s="29"/>
      <c r="AJ973" s="29"/>
      <c r="AK973" s="29"/>
      <c r="AL973" s="29"/>
      <c r="AM973" s="29"/>
      <c r="AN973" s="29"/>
      <c r="AO973" s="29"/>
    </row>
    <row r="974" spans="1:41" ht="15.75" customHeight="1">
      <c r="A974" s="29"/>
      <c r="B974" s="29"/>
      <c r="C974" s="29"/>
      <c r="D974" s="29"/>
      <c r="E974" s="29"/>
      <c r="F974" s="29"/>
      <c r="G974" s="29"/>
      <c r="H974" s="29"/>
      <c r="I974" s="29"/>
      <c r="J974" s="29"/>
      <c r="K974" s="29"/>
      <c r="L974" s="29"/>
      <c r="M974" s="29"/>
      <c r="N974" s="29"/>
      <c r="O974" s="29"/>
      <c r="P974" s="28"/>
      <c r="Q974" s="29"/>
      <c r="R974" s="29"/>
      <c r="S974" s="29"/>
      <c r="T974" s="29"/>
      <c r="U974" s="29"/>
      <c r="V974" s="29"/>
      <c r="W974" s="29"/>
      <c r="X974" s="29"/>
      <c r="Y974" s="29"/>
      <c r="Z974" s="29"/>
      <c r="AA974" s="29"/>
      <c r="AB974" s="29"/>
      <c r="AC974" s="29"/>
      <c r="AD974" s="29"/>
      <c r="AE974" s="29"/>
      <c r="AF974" s="29"/>
      <c r="AG974" s="29"/>
      <c r="AH974" s="29"/>
      <c r="AI974" s="29"/>
      <c r="AJ974" s="29"/>
      <c r="AK974" s="29"/>
      <c r="AL974" s="29"/>
      <c r="AM974" s="29"/>
      <c r="AN974" s="29"/>
      <c r="AO974" s="29"/>
    </row>
    <row r="975" spans="1:41" ht="15.75" customHeight="1">
      <c r="A975" s="29"/>
      <c r="B975" s="29"/>
      <c r="C975" s="29"/>
      <c r="D975" s="29"/>
      <c r="E975" s="29"/>
      <c r="F975" s="29"/>
      <c r="G975" s="29"/>
      <c r="H975" s="29"/>
      <c r="I975" s="29"/>
      <c r="J975" s="29"/>
      <c r="K975" s="29"/>
      <c r="L975" s="29"/>
      <c r="M975" s="29"/>
      <c r="N975" s="29"/>
      <c r="O975" s="29"/>
      <c r="P975" s="28"/>
      <c r="Q975" s="29"/>
      <c r="R975" s="29"/>
      <c r="S975" s="29"/>
      <c r="T975" s="29"/>
      <c r="U975" s="29"/>
      <c r="V975" s="29"/>
      <c r="W975" s="29"/>
      <c r="X975" s="29"/>
      <c r="Y975" s="29"/>
      <c r="Z975" s="29"/>
      <c r="AA975" s="29"/>
      <c r="AB975" s="29"/>
      <c r="AC975" s="29"/>
      <c r="AD975" s="29"/>
      <c r="AE975" s="29"/>
      <c r="AF975" s="29"/>
      <c r="AG975" s="29"/>
      <c r="AH975" s="29"/>
      <c r="AI975" s="29"/>
      <c r="AJ975" s="29"/>
      <c r="AK975" s="29"/>
      <c r="AL975" s="29"/>
      <c r="AM975" s="29"/>
      <c r="AN975" s="29"/>
      <c r="AO975" s="29"/>
    </row>
    <row r="976" spans="1:41" ht="15.75" customHeight="1">
      <c r="A976" s="29"/>
      <c r="B976" s="29"/>
      <c r="C976" s="29"/>
      <c r="D976" s="29"/>
      <c r="E976" s="29"/>
      <c r="F976" s="29"/>
      <c r="G976" s="29"/>
      <c r="H976" s="29"/>
      <c r="I976" s="29"/>
      <c r="J976" s="29"/>
      <c r="K976" s="29"/>
      <c r="L976" s="29"/>
      <c r="M976" s="29"/>
      <c r="N976" s="29"/>
      <c r="O976" s="29"/>
      <c r="P976" s="28"/>
      <c r="Q976" s="29"/>
      <c r="R976" s="29"/>
      <c r="S976" s="29"/>
      <c r="T976" s="29"/>
      <c r="U976" s="29"/>
      <c r="V976" s="29"/>
      <c r="W976" s="29"/>
      <c r="X976" s="29"/>
      <c r="Y976" s="29"/>
      <c r="Z976" s="29"/>
      <c r="AA976" s="29"/>
      <c r="AB976" s="29"/>
      <c r="AC976" s="29"/>
      <c r="AD976" s="29"/>
      <c r="AE976" s="29"/>
      <c r="AF976" s="29"/>
      <c r="AG976" s="29"/>
      <c r="AH976" s="29"/>
      <c r="AI976" s="29"/>
      <c r="AJ976" s="29"/>
      <c r="AK976" s="29"/>
      <c r="AL976" s="29"/>
      <c r="AM976" s="29"/>
      <c r="AN976" s="29"/>
      <c r="AO976" s="29"/>
    </row>
    <row r="977" spans="1:41" ht="15.75" customHeight="1">
      <c r="A977" s="29"/>
      <c r="B977" s="29"/>
      <c r="C977" s="29"/>
      <c r="D977" s="29"/>
      <c r="E977" s="29"/>
      <c r="F977" s="29"/>
      <c r="G977" s="29"/>
      <c r="H977" s="29"/>
      <c r="I977" s="29"/>
      <c r="J977" s="29"/>
      <c r="K977" s="29"/>
      <c r="L977" s="29"/>
      <c r="M977" s="29"/>
      <c r="N977" s="29"/>
      <c r="O977" s="29"/>
      <c r="P977" s="28"/>
      <c r="Q977" s="29"/>
      <c r="R977" s="29"/>
      <c r="S977" s="29"/>
      <c r="T977" s="29"/>
      <c r="U977" s="29"/>
      <c r="V977" s="29"/>
      <c r="W977" s="29"/>
      <c r="X977" s="29"/>
      <c r="Y977" s="29"/>
      <c r="Z977" s="29"/>
      <c r="AA977" s="29"/>
      <c r="AB977" s="29"/>
      <c r="AC977" s="29"/>
      <c r="AD977" s="29"/>
      <c r="AE977" s="29"/>
      <c r="AF977" s="29"/>
      <c r="AG977" s="29"/>
      <c r="AH977" s="29"/>
      <c r="AI977" s="29"/>
      <c r="AJ977" s="29"/>
      <c r="AK977" s="29"/>
      <c r="AL977" s="29"/>
      <c r="AM977" s="29"/>
      <c r="AN977" s="29"/>
      <c r="AO977" s="29"/>
    </row>
    <row r="978" spans="1:41" ht="15.75" customHeight="1">
      <c r="A978" s="29"/>
      <c r="B978" s="29"/>
      <c r="C978" s="29"/>
      <c r="D978" s="29"/>
      <c r="E978" s="29"/>
      <c r="F978" s="29"/>
      <c r="G978" s="29"/>
      <c r="H978" s="29"/>
      <c r="I978" s="29"/>
      <c r="J978" s="29"/>
      <c r="K978" s="29"/>
      <c r="L978" s="29"/>
      <c r="M978" s="29"/>
      <c r="N978" s="29"/>
      <c r="O978" s="29"/>
      <c r="P978" s="28"/>
      <c r="Q978" s="29"/>
      <c r="R978" s="29"/>
      <c r="S978" s="29"/>
      <c r="T978" s="29"/>
      <c r="U978" s="29"/>
      <c r="V978" s="29"/>
      <c r="W978" s="29"/>
      <c r="X978" s="29"/>
      <c r="Y978" s="29"/>
      <c r="Z978" s="29"/>
      <c r="AA978" s="29"/>
      <c r="AB978" s="29"/>
      <c r="AC978" s="29"/>
      <c r="AD978" s="29"/>
      <c r="AE978" s="29"/>
      <c r="AF978" s="29"/>
      <c r="AG978" s="29"/>
      <c r="AH978" s="29"/>
      <c r="AI978" s="29"/>
      <c r="AJ978" s="29"/>
      <c r="AK978" s="29"/>
      <c r="AL978" s="29"/>
      <c r="AM978" s="29"/>
      <c r="AN978" s="29"/>
      <c r="AO978" s="29"/>
    </row>
    <row r="979" spans="1:41" ht="15.75" customHeight="1">
      <c r="A979" s="29"/>
      <c r="B979" s="29"/>
      <c r="C979" s="29"/>
      <c r="D979" s="29"/>
      <c r="E979" s="29"/>
      <c r="F979" s="29"/>
      <c r="G979" s="29"/>
      <c r="H979" s="29"/>
      <c r="I979" s="29"/>
      <c r="J979" s="29"/>
      <c r="K979" s="29"/>
      <c r="L979" s="29"/>
      <c r="M979" s="29"/>
      <c r="N979" s="29"/>
      <c r="O979" s="29"/>
      <c r="P979" s="28"/>
      <c r="Q979" s="29"/>
      <c r="R979" s="29"/>
      <c r="S979" s="29"/>
      <c r="T979" s="29"/>
      <c r="U979" s="29"/>
      <c r="V979" s="29"/>
      <c r="W979" s="29"/>
      <c r="X979" s="29"/>
      <c r="Y979" s="29"/>
      <c r="Z979" s="29"/>
      <c r="AA979" s="29"/>
      <c r="AB979" s="29"/>
      <c r="AC979" s="29"/>
      <c r="AD979" s="29"/>
      <c r="AE979" s="29"/>
      <c r="AF979" s="29"/>
      <c r="AG979" s="29"/>
      <c r="AH979" s="29"/>
      <c r="AI979" s="29"/>
      <c r="AJ979" s="29"/>
      <c r="AK979" s="29"/>
      <c r="AL979" s="29"/>
      <c r="AM979" s="29"/>
      <c r="AN979" s="29"/>
      <c r="AO979" s="29"/>
    </row>
    <row r="980" spans="1:41" ht="15.75" customHeight="1">
      <c r="A980" s="29"/>
      <c r="B980" s="29"/>
      <c r="C980" s="29"/>
      <c r="D980" s="29"/>
      <c r="E980" s="29"/>
      <c r="F980" s="29"/>
      <c r="G980" s="29"/>
      <c r="H980" s="29"/>
      <c r="I980" s="29"/>
      <c r="J980" s="29"/>
      <c r="K980" s="29"/>
      <c r="L980" s="29"/>
      <c r="M980" s="29"/>
      <c r="N980" s="29"/>
      <c r="O980" s="29"/>
      <c r="P980" s="28"/>
      <c r="Q980" s="29"/>
      <c r="R980" s="29"/>
      <c r="S980" s="29"/>
      <c r="T980" s="29"/>
      <c r="U980" s="29"/>
      <c r="V980" s="29"/>
      <c r="W980" s="29"/>
      <c r="X980" s="29"/>
      <c r="Y980" s="29"/>
      <c r="Z980" s="29"/>
      <c r="AA980" s="29"/>
      <c r="AB980" s="29"/>
      <c r="AC980" s="29"/>
      <c r="AD980" s="29"/>
      <c r="AE980" s="29"/>
      <c r="AF980" s="29"/>
      <c r="AG980" s="29"/>
      <c r="AH980" s="29"/>
      <c r="AI980" s="29"/>
      <c r="AJ980" s="29"/>
      <c r="AK980" s="29"/>
      <c r="AL980" s="29"/>
      <c r="AM980" s="29"/>
      <c r="AN980" s="29"/>
      <c r="AO980" s="29"/>
    </row>
    <row r="981" spans="1:41" ht="15.75" customHeight="1">
      <c r="A981" s="29"/>
      <c r="B981" s="29"/>
      <c r="C981" s="29"/>
      <c r="D981" s="29"/>
      <c r="E981" s="29"/>
      <c r="F981" s="29"/>
      <c r="G981" s="29"/>
      <c r="H981" s="29"/>
      <c r="I981" s="29"/>
      <c r="J981" s="29"/>
      <c r="K981" s="29"/>
      <c r="L981" s="29"/>
      <c r="M981" s="29"/>
      <c r="N981" s="29"/>
      <c r="O981" s="29"/>
      <c r="P981" s="28"/>
      <c r="Q981" s="29"/>
      <c r="R981" s="29"/>
      <c r="S981" s="29"/>
      <c r="T981" s="29"/>
      <c r="U981" s="29"/>
      <c r="V981" s="29"/>
      <c r="W981" s="29"/>
      <c r="X981" s="29"/>
      <c r="Y981" s="29"/>
      <c r="Z981" s="29"/>
      <c r="AA981" s="29"/>
      <c r="AB981" s="29"/>
      <c r="AC981" s="29"/>
      <c r="AD981" s="29"/>
      <c r="AE981" s="29"/>
      <c r="AF981" s="29"/>
      <c r="AG981" s="29"/>
      <c r="AH981" s="29"/>
      <c r="AI981" s="29"/>
      <c r="AJ981" s="29"/>
      <c r="AK981" s="29"/>
      <c r="AL981" s="29"/>
      <c r="AM981" s="29"/>
      <c r="AN981" s="29"/>
      <c r="AO981" s="29"/>
    </row>
    <row r="982" spans="1:41" ht="15.75" customHeight="1">
      <c r="A982" s="29"/>
      <c r="B982" s="29"/>
      <c r="C982" s="29"/>
      <c r="D982" s="29"/>
      <c r="E982" s="29"/>
      <c r="F982" s="29"/>
      <c r="G982" s="29"/>
      <c r="H982" s="29"/>
      <c r="I982" s="29"/>
      <c r="J982" s="29"/>
      <c r="K982" s="29"/>
      <c r="L982" s="29"/>
      <c r="M982" s="29"/>
      <c r="N982" s="29"/>
      <c r="O982" s="29"/>
      <c r="P982" s="28"/>
      <c r="Q982" s="29"/>
      <c r="R982" s="29"/>
      <c r="S982" s="29"/>
      <c r="T982" s="29"/>
      <c r="U982" s="29"/>
      <c r="V982" s="29"/>
      <c r="W982" s="29"/>
      <c r="X982" s="29"/>
      <c r="Y982" s="29"/>
      <c r="Z982" s="29"/>
      <c r="AA982" s="29"/>
      <c r="AB982" s="29"/>
      <c r="AC982" s="29"/>
      <c r="AD982" s="29"/>
      <c r="AE982" s="29"/>
      <c r="AF982" s="29"/>
      <c r="AG982" s="29"/>
      <c r="AH982" s="29"/>
      <c r="AI982" s="29"/>
      <c r="AJ982" s="29"/>
      <c r="AK982" s="29"/>
      <c r="AL982" s="29"/>
      <c r="AM982" s="29"/>
      <c r="AN982" s="29"/>
      <c r="AO982" s="29"/>
    </row>
    <row r="983" spans="1:41" ht="15.75" customHeight="1">
      <c r="A983" s="29"/>
      <c r="B983" s="29"/>
      <c r="C983" s="29"/>
      <c r="D983" s="29"/>
      <c r="E983" s="29"/>
      <c r="F983" s="29"/>
      <c r="G983" s="29"/>
      <c r="H983" s="29"/>
      <c r="I983" s="29"/>
      <c r="J983" s="29"/>
      <c r="K983" s="29"/>
      <c r="L983" s="29"/>
      <c r="M983" s="29"/>
      <c r="N983" s="29"/>
      <c r="O983" s="29"/>
      <c r="P983" s="28"/>
      <c r="Q983" s="29"/>
      <c r="R983" s="29"/>
      <c r="S983" s="29"/>
      <c r="T983" s="29"/>
      <c r="U983" s="29"/>
      <c r="V983" s="29"/>
      <c r="W983" s="29"/>
      <c r="X983" s="29"/>
      <c r="Y983" s="29"/>
      <c r="Z983" s="29"/>
      <c r="AA983" s="29"/>
      <c r="AB983" s="29"/>
      <c r="AC983" s="29"/>
      <c r="AD983" s="29"/>
      <c r="AE983" s="29"/>
      <c r="AF983" s="29"/>
      <c r="AG983" s="29"/>
      <c r="AH983" s="29"/>
      <c r="AI983" s="29"/>
      <c r="AJ983" s="29"/>
      <c r="AK983" s="29"/>
      <c r="AL983" s="29"/>
      <c r="AM983" s="29"/>
      <c r="AN983" s="29"/>
      <c r="AO983" s="29"/>
    </row>
    <row r="984" spans="1:41" ht="15.75" customHeight="1">
      <c r="A984" s="29"/>
      <c r="B984" s="29"/>
      <c r="C984" s="29"/>
      <c r="D984" s="29"/>
      <c r="E984" s="29"/>
      <c r="F984" s="29"/>
      <c r="G984" s="29"/>
      <c r="H984" s="29"/>
      <c r="I984" s="29"/>
      <c r="J984" s="29"/>
      <c r="K984" s="29"/>
      <c r="L984" s="29"/>
      <c r="M984" s="29"/>
      <c r="N984" s="29"/>
      <c r="O984" s="29"/>
      <c r="Q984" s="29"/>
      <c r="R984" s="29"/>
      <c r="S984" s="29"/>
      <c r="T984" s="29"/>
      <c r="U984" s="29"/>
      <c r="V984" s="29"/>
      <c r="W984" s="29"/>
      <c r="X984" s="29"/>
      <c r="Y984" s="29"/>
      <c r="Z984" s="29"/>
      <c r="AA984" s="29"/>
      <c r="AB984" s="29"/>
      <c r="AC984" s="29"/>
      <c r="AD984" s="29"/>
      <c r="AE984" s="29"/>
      <c r="AF984" s="29"/>
      <c r="AG984" s="29"/>
      <c r="AH984" s="29"/>
      <c r="AI984" s="29"/>
      <c r="AJ984" s="29"/>
      <c r="AK984" s="29"/>
      <c r="AL984" s="29"/>
      <c r="AM984" s="29"/>
      <c r="AN984" s="29"/>
      <c r="AO984" s="29"/>
    </row>
  </sheetData>
  <phoneticPr fontId="3"/>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708BCD-1757-453D-9576-518613C5B0E8}">
  <sheetPr codeName="Sheet20">
    <tabColor rgb="FF00B050"/>
  </sheetPr>
  <dimension ref="A1:AM984"/>
  <sheetViews>
    <sheetView topLeftCell="A121" workbookViewId="0">
      <selection activeCell="N150" sqref="N150"/>
    </sheetView>
  </sheetViews>
  <sheetFormatPr defaultColWidth="12.5" defaultRowHeight="18"/>
  <cols>
    <col min="1" max="1" width="8.09765625" style="21" customWidth="1"/>
    <col min="2" max="2" width="8.09765625" style="77" customWidth="1"/>
    <col min="3" max="3" width="22.8984375" style="77" customWidth="1"/>
    <col min="4" max="4" width="6.3984375" style="21" customWidth="1"/>
    <col min="5" max="5" width="40.69921875" style="77" customWidth="1"/>
    <col min="6" max="6" width="65.09765625" style="77" customWidth="1"/>
    <col min="7" max="10" width="3.69921875" style="77" customWidth="1"/>
    <col min="11" max="11" width="10" style="77" customWidth="1"/>
    <col min="12" max="12" width="7.8984375" style="77" customWidth="1"/>
    <col min="13" max="14" width="8.19921875" style="77" customWidth="1"/>
    <col min="15" max="39" width="6.8984375" style="77" customWidth="1"/>
    <col min="40" max="16384" width="12.5" style="77"/>
  </cols>
  <sheetData>
    <row r="1" spans="1:39" ht="38.25" customHeight="1">
      <c r="A1" s="19"/>
      <c r="B1" s="85" t="s">
        <v>83</v>
      </c>
      <c r="C1" s="85" t="s">
        <v>84</v>
      </c>
      <c r="D1" s="19"/>
      <c r="E1" s="86" t="s">
        <v>85</v>
      </c>
      <c r="F1" s="87" t="s">
        <v>86</v>
      </c>
      <c r="G1" s="88" t="s">
        <v>87</v>
      </c>
      <c r="H1" s="88" t="s">
        <v>88</v>
      </c>
      <c r="I1" s="88" t="s">
        <v>89</v>
      </c>
      <c r="J1" s="88" t="s">
        <v>90</v>
      </c>
      <c r="K1" s="88" t="s">
        <v>91</v>
      </c>
      <c r="L1" s="88" t="s">
        <v>92</v>
      </c>
      <c r="M1" s="88" t="s">
        <v>93</v>
      </c>
      <c r="N1" s="84" t="s">
        <v>94</v>
      </c>
      <c r="O1" s="88" t="s">
        <v>95</v>
      </c>
      <c r="P1" s="88" t="s">
        <v>96</v>
      </c>
      <c r="Q1" s="88" t="s">
        <v>97</v>
      </c>
      <c r="R1" s="88" t="s">
        <v>98</v>
      </c>
      <c r="S1" s="88" t="s">
        <v>99</v>
      </c>
      <c r="T1" s="88" t="s">
        <v>100</v>
      </c>
      <c r="U1" s="88" t="s">
        <v>101</v>
      </c>
      <c r="V1" s="88" t="s">
        <v>102</v>
      </c>
      <c r="W1" s="88" t="s">
        <v>103</v>
      </c>
      <c r="X1" s="88" t="s">
        <v>104</v>
      </c>
      <c r="Y1" s="88" t="s">
        <v>105</v>
      </c>
      <c r="Z1" s="88" t="s">
        <v>106</v>
      </c>
      <c r="AA1" s="88" t="s">
        <v>107</v>
      </c>
      <c r="AB1" s="88" t="s">
        <v>108</v>
      </c>
      <c r="AC1" s="88" t="s">
        <v>109</v>
      </c>
      <c r="AD1" s="88" t="s">
        <v>110</v>
      </c>
      <c r="AE1" s="88" t="s">
        <v>111</v>
      </c>
      <c r="AF1" s="88" t="s">
        <v>112</v>
      </c>
      <c r="AG1" s="88" t="s">
        <v>113</v>
      </c>
      <c r="AH1" s="88" t="s">
        <v>114</v>
      </c>
      <c r="AI1" s="88" t="s">
        <v>115</v>
      </c>
      <c r="AJ1" s="88" t="s">
        <v>116</v>
      </c>
      <c r="AK1" s="88" t="s">
        <v>117</v>
      </c>
      <c r="AL1" s="88" t="s">
        <v>118</v>
      </c>
      <c r="AM1" s="88" t="s">
        <v>119</v>
      </c>
    </row>
    <row r="2" spans="1:39" ht="57.75" customHeight="1">
      <c r="A2" s="74" t="s">
        <v>159</v>
      </c>
      <c r="B2" s="74" t="s">
        <v>331</v>
      </c>
      <c r="C2" s="74" t="s">
        <v>387</v>
      </c>
      <c r="D2" s="74" t="s">
        <v>180</v>
      </c>
      <c r="E2" s="74" t="s">
        <v>388</v>
      </c>
      <c r="F2" s="74" t="s">
        <v>442</v>
      </c>
      <c r="G2" s="75" t="s">
        <v>390</v>
      </c>
      <c r="H2" s="76" t="s">
        <v>356</v>
      </c>
      <c r="I2" s="76" t="s">
        <v>356</v>
      </c>
      <c r="J2" s="76" t="s">
        <v>357</v>
      </c>
      <c r="K2" s="76" t="s">
        <v>391</v>
      </c>
      <c r="L2" s="76" t="s">
        <v>392</v>
      </c>
      <c r="M2" s="76" t="s">
        <v>386</v>
      </c>
      <c r="N2" s="76" t="s">
        <v>389</v>
      </c>
      <c r="O2" s="74" t="s">
        <v>361</v>
      </c>
      <c r="P2" s="74" t="s">
        <v>362</v>
      </c>
      <c r="Q2" s="74" t="s">
        <v>363</v>
      </c>
      <c r="R2" s="74" t="s">
        <v>364</v>
      </c>
      <c r="S2" s="74" t="s">
        <v>365</v>
      </c>
      <c r="T2" s="74" t="s">
        <v>366</v>
      </c>
      <c r="U2" s="74" t="s">
        <v>367</v>
      </c>
      <c r="V2" s="74" t="s">
        <v>368</v>
      </c>
      <c r="W2" s="74" t="s">
        <v>369</v>
      </c>
      <c r="X2" s="74" t="s">
        <v>370</v>
      </c>
      <c r="Y2" s="74" t="s">
        <v>371</v>
      </c>
      <c r="Z2" s="74" t="s">
        <v>372</v>
      </c>
      <c r="AA2" s="74" t="s">
        <v>373</v>
      </c>
      <c r="AB2" s="74" t="s">
        <v>374</v>
      </c>
      <c r="AC2" s="74" t="s">
        <v>375</v>
      </c>
      <c r="AD2" s="74" t="s">
        <v>376</v>
      </c>
      <c r="AE2" s="74" t="s">
        <v>377</v>
      </c>
      <c r="AF2" s="74" t="s">
        <v>378</v>
      </c>
      <c r="AG2" s="74" t="s">
        <v>379</v>
      </c>
      <c r="AH2" s="74" t="s">
        <v>380</v>
      </c>
      <c r="AI2" s="74" t="s">
        <v>381</v>
      </c>
      <c r="AJ2" s="74" t="s">
        <v>382</v>
      </c>
      <c r="AK2" s="74" t="s">
        <v>383</v>
      </c>
      <c r="AL2" s="74" t="s">
        <v>384</v>
      </c>
      <c r="AM2" s="74" t="s">
        <v>385</v>
      </c>
    </row>
    <row r="3" spans="1:39">
      <c r="A3" s="38">
        <v>1</v>
      </c>
      <c r="B3" s="38" t="str">
        <f>IF(ISBLANK(ID管理番号商品名入力!D3),"",ID管理番号商品名入力!D3)</f>
        <v/>
      </c>
      <c r="C3" s="39" t="str">
        <f>IF(ISBLANK(ID管理番号商品名入力!F3),"",ID管理番号商品名入力!F3)</f>
        <v/>
      </c>
      <c r="D3" s="22" t="str">
        <f>IF(ISBLANK(サンプル入力!J4),"",サンプル入力!J4)</f>
        <v/>
      </c>
      <c r="E3" s="80" t="str">
        <f>IFERROR(VLOOKUP($D3,配送グループ設定!$A$31:$H$40,6,FALSE),"")</f>
        <v/>
      </c>
      <c r="F3" s="80" t="str">
        <f>IFERROR(VLOOKUP($D3,配送グループ設定!$A$31:$H$40,8,FALSE),"")</f>
        <v/>
      </c>
      <c r="G3" s="78">
        <v>0</v>
      </c>
      <c r="H3" s="78">
        <v>0</v>
      </c>
      <c r="I3" s="78">
        <v>0</v>
      </c>
      <c r="J3" s="78">
        <v>1</v>
      </c>
      <c r="K3" s="78" t="str">
        <f>IF(ISBLANK(サンプル入力!M4),"",サンプル入力!M4)</f>
        <v/>
      </c>
      <c r="L3" s="78">
        <v>1</v>
      </c>
      <c r="M3" s="81" t="str">
        <f>IF(ISBLANK(中部・下部フリースペース作成!$E$10),"5",中部・下部フリースペース作成!$E$10&amp;",5")</f>
        <v>5</v>
      </c>
      <c r="N3" s="81" t="str">
        <f>IF(ISBLANK(商品台帳反映用!E308),"",商品台帳反映用!E308)</f>
        <v/>
      </c>
      <c r="O3" s="81" t="str">
        <f ca="1">IF(N3=0,0,IF(ISBLANK(サンプル入力!F4),"",'計算(サンプル)'!F4))</f>
        <v/>
      </c>
      <c r="P3" s="78" t="str">
        <f ca="1">IF(N3=0,0,OFFSET('計算(サンプル)'!$F4,0,MATCH("サンプル"&amp;CHAR(10)&amp;P$2&amp;"単価",'計算(サンプル)'!$F$3:$AB$3,0)-1))</f>
        <v/>
      </c>
      <c r="Q3" s="78" t="str">
        <f ca="1">IF(O3=0,0,OFFSET('計算(サンプル)'!$F4,0,MATCH("サンプル"&amp;CHAR(10)&amp;Q$2&amp;"単価",'計算(サンプル)'!$F$3:$AB$3,0)-1))</f>
        <v/>
      </c>
      <c r="R3" s="78" t="str">
        <f ca="1">IF(P3=0,0,OFFSET('計算(サンプル)'!$F4,0,MATCH("サンプル"&amp;CHAR(10)&amp;R$2&amp;"単価",'計算(サンプル)'!$F$3:$AB$3,0)-1))</f>
        <v/>
      </c>
      <c r="S3" s="78" t="str">
        <f ca="1">IF(Q3=0,0,OFFSET('計算(サンプル)'!$F4,0,MATCH("サンプル"&amp;CHAR(10)&amp;S$2&amp;"単価",'計算(サンプル)'!$F$3:$AB$3,0)-1))</f>
        <v/>
      </c>
      <c r="T3" s="78" t="str">
        <f ca="1">IF(R3=0,0,OFFSET('計算(サンプル)'!$F4,0,MATCH("サンプル"&amp;CHAR(10)&amp;T$2&amp;"単価",'計算(サンプル)'!$F$3:$AB$3,0)-1))</f>
        <v/>
      </c>
      <c r="U3" s="78" t="str">
        <f ca="1">IF(S3=0,0,OFFSET('計算(サンプル)'!$F4,0,MATCH("サンプル"&amp;CHAR(10)&amp;U$2&amp;"単価",'計算(サンプル)'!$F$3:$AB$3,0)-1))</f>
        <v/>
      </c>
      <c r="V3" s="78" t="str">
        <f ca="1">IF(T3=0,0,OFFSET('計算(サンプル)'!$F4,0,MATCH("サンプル"&amp;CHAR(10)&amp;V$2&amp;"単価",'計算(サンプル)'!$F$3:$AB$3,0)-1))</f>
        <v/>
      </c>
      <c r="W3" s="78" t="str">
        <f ca="1">IF(U3=0,0,OFFSET('計算(サンプル)'!$F4,0,MATCH("サンプル"&amp;CHAR(10)&amp;W$2&amp;"単価",'計算(サンプル)'!$F$3:$AB$3,0)-1))</f>
        <v/>
      </c>
      <c r="X3" s="78" t="str">
        <f ca="1">IF(V3=0,0,OFFSET('計算(サンプル)'!$F4,0,MATCH("サンプル"&amp;CHAR(10)&amp;X$2&amp;"単価",'計算(サンプル)'!$F$3:$AB$3,0)-1))</f>
        <v/>
      </c>
      <c r="Y3" s="78" t="str">
        <f ca="1">IF(W3=0,0,OFFSET('計算(サンプル)'!$F4,0,MATCH("サンプル"&amp;CHAR(10)&amp;Y$2&amp;"単価",'計算(サンプル)'!$F$3:$AB$3,0)-1))</f>
        <v/>
      </c>
      <c r="Z3" s="78" t="str">
        <f ca="1">IF(X3=0,0,OFFSET('計算(サンプル)'!$F4,0,MATCH("サンプル"&amp;CHAR(10)&amp;Z$2&amp;"単価",'計算(サンプル)'!$F$3:$AB$3,0)-1))</f>
        <v/>
      </c>
      <c r="AA3" s="78" t="str">
        <f ca="1">IF(Y3=0,0,OFFSET('計算(サンプル)'!$F4,0,MATCH("サンプル"&amp;CHAR(10)&amp;AA$2&amp;"単価",'計算(サンプル)'!$F$3:$AB$3,0)-1))</f>
        <v/>
      </c>
      <c r="AB3" s="78" t="str">
        <f ca="1">IFERROR(_xlfn.CEILING.MATH(P3*1.2),"")</f>
        <v/>
      </c>
      <c r="AC3" s="78" t="str">
        <f t="shared" ref="AC3" ca="1" si="0">IFERROR(_xlfn.CEILING.MATH(Q3*1.2),"")</f>
        <v/>
      </c>
      <c r="AD3" s="78" t="str">
        <f t="shared" ref="AD3" ca="1" si="1">IFERROR(_xlfn.CEILING.MATH(R3*1.2),"")</f>
        <v/>
      </c>
      <c r="AE3" s="78" t="str">
        <f t="shared" ref="AE3" ca="1" si="2">IFERROR(_xlfn.CEILING.MATH(S3*1.2),"")</f>
        <v/>
      </c>
      <c r="AF3" s="78" t="str">
        <f t="shared" ref="AF3" ca="1" si="3">IFERROR(_xlfn.CEILING.MATH(T3*1.2),"")</f>
        <v/>
      </c>
      <c r="AG3" s="78" t="str">
        <f t="shared" ref="AG3" ca="1" si="4">IFERROR(_xlfn.CEILING.MATH(U3*1.2),"")</f>
        <v/>
      </c>
      <c r="AH3" s="78" t="str">
        <f t="shared" ref="AH3" ca="1" si="5">IFERROR(_xlfn.CEILING.MATH(V3*1.2),"")</f>
        <v/>
      </c>
      <c r="AI3" s="78" t="str">
        <f t="shared" ref="AI3" ca="1" si="6">IFERROR(_xlfn.CEILING.MATH(W3*1.2),"")</f>
        <v/>
      </c>
      <c r="AJ3" s="78" t="str">
        <f t="shared" ref="AJ3" ca="1" si="7">IFERROR(_xlfn.CEILING.MATH(X3*1.2),"")</f>
        <v/>
      </c>
      <c r="AK3" s="78" t="str">
        <f t="shared" ref="AK3" ca="1" si="8">IFERROR(_xlfn.CEILING.MATH(Y3*1.2),"")</f>
        <v/>
      </c>
      <c r="AL3" s="78" t="str">
        <f t="shared" ref="AL3" ca="1" si="9">IFERROR(_xlfn.CEILING.MATH(Z3*1.2),"")</f>
        <v/>
      </c>
      <c r="AM3" s="78" t="str">
        <f t="shared" ref="AM3" ca="1" si="10">IFERROR(_xlfn.CEILING.MATH(AA3*1.2),"")</f>
        <v/>
      </c>
    </row>
    <row r="4" spans="1:39">
      <c r="A4" s="38">
        <v>2</v>
      </c>
      <c r="B4" s="38" t="str">
        <f>IF(ISBLANK(ID管理番号商品名入力!D4),"",ID管理番号商品名入力!D4)</f>
        <v/>
      </c>
      <c r="C4" s="39" t="str">
        <f>IF(ISBLANK(ID管理番号商品名入力!F4),"",ID管理番号商品名入力!F4)</f>
        <v/>
      </c>
      <c r="D4" s="22" t="str">
        <f>IF(ISBLANK(サンプル入力!J5),"",サンプル入力!J5)</f>
        <v/>
      </c>
      <c r="E4" s="80" t="str">
        <f>IFERROR(VLOOKUP($D4,配送グループ設定!$A$31:$H$40,6,FALSE),"")</f>
        <v/>
      </c>
      <c r="F4" s="80" t="str">
        <f>IFERROR(VLOOKUP($D4,配送グループ設定!$A$31:$H$40,8,FALSE),"")</f>
        <v/>
      </c>
      <c r="G4" s="78">
        <v>0</v>
      </c>
      <c r="H4" s="78">
        <v>0</v>
      </c>
      <c r="I4" s="78">
        <v>0</v>
      </c>
      <c r="J4" s="78">
        <v>1</v>
      </c>
      <c r="K4" s="78" t="str">
        <f>IF(ISBLANK(サンプル入力!M5),"",サンプル入力!M5)</f>
        <v/>
      </c>
      <c r="L4" s="78">
        <v>1</v>
      </c>
      <c r="M4" s="81" t="str">
        <f>IF(ISBLANK(中部・下部フリースペース作成!$E$10),"5",中部・下部フリースペース作成!$E$10&amp;",5")</f>
        <v>5</v>
      </c>
      <c r="N4" s="81" t="str">
        <f>IF(ISBLANK(商品台帳反映用!E309),"",商品台帳反映用!E309)</f>
        <v/>
      </c>
      <c r="O4" s="81" t="str">
        <f ca="1">IF(N4=0,0,IF(ISBLANK(サンプル入力!F5),"",'計算(サンプル)'!F5))</f>
        <v/>
      </c>
      <c r="P4" s="78" t="str">
        <f ca="1">IF(N4=0,0,OFFSET('計算(サンプル)'!$F5,0,MATCH("サンプル"&amp;CHAR(10)&amp;P$2&amp;"単価",'計算(サンプル)'!$F$3:$AB$3,0)-1))</f>
        <v/>
      </c>
      <c r="Q4" s="78" t="str">
        <f ca="1">IF(O4=0,0,OFFSET('計算(サンプル)'!$F5,0,MATCH("サンプル"&amp;CHAR(10)&amp;Q$2&amp;"単価",'計算(サンプル)'!$F$3:$AB$3,0)-1))</f>
        <v/>
      </c>
      <c r="R4" s="78" t="str">
        <f ca="1">IF(P4=0,0,OFFSET('計算(サンプル)'!$F5,0,MATCH("サンプル"&amp;CHAR(10)&amp;R$2&amp;"単価",'計算(サンプル)'!$F$3:$AB$3,0)-1))</f>
        <v/>
      </c>
      <c r="S4" s="78" t="str">
        <f ca="1">IF(Q4=0,0,OFFSET('計算(サンプル)'!$F5,0,MATCH("サンプル"&amp;CHAR(10)&amp;S$2&amp;"単価",'計算(サンプル)'!$F$3:$AB$3,0)-1))</f>
        <v/>
      </c>
      <c r="T4" s="78" t="str">
        <f ca="1">IF(R4=0,0,OFFSET('計算(サンプル)'!$F5,0,MATCH("サンプル"&amp;CHAR(10)&amp;T$2&amp;"単価",'計算(サンプル)'!$F$3:$AB$3,0)-1))</f>
        <v/>
      </c>
      <c r="U4" s="78" t="str">
        <f ca="1">IF(S4=0,0,OFFSET('計算(サンプル)'!$F5,0,MATCH("サンプル"&amp;CHAR(10)&amp;U$2&amp;"単価",'計算(サンプル)'!$F$3:$AB$3,0)-1))</f>
        <v/>
      </c>
      <c r="V4" s="78" t="str">
        <f ca="1">IF(T4=0,0,OFFSET('計算(サンプル)'!$F5,0,MATCH("サンプル"&amp;CHAR(10)&amp;V$2&amp;"単価",'計算(サンプル)'!$F$3:$AB$3,0)-1))</f>
        <v/>
      </c>
      <c r="W4" s="78" t="str">
        <f ca="1">IF(U4=0,0,OFFSET('計算(サンプル)'!$F5,0,MATCH("サンプル"&amp;CHAR(10)&amp;W$2&amp;"単価",'計算(サンプル)'!$F$3:$AB$3,0)-1))</f>
        <v/>
      </c>
      <c r="X4" s="78" t="str">
        <f ca="1">IF(V4=0,0,OFFSET('計算(サンプル)'!$F5,0,MATCH("サンプル"&amp;CHAR(10)&amp;X$2&amp;"単価",'計算(サンプル)'!$F$3:$AB$3,0)-1))</f>
        <v/>
      </c>
      <c r="Y4" s="78" t="str">
        <f ca="1">IF(W4=0,0,OFFSET('計算(サンプル)'!$F5,0,MATCH("サンプル"&amp;CHAR(10)&amp;Y$2&amp;"単価",'計算(サンプル)'!$F$3:$AB$3,0)-1))</f>
        <v/>
      </c>
      <c r="Z4" s="78" t="str">
        <f ca="1">IF(X4=0,0,OFFSET('計算(サンプル)'!$F5,0,MATCH("サンプル"&amp;CHAR(10)&amp;Z$2&amp;"単価",'計算(サンプル)'!$F$3:$AB$3,0)-1))</f>
        <v/>
      </c>
      <c r="AA4" s="78" t="str">
        <f ca="1">IF(Y4=0,0,OFFSET('計算(サンプル)'!$F5,0,MATCH("サンプル"&amp;CHAR(10)&amp;AA$2&amp;"単価",'計算(サンプル)'!$F$3:$AB$3,0)-1))</f>
        <v/>
      </c>
      <c r="AB4" s="78" t="str">
        <f t="shared" ref="AB4:AB67" ca="1" si="11">IFERROR(_xlfn.CEILING.MATH(P4*1.2),"")</f>
        <v/>
      </c>
      <c r="AC4" s="78" t="str">
        <f t="shared" ref="AC4:AC67" ca="1" si="12">IFERROR(_xlfn.CEILING.MATH(Q4*1.2),"")</f>
        <v/>
      </c>
      <c r="AD4" s="78" t="str">
        <f t="shared" ref="AD4:AD67" ca="1" si="13">IFERROR(_xlfn.CEILING.MATH(R4*1.2),"")</f>
        <v/>
      </c>
      <c r="AE4" s="78" t="str">
        <f t="shared" ref="AE4:AE67" ca="1" si="14">IFERROR(_xlfn.CEILING.MATH(S4*1.2),"")</f>
        <v/>
      </c>
      <c r="AF4" s="78" t="str">
        <f t="shared" ref="AF4:AF67" ca="1" si="15">IFERROR(_xlfn.CEILING.MATH(T4*1.2),"")</f>
        <v/>
      </c>
      <c r="AG4" s="78" t="str">
        <f t="shared" ref="AG4:AG67" ca="1" si="16">IFERROR(_xlfn.CEILING.MATH(U4*1.2),"")</f>
        <v/>
      </c>
      <c r="AH4" s="78" t="str">
        <f t="shared" ref="AH4:AH67" ca="1" si="17">IFERROR(_xlfn.CEILING.MATH(V4*1.2),"")</f>
        <v/>
      </c>
      <c r="AI4" s="78" t="str">
        <f t="shared" ref="AI4:AI67" ca="1" si="18">IFERROR(_xlfn.CEILING.MATH(W4*1.2),"")</f>
        <v/>
      </c>
      <c r="AJ4" s="78" t="str">
        <f t="shared" ref="AJ4:AJ67" ca="1" si="19">IFERROR(_xlfn.CEILING.MATH(X4*1.2),"")</f>
        <v/>
      </c>
      <c r="AK4" s="78" t="str">
        <f t="shared" ref="AK4:AK67" ca="1" si="20">IFERROR(_xlfn.CEILING.MATH(Y4*1.2),"")</f>
        <v/>
      </c>
      <c r="AL4" s="78" t="str">
        <f t="shared" ref="AL4:AL67" ca="1" si="21">IFERROR(_xlfn.CEILING.MATH(Z4*1.2),"")</f>
        <v/>
      </c>
      <c r="AM4" s="78" t="str">
        <f t="shared" ref="AM4:AM67" ca="1" si="22">IFERROR(_xlfn.CEILING.MATH(AA4*1.2),"")</f>
        <v/>
      </c>
    </row>
    <row r="5" spans="1:39">
      <c r="A5" s="38">
        <v>3</v>
      </c>
      <c r="B5" s="38" t="str">
        <f>IF(ISBLANK(ID管理番号商品名入力!D5),"",ID管理番号商品名入力!D5)</f>
        <v/>
      </c>
      <c r="C5" s="39" t="str">
        <f>IF(ISBLANK(ID管理番号商品名入力!F5),"",ID管理番号商品名入力!F5)</f>
        <v/>
      </c>
      <c r="D5" s="22" t="str">
        <f>IF(ISBLANK(サンプル入力!J6),"",サンプル入力!J6)</f>
        <v/>
      </c>
      <c r="E5" s="80" t="str">
        <f>IFERROR(VLOOKUP($D5,配送グループ設定!$A$31:$H$40,6,FALSE),"")</f>
        <v/>
      </c>
      <c r="F5" s="80" t="str">
        <f>IFERROR(VLOOKUP($D5,配送グループ設定!$A$31:$H$40,8,FALSE),"")</f>
        <v/>
      </c>
      <c r="G5" s="78">
        <v>0</v>
      </c>
      <c r="H5" s="78">
        <v>0</v>
      </c>
      <c r="I5" s="78">
        <v>0</v>
      </c>
      <c r="J5" s="78">
        <v>1</v>
      </c>
      <c r="K5" s="78" t="str">
        <f>IF(ISBLANK(サンプル入力!M6),"",サンプル入力!M6)</f>
        <v/>
      </c>
      <c r="L5" s="78">
        <v>1</v>
      </c>
      <c r="M5" s="81" t="str">
        <f>IF(ISBLANK(中部・下部フリースペース作成!$E$10),"5",中部・下部フリースペース作成!$E$10&amp;",5")</f>
        <v>5</v>
      </c>
      <c r="N5" s="81" t="str">
        <f>IF(ISBLANK(商品台帳反映用!E310),"",商品台帳反映用!E310)</f>
        <v/>
      </c>
      <c r="O5" s="81" t="str">
        <f ca="1">IF(N5=0,0,IF(ISBLANK(サンプル入力!F6),"",'計算(サンプル)'!F6))</f>
        <v/>
      </c>
      <c r="P5" s="78" t="str">
        <f ca="1">IF(N5=0,0,OFFSET('計算(サンプル)'!$F6,0,MATCH("サンプル"&amp;CHAR(10)&amp;P$2&amp;"単価",'計算(サンプル)'!$F$3:$AB$3,0)-1))</f>
        <v/>
      </c>
      <c r="Q5" s="78" t="str">
        <f ca="1">IF(O5=0,0,OFFSET('計算(サンプル)'!$F6,0,MATCH("サンプル"&amp;CHAR(10)&amp;Q$2&amp;"単価",'計算(サンプル)'!$F$3:$AB$3,0)-1))</f>
        <v/>
      </c>
      <c r="R5" s="78" t="str">
        <f ca="1">IF(P5=0,0,OFFSET('計算(サンプル)'!$F6,0,MATCH("サンプル"&amp;CHAR(10)&amp;R$2&amp;"単価",'計算(サンプル)'!$F$3:$AB$3,0)-1))</f>
        <v/>
      </c>
      <c r="S5" s="78" t="str">
        <f ca="1">IF(Q5=0,0,OFFSET('計算(サンプル)'!$F6,0,MATCH("サンプル"&amp;CHAR(10)&amp;S$2&amp;"単価",'計算(サンプル)'!$F$3:$AB$3,0)-1))</f>
        <v/>
      </c>
      <c r="T5" s="78" t="str">
        <f ca="1">IF(R5=0,0,OFFSET('計算(サンプル)'!$F6,0,MATCH("サンプル"&amp;CHAR(10)&amp;T$2&amp;"単価",'計算(サンプル)'!$F$3:$AB$3,0)-1))</f>
        <v/>
      </c>
      <c r="U5" s="78" t="str">
        <f ca="1">IF(S5=0,0,OFFSET('計算(サンプル)'!$F6,0,MATCH("サンプル"&amp;CHAR(10)&amp;U$2&amp;"単価",'計算(サンプル)'!$F$3:$AB$3,0)-1))</f>
        <v/>
      </c>
      <c r="V5" s="78" t="str">
        <f ca="1">IF(T5=0,0,OFFSET('計算(サンプル)'!$F6,0,MATCH("サンプル"&amp;CHAR(10)&amp;V$2&amp;"単価",'計算(サンプル)'!$F$3:$AB$3,0)-1))</f>
        <v/>
      </c>
      <c r="W5" s="78" t="str">
        <f ca="1">IF(U5=0,0,OFFSET('計算(サンプル)'!$F6,0,MATCH("サンプル"&amp;CHAR(10)&amp;W$2&amp;"単価",'計算(サンプル)'!$F$3:$AB$3,0)-1))</f>
        <v/>
      </c>
      <c r="X5" s="78" t="str">
        <f ca="1">IF(V5=0,0,OFFSET('計算(サンプル)'!$F6,0,MATCH("サンプル"&amp;CHAR(10)&amp;X$2&amp;"単価",'計算(サンプル)'!$F$3:$AB$3,0)-1))</f>
        <v/>
      </c>
      <c r="Y5" s="78" t="str">
        <f ca="1">IF(W5=0,0,OFFSET('計算(サンプル)'!$F6,0,MATCH("サンプル"&amp;CHAR(10)&amp;Y$2&amp;"単価",'計算(サンプル)'!$F$3:$AB$3,0)-1))</f>
        <v/>
      </c>
      <c r="Z5" s="78" t="str">
        <f ca="1">IF(X5=0,0,OFFSET('計算(サンプル)'!$F6,0,MATCH("サンプル"&amp;CHAR(10)&amp;Z$2&amp;"単価",'計算(サンプル)'!$F$3:$AB$3,0)-1))</f>
        <v/>
      </c>
      <c r="AA5" s="78" t="str">
        <f ca="1">IF(Y5=0,0,OFFSET('計算(サンプル)'!$F6,0,MATCH("サンプル"&amp;CHAR(10)&amp;AA$2&amp;"単価",'計算(サンプル)'!$F$3:$AB$3,0)-1))</f>
        <v/>
      </c>
      <c r="AB5" s="78" t="str">
        <f t="shared" ca="1" si="11"/>
        <v/>
      </c>
      <c r="AC5" s="78" t="str">
        <f t="shared" ca="1" si="12"/>
        <v/>
      </c>
      <c r="AD5" s="78" t="str">
        <f t="shared" ca="1" si="13"/>
        <v/>
      </c>
      <c r="AE5" s="78" t="str">
        <f t="shared" ca="1" si="14"/>
        <v/>
      </c>
      <c r="AF5" s="78" t="str">
        <f t="shared" ca="1" si="15"/>
        <v/>
      </c>
      <c r="AG5" s="78" t="str">
        <f t="shared" ca="1" si="16"/>
        <v/>
      </c>
      <c r="AH5" s="78" t="str">
        <f t="shared" ca="1" si="17"/>
        <v/>
      </c>
      <c r="AI5" s="78" t="str">
        <f t="shared" ca="1" si="18"/>
        <v/>
      </c>
      <c r="AJ5" s="78" t="str">
        <f t="shared" ca="1" si="19"/>
        <v/>
      </c>
      <c r="AK5" s="78" t="str">
        <f t="shared" ca="1" si="20"/>
        <v/>
      </c>
      <c r="AL5" s="78" t="str">
        <f t="shared" ca="1" si="21"/>
        <v/>
      </c>
      <c r="AM5" s="78" t="str">
        <f t="shared" ca="1" si="22"/>
        <v/>
      </c>
    </row>
    <row r="6" spans="1:39">
      <c r="A6" s="38">
        <v>4</v>
      </c>
      <c r="B6" s="38" t="str">
        <f>IF(ISBLANK(ID管理番号商品名入力!D6),"",ID管理番号商品名入力!D6)</f>
        <v/>
      </c>
      <c r="C6" s="39" t="str">
        <f>IF(ISBLANK(ID管理番号商品名入力!F6),"",ID管理番号商品名入力!F6)</f>
        <v/>
      </c>
      <c r="D6" s="22" t="str">
        <f>IF(ISBLANK(サンプル入力!J7),"",サンプル入力!J7)</f>
        <v/>
      </c>
      <c r="E6" s="80" t="str">
        <f>IFERROR(VLOOKUP($D6,配送グループ設定!$A$31:$H$40,6,FALSE),"")</f>
        <v/>
      </c>
      <c r="F6" s="80" t="str">
        <f>IFERROR(VLOOKUP($D6,配送グループ設定!$A$31:$H$40,8,FALSE),"")</f>
        <v/>
      </c>
      <c r="G6" s="78">
        <v>0</v>
      </c>
      <c r="H6" s="78">
        <v>0</v>
      </c>
      <c r="I6" s="78">
        <v>0</v>
      </c>
      <c r="J6" s="78">
        <v>1</v>
      </c>
      <c r="K6" s="78" t="str">
        <f>IF(ISBLANK(サンプル入力!M7),"",サンプル入力!M7)</f>
        <v/>
      </c>
      <c r="L6" s="78">
        <v>1</v>
      </c>
      <c r="M6" s="81" t="str">
        <f>IF(ISBLANK(中部・下部フリースペース作成!$E$10),"5",中部・下部フリースペース作成!$E$10&amp;",5")</f>
        <v>5</v>
      </c>
      <c r="N6" s="81" t="str">
        <f>IF(ISBLANK(商品台帳反映用!E311),"",商品台帳反映用!E311)</f>
        <v/>
      </c>
      <c r="O6" s="81" t="str">
        <f ca="1">IF(N6=0,0,IF(ISBLANK(サンプル入力!F7),"",'計算(サンプル)'!F7))</f>
        <v/>
      </c>
      <c r="P6" s="78" t="str">
        <f ca="1">IF(N6=0,0,OFFSET('計算(サンプル)'!$F7,0,MATCH("サンプル"&amp;CHAR(10)&amp;P$2&amp;"単価",'計算(サンプル)'!$F$3:$AB$3,0)-1))</f>
        <v/>
      </c>
      <c r="Q6" s="78" t="str">
        <f ca="1">IF(O6=0,0,OFFSET('計算(サンプル)'!$F7,0,MATCH("サンプル"&amp;CHAR(10)&amp;Q$2&amp;"単価",'計算(サンプル)'!$F$3:$AB$3,0)-1))</f>
        <v/>
      </c>
      <c r="R6" s="78" t="str">
        <f ca="1">IF(P6=0,0,OFFSET('計算(サンプル)'!$F7,0,MATCH("サンプル"&amp;CHAR(10)&amp;R$2&amp;"単価",'計算(サンプル)'!$F$3:$AB$3,0)-1))</f>
        <v/>
      </c>
      <c r="S6" s="78" t="str">
        <f ca="1">IF(Q6=0,0,OFFSET('計算(サンプル)'!$F7,0,MATCH("サンプル"&amp;CHAR(10)&amp;S$2&amp;"単価",'計算(サンプル)'!$F$3:$AB$3,0)-1))</f>
        <v/>
      </c>
      <c r="T6" s="78" t="str">
        <f ca="1">IF(R6=0,0,OFFSET('計算(サンプル)'!$F7,0,MATCH("サンプル"&amp;CHAR(10)&amp;T$2&amp;"単価",'計算(サンプル)'!$F$3:$AB$3,0)-1))</f>
        <v/>
      </c>
      <c r="U6" s="78" t="str">
        <f ca="1">IF(S6=0,0,OFFSET('計算(サンプル)'!$F7,0,MATCH("サンプル"&amp;CHAR(10)&amp;U$2&amp;"単価",'計算(サンプル)'!$F$3:$AB$3,0)-1))</f>
        <v/>
      </c>
      <c r="V6" s="78" t="str">
        <f ca="1">IF(T6=0,0,OFFSET('計算(サンプル)'!$F7,0,MATCH("サンプル"&amp;CHAR(10)&amp;V$2&amp;"単価",'計算(サンプル)'!$F$3:$AB$3,0)-1))</f>
        <v/>
      </c>
      <c r="W6" s="78" t="str">
        <f ca="1">IF(U6=0,0,OFFSET('計算(サンプル)'!$F7,0,MATCH("サンプル"&amp;CHAR(10)&amp;W$2&amp;"単価",'計算(サンプル)'!$F$3:$AB$3,0)-1))</f>
        <v/>
      </c>
      <c r="X6" s="78" t="str">
        <f ca="1">IF(V6=0,0,OFFSET('計算(サンプル)'!$F7,0,MATCH("サンプル"&amp;CHAR(10)&amp;X$2&amp;"単価",'計算(サンプル)'!$F$3:$AB$3,0)-1))</f>
        <v/>
      </c>
      <c r="Y6" s="78" t="str">
        <f ca="1">IF(W6=0,0,OFFSET('計算(サンプル)'!$F7,0,MATCH("サンプル"&amp;CHAR(10)&amp;Y$2&amp;"単価",'計算(サンプル)'!$F$3:$AB$3,0)-1))</f>
        <v/>
      </c>
      <c r="Z6" s="78" t="str">
        <f ca="1">IF(X6=0,0,OFFSET('計算(サンプル)'!$F7,0,MATCH("サンプル"&amp;CHAR(10)&amp;Z$2&amp;"単価",'計算(サンプル)'!$F$3:$AB$3,0)-1))</f>
        <v/>
      </c>
      <c r="AA6" s="78" t="str">
        <f ca="1">IF(Y6=0,0,OFFSET('計算(サンプル)'!$F7,0,MATCH("サンプル"&amp;CHAR(10)&amp;AA$2&amp;"単価",'計算(サンプル)'!$F$3:$AB$3,0)-1))</f>
        <v/>
      </c>
      <c r="AB6" s="78" t="str">
        <f t="shared" ca="1" si="11"/>
        <v/>
      </c>
      <c r="AC6" s="78" t="str">
        <f t="shared" ca="1" si="12"/>
        <v/>
      </c>
      <c r="AD6" s="78" t="str">
        <f t="shared" ca="1" si="13"/>
        <v/>
      </c>
      <c r="AE6" s="78" t="str">
        <f t="shared" ca="1" si="14"/>
        <v/>
      </c>
      <c r="AF6" s="78" t="str">
        <f t="shared" ca="1" si="15"/>
        <v/>
      </c>
      <c r="AG6" s="78" t="str">
        <f t="shared" ca="1" si="16"/>
        <v/>
      </c>
      <c r="AH6" s="78" t="str">
        <f t="shared" ca="1" si="17"/>
        <v/>
      </c>
      <c r="AI6" s="78" t="str">
        <f t="shared" ca="1" si="18"/>
        <v/>
      </c>
      <c r="AJ6" s="78" t="str">
        <f t="shared" ca="1" si="19"/>
        <v/>
      </c>
      <c r="AK6" s="78" t="str">
        <f t="shared" ca="1" si="20"/>
        <v/>
      </c>
      <c r="AL6" s="78" t="str">
        <f t="shared" ca="1" si="21"/>
        <v/>
      </c>
      <c r="AM6" s="78" t="str">
        <f t="shared" ca="1" si="22"/>
        <v/>
      </c>
    </row>
    <row r="7" spans="1:39" ht="18.75" customHeight="1">
      <c r="A7" s="38">
        <v>5</v>
      </c>
      <c r="B7" s="38" t="str">
        <f>IF(ISBLANK(ID管理番号商品名入力!D7),"",ID管理番号商品名入力!D7)</f>
        <v/>
      </c>
      <c r="C7" s="39" t="str">
        <f>IF(ISBLANK(ID管理番号商品名入力!F7),"",ID管理番号商品名入力!F7)</f>
        <v/>
      </c>
      <c r="D7" s="22" t="str">
        <f>IF(ISBLANK(サンプル入力!J8),"",サンプル入力!J8)</f>
        <v/>
      </c>
      <c r="E7" s="80" t="str">
        <f>IFERROR(VLOOKUP($D7,配送グループ設定!$A$31:$H$40,6,FALSE),"")</f>
        <v/>
      </c>
      <c r="F7" s="80" t="str">
        <f>IFERROR(VLOOKUP($D7,配送グループ設定!$A$31:$H$40,8,FALSE),"")</f>
        <v/>
      </c>
      <c r="G7" s="78">
        <v>0</v>
      </c>
      <c r="H7" s="78">
        <v>0</v>
      </c>
      <c r="I7" s="78">
        <v>0</v>
      </c>
      <c r="J7" s="78">
        <v>1</v>
      </c>
      <c r="K7" s="78" t="str">
        <f>IF(ISBLANK(サンプル入力!M8),"",サンプル入力!M8)</f>
        <v/>
      </c>
      <c r="L7" s="78">
        <v>1</v>
      </c>
      <c r="M7" s="81" t="str">
        <f>IF(ISBLANK(中部・下部フリースペース作成!$E$10),"5",中部・下部フリースペース作成!$E$10&amp;",5")</f>
        <v>5</v>
      </c>
      <c r="N7" s="81" t="str">
        <f>IF(ISBLANK(商品台帳反映用!E312),"",商品台帳反映用!E312)</f>
        <v/>
      </c>
      <c r="O7" s="81" t="str">
        <f ca="1">IF(N7=0,0,IF(ISBLANK(サンプル入力!F8),"",'計算(サンプル)'!F8))</f>
        <v/>
      </c>
      <c r="P7" s="78" t="str">
        <f ca="1">IF(N7=0,0,OFFSET('計算(サンプル)'!$F8,0,MATCH("サンプル"&amp;CHAR(10)&amp;P$2&amp;"単価",'計算(サンプル)'!$F$3:$AB$3,0)-1))</f>
        <v/>
      </c>
      <c r="Q7" s="78" t="str">
        <f ca="1">IF(O7=0,0,OFFSET('計算(サンプル)'!$F8,0,MATCH("サンプル"&amp;CHAR(10)&amp;Q$2&amp;"単価",'計算(サンプル)'!$F$3:$AB$3,0)-1))</f>
        <v/>
      </c>
      <c r="R7" s="78" t="str">
        <f ca="1">IF(P7=0,0,OFFSET('計算(サンプル)'!$F8,0,MATCH("サンプル"&amp;CHAR(10)&amp;R$2&amp;"単価",'計算(サンプル)'!$F$3:$AB$3,0)-1))</f>
        <v/>
      </c>
      <c r="S7" s="78" t="str">
        <f ca="1">IF(Q7=0,0,OFFSET('計算(サンプル)'!$F8,0,MATCH("サンプル"&amp;CHAR(10)&amp;S$2&amp;"単価",'計算(サンプル)'!$F$3:$AB$3,0)-1))</f>
        <v/>
      </c>
      <c r="T7" s="78" t="str">
        <f ca="1">IF(R7=0,0,OFFSET('計算(サンプル)'!$F8,0,MATCH("サンプル"&amp;CHAR(10)&amp;T$2&amp;"単価",'計算(サンプル)'!$F$3:$AB$3,0)-1))</f>
        <v/>
      </c>
      <c r="U7" s="78" t="str">
        <f ca="1">IF(S7=0,0,OFFSET('計算(サンプル)'!$F8,0,MATCH("サンプル"&amp;CHAR(10)&amp;U$2&amp;"単価",'計算(サンプル)'!$F$3:$AB$3,0)-1))</f>
        <v/>
      </c>
      <c r="V7" s="78" t="str">
        <f ca="1">IF(T7=0,0,OFFSET('計算(サンプル)'!$F8,0,MATCH("サンプル"&amp;CHAR(10)&amp;V$2&amp;"単価",'計算(サンプル)'!$F$3:$AB$3,0)-1))</f>
        <v/>
      </c>
      <c r="W7" s="78" t="str">
        <f ca="1">IF(U7=0,0,OFFSET('計算(サンプル)'!$F8,0,MATCH("サンプル"&amp;CHAR(10)&amp;W$2&amp;"単価",'計算(サンプル)'!$F$3:$AB$3,0)-1))</f>
        <v/>
      </c>
      <c r="X7" s="78" t="str">
        <f ca="1">IF(V7=0,0,OFFSET('計算(サンプル)'!$F8,0,MATCH("サンプル"&amp;CHAR(10)&amp;X$2&amp;"単価",'計算(サンプル)'!$F$3:$AB$3,0)-1))</f>
        <v/>
      </c>
      <c r="Y7" s="78" t="str">
        <f ca="1">IF(W7=0,0,OFFSET('計算(サンプル)'!$F8,0,MATCH("サンプル"&amp;CHAR(10)&amp;Y$2&amp;"単価",'計算(サンプル)'!$F$3:$AB$3,0)-1))</f>
        <v/>
      </c>
      <c r="Z7" s="78" t="str">
        <f ca="1">IF(X7=0,0,OFFSET('計算(サンプル)'!$F8,0,MATCH("サンプル"&amp;CHAR(10)&amp;Z$2&amp;"単価",'計算(サンプル)'!$F$3:$AB$3,0)-1))</f>
        <v/>
      </c>
      <c r="AA7" s="78" t="str">
        <f ca="1">IF(Y7=0,0,OFFSET('計算(サンプル)'!$F8,0,MATCH("サンプル"&amp;CHAR(10)&amp;AA$2&amp;"単価",'計算(サンプル)'!$F$3:$AB$3,0)-1))</f>
        <v/>
      </c>
      <c r="AB7" s="78" t="str">
        <f t="shared" ca="1" si="11"/>
        <v/>
      </c>
      <c r="AC7" s="78" t="str">
        <f t="shared" ca="1" si="12"/>
        <v/>
      </c>
      <c r="AD7" s="78" t="str">
        <f t="shared" ca="1" si="13"/>
        <v/>
      </c>
      <c r="AE7" s="78" t="str">
        <f t="shared" ca="1" si="14"/>
        <v/>
      </c>
      <c r="AF7" s="78" t="str">
        <f t="shared" ca="1" si="15"/>
        <v/>
      </c>
      <c r="AG7" s="78" t="str">
        <f t="shared" ca="1" si="16"/>
        <v/>
      </c>
      <c r="AH7" s="78" t="str">
        <f t="shared" ca="1" si="17"/>
        <v/>
      </c>
      <c r="AI7" s="78" t="str">
        <f t="shared" ca="1" si="18"/>
        <v/>
      </c>
      <c r="AJ7" s="78" t="str">
        <f t="shared" ca="1" si="19"/>
        <v/>
      </c>
      <c r="AK7" s="78" t="str">
        <f t="shared" ca="1" si="20"/>
        <v/>
      </c>
      <c r="AL7" s="78" t="str">
        <f t="shared" ca="1" si="21"/>
        <v/>
      </c>
      <c r="AM7" s="78" t="str">
        <f t="shared" ca="1" si="22"/>
        <v/>
      </c>
    </row>
    <row r="8" spans="1:39" ht="18.75" customHeight="1">
      <c r="A8" s="38">
        <v>6</v>
      </c>
      <c r="B8" s="38" t="str">
        <f>IF(ISBLANK(ID管理番号商品名入力!D8),"",ID管理番号商品名入力!D8)</f>
        <v/>
      </c>
      <c r="C8" s="39" t="str">
        <f>IF(ISBLANK(ID管理番号商品名入力!F8),"",ID管理番号商品名入力!F8)</f>
        <v/>
      </c>
      <c r="D8" s="22" t="str">
        <f>IF(ISBLANK(サンプル入力!J9),"",サンプル入力!J9)</f>
        <v/>
      </c>
      <c r="E8" s="80" t="str">
        <f>IFERROR(VLOOKUP($D8,配送グループ設定!$A$31:$H$40,6,FALSE),"")</f>
        <v/>
      </c>
      <c r="F8" s="80" t="str">
        <f>IFERROR(VLOOKUP($D8,配送グループ設定!$A$31:$H$40,8,FALSE),"")</f>
        <v/>
      </c>
      <c r="G8" s="78">
        <v>0</v>
      </c>
      <c r="H8" s="78">
        <v>0</v>
      </c>
      <c r="I8" s="78">
        <v>0</v>
      </c>
      <c r="J8" s="78">
        <v>1</v>
      </c>
      <c r="K8" s="78" t="str">
        <f>IF(ISBLANK(サンプル入力!M9),"",サンプル入力!M9)</f>
        <v/>
      </c>
      <c r="L8" s="78">
        <v>1</v>
      </c>
      <c r="M8" s="81" t="str">
        <f>IF(ISBLANK(中部・下部フリースペース作成!$E$10),"5",中部・下部フリースペース作成!$E$10&amp;",5")</f>
        <v>5</v>
      </c>
      <c r="N8" s="81" t="str">
        <f>IF(ISBLANK(商品台帳反映用!E313),"",商品台帳反映用!E313)</f>
        <v/>
      </c>
      <c r="O8" s="81" t="str">
        <f ca="1">IF(N8=0,0,IF(ISBLANK(サンプル入力!F9),"",'計算(サンプル)'!F9))</f>
        <v/>
      </c>
      <c r="P8" s="78" t="str">
        <f ca="1">IF(N8=0,0,OFFSET('計算(サンプル)'!$F9,0,MATCH("サンプル"&amp;CHAR(10)&amp;P$2&amp;"単価",'計算(サンプル)'!$F$3:$AB$3,0)-1))</f>
        <v/>
      </c>
      <c r="Q8" s="78" t="str">
        <f ca="1">IF(O8=0,0,OFFSET('計算(サンプル)'!$F9,0,MATCH("サンプル"&amp;CHAR(10)&amp;Q$2&amp;"単価",'計算(サンプル)'!$F$3:$AB$3,0)-1))</f>
        <v/>
      </c>
      <c r="R8" s="78" t="str">
        <f ca="1">IF(P8=0,0,OFFSET('計算(サンプル)'!$F9,0,MATCH("サンプル"&amp;CHAR(10)&amp;R$2&amp;"単価",'計算(サンプル)'!$F$3:$AB$3,0)-1))</f>
        <v/>
      </c>
      <c r="S8" s="78" t="str">
        <f ca="1">IF(Q8=0,0,OFFSET('計算(サンプル)'!$F9,0,MATCH("サンプル"&amp;CHAR(10)&amp;S$2&amp;"単価",'計算(サンプル)'!$F$3:$AB$3,0)-1))</f>
        <v/>
      </c>
      <c r="T8" s="78" t="str">
        <f ca="1">IF(R8=0,0,OFFSET('計算(サンプル)'!$F9,0,MATCH("サンプル"&amp;CHAR(10)&amp;T$2&amp;"単価",'計算(サンプル)'!$F$3:$AB$3,0)-1))</f>
        <v/>
      </c>
      <c r="U8" s="78" t="str">
        <f ca="1">IF(S8=0,0,OFFSET('計算(サンプル)'!$F9,0,MATCH("サンプル"&amp;CHAR(10)&amp;U$2&amp;"単価",'計算(サンプル)'!$F$3:$AB$3,0)-1))</f>
        <v/>
      </c>
      <c r="V8" s="78" t="str">
        <f ca="1">IF(T8=0,0,OFFSET('計算(サンプル)'!$F9,0,MATCH("サンプル"&amp;CHAR(10)&amp;V$2&amp;"単価",'計算(サンプル)'!$F$3:$AB$3,0)-1))</f>
        <v/>
      </c>
      <c r="W8" s="78" t="str">
        <f ca="1">IF(U8=0,0,OFFSET('計算(サンプル)'!$F9,0,MATCH("サンプル"&amp;CHAR(10)&amp;W$2&amp;"単価",'計算(サンプル)'!$F$3:$AB$3,0)-1))</f>
        <v/>
      </c>
      <c r="X8" s="78" t="str">
        <f ca="1">IF(V8=0,0,OFFSET('計算(サンプル)'!$F9,0,MATCH("サンプル"&amp;CHAR(10)&amp;X$2&amp;"単価",'計算(サンプル)'!$F$3:$AB$3,0)-1))</f>
        <v/>
      </c>
      <c r="Y8" s="78" t="str">
        <f ca="1">IF(W8=0,0,OFFSET('計算(サンプル)'!$F9,0,MATCH("サンプル"&amp;CHAR(10)&amp;Y$2&amp;"単価",'計算(サンプル)'!$F$3:$AB$3,0)-1))</f>
        <v/>
      </c>
      <c r="Z8" s="78" t="str">
        <f ca="1">IF(X8=0,0,OFFSET('計算(サンプル)'!$F9,0,MATCH("サンプル"&amp;CHAR(10)&amp;Z$2&amp;"単価",'計算(サンプル)'!$F$3:$AB$3,0)-1))</f>
        <v/>
      </c>
      <c r="AA8" s="78" t="str">
        <f ca="1">IF(Y8=0,0,OFFSET('計算(サンプル)'!$F9,0,MATCH("サンプル"&amp;CHAR(10)&amp;AA$2&amp;"単価",'計算(サンプル)'!$F$3:$AB$3,0)-1))</f>
        <v/>
      </c>
      <c r="AB8" s="78" t="str">
        <f t="shared" ca="1" si="11"/>
        <v/>
      </c>
      <c r="AC8" s="78" t="str">
        <f t="shared" ca="1" si="12"/>
        <v/>
      </c>
      <c r="AD8" s="78" t="str">
        <f t="shared" ca="1" si="13"/>
        <v/>
      </c>
      <c r="AE8" s="78" t="str">
        <f t="shared" ca="1" si="14"/>
        <v/>
      </c>
      <c r="AF8" s="78" t="str">
        <f t="shared" ca="1" si="15"/>
        <v/>
      </c>
      <c r="AG8" s="78" t="str">
        <f t="shared" ca="1" si="16"/>
        <v/>
      </c>
      <c r="AH8" s="78" t="str">
        <f t="shared" ca="1" si="17"/>
        <v/>
      </c>
      <c r="AI8" s="78" t="str">
        <f t="shared" ca="1" si="18"/>
        <v/>
      </c>
      <c r="AJ8" s="78" t="str">
        <f t="shared" ca="1" si="19"/>
        <v/>
      </c>
      <c r="AK8" s="78" t="str">
        <f t="shared" ca="1" si="20"/>
        <v/>
      </c>
      <c r="AL8" s="78" t="str">
        <f t="shared" ca="1" si="21"/>
        <v/>
      </c>
      <c r="AM8" s="78" t="str">
        <f t="shared" ca="1" si="22"/>
        <v/>
      </c>
    </row>
    <row r="9" spans="1:39" ht="18.75" customHeight="1">
      <c r="A9" s="38">
        <v>7</v>
      </c>
      <c r="B9" s="38" t="str">
        <f>IF(ISBLANK(ID管理番号商品名入力!D9),"",ID管理番号商品名入力!D9)</f>
        <v/>
      </c>
      <c r="C9" s="39" t="str">
        <f>IF(ISBLANK(ID管理番号商品名入力!F9),"",ID管理番号商品名入力!F9)</f>
        <v/>
      </c>
      <c r="D9" s="22" t="str">
        <f>IF(ISBLANK(サンプル入力!J10),"",サンプル入力!J10)</f>
        <v/>
      </c>
      <c r="E9" s="80" t="str">
        <f>IFERROR(VLOOKUP($D9,配送グループ設定!$A$31:$H$40,6,FALSE),"")</f>
        <v/>
      </c>
      <c r="F9" s="80" t="str">
        <f>IFERROR(VLOOKUP($D9,配送グループ設定!$A$31:$H$40,8,FALSE),"")</f>
        <v/>
      </c>
      <c r="G9" s="78">
        <v>0</v>
      </c>
      <c r="H9" s="78">
        <v>0</v>
      </c>
      <c r="I9" s="78">
        <v>0</v>
      </c>
      <c r="J9" s="78">
        <v>1</v>
      </c>
      <c r="K9" s="78" t="str">
        <f>IF(ISBLANK(サンプル入力!M10),"",サンプル入力!M10)</f>
        <v/>
      </c>
      <c r="L9" s="78">
        <v>1</v>
      </c>
      <c r="M9" s="81" t="str">
        <f>IF(ISBLANK(中部・下部フリースペース作成!$E$10),"5",中部・下部フリースペース作成!$E$10&amp;",5")</f>
        <v>5</v>
      </c>
      <c r="N9" s="81" t="str">
        <f>IF(ISBLANK(商品台帳反映用!E314),"",商品台帳反映用!E314)</f>
        <v/>
      </c>
      <c r="O9" s="81" t="str">
        <f ca="1">IF(N9=0,0,IF(ISBLANK(サンプル入力!F10),"",'計算(サンプル)'!F10))</f>
        <v/>
      </c>
      <c r="P9" s="78" t="str">
        <f ca="1">IF(N9=0,0,OFFSET('計算(サンプル)'!$F10,0,MATCH("サンプル"&amp;CHAR(10)&amp;P$2&amp;"単価",'計算(サンプル)'!$F$3:$AB$3,0)-1))</f>
        <v/>
      </c>
      <c r="Q9" s="78" t="str">
        <f ca="1">IF(O9=0,0,OFFSET('計算(サンプル)'!$F10,0,MATCH("サンプル"&amp;CHAR(10)&amp;Q$2&amp;"単価",'計算(サンプル)'!$F$3:$AB$3,0)-1))</f>
        <v/>
      </c>
      <c r="R9" s="78" t="str">
        <f ca="1">IF(P9=0,0,OFFSET('計算(サンプル)'!$F10,0,MATCH("サンプル"&amp;CHAR(10)&amp;R$2&amp;"単価",'計算(サンプル)'!$F$3:$AB$3,0)-1))</f>
        <v/>
      </c>
      <c r="S9" s="78" t="str">
        <f ca="1">IF(Q9=0,0,OFFSET('計算(サンプル)'!$F10,0,MATCH("サンプル"&amp;CHAR(10)&amp;S$2&amp;"単価",'計算(サンプル)'!$F$3:$AB$3,0)-1))</f>
        <v/>
      </c>
      <c r="T9" s="78" t="str">
        <f ca="1">IF(R9=0,0,OFFSET('計算(サンプル)'!$F10,0,MATCH("サンプル"&amp;CHAR(10)&amp;T$2&amp;"単価",'計算(サンプル)'!$F$3:$AB$3,0)-1))</f>
        <v/>
      </c>
      <c r="U9" s="78" t="str">
        <f ca="1">IF(S9=0,0,OFFSET('計算(サンプル)'!$F10,0,MATCH("サンプル"&amp;CHAR(10)&amp;U$2&amp;"単価",'計算(サンプル)'!$F$3:$AB$3,0)-1))</f>
        <v/>
      </c>
      <c r="V9" s="78" t="str">
        <f ca="1">IF(T9=0,0,OFFSET('計算(サンプル)'!$F10,0,MATCH("サンプル"&amp;CHAR(10)&amp;V$2&amp;"単価",'計算(サンプル)'!$F$3:$AB$3,0)-1))</f>
        <v/>
      </c>
      <c r="W9" s="78" t="str">
        <f ca="1">IF(U9=0,0,OFFSET('計算(サンプル)'!$F10,0,MATCH("サンプル"&amp;CHAR(10)&amp;W$2&amp;"単価",'計算(サンプル)'!$F$3:$AB$3,0)-1))</f>
        <v/>
      </c>
      <c r="X9" s="78" t="str">
        <f ca="1">IF(V9=0,0,OFFSET('計算(サンプル)'!$F10,0,MATCH("サンプル"&amp;CHAR(10)&amp;X$2&amp;"単価",'計算(サンプル)'!$F$3:$AB$3,0)-1))</f>
        <v/>
      </c>
      <c r="Y9" s="78" t="str">
        <f ca="1">IF(W9=0,0,OFFSET('計算(サンプル)'!$F10,0,MATCH("サンプル"&amp;CHAR(10)&amp;Y$2&amp;"単価",'計算(サンプル)'!$F$3:$AB$3,0)-1))</f>
        <v/>
      </c>
      <c r="Z9" s="78" t="str">
        <f ca="1">IF(X9=0,0,OFFSET('計算(サンプル)'!$F10,0,MATCH("サンプル"&amp;CHAR(10)&amp;Z$2&amp;"単価",'計算(サンプル)'!$F$3:$AB$3,0)-1))</f>
        <v/>
      </c>
      <c r="AA9" s="78" t="str">
        <f ca="1">IF(Y9=0,0,OFFSET('計算(サンプル)'!$F10,0,MATCH("サンプル"&amp;CHAR(10)&amp;AA$2&amp;"単価",'計算(サンプル)'!$F$3:$AB$3,0)-1))</f>
        <v/>
      </c>
      <c r="AB9" s="78" t="str">
        <f t="shared" ca="1" si="11"/>
        <v/>
      </c>
      <c r="AC9" s="78" t="str">
        <f t="shared" ca="1" si="12"/>
        <v/>
      </c>
      <c r="AD9" s="78" t="str">
        <f t="shared" ca="1" si="13"/>
        <v/>
      </c>
      <c r="AE9" s="78" t="str">
        <f t="shared" ca="1" si="14"/>
        <v/>
      </c>
      <c r="AF9" s="78" t="str">
        <f t="shared" ca="1" si="15"/>
        <v/>
      </c>
      <c r="AG9" s="78" t="str">
        <f t="shared" ca="1" si="16"/>
        <v/>
      </c>
      <c r="AH9" s="78" t="str">
        <f t="shared" ca="1" si="17"/>
        <v/>
      </c>
      <c r="AI9" s="78" t="str">
        <f t="shared" ca="1" si="18"/>
        <v/>
      </c>
      <c r="AJ9" s="78" t="str">
        <f t="shared" ca="1" si="19"/>
        <v/>
      </c>
      <c r="AK9" s="78" t="str">
        <f t="shared" ca="1" si="20"/>
        <v/>
      </c>
      <c r="AL9" s="78" t="str">
        <f t="shared" ca="1" si="21"/>
        <v/>
      </c>
      <c r="AM9" s="78" t="str">
        <f t="shared" ca="1" si="22"/>
        <v/>
      </c>
    </row>
    <row r="10" spans="1:39" ht="18.75" customHeight="1">
      <c r="A10" s="38">
        <v>8</v>
      </c>
      <c r="B10" s="38" t="str">
        <f>IF(ISBLANK(ID管理番号商品名入力!D10),"",ID管理番号商品名入力!D10)</f>
        <v/>
      </c>
      <c r="C10" s="39" t="str">
        <f>IF(ISBLANK(ID管理番号商品名入力!F10),"",ID管理番号商品名入力!F10)</f>
        <v/>
      </c>
      <c r="D10" s="22" t="str">
        <f>IF(ISBLANK(サンプル入力!J11),"",サンプル入力!J11)</f>
        <v/>
      </c>
      <c r="E10" s="80" t="str">
        <f>IFERROR(VLOOKUP($D10,配送グループ設定!$A$31:$H$40,6,FALSE),"")</f>
        <v/>
      </c>
      <c r="F10" s="80" t="str">
        <f>IFERROR(VLOOKUP($D10,配送グループ設定!$A$31:$H$40,8,FALSE),"")</f>
        <v/>
      </c>
      <c r="G10" s="78">
        <v>0</v>
      </c>
      <c r="H10" s="78">
        <v>0</v>
      </c>
      <c r="I10" s="78">
        <v>0</v>
      </c>
      <c r="J10" s="78">
        <v>1</v>
      </c>
      <c r="K10" s="78" t="str">
        <f>IF(ISBLANK(サンプル入力!M11),"",サンプル入力!M11)</f>
        <v/>
      </c>
      <c r="L10" s="78">
        <v>1</v>
      </c>
      <c r="M10" s="81" t="str">
        <f>IF(ISBLANK(中部・下部フリースペース作成!$E$10),"5",中部・下部フリースペース作成!$E$10&amp;",5")</f>
        <v>5</v>
      </c>
      <c r="N10" s="81" t="str">
        <f>IF(ISBLANK(商品台帳反映用!E315),"",商品台帳反映用!E315)</f>
        <v/>
      </c>
      <c r="O10" s="81" t="str">
        <f ca="1">IF(N10=0,0,IF(ISBLANK(サンプル入力!F11),"",'計算(サンプル)'!F11))</f>
        <v/>
      </c>
      <c r="P10" s="78" t="str">
        <f ca="1">IF(N10=0,0,OFFSET('計算(サンプル)'!$F11,0,MATCH("サンプル"&amp;CHAR(10)&amp;P$2&amp;"単価",'計算(サンプル)'!$F$3:$AB$3,0)-1))</f>
        <v/>
      </c>
      <c r="Q10" s="78" t="str">
        <f ca="1">IF(O10=0,0,OFFSET('計算(サンプル)'!$F11,0,MATCH("サンプル"&amp;CHAR(10)&amp;Q$2&amp;"単価",'計算(サンプル)'!$F$3:$AB$3,0)-1))</f>
        <v/>
      </c>
      <c r="R10" s="78" t="str">
        <f ca="1">IF(P10=0,0,OFFSET('計算(サンプル)'!$F11,0,MATCH("サンプル"&amp;CHAR(10)&amp;R$2&amp;"単価",'計算(サンプル)'!$F$3:$AB$3,0)-1))</f>
        <v/>
      </c>
      <c r="S10" s="78" t="str">
        <f ca="1">IF(Q10=0,0,OFFSET('計算(サンプル)'!$F11,0,MATCH("サンプル"&amp;CHAR(10)&amp;S$2&amp;"単価",'計算(サンプル)'!$F$3:$AB$3,0)-1))</f>
        <v/>
      </c>
      <c r="T10" s="78" t="str">
        <f ca="1">IF(R10=0,0,OFFSET('計算(サンプル)'!$F11,0,MATCH("サンプル"&amp;CHAR(10)&amp;T$2&amp;"単価",'計算(サンプル)'!$F$3:$AB$3,0)-1))</f>
        <v/>
      </c>
      <c r="U10" s="78" t="str">
        <f ca="1">IF(S10=0,0,OFFSET('計算(サンプル)'!$F11,0,MATCH("サンプル"&amp;CHAR(10)&amp;U$2&amp;"単価",'計算(サンプル)'!$F$3:$AB$3,0)-1))</f>
        <v/>
      </c>
      <c r="V10" s="78" t="str">
        <f ca="1">IF(T10=0,0,OFFSET('計算(サンプル)'!$F11,0,MATCH("サンプル"&amp;CHAR(10)&amp;V$2&amp;"単価",'計算(サンプル)'!$F$3:$AB$3,0)-1))</f>
        <v/>
      </c>
      <c r="W10" s="78" t="str">
        <f ca="1">IF(U10=0,0,OFFSET('計算(サンプル)'!$F11,0,MATCH("サンプル"&amp;CHAR(10)&amp;W$2&amp;"単価",'計算(サンプル)'!$F$3:$AB$3,0)-1))</f>
        <v/>
      </c>
      <c r="X10" s="78" t="str">
        <f ca="1">IF(V10=0,0,OFFSET('計算(サンプル)'!$F11,0,MATCH("サンプル"&amp;CHAR(10)&amp;X$2&amp;"単価",'計算(サンプル)'!$F$3:$AB$3,0)-1))</f>
        <v/>
      </c>
      <c r="Y10" s="78" t="str">
        <f ca="1">IF(W10=0,0,OFFSET('計算(サンプル)'!$F11,0,MATCH("サンプル"&amp;CHAR(10)&amp;Y$2&amp;"単価",'計算(サンプル)'!$F$3:$AB$3,0)-1))</f>
        <v/>
      </c>
      <c r="Z10" s="78" t="str">
        <f ca="1">IF(X10=0,0,OFFSET('計算(サンプル)'!$F11,0,MATCH("サンプル"&amp;CHAR(10)&amp;Z$2&amp;"単価",'計算(サンプル)'!$F$3:$AB$3,0)-1))</f>
        <v/>
      </c>
      <c r="AA10" s="78" t="str">
        <f ca="1">IF(Y10=0,0,OFFSET('計算(サンプル)'!$F11,0,MATCH("サンプル"&amp;CHAR(10)&amp;AA$2&amp;"単価",'計算(サンプル)'!$F$3:$AB$3,0)-1))</f>
        <v/>
      </c>
      <c r="AB10" s="78" t="str">
        <f t="shared" ca="1" si="11"/>
        <v/>
      </c>
      <c r="AC10" s="78" t="str">
        <f t="shared" ca="1" si="12"/>
        <v/>
      </c>
      <c r="AD10" s="78" t="str">
        <f t="shared" ca="1" si="13"/>
        <v/>
      </c>
      <c r="AE10" s="78" t="str">
        <f t="shared" ca="1" si="14"/>
        <v/>
      </c>
      <c r="AF10" s="78" t="str">
        <f t="shared" ca="1" si="15"/>
        <v/>
      </c>
      <c r="AG10" s="78" t="str">
        <f t="shared" ca="1" si="16"/>
        <v/>
      </c>
      <c r="AH10" s="78" t="str">
        <f t="shared" ca="1" si="17"/>
        <v/>
      </c>
      <c r="AI10" s="78" t="str">
        <f t="shared" ca="1" si="18"/>
        <v/>
      </c>
      <c r="AJ10" s="78" t="str">
        <f t="shared" ca="1" si="19"/>
        <v/>
      </c>
      <c r="AK10" s="78" t="str">
        <f t="shared" ca="1" si="20"/>
        <v/>
      </c>
      <c r="AL10" s="78" t="str">
        <f t="shared" ca="1" si="21"/>
        <v/>
      </c>
      <c r="AM10" s="78" t="str">
        <f t="shared" ca="1" si="22"/>
        <v/>
      </c>
    </row>
    <row r="11" spans="1:39" ht="18.75" customHeight="1">
      <c r="A11" s="38">
        <v>9</v>
      </c>
      <c r="B11" s="38" t="str">
        <f>IF(ISBLANK(ID管理番号商品名入力!D11),"",ID管理番号商品名入力!D11)</f>
        <v/>
      </c>
      <c r="C11" s="39" t="str">
        <f>IF(ISBLANK(ID管理番号商品名入力!F11),"",ID管理番号商品名入力!F11)</f>
        <v/>
      </c>
      <c r="D11" s="22" t="str">
        <f>IF(ISBLANK(サンプル入力!J12),"",サンプル入力!J12)</f>
        <v/>
      </c>
      <c r="E11" s="80" t="str">
        <f>IFERROR(VLOOKUP($D11,配送グループ設定!$A$31:$H$40,6,FALSE),"")</f>
        <v/>
      </c>
      <c r="F11" s="80" t="str">
        <f>IFERROR(VLOOKUP($D11,配送グループ設定!$A$31:$H$40,8,FALSE),"")</f>
        <v/>
      </c>
      <c r="G11" s="78">
        <v>0</v>
      </c>
      <c r="H11" s="78">
        <v>0</v>
      </c>
      <c r="I11" s="78">
        <v>0</v>
      </c>
      <c r="J11" s="78">
        <v>1</v>
      </c>
      <c r="K11" s="78" t="str">
        <f>IF(ISBLANK(サンプル入力!M12),"",サンプル入力!M12)</f>
        <v/>
      </c>
      <c r="L11" s="78">
        <v>1</v>
      </c>
      <c r="M11" s="81" t="str">
        <f>IF(ISBLANK(中部・下部フリースペース作成!$E$10),"5",中部・下部フリースペース作成!$E$10&amp;",5")</f>
        <v>5</v>
      </c>
      <c r="N11" s="81" t="str">
        <f>IF(ISBLANK(商品台帳反映用!E316),"",商品台帳反映用!E316)</f>
        <v/>
      </c>
      <c r="O11" s="81" t="str">
        <f ca="1">IF(N11=0,0,IF(ISBLANK(サンプル入力!F12),"",'計算(サンプル)'!F12))</f>
        <v/>
      </c>
      <c r="P11" s="78" t="str">
        <f ca="1">IF(N11=0,0,OFFSET('計算(サンプル)'!$F12,0,MATCH("サンプル"&amp;CHAR(10)&amp;P$2&amp;"単価",'計算(サンプル)'!$F$3:$AB$3,0)-1))</f>
        <v/>
      </c>
      <c r="Q11" s="78" t="str">
        <f ca="1">IF(O11=0,0,OFFSET('計算(サンプル)'!$F12,0,MATCH("サンプル"&amp;CHAR(10)&amp;Q$2&amp;"単価",'計算(サンプル)'!$F$3:$AB$3,0)-1))</f>
        <v/>
      </c>
      <c r="R11" s="78" t="str">
        <f ca="1">IF(P11=0,0,OFFSET('計算(サンプル)'!$F12,0,MATCH("サンプル"&amp;CHAR(10)&amp;R$2&amp;"単価",'計算(サンプル)'!$F$3:$AB$3,0)-1))</f>
        <v/>
      </c>
      <c r="S11" s="78" t="str">
        <f ca="1">IF(Q11=0,0,OFFSET('計算(サンプル)'!$F12,0,MATCH("サンプル"&amp;CHAR(10)&amp;S$2&amp;"単価",'計算(サンプル)'!$F$3:$AB$3,0)-1))</f>
        <v/>
      </c>
      <c r="T11" s="78" t="str">
        <f ca="1">IF(R11=0,0,OFFSET('計算(サンプル)'!$F12,0,MATCH("サンプル"&amp;CHAR(10)&amp;T$2&amp;"単価",'計算(サンプル)'!$F$3:$AB$3,0)-1))</f>
        <v/>
      </c>
      <c r="U11" s="78" t="str">
        <f ca="1">IF(S11=0,0,OFFSET('計算(サンプル)'!$F12,0,MATCH("サンプル"&amp;CHAR(10)&amp;U$2&amp;"単価",'計算(サンプル)'!$F$3:$AB$3,0)-1))</f>
        <v/>
      </c>
      <c r="V11" s="78" t="str">
        <f ca="1">IF(T11=0,0,OFFSET('計算(サンプル)'!$F12,0,MATCH("サンプル"&amp;CHAR(10)&amp;V$2&amp;"単価",'計算(サンプル)'!$F$3:$AB$3,0)-1))</f>
        <v/>
      </c>
      <c r="W11" s="78" t="str">
        <f ca="1">IF(U11=0,0,OFFSET('計算(サンプル)'!$F12,0,MATCH("サンプル"&amp;CHAR(10)&amp;W$2&amp;"単価",'計算(サンプル)'!$F$3:$AB$3,0)-1))</f>
        <v/>
      </c>
      <c r="X11" s="78" t="str">
        <f ca="1">IF(V11=0,0,OFFSET('計算(サンプル)'!$F12,0,MATCH("サンプル"&amp;CHAR(10)&amp;X$2&amp;"単価",'計算(サンプル)'!$F$3:$AB$3,0)-1))</f>
        <v/>
      </c>
      <c r="Y11" s="78" t="str">
        <f ca="1">IF(W11=0,0,OFFSET('計算(サンプル)'!$F12,0,MATCH("サンプル"&amp;CHAR(10)&amp;Y$2&amp;"単価",'計算(サンプル)'!$F$3:$AB$3,0)-1))</f>
        <v/>
      </c>
      <c r="Z11" s="78" t="str">
        <f ca="1">IF(X11=0,0,OFFSET('計算(サンプル)'!$F12,0,MATCH("サンプル"&amp;CHAR(10)&amp;Z$2&amp;"単価",'計算(サンプル)'!$F$3:$AB$3,0)-1))</f>
        <v/>
      </c>
      <c r="AA11" s="78" t="str">
        <f ca="1">IF(Y11=0,0,OFFSET('計算(サンプル)'!$F12,0,MATCH("サンプル"&amp;CHAR(10)&amp;AA$2&amp;"単価",'計算(サンプル)'!$F$3:$AB$3,0)-1))</f>
        <v/>
      </c>
      <c r="AB11" s="78" t="str">
        <f t="shared" ca="1" si="11"/>
        <v/>
      </c>
      <c r="AC11" s="78" t="str">
        <f t="shared" ca="1" si="12"/>
        <v/>
      </c>
      <c r="AD11" s="78" t="str">
        <f t="shared" ca="1" si="13"/>
        <v/>
      </c>
      <c r="AE11" s="78" t="str">
        <f t="shared" ca="1" si="14"/>
        <v/>
      </c>
      <c r="AF11" s="78" t="str">
        <f t="shared" ca="1" si="15"/>
        <v/>
      </c>
      <c r="AG11" s="78" t="str">
        <f t="shared" ca="1" si="16"/>
        <v/>
      </c>
      <c r="AH11" s="78" t="str">
        <f t="shared" ca="1" si="17"/>
        <v/>
      </c>
      <c r="AI11" s="78" t="str">
        <f t="shared" ca="1" si="18"/>
        <v/>
      </c>
      <c r="AJ11" s="78" t="str">
        <f t="shared" ca="1" si="19"/>
        <v/>
      </c>
      <c r="AK11" s="78" t="str">
        <f t="shared" ca="1" si="20"/>
        <v/>
      </c>
      <c r="AL11" s="78" t="str">
        <f t="shared" ca="1" si="21"/>
        <v/>
      </c>
      <c r="AM11" s="78" t="str">
        <f t="shared" ca="1" si="22"/>
        <v/>
      </c>
    </row>
    <row r="12" spans="1:39" ht="18.75" customHeight="1">
      <c r="A12" s="38">
        <v>10</v>
      </c>
      <c r="B12" s="38" t="str">
        <f>IF(ISBLANK(ID管理番号商品名入力!D12),"",ID管理番号商品名入力!D12)</f>
        <v/>
      </c>
      <c r="C12" s="39" t="str">
        <f>IF(ISBLANK(ID管理番号商品名入力!F12),"",ID管理番号商品名入力!F12)</f>
        <v/>
      </c>
      <c r="D12" s="22" t="str">
        <f>IF(ISBLANK(サンプル入力!J13),"",サンプル入力!J13)</f>
        <v/>
      </c>
      <c r="E12" s="80" t="str">
        <f>IFERROR(VLOOKUP($D12,配送グループ設定!$A$31:$H$40,6,FALSE),"")</f>
        <v/>
      </c>
      <c r="F12" s="80" t="str">
        <f>IFERROR(VLOOKUP($D12,配送グループ設定!$A$31:$H$40,8,FALSE),"")</f>
        <v/>
      </c>
      <c r="G12" s="78">
        <v>0</v>
      </c>
      <c r="H12" s="78">
        <v>0</v>
      </c>
      <c r="I12" s="78">
        <v>0</v>
      </c>
      <c r="J12" s="78">
        <v>1</v>
      </c>
      <c r="K12" s="78" t="str">
        <f>IF(ISBLANK(サンプル入力!M13),"",サンプル入力!M13)</f>
        <v/>
      </c>
      <c r="L12" s="78">
        <v>1</v>
      </c>
      <c r="M12" s="81" t="str">
        <f>IF(ISBLANK(中部・下部フリースペース作成!$E$10),"5",中部・下部フリースペース作成!$E$10&amp;",5")</f>
        <v>5</v>
      </c>
      <c r="N12" s="81" t="str">
        <f>IF(ISBLANK(商品台帳反映用!E317),"",商品台帳反映用!E317)</f>
        <v/>
      </c>
      <c r="O12" s="81" t="str">
        <f ca="1">IF(N12=0,0,IF(ISBLANK(サンプル入力!F13),"",'計算(サンプル)'!F13))</f>
        <v/>
      </c>
      <c r="P12" s="78" t="str">
        <f ca="1">IF(N12=0,0,OFFSET('計算(サンプル)'!$F13,0,MATCH("サンプル"&amp;CHAR(10)&amp;P$2&amp;"単価",'計算(サンプル)'!$F$3:$AB$3,0)-1))</f>
        <v/>
      </c>
      <c r="Q12" s="78" t="str">
        <f ca="1">IF(O12=0,0,OFFSET('計算(サンプル)'!$F13,0,MATCH("サンプル"&amp;CHAR(10)&amp;Q$2&amp;"単価",'計算(サンプル)'!$F$3:$AB$3,0)-1))</f>
        <v/>
      </c>
      <c r="R12" s="78" t="str">
        <f ca="1">IF(P12=0,0,OFFSET('計算(サンプル)'!$F13,0,MATCH("サンプル"&amp;CHAR(10)&amp;R$2&amp;"単価",'計算(サンプル)'!$F$3:$AB$3,0)-1))</f>
        <v/>
      </c>
      <c r="S12" s="78" t="str">
        <f ca="1">IF(Q12=0,0,OFFSET('計算(サンプル)'!$F13,0,MATCH("サンプル"&amp;CHAR(10)&amp;S$2&amp;"単価",'計算(サンプル)'!$F$3:$AB$3,0)-1))</f>
        <v/>
      </c>
      <c r="T12" s="78" t="str">
        <f ca="1">IF(R12=0,0,OFFSET('計算(サンプル)'!$F13,0,MATCH("サンプル"&amp;CHAR(10)&amp;T$2&amp;"単価",'計算(サンプル)'!$F$3:$AB$3,0)-1))</f>
        <v/>
      </c>
      <c r="U12" s="78" t="str">
        <f ca="1">IF(S12=0,0,OFFSET('計算(サンプル)'!$F13,0,MATCH("サンプル"&amp;CHAR(10)&amp;U$2&amp;"単価",'計算(サンプル)'!$F$3:$AB$3,0)-1))</f>
        <v/>
      </c>
      <c r="V12" s="78" t="str">
        <f ca="1">IF(T12=0,0,OFFSET('計算(サンプル)'!$F13,0,MATCH("サンプル"&amp;CHAR(10)&amp;V$2&amp;"単価",'計算(サンプル)'!$F$3:$AB$3,0)-1))</f>
        <v/>
      </c>
      <c r="W12" s="78" t="str">
        <f ca="1">IF(U12=0,0,OFFSET('計算(サンプル)'!$F13,0,MATCH("サンプル"&amp;CHAR(10)&amp;W$2&amp;"単価",'計算(サンプル)'!$F$3:$AB$3,0)-1))</f>
        <v/>
      </c>
      <c r="X12" s="78" t="str">
        <f ca="1">IF(V12=0,0,OFFSET('計算(サンプル)'!$F13,0,MATCH("サンプル"&amp;CHAR(10)&amp;X$2&amp;"単価",'計算(サンプル)'!$F$3:$AB$3,0)-1))</f>
        <v/>
      </c>
      <c r="Y12" s="78" t="str">
        <f ca="1">IF(W12=0,0,OFFSET('計算(サンプル)'!$F13,0,MATCH("サンプル"&amp;CHAR(10)&amp;Y$2&amp;"単価",'計算(サンプル)'!$F$3:$AB$3,0)-1))</f>
        <v/>
      </c>
      <c r="Z12" s="78" t="str">
        <f ca="1">IF(X12=0,0,OFFSET('計算(サンプル)'!$F13,0,MATCH("サンプル"&amp;CHAR(10)&amp;Z$2&amp;"単価",'計算(サンプル)'!$F$3:$AB$3,0)-1))</f>
        <v/>
      </c>
      <c r="AA12" s="78" t="str">
        <f ca="1">IF(Y12=0,0,OFFSET('計算(サンプル)'!$F13,0,MATCH("サンプル"&amp;CHAR(10)&amp;AA$2&amp;"単価",'計算(サンプル)'!$F$3:$AB$3,0)-1))</f>
        <v/>
      </c>
      <c r="AB12" s="78" t="str">
        <f t="shared" ca="1" si="11"/>
        <v/>
      </c>
      <c r="AC12" s="78" t="str">
        <f t="shared" ca="1" si="12"/>
        <v/>
      </c>
      <c r="AD12" s="78" t="str">
        <f t="shared" ca="1" si="13"/>
        <v/>
      </c>
      <c r="AE12" s="78" t="str">
        <f t="shared" ca="1" si="14"/>
        <v/>
      </c>
      <c r="AF12" s="78" t="str">
        <f t="shared" ca="1" si="15"/>
        <v/>
      </c>
      <c r="AG12" s="78" t="str">
        <f t="shared" ca="1" si="16"/>
        <v/>
      </c>
      <c r="AH12" s="78" t="str">
        <f t="shared" ca="1" si="17"/>
        <v/>
      </c>
      <c r="AI12" s="78" t="str">
        <f t="shared" ca="1" si="18"/>
        <v/>
      </c>
      <c r="AJ12" s="78" t="str">
        <f t="shared" ca="1" si="19"/>
        <v/>
      </c>
      <c r="AK12" s="78" t="str">
        <f t="shared" ca="1" si="20"/>
        <v/>
      </c>
      <c r="AL12" s="78" t="str">
        <f t="shared" ca="1" si="21"/>
        <v/>
      </c>
      <c r="AM12" s="78" t="str">
        <f t="shared" ca="1" si="22"/>
        <v/>
      </c>
    </row>
    <row r="13" spans="1:39" ht="18.75" customHeight="1">
      <c r="A13" s="38">
        <v>11</v>
      </c>
      <c r="B13" s="38" t="str">
        <f>IF(ISBLANK(ID管理番号商品名入力!D13),"",ID管理番号商品名入力!D13)</f>
        <v/>
      </c>
      <c r="C13" s="39" t="str">
        <f>IF(ISBLANK(ID管理番号商品名入力!F13),"",ID管理番号商品名入力!F13)</f>
        <v/>
      </c>
      <c r="D13" s="22" t="str">
        <f>IF(ISBLANK(サンプル入力!J14),"",サンプル入力!J14)</f>
        <v/>
      </c>
      <c r="E13" s="80" t="str">
        <f>IFERROR(VLOOKUP($D13,配送グループ設定!$A$31:$H$40,6,FALSE),"")</f>
        <v/>
      </c>
      <c r="F13" s="80" t="str">
        <f>IFERROR(VLOOKUP($D13,配送グループ設定!$A$31:$H$40,8,FALSE),"")</f>
        <v/>
      </c>
      <c r="G13" s="78">
        <v>0</v>
      </c>
      <c r="H13" s="78">
        <v>0</v>
      </c>
      <c r="I13" s="78">
        <v>0</v>
      </c>
      <c r="J13" s="78">
        <v>1</v>
      </c>
      <c r="K13" s="78" t="str">
        <f>IF(ISBLANK(サンプル入力!M14),"",サンプル入力!M14)</f>
        <v/>
      </c>
      <c r="L13" s="78">
        <v>1</v>
      </c>
      <c r="M13" s="81" t="str">
        <f>IF(ISBLANK(中部・下部フリースペース作成!$E$10),"5",中部・下部フリースペース作成!$E$10&amp;",5")</f>
        <v>5</v>
      </c>
      <c r="N13" s="81" t="str">
        <f>IF(ISBLANK(商品台帳反映用!E318),"",商品台帳反映用!E318)</f>
        <v/>
      </c>
      <c r="O13" s="81" t="str">
        <f ca="1">IF(N13=0,0,IF(ISBLANK(サンプル入力!F14),"",'計算(サンプル)'!F14))</f>
        <v/>
      </c>
      <c r="P13" s="78" t="str">
        <f ca="1">IF(N13=0,0,OFFSET('計算(サンプル)'!$F14,0,MATCH("サンプル"&amp;CHAR(10)&amp;P$2&amp;"単価",'計算(サンプル)'!$F$3:$AB$3,0)-1))</f>
        <v/>
      </c>
      <c r="Q13" s="78" t="str">
        <f ca="1">IF(O13=0,0,OFFSET('計算(サンプル)'!$F14,0,MATCH("サンプル"&amp;CHAR(10)&amp;Q$2&amp;"単価",'計算(サンプル)'!$F$3:$AB$3,0)-1))</f>
        <v/>
      </c>
      <c r="R13" s="78" t="str">
        <f ca="1">IF(P13=0,0,OFFSET('計算(サンプル)'!$F14,0,MATCH("サンプル"&amp;CHAR(10)&amp;R$2&amp;"単価",'計算(サンプル)'!$F$3:$AB$3,0)-1))</f>
        <v/>
      </c>
      <c r="S13" s="78" t="str">
        <f ca="1">IF(Q13=0,0,OFFSET('計算(サンプル)'!$F14,0,MATCH("サンプル"&amp;CHAR(10)&amp;S$2&amp;"単価",'計算(サンプル)'!$F$3:$AB$3,0)-1))</f>
        <v/>
      </c>
      <c r="T13" s="78" t="str">
        <f ca="1">IF(R13=0,0,OFFSET('計算(サンプル)'!$F14,0,MATCH("サンプル"&amp;CHAR(10)&amp;T$2&amp;"単価",'計算(サンプル)'!$F$3:$AB$3,0)-1))</f>
        <v/>
      </c>
      <c r="U13" s="78" t="str">
        <f ca="1">IF(S13=0,0,OFFSET('計算(サンプル)'!$F14,0,MATCH("サンプル"&amp;CHAR(10)&amp;U$2&amp;"単価",'計算(サンプル)'!$F$3:$AB$3,0)-1))</f>
        <v/>
      </c>
      <c r="V13" s="78" t="str">
        <f ca="1">IF(T13=0,0,OFFSET('計算(サンプル)'!$F14,0,MATCH("サンプル"&amp;CHAR(10)&amp;V$2&amp;"単価",'計算(サンプル)'!$F$3:$AB$3,0)-1))</f>
        <v/>
      </c>
      <c r="W13" s="78" t="str">
        <f ca="1">IF(U13=0,0,OFFSET('計算(サンプル)'!$F14,0,MATCH("サンプル"&amp;CHAR(10)&amp;W$2&amp;"単価",'計算(サンプル)'!$F$3:$AB$3,0)-1))</f>
        <v/>
      </c>
      <c r="X13" s="78" t="str">
        <f ca="1">IF(V13=0,0,OFFSET('計算(サンプル)'!$F14,0,MATCH("サンプル"&amp;CHAR(10)&amp;X$2&amp;"単価",'計算(サンプル)'!$F$3:$AB$3,0)-1))</f>
        <v/>
      </c>
      <c r="Y13" s="78" t="str">
        <f ca="1">IF(W13=0,0,OFFSET('計算(サンプル)'!$F14,0,MATCH("サンプル"&amp;CHAR(10)&amp;Y$2&amp;"単価",'計算(サンプル)'!$F$3:$AB$3,0)-1))</f>
        <v/>
      </c>
      <c r="Z13" s="78" t="str">
        <f ca="1">IF(X13=0,0,OFFSET('計算(サンプル)'!$F14,0,MATCH("サンプル"&amp;CHAR(10)&amp;Z$2&amp;"単価",'計算(サンプル)'!$F$3:$AB$3,0)-1))</f>
        <v/>
      </c>
      <c r="AA13" s="78" t="str">
        <f ca="1">IF(Y13=0,0,OFFSET('計算(サンプル)'!$F14,0,MATCH("サンプル"&amp;CHAR(10)&amp;AA$2&amp;"単価",'計算(サンプル)'!$F$3:$AB$3,0)-1))</f>
        <v/>
      </c>
      <c r="AB13" s="78" t="str">
        <f t="shared" ca="1" si="11"/>
        <v/>
      </c>
      <c r="AC13" s="78" t="str">
        <f t="shared" ca="1" si="12"/>
        <v/>
      </c>
      <c r="AD13" s="78" t="str">
        <f t="shared" ca="1" si="13"/>
        <v/>
      </c>
      <c r="AE13" s="78" t="str">
        <f t="shared" ca="1" si="14"/>
        <v/>
      </c>
      <c r="AF13" s="78" t="str">
        <f t="shared" ca="1" si="15"/>
        <v/>
      </c>
      <c r="AG13" s="78" t="str">
        <f t="shared" ca="1" si="16"/>
        <v/>
      </c>
      <c r="AH13" s="78" t="str">
        <f t="shared" ca="1" si="17"/>
        <v/>
      </c>
      <c r="AI13" s="78" t="str">
        <f t="shared" ca="1" si="18"/>
        <v/>
      </c>
      <c r="AJ13" s="78" t="str">
        <f t="shared" ca="1" si="19"/>
        <v/>
      </c>
      <c r="AK13" s="78" t="str">
        <f t="shared" ca="1" si="20"/>
        <v/>
      </c>
      <c r="AL13" s="78" t="str">
        <f t="shared" ca="1" si="21"/>
        <v/>
      </c>
      <c r="AM13" s="78" t="str">
        <f t="shared" ca="1" si="22"/>
        <v/>
      </c>
    </row>
    <row r="14" spans="1:39" ht="18.75" customHeight="1">
      <c r="A14" s="38">
        <v>12</v>
      </c>
      <c r="B14" s="38" t="str">
        <f>IF(ISBLANK(ID管理番号商品名入力!D14),"",ID管理番号商品名入力!D14)</f>
        <v/>
      </c>
      <c r="C14" s="39" t="str">
        <f>IF(ISBLANK(ID管理番号商品名入力!F14),"",ID管理番号商品名入力!F14)</f>
        <v/>
      </c>
      <c r="D14" s="22" t="str">
        <f>IF(ISBLANK(サンプル入力!J15),"",サンプル入力!J15)</f>
        <v/>
      </c>
      <c r="E14" s="80" t="str">
        <f>IFERROR(VLOOKUP($D14,配送グループ設定!$A$31:$H$40,6,FALSE),"")</f>
        <v/>
      </c>
      <c r="F14" s="80" t="str">
        <f>IFERROR(VLOOKUP($D14,配送グループ設定!$A$31:$H$40,8,FALSE),"")</f>
        <v/>
      </c>
      <c r="G14" s="78">
        <v>0</v>
      </c>
      <c r="H14" s="78">
        <v>0</v>
      </c>
      <c r="I14" s="78">
        <v>0</v>
      </c>
      <c r="J14" s="78">
        <v>1</v>
      </c>
      <c r="K14" s="78" t="str">
        <f>IF(ISBLANK(サンプル入力!M15),"",サンプル入力!M15)</f>
        <v/>
      </c>
      <c r="L14" s="78">
        <v>1</v>
      </c>
      <c r="M14" s="81" t="str">
        <f>IF(ISBLANK(中部・下部フリースペース作成!$E$10),"5",中部・下部フリースペース作成!$E$10&amp;",5")</f>
        <v>5</v>
      </c>
      <c r="N14" s="81" t="str">
        <f>IF(ISBLANK(商品台帳反映用!E319),"",商品台帳反映用!E319)</f>
        <v/>
      </c>
      <c r="O14" s="81" t="str">
        <f ca="1">IF(N14=0,0,IF(ISBLANK(サンプル入力!F15),"",'計算(サンプル)'!F15))</f>
        <v/>
      </c>
      <c r="P14" s="78" t="str">
        <f ca="1">IF(N14=0,0,OFFSET('計算(サンプル)'!$F15,0,MATCH("サンプル"&amp;CHAR(10)&amp;P$2&amp;"単価",'計算(サンプル)'!$F$3:$AB$3,0)-1))</f>
        <v/>
      </c>
      <c r="Q14" s="78" t="str">
        <f ca="1">IF(O14=0,0,OFFSET('計算(サンプル)'!$F15,0,MATCH("サンプル"&amp;CHAR(10)&amp;Q$2&amp;"単価",'計算(サンプル)'!$F$3:$AB$3,0)-1))</f>
        <v/>
      </c>
      <c r="R14" s="78" t="str">
        <f ca="1">IF(P14=0,0,OFFSET('計算(サンプル)'!$F15,0,MATCH("サンプル"&amp;CHAR(10)&amp;R$2&amp;"単価",'計算(サンプル)'!$F$3:$AB$3,0)-1))</f>
        <v/>
      </c>
      <c r="S14" s="78" t="str">
        <f ca="1">IF(Q14=0,0,OFFSET('計算(サンプル)'!$F15,0,MATCH("サンプル"&amp;CHAR(10)&amp;S$2&amp;"単価",'計算(サンプル)'!$F$3:$AB$3,0)-1))</f>
        <v/>
      </c>
      <c r="T14" s="78" t="str">
        <f ca="1">IF(R14=0,0,OFFSET('計算(サンプル)'!$F15,0,MATCH("サンプル"&amp;CHAR(10)&amp;T$2&amp;"単価",'計算(サンプル)'!$F$3:$AB$3,0)-1))</f>
        <v/>
      </c>
      <c r="U14" s="78" t="str">
        <f ca="1">IF(S14=0,0,OFFSET('計算(サンプル)'!$F15,0,MATCH("サンプル"&amp;CHAR(10)&amp;U$2&amp;"単価",'計算(サンプル)'!$F$3:$AB$3,0)-1))</f>
        <v/>
      </c>
      <c r="V14" s="78" t="str">
        <f ca="1">IF(T14=0,0,OFFSET('計算(サンプル)'!$F15,0,MATCH("サンプル"&amp;CHAR(10)&amp;V$2&amp;"単価",'計算(サンプル)'!$F$3:$AB$3,0)-1))</f>
        <v/>
      </c>
      <c r="W14" s="78" t="str">
        <f ca="1">IF(U14=0,0,OFFSET('計算(サンプル)'!$F15,0,MATCH("サンプル"&amp;CHAR(10)&amp;W$2&amp;"単価",'計算(サンプル)'!$F$3:$AB$3,0)-1))</f>
        <v/>
      </c>
      <c r="X14" s="78" t="str">
        <f ca="1">IF(V14=0,0,OFFSET('計算(サンプル)'!$F15,0,MATCH("サンプル"&amp;CHAR(10)&amp;X$2&amp;"単価",'計算(サンプル)'!$F$3:$AB$3,0)-1))</f>
        <v/>
      </c>
      <c r="Y14" s="78" t="str">
        <f ca="1">IF(W14=0,0,OFFSET('計算(サンプル)'!$F15,0,MATCH("サンプル"&amp;CHAR(10)&amp;Y$2&amp;"単価",'計算(サンプル)'!$F$3:$AB$3,0)-1))</f>
        <v/>
      </c>
      <c r="Z14" s="78" t="str">
        <f ca="1">IF(X14=0,0,OFFSET('計算(サンプル)'!$F15,0,MATCH("サンプル"&amp;CHAR(10)&amp;Z$2&amp;"単価",'計算(サンプル)'!$F$3:$AB$3,0)-1))</f>
        <v/>
      </c>
      <c r="AA14" s="78" t="str">
        <f ca="1">IF(Y14=0,0,OFFSET('計算(サンプル)'!$F15,0,MATCH("サンプル"&amp;CHAR(10)&amp;AA$2&amp;"単価",'計算(サンプル)'!$F$3:$AB$3,0)-1))</f>
        <v/>
      </c>
      <c r="AB14" s="78" t="str">
        <f t="shared" ca="1" si="11"/>
        <v/>
      </c>
      <c r="AC14" s="78" t="str">
        <f t="shared" ca="1" si="12"/>
        <v/>
      </c>
      <c r="AD14" s="78" t="str">
        <f t="shared" ca="1" si="13"/>
        <v/>
      </c>
      <c r="AE14" s="78" t="str">
        <f t="shared" ca="1" si="14"/>
        <v/>
      </c>
      <c r="AF14" s="78" t="str">
        <f t="shared" ca="1" si="15"/>
        <v/>
      </c>
      <c r="AG14" s="78" t="str">
        <f t="shared" ca="1" si="16"/>
        <v/>
      </c>
      <c r="AH14" s="78" t="str">
        <f t="shared" ca="1" si="17"/>
        <v/>
      </c>
      <c r="AI14" s="78" t="str">
        <f t="shared" ca="1" si="18"/>
        <v/>
      </c>
      <c r="AJ14" s="78" t="str">
        <f t="shared" ca="1" si="19"/>
        <v/>
      </c>
      <c r="AK14" s="78" t="str">
        <f t="shared" ca="1" si="20"/>
        <v/>
      </c>
      <c r="AL14" s="78" t="str">
        <f t="shared" ca="1" si="21"/>
        <v/>
      </c>
      <c r="AM14" s="78" t="str">
        <f t="shared" ca="1" si="22"/>
        <v/>
      </c>
    </row>
    <row r="15" spans="1:39" ht="18.75" customHeight="1">
      <c r="A15" s="38">
        <v>13</v>
      </c>
      <c r="B15" s="38" t="str">
        <f>IF(ISBLANK(ID管理番号商品名入力!D15),"",ID管理番号商品名入力!D15)</f>
        <v/>
      </c>
      <c r="C15" s="39" t="str">
        <f>IF(ISBLANK(ID管理番号商品名入力!F15),"",ID管理番号商品名入力!F15)</f>
        <v/>
      </c>
      <c r="D15" s="22" t="str">
        <f>IF(ISBLANK(サンプル入力!J16),"",サンプル入力!J16)</f>
        <v/>
      </c>
      <c r="E15" s="80" t="str">
        <f>IFERROR(VLOOKUP($D15,配送グループ設定!$A$31:$H$40,6,FALSE),"")</f>
        <v/>
      </c>
      <c r="F15" s="80" t="str">
        <f>IFERROR(VLOOKUP($D15,配送グループ設定!$A$31:$H$40,8,FALSE),"")</f>
        <v/>
      </c>
      <c r="G15" s="78">
        <v>0</v>
      </c>
      <c r="H15" s="78">
        <v>0</v>
      </c>
      <c r="I15" s="78">
        <v>0</v>
      </c>
      <c r="J15" s="78">
        <v>1</v>
      </c>
      <c r="K15" s="78" t="str">
        <f>IF(ISBLANK(サンプル入力!M16),"",サンプル入力!M16)</f>
        <v/>
      </c>
      <c r="L15" s="78">
        <v>1</v>
      </c>
      <c r="M15" s="81" t="str">
        <f>IF(ISBLANK(中部・下部フリースペース作成!$E$10),"5",中部・下部フリースペース作成!$E$10&amp;",5")</f>
        <v>5</v>
      </c>
      <c r="N15" s="81" t="str">
        <f>IF(ISBLANK(商品台帳反映用!E320),"",商品台帳反映用!E320)</f>
        <v/>
      </c>
      <c r="O15" s="81" t="str">
        <f ca="1">IF(N15=0,0,IF(ISBLANK(サンプル入力!F16),"",'計算(サンプル)'!F16))</f>
        <v/>
      </c>
      <c r="P15" s="78" t="str">
        <f ca="1">IF(N15=0,0,OFFSET('計算(サンプル)'!$F16,0,MATCH("サンプル"&amp;CHAR(10)&amp;P$2&amp;"単価",'計算(サンプル)'!$F$3:$AB$3,0)-1))</f>
        <v/>
      </c>
      <c r="Q15" s="78" t="str">
        <f ca="1">IF(O15=0,0,OFFSET('計算(サンプル)'!$F16,0,MATCH("サンプル"&amp;CHAR(10)&amp;Q$2&amp;"単価",'計算(サンプル)'!$F$3:$AB$3,0)-1))</f>
        <v/>
      </c>
      <c r="R15" s="78" t="str">
        <f ca="1">IF(P15=0,0,OFFSET('計算(サンプル)'!$F16,0,MATCH("サンプル"&amp;CHAR(10)&amp;R$2&amp;"単価",'計算(サンプル)'!$F$3:$AB$3,0)-1))</f>
        <v/>
      </c>
      <c r="S15" s="78" t="str">
        <f ca="1">IF(Q15=0,0,OFFSET('計算(サンプル)'!$F16,0,MATCH("サンプル"&amp;CHAR(10)&amp;S$2&amp;"単価",'計算(サンプル)'!$F$3:$AB$3,0)-1))</f>
        <v/>
      </c>
      <c r="T15" s="78" t="str">
        <f ca="1">IF(R15=0,0,OFFSET('計算(サンプル)'!$F16,0,MATCH("サンプル"&amp;CHAR(10)&amp;T$2&amp;"単価",'計算(サンプル)'!$F$3:$AB$3,0)-1))</f>
        <v/>
      </c>
      <c r="U15" s="78" t="str">
        <f ca="1">IF(S15=0,0,OFFSET('計算(サンプル)'!$F16,0,MATCH("サンプル"&amp;CHAR(10)&amp;U$2&amp;"単価",'計算(サンプル)'!$F$3:$AB$3,0)-1))</f>
        <v/>
      </c>
      <c r="V15" s="78" t="str">
        <f ca="1">IF(T15=0,0,OFFSET('計算(サンプル)'!$F16,0,MATCH("サンプル"&amp;CHAR(10)&amp;V$2&amp;"単価",'計算(サンプル)'!$F$3:$AB$3,0)-1))</f>
        <v/>
      </c>
      <c r="W15" s="78" t="str">
        <f ca="1">IF(U15=0,0,OFFSET('計算(サンプル)'!$F16,0,MATCH("サンプル"&amp;CHAR(10)&amp;W$2&amp;"単価",'計算(サンプル)'!$F$3:$AB$3,0)-1))</f>
        <v/>
      </c>
      <c r="X15" s="78" t="str">
        <f ca="1">IF(V15=0,0,OFFSET('計算(サンプル)'!$F16,0,MATCH("サンプル"&amp;CHAR(10)&amp;X$2&amp;"単価",'計算(サンプル)'!$F$3:$AB$3,0)-1))</f>
        <v/>
      </c>
      <c r="Y15" s="78" t="str">
        <f ca="1">IF(W15=0,0,OFFSET('計算(サンプル)'!$F16,0,MATCH("サンプル"&amp;CHAR(10)&amp;Y$2&amp;"単価",'計算(サンプル)'!$F$3:$AB$3,0)-1))</f>
        <v/>
      </c>
      <c r="Z15" s="78" t="str">
        <f ca="1">IF(X15=0,0,OFFSET('計算(サンプル)'!$F16,0,MATCH("サンプル"&amp;CHAR(10)&amp;Z$2&amp;"単価",'計算(サンプル)'!$F$3:$AB$3,0)-1))</f>
        <v/>
      </c>
      <c r="AA15" s="78" t="str">
        <f ca="1">IF(Y15=0,0,OFFSET('計算(サンプル)'!$F16,0,MATCH("サンプル"&amp;CHAR(10)&amp;AA$2&amp;"単価",'計算(サンプル)'!$F$3:$AB$3,0)-1))</f>
        <v/>
      </c>
      <c r="AB15" s="78" t="str">
        <f t="shared" ca="1" si="11"/>
        <v/>
      </c>
      <c r="AC15" s="78" t="str">
        <f t="shared" ca="1" si="12"/>
        <v/>
      </c>
      <c r="AD15" s="78" t="str">
        <f t="shared" ca="1" si="13"/>
        <v/>
      </c>
      <c r="AE15" s="78" t="str">
        <f t="shared" ca="1" si="14"/>
        <v/>
      </c>
      <c r="AF15" s="78" t="str">
        <f t="shared" ca="1" si="15"/>
        <v/>
      </c>
      <c r="AG15" s="78" t="str">
        <f t="shared" ca="1" si="16"/>
        <v/>
      </c>
      <c r="AH15" s="78" t="str">
        <f t="shared" ca="1" si="17"/>
        <v/>
      </c>
      <c r="AI15" s="78" t="str">
        <f t="shared" ca="1" si="18"/>
        <v/>
      </c>
      <c r="AJ15" s="78" t="str">
        <f t="shared" ca="1" si="19"/>
        <v/>
      </c>
      <c r="AK15" s="78" t="str">
        <f t="shared" ca="1" si="20"/>
        <v/>
      </c>
      <c r="AL15" s="78" t="str">
        <f t="shared" ca="1" si="21"/>
        <v/>
      </c>
      <c r="AM15" s="78" t="str">
        <f t="shared" ca="1" si="22"/>
        <v/>
      </c>
    </row>
    <row r="16" spans="1:39" ht="18.75" customHeight="1">
      <c r="A16" s="38">
        <v>14</v>
      </c>
      <c r="B16" s="38" t="str">
        <f>IF(ISBLANK(ID管理番号商品名入力!D16),"",ID管理番号商品名入力!D16)</f>
        <v/>
      </c>
      <c r="C16" s="39" t="str">
        <f>IF(ISBLANK(ID管理番号商品名入力!F16),"",ID管理番号商品名入力!F16)</f>
        <v/>
      </c>
      <c r="D16" s="22" t="str">
        <f>IF(ISBLANK(サンプル入力!J17),"",サンプル入力!J17)</f>
        <v/>
      </c>
      <c r="E16" s="80" t="str">
        <f>IFERROR(VLOOKUP($D16,配送グループ設定!$A$31:$H$40,6,FALSE),"")</f>
        <v/>
      </c>
      <c r="F16" s="80" t="str">
        <f>IFERROR(VLOOKUP($D16,配送グループ設定!$A$31:$H$40,8,FALSE),"")</f>
        <v/>
      </c>
      <c r="G16" s="78">
        <v>0</v>
      </c>
      <c r="H16" s="78">
        <v>0</v>
      </c>
      <c r="I16" s="78">
        <v>0</v>
      </c>
      <c r="J16" s="78">
        <v>1</v>
      </c>
      <c r="K16" s="78" t="str">
        <f>IF(ISBLANK(サンプル入力!M17),"",サンプル入力!M17)</f>
        <v/>
      </c>
      <c r="L16" s="78">
        <v>1</v>
      </c>
      <c r="M16" s="81" t="str">
        <f>IF(ISBLANK(中部・下部フリースペース作成!$E$10),"5",中部・下部フリースペース作成!$E$10&amp;",5")</f>
        <v>5</v>
      </c>
      <c r="N16" s="81" t="str">
        <f>IF(ISBLANK(商品台帳反映用!E321),"",商品台帳反映用!E321)</f>
        <v/>
      </c>
      <c r="O16" s="81" t="str">
        <f ca="1">IF(N16=0,0,IF(ISBLANK(サンプル入力!F17),"",'計算(サンプル)'!F17))</f>
        <v/>
      </c>
      <c r="P16" s="78" t="str">
        <f ca="1">IF(N16=0,0,OFFSET('計算(サンプル)'!$F17,0,MATCH("サンプル"&amp;CHAR(10)&amp;P$2&amp;"単価",'計算(サンプル)'!$F$3:$AB$3,0)-1))</f>
        <v/>
      </c>
      <c r="Q16" s="78" t="str">
        <f ca="1">IF(O16=0,0,OFFSET('計算(サンプル)'!$F17,0,MATCH("サンプル"&amp;CHAR(10)&amp;Q$2&amp;"単価",'計算(サンプル)'!$F$3:$AB$3,0)-1))</f>
        <v/>
      </c>
      <c r="R16" s="78" t="str">
        <f ca="1">IF(P16=0,0,OFFSET('計算(サンプル)'!$F17,0,MATCH("サンプル"&amp;CHAR(10)&amp;R$2&amp;"単価",'計算(サンプル)'!$F$3:$AB$3,0)-1))</f>
        <v/>
      </c>
      <c r="S16" s="78" t="str">
        <f ca="1">IF(Q16=0,0,OFFSET('計算(サンプル)'!$F17,0,MATCH("サンプル"&amp;CHAR(10)&amp;S$2&amp;"単価",'計算(サンプル)'!$F$3:$AB$3,0)-1))</f>
        <v/>
      </c>
      <c r="T16" s="78" t="str">
        <f ca="1">IF(R16=0,0,OFFSET('計算(サンプル)'!$F17,0,MATCH("サンプル"&amp;CHAR(10)&amp;T$2&amp;"単価",'計算(サンプル)'!$F$3:$AB$3,0)-1))</f>
        <v/>
      </c>
      <c r="U16" s="78" t="str">
        <f ca="1">IF(S16=0,0,OFFSET('計算(サンプル)'!$F17,0,MATCH("サンプル"&amp;CHAR(10)&amp;U$2&amp;"単価",'計算(サンプル)'!$F$3:$AB$3,0)-1))</f>
        <v/>
      </c>
      <c r="V16" s="78" t="str">
        <f ca="1">IF(T16=0,0,OFFSET('計算(サンプル)'!$F17,0,MATCH("サンプル"&amp;CHAR(10)&amp;V$2&amp;"単価",'計算(サンプル)'!$F$3:$AB$3,0)-1))</f>
        <v/>
      </c>
      <c r="W16" s="78" t="str">
        <f ca="1">IF(U16=0,0,OFFSET('計算(サンプル)'!$F17,0,MATCH("サンプル"&amp;CHAR(10)&amp;W$2&amp;"単価",'計算(サンプル)'!$F$3:$AB$3,0)-1))</f>
        <v/>
      </c>
      <c r="X16" s="78" t="str">
        <f ca="1">IF(V16=0,0,OFFSET('計算(サンプル)'!$F17,0,MATCH("サンプル"&amp;CHAR(10)&amp;X$2&amp;"単価",'計算(サンプル)'!$F$3:$AB$3,0)-1))</f>
        <v/>
      </c>
      <c r="Y16" s="78" t="str">
        <f ca="1">IF(W16=0,0,OFFSET('計算(サンプル)'!$F17,0,MATCH("サンプル"&amp;CHAR(10)&amp;Y$2&amp;"単価",'計算(サンプル)'!$F$3:$AB$3,0)-1))</f>
        <v/>
      </c>
      <c r="Z16" s="78" t="str">
        <f ca="1">IF(X16=0,0,OFFSET('計算(サンプル)'!$F17,0,MATCH("サンプル"&amp;CHAR(10)&amp;Z$2&amp;"単価",'計算(サンプル)'!$F$3:$AB$3,0)-1))</f>
        <v/>
      </c>
      <c r="AA16" s="78" t="str">
        <f ca="1">IF(Y16=0,0,OFFSET('計算(サンプル)'!$F17,0,MATCH("サンプル"&amp;CHAR(10)&amp;AA$2&amp;"単価",'計算(サンプル)'!$F$3:$AB$3,0)-1))</f>
        <v/>
      </c>
      <c r="AB16" s="78" t="str">
        <f t="shared" ca="1" si="11"/>
        <v/>
      </c>
      <c r="AC16" s="78" t="str">
        <f t="shared" ca="1" si="12"/>
        <v/>
      </c>
      <c r="AD16" s="78" t="str">
        <f t="shared" ca="1" si="13"/>
        <v/>
      </c>
      <c r="AE16" s="78" t="str">
        <f t="shared" ca="1" si="14"/>
        <v/>
      </c>
      <c r="AF16" s="78" t="str">
        <f t="shared" ca="1" si="15"/>
        <v/>
      </c>
      <c r="AG16" s="78" t="str">
        <f t="shared" ca="1" si="16"/>
        <v/>
      </c>
      <c r="AH16" s="78" t="str">
        <f t="shared" ca="1" si="17"/>
        <v/>
      </c>
      <c r="AI16" s="78" t="str">
        <f t="shared" ca="1" si="18"/>
        <v/>
      </c>
      <c r="AJ16" s="78" t="str">
        <f t="shared" ca="1" si="19"/>
        <v/>
      </c>
      <c r="AK16" s="78" t="str">
        <f t="shared" ca="1" si="20"/>
        <v/>
      </c>
      <c r="AL16" s="78" t="str">
        <f t="shared" ca="1" si="21"/>
        <v/>
      </c>
      <c r="AM16" s="78" t="str">
        <f t="shared" ca="1" si="22"/>
        <v/>
      </c>
    </row>
    <row r="17" spans="1:39" ht="18.75" customHeight="1">
      <c r="A17" s="38">
        <v>15</v>
      </c>
      <c r="B17" s="38" t="str">
        <f>IF(ISBLANK(ID管理番号商品名入力!D17),"",ID管理番号商品名入力!D17)</f>
        <v/>
      </c>
      <c r="C17" s="39" t="str">
        <f>IF(ISBLANK(ID管理番号商品名入力!F17),"",ID管理番号商品名入力!F17)</f>
        <v/>
      </c>
      <c r="D17" s="22" t="str">
        <f>IF(ISBLANK(サンプル入力!J18),"",サンプル入力!J18)</f>
        <v/>
      </c>
      <c r="E17" s="80" t="str">
        <f>IFERROR(VLOOKUP($D17,配送グループ設定!$A$31:$H$40,6,FALSE),"")</f>
        <v/>
      </c>
      <c r="F17" s="80" t="str">
        <f>IFERROR(VLOOKUP($D17,配送グループ設定!$A$31:$H$40,8,FALSE),"")</f>
        <v/>
      </c>
      <c r="G17" s="78">
        <v>0</v>
      </c>
      <c r="H17" s="78">
        <v>0</v>
      </c>
      <c r="I17" s="78">
        <v>0</v>
      </c>
      <c r="J17" s="78">
        <v>1</v>
      </c>
      <c r="K17" s="78" t="str">
        <f>IF(ISBLANK(サンプル入力!M18),"",サンプル入力!M18)</f>
        <v/>
      </c>
      <c r="L17" s="78">
        <v>1</v>
      </c>
      <c r="M17" s="81" t="str">
        <f>IF(ISBLANK(中部・下部フリースペース作成!$E$10),"5",中部・下部フリースペース作成!$E$10&amp;",5")</f>
        <v>5</v>
      </c>
      <c r="N17" s="81" t="str">
        <f>IF(ISBLANK(商品台帳反映用!E322),"",商品台帳反映用!E322)</f>
        <v/>
      </c>
      <c r="O17" s="81" t="str">
        <f ca="1">IF(N17=0,0,IF(ISBLANK(サンプル入力!F18),"",'計算(サンプル)'!F18))</f>
        <v/>
      </c>
      <c r="P17" s="78" t="str">
        <f ca="1">IF(N17=0,0,OFFSET('計算(サンプル)'!$F18,0,MATCH("サンプル"&amp;CHAR(10)&amp;P$2&amp;"単価",'計算(サンプル)'!$F$3:$AB$3,0)-1))</f>
        <v/>
      </c>
      <c r="Q17" s="78" t="str">
        <f ca="1">IF(O17=0,0,OFFSET('計算(サンプル)'!$F18,0,MATCH("サンプル"&amp;CHAR(10)&amp;Q$2&amp;"単価",'計算(サンプル)'!$F$3:$AB$3,0)-1))</f>
        <v/>
      </c>
      <c r="R17" s="78" t="str">
        <f ca="1">IF(P17=0,0,OFFSET('計算(サンプル)'!$F18,0,MATCH("サンプル"&amp;CHAR(10)&amp;R$2&amp;"単価",'計算(サンプル)'!$F$3:$AB$3,0)-1))</f>
        <v/>
      </c>
      <c r="S17" s="78" t="str">
        <f ca="1">IF(Q17=0,0,OFFSET('計算(サンプル)'!$F18,0,MATCH("サンプル"&amp;CHAR(10)&amp;S$2&amp;"単価",'計算(サンプル)'!$F$3:$AB$3,0)-1))</f>
        <v/>
      </c>
      <c r="T17" s="78" t="str">
        <f ca="1">IF(R17=0,0,OFFSET('計算(サンプル)'!$F18,0,MATCH("サンプル"&amp;CHAR(10)&amp;T$2&amp;"単価",'計算(サンプル)'!$F$3:$AB$3,0)-1))</f>
        <v/>
      </c>
      <c r="U17" s="78" t="str">
        <f ca="1">IF(S17=0,0,OFFSET('計算(サンプル)'!$F18,0,MATCH("サンプル"&amp;CHAR(10)&amp;U$2&amp;"単価",'計算(サンプル)'!$F$3:$AB$3,0)-1))</f>
        <v/>
      </c>
      <c r="V17" s="78" t="str">
        <f ca="1">IF(T17=0,0,OFFSET('計算(サンプル)'!$F18,0,MATCH("サンプル"&amp;CHAR(10)&amp;V$2&amp;"単価",'計算(サンプル)'!$F$3:$AB$3,0)-1))</f>
        <v/>
      </c>
      <c r="W17" s="78" t="str">
        <f ca="1">IF(U17=0,0,OFFSET('計算(サンプル)'!$F18,0,MATCH("サンプル"&amp;CHAR(10)&amp;W$2&amp;"単価",'計算(サンプル)'!$F$3:$AB$3,0)-1))</f>
        <v/>
      </c>
      <c r="X17" s="78" t="str">
        <f ca="1">IF(V17=0,0,OFFSET('計算(サンプル)'!$F18,0,MATCH("サンプル"&amp;CHAR(10)&amp;X$2&amp;"単価",'計算(サンプル)'!$F$3:$AB$3,0)-1))</f>
        <v/>
      </c>
      <c r="Y17" s="78" t="str">
        <f ca="1">IF(W17=0,0,OFFSET('計算(サンプル)'!$F18,0,MATCH("サンプル"&amp;CHAR(10)&amp;Y$2&amp;"単価",'計算(サンプル)'!$F$3:$AB$3,0)-1))</f>
        <v/>
      </c>
      <c r="Z17" s="78" t="str">
        <f ca="1">IF(X17=0,0,OFFSET('計算(サンプル)'!$F18,0,MATCH("サンプル"&amp;CHAR(10)&amp;Z$2&amp;"単価",'計算(サンプル)'!$F$3:$AB$3,0)-1))</f>
        <v/>
      </c>
      <c r="AA17" s="78" t="str">
        <f ca="1">IF(Y17=0,0,OFFSET('計算(サンプル)'!$F18,0,MATCH("サンプル"&amp;CHAR(10)&amp;AA$2&amp;"単価",'計算(サンプル)'!$F$3:$AB$3,0)-1))</f>
        <v/>
      </c>
      <c r="AB17" s="78" t="str">
        <f t="shared" ca="1" si="11"/>
        <v/>
      </c>
      <c r="AC17" s="78" t="str">
        <f t="shared" ca="1" si="12"/>
        <v/>
      </c>
      <c r="AD17" s="78" t="str">
        <f t="shared" ca="1" si="13"/>
        <v/>
      </c>
      <c r="AE17" s="78" t="str">
        <f t="shared" ca="1" si="14"/>
        <v/>
      </c>
      <c r="AF17" s="78" t="str">
        <f t="shared" ca="1" si="15"/>
        <v/>
      </c>
      <c r="AG17" s="78" t="str">
        <f t="shared" ca="1" si="16"/>
        <v/>
      </c>
      <c r="AH17" s="78" t="str">
        <f t="shared" ca="1" si="17"/>
        <v/>
      </c>
      <c r="AI17" s="78" t="str">
        <f t="shared" ca="1" si="18"/>
        <v/>
      </c>
      <c r="AJ17" s="78" t="str">
        <f t="shared" ca="1" si="19"/>
        <v/>
      </c>
      <c r="AK17" s="78" t="str">
        <f t="shared" ca="1" si="20"/>
        <v/>
      </c>
      <c r="AL17" s="78" t="str">
        <f t="shared" ca="1" si="21"/>
        <v/>
      </c>
      <c r="AM17" s="78" t="str">
        <f t="shared" ca="1" si="22"/>
        <v/>
      </c>
    </row>
    <row r="18" spans="1:39" ht="18.75" customHeight="1">
      <c r="A18" s="38">
        <v>16</v>
      </c>
      <c r="B18" s="38" t="str">
        <f>IF(ISBLANK(ID管理番号商品名入力!D18),"",ID管理番号商品名入力!D18)</f>
        <v/>
      </c>
      <c r="C18" s="39" t="str">
        <f>IF(ISBLANK(ID管理番号商品名入力!F18),"",ID管理番号商品名入力!F18)</f>
        <v/>
      </c>
      <c r="D18" s="22" t="str">
        <f>IF(ISBLANK(サンプル入力!J19),"",サンプル入力!J19)</f>
        <v/>
      </c>
      <c r="E18" s="80" t="str">
        <f>IFERROR(VLOOKUP($D18,配送グループ設定!$A$31:$H$40,6,FALSE),"")</f>
        <v/>
      </c>
      <c r="F18" s="80" t="str">
        <f>IFERROR(VLOOKUP($D18,配送グループ設定!$A$31:$H$40,8,FALSE),"")</f>
        <v/>
      </c>
      <c r="G18" s="78">
        <v>0</v>
      </c>
      <c r="H18" s="78">
        <v>0</v>
      </c>
      <c r="I18" s="78">
        <v>0</v>
      </c>
      <c r="J18" s="78">
        <v>1</v>
      </c>
      <c r="K18" s="78" t="str">
        <f>IF(ISBLANK(サンプル入力!M19),"",サンプル入力!M19)</f>
        <v/>
      </c>
      <c r="L18" s="78">
        <v>1</v>
      </c>
      <c r="M18" s="81" t="str">
        <f>IF(ISBLANK(中部・下部フリースペース作成!$E$10),"5",中部・下部フリースペース作成!$E$10&amp;",5")</f>
        <v>5</v>
      </c>
      <c r="N18" s="81" t="str">
        <f>IF(ISBLANK(商品台帳反映用!E323),"",商品台帳反映用!E323)</f>
        <v/>
      </c>
      <c r="O18" s="81" t="str">
        <f ca="1">IF(N18=0,0,IF(ISBLANK(サンプル入力!F19),"",'計算(サンプル)'!F19))</f>
        <v/>
      </c>
      <c r="P18" s="78" t="str">
        <f ca="1">IF(N18=0,0,OFFSET('計算(サンプル)'!$F19,0,MATCH("サンプル"&amp;CHAR(10)&amp;P$2&amp;"単価",'計算(サンプル)'!$F$3:$AB$3,0)-1))</f>
        <v/>
      </c>
      <c r="Q18" s="78" t="str">
        <f ca="1">IF(O18=0,0,OFFSET('計算(サンプル)'!$F19,0,MATCH("サンプル"&amp;CHAR(10)&amp;Q$2&amp;"単価",'計算(サンプル)'!$F$3:$AB$3,0)-1))</f>
        <v/>
      </c>
      <c r="R18" s="78" t="str">
        <f ca="1">IF(P18=0,0,OFFSET('計算(サンプル)'!$F19,0,MATCH("サンプル"&amp;CHAR(10)&amp;R$2&amp;"単価",'計算(サンプル)'!$F$3:$AB$3,0)-1))</f>
        <v/>
      </c>
      <c r="S18" s="78" t="str">
        <f ca="1">IF(Q18=0,0,OFFSET('計算(サンプル)'!$F19,0,MATCH("サンプル"&amp;CHAR(10)&amp;S$2&amp;"単価",'計算(サンプル)'!$F$3:$AB$3,0)-1))</f>
        <v/>
      </c>
      <c r="T18" s="78" t="str">
        <f ca="1">IF(R18=0,0,OFFSET('計算(サンプル)'!$F19,0,MATCH("サンプル"&amp;CHAR(10)&amp;T$2&amp;"単価",'計算(サンプル)'!$F$3:$AB$3,0)-1))</f>
        <v/>
      </c>
      <c r="U18" s="78" t="str">
        <f ca="1">IF(S18=0,0,OFFSET('計算(サンプル)'!$F19,0,MATCH("サンプル"&amp;CHAR(10)&amp;U$2&amp;"単価",'計算(サンプル)'!$F$3:$AB$3,0)-1))</f>
        <v/>
      </c>
      <c r="V18" s="78" t="str">
        <f ca="1">IF(T18=0,0,OFFSET('計算(サンプル)'!$F19,0,MATCH("サンプル"&amp;CHAR(10)&amp;V$2&amp;"単価",'計算(サンプル)'!$F$3:$AB$3,0)-1))</f>
        <v/>
      </c>
      <c r="W18" s="78" t="str">
        <f ca="1">IF(U18=0,0,OFFSET('計算(サンプル)'!$F19,0,MATCH("サンプル"&amp;CHAR(10)&amp;W$2&amp;"単価",'計算(サンプル)'!$F$3:$AB$3,0)-1))</f>
        <v/>
      </c>
      <c r="X18" s="78" t="str">
        <f ca="1">IF(V18=0,0,OFFSET('計算(サンプル)'!$F19,0,MATCH("サンプル"&amp;CHAR(10)&amp;X$2&amp;"単価",'計算(サンプル)'!$F$3:$AB$3,0)-1))</f>
        <v/>
      </c>
      <c r="Y18" s="78" t="str">
        <f ca="1">IF(W18=0,0,OFFSET('計算(サンプル)'!$F19,0,MATCH("サンプル"&amp;CHAR(10)&amp;Y$2&amp;"単価",'計算(サンプル)'!$F$3:$AB$3,0)-1))</f>
        <v/>
      </c>
      <c r="Z18" s="78" t="str">
        <f ca="1">IF(X18=0,0,OFFSET('計算(サンプル)'!$F19,0,MATCH("サンプル"&amp;CHAR(10)&amp;Z$2&amp;"単価",'計算(サンプル)'!$F$3:$AB$3,0)-1))</f>
        <v/>
      </c>
      <c r="AA18" s="78" t="str">
        <f ca="1">IF(Y18=0,0,OFFSET('計算(サンプル)'!$F19,0,MATCH("サンプル"&amp;CHAR(10)&amp;AA$2&amp;"単価",'計算(サンプル)'!$F$3:$AB$3,0)-1))</f>
        <v/>
      </c>
      <c r="AB18" s="78" t="str">
        <f t="shared" ca="1" si="11"/>
        <v/>
      </c>
      <c r="AC18" s="78" t="str">
        <f t="shared" ca="1" si="12"/>
        <v/>
      </c>
      <c r="AD18" s="78" t="str">
        <f t="shared" ca="1" si="13"/>
        <v/>
      </c>
      <c r="AE18" s="78" t="str">
        <f t="shared" ca="1" si="14"/>
        <v/>
      </c>
      <c r="AF18" s="78" t="str">
        <f t="shared" ca="1" si="15"/>
        <v/>
      </c>
      <c r="AG18" s="78" t="str">
        <f t="shared" ca="1" si="16"/>
        <v/>
      </c>
      <c r="AH18" s="78" t="str">
        <f t="shared" ca="1" si="17"/>
        <v/>
      </c>
      <c r="AI18" s="78" t="str">
        <f t="shared" ca="1" si="18"/>
        <v/>
      </c>
      <c r="AJ18" s="78" t="str">
        <f t="shared" ca="1" si="19"/>
        <v/>
      </c>
      <c r="AK18" s="78" t="str">
        <f t="shared" ca="1" si="20"/>
        <v/>
      </c>
      <c r="AL18" s="78" t="str">
        <f t="shared" ca="1" si="21"/>
        <v/>
      </c>
      <c r="AM18" s="78" t="str">
        <f t="shared" ca="1" si="22"/>
        <v/>
      </c>
    </row>
    <row r="19" spans="1:39" ht="18.75" customHeight="1">
      <c r="A19" s="38">
        <v>17</v>
      </c>
      <c r="B19" s="38" t="str">
        <f>IF(ISBLANK(ID管理番号商品名入力!D19),"",ID管理番号商品名入力!D19)</f>
        <v/>
      </c>
      <c r="C19" s="39" t="str">
        <f>IF(ISBLANK(ID管理番号商品名入力!F19),"",ID管理番号商品名入力!F19)</f>
        <v/>
      </c>
      <c r="D19" s="22" t="str">
        <f>IF(ISBLANK(サンプル入力!J20),"",サンプル入力!J20)</f>
        <v/>
      </c>
      <c r="E19" s="80" t="str">
        <f>IFERROR(VLOOKUP($D19,配送グループ設定!$A$31:$H$40,6,FALSE),"")</f>
        <v/>
      </c>
      <c r="F19" s="80" t="str">
        <f>IFERROR(VLOOKUP($D19,配送グループ設定!$A$31:$H$40,8,FALSE),"")</f>
        <v/>
      </c>
      <c r="G19" s="78">
        <v>0</v>
      </c>
      <c r="H19" s="78">
        <v>0</v>
      </c>
      <c r="I19" s="78">
        <v>0</v>
      </c>
      <c r="J19" s="78">
        <v>1</v>
      </c>
      <c r="K19" s="78" t="str">
        <f>IF(ISBLANK(サンプル入力!M20),"",サンプル入力!M20)</f>
        <v/>
      </c>
      <c r="L19" s="78">
        <v>1</v>
      </c>
      <c r="M19" s="81" t="str">
        <f>IF(ISBLANK(中部・下部フリースペース作成!$E$10),"5",中部・下部フリースペース作成!$E$10&amp;",5")</f>
        <v>5</v>
      </c>
      <c r="N19" s="81" t="str">
        <f>IF(ISBLANK(商品台帳反映用!E324),"",商品台帳反映用!E324)</f>
        <v/>
      </c>
      <c r="O19" s="81" t="str">
        <f ca="1">IF(N19=0,0,IF(ISBLANK(サンプル入力!F20),"",'計算(サンプル)'!F20))</f>
        <v/>
      </c>
      <c r="P19" s="78" t="str">
        <f ca="1">IF(N19=0,0,OFFSET('計算(サンプル)'!$F20,0,MATCH("サンプル"&amp;CHAR(10)&amp;P$2&amp;"単価",'計算(サンプル)'!$F$3:$AB$3,0)-1))</f>
        <v/>
      </c>
      <c r="Q19" s="78" t="str">
        <f ca="1">IF(O19=0,0,OFFSET('計算(サンプル)'!$F20,0,MATCH("サンプル"&amp;CHAR(10)&amp;Q$2&amp;"単価",'計算(サンプル)'!$F$3:$AB$3,0)-1))</f>
        <v/>
      </c>
      <c r="R19" s="78" t="str">
        <f ca="1">IF(P19=0,0,OFFSET('計算(サンプル)'!$F20,0,MATCH("サンプル"&amp;CHAR(10)&amp;R$2&amp;"単価",'計算(サンプル)'!$F$3:$AB$3,0)-1))</f>
        <v/>
      </c>
      <c r="S19" s="78" t="str">
        <f ca="1">IF(Q19=0,0,OFFSET('計算(サンプル)'!$F20,0,MATCH("サンプル"&amp;CHAR(10)&amp;S$2&amp;"単価",'計算(サンプル)'!$F$3:$AB$3,0)-1))</f>
        <v/>
      </c>
      <c r="T19" s="78" t="str">
        <f ca="1">IF(R19=0,0,OFFSET('計算(サンプル)'!$F20,0,MATCH("サンプル"&amp;CHAR(10)&amp;T$2&amp;"単価",'計算(サンプル)'!$F$3:$AB$3,0)-1))</f>
        <v/>
      </c>
      <c r="U19" s="78" t="str">
        <f ca="1">IF(S19=0,0,OFFSET('計算(サンプル)'!$F20,0,MATCH("サンプル"&amp;CHAR(10)&amp;U$2&amp;"単価",'計算(サンプル)'!$F$3:$AB$3,0)-1))</f>
        <v/>
      </c>
      <c r="V19" s="78" t="str">
        <f ca="1">IF(T19=0,0,OFFSET('計算(サンプル)'!$F20,0,MATCH("サンプル"&amp;CHAR(10)&amp;V$2&amp;"単価",'計算(サンプル)'!$F$3:$AB$3,0)-1))</f>
        <v/>
      </c>
      <c r="W19" s="78" t="str">
        <f ca="1">IF(U19=0,0,OFFSET('計算(サンプル)'!$F20,0,MATCH("サンプル"&amp;CHAR(10)&amp;W$2&amp;"単価",'計算(サンプル)'!$F$3:$AB$3,0)-1))</f>
        <v/>
      </c>
      <c r="X19" s="78" t="str">
        <f ca="1">IF(V19=0,0,OFFSET('計算(サンプル)'!$F20,0,MATCH("サンプル"&amp;CHAR(10)&amp;X$2&amp;"単価",'計算(サンプル)'!$F$3:$AB$3,0)-1))</f>
        <v/>
      </c>
      <c r="Y19" s="78" t="str">
        <f ca="1">IF(W19=0,0,OFFSET('計算(サンプル)'!$F20,0,MATCH("サンプル"&amp;CHAR(10)&amp;Y$2&amp;"単価",'計算(サンプル)'!$F$3:$AB$3,0)-1))</f>
        <v/>
      </c>
      <c r="Z19" s="78" t="str">
        <f ca="1">IF(X19=0,0,OFFSET('計算(サンプル)'!$F20,0,MATCH("サンプル"&amp;CHAR(10)&amp;Z$2&amp;"単価",'計算(サンプル)'!$F$3:$AB$3,0)-1))</f>
        <v/>
      </c>
      <c r="AA19" s="78" t="str">
        <f ca="1">IF(Y19=0,0,OFFSET('計算(サンプル)'!$F20,0,MATCH("サンプル"&amp;CHAR(10)&amp;AA$2&amp;"単価",'計算(サンプル)'!$F$3:$AB$3,0)-1))</f>
        <v/>
      </c>
      <c r="AB19" s="78" t="str">
        <f t="shared" ca="1" si="11"/>
        <v/>
      </c>
      <c r="AC19" s="78" t="str">
        <f t="shared" ca="1" si="12"/>
        <v/>
      </c>
      <c r="AD19" s="78" t="str">
        <f t="shared" ca="1" si="13"/>
        <v/>
      </c>
      <c r="AE19" s="78" t="str">
        <f t="shared" ca="1" si="14"/>
        <v/>
      </c>
      <c r="AF19" s="78" t="str">
        <f t="shared" ca="1" si="15"/>
        <v/>
      </c>
      <c r="AG19" s="78" t="str">
        <f t="shared" ca="1" si="16"/>
        <v/>
      </c>
      <c r="AH19" s="78" t="str">
        <f t="shared" ca="1" si="17"/>
        <v/>
      </c>
      <c r="AI19" s="78" t="str">
        <f t="shared" ca="1" si="18"/>
        <v/>
      </c>
      <c r="AJ19" s="78" t="str">
        <f t="shared" ca="1" si="19"/>
        <v/>
      </c>
      <c r="AK19" s="78" t="str">
        <f t="shared" ca="1" si="20"/>
        <v/>
      </c>
      <c r="AL19" s="78" t="str">
        <f t="shared" ca="1" si="21"/>
        <v/>
      </c>
      <c r="AM19" s="78" t="str">
        <f t="shared" ca="1" si="22"/>
        <v/>
      </c>
    </row>
    <row r="20" spans="1:39" ht="18.75" customHeight="1">
      <c r="A20" s="38">
        <v>18</v>
      </c>
      <c r="B20" s="38" t="str">
        <f>IF(ISBLANK(ID管理番号商品名入力!D20),"",ID管理番号商品名入力!D20)</f>
        <v/>
      </c>
      <c r="C20" s="39" t="str">
        <f>IF(ISBLANK(ID管理番号商品名入力!F20),"",ID管理番号商品名入力!F20)</f>
        <v/>
      </c>
      <c r="D20" s="22" t="str">
        <f>IF(ISBLANK(サンプル入力!J21),"",サンプル入力!J21)</f>
        <v/>
      </c>
      <c r="E20" s="80" t="str">
        <f>IFERROR(VLOOKUP($D20,配送グループ設定!$A$31:$H$40,6,FALSE),"")</f>
        <v/>
      </c>
      <c r="F20" s="80" t="str">
        <f>IFERROR(VLOOKUP($D20,配送グループ設定!$A$31:$H$40,8,FALSE),"")</f>
        <v/>
      </c>
      <c r="G20" s="78">
        <v>0</v>
      </c>
      <c r="H20" s="78">
        <v>0</v>
      </c>
      <c r="I20" s="78">
        <v>0</v>
      </c>
      <c r="J20" s="78">
        <v>1</v>
      </c>
      <c r="K20" s="78" t="str">
        <f>IF(ISBLANK(サンプル入力!M21),"",サンプル入力!M21)</f>
        <v/>
      </c>
      <c r="L20" s="78">
        <v>1</v>
      </c>
      <c r="M20" s="81" t="str">
        <f>IF(ISBLANK(中部・下部フリースペース作成!$E$10),"5",中部・下部フリースペース作成!$E$10&amp;",5")</f>
        <v>5</v>
      </c>
      <c r="N20" s="81" t="str">
        <f>IF(ISBLANK(商品台帳反映用!E325),"",商品台帳反映用!E325)</f>
        <v/>
      </c>
      <c r="O20" s="81" t="str">
        <f ca="1">IF(N20=0,0,IF(ISBLANK(サンプル入力!F21),"",'計算(サンプル)'!F21))</f>
        <v/>
      </c>
      <c r="P20" s="78" t="str">
        <f ca="1">IF(N20=0,0,OFFSET('計算(サンプル)'!$F21,0,MATCH("サンプル"&amp;CHAR(10)&amp;P$2&amp;"単価",'計算(サンプル)'!$F$3:$AB$3,0)-1))</f>
        <v/>
      </c>
      <c r="Q20" s="78" t="str">
        <f ca="1">IF(O20=0,0,OFFSET('計算(サンプル)'!$F21,0,MATCH("サンプル"&amp;CHAR(10)&amp;Q$2&amp;"単価",'計算(サンプル)'!$F$3:$AB$3,0)-1))</f>
        <v/>
      </c>
      <c r="R20" s="78" t="str">
        <f ca="1">IF(P20=0,0,OFFSET('計算(サンプル)'!$F21,0,MATCH("サンプル"&amp;CHAR(10)&amp;R$2&amp;"単価",'計算(サンプル)'!$F$3:$AB$3,0)-1))</f>
        <v/>
      </c>
      <c r="S20" s="78" t="str">
        <f ca="1">IF(Q20=0,0,OFFSET('計算(サンプル)'!$F21,0,MATCH("サンプル"&amp;CHAR(10)&amp;S$2&amp;"単価",'計算(サンプル)'!$F$3:$AB$3,0)-1))</f>
        <v/>
      </c>
      <c r="T20" s="78" t="str">
        <f ca="1">IF(R20=0,0,OFFSET('計算(サンプル)'!$F21,0,MATCH("サンプル"&amp;CHAR(10)&amp;T$2&amp;"単価",'計算(サンプル)'!$F$3:$AB$3,0)-1))</f>
        <v/>
      </c>
      <c r="U20" s="78" t="str">
        <f ca="1">IF(S20=0,0,OFFSET('計算(サンプル)'!$F21,0,MATCH("サンプル"&amp;CHAR(10)&amp;U$2&amp;"単価",'計算(サンプル)'!$F$3:$AB$3,0)-1))</f>
        <v/>
      </c>
      <c r="V20" s="78" t="str">
        <f ca="1">IF(T20=0,0,OFFSET('計算(サンプル)'!$F21,0,MATCH("サンプル"&amp;CHAR(10)&amp;V$2&amp;"単価",'計算(サンプル)'!$F$3:$AB$3,0)-1))</f>
        <v/>
      </c>
      <c r="W20" s="78" t="str">
        <f ca="1">IF(U20=0,0,OFFSET('計算(サンプル)'!$F21,0,MATCH("サンプル"&amp;CHAR(10)&amp;W$2&amp;"単価",'計算(サンプル)'!$F$3:$AB$3,0)-1))</f>
        <v/>
      </c>
      <c r="X20" s="78" t="str">
        <f ca="1">IF(V20=0,0,OFFSET('計算(サンプル)'!$F21,0,MATCH("サンプル"&amp;CHAR(10)&amp;X$2&amp;"単価",'計算(サンプル)'!$F$3:$AB$3,0)-1))</f>
        <v/>
      </c>
      <c r="Y20" s="78" t="str">
        <f ca="1">IF(W20=0,0,OFFSET('計算(サンプル)'!$F21,0,MATCH("サンプル"&amp;CHAR(10)&amp;Y$2&amp;"単価",'計算(サンプル)'!$F$3:$AB$3,0)-1))</f>
        <v/>
      </c>
      <c r="Z20" s="78" t="str">
        <f ca="1">IF(X20=0,0,OFFSET('計算(サンプル)'!$F21,0,MATCH("サンプル"&amp;CHAR(10)&amp;Z$2&amp;"単価",'計算(サンプル)'!$F$3:$AB$3,0)-1))</f>
        <v/>
      </c>
      <c r="AA20" s="78" t="str">
        <f ca="1">IF(Y20=0,0,OFFSET('計算(サンプル)'!$F21,0,MATCH("サンプル"&amp;CHAR(10)&amp;AA$2&amp;"単価",'計算(サンプル)'!$F$3:$AB$3,0)-1))</f>
        <v/>
      </c>
      <c r="AB20" s="78" t="str">
        <f t="shared" ca="1" si="11"/>
        <v/>
      </c>
      <c r="AC20" s="78" t="str">
        <f t="shared" ca="1" si="12"/>
        <v/>
      </c>
      <c r="AD20" s="78" t="str">
        <f t="shared" ca="1" si="13"/>
        <v/>
      </c>
      <c r="AE20" s="78" t="str">
        <f t="shared" ca="1" si="14"/>
        <v/>
      </c>
      <c r="AF20" s="78" t="str">
        <f t="shared" ca="1" si="15"/>
        <v/>
      </c>
      <c r="AG20" s="78" t="str">
        <f t="shared" ca="1" si="16"/>
        <v/>
      </c>
      <c r="AH20" s="78" t="str">
        <f t="shared" ca="1" si="17"/>
        <v/>
      </c>
      <c r="AI20" s="78" t="str">
        <f t="shared" ca="1" si="18"/>
        <v/>
      </c>
      <c r="AJ20" s="78" t="str">
        <f t="shared" ca="1" si="19"/>
        <v/>
      </c>
      <c r="AK20" s="78" t="str">
        <f t="shared" ca="1" si="20"/>
        <v/>
      </c>
      <c r="AL20" s="78" t="str">
        <f t="shared" ca="1" si="21"/>
        <v/>
      </c>
      <c r="AM20" s="78" t="str">
        <f t="shared" ca="1" si="22"/>
        <v/>
      </c>
    </row>
    <row r="21" spans="1:39" ht="18.75" customHeight="1">
      <c r="A21" s="38">
        <v>19</v>
      </c>
      <c r="B21" s="38" t="str">
        <f>IF(ISBLANK(ID管理番号商品名入力!D21),"",ID管理番号商品名入力!D21)</f>
        <v/>
      </c>
      <c r="C21" s="39" t="str">
        <f>IF(ISBLANK(ID管理番号商品名入力!F21),"",ID管理番号商品名入力!F21)</f>
        <v/>
      </c>
      <c r="D21" s="22" t="str">
        <f>IF(ISBLANK(サンプル入力!J22),"",サンプル入力!J22)</f>
        <v/>
      </c>
      <c r="E21" s="80" t="str">
        <f>IFERROR(VLOOKUP($D21,配送グループ設定!$A$31:$H$40,6,FALSE),"")</f>
        <v/>
      </c>
      <c r="F21" s="80" t="str">
        <f>IFERROR(VLOOKUP($D21,配送グループ設定!$A$31:$H$40,8,FALSE),"")</f>
        <v/>
      </c>
      <c r="G21" s="78">
        <v>0</v>
      </c>
      <c r="H21" s="78">
        <v>0</v>
      </c>
      <c r="I21" s="78">
        <v>0</v>
      </c>
      <c r="J21" s="78">
        <v>1</v>
      </c>
      <c r="K21" s="78" t="str">
        <f>IF(ISBLANK(サンプル入力!M22),"",サンプル入力!M22)</f>
        <v/>
      </c>
      <c r="L21" s="78">
        <v>1</v>
      </c>
      <c r="M21" s="81" t="str">
        <f>IF(ISBLANK(中部・下部フリースペース作成!$E$10),"5",中部・下部フリースペース作成!$E$10&amp;",5")</f>
        <v>5</v>
      </c>
      <c r="N21" s="81" t="str">
        <f>IF(ISBLANK(商品台帳反映用!E326),"",商品台帳反映用!E326)</f>
        <v/>
      </c>
      <c r="O21" s="81" t="str">
        <f ca="1">IF(N21=0,0,IF(ISBLANK(サンプル入力!F22),"",'計算(サンプル)'!F22))</f>
        <v/>
      </c>
      <c r="P21" s="78" t="str">
        <f ca="1">IF(N21=0,0,OFFSET('計算(サンプル)'!$F22,0,MATCH("サンプル"&amp;CHAR(10)&amp;P$2&amp;"単価",'計算(サンプル)'!$F$3:$AB$3,0)-1))</f>
        <v/>
      </c>
      <c r="Q21" s="78" t="str">
        <f ca="1">IF(O21=0,0,OFFSET('計算(サンプル)'!$F22,0,MATCH("サンプル"&amp;CHAR(10)&amp;Q$2&amp;"単価",'計算(サンプル)'!$F$3:$AB$3,0)-1))</f>
        <v/>
      </c>
      <c r="R21" s="78" t="str">
        <f ca="1">IF(P21=0,0,OFFSET('計算(サンプル)'!$F22,0,MATCH("サンプル"&amp;CHAR(10)&amp;R$2&amp;"単価",'計算(サンプル)'!$F$3:$AB$3,0)-1))</f>
        <v/>
      </c>
      <c r="S21" s="78" t="str">
        <f ca="1">IF(Q21=0,0,OFFSET('計算(サンプル)'!$F22,0,MATCH("サンプル"&amp;CHAR(10)&amp;S$2&amp;"単価",'計算(サンプル)'!$F$3:$AB$3,0)-1))</f>
        <v/>
      </c>
      <c r="T21" s="78" t="str">
        <f ca="1">IF(R21=0,0,OFFSET('計算(サンプル)'!$F22,0,MATCH("サンプル"&amp;CHAR(10)&amp;T$2&amp;"単価",'計算(サンプル)'!$F$3:$AB$3,0)-1))</f>
        <v/>
      </c>
      <c r="U21" s="78" t="str">
        <f ca="1">IF(S21=0,0,OFFSET('計算(サンプル)'!$F22,0,MATCH("サンプル"&amp;CHAR(10)&amp;U$2&amp;"単価",'計算(サンプル)'!$F$3:$AB$3,0)-1))</f>
        <v/>
      </c>
      <c r="V21" s="78" t="str">
        <f ca="1">IF(T21=0,0,OFFSET('計算(サンプル)'!$F22,0,MATCH("サンプル"&amp;CHAR(10)&amp;V$2&amp;"単価",'計算(サンプル)'!$F$3:$AB$3,0)-1))</f>
        <v/>
      </c>
      <c r="W21" s="78" t="str">
        <f ca="1">IF(U21=0,0,OFFSET('計算(サンプル)'!$F22,0,MATCH("サンプル"&amp;CHAR(10)&amp;W$2&amp;"単価",'計算(サンプル)'!$F$3:$AB$3,0)-1))</f>
        <v/>
      </c>
      <c r="X21" s="78" t="str">
        <f ca="1">IF(V21=0,0,OFFSET('計算(サンプル)'!$F22,0,MATCH("サンプル"&amp;CHAR(10)&amp;X$2&amp;"単価",'計算(サンプル)'!$F$3:$AB$3,0)-1))</f>
        <v/>
      </c>
      <c r="Y21" s="78" t="str">
        <f ca="1">IF(W21=0,0,OFFSET('計算(サンプル)'!$F22,0,MATCH("サンプル"&amp;CHAR(10)&amp;Y$2&amp;"単価",'計算(サンプル)'!$F$3:$AB$3,0)-1))</f>
        <v/>
      </c>
      <c r="Z21" s="78" t="str">
        <f ca="1">IF(X21=0,0,OFFSET('計算(サンプル)'!$F22,0,MATCH("サンプル"&amp;CHAR(10)&amp;Z$2&amp;"単価",'計算(サンプル)'!$F$3:$AB$3,0)-1))</f>
        <v/>
      </c>
      <c r="AA21" s="78" t="str">
        <f ca="1">IF(Y21=0,0,OFFSET('計算(サンプル)'!$F22,0,MATCH("サンプル"&amp;CHAR(10)&amp;AA$2&amp;"単価",'計算(サンプル)'!$F$3:$AB$3,0)-1))</f>
        <v/>
      </c>
      <c r="AB21" s="78" t="str">
        <f t="shared" ca="1" si="11"/>
        <v/>
      </c>
      <c r="AC21" s="78" t="str">
        <f t="shared" ca="1" si="12"/>
        <v/>
      </c>
      <c r="AD21" s="78" t="str">
        <f t="shared" ca="1" si="13"/>
        <v/>
      </c>
      <c r="AE21" s="78" t="str">
        <f t="shared" ca="1" si="14"/>
        <v/>
      </c>
      <c r="AF21" s="78" t="str">
        <f t="shared" ca="1" si="15"/>
        <v/>
      </c>
      <c r="AG21" s="78" t="str">
        <f t="shared" ca="1" si="16"/>
        <v/>
      </c>
      <c r="AH21" s="78" t="str">
        <f t="shared" ca="1" si="17"/>
        <v/>
      </c>
      <c r="AI21" s="78" t="str">
        <f t="shared" ca="1" si="18"/>
        <v/>
      </c>
      <c r="AJ21" s="78" t="str">
        <f t="shared" ca="1" si="19"/>
        <v/>
      </c>
      <c r="AK21" s="78" t="str">
        <f t="shared" ca="1" si="20"/>
        <v/>
      </c>
      <c r="AL21" s="78" t="str">
        <f t="shared" ca="1" si="21"/>
        <v/>
      </c>
      <c r="AM21" s="78" t="str">
        <f t="shared" ca="1" si="22"/>
        <v/>
      </c>
    </row>
    <row r="22" spans="1:39" ht="18.75" customHeight="1">
      <c r="A22" s="38">
        <v>20</v>
      </c>
      <c r="B22" s="38" t="str">
        <f>IF(ISBLANK(ID管理番号商品名入力!D22),"",ID管理番号商品名入力!D22)</f>
        <v/>
      </c>
      <c r="C22" s="39" t="str">
        <f>IF(ISBLANK(ID管理番号商品名入力!F22),"",ID管理番号商品名入力!F22)</f>
        <v/>
      </c>
      <c r="D22" s="22" t="str">
        <f>IF(ISBLANK(サンプル入力!J23),"",サンプル入力!J23)</f>
        <v/>
      </c>
      <c r="E22" s="80" t="str">
        <f>IFERROR(VLOOKUP($D22,配送グループ設定!$A$31:$H$40,6,FALSE),"")</f>
        <v/>
      </c>
      <c r="F22" s="80" t="str">
        <f>IFERROR(VLOOKUP($D22,配送グループ設定!$A$31:$H$40,8,FALSE),"")</f>
        <v/>
      </c>
      <c r="G22" s="78">
        <v>0</v>
      </c>
      <c r="H22" s="78">
        <v>0</v>
      </c>
      <c r="I22" s="78">
        <v>0</v>
      </c>
      <c r="J22" s="78">
        <v>1</v>
      </c>
      <c r="K22" s="78" t="str">
        <f>IF(ISBLANK(サンプル入力!M23),"",サンプル入力!M23)</f>
        <v/>
      </c>
      <c r="L22" s="78">
        <v>1</v>
      </c>
      <c r="M22" s="81" t="str">
        <f>IF(ISBLANK(中部・下部フリースペース作成!$E$10),"5",中部・下部フリースペース作成!$E$10&amp;",5")</f>
        <v>5</v>
      </c>
      <c r="N22" s="81" t="str">
        <f>IF(ISBLANK(商品台帳反映用!E327),"",商品台帳反映用!E327)</f>
        <v/>
      </c>
      <c r="O22" s="81" t="str">
        <f ca="1">IF(N22=0,0,IF(ISBLANK(サンプル入力!F23),"",'計算(サンプル)'!F23))</f>
        <v/>
      </c>
      <c r="P22" s="78" t="str">
        <f ca="1">IF(N22=0,0,OFFSET('計算(サンプル)'!$F23,0,MATCH("サンプル"&amp;CHAR(10)&amp;P$2&amp;"単価",'計算(サンプル)'!$F$3:$AB$3,0)-1))</f>
        <v/>
      </c>
      <c r="Q22" s="78" t="str">
        <f ca="1">IF(O22=0,0,OFFSET('計算(サンプル)'!$F23,0,MATCH("サンプル"&amp;CHAR(10)&amp;Q$2&amp;"単価",'計算(サンプル)'!$F$3:$AB$3,0)-1))</f>
        <v/>
      </c>
      <c r="R22" s="78" t="str">
        <f ca="1">IF(P22=0,0,OFFSET('計算(サンプル)'!$F23,0,MATCH("サンプル"&amp;CHAR(10)&amp;R$2&amp;"単価",'計算(サンプル)'!$F$3:$AB$3,0)-1))</f>
        <v/>
      </c>
      <c r="S22" s="78" t="str">
        <f ca="1">IF(Q22=0,0,OFFSET('計算(サンプル)'!$F23,0,MATCH("サンプル"&amp;CHAR(10)&amp;S$2&amp;"単価",'計算(サンプル)'!$F$3:$AB$3,0)-1))</f>
        <v/>
      </c>
      <c r="T22" s="78" t="str">
        <f ca="1">IF(R22=0,0,OFFSET('計算(サンプル)'!$F23,0,MATCH("サンプル"&amp;CHAR(10)&amp;T$2&amp;"単価",'計算(サンプル)'!$F$3:$AB$3,0)-1))</f>
        <v/>
      </c>
      <c r="U22" s="78" t="str">
        <f ca="1">IF(S22=0,0,OFFSET('計算(サンプル)'!$F23,0,MATCH("サンプル"&amp;CHAR(10)&amp;U$2&amp;"単価",'計算(サンプル)'!$F$3:$AB$3,0)-1))</f>
        <v/>
      </c>
      <c r="V22" s="78" t="str">
        <f ca="1">IF(T22=0,0,OFFSET('計算(サンプル)'!$F23,0,MATCH("サンプル"&amp;CHAR(10)&amp;V$2&amp;"単価",'計算(サンプル)'!$F$3:$AB$3,0)-1))</f>
        <v/>
      </c>
      <c r="W22" s="78" t="str">
        <f ca="1">IF(U22=0,0,OFFSET('計算(サンプル)'!$F23,0,MATCH("サンプル"&amp;CHAR(10)&amp;W$2&amp;"単価",'計算(サンプル)'!$F$3:$AB$3,0)-1))</f>
        <v/>
      </c>
      <c r="X22" s="78" t="str">
        <f ca="1">IF(V22=0,0,OFFSET('計算(サンプル)'!$F23,0,MATCH("サンプル"&amp;CHAR(10)&amp;X$2&amp;"単価",'計算(サンプル)'!$F$3:$AB$3,0)-1))</f>
        <v/>
      </c>
      <c r="Y22" s="78" t="str">
        <f ca="1">IF(W22=0,0,OFFSET('計算(サンプル)'!$F23,0,MATCH("サンプル"&amp;CHAR(10)&amp;Y$2&amp;"単価",'計算(サンプル)'!$F$3:$AB$3,0)-1))</f>
        <v/>
      </c>
      <c r="Z22" s="78" t="str">
        <f ca="1">IF(X22=0,0,OFFSET('計算(サンプル)'!$F23,0,MATCH("サンプル"&amp;CHAR(10)&amp;Z$2&amp;"単価",'計算(サンプル)'!$F$3:$AB$3,0)-1))</f>
        <v/>
      </c>
      <c r="AA22" s="78" t="str">
        <f ca="1">IF(Y22=0,0,OFFSET('計算(サンプル)'!$F23,0,MATCH("サンプル"&amp;CHAR(10)&amp;AA$2&amp;"単価",'計算(サンプル)'!$F$3:$AB$3,0)-1))</f>
        <v/>
      </c>
      <c r="AB22" s="78" t="str">
        <f t="shared" ca="1" si="11"/>
        <v/>
      </c>
      <c r="AC22" s="78" t="str">
        <f t="shared" ca="1" si="12"/>
        <v/>
      </c>
      <c r="AD22" s="78" t="str">
        <f t="shared" ca="1" si="13"/>
        <v/>
      </c>
      <c r="AE22" s="78" t="str">
        <f t="shared" ca="1" si="14"/>
        <v/>
      </c>
      <c r="AF22" s="78" t="str">
        <f t="shared" ca="1" si="15"/>
        <v/>
      </c>
      <c r="AG22" s="78" t="str">
        <f t="shared" ca="1" si="16"/>
        <v/>
      </c>
      <c r="AH22" s="78" t="str">
        <f t="shared" ca="1" si="17"/>
        <v/>
      </c>
      <c r="AI22" s="78" t="str">
        <f t="shared" ca="1" si="18"/>
        <v/>
      </c>
      <c r="AJ22" s="78" t="str">
        <f t="shared" ca="1" si="19"/>
        <v/>
      </c>
      <c r="AK22" s="78" t="str">
        <f t="shared" ca="1" si="20"/>
        <v/>
      </c>
      <c r="AL22" s="78" t="str">
        <f t="shared" ca="1" si="21"/>
        <v/>
      </c>
      <c r="AM22" s="78" t="str">
        <f t="shared" ca="1" si="22"/>
        <v/>
      </c>
    </row>
    <row r="23" spans="1:39" ht="18.75" customHeight="1">
      <c r="A23" s="38">
        <v>21</v>
      </c>
      <c r="B23" s="38" t="str">
        <f>IF(ISBLANK(ID管理番号商品名入力!D23),"",ID管理番号商品名入力!D23)</f>
        <v/>
      </c>
      <c r="C23" s="39" t="str">
        <f>IF(ISBLANK(ID管理番号商品名入力!F23),"",ID管理番号商品名入力!F23)</f>
        <v/>
      </c>
      <c r="D23" s="22" t="str">
        <f>IF(ISBLANK(サンプル入力!J24),"",サンプル入力!J24)</f>
        <v/>
      </c>
      <c r="E23" s="80" t="str">
        <f>IFERROR(VLOOKUP($D23,配送グループ設定!$A$31:$H$40,6,FALSE),"")</f>
        <v/>
      </c>
      <c r="F23" s="80" t="str">
        <f>IFERROR(VLOOKUP($D23,配送グループ設定!$A$31:$H$40,8,FALSE),"")</f>
        <v/>
      </c>
      <c r="G23" s="78">
        <v>0</v>
      </c>
      <c r="H23" s="78">
        <v>0</v>
      </c>
      <c r="I23" s="78">
        <v>0</v>
      </c>
      <c r="J23" s="78">
        <v>1</v>
      </c>
      <c r="K23" s="78" t="str">
        <f>IF(ISBLANK(サンプル入力!M24),"",サンプル入力!M24)</f>
        <v/>
      </c>
      <c r="L23" s="78">
        <v>1</v>
      </c>
      <c r="M23" s="81" t="str">
        <f>IF(ISBLANK(中部・下部フリースペース作成!$E$10),"5",中部・下部フリースペース作成!$E$10&amp;",5")</f>
        <v>5</v>
      </c>
      <c r="N23" s="81" t="str">
        <f>IF(ISBLANK(商品台帳反映用!E328),"",商品台帳反映用!E328)</f>
        <v/>
      </c>
      <c r="O23" s="81" t="str">
        <f ca="1">IF(N23=0,0,IF(ISBLANK(サンプル入力!F24),"",'計算(サンプル)'!F24))</f>
        <v/>
      </c>
      <c r="P23" s="78" t="str">
        <f ca="1">IF(N23=0,0,OFFSET('計算(サンプル)'!$F24,0,MATCH("サンプル"&amp;CHAR(10)&amp;P$2&amp;"単価",'計算(サンプル)'!$F$3:$AB$3,0)-1))</f>
        <v/>
      </c>
      <c r="Q23" s="78" t="str">
        <f ca="1">IF(O23=0,0,OFFSET('計算(サンプル)'!$F24,0,MATCH("サンプル"&amp;CHAR(10)&amp;Q$2&amp;"単価",'計算(サンプル)'!$F$3:$AB$3,0)-1))</f>
        <v/>
      </c>
      <c r="R23" s="78" t="str">
        <f ca="1">IF(P23=0,0,OFFSET('計算(サンプル)'!$F24,0,MATCH("サンプル"&amp;CHAR(10)&amp;R$2&amp;"単価",'計算(サンプル)'!$F$3:$AB$3,0)-1))</f>
        <v/>
      </c>
      <c r="S23" s="78" t="str">
        <f ca="1">IF(Q23=0,0,OFFSET('計算(サンプル)'!$F24,0,MATCH("サンプル"&amp;CHAR(10)&amp;S$2&amp;"単価",'計算(サンプル)'!$F$3:$AB$3,0)-1))</f>
        <v/>
      </c>
      <c r="T23" s="78" t="str">
        <f ca="1">IF(R23=0,0,OFFSET('計算(サンプル)'!$F24,0,MATCH("サンプル"&amp;CHAR(10)&amp;T$2&amp;"単価",'計算(サンプル)'!$F$3:$AB$3,0)-1))</f>
        <v/>
      </c>
      <c r="U23" s="78" t="str">
        <f ca="1">IF(S23=0,0,OFFSET('計算(サンプル)'!$F24,0,MATCH("サンプル"&amp;CHAR(10)&amp;U$2&amp;"単価",'計算(サンプル)'!$F$3:$AB$3,0)-1))</f>
        <v/>
      </c>
      <c r="V23" s="78" t="str">
        <f ca="1">IF(T23=0,0,OFFSET('計算(サンプル)'!$F24,0,MATCH("サンプル"&amp;CHAR(10)&amp;V$2&amp;"単価",'計算(サンプル)'!$F$3:$AB$3,0)-1))</f>
        <v/>
      </c>
      <c r="W23" s="78" t="str">
        <f ca="1">IF(U23=0,0,OFFSET('計算(サンプル)'!$F24,0,MATCH("サンプル"&amp;CHAR(10)&amp;W$2&amp;"単価",'計算(サンプル)'!$F$3:$AB$3,0)-1))</f>
        <v/>
      </c>
      <c r="X23" s="78" t="str">
        <f ca="1">IF(V23=0,0,OFFSET('計算(サンプル)'!$F24,0,MATCH("サンプル"&amp;CHAR(10)&amp;X$2&amp;"単価",'計算(サンプル)'!$F$3:$AB$3,0)-1))</f>
        <v/>
      </c>
      <c r="Y23" s="78" t="str">
        <f ca="1">IF(W23=0,0,OFFSET('計算(サンプル)'!$F24,0,MATCH("サンプル"&amp;CHAR(10)&amp;Y$2&amp;"単価",'計算(サンプル)'!$F$3:$AB$3,0)-1))</f>
        <v/>
      </c>
      <c r="Z23" s="78" t="str">
        <f ca="1">IF(X23=0,0,OFFSET('計算(サンプル)'!$F24,0,MATCH("サンプル"&amp;CHAR(10)&amp;Z$2&amp;"単価",'計算(サンプル)'!$F$3:$AB$3,0)-1))</f>
        <v/>
      </c>
      <c r="AA23" s="78" t="str">
        <f ca="1">IF(Y23=0,0,OFFSET('計算(サンプル)'!$F24,0,MATCH("サンプル"&amp;CHAR(10)&amp;AA$2&amp;"単価",'計算(サンプル)'!$F$3:$AB$3,0)-1))</f>
        <v/>
      </c>
      <c r="AB23" s="78" t="str">
        <f t="shared" ca="1" si="11"/>
        <v/>
      </c>
      <c r="AC23" s="78" t="str">
        <f t="shared" ca="1" si="12"/>
        <v/>
      </c>
      <c r="AD23" s="78" t="str">
        <f t="shared" ca="1" si="13"/>
        <v/>
      </c>
      <c r="AE23" s="78" t="str">
        <f t="shared" ca="1" si="14"/>
        <v/>
      </c>
      <c r="AF23" s="78" t="str">
        <f t="shared" ca="1" si="15"/>
        <v/>
      </c>
      <c r="AG23" s="78" t="str">
        <f t="shared" ca="1" si="16"/>
        <v/>
      </c>
      <c r="AH23" s="78" t="str">
        <f t="shared" ca="1" si="17"/>
        <v/>
      </c>
      <c r="AI23" s="78" t="str">
        <f t="shared" ca="1" si="18"/>
        <v/>
      </c>
      <c r="AJ23" s="78" t="str">
        <f t="shared" ca="1" si="19"/>
        <v/>
      </c>
      <c r="AK23" s="78" t="str">
        <f t="shared" ca="1" si="20"/>
        <v/>
      </c>
      <c r="AL23" s="78" t="str">
        <f t="shared" ca="1" si="21"/>
        <v/>
      </c>
      <c r="AM23" s="78" t="str">
        <f t="shared" ca="1" si="22"/>
        <v/>
      </c>
    </row>
    <row r="24" spans="1:39" ht="18.75" customHeight="1">
      <c r="A24" s="38">
        <v>22</v>
      </c>
      <c r="B24" s="38" t="str">
        <f>IF(ISBLANK(ID管理番号商品名入力!D24),"",ID管理番号商品名入力!D24)</f>
        <v/>
      </c>
      <c r="C24" s="39" t="str">
        <f>IF(ISBLANK(ID管理番号商品名入力!F24),"",ID管理番号商品名入力!F24)</f>
        <v/>
      </c>
      <c r="D24" s="22" t="str">
        <f>IF(ISBLANK(サンプル入力!J25),"",サンプル入力!J25)</f>
        <v/>
      </c>
      <c r="E24" s="80" t="str">
        <f>IFERROR(VLOOKUP($D24,配送グループ設定!$A$31:$H$40,6,FALSE),"")</f>
        <v/>
      </c>
      <c r="F24" s="80" t="str">
        <f>IFERROR(VLOOKUP($D24,配送グループ設定!$A$31:$H$40,8,FALSE),"")</f>
        <v/>
      </c>
      <c r="G24" s="78">
        <v>0</v>
      </c>
      <c r="H24" s="78">
        <v>0</v>
      </c>
      <c r="I24" s="78">
        <v>0</v>
      </c>
      <c r="J24" s="78">
        <v>1</v>
      </c>
      <c r="K24" s="78" t="str">
        <f>IF(ISBLANK(サンプル入力!M25),"",サンプル入力!M25)</f>
        <v/>
      </c>
      <c r="L24" s="78">
        <v>1</v>
      </c>
      <c r="M24" s="81" t="str">
        <f>IF(ISBLANK(中部・下部フリースペース作成!$E$10),"5",中部・下部フリースペース作成!$E$10&amp;",5")</f>
        <v>5</v>
      </c>
      <c r="N24" s="81" t="str">
        <f>IF(ISBLANK(商品台帳反映用!E329),"",商品台帳反映用!E329)</f>
        <v/>
      </c>
      <c r="O24" s="81" t="str">
        <f ca="1">IF(N24=0,0,IF(ISBLANK(サンプル入力!F25),"",'計算(サンプル)'!F25))</f>
        <v/>
      </c>
      <c r="P24" s="78" t="str">
        <f ca="1">IF(N24=0,0,OFFSET('計算(サンプル)'!$F25,0,MATCH("サンプル"&amp;CHAR(10)&amp;P$2&amp;"単価",'計算(サンプル)'!$F$3:$AB$3,0)-1))</f>
        <v/>
      </c>
      <c r="Q24" s="78" t="str">
        <f ca="1">IF(O24=0,0,OFFSET('計算(サンプル)'!$F25,0,MATCH("サンプル"&amp;CHAR(10)&amp;Q$2&amp;"単価",'計算(サンプル)'!$F$3:$AB$3,0)-1))</f>
        <v/>
      </c>
      <c r="R24" s="78" t="str">
        <f ca="1">IF(P24=0,0,OFFSET('計算(サンプル)'!$F25,0,MATCH("サンプル"&amp;CHAR(10)&amp;R$2&amp;"単価",'計算(サンプル)'!$F$3:$AB$3,0)-1))</f>
        <v/>
      </c>
      <c r="S24" s="78" t="str">
        <f ca="1">IF(Q24=0,0,OFFSET('計算(サンプル)'!$F25,0,MATCH("サンプル"&amp;CHAR(10)&amp;S$2&amp;"単価",'計算(サンプル)'!$F$3:$AB$3,0)-1))</f>
        <v/>
      </c>
      <c r="T24" s="78" t="str">
        <f ca="1">IF(R24=0,0,OFFSET('計算(サンプル)'!$F25,0,MATCH("サンプル"&amp;CHAR(10)&amp;T$2&amp;"単価",'計算(サンプル)'!$F$3:$AB$3,0)-1))</f>
        <v/>
      </c>
      <c r="U24" s="78" t="str">
        <f ca="1">IF(S24=0,0,OFFSET('計算(サンプル)'!$F25,0,MATCH("サンプル"&amp;CHAR(10)&amp;U$2&amp;"単価",'計算(サンプル)'!$F$3:$AB$3,0)-1))</f>
        <v/>
      </c>
      <c r="V24" s="78" t="str">
        <f ca="1">IF(T24=0,0,OFFSET('計算(サンプル)'!$F25,0,MATCH("サンプル"&amp;CHAR(10)&amp;V$2&amp;"単価",'計算(サンプル)'!$F$3:$AB$3,0)-1))</f>
        <v/>
      </c>
      <c r="W24" s="78" t="str">
        <f ca="1">IF(U24=0,0,OFFSET('計算(サンプル)'!$F25,0,MATCH("サンプル"&amp;CHAR(10)&amp;W$2&amp;"単価",'計算(サンプル)'!$F$3:$AB$3,0)-1))</f>
        <v/>
      </c>
      <c r="X24" s="78" t="str">
        <f ca="1">IF(V24=0,0,OFFSET('計算(サンプル)'!$F25,0,MATCH("サンプル"&amp;CHAR(10)&amp;X$2&amp;"単価",'計算(サンプル)'!$F$3:$AB$3,0)-1))</f>
        <v/>
      </c>
      <c r="Y24" s="78" t="str">
        <f ca="1">IF(W24=0,0,OFFSET('計算(サンプル)'!$F25,0,MATCH("サンプル"&amp;CHAR(10)&amp;Y$2&amp;"単価",'計算(サンプル)'!$F$3:$AB$3,0)-1))</f>
        <v/>
      </c>
      <c r="Z24" s="78" t="str">
        <f ca="1">IF(X24=0,0,OFFSET('計算(サンプル)'!$F25,0,MATCH("サンプル"&amp;CHAR(10)&amp;Z$2&amp;"単価",'計算(サンプル)'!$F$3:$AB$3,0)-1))</f>
        <v/>
      </c>
      <c r="AA24" s="78" t="str">
        <f ca="1">IF(Y24=0,0,OFFSET('計算(サンプル)'!$F25,0,MATCH("サンプル"&amp;CHAR(10)&amp;AA$2&amp;"単価",'計算(サンプル)'!$F$3:$AB$3,0)-1))</f>
        <v/>
      </c>
      <c r="AB24" s="78" t="str">
        <f t="shared" ca="1" si="11"/>
        <v/>
      </c>
      <c r="AC24" s="78" t="str">
        <f t="shared" ca="1" si="12"/>
        <v/>
      </c>
      <c r="AD24" s="78" t="str">
        <f t="shared" ca="1" si="13"/>
        <v/>
      </c>
      <c r="AE24" s="78" t="str">
        <f t="shared" ca="1" si="14"/>
        <v/>
      </c>
      <c r="AF24" s="78" t="str">
        <f t="shared" ca="1" si="15"/>
        <v/>
      </c>
      <c r="AG24" s="78" t="str">
        <f t="shared" ca="1" si="16"/>
        <v/>
      </c>
      <c r="AH24" s="78" t="str">
        <f t="shared" ca="1" si="17"/>
        <v/>
      </c>
      <c r="AI24" s="78" t="str">
        <f t="shared" ca="1" si="18"/>
        <v/>
      </c>
      <c r="AJ24" s="78" t="str">
        <f t="shared" ca="1" si="19"/>
        <v/>
      </c>
      <c r="AK24" s="78" t="str">
        <f t="shared" ca="1" si="20"/>
        <v/>
      </c>
      <c r="AL24" s="78" t="str">
        <f t="shared" ca="1" si="21"/>
        <v/>
      </c>
      <c r="AM24" s="78" t="str">
        <f t="shared" ca="1" si="22"/>
        <v/>
      </c>
    </row>
    <row r="25" spans="1:39" ht="18.75" customHeight="1">
      <c r="A25" s="38">
        <v>23</v>
      </c>
      <c r="B25" s="38" t="str">
        <f>IF(ISBLANK(ID管理番号商品名入力!D25),"",ID管理番号商品名入力!D25)</f>
        <v/>
      </c>
      <c r="C25" s="39" t="str">
        <f>IF(ISBLANK(ID管理番号商品名入力!F25),"",ID管理番号商品名入力!F25)</f>
        <v/>
      </c>
      <c r="D25" s="22" t="str">
        <f>IF(ISBLANK(サンプル入力!J26),"",サンプル入力!J26)</f>
        <v/>
      </c>
      <c r="E25" s="80" t="str">
        <f>IFERROR(VLOOKUP($D25,配送グループ設定!$A$31:$H$40,6,FALSE),"")</f>
        <v/>
      </c>
      <c r="F25" s="80" t="str">
        <f>IFERROR(VLOOKUP($D25,配送グループ設定!$A$31:$H$40,8,FALSE),"")</f>
        <v/>
      </c>
      <c r="G25" s="78">
        <v>0</v>
      </c>
      <c r="H25" s="78">
        <v>0</v>
      </c>
      <c r="I25" s="78">
        <v>0</v>
      </c>
      <c r="J25" s="78">
        <v>1</v>
      </c>
      <c r="K25" s="78" t="str">
        <f>IF(ISBLANK(サンプル入力!M26),"",サンプル入力!M26)</f>
        <v/>
      </c>
      <c r="L25" s="78">
        <v>1</v>
      </c>
      <c r="M25" s="81" t="str">
        <f>IF(ISBLANK(中部・下部フリースペース作成!$E$10),"5",中部・下部フリースペース作成!$E$10&amp;",5")</f>
        <v>5</v>
      </c>
      <c r="N25" s="81" t="str">
        <f>IF(ISBLANK(商品台帳反映用!E330),"",商品台帳反映用!E330)</f>
        <v/>
      </c>
      <c r="O25" s="81" t="str">
        <f ca="1">IF(N25=0,0,IF(ISBLANK(サンプル入力!F26),"",'計算(サンプル)'!F26))</f>
        <v/>
      </c>
      <c r="P25" s="78" t="str">
        <f ca="1">IF(N25=0,0,OFFSET('計算(サンプル)'!$F26,0,MATCH("サンプル"&amp;CHAR(10)&amp;P$2&amp;"単価",'計算(サンプル)'!$F$3:$AB$3,0)-1))</f>
        <v/>
      </c>
      <c r="Q25" s="78" t="str">
        <f ca="1">IF(O25=0,0,OFFSET('計算(サンプル)'!$F26,0,MATCH("サンプル"&amp;CHAR(10)&amp;Q$2&amp;"単価",'計算(サンプル)'!$F$3:$AB$3,0)-1))</f>
        <v/>
      </c>
      <c r="R25" s="78" t="str">
        <f ca="1">IF(P25=0,0,OFFSET('計算(サンプル)'!$F26,0,MATCH("サンプル"&amp;CHAR(10)&amp;R$2&amp;"単価",'計算(サンプル)'!$F$3:$AB$3,0)-1))</f>
        <v/>
      </c>
      <c r="S25" s="78" t="str">
        <f ca="1">IF(Q25=0,0,OFFSET('計算(サンプル)'!$F26,0,MATCH("サンプル"&amp;CHAR(10)&amp;S$2&amp;"単価",'計算(サンプル)'!$F$3:$AB$3,0)-1))</f>
        <v/>
      </c>
      <c r="T25" s="78" t="str">
        <f ca="1">IF(R25=0,0,OFFSET('計算(サンプル)'!$F26,0,MATCH("サンプル"&amp;CHAR(10)&amp;T$2&amp;"単価",'計算(サンプル)'!$F$3:$AB$3,0)-1))</f>
        <v/>
      </c>
      <c r="U25" s="78" t="str">
        <f ca="1">IF(S25=0,0,OFFSET('計算(サンプル)'!$F26,0,MATCH("サンプル"&amp;CHAR(10)&amp;U$2&amp;"単価",'計算(サンプル)'!$F$3:$AB$3,0)-1))</f>
        <v/>
      </c>
      <c r="V25" s="78" t="str">
        <f ca="1">IF(T25=0,0,OFFSET('計算(サンプル)'!$F26,0,MATCH("サンプル"&amp;CHAR(10)&amp;V$2&amp;"単価",'計算(サンプル)'!$F$3:$AB$3,0)-1))</f>
        <v/>
      </c>
      <c r="W25" s="78" t="str">
        <f ca="1">IF(U25=0,0,OFFSET('計算(サンプル)'!$F26,0,MATCH("サンプル"&amp;CHAR(10)&amp;W$2&amp;"単価",'計算(サンプル)'!$F$3:$AB$3,0)-1))</f>
        <v/>
      </c>
      <c r="X25" s="78" t="str">
        <f ca="1">IF(V25=0,0,OFFSET('計算(サンプル)'!$F26,0,MATCH("サンプル"&amp;CHAR(10)&amp;X$2&amp;"単価",'計算(サンプル)'!$F$3:$AB$3,0)-1))</f>
        <v/>
      </c>
      <c r="Y25" s="78" t="str">
        <f ca="1">IF(W25=0,0,OFFSET('計算(サンプル)'!$F26,0,MATCH("サンプル"&amp;CHAR(10)&amp;Y$2&amp;"単価",'計算(サンプル)'!$F$3:$AB$3,0)-1))</f>
        <v/>
      </c>
      <c r="Z25" s="78" t="str">
        <f ca="1">IF(X25=0,0,OFFSET('計算(サンプル)'!$F26,0,MATCH("サンプル"&amp;CHAR(10)&amp;Z$2&amp;"単価",'計算(サンプル)'!$F$3:$AB$3,0)-1))</f>
        <v/>
      </c>
      <c r="AA25" s="78" t="str">
        <f ca="1">IF(Y25=0,0,OFFSET('計算(サンプル)'!$F26,0,MATCH("サンプル"&amp;CHAR(10)&amp;AA$2&amp;"単価",'計算(サンプル)'!$F$3:$AB$3,0)-1))</f>
        <v/>
      </c>
      <c r="AB25" s="78" t="str">
        <f t="shared" ca="1" si="11"/>
        <v/>
      </c>
      <c r="AC25" s="78" t="str">
        <f t="shared" ca="1" si="12"/>
        <v/>
      </c>
      <c r="AD25" s="78" t="str">
        <f t="shared" ca="1" si="13"/>
        <v/>
      </c>
      <c r="AE25" s="78" t="str">
        <f t="shared" ca="1" si="14"/>
        <v/>
      </c>
      <c r="AF25" s="78" t="str">
        <f t="shared" ca="1" si="15"/>
        <v/>
      </c>
      <c r="AG25" s="78" t="str">
        <f t="shared" ca="1" si="16"/>
        <v/>
      </c>
      <c r="AH25" s="78" t="str">
        <f t="shared" ca="1" si="17"/>
        <v/>
      </c>
      <c r="AI25" s="78" t="str">
        <f t="shared" ca="1" si="18"/>
        <v/>
      </c>
      <c r="AJ25" s="78" t="str">
        <f t="shared" ca="1" si="19"/>
        <v/>
      </c>
      <c r="AK25" s="78" t="str">
        <f t="shared" ca="1" si="20"/>
        <v/>
      </c>
      <c r="AL25" s="78" t="str">
        <f t="shared" ca="1" si="21"/>
        <v/>
      </c>
      <c r="AM25" s="78" t="str">
        <f t="shared" ca="1" si="22"/>
        <v/>
      </c>
    </row>
    <row r="26" spans="1:39" ht="18.75" customHeight="1">
      <c r="A26" s="38">
        <v>24</v>
      </c>
      <c r="B26" s="38" t="str">
        <f>IF(ISBLANK(ID管理番号商品名入力!D26),"",ID管理番号商品名入力!D26)</f>
        <v/>
      </c>
      <c r="C26" s="39" t="str">
        <f>IF(ISBLANK(ID管理番号商品名入力!F26),"",ID管理番号商品名入力!F26)</f>
        <v/>
      </c>
      <c r="D26" s="22" t="str">
        <f>IF(ISBLANK(サンプル入力!J27),"",サンプル入力!J27)</f>
        <v/>
      </c>
      <c r="E26" s="80" t="str">
        <f>IFERROR(VLOOKUP($D26,配送グループ設定!$A$31:$H$40,6,FALSE),"")</f>
        <v/>
      </c>
      <c r="F26" s="80" t="str">
        <f>IFERROR(VLOOKUP($D26,配送グループ設定!$A$31:$H$40,8,FALSE),"")</f>
        <v/>
      </c>
      <c r="G26" s="78">
        <v>0</v>
      </c>
      <c r="H26" s="78">
        <v>0</v>
      </c>
      <c r="I26" s="78">
        <v>0</v>
      </c>
      <c r="J26" s="78">
        <v>1</v>
      </c>
      <c r="K26" s="78" t="str">
        <f>IF(ISBLANK(サンプル入力!M27),"",サンプル入力!M27)</f>
        <v/>
      </c>
      <c r="L26" s="78">
        <v>1</v>
      </c>
      <c r="M26" s="81" t="str">
        <f>IF(ISBLANK(中部・下部フリースペース作成!$E$10),"5",中部・下部フリースペース作成!$E$10&amp;",5")</f>
        <v>5</v>
      </c>
      <c r="N26" s="81" t="str">
        <f>IF(ISBLANK(商品台帳反映用!E331),"",商品台帳反映用!E331)</f>
        <v/>
      </c>
      <c r="O26" s="81" t="str">
        <f ca="1">IF(N26=0,0,IF(ISBLANK(サンプル入力!F27),"",'計算(サンプル)'!F27))</f>
        <v/>
      </c>
      <c r="P26" s="78" t="str">
        <f ca="1">IF(N26=0,0,OFFSET('計算(サンプル)'!$F27,0,MATCH("サンプル"&amp;CHAR(10)&amp;P$2&amp;"単価",'計算(サンプル)'!$F$3:$AB$3,0)-1))</f>
        <v/>
      </c>
      <c r="Q26" s="78" t="str">
        <f ca="1">IF(O26=0,0,OFFSET('計算(サンプル)'!$F27,0,MATCH("サンプル"&amp;CHAR(10)&amp;Q$2&amp;"単価",'計算(サンプル)'!$F$3:$AB$3,0)-1))</f>
        <v/>
      </c>
      <c r="R26" s="78" t="str">
        <f ca="1">IF(P26=0,0,OFFSET('計算(サンプル)'!$F27,0,MATCH("サンプル"&amp;CHAR(10)&amp;R$2&amp;"単価",'計算(サンプル)'!$F$3:$AB$3,0)-1))</f>
        <v/>
      </c>
      <c r="S26" s="78" t="str">
        <f ca="1">IF(Q26=0,0,OFFSET('計算(サンプル)'!$F27,0,MATCH("サンプル"&amp;CHAR(10)&amp;S$2&amp;"単価",'計算(サンプル)'!$F$3:$AB$3,0)-1))</f>
        <v/>
      </c>
      <c r="T26" s="78" t="str">
        <f ca="1">IF(R26=0,0,OFFSET('計算(サンプル)'!$F27,0,MATCH("サンプル"&amp;CHAR(10)&amp;T$2&amp;"単価",'計算(サンプル)'!$F$3:$AB$3,0)-1))</f>
        <v/>
      </c>
      <c r="U26" s="78" t="str">
        <f ca="1">IF(S26=0,0,OFFSET('計算(サンプル)'!$F27,0,MATCH("サンプル"&amp;CHAR(10)&amp;U$2&amp;"単価",'計算(サンプル)'!$F$3:$AB$3,0)-1))</f>
        <v/>
      </c>
      <c r="V26" s="78" t="str">
        <f ca="1">IF(T26=0,0,OFFSET('計算(サンプル)'!$F27,0,MATCH("サンプル"&amp;CHAR(10)&amp;V$2&amp;"単価",'計算(サンプル)'!$F$3:$AB$3,0)-1))</f>
        <v/>
      </c>
      <c r="W26" s="78" t="str">
        <f ca="1">IF(U26=0,0,OFFSET('計算(サンプル)'!$F27,0,MATCH("サンプル"&amp;CHAR(10)&amp;W$2&amp;"単価",'計算(サンプル)'!$F$3:$AB$3,0)-1))</f>
        <v/>
      </c>
      <c r="X26" s="78" t="str">
        <f ca="1">IF(V26=0,0,OFFSET('計算(サンプル)'!$F27,0,MATCH("サンプル"&amp;CHAR(10)&amp;X$2&amp;"単価",'計算(サンプル)'!$F$3:$AB$3,0)-1))</f>
        <v/>
      </c>
      <c r="Y26" s="78" t="str">
        <f ca="1">IF(W26=0,0,OFFSET('計算(サンプル)'!$F27,0,MATCH("サンプル"&amp;CHAR(10)&amp;Y$2&amp;"単価",'計算(サンプル)'!$F$3:$AB$3,0)-1))</f>
        <v/>
      </c>
      <c r="Z26" s="78" t="str">
        <f ca="1">IF(X26=0,0,OFFSET('計算(サンプル)'!$F27,0,MATCH("サンプル"&amp;CHAR(10)&amp;Z$2&amp;"単価",'計算(サンプル)'!$F$3:$AB$3,0)-1))</f>
        <v/>
      </c>
      <c r="AA26" s="78" t="str">
        <f ca="1">IF(Y26=0,0,OFFSET('計算(サンプル)'!$F27,0,MATCH("サンプル"&amp;CHAR(10)&amp;AA$2&amp;"単価",'計算(サンプル)'!$F$3:$AB$3,0)-1))</f>
        <v/>
      </c>
      <c r="AB26" s="78" t="str">
        <f t="shared" ca="1" si="11"/>
        <v/>
      </c>
      <c r="AC26" s="78" t="str">
        <f t="shared" ca="1" si="12"/>
        <v/>
      </c>
      <c r="AD26" s="78" t="str">
        <f t="shared" ca="1" si="13"/>
        <v/>
      </c>
      <c r="AE26" s="78" t="str">
        <f t="shared" ca="1" si="14"/>
        <v/>
      </c>
      <c r="AF26" s="78" t="str">
        <f t="shared" ca="1" si="15"/>
        <v/>
      </c>
      <c r="AG26" s="78" t="str">
        <f t="shared" ca="1" si="16"/>
        <v/>
      </c>
      <c r="AH26" s="78" t="str">
        <f t="shared" ca="1" si="17"/>
        <v/>
      </c>
      <c r="AI26" s="78" t="str">
        <f t="shared" ca="1" si="18"/>
        <v/>
      </c>
      <c r="AJ26" s="78" t="str">
        <f t="shared" ca="1" si="19"/>
        <v/>
      </c>
      <c r="AK26" s="78" t="str">
        <f t="shared" ca="1" si="20"/>
        <v/>
      </c>
      <c r="AL26" s="78" t="str">
        <f t="shared" ca="1" si="21"/>
        <v/>
      </c>
      <c r="AM26" s="78" t="str">
        <f t="shared" ca="1" si="22"/>
        <v/>
      </c>
    </row>
    <row r="27" spans="1:39" ht="18.75" customHeight="1">
      <c r="A27" s="38">
        <v>25</v>
      </c>
      <c r="B27" s="38" t="str">
        <f>IF(ISBLANK(ID管理番号商品名入力!D27),"",ID管理番号商品名入力!D27)</f>
        <v/>
      </c>
      <c r="C27" s="39" t="str">
        <f>IF(ISBLANK(ID管理番号商品名入力!F27),"",ID管理番号商品名入力!F27)</f>
        <v/>
      </c>
      <c r="D27" s="22" t="str">
        <f>IF(ISBLANK(サンプル入力!J28),"",サンプル入力!J28)</f>
        <v/>
      </c>
      <c r="E27" s="80" t="str">
        <f>IFERROR(VLOOKUP($D27,配送グループ設定!$A$31:$H$40,6,FALSE),"")</f>
        <v/>
      </c>
      <c r="F27" s="80" t="str">
        <f>IFERROR(VLOOKUP($D27,配送グループ設定!$A$31:$H$40,8,FALSE),"")</f>
        <v/>
      </c>
      <c r="G27" s="78">
        <v>0</v>
      </c>
      <c r="H27" s="78">
        <v>0</v>
      </c>
      <c r="I27" s="78">
        <v>0</v>
      </c>
      <c r="J27" s="78">
        <v>1</v>
      </c>
      <c r="K27" s="78" t="str">
        <f>IF(ISBLANK(サンプル入力!M28),"",サンプル入力!M28)</f>
        <v/>
      </c>
      <c r="L27" s="78">
        <v>1</v>
      </c>
      <c r="M27" s="81" t="str">
        <f>IF(ISBLANK(中部・下部フリースペース作成!$E$10),"5",中部・下部フリースペース作成!$E$10&amp;",5")</f>
        <v>5</v>
      </c>
      <c r="N27" s="81" t="str">
        <f>IF(ISBLANK(商品台帳反映用!E332),"",商品台帳反映用!E332)</f>
        <v/>
      </c>
      <c r="O27" s="81" t="str">
        <f ca="1">IF(N27=0,0,IF(ISBLANK(サンプル入力!F28),"",'計算(サンプル)'!F28))</f>
        <v/>
      </c>
      <c r="P27" s="78" t="str">
        <f ca="1">IF(N27=0,0,OFFSET('計算(サンプル)'!$F28,0,MATCH("サンプル"&amp;CHAR(10)&amp;P$2&amp;"単価",'計算(サンプル)'!$F$3:$AB$3,0)-1))</f>
        <v/>
      </c>
      <c r="Q27" s="78" t="str">
        <f ca="1">IF(O27=0,0,OFFSET('計算(サンプル)'!$F28,0,MATCH("サンプル"&amp;CHAR(10)&amp;Q$2&amp;"単価",'計算(サンプル)'!$F$3:$AB$3,0)-1))</f>
        <v/>
      </c>
      <c r="R27" s="78" t="str">
        <f ca="1">IF(P27=0,0,OFFSET('計算(サンプル)'!$F28,0,MATCH("サンプル"&amp;CHAR(10)&amp;R$2&amp;"単価",'計算(サンプル)'!$F$3:$AB$3,0)-1))</f>
        <v/>
      </c>
      <c r="S27" s="78" t="str">
        <f ca="1">IF(Q27=0,0,OFFSET('計算(サンプル)'!$F28,0,MATCH("サンプル"&amp;CHAR(10)&amp;S$2&amp;"単価",'計算(サンプル)'!$F$3:$AB$3,0)-1))</f>
        <v/>
      </c>
      <c r="T27" s="78" t="str">
        <f ca="1">IF(R27=0,0,OFFSET('計算(サンプル)'!$F28,0,MATCH("サンプル"&amp;CHAR(10)&amp;T$2&amp;"単価",'計算(サンプル)'!$F$3:$AB$3,0)-1))</f>
        <v/>
      </c>
      <c r="U27" s="78" t="str">
        <f ca="1">IF(S27=0,0,OFFSET('計算(サンプル)'!$F28,0,MATCH("サンプル"&amp;CHAR(10)&amp;U$2&amp;"単価",'計算(サンプル)'!$F$3:$AB$3,0)-1))</f>
        <v/>
      </c>
      <c r="V27" s="78" t="str">
        <f ca="1">IF(T27=0,0,OFFSET('計算(サンプル)'!$F28,0,MATCH("サンプル"&amp;CHAR(10)&amp;V$2&amp;"単価",'計算(サンプル)'!$F$3:$AB$3,0)-1))</f>
        <v/>
      </c>
      <c r="W27" s="78" t="str">
        <f ca="1">IF(U27=0,0,OFFSET('計算(サンプル)'!$F28,0,MATCH("サンプル"&amp;CHAR(10)&amp;W$2&amp;"単価",'計算(サンプル)'!$F$3:$AB$3,0)-1))</f>
        <v/>
      </c>
      <c r="X27" s="78" t="str">
        <f ca="1">IF(V27=0,0,OFFSET('計算(サンプル)'!$F28,0,MATCH("サンプル"&amp;CHAR(10)&amp;X$2&amp;"単価",'計算(サンプル)'!$F$3:$AB$3,0)-1))</f>
        <v/>
      </c>
      <c r="Y27" s="78" t="str">
        <f ca="1">IF(W27=0,0,OFFSET('計算(サンプル)'!$F28,0,MATCH("サンプル"&amp;CHAR(10)&amp;Y$2&amp;"単価",'計算(サンプル)'!$F$3:$AB$3,0)-1))</f>
        <v/>
      </c>
      <c r="Z27" s="78" t="str">
        <f ca="1">IF(X27=0,0,OFFSET('計算(サンプル)'!$F28,0,MATCH("サンプル"&amp;CHAR(10)&amp;Z$2&amp;"単価",'計算(サンプル)'!$F$3:$AB$3,0)-1))</f>
        <v/>
      </c>
      <c r="AA27" s="78" t="str">
        <f ca="1">IF(Y27=0,0,OFFSET('計算(サンプル)'!$F28,0,MATCH("サンプル"&amp;CHAR(10)&amp;AA$2&amp;"単価",'計算(サンプル)'!$F$3:$AB$3,0)-1))</f>
        <v/>
      </c>
      <c r="AB27" s="78" t="str">
        <f t="shared" ca="1" si="11"/>
        <v/>
      </c>
      <c r="AC27" s="78" t="str">
        <f t="shared" ca="1" si="12"/>
        <v/>
      </c>
      <c r="AD27" s="78" t="str">
        <f t="shared" ca="1" si="13"/>
        <v/>
      </c>
      <c r="AE27" s="78" t="str">
        <f t="shared" ca="1" si="14"/>
        <v/>
      </c>
      <c r="AF27" s="78" t="str">
        <f t="shared" ca="1" si="15"/>
        <v/>
      </c>
      <c r="AG27" s="78" t="str">
        <f t="shared" ca="1" si="16"/>
        <v/>
      </c>
      <c r="AH27" s="78" t="str">
        <f t="shared" ca="1" si="17"/>
        <v/>
      </c>
      <c r="AI27" s="78" t="str">
        <f t="shared" ca="1" si="18"/>
        <v/>
      </c>
      <c r="AJ27" s="78" t="str">
        <f t="shared" ca="1" si="19"/>
        <v/>
      </c>
      <c r="AK27" s="78" t="str">
        <f t="shared" ca="1" si="20"/>
        <v/>
      </c>
      <c r="AL27" s="78" t="str">
        <f t="shared" ca="1" si="21"/>
        <v/>
      </c>
      <c r="AM27" s="78" t="str">
        <f t="shared" ca="1" si="22"/>
        <v/>
      </c>
    </row>
    <row r="28" spans="1:39" ht="18.75" customHeight="1">
      <c r="A28" s="38">
        <v>26</v>
      </c>
      <c r="B28" s="38" t="str">
        <f>IF(ISBLANK(ID管理番号商品名入力!D28),"",ID管理番号商品名入力!D28)</f>
        <v/>
      </c>
      <c r="C28" s="39" t="str">
        <f>IF(ISBLANK(ID管理番号商品名入力!F28),"",ID管理番号商品名入力!F28)</f>
        <v/>
      </c>
      <c r="D28" s="22" t="str">
        <f>IF(ISBLANK(サンプル入力!J29),"",サンプル入力!J29)</f>
        <v/>
      </c>
      <c r="E28" s="80" t="str">
        <f>IFERROR(VLOOKUP($D28,配送グループ設定!$A$31:$H$40,6,FALSE),"")</f>
        <v/>
      </c>
      <c r="F28" s="80" t="str">
        <f>IFERROR(VLOOKUP($D28,配送グループ設定!$A$31:$H$40,8,FALSE),"")</f>
        <v/>
      </c>
      <c r="G28" s="78">
        <v>0</v>
      </c>
      <c r="H28" s="78">
        <v>0</v>
      </c>
      <c r="I28" s="78">
        <v>0</v>
      </c>
      <c r="J28" s="78">
        <v>1</v>
      </c>
      <c r="K28" s="78" t="str">
        <f>IF(ISBLANK(サンプル入力!M29),"",サンプル入力!M29)</f>
        <v/>
      </c>
      <c r="L28" s="78">
        <v>1</v>
      </c>
      <c r="M28" s="81" t="str">
        <f>IF(ISBLANK(中部・下部フリースペース作成!$E$10),"5",中部・下部フリースペース作成!$E$10&amp;",5")</f>
        <v>5</v>
      </c>
      <c r="N28" s="81" t="str">
        <f>IF(ISBLANK(商品台帳反映用!E333),"",商品台帳反映用!E333)</f>
        <v/>
      </c>
      <c r="O28" s="81" t="str">
        <f ca="1">IF(N28=0,0,IF(ISBLANK(サンプル入力!F29),"",'計算(サンプル)'!F29))</f>
        <v/>
      </c>
      <c r="P28" s="78" t="str">
        <f ca="1">IF(N28=0,0,OFFSET('計算(サンプル)'!$F29,0,MATCH("サンプル"&amp;CHAR(10)&amp;P$2&amp;"単価",'計算(サンプル)'!$F$3:$AB$3,0)-1))</f>
        <v/>
      </c>
      <c r="Q28" s="78" t="str">
        <f ca="1">IF(O28=0,0,OFFSET('計算(サンプル)'!$F29,0,MATCH("サンプル"&amp;CHAR(10)&amp;Q$2&amp;"単価",'計算(サンプル)'!$F$3:$AB$3,0)-1))</f>
        <v/>
      </c>
      <c r="R28" s="78" t="str">
        <f ca="1">IF(P28=0,0,OFFSET('計算(サンプル)'!$F29,0,MATCH("サンプル"&amp;CHAR(10)&amp;R$2&amp;"単価",'計算(サンプル)'!$F$3:$AB$3,0)-1))</f>
        <v/>
      </c>
      <c r="S28" s="78" t="str">
        <f ca="1">IF(Q28=0,0,OFFSET('計算(サンプル)'!$F29,0,MATCH("サンプル"&amp;CHAR(10)&amp;S$2&amp;"単価",'計算(サンプル)'!$F$3:$AB$3,0)-1))</f>
        <v/>
      </c>
      <c r="T28" s="78" t="str">
        <f ca="1">IF(R28=0,0,OFFSET('計算(サンプル)'!$F29,0,MATCH("サンプル"&amp;CHAR(10)&amp;T$2&amp;"単価",'計算(サンプル)'!$F$3:$AB$3,0)-1))</f>
        <v/>
      </c>
      <c r="U28" s="78" t="str">
        <f ca="1">IF(S28=0,0,OFFSET('計算(サンプル)'!$F29,0,MATCH("サンプル"&amp;CHAR(10)&amp;U$2&amp;"単価",'計算(サンプル)'!$F$3:$AB$3,0)-1))</f>
        <v/>
      </c>
      <c r="V28" s="78" t="str">
        <f ca="1">IF(T28=0,0,OFFSET('計算(サンプル)'!$F29,0,MATCH("サンプル"&amp;CHAR(10)&amp;V$2&amp;"単価",'計算(サンプル)'!$F$3:$AB$3,0)-1))</f>
        <v/>
      </c>
      <c r="W28" s="78" t="str">
        <f ca="1">IF(U28=0,0,OFFSET('計算(サンプル)'!$F29,0,MATCH("サンプル"&amp;CHAR(10)&amp;W$2&amp;"単価",'計算(サンプル)'!$F$3:$AB$3,0)-1))</f>
        <v/>
      </c>
      <c r="X28" s="78" t="str">
        <f ca="1">IF(V28=0,0,OFFSET('計算(サンプル)'!$F29,0,MATCH("サンプル"&amp;CHAR(10)&amp;X$2&amp;"単価",'計算(サンプル)'!$F$3:$AB$3,0)-1))</f>
        <v/>
      </c>
      <c r="Y28" s="78" t="str">
        <f ca="1">IF(W28=0,0,OFFSET('計算(サンプル)'!$F29,0,MATCH("サンプル"&amp;CHAR(10)&amp;Y$2&amp;"単価",'計算(サンプル)'!$F$3:$AB$3,0)-1))</f>
        <v/>
      </c>
      <c r="Z28" s="78" t="str">
        <f ca="1">IF(X28=0,0,OFFSET('計算(サンプル)'!$F29,0,MATCH("サンプル"&amp;CHAR(10)&amp;Z$2&amp;"単価",'計算(サンプル)'!$F$3:$AB$3,0)-1))</f>
        <v/>
      </c>
      <c r="AA28" s="78" t="str">
        <f ca="1">IF(Y28=0,0,OFFSET('計算(サンプル)'!$F29,0,MATCH("サンプル"&amp;CHAR(10)&amp;AA$2&amp;"単価",'計算(サンプル)'!$F$3:$AB$3,0)-1))</f>
        <v/>
      </c>
      <c r="AB28" s="78" t="str">
        <f t="shared" ca="1" si="11"/>
        <v/>
      </c>
      <c r="AC28" s="78" t="str">
        <f t="shared" ca="1" si="12"/>
        <v/>
      </c>
      <c r="AD28" s="78" t="str">
        <f t="shared" ca="1" si="13"/>
        <v/>
      </c>
      <c r="AE28" s="78" t="str">
        <f t="shared" ca="1" si="14"/>
        <v/>
      </c>
      <c r="AF28" s="78" t="str">
        <f t="shared" ca="1" si="15"/>
        <v/>
      </c>
      <c r="AG28" s="78" t="str">
        <f t="shared" ca="1" si="16"/>
        <v/>
      </c>
      <c r="AH28" s="78" t="str">
        <f t="shared" ca="1" si="17"/>
        <v/>
      </c>
      <c r="AI28" s="78" t="str">
        <f t="shared" ca="1" si="18"/>
        <v/>
      </c>
      <c r="AJ28" s="78" t="str">
        <f t="shared" ca="1" si="19"/>
        <v/>
      </c>
      <c r="AK28" s="78" t="str">
        <f t="shared" ca="1" si="20"/>
        <v/>
      </c>
      <c r="AL28" s="78" t="str">
        <f t="shared" ca="1" si="21"/>
        <v/>
      </c>
      <c r="AM28" s="78" t="str">
        <f t="shared" ca="1" si="22"/>
        <v/>
      </c>
    </row>
    <row r="29" spans="1:39" ht="18.75" customHeight="1">
      <c r="A29" s="38">
        <v>27</v>
      </c>
      <c r="B29" s="38" t="str">
        <f>IF(ISBLANK(ID管理番号商品名入力!D29),"",ID管理番号商品名入力!D29)</f>
        <v/>
      </c>
      <c r="C29" s="39" t="str">
        <f>IF(ISBLANK(ID管理番号商品名入力!F29),"",ID管理番号商品名入力!F29)</f>
        <v/>
      </c>
      <c r="D29" s="22" t="str">
        <f>IF(ISBLANK(サンプル入力!J30),"",サンプル入力!J30)</f>
        <v/>
      </c>
      <c r="E29" s="80" t="str">
        <f>IFERROR(VLOOKUP($D29,配送グループ設定!$A$31:$H$40,6,FALSE),"")</f>
        <v/>
      </c>
      <c r="F29" s="80" t="str">
        <f>IFERROR(VLOOKUP($D29,配送グループ設定!$A$31:$H$40,8,FALSE),"")</f>
        <v/>
      </c>
      <c r="G29" s="78">
        <v>0</v>
      </c>
      <c r="H29" s="78">
        <v>0</v>
      </c>
      <c r="I29" s="78">
        <v>0</v>
      </c>
      <c r="J29" s="78">
        <v>1</v>
      </c>
      <c r="K29" s="78" t="str">
        <f>IF(ISBLANK(サンプル入力!M30),"",サンプル入力!M30)</f>
        <v/>
      </c>
      <c r="L29" s="78">
        <v>1</v>
      </c>
      <c r="M29" s="81" t="str">
        <f>IF(ISBLANK(中部・下部フリースペース作成!$E$10),"5",中部・下部フリースペース作成!$E$10&amp;",5")</f>
        <v>5</v>
      </c>
      <c r="N29" s="81" t="str">
        <f>IF(ISBLANK(商品台帳反映用!E334),"",商品台帳反映用!E334)</f>
        <v/>
      </c>
      <c r="O29" s="81" t="str">
        <f ca="1">IF(N29=0,0,IF(ISBLANK(サンプル入力!F30),"",'計算(サンプル)'!F30))</f>
        <v/>
      </c>
      <c r="P29" s="78" t="str">
        <f ca="1">IF(N29=0,0,OFFSET('計算(サンプル)'!$F30,0,MATCH("サンプル"&amp;CHAR(10)&amp;P$2&amp;"単価",'計算(サンプル)'!$F$3:$AB$3,0)-1))</f>
        <v/>
      </c>
      <c r="Q29" s="78" t="str">
        <f ca="1">IF(O29=0,0,OFFSET('計算(サンプル)'!$F30,0,MATCH("サンプル"&amp;CHAR(10)&amp;Q$2&amp;"単価",'計算(サンプル)'!$F$3:$AB$3,0)-1))</f>
        <v/>
      </c>
      <c r="R29" s="78" t="str">
        <f ca="1">IF(P29=0,0,OFFSET('計算(サンプル)'!$F30,0,MATCH("サンプル"&amp;CHAR(10)&amp;R$2&amp;"単価",'計算(サンプル)'!$F$3:$AB$3,0)-1))</f>
        <v/>
      </c>
      <c r="S29" s="78" t="str">
        <f ca="1">IF(Q29=0,0,OFFSET('計算(サンプル)'!$F30,0,MATCH("サンプル"&amp;CHAR(10)&amp;S$2&amp;"単価",'計算(サンプル)'!$F$3:$AB$3,0)-1))</f>
        <v/>
      </c>
      <c r="T29" s="78" t="str">
        <f ca="1">IF(R29=0,0,OFFSET('計算(サンプル)'!$F30,0,MATCH("サンプル"&amp;CHAR(10)&amp;T$2&amp;"単価",'計算(サンプル)'!$F$3:$AB$3,0)-1))</f>
        <v/>
      </c>
      <c r="U29" s="78" t="str">
        <f ca="1">IF(S29=0,0,OFFSET('計算(サンプル)'!$F30,0,MATCH("サンプル"&amp;CHAR(10)&amp;U$2&amp;"単価",'計算(サンプル)'!$F$3:$AB$3,0)-1))</f>
        <v/>
      </c>
      <c r="V29" s="78" t="str">
        <f ca="1">IF(T29=0,0,OFFSET('計算(サンプル)'!$F30,0,MATCH("サンプル"&amp;CHAR(10)&amp;V$2&amp;"単価",'計算(サンプル)'!$F$3:$AB$3,0)-1))</f>
        <v/>
      </c>
      <c r="W29" s="78" t="str">
        <f ca="1">IF(U29=0,0,OFFSET('計算(サンプル)'!$F30,0,MATCH("サンプル"&amp;CHAR(10)&amp;W$2&amp;"単価",'計算(サンプル)'!$F$3:$AB$3,0)-1))</f>
        <v/>
      </c>
      <c r="X29" s="78" t="str">
        <f ca="1">IF(V29=0,0,OFFSET('計算(サンプル)'!$F30,0,MATCH("サンプル"&amp;CHAR(10)&amp;X$2&amp;"単価",'計算(サンプル)'!$F$3:$AB$3,0)-1))</f>
        <v/>
      </c>
      <c r="Y29" s="78" t="str">
        <f ca="1">IF(W29=0,0,OFFSET('計算(サンプル)'!$F30,0,MATCH("サンプル"&amp;CHAR(10)&amp;Y$2&amp;"単価",'計算(サンプル)'!$F$3:$AB$3,0)-1))</f>
        <v/>
      </c>
      <c r="Z29" s="78" t="str">
        <f ca="1">IF(X29=0,0,OFFSET('計算(サンプル)'!$F30,0,MATCH("サンプル"&amp;CHAR(10)&amp;Z$2&amp;"単価",'計算(サンプル)'!$F$3:$AB$3,0)-1))</f>
        <v/>
      </c>
      <c r="AA29" s="78" t="str">
        <f ca="1">IF(Y29=0,0,OFFSET('計算(サンプル)'!$F30,0,MATCH("サンプル"&amp;CHAR(10)&amp;AA$2&amp;"単価",'計算(サンプル)'!$F$3:$AB$3,0)-1))</f>
        <v/>
      </c>
      <c r="AB29" s="78" t="str">
        <f t="shared" ca="1" si="11"/>
        <v/>
      </c>
      <c r="AC29" s="78" t="str">
        <f t="shared" ca="1" si="12"/>
        <v/>
      </c>
      <c r="AD29" s="78" t="str">
        <f t="shared" ca="1" si="13"/>
        <v/>
      </c>
      <c r="AE29" s="78" t="str">
        <f t="shared" ca="1" si="14"/>
        <v/>
      </c>
      <c r="AF29" s="78" t="str">
        <f t="shared" ca="1" si="15"/>
        <v/>
      </c>
      <c r="AG29" s="78" t="str">
        <f t="shared" ca="1" si="16"/>
        <v/>
      </c>
      <c r="AH29" s="78" t="str">
        <f t="shared" ca="1" si="17"/>
        <v/>
      </c>
      <c r="AI29" s="78" t="str">
        <f t="shared" ca="1" si="18"/>
        <v/>
      </c>
      <c r="AJ29" s="78" t="str">
        <f t="shared" ca="1" si="19"/>
        <v/>
      </c>
      <c r="AK29" s="78" t="str">
        <f t="shared" ca="1" si="20"/>
        <v/>
      </c>
      <c r="AL29" s="78" t="str">
        <f t="shared" ca="1" si="21"/>
        <v/>
      </c>
      <c r="AM29" s="78" t="str">
        <f t="shared" ca="1" si="22"/>
        <v/>
      </c>
    </row>
    <row r="30" spans="1:39" ht="18.75" customHeight="1">
      <c r="A30" s="38">
        <v>28</v>
      </c>
      <c r="B30" s="38" t="str">
        <f>IF(ISBLANK(ID管理番号商品名入力!D30),"",ID管理番号商品名入力!D30)</f>
        <v/>
      </c>
      <c r="C30" s="39" t="str">
        <f>IF(ISBLANK(ID管理番号商品名入力!F30),"",ID管理番号商品名入力!F30)</f>
        <v/>
      </c>
      <c r="D30" s="22" t="str">
        <f>IF(ISBLANK(サンプル入力!J31),"",サンプル入力!J31)</f>
        <v/>
      </c>
      <c r="E30" s="80" t="str">
        <f>IFERROR(VLOOKUP($D30,配送グループ設定!$A$31:$H$40,6,FALSE),"")</f>
        <v/>
      </c>
      <c r="F30" s="80" t="str">
        <f>IFERROR(VLOOKUP($D30,配送グループ設定!$A$31:$H$40,8,FALSE),"")</f>
        <v/>
      </c>
      <c r="G30" s="78">
        <v>0</v>
      </c>
      <c r="H30" s="78">
        <v>0</v>
      </c>
      <c r="I30" s="78">
        <v>0</v>
      </c>
      <c r="J30" s="78">
        <v>1</v>
      </c>
      <c r="K30" s="78" t="str">
        <f>IF(ISBLANK(サンプル入力!M31),"",サンプル入力!M31)</f>
        <v/>
      </c>
      <c r="L30" s="78">
        <v>1</v>
      </c>
      <c r="M30" s="81" t="str">
        <f>IF(ISBLANK(中部・下部フリースペース作成!$E$10),"5",中部・下部フリースペース作成!$E$10&amp;",5")</f>
        <v>5</v>
      </c>
      <c r="N30" s="81" t="str">
        <f>IF(ISBLANK(商品台帳反映用!E335),"",商品台帳反映用!E335)</f>
        <v/>
      </c>
      <c r="O30" s="81" t="str">
        <f ca="1">IF(N30=0,0,IF(ISBLANK(サンプル入力!F31),"",'計算(サンプル)'!F31))</f>
        <v/>
      </c>
      <c r="P30" s="78" t="str">
        <f ca="1">IF(N30=0,0,OFFSET('計算(サンプル)'!$F31,0,MATCH("サンプル"&amp;CHAR(10)&amp;P$2&amp;"単価",'計算(サンプル)'!$F$3:$AB$3,0)-1))</f>
        <v/>
      </c>
      <c r="Q30" s="78" t="str">
        <f ca="1">IF(O30=0,0,OFFSET('計算(サンプル)'!$F31,0,MATCH("サンプル"&amp;CHAR(10)&amp;Q$2&amp;"単価",'計算(サンプル)'!$F$3:$AB$3,0)-1))</f>
        <v/>
      </c>
      <c r="R30" s="78" t="str">
        <f ca="1">IF(P30=0,0,OFFSET('計算(サンプル)'!$F31,0,MATCH("サンプル"&amp;CHAR(10)&amp;R$2&amp;"単価",'計算(サンプル)'!$F$3:$AB$3,0)-1))</f>
        <v/>
      </c>
      <c r="S30" s="78" t="str">
        <f ca="1">IF(Q30=0,0,OFFSET('計算(サンプル)'!$F31,0,MATCH("サンプル"&amp;CHAR(10)&amp;S$2&amp;"単価",'計算(サンプル)'!$F$3:$AB$3,0)-1))</f>
        <v/>
      </c>
      <c r="T30" s="78" t="str">
        <f ca="1">IF(R30=0,0,OFFSET('計算(サンプル)'!$F31,0,MATCH("サンプル"&amp;CHAR(10)&amp;T$2&amp;"単価",'計算(サンプル)'!$F$3:$AB$3,0)-1))</f>
        <v/>
      </c>
      <c r="U30" s="78" t="str">
        <f ca="1">IF(S30=0,0,OFFSET('計算(サンプル)'!$F31,0,MATCH("サンプル"&amp;CHAR(10)&amp;U$2&amp;"単価",'計算(サンプル)'!$F$3:$AB$3,0)-1))</f>
        <v/>
      </c>
      <c r="V30" s="78" t="str">
        <f ca="1">IF(T30=0,0,OFFSET('計算(サンプル)'!$F31,0,MATCH("サンプル"&amp;CHAR(10)&amp;V$2&amp;"単価",'計算(サンプル)'!$F$3:$AB$3,0)-1))</f>
        <v/>
      </c>
      <c r="W30" s="78" t="str">
        <f ca="1">IF(U30=0,0,OFFSET('計算(サンプル)'!$F31,0,MATCH("サンプル"&amp;CHAR(10)&amp;W$2&amp;"単価",'計算(サンプル)'!$F$3:$AB$3,0)-1))</f>
        <v/>
      </c>
      <c r="X30" s="78" t="str">
        <f ca="1">IF(V30=0,0,OFFSET('計算(サンプル)'!$F31,0,MATCH("サンプル"&amp;CHAR(10)&amp;X$2&amp;"単価",'計算(サンプル)'!$F$3:$AB$3,0)-1))</f>
        <v/>
      </c>
      <c r="Y30" s="78" t="str">
        <f ca="1">IF(W30=0,0,OFFSET('計算(サンプル)'!$F31,0,MATCH("サンプル"&amp;CHAR(10)&amp;Y$2&amp;"単価",'計算(サンプル)'!$F$3:$AB$3,0)-1))</f>
        <v/>
      </c>
      <c r="Z30" s="78" t="str">
        <f ca="1">IF(X30=0,0,OFFSET('計算(サンプル)'!$F31,0,MATCH("サンプル"&amp;CHAR(10)&amp;Z$2&amp;"単価",'計算(サンプル)'!$F$3:$AB$3,0)-1))</f>
        <v/>
      </c>
      <c r="AA30" s="78" t="str">
        <f ca="1">IF(Y30=0,0,OFFSET('計算(サンプル)'!$F31,0,MATCH("サンプル"&amp;CHAR(10)&amp;AA$2&amp;"単価",'計算(サンプル)'!$F$3:$AB$3,0)-1))</f>
        <v/>
      </c>
      <c r="AB30" s="78" t="str">
        <f t="shared" ca="1" si="11"/>
        <v/>
      </c>
      <c r="AC30" s="78" t="str">
        <f t="shared" ca="1" si="12"/>
        <v/>
      </c>
      <c r="AD30" s="78" t="str">
        <f t="shared" ca="1" si="13"/>
        <v/>
      </c>
      <c r="AE30" s="78" t="str">
        <f t="shared" ca="1" si="14"/>
        <v/>
      </c>
      <c r="AF30" s="78" t="str">
        <f t="shared" ca="1" si="15"/>
        <v/>
      </c>
      <c r="AG30" s="78" t="str">
        <f t="shared" ca="1" si="16"/>
        <v/>
      </c>
      <c r="AH30" s="78" t="str">
        <f t="shared" ca="1" si="17"/>
        <v/>
      </c>
      <c r="AI30" s="78" t="str">
        <f t="shared" ca="1" si="18"/>
        <v/>
      </c>
      <c r="AJ30" s="78" t="str">
        <f t="shared" ca="1" si="19"/>
        <v/>
      </c>
      <c r="AK30" s="78" t="str">
        <f t="shared" ca="1" si="20"/>
        <v/>
      </c>
      <c r="AL30" s="78" t="str">
        <f t="shared" ca="1" si="21"/>
        <v/>
      </c>
      <c r="AM30" s="78" t="str">
        <f t="shared" ca="1" si="22"/>
        <v/>
      </c>
    </row>
    <row r="31" spans="1:39" ht="15.75" customHeight="1">
      <c r="A31" s="38">
        <v>29</v>
      </c>
      <c r="B31" s="38" t="str">
        <f>IF(ISBLANK(ID管理番号商品名入力!D31),"",ID管理番号商品名入力!D31)</f>
        <v/>
      </c>
      <c r="C31" s="39" t="str">
        <f>IF(ISBLANK(ID管理番号商品名入力!F31),"",ID管理番号商品名入力!F31)</f>
        <v/>
      </c>
      <c r="D31" s="22" t="str">
        <f>IF(ISBLANK(サンプル入力!J32),"",サンプル入力!J32)</f>
        <v/>
      </c>
      <c r="E31" s="80" t="str">
        <f>IFERROR(VLOOKUP($D31,配送グループ設定!$A$31:$H$40,6,FALSE),"")</f>
        <v/>
      </c>
      <c r="F31" s="80" t="str">
        <f>IFERROR(VLOOKUP($D31,配送グループ設定!$A$31:$H$40,8,FALSE),"")</f>
        <v/>
      </c>
      <c r="G31" s="78">
        <v>0</v>
      </c>
      <c r="H31" s="78">
        <v>0</v>
      </c>
      <c r="I31" s="78">
        <v>0</v>
      </c>
      <c r="J31" s="78">
        <v>1</v>
      </c>
      <c r="K31" s="78" t="str">
        <f>IF(ISBLANK(サンプル入力!M32),"",サンプル入力!M32)</f>
        <v/>
      </c>
      <c r="L31" s="78">
        <v>1</v>
      </c>
      <c r="M31" s="81" t="str">
        <f>IF(ISBLANK(中部・下部フリースペース作成!$E$10),"5",中部・下部フリースペース作成!$E$10&amp;",5")</f>
        <v>5</v>
      </c>
      <c r="N31" s="81" t="str">
        <f>IF(ISBLANK(商品台帳反映用!E336),"",商品台帳反映用!E336)</f>
        <v/>
      </c>
      <c r="O31" s="81" t="str">
        <f ca="1">IF(N31=0,0,IF(ISBLANK(サンプル入力!F32),"",'計算(サンプル)'!F32))</f>
        <v/>
      </c>
      <c r="P31" s="78" t="str">
        <f ca="1">IF(N31=0,0,OFFSET('計算(サンプル)'!$F32,0,MATCH("サンプル"&amp;CHAR(10)&amp;P$2&amp;"単価",'計算(サンプル)'!$F$3:$AB$3,0)-1))</f>
        <v/>
      </c>
      <c r="Q31" s="78" t="str">
        <f ca="1">IF(O31=0,0,OFFSET('計算(サンプル)'!$F32,0,MATCH("サンプル"&amp;CHAR(10)&amp;Q$2&amp;"単価",'計算(サンプル)'!$F$3:$AB$3,0)-1))</f>
        <v/>
      </c>
      <c r="R31" s="78" t="str">
        <f ca="1">IF(P31=0,0,OFFSET('計算(サンプル)'!$F32,0,MATCH("サンプル"&amp;CHAR(10)&amp;R$2&amp;"単価",'計算(サンプル)'!$F$3:$AB$3,0)-1))</f>
        <v/>
      </c>
      <c r="S31" s="78" t="str">
        <f ca="1">IF(Q31=0,0,OFFSET('計算(サンプル)'!$F32,0,MATCH("サンプル"&amp;CHAR(10)&amp;S$2&amp;"単価",'計算(サンプル)'!$F$3:$AB$3,0)-1))</f>
        <v/>
      </c>
      <c r="T31" s="78" t="str">
        <f ca="1">IF(R31=0,0,OFFSET('計算(サンプル)'!$F32,0,MATCH("サンプル"&amp;CHAR(10)&amp;T$2&amp;"単価",'計算(サンプル)'!$F$3:$AB$3,0)-1))</f>
        <v/>
      </c>
      <c r="U31" s="78" t="str">
        <f ca="1">IF(S31=0,0,OFFSET('計算(サンプル)'!$F32,0,MATCH("サンプル"&amp;CHAR(10)&amp;U$2&amp;"単価",'計算(サンプル)'!$F$3:$AB$3,0)-1))</f>
        <v/>
      </c>
      <c r="V31" s="78" t="str">
        <f ca="1">IF(T31=0,0,OFFSET('計算(サンプル)'!$F32,0,MATCH("サンプル"&amp;CHAR(10)&amp;V$2&amp;"単価",'計算(サンプル)'!$F$3:$AB$3,0)-1))</f>
        <v/>
      </c>
      <c r="W31" s="78" t="str">
        <f ca="1">IF(U31=0,0,OFFSET('計算(サンプル)'!$F32,0,MATCH("サンプル"&amp;CHAR(10)&amp;W$2&amp;"単価",'計算(サンプル)'!$F$3:$AB$3,0)-1))</f>
        <v/>
      </c>
      <c r="X31" s="78" t="str">
        <f ca="1">IF(V31=0,0,OFFSET('計算(サンプル)'!$F32,0,MATCH("サンプル"&amp;CHAR(10)&amp;X$2&amp;"単価",'計算(サンプル)'!$F$3:$AB$3,0)-1))</f>
        <v/>
      </c>
      <c r="Y31" s="78" t="str">
        <f ca="1">IF(W31=0,0,OFFSET('計算(サンプル)'!$F32,0,MATCH("サンプル"&amp;CHAR(10)&amp;Y$2&amp;"単価",'計算(サンプル)'!$F$3:$AB$3,0)-1))</f>
        <v/>
      </c>
      <c r="Z31" s="78" t="str">
        <f ca="1">IF(X31=0,0,OFFSET('計算(サンプル)'!$F32,0,MATCH("サンプル"&amp;CHAR(10)&amp;Z$2&amp;"単価",'計算(サンプル)'!$F$3:$AB$3,0)-1))</f>
        <v/>
      </c>
      <c r="AA31" s="78" t="str">
        <f ca="1">IF(Y31=0,0,OFFSET('計算(サンプル)'!$F32,0,MATCH("サンプル"&amp;CHAR(10)&amp;AA$2&amp;"単価",'計算(サンプル)'!$F$3:$AB$3,0)-1))</f>
        <v/>
      </c>
      <c r="AB31" s="78" t="str">
        <f t="shared" ca="1" si="11"/>
        <v/>
      </c>
      <c r="AC31" s="78" t="str">
        <f t="shared" ca="1" si="12"/>
        <v/>
      </c>
      <c r="AD31" s="78" t="str">
        <f t="shared" ca="1" si="13"/>
        <v/>
      </c>
      <c r="AE31" s="78" t="str">
        <f t="shared" ca="1" si="14"/>
        <v/>
      </c>
      <c r="AF31" s="78" t="str">
        <f t="shared" ca="1" si="15"/>
        <v/>
      </c>
      <c r="AG31" s="78" t="str">
        <f t="shared" ca="1" si="16"/>
        <v/>
      </c>
      <c r="AH31" s="78" t="str">
        <f t="shared" ca="1" si="17"/>
        <v/>
      </c>
      <c r="AI31" s="78" t="str">
        <f t="shared" ca="1" si="18"/>
        <v/>
      </c>
      <c r="AJ31" s="78" t="str">
        <f t="shared" ca="1" si="19"/>
        <v/>
      </c>
      <c r="AK31" s="78" t="str">
        <f t="shared" ca="1" si="20"/>
        <v/>
      </c>
      <c r="AL31" s="78" t="str">
        <f t="shared" ca="1" si="21"/>
        <v/>
      </c>
      <c r="AM31" s="78" t="str">
        <f t="shared" ca="1" si="22"/>
        <v/>
      </c>
    </row>
    <row r="32" spans="1:39" ht="15.75" customHeight="1">
      <c r="A32" s="38">
        <v>30</v>
      </c>
      <c r="B32" s="38" t="str">
        <f>IF(ISBLANK(ID管理番号商品名入力!D32),"",ID管理番号商品名入力!D32)</f>
        <v/>
      </c>
      <c r="C32" s="39" t="str">
        <f>IF(ISBLANK(ID管理番号商品名入力!F32),"",ID管理番号商品名入力!F32)</f>
        <v/>
      </c>
      <c r="D32" s="22" t="str">
        <f>IF(ISBLANK(サンプル入力!J33),"",サンプル入力!J33)</f>
        <v/>
      </c>
      <c r="E32" s="80" t="str">
        <f>IFERROR(VLOOKUP($D32,配送グループ設定!$A$31:$H$40,6,FALSE),"")</f>
        <v/>
      </c>
      <c r="F32" s="80" t="str">
        <f>IFERROR(VLOOKUP($D32,配送グループ設定!$A$31:$H$40,8,FALSE),"")</f>
        <v/>
      </c>
      <c r="G32" s="78">
        <v>0</v>
      </c>
      <c r="H32" s="78">
        <v>0</v>
      </c>
      <c r="I32" s="78">
        <v>0</v>
      </c>
      <c r="J32" s="78">
        <v>1</v>
      </c>
      <c r="K32" s="78" t="str">
        <f>IF(ISBLANK(サンプル入力!M33),"",サンプル入力!M33)</f>
        <v/>
      </c>
      <c r="L32" s="78">
        <v>1</v>
      </c>
      <c r="M32" s="81" t="str">
        <f>IF(ISBLANK(中部・下部フリースペース作成!$E$10),"5",中部・下部フリースペース作成!$E$10&amp;",5")</f>
        <v>5</v>
      </c>
      <c r="N32" s="81" t="str">
        <f>IF(ISBLANK(商品台帳反映用!E337),"",商品台帳反映用!E337)</f>
        <v/>
      </c>
      <c r="O32" s="81" t="str">
        <f ca="1">IF(N32=0,0,IF(ISBLANK(サンプル入力!F33),"",'計算(サンプル)'!F33))</f>
        <v/>
      </c>
      <c r="P32" s="78" t="str">
        <f ca="1">IF(N32=0,0,OFFSET('計算(サンプル)'!$F33,0,MATCH("サンプル"&amp;CHAR(10)&amp;P$2&amp;"単価",'計算(サンプル)'!$F$3:$AB$3,0)-1))</f>
        <v/>
      </c>
      <c r="Q32" s="78" t="str">
        <f ca="1">IF(O32=0,0,OFFSET('計算(サンプル)'!$F33,0,MATCH("サンプル"&amp;CHAR(10)&amp;Q$2&amp;"単価",'計算(サンプル)'!$F$3:$AB$3,0)-1))</f>
        <v/>
      </c>
      <c r="R32" s="78" t="str">
        <f ca="1">IF(P32=0,0,OFFSET('計算(サンプル)'!$F33,0,MATCH("サンプル"&amp;CHAR(10)&amp;R$2&amp;"単価",'計算(サンプル)'!$F$3:$AB$3,0)-1))</f>
        <v/>
      </c>
      <c r="S32" s="78" t="str">
        <f ca="1">IF(Q32=0,0,OFFSET('計算(サンプル)'!$F33,0,MATCH("サンプル"&amp;CHAR(10)&amp;S$2&amp;"単価",'計算(サンプル)'!$F$3:$AB$3,0)-1))</f>
        <v/>
      </c>
      <c r="T32" s="78" t="str">
        <f ca="1">IF(R32=0,0,OFFSET('計算(サンプル)'!$F33,0,MATCH("サンプル"&amp;CHAR(10)&amp;T$2&amp;"単価",'計算(サンプル)'!$F$3:$AB$3,0)-1))</f>
        <v/>
      </c>
      <c r="U32" s="78" t="str">
        <f ca="1">IF(S32=0,0,OFFSET('計算(サンプル)'!$F33,0,MATCH("サンプル"&amp;CHAR(10)&amp;U$2&amp;"単価",'計算(サンプル)'!$F$3:$AB$3,0)-1))</f>
        <v/>
      </c>
      <c r="V32" s="78" t="str">
        <f ca="1">IF(T32=0,0,OFFSET('計算(サンプル)'!$F33,0,MATCH("サンプル"&amp;CHAR(10)&amp;V$2&amp;"単価",'計算(サンプル)'!$F$3:$AB$3,0)-1))</f>
        <v/>
      </c>
      <c r="W32" s="78" t="str">
        <f ca="1">IF(U32=0,0,OFFSET('計算(サンプル)'!$F33,0,MATCH("サンプル"&amp;CHAR(10)&amp;W$2&amp;"単価",'計算(サンプル)'!$F$3:$AB$3,0)-1))</f>
        <v/>
      </c>
      <c r="X32" s="78" t="str">
        <f ca="1">IF(V32=0,0,OFFSET('計算(サンプル)'!$F33,0,MATCH("サンプル"&amp;CHAR(10)&amp;X$2&amp;"単価",'計算(サンプル)'!$F$3:$AB$3,0)-1))</f>
        <v/>
      </c>
      <c r="Y32" s="78" t="str">
        <f ca="1">IF(W32=0,0,OFFSET('計算(サンプル)'!$F33,0,MATCH("サンプル"&amp;CHAR(10)&amp;Y$2&amp;"単価",'計算(サンプル)'!$F$3:$AB$3,0)-1))</f>
        <v/>
      </c>
      <c r="Z32" s="78" t="str">
        <f ca="1">IF(X32=0,0,OFFSET('計算(サンプル)'!$F33,0,MATCH("サンプル"&amp;CHAR(10)&amp;Z$2&amp;"単価",'計算(サンプル)'!$F$3:$AB$3,0)-1))</f>
        <v/>
      </c>
      <c r="AA32" s="78" t="str">
        <f ca="1">IF(Y32=0,0,OFFSET('計算(サンプル)'!$F33,0,MATCH("サンプル"&amp;CHAR(10)&amp;AA$2&amp;"単価",'計算(サンプル)'!$F$3:$AB$3,0)-1))</f>
        <v/>
      </c>
      <c r="AB32" s="78" t="str">
        <f t="shared" ca="1" si="11"/>
        <v/>
      </c>
      <c r="AC32" s="78" t="str">
        <f t="shared" ca="1" si="12"/>
        <v/>
      </c>
      <c r="AD32" s="78" t="str">
        <f t="shared" ca="1" si="13"/>
        <v/>
      </c>
      <c r="AE32" s="78" t="str">
        <f t="shared" ca="1" si="14"/>
        <v/>
      </c>
      <c r="AF32" s="78" t="str">
        <f t="shared" ca="1" si="15"/>
        <v/>
      </c>
      <c r="AG32" s="78" t="str">
        <f t="shared" ca="1" si="16"/>
        <v/>
      </c>
      <c r="AH32" s="78" t="str">
        <f t="shared" ca="1" si="17"/>
        <v/>
      </c>
      <c r="AI32" s="78" t="str">
        <f t="shared" ca="1" si="18"/>
        <v/>
      </c>
      <c r="AJ32" s="78" t="str">
        <f t="shared" ca="1" si="19"/>
        <v/>
      </c>
      <c r="AK32" s="78" t="str">
        <f t="shared" ca="1" si="20"/>
        <v/>
      </c>
      <c r="AL32" s="78" t="str">
        <f t="shared" ca="1" si="21"/>
        <v/>
      </c>
      <c r="AM32" s="78" t="str">
        <f t="shared" ca="1" si="22"/>
        <v/>
      </c>
    </row>
    <row r="33" spans="1:39" ht="15.75" customHeight="1">
      <c r="A33" s="38">
        <v>31</v>
      </c>
      <c r="B33" s="38" t="str">
        <f>IF(ISBLANK(ID管理番号商品名入力!D33),"",ID管理番号商品名入力!D33)</f>
        <v/>
      </c>
      <c r="C33" s="39" t="str">
        <f>IF(ISBLANK(ID管理番号商品名入力!F33),"",ID管理番号商品名入力!F33)</f>
        <v/>
      </c>
      <c r="D33" s="22" t="str">
        <f>IF(ISBLANK(サンプル入力!J34),"",サンプル入力!J34)</f>
        <v/>
      </c>
      <c r="E33" s="80" t="str">
        <f>IFERROR(VLOOKUP($D33,配送グループ設定!$A$31:$H$40,6,FALSE),"")</f>
        <v/>
      </c>
      <c r="F33" s="80" t="str">
        <f>IFERROR(VLOOKUP($D33,配送グループ設定!$A$31:$H$40,8,FALSE),"")</f>
        <v/>
      </c>
      <c r="G33" s="78">
        <v>0</v>
      </c>
      <c r="H33" s="78">
        <v>0</v>
      </c>
      <c r="I33" s="78">
        <v>0</v>
      </c>
      <c r="J33" s="78">
        <v>1</v>
      </c>
      <c r="K33" s="78" t="str">
        <f>IF(ISBLANK(サンプル入力!M34),"",サンプル入力!M34)</f>
        <v/>
      </c>
      <c r="L33" s="78">
        <v>1</v>
      </c>
      <c r="M33" s="81" t="str">
        <f>IF(ISBLANK(中部・下部フリースペース作成!$E$10),"5",中部・下部フリースペース作成!$E$10&amp;",5")</f>
        <v>5</v>
      </c>
      <c r="N33" s="81" t="str">
        <f>IF(ISBLANK(商品台帳反映用!E338),"",商品台帳反映用!E338)</f>
        <v/>
      </c>
      <c r="O33" s="81" t="str">
        <f ca="1">IF(N33=0,0,IF(ISBLANK(サンプル入力!F34),"",'計算(サンプル)'!F34))</f>
        <v/>
      </c>
      <c r="P33" s="78" t="str">
        <f ca="1">IF(N33=0,0,OFFSET('計算(サンプル)'!$F34,0,MATCH("サンプル"&amp;CHAR(10)&amp;P$2&amp;"単価",'計算(サンプル)'!$F$3:$AB$3,0)-1))</f>
        <v/>
      </c>
      <c r="Q33" s="78" t="str">
        <f ca="1">IF(O33=0,0,OFFSET('計算(サンプル)'!$F34,0,MATCH("サンプル"&amp;CHAR(10)&amp;Q$2&amp;"単価",'計算(サンプル)'!$F$3:$AB$3,0)-1))</f>
        <v/>
      </c>
      <c r="R33" s="78" t="str">
        <f ca="1">IF(P33=0,0,OFFSET('計算(サンプル)'!$F34,0,MATCH("サンプル"&amp;CHAR(10)&amp;R$2&amp;"単価",'計算(サンプル)'!$F$3:$AB$3,0)-1))</f>
        <v/>
      </c>
      <c r="S33" s="78" t="str">
        <f ca="1">IF(Q33=0,0,OFFSET('計算(サンプル)'!$F34,0,MATCH("サンプル"&amp;CHAR(10)&amp;S$2&amp;"単価",'計算(サンプル)'!$F$3:$AB$3,0)-1))</f>
        <v/>
      </c>
      <c r="T33" s="78" t="str">
        <f ca="1">IF(R33=0,0,OFFSET('計算(サンプル)'!$F34,0,MATCH("サンプル"&amp;CHAR(10)&amp;T$2&amp;"単価",'計算(サンプル)'!$F$3:$AB$3,0)-1))</f>
        <v/>
      </c>
      <c r="U33" s="78" t="str">
        <f ca="1">IF(S33=0,0,OFFSET('計算(サンプル)'!$F34,0,MATCH("サンプル"&amp;CHAR(10)&amp;U$2&amp;"単価",'計算(サンプル)'!$F$3:$AB$3,0)-1))</f>
        <v/>
      </c>
      <c r="V33" s="78" t="str">
        <f ca="1">IF(T33=0,0,OFFSET('計算(サンプル)'!$F34,0,MATCH("サンプル"&amp;CHAR(10)&amp;V$2&amp;"単価",'計算(サンプル)'!$F$3:$AB$3,0)-1))</f>
        <v/>
      </c>
      <c r="W33" s="78" t="str">
        <f ca="1">IF(U33=0,0,OFFSET('計算(サンプル)'!$F34,0,MATCH("サンプル"&amp;CHAR(10)&amp;W$2&amp;"単価",'計算(サンプル)'!$F$3:$AB$3,0)-1))</f>
        <v/>
      </c>
      <c r="X33" s="78" t="str">
        <f ca="1">IF(V33=0,0,OFFSET('計算(サンプル)'!$F34,0,MATCH("サンプル"&amp;CHAR(10)&amp;X$2&amp;"単価",'計算(サンプル)'!$F$3:$AB$3,0)-1))</f>
        <v/>
      </c>
      <c r="Y33" s="78" t="str">
        <f ca="1">IF(W33=0,0,OFFSET('計算(サンプル)'!$F34,0,MATCH("サンプル"&amp;CHAR(10)&amp;Y$2&amp;"単価",'計算(サンプル)'!$F$3:$AB$3,0)-1))</f>
        <v/>
      </c>
      <c r="Z33" s="78" t="str">
        <f ca="1">IF(X33=0,0,OFFSET('計算(サンプル)'!$F34,0,MATCH("サンプル"&amp;CHAR(10)&amp;Z$2&amp;"単価",'計算(サンプル)'!$F$3:$AB$3,0)-1))</f>
        <v/>
      </c>
      <c r="AA33" s="78" t="str">
        <f ca="1">IF(Y33=0,0,OFFSET('計算(サンプル)'!$F34,0,MATCH("サンプル"&amp;CHAR(10)&amp;AA$2&amp;"単価",'計算(サンプル)'!$F$3:$AB$3,0)-1))</f>
        <v/>
      </c>
      <c r="AB33" s="78" t="str">
        <f t="shared" ca="1" si="11"/>
        <v/>
      </c>
      <c r="AC33" s="78" t="str">
        <f t="shared" ca="1" si="12"/>
        <v/>
      </c>
      <c r="AD33" s="78" t="str">
        <f t="shared" ca="1" si="13"/>
        <v/>
      </c>
      <c r="AE33" s="78" t="str">
        <f t="shared" ca="1" si="14"/>
        <v/>
      </c>
      <c r="AF33" s="78" t="str">
        <f t="shared" ca="1" si="15"/>
        <v/>
      </c>
      <c r="AG33" s="78" t="str">
        <f t="shared" ca="1" si="16"/>
        <v/>
      </c>
      <c r="AH33" s="78" t="str">
        <f t="shared" ca="1" si="17"/>
        <v/>
      </c>
      <c r="AI33" s="78" t="str">
        <f t="shared" ca="1" si="18"/>
        <v/>
      </c>
      <c r="AJ33" s="78" t="str">
        <f t="shared" ca="1" si="19"/>
        <v/>
      </c>
      <c r="AK33" s="78" t="str">
        <f t="shared" ca="1" si="20"/>
        <v/>
      </c>
      <c r="AL33" s="78" t="str">
        <f t="shared" ca="1" si="21"/>
        <v/>
      </c>
      <c r="AM33" s="78" t="str">
        <f t="shared" ca="1" si="22"/>
        <v/>
      </c>
    </row>
    <row r="34" spans="1:39" ht="15.75" customHeight="1">
      <c r="A34" s="38">
        <v>32</v>
      </c>
      <c r="B34" s="38" t="str">
        <f>IF(ISBLANK(ID管理番号商品名入力!D34),"",ID管理番号商品名入力!D34)</f>
        <v/>
      </c>
      <c r="C34" s="39" t="str">
        <f>IF(ISBLANK(ID管理番号商品名入力!F34),"",ID管理番号商品名入力!F34)</f>
        <v/>
      </c>
      <c r="D34" s="22" t="str">
        <f>IF(ISBLANK(サンプル入力!J35),"",サンプル入力!J35)</f>
        <v/>
      </c>
      <c r="E34" s="80" t="str">
        <f>IFERROR(VLOOKUP($D34,配送グループ設定!$A$31:$H$40,6,FALSE),"")</f>
        <v/>
      </c>
      <c r="F34" s="80" t="str">
        <f>IFERROR(VLOOKUP($D34,配送グループ設定!$A$31:$H$40,8,FALSE),"")</f>
        <v/>
      </c>
      <c r="G34" s="78">
        <v>0</v>
      </c>
      <c r="H34" s="78">
        <v>0</v>
      </c>
      <c r="I34" s="78">
        <v>0</v>
      </c>
      <c r="J34" s="78">
        <v>1</v>
      </c>
      <c r="K34" s="78" t="str">
        <f>IF(ISBLANK(サンプル入力!M35),"",サンプル入力!M35)</f>
        <v/>
      </c>
      <c r="L34" s="78">
        <v>1</v>
      </c>
      <c r="M34" s="81" t="str">
        <f>IF(ISBLANK(中部・下部フリースペース作成!$E$10),"5",中部・下部フリースペース作成!$E$10&amp;",5")</f>
        <v>5</v>
      </c>
      <c r="N34" s="81" t="str">
        <f>IF(ISBLANK(商品台帳反映用!E339),"",商品台帳反映用!E339)</f>
        <v/>
      </c>
      <c r="O34" s="81" t="str">
        <f ca="1">IF(N34=0,0,IF(ISBLANK(サンプル入力!F35),"",'計算(サンプル)'!F35))</f>
        <v/>
      </c>
      <c r="P34" s="78" t="str">
        <f ca="1">IF(N34=0,0,OFFSET('計算(サンプル)'!$F35,0,MATCH("サンプル"&amp;CHAR(10)&amp;P$2&amp;"単価",'計算(サンプル)'!$F$3:$AB$3,0)-1))</f>
        <v/>
      </c>
      <c r="Q34" s="78" t="str">
        <f ca="1">IF(O34=0,0,OFFSET('計算(サンプル)'!$F35,0,MATCH("サンプル"&amp;CHAR(10)&amp;Q$2&amp;"単価",'計算(サンプル)'!$F$3:$AB$3,0)-1))</f>
        <v/>
      </c>
      <c r="R34" s="78" t="str">
        <f ca="1">IF(P34=0,0,OFFSET('計算(サンプル)'!$F35,0,MATCH("サンプル"&amp;CHAR(10)&amp;R$2&amp;"単価",'計算(サンプル)'!$F$3:$AB$3,0)-1))</f>
        <v/>
      </c>
      <c r="S34" s="78" t="str">
        <f ca="1">IF(Q34=0,0,OFFSET('計算(サンプル)'!$F35,0,MATCH("サンプル"&amp;CHAR(10)&amp;S$2&amp;"単価",'計算(サンプル)'!$F$3:$AB$3,0)-1))</f>
        <v/>
      </c>
      <c r="T34" s="78" t="str">
        <f ca="1">IF(R34=0,0,OFFSET('計算(サンプル)'!$F35,0,MATCH("サンプル"&amp;CHAR(10)&amp;T$2&amp;"単価",'計算(サンプル)'!$F$3:$AB$3,0)-1))</f>
        <v/>
      </c>
      <c r="U34" s="78" t="str">
        <f ca="1">IF(S34=0,0,OFFSET('計算(サンプル)'!$F35,0,MATCH("サンプル"&amp;CHAR(10)&amp;U$2&amp;"単価",'計算(サンプル)'!$F$3:$AB$3,0)-1))</f>
        <v/>
      </c>
      <c r="V34" s="78" t="str">
        <f ca="1">IF(T34=0,0,OFFSET('計算(サンプル)'!$F35,0,MATCH("サンプル"&amp;CHAR(10)&amp;V$2&amp;"単価",'計算(サンプル)'!$F$3:$AB$3,0)-1))</f>
        <v/>
      </c>
      <c r="W34" s="78" t="str">
        <f ca="1">IF(U34=0,0,OFFSET('計算(サンプル)'!$F35,0,MATCH("サンプル"&amp;CHAR(10)&amp;W$2&amp;"単価",'計算(サンプル)'!$F$3:$AB$3,0)-1))</f>
        <v/>
      </c>
      <c r="X34" s="78" t="str">
        <f ca="1">IF(V34=0,0,OFFSET('計算(サンプル)'!$F35,0,MATCH("サンプル"&amp;CHAR(10)&amp;X$2&amp;"単価",'計算(サンプル)'!$F$3:$AB$3,0)-1))</f>
        <v/>
      </c>
      <c r="Y34" s="78" t="str">
        <f ca="1">IF(W34=0,0,OFFSET('計算(サンプル)'!$F35,0,MATCH("サンプル"&amp;CHAR(10)&amp;Y$2&amp;"単価",'計算(サンプル)'!$F$3:$AB$3,0)-1))</f>
        <v/>
      </c>
      <c r="Z34" s="78" t="str">
        <f ca="1">IF(X34=0,0,OFFSET('計算(サンプル)'!$F35,0,MATCH("サンプル"&amp;CHAR(10)&amp;Z$2&amp;"単価",'計算(サンプル)'!$F$3:$AB$3,0)-1))</f>
        <v/>
      </c>
      <c r="AA34" s="78" t="str">
        <f ca="1">IF(Y34=0,0,OFFSET('計算(サンプル)'!$F35,0,MATCH("サンプル"&amp;CHAR(10)&amp;AA$2&amp;"単価",'計算(サンプル)'!$F$3:$AB$3,0)-1))</f>
        <v/>
      </c>
      <c r="AB34" s="78" t="str">
        <f t="shared" ca="1" si="11"/>
        <v/>
      </c>
      <c r="AC34" s="78" t="str">
        <f t="shared" ca="1" si="12"/>
        <v/>
      </c>
      <c r="AD34" s="78" t="str">
        <f t="shared" ca="1" si="13"/>
        <v/>
      </c>
      <c r="AE34" s="78" t="str">
        <f t="shared" ca="1" si="14"/>
        <v/>
      </c>
      <c r="AF34" s="78" t="str">
        <f t="shared" ca="1" si="15"/>
        <v/>
      </c>
      <c r="AG34" s="78" t="str">
        <f t="shared" ca="1" si="16"/>
        <v/>
      </c>
      <c r="AH34" s="78" t="str">
        <f t="shared" ca="1" si="17"/>
        <v/>
      </c>
      <c r="AI34" s="78" t="str">
        <f t="shared" ca="1" si="18"/>
        <v/>
      </c>
      <c r="AJ34" s="78" t="str">
        <f t="shared" ca="1" si="19"/>
        <v/>
      </c>
      <c r="AK34" s="78" t="str">
        <f t="shared" ca="1" si="20"/>
        <v/>
      </c>
      <c r="AL34" s="78" t="str">
        <f t="shared" ca="1" si="21"/>
        <v/>
      </c>
      <c r="AM34" s="78" t="str">
        <f t="shared" ca="1" si="22"/>
        <v/>
      </c>
    </row>
    <row r="35" spans="1:39" ht="15.75" customHeight="1">
      <c r="A35" s="38">
        <v>33</v>
      </c>
      <c r="B35" s="38" t="str">
        <f>IF(ISBLANK(ID管理番号商品名入力!D35),"",ID管理番号商品名入力!D35)</f>
        <v/>
      </c>
      <c r="C35" s="39" t="str">
        <f>IF(ISBLANK(ID管理番号商品名入力!F35),"",ID管理番号商品名入力!F35)</f>
        <v/>
      </c>
      <c r="D35" s="22" t="str">
        <f>IF(ISBLANK(サンプル入力!J36),"",サンプル入力!J36)</f>
        <v/>
      </c>
      <c r="E35" s="80" t="str">
        <f>IFERROR(VLOOKUP($D35,配送グループ設定!$A$31:$H$40,6,FALSE),"")</f>
        <v/>
      </c>
      <c r="F35" s="80" t="str">
        <f>IFERROR(VLOOKUP($D35,配送グループ設定!$A$31:$H$40,8,FALSE),"")</f>
        <v/>
      </c>
      <c r="G35" s="78">
        <v>0</v>
      </c>
      <c r="H35" s="78">
        <v>0</v>
      </c>
      <c r="I35" s="78">
        <v>0</v>
      </c>
      <c r="J35" s="78">
        <v>1</v>
      </c>
      <c r="K35" s="78" t="str">
        <f>IF(ISBLANK(サンプル入力!M36),"",サンプル入力!M36)</f>
        <v/>
      </c>
      <c r="L35" s="78">
        <v>1</v>
      </c>
      <c r="M35" s="81" t="str">
        <f>IF(ISBLANK(中部・下部フリースペース作成!$E$10),"5",中部・下部フリースペース作成!$E$10&amp;",5")</f>
        <v>5</v>
      </c>
      <c r="N35" s="81" t="str">
        <f>IF(ISBLANK(商品台帳反映用!E340),"",商品台帳反映用!E340)</f>
        <v/>
      </c>
      <c r="O35" s="81" t="str">
        <f ca="1">IF(N35=0,0,IF(ISBLANK(サンプル入力!F36),"",'計算(サンプル)'!F36))</f>
        <v/>
      </c>
      <c r="P35" s="78" t="str">
        <f ca="1">IF(N35=0,0,OFFSET('計算(サンプル)'!$F36,0,MATCH("サンプル"&amp;CHAR(10)&amp;P$2&amp;"単価",'計算(サンプル)'!$F$3:$AB$3,0)-1))</f>
        <v/>
      </c>
      <c r="Q35" s="78" t="str">
        <f ca="1">IF(O35=0,0,OFFSET('計算(サンプル)'!$F36,0,MATCH("サンプル"&amp;CHAR(10)&amp;Q$2&amp;"単価",'計算(サンプル)'!$F$3:$AB$3,0)-1))</f>
        <v/>
      </c>
      <c r="R35" s="78" t="str">
        <f ca="1">IF(P35=0,0,OFFSET('計算(サンプル)'!$F36,0,MATCH("サンプル"&amp;CHAR(10)&amp;R$2&amp;"単価",'計算(サンプル)'!$F$3:$AB$3,0)-1))</f>
        <v/>
      </c>
      <c r="S35" s="78" t="str">
        <f ca="1">IF(Q35=0,0,OFFSET('計算(サンプル)'!$F36,0,MATCH("サンプル"&amp;CHAR(10)&amp;S$2&amp;"単価",'計算(サンプル)'!$F$3:$AB$3,0)-1))</f>
        <v/>
      </c>
      <c r="T35" s="78" t="str">
        <f ca="1">IF(R35=0,0,OFFSET('計算(サンプル)'!$F36,0,MATCH("サンプル"&amp;CHAR(10)&amp;T$2&amp;"単価",'計算(サンプル)'!$F$3:$AB$3,0)-1))</f>
        <v/>
      </c>
      <c r="U35" s="78" t="str">
        <f ca="1">IF(S35=0,0,OFFSET('計算(サンプル)'!$F36,0,MATCH("サンプル"&amp;CHAR(10)&amp;U$2&amp;"単価",'計算(サンプル)'!$F$3:$AB$3,0)-1))</f>
        <v/>
      </c>
      <c r="V35" s="78" t="str">
        <f ca="1">IF(T35=0,0,OFFSET('計算(サンプル)'!$F36,0,MATCH("サンプル"&amp;CHAR(10)&amp;V$2&amp;"単価",'計算(サンプル)'!$F$3:$AB$3,0)-1))</f>
        <v/>
      </c>
      <c r="W35" s="78" t="str">
        <f ca="1">IF(U35=0,0,OFFSET('計算(サンプル)'!$F36,0,MATCH("サンプル"&amp;CHAR(10)&amp;W$2&amp;"単価",'計算(サンプル)'!$F$3:$AB$3,0)-1))</f>
        <v/>
      </c>
      <c r="X35" s="78" t="str">
        <f ca="1">IF(V35=0,0,OFFSET('計算(サンプル)'!$F36,0,MATCH("サンプル"&amp;CHAR(10)&amp;X$2&amp;"単価",'計算(サンプル)'!$F$3:$AB$3,0)-1))</f>
        <v/>
      </c>
      <c r="Y35" s="78" t="str">
        <f ca="1">IF(W35=0,0,OFFSET('計算(サンプル)'!$F36,0,MATCH("サンプル"&amp;CHAR(10)&amp;Y$2&amp;"単価",'計算(サンプル)'!$F$3:$AB$3,0)-1))</f>
        <v/>
      </c>
      <c r="Z35" s="78" t="str">
        <f ca="1">IF(X35=0,0,OFFSET('計算(サンプル)'!$F36,0,MATCH("サンプル"&amp;CHAR(10)&amp;Z$2&amp;"単価",'計算(サンプル)'!$F$3:$AB$3,0)-1))</f>
        <v/>
      </c>
      <c r="AA35" s="78" t="str">
        <f ca="1">IF(Y35=0,0,OFFSET('計算(サンプル)'!$F36,0,MATCH("サンプル"&amp;CHAR(10)&amp;AA$2&amp;"単価",'計算(サンプル)'!$F$3:$AB$3,0)-1))</f>
        <v/>
      </c>
      <c r="AB35" s="78" t="str">
        <f t="shared" ca="1" si="11"/>
        <v/>
      </c>
      <c r="AC35" s="78" t="str">
        <f t="shared" ca="1" si="12"/>
        <v/>
      </c>
      <c r="AD35" s="78" t="str">
        <f t="shared" ca="1" si="13"/>
        <v/>
      </c>
      <c r="AE35" s="78" t="str">
        <f t="shared" ca="1" si="14"/>
        <v/>
      </c>
      <c r="AF35" s="78" t="str">
        <f t="shared" ca="1" si="15"/>
        <v/>
      </c>
      <c r="AG35" s="78" t="str">
        <f t="shared" ca="1" si="16"/>
        <v/>
      </c>
      <c r="AH35" s="78" t="str">
        <f t="shared" ca="1" si="17"/>
        <v/>
      </c>
      <c r="AI35" s="78" t="str">
        <f t="shared" ca="1" si="18"/>
        <v/>
      </c>
      <c r="AJ35" s="78" t="str">
        <f t="shared" ca="1" si="19"/>
        <v/>
      </c>
      <c r="AK35" s="78" t="str">
        <f t="shared" ca="1" si="20"/>
        <v/>
      </c>
      <c r="AL35" s="78" t="str">
        <f t="shared" ca="1" si="21"/>
        <v/>
      </c>
      <c r="AM35" s="78" t="str">
        <f t="shared" ca="1" si="22"/>
        <v/>
      </c>
    </row>
    <row r="36" spans="1:39" ht="15.75" customHeight="1">
      <c r="A36" s="38">
        <v>34</v>
      </c>
      <c r="B36" s="38" t="str">
        <f>IF(ISBLANK(ID管理番号商品名入力!D36),"",ID管理番号商品名入力!D36)</f>
        <v/>
      </c>
      <c r="C36" s="39" t="str">
        <f>IF(ISBLANK(ID管理番号商品名入力!F36),"",ID管理番号商品名入力!F36)</f>
        <v/>
      </c>
      <c r="D36" s="22" t="str">
        <f>IF(ISBLANK(サンプル入力!J37),"",サンプル入力!J37)</f>
        <v/>
      </c>
      <c r="E36" s="80" t="str">
        <f>IFERROR(VLOOKUP($D36,配送グループ設定!$A$31:$H$40,6,FALSE),"")</f>
        <v/>
      </c>
      <c r="F36" s="80" t="str">
        <f>IFERROR(VLOOKUP($D36,配送グループ設定!$A$31:$H$40,8,FALSE),"")</f>
        <v/>
      </c>
      <c r="G36" s="78">
        <v>0</v>
      </c>
      <c r="H36" s="78">
        <v>0</v>
      </c>
      <c r="I36" s="78">
        <v>0</v>
      </c>
      <c r="J36" s="78">
        <v>1</v>
      </c>
      <c r="K36" s="78" t="str">
        <f>IF(ISBLANK(サンプル入力!M37),"",サンプル入力!M37)</f>
        <v/>
      </c>
      <c r="L36" s="78">
        <v>1</v>
      </c>
      <c r="M36" s="81" t="str">
        <f>IF(ISBLANK(中部・下部フリースペース作成!$E$10),"5",中部・下部フリースペース作成!$E$10&amp;",5")</f>
        <v>5</v>
      </c>
      <c r="N36" s="81" t="str">
        <f>IF(ISBLANK(商品台帳反映用!E341),"",商品台帳反映用!E341)</f>
        <v/>
      </c>
      <c r="O36" s="81" t="str">
        <f ca="1">IF(N36=0,0,IF(ISBLANK(サンプル入力!F37),"",'計算(サンプル)'!F37))</f>
        <v/>
      </c>
      <c r="P36" s="78" t="str">
        <f ca="1">IF(N36=0,0,OFFSET('計算(サンプル)'!$F37,0,MATCH("サンプル"&amp;CHAR(10)&amp;P$2&amp;"単価",'計算(サンプル)'!$F$3:$AB$3,0)-1))</f>
        <v/>
      </c>
      <c r="Q36" s="78" t="str">
        <f ca="1">IF(O36=0,0,OFFSET('計算(サンプル)'!$F37,0,MATCH("サンプル"&amp;CHAR(10)&amp;Q$2&amp;"単価",'計算(サンプル)'!$F$3:$AB$3,0)-1))</f>
        <v/>
      </c>
      <c r="R36" s="78" t="str">
        <f ca="1">IF(P36=0,0,OFFSET('計算(サンプル)'!$F37,0,MATCH("サンプル"&amp;CHAR(10)&amp;R$2&amp;"単価",'計算(サンプル)'!$F$3:$AB$3,0)-1))</f>
        <v/>
      </c>
      <c r="S36" s="78" t="str">
        <f ca="1">IF(Q36=0,0,OFFSET('計算(サンプル)'!$F37,0,MATCH("サンプル"&amp;CHAR(10)&amp;S$2&amp;"単価",'計算(サンプル)'!$F$3:$AB$3,0)-1))</f>
        <v/>
      </c>
      <c r="T36" s="78" t="str">
        <f ca="1">IF(R36=0,0,OFFSET('計算(サンプル)'!$F37,0,MATCH("サンプル"&amp;CHAR(10)&amp;T$2&amp;"単価",'計算(サンプル)'!$F$3:$AB$3,0)-1))</f>
        <v/>
      </c>
      <c r="U36" s="78" t="str">
        <f ca="1">IF(S36=0,0,OFFSET('計算(サンプル)'!$F37,0,MATCH("サンプル"&amp;CHAR(10)&amp;U$2&amp;"単価",'計算(サンプル)'!$F$3:$AB$3,0)-1))</f>
        <v/>
      </c>
      <c r="V36" s="78" t="str">
        <f ca="1">IF(T36=0,0,OFFSET('計算(サンプル)'!$F37,0,MATCH("サンプル"&amp;CHAR(10)&amp;V$2&amp;"単価",'計算(サンプル)'!$F$3:$AB$3,0)-1))</f>
        <v/>
      </c>
      <c r="W36" s="78" t="str">
        <f ca="1">IF(U36=0,0,OFFSET('計算(サンプル)'!$F37,0,MATCH("サンプル"&amp;CHAR(10)&amp;W$2&amp;"単価",'計算(サンプル)'!$F$3:$AB$3,0)-1))</f>
        <v/>
      </c>
      <c r="X36" s="78" t="str">
        <f ca="1">IF(V36=0,0,OFFSET('計算(サンプル)'!$F37,0,MATCH("サンプル"&amp;CHAR(10)&amp;X$2&amp;"単価",'計算(サンプル)'!$F$3:$AB$3,0)-1))</f>
        <v/>
      </c>
      <c r="Y36" s="78" t="str">
        <f ca="1">IF(W36=0,0,OFFSET('計算(サンプル)'!$F37,0,MATCH("サンプル"&amp;CHAR(10)&amp;Y$2&amp;"単価",'計算(サンプル)'!$F$3:$AB$3,0)-1))</f>
        <v/>
      </c>
      <c r="Z36" s="78" t="str">
        <f ca="1">IF(X36=0,0,OFFSET('計算(サンプル)'!$F37,0,MATCH("サンプル"&amp;CHAR(10)&amp;Z$2&amp;"単価",'計算(サンプル)'!$F$3:$AB$3,0)-1))</f>
        <v/>
      </c>
      <c r="AA36" s="78" t="str">
        <f ca="1">IF(Y36=0,0,OFFSET('計算(サンプル)'!$F37,0,MATCH("サンプル"&amp;CHAR(10)&amp;AA$2&amp;"単価",'計算(サンプル)'!$F$3:$AB$3,0)-1))</f>
        <v/>
      </c>
      <c r="AB36" s="78" t="str">
        <f t="shared" ca="1" si="11"/>
        <v/>
      </c>
      <c r="AC36" s="78" t="str">
        <f t="shared" ca="1" si="12"/>
        <v/>
      </c>
      <c r="AD36" s="78" t="str">
        <f t="shared" ca="1" si="13"/>
        <v/>
      </c>
      <c r="AE36" s="78" t="str">
        <f t="shared" ca="1" si="14"/>
        <v/>
      </c>
      <c r="AF36" s="78" t="str">
        <f t="shared" ca="1" si="15"/>
        <v/>
      </c>
      <c r="AG36" s="78" t="str">
        <f t="shared" ca="1" si="16"/>
        <v/>
      </c>
      <c r="AH36" s="78" t="str">
        <f t="shared" ca="1" si="17"/>
        <v/>
      </c>
      <c r="AI36" s="78" t="str">
        <f t="shared" ca="1" si="18"/>
        <v/>
      </c>
      <c r="AJ36" s="78" t="str">
        <f t="shared" ca="1" si="19"/>
        <v/>
      </c>
      <c r="AK36" s="78" t="str">
        <f t="shared" ca="1" si="20"/>
        <v/>
      </c>
      <c r="AL36" s="78" t="str">
        <f t="shared" ca="1" si="21"/>
        <v/>
      </c>
      <c r="AM36" s="78" t="str">
        <f t="shared" ca="1" si="22"/>
        <v/>
      </c>
    </row>
    <row r="37" spans="1:39" ht="15.75" customHeight="1">
      <c r="A37" s="38">
        <v>35</v>
      </c>
      <c r="B37" s="38" t="str">
        <f>IF(ISBLANK(ID管理番号商品名入力!D37),"",ID管理番号商品名入力!D37)</f>
        <v/>
      </c>
      <c r="C37" s="39" t="str">
        <f>IF(ISBLANK(ID管理番号商品名入力!F37),"",ID管理番号商品名入力!F37)</f>
        <v/>
      </c>
      <c r="D37" s="22" t="str">
        <f>IF(ISBLANK(サンプル入力!J38),"",サンプル入力!J38)</f>
        <v/>
      </c>
      <c r="E37" s="80" t="str">
        <f>IFERROR(VLOOKUP($D37,配送グループ設定!$A$31:$H$40,6,FALSE),"")</f>
        <v/>
      </c>
      <c r="F37" s="80" t="str">
        <f>IFERROR(VLOOKUP($D37,配送グループ設定!$A$31:$H$40,8,FALSE),"")</f>
        <v/>
      </c>
      <c r="G37" s="78">
        <v>0</v>
      </c>
      <c r="H37" s="78">
        <v>0</v>
      </c>
      <c r="I37" s="78">
        <v>0</v>
      </c>
      <c r="J37" s="78">
        <v>1</v>
      </c>
      <c r="K37" s="78" t="str">
        <f>IF(ISBLANK(サンプル入力!M38),"",サンプル入力!M38)</f>
        <v/>
      </c>
      <c r="L37" s="78">
        <v>1</v>
      </c>
      <c r="M37" s="81" t="str">
        <f>IF(ISBLANK(中部・下部フリースペース作成!$E$10),"5",中部・下部フリースペース作成!$E$10&amp;",5")</f>
        <v>5</v>
      </c>
      <c r="N37" s="81" t="str">
        <f>IF(ISBLANK(商品台帳反映用!E342),"",商品台帳反映用!E342)</f>
        <v/>
      </c>
      <c r="O37" s="81" t="str">
        <f ca="1">IF(N37=0,0,IF(ISBLANK(サンプル入力!F38),"",'計算(サンプル)'!F38))</f>
        <v/>
      </c>
      <c r="P37" s="78" t="str">
        <f ca="1">IF(N37=0,0,OFFSET('計算(サンプル)'!$F38,0,MATCH("サンプル"&amp;CHAR(10)&amp;P$2&amp;"単価",'計算(サンプル)'!$F$3:$AB$3,0)-1))</f>
        <v/>
      </c>
      <c r="Q37" s="78" t="str">
        <f ca="1">IF(O37=0,0,OFFSET('計算(サンプル)'!$F38,0,MATCH("サンプル"&amp;CHAR(10)&amp;Q$2&amp;"単価",'計算(サンプル)'!$F$3:$AB$3,0)-1))</f>
        <v/>
      </c>
      <c r="R37" s="78" t="str">
        <f ca="1">IF(P37=0,0,OFFSET('計算(サンプル)'!$F38,0,MATCH("サンプル"&amp;CHAR(10)&amp;R$2&amp;"単価",'計算(サンプル)'!$F$3:$AB$3,0)-1))</f>
        <v/>
      </c>
      <c r="S37" s="78" t="str">
        <f ca="1">IF(Q37=0,0,OFFSET('計算(サンプル)'!$F38,0,MATCH("サンプル"&amp;CHAR(10)&amp;S$2&amp;"単価",'計算(サンプル)'!$F$3:$AB$3,0)-1))</f>
        <v/>
      </c>
      <c r="T37" s="78" t="str">
        <f ca="1">IF(R37=0,0,OFFSET('計算(サンプル)'!$F38,0,MATCH("サンプル"&amp;CHAR(10)&amp;T$2&amp;"単価",'計算(サンプル)'!$F$3:$AB$3,0)-1))</f>
        <v/>
      </c>
      <c r="U37" s="78" t="str">
        <f ca="1">IF(S37=0,0,OFFSET('計算(サンプル)'!$F38,0,MATCH("サンプル"&amp;CHAR(10)&amp;U$2&amp;"単価",'計算(サンプル)'!$F$3:$AB$3,0)-1))</f>
        <v/>
      </c>
      <c r="V37" s="78" t="str">
        <f ca="1">IF(T37=0,0,OFFSET('計算(サンプル)'!$F38,0,MATCH("サンプル"&amp;CHAR(10)&amp;V$2&amp;"単価",'計算(サンプル)'!$F$3:$AB$3,0)-1))</f>
        <v/>
      </c>
      <c r="W37" s="78" t="str">
        <f ca="1">IF(U37=0,0,OFFSET('計算(サンプル)'!$F38,0,MATCH("サンプル"&amp;CHAR(10)&amp;W$2&amp;"単価",'計算(サンプル)'!$F$3:$AB$3,0)-1))</f>
        <v/>
      </c>
      <c r="X37" s="78" t="str">
        <f ca="1">IF(V37=0,0,OFFSET('計算(サンプル)'!$F38,0,MATCH("サンプル"&amp;CHAR(10)&amp;X$2&amp;"単価",'計算(サンプル)'!$F$3:$AB$3,0)-1))</f>
        <v/>
      </c>
      <c r="Y37" s="78" t="str">
        <f ca="1">IF(W37=0,0,OFFSET('計算(サンプル)'!$F38,0,MATCH("サンプル"&amp;CHAR(10)&amp;Y$2&amp;"単価",'計算(サンプル)'!$F$3:$AB$3,0)-1))</f>
        <v/>
      </c>
      <c r="Z37" s="78" t="str">
        <f ca="1">IF(X37=0,0,OFFSET('計算(サンプル)'!$F38,0,MATCH("サンプル"&amp;CHAR(10)&amp;Z$2&amp;"単価",'計算(サンプル)'!$F$3:$AB$3,0)-1))</f>
        <v/>
      </c>
      <c r="AA37" s="78" t="str">
        <f ca="1">IF(Y37=0,0,OFFSET('計算(サンプル)'!$F38,0,MATCH("サンプル"&amp;CHAR(10)&amp;AA$2&amp;"単価",'計算(サンプル)'!$F$3:$AB$3,0)-1))</f>
        <v/>
      </c>
      <c r="AB37" s="78" t="str">
        <f t="shared" ca="1" si="11"/>
        <v/>
      </c>
      <c r="AC37" s="78" t="str">
        <f t="shared" ca="1" si="12"/>
        <v/>
      </c>
      <c r="AD37" s="78" t="str">
        <f t="shared" ca="1" si="13"/>
        <v/>
      </c>
      <c r="AE37" s="78" t="str">
        <f t="shared" ca="1" si="14"/>
        <v/>
      </c>
      <c r="AF37" s="78" t="str">
        <f t="shared" ca="1" si="15"/>
        <v/>
      </c>
      <c r="AG37" s="78" t="str">
        <f t="shared" ca="1" si="16"/>
        <v/>
      </c>
      <c r="AH37" s="78" t="str">
        <f t="shared" ca="1" si="17"/>
        <v/>
      </c>
      <c r="AI37" s="78" t="str">
        <f t="shared" ca="1" si="18"/>
        <v/>
      </c>
      <c r="AJ37" s="78" t="str">
        <f t="shared" ca="1" si="19"/>
        <v/>
      </c>
      <c r="AK37" s="78" t="str">
        <f t="shared" ca="1" si="20"/>
        <v/>
      </c>
      <c r="AL37" s="78" t="str">
        <f t="shared" ca="1" si="21"/>
        <v/>
      </c>
      <c r="AM37" s="78" t="str">
        <f t="shared" ca="1" si="22"/>
        <v/>
      </c>
    </row>
    <row r="38" spans="1:39" ht="15.75" customHeight="1">
      <c r="A38" s="38">
        <v>36</v>
      </c>
      <c r="B38" s="38" t="str">
        <f>IF(ISBLANK(ID管理番号商品名入力!D38),"",ID管理番号商品名入力!D38)</f>
        <v/>
      </c>
      <c r="C38" s="39" t="str">
        <f>IF(ISBLANK(ID管理番号商品名入力!F38),"",ID管理番号商品名入力!F38)</f>
        <v/>
      </c>
      <c r="D38" s="22" t="str">
        <f>IF(ISBLANK(サンプル入力!J39),"",サンプル入力!J39)</f>
        <v/>
      </c>
      <c r="E38" s="80" t="str">
        <f>IFERROR(VLOOKUP($D38,配送グループ設定!$A$31:$H$40,6,FALSE),"")</f>
        <v/>
      </c>
      <c r="F38" s="80" t="str">
        <f>IFERROR(VLOOKUP($D38,配送グループ設定!$A$31:$H$40,8,FALSE),"")</f>
        <v/>
      </c>
      <c r="G38" s="78">
        <v>0</v>
      </c>
      <c r="H38" s="78">
        <v>0</v>
      </c>
      <c r="I38" s="78">
        <v>0</v>
      </c>
      <c r="J38" s="78">
        <v>1</v>
      </c>
      <c r="K38" s="78" t="str">
        <f>IF(ISBLANK(サンプル入力!M39),"",サンプル入力!M39)</f>
        <v/>
      </c>
      <c r="L38" s="78">
        <v>1</v>
      </c>
      <c r="M38" s="81" t="str">
        <f>IF(ISBLANK(中部・下部フリースペース作成!$E$10),"5",中部・下部フリースペース作成!$E$10&amp;",5")</f>
        <v>5</v>
      </c>
      <c r="N38" s="81" t="str">
        <f>IF(ISBLANK(商品台帳反映用!E343),"",商品台帳反映用!E343)</f>
        <v/>
      </c>
      <c r="O38" s="81" t="str">
        <f ca="1">IF(N38=0,0,IF(ISBLANK(サンプル入力!F39),"",'計算(サンプル)'!F39))</f>
        <v/>
      </c>
      <c r="P38" s="78" t="str">
        <f ca="1">IF(N38=0,0,OFFSET('計算(サンプル)'!$F39,0,MATCH("サンプル"&amp;CHAR(10)&amp;P$2&amp;"単価",'計算(サンプル)'!$F$3:$AB$3,0)-1))</f>
        <v/>
      </c>
      <c r="Q38" s="78" t="str">
        <f ca="1">IF(O38=0,0,OFFSET('計算(サンプル)'!$F39,0,MATCH("サンプル"&amp;CHAR(10)&amp;Q$2&amp;"単価",'計算(サンプル)'!$F$3:$AB$3,0)-1))</f>
        <v/>
      </c>
      <c r="R38" s="78" t="str">
        <f ca="1">IF(P38=0,0,OFFSET('計算(サンプル)'!$F39,0,MATCH("サンプル"&amp;CHAR(10)&amp;R$2&amp;"単価",'計算(サンプル)'!$F$3:$AB$3,0)-1))</f>
        <v/>
      </c>
      <c r="S38" s="78" t="str">
        <f ca="1">IF(Q38=0,0,OFFSET('計算(サンプル)'!$F39,0,MATCH("サンプル"&amp;CHAR(10)&amp;S$2&amp;"単価",'計算(サンプル)'!$F$3:$AB$3,0)-1))</f>
        <v/>
      </c>
      <c r="T38" s="78" t="str">
        <f ca="1">IF(R38=0,0,OFFSET('計算(サンプル)'!$F39,0,MATCH("サンプル"&amp;CHAR(10)&amp;T$2&amp;"単価",'計算(サンプル)'!$F$3:$AB$3,0)-1))</f>
        <v/>
      </c>
      <c r="U38" s="78" t="str">
        <f ca="1">IF(S38=0,0,OFFSET('計算(サンプル)'!$F39,0,MATCH("サンプル"&amp;CHAR(10)&amp;U$2&amp;"単価",'計算(サンプル)'!$F$3:$AB$3,0)-1))</f>
        <v/>
      </c>
      <c r="V38" s="78" t="str">
        <f ca="1">IF(T38=0,0,OFFSET('計算(サンプル)'!$F39,0,MATCH("サンプル"&amp;CHAR(10)&amp;V$2&amp;"単価",'計算(サンプル)'!$F$3:$AB$3,0)-1))</f>
        <v/>
      </c>
      <c r="W38" s="78" t="str">
        <f ca="1">IF(U38=0,0,OFFSET('計算(サンプル)'!$F39,0,MATCH("サンプル"&amp;CHAR(10)&amp;W$2&amp;"単価",'計算(サンプル)'!$F$3:$AB$3,0)-1))</f>
        <v/>
      </c>
      <c r="X38" s="78" t="str">
        <f ca="1">IF(V38=0,0,OFFSET('計算(サンプル)'!$F39,0,MATCH("サンプル"&amp;CHAR(10)&amp;X$2&amp;"単価",'計算(サンプル)'!$F$3:$AB$3,0)-1))</f>
        <v/>
      </c>
      <c r="Y38" s="78" t="str">
        <f ca="1">IF(W38=0,0,OFFSET('計算(サンプル)'!$F39,0,MATCH("サンプル"&amp;CHAR(10)&amp;Y$2&amp;"単価",'計算(サンプル)'!$F$3:$AB$3,0)-1))</f>
        <v/>
      </c>
      <c r="Z38" s="78" t="str">
        <f ca="1">IF(X38=0,0,OFFSET('計算(サンプル)'!$F39,0,MATCH("サンプル"&amp;CHAR(10)&amp;Z$2&amp;"単価",'計算(サンプル)'!$F$3:$AB$3,0)-1))</f>
        <v/>
      </c>
      <c r="AA38" s="78" t="str">
        <f ca="1">IF(Y38=0,0,OFFSET('計算(サンプル)'!$F39,0,MATCH("サンプル"&amp;CHAR(10)&amp;AA$2&amp;"単価",'計算(サンプル)'!$F$3:$AB$3,0)-1))</f>
        <v/>
      </c>
      <c r="AB38" s="78" t="str">
        <f t="shared" ca="1" si="11"/>
        <v/>
      </c>
      <c r="AC38" s="78" t="str">
        <f t="shared" ca="1" si="12"/>
        <v/>
      </c>
      <c r="AD38" s="78" t="str">
        <f t="shared" ca="1" si="13"/>
        <v/>
      </c>
      <c r="AE38" s="78" t="str">
        <f t="shared" ca="1" si="14"/>
        <v/>
      </c>
      <c r="AF38" s="78" t="str">
        <f t="shared" ca="1" si="15"/>
        <v/>
      </c>
      <c r="AG38" s="78" t="str">
        <f t="shared" ca="1" si="16"/>
        <v/>
      </c>
      <c r="AH38" s="78" t="str">
        <f t="shared" ca="1" si="17"/>
        <v/>
      </c>
      <c r="AI38" s="78" t="str">
        <f t="shared" ca="1" si="18"/>
        <v/>
      </c>
      <c r="AJ38" s="78" t="str">
        <f t="shared" ca="1" si="19"/>
        <v/>
      </c>
      <c r="AK38" s="78" t="str">
        <f t="shared" ca="1" si="20"/>
        <v/>
      </c>
      <c r="AL38" s="78" t="str">
        <f t="shared" ca="1" si="21"/>
        <v/>
      </c>
      <c r="AM38" s="78" t="str">
        <f t="shared" ca="1" si="22"/>
        <v/>
      </c>
    </row>
    <row r="39" spans="1:39" ht="15.75" customHeight="1">
      <c r="A39" s="38">
        <v>37</v>
      </c>
      <c r="B39" s="38" t="str">
        <f>IF(ISBLANK(ID管理番号商品名入力!D39),"",ID管理番号商品名入力!D39)</f>
        <v/>
      </c>
      <c r="C39" s="39" t="str">
        <f>IF(ISBLANK(ID管理番号商品名入力!F39),"",ID管理番号商品名入力!F39)</f>
        <v/>
      </c>
      <c r="D39" s="22" t="str">
        <f>IF(ISBLANK(サンプル入力!J40),"",サンプル入力!J40)</f>
        <v/>
      </c>
      <c r="E39" s="80" t="str">
        <f>IFERROR(VLOOKUP($D39,配送グループ設定!$A$31:$H$40,6,FALSE),"")</f>
        <v/>
      </c>
      <c r="F39" s="80" t="str">
        <f>IFERROR(VLOOKUP($D39,配送グループ設定!$A$31:$H$40,8,FALSE),"")</f>
        <v/>
      </c>
      <c r="G39" s="78">
        <v>0</v>
      </c>
      <c r="H39" s="78">
        <v>0</v>
      </c>
      <c r="I39" s="78">
        <v>0</v>
      </c>
      <c r="J39" s="78">
        <v>1</v>
      </c>
      <c r="K39" s="78" t="str">
        <f>IF(ISBLANK(サンプル入力!M40),"",サンプル入力!M40)</f>
        <v/>
      </c>
      <c r="L39" s="78">
        <v>1</v>
      </c>
      <c r="M39" s="81" t="str">
        <f>IF(ISBLANK(中部・下部フリースペース作成!$E$10),"5",中部・下部フリースペース作成!$E$10&amp;",5")</f>
        <v>5</v>
      </c>
      <c r="N39" s="81" t="str">
        <f>IF(ISBLANK(商品台帳反映用!E344),"",商品台帳反映用!E344)</f>
        <v/>
      </c>
      <c r="O39" s="81" t="str">
        <f ca="1">IF(N39=0,0,IF(ISBLANK(サンプル入力!F40),"",'計算(サンプル)'!F40))</f>
        <v/>
      </c>
      <c r="P39" s="78" t="str">
        <f ca="1">IF(N39=0,0,OFFSET('計算(サンプル)'!$F40,0,MATCH("サンプル"&amp;CHAR(10)&amp;P$2&amp;"単価",'計算(サンプル)'!$F$3:$AB$3,0)-1))</f>
        <v/>
      </c>
      <c r="Q39" s="78" t="str">
        <f ca="1">IF(O39=0,0,OFFSET('計算(サンプル)'!$F40,0,MATCH("サンプル"&amp;CHAR(10)&amp;Q$2&amp;"単価",'計算(サンプル)'!$F$3:$AB$3,0)-1))</f>
        <v/>
      </c>
      <c r="R39" s="78" t="str">
        <f ca="1">IF(P39=0,0,OFFSET('計算(サンプル)'!$F40,0,MATCH("サンプル"&amp;CHAR(10)&amp;R$2&amp;"単価",'計算(サンプル)'!$F$3:$AB$3,0)-1))</f>
        <v/>
      </c>
      <c r="S39" s="78" t="str">
        <f ca="1">IF(Q39=0,0,OFFSET('計算(サンプル)'!$F40,0,MATCH("サンプル"&amp;CHAR(10)&amp;S$2&amp;"単価",'計算(サンプル)'!$F$3:$AB$3,0)-1))</f>
        <v/>
      </c>
      <c r="T39" s="78" t="str">
        <f ca="1">IF(R39=0,0,OFFSET('計算(サンプル)'!$F40,0,MATCH("サンプル"&amp;CHAR(10)&amp;T$2&amp;"単価",'計算(サンプル)'!$F$3:$AB$3,0)-1))</f>
        <v/>
      </c>
      <c r="U39" s="78" t="str">
        <f ca="1">IF(S39=0,0,OFFSET('計算(サンプル)'!$F40,0,MATCH("サンプル"&amp;CHAR(10)&amp;U$2&amp;"単価",'計算(サンプル)'!$F$3:$AB$3,0)-1))</f>
        <v/>
      </c>
      <c r="V39" s="78" t="str">
        <f ca="1">IF(T39=0,0,OFFSET('計算(サンプル)'!$F40,0,MATCH("サンプル"&amp;CHAR(10)&amp;V$2&amp;"単価",'計算(サンプル)'!$F$3:$AB$3,0)-1))</f>
        <v/>
      </c>
      <c r="W39" s="78" t="str">
        <f ca="1">IF(U39=0,0,OFFSET('計算(サンプル)'!$F40,0,MATCH("サンプル"&amp;CHAR(10)&amp;W$2&amp;"単価",'計算(サンプル)'!$F$3:$AB$3,0)-1))</f>
        <v/>
      </c>
      <c r="X39" s="78" t="str">
        <f ca="1">IF(V39=0,0,OFFSET('計算(サンプル)'!$F40,0,MATCH("サンプル"&amp;CHAR(10)&amp;X$2&amp;"単価",'計算(サンプル)'!$F$3:$AB$3,0)-1))</f>
        <v/>
      </c>
      <c r="Y39" s="78" t="str">
        <f ca="1">IF(W39=0,0,OFFSET('計算(サンプル)'!$F40,0,MATCH("サンプル"&amp;CHAR(10)&amp;Y$2&amp;"単価",'計算(サンプル)'!$F$3:$AB$3,0)-1))</f>
        <v/>
      </c>
      <c r="Z39" s="78" t="str">
        <f ca="1">IF(X39=0,0,OFFSET('計算(サンプル)'!$F40,0,MATCH("サンプル"&amp;CHAR(10)&amp;Z$2&amp;"単価",'計算(サンプル)'!$F$3:$AB$3,0)-1))</f>
        <v/>
      </c>
      <c r="AA39" s="78" t="str">
        <f ca="1">IF(Y39=0,0,OFFSET('計算(サンプル)'!$F40,0,MATCH("サンプル"&amp;CHAR(10)&amp;AA$2&amp;"単価",'計算(サンプル)'!$F$3:$AB$3,0)-1))</f>
        <v/>
      </c>
      <c r="AB39" s="78" t="str">
        <f t="shared" ca="1" si="11"/>
        <v/>
      </c>
      <c r="AC39" s="78" t="str">
        <f t="shared" ca="1" si="12"/>
        <v/>
      </c>
      <c r="AD39" s="78" t="str">
        <f t="shared" ca="1" si="13"/>
        <v/>
      </c>
      <c r="AE39" s="78" t="str">
        <f t="shared" ca="1" si="14"/>
        <v/>
      </c>
      <c r="AF39" s="78" t="str">
        <f t="shared" ca="1" si="15"/>
        <v/>
      </c>
      <c r="AG39" s="78" t="str">
        <f t="shared" ca="1" si="16"/>
        <v/>
      </c>
      <c r="AH39" s="78" t="str">
        <f t="shared" ca="1" si="17"/>
        <v/>
      </c>
      <c r="AI39" s="78" t="str">
        <f t="shared" ca="1" si="18"/>
        <v/>
      </c>
      <c r="AJ39" s="78" t="str">
        <f t="shared" ca="1" si="19"/>
        <v/>
      </c>
      <c r="AK39" s="78" t="str">
        <f t="shared" ca="1" si="20"/>
        <v/>
      </c>
      <c r="AL39" s="78" t="str">
        <f t="shared" ca="1" si="21"/>
        <v/>
      </c>
      <c r="AM39" s="78" t="str">
        <f t="shared" ca="1" si="22"/>
        <v/>
      </c>
    </row>
    <row r="40" spans="1:39" ht="15.75" customHeight="1">
      <c r="A40" s="38">
        <v>38</v>
      </c>
      <c r="B40" s="38" t="str">
        <f>IF(ISBLANK(ID管理番号商品名入力!D40),"",ID管理番号商品名入力!D40)</f>
        <v/>
      </c>
      <c r="C40" s="39" t="str">
        <f>IF(ISBLANK(ID管理番号商品名入力!F40),"",ID管理番号商品名入力!F40)</f>
        <v/>
      </c>
      <c r="D40" s="22" t="str">
        <f>IF(ISBLANK(サンプル入力!J41),"",サンプル入力!J41)</f>
        <v/>
      </c>
      <c r="E40" s="80" t="str">
        <f>IFERROR(VLOOKUP($D40,配送グループ設定!$A$31:$H$40,6,FALSE),"")</f>
        <v/>
      </c>
      <c r="F40" s="80" t="str">
        <f>IFERROR(VLOOKUP($D40,配送グループ設定!$A$31:$H$40,8,FALSE),"")</f>
        <v/>
      </c>
      <c r="G40" s="78">
        <v>0</v>
      </c>
      <c r="H40" s="78">
        <v>0</v>
      </c>
      <c r="I40" s="78">
        <v>0</v>
      </c>
      <c r="J40" s="78">
        <v>1</v>
      </c>
      <c r="K40" s="78" t="str">
        <f>IF(ISBLANK(サンプル入力!M41),"",サンプル入力!M41)</f>
        <v/>
      </c>
      <c r="L40" s="78">
        <v>1</v>
      </c>
      <c r="M40" s="81" t="str">
        <f>IF(ISBLANK(中部・下部フリースペース作成!$E$10),"5",中部・下部フリースペース作成!$E$10&amp;",5")</f>
        <v>5</v>
      </c>
      <c r="N40" s="81" t="str">
        <f>IF(ISBLANK(商品台帳反映用!E345),"",商品台帳反映用!E345)</f>
        <v/>
      </c>
      <c r="O40" s="81" t="str">
        <f ca="1">IF(N40=0,0,IF(ISBLANK(サンプル入力!F41),"",'計算(サンプル)'!F41))</f>
        <v/>
      </c>
      <c r="P40" s="78" t="str">
        <f ca="1">IF(N40=0,0,OFFSET('計算(サンプル)'!$F41,0,MATCH("サンプル"&amp;CHAR(10)&amp;P$2&amp;"単価",'計算(サンプル)'!$F$3:$AB$3,0)-1))</f>
        <v/>
      </c>
      <c r="Q40" s="78" t="str">
        <f ca="1">IF(O40=0,0,OFFSET('計算(サンプル)'!$F41,0,MATCH("サンプル"&amp;CHAR(10)&amp;Q$2&amp;"単価",'計算(サンプル)'!$F$3:$AB$3,0)-1))</f>
        <v/>
      </c>
      <c r="R40" s="78" t="str">
        <f ca="1">IF(P40=0,0,OFFSET('計算(サンプル)'!$F41,0,MATCH("サンプル"&amp;CHAR(10)&amp;R$2&amp;"単価",'計算(サンプル)'!$F$3:$AB$3,0)-1))</f>
        <v/>
      </c>
      <c r="S40" s="78" t="str">
        <f ca="1">IF(Q40=0,0,OFFSET('計算(サンプル)'!$F41,0,MATCH("サンプル"&amp;CHAR(10)&amp;S$2&amp;"単価",'計算(サンプル)'!$F$3:$AB$3,0)-1))</f>
        <v/>
      </c>
      <c r="T40" s="78" t="str">
        <f ca="1">IF(R40=0,0,OFFSET('計算(サンプル)'!$F41,0,MATCH("サンプル"&amp;CHAR(10)&amp;T$2&amp;"単価",'計算(サンプル)'!$F$3:$AB$3,0)-1))</f>
        <v/>
      </c>
      <c r="U40" s="78" t="str">
        <f ca="1">IF(S40=0,0,OFFSET('計算(サンプル)'!$F41,0,MATCH("サンプル"&amp;CHAR(10)&amp;U$2&amp;"単価",'計算(サンプル)'!$F$3:$AB$3,0)-1))</f>
        <v/>
      </c>
      <c r="V40" s="78" t="str">
        <f ca="1">IF(T40=0,0,OFFSET('計算(サンプル)'!$F41,0,MATCH("サンプル"&amp;CHAR(10)&amp;V$2&amp;"単価",'計算(サンプル)'!$F$3:$AB$3,0)-1))</f>
        <v/>
      </c>
      <c r="W40" s="78" t="str">
        <f ca="1">IF(U40=0,0,OFFSET('計算(サンプル)'!$F41,0,MATCH("サンプル"&amp;CHAR(10)&amp;W$2&amp;"単価",'計算(サンプル)'!$F$3:$AB$3,0)-1))</f>
        <v/>
      </c>
      <c r="X40" s="78" t="str">
        <f ca="1">IF(V40=0,0,OFFSET('計算(サンプル)'!$F41,0,MATCH("サンプル"&amp;CHAR(10)&amp;X$2&amp;"単価",'計算(サンプル)'!$F$3:$AB$3,0)-1))</f>
        <v/>
      </c>
      <c r="Y40" s="78" t="str">
        <f ca="1">IF(W40=0,0,OFFSET('計算(サンプル)'!$F41,0,MATCH("サンプル"&amp;CHAR(10)&amp;Y$2&amp;"単価",'計算(サンプル)'!$F$3:$AB$3,0)-1))</f>
        <v/>
      </c>
      <c r="Z40" s="78" t="str">
        <f ca="1">IF(X40=0,0,OFFSET('計算(サンプル)'!$F41,0,MATCH("サンプル"&amp;CHAR(10)&amp;Z$2&amp;"単価",'計算(サンプル)'!$F$3:$AB$3,0)-1))</f>
        <v/>
      </c>
      <c r="AA40" s="78" t="str">
        <f ca="1">IF(Y40=0,0,OFFSET('計算(サンプル)'!$F41,0,MATCH("サンプル"&amp;CHAR(10)&amp;AA$2&amp;"単価",'計算(サンプル)'!$F$3:$AB$3,0)-1))</f>
        <v/>
      </c>
      <c r="AB40" s="78" t="str">
        <f t="shared" ca="1" si="11"/>
        <v/>
      </c>
      <c r="AC40" s="78" t="str">
        <f t="shared" ca="1" si="12"/>
        <v/>
      </c>
      <c r="AD40" s="78" t="str">
        <f t="shared" ca="1" si="13"/>
        <v/>
      </c>
      <c r="AE40" s="78" t="str">
        <f t="shared" ca="1" si="14"/>
        <v/>
      </c>
      <c r="AF40" s="78" t="str">
        <f t="shared" ca="1" si="15"/>
        <v/>
      </c>
      <c r="AG40" s="78" t="str">
        <f t="shared" ca="1" si="16"/>
        <v/>
      </c>
      <c r="AH40" s="78" t="str">
        <f t="shared" ca="1" si="17"/>
        <v/>
      </c>
      <c r="AI40" s="78" t="str">
        <f t="shared" ca="1" si="18"/>
        <v/>
      </c>
      <c r="AJ40" s="78" t="str">
        <f t="shared" ca="1" si="19"/>
        <v/>
      </c>
      <c r="AK40" s="78" t="str">
        <f t="shared" ca="1" si="20"/>
        <v/>
      </c>
      <c r="AL40" s="78" t="str">
        <f t="shared" ca="1" si="21"/>
        <v/>
      </c>
      <c r="AM40" s="78" t="str">
        <f t="shared" ca="1" si="22"/>
        <v/>
      </c>
    </row>
    <row r="41" spans="1:39" ht="15.75" customHeight="1">
      <c r="A41" s="38">
        <v>39</v>
      </c>
      <c r="B41" s="38" t="str">
        <f>IF(ISBLANK(ID管理番号商品名入力!D41),"",ID管理番号商品名入力!D41)</f>
        <v/>
      </c>
      <c r="C41" s="39" t="str">
        <f>IF(ISBLANK(ID管理番号商品名入力!F41),"",ID管理番号商品名入力!F41)</f>
        <v/>
      </c>
      <c r="D41" s="22" t="str">
        <f>IF(ISBLANK(サンプル入力!J42),"",サンプル入力!J42)</f>
        <v/>
      </c>
      <c r="E41" s="80" t="str">
        <f>IFERROR(VLOOKUP($D41,配送グループ設定!$A$31:$H$40,6,FALSE),"")</f>
        <v/>
      </c>
      <c r="F41" s="80" t="str">
        <f>IFERROR(VLOOKUP($D41,配送グループ設定!$A$31:$H$40,8,FALSE),"")</f>
        <v/>
      </c>
      <c r="G41" s="78">
        <v>0</v>
      </c>
      <c r="H41" s="78">
        <v>0</v>
      </c>
      <c r="I41" s="78">
        <v>0</v>
      </c>
      <c r="J41" s="78">
        <v>1</v>
      </c>
      <c r="K41" s="78" t="str">
        <f>IF(ISBLANK(サンプル入力!M42),"",サンプル入力!M42)</f>
        <v/>
      </c>
      <c r="L41" s="78">
        <v>1</v>
      </c>
      <c r="M41" s="81" t="str">
        <f>IF(ISBLANK(中部・下部フリースペース作成!$E$10),"5",中部・下部フリースペース作成!$E$10&amp;",5")</f>
        <v>5</v>
      </c>
      <c r="N41" s="81" t="str">
        <f>IF(ISBLANK(商品台帳反映用!E346),"",商品台帳反映用!E346)</f>
        <v/>
      </c>
      <c r="O41" s="81" t="str">
        <f ca="1">IF(N41=0,0,IF(ISBLANK(サンプル入力!F42),"",'計算(サンプル)'!F42))</f>
        <v/>
      </c>
      <c r="P41" s="78" t="str">
        <f ca="1">IF(N41=0,0,OFFSET('計算(サンプル)'!$F42,0,MATCH("サンプル"&amp;CHAR(10)&amp;P$2&amp;"単価",'計算(サンプル)'!$F$3:$AB$3,0)-1))</f>
        <v/>
      </c>
      <c r="Q41" s="78" t="str">
        <f ca="1">IF(O41=0,0,OFFSET('計算(サンプル)'!$F42,0,MATCH("サンプル"&amp;CHAR(10)&amp;Q$2&amp;"単価",'計算(サンプル)'!$F$3:$AB$3,0)-1))</f>
        <v/>
      </c>
      <c r="R41" s="78" t="str">
        <f ca="1">IF(P41=0,0,OFFSET('計算(サンプル)'!$F42,0,MATCH("サンプル"&amp;CHAR(10)&amp;R$2&amp;"単価",'計算(サンプル)'!$F$3:$AB$3,0)-1))</f>
        <v/>
      </c>
      <c r="S41" s="78" t="str">
        <f ca="1">IF(Q41=0,0,OFFSET('計算(サンプル)'!$F42,0,MATCH("サンプル"&amp;CHAR(10)&amp;S$2&amp;"単価",'計算(サンプル)'!$F$3:$AB$3,0)-1))</f>
        <v/>
      </c>
      <c r="T41" s="78" t="str">
        <f ca="1">IF(R41=0,0,OFFSET('計算(サンプル)'!$F42,0,MATCH("サンプル"&amp;CHAR(10)&amp;T$2&amp;"単価",'計算(サンプル)'!$F$3:$AB$3,0)-1))</f>
        <v/>
      </c>
      <c r="U41" s="78" t="str">
        <f ca="1">IF(S41=0,0,OFFSET('計算(サンプル)'!$F42,0,MATCH("サンプル"&amp;CHAR(10)&amp;U$2&amp;"単価",'計算(サンプル)'!$F$3:$AB$3,0)-1))</f>
        <v/>
      </c>
      <c r="V41" s="78" t="str">
        <f ca="1">IF(T41=0,0,OFFSET('計算(サンプル)'!$F42,0,MATCH("サンプル"&amp;CHAR(10)&amp;V$2&amp;"単価",'計算(サンプル)'!$F$3:$AB$3,0)-1))</f>
        <v/>
      </c>
      <c r="W41" s="78" t="str">
        <f ca="1">IF(U41=0,0,OFFSET('計算(サンプル)'!$F42,0,MATCH("サンプル"&amp;CHAR(10)&amp;W$2&amp;"単価",'計算(サンプル)'!$F$3:$AB$3,0)-1))</f>
        <v/>
      </c>
      <c r="X41" s="78" t="str">
        <f ca="1">IF(V41=0,0,OFFSET('計算(サンプル)'!$F42,0,MATCH("サンプル"&amp;CHAR(10)&amp;X$2&amp;"単価",'計算(サンプル)'!$F$3:$AB$3,0)-1))</f>
        <v/>
      </c>
      <c r="Y41" s="78" t="str">
        <f ca="1">IF(W41=0,0,OFFSET('計算(サンプル)'!$F42,0,MATCH("サンプル"&amp;CHAR(10)&amp;Y$2&amp;"単価",'計算(サンプル)'!$F$3:$AB$3,0)-1))</f>
        <v/>
      </c>
      <c r="Z41" s="78" t="str">
        <f ca="1">IF(X41=0,0,OFFSET('計算(サンプル)'!$F42,0,MATCH("サンプル"&amp;CHAR(10)&amp;Z$2&amp;"単価",'計算(サンプル)'!$F$3:$AB$3,0)-1))</f>
        <v/>
      </c>
      <c r="AA41" s="78" t="str">
        <f ca="1">IF(Y41=0,0,OFFSET('計算(サンプル)'!$F42,0,MATCH("サンプル"&amp;CHAR(10)&amp;AA$2&amp;"単価",'計算(サンプル)'!$F$3:$AB$3,0)-1))</f>
        <v/>
      </c>
      <c r="AB41" s="78" t="str">
        <f t="shared" ca="1" si="11"/>
        <v/>
      </c>
      <c r="AC41" s="78" t="str">
        <f t="shared" ca="1" si="12"/>
        <v/>
      </c>
      <c r="AD41" s="78" t="str">
        <f t="shared" ca="1" si="13"/>
        <v/>
      </c>
      <c r="AE41" s="78" t="str">
        <f t="shared" ca="1" si="14"/>
        <v/>
      </c>
      <c r="AF41" s="78" t="str">
        <f t="shared" ca="1" si="15"/>
        <v/>
      </c>
      <c r="AG41" s="78" t="str">
        <f t="shared" ca="1" si="16"/>
        <v/>
      </c>
      <c r="AH41" s="78" t="str">
        <f t="shared" ca="1" si="17"/>
        <v/>
      </c>
      <c r="AI41" s="78" t="str">
        <f t="shared" ca="1" si="18"/>
        <v/>
      </c>
      <c r="AJ41" s="78" t="str">
        <f t="shared" ca="1" si="19"/>
        <v/>
      </c>
      <c r="AK41" s="78" t="str">
        <f t="shared" ca="1" si="20"/>
        <v/>
      </c>
      <c r="AL41" s="78" t="str">
        <f t="shared" ca="1" si="21"/>
        <v/>
      </c>
      <c r="AM41" s="78" t="str">
        <f t="shared" ca="1" si="22"/>
        <v/>
      </c>
    </row>
    <row r="42" spans="1:39" ht="15.75" customHeight="1">
      <c r="A42" s="38">
        <v>40</v>
      </c>
      <c r="B42" s="38" t="str">
        <f>IF(ISBLANK(ID管理番号商品名入力!D42),"",ID管理番号商品名入力!D42)</f>
        <v/>
      </c>
      <c r="C42" s="39" t="str">
        <f>IF(ISBLANK(ID管理番号商品名入力!F42),"",ID管理番号商品名入力!F42)</f>
        <v/>
      </c>
      <c r="D42" s="22" t="str">
        <f>IF(ISBLANK(サンプル入力!J43),"",サンプル入力!J43)</f>
        <v/>
      </c>
      <c r="E42" s="80" t="str">
        <f>IFERROR(VLOOKUP($D42,配送グループ設定!$A$31:$H$40,6,FALSE),"")</f>
        <v/>
      </c>
      <c r="F42" s="80" t="str">
        <f>IFERROR(VLOOKUP($D42,配送グループ設定!$A$31:$H$40,8,FALSE),"")</f>
        <v/>
      </c>
      <c r="G42" s="78">
        <v>0</v>
      </c>
      <c r="H42" s="78">
        <v>0</v>
      </c>
      <c r="I42" s="78">
        <v>0</v>
      </c>
      <c r="J42" s="78">
        <v>1</v>
      </c>
      <c r="K42" s="78" t="str">
        <f>IF(ISBLANK(サンプル入力!M43),"",サンプル入力!M43)</f>
        <v/>
      </c>
      <c r="L42" s="78">
        <v>1</v>
      </c>
      <c r="M42" s="81" t="str">
        <f>IF(ISBLANK(中部・下部フリースペース作成!$E$10),"5",中部・下部フリースペース作成!$E$10&amp;",5")</f>
        <v>5</v>
      </c>
      <c r="N42" s="81" t="str">
        <f>IF(ISBLANK(商品台帳反映用!E347),"",商品台帳反映用!E347)</f>
        <v/>
      </c>
      <c r="O42" s="81" t="str">
        <f ca="1">IF(N42=0,0,IF(ISBLANK(サンプル入力!F43),"",'計算(サンプル)'!F43))</f>
        <v/>
      </c>
      <c r="P42" s="78" t="str">
        <f ca="1">IF(N42=0,0,OFFSET('計算(サンプル)'!$F43,0,MATCH("サンプル"&amp;CHAR(10)&amp;P$2&amp;"単価",'計算(サンプル)'!$F$3:$AB$3,0)-1))</f>
        <v/>
      </c>
      <c r="Q42" s="78" t="str">
        <f ca="1">IF(O42=0,0,OFFSET('計算(サンプル)'!$F43,0,MATCH("サンプル"&amp;CHAR(10)&amp;Q$2&amp;"単価",'計算(サンプル)'!$F$3:$AB$3,0)-1))</f>
        <v/>
      </c>
      <c r="R42" s="78" t="str">
        <f ca="1">IF(P42=0,0,OFFSET('計算(サンプル)'!$F43,0,MATCH("サンプル"&amp;CHAR(10)&amp;R$2&amp;"単価",'計算(サンプル)'!$F$3:$AB$3,0)-1))</f>
        <v/>
      </c>
      <c r="S42" s="78" t="str">
        <f ca="1">IF(Q42=0,0,OFFSET('計算(サンプル)'!$F43,0,MATCH("サンプル"&amp;CHAR(10)&amp;S$2&amp;"単価",'計算(サンプル)'!$F$3:$AB$3,0)-1))</f>
        <v/>
      </c>
      <c r="T42" s="78" t="str">
        <f ca="1">IF(R42=0,0,OFFSET('計算(サンプル)'!$F43,0,MATCH("サンプル"&amp;CHAR(10)&amp;T$2&amp;"単価",'計算(サンプル)'!$F$3:$AB$3,0)-1))</f>
        <v/>
      </c>
      <c r="U42" s="78" t="str">
        <f ca="1">IF(S42=0,0,OFFSET('計算(サンプル)'!$F43,0,MATCH("サンプル"&amp;CHAR(10)&amp;U$2&amp;"単価",'計算(サンプル)'!$F$3:$AB$3,0)-1))</f>
        <v/>
      </c>
      <c r="V42" s="78" t="str">
        <f ca="1">IF(T42=0,0,OFFSET('計算(サンプル)'!$F43,0,MATCH("サンプル"&amp;CHAR(10)&amp;V$2&amp;"単価",'計算(サンプル)'!$F$3:$AB$3,0)-1))</f>
        <v/>
      </c>
      <c r="W42" s="78" t="str">
        <f ca="1">IF(U42=0,0,OFFSET('計算(サンプル)'!$F43,0,MATCH("サンプル"&amp;CHAR(10)&amp;W$2&amp;"単価",'計算(サンプル)'!$F$3:$AB$3,0)-1))</f>
        <v/>
      </c>
      <c r="X42" s="78" t="str">
        <f ca="1">IF(V42=0,0,OFFSET('計算(サンプル)'!$F43,0,MATCH("サンプル"&amp;CHAR(10)&amp;X$2&amp;"単価",'計算(サンプル)'!$F$3:$AB$3,0)-1))</f>
        <v/>
      </c>
      <c r="Y42" s="78" t="str">
        <f ca="1">IF(W42=0,0,OFFSET('計算(サンプル)'!$F43,0,MATCH("サンプル"&amp;CHAR(10)&amp;Y$2&amp;"単価",'計算(サンプル)'!$F$3:$AB$3,0)-1))</f>
        <v/>
      </c>
      <c r="Z42" s="78" t="str">
        <f ca="1">IF(X42=0,0,OFFSET('計算(サンプル)'!$F43,0,MATCH("サンプル"&amp;CHAR(10)&amp;Z$2&amp;"単価",'計算(サンプル)'!$F$3:$AB$3,0)-1))</f>
        <v/>
      </c>
      <c r="AA42" s="78" t="str">
        <f ca="1">IF(Y42=0,0,OFFSET('計算(サンプル)'!$F43,0,MATCH("サンプル"&amp;CHAR(10)&amp;AA$2&amp;"単価",'計算(サンプル)'!$F$3:$AB$3,0)-1))</f>
        <v/>
      </c>
      <c r="AB42" s="78" t="str">
        <f t="shared" ca="1" si="11"/>
        <v/>
      </c>
      <c r="AC42" s="78" t="str">
        <f t="shared" ca="1" si="12"/>
        <v/>
      </c>
      <c r="AD42" s="78" t="str">
        <f t="shared" ca="1" si="13"/>
        <v/>
      </c>
      <c r="AE42" s="78" t="str">
        <f t="shared" ca="1" si="14"/>
        <v/>
      </c>
      <c r="AF42" s="78" t="str">
        <f t="shared" ca="1" si="15"/>
        <v/>
      </c>
      <c r="AG42" s="78" t="str">
        <f t="shared" ca="1" si="16"/>
        <v/>
      </c>
      <c r="AH42" s="78" t="str">
        <f t="shared" ca="1" si="17"/>
        <v/>
      </c>
      <c r="AI42" s="78" t="str">
        <f t="shared" ca="1" si="18"/>
        <v/>
      </c>
      <c r="AJ42" s="78" t="str">
        <f t="shared" ca="1" si="19"/>
        <v/>
      </c>
      <c r="AK42" s="78" t="str">
        <f t="shared" ca="1" si="20"/>
        <v/>
      </c>
      <c r="AL42" s="78" t="str">
        <f t="shared" ca="1" si="21"/>
        <v/>
      </c>
      <c r="AM42" s="78" t="str">
        <f t="shared" ca="1" si="22"/>
        <v/>
      </c>
    </row>
    <row r="43" spans="1:39" ht="15.75" customHeight="1">
      <c r="A43" s="38">
        <v>41</v>
      </c>
      <c r="B43" s="38" t="str">
        <f>IF(ISBLANK(ID管理番号商品名入力!D43),"",ID管理番号商品名入力!D43)</f>
        <v/>
      </c>
      <c r="C43" s="39" t="str">
        <f>IF(ISBLANK(ID管理番号商品名入力!F43),"",ID管理番号商品名入力!F43)</f>
        <v/>
      </c>
      <c r="D43" s="22" t="str">
        <f>IF(ISBLANK(サンプル入力!J44),"",サンプル入力!J44)</f>
        <v/>
      </c>
      <c r="E43" s="80" t="str">
        <f>IFERROR(VLOOKUP($D43,配送グループ設定!$A$31:$H$40,6,FALSE),"")</f>
        <v/>
      </c>
      <c r="F43" s="80" t="str">
        <f>IFERROR(VLOOKUP($D43,配送グループ設定!$A$31:$H$40,8,FALSE),"")</f>
        <v/>
      </c>
      <c r="G43" s="78">
        <v>0</v>
      </c>
      <c r="H43" s="78">
        <v>0</v>
      </c>
      <c r="I43" s="78">
        <v>0</v>
      </c>
      <c r="J43" s="78">
        <v>1</v>
      </c>
      <c r="K43" s="78" t="str">
        <f>IF(ISBLANK(サンプル入力!M44),"",サンプル入力!M44)</f>
        <v/>
      </c>
      <c r="L43" s="78">
        <v>1</v>
      </c>
      <c r="M43" s="81" t="str">
        <f>IF(ISBLANK(中部・下部フリースペース作成!$E$10),"5",中部・下部フリースペース作成!$E$10&amp;",5")</f>
        <v>5</v>
      </c>
      <c r="N43" s="81" t="str">
        <f>IF(ISBLANK(商品台帳反映用!E348),"",商品台帳反映用!E348)</f>
        <v/>
      </c>
      <c r="O43" s="81" t="str">
        <f ca="1">IF(N43=0,0,IF(ISBLANK(サンプル入力!F44),"",'計算(サンプル)'!F44))</f>
        <v/>
      </c>
      <c r="P43" s="78" t="str">
        <f ca="1">IF(N43=0,0,OFFSET('計算(サンプル)'!$F44,0,MATCH("サンプル"&amp;CHAR(10)&amp;P$2&amp;"単価",'計算(サンプル)'!$F$3:$AB$3,0)-1))</f>
        <v/>
      </c>
      <c r="Q43" s="78" t="str">
        <f ca="1">IF(O43=0,0,OFFSET('計算(サンプル)'!$F44,0,MATCH("サンプル"&amp;CHAR(10)&amp;Q$2&amp;"単価",'計算(サンプル)'!$F$3:$AB$3,0)-1))</f>
        <v/>
      </c>
      <c r="R43" s="78" t="str">
        <f ca="1">IF(P43=0,0,OFFSET('計算(サンプル)'!$F44,0,MATCH("サンプル"&amp;CHAR(10)&amp;R$2&amp;"単価",'計算(サンプル)'!$F$3:$AB$3,0)-1))</f>
        <v/>
      </c>
      <c r="S43" s="78" t="str">
        <f ca="1">IF(Q43=0,0,OFFSET('計算(サンプル)'!$F44,0,MATCH("サンプル"&amp;CHAR(10)&amp;S$2&amp;"単価",'計算(サンプル)'!$F$3:$AB$3,0)-1))</f>
        <v/>
      </c>
      <c r="T43" s="78" t="str">
        <f ca="1">IF(R43=0,0,OFFSET('計算(サンプル)'!$F44,0,MATCH("サンプル"&amp;CHAR(10)&amp;T$2&amp;"単価",'計算(サンプル)'!$F$3:$AB$3,0)-1))</f>
        <v/>
      </c>
      <c r="U43" s="78" t="str">
        <f ca="1">IF(S43=0,0,OFFSET('計算(サンプル)'!$F44,0,MATCH("サンプル"&amp;CHAR(10)&amp;U$2&amp;"単価",'計算(サンプル)'!$F$3:$AB$3,0)-1))</f>
        <v/>
      </c>
      <c r="V43" s="78" t="str">
        <f ca="1">IF(T43=0,0,OFFSET('計算(サンプル)'!$F44,0,MATCH("サンプル"&amp;CHAR(10)&amp;V$2&amp;"単価",'計算(サンプル)'!$F$3:$AB$3,0)-1))</f>
        <v/>
      </c>
      <c r="W43" s="78" t="str">
        <f ca="1">IF(U43=0,0,OFFSET('計算(サンプル)'!$F44,0,MATCH("サンプル"&amp;CHAR(10)&amp;W$2&amp;"単価",'計算(サンプル)'!$F$3:$AB$3,0)-1))</f>
        <v/>
      </c>
      <c r="X43" s="78" t="str">
        <f ca="1">IF(V43=0,0,OFFSET('計算(サンプル)'!$F44,0,MATCH("サンプル"&amp;CHAR(10)&amp;X$2&amp;"単価",'計算(サンプル)'!$F$3:$AB$3,0)-1))</f>
        <v/>
      </c>
      <c r="Y43" s="78" t="str">
        <f ca="1">IF(W43=0,0,OFFSET('計算(サンプル)'!$F44,0,MATCH("サンプル"&amp;CHAR(10)&amp;Y$2&amp;"単価",'計算(サンプル)'!$F$3:$AB$3,0)-1))</f>
        <v/>
      </c>
      <c r="Z43" s="78" t="str">
        <f ca="1">IF(X43=0,0,OFFSET('計算(サンプル)'!$F44,0,MATCH("サンプル"&amp;CHAR(10)&amp;Z$2&amp;"単価",'計算(サンプル)'!$F$3:$AB$3,0)-1))</f>
        <v/>
      </c>
      <c r="AA43" s="78" t="str">
        <f ca="1">IF(Y43=0,0,OFFSET('計算(サンプル)'!$F44,0,MATCH("サンプル"&amp;CHAR(10)&amp;AA$2&amp;"単価",'計算(サンプル)'!$F$3:$AB$3,0)-1))</f>
        <v/>
      </c>
      <c r="AB43" s="78" t="str">
        <f t="shared" ca="1" si="11"/>
        <v/>
      </c>
      <c r="AC43" s="78" t="str">
        <f t="shared" ca="1" si="12"/>
        <v/>
      </c>
      <c r="AD43" s="78" t="str">
        <f t="shared" ca="1" si="13"/>
        <v/>
      </c>
      <c r="AE43" s="78" t="str">
        <f t="shared" ca="1" si="14"/>
        <v/>
      </c>
      <c r="AF43" s="78" t="str">
        <f t="shared" ca="1" si="15"/>
        <v/>
      </c>
      <c r="AG43" s="78" t="str">
        <f t="shared" ca="1" si="16"/>
        <v/>
      </c>
      <c r="AH43" s="78" t="str">
        <f t="shared" ca="1" si="17"/>
        <v/>
      </c>
      <c r="AI43" s="78" t="str">
        <f t="shared" ca="1" si="18"/>
        <v/>
      </c>
      <c r="AJ43" s="78" t="str">
        <f t="shared" ca="1" si="19"/>
        <v/>
      </c>
      <c r="AK43" s="78" t="str">
        <f t="shared" ca="1" si="20"/>
        <v/>
      </c>
      <c r="AL43" s="78" t="str">
        <f t="shared" ca="1" si="21"/>
        <v/>
      </c>
      <c r="AM43" s="78" t="str">
        <f t="shared" ca="1" si="22"/>
        <v/>
      </c>
    </row>
    <row r="44" spans="1:39" ht="15.75" customHeight="1">
      <c r="A44" s="38">
        <v>42</v>
      </c>
      <c r="B44" s="38" t="str">
        <f>IF(ISBLANK(ID管理番号商品名入力!D44),"",ID管理番号商品名入力!D44)</f>
        <v/>
      </c>
      <c r="C44" s="39" t="str">
        <f>IF(ISBLANK(ID管理番号商品名入力!F44),"",ID管理番号商品名入力!F44)</f>
        <v/>
      </c>
      <c r="D44" s="22" t="str">
        <f>IF(ISBLANK(サンプル入力!J45),"",サンプル入力!J45)</f>
        <v/>
      </c>
      <c r="E44" s="80" t="str">
        <f>IFERROR(VLOOKUP($D44,配送グループ設定!$A$31:$H$40,6,FALSE),"")</f>
        <v/>
      </c>
      <c r="F44" s="80" t="str">
        <f>IFERROR(VLOOKUP($D44,配送グループ設定!$A$31:$H$40,8,FALSE),"")</f>
        <v/>
      </c>
      <c r="G44" s="78">
        <v>0</v>
      </c>
      <c r="H44" s="78">
        <v>0</v>
      </c>
      <c r="I44" s="78">
        <v>0</v>
      </c>
      <c r="J44" s="78">
        <v>1</v>
      </c>
      <c r="K44" s="78" t="str">
        <f>IF(ISBLANK(サンプル入力!M45),"",サンプル入力!M45)</f>
        <v/>
      </c>
      <c r="L44" s="78">
        <v>1</v>
      </c>
      <c r="M44" s="81" t="str">
        <f>IF(ISBLANK(中部・下部フリースペース作成!$E$10),"5",中部・下部フリースペース作成!$E$10&amp;",5")</f>
        <v>5</v>
      </c>
      <c r="N44" s="81" t="str">
        <f>IF(ISBLANK(商品台帳反映用!E349),"",商品台帳反映用!E349)</f>
        <v/>
      </c>
      <c r="O44" s="81" t="str">
        <f ca="1">IF(N44=0,0,IF(ISBLANK(サンプル入力!F45),"",'計算(サンプル)'!F45))</f>
        <v/>
      </c>
      <c r="P44" s="78" t="str">
        <f ca="1">IF(N44=0,0,OFFSET('計算(サンプル)'!$F45,0,MATCH("サンプル"&amp;CHAR(10)&amp;P$2&amp;"単価",'計算(サンプル)'!$F$3:$AB$3,0)-1))</f>
        <v/>
      </c>
      <c r="Q44" s="78" t="str">
        <f ca="1">IF(O44=0,0,OFFSET('計算(サンプル)'!$F45,0,MATCH("サンプル"&amp;CHAR(10)&amp;Q$2&amp;"単価",'計算(サンプル)'!$F$3:$AB$3,0)-1))</f>
        <v/>
      </c>
      <c r="R44" s="78" t="str">
        <f ca="1">IF(P44=0,0,OFFSET('計算(サンプル)'!$F45,0,MATCH("サンプル"&amp;CHAR(10)&amp;R$2&amp;"単価",'計算(サンプル)'!$F$3:$AB$3,0)-1))</f>
        <v/>
      </c>
      <c r="S44" s="78" t="str">
        <f ca="1">IF(Q44=0,0,OFFSET('計算(サンプル)'!$F45,0,MATCH("サンプル"&amp;CHAR(10)&amp;S$2&amp;"単価",'計算(サンプル)'!$F$3:$AB$3,0)-1))</f>
        <v/>
      </c>
      <c r="T44" s="78" t="str">
        <f ca="1">IF(R44=0,0,OFFSET('計算(サンプル)'!$F45,0,MATCH("サンプル"&amp;CHAR(10)&amp;T$2&amp;"単価",'計算(サンプル)'!$F$3:$AB$3,0)-1))</f>
        <v/>
      </c>
      <c r="U44" s="78" t="str">
        <f ca="1">IF(S44=0,0,OFFSET('計算(サンプル)'!$F45,0,MATCH("サンプル"&amp;CHAR(10)&amp;U$2&amp;"単価",'計算(サンプル)'!$F$3:$AB$3,0)-1))</f>
        <v/>
      </c>
      <c r="V44" s="78" t="str">
        <f ca="1">IF(T44=0,0,OFFSET('計算(サンプル)'!$F45,0,MATCH("サンプル"&amp;CHAR(10)&amp;V$2&amp;"単価",'計算(サンプル)'!$F$3:$AB$3,0)-1))</f>
        <v/>
      </c>
      <c r="W44" s="78" t="str">
        <f ca="1">IF(U44=0,0,OFFSET('計算(サンプル)'!$F45,0,MATCH("サンプル"&amp;CHAR(10)&amp;W$2&amp;"単価",'計算(サンプル)'!$F$3:$AB$3,0)-1))</f>
        <v/>
      </c>
      <c r="X44" s="78" t="str">
        <f ca="1">IF(V44=0,0,OFFSET('計算(サンプル)'!$F45,0,MATCH("サンプル"&amp;CHAR(10)&amp;X$2&amp;"単価",'計算(サンプル)'!$F$3:$AB$3,0)-1))</f>
        <v/>
      </c>
      <c r="Y44" s="78" t="str">
        <f ca="1">IF(W44=0,0,OFFSET('計算(サンプル)'!$F45,0,MATCH("サンプル"&amp;CHAR(10)&amp;Y$2&amp;"単価",'計算(サンプル)'!$F$3:$AB$3,0)-1))</f>
        <v/>
      </c>
      <c r="Z44" s="78" t="str">
        <f ca="1">IF(X44=0,0,OFFSET('計算(サンプル)'!$F45,0,MATCH("サンプル"&amp;CHAR(10)&amp;Z$2&amp;"単価",'計算(サンプル)'!$F$3:$AB$3,0)-1))</f>
        <v/>
      </c>
      <c r="AA44" s="78" t="str">
        <f ca="1">IF(Y44=0,0,OFFSET('計算(サンプル)'!$F45,0,MATCH("サンプル"&amp;CHAR(10)&amp;AA$2&amp;"単価",'計算(サンプル)'!$F$3:$AB$3,0)-1))</f>
        <v/>
      </c>
      <c r="AB44" s="78" t="str">
        <f t="shared" ca="1" si="11"/>
        <v/>
      </c>
      <c r="AC44" s="78" t="str">
        <f t="shared" ca="1" si="12"/>
        <v/>
      </c>
      <c r="AD44" s="78" t="str">
        <f t="shared" ca="1" si="13"/>
        <v/>
      </c>
      <c r="AE44" s="78" t="str">
        <f t="shared" ca="1" si="14"/>
        <v/>
      </c>
      <c r="AF44" s="78" t="str">
        <f t="shared" ca="1" si="15"/>
        <v/>
      </c>
      <c r="AG44" s="78" t="str">
        <f t="shared" ca="1" si="16"/>
        <v/>
      </c>
      <c r="AH44" s="78" t="str">
        <f t="shared" ca="1" si="17"/>
        <v/>
      </c>
      <c r="AI44" s="78" t="str">
        <f t="shared" ca="1" si="18"/>
        <v/>
      </c>
      <c r="AJ44" s="78" t="str">
        <f t="shared" ca="1" si="19"/>
        <v/>
      </c>
      <c r="AK44" s="78" t="str">
        <f t="shared" ca="1" si="20"/>
        <v/>
      </c>
      <c r="AL44" s="78" t="str">
        <f t="shared" ca="1" si="21"/>
        <v/>
      </c>
      <c r="AM44" s="78" t="str">
        <f t="shared" ca="1" si="22"/>
        <v/>
      </c>
    </row>
    <row r="45" spans="1:39" ht="15.75" customHeight="1">
      <c r="A45" s="38">
        <v>43</v>
      </c>
      <c r="B45" s="38" t="str">
        <f>IF(ISBLANK(ID管理番号商品名入力!D45),"",ID管理番号商品名入力!D45)</f>
        <v/>
      </c>
      <c r="C45" s="39" t="str">
        <f>IF(ISBLANK(ID管理番号商品名入力!F45),"",ID管理番号商品名入力!F45)</f>
        <v/>
      </c>
      <c r="D45" s="22" t="str">
        <f>IF(ISBLANK(サンプル入力!J46),"",サンプル入力!J46)</f>
        <v/>
      </c>
      <c r="E45" s="80" t="str">
        <f>IFERROR(VLOOKUP($D45,配送グループ設定!$A$31:$H$40,6,FALSE),"")</f>
        <v/>
      </c>
      <c r="F45" s="80" t="str">
        <f>IFERROR(VLOOKUP($D45,配送グループ設定!$A$31:$H$40,8,FALSE),"")</f>
        <v/>
      </c>
      <c r="G45" s="78">
        <v>0</v>
      </c>
      <c r="H45" s="78">
        <v>0</v>
      </c>
      <c r="I45" s="78">
        <v>0</v>
      </c>
      <c r="J45" s="78">
        <v>1</v>
      </c>
      <c r="K45" s="78" t="str">
        <f>IF(ISBLANK(サンプル入力!M46),"",サンプル入力!M46)</f>
        <v/>
      </c>
      <c r="L45" s="78">
        <v>1</v>
      </c>
      <c r="M45" s="81" t="str">
        <f>IF(ISBLANK(中部・下部フリースペース作成!$E$10),"5",中部・下部フリースペース作成!$E$10&amp;",5")</f>
        <v>5</v>
      </c>
      <c r="N45" s="81" t="str">
        <f>IF(ISBLANK(商品台帳反映用!E350),"",商品台帳反映用!E350)</f>
        <v/>
      </c>
      <c r="O45" s="81" t="str">
        <f ca="1">IF(N45=0,0,IF(ISBLANK(サンプル入力!F46),"",'計算(サンプル)'!F46))</f>
        <v/>
      </c>
      <c r="P45" s="78" t="str">
        <f ca="1">IF(N45=0,0,OFFSET('計算(サンプル)'!$F46,0,MATCH("サンプル"&amp;CHAR(10)&amp;P$2&amp;"単価",'計算(サンプル)'!$F$3:$AB$3,0)-1))</f>
        <v/>
      </c>
      <c r="Q45" s="78" t="str">
        <f ca="1">IF(O45=0,0,OFFSET('計算(サンプル)'!$F46,0,MATCH("サンプル"&amp;CHAR(10)&amp;Q$2&amp;"単価",'計算(サンプル)'!$F$3:$AB$3,0)-1))</f>
        <v/>
      </c>
      <c r="R45" s="78" t="str">
        <f ca="1">IF(P45=0,0,OFFSET('計算(サンプル)'!$F46,0,MATCH("サンプル"&amp;CHAR(10)&amp;R$2&amp;"単価",'計算(サンプル)'!$F$3:$AB$3,0)-1))</f>
        <v/>
      </c>
      <c r="S45" s="78" t="str">
        <f ca="1">IF(Q45=0,0,OFFSET('計算(サンプル)'!$F46,0,MATCH("サンプル"&amp;CHAR(10)&amp;S$2&amp;"単価",'計算(サンプル)'!$F$3:$AB$3,0)-1))</f>
        <v/>
      </c>
      <c r="T45" s="78" t="str">
        <f ca="1">IF(R45=0,0,OFFSET('計算(サンプル)'!$F46,0,MATCH("サンプル"&amp;CHAR(10)&amp;T$2&amp;"単価",'計算(サンプル)'!$F$3:$AB$3,0)-1))</f>
        <v/>
      </c>
      <c r="U45" s="78" t="str">
        <f ca="1">IF(S45=0,0,OFFSET('計算(サンプル)'!$F46,0,MATCH("サンプル"&amp;CHAR(10)&amp;U$2&amp;"単価",'計算(サンプル)'!$F$3:$AB$3,0)-1))</f>
        <v/>
      </c>
      <c r="V45" s="78" t="str">
        <f ca="1">IF(T45=0,0,OFFSET('計算(サンプル)'!$F46,0,MATCH("サンプル"&amp;CHAR(10)&amp;V$2&amp;"単価",'計算(サンプル)'!$F$3:$AB$3,0)-1))</f>
        <v/>
      </c>
      <c r="W45" s="78" t="str">
        <f ca="1">IF(U45=0,0,OFFSET('計算(サンプル)'!$F46,0,MATCH("サンプル"&amp;CHAR(10)&amp;W$2&amp;"単価",'計算(サンプル)'!$F$3:$AB$3,0)-1))</f>
        <v/>
      </c>
      <c r="X45" s="78" t="str">
        <f ca="1">IF(V45=0,0,OFFSET('計算(サンプル)'!$F46,0,MATCH("サンプル"&amp;CHAR(10)&amp;X$2&amp;"単価",'計算(サンプル)'!$F$3:$AB$3,0)-1))</f>
        <v/>
      </c>
      <c r="Y45" s="78" t="str">
        <f ca="1">IF(W45=0,0,OFFSET('計算(サンプル)'!$F46,0,MATCH("サンプル"&amp;CHAR(10)&amp;Y$2&amp;"単価",'計算(サンプル)'!$F$3:$AB$3,0)-1))</f>
        <v/>
      </c>
      <c r="Z45" s="78" t="str">
        <f ca="1">IF(X45=0,0,OFFSET('計算(サンプル)'!$F46,0,MATCH("サンプル"&amp;CHAR(10)&amp;Z$2&amp;"単価",'計算(サンプル)'!$F$3:$AB$3,0)-1))</f>
        <v/>
      </c>
      <c r="AA45" s="78" t="str">
        <f ca="1">IF(Y45=0,0,OFFSET('計算(サンプル)'!$F46,0,MATCH("サンプル"&amp;CHAR(10)&amp;AA$2&amp;"単価",'計算(サンプル)'!$F$3:$AB$3,0)-1))</f>
        <v/>
      </c>
      <c r="AB45" s="78" t="str">
        <f t="shared" ca="1" si="11"/>
        <v/>
      </c>
      <c r="AC45" s="78" t="str">
        <f t="shared" ca="1" si="12"/>
        <v/>
      </c>
      <c r="AD45" s="78" t="str">
        <f t="shared" ca="1" si="13"/>
        <v/>
      </c>
      <c r="AE45" s="78" t="str">
        <f t="shared" ca="1" si="14"/>
        <v/>
      </c>
      <c r="AF45" s="78" t="str">
        <f t="shared" ca="1" si="15"/>
        <v/>
      </c>
      <c r="AG45" s="78" t="str">
        <f t="shared" ca="1" si="16"/>
        <v/>
      </c>
      <c r="AH45" s="78" t="str">
        <f t="shared" ca="1" si="17"/>
        <v/>
      </c>
      <c r="AI45" s="78" t="str">
        <f t="shared" ca="1" si="18"/>
        <v/>
      </c>
      <c r="AJ45" s="78" t="str">
        <f t="shared" ca="1" si="19"/>
        <v/>
      </c>
      <c r="AK45" s="78" t="str">
        <f t="shared" ca="1" si="20"/>
        <v/>
      </c>
      <c r="AL45" s="78" t="str">
        <f t="shared" ca="1" si="21"/>
        <v/>
      </c>
      <c r="AM45" s="78" t="str">
        <f t="shared" ca="1" si="22"/>
        <v/>
      </c>
    </row>
    <row r="46" spans="1:39" ht="15.75" customHeight="1">
      <c r="A46" s="38">
        <v>44</v>
      </c>
      <c r="B46" s="38" t="str">
        <f>IF(ISBLANK(ID管理番号商品名入力!D46),"",ID管理番号商品名入力!D46)</f>
        <v/>
      </c>
      <c r="C46" s="39" t="str">
        <f>IF(ISBLANK(ID管理番号商品名入力!F46),"",ID管理番号商品名入力!F46)</f>
        <v/>
      </c>
      <c r="D46" s="22" t="str">
        <f>IF(ISBLANK(サンプル入力!J47),"",サンプル入力!J47)</f>
        <v/>
      </c>
      <c r="E46" s="80" t="str">
        <f>IFERROR(VLOOKUP($D46,配送グループ設定!$A$31:$H$40,6,FALSE),"")</f>
        <v/>
      </c>
      <c r="F46" s="80" t="str">
        <f>IFERROR(VLOOKUP($D46,配送グループ設定!$A$31:$H$40,8,FALSE),"")</f>
        <v/>
      </c>
      <c r="G46" s="78">
        <v>0</v>
      </c>
      <c r="H46" s="78">
        <v>0</v>
      </c>
      <c r="I46" s="78">
        <v>0</v>
      </c>
      <c r="J46" s="78">
        <v>1</v>
      </c>
      <c r="K46" s="78" t="str">
        <f>IF(ISBLANK(サンプル入力!M47),"",サンプル入力!M47)</f>
        <v/>
      </c>
      <c r="L46" s="78">
        <v>1</v>
      </c>
      <c r="M46" s="81" t="str">
        <f>IF(ISBLANK(中部・下部フリースペース作成!$E$10),"5",中部・下部フリースペース作成!$E$10&amp;",5")</f>
        <v>5</v>
      </c>
      <c r="N46" s="81" t="str">
        <f>IF(ISBLANK(商品台帳反映用!E351),"",商品台帳反映用!E351)</f>
        <v/>
      </c>
      <c r="O46" s="81" t="str">
        <f ca="1">IF(N46=0,0,IF(ISBLANK(サンプル入力!F47),"",'計算(サンプル)'!F47))</f>
        <v/>
      </c>
      <c r="P46" s="78" t="str">
        <f ca="1">IF(N46=0,0,OFFSET('計算(サンプル)'!$F47,0,MATCH("サンプル"&amp;CHAR(10)&amp;P$2&amp;"単価",'計算(サンプル)'!$F$3:$AB$3,0)-1))</f>
        <v/>
      </c>
      <c r="Q46" s="78" t="str">
        <f ca="1">IF(O46=0,0,OFFSET('計算(サンプル)'!$F47,0,MATCH("サンプル"&amp;CHAR(10)&amp;Q$2&amp;"単価",'計算(サンプル)'!$F$3:$AB$3,0)-1))</f>
        <v/>
      </c>
      <c r="R46" s="78" t="str">
        <f ca="1">IF(P46=0,0,OFFSET('計算(サンプル)'!$F47,0,MATCH("サンプル"&amp;CHAR(10)&amp;R$2&amp;"単価",'計算(サンプル)'!$F$3:$AB$3,0)-1))</f>
        <v/>
      </c>
      <c r="S46" s="78" t="str">
        <f ca="1">IF(Q46=0,0,OFFSET('計算(サンプル)'!$F47,0,MATCH("サンプル"&amp;CHAR(10)&amp;S$2&amp;"単価",'計算(サンプル)'!$F$3:$AB$3,0)-1))</f>
        <v/>
      </c>
      <c r="T46" s="78" t="str">
        <f ca="1">IF(R46=0,0,OFFSET('計算(サンプル)'!$F47,0,MATCH("サンプル"&amp;CHAR(10)&amp;T$2&amp;"単価",'計算(サンプル)'!$F$3:$AB$3,0)-1))</f>
        <v/>
      </c>
      <c r="U46" s="78" t="str">
        <f ca="1">IF(S46=0,0,OFFSET('計算(サンプル)'!$F47,0,MATCH("サンプル"&amp;CHAR(10)&amp;U$2&amp;"単価",'計算(サンプル)'!$F$3:$AB$3,0)-1))</f>
        <v/>
      </c>
      <c r="V46" s="78" t="str">
        <f ca="1">IF(T46=0,0,OFFSET('計算(サンプル)'!$F47,0,MATCH("サンプル"&amp;CHAR(10)&amp;V$2&amp;"単価",'計算(サンプル)'!$F$3:$AB$3,0)-1))</f>
        <v/>
      </c>
      <c r="W46" s="78" t="str">
        <f ca="1">IF(U46=0,0,OFFSET('計算(サンプル)'!$F47,0,MATCH("サンプル"&amp;CHAR(10)&amp;W$2&amp;"単価",'計算(サンプル)'!$F$3:$AB$3,0)-1))</f>
        <v/>
      </c>
      <c r="X46" s="78" t="str">
        <f ca="1">IF(V46=0,0,OFFSET('計算(サンプル)'!$F47,0,MATCH("サンプル"&amp;CHAR(10)&amp;X$2&amp;"単価",'計算(サンプル)'!$F$3:$AB$3,0)-1))</f>
        <v/>
      </c>
      <c r="Y46" s="78" t="str">
        <f ca="1">IF(W46=0,0,OFFSET('計算(サンプル)'!$F47,0,MATCH("サンプル"&amp;CHAR(10)&amp;Y$2&amp;"単価",'計算(サンプル)'!$F$3:$AB$3,0)-1))</f>
        <v/>
      </c>
      <c r="Z46" s="78" t="str">
        <f ca="1">IF(X46=0,0,OFFSET('計算(サンプル)'!$F47,0,MATCH("サンプル"&amp;CHAR(10)&amp;Z$2&amp;"単価",'計算(サンプル)'!$F$3:$AB$3,0)-1))</f>
        <v/>
      </c>
      <c r="AA46" s="78" t="str">
        <f ca="1">IF(Y46=0,0,OFFSET('計算(サンプル)'!$F47,0,MATCH("サンプル"&amp;CHAR(10)&amp;AA$2&amp;"単価",'計算(サンプル)'!$F$3:$AB$3,0)-1))</f>
        <v/>
      </c>
      <c r="AB46" s="78" t="str">
        <f t="shared" ca="1" si="11"/>
        <v/>
      </c>
      <c r="AC46" s="78" t="str">
        <f t="shared" ca="1" si="12"/>
        <v/>
      </c>
      <c r="AD46" s="78" t="str">
        <f t="shared" ca="1" si="13"/>
        <v/>
      </c>
      <c r="AE46" s="78" t="str">
        <f t="shared" ca="1" si="14"/>
        <v/>
      </c>
      <c r="AF46" s="78" t="str">
        <f t="shared" ca="1" si="15"/>
        <v/>
      </c>
      <c r="AG46" s="78" t="str">
        <f t="shared" ca="1" si="16"/>
        <v/>
      </c>
      <c r="AH46" s="78" t="str">
        <f t="shared" ca="1" si="17"/>
        <v/>
      </c>
      <c r="AI46" s="78" t="str">
        <f t="shared" ca="1" si="18"/>
        <v/>
      </c>
      <c r="AJ46" s="78" t="str">
        <f t="shared" ca="1" si="19"/>
        <v/>
      </c>
      <c r="AK46" s="78" t="str">
        <f t="shared" ca="1" si="20"/>
        <v/>
      </c>
      <c r="AL46" s="78" t="str">
        <f t="shared" ca="1" si="21"/>
        <v/>
      </c>
      <c r="AM46" s="78" t="str">
        <f t="shared" ca="1" si="22"/>
        <v/>
      </c>
    </row>
    <row r="47" spans="1:39" ht="15.75" customHeight="1">
      <c r="A47" s="38">
        <v>45</v>
      </c>
      <c r="B47" s="38" t="str">
        <f>IF(ISBLANK(ID管理番号商品名入力!D47),"",ID管理番号商品名入力!D47)</f>
        <v/>
      </c>
      <c r="C47" s="39" t="str">
        <f>IF(ISBLANK(ID管理番号商品名入力!F47),"",ID管理番号商品名入力!F47)</f>
        <v/>
      </c>
      <c r="D47" s="22" t="str">
        <f>IF(ISBLANK(サンプル入力!J48),"",サンプル入力!J48)</f>
        <v/>
      </c>
      <c r="E47" s="80" t="str">
        <f>IFERROR(VLOOKUP($D47,配送グループ設定!$A$31:$H$40,6,FALSE),"")</f>
        <v/>
      </c>
      <c r="F47" s="80" t="str">
        <f>IFERROR(VLOOKUP($D47,配送グループ設定!$A$31:$H$40,8,FALSE),"")</f>
        <v/>
      </c>
      <c r="G47" s="78">
        <v>0</v>
      </c>
      <c r="H47" s="78">
        <v>0</v>
      </c>
      <c r="I47" s="78">
        <v>0</v>
      </c>
      <c r="J47" s="78">
        <v>1</v>
      </c>
      <c r="K47" s="78" t="str">
        <f>IF(ISBLANK(サンプル入力!M48),"",サンプル入力!M48)</f>
        <v/>
      </c>
      <c r="L47" s="78">
        <v>1</v>
      </c>
      <c r="M47" s="81" t="str">
        <f>IF(ISBLANK(中部・下部フリースペース作成!$E$10),"5",中部・下部フリースペース作成!$E$10&amp;",5")</f>
        <v>5</v>
      </c>
      <c r="N47" s="81" t="str">
        <f>IF(ISBLANK(商品台帳反映用!E352),"",商品台帳反映用!E352)</f>
        <v/>
      </c>
      <c r="O47" s="81" t="str">
        <f ca="1">IF(N47=0,0,IF(ISBLANK(サンプル入力!F48),"",'計算(サンプル)'!F48))</f>
        <v/>
      </c>
      <c r="P47" s="78" t="str">
        <f ca="1">IF(N47=0,0,OFFSET('計算(サンプル)'!$F48,0,MATCH("サンプル"&amp;CHAR(10)&amp;P$2&amp;"単価",'計算(サンプル)'!$F$3:$AB$3,0)-1))</f>
        <v/>
      </c>
      <c r="Q47" s="78" t="str">
        <f ca="1">IF(O47=0,0,OFFSET('計算(サンプル)'!$F48,0,MATCH("サンプル"&amp;CHAR(10)&amp;Q$2&amp;"単価",'計算(サンプル)'!$F$3:$AB$3,0)-1))</f>
        <v/>
      </c>
      <c r="R47" s="78" t="str">
        <f ca="1">IF(P47=0,0,OFFSET('計算(サンプル)'!$F48,0,MATCH("サンプル"&amp;CHAR(10)&amp;R$2&amp;"単価",'計算(サンプル)'!$F$3:$AB$3,0)-1))</f>
        <v/>
      </c>
      <c r="S47" s="78" t="str">
        <f ca="1">IF(Q47=0,0,OFFSET('計算(サンプル)'!$F48,0,MATCH("サンプル"&amp;CHAR(10)&amp;S$2&amp;"単価",'計算(サンプル)'!$F$3:$AB$3,0)-1))</f>
        <v/>
      </c>
      <c r="T47" s="78" t="str">
        <f ca="1">IF(R47=0,0,OFFSET('計算(サンプル)'!$F48,0,MATCH("サンプル"&amp;CHAR(10)&amp;T$2&amp;"単価",'計算(サンプル)'!$F$3:$AB$3,0)-1))</f>
        <v/>
      </c>
      <c r="U47" s="78" t="str">
        <f ca="1">IF(S47=0,0,OFFSET('計算(サンプル)'!$F48,0,MATCH("サンプル"&amp;CHAR(10)&amp;U$2&amp;"単価",'計算(サンプル)'!$F$3:$AB$3,0)-1))</f>
        <v/>
      </c>
      <c r="V47" s="78" t="str">
        <f ca="1">IF(T47=0,0,OFFSET('計算(サンプル)'!$F48,0,MATCH("サンプル"&amp;CHAR(10)&amp;V$2&amp;"単価",'計算(サンプル)'!$F$3:$AB$3,0)-1))</f>
        <v/>
      </c>
      <c r="W47" s="78" t="str">
        <f ca="1">IF(U47=0,0,OFFSET('計算(サンプル)'!$F48,0,MATCH("サンプル"&amp;CHAR(10)&amp;W$2&amp;"単価",'計算(サンプル)'!$F$3:$AB$3,0)-1))</f>
        <v/>
      </c>
      <c r="X47" s="78" t="str">
        <f ca="1">IF(V47=0,0,OFFSET('計算(サンプル)'!$F48,0,MATCH("サンプル"&amp;CHAR(10)&amp;X$2&amp;"単価",'計算(サンプル)'!$F$3:$AB$3,0)-1))</f>
        <v/>
      </c>
      <c r="Y47" s="78" t="str">
        <f ca="1">IF(W47=0,0,OFFSET('計算(サンプル)'!$F48,0,MATCH("サンプル"&amp;CHAR(10)&amp;Y$2&amp;"単価",'計算(サンプル)'!$F$3:$AB$3,0)-1))</f>
        <v/>
      </c>
      <c r="Z47" s="78" t="str">
        <f ca="1">IF(X47=0,0,OFFSET('計算(サンプル)'!$F48,0,MATCH("サンプル"&amp;CHAR(10)&amp;Z$2&amp;"単価",'計算(サンプル)'!$F$3:$AB$3,0)-1))</f>
        <v/>
      </c>
      <c r="AA47" s="78" t="str">
        <f ca="1">IF(Y47=0,0,OFFSET('計算(サンプル)'!$F48,0,MATCH("サンプル"&amp;CHAR(10)&amp;AA$2&amp;"単価",'計算(サンプル)'!$F$3:$AB$3,0)-1))</f>
        <v/>
      </c>
      <c r="AB47" s="78" t="str">
        <f t="shared" ca="1" si="11"/>
        <v/>
      </c>
      <c r="AC47" s="78" t="str">
        <f t="shared" ca="1" si="12"/>
        <v/>
      </c>
      <c r="AD47" s="78" t="str">
        <f t="shared" ca="1" si="13"/>
        <v/>
      </c>
      <c r="AE47" s="78" t="str">
        <f t="shared" ca="1" si="14"/>
        <v/>
      </c>
      <c r="AF47" s="78" t="str">
        <f t="shared" ca="1" si="15"/>
        <v/>
      </c>
      <c r="AG47" s="78" t="str">
        <f t="shared" ca="1" si="16"/>
        <v/>
      </c>
      <c r="AH47" s="78" t="str">
        <f t="shared" ca="1" si="17"/>
        <v/>
      </c>
      <c r="AI47" s="78" t="str">
        <f t="shared" ca="1" si="18"/>
        <v/>
      </c>
      <c r="AJ47" s="78" t="str">
        <f t="shared" ca="1" si="19"/>
        <v/>
      </c>
      <c r="AK47" s="78" t="str">
        <f t="shared" ca="1" si="20"/>
        <v/>
      </c>
      <c r="AL47" s="78" t="str">
        <f t="shared" ca="1" si="21"/>
        <v/>
      </c>
      <c r="AM47" s="78" t="str">
        <f t="shared" ca="1" si="22"/>
        <v/>
      </c>
    </row>
    <row r="48" spans="1:39" ht="15.75" customHeight="1">
      <c r="A48" s="38">
        <v>46</v>
      </c>
      <c r="B48" s="38" t="str">
        <f>IF(ISBLANK(ID管理番号商品名入力!D48),"",ID管理番号商品名入力!D48)</f>
        <v/>
      </c>
      <c r="C48" s="39" t="str">
        <f>IF(ISBLANK(ID管理番号商品名入力!F48),"",ID管理番号商品名入力!F48)</f>
        <v/>
      </c>
      <c r="D48" s="22" t="str">
        <f>IF(ISBLANK(サンプル入力!J49),"",サンプル入力!J49)</f>
        <v/>
      </c>
      <c r="E48" s="80" t="str">
        <f>IFERROR(VLOOKUP($D48,配送グループ設定!$A$31:$H$40,6,FALSE),"")</f>
        <v/>
      </c>
      <c r="F48" s="80" t="str">
        <f>IFERROR(VLOOKUP($D48,配送グループ設定!$A$31:$H$40,8,FALSE),"")</f>
        <v/>
      </c>
      <c r="G48" s="78">
        <v>0</v>
      </c>
      <c r="H48" s="78">
        <v>0</v>
      </c>
      <c r="I48" s="78">
        <v>0</v>
      </c>
      <c r="J48" s="78">
        <v>1</v>
      </c>
      <c r="K48" s="78" t="str">
        <f>IF(ISBLANK(サンプル入力!M49),"",サンプル入力!M49)</f>
        <v/>
      </c>
      <c r="L48" s="78">
        <v>1</v>
      </c>
      <c r="M48" s="81" t="str">
        <f>IF(ISBLANK(中部・下部フリースペース作成!$E$10),"5",中部・下部フリースペース作成!$E$10&amp;",5")</f>
        <v>5</v>
      </c>
      <c r="N48" s="81" t="str">
        <f>IF(ISBLANK(商品台帳反映用!E353),"",商品台帳反映用!E353)</f>
        <v/>
      </c>
      <c r="O48" s="81" t="str">
        <f ca="1">IF(N48=0,0,IF(ISBLANK(サンプル入力!F49),"",'計算(サンプル)'!F49))</f>
        <v/>
      </c>
      <c r="P48" s="78" t="str">
        <f ca="1">IF(N48=0,0,OFFSET('計算(サンプル)'!$F49,0,MATCH("サンプル"&amp;CHAR(10)&amp;P$2&amp;"単価",'計算(サンプル)'!$F$3:$AB$3,0)-1))</f>
        <v/>
      </c>
      <c r="Q48" s="78" t="str">
        <f ca="1">IF(O48=0,0,OFFSET('計算(サンプル)'!$F49,0,MATCH("サンプル"&amp;CHAR(10)&amp;Q$2&amp;"単価",'計算(サンプル)'!$F$3:$AB$3,0)-1))</f>
        <v/>
      </c>
      <c r="R48" s="78" t="str">
        <f ca="1">IF(P48=0,0,OFFSET('計算(サンプル)'!$F49,0,MATCH("サンプル"&amp;CHAR(10)&amp;R$2&amp;"単価",'計算(サンプル)'!$F$3:$AB$3,0)-1))</f>
        <v/>
      </c>
      <c r="S48" s="78" t="str">
        <f ca="1">IF(Q48=0,0,OFFSET('計算(サンプル)'!$F49,0,MATCH("サンプル"&amp;CHAR(10)&amp;S$2&amp;"単価",'計算(サンプル)'!$F$3:$AB$3,0)-1))</f>
        <v/>
      </c>
      <c r="T48" s="78" t="str">
        <f ca="1">IF(R48=0,0,OFFSET('計算(サンプル)'!$F49,0,MATCH("サンプル"&amp;CHAR(10)&amp;T$2&amp;"単価",'計算(サンプル)'!$F$3:$AB$3,0)-1))</f>
        <v/>
      </c>
      <c r="U48" s="78" t="str">
        <f ca="1">IF(S48=0,0,OFFSET('計算(サンプル)'!$F49,0,MATCH("サンプル"&amp;CHAR(10)&amp;U$2&amp;"単価",'計算(サンプル)'!$F$3:$AB$3,0)-1))</f>
        <v/>
      </c>
      <c r="V48" s="78" t="str">
        <f ca="1">IF(T48=0,0,OFFSET('計算(サンプル)'!$F49,0,MATCH("サンプル"&amp;CHAR(10)&amp;V$2&amp;"単価",'計算(サンプル)'!$F$3:$AB$3,0)-1))</f>
        <v/>
      </c>
      <c r="W48" s="78" t="str">
        <f ca="1">IF(U48=0,0,OFFSET('計算(サンプル)'!$F49,0,MATCH("サンプル"&amp;CHAR(10)&amp;W$2&amp;"単価",'計算(サンプル)'!$F$3:$AB$3,0)-1))</f>
        <v/>
      </c>
      <c r="X48" s="78" t="str">
        <f ca="1">IF(V48=0,0,OFFSET('計算(サンプル)'!$F49,0,MATCH("サンプル"&amp;CHAR(10)&amp;X$2&amp;"単価",'計算(サンプル)'!$F$3:$AB$3,0)-1))</f>
        <v/>
      </c>
      <c r="Y48" s="78" t="str">
        <f ca="1">IF(W48=0,0,OFFSET('計算(サンプル)'!$F49,0,MATCH("サンプル"&amp;CHAR(10)&amp;Y$2&amp;"単価",'計算(サンプル)'!$F$3:$AB$3,0)-1))</f>
        <v/>
      </c>
      <c r="Z48" s="78" t="str">
        <f ca="1">IF(X48=0,0,OFFSET('計算(サンプル)'!$F49,0,MATCH("サンプル"&amp;CHAR(10)&amp;Z$2&amp;"単価",'計算(サンプル)'!$F$3:$AB$3,0)-1))</f>
        <v/>
      </c>
      <c r="AA48" s="78" t="str">
        <f ca="1">IF(Y48=0,0,OFFSET('計算(サンプル)'!$F49,0,MATCH("サンプル"&amp;CHAR(10)&amp;AA$2&amp;"単価",'計算(サンプル)'!$F$3:$AB$3,0)-1))</f>
        <v/>
      </c>
      <c r="AB48" s="78" t="str">
        <f t="shared" ca="1" si="11"/>
        <v/>
      </c>
      <c r="AC48" s="78" t="str">
        <f t="shared" ca="1" si="12"/>
        <v/>
      </c>
      <c r="AD48" s="78" t="str">
        <f t="shared" ca="1" si="13"/>
        <v/>
      </c>
      <c r="AE48" s="78" t="str">
        <f t="shared" ca="1" si="14"/>
        <v/>
      </c>
      <c r="AF48" s="78" t="str">
        <f t="shared" ca="1" si="15"/>
        <v/>
      </c>
      <c r="AG48" s="78" t="str">
        <f t="shared" ca="1" si="16"/>
        <v/>
      </c>
      <c r="AH48" s="78" t="str">
        <f t="shared" ca="1" si="17"/>
        <v/>
      </c>
      <c r="AI48" s="78" t="str">
        <f t="shared" ca="1" si="18"/>
        <v/>
      </c>
      <c r="AJ48" s="78" t="str">
        <f t="shared" ca="1" si="19"/>
        <v/>
      </c>
      <c r="AK48" s="78" t="str">
        <f t="shared" ca="1" si="20"/>
        <v/>
      </c>
      <c r="AL48" s="78" t="str">
        <f t="shared" ca="1" si="21"/>
        <v/>
      </c>
      <c r="AM48" s="78" t="str">
        <f t="shared" ca="1" si="22"/>
        <v/>
      </c>
    </row>
    <row r="49" spans="1:39" ht="15.75" customHeight="1">
      <c r="A49" s="38">
        <v>47</v>
      </c>
      <c r="B49" s="38" t="str">
        <f>IF(ISBLANK(ID管理番号商品名入力!D49),"",ID管理番号商品名入力!D49)</f>
        <v/>
      </c>
      <c r="C49" s="39" t="str">
        <f>IF(ISBLANK(ID管理番号商品名入力!F49),"",ID管理番号商品名入力!F49)</f>
        <v/>
      </c>
      <c r="D49" s="22" t="str">
        <f>IF(ISBLANK(サンプル入力!J50),"",サンプル入力!J50)</f>
        <v/>
      </c>
      <c r="E49" s="80" t="str">
        <f>IFERROR(VLOOKUP($D49,配送グループ設定!$A$31:$H$40,6,FALSE),"")</f>
        <v/>
      </c>
      <c r="F49" s="80" t="str">
        <f>IFERROR(VLOOKUP($D49,配送グループ設定!$A$31:$H$40,8,FALSE),"")</f>
        <v/>
      </c>
      <c r="G49" s="78">
        <v>0</v>
      </c>
      <c r="H49" s="78">
        <v>0</v>
      </c>
      <c r="I49" s="78">
        <v>0</v>
      </c>
      <c r="J49" s="78">
        <v>1</v>
      </c>
      <c r="K49" s="78" t="str">
        <f>IF(ISBLANK(サンプル入力!M50),"",サンプル入力!M50)</f>
        <v/>
      </c>
      <c r="L49" s="78">
        <v>1</v>
      </c>
      <c r="M49" s="81" t="str">
        <f>IF(ISBLANK(中部・下部フリースペース作成!$E$10),"5",中部・下部フリースペース作成!$E$10&amp;",5")</f>
        <v>5</v>
      </c>
      <c r="N49" s="81" t="str">
        <f>IF(ISBLANK(商品台帳反映用!E354),"",商品台帳反映用!E354)</f>
        <v/>
      </c>
      <c r="O49" s="81" t="str">
        <f ca="1">IF(N49=0,0,IF(ISBLANK(サンプル入力!F50),"",'計算(サンプル)'!F50))</f>
        <v/>
      </c>
      <c r="P49" s="78" t="str">
        <f ca="1">IF(N49=0,0,OFFSET('計算(サンプル)'!$F50,0,MATCH("サンプル"&amp;CHAR(10)&amp;P$2&amp;"単価",'計算(サンプル)'!$F$3:$AB$3,0)-1))</f>
        <v/>
      </c>
      <c r="Q49" s="78" t="str">
        <f ca="1">IF(O49=0,0,OFFSET('計算(サンプル)'!$F50,0,MATCH("サンプル"&amp;CHAR(10)&amp;Q$2&amp;"単価",'計算(サンプル)'!$F$3:$AB$3,0)-1))</f>
        <v/>
      </c>
      <c r="R49" s="78" t="str">
        <f ca="1">IF(P49=0,0,OFFSET('計算(サンプル)'!$F50,0,MATCH("サンプル"&amp;CHAR(10)&amp;R$2&amp;"単価",'計算(サンプル)'!$F$3:$AB$3,0)-1))</f>
        <v/>
      </c>
      <c r="S49" s="78" t="str">
        <f ca="1">IF(Q49=0,0,OFFSET('計算(サンプル)'!$F50,0,MATCH("サンプル"&amp;CHAR(10)&amp;S$2&amp;"単価",'計算(サンプル)'!$F$3:$AB$3,0)-1))</f>
        <v/>
      </c>
      <c r="T49" s="78" t="str">
        <f ca="1">IF(R49=0,0,OFFSET('計算(サンプル)'!$F50,0,MATCH("サンプル"&amp;CHAR(10)&amp;T$2&amp;"単価",'計算(サンプル)'!$F$3:$AB$3,0)-1))</f>
        <v/>
      </c>
      <c r="U49" s="78" t="str">
        <f ca="1">IF(S49=0,0,OFFSET('計算(サンプル)'!$F50,0,MATCH("サンプル"&amp;CHAR(10)&amp;U$2&amp;"単価",'計算(サンプル)'!$F$3:$AB$3,0)-1))</f>
        <v/>
      </c>
      <c r="V49" s="78" t="str">
        <f ca="1">IF(T49=0,0,OFFSET('計算(サンプル)'!$F50,0,MATCH("サンプル"&amp;CHAR(10)&amp;V$2&amp;"単価",'計算(サンプル)'!$F$3:$AB$3,0)-1))</f>
        <v/>
      </c>
      <c r="W49" s="78" t="str">
        <f ca="1">IF(U49=0,0,OFFSET('計算(サンプル)'!$F50,0,MATCH("サンプル"&amp;CHAR(10)&amp;W$2&amp;"単価",'計算(サンプル)'!$F$3:$AB$3,0)-1))</f>
        <v/>
      </c>
      <c r="X49" s="78" t="str">
        <f ca="1">IF(V49=0,0,OFFSET('計算(サンプル)'!$F50,0,MATCH("サンプル"&amp;CHAR(10)&amp;X$2&amp;"単価",'計算(サンプル)'!$F$3:$AB$3,0)-1))</f>
        <v/>
      </c>
      <c r="Y49" s="78" t="str">
        <f ca="1">IF(W49=0,0,OFFSET('計算(サンプル)'!$F50,0,MATCH("サンプル"&amp;CHAR(10)&amp;Y$2&amp;"単価",'計算(サンプル)'!$F$3:$AB$3,0)-1))</f>
        <v/>
      </c>
      <c r="Z49" s="78" t="str">
        <f ca="1">IF(X49=0,0,OFFSET('計算(サンプル)'!$F50,0,MATCH("サンプル"&amp;CHAR(10)&amp;Z$2&amp;"単価",'計算(サンプル)'!$F$3:$AB$3,0)-1))</f>
        <v/>
      </c>
      <c r="AA49" s="78" t="str">
        <f ca="1">IF(Y49=0,0,OFFSET('計算(サンプル)'!$F50,0,MATCH("サンプル"&amp;CHAR(10)&amp;AA$2&amp;"単価",'計算(サンプル)'!$F$3:$AB$3,0)-1))</f>
        <v/>
      </c>
      <c r="AB49" s="78" t="str">
        <f t="shared" ca="1" si="11"/>
        <v/>
      </c>
      <c r="AC49" s="78" t="str">
        <f t="shared" ca="1" si="12"/>
        <v/>
      </c>
      <c r="AD49" s="78" t="str">
        <f t="shared" ca="1" si="13"/>
        <v/>
      </c>
      <c r="AE49" s="78" t="str">
        <f t="shared" ca="1" si="14"/>
        <v/>
      </c>
      <c r="AF49" s="78" t="str">
        <f t="shared" ca="1" si="15"/>
        <v/>
      </c>
      <c r="AG49" s="78" t="str">
        <f t="shared" ca="1" si="16"/>
        <v/>
      </c>
      <c r="AH49" s="78" t="str">
        <f t="shared" ca="1" si="17"/>
        <v/>
      </c>
      <c r="AI49" s="78" t="str">
        <f t="shared" ca="1" si="18"/>
        <v/>
      </c>
      <c r="AJ49" s="78" t="str">
        <f t="shared" ca="1" si="19"/>
        <v/>
      </c>
      <c r="AK49" s="78" t="str">
        <f t="shared" ca="1" si="20"/>
        <v/>
      </c>
      <c r="AL49" s="78" t="str">
        <f t="shared" ca="1" si="21"/>
        <v/>
      </c>
      <c r="AM49" s="78" t="str">
        <f t="shared" ca="1" si="22"/>
        <v/>
      </c>
    </row>
    <row r="50" spans="1:39" ht="15.75" customHeight="1">
      <c r="A50" s="38">
        <v>48</v>
      </c>
      <c r="B50" s="38" t="str">
        <f>IF(ISBLANK(ID管理番号商品名入力!D50),"",ID管理番号商品名入力!D50)</f>
        <v/>
      </c>
      <c r="C50" s="39" t="str">
        <f>IF(ISBLANK(ID管理番号商品名入力!F50),"",ID管理番号商品名入力!F50)</f>
        <v/>
      </c>
      <c r="D50" s="22" t="str">
        <f>IF(ISBLANK(サンプル入力!J51),"",サンプル入力!J51)</f>
        <v/>
      </c>
      <c r="E50" s="80" t="str">
        <f>IFERROR(VLOOKUP($D50,配送グループ設定!$A$31:$H$40,6,FALSE),"")</f>
        <v/>
      </c>
      <c r="F50" s="80" t="str">
        <f>IFERROR(VLOOKUP($D50,配送グループ設定!$A$31:$H$40,8,FALSE),"")</f>
        <v/>
      </c>
      <c r="G50" s="78">
        <v>0</v>
      </c>
      <c r="H50" s="78">
        <v>0</v>
      </c>
      <c r="I50" s="78">
        <v>0</v>
      </c>
      <c r="J50" s="78">
        <v>1</v>
      </c>
      <c r="K50" s="78" t="str">
        <f>IF(ISBLANK(サンプル入力!M51),"",サンプル入力!M51)</f>
        <v/>
      </c>
      <c r="L50" s="78">
        <v>1</v>
      </c>
      <c r="M50" s="81" t="str">
        <f>IF(ISBLANK(中部・下部フリースペース作成!$E$10),"5",中部・下部フリースペース作成!$E$10&amp;",5")</f>
        <v>5</v>
      </c>
      <c r="N50" s="81" t="str">
        <f>IF(ISBLANK(商品台帳反映用!E355),"",商品台帳反映用!E355)</f>
        <v/>
      </c>
      <c r="O50" s="81" t="str">
        <f ca="1">IF(N50=0,0,IF(ISBLANK(サンプル入力!F51),"",'計算(サンプル)'!F51))</f>
        <v/>
      </c>
      <c r="P50" s="78" t="str">
        <f ca="1">IF(N50=0,0,OFFSET('計算(サンプル)'!$F51,0,MATCH("サンプル"&amp;CHAR(10)&amp;P$2&amp;"単価",'計算(サンプル)'!$F$3:$AB$3,0)-1))</f>
        <v/>
      </c>
      <c r="Q50" s="78" t="str">
        <f ca="1">IF(O50=0,0,OFFSET('計算(サンプル)'!$F51,0,MATCH("サンプル"&amp;CHAR(10)&amp;Q$2&amp;"単価",'計算(サンプル)'!$F$3:$AB$3,0)-1))</f>
        <v/>
      </c>
      <c r="R50" s="78" t="str">
        <f ca="1">IF(P50=0,0,OFFSET('計算(サンプル)'!$F51,0,MATCH("サンプル"&amp;CHAR(10)&amp;R$2&amp;"単価",'計算(サンプル)'!$F$3:$AB$3,0)-1))</f>
        <v/>
      </c>
      <c r="S50" s="78" t="str">
        <f ca="1">IF(Q50=0,0,OFFSET('計算(サンプル)'!$F51,0,MATCH("サンプル"&amp;CHAR(10)&amp;S$2&amp;"単価",'計算(サンプル)'!$F$3:$AB$3,0)-1))</f>
        <v/>
      </c>
      <c r="T50" s="78" t="str">
        <f ca="1">IF(R50=0,0,OFFSET('計算(サンプル)'!$F51,0,MATCH("サンプル"&amp;CHAR(10)&amp;T$2&amp;"単価",'計算(サンプル)'!$F$3:$AB$3,0)-1))</f>
        <v/>
      </c>
      <c r="U50" s="78" t="str">
        <f ca="1">IF(S50=0,0,OFFSET('計算(サンプル)'!$F51,0,MATCH("サンプル"&amp;CHAR(10)&amp;U$2&amp;"単価",'計算(サンプル)'!$F$3:$AB$3,0)-1))</f>
        <v/>
      </c>
      <c r="V50" s="78" t="str">
        <f ca="1">IF(T50=0,0,OFFSET('計算(サンプル)'!$F51,0,MATCH("サンプル"&amp;CHAR(10)&amp;V$2&amp;"単価",'計算(サンプル)'!$F$3:$AB$3,0)-1))</f>
        <v/>
      </c>
      <c r="W50" s="78" t="str">
        <f ca="1">IF(U50=0,0,OFFSET('計算(サンプル)'!$F51,0,MATCH("サンプル"&amp;CHAR(10)&amp;W$2&amp;"単価",'計算(サンプル)'!$F$3:$AB$3,0)-1))</f>
        <v/>
      </c>
      <c r="X50" s="78" t="str">
        <f ca="1">IF(V50=0,0,OFFSET('計算(サンプル)'!$F51,0,MATCH("サンプル"&amp;CHAR(10)&amp;X$2&amp;"単価",'計算(サンプル)'!$F$3:$AB$3,0)-1))</f>
        <v/>
      </c>
      <c r="Y50" s="78" t="str">
        <f ca="1">IF(W50=0,0,OFFSET('計算(サンプル)'!$F51,0,MATCH("サンプル"&amp;CHAR(10)&amp;Y$2&amp;"単価",'計算(サンプル)'!$F$3:$AB$3,0)-1))</f>
        <v/>
      </c>
      <c r="Z50" s="78" t="str">
        <f ca="1">IF(X50=0,0,OFFSET('計算(サンプル)'!$F51,0,MATCH("サンプル"&amp;CHAR(10)&amp;Z$2&amp;"単価",'計算(サンプル)'!$F$3:$AB$3,0)-1))</f>
        <v/>
      </c>
      <c r="AA50" s="78" t="str">
        <f ca="1">IF(Y50=0,0,OFFSET('計算(サンプル)'!$F51,0,MATCH("サンプル"&amp;CHAR(10)&amp;AA$2&amp;"単価",'計算(サンプル)'!$F$3:$AB$3,0)-1))</f>
        <v/>
      </c>
      <c r="AB50" s="78" t="str">
        <f t="shared" ca="1" si="11"/>
        <v/>
      </c>
      <c r="AC50" s="78" t="str">
        <f t="shared" ca="1" si="12"/>
        <v/>
      </c>
      <c r="AD50" s="78" t="str">
        <f t="shared" ca="1" si="13"/>
        <v/>
      </c>
      <c r="AE50" s="78" t="str">
        <f t="shared" ca="1" si="14"/>
        <v/>
      </c>
      <c r="AF50" s="78" t="str">
        <f t="shared" ca="1" si="15"/>
        <v/>
      </c>
      <c r="AG50" s="78" t="str">
        <f t="shared" ca="1" si="16"/>
        <v/>
      </c>
      <c r="AH50" s="78" t="str">
        <f t="shared" ca="1" si="17"/>
        <v/>
      </c>
      <c r="AI50" s="78" t="str">
        <f t="shared" ca="1" si="18"/>
        <v/>
      </c>
      <c r="AJ50" s="78" t="str">
        <f t="shared" ca="1" si="19"/>
        <v/>
      </c>
      <c r="AK50" s="78" t="str">
        <f t="shared" ca="1" si="20"/>
        <v/>
      </c>
      <c r="AL50" s="78" t="str">
        <f t="shared" ca="1" si="21"/>
        <v/>
      </c>
      <c r="AM50" s="78" t="str">
        <f t="shared" ca="1" si="22"/>
        <v/>
      </c>
    </row>
    <row r="51" spans="1:39" ht="15.75" customHeight="1">
      <c r="A51" s="38">
        <v>49</v>
      </c>
      <c r="B51" s="38" t="str">
        <f>IF(ISBLANK(ID管理番号商品名入力!D51),"",ID管理番号商品名入力!D51)</f>
        <v/>
      </c>
      <c r="C51" s="39" t="str">
        <f>IF(ISBLANK(ID管理番号商品名入力!F51),"",ID管理番号商品名入力!F51)</f>
        <v/>
      </c>
      <c r="D51" s="22" t="str">
        <f>IF(ISBLANK(サンプル入力!J52),"",サンプル入力!J52)</f>
        <v/>
      </c>
      <c r="E51" s="80" t="str">
        <f>IFERROR(VLOOKUP($D51,配送グループ設定!$A$31:$H$40,6,FALSE),"")</f>
        <v/>
      </c>
      <c r="F51" s="80" t="str">
        <f>IFERROR(VLOOKUP($D51,配送グループ設定!$A$31:$H$40,8,FALSE),"")</f>
        <v/>
      </c>
      <c r="G51" s="78">
        <v>0</v>
      </c>
      <c r="H51" s="78">
        <v>0</v>
      </c>
      <c r="I51" s="78">
        <v>0</v>
      </c>
      <c r="J51" s="78">
        <v>1</v>
      </c>
      <c r="K51" s="78" t="str">
        <f>IF(ISBLANK(サンプル入力!M52),"",サンプル入力!M52)</f>
        <v/>
      </c>
      <c r="L51" s="78">
        <v>1</v>
      </c>
      <c r="M51" s="81" t="str">
        <f>IF(ISBLANK(中部・下部フリースペース作成!$E$10),"5",中部・下部フリースペース作成!$E$10&amp;",5")</f>
        <v>5</v>
      </c>
      <c r="N51" s="81" t="str">
        <f>IF(ISBLANK(商品台帳反映用!E356),"",商品台帳反映用!E356)</f>
        <v/>
      </c>
      <c r="O51" s="81" t="str">
        <f ca="1">IF(N51=0,0,IF(ISBLANK(サンプル入力!F52),"",'計算(サンプル)'!F52))</f>
        <v/>
      </c>
      <c r="P51" s="78" t="str">
        <f ca="1">IF(N51=0,0,OFFSET('計算(サンプル)'!$F52,0,MATCH("サンプル"&amp;CHAR(10)&amp;P$2&amp;"単価",'計算(サンプル)'!$F$3:$AB$3,0)-1))</f>
        <v/>
      </c>
      <c r="Q51" s="78" t="str">
        <f ca="1">IF(O51=0,0,OFFSET('計算(サンプル)'!$F52,0,MATCH("サンプル"&amp;CHAR(10)&amp;Q$2&amp;"単価",'計算(サンプル)'!$F$3:$AB$3,0)-1))</f>
        <v/>
      </c>
      <c r="R51" s="78" t="str">
        <f ca="1">IF(P51=0,0,OFFSET('計算(サンプル)'!$F52,0,MATCH("サンプル"&amp;CHAR(10)&amp;R$2&amp;"単価",'計算(サンプル)'!$F$3:$AB$3,0)-1))</f>
        <v/>
      </c>
      <c r="S51" s="78" t="str">
        <f ca="1">IF(Q51=0,0,OFFSET('計算(サンプル)'!$F52,0,MATCH("サンプル"&amp;CHAR(10)&amp;S$2&amp;"単価",'計算(サンプル)'!$F$3:$AB$3,0)-1))</f>
        <v/>
      </c>
      <c r="T51" s="78" t="str">
        <f ca="1">IF(R51=0,0,OFFSET('計算(サンプル)'!$F52,0,MATCH("サンプル"&amp;CHAR(10)&amp;T$2&amp;"単価",'計算(サンプル)'!$F$3:$AB$3,0)-1))</f>
        <v/>
      </c>
      <c r="U51" s="78" t="str">
        <f ca="1">IF(S51=0,0,OFFSET('計算(サンプル)'!$F52,0,MATCH("サンプル"&amp;CHAR(10)&amp;U$2&amp;"単価",'計算(サンプル)'!$F$3:$AB$3,0)-1))</f>
        <v/>
      </c>
      <c r="V51" s="78" t="str">
        <f ca="1">IF(T51=0,0,OFFSET('計算(サンプル)'!$F52,0,MATCH("サンプル"&amp;CHAR(10)&amp;V$2&amp;"単価",'計算(サンプル)'!$F$3:$AB$3,0)-1))</f>
        <v/>
      </c>
      <c r="W51" s="78" t="str">
        <f ca="1">IF(U51=0,0,OFFSET('計算(サンプル)'!$F52,0,MATCH("サンプル"&amp;CHAR(10)&amp;W$2&amp;"単価",'計算(サンプル)'!$F$3:$AB$3,0)-1))</f>
        <v/>
      </c>
      <c r="X51" s="78" t="str">
        <f ca="1">IF(V51=0,0,OFFSET('計算(サンプル)'!$F52,0,MATCH("サンプル"&amp;CHAR(10)&amp;X$2&amp;"単価",'計算(サンプル)'!$F$3:$AB$3,0)-1))</f>
        <v/>
      </c>
      <c r="Y51" s="78" t="str">
        <f ca="1">IF(W51=0,0,OFFSET('計算(サンプル)'!$F52,0,MATCH("サンプル"&amp;CHAR(10)&amp;Y$2&amp;"単価",'計算(サンプル)'!$F$3:$AB$3,0)-1))</f>
        <v/>
      </c>
      <c r="Z51" s="78" t="str">
        <f ca="1">IF(X51=0,0,OFFSET('計算(サンプル)'!$F52,0,MATCH("サンプル"&amp;CHAR(10)&amp;Z$2&amp;"単価",'計算(サンプル)'!$F$3:$AB$3,0)-1))</f>
        <v/>
      </c>
      <c r="AA51" s="78" t="str">
        <f ca="1">IF(Y51=0,0,OFFSET('計算(サンプル)'!$F52,0,MATCH("サンプル"&amp;CHAR(10)&amp;AA$2&amp;"単価",'計算(サンプル)'!$F$3:$AB$3,0)-1))</f>
        <v/>
      </c>
      <c r="AB51" s="78" t="str">
        <f t="shared" ca="1" si="11"/>
        <v/>
      </c>
      <c r="AC51" s="78" t="str">
        <f t="shared" ca="1" si="12"/>
        <v/>
      </c>
      <c r="AD51" s="78" t="str">
        <f t="shared" ca="1" si="13"/>
        <v/>
      </c>
      <c r="AE51" s="78" t="str">
        <f t="shared" ca="1" si="14"/>
        <v/>
      </c>
      <c r="AF51" s="78" t="str">
        <f t="shared" ca="1" si="15"/>
        <v/>
      </c>
      <c r="AG51" s="78" t="str">
        <f t="shared" ca="1" si="16"/>
        <v/>
      </c>
      <c r="AH51" s="78" t="str">
        <f t="shared" ca="1" si="17"/>
        <v/>
      </c>
      <c r="AI51" s="78" t="str">
        <f t="shared" ca="1" si="18"/>
        <v/>
      </c>
      <c r="AJ51" s="78" t="str">
        <f t="shared" ca="1" si="19"/>
        <v/>
      </c>
      <c r="AK51" s="78" t="str">
        <f t="shared" ca="1" si="20"/>
        <v/>
      </c>
      <c r="AL51" s="78" t="str">
        <f t="shared" ca="1" si="21"/>
        <v/>
      </c>
      <c r="AM51" s="78" t="str">
        <f t="shared" ca="1" si="22"/>
        <v/>
      </c>
    </row>
    <row r="52" spans="1:39" ht="15.75" customHeight="1">
      <c r="A52" s="38">
        <v>50</v>
      </c>
      <c r="B52" s="38" t="str">
        <f>IF(ISBLANK(ID管理番号商品名入力!D52),"",ID管理番号商品名入力!D52)</f>
        <v/>
      </c>
      <c r="C52" s="39" t="str">
        <f>IF(ISBLANK(ID管理番号商品名入力!F52),"",ID管理番号商品名入力!F52)</f>
        <v/>
      </c>
      <c r="D52" s="22" t="str">
        <f>IF(ISBLANK(サンプル入力!J53),"",サンプル入力!J53)</f>
        <v/>
      </c>
      <c r="E52" s="80" t="str">
        <f>IFERROR(VLOOKUP($D52,配送グループ設定!$A$31:$H$40,6,FALSE),"")</f>
        <v/>
      </c>
      <c r="F52" s="80" t="str">
        <f>IFERROR(VLOOKUP($D52,配送グループ設定!$A$31:$H$40,8,FALSE),"")</f>
        <v/>
      </c>
      <c r="G52" s="78">
        <v>0</v>
      </c>
      <c r="H52" s="78">
        <v>0</v>
      </c>
      <c r="I52" s="78">
        <v>0</v>
      </c>
      <c r="J52" s="78">
        <v>1</v>
      </c>
      <c r="K52" s="78" t="str">
        <f>IF(ISBLANK(サンプル入力!M53),"",サンプル入力!M53)</f>
        <v/>
      </c>
      <c r="L52" s="78">
        <v>1</v>
      </c>
      <c r="M52" s="81" t="str">
        <f>IF(ISBLANK(中部・下部フリースペース作成!$E$10),"5",中部・下部フリースペース作成!$E$10&amp;",5")</f>
        <v>5</v>
      </c>
      <c r="N52" s="81" t="str">
        <f>IF(ISBLANK(商品台帳反映用!E357),"",商品台帳反映用!E357)</f>
        <v/>
      </c>
      <c r="O52" s="81" t="str">
        <f ca="1">IF(N52=0,0,IF(ISBLANK(サンプル入力!F53),"",'計算(サンプル)'!F53))</f>
        <v/>
      </c>
      <c r="P52" s="78" t="str">
        <f ca="1">IF(N52=0,0,OFFSET('計算(サンプル)'!$F53,0,MATCH("サンプル"&amp;CHAR(10)&amp;P$2&amp;"単価",'計算(サンプル)'!$F$3:$AB$3,0)-1))</f>
        <v/>
      </c>
      <c r="Q52" s="78" t="str">
        <f ca="1">IF(O52=0,0,OFFSET('計算(サンプル)'!$F53,0,MATCH("サンプル"&amp;CHAR(10)&amp;Q$2&amp;"単価",'計算(サンプル)'!$F$3:$AB$3,0)-1))</f>
        <v/>
      </c>
      <c r="R52" s="78" t="str">
        <f ca="1">IF(P52=0,0,OFFSET('計算(サンプル)'!$F53,0,MATCH("サンプル"&amp;CHAR(10)&amp;R$2&amp;"単価",'計算(サンプル)'!$F$3:$AB$3,0)-1))</f>
        <v/>
      </c>
      <c r="S52" s="78" t="str">
        <f ca="1">IF(Q52=0,0,OFFSET('計算(サンプル)'!$F53,0,MATCH("サンプル"&amp;CHAR(10)&amp;S$2&amp;"単価",'計算(サンプル)'!$F$3:$AB$3,0)-1))</f>
        <v/>
      </c>
      <c r="T52" s="78" t="str">
        <f ca="1">IF(R52=0,0,OFFSET('計算(サンプル)'!$F53,0,MATCH("サンプル"&amp;CHAR(10)&amp;T$2&amp;"単価",'計算(サンプル)'!$F$3:$AB$3,0)-1))</f>
        <v/>
      </c>
      <c r="U52" s="78" t="str">
        <f ca="1">IF(S52=0,0,OFFSET('計算(サンプル)'!$F53,0,MATCH("サンプル"&amp;CHAR(10)&amp;U$2&amp;"単価",'計算(サンプル)'!$F$3:$AB$3,0)-1))</f>
        <v/>
      </c>
      <c r="V52" s="78" t="str">
        <f ca="1">IF(T52=0,0,OFFSET('計算(サンプル)'!$F53,0,MATCH("サンプル"&amp;CHAR(10)&amp;V$2&amp;"単価",'計算(サンプル)'!$F$3:$AB$3,0)-1))</f>
        <v/>
      </c>
      <c r="W52" s="78" t="str">
        <f ca="1">IF(U52=0,0,OFFSET('計算(サンプル)'!$F53,0,MATCH("サンプル"&amp;CHAR(10)&amp;W$2&amp;"単価",'計算(サンプル)'!$F$3:$AB$3,0)-1))</f>
        <v/>
      </c>
      <c r="X52" s="78" t="str">
        <f ca="1">IF(V52=0,0,OFFSET('計算(サンプル)'!$F53,0,MATCH("サンプル"&amp;CHAR(10)&amp;X$2&amp;"単価",'計算(サンプル)'!$F$3:$AB$3,0)-1))</f>
        <v/>
      </c>
      <c r="Y52" s="78" t="str">
        <f ca="1">IF(W52=0,0,OFFSET('計算(サンプル)'!$F53,0,MATCH("サンプル"&amp;CHAR(10)&amp;Y$2&amp;"単価",'計算(サンプル)'!$F$3:$AB$3,0)-1))</f>
        <v/>
      </c>
      <c r="Z52" s="78" t="str">
        <f ca="1">IF(X52=0,0,OFFSET('計算(サンプル)'!$F53,0,MATCH("サンプル"&amp;CHAR(10)&amp;Z$2&amp;"単価",'計算(サンプル)'!$F$3:$AB$3,0)-1))</f>
        <v/>
      </c>
      <c r="AA52" s="78" t="str">
        <f ca="1">IF(Y52=0,0,OFFSET('計算(サンプル)'!$F53,0,MATCH("サンプル"&amp;CHAR(10)&amp;AA$2&amp;"単価",'計算(サンプル)'!$F$3:$AB$3,0)-1))</f>
        <v/>
      </c>
      <c r="AB52" s="78" t="str">
        <f t="shared" ca="1" si="11"/>
        <v/>
      </c>
      <c r="AC52" s="78" t="str">
        <f t="shared" ca="1" si="12"/>
        <v/>
      </c>
      <c r="AD52" s="78" t="str">
        <f t="shared" ca="1" si="13"/>
        <v/>
      </c>
      <c r="AE52" s="78" t="str">
        <f t="shared" ca="1" si="14"/>
        <v/>
      </c>
      <c r="AF52" s="78" t="str">
        <f t="shared" ca="1" si="15"/>
        <v/>
      </c>
      <c r="AG52" s="78" t="str">
        <f t="shared" ca="1" si="16"/>
        <v/>
      </c>
      <c r="AH52" s="78" t="str">
        <f t="shared" ca="1" si="17"/>
        <v/>
      </c>
      <c r="AI52" s="78" t="str">
        <f t="shared" ca="1" si="18"/>
        <v/>
      </c>
      <c r="AJ52" s="78" t="str">
        <f t="shared" ca="1" si="19"/>
        <v/>
      </c>
      <c r="AK52" s="78" t="str">
        <f t="shared" ca="1" si="20"/>
        <v/>
      </c>
      <c r="AL52" s="78" t="str">
        <f t="shared" ca="1" si="21"/>
        <v/>
      </c>
      <c r="AM52" s="78" t="str">
        <f t="shared" ca="1" si="22"/>
        <v/>
      </c>
    </row>
    <row r="53" spans="1:39" ht="15.75" customHeight="1">
      <c r="A53" s="38">
        <v>51</v>
      </c>
      <c r="B53" s="38" t="str">
        <f>IF(ISBLANK(ID管理番号商品名入力!D53),"",ID管理番号商品名入力!D53)</f>
        <v/>
      </c>
      <c r="C53" s="39" t="str">
        <f>IF(ISBLANK(ID管理番号商品名入力!F53),"",ID管理番号商品名入力!F53)</f>
        <v/>
      </c>
      <c r="D53" s="22" t="str">
        <f>IF(ISBLANK(サンプル入力!J54),"",サンプル入力!J54)</f>
        <v/>
      </c>
      <c r="E53" s="80" t="str">
        <f>IFERROR(VLOOKUP($D53,配送グループ設定!$A$31:$H$40,6,FALSE),"")</f>
        <v/>
      </c>
      <c r="F53" s="80" t="str">
        <f>IFERROR(VLOOKUP($D53,配送グループ設定!$A$31:$H$40,8,FALSE),"")</f>
        <v/>
      </c>
      <c r="G53" s="78">
        <v>0</v>
      </c>
      <c r="H53" s="78">
        <v>0</v>
      </c>
      <c r="I53" s="78">
        <v>0</v>
      </c>
      <c r="J53" s="78">
        <v>1</v>
      </c>
      <c r="K53" s="78" t="str">
        <f>IF(ISBLANK(サンプル入力!M54),"",サンプル入力!M54)</f>
        <v/>
      </c>
      <c r="L53" s="78">
        <v>1</v>
      </c>
      <c r="M53" s="81" t="str">
        <f>IF(ISBLANK(中部・下部フリースペース作成!$E$10),"5",中部・下部フリースペース作成!$E$10&amp;",5")</f>
        <v>5</v>
      </c>
      <c r="N53" s="81" t="str">
        <f>IF(ISBLANK(商品台帳反映用!E358),"",商品台帳反映用!E358)</f>
        <v/>
      </c>
      <c r="O53" s="81" t="str">
        <f ca="1">IF(N53=0,0,IF(ISBLANK(サンプル入力!F54),"",'計算(サンプル)'!F54))</f>
        <v/>
      </c>
      <c r="P53" s="78" t="str">
        <f ca="1">IF(N53=0,0,OFFSET('計算(サンプル)'!$F54,0,MATCH("サンプル"&amp;CHAR(10)&amp;P$2&amp;"単価",'計算(サンプル)'!$F$3:$AB$3,0)-1))</f>
        <v/>
      </c>
      <c r="Q53" s="78" t="str">
        <f ca="1">IF(O53=0,0,OFFSET('計算(サンプル)'!$F54,0,MATCH("サンプル"&amp;CHAR(10)&amp;Q$2&amp;"単価",'計算(サンプル)'!$F$3:$AB$3,0)-1))</f>
        <v/>
      </c>
      <c r="R53" s="78" t="str">
        <f ca="1">IF(P53=0,0,OFFSET('計算(サンプル)'!$F54,0,MATCH("サンプル"&amp;CHAR(10)&amp;R$2&amp;"単価",'計算(サンプル)'!$F$3:$AB$3,0)-1))</f>
        <v/>
      </c>
      <c r="S53" s="78" t="str">
        <f ca="1">IF(Q53=0,0,OFFSET('計算(サンプル)'!$F54,0,MATCH("サンプル"&amp;CHAR(10)&amp;S$2&amp;"単価",'計算(サンプル)'!$F$3:$AB$3,0)-1))</f>
        <v/>
      </c>
      <c r="T53" s="78" t="str">
        <f ca="1">IF(R53=0,0,OFFSET('計算(サンプル)'!$F54,0,MATCH("サンプル"&amp;CHAR(10)&amp;T$2&amp;"単価",'計算(サンプル)'!$F$3:$AB$3,0)-1))</f>
        <v/>
      </c>
      <c r="U53" s="78" t="str">
        <f ca="1">IF(S53=0,0,OFFSET('計算(サンプル)'!$F54,0,MATCH("サンプル"&amp;CHAR(10)&amp;U$2&amp;"単価",'計算(サンプル)'!$F$3:$AB$3,0)-1))</f>
        <v/>
      </c>
      <c r="V53" s="78" t="str">
        <f ca="1">IF(T53=0,0,OFFSET('計算(サンプル)'!$F54,0,MATCH("サンプル"&amp;CHAR(10)&amp;V$2&amp;"単価",'計算(サンプル)'!$F$3:$AB$3,0)-1))</f>
        <v/>
      </c>
      <c r="W53" s="78" t="str">
        <f ca="1">IF(U53=0,0,OFFSET('計算(サンプル)'!$F54,0,MATCH("サンプル"&amp;CHAR(10)&amp;W$2&amp;"単価",'計算(サンプル)'!$F$3:$AB$3,0)-1))</f>
        <v/>
      </c>
      <c r="X53" s="78" t="str">
        <f ca="1">IF(V53=0,0,OFFSET('計算(サンプル)'!$F54,0,MATCH("サンプル"&amp;CHAR(10)&amp;X$2&amp;"単価",'計算(サンプル)'!$F$3:$AB$3,0)-1))</f>
        <v/>
      </c>
      <c r="Y53" s="78" t="str">
        <f ca="1">IF(W53=0,0,OFFSET('計算(サンプル)'!$F54,0,MATCH("サンプル"&amp;CHAR(10)&amp;Y$2&amp;"単価",'計算(サンプル)'!$F$3:$AB$3,0)-1))</f>
        <v/>
      </c>
      <c r="Z53" s="78" t="str">
        <f ca="1">IF(X53=0,0,OFFSET('計算(サンプル)'!$F54,0,MATCH("サンプル"&amp;CHAR(10)&amp;Z$2&amp;"単価",'計算(サンプル)'!$F$3:$AB$3,0)-1))</f>
        <v/>
      </c>
      <c r="AA53" s="78" t="str">
        <f ca="1">IF(Y53=0,0,OFFSET('計算(サンプル)'!$F54,0,MATCH("サンプル"&amp;CHAR(10)&amp;AA$2&amp;"単価",'計算(サンプル)'!$F$3:$AB$3,0)-1))</f>
        <v/>
      </c>
      <c r="AB53" s="78" t="str">
        <f t="shared" ca="1" si="11"/>
        <v/>
      </c>
      <c r="AC53" s="78" t="str">
        <f t="shared" ca="1" si="12"/>
        <v/>
      </c>
      <c r="AD53" s="78" t="str">
        <f t="shared" ca="1" si="13"/>
        <v/>
      </c>
      <c r="AE53" s="78" t="str">
        <f t="shared" ca="1" si="14"/>
        <v/>
      </c>
      <c r="AF53" s="78" t="str">
        <f t="shared" ca="1" si="15"/>
        <v/>
      </c>
      <c r="AG53" s="78" t="str">
        <f t="shared" ca="1" si="16"/>
        <v/>
      </c>
      <c r="AH53" s="78" t="str">
        <f t="shared" ca="1" si="17"/>
        <v/>
      </c>
      <c r="AI53" s="78" t="str">
        <f t="shared" ca="1" si="18"/>
        <v/>
      </c>
      <c r="AJ53" s="78" t="str">
        <f t="shared" ca="1" si="19"/>
        <v/>
      </c>
      <c r="AK53" s="78" t="str">
        <f t="shared" ca="1" si="20"/>
        <v/>
      </c>
      <c r="AL53" s="78" t="str">
        <f t="shared" ca="1" si="21"/>
        <v/>
      </c>
      <c r="AM53" s="78" t="str">
        <f t="shared" ca="1" si="22"/>
        <v/>
      </c>
    </row>
    <row r="54" spans="1:39" ht="15.75" customHeight="1">
      <c r="A54" s="38">
        <v>52</v>
      </c>
      <c r="B54" s="38" t="str">
        <f>IF(ISBLANK(ID管理番号商品名入力!D54),"",ID管理番号商品名入力!D54)</f>
        <v/>
      </c>
      <c r="C54" s="39" t="str">
        <f>IF(ISBLANK(ID管理番号商品名入力!F54),"",ID管理番号商品名入力!F54)</f>
        <v/>
      </c>
      <c r="D54" s="22" t="str">
        <f>IF(ISBLANK(サンプル入力!J55),"",サンプル入力!J55)</f>
        <v/>
      </c>
      <c r="E54" s="80" t="str">
        <f>IFERROR(VLOOKUP($D54,配送グループ設定!$A$31:$H$40,6,FALSE),"")</f>
        <v/>
      </c>
      <c r="F54" s="80" t="str">
        <f>IFERROR(VLOOKUP($D54,配送グループ設定!$A$31:$H$40,8,FALSE),"")</f>
        <v/>
      </c>
      <c r="G54" s="78">
        <v>0</v>
      </c>
      <c r="H54" s="78">
        <v>0</v>
      </c>
      <c r="I54" s="78">
        <v>0</v>
      </c>
      <c r="J54" s="78">
        <v>1</v>
      </c>
      <c r="K54" s="78" t="str">
        <f>IF(ISBLANK(サンプル入力!M55),"",サンプル入力!M55)</f>
        <v/>
      </c>
      <c r="L54" s="78">
        <v>1</v>
      </c>
      <c r="M54" s="81" t="str">
        <f>IF(ISBLANK(中部・下部フリースペース作成!$E$10),"5",中部・下部フリースペース作成!$E$10&amp;",5")</f>
        <v>5</v>
      </c>
      <c r="N54" s="81" t="str">
        <f>IF(ISBLANK(商品台帳反映用!E359),"",商品台帳反映用!E359)</f>
        <v/>
      </c>
      <c r="O54" s="81" t="str">
        <f ca="1">IF(N54=0,0,IF(ISBLANK(サンプル入力!F55),"",'計算(サンプル)'!F55))</f>
        <v/>
      </c>
      <c r="P54" s="78" t="str">
        <f ca="1">IF(N54=0,0,OFFSET('計算(サンプル)'!$F55,0,MATCH("サンプル"&amp;CHAR(10)&amp;P$2&amp;"単価",'計算(サンプル)'!$F$3:$AB$3,0)-1))</f>
        <v/>
      </c>
      <c r="Q54" s="78" t="str">
        <f ca="1">IF(O54=0,0,OFFSET('計算(サンプル)'!$F55,0,MATCH("サンプル"&amp;CHAR(10)&amp;Q$2&amp;"単価",'計算(サンプル)'!$F$3:$AB$3,0)-1))</f>
        <v/>
      </c>
      <c r="R54" s="78" t="str">
        <f ca="1">IF(P54=0,0,OFFSET('計算(サンプル)'!$F55,0,MATCH("サンプル"&amp;CHAR(10)&amp;R$2&amp;"単価",'計算(サンプル)'!$F$3:$AB$3,0)-1))</f>
        <v/>
      </c>
      <c r="S54" s="78" t="str">
        <f ca="1">IF(Q54=0,0,OFFSET('計算(サンプル)'!$F55,0,MATCH("サンプル"&amp;CHAR(10)&amp;S$2&amp;"単価",'計算(サンプル)'!$F$3:$AB$3,0)-1))</f>
        <v/>
      </c>
      <c r="T54" s="78" t="str">
        <f ca="1">IF(R54=0,0,OFFSET('計算(サンプル)'!$F55,0,MATCH("サンプル"&amp;CHAR(10)&amp;T$2&amp;"単価",'計算(サンプル)'!$F$3:$AB$3,0)-1))</f>
        <v/>
      </c>
      <c r="U54" s="78" t="str">
        <f ca="1">IF(S54=0,0,OFFSET('計算(サンプル)'!$F55,0,MATCH("サンプル"&amp;CHAR(10)&amp;U$2&amp;"単価",'計算(サンプル)'!$F$3:$AB$3,0)-1))</f>
        <v/>
      </c>
      <c r="V54" s="78" t="str">
        <f ca="1">IF(T54=0,0,OFFSET('計算(サンプル)'!$F55,0,MATCH("サンプル"&amp;CHAR(10)&amp;V$2&amp;"単価",'計算(サンプル)'!$F$3:$AB$3,0)-1))</f>
        <v/>
      </c>
      <c r="W54" s="78" t="str">
        <f ca="1">IF(U54=0,0,OFFSET('計算(サンプル)'!$F55,0,MATCH("サンプル"&amp;CHAR(10)&amp;W$2&amp;"単価",'計算(サンプル)'!$F$3:$AB$3,0)-1))</f>
        <v/>
      </c>
      <c r="X54" s="78" t="str">
        <f ca="1">IF(V54=0,0,OFFSET('計算(サンプル)'!$F55,0,MATCH("サンプル"&amp;CHAR(10)&amp;X$2&amp;"単価",'計算(サンプル)'!$F$3:$AB$3,0)-1))</f>
        <v/>
      </c>
      <c r="Y54" s="78" t="str">
        <f ca="1">IF(W54=0,0,OFFSET('計算(サンプル)'!$F55,0,MATCH("サンプル"&amp;CHAR(10)&amp;Y$2&amp;"単価",'計算(サンプル)'!$F$3:$AB$3,0)-1))</f>
        <v/>
      </c>
      <c r="Z54" s="78" t="str">
        <f ca="1">IF(X54=0,0,OFFSET('計算(サンプル)'!$F55,0,MATCH("サンプル"&amp;CHAR(10)&amp;Z$2&amp;"単価",'計算(サンプル)'!$F$3:$AB$3,0)-1))</f>
        <v/>
      </c>
      <c r="AA54" s="78" t="str">
        <f ca="1">IF(Y54=0,0,OFFSET('計算(サンプル)'!$F55,0,MATCH("サンプル"&amp;CHAR(10)&amp;AA$2&amp;"単価",'計算(サンプル)'!$F$3:$AB$3,0)-1))</f>
        <v/>
      </c>
      <c r="AB54" s="78" t="str">
        <f t="shared" ca="1" si="11"/>
        <v/>
      </c>
      <c r="AC54" s="78" t="str">
        <f t="shared" ca="1" si="12"/>
        <v/>
      </c>
      <c r="AD54" s="78" t="str">
        <f t="shared" ca="1" si="13"/>
        <v/>
      </c>
      <c r="AE54" s="78" t="str">
        <f t="shared" ca="1" si="14"/>
        <v/>
      </c>
      <c r="AF54" s="78" t="str">
        <f t="shared" ca="1" si="15"/>
        <v/>
      </c>
      <c r="AG54" s="78" t="str">
        <f t="shared" ca="1" si="16"/>
        <v/>
      </c>
      <c r="AH54" s="78" t="str">
        <f t="shared" ca="1" si="17"/>
        <v/>
      </c>
      <c r="AI54" s="78" t="str">
        <f t="shared" ca="1" si="18"/>
        <v/>
      </c>
      <c r="AJ54" s="78" t="str">
        <f t="shared" ca="1" si="19"/>
        <v/>
      </c>
      <c r="AK54" s="78" t="str">
        <f t="shared" ca="1" si="20"/>
        <v/>
      </c>
      <c r="AL54" s="78" t="str">
        <f t="shared" ca="1" si="21"/>
        <v/>
      </c>
      <c r="AM54" s="78" t="str">
        <f t="shared" ca="1" si="22"/>
        <v/>
      </c>
    </row>
    <row r="55" spans="1:39" ht="15.75" customHeight="1">
      <c r="A55" s="38">
        <v>53</v>
      </c>
      <c r="B55" s="38" t="str">
        <f>IF(ISBLANK(ID管理番号商品名入力!D55),"",ID管理番号商品名入力!D55)</f>
        <v/>
      </c>
      <c r="C55" s="39" t="str">
        <f>IF(ISBLANK(ID管理番号商品名入力!F55),"",ID管理番号商品名入力!F55)</f>
        <v/>
      </c>
      <c r="D55" s="22" t="str">
        <f>IF(ISBLANK(サンプル入力!J56),"",サンプル入力!J56)</f>
        <v/>
      </c>
      <c r="E55" s="80" t="str">
        <f>IFERROR(VLOOKUP($D55,配送グループ設定!$A$31:$H$40,6,FALSE),"")</f>
        <v/>
      </c>
      <c r="F55" s="80" t="str">
        <f>IFERROR(VLOOKUP($D55,配送グループ設定!$A$31:$H$40,8,FALSE),"")</f>
        <v/>
      </c>
      <c r="G55" s="78">
        <v>0</v>
      </c>
      <c r="H55" s="78">
        <v>0</v>
      </c>
      <c r="I55" s="78">
        <v>0</v>
      </c>
      <c r="J55" s="78">
        <v>1</v>
      </c>
      <c r="K55" s="78" t="str">
        <f>IF(ISBLANK(サンプル入力!M56),"",サンプル入力!M56)</f>
        <v/>
      </c>
      <c r="L55" s="78">
        <v>1</v>
      </c>
      <c r="M55" s="81" t="str">
        <f>IF(ISBLANK(中部・下部フリースペース作成!$E$10),"5",中部・下部フリースペース作成!$E$10&amp;",5")</f>
        <v>5</v>
      </c>
      <c r="N55" s="81" t="str">
        <f>IF(ISBLANK(商品台帳反映用!E360),"",商品台帳反映用!E360)</f>
        <v/>
      </c>
      <c r="O55" s="81" t="str">
        <f ca="1">IF(N55=0,0,IF(ISBLANK(サンプル入力!F56),"",'計算(サンプル)'!F56))</f>
        <v/>
      </c>
      <c r="P55" s="78" t="str">
        <f ca="1">IF(N55=0,0,OFFSET('計算(サンプル)'!$F56,0,MATCH("サンプル"&amp;CHAR(10)&amp;P$2&amp;"単価",'計算(サンプル)'!$F$3:$AB$3,0)-1))</f>
        <v/>
      </c>
      <c r="Q55" s="78" t="str">
        <f ca="1">IF(O55=0,0,OFFSET('計算(サンプル)'!$F56,0,MATCH("サンプル"&amp;CHAR(10)&amp;Q$2&amp;"単価",'計算(サンプル)'!$F$3:$AB$3,0)-1))</f>
        <v/>
      </c>
      <c r="R55" s="78" t="str">
        <f ca="1">IF(P55=0,0,OFFSET('計算(サンプル)'!$F56,0,MATCH("サンプル"&amp;CHAR(10)&amp;R$2&amp;"単価",'計算(サンプル)'!$F$3:$AB$3,0)-1))</f>
        <v/>
      </c>
      <c r="S55" s="78" t="str">
        <f ca="1">IF(Q55=0,0,OFFSET('計算(サンプル)'!$F56,0,MATCH("サンプル"&amp;CHAR(10)&amp;S$2&amp;"単価",'計算(サンプル)'!$F$3:$AB$3,0)-1))</f>
        <v/>
      </c>
      <c r="T55" s="78" t="str">
        <f ca="1">IF(R55=0,0,OFFSET('計算(サンプル)'!$F56,0,MATCH("サンプル"&amp;CHAR(10)&amp;T$2&amp;"単価",'計算(サンプル)'!$F$3:$AB$3,0)-1))</f>
        <v/>
      </c>
      <c r="U55" s="78" t="str">
        <f ca="1">IF(S55=0,0,OFFSET('計算(サンプル)'!$F56,0,MATCH("サンプル"&amp;CHAR(10)&amp;U$2&amp;"単価",'計算(サンプル)'!$F$3:$AB$3,0)-1))</f>
        <v/>
      </c>
      <c r="V55" s="78" t="str">
        <f ca="1">IF(T55=0,0,OFFSET('計算(サンプル)'!$F56,0,MATCH("サンプル"&amp;CHAR(10)&amp;V$2&amp;"単価",'計算(サンプル)'!$F$3:$AB$3,0)-1))</f>
        <v/>
      </c>
      <c r="W55" s="78" t="str">
        <f ca="1">IF(U55=0,0,OFFSET('計算(サンプル)'!$F56,0,MATCH("サンプル"&amp;CHAR(10)&amp;W$2&amp;"単価",'計算(サンプル)'!$F$3:$AB$3,0)-1))</f>
        <v/>
      </c>
      <c r="X55" s="78" t="str">
        <f ca="1">IF(V55=0,0,OFFSET('計算(サンプル)'!$F56,0,MATCH("サンプル"&amp;CHAR(10)&amp;X$2&amp;"単価",'計算(サンプル)'!$F$3:$AB$3,0)-1))</f>
        <v/>
      </c>
      <c r="Y55" s="78" t="str">
        <f ca="1">IF(W55=0,0,OFFSET('計算(サンプル)'!$F56,0,MATCH("サンプル"&amp;CHAR(10)&amp;Y$2&amp;"単価",'計算(サンプル)'!$F$3:$AB$3,0)-1))</f>
        <v/>
      </c>
      <c r="Z55" s="78" t="str">
        <f ca="1">IF(X55=0,0,OFFSET('計算(サンプル)'!$F56,0,MATCH("サンプル"&amp;CHAR(10)&amp;Z$2&amp;"単価",'計算(サンプル)'!$F$3:$AB$3,0)-1))</f>
        <v/>
      </c>
      <c r="AA55" s="78" t="str">
        <f ca="1">IF(Y55=0,0,OFFSET('計算(サンプル)'!$F56,0,MATCH("サンプル"&amp;CHAR(10)&amp;AA$2&amp;"単価",'計算(サンプル)'!$F$3:$AB$3,0)-1))</f>
        <v/>
      </c>
      <c r="AB55" s="78" t="str">
        <f t="shared" ca="1" si="11"/>
        <v/>
      </c>
      <c r="AC55" s="78" t="str">
        <f t="shared" ca="1" si="12"/>
        <v/>
      </c>
      <c r="AD55" s="78" t="str">
        <f t="shared" ca="1" si="13"/>
        <v/>
      </c>
      <c r="AE55" s="78" t="str">
        <f t="shared" ca="1" si="14"/>
        <v/>
      </c>
      <c r="AF55" s="78" t="str">
        <f t="shared" ca="1" si="15"/>
        <v/>
      </c>
      <c r="AG55" s="78" t="str">
        <f t="shared" ca="1" si="16"/>
        <v/>
      </c>
      <c r="AH55" s="78" t="str">
        <f t="shared" ca="1" si="17"/>
        <v/>
      </c>
      <c r="AI55" s="78" t="str">
        <f t="shared" ca="1" si="18"/>
        <v/>
      </c>
      <c r="AJ55" s="78" t="str">
        <f t="shared" ca="1" si="19"/>
        <v/>
      </c>
      <c r="AK55" s="78" t="str">
        <f t="shared" ca="1" si="20"/>
        <v/>
      </c>
      <c r="AL55" s="78" t="str">
        <f t="shared" ca="1" si="21"/>
        <v/>
      </c>
      <c r="AM55" s="78" t="str">
        <f t="shared" ca="1" si="22"/>
        <v/>
      </c>
    </row>
    <row r="56" spans="1:39" ht="15.75" customHeight="1">
      <c r="A56" s="38">
        <v>54</v>
      </c>
      <c r="B56" s="38" t="str">
        <f>IF(ISBLANK(ID管理番号商品名入力!D56),"",ID管理番号商品名入力!D56)</f>
        <v/>
      </c>
      <c r="C56" s="39" t="str">
        <f>IF(ISBLANK(ID管理番号商品名入力!F56),"",ID管理番号商品名入力!F56)</f>
        <v/>
      </c>
      <c r="D56" s="22" t="str">
        <f>IF(ISBLANK(サンプル入力!J57),"",サンプル入力!J57)</f>
        <v/>
      </c>
      <c r="E56" s="80" t="str">
        <f>IFERROR(VLOOKUP($D56,配送グループ設定!$A$31:$H$40,6,FALSE),"")</f>
        <v/>
      </c>
      <c r="F56" s="80" t="str">
        <f>IFERROR(VLOOKUP($D56,配送グループ設定!$A$31:$H$40,8,FALSE),"")</f>
        <v/>
      </c>
      <c r="G56" s="78">
        <v>0</v>
      </c>
      <c r="H56" s="78">
        <v>0</v>
      </c>
      <c r="I56" s="78">
        <v>0</v>
      </c>
      <c r="J56" s="78">
        <v>1</v>
      </c>
      <c r="K56" s="78" t="str">
        <f>IF(ISBLANK(サンプル入力!M57),"",サンプル入力!M57)</f>
        <v/>
      </c>
      <c r="L56" s="78">
        <v>1</v>
      </c>
      <c r="M56" s="81" t="str">
        <f>IF(ISBLANK(中部・下部フリースペース作成!$E$10),"5",中部・下部フリースペース作成!$E$10&amp;",5")</f>
        <v>5</v>
      </c>
      <c r="N56" s="81" t="str">
        <f>IF(ISBLANK(商品台帳反映用!E361),"",商品台帳反映用!E361)</f>
        <v/>
      </c>
      <c r="O56" s="81" t="str">
        <f ca="1">IF(N56=0,0,IF(ISBLANK(サンプル入力!F57),"",'計算(サンプル)'!F57))</f>
        <v/>
      </c>
      <c r="P56" s="78" t="str">
        <f ca="1">IF(N56=0,0,OFFSET('計算(サンプル)'!$F57,0,MATCH("サンプル"&amp;CHAR(10)&amp;P$2&amp;"単価",'計算(サンプル)'!$F$3:$AB$3,0)-1))</f>
        <v/>
      </c>
      <c r="Q56" s="78" t="str">
        <f ca="1">IF(O56=0,0,OFFSET('計算(サンプル)'!$F57,0,MATCH("サンプル"&amp;CHAR(10)&amp;Q$2&amp;"単価",'計算(サンプル)'!$F$3:$AB$3,0)-1))</f>
        <v/>
      </c>
      <c r="R56" s="78" t="str">
        <f ca="1">IF(P56=0,0,OFFSET('計算(サンプル)'!$F57,0,MATCH("サンプル"&amp;CHAR(10)&amp;R$2&amp;"単価",'計算(サンプル)'!$F$3:$AB$3,0)-1))</f>
        <v/>
      </c>
      <c r="S56" s="78" t="str">
        <f ca="1">IF(Q56=0,0,OFFSET('計算(サンプル)'!$F57,0,MATCH("サンプル"&amp;CHAR(10)&amp;S$2&amp;"単価",'計算(サンプル)'!$F$3:$AB$3,0)-1))</f>
        <v/>
      </c>
      <c r="T56" s="78" t="str">
        <f ca="1">IF(R56=0,0,OFFSET('計算(サンプル)'!$F57,0,MATCH("サンプル"&amp;CHAR(10)&amp;T$2&amp;"単価",'計算(サンプル)'!$F$3:$AB$3,0)-1))</f>
        <v/>
      </c>
      <c r="U56" s="78" t="str">
        <f ca="1">IF(S56=0,0,OFFSET('計算(サンプル)'!$F57,0,MATCH("サンプル"&amp;CHAR(10)&amp;U$2&amp;"単価",'計算(サンプル)'!$F$3:$AB$3,0)-1))</f>
        <v/>
      </c>
      <c r="V56" s="78" t="str">
        <f ca="1">IF(T56=0,0,OFFSET('計算(サンプル)'!$F57,0,MATCH("サンプル"&amp;CHAR(10)&amp;V$2&amp;"単価",'計算(サンプル)'!$F$3:$AB$3,0)-1))</f>
        <v/>
      </c>
      <c r="W56" s="78" t="str">
        <f ca="1">IF(U56=0,0,OFFSET('計算(サンプル)'!$F57,0,MATCH("サンプル"&amp;CHAR(10)&amp;W$2&amp;"単価",'計算(サンプル)'!$F$3:$AB$3,0)-1))</f>
        <v/>
      </c>
      <c r="X56" s="78" t="str">
        <f ca="1">IF(V56=0,0,OFFSET('計算(サンプル)'!$F57,0,MATCH("サンプル"&amp;CHAR(10)&amp;X$2&amp;"単価",'計算(サンプル)'!$F$3:$AB$3,0)-1))</f>
        <v/>
      </c>
      <c r="Y56" s="78" t="str">
        <f ca="1">IF(W56=0,0,OFFSET('計算(サンプル)'!$F57,0,MATCH("サンプル"&amp;CHAR(10)&amp;Y$2&amp;"単価",'計算(サンプル)'!$F$3:$AB$3,0)-1))</f>
        <v/>
      </c>
      <c r="Z56" s="78" t="str">
        <f ca="1">IF(X56=0,0,OFFSET('計算(サンプル)'!$F57,0,MATCH("サンプル"&amp;CHAR(10)&amp;Z$2&amp;"単価",'計算(サンプル)'!$F$3:$AB$3,0)-1))</f>
        <v/>
      </c>
      <c r="AA56" s="78" t="str">
        <f ca="1">IF(Y56=0,0,OFFSET('計算(サンプル)'!$F57,0,MATCH("サンプル"&amp;CHAR(10)&amp;AA$2&amp;"単価",'計算(サンプル)'!$F$3:$AB$3,0)-1))</f>
        <v/>
      </c>
      <c r="AB56" s="78" t="str">
        <f t="shared" ca="1" si="11"/>
        <v/>
      </c>
      <c r="AC56" s="78" t="str">
        <f t="shared" ca="1" si="12"/>
        <v/>
      </c>
      <c r="AD56" s="78" t="str">
        <f t="shared" ca="1" si="13"/>
        <v/>
      </c>
      <c r="AE56" s="78" t="str">
        <f t="shared" ca="1" si="14"/>
        <v/>
      </c>
      <c r="AF56" s="78" t="str">
        <f t="shared" ca="1" si="15"/>
        <v/>
      </c>
      <c r="AG56" s="78" t="str">
        <f t="shared" ca="1" si="16"/>
        <v/>
      </c>
      <c r="AH56" s="78" t="str">
        <f t="shared" ca="1" si="17"/>
        <v/>
      </c>
      <c r="AI56" s="78" t="str">
        <f t="shared" ca="1" si="18"/>
        <v/>
      </c>
      <c r="AJ56" s="78" t="str">
        <f t="shared" ca="1" si="19"/>
        <v/>
      </c>
      <c r="AK56" s="78" t="str">
        <f t="shared" ca="1" si="20"/>
        <v/>
      </c>
      <c r="AL56" s="78" t="str">
        <f t="shared" ca="1" si="21"/>
        <v/>
      </c>
      <c r="AM56" s="78" t="str">
        <f t="shared" ca="1" si="22"/>
        <v/>
      </c>
    </row>
    <row r="57" spans="1:39" ht="15.75" customHeight="1">
      <c r="A57" s="38">
        <v>55</v>
      </c>
      <c r="B57" s="38" t="str">
        <f>IF(ISBLANK(ID管理番号商品名入力!D57),"",ID管理番号商品名入力!D57)</f>
        <v/>
      </c>
      <c r="C57" s="39" t="str">
        <f>IF(ISBLANK(ID管理番号商品名入力!F57),"",ID管理番号商品名入力!F57)</f>
        <v/>
      </c>
      <c r="D57" s="22" t="str">
        <f>IF(ISBLANK(サンプル入力!J58),"",サンプル入力!J58)</f>
        <v/>
      </c>
      <c r="E57" s="80" t="str">
        <f>IFERROR(VLOOKUP($D57,配送グループ設定!$A$31:$H$40,6,FALSE),"")</f>
        <v/>
      </c>
      <c r="F57" s="80" t="str">
        <f>IFERROR(VLOOKUP($D57,配送グループ設定!$A$31:$H$40,8,FALSE),"")</f>
        <v/>
      </c>
      <c r="G57" s="78">
        <v>0</v>
      </c>
      <c r="H57" s="78">
        <v>0</v>
      </c>
      <c r="I57" s="78">
        <v>0</v>
      </c>
      <c r="J57" s="78">
        <v>1</v>
      </c>
      <c r="K57" s="78" t="str">
        <f>IF(ISBLANK(サンプル入力!M58),"",サンプル入力!M58)</f>
        <v/>
      </c>
      <c r="L57" s="78">
        <v>1</v>
      </c>
      <c r="M57" s="81" t="str">
        <f>IF(ISBLANK(中部・下部フリースペース作成!$E$10),"5",中部・下部フリースペース作成!$E$10&amp;",5")</f>
        <v>5</v>
      </c>
      <c r="N57" s="81" t="str">
        <f>IF(ISBLANK(商品台帳反映用!E362),"",商品台帳反映用!E362)</f>
        <v/>
      </c>
      <c r="O57" s="81" t="str">
        <f ca="1">IF(N57=0,0,IF(ISBLANK(サンプル入力!F58),"",'計算(サンプル)'!F58))</f>
        <v/>
      </c>
      <c r="P57" s="78" t="str">
        <f ca="1">IF(N57=0,0,OFFSET('計算(サンプル)'!$F58,0,MATCH("サンプル"&amp;CHAR(10)&amp;P$2&amp;"単価",'計算(サンプル)'!$F$3:$AB$3,0)-1))</f>
        <v/>
      </c>
      <c r="Q57" s="78" t="str">
        <f ca="1">IF(O57=0,0,OFFSET('計算(サンプル)'!$F58,0,MATCH("サンプル"&amp;CHAR(10)&amp;Q$2&amp;"単価",'計算(サンプル)'!$F$3:$AB$3,0)-1))</f>
        <v/>
      </c>
      <c r="R57" s="78" t="str">
        <f ca="1">IF(P57=0,0,OFFSET('計算(サンプル)'!$F58,0,MATCH("サンプル"&amp;CHAR(10)&amp;R$2&amp;"単価",'計算(サンプル)'!$F$3:$AB$3,0)-1))</f>
        <v/>
      </c>
      <c r="S57" s="78" t="str">
        <f ca="1">IF(Q57=0,0,OFFSET('計算(サンプル)'!$F58,0,MATCH("サンプル"&amp;CHAR(10)&amp;S$2&amp;"単価",'計算(サンプル)'!$F$3:$AB$3,0)-1))</f>
        <v/>
      </c>
      <c r="T57" s="78" t="str">
        <f ca="1">IF(R57=0,0,OFFSET('計算(サンプル)'!$F58,0,MATCH("サンプル"&amp;CHAR(10)&amp;T$2&amp;"単価",'計算(サンプル)'!$F$3:$AB$3,0)-1))</f>
        <v/>
      </c>
      <c r="U57" s="78" t="str">
        <f ca="1">IF(S57=0,0,OFFSET('計算(サンプル)'!$F58,0,MATCH("サンプル"&amp;CHAR(10)&amp;U$2&amp;"単価",'計算(サンプル)'!$F$3:$AB$3,0)-1))</f>
        <v/>
      </c>
      <c r="V57" s="78" t="str">
        <f ca="1">IF(T57=0,0,OFFSET('計算(サンプル)'!$F58,0,MATCH("サンプル"&amp;CHAR(10)&amp;V$2&amp;"単価",'計算(サンプル)'!$F$3:$AB$3,0)-1))</f>
        <v/>
      </c>
      <c r="W57" s="78" t="str">
        <f ca="1">IF(U57=0,0,OFFSET('計算(サンプル)'!$F58,0,MATCH("サンプル"&amp;CHAR(10)&amp;W$2&amp;"単価",'計算(サンプル)'!$F$3:$AB$3,0)-1))</f>
        <v/>
      </c>
      <c r="X57" s="78" t="str">
        <f ca="1">IF(V57=0,0,OFFSET('計算(サンプル)'!$F58,0,MATCH("サンプル"&amp;CHAR(10)&amp;X$2&amp;"単価",'計算(サンプル)'!$F$3:$AB$3,0)-1))</f>
        <v/>
      </c>
      <c r="Y57" s="78" t="str">
        <f ca="1">IF(W57=0,0,OFFSET('計算(サンプル)'!$F58,0,MATCH("サンプル"&amp;CHAR(10)&amp;Y$2&amp;"単価",'計算(サンプル)'!$F$3:$AB$3,0)-1))</f>
        <v/>
      </c>
      <c r="Z57" s="78" t="str">
        <f ca="1">IF(X57=0,0,OFFSET('計算(サンプル)'!$F58,0,MATCH("サンプル"&amp;CHAR(10)&amp;Z$2&amp;"単価",'計算(サンプル)'!$F$3:$AB$3,0)-1))</f>
        <v/>
      </c>
      <c r="AA57" s="78" t="str">
        <f ca="1">IF(Y57=0,0,OFFSET('計算(サンプル)'!$F58,0,MATCH("サンプル"&amp;CHAR(10)&amp;AA$2&amp;"単価",'計算(サンプル)'!$F$3:$AB$3,0)-1))</f>
        <v/>
      </c>
      <c r="AB57" s="78" t="str">
        <f t="shared" ca="1" si="11"/>
        <v/>
      </c>
      <c r="AC57" s="78" t="str">
        <f t="shared" ca="1" si="12"/>
        <v/>
      </c>
      <c r="AD57" s="78" t="str">
        <f t="shared" ca="1" si="13"/>
        <v/>
      </c>
      <c r="AE57" s="78" t="str">
        <f t="shared" ca="1" si="14"/>
        <v/>
      </c>
      <c r="AF57" s="78" t="str">
        <f t="shared" ca="1" si="15"/>
        <v/>
      </c>
      <c r="AG57" s="78" t="str">
        <f t="shared" ca="1" si="16"/>
        <v/>
      </c>
      <c r="AH57" s="78" t="str">
        <f t="shared" ca="1" si="17"/>
        <v/>
      </c>
      <c r="AI57" s="78" t="str">
        <f t="shared" ca="1" si="18"/>
        <v/>
      </c>
      <c r="AJ57" s="78" t="str">
        <f t="shared" ca="1" si="19"/>
        <v/>
      </c>
      <c r="AK57" s="78" t="str">
        <f t="shared" ca="1" si="20"/>
        <v/>
      </c>
      <c r="AL57" s="78" t="str">
        <f t="shared" ca="1" si="21"/>
        <v/>
      </c>
      <c r="AM57" s="78" t="str">
        <f t="shared" ca="1" si="22"/>
        <v/>
      </c>
    </row>
    <row r="58" spans="1:39" ht="15.75" customHeight="1">
      <c r="A58" s="38">
        <v>56</v>
      </c>
      <c r="B58" s="38" t="str">
        <f>IF(ISBLANK(ID管理番号商品名入力!D58),"",ID管理番号商品名入力!D58)</f>
        <v/>
      </c>
      <c r="C58" s="39" t="str">
        <f>IF(ISBLANK(ID管理番号商品名入力!F58),"",ID管理番号商品名入力!F58)</f>
        <v/>
      </c>
      <c r="D58" s="22" t="str">
        <f>IF(ISBLANK(サンプル入力!J59),"",サンプル入力!J59)</f>
        <v/>
      </c>
      <c r="E58" s="80" t="str">
        <f>IFERROR(VLOOKUP($D58,配送グループ設定!$A$31:$H$40,6,FALSE),"")</f>
        <v/>
      </c>
      <c r="F58" s="80" t="str">
        <f>IFERROR(VLOOKUP($D58,配送グループ設定!$A$31:$H$40,8,FALSE),"")</f>
        <v/>
      </c>
      <c r="G58" s="78">
        <v>0</v>
      </c>
      <c r="H58" s="78">
        <v>0</v>
      </c>
      <c r="I58" s="78">
        <v>0</v>
      </c>
      <c r="J58" s="78">
        <v>1</v>
      </c>
      <c r="K58" s="78" t="str">
        <f>IF(ISBLANK(サンプル入力!M59),"",サンプル入力!M59)</f>
        <v/>
      </c>
      <c r="L58" s="78">
        <v>1</v>
      </c>
      <c r="M58" s="81" t="str">
        <f>IF(ISBLANK(中部・下部フリースペース作成!$E$10),"5",中部・下部フリースペース作成!$E$10&amp;",5")</f>
        <v>5</v>
      </c>
      <c r="N58" s="81" t="str">
        <f>IF(ISBLANK(商品台帳反映用!E363),"",商品台帳反映用!E363)</f>
        <v/>
      </c>
      <c r="O58" s="81" t="str">
        <f ca="1">IF(N58=0,0,IF(ISBLANK(サンプル入力!F59),"",'計算(サンプル)'!F59))</f>
        <v/>
      </c>
      <c r="P58" s="78" t="str">
        <f ca="1">IF(N58=0,0,OFFSET('計算(サンプル)'!$F59,0,MATCH("サンプル"&amp;CHAR(10)&amp;P$2&amp;"単価",'計算(サンプル)'!$F$3:$AB$3,0)-1))</f>
        <v/>
      </c>
      <c r="Q58" s="78" t="str">
        <f ca="1">IF(O58=0,0,OFFSET('計算(サンプル)'!$F59,0,MATCH("サンプル"&amp;CHAR(10)&amp;Q$2&amp;"単価",'計算(サンプル)'!$F$3:$AB$3,0)-1))</f>
        <v/>
      </c>
      <c r="R58" s="78" t="str">
        <f ca="1">IF(P58=0,0,OFFSET('計算(サンプル)'!$F59,0,MATCH("サンプル"&amp;CHAR(10)&amp;R$2&amp;"単価",'計算(サンプル)'!$F$3:$AB$3,0)-1))</f>
        <v/>
      </c>
      <c r="S58" s="78" t="str">
        <f ca="1">IF(Q58=0,0,OFFSET('計算(サンプル)'!$F59,0,MATCH("サンプル"&amp;CHAR(10)&amp;S$2&amp;"単価",'計算(サンプル)'!$F$3:$AB$3,0)-1))</f>
        <v/>
      </c>
      <c r="T58" s="78" t="str">
        <f ca="1">IF(R58=0,0,OFFSET('計算(サンプル)'!$F59,0,MATCH("サンプル"&amp;CHAR(10)&amp;T$2&amp;"単価",'計算(サンプル)'!$F$3:$AB$3,0)-1))</f>
        <v/>
      </c>
      <c r="U58" s="78" t="str">
        <f ca="1">IF(S58=0,0,OFFSET('計算(サンプル)'!$F59,0,MATCH("サンプル"&amp;CHAR(10)&amp;U$2&amp;"単価",'計算(サンプル)'!$F$3:$AB$3,0)-1))</f>
        <v/>
      </c>
      <c r="V58" s="78" t="str">
        <f ca="1">IF(T58=0,0,OFFSET('計算(サンプル)'!$F59,0,MATCH("サンプル"&amp;CHAR(10)&amp;V$2&amp;"単価",'計算(サンプル)'!$F$3:$AB$3,0)-1))</f>
        <v/>
      </c>
      <c r="W58" s="78" t="str">
        <f ca="1">IF(U58=0,0,OFFSET('計算(サンプル)'!$F59,0,MATCH("サンプル"&amp;CHAR(10)&amp;W$2&amp;"単価",'計算(サンプル)'!$F$3:$AB$3,0)-1))</f>
        <v/>
      </c>
      <c r="X58" s="78" t="str">
        <f ca="1">IF(V58=0,0,OFFSET('計算(サンプル)'!$F59,0,MATCH("サンプル"&amp;CHAR(10)&amp;X$2&amp;"単価",'計算(サンプル)'!$F$3:$AB$3,0)-1))</f>
        <v/>
      </c>
      <c r="Y58" s="78" t="str">
        <f ca="1">IF(W58=0,0,OFFSET('計算(サンプル)'!$F59,0,MATCH("サンプル"&amp;CHAR(10)&amp;Y$2&amp;"単価",'計算(サンプル)'!$F$3:$AB$3,0)-1))</f>
        <v/>
      </c>
      <c r="Z58" s="78" t="str">
        <f ca="1">IF(X58=0,0,OFFSET('計算(サンプル)'!$F59,0,MATCH("サンプル"&amp;CHAR(10)&amp;Z$2&amp;"単価",'計算(サンプル)'!$F$3:$AB$3,0)-1))</f>
        <v/>
      </c>
      <c r="AA58" s="78" t="str">
        <f ca="1">IF(Y58=0,0,OFFSET('計算(サンプル)'!$F59,0,MATCH("サンプル"&amp;CHAR(10)&amp;AA$2&amp;"単価",'計算(サンプル)'!$F$3:$AB$3,0)-1))</f>
        <v/>
      </c>
      <c r="AB58" s="78" t="str">
        <f t="shared" ca="1" si="11"/>
        <v/>
      </c>
      <c r="AC58" s="78" t="str">
        <f t="shared" ca="1" si="12"/>
        <v/>
      </c>
      <c r="AD58" s="78" t="str">
        <f t="shared" ca="1" si="13"/>
        <v/>
      </c>
      <c r="AE58" s="78" t="str">
        <f t="shared" ca="1" si="14"/>
        <v/>
      </c>
      <c r="AF58" s="78" t="str">
        <f t="shared" ca="1" si="15"/>
        <v/>
      </c>
      <c r="AG58" s="78" t="str">
        <f t="shared" ca="1" si="16"/>
        <v/>
      </c>
      <c r="AH58" s="78" t="str">
        <f t="shared" ca="1" si="17"/>
        <v/>
      </c>
      <c r="AI58" s="78" t="str">
        <f t="shared" ca="1" si="18"/>
        <v/>
      </c>
      <c r="AJ58" s="78" t="str">
        <f t="shared" ca="1" si="19"/>
        <v/>
      </c>
      <c r="AK58" s="78" t="str">
        <f t="shared" ca="1" si="20"/>
        <v/>
      </c>
      <c r="AL58" s="78" t="str">
        <f t="shared" ca="1" si="21"/>
        <v/>
      </c>
      <c r="AM58" s="78" t="str">
        <f t="shared" ca="1" si="22"/>
        <v/>
      </c>
    </row>
    <row r="59" spans="1:39" ht="15.75" customHeight="1">
      <c r="A59" s="38">
        <v>57</v>
      </c>
      <c r="B59" s="38" t="str">
        <f>IF(ISBLANK(ID管理番号商品名入力!D59),"",ID管理番号商品名入力!D59)</f>
        <v/>
      </c>
      <c r="C59" s="39" t="str">
        <f>IF(ISBLANK(ID管理番号商品名入力!F59),"",ID管理番号商品名入力!F59)</f>
        <v/>
      </c>
      <c r="D59" s="22" t="str">
        <f>IF(ISBLANK(サンプル入力!J60),"",サンプル入力!J60)</f>
        <v/>
      </c>
      <c r="E59" s="80" t="str">
        <f>IFERROR(VLOOKUP($D59,配送グループ設定!$A$31:$H$40,6,FALSE),"")</f>
        <v/>
      </c>
      <c r="F59" s="80" t="str">
        <f>IFERROR(VLOOKUP($D59,配送グループ設定!$A$31:$H$40,8,FALSE),"")</f>
        <v/>
      </c>
      <c r="G59" s="78">
        <v>0</v>
      </c>
      <c r="H59" s="78">
        <v>0</v>
      </c>
      <c r="I59" s="78">
        <v>0</v>
      </c>
      <c r="J59" s="78">
        <v>1</v>
      </c>
      <c r="K59" s="78" t="str">
        <f>IF(ISBLANK(サンプル入力!M60),"",サンプル入力!M60)</f>
        <v/>
      </c>
      <c r="L59" s="78">
        <v>1</v>
      </c>
      <c r="M59" s="81" t="str">
        <f>IF(ISBLANK(中部・下部フリースペース作成!$E$10),"5",中部・下部フリースペース作成!$E$10&amp;",5")</f>
        <v>5</v>
      </c>
      <c r="N59" s="81" t="str">
        <f>IF(ISBLANK(商品台帳反映用!E364),"",商品台帳反映用!E364)</f>
        <v/>
      </c>
      <c r="O59" s="81" t="str">
        <f ca="1">IF(N59=0,0,IF(ISBLANK(サンプル入力!F60),"",'計算(サンプル)'!F60))</f>
        <v/>
      </c>
      <c r="P59" s="78" t="str">
        <f ca="1">IF(N59=0,0,OFFSET('計算(サンプル)'!$F60,0,MATCH("サンプル"&amp;CHAR(10)&amp;P$2&amp;"単価",'計算(サンプル)'!$F$3:$AB$3,0)-1))</f>
        <v/>
      </c>
      <c r="Q59" s="78" t="str">
        <f ca="1">IF(O59=0,0,OFFSET('計算(サンプル)'!$F60,0,MATCH("サンプル"&amp;CHAR(10)&amp;Q$2&amp;"単価",'計算(サンプル)'!$F$3:$AB$3,0)-1))</f>
        <v/>
      </c>
      <c r="R59" s="78" t="str">
        <f ca="1">IF(P59=0,0,OFFSET('計算(サンプル)'!$F60,0,MATCH("サンプル"&amp;CHAR(10)&amp;R$2&amp;"単価",'計算(サンプル)'!$F$3:$AB$3,0)-1))</f>
        <v/>
      </c>
      <c r="S59" s="78" t="str">
        <f ca="1">IF(Q59=0,0,OFFSET('計算(サンプル)'!$F60,0,MATCH("サンプル"&amp;CHAR(10)&amp;S$2&amp;"単価",'計算(サンプル)'!$F$3:$AB$3,0)-1))</f>
        <v/>
      </c>
      <c r="T59" s="78" t="str">
        <f ca="1">IF(R59=0,0,OFFSET('計算(サンプル)'!$F60,0,MATCH("サンプル"&amp;CHAR(10)&amp;T$2&amp;"単価",'計算(サンプル)'!$F$3:$AB$3,0)-1))</f>
        <v/>
      </c>
      <c r="U59" s="78" t="str">
        <f ca="1">IF(S59=0,0,OFFSET('計算(サンプル)'!$F60,0,MATCH("サンプル"&amp;CHAR(10)&amp;U$2&amp;"単価",'計算(サンプル)'!$F$3:$AB$3,0)-1))</f>
        <v/>
      </c>
      <c r="V59" s="78" t="str">
        <f ca="1">IF(T59=0,0,OFFSET('計算(サンプル)'!$F60,0,MATCH("サンプル"&amp;CHAR(10)&amp;V$2&amp;"単価",'計算(サンプル)'!$F$3:$AB$3,0)-1))</f>
        <v/>
      </c>
      <c r="W59" s="78" t="str">
        <f ca="1">IF(U59=0,0,OFFSET('計算(サンプル)'!$F60,0,MATCH("サンプル"&amp;CHAR(10)&amp;W$2&amp;"単価",'計算(サンプル)'!$F$3:$AB$3,0)-1))</f>
        <v/>
      </c>
      <c r="X59" s="78" t="str">
        <f ca="1">IF(V59=0,0,OFFSET('計算(サンプル)'!$F60,0,MATCH("サンプル"&amp;CHAR(10)&amp;X$2&amp;"単価",'計算(サンプル)'!$F$3:$AB$3,0)-1))</f>
        <v/>
      </c>
      <c r="Y59" s="78" t="str">
        <f ca="1">IF(W59=0,0,OFFSET('計算(サンプル)'!$F60,0,MATCH("サンプル"&amp;CHAR(10)&amp;Y$2&amp;"単価",'計算(サンプル)'!$F$3:$AB$3,0)-1))</f>
        <v/>
      </c>
      <c r="Z59" s="78" t="str">
        <f ca="1">IF(X59=0,0,OFFSET('計算(サンプル)'!$F60,0,MATCH("サンプル"&amp;CHAR(10)&amp;Z$2&amp;"単価",'計算(サンプル)'!$F$3:$AB$3,0)-1))</f>
        <v/>
      </c>
      <c r="AA59" s="78" t="str">
        <f ca="1">IF(Y59=0,0,OFFSET('計算(サンプル)'!$F60,0,MATCH("サンプル"&amp;CHAR(10)&amp;AA$2&amp;"単価",'計算(サンプル)'!$F$3:$AB$3,0)-1))</f>
        <v/>
      </c>
      <c r="AB59" s="78" t="str">
        <f t="shared" ca="1" si="11"/>
        <v/>
      </c>
      <c r="AC59" s="78" t="str">
        <f t="shared" ca="1" si="12"/>
        <v/>
      </c>
      <c r="AD59" s="78" t="str">
        <f t="shared" ca="1" si="13"/>
        <v/>
      </c>
      <c r="AE59" s="78" t="str">
        <f t="shared" ca="1" si="14"/>
        <v/>
      </c>
      <c r="AF59" s="78" t="str">
        <f t="shared" ca="1" si="15"/>
        <v/>
      </c>
      <c r="AG59" s="78" t="str">
        <f t="shared" ca="1" si="16"/>
        <v/>
      </c>
      <c r="AH59" s="78" t="str">
        <f t="shared" ca="1" si="17"/>
        <v/>
      </c>
      <c r="AI59" s="78" t="str">
        <f t="shared" ca="1" si="18"/>
        <v/>
      </c>
      <c r="AJ59" s="78" t="str">
        <f t="shared" ca="1" si="19"/>
        <v/>
      </c>
      <c r="AK59" s="78" t="str">
        <f t="shared" ca="1" si="20"/>
        <v/>
      </c>
      <c r="AL59" s="78" t="str">
        <f t="shared" ca="1" si="21"/>
        <v/>
      </c>
      <c r="AM59" s="78" t="str">
        <f t="shared" ca="1" si="22"/>
        <v/>
      </c>
    </row>
    <row r="60" spans="1:39" ht="15.75" customHeight="1">
      <c r="A60" s="38">
        <v>58</v>
      </c>
      <c r="B60" s="38" t="str">
        <f>IF(ISBLANK(ID管理番号商品名入力!D60),"",ID管理番号商品名入力!D60)</f>
        <v/>
      </c>
      <c r="C60" s="39" t="str">
        <f>IF(ISBLANK(ID管理番号商品名入力!F60),"",ID管理番号商品名入力!F60)</f>
        <v/>
      </c>
      <c r="D60" s="22" t="str">
        <f>IF(ISBLANK(サンプル入力!J61),"",サンプル入力!J61)</f>
        <v/>
      </c>
      <c r="E60" s="80" t="str">
        <f>IFERROR(VLOOKUP($D60,配送グループ設定!$A$31:$H$40,6,FALSE),"")</f>
        <v/>
      </c>
      <c r="F60" s="80" t="str">
        <f>IFERROR(VLOOKUP($D60,配送グループ設定!$A$31:$H$40,8,FALSE),"")</f>
        <v/>
      </c>
      <c r="G60" s="78">
        <v>0</v>
      </c>
      <c r="H60" s="78">
        <v>0</v>
      </c>
      <c r="I60" s="78">
        <v>0</v>
      </c>
      <c r="J60" s="78">
        <v>1</v>
      </c>
      <c r="K60" s="78" t="str">
        <f>IF(ISBLANK(サンプル入力!M61),"",サンプル入力!M61)</f>
        <v/>
      </c>
      <c r="L60" s="78">
        <v>1</v>
      </c>
      <c r="M60" s="81" t="str">
        <f>IF(ISBLANK(中部・下部フリースペース作成!$E$10),"5",中部・下部フリースペース作成!$E$10&amp;",5")</f>
        <v>5</v>
      </c>
      <c r="N60" s="81" t="str">
        <f>IF(ISBLANK(商品台帳反映用!E365),"",商品台帳反映用!E365)</f>
        <v/>
      </c>
      <c r="O60" s="81" t="str">
        <f ca="1">IF(N60=0,0,IF(ISBLANK(サンプル入力!F61),"",'計算(サンプル)'!F61))</f>
        <v/>
      </c>
      <c r="P60" s="78" t="str">
        <f ca="1">IF(N60=0,0,OFFSET('計算(サンプル)'!$F61,0,MATCH("サンプル"&amp;CHAR(10)&amp;P$2&amp;"単価",'計算(サンプル)'!$F$3:$AB$3,0)-1))</f>
        <v/>
      </c>
      <c r="Q60" s="78" t="str">
        <f ca="1">IF(O60=0,0,OFFSET('計算(サンプル)'!$F61,0,MATCH("サンプル"&amp;CHAR(10)&amp;Q$2&amp;"単価",'計算(サンプル)'!$F$3:$AB$3,0)-1))</f>
        <v/>
      </c>
      <c r="R60" s="78" t="str">
        <f ca="1">IF(P60=0,0,OFFSET('計算(サンプル)'!$F61,0,MATCH("サンプル"&amp;CHAR(10)&amp;R$2&amp;"単価",'計算(サンプル)'!$F$3:$AB$3,0)-1))</f>
        <v/>
      </c>
      <c r="S60" s="78" t="str">
        <f ca="1">IF(Q60=0,0,OFFSET('計算(サンプル)'!$F61,0,MATCH("サンプル"&amp;CHAR(10)&amp;S$2&amp;"単価",'計算(サンプル)'!$F$3:$AB$3,0)-1))</f>
        <v/>
      </c>
      <c r="T60" s="78" t="str">
        <f ca="1">IF(R60=0,0,OFFSET('計算(サンプル)'!$F61,0,MATCH("サンプル"&amp;CHAR(10)&amp;T$2&amp;"単価",'計算(サンプル)'!$F$3:$AB$3,0)-1))</f>
        <v/>
      </c>
      <c r="U60" s="78" t="str">
        <f ca="1">IF(S60=0,0,OFFSET('計算(サンプル)'!$F61,0,MATCH("サンプル"&amp;CHAR(10)&amp;U$2&amp;"単価",'計算(サンプル)'!$F$3:$AB$3,0)-1))</f>
        <v/>
      </c>
      <c r="V60" s="78" t="str">
        <f ca="1">IF(T60=0,0,OFFSET('計算(サンプル)'!$F61,0,MATCH("サンプル"&amp;CHAR(10)&amp;V$2&amp;"単価",'計算(サンプル)'!$F$3:$AB$3,0)-1))</f>
        <v/>
      </c>
      <c r="W60" s="78" t="str">
        <f ca="1">IF(U60=0,0,OFFSET('計算(サンプル)'!$F61,0,MATCH("サンプル"&amp;CHAR(10)&amp;W$2&amp;"単価",'計算(サンプル)'!$F$3:$AB$3,0)-1))</f>
        <v/>
      </c>
      <c r="X60" s="78" t="str">
        <f ca="1">IF(V60=0,0,OFFSET('計算(サンプル)'!$F61,0,MATCH("サンプル"&amp;CHAR(10)&amp;X$2&amp;"単価",'計算(サンプル)'!$F$3:$AB$3,0)-1))</f>
        <v/>
      </c>
      <c r="Y60" s="78" t="str">
        <f ca="1">IF(W60=0,0,OFFSET('計算(サンプル)'!$F61,0,MATCH("サンプル"&amp;CHAR(10)&amp;Y$2&amp;"単価",'計算(サンプル)'!$F$3:$AB$3,0)-1))</f>
        <v/>
      </c>
      <c r="Z60" s="78" t="str">
        <f ca="1">IF(X60=0,0,OFFSET('計算(サンプル)'!$F61,0,MATCH("サンプル"&amp;CHAR(10)&amp;Z$2&amp;"単価",'計算(サンプル)'!$F$3:$AB$3,0)-1))</f>
        <v/>
      </c>
      <c r="AA60" s="78" t="str">
        <f ca="1">IF(Y60=0,0,OFFSET('計算(サンプル)'!$F61,0,MATCH("サンプル"&amp;CHAR(10)&amp;AA$2&amp;"単価",'計算(サンプル)'!$F$3:$AB$3,0)-1))</f>
        <v/>
      </c>
      <c r="AB60" s="78" t="str">
        <f t="shared" ca="1" si="11"/>
        <v/>
      </c>
      <c r="AC60" s="78" t="str">
        <f t="shared" ca="1" si="12"/>
        <v/>
      </c>
      <c r="AD60" s="78" t="str">
        <f t="shared" ca="1" si="13"/>
        <v/>
      </c>
      <c r="AE60" s="78" t="str">
        <f t="shared" ca="1" si="14"/>
        <v/>
      </c>
      <c r="AF60" s="78" t="str">
        <f t="shared" ca="1" si="15"/>
        <v/>
      </c>
      <c r="AG60" s="78" t="str">
        <f t="shared" ca="1" si="16"/>
        <v/>
      </c>
      <c r="AH60" s="78" t="str">
        <f t="shared" ca="1" si="17"/>
        <v/>
      </c>
      <c r="AI60" s="78" t="str">
        <f t="shared" ca="1" si="18"/>
        <v/>
      </c>
      <c r="AJ60" s="78" t="str">
        <f t="shared" ca="1" si="19"/>
        <v/>
      </c>
      <c r="AK60" s="78" t="str">
        <f t="shared" ca="1" si="20"/>
        <v/>
      </c>
      <c r="AL60" s="78" t="str">
        <f t="shared" ca="1" si="21"/>
        <v/>
      </c>
      <c r="AM60" s="78" t="str">
        <f t="shared" ca="1" si="22"/>
        <v/>
      </c>
    </row>
    <row r="61" spans="1:39" ht="15.75" customHeight="1">
      <c r="A61" s="38">
        <v>59</v>
      </c>
      <c r="B61" s="38" t="str">
        <f>IF(ISBLANK(ID管理番号商品名入力!D61),"",ID管理番号商品名入力!D61)</f>
        <v/>
      </c>
      <c r="C61" s="39" t="str">
        <f>IF(ISBLANK(ID管理番号商品名入力!F61),"",ID管理番号商品名入力!F61)</f>
        <v/>
      </c>
      <c r="D61" s="22" t="str">
        <f>IF(ISBLANK(サンプル入力!J62),"",サンプル入力!J62)</f>
        <v/>
      </c>
      <c r="E61" s="80" t="str">
        <f>IFERROR(VLOOKUP($D61,配送グループ設定!$A$31:$H$40,6,FALSE),"")</f>
        <v/>
      </c>
      <c r="F61" s="80" t="str">
        <f>IFERROR(VLOOKUP($D61,配送グループ設定!$A$31:$H$40,8,FALSE),"")</f>
        <v/>
      </c>
      <c r="G61" s="78">
        <v>0</v>
      </c>
      <c r="H61" s="78">
        <v>0</v>
      </c>
      <c r="I61" s="78">
        <v>0</v>
      </c>
      <c r="J61" s="78">
        <v>1</v>
      </c>
      <c r="K61" s="78" t="str">
        <f>IF(ISBLANK(サンプル入力!M62),"",サンプル入力!M62)</f>
        <v/>
      </c>
      <c r="L61" s="78">
        <v>1</v>
      </c>
      <c r="M61" s="81" t="str">
        <f>IF(ISBLANK(中部・下部フリースペース作成!$E$10),"5",中部・下部フリースペース作成!$E$10&amp;",5")</f>
        <v>5</v>
      </c>
      <c r="N61" s="81" t="str">
        <f>IF(ISBLANK(商品台帳反映用!E366),"",商品台帳反映用!E366)</f>
        <v/>
      </c>
      <c r="O61" s="81" t="str">
        <f ca="1">IF(N61=0,0,IF(ISBLANK(サンプル入力!F62),"",'計算(サンプル)'!F62))</f>
        <v/>
      </c>
      <c r="P61" s="78" t="str">
        <f ca="1">IF(N61=0,0,OFFSET('計算(サンプル)'!$F62,0,MATCH("サンプル"&amp;CHAR(10)&amp;P$2&amp;"単価",'計算(サンプル)'!$F$3:$AB$3,0)-1))</f>
        <v/>
      </c>
      <c r="Q61" s="78" t="str">
        <f ca="1">IF(O61=0,0,OFFSET('計算(サンプル)'!$F62,0,MATCH("サンプル"&amp;CHAR(10)&amp;Q$2&amp;"単価",'計算(サンプル)'!$F$3:$AB$3,0)-1))</f>
        <v/>
      </c>
      <c r="R61" s="78" t="str">
        <f ca="1">IF(P61=0,0,OFFSET('計算(サンプル)'!$F62,0,MATCH("サンプル"&amp;CHAR(10)&amp;R$2&amp;"単価",'計算(サンプル)'!$F$3:$AB$3,0)-1))</f>
        <v/>
      </c>
      <c r="S61" s="78" t="str">
        <f ca="1">IF(Q61=0,0,OFFSET('計算(サンプル)'!$F62,0,MATCH("サンプル"&amp;CHAR(10)&amp;S$2&amp;"単価",'計算(サンプル)'!$F$3:$AB$3,0)-1))</f>
        <v/>
      </c>
      <c r="T61" s="78" t="str">
        <f ca="1">IF(R61=0,0,OFFSET('計算(サンプル)'!$F62,0,MATCH("サンプル"&amp;CHAR(10)&amp;T$2&amp;"単価",'計算(サンプル)'!$F$3:$AB$3,0)-1))</f>
        <v/>
      </c>
      <c r="U61" s="78" t="str">
        <f ca="1">IF(S61=0,0,OFFSET('計算(サンプル)'!$F62,0,MATCH("サンプル"&amp;CHAR(10)&amp;U$2&amp;"単価",'計算(サンプル)'!$F$3:$AB$3,0)-1))</f>
        <v/>
      </c>
      <c r="V61" s="78" t="str">
        <f ca="1">IF(T61=0,0,OFFSET('計算(サンプル)'!$F62,0,MATCH("サンプル"&amp;CHAR(10)&amp;V$2&amp;"単価",'計算(サンプル)'!$F$3:$AB$3,0)-1))</f>
        <v/>
      </c>
      <c r="W61" s="78" t="str">
        <f ca="1">IF(U61=0,0,OFFSET('計算(サンプル)'!$F62,0,MATCH("サンプル"&amp;CHAR(10)&amp;W$2&amp;"単価",'計算(サンプル)'!$F$3:$AB$3,0)-1))</f>
        <v/>
      </c>
      <c r="X61" s="78" t="str">
        <f ca="1">IF(V61=0,0,OFFSET('計算(サンプル)'!$F62,0,MATCH("サンプル"&amp;CHAR(10)&amp;X$2&amp;"単価",'計算(サンプル)'!$F$3:$AB$3,0)-1))</f>
        <v/>
      </c>
      <c r="Y61" s="78" t="str">
        <f ca="1">IF(W61=0,0,OFFSET('計算(サンプル)'!$F62,0,MATCH("サンプル"&amp;CHAR(10)&amp;Y$2&amp;"単価",'計算(サンプル)'!$F$3:$AB$3,0)-1))</f>
        <v/>
      </c>
      <c r="Z61" s="78" t="str">
        <f ca="1">IF(X61=0,0,OFFSET('計算(サンプル)'!$F62,0,MATCH("サンプル"&amp;CHAR(10)&amp;Z$2&amp;"単価",'計算(サンプル)'!$F$3:$AB$3,0)-1))</f>
        <v/>
      </c>
      <c r="AA61" s="78" t="str">
        <f ca="1">IF(Y61=0,0,OFFSET('計算(サンプル)'!$F62,0,MATCH("サンプル"&amp;CHAR(10)&amp;AA$2&amp;"単価",'計算(サンプル)'!$F$3:$AB$3,0)-1))</f>
        <v/>
      </c>
      <c r="AB61" s="78" t="str">
        <f t="shared" ca="1" si="11"/>
        <v/>
      </c>
      <c r="AC61" s="78" t="str">
        <f t="shared" ca="1" si="12"/>
        <v/>
      </c>
      <c r="AD61" s="78" t="str">
        <f t="shared" ca="1" si="13"/>
        <v/>
      </c>
      <c r="AE61" s="78" t="str">
        <f t="shared" ca="1" si="14"/>
        <v/>
      </c>
      <c r="AF61" s="78" t="str">
        <f t="shared" ca="1" si="15"/>
        <v/>
      </c>
      <c r="AG61" s="78" t="str">
        <f t="shared" ca="1" si="16"/>
        <v/>
      </c>
      <c r="AH61" s="78" t="str">
        <f t="shared" ca="1" si="17"/>
        <v/>
      </c>
      <c r="AI61" s="78" t="str">
        <f t="shared" ca="1" si="18"/>
        <v/>
      </c>
      <c r="AJ61" s="78" t="str">
        <f t="shared" ca="1" si="19"/>
        <v/>
      </c>
      <c r="AK61" s="78" t="str">
        <f t="shared" ca="1" si="20"/>
        <v/>
      </c>
      <c r="AL61" s="78" t="str">
        <f t="shared" ca="1" si="21"/>
        <v/>
      </c>
      <c r="AM61" s="78" t="str">
        <f t="shared" ca="1" si="22"/>
        <v/>
      </c>
    </row>
    <row r="62" spans="1:39" ht="15.75" customHeight="1">
      <c r="A62" s="38">
        <v>60</v>
      </c>
      <c r="B62" s="38" t="str">
        <f>IF(ISBLANK(ID管理番号商品名入力!D62),"",ID管理番号商品名入力!D62)</f>
        <v/>
      </c>
      <c r="C62" s="39" t="str">
        <f>IF(ISBLANK(ID管理番号商品名入力!F62),"",ID管理番号商品名入力!F62)</f>
        <v/>
      </c>
      <c r="D62" s="22" t="str">
        <f>IF(ISBLANK(サンプル入力!J63),"",サンプル入力!J63)</f>
        <v/>
      </c>
      <c r="E62" s="80" t="str">
        <f>IFERROR(VLOOKUP($D62,配送グループ設定!$A$31:$H$40,6,FALSE),"")</f>
        <v/>
      </c>
      <c r="F62" s="80" t="str">
        <f>IFERROR(VLOOKUP($D62,配送グループ設定!$A$31:$H$40,8,FALSE),"")</f>
        <v/>
      </c>
      <c r="G62" s="78">
        <v>0</v>
      </c>
      <c r="H62" s="78">
        <v>0</v>
      </c>
      <c r="I62" s="78">
        <v>0</v>
      </c>
      <c r="J62" s="78">
        <v>1</v>
      </c>
      <c r="K62" s="78" t="str">
        <f>IF(ISBLANK(サンプル入力!M63),"",サンプル入力!M63)</f>
        <v/>
      </c>
      <c r="L62" s="78">
        <v>1</v>
      </c>
      <c r="M62" s="81" t="str">
        <f>IF(ISBLANK(中部・下部フリースペース作成!$E$10),"5",中部・下部フリースペース作成!$E$10&amp;",5")</f>
        <v>5</v>
      </c>
      <c r="N62" s="81" t="str">
        <f>IF(ISBLANK(商品台帳反映用!E367),"",商品台帳反映用!E367)</f>
        <v/>
      </c>
      <c r="O62" s="81" t="str">
        <f ca="1">IF(N62=0,0,IF(ISBLANK(サンプル入力!F63),"",'計算(サンプル)'!F63))</f>
        <v/>
      </c>
      <c r="P62" s="78" t="str">
        <f ca="1">IF(N62=0,0,OFFSET('計算(サンプル)'!$F63,0,MATCH("サンプル"&amp;CHAR(10)&amp;P$2&amp;"単価",'計算(サンプル)'!$F$3:$AB$3,0)-1))</f>
        <v/>
      </c>
      <c r="Q62" s="78" t="str">
        <f ca="1">IF(O62=0,0,OFFSET('計算(サンプル)'!$F63,0,MATCH("サンプル"&amp;CHAR(10)&amp;Q$2&amp;"単価",'計算(サンプル)'!$F$3:$AB$3,0)-1))</f>
        <v/>
      </c>
      <c r="R62" s="78" t="str">
        <f ca="1">IF(P62=0,0,OFFSET('計算(サンプル)'!$F63,0,MATCH("サンプル"&amp;CHAR(10)&amp;R$2&amp;"単価",'計算(サンプル)'!$F$3:$AB$3,0)-1))</f>
        <v/>
      </c>
      <c r="S62" s="78" t="str">
        <f ca="1">IF(Q62=0,0,OFFSET('計算(サンプル)'!$F63,0,MATCH("サンプル"&amp;CHAR(10)&amp;S$2&amp;"単価",'計算(サンプル)'!$F$3:$AB$3,0)-1))</f>
        <v/>
      </c>
      <c r="T62" s="78" t="str">
        <f ca="1">IF(R62=0,0,OFFSET('計算(サンプル)'!$F63,0,MATCH("サンプル"&amp;CHAR(10)&amp;T$2&amp;"単価",'計算(サンプル)'!$F$3:$AB$3,0)-1))</f>
        <v/>
      </c>
      <c r="U62" s="78" t="str">
        <f ca="1">IF(S62=0,0,OFFSET('計算(サンプル)'!$F63,0,MATCH("サンプル"&amp;CHAR(10)&amp;U$2&amp;"単価",'計算(サンプル)'!$F$3:$AB$3,0)-1))</f>
        <v/>
      </c>
      <c r="V62" s="78" t="str">
        <f ca="1">IF(T62=0,0,OFFSET('計算(サンプル)'!$F63,0,MATCH("サンプル"&amp;CHAR(10)&amp;V$2&amp;"単価",'計算(サンプル)'!$F$3:$AB$3,0)-1))</f>
        <v/>
      </c>
      <c r="W62" s="78" t="str">
        <f ca="1">IF(U62=0,0,OFFSET('計算(サンプル)'!$F63,0,MATCH("サンプル"&amp;CHAR(10)&amp;W$2&amp;"単価",'計算(サンプル)'!$F$3:$AB$3,0)-1))</f>
        <v/>
      </c>
      <c r="X62" s="78" t="str">
        <f ca="1">IF(V62=0,0,OFFSET('計算(サンプル)'!$F63,0,MATCH("サンプル"&amp;CHAR(10)&amp;X$2&amp;"単価",'計算(サンプル)'!$F$3:$AB$3,0)-1))</f>
        <v/>
      </c>
      <c r="Y62" s="78" t="str">
        <f ca="1">IF(W62=0,0,OFFSET('計算(サンプル)'!$F63,0,MATCH("サンプル"&amp;CHAR(10)&amp;Y$2&amp;"単価",'計算(サンプル)'!$F$3:$AB$3,0)-1))</f>
        <v/>
      </c>
      <c r="Z62" s="78" t="str">
        <f ca="1">IF(X62=0,0,OFFSET('計算(サンプル)'!$F63,0,MATCH("サンプル"&amp;CHAR(10)&amp;Z$2&amp;"単価",'計算(サンプル)'!$F$3:$AB$3,0)-1))</f>
        <v/>
      </c>
      <c r="AA62" s="78" t="str">
        <f ca="1">IF(Y62=0,0,OFFSET('計算(サンプル)'!$F63,0,MATCH("サンプル"&amp;CHAR(10)&amp;AA$2&amp;"単価",'計算(サンプル)'!$F$3:$AB$3,0)-1))</f>
        <v/>
      </c>
      <c r="AB62" s="78" t="str">
        <f t="shared" ca="1" si="11"/>
        <v/>
      </c>
      <c r="AC62" s="78" t="str">
        <f t="shared" ca="1" si="12"/>
        <v/>
      </c>
      <c r="AD62" s="78" t="str">
        <f t="shared" ca="1" si="13"/>
        <v/>
      </c>
      <c r="AE62" s="78" t="str">
        <f t="shared" ca="1" si="14"/>
        <v/>
      </c>
      <c r="AF62" s="78" t="str">
        <f t="shared" ca="1" si="15"/>
        <v/>
      </c>
      <c r="AG62" s="78" t="str">
        <f t="shared" ca="1" si="16"/>
        <v/>
      </c>
      <c r="AH62" s="78" t="str">
        <f t="shared" ca="1" si="17"/>
        <v/>
      </c>
      <c r="AI62" s="78" t="str">
        <f t="shared" ca="1" si="18"/>
        <v/>
      </c>
      <c r="AJ62" s="78" t="str">
        <f t="shared" ca="1" si="19"/>
        <v/>
      </c>
      <c r="AK62" s="78" t="str">
        <f t="shared" ca="1" si="20"/>
        <v/>
      </c>
      <c r="AL62" s="78" t="str">
        <f t="shared" ca="1" si="21"/>
        <v/>
      </c>
      <c r="AM62" s="78" t="str">
        <f t="shared" ca="1" si="22"/>
        <v/>
      </c>
    </row>
    <row r="63" spans="1:39" ht="15.75" customHeight="1">
      <c r="A63" s="38">
        <v>61</v>
      </c>
      <c r="B63" s="38" t="str">
        <f>IF(ISBLANK(ID管理番号商品名入力!D63),"",ID管理番号商品名入力!D63)</f>
        <v/>
      </c>
      <c r="C63" s="39" t="str">
        <f>IF(ISBLANK(ID管理番号商品名入力!F63),"",ID管理番号商品名入力!F63)</f>
        <v/>
      </c>
      <c r="D63" s="22" t="str">
        <f>IF(ISBLANK(サンプル入力!J64),"",サンプル入力!J64)</f>
        <v/>
      </c>
      <c r="E63" s="80" t="str">
        <f>IFERROR(VLOOKUP($D63,配送グループ設定!$A$31:$H$40,6,FALSE),"")</f>
        <v/>
      </c>
      <c r="F63" s="80" t="str">
        <f>IFERROR(VLOOKUP($D63,配送グループ設定!$A$31:$H$40,8,FALSE),"")</f>
        <v/>
      </c>
      <c r="G63" s="78">
        <v>0</v>
      </c>
      <c r="H63" s="78">
        <v>0</v>
      </c>
      <c r="I63" s="78">
        <v>0</v>
      </c>
      <c r="J63" s="78">
        <v>1</v>
      </c>
      <c r="K63" s="78" t="str">
        <f>IF(ISBLANK(サンプル入力!M64),"",サンプル入力!M64)</f>
        <v/>
      </c>
      <c r="L63" s="78">
        <v>1</v>
      </c>
      <c r="M63" s="81" t="str">
        <f>IF(ISBLANK(中部・下部フリースペース作成!$E$10),"5",中部・下部フリースペース作成!$E$10&amp;",5")</f>
        <v>5</v>
      </c>
      <c r="N63" s="81" t="str">
        <f>IF(ISBLANK(商品台帳反映用!E368),"",商品台帳反映用!E368)</f>
        <v/>
      </c>
      <c r="O63" s="81" t="str">
        <f ca="1">IF(N63=0,0,IF(ISBLANK(サンプル入力!F64),"",'計算(サンプル)'!F64))</f>
        <v/>
      </c>
      <c r="P63" s="78" t="str">
        <f ca="1">IF(N63=0,0,OFFSET('計算(サンプル)'!$F64,0,MATCH("サンプル"&amp;CHAR(10)&amp;P$2&amp;"単価",'計算(サンプル)'!$F$3:$AB$3,0)-1))</f>
        <v/>
      </c>
      <c r="Q63" s="78" t="str">
        <f ca="1">IF(O63=0,0,OFFSET('計算(サンプル)'!$F64,0,MATCH("サンプル"&amp;CHAR(10)&amp;Q$2&amp;"単価",'計算(サンプル)'!$F$3:$AB$3,0)-1))</f>
        <v/>
      </c>
      <c r="R63" s="78" t="str">
        <f ca="1">IF(P63=0,0,OFFSET('計算(サンプル)'!$F64,0,MATCH("サンプル"&amp;CHAR(10)&amp;R$2&amp;"単価",'計算(サンプル)'!$F$3:$AB$3,0)-1))</f>
        <v/>
      </c>
      <c r="S63" s="78" t="str">
        <f ca="1">IF(Q63=0,0,OFFSET('計算(サンプル)'!$F64,0,MATCH("サンプル"&amp;CHAR(10)&amp;S$2&amp;"単価",'計算(サンプル)'!$F$3:$AB$3,0)-1))</f>
        <v/>
      </c>
      <c r="T63" s="78" t="str">
        <f ca="1">IF(R63=0,0,OFFSET('計算(サンプル)'!$F64,0,MATCH("サンプル"&amp;CHAR(10)&amp;T$2&amp;"単価",'計算(サンプル)'!$F$3:$AB$3,0)-1))</f>
        <v/>
      </c>
      <c r="U63" s="78" t="str">
        <f ca="1">IF(S63=0,0,OFFSET('計算(サンプル)'!$F64,0,MATCH("サンプル"&amp;CHAR(10)&amp;U$2&amp;"単価",'計算(サンプル)'!$F$3:$AB$3,0)-1))</f>
        <v/>
      </c>
      <c r="V63" s="78" t="str">
        <f ca="1">IF(T63=0,0,OFFSET('計算(サンプル)'!$F64,0,MATCH("サンプル"&amp;CHAR(10)&amp;V$2&amp;"単価",'計算(サンプル)'!$F$3:$AB$3,0)-1))</f>
        <v/>
      </c>
      <c r="W63" s="78" t="str">
        <f ca="1">IF(U63=0,0,OFFSET('計算(サンプル)'!$F64,0,MATCH("サンプル"&amp;CHAR(10)&amp;W$2&amp;"単価",'計算(サンプル)'!$F$3:$AB$3,0)-1))</f>
        <v/>
      </c>
      <c r="X63" s="78" t="str">
        <f ca="1">IF(V63=0,0,OFFSET('計算(サンプル)'!$F64,0,MATCH("サンプル"&amp;CHAR(10)&amp;X$2&amp;"単価",'計算(サンプル)'!$F$3:$AB$3,0)-1))</f>
        <v/>
      </c>
      <c r="Y63" s="78" t="str">
        <f ca="1">IF(W63=0,0,OFFSET('計算(サンプル)'!$F64,0,MATCH("サンプル"&amp;CHAR(10)&amp;Y$2&amp;"単価",'計算(サンプル)'!$F$3:$AB$3,0)-1))</f>
        <v/>
      </c>
      <c r="Z63" s="78" t="str">
        <f ca="1">IF(X63=0,0,OFFSET('計算(サンプル)'!$F64,0,MATCH("サンプル"&amp;CHAR(10)&amp;Z$2&amp;"単価",'計算(サンプル)'!$F$3:$AB$3,0)-1))</f>
        <v/>
      </c>
      <c r="AA63" s="78" t="str">
        <f ca="1">IF(Y63=0,0,OFFSET('計算(サンプル)'!$F64,0,MATCH("サンプル"&amp;CHAR(10)&amp;AA$2&amp;"単価",'計算(サンプル)'!$F$3:$AB$3,0)-1))</f>
        <v/>
      </c>
      <c r="AB63" s="78" t="str">
        <f t="shared" ca="1" si="11"/>
        <v/>
      </c>
      <c r="AC63" s="78" t="str">
        <f t="shared" ca="1" si="12"/>
        <v/>
      </c>
      <c r="AD63" s="78" t="str">
        <f t="shared" ca="1" si="13"/>
        <v/>
      </c>
      <c r="AE63" s="78" t="str">
        <f t="shared" ca="1" si="14"/>
        <v/>
      </c>
      <c r="AF63" s="78" t="str">
        <f t="shared" ca="1" si="15"/>
        <v/>
      </c>
      <c r="AG63" s="78" t="str">
        <f t="shared" ca="1" si="16"/>
        <v/>
      </c>
      <c r="AH63" s="78" t="str">
        <f t="shared" ca="1" si="17"/>
        <v/>
      </c>
      <c r="AI63" s="78" t="str">
        <f t="shared" ca="1" si="18"/>
        <v/>
      </c>
      <c r="AJ63" s="78" t="str">
        <f t="shared" ca="1" si="19"/>
        <v/>
      </c>
      <c r="AK63" s="78" t="str">
        <f t="shared" ca="1" si="20"/>
        <v/>
      </c>
      <c r="AL63" s="78" t="str">
        <f t="shared" ca="1" si="21"/>
        <v/>
      </c>
      <c r="AM63" s="78" t="str">
        <f t="shared" ca="1" si="22"/>
        <v/>
      </c>
    </row>
    <row r="64" spans="1:39" ht="15.75" customHeight="1">
      <c r="A64" s="38">
        <v>62</v>
      </c>
      <c r="B64" s="38" t="str">
        <f>IF(ISBLANK(ID管理番号商品名入力!D64),"",ID管理番号商品名入力!D64)</f>
        <v/>
      </c>
      <c r="C64" s="39" t="str">
        <f>IF(ISBLANK(ID管理番号商品名入力!F64),"",ID管理番号商品名入力!F64)</f>
        <v/>
      </c>
      <c r="D64" s="22" t="str">
        <f>IF(ISBLANK(サンプル入力!J65),"",サンプル入力!J65)</f>
        <v/>
      </c>
      <c r="E64" s="80" t="str">
        <f>IFERROR(VLOOKUP($D64,配送グループ設定!$A$31:$H$40,6,FALSE),"")</f>
        <v/>
      </c>
      <c r="F64" s="80" t="str">
        <f>IFERROR(VLOOKUP($D64,配送グループ設定!$A$31:$H$40,8,FALSE),"")</f>
        <v/>
      </c>
      <c r="G64" s="78">
        <v>0</v>
      </c>
      <c r="H64" s="78">
        <v>0</v>
      </c>
      <c r="I64" s="78">
        <v>0</v>
      </c>
      <c r="J64" s="78">
        <v>1</v>
      </c>
      <c r="K64" s="78" t="str">
        <f>IF(ISBLANK(サンプル入力!M65),"",サンプル入力!M65)</f>
        <v/>
      </c>
      <c r="L64" s="78">
        <v>1</v>
      </c>
      <c r="M64" s="81" t="str">
        <f>IF(ISBLANK(中部・下部フリースペース作成!$E$10),"5",中部・下部フリースペース作成!$E$10&amp;",5")</f>
        <v>5</v>
      </c>
      <c r="N64" s="81" t="str">
        <f>IF(ISBLANK(商品台帳反映用!E369),"",商品台帳反映用!E369)</f>
        <v/>
      </c>
      <c r="O64" s="81" t="str">
        <f ca="1">IF(N64=0,0,IF(ISBLANK(サンプル入力!F65),"",'計算(サンプル)'!F65))</f>
        <v/>
      </c>
      <c r="P64" s="78" t="str">
        <f ca="1">IF(N64=0,0,OFFSET('計算(サンプル)'!$F65,0,MATCH("サンプル"&amp;CHAR(10)&amp;P$2&amp;"単価",'計算(サンプル)'!$F$3:$AB$3,0)-1))</f>
        <v/>
      </c>
      <c r="Q64" s="78" t="str">
        <f ca="1">IF(O64=0,0,OFFSET('計算(サンプル)'!$F65,0,MATCH("サンプル"&amp;CHAR(10)&amp;Q$2&amp;"単価",'計算(サンプル)'!$F$3:$AB$3,0)-1))</f>
        <v/>
      </c>
      <c r="R64" s="78" t="str">
        <f ca="1">IF(P64=0,0,OFFSET('計算(サンプル)'!$F65,0,MATCH("サンプル"&amp;CHAR(10)&amp;R$2&amp;"単価",'計算(サンプル)'!$F$3:$AB$3,0)-1))</f>
        <v/>
      </c>
      <c r="S64" s="78" t="str">
        <f ca="1">IF(Q64=0,0,OFFSET('計算(サンプル)'!$F65,0,MATCH("サンプル"&amp;CHAR(10)&amp;S$2&amp;"単価",'計算(サンプル)'!$F$3:$AB$3,0)-1))</f>
        <v/>
      </c>
      <c r="T64" s="78" t="str">
        <f ca="1">IF(R64=0,0,OFFSET('計算(サンプル)'!$F65,0,MATCH("サンプル"&amp;CHAR(10)&amp;T$2&amp;"単価",'計算(サンプル)'!$F$3:$AB$3,0)-1))</f>
        <v/>
      </c>
      <c r="U64" s="78" t="str">
        <f ca="1">IF(S64=0,0,OFFSET('計算(サンプル)'!$F65,0,MATCH("サンプル"&amp;CHAR(10)&amp;U$2&amp;"単価",'計算(サンプル)'!$F$3:$AB$3,0)-1))</f>
        <v/>
      </c>
      <c r="V64" s="78" t="str">
        <f ca="1">IF(T64=0,0,OFFSET('計算(サンプル)'!$F65,0,MATCH("サンプル"&amp;CHAR(10)&amp;V$2&amp;"単価",'計算(サンプル)'!$F$3:$AB$3,0)-1))</f>
        <v/>
      </c>
      <c r="W64" s="78" t="str">
        <f ca="1">IF(U64=0,0,OFFSET('計算(サンプル)'!$F65,0,MATCH("サンプル"&amp;CHAR(10)&amp;W$2&amp;"単価",'計算(サンプル)'!$F$3:$AB$3,0)-1))</f>
        <v/>
      </c>
      <c r="X64" s="78" t="str">
        <f ca="1">IF(V64=0,0,OFFSET('計算(サンプル)'!$F65,0,MATCH("サンプル"&amp;CHAR(10)&amp;X$2&amp;"単価",'計算(サンプル)'!$F$3:$AB$3,0)-1))</f>
        <v/>
      </c>
      <c r="Y64" s="78" t="str">
        <f ca="1">IF(W64=0,0,OFFSET('計算(サンプル)'!$F65,0,MATCH("サンプル"&amp;CHAR(10)&amp;Y$2&amp;"単価",'計算(サンプル)'!$F$3:$AB$3,0)-1))</f>
        <v/>
      </c>
      <c r="Z64" s="78" t="str">
        <f ca="1">IF(X64=0,0,OFFSET('計算(サンプル)'!$F65,0,MATCH("サンプル"&amp;CHAR(10)&amp;Z$2&amp;"単価",'計算(サンプル)'!$F$3:$AB$3,0)-1))</f>
        <v/>
      </c>
      <c r="AA64" s="78" t="str">
        <f ca="1">IF(Y64=0,0,OFFSET('計算(サンプル)'!$F65,0,MATCH("サンプル"&amp;CHAR(10)&amp;AA$2&amp;"単価",'計算(サンプル)'!$F$3:$AB$3,0)-1))</f>
        <v/>
      </c>
      <c r="AB64" s="78" t="str">
        <f t="shared" ca="1" si="11"/>
        <v/>
      </c>
      <c r="AC64" s="78" t="str">
        <f t="shared" ca="1" si="12"/>
        <v/>
      </c>
      <c r="AD64" s="78" t="str">
        <f t="shared" ca="1" si="13"/>
        <v/>
      </c>
      <c r="AE64" s="78" t="str">
        <f t="shared" ca="1" si="14"/>
        <v/>
      </c>
      <c r="AF64" s="78" t="str">
        <f t="shared" ca="1" si="15"/>
        <v/>
      </c>
      <c r="AG64" s="78" t="str">
        <f t="shared" ca="1" si="16"/>
        <v/>
      </c>
      <c r="AH64" s="78" t="str">
        <f t="shared" ca="1" si="17"/>
        <v/>
      </c>
      <c r="AI64" s="78" t="str">
        <f t="shared" ca="1" si="18"/>
        <v/>
      </c>
      <c r="AJ64" s="78" t="str">
        <f t="shared" ca="1" si="19"/>
        <v/>
      </c>
      <c r="AK64" s="78" t="str">
        <f t="shared" ca="1" si="20"/>
        <v/>
      </c>
      <c r="AL64" s="78" t="str">
        <f t="shared" ca="1" si="21"/>
        <v/>
      </c>
      <c r="AM64" s="78" t="str">
        <f t="shared" ca="1" si="22"/>
        <v/>
      </c>
    </row>
    <row r="65" spans="1:39" ht="15.75" customHeight="1">
      <c r="A65" s="38">
        <v>63</v>
      </c>
      <c r="B65" s="38" t="str">
        <f>IF(ISBLANK(ID管理番号商品名入力!D65),"",ID管理番号商品名入力!D65)</f>
        <v/>
      </c>
      <c r="C65" s="39" t="str">
        <f>IF(ISBLANK(ID管理番号商品名入力!F65),"",ID管理番号商品名入力!F65)</f>
        <v/>
      </c>
      <c r="D65" s="22" t="str">
        <f>IF(ISBLANK(サンプル入力!J66),"",サンプル入力!J66)</f>
        <v/>
      </c>
      <c r="E65" s="80" t="str">
        <f>IFERROR(VLOOKUP($D65,配送グループ設定!$A$31:$H$40,6,FALSE),"")</f>
        <v/>
      </c>
      <c r="F65" s="80" t="str">
        <f>IFERROR(VLOOKUP($D65,配送グループ設定!$A$31:$H$40,8,FALSE),"")</f>
        <v/>
      </c>
      <c r="G65" s="78">
        <v>0</v>
      </c>
      <c r="H65" s="78">
        <v>0</v>
      </c>
      <c r="I65" s="78">
        <v>0</v>
      </c>
      <c r="J65" s="78">
        <v>1</v>
      </c>
      <c r="K65" s="78" t="str">
        <f>IF(ISBLANK(サンプル入力!M66),"",サンプル入力!M66)</f>
        <v/>
      </c>
      <c r="L65" s="78">
        <v>1</v>
      </c>
      <c r="M65" s="81" t="str">
        <f>IF(ISBLANK(中部・下部フリースペース作成!$E$10),"5",中部・下部フリースペース作成!$E$10&amp;",5")</f>
        <v>5</v>
      </c>
      <c r="N65" s="81" t="str">
        <f>IF(ISBLANK(商品台帳反映用!E370),"",商品台帳反映用!E370)</f>
        <v/>
      </c>
      <c r="O65" s="81" t="str">
        <f ca="1">IF(N65=0,0,IF(ISBLANK(サンプル入力!F66),"",'計算(サンプル)'!F66))</f>
        <v/>
      </c>
      <c r="P65" s="78" t="str">
        <f ca="1">IF(N65=0,0,OFFSET('計算(サンプル)'!$F66,0,MATCH("サンプル"&amp;CHAR(10)&amp;P$2&amp;"単価",'計算(サンプル)'!$F$3:$AB$3,0)-1))</f>
        <v/>
      </c>
      <c r="Q65" s="78" t="str">
        <f ca="1">IF(O65=0,0,OFFSET('計算(サンプル)'!$F66,0,MATCH("サンプル"&amp;CHAR(10)&amp;Q$2&amp;"単価",'計算(サンプル)'!$F$3:$AB$3,0)-1))</f>
        <v/>
      </c>
      <c r="R65" s="78" t="str">
        <f ca="1">IF(P65=0,0,OFFSET('計算(サンプル)'!$F66,0,MATCH("サンプル"&amp;CHAR(10)&amp;R$2&amp;"単価",'計算(サンプル)'!$F$3:$AB$3,0)-1))</f>
        <v/>
      </c>
      <c r="S65" s="78" t="str">
        <f ca="1">IF(Q65=0,0,OFFSET('計算(サンプル)'!$F66,0,MATCH("サンプル"&amp;CHAR(10)&amp;S$2&amp;"単価",'計算(サンプル)'!$F$3:$AB$3,0)-1))</f>
        <v/>
      </c>
      <c r="T65" s="78" t="str">
        <f ca="1">IF(R65=0,0,OFFSET('計算(サンプル)'!$F66,0,MATCH("サンプル"&amp;CHAR(10)&amp;T$2&amp;"単価",'計算(サンプル)'!$F$3:$AB$3,0)-1))</f>
        <v/>
      </c>
      <c r="U65" s="78" t="str">
        <f ca="1">IF(S65=0,0,OFFSET('計算(サンプル)'!$F66,0,MATCH("サンプル"&amp;CHAR(10)&amp;U$2&amp;"単価",'計算(サンプル)'!$F$3:$AB$3,0)-1))</f>
        <v/>
      </c>
      <c r="V65" s="78" t="str">
        <f ca="1">IF(T65=0,0,OFFSET('計算(サンプル)'!$F66,0,MATCH("サンプル"&amp;CHAR(10)&amp;V$2&amp;"単価",'計算(サンプル)'!$F$3:$AB$3,0)-1))</f>
        <v/>
      </c>
      <c r="W65" s="78" t="str">
        <f ca="1">IF(U65=0,0,OFFSET('計算(サンプル)'!$F66,0,MATCH("サンプル"&amp;CHAR(10)&amp;W$2&amp;"単価",'計算(サンプル)'!$F$3:$AB$3,0)-1))</f>
        <v/>
      </c>
      <c r="X65" s="78" t="str">
        <f ca="1">IF(V65=0,0,OFFSET('計算(サンプル)'!$F66,0,MATCH("サンプル"&amp;CHAR(10)&amp;X$2&amp;"単価",'計算(サンプル)'!$F$3:$AB$3,0)-1))</f>
        <v/>
      </c>
      <c r="Y65" s="78" t="str">
        <f ca="1">IF(W65=0,0,OFFSET('計算(サンプル)'!$F66,0,MATCH("サンプル"&amp;CHAR(10)&amp;Y$2&amp;"単価",'計算(サンプル)'!$F$3:$AB$3,0)-1))</f>
        <v/>
      </c>
      <c r="Z65" s="78" t="str">
        <f ca="1">IF(X65=0,0,OFFSET('計算(サンプル)'!$F66,0,MATCH("サンプル"&amp;CHAR(10)&amp;Z$2&amp;"単価",'計算(サンプル)'!$F$3:$AB$3,0)-1))</f>
        <v/>
      </c>
      <c r="AA65" s="78" t="str">
        <f ca="1">IF(Y65=0,0,OFFSET('計算(サンプル)'!$F66,0,MATCH("サンプル"&amp;CHAR(10)&amp;AA$2&amp;"単価",'計算(サンプル)'!$F$3:$AB$3,0)-1))</f>
        <v/>
      </c>
      <c r="AB65" s="78" t="str">
        <f t="shared" ca="1" si="11"/>
        <v/>
      </c>
      <c r="AC65" s="78" t="str">
        <f t="shared" ca="1" si="12"/>
        <v/>
      </c>
      <c r="AD65" s="78" t="str">
        <f t="shared" ca="1" si="13"/>
        <v/>
      </c>
      <c r="AE65" s="78" t="str">
        <f t="shared" ca="1" si="14"/>
        <v/>
      </c>
      <c r="AF65" s="78" t="str">
        <f t="shared" ca="1" si="15"/>
        <v/>
      </c>
      <c r="AG65" s="78" t="str">
        <f t="shared" ca="1" si="16"/>
        <v/>
      </c>
      <c r="AH65" s="78" t="str">
        <f t="shared" ca="1" si="17"/>
        <v/>
      </c>
      <c r="AI65" s="78" t="str">
        <f t="shared" ca="1" si="18"/>
        <v/>
      </c>
      <c r="AJ65" s="78" t="str">
        <f t="shared" ca="1" si="19"/>
        <v/>
      </c>
      <c r="AK65" s="78" t="str">
        <f t="shared" ca="1" si="20"/>
        <v/>
      </c>
      <c r="AL65" s="78" t="str">
        <f t="shared" ca="1" si="21"/>
        <v/>
      </c>
      <c r="AM65" s="78" t="str">
        <f t="shared" ca="1" si="22"/>
        <v/>
      </c>
    </row>
    <row r="66" spans="1:39" ht="15.75" customHeight="1">
      <c r="A66" s="38">
        <v>64</v>
      </c>
      <c r="B66" s="38" t="str">
        <f>IF(ISBLANK(ID管理番号商品名入力!D66),"",ID管理番号商品名入力!D66)</f>
        <v/>
      </c>
      <c r="C66" s="39" t="str">
        <f>IF(ISBLANK(ID管理番号商品名入力!F66),"",ID管理番号商品名入力!F66)</f>
        <v/>
      </c>
      <c r="D66" s="22" t="str">
        <f>IF(ISBLANK(サンプル入力!J67),"",サンプル入力!J67)</f>
        <v/>
      </c>
      <c r="E66" s="80" t="str">
        <f>IFERROR(VLOOKUP($D66,配送グループ設定!$A$31:$H$40,6,FALSE),"")</f>
        <v/>
      </c>
      <c r="F66" s="80" t="str">
        <f>IFERROR(VLOOKUP($D66,配送グループ設定!$A$31:$H$40,8,FALSE),"")</f>
        <v/>
      </c>
      <c r="G66" s="78">
        <v>0</v>
      </c>
      <c r="H66" s="78">
        <v>0</v>
      </c>
      <c r="I66" s="78">
        <v>0</v>
      </c>
      <c r="J66" s="78">
        <v>1</v>
      </c>
      <c r="K66" s="78" t="str">
        <f>IF(ISBLANK(サンプル入力!M67),"",サンプル入力!M67)</f>
        <v/>
      </c>
      <c r="L66" s="78">
        <v>1</v>
      </c>
      <c r="M66" s="81" t="str">
        <f>IF(ISBLANK(中部・下部フリースペース作成!$E$10),"5",中部・下部フリースペース作成!$E$10&amp;",5")</f>
        <v>5</v>
      </c>
      <c r="N66" s="81" t="str">
        <f>IF(ISBLANK(商品台帳反映用!E371),"",商品台帳反映用!E371)</f>
        <v/>
      </c>
      <c r="O66" s="81" t="str">
        <f ca="1">IF(N66=0,0,IF(ISBLANK(サンプル入力!F67),"",'計算(サンプル)'!F67))</f>
        <v/>
      </c>
      <c r="P66" s="78" t="str">
        <f ca="1">IF(N66=0,0,OFFSET('計算(サンプル)'!$F67,0,MATCH("サンプル"&amp;CHAR(10)&amp;P$2&amp;"単価",'計算(サンプル)'!$F$3:$AB$3,0)-1))</f>
        <v/>
      </c>
      <c r="Q66" s="78" t="str">
        <f ca="1">IF(O66=0,0,OFFSET('計算(サンプル)'!$F67,0,MATCH("サンプル"&amp;CHAR(10)&amp;Q$2&amp;"単価",'計算(サンプル)'!$F$3:$AB$3,0)-1))</f>
        <v/>
      </c>
      <c r="R66" s="78" t="str">
        <f ca="1">IF(P66=0,0,OFFSET('計算(サンプル)'!$F67,0,MATCH("サンプル"&amp;CHAR(10)&amp;R$2&amp;"単価",'計算(サンプル)'!$F$3:$AB$3,0)-1))</f>
        <v/>
      </c>
      <c r="S66" s="78" t="str">
        <f ca="1">IF(Q66=0,0,OFFSET('計算(サンプル)'!$F67,0,MATCH("サンプル"&amp;CHAR(10)&amp;S$2&amp;"単価",'計算(サンプル)'!$F$3:$AB$3,0)-1))</f>
        <v/>
      </c>
      <c r="T66" s="78" t="str">
        <f ca="1">IF(R66=0,0,OFFSET('計算(サンプル)'!$F67,0,MATCH("サンプル"&amp;CHAR(10)&amp;T$2&amp;"単価",'計算(サンプル)'!$F$3:$AB$3,0)-1))</f>
        <v/>
      </c>
      <c r="U66" s="78" t="str">
        <f ca="1">IF(S66=0,0,OFFSET('計算(サンプル)'!$F67,0,MATCH("サンプル"&amp;CHAR(10)&amp;U$2&amp;"単価",'計算(サンプル)'!$F$3:$AB$3,0)-1))</f>
        <v/>
      </c>
      <c r="V66" s="78" t="str">
        <f ca="1">IF(T66=0,0,OFFSET('計算(サンプル)'!$F67,0,MATCH("サンプル"&amp;CHAR(10)&amp;V$2&amp;"単価",'計算(サンプル)'!$F$3:$AB$3,0)-1))</f>
        <v/>
      </c>
      <c r="W66" s="78" t="str">
        <f ca="1">IF(U66=0,0,OFFSET('計算(サンプル)'!$F67,0,MATCH("サンプル"&amp;CHAR(10)&amp;W$2&amp;"単価",'計算(サンプル)'!$F$3:$AB$3,0)-1))</f>
        <v/>
      </c>
      <c r="X66" s="78" t="str">
        <f ca="1">IF(V66=0,0,OFFSET('計算(サンプル)'!$F67,0,MATCH("サンプル"&amp;CHAR(10)&amp;X$2&amp;"単価",'計算(サンプル)'!$F$3:$AB$3,0)-1))</f>
        <v/>
      </c>
      <c r="Y66" s="78" t="str">
        <f ca="1">IF(W66=0,0,OFFSET('計算(サンプル)'!$F67,0,MATCH("サンプル"&amp;CHAR(10)&amp;Y$2&amp;"単価",'計算(サンプル)'!$F$3:$AB$3,0)-1))</f>
        <v/>
      </c>
      <c r="Z66" s="78" t="str">
        <f ca="1">IF(X66=0,0,OFFSET('計算(サンプル)'!$F67,0,MATCH("サンプル"&amp;CHAR(10)&amp;Z$2&amp;"単価",'計算(サンプル)'!$F$3:$AB$3,0)-1))</f>
        <v/>
      </c>
      <c r="AA66" s="78" t="str">
        <f ca="1">IF(Y66=0,0,OFFSET('計算(サンプル)'!$F67,0,MATCH("サンプル"&amp;CHAR(10)&amp;AA$2&amp;"単価",'計算(サンプル)'!$F$3:$AB$3,0)-1))</f>
        <v/>
      </c>
      <c r="AB66" s="78" t="str">
        <f t="shared" ca="1" si="11"/>
        <v/>
      </c>
      <c r="AC66" s="78" t="str">
        <f t="shared" ca="1" si="12"/>
        <v/>
      </c>
      <c r="AD66" s="78" t="str">
        <f t="shared" ca="1" si="13"/>
        <v/>
      </c>
      <c r="AE66" s="78" t="str">
        <f t="shared" ca="1" si="14"/>
        <v/>
      </c>
      <c r="AF66" s="78" t="str">
        <f t="shared" ca="1" si="15"/>
        <v/>
      </c>
      <c r="AG66" s="78" t="str">
        <f t="shared" ca="1" si="16"/>
        <v/>
      </c>
      <c r="AH66" s="78" t="str">
        <f t="shared" ca="1" si="17"/>
        <v/>
      </c>
      <c r="AI66" s="78" t="str">
        <f t="shared" ca="1" si="18"/>
        <v/>
      </c>
      <c r="AJ66" s="78" t="str">
        <f t="shared" ca="1" si="19"/>
        <v/>
      </c>
      <c r="AK66" s="78" t="str">
        <f t="shared" ca="1" si="20"/>
        <v/>
      </c>
      <c r="AL66" s="78" t="str">
        <f t="shared" ca="1" si="21"/>
        <v/>
      </c>
      <c r="AM66" s="78" t="str">
        <f t="shared" ca="1" si="22"/>
        <v/>
      </c>
    </row>
    <row r="67" spans="1:39" ht="15.75" customHeight="1">
      <c r="A67" s="38">
        <v>65</v>
      </c>
      <c r="B67" s="38" t="str">
        <f>IF(ISBLANK(ID管理番号商品名入力!D67),"",ID管理番号商品名入力!D67)</f>
        <v/>
      </c>
      <c r="C67" s="39" t="str">
        <f>IF(ISBLANK(ID管理番号商品名入力!F67),"",ID管理番号商品名入力!F67)</f>
        <v/>
      </c>
      <c r="D67" s="22" t="str">
        <f>IF(ISBLANK(サンプル入力!J68),"",サンプル入力!J68)</f>
        <v/>
      </c>
      <c r="E67" s="80" t="str">
        <f>IFERROR(VLOOKUP($D67,配送グループ設定!$A$31:$H$40,6,FALSE),"")</f>
        <v/>
      </c>
      <c r="F67" s="80" t="str">
        <f>IFERROR(VLOOKUP($D67,配送グループ設定!$A$31:$H$40,8,FALSE),"")</f>
        <v/>
      </c>
      <c r="G67" s="78">
        <v>0</v>
      </c>
      <c r="H67" s="78">
        <v>0</v>
      </c>
      <c r="I67" s="78">
        <v>0</v>
      </c>
      <c r="J67" s="78">
        <v>1</v>
      </c>
      <c r="K67" s="78" t="str">
        <f>IF(ISBLANK(サンプル入力!M68),"",サンプル入力!M68)</f>
        <v/>
      </c>
      <c r="L67" s="78">
        <v>1</v>
      </c>
      <c r="M67" s="81" t="str">
        <f>IF(ISBLANK(中部・下部フリースペース作成!$E$10),"5",中部・下部フリースペース作成!$E$10&amp;",5")</f>
        <v>5</v>
      </c>
      <c r="N67" s="81" t="str">
        <f>IF(ISBLANK(商品台帳反映用!E372),"",商品台帳反映用!E372)</f>
        <v/>
      </c>
      <c r="O67" s="81" t="str">
        <f ca="1">IF(N67=0,0,IF(ISBLANK(サンプル入力!F68),"",'計算(サンプル)'!F68))</f>
        <v/>
      </c>
      <c r="P67" s="78" t="str">
        <f ca="1">IF(N67=0,0,OFFSET('計算(サンプル)'!$F68,0,MATCH("サンプル"&amp;CHAR(10)&amp;P$2&amp;"単価",'計算(サンプル)'!$F$3:$AB$3,0)-1))</f>
        <v/>
      </c>
      <c r="Q67" s="78" t="str">
        <f ca="1">IF(O67=0,0,OFFSET('計算(サンプル)'!$F68,0,MATCH("サンプル"&amp;CHAR(10)&amp;Q$2&amp;"単価",'計算(サンプル)'!$F$3:$AB$3,0)-1))</f>
        <v/>
      </c>
      <c r="R67" s="78" t="str">
        <f ca="1">IF(P67=0,0,OFFSET('計算(サンプル)'!$F68,0,MATCH("サンプル"&amp;CHAR(10)&amp;R$2&amp;"単価",'計算(サンプル)'!$F$3:$AB$3,0)-1))</f>
        <v/>
      </c>
      <c r="S67" s="78" t="str">
        <f ca="1">IF(Q67=0,0,OFFSET('計算(サンプル)'!$F68,0,MATCH("サンプル"&amp;CHAR(10)&amp;S$2&amp;"単価",'計算(サンプル)'!$F$3:$AB$3,0)-1))</f>
        <v/>
      </c>
      <c r="T67" s="78" t="str">
        <f ca="1">IF(R67=0,0,OFFSET('計算(サンプル)'!$F68,0,MATCH("サンプル"&amp;CHAR(10)&amp;T$2&amp;"単価",'計算(サンプル)'!$F$3:$AB$3,0)-1))</f>
        <v/>
      </c>
      <c r="U67" s="78" t="str">
        <f ca="1">IF(S67=0,0,OFFSET('計算(サンプル)'!$F68,0,MATCH("サンプル"&amp;CHAR(10)&amp;U$2&amp;"単価",'計算(サンプル)'!$F$3:$AB$3,0)-1))</f>
        <v/>
      </c>
      <c r="V67" s="78" t="str">
        <f ca="1">IF(T67=0,0,OFFSET('計算(サンプル)'!$F68,0,MATCH("サンプル"&amp;CHAR(10)&amp;V$2&amp;"単価",'計算(サンプル)'!$F$3:$AB$3,0)-1))</f>
        <v/>
      </c>
      <c r="W67" s="78" t="str">
        <f ca="1">IF(U67=0,0,OFFSET('計算(サンプル)'!$F68,0,MATCH("サンプル"&amp;CHAR(10)&amp;W$2&amp;"単価",'計算(サンプル)'!$F$3:$AB$3,0)-1))</f>
        <v/>
      </c>
      <c r="X67" s="78" t="str">
        <f ca="1">IF(V67=0,0,OFFSET('計算(サンプル)'!$F68,0,MATCH("サンプル"&amp;CHAR(10)&amp;X$2&amp;"単価",'計算(サンプル)'!$F$3:$AB$3,0)-1))</f>
        <v/>
      </c>
      <c r="Y67" s="78" t="str">
        <f ca="1">IF(W67=0,0,OFFSET('計算(サンプル)'!$F68,0,MATCH("サンプル"&amp;CHAR(10)&amp;Y$2&amp;"単価",'計算(サンプル)'!$F$3:$AB$3,0)-1))</f>
        <v/>
      </c>
      <c r="Z67" s="78" t="str">
        <f ca="1">IF(X67=0,0,OFFSET('計算(サンプル)'!$F68,0,MATCH("サンプル"&amp;CHAR(10)&amp;Z$2&amp;"単価",'計算(サンプル)'!$F$3:$AB$3,0)-1))</f>
        <v/>
      </c>
      <c r="AA67" s="78" t="str">
        <f ca="1">IF(Y67=0,0,OFFSET('計算(サンプル)'!$F68,0,MATCH("サンプル"&amp;CHAR(10)&amp;AA$2&amp;"単価",'計算(サンプル)'!$F$3:$AB$3,0)-1))</f>
        <v/>
      </c>
      <c r="AB67" s="78" t="str">
        <f t="shared" ca="1" si="11"/>
        <v/>
      </c>
      <c r="AC67" s="78" t="str">
        <f t="shared" ca="1" si="12"/>
        <v/>
      </c>
      <c r="AD67" s="78" t="str">
        <f t="shared" ca="1" si="13"/>
        <v/>
      </c>
      <c r="AE67" s="78" t="str">
        <f t="shared" ca="1" si="14"/>
        <v/>
      </c>
      <c r="AF67" s="78" t="str">
        <f t="shared" ca="1" si="15"/>
        <v/>
      </c>
      <c r="AG67" s="78" t="str">
        <f t="shared" ca="1" si="16"/>
        <v/>
      </c>
      <c r="AH67" s="78" t="str">
        <f t="shared" ca="1" si="17"/>
        <v/>
      </c>
      <c r="AI67" s="78" t="str">
        <f t="shared" ca="1" si="18"/>
        <v/>
      </c>
      <c r="AJ67" s="78" t="str">
        <f t="shared" ca="1" si="19"/>
        <v/>
      </c>
      <c r="AK67" s="78" t="str">
        <f t="shared" ca="1" si="20"/>
        <v/>
      </c>
      <c r="AL67" s="78" t="str">
        <f t="shared" ca="1" si="21"/>
        <v/>
      </c>
      <c r="AM67" s="78" t="str">
        <f t="shared" ca="1" si="22"/>
        <v/>
      </c>
    </row>
    <row r="68" spans="1:39" ht="15.75" customHeight="1">
      <c r="A68" s="38">
        <v>66</v>
      </c>
      <c r="B68" s="38" t="str">
        <f>IF(ISBLANK(ID管理番号商品名入力!D68),"",ID管理番号商品名入力!D68)</f>
        <v/>
      </c>
      <c r="C68" s="39" t="str">
        <f>IF(ISBLANK(ID管理番号商品名入力!F68),"",ID管理番号商品名入力!F68)</f>
        <v/>
      </c>
      <c r="D68" s="22" t="str">
        <f>IF(ISBLANK(サンプル入力!J69),"",サンプル入力!J69)</f>
        <v/>
      </c>
      <c r="E68" s="80" t="str">
        <f>IFERROR(VLOOKUP($D68,配送グループ設定!$A$31:$H$40,6,FALSE),"")</f>
        <v/>
      </c>
      <c r="F68" s="80" t="str">
        <f>IFERROR(VLOOKUP($D68,配送グループ設定!$A$31:$H$40,8,FALSE),"")</f>
        <v/>
      </c>
      <c r="G68" s="78">
        <v>0</v>
      </c>
      <c r="H68" s="78">
        <v>0</v>
      </c>
      <c r="I68" s="78">
        <v>0</v>
      </c>
      <c r="J68" s="78">
        <v>1</v>
      </c>
      <c r="K68" s="78" t="str">
        <f>IF(ISBLANK(サンプル入力!M69),"",サンプル入力!M69)</f>
        <v/>
      </c>
      <c r="L68" s="78">
        <v>1</v>
      </c>
      <c r="M68" s="81" t="str">
        <f>IF(ISBLANK(中部・下部フリースペース作成!$E$10),"5",中部・下部フリースペース作成!$E$10&amp;",5")</f>
        <v>5</v>
      </c>
      <c r="N68" s="81" t="str">
        <f>IF(ISBLANK(商品台帳反映用!E373),"",商品台帳反映用!E373)</f>
        <v/>
      </c>
      <c r="O68" s="81" t="str">
        <f ca="1">IF(N68=0,0,IF(ISBLANK(サンプル入力!F69),"",'計算(サンプル)'!F69))</f>
        <v/>
      </c>
      <c r="P68" s="78" t="str">
        <f ca="1">IF(N68=0,0,OFFSET('計算(サンプル)'!$F69,0,MATCH("サンプル"&amp;CHAR(10)&amp;P$2&amp;"単価",'計算(サンプル)'!$F$3:$AB$3,0)-1))</f>
        <v/>
      </c>
      <c r="Q68" s="78" t="str">
        <f ca="1">IF(O68=0,0,OFFSET('計算(サンプル)'!$F69,0,MATCH("サンプル"&amp;CHAR(10)&amp;Q$2&amp;"単価",'計算(サンプル)'!$F$3:$AB$3,0)-1))</f>
        <v/>
      </c>
      <c r="R68" s="78" t="str">
        <f ca="1">IF(P68=0,0,OFFSET('計算(サンプル)'!$F69,0,MATCH("サンプル"&amp;CHAR(10)&amp;R$2&amp;"単価",'計算(サンプル)'!$F$3:$AB$3,0)-1))</f>
        <v/>
      </c>
      <c r="S68" s="78" t="str">
        <f ca="1">IF(Q68=0,0,OFFSET('計算(サンプル)'!$F69,0,MATCH("サンプル"&amp;CHAR(10)&amp;S$2&amp;"単価",'計算(サンプル)'!$F$3:$AB$3,0)-1))</f>
        <v/>
      </c>
      <c r="T68" s="78" t="str">
        <f ca="1">IF(R68=0,0,OFFSET('計算(サンプル)'!$F69,0,MATCH("サンプル"&amp;CHAR(10)&amp;T$2&amp;"単価",'計算(サンプル)'!$F$3:$AB$3,0)-1))</f>
        <v/>
      </c>
      <c r="U68" s="78" t="str">
        <f ca="1">IF(S68=0,0,OFFSET('計算(サンプル)'!$F69,0,MATCH("サンプル"&amp;CHAR(10)&amp;U$2&amp;"単価",'計算(サンプル)'!$F$3:$AB$3,0)-1))</f>
        <v/>
      </c>
      <c r="V68" s="78" t="str">
        <f ca="1">IF(T68=0,0,OFFSET('計算(サンプル)'!$F69,0,MATCH("サンプル"&amp;CHAR(10)&amp;V$2&amp;"単価",'計算(サンプル)'!$F$3:$AB$3,0)-1))</f>
        <v/>
      </c>
      <c r="W68" s="78" t="str">
        <f ca="1">IF(U68=0,0,OFFSET('計算(サンプル)'!$F69,0,MATCH("サンプル"&amp;CHAR(10)&amp;W$2&amp;"単価",'計算(サンプル)'!$F$3:$AB$3,0)-1))</f>
        <v/>
      </c>
      <c r="X68" s="78" t="str">
        <f ca="1">IF(V68=0,0,OFFSET('計算(サンプル)'!$F69,0,MATCH("サンプル"&amp;CHAR(10)&amp;X$2&amp;"単価",'計算(サンプル)'!$F$3:$AB$3,0)-1))</f>
        <v/>
      </c>
      <c r="Y68" s="78" t="str">
        <f ca="1">IF(W68=0,0,OFFSET('計算(サンプル)'!$F69,0,MATCH("サンプル"&amp;CHAR(10)&amp;Y$2&amp;"単価",'計算(サンプル)'!$F$3:$AB$3,0)-1))</f>
        <v/>
      </c>
      <c r="Z68" s="78" t="str">
        <f ca="1">IF(X68=0,0,OFFSET('計算(サンプル)'!$F69,0,MATCH("サンプル"&amp;CHAR(10)&amp;Z$2&amp;"単価",'計算(サンプル)'!$F$3:$AB$3,0)-1))</f>
        <v/>
      </c>
      <c r="AA68" s="78" t="str">
        <f ca="1">IF(Y68=0,0,OFFSET('計算(サンプル)'!$F69,0,MATCH("サンプル"&amp;CHAR(10)&amp;AA$2&amp;"単価",'計算(サンプル)'!$F$3:$AB$3,0)-1))</f>
        <v/>
      </c>
      <c r="AB68" s="78" t="str">
        <f t="shared" ref="AB68:AB131" ca="1" si="23">IFERROR(_xlfn.CEILING.MATH(P68*1.2),"")</f>
        <v/>
      </c>
      <c r="AC68" s="78" t="str">
        <f t="shared" ref="AC68:AC131" ca="1" si="24">IFERROR(_xlfn.CEILING.MATH(Q68*1.2),"")</f>
        <v/>
      </c>
      <c r="AD68" s="78" t="str">
        <f t="shared" ref="AD68:AD131" ca="1" si="25">IFERROR(_xlfn.CEILING.MATH(R68*1.2),"")</f>
        <v/>
      </c>
      <c r="AE68" s="78" t="str">
        <f t="shared" ref="AE68:AE131" ca="1" si="26">IFERROR(_xlfn.CEILING.MATH(S68*1.2),"")</f>
        <v/>
      </c>
      <c r="AF68" s="78" t="str">
        <f t="shared" ref="AF68:AF131" ca="1" si="27">IFERROR(_xlfn.CEILING.MATH(T68*1.2),"")</f>
        <v/>
      </c>
      <c r="AG68" s="78" t="str">
        <f t="shared" ref="AG68:AG131" ca="1" si="28">IFERROR(_xlfn.CEILING.MATH(U68*1.2),"")</f>
        <v/>
      </c>
      <c r="AH68" s="78" t="str">
        <f t="shared" ref="AH68:AH131" ca="1" si="29">IFERROR(_xlfn.CEILING.MATH(V68*1.2),"")</f>
        <v/>
      </c>
      <c r="AI68" s="78" t="str">
        <f t="shared" ref="AI68:AI131" ca="1" si="30">IFERROR(_xlfn.CEILING.MATH(W68*1.2),"")</f>
        <v/>
      </c>
      <c r="AJ68" s="78" t="str">
        <f t="shared" ref="AJ68:AJ131" ca="1" si="31">IFERROR(_xlfn.CEILING.MATH(X68*1.2),"")</f>
        <v/>
      </c>
      <c r="AK68" s="78" t="str">
        <f t="shared" ref="AK68:AK131" ca="1" si="32">IFERROR(_xlfn.CEILING.MATH(Y68*1.2),"")</f>
        <v/>
      </c>
      <c r="AL68" s="78" t="str">
        <f t="shared" ref="AL68:AL131" ca="1" si="33">IFERROR(_xlfn.CEILING.MATH(Z68*1.2),"")</f>
        <v/>
      </c>
      <c r="AM68" s="78" t="str">
        <f t="shared" ref="AM68:AM131" ca="1" si="34">IFERROR(_xlfn.CEILING.MATH(AA68*1.2),"")</f>
        <v/>
      </c>
    </row>
    <row r="69" spans="1:39" ht="15.75" customHeight="1">
      <c r="A69" s="38">
        <v>67</v>
      </c>
      <c r="B69" s="38" t="str">
        <f>IF(ISBLANK(ID管理番号商品名入力!D69),"",ID管理番号商品名入力!D69)</f>
        <v/>
      </c>
      <c r="C69" s="39" t="str">
        <f>IF(ISBLANK(ID管理番号商品名入力!F69),"",ID管理番号商品名入力!F69)</f>
        <v/>
      </c>
      <c r="D69" s="22" t="str">
        <f>IF(ISBLANK(サンプル入力!J70),"",サンプル入力!J70)</f>
        <v/>
      </c>
      <c r="E69" s="80" t="str">
        <f>IFERROR(VLOOKUP($D69,配送グループ設定!$A$31:$H$40,6,FALSE),"")</f>
        <v/>
      </c>
      <c r="F69" s="80" t="str">
        <f>IFERROR(VLOOKUP($D69,配送グループ設定!$A$31:$H$40,8,FALSE),"")</f>
        <v/>
      </c>
      <c r="G69" s="78">
        <v>0</v>
      </c>
      <c r="H69" s="78">
        <v>0</v>
      </c>
      <c r="I69" s="78">
        <v>0</v>
      </c>
      <c r="J69" s="78">
        <v>1</v>
      </c>
      <c r="K69" s="78" t="str">
        <f>IF(ISBLANK(サンプル入力!M70),"",サンプル入力!M70)</f>
        <v/>
      </c>
      <c r="L69" s="78">
        <v>1</v>
      </c>
      <c r="M69" s="81" t="str">
        <f>IF(ISBLANK(中部・下部フリースペース作成!$E$10),"5",中部・下部フリースペース作成!$E$10&amp;",5")</f>
        <v>5</v>
      </c>
      <c r="N69" s="81" t="str">
        <f>IF(ISBLANK(商品台帳反映用!E374),"",商品台帳反映用!E374)</f>
        <v/>
      </c>
      <c r="O69" s="81" t="str">
        <f ca="1">IF(N69=0,0,IF(ISBLANK(サンプル入力!F70),"",'計算(サンプル)'!F70))</f>
        <v/>
      </c>
      <c r="P69" s="78" t="str">
        <f ca="1">IF(N69=0,0,OFFSET('計算(サンプル)'!$F70,0,MATCH("サンプル"&amp;CHAR(10)&amp;P$2&amp;"単価",'計算(サンプル)'!$F$3:$AB$3,0)-1))</f>
        <v/>
      </c>
      <c r="Q69" s="78" t="str">
        <f ca="1">IF(O69=0,0,OFFSET('計算(サンプル)'!$F70,0,MATCH("サンプル"&amp;CHAR(10)&amp;Q$2&amp;"単価",'計算(サンプル)'!$F$3:$AB$3,0)-1))</f>
        <v/>
      </c>
      <c r="R69" s="78" t="str">
        <f ca="1">IF(P69=0,0,OFFSET('計算(サンプル)'!$F70,0,MATCH("サンプル"&amp;CHAR(10)&amp;R$2&amp;"単価",'計算(サンプル)'!$F$3:$AB$3,0)-1))</f>
        <v/>
      </c>
      <c r="S69" s="78" t="str">
        <f ca="1">IF(Q69=0,0,OFFSET('計算(サンプル)'!$F70,0,MATCH("サンプル"&amp;CHAR(10)&amp;S$2&amp;"単価",'計算(サンプル)'!$F$3:$AB$3,0)-1))</f>
        <v/>
      </c>
      <c r="T69" s="78" t="str">
        <f ca="1">IF(R69=0,0,OFFSET('計算(サンプル)'!$F70,0,MATCH("サンプル"&amp;CHAR(10)&amp;T$2&amp;"単価",'計算(サンプル)'!$F$3:$AB$3,0)-1))</f>
        <v/>
      </c>
      <c r="U69" s="78" t="str">
        <f ca="1">IF(S69=0,0,OFFSET('計算(サンプル)'!$F70,0,MATCH("サンプル"&amp;CHAR(10)&amp;U$2&amp;"単価",'計算(サンプル)'!$F$3:$AB$3,0)-1))</f>
        <v/>
      </c>
      <c r="V69" s="78" t="str">
        <f ca="1">IF(T69=0,0,OFFSET('計算(サンプル)'!$F70,0,MATCH("サンプル"&amp;CHAR(10)&amp;V$2&amp;"単価",'計算(サンプル)'!$F$3:$AB$3,0)-1))</f>
        <v/>
      </c>
      <c r="W69" s="78" t="str">
        <f ca="1">IF(U69=0,0,OFFSET('計算(サンプル)'!$F70,0,MATCH("サンプル"&amp;CHAR(10)&amp;W$2&amp;"単価",'計算(サンプル)'!$F$3:$AB$3,0)-1))</f>
        <v/>
      </c>
      <c r="X69" s="78" t="str">
        <f ca="1">IF(V69=0,0,OFFSET('計算(サンプル)'!$F70,0,MATCH("サンプル"&amp;CHAR(10)&amp;X$2&amp;"単価",'計算(サンプル)'!$F$3:$AB$3,0)-1))</f>
        <v/>
      </c>
      <c r="Y69" s="78" t="str">
        <f ca="1">IF(W69=0,0,OFFSET('計算(サンプル)'!$F70,0,MATCH("サンプル"&amp;CHAR(10)&amp;Y$2&amp;"単価",'計算(サンプル)'!$F$3:$AB$3,0)-1))</f>
        <v/>
      </c>
      <c r="Z69" s="78" t="str">
        <f ca="1">IF(X69=0,0,OFFSET('計算(サンプル)'!$F70,0,MATCH("サンプル"&amp;CHAR(10)&amp;Z$2&amp;"単価",'計算(サンプル)'!$F$3:$AB$3,0)-1))</f>
        <v/>
      </c>
      <c r="AA69" s="78" t="str">
        <f ca="1">IF(Y69=0,0,OFFSET('計算(サンプル)'!$F70,0,MATCH("サンプル"&amp;CHAR(10)&amp;AA$2&amp;"単価",'計算(サンプル)'!$F$3:$AB$3,0)-1))</f>
        <v/>
      </c>
      <c r="AB69" s="78" t="str">
        <f t="shared" ca="1" si="23"/>
        <v/>
      </c>
      <c r="AC69" s="78" t="str">
        <f t="shared" ca="1" si="24"/>
        <v/>
      </c>
      <c r="AD69" s="78" t="str">
        <f t="shared" ca="1" si="25"/>
        <v/>
      </c>
      <c r="AE69" s="78" t="str">
        <f t="shared" ca="1" si="26"/>
        <v/>
      </c>
      <c r="AF69" s="78" t="str">
        <f t="shared" ca="1" si="27"/>
        <v/>
      </c>
      <c r="AG69" s="78" t="str">
        <f t="shared" ca="1" si="28"/>
        <v/>
      </c>
      <c r="AH69" s="78" t="str">
        <f t="shared" ca="1" si="29"/>
        <v/>
      </c>
      <c r="AI69" s="78" t="str">
        <f t="shared" ca="1" si="30"/>
        <v/>
      </c>
      <c r="AJ69" s="78" t="str">
        <f t="shared" ca="1" si="31"/>
        <v/>
      </c>
      <c r="AK69" s="78" t="str">
        <f t="shared" ca="1" si="32"/>
        <v/>
      </c>
      <c r="AL69" s="78" t="str">
        <f t="shared" ca="1" si="33"/>
        <v/>
      </c>
      <c r="AM69" s="78" t="str">
        <f t="shared" ca="1" si="34"/>
        <v/>
      </c>
    </row>
    <row r="70" spans="1:39" ht="15.75" customHeight="1">
      <c r="A70" s="38">
        <v>68</v>
      </c>
      <c r="B70" s="38" t="str">
        <f>IF(ISBLANK(ID管理番号商品名入力!D70),"",ID管理番号商品名入力!D70)</f>
        <v/>
      </c>
      <c r="C70" s="39" t="str">
        <f>IF(ISBLANK(ID管理番号商品名入力!F70),"",ID管理番号商品名入力!F70)</f>
        <v/>
      </c>
      <c r="D70" s="22" t="str">
        <f>IF(ISBLANK(サンプル入力!J71),"",サンプル入力!J71)</f>
        <v/>
      </c>
      <c r="E70" s="80" t="str">
        <f>IFERROR(VLOOKUP($D70,配送グループ設定!$A$31:$H$40,6,FALSE),"")</f>
        <v/>
      </c>
      <c r="F70" s="80" t="str">
        <f>IFERROR(VLOOKUP($D70,配送グループ設定!$A$31:$H$40,8,FALSE),"")</f>
        <v/>
      </c>
      <c r="G70" s="78">
        <v>0</v>
      </c>
      <c r="H70" s="78">
        <v>0</v>
      </c>
      <c r="I70" s="78">
        <v>0</v>
      </c>
      <c r="J70" s="78">
        <v>1</v>
      </c>
      <c r="K70" s="78" t="str">
        <f>IF(ISBLANK(サンプル入力!M71),"",サンプル入力!M71)</f>
        <v/>
      </c>
      <c r="L70" s="78">
        <v>1</v>
      </c>
      <c r="M70" s="81" t="str">
        <f>IF(ISBLANK(中部・下部フリースペース作成!$E$10),"5",中部・下部フリースペース作成!$E$10&amp;",5")</f>
        <v>5</v>
      </c>
      <c r="N70" s="81" t="str">
        <f>IF(ISBLANK(商品台帳反映用!E375),"",商品台帳反映用!E375)</f>
        <v/>
      </c>
      <c r="O70" s="81" t="str">
        <f ca="1">IF(N70=0,0,IF(ISBLANK(サンプル入力!F71),"",'計算(サンプル)'!F71))</f>
        <v/>
      </c>
      <c r="P70" s="78" t="str">
        <f ca="1">IF(N70=0,0,OFFSET('計算(サンプル)'!$F71,0,MATCH("サンプル"&amp;CHAR(10)&amp;P$2&amp;"単価",'計算(サンプル)'!$F$3:$AB$3,0)-1))</f>
        <v/>
      </c>
      <c r="Q70" s="78" t="str">
        <f ca="1">IF(O70=0,0,OFFSET('計算(サンプル)'!$F71,0,MATCH("サンプル"&amp;CHAR(10)&amp;Q$2&amp;"単価",'計算(サンプル)'!$F$3:$AB$3,0)-1))</f>
        <v/>
      </c>
      <c r="R70" s="78" t="str">
        <f ca="1">IF(P70=0,0,OFFSET('計算(サンプル)'!$F71,0,MATCH("サンプル"&amp;CHAR(10)&amp;R$2&amp;"単価",'計算(サンプル)'!$F$3:$AB$3,0)-1))</f>
        <v/>
      </c>
      <c r="S70" s="78" t="str">
        <f ca="1">IF(Q70=0,0,OFFSET('計算(サンプル)'!$F71,0,MATCH("サンプル"&amp;CHAR(10)&amp;S$2&amp;"単価",'計算(サンプル)'!$F$3:$AB$3,0)-1))</f>
        <v/>
      </c>
      <c r="T70" s="78" t="str">
        <f ca="1">IF(R70=0,0,OFFSET('計算(サンプル)'!$F71,0,MATCH("サンプル"&amp;CHAR(10)&amp;T$2&amp;"単価",'計算(サンプル)'!$F$3:$AB$3,0)-1))</f>
        <v/>
      </c>
      <c r="U70" s="78" t="str">
        <f ca="1">IF(S70=0,0,OFFSET('計算(サンプル)'!$F71,0,MATCH("サンプル"&amp;CHAR(10)&amp;U$2&amp;"単価",'計算(サンプル)'!$F$3:$AB$3,0)-1))</f>
        <v/>
      </c>
      <c r="V70" s="78" t="str">
        <f ca="1">IF(T70=0,0,OFFSET('計算(サンプル)'!$F71,0,MATCH("サンプル"&amp;CHAR(10)&amp;V$2&amp;"単価",'計算(サンプル)'!$F$3:$AB$3,0)-1))</f>
        <v/>
      </c>
      <c r="W70" s="78" t="str">
        <f ca="1">IF(U70=0,0,OFFSET('計算(サンプル)'!$F71,0,MATCH("サンプル"&amp;CHAR(10)&amp;W$2&amp;"単価",'計算(サンプル)'!$F$3:$AB$3,0)-1))</f>
        <v/>
      </c>
      <c r="X70" s="78" t="str">
        <f ca="1">IF(V70=0,0,OFFSET('計算(サンプル)'!$F71,0,MATCH("サンプル"&amp;CHAR(10)&amp;X$2&amp;"単価",'計算(サンプル)'!$F$3:$AB$3,0)-1))</f>
        <v/>
      </c>
      <c r="Y70" s="78" t="str">
        <f ca="1">IF(W70=0,0,OFFSET('計算(サンプル)'!$F71,0,MATCH("サンプル"&amp;CHAR(10)&amp;Y$2&amp;"単価",'計算(サンプル)'!$F$3:$AB$3,0)-1))</f>
        <v/>
      </c>
      <c r="Z70" s="78" t="str">
        <f ca="1">IF(X70=0,0,OFFSET('計算(サンプル)'!$F71,0,MATCH("サンプル"&amp;CHAR(10)&amp;Z$2&amp;"単価",'計算(サンプル)'!$F$3:$AB$3,0)-1))</f>
        <v/>
      </c>
      <c r="AA70" s="78" t="str">
        <f ca="1">IF(Y70=0,0,OFFSET('計算(サンプル)'!$F71,0,MATCH("サンプル"&amp;CHAR(10)&amp;AA$2&amp;"単価",'計算(サンプル)'!$F$3:$AB$3,0)-1))</f>
        <v/>
      </c>
      <c r="AB70" s="78" t="str">
        <f t="shared" ca="1" si="23"/>
        <v/>
      </c>
      <c r="AC70" s="78" t="str">
        <f t="shared" ca="1" si="24"/>
        <v/>
      </c>
      <c r="AD70" s="78" t="str">
        <f t="shared" ca="1" si="25"/>
        <v/>
      </c>
      <c r="AE70" s="78" t="str">
        <f t="shared" ca="1" si="26"/>
        <v/>
      </c>
      <c r="AF70" s="78" t="str">
        <f t="shared" ca="1" si="27"/>
        <v/>
      </c>
      <c r="AG70" s="78" t="str">
        <f t="shared" ca="1" si="28"/>
        <v/>
      </c>
      <c r="AH70" s="78" t="str">
        <f t="shared" ca="1" si="29"/>
        <v/>
      </c>
      <c r="AI70" s="78" t="str">
        <f t="shared" ca="1" si="30"/>
        <v/>
      </c>
      <c r="AJ70" s="78" t="str">
        <f t="shared" ca="1" si="31"/>
        <v/>
      </c>
      <c r="AK70" s="78" t="str">
        <f t="shared" ca="1" si="32"/>
        <v/>
      </c>
      <c r="AL70" s="78" t="str">
        <f t="shared" ca="1" si="33"/>
        <v/>
      </c>
      <c r="AM70" s="78" t="str">
        <f t="shared" ca="1" si="34"/>
        <v/>
      </c>
    </row>
    <row r="71" spans="1:39" ht="15.75" customHeight="1">
      <c r="A71" s="38">
        <v>69</v>
      </c>
      <c r="B71" s="38" t="str">
        <f>IF(ISBLANK(ID管理番号商品名入力!D71),"",ID管理番号商品名入力!D71)</f>
        <v/>
      </c>
      <c r="C71" s="39" t="str">
        <f>IF(ISBLANK(ID管理番号商品名入力!F71),"",ID管理番号商品名入力!F71)</f>
        <v/>
      </c>
      <c r="D71" s="22" t="str">
        <f>IF(ISBLANK(サンプル入力!J72),"",サンプル入力!J72)</f>
        <v/>
      </c>
      <c r="E71" s="80" t="str">
        <f>IFERROR(VLOOKUP($D71,配送グループ設定!$A$31:$H$40,6,FALSE),"")</f>
        <v/>
      </c>
      <c r="F71" s="80" t="str">
        <f>IFERROR(VLOOKUP($D71,配送グループ設定!$A$31:$H$40,8,FALSE),"")</f>
        <v/>
      </c>
      <c r="G71" s="78">
        <v>0</v>
      </c>
      <c r="H71" s="78">
        <v>0</v>
      </c>
      <c r="I71" s="78">
        <v>0</v>
      </c>
      <c r="J71" s="78">
        <v>1</v>
      </c>
      <c r="K71" s="78" t="str">
        <f>IF(ISBLANK(サンプル入力!M72),"",サンプル入力!M72)</f>
        <v/>
      </c>
      <c r="L71" s="78">
        <v>1</v>
      </c>
      <c r="M71" s="81" t="str">
        <f>IF(ISBLANK(中部・下部フリースペース作成!$E$10),"5",中部・下部フリースペース作成!$E$10&amp;",5")</f>
        <v>5</v>
      </c>
      <c r="N71" s="81" t="str">
        <f>IF(ISBLANK(商品台帳反映用!E376),"",商品台帳反映用!E376)</f>
        <v/>
      </c>
      <c r="O71" s="81" t="str">
        <f ca="1">IF(N71=0,0,IF(ISBLANK(サンプル入力!F72),"",'計算(サンプル)'!F72))</f>
        <v/>
      </c>
      <c r="P71" s="78" t="str">
        <f ca="1">IF(N71=0,0,OFFSET('計算(サンプル)'!$F72,0,MATCH("サンプル"&amp;CHAR(10)&amp;P$2&amp;"単価",'計算(サンプル)'!$F$3:$AB$3,0)-1))</f>
        <v/>
      </c>
      <c r="Q71" s="78" t="str">
        <f ca="1">IF(O71=0,0,OFFSET('計算(サンプル)'!$F72,0,MATCH("サンプル"&amp;CHAR(10)&amp;Q$2&amp;"単価",'計算(サンプル)'!$F$3:$AB$3,0)-1))</f>
        <v/>
      </c>
      <c r="R71" s="78" t="str">
        <f ca="1">IF(P71=0,0,OFFSET('計算(サンプル)'!$F72,0,MATCH("サンプル"&amp;CHAR(10)&amp;R$2&amp;"単価",'計算(サンプル)'!$F$3:$AB$3,0)-1))</f>
        <v/>
      </c>
      <c r="S71" s="78" t="str">
        <f ca="1">IF(Q71=0,0,OFFSET('計算(サンプル)'!$F72,0,MATCH("サンプル"&amp;CHAR(10)&amp;S$2&amp;"単価",'計算(サンプル)'!$F$3:$AB$3,0)-1))</f>
        <v/>
      </c>
      <c r="T71" s="78" t="str">
        <f ca="1">IF(R71=0,0,OFFSET('計算(サンプル)'!$F72,0,MATCH("サンプル"&amp;CHAR(10)&amp;T$2&amp;"単価",'計算(サンプル)'!$F$3:$AB$3,0)-1))</f>
        <v/>
      </c>
      <c r="U71" s="78" t="str">
        <f ca="1">IF(S71=0,0,OFFSET('計算(サンプル)'!$F72,0,MATCH("サンプル"&amp;CHAR(10)&amp;U$2&amp;"単価",'計算(サンプル)'!$F$3:$AB$3,0)-1))</f>
        <v/>
      </c>
      <c r="V71" s="78" t="str">
        <f ca="1">IF(T71=0,0,OFFSET('計算(サンプル)'!$F72,0,MATCH("サンプル"&amp;CHAR(10)&amp;V$2&amp;"単価",'計算(サンプル)'!$F$3:$AB$3,0)-1))</f>
        <v/>
      </c>
      <c r="W71" s="78" t="str">
        <f ca="1">IF(U71=0,0,OFFSET('計算(サンプル)'!$F72,0,MATCH("サンプル"&amp;CHAR(10)&amp;W$2&amp;"単価",'計算(サンプル)'!$F$3:$AB$3,0)-1))</f>
        <v/>
      </c>
      <c r="X71" s="78" t="str">
        <f ca="1">IF(V71=0,0,OFFSET('計算(サンプル)'!$F72,0,MATCH("サンプル"&amp;CHAR(10)&amp;X$2&amp;"単価",'計算(サンプル)'!$F$3:$AB$3,0)-1))</f>
        <v/>
      </c>
      <c r="Y71" s="78" t="str">
        <f ca="1">IF(W71=0,0,OFFSET('計算(サンプル)'!$F72,0,MATCH("サンプル"&amp;CHAR(10)&amp;Y$2&amp;"単価",'計算(サンプル)'!$F$3:$AB$3,0)-1))</f>
        <v/>
      </c>
      <c r="Z71" s="78" t="str">
        <f ca="1">IF(X71=0,0,OFFSET('計算(サンプル)'!$F72,0,MATCH("サンプル"&amp;CHAR(10)&amp;Z$2&amp;"単価",'計算(サンプル)'!$F$3:$AB$3,0)-1))</f>
        <v/>
      </c>
      <c r="AA71" s="78" t="str">
        <f ca="1">IF(Y71=0,0,OFFSET('計算(サンプル)'!$F72,0,MATCH("サンプル"&amp;CHAR(10)&amp;AA$2&amp;"単価",'計算(サンプル)'!$F$3:$AB$3,0)-1))</f>
        <v/>
      </c>
      <c r="AB71" s="78" t="str">
        <f t="shared" ca="1" si="23"/>
        <v/>
      </c>
      <c r="AC71" s="78" t="str">
        <f t="shared" ca="1" si="24"/>
        <v/>
      </c>
      <c r="AD71" s="78" t="str">
        <f t="shared" ca="1" si="25"/>
        <v/>
      </c>
      <c r="AE71" s="78" t="str">
        <f t="shared" ca="1" si="26"/>
        <v/>
      </c>
      <c r="AF71" s="78" t="str">
        <f t="shared" ca="1" si="27"/>
        <v/>
      </c>
      <c r="AG71" s="78" t="str">
        <f t="shared" ca="1" si="28"/>
        <v/>
      </c>
      <c r="AH71" s="78" t="str">
        <f t="shared" ca="1" si="29"/>
        <v/>
      </c>
      <c r="AI71" s="78" t="str">
        <f t="shared" ca="1" si="30"/>
        <v/>
      </c>
      <c r="AJ71" s="78" t="str">
        <f t="shared" ca="1" si="31"/>
        <v/>
      </c>
      <c r="AK71" s="78" t="str">
        <f t="shared" ca="1" si="32"/>
        <v/>
      </c>
      <c r="AL71" s="78" t="str">
        <f t="shared" ca="1" si="33"/>
        <v/>
      </c>
      <c r="AM71" s="78" t="str">
        <f t="shared" ca="1" si="34"/>
        <v/>
      </c>
    </row>
    <row r="72" spans="1:39" ht="15.75" customHeight="1">
      <c r="A72" s="38">
        <v>70</v>
      </c>
      <c r="B72" s="38" t="str">
        <f>IF(ISBLANK(ID管理番号商品名入力!D72),"",ID管理番号商品名入力!D72)</f>
        <v/>
      </c>
      <c r="C72" s="39" t="str">
        <f>IF(ISBLANK(ID管理番号商品名入力!F72),"",ID管理番号商品名入力!F72)</f>
        <v/>
      </c>
      <c r="D72" s="22" t="str">
        <f>IF(ISBLANK(サンプル入力!J73),"",サンプル入力!J73)</f>
        <v/>
      </c>
      <c r="E72" s="80" t="str">
        <f>IFERROR(VLOOKUP($D72,配送グループ設定!$A$31:$H$40,6,FALSE),"")</f>
        <v/>
      </c>
      <c r="F72" s="80" t="str">
        <f>IFERROR(VLOOKUP($D72,配送グループ設定!$A$31:$H$40,8,FALSE),"")</f>
        <v/>
      </c>
      <c r="G72" s="78">
        <v>0</v>
      </c>
      <c r="H72" s="78">
        <v>0</v>
      </c>
      <c r="I72" s="78">
        <v>0</v>
      </c>
      <c r="J72" s="78">
        <v>1</v>
      </c>
      <c r="K72" s="78" t="str">
        <f>IF(ISBLANK(サンプル入力!M73),"",サンプル入力!M73)</f>
        <v/>
      </c>
      <c r="L72" s="78">
        <v>1</v>
      </c>
      <c r="M72" s="81" t="str">
        <f>IF(ISBLANK(中部・下部フリースペース作成!$E$10),"5",中部・下部フリースペース作成!$E$10&amp;",5")</f>
        <v>5</v>
      </c>
      <c r="N72" s="81" t="str">
        <f>IF(ISBLANK(商品台帳反映用!E377),"",商品台帳反映用!E377)</f>
        <v/>
      </c>
      <c r="O72" s="81" t="str">
        <f ca="1">IF(N72=0,0,IF(ISBLANK(サンプル入力!F73),"",'計算(サンプル)'!F73))</f>
        <v/>
      </c>
      <c r="P72" s="78" t="str">
        <f ca="1">IF(N72=0,0,OFFSET('計算(サンプル)'!$F73,0,MATCH("サンプル"&amp;CHAR(10)&amp;P$2&amp;"単価",'計算(サンプル)'!$F$3:$AB$3,0)-1))</f>
        <v/>
      </c>
      <c r="Q72" s="78" t="str">
        <f ca="1">IF(O72=0,0,OFFSET('計算(サンプル)'!$F73,0,MATCH("サンプル"&amp;CHAR(10)&amp;Q$2&amp;"単価",'計算(サンプル)'!$F$3:$AB$3,0)-1))</f>
        <v/>
      </c>
      <c r="R72" s="78" t="str">
        <f ca="1">IF(P72=0,0,OFFSET('計算(サンプル)'!$F73,0,MATCH("サンプル"&amp;CHAR(10)&amp;R$2&amp;"単価",'計算(サンプル)'!$F$3:$AB$3,0)-1))</f>
        <v/>
      </c>
      <c r="S72" s="78" t="str">
        <f ca="1">IF(Q72=0,0,OFFSET('計算(サンプル)'!$F73,0,MATCH("サンプル"&amp;CHAR(10)&amp;S$2&amp;"単価",'計算(サンプル)'!$F$3:$AB$3,0)-1))</f>
        <v/>
      </c>
      <c r="T72" s="78" t="str">
        <f ca="1">IF(R72=0,0,OFFSET('計算(サンプル)'!$F73,0,MATCH("サンプル"&amp;CHAR(10)&amp;T$2&amp;"単価",'計算(サンプル)'!$F$3:$AB$3,0)-1))</f>
        <v/>
      </c>
      <c r="U72" s="78" t="str">
        <f ca="1">IF(S72=0,0,OFFSET('計算(サンプル)'!$F73,0,MATCH("サンプル"&amp;CHAR(10)&amp;U$2&amp;"単価",'計算(サンプル)'!$F$3:$AB$3,0)-1))</f>
        <v/>
      </c>
      <c r="V72" s="78" t="str">
        <f ca="1">IF(T72=0,0,OFFSET('計算(サンプル)'!$F73,0,MATCH("サンプル"&amp;CHAR(10)&amp;V$2&amp;"単価",'計算(サンプル)'!$F$3:$AB$3,0)-1))</f>
        <v/>
      </c>
      <c r="W72" s="78" t="str">
        <f ca="1">IF(U72=0,0,OFFSET('計算(サンプル)'!$F73,0,MATCH("サンプル"&amp;CHAR(10)&amp;W$2&amp;"単価",'計算(サンプル)'!$F$3:$AB$3,0)-1))</f>
        <v/>
      </c>
      <c r="X72" s="78" t="str">
        <f ca="1">IF(V72=0,0,OFFSET('計算(サンプル)'!$F73,0,MATCH("サンプル"&amp;CHAR(10)&amp;X$2&amp;"単価",'計算(サンプル)'!$F$3:$AB$3,0)-1))</f>
        <v/>
      </c>
      <c r="Y72" s="78" t="str">
        <f ca="1">IF(W72=0,0,OFFSET('計算(サンプル)'!$F73,0,MATCH("サンプル"&amp;CHAR(10)&amp;Y$2&amp;"単価",'計算(サンプル)'!$F$3:$AB$3,0)-1))</f>
        <v/>
      </c>
      <c r="Z72" s="78" t="str">
        <f ca="1">IF(X72=0,0,OFFSET('計算(サンプル)'!$F73,0,MATCH("サンプル"&amp;CHAR(10)&amp;Z$2&amp;"単価",'計算(サンプル)'!$F$3:$AB$3,0)-1))</f>
        <v/>
      </c>
      <c r="AA72" s="78" t="str">
        <f ca="1">IF(Y72=0,0,OFFSET('計算(サンプル)'!$F73,0,MATCH("サンプル"&amp;CHAR(10)&amp;AA$2&amp;"単価",'計算(サンプル)'!$F$3:$AB$3,0)-1))</f>
        <v/>
      </c>
      <c r="AB72" s="78" t="str">
        <f t="shared" ca="1" si="23"/>
        <v/>
      </c>
      <c r="AC72" s="78" t="str">
        <f t="shared" ca="1" si="24"/>
        <v/>
      </c>
      <c r="AD72" s="78" t="str">
        <f t="shared" ca="1" si="25"/>
        <v/>
      </c>
      <c r="AE72" s="78" t="str">
        <f t="shared" ca="1" si="26"/>
        <v/>
      </c>
      <c r="AF72" s="78" t="str">
        <f t="shared" ca="1" si="27"/>
        <v/>
      </c>
      <c r="AG72" s="78" t="str">
        <f t="shared" ca="1" si="28"/>
        <v/>
      </c>
      <c r="AH72" s="78" t="str">
        <f t="shared" ca="1" si="29"/>
        <v/>
      </c>
      <c r="AI72" s="78" t="str">
        <f t="shared" ca="1" si="30"/>
        <v/>
      </c>
      <c r="AJ72" s="78" t="str">
        <f t="shared" ca="1" si="31"/>
        <v/>
      </c>
      <c r="AK72" s="78" t="str">
        <f t="shared" ca="1" si="32"/>
        <v/>
      </c>
      <c r="AL72" s="78" t="str">
        <f t="shared" ca="1" si="33"/>
        <v/>
      </c>
      <c r="AM72" s="78" t="str">
        <f t="shared" ca="1" si="34"/>
        <v/>
      </c>
    </row>
    <row r="73" spans="1:39" ht="15.75" customHeight="1">
      <c r="A73" s="38">
        <v>71</v>
      </c>
      <c r="B73" s="38" t="str">
        <f>IF(ISBLANK(ID管理番号商品名入力!D73),"",ID管理番号商品名入力!D73)</f>
        <v/>
      </c>
      <c r="C73" s="39" t="str">
        <f>IF(ISBLANK(ID管理番号商品名入力!F73),"",ID管理番号商品名入力!F73)</f>
        <v/>
      </c>
      <c r="D73" s="22" t="str">
        <f>IF(ISBLANK(サンプル入力!J74),"",サンプル入力!J74)</f>
        <v/>
      </c>
      <c r="E73" s="80" t="str">
        <f>IFERROR(VLOOKUP($D73,配送グループ設定!$A$31:$H$40,6,FALSE),"")</f>
        <v/>
      </c>
      <c r="F73" s="80" t="str">
        <f>IFERROR(VLOOKUP($D73,配送グループ設定!$A$31:$H$40,8,FALSE),"")</f>
        <v/>
      </c>
      <c r="G73" s="78">
        <v>0</v>
      </c>
      <c r="H73" s="78">
        <v>0</v>
      </c>
      <c r="I73" s="78">
        <v>0</v>
      </c>
      <c r="J73" s="78">
        <v>1</v>
      </c>
      <c r="K73" s="78" t="str">
        <f>IF(ISBLANK(サンプル入力!M74),"",サンプル入力!M74)</f>
        <v/>
      </c>
      <c r="L73" s="78">
        <v>1</v>
      </c>
      <c r="M73" s="81" t="str">
        <f>IF(ISBLANK(中部・下部フリースペース作成!$E$10),"5",中部・下部フリースペース作成!$E$10&amp;",5")</f>
        <v>5</v>
      </c>
      <c r="N73" s="81" t="str">
        <f>IF(ISBLANK(商品台帳反映用!E378),"",商品台帳反映用!E378)</f>
        <v/>
      </c>
      <c r="O73" s="81" t="str">
        <f ca="1">IF(N73=0,0,IF(ISBLANK(サンプル入力!F74),"",'計算(サンプル)'!F74))</f>
        <v/>
      </c>
      <c r="P73" s="78" t="str">
        <f ca="1">IF(N73=0,0,OFFSET('計算(サンプル)'!$F74,0,MATCH("サンプル"&amp;CHAR(10)&amp;P$2&amp;"単価",'計算(サンプル)'!$F$3:$AB$3,0)-1))</f>
        <v/>
      </c>
      <c r="Q73" s="78" t="str">
        <f ca="1">IF(O73=0,0,OFFSET('計算(サンプル)'!$F74,0,MATCH("サンプル"&amp;CHAR(10)&amp;Q$2&amp;"単価",'計算(サンプル)'!$F$3:$AB$3,0)-1))</f>
        <v/>
      </c>
      <c r="R73" s="78" t="str">
        <f ca="1">IF(P73=0,0,OFFSET('計算(サンプル)'!$F74,0,MATCH("サンプル"&amp;CHAR(10)&amp;R$2&amp;"単価",'計算(サンプル)'!$F$3:$AB$3,0)-1))</f>
        <v/>
      </c>
      <c r="S73" s="78" t="str">
        <f ca="1">IF(Q73=0,0,OFFSET('計算(サンプル)'!$F74,0,MATCH("サンプル"&amp;CHAR(10)&amp;S$2&amp;"単価",'計算(サンプル)'!$F$3:$AB$3,0)-1))</f>
        <v/>
      </c>
      <c r="T73" s="78" t="str">
        <f ca="1">IF(R73=0,0,OFFSET('計算(サンプル)'!$F74,0,MATCH("サンプル"&amp;CHAR(10)&amp;T$2&amp;"単価",'計算(サンプル)'!$F$3:$AB$3,0)-1))</f>
        <v/>
      </c>
      <c r="U73" s="78" t="str">
        <f ca="1">IF(S73=0,0,OFFSET('計算(サンプル)'!$F74,0,MATCH("サンプル"&amp;CHAR(10)&amp;U$2&amp;"単価",'計算(サンプル)'!$F$3:$AB$3,0)-1))</f>
        <v/>
      </c>
      <c r="V73" s="78" t="str">
        <f ca="1">IF(T73=0,0,OFFSET('計算(サンプル)'!$F74,0,MATCH("サンプル"&amp;CHAR(10)&amp;V$2&amp;"単価",'計算(サンプル)'!$F$3:$AB$3,0)-1))</f>
        <v/>
      </c>
      <c r="W73" s="78" t="str">
        <f ca="1">IF(U73=0,0,OFFSET('計算(サンプル)'!$F74,0,MATCH("サンプル"&amp;CHAR(10)&amp;W$2&amp;"単価",'計算(サンプル)'!$F$3:$AB$3,0)-1))</f>
        <v/>
      </c>
      <c r="X73" s="78" t="str">
        <f ca="1">IF(V73=0,0,OFFSET('計算(サンプル)'!$F74,0,MATCH("サンプル"&amp;CHAR(10)&amp;X$2&amp;"単価",'計算(サンプル)'!$F$3:$AB$3,0)-1))</f>
        <v/>
      </c>
      <c r="Y73" s="78" t="str">
        <f ca="1">IF(W73=0,0,OFFSET('計算(サンプル)'!$F74,0,MATCH("サンプル"&amp;CHAR(10)&amp;Y$2&amp;"単価",'計算(サンプル)'!$F$3:$AB$3,0)-1))</f>
        <v/>
      </c>
      <c r="Z73" s="78" t="str">
        <f ca="1">IF(X73=0,0,OFFSET('計算(サンプル)'!$F74,0,MATCH("サンプル"&amp;CHAR(10)&amp;Z$2&amp;"単価",'計算(サンプル)'!$F$3:$AB$3,0)-1))</f>
        <v/>
      </c>
      <c r="AA73" s="78" t="str">
        <f ca="1">IF(Y73=0,0,OFFSET('計算(サンプル)'!$F74,0,MATCH("サンプル"&amp;CHAR(10)&amp;AA$2&amp;"単価",'計算(サンプル)'!$F$3:$AB$3,0)-1))</f>
        <v/>
      </c>
      <c r="AB73" s="78" t="str">
        <f t="shared" ca="1" si="23"/>
        <v/>
      </c>
      <c r="AC73" s="78" t="str">
        <f t="shared" ca="1" si="24"/>
        <v/>
      </c>
      <c r="AD73" s="78" t="str">
        <f t="shared" ca="1" si="25"/>
        <v/>
      </c>
      <c r="AE73" s="78" t="str">
        <f t="shared" ca="1" si="26"/>
        <v/>
      </c>
      <c r="AF73" s="78" t="str">
        <f t="shared" ca="1" si="27"/>
        <v/>
      </c>
      <c r="AG73" s="78" t="str">
        <f t="shared" ca="1" si="28"/>
        <v/>
      </c>
      <c r="AH73" s="78" t="str">
        <f t="shared" ca="1" si="29"/>
        <v/>
      </c>
      <c r="AI73" s="78" t="str">
        <f t="shared" ca="1" si="30"/>
        <v/>
      </c>
      <c r="AJ73" s="78" t="str">
        <f t="shared" ca="1" si="31"/>
        <v/>
      </c>
      <c r="AK73" s="78" t="str">
        <f t="shared" ca="1" si="32"/>
        <v/>
      </c>
      <c r="AL73" s="78" t="str">
        <f t="shared" ca="1" si="33"/>
        <v/>
      </c>
      <c r="AM73" s="78" t="str">
        <f t="shared" ca="1" si="34"/>
        <v/>
      </c>
    </row>
    <row r="74" spans="1:39" ht="15.75" customHeight="1">
      <c r="A74" s="38">
        <v>72</v>
      </c>
      <c r="B74" s="38" t="str">
        <f>IF(ISBLANK(ID管理番号商品名入力!D74),"",ID管理番号商品名入力!D74)</f>
        <v/>
      </c>
      <c r="C74" s="39" t="str">
        <f>IF(ISBLANK(ID管理番号商品名入力!F74),"",ID管理番号商品名入力!F74)</f>
        <v/>
      </c>
      <c r="D74" s="22" t="str">
        <f>IF(ISBLANK(サンプル入力!J75),"",サンプル入力!J75)</f>
        <v/>
      </c>
      <c r="E74" s="80" t="str">
        <f>IFERROR(VLOOKUP($D74,配送グループ設定!$A$31:$H$40,6,FALSE),"")</f>
        <v/>
      </c>
      <c r="F74" s="80" t="str">
        <f>IFERROR(VLOOKUP($D74,配送グループ設定!$A$31:$H$40,8,FALSE),"")</f>
        <v/>
      </c>
      <c r="G74" s="78">
        <v>0</v>
      </c>
      <c r="H74" s="78">
        <v>0</v>
      </c>
      <c r="I74" s="78">
        <v>0</v>
      </c>
      <c r="J74" s="78">
        <v>1</v>
      </c>
      <c r="K74" s="78" t="str">
        <f>IF(ISBLANK(サンプル入力!M75),"",サンプル入力!M75)</f>
        <v/>
      </c>
      <c r="L74" s="78">
        <v>1</v>
      </c>
      <c r="M74" s="81" t="str">
        <f>IF(ISBLANK(中部・下部フリースペース作成!$E$10),"5",中部・下部フリースペース作成!$E$10&amp;",5")</f>
        <v>5</v>
      </c>
      <c r="N74" s="81" t="str">
        <f>IF(ISBLANK(商品台帳反映用!E379),"",商品台帳反映用!E379)</f>
        <v/>
      </c>
      <c r="O74" s="81" t="str">
        <f ca="1">IF(N74=0,0,IF(ISBLANK(サンプル入力!F75),"",'計算(サンプル)'!F75))</f>
        <v/>
      </c>
      <c r="P74" s="78" t="str">
        <f ca="1">IF(N74=0,0,OFFSET('計算(サンプル)'!$F75,0,MATCH("サンプル"&amp;CHAR(10)&amp;P$2&amp;"単価",'計算(サンプル)'!$F$3:$AB$3,0)-1))</f>
        <v/>
      </c>
      <c r="Q74" s="78" t="str">
        <f ca="1">IF(O74=0,0,OFFSET('計算(サンプル)'!$F75,0,MATCH("サンプル"&amp;CHAR(10)&amp;Q$2&amp;"単価",'計算(サンプル)'!$F$3:$AB$3,0)-1))</f>
        <v/>
      </c>
      <c r="R74" s="78" t="str">
        <f ca="1">IF(P74=0,0,OFFSET('計算(サンプル)'!$F75,0,MATCH("サンプル"&amp;CHAR(10)&amp;R$2&amp;"単価",'計算(サンプル)'!$F$3:$AB$3,0)-1))</f>
        <v/>
      </c>
      <c r="S74" s="78" t="str">
        <f ca="1">IF(Q74=0,0,OFFSET('計算(サンプル)'!$F75,0,MATCH("サンプル"&amp;CHAR(10)&amp;S$2&amp;"単価",'計算(サンプル)'!$F$3:$AB$3,0)-1))</f>
        <v/>
      </c>
      <c r="T74" s="78" t="str">
        <f ca="1">IF(R74=0,0,OFFSET('計算(サンプル)'!$F75,0,MATCH("サンプル"&amp;CHAR(10)&amp;T$2&amp;"単価",'計算(サンプル)'!$F$3:$AB$3,0)-1))</f>
        <v/>
      </c>
      <c r="U74" s="78" t="str">
        <f ca="1">IF(S74=0,0,OFFSET('計算(サンプル)'!$F75,0,MATCH("サンプル"&amp;CHAR(10)&amp;U$2&amp;"単価",'計算(サンプル)'!$F$3:$AB$3,0)-1))</f>
        <v/>
      </c>
      <c r="V74" s="78" t="str">
        <f ca="1">IF(T74=0,0,OFFSET('計算(サンプル)'!$F75,0,MATCH("サンプル"&amp;CHAR(10)&amp;V$2&amp;"単価",'計算(サンプル)'!$F$3:$AB$3,0)-1))</f>
        <v/>
      </c>
      <c r="W74" s="78" t="str">
        <f ca="1">IF(U74=0,0,OFFSET('計算(サンプル)'!$F75,0,MATCH("サンプル"&amp;CHAR(10)&amp;W$2&amp;"単価",'計算(サンプル)'!$F$3:$AB$3,0)-1))</f>
        <v/>
      </c>
      <c r="X74" s="78" t="str">
        <f ca="1">IF(V74=0,0,OFFSET('計算(サンプル)'!$F75,0,MATCH("サンプル"&amp;CHAR(10)&amp;X$2&amp;"単価",'計算(サンプル)'!$F$3:$AB$3,0)-1))</f>
        <v/>
      </c>
      <c r="Y74" s="78" t="str">
        <f ca="1">IF(W74=0,0,OFFSET('計算(サンプル)'!$F75,0,MATCH("サンプル"&amp;CHAR(10)&amp;Y$2&amp;"単価",'計算(サンプル)'!$F$3:$AB$3,0)-1))</f>
        <v/>
      </c>
      <c r="Z74" s="78" t="str">
        <f ca="1">IF(X74=0,0,OFFSET('計算(サンプル)'!$F75,0,MATCH("サンプル"&amp;CHAR(10)&amp;Z$2&amp;"単価",'計算(サンプル)'!$F$3:$AB$3,0)-1))</f>
        <v/>
      </c>
      <c r="AA74" s="78" t="str">
        <f ca="1">IF(Y74=0,0,OFFSET('計算(サンプル)'!$F75,0,MATCH("サンプル"&amp;CHAR(10)&amp;AA$2&amp;"単価",'計算(サンプル)'!$F$3:$AB$3,0)-1))</f>
        <v/>
      </c>
      <c r="AB74" s="78" t="str">
        <f t="shared" ca="1" si="23"/>
        <v/>
      </c>
      <c r="AC74" s="78" t="str">
        <f t="shared" ca="1" si="24"/>
        <v/>
      </c>
      <c r="AD74" s="78" t="str">
        <f t="shared" ca="1" si="25"/>
        <v/>
      </c>
      <c r="AE74" s="78" t="str">
        <f t="shared" ca="1" si="26"/>
        <v/>
      </c>
      <c r="AF74" s="78" t="str">
        <f t="shared" ca="1" si="27"/>
        <v/>
      </c>
      <c r="AG74" s="78" t="str">
        <f t="shared" ca="1" si="28"/>
        <v/>
      </c>
      <c r="AH74" s="78" t="str">
        <f t="shared" ca="1" si="29"/>
        <v/>
      </c>
      <c r="AI74" s="78" t="str">
        <f t="shared" ca="1" si="30"/>
        <v/>
      </c>
      <c r="AJ74" s="78" t="str">
        <f t="shared" ca="1" si="31"/>
        <v/>
      </c>
      <c r="AK74" s="78" t="str">
        <f t="shared" ca="1" si="32"/>
        <v/>
      </c>
      <c r="AL74" s="78" t="str">
        <f t="shared" ca="1" si="33"/>
        <v/>
      </c>
      <c r="AM74" s="78" t="str">
        <f t="shared" ca="1" si="34"/>
        <v/>
      </c>
    </row>
    <row r="75" spans="1:39" ht="15.75" customHeight="1">
      <c r="A75" s="38">
        <v>73</v>
      </c>
      <c r="B75" s="38" t="str">
        <f>IF(ISBLANK(ID管理番号商品名入力!D75),"",ID管理番号商品名入力!D75)</f>
        <v/>
      </c>
      <c r="C75" s="39" t="str">
        <f>IF(ISBLANK(ID管理番号商品名入力!F75),"",ID管理番号商品名入力!F75)</f>
        <v/>
      </c>
      <c r="D75" s="22" t="str">
        <f>IF(ISBLANK(サンプル入力!J76),"",サンプル入力!J76)</f>
        <v/>
      </c>
      <c r="E75" s="80" t="str">
        <f>IFERROR(VLOOKUP($D75,配送グループ設定!$A$31:$H$40,6,FALSE),"")</f>
        <v/>
      </c>
      <c r="F75" s="80" t="str">
        <f>IFERROR(VLOOKUP($D75,配送グループ設定!$A$31:$H$40,8,FALSE),"")</f>
        <v/>
      </c>
      <c r="G75" s="78">
        <v>0</v>
      </c>
      <c r="H75" s="78">
        <v>0</v>
      </c>
      <c r="I75" s="78">
        <v>0</v>
      </c>
      <c r="J75" s="78">
        <v>1</v>
      </c>
      <c r="K75" s="78" t="str">
        <f>IF(ISBLANK(サンプル入力!M76),"",サンプル入力!M76)</f>
        <v/>
      </c>
      <c r="L75" s="78">
        <v>1</v>
      </c>
      <c r="M75" s="81" t="str">
        <f>IF(ISBLANK(中部・下部フリースペース作成!$E$10),"5",中部・下部フリースペース作成!$E$10&amp;",5")</f>
        <v>5</v>
      </c>
      <c r="N75" s="81" t="str">
        <f>IF(ISBLANK(商品台帳反映用!E380),"",商品台帳反映用!E380)</f>
        <v/>
      </c>
      <c r="O75" s="81" t="str">
        <f ca="1">IF(N75=0,0,IF(ISBLANK(サンプル入力!F76),"",'計算(サンプル)'!F76))</f>
        <v/>
      </c>
      <c r="P75" s="78" t="str">
        <f ca="1">IF(N75=0,0,OFFSET('計算(サンプル)'!$F76,0,MATCH("サンプル"&amp;CHAR(10)&amp;P$2&amp;"単価",'計算(サンプル)'!$F$3:$AB$3,0)-1))</f>
        <v/>
      </c>
      <c r="Q75" s="78" t="str">
        <f ca="1">IF(O75=0,0,OFFSET('計算(サンプル)'!$F76,0,MATCH("サンプル"&amp;CHAR(10)&amp;Q$2&amp;"単価",'計算(サンプル)'!$F$3:$AB$3,0)-1))</f>
        <v/>
      </c>
      <c r="R75" s="78" t="str">
        <f ca="1">IF(P75=0,0,OFFSET('計算(サンプル)'!$F76,0,MATCH("サンプル"&amp;CHAR(10)&amp;R$2&amp;"単価",'計算(サンプル)'!$F$3:$AB$3,0)-1))</f>
        <v/>
      </c>
      <c r="S75" s="78" t="str">
        <f ca="1">IF(Q75=0,0,OFFSET('計算(サンプル)'!$F76,0,MATCH("サンプル"&amp;CHAR(10)&amp;S$2&amp;"単価",'計算(サンプル)'!$F$3:$AB$3,0)-1))</f>
        <v/>
      </c>
      <c r="T75" s="78" t="str">
        <f ca="1">IF(R75=0,0,OFFSET('計算(サンプル)'!$F76,0,MATCH("サンプル"&amp;CHAR(10)&amp;T$2&amp;"単価",'計算(サンプル)'!$F$3:$AB$3,0)-1))</f>
        <v/>
      </c>
      <c r="U75" s="78" t="str">
        <f ca="1">IF(S75=0,0,OFFSET('計算(サンプル)'!$F76,0,MATCH("サンプル"&amp;CHAR(10)&amp;U$2&amp;"単価",'計算(サンプル)'!$F$3:$AB$3,0)-1))</f>
        <v/>
      </c>
      <c r="V75" s="78" t="str">
        <f ca="1">IF(T75=0,0,OFFSET('計算(サンプル)'!$F76,0,MATCH("サンプル"&amp;CHAR(10)&amp;V$2&amp;"単価",'計算(サンプル)'!$F$3:$AB$3,0)-1))</f>
        <v/>
      </c>
      <c r="W75" s="78" t="str">
        <f ca="1">IF(U75=0,0,OFFSET('計算(サンプル)'!$F76,0,MATCH("サンプル"&amp;CHAR(10)&amp;W$2&amp;"単価",'計算(サンプル)'!$F$3:$AB$3,0)-1))</f>
        <v/>
      </c>
      <c r="X75" s="78" t="str">
        <f ca="1">IF(V75=0,0,OFFSET('計算(サンプル)'!$F76,0,MATCH("サンプル"&amp;CHAR(10)&amp;X$2&amp;"単価",'計算(サンプル)'!$F$3:$AB$3,0)-1))</f>
        <v/>
      </c>
      <c r="Y75" s="78" t="str">
        <f ca="1">IF(W75=0,0,OFFSET('計算(サンプル)'!$F76,0,MATCH("サンプル"&amp;CHAR(10)&amp;Y$2&amp;"単価",'計算(サンプル)'!$F$3:$AB$3,0)-1))</f>
        <v/>
      </c>
      <c r="Z75" s="78" t="str">
        <f ca="1">IF(X75=0,0,OFFSET('計算(サンプル)'!$F76,0,MATCH("サンプル"&amp;CHAR(10)&amp;Z$2&amp;"単価",'計算(サンプル)'!$F$3:$AB$3,0)-1))</f>
        <v/>
      </c>
      <c r="AA75" s="78" t="str">
        <f ca="1">IF(Y75=0,0,OFFSET('計算(サンプル)'!$F76,0,MATCH("サンプル"&amp;CHAR(10)&amp;AA$2&amp;"単価",'計算(サンプル)'!$F$3:$AB$3,0)-1))</f>
        <v/>
      </c>
      <c r="AB75" s="78" t="str">
        <f t="shared" ca="1" si="23"/>
        <v/>
      </c>
      <c r="AC75" s="78" t="str">
        <f t="shared" ca="1" si="24"/>
        <v/>
      </c>
      <c r="AD75" s="78" t="str">
        <f t="shared" ca="1" si="25"/>
        <v/>
      </c>
      <c r="AE75" s="78" t="str">
        <f t="shared" ca="1" si="26"/>
        <v/>
      </c>
      <c r="AF75" s="78" t="str">
        <f t="shared" ca="1" si="27"/>
        <v/>
      </c>
      <c r="AG75" s="78" t="str">
        <f t="shared" ca="1" si="28"/>
        <v/>
      </c>
      <c r="AH75" s="78" t="str">
        <f t="shared" ca="1" si="29"/>
        <v/>
      </c>
      <c r="AI75" s="78" t="str">
        <f t="shared" ca="1" si="30"/>
        <v/>
      </c>
      <c r="AJ75" s="78" t="str">
        <f t="shared" ca="1" si="31"/>
        <v/>
      </c>
      <c r="AK75" s="78" t="str">
        <f t="shared" ca="1" si="32"/>
        <v/>
      </c>
      <c r="AL75" s="78" t="str">
        <f t="shared" ca="1" si="33"/>
        <v/>
      </c>
      <c r="AM75" s="78" t="str">
        <f t="shared" ca="1" si="34"/>
        <v/>
      </c>
    </row>
    <row r="76" spans="1:39" ht="15.75" customHeight="1">
      <c r="A76" s="38">
        <v>74</v>
      </c>
      <c r="B76" s="38" t="str">
        <f>IF(ISBLANK(ID管理番号商品名入力!D76),"",ID管理番号商品名入力!D76)</f>
        <v/>
      </c>
      <c r="C76" s="39" t="str">
        <f>IF(ISBLANK(ID管理番号商品名入力!F76),"",ID管理番号商品名入力!F76)</f>
        <v/>
      </c>
      <c r="D76" s="22" t="str">
        <f>IF(ISBLANK(サンプル入力!J77),"",サンプル入力!J77)</f>
        <v/>
      </c>
      <c r="E76" s="80" t="str">
        <f>IFERROR(VLOOKUP($D76,配送グループ設定!$A$31:$H$40,6,FALSE),"")</f>
        <v/>
      </c>
      <c r="F76" s="80" t="str">
        <f>IFERROR(VLOOKUP($D76,配送グループ設定!$A$31:$H$40,8,FALSE),"")</f>
        <v/>
      </c>
      <c r="G76" s="78">
        <v>0</v>
      </c>
      <c r="H76" s="78">
        <v>0</v>
      </c>
      <c r="I76" s="78">
        <v>0</v>
      </c>
      <c r="J76" s="78">
        <v>1</v>
      </c>
      <c r="K76" s="78" t="str">
        <f>IF(ISBLANK(サンプル入力!M77),"",サンプル入力!M77)</f>
        <v/>
      </c>
      <c r="L76" s="78">
        <v>1</v>
      </c>
      <c r="M76" s="81" t="str">
        <f>IF(ISBLANK(中部・下部フリースペース作成!$E$10),"5",中部・下部フリースペース作成!$E$10&amp;",5")</f>
        <v>5</v>
      </c>
      <c r="N76" s="81" t="str">
        <f>IF(ISBLANK(商品台帳反映用!E381),"",商品台帳反映用!E381)</f>
        <v/>
      </c>
      <c r="O76" s="81" t="str">
        <f ca="1">IF(N76=0,0,IF(ISBLANK(サンプル入力!F77),"",'計算(サンプル)'!F77))</f>
        <v/>
      </c>
      <c r="P76" s="78" t="str">
        <f ca="1">IF(N76=0,0,OFFSET('計算(サンプル)'!$F77,0,MATCH("サンプル"&amp;CHAR(10)&amp;P$2&amp;"単価",'計算(サンプル)'!$F$3:$AB$3,0)-1))</f>
        <v/>
      </c>
      <c r="Q76" s="78" t="str">
        <f ca="1">IF(O76=0,0,OFFSET('計算(サンプル)'!$F77,0,MATCH("サンプル"&amp;CHAR(10)&amp;Q$2&amp;"単価",'計算(サンプル)'!$F$3:$AB$3,0)-1))</f>
        <v/>
      </c>
      <c r="R76" s="78" t="str">
        <f ca="1">IF(P76=0,0,OFFSET('計算(サンプル)'!$F77,0,MATCH("サンプル"&amp;CHAR(10)&amp;R$2&amp;"単価",'計算(サンプル)'!$F$3:$AB$3,0)-1))</f>
        <v/>
      </c>
      <c r="S76" s="78" t="str">
        <f ca="1">IF(Q76=0,0,OFFSET('計算(サンプル)'!$F77,0,MATCH("サンプル"&amp;CHAR(10)&amp;S$2&amp;"単価",'計算(サンプル)'!$F$3:$AB$3,0)-1))</f>
        <v/>
      </c>
      <c r="T76" s="78" t="str">
        <f ca="1">IF(R76=0,0,OFFSET('計算(サンプル)'!$F77,0,MATCH("サンプル"&amp;CHAR(10)&amp;T$2&amp;"単価",'計算(サンプル)'!$F$3:$AB$3,0)-1))</f>
        <v/>
      </c>
      <c r="U76" s="78" t="str">
        <f ca="1">IF(S76=0,0,OFFSET('計算(サンプル)'!$F77,0,MATCH("サンプル"&amp;CHAR(10)&amp;U$2&amp;"単価",'計算(サンプル)'!$F$3:$AB$3,0)-1))</f>
        <v/>
      </c>
      <c r="V76" s="78" t="str">
        <f ca="1">IF(T76=0,0,OFFSET('計算(サンプル)'!$F77,0,MATCH("サンプル"&amp;CHAR(10)&amp;V$2&amp;"単価",'計算(サンプル)'!$F$3:$AB$3,0)-1))</f>
        <v/>
      </c>
      <c r="W76" s="78" t="str">
        <f ca="1">IF(U76=0,0,OFFSET('計算(サンプル)'!$F77,0,MATCH("サンプル"&amp;CHAR(10)&amp;W$2&amp;"単価",'計算(サンプル)'!$F$3:$AB$3,0)-1))</f>
        <v/>
      </c>
      <c r="X76" s="78" t="str">
        <f ca="1">IF(V76=0,0,OFFSET('計算(サンプル)'!$F77,0,MATCH("サンプル"&amp;CHAR(10)&amp;X$2&amp;"単価",'計算(サンプル)'!$F$3:$AB$3,0)-1))</f>
        <v/>
      </c>
      <c r="Y76" s="78" t="str">
        <f ca="1">IF(W76=0,0,OFFSET('計算(サンプル)'!$F77,0,MATCH("サンプル"&amp;CHAR(10)&amp;Y$2&amp;"単価",'計算(サンプル)'!$F$3:$AB$3,0)-1))</f>
        <v/>
      </c>
      <c r="Z76" s="78" t="str">
        <f ca="1">IF(X76=0,0,OFFSET('計算(サンプル)'!$F77,0,MATCH("サンプル"&amp;CHAR(10)&amp;Z$2&amp;"単価",'計算(サンプル)'!$F$3:$AB$3,0)-1))</f>
        <v/>
      </c>
      <c r="AA76" s="78" t="str">
        <f ca="1">IF(Y76=0,0,OFFSET('計算(サンプル)'!$F77,0,MATCH("サンプル"&amp;CHAR(10)&amp;AA$2&amp;"単価",'計算(サンプル)'!$F$3:$AB$3,0)-1))</f>
        <v/>
      </c>
      <c r="AB76" s="78" t="str">
        <f t="shared" ca="1" si="23"/>
        <v/>
      </c>
      <c r="AC76" s="78" t="str">
        <f t="shared" ca="1" si="24"/>
        <v/>
      </c>
      <c r="AD76" s="78" t="str">
        <f t="shared" ca="1" si="25"/>
        <v/>
      </c>
      <c r="AE76" s="78" t="str">
        <f t="shared" ca="1" si="26"/>
        <v/>
      </c>
      <c r="AF76" s="78" t="str">
        <f t="shared" ca="1" si="27"/>
        <v/>
      </c>
      <c r="AG76" s="78" t="str">
        <f t="shared" ca="1" si="28"/>
        <v/>
      </c>
      <c r="AH76" s="78" t="str">
        <f t="shared" ca="1" si="29"/>
        <v/>
      </c>
      <c r="AI76" s="78" t="str">
        <f t="shared" ca="1" si="30"/>
        <v/>
      </c>
      <c r="AJ76" s="78" t="str">
        <f t="shared" ca="1" si="31"/>
        <v/>
      </c>
      <c r="AK76" s="78" t="str">
        <f t="shared" ca="1" si="32"/>
        <v/>
      </c>
      <c r="AL76" s="78" t="str">
        <f t="shared" ca="1" si="33"/>
        <v/>
      </c>
      <c r="AM76" s="78" t="str">
        <f t="shared" ca="1" si="34"/>
        <v/>
      </c>
    </row>
    <row r="77" spans="1:39" ht="15.75" customHeight="1">
      <c r="A77" s="38">
        <v>75</v>
      </c>
      <c r="B77" s="38" t="str">
        <f>IF(ISBLANK(ID管理番号商品名入力!D77),"",ID管理番号商品名入力!D77)</f>
        <v/>
      </c>
      <c r="C77" s="39" t="str">
        <f>IF(ISBLANK(ID管理番号商品名入力!F77),"",ID管理番号商品名入力!F77)</f>
        <v/>
      </c>
      <c r="D77" s="22" t="str">
        <f>IF(ISBLANK(サンプル入力!J78),"",サンプル入力!J78)</f>
        <v/>
      </c>
      <c r="E77" s="80" t="str">
        <f>IFERROR(VLOOKUP($D77,配送グループ設定!$A$31:$H$40,6,FALSE),"")</f>
        <v/>
      </c>
      <c r="F77" s="80" t="str">
        <f>IFERROR(VLOOKUP($D77,配送グループ設定!$A$31:$H$40,8,FALSE),"")</f>
        <v/>
      </c>
      <c r="G77" s="78">
        <v>0</v>
      </c>
      <c r="H77" s="78">
        <v>0</v>
      </c>
      <c r="I77" s="78">
        <v>0</v>
      </c>
      <c r="J77" s="78">
        <v>1</v>
      </c>
      <c r="K77" s="78" t="str">
        <f>IF(ISBLANK(サンプル入力!M78),"",サンプル入力!M78)</f>
        <v/>
      </c>
      <c r="L77" s="78">
        <v>1</v>
      </c>
      <c r="M77" s="81" t="str">
        <f>IF(ISBLANK(中部・下部フリースペース作成!$E$10),"5",中部・下部フリースペース作成!$E$10&amp;",5")</f>
        <v>5</v>
      </c>
      <c r="N77" s="81" t="str">
        <f>IF(ISBLANK(商品台帳反映用!E382),"",商品台帳反映用!E382)</f>
        <v/>
      </c>
      <c r="O77" s="81" t="str">
        <f ca="1">IF(N77=0,0,IF(ISBLANK(サンプル入力!F78),"",'計算(サンプル)'!F78))</f>
        <v/>
      </c>
      <c r="P77" s="78" t="str">
        <f ca="1">IF(N77=0,0,OFFSET('計算(サンプル)'!$F78,0,MATCH("サンプル"&amp;CHAR(10)&amp;P$2&amp;"単価",'計算(サンプル)'!$F$3:$AB$3,0)-1))</f>
        <v/>
      </c>
      <c r="Q77" s="78" t="str">
        <f ca="1">IF(O77=0,0,OFFSET('計算(サンプル)'!$F78,0,MATCH("サンプル"&amp;CHAR(10)&amp;Q$2&amp;"単価",'計算(サンプル)'!$F$3:$AB$3,0)-1))</f>
        <v/>
      </c>
      <c r="R77" s="78" t="str">
        <f ca="1">IF(P77=0,0,OFFSET('計算(サンプル)'!$F78,0,MATCH("サンプル"&amp;CHAR(10)&amp;R$2&amp;"単価",'計算(サンプル)'!$F$3:$AB$3,0)-1))</f>
        <v/>
      </c>
      <c r="S77" s="78" t="str">
        <f ca="1">IF(Q77=0,0,OFFSET('計算(サンプル)'!$F78,0,MATCH("サンプル"&amp;CHAR(10)&amp;S$2&amp;"単価",'計算(サンプル)'!$F$3:$AB$3,0)-1))</f>
        <v/>
      </c>
      <c r="T77" s="78" t="str">
        <f ca="1">IF(R77=0,0,OFFSET('計算(サンプル)'!$F78,0,MATCH("サンプル"&amp;CHAR(10)&amp;T$2&amp;"単価",'計算(サンプル)'!$F$3:$AB$3,0)-1))</f>
        <v/>
      </c>
      <c r="U77" s="78" t="str">
        <f ca="1">IF(S77=0,0,OFFSET('計算(サンプル)'!$F78,0,MATCH("サンプル"&amp;CHAR(10)&amp;U$2&amp;"単価",'計算(サンプル)'!$F$3:$AB$3,0)-1))</f>
        <v/>
      </c>
      <c r="V77" s="78" t="str">
        <f ca="1">IF(T77=0,0,OFFSET('計算(サンプル)'!$F78,0,MATCH("サンプル"&amp;CHAR(10)&amp;V$2&amp;"単価",'計算(サンプル)'!$F$3:$AB$3,0)-1))</f>
        <v/>
      </c>
      <c r="W77" s="78" t="str">
        <f ca="1">IF(U77=0,0,OFFSET('計算(サンプル)'!$F78,0,MATCH("サンプル"&amp;CHAR(10)&amp;W$2&amp;"単価",'計算(サンプル)'!$F$3:$AB$3,0)-1))</f>
        <v/>
      </c>
      <c r="X77" s="78" t="str">
        <f ca="1">IF(V77=0,0,OFFSET('計算(サンプル)'!$F78,0,MATCH("サンプル"&amp;CHAR(10)&amp;X$2&amp;"単価",'計算(サンプル)'!$F$3:$AB$3,0)-1))</f>
        <v/>
      </c>
      <c r="Y77" s="78" t="str">
        <f ca="1">IF(W77=0,0,OFFSET('計算(サンプル)'!$F78,0,MATCH("サンプル"&amp;CHAR(10)&amp;Y$2&amp;"単価",'計算(サンプル)'!$F$3:$AB$3,0)-1))</f>
        <v/>
      </c>
      <c r="Z77" s="78" t="str">
        <f ca="1">IF(X77=0,0,OFFSET('計算(サンプル)'!$F78,0,MATCH("サンプル"&amp;CHAR(10)&amp;Z$2&amp;"単価",'計算(サンプル)'!$F$3:$AB$3,0)-1))</f>
        <v/>
      </c>
      <c r="AA77" s="78" t="str">
        <f ca="1">IF(Y77=0,0,OFFSET('計算(サンプル)'!$F78,0,MATCH("サンプル"&amp;CHAR(10)&amp;AA$2&amp;"単価",'計算(サンプル)'!$F$3:$AB$3,0)-1))</f>
        <v/>
      </c>
      <c r="AB77" s="78" t="str">
        <f t="shared" ca="1" si="23"/>
        <v/>
      </c>
      <c r="AC77" s="78" t="str">
        <f t="shared" ca="1" si="24"/>
        <v/>
      </c>
      <c r="AD77" s="78" t="str">
        <f t="shared" ca="1" si="25"/>
        <v/>
      </c>
      <c r="AE77" s="78" t="str">
        <f t="shared" ca="1" si="26"/>
        <v/>
      </c>
      <c r="AF77" s="78" t="str">
        <f t="shared" ca="1" si="27"/>
        <v/>
      </c>
      <c r="AG77" s="78" t="str">
        <f t="shared" ca="1" si="28"/>
        <v/>
      </c>
      <c r="AH77" s="78" t="str">
        <f t="shared" ca="1" si="29"/>
        <v/>
      </c>
      <c r="AI77" s="78" t="str">
        <f t="shared" ca="1" si="30"/>
        <v/>
      </c>
      <c r="AJ77" s="78" t="str">
        <f t="shared" ca="1" si="31"/>
        <v/>
      </c>
      <c r="AK77" s="78" t="str">
        <f t="shared" ca="1" si="32"/>
        <v/>
      </c>
      <c r="AL77" s="78" t="str">
        <f t="shared" ca="1" si="33"/>
        <v/>
      </c>
      <c r="AM77" s="78" t="str">
        <f t="shared" ca="1" si="34"/>
        <v/>
      </c>
    </row>
    <row r="78" spans="1:39" ht="15.75" customHeight="1">
      <c r="A78" s="38">
        <v>76</v>
      </c>
      <c r="B78" s="38" t="str">
        <f>IF(ISBLANK(ID管理番号商品名入力!D78),"",ID管理番号商品名入力!D78)</f>
        <v/>
      </c>
      <c r="C78" s="39" t="str">
        <f>IF(ISBLANK(ID管理番号商品名入力!F78),"",ID管理番号商品名入力!F78)</f>
        <v/>
      </c>
      <c r="D78" s="22" t="str">
        <f>IF(ISBLANK(サンプル入力!J79),"",サンプル入力!J79)</f>
        <v/>
      </c>
      <c r="E78" s="80" t="str">
        <f>IFERROR(VLOOKUP($D78,配送グループ設定!$A$31:$H$40,6,FALSE),"")</f>
        <v/>
      </c>
      <c r="F78" s="80" t="str">
        <f>IFERROR(VLOOKUP($D78,配送グループ設定!$A$31:$H$40,8,FALSE),"")</f>
        <v/>
      </c>
      <c r="G78" s="78">
        <v>0</v>
      </c>
      <c r="H78" s="78">
        <v>0</v>
      </c>
      <c r="I78" s="78">
        <v>0</v>
      </c>
      <c r="J78" s="78">
        <v>1</v>
      </c>
      <c r="K78" s="78" t="str">
        <f>IF(ISBLANK(サンプル入力!M79),"",サンプル入力!M79)</f>
        <v/>
      </c>
      <c r="L78" s="78">
        <v>1</v>
      </c>
      <c r="M78" s="81" t="str">
        <f>IF(ISBLANK(中部・下部フリースペース作成!$E$10),"5",中部・下部フリースペース作成!$E$10&amp;",5")</f>
        <v>5</v>
      </c>
      <c r="N78" s="81" t="str">
        <f>IF(ISBLANK(商品台帳反映用!E383),"",商品台帳反映用!E383)</f>
        <v/>
      </c>
      <c r="O78" s="81" t="str">
        <f ca="1">IF(N78=0,0,IF(ISBLANK(サンプル入力!F79),"",'計算(サンプル)'!F79))</f>
        <v/>
      </c>
      <c r="P78" s="78" t="str">
        <f ca="1">IF(N78=0,0,OFFSET('計算(サンプル)'!$F79,0,MATCH("サンプル"&amp;CHAR(10)&amp;P$2&amp;"単価",'計算(サンプル)'!$F$3:$AB$3,0)-1))</f>
        <v/>
      </c>
      <c r="Q78" s="78" t="str">
        <f ca="1">IF(O78=0,0,OFFSET('計算(サンプル)'!$F79,0,MATCH("サンプル"&amp;CHAR(10)&amp;Q$2&amp;"単価",'計算(サンプル)'!$F$3:$AB$3,0)-1))</f>
        <v/>
      </c>
      <c r="R78" s="78" t="str">
        <f ca="1">IF(P78=0,0,OFFSET('計算(サンプル)'!$F79,0,MATCH("サンプル"&amp;CHAR(10)&amp;R$2&amp;"単価",'計算(サンプル)'!$F$3:$AB$3,0)-1))</f>
        <v/>
      </c>
      <c r="S78" s="78" t="str">
        <f ca="1">IF(Q78=0,0,OFFSET('計算(サンプル)'!$F79,0,MATCH("サンプル"&amp;CHAR(10)&amp;S$2&amp;"単価",'計算(サンプル)'!$F$3:$AB$3,0)-1))</f>
        <v/>
      </c>
      <c r="T78" s="78" t="str">
        <f ca="1">IF(R78=0,0,OFFSET('計算(サンプル)'!$F79,0,MATCH("サンプル"&amp;CHAR(10)&amp;T$2&amp;"単価",'計算(サンプル)'!$F$3:$AB$3,0)-1))</f>
        <v/>
      </c>
      <c r="U78" s="78" t="str">
        <f ca="1">IF(S78=0,0,OFFSET('計算(サンプル)'!$F79,0,MATCH("サンプル"&amp;CHAR(10)&amp;U$2&amp;"単価",'計算(サンプル)'!$F$3:$AB$3,0)-1))</f>
        <v/>
      </c>
      <c r="V78" s="78" t="str">
        <f ca="1">IF(T78=0,0,OFFSET('計算(サンプル)'!$F79,0,MATCH("サンプル"&amp;CHAR(10)&amp;V$2&amp;"単価",'計算(サンプル)'!$F$3:$AB$3,0)-1))</f>
        <v/>
      </c>
      <c r="W78" s="78" t="str">
        <f ca="1">IF(U78=0,0,OFFSET('計算(サンプル)'!$F79,0,MATCH("サンプル"&amp;CHAR(10)&amp;W$2&amp;"単価",'計算(サンプル)'!$F$3:$AB$3,0)-1))</f>
        <v/>
      </c>
      <c r="X78" s="78" t="str">
        <f ca="1">IF(V78=0,0,OFFSET('計算(サンプル)'!$F79,0,MATCH("サンプル"&amp;CHAR(10)&amp;X$2&amp;"単価",'計算(サンプル)'!$F$3:$AB$3,0)-1))</f>
        <v/>
      </c>
      <c r="Y78" s="78" t="str">
        <f ca="1">IF(W78=0,0,OFFSET('計算(サンプル)'!$F79,0,MATCH("サンプル"&amp;CHAR(10)&amp;Y$2&amp;"単価",'計算(サンプル)'!$F$3:$AB$3,0)-1))</f>
        <v/>
      </c>
      <c r="Z78" s="78" t="str">
        <f ca="1">IF(X78=0,0,OFFSET('計算(サンプル)'!$F79,0,MATCH("サンプル"&amp;CHAR(10)&amp;Z$2&amp;"単価",'計算(サンプル)'!$F$3:$AB$3,0)-1))</f>
        <v/>
      </c>
      <c r="AA78" s="78" t="str">
        <f ca="1">IF(Y78=0,0,OFFSET('計算(サンプル)'!$F79,0,MATCH("サンプル"&amp;CHAR(10)&amp;AA$2&amp;"単価",'計算(サンプル)'!$F$3:$AB$3,0)-1))</f>
        <v/>
      </c>
      <c r="AB78" s="78" t="str">
        <f t="shared" ca="1" si="23"/>
        <v/>
      </c>
      <c r="AC78" s="78" t="str">
        <f t="shared" ca="1" si="24"/>
        <v/>
      </c>
      <c r="AD78" s="78" t="str">
        <f t="shared" ca="1" si="25"/>
        <v/>
      </c>
      <c r="AE78" s="78" t="str">
        <f t="shared" ca="1" si="26"/>
        <v/>
      </c>
      <c r="AF78" s="78" t="str">
        <f t="shared" ca="1" si="27"/>
        <v/>
      </c>
      <c r="AG78" s="78" t="str">
        <f t="shared" ca="1" si="28"/>
        <v/>
      </c>
      <c r="AH78" s="78" t="str">
        <f t="shared" ca="1" si="29"/>
        <v/>
      </c>
      <c r="AI78" s="78" t="str">
        <f t="shared" ca="1" si="30"/>
        <v/>
      </c>
      <c r="AJ78" s="78" t="str">
        <f t="shared" ca="1" si="31"/>
        <v/>
      </c>
      <c r="AK78" s="78" t="str">
        <f t="shared" ca="1" si="32"/>
        <v/>
      </c>
      <c r="AL78" s="78" t="str">
        <f t="shared" ca="1" si="33"/>
        <v/>
      </c>
      <c r="AM78" s="78" t="str">
        <f t="shared" ca="1" si="34"/>
        <v/>
      </c>
    </row>
    <row r="79" spans="1:39" ht="15.75" customHeight="1">
      <c r="A79" s="38">
        <v>77</v>
      </c>
      <c r="B79" s="38" t="str">
        <f>IF(ISBLANK(ID管理番号商品名入力!D79),"",ID管理番号商品名入力!D79)</f>
        <v/>
      </c>
      <c r="C79" s="39" t="str">
        <f>IF(ISBLANK(ID管理番号商品名入力!F79),"",ID管理番号商品名入力!F79)</f>
        <v/>
      </c>
      <c r="D79" s="22" t="str">
        <f>IF(ISBLANK(サンプル入力!J80),"",サンプル入力!J80)</f>
        <v/>
      </c>
      <c r="E79" s="80" t="str">
        <f>IFERROR(VLOOKUP($D79,配送グループ設定!$A$31:$H$40,6,FALSE),"")</f>
        <v/>
      </c>
      <c r="F79" s="80" t="str">
        <f>IFERROR(VLOOKUP($D79,配送グループ設定!$A$31:$H$40,8,FALSE),"")</f>
        <v/>
      </c>
      <c r="G79" s="78">
        <v>0</v>
      </c>
      <c r="H79" s="78">
        <v>0</v>
      </c>
      <c r="I79" s="78">
        <v>0</v>
      </c>
      <c r="J79" s="78">
        <v>1</v>
      </c>
      <c r="K79" s="78" t="str">
        <f>IF(ISBLANK(サンプル入力!M80),"",サンプル入力!M80)</f>
        <v/>
      </c>
      <c r="L79" s="78">
        <v>1</v>
      </c>
      <c r="M79" s="81" t="str">
        <f>IF(ISBLANK(中部・下部フリースペース作成!$E$10),"5",中部・下部フリースペース作成!$E$10&amp;",5")</f>
        <v>5</v>
      </c>
      <c r="N79" s="81" t="str">
        <f>IF(ISBLANK(商品台帳反映用!E384),"",商品台帳反映用!E384)</f>
        <v/>
      </c>
      <c r="O79" s="81" t="str">
        <f ca="1">IF(N79=0,0,IF(ISBLANK(サンプル入力!F80),"",'計算(サンプル)'!F80))</f>
        <v/>
      </c>
      <c r="P79" s="78" t="str">
        <f ca="1">IF(N79=0,0,OFFSET('計算(サンプル)'!$F80,0,MATCH("サンプル"&amp;CHAR(10)&amp;P$2&amp;"単価",'計算(サンプル)'!$F$3:$AB$3,0)-1))</f>
        <v/>
      </c>
      <c r="Q79" s="78" t="str">
        <f ca="1">IF(O79=0,0,OFFSET('計算(サンプル)'!$F80,0,MATCH("サンプル"&amp;CHAR(10)&amp;Q$2&amp;"単価",'計算(サンプル)'!$F$3:$AB$3,0)-1))</f>
        <v/>
      </c>
      <c r="R79" s="78" t="str">
        <f ca="1">IF(P79=0,0,OFFSET('計算(サンプル)'!$F80,0,MATCH("サンプル"&amp;CHAR(10)&amp;R$2&amp;"単価",'計算(サンプル)'!$F$3:$AB$3,0)-1))</f>
        <v/>
      </c>
      <c r="S79" s="78" t="str">
        <f ca="1">IF(Q79=0,0,OFFSET('計算(サンプル)'!$F80,0,MATCH("サンプル"&amp;CHAR(10)&amp;S$2&amp;"単価",'計算(サンプル)'!$F$3:$AB$3,0)-1))</f>
        <v/>
      </c>
      <c r="T79" s="78" t="str">
        <f ca="1">IF(R79=0,0,OFFSET('計算(サンプル)'!$F80,0,MATCH("サンプル"&amp;CHAR(10)&amp;T$2&amp;"単価",'計算(サンプル)'!$F$3:$AB$3,0)-1))</f>
        <v/>
      </c>
      <c r="U79" s="78" t="str">
        <f ca="1">IF(S79=0,0,OFFSET('計算(サンプル)'!$F80,0,MATCH("サンプル"&amp;CHAR(10)&amp;U$2&amp;"単価",'計算(サンプル)'!$F$3:$AB$3,0)-1))</f>
        <v/>
      </c>
      <c r="V79" s="78" t="str">
        <f ca="1">IF(T79=0,0,OFFSET('計算(サンプル)'!$F80,0,MATCH("サンプル"&amp;CHAR(10)&amp;V$2&amp;"単価",'計算(サンプル)'!$F$3:$AB$3,0)-1))</f>
        <v/>
      </c>
      <c r="W79" s="78" t="str">
        <f ca="1">IF(U79=0,0,OFFSET('計算(サンプル)'!$F80,0,MATCH("サンプル"&amp;CHAR(10)&amp;W$2&amp;"単価",'計算(サンプル)'!$F$3:$AB$3,0)-1))</f>
        <v/>
      </c>
      <c r="X79" s="78" t="str">
        <f ca="1">IF(V79=0,0,OFFSET('計算(サンプル)'!$F80,0,MATCH("サンプル"&amp;CHAR(10)&amp;X$2&amp;"単価",'計算(サンプル)'!$F$3:$AB$3,0)-1))</f>
        <v/>
      </c>
      <c r="Y79" s="78" t="str">
        <f ca="1">IF(W79=0,0,OFFSET('計算(サンプル)'!$F80,0,MATCH("サンプル"&amp;CHAR(10)&amp;Y$2&amp;"単価",'計算(サンプル)'!$F$3:$AB$3,0)-1))</f>
        <v/>
      </c>
      <c r="Z79" s="78" t="str">
        <f ca="1">IF(X79=0,0,OFFSET('計算(サンプル)'!$F80,0,MATCH("サンプル"&amp;CHAR(10)&amp;Z$2&amp;"単価",'計算(サンプル)'!$F$3:$AB$3,0)-1))</f>
        <v/>
      </c>
      <c r="AA79" s="78" t="str">
        <f ca="1">IF(Y79=0,0,OFFSET('計算(サンプル)'!$F80,0,MATCH("サンプル"&amp;CHAR(10)&amp;AA$2&amp;"単価",'計算(サンプル)'!$F$3:$AB$3,0)-1))</f>
        <v/>
      </c>
      <c r="AB79" s="78" t="str">
        <f t="shared" ca="1" si="23"/>
        <v/>
      </c>
      <c r="AC79" s="78" t="str">
        <f t="shared" ca="1" si="24"/>
        <v/>
      </c>
      <c r="AD79" s="78" t="str">
        <f t="shared" ca="1" si="25"/>
        <v/>
      </c>
      <c r="AE79" s="78" t="str">
        <f t="shared" ca="1" si="26"/>
        <v/>
      </c>
      <c r="AF79" s="78" t="str">
        <f t="shared" ca="1" si="27"/>
        <v/>
      </c>
      <c r="AG79" s="78" t="str">
        <f t="shared" ca="1" si="28"/>
        <v/>
      </c>
      <c r="AH79" s="78" t="str">
        <f t="shared" ca="1" si="29"/>
        <v/>
      </c>
      <c r="AI79" s="78" t="str">
        <f t="shared" ca="1" si="30"/>
        <v/>
      </c>
      <c r="AJ79" s="78" t="str">
        <f t="shared" ca="1" si="31"/>
        <v/>
      </c>
      <c r="AK79" s="78" t="str">
        <f t="shared" ca="1" si="32"/>
        <v/>
      </c>
      <c r="AL79" s="78" t="str">
        <f t="shared" ca="1" si="33"/>
        <v/>
      </c>
      <c r="AM79" s="78" t="str">
        <f t="shared" ca="1" si="34"/>
        <v/>
      </c>
    </row>
    <row r="80" spans="1:39" ht="15.75" customHeight="1">
      <c r="A80" s="38">
        <v>78</v>
      </c>
      <c r="B80" s="38" t="str">
        <f>IF(ISBLANK(ID管理番号商品名入力!D80),"",ID管理番号商品名入力!D80)</f>
        <v/>
      </c>
      <c r="C80" s="39" t="str">
        <f>IF(ISBLANK(ID管理番号商品名入力!F80),"",ID管理番号商品名入力!F80)</f>
        <v/>
      </c>
      <c r="D80" s="22" t="str">
        <f>IF(ISBLANK(サンプル入力!J81),"",サンプル入力!J81)</f>
        <v/>
      </c>
      <c r="E80" s="80" t="str">
        <f>IFERROR(VLOOKUP($D80,配送グループ設定!$A$31:$H$40,6,FALSE),"")</f>
        <v/>
      </c>
      <c r="F80" s="80" t="str">
        <f>IFERROR(VLOOKUP($D80,配送グループ設定!$A$31:$H$40,8,FALSE),"")</f>
        <v/>
      </c>
      <c r="G80" s="78">
        <v>0</v>
      </c>
      <c r="H80" s="78">
        <v>0</v>
      </c>
      <c r="I80" s="78">
        <v>0</v>
      </c>
      <c r="J80" s="78">
        <v>1</v>
      </c>
      <c r="K80" s="78" t="str">
        <f>IF(ISBLANK(サンプル入力!M81),"",サンプル入力!M81)</f>
        <v/>
      </c>
      <c r="L80" s="78">
        <v>1</v>
      </c>
      <c r="M80" s="81" t="str">
        <f>IF(ISBLANK(中部・下部フリースペース作成!$E$10),"5",中部・下部フリースペース作成!$E$10&amp;",5")</f>
        <v>5</v>
      </c>
      <c r="N80" s="81" t="str">
        <f>IF(ISBLANK(商品台帳反映用!E385),"",商品台帳反映用!E385)</f>
        <v/>
      </c>
      <c r="O80" s="81" t="str">
        <f ca="1">IF(N80=0,0,IF(ISBLANK(サンプル入力!F81),"",'計算(サンプル)'!F81))</f>
        <v/>
      </c>
      <c r="P80" s="78" t="str">
        <f ca="1">IF(N80=0,0,OFFSET('計算(サンプル)'!$F81,0,MATCH("サンプル"&amp;CHAR(10)&amp;P$2&amp;"単価",'計算(サンプル)'!$F$3:$AB$3,0)-1))</f>
        <v/>
      </c>
      <c r="Q80" s="78" t="str">
        <f ca="1">IF(O80=0,0,OFFSET('計算(サンプル)'!$F81,0,MATCH("サンプル"&amp;CHAR(10)&amp;Q$2&amp;"単価",'計算(サンプル)'!$F$3:$AB$3,0)-1))</f>
        <v/>
      </c>
      <c r="R80" s="78" t="str">
        <f ca="1">IF(P80=0,0,OFFSET('計算(サンプル)'!$F81,0,MATCH("サンプル"&amp;CHAR(10)&amp;R$2&amp;"単価",'計算(サンプル)'!$F$3:$AB$3,0)-1))</f>
        <v/>
      </c>
      <c r="S80" s="78" t="str">
        <f ca="1">IF(Q80=0,0,OFFSET('計算(サンプル)'!$F81,0,MATCH("サンプル"&amp;CHAR(10)&amp;S$2&amp;"単価",'計算(サンプル)'!$F$3:$AB$3,0)-1))</f>
        <v/>
      </c>
      <c r="T80" s="78" t="str">
        <f ca="1">IF(R80=0,0,OFFSET('計算(サンプル)'!$F81,0,MATCH("サンプル"&amp;CHAR(10)&amp;T$2&amp;"単価",'計算(サンプル)'!$F$3:$AB$3,0)-1))</f>
        <v/>
      </c>
      <c r="U80" s="78" t="str">
        <f ca="1">IF(S80=0,0,OFFSET('計算(サンプル)'!$F81,0,MATCH("サンプル"&amp;CHAR(10)&amp;U$2&amp;"単価",'計算(サンプル)'!$F$3:$AB$3,0)-1))</f>
        <v/>
      </c>
      <c r="V80" s="78" t="str">
        <f ca="1">IF(T80=0,0,OFFSET('計算(サンプル)'!$F81,0,MATCH("サンプル"&amp;CHAR(10)&amp;V$2&amp;"単価",'計算(サンプル)'!$F$3:$AB$3,0)-1))</f>
        <v/>
      </c>
      <c r="W80" s="78" t="str">
        <f ca="1">IF(U80=0,0,OFFSET('計算(サンプル)'!$F81,0,MATCH("サンプル"&amp;CHAR(10)&amp;W$2&amp;"単価",'計算(サンプル)'!$F$3:$AB$3,0)-1))</f>
        <v/>
      </c>
      <c r="X80" s="78" t="str">
        <f ca="1">IF(V80=0,0,OFFSET('計算(サンプル)'!$F81,0,MATCH("サンプル"&amp;CHAR(10)&amp;X$2&amp;"単価",'計算(サンプル)'!$F$3:$AB$3,0)-1))</f>
        <v/>
      </c>
      <c r="Y80" s="78" t="str">
        <f ca="1">IF(W80=0,0,OFFSET('計算(サンプル)'!$F81,0,MATCH("サンプル"&amp;CHAR(10)&amp;Y$2&amp;"単価",'計算(サンプル)'!$F$3:$AB$3,0)-1))</f>
        <v/>
      </c>
      <c r="Z80" s="78" t="str">
        <f ca="1">IF(X80=0,0,OFFSET('計算(サンプル)'!$F81,0,MATCH("サンプル"&amp;CHAR(10)&amp;Z$2&amp;"単価",'計算(サンプル)'!$F$3:$AB$3,0)-1))</f>
        <v/>
      </c>
      <c r="AA80" s="78" t="str">
        <f ca="1">IF(Y80=0,0,OFFSET('計算(サンプル)'!$F81,0,MATCH("サンプル"&amp;CHAR(10)&amp;AA$2&amp;"単価",'計算(サンプル)'!$F$3:$AB$3,0)-1))</f>
        <v/>
      </c>
      <c r="AB80" s="78" t="str">
        <f t="shared" ca="1" si="23"/>
        <v/>
      </c>
      <c r="AC80" s="78" t="str">
        <f t="shared" ca="1" si="24"/>
        <v/>
      </c>
      <c r="AD80" s="78" t="str">
        <f t="shared" ca="1" si="25"/>
        <v/>
      </c>
      <c r="AE80" s="78" t="str">
        <f t="shared" ca="1" si="26"/>
        <v/>
      </c>
      <c r="AF80" s="78" t="str">
        <f t="shared" ca="1" si="27"/>
        <v/>
      </c>
      <c r="AG80" s="78" t="str">
        <f t="shared" ca="1" si="28"/>
        <v/>
      </c>
      <c r="AH80" s="78" t="str">
        <f t="shared" ca="1" si="29"/>
        <v/>
      </c>
      <c r="AI80" s="78" t="str">
        <f t="shared" ca="1" si="30"/>
        <v/>
      </c>
      <c r="AJ80" s="78" t="str">
        <f t="shared" ca="1" si="31"/>
        <v/>
      </c>
      <c r="AK80" s="78" t="str">
        <f t="shared" ca="1" si="32"/>
        <v/>
      </c>
      <c r="AL80" s="78" t="str">
        <f t="shared" ca="1" si="33"/>
        <v/>
      </c>
      <c r="AM80" s="78" t="str">
        <f t="shared" ca="1" si="34"/>
        <v/>
      </c>
    </row>
    <row r="81" spans="1:39" ht="15.75" customHeight="1">
      <c r="A81" s="38">
        <v>79</v>
      </c>
      <c r="B81" s="38" t="str">
        <f>IF(ISBLANK(ID管理番号商品名入力!D81),"",ID管理番号商品名入力!D81)</f>
        <v/>
      </c>
      <c r="C81" s="39" t="str">
        <f>IF(ISBLANK(ID管理番号商品名入力!F81),"",ID管理番号商品名入力!F81)</f>
        <v/>
      </c>
      <c r="D81" s="22" t="str">
        <f>IF(ISBLANK(サンプル入力!J82),"",サンプル入力!J82)</f>
        <v/>
      </c>
      <c r="E81" s="80" t="str">
        <f>IFERROR(VLOOKUP($D81,配送グループ設定!$A$31:$H$40,6,FALSE),"")</f>
        <v/>
      </c>
      <c r="F81" s="80" t="str">
        <f>IFERROR(VLOOKUP($D81,配送グループ設定!$A$31:$H$40,8,FALSE),"")</f>
        <v/>
      </c>
      <c r="G81" s="78">
        <v>0</v>
      </c>
      <c r="H81" s="78">
        <v>0</v>
      </c>
      <c r="I81" s="78">
        <v>0</v>
      </c>
      <c r="J81" s="78">
        <v>1</v>
      </c>
      <c r="K81" s="78" t="str">
        <f>IF(ISBLANK(サンプル入力!M82),"",サンプル入力!M82)</f>
        <v/>
      </c>
      <c r="L81" s="78">
        <v>1</v>
      </c>
      <c r="M81" s="81" t="str">
        <f>IF(ISBLANK(中部・下部フリースペース作成!$E$10),"5",中部・下部フリースペース作成!$E$10&amp;",5")</f>
        <v>5</v>
      </c>
      <c r="N81" s="81" t="str">
        <f>IF(ISBLANK(商品台帳反映用!E386),"",商品台帳反映用!E386)</f>
        <v/>
      </c>
      <c r="O81" s="81" t="str">
        <f ca="1">IF(N81=0,0,IF(ISBLANK(サンプル入力!F82),"",'計算(サンプル)'!F82))</f>
        <v/>
      </c>
      <c r="P81" s="78" t="str">
        <f ca="1">IF(N81=0,0,OFFSET('計算(サンプル)'!$F82,0,MATCH("サンプル"&amp;CHAR(10)&amp;P$2&amp;"単価",'計算(サンプル)'!$F$3:$AB$3,0)-1))</f>
        <v/>
      </c>
      <c r="Q81" s="78" t="str">
        <f ca="1">IF(O81=0,0,OFFSET('計算(サンプル)'!$F82,0,MATCH("サンプル"&amp;CHAR(10)&amp;Q$2&amp;"単価",'計算(サンプル)'!$F$3:$AB$3,0)-1))</f>
        <v/>
      </c>
      <c r="R81" s="78" t="str">
        <f ca="1">IF(P81=0,0,OFFSET('計算(サンプル)'!$F82,0,MATCH("サンプル"&amp;CHAR(10)&amp;R$2&amp;"単価",'計算(サンプル)'!$F$3:$AB$3,0)-1))</f>
        <v/>
      </c>
      <c r="S81" s="78" t="str">
        <f ca="1">IF(Q81=0,0,OFFSET('計算(サンプル)'!$F82,0,MATCH("サンプル"&amp;CHAR(10)&amp;S$2&amp;"単価",'計算(サンプル)'!$F$3:$AB$3,0)-1))</f>
        <v/>
      </c>
      <c r="T81" s="78" t="str">
        <f ca="1">IF(R81=0,0,OFFSET('計算(サンプル)'!$F82,0,MATCH("サンプル"&amp;CHAR(10)&amp;T$2&amp;"単価",'計算(サンプル)'!$F$3:$AB$3,0)-1))</f>
        <v/>
      </c>
      <c r="U81" s="78" t="str">
        <f ca="1">IF(S81=0,0,OFFSET('計算(サンプル)'!$F82,0,MATCH("サンプル"&amp;CHAR(10)&amp;U$2&amp;"単価",'計算(サンプル)'!$F$3:$AB$3,0)-1))</f>
        <v/>
      </c>
      <c r="V81" s="78" t="str">
        <f ca="1">IF(T81=0,0,OFFSET('計算(サンプル)'!$F82,0,MATCH("サンプル"&amp;CHAR(10)&amp;V$2&amp;"単価",'計算(サンプル)'!$F$3:$AB$3,0)-1))</f>
        <v/>
      </c>
      <c r="W81" s="78" t="str">
        <f ca="1">IF(U81=0,0,OFFSET('計算(サンプル)'!$F82,0,MATCH("サンプル"&amp;CHAR(10)&amp;W$2&amp;"単価",'計算(サンプル)'!$F$3:$AB$3,0)-1))</f>
        <v/>
      </c>
      <c r="X81" s="78" t="str">
        <f ca="1">IF(V81=0,0,OFFSET('計算(サンプル)'!$F82,0,MATCH("サンプル"&amp;CHAR(10)&amp;X$2&amp;"単価",'計算(サンプル)'!$F$3:$AB$3,0)-1))</f>
        <v/>
      </c>
      <c r="Y81" s="78" t="str">
        <f ca="1">IF(W81=0,0,OFFSET('計算(サンプル)'!$F82,0,MATCH("サンプル"&amp;CHAR(10)&amp;Y$2&amp;"単価",'計算(サンプル)'!$F$3:$AB$3,0)-1))</f>
        <v/>
      </c>
      <c r="Z81" s="78" t="str">
        <f ca="1">IF(X81=0,0,OFFSET('計算(サンプル)'!$F82,0,MATCH("サンプル"&amp;CHAR(10)&amp;Z$2&amp;"単価",'計算(サンプル)'!$F$3:$AB$3,0)-1))</f>
        <v/>
      </c>
      <c r="AA81" s="78" t="str">
        <f ca="1">IF(Y81=0,0,OFFSET('計算(サンプル)'!$F82,0,MATCH("サンプル"&amp;CHAR(10)&amp;AA$2&amp;"単価",'計算(サンプル)'!$F$3:$AB$3,0)-1))</f>
        <v/>
      </c>
      <c r="AB81" s="78" t="str">
        <f t="shared" ca="1" si="23"/>
        <v/>
      </c>
      <c r="AC81" s="78" t="str">
        <f t="shared" ca="1" si="24"/>
        <v/>
      </c>
      <c r="AD81" s="78" t="str">
        <f t="shared" ca="1" si="25"/>
        <v/>
      </c>
      <c r="AE81" s="78" t="str">
        <f t="shared" ca="1" si="26"/>
        <v/>
      </c>
      <c r="AF81" s="78" t="str">
        <f t="shared" ca="1" si="27"/>
        <v/>
      </c>
      <c r="AG81" s="78" t="str">
        <f t="shared" ca="1" si="28"/>
        <v/>
      </c>
      <c r="AH81" s="78" t="str">
        <f t="shared" ca="1" si="29"/>
        <v/>
      </c>
      <c r="AI81" s="78" t="str">
        <f t="shared" ca="1" si="30"/>
        <v/>
      </c>
      <c r="AJ81" s="78" t="str">
        <f t="shared" ca="1" si="31"/>
        <v/>
      </c>
      <c r="AK81" s="78" t="str">
        <f t="shared" ca="1" si="32"/>
        <v/>
      </c>
      <c r="AL81" s="78" t="str">
        <f t="shared" ca="1" si="33"/>
        <v/>
      </c>
      <c r="AM81" s="78" t="str">
        <f t="shared" ca="1" si="34"/>
        <v/>
      </c>
    </row>
    <row r="82" spans="1:39" ht="15.75" customHeight="1">
      <c r="A82" s="38">
        <v>80</v>
      </c>
      <c r="B82" s="38" t="str">
        <f>IF(ISBLANK(ID管理番号商品名入力!D82),"",ID管理番号商品名入力!D82)</f>
        <v/>
      </c>
      <c r="C82" s="39" t="str">
        <f>IF(ISBLANK(ID管理番号商品名入力!F82),"",ID管理番号商品名入力!F82)</f>
        <v/>
      </c>
      <c r="D82" s="22" t="str">
        <f>IF(ISBLANK(サンプル入力!J83),"",サンプル入力!J83)</f>
        <v/>
      </c>
      <c r="E82" s="80" t="str">
        <f>IFERROR(VLOOKUP($D82,配送グループ設定!$A$31:$H$40,6,FALSE),"")</f>
        <v/>
      </c>
      <c r="F82" s="80" t="str">
        <f>IFERROR(VLOOKUP($D82,配送グループ設定!$A$31:$H$40,8,FALSE),"")</f>
        <v/>
      </c>
      <c r="G82" s="78">
        <v>0</v>
      </c>
      <c r="H82" s="78">
        <v>0</v>
      </c>
      <c r="I82" s="78">
        <v>0</v>
      </c>
      <c r="J82" s="78">
        <v>1</v>
      </c>
      <c r="K82" s="78" t="str">
        <f>IF(ISBLANK(サンプル入力!M83),"",サンプル入力!M83)</f>
        <v/>
      </c>
      <c r="L82" s="78">
        <v>1</v>
      </c>
      <c r="M82" s="81" t="str">
        <f>IF(ISBLANK(中部・下部フリースペース作成!$E$10),"5",中部・下部フリースペース作成!$E$10&amp;",5")</f>
        <v>5</v>
      </c>
      <c r="N82" s="81" t="str">
        <f>IF(ISBLANK(商品台帳反映用!E387),"",商品台帳反映用!E387)</f>
        <v/>
      </c>
      <c r="O82" s="81" t="str">
        <f ca="1">IF(N82=0,0,IF(ISBLANK(サンプル入力!F83),"",'計算(サンプル)'!F83))</f>
        <v/>
      </c>
      <c r="P82" s="78" t="str">
        <f ca="1">IF(N82=0,0,OFFSET('計算(サンプル)'!$F83,0,MATCH("サンプル"&amp;CHAR(10)&amp;P$2&amp;"単価",'計算(サンプル)'!$F$3:$AB$3,0)-1))</f>
        <v/>
      </c>
      <c r="Q82" s="78" t="str">
        <f ca="1">IF(O82=0,0,OFFSET('計算(サンプル)'!$F83,0,MATCH("サンプル"&amp;CHAR(10)&amp;Q$2&amp;"単価",'計算(サンプル)'!$F$3:$AB$3,0)-1))</f>
        <v/>
      </c>
      <c r="R82" s="78" t="str">
        <f ca="1">IF(P82=0,0,OFFSET('計算(サンプル)'!$F83,0,MATCH("サンプル"&amp;CHAR(10)&amp;R$2&amp;"単価",'計算(サンプル)'!$F$3:$AB$3,0)-1))</f>
        <v/>
      </c>
      <c r="S82" s="78" t="str">
        <f ca="1">IF(Q82=0,0,OFFSET('計算(サンプル)'!$F83,0,MATCH("サンプル"&amp;CHAR(10)&amp;S$2&amp;"単価",'計算(サンプル)'!$F$3:$AB$3,0)-1))</f>
        <v/>
      </c>
      <c r="T82" s="78" t="str">
        <f ca="1">IF(R82=0,0,OFFSET('計算(サンプル)'!$F83,0,MATCH("サンプル"&amp;CHAR(10)&amp;T$2&amp;"単価",'計算(サンプル)'!$F$3:$AB$3,0)-1))</f>
        <v/>
      </c>
      <c r="U82" s="78" t="str">
        <f ca="1">IF(S82=0,0,OFFSET('計算(サンプル)'!$F83,0,MATCH("サンプル"&amp;CHAR(10)&amp;U$2&amp;"単価",'計算(サンプル)'!$F$3:$AB$3,0)-1))</f>
        <v/>
      </c>
      <c r="V82" s="78" t="str">
        <f ca="1">IF(T82=0,0,OFFSET('計算(サンプル)'!$F83,0,MATCH("サンプル"&amp;CHAR(10)&amp;V$2&amp;"単価",'計算(サンプル)'!$F$3:$AB$3,0)-1))</f>
        <v/>
      </c>
      <c r="W82" s="78" t="str">
        <f ca="1">IF(U82=0,0,OFFSET('計算(サンプル)'!$F83,0,MATCH("サンプル"&amp;CHAR(10)&amp;W$2&amp;"単価",'計算(サンプル)'!$F$3:$AB$3,0)-1))</f>
        <v/>
      </c>
      <c r="X82" s="78" t="str">
        <f ca="1">IF(V82=0,0,OFFSET('計算(サンプル)'!$F83,0,MATCH("サンプル"&amp;CHAR(10)&amp;X$2&amp;"単価",'計算(サンプル)'!$F$3:$AB$3,0)-1))</f>
        <v/>
      </c>
      <c r="Y82" s="78" t="str">
        <f ca="1">IF(W82=0,0,OFFSET('計算(サンプル)'!$F83,0,MATCH("サンプル"&amp;CHAR(10)&amp;Y$2&amp;"単価",'計算(サンプル)'!$F$3:$AB$3,0)-1))</f>
        <v/>
      </c>
      <c r="Z82" s="78" t="str">
        <f ca="1">IF(X82=0,0,OFFSET('計算(サンプル)'!$F83,0,MATCH("サンプル"&amp;CHAR(10)&amp;Z$2&amp;"単価",'計算(サンプル)'!$F$3:$AB$3,0)-1))</f>
        <v/>
      </c>
      <c r="AA82" s="78" t="str">
        <f ca="1">IF(Y82=0,0,OFFSET('計算(サンプル)'!$F83,0,MATCH("サンプル"&amp;CHAR(10)&amp;AA$2&amp;"単価",'計算(サンプル)'!$F$3:$AB$3,0)-1))</f>
        <v/>
      </c>
      <c r="AB82" s="78" t="str">
        <f t="shared" ca="1" si="23"/>
        <v/>
      </c>
      <c r="AC82" s="78" t="str">
        <f t="shared" ca="1" si="24"/>
        <v/>
      </c>
      <c r="AD82" s="78" t="str">
        <f t="shared" ca="1" si="25"/>
        <v/>
      </c>
      <c r="AE82" s="78" t="str">
        <f t="shared" ca="1" si="26"/>
        <v/>
      </c>
      <c r="AF82" s="78" t="str">
        <f t="shared" ca="1" si="27"/>
        <v/>
      </c>
      <c r="AG82" s="78" t="str">
        <f t="shared" ca="1" si="28"/>
        <v/>
      </c>
      <c r="AH82" s="78" t="str">
        <f t="shared" ca="1" si="29"/>
        <v/>
      </c>
      <c r="AI82" s="78" t="str">
        <f t="shared" ca="1" si="30"/>
        <v/>
      </c>
      <c r="AJ82" s="78" t="str">
        <f t="shared" ca="1" si="31"/>
        <v/>
      </c>
      <c r="AK82" s="78" t="str">
        <f t="shared" ca="1" si="32"/>
        <v/>
      </c>
      <c r="AL82" s="78" t="str">
        <f t="shared" ca="1" si="33"/>
        <v/>
      </c>
      <c r="AM82" s="78" t="str">
        <f t="shared" ca="1" si="34"/>
        <v/>
      </c>
    </row>
    <row r="83" spans="1:39" ht="15.75" customHeight="1">
      <c r="A83" s="38">
        <v>81</v>
      </c>
      <c r="B83" s="38" t="str">
        <f>IF(ISBLANK(ID管理番号商品名入力!D83),"",ID管理番号商品名入力!D83)</f>
        <v/>
      </c>
      <c r="C83" s="39" t="str">
        <f>IF(ISBLANK(ID管理番号商品名入力!F83),"",ID管理番号商品名入力!F83)</f>
        <v/>
      </c>
      <c r="D83" s="22" t="str">
        <f>IF(ISBLANK(サンプル入力!J84),"",サンプル入力!J84)</f>
        <v/>
      </c>
      <c r="E83" s="80" t="str">
        <f>IFERROR(VLOOKUP($D83,配送グループ設定!$A$31:$H$40,6,FALSE),"")</f>
        <v/>
      </c>
      <c r="F83" s="80" t="str">
        <f>IFERROR(VLOOKUP($D83,配送グループ設定!$A$31:$H$40,8,FALSE),"")</f>
        <v/>
      </c>
      <c r="G83" s="78">
        <v>0</v>
      </c>
      <c r="H83" s="78">
        <v>0</v>
      </c>
      <c r="I83" s="78">
        <v>0</v>
      </c>
      <c r="J83" s="78">
        <v>1</v>
      </c>
      <c r="K83" s="78" t="str">
        <f>IF(ISBLANK(サンプル入力!M84),"",サンプル入力!M84)</f>
        <v/>
      </c>
      <c r="L83" s="78">
        <v>1</v>
      </c>
      <c r="M83" s="81" t="str">
        <f>IF(ISBLANK(中部・下部フリースペース作成!$E$10),"5",中部・下部フリースペース作成!$E$10&amp;",5")</f>
        <v>5</v>
      </c>
      <c r="N83" s="81" t="str">
        <f>IF(ISBLANK(商品台帳反映用!E388),"",商品台帳反映用!E388)</f>
        <v/>
      </c>
      <c r="O83" s="81" t="str">
        <f ca="1">IF(N83=0,0,IF(ISBLANK(サンプル入力!F84),"",'計算(サンプル)'!F84))</f>
        <v/>
      </c>
      <c r="P83" s="78" t="str">
        <f ca="1">IF(N83=0,0,OFFSET('計算(サンプル)'!$F84,0,MATCH("サンプル"&amp;CHAR(10)&amp;P$2&amp;"単価",'計算(サンプル)'!$F$3:$AB$3,0)-1))</f>
        <v/>
      </c>
      <c r="Q83" s="78" t="str">
        <f ca="1">IF(O83=0,0,OFFSET('計算(サンプル)'!$F84,0,MATCH("サンプル"&amp;CHAR(10)&amp;Q$2&amp;"単価",'計算(サンプル)'!$F$3:$AB$3,0)-1))</f>
        <v/>
      </c>
      <c r="R83" s="78" t="str">
        <f ca="1">IF(P83=0,0,OFFSET('計算(サンプル)'!$F84,0,MATCH("サンプル"&amp;CHAR(10)&amp;R$2&amp;"単価",'計算(サンプル)'!$F$3:$AB$3,0)-1))</f>
        <v/>
      </c>
      <c r="S83" s="78" t="str">
        <f ca="1">IF(Q83=0,0,OFFSET('計算(サンプル)'!$F84,0,MATCH("サンプル"&amp;CHAR(10)&amp;S$2&amp;"単価",'計算(サンプル)'!$F$3:$AB$3,0)-1))</f>
        <v/>
      </c>
      <c r="T83" s="78" t="str">
        <f ca="1">IF(R83=0,0,OFFSET('計算(サンプル)'!$F84,0,MATCH("サンプル"&amp;CHAR(10)&amp;T$2&amp;"単価",'計算(サンプル)'!$F$3:$AB$3,0)-1))</f>
        <v/>
      </c>
      <c r="U83" s="78" t="str">
        <f ca="1">IF(S83=0,0,OFFSET('計算(サンプル)'!$F84,0,MATCH("サンプル"&amp;CHAR(10)&amp;U$2&amp;"単価",'計算(サンプル)'!$F$3:$AB$3,0)-1))</f>
        <v/>
      </c>
      <c r="V83" s="78" t="str">
        <f ca="1">IF(T83=0,0,OFFSET('計算(サンプル)'!$F84,0,MATCH("サンプル"&amp;CHAR(10)&amp;V$2&amp;"単価",'計算(サンプル)'!$F$3:$AB$3,0)-1))</f>
        <v/>
      </c>
      <c r="W83" s="78" t="str">
        <f ca="1">IF(U83=0,0,OFFSET('計算(サンプル)'!$F84,0,MATCH("サンプル"&amp;CHAR(10)&amp;W$2&amp;"単価",'計算(サンプル)'!$F$3:$AB$3,0)-1))</f>
        <v/>
      </c>
      <c r="X83" s="78" t="str">
        <f ca="1">IF(V83=0,0,OFFSET('計算(サンプル)'!$F84,0,MATCH("サンプル"&amp;CHAR(10)&amp;X$2&amp;"単価",'計算(サンプル)'!$F$3:$AB$3,0)-1))</f>
        <v/>
      </c>
      <c r="Y83" s="78" t="str">
        <f ca="1">IF(W83=0,0,OFFSET('計算(サンプル)'!$F84,0,MATCH("サンプル"&amp;CHAR(10)&amp;Y$2&amp;"単価",'計算(サンプル)'!$F$3:$AB$3,0)-1))</f>
        <v/>
      </c>
      <c r="Z83" s="78" t="str">
        <f ca="1">IF(X83=0,0,OFFSET('計算(サンプル)'!$F84,0,MATCH("サンプル"&amp;CHAR(10)&amp;Z$2&amp;"単価",'計算(サンプル)'!$F$3:$AB$3,0)-1))</f>
        <v/>
      </c>
      <c r="AA83" s="78" t="str">
        <f ca="1">IF(Y83=0,0,OFFSET('計算(サンプル)'!$F84,0,MATCH("サンプル"&amp;CHAR(10)&amp;AA$2&amp;"単価",'計算(サンプル)'!$F$3:$AB$3,0)-1))</f>
        <v/>
      </c>
      <c r="AB83" s="78" t="str">
        <f t="shared" ca="1" si="23"/>
        <v/>
      </c>
      <c r="AC83" s="78" t="str">
        <f t="shared" ca="1" si="24"/>
        <v/>
      </c>
      <c r="AD83" s="78" t="str">
        <f t="shared" ca="1" si="25"/>
        <v/>
      </c>
      <c r="AE83" s="78" t="str">
        <f t="shared" ca="1" si="26"/>
        <v/>
      </c>
      <c r="AF83" s="78" t="str">
        <f t="shared" ca="1" si="27"/>
        <v/>
      </c>
      <c r="AG83" s="78" t="str">
        <f t="shared" ca="1" si="28"/>
        <v/>
      </c>
      <c r="AH83" s="78" t="str">
        <f t="shared" ca="1" si="29"/>
        <v/>
      </c>
      <c r="AI83" s="78" t="str">
        <f t="shared" ca="1" si="30"/>
        <v/>
      </c>
      <c r="AJ83" s="78" t="str">
        <f t="shared" ca="1" si="31"/>
        <v/>
      </c>
      <c r="AK83" s="78" t="str">
        <f t="shared" ca="1" si="32"/>
        <v/>
      </c>
      <c r="AL83" s="78" t="str">
        <f t="shared" ca="1" si="33"/>
        <v/>
      </c>
      <c r="AM83" s="78" t="str">
        <f t="shared" ca="1" si="34"/>
        <v/>
      </c>
    </row>
    <row r="84" spans="1:39" ht="15.75" customHeight="1">
      <c r="A84" s="38">
        <v>82</v>
      </c>
      <c r="B84" s="38" t="str">
        <f>IF(ISBLANK(ID管理番号商品名入力!D84),"",ID管理番号商品名入力!D84)</f>
        <v/>
      </c>
      <c r="C84" s="39" t="str">
        <f>IF(ISBLANK(ID管理番号商品名入力!F84),"",ID管理番号商品名入力!F84)</f>
        <v/>
      </c>
      <c r="D84" s="22" t="str">
        <f>IF(ISBLANK(サンプル入力!J85),"",サンプル入力!J85)</f>
        <v/>
      </c>
      <c r="E84" s="80" t="str">
        <f>IFERROR(VLOOKUP($D84,配送グループ設定!$A$31:$H$40,6,FALSE),"")</f>
        <v/>
      </c>
      <c r="F84" s="80" t="str">
        <f>IFERROR(VLOOKUP($D84,配送グループ設定!$A$31:$H$40,8,FALSE),"")</f>
        <v/>
      </c>
      <c r="G84" s="78">
        <v>0</v>
      </c>
      <c r="H84" s="78">
        <v>0</v>
      </c>
      <c r="I84" s="78">
        <v>0</v>
      </c>
      <c r="J84" s="78">
        <v>1</v>
      </c>
      <c r="K84" s="78" t="str">
        <f>IF(ISBLANK(サンプル入力!M85),"",サンプル入力!M85)</f>
        <v/>
      </c>
      <c r="L84" s="78">
        <v>1</v>
      </c>
      <c r="M84" s="81" t="str">
        <f>IF(ISBLANK(中部・下部フリースペース作成!$E$10),"5",中部・下部フリースペース作成!$E$10&amp;",5")</f>
        <v>5</v>
      </c>
      <c r="N84" s="81" t="str">
        <f>IF(ISBLANK(商品台帳反映用!E389),"",商品台帳反映用!E389)</f>
        <v/>
      </c>
      <c r="O84" s="81" t="str">
        <f ca="1">IF(N84=0,0,IF(ISBLANK(サンプル入力!F85),"",'計算(サンプル)'!F85))</f>
        <v/>
      </c>
      <c r="P84" s="78" t="str">
        <f ca="1">IF(N84=0,0,OFFSET('計算(サンプル)'!$F85,0,MATCH("サンプル"&amp;CHAR(10)&amp;P$2&amp;"単価",'計算(サンプル)'!$F$3:$AB$3,0)-1))</f>
        <v/>
      </c>
      <c r="Q84" s="78" t="str">
        <f ca="1">IF(O84=0,0,OFFSET('計算(サンプル)'!$F85,0,MATCH("サンプル"&amp;CHAR(10)&amp;Q$2&amp;"単価",'計算(サンプル)'!$F$3:$AB$3,0)-1))</f>
        <v/>
      </c>
      <c r="R84" s="78" t="str">
        <f ca="1">IF(P84=0,0,OFFSET('計算(サンプル)'!$F85,0,MATCH("サンプル"&amp;CHAR(10)&amp;R$2&amp;"単価",'計算(サンプル)'!$F$3:$AB$3,0)-1))</f>
        <v/>
      </c>
      <c r="S84" s="78" t="str">
        <f ca="1">IF(Q84=0,0,OFFSET('計算(サンプル)'!$F85,0,MATCH("サンプル"&amp;CHAR(10)&amp;S$2&amp;"単価",'計算(サンプル)'!$F$3:$AB$3,0)-1))</f>
        <v/>
      </c>
      <c r="T84" s="78" t="str">
        <f ca="1">IF(R84=0,0,OFFSET('計算(サンプル)'!$F85,0,MATCH("サンプル"&amp;CHAR(10)&amp;T$2&amp;"単価",'計算(サンプル)'!$F$3:$AB$3,0)-1))</f>
        <v/>
      </c>
      <c r="U84" s="78" t="str">
        <f ca="1">IF(S84=0,0,OFFSET('計算(サンプル)'!$F85,0,MATCH("サンプル"&amp;CHAR(10)&amp;U$2&amp;"単価",'計算(サンプル)'!$F$3:$AB$3,0)-1))</f>
        <v/>
      </c>
      <c r="V84" s="78" t="str">
        <f ca="1">IF(T84=0,0,OFFSET('計算(サンプル)'!$F85,0,MATCH("サンプル"&amp;CHAR(10)&amp;V$2&amp;"単価",'計算(サンプル)'!$F$3:$AB$3,0)-1))</f>
        <v/>
      </c>
      <c r="W84" s="78" t="str">
        <f ca="1">IF(U84=0,0,OFFSET('計算(サンプル)'!$F85,0,MATCH("サンプル"&amp;CHAR(10)&amp;W$2&amp;"単価",'計算(サンプル)'!$F$3:$AB$3,0)-1))</f>
        <v/>
      </c>
      <c r="X84" s="78" t="str">
        <f ca="1">IF(V84=0,0,OFFSET('計算(サンプル)'!$F85,0,MATCH("サンプル"&amp;CHAR(10)&amp;X$2&amp;"単価",'計算(サンプル)'!$F$3:$AB$3,0)-1))</f>
        <v/>
      </c>
      <c r="Y84" s="78" t="str">
        <f ca="1">IF(W84=0,0,OFFSET('計算(サンプル)'!$F85,0,MATCH("サンプル"&amp;CHAR(10)&amp;Y$2&amp;"単価",'計算(サンプル)'!$F$3:$AB$3,0)-1))</f>
        <v/>
      </c>
      <c r="Z84" s="78" t="str">
        <f ca="1">IF(X84=0,0,OFFSET('計算(サンプル)'!$F85,0,MATCH("サンプル"&amp;CHAR(10)&amp;Z$2&amp;"単価",'計算(サンプル)'!$F$3:$AB$3,0)-1))</f>
        <v/>
      </c>
      <c r="AA84" s="78" t="str">
        <f ca="1">IF(Y84=0,0,OFFSET('計算(サンプル)'!$F85,0,MATCH("サンプル"&amp;CHAR(10)&amp;AA$2&amp;"単価",'計算(サンプル)'!$F$3:$AB$3,0)-1))</f>
        <v/>
      </c>
      <c r="AB84" s="78" t="str">
        <f t="shared" ca="1" si="23"/>
        <v/>
      </c>
      <c r="AC84" s="78" t="str">
        <f t="shared" ca="1" si="24"/>
        <v/>
      </c>
      <c r="AD84" s="78" t="str">
        <f t="shared" ca="1" si="25"/>
        <v/>
      </c>
      <c r="AE84" s="78" t="str">
        <f t="shared" ca="1" si="26"/>
        <v/>
      </c>
      <c r="AF84" s="78" t="str">
        <f t="shared" ca="1" si="27"/>
        <v/>
      </c>
      <c r="AG84" s="78" t="str">
        <f t="shared" ca="1" si="28"/>
        <v/>
      </c>
      <c r="AH84" s="78" t="str">
        <f t="shared" ca="1" si="29"/>
        <v/>
      </c>
      <c r="AI84" s="78" t="str">
        <f t="shared" ca="1" si="30"/>
        <v/>
      </c>
      <c r="AJ84" s="78" t="str">
        <f t="shared" ca="1" si="31"/>
        <v/>
      </c>
      <c r="AK84" s="78" t="str">
        <f t="shared" ca="1" si="32"/>
        <v/>
      </c>
      <c r="AL84" s="78" t="str">
        <f t="shared" ca="1" si="33"/>
        <v/>
      </c>
      <c r="AM84" s="78" t="str">
        <f t="shared" ca="1" si="34"/>
        <v/>
      </c>
    </row>
    <row r="85" spans="1:39" ht="15.75" customHeight="1">
      <c r="A85" s="38">
        <v>83</v>
      </c>
      <c r="B85" s="38" t="str">
        <f>IF(ISBLANK(ID管理番号商品名入力!D85),"",ID管理番号商品名入力!D85)</f>
        <v/>
      </c>
      <c r="C85" s="39" t="str">
        <f>IF(ISBLANK(ID管理番号商品名入力!F85),"",ID管理番号商品名入力!F85)</f>
        <v/>
      </c>
      <c r="D85" s="22" t="str">
        <f>IF(ISBLANK(サンプル入力!J86),"",サンプル入力!J86)</f>
        <v/>
      </c>
      <c r="E85" s="80" t="str">
        <f>IFERROR(VLOOKUP($D85,配送グループ設定!$A$31:$H$40,6,FALSE),"")</f>
        <v/>
      </c>
      <c r="F85" s="80" t="str">
        <f>IFERROR(VLOOKUP($D85,配送グループ設定!$A$31:$H$40,8,FALSE),"")</f>
        <v/>
      </c>
      <c r="G85" s="78">
        <v>0</v>
      </c>
      <c r="H85" s="78">
        <v>0</v>
      </c>
      <c r="I85" s="78">
        <v>0</v>
      </c>
      <c r="J85" s="78">
        <v>1</v>
      </c>
      <c r="K85" s="78" t="str">
        <f>IF(ISBLANK(サンプル入力!M86),"",サンプル入力!M86)</f>
        <v/>
      </c>
      <c r="L85" s="78">
        <v>1</v>
      </c>
      <c r="M85" s="81" t="str">
        <f>IF(ISBLANK(中部・下部フリースペース作成!$E$10),"5",中部・下部フリースペース作成!$E$10&amp;",5")</f>
        <v>5</v>
      </c>
      <c r="N85" s="81" t="str">
        <f>IF(ISBLANK(商品台帳反映用!E390),"",商品台帳反映用!E390)</f>
        <v/>
      </c>
      <c r="O85" s="81" t="str">
        <f ca="1">IF(N85=0,0,IF(ISBLANK(サンプル入力!F86),"",'計算(サンプル)'!F86))</f>
        <v/>
      </c>
      <c r="P85" s="78" t="str">
        <f ca="1">IF(N85=0,0,OFFSET('計算(サンプル)'!$F86,0,MATCH("サンプル"&amp;CHAR(10)&amp;P$2&amp;"単価",'計算(サンプル)'!$F$3:$AB$3,0)-1))</f>
        <v/>
      </c>
      <c r="Q85" s="78" t="str">
        <f ca="1">IF(O85=0,0,OFFSET('計算(サンプル)'!$F86,0,MATCH("サンプル"&amp;CHAR(10)&amp;Q$2&amp;"単価",'計算(サンプル)'!$F$3:$AB$3,0)-1))</f>
        <v/>
      </c>
      <c r="R85" s="78" t="str">
        <f ca="1">IF(P85=0,0,OFFSET('計算(サンプル)'!$F86,0,MATCH("サンプル"&amp;CHAR(10)&amp;R$2&amp;"単価",'計算(サンプル)'!$F$3:$AB$3,0)-1))</f>
        <v/>
      </c>
      <c r="S85" s="78" t="str">
        <f ca="1">IF(Q85=0,0,OFFSET('計算(サンプル)'!$F86,0,MATCH("サンプル"&amp;CHAR(10)&amp;S$2&amp;"単価",'計算(サンプル)'!$F$3:$AB$3,0)-1))</f>
        <v/>
      </c>
      <c r="T85" s="78" t="str">
        <f ca="1">IF(R85=0,0,OFFSET('計算(サンプル)'!$F86,0,MATCH("サンプル"&amp;CHAR(10)&amp;T$2&amp;"単価",'計算(サンプル)'!$F$3:$AB$3,0)-1))</f>
        <v/>
      </c>
      <c r="U85" s="78" t="str">
        <f ca="1">IF(S85=0,0,OFFSET('計算(サンプル)'!$F86,0,MATCH("サンプル"&amp;CHAR(10)&amp;U$2&amp;"単価",'計算(サンプル)'!$F$3:$AB$3,0)-1))</f>
        <v/>
      </c>
      <c r="V85" s="78" t="str">
        <f ca="1">IF(T85=0,0,OFFSET('計算(サンプル)'!$F86,0,MATCH("サンプル"&amp;CHAR(10)&amp;V$2&amp;"単価",'計算(サンプル)'!$F$3:$AB$3,0)-1))</f>
        <v/>
      </c>
      <c r="W85" s="78" t="str">
        <f ca="1">IF(U85=0,0,OFFSET('計算(サンプル)'!$F86,0,MATCH("サンプル"&amp;CHAR(10)&amp;W$2&amp;"単価",'計算(サンプル)'!$F$3:$AB$3,0)-1))</f>
        <v/>
      </c>
      <c r="X85" s="78" t="str">
        <f ca="1">IF(V85=0,0,OFFSET('計算(サンプル)'!$F86,0,MATCH("サンプル"&amp;CHAR(10)&amp;X$2&amp;"単価",'計算(サンプル)'!$F$3:$AB$3,0)-1))</f>
        <v/>
      </c>
      <c r="Y85" s="78" t="str">
        <f ca="1">IF(W85=0,0,OFFSET('計算(サンプル)'!$F86,0,MATCH("サンプル"&amp;CHAR(10)&amp;Y$2&amp;"単価",'計算(サンプル)'!$F$3:$AB$3,0)-1))</f>
        <v/>
      </c>
      <c r="Z85" s="78" t="str">
        <f ca="1">IF(X85=0,0,OFFSET('計算(サンプル)'!$F86,0,MATCH("サンプル"&amp;CHAR(10)&amp;Z$2&amp;"単価",'計算(サンプル)'!$F$3:$AB$3,0)-1))</f>
        <v/>
      </c>
      <c r="AA85" s="78" t="str">
        <f ca="1">IF(Y85=0,0,OFFSET('計算(サンプル)'!$F86,0,MATCH("サンプル"&amp;CHAR(10)&amp;AA$2&amp;"単価",'計算(サンプル)'!$F$3:$AB$3,0)-1))</f>
        <v/>
      </c>
      <c r="AB85" s="78" t="str">
        <f t="shared" ca="1" si="23"/>
        <v/>
      </c>
      <c r="AC85" s="78" t="str">
        <f t="shared" ca="1" si="24"/>
        <v/>
      </c>
      <c r="AD85" s="78" t="str">
        <f t="shared" ca="1" si="25"/>
        <v/>
      </c>
      <c r="AE85" s="78" t="str">
        <f t="shared" ca="1" si="26"/>
        <v/>
      </c>
      <c r="AF85" s="78" t="str">
        <f t="shared" ca="1" si="27"/>
        <v/>
      </c>
      <c r="AG85" s="78" t="str">
        <f t="shared" ca="1" si="28"/>
        <v/>
      </c>
      <c r="AH85" s="78" t="str">
        <f t="shared" ca="1" si="29"/>
        <v/>
      </c>
      <c r="AI85" s="78" t="str">
        <f t="shared" ca="1" si="30"/>
        <v/>
      </c>
      <c r="AJ85" s="78" t="str">
        <f t="shared" ca="1" si="31"/>
        <v/>
      </c>
      <c r="AK85" s="78" t="str">
        <f t="shared" ca="1" si="32"/>
        <v/>
      </c>
      <c r="AL85" s="78" t="str">
        <f t="shared" ca="1" si="33"/>
        <v/>
      </c>
      <c r="AM85" s="78" t="str">
        <f t="shared" ca="1" si="34"/>
        <v/>
      </c>
    </row>
    <row r="86" spans="1:39" ht="15.75" customHeight="1">
      <c r="A86" s="38">
        <v>84</v>
      </c>
      <c r="B86" s="38" t="str">
        <f>IF(ISBLANK(ID管理番号商品名入力!D86),"",ID管理番号商品名入力!D86)</f>
        <v/>
      </c>
      <c r="C86" s="39" t="str">
        <f>IF(ISBLANK(ID管理番号商品名入力!F86),"",ID管理番号商品名入力!F86)</f>
        <v/>
      </c>
      <c r="D86" s="22" t="str">
        <f>IF(ISBLANK(サンプル入力!J87),"",サンプル入力!J87)</f>
        <v/>
      </c>
      <c r="E86" s="80" t="str">
        <f>IFERROR(VLOOKUP($D86,配送グループ設定!$A$31:$H$40,6,FALSE),"")</f>
        <v/>
      </c>
      <c r="F86" s="80" t="str">
        <f>IFERROR(VLOOKUP($D86,配送グループ設定!$A$31:$H$40,8,FALSE),"")</f>
        <v/>
      </c>
      <c r="G86" s="78">
        <v>0</v>
      </c>
      <c r="H86" s="78">
        <v>0</v>
      </c>
      <c r="I86" s="78">
        <v>0</v>
      </c>
      <c r="J86" s="78">
        <v>1</v>
      </c>
      <c r="K86" s="78" t="str">
        <f>IF(ISBLANK(サンプル入力!M87),"",サンプル入力!M87)</f>
        <v/>
      </c>
      <c r="L86" s="78">
        <v>1</v>
      </c>
      <c r="M86" s="81" t="str">
        <f>IF(ISBLANK(中部・下部フリースペース作成!$E$10),"5",中部・下部フリースペース作成!$E$10&amp;",5")</f>
        <v>5</v>
      </c>
      <c r="N86" s="81" t="str">
        <f>IF(ISBLANK(商品台帳反映用!E391),"",商品台帳反映用!E391)</f>
        <v/>
      </c>
      <c r="O86" s="81" t="str">
        <f ca="1">IF(N86=0,0,IF(ISBLANK(サンプル入力!F87),"",'計算(サンプル)'!F87))</f>
        <v/>
      </c>
      <c r="P86" s="78" t="str">
        <f ca="1">IF(N86=0,0,OFFSET('計算(サンプル)'!$F87,0,MATCH("サンプル"&amp;CHAR(10)&amp;P$2&amp;"単価",'計算(サンプル)'!$F$3:$AB$3,0)-1))</f>
        <v/>
      </c>
      <c r="Q86" s="78" t="str">
        <f ca="1">IF(O86=0,0,OFFSET('計算(サンプル)'!$F87,0,MATCH("サンプル"&amp;CHAR(10)&amp;Q$2&amp;"単価",'計算(サンプル)'!$F$3:$AB$3,0)-1))</f>
        <v/>
      </c>
      <c r="R86" s="78" t="str">
        <f ca="1">IF(P86=0,0,OFFSET('計算(サンプル)'!$F87,0,MATCH("サンプル"&amp;CHAR(10)&amp;R$2&amp;"単価",'計算(サンプル)'!$F$3:$AB$3,0)-1))</f>
        <v/>
      </c>
      <c r="S86" s="78" t="str">
        <f ca="1">IF(Q86=0,0,OFFSET('計算(サンプル)'!$F87,0,MATCH("サンプル"&amp;CHAR(10)&amp;S$2&amp;"単価",'計算(サンプル)'!$F$3:$AB$3,0)-1))</f>
        <v/>
      </c>
      <c r="T86" s="78" t="str">
        <f ca="1">IF(R86=0,0,OFFSET('計算(サンプル)'!$F87,0,MATCH("サンプル"&amp;CHAR(10)&amp;T$2&amp;"単価",'計算(サンプル)'!$F$3:$AB$3,0)-1))</f>
        <v/>
      </c>
      <c r="U86" s="78" t="str">
        <f ca="1">IF(S86=0,0,OFFSET('計算(サンプル)'!$F87,0,MATCH("サンプル"&amp;CHAR(10)&amp;U$2&amp;"単価",'計算(サンプル)'!$F$3:$AB$3,0)-1))</f>
        <v/>
      </c>
      <c r="V86" s="78" t="str">
        <f ca="1">IF(T86=0,0,OFFSET('計算(サンプル)'!$F87,0,MATCH("サンプル"&amp;CHAR(10)&amp;V$2&amp;"単価",'計算(サンプル)'!$F$3:$AB$3,0)-1))</f>
        <v/>
      </c>
      <c r="W86" s="78" t="str">
        <f ca="1">IF(U86=0,0,OFFSET('計算(サンプル)'!$F87,0,MATCH("サンプル"&amp;CHAR(10)&amp;W$2&amp;"単価",'計算(サンプル)'!$F$3:$AB$3,0)-1))</f>
        <v/>
      </c>
      <c r="X86" s="78" t="str">
        <f ca="1">IF(V86=0,0,OFFSET('計算(サンプル)'!$F87,0,MATCH("サンプル"&amp;CHAR(10)&amp;X$2&amp;"単価",'計算(サンプル)'!$F$3:$AB$3,0)-1))</f>
        <v/>
      </c>
      <c r="Y86" s="78" t="str">
        <f ca="1">IF(W86=0,0,OFFSET('計算(サンプル)'!$F87,0,MATCH("サンプル"&amp;CHAR(10)&amp;Y$2&amp;"単価",'計算(サンプル)'!$F$3:$AB$3,0)-1))</f>
        <v/>
      </c>
      <c r="Z86" s="78" t="str">
        <f ca="1">IF(X86=0,0,OFFSET('計算(サンプル)'!$F87,0,MATCH("サンプル"&amp;CHAR(10)&amp;Z$2&amp;"単価",'計算(サンプル)'!$F$3:$AB$3,0)-1))</f>
        <v/>
      </c>
      <c r="AA86" s="78" t="str">
        <f ca="1">IF(Y86=0,0,OFFSET('計算(サンプル)'!$F87,0,MATCH("サンプル"&amp;CHAR(10)&amp;AA$2&amp;"単価",'計算(サンプル)'!$F$3:$AB$3,0)-1))</f>
        <v/>
      </c>
      <c r="AB86" s="78" t="str">
        <f t="shared" ca="1" si="23"/>
        <v/>
      </c>
      <c r="AC86" s="78" t="str">
        <f t="shared" ca="1" si="24"/>
        <v/>
      </c>
      <c r="AD86" s="78" t="str">
        <f t="shared" ca="1" si="25"/>
        <v/>
      </c>
      <c r="AE86" s="78" t="str">
        <f t="shared" ca="1" si="26"/>
        <v/>
      </c>
      <c r="AF86" s="78" t="str">
        <f t="shared" ca="1" si="27"/>
        <v/>
      </c>
      <c r="AG86" s="78" t="str">
        <f t="shared" ca="1" si="28"/>
        <v/>
      </c>
      <c r="AH86" s="78" t="str">
        <f t="shared" ca="1" si="29"/>
        <v/>
      </c>
      <c r="AI86" s="78" t="str">
        <f t="shared" ca="1" si="30"/>
        <v/>
      </c>
      <c r="AJ86" s="78" t="str">
        <f t="shared" ca="1" si="31"/>
        <v/>
      </c>
      <c r="AK86" s="78" t="str">
        <f t="shared" ca="1" si="32"/>
        <v/>
      </c>
      <c r="AL86" s="78" t="str">
        <f t="shared" ca="1" si="33"/>
        <v/>
      </c>
      <c r="AM86" s="78" t="str">
        <f t="shared" ca="1" si="34"/>
        <v/>
      </c>
    </row>
    <row r="87" spans="1:39" ht="15.75" customHeight="1">
      <c r="A87" s="38">
        <v>85</v>
      </c>
      <c r="B87" s="38" t="str">
        <f>IF(ISBLANK(ID管理番号商品名入力!D87),"",ID管理番号商品名入力!D87)</f>
        <v/>
      </c>
      <c r="C87" s="39" t="str">
        <f>IF(ISBLANK(ID管理番号商品名入力!F87),"",ID管理番号商品名入力!F87)</f>
        <v/>
      </c>
      <c r="D87" s="22" t="str">
        <f>IF(ISBLANK(サンプル入力!J88),"",サンプル入力!J88)</f>
        <v/>
      </c>
      <c r="E87" s="80" t="str">
        <f>IFERROR(VLOOKUP($D87,配送グループ設定!$A$31:$H$40,6,FALSE),"")</f>
        <v/>
      </c>
      <c r="F87" s="80" t="str">
        <f>IFERROR(VLOOKUP($D87,配送グループ設定!$A$31:$H$40,8,FALSE),"")</f>
        <v/>
      </c>
      <c r="G87" s="78">
        <v>0</v>
      </c>
      <c r="H87" s="78">
        <v>0</v>
      </c>
      <c r="I87" s="78">
        <v>0</v>
      </c>
      <c r="J87" s="78">
        <v>1</v>
      </c>
      <c r="K87" s="78" t="str">
        <f>IF(ISBLANK(サンプル入力!M88),"",サンプル入力!M88)</f>
        <v/>
      </c>
      <c r="L87" s="78">
        <v>1</v>
      </c>
      <c r="M87" s="81" t="str">
        <f>IF(ISBLANK(中部・下部フリースペース作成!$E$10),"5",中部・下部フリースペース作成!$E$10&amp;",5")</f>
        <v>5</v>
      </c>
      <c r="N87" s="81" t="str">
        <f>IF(ISBLANK(商品台帳反映用!E392),"",商品台帳反映用!E392)</f>
        <v/>
      </c>
      <c r="O87" s="81" t="str">
        <f ca="1">IF(N87=0,0,IF(ISBLANK(サンプル入力!F88),"",'計算(サンプル)'!F88))</f>
        <v/>
      </c>
      <c r="P87" s="78" t="str">
        <f ca="1">IF(N87=0,0,OFFSET('計算(サンプル)'!$F88,0,MATCH("サンプル"&amp;CHAR(10)&amp;P$2&amp;"単価",'計算(サンプル)'!$F$3:$AB$3,0)-1))</f>
        <v/>
      </c>
      <c r="Q87" s="78" t="str">
        <f ca="1">IF(O87=0,0,OFFSET('計算(サンプル)'!$F88,0,MATCH("サンプル"&amp;CHAR(10)&amp;Q$2&amp;"単価",'計算(サンプル)'!$F$3:$AB$3,0)-1))</f>
        <v/>
      </c>
      <c r="R87" s="78" t="str">
        <f ca="1">IF(P87=0,0,OFFSET('計算(サンプル)'!$F88,0,MATCH("サンプル"&amp;CHAR(10)&amp;R$2&amp;"単価",'計算(サンプル)'!$F$3:$AB$3,0)-1))</f>
        <v/>
      </c>
      <c r="S87" s="78" t="str">
        <f ca="1">IF(Q87=0,0,OFFSET('計算(サンプル)'!$F88,0,MATCH("サンプル"&amp;CHAR(10)&amp;S$2&amp;"単価",'計算(サンプル)'!$F$3:$AB$3,0)-1))</f>
        <v/>
      </c>
      <c r="T87" s="78" t="str">
        <f ca="1">IF(R87=0,0,OFFSET('計算(サンプル)'!$F88,0,MATCH("サンプル"&amp;CHAR(10)&amp;T$2&amp;"単価",'計算(サンプル)'!$F$3:$AB$3,0)-1))</f>
        <v/>
      </c>
      <c r="U87" s="78" t="str">
        <f ca="1">IF(S87=0,0,OFFSET('計算(サンプル)'!$F88,0,MATCH("サンプル"&amp;CHAR(10)&amp;U$2&amp;"単価",'計算(サンプル)'!$F$3:$AB$3,0)-1))</f>
        <v/>
      </c>
      <c r="V87" s="78" t="str">
        <f ca="1">IF(T87=0,0,OFFSET('計算(サンプル)'!$F88,0,MATCH("サンプル"&amp;CHAR(10)&amp;V$2&amp;"単価",'計算(サンプル)'!$F$3:$AB$3,0)-1))</f>
        <v/>
      </c>
      <c r="W87" s="78" t="str">
        <f ca="1">IF(U87=0,0,OFFSET('計算(サンプル)'!$F88,0,MATCH("サンプル"&amp;CHAR(10)&amp;W$2&amp;"単価",'計算(サンプル)'!$F$3:$AB$3,0)-1))</f>
        <v/>
      </c>
      <c r="X87" s="78" t="str">
        <f ca="1">IF(V87=0,0,OFFSET('計算(サンプル)'!$F88,0,MATCH("サンプル"&amp;CHAR(10)&amp;X$2&amp;"単価",'計算(サンプル)'!$F$3:$AB$3,0)-1))</f>
        <v/>
      </c>
      <c r="Y87" s="78" t="str">
        <f ca="1">IF(W87=0,0,OFFSET('計算(サンプル)'!$F88,0,MATCH("サンプル"&amp;CHAR(10)&amp;Y$2&amp;"単価",'計算(サンプル)'!$F$3:$AB$3,0)-1))</f>
        <v/>
      </c>
      <c r="Z87" s="78" t="str">
        <f ca="1">IF(X87=0,0,OFFSET('計算(サンプル)'!$F88,0,MATCH("サンプル"&amp;CHAR(10)&amp;Z$2&amp;"単価",'計算(サンプル)'!$F$3:$AB$3,0)-1))</f>
        <v/>
      </c>
      <c r="AA87" s="78" t="str">
        <f ca="1">IF(Y87=0,0,OFFSET('計算(サンプル)'!$F88,0,MATCH("サンプル"&amp;CHAR(10)&amp;AA$2&amp;"単価",'計算(サンプル)'!$F$3:$AB$3,0)-1))</f>
        <v/>
      </c>
      <c r="AB87" s="78" t="str">
        <f t="shared" ca="1" si="23"/>
        <v/>
      </c>
      <c r="AC87" s="78" t="str">
        <f t="shared" ca="1" si="24"/>
        <v/>
      </c>
      <c r="AD87" s="78" t="str">
        <f t="shared" ca="1" si="25"/>
        <v/>
      </c>
      <c r="AE87" s="78" t="str">
        <f t="shared" ca="1" si="26"/>
        <v/>
      </c>
      <c r="AF87" s="78" t="str">
        <f t="shared" ca="1" si="27"/>
        <v/>
      </c>
      <c r="AG87" s="78" t="str">
        <f t="shared" ca="1" si="28"/>
        <v/>
      </c>
      <c r="AH87" s="78" t="str">
        <f t="shared" ca="1" si="29"/>
        <v/>
      </c>
      <c r="AI87" s="78" t="str">
        <f t="shared" ca="1" si="30"/>
        <v/>
      </c>
      <c r="AJ87" s="78" t="str">
        <f t="shared" ca="1" si="31"/>
        <v/>
      </c>
      <c r="AK87" s="78" t="str">
        <f t="shared" ca="1" si="32"/>
        <v/>
      </c>
      <c r="AL87" s="78" t="str">
        <f t="shared" ca="1" si="33"/>
        <v/>
      </c>
      <c r="AM87" s="78" t="str">
        <f t="shared" ca="1" si="34"/>
        <v/>
      </c>
    </row>
    <row r="88" spans="1:39" ht="15.75" customHeight="1">
      <c r="A88" s="38">
        <v>86</v>
      </c>
      <c r="B88" s="38" t="str">
        <f>IF(ISBLANK(ID管理番号商品名入力!D88),"",ID管理番号商品名入力!D88)</f>
        <v/>
      </c>
      <c r="C88" s="39" t="str">
        <f>IF(ISBLANK(ID管理番号商品名入力!F88),"",ID管理番号商品名入力!F88)</f>
        <v/>
      </c>
      <c r="D88" s="22" t="str">
        <f>IF(ISBLANK(サンプル入力!J89),"",サンプル入力!J89)</f>
        <v/>
      </c>
      <c r="E88" s="80" t="str">
        <f>IFERROR(VLOOKUP($D88,配送グループ設定!$A$31:$H$40,6,FALSE),"")</f>
        <v/>
      </c>
      <c r="F88" s="80" t="str">
        <f>IFERROR(VLOOKUP($D88,配送グループ設定!$A$31:$H$40,8,FALSE),"")</f>
        <v/>
      </c>
      <c r="G88" s="78">
        <v>0</v>
      </c>
      <c r="H88" s="78">
        <v>0</v>
      </c>
      <c r="I88" s="78">
        <v>0</v>
      </c>
      <c r="J88" s="78">
        <v>1</v>
      </c>
      <c r="K88" s="78" t="str">
        <f>IF(ISBLANK(サンプル入力!M89),"",サンプル入力!M89)</f>
        <v/>
      </c>
      <c r="L88" s="78">
        <v>1</v>
      </c>
      <c r="M88" s="81" t="str">
        <f>IF(ISBLANK(中部・下部フリースペース作成!$E$10),"5",中部・下部フリースペース作成!$E$10&amp;",5")</f>
        <v>5</v>
      </c>
      <c r="N88" s="81" t="str">
        <f>IF(ISBLANK(商品台帳反映用!E393),"",商品台帳反映用!E393)</f>
        <v/>
      </c>
      <c r="O88" s="81" t="str">
        <f ca="1">IF(N88=0,0,IF(ISBLANK(サンプル入力!F89),"",'計算(サンプル)'!F89))</f>
        <v/>
      </c>
      <c r="P88" s="78" t="str">
        <f ca="1">IF(N88=0,0,OFFSET('計算(サンプル)'!$F89,0,MATCH("サンプル"&amp;CHAR(10)&amp;P$2&amp;"単価",'計算(サンプル)'!$F$3:$AB$3,0)-1))</f>
        <v/>
      </c>
      <c r="Q88" s="78" t="str">
        <f ca="1">IF(O88=0,0,OFFSET('計算(サンプル)'!$F89,0,MATCH("サンプル"&amp;CHAR(10)&amp;Q$2&amp;"単価",'計算(サンプル)'!$F$3:$AB$3,0)-1))</f>
        <v/>
      </c>
      <c r="R88" s="78" t="str">
        <f ca="1">IF(P88=0,0,OFFSET('計算(サンプル)'!$F89,0,MATCH("サンプル"&amp;CHAR(10)&amp;R$2&amp;"単価",'計算(サンプル)'!$F$3:$AB$3,0)-1))</f>
        <v/>
      </c>
      <c r="S88" s="78" t="str">
        <f ca="1">IF(Q88=0,0,OFFSET('計算(サンプル)'!$F89,0,MATCH("サンプル"&amp;CHAR(10)&amp;S$2&amp;"単価",'計算(サンプル)'!$F$3:$AB$3,0)-1))</f>
        <v/>
      </c>
      <c r="T88" s="78" t="str">
        <f ca="1">IF(R88=0,0,OFFSET('計算(サンプル)'!$F89,0,MATCH("サンプル"&amp;CHAR(10)&amp;T$2&amp;"単価",'計算(サンプル)'!$F$3:$AB$3,0)-1))</f>
        <v/>
      </c>
      <c r="U88" s="78" t="str">
        <f ca="1">IF(S88=0,0,OFFSET('計算(サンプル)'!$F89,0,MATCH("サンプル"&amp;CHAR(10)&amp;U$2&amp;"単価",'計算(サンプル)'!$F$3:$AB$3,0)-1))</f>
        <v/>
      </c>
      <c r="V88" s="78" t="str">
        <f ca="1">IF(T88=0,0,OFFSET('計算(サンプル)'!$F89,0,MATCH("サンプル"&amp;CHAR(10)&amp;V$2&amp;"単価",'計算(サンプル)'!$F$3:$AB$3,0)-1))</f>
        <v/>
      </c>
      <c r="W88" s="78" t="str">
        <f ca="1">IF(U88=0,0,OFFSET('計算(サンプル)'!$F89,0,MATCH("サンプル"&amp;CHAR(10)&amp;W$2&amp;"単価",'計算(サンプル)'!$F$3:$AB$3,0)-1))</f>
        <v/>
      </c>
      <c r="X88" s="78" t="str">
        <f ca="1">IF(V88=0,0,OFFSET('計算(サンプル)'!$F89,0,MATCH("サンプル"&amp;CHAR(10)&amp;X$2&amp;"単価",'計算(サンプル)'!$F$3:$AB$3,0)-1))</f>
        <v/>
      </c>
      <c r="Y88" s="78" t="str">
        <f ca="1">IF(W88=0,0,OFFSET('計算(サンプル)'!$F89,0,MATCH("サンプル"&amp;CHAR(10)&amp;Y$2&amp;"単価",'計算(サンプル)'!$F$3:$AB$3,0)-1))</f>
        <v/>
      </c>
      <c r="Z88" s="78" t="str">
        <f ca="1">IF(X88=0,0,OFFSET('計算(サンプル)'!$F89,0,MATCH("サンプル"&amp;CHAR(10)&amp;Z$2&amp;"単価",'計算(サンプル)'!$F$3:$AB$3,0)-1))</f>
        <v/>
      </c>
      <c r="AA88" s="78" t="str">
        <f ca="1">IF(Y88=0,0,OFFSET('計算(サンプル)'!$F89,0,MATCH("サンプル"&amp;CHAR(10)&amp;AA$2&amp;"単価",'計算(サンプル)'!$F$3:$AB$3,0)-1))</f>
        <v/>
      </c>
      <c r="AB88" s="78" t="str">
        <f t="shared" ca="1" si="23"/>
        <v/>
      </c>
      <c r="AC88" s="78" t="str">
        <f t="shared" ca="1" si="24"/>
        <v/>
      </c>
      <c r="AD88" s="78" t="str">
        <f t="shared" ca="1" si="25"/>
        <v/>
      </c>
      <c r="AE88" s="78" t="str">
        <f t="shared" ca="1" si="26"/>
        <v/>
      </c>
      <c r="AF88" s="78" t="str">
        <f t="shared" ca="1" si="27"/>
        <v/>
      </c>
      <c r="AG88" s="78" t="str">
        <f t="shared" ca="1" si="28"/>
        <v/>
      </c>
      <c r="AH88" s="78" t="str">
        <f t="shared" ca="1" si="29"/>
        <v/>
      </c>
      <c r="AI88" s="78" t="str">
        <f t="shared" ca="1" si="30"/>
        <v/>
      </c>
      <c r="AJ88" s="78" t="str">
        <f t="shared" ca="1" si="31"/>
        <v/>
      </c>
      <c r="AK88" s="78" t="str">
        <f t="shared" ca="1" si="32"/>
        <v/>
      </c>
      <c r="AL88" s="78" t="str">
        <f t="shared" ca="1" si="33"/>
        <v/>
      </c>
      <c r="AM88" s="78" t="str">
        <f t="shared" ca="1" si="34"/>
        <v/>
      </c>
    </row>
    <row r="89" spans="1:39" ht="15.75" customHeight="1">
      <c r="A89" s="38">
        <v>87</v>
      </c>
      <c r="B89" s="38" t="str">
        <f>IF(ISBLANK(ID管理番号商品名入力!D89),"",ID管理番号商品名入力!D89)</f>
        <v/>
      </c>
      <c r="C89" s="39" t="str">
        <f>IF(ISBLANK(ID管理番号商品名入力!F89),"",ID管理番号商品名入力!F89)</f>
        <v/>
      </c>
      <c r="D89" s="22" t="str">
        <f>IF(ISBLANK(サンプル入力!J90),"",サンプル入力!J90)</f>
        <v/>
      </c>
      <c r="E89" s="80" t="str">
        <f>IFERROR(VLOOKUP($D89,配送グループ設定!$A$31:$H$40,6,FALSE),"")</f>
        <v/>
      </c>
      <c r="F89" s="80" t="str">
        <f>IFERROR(VLOOKUP($D89,配送グループ設定!$A$31:$H$40,8,FALSE),"")</f>
        <v/>
      </c>
      <c r="G89" s="78">
        <v>0</v>
      </c>
      <c r="H89" s="78">
        <v>0</v>
      </c>
      <c r="I89" s="78">
        <v>0</v>
      </c>
      <c r="J89" s="78">
        <v>1</v>
      </c>
      <c r="K89" s="78" t="str">
        <f>IF(ISBLANK(サンプル入力!M90),"",サンプル入力!M90)</f>
        <v/>
      </c>
      <c r="L89" s="78">
        <v>1</v>
      </c>
      <c r="M89" s="81" t="str">
        <f>IF(ISBLANK(中部・下部フリースペース作成!$E$10),"5",中部・下部フリースペース作成!$E$10&amp;",5")</f>
        <v>5</v>
      </c>
      <c r="N89" s="81" t="str">
        <f>IF(ISBLANK(商品台帳反映用!E394),"",商品台帳反映用!E394)</f>
        <v/>
      </c>
      <c r="O89" s="81" t="str">
        <f ca="1">IF(N89=0,0,IF(ISBLANK(サンプル入力!F90),"",'計算(サンプル)'!F90))</f>
        <v/>
      </c>
      <c r="P89" s="78" t="str">
        <f ca="1">IF(N89=0,0,OFFSET('計算(サンプル)'!$F90,0,MATCH("サンプル"&amp;CHAR(10)&amp;P$2&amp;"単価",'計算(サンプル)'!$F$3:$AB$3,0)-1))</f>
        <v/>
      </c>
      <c r="Q89" s="78" t="str">
        <f ca="1">IF(O89=0,0,OFFSET('計算(サンプル)'!$F90,0,MATCH("サンプル"&amp;CHAR(10)&amp;Q$2&amp;"単価",'計算(サンプル)'!$F$3:$AB$3,0)-1))</f>
        <v/>
      </c>
      <c r="R89" s="78" t="str">
        <f ca="1">IF(P89=0,0,OFFSET('計算(サンプル)'!$F90,0,MATCH("サンプル"&amp;CHAR(10)&amp;R$2&amp;"単価",'計算(サンプル)'!$F$3:$AB$3,0)-1))</f>
        <v/>
      </c>
      <c r="S89" s="78" t="str">
        <f ca="1">IF(Q89=0,0,OFFSET('計算(サンプル)'!$F90,0,MATCH("サンプル"&amp;CHAR(10)&amp;S$2&amp;"単価",'計算(サンプル)'!$F$3:$AB$3,0)-1))</f>
        <v/>
      </c>
      <c r="T89" s="78" t="str">
        <f ca="1">IF(R89=0,0,OFFSET('計算(サンプル)'!$F90,0,MATCH("サンプル"&amp;CHAR(10)&amp;T$2&amp;"単価",'計算(サンプル)'!$F$3:$AB$3,0)-1))</f>
        <v/>
      </c>
      <c r="U89" s="78" t="str">
        <f ca="1">IF(S89=0,0,OFFSET('計算(サンプル)'!$F90,0,MATCH("サンプル"&amp;CHAR(10)&amp;U$2&amp;"単価",'計算(サンプル)'!$F$3:$AB$3,0)-1))</f>
        <v/>
      </c>
      <c r="V89" s="78" t="str">
        <f ca="1">IF(T89=0,0,OFFSET('計算(サンプル)'!$F90,0,MATCH("サンプル"&amp;CHAR(10)&amp;V$2&amp;"単価",'計算(サンプル)'!$F$3:$AB$3,0)-1))</f>
        <v/>
      </c>
      <c r="W89" s="78" t="str">
        <f ca="1">IF(U89=0,0,OFFSET('計算(サンプル)'!$F90,0,MATCH("サンプル"&amp;CHAR(10)&amp;W$2&amp;"単価",'計算(サンプル)'!$F$3:$AB$3,0)-1))</f>
        <v/>
      </c>
      <c r="X89" s="78" t="str">
        <f ca="1">IF(V89=0,0,OFFSET('計算(サンプル)'!$F90,0,MATCH("サンプル"&amp;CHAR(10)&amp;X$2&amp;"単価",'計算(サンプル)'!$F$3:$AB$3,0)-1))</f>
        <v/>
      </c>
      <c r="Y89" s="78" t="str">
        <f ca="1">IF(W89=0,0,OFFSET('計算(サンプル)'!$F90,0,MATCH("サンプル"&amp;CHAR(10)&amp;Y$2&amp;"単価",'計算(サンプル)'!$F$3:$AB$3,0)-1))</f>
        <v/>
      </c>
      <c r="Z89" s="78" t="str">
        <f ca="1">IF(X89=0,0,OFFSET('計算(サンプル)'!$F90,0,MATCH("サンプル"&amp;CHAR(10)&amp;Z$2&amp;"単価",'計算(サンプル)'!$F$3:$AB$3,0)-1))</f>
        <v/>
      </c>
      <c r="AA89" s="78" t="str">
        <f ca="1">IF(Y89=0,0,OFFSET('計算(サンプル)'!$F90,0,MATCH("サンプル"&amp;CHAR(10)&amp;AA$2&amp;"単価",'計算(サンプル)'!$F$3:$AB$3,0)-1))</f>
        <v/>
      </c>
      <c r="AB89" s="78" t="str">
        <f t="shared" ca="1" si="23"/>
        <v/>
      </c>
      <c r="AC89" s="78" t="str">
        <f t="shared" ca="1" si="24"/>
        <v/>
      </c>
      <c r="AD89" s="78" t="str">
        <f t="shared" ca="1" si="25"/>
        <v/>
      </c>
      <c r="AE89" s="78" t="str">
        <f t="shared" ca="1" si="26"/>
        <v/>
      </c>
      <c r="AF89" s="78" t="str">
        <f t="shared" ca="1" si="27"/>
        <v/>
      </c>
      <c r="AG89" s="78" t="str">
        <f t="shared" ca="1" si="28"/>
        <v/>
      </c>
      <c r="AH89" s="78" t="str">
        <f t="shared" ca="1" si="29"/>
        <v/>
      </c>
      <c r="AI89" s="78" t="str">
        <f t="shared" ca="1" si="30"/>
        <v/>
      </c>
      <c r="AJ89" s="78" t="str">
        <f t="shared" ca="1" si="31"/>
        <v/>
      </c>
      <c r="AK89" s="78" t="str">
        <f t="shared" ca="1" si="32"/>
        <v/>
      </c>
      <c r="AL89" s="78" t="str">
        <f t="shared" ca="1" si="33"/>
        <v/>
      </c>
      <c r="AM89" s="78" t="str">
        <f t="shared" ca="1" si="34"/>
        <v/>
      </c>
    </row>
    <row r="90" spans="1:39" ht="15.75" customHeight="1">
      <c r="A90" s="38">
        <v>88</v>
      </c>
      <c r="B90" s="38" t="str">
        <f>IF(ISBLANK(ID管理番号商品名入力!D90),"",ID管理番号商品名入力!D90)</f>
        <v/>
      </c>
      <c r="C90" s="39" t="str">
        <f>IF(ISBLANK(ID管理番号商品名入力!F90),"",ID管理番号商品名入力!F90)</f>
        <v/>
      </c>
      <c r="D90" s="22" t="str">
        <f>IF(ISBLANK(サンプル入力!J91),"",サンプル入力!J91)</f>
        <v/>
      </c>
      <c r="E90" s="80" t="str">
        <f>IFERROR(VLOOKUP($D90,配送グループ設定!$A$31:$H$40,6,FALSE),"")</f>
        <v/>
      </c>
      <c r="F90" s="80" t="str">
        <f>IFERROR(VLOOKUP($D90,配送グループ設定!$A$31:$H$40,8,FALSE),"")</f>
        <v/>
      </c>
      <c r="G90" s="78">
        <v>0</v>
      </c>
      <c r="H90" s="78">
        <v>0</v>
      </c>
      <c r="I90" s="78">
        <v>0</v>
      </c>
      <c r="J90" s="78">
        <v>1</v>
      </c>
      <c r="K90" s="78" t="str">
        <f>IF(ISBLANK(サンプル入力!M91),"",サンプル入力!M91)</f>
        <v/>
      </c>
      <c r="L90" s="78">
        <v>1</v>
      </c>
      <c r="M90" s="81" t="str">
        <f>IF(ISBLANK(中部・下部フリースペース作成!$E$10),"5",中部・下部フリースペース作成!$E$10&amp;",5")</f>
        <v>5</v>
      </c>
      <c r="N90" s="81" t="str">
        <f>IF(ISBLANK(商品台帳反映用!E395),"",商品台帳反映用!E395)</f>
        <v/>
      </c>
      <c r="O90" s="81" t="str">
        <f ca="1">IF(N90=0,0,IF(ISBLANK(サンプル入力!F91),"",'計算(サンプル)'!F91))</f>
        <v/>
      </c>
      <c r="P90" s="78" t="str">
        <f ca="1">IF(N90=0,0,OFFSET('計算(サンプル)'!$F91,0,MATCH("サンプル"&amp;CHAR(10)&amp;P$2&amp;"単価",'計算(サンプル)'!$F$3:$AB$3,0)-1))</f>
        <v/>
      </c>
      <c r="Q90" s="78" t="str">
        <f ca="1">IF(O90=0,0,OFFSET('計算(サンプル)'!$F91,0,MATCH("サンプル"&amp;CHAR(10)&amp;Q$2&amp;"単価",'計算(サンプル)'!$F$3:$AB$3,0)-1))</f>
        <v/>
      </c>
      <c r="R90" s="78" t="str">
        <f ca="1">IF(P90=0,0,OFFSET('計算(サンプル)'!$F91,0,MATCH("サンプル"&amp;CHAR(10)&amp;R$2&amp;"単価",'計算(サンプル)'!$F$3:$AB$3,0)-1))</f>
        <v/>
      </c>
      <c r="S90" s="78" t="str">
        <f ca="1">IF(Q90=0,0,OFFSET('計算(サンプル)'!$F91,0,MATCH("サンプル"&amp;CHAR(10)&amp;S$2&amp;"単価",'計算(サンプル)'!$F$3:$AB$3,0)-1))</f>
        <v/>
      </c>
      <c r="T90" s="78" t="str">
        <f ca="1">IF(R90=0,0,OFFSET('計算(サンプル)'!$F91,0,MATCH("サンプル"&amp;CHAR(10)&amp;T$2&amp;"単価",'計算(サンプル)'!$F$3:$AB$3,0)-1))</f>
        <v/>
      </c>
      <c r="U90" s="78" t="str">
        <f ca="1">IF(S90=0,0,OFFSET('計算(サンプル)'!$F91,0,MATCH("サンプル"&amp;CHAR(10)&amp;U$2&amp;"単価",'計算(サンプル)'!$F$3:$AB$3,0)-1))</f>
        <v/>
      </c>
      <c r="V90" s="78" t="str">
        <f ca="1">IF(T90=0,0,OFFSET('計算(サンプル)'!$F91,0,MATCH("サンプル"&amp;CHAR(10)&amp;V$2&amp;"単価",'計算(サンプル)'!$F$3:$AB$3,0)-1))</f>
        <v/>
      </c>
      <c r="W90" s="78" t="str">
        <f ca="1">IF(U90=0,0,OFFSET('計算(サンプル)'!$F91,0,MATCH("サンプル"&amp;CHAR(10)&amp;W$2&amp;"単価",'計算(サンプル)'!$F$3:$AB$3,0)-1))</f>
        <v/>
      </c>
      <c r="X90" s="78" t="str">
        <f ca="1">IF(V90=0,0,OFFSET('計算(サンプル)'!$F91,0,MATCH("サンプル"&amp;CHAR(10)&amp;X$2&amp;"単価",'計算(サンプル)'!$F$3:$AB$3,0)-1))</f>
        <v/>
      </c>
      <c r="Y90" s="78" t="str">
        <f ca="1">IF(W90=0,0,OFFSET('計算(サンプル)'!$F91,0,MATCH("サンプル"&amp;CHAR(10)&amp;Y$2&amp;"単価",'計算(サンプル)'!$F$3:$AB$3,0)-1))</f>
        <v/>
      </c>
      <c r="Z90" s="78" t="str">
        <f ca="1">IF(X90=0,0,OFFSET('計算(サンプル)'!$F91,0,MATCH("サンプル"&amp;CHAR(10)&amp;Z$2&amp;"単価",'計算(サンプル)'!$F$3:$AB$3,0)-1))</f>
        <v/>
      </c>
      <c r="AA90" s="78" t="str">
        <f ca="1">IF(Y90=0,0,OFFSET('計算(サンプル)'!$F91,0,MATCH("サンプル"&amp;CHAR(10)&amp;AA$2&amp;"単価",'計算(サンプル)'!$F$3:$AB$3,0)-1))</f>
        <v/>
      </c>
      <c r="AB90" s="78" t="str">
        <f t="shared" ca="1" si="23"/>
        <v/>
      </c>
      <c r="AC90" s="78" t="str">
        <f t="shared" ca="1" si="24"/>
        <v/>
      </c>
      <c r="AD90" s="78" t="str">
        <f t="shared" ca="1" si="25"/>
        <v/>
      </c>
      <c r="AE90" s="78" t="str">
        <f t="shared" ca="1" si="26"/>
        <v/>
      </c>
      <c r="AF90" s="78" t="str">
        <f t="shared" ca="1" si="27"/>
        <v/>
      </c>
      <c r="AG90" s="78" t="str">
        <f t="shared" ca="1" si="28"/>
        <v/>
      </c>
      <c r="AH90" s="78" t="str">
        <f t="shared" ca="1" si="29"/>
        <v/>
      </c>
      <c r="AI90" s="78" t="str">
        <f t="shared" ca="1" si="30"/>
        <v/>
      </c>
      <c r="AJ90" s="78" t="str">
        <f t="shared" ca="1" si="31"/>
        <v/>
      </c>
      <c r="AK90" s="78" t="str">
        <f t="shared" ca="1" si="32"/>
        <v/>
      </c>
      <c r="AL90" s="78" t="str">
        <f t="shared" ca="1" si="33"/>
        <v/>
      </c>
      <c r="AM90" s="78" t="str">
        <f t="shared" ca="1" si="34"/>
        <v/>
      </c>
    </row>
    <row r="91" spans="1:39" ht="15.75" customHeight="1">
      <c r="A91" s="38">
        <v>89</v>
      </c>
      <c r="B91" s="38" t="str">
        <f>IF(ISBLANK(ID管理番号商品名入力!D91),"",ID管理番号商品名入力!D91)</f>
        <v/>
      </c>
      <c r="C91" s="39" t="str">
        <f>IF(ISBLANK(ID管理番号商品名入力!F91),"",ID管理番号商品名入力!F91)</f>
        <v/>
      </c>
      <c r="D91" s="22" t="str">
        <f>IF(ISBLANK(サンプル入力!J92),"",サンプル入力!J92)</f>
        <v/>
      </c>
      <c r="E91" s="80" t="str">
        <f>IFERROR(VLOOKUP($D91,配送グループ設定!$A$31:$H$40,6,FALSE),"")</f>
        <v/>
      </c>
      <c r="F91" s="80" t="str">
        <f>IFERROR(VLOOKUP($D91,配送グループ設定!$A$31:$H$40,8,FALSE),"")</f>
        <v/>
      </c>
      <c r="G91" s="78">
        <v>0</v>
      </c>
      <c r="H91" s="78">
        <v>0</v>
      </c>
      <c r="I91" s="78">
        <v>0</v>
      </c>
      <c r="J91" s="78">
        <v>1</v>
      </c>
      <c r="K91" s="78" t="str">
        <f>IF(ISBLANK(サンプル入力!M92),"",サンプル入力!M92)</f>
        <v/>
      </c>
      <c r="L91" s="78">
        <v>1</v>
      </c>
      <c r="M91" s="81" t="str">
        <f>IF(ISBLANK(中部・下部フリースペース作成!$E$10),"5",中部・下部フリースペース作成!$E$10&amp;",5")</f>
        <v>5</v>
      </c>
      <c r="N91" s="81" t="str">
        <f>IF(ISBLANK(商品台帳反映用!E396),"",商品台帳反映用!E396)</f>
        <v/>
      </c>
      <c r="O91" s="81" t="str">
        <f ca="1">IF(N91=0,0,IF(ISBLANK(サンプル入力!F92),"",'計算(サンプル)'!F92))</f>
        <v/>
      </c>
      <c r="P91" s="78" t="str">
        <f ca="1">IF(N91=0,0,OFFSET('計算(サンプル)'!$F92,0,MATCH("サンプル"&amp;CHAR(10)&amp;P$2&amp;"単価",'計算(サンプル)'!$F$3:$AB$3,0)-1))</f>
        <v/>
      </c>
      <c r="Q91" s="78" t="str">
        <f ca="1">IF(O91=0,0,OFFSET('計算(サンプル)'!$F92,0,MATCH("サンプル"&amp;CHAR(10)&amp;Q$2&amp;"単価",'計算(サンプル)'!$F$3:$AB$3,0)-1))</f>
        <v/>
      </c>
      <c r="R91" s="78" t="str">
        <f ca="1">IF(P91=0,0,OFFSET('計算(サンプル)'!$F92,0,MATCH("サンプル"&amp;CHAR(10)&amp;R$2&amp;"単価",'計算(サンプル)'!$F$3:$AB$3,0)-1))</f>
        <v/>
      </c>
      <c r="S91" s="78" t="str">
        <f ca="1">IF(Q91=0,0,OFFSET('計算(サンプル)'!$F92,0,MATCH("サンプル"&amp;CHAR(10)&amp;S$2&amp;"単価",'計算(サンプル)'!$F$3:$AB$3,0)-1))</f>
        <v/>
      </c>
      <c r="T91" s="78" t="str">
        <f ca="1">IF(R91=0,0,OFFSET('計算(サンプル)'!$F92,0,MATCH("サンプル"&amp;CHAR(10)&amp;T$2&amp;"単価",'計算(サンプル)'!$F$3:$AB$3,0)-1))</f>
        <v/>
      </c>
      <c r="U91" s="78" t="str">
        <f ca="1">IF(S91=0,0,OFFSET('計算(サンプル)'!$F92,0,MATCH("サンプル"&amp;CHAR(10)&amp;U$2&amp;"単価",'計算(サンプル)'!$F$3:$AB$3,0)-1))</f>
        <v/>
      </c>
      <c r="V91" s="78" t="str">
        <f ca="1">IF(T91=0,0,OFFSET('計算(サンプル)'!$F92,0,MATCH("サンプル"&amp;CHAR(10)&amp;V$2&amp;"単価",'計算(サンプル)'!$F$3:$AB$3,0)-1))</f>
        <v/>
      </c>
      <c r="W91" s="78" t="str">
        <f ca="1">IF(U91=0,0,OFFSET('計算(サンプル)'!$F92,0,MATCH("サンプル"&amp;CHAR(10)&amp;W$2&amp;"単価",'計算(サンプル)'!$F$3:$AB$3,0)-1))</f>
        <v/>
      </c>
      <c r="X91" s="78" t="str">
        <f ca="1">IF(V91=0,0,OFFSET('計算(サンプル)'!$F92,0,MATCH("サンプル"&amp;CHAR(10)&amp;X$2&amp;"単価",'計算(サンプル)'!$F$3:$AB$3,0)-1))</f>
        <v/>
      </c>
      <c r="Y91" s="78" t="str">
        <f ca="1">IF(W91=0,0,OFFSET('計算(サンプル)'!$F92,0,MATCH("サンプル"&amp;CHAR(10)&amp;Y$2&amp;"単価",'計算(サンプル)'!$F$3:$AB$3,0)-1))</f>
        <v/>
      </c>
      <c r="Z91" s="78" t="str">
        <f ca="1">IF(X91=0,0,OFFSET('計算(サンプル)'!$F92,0,MATCH("サンプル"&amp;CHAR(10)&amp;Z$2&amp;"単価",'計算(サンプル)'!$F$3:$AB$3,0)-1))</f>
        <v/>
      </c>
      <c r="AA91" s="78" t="str">
        <f ca="1">IF(Y91=0,0,OFFSET('計算(サンプル)'!$F92,0,MATCH("サンプル"&amp;CHAR(10)&amp;AA$2&amp;"単価",'計算(サンプル)'!$F$3:$AB$3,0)-1))</f>
        <v/>
      </c>
      <c r="AB91" s="78" t="str">
        <f t="shared" ca="1" si="23"/>
        <v/>
      </c>
      <c r="AC91" s="78" t="str">
        <f t="shared" ca="1" si="24"/>
        <v/>
      </c>
      <c r="AD91" s="78" t="str">
        <f t="shared" ca="1" si="25"/>
        <v/>
      </c>
      <c r="AE91" s="78" t="str">
        <f t="shared" ca="1" si="26"/>
        <v/>
      </c>
      <c r="AF91" s="78" t="str">
        <f t="shared" ca="1" si="27"/>
        <v/>
      </c>
      <c r="AG91" s="78" t="str">
        <f t="shared" ca="1" si="28"/>
        <v/>
      </c>
      <c r="AH91" s="78" t="str">
        <f t="shared" ca="1" si="29"/>
        <v/>
      </c>
      <c r="AI91" s="78" t="str">
        <f t="shared" ca="1" si="30"/>
        <v/>
      </c>
      <c r="AJ91" s="78" t="str">
        <f t="shared" ca="1" si="31"/>
        <v/>
      </c>
      <c r="AK91" s="78" t="str">
        <f t="shared" ca="1" si="32"/>
        <v/>
      </c>
      <c r="AL91" s="78" t="str">
        <f t="shared" ca="1" si="33"/>
        <v/>
      </c>
      <c r="AM91" s="78" t="str">
        <f t="shared" ca="1" si="34"/>
        <v/>
      </c>
    </row>
    <row r="92" spans="1:39" ht="15.75" customHeight="1">
      <c r="A92" s="38">
        <v>90</v>
      </c>
      <c r="B92" s="38" t="str">
        <f>IF(ISBLANK(ID管理番号商品名入力!D92),"",ID管理番号商品名入力!D92)</f>
        <v/>
      </c>
      <c r="C92" s="39" t="str">
        <f>IF(ISBLANK(ID管理番号商品名入力!F92),"",ID管理番号商品名入力!F92)</f>
        <v/>
      </c>
      <c r="D92" s="22" t="str">
        <f>IF(ISBLANK(サンプル入力!J93),"",サンプル入力!J93)</f>
        <v/>
      </c>
      <c r="E92" s="80" t="str">
        <f>IFERROR(VLOOKUP($D92,配送グループ設定!$A$31:$H$40,6,FALSE),"")</f>
        <v/>
      </c>
      <c r="F92" s="80" t="str">
        <f>IFERROR(VLOOKUP($D92,配送グループ設定!$A$31:$H$40,8,FALSE),"")</f>
        <v/>
      </c>
      <c r="G92" s="78">
        <v>0</v>
      </c>
      <c r="H92" s="78">
        <v>0</v>
      </c>
      <c r="I92" s="78">
        <v>0</v>
      </c>
      <c r="J92" s="78">
        <v>1</v>
      </c>
      <c r="K92" s="78" t="str">
        <f>IF(ISBLANK(サンプル入力!M93),"",サンプル入力!M93)</f>
        <v/>
      </c>
      <c r="L92" s="78">
        <v>1</v>
      </c>
      <c r="M92" s="81" t="str">
        <f>IF(ISBLANK(中部・下部フリースペース作成!$E$10),"5",中部・下部フリースペース作成!$E$10&amp;",5")</f>
        <v>5</v>
      </c>
      <c r="N92" s="81" t="str">
        <f>IF(ISBLANK(商品台帳反映用!E397),"",商品台帳反映用!E397)</f>
        <v/>
      </c>
      <c r="O92" s="81" t="str">
        <f ca="1">IF(N92=0,0,IF(ISBLANK(サンプル入力!F93),"",'計算(サンプル)'!F93))</f>
        <v/>
      </c>
      <c r="P92" s="78" t="str">
        <f ca="1">IF(N92=0,0,OFFSET('計算(サンプル)'!$F93,0,MATCH("サンプル"&amp;CHAR(10)&amp;P$2&amp;"単価",'計算(サンプル)'!$F$3:$AB$3,0)-1))</f>
        <v/>
      </c>
      <c r="Q92" s="78" t="str">
        <f ca="1">IF(O92=0,0,OFFSET('計算(サンプル)'!$F93,0,MATCH("サンプル"&amp;CHAR(10)&amp;Q$2&amp;"単価",'計算(サンプル)'!$F$3:$AB$3,0)-1))</f>
        <v/>
      </c>
      <c r="R92" s="78" t="str">
        <f ca="1">IF(P92=0,0,OFFSET('計算(サンプル)'!$F93,0,MATCH("サンプル"&amp;CHAR(10)&amp;R$2&amp;"単価",'計算(サンプル)'!$F$3:$AB$3,0)-1))</f>
        <v/>
      </c>
      <c r="S92" s="78" t="str">
        <f ca="1">IF(Q92=0,0,OFFSET('計算(サンプル)'!$F93,0,MATCH("サンプル"&amp;CHAR(10)&amp;S$2&amp;"単価",'計算(サンプル)'!$F$3:$AB$3,0)-1))</f>
        <v/>
      </c>
      <c r="T92" s="78" t="str">
        <f ca="1">IF(R92=0,0,OFFSET('計算(サンプル)'!$F93,0,MATCH("サンプル"&amp;CHAR(10)&amp;T$2&amp;"単価",'計算(サンプル)'!$F$3:$AB$3,0)-1))</f>
        <v/>
      </c>
      <c r="U92" s="78" t="str">
        <f ca="1">IF(S92=0,0,OFFSET('計算(サンプル)'!$F93,0,MATCH("サンプル"&amp;CHAR(10)&amp;U$2&amp;"単価",'計算(サンプル)'!$F$3:$AB$3,0)-1))</f>
        <v/>
      </c>
      <c r="V92" s="78" t="str">
        <f ca="1">IF(T92=0,0,OFFSET('計算(サンプル)'!$F93,0,MATCH("サンプル"&amp;CHAR(10)&amp;V$2&amp;"単価",'計算(サンプル)'!$F$3:$AB$3,0)-1))</f>
        <v/>
      </c>
      <c r="W92" s="78" t="str">
        <f ca="1">IF(U92=0,0,OFFSET('計算(サンプル)'!$F93,0,MATCH("サンプル"&amp;CHAR(10)&amp;W$2&amp;"単価",'計算(サンプル)'!$F$3:$AB$3,0)-1))</f>
        <v/>
      </c>
      <c r="X92" s="78" t="str">
        <f ca="1">IF(V92=0,0,OFFSET('計算(サンプル)'!$F93,0,MATCH("サンプル"&amp;CHAR(10)&amp;X$2&amp;"単価",'計算(サンプル)'!$F$3:$AB$3,0)-1))</f>
        <v/>
      </c>
      <c r="Y92" s="78" t="str">
        <f ca="1">IF(W92=0,0,OFFSET('計算(サンプル)'!$F93,0,MATCH("サンプル"&amp;CHAR(10)&amp;Y$2&amp;"単価",'計算(サンプル)'!$F$3:$AB$3,0)-1))</f>
        <v/>
      </c>
      <c r="Z92" s="78" t="str">
        <f ca="1">IF(X92=0,0,OFFSET('計算(サンプル)'!$F93,0,MATCH("サンプル"&amp;CHAR(10)&amp;Z$2&amp;"単価",'計算(サンプル)'!$F$3:$AB$3,0)-1))</f>
        <v/>
      </c>
      <c r="AA92" s="78" t="str">
        <f ca="1">IF(Y92=0,0,OFFSET('計算(サンプル)'!$F93,0,MATCH("サンプル"&amp;CHAR(10)&amp;AA$2&amp;"単価",'計算(サンプル)'!$F$3:$AB$3,0)-1))</f>
        <v/>
      </c>
      <c r="AB92" s="78" t="str">
        <f t="shared" ca="1" si="23"/>
        <v/>
      </c>
      <c r="AC92" s="78" t="str">
        <f t="shared" ca="1" si="24"/>
        <v/>
      </c>
      <c r="AD92" s="78" t="str">
        <f t="shared" ca="1" si="25"/>
        <v/>
      </c>
      <c r="AE92" s="78" t="str">
        <f t="shared" ca="1" si="26"/>
        <v/>
      </c>
      <c r="AF92" s="78" t="str">
        <f t="shared" ca="1" si="27"/>
        <v/>
      </c>
      <c r="AG92" s="78" t="str">
        <f t="shared" ca="1" si="28"/>
        <v/>
      </c>
      <c r="AH92" s="78" t="str">
        <f t="shared" ca="1" si="29"/>
        <v/>
      </c>
      <c r="AI92" s="78" t="str">
        <f t="shared" ca="1" si="30"/>
        <v/>
      </c>
      <c r="AJ92" s="78" t="str">
        <f t="shared" ca="1" si="31"/>
        <v/>
      </c>
      <c r="AK92" s="78" t="str">
        <f t="shared" ca="1" si="32"/>
        <v/>
      </c>
      <c r="AL92" s="78" t="str">
        <f t="shared" ca="1" si="33"/>
        <v/>
      </c>
      <c r="AM92" s="78" t="str">
        <f t="shared" ca="1" si="34"/>
        <v/>
      </c>
    </row>
    <row r="93" spans="1:39" ht="15.75" customHeight="1">
      <c r="A93" s="38">
        <v>91</v>
      </c>
      <c r="B93" s="38" t="str">
        <f>IF(ISBLANK(ID管理番号商品名入力!D93),"",ID管理番号商品名入力!D93)</f>
        <v/>
      </c>
      <c r="C93" s="39" t="str">
        <f>IF(ISBLANK(ID管理番号商品名入力!F93),"",ID管理番号商品名入力!F93)</f>
        <v/>
      </c>
      <c r="D93" s="22" t="str">
        <f>IF(ISBLANK(サンプル入力!J94),"",サンプル入力!J94)</f>
        <v/>
      </c>
      <c r="E93" s="80" t="str">
        <f>IFERROR(VLOOKUP($D93,配送グループ設定!$A$31:$H$40,6,FALSE),"")</f>
        <v/>
      </c>
      <c r="F93" s="80" t="str">
        <f>IFERROR(VLOOKUP($D93,配送グループ設定!$A$31:$H$40,8,FALSE),"")</f>
        <v/>
      </c>
      <c r="G93" s="78">
        <v>0</v>
      </c>
      <c r="H93" s="78">
        <v>0</v>
      </c>
      <c r="I93" s="78">
        <v>0</v>
      </c>
      <c r="J93" s="78">
        <v>1</v>
      </c>
      <c r="K93" s="78" t="str">
        <f>IF(ISBLANK(サンプル入力!M94),"",サンプル入力!M94)</f>
        <v/>
      </c>
      <c r="L93" s="78">
        <v>1</v>
      </c>
      <c r="M93" s="81" t="str">
        <f>IF(ISBLANK(中部・下部フリースペース作成!$E$10),"5",中部・下部フリースペース作成!$E$10&amp;",5")</f>
        <v>5</v>
      </c>
      <c r="N93" s="81" t="str">
        <f>IF(ISBLANK(商品台帳反映用!E398),"",商品台帳反映用!E398)</f>
        <v/>
      </c>
      <c r="O93" s="81" t="str">
        <f ca="1">IF(N93=0,0,IF(ISBLANK(サンプル入力!F94),"",'計算(サンプル)'!F94))</f>
        <v/>
      </c>
      <c r="P93" s="78" t="str">
        <f ca="1">IF(N93=0,0,OFFSET('計算(サンプル)'!$F94,0,MATCH("サンプル"&amp;CHAR(10)&amp;P$2&amp;"単価",'計算(サンプル)'!$F$3:$AB$3,0)-1))</f>
        <v/>
      </c>
      <c r="Q93" s="78" t="str">
        <f ca="1">IF(O93=0,0,OFFSET('計算(サンプル)'!$F94,0,MATCH("サンプル"&amp;CHAR(10)&amp;Q$2&amp;"単価",'計算(サンプル)'!$F$3:$AB$3,0)-1))</f>
        <v/>
      </c>
      <c r="R93" s="78" t="str">
        <f ca="1">IF(P93=0,0,OFFSET('計算(サンプル)'!$F94,0,MATCH("サンプル"&amp;CHAR(10)&amp;R$2&amp;"単価",'計算(サンプル)'!$F$3:$AB$3,0)-1))</f>
        <v/>
      </c>
      <c r="S93" s="78" t="str">
        <f ca="1">IF(Q93=0,0,OFFSET('計算(サンプル)'!$F94,0,MATCH("サンプル"&amp;CHAR(10)&amp;S$2&amp;"単価",'計算(サンプル)'!$F$3:$AB$3,0)-1))</f>
        <v/>
      </c>
      <c r="T93" s="78" t="str">
        <f ca="1">IF(R93=0,0,OFFSET('計算(サンプル)'!$F94,0,MATCH("サンプル"&amp;CHAR(10)&amp;T$2&amp;"単価",'計算(サンプル)'!$F$3:$AB$3,0)-1))</f>
        <v/>
      </c>
      <c r="U93" s="78" t="str">
        <f ca="1">IF(S93=0,0,OFFSET('計算(サンプル)'!$F94,0,MATCH("サンプル"&amp;CHAR(10)&amp;U$2&amp;"単価",'計算(サンプル)'!$F$3:$AB$3,0)-1))</f>
        <v/>
      </c>
      <c r="V93" s="78" t="str">
        <f ca="1">IF(T93=0,0,OFFSET('計算(サンプル)'!$F94,0,MATCH("サンプル"&amp;CHAR(10)&amp;V$2&amp;"単価",'計算(サンプル)'!$F$3:$AB$3,0)-1))</f>
        <v/>
      </c>
      <c r="W93" s="78" t="str">
        <f ca="1">IF(U93=0,0,OFFSET('計算(サンプル)'!$F94,0,MATCH("サンプル"&amp;CHAR(10)&amp;W$2&amp;"単価",'計算(サンプル)'!$F$3:$AB$3,0)-1))</f>
        <v/>
      </c>
      <c r="X93" s="78" t="str">
        <f ca="1">IF(V93=0,0,OFFSET('計算(サンプル)'!$F94,0,MATCH("サンプル"&amp;CHAR(10)&amp;X$2&amp;"単価",'計算(サンプル)'!$F$3:$AB$3,0)-1))</f>
        <v/>
      </c>
      <c r="Y93" s="78" t="str">
        <f ca="1">IF(W93=0,0,OFFSET('計算(サンプル)'!$F94,0,MATCH("サンプル"&amp;CHAR(10)&amp;Y$2&amp;"単価",'計算(サンプル)'!$F$3:$AB$3,0)-1))</f>
        <v/>
      </c>
      <c r="Z93" s="78" t="str">
        <f ca="1">IF(X93=0,0,OFFSET('計算(サンプル)'!$F94,0,MATCH("サンプル"&amp;CHAR(10)&amp;Z$2&amp;"単価",'計算(サンプル)'!$F$3:$AB$3,0)-1))</f>
        <v/>
      </c>
      <c r="AA93" s="78" t="str">
        <f ca="1">IF(Y93=0,0,OFFSET('計算(サンプル)'!$F94,0,MATCH("サンプル"&amp;CHAR(10)&amp;AA$2&amp;"単価",'計算(サンプル)'!$F$3:$AB$3,0)-1))</f>
        <v/>
      </c>
      <c r="AB93" s="78" t="str">
        <f t="shared" ca="1" si="23"/>
        <v/>
      </c>
      <c r="AC93" s="78" t="str">
        <f t="shared" ca="1" si="24"/>
        <v/>
      </c>
      <c r="AD93" s="78" t="str">
        <f t="shared" ca="1" si="25"/>
        <v/>
      </c>
      <c r="AE93" s="78" t="str">
        <f t="shared" ca="1" si="26"/>
        <v/>
      </c>
      <c r="AF93" s="78" t="str">
        <f t="shared" ca="1" si="27"/>
        <v/>
      </c>
      <c r="AG93" s="78" t="str">
        <f t="shared" ca="1" si="28"/>
        <v/>
      </c>
      <c r="AH93" s="78" t="str">
        <f t="shared" ca="1" si="29"/>
        <v/>
      </c>
      <c r="AI93" s="78" t="str">
        <f t="shared" ca="1" si="30"/>
        <v/>
      </c>
      <c r="AJ93" s="78" t="str">
        <f t="shared" ca="1" si="31"/>
        <v/>
      </c>
      <c r="AK93" s="78" t="str">
        <f t="shared" ca="1" si="32"/>
        <v/>
      </c>
      <c r="AL93" s="78" t="str">
        <f t="shared" ca="1" si="33"/>
        <v/>
      </c>
      <c r="AM93" s="78" t="str">
        <f t="shared" ca="1" si="34"/>
        <v/>
      </c>
    </row>
    <row r="94" spans="1:39" ht="15.75" customHeight="1">
      <c r="A94" s="38">
        <v>92</v>
      </c>
      <c r="B94" s="38" t="str">
        <f>IF(ISBLANK(ID管理番号商品名入力!D94),"",ID管理番号商品名入力!D94)</f>
        <v/>
      </c>
      <c r="C94" s="39" t="str">
        <f>IF(ISBLANK(ID管理番号商品名入力!F94),"",ID管理番号商品名入力!F94)</f>
        <v/>
      </c>
      <c r="D94" s="22" t="str">
        <f>IF(ISBLANK(サンプル入力!J95),"",サンプル入力!J95)</f>
        <v/>
      </c>
      <c r="E94" s="80" t="str">
        <f>IFERROR(VLOOKUP($D94,配送グループ設定!$A$31:$H$40,6,FALSE),"")</f>
        <v/>
      </c>
      <c r="F94" s="80" t="str">
        <f>IFERROR(VLOOKUP($D94,配送グループ設定!$A$31:$H$40,8,FALSE),"")</f>
        <v/>
      </c>
      <c r="G94" s="78">
        <v>0</v>
      </c>
      <c r="H94" s="78">
        <v>0</v>
      </c>
      <c r="I94" s="78">
        <v>0</v>
      </c>
      <c r="J94" s="78">
        <v>1</v>
      </c>
      <c r="K94" s="78" t="str">
        <f>IF(ISBLANK(サンプル入力!M95),"",サンプル入力!M95)</f>
        <v/>
      </c>
      <c r="L94" s="78">
        <v>1</v>
      </c>
      <c r="M94" s="81" t="str">
        <f>IF(ISBLANK(中部・下部フリースペース作成!$E$10),"5",中部・下部フリースペース作成!$E$10&amp;",5")</f>
        <v>5</v>
      </c>
      <c r="N94" s="81" t="str">
        <f>IF(ISBLANK(商品台帳反映用!E399),"",商品台帳反映用!E399)</f>
        <v/>
      </c>
      <c r="O94" s="81" t="str">
        <f ca="1">IF(N94=0,0,IF(ISBLANK(サンプル入力!F95),"",'計算(サンプル)'!F95))</f>
        <v/>
      </c>
      <c r="P94" s="78" t="str">
        <f ca="1">IF(N94=0,0,OFFSET('計算(サンプル)'!$F95,0,MATCH("サンプル"&amp;CHAR(10)&amp;P$2&amp;"単価",'計算(サンプル)'!$F$3:$AB$3,0)-1))</f>
        <v/>
      </c>
      <c r="Q94" s="78" t="str">
        <f ca="1">IF(O94=0,0,OFFSET('計算(サンプル)'!$F95,0,MATCH("サンプル"&amp;CHAR(10)&amp;Q$2&amp;"単価",'計算(サンプル)'!$F$3:$AB$3,0)-1))</f>
        <v/>
      </c>
      <c r="R94" s="78" t="str">
        <f ca="1">IF(P94=0,0,OFFSET('計算(サンプル)'!$F95,0,MATCH("サンプル"&amp;CHAR(10)&amp;R$2&amp;"単価",'計算(サンプル)'!$F$3:$AB$3,0)-1))</f>
        <v/>
      </c>
      <c r="S94" s="78" t="str">
        <f ca="1">IF(Q94=0,0,OFFSET('計算(サンプル)'!$F95,0,MATCH("サンプル"&amp;CHAR(10)&amp;S$2&amp;"単価",'計算(サンプル)'!$F$3:$AB$3,0)-1))</f>
        <v/>
      </c>
      <c r="T94" s="78" t="str">
        <f ca="1">IF(R94=0,0,OFFSET('計算(サンプル)'!$F95,0,MATCH("サンプル"&amp;CHAR(10)&amp;T$2&amp;"単価",'計算(サンプル)'!$F$3:$AB$3,0)-1))</f>
        <v/>
      </c>
      <c r="U94" s="78" t="str">
        <f ca="1">IF(S94=0,0,OFFSET('計算(サンプル)'!$F95,0,MATCH("サンプル"&amp;CHAR(10)&amp;U$2&amp;"単価",'計算(サンプル)'!$F$3:$AB$3,0)-1))</f>
        <v/>
      </c>
      <c r="V94" s="78" t="str">
        <f ca="1">IF(T94=0,0,OFFSET('計算(サンプル)'!$F95,0,MATCH("サンプル"&amp;CHAR(10)&amp;V$2&amp;"単価",'計算(サンプル)'!$F$3:$AB$3,0)-1))</f>
        <v/>
      </c>
      <c r="W94" s="78" t="str">
        <f ca="1">IF(U94=0,0,OFFSET('計算(サンプル)'!$F95,0,MATCH("サンプル"&amp;CHAR(10)&amp;W$2&amp;"単価",'計算(サンプル)'!$F$3:$AB$3,0)-1))</f>
        <v/>
      </c>
      <c r="X94" s="78" t="str">
        <f ca="1">IF(V94=0,0,OFFSET('計算(サンプル)'!$F95,0,MATCH("サンプル"&amp;CHAR(10)&amp;X$2&amp;"単価",'計算(サンプル)'!$F$3:$AB$3,0)-1))</f>
        <v/>
      </c>
      <c r="Y94" s="78" t="str">
        <f ca="1">IF(W94=0,0,OFFSET('計算(サンプル)'!$F95,0,MATCH("サンプル"&amp;CHAR(10)&amp;Y$2&amp;"単価",'計算(サンプル)'!$F$3:$AB$3,0)-1))</f>
        <v/>
      </c>
      <c r="Z94" s="78" t="str">
        <f ca="1">IF(X94=0,0,OFFSET('計算(サンプル)'!$F95,0,MATCH("サンプル"&amp;CHAR(10)&amp;Z$2&amp;"単価",'計算(サンプル)'!$F$3:$AB$3,0)-1))</f>
        <v/>
      </c>
      <c r="AA94" s="78" t="str">
        <f ca="1">IF(Y94=0,0,OFFSET('計算(サンプル)'!$F95,0,MATCH("サンプル"&amp;CHAR(10)&amp;AA$2&amp;"単価",'計算(サンプル)'!$F$3:$AB$3,0)-1))</f>
        <v/>
      </c>
      <c r="AB94" s="78" t="str">
        <f t="shared" ca="1" si="23"/>
        <v/>
      </c>
      <c r="AC94" s="78" t="str">
        <f t="shared" ca="1" si="24"/>
        <v/>
      </c>
      <c r="AD94" s="78" t="str">
        <f t="shared" ca="1" si="25"/>
        <v/>
      </c>
      <c r="AE94" s="78" t="str">
        <f t="shared" ca="1" si="26"/>
        <v/>
      </c>
      <c r="AF94" s="78" t="str">
        <f t="shared" ca="1" si="27"/>
        <v/>
      </c>
      <c r="AG94" s="78" t="str">
        <f t="shared" ca="1" si="28"/>
        <v/>
      </c>
      <c r="AH94" s="78" t="str">
        <f t="shared" ca="1" si="29"/>
        <v/>
      </c>
      <c r="AI94" s="78" t="str">
        <f t="shared" ca="1" si="30"/>
        <v/>
      </c>
      <c r="AJ94" s="78" t="str">
        <f t="shared" ca="1" si="31"/>
        <v/>
      </c>
      <c r="AK94" s="78" t="str">
        <f t="shared" ca="1" si="32"/>
        <v/>
      </c>
      <c r="AL94" s="78" t="str">
        <f t="shared" ca="1" si="33"/>
        <v/>
      </c>
      <c r="AM94" s="78" t="str">
        <f t="shared" ca="1" si="34"/>
        <v/>
      </c>
    </row>
    <row r="95" spans="1:39" ht="15.75" customHeight="1">
      <c r="A95" s="38">
        <v>93</v>
      </c>
      <c r="B95" s="38" t="str">
        <f>IF(ISBLANK(ID管理番号商品名入力!D95),"",ID管理番号商品名入力!D95)</f>
        <v/>
      </c>
      <c r="C95" s="39" t="str">
        <f>IF(ISBLANK(ID管理番号商品名入力!F95),"",ID管理番号商品名入力!F95)</f>
        <v/>
      </c>
      <c r="D95" s="22" t="str">
        <f>IF(ISBLANK(サンプル入力!J96),"",サンプル入力!J96)</f>
        <v/>
      </c>
      <c r="E95" s="80" t="str">
        <f>IFERROR(VLOOKUP($D95,配送グループ設定!$A$31:$H$40,6,FALSE),"")</f>
        <v/>
      </c>
      <c r="F95" s="80" t="str">
        <f>IFERROR(VLOOKUP($D95,配送グループ設定!$A$31:$H$40,8,FALSE),"")</f>
        <v/>
      </c>
      <c r="G95" s="78">
        <v>0</v>
      </c>
      <c r="H95" s="78">
        <v>0</v>
      </c>
      <c r="I95" s="78">
        <v>0</v>
      </c>
      <c r="J95" s="78">
        <v>1</v>
      </c>
      <c r="K95" s="78" t="str">
        <f>IF(ISBLANK(サンプル入力!M96),"",サンプル入力!M96)</f>
        <v/>
      </c>
      <c r="L95" s="78">
        <v>1</v>
      </c>
      <c r="M95" s="81" t="str">
        <f>IF(ISBLANK(中部・下部フリースペース作成!$E$10),"5",中部・下部フリースペース作成!$E$10&amp;",5")</f>
        <v>5</v>
      </c>
      <c r="N95" s="81" t="str">
        <f>IF(ISBLANK(商品台帳反映用!E400),"",商品台帳反映用!E400)</f>
        <v/>
      </c>
      <c r="O95" s="81" t="str">
        <f ca="1">IF(N95=0,0,IF(ISBLANK(サンプル入力!F96),"",'計算(サンプル)'!F96))</f>
        <v/>
      </c>
      <c r="P95" s="78" t="str">
        <f ca="1">IF(N95=0,0,OFFSET('計算(サンプル)'!$F96,0,MATCH("サンプル"&amp;CHAR(10)&amp;P$2&amp;"単価",'計算(サンプル)'!$F$3:$AB$3,0)-1))</f>
        <v/>
      </c>
      <c r="Q95" s="78" t="str">
        <f ca="1">IF(O95=0,0,OFFSET('計算(サンプル)'!$F96,0,MATCH("サンプル"&amp;CHAR(10)&amp;Q$2&amp;"単価",'計算(サンプル)'!$F$3:$AB$3,0)-1))</f>
        <v/>
      </c>
      <c r="R95" s="78" t="str">
        <f ca="1">IF(P95=0,0,OFFSET('計算(サンプル)'!$F96,0,MATCH("サンプル"&amp;CHAR(10)&amp;R$2&amp;"単価",'計算(サンプル)'!$F$3:$AB$3,0)-1))</f>
        <v/>
      </c>
      <c r="S95" s="78" t="str">
        <f ca="1">IF(Q95=0,0,OFFSET('計算(サンプル)'!$F96,0,MATCH("サンプル"&amp;CHAR(10)&amp;S$2&amp;"単価",'計算(サンプル)'!$F$3:$AB$3,0)-1))</f>
        <v/>
      </c>
      <c r="T95" s="78" t="str">
        <f ca="1">IF(R95=0,0,OFFSET('計算(サンプル)'!$F96,0,MATCH("サンプル"&amp;CHAR(10)&amp;T$2&amp;"単価",'計算(サンプル)'!$F$3:$AB$3,0)-1))</f>
        <v/>
      </c>
      <c r="U95" s="78" t="str">
        <f ca="1">IF(S95=0,0,OFFSET('計算(サンプル)'!$F96,0,MATCH("サンプル"&amp;CHAR(10)&amp;U$2&amp;"単価",'計算(サンプル)'!$F$3:$AB$3,0)-1))</f>
        <v/>
      </c>
      <c r="V95" s="78" t="str">
        <f ca="1">IF(T95=0,0,OFFSET('計算(サンプル)'!$F96,0,MATCH("サンプル"&amp;CHAR(10)&amp;V$2&amp;"単価",'計算(サンプル)'!$F$3:$AB$3,0)-1))</f>
        <v/>
      </c>
      <c r="W95" s="78" t="str">
        <f ca="1">IF(U95=0,0,OFFSET('計算(サンプル)'!$F96,0,MATCH("サンプル"&amp;CHAR(10)&amp;W$2&amp;"単価",'計算(サンプル)'!$F$3:$AB$3,0)-1))</f>
        <v/>
      </c>
      <c r="X95" s="78" t="str">
        <f ca="1">IF(V95=0,0,OFFSET('計算(サンプル)'!$F96,0,MATCH("サンプル"&amp;CHAR(10)&amp;X$2&amp;"単価",'計算(サンプル)'!$F$3:$AB$3,0)-1))</f>
        <v/>
      </c>
      <c r="Y95" s="78" t="str">
        <f ca="1">IF(W95=0,0,OFFSET('計算(サンプル)'!$F96,0,MATCH("サンプル"&amp;CHAR(10)&amp;Y$2&amp;"単価",'計算(サンプル)'!$F$3:$AB$3,0)-1))</f>
        <v/>
      </c>
      <c r="Z95" s="78" t="str">
        <f ca="1">IF(X95=0,0,OFFSET('計算(サンプル)'!$F96,0,MATCH("サンプル"&amp;CHAR(10)&amp;Z$2&amp;"単価",'計算(サンプル)'!$F$3:$AB$3,0)-1))</f>
        <v/>
      </c>
      <c r="AA95" s="78" t="str">
        <f ca="1">IF(Y95=0,0,OFFSET('計算(サンプル)'!$F96,0,MATCH("サンプル"&amp;CHAR(10)&amp;AA$2&amp;"単価",'計算(サンプル)'!$F$3:$AB$3,0)-1))</f>
        <v/>
      </c>
      <c r="AB95" s="78" t="str">
        <f t="shared" ca="1" si="23"/>
        <v/>
      </c>
      <c r="AC95" s="78" t="str">
        <f t="shared" ca="1" si="24"/>
        <v/>
      </c>
      <c r="AD95" s="78" t="str">
        <f t="shared" ca="1" si="25"/>
        <v/>
      </c>
      <c r="AE95" s="78" t="str">
        <f t="shared" ca="1" si="26"/>
        <v/>
      </c>
      <c r="AF95" s="78" t="str">
        <f t="shared" ca="1" si="27"/>
        <v/>
      </c>
      <c r="AG95" s="78" t="str">
        <f t="shared" ca="1" si="28"/>
        <v/>
      </c>
      <c r="AH95" s="78" t="str">
        <f t="shared" ca="1" si="29"/>
        <v/>
      </c>
      <c r="AI95" s="78" t="str">
        <f t="shared" ca="1" si="30"/>
        <v/>
      </c>
      <c r="AJ95" s="78" t="str">
        <f t="shared" ca="1" si="31"/>
        <v/>
      </c>
      <c r="AK95" s="78" t="str">
        <f t="shared" ca="1" si="32"/>
        <v/>
      </c>
      <c r="AL95" s="78" t="str">
        <f t="shared" ca="1" si="33"/>
        <v/>
      </c>
      <c r="AM95" s="78" t="str">
        <f t="shared" ca="1" si="34"/>
        <v/>
      </c>
    </row>
    <row r="96" spans="1:39" ht="15.75" customHeight="1">
      <c r="A96" s="38">
        <v>94</v>
      </c>
      <c r="B96" s="38" t="str">
        <f>IF(ISBLANK(ID管理番号商品名入力!D96),"",ID管理番号商品名入力!D96)</f>
        <v/>
      </c>
      <c r="C96" s="39" t="str">
        <f>IF(ISBLANK(ID管理番号商品名入力!F96),"",ID管理番号商品名入力!F96)</f>
        <v/>
      </c>
      <c r="D96" s="22" t="str">
        <f>IF(ISBLANK(サンプル入力!J97),"",サンプル入力!J97)</f>
        <v/>
      </c>
      <c r="E96" s="80" t="str">
        <f>IFERROR(VLOOKUP($D96,配送グループ設定!$A$31:$H$40,6,FALSE),"")</f>
        <v/>
      </c>
      <c r="F96" s="80" t="str">
        <f>IFERROR(VLOOKUP($D96,配送グループ設定!$A$31:$H$40,8,FALSE),"")</f>
        <v/>
      </c>
      <c r="G96" s="78">
        <v>0</v>
      </c>
      <c r="H96" s="78">
        <v>0</v>
      </c>
      <c r="I96" s="78">
        <v>0</v>
      </c>
      <c r="J96" s="78">
        <v>1</v>
      </c>
      <c r="K96" s="78" t="str">
        <f>IF(ISBLANK(サンプル入力!M97),"",サンプル入力!M97)</f>
        <v/>
      </c>
      <c r="L96" s="78">
        <v>1</v>
      </c>
      <c r="M96" s="81" t="str">
        <f>IF(ISBLANK(中部・下部フリースペース作成!$E$10),"5",中部・下部フリースペース作成!$E$10&amp;",5")</f>
        <v>5</v>
      </c>
      <c r="N96" s="81" t="str">
        <f>IF(ISBLANK(商品台帳反映用!E401),"",商品台帳反映用!E401)</f>
        <v/>
      </c>
      <c r="O96" s="81" t="str">
        <f ca="1">IF(N96=0,0,IF(ISBLANK(サンプル入力!F97),"",'計算(サンプル)'!F97))</f>
        <v/>
      </c>
      <c r="P96" s="78" t="str">
        <f ca="1">IF(N96=0,0,OFFSET('計算(サンプル)'!$F97,0,MATCH("サンプル"&amp;CHAR(10)&amp;P$2&amp;"単価",'計算(サンプル)'!$F$3:$AB$3,0)-1))</f>
        <v/>
      </c>
      <c r="Q96" s="78" t="str">
        <f ca="1">IF(O96=0,0,OFFSET('計算(サンプル)'!$F97,0,MATCH("サンプル"&amp;CHAR(10)&amp;Q$2&amp;"単価",'計算(サンプル)'!$F$3:$AB$3,0)-1))</f>
        <v/>
      </c>
      <c r="R96" s="78" t="str">
        <f ca="1">IF(P96=0,0,OFFSET('計算(サンプル)'!$F97,0,MATCH("サンプル"&amp;CHAR(10)&amp;R$2&amp;"単価",'計算(サンプル)'!$F$3:$AB$3,0)-1))</f>
        <v/>
      </c>
      <c r="S96" s="78" t="str">
        <f ca="1">IF(Q96=0,0,OFFSET('計算(サンプル)'!$F97,0,MATCH("サンプル"&amp;CHAR(10)&amp;S$2&amp;"単価",'計算(サンプル)'!$F$3:$AB$3,0)-1))</f>
        <v/>
      </c>
      <c r="T96" s="78" t="str">
        <f ca="1">IF(R96=0,0,OFFSET('計算(サンプル)'!$F97,0,MATCH("サンプル"&amp;CHAR(10)&amp;T$2&amp;"単価",'計算(サンプル)'!$F$3:$AB$3,0)-1))</f>
        <v/>
      </c>
      <c r="U96" s="78" t="str">
        <f ca="1">IF(S96=0,0,OFFSET('計算(サンプル)'!$F97,0,MATCH("サンプル"&amp;CHAR(10)&amp;U$2&amp;"単価",'計算(サンプル)'!$F$3:$AB$3,0)-1))</f>
        <v/>
      </c>
      <c r="V96" s="78" t="str">
        <f ca="1">IF(T96=0,0,OFFSET('計算(サンプル)'!$F97,0,MATCH("サンプル"&amp;CHAR(10)&amp;V$2&amp;"単価",'計算(サンプル)'!$F$3:$AB$3,0)-1))</f>
        <v/>
      </c>
      <c r="W96" s="78" t="str">
        <f ca="1">IF(U96=0,0,OFFSET('計算(サンプル)'!$F97,0,MATCH("サンプル"&amp;CHAR(10)&amp;W$2&amp;"単価",'計算(サンプル)'!$F$3:$AB$3,0)-1))</f>
        <v/>
      </c>
      <c r="X96" s="78" t="str">
        <f ca="1">IF(V96=0,0,OFFSET('計算(サンプル)'!$F97,0,MATCH("サンプル"&amp;CHAR(10)&amp;X$2&amp;"単価",'計算(サンプル)'!$F$3:$AB$3,0)-1))</f>
        <v/>
      </c>
      <c r="Y96" s="78" t="str">
        <f ca="1">IF(W96=0,0,OFFSET('計算(サンプル)'!$F97,0,MATCH("サンプル"&amp;CHAR(10)&amp;Y$2&amp;"単価",'計算(サンプル)'!$F$3:$AB$3,0)-1))</f>
        <v/>
      </c>
      <c r="Z96" s="78" t="str">
        <f ca="1">IF(X96=0,0,OFFSET('計算(サンプル)'!$F97,0,MATCH("サンプル"&amp;CHAR(10)&amp;Z$2&amp;"単価",'計算(サンプル)'!$F$3:$AB$3,0)-1))</f>
        <v/>
      </c>
      <c r="AA96" s="78" t="str">
        <f ca="1">IF(Y96=0,0,OFFSET('計算(サンプル)'!$F97,0,MATCH("サンプル"&amp;CHAR(10)&amp;AA$2&amp;"単価",'計算(サンプル)'!$F$3:$AB$3,0)-1))</f>
        <v/>
      </c>
      <c r="AB96" s="78" t="str">
        <f t="shared" ca="1" si="23"/>
        <v/>
      </c>
      <c r="AC96" s="78" t="str">
        <f t="shared" ca="1" si="24"/>
        <v/>
      </c>
      <c r="AD96" s="78" t="str">
        <f t="shared" ca="1" si="25"/>
        <v/>
      </c>
      <c r="AE96" s="78" t="str">
        <f t="shared" ca="1" si="26"/>
        <v/>
      </c>
      <c r="AF96" s="78" t="str">
        <f t="shared" ca="1" si="27"/>
        <v/>
      </c>
      <c r="AG96" s="78" t="str">
        <f t="shared" ca="1" si="28"/>
        <v/>
      </c>
      <c r="AH96" s="78" t="str">
        <f t="shared" ca="1" si="29"/>
        <v/>
      </c>
      <c r="AI96" s="78" t="str">
        <f t="shared" ca="1" si="30"/>
        <v/>
      </c>
      <c r="AJ96" s="78" t="str">
        <f t="shared" ca="1" si="31"/>
        <v/>
      </c>
      <c r="AK96" s="78" t="str">
        <f t="shared" ca="1" si="32"/>
        <v/>
      </c>
      <c r="AL96" s="78" t="str">
        <f t="shared" ca="1" si="33"/>
        <v/>
      </c>
      <c r="AM96" s="78" t="str">
        <f t="shared" ca="1" si="34"/>
        <v/>
      </c>
    </row>
    <row r="97" spans="1:39" ht="15.75" customHeight="1">
      <c r="A97" s="38">
        <v>95</v>
      </c>
      <c r="B97" s="38" t="str">
        <f>IF(ISBLANK(ID管理番号商品名入力!D97),"",ID管理番号商品名入力!D97)</f>
        <v/>
      </c>
      <c r="C97" s="39" t="str">
        <f>IF(ISBLANK(ID管理番号商品名入力!F97),"",ID管理番号商品名入力!F97)</f>
        <v/>
      </c>
      <c r="D97" s="22" t="str">
        <f>IF(ISBLANK(サンプル入力!J98),"",サンプル入力!J98)</f>
        <v/>
      </c>
      <c r="E97" s="80" t="str">
        <f>IFERROR(VLOOKUP($D97,配送グループ設定!$A$31:$H$40,6,FALSE),"")</f>
        <v/>
      </c>
      <c r="F97" s="80" t="str">
        <f>IFERROR(VLOOKUP($D97,配送グループ設定!$A$31:$H$40,8,FALSE),"")</f>
        <v/>
      </c>
      <c r="G97" s="78">
        <v>0</v>
      </c>
      <c r="H97" s="78">
        <v>0</v>
      </c>
      <c r="I97" s="78">
        <v>0</v>
      </c>
      <c r="J97" s="78">
        <v>1</v>
      </c>
      <c r="K97" s="78" t="str">
        <f>IF(ISBLANK(サンプル入力!M98),"",サンプル入力!M98)</f>
        <v/>
      </c>
      <c r="L97" s="78">
        <v>1</v>
      </c>
      <c r="M97" s="81" t="str">
        <f>IF(ISBLANK(中部・下部フリースペース作成!$E$10),"5",中部・下部フリースペース作成!$E$10&amp;",5")</f>
        <v>5</v>
      </c>
      <c r="N97" s="81" t="str">
        <f>IF(ISBLANK(商品台帳反映用!E402),"",商品台帳反映用!E402)</f>
        <v/>
      </c>
      <c r="O97" s="81" t="str">
        <f ca="1">IF(N97=0,0,IF(ISBLANK(サンプル入力!F98),"",'計算(サンプル)'!F98))</f>
        <v/>
      </c>
      <c r="P97" s="78" t="str">
        <f ca="1">IF(N97=0,0,OFFSET('計算(サンプル)'!$F98,0,MATCH("サンプル"&amp;CHAR(10)&amp;P$2&amp;"単価",'計算(サンプル)'!$F$3:$AB$3,0)-1))</f>
        <v/>
      </c>
      <c r="Q97" s="78" t="str">
        <f ca="1">IF(O97=0,0,OFFSET('計算(サンプル)'!$F98,0,MATCH("サンプル"&amp;CHAR(10)&amp;Q$2&amp;"単価",'計算(サンプル)'!$F$3:$AB$3,0)-1))</f>
        <v/>
      </c>
      <c r="R97" s="78" t="str">
        <f ca="1">IF(P97=0,0,OFFSET('計算(サンプル)'!$F98,0,MATCH("サンプル"&amp;CHAR(10)&amp;R$2&amp;"単価",'計算(サンプル)'!$F$3:$AB$3,0)-1))</f>
        <v/>
      </c>
      <c r="S97" s="78" t="str">
        <f ca="1">IF(Q97=0,0,OFFSET('計算(サンプル)'!$F98,0,MATCH("サンプル"&amp;CHAR(10)&amp;S$2&amp;"単価",'計算(サンプル)'!$F$3:$AB$3,0)-1))</f>
        <v/>
      </c>
      <c r="T97" s="78" t="str">
        <f ca="1">IF(R97=0,0,OFFSET('計算(サンプル)'!$F98,0,MATCH("サンプル"&amp;CHAR(10)&amp;T$2&amp;"単価",'計算(サンプル)'!$F$3:$AB$3,0)-1))</f>
        <v/>
      </c>
      <c r="U97" s="78" t="str">
        <f ca="1">IF(S97=0,0,OFFSET('計算(サンプル)'!$F98,0,MATCH("サンプル"&amp;CHAR(10)&amp;U$2&amp;"単価",'計算(サンプル)'!$F$3:$AB$3,0)-1))</f>
        <v/>
      </c>
      <c r="V97" s="78" t="str">
        <f ca="1">IF(T97=0,0,OFFSET('計算(サンプル)'!$F98,0,MATCH("サンプル"&amp;CHAR(10)&amp;V$2&amp;"単価",'計算(サンプル)'!$F$3:$AB$3,0)-1))</f>
        <v/>
      </c>
      <c r="W97" s="78" t="str">
        <f ca="1">IF(U97=0,0,OFFSET('計算(サンプル)'!$F98,0,MATCH("サンプル"&amp;CHAR(10)&amp;W$2&amp;"単価",'計算(サンプル)'!$F$3:$AB$3,0)-1))</f>
        <v/>
      </c>
      <c r="X97" s="78" t="str">
        <f ca="1">IF(V97=0,0,OFFSET('計算(サンプル)'!$F98,0,MATCH("サンプル"&amp;CHAR(10)&amp;X$2&amp;"単価",'計算(サンプル)'!$F$3:$AB$3,0)-1))</f>
        <v/>
      </c>
      <c r="Y97" s="78" t="str">
        <f ca="1">IF(W97=0,0,OFFSET('計算(サンプル)'!$F98,0,MATCH("サンプル"&amp;CHAR(10)&amp;Y$2&amp;"単価",'計算(サンプル)'!$F$3:$AB$3,0)-1))</f>
        <v/>
      </c>
      <c r="Z97" s="78" t="str">
        <f ca="1">IF(X97=0,0,OFFSET('計算(サンプル)'!$F98,0,MATCH("サンプル"&amp;CHAR(10)&amp;Z$2&amp;"単価",'計算(サンプル)'!$F$3:$AB$3,0)-1))</f>
        <v/>
      </c>
      <c r="AA97" s="78" t="str">
        <f ca="1">IF(Y97=0,0,OFFSET('計算(サンプル)'!$F98,0,MATCH("サンプル"&amp;CHAR(10)&amp;AA$2&amp;"単価",'計算(サンプル)'!$F$3:$AB$3,0)-1))</f>
        <v/>
      </c>
      <c r="AB97" s="78" t="str">
        <f t="shared" ca="1" si="23"/>
        <v/>
      </c>
      <c r="AC97" s="78" t="str">
        <f t="shared" ca="1" si="24"/>
        <v/>
      </c>
      <c r="AD97" s="78" t="str">
        <f t="shared" ca="1" si="25"/>
        <v/>
      </c>
      <c r="AE97" s="78" t="str">
        <f t="shared" ca="1" si="26"/>
        <v/>
      </c>
      <c r="AF97" s="78" t="str">
        <f t="shared" ca="1" si="27"/>
        <v/>
      </c>
      <c r="AG97" s="78" t="str">
        <f t="shared" ca="1" si="28"/>
        <v/>
      </c>
      <c r="AH97" s="78" t="str">
        <f t="shared" ca="1" si="29"/>
        <v/>
      </c>
      <c r="AI97" s="78" t="str">
        <f t="shared" ca="1" si="30"/>
        <v/>
      </c>
      <c r="AJ97" s="78" t="str">
        <f t="shared" ca="1" si="31"/>
        <v/>
      </c>
      <c r="AK97" s="78" t="str">
        <f t="shared" ca="1" si="32"/>
        <v/>
      </c>
      <c r="AL97" s="78" t="str">
        <f t="shared" ca="1" si="33"/>
        <v/>
      </c>
      <c r="AM97" s="78" t="str">
        <f t="shared" ca="1" si="34"/>
        <v/>
      </c>
    </row>
    <row r="98" spans="1:39" ht="15.75" customHeight="1">
      <c r="A98" s="38">
        <v>96</v>
      </c>
      <c r="B98" s="38" t="str">
        <f>IF(ISBLANK(ID管理番号商品名入力!D98),"",ID管理番号商品名入力!D98)</f>
        <v/>
      </c>
      <c r="C98" s="39" t="str">
        <f>IF(ISBLANK(ID管理番号商品名入力!F98),"",ID管理番号商品名入力!F98)</f>
        <v/>
      </c>
      <c r="D98" s="22" t="str">
        <f>IF(ISBLANK(サンプル入力!J99),"",サンプル入力!J99)</f>
        <v/>
      </c>
      <c r="E98" s="80" t="str">
        <f>IFERROR(VLOOKUP($D98,配送グループ設定!$A$31:$H$40,6,FALSE),"")</f>
        <v/>
      </c>
      <c r="F98" s="80" t="str">
        <f>IFERROR(VLOOKUP($D98,配送グループ設定!$A$31:$H$40,8,FALSE),"")</f>
        <v/>
      </c>
      <c r="G98" s="78">
        <v>0</v>
      </c>
      <c r="H98" s="78">
        <v>0</v>
      </c>
      <c r="I98" s="78">
        <v>0</v>
      </c>
      <c r="J98" s="78">
        <v>1</v>
      </c>
      <c r="K98" s="78" t="str">
        <f>IF(ISBLANK(サンプル入力!M99),"",サンプル入力!M99)</f>
        <v/>
      </c>
      <c r="L98" s="78">
        <v>1</v>
      </c>
      <c r="M98" s="81" t="str">
        <f>IF(ISBLANK(中部・下部フリースペース作成!$E$10),"5",中部・下部フリースペース作成!$E$10&amp;",5")</f>
        <v>5</v>
      </c>
      <c r="N98" s="81" t="str">
        <f>IF(ISBLANK(商品台帳反映用!E403),"",商品台帳反映用!E403)</f>
        <v/>
      </c>
      <c r="O98" s="81" t="str">
        <f ca="1">IF(N98=0,0,IF(ISBLANK(サンプル入力!F99),"",'計算(サンプル)'!F99))</f>
        <v/>
      </c>
      <c r="P98" s="78" t="str">
        <f ca="1">IF(N98=0,0,OFFSET('計算(サンプル)'!$F99,0,MATCH("サンプル"&amp;CHAR(10)&amp;P$2&amp;"単価",'計算(サンプル)'!$F$3:$AB$3,0)-1))</f>
        <v/>
      </c>
      <c r="Q98" s="78" t="str">
        <f ca="1">IF(O98=0,0,OFFSET('計算(サンプル)'!$F99,0,MATCH("サンプル"&amp;CHAR(10)&amp;Q$2&amp;"単価",'計算(サンプル)'!$F$3:$AB$3,0)-1))</f>
        <v/>
      </c>
      <c r="R98" s="78" t="str">
        <f ca="1">IF(P98=0,0,OFFSET('計算(サンプル)'!$F99,0,MATCH("サンプル"&amp;CHAR(10)&amp;R$2&amp;"単価",'計算(サンプル)'!$F$3:$AB$3,0)-1))</f>
        <v/>
      </c>
      <c r="S98" s="78" t="str">
        <f ca="1">IF(Q98=0,0,OFFSET('計算(サンプル)'!$F99,0,MATCH("サンプル"&amp;CHAR(10)&amp;S$2&amp;"単価",'計算(サンプル)'!$F$3:$AB$3,0)-1))</f>
        <v/>
      </c>
      <c r="T98" s="78" t="str">
        <f ca="1">IF(R98=0,0,OFFSET('計算(サンプル)'!$F99,0,MATCH("サンプル"&amp;CHAR(10)&amp;T$2&amp;"単価",'計算(サンプル)'!$F$3:$AB$3,0)-1))</f>
        <v/>
      </c>
      <c r="U98" s="78" t="str">
        <f ca="1">IF(S98=0,0,OFFSET('計算(サンプル)'!$F99,0,MATCH("サンプル"&amp;CHAR(10)&amp;U$2&amp;"単価",'計算(サンプル)'!$F$3:$AB$3,0)-1))</f>
        <v/>
      </c>
      <c r="V98" s="78" t="str">
        <f ca="1">IF(T98=0,0,OFFSET('計算(サンプル)'!$F99,0,MATCH("サンプル"&amp;CHAR(10)&amp;V$2&amp;"単価",'計算(サンプル)'!$F$3:$AB$3,0)-1))</f>
        <v/>
      </c>
      <c r="W98" s="78" t="str">
        <f ca="1">IF(U98=0,0,OFFSET('計算(サンプル)'!$F99,0,MATCH("サンプル"&amp;CHAR(10)&amp;W$2&amp;"単価",'計算(サンプル)'!$F$3:$AB$3,0)-1))</f>
        <v/>
      </c>
      <c r="X98" s="78" t="str">
        <f ca="1">IF(V98=0,0,OFFSET('計算(サンプル)'!$F99,0,MATCH("サンプル"&amp;CHAR(10)&amp;X$2&amp;"単価",'計算(サンプル)'!$F$3:$AB$3,0)-1))</f>
        <v/>
      </c>
      <c r="Y98" s="78" t="str">
        <f ca="1">IF(W98=0,0,OFFSET('計算(サンプル)'!$F99,0,MATCH("サンプル"&amp;CHAR(10)&amp;Y$2&amp;"単価",'計算(サンプル)'!$F$3:$AB$3,0)-1))</f>
        <v/>
      </c>
      <c r="Z98" s="78" t="str">
        <f ca="1">IF(X98=0,0,OFFSET('計算(サンプル)'!$F99,0,MATCH("サンプル"&amp;CHAR(10)&amp;Z$2&amp;"単価",'計算(サンプル)'!$F$3:$AB$3,0)-1))</f>
        <v/>
      </c>
      <c r="AA98" s="78" t="str">
        <f ca="1">IF(Y98=0,0,OFFSET('計算(サンプル)'!$F99,0,MATCH("サンプル"&amp;CHAR(10)&amp;AA$2&amp;"単価",'計算(サンプル)'!$F$3:$AB$3,0)-1))</f>
        <v/>
      </c>
      <c r="AB98" s="78" t="str">
        <f t="shared" ca="1" si="23"/>
        <v/>
      </c>
      <c r="AC98" s="78" t="str">
        <f t="shared" ca="1" si="24"/>
        <v/>
      </c>
      <c r="AD98" s="78" t="str">
        <f t="shared" ca="1" si="25"/>
        <v/>
      </c>
      <c r="AE98" s="78" t="str">
        <f t="shared" ca="1" si="26"/>
        <v/>
      </c>
      <c r="AF98" s="78" t="str">
        <f t="shared" ca="1" si="27"/>
        <v/>
      </c>
      <c r="AG98" s="78" t="str">
        <f t="shared" ca="1" si="28"/>
        <v/>
      </c>
      <c r="AH98" s="78" t="str">
        <f t="shared" ca="1" si="29"/>
        <v/>
      </c>
      <c r="AI98" s="78" t="str">
        <f t="shared" ca="1" si="30"/>
        <v/>
      </c>
      <c r="AJ98" s="78" t="str">
        <f t="shared" ca="1" si="31"/>
        <v/>
      </c>
      <c r="AK98" s="78" t="str">
        <f t="shared" ca="1" si="32"/>
        <v/>
      </c>
      <c r="AL98" s="78" t="str">
        <f t="shared" ca="1" si="33"/>
        <v/>
      </c>
      <c r="AM98" s="78" t="str">
        <f t="shared" ca="1" si="34"/>
        <v/>
      </c>
    </row>
    <row r="99" spans="1:39" ht="15.75" customHeight="1">
      <c r="A99" s="38">
        <v>97</v>
      </c>
      <c r="B99" s="38" t="str">
        <f>IF(ISBLANK(ID管理番号商品名入力!D99),"",ID管理番号商品名入力!D99)</f>
        <v/>
      </c>
      <c r="C99" s="39" t="str">
        <f>IF(ISBLANK(ID管理番号商品名入力!F99),"",ID管理番号商品名入力!F99)</f>
        <v/>
      </c>
      <c r="D99" s="22" t="str">
        <f>IF(ISBLANK(サンプル入力!J100),"",サンプル入力!J100)</f>
        <v/>
      </c>
      <c r="E99" s="80" t="str">
        <f>IFERROR(VLOOKUP($D99,配送グループ設定!$A$31:$H$40,6,FALSE),"")</f>
        <v/>
      </c>
      <c r="F99" s="80" t="str">
        <f>IFERROR(VLOOKUP($D99,配送グループ設定!$A$31:$H$40,8,FALSE),"")</f>
        <v/>
      </c>
      <c r="G99" s="78">
        <v>0</v>
      </c>
      <c r="H99" s="78">
        <v>0</v>
      </c>
      <c r="I99" s="78">
        <v>0</v>
      </c>
      <c r="J99" s="78">
        <v>1</v>
      </c>
      <c r="K99" s="78" t="str">
        <f>IF(ISBLANK(サンプル入力!M100),"",サンプル入力!M100)</f>
        <v/>
      </c>
      <c r="L99" s="78">
        <v>1</v>
      </c>
      <c r="M99" s="81" t="str">
        <f>IF(ISBLANK(中部・下部フリースペース作成!$E$10),"5",中部・下部フリースペース作成!$E$10&amp;",5")</f>
        <v>5</v>
      </c>
      <c r="N99" s="81" t="str">
        <f>IF(ISBLANK(商品台帳反映用!E404),"",商品台帳反映用!E404)</f>
        <v/>
      </c>
      <c r="O99" s="81" t="str">
        <f ca="1">IF(N99=0,0,IF(ISBLANK(サンプル入力!F100),"",'計算(サンプル)'!F100))</f>
        <v/>
      </c>
      <c r="P99" s="78" t="str">
        <f ca="1">IF(N99=0,0,OFFSET('計算(サンプル)'!$F100,0,MATCH("サンプル"&amp;CHAR(10)&amp;P$2&amp;"単価",'計算(サンプル)'!$F$3:$AB$3,0)-1))</f>
        <v/>
      </c>
      <c r="Q99" s="78" t="str">
        <f ca="1">IF(O99=0,0,OFFSET('計算(サンプル)'!$F100,0,MATCH("サンプル"&amp;CHAR(10)&amp;Q$2&amp;"単価",'計算(サンプル)'!$F$3:$AB$3,0)-1))</f>
        <v/>
      </c>
      <c r="R99" s="78" t="str">
        <f ca="1">IF(P99=0,0,OFFSET('計算(サンプル)'!$F100,0,MATCH("サンプル"&amp;CHAR(10)&amp;R$2&amp;"単価",'計算(サンプル)'!$F$3:$AB$3,0)-1))</f>
        <v/>
      </c>
      <c r="S99" s="78" t="str">
        <f ca="1">IF(Q99=0,0,OFFSET('計算(サンプル)'!$F100,0,MATCH("サンプル"&amp;CHAR(10)&amp;S$2&amp;"単価",'計算(サンプル)'!$F$3:$AB$3,0)-1))</f>
        <v/>
      </c>
      <c r="T99" s="78" t="str">
        <f ca="1">IF(R99=0,0,OFFSET('計算(サンプル)'!$F100,0,MATCH("サンプル"&amp;CHAR(10)&amp;T$2&amp;"単価",'計算(サンプル)'!$F$3:$AB$3,0)-1))</f>
        <v/>
      </c>
      <c r="U99" s="78" t="str">
        <f ca="1">IF(S99=0,0,OFFSET('計算(サンプル)'!$F100,0,MATCH("サンプル"&amp;CHAR(10)&amp;U$2&amp;"単価",'計算(サンプル)'!$F$3:$AB$3,0)-1))</f>
        <v/>
      </c>
      <c r="V99" s="78" t="str">
        <f ca="1">IF(T99=0,0,OFFSET('計算(サンプル)'!$F100,0,MATCH("サンプル"&amp;CHAR(10)&amp;V$2&amp;"単価",'計算(サンプル)'!$F$3:$AB$3,0)-1))</f>
        <v/>
      </c>
      <c r="W99" s="78" t="str">
        <f ca="1">IF(U99=0,0,OFFSET('計算(サンプル)'!$F100,0,MATCH("サンプル"&amp;CHAR(10)&amp;W$2&amp;"単価",'計算(サンプル)'!$F$3:$AB$3,0)-1))</f>
        <v/>
      </c>
      <c r="X99" s="78" t="str">
        <f ca="1">IF(V99=0,0,OFFSET('計算(サンプル)'!$F100,0,MATCH("サンプル"&amp;CHAR(10)&amp;X$2&amp;"単価",'計算(サンプル)'!$F$3:$AB$3,0)-1))</f>
        <v/>
      </c>
      <c r="Y99" s="78" t="str">
        <f ca="1">IF(W99=0,0,OFFSET('計算(サンプル)'!$F100,0,MATCH("サンプル"&amp;CHAR(10)&amp;Y$2&amp;"単価",'計算(サンプル)'!$F$3:$AB$3,0)-1))</f>
        <v/>
      </c>
      <c r="Z99" s="78" t="str">
        <f ca="1">IF(X99=0,0,OFFSET('計算(サンプル)'!$F100,0,MATCH("サンプル"&amp;CHAR(10)&amp;Z$2&amp;"単価",'計算(サンプル)'!$F$3:$AB$3,0)-1))</f>
        <v/>
      </c>
      <c r="AA99" s="78" t="str">
        <f ca="1">IF(Y99=0,0,OFFSET('計算(サンプル)'!$F100,0,MATCH("サンプル"&amp;CHAR(10)&amp;AA$2&amp;"単価",'計算(サンプル)'!$F$3:$AB$3,0)-1))</f>
        <v/>
      </c>
      <c r="AB99" s="78" t="str">
        <f t="shared" ca="1" si="23"/>
        <v/>
      </c>
      <c r="AC99" s="78" t="str">
        <f t="shared" ca="1" si="24"/>
        <v/>
      </c>
      <c r="AD99" s="78" t="str">
        <f t="shared" ca="1" si="25"/>
        <v/>
      </c>
      <c r="AE99" s="78" t="str">
        <f t="shared" ca="1" si="26"/>
        <v/>
      </c>
      <c r="AF99" s="78" t="str">
        <f t="shared" ca="1" si="27"/>
        <v/>
      </c>
      <c r="AG99" s="78" t="str">
        <f t="shared" ca="1" si="28"/>
        <v/>
      </c>
      <c r="AH99" s="78" t="str">
        <f t="shared" ca="1" si="29"/>
        <v/>
      </c>
      <c r="AI99" s="78" t="str">
        <f t="shared" ca="1" si="30"/>
        <v/>
      </c>
      <c r="AJ99" s="78" t="str">
        <f t="shared" ca="1" si="31"/>
        <v/>
      </c>
      <c r="AK99" s="78" t="str">
        <f t="shared" ca="1" si="32"/>
        <v/>
      </c>
      <c r="AL99" s="78" t="str">
        <f t="shared" ca="1" si="33"/>
        <v/>
      </c>
      <c r="AM99" s="78" t="str">
        <f t="shared" ca="1" si="34"/>
        <v/>
      </c>
    </row>
    <row r="100" spans="1:39" ht="15.75" customHeight="1">
      <c r="A100" s="38">
        <v>98</v>
      </c>
      <c r="B100" s="38" t="str">
        <f>IF(ISBLANK(ID管理番号商品名入力!D100),"",ID管理番号商品名入力!D100)</f>
        <v/>
      </c>
      <c r="C100" s="39" t="str">
        <f>IF(ISBLANK(ID管理番号商品名入力!F100),"",ID管理番号商品名入力!F100)</f>
        <v/>
      </c>
      <c r="D100" s="22" t="str">
        <f>IF(ISBLANK(サンプル入力!J101),"",サンプル入力!J101)</f>
        <v/>
      </c>
      <c r="E100" s="80" t="str">
        <f>IFERROR(VLOOKUP($D100,配送グループ設定!$A$31:$H$40,6,FALSE),"")</f>
        <v/>
      </c>
      <c r="F100" s="80" t="str">
        <f>IFERROR(VLOOKUP($D100,配送グループ設定!$A$31:$H$40,8,FALSE),"")</f>
        <v/>
      </c>
      <c r="G100" s="78">
        <v>0</v>
      </c>
      <c r="H100" s="78">
        <v>0</v>
      </c>
      <c r="I100" s="78">
        <v>0</v>
      </c>
      <c r="J100" s="78">
        <v>1</v>
      </c>
      <c r="K100" s="78" t="str">
        <f>IF(ISBLANK(サンプル入力!M101),"",サンプル入力!M101)</f>
        <v/>
      </c>
      <c r="L100" s="78">
        <v>1</v>
      </c>
      <c r="M100" s="81" t="str">
        <f>IF(ISBLANK(中部・下部フリースペース作成!$E$10),"5",中部・下部フリースペース作成!$E$10&amp;",5")</f>
        <v>5</v>
      </c>
      <c r="N100" s="81" t="str">
        <f>IF(ISBLANK(商品台帳反映用!E405),"",商品台帳反映用!E405)</f>
        <v/>
      </c>
      <c r="O100" s="81" t="str">
        <f ca="1">IF(N100=0,0,IF(ISBLANK(サンプル入力!F101),"",'計算(サンプル)'!F101))</f>
        <v/>
      </c>
      <c r="P100" s="78" t="str">
        <f ca="1">IF(N100=0,0,OFFSET('計算(サンプル)'!$F101,0,MATCH("サンプル"&amp;CHAR(10)&amp;P$2&amp;"単価",'計算(サンプル)'!$F$3:$AB$3,0)-1))</f>
        <v/>
      </c>
      <c r="Q100" s="78" t="str">
        <f ca="1">IF(O100=0,0,OFFSET('計算(サンプル)'!$F101,0,MATCH("サンプル"&amp;CHAR(10)&amp;Q$2&amp;"単価",'計算(サンプル)'!$F$3:$AB$3,0)-1))</f>
        <v/>
      </c>
      <c r="R100" s="78" t="str">
        <f ca="1">IF(P100=0,0,OFFSET('計算(サンプル)'!$F101,0,MATCH("サンプル"&amp;CHAR(10)&amp;R$2&amp;"単価",'計算(サンプル)'!$F$3:$AB$3,0)-1))</f>
        <v/>
      </c>
      <c r="S100" s="78" t="str">
        <f ca="1">IF(Q100=0,0,OFFSET('計算(サンプル)'!$F101,0,MATCH("サンプル"&amp;CHAR(10)&amp;S$2&amp;"単価",'計算(サンプル)'!$F$3:$AB$3,0)-1))</f>
        <v/>
      </c>
      <c r="T100" s="78" t="str">
        <f ca="1">IF(R100=0,0,OFFSET('計算(サンプル)'!$F101,0,MATCH("サンプル"&amp;CHAR(10)&amp;T$2&amp;"単価",'計算(サンプル)'!$F$3:$AB$3,0)-1))</f>
        <v/>
      </c>
      <c r="U100" s="78" t="str">
        <f ca="1">IF(S100=0,0,OFFSET('計算(サンプル)'!$F101,0,MATCH("サンプル"&amp;CHAR(10)&amp;U$2&amp;"単価",'計算(サンプル)'!$F$3:$AB$3,0)-1))</f>
        <v/>
      </c>
      <c r="V100" s="78" t="str">
        <f ca="1">IF(T100=0,0,OFFSET('計算(サンプル)'!$F101,0,MATCH("サンプル"&amp;CHAR(10)&amp;V$2&amp;"単価",'計算(サンプル)'!$F$3:$AB$3,0)-1))</f>
        <v/>
      </c>
      <c r="W100" s="78" t="str">
        <f ca="1">IF(U100=0,0,OFFSET('計算(サンプル)'!$F101,0,MATCH("サンプル"&amp;CHAR(10)&amp;W$2&amp;"単価",'計算(サンプル)'!$F$3:$AB$3,0)-1))</f>
        <v/>
      </c>
      <c r="X100" s="78" t="str">
        <f ca="1">IF(V100=0,0,OFFSET('計算(サンプル)'!$F101,0,MATCH("サンプル"&amp;CHAR(10)&amp;X$2&amp;"単価",'計算(サンプル)'!$F$3:$AB$3,0)-1))</f>
        <v/>
      </c>
      <c r="Y100" s="78" t="str">
        <f ca="1">IF(W100=0,0,OFFSET('計算(サンプル)'!$F101,0,MATCH("サンプル"&amp;CHAR(10)&amp;Y$2&amp;"単価",'計算(サンプル)'!$F$3:$AB$3,0)-1))</f>
        <v/>
      </c>
      <c r="Z100" s="78" t="str">
        <f ca="1">IF(X100=0,0,OFFSET('計算(サンプル)'!$F101,0,MATCH("サンプル"&amp;CHAR(10)&amp;Z$2&amp;"単価",'計算(サンプル)'!$F$3:$AB$3,0)-1))</f>
        <v/>
      </c>
      <c r="AA100" s="78" t="str">
        <f ca="1">IF(Y100=0,0,OFFSET('計算(サンプル)'!$F101,0,MATCH("サンプル"&amp;CHAR(10)&amp;AA$2&amp;"単価",'計算(サンプル)'!$F$3:$AB$3,0)-1))</f>
        <v/>
      </c>
      <c r="AB100" s="78" t="str">
        <f t="shared" ca="1" si="23"/>
        <v/>
      </c>
      <c r="AC100" s="78" t="str">
        <f t="shared" ca="1" si="24"/>
        <v/>
      </c>
      <c r="AD100" s="78" t="str">
        <f t="shared" ca="1" si="25"/>
        <v/>
      </c>
      <c r="AE100" s="78" t="str">
        <f t="shared" ca="1" si="26"/>
        <v/>
      </c>
      <c r="AF100" s="78" t="str">
        <f t="shared" ca="1" si="27"/>
        <v/>
      </c>
      <c r="AG100" s="78" t="str">
        <f t="shared" ca="1" si="28"/>
        <v/>
      </c>
      <c r="AH100" s="78" t="str">
        <f t="shared" ca="1" si="29"/>
        <v/>
      </c>
      <c r="AI100" s="78" t="str">
        <f t="shared" ca="1" si="30"/>
        <v/>
      </c>
      <c r="AJ100" s="78" t="str">
        <f t="shared" ca="1" si="31"/>
        <v/>
      </c>
      <c r="AK100" s="78" t="str">
        <f t="shared" ca="1" si="32"/>
        <v/>
      </c>
      <c r="AL100" s="78" t="str">
        <f t="shared" ca="1" si="33"/>
        <v/>
      </c>
      <c r="AM100" s="78" t="str">
        <f t="shared" ca="1" si="34"/>
        <v/>
      </c>
    </row>
    <row r="101" spans="1:39" ht="15.75" customHeight="1">
      <c r="A101" s="38">
        <v>99</v>
      </c>
      <c r="B101" s="38" t="str">
        <f>IF(ISBLANK(ID管理番号商品名入力!D101),"",ID管理番号商品名入力!D101)</f>
        <v/>
      </c>
      <c r="C101" s="39" t="str">
        <f>IF(ISBLANK(ID管理番号商品名入力!F101),"",ID管理番号商品名入力!F101)</f>
        <v/>
      </c>
      <c r="D101" s="22" t="str">
        <f>IF(ISBLANK(サンプル入力!J102),"",サンプル入力!J102)</f>
        <v/>
      </c>
      <c r="E101" s="80" t="str">
        <f>IFERROR(VLOOKUP($D101,配送グループ設定!$A$31:$H$40,6,FALSE),"")</f>
        <v/>
      </c>
      <c r="F101" s="80" t="str">
        <f>IFERROR(VLOOKUP($D101,配送グループ設定!$A$31:$H$40,8,FALSE),"")</f>
        <v/>
      </c>
      <c r="G101" s="78">
        <v>0</v>
      </c>
      <c r="H101" s="78">
        <v>0</v>
      </c>
      <c r="I101" s="78">
        <v>0</v>
      </c>
      <c r="J101" s="78">
        <v>1</v>
      </c>
      <c r="K101" s="78" t="str">
        <f>IF(ISBLANK(サンプル入力!M102),"",サンプル入力!M102)</f>
        <v/>
      </c>
      <c r="L101" s="78">
        <v>1</v>
      </c>
      <c r="M101" s="81" t="str">
        <f>IF(ISBLANK(中部・下部フリースペース作成!$E$10),"5",中部・下部フリースペース作成!$E$10&amp;",5")</f>
        <v>5</v>
      </c>
      <c r="N101" s="81" t="str">
        <f>IF(ISBLANK(商品台帳反映用!E406),"",商品台帳反映用!E406)</f>
        <v/>
      </c>
      <c r="O101" s="81" t="str">
        <f ca="1">IF(N101=0,0,IF(ISBLANK(サンプル入力!F102),"",'計算(サンプル)'!F102))</f>
        <v/>
      </c>
      <c r="P101" s="78" t="str">
        <f ca="1">IF(N101=0,0,OFFSET('計算(サンプル)'!$F102,0,MATCH("サンプル"&amp;CHAR(10)&amp;P$2&amp;"単価",'計算(サンプル)'!$F$3:$AB$3,0)-1))</f>
        <v/>
      </c>
      <c r="Q101" s="78" t="str">
        <f ca="1">IF(O101=0,0,OFFSET('計算(サンプル)'!$F102,0,MATCH("サンプル"&amp;CHAR(10)&amp;Q$2&amp;"単価",'計算(サンプル)'!$F$3:$AB$3,0)-1))</f>
        <v/>
      </c>
      <c r="R101" s="78" t="str">
        <f ca="1">IF(P101=0,0,OFFSET('計算(サンプル)'!$F102,0,MATCH("サンプル"&amp;CHAR(10)&amp;R$2&amp;"単価",'計算(サンプル)'!$F$3:$AB$3,0)-1))</f>
        <v/>
      </c>
      <c r="S101" s="78" t="str">
        <f ca="1">IF(Q101=0,0,OFFSET('計算(サンプル)'!$F102,0,MATCH("サンプル"&amp;CHAR(10)&amp;S$2&amp;"単価",'計算(サンプル)'!$F$3:$AB$3,0)-1))</f>
        <v/>
      </c>
      <c r="T101" s="78" t="str">
        <f ca="1">IF(R101=0,0,OFFSET('計算(サンプル)'!$F102,0,MATCH("サンプル"&amp;CHAR(10)&amp;T$2&amp;"単価",'計算(サンプル)'!$F$3:$AB$3,0)-1))</f>
        <v/>
      </c>
      <c r="U101" s="78" t="str">
        <f ca="1">IF(S101=0,0,OFFSET('計算(サンプル)'!$F102,0,MATCH("サンプル"&amp;CHAR(10)&amp;U$2&amp;"単価",'計算(サンプル)'!$F$3:$AB$3,0)-1))</f>
        <v/>
      </c>
      <c r="V101" s="78" t="str">
        <f ca="1">IF(T101=0,0,OFFSET('計算(サンプル)'!$F102,0,MATCH("サンプル"&amp;CHAR(10)&amp;V$2&amp;"単価",'計算(サンプル)'!$F$3:$AB$3,0)-1))</f>
        <v/>
      </c>
      <c r="W101" s="78" t="str">
        <f ca="1">IF(U101=0,0,OFFSET('計算(サンプル)'!$F102,0,MATCH("サンプル"&amp;CHAR(10)&amp;W$2&amp;"単価",'計算(サンプル)'!$F$3:$AB$3,0)-1))</f>
        <v/>
      </c>
      <c r="X101" s="78" t="str">
        <f ca="1">IF(V101=0,0,OFFSET('計算(サンプル)'!$F102,0,MATCH("サンプル"&amp;CHAR(10)&amp;X$2&amp;"単価",'計算(サンプル)'!$F$3:$AB$3,0)-1))</f>
        <v/>
      </c>
      <c r="Y101" s="78" t="str">
        <f ca="1">IF(W101=0,0,OFFSET('計算(サンプル)'!$F102,0,MATCH("サンプル"&amp;CHAR(10)&amp;Y$2&amp;"単価",'計算(サンプル)'!$F$3:$AB$3,0)-1))</f>
        <v/>
      </c>
      <c r="Z101" s="78" t="str">
        <f ca="1">IF(X101=0,0,OFFSET('計算(サンプル)'!$F102,0,MATCH("サンプル"&amp;CHAR(10)&amp;Z$2&amp;"単価",'計算(サンプル)'!$F$3:$AB$3,0)-1))</f>
        <v/>
      </c>
      <c r="AA101" s="78" t="str">
        <f ca="1">IF(Y101=0,0,OFFSET('計算(サンプル)'!$F102,0,MATCH("サンプル"&amp;CHAR(10)&amp;AA$2&amp;"単価",'計算(サンプル)'!$F$3:$AB$3,0)-1))</f>
        <v/>
      </c>
      <c r="AB101" s="78" t="str">
        <f t="shared" ca="1" si="23"/>
        <v/>
      </c>
      <c r="AC101" s="78" t="str">
        <f t="shared" ca="1" si="24"/>
        <v/>
      </c>
      <c r="AD101" s="78" t="str">
        <f t="shared" ca="1" si="25"/>
        <v/>
      </c>
      <c r="AE101" s="78" t="str">
        <f t="shared" ca="1" si="26"/>
        <v/>
      </c>
      <c r="AF101" s="78" t="str">
        <f t="shared" ca="1" si="27"/>
        <v/>
      </c>
      <c r="AG101" s="78" t="str">
        <f t="shared" ca="1" si="28"/>
        <v/>
      </c>
      <c r="AH101" s="78" t="str">
        <f t="shared" ca="1" si="29"/>
        <v/>
      </c>
      <c r="AI101" s="78" t="str">
        <f t="shared" ca="1" si="30"/>
        <v/>
      </c>
      <c r="AJ101" s="78" t="str">
        <f t="shared" ca="1" si="31"/>
        <v/>
      </c>
      <c r="AK101" s="78" t="str">
        <f t="shared" ca="1" si="32"/>
        <v/>
      </c>
      <c r="AL101" s="78" t="str">
        <f t="shared" ca="1" si="33"/>
        <v/>
      </c>
      <c r="AM101" s="78" t="str">
        <f t="shared" ca="1" si="34"/>
        <v/>
      </c>
    </row>
    <row r="102" spans="1:39" ht="15.75" customHeight="1">
      <c r="A102" s="38">
        <v>100</v>
      </c>
      <c r="B102" s="38" t="str">
        <f>IF(ISBLANK(ID管理番号商品名入力!D102),"",ID管理番号商品名入力!D102)</f>
        <v/>
      </c>
      <c r="C102" s="39" t="str">
        <f>IF(ISBLANK(ID管理番号商品名入力!F102),"",ID管理番号商品名入力!F102)</f>
        <v/>
      </c>
      <c r="D102" s="22" t="str">
        <f>IF(ISBLANK(サンプル入力!J103),"",サンプル入力!J103)</f>
        <v/>
      </c>
      <c r="E102" s="80" t="str">
        <f>IFERROR(VLOOKUP($D102,配送グループ設定!$A$31:$H$40,6,FALSE),"")</f>
        <v/>
      </c>
      <c r="F102" s="80" t="str">
        <f>IFERROR(VLOOKUP($D102,配送グループ設定!$A$31:$H$40,8,FALSE),"")</f>
        <v/>
      </c>
      <c r="G102" s="78">
        <v>0</v>
      </c>
      <c r="H102" s="78">
        <v>0</v>
      </c>
      <c r="I102" s="78">
        <v>0</v>
      </c>
      <c r="J102" s="78">
        <v>1</v>
      </c>
      <c r="K102" s="78" t="str">
        <f>IF(ISBLANK(サンプル入力!M103),"",サンプル入力!M103)</f>
        <v/>
      </c>
      <c r="L102" s="78">
        <v>1</v>
      </c>
      <c r="M102" s="81" t="str">
        <f>IF(ISBLANK(中部・下部フリースペース作成!$E$10),"5",中部・下部フリースペース作成!$E$10&amp;",5")</f>
        <v>5</v>
      </c>
      <c r="N102" s="81" t="str">
        <f>IF(ISBLANK(商品台帳反映用!E407),"",商品台帳反映用!E407)</f>
        <v/>
      </c>
      <c r="O102" s="81" t="str">
        <f ca="1">IF(N102=0,0,IF(ISBLANK(サンプル入力!F103),"",'計算(サンプル)'!F103))</f>
        <v/>
      </c>
      <c r="P102" s="78" t="str">
        <f ca="1">IF(N102=0,0,OFFSET('計算(サンプル)'!$F103,0,MATCH("サンプル"&amp;CHAR(10)&amp;P$2&amp;"単価",'計算(サンプル)'!$F$3:$AB$3,0)-1))</f>
        <v/>
      </c>
      <c r="Q102" s="78" t="str">
        <f ca="1">IF(O102=0,0,OFFSET('計算(サンプル)'!$F103,0,MATCH("サンプル"&amp;CHAR(10)&amp;Q$2&amp;"単価",'計算(サンプル)'!$F$3:$AB$3,0)-1))</f>
        <v/>
      </c>
      <c r="R102" s="78" t="str">
        <f ca="1">IF(P102=0,0,OFFSET('計算(サンプル)'!$F103,0,MATCH("サンプル"&amp;CHAR(10)&amp;R$2&amp;"単価",'計算(サンプル)'!$F$3:$AB$3,0)-1))</f>
        <v/>
      </c>
      <c r="S102" s="78" t="str">
        <f ca="1">IF(Q102=0,0,OFFSET('計算(サンプル)'!$F103,0,MATCH("サンプル"&amp;CHAR(10)&amp;S$2&amp;"単価",'計算(サンプル)'!$F$3:$AB$3,0)-1))</f>
        <v/>
      </c>
      <c r="T102" s="78" t="str">
        <f ca="1">IF(R102=0,0,OFFSET('計算(サンプル)'!$F103,0,MATCH("サンプル"&amp;CHAR(10)&amp;T$2&amp;"単価",'計算(サンプル)'!$F$3:$AB$3,0)-1))</f>
        <v/>
      </c>
      <c r="U102" s="78" t="str">
        <f ca="1">IF(S102=0,0,OFFSET('計算(サンプル)'!$F103,0,MATCH("サンプル"&amp;CHAR(10)&amp;U$2&amp;"単価",'計算(サンプル)'!$F$3:$AB$3,0)-1))</f>
        <v/>
      </c>
      <c r="V102" s="78" t="str">
        <f ca="1">IF(T102=0,0,OFFSET('計算(サンプル)'!$F103,0,MATCH("サンプル"&amp;CHAR(10)&amp;V$2&amp;"単価",'計算(サンプル)'!$F$3:$AB$3,0)-1))</f>
        <v/>
      </c>
      <c r="W102" s="78" t="str">
        <f ca="1">IF(U102=0,0,OFFSET('計算(サンプル)'!$F103,0,MATCH("サンプル"&amp;CHAR(10)&amp;W$2&amp;"単価",'計算(サンプル)'!$F$3:$AB$3,0)-1))</f>
        <v/>
      </c>
      <c r="X102" s="78" t="str">
        <f ca="1">IF(V102=0,0,OFFSET('計算(サンプル)'!$F103,0,MATCH("サンプル"&amp;CHAR(10)&amp;X$2&amp;"単価",'計算(サンプル)'!$F$3:$AB$3,0)-1))</f>
        <v/>
      </c>
      <c r="Y102" s="78" t="str">
        <f ca="1">IF(W102=0,0,OFFSET('計算(サンプル)'!$F103,0,MATCH("サンプル"&amp;CHAR(10)&amp;Y$2&amp;"単価",'計算(サンプル)'!$F$3:$AB$3,0)-1))</f>
        <v/>
      </c>
      <c r="Z102" s="78" t="str">
        <f ca="1">IF(X102=0,0,OFFSET('計算(サンプル)'!$F103,0,MATCH("サンプル"&amp;CHAR(10)&amp;Z$2&amp;"単価",'計算(サンプル)'!$F$3:$AB$3,0)-1))</f>
        <v/>
      </c>
      <c r="AA102" s="78" t="str">
        <f ca="1">IF(Y102=0,0,OFFSET('計算(サンプル)'!$F103,0,MATCH("サンプル"&amp;CHAR(10)&amp;AA$2&amp;"単価",'計算(サンプル)'!$F$3:$AB$3,0)-1))</f>
        <v/>
      </c>
      <c r="AB102" s="78" t="str">
        <f t="shared" ca="1" si="23"/>
        <v/>
      </c>
      <c r="AC102" s="78" t="str">
        <f t="shared" ca="1" si="24"/>
        <v/>
      </c>
      <c r="AD102" s="78" t="str">
        <f t="shared" ca="1" si="25"/>
        <v/>
      </c>
      <c r="AE102" s="78" t="str">
        <f t="shared" ca="1" si="26"/>
        <v/>
      </c>
      <c r="AF102" s="78" t="str">
        <f t="shared" ca="1" si="27"/>
        <v/>
      </c>
      <c r="AG102" s="78" t="str">
        <f t="shared" ca="1" si="28"/>
        <v/>
      </c>
      <c r="AH102" s="78" t="str">
        <f t="shared" ca="1" si="29"/>
        <v/>
      </c>
      <c r="AI102" s="78" t="str">
        <f t="shared" ca="1" si="30"/>
        <v/>
      </c>
      <c r="AJ102" s="78" t="str">
        <f t="shared" ca="1" si="31"/>
        <v/>
      </c>
      <c r="AK102" s="78" t="str">
        <f t="shared" ca="1" si="32"/>
        <v/>
      </c>
      <c r="AL102" s="78" t="str">
        <f t="shared" ca="1" si="33"/>
        <v/>
      </c>
      <c r="AM102" s="78" t="str">
        <f t="shared" ca="1" si="34"/>
        <v/>
      </c>
    </row>
    <row r="103" spans="1:39" ht="15.75" customHeight="1">
      <c r="A103" s="38">
        <v>101</v>
      </c>
      <c r="B103" s="38" t="str">
        <f>IF(ISBLANK(ID管理番号商品名入力!D103),"",ID管理番号商品名入力!D103)</f>
        <v/>
      </c>
      <c r="C103" s="39" t="str">
        <f>IF(ISBLANK(ID管理番号商品名入力!F103),"",ID管理番号商品名入力!F103)</f>
        <v/>
      </c>
      <c r="D103" s="22" t="str">
        <f>IF(ISBLANK(サンプル入力!J104),"",サンプル入力!J104)</f>
        <v/>
      </c>
      <c r="E103" s="80" t="str">
        <f>IFERROR(VLOOKUP($D103,配送グループ設定!$A$31:$H$40,6,FALSE),"")</f>
        <v/>
      </c>
      <c r="F103" s="80" t="str">
        <f>IFERROR(VLOOKUP($D103,配送グループ設定!$A$31:$H$40,8,FALSE),"")</f>
        <v/>
      </c>
      <c r="G103" s="78">
        <v>0</v>
      </c>
      <c r="H103" s="78">
        <v>0</v>
      </c>
      <c r="I103" s="78">
        <v>0</v>
      </c>
      <c r="J103" s="78">
        <v>1</v>
      </c>
      <c r="K103" s="78" t="str">
        <f>IF(ISBLANK(サンプル入力!M104),"",サンプル入力!M104)</f>
        <v/>
      </c>
      <c r="L103" s="78">
        <v>1</v>
      </c>
      <c r="M103" s="81" t="str">
        <f>IF(ISBLANK(中部・下部フリースペース作成!$E$10),"5",中部・下部フリースペース作成!$E$10&amp;",5")</f>
        <v>5</v>
      </c>
      <c r="N103" s="81" t="str">
        <f>IF(ISBLANK(商品台帳反映用!E408),"",商品台帳反映用!E408)</f>
        <v/>
      </c>
      <c r="O103" s="81" t="str">
        <f ca="1">IF(N103=0,0,IF(ISBLANK(サンプル入力!F104),"",'計算(サンプル)'!F104))</f>
        <v/>
      </c>
      <c r="P103" s="78" t="str">
        <f ca="1">IF(N103=0,0,OFFSET('計算(サンプル)'!$F104,0,MATCH("サンプル"&amp;CHAR(10)&amp;P$2&amp;"単価",'計算(サンプル)'!$F$3:$AB$3,0)-1))</f>
        <v/>
      </c>
      <c r="Q103" s="78" t="str">
        <f ca="1">IF(O103=0,0,OFFSET('計算(サンプル)'!$F104,0,MATCH("サンプル"&amp;CHAR(10)&amp;Q$2&amp;"単価",'計算(サンプル)'!$F$3:$AB$3,0)-1))</f>
        <v/>
      </c>
      <c r="R103" s="78" t="str">
        <f ca="1">IF(P103=0,0,OFFSET('計算(サンプル)'!$F104,0,MATCH("サンプル"&amp;CHAR(10)&amp;R$2&amp;"単価",'計算(サンプル)'!$F$3:$AB$3,0)-1))</f>
        <v/>
      </c>
      <c r="S103" s="78" t="str">
        <f ca="1">IF(Q103=0,0,OFFSET('計算(サンプル)'!$F104,0,MATCH("サンプル"&amp;CHAR(10)&amp;S$2&amp;"単価",'計算(サンプル)'!$F$3:$AB$3,0)-1))</f>
        <v/>
      </c>
      <c r="T103" s="78" t="str">
        <f ca="1">IF(R103=0,0,OFFSET('計算(サンプル)'!$F104,0,MATCH("サンプル"&amp;CHAR(10)&amp;T$2&amp;"単価",'計算(サンプル)'!$F$3:$AB$3,0)-1))</f>
        <v/>
      </c>
      <c r="U103" s="78" t="str">
        <f ca="1">IF(S103=0,0,OFFSET('計算(サンプル)'!$F104,0,MATCH("サンプル"&amp;CHAR(10)&amp;U$2&amp;"単価",'計算(サンプル)'!$F$3:$AB$3,0)-1))</f>
        <v/>
      </c>
      <c r="V103" s="78" t="str">
        <f ca="1">IF(T103=0,0,OFFSET('計算(サンプル)'!$F104,0,MATCH("サンプル"&amp;CHAR(10)&amp;V$2&amp;"単価",'計算(サンプル)'!$F$3:$AB$3,0)-1))</f>
        <v/>
      </c>
      <c r="W103" s="78" t="str">
        <f ca="1">IF(U103=0,0,OFFSET('計算(サンプル)'!$F104,0,MATCH("サンプル"&amp;CHAR(10)&amp;W$2&amp;"単価",'計算(サンプル)'!$F$3:$AB$3,0)-1))</f>
        <v/>
      </c>
      <c r="X103" s="78" t="str">
        <f ca="1">IF(V103=0,0,OFFSET('計算(サンプル)'!$F104,0,MATCH("サンプル"&amp;CHAR(10)&amp;X$2&amp;"単価",'計算(サンプル)'!$F$3:$AB$3,0)-1))</f>
        <v/>
      </c>
      <c r="Y103" s="78" t="str">
        <f ca="1">IF(W103=0,0,OFFSET('計算(サンプル)'!$F104,0,MATCH("サンプル"&amp;CHAR(10)&amp;Y$2&amp;"単価",'計算(サンプル)'!$F$3:$AB$3,0)-1))</f>
        <v/>
      </c>
      <c r="Z103" s="78" t="str">
        <f ca="1">IF(X103=0,0,OFFSET('計算(サンプル)'!$F104,0,MATCH("サンプル"&amp;CHAR(10)&amp;Z$2&amp;"単価",'計算(サンプル)'!$F$3:$AB$3,0)-1))</f>
        <v/>
      </c>
      <c r="AA103" s="78" t="str">
        <f ca="1">IF(Y103=0,0,OFFSET('計算(サンプル)'!$F104,0,MATCH("サンプル"&amp;CHAR(10)&amp;AA$2&amp;"単価",'計算(サンプル)'!$F$3:$AB$3,0)-1))</f>
        <v/>
      </c>
      <c r="AB103" s="78" t="str">
        <f t="shared" ca="1" si="23"/>
        <v/>
      </c>
      <c r="AC103" s="78" t="str">
        <f t="shared" ca="1" si="24"/>
        <v/>
      </c>
      <c r="AD103" s="78" t="str">
        <f t="shared" ca="1" si="25"/>
        <v/>
      </c>
      <c r="AE103" s="78" t="str">
        <f t="shared" ca="1" si="26"/>
        <v/>
      </c>
      <c r="AF103" s="78" t="str">
        <f t="shared" ca="1" si="27"/>
        <v/>
      </c>
      <c r="AG103" s="78" t="str">
        <f t="shared" ca="1" si="28"/>
        <v/>
      </c>
      <c r="AH103" s="78" t="str">
        <f t="shared" ca="1" si="29"/>
        <v/>
      </c>
      <c r="AI103" s="78" t="str">
        <f t="shared" ca="1" si="30"/>
        <v/>
      </c>
      <c r="AJ103" s="78" t="str">
        <f t="shared" ca="1" si="31"/>
        <v/>
      </c>
      <c r="AK103" s="78" t="str">
        <f t="shared" ca="1" si="32"/>
        <v/>
      </c>
      <c r="AL103" s="78" t="str">
        <f t="shared" ca="1" si="33"/>
        <v/>
      </c>
      <c r="AM103" s="78" t="str">
        <f t="shared" ca="1" si="34"/>
        <v/>
      </c>
    </row>
    <row r="104" spans="1:39" ht="15.75" customHeight="1">
      <c r="A104" s="38">
        <v>102</v>
      </c>
      <c r="B104" s="38" t="str">
        <f>IF(ISBLANK(ID管理番号商品名入力!D104),"",ID管理番号商品名入力!D104)</f>
        <v/>
      </c>
      <c r="C104" s="39" t="str">
        <f>IF(ISBLANK(ID管理番号商品名入力!F104),"",ID管理番号商品名入力!F104)</f>
        <v/>
      </c>
      <c r="D104" s="22" t="str">
        <f>IF(ISBLANK(サンプル入力!J105),"",サンプル入力!J105)</f>
        <v/>
      </c>
      <c r="E104" s="80" t="str">
        <f>IFERROR(VLOOKUP($D104,配送グループ設定!$A$31:$H$40,6,FALSE),"")</f>
        <v/>
      </c>
      <c r="F104" s="80" t="str">
        <f>IFERROR(VLOOKUP($D104,配送グループ設定!$A$31:$H$40,8,FALSE),"")</f>
        <v/>
      </c>
      <c r="G104" s="78">
        <v>0</v>
      </c>
      <c r="H104" s="78">
        <v>0</v>
      </c>
      <c r="I104" s="78">
        <v>0</v>
      </c>
      <c r="J104" s="78">
        <v>1</v>
      </c>
      <c r="K104" s="78" t="str">
        <f>IF(ISBLANK(サンプル入力!M105),"",サンプル入力!M105)</f>
        <v/>
      </c>
      <c r="L104" s="78">
        <v>1</v>
      </c>
      <c r="M104" s="81" t="str">
        <f>IF(ISBLANK(中部・下部フリースペース作成!$E$10),"5",中部・下部フリースペース作成!$E$10&amp;",5")</f>
        <v>5</v>
      </c>
      <c r="N104" s="81" t="str">
        <f>IF(ISBLANK(商品台帳反映用!E409),"",商品台帳反映用!E409)</f>
        <v/>
      </c>
      <c r="O104" s="81" t="str">
        <f ca="1">IF(N104=0,0,IF(ISBLANK(サンプル入力!F105),"",'計算(サンプル)'!F105))</f>
        <v/>
      </c>
      <c r="P104" s="78" t="str">
        <f ca="1">IF(N104=0,0,OFFSET('計算(サンプル)'!$F105,0,MATCH("サンプル"&amp;CHAR(10)&amp;P$2&amp;"単価",'計算(サンプル)'!$F$3:$AB$3,0)-1))</f>
        <v/>
      </c>
      <c r="Q104" s="78" t="str">
        <f ca="1">IF(O104=0,0,OFFSET('計算(サンプル)'!$F105,0,MATCH("サンプル"&amp;CHAR(10)&amp;Q$2&amp;"単価",'計算(サンプル)'!$F$3:$AB$3,0)-1))</f>
        <v/>
      </c>
      <c r="R104" s="78" t="str">
        <f ca="1">IF(P104=0,0,OFFSET('計算(サンプル)'!$F105,0,MATCH("サンプル"&amp;CHAR(10)&amp;R$2&amp;"単価",'計算(サンプル)'!$F$3:$AB$3,0)-1))</f>
        <v/>
      </c>
      <c r="S104" s="78" t="str">
        <f ca="1">IF(Q104=0,0,OFFSET('計算(サンプル)'!$F105,0,MATCH("サンプル"&amp;CHAR(10)&amp;S$2&amp;"単価",'計算(サンプル)'!$F$3:$AB$3,0)-1))</f>
        <v/>
      </c>
      <c r="T104" s="78" t="str">
        <f ca="1">IF(R104=0,0,OFFSET('計算(サンプル)'!$F105,0,MATCH("サンプル"&amp;CHAR(10)&amp;T$2&amp;"単価",'計算(サンプル)'!$F$3:$AB$3,0)-1))</f>
        <v/>
      </c>
      <c r="U104" s="78" t="str">
        <f ca="1">IF(S104=0,0,OFFSET('計算(サンプル)'!$F105,0,MATCH("サンプル"&amp;CHAR(10)&amp;U$2&amp;"単価",'計算(サンプル)'!$F$3:$AB$3,0)-1))</f>
        <v/>
      </c>
      <c r="V104" s="78" t="str">
        <f ca="1">IF(T104=0,0,OFFSET('計算(サンプル)'!$F105,0,MATCH("サンプル"&amp;CHAR(10)&amp;V$2&amp;"単価",'計算(サンプル)'!$F$3:$AB$3,0)-1))</f>
        <v/>
      </c>
      <c r="W104" s="78" t="str">
        <f ca="1">IF(U104=0,0,OFFSET('計算(サンプル)'!$F105,0,MATCH("サンプル"&amp;CHAR(10)&amp;W$2&amp;"単価",'計算(サンプル)'!$F$3:$AB$3,0)-1))</f>
        <v/>
      </c>
      <c r="X104" s="78" t="str">
        <f ca="1">IF(V104=0,0,OFFSET('計算(サンプル)'!$F105,0,MATCH("サンプル"&amp;CHAR(10)&amp;X$2&amp;"単価",'計算(サンプル)'!$F$3:$AB$3,0)-1))</f>
        <v/>
      </c>
      <c r="Y104" s="78" t="str">
        <f ca="1">IF(W104=0,0,OFFSET('計算(サンプル)'!$F105,0,MATCH("サンプル"&amp;CHAR(10)&amp;Y$2&amp;"単価",'計算(サンプル)'!$F$3:$AB$3,0)-1))</f>
        <v/>
      </c>
      <c r="Z104" s="78" t="str">
        <f ca="1">IF(X104=0,0,OFFSET('計算(サンプル)'!$F105,0,MATCH("サンプル"&amp;CHAR(10)&amp;Z$2&amp;"単価",'計算(サンプル)'!$F$3:$AB$3,0)-1))</f>
        <v/>
      </c>
      <c r="AA104" s="78" t="str">
        <f ca="1">IF(Y104=0,0,OFFSET('計算(サンプル)'!$F105,0,MATCH("サンプル"&amp;CHAR(10)&amp;AA$2&amp;"単価",'計算(サンプル)'!$F$3:$AB$3,0)-1))</f>
        <v/>
      </c>
      <c r="AB104" s="78" t="str">
        <f t="shared" ca="1" si="23"/>
        <v/>
      </c>
      <c r="AC104" s="78" t="str">
        <f t="shared" ca="1" si="24"/>
        <v/>
      </c>
      <c r="AD104" s="78" t="str">
        <f t="shared" ca="1" si="25"/>
        <v/>
      </c>
      <c r="AE104" s="78" t="str">
        <f t="shared" ca="1" si="26"/>
        <v/>
      </c>
      <c r="AF104" s="78" t="str">
        <f t="shared" ca="1" si="27"/>
        <v/>
      </c>
      <c r="AG104" s="78" t="str">
        <f t="shared" ca="1" si="28"/>
        <v/>
      </c>
      <c r="AH104" s="78" t="str">
        <f t="shared" ca="1" si="29"/>
        <v/>
      </c>
      <c r="AI104" s="78" t="str">
        <f t="shared" ca="1" si="30"/>
        <v/>
      </c>
      <c r="AJ104" s="78" t="str">
        <f t="shared" ca="1" si="31"/>
        <v/>
      </c>
      <c r="AK104" s="78" t="str">
        <f t="shared" ca="1" si="32"/>
        <v/>
      </c>
      <c r="AL104" s="78" t="str">
        <f t="shared" ca="1" si="33"/>
        <v/>
      </c>
      <c r="AM104" s="78" t="str">
        <f t="shared" ca="1" si="34"/>
        <v/>
      </c>
    </row>
    <row r="105" spans="1:39" ht="15.75" customHeight="1">
      <c r="A105" s="38">
        <v>103</v>
      </c>
      <c r="B105" s="38" t="str">
        <f>IF(ISBLANK(ID管理番号商品名入力!D105),"",ID管理番号商品名入力!D105)</f>
        <v/>
      </c>
      <c r="C105" s="39" t="str">
        <f>IF(ISBLANK(ID管理番号商品名入力!F105),"",ID管理番号商品名入力!F105)</f>
        <v/>
      </c>
      <c r="D105" s="22" t="str">
        <f>IF(ISBLANK(サンプル入力!J106),"",サンプル入力!J106)</f>
        <v/>
      </c>
      <c r="E105" s="80" t="str">
        <f>IFERROR(VLOOKUP($D105,配送グループ設定!$A$31:$H$40,6,FALSE),"")</f>
        <v/>
      </c>
      <c r="F105" s="80" t="str">
        <f>IFERROR(VLOOKUP($D105,配送グループ設定!$A$31:$H$40,8,FALSE),"")</f>
        <v/>
      </c>
      <c r="G105" s="78">
        <v>0</v>
      </c>
      <c r="H105" s="78">
        <v>0</v>
      </c>
      <c r="I105" s="78">
        <v>0</v>
      </c>
      <c r="J105" s="78">
        <v>1</v>
      </c>
      <c r="K105" s="78" t="str">
        <f>IF(ISBLANK(サンプル入力!M106),"",サンプル入力!M106)</f>
        <v/>
      </c>
      <c r="L105" s="78">
        <v>1</v>
      </c>
      <c r="M105" s="81" t="str">
        <f>IF(ISBLANK(中部・下部フリースペース作成!$E$10),"5",中部・下部フリースペース作成!$E$10&amp;",5")</f>
        <v>5</v>
      </c>
      <c r="N105" s="81" t="str">
        <f>IF(ISBLANK(商品台帳反映用!E410),"",商品台帳反映用!E410)</f>
        <v/>
      </c>
      <c r="O105" s="81" t="str">
        <f ca="1">IF(N105=0,0,IF(ISBLANK(サンプル入力!F106),"",'計算(サンプル)'!F106))</f>
        <v/>
      </c>
      <c r="P105" s="78" t="str">
        <f ca="1">IF(N105=0,0,OFFSET('計算(サンプル)'!$F106,0,MATCH("サンプル"&amp;CHAR(10)&amp;P$2&amp;"単価",'計算(サンプル)'!$F$3:$AB$3,0)-1))</f>
        <v/>
      </c>
      <c r="Q105" s="78" t="str">
        <f ca="1">IF(O105=0,0,OFFSET('計算(サンプル)'!$F106,0,MATCH("サンプル"&amp;CHAR(10)&amp;Q$2&amp;"単価",'計算(サンプル)'!$F$3:$AB$3,0)-1))</f>
        <v/>
      </c>
      <c r="R105" s="78" t="str">
        <f ca="1">IF(P105=0,0,OFFSET('計算(サンプル)'!$F106,0,MATCH("サンプル"&amp;CHAR(10)&amp;R$2&amp;"単価",'計算(サンプル)'!$F$3:$AB$3,0)-1))</f>
        <v/>
      </c>
      <c r="S105" s="78" t="str">
        <f ca="1">IF(Q105=0,0,OFFSET('計算(サンプル)'!$F106,0,MATCH("サンプル"&amp;CHAR(10)&amp;S$2&amp;"単価",'計算(サンプル)'!$F$3:$AB$3,0)-1))</f>
        <v/>
      </c>
      <c r="T105" s="78" t="str">
        <f ca="1">IF(R105=0,0,OFFSET('計算(サンプル)'!$F106,0,MATCH("サンプル"&amp;CHAR(10)&amp;T$2&amp;"単価",'計算(サンプル)'!$F$3:$AB$3,0)-1))</f>
        <v/>
      </c>
      <c r="U105" s="78" t="str">
        <f ca="1">IF(S105=0,0,OFFSET('計算(サンプル)'!$F106,0,MATCH("サンプル"&amp;CHAR(10)&amp;U$2&amp;"単価",'計算(サンプル)'!$F$3:$AB$3,0)-1))</f>
        <v/>
      </c>
      <c r="V105" s="78" t="str">
        <f ca="1">IF(T105=0,0,OFFSET('計算(サンプル)'!$F106,0,MATCH("サンプル"&amp;CHAR(10)&amp;V$2&amp;"単価",'計算(サンプル)'!$F$3:$AB$3,0)-1))</f>
        <v/>
      </c>
      <c r="W105" s="78" t="str">
        <f ca="1">IF(U105=0,0,OFFSET('計算(サンプル)'!$F106,0,MATCH("サンプル"&amp;CHAR(10)&amp;W$2&amp;"単価",'計算(サンプル)'!$F$3:$AB$3,0)-1))</f>
        <v/>
      </c>
      <c r="X105" s="78" t="str">
        <f ca="1">IF(V105=0,0,OFFSET('計算(サンプル)'!$F106,0,MATCH("サンプル"&amp;CHAR(10)&amp;X$2&amp;"単価",'計算(サンプル)'!$F$3:$AB$3,0)-1))</f>
        <v/>
      </c>
      <c r="Y105" s="78" t="str">
        <f ca="1">IF(W105=0,0,OFFSET('計算(サンプル)'!$F106,0,MATCH("サンプル"&amp;CHAR(10)&amp;Y$2&amp;"単価",'計算(サンプル)'!$F$3:$AB$3,0)-1))</f>
        <v/>
      </c>
      <c r="Z105" s="78" t="str">
        <f ca="1">IF(X105=0,0,OFFSET('計算(サンプル)'!$F106,0,MATCH("サンプル"&amp;CHAR(10)&amp;Z$2&amp;"単価",'計算(サンプル)'!$F$3:$AB$3,0)-1))</f>
        <v/>
      </c>
      <c r="AA105" s="78" t="str">
        <f ca="1">IF(Y105=0,0,OFFSET('計算(サンプル)'!$F106,0,MATCH("サンプル"&amp;CHAR(10)&amp;AA$2&amp;"単価",'計算(サンプル)'!$F$3:$AB$3,0)-1))</f>
        <v/>
      </c>
      <c r="AB105" s="78" t="str">
        <f t="shared" ca="1" si="23"/>
        <v/>
      </c>
      <c r="AC105" s="78" t="str">
        <f t="shared" ca="1" si="24"/>
        <v/>
      </c>
      <c r="AD105" s="78" t="str">
        <f t="shared" ca="1" si="25"/>
        <v/>
      </c>
      <c r="AE105" s="78" t="str">
        <f t="shared" ca="1" si="26"/>
        <v/>
      </c>
      <c r="AF105" s="78" t="str">
        <f t="shared" ca="1" si="27"/>
        <v/>
      </c>
      <c r="AG105" s="78" t="str">
        <f t="shared" ca="1" si="28"/>
        <v/>
      </c>
      <c r="AH105" s="78" t="str">
        <f t="shared" ca="1" si="29"/>
        <v/>
      </c>
      <c r="AI105" s="78" t="str">
        <f t="shared" ca="1" si="30"/>
        <v/>
      </c>
      <c r="AJ105" s="78" t="str">
        <f t="shared" ca="1" si="31"/>
        <v/>
      </c>
      <c r="AK105" s="78" t="str">
        <f t="shared" ca="1" si="32"/>
        <v/>
      </c>
      <c r="AL105" s="78" t="str">
        <f t="shared" ca="1" si="33"/>
        <v/>
      </c>
      <c r="AM105" s="78" t="str">
        <f t="shared" ca="1" si="34"/>
        <v/>
      </c>
    </row>
    <row r="106" spans="1:39" ht="15.75" customHeight="1">
      <c r="A106" s="38">
        <v>104</v>
      </c>
      <c r="B106" s="38" t="str">
        <f>IF(ISBLANK(ID管理番号商品名入力!D106),"",ID管理番号商品名入力!D106)</f>
        <v/>
      </c>
      <c r="C106" s="39" t="str">
        <f>IF(ISBLANK(ID管理番号商品名入力!F106),"",ID管理番号商品名入力!F106)</f>
        <v/>
      </c>
      <c r="D106" s="22" t="str">
        <f>IF(ISBLANK(サンプル入力!J107),"",サンプル入力!J107)</f>
        <v/>
      </c>
      <c r="E106" s="80" t="str">
        <f>IFERROR(VLOOKUP($D106,配送グループ設定!$A$31:$H$40,6,FALSE),"")</f>
        <v/>
      </c>
      <c r="F106" s="80" t="str">
        <f>IFERROR(VLOOKUP($D106,配送グループ設定!$A$31:$H$40,8,FALSE),"")</f>
        <v/>
      </c>
      <c r="G106" s="78">
        <v>0</v>
      </c>
      <c r="H106" s="78">
        <v>0</v>
      </c>
      <c r="I106" s="78">
        <v>0</v>
      </c>
      <c r="J106" s="78">
        <v>1</v>
      </c>
      <c r="K106" s="78" t="str">
        <f>IF(ISBLANK(サンプル入力!M107),"",サンプル入力!M107)</f>
        <v/>
      </c>
      <c r="L106" s="78">
        <v>1</v>
      </c>
      <c r="M106" s="81" t="str">
        <f>IF(ISBLANK(中部・下部フリースペース作成!$E$10),"5",中部・下部フリースペース作成!$E$10&amp;",5")</f>
        <v>5</v>
      </c>
      <c r="N106" s="81" t="str">
        <f>IF(ISBLANK(商品台帳反映用!E411),"",商品台帳反映用!E411)</f>
        <v/>
      </c>
      <c r="O106" s="81" t="str">
        <f ca="1">IF(N106=0,0,IF(ISBLANK(サンプル入力!F107),"",'計算(サンプル)'!F107))</f>
        <v/>
      </c>
      <c r="P106" s="78" t="str">
        <f ca="1">IF(N106=0,0,OFFSET('計算(サンプル)'!$F107,0,MATCH("サンプル"&amp;CHAR(10)&amp;P$2&amp;"単価",'計算(サンプル)'!$F$3:$AB$3,0)-1))</f>
        <v/>
      </c>
      <c r="Q106" s="78" t="str">
        <f ca="1">IF(O106=0,0,OFFSET('計算(サンプル)'!$F107,0,MATCH("サンプル"&amp;CHAR(10)&amp;Q$2&amp;"単価",'計算(サンプル)'!$F$3:$AB$3,0)-1))</f>
        <v/>
      </c>
      <c r="R106" s="78" t="str">
        <f ca="1">IF(P106=0,0,OFFSET('計算(サンプル)'!$F107,0,MATCH("サンプル"&amp;CHAR(10)&amp;R$2&amp;"単価",'計算(サンプル)'!$F$3:$AB$3,0)-1))</f>
        <v/>
      </c>
      <c r="S106" s="78" t="str">
        <f ca="1">IF(Q106=0,0,OFFSET('計算(サンプル)'!$F107,0,MATCH("サンプル"&amp;CHAR(10)&amp;S$2&amp;"単価",'計算(サンプル)'!$F$3:$AB$3,0)-1))</f>
        <v/>
      </c>
      <c r="T106" s="78" t="str">
        <f ca="1">IF(R106=0,0,OFFSET('計算(サンプル)'!$F107,0,MATCH("サンプル"&amp;CHAR(10)&amp;T$2&amp;"単価",'計算(サンプル)'!$F$3:$AB$3,0)-1))</f>
        <v/>
      </c>
      <c r="U106" s="78" t="str">
        <f ca="1">IF(S106=0,0,OFFSET('計算(サンプル)'!$F107,0,MATCH("サンプル"&amp;CHAR(10)&amp;U$2&amp;"単価",'計算(サンプル)'!$F$3:$AB$3,0)-1))</f>
        <v/>
      </c>
      <c r="V106" s="78" t="str">
        <f ca="1">IF(T106=0,0,OFFSET('計算(サンプル)'!$F107,0,MATCH("サンプル"&amp;CHAR(10)&amp;V$2&amp;"単価",'計算(サンプル)'!$F$3:$AB$3,0)-1))</f>
        <v/>
      </c>
      <c r="W106" s="78" t="str">
        <f ca="1">IF(U106=0,0,OFFSET('計算(サンプル)'!$F107,0,MATCH("サンプル"&amp;CHAR(10)&amp;W$2&amp;"単価",'計算(サンプル)'!$F$3:$AB$3,0)-1))</f>
        <v/>
      </c>
      <c r="X106" s="78" t="str">
        <f ca="1">IF(V106=0,0,OFFSET('計算(サンプル)'!$F107,0,MATCH("サンプル"&amp;CHAR(10)&amp;X$2&amp;"単価",'計算(サンプル)'!$F$3:$AB$3,0)-1))</f>
        <v/>
      </c>
      <c r="Y106" s="78" t="str">
        <f ca="1">IF(W106=0,0,OFFSET('計算(サンプル)'!$F107,0,MATCH("サンプル"&amp;CHAR(10)&amp;Y$2&amp;"単価",'計算(サンプル)'!$F$3:$AB$3,0)-1))</f>
        <v/>
      </c>
      <c r="Z106" s="78" t="str">
        <f ca="1">IF(X106=0,0,OFFSET('計算(サンプル)'!$F107,0,MATCH("サンプル"&amp;CHAR(10)&amp;Z$2&amp;"単価",'計算(サンプル)'!$F$3:$AB$3,0)-1))</f>
        <v/>
      </c>
      <c r="AA106" s="78" t="str">
        <f ca="1">IF(Y106=0,0,OFFSET('計算(サンプル)'!$F107,0,MATCH("サンプル"&amp;CHAR(10)&amp;AA$2&amp;"単価",'計算(サンプル)'!$F$3:$AB$3,0)-1))</f>
        <v/>
      </c>
      <c r="AB106" s="78" t="str">
        <f t="shared" ca="1" si="23"/>
        <v/>
      </c>
      <c r="AC106" s="78" t="str">
        <f t="shared" ca="1" si="24"/>
        <v/>
      </c>
      <c r="AD106" s="78" t="str">
        <f t="shared" ca="1" si="25"/>
        <v/>
      </c>
      <c r="AE106" s="78" t="str">
        <f t="shared" ca="1" si="26"/>
        <v/>
      </c>
      <c r="AF106" s="78" t="str">
        <f t="shared" ca="1" si="27"/>
        <v/>
      </c>
      <c r="AG106" s="78" t="str">
        <f t="shared" ca="1" si="28"/>
        <v/>
      </c>
      <c r="AH106" s="78" t="str">
        <f t="shared" ca="1" si="29"/>
        <v/>
      </c>
      <c r="AI106" s="78" t="str">
        <f t="shared" ca="1" si="30"/>
        <v/>
      </c>
      <c r="AJ106" s="78" t="str">
        <f t="shared" ca="1" si="31"/>
        <v/>
      </c>
      <c r="AK106" s="78" t="str">
        <f t="shared" ca="1" si="32"/>
        <v/>
      </c>
      <c r="AL106" s="78" t="str">
        <f t="shared" ca="1" si="33"/>
        <v/>
      </c>
      <c r="AM106" s="78" t="str">
        <f t="shared" ca="1" si="34"/>
        <v/>
      </c>
    </row>
    <row r="107" spans="1:39" ht="15.75" customHeight="1">
      <c r="A107" s="38">
        <v>105</v>
      </c>
      <c r="B107" s="38" t="str">
        <f>IF(ISBLANK(ID管理番号商品名入力!D107),"",ID管理番号商品名入力!D107)</f>
        <v/>
      </c>
      <c r="C107" s="39" t="str">
        <f>IF(ISBLANK(ID管理番号商品名入力!F107),"",ID管理番号商品名入力!F107)</f>
        <v/>
      </c>
      <c r="D107" s="22" t="str">
        <f>IF(ISBLANK(サンプル入力!J108),"",サンプル入力!J108)</f>
        <v/>
      </c>
      <c r="E107" s="80" t="str">
        <f>IFERROR(VLOOKUP($D107,配送グループ設定!$A$31:$H$40,6,FALSE),"")</f>
        <v/>
      </c>
      <c r="F107" s="80" t="str">
        <f>IFERROR(VLOOKUP($D107,配送グループ設定!$A$31:$H$40,8,FALSE),"")</f>
        <v/>
      </c>
      <c r="G107" s="78">
        <v>0</v>
      </c>
      <c r="H107" s="78">
        <v>0</v>
      </c>
      <c r="I107" s="78">
        <v>0</v>
      </c>
      <c r="J107" s="78">
        <v>1</v>
      </c>
      <c r="K107" s="78" t="str">
        <f>IF(ISBLANK(サンプル入力!M108),"",サンプル入力!M108)</f>
        <v/>
      </c>
      <c r="L107" s="78">
        <v>1</v>
      </c>
      <c r="M107" s="81" t="str">
        <f>IF(ISBLANK(中部・下部フリースペース作成!$E$10),"5",中部・下部フリースペース作成!$E$10&amp;",5")</f>
        <v>5</v>
      </c>
      <c r="N107" s="81" t="str">
        <f>IF(ISBLANK(商品台帳反映用!E412),"",商品台帳反映用!E412)</f>
        <v/>
      </c>
      <c r="O107" s="81" t="str">
        <f ca="1">IF(N107=0,0,IF(ISBLANK(サンプル入力!F108),"",'計算(サンプル)'!F108))</f>
        <v/>
      </c>
      <c r="P107" s="78" t="str">
        <f ca="1">IF(N107=0,0,OFFSET('計算(サンプル)'!$F108,0,MATCH("サンプル"&amp;CHAR(10)&amp;P$2&amp;"単価",'計算(サンプル)'!$F$3:$AB$3,0)-1))</f>
        <v/>
      </c>
      <c r="Q107" s="78" t="str">
        <f ca="1">IF(O107=0,0,OFFSET('計算(サンプル)'!$F108,0,MATCH("サンプル"&amp;CHAR(10)&amp;Q$2&amp;"単価",'計算(サンプル)'!$F$3:$AB$3,0)-1))</f>
        <v/>
      </c>
      <c r="R107" s="78" t="str">
        <f ca="1">IF(P107=0,0,OFFSET('計算(サンプル)'!$F108,0,MATCH("サンプル"&amp;CHAR(10)&amp;R$2&amp;"単価",'計算(サンプル)'!$F$3:$AB$3,0)-1))</f>
        <v/>
      </c>
      <c r="S107" s="78" t="str">
        <f ca="1">IF(Q107=0,0,OFFSET('計算(サンプル)'!$F108,0,MATCH("サンプル"&amp;CHAR(10)&amp;S$2&amp;"単価",'計算(サンプル)'!$F$3:$AB$3,0)-1))</f>
        <v/>
      </c>
      <c r="T107" s="78" t="str">
        <f ca="1">IF(R107=0,0,OFFSET('計算(サンプル)'!$F108,0,MATCH("サンプル"&amp;CHAR(10)&amp;T$2&amp;"単価",'計算(サンプル)'!$F$3:$AB$3,0)-1))</f>
        <v/>
      </c>
      <c r="U107" s="78" t="str">
        <f ca="1">IF(S107=0,0,OFFSET('計算(サンプル)'!$F108,0,MATCH("サンプル"&amp;CHAR(10)&amp;U$2&amp;"単価",'計算(サンプル)'!$F$3:$AB$3,0)-1))</f>
        <v/>
      </c>
      <c r="V107" s="78" t="str">
        <f ca="1">IF(T107=0,0,OFFSET('計算(サンプル)'!$F108,0,MATCH("サンプル"&amp;CHAR(10)&amp;V$2&amp;"単価",'計算(サンプル)'!$F$3:$AB$3,0)-1))</f>
        <v/>
      </c>
      <c r="W107" s="78" t="str">
        <f ca="1">IF(U107=0,0,OFFSET('計算(サンプル)'!$F108,0,MATCH("サンプル"&amp;CHAR(10)&amp;W$2&amp;"単価",'計算(サンプル)'!$F$3:$AB$3,0)-1))</f>
        <v/>
      </c>
      <c r="X107" s="78" t="str">
        <f ca="1">IF(V107=0,0,OFFSET('計算(サンプル)'!$F108,0,MATCH("サンプル"&amp;CHAR(10)&amp;X$2&amp;"単価",'計算(サンプル)'!$F$3:$AB$3,0)-1))</f>
        <v/>
      </c>
      <c r="Y107" s="78" t="str">
        <f ca="1">IF(W107=0,0,OFFSET('計算(サンプル)'!$F108,0,MATCH("サンプル"&amp;CHAR(10)&amp;Y$2&amp;"単価",'計算(サンプル)'!$F$3:$AB$3,0)-1))</f>
        <v/>
      </c>
      <c r="Z107" s="78" t="str">
        <f ca="1">IF(X107=0,0,OFFSET('計算(サンプル)'!$F108,0,MATCH("サンプル"&amp;CHAR(10)&amp;Z$2&amp;"単価",'計算(サンプル)'!$F$3:$AB$3,0)-1))</f>
        <v/>
      </c>
      <c r="AA107" s="78" t="str">
        <f ca="1">IF(Y107=0,0,OFFSET('計算(サンプル)'!$F108,0,MATCH("サンプル"&amp;CHAR(10)&amp;AA$2&amp;"単価",'計算(サンプル)'!$F$3:$AB$3,0)-1))</f>
        <v/>
      </c>
      <c r="AB107" s="78" t="str">
        <f t="shared" ca="1" si="23"/>
        <v/>
      </c>
      <c r="AC107" s="78" t="str">
        <f t="shared" ca="1" si="24"/>
        <v/>
      </c>
      <c r="AD107" s="78" t="str">
        <f t="shared" ca="1" si="25"/>
        <v/>
      </c>
      <c r="AE107" s="78" t="str">
        <f t="shared" ca="1" si="26"/>
        <v/>
      </c>
      <c r="AF107" s="78" t="str">
        <f t="shared" ca="1" si="27"/>
        <v/>
      </c>
      <c r="AG107" s="78" t="str">
        <f t="shared" ca="1" si="28"/>
        <v/>
      </c>
      <c r="AH107" s="78" t="str">
        <f t="shared" ca="1" si="29"/>
        <v/>
      </c>
      <c r="AI107" s="78" t="str">
        <f t="shared" ca="1" si="30"/>
        <v/>
      </c>
      <c r="AJ107" s="78" t="str">
        <f t="shared" ca="1" si="31"/>
        <v/>
      </c>
      <c r="AK107" s="78" t="str">
        <f t="shared" ca="1" si="32"/>
        <v/>
      </c>
      <c r="AL107" s="78" t="str">
        <f t="shared" ca="1" si="33"/>
        <v/>
      </c>
      <c r="AM107" s="78" t="str">
        <f t="shared" ca="1" si="34"/>
        <v/>
      </c>
    </row>
    <row r="108" spans="1:39" ht="15.75" customHeight="1">
      <c r="A108" s="38">
        <v>106</v>
      </c>
      <c r="B108" s="38" t="str">
        <f>IF(ISBLANK(ID管理番号商品名入力!D108),"",ID管理番号商品名入力!D108)</f>
        <v/>
      </c>
      <c r="C108" s="39" t="str">
        <f>IF(ISBLANK(ID管理番号商品名入力!F108),"",ID管理番号商品名入力!F108)</f>
        <v/>
      </c>
      <c r="D108" s="22" t="str">
        <f>IF(ISBLANK(サンプル入力!J109),"",サンプル入力!J109)</f>
        <v/>
      </c>
      <c r="E108" s="80" t="str">
        <f>IFERROR(VLOOKUP($D108,配送グループ設定!$A$31:$H$40,6,FALSE),"")</f>
        <v/>
      </c>
      <c r="F108" s="80" t="str">
        <f>IFERROR(VLOOKUP($D108,配送グループ設定!$A$31:$H$40,8,FALSE),"")</f>
        <v/>
      </c>
      <c r="G108" s="78">
        <v>0</v>
      </c>
      <c r="H108" s="78">
        <v>0</v>
      </c>
      <c r="I108" s="78">
        <v>0</v>
      </c>
      <c r="J108" s="78">
        <v>1</v>
      </c>
      <c r="K108" s="78" t="str">
        <f>IF(ISBLANK(サンプル入力!M109),"",サンプル入力!M109)</f>
        <v/>
      </c>
      <c r="L108" s="78">
        <v>1</v>
      </c>
      <c r="M108" s="81" t="str">
        <f>IF(ISBLANK(中部・下部フリースペース作成!$E$10),"5",中部・下部フリースペース作成!$E$10&amp;",5")</f>
        <v>5</v>
      </c>
      <c r="N108" s="81" t="str">
        <f>IF(ISBLANK(商品台帳反映用!E413),"",商品台帳反映用!E413)</f>
        <v/>
      </c>
      <c r="O108" s="81" t="str">
        <f ca="1">IF(N108=0,0,IF(ISBLANK(サンプル入力!F109),"",'計算(サンプル)'!F109))</f>
        <v/>
      </c>
      <c r="P108" s="78" t="str">
        <f ca="1">IF(N108=0,0,OFFSET('計算(サンプル)'!$F109,0,MATCH("サンプル"&amp;CHAR(10)&amp;P$2&amp;"単価",'計算(サンプル)'!$F$3:$AB$3,0)-1))</f>
        <v/>
      </c>
      <c r="Q108" s="78" t="str">
        <f ca="1">IF(O108=0,0,OFFSET('計算(サンプル)'!$F109,0,MATCH("サンプル"&amp;CHAR(10)&amp;Q$2&amp;"単価",'計算(サンプル)'!$F$3:$AB$3,0)-1))</f>
        <v/>
      </c>
      <c r="R108" s="78" t="str">
        <f ca="1">IF(P108=0,0,OFFSET('計算(サンプル)'!$F109,0,MATCH("サンプル"&amp;CHAR(10)&amp;R$2&amp;"単価",'計算(サンプル)'!$F$3:$AB$3,0)-1))</f>
        <v/>
      </c>
      <c r="S108" s="78" t="str">
        <f ca="1">IF(Q108=0,0,OFFSET('計算(サンプル)'!$F109,0,MATCH("サンプル"&amp;CHAR(10)&amp;S$2&amp;"単価",'計算(サンプル)'!$F$3:$AB$3,0)-1))</f>
        <v/>
      </c>
      <c r="T108" s="78" t="str">
        <f ca="1">IF(R108=0,0,OFFSET('計算(サンプル)'!$F109,0,MATCH("サンプル"&amp;CHAR(10)&amp;T$2&amp;"単価",'計算(サンプル)'!$F$3:$AB$3,0)-1))</f>
        <v/>
      </c>
      <c r="U108" s="78" t="str">
        <f ca="1">IF(S108=0,0,OFFSET('計算(サンプル)'!$F109,0,MATCH("サンプル"&amp;CHAR(10)&amp;U$2&amp;"単価",'計算(サンプル)'!$F$3:$AB$3,0)-1))</f>
        <v/>
      </c>
      <c r="V108" s="78" t="str">
        <f ca="1">IF(T108=0,0,OFFSET('計算(サンプル)'!$F109,0,MATCH("サンプル"&amp;CHAR(10)&amp;V$2&amp;"単価",'計算(サンプル)'!$F$3:$AB$3,0)-1))</f>
        <v/>
      </c>
      <c r="W108" s="78" t="str">
        <f ca="1">IF(U108=0,0,OFFSET('計算(サンプル)'!$F109,0,MATCH("サンプル"&amp;CHAR(10)&amp;W$2&amp;"単価",'計算(サンプル)'!$F$3:$AB$3,0)-1))</f>
        <v/>
      </c>
      <c r="X108" s="78" t="str">
        <f ca="1">IF(V108=0,0,OFFSET('計算(サンプル)'!$F109,0,MATCH("サンプル"&amp;CHAR(10)&amp;X$2&amp;"単価",'計算(サンプル)'!$F$3:$AB$3,0)-1))</f>
        <v/>
      </c>
      <c r="Y108" s="78" t="str">
        <f ca="1">IF(W108=0,0,OFFSET('計算(サンプル)'!$F109,0,MATCH("サンプル"&amp;CHAR(10)&amp;Y$2&amp;"単価",'計算(サンプル)'!$F$3:$AB$3,0)-1))</f>
        <v/>
      </c>
      <c r="Z108" s="78" t="str">
        <f ca="1">IF(X108=0,0,OFFSET('計算(サンプル)'!$F109,0,MATCH("サンプル"&amp;CHAR(10)&amp;Z$2&amp;"単価",'計算(サンプル)'!$F$3:$AB$3,0)-1))</f>
        <v/>
      </c>
      <c r="AA108" s="78" t="str">
        <f ca="1">IF(Y108=0,0,OFFSET('計算(サンプル)'!$F109,0,MATCH("サンプル"&amp;CHAR(10)&amp;AA$2&amp;"単価",'計算(サンプル)'!$F$3:$AB$3,0)-1))</f>
        <v/>
      </c>
      <c r="AB108" s="78" t="str">
        <f t="shared" ca="1" si="23"/>
        <v/>
      </c>
      <c r="AC108" s="78" t="str">
        <f t="shared" ca="1" si="24"/>
        <v/>
      </c>
      <c r="AD108" s="78" t="str">
        <f t="shared" ca="1" si="25"/>
        <v/>
      </c>
      <c r="AE108" s="78" t="str">
        <f t="shared" ca="1" si="26"/>
        <v/>
      </c>
      <c r="AF108" s="78" t="str">
        <f t="shared" ca="1" si="27"/>
        <v/>
      </c>
      <c r="AG108" s="78" t="str">
        <f t="shared" ca="1" si="28"/>
        <v/>
      </c>
      <c r="AH108" s="78" t="str">
        <f t="shared" ca="1" si="29"/>
        <v/>
      </c>
      <c r="AI108" s="78" t="str">
        <f t="shared" ca="1" si="30"/>
        <v/>
      </c>
      <c r="AJ108" s="78" t="str">
        <f t="shared" ca="1" si="31"/>
        <v/>
      </c>
      <c r="AK108" s="78" t="str">
        <f t="shared" ca="1" si="32"/>
        <v/>
      </c>
      <c r="AL108" s="78" t="str">
        <f t="shared" ca="1" si="33"/>
        <v/>
      </c>
      <c r="AM108" s="78" t="str">
        <f t="shared" ca="1" si="34"/>
        <v/>
      </c>
    </row>
    <row r="109" spans="1:39" ht="15.75" customHeight="1">
      <c r="A109" s="38">
        <v>107</v>
      </c>
      <c r="B109" s="38" t="str">
        <f>IF(ISBLANK(ID管理番号商品名入力!D109),"",ID管理番号商品名入力!D109)</f>
        <v/>
      </c>
      <c r="C109" s="39" t="str">
        <f>IF(ISBLANK(ID管理番号商品名入力!F109),"",ID管理番号商品名入力!F109)</f>
        <v/>
      </c>
      <c r="D109" s="22" t="str">
        <f>IF(ISBLANK(サンプル入力!J110),"",サンプル入力!J110)</f>
        <v/>
      </c>
      <c r="E109" s="80" t="str">
        <f>IFERROR(VLOOKUP($D109,配送グループ設定!$A$31:$H$40,6,FALSE),"")</f>
        <v/>
      </c>
      <c r="F109" s="80" t="str">
        <f>IFERROR(VLOOKUP($D109,配送グループ設定!$A$31:$H$40,8,FALSE),"")</f>
        <v/>
      </c>
      <c r="G109" s="78">
        <v>0</v>
      </c>
      <c r="H109" s="78">
        <v>0</v>
      </c>
      <c r="I109" s="78">
        <v>0</v>
      </c>
      <c r="J109" s="78">
        <v>1</v>
      </c>
      <c r="K109" s="78" t="str">
        <f>IF(ISBLANK(サンプル入力!M110),"",サンプル入力!M110)</f>
        <v/>
      </c>
      <c r="L109" s="78">
        <v>1</v>
      </c>
      <c r="M109" s="81" t="str">
        <f>IF(ISBLANK(中部・下部フリースペース作成!$E$10),"5",中部・下部フリースペース作成!$E$10&amp;",5")</f>
        <v>5</v>
      </c>
      <c r="N109" s="81" t="str">
        <f>IF(ISBLANK(商品台帳反映用!E414),"",商品台帳反映用!E414)</f>
        <v/>
      </c>
      <c r="O109" s="81" t="str">
        <f ca="1">IF(N109=0,0,IF(ISBLANK(サンプル入力!F110),"",'計算(サンプル)'!F110))</f>
        <v/>
      </c>
      <c r="P109" s="78" t="str">
        <f ca="1">IF(N109=0,0,OFFSET('計算(サンプル)'!$F110,0,MATCH("サンプル"&amp;CHAR(10)&amp;P$2&amp;"単価",'計算(サンプル)'!$F$3:$AB$3,0)-1))</f>
        <v/>
      </c>
      <c r="Q109" s="78" t="str">
        <f ca="1">IF(O109=0,0,OFFSET('計算(サンプル)'!$F110,0,MATCH("サンプル"&amp;CHAR(10)&amp;Q$2&amp;"単価",'計算(サンプル)'!$F$3:$AB$3,0)-1))</f>
        <v/>
      </c>
      <c r="R109" s="78" t="str">
        <f ca="1">IF(P109=0,0,OFFSET('計算(サンプル)'!$F110,0,MATCH("サンプル"&amp;CHAR(10)&amp;R$2&amp;"単価",'計算(サンプル)'!$F$3:$AB$3,0)-1))</f>
        <v/>
      </c>
      <c r="S109" s="78" t="str">
        <f ca="1">IF(Q109=0,0,OFFSET('計算(サンプル)'!$F110,0,MATCH("サンプル"&amp;CHAR(10)&amp;S$2&amp;"単価",'計算(サンプル)'!$F$3:$AB$3,0)-1))</f>
        <v/>
      </c>
      <c r="T109" s="78" t="str">
        <f ca="1">IF(R109=0,0,OFFSET('計算(サンプル)'!$F110,0,MATCH("サンプル"&amp;CHAR(10)&amp;T$2&amp;"単価",'計算(サンプル)'!$F$3:$AB$3,0)-1))</f>
        <v/>
      </c>
      <c r="U109" s="78" t="str">
        <f ca="1">IF(S109=0,0,OFFSET('計算(サンプル)'!$F110,0,MATCH("サンプル"&amp;CHAR(10)&amp;U$2&amp;"単価",'計算(サンプル)'!$F$3:$AB$3,0)-1))</f>
        <v/>
      </c>
      <c r="V109" s="78" t="str">
        <f ca="1">IF(T109=0,0,OFFSET('計算(サンプル)'!$F110,0,MATCH("サンプル"&amp;CHAR(10)&amp;V$2&amp;"単価",'計算(サンプル)'!$F$3:$AB$3,0)-1))</f>
        <v/>
      </c>
      <c r="W109" s="78" t="str">
        <f ca="1">IF(U109=0,0,OFFSET('計算(サンプル)'!$F110,0,MATCH("サンプル"&amp;CHAR(10)&amp;W$2&amp;"単価",'計算(サンプル)'!$F$3:$AB$3,0)-1))</f>
        <v/>
      </c>
      <c r="X109" s="78" t="str">
        <f ca="1">IF(V109=0,0,OFFSET('計算(サンプル)'!$F110,0,MATCH("サンプル"&amp;CHAR(10)&amp;X$2&amp;"単価",'計算(サンプル)'!$F$3:$AB$3,0)-1))</f>
        <v/>
      </c>
      <c r="Y109" s="78" t="str">
        <f ca="1">IF(W109=0,0,OFFSET('計算(サンプル)'!$F110,0,MATCH("サンプル"&amp;CHAR(10)&amp;Y$2&amp;"単価",'計算(サンプル)'!$F$3:$AB$3,0)-1))</f>
        <v/>
      </c>
      <c r="Z109" s="78" t="str">
        <f ca="1">IF(X109=0,0,OFFSET('計算(サンプル)'!$F110,0,MATCH("サンプル"&amp;CHAR(10)&amp;Z$2&amp;"単価",'計算(サンプル)'!$F$3:$AB$3,0)-1))</f>
        <v/>
      </c>
      <c r="AA109" s="78" t="str">
        <f ca="1">IF(Y109=0,0,OFFSET('計算(サンプル)'!$F110,0,MATCH("サンプル"&amp;CHAR(10)&amp;AA$2&amp;"単価",'計算(サンプル)'!$F$3:$AB$3,0)-1))</f>
        <v/>
      </c>
      <c r="AB109" s="78" t="str">
        <f t="shared" ca="1" si="23"/>
        <v/>
      </c>
      <c r="AC109" s="78" t="str">
        <f t="shared" ca="1" si="24"/>
        <v/>
      </c>
      <c r="AD109" s="78" t="str">
        <f t="shared" ca="1" si="25"/>
        <v/>
      </c>
      <c r="AE109" s="78" t="str">
        <f t="shared" ca="1" si="26"/>
        <v/>
      </c>
      <c r="AF109" s="78" t="str">
        <f t="shared" ca="1" si="27"/>
        <v/>
      </c>
      <c r="AG109" s="78" t="str">
        <f t="shared" ca="1" si="28"/>
        <v/>
      </c>
      <c r="AH109" s="78" t="str">
        <f t="shared" ca="1" si="29"/>
        <v/>
      </c>
      <c r="AI109" s="78" t="str">
        <f t="shared" ca="1" si="30"/>
        <v/>
      </c>
      <c r="AJ109" s="78" t="str">
        <f t="shared" ca="1" si="31"/>
        <v/>
      </c>
      <c r="AK109" s="78" t="str">
        <f t="shared" ca="1" si="32"/>
        <v/>
      </c>
      <c r="AL109" s="78" t="str">
        <f t="shared" ca="1" si="33"/>
        <v/>
      </c>
      <c r="AM109" s="78" t="str">
        <f t="shared" ca="1" si="34"/>
        <v/>
      </c>
    </row>
    <row r="110" spans="1:39" ht="15.75" customHeight="1">
      <c r="A110" s="38">
        <v>108</v>
      </c>
      <c r="B110" s="38" t="str">
        <f>IF(ISBLANK(ID管理番号商品名入力!D110),"",ID管理番号商品名入力!D110)</f>
        <v/>
      </c>
      <c r="C110" s="39" t="str">
        <f>IF(ISBLANK(ID管理番号商品名入力!F110),"",ID管理番号商品名入力!F110)</f>
        <v/>
      </c>
      <c r="D110" s="22" t="str">
        <f>IF(ISBLANK(サンプル入力!J111),"",サンプル入力!J111)</f>
        <v/>
      </c>
      <c r="E110" s="80" t="str">
        <f>IFERROR(VLOOKUP($D110,配送グループ設定!$A$31:$H$40,6,FALSE),"")</f>
        <v/>
      </c>
      <c r="F110" s="80" t="str">
        <f>IFERROR(VLOOKUP($D110,配送グループ設定!$A$31:$H$40,8,FALSE),"")</f>
        <v/>
      </c>
      <c r="G110" s="78">
        <v>0</v>
      </c>
      <c r="H110" s="78">
        <v>0</v>
      </c>
      <c r="I110" s="78">
        <v>0</v>
      </c>
      <c r="J110" s="78">
        <v>1</v>
      </c>
      <c r="K110" s="78" t="str">
        <f>IF(ISBLANK(サンプル入力!M111),"",サンプル入力!M111)</f>
        <v/>
      </c>
      <c r="L110" s="78">
        <v>1</v>
      </c>
      <c r="M110" s="81" t="str">
        <f>IF(ISBLANK(中部・下部フリースペース作成!$E$10),"5",中部・下部フリースペース作成!$E$10&amp;",5")</f>
        <v>5</v>
      </c>
      <c r="N110" s="81" t="str">
        <f>IF(ISBLANK(商品台帳反映用!E415),"",商品台帳反映用!E415)</f>
        <v/>
      </c>
      <c r="O110" s="81" t="str">
        <f ca="1">IF(N110=0,0,IF(ISBLANK(サンプル入力!F111),"",'計算(サンプル)'!F111))</f>
        <v/>
      </c>
      <c r="P110" s="78" t="str">
        <f ca="1">IF(N110=0,0,OFFSET('計算(サンプル)'!$F111,0,MATCH("サンプル"&amp;CHAR(10)&amp;P$2&amp;"単価",'計算(サンプル)'!$F$3:$AB$3,0)-1))</f>
        <v/>
      </c>
      <c r="Q110" s="78" t="str">
        <f ca="1">IF(O110=0,0,OFFSET('計算(サンプル)'!$F111,0,MATCH("サンプル"&amp;CHAR(10)&amp;Q$2&amp;"単価",'計算(サンプル)'!$F$3:$AB$3,0)-1))</f>
        <v/>
      </c>
      <c r="R110" s="78" t="str">
        <f ca="1">IF(P110=0,0,OFFSET('計算(サンプル)'!$F111,0,MATCH("サンプル"&amp;CHAR(10)&amp;R$2&amp;"単価",'計算(サンプル)'!$F$3:$AB$3,0)-1))</f>
        <v/>
      </c>
      <c r="S110" s="78" t="str">
        <f ca="1">IF(Q110=0,0,OFFSET('計算(サンプル)'!$F111,0,MATCH("サンプル"&amp;CHAR(10)&amp;S$2&amp;"単価",'計算(サンプル)'!$F$3:$AB$3,0)-1))</f>
        <v/>
      </c>
      <c r="T110" s="78" t="str">
        <f ca="1">IF(R110=0,0,OFFSET('計算(サンプル)'!$F111,0,MATCH("サンプル"&amp;CHAR(10)&amp;T$2&amp;"単価",'計算(サンプル)'!$F$3:$AB$3,0)-1))</f>
        <v/>
      </c>
      <c r="U110" s="78" t="str">
        <f ca="1">IF(S110=0,0,OFFSET('計算(サンプル)'!$F111,0,MATCH("サンプル"&amp;CHAR(10)&amp;U$2&amp;"単価",'計算(サンプル)'!$F$3:$AB$3,0)-1))</f>
        <v/>
      </c>
      <c r="V110" s="78" t="str">
        <f ca="1">IF(T110=0,0,OFFSET('計算(サンプル)'!$F111,0,MATCH("サンプル"&amp;CHAR(10)&amp;V$2&amp;"単価",'計算(サンプル)'!$F$3:$AB$3,0)-1))</f>
        <v/>
      </c>
      <c r="W110" s="78" t="str">
        <f ca="1">IF(U110=0,0,OFFSET('計算(サンプル)'!$F111,0,MATCH("サンプル"&amp;CHAR(10)&amp;W$2&amp;"単価",'計算(サンプル)'!$F$3:$AB$3,0)-1))</f>
        <v/>
      </c>
      <c r="X110" s="78" t="str">
        <f ca="1">IF(V110=0,0,OFFSET('計算(サンプル)'!$F111,0,MATCH("サンプル"&amp;CHAR(10)&amp;X$2&amp;"単価",'計算(サンプル)'!$F$3:$AB$3,0)-1))</f>
        <v/>
      </c>
      <c r="Y110" s="78" t="str">
        <f ca="1">IF(W110=0,0,OFFSET('計算(サンプル)'!$F111,0,MATCH("サンプル"&amp;CHAR(10)&amp;Y$2&amp;"単価",'計算(サンプル)'!$F$3:$AB$3,0)-1))</f>
        <v/>
      </c>
      <c r="Z110" s="78" t="str">
        <f ca="1">IF(X110=0,0,OFFSET('計算(サンプル)'!$F111,0,MATCH("サンプル"&amp;CHAR(10)&amp;Z$2&amp;"単価",'計算(サンプル)'!$F$3:$AB$3,0)-1))</f>
        <v/>
      </c>
      <c r="AA110" s="78" t="str">
        <f ca="1">IF(Y110=0,0,OFFSET('計算(サンプル)'!$F111,0,MATCH("サンプル"&amp;CHAR(10)&amp;AA$2&amp;"単価",'計算(サンプル)'!$F$3:$AB$3,0)-1))</f>
        <v/>
      </c>
      <c r="AB110" s="78" t="str">
        <f t="shared" ca="1" si="23"/>
        <v/>
      </c>
      <c r="AC110" s="78" t="str">
        <f t="shared" ca="1" si="24"/>
        <v/>
      </c>
      <c r="AD110" s="78" t="str">
        <f t="shared" ca="1" si="25"/>
        <v/>
      </c>
      <c r="AE110" s="78" t="str">
        <f t="shared" ca="1" si="26"/>
        <v/>
      </c>
      <c r="AF110" s="78" t="str">
        <f t="shared" ca="1" si="27"/>
        <v/>
      </c>
      <c r="AG110" s="78" t="str">
        <f t="shared" ca="1" si="28"/>
        <v/>
      </c>
      <c r="AH110" s="78" t="str">
        <f t="shared" ca="1" si="29"/>
        <v/>
      </c>
      <c r="AI110" s="78" t="str">
        <f t="shared" ca="1" si="30"/>
        <v/>
      </c>
      <c r="AJ110" s="78" t="str">
        <f t="shared" ca="1" si="31"/>
        <v/>
      </c>
      <c r="AK110" s="78" t="str">
        <f t="shared" ca="1" si="32"/>
        <v/>
      </c>
      <c r="AL110" s="78" t="str">
        <f t="shared" ca="1" si="33"/>
        <v/>
      </c>
      <c r="AM110" s="78" t="str">
        <f t="shared" ca="1" si="34"/>
        <v/>
      </c>
    </row>
    <row r="111" spans="1:39" ht="15.75" customHeight="1">
      <c r="A111" s="38">
        <v>109</v>
      </c>
      <c r="B111" s="38" t="str">
        <f>IF(ISBLANK(ID管理番号商品名入力!D111),"",ID管理番号商品名入力!D111)</f>
        <v/>
      </c>
      <c r="C111" s="39" t="str">
        <f>IF(ISBLANK(ID管理番号商品名入力!F111),"",ID管理番号商品名入力!F111)</f>
        <v/>
      </c>
      <c r="D111" s="22" t="str">
        <f>IF(ISBLANK(サンプル入力!J112),"",サンプル入力!J112)</f>
        <v/>
      </c>
      <c r="E111" s="80" t="str">
        <f>IFERROR(VLOOKUP($D111,配送グループ設定!$A$31:$H$40,6,FALSE),"")</f>
        <v/>
      </c>
      <c r="F111" s="80" t="str">
        <f>IFERROR(VLOOKUP($D111,配送グループ設定!$A$31:$H$40,8,FALSE),"")</f>
        <v/>
      </c>
      <c r="G111" s="78">
        <v>0</v>
      </c>
      <c r="H111" s="78">
        <v>0</v>
      </c>
      <c r="I111" s="78">
        <v>0</v>
      </c>
      <c r="J111" s="78">
        <v>1</v>
      </c>
      <c r="K111" s="78" t="str">
        <f>IF(ISBLANK(サンプル入力!M112),"",サンプル入力!M112)</f>
        <v/>
      </c>
      <c r="L111" s="78">
        <v>1</v>
      </c>
      <c r="M111" s="81" t="str">
        <f>IF(ISBLANK(中部・下部フリースペース作成!$E$10),"5",中部・下部フリースペース作成!$E$10&amp;",5")</f>
        <v>5</v>
      </c>
      <c r="N111" s="81" t="str">
        <f>IF(ISBLANK(商品台帳反映用!E416),"",商品台帳反映用!E416)</f>
        <v/>
      </c>
      <c r="O111" s="81" t="str">
        <f ca="1">IF(N111=0,0,IF(ISBLANK(サンプル入力!F112),"",'計算(サンプル)'!F112))</f>
        <v/>
      </c>
      <c r="P111" s="78" t="str">
        <f ca="1">IF(N111=0,0,OFFSET('計算(サンプル)'!$F112,0,MATCH("サンプル"&amp;CHAR(10)&amp;P$2&amp;"単価",'計算(サンプル)'!$F$3:$AB$3,0)-1))</f>
        <v/>
      </c>
      <c r="Q111" s="78" t="str">
        <f ca="1">IF(O111=0,0,OFFSET('計算(サンプル)'!$F112,0,MATCH("サンプル"&amp;CHAR(10)&amp;Q$2&amp;"単価",'計算(サンプル)'!$F$3:$AB$3,0)-1))</f>
        <v/>
      </c>
      <c r="R111" s="78" t="str">
        <f ca="1">IF(P111=0,0,OFFSET('計算(サンプル)'!$F112,0,MATCH("サンプル"&amp;CHAR(10)&amp;R$2&amp;"単価",'計算(サンプル)'!$F$3:$AB$3,0)-1))</f>
        <v/>
      </c>
      <c r="S111" s="78" t="str">
        <f ca="1">IF(Q111=0,0,OFFSET('計算(サンプル)'!$F112,0,MATCH("サンプル"&amp;CHAR(10)&amp;S$2&amp;"単価",'計算(サンプル)'!$F$3:$AB$3,0)-1))</f>
        <v/>
      </c>
      <c r="T111" s="78" t="str">
        <f ca="1">IF(R111=0,0,OFFSET('計算(サンプル)'!$F112,0,MATCH("サンプル"&amp;CHAR(10)&amp;T$2&amp;"単価",'計算(サンプル)'!$F$3:$AB$3,0)-1))</f>
        <v/>
      </c>
      <c r="U111" s="78" t="str">
        <f ca="1">IF(S111=0,0,OFFSET('計算(サンプル)'!$F112,0,MATCH("サンプル"&amp;CHAR(10)&amp;U$2&amp;"単価",'計算(サンプル)'!$F$3:$AB$3,0)-1))</f>
        <v/>
      </c>
      <c r="V111" s="78" t="str">
        <f ca="1">IF(T111=0,0,OFFSET('計算(サンプル)'!$F112,0,MATCH("サンプル"&amp;CHAR(10)&amp;V$2&amp;"単価",'計算(サンプル)'!$F$3:$AB$3,0)-1))</f>
        <v/>
      </c>
      <c r="W111" s="78" t="str">
        <f ca="1">IF(U111=0,0,OFFSET('計算(サンプル)'!$F112,0,MATCH("サンプル"&amp;CHAR(10)&amp;W$2&amp;"単価",'計算(サンプル)'!$F$3:$AB$3,0)-1))</f>
        <v/>
      </c>
      <c r="X111" s="78" t="str">
        <f ca="1">IF(V111=0,0,OFFSET('計算(サンプル)'!$F112,0,MATCH("サンプル"&amp;CHAR(10)&amp;X$2&amp;"単価",'計算(サンプル)'!$F$3:$AB$3,0)-1))</f>
        <v/>
      </c>
      <c r="Y111" s="78" t="str">
        <f ca="1">IF(W111=0,0,OFFSET('計算(サンプル)'!$F112,0,MATCH("サンプル"&amp;CHAR(10)&amp;Y$2&amp;"単価",'計算(サンプル)'!$F$3:$AB$3,0)-1))</f>
        <v/>
      </c>
      <c r="Z111" s="78" t="str">
        <f ca="1">IF(X111=0,0,OFFSET('計算(サンプル)'!$F112,0,MATCH("サンプル"&amp;CHAR(10)&amp;Z$2&amp;"単価",'計算(サンプル)'!$F$3:$AB$3,0)-1))</f>
        <v/>
      </c>
      <c r="AA111" s="78" t="str">
        <f ca="1">IF(Y111=0,0,OFFSET('計算(サンプル)'!$F112,0,MATCH("サンプル"&amp;CHAR(10)&amp;AA$2&amp;"単価",'計算(サンプル)'!$F$3:$AB$3,0)-1))</f>
        <v/>
      </c>
      <c r="AB111" s="78" t="str">
        <f t="shared" ca="1" si="23"/>
        <v/>
      </c>
      <c r="AC111" s="78" t="str">
        <f t="shared" ca="1" si="24"/>
        <v/>
      </c>
      <c r="AD111" s="78" t="str">
        <f t="shared" ca="1" si="25"/>
        <v/>
      </c>
      <c r="AE111" s="78" t="str">
        <f t="shared" ca="1" si="26"/>
        <v/>
      </c>
      <c r="AF111" s="78" t="str">
        <f t="shared" ca="1" si="27"/>
        <v/>
      </c>
      <c r="AG111" s="78" t="str">
        <f t="shared" ca="1" si="28"/>
        <v/>
      </c>
      <c r="AH111" s="78" t="str">
        <f t="shared" ca="1" si="29"/>
        <v/>
      </c>
      <c r="AI111" s="78" t="str">
        <f t="shared" ca="1" si="30"/>
        <v/>
      </c>
      <c r="AJ111" s="78" t="str">
        <f t="shared" ca="1" si="31"/>
        <v/>
      </c>
      <c r="AK111" s="78" t="str">
        <f t="shared" ca="1" si="32"/>
        <v/>
      </c>
      <c r="AL111" s="78" t="str">
        <f t="shared" ca="1" si="33"/>
        <v/>
      </c>
      <c r="AM111" s="78" t="str">
        <f t="shared" ca="1" si="34"/>
        <v/>
      </c>
    </row>
    <row r="112" spans="1:39" ht="15.75" customHeight="1">
      <c r="A112" s="38">
        <v>110</v>
      </c>
      <c r="B112" s="38" t="str">
        <f>IF(ISBLANK(ID管理番号商品名入力!D112),"",ID管理番号商品名入力!D112)</f>
        <v/>
      </c>
      <c r="C112" s="39" t="str">
        <f>IF(ISBLANK(ID管理番号商品名入力!F112),"",ID管理番号商品名入力!F112)</f>
        <v/>
      </c>
      <c r="D112" s="22" t="str">
        <f>IF(ISBLANK(サンプル入力!J113),"",サンプル入力!J113)</f>
        <v/>
      </c>
      <c r="E112" s="80" t="str">
        <f>IFERROR(VLOOKUP($D112,配送グループ設定!$A$31:$H$40,6,FALSE),"")</f>
        <v/>
      </c>
      <c r="F112" s="80" t="str">
        <f>IFERROR(VLOOKUP($D112,配送グループ設定!$A$31:$H$40,8,FALSE),"")</f>
        <v/>
      </c>
      <c r="G112" s="78">
        <v>0</v>
      </c>
      <c r="H112" s="78">
        <v>0</v>
      </c>
      <c r="I112" s="78">
        <v>0</v>
      </c>
      <c r="J112" s="78">
        <v>1</v>
      </c>
      <c r="K112" s="78" t="str">
        <f>IF(ISBLANK(サンプル入力!M113),"",サンプル入力!M113)</f>
        <v/>
      </c>
      <c r="L112" s="78">
        <v>1</v>
      </c>
      <c r="M112" s="81" t="str">
        <f>IF(ISBLANK(中部・下部フリースペース作成!$E$10),"5",中部・下部フリースペース作成!$E$10&amp;",5")</f>
        <v>5</v>
      </c>
      <c r="N112" s="81" t="str">
        <f>IF(ISBLANK(商品台帳反映用!E417),"",商品台帳反映用!E417)</f>
        <v/>
      </c>
      <c r="O112" s="81" t="str">
        <f ca="1">IF(N112=0,0,IF(ISBLANK(サンプル入力!F113),"",'計算(サンプル)'!F113))</f>
        <v/>
      </c>
      <c r="P112" s="78" t="str">
        <f ca="1">IF(N112=0,0,OFFSET('計算(サンプル)'!$F113,0,MATCH("サンプル"&amp;CHAR(10)&amp;P$2&amp;"単価",'計算(サンプル)'!$F$3:$AB$3,0)-1))</f>
        <v/>
      </c>
      <c r="Q112" s="78" t="str">
        <f ca="1">IF(O112=0,0,OFFSET('計算(サンプル)'!$F113,0,MATCH("サンプル"&amp;CHAR(10)&amp;Q$2&amp;"単価",'計算(サンプル)'!$F$3:$AB$3,0)-1))</f>
        <v/>
      </c>
      <c r="R112" s="78" t="str">
        <f ca="1">IF(P112=0,0,OFFSET('計算(サンプル)'!$F113,0,MATCH("サンプル"&amp;CHAR(10)&amp;R$2&amp;"単価",'計算(サンプル)'!$F$3:$AB$3,0)-1))</f>
        <v/>
      </c>
      <c r="S112" s="78" t="str">
        <f ca="1">IF(Q112=0,0,OFFSET('計算(サンプル)'!$F113,0,MATCH("サンプル"&amp;CHAR(10)&amp;S$2&amp;"単価",'計算(サンプル)'!$F$3:$AB$3,0)-1))</f>
        <v/>
      </c>
      <c r="T112" s="78" t="str">
        <f ca="1">IF(R112=0,0,OFFSET('計算(サンプル)'!$F113,0,MATCH("サンプル"&amp;CHAR(10)&amp;T$2&amp;"単価",'計算(サンプル)'!$F$3:$AB$3,0)-1))</f>
        <v/>
      </c>
      <c r="U112" s="78" t="str">
        <f ca="1">IF(S112=0,0,OFFSET('計算(サンプル)'!$F113,0,MATCH("サンプル"&amp;CHAR(10)&amp;U$2&amp;"単価",'計算(サンプル)'!$F$3:$AB$3,0)-1))</f>
        <v/>
      </c>
      <c r="V112" s="78" t="str">
        <f ca="1">IF(T112=0,0,OFFSET('計算(サンプル)'!$F113,0,MATCH("サンプル"&amp;CHAR(10)&amp;V$2&amp;"単価",'計算(サンプル)'!$F$3:$AB$3,0)-1))</f>
        <v/>
      </c>
      <c r="W112" s="78" t="str">
        <f ca="1">IF(U112=0,0,OFFSET('計算(サンプル)'!$F113,0,MATCH("サンプル"&amp;CHAR(10)&amp;W$2&amp;"単価",'計算(サンプル)'!$F$3:$AB$3,0)-1))</f>
        <v/>
      </c>
      <c r="X112" s="78" t="str">
        <f ca="1">IF(V112=0,0,OFFSET('計算(サンプル)'!$F113,0,MATCH("サンプル"&amp;CHAR(10)&amp;X$2&amp;"単価",'計算(サンプル)'!$F$3:$AB$3,0)-1))</f>
        <v/>
      </c>
      <c r="Y112" s="78" t="str">
        <f ca="1">IF(W112=0,0,OFFSET('計算(サンプル)'!$F113,0,MATCH("サンプル"&amp;CHAR(10)&amp;Y$2&amp;"単価",'計算(サンプル)'!$F$3:$AB$3,0)-1))</f>
        <v/>
      </c>
      <c r="Z112" s="78" t="str">
        <f ca="1">IF(X112=0,0,OFFSET('計算(サンプル)'!$F113,0,MATCH("サンプル"&amp;CHAR(10)&amp;Z$2&amp;"単価",'計算(サンプル)'!$F$3:$AB$3,0)-1))</f>
        <v/>
      </c>
      <c r="AA112" s="78" t="str">
        <f ca="1">IF(Y112=0,0,OFFSET('計算(サンプル)'!$F113,0,MATCH("サンプル"&amp;CHAR(10)&amp;AA$2&amp;"単価",'計算(サンプル)'!$F$3:$AB$3,0)-1))</f>
        <v/>
      </c>
      <c r="AB112" s="78" t="str">
        <f t="shared" ca="1" si="23"/>
        <v/>
      </c>
      <c r="AC112" s="78" t="str">
        <f t="shared" ca="1" si="24"/>
        <v/>
      </c>
      <c r="AD112" s="78" t="str">
        <f t="shared" ca="1" si="25"/>
        <v/>
      </c>
      <c r="AE112" s="78" t="str">
        <f t="shared" ca="1" si="26"/>
        <v/>
      </c>
      <c r="AF112" s="78" t="str">
        <f t="shared" ca="1" si="27"/>
        <v/>
      </c>
      <c r="AG112" s="78" t="str">
        <f t="shared" ca="1" si="28"/>
        <v/>
      </c>
      <c r="AH112" s="78" t="str">
        <f t="shared" ca="1" si="29"/>
        <v/>
      </c>
      <c r="AI112" s="78" t="str">
        <f t="shared" ca="1" si="30"/>
        <v/>
      </c>
      <c r="AJ112" s="78" t="str">
        <f t="shared" ca="1" si="31"/>
        <v/>
      </c>
      <c r="AK112" s="78" t="str">
        <f t="shared" ca="1" si="32"/>
        <v/>
      </c>
      <c r="AL112" s="78" t="str">
        <f t="shared" ca="1" si="33"/>
        <v/>
      </c>
      <c r="AM112" s="78" t="str">
        <f t="shared" ca="1" si="34"/>
        <v/>
      </c>
    </row>
    <row r="113" spans="1:39" ht="15.75" customHeight="1">
      <c r="A113" s="38">
        <v>111</v>
      </c>
      <c r="B113" s="38" t="str">
        <f>IF(ISBLANK(ID管理番号商品名入力!D113),"",ID管理番号商品名入力!D113)</f>
        <v/>
      </c>
      <c r="C113" s="39" t="str">
        <f>IF(ISBLANK(ID管理番号商品名入力!F113),"",ID管理番号商品名入力!F113)</f>
        <v/>
      </c>
      <c r="D113" s="22" t="str">
        <f>IF(ISBLANK(サンプル入力!J114),"",サンプル入力!J114)</f>
        <v/>
      </c>
      <c r="E113" s="80" t="str">
        <f>IFERROR(VLOOKUP($D113,配送グループ設定!$A$31:$H$40,6,FALSE),"")</f>
        <v/>
      </c>
      <c r="F113" s="80" t="str">
        <f>IFERROR(VLOOKUP($D113,配送グループ設定!$A$31:$H$40,8,FALSE),"")</f>
        <v/>
      </c>
      <c r="G113" s="78">
        <v>0</v>
      </c>
      <c r="H113" s="78">
        <v>0</v>
      </c>
      <c r="I113" s="78">
        <v>0</v>
      </c>
      <c r="J113" s="78">
        <v>1</v>
      </c>
      <c r="K113" s="78" t="str">
        <f>IF(ISBLANK(サンプル入力!M114),"",サンプル入力!M114)</f>
        <v/>
      </c>
      <c r="L113" s="78">
        <v>1</v>
      </c>
      <c r="M113" s="81" t="str">
        <f>IF(ISBLANK(中部・下部フリースペース作成!$E$10),"5",中部・下部フリースペース作成!$E$10&amp;",5")</f>
        <v>5</v>
      </c>
      <c r="N113" s="81" t="str">
        <f>IF(ISBLANK(商品台帳反映用!E418),"",商品台帳反映用!E418)</f>
        <v/>
      </c>
      <c r="O113" s="81" t="str">
        <f ca="1">IF(N113=0,0,IF(ISBLANK(サンプル入力!F114),"",'計算(サンプル)'!F114))</f>
        <v/>
      </c>
      <c r="P113" s="78" t="str">
        <f ca="1">IF(N113=0,0,OFFSET('計算(サンプル)'!$F114,0,MATCH("サンプル"&amp;CHAR(10)&amp;P$2&amp;"単価",'計算(サンプル)'!$F$3:$AB$3,0)-1))</f>
        <v/>
      </c>
      <c r="Q113" s="78" t="str">
        <f ca="1">IF(O113=0,0,OFFSET('計算(サンプル)'!$F114,0,MATCH("サンプル"&amp;CHAR(10)&amp;Q$2&amp;"単価",'計算(サンプル)'!$F$3:$AB$3,0)-1))</f>
        <v/>
      </c>
      <c r="R113" s="78" t="str">
        <f ca="1">IF(P113=0,0,OFFSET('計算(サンプル)'!$F114,0,MATCH("サンプル"&amp;CHAR(10)&amp;R$2&amp;"単価",'計算(サンプル)'!$F$3:$AB$3,0)-1))</f>
        <v/>
      </c>
      <c r="S113" s="78" t="str">
        <f ca="1">IF(Q113=0,0,OFFSET('計算(サンプル)'!$F114,0,MATCH("サンプル"&amp;CHAR(10)&amp;S$2&amp;"単価",'計算(サンプル)'!$F$3:$AB$3,0)-1))</f>
        <v/>
      </c>
      <c r="T113" s="78" t="str">
        <f ca="1">IF(R113=0,0,OFFSET('計算(サンプル)'!$F114,0,MATCH("サンプル"&amp;CHAR(10)&amp;T$2&amp;"単価",'計算(サンプル)'!$F$3:$AB$3,0)-1))</f>
        <v/>
      </c>
      <c r="U113" s="78" t="str">
        <f ca="1">IF(S113=0,0,OFFSET('計算(サンプル)'!$F114,0,MATCH("サンプル"&amp;CHAR(10)&amp;U$2&amp;"単価",'計算(サンプル)'!$F$3:$AB$3,0)-1))</f>
        <v/>
      </c>
      <c r="V113" s="78" t="str">
        <f ca="1">IF(T113=0,0,OFFSET('計算(サンプル)'!$F114,0,MATCH("サンプル"&amp;CHAR(10)&amp;V$2&amp;"単価",'計算(サンプル)'!$F$3:$AB$3,0)-1))</f>
        <v/>
      </c>
      <c r="W113" s="78" t="str">
        <f ca="1">IF(U113=0,0,OFFSET('計算(サンプル)'!$F114,0,MATCH("サンプル"&amp;CHAR(10)&amp;W$2&amp;"単価",'計算(サンプル)'!$F$3:$AB$3,0)-1))</f>
        <v/>
      </c>
      <c r="X113" s="78" t="str">
        <f ca="1">IF(V113=0,0,OFFSET('計算(サンプル)'!$F114,0,MATCH("サンプル"&amp;CHAR(10)&amp;X$2&amp;"単価",'計算(サンプル)'!$F$3:$AB$3,0)-1))</f>
        <v/>
      </c>
      <c r="Y113" s="78" t="str">
        <f ca="1">IF(W113=0,0,OFFSET('計算(サンプル)'!$F114,0,MATCH("サンプル"&amp;CHAR(10)&amp;Y$2&amp;"単価",'計算(サンプル)'!$F$3:$AB$3,0)-1))</f>
        <v/>
      </c>
      <c r="Z113" s="78" t="str">
        <f ca="1">IF(X113=0,0,OFFSET('計算(サンプル)'!$F114,0,MATCH("サンプル"&amp;CHAR(10)&amp;Z$2&amp;"単価",'計算(サンプル)'!$F$3:$AB$3,0)-1))</f>
        <v/>
      </c>
      <c r="AA113" s="78" t="str">
        <f ca="1">IF(Y113=0,0,OFFSET('計算(サンプル)'!$F114,0,MATCH("サンプル"&amp;CHAR(10)&amp;AA$2&amp;"単価",'計算(サンプル)'!$F$3:$AB$3,0)-1))</f>
        <v/>
      </c>
      <c r="AB113" s="78" t="str">
        <f t="shared" ca="1" si="23"/>
        <v/>
      </c>
      <c r="AC113" s="78" t="str">
        <f t="shared" ca="1" si="24"/>
        <v/>
      </c>
      <c r="AD113" s="78" t="str">
        <f t="shared" ca="1" si="25"/>
        <v/>
      </c>
      <c r="AE113" s="78" t="str">
        <f t="shared" ca="1" si="26"/>
        <v/>
      </c>
      <c r="AF113" s="78" t="str">
        <f t="shared" ca="1" si="27"/>
        <v/>
      </c>
      <c r="AG113" s="78" t="str">
        <f t="shared" ca="1" si="28"/>
        <v/>
      </c>
      <c r="AH113" s="78" t="str">
        <f t="shared" ca="1" si="29"/>
        <v/>
      </c>
      <c r="AI113" s="78" t="str">
        <f t="shared" ca="1" si="30"/>
        <v/>
      </c>
      <c r="AJ113" s="78" t="str">
        <f t="shared" ca="1" si="31"/>
        <v/>
      </c>
      <c r="AK113" s="78" t="str">
        <f t="shared" ca="1" si="32"/>
        <v/>
      </c>
      <c r="AL113" s="78" t="str">
        <f t="shared" ca="1" si="33"/>
        <v/>
      </c>
      <c r="AM113" s="78" t="str">
        <f t="shared" ca="1" si="34"/>
        <v/>
      </c>
    </row>
    <row r="114" spans="1:39" ht="15.75" customHeight="1">
      <c r="A114" s="38">
        <v>112</v>
      </c>
      <c r="B114" s="38" t="str">
        <f>IF(ISBLANK(ID管理番号商品名入力!D114),"",ID管理番号商品名入力!D114)</f>
        <v/>
      </c>
      <c r="C114" s="39" t="str">
        <f>IF(ISBLANK(ID管理番号商品名入力!F114),"",ID管理番号商品名入力!F114)</f>
        <v/>
      </c>
      <c r="D114" s="22" t="str">
        <f>IF(ISBLANK(サンプル入力!J115),"",サンプル入力!J115)</f>
        <v/>
      </c>
      <c r="E114" s="80" t="str">
        <f>IFERROR(VLOOKUP($D114,配送グループ設定!$A$31:$H$40,6,FALSE),"")</f>
        <v/>
      </c>
      <c r="F114" s="80" t="str">
        <f>IFERROR(VLOOKUP($D114,配送グループ設定!$A$31:$H$40,8,FALSE),"")</f>
        <v/>
      </c>
      <c r="G114" s="78">
        <v>0</v>
      </c>
      <c r="H114" s="78">
        <v>0</v>
      </c>
      <c r="I114" s="78">
        <v>0</v>
      </c>
      <c r="J114" s="78">
        <v>1</v>
      </c>
      <c r="K114" s="78" t="str">
        <f>IF(ISBLANK(サンプル入力!M115),"",サンプル入力!M115)</f>
        <v/>
      </c>
      <c r="L114" s="78">
        <v>1</v>
      </c>
      <c r="M114" s="81" t="str">
        <f>IF(ISBLANK(中部・下部フリースペース作成!$E$10),"5",中部・下部フリースペース作成!$E$10&amp;",5")</f>
        <v>5</v>
      </c>
      <c r="N114" s="81" t="str">
        <f>IF(ISBLANK(商品台帳反映用!E419),"",商品台帳反映用!E419)</f>
        <v/>
      </c>
      <c r="O114" s="81" t="str">
        <f ca="1">IF(N114=0,0,IF(ISBLANK(サンプル入力!F115),"",'計算(サンプル)'!F115))</f>
        <v/>
      </c>
      <c r="P114" s="78" t="str">
        <f ca="1">IF(N114=0,0,OFFSET('計算(サンプル)'!$F115,0,MATCH("サンプル"&amp;CHAR(10)&amp;P$2&amp;"単価",'計算(サンプル)'!$F$3:$AB$3,0)-1))</f>
        <v/>
      </c>
      <c r="Q114" s="78" t="str">
        <f ca="1">IF(O114=0,0,OFFSET('計算(サンプル)'!$F115,0,MATCH("サンプル"&amp;CHAR(10)&amp;Q$2&amp;"単価",'計算(サンプル)'!$F$3:$AB$3,0)-1))</f>
        <v/>
      </c>
      <c r="R114" s="78" t="str">
        <f ca="1">IF(P114=0,0,OFFSET('計算(サンプル)'!$F115,0,MATCH("サンプル"&amp;CHAR(10)&amp;R$2&amp;"単価",'計算(サンプル)'!$F$3:$AB$3,0)-1))</f>
        <v/>
      </c>
      <c r="S114" s="78" t="str">
        <f ca="1">IF(Q114=0,0,OFFSET('計算(サンプル)'!$F115,0,MATCH("サンプル"&amp;CHAR(10)&amp;S$2&amp;"単価",'計算(サンプル)'!$F$3:$AB$3,0)-1))</f>
        <v/>
      </c>
      <c r="T114" s="78" t="str">
        <f ca="1">IF(R114=0,0,OFFSET('計算(サンプル)'!$F115,0,MATCH("サンプル"&amp;CHAR(10)&amp;T$2&amp;"単価",'計算(サンプル)'!$F$3:$AB$3,0)-1))</f>
        <v/>
      </c>
      <c r="U114" s="78" t="str">
        <f ca="1">IF(S114=0,0,OFFSET('計算(サンプル)'!$F115,0,MATCH("サンプル"&amp;CHAR(10)&amp;U$2&amp;"単価",'計算(サンプル)'!$F$3:$AB$3,0)-1))</f>
        <v/>
      </c>
      <c r="V114" s="78" t="str">
        <f ca="1">IF(T114=0,0,OFFSET('計算(サンプル)'!$F115,0,MATCH("サンプル"&amp;CHAR(10)&amp;V$2&amp;"単価",'計算(サンプル)'!$F$3:$AB$3,0)-1))</f>
        <v/>
      </c>
      <c r="W114" s="78" t="str">
        <f ca="1">IF(U114=0,0,OFFSET('計算(サンプル)'!$F115,0,MATCH("サンプル"&amp;CHAR(10)&amp;W$2&amp;"単価",'計算(サンプル)'!$F$3:$AB$3,0)-1))</f>
        <v/>
      </c>
      <c r="X114" s="78" t="str">
        <f ca="1">IF(V114=0,0,OFFSET('計算(サンプル)'!$F115,0,MATCH("サンプル"&amp;CHAR(10)&amp;X$2&amp;"単価",'計算(サンプル)'!$F$3:$AB$3,0)-1))</f>
        <v/>
      </c>
      <c r="Y114" s="78" t="str">
        <f ca="1">IF(W114=0,0,OFFSET('計算(サンプル)'!$F115,0,MATCH("サンプル"&amp;CHAR(10)&amp;Y$2&amp;"単価",'計算(サンプル)'!$F$3:$AB$3,0)-1))</f>
        <v/>
      </c>
      <c r="Z114" s="78" t="str">
        <f ca="1">IF(X114=0,0,OFFSET('計算(サンプル)'!$F115,0,MATCH("サンプル"&amp;CHAR(10)&amp;Z$2&amp;"単価",'計算(サンプル)'!$F$3:$AB$3,0)-1))</f>
        <v/>
      </c>
      <c r="AA114" s="78" t="str">
        <f ca="1">IF(Y114=0,0,OFFSET('計算(サンプル)'!$F115,0,MATCH("サンプル"&amp;CHAR(10)&amp;AA$2&amp;"単価",'計算(サンプル)'!$F$3:$AB$3,0)-1))</f>
        <v/>
      </c>
      <c r="AB114" s="78" t="str">
        <f t="shared" ca="1" si="23"/>
        <v/>
      </c>
      <c r="AC114" s="78" t="str">
        <f t="shared" ca="1" si="24"/>
        <v/>
      </c>
      <c r="AD114" s="78" t="str">
        <f t="shared" ca="1" si="25"/>
        <v/>
      </c>
      <c r="AE114" s="78" t="str">
        <f t="shared" ca="1" si="26"/>
        <v/>
      </c>
      <c r="AF114" s="78" t="str">
        <f t="shared" ca="1" si="27"/>
        <v/>
      </c>
      <c r="AG114" s="78" t="str">
        <f t="shared" ca="1" si="28"/>
        <v/>
      </c>
      <c r="AH114" s="78" t="str">
        <f t="shared" ca="1" si="29"/>
        <v/>
      </c>
      <c r="AI114" s="78" t="str">
        <f t="shared" ca="1" si="30"/>
        <v/>
      </c>
      <c r="AJ114" s="78" t="str">
        <f t="shared" ca="1" si="31"/>
        <v/>
      </c>
      <c r="AK114" s="78" t="str">
        <f t="shared" ca="1" si="32"/>
        <v/>
      </c>
      <c r="AL114" s="78" t="str">
        <f t="shared" ca="1" si="33"/>
        <v/>
      </c>
      <c r="AM114" s="78" t="str">
        <f t="shared" ca="1" si="34"/>
        <v/>
      </c>
    </row>
    <row r="115" spans="1:39" ht="15.75" customHeight="1">
      <c r="A115" s="38">
        <v>113</v>
      </c>
      <c r="B115" s="38" t="str">
        <f>IF(ISBLANK(ID管理番号商品名入力!D115),"",ID管理番号商品名入力!D115)</f>
        <v/>
      </c>
      <c r="C115" s="39" t="str">
        <f>IF(ISBLANK(ID管理番号商品名入力!F115),"",ID管理番号商品名入力!F115)</f>
        <v/>
      </c>
      <c r="D115" s="22" t="str">
        <f>IF(ISBLANK(サンプル入力!J116),"",サンプル入力!J116)</f>
        <v/>
      </c>
      <c r="E115" s="80" t="str">
        <f>IFERROR(VLOOKUP($D115,配送グループ設定!$A$31:$H$40,6,FALSE),"")</f>
        <v/>
      </c>
      <c r="F115" s="80" t="str">
        <f>IFERROR(VLOOKUP($D115,配送グループ設定!$A$31:$H$40,8,FALSE),"")</f>
        <v/>
      </c>
      <c r="G115" s="78">
        <v>0</v>
      </c>
      <c r="H115" s="78">
        <v>0</v>
      </c>
      <c r="I115" s="78">
        <v>0</v>
      </c>
      <c r="J115" s="78">
        <v>1</v>
      </c>
      <c r="K115" s="78" t="str">
        <f>IF(ISBLANK(サンプル入力!M116),"",サンプル入力!M116)</f>
        <v/>
      </c>
      <c r="L115" s="78">
        <v>1</v>
      </c>
      <c r="M115" s="81" t="str">
        <f>IF(ISBLANK(中部・下部フリースペース作成!$E$10),"5",中部・下部フリースペース作成!$E$10&amp;",5")</f>
        <v>5</v>
      </c>
      <c r="N115" s="81" t="str">
        <f>IF(ISBLANK(商品台帳反映用!E420),"",商品台帳反映用!E420)</f>
        <v/>
      </c>
      <c r="O115" s="81" t="str">
        <f ca="1">IF(N115=0,0,IF(ISBLANK(サンプル入力!F116),"",'計算(サンプル)'!F116))</f>
        <v/>
      </c>
      <c r="P115" s="78" t="str">
        <f ca="1">IF(N115=0,0,OFFSET('計算(サンプル)'!$F116,0,MATCH("サンプル"&amp;CHAR(10)&amp;P$2&amp;"単価",'計算(サンプル)'!$F$3:$AB$3,0)-1))</f>
        <v/>
      </c>
      <c r="Q115" s="78" t="str">
        <f ca="1">IF(O115=0,0,OFFSET('計算(サンプル)'!$F116,0,MATCH("サンプル"&amp;CHAR(10)&amp;Q$2&amp;"単価",'計算(サンプル)'!$F$3:$AB$3,0)-1))</f>
        <v/>
      </c>
      <c r="R115" s="78" t="str">
        <f ca="1">IF(P115=0,0,OFFSET('計算(サンプル)'!$F116,0,MATCH("サンプル"&amp;CHAR(10)&amp;R$2&amp;"単価",'計算(サンプル)'!$F$3:$AB$3,0)-1))</f>
        <v/>
      </c>
      <c r="S115" s="78" t="str">
        <f ca="1">IF(Q115=0,0,OFFSET('計算(サンプル)'!$F116,0,MATCH("サンプル"&amp;CHAR(10)&amp;S$2&amp;"単価",'計算(サンプル)'!$F$3:$AB$3,0)-1))</f>
        <v/>
      </c>
      <c r="T115" s="78" t="str">
        <f ca="1">IF(R115=0,0,OFFSET('計算(サンプル)'!$F116,0,MATCH("サンプル"&amp;CHAR(10)&amp;T$2&amp;"単価",'計算(サンプル)'!$F$3:$AB$3,0)-1))</f>
        <v/>
      </c>
      <c r="U115" s="78" t="str">
        <f ca="1">IF(S115=0,0,OFFSET('計算(サンプル)'!$F116,0,MATCH("サンプル"&amp;CHAR(10)&amp;U$2&amp;"単価",'計算(サンプル)'!$F$3:$AB$3,0)-1))</f>
        <v/>
      </c>
      <c r="V115" s="78" t="str">
        <f ca="1">IF(T115=0,0,OFFSET('計算(サンプル)'!$F116,0,MATCH("サンプル"&amp;CHAR(10)&amp;V$2&amp;"単価",'計算(サンプル)'!$F$3:$AB$3,0)-1))</f>
        <v/>
      </c>
      <c r="W115" s="78" t="str">
        <f ca="1">IF(U115=0,0,OFFSET('計算(サンプル)'!$F116,0,MATCH("サンプル"&amp;CHAR(10)&amp;W$2&amp;"単価",'計算(サンプル)'!$F$3:$AB$3,0)-1))</f>
        <v/>
      </c>
      <c r="X115" s="78" t="str">
        <f ca="1">IF(V115=0,0,OFFSET('計算(サンプル)'!$F116,0,MATCH("サンプル"&amp;CHAR(10)&amp;X$2&amp;"単価",'計算(サンプル)'!$F$3:$AB$3,0)-1))</f>
        <v/>
      </c>
      <c r="Y115" s="78" t="str">
        <f ca="1">IF(W115=0,0,OFFSET('計算(サンプル)'!$F116,0,MATCH("サンプル"&amp;CHAR(10)&amp;Y$2&amp;"単価",'計算(サンプル)'!$F$3:$AB$3,0)-1))</f>
        <v/>
      </c>
      <c r="Z115" s="78" t="str">
        <f ca="1">IF(X115=0,0,OFFSET('計算(サンプル)'!$F116,0,MATCH("サンプル"&amp;CHAR(10)&amp;Z$2&amp;"単価",'計算(サンプル)'!$F$3:$AB$3,0)-1))</f>
        <v/>
      </c>
      <c r="AA115" s="78" t="str">
        <f ca="1">IF(Y115=0,0,OFFSET('計算(サンプル)'!$F116,0,MATCH("サンプル"&amp;CHAR(10)&amp;AA$2&amp;"単価",'計算(サンプル)'!$F$3:$AB$3,0)-1))</f>
        <v/>
      </c>
      <c r="AB115" s="78" t="str">
        <f t="shared" ca="1" si="23"/>
        <v/>
      </c>
      <c r="AC115" s="78" t="str">
        <f t="shared" ca="1" si="24"/>
        <v/>
      </c>
      <c r="AD115" s="78" t="str">
        <f t="shared" ca="1" si="25"/>
        <v/>
      </c>
      <c r="AE115" s="78" t="str">
        <f t="shared" ca="1" si="26"/>
        <v/>
      </c>
      <c r="AF115" s="78" t="str">
        <f t="shared" ca="1" si="27"/>
        <v/>
      </c>
      <c r="AG115" s="78" t="str">
        <f t="shared" ca="1" si="28"/>
        <v/>
      </c>
      <c r="AH115" s="78" t="str">
        <f t="shared" ca="1" si="29"/>
        <v/>
      </c>
      <c r="AI115" s="78" t="str">
        <f t="shared" ca="1" si="30"/>
        <v/>
      </c>
      <c r="AJ115" s="78" t="str">
        <f t="shared" ca="1" si="31"/>
        <v/>
      </c>
      <c r="AK115" s="78" t="str">
        <f t="shared" ca="1" si="32"/>
        <v/>
      </c>
      <c r="AL115" s="78" t="str">
        <f t="shared" ca="1" si="33"/>
        <v/>
      </c>
      <c r="AM115" s="78" t="str">
        <f t="shared" ca="1" si="34"/>
        <v/>
      </c>
    </row>
    <row r="116" spans="1:39" ht="15.75" customHeight="1">
      <c r="A116" s="38">
        <v>114</v>
      </c>
      <c r="B116" s="38" t="str">
        <f>IF(ISBLANK(ID管理番号商品名入力!D116),"",ID管理番号商品名入力!D116)</f>
        <v/>
      </c>
      <c r="C116" s="39" t="str">
        <f>IF(ISBLANK(ID管理番号商品名入力!F116),"",ID管理番号商品名入力!F116)</f>
        <v/>
      </c>
      <c r="D116" s="22" t="str">
        <f>IF(ISBLANK(サンプル入力!J117),"",サンプル入力!J117)</f>
        <v/>
      </c>
      <c r="E116" s="80" t="str">
        <f>IFERROR(VLOOKUP($D116,配送グループ設定!$A$31:$H$40,6,FALSE),"")</f>
        <v/>
      </c>
      <c r="F116" s="80" t="str">
        <f>IFERROR(VLOOKUP($D116,配送グループ設定!$A$31:$H$40,8,FALSE),"")</f>
        <v/>
      </c>
      <c r="G116" s="78">
        <v>0</v>
      </c>
      <c r="H116" s="78">
        <v>0</v>
      </c>
      <c r="I116" s="78">
        <v>0</v>
      </c>
      <c r="J116" s="78">
        <v>1</v>
      </c>
      <c r="K116" s="78" t="str">
        <f>IF(ISBLANK(サンプル入力!M117),"",サンプル入力!M117)</f>
        <v/>
      </c>
      <c r="L116" s="78">
        <v>1</v>
      </c>
      <c r="M116" s="81" t="str">
        <f>IF(ISBLANK(中部・下部フリースペース作成!$E$10),"5",中部・下部フリースペース作成!$E$10&amp;",5")</f>
        <v>5</v>
      </c>
      <c r="N116" s="81" t="str">
        <f>IF(ISBLANK(商品台帳反映用!E421),"",商品台帳反映用!E421)</f>
        <v/>
      </c>
      <c r="O116" s="81" t="str">
        <f ca="1">IF(N116=0,0,IF(ISBLANK(サンプル入力!F117),"",'計算(サンプル)'!F117))</f>
        <v/>
      </c>
      <c r="P116" s="78" t="str">
        <f ca="1">IF(N116=0,0,OFFSET('計算(サンプル)'!$F117,0,MATCH("サンプル"&amp;CHAR(10)&amp;P$2&amp;"単価",'計算(サンプル)'!$F$3:$AB$3,0)-1))</f>
        <v/>
      </c>
      <c r="Q116" s="78" t="str">
        <f ca="1">IF(O116=0,0,OFFSET('計算(サンプル)'!$F117,0,MATCH("サンプル"&amp;CHAR(10)&amp;Q$2&amp;"単価",'計算(サンプル)'!$F$3:$AB$3,0)-1))</f>
        <v/>
      </c>
      <c r="R116" s="78" t="str">
        <f ca="1">IF(P116=0,0,OFFSET('計算(サンプル)'!$F117,0,MATCH("サンプル"&amp;CHAR(10)&amp;R$2&amp;"単価",'計算(サンプル)'!$F$3:$AB$3,0)-1))</f>
        <v/>
      </c>
      <c r="S116" s="78" t="str">
        <f ca="1">IF(Q116=0,0,OFFSET('計算(サンプル)'!$F117,0,MATCH("サンプル"&amp;CHAR(10)&amp;S$2&amp;"単価",'計算(サンプル)'!$F$3:$AB$3,0)-1))</f>
        <v/>
      </c>
      <c r="T116" s="78" t="str">
        <f ca="1">IF(R116=0,0,OFFSET('計算(サンプル)'!$F117,0,MATCH("サンプル"&amp;CHAR(10)&amp;T$2&amp;"単価",'計算(サンプル)'!$F$3:$AB$3,0)-1))</f>
        <v/>
      </c>
      <c r="U116" s="78" t="str">
        <f ca="1">IF(S116=0,0,OFFSET('計算(サンプル)'!$F117,0,MATCH("サンプル"&amp;CHAR(10)&amp;U$2&amp;"単価",'計算(サンプル)'!$F$3:$AB$3,0)-1))</f>
        <v/>
      </c>
      <c r="V116" s="78" t="str">
        <f ca="1">IF(T116=0,0,OFFSET('計算(サンプル)'!$F117,0,MATCH("サンプル"&amp;CHAR(10)&amp;V$2&amp;"単価",'計算(サンプル)'!$F$3:$AB$3,0)-1))</f>
        <v/>
      </c>
      <c r="W116" s="78" t="str">
        <f ca="1">IF(U116=0,0,OFFSET('計算(サンプル)'!$F117,0,MATCH("サンプル"&amp;CHAR(10)&amp;W$2&amp;"単価",'計算(サンプル)'!$F$3:$AB$3,0)-1))</f>
        <v/>
      </c>
      <c r="X116" s="78" t="str">
        <f ca="1">IF(V116=0,0,OFFSET('計算(サンプル)'!$F117,0,MATCH("サンプル"&amp;CHAR(10)&amp;X$2&amp;"単価",'計算(サンプル)'!$F$3:$AB$3,0)-1))</f>
        <v/>
      </c>
      <c r="Y116" s="78" t="str">
        <f ca="1">IF(W116=0,0,OFFSET('計算(サンプル)'!$F117,0,MATCH("サンプル"&amp;CHAR(10)&amp;Y$2&amp;"単価",'計算(サンプル)'!$F$3:$AB$3,0)-1))</f>
        <v/>
      </c>
      <c r="Z116" s="78" t="str">
        <f ca="1">IF(X116=0,0,OFFSET('計算(サンプル)'!$F117,0,MATCH("サンプル"&amp;CHAR(10)&amp;Z$2&amp;"単価",'計算(サンプル)'!$F$3:$AB$3,0)-1))</f>
        <v/>
      </c>
      <c r="AA116" s="78" t="str">
        <f ca="1">IF(Y116=0,0,OFFSET('計算(サンプル)'!$F117,0,MATCH("サンプル"&amp;CHAR(10)&amp;AA$2&amp;"単価",'計算(サンプル)'!$F$3:$AB$3,0)-1))</f>
        <v/>
      </c>
      <c r="AB116" s="78" t="str">
        <f t="shared" ca="1" si="23"/>
        <v/>
      </c>
      <c r="AC116" s="78" t="str">
        <f t="shared" ca="1" si="24"/>
        <v/>
      </c>
      <c r="AD116" s="78" t="str">
        <f t="shared" ca="1" si="25"/>
        <v/>
      </c>
      <c r="AE116" s="78" t="str">
        <f t="shared" ca="1" si="26"/>
        <v/>
      </c>
      <c r="AF116" s="78" t="str">
        <f t="shared" ca="1" si="27"/>
        <v/>
      </c>
      <c r="AG116" s="78" t="str">
        <f t="shared" ca="1" si="28"/>
        <v/>
      </c>
      <c r="AH116" s="78" t="str">
        <f t="shared" ca="1" si="29"/>
        <v/>
      </c>
      <c r="AI116" s="78" t="str">
        <f t="shared" ca="1" si="30"/>
        <v/>
      </c>
      <c r="AJ116" s="78" t="str">
        <f t="shared" ca="1" si="31"/>
        <v/>
      </c>
      <c r="AK116" s="78" t="str">
        <f t="shared" ca="1" si="32"/>
        <v/>
      </c>
      <c r="AL116" s="78" t="str">
        <f t="shared" ca="1" si="33"/>
        <v/>
      </c>
      <c r="AM116" s="78" t="str">
        <f t="shared" ca="1" si="34"/>
        <v/>
      </c>
    </row>
    <row r="117" spans="1:39" ht="15.75" customHeight="1">
      <c r="A117" s="38">
        <v>115</v>
      </c>
      <c r="B117" s="38" t="str">
        <f>IF(ISBLANK(ID管理番号商品名入力!D117),"",ID管理番号商品名入力!D117)</f>
        <v/>
      </c>
      <c r="C117" s="39" t="str">
        <f>IF(ISBLANK(ID管理番号商品名入力!F117),"",ID管理番号商品名入力!F117)</f>
        <v/>
      </c>
      <c r="D117" s="22" t="str">
        <f>IF(ISBLANK(サンプル入力!J118),"",サンプル入力!J118)</f>
        <v/>
      </c>
      <c r="E117" s="80" t="str">
        <f>IFERROR(VLOOKUP($D117,配送グループ設定!$A$31:$H$40,6,FALSE),"")</f>
        <v/>
      </c>
      <c r="F117" s="80" t="str">
        <f>IFERROR(VLOOKUP($D117,配送グループ設定!$A$31:$H$40,8,FALSE),"")</f>
        <v/>
      </c>
      <c r="G117" s="78">
        <v>0</v>
      </c>
      <c r="H117" s="78">
        <v>0</v>
      </c>
      <c r="I117" s="78">
        <v>0</v>
      </c>
      <c r="J117" s="78">
        <v>1</v>
      </c>
      <c r="K117" s="78" t="str">
        <f>IF(ISBLANK(サンプル入力!M118),"",サンプル入力!M118)</f>
        <v/>
      </c>
      <c r="L117" s="78">
        <v>1</v>
      </c>
      <c r="M117" s="81" t="str">
        <f>IF(ISBLANK(中部・下部フリースペース作成!$E$10),"5",中部・下部フリースペース作成!$E$10&amp;",5")</f>
        <v>5</v>
      </c>
      <c r="N117" s="81" t="str">
        <f>IF(ISBLANK(商品台帳反映用!E422),"",商品台帳反映用!E422)</f>
        <v/>
      </c>
      <c r="O117" s="81" t="str">
        <f ca="1">IF(N117=0,0,IF(ISBLANK(サンプル入力!F118),"",'計算(サンプル)'!F118))</f>
        <v/>
      </c>
      <c r="P117" s="78" t="str">
        <f ca="1">IF(N117=0,0,OFFSET('計算(サンプル)'!$F118,0,MATCH("サンプル"&amp;CHAR(10)&amp;P$2&amp;"単価",'計算(サンプル)'!$F$3:$AB$3,0)-1))</f>
        <v/>
      </c>
      <c r="Q117" s="78" t="str">
        <f ca="1">IF(O117=0,0,OFFSET('計算(サンプル)'!$F118,0,MATCH("サンプル"&amp;CHAR(10)&amp;Q$2&amp;"単価",'計算(サンプル)'!$F$3:$AB$3,0)-1))</f>
        <v/>
      </c>
      <c r="R117" s="78" t="str">
        <f ca="1">IF(P117=0,0,OFFSET('計算(サンプル)'!$F118,0,MATCH("サンプル"&amp;CHAR(10)&amp;R$2&amp;"単価",'計算(サンプル)'!$F$3:$AB$3,0)-1))</f>
        <v/>
      </c>
      <c r="S117" s="78" t="str">
        <f ca="1">IF(Q117=0,0,OFFSET('計算(サンプル)'!$F118,0,MATCH("サンプル"&amp;CHAR(10)&amp;S$2&amp;"単価",'計算(サンプル)'!$F$3:$AB$3,0)-1))</f>
        <v/>
      </c>
      <c r="T117" s="78" t="str">
        <f ca="1">IF(R117=0,0,OFFSET('計算(サンプル)'!$F118,0,MATCH("サンプル"&amp;CHAR(10)&amp;T$2&amp;"単価",'計算(サンプル)'!$F$3:$AB$3,0)-1))</f>
        <v/>
      </c>
      <c r="U117" s="78" t="str">
        <f ca="1">IF(S117=0,0,OFFSET('計算(サンプル)'!$F118,0,MATCH("サンプル"&amp;CHAR(10)&amp;U$2&amp;"単価",'計算(サンプル)'!$F$3:$AB$3,0)-1))</f>
        <v/>
      </c>
      <c r="V117" s="78" t="str">
        <f ca="1">IF(T117=0,0,OFFSET('計算(サンプル)'!$F118,0,MATCH("サンプル"&amp;CHAR(10)&amp;V$2&amp;"単価",'計算(サンプル)'!$F$3:$AB$3,0)-1))</f>
        <v/>
      </c>
      <c r="W117" s="78" t="str">
        <f ca="1">IF(U117=0,0,OFFSET('計算(サンプル)'!$F118,0,MATCH("サンプル"&amp;CHAR(10)&amp;W$2&amp;"単価",'計算(サンプル)'!$F$3:$AB$3,0)-1))</f>
        <v/>
      </c>
      <c r="X117" s="78" t="str">
        <f ca="1">IF(V117=0,0,OFFSET('計算(サンプル)'!$F118,0,MATCH("サンプル"&amp;CHAR(10)&amp;X$2&amp;"単価",'計算(サンプル)'!$F$3:$AB$3,0)-1))</f>
        <v/>
      </c>
      <c r="Y117" s="78" t="str">
        <f ca="1">IF(W117=0,0,OFFSET('計算(サンプル)'!$F118,0,MATCH("サンプル"&amp;CHAR(10)&amp;Y$2&amp;"単価",'計算(サンプル)'!$F$3:$AB$3,0)-1))</f>
        <v/>
      </c>
      <c r="Z117" s="78" t="str">
        <f ca="1">IF(X117=0,0,OFFSET('計算(サンプル)'!$F118,0,MATCH("サンプル"&amp;CHAR(10)&amp;Z$2&amp;"単価",'計算(サンプル)'!$F$3:$AB$3,0)-1))</f>
        <v/>
      </c>
      <c r="AA117" s="78" t="str">
        <f ca="1">IF(Y117=0,0,OFFSET('計算(サンプル)'!$F118,0,MATCH("サンプル"&amp;CHAR(10)&amp;AA$2&amp;"単価",'計算(サンプル)'!$F$3:$AB$3,0)-1))</f>
        <v/>
      </c>
      <c r="AB117" s="78" t="str">
        <f t="shared" ca="1" si="23"/>
        <v/>
      </c>
      <c r="AC117" s="78" t="str">
        <f t="shared" ca="1" si="24"/>
        <v/>
      </c>
      <c r="AD117" s="78" t="str">
        <f t="shared" ca="1" si="25"/>
        <v/>
      </c>
      <c r="AE117" s="78" t="str">
        <f t="shared" ca="1" si="26"/>
        <v/>
      </c>
      <c r="AF117" s="78" t="str">
        <f t="shared" ca="1" si="27"/>
        <v/>
      </c>
      <c r="AG117" s="78" t="str">
        <f t="shared" ca="1" si="28"/>
        <v/>
      </c>
      <c r="AH117" s="78" t="str">
        <f t="shared" ca="1" si="29"/>
        <v/>
      </c>
      <c r="AI117" s="78" t="str">
        <f t="shared" ca="1" si="30"/>
        <v/>
      </c>
      <c r="AJ117" s="78" t="str">
        <f t="shared" ca="1" si="31"/>
        <v/>
      </c>
      <c r="AK117" s="78" t="str">
        <f t="shared" ca="1" si="32"/>
        <v/>
      </c>
      <c r="AL117" s="78" t="str">
        <f t="shared" ca="1" si="33"/>
        <v/>
      </c>
      <c r="AM117" s="78" t="str">
        <f t="shared" ca="1" si="34"/>
        <v/>
      </c>
    </row>
    <row r="118" spans="1:39" ht="15.75" customHeight="1">
      <c r="A118" s="38">
        <v>116</v>
      </c>
      <c r="B118" s="38" t="str">
        <f>IF(ISBLANK(ID管理番号商品名入力!D118),"",ID管理番号商品名入力!D118)</f>
        <v/>
      </c>
      <c r="C118" s="39" t="str">
        <f>IF(ISBLANK(ID管理番号商品名入力!F118),"",ID管理番号商品名入力!F118)</f>
        <v/>
      </c>
      <c r="D118" s="22" t="str">
        <f>IF(ISBLANK(サンプル入力!J119),"",サンプル入力!J119)</f>
        <v/>
      </c>
      <c r="E118" s="80" t="str">
        <f>IFERROR(VLOOKUP($D118,配送グループ設定!$A$31:$H$40,6,FALSE),"")</f>
        <v/>
      </c>
      <c r="F118" s="80" t="str">
        <f>IFERROR(VLOOKUP($D118,配送グループ設定!$A$31:$H$40,8,FALSE),"")</f>
        <v/>
      </c>
      <c r="G118" s="78">
        <v>0</v>
      </c>
      <c r="H118" s="78">
        <v>0</v>
      </c>
      <c r="I118" s="78">
        <v>0</v>
      </c>
      <c r="J118" s="78">
        <v>1</v>
      </c>
      <c r="K118" s="78" t="str">
        <f>IF(ISBLANK(サンプル入力!M119),"",サンプル入力!M119)</f>
        <v/>
      </c>
      <c r="L118" s="78">
        <v>1</v>
      </c>
      <c r="M118" s="81" t="str">
        <f>IF(ISBLANK(中部・下部フリースペース作成!$E$10),"5",中部・下部フリースペース作成!$E$10&amp;",5")</f>
        <v>5</v>
      </c>
      <c r="N118" s="81" t="str">
        <f>IF(ISBLANK(商品台帳反映用!E423),"",商品台帳反映用!E423)</f>
        <v/>
      </c>
      <c r="O118" s="81" t="str">
        <f ca="1">IF(N118=0,0,IF(ISBLANK(サンプル入力!F119),"",'計算(サンプル)'!F119))</f>
        <v/>
      </c>
      <c r="P118" s="78" t="str">
        <f ca="1">IF(N118=0,0,OFFSET('計算(サンプル)'!$F119,0,MATCH("サンプル"&amp;CHAR(10)&amp;P$2&amp;"単価",'計算(サンプル)'!$F$3:$AB$3,0)-1))</f>
        <v/>
      </c>
      <c r="Q118" s="78" t="str">
        <f ca="1">IF(O118=0,0,OFFSET('計算(サンプル)'!$F119,0,MATCH("サンプル"&amp;CHAR(10)&amp;Q$2&amp;"単価",'計算(サンプル)'!$F$3:$AB$3,0)-1))</f>
        <v/>
      </c>
      <c r="R118" s="78" t="str">
        <f ca="1">IF(P118=0,0,OFFSET('計算(サンプル)'!$F119,0,MATCH("サンプル"&amp;CHAR(10)&amp;R$2&amp;"単価",'計算(サンプル)'!$F$3:$AB$3,0)-1))</f>
        <v/>
      </c>
      <c r="S118" s="78" t="str">
        <f ca="1">IF(Q118=0,0,OFFSET('計算(サンプル)'!$F119,0,MATCH("サンプル"&amp;CHAR(10)&amp;S$2&amp;"単価",'計算(サンプル)'!$F$3:$AB$3,0)-1))</f>
        <v/>
      </c>
      <c r="T118" s="78" t="str">
        <f ca="1">IF(R118=0,0,OFFSET('計算(サンプル)'!$F119,0,MATCH("サンプル"&amp;CHAR(10)&amp;T$2&amp;"単価",'計算(サンプル)'!$F$3:$AB$3,0)-1))</f>
        <v/>
      </c>
      <c r="U118" s="78" t="str">
        <f ca="1">IF(S118=0,0,OFFSET('計算(サンプル)'!$F119,0,MATCH("サンプル"&amp;CHAR(10)&amp;U$2&amp;"単価",'計算(サンプル)'!$F$3:$AB$3,0)-1))</f>
        <v/>
      </c>
      <c r="V118" s="78" t="str">
        <f ca="1">IF(T118=0,0,OFFSET('計算(サンプル)'!$F119,0,MATCH("サンプル"&amp;CHAR(10)&amp;V$2&amp;"単価",'計算(サンプル)'!$F$3:$AB$3,0)-1))</f>
        <v/>
      </c>
      <c r="W118" s="78" t="str">
        <f ca="1">IF(U118=0,0,OFFSET('計算(サンプル)'!$F119,0,MATCH("サンプル"&amp;CHAR(10)&amp;W$2&amp;"単価",'計算(サンプル)'!$F$3:$AB$3,0)-1))</f>
        <v/>
      </c>
      <c r="X118" s="78" t="str">
        <f ca="1">IF(V118=0,0,OFFSET('計算(サンプル)'!$F119,0,MATCH("サンプル"&amp;CHAR(10)&amp;X$2&amp;"単価",'計算(サンプル)'!$F$3:$AB$3,0)-1))</f>
        <v/>
      </c>
      <c r="Y118" s="78" t="str">
        <f ca="1">IF(W118=0,0,OFFSET('計算(サンプル)'!$F119,0,MATCH("サンプル"&amp;CHAR(10)&amp;Y$2&amp;"単価",'計算(サンプル)'!$F$3:$AB$3,0)-1))</f>
        <v/>
      </c>
      <c r="Z118" s="78" t="str">
        <f ca="1">IF(X118=0,0,OFFSET('計算(サンプル)'!$F119,0,MATCH("サンプル"&amp;CHAR(10)&amp;Z$2&amp;"単価",'計算(サンプル)'!$F$3:$AB$3,0)-1))</f>
        <v/>
      </c>
      <c r="AA118" s="78" t="str">
        <f ca="1">IF(Y118=0,0,OFFSET('計算(サンプル)'!$F119,0,MATCH("サンプル"&amp;CHAR(10)&amp;AA$2&amp;"単価",'計算(サンプル)'!$F$3:$AB$3,0)-1))</f>
        <v/>
      </c>
      <c r="AB118" s="78" t="str">
        <f t="shared" ca="1" si="23"/>
        <v/>
      </c>
      <c r="AC118" s="78" t="str">
        <f t="shared" ca="1" si="24"/>
        <v/>
      </c>
      <c r="AD118" s="78" t="str">
        <f t="shared" ca="1" si="25"/>
        <v/>
      </c>
      <c r="AE118" s="78" t="str">
        <f t="shared" ca="1" si="26"/>
        <v/>
      </c>
      <c r="AF118" s="78" t="str">
        <f t="shared" ca="1" si="27"/>
        <v/>
      </c>
      <c r="AG118" s="78" t="str">
        <f t="shared" ca="1" si="28"/>
        <v/>
      </c>
      <c r="AH118" s="78" t="str">
        <f t="shared" ca="1" si="29"/>
        <v/>
      </c>
      <c r="AI118" s="78" t="str">
        <f t="shared" ca="1" si="30"/>
        <v/>
      </c>
      <c r="AJ118" s="78" t="str">
        <f t="shared" ca="1" si="31"/>
        <v/>
      </c>
      <c r="AK118" s="78" t="str">
        <f t="shared" ca="1" si="32"/>
        <v/>
      </c>
      <c r="AL118" s="78" t="str">
        <f t="shared" ca="1" si="33"/>
        <v/>
      </c>
      <c r="AM118" s="78" t="str">
        <f t="shared" ca="1" si="34"/>
        <v/>
      </c>
    </row>
    <row r="119" spans="1:39" ht="15.75" customHeight="1">
      <c r="A119" s="38">
        <v>117</v>
      </c>
      <c r="B119" s="38" t="str">
        <f>IF(ISBLANK(ID管理番号商品名入力!D119),"",ID管理番号商品名入力!D119)</f>
        <v/>
      </c>
      <c r="C119" s="39" t="str">
        <f>IF(ISBLANK(ID管理番号商品名入力!F119),"",ID管理番号商品名入力!F119)</f>
        <v/>
      </c>
      <c r="D119" s="22" t="str">
        <f>IF(ISBLANK(サンプル入力!J120),"",サンプル入力!J120)</f>
        <v/>
      </c>
      <c r="E119" s="80" t="str">
        <f>IFERROR(VLOOKUP($D119,配送グループ設定!$A$31:$H$40,6,FALSE),"")</f>
        <v/>
      </c>
      <c r="F119" s="80" t="str">
        <f>IFERROR(VLOOKUP($D119,配送グループ設定!$A$31:$H$40,8,FALSE),"")</f>
        <v/>
      </c>
      <c r="G119" s="78">
        <v>0</v>
      </c>
      <c r="H119" s="78">
        <v>0</v>
      </c>
      <c r="I119" s="78">
        <v>0</v>
      </c>
      <c r="J119" s="78">
        <v>1</v>
      </c>
      <c r="K119" s="78" t="str">
        <f>IF(ISBLANK(サンプル入力!M120),"",サンプル入力!M120)</f>
        <v/>
      </c>
      <c r="L119" s="78">
        <v>1</v>
      </c>
      <c r="M119" s="81" t="str">
        <f>IF(ISBLANK(中部・下部フリースペース作成!$E$10),"5",中部・下部フリースペース作成!$E$10&amp;",5")</f>
        <v>5</v>
      </c>
      <c r="N119" s="81" t="str">
        <f>IF(ISBLANK(商品台帳反映用!E424),"",商品台帳反映用!E424)</f>
        <v/>
      </c>
      <c r="O119" s="81" t="str">
        <f ca="1">IF(N119=0,0,IF(ISBLANK(サンプル入力!F120),"",'計算(サンプル)'!F120))</f>
        <v/>
      </c>
      <c r="P119" s="78" t="str">
        <f ca="1">IF(N119=0,0,OFFSET('計算(サンプル)'!$F120,0,MATCH("サンプル"&amp;CHAR(10)&amp;P$2&amp;"単価",'計算(サンプル)'!$F$3:$AB$3,0)-1))</f>
        <v/>
      </c>
      <c r="Q119" s="78" t="str">
        <f ca="1">IF(O119=0,0,OFFSET('計算(サンプル)'!$F120,0,MATCH("サンプル"&amp;CHAR(10)&amp;Q$2&amp;"単価",'計算(サンプル)'!$F$3:$AB$3,0)-1))</f>
        <v/>
      </c>
      <c r="R119" s="78" t="str">
        <f ca="1">IF(P119=0,0,OFFSET('計算(サンプル)'!$F120,0,MATCH("サンプル"&amp;CHAR(10)&amp;R$2&amp;"単価",'計算(サンプル)'!$F$3:$AB$3,0)-1))</f>
        <v/>
      </c>
      <c r="S119" s="78" t="str">
        <f ca="1">IF(Q119=0,0,OFFSET('計算(サンプル)'!$F120,0,MATCH("サンプル"&amp;CHAR(10)&amp;S$2&amp;"単価",'計算(サンプル)'!$F$3:$AB$3,0)-1))</f>
        <v/>
      </c>
      <c r="T119" s="78" t="str">
        <f ca="1">IF(R119=0,0,OFFSET('計算(サンプル)'!$F120,0,MATCH("サンプル"&amp;CHAR(10)&amp;T$2&amp;"単価",'計算(サンプル)'!$F$3:$AB$3,0)-1))</f>
        <v/>
      </c>
      <c r="U119" s="78" t="str">
        <f ca="1">IF(S119=0,0,OFFSET('計算(サンプル)'!$F120,0,MATCH("サンプル"&amp;CHAR(10)&amp;U$2&amp;"単価",'計算(サンプル)'!$F$3:$AB$3,0)-1))</f>
        <v/>
      </c>
      <c r="V119" s="78" t="str">
        <f ca="1">IF(T119=0,0,OFFSET('計算(サンプル)'!$F120,0,MATCH("サンプル"&amp;CHAR(10)&amp;V$2&amp;"単価",'計算(サンプル)'!$F$3:$AB$3,0)-1))</f>
        <v/>
      </c>
      <c r="W119" s="78" t="str">
        <f ca="1">IF(U119=0,0,OFFSET('計算(サンプル)'!$F120,0,MATCH("サンプル"&amp;CHAR(10)&amp;W$2&amp;"単価",'計算(サンプル)'!$F$3:$AB$3,0)-1))</f>
        <v/>
      </c>
      <c r="X119" s="78" t="str">
        <f ca="1">IF(V119=0,0,OFFSET('計算(サンプル)'!$F120,0,MATCH("サンプル"&amp;CHAR(10)&amp;X$2&amp;"単価",'計算(サンプル)'!$F$3:$AB$3,0)-1))</f>
        <v/>
      </c>
      <c r="Y119" s="78" t="str">
        <f ca="1">IF(W119=0,0,OFFSET('計算(サンプル)'!$F120,0,MATCH("サンプル"&amp;CHAR(10)&amp;Y$2&amp;"単価",'計算(サンプル)'!$F$3:$AB$3,0)-1))</f>
        <v/>
      </c>
      <c r="Z119" s="78" t="str">
        <f ca="1">IF(X119=0,0,OFFSET('計算(サンプル)'!$F120,0,MATCH("サンプル"&amp;CHAR(10)&amp;Z$2&amp;"単価",'計算(サンプル)'!$F$3:$AB$3,0)-1))</f>
        <v/>
      </c>
      <c r="AA119" s="78" t="str">
        <f ca="1">IF(Y119=0,0,OFFSET('計算(サンプル)'!$F120,0,MATCH("サンプル"&amp;CHAR(10)&amp;AA$2&amp;"単価",'計算(サンプル)'!$F$3:$AB$3,0)-1))</f>
        <v/>
      </c>
      <c r="AB119" s="78" t="str">
        <f t="shared" ca="1" si="23"/>
        <v/>
      </c>
      <c r="AC119" s="78" t="str">
        <f t="shared" ca="1" si="24"/>
        <v/>
      </c>
      <c r="AD119" s="78" t="str">
        <f t="shared" ca="1" si="25"/>
        <v/>
      </c>
      <c r="AE119" s="78" t="str">
        <f t="shared" ca="1" si="26"/>
        <v/>
      </c>
      <c r="AF119" s="78" t="str">
        <f t="shared" ca="1" si="27"/>
        <v/>
      </c>
      <c r="AG119" s="78" t="str">
        <f t="shared" ca="1" si="28"/>
        <v/>
      </c>
      <c r="AH119" s="78" t="str">
        <f t="shared" ca="1" si="29"/>
        <v/>
      </c>
      <c r="AI119" s="78" t="str">
        <f t="shared" ca="1" si="30"/>
        <v/>
      </c>
      <c r="AJ119" s="78" t="str">
        <f t="shared" ca="1" si="31"/>
        <v/>
      </c>
      <c r="AK119" s="78" t="str">
        <f t="shared" ca="1" si="32"/>
        <v/>
      </c>
      <c r="AL119" s="78" t="str">
        <f t="shared" ca="1" si="33"/>
        <v/>
      </c>
      <c r="AM119" s="78" t="str">
        <f t="shared" ca="1" si="34"/>
        <v/>
      </c>
    </row>
    <row r="120" spans="1:39" ht="15.75" customHeight="1">
      <c r="A120" s="38">
        <v>118</v>
      </c>
      <c r="B120" s="38" t="str">
        <f>IF(ISBLANK(ID管理番号商品名入力!D120),"",ID管理番号商品名入力!D120)</f>
        <v/>
      </c>
      <c r="C120" s="39" t="str">
        <f>IF(ISBLANK(ID管理番号商品名入力!F120),"",ID管理番号商品名入力!F120)</f>
        <v/>
      </c>
      <c r="D120" s="22" t="str">
        <f>IF(ISBLANK(サンプル入力!J121),"",サンプル入力!J121)</f>
        <v/>
      </c>
      <c r="E120" s="80" t="str">
        <f>IFERROR(VLOOKUP($D120,配送グループ設定!$A$31:$H$40,6,FALSE),"")</f>
        <v/>
      </c>
      <c r="F120" s="80" t="str">
        <f>IFERROR(VLOOKUP($D120,配送グループ設定!$A$31:$H$40,8,FALSE),"")</f>
        <v/>
      </c>
      <c r="G120" s="78">
        <v>0</v>
      </c>
      <c r="H120" s="78">
        <v>0</v>
      </c>
      <c r="I120" s="78">
        <v>0</v>
      </c>
      <c r="J120" s="78">
        <v>1</v>
      </c>
      <c r="K120" s="78" t="str">
        <f>IF(ISBLANK(サンプル入力!M121),"",サンプル入力!M121)</f>
        <v/>
      </c>
      <c r="L120" s="78">
        <v>1</v>
      </c>
      <c r="M120" s="81" t="str">
        <f>IF(ISBLANK(中部・下部フリースペース作成!$E$10),"5",中部・下部フリースペース作成!$E$10&amp;",5")</f>
        <v>5</v>
      </c>
      <c r="N120" s="81" t="str">
        <f>IF(ISBLANK(商品台帳反映用!E425),"",商品台帳反映用!E425)</f>
        <v/>
      </c>
      <c r="O120" s="81" t="str">
        <f ca="1">IF(N120=0,0,IF(ISBLANK(サンプル入力!F121),"",'計算(サンプル)'!F121))</f>
        <v/>
      </c>
      <c r="P120" s="78" t="str">
        <f ca="1">IF(N120=0,0,OFFSET('計算(サンプル)'!$F121,0,MATCH("サンプル"&amp;CHAR(10)&amp;P$2&amp;"単価",'計算(サンプル)'!$F$3:$AB$3,0)-1))</f>
        <v/>
      </c>
      <c r="Q120" s="78" t="str">
        <f ca="1">IF(O120=0,0,OFFSET('計算(サンプル)'!$F121,0,MATCH("サンプル"&amp;CHAR(10)&amp;Q$2&amp;"単価",'計算(サンプル)'!$F$3:$AB$3,0)-1))</f>
        <v/>
      </c>
      <c r="R120" s="78" t="str">
        <f ca="1">IF(P120=0,0,OFFSET('計算(サンプル)'!$F121,0,MATCH("サンプル"&amp;CHAR(10)&amp;R$2&amp;"単価",'計算(サンプル)'!$F$3:$AB$3,0)-1))</f>
        <v/>
      </c>
      <c r="S120" s="78" t="str">
        <f ca="1">IF(Q120=0,0,OFFSET('計算(サンプル)'!$F121,0,MATCH("サンプル"&amp;CHAR(10)&amp;S$2&amp;"単価",'計算(サンプル)'!$F$3:$AB$3,0)-1))</f>
        <v/>
      </c>
      <c r="T120" s="78" t="str">
        <f ca="1">IF(R120=0,0,OFFSET('計算(サンプル)'!$F121,0,MATCH("サンプル"&amp;CHAR(10)&amp;T$2&amp;"単価",'計算(サンプル)'!$F$3:$AB$3,0)-1))</f>
        <v/>
      </c>
      <c r="U120" s="78" t="str">
        <f ca="1">IF(S120=0,0,OFFSET('計算(サンプル)'!$F121,0,MATCH("サンプル"&amp;CHAR(10)&amp;U$2&amp;"単価",'計算(サンプル)'!$F$3:$AB$3,0)-1))</f>
        <v/>
      </c>
      <c r="V120" s="78" t="str">
        <f ca="1">IF(T120=0,0,OFFSET('計算(サンプル)'!$F121,0,MATCH("サンプル"&amp;CHAR(10)&amp;V$2&amp;"単価",'計算(サンプル)'!$F$3:$AB$3,0)-1))</f>
        <v/>
      </c>
      <c r="W120" s="78" t="str">
        <f ca="1">IF(U120=0,0,OFFSET('計算(サンプル)'!$F121,0,MATCH("サンプル"&amp;CHAR(10)&amp;W$2&amp;"単価",'計算(サンプル)'!$F$3:$AB$3,0)-1))</f>
        <v/>
      </c>
      <c r="X120" s="78" t="str">
        <f ca="1">IF(V120=0,0,OFFSET('計算(サンプル)'!$F121,0,MATCH("サンプル"&amp;CHAR(10)&amp;X$2&amp;"単価",'計算(サンプル)'!$F$3:$AB$3,0)-1))</f>
        <v/>
      </c>
      <c r="Y120" s="78" t="str">
        <f ca="1">IF(W120=0,0,OFFSET('計算(サンプル)'!$F121,0,MATCH("サンプル"&amp;CHAR(10)&amp;Y$2&amp;"単価",'計算(サンプル)'!$F$3:$AB$3,0)-1))</f>
        <v/>
      </c>
      <c r="Z120" s="78" t="str">
        <f ca="1">IF(X120=0,0,OFFSET('計算(サンプル)'!$F121,0,MATCH("サンプル"&amp;CHAR(10)&amp;Z$2&amp;"単価",'計算(サンプル)'!$F$3:$AB$3,0)-1))</f>
        <v/>
      </c>
      <c r="AA120" s="78" t="str">
        <f ca="1">IF(Y120=0,0,OFFSET('計算(サンプル)'!$F121,0,MATCH("サンプル"&amp;CHAR(10)&amp;AA$2&amp;"単価",'計算(サンプル)'!$F$3:$AB$3,0)-1))</f>
        <v/>
      </c>
      <c r="AB120" s="78" t="str">
        <f t="shared" ca="1" si="23"/>
        <v/>
      </c>
      <c r="AC120" s="78" t="str">
        <f t="shared" ca="1" si="24"/>
        <v/>
      </c>
      <c r="AD120" s="78" t="str">
        <f t="shared" ca="1" si="25"/>
        <v/>
      </c>
      <c r="AE120" s="78" t="str">
        <f t="shared" ca="1" si="26"/>
        <v/>
      </c>
      <c r="AF120" s="78" t="str">
        <f t="shared" ca="1" si="27"/>
        <v/>
      </c>
      <c r="AG120" s="78" t="str">
        <f t="shared" ca="1" si="28"/>
        <v/>
      </c>
      <c r="AH120" s="78" t="str">
        <f t="shared" ca="1" si="29"/>
        <v/>
      </c>
      <c r="AI120" s="78" t="str">
        <f t="shared" ca="1" si="30"/>
        <v/>
      </c>
      <c r="AJ120" s="78" t="str">
        <f t="shared" ca="1" si="31"/>
        <v/>
      </c>
      <c r="AK120" s="78" t="str">
        <f t="shared" ca="1" si="32"/>
        <v/>
      </c>
      <c r="AL120" s="78" t="str">
        <f t="shared" ca="1" si="33"/>
        <v/>
      </c>
      <c r="AM120" s="78" t="str">
        <f t="shared" ca="1" si="34"/>
        <v/>
      </c>
    </row>
    <row r="121" spans="1:39" ht="15.75" customHeight="1">
      <c r="A121" s="38">
        <v>119</v>
      </c>
      <c r="B121" s="38" t="str">
        <f>IF(ISBLANK(ID管理番号商品名入力!D121),"",ID管理番号商品名入力!D121)</f>
        <v/>
      </c>
      <c r="C121" s="39" t="str">
        <f>IF(ISBLANK(ID管理番号商品名入力!F121),"",ID管理番号商品名入力!F121)</f>
        <v/>
      </c>
      <c r="D121" s="22" t="str">
        <f>IF(ISBLANK(サンプル入力!J122),"",サンプル入力!J122)</f>
        <v/>
      </c>
      <c r="E121" s="80" t="str">
        <f>IFERROR(VLOOKUP($D121,配送グループ設定!$A$31:$H$40,6,FALSE),"")</f>
        <v/>
      </c>
      <c r="F121" s="80" t="str">
        <f>IFERROR(VLOOKUP($D121,配送グループ設定!$A$31:$H$40,8,FALSE),"")</f>
        <v/>
      </c>
      <c r="G121" s="78">
        <v>0</v>
      </c>
      <c r="H121" s="78">
        <v>0</v>
      </c>
      <c r="I121" s="78">
        <v>0</v>
      </c>
      <c r="J121" s="78">
        <v>1</v>
      </c>
      <c r="K121" s="78" t="str">
        <f>IF(ISBLANK(サンプル入力!M122),"",サンプル入力!M122)</f>
        <v/>
      </c>
      <c r="L121" s="78">
        <v>1</v>
      </c>
      <c r="M121" s="81" t="str">
        <f>IF(ISBLANK(中部・下部フリースペース作成!$E$10),"5",中部・下部フリースペース作成!$E$10&amp;",5")</f>
        <v>5</v>
      </c>
      <c r="N121" s="81" t="str">
        <f>IF(ISBLANK(商品台帳反映用!E426),"",商品台帳反映用!E426)</f>
        <v/>
      </c>
      <c r="O121" s="81" t="str">
        <f ca="1">IF(N121=0,0,IF(ISBLANK(サンプル入力!F122),"",'計算(サンプル)'!F122))</f>
        <v/>
      </c>
      <c r="P121" s="78" t="str">
        <f ca="1">IF(N121=0,0,OFFSET('計算(サンプル)'!$F122,0,MATCH("サンプル"&amp;CHAR(10)&amp;P$2&amp;"単価",'計算(サンプル)'!$F$3:$AB$3,0)-1))</f>
        <v/>
      </c>
      <c r="Q121" s="78" t="str">
        <f ca="1">IF(O121=0,0,OFFSET('計算(サンプル)'!$F122,0,MATCH("サンプル"&amp;CHAR(10)&amp;Q$2&amp;"単価",'計算(サンプル)'!$F$3:$AB$3,0)-1))</f>
        <v/>
      </c>
      <c r="R121" s="78" t="str">
        <f ca="1">IF(P121=0,0,OFFSET('計算(サンプル)'!$F122,0,MATCH("サンプル"&amp;CHAR(10)&amp;R$2&amp;"単価",'計算(サンプル)'!$F$3:$AB$3,0)-1))</f>
        <v/>
      </c>
      <c r="S121" s="78" t="str">
        <f ca="1">IF(Q121=0,0,OFFSET('計算(サンプル)'!$F122,0,MATCH("サンプル"&amp;CHAR(10)&amp;S$2&amp;"単価",'計算(サンプル)'!$F$3:$AB$3,0)-1))</f>
        <v/>
      </c>
      <c r="T121" s="78" t="str">
        <f ca="1">IF(R121=0,0,OFFSET('計算(サンプル)'!$F122,0,MATCH("サンプル"&amp;CHAR(10)&amp;T$2&amp;"単価",'計算(サンプル)'!$F$3:$AB$3,0)-1))</f>
        <v/>
      </c>
      <c r="U121" s="78" t="str">
        <f ca="1">IF(S121=0,0,OFFSET('計算(サンプル)'!$F122,0,MATCH("サンプル"&amp;CHAR(10)&amp;U$2&amp;"単価",'計算(サンプル)'!$F$3:$AB$3,0)-1))</f>
        <v/>
      </c>
      <c r="V121" s="78" t="str">
        <f ca="1">IF(T121=0,0,OFFSET('計算(サンプル)'!$F122,0,MATCH("サンプル"&amp;CHAR(10)&amp;V$2&amp;"単価",'計算(サンプル)'!$F$3:$AB$3,0)-1))</f>
        <v/>
      </c>
      <c r="W121" s="78" t="str">
        <f ca="1">IF(U121=0,0,OFFSET('計算(サンプル)'!$F122,0,MATCH("サンプル"&amp;CHAR(10)&amp;W$2&amp;"単価",'計算(サンプル)'!$F$3:$AB$3,0)-1))</f>
        <v/>
      </c>
      <c r="X121" s="78" t="str">
        <f ca="1">IF(V121=0,0,OFFSET('計算(サンプル)'!$F122,0,MATCH("サンプル"&amp;CHAR(10)&amp;X$2&amp;"単価",'計算(サンプル)'!$F$3:$AB$3,0)-1))</f>
        <v/>
      </c>
      <c r="Y121" s="78" t="str">
        <f ca="1">IF(W121=0,0,OFFSET('計算(サンプル)'!$F122,0,MATCH("サンプル"&amp;CHAR(10)&amp;Y$2&amp;"単価",'計算(サンプル)'!$F$3:$AB$3,0)-1))</f>
        <v/>
      </c>
      <c r="Z121" s="78" t="str">
        <f ca="1">IF(X121=0,0,OFFSET('計算(サンプル)'!$F122,0,MATCH("サンプル"&amp;CHAR(10)&amp;Z$2&amp;"単価",'計算(サンプル)'!$F$3:$AB$3,0)-1))</f>
        <v/>
      </c>
      <c r="AA121" s="78" t="str">
        <f ca="1">IF(Y121=0,0,OFFSET('計算(サンプル)'!$F122,0,MATCH("サンプル"&amp;CHAR(10)&amp;AA$2&amp;"単価",'計算(サンプル)'!$F$3:$AB$3,0)-1))</f>
        <v/>
      </c>
      <c r="AB121" s="78" t="str">
        <f t="shared" ca="1" si="23"/>
        <v/>
      </c>
      <c r="AC121" s="78" t="str">
        <f t="shared" ca="1" si="24"/>
        <v/>
      </c>
      <c r="AD121" s="78" t="str">
        <f t="shared" ca="1" si="25"/>
        <v/>
      </c>
      <c r="AE121" s="78" t="str">
        <f t="shared" ca="1" si="26"/>
        <v/>
      </c>
      <c r="AF121" s="78" t="str">
        <f t="shared" ca="1" si="27"/>
        <v/>
      </c>
      <c r="AG121" s="78" t="str">
        <f t="shared" ca="1" si="28"/>
        <v/>
      </c>
      <c r="AH121" s="78" t="str">
        <f t="shared" ca="1" si="29"/>
        <v/>
      </c>
      <c r="AI121" s="78" t="str">
        <f t="shared" ca="1" si="30"/>
        <v/>
      </c>
      <c r="AJ121" s="78" t="str">
        <f t="shared" ca="1" si="31"/>
        <v/>
      </c>
      <c r="AK121" s="78" t="str">
        <f t="shared" ca="1" si="32"/>
        <v/>
      </c>
      <c r="AL121" s="78" t="str">
        <f t="shared" ca="1" si="33"/>
        <v/>
      </c>
      <c r="AM121" s="78" t="str">
        <f t="shared" ca="1" si="34"/>
        <v/>
      </c>
    </row>
    <row r="122" spans="1:39" ht="15.75" customHeight="1">
      <c r="A122" s="38">
        <v>120</v>
      </c>
      <c r="B122" s="38" t="str">
        <f>IF(ISBLANK(ID管理番号商品名入力!D122),"",ID管理番号商品名入力!D122)</f>
        <v/>
      </c>
      <c r="C122" s="39" t="str">
        <f>IF(ISBLANK(ID管理番号商品名入力!F122),"",ID管理番号商品名入力!F122)</f>
        <v/>
      </c>
      <c r="D122" s="22" t="str">
        <f>IF(ISBLANK(サンプル入力!J123),"",サンプル入力!J123)</f>
        <v/>
      </c>
      <c r="E122" s="80" t="str">
        <f>IFERROR(VLOOKUP($D122,配送グループ設定!$A$31:$H$40,6,FALSE),"")</f>
        <v/>
      </c>
      <c r="F122" s="80" t="str">
        <f>IFERROR(VLOOKUP($D122,配送グループ設定!$A$31:$H$40,8,FALSE),"")</f>
        <v/>
      </c>
      <c r="G122" s="78">
        <v>0</v>
      </c>
      <c r="H122" s="78">
        <v>0</v>
      </c>
      <c r="I122" s="78">
        <v>0</v>
      </c>
      <c r="J122" s="78">
        <v>1</v>
      </c>
      <c r="K122" s="78" t="str">
        <f>IF(ISBLANK(サンプル入力!M123),"",サンプル入力!M123)</f>
        <v/>
      </c>
      <c r="L122" s="78">
        <v>1</v>
      </c>
      <c r="M122" s="81" t="str">
        <f>IF(ISBLANK(中部・下部フリースペース作成!$E$10),"5",中部・下部フリースペース作成!$E$10&amp;",5")</f>
        <v>5</v>
      </c>
      <c r="N122" s="81" t="str">
        <f>IF(ISBLANK(商品台帳反映用!E427),"",商品台帳反映用!E427)</f>
        <v/>
      </c>
      <c r="O122" s="81" t="str">
        <f ca="1">IF(N122=0,0,IF(ISBLANK(サンプル入力!F123),"",'計算(サンプル)'!F123))</f>
        <v/>
      </c>
      <c r="P122" s="78" t="str">
        <f ca="1">IF(N122=0,0,OFFSET('計算(サンプル)'!$F123,0,MATCH("サンプル"&amp;CHAR(10)&amp;P$2&amp;"単価",'計算(サンプル)'!$F$3:$AB$3,0)-1))</f>
        <v/>
      </c>
      <c r="Q122" s="78" t="str">
        <f ca="1">IF(O122=0,0,OFFSET('計算(サンプル)'!$F123,0,MATCH("サンプル"&amp;CHAR(10)&amp;Q$2&amp;"単価",'計算(サンプル)'!$F$3:$AB$3,0)-1))</f>
        <v/>
      </c>
      <c r="R122" s="78" t="str">
        <f ca="1">IF(P122=0,0,OFFSET('計算(サンプル)'!$F123,0,MATCH("サンプル"&amp;CHAR(10)&amp;R$2&amp;"単価",'計算(サンプル)'!$F$3:$AB$3,0)-1))</f>
        <v/>
      </c>
      <c r="S122" s="78" t="str">
        <f ca="1">IF(Q122=0,0,OFFSET('計算(サンプル)'!$F123,0,MATCH("サンプル"&amp;CHAR(10)&amp;S$2&amp;"単価",'計算(サンプル)'!$F$3:$AB$3,0)-1))</f>
        <v/>
      </c>
      <c r="T122" s="78" t="str">
        <f ca="1">IF(R122=0,0,OFFSET('計算(サンプル)'!$F123,0,MATCH("サンプル"&amp;CHAR(10)&amp;T$2&amp;"単価",'計算(サンプル)'!$F$3:$AB$3,0)-1))</f>
        <v/>
      </c>
      <c r="U122" s="78" t="str">
        <f ca="1">IF(S122=0,0,OFFSET('計算(サンプル)'!$F123,0,MATCH("サンプル"&amp;CHAR(10)&amp;U$2&amp;"単価",'計算(サンプル)'!$F$3:$AB$3,0)-1))</f>
        <v/>
      </c>
      <c r="V122" s="78" t="str">
        <f ca="1">IF(T122=0,0,OFFSET('計算(サンプル)'!$F123,0,MATCH("サンプル"&amp;CHAR(10)&amp;V$2&amp;"単価",'計算(サンプル)'!$F$3:$AB$3,0)-1))</f>
        <v/>
      </c>
      <c r="W122" s="78" t="str">
        <f ca="1">IF(U122=0,0,OFFSET('計算(サンプル)'!$F123,0,MATCH("サンプル"&amp;CHAR(10)&amp;W$2&amp;"単価",'計算(サンプル)'!$F$3:$AB$3,0)-1))</f>
        <v/>
      </c>
      <c r="X122" s="78" t="str">
        <f ca="1">IF(V122=0,0,OFFSET('計算(サンプル)'!$F123,0,MATCH("サンプル"&amp;CHAR(10)&amp;X$2&amp;"単価",'計算(サンプル)'!$F$3:$AB$3,0)-1))</f>
        <v/>
      </c>
      <c r="Y122" s="78" t="str">
        <f ca="1">IF(W122=0,0,OFFSET('計算(サンプル)'!$F123,0,MATCH("サンプル"&amp;CHAR(10)&amp;Y$2&amp;"単価",'計算(サンプル)'!$F$3:$AB$3,0)-1))</f>
        <v/>
      </c>
      <c r="Z122" s="78" t="str">
        <f ca="1">IF(X122=0,0,OFFSET('計算(サンプル)'!$F123,0,MATCH("サンプル"&amp;CHAR(10)&amp;Z$2&amp;"単価",'計算(サンプル)'!$F$3:$AB$3,0)-1))</f>
        <v/>
      </c>
      <c r="AA122" s="78" t="str">
        <f ca="1">IF(Y122=0,0,OFFSET('計算(サンプル)'!$F123,0,MATCH("サンプル"&amp;CHAR(10)&amp;AA$2&amp;"単価",'計算(サンプル)'!$F$3:$AB$3,0)-1))</f>
        <v/>
      </c>
      <c r="AB122" s="78" t="str">
        <f t="shared" ca="1" si="23"/>
        <v/>
      </c>
      <c r="AC122" s="78" t="str">
        <f t="shared" ca="1" si="24"/>
        <v/>
      </c>
      <c r="AD122" s="78" t="str">
        <f t="shared" ca="1" si="25"/>
        <v/>
      </c>
      <c r="AE122" s="78" t="str">
        <f t="shared" ca="1" si="26"/>
        <v/>
      </c>
      <c r="AF122" s="78" t="str">
        <f t="shared" ca="1" si="27"/>
        <v/>
      </c>
      <c r="AG122" s="78" t="str">
        <f t="shared" ca="1" si="28"/>
        <v/>
      </c>
      <c r="AH122" s="78" t="str">
        <f t="shared" ca="1" si="29"/>
        <v/>
      </c>
      <c r="AI122" s="78" t="str">
        <f t="shared" ca="1" si="30"/>
        <v/>
      </c>
      <c r="AJ122" s="78" t="str">
        <f t="shared" ca="1" si="31"/>
        <v/>
      </c>
      <c r="AK122" s="78" t="str">
        <f t="shared" ca="1" si="32"/>
        <v/>
      </c>
      <c r="AL122" s="78" t="str">
        <f t="shared" ca="1" si="33"/>
        <v/>
      </c>
      <c r="AM122" s="78" t="str">
        <f t="shared" ca="1" si="34"/>
        <v/>
      </c>
    </row>
    <row r="123" spans="1:39" ht="15.75" customHeight="1">
      <c r="A123" s="38">
        <v>121</v>
      </c>
      <c r="B123" s="38" t="str">
        <f>IF(ISBLANK(ID管理番号商品名入力!D123),"",ID管理番号商品名入力!D123)</f>
        <v/>
      </c>
      <c r="C123" s="39" t="str">
        <f>IF(ISBLANK(ID管理番号商品名入力!F123),"",ID管理番号商品名入力!F123)</f>
        <v/>
      </c>
      <c r="D123" s="22" t="str">
        <f>IF(ISBLANK(サンプル入力!J124),"",サンプル入力!J124)</f>
        <v/>
      </c>
      <c r="E123" s="80" t="str">
        <f>IFERROR(VLOOKUP($D123,配送グループ設定!$A$31:$H$40,6,FALSE),"")</f>
        <v/>
      </c>
      <c r="F123" s="80" t="str">
        <f>IFERROR(VLOOKUP($D123,配送グループ設定!$A$31:$H$40,8,FALSE),"")</f>
        <v/>
      </c>
      <c r="G123" s="78">
        <v>0</v>
      </c>
      <c r="H123" s="78">
        <v>0</v>
      </c>
      <c r="I123" s="78">
        <v>0</v>
      </c>
      <c r="J123" s="78">
        <v>1</v>
      </c>
      <c r="K123" s="78" t="str">
        <f>IF(ISBLANK(サンプル入力!M124),"",サンプル入力!M124)</f>
        <v/>
      </c>
      <c r="L123" s="78">
        <v>1</v>
      </c>
      <c r="M123" s="81" t="str">
        <f>IF(ISBLANK(中部・下部フリースペース作成!$E$10),"5",中部・下部フリースペース作成!$E$10&amp;",5")</f>
        <v>5</v>
      </c>
      <c r="N123" s="81" t="str">
        <f>IF(ISBLANK(商品台帳反映用!E428),"",商品台帳反映用!E428)</f>
        <v/>
      </c>
      <c r="O123" s="81" t="str">
        <f ca="1">IF(N123=0,0,IF(ISBLANK(サンプル入力!F124),"",'計算(サンプル)'!F124))</f>
        <v/>
      </c>
      <c r="P123" s="78" t="str">
        <f ca="1">IF(N123=0,0,OFFSET('計算(サンプル)'!$F124,0,MATCH("サンプル"&amp;CHAR(10)&amp;P$2&amp;"単価",'計算(サンプル)'!$F$3:$AB$3,0)-1))</f>
        <v/>
      </c>
      <c r="Q123" s="78" t="str">
        <f ca="1">IF(O123=0,0,OFFSET('計算(サンプル)'!$F124,0,MATCH("サンプル"&amp;CHAR(10)&amp;Q$2&amp;"単価",'計算(サンプル)'!$F$3:$AB$3,0)-1))</f>
        <v/>
      </c>
      <c r="R123" s="78" t="str">
        <f ca="1">IF(P123=0,0,OFFSET('計算(サンプル)'!$F124,0,MATCH("サンプル"&amp;CHAR(10)&amp;R$2&amp;"単価",'計算(サンプル)'!$F$3:$AB$3,0)-1))</f>
        <v/>
      </c>
      <c r="S123" s="78" t="str">
        <f ca="1">IF(Q123=0,0,OFFSET('計算(サンプル)'!$F124,0,MATCH("サンプル"&amp;CHAR(10)&amp;S$2&amp;"単価",'計算(サンプル)'!$F$3:$AB$3,0)-1))</f>
        <v/>
      </c>
      <c r="T123" s="78" t="str">
        <f ca="1">IF(R123=0,0,OFFSET('計算(サンプル)'!$F124,0,MATCH("サンプル"&amp;CHAR(10)&amp;T$2&amp;"単価",'計算(サンプル)'!$F$3:$AB$3,0)-1))</f>
        <v/>
      </c>
      <c r="U123" s="78" t="str">
        <f ca="1">IF(S123=0,0,OFFSET('計算(サンプル)'!$F124,0,MATCH("サンプル"&amp;CHAR(10)&amp;U$2&amp;"単価",'計算(サンプル)'!$F$3:$AB$3,0)-1))</f>
        <v/>
      </c>
      <c r="V123" s="78" t="str">
        <f ca="1">IF(T123=0,0,OFFSET('計算(サンプル)'!$F124,0,MATCH("サンプル"&amp;CHAR(10)&amp;V$2&amp;"単価",'計算(サンプル)'!$F$3:$AB$3,0)-1))</f>
        <v/>
      </c>
      <c r="W123" s="78" t="str">
        <f ca="1">IF(U123=0,0,OFFSET('計算(サンプル)'!$F124,0,MATCH("サンプル"&amp;CHAR(10)&amp;W$2&amp;"単価",'計算(サンプル)'!$F$3:$AB$3,0)-1))</f>
        <v/>
      </c>
      <c r="X123" s="78" t="str">
        <f ca="1">IF(V123=0,0,OFFSET('計算(サンプル)'!$F124,0,MATCH("サンプル"&amp;CHAR(10)&amp;X$2&amp;"単価",'計算(サンプル)'!$F$3:$AB$3,0)-1))</f>
        <v/>
      </c>
      <c r="Y123" s="78" t="str">
        <f ca="1">IF(W123=0,0,OFFSET('計算(サンプル)'!$F124,0,MATCH("サンプル"&amp;CHAR(10)&amp;Y$2&amp;"単価",'計算(サンプル)'!$F$3:$AB$3,0)-1))</f>
        <v/>
      </c>
      <c r="Z123" s="78" t="str">
        <f ca="1">IF(X123=0,0,OFFSET('計算(サンプル)'!$F124,0,MATCH("サンプル"&amp;CHAR(10)&amp;Z$2&amp;"単価",'計算(サンプル)'!$F$3:$AB$3,0)-1))</f>
        <v/>
      </c>
      <c r="AA123" s="78" t="str">
        <f ca="1">IF(Y123=0,0,OFFSET('計算(サンプル)'!$F124,0,MATCH("サンプル"&amp;CHAR(10)&amp;AA$2&amp;"単価",'計算(サンプル)'!$F$3:$AB$3,0)-1))</f>
        <v/>
      </c>
      <c r="AB123" s="78" t="str">
        <f t="shared" ca="1" si="23"/>
        <v/>
      </c>
      <c r="AC123" s="78" t="str">
        <f t="shared" ca="1" si="24"/>
        <v/>
      </c>
      <c r="AD123" s="78" t="str">
        <f t="shared" ca="1" si="25"/>
        <v/>
      </c>
      <c r="AE123" s="78" t="str">
        <f t="shared" ca="1" si="26"/>
        <v/>
      </c>
      <c r="AF123" s="78" t="str">
        <f t="shared" ca="1" si="27"/>
        <v/>
      </c>
      <c r="AG123" s="78" t="str">
        <f t="shared" ca="1" si="28"/>
        <v/>
      </c>
      <c r="AH123" s="78" t="str">
        <f t="shared" ca="1" si="29"/>
        <v/>
      </c>
      <c r="AI123" s="78" t="str">
        <f t="shared" ca="1" si="30"/>
        <v/>
      </c>
      <c r="AJ123" s="78" t="str">
        <f t="shared" ca="1" si="31"/>
        <v/>
      </c>
      <c r="AK123" s="78" t="str">
        <f t="shared" ca="1" si="32"/>
        <v/>
      </c>
      <c r="AL123" s="78" t="str">
        <f t="shared" ca="1" si="33"/>
        <v/>
      </c>
      <c r="AM123" s="78" t="str">
        <f t="shared" ca="1" si="34"/>
        <v/>
      </c>
    </row>
    <row r="124" spans="1:39" ht="15.75" customHeight="1">
      <c r="A124" s="38">
        <v>122</v>
      </c>
      <c r="B124" s="38" t="str">
        <f>IF(ISBLANK(ID管理番号商品名入力!D124),"",ID管理番号商品名入力!D124)</f>
        <v/>
      </c>
      <c r="C124" s="39" t="str">
        <f>IF(ISBLANK(ID管理番号商品名入力!F124),"",ID管理番号商品名入力!F124)</f>
        <v/>
      </c>
      <c r="D124" s="22" t="str">
        <f>IF(ISBLANK(サンプル入力!J125),"",サンプル入力!J125)</f>
        <v/>
      </c>
      <c r="E124" s="80" t="str">
        <f>IFERROR(VLOOKUP($D124,配送グループ設定!$A$31:$H$40,6,FALSE),"")</f>
        <v/>
      </c>
      <c r="F124" s="80" t="str">
        <f>IFERROR(VLOOKUP($D124,配送グループ設定!$A$31:$H$40,8,FALSE),"")</f>
        <v/>
      </c>
      <c r="G124" s="78">
        <v>0</v>
      </c>
      <c r="H124" s="78">
        <v>0</v>
      </c>
      <c r="I124" s="78">
        <v>0</v>
      </c>
      <c r="J124" s="78">
        <v>1</v>
      </c>
      <c r="K124" s="78" t="str">
        <f>IF(ISBLANK(サンプル入力!M125),"",サンプル入力!M125)</f>
        <v/>
      </c>
      <c r="L124" s="78">
        <v>1</v>
      </c>
      <c r="M124" s="81" t="str">
        <f>IF(ISBLANK(中部・下部フリースペース作成!$E$10),"5",中部・下部フリースペース作成!$E$10&amp;",5")</f>
        <v>5</v>
      </c>
      <c r="N124" s="81" t="str">
        <f>IF(ISBLANK(商品台帳反映用!E429),"",商品台帳反映用!E429)</f>
        <v/>
      </c>
      <c r="O124" s="81" t="str">
        <f ca="1">IF(N124=0,0,IF(ISBLANK(サンプル入力!F125),"",'計算(サンプル)'!F125))</f>
        <v/>
      </c>
      <c r="P124" s="78" t="str">
        <f ca="1">IF(N124=0,0,OFFSET('計算(サンプル)'!$F125,0,MATCH("サンプル"&amp;CHAR(10)&amp;P$2&amp;"単価",'計算(サンプル)'!$F$3:$AB$3,0)-1))</f>
        <v/>
      </c>
      <c r="Q124" s="78" t="str">
        <f ca="1">IF(O124=0,0,OFFSET('計算(サンプル)'!$F125,0,MATCH("サンプル"&amp;CHAR(10)&amp;Q$2&amp;"単価",'計算(サンプル)'!$F$3:$AB$3,0)-1))</f>
        <v/>
      </c>
      <c r="R124" s="78" t="str">
        <f ca="1">IF(P124=0,0,OFFSET('計算(サンプル)'!$F125,0,MATCH("サンプル"&amp;CHAR(10)&amp;R$2&amp;"単価",'計算(サンプル)'!$F$3:$AB$3,0)-1))</f>
        <v/>
      </c>
      <c r="S124" s="78" t="str">
        <f ca="1">IF(Q124=0,0,OFFSET('計算(サンプル)'!$F125,0,MATCH("サンプル"&amp;CHAR(10)&amp;S$2&amp;"単価",'計算(サンプル)'!$F$3:$AB$3,0)-1))</f>
        <v/>
      </c>
      <c r="T124" s="78" t="str">
        <f ca="1">IF(R124=0,0,OFFSET('計算(サンプル)'!$F125,0,MATCH("サンプル"&amp;CHAR(10)&amp;T$2&amp;"単価",'計算(サンプル)'!$F$3:$AB$3,0)-1))</f>
        <v/>
      </c>
      <c r="U124" s="78" t="str">
        <f ca="1">IF(S124=0,0,OFFSET('計算(サンプル)'!$F125,0,MATCH("サンプル"&amp;CHAR(10)&amp;U$2&amp;"単価",'計算(サンプル)'!$F$3:$AB$3,0)-1))</f>
        <v/>
      </c>
      <c r="V124" s="78" t="str">
        <f ca="1">IF(T124=0,0,OFFSET('計算(サンプル)'!$F125,0,MATCH("サンプル"&amp;CHAR(10)&amp;V$2&amp;"単価",'計算(サンプル)'!$F$3:$AB$3,0)-1))</f>
        <v/>
      </c>
      <c r="W124" s="78" t="str">
        <f ca="1">IF(U124=0,0,OFFSET('計算(サンプル)'!$F125,0,MATCH("サンプル"&amp;CHAR(10)&amp;W$2&amp;"単価",'計算(サンプル)'!$F$3:$AB$3,0)-1))</f>
        <v/>
      </c>
      <c r="X124" s="78" t="str">
        <f ca="1">IF(V124=0,0,OFFSET('計算(サンプル)'!$F125,0,MATCH("サンプル"&amp;CHAR(10)&amp;X$2&amp;"単価",'計算(サンプル)'!$F$3:$AB$3,0)-1))</f>
        <v/>
      </c>
      <c r="Y124" s="78" t="str">
        <f ca="1">IF(W124=0,0,OFFSET('計算(サンプル)'!$F125,0,MATCH("サンプル"&amp;CHAR(10)&amp;Y$2&amp;"単価",'計算(サンプル)'!$F$3:$AB$3,0)-1))</f>
        <v/>
      </c>
      <c r="Z124" s="78" t="str">
        <f ca="1">IF(X124=0,0,OFFSET('計算(サンプル)'!$F125,0,MATCH("サンプル"&amp;CHAR(10)&amp;Z$2&amp;"単価",'計算(サンプル)'!$F$3:$AB$3,0)-1))</f>
        <v/>
      </c>
      <c r="AA124" s="78" t="str">
        <f ca="1">IF(Y124=0,0,OFFSET('計算(サンプル)'!$F125,0,MATCH("サンプル"&amp;CHAR(10)&amp;AA$2&amp;"単価",'計算(サンプル)'!$F$3:$AB$3,0)-1))</f>
        <v/>
      </c>
      <c r="AB124" s="78" t="str">
        <f t="shared" ca="1" si="23"/>
        <v/>
      </c>
      <c r="AC124" s="78" t="str">
        <f t="shared" ca="1" si="24"/>
        <v/>
      </c>
      <c r="AD124" s="78" t="str">
        <f t="shared" ca="1" si="25"/>
        <v/>
      </c>
      <c r="AE124" s="78" t="str">
        <f t="shared" ca="1" si="26"/>
        <v/>
      </c>
      <c r="AF124" s="78" t="str">
        <f t="shared" ca="1" si="27"/>
        <v/>
      </c>
      <c r="AG124" s="78" t="str">
        <f t="shared" ca="1" si="28"/>
        <v/>
      </c>
      <c r="AH124" s="78" t="str">
        <f t="shared" ca="1" si="29"/>
        <v/>
      </c>
      <c r="AI124" s="78" t="str">
        <f t="shared" ca="1" si="30"/>
        <v/>
      </c>
      <c r="AJ124" s="78" t="str">
        <f t="shared" ca="1" si="31"/>
        <v/>
      </c>
      <c r="AK124" s="78" t="str">
        <f t="shared" ca="1" si="32"/>
        <v/>
      </c>
      <c r="AL124" s="78" t="str">
        <f t="shared" ca="1" si="33"/>
        <v/>
      </c>
      <c r="AM124" s="78" t="str">
        <f t="shared" ca="1" si="34"/>
        <v/>
      </c>
    </row>
    <row r="125" spans="1:39" ht="15.75" customHeight="1">
      <c r="A125" s="38">
        <v>123</v>
      </c>
      <c r="B125" s="38" t="str">
        <f>IF(ISBLANK(ID管理番号商品名入力!D125),"",ID管理番号商品名入力!D125)</f>
        <v/>
      </c>
      <c r="C125" s="39" t="str">
        <f>IF(ISBLANK(ID管理番号商品名入力!F125),"",ID管理番号商品名入力!F125)</f>
        <v/>
      </c>
      <c r="D125" s="22" t="str">
        <f>IF(ISBLANK(サンプル入力!J126),"",サンプル入力!J126)</f>
        <v/>
      </c>
      <c r="E125" s="80" t="str">
        <f>IFERROR(VLOOKUP($D125,配送グループ設定!$A$31:$H$40,6,FALSE),"")</f>
        <v/>
      </c>
      <c r="F125" s="80" t="str">
        <f>IFERROR(VLOOKUP($D125,配送グループ設定!$A$31:$H$40,8,FALSE),"")</f>
        <v/>
      </c>
      <c r="G125" s="78">
        <v>0</v>
      </c>
      <c r="H125" s="78">
        <v>0</v>
      </c>
      <c r="I125" s="78">
        <v>0</v>
      </c>
      <c r="J125" s="78">
        <v>1</v>
      </c>
      <c r="K125" s="78" t="str">
        <f>IF(ISBLANK(サンプル入力!M126),"",サンプル入力!M126)</f>
        <v/>
      </c>
      <c r="L125" s="78">
        <v>1</v>
      </c>
      <c r="M125" s="81" t="str">
        <f>IF(ISBLANK(中部・下部フリースペース作成!$E$10),"5",中部・下部フリースペース作成!$E$10&amp;",5")</f>
        <v>5</v>
      </c>
      <c r="N125" s="81" t="str">
        <f>IF(ISBLANK(商品台帳反映用!E430),"",商品台帳反映用!E430)</f>
        <v/>
      </c>
      <c r="O125" s="81" t="str">
        <f ca="1">IF(N125=0,0,IF(ISBLANK(サンプル入力!F126),"",'計算(サンプル)'!F126))</f>
        <v/>
      </c>
      <c r="P125" s="78" t="str">
        <f ca="1">IF(N125=0,0,OFFSET('計算(サンプル)'!$F126,0,MATCH("サンプル"&amp;CHAR(10)&amp;P$2&amp;"単価",'計算(サンプル)'!$F$3:$AB$3,0)-1))</f>
        <v/>
      </c>
      <c r="Q125" s="78" t="str">
        <f ca="1">IF(O125=0,0,OFFSET('計算(サンプル)'!$F126,0,MATCH("サンプル"&amp;CHAR(10)&amp;Q$2&amp;"単価",'計算(サンプル)'!$F$3:$AB$3,0)-1))</f>
        <v/>
      </c>
      <c r="R125" s="78" t="str">
        <f ca="1">IF(P125=0,0,OFFSET('計算(サンプル)'!$F126,0,MATCH("サンプル"&amp;CHAR(10)&amp;R$2&amp;"単価",'計算(サンプル)'!$F$3:$AB$3,0)-1))</f>
        <v/>
      </c>
      <c r="S125" s="78" t="str">
        <f ca="1">IF(Q125=0,0,OFFSET('計算(サンプル)'!$F126,0,MATCH("サンプル"&amp;CHAR(10)&amp;S$2&amp;"単価",'計算(サンプル)'!$F$3:$AB$3,0)-1))</f>
        <v/>
      </c>
      <c r="T125" s="78" t="str">
        <f ca="1">IF(R125=0,0,OFFSET('計算(サンプル)'!$F126,0,MATCH("サンプル"&amp;CHAR(10)&amp;T$2&amp;"単価",'計算(サンプル)'!$F$3:$AB$3,0)-1))</f>
        <v/>
      </c>
      <c r="U125" s="78" t="str">
        <f ca="1">IF(S125=0,0,OFFSET('計算(サンプル)'!$F126,0,MATCH("サンプル"&amp;CHAR(10)&amp;U$2&amp;"単価",'計算(サンプル)'!$F$3:$AB$3,0)-1))</f>
        <v/>
      </c>
      <c r="V125" s="78" t="str">
        <f ca="1">IF(T125=0,0,OFFSET('計算(サンプル)'!$F126,0,MATCH("サンプル"&amp;CHAR(10)&amp;V$2&amp;"単価",'計算(サンプル)'!$F$3:$AB$3,0)-1))</f>
        <v/>
      </c>
      <c r="W125" s="78" t="str">
        <f ca="1">IF(U125=0,0,OFFSET('計算(サンプル)'!$F126,0,MATCH("サンプル"&amp;CHAR(10)&amp;W$2&amp;"単価",'計算(サンプル)'!$F$3:$AB$3,0)-1))</f>
        <v/>
      </c>
      <c r="X125" s="78" t="str">
        <f ca="1">IF(V125=0,0,OFFSET('計算(サンプル)'!$F126,0,MATCH("サンプル"&amp;CHAR(10)&amp;X$2&amp;"単価",'計算(サンプル)'!$F$3:$AB$3,0)-1))</f>
        <v/>
      </c>
      <c r="Y125" s="78" t="str">
        <f ca="1">IF(W125=0,0,OFFSET('計算(サンプル)'!$F126,0,MATCH("サンプル"&amp;CHAR(10)&amp;Y$2&amp;"単価",'計算(サンプル)'!$F$3:$AB$3,0)-1))</f>
        <v/>
      </c>
      <c r="Z125" s="78" t="str">
        <f ca="1">IF(X125=0,0,OFFSET('計算(サンプル)'!$F126,0,MATCH("サンプル"&amp;CHAR(10)&amp;Z$2&amp;"単価",'計算(サンプル)'!$F$3:$AB$3,0)-1))</f>
        <v/>
      </c>
      <c r="AA125" s="78" t="str">
        <f ca="1">IF(Y125=0,0,OFFSET('計算(サンプル)'!$F126,0,MATCH("サンプル"&amp;CHAR(10)&amp;AA$2&amp;"単価",'計算(サンプル)'!$F$3:$AB$3,0)-1))</f>
        <v/>
      </c>
      <c r="AB125" s="78" t="str">
        <f t="shared" ca="1" si="23"/>
        <v/>
      </c>
      <c r="AC125" s="78" t="str">
        <f t="shared" ca="1" si="24"/>
        <v/>
      </c>
      <c r="AD125" s="78" t="str">
        <f t="shared" ca="1" si="25"/>
        <v/>
      </c>
      <c r="AE125" s="78" t="str">
        <f t="shared" ca="1" si="26"/>
        <v/>
      </c>
      <c r="AF125" s="78" t="str">
        <f t="shared" ca="1" si="27"/>
        <v/>
      </c>
      <c r="AG125" s="78" t="str">
        <f t="shared" ca="1" si="28"/>
        <v/>
      </c>
      <c r="AH125" s="78" t="str">
        <f t="shared" ca="1" si="29"/>
        <v/>
      </c>
      <c r="AI125" s="78" t="str">
        <f t="shared" ca="1" si="30"/>
        <v/>
      </c>
      <c r="AJ125" s="78" t="str">
        <f t="shared" ca="1" si="31"/>
        <v/>
      </c>
      <c r="AK125" s="78" t="str">
        <f t="shared" ca="1" si="32"/>
        <v/>
      </c>
      <c r="AL125" s="78" t="str">
        <f t="shared" ca="1" si="33"/>
        <v/>
      </c>
      <c r="AM125" s="78" t="str">
        <f t="shared" ca="1" si="34"/>
        <v/>
      </c>
    </row>
    <row r="126" spans="1:39" ht="15.75" customHeight="1">
      <c r="A126" s="38">
        <v>124</v>
      </c>
      <c r="B126" s="38" t="str">
        <f>IF(ISBLANK(ID管理番号商品名入力!D126),"",ID管理番号商品名入力!D126)</f>
        <v/>
      </c>
      <c r="C126" s="39" t="str">
        <f>IF(ISBLANK(ID管理番号商品名入力!F126),"",ID管理番号商品名入力!F126)</f>
        <v/>
      </c>
      <c r="D126" s="22" t="str">
        <f>IF(ISBLANK(サンプル入力!J127),"",サンプル入力!J127)</f>
        <v/>
      </c>
      <c r="E126" s="80" t="str">
        <f>IFERROR(VLOOKUP($D126,配送グループ設定!$A$31:$H$40,6,FALSE),"")</f>
        <v/>
      </c>
      <c r="F126" s="80" t="str">
        <f>IFERROR(VLOOKUP($D126,配送グループ設定!$A$31:$H$40,8,FALSE),"")</f>
        <v/>
      </c>
      <c r="G126" s="78">
        <v>0</v>
      </c>
      <c r="H126" s="78">
        <v>0</v>
      </c>
      <c r="I126" s="78">
        <v>0</v>
      </c>
      <c r="J126" s="78">
        <v>1</v>
      </c>
      <c r="K126" s="78" t="str">
        <f>IF(ISBLANK(サンプル入力!M127),"",サンプル入力!M127)</f>
        <v/>
      </c>
      <c r="L126" s="78">
        <v>1</v>
      </c>
      <c r="M126" s="81" t="str">
        <f>IF(ISBLANK(中部・下部フリースペース作成!$E$10),"5",中部・下部フリースペース作成!$E$10&amp;",5")</f>
        <v>5</v>
      </c>
      <c r="N126" s="81" t="str">
        <f>IF(ISBLANK(商品台帳反映用!E431),"",商品台帳反映用!E431)</f>
        <v/>
      </c>
      <c r="O126" s="81" t="str">
        <f ca="1">IF(N126=0,0,IF(ISBLANK(サンプル入力!F127),"",'計算(サンプル)'!F127))</f>
        <v/>
      </c>
      <c r="P126" s="78" t="str">
        <f ca="1">IF(N126=0,0,OFFSET('計算(サンプル)'!$F127,0,MATCH("サンプル"&amp;CHAR(10)&amp;P$2&amp;"単価",'計算(サンプル)'!$F$3:$AB$3,0)-1))</f>
        <v/>
      </c>
      <c r="Q126" s="78" t="str">
        <f ca="1">IF(O126=0,0,OFFSET('計算(サンプル)'!$F127,0,MATCH("サンプル"&amp;CHAR(10)&amp;Q$2&amp;"単価",'計算(サンプル)'!$F$3:$AB$3,0)-1))</f>
        <v/>
      </c>
      <c r="R126" s="78" t="str">
        <f ca="1">IF(P126=0,0,OFFSET('計算(サンプル)'!$F127,0,MATCH("サンプル"&amp;CHAR(10)&amp;R$2&amp;"単価",'計算(サンプル)'!$F$3:$AB$3,0)-1))</f>
        <v/>
      </c>
      <c r="S126" s="78" t="str">
        <f ca="1">IF(Q126=0,0,OFFSET('計算(サンプル)'!$F127,0,MATCH("サンプル"&amp;CHAR(10)&amp;S$2&amp;"単価",'計算(サンプル)'!$F$3:$AB$3,0)-1))</f>
        <v/>
      </c>
      <c r="T126" s="78" t="str">
        <f ca="1">IF(R126=0,0,OFFSET('計算(サンプル)'!$F127,0,MATCH("サンプル"&amp;CHAR(10)&amp;T$2&amp;"単価",'計算(サンプル)'!$F$3:$AB$3,0)-1))</f>
        <v/>
      </c>
      <c r="U126" s="78" t="str">
        <f ca="1">IF(S126=0,0,OFFSET('計算(サンプル)'!$F127,0,MATCH("サンプル"&amp;CHAR(10)&amp;U$2&amp;"単価",'計算(サンプル)'!$F$3:$AB$3,0)-1))</f>
        <v/>
      </c>
      <c r="V126" s="78" t="str">
        <f ca="1">IF(T126=0,0,OFFSET('計算(サンプル)'!$F127,0,MATCH("サンプル"&amp;CHAR(10)&amp;V$2&amp;"単価",'計算(サンプル)'!$F$3:$AB$3,0)-1))</f>
        <v/>
      </c>
      <c r="W126" s="78" t="str">
        <f ca="1">IF(U126=0,0,OFFSET('計算(サンプル)'!$F127,0,MATCH("サンプル"&amp;CHAR(10)&amp;W$2&amp;"単価",'計算(サンプル)'!$F$3:$AB$3,0)-1))</f>
        <v/>
      </c>
      <c r="X126" s="78" t="str">
        <f ca="1">IF(V126=0,0,OFFSET('計算(サンプル)'!$F127,0,MATCH("サンプル"&amp;CHAR(10)&amp;X$2&amp;"単価",'計算(サンプル)'!$F$3:$AB$3,0)-1))</f>
        <v/>
      </c>
      <c r="Y126" s="78" t="str">
        <f ca="1">IF(W126=0,0,OFFSET('計算(サンプル)'!$F127,0,MATCH("サンプル"&amp;CHAR(10)&amp;Y$2&amp;"単価",'計算(サンプル)'!$F$3:$AB$3,0)-1))</f>
        <v/>
      </c>
      <c r="Z126" s="78" t="str">
        <f ca="1">IF(X126=0,0,OFFSET('計算(サンプル)'!$F127,0,MATCH("サンプル"&amp;CHAR(10)&amp;Z$2&amp;"単価",'計算(サンプル)'!$F$3:$AB$3,0)-1))</f>
        <v/>
      </c>
      <c r="AA126" s="78" t="str">
        <f ca="1">IF(Y126=0,0,OFFSET('計算(サンプル)'!$F127,0,MATCH("サンプル"&amp;CHAR(10)&amp;AA$2&amp;"単価",'計算(サンプル)'!$F$3:$AB$3,0)-1))</f>
        <v/>
      </c>
      <c r="AB126" s="78" t="str">
        <f t="shared" ca="1" si="23"/>
        <v/>
      </c>
      <c r="AC126" s="78" t="str">
        <f t="shared" ca="1" si="24"/>
        <v/>
      </c>
      <c r="AD126" s="78" t="str">
        <f t="shared" ca="1" si="25"/>
        <v/>
      </c>
      <c r="AE126" s="78" t="str">
        <f t="shared" ca="1" si="26"/>
        <v/>
      </c>
      <c r="AF126" s="78" t="str">
        <f t="shared" ca="1" si="27"/>
        <v/>
      </c>
      <c r="AG126" s="78" t="str">
        <f t="shared" ca="1" si="28"/>
        <v/>
      </c>
      <c r="AH126" s="78" t="str">
        <f t="shared" ca="1" si="29"/>
        <v/>
      </c>
      <c r="AI126" s="78" t="str">
        <f t="shared" ca="1" si="30"/>
        <v/>
      </c>
      <c r="AJ126" s="78" t="str">
        <f t="shared" ca="1" si="31"/>
        <v/>
      </c>
      <c r="AK126" s="78" t="str">
        <f t="shared" ca="1" si="32"/>
        <v/>
      </c>
      <c r="AL126" s="78" t="str">
        <f t="shared" ca="1" si="33"/>
        <v/>
      </c>
      <c r="AM126" s="78" t="str">
        <f t="shared" ca="1" si="34"/>
        <v/>
      </c>
    </row>
    <row r="127" spans="1:39" ht="15.75" customHeight="1">
      <c r="A127" s="38">
        <v>125</v>
      </c>
      <c r="B127" s="38" t="str">
        <f>IF(ISBLANK(ID管理番号商品名入力!D127),"",ID管理番号商品名入力!D127)</f>
        <v/>
      </c>
      <c r="C127" s="39" t="str">
        <f>IF(ISBLANK(ID管理番号商品名入力!F127),"",ID管理番号商品名入力!F127)</f>
        <v/>
      </c>
      <c r="D127" s="22" t="str">
        <f>IF(ISBLANK(サンプル入力!J128),"",サンプル入力!J128)</f>
        <v/>
      </c>
      <c r="E127" s="80" t="str">
        <f>IFERROR(VLOOKUP($D127,配送グループ設定!$A$31:$H$40,6,FALSE),"")</f>
        <v/>
      </c>
      <c r="F127" s="80" t="str">
        <f>IFERROR(VLOOKUP($D127,配送グループ設定!$A$31:$H$40,8,FALSE),"")</f>
        <v/>
      </c>
      <c r="G127" s="78">
        <v>0</v>
      </c>
      <c r="H127" s="78">
        <v>0</v>
      </c>
      <c r="I127" s="78">
        <v>0</v>
      </c>
      <c r="J127" s="78">
        <v>1</v>
      </c>
      <c r="K127" s="78" t="str">
        <f>IF(ISBLANK(サンプル入力!M128),"",サンプル入力!M128)</f>
        <v/>
      </c>
      <c r="L127" s="78">
        <v>1</v>
      </c>
      <c r="M127" s="81" t="str">
        <f>IF(ISBLANK(中部・下部フリースペース作成!$E$10),"5",中部・下部フリースペース作成!$E$10&amp;",5")</f>
        <v>5</v>
      </c>
      <c r="N127" s="81" t="str">
        <f>IF(ISBLANK(商品台帳反映用!E432),"",商品台帳反映用!E432)</f>
        <v/>
      </c>
      <c r="O127" s="81" t="str">
        <f ca="1">IF(N127=0,0,IF(ISBLANK(サンプル入力!F128),"",'計算(サンプル)'!F128))</f>
        <v/>
      </c>
      <c r="P127" s="78" t="str">
        <f ca="1">IF(N127=0,0,OFFSET('計算(サンプル)'!$F128,0,MATCH("サンプル"&amp;CHAR(10)&amp;P$2&amp;"単価",'計算(サンプル)'!$F$3:$AB$3,0)-1))</f>
        <v/>
      </c>
      <c r="Q127" s="78" t="str">
        <f ca="1">IF(O127=0,0,OFFSET('計算(サンプル)'!$F128,0,MATCH("サンプル"&amp;CHAR(10)&amp;Q$2&amp;"単価",'計算(サンプル)'!$F$3:$AB$3,0)-1))</f>
        <v/>
      </c>
      <c r="R127" s="78" t="str">
        <f ca="1">IF(P127=0,0,OFFSET('計算(サンプル)'!$F128,0,MATCH("サンプル"&amp;CHAR(10)&amp;R$2&amp;"単価",'計算(サンプル)'!$F$3:$AB$3,0)-1))</f>
        <v/>
      </c>
      <c r="S127" s="78" t="str">
        <f ca="1">IF(Q127=0,0,OFFSET('計算(サンプル)'!$F128,0,MATCH("サンプル"&amp;CHAR(10)&amp;S$2&amp;"単価",'計算(サンプル)'!$F$3:$AB$3,0)-1))</f>
        <v/>
      </c>
      <c r="T127" s="78" t="str">
        <f ca="1">IF(R127=0,0,OFFSET('計算(サンプル)'!$F128,0,MATCH("サンプル"&amp;CHAR(10)&amp;T$2&amp;"単価",'計算(サンプル)'!$F$3:$AB$3,0)-1))</f>
        <v/>
      </c>
      <c r="U127" s="78" t="str">
        <f ca="1">IF(S127=0,0,OFFSET('計算(サンプル)'!$F128,0,MATCH("サンプル"&amp;CHAR(10)&amp;U$2&amp;"単価",'計算(サンプル)'!$F$3:$AB$3,0)-1))</f>
        <v/>
      </c>
      <c r="V127" s="78" t="str">
        <f ca="1">IF(T127=0,0,OFFSET('計算(サンプル)'!$F128,0,MATCH("サンプル"&amp;CHAR(10)&amp;V$2&amp;"単価",'計算(サンプル)'!$F$3:$AB$3,0)-1))</f>
        <v/>
      </c>
      <c r="W127" s="78" t="str">
        <f ca="1">IF(U127=0,0,OFFSET('計算(サンプル)'!$F128,0,MATCH("サンプル"&amp;CHAR(10)&amp;W$2&amp;"単価",'計算(サンプル)'!$F$3:$AB$3,0)-1))</f>
        <v/>
      </c>
      <c r="X127" s="78" t="str">
        <f ca="1">IF(V127=0,0,OFFSET('計算(サンプル)'!$F128,0,MATCH("サンプル"&amp;CHAR(10)&amp;X$2&amp;"単価",'計算(サンプル)'!$F$3:$AB$3,0)-1))</f>
        <v/>
      </c>
      <c r="Y127" s="78" t="str">
        <f ca="1">IF(W127=0,0,OFFSET('計算(サンプル)'!$F128,0,MATCH("サンプル"&amp;CHAR(10)&amp;Y$2&amp;"単価",'計算(サンプル)'!$F$3:$AB$3,0)-1))</f>
        <v/>
      </c>
      <c r="Z127" s="78" t="str">
        <f ca="1">IF(X127=0,0,OFFSET('計算(サンプル)'!$F128,0,MATCH("サンプル"&amp;CHAR(10)&amp;Z$2&amp;"単価",'計算(サンプル)'!$F$3:$AB$3,0)-1))</f>
        <v/>
      </c>
      <c r="AA127" s="78" t="str">
        <f ca="1">IF(Y127=0,0,OFFSET('計算(サンプル)'!$F128,0,MATCH("サンプル"&amp;CHAR(10)&amp;AA$2&amp;"単価",'計算(サンプル)'!$F$3:$AB$3,0)-1))</f>
        <v/>
      </c>
      <c r="AB127" s="78" t="str">
        <f t="shared" ca="1" si="23"/>
        <v/>
      </c>
      <c r="AC127" s="78" t="str">
        <f t="shared" ca="1" si="24"/>
        <v/>
      </c>
      <c r="AD127" s="78" t="str">
        <f t="shared" ca="1" si="25"/>
        <v/>
      </c>
      <c r="AE127" s="78" t="str">
        <f t="shared" ca="1" si="26"/>
        <v/>
      </c>
      <c r="AF127" s="78" t="str">
        <f t="shared" ca="1" si="27"/>
        <v/>
      </c>
      <c r="AG127" s="78" t="str">
        <f t="shared" ca="1" si="28"/>
        <v/>
      </c>
      <c r="AH127" s="78" t="str">
        <f t="shared" ca="1" si="29"/>
        <v/>
      </c>
      <c r="AI127" s="78" t="str">
        <f t="shared" ca="1" si="30"/>
        <v/>
      </c>
      <c r="AJ127" s="78" t="str">
        <f t="shared" ca="1" si="31"/>
        <v/>
      </c>
      <c r="AK127" s="78" t="str">
        <f t="shared" ca="1" si="32"/>
        <v/>
      </c>
      <c r="AL127" s="78" t="str">
        <f t="shared" ca="1" si="33"/>
        <v/>
      </c>
      <c r="AM127" s="78" t="str">
        <f t="shared" ca="1" si="34"/>
        <v/>
      </c>
    </row>
    <row r="128" spans="1:39" ht="15.75" customHeight="1">
      <c r="A128" s="38">
        <v>126</v>
      </c>
      <c r="B128" s="38" t="str">
        <f>IF(ISBLANK(ID管理番号商品名入力!D128),"",ID管理番号商品名入力!D128)</f>
        <v/>
      </c>
      <c r="C128" s="39" t="str">
        <f>IF(ISBLANK(ID管理番号商品名入力!F128),"",ID管理番号商品名入力!F128)</f>
        <v/>
      </c>
      <c r="D128" s="22" t="str">
        <f>IF(ISBLANK(サンプル入力!J129),"",サンプル入力!J129)</f>
        <v/>
      </c>
      <c r="E128" s="80" t="str">
        <f>IFERROR(VLOOKUP($D128,配送グループ設定!$A$31:$H$40,6,FALSE),"")</f>
        <v/>
      </c>
      <c r="F128" s="80" t="str">
        <f>IFERROR(VLOOKUP($D128,配送グループ設定!$A$31:$H$40,8,FALSE),"")</f>
        <v/>
      </c>
      <c r="G128" s="78">
        <v>0</v>
      </c>
      <c r="H128" s="78">
        <v>0</v>
      </c>
      <c r="I128" s="78">
        <v>0</v>
      </c>
      <c r="J128" s="78">
        <v>1</v>
      </c>
      <c r="K128" s="78" t="str">
        <f>IF(ISBLANK(サンプル入力!M129),"",サンプル入力!M129)</f>
        <v/>
      </c>
      <c r="L128" s="78">
        <v>1</v>
      </c>
      <c r="M128" s="81" t="str">
        <f>IF(ISBLANK(中部・下部フリースペース作成!$E$10),"5",中部・下部フリースペース作成!$E$10&amp;",5")</f>
        <v>5</v>
      </c>
      <c r="N128" s="81" t="str">
        <f>IF(ISBLANK(商品台帳反映用!E433),"",商品台帳反映用!E433)</f>
        <v/>
      </c>
      <c r="O128" s="81" t="str">
        <f ca="1">IF(N128=0,0,IF(ISBLANK(サンプル入力!F129),"",'計算(サンプル)'!F129))</f>
        <v/>
      </c>
      <c r="P128" s="78" t="str">
        <f ca="1">IF(N128=0,0,OFFSET('計算(サンプル)'!$F129,0,MATCH("サンプル"&amp;CHAR(10)&amp;P$2&amp;"単価",'計算(サンプル)'!$F$3:$AB$3,0)-1))</f>
        <v/>
      </c>
      <c r="Q128" s="78" t="str">
        <f ca="1">IF(O128=0,0,OFFSET('計算(サンプル)'!$F129,0,MATCH("サンプル"&amp;CHAR(10)&amp;Q$2&amp;"単価",'計算(サンプル)'!$F$3:$AB$3,0)-1))</f>
        <v/>
      </c>
      <c r="R128" s="78" t="str">
        <f ca="1">IF(P128=0,0,OFFSET('計算(サンプル)'!$F129,0,MATCH("サンプル"&amp;CHAR(10)&amp;R$2&amp;"単価",'計算(サンプル)'!$F$3:$AB$3,0)-1))</f>
        <v/>
      </c>
      <c r="S128" s="78" t="str">
        <f ca="1">IF(Q128=0,0,OFFSET('計算(サンプル)'!$F129,0,MATCH("サンプル"&amp;CHAR(10)&amp;S$2&amp;"単価",'計算(サンプル)'!$F$3:$AB$3,0)-1))</f>
        <v/>
      </c>
      <c r="T128" s="78" t="str">
        <f ca="1">IF(R128=0,0,OFFSET('計算(サンプル)'!$F129,0,MATCH("サンプル"&amp;CHAR(10)&amp;T$2&amp;"単価",'計算(サンプル)'!$F$3:$AB$3,0)-1))</f>
        <v/>
      </c>
      <c r="U128" s="78" t="str">
        <f ca="1">IF(S128=0,0,OFFSET('計算(サンプル)'!$F129,0,MATCH("サンプル"&amp;CHAR(10)&amp;U$2&amp;"単価",'計算(サンプル)'!$F$3:$AB$3,0)-1))</f>
        <v/>
      </c>
      <c r="V128" s="78" t="str">
        <f ca="1">IF(T128=0,0,OFFSET('計算(サンプル)'!$F129,0,MATCH("サンプル"&amp;CHAR(10)&amp;V$2&amp;"単価",'計算(サンプル)'!$F$3:$AB$3,0)-1))</f>
        <v/>
      </c>
      <c r="W128" s="78" t="str">
        <f ca="1">IF(U128=0,0,OFFSET('計算(サンプル)'!$F129,0,MATCH("サンプル"&amp;CHAR(10)&amp;W$2&amp;"単価",'計算(サンプル)'!$F$3:$AB$3,0)-1))</f>
        <v/>
      </c>
      <c r="X128" s="78" t="str">
        <f ca="1">IF(V128=0,0,OFFSET('計算(サンプル)'!$F129,0,MATCH("サンプル"&amp;CHAR(10)&amp;X$2&amp;"単価",'計算(サンプル)'!$F$3:$AB$3,0)-1))</f>
        <v/>
      </c>
      <c r="Y128" s="78" t="str">
        <f ca="1">IF(W128=0,0,OFFSET('計算(サンプル)'!$F129,0,MATCH("サンプル"&amp;CHAR(10)&amp;Y$2&amp;"単価",'計算(サンプル)'!$F$3:$AB$3,0)-1))</f>
        <v/>
      </c>
      <c r="Z128" s="78" t="str">
        <f ca="1">IF(X128=0,0,OFFSET('計算(サンプル)'!$F129,0,MATCH("サンプル"&amp;CHAR(10)&amp;Z$2&amp;"単価",'計算(サンプル)'!$F$3:$AB$3,0)-1))</f>
        <v/>
      </c>
      <c r="AA128" s="78" t="str">
        <f ca="1">IF(Y128=0,0,OFFSET('計算(サンプル)'!$F129,0,MATCH("サンプル"&amp;CHAR(10)&amp;AA$2&amp;"単価",'計算(サンプル)'!$F$3:$AB$3,0)-1))</f>
        <v/>
      </c>
      <c r="AB128" s="78" t="str">
        <f t="shared" ca="1" si="23"/>
        <v/>
      </c>
      <c r="AC128" s="78" t="str">
        <f t="shared" ca="1" si="24"/>
        <v/>
      </c>
      <c r="AD128" s="78" t="str">
        <f t="shared" ca="1" si="25"/>
        <v/>
      </c>
      <c r="AE128" s="78" t="str">
        <f t="shared" ca="1" si="26"/>
        <v/>
      </c>
      <c r="AF128" s="78" t="str">
        <f t="shared" ca="1" si="27"/>
        <v/>
      </c>
      <c r="AG128" s="78" t="str">
        <f t="shared" ca="1" si="28"/>
        <v/>
      </c>
      <c r="AH128" s="78" t="str">
        <f t="shared" ca="1" si="29"/>
        <v/>
      </c>
      <c r="AI128" s="78" t="str">
        <f t="shared" ca="1" si="30"/>
        <v/>
      </c>
      <c r="AJ128" s="78" t="str">
        <f t="shared" ca="1" si="31"/>
        <v/>
      </c>
      <c r="AK128" s="78" t="str">
        <f t="shared" ca="1" si="32"/>
        <v/>
      </c>
      <c r="AL128" s="78" t="str">
        <f t="shared" ca="1" si="33"/>
        <v/>
      </c>
      <c r="AM128" s="78" t="str">
        <f t="shared" ca="1" si="34"/>
        <v/>
      </c>
    </row>
    <row r="129" spans="1:39" ht="15.75" customHeight="1">
      <c r="A129" s="38">
        <v>127</v>
      </c>
      <c r="B129" s="38" t="str">
        <f>IF(ISBLANK(ID管理番号商品名入力!D129),"",ID管理番号商品名入力!D129)</f>
        <v/>
      </c>
      <c r="C129" s="39" t="str">
        <f>IF(ISBLANK(ID管理番号商品名入力!F129),"",ID管理番号商品名入力!F129)</f>
        <v/>
      </c>
      <c r="D129" s="22" t="str">
        <f>IF(ISBLANK(サンプル入力!J130),"",サンプル入力!J130)</f>
        <v/>
      </c>
      <c r="E129" s="80" t="str">
        <f>IFERROR(VLOOKUP($D129,配送グループ設定!$A$31:$H$40,6,FALSE),"")</f>
        <v/>
      </c>
      <c r="F129" s="80" t="str">
        <f>IFERROR(VLOOKUP($D129,配送グループ設定!$A$31:$H$40,8,FALSE),"")</f>
        <v/>
      </c>
      <c r="G129" s="78">
        <v>0</v>
      </c>
      <c r="H129" s="78">
        <v>0</v>
      </c>
      <c r="I129" s="78">
        <v>0</v>
      </c>
      <c r="J129" s="78">
        <v>1</v>
      </c>
      <c r="K129" s="78" t="str">
        <f>IF(ISBLANK(サンプル入力!M130),"",サンプル入力!M130)</f>
        <v/>
      </c>
      <c r="L129" s="78">
        <v>1</v>
      </c>
      <c r="M129" s="81" t="str">
        <f>IF(ISBLANK(中部・下部フリースペース作成!$E$10),"5",中部・下部フリースペース作成!$E$10&amp;",5")</f>
        <v>5</v>
      </c>
      <c r="N129" s="81" t="str">
        <f>IF(ISBLANK(商品台帳反映用!E434),"",商品台帳反映用!E434)</f>
        <v/>
      </c>
      <c r="O129" s="81" t="str">
        <f ca="1">IF(N129=0,0,IF(ISBLANK(サンプル入力!F130),"",'計算(サンプル)'!F130))</f>
        <v/>
      </c>
      <c r="P129" s="78" t="str">
        <f ca="1">IF(N129=0,0,OFFSET('計算(サンプル)'!$F130,0,MATCH("サンプル"&amp;CHAR(10)&amp;P$2&amp;"単価",'計算(サンプル)'!$F$3:$AB$3,0)-1))</f>
        <v/>
      </c>
      <c r="Q129" s="78" t="str">
        <f ca="1">IF(O129=0,0,OFFSET('計算(サンプル)'!$F130,0,MATCH("サンプル"&amp;CHAR(10)&amp;Q$2&amp;"単価",'計算(サンプル)'!$F$3:$AB$3,0)-1))</f>
        <v/>
      </c>
      <c r="R129" s="78" t="str">
        <f ca="1">IF(P129=0,0,OFFSET('計算(サンプル)'!$F130,0,MATCH("サンプル"&amp;CHAR(10)&amp;R$2&amp;"単価",'計算(サンプル)'!$F$3:$AB$3,0)-1))</f>
        <v/>
      </c>
      <c r="S129" s="78" t="str">
        <f ca="1">IF(Q129=0,0,OFFSET('計算(サンプル)'!$F130,0,MATCH("サンプル"&amp;CHAR(10)&amp;S$2&amp;"単価",'計算(サンプル)'!$F$3:$AB$3,0)-1))</f>
        <v/>
      </c>
      <c r="T129" s="78" t="str">
        <f ca="1">IF(R129=0,0,OFFSET('計算(サンプル)'!$F130,0,MATCH("サンプル"&amp;CHAR(10)&amp;T$2&amp;"単価",'計算(サンプル)'!$F$3:$AB$3,0)-1))</f>
        <v/>
      </c>
      <c r="U129" s="78" t="str">
        <f ca="1">IF(S129=0,0,OFFSET('計算(サンプル)'!$F130,0,MATCH("サンプル"&amp;CHAR(10)&amp;U$2&amp;"単価",'計算(サンプル)'!$F$3:$AB$3,0)-1))</f>
        <v/>
      </c>
      <c r="V129" s="78" t="str">
        <f ca="1">IF(T129=0,0,OFFSET('計算(サンプル)'!$F130,0,MATCH("サンプル"&amp;CHAR(10)&amp;V$2&amp;"単価",'計算(サンプル)'!$F$3:$AB$3,0)-1))</f>
        <v/>
      </c>
      <c r="W129" s="78" t="str">
        <f ca="1">IF(U129=0,0,OFFSET('計算(サンプル)'!$F130,0,MATCH("サンプル"&amp;CHAR(10)&amp;W$2&amp;"単価",'計算(サンプル)'!$F$3:$AB$3,0)-1))</f>
        <v/>
      </c>
      <c r="X129" s="78" t="str">
        <f ca="1">IF(V129=0,0,OFFSET('計算(サンプル)'!$F130,0,MATCH("サンプル"&amp;CHAR(10)&amp;X$2&amp;"単価",'計算(サンプル)'!$F$3:$AB$3,0)-1))</f>
        <v/>
      </c>
      <c r="Y129" s="78" t="str">
        <f ca="1">IF(W129=0,0,OFFSET('計算(サンプル)'!$F130,0,MATCH("サンプル"&amp;CHAR(10)&amp;Y$2&amp;"単価",'計算(サンプル)'!$F$3:$AB$3,0)-1))</f>
        <v/>
      </c>
      <c r="Z129" s="78" t="str">
        <f ca="1">IF(X129=0,0,OFFSET('計算(サンプル)'!$F130,0,MATCH("サンプル"&amp;CHAR(10)&amp;Z$2&amp;"単価",'計算(サンプル)'!$F$3:$AB$3,0)-1))</f>
        <v/>
      </c>
      <c r="AA129" s="78" t="str">
        <f ca="1">IF(Y129=0,0,OFFSET('計算(サンプル)'!$F130,0,MATCH("サンプル"&amp;CHAR(10)&amp;AA$2&amp;"単価",'計算(サンプル)'!$F$3:$AB$3,0)-1))</f>
        <v/>
      </c>
      <c r="AB129" s="78" t="str">
        <f t="shared" ca="1" si="23"/>
        <v/>
      </c>
      <c r="AC129" s="78" t="str">
        <f t="shared" ca="1" si="24"/>
        <v/>
      </c>
      <c r="AD129" s="78" t="str">
        <f t="shared" ca="1" si="25"/>
        <v/>
      </c>
      <c r="AE129" s="78" t="str">
        <f t="shared" ca="1" si="26"/>
        <v/>
      </c>
      <c r="AF129" s="78" t="str">
        <f t="shared" ca="1" si="27"/>
        <v/>
      </c>
      <c r="AG129" s="78" t="str">
        <f t="shared" ca="1" si="28"/>
        <v/>
      </c>
      <c r="AH129" s="78" t="str">
        <f t="shared" ca="1" si="29"/>
        <v/>
      </c>
      <c r="AI129" s="78" t="str">
        <f t="shared" ca="1" si="30"/>
        <v/>
      </c>
      <c r="AJ129" s="78" t="str">
        <f t="shared" ca="1" si="31"/>
        <v/>
      </c>
      <c r="AK129" s="78" t="str">
        <f t="shared" ca="1" si="32"/>
        <v/>
      </c>
      <c r="AL129" s="78" t="str">
        <f t="shared" ca="1" si="33"/>
        <v/>
      </c>
      <c r="AM129" s="78" t="str">
        <f t="shared" ca="1" si="34"/>
        <v/>
      </c>
    </row>
    <row r="130" spans="1:39" ht="15.75" customHeight="1">
      <c r="A130" s="38">
        <v>128</v>
      </c>
      <c r="B130" s="38" t="str">
        <f>IF(ISBLANK(ID管理番号商品名入力!D130),"",ID管理番号商品名入力!D130)</f>
        <v/>
      </c>
      <c r="C130" s="39" t="str">
        <f>IF(ISBLANK(ID管理番号商品名入力!F130),"",ID管理番号商品名入力!F130)</f>
        <v/>
      </c>
      <c r="D130" s="22" t="str">
        <f>IF(ISBLANK(サンプル入力!J131),"",サンプル入力!J131)</f>
        <v/>
      </c>
      <c r="E130" s="80" t="str">
        <f>IFERROR(VLOOKUP($D130,配送グループ設定!$A$31:$H$40,6,FALSE),"")</f>
        <v/>
      </c>
      <c r="F130" s="80" t="str">
        <f>IFERROR(VLOOKUP($D130,配送グループ設定!$A$31:$H$40,8,FALSE),"")</f>
        <v/>
      </c>
      <c r="G130" s="78">
        <v>0</v>
      </c>
      <c r="H130" s="78">
        <v>0</v>
      </c>
      <c r="I130" s="78">
        <v>0</v>
      </c>
      <c r="J130" s="78">
        <v>1</v>
      </c>
      <c r="K130" s="78" t="str">
        <f>IF(ISBLANK(サンプル入力!M131),"",サンプル入力!M131)</f>
        <v/>
      </c>
      <c r="L130" s="78">
        <v>1</v>
      </c>
      <c r="M130" s="81" t="str">
        <f>IF(ISBLANK(中部・下部フリースペース作成!$E$10),"5",中部・下部フリースペース作成!$E$10&amp;",5")</f>
        <v>5</v>
      </c>
      <c r="N130" s="81" t="str">
        <f>IF(ISBLANK(商品台帳反映用!E435),"",商品台帳反映用!E435)</f>
        <v/>
      </c>
      <c r="O130" s="81" t="str">
        <f ca="1">IF(N130=0,0,IF(ISBLANK(サンプル入力!F131),"",'計算(サンプル)'!F131))</f>
        <v/>
      </c>
      <c r="P130" s="78" t="str">
        <f ca="1">IF(N130=0,0,OFFSET('計算(サンプル)'!$F131,0,MATCH("サンプル"&amp;CHAR(10)&amp;P$2&amp;"単価",'計算(サンプル)'!$F$3:$AB$3,0)-1))</f>
        <v/>
      </c>
      <c r="Q130" s="78" t="str">
        <f ca="1">IF(O130=0,0,OFFSET('計算(サンプル)'!$F131,0,MATCH("サンプル"&amp;CHAR(10)&amp;Q$2&amp;"単価",'計算(サンプル)'!$F$3:$AB$3,0)-1))</f>
        <v/>
      </c>
      <c r="R130" s="78" t="str">
        <f ca="1">IF(P130=0,0,OFFSET('計算(サンプル)'!$F131,0,MATCH("サンプル"&amp;CHAR(10)&amp;R$2&amp;"単価",'計算(サンプル)'!$F$3:$AB$3,0)-1))</f>
        <v/>
      </c>
      <c r="S130" s="78" t="str">
        <f ca="1">IF(Q130=0,0,OFFSET('計算(サンプル)'!$F131,0,MATCH("サンプル"&amp;CHAR(10)&amp;S$2&amp;"単価",'計算(サンプル)'!$F$3:$AB$3,0)-1))</f>
        <v/>
      </c>
      <c r="T130" s="78" t="str">
        <f ca="1">IF(R130=0,0,OFFSET('計算(サンプル)'!$F131,0,MATCH("サンプル"&amp;CHAR(10)&amp;T$2&amp;"単価",'計算(サンプル)'!$F$3:$AB$3,0)-1))</f>
        <v/>
      </c>
      <c r="U130" s="78" t="str">
        <f ca="1">IF(S130=0,0,OFFSET('計算(サンプル)'!$F131,0,MATCH("サンプル"&amp;CHAR(10)&amp;U$2&amp;"単価",'計算(サンプル)'!$F$3:$AB$3,0)-1))</f>
        <v/>
      </c>
      <c r="V130" s="78" t="str">
        <f ca="1">IF(T130=0,0,OFFSET('計算(サンプル)'!$F131,0,MATCH("サンプル"&amp;CHAR(10)&amp;V$2&amp;"単価",'計算(サンプル)'!$F$3:$AB$3,0)-1))</f>
        <v/>
      </c>
      <c r="W130" s="78" t="str">
        <f ca="1">IF(U130=0,0,OFFSET('計算(サンプル)'!$F131,0,MATCH("サンプル"&amp;CHAR(10)&amp;W$2&amp;"単価",'計算(サンプル)'!$F$3:$AB$3,0)-1))</f>
        <v/>
      </c>
      <c r="X130" s="78" t="str">
        <f ca="1">IF(V130=0,0,OFFSET('計算(サンプル)'!$F131,0,MATCH("サンプル"&amp;CHAR(10)&amp;X$2&amp;"単価",'計算(サンプル)'!$F$3:$AB$3,0)-1))</f>
        <v/>
      </c>
      <c r="Y130" s="78" t="str">
        <f ca="1">IF(W130=0,0,OFFSET('計算(サンプル)'!$F131,0,MATCH("サンプル"&amp;CHAR(10)&amp;Y$2&amp;"単価",'計算(サンプル)'!$F$3:$AB$3,0)-1))</f>
        <v/>
      </c>
      <c r="Z130" s="78" t="str">
        <f ca="1">IF(X130=0,0,OFFSET('計算(サンプル)'!$F131,0,MATCH("サンプル"&amp;CHAR(10)&amp;Z$2&amp;"単価",'計算(サンプル)'!$F$3:$AB$3,0)-1))</f>
        <v/>
      </c>
      <c r="AA130" s="78" t="str">
        <f ca="1">IF(Y130=0,0,OFFSET('計算(サンプル)'!$F131,0,MATCH("サンプル"&amp;CHAR(10)&amp;AA$2&amp;"単価",'計算(サンプル)'!$F$3:$AB$3,0)-1))</f>
        <v/>
      </c>
      <c r="AB130" s="78" t="str">
        <f t="shared" ca="1" si="23"/>
        <v/>
      </c>
      <c r="AC130" s="78" t="str">
        <f t="shared" ca="1" si="24"/>
        <v/>
      </c>
      <c r="AD130" s="78" t="str">
        <f t="shared" ca="1" si="25"/>
        <v/>
      </c>
      <c r="AE130" s="78" t="str">
        <f t="shared" ca="1" si="26"/>
        <v/>
      </c>
      <c r="AF130" s="78" t="str">
        <f t="shared" ca="1" si="27"/>
        <v/>
      </c>
      <c r="AG130" s="78" t="str">
        <f t="shared" ca="1" si="28"/>
        <v/>
      </c>
      <c r="AH130" s="78" t="str">
        <f t="shared" ca="1" si="29"/>
        <v/>
      </c>
      <c r="AI130" s="78" t="str">
        <f t="shared" ca="1" si="30"/>
        <v/>
      </c>
      <c r="AJ130" s="78" t="str">
        <f t="shared" ca="1" si="31"/>
        <v/>
      </c>
      <c r="AK130" s="78" t="str">
        <f t="shared" ca="1" si="32"/>
        <v/>
      </c>
      <c r="AL130" s="78" t="str">
        <f t="shared" ca="1" si="33"/>
        <v/>
      </c>
      <c r="AM130" s="78" t="str">
        <f t="shared" ca="1" si="34"/>
        <v/>
      </c>
    </row>
    <row r="131" spans="1:39" ht="15.75" customHeight="1">
      <c r="A131" s="38">
        <v>129</v>
      </c>
      <c r="B131" s="38" t="str">
        <f>IF(ISBLANK(ID管理番号商品名入力!D131),"",ID管理番号商品名入力!D131)</f>
        <v/>
      </c>
      <c r="C131" s="39" t="str">
        <f>IF(ISBLANK(ID管理番号商品名入力!F131),"",ID管理番号商品名入力!F131)</f>
        <v/>
      </c>
      <c r="D131" s="22" t="str">
        <f>IF(ISBLANK(サンプル入力!J132),"",サンプル入力!J132)</f>
        <v/>
      </c>
      <c r="E131" s="80" t="str">
        <f>IFERROR(VLOOKUP($D131,配送グループ設定!$A$31:$H$40,6,FALSE),"")</f>
        <v/>
      </c>
      <c r="F131" s="80" t="str">
        <f>IFERROR(VLOOKUP($D131,配送グループ設定!$A$31:$H$40,8,FALSE),"")</f>
        <v/>
      </c>
      <c r="G131" s="78">
        <v>0</v>
      </c>
      <c r="H131" s="78">
        <v>0</v>
      </c>
      <c r="I131" s="78">
        <v>0</v>
      </c>
      <c r="J131" s="78">
        <v>1</v>
      </c>
      <c r="K131" s="78" t="str">
        <f>IF(ISBLANK(サンプル入力!M132),"",サンプル入力!M132)</f>
        <v/>
      </c>
      <c r="L131" s="78">
        <v>1</v>
      </c>
      <c r="M131" s="81" t="str">
        <f>IF(ISBLANK(中部・下部フリースペース作成!$E$10),"5",中部・下部フリースペース作成!$E$10&amp;",5")</f>
        <v>5</v>
      </c>
      <c r="N131" s="81" t="str">
        <f>IF(ISBLANK(商品台帳反映用!E436),"",商品台帳反映用!E436)</f>
        <v/>
      </c>
      <c r="O131" s="81" t="str">
        <f ca="1">IF(N131=0,0,IF(ISBLANK(サンプル入力!F132),"",'計算(サンプル)'!F132))</f>
        <v/>
      </c>
      <c r="P131" s="78" t="str">
        <f ca="1">IF(N131=0,0,OFFSET('計算(サンプル)'!$F132,0,MATCH("サンプル"&amp;CHAR(10)&amp;P$2&amp;"単価",'計算(サンプル)'!$F$3:$AB$3,0)-1))</f>
        <v/>
      </c>
      <c r="Q131" s="78" t="str">
        <f ca="1">IF(O131=0,0,OFFSET('計算(サンプル)'!$F132,0,MATCH("サンプル"&amp;CHAR(10)&amp;Q$2&amp;"単価",'計算(サンプル)'!$F$3:$AB$3,0)-1))</f>
        <v/>
      </c>
      <c r="R131" s="78" t="str">
        <f ca="1">IF(P131=0,0,OFFSET('計算(サンプル)'!$F132,0,MATCH("サンプル"&amp;CHAR(10)&amp;R$2&amp;"単価",'計算(サンプル)'!$F$3:$AB$3,0)-1))</f>
        <v/>
      </c>
      <c r="S131" s="78" t="str">
        <f ca="1">IF(Q131=0,0,OFFSET('計算(サンプル)'!$F132,0,MATCH("サンプル"&amp;CHAR(10)&amp;S$2&amp;"単価",'計算(サンプル)'!$F$3:$AB$3,0)-1))</f>
        <v/>
      </c>
      <c r="T131" s="78" t="str">
        <f ca="1">IF(R131=0,0,OFFSET('計算(サンプル)'!$F132,0,MATCH("サンプル"&amp;CHAR(10)&amp;T$2&amp;"単価",'計算(サンプル)'!$F$3:$AB$3,0)-1))</f>
        <v/>
      </c>
      <c r="U131" s="78" t="str">
        <f ca="1">IF(S131=0,0,OFFSET('計算(サンプル)'!$F132,0,MATCH("サンプル"&amp;CHAR(10)&amp;U$2&amp;"単価",'計算(サンプル)'!$F$3:$AB$3,0)-1))</f>
        <v/>
      </c>
      <c r="V131" s="78" t="str">
        <f ca="1">IF(T131=0,0,OFFSET('計算(サンプル)'!$F132,0,MATCH("サンプル"&amp;CHAR(10)&amp;V$2&amp;"単価",'計算(サンプル)'!$F$3:$AB$3,0)-1))</f>
        <v/>
      </c>
      <c r="W131" s="78" t="str">
        <f ca="1">IF(U131=0,0,OFFSET('計算(サンプル)'!$F132,0,MATCH("サンプル"&amp;CHAR(10)&amp;W$2&amp;"単価",'計算(サンプル)'!$F$3:$AB$3,0)-1))</f>
        <v/>
      </c>
      <c r="X131" s="78" t="str">
        <f ca="1">IF(V131=0,0,OFFSET('計算(サンプル)'!$F132,0,MATCH("サンプル"&amp;CHAR(10)&amp;X$2&amp;"単価",'計算(サンプル)'!$F$3:$AB$3,0)-1))</f>
        <v/>
      </c>
      <c r="Y131" s="78" t="str">
        <f ca="1">IF(W131=0,0,OFFSET('計算(サンプル)'!$F132,0,MATCH("サンプル"&amp;CHAR(10)&amp;Y$2&amp;"単価",'計算(サンプル)'!$F$3:$AB$3,0)-1))</f>
        <v/>
      </c>
      <c r="Z131" s="78" t="str">
        <f ca="1">IF(X131=0,0,OFFSET('計算(サンプル)'!$F132,0,MATCH("サンプル"&amp;CHAR(10)&amp;Z$2&amp;"単価",'計算(サンプル)'!$F$3:$AB$3,0)-1))</f>
        <v/>
      </c>
      <c r="AA131" s="78" t="str">
        <f ca="1">IF(Y131=0,0,OFFSET('計算(サンプル)'!$F132,0,MATCH("サンプル"&amp;CHAR(10)&amp;AA$2&amp;"単価",'計算(サンプル)'!$F$3:$AB$3,0)-1))</f>
        <v/>
      </c>
      <c r="AB131" s="78" t="str">
        <f t="shared" ca="1" si="23"/>
        <v/>
      </c>
      <c r="AC131" s="78" t="str">
        <f t="shared" ca="1" si="24"/>
        <v/>
      </c>
      <c r="AD131" s="78" t="str">
        <f t="shared" ca="1" si="25"/>
        <v/>
      </c>
      <c r="AE131" s="78" t="str">
        <f t="shared" ca="1" si="26"/>
        <v/>
      </c>
      <c r="AF131" s="78" t="str">
        <f t="shared" ca="1" si="27"/>
        <v/>
      </c>
      <c r="AG131" s="78" t="str">
        <f t="shared" ca="1" si="28"/>
        <v/>
      </c>
      <c r="AH131" s="78" t="str">
        <f t="shared" ca="1" si="29"/>
        <v/>
      </c>
      <c r="AI131" s="78" t="str">
        <f t="shared" ca="1" si="30"/>
        <v/>
      </c>
      <c r="AJ131" s="78" t="str">
        <f t="shared" ca="1" si="31"/>
        <v/>
      </c>
      <c r="AK131" s="78" t="str">
        <f t="shared" ca="1" si="32"/>
        <v/>
      </c>
      <c r="AL131" s="78" t="str">
        <f t="shared" ca="1" si="33"/>
        <v/>
      </c>
      <c r="AM131" s="78" t="str">
        <f t="shared" ca="1" si="34"/>
        <v/>
      </c>
    </row>
    <row r="132" spans="1:39" ht="15.75" customHeight="1">
      <c r="A132" s="38">
        <v>130</v>
      </c>
      <c r="B132" s="38" t="str">
        <f>IF(ISBLANK(ID管理番号商品名入力!D132),"",ID管理番号商品名入力!D132)</f>
        <v/>
      </c>
      <c r="C132" s="39" t="str">
        <f>IF(ISBLANK(ID管理番号商品名入力!F132),"",ID管理番号商品名入力!F132)</f>
        <v/>
      </c>
      <c r="D132" s="22" t="str">
        <f>IF(ISBLANK(サンプル入力!J133),"",サンプル入力!J133)</f>
        <v/>
      </c>
      <c r="E132" s="80" t="str">
        <f>IFERROR(VLOOKUP($D132,配送グループ設定!$A$31:$H$40,6,FALSE),"")</f>
        <v/>
      </c>
      <c r="F132" s="80" t="str">
        <f>IFERROR(VLOOKUP($D132,配送グループ設定!$A$31:$H$40,8,FALSE),"")</f>
        <v/>
      </c>
      <c r="G132" s="78">
        <v>0</v>
      </c>
      <c r="H132" s="78">
        <v>0</v>
      </c>
      <c r="I132" s="78">
        <v>0</v>
      </c>
      <c r="J132" s="78">
        <v>1</v>
      </c>
      <c r="K132" s="78" t="str">
        <f>IF(ISBLANK(サンプル入力!M133),"",サンプル入力!M133)</f>
        <v/>
      </c>
      <c r="L132" s="78">
        <v>1</v>
      </c>
      <c r="M132" s="81" t="str">
        <f>IF(ISBLANK(中部・下部フリースペース作成!$E$10),"5",中部・下部フリースペース作成!$E$10&amp;",5")</f>
        <v>5</v>
      </c>
      <c r="N132" s="81" t="str">
        <f>IF(ISBLANK(商品台帳反映用!E437),"",商品台帳反映用!E437)</f>
        <v/>
      </c>
      <c r="O132" s="81" t="str">
        <f ca="1">IF(N132=0,0,IF(ISBLANK(サンプル入力!F133),"",'計算(サンプル)'!F133))</f>
        <v/>
      </c>
      <c r="P132" s="78" t="str">
        <f ca="1">IF(N132=0,0,OFFSET('計算(サンプル)'!$F133,0,MATCH("サンプル"&amp;CHAR(10)&amp;P$2&amp;"単価",'計算(サンプル)'!$F$3:$AB$3,0)-1))</f>
        <v/>
      </c>
      <c r="Q132" s="78" t="str">
        <f ca="1">IF(O132=0,0,OFFSET('計算(サンプル)'!$F133,0,MATCH("サンプル"&amp;CHAR(10)&amp;Q$2&amp;"単価",'計算(サンプル)'!$F$3:$AB$3,0)-1))</f>
        <v/>
      </c>
      <c r="R132" s="78" t="str">
        <f ca="1">IF(P132=0,0,OFFSET('計算(サンプル)'!$F133,0,MATCH("サンプル"&amp;CHAR(10)&amp;R$2&amp;"単価",'計算(サンプル)'!$F$3:$AB$3,0)-1))</f>
        <v/>
      </c>
      <c r="S132" s="78" t="str">
        <f ca="1">IF(Q132=0,0,OFFSET('計算(サンプル)'!$F133,0,MATCH("サンプル"&amp;CHAR(10)&amp;S$2&amp;"単価",'計算(サンプル)'!$F$3:$AB$3,0)-1))</f>
        <v/>
      </c>
      <c r="T132" s="78" t="str">
        <f ca="1">IF(R132=0,0,OFFSET('計算(サンプル)'!$F133,0,MATCH("サンプル"&amp;CHAR(10)&amp;T$2&amp;"単価",'計算(サンプル)'!$F$3:$AB$3,0)-1))</f>
        <v/>
      </c>
      <c r="U132" s="78" t="str">
        <f ca="1">IF(S132=0,0,OFFSET('計算(サンプル)'!$F133,0,MATCH("サンプル"&amp;CHAR(10)&amp;U$2&amp;"単価",'計算(サンプル)'!$F$3:$AB$3,0)-1))</f>
        <v/>
      </c>
      <c r="V132" s="78" t="str">
        <f ca="1">IF(T132=0,0,OFFSET('計算(サンプル)'!$F133,0,MATCH("サンプル"&amp;CHAR(10)&amp;V$2&amp;"単価",'計算(サンプル)'!$F$3:$AB$3,0)-1))</f>
        <v/>
      </c>
      <c r="W132" s="78" t="str">
        <f ca="1">IF(U132=0,0,OFFSET('計算(サンプル)'!$F133,0,MATCH("サンプル"&amp;CHAR(10)&amp;W$2&amp;"単価",'計算(サンプル)'!$F$3:$AB$3,0)-1))</f>
        <v/>
      </c>
      <c r="X132" s="78" t="str">
        <f ca="1">IF(V132=0,0,OFFSET('計算(サンプル)'!$F133,0,MATCH("サンプル"&amp;CHAR(10)&amp;X$2&amp;"単価",'計算(サンプル)'!$F$3:$AB$3,0)-1))</f>
        <v/>
      </c>
      <c r="Y132" s="78" t="str">
        <f ca="1">IF(W132=0,0,OFFSET('計算(サンプル)'!$F133,0,MATCH("サンプル"&amp;CHAR(10)&amp;Y$2&amp;"単価",'計算(サンプル)'!$F$3:$AB$3,0)-1))</f>
        <v/>
      </c>
      <c r="Z132" s="78" t="str">
        <f ca="1">IF(X132=0,0,OFFSET('計算(サンプル)'!$F133,0,MATCH("サンプル"&amp;CHAR(10)&amp;Z$2&amp;"単価",'計算(サンプル)'!$F$3:$AB$3,0)-1))</f>
        <v/>
      </c>
      <c r="AA132" s="78" t="str">
        <f ca="1">IF(Y132=0,0,OFFSET('計算(サンプル)'!$F133,0,MATCH("サンプル"&amp;CHAR(10)&amp;AA$2&amp;"単価",'計算(サンプル)'!$F$3:$AB$3,0)-1))</f>
        <v/>
      </c>
      <c r="AB132" s="78" t="str">
        <f t="shared" ref="AB132:AB149" ca="1" si="35">IFERROR(_xlfn.CEILING.MATH(P132*1.2),"")</f>
        <v/>
      </c>
      <c r="AC132" s="78" t="str">
        <f t="shared" ref="AC132:AC149" ca="1" si="36">IFERROR(_xlfn.CEILING.MATH(Q132*1.2),"")</f>
        <v/>
      </c>
      <c r="AD132" s="78" t="str">
        <f t="shared" ref="AD132:AD149" ca="1" si="37">IFERROR(_xlfn.CEILING.MATH(R132*1.2),"")</f>
        <v/>
      </c>
      <c r="AE132" s="78" t="str">
        <f t="shared" ref="AE132:AE149" ca="1" si="38">IFERROR(_xlfn.CEILING.MATH(S132*1.2),"")</f>
        <v/>
      </c>
      <c r="AF132" s="78" t="str">
        <f t="shared" ref="AF132:AF149" ca="1" si="39">IFERROR(_xlfn.CEILING.MATH(T132*1.2),"")</f>
        <v/>
      </c>
      <c r="AG132" s="78" t="str">
        <f t="shared" ref="AG132:AG149" ca="1" si="40">IFERROR(_xlfn.CEILING.MATH(U132*1.2),"")</f>
        <v/>
      </c>
      <c r="AH132" s="78" t="str">
        <f t="shared" ref="AH132:AH149" ca="1" si="41">IFERROR(_xlfn.CEILING.MATH(V132*1.2),"")</f>
        <v/>
      </c>
      <c r="AI132" s="78" t="str">
        <f t="shared" ref="AI132:AI149" ca="1" si="42">IFERROR(_xlfn.CEILING.MATH(W132*1.2),"")</f>
        <v/>
      </c>
      <c r="AJ132" s="78" t="str">
        <f t="shared" ref="AJ132:AJ149" ca="1" si="43">IFERROR(_xlfn.CEILING.MATH(X132*1.2),"")</f>
        <v/>
      </c>
      <c r="AK132" s="78" t="str">
        <f t="shared" ref="AK132:AK149" ca="1" si="44">IFERROR(_xlfn.CEILING.MATH(Y132*1.2),"")</f>
        <v/>
      </c>
      <c r="AL132" s="78" t="str">
        <f t="shared" ref="AL132:AL149" ca="1" si="45">IFERROR(_xlfn.CEILING.MATH(Z132*1.2),"")</f>
        <v/>
      </c>
      <c r="AM132" s="78" t="str">
        <f t="shared" ref="AM132:AM149" ca="1" si="46">IFERROR(_xlfn.CEILING.MATH(AA132*1.2),"")</f>
        <v/>
      </c>
    </row>
    <row r="133" spans="1:39" ht="15.75" customHeight="1">
      <c r="A133" s="38">
        <v>131</v>
      </c>
      <c r="B133" s="38" t="str">
        <f>IF(ISBLANK(ID管理番号商品名入力!D133),"",ID管理番号商品名入力!D133)</f>
        <v/>
      </c>
      <c r="C133" s="39" t="str">
        <f>IF(ISBLANK(ID管理番号商品名入力!F133),"",ID管理番号商品名入力!F133)</f>
        <v/>
      </c>
      <c r="D133" s="22" t="str">
        <f>IF(ISBLANK(サンプル入力!J134),"",サンプル入力!J134)</f>
        <v/>
      </c>
      <c r="E133" s="80" t="str">
        <f>IFERROR(VLOOKUP($D133,配送グループ設定!$A$31:$H$40,6,FALSE),"")</f>
        <v/>
      </c>
      <c r="F133" s="80" t="str">
        <f>IFERROR(VLOOKUP($D133,配送グループ設定!$A$31:$H$40,8,FALSE),"")</f>
        <v/>
      </c>
      <c r="G133" s="78">
        <v>0</v>
      </c>
      <c r="H133" s="78">
        <v>0</v>
      </c>
      <c r="I133" s="78">
        <v>0</v>
      </c>
      <c r="J133" s="78">
        <v>1</v>
      </c>
      <c r="K133" s="78" t="str">
        <f>IF(ISBLANK(サンプル入力!M134),"",サンプル入力!M134)</f>
        <v/>
      </c>
      <c r="L133" s="78">
        <v>1</v>
      </c>
      <c r="M133" s="81" t="str">
        <f>IF(ISBLANK(中部・下部フリースペース作成!$E$10),"5",中部・下部フリースペース作成!$E$10&amp;",5")</f>
        <v>5</v>
      </c>
      <c r="N133" s="81" t="str">
        <f>IF(ISBLANK(商品台帳反映用!E438),"",商品台帳反映用!E438)</f>
        <v/>
      </c>
      <c r="O133" s="81" t="str">
        <f ca="1">IF(N133=0,0,IF(ISBLANK(サンプル入力!F134),"",'計算(サンプル)'!F134))</f>
        <v/>
      </c>
      <c r="P133" s="78" t="str">
        <f ca="1">IF(N133=0,0,OFFSET('計算(サンプル)'!$F134,0,MATCH("サンプル"&amp;CHAR(10)&amp;P$2&amp;"単価",'計算(サンプル)'!$F$3:$AB$3,0)-1))</f>
        <v/>
      </c>
      <c r="Q133" s="78" t="str">
        <f ca="1">IF(O133=0,0,OFFSET('計算(サンプル)'!$F134,0,MATCH("サンプル"&amp;CHAR(10)&amp;Q$2&amp;"単価",'計算(サンプル)'!$F$3:$AB$3,0)-1))</f>
        <v/>
      </c>
      <c r="R133" s="78" t="str">
        <f ca="1">IF(P133=0,0,OFFSET('計算(サンプル)'!$F134,0,MATCH("サンプル"&amp;CHAR(10)&amp;R$2&amp;"単価",'計算(サンプル)'!$F$3:$AB$3,0)-1))</f>
        <v/>
      </c>
      <c r="S133" s="78" t="str">
        <f ca="1">IF(Q133=0,0,OFFSET('計算(サンプル)'!$F134,0,MATCH("サンプル"&amp;CHAR(10)&amp;S$2&amp;"単価",'計算(サンプル)'!$F$3:$AB$3,0)-1))</f>
        <v/>
      </c>
      <c r="T133" s="78" t="str">
        <f ca="1">IF(R133=0,0,OFFSET('計算(サンプル)'!$F134,0,MATCH("サンプル"&amp;CHAR(10)&amp;T$2&amp;"単価",'計算(サンプル)'!$F$3:$AB$3,0)-1))</f>
        <v/>
      </c>
      <c r="U133" s="78" t="str">
        <f ca="1">IF(S133=0,0,OFFSET('計算(サンプル)'!$F134,0,MATCH("サンプル"&amp;CHAR(10)&amp;U$2&amp;"単価",'計算(サンプル)'!$F$3:$AB$3,0)-1))</f>
        <v/>
      </c>
      <c r="V133" s="78" t="str">
        <f ca="1">IF(T133=0,0,OFFSET('計算(サンプル)'!$F134,0,MATCH("サンプル"&amp;CHAR(10)&amp;V$2&amp;"単価",'計算(サンプル)'!$F$3:$AB$3,0)-1))</f>
        <v/>
      </c>
      <c r="W133" s="78" t="str">
        <f ca="1">IF(U133=0,0,OFFSET('計算(サンプル)'!$F134,0,MATCH("サンプル"&amp;CHAR(10)&amp;W$2&amp;"単価",'計算(サンプル)'!$F$3:$AB$3,0)-1))</f>
        <v/>
      </c>
      <c r="X133" s="78" t="str">
        <f ca="1">IF(V133=0,0,OFFSET('計算(サンプル)'!$F134,0,MATCH("サンプル"&amp;CHAR(10)&amp;X$2&amp;"単価",'計算(サンプル)'!$F$3:$AB$3,0)-1))</f>
        <v/>
      </c>
      <c r="Y133" s="78" t="str">
        <f ca="1">IF(W133=0,0,OFFSET('計算(サンプル)'!$F134,0,MATCH("サンプル"&amp;CHAR(10)&amp;Y$2&amp;"単価",'計算(サンプル)'!$F$3:$AB$3,0)-1))</f>
        <v/>
      </c>
      <c r="Z133" s="78" t="str">
        <f ca="1">IF(X133=0,0,OFFSET('計算(サンプル)'!$F134,0,MATCH("サンプル"&amp;CHAR(10)&amp;Z$2&amp;"単価",'計算(サンプル)'!$F$3:$AB$3,0)-1))</f>
        <v/>
      </c>
      <c r="AA133" s="78" t="str">
        <f ca="1">IF(Y133=0,0,OFFSET('計算(サンプル)'!$F134,0,MATCH("サンプル"&amp;CHAR(10)&amp;AA$2&amp;"単価",'計算(サンプル)'!$F$3:$AB$3,0)-1))</f>
        <v/>
      </c>
      <c r="AB133" s="78" t="str">
        <f t="shared" ca="1" si="35"/>
        <v/>
      </c>
      <c r="AC133" s="78" t="str">
        <f t="shared" ca="1" si="36"/>
        <v/>
      </c>
      <c r="AD133" s="78" t="str">
        <f t="shared" ca="1" si="37"/>
        <v/>
      </c>
      <c r="AE133" s="78" t="str">
        <f t="shared" ca="1" si="38"/>
        <v/>
      </c>
      <c r="AF133" s="78" t="str">
        <f t="shared" ca="1" si="39"/>
        <v/>
      </c>
      <c r="AG133" s="78" t="str">
        <f t="shared" ca="1" si="40"/>
        <v/>
      </c>
      <c r="AH133" s="78" t="str">
        <f t="shared" ca="1" si="41"/>
        <v/>
      </c>
      <c r="AI133" s="78" t="str">
        <f t="shared" ca="1" si="42"/>
        <v/>
      </c>
      <c r="AJ133" s="78" t="str">
        <f t="shared" ca="1" si="43"/>
        <v/>
      </c>
      <c r="AK133" s="78" t="str">
        <f t="shared" ca="1" si="44"/>
        <v/>
      </c>
      <c r="AL133" s="78" t="str">
        <f t="shared" ca="1" si="45"/>
        <v/>
      </c>
      <c r="AM133" s="78" t="str">
        <f t="shared" ca="1" si="46"/>
        <v/>
      </c>
    </row>
    <row r="134" spans="1:39" ht="15.75" customHeight="1">
      <c r="A134" s="38">
        <v>132</v>
      </c>
      <c r="B134" s="38" t="str">
        <f>IF(ISBLANK(ID管理番号商品名入力!D134),"",ID管理番号商品名入力!D134)</f>
        <v/>
      </c>
      <c r="C134" s="39" t="str">
        <f>IF(ISBLANK(ID管理番号商品名入力!F134),"",ID管理番号商品名入力!F134)</f>
        <v/>
      </c>
      <c r="D134" s="22" t="str">
        <f>IF(ISBLANK(サンプル入力!J135),"",サンプル入力!J135)</f>
        <v/>
      </c>
      <c r="E134" s="80" t="str">
        <f>IFERROR(VLOOKUP($D134,配送グループ設定!$A$31:$H$40,6,FALSE),"")</f>
        <v/>
      </c>
      <c r="F134" s="80" t="str">
        <f>IFERROR(VLOOKUP($D134,配送グループ設定!$A$31:$H$40,8,FALSE),"")</f>
        <v/>
      </c>
      <c r="G134" s="78">
        <v>0</v>
      </c>
      <c r="H134" s="78">
        <v>0</v>
      </c>
      <c r="I134" s="78">
        <v>0</v>
      </c>
      <c r="J134" s="78">
        <v>1</v>
      </c>
      <c r="K134" s="78" t="str">
        <f>IF(ISBLANK(サンプル入力!M135),"",サンプル入力!M135)</f>
        <v/>
      </c>
      <c r="L134" s="78">
        <v>1</v>
      </c>
      <c r="M134" s="81" t="str">
        <f>IF(ISBLANK(中部・下部フリースペース作成!$E$10),"5",中部・下部フリースペース作成!$E$10&amp;",5")</f>
        <v>5</v>
      </c>
      <c r="N134" s="81" t="str">
        <f>IF(ISBLANK(商品台帳反映用!E439),"",商品台帳反映用!E439)</f>
        <v/>
      </c>
      <c r="O134" s="81" t="str">
        <f ca="1">IF(N134=0,0,IF(ISBLANK(サンプル入力!F135),"",'計算(サンプル)'!F135))</f>
        <v/>
      </c>
      <c r="P134" s="78" t="str">
        <f ca="1">IF(N134=0,0,OFFSET('計算(サンプル)'!$F135,0,MATCH("サンプル"&amp;CHAR(10)&amp;P$2&amp;"単価",'計算(サンプル)'!$F$3:$AB$3,0)-1))</f>
        <v/>
      </c>
      <c r="Q134" s="78" t="str">
        <f ca="1">IF(O134=0,0,OFFSET('計算(サンプル)'!$F135,0,MATCH("サンプル"&amp;CHAR(10)&amp;Q$2&amp;"単価",'計算(サンプル)'!$F$3:$AB$3,0)-1))</f>
        <v/>
      </c>
      <c r="R134" s="78" t="str">
        <f ca="1">IF(P134=0,0,OFFSET('計算(サンプル)'!$F135,0,MATCH("サンプル"&amp;CHAR(10)&amp;R$2&amp;"単価",'計算(サンプル)'!$F$3:$AB$3,0)-1))</f>
        <v/>
      </c>
      <c r="S134" s="78" t="str">
        <f ca="1">IF(Q134=0,0,OFFSET('計算(サンプル)'!$F135,0,MATCH("サンプル"&amp;CHAR(10)&amp;S$2&amp;"単価",'計算(サンプル)'!$F$3:$AB$3,0)-1))</f>
        <v/>
      </c>
      <c r="T134" s="78" t="str">
        <f ca="1">IF(R134=0,0,OFFSET('計算(サンプル)'!$F135,0,MATCH("サンプル"&amp;CHAR(10)&amp;T$2&amp;"単価",'計算(サンプル)'!$F$3:$AB$3,0)-1))</f>
        <v/>
      </c>
      <c r="U134" s="78" t="str">
        <f ca="1">IF(S134=0,0,OFFSET('計算(サンプル)'!$F135,0,MATCH("サンプル"&amp;CHAR(10)&amp;U$2&amp;"単価",'計算(サンプル)'!$F$3:$AB$3,0)-1))</f>
        <v/>
      </c>
      <c r="V134" s="78" t="str">
        <f ca="1">IF(T134=0,0,OFFSET('計算(サンプル)'!$F135,0,MATCH("サンプル"&amp;CHAR(10)&amp;V$2&amp;"単価",'計算(サンプル)'!$F$3:$AB$3,0)-1))</f>
        <v/>
      </c>
      <c r="W134" s="78" t="str">
        <f ca="1">IF(U134=0,0,OFFSET('計算(サンプル)'!$F135,0,MATCH("サンプル"&amp;CHAR(10)&amp;W$2&amp;"単価",'計算(サンプル)'!$F$3:$AB$3,0)-1))</f>
        <v/>
      </c>
      <c r="X134" s="78" t="str">
        <f ca="1">IF(V134=0,0,OFFSET('計算(サンプル)'!$F135,0,MATCH("サンプル"&amp;CHAR(10)&amp;X$2&amp;"単価",'計算(サンプル)'!$F$3:$AB$3,0)-1))</f>
        <v/>
      </c>
      <c r="Y134" s="78" t="str">
        <f ca="1">IF(W134=0,0,OFFSET('計算(サンプル)'!$F135,0,MATCH("サンプル"&amp;CHAR(10)&amp;Y$2&amp;"単価",'計算(サンプル)'!$F$3:$AB$3,0)-1))</f>
        <v/>
      </c>
      <c r="Z134" s="78" t="str">
        <f ca="1">IF(X134=0,0,OFFSET('計算(サンプル)'!$F135,0,MATCH("サンプル"&amp;CHAR(10)&amp;Z$2&amp;"単価",'計算(サンプル)'!$F$3:$AB$3,0)-1))</f>
        <v/>
      </c>
      <c r="AA134" s="78" t="str">
        <f ca="1">IF(Y134=0,0,OFFSET('計算(サンプル)'!$F135,0,MATCH("サンプル"&amp;CHAR(10)&amp;AA$2&amp;"単価",'計算(サンプル)'!$F$3:$AB$3,0)-1))</f>
        <v/>
      </c>
      <c r="AB134" s="78" t="str">
        <f t="shared" ca="1" si="35"/>
        <v/>
      </c>
      <c r="AC134" s="78" t="str">
        <f t="shared" ca="1" si="36"/>
        <v/>
      </c>
      <c r="AD134" s="78" t="str">
        <f t="shared" ca="1" si="37"/>
        <v/>
      </c>
      <c r="AE134" s="78" t="str">
        <f t="shared" ca="1" si="38"/>
        <v/>
      </c>
      <c r="AF134" s="78" t="str">
        <f t="shared" ca="1" si="39"/>
        <v/>
      </c>
      <c r="AG134" s="78" t="str">
        <f t="shared" ca="1" si="40"/>
        <v/>
      </c>
      <c r="AH134" s="78" t="str">
        <f t="shared" ca="1" si="41"/>
        <v/>
      </c>
      <c r="AI134" s="78" t="str">
        <f t="shared" ca="1" si="42"/>
        <v/>
      </c>
      <c r="AJ134" s="78" t="str">
        <f t="shared" ca="1" si="43"/>
        <v/>
      </c>
      <c r="AK134" s="78" t="str">
        <f t="shared" ca="1" si="44"/>
        <v/>
      </c>
      <c r="AL134" s="78" t="str">
        <f t="shared" ca="1" si="45"/>
        <v/>
      </c>
      <c r="AM134" s="78" t="str">
        <f t="shared" ca="1" si="46"/>
        <v/>
      </c>
    </row>
    <row r="135" spans="1:39" ht="15.75" customHeight="1">
      <c r="A135" s="38">
        <v>133</v>
      </c>
      <c r="B135" s="38" t="str">
        <f>IF(ISBLANK(ID管理番号商品名入力!D135),"",ID管理番号商品名入力!D135)</f>
        <v/>
      </c>
      <c r="C135" s="39" t="str">
        <f>IF(ISBLANK(ID管理番号商品名入力!F135),"",ID管理番号商品名入力!F135)</f>
        <v/>
      </c>
      <c r="D135" s="22" t="str">
        <f>IF(ISBLANK(サンプル入力!J136),"",サンプル入力!J136)</f>
        <v/>
      </c>
      <c r="E135" s="80" t="str">
        <f>IFERROR(VLOOKUP($D135,配送グループ設定!$A$31:$H$40,6,FALSE),"")</f>
        <v/>
      </c>
      <c r="F135" s="80" t="str">
        <f>IFERROR(VLOOKUP($D135,配送グループ設定!$A$31:$H$40,8,FALSE),"")</f>
        <v/>
      </c>
      <c r="G135" s="78">
        <v>0</v>
      </c>
      <c r="H135" s="78">
        <v>0</v>
      </c>
      <c r="I135" s="78">
        <v>0</v>
      </c>
      <c r="J135" s="78">
        <v>1</v>
      </c>
      <c r="K135" s="78" t="str">
        <f>IF(ISBLANK(サンプル入力!M136),"",サンプル入力!M136)</f>
        <v/>
      </c>
      <c r="L135" s="78">
        <v>1</v>
      </c>
      <c r="M135" s="81" t="str">
        <f>IF(ISBLANK(中部・下部フリースペース作成!$E$10),"5",中部・下部フリースペース作成!$E$10&amp;",5")</f>
        <v>5</v>
      </c>
      <c r="N135" s="81" t="str">
        <f>IF(ISBLANK(商品台帳反映用!E440),"",商品台帳反映用!E440)</f>
        <v/>
      </c>
      <c r="O135" s="81" t="str">
        <f ca="1">IF(N135=0,0,IF(ISBLANK(サンプル入力!F136),"",'計算(サンプル)'!F136))</f>
        <v/>
      </c>
      <c r="P135" s="78" t="str">
        <f ca="1">IF(N135=0,0,OFFSET('計算(サンプル)'!$F136,0,MATCH("サンプル"&amp;CHAR(10)&amp;P$2&amp;"単価",'計算(サンプル)'!$F$3:$AB$3,0)-1))</f>
        <v/>
      </c>
      <c r="Q135" s="78" t="str">
        <f ca="1">IF(O135=0,0,OFFSET('計算(サンプル)'!$F136,0,MATCH("サンプル"&amp;CHAR(10)&amp;Q$2&amp;"単価",'計算(サンプル)'!$F$3:$AB$3,0)-1))</f>
        <v/>
      </c>
      <c r="R135" s="78" t="str">
        <f ca="1">IF(P135=0,0,OFFSET('計算(サンプル)'!$F136,0,MATCH("サンプル"&amp;CHAR(10)&amp;R$2&amp;"単価",'計算(サンプル)'!$F$3:$AB$3,0)-1))</f>
        <v/>
      </c>
      <c r="S135" s="78" t="str">
        <f ca="1">IF(Q135=0,0,OFFSET('計算(サンプル)'!$F136,0,MATCH("サンプル"&amp;CHAR(10)&amp;S$2&amp;"単価",'計算(サンプル)'!$F$3:$AB$3,0)-1))</f>
        <v/>
      </c>
      <c r="T135" s="78" t="str">
        <f ca="1">IF(R135=0,0,OFFSET('計算(サンプル)'!$F136,0,MATCH("サンプル"&amp;CHAR(10)&amp;T$2&amp;"単価",'計算(サンプル)'!$F$3:$AB$3,0)-1))</f>
        <v/>
      </c>
      <c r="U135" s="78" t="str">
        <f ca="1">IF(S135=0,0,OFFSET('計算(サンプル)'!$F136,0,MATCH("サンプル"&amp;CHAR(10)&amp;U$2&amp;"単価",'計算(サンプル)'!$F$3:$AB$3,0)-1))</f>
        <v/>
      </c>
      <c r="V135" s="78" t="str">
        <f ca="1">IF(T135=0,0,OFFSET('計算(サンプル)'!$F136,0,MATCH("サンプル"&amp;CHAR(10)&amp;V$2&amp;"単価",'計算(サンプル)'!$F$3:$AB$3,0)-1))</f>
        <v/>
      </c>
      <c r="W135" s="78" t="str">
        <f ca="1">IF(U135=0,0,OFFSET('計算(サンプル)'!$F136,0,MATCH("サンプル"&amp;CHAR(10)&amp;W$2&amp;"単価",'計算(サンプル)'!$F$3:$AB$3,0)-1))</f>
        <v/>
      </c>
      <c r="X135" s="78" t="str">
        <f ca="1">IF(V135=0,0,OFFSET('計算(サンプル)'!$F136,0,MATCH("サンプル"&amp;CHAR(10)&amp;X$2&amp;"単価",'計算(サンプル)'!$F$3:$AB$3,0)-1))</f>
        <v/>
      </c>
      <c r="Y135" s="78" t="str">
        <f ca="1">IF(W135=0,0,OFFSET('計算(サンプル)'!$F136,0,MATCH("サンプル"&amp;CHAR(10)&amp;Y$2&amp;"単価",'計算(サンプル)'!$F$3:$AB$3,0)-1))</f>
        <v/>
      </c>
      <c r="Z135" s="78" t="str">
        <f ca="1">IF(X135=0,0,OFFSET('計算(サンプル)'!$F136,0,MATCH("サンプル"&amp;CHAR(10)&amp;Z$2&amp;"単価",'計算(サンプル)'!$F$3:$AB$3,0)-1))</f>
        <v/>
      </c>
      <c r="AA135" s="78" t="str">
        <f ca="1">IF(Y135=0,0,OFFSET('計算(サンプル)'!$F136,0,MATCH("サンプル"&amp;CHAR(10)&amp;AA$2&amp;"単価",'計算(サンプル)'!$F$3:$AB$3,0)-1))</f>
        <v/>
      </c>
      <c r="AB135" s="78" t="str">
        <f t="shared" ca="1" si="35"/>
        <v/>
      </c>
      <c r="AC135" s="78" t="str">
        <f t="shared" ca="1" si="36"/>
        <v/>
      </c>
      <c r="AD135" s="78" t="str">
        <f t="shared" ca="1" si="37"/>
        <v/>
      </c>
      <c r="AE135" s="78" t="str">
        <f t="shared" ca="1" si="38"/>
        <v/>
      </c>
      <c r="AF135" s="78" t="str">
        <f t="shared" ca="1" si="39"/>
        <v/>
      </c>
      <c r="AG135" s="78" t="str">
        <f t="shared" ca="1" si="40"/>
        <v/>
      </c>
      <c r="AH135" s="78" t="str">
        <f t="shared" ca="1" si="41"/>
        <v/>
      </c>
      <c r="AI135" s="78" t="str">
        <f t="shared" ca="1" si="42"/>
        <v/>
      </c>
      <c r="AJ135" s="78" t="str">
        <f t="shared" ca="1" si="43"/>
        <v/>
      </c>
      <c r="AK135" s="78" t="str">
        <f t="shared" ca="1" si="44"/>
        <v/>
      </c>
      <c r="AL135" s="78" t="str">
        <f t="shared" ca="1" si="45"/>
        <v/>
      </c>
      <c r="AM135" s="78" t="str">
        <f t="shared" ca="1" si="46"/>
        <v/>
      </c>
    </row>
    <row r="136" spans="1:39" ht="15.75" customHeight="1">
      <c r="A136" s="38">
        <v>134</v>
      </c>
      <c r="B136" s="38" t="str">
        <f>IF(ISBLANK(ID管理番号商品名入力!D136),"",ID管理番号商品名入力!D136)</f>
        <v/>
      </c>
      <c r="C136" s="39" t="str">
        <f>IF(ISBLANK(ID管理番号商品名入力!F136),"",ID管理番号商品名入力!F136)</f>
        <v/>
      </c>
      <c r="D136" s="22" t="str">
        <f>IF(ISBLANK(サンプル入力!J137),"",サンプル入力!J137)</f>
        <v/>
      </c>
      <c r="E136" s="80" t="str">
        <f>IFERROR(VLOOKUP($D136,配送グループ設定!$A$31:$H$40,6,FALSE),"")</f>
        <v/>
      </c>
      <c r="F136" s="80" t="str">
        <f>IFERROR(VLOOKUP($D136,配送グループ設定!$A$31:$H$40,8,FALSE),"")</f>
        <v/>
      </c>
      <c r="G136" s="78">
        <v>0</v>
      </c>
      <c r="H136" s="78">
        <v>0</v>
      </c>
      <c r="I136" s="78">
        <v>0</v>
      </c>
      <c r="J136" s="78">
        <v>1</v>
      </c>
      <c r="K136" s="78" t="str">
        <f>IF(ISBLANK(サンプル入力!M137),"",サンプル入力!M137)</f>
        <v/>
      </c>
      <c r="L136" s="78">
        <v>1</v>
      </c>
      <c r="M136" s="81" t="str">
        <f>IF(ISBLANK(中部・下部フリースペース作成!$E$10),"5",中部・下部フリースペース作成!$E$10&amp;",5")</f>
        <v>5</v>
      </c>
      <c r="N136" s="81" t="str">
        <f>IF(ISBLANK(商品台帳反映用!E441),"",商品台帳反映用!E441)</f>
        <v/>
      </c>
      <c r="O136" s="81" t="str">
        <f ca="1">IF(N136=0,0,IF(ISBLANK(サンプル入力!F137),"",'計算(サンプル)'!F137))</f>
        <v/>
      </c>
      <c r="P136" s="78" t="str">
        <f ca="1">IF(N136=0,0,OFFSET('計算(サンプル)'!$F137,0,MATCH("サンプル"&amp;CHAR(10)&amp;P$2&amp;"単価",'計算(サンプル)'!$F$3:$AB$3,0)-1))</f>
        <v/>
      </c>
      <c r="Q136" s="78" t="str">
        <f ca="1">IF(O136=0,0,OFFSET('計算(サンプル)'!$F137,0,MATCH("サンプル"&amp;CHAR(10)&amp;Q$2&amp;"単価",'計算(サンプル)'!$F$3:$AB$3,0)-1))</f>
        <v/>
      </c>
      <c r="R136" s="78" t="str">
        <f ca="1">IF(P136=0,0,OFFSET('計算(サンプル)'!$F137,0,MATCH("サンプル"&amp;CHAR(10)&amp;R$2&amp;"単価",'計算(サンプル)'!$F$3:$AB$3,0)-1))</f>
        <v/>
      </c>
      <c r="S136" s="78" t="str">
        <f ca="1">IF(Q136=0,0,OFFSET('計算(サンプル)'!$F137,0,MATCH("サンプル"&amp;CHAR(10)&amp;S$2&amp;"単価",'計算(サンプル)'!$F$3:$AB$3,0)-1))</f>
        <v/>
      </c>
      <c r="T136" s="78" t="str">
        <f ca="1">IF(R136=0,0,OFFSET('計算(サンプル)'!$F137,0,MATCH("サンプル"&amp;CHAR(10)&amp;T$2&amp;"単価",'計算(サンプル)'!$F$3:$AB$3,0)-1))</f>
        <v/>
      </c>
      <c r="U136" s="78" t="str">
        <f ca="1">IF(S136=0,0,OFFSET('計算(サンプル)'!$F137,0,MATCH("サンプル"&amp;CHAR(10)&amp;U$2&amp;"単価",'計算(サンプル)'!$F$3:$AB$3,0)-1))</f>
        <v/>
      </c>
      <c r="V136" s="78" t="str">
        <f ca="1">IF(T136=0,0,OFFSET('計算(サンプル)'!$F137,0,MATCH("サンプル"&amp;CHAR(10)&amp;V$2&amp;"単価",'計算(サンプル)'!$F$3:$AB$3,0)-1))</f>
        <v/>
      </c>
      <c r="W136" s="78" t="str">
        <f ca="1">IF(U136=0,0,OFFSET('計算(サンプル)'!$F137,0,MATCH("サンプル"&amp;CHAR(10)&amp;W$2&amp;"単価",'計算(サンプル)'!$F$3:$AB$3,0)-1))</f>
        <v/>
      </c>
      <c r="X136" s="78" t="str">
        <f ca="1">IF(V136=0,0,OFFSET('計算(サンプル)'!$F137,0,MATCH("サンプル"&amp;CHAR(10)&amp;X$2&amp;"単価",'計算(サンプル)'!$F$3:$AB$3,0)-1))</f>
        <v/>
      </c>
      <c r="Y136" s="78" t="str">
        <f ca="1">IF(W136=0,0,OFFSET('計算(サンプル)'!$F137,0,MATCH("サンプル"&amp;CHAR(10)&amp;Y$2&amp;"単価",'計算(サンプル)'!$F$3:$AB$3,0)-1))</f>
        <v/>
      </c>
      <c r="Z136" s="78" t="str">
        <f ca="1">IF(X136=0,0,OFFSET('計算(サンプル)'!$F137,0,MATCH("サンプル"&amp;CHAR(10)&amp;Z$2&amp;"単価",'計算(サンプル)'!$F$3:$AB$3,0)-1))</f>
        <v/>
      </c>
      <c r="AA136" s="78" t="str">
        <f ca="1">IF(Y136=0,0,OFFSET('計算(サンプル)'!$F137,0,MATCH("サンプル"&amp;CHAR(10)&amp;AA$2&amp;"単価",'計算(サンプル)'!$F$3:$AB$3,0)-1))</f>
        <v/>
      </c>
      <c r="AB136" s="78" t="str">
        <f t="shared" ca="1" si="35"/>
        <v/>
      </c>
      <c r="AC136" s="78" t="str">
        <f t="shared" ca="1" si="36"/>
        <v/>
      </c>
      <c r="AD136" s="78" t="str">
        <f t="shared" ca="1" si="37"/>
        <v/>
      </c>
      <c r="AE136" s="78" t="str">
        <f t="shared" ca="1" si="38"/>
        <v/>
      </c>
      <c r="AF136" s="78" t="str">
        <f t="shared" ca="1" si="39"/>
        <v/>
      </c>
      <c r="AG136" s="78" t="str">
        <f t="shared" ca="1" si="40"/>
        <v/>
      </c>
      <c r="AH136" s="78" t="str">
        <f t="shared" ca="1" si="41"/>
        <v/>
      </c>
      <c r="AI136" s="78" t="str">
        <f t="shared" ca="1" si="42"/>
        <v/>
      </c>
      <c r="AJ136" s="78" t="str">
        <f t="shared" ca="1" si="43"/>
        <v/>
      </c>
      <c r="AK136" s="78" t="str">
        <f t="shared" ca="1" si="44"/>
        <v/>
      </c>
      <c r="AL136" s="78" t="str">
        <f t="shared" ca="1" si="45"/>
        <v/>
      </c>
      <c r="AM136" s="78" t="str">
        <f t="shared" ca="1" si="46"/>
        <v/>
      </c>
    </row>
    <row r="137" spans="1:39" ht="15.75" customHeight="1">
      <c r="A137" s="38">
        <v>135</v>
      </c>
      <c r="B137" s="38" t="str">
        <f>IF(ISBLANK(ID管理番号商品名入力!D137),"",ID管理番号商品名入力!D137)</f>
        <v/>
      </c>
      <c r="C137" s="39" t="str">
        <f>IF(ISBLANK(ID管理番号商品名入力!F137),"",ID管理番号商品名入力!F137)</f>
        <v/>
      </c>
      <c r="D137" s="22" t="str">
        <f>IF(ISBLANK(サンプル入力!J138),"",サンプル入力!J138)</f>
        <v/>
      </c>
      <c r="E137" s="80" t="str">
        <f>IFERROR(VLOOKUP($D137,配送グループ設定!$A$31:$H$40,6,FALSE),"")</f>
        <v/>
      </c>
      <c r="F137" s="80" t="str">
        <f>IFERROR(VLOOKUP($D137,配送グループ設定!$A$31:$H$40,8,FALSE),"")</f>
        <v/>
      </c>
      <c r="G137" s="78">
        <v>0</v>
      </c>
      <c r="H137" s="78">
        <v>0</v>
      </c>
      <c r="I137" s="78">
        <v>0</v>
      </c>
      <c r="J137" s="78">
        <v>1</v>
      </c>
      <c r="K137" s="78" t="str">
        <f>IF(ISBLANK(サンプル入力!M138),"",サンプル入力!M138)</f>
        <v/>
      </c>
      <c r="L137" s="78">
        <v>1</v>
      </c>
      <c r="M137" s="81" t="str">
        <f>IF(ISBLANK(中部・下部フリースペース作成!$E$10),"5",中部・下部フリースペース作成!$E$10&amp;",5")</f>
        <v>5</v>
      </c>
      <c r="N137" s="81" t="str">
        <f>IF(ISBLANK(商品台帳反映用!E442),"",商品台帳反映用!E442)</f>
        <v/>
      </c>
      <c r="O137" s="81" t="str">
        <f ca="1">IF(N137=0,0,IF(ISBLANK(サンプル入力!F138),"",'計算(サンプル)'!F138))</f>
        <v/>
      </c>
      <c r="P137" s="78" t="str">
        <f ca="1">IF(N137=0,0,OFFSET('計算(サンプル)'!$F138,0,MATCH("サンプル"&amp;CHAR(10)&amp;P$2&amp;"単価",'計算(サンプル)'!$F$3:$AB$3,0)-1))</f>
        <v/>
      </c>
      <c r="Q137" s="78" t="str">
        <f ca="1">IF(O137=0,0,OFFSET('計算(サンプル)'!$F138,0,MATCH("サンプル"&amp;CHAR(10)&amp;Q$2&amp;"単価",'計算(サンプル)'!$F$3:$AB$3,0)-1))</f>
        <v/>
      </c>
      <c r="R137" s="78" t="str">
        <f ca="1">IF(P137=0,0,OFFSET('計算(サンプル)'!$F138,0,MATCH("サンプル"&amp;CHAR(10)&amp;R$2&amp;"単価",'計算(サンプル)'!$F$3:$AB$3,0)-1))</f>
        <v/>
      </c>
      <c r="S137" s="78" t="str">
        <f ca="1">IF(Q137=0,0,OFFSET('計算(サンプル)'!$F138,0,MATCH("サンプル"&amp;CHAR(10)&amp;S$2&amp;"単価",'計算(サンプル)'!$F$3:$AB$3,0)-1))</f>
        <v/>
      </c>
      <c r="T137" s="78" t="str">
        <f ca="1">IF(R137=0,0,OFFSET('計算(サンプル)'!$F138,0,MATCH("サンプル"&amp;CHAR(10)&amp;T$2&amp;"単価",'計算(サンプル)'!$F$3:$AB$3,0)-1))</f>
        <v/>
      </c>
      <c r="U137" s="78" t="str">
        <f ca="1">IF(S137=0,0,OFFSET('計算(サンプル)'!$F138,0,MATCH("サンプル"&amp;CHAR(10)&amp;U$2&amp;"単価",'計算(サンプル)'!$F$3:$AB$3,0)-1))</f>
        <v/>
      </c>
      <c r="V137" s="78" t="str">
        <f ca="1">IF(T137=0,0,OFFSET('計算(サンプル)'!$F138,0,MATCH("サンプル"&amp;CHAR(10)&amp;V$2&amp;"単価",'計算(サンプル)'!$F$3:$AB$3,0)-1))</f>
        <v/>
      </c>
      <c r="W137" s="78" t="str">
        <f ca="1">IF(U137=0,0,OFFSET('計算(サンプル)'!$F138,0,MATCH("サンプル"&amp;CHAR(10)&amp;W$2&amp;"単価",'計算(サンプル)'!$F$3:$AB$3,0)-1))</f>
        <v/>
      </c>
      <c r="X137" s="78" t="str">
        <f ca="1">IF(V137=0,0,OFFSET('計算(サンプル)'!$F138,0,MATCH("サンプル"&amp;CHAR(10)&amp;X$2&amp;"単価",'計算(サンプル)'!$F$3:$AB$3,0)-1))</f>
        <v/>
      </c>
      <c r="Y137" s="78" t="str">
        <f ca="1">IF(W137=0,0,OFFSET('計算(サンプル)'!$F138,0,MATCH("サンプル"&amp;CHAR(10)&amp;Y$2&amp;"単価",'計算(サンプル)'!$F$3:$AB$3,0)-1))</f>
        <v/>
      </c>
      <c r="Z137" s="78" t="str">
        <f ca="1">IF(X137=0,0,OFFSET('計算(サンプル)'!$F138,0,MATCH("サンプル"&amp;CHAR(10)&amp;Z$2&amp;"単価",'計算(サンプル)'!$F$3:$AB$3,0)-1))</f>
        <v/>
      </c>
      <c r="AA137" s="78" t="str">
        <f ca="1">IF(Y137=0,0,OFFSET('計算(サンプル)'!$F138,0,MATCH("サンプル"&amp;CHAR(10)&amp;AA$2&amp;"単価",'計算(サンプル)'!$F$3:$AB$3,0)-1))</f>
        <v/>
      </c>
      <c r="AB137" s="78" t="str">
        <f t="shared" ca="1" si="35"/>
        <v/>
      </c>
      <c r="AC137" s="78" t="str">
        <f t="shared" ca="1" si="36"/>
        <v/>
      </c>
      <c r="AD137" s="78" t="str">
        <f t="shared" ca="1" si="37"/>
        <v/>
      </c>
      <c r="AE137" s="78" t="str">
        <f t="shared" ca="1" si="38"/>
        <v/>
      </c>
      <c r="AF137" s="78" t="str">
        <f t="shared" ca="1" si="39"/>
        <v/>
      </c>
      <c r="AG137" s="78" t="str">
        <f t="shared" ca="1" si="40"/>
        <v/>
      </c>
      <c r="AH137" s="78" t="str">
        <f t="shared" ca="1" si="41"/>
        <v/>
      </c>
      <c r="AI137" s="78" t="str">
        <f t="shared" ca="1" si="42"/>
        <v/>
      </c>
      <c r="AJ137" s="78" t="str">
        <f t="shared" ca="1" si="43"/>
        <v/>
      </c>
      <c r="AK137" s="78" t="str">
        <f t="shared" ca="1" si="44"/>
        <v/>
      </c>
      <c r="AL137" s="78" t="str">
        <f t="shared" ca="1" si="45"/>
        <v/>
      </c>
      <c r="AM137" s="78" t="str">
        <f t="shared" ca="1" si="46"/>
        <v/>
      </c>
    </row>
    <row r="138" spans="1:39" ht="15.75" customHeight="1">
      <c r="A138" s="38">
        <v>136</v>
      </c>
      <c r="B138" s="38" t="str">
        <f>IF(ISBLANK(ID管理番号商品名入力!D138),"",ID管理番号商品名入力!D138)</f>
        <v/>
      </c>
      <c r="C138" s="39" t="str">
        <f>IF(ISBLANK(ID管理番号商品名入力!F138),"",ID管理番号商品名入力!F138)</f>
        <v/>
      </c>
      <c r="D138" s="22" t="str">
        <f>IF(ISBLANK(サンプル入力!J139),"",サンプル入力!J139)</f>
        <v/>
      </c>
      <c r="E138" s="80" t="str">
        <f>IFERROR(VLOOKUP($D138,配送グループ設定!$A$31:$H$40,6,FALSE),"")</f>
        <v/>
      </c>
      <c r="F138" s="80" t="str">
        <f>IFERROR(VLOOKUP($D138,配送グループ設定!$A$31:$H$40,8,FALSE),"")</f>
        <v/>
      </c>
      <c r="G138" s="78">
        <v>0</v>
      </c>
      <c r="H138" s="78">
        <v>0</v>
      </c>
      <c r="I138" s="78">
        <v>0</v>
      </c>
      <c r="J138" s="78">
        <v>1</v>
      </c>
      <c r="K138" s="78" t="str">
        <f>IF(ISBLANK(サンプル入力!M139),"",サンプル入力!M139)</f>
        <v/>
      </c>
      <c r="L138" s="78">
        <v>1</v>
      </c>
      <c r="M138" s="81" t="str">
        <f>IF(ISBLANK(中部・下部フリースペース作成!$E$10),"5",中部・下部フリースペース作成!$E$10&amp;",5")</f>
        <v>5</v>
      </c>
      <c r="N138" s="81" t="str">
        <f>IF(ISBLANK(商品台帳反映用!E443),"",商品台帳反映用!E443)</f>
        <v/>
      </c>
      <c r="O138" s="81" t="str">
        <f ca="1">IF(N138=0,0,IF(ISBLANK(サンプル入力!F139),"",'計算(サンプル)'!F139))</f>
        <v/>
      </c>
      <c r="P138" s="78" t="str">
        <f ca="1">IF(N138=0,0,OFFSET('計算(サンプル)'!$F139,0,MATCH("サンプル"&amp;CHAR(10)&amp;P$2&amp;"単価",'計算(サンプル)'!$F$3:$AB$3,0)-1))</f>
        <v/>
      </c>
      <c r="Q138" s="78" t="str">
        <f ca="1">IF(O138=0,0,OFFSET('計算(サンプル)'!$F139,0,MATCH("サンプル"&amp;CHAR(10)&amp;Q$2&amp;"単価",'計算(サンプル)'!$F$3:$AB$3,0)-1))</f>
        <v/>
      </c>
      <c r="R138" s="78" t="str">
        <f ca="1">IF(P138=0,0,OFFSET('計算(サンプル)'!$F139,0,MATCH("サンプル"&amp;CHAR(10)&amp;R$2&amp;"単価",'計算(サンプル)'!$F$3:$AB$3,0)-1))</f>
        <v/>
      </c>
      <c r="S138" s="78" t="str">
        <f ca="1">IF(Q138=0,0,OFFSET('計算(サンプル)'!$F139,0,MATCH("サンプル"&amp;CHAR(10)&amp;S$2&amp;"単価",'計算(サンプル)'!$F$3:$AB$3,0)-1))</f>
        <v/>
      </c>
      <c r="T138" s="78" t="str">
        <f ca="1">IF(R138=0,0,OFFSET('計算(サンプル)'!$F139,0,MATCH("サンプル"&amp;CHAR(10)&amp;T$2&amp;"単価",'計算(サンプル)'!$F$3:$AB$3,0)-1))</f>
        <v/>
      </c>
      <c r="U138" s="78" t="str">
        <f ca="1">IF(S138=0,0,OFFSET('計算(サンプル)'!$F139,0,MATCH("サンプル"&amp;CHAR(10)&amp;U$2&amp;"単価",'計算(サンプル)'!$F$3:$AB$3,0)-1))</f>
        <v/>
      </c>
      <c r="V138" s="78" t="str">
        <f ca="1">IF(T138=0,0,OFFSET('計算(サンプル)'!$F139,0,MATCH("サンプル"&amp;CHAR(10)&amp;V$2&amp;"単価",'計算(サンプル)'!$F$3:$AB$3,0)-1))</f>
        <v/>
      </c>
      <c r="W138" s="78" t="str">
        <f ca="1">IF(U138=0,0,OFFSET('計算(サンプル)'!$F139,0,MATCH("サンプル"&amp;CHAR(10)&amp;W$2&amp;"単価",'計算(サンプル)'!$F$3:$AB$3,0)-1))</f>
        <v/>
      </c>
      <c r="X138" s="78" t="str">
        <f ca="1">IF(V138=0,0,OFFSET('計算(サンプル)'!$F139,0,MATCH("サンプル"&amp;CHAR(10)&amp;X$2&amp;"単価",'計算(サンプル)'!$F$3:$AB$3,0)-1))</f>
        <v/>
      </c>
      <c r="Y138" s="78" t="str">
        <f ca="1">IF(W138=0,0,OFFSET('計算(サンプル)'!$F139,0,MATCH("サンプル"&amp;CHAR(10)&amp;Y$2&amp;"単価",'計算(サンプル)'!$F$3:$AB$3,0)-1))</f>
        <v/>
      </c>
      <c r="Z138" s="78" t="str">
        <f ca="1">IF(X138=0,0,OFFSET('計算(サンプル)'!$F139,0,MATCH("サンプル"&amp;CHAR(10)&amp;Z$2&amp;"単価",'計算(サンプル)'!$F$3:$AB$3,0)-1))</f>
        <v/>
      </c>
      <c r="AA138" s="78" t="str">
        <f ca="1">IF(Y138=0,0,OFFSET('計算(サンプル)'!$F139,0,MATCH("サンプル"&amp;CHAR(10)&amp;AA$2&amp;"単価",'計算(サンプル)'!$F$3:$AB$3,0)-1))</f>
        <v/>
      </c>
      <c r="AB138" s="78" t="str">
        <f t="shared" ca="1" si="35"/>
        <v/>
      </c>
      <c r="AC138" s="78" t="str">
        <f t="shared" ca="1" si="36"/>
        <v/>
      </c>
      <c r="AD138" s="78" t="str">
        <f t="shared" ca="1" si="37"/>
        <v/>
      </c>
      <c r="AE138" s="78" t="str">
        <f t="shared" ca="1" si="38"/>
        <v/>
      </c>
      <c r="AF138" s="78" t="str">
        <f t="shared" ca="1" si="39"/>
        <v/>
      </c>
      <c r="AG138" s="78" t="str">
        <f t="shared" ca="1" si="40"/>
        <v/>
      </c>
      <c r="AH138" s="78" t="str">
        <f t="shared" ca="1" si="41"/>
        <v/>
      </c>
      <c r="AI138" s="78" t="str">
        <f t="shared" ca="1" si="42"/>
        <v/>
      </c>
      <c r="AJ138" s="78" t="str">
        <f t="shared" ca="1" si="43"/>
        <v/>
      </c>
      <c r="AK138" s="78" t="str">
        <f t="shared" ca="1" si="44"/>
        <v/>
      </c>
      <c r="AL138" s="78" t="str">
        <f t="shared" ca="1" si="45"/>
        <v/>
      </c>
      <c r="AM138" s="78" t="str">
        <f t="shared" ca="1" si="46"/>
        <v/>
      </c>
    </row>
    <row r="139" spans="1:39" ht="15.75" customHeight="1">
      <c r="A139" s="38">
        <v>137</v>
      </c>
      <c r="B139" s="38" t="str">
        <f>IF(ISBLANK(ID管理番号商品名入力!D139),"",ID管理番号商品名入力!D139)</f>
        <v/>
      </c>
      <c r="C139" s="39" t="str">
        <f>IF(ISBLANK(ID管理番号商品名入力!F139),"",ID管理番号商品名入力!F139)</f>
        <v/>
      </c>
      <c r="D139" s="22" t="str">
        <f>IF(ISBLANK(サンプル入力!J140),"",サンプル入力!J140)</f>
        <v/>
      </c>
      <c r="E139" s="80" t="str">
        <f>IFERROR(VLOOKUP($D139,配送グループ設定!$A$31:$H$40,6,FALSE),"")</f>
        <v/>
      </c>
      <c r="F139" s="80" t="str">
        <f>IFERROR(VLOOKUP($D139,配送グループ設定!$A$31:$H$40,8,FALSE),"")</f>
        <v/>
      </c>
      <c r="G139" s="78">
        <v>0</v>
      </c>
      <c r="H139" s="78">
        <v>0</v>
      </c>
      <c r="I139" s="78">
        <v>0</v>
      </c>
      <c r="J139" s="78">
        <v>1</v>
      </c>
      <c r="K139" s="78" t="str">
        <f>IF(ISBLANK(サンプル入力!M140),"",サンプル入力!M140)</f>
        <v/>
      </c>
      <c r="L139" s="78">
        <v>1</v>
      </c>
      <c r="M139" s="81" t="str">
        <f>IF(ISBLANK(中部・下部フリースペース作成!$E$10),"5",中部・下部フリースペース作成!$E$10&amp;",5")</f>
        <v>5</v>
      </c>
      <c r="N139" s="81" t="str">
        <f>IF(ISBLANK(商品台帳反映用!E444),"",商品台帳反映用!E444)</f>
        <v/>
      </c>
      <c r="O139" s="81" t="str">
        <f ca="1">IF(N139=0,0,IF(ISBLANK(サンプル入力!F140),"",'計算(サンプル)'!F140))</f>
        <v/>
      </c>
      <c r="P139" s="78" t="str">
        <f ca="1">IF(N139=0,0,OFFSET('計算(サンプル)'!$F140,0,MATCH("サンプル"&amp;CHAR(10)&amp;P$2&amp;"単価",'計算(サンプル)'!$F$3:$AB$3,0)-1))</f>
        <v/>
      </c>
      <c r="Q139" s="78" t="str">
        <f ca="1">IF(O139=0,0,OFFSET('計算(サンプル)'!$F140,0,MATCH("サンプル"&amp;CHAR(10)&amp;Q$2&amp;"単価",'計算(サンプル)'!$F$3:$AB$3,0)-1))</f>
        <v/>
      </c>
      <c r="R139" s="78" t="str">
        <f ca="1">IF(P139=0,0,OFFSET('計算(サンプル)'!$F140,0,MATCH("サンプル"&amp;CHAR(10)&amp;R$2&amp;"単価",'計算(サンプル)'!$F$3:$AB$3,0)-1))</f>
        <v/>
      </c>
      <c r="S139" s="78" t="str">
        <f ca="1">IF(Q139=0,0,OFFSET('計算(サンプル)'!$F140,0,MATCH("サンプル"&amp;CHAR(10)&amp;S$2&amp;"単価",'計算(サンプル)'!$F$3:$AB$3,0)-1))</f>
        <v/>
      </c>
      <c r="T139" s="78" t="str">
        <f ca="1">IF(R139=0,0,OFFSET('計算(サンプル)'!$F140,0,MATCH("サンプル"&amp;CHAR(10)&amp;T$2&amp;"単価",'計算(サンプル)'!$F$3:$AB$3,0)-1))</f>
        <v/>
      </c>
      <c r="U139" s="78" t="str">
        <f ca="1">IF(S139=0,0,OFFSET('計算(サンプル)'!$F140,0,MATCH("サンプル"&amp;CHAR(10)&amp;U$2&amp;"単価",'計算(サンプル)'!$F$3:$AB$3,0)-1))</f>
        <v/>
      </c>
      <c r="V139" s="78" t="str">
        <f ca="1">IF(T139=0,0,OFFSET('計算(サンプル)'!$F140,0,MATCH("サンプル"&amp;CHAR(10)&amp;V$2&amp;"単価",'計算(サンプル)'!$F$3:$AB$3,0)-1))</f>
        <v/>
      </c>
      <c r="W139" s="78" t="str">
        <f ca="1">IF(U139=0,0,OFFSET('計算(サンプル)'!$F140,0,MATCH("サンプル"&amp;CHAR(10)&amp;W$2&amp;"単価",'計算(サンプル)'!$F$3:$AB$3,0)-1))</f>
        <v/>
      </c>
      <c r="X139" s="78" t="str">
        <f ca="1">IF(V139=0,0,OFFSET('計算(サンプル)'!$F140,0,MATCH("サンプル"&amp;CHAR(10)&amp;X$2&amp;"単価",'計算(サンプル)'!$F$3:$AB$3,0)-1))</f>
        <v/>
      </c>
      <c r="Y139" s="78" t="str">
        <f ca="1">IF(W139=0,0,OFFSET('計算(サンプル)'!$F140,0,MATCH("サンプル"&amp;CHAR(10)&amp;Y$2&amp;"単価",'計算(サンプル)'!$F$3:$AB$3,0)-1))</f>
        <v/>
      </c>
      <c r="Z139" s="78" t="str">
        <f ca="1">IF(X139=0,0,OFFSET('計算(サンプル)'!$F140,0,MATCH("サンプル"&amp;CHAR(10)&amp;Z$2&amp;"単価",'計算(サンプル)'!$F$3:$AB$3,0)-1))</f>
        <v/>
      </c>
      <c r="AA139" s="78" t="str">
        <f ca="1">IF(Y139=0,0,OFFSET('計算(サンプル)'!$F140,0,MATCH("サンプル"&amp;CHAR(10)&amp;AA$2&amp;"単価",'計算(サンプル)'!$F$3:$AB$3,0)-1))</f>
        <v/>
      </c>
      <c r="AB139" s="78" t="str">
        <f t="shared" ca="1" si="35"/>
        <v/>
      </c>
      <c r="AC139" s="78" t="str">
        <f t="shared" ca="1" si="36"/>
        <v/>
      </c>
      <c r="AD139" s="78" t="str">
        <f t="shared" ca="1" si="37"/>
        <v/>
      </c>
      <c r="AE139" s="78" t="str">
        <f t="shared" ca="1" si="38"/>
        <v/>
      </c>
      <c r="AF139" s="78" t="str">
        <f t="shared" ca="1" si="39"/>
        <v/>
      </c>
      <c r="AG139" s="78" t="str">
        <f t="shared" ca="1" si="40"/>
        <v/>
      </c>
      <c r="AH139" s="78" t="str">
        <f t="shared" ca="1" si="41"/>
        <v/>
      </c>
      <c r="AI139" s="78" t="str">
        <f t="shared" ca="1" si="42"/>
        <v/>
      </c>
      <c r="AJ139" s="78" t="str">
        <f t="shared" ca="1" si="43"/>
        <v/>
      </c>
      <c r="AK139" s="78" t="str">
        <f t="shared" ca="1" si="44"/>
        <v/>
      </c>
      <c r="AL139" s="78" t="str">
        <f t="shared" ca="1" si="45"/>
        <v/>
      </c>
      <c r="AM139" s="78" t="str">
        <f t="shared" ca="1" si="46"/>
        <v/>
      </c>
    </row>
    <row r="140" spans="1:39" ht="15.75" customHeight="1">
      <c r="A140" s="38">
        <v>138</v>
      </c>
      <c r="B140" s="38" t="str">
        <f>IF(ISBLANK(ID管理番号商品名入力!D140),"",ID管理番号商品名入力!D140)</f>
        <v/>
      </c>
      <c r="C140" s="39" t="str">
        <f>IF(ISBLANK(ID管理番号商品名入力!F140),"",ID管理番号商品名入力!F140)</f>
        <v/>
      </c>
      <c r="D140" s="22" t="str">
        <f>IF(ISBLANK(サンプル入力!J141),"",サンプル入力!J141)</f>
        <v/>
      </c>
      <c r="E140" s="80" t="str">
        <f>IFERROR(VLOOKUP($D140,配送グループ設定!$A$31:$H$40,6,FALSE),"")</f>
        <v/>
      </c>
      <c r="F140" s="80" t="str">
        <f>IFERROR(VLOOKUP($D140,配送グループ設定!$A$31:$H$40,8,FALSE),"")</f>
        <v/>
      </c>
      <c r="G140" s="78">
        <v>0</v>
      </c>
      <c r="H140" s="78">
        <v>0</v>
      </c>
      <c r="I140" s="78">
        <v>0</v>
      </c>
      <c r="J140" s="78">
        <v>1</v>
      </c>
      <c r="K140" s="78" t="str">
        <f>IF(ISBLANK(サンプル入力!M141),"",サンプル入力!M141)</f>
        <v/>
      </c>
      <c r="L140" s="78">
        <v>1</v>
      </c>
      <c r="M140" s="81" t="str">
        <f>IF(ISBLANK(中部・下部フリースペース作成!$E$10),"5",中部・下部フリースペース作成!$E$10&amp;",5")</f>
        <v>5</v>
      </c>
      <c r="N140" s="81" t="str">
        <f>IF(ISBLANK(商品台帳反映用!E445),"",商品台帳反映用!E445)</f>
        <v/>
      </c>
      <c r="O140" s="81" t="str">
        <f ca="1">IF(N140=0,0,IF(ISBLANK(サンプル入力!F141),"",'計算(サンプル)'!F141))</f>
        <v/>
      </c>
      <c r="P140" s="78" t="str">
        <f ca="1">IF(N140=0,0,OFFSET('計算(サンプル)'!$F141,0,MATCH("サンプル"&amp;CHAR(10)&amp;P$2&amp;"単価",'計算(サンプル)'!$F$3:$AB$3,0)-1))</f>
        <v/>
      </c>
      <c r="Q140" s="78" t="str">
        <f ca="1">IF(O140=0,0,OFFSET('計算(サンプル)'!$F141,0,MATCH("サンプル"&amp;CHAR(10)&amp;Q$2&amp;"単価",'計算(サンプル)'!$F$3:$AB$3,0)-1))</f>
        <v/>
      </c>
      <c r="R140" s="78" t="str">
        <f ca="1">IF(P140=0,0,OFFSET('計算(サンプル)'!$F141,0,MATCH("サンプル"&amp;CHAR(10)&amp;R$2&amp;"単価",'計算(サンプル)'!$F$3:$AB$3,0)-1))</f>
        <v/>
      </c>
      <c r="S140" s="78" t="str">
        <f ca="1">IF(Q140=0,0,OFFSET('計算(サンプル)'!$F141,0,MATCH("サンプル"&amp;CHAR(10)&amp;S$2&amp;"単価",'計算(サンプル)'!$F$3:$AB$3,0)-1))</f>
        <v/>
      </c>
      <c r="T140" s="78" t="str">
        <f ca="1">IF(R140=0,0,OFFSET('計算(サンプル)'!$F141,0,MATCH("サンプル"&amp;CHAR(10)&amp;T$2&amp;"単価",'計算(サンプル)'!$F$3:$AB$3,0)-1))</f>
        <v/>
      </c>
      <c r="U140" s="78" t="str">
        <f ca="1">IF(S140=0,0,OFFSET('計算(サンプル)'!$F141,0,MATCH("サンプル"&amp;CHAR(10)&amp;U$2&amp;"単価",'計算(サンプル)'!$F$3:$AB$3,0)-1))</f>
        <v/>
      </c>
      <c r="V140" s="78" t="str">
        <f ca="1">IF(T140=0,0,OFFSET('計算(サンプル)'!$F141,0,MATCH("サンプル"&amp;CHAR(10)&amp;V$2&amp;"単価",'計算(サンプル)'!$F$3:$AB$3,0)-1))</f>
        <v/>
      </c>
      <c r="W140" s="78" t="str">
        <f ca="1">IF(U140=0,0,OFFSET('計算(サンプル)'!$F141,0,MATCH("サンプル"&amp;CHAR(10)&amp;W$2&amp;"単価",'計算(サンプル)'!$F$3:$AB$3,0)-1))</f>
        <v/>
      </c>
      <c r="X140" s="78" t="str">
        <f ca="1">IF(V140=0,0,OFFSET('計算(サンプル)'!$F141,0,MATCH("サンプル"&amp;CHAR(10)&amp;X$2&amp;"単価",'計算(サンプル)'!$F$3:$AB$3,0)-1))</f>
        <v/>
      </c>
      <c r="Y140" s="78" t="str">
        <f ca="1">IF(W140=0,0,OFFSET('計算(サンプル)'!$F141,0,MATCH("サンプル"&amp;CHAR(10)&amp;Y$2&amp;"単価",'計算(サンプル)'!$F$3:$AB$3,0)-1))</f>
        <v/>
      </c>
      <c r="Z140" s="78" t="str">
        <f ca="1">IF(X140=0,0,OFFSET('計算(サンプル)'!$F141,0,MATCH("サンプル"&amp;CHAR(10)&amp;Z$2&amp;"単価",'計算(サンプル)'!$F$3:$AB$3,0)-1))</f>
        <v/>
      </c>
      <c r="AA140" s="78" t="str">
        <f ca="1">IF(Y140=0,0,OFFSET('計算(サンプル)'!$F141,0,MATCH("サンプル"&amp;CHAR(10)&amp;AA$2&amp;"単価",'計算(サンプル)'!$F$3:$AB$3,0)-1))</f>
        <v/>
      </c>
      <c r="AB140" s="78" t="str">
        <f t="shared" ca="1" si="35"/>
        <v/>
      </c>
      <c r="AC140" s="78" t="str">
        <f t="shared" ca="1" si="36"/>
        <v/>
      </c>
      <c r="AD140" s="78" t="str">
        <f t="shared" ca="1" si="37"/>
        <v/>
      </c>
      <c r="AE140" s="78" t="str">
        <f t="shared" ca="1" si="38"/>
        <v/>
      </c>
      <c r="AF140" s="78" t="str">
        <f t="shared" ca="1" si="39"/>
        <v/>
      </c>
      <c r="AG140" s="78" t="str">
        <f t="shared" ca="1" si="40"/>
        <v/>
      </c>
      <c r="AH140" s="78" t="str">
        <f t="shared" ca="1" si="41"/>
        <v/>
      </c>
      <c r="AI140" s="78" t="str">
        <f t="shared" ca="1" si="42"/>
        <v/>
      </c>
      <c r="AJ140" s="78" t="str">
        <f t="shared" ca="1" si="43"/>
        <v/>
      </c>
      <c r="AK140" s="78" t="str">
        <f t="shared" ca="1" si="44"/>
        <v/>
      </c>
      <c r="AL140" s="78" t="str">
        <f t="shared" ca="1" si="45"/>
        <v/>
      </c>
      <c r="AM140" s="78" t="str">
        <f t="shared" ca="1" si="46"/>
        <v/>
      </c>
    </row>
    <row r="141" spans="1:39" ht="15.75" customHeight="1">
      <c r="A141" s="38">
        <v>139</v>
      </c>
      <c r="B141" s="38" t="str">
        <f>IF(ISBLANK(ID管理番号商品名入力!D141),"",ID管理番号商品名入力!D141)</f>
        <v/>
      </c>
      <c r="C141" s="39" t="str">
        <f>IF(ISBLANK(ID管理番号商品名入力!F141),"",ID管理番号商品名入力!F141)</f>
        <v/>
      </c>
      <c r="D141" s="22" t="str">
        <f>IF(ISBLANK(サンプル入力!J142),"",サンプル入力!J142)</f>
        <v/>
      </c>
      <c r="E141" s="80" t="str">
        <f>IFERROR(VLOOKUP($D141,配送グループ設定!$A$31:$H$40,6,FALSE),"")</f>
        <v/>
      </c>
      <c r="F141" s="80" t="str">
        <f>IFERROR(VLOOKUP($D141,配送グループ設定!$A$31:$H$40,8,FALSE),"")</f>
        <v/>
      </c>
      <c r="G141" s="78">
        <v>0</v>
      </c>
      <c r="H141" s="78">
        <v>0</v>
      </c>
      <c r="I141" s="78">
        <v>0</v>
      </c>
      <c r="J141" s="78">
        <v>1</v>
      </c>
      <c r="K141" s="78" t="str">
        <f>IF(ISBLANK(サンプル入力!M142),"",サンプル入力!M142)</f>
        <v/>
      </c>
      <c r="L141" s="78">
        <v>1</v>
      </c>
      <c r="M141" s="81" t="str">
        <f>IF(ISBLANK(中部・下部フリースペース作成!$E$10),"5",中部・下部フリースペース作成!$E$10&amp;",5")</f>
        <v>5</v>
      </c>
      <c r="N141" s="81" t="str">
        <f>IF(ISBLANK(商品台帳反映用!E446),"",商品台帳反映用!E446)</f>
        <v/>
      </c>
      <c r="O141" s="81" t="str">
        <f ca="1">IF(N141=0,0,IF(ISBLANK(サンプル入力!F142),"",'計算(サンプル)'!F142))</f>
        <v/>
      </c>
      <c r="P141" s="78" t="str">
        <f ca="1">IF(N141=0,0,OFFSET('計算(サンプル)'!$F142,0,MATCH("サンプル"&amp;CHAR(10)&amp;P$2&amp;"単価",'計算(サンプル)'!$F$3:$AB$3,0)-1))</f>
        <v/>
      </c>
      <c r="Q141" s="78" t="str">
        <f ca="1">IF(O141=0,0,OFFSET('計算(サンプル)'!$F142,0,MATCH("サンプル"&amp;CHAR(10)&amp;Q$2&amp;"単価",'計算(サンプル)'!$F$3:$AB$3,0)-1))</f>
        <v/>
      </c>
      <c r="R141" s="78" t="str">
        <f ca="1">IF(P141=0,0,OFFSET('計算(サンプル)'!$F142,0,MATCH("サンプル"&amp;CHAR(10)&amp;R$2&amp;"単価",'計算(サンプル)'!$F$3:$AB$3,0)-1))</f>
        <v/>
      </c>
      <c r="S141" s="78" t="str">
        <f ca="1">IF(Q141=0,0,OFFSET('計算(サンプル)'!$F142,0,MATCH("サンプル"&amp;CHAR(10)&amp;S$2&amp;"単価",'計算(サンプル)'!$F$3:$AB$3,0)-1))</f>
        <v/>
      </c>
      <c r="T141" s="78" t="str">
        <f ca="1">IF(R141=0,0,OFFSET('計算(サンプル)'!$F142,0,MATCH("サンプル"&amp;CHAR(10)&amp;T$2&amp;"単価",'計算(サンプル)'!$F$3:$AB$3,0)-1))</f>
        <v/>
      </c>
      <c r="U141" s="78" t="str">
        <f ca="1">IF(S141=0,0,OFFSET('計算(サンプル)'!$F142,0,MATCH("サンプル"&amp;CHAR(10)&amp;U$2&amp;"単価",'計算(サンプル)'!$F$3:$AB$3,0)-1))</f>
        <v/>
      </c>
      <c r="V141" s="78" t="str">
        <f ca="1">IF(T141=0,0,OFFSET('計算(サンプル)'!$F142,0,MATCH("サンプル"&amp;CHAR(10)&amp;V$2&amp;"単価",'計算(サンプル)'!$F$3:$AB$3,0)-1))</f>
        <v/>
      </c>
      <c r="W141" s="78" t="str">
        <f ca="1">IF(U141=0,0,OFFSET('計算(サンプル)'!$F142,0,MATCH("サンプル"&amp;CHAR(10)&amp;W$2&amp;"単価",'計算(サンプル)'!$F$3:$AB$3,0)-1))</f>
        <v/>
      </c>
      <c r="X141" s="78" t="str">
        <f ca="1">IF(V141=0,0,OFFSET('計算(サンプル)'!$F142,0,MATCH("サンプル"&amp;CHAR(10)&amp;X$2&amp;"単価",'計算(サンプル)'!$F$3:$AB$3,0)-1))</f>
        <v/>
      </c>
      <c r="Y141" s="78" t="str">
        <f ca="1">IF(W141=0,0,OFFSET('計算(サンプル)'!$F142,0,MATCH("サンプル"&amp;CHAR(10)&amp;Y$2&amp;"単価",'計算(サンプル)'!$F$3:$AB$3,0)-1))</f>
        <v/>
      </c>
      <c r="Z141" s="78" t="str">
        <f ca="1">IF(X141=0,0,OFFSET('計算(サンプル)'!$F142,0,MATCH("サンプル"&amp;CHAR(10)&amp;Z$2&amp;"単価",'計算(サンプル)'!$F$3:$AB$3,0)-1))</f>
        <v/>
      </c>
      <c r="AA141" s="78" t="str">
        <f ca="1">IF(Y141=0,0,OFFSET('計算(サンプル)'!$F142,0,MATCH("サンプル"&amp;CHAR(10)&amp;AA$2&amp;"単価",'計算(サンプル)'!$F$3:$AB$3,0)-1))</f>
        <v/>
      </c>
      <c r="AB141" s="78" t="str">
        <f t="shared" ca="1" si="35"/>
        <v/>
      </c>
      <c r="AC141" s="78" t="str">
        <f t="shared" ca="1" si="36"/>
        <v/>
      </c>
      <c r="AD141" s="78" t="str">
        <f t="shared" ca="1" si="37"/>
        <v/>
      </c>
      <c r="AE141" s="78" t="str">
        <f t="shared" ca="1" si="38"/>
        <v/>
      </c>
      <c r="AF141" s="78" t="str">
        <f t="shared" ca="1" si="39"/>
        <v/>
      </c>
      <c r="AG141" s="78" t="str">
        <f t="shared" ca="1" si="40"/>
        <v/>
      </c>
      <c r="AH141" s="78" t="str">
        <f t="shared" ca="1" si="41"/>
        <v/>
      </c>
      <c r="AI141" s="78" t="str">
        <f t="shared" ca="1" si="42"/>
        <v/>
      </c>
      <c r="AJ141" s="78" t="str">
        <f t="shared" ca="1" si="43"/>
        <v/>
      </c>
      <c r="AK141" s="78" t="str">
        <f t="shared" ca="1" si="44"/>
        <v/>
      </c>
      <c r="AL141" s="78" t="str">
        <f t="shared" ca="1" si="45"/>
        <v/>
      </c>
      <c r="AM141" s="78" t="str">
        <f t="shared" ca="1" si="46"/>
        <v/>
      </c>
    </row>
    <row r="142" spans="1:39" ht="15.75" customHeight="1">
      <c r="A142" s="38">
        <v>140</v>
      </c>
      <c r="B142" s="38" t="str">
        <f>IF(ISBLANK(ID管理番号商品名入力!D142),"",ID管理番号商品名入力!D142)</f>
        <v/>
      </c>
      <c r="C142" s="39" t="str">
        <f>IF(ISBLANK(ID管理番号商品名入力!F142),"",ID管理番号商品名入力!F142)</f>
        <v/>
      </c>
      <c r="D142" s="22" t="str">
        <f>IF(ISBLANK(サンプル入力!J143),"",サンプル入力!J143)</f>
        <v/>
      </c>
      <c r="E142" s="80" t="str">
        <f>IFERROR(VLOOKUP($D142,配送グループ設定!$A$31:$H$40,6,FALSE),"")</f>
        <v/>
      </c>
      <c r="F142" s="80" t="str">
        <f>IFERROR(VLOOKUP($D142,配送グループ設定!$A$31:$H$40,8,FALSE),"")</f>
        <v/>
      </c>
      <c r="G142" s="78">
        <v>0</v>
      </c>
      <c r="H142" s="78">
        <v>0</v>
      </c>
      <c r="I142" s="78">
        <v>0</v>
      </c>
      <c r="J142" s="78">
        <v>1</v>
      </c>
      <c r="K142" s="78" t="str">
        <f>IF(ISBLANK(サンプル入力!M143),"",サンプル入力!M143)</f>
        <v/>
      </c>
      <c r="L142" s="78">
        <v>1</v>
      </c>
      <c r="M142" s="81" t="str">
        <f>IF(ISBLANK(中部・下部フリースペース作成!$E$10),"5",中部・下部フリースペース作成!$E$10&amp;",5")</f>
        <v>5</v>
      </c>
      <c r="N142" s="81" t="str">
        <f>IF(ISBLANK(商品台帳反映用!E447),"",商品台帳反映用!E447)</f>
        <v/>
      </c>
      <c r="O142" s="81" t="str">
        <f ca="1">IF(N142=0,0,IF(ISBLANK(サンプル入力!F143),"",'計算(サンプル)'!F143))</f>
        <v/>
      </c>
      <c r="P142" s="78" t="str">
        <f ca="1">IF(N142=0,0,OFFSET('計算(サンプル)'!$F143,0,MATCH("サンプル"&amp;CHAR(10)&amp;P$2&amp;"単価",'計算(サンプル)'!$F$3:$AB$3,0)-1))</f>
        <v/>
      </c>
      <c r="Q142" s="78" t="str">
        <f ca="1">IF(O142=0,0,OFFSET('計算(サンプル)'!$F143,0,MATCH("サンプル"&amp;CHAR(10)&amp;Q$2&amp;"単価",'計算(サンプル)'!$F$3:$AB$3,0)-1))</f>
        <v/>
      </c>
      <c r="R142" s="78" t="str">
        <f ca="1">IF(P142=0,0,OFFSET('計算(サンプル)'!$F143,0,MATCH("サンプル"&amp;CHAR(10)&amp;R$2&amp;"単価",'計算(サンプル)'!$F$3:$AB$3,0)-1))</f>
        <v/>
      </c>
      <c r="S142" s="78" t="str">
        <f ca="1">IF(Q142=0,0,OFFSET('計算(サンプル)'!$F143,0,MATCH("サンプル"&amp;CHAR(10)&amp;S$2&amp;"単価",'計算(サンプル)'!$F$3:$AB$3,0)-1))</f>
        <v/>
      </c>
      <c r="T142" s="78" t="str">
        <f ca="1">IF(R142=0,0,OFFSET('計算(サンプル)'!$F143,0,MATCH("サンプル"&amp;CHAR(10)&amp;T$2&amp;"単価",'計算(サンプル)'!$F$3:$AB$3,0)-1))</f>
        <v/>
      </c>
      <c r="U142" s="78" t="str">
        <f ca="1">IF(S142=0,0,OFFSET('計算(サンプル)'!$F143,0,MATCH("サンプル"&amp;CHAR(10)&amp;U$2&amp;"単価",'計算(サンプル)'!$F$3:$AB$3,0)-1))</f>
        <v/>
      </c>
      <c r="V142" s="78" t="str">
        <f ca="1">IF(T142=0,0,OFFSET('計算(サンプル)'!$F143,0,MATCH("サンプル"&amp;CHAR(10)&amp;V$2&amp;"単価",'計算(サンプル)'!$F$3:$AB$3,0)-1))</f>
        <v/>
      </c>
      <c r="W142" s="78" t="str">
        <f ca="1">IF(U142=0,0,OFFSET('計算(サンプル)'!$F143,0,MATCH("サンプル"&amp;CHAR(10)&amp;W$2&amp;"単価",'計算(サンプル)'!$F$3:$AB$3,0)-1))</f>
        <v/>
      </c>
      <c r="X142" s="78" t="str">
        <f ca="1">IF(V142=0,0,OFFSET('計算(サンプル)'!$F143,0,MATCH("サンプル"&amp;CHAR(10)&amp;X$2&amp;"単価",'計算(サンプル)'!$F$3:$AB$3,0)-1))</f>
        <v/>
      </c>
      <c r="Y142" s="78" t="str">
        <f ca="1">IF(W142=0,0,OFFSET('計算(サンプル)'!$F143,0,MATCH("サンプル"&amp;CHAR(10)&amp;Y$2&amp;"単価",'計算(サンプル)'!$F$3:$AB$3,0)-1))</f>
        <v/>
      </c>
      <c r="Z142" s="78" t="str">
        <f ca="1">IF(X142=0,0,OFFSET('計算(サンプル)'!$F143,0,MATCH("サンプル"&amp;CHAR(10)&amp;Z$2&amp;"単価",'計算(サンプル)'!$F$3:$AB$3,0)-1))</f>
        <v/>
      </c>
      <c r="AA142" s="78" t="str">
        <f ca="1">IF(Y142=0,0,OFFSET('計算(サンプル)'!$F143,0,MATCH("サンプル"&amp;CHAR(10)&amp;AA$2&amp;"単価",'計算(サンプル)'!$F$3:$AB$3,0)-1))</f>
        <v/>
      </c>
      <c r="AB142" s="78" t="str">
        <f t="shared" ca="1" si="35"/>
        <v/>
      </c>
      <c r="AC142" s="78" t="str">
        <f t="shared" ca="1" si="36"/>
        <v/>
      </c>
      <c r="AD142" s="78" t="str">
        <f t="shared" ca="1" si="37"/>
        <v/>
      </c>
      <c r="AE142" s="78" t="str">
        <f t="shared" ca="1" si="38"/>
        <v/>
      </c>
      <c r="AF142" s="78" t="str">
        <f t="shared" ca="1" si="39"/>
        <v/>
      </c>
      <c r="AG142" s="78" t="str">
        <f t="shared" ca="1" si="40"/>
        <v/>
      </c>
      <c r="AH142" s="78" t="str">
        <f t="shared" ca="1" si="41"/>
        <v/>
      </c>
      <c r="AI142" s="78" t="str">
        <f t="shared" ca="1" si="42"/>
        <v/>
      </c>
      <c r="AJ142" s="78" t="str">
        <f t="shared" ca="1" si="43"/>
        <v/>
      </c>
      <c r="AK142" s="78" t="str">
        <f t="shared" ca="1" si="44"/>
        <v/>
      </c>
      <c r="AL142" s="78" t="str">
        <f t="shared" ca="1" si="45"/>
        <v/>
      </c>
      <c r="AM142" s="78" t="str">
        <f t="shared" ca="1" si="46"/>
        <v/>
      </c>
    </row>
    <row r="143" spans="1:39" ht="15.75" customHeight="1">
      <c r="A143" s="38">
        <v>141</v>
      </c>
      <c r="B143" s="38" t="str">
        <f>IF(ISBLANK(ID管理番号商品名入力!D143),"",ID管理番号商品名入力!D143)</f>
        <v/>
      </c>
      <c r="C143" s="39" t="str">
        <f>IF(ISBLANK(ID管理番号商品名入力!F143),"",ID管理番号商品名入力!F143)</f>
        <v/>
      </c>
      <c r="D143" s="22" t="str">
        <f>IF(ISBLANK(サンプル入力!J144),"",サンプル入力!J144)</f>
        <v/>
      </c>
      <c r="E143" s="80" t="str">
        <f>IFERROR(VLOOKUP($D143,配送グループ設定!$A$31:$H$40,6,FALSE),"")</f>
        <v/>
      </c>
      <c r="F143" s="80" t="str">
        <f>IFERROR(VLOOKUP($D143,配送グループ設定!$A$31:$H$40,8,FALSE),"")</f>
        <v/>
      </c>
      <c r="G143" s="78">
        <v>0</v>
      </c>
      <c r="H143" s="78">
        <v>0</v>
      </c>
      <c r="I143" s="78">
        <v>0</v>
      </c>
      <c r="J143" s="78">
        <v>1</v>
      </c>
      <c r="K143" s="78" t="str">
        <f>IF(ISBLANK(サンプル入力!M144),"",サンプル入力!M144)</f>
        <v/>
      </c>
      <c r="L143" s="78">
        <v>1</v>
      </c>
      <c r="M143" s="81" t="str">
        <f>IF(ISBLANK(中部・下部フリースペース作成!$E$10),"5",中部・下部フリースペース作成!$E$10&amp;",5")</f>
        <v>5</v>
      </c>
      <c r="N143" s="81" t="str">
        <f>IF(ISBLANK(商品台帳反映用!E448),"",商品台帳反映用!E448)</f>
        <v/>
      </c>
      <c r="O143" s="81" t="str">
        <f ca="1">IF(N143=0,0,IF(ISBLANK(サンプル入力!F144),"",'計算(サンプル)'!F144))</f>
        <v/>
      </c>
      <c r="P143" s="78" t="str">
        <f ca="1">IF(N143=0,0,OFFSET('計算(サンプル)'!$F144,0,MATCH("サンプル"&amp;CHAR(10)&amp;P$2&amp;"単価",'計算(サンプル)'!$F$3:$AB$3,0)-1))</f>
        <v/>
      </c>
      <c r="Q143" s="78" t="str">
        <f ca="1">IF(O143=0,0,OFFSET('計算(サンプル)'!$F144,0,MATCH("サンプル"&amp;CHAR(10)&amp;Q$2&amp;"単価",'計算(サンプル)'!$F$3:$AB$3,0)-1))</f>
        <v/>
      </c>
      <c r="R143" s="78" t="str">
        <f ca="1">IF(P143=0,0,OFFSET('計算(サンプル)'!$F144,0,MATCH("サンプル"&amp;CHAR(10)&amp;R$2&amp;"単価",'計算(サンプル)'!$F$3:$AB$3,0)-1))</f>
        <v/>
      </c>
      <c r="S143" s="78" t="str">
        <f ca="1">IF(Q143=0,0,OFFSET('計算(サンプル)'!$F144,0,MATCH("サンプル"&amp;CHAR(10)&amp;S$2&amp;"単価",'計算(サンプル)'!$F$3:$AB$3,0)-1))</f>
        <v/>
      </c>
      <c r="T143" s="78" t="str">
        <f ca="1">IF(R143=0,0,OFFSET('計算(サンプル)'!$F144,0,MATCH("サンプル"&amp;CHAR(10)&amp;T$2&amp;"単価",'計算(サンプル)'!$F$3:$AB$3,0)-1))</f>
        <v/>
      </c>
      <c r="U143" s="78" t="str">
        <f ca="1">IF(S143=0,0,OFFSET('計算(サンプル)'!$F144,0,MATCH("サンプル"&amp;CHAR(10)&amp;U$2&amp;"単価",'計算(サンプル)'!$F$3:$AB$3,0)-1))</f>
        <v/>
      </c>
      <c r="V143" s="78" t="str">
        <f ca="1">IF(T143=0,0,OFFSET('計算(サンプル)'!$F144,0,MATCH("サンプル"&amp;CHAR(10)&amp;V$2&amp;"単価",'計算(サンプル)'!$F$3:$AB$3,0)-1))</f>
        <v/>
      </c>
      <c r="W143" s="78" t="str">
        <f ca="1">IF(U143=0,0,OFFSET('計算(サンプル)'!$F144,0,MATCH("サンプル"&amp;CHAR(10)&amp;W$2&amp;"単価",'計算(サンプル)'!$F$3:$AB$3,0)-1))</f>
        <v/>
      </c>
      <c r="X143" s="78" t="str">
        <f ca="1">IF(V143=0,0,OFFSET('計算(サンプル)'!$F144,0,MATCH("サンプル"&amp;CHAR(10)&amp;X$2&amp;"単価",'計算(サンプル)'!$F$3:$AB$3,0)-1))</f>
        <v/>
      </c>
      <c r="Y143" s="78" t="str">
        <f ca="1">IF(W143=0,0,OFFSET('計算(サンプル)'!$F144,0,MATCH("サンプル"&amp;CHAR(10)&amp;Y$2&amp;"単価",'計算(サンプル)'!$F$3:$AB$3,0)-1))</f>
        <v/>
      </c>
      <c r="Z143" s="78" t="str">
        <f ca="1">IF(X143=0,0,OFFSET('計算(サンプル)'!$F144,0,MATCH("サンプル"&amp;CHAR(10)&amp;Z$2&amp;"単価",'計算(サンプル)'!$F$3:$AB$3,0)-1))</f>
        <v/>
      </c>
      <c r="AA143" s="78" t="str">
        <f ca="1">IF(Y143=0,0,OFFSET('計算(サンプル)'!$F144,0,MATCH("サンプル"&amp;CHAR(10)&amp;AA$2&amp;"単価",'計算(サンプル)'!$F$3:$AB$3,0)-1))</f>
        <v/>
      </c>
      <c r="AB143" s="78" t="str">
        <f t="shared" ca="1" si="35"/>
        <v/>
      </c>
      <c r="AC143" s="78" t="str">
        <f t="shared" ca="1" si="36"/>
        <v/>
      </c>
      <c r="AD143" s="78" t="str">
        <f t="shared" ca="1" si="37"/>
        <v/>
      </c>
      <c r="AE143" s="78" t="str">
        <f t="shared" ca="1" si="38"/>
        <v/>
      </c>
      <c r="AF143" s="78" t="str">
        <f t="shared" ca="1" si="39"/>
        <v/>
      </c>
      <c r="AG143" s="78" t="str">
        <f t="shared" ca="1" si="40"/>
        <v/>
      </c>
      <c r="AH143" s="78" t="str">
        <f t="shared" ca="1" si="41"/>
        <v/>
      </c>
      <c r="AI143" s="78" t="str">
        <f t="shared" ca="1" si="42"/>
        <v/>
      </c>
      <c r="AJ143" s="78" t="str">
        <f t="shared" ca="1" si="43"/>
        <v/>
      </c>
      <c r="AK143" s="78" t="str">
        <f t="shared" ca="1" si="44"/>
        <v/>
      </c>
      <c r="AL143" s="78" t="str">
        <f t="shared" ca="1" si="45"/>
        <v/>
      </c>
      <c r="AM143" s="78" t="str">
        <f t="shared" ca="1" si="46"/>
        <v/>
      </c>
    </row>
    <row r="144" spans="1:39" ht="15.75" customHeight="1">
      <c r="A144" s="38">
        <v>142</v>
      </c>
      <c r="B144" s="38" t="str">
        <f>IF(ISBLANK(ID管理番号商品名入力!D144),"",ID管理番号商品名入力!D144)</f>
        <v/>
      </c>
      <c r="C144" s="39" t="str">
        <f>IF(ISBLANK(ID管理番号商品名入力!F144),"",ID管理番号商品名入力!F144)</f>
        <v/>
      </c>
      <c r="D144" s="22" t="str">
        <f>IF(ISBLANK(サンプル入力!J145),"",サンプル入力!J145)</f>
        <v/>
      </c>
      <c r="E144" s="80" t="str">
        <f>IFERROR(VLOOKUP($D144,配送グループ設定!$A$31:$H$40,6,FALSE),"")</f>
        <v/>
      </c>
      <c r="F144" s="80" t="str">
        <f>IFERROR(VLOOKUP($D144,配送グループ設定!$A$31:$H$40,8,FALSE),"")</f>
        <v/>
      </c>
      <c r="G144" s="78">
        <v>0</v>
      </c>
      <c r="H144" s="78">
        <v>0</v>
      </c>
      <c r="I144" s="78">
        <v>0</v>
      </c>
      <c r="J144" s="78">
        <v>1</v>
      </c>
      <c r="K144" s="78" t="str">
        <f>IF(ISBLANK(サンプル入力!M145),"",サンプル入力!M145)</f>
        <v/>
      </c>
      <c r="L144" s="78">
        <v>1</v>
      </c>
      <c r="M144" s="81" t="str">
        <f>IF(ISBLANK(中部・下部フリースペース作成!$E$10),"5",中部・下部フリースペース作成!$E$10&amp;",5")</f>
        <v>5</v>
      </c>
      <c r="N144" s="81" t="str">
        <f>IF(ISBLANK(商品台帳反映用!E449),"",商品台帳反映用!E449)</f>
        <v/>
      </c>
      <c r="O144" s="81" t="str">
        <f ca="1">IF(N144=0,0,IF(ISBLANK(サンプル入力!F145),"",'計算(サンプル)'!F145))</f>
        <v/>
      </c>
      <c r="P144" s="78" t="str">
        <f ca="1">IF(N144=0,0,OFFSET('計算(サンプル)'!$F145,0,MATCH("サンプル"&amp;CHAR(10)&amp;P$2&amp;"単価",'計算(サンプル)'!$F$3:$AB$3,0)-1))</f>
        <v/>
      </c>
      <c r="Q144" s="78" t="str">
        <f ca="1">IF(O144=0,0,OFFSET('計算(サンプル)'!$F145,0,MATCH("サンプル"&amp;CHAR(10)&amp;Q$2&amp;"単価",'計算(サンプル)'!$F$3:$AB$3,0)-1))</f>
        <v/>
      </c>
      <c r="R144" s="78" t="str">
        <f ca="1">IF(P144=0,0,OFFSET('計算(サンプル)'!$F145,0,MATCH("サンプル"&amp;CHAR(10)&amp;R$2&amp;"単価",'計算(サンプル)'!$F$3:$AB$3,0)-1))</f>
        <v/>
      </c>
      <c r="S144" s="78" t="str">
        <f ca="1">IF(Q144=0,0,OFFSET('計算(サンプル)'!$F145,0,MATCH("サンプル"&amp;CHAR(10)&amp;S$2&amp;"単価",'計算(サンプル)'!$F$3:$AB$3,0)-1))</f>
        <v/>
      </c>
      <c r="T144" s="78" t="str">
        <f ca="1">IF(R144=0,0,OFFSET('計算(サンプル)'!$F145,0,MATCH("サンプル"&amp;CHAR(10)&amp;T$2&amp;"単価",'計算(サンプル)'!$F$3:$AB$3,0)-1))</f>
        <v/>
      </c>
      <c r="U144" s="78" t="str">
        <f ca="1">IF(S144=0,0,OFFSET('計算(サンプル)'!$F145,0,MATCH("サンプル"&amp;CHAR(10)&amp;U$2&amp;"単価",'計算(サンプル)'!$F$3:$AB$3,0)-1))</f>
        <v/>
      </c>
      <c r="V144" s="78" t="str">
        <f ca="1">IF(T144=0,0,OFFSET('計算(サンプル)'!$F145,0,MATCH("サンプル"&amp;CHAR(10)&amp;V$2&amp;"単価",'計算(サンプル)'!$F$3:$AB$3,0)-1))</f>
        <v/>
      </c>
      <c r="W144" s="78" t="str">
        <f ca="1">IF(U144=0,0,OFFSET('計算(サンプル)'!$F145,0,MATCH("サンプル"&amp;CHAR(10)&amp;W$2&amp;"単価",'計算(サンプル)'!$F$3:$AB$3,0)-1))</f>
        <v/>
      </c>
      <c r="X144" s="78" t="str">
        <f ca="1">IF(V144=0,0,OFFSET('計算(サンプル)'!$F145,0,MATCH("サンプル"&amp;CHAR(10)&amp;X$2&amp;"単価",'計算(サンプル)'!$F$3:$AB$3,0)-1))</f>
        <v/>
      </c>
      <c r="Y144" s="78" t="str">
        <f ca="1">IF(W144=0,0,OFFSET('計算(サンプル)'!$F145,0,MATCH("サンプル"&amp;CHAR(10)&amp;Y$2&amp;"単価",'計算(サンプル)'!$F$3:$AB$3,0)-1))</f>
        <v/>
      </c>
      <c r="Z144" s="78" t="str">
        <f ca="1">IF(X144=0,0,OFFSET('計算(サンプル)'!$F145,0,MATCH("サンプル"&amp;CHAR(10)&amp;Z$2&amp;"単価",'計算(サンプル)'!$F$3:$AB$3,0)-1))</f>
        <v/>
      </c>
      <c r="AA144" s="78" t="str">
        <f ca="1">IF(Y144=0,0,OFFSET('計算(サンプル)'!$F145,0,MATCH("サンプル"&amp;CHAR(10)&amp;AA$2&amp;"単価",'計算(サンプル)'!$F$3:$AB$3,0)-1))</f>
        <v/>
      </c>
      <c r="AB144" s="78" t="str">
        <f t="shared" ca="1" si="35"/>
        <v/>
      </c>
      <c r="AC144" s="78" t="str">
        <f t="shared" ca="1" si="36"/>
        <v/>
      </c>
      <c r="AD144" s="78" t="str">
        <f t="shared" ca="1" si="37"/>
        <v/>
      </c>
      <c r="AE144" s="78" t="str">
        <f t="shared" ca="1" si="38"/>
        <v/>
      </c>
      <c r="AF144" s="78" t="str">
        <f t="shared" ca="1" si="39"/>
        <v/>
      </c>
      <c r="AG144" s="78" t="str">
        <f t="shared" ca="1" si="40"/>
        <v/>
      </c>
      <c r="AH144" s="78" t="str">
        <f t="shared" ca="1" si="41"/>
        <v/>
      </c>
      <c r="AI144" s="78" t="str">
        <f t="shared" ca="1" si="42"/>
        <v/>
      </c>
      <c r="AJ144" s="78" t="str">
        <f t="shared" ca="1" si="43"/>
        <v/>
      </c>
      <c r="AK144" s="78" t="str">
        <f t="shared" ca="1" si="44"/>
        <v/>
      </c>
      <c r="AL144" s="78" t="str">
        <f t="shared" ca="1" si="45"/>
        <v/>
      </c>
      <c r="AM144" s="78" t="str">
        <f t="shared" ca="1" si="46"/>
        <v/>
      </c>
    </row>
    <row r="145" spans="1:39" ht="15.75" customHeight="1">
      <c r="A145" s="38">
        <v>143</v>
      </c>
      <c r="B145" s="38" t="str">
        <f>IF(ISBLANK(ID管理番号商品名入力!D145),"",ID管理番号商品名入力!D145)</f>
        <v/>
      </c>
      <c r="C145" s="39" t="str">
        <f>IF(ISBLANK(ID管理番号商品名入力!F145),"",ID管理番号商品名入力!F145)</f>
        <v/>
      </c>
      <c r="D145" s="22" t="str">
        <f>IF(ISBLANK(サンプル入力!J146),"",サンプル入力!J146)</f>
        <v/>
      </c>
      <c r="E145" s="80" t="str">
        <f>IFERROR(VLOOKUP($D145,配送グループ設定!$A$31:$H$40,6,FALSE),"")</f>
        <v/>
      </c>
      <c r="F145" s="80" t="str">
        <f>IFERROR(VLOOKUP($D145,配送グループ設定!$A$31:$H$40,8,FALSE),"")</f>
        <v/>
      </c>
      <c r="G145" s="78">
        <v>0</v>
      </c>
      <c r="H145" s="78">
        <v>0</v>
      </c>
      <c r="I145" s="78">
        <v>0</v>
      </c>
      <c r="J145" s="78">
        <v>1</v>
      </c>
      <c r="K145" s="78" t="str">
        <f>IF(ISBLANK(サンプル入力!M146),"",サンプル入力!M146)</f>
        <v/>
      </c>
      <c r="L145" s="78">
        <v>1</v>
      </c>
      <c r="M145" s="81" t="str">
        <f>IF(ISBLANK(中部・下部フリースペース作成!$E$10),"5",中部・下部フリースペース作成!$E$10&amp;",5")</f>
        <v>5</v>
      </c>
      <c r="N145" s="81" t="str">
        <f>IF(ISBLANK(商品台帳反映用!E450),"",商品台帳反映用!E450)</f>
        <v/>
      </c>
      <c r="O145" s="81" t="str">
        <f ca="1">IF(N145=0,0,IF(ISBLANK(サンプル入力!F146),"",'計算(サンプル)'!F146))</f>
        <v/>
      </c>
      <c r="P145" s="78" t="str">
        <f ca="1">IF(N145=0,0,OFFSET('計算(サンプル)'!$F146,0,MATCH("サンプル"&amp;CHAR(10)&amp;P$2&amp;"単価",'計算(サンプル)'!$F$3:$AB$3,0)-1))</f>
        <v/>
      </c>
      <c r="Q145" s="78" t="str">
        <f ca="1">IF(O145=0,0,OFFSET('計算(サンプル)'!$F146,0,MATCH("サンプル"&amp;CHAR(10)&amp;Q$2&amp;"単価",'計算(サンプル)'!$F$3:$AB$3,0)-1))</f>
        <v/>
      </c>
      <c r="R145" s="78" t="str">
        <f ca="1">IF(P145=0,0,OFFSET('計算(サンプル)'!$F146,0,MATCH("サンプル"&amp;CHAR(10)&amp;R$2&amp;"単価",'計算(サンプル)'!$F$3:$AB$3,0)-1))</f>
        <v/>
      </c>
      <c r="S145" s="78" t="str">
        <f ca="1">IF(Q145=0,0,OFFSET('計算(サンプル)'!$F146,0,MATCH("サンプル"&amp;CHAR(10)&amp;S$2&amp;"単価",'計算(サンプル)'!$F$3:$AB$3,0)-1))</f>
        <v/>
      </c>
      <c r="T145" s="78" t="str">
        <f ca="1">IF(R145=0,0,OFFSET('計算(サンプル)'!$F146,0,MATCH("サンプル"&amp;CHAR(10)&amp;T$2&amp;"単価",'計算(サンプル)'!$F$3:$AB$3,0)-1))</f>
        <v/>
      </c>
      <c r="U145" s="78" t="str">
        <f ca="1">IF(S145=0,0,OFFSET('計算(サンプル)'!$F146,0,MATCH("サンプル"&amp;CHAR(10)&amp;U$2&amp;"単価",'計算(サンプル)'!$F$3:$AB$3,0)-1))</f>
        <v/>
      </c>
      <c r="V145" s="78" t="str">
        <f ca="1">IF(T145=0,0,OFFSET('計算(サンプル)'!$F146,0,MATCH("サンプル"&amp;CHAR(10)&amp;V$2&amp;"単価",'計算(サンプル)'!$F$3:$AB$3,0)-1))</f>
        <v/>
      </c>
      <c r="W145" s="78" t="str">
        <f ca="1">IF(U145=0,0,OFFSET('計算(サンプル)'!$F146,0,MATCH("サンプル"&amp;CHAR(10)&amp;W$2&amp;"単価",'計算(サンプル)'!$F$3:$AB$3,0)-1))</f>
        <v/>
      </c>
      <c r="X145" s="78" t="str">
        <f ca="1">IF(V145=0,0,OFFSET('計算(サンプル)'!$F146,0,MATCH("サンプル"&amp;CHAR(10)&amp;X$2&amp;"単価",'計算(サンプル)'!$F$3:$AB$3,0)-1))</f>
        <v/>
      </c>
      <c r="Y145" s="78" t="str">
        <f ca="1">IF(W145=0,0,OFFSET('計算(サンプル)'!$F146,0,MATCH("サンプル"&amp;CHAR(10)&amp;Y$2&amp;"単価",'計算(サンプル)'!$F$3:$AB$3,0)-1))</f>
        <v/>
      </c>
      <c r="Z145" s="78" t="str">
        <f ca="1">IF(X145=0,0,OFFSET('計算(サンプル)'!$F146,0,MATCH("サンプル"&amp;CHAR(10)&amp;Z$2&amp;"単価",'計算(サンプル)'!$F$3:$AB$3,0)-1))</f>
        <v/>
      </c>
      <c r="AA145" s="78" t="str">
        <f ca="1">IF(Y145=0,0,OFFSET('計算(サンプル)'!$F146,0,MATCH("サンプル"&amp;CHAR(10)&amp;AA$2&amp;"単価",'計算(サンプル)'!$F$3:$AB$3,0)-1))</f>
        <v/>
      </c>
      <c r="AB145" s="78" t="str">
        <f t="shared" ca="1" si="35"/>
        <v/>
      </c>
      <c r="AC145" s="78" t="str">
        <f t="shared" ca="1" si="36"/>
        <v/>
      </c>
      <c r="AD145" s="78" t="str">
        <f t="shared" ca="1" si="37"/>
        <v/>
      </c>
      <c r="AE145" s="78" t="str">
        <f t="shared" ca="1" si="38"/>
        <v/>
      </c>
      <c r="AF145" s="78" t="str">
        <f t="shared" ca="1" si="39"/>
        <v/>
      </c>
      <c r="AG145" s="78" t="str">
        <f t="shared" ca="1" si="40"/>
        <v/>
      </c>
      <c r="AH145" s="78" t="str">
        <f t="shared" ca="1" si="41"/>
        <v/>
      </c>
      <c r="AI145" s="78" t="str">
        <f t="shared" ca="1" si="42"/>
        <v/>
      </c>
      <c r="AJ145" s="78" t="str">
        <f t="shared" ca="1" si="43"/>
        <v/>
      </c>
      <c r="AK145" s="78" t="str">
        <f t="shared" ca="1" si="44"/>
        <v/>
      </c>
      <c r="AL145" s="78" t="str">
        <f t="shared" ca="1" si="45"/>
        <v/>
      </c>
      <c r="AM145" s="78" t="str">
        <f t="shared" ca="1" si="46"/>
        <v/>
      </c>
    </row>
    <row r="146" spans="1:39" ht="15.75" customHeight="1">
      <c r="A146" s="38">
        <v>144</v>
      </c>
      <c r="B146" s="38" t="str">
        <f>IF(ISBLANK(ID管理番号商品名入力!D146),"",ID管理番号商品名入力!D146)</f>
        <v/>
      </c>
      <c r="C146" s="39" t="str">
        <f>IF(ISBLANK(ID管理番号商品名入力!F146),"",ID管理番号商品名入力!F146)</f>
        <v/>
      </c>
      <c r="D146" s="22" t="str">
        <f>IF(ISBLANK(サンプル入力!J147),"",サンプル入力!J147)</f>
        <v/>
      </c>
      <c r="E146" s="80" t="str">
        <f>IFERROR(VLOOKUP($D146,配送グループ設定!$A$31:$H$40,6,FALSE),"")</f>
        <v/>
      </c>
      <c r="F146" s="80" t="str">
        <f>IFERROR(VLOOKUP($D146,配送グループ設定!$A$31:$H$40,8,FALSE),"")</f>
        <v/>
      </c>
      <c r="G146" s="78">
        <v>0</v>
      </c>
      <c r="H146" s="78">
        <v>0</v>
      </c>
      <c r="I146" s="78">
        <v>0</v>
      </c>
      <c r="J146" s="78">
        <v>1</v>
      </c>
      <c r="K146" s="78" t="str">
        <f>IF(ISBLANK(サンプル入力!M147),"",サンプル入力!M147)</f>
        <v/>
      </c>
      <c r="L146" s="78">
        <v>1</v>
      </c>
      <c r="M146" s="81" t="str">
        <f>IF(ISBLANK(中部・下部フリースペース作成!$E$10),"5",中部・下部フリースペース作成!$E$10&amp;",5")</f>
        <v>5</v>
      </c>
      <c r="N146" s="81" t="str">
        <f>IF(ISBLANK(商品台帳反映用!E451),"",商品台帳反映用!E451)</f>
        <v/>
      </c>
      <c r="O146" s="81" t="str">
        <f ca="1">IF(N146=0,0,IF(ISBLANK(サンプル入力!F147),"",'計算(サンプル)'!F147))</f>
        <v/>
      </c>
      <c r="P146" s="78" t="str">
        <f ca="1">IF(N146=0,0,OFFSET('計算(サンプル)'!$F147,0,MATCH("サンプル"&amp;CHAR(10)&amp;P$2&amp;"単価",'計算(サンプル)'!$F$3:$AB$3,0)-1))</f>
        <v/>
      </c>
      <c r="Q146" s="78" t="str">
        <f ca="1">IF(O146=0,0,OFFSET('計算(サンプル)'!$F147,0,MATCH("サンプル"&amp;CHAR(10)&amp;Q$2&amp;"単価",'計算(サンプル)'!$F$3:$AB$3,0)-1))</f>
        <v/>
      </c>
      <c r="R146" s="78" t="str">
        <f ca="1">IF(P146=0,0,OFFSET('計算(サンプル)'!$F147,0,MATCH("サンプル"&amp;CHAR(10)&amp;R$2&amp;"単価",'計算(サンプル)'!$F$3:$AB$3,0)-1))</f>
        <v/>
      </c>
      <c r="S146" s="78" t="str">
        <f ca="1">IF(Q146=0,0,OFFSET('計算(サンプル)'!$F147,0,MATCH("サンプル"&amp;CHAR(10)&amp;S$2&amp;"単価",'計算(サンプル)'!$F$3:$AB$3,0)-1))</f>
        <v/>
      </c>
      <c r="T146" s="78" t="str">
        <f ca="1">IF(R146=0,0,OFFSET('計算(サンプル)'!$F147,0,MATCH("サンプル"&amp;CHAR(10)&amp;T$2&amp;"単価",'計算(サンプル)'!$F$3:$AB$3,0)-1))</f>
        <v/>
      </c>
      <c r="U146" s="78" t="str">
        <f ca="1">IF(S146=0,0,OFFSET('計算(サンプル)'!$F147,0,MATCH("サンプル"&amp;CHAR(10)&amp;U$2&amp;"単価",'計算(サンプル)'!$F$3:$AB$3,0)-1))</f>
        <v/>
      </c>
      <c r="V146" s="78" t="str">
        <f ca="1">IF(T146=0,0,OFFSET('計算(サンプル)'!$F147,0,MATCH("サンプル"&amp;CHAR(10)&amp;V$2&amp;"単価",'計算(サンプル)'!$F$3:$AB$3,0)-1))</f>
        <v/>
      </c>
      <c r="W146" s="78" t="str">
        <f ca="1">IF(U146=0,0,OFFSET('計算(サンプル)'!$F147,0,MATCH("サンプル"&amp;CHAR(10)&amp;W$2&amp;"単価",'計算(サンプル)'!$F$3:$AB$3,0)-1))</f>
        <v/>
      </c>
      <c r="X146" s="78" t="str">
        <f ca="1">IF(V146=0,0,OFFSET('計算(サンプル)'!$F147,0,MATCH("サンプル"&amp;CHAR(10)&amp;X$2&amp;"単価",'計算(サンプル)'!$F$3:$AB$3,0)-1))</f>
        <v/>
      </c>
      <c r="Y146" s="78" t="str">
        <f ca="1">IF(W146=0,0,OFFSET('計算(サンプル)'!$F147,0,MATCH("サンプル"&amp;CHAR(10)&amp;Y$2&amp;"単価",'計算(サンプル)'!$F$3:$AB$3,0)-1))</f>
        <v/>
      </c>
      <c r="Z146" s="78" t="str">
        <f ca="1">IF(X146=0,0,OFFSET('計算(サンプル)'!$F147,0,MATCH("サンプル"&amp;CHAR(10)&amp;Z$2&amp;"単価",'計算(サンプル)'!$F$3:$AB$3,0)-1))</f>
        <v/>
      </c>
      <c r="AA146" s="78" t="str">
        <f ca="1">IF(Y146=0,0,OFFSET('計算(サンプル)'!$F147,0,MATCH("サンプル"&amp;CHAR(10)&amp;AA$2&amp;"単価",'計算(サンプル)'!$F$3:$AB$3,0)-1))</f>
        <v/>
      </c>
      <c r="AB146" s="78" t="str">
        <f t="shared" ca="1" si="35"/>
        <v/>
      </c>
      <c r="AC146" s="78" t="str">
        <f t="shared" ca="1" si="36"/>
        <v/>
      </c>
      <c r="AD146" s="78" t="str">
        <f t="shared" ca="1" si="37"/>
        <v/>
      </c>
      <c r="AE146" s="78" t="str">
        <f t="shared" ca="1" si="38"/>
        <v/>
      </c>
      <c r="AF146" s="78" t="str">
        <f t="shared" ca="1" si="39"/>
        <v/>
      </c>
      <c r="AG146" s="78" t="str">
        <f t="shared" ca="1" si="40"/>
        <v/>
      </c>
      <c r="AH146" s="78" t="str">
        <f t="shared" ca="1" si="41"/>
        <v/>
      </c>
      <c r="AI146" s="78" t="str">
        <f t="shared" ca="1" si="42"/>
        <v/>
      </c>
      <c r="AJ146" s="78" t="str">
        <f t="shared" ca="1" si="43"/>
        <v/>
      </c>
      <c r="AK146" s="78" t="str">
        <f t="shared" ca="1" si="44"/>
        <v/>
      </c>
      <c r="AL146" s="78" t="str">
        <f t="shared" ca="1" si="45"/>
        <v/>
      </c>
      <c r="AM146" s="78" t="str">
        <f t="shared" ca="1" si="46"/>
        <v/>
      </c>
    </row>
    <row r="147" spans="1:39" ht="15.75" customHeight="1">
      <c r="A147" s="38">
        <v>145</v>
      </c>
      <c r="B147" s="38" t="str">
        <f>IF(ISBLANK(ID管理番号商品名入力!D147),"",ID管理番号商品名入力!D147)</f>
        <v/>
      </c>
      <c r="C147" s="39" t="str">
        <f>IF(ISBLANK(ID管理番号商品名入力!F147),"",ID管理番号商品名入力!F147)</f>
        <v/>
      </c>
      <c r="D147" s="22" t="str">
        <f>IF(ISBLANK(サンプル入力!J148),"",サンプル入力!J148)</f>
        <v/>
      </c>
      <c r="E147" s="80" t="str">
        <f>IFERROR(VLOOKUP($D147,配送グループ設定!$A$31:$H$40,6,FALSE),"")</f>
        <v/>
      </c>
      <c r="F147" s="80" t="str">
        <f>IFERROR(VLOOKUP($D147,配送グループ設定!$A$31:$H$40,8,FALSE),"")</f>
        <v/>
      </c>
      <c r="G147" s="78">
        <v>0</v>
      </c>
      <c r="H147" s="78">
        <v>0</v>
      </c>
      <c r="I147" s="78">
        <v>0</v>
      </c>
      <c r="J147" s="78">
        <v>1</v>
      </c>
      <c r="K147" s="78" t="str">
        <f>IF(ISBLANK(サンプル入力!M148),"",サンプル入力!M148)</f>
        <v/>
      </c>
      <c r="L147" s="78">
        <v>1</v>
      </c>
      <c r="M147" s="81" t="str">
        <f>IF(ISBLANK(中部・下部フリースペース作成!$E$10),"5",中部・下部フリースペース作成!$E$10&amp;",5")</f>
        <v>5</v>
      </c>
      <c r="N147" s="81" t="str">
        <f>IF(ISBLANK(商品台帳反映用!E452),"",商品台帳反映用!E452)</f>
        <v/>
      </c>
      <c r="O147" s="81" t="str">
        <f ca="1">IF(N147=0,0,IF(ISBLANK(サンプル入力!F148),"",'計算(サンプル)'!F148))</f>
        <v/>
      </c>
      <c r="P147" s="78" t="str">
        <f ca="1">IF(N147=0,0,OFFSET('計算(サンプル)'!$F148,0,MATCH("サンプル"&amp;CHAR(10)&amp;P$2&amp;"単価",'計算(サンプル)'!$F$3:$AB$3,0)-1))</f>
        <v/>
      </c>
      <c r="Q147" s="78" t="str">
        <f ca="1">IF(O147=0,0,OFFSET('計算(サンプル)'!$F148,0,MATCH("サンプル"&amp;CHAR(10)&amp;Q$2&amp;"単価",'計算(サンプル)'!$F$3:$AB$3,0)-1))</f>
        <v/>
      </c>
      <c r="R147" s="78" t="str">
        <f ca="1">IF(P147=0,0,OFFSET('計算(サンプル)'!$F148,0,MATCH("サンプル"&amp;CHAR(10)&amp;R$2&amp;"単価",'計算(サンプル)'!$F$3:$AB$3,0)-1))</f>
        <v/>
      </c>
      <c r="S147" s="78" t="str">
        <f ca="1">IF(Q147=0,0,OFFSET('計算(サンプル)'!$F148,0,MATCH("サンプル"&amp;CHAR(10)&amp;S$2&amp;"単価",'計算(サンプル)'!$F$3:$AB$3,0)-1))</f>
        <v/>
      </c>
      <c r="T147" s="78" t="str">
        <f ca="1">IF(R147=0,0,OFFSET('計算(サンプル)'!$F148,0,MATCH("サンプル"&amp;CHAR(10)&amp;T$2&amp;"単価",'計算(サンプル)'!$F$3:$AB$3,0)-1))</f>
        <v/>
      </c>
      <c r="U147" s="78" t="str">
        <f ca="1">IF(S147=0,0,OFFSET('計算(サンプル)'!$F148,0,MATCH("サンプル"&amp;CHAR(10)&amp;U$2&amp;"単価",'計算(サンプル)'!$F$3:$AB$3,0)-1))</f>
        <v/>
      </c>
      <c r="V147" s="78" t="str">
        <f ca="1">IF(T147=0,0,OFFSET('計算(サンプル)'!$F148,0,MATCH("サンプル"&amp;CHAR(10)&amp;V$2&amp;"単価",'計算(サンプル)'!$F$3:$AB$3,0)-1))</f>
        <v/>
      </c>
      <c r="W147" s="78" t="str">
        <f ca="1">IF(U147=0,0,OFFSET('計算(サンプル)'!$F148,0,MATCH("サンプル"&amp;CHAR(10)&amp;W$2&amp;"単価",'計算(サンプル)'!$F$3:$AB$3,0)-1))</f>
        <v/>
      </c>
      <c r="X147" s="78" t="str">
        <f ca="1">IF(V147=0,0,OFFSET('計算(サンプル)'!$F148,0,MATCH("サンプル"&amp;CHAR(10)&amp;X$2&amp;"単価",'計算(サンプル)'!$F$3:$AB$3,0)-1))</f>
        <v/>
      </c>
      <c r="Y147" s="78" t="str">
        <f ca="1">IF(W147=0,0,OFFSET('計算(サンプル)'!$F148,0,MATCH("サンプル"&amp;CHAR(10)&amp;Y$2&amp;"単価",'計算(サンプル)'!$F$3:$AB$3,0)-1))</f>
        <v/>
      </c>
      <c r="Z147" s="78" t="str">
        <f ca="1">IF(X147=0,0,OFFSET('計算(サンプル)'!$F148,0,MATCH("サンプル"&amp;CHAR(10)&amp;Z$2&amp;"単価",'計算(サンプル)'!$F$3:$AB$3,0)-1))</f>
        <v/>
      </c>
      <c r="AA147" s="78" t="str">
        <f ca="1">IF(Y147=0,0,OFFSET('計算(サンプル)'!$F148,0,MATCH("サンプル"&amp;CHAR(10)&amp;AA$2&amp;"単価",'計算(サンプル)'!$F$3:$AB$3,0)-1))</f>
        <v/>
      </c>
      <c r="AB147" s="78" t="str">
        <f t="shared" ca="1" si="35"/>
        <v/>
      </c>
      <c r="AC147" s="78" t="str">
        <f t="shared" ca="1" si="36"/>
        <v/>
      </c>
      <c r="AD147" s="78" t="str">
        <f t="shared" ca="1" si="37"/>
        <v/>
      </c>
      <c r="AE147" s="78" t="str">
        <f t="shared" ca="1" si="38"/>
        <v/>
      </c>
      <c r="AF147" s="78" t="str">
        <f t="shared" ca="1" si="39"/>
        <v/>
      </c>
      <c r="AG147" s="78" t="str">
        <f t="shared" ca="1" si="40"/>
        <v/>
      </c>
      <c r="AH147" s="78" t="str">
        <f t="shared" ca="1" si="41"/>
        <v/>
      </c>
      <c r="AI147" s="78" t="str">
        <f t="shared" ca="1" si="42"/>
        <v/>
      </c>
      <c r="AJ147" s="78" t="str">
        <f t="shared" ca="1" si="43"/>
        <v/>
      </c>
      <c r="AK147" s="78" t="str">
        <f t="shared" ca="1" si="44"/>
        <v/>
      </c>
      <c r="AL147" s="78" t="str">
        <f t="shared" ca="1" si="45"/>
        <v/>
      </c>
      <c r="AM147" s="78" t="str">
        <f t="shared" ca="1" si="46"/>
        <v/>
      </c>
    </row>
    <row r="148" spans="1:39" ht="15.75" customHeight="1">
      <c r="A148" s="38">
        <v>146</v>
      </c>
      <c r="B148" s="38" t="str">
        <f>IF(ISBLANK(ID管理番号商品名入力!D148),"",ID管理番号商品名入力!D148)</f>
        <v/>
      </c>
      <c r="C148" s="39" t="str">
        <f>IF(ISBLANK(ID管理番号商品名入力!F148),"",ID管理番号商品名入力!F148)</f>
        <v/>
      </c>
      <c r="D148" s="22" t="str">
        <f>IF(ISBLANK(サンプル入力!J149),"",サンプル入力!J149)</f>
        <v/>
      </c>
      <c r="E148" s="80" t="str">
        <f>IFERROR(VLOOKUP($D148,配送グループ設定!$A$31:$H$40,6,FALSE),"")</f>
        <v/>
      </c>
      <c r="F148" s="80" t="str">
        <f>IFERROR(VLOOKUP($D148,配送グループ設定!$A$31:$H$40,8,FALSE),"")</f>
        <v/>
      </c>
      <c r="G148" s="78">
        <v>0</v>
      </c>
      <c r="H148" s="78">
        <v>0</v>
      </c>
      <c r="I148" s="78">
        <v>0</v>
      </c>
      <c r="J148" s="78">
        <v>1</v>
      </c>
      <c r="K148" s="78" t="str">
        <f>IF(ISBLANK(サンプル入力!M149),"",サンプル入力!M149)</f>
        <v/>
      </c>
      <c r="L148" s="78">
        <v>1</v>
      </c>
      <c r="M148" s="81" t="str">
        <f>IF(ISBLANK(中部・下部フリースペース作成!$E$10),"5",中部・下部フリースペース作成!$E$10&amp;",5")</f>
        <v>5</v>
      </c>
      <c r="N148" s="81" t="str">
        <f>IF(ISBLANK(商品台帳反映用!E453),"",商品台帳反映用!E453)</f>
        <v/>
      </c>
      <c r="O148" s="81" t="str">
        <f ca="1">IF(N148=0,0,IF(ISBLANK(サンプル入力!F149),"",'計算(サンプル)'!F149))</f>
        <v/>
      </c>
      <c r="P148" s="78" t="str">
        <f ca="1">IF(N148=0,0,OFFSET('計算(サンプル)'!$F149,0,MATCH("サンプル"&amp;CHAR(10)&amp;P$2&amp;"単価",'計算(サンプル)'!$F$3:$AB$3,0)-1))</f>
        <v/>
      </c>
      <c r="Q148" s="78" t="str">
        <f ca="1">IF(O148=0,0,OFFSET('計算(サンプル)'!$F149,0,MATCH("サンプル"&amp;CHAR(10)&amp;Q$2&amp;"単価",'計算(サンプル)'!$F$3:$AB$3,0)-1))</f>
        <v/>
      </c>
      <c r="R148" s="78" t="str">
        <f ca="1">IF(P148=0,0,OFFSET('計算(サンプル)'!$F149,0,MATCH("サンプル"&amp;CHAR(10)&amp;R$2&amp;"単価",'計算(サンプル)'!$F$3:$AB$3,0)-1))</f>
        <v/>
      </c>
      <c r="S148" s="78" t="str">
        <f ca="1">IF(Q148=0,0,OFFSET('計算(サンプル)'!$F149,0,MATCH("サンプル"&amp;CHAR(10)&amp;S$2&amp;"単価",'計算(サンプル)'!$F$3:$AB$3,0)-1))</f>
        <v/>
      </c>
      <c r="T148" s="78" t="str">
        <f ca="1">IF(R148=0,0,OFFSET('計算(サンプル)'!$F149,0,MATCH("サンプル"&amp;CHAR(10)&amp;T$2&amp;"単価",'計算(サンプル)'!$F$3:$AB$3,0)-1))</f>
        <v/>
      </c>
      <c r="U148" s="78" t="str">
        <f ca="1">IF(S148=0,0,OFFSET('計算(サンプル)'!$F149,0,MATCH("サンプル"&amp;CHAR(10)&amp;U$2&amp;"単価",'計算(サンプル)'!$F$3:$AB$3,0)-1))</f>
        <v/>
      </c>
      <c r="V148" s="78" t="str">
        <f ca="1">IF(T148=0,0,OFFSET('計算(サンプル)'!$F149,0,MATCH("サンプル"&amp;CHAR(10)&amp;V$2&amp;"単価",'計算(サンプル)'!$F$3:$AB$3,0)-1))</f>
        <v/>
      </c>
      <c r="W148" s="78" t="str">
        <f ca="1">IF(U148=0,0,OFFSET('計算(サンプル)'!$F149,0,MATCH("サンプル"&amp;CHAR(10)&amp;W$2&amp;"単価",'計算(サンプル)'!$F$3:$AB$3,0)-1))</f>
        <v/>
      </c>
      <c r="X148" s="78" t="str">
        <f ca="1">IF(V148=0,0,OFFSET('計算(サンプル)'!$F149,0,MATCH("サンプル"&amp;CHAR(10)&amp;X$2&amp;"単価",'計算(サンプル)'!$F$3:$AB$3,0)-1))</f>
        <v/>
      </c>
      <c r="Y148" s="78" t="str">
        <f ca="1">IF(W148=0,0,OFFSET('計算(サンプル)'!$F149,0,MATCH("サンプル"&amp;CHAR(10)&amp;Y$2&amp;"単価",'計算(サンプル)'!$F$3:$AB$3,0)-1))</f>
        <v/>
      </c>
      <c r="Z148" s="78" t="str">
        <f ca="1">IF(X148=0,0,OFFSET('計算(サンプル)'!$F149,0,MATCH("サンプル"&amp;CHAR(10)&amp;Z$2&amp;"単価",'計算(サンプル)'!$F$3:$AB$3,0)-1))</f>
        <v/>
      </c>
      <c r="AA148" s="78" t="str">
        <f ca="1">IF(Y148=0,0,OFFSET('計算(サンプル)'!$F149,0,MATCH("サンプル"&amp;CHAR(10)&amp;AA$2&amp;"単価",'計算(サンプル)'!$F$3:$AB$3,0)-1))</f>
        <v/>
      </c>
      <c r="AB148" s="78" t="str">
        <f t="shared" ca="1" si="35"/>
        <v/>
      </c>
      <c r="AC148" s="78" t="str">
        <f t="shared" ca="1" si="36"/>
        <v/>
      </c>
      <c r="AD148" s="78" t="str">
        <f t="shared" ca="1" si="37"/>
        <v/>
      </c>
      <c r="AE148" s="78" t="str">
        <f t="shared" ca="1" si="38"/>
        <v/>
      </c>
      <c r="AF148" s="78" t="str">
        <f t="shared" ca="1" si="39"/>
        <v/>
      </c>
      <c r="AG148" s="78" t="str">
        <f t="shared" ca="1" si="40"/>
        <v/>
      </c>
      <c r="AH148" s="78" t="str">
        <f t="shared" ca="1" si="41"/>
        <v/>
      </c>
      <c r="AI148" s="78" t="str">
        <f t="shared" ca="1" si="42"/>
        <v/>
      </c>
      <c r="AJ148" s="78" t="str">
        <f t="shared" ca="1" si="43"/>
        <v/>
      </c>
      <c r="AK148" s="78" t="str">
        <f t="shared" ca="1" si="44"/>
        <v/>
      </c>
      <c r="AL148" s="78" t="str">
        <f t="shared" ca="1" si="45"/>
        <v/>
      </c>
      <c r="AM148" s="78" t="str">
        <f t="shared" ca="1" si="46"/>
        <v/>
      </c>
    </row>
    <row r="149" spans="1:39" ht="15.75" customHeight="1">
      <c r="A149" s="38">
        <v>147</v>
      </c>
      <c r="B149" s="38" t="str">
        <f>IF(ISBLANK(ID管理番号商品名入力!D149),"",ID管理番号商品名入力!D149)</f>
        <v/>
      </c>
      <c r="C149" s="39" t="str">
        <f>IF(ISBLANK(ID管理番号商品名入力!F149),"",ID管理番号商品名入力!F149)</f>
        <v/>
      </c>
      <c r="D149" s="22" t="str">
        <f>IF(ISBLANK(サンプル入力!J150),"",サンプル入力!J150)</f>
        <v/>
      </c>
      <c r="E149" s="80" t="str">
        <f>IFERROR(VLOOKUP($D149,配送グループ設定!$A$31:$H$40,6,FALSE),"")</f>
        <v/>
      </c>
      <c r="F149" s="80" t="str">
        <f>IFERROR(VLOOKUP($D149,配送グループ設定!$A$31:$H$40,8,FALSE),"")</f>
        <v/>
      </c>
      <c r="G149" s="78">
        <v>0</v>
      </c>
      <c r="H149" s="78">
        <v>0</v>
      </c>
      <c r="I149" s="78">
        <v>0</v>
      </c>
      <c r="J149" s="78">
        <v>1</v>
      </c>
      <c r="K149" s="78" t="str">
        <f>IF(ISBLANK(サンプル入力!M150),"",サンプル入力!M150)</f>
        <v/>
      </c>
      <c r="L149" s="78">
        <v>1</v>
      </c>
      <c r="M149" s="81" t="str">
        <f>IF(ISBLANK(中部・下部フリースペース作成!$E$10),"5",中部・下部フリースペース作成!$E$10&amp;",5")</f>
        <v>5</v>
      </c>
      <c r="N149" s="81" t="str">
        <f>IF(ISBLANK(商品台帳反映用!E454),"",商品台帳反映用!E454)</f>
        <v/>
      </c>
      <c r="O149" s="81" t="str">
        <f ca="1">IF(N149=0,0,IF(ISBLANK(サンプル入力!F150),"",'計算(サンプル)'!F150))</f>
        <v/>
      </c>
      <c r="P149" s="78" t="str">
        <f ca="1">IF(N149=0,0,OFFSET('計算(サンプル)'!$F150,0,MATCH("サンプル"&amp;CHAR(10)&amp;P$2&amp;"単価",'計算(サンプル)'!$F$3:$AB$3,0)-1))</f>
        <v/>
      </c>
      <c r="Q149" s="78" t="str">
        <f ca="1">IF(O149=0,0,OFFSET('計算(サンプル)'!$F150,0,MATCH("サンプル"&amp;CHAR(10)&amp;Q$2&amp;"単価",'計算(サンプル)'!$F$3:$AB$3,0)-1))</f>
        <v/>
      </c>
      <c r="R149" s="78" t="str">
        <f ca="1">IF(P149=0,0,OFFSET('計算(サンプル)'!$F150,0,MATCH("サンプル"&amp;CHAR(10)&amp;R$2&amp;"単価",'計算(サンプル)'!$F$3:$AB$3,0)-1))</f>
        <v/>
      </c>
      <c r="S149" s="78" t="str">
        <f ca="1">IF(Q149=0,0,OFFSET('計算(サンプル)'!$F150,0,MATCH("サンプル"&amp;CHAR(10)&amp;S$2&amp;"単価",'計算(サンプル)'!$F$3:$AB$3,0)-1))</f>
        <v/>
      </c>
      <c r="T149" s="78" t="str">
        <f ca="1">IF(R149=0,0,OFFSET('計算(サンプル)'!$F150,0,MATCH("サンプル"&amp;CHAR(10)&amp;T$2&amp;"単価",'計算(サンプル)'!$F$3:$AB$3,0)-1))</f>
        <v/>
      </c>
      <c r="U149" s="78" t="str">
        <f ca="1">IF(S149=0,0,OFFSET('計算(サンプル)'!$F150,0,MATCH("サンプル"&amp;CHAR(10)&amp;U$2&amp;"単価",'計算(サンプル)'!$F$3:$AB$3,0)-1))</f>
        <v/>
      </c>
      <c r="V149" s="78" t="str">
        <f ca="1">IF(T149=0,0,OFFSET('計算(サンプル)'!$F150,0,MATCH("サンプル"&amp;CHAR(10)&amp;V$2&amp;"単価",'計算(サンプル)'!$F$3:$AB$3,0)-1))</f>
        <v/>
      </c>
      <c r="W149" s="78" t="str">
        <f ca="1">IF(U149=0,0,OFFSET('計算(サンプル)'!$F150,0,MATCH("サンプル"&amp;CHAR(10)&amp;W$2&amp;"単価",'計算(サンプル)'!$F$3:$AB$3,0)-1))</f>
        <v/>
      </c>
      <c r="X149" s="78" t="str">
        <f ca="1">IF(V149=0,0,OFFSET('計算(サンプル)'!$F150,0,MATCH("サンプル"&amp;CHAR(10)&amp;X$2&amp;"単価",'計算(サンプル)'!$F$3:$AB$3,0)-1))</f>
        <v/>
      </c>
      <c r="Y149" s="78" t="str">
        <f ca="1">IF(W149=0,0,OFFSET('計算(サンプル)'!$F150,0,MATCH("サンプル"&amp;CHAR(10)&amp;Y$2&amp;"単価",'計算(サンプル)'!$F$3:$AB$3,0)-1))</f>
        <v/>
      </c>
      <c r="Z149" s="78" t="str">
        <f ca="1">IF(X149=0,0,OFFSET('計算(サンプル)'!$F150,0,MATCH("サンプル"&amp;CHAR(10)&amp;Z$2&amp;"単価",'計算(サンプル)'!$F$3:$AB$3,0)-1))</f>
        <v/>
      </c>
      <c r="AA149" s="78" t="str">
        <f ca="1">IF(Y149=0,0,OFFSET('計算(サンプル)'!$F150,0,MATCH("サンプル"&amp;CHAR(10)&amp;AA$2&amp;"単価",'計算(サンプル)'!$F$3:$AB$3,0)-1))</f>
        <v/>
      </c>
      <c r="AB149" s="78" t="str">
        <f t="shared" ca="1" si="35"/>
        <v/>
      </c>
      <c r="AC149" s="78" t="str">
        <f t="shared" ca="1" si="36"/>
        <v/>
      </c>
      <c r="AD149" s="78" t="str">
        <f t="shared" ca="1" si="37"/>
        <v/>
      </c>
      <c r="AE149" s="78" t="str">
        <f t="shared" ca="1" si="38"/>
        <v/>
      </c>
      <c r="AF149" s="78" t="str">
        <f t="shared" ca="1" si="39"/>
        <v/>
      </c>
      <c r="AG149" s="78" t="str">
        <f t="shared" ca="1" si="40"/>
        <v/>
      </c>
      <c r="AH149" s="78" t="str">
        <f t="shared" ca="1" si="41"/>
        <v/>
      </c>
      <c r="AI149" s="78" t="str">
        <f t="shared" ca="1" si="42"/>
        <v/>
      </c>
      <c r="AJ149" s="78" t="str">
        <f t="shared" ca="1" si="43"/>
        <v/>
      </c>
      <c r="AK149" s="78" t="str">
        <f t="shared" ca="1" si="44"/>
        <v/>
      </c>
      <c r="AL149" s="78" t="str">
        <f t="shared" ca="1" si="45"/>
        <v/>
      </c>
      <c r="AM149" s="78" t="str">
        <f t="shared" ca="1" si="46"/>
        <v/>
      </c>
    </row>
    <row r="150" spans="1:39" ht="15.75" customHeight="1">
      <c r="A150" s="26"/>
      <c r="B150" s="79"/>
      <c r="C150" s="79"/>
      <c r="D150" s="26"/>
      <c r="E150" s="79"/>
      <c r="F150" s="79"/>
      <c r="G150" s="79"/>
      <c r="H150" s="79"/>
      <c r="I150" s="79"/>
      <c r="J150" s="79"/>
      <c r="K150" s="79"/>
      <c r="L150" s="79"/>
      <c r="M150" s="79"/>
      <c r="N150" s="79"/>
      <c r="O150" s="79"/>
      <c r="P150" s="79"/>
      <c r="Q150" s="79"/>
      <c r="R150" s="79"/>
      <c r="S150" s="79"/>
      <c r="T150" s="79"/>
      <c r="U150" s="79"/>
      <c r="V150" s="79"/>
      <c r="W150" s="79"/>
      <c r="X150" s="79"/>
      <c r="Y150" s="79"/>
      <c r="Z150" s="79"/>
      <c r="AA150" s="79"/>
      <c r="AB150" s="79"/>
      <c r="AC150" s="79"/>
      <c r="AD150" s="79"/>
      <c r="AE150" s="79"/>
      <c r="AF150" s="79"/>
      <c r="AG150" s="79"/>
      <c r="AH150" s="79"/>
      <c r="AI150" s="79"/>
      <c r="AJ150" s="79"/>
      <c r="AK150" s="79"/>
      <c r="AL150" s="79"/>
      <c r="AM150" s="79"/>
    </row>
    <row r="151" spans="1:39" ht="15.75" customHeight="1">
      <c r="A151" s="26"/>
      <c r="B151" s="79"/>
      <c r="C151" s="79"/>
      <c r="D151" s="26"/>
      <c r="E151" s="79"/>
      <c r="F151" s="79"/>
      <c r="G151" s="79"/>
      <c r="H151" s="79"/>
      <c r="I151" s="79"/>
      <c r="J151" s="79"/>
      <c r="K151" s="79"/>
      <c r="L151" s="79"/>
      <c r="M151" s="79"/>
      <c r="N151" s="79"/>
      <c r="O151" s="79"/>
      <c r="P151" s="79"/>
      <c r="Q151" s="79"/>
      <c r="R151" s="79"/>
      <c r="S151" s="79"/>
      <c r="T151" s="79"/>
      <c r="U151" s="79"/>
      <c r="V151" s="79"/>
      <c r="W151" s="79"/>
      <c r="X151" s="79"/>
      <c r="Y151" s="79"/>
      <c r="Z151" s="79"/>
      <c r="AA151" s="79"/>
      <c r="AB151" s="79"/>
      <c r="AC151" s="79"/>
      <c r="AD151" s="79"/>
      <c r="AE151" s="79"/>
      <c r="AF151" s="79"/>
      <c r="AG151" s="79"/>
      <c r="AH151" s="79"/>
      <c r="AI151" s="79"/>
      <c r="AJ151" s="79"/>
      <c r="AK151" s="79"/>
      <c r="AL151" s="79"/>
      <c r="AM151" s="79"/>
    </row>
    <row r="152" spans="1:39" ht="15.75" customHeight="1">
      <c r="A152" s="26"/>
      <c r="B152" s="79"/>
      <c r="C152" s="79"/>
      <c r="D152" s="26"/>
      <c r="E152" s="79"/>
      <c r="F152" s="79"/>
      <c r="G152" s="79"/>
      <c r="H152" s="79"/>
      <c r="I152" s="79"/>
      <c r="J152" s="79"/>
      <c r="K152" s="79"/>
      <c r="L152" s="79"/>
      <c r="M152" s="79"/>
      <c r="N152" s="79"/>
      <c r="O152" s="79"/>
      <c r="P152" s="79"/>
      <c r="Q152" s="79"/>
      <c r="R152" s="79"/>
      <c r="S152" s="79"/>
      <c r="T152" s="79"/>
      <c r="U152" s="79"/>
      <c r="V152" s="79"/>
      <c r="W152" s="79"/>
      <c r="X152" s="79"/>
      <c r="Y152" s="79"/>
      <c r="Z152" s="79"/>
      <c r="AA152" s="79"/>
      <c r="AB152" s="79"/>
      <c r="AC152" s="79"/>
      <c r="AD152" s="79"/>
      <c r="AE152" s="79"/>
      <c r="AF152" s="79"/>
      <c r="AG152" s="79"/>
      <c r="AH152" s="79"/>
      <c r="AI152" s="79"/>
      <c r="AJ152" s="79"/>
      <c r="AK152" s="79"/>
      <c r="AL152" s="79"/>
      <c r="AM152" s="79"/>
    </row>
    <row r="153" spans="1:39" ht="15.75" customHeight="1">
      <c r="A153" s="26"/>
      <c r="B153" s="79"/>
      <c r="C153" s="79"/>
      <c r="D153" s="26"/>
      <c r="E153" s="79"/>
      <c r="F153" s="79"/>
      <c r="G153" s="79"/>
      <c r="H153" s="79"/>
      <c r="I153" s="79"/>
      <c r="J153" s="79"/>
      <c r="K153" s="79"/>
      <c r="L153" s="79"/>
      <c r="M153" s="79"/>
      <c r="N153" s="79"/>
      <c r="O153" s="79"/>
      <c r="P153" s="79"/>
      <c r="Q153" s="79"/>
      <c r="R153" s="79"/>
      <c r="S153" s="79"/>
      <c r="T153" s="79"/>
      <c r="U153" s="79"/>
      <c r="V153" s="79"/>
      <c r="W153" s="79"/>
      <c r="X153" s="79"/>
      <c r="Y153" s="79"/>
      <c r="Z153" s="79"/>
      <c r="AA153" s="79"/>
      <c r="AB153" s="79"/>
      <c r="AC153" s="79"/>
      <c r="AD153" s="79"/>
      <c r="AE153" s="79"/>
      <c r="AF153" s="79"/>
      <c r="AG153" s="79"/>
      <c r="AH153" s="79"/>
      <c r="AI153" s="79"/>
      <c r="AJ153" s="79"/>
      <c r="AK153" s="79"/>
      <c r="AL153" s="79"/>
      <c r="AM153" s="79"/>
    </row>
    <row r="154" spans="1:39" ht="15.75" customHeight="1">
      <c r="A154" s="26"/>
      <c r="B154" s="79"/>
      <c r="C154" s="79"/>
      <c r="D154" s="26"/>
      <c r="E154" s="79"/>
      <c r="F154" s="79"/>
      <c r="G154" s="79"/>
      <c r="H154" s="79"/>
      <c r="I154" s="79"/>
      <c r="J154" s="79"/>
      <c r="K154" s="79"/>
      <c r="L154" s="79"/>
      <c r="M154" s="79"/>
      <c r="N154" s="79"/>
      <c r="O154" s="79"/>
      <c r="P154" s="79"/>
      <c r="Q154" s="79"/>
      <c r="R154" s="79"/>
      <c r="S154" s="79"/>
      <c r="T154" s="79"/>
      <c r="U154" s="79"/>
      <c r="V154" s="79"/>
      <c r="W154" s="79"/>
      <c r="X154" s="79"/>
      <c r="Y154" s="79"/>
      <c r="Z154" s="79"/>
      <c r="AA154" s="79"/>
      <c r="AB154" s="79"/>
      <c r="AC154" s="79"/>
      <c r="AD154" s="79"/>
      <c r="AE154" s="79"/>
      <c r="AF154" s="79"/>
      <c r="AG154" s="79"/>
      <c r="AH154" s="79"/>
      <c r="AI154" s="79"/>
      <c r="AJ154" s="79"/>
      <c r="AK154" s="79"/>
      <c r="AL154" s="79"/>
      <c r="AM154" s="79"/>
    </row>
    <row r="155" spans="1:39" ht="15.75" customHeight="1">
      <c r="A155" s="26"/>
      <c r="B155" s="79"/>
      <c r="C155" s="79"/>
      <c r="D155" s="26"/>
      <c r="E155" s="79"/>
      <c r="F155" s="79"/>
      <c r="G155" s="79"/>
      <c r="H155" s="79"/>
      <c r="I155" s="79"/>
      <c r="J155" s="79"/>
      <c r="K155" s="79"/>
      <c r="L155" s="79"/>
      <c r="M155" s="79"/>
      <c r="N155" s="79"/>
      <c r="O155" s="79"/>
      <c r="P155" s="79"/>
      <c r="Q155" s="79"/>
      <c r="R155" s="79"/>
      <c r="S155" s="79"/>
      <c r="T155" s="79"/>
      <c r="U155" s="79"/>
      <c r="V155" s="79"/>
      <c r="W155" s="79"/>
      <c r="X155" s="79"/>
      <c r="Y155" s="79"/>
      <c r="Z155" s="79"/>
      <c r="AA155" s="79"/>
      <c r="AB155" s="79"/>
      <c r="AC155" s="79"/>
      <c r="AD155" s="79"/>
      <c r="AE155" s="79"/>
      <c r="AF155" s="79"/>
      <c r="AG155" s="79"/>
      <c r="AH155" s="79"/>
      <c r="AI155" s="79"/>
      <c r="AJ155" s="79"/>
      <c r="AK155" s="79"/>
      <c r="AL155" s="79"/>
      <c r="AM155" s="79"/>
    </row>
    <row r="156" spans="1:39" ht="15.75" customHeight="1">
      <c r="A156" s="26"/>
      <c r="B156" s="79"/>
      <c r="C156" s="79"/>
      <c r="D156" s="26"/>
      <c r="E156" s="79"/>
      <c r="F156" s="79"/>
      <c r="G156" s="79"/>
      <c r="H156" s="79"/>
      <c r="I156" s="79"/>
      <c r="J156" s="79"/>
      <c r="K156" s="79"/>
      <c r="L156" s="79"/>
      <c r="M156" s="79"/>
      <c r="N156" s="79"/>
      <c r="O156" s="79"/>
      <c r="P156" s="79"/>
      <c r="Q156" s="79"/>
      <c r="R156" s="79"/>
      <c r="S156" s="79"/>
      <c r="T156" s="79"/>
      <c r="U156" s="79"/>
      <c r="V156" s="79"/>
      <c r="W156" s="79"/>
      <c r="X156" s="79"/>
      <c r="Y156" s="79"/>
      <c r="Z156" s="79"/>
      <c r="AA156" s="79"/>
      <c r="AB156" s="79"/>
      <c r="AC156" s="79"/>
      <c r="AD156" s="79"/>
      <c r="AE156" s="79"/>
      <c r="AF156" s="79"/>
      <c r="AG156" s="79"/>
      <c r="AH156" s="79"/>
      <c r="AI156" s="79"/>
      <c r="AJ156" s="79"/>
      <c r="AK156" s="79"/>
      <c r="AL156" s="79"/>
      <c r="AM156" s="79"/>
    </row>
    <row r="157" spans="1:39" ht="15.75" customHeight="1">
      <c r="A157" s="26"/>
      <c r="B157" s="79"/>
      <c r="C157" s="79"/>
      <c r="D157" s="26"/>
      <c r="E157" s="79"/>
      <c r="F157" s="79"/>
      <c r="G157" s="79"/>
      <c r="H157" s="79"/>
      <c r="I157" s="79"/>
      <c r="J157" s="79"/>
      <c r="K157" s="79"/>
      <c r="L157" s="79"/>
      <c r="M157" s="79"/>
      <c r="N157" s="79"/>
      <c r="O157" s="79"/>
      <c r="P157" s="79"/>
      <c r="Q157" s="79"/>
      <c r="R157" s="79"/>
      <c r="S157" s="79"/>
      <c r="T157" s="79"/>
      <c r="U157" s="79"/>
      <c r="V157" s="79"/>
      <c r="W157" s="79"/>
      <c r="X157" s="79"/>
      <c r="Y157" s="79"/>
      <c r="Z157" s="79"/>
      <c r="AA157" s="79"/>
      <c r="AB157" s="79"/>
      <c r="AC157" s="79"/>
      <c r="AD157" s="79"/>
      <c r="AE157" s="79"/>
      <c r="AF157" s="79"/>
      <c r="AG157" s="79"/>
      <c r="AH157" s="79"/>
      <c r="AI157" s="79"/>
      <c r="AJ157" s="79"/>
      <c r="AK157" s="79"/>
      <c r="AL157" s="79"/>
      <c r="AM157" s="79"/>
    </row>
    <row r="158" spans="1:39" ht="15.75" customHeight="1">
      <c r="A158" s="26"/>
      <c r="B158" s="79"/>
      <c r="C158" s="79"/>
      <c r="D158" s="26"/>
      <c r="E158" s="79"/>
      <c r="F158" s="79"/>
      <c r="G158" s="79"/>
      <c r="H158" s="79"/>
      <c r="I158" s="79"/>
      <c r="J158" s="79"/>
      <c r="K158" s="79"/>
      <c r="L158" s="79"/>
      <c r="M158" s="79"/>
      <c r="N158" s="79"/>
      <c r="O158" s="79"/>
      <c r="P158" s="79"/>
      <c r="Q158" s="79"/>
      <c r="R158" s="79"/>
      <c r="S158" s="79"/>
      <c r="T158" s="79"/>
      <c r="U158" s="79"/>
      <c r="V158" s="79"/>
      <c r="W158" s="79"/>
      <c r="X158" s="79"/>
      <c r="Y158" s="79"/>
      <c r="Z158" s="79"/>
      <c r="AA158" s="79"/>
      <c r="AB158" s="79"/>
      <c r="AC158" s="79"/>
      <c r="AD158" s="79"/>
      <c r="AE158" s="79"/>
      <c r="AF158" s="79"/>
      <c r="AG158" s="79"/>
      <c r="AH158" s="79"/>
      <c r="AI158" s="79"/>
      <c r="AJ158" s="79"/>
      <c r="AK158" s="79"/>
      <c r="AL158" s="79"/>
      <c r="AM158" s="79"/>
    </row>
    <row r="159" spans="1:39" ht="15.75" customHeight="1">
      <c r="A159" s="26"/>
      <c r="B159" s="79"/>
      <c r="C159" s="79"/>
      <c r="D159" s="26"/>
      <c r="E159" s="79"/>
      <c r="F159" s="79"/>
      <c r="G159" s="79"/>
      <c r="H159" s="79"/>
      <c r="I159" s="79"/>
      <c r="J159" s="79"/>
      <c r="K159" s="79"/>
      <c r="L159" s="79"/>
      <c r="M159" s="79"/>
      <c r="N159" s="79"/>
      <c r="O159" s="79"/>
      <c r="P159" s="79"/>
      <c r="Q159" s="79"/>
      <c r="R159" s="79"/>
      <c r="S159" s="79"/>
      <c r="T159" s="79"/>
      <c r="U159" s="79"/>
      <c r="V159" s="79"/>
      <c r="W159" s="79"/>
      <c r="X159" s="79"/>
      <c r="Y159" s="79"/>
      <c r="Z159" s="79"/>
      <c r="AA159" s="79"/>
      <c r="AB159" s="79"/>
      <c r="AC159" s="79"/>
      <c r="AD159" s="79"/>
      <c r="AE159" s="79"/>
      <c r="AF159" s="79"/>
      <c r="AG159" s="79"/>
      <c r="AH159" s="79"/>
      <c r="AI159" s="79"/>
      <c r="AJ159" s="79"/>
      <c r="AK159" s="79"/>
      <c r="AL159" s="79"/>
      <c r="AM159" s="79"/>
    </row>
    <row r="160" spans="1:39" ht="15.75" customHeight="1">
      <c r="A160" s="26"/>
      <c r="B160" s="79"/>
      <c r="C160" s="79"/>
      <c r="D160" s="26"/>
      <c r="E160" s="79"/>
      <c r="F160" s="79"/>
      <c r="G160" s="79"/>
      <c r="H160" s="79"/>
      <c r="I160" s="79"/>
      <c r="J160" s="79"/>
      <c r="K160" s="79"/>
      <c r="L160" s="79"/>
      <c r="M160" s="79"/>
      <c r="N160" s="79"/>
      <c r="O160" s="79"/>
      <c r="P160" s="79"/>
      <c r="Q160" s="79"/>
      <c r="R160" s="79"/>
      <c r="S160" s="79"/>
      <c r="T160" s="79"/>
      <c r="U160" s="79"/>
      <c r="V160" s="79"/>
      <c r="W160" s="79"/>
      <c r="X160" s="79"/>
      <c r="Y160" s="79"/>
      <c r="Z160" s="79"/>
      <c r="AA160" s="79"/>
      <c r="AB160" s="79"/>
      <c r="AC160" s="79"/>
      <c r="AD160" s="79"/>
      <c r="AE160" s="79"/>
      <c r="AF160" s="79"/>
      <c r="AG160" s="79"/>
      <c r="AH160" s="79"/>
      <c r="AI160" s="79"/>
      <c r="AJ160" s="79"/>
      <c r="AK160" s="79"/>
      <c r="AL160" s="79"/>
      <c r="AM160" s="79"/>
    </row>
    <row r="161" spans="1:39" ht="15.75" customHeight="1">
      <c r="A161" s="26"/>
      <c r="B161" s="79"/>
      <c r="C161" s="79"/>
      <c r="D161" s="26"/>
      <c r="E161" s="79"/>
      <c r="F161" s="79"/>
      <c r="G161" s="79"/>
      <c r="H161" s="79"/>
      <c r="I161" s="79"/>
      <c r="J161" s="79"/>
      <c r="K161" s="79"/>
      <c r="L161" s="79"/>
      <c r="M161" s="79"/>
      <c r="N161" s="79"/>
      <c r="O161" s="79"/>
      <c r="P161" s="79"/>
      <c r="Q161" s="79"/>
      <c r="R161" s="79"/>
      <c r="S161" s="79"/>
      <c r="T161" s="79"/>
      <c r="U161" s="79"/>
      <c r="V161" s="79"/>
      <c r="W161" s="79"/>
      <c r="X161" s="79"/>
      <c r="Y161" s="79"/>
      <c r="Z161" s="79"/>
      <c r="AA161" s="79"/>
      <c r="AB161" s="79"/>
      <c r="AC161" s="79"/>
      <c r="AD161" s="79"/>
      <c r="AE161" s="79"/>
      <c r="AF161" s="79"/>
      <c r="AG161" s="79"/>
      <c r="AH161" s="79"/>
      <c r="AI161" s="79"/>
      <c r="AJ161" s="79"/>
      <c r="AK161" s="79"/>
      <c r="AL161" s="79"/>
      <c r="AM161" s="79"/>
    </row>
    <row r="162" spans="1:39" ht="15.75" customHeight="1">
      <c r="A162" s="26"/>
      <c r="B162" s="79"/>
      <c r="C162" s="79"/>
      <c r="D162" s="26"/>
      <c r="E162" s="79"/>
      <c r="F162" s="79"/>
      <c r="G162" s="79"/>
      <c r="H162" s="79"/>
      <c r="I162" s="79"/>
      <c r="J162" s="79"/>
      <c r="K162" s="79"/>
      <c r="L162" s="79"/>
      <c r="M162" s="79"/>
      <c r="N162" s="79"/>
      <c r="O162" s="79"/>
      <c r="P162" s="79"/>
      <c r="Q162" s="79"/>
      <c r="R162" s="79"/>
      <c r="S162" s="79"/>
      <c r="T162" s="79"/>
      <c r="U162" s="79"/>
      <c r="V162" s="79"/>
      <c r="W162" s="79"/>
      <c r="X162" s="79"/>
      <c r="Y162" s="79"/>
      <c r="Z162" s="79"/>
      <c r="AA162" s="79"/>
      <c r="AB162" s="79"/>
      <c r="AC162" s="79"/>
      <c r="AD162" s="79"/>
      <c r="AE162" s="79"/>
      <c r="AF162" s="79"/>
      <c r="AG162" s="79"/>
      <c r="AH162" s="79"/>
      <c r="AI162" s="79"/>
      <c r="AJ162" s="79"/>
      <c r="AK162" s="79"/>
      <c r="AL162" s="79"/>
      <c r="AM162" s="79"/>
    </row>
    <row r="163" spans="1:39" ht="15.75" customHeight="1">
      <c r="A163" s="26"/>
      <c r="B163" s="79"/>
      <c r="C163" s="79"/>
      <c r="D163" s="26"/>
      <c r="E163" s="79"/>
      <c r="F163" s="79"/>
      <c r="G163" s="79"/>
      <c r="H163" s="79"/>
      <c r="I163" s="79"/>
      <c r="J163" s="79"/>
      <c r="K163" s="79"/>
      <c r="L163" s="79"/>
      <c r="M163" s="79"/>
      <c r="N163" s="79"/>
      <c r="O163" s="79"/>
      <c r="P163" s="79"/>
      <c r="Q163" s="79"/>
      <c r="R163" s="79"/>
      <c r="S163" s="79"/>
      <c r="T163" s="79"/>
      <c r="U163" s="79"/>
      <c r="V163" s="79"/>
      <c r="W163" s="79"/>
      <c r="X163" s="79"/>
      <c r="Y163" s="79"/>
      <c r="Z163" s="79"/>
      <c r="AA163" s="79"/>
      <c r="AB163" s="79"/>
      <c r="AC163" s="79"/>
      <c r="AD163" s="79"/>
      <c r="AE163" s="79"/>
      <c r="AF163" s="79"/>
      <c r="AG163" s="79"/>
      <c r="AH163" s="79"/>
      <c r="AI163" s="79"/>
      <c r="AJ163" s="79"/>
      <c r="AK163" s="79"/>
      <c r="AL163" s="79"/>
      <c r="AM163" s="79"/>
    </row>
    <row r="164" spans="1:39" ht="15.75" customHeight="1">
      <c r="A164" s="26"/>
      <c r="B164" s="79"/>
      <c r="C164" s="79"/>
      <c r="D164" s="26"/>
      <c r="E164" s="79"/>
      <c r="F164" s="79"/>
      <c r="G164" s="79"/>
      <c r="H164" s="79"/>
      <c r="I164" s="79"/>
      <c r="J164" s="79"/>
      <c r="K164" s="79"/>
      <c r="L164" s="79"/>
      <c r="M164" s="79"/>
      <c r="N164" s="79"/>
      <c r="O164" s="79"/>
      <c r="P164" s="79"/>
      <c r="Q164" s="79"/>
      <c r="R164" s="79"/>
      <c r="S164" s="79"/>
      <c r="T164" s="79"/>
      <c r="U164" s="79"/>
      <c r="V164" s="79"/>
      <c r="W164" s="79"/>
      <c r="X164" s="79"/>
      <c r="Y164" s="79"/>
      <c r="Z164" s="79"/>
      <c r="AA164" s="79"/>
      <c r="AB164" s="79"/>
      <c r="AC164" s="79"/>
      <c r="AD164" s="79"/>
      <c r="AE164" s="79"/>
      <c r="AF164" s="79"/>
      <c r="AG164" s="79"/>
      <c r="AH164" s="79"/>
      <c r="AI164" s="79"/>
      <c r="AJ164" s="79"/>
      <c r="AK164" s="79"/>
      <c r="AL164" s="79"/>
      <c r="AM164" s="79"/>
    </row>
    <row r="165" spans="1:39" ht="15.75" customHeight="1">
      <c r="A165" s="26"/>
      <c r="B165" s="79"/>
      <c r="C165" s="79"/>
      <c r="D165" s="26"/>
      <c r="E165" s="79"/>
      <c r="F165" s="79"/>
      <c r="G165" s="79"/>
      <c r="H165" s="79"/>
      <c r="I165" s="79"/>
      <c r="J165" s="79"/>
      <c r="K165" s="79"/>
      <c r="L165" s="79"/>
      <c r="M165" s="79"/>
      <c r="N165" s="79"/>
      <c r="O165" s="79"/>
      <c r="P165" s="79"/>
      <c r="Q165" s="79"/>
      <c r="R165" s="79"/>
      <c r="S165" s="79"/>
      <c r="T165" s="79"/>
      <c r="U165" s="79"/>
      <c r="V165" s="79"/>
      <c r="W165" s="79"/>
      <c r="X165" s="79"/>
      <c r="Y165" s="79"/>
      <c r="Z165" s="79"/>
      <c r="AA165" s="79"/>
      <c r="AB165" s="79"/>
      <c r="AC165" s="79"/>
      <c r="AD165" s="79"/>
      <c r="AE165" s="79"/>
      <c r="AF165" s="79"/>
      <c r="AG165" s="79"/>
      <c r="AH165" s="79"/>
      <c r="AI165" s="79"/>
      <c r="AJ165" s="79"/>
      <c r="AK165" s="79"/>
      <c r="AL165" s="79"/>
      <c r="AM165" s="79"/>
    </row>
    <row r="166" spans="1:39" ht="15.75" customHeight="1">
      <c r="A166" s="26"/>
      <c r="B166" s="79"/>
      <c r="C166" s="79"/>
      <c r="D166" s="26"/>
      <c r="E166" s="79"/>
      <c r="F166" s="79"/>
      <c r="G166" s="79"/>
      <c r="H166" s="79"/>
      <c r="I166" s="79"/>
      <c r="J166" s="79"/>
      <c r="K166" s="79"/>
      <c r="L166" s="79"/>
      <c r="M166" s="79"/>
      <c r="N166" s="79"/>
      <c r="O166" s="79"/>
      <c r="P166" s="79"/>
      <c r="Q166" s="79"/>
      <c r="R166" s="79"/>
      <c r="S166" s="79"/>
      <c r="T166" s="79"/>
      <c r="U166" s="79"/>
      <c r="V166" s="79"/>
      <c r="W166" s="79"/>
      <c r="X166" s="79"/>
      <c r="Y166" s="79"/>
      <c r="Z166" s="79"/>
      <c r="AA166" s="79"/>
      <c r="AB166" s="79"/>
      <c r="AC166" s="79"/>
      <c r="AD166" s="79"/>
      <c r="AE166" s="79"/>
      <c r="AF166" s="79"/>
      <c r="AG166" s="79"/>
      <c r="AH166" s="79"/>
      <c r="AI166" s="79"/>
      <c r="AJ166" s="79"/>
      <c r="AK166" s="79"/>
      <c r="AL166" s="79"/>
      <c r="AM166" s="79"/>
    </row>
    <row r="167" spans="1:39" ht="15.75" customHeight="1">
      <c r="A167" s="26"/>
      <c r="B167" s="79"/>
      <c r="C167" s="79"/>
      <c r="D167" s="26"/>
      <c r="E167" s="79"/>
      <c r="F167" s="79"/>
      <c r="G167" s="79"/>
      <c r="H167" s="79"/>
      <c r="I167" s="79"/>
      <c r="J167" s="79"/>
      <c r="K167" s="79"/>
      <c r="L167" s="79"/>
      <c r="M167" s="79"/>
      <c r="N167" s="79"/>
      <c r="O167" s="79"/>
      <c r="P167" s="79"/>
      <c r="Q167" s="79"/>
      <c r="R167" s="79"/>
      <c r="S167" s="79"/>
      <c r="T167" s="79"/>
      <c r="U167" s="79"/>
      <c r="V167" s="79"/>
      <c r="W167" s="79"/>
      <c r="X167" s="79"/>
      <c r="Y167" s="79"/>
      <c r="Z167" s="79"/>
      <c r="AA167" s="79"/>
      <c r="AB167" s="79"/>
      <c r="AC167" s="79"/>
      <c r="AD167" s="79"/>
      <c r="AE167" s="79"/>
      <c r="AF167" s="79"/>
      <c r="AG167" s="79"/>
      <c r="AH167" s="79"/>
      <c r="AI167" s="79"/>
      <c r="AJ167" s="79"/>
      <c r="AK167" s="79"/>
      <c r="AL167" s="79"/>
      <c r="AM167" s="79"/>
    </row>
    <row r="168" spans="1:39" ht="15.75" customHeight="1">
      <c r="A168" s="26"/>
      <c r="B168" s="79"/>
      <c r="C168" s="79"/>
      <c r="D168" s="26"/>
      <c r="E168" s="79"/>
      <c r="F168" s="79"/>
      <c r="G168" s="79"/>
      <c r="H168" s="79"/>
      <c r="I168" s="79"/>
      <c r="J168" s="79"/>
      <c r="K168" s="79"/>
      <c r="L168" s="79"/>
      <c r="M168" s="79"/>
      <c r="N168" s="79"/>
      <c r="O168" s="79"/>
      <c r="P168" s="79"/>
      <c r="Q168" s="79"/>
      <c r="R168" s="79"/>
      <c r="S168" s="79"/>
      <c r="T168" s="79"/>
      <c r="U168" s="79"/>
      <c r="V168" s="79"/>
      <c r="W168" s="79"/>
      <c r="X168" s="79"/>
      <c r="Y168" s="79"/>
      <c r="Z168" s="79"/>
      <c r="AA168" s="79"/>
      <c r="AB168" s="79"/>
      <c r="AC168" s="79"/>
      <c r="AD168" s="79"/>
      <c r="AE168" s="79"/>
      <c r="AF168" s="79"/>
      <c r="AG168" s="79"/>
      <c r="AH168" s="79"/>
      <c r="AI168" s="79"/>
      <c r="AJ168" s="79"/>
      <c r="AK168" s="79"/>
      <c r="AL168" s="79"/>
      <c r="AM168" s="79"/>
    </row>
    <row r="169" spans="1:39" ht="15.75" customHeight="1">
      <c r="A169" s="26"/>
      <c r="B169" s="79"/>
      <c r="C169" s="79"/>
      <c r="D169" s="26"/>
      <c r="E169" s="79"/>
      <c r="F169" s="79"/>
      <c r="G169" s="79"/>
      <c r="H169" s="79"/>
      <c r="I169" s="79"/>
      <c r="J169" s="79"/>
      <c r="K169" s="79"/>
      <c r="L169" s="79"/>
      <c r="M169" s="79"/>
      <c r="N169" s="79"/>
      <c r="O169" s="79"/>
      <c r="P169" s="79"/>
      <c r="Q169" s="79"/>
      <c r="R169" s="79"/>
      <c r="S169" s="79"/>
      <c r="T169" s="79"/>
      <c r="U169" s="79"/>
      <c r="V169" s="79"/>
      <c r="W169" s="79"/>
      <c r="X169" s="79"/>
      <c r="Y169" s="79"/>
      <c r="Z169" s="79"/>
      <c r="AA169" s="79"/>
      <c r="AB169" s="79"/>
      <c r="AC169" s="79"/>
      <c r="AD169" s="79"/>
      <c r="AE169" s="79"/>
      <c r="AF169" s="79"/>
      <c r="AG169" s="79"/>
      <c r="AH169" s="79"/>
      <c r="AI169" s="79"/>
      <c r="AJ169" s="79"/>
      <c r="AK169" s="79"/>
      <c r="AL169" s="79"/>
      <c r="AM169" s="79"/>
    </row>
    <row r="170" spans="1:39" ht="15.75" customHeight="1">
      <c r="A170" s="26"/>
      <c r="B170" s="79"/>
      <c r="C170" s="79"/>
      <c r="D170" s="26"/>
      <c r="E170" s="79"/>
      <c r="F170" s="79"/>
      <c r="G170" s="79"/>
      <c r="H170" s="79"/>
      <c r="I170" s="79"/>
      <c r="J170" s="79"/>
      <c r="K170" s="79"/>
      <c r="L170" s="79"/>
      <c r="M170" s="79"/>
      <c r="N170" s="79"/>
      <c r="O170" s="79"/>
      <c r="P170" s="79"/>
      <c r="Q170" s="79"/>
      <c r="R170" s="79"/>
      <c r="S170" s="79"/>
      <c r="T170" s="79"/>
      <c r="U170" s="79"/>
      <c r="V170" s="79"/>
      <c r="W170" s="79"/>
      <c r="X170" s="79"/>
      <c r="Y170" s="79"/>
      <c r="Z170" s="79"/>
      <c r="AA170" s="79"/>
      <c r="AB170" s="79"/>
      <c r="AC170" s="79"/>
      <c r="AD170" s="79"/>
      <c r="AE170" s="79"/>
      <c r="AF170" s="79"/>
      <c r="AG170" s="79"/>
      <c r="AH170" s="79"/>
      <c r="AI170" s="79"/>
      <c r="AJ170" s="79"/>
      <c r="AK170" s="79"/>
      <c r="AL170" s="79"/>
      <c r="AM170" s="79"/>
    </row>
    <row r="171" spans="1:39" ht="15.75" customHeight="1">
      <c r="A171" s="26"/>
      <c r="B171" s="79"/>
      <c r="C171" s="79"/>
      <c r="D171" s="26"/>
      <c r="E171" s="79"/>
      <c r="F171" s="79"/>
      <c r="G171" s="79"/>
      <c r="H171" s="79"/>
      <c r="I171" s="79"/>
      <c r="J171" s="79"/>
      <c r="K171" s="79"/>
      <c r="L171" s="79"/>
      <c r="M171" s="79"/>
      <c r="N171" s="79"/>
      <c r="O171" s="79"/>
      <c r="P171" s="79"/>
      <c r="Q171" s="79"/>
      <c r="R171" s="79"/>
      <c r="S171" s="79"/>
      <c r="T171" s="79"/>
      <c r="U171" s="79"/>
      <c r="V171" s="79"/>
      <c r="W171" s="79"/>
      <c r="X171" s="79"/>
      <c r="Y171" s="79"/>
      <c r="Z171" s="79"/>
      <c r="AA171" s="79"/>
      <c r="AB171" s="79"/>
      <c r="AC171" s="79"/>
      <c r="AD171" s="79"/>
      <c r="AE171" s="79"/>
      <c r="AF171" s="79"/>
      <c r="AG171" s="79"/>
      <c r="AH171" s="79"/>
      <c r="AI171" s="79"/>
      <c r="AJ171" s="79"/>
      <c r="AK171" s="79"/>
      <c r="AL171" s="79"/>
      <c r="AM171" s="79"/>
    </row>
    <row r="172" spans="1:39" ht="15.75" customHeight="1">
      <c r="A172" s="26"/>
      <c r="B172" s="79"/>
      <c r="C172" s="79"/>
      <c r="D172" s="26"/>
      <c r="E172" s="79"/>
      <c r="F172" s="79"/>
      <c r="G172" s="79"/>
      <c r="H172" s="79"/>
      <c r="I172" s="79"/>
      <c r="J172" s="79"/>
      <c r="K172" s="79"/>
      <c r="L172" s="79"/>
      <c r="M172" s="79"/>
      <c r="N172" s="79"/>
      <c r="O172" s="79"/>
      <c r="P172" s="79"/>
      <c r="Q172" s="79"/>
      <c r="R172" s="79"/>
      <c r="S172" s="79"/>
      <c r="T172" s="79"/>
      <c r="U172" s="79"/>
      <c r="V172" s="79"/>
      <c r="W172" s="79"/>
      <c r="X172" s="79"/>
      <c r="Y172" s="79"/>
      <c r="Z172" s="79"/>
      <c r="AA172" s="79"/>
      <c r="AB172" s="79"/>
      <c r="AC172" s="79"/>
      <c r="AD172" s="79"/>
      <c r="AE172" s="79"/>
      <c r="AF172" s="79"/>
      <c r="AG172" s="79"/>
      <c r="AH172" s="79"/>
      <c r="AI172" s="79"/>
      <c r="AJ172" s="79"/>
      <c r="AK172" s="79"/>
      <c r="AL172" s="79"/>
      <c r="AM172" s="79"/>
    </row>
    <row r="173" spans="1:39" ht="15.75" customHeight="1">
      <c r="A173" s="26"/>
      <c r="B173" s="79"/>
      <c r="C173" s="79"/>
      <c r="D173" s="26"/>
      <c r="E173" s="79"/>
      <c r="F173" s="79"/>
      <c r="G173" s="79"/>
      <c r="H173" s="79"/>
      <c r="I173" s="79"/>
      <c r="J173" s="79"/>
      <c r="K173" s="79"/>
      <c r="L173" s="79"/>
      <c r="M173" s="79"/>
      <c r="N173" s="79"/>
      <c r="O173" s="79"/>
      <c r="P173" s="79"/>
      <c r="Q173" s="79"/>
      <c r="R173" s="79"/>
      <c r="S173" s="79"/>
      <c r="T173" s="79"/>
      <c r="U173" s="79"/>
      <c r="V173" s="79"/>
      <c r="W173" s="79"/>
      <c r="X173" s="79"/>
      <c r="Y173" s="79"/>
      <c r="Z173" s="79"/>
      <c r="AA173" s="79"/>
      <c r="AB173" s="79"/>
      <c r="AC173" s="79"/>
      <c r="AD173" s="79"/>
      <c r="AE173" s="79"/>
      <c r="AF173" s="79"/>
      <c r="AG173" s="79"/>
      <c r="AH173" s="79"/>
      <c r="AI173" s="79"/>
      <c r="AJ173" s="79"/>
      <c r="AK173" s="79"/>
      <c r="AL173" s="79"/>
      <c r="AM173" s="79"/>
    </row>
    <row r="174" spans="1:39" ht="15.75" customHeight="1">
      <c r="A174" s="26"/>
      <c r="B174" s="79"/>
      <c r="C174" s="79"/>
      <c r="D174" s="26"/>
      <c r="E174" s="79"/>
      <c r="F174" s="79"/>
      <c r="G174" s="79"/>
      <c r="H174" s="79"/>
      <c r="I174" s="79"/>
      <c r="J174" s="79"/>
      <c r="K174" s="79"/>
      <c r="L174" s="79"/>
      <c r="M174" s="79"/>
      <c r="N174" s="79"/>
      <c r="O174" s="79"/>
      <c r="P174" s="79"/>
      <c r="Q174" s="79"/>
      <c r="R174" s="79"/>
      <c r="S174" s="79"/>
      <c r="T174" s="79"/>
      <c r="U174" s="79"/>
      <c r="V174" s="79"/>
      <c r="W174" s="79"/>
      <c r="X174" s="79"/>
      <c r="Y174" s="79"/>
      <c r="Z174" s="79"/>
      <c r="AA174" s="79"/>
      <c r="AB174" s="79"/>
      <c r="AC174" s="79"/>
      <c r="AD174" s="79"/>
      <c r="AE174" s="79"/>
      <c r="AF174" s="79"/>
      <c r="AG174" s="79"/>
      <c r="AH174" s="79"/>
      <c r="AI174" s="79"/>
      <c r="AJ174" s="79"/>
      <c r="AK174" s="79"/>
      <c r="AL174" s="79"/>
      <c r="AM174" s="79"/>
    </row>
    <row r="175" spans="1:39" ht="15.75" customHeight="1">
      <c r="A175" s="26"/>
      <c r="B175" s="79"/>
      <c r="C175" s="79"/>
      <c r="D175" s="26"/>
      <c r="E175" s="79"/>
      <c r="F175" s="79"/>
      <c r="G175" s="79"/>
      <c r="H175" s="79"/>
      <c r="I175" s="79"/>
      <c r="J175" s="79"/>
      <c r="K175" s="79"/>
      <c r="L175" s="79"/>
      <c r="M175" s="79"/>
      <c r="N175" s="79"/>
      <c r="O175" s="79"/>
      <c r="P175" s="79"/>
      <c r="Q175" s="79"/>
      <c r="R175" s="79"/>
      <c r="S175" s="79"/>
      <c r="T175" s="79"/>
      <c r="U175" s="79"/>
      <c r="V175" s="79"/>
      <c r="W175" s="79"/>
      <c r="X175" s="79"/>
      <c r="Y175" s="79"/>
      <c r="Z175" s="79"/>
      <c r="AA175" s="79"/>
      <c r="AB175" s="79"/>
      <c r="AC175" s="79"/>
      <c r="AD175" s="79"/>
      <c r="AE175" s="79"/>
      <c r="AF175" s="79"/>
      <c r="AG175" s="79"/>
      <c r="AH175" s="79"/>
      <c r="AI175" s="79"/>
      <c r="AJ175" s="79"/>
      <c r="AK175" s="79"/>
      <c r="AL175" s="79"/>
      <c r="AM175" s="79"/>
    </row>
    <row r="176" spans="1:39" ht="15.75" customHeight="1">
      <c r="A176" s="26"/>
      <c r="B176" s="79"/>
      <c r="C176" s="79"/>
      <c r="D176" s="26"/>
      <c r="E176" s="79"/>
      <c r="F176" s="79"/>
      <c r="G176" s="79"/>
      <c r="H176" s="79"/>
      <c r="I176" s="79"/>
      <c r="J176" s="79"/>
      <c r="K176" s="79"/>
      <c r="L176" s="79"/>
      <c r="M176" s="79"/>
      <c r="N176" s="79"/>
      <c r="O176" s="79"/>
      <c r="P176" s="79"/>
      <c r="Q176" s="79"/>
      <c r="R176" s="79"/>
      <c r="S176" s="79"/>
      <c r="T176" s="79"/>
      <c r="U176" s="79"/>
      <c r="V176" s="79"/>
      <c r="W176" s="79"/>
      <c r="X176" s="79"/>
      <c r="Y176" s="79"/>
      <c r="Z176" s="79"/>
      <c r="AA176" s="79"/>
      <c r="AB176" s="79"/>
      <c r="AC176" s="79"/>
      <c r="AD176" s="79"/>
      <c r="AE176" s="79"/>
      <c r="AF176" s="79"/>
      <c r="AG176" s="79"/>
      <c r="AH176" s="79"/>
      <c r="AI176" s="79"/>
      <c r="AJ176" s="79"/>
      <c r="AK176" s="79"/>
      <c r="AL176" s="79"/>
      <c r="AM176" s="79"/>
    </row>
    <row r="177" spans="1:39" ht="15.75" customHeight="1">
      <c r="A177" s="26"/>
      <c r="B177" s="79"/>
      <c r="C177" s="79"/>
      <c r="D177" s="26"/>
      <c r="E177" s="79"/>
      <c r="F177" s="79"/>
      <c r="G177" s="79"/>
      <c r="H177" s="79"/>
      <c r="I177" s="79"/>
      <c r="J177" s="79"/>
      <c r="K177" s="79"/>
      <c r="L177" s="79"/>
      <c r="M177" s="79"/>
      <c r="N177" s="79"/>
      <c r="O177" s="79"/>
      <c r="P177" s="79"/>
      <c r="Q177" s="79"/>
      <c r="R177" s="79"/>
      <c r="S177" s="79"/>
      <c r="T177" s="79"/>
      <c r="U177" s="79"/>
      <c r="V177" s="79"/>
      <c r="W177" s="79"/>
      <c r="X177" s="79"/>
      <c r="Y177" s="79"/>
      <c r="Z177" s="79"/>
      <c r="AA177" s="79"/>
      <c r="AB177" s="79"/>
      <c r="AC177" s="79"/>
      <c r="AD177" s="79"/>
      <c r="AE177" s="79"/>
      <c r="AF177" s="79"/>
      <c r="AG177" s="79"/>
      <c r="AH177" s="79"/>
      <c r="AI177" s="79"/>
      <c r="AJ177" s="79"/>
      <c r="AK177" s="79"/>
      <c r="AL177" s="79"/>
      <c r="AM177" s="79"/>
    </row>
    <row r="178" spans="1:39" ht="15.75" customHeight="1">
      <c r="A178" s="26"/>
      <c r="B178" s="79"/>
      <c r="C178" s="79"/>
      <c r="D178" s="26"/>
      <c r="E178" s="79"/>
      <c r="F178" s="79"/>
      <c r="G178" s="79"/>
      <c r="H178" s="79"/>
      <c r="I178" s="79"/>
      <c r="J178" s="79"/>
      <c r="K178" s="79"/>
      <c r="L178" s="79"/>
      <c r="M178" s="79"/>
      <c r="N178" s="79"/>
      <c r="O178" s="79"/>
      <c r="P178" s="79"/>
      <c r="Q178" s="79"/>
      <c r="R178" s="79"/>
      <c r="S178" s="79"/>
      <c r="T178" s="79"/>
      <c r="U178" s="79"/>
      <c r="V178" s="79"/>
      <c r="W178" s="79"/>
      <c r="X178" s="79"/>
      <c r="Y178" s="79"/>
      <c r="Z178" s="79"/>
      <c r="AA178" s="79"/>
      <c r="AB178" s="79"/>
      <c r="AC178" s="79"/>
      <c r="AD178" s="79"/>
      <c r="AE178" s="79"/>
      <c r="AF178" s="79"/>
      <c r="AG178" s="79"/>
      <c r="AH178" s="79"/>
      <c r="AI178" s="79"/>
      <c r="AJ178" s="79"/>
      <c r="AK178" s="79"/>
      <c r="AL178" s="79"/>
      <c r="AM178" s="79"/>
    </row>
    <row r="179" spans="1:39" ht="15.75" customHeight="1">
      <c r="A179" s="26"/>
      <c r="B179" s="79"/>
      <c r="C179" s="79"/>
      <c r="D179" s="26"/>
      <c r="E179" s="79"/>
      <c r="F179" s="79"/>
      <c r="G179" s="79"/>
      <c r="H179" s="79"/>
      <c r="I179" s="79"/>
      <c r="J179" s="79"/>
      <c r="K179" s="79"/>
      <c r="L179" s="79"/>
      <c r="M179" s="79"/>
      <c r="N179" s="79"/>
      <c r="O179" s="79"/>
      <c r="P179" s="79"/>
      <c r="Q179" s="79"/>
      <c r="R179" s="79"/>
      <c r="S179" s="79"/>
      <c r="T179" s="79"/>
      <c r="U179" s="79"/>
      <c r="V179" s="79"/>
      <c r="W179" s="79"/>
      <c r="X179" s="79"/>
      <c r="Y179" s="79"/>
      <c r="Z179" s="79"/>
      <c r="AA179" s="79"/>
      <c r="AB179" s="79"/>
      <c r="AC179" s="79"/>
      <c r="AD179" s="79"/>
      <c r="AE179" s="79"/>
      <c r="AF179" s="79"/>
      <c r="AG179" s="79"/>
      <c r="AH179" s="79"/>
      <c r="AI179" s="79"/>
      <c r="AJ179" s="79"/>
      <c r="AK179" s="79"/>
      <c r="AL179" s="79"/>
      <c r="AM179" s="79"/>
    </row>
    <row r="180" spans="1:39" ht="15.75" customHeight="1">
      <c r="A180" s="26"/>
      <c r="B180" s="79"/>
      <c r="C180" s="79"/>
      <c r="D180" s="26"/>
      <c r="E180" s="79"/>
      <c r="F180" s="79"/>
      <c r="G180" s="79"/>
      <c r="H180" s="79"/>
      <c r="I180" s="79"/>
      <c r="J180" s="79"/>
      <c r="K180" s="79"/>
      <c r="L180" s="79"/>
      <c r="M180" s="79"/>
      <c r="N180" s="79"/>
      <c r="O180" s="79"/>
      <c r="P180" s="79"/>
      <c r="Q180" s="79"/>
      <c r="R180" s="79"/>
      <c r="S180" s="79"/>
      <c r="T180" s="79"/>
      <c r="U180" s="79"/>
      <c r="V180" s="79"/>
      <c r="W180" s="79"/>
      <c r="X180" s="79"/>
      <c r="Y180" s="79"/>
      <c r="Z180" s="79"/>
      <c r="AA180" s="79"/>
      <c r="AB180" s="79"/>
      <c r="AC180" s="79"/>
      <c r="AD180" s="79"/>
      <c r="AE180" s="79"/>
      <c r="AF180" s="79"/>
      <c r="AG180" s="79"/>
      <c r="AH180" s="79"/>
      <c r="AI180" s="79"/>
      <c r="AJ180" s="79"/>
      <c r="AK180" s="79"/>
      <c r="AL180" s="79"/>
      <c r="AM180" s="79"/>
    </row>
    <row r="181" spans="1:39" ht="15.75" customHeight="1">
      <c r="A181" s="26"/>
      <c r="B181" s="79"/>
      <c r="C181" s="79"/>
      <c r="D181" s="26"/>
      <c r="E181" s="79"/>
      <c r="F181" s="79"/>
      <c r="G181" s="79"/>
      <c r="H181" s="79"/>
      <c r="I181" s="79"/>
      <c r="J181" s="79"/>
      <c r="K181" s="79"/>
      <c r="L181" s="79"/>
      <c r="M181" s="79"/>
      <c r="N181" s="79"/>
      <c r="O181" s="79"/>
      <c r="P181" s="79"/>
      <c r="Q181" s="79"/>
      <c r="R181" s="79"/>
      <c r="S181" s="79"/>
      <c r="T181" s="79"/>
      <c r="U181" s="79"/>
      <c r="V181" s="79"/>
      <c r="W181" s="79"/>
      <c r="X181" s="79"/>
      <c r="Y181" s="79"/>
      <c r="Z181" s="79"/>
      <c r="AA181" s="79"/>
      <c r="AB181" s="79"/>
      <c r="AC181" s="79"/>
      <c r="AD181" s="79"/>
      <c r="AE181" s="79"/>
      <c r="AF181" s="79"/>
      <c r="AG181" s="79"/>
      <c r="AH181" s="79"/>
      <c r="AI181" s="79"/>
      <c r="AJ181" s="79"/>
      <c r="AK181" s="79"/>
      <c r="AL181" s="79"/>
      <c r="AM181" s="79"/>
    </row>
    <row r="182" spans="1:39" ht="15.75" customHeight="1">
      <c r="A182" s="26"/>
      <c r="B182" s="79"/>
      <c r="C182" s="79"/>
      <c r="D182" s="26"/>
      <c r="E182" s="79"/>
      <c r="F182" s="79"/>
      <c r="G182" s="79"/>
      <c r="H182" s="79"/>
      <c r="I182" s="79"/>
      <c r="J182" s="79"/>
      <c r="K182" s="79"/>
      <c r="L182" s="79"/>
      <c r="M182" s="79"/>
      <c r="N182" s="79"/>
      <c r="O182" s="79"/>
      <c r="P182" s="79"/>
      <c r="Q182" s="79"/>
      <c r="R182" s="79"/>
      <c r="S182" s="79"/>
      <c r="T182" s="79"/>
      <c r="U182" s="79"/>
      <c r="V182" s="79"/>
      <c r="W182" s="79"/>
      <c r="X182" s="79"/>
      <c r="Y182" s="79"/>
      <c r="Z182" s="79"/>
      <c r="AA182" s="79"/>
      <c r="AB182" s="79"/>
      <c r="AC182" s="79"/>
      <c r="AD182" s="79"/>
      <c r="AE182" s="79"/>
      <c r="AF182" s="79"/>
      <c r="AG182" s="79"/>
      <c r="AH182" s="79"/>
      <c r="AI182" s="79"/>
      <c r="AJ182" s="79"/>
      <c r="AK182" s="79"/>
      <c r="AL182" s="79"/>
      <c r="AM182" s="79"/>
    </row>
    <row r="183" spans="1:39" ht="15.75" customHeight="1">
      <c r="A183" s="26"/>
      <c r="B183" s="79"/>
      <c r="C183" s="79"/>
      <c r="D183" s="26"/>
      <c r="E183" s="79"/>
      <c r="F183" s="79"/>
      <c r="G183" s="79"/>
      <c r="H183" s="79"/>
      <c r="I183" s="79"/>
      <c r="J183" s="79"/>
      <c r="K183" s="79"/>
      <c r="L183" s="79"/>
      <c r="M183" s="79"/>
      <c r="N183" s="79"/>
      <c r="O183" s="79"/>
      <c r="P183" s="79"/>
      <c r="Q183" s="79"/>
      <c r="R183" s="79"/>
      <c r="S183" s="79"/>
      <c r="T183" s="79"/>
      <c r="U183" s="79"/>
      <c r="V183" s="79"/>
      <c r="W183" s="79"/>
      <c r="X183" s="79"/>
      <c r="Y183" s="79"/>
      <c r="Z183" s="79"/>
      <c r="AA183" s="79"/>
      <c r="AB183" s="79"/>
      <c r="AC183" s="79"/>
      <c r="AD183" s="79"/>
      <c r="AE183" s="79"/>
      <c r="AF183" s="79"/>
      <c r="AG183" s="79"/>
      <c r="AH183" s="79"/>
      <c r="AI183" s="79"/>
      <c r="AJ183" s="79"/>
      <c r="AK183" s="79"/>
      <c r="AL183" s="79"/>
      <c r="AM183" s="79"/>
    </row>
    <row r="184" spans="1:39" ht="15.75" customHeight="1">
      <c r="A184" s="26"/>
      <c r="B184" s="79"/>
      <c r="C184" s="79"/>
      <c r="D184" s="26"/>
      <c r="E184" s="79"/>
      <c r="F184" s="79"/>
      <c r="G184" s="79"/>
      <c r="H184" s="79"/>
      <c r="I184" s="79"/>
      <c r="J184" s="79"/>
      <c r="K184" s="79"/>
      <c r="L184" s="79"/>
      <c r="M184" s="79"/>
      <c r="N184" s="79"/>
      <c r="O184" s="79"/>
      <c r="P184" s="79"/>
      <c r="Q184" s="79"/>
      <c r="R184" s="79"/>
      <c r="S184" s="79"/>
      <c r="T184" s="79"/>
      <c r="U184" s="79"/>
      <c r="V184" s="79"/>
      <c r="W184" s="79"/>
      <c r="X184" s="79"/>
      <c r="Y184" s="79"/>
      <c r="Z184" s="79"/>
      <c r="AA184" s="79"/>
      <c r="AB184" s="79"/>
      <c r="AC184" s="79"/>
      <c r="AD184" s="79"/>
      <c r="AE184" s="79"/>
      <c r="AF184" s="79"/>
      <c r="AG184" s="79"/>
      <c r="AH184" s="79"/>
      <c r="AI184" s="79"/>
      <c r="AJ184" s="79"/>
      <c r="AK184" s="79"/>
      <c r="AL184" s="79"/>
      <c r="AM184" s="79"/>
    </row>
    <row r="185" spans="1:39" ht="15.75" customHeight="1">
      <c r="A185" s="26"/>
      <c r="B185" s="79"/>
      <c r="C185" s="79"/>
      <c r="D185" s="26"/>
      <c r="E185" s="79"/>
      <c r="F185" s="79"/>
      <c r="G185" s="79"/>
      <c r="H185" s="79"/>
      <c r="I185" s="79"/>
      <c r="J185" s="79"/>
      <c r="K185" s="79"/>
      <c r="L185" s="79"/>
      <c r="M185" s="79"/>
      <c r="N185" s="79"/>
      <c r="O185" s="79"/>
      <c r="P185" s="79"/>
      <c r="Q185" s="79"/>
      <c r="R185" s="79"/>
      <c r="S185" s="79"/>
      <c r="T185" s="79"/>
      <c r="U185" s="79"/>
      <c r="V185" s="79"/>
      <c r="W185" s="79"/>
      <c r="X185" s="79"/>
      <c r="Y185" s="79"/>
      <c r="Z185" s="79"/>
      <c r="AA185" s="79"/>
      <c r="AB185" s="79"/>
      <c r="AC185" s="79"/>
      <c r="AD185" s="79"/>
      <c r="AE185" s="79"/>
      <c r="AF185" s="79"/>
      <c r="AG185" s="79"/>
      <c r="AH185" s="79"/>
      <c r="AI185" s="79"/>
      <c r="AJ185" s="79"/>
      <c r="AK185" s="79"/>
      <c r="AL185" s="79"/>
      <c r="AM185" s="79"/>
    </row>
    <row r="186" spans="1:39" ht="15.75" customHeight="1">
      <c r="A186" s="26"/>
      <c r="B186" s="79"/>
      <c r="C186" s="79"/>
      <c r="D186" s="26"/>
      <c r="E186" s="79"/>
      <c r="F186" s="79"/>
      <c r="G186" s="79"/>
      <c r="H186" s="79"/>
      <c r="I186" s="79"/>
      <c r="J186" s="79"/>
      <c r="K186" s="79"/>
      <c r="L186" s="79"/>
      <c r="M186" s="79"/>
      <c r="N186" s="79"/>
      <c r="O186" s="79"/>
      <c r="P186" s="79"/>
      <c r="Q186" s="79"/>
      <c r="R186" s="79"/>
      <c r="S186" s="79"/>
      <c r="T186" s="79"/>
      <c r="U186" s="79"/>
      <c r="V186" s="79"/>
      <c r="W186" s="79"/>
      <c r="X186" s="79"/>
      <c r="Y186" s="79"/>
      <c r="Z186" s="79"/>
      <c r="AA186" s="79"/>
      <c r="AB186" s="79"/>
      <c r="AC186" s="79"/>
      <c r="AD186" s="79"/>
      <c r="AE186" s="79"/>
      <c r="AF186" s="79"/>
      <c r="AG186" s="79"/>
      <c r="AH186" s="79"/>
      <c r="AI186" s="79"/>
      <c r="AJ186" s="79"/>
      <c r="AK186" s="79"/>
      <c r="AL186" s="79"/>
      <c r="AM186" s="79"/>
    </row>
    <row r="187" spans="1:39" ht="15.75" customHeight="1">
      <c r="A187" s="26"/>
      <c r="B187" s="79"/>
      <c r="C187" s="79"/>
      <c r="D187" s="26"/>
      <c r="E187" s="79"/>
      <c r="F187" s="79"/>
      <c r="G187" s="79"/>
      <c r="H187" s="79"/>
      <c r="I187" s="79"/>
      <c r="J187" s="79"/>
      <c r="K187" s="79"/>
      <c r="L187" s="79"/>
      <c r="M187" s="79"/>
      <c r="N187" s="79"/>
      <c r="O187" s="79"/>
      <c r="P187" s="79"/>
      <c r="Q187" s="79"/>
      <c r="R187" s="79"/>
      <c r="S187" s="79"/>
      <c r="T187" s="79"/>
      <c r="U187" s="79"/>
      <c r="V187" s="79"/>
      <c r="W187" s="79"/>
      <c r="X187" s="79"/>
      <c r="Y187" s="79"/>
      <c r="Z187" s="79"/>
      <c r="AA187" s="79"/>
      <c r="AB187" s="79"/>
      <c r="AC187" s="79"/>
      <c r="AD187" s="79"/>
      <c r="AE187" s="79"/>
      <c r="AF187" s="79"/>
      <c r="AG187" s="79"/>
      <c r="AH187" s="79"/>
      <c r="AI187" s="79"/>
      <c r="AJ187" s="79"/>
      <c r="AK187" s="79"/>
      <c r="AL187" s="79"/>
      <c r="AM187" s="79"/>
    </row>
    <row r="188" spans="1:39" ht="15.75" customHeight="1">
      <c r="A188" s="26"/>
      <c r="B188" s="79"/>
      <c r="C188" s="79"/>
      <c r="D188" s="26"/>
      <c r="E188" s="79"/>
      <c r="F188" s="79"/>
      <c r="G188" s="79"/>
      <c r="H188" s="79"/>
      <c r="I188" s="79"/>
      <c r="J188" s="79"/>
      <c r="K188" s="79"/>
      <c r="L188" s="79"/>
      <c r="M188" s="79"/>
      <c r="N188" s="79"/>
      <c r="O188" s="79"/>
      <c r="P188" s="79"/>
      <c r="Q188" s="79"/>
      <c r="R188" s="79"/>
      <c r="S188" s="79"/>
      <c r="T188" s="79"/>
      <c r="U188" s="79"/>
      <c r="V188" s="79"/>
      <c r="W188" s="79"/>
      <c r="X188" s="79"/>
      <c r="Y188" s="79"/>
      <c r="Z188" s="79"/>
      <c r="AA188" s="79"/>
      <c r="AB188" s="79"/>
      <c r="AC188" s="79"/>
      <c r="AD188" s="79"/>
      <c r="AE188" s="79"/>
      <c r="AF188" s="79"/>
      <c r="AG188" s="79"/>
      <c r="AH188" s="79"/>
      <c r="AI188" s="79"/>
      <c r="AJ188" s="79"/>
      <c r="AK188" s="79"/>
      <c r="AL188" s="79"/>
      <c r="AM188" s="79"/>
    </row>
    <row r="189" spans="1:39" ht="15.75" customHeight="1">
      <c r="A189" s="26"/>
      <c r="B189" s="79"/>
      <c r="C189" s="79"/>
      <c r="D189" s="26"/>
      <c r="E189" s="79"/>
      <c r="F189" s="79"/>
      <c r="G189" s="79"/>
      <c r="H189" s="79"/>
      <c r="I189" s="79"/>
      <c r="J189" s="79"/>
      <c r="K189" s="79"/>
      <c r="L189" s="79"/>
      <c r="M189" s="79"/>
      <c r="N189" s="79"/>
      <c r="O189" s="79"/>
      <c r="P189" s="79"/>
      <c r="Q189" s="79"/>
      <c r="R189" s="79"/>
      <c r="S189" s="79"/>
      <c r="T189" s="79"/>
      <c r="U189" s="79"/>
      <c r="V189" s="79"/>
      <c r="W189" s="79"/>
      <c r="X189" s="79"/>
      <c r="Y189" s="79"/>
      <c r="Z189" s="79"/>
      <c r="AA189" s="79"/>
      <c r="AB189" s="79"/>
      <c r="AC189" s="79"/>
      <c r="AD189" s="79"/>
      <c r="AE189" s="79"/>
      <c r="AF189" s="79"/>
      <c r="AG189" s="79"/>
      <c r="AH189" s="79"/>
      <c r="AI189" s="79"/>
      <c r="AJ189" s="79"/>
      <c r="AK189" s="79"/>
      <c r="AL189" s="79"/>
      <c r="AM189" s="79"/>
    </row>
    <row r="190" spans="1:39" ht="15.75" customHeight="1">
      <c r="A190" s="26"/>
      <c r="B190" s="79"/>
      <c r="C190" s="79"/>
      <c r="D190" s="26"/>
      <c r="E190" s="79"/>
      <c r="F190" s="79"/>
      <c r="G190" s="79"/>
      <c r="H190" s="79"/>
      <c r="I190" s="79"/>
      <c r="J190" s="79"/>
      <c r="K190" s="79"/>
      <c r="L190" s="79"/>
      <c r="M190" s="79"/>
      <c r="N190" s="79"/>
      <c r="O190" s="79"/>
      <c r="P190" s="79"/>
      <c r="Q190" s="79"/>
      <c r="R190" s="79"/>
      <c r="S190" s="79"/>
      <c r="T190" s="79"/>
      <c r="U190" s="79"/>
      <c r="V190" s="79"/>
      <c r="W190" s="79"/>
      <c r="X190" s="79"/>
      <c r="Y190" s="79"/>
      <c r="Z190" s="79"/>
      <c r="AA190" s="79"/>
      <c r="AB190" s="79"/>
      <c r="AC190" s="79"/>
      <c r="AD190" s="79"/>
      <c r="AE190" s="79"/>
      <c r="AF190" s="79"/>
      <c r="AG190" s="79"/>
      <c r="AH190" s="79"/>
      <c r="AI190" s="79"/>
      <c r="AJ190" s="79"/>
      <c r="AK190" s="79"/>
      <c r="AL190" s="79"/>
      <c r="AM190" s="79"/>
    </row>
    <row r="191" spans="1:39" ht="15.75" customHeight="1">
      <c r="A191" s="26"/>
      <c r="B191" s="79"/>
      <c r="C191" s="79"/>
      <c r="D191" s="26"/>
      <c r="E191" s="79"/>
      <c r="F191" s="79"/>
      <c r="G191" s="79"/>
      <c r="H191" s="79"/>
      <c r="I191" s="79"/>
      <c r="J191" s="79"/>
      <c r="K191" s="79"/>
      <c r="L191" s="79"/>
      <c r="M191" s="79"/>
      <c r="N191" s="79"/>
      <c r="O191" s="79"/>
      <c r="P191" s="79"/>
      <c r="Q191" s="79"/>
      <c r="R191" s="79"/>
      <c r="S191" s="79"/>
      <c r="T191" s="79"/>
      <c r="U191" s="79"/>
      <c r="V191" s="79"/>
      <c r="W191" s="79"/>
      <c r="X191" s="79"/>
      <c r="Y191" s="79"/>
      <c r="Z191" s="79"/>
      <c r="AA191" s="79"/>
      <c r="AB191" s="79"/>
      <c r="AC191" s="79"/>
      <c r="AD191" s="79"/>
      <c r="AE191" s="79"/>
      <c r="AF191" s="79"/>
      <c r="AG191" s="79"/>
      <c r="AH191" s="79"/>
      <c r="AI191" s="79"/>
      <c r="AJ191" s="79"/>
      <c r="AK191" s="79"/>
      <c r="AL191" s="79"/>
      <c r="AM191" s="79"/>
    </row>
    <row r="192" spans="1:39" ht="15.75" customHeight="1">
      <c r="A192" s="26"/>
      <c r="B192" s="79"/>
      <c r="C192" s="79"/>
      <c r="D192" s="26"/>
      <c r="E192" s="79"/>
      <c r="F192" s="79"/>
      <c r="G192" s="79"/>
      <c r="H192" s="79"/>
      <c r="I192" s="79"/>
      <c r="J192" s="79"/>
      <c r="K192" s="79"/>
      <c r="L192" s="79"/>
      <c r="M192" s="79"/>
      <c r="N192" s="79"/>
      <c r="O192" s="79"/>
      <c r="P192" s="79"/>
      <c r="Q192" s="79"/>
      <c r="R192" s="79"/>
      <c r="S192" s="79"/>
      <c r="T192" s="79"/>
      <c r="U192" s="79"/>
      <c r="V192" s="79"/>
      <c r="W192" s="79"/>
      <c r="X192" s="79"/>
      <c r="Y192" s="79"/>
      <c r="Z192" s="79"/>
      <c r="AA192" s="79"/>
      <c r="AB192" s="79"/>
      <c r="AC192" s="79"/>
      <c r="AD192" s="79"/>
      <c r="AE192" s="79"/>
      <c r="AF192" s="79"/>
      <c r="AG192" s="79"/>
      <c r="AH192" s="79"/>
      <c r="AI192" s="79"/>
      <c r="AJ192" s="79"/>
      <c r="AK192" s="79"/>
      <c r="AL192" s="79"/>
      <c r="AM192" s="79"/>
    </row>
    <row r="193" spans="1:39" ht="15.75" customHeight="1">
      <c r="A193" s="26"/>
      <c r="B193" s="79"/>
      <c r="C193" s="79"/>
      <c r="D193" s="26"/>
      <c r="E193" s="79"/>
      <c r="F193" s="79"/>
      <c r="G193" s="79"/>
      <c r="H193" s="79"/>
      <c r="I193" s="79"/>
      <c r="J193" s="79"/>
      <c r="K193" s="79"/>
      <c r="L193" s="79"/>
      <c r="M193" s="79"/>
      <c r="N193" s="79"/>
      <c r="O193" s="79"/>
      <c r="P193" s="79"/>
      <c r="Q193" s="79"/>
      <c r="R193" s="79"/>
      <c r="S193" s="79"/>
      <c r="T193" s="79"/>
      <c r="U193" s="79"/>
      <c r="V193" s="79"/>
      <c r="W193" s="79"/>
      <c r="X193" s="79"/>
      <c r="Y193" s="79"/>
      <c r="Z193" s="79"/>
      <c r="AA193" s="79"/>
      <c r="AB193" s="79"/>
      <c r="AC193" s="79"/>
      <c r="AD193" s="79"/>
      <c r="AE193" s="79"/>
      <c r="AF193" s="79"/>
      <c r="AG193" s="79"/>
      <c r="AH193" s="79"/>
      <c r="AI193" s="79"/>
      <c r="AJ193" s="79"/>
      <c r="AK193" s="79"/>
      <c r="AL193" s="79"/>
      <c r="AM193" s="79"/>
    </row>
    <row r="194" spans="1:39" ht="15.75" customHeight="1">
      <c r="A194" s="26"/>
      <c r="B194" s="79"/>
      <c r="C194" s="79"/>
      <c r="D194" s="26"/>
      <c r="E194" s="79"/>
      <c r="F194" s="79"/>
      <c r="G194" s="79"/>
      <c r="H194" s="79"/>
      <c r="I194" s="79"/>
      <c r="J194" s="79"/>
      <c r="K194" s="79"/>
      <c r="L194" s="79"/>
      <c r="M194" s="79"/>
      <c r="N194" s="79"/>
      <c r="O194" s="79"/>
      <c r="P194" s="79"/>
      <c r="Q194" s="79"/>
      <c r="R194" s="79"/>
      <c r="S194" s="79"/>
      <c r="T194" s="79"/>
      <c r="U194" s="79"/>
      <c r="V194" s="79"/>
      <c r="W194" s="79"/>
      <c r="X194" s="79"/>
      <c r="Y194" s="79"/>
      <c r="Z194" s="79"/>
      <c r="AA194" s="79"/>
      <c r="AB194" s="79"/>
      <c r="AC194" s="79"/>
      <c r="AD194" s="79"/>
      <c r="AE194" s="79"/>
      <c r="AF194" s="79"/>
      <c r="AG194" s="79"/>
      <c r="AH194" s="79"/>
      <c r="AI194" s="79"/>
      <c r="AJ194" s="79"/>
      <c r="AK194" s="79"/>
      <c r="AL194" s="79"/>
      <c r="AM194" s="79"/>
    </row>
    <row r="195" spans="1:39" ht="15.75" customHeight="1">
      <c r="A195" s="26"/>
      <c r="B195" s="79"/>
      <c r="C195" s="79"/>
      <c r="D195" s="26"/>
      <c r="E195" s="79"/>
      <c r="F195" s="79"/>
      <c r="G195" s="79"/>
      <c r="H195" s="79"/>
      <c r="I195" s="79"/>
      <c r="J195" s="79"/>
      <c r="K195" s="79"/>
      <c r="L195" s="79"/>
      <c r="M195" s="79"/>
      <c r="N195" s="79"/>
      <c r="O195" s="79"/>
      <c r="P195" s="79"/>
      <c r="Q195" s="79"/>
      <c r="R195" s="79"/>
      <c r="S195" s="79"/>
      <c r="T195" s="79"/>
      <c r="U195" s="79"/>
      <c r="V195" s="79"/>
      <c r="W195" s="79"/>
      <c r="X195" s="79"/>
      <c r="Y195" s="79"/>
      <c r="Z195" s="79"/>
      <c r="AA195" s="79"/>
      <c r="AB195" s="79"/>
      <c r="AC195" s="79"/>
      <c r="AD195" s="79"/>
      <c r="AE195" s="79"/>
      <c r="AF195" s="79"/>
      <c r="AG195" s="79"/>
      <c r="AH195" s="79"/>
      <c r="AI195" s="79"/>
      <c r="AJ195" s="79"/>
      <c r="AK195" s="79"/>
      <c r="AL195" s="79"/>
      <c r="AM195" s="79"/>
    </row>
    <row r="196" spans="1:39" ht="15.75" customHeight="1">
      <c r="A196" s="26"/>
      <c r="B196" s="79"/>
      <c r="C196" s="79"/>
      <c r="D196" s="26"/>
      <c r="E196" s="79"/>
      <c r="F196" s="79"/>
      <c r="G196" s="79"/>
      <c r="H196" s="79"/>
      <c r="I196" s="79"/>
      <c r="J196" s="79"/>
      <c r="K196" s="79"/>
      <c r="L196" s="79"/>
      <c r="M196" s="79"/>
      <c r="N196" s="79"/>
      <c r="O196" s="79"/>
      <c r="P196" s="79"/>
      <c r="Q196" s="79"/>
      <c r="R196" s="79"/>
      <c r="S196" s="79"/>
      <c r="T196" s="79"/>
      <c r="U196" s="79"/>
      <c r="V196" s="79"/>
      <c r="W196" s="79"/>
      <c r="X196" s="79"/>
      <c r="Y196" s="79"/>
      <c r="Z196" s="79"/>
      <c r="AA196" s="79"/>
      <c r="AB196" s="79"/>
      <c r="AC196" s="79"/>
      <c r="AD196" s="79"/>
      <c r="AE196" s="79"/>
      <c r="AF196" s="79"/>
      <c r="AG196" s="79"/>
      <c r="AH196" s="79"/>
      <c r="AI196" s="79"/>
      <c r="AJ196" s="79"/>
      <c r="AK196" s="79"/>
      <c r="AL196" s="79"/>
      <c r="AM196" s="79"/>
    </row>
    <row r="197" spans="1:39" ht="15.75" customHeight="1">
      <c r="A197" s="26"/>
      <c r="B197" s="79"/>
      <c r="C197" s="79"/>
      <c r="D197" s="26"/>
      <c r="E197" s="79"/>
      <c r="F197" s="79"/>
      <c r="G197" s="79"/>
      <c r="H197" s="79"/>
      <c r="I197" s="79"/>
      <c r="J197" s="79"/>
      <c r="K197" s="79"/>
      <c r="L197" s="79"/>
      <c r="M197" s="79"/>
      <c r="N197" s="79"/>
      <c r="O197" s="79"/>
      <c r="P197" s="79"/>
      <c r="Q197" s="79"/>
      <c r="R197" s="79"/>
      <c r="S197" s="79"/>
      <c r="T197" s="79"/>
      <c r="U197" s="79"/>
      <c r="V197" s="79"/>
      <c r="W197" s="79"/>
      <c r="X197" s="79"/>
      <c r="Y197" s="79"/>
      <c r="Z197" s="79"/>
      <c r="AA197" s="79"/>
      <c r="AB197" s="79"/>
      <c r="AC197" s="79"/>
      <c r="AD197" s="79"/>
      <c r="AE197" s="79"/>
      <c r="AF197" s="79"/>
      <c r="AG197" s="79"/>
      <c r="AH197" s="79"/>
      <c r="AI197" s="79"/>
      <c r="AJ197" s="79"/>
      <c r="AK197" s="79"/>
      <c r="AL197" s="79"/>
      <c r="AM197" s="79"/>
    </row>
    <row r="198" spans="1:39" ht="15.75" customHeight="1">
      <c r="A198" s="26"/>
      <c r="B198" s="79"/>
      <c r="C198" s="79"/>
      <c r="D198" s="26"/>
      <c r="E198" s="79"/>
      <c r="F198" s="79"/>
      <c r="G198" s="79"/>
      <c r="H198" s="79"/>
      <c r="I198" s="79"/>
      <c r="J198" s="79"/>
      <c r="K198" s="79"/>
      <c r="L198" s="79"/>
      <c r="M198" s="79"/>
      <c r="N198" s="79"/>
      <c r="O198" s="79"/>
      <c r="P198" s="79"/>
      <c r="Q198" s="79"/>
      <c r="R198" s="79"/>
      <c r="S198" s="79"/>
      <c r="T198" s="79"/>
      <c r="U198" s="79"/>
      <c r="V198" s="79"/>
      <c r="W198" s="79"/>
      <c r="X198" s="79"/>
      <c r="Y198" s="79"/>
      <c r="Z198" s="79"/>
      <c r="AA198" s="79"/>
      <c r="AB198" s="79"/>
      <c r="AC198" s="79"/>
      <c r="AD198" s="79"/>
      <c r="AE198" s="79"/>
      <c r="AF198" s="79"/>
      <c r="AG198" s="79"/>
      <c r="AH198" s="79"/>
      <c r="AI198" s="79"/>
      <c r="AJ198" s="79"/>
      <c r="AK198" s="79"/>
      <c r="AL198" s="79"/>
      <c r="AM198" s="79"/>
    </row>
    <row r="199" spans="1:39" ht="15.75" customHeight="1">
      <c r="A199" s="26"/>
      <c r="B199" s="79"/>
      <c r="C199" s="79"/>
      <c r="D199" s="26"/>
      <c r="E199" s="79"/>
      <c r="F199" s="79"/>
      <c r="G199" s="79"/>
      <c r="H199" s="79"/>
      <c r="I199" s="79"/>
      <c r="J199" s="79"/>
      <c r="K199" s="79"/>
      <c r="L199" s="79"/>
      <c r="M199" s="79"/>
      <c r="N199" s="79"/>
      <c r="O199" s="79"/>
      <c r="P199" s="79"/>
      <c r="Q199" s="79"/>
      <c r="R199" s="79"/>
      <c r="S199" s="79"/>
      <c r="T199" s="79"/>
      <c r="U199" s="79"/>
      <c r="V199" s="79"/>
      <c r="W199" s="79"/>
      <c r="X199" s="79"/>
      <c r="Y199" s="79"/>
      <c r="Z199" s="79"/>
      <c r="AA199" s="79"/>
      <c r="AB199" s="79"/>
      <c r="AC199" s="79"/>
      <c r="AD199" s="79"/>
      <c r="AE199" s="79"/>
      <c r="AF199" s="79"/>
      <c r="AG199" s="79"/>
      <c r="AH199" s="79"/>
      <c r="AI199" s="79"/>
      <c r="AJ199" s="79"/>
      <c r="AK199" s="79"/>
      <c r="AL199" s="79"/>
      <c r="AM199" s="79"/>
    </row>
    <row r="200" spans="1:39" ht="15.75" customHeight="1">
      <c r="A200" s="26"/>
      <c r="B200" s="79"/>
      <c r="C200" s="79"/>
      <c r="D200" s="26"/>
      <c r="E200" s="79"/>
      <c r="F200" s="79"/>
      <c r="G200" s="79"/>
      <c r="H200" s="79"/>
      <c r="I200" s="79"/>
      <c r="J200" s="79"/>
      <c r="K200" s="79"/>
      <c r="L200" s="79"/>
      <c r="M200" s="79"/>
      <c r="N200" s="79"/>
      <c r="O200" s="79"/>
      <c r="P200" s="79"/>
      <c r="Q200" s="79"/>
      <c r="R200" s="79"/>
      <c r="S200" s="79"/>
      <c r="T200" s="79"/>
      <c r="U200" s="79"/>
      <c r="V200" s="79"/>
      <c r="W200" s="79"/>
      <c r="X200" s="79"/>
      <c r="Y200" s="79"/>
      <c r="Z200" s="79"/>
      <c r="AA200" s="79"/>
      <c r="AB200" s="79"/>
      <c r="AC200" s="79"/>
      <c r="AD200" s="79"/>
      <c r="AE200" s="79"/>
      <c r="AF200" s="79"/>
      <c r="AG200" s="79"/>
      <c r="AH200" s="79"/>
      <c r="AI200" s="79"/>
      <c r="AJ200" s="79"/>
      <c r="AK200" s="79"/>
      <c r="AL200" s="79"/>
      <c r="AM200" s="79"/>
    </row>
    <row r="201" spans="1:39" ht="15.75" customHeight="1">
      <c r="A201" s="26"/>
      <c r="B201" s="79"/>
      <c r="C201" s="79"/>
      <c r="D201" s="26"/>
      <c r="E201" s="79"/>
      <c r="F201" s="79"/>
      <c r="G201" s="79"/>
      <c r="H201" s="79"/>
      <c r="I201" s="79"/>
      <c r="J201" s="79"/>
      <c r="K201" s="79"/>
      <c r="L201" s="79"/>
      <c r="M201" s="79"/>
      <c r="N201" s="79"/>
      <c r="O201" s="79"/>
      <c r="P201" s="79"/>
      <c r="Q201" s="79"/>
      <c r="R201" s="79"/>
      <c r="S201" s="79"/>
      <c r="T201" s="79"/>
      <c r="U201" s="79"/>
      <c r="V201" s="79"/>
      <c r="W201" s="79"/>
      <c r="X201" s="79"/>
      <c r="Y201" s="79"/>
      <c r="Z201" s="79"/>
      <c r="AA201" s="79"/>
      <c r="AB201" s="79"/>
      <c r="AC201" s="79"/>
      <c r="AD201" s="79"/>
      <c r="AE201" s="79"/>
      <c r="AF201" s="79"/>
      <c r="AG201" s="79"/>
      <c r="AH201" s="79"/>
      <c r="AI201" s="79"/>
      <c r="AJ201" s="79"/>
      <c r="AK201" s="79"/>
      <c r="AL201" s="79"/>
      <c r="AM201" s="79"/>
    </row>
    <row r="202" spans="1:39" ht="15.75" customHeight="1">
      <c r="A202" s="26"/>
      <c r="B202" s="79"/>
      <c r="C202" s="79"/>
      <c r="D202" s="26"/>
      <c r="E202" s="79"/>
      <c r="F202" s="79"/>
      <c r="G202" s="79"/>
      <c r="H202" s="79"/>
      <c r="I202" s="79"/>
      <c r="J202" s="79"/>
      <c r="K202" s="79"/>
      <c r="L202" s="79"/>
      <c r="M202" s="79"/>
      <c r="N202" s="79"/>
      <c r="O202" s="79"/>
      <c r="P202" s="79"/>
      <c r="Q202" s="79"/>
      <c r="R202" s="79"/>
      <c r="S202" s="79"/>
      <c r="T202" s="79"/>
      <c r="U202" s="79"/>
      <c r="V202" s="79"/>
      <c r="W202" s="79"/>
      <c r="X202" s="79"/>
      <c r="Y202" s="79"/>
      <c r="Z202" s="79"/>
      <c r="AA202" s="79"/>
      <c r="AB202" s="79"/>
      <c r="AC202" s="79"/>
      <c r="AD202" s="79"/>
      <c r="AE202" s="79"/>
      <c r="AF202" s="79"/>
      <c r="AG202" s="79"/>
      <c r="AH202" s="79"/>
      <c r="AI202" s="79"/>
      <c r="AJ202" s="79"/>
      <c r="AK202" s="79"/>
      <c r="AL202" s="79"/>
      <c r="AM202" s="79"/>
    </row>
    <row r="203" spans="1:39" ht="15.75" customHeight="1">
      <c r="A203" s="26"/>
      <c r="B203" s="79"/>
      <c r="C203" s="79"/>
      <c r="D203" s="26"/>
      <c r="E203" s="79"/>
      <c r="F203" s="79"/>
      <c r="G203" s="79"/>
      <c r="H203" s="79"/>
      <c r="I203" s="79"/>
      <c r="J203" s="79"/>
      <c r="K203" s="79"/>
      <c r="L203" s="79"/>
      <c r="M203" s="79"/>
      <c r="N203" s="79"/>
      <c r="O203" s="79"/>
      <c r="P203" s="79"/>
      <c r="Q203" s="79"/>
      <c r="R203" s="79"/>
      <c r="S203" s="79"/>
      <c r="T203" s="79"/>
      <c r="U203" s="79"/>
      <c r="V203" s="79"/>
      <c r="W203" s="79"/>
      <c r="X203" s="79"/>
      <c r="Y203" s="79"/>
      <c r="Z203" s="79"/>
      <c r="AA203" s="79"/>
      <c r="AB203" s="79"/>
      <c r="AC203" s="79"/>
      <c r="AD203" s="79"/>
      <c r="AE203" s="79"/>
      <c r="AF203" s="79"/>
      <c r="AG203" s="79"/>
      <c r="AH203" s="79"/>
      <c r="AI203" s="79"/>
      <c r="AJ203" s="79"/>
      <c r="AK203" s="79"/>
      <c r="AL203" s="79"/>
      <c r="AM203" s="79"/>
    </row>
    <row r="204" spans="1:39" ht="15.75" customHeight="1">
      <c r="A204" s="26"/>
      <c r="B204" s="79"/>
      <c r="C204" s="79"/>
      <c r="D204" s="26"/>
      <c r="E204" s="79"/>
      <c r="F204" s="79"/>
      <c r="G204" s="79"/>
      <c r="H204" s="79"/>
      <c r="I204" s="79"/>
      <c r="J204" s="79"/>
      <c r="K204" s="79"/>
      <c r="L204" s="79"/>
      <c r="M204" s="79"/>
      <c r="N204" s="79"/>
      <c r="O204" s="79"/>
      <c r="P204" s="79"/>
      <c r="Q204" s="79"/>
      <c r="R204" s="79"/>
      <c r="S204" s="79"/>
      <c r="T204" s="79"/>
      <c r="U204" s="79"/>
      <c r="V204" s="79"/>
      <c r="W204" s="79"/>
      <c r="X204" s="79"/>
      <c r="Y204" s="79"/>
      <c r="Z204" s="79"/>
      <c r="AA204" s="79"/>
      <c r="AB204" s="79"/>
      <c r="AC204" s="79"/>
      <c r="AD204" s="79"/>
      <c r="AE204" s="79"/>
      <c r="AF204" s="79"/>
      <c r="AG204" s="79"/>
      <c r="AH204" s="79"/>
      <c r="AI204" s="79"/>
      <c r="AJ204" s="79"/>
      <c r="AK204" s="79"/>
      <c r="AL204" s="79"/>
      <c r="AM204" s="79"/>
    </row>
    <row r="205" spans="1:39" ht="15.75" customHeight="1">
      <c r="A205" s="29"/>
      <c r="B205" s="79"/>
      <c r="C205" s="79"/>
      <c r="D205" s="29"/>
      <c r="E205" s="79"/>
      <c r="F205" s="79"/>
      <c r="G205" s="79"/>
      <c r="H205" s="79"/>
      <c r="I205" s="79"/>
      <c r="J205" s="79"/>
      <c r="K205" s="79"/>
      <c r="L205" s="79"/>
      <c r="M205" s="79"/>
      <c r="N205" s="79"/>
      <c r="O205" s="79"/>
      <c r="P205" s="79"/>
      <c r="Q205" s="79"/>
      <c r="R205" s="79"/>
      <c r="S205" s="79"/>
      <c r="T205" s="79"/>
      <c r="U205" s="79"/>
      <c r="V205" s="79"/>
      <c r="W205" s="79"/>
      <c r="X205" s="79"/>
      <c r="Y205" s="79"/>
      <c r="Z205" s="79"/>
      <c r="AA205" s="79"/>
      <c r="AB205" s="79"/>
      <c r="AC205" s="79"/>
      <c r="AD205" s="79"/>
      <c r="AE205" s="79"/>
      <c r="AF205" s="79"/>
      <c r="AG205" s="79"/>
      <c r="AH205" s="79"/>
      <c r="AI205" s="79"/>
      <c r="AJ205" s="79"/>
      <c r="AK205" s="79"/>
      <c r="AL205" s="79"/>
      <c r="AM205" s="79"/>
    </row>
    <row r="206" spans="1:39" ht="15.75" customHeight="1">
      <c r="A206" s="29"/>
      <c r="B206" s="79"/>
      <c r="C206" s="79"/>
      <c r="D206" s="29"/>
      <c r="E206" s="79"/>
      <c r="F206" s="79"/>
      <c r="G206" s="79"/>
      <c r="H206" s="79"/>
      <c r="I206" s="79"/>
      <c r="J206" s="79"/>
      <c r="K206" s="79"/>
      <c r="L206" s="79"/>
      <c r="M206" s="79"/>
      <c r="N206" s="79"/>
      <c r="O206" s="79"/>
      <c r="P206" s="79"/>
      <c r="Q206" s="79"/>
      <c r="R206" s="79"/>
      <c r="S206" s="79"/>
      <c r="T206" s="79"/>
      <c r="U206" s="79"/>
      <c r="V206" s="79"/>
      <c r="W206" s="79"/>
      <c r="X206" s="79"/>
      <c r="Y206" s="79"/>
      <c r="Z206" s="79"/>
      <c r="AA206" s="79"/>
      <c r="AB206" s="79"/>
      <c r="AC206" s="79"/>
      <c r="AD206" s="79"/>
      <c r="AE206" s="79"/>
      <c r="AF206" s="79"/>
      <c r="AG206" s="79"/>
      <c r="AH206" s="79"/>
      <c r="AI206" s="79"/>
      <c r="AJ206" s="79"/>
      <c r="AK206" s="79"/>
      <c r="AL206" s="79"/>
      <c r="AM206" s="79"/>
    </row>
    <row r="207" spans="1:39" ht="15.75" customHeight="1">
      <c r="A207" s="29"/>
      <c r="B207" s="79"/>
      <c r="C207" s="79"/>
      <c r="D207" s="29"/>
      <c r="E207" s="79"/>
      <c r="F207" s="79"/>
      <c r="G207" s="79"/>
      <c r="H207" s="79"/>
      <c r="I207" s="79"/>
      <c r="J207" s="79"/>
      <c r="K207" s="79"/>
      <c r="L207" s="79"/>
      <c r="M207" s="79"/>
      <c r="N207" s="79"/>
      <c r="O207" s="79"/>
      <c r="P207" s="79"/>
      <c r="Q207" s="79"/>
      <c r="R207" s="79"/>
      <c r="S207" s="79"/>
      <c r="T207" s="79"/>
      <c r="U207" s="79"/>
      <c r="V207" s="79"/>
      <c r="W207" s="79"/>
      <c r="X207" s="79"/>
      <c r="Y207" s="79"/>
      <c r="Z207" s="79"/>
      <c r="AA207" s="79"/>
      <c r="AB207" s="79"/>
      <c r="AC207" s="79"/>
      <c r="AD207" s="79"/>
      <c r="AE207" s="79"/>
      <c r="AF207" s="79"/>
      <c r="AG207" s="79"/>
      <c r="AH207" s="79"/>
      <c r="AI207" s="79"/>
      <c r="AJ207" s="79"/>
      <c r="AK207" s="79"/>
      <c r="AL207" s="79"/>
      <c r="AM207" s="79"/>
    </row>
    <row r="208" spans="1:39" ht="15.75" customHeight="1">
      <c r="A208" s="29"/>
      <c r="B208" s="79"/>
      <c r="C208" s="79"/>
      <c r="D208" s="29"/>
      <c r="E208" s="79"/>
      <c r="F208" s="79"/>
      <c r="G208" s="79"/>
      <c r="H208" s="79"/>
      <c r="I208" s="79"/>
      <c r="J208" s="79"/>
      <c r="K208" s="79"/>
      <c r="L208" s="79"/>
      <c r="M208" s="79"/>
      <c r="N208" s="79"/>
      <c r="O208" s="79"/>
      <c r="P208" s="79"/>
      <c r="Q208" s="79"/>
      <c r="R208" s="79"/>
      <c r="S208" s="79"/>
      <c r="T208" s="79"/>
      <c r="U208" s="79"/>
      <c r="V208" s="79"/>
      <c r="W208" s="79"/>
      <c r="X208" s="79"/>
      <c r="Y208" s="79"/>
      <c r="Z208" s="79"/>
      <c r="AA208" s="79"/>
      <c r="AB208" s="79"/>
      <c r="AC208" s="79"/>
      <c r="AD208" s="79"/>
      <c r="AE208" s="79"/>
      <c r="AF208" s="79"/>
      <c r="AG208" s="79"/>
      <c r="AH208" s="79"/>
      <c r="AI208" s="79"/>
      <c r="AJ208" s="79"/>
      <c r="AK208" s="79"/>
      <c r="AL208" s="79"/>
      <c r="AM208" s="79"/>
    </row>
    <row r="209" spans="1:39" ht="15.75" customHeight="1">
      <c r="A209" s="29"/>
      <c r="B209" s="79"/>
      <c r="C209" s="79"/>
      <c r="D209" s="29"/>
      <c r="E209" s="79"/>
      <c r="F209" s="79"/>
      <c r="G209" s="79"/>
      <c r="H209" s="79"/>
      <c r="I209" s="79"/>
      <c r="J209" s="79"/>
      <c r="K209" s="79"/>
      <c r="L209" s="79"/>
      <c r="M209" s="79"/>
      <c r="N209" s="79"/>
      <c r="O209" s="79"/>
      <c r="P209" s="79"/>
      <c r="Q209" s="79"/>
      <c r="R209" s="79"/>
      <c r="S209" s="79"/>
      <c r="T209" s="79"/>
      <c r="U209" s="79"/>
      <c r="V209" s="79"/>
      <c r="W209" s="79"/>
      <c r="X209" s="79"/>
      <c r="Y209" s="79"/>
      <c r="Z209" s="79"/>
      <c r="AA209" s="79"/>
      <c r="AB209" s="79"/>
      <c r="AC209" s="79"/>
      <c r="AD209" s="79"/>
      <c r="AE209" s="79"/>
      <c r="AF209" s="79"/>
      <c r="AG209" s="79"/>
      <c r="AH209" s="79"/>
      <c r="AI209" s="79"/>
      <c r="AJ209" s="79"/>
      <c r="AK209" s="79"/>
      <c r="AL209" s="79"/>
      <c r="AM209" s="79"/>
    </row>
    <row r="210" spans="1:39" ht="15.75" customHeight="1">
      <c r="A210" s="29"/>
      <c r="B210" s="79"/>
      <c r="C210" s="79"/>
      <c r="D210" s="29"/>
      <c r="E210" s="79"/>
      <c r="F210" s="79"/>
      <c r="G210" s="79"/>
      <c r="H210" s="79"/>
      <c r="I210" s="79"/>
      <c r="J210" s="79"/>
      <c r="K210" s="79"/>
      <c r="L210" s="79"/>
      <c r="M210" s="79"/>
      <c r="N210" s="79"/>
      <c r="O210" s="79"/>
      <c r="P210" s="79"/>
      <c r="Q210" s="79"/>
      <c r="R210" s="79"/>
      <c r="S210" s="79"/>
      <c r="T210" s="79"/>
      <c r="U210" s="79"/>
      <c r="V210" s="79"/>
      <c r="W210" s="79"/>
      <c r="X210" s="79"/>
      <c r="Y210" s="79"/>
      <c r="Z210" s="79"/>
      <c r="AA210" s="79"/>
      <c r="AB210" s="79"/>
      <c r="AC210" s="79"/>
      <c r="AD210" s="79"/>
      <c r="AE210" s="79"/>
      <c r="AF210" s="79"/>
      <c r="AG210" s="79"/>
      <c r="AH210" s="79"/>
      <c r="AI210" s="79"/>
      <c r="AJ210" s="79"/>
      <c r="AK210" s="79"/>
      <c r="AL210" s="79"/>
      <c r="AM210" s="79"/>
    </row>
    <row r="211" spans="1:39" ht="15.75" customHeight="1">
      <c r="A211" s="29"/>
      <c r="B211" s="79"/>
      <c r="C211" s="79"/>
      <c r="D211" s="29"/>
      <c r="E211" s="79"/>
      <c r="F211" s="79"/>
      <c r="G211" s="79"/>
      <c r="H211" s="79"/>
      <c r="I211" s="79"/>
      <c r="J211" s="79"/>
      <c r="K211" s="79"/>
      <c r="L211" s="79"/>
      <c r="M211" s="79"/>
      <c r="N211" s="79"/>
      <c r="O211" s="79"/>
      <c r="P211" s="79"/>
      <c r="Q211" s="79"/>
      <c r="R211" s="79"/>
      <c r="S211" s="79"/>
      <c r="T211" s="79"/>
      <c r="U211" s="79"/>
      <c r="V211" s="79"/>
      <c r="W211" s="79"/>
      <c r="X211" s="79"/>
      <c r="Y211" s="79"/>
      <c r="Z211" s="79"/>
      <c r="AA211" s="79"/>
      <c r="AB211" s="79"/>
      <c r="AC211" s="79"/>
      <c r="AD211" s="79"/>
      <c r="AE211" s="79"/>
      <c r="AF211" s="79"/>
      <c r="AG211" s="79"/>
      <c r="AH211" s="79"/>
      <c r="AI211" s="79"/>
      <c r="AJ211" s="79"/>
      <c r="AK211" s="79"/>
      <c r="AL211" s="79"/>
      <c r="AM211" s="79"/>
    </row>
    <row r="212" spans="1:39" ht="15.75" customHeight="1">
      <c r="A212" s="29"/>
      <c r="B212" s="79"/>
      <c r="C212" s="79"/>
      <c r="D212" s="29"/>
      <c r="E212" s="79"/>
      <c r="F212" s="79"/>
      <c r="G212" s="79"/>
      <c r="H212" s="79"/>
      <c r="I212" s="79"/>
      <c r="J212" s="79"/>
      <c r="K212" s="79"/>
      <c r="L212" s="79"/>
      <c r="M212" s="79"/>
      <c r="N212" s="79"/>
      <c r="O212" s="79"/>
      <c r="P212" s="79"/>
      <c r="Q212" s="79"/>
      <c r="R212" s="79"/>
      <c r="S212" s="79"/>
      <c r="T212" s="79"/>
      <c r="U212" s="79"/>
      <c r="V212" s="79"/>
      <c r="W212" s="79"/>
      <c r="X212" s="79"/>
      <c r="Y212" s="79"/>
      <c r="Z212" s="79"/>
      <c r="AA212" s="79"/>
      <c r="AB212" s="79"/>
      <c r="AC212" s="79"/>
      <c r="AD212" s="79"/>
      <c r="AE212" s="79"/>
      <c r="AF212" s="79"/>
      <c r="AG212" s="79"/>
      <c r="AH212" s="79"/>
      <c r="AI212" s="79"/>
      <c r="AJ212" s="79"/>
      <c r="AK212" s="79"/>
      <c r="AL212" s="79"/>
      <c r="AM212" s="79"/>
    </row>
    <row r="213" spans="1:39" ht="15.75" customHeight="1">
      <c r="A213" s="29"/>
      <c r="B213" s="79"/>
      <c r="C213" s="79"/>
      <c r="D213" s="29"/>
      <c r="E213" s="79"/>
      <c r="F213" s="79"/>
      <c r="G213" s="79"/>
      <c r="H213" s="79"/>
      <c r="I213" s="79"/>
      <c r="J213" s="79"/>
      <c r="K213" s="79"/>
      <c r="L213" s="79"/>
      <c r="M213" s="79"/>
      <c r="N213" s="79"/>
      <c r="O213" s="79"/>
      <c r="P213" s="79"/>
      <c r="Q213" s="79"/>
      <c r="R213" s="79"/>
      <c r="S213" s="79"/>
      <c r="T213" s="79"/>
      <c r="U213" s="79"/>
      <c r="V213" s="79"/>
      <c r="W213" s="79"/>
      <c r="X213" s="79"/>
      <c r="Y213" s="79"/>
      <c r="Z213" s="79"/>
      <c r="AA213" s="79"/>
      <c r="AB213" s="79"/>
      <c r="AC213" s="79"/>
      <c r="AD213" s="79"/>
      <c r="AE213" s="79"/>
      <c r="AF213" s="79"/>
      <c r="AG213" s="79"/>
      <c r="AH213" s="79"/>
      <c r="AI213" s="79"/>
      <c r="AJ213" s="79"/>
      <c r="AK213" s="79"/>
      <c r="AL213" s="79"/>
      <c r="AM213" s="79"/>
    </row>
    <row r="214" spans="1:39" ht="15.75" customHeight="1">
      <c r="A214" s="29"/>
      <c r="B214" s="79"/>
      <c r="C214" s="79"/>
      <c r="D214" s="29"/>
      <c r="E214" s="79"/>
      <c r="F214" s="79"/>
      <c r="G214" s="79"/>
      <c r="H214" s="79"/>
      <c r="I214" s="79"/>
      <c r="J214" s="79"/>
      <c r="K214" s="79"/>
      <c r="L214" s="79"/>
      <c r="M214" s="79"/>
      <c r="N214" s="79"/>
      <c r="O214" s="79"/>
      <c r="P214" s="79"/>
      <c r="Q214" s="79"/>
      <c r="R214" s="79"/>
      <c r="S214" s="79"/>
      <c r="T214" s="79"/>
      <c r="U214" s="79"/>
      <c r="V214" s="79"/>
      <c r="W214" s="79"/>
      <c r="X214" s="79"/>
      <c r="Y214" s="79"/>
      <c r="Z214" s="79"/>
      <c r="AA214" s="79"/>
      <c r="AB214" s="79"/>
      <c r="AC214" s="79"/>
      <c r="AD214" s="79"/>
      <c r="AE214" s="79"/>
      <c r="AF214" s="79"/>
      <c r="AG214" s="79"/>
      <c r="AH214" s="79"/>
      <c r="AI214" s="79"/>
      <c r="AJ214" s="79"/>
      <c r="AK214" s="79"/>
      <c r="AL214" s="79"/>
      <c r="AM214" s="79"/>
    </row>
    <row r="215" spans="1:39" ht="15.75" customHeight="1">
      <c r="A215" s="29"/>
      <c r="B215" s="79"/>
      <c r="C215" s="79"/>
      <c r="D215" s="29"/>
      <c r="E215" s="79"/>
      <c r="F215" s="79"/>
      <c r="G215" s="79"/>
      <c r="H215" s="79"/>
      <c r="I215" s="79"/>
      <c r="J215" s="79"/>
      <c r="K215" s="79"/>
      <c r="L215" s="79"/>
      <c r="M215" s="79"/>
      <c r="N215" s="79"/>
      <c r="O215" s="79"/>
      <c r="P215" s="79"/>
      <c r="Q215" s="79"/>
      <c r="R215" s="79"/>
      <c r="S215" s="79"/>
      <c r="T215" s="79"/>
      <c r="U215" s="79"/>
      <c r="V215" s="79"/>
      <c r="W215" s="79"/>
      <c r="X215" s="79"/>
      <c r="Y215" s="79"/>
      <c r="Z215" s="79"/>
      <c r="AA215" s="79"/>
      <c r="AB215" s="79"/>
      <c r="AC215" s="79"/>
      <c r="AD215" s="79"/>
      <c r="AE215" s="79"/>
      <c r="AF215" s="79"/>
      <c r="AG215" s="79"/>
      <c r="AH215" s="79"/>
      <c r="AI215" s="79"/>
      <c r="AJ215" s="79"/>
      <c r="AK215" s="79"/>
      <c r="AL215" s="79"/>
      <c r="AM215" s="79"/>
    </row>
    <row r="216" spans="1:39" ht="15.75" customHeight="1">
      <c r="A216" s="29"/>
      <c r="B216" s="79"/>
      <c r="C216" s="79"/>
      <c r="D216" s="29"/>
      <c r="E216" s="79"/>
      <c r="F216" s="79"/>
      <c r="G216" s="79"/>
      <c r="H216" s="79"/>
      <c r="I216" s="79"/>
      <c r="J216" s="79"/>
      <c r="K216" s="79"/>
      <c r="L216" s="79"/>
      <c r="M216" s="79"/>
      <c r="N216" s="79"/>
      <c r="O216" s="79"/>
      <c r="P216" s="79"/>
      <c r="Q216" s="79"/>
      <c r="R216" s="79"/>
      <c r="S216" s="79"/>
      <c r="T216" s="79"/>
      <c r="U216" s="79"/>
      <c r="V216" s="79"/>
      <c r="W216" s="79"/>
      <c r="X216" s="79"/>
      <c r="Y216" s="79"/>
      <c r="Z216" s="79"/>
      <c r="AA216" s="79"/>
      <c r="AB216" s="79"/>
      <c r="AC216" s="79"/>
      <c r="AD216" s="79"/>
      <c r="AE216" s="79"/>
      <c r="AF216" s="79"/>
      <c r="AG216" s="79"/>
      <c r="AH216" s="79"/>
      <c r="AI216" s="79"/>
      <c r="AJ216" s="79"/>
      <c r="AK216" s="79"/>
      <c r="AL216" s="79"/>
      <c r="AM216" s="79"/>
    </row>
    <row r="217" spans="1:39" ht="15.75" customHeight="1">
      <c r="A217" s="29"/>
      <c r="B217" s="79"/>
      <c r="C217" s="79"/>
      <c r="D217" s="29"/>
      <c r="E217" s="79"/>
      <c r="F217" s="79"/>
      <c r="G217" s="79"/>
      <c r="H217" s="79"/>
      <c r="I217" s="79"/>
      <c r="J217" s="79"/>
      <c r="K217" s="79"/>
      <c r="L217" s="79"/>
      <c r="M217" s="79"/>
      <c r="N217" s="79"/>
      <c r="O217" s="79"/>
      <c r="P217" s="79"/>
      <c r="Q217" s="79"/>
      <c r="R217" s="79"/>
      <c r="S217" s="79"/>
      <c r="T217" s="79"/>
      <c r="U217" s="79"/>
      <c r="V217" s="79"/>
      <c r="W217" s="79"/>
      <c r="X217" s="79"/>
      <c r="Y217" s="79"/>
      <c r="Z217" s="79"/>
      <c r="AA217" s="79"/>
      <c r="AB217" s="79"/>
      <c r="AC217" s="79"/>
      <c r="AD217" s="79"/>
      <c r="AE217" s="79"/>
      <c r="AF217" s="79"/>
      <c r="AG217" s="79"/>
      <c r="AH217" s="79"/>
      <c r="AI217" s="79"/>
      <c r="AJ217" s="79"/>
      <c r="AK217" s="79"/>
      <c r="AL217" s="79"/>
      <c r="AM217" s="79"/>
    </row>
    <row r="218" spans="1:39" ht="15.75" customHeight="1">
      <c r="A218" s="29"/>
      <c r="B218" s="79"/>
      <c r="C218" s="79"/>
      <c r="D218" s="29"/>
      <c r="E218" s="79"/>
      <c r="F218" s="79"/>
      <c r="G218" s="79"/>
      <c r="H218" s="79"/>
      <c r="I218" s="79"/>
      <c r="J218" s="79"/>
      <c r="K218" s="79"/>
      <c r="L218" s="79"/>
      <c r="M218" s="79"/>
      <c r="N218" s="79"/>
      <c r="O218" s="79"/>
      <c r="P218" s="79"/>
      <c r="Q218" s="79"/>
      <c r="R218" s="79"/>
      <c r="S218" s="79"/>
      <c r="T218" s="79"/>
      <c r="U218" s="79"/>
      <c r="V218" s="79"/>
      <c r="W218" s="79"/>
      <c r="X218" s="79"/>
      <c r="Y218" s="79"/>
      <c r="Z218" s="79"/>
      <c r="AA218" s="79"/>
      <c r="AB218" s="79"/>
      <c r="AC218" s="79"/>
      <c r="AD218" s="79"/>
      <c r="AE218" s="79"/>
      <c r="AF218" s="79"/>
      <c r="AG218" s="79"/>
      <c r="AH218" s="79"/>
      <c r="AI218" s="79"/>
      <c r="AJ218" s="79"/>
      <c r="AK218" s="79"/>
      <c r="AL218" s="79"/>
      <c r="AM218" s="79"/>
    </row>
    <row r="219" spans="1:39" ht="15.75" customHeight="1">
      <c r="A219" s="29"/>
      <c r="B219" s="79"/>
      <c r="C219" s="79"/>
      <c r="D219" s="29"/>
      <c r="E219" s="79"/>
      <c r="F219" s="79"/>
      <c r="G219" s="79"/>
      <c r="H219" s="79"/>
      <c r="I219" s="79"/>
      <c r="J219" s="79"/>
      <c r="K219" s="79"/>
      <c r="L219" s="79"/>
      <c r="M219" s="79"/>
      <c r="N219" s="79"/>
      <c r="O219" s="79"/>
      <c r="P219" s="79"/>
      <c r="Q219" s="79"/>
      <c r="R219" s="79"/>
      <c r="S219" s="79"/>
      <c r="T219" s="79"/>
      <c r="U219" s="79"/>
      <c r="V219" s="79"/>
      <c r="W219" s="79"/>
      <c r="X219" s="79"/>
      <c r="Y219" s="79"/>
      <c r="Z219" s="79"/>
      <c r="AA219" s="79"/>
      <c r="AB219" s="79"/>
      <c r="AC219" s="79"/>
      <c r="AD219" s="79"/>
      <c r="AE219" s="79"/>
      <c r="AF219" s="79"/>
      <c r="AG219" s="79"/>
      <c r="AH219" s="79"/>
      <c r="AI219" s="79"/>
      <c r="AJ219" s="79"/>
      <c r="AK219" s="79"/>
      <c r="AL219" s="79"/>
      <c r="AM219" s="79"/>
    </row>
    <row r="220" spans="1:39" ht="15.75" customHeight="1">
      <c r="A220" s="29"/>
      <c r="B220" s="79"/>
      <c r="C220" s="79"/>
      <c r="D220" s="29"/>
      <c r="E220" s="79"/>
      <c r="F220" s="79"/>
      <c r="G220" s="79"/>
      <c r="H220" s="79"/>
      <c r="I220" s="79"/>
      <c r="J220" s="79"/>
      <c r="K220" s="79"/>
      <c r="L220" s="79"/>
      <c r="M220" s="79"/>
      <c r="N220" s="79"/>
      <c r="O220" s="79"/>
      <c r="P220" s="79"/>
      <c r="Q220" s="79"/>
      <c r="R220" s="79"/>
      <c r="S220" s="79"/>
      <c r="T220" s="79"/>
      <c r="U220" s="79"/>
      <c r="V220" s="79"/>
      <c r="W220" s="79"/>
      <c r="X220" s="79"/>
      <c r="Y220" s="79"/>
      <c r="Z220" s="79"/>
      <c r="AA220" s="79"/>
      <c r="AB220" s="79"/>
      <c r="AC220" s="79"/>
      <c r="AD220" s="79"/>
      <c r="AE220" s="79"/>
      <c r="AF220" s="79"/>
      <c r="AG220" s="79"/>
      <c r="AH220" s="79"/>
      <c r="AI220" s="79"/>
      <c r="AJ220" s="79"/>
      <c r="AK220" s="79"/>
      <c r="AL220" s="79"/>
      <c r="AM220" s="79"/>
    </row>
    <row r="221" spans="1:39" ht="15.75" customHeight="1">
      <c r="A221" s="29"/>
      <c r="B221" s="79"/>
      <c r="C221" s="79"/>
      <c r="D221" s="29"/>
      <c r="E221" s="79"/>
      <c r="F221" s="79"/>
      <c r="G221" s="79"/>
      <c r="H221" s="79"/>
      <c r="I221" s="79"/>
      <c r="J221" s="79"/>
      <c r="K221" s="79"/>
      <c r="L221" s="79"/>
      <c r="M221" s="79"/>
      <c r="N221" s="79"/>
      <c r="O221" s="79"/>
      <c r="P221" s="79"/>
      <c r="Q221" s="79"/>
      <c r="R221" s="79"/>
      <c r="S221" s="79"/>
      <c r="T221" s="79"/>
      <c r="U221" s="79"/>
      <c r="V221" s="79"/>
      <c r="W221" s="79"/>
      <c r="X221" s="79"/>
      <c r="Y221" s="79"/>
      <c r="Z221" s="79"/>
      <c r="AA221" s="79"/>
      <c r="AB221" s="79"/>
      <c r="AC221" s="79"/>
      <c r="AD221" s="79"/>
      <c r="AE221" s="79"/>
      <c r="AF221" s="79"/>
      <c r="AG221" s="79"/>
      <c r="AH221" s="79"/>
      <c r="AI221" s="79"/>
      <c r="AJ221" s="79"/>
      <c r="AK221" s="79"/>
      <c r="AL221" s="79"/>
      <c r="AM221" s="79"/>
    </row>
    <row r="222" spans="1:39" ht="15.75" customHeight="1">
      <c r="A222" s="29"/>
      <c r="B222" s="79"/>
      <c r="C222" s="79"/>
      <c r="D222" s="29"/>
      <c r="E222" s="79"/>
      <c r="F222" s="79"/>
      <c r="G222" s="79"/>
      <c r="H222" s="79"/>
      <c r="I222" s="79"/>
      <c r="J222" s="79"/>
      <c r="K222" s="79"/>
      <c r="L222" s="79"/>
      <c r="M222" s="79"/>
      <c r="N222" s="79"/>
      <c r="O222" s="79"/>
      <c r="P222" s="79"/>
      <c r="Q222" s="79"/>
      <c r="R222" s="79"/>
      <c r="S222" s="79"/>
      <c r="T222" s="79"/>
      <c r="U222" s="79"/>
      <c r="V222" s="79"/>
      <c r="W222" s="79"/>
      <c r="X222" s="79"/>
      <c r="Y222" s="79"/>
      <c r="Z222" s="79"/>
      <c r="AA222" s="79"/>
      <c r="AB222" s="79"/>
      <c r="AC222" s="79"/>
      <c r="AD222" s="79"/>
      <c r="AE222" s="79"/>
      <c r="AF222" s="79"/>
      <c r="AG222" s="79"/>
      <c r="AH222" s="79"/>
      <c r="AI222" s="79"/>
      <c r="AJ222" s="79"/>
      <c r="AK222" s="79"/>
      <c r="AL222" s="79"/>
      <c r="AM222" s="79"/>
    </row>
    <row r="223" spans="1:39" ht="15.75" customHeight="1">
      <c r="A223" s="29"/>
      <c r="B223" s="79"/>
      <c r="C223" s="79"/>
      <c r="D223" s="29"/>
      <c r="E223" s="79"/>
      <c r="F223" s="79"/>
      <c r="G223" s="79"/>
      <c r="H223" s="79"/>
      <c r="I223" s="79"/>
      <c r="J223" s="79"/>
      <c r="K223" s="79"/>
      <c r="L223" s="79"/>
      <c r="M223" s="79"/>
      <c r="N223" s="79"/>
      <c r="O223" s="79"/>
      <c r="P223" s="79"/>
      <c r="Q223" s="79"/>
      <c r="R223" s="79"/>
      <c r="S223" s="79"/>
      <c r="T223" s="79"/>
      <c r="U223" s="79"/>
      <c r="V223" s="79"/>
      <c r="W223" s="79"/>
      <c r="X223" s="79"/>
      <c r="Y223" s="79"/>
      <c r="Z223" s="79"/>
      <c r="AA223" s="79"/>
      <c r="AB223" s="79"/>
      <c r="AC223" s="79"/>
      <c r="AD223" s="79"/>
      <c r="AE223" s="79"/>
      <c r="AF223" s="79"/>
      <c r="AG223" s="79"/>
      <c r="AH223" s="79"/>
      <c r="AI223" s="79"/>
      <c r="AJ223" s="79"/>
      <c r="AK223" s="79"/>
      <c r="AL223" s="79"/>
      <c r="AM223" s="79"/>
    </row>
    <row r="224" spans="1:39" ht="15.75" customHeight="1">
      <c r="A224" s="29"/>
      <c r="B224" s="79"/>
      <c r="C224" s="79"/>
      <c r="D224" s="29"/>
      <c r="E224" s="79"/>
      <c r="F224" s="79"/>
      <c r="G224" s="79"/>
      <c r="H224" s="79"/>
      <c r="I224" s="79"/>
      <c r="J224" s="79"/>
      <c r="K224" s="79"/>
      <c r="L224" s="79"/>
      <c r="M224" s="79"/>
      <c r="N224" s="79"/>
      <c r="O224" s="79"/>
      <c r="P224" s="79"/>
      <c r="Q224" s="79"/>
      <c r="R224" s="79"/>
      <c r="S224" s="79"/>
      <c r="T224" s="79"/>
      <c r="U224" s="79"/>
      <c r="V224" s="79"/>
      <c r="W224" s="79"/>
      <c r="X224" s="79"/>
      <c r="Y224" s="79"/>
      <c r="Z224" s="79"/>
      <c r="AA224" s="79"/>
      <c r="AB224" s="79"/>
      <c r="AC224" s="79"/>
      <c r="AD224" s="79"/>
      <c r="AE224" s="79"/>
      <c r="AF224" s="79"/>
      <c r="AG224" s="79"/>
      <c r="AH224" s="79"/>
      <c r="AI224" s="79"/>
      <c r="AJ224" s="79"/>
      <c r="AK224" s="79"/>
      <c r="AL224" s="79"/>
      <c r="AM224" s="79"/>
    </row>
    <row r="225" spans="1:39" ht="15.75" customHeight="1">
      <c r="A225" s="29"/>
      <c r="B225" s="79"/>
      <c r="C225" s="79"/>
      <c r="D225" s="29"/>
      <c r="E225" s="79"/>
      <c r="F225" s="79"/>
      <c r="G225" s="79"/>
      <c r="H225" s="79"/>
      <c r="I225" s="79"/>
      <c r="J225" s="79"/>
      <c r="K225" s="79"/>
      <c r="L225" s="79"/>
      <c r="M225" s="79"/>
      <c r="N225" s="79"/>
      <c r="O225" s="79"/>
      <c r="P225" s="79"/>
      <c r="Q225" s="79"/>
      <c r="R225" s="79"/>
      <c r="S225" s="79"/>
      <c r="T225" s="79"/>
      <c r="U225" s="79"/>
      <c r="V225" s="79"/>
      <c r="W225" s="79"/>
      <c r="X225" s="79"/>
      <c r="Y225" s="79"/>
      <c r="Z225" s="79"/>
      <c r="AA225" s="79"/>
      <c r="AB225" s="79"/>
      <c r="AC225" s="79"/>
      <c r="AD225" s="79"/>
      <c r="AE225" s="79"/>
      <c r="AF225" s="79"/>
      <c r="AG225" s="79"/>
      <c r="AH225" s="79"/>
      <c r="AI225" s="79"/>
      <c r="AJ225" s="79"/>
      <c r="AK225" s="79"/>
      <c r="AL225" s="79"/>
      <c r="AM225" s="79"/>
    </row>
    <row r="226" spans="1:39" ht="15.75" customHeight="1">
      <c r="A226" s="29"/>
      <c r="B226" s="79"/>
      <c r="C226" s="79"/>
      <c r="D226" s="29"/>
      <c r="E226" s="79"/>
      <c r="F226" s="79"/>
      <c r="G226" s="79"/>
      <c r="H226" s="79"/>
      <c r="I226" s="79"/>
      <c r="J226" s="79"/>
      <c r="K226" s="79"/>
      <c r="L226" s="79"/>
      <c r="M226" s="79"/>
      <c r="N226" s="79"/>
      <c r="O226" s="79"/>
      <c r="P226" s="79"/>
      <c r="Q226" s="79"/>
      <c r="R226" s="79"/>
      <c r="S226" s="79"/>
      <c r="T226" s="79"/>
      <c r="U226" s="79"/>
      <c r="V226" s="79"/>
      <c r="W226" s="79"/>
      <c r="X226" s="79"/>
      <c r="Y226" s="79"/>
      <c r="Z226" s="79"/>
      <c r="AA226" s="79"/>
      <c r="AB226" s="79"/>
      <c r="AC226" s="79"/>
      <c r="AD226" s="79"/>
      <c r="AE226" s="79"/>
      <c r="AF226" s="79"/>
      <c r="AG226" s="79"/>
      <c r="AH226" s="79"/>
      <c r="AI226" s="79"/>
      <c r="AJ226" s="79"/>
      <c r="AK226" s="79"/>
      <c r="AL226" s="79"/>
      <c r="AM226" s="79"/>
    </row>
    <row r="227" spans="1:39" ht="15.75" customHeight="1">
      <c r="A227" s="29"/>
      <c r="B227" s="79"/>
      <c r="C227" s="79"/>
      <c r="D227" s="29"/>
      <c r="E227" s="79"/>
      <c r="F227" s="79"/>
      <c r="G227" s="79"/>
      <c r="H227" s="79"/>
      <c r="I227" s="79"/>
      <c r="J227" s="79"/>
      <c r="K227" s="79"/>
      <c r="L227" s="79"/>
      <c r="M227" s="79"/>
      <c r="N227" s="79"/>
      <c r="O227" s="79"/>
      <c r="P227" s="79"/>
      <c r="Q227" s="79"/>
      <c r="R227" s="79"/>
      <c r="S227" s="79"/>
      <c r="T227" s="79"/>
      <c r="U227" s="79"/>
      <c r="V227" s="79"/>
      <c r="W227" s="79"/>
      <c r="X227" s="79"/>
      <c r="Y227" s="79"/>
      <c r="Z227" s="79"/>
      <c r="AA227" s="79"/>
      <c r="AB227" s="79"/>
      <c r="AC227" s="79"/>
      <c r="AD227" s="79"/>
      <c r="AE227" s="79"/>
      <c r="AF227" s="79"/>
      <c r="AG227" s="79"/>
      <c r="AH227" s="79"/>
      <c r="AI227" s="79"/>
      <c r="AJ227" s="79"/>
      <c r="AK227" s="79"/>
      <c r="AL227" s="79"/>
      <c r="AM227" s="79"/>
    </row>
    <row r="228" spans="1:39" ht="15.75" customHeight="1">
      <c r="A228" s="29"/>
      <c r="B228" s="79"/>
      <c r="C228" s="79"/>
      <c r="D228" s="29"/>
      <c r="E228" s="79"/>
      <c r="F228" s="79"/>
      <c r="G228" s="79"/>
      <c r="H228" s="79"/>
      <c r="I228" s="79"/>
      <c r="J228" s="79"/>
      <c r="K228" s="79"/>
      <c r="L228" s="79"/>
      <c r="M228" s="79"/>
      <c r="N228" s="79"/>
      <c r="O228" s="79"/>
      <c r="P228" s="79"/>
      <c r="Q228" s="79"/>
      <c r="R228" s="79"/>
      <c r="S228" s="79"/>
      <c r="T228" s="79"/>
      <c r="U228" s="79"/>
      <c r="V228" s="79"/>
      <c r="W228" s="79"/>
      <c r="X228" s="79"/>
      <c r="Y228" s="79"/>
      <c r="Z228" s="79"/>
      <c r="AA228" s="79"/>
      <c r="AB228" s="79"/>
      <c r="AC228" s="79"/>
      <c r="AD228" s="79"/>
      <c r="AE228" s="79"/>
      <c r="AF228" s="79"/>
      <c r="AG228" s="79"/>
      <c r="AH228" s="79"/>
      <c r="AI228" s="79"/>
      <c r="AJ228" s="79"/>
      <c r="AK228" s="79"/>
      <c r="AL228" s="79"/>
      <c r="AM228" s="79"/>
    </row>
    <row r="229" spans="1:39" ht="15.75" customHeight="1">
      <c r="A229" s="29"/>
      <c r="B229" s="79"/>
      <c r="C229" s="79"/>
      <c r="D229" s="29"/>
      <c r="E229" s="79"/>
      <c r="F229" s="79"/>
      <c r="G229" s="79"/>
      <c r="H229" s="79"/>
      <c r="I229" s="79"/>
      <c r="J229" s="79"/>
      <c r="K229" s="79"/>
      <c r="L229" s="79"/>
      <c r="M229" s="79"/>
      <c r="N229" s="79"/>
      <c r="O229" s="79"/>
      <c r="P229" s="79"/>
      <c r="Q229" s="79"/>
      <c r="R229" s="79"/>
      <c r="S229" s="79"/>
      <c r="T229" s="79"/>
      <c r="U229" s="79"/>
      <c r="V229" s="79"/>
      <c r="W229" s="79"/>
      <c r="X229" s="79"/>
      <c r="Y229" s="79"/>
      <c r="Z229" s="79"/>
      <c r="AA229" s="79"/>
      <c r="AB229" s="79"/>
      <c r="AC229" s="79"/>
      <c r="AD229" s="79"/>
      <c r="AE229" s="79"/>
      <c r="AF229" s="79"/>
      <c r="AG229" s="79"/>
      <c r="AH229" s="79"/>
      <c r="AI229" s="79"/>
      <c r="AJ229" s="79"/>
      <c r="AK229" s="79"/>
      <c r="AL229" s="79"/>
      <c r="AM229" s="79"/>
    </row>
    <row r="230" spans="1:39" ht="15.75" customHeight="1">
      <c r="A230" s="29"/>
      <c r="B230" s="79"/>
      <c r="C230" s="79"/>
      <c r="D230" s="29"/>
      <c r="E230" s="79"/>
      <c r="F230" s="79"/>
      <c r="G230" s="79"/>
      <c r="H230" s="79"/>
      <c r="I230" s="79"/>
      <c r="J230" s="79"/>
      <c r="K230" s="79"/>
      <c r="L230" s="79"/>
      <c r="M230" s="79"/>
      <c r="N230" s="79"/>
      <c r="O230" s="79"/>
      <c r="P230" s="79"/>
      <c r="Q230" s="79"/>
      <c r="R230" s="79"/>
      <c r="S230" s="79"/>
      <c r="T230" s="79"/>
      <c r="U230" s="79"/>
      <c r="V230" s="79"/>
      <c r="W230" s="79"/>
      <c r="X230" s="79"/>
      <c r="Y230" s="79"/>
      <c r="Z230" s="79"/>
      <c r="AA230" s="79"/>
      <c r="AB230" s="79"/>
      <c r="AC230" s="79"/>
      <c r="AD230" s="79"/>
      <c r="AE230" s="79"/>
      <c r="AF230" s="79"/>
      <c r="AG230" s="79"/>
      <c r="AH230" s="79"/>
      <c r="AI230" s="79"/>
      <c r="AJ230" s="79"/>
      <c r="AK230" s="79"/>
      <c r="AL230" s="79"/>
      <c r="AM230" s="79"/>
    </row>
    <row r="231" spans="1:39" ht="15.75" customHeight="1">
      <c r="A231" s="29"/>
      <c r="B231" s="79"/>
      <c r="C231" s="79"/>
      <c r="D231" s="29"/>
      <c r="E231" s="79"/>
      <c r="F231" s="79"/>
      <c r="G231" s="79"/>
      <c r="H231" s="79"/>
      <c r="I231" s="79"/>
      <c r="J231" s="79"/>
      <c r="K231" s="79"/>
      <c r="L231" s="79"/>
      <c r="M231" s="79"/>
      <c r="N231" s="79"/>
      <c r="O231" s="79"/>
      <c r="P231" s="79"/>
      <c r="Q231" s="79"/>
      <c r="R231" s="79"/>
      <c r="S231" s="79"/>
      <c r="T231" s="79"/>
      <c r="U231" s="79"/>
      <c r="V231" s="79"/>
      <c r="W231" s="79"/>
      <c r="X231" s="79"/>
      <c r="Y231" s="79"/>
      <c r="Z231" s="79"/>
      <c r="AA231" s="79"/>
      <c r="AB231" s="79"/>
      <c r="AC231" s="79"/>
      <c r="AD231" s="79"/>
      <c r="AE231" s="79"/>
      <c r="AF231" s="79"/>
      <c r="AG231" s="79"/>
      <c r="AH231" s="79"/>
      <c r="AI231" s="79"/>
      <c r="AJ231" s="79"/>
      <c r="AK231" s="79"/>
      <c r="AL231" s="79"/>
      <c r="AM231" s="79"/>
    </row>
    <row r="232" spans="1:39" ht="15.75" customHeight="1">
      <c r="A232" s="29"/>
      <c r="B232" s="79"/>
      <c r="C232" s="79"/>
      <c r="D232" s="29"/>
      <c r="E232" s="79"/>
      <c r="F232" s="79"/>
      <c r="G232" s="79"/>
      <c r="H232" s="79"/>
      <c r="I232" s="79"/>
      <c r="J232" s="79"/>
      <c r="K232" s="79"/>
      <c r="L232" s="79"/>
      <c r="M232" s="79"/>
      <c r="N232" s="79"/>
      <c r="O232" s="79"/>
      <c r="P232" s="79"/>
      <c r="Q232" s="79"/>
      <c r="R232" s="79"/>
      <c r="S232" s="79"/>
      <c r="T232" s="79"/>
      <c r="U232" s="79"/>
      <c r="V232" s="79"/>
      <c r="W232" s="79"/>
      <c r="X232" s="79"/>
      <c r="Y232" s="79"/>
      <c r="Z232" s="79"/>
      <c r="AA232" s="79"/>
      <c r="AB232" s="79"/>
      <c r="AC232" s="79"/>
      <c r="AD232" s="79"/>
      <c r="AE232" s="79"/>
      <c r="AF232" s="79"/>
      <c r="AG232" s="79"/>
      <c r="AH232" s="79"/>
      <c r="AI232" s="79"/>
      <c r="AJ232" s="79"/>
      <c r="AK232" s="79"/>
      <c r="AL232" s="79"/>
      <c r="AM232" s="79"/>
    </row>
    <row r="233" spans="1:39" ht="15.75" customHeight="1">
      <c r="A233" s="29"/>
      <c r="B233" s="79"/>
      <c r="C233" s="79"/>
      <c r="D233" s="29"/>
      <c r="E233" s="79"/>
      <c r="F233" s="79"/>
      <c r="G233" s="79"/>
      <c r="H233" s="79"/>
      <c r="I233" s="79"/>
      <c r="J233" s="79"/>
      <c r="K233" s="79"/>
      <c r="L233" s="79"/>
      <c r="M233" s="79"/>
      <c r="N233" s="79"/>
      <c r="O233" s="79"/>
      <c r="P233" s="79"/>
      <c r="Q233" s="79"/>
      <c r="R233" s="79"/>
      <c r="S233" s="79"/>
      <c r="T233" s="79"/>
      <c r="U233" s="79"/>
      <c r="V233" s="79"/>
      <c r="W233" s="79"/>
      <c r="X233" s="79"/>
      <c r="Y233" s="79"/>
      <c r="Z233" s="79"/>
      <c r="AA233" s="79"/>
      <c r="AB233" s="79"/>
      <c r="AC233" s="79"/>
      <c r="AD233" s="79"/>
      <c r="AE233" s="79"/>
      <c r="AF233" s="79"/>
      <c r="AG233" s="79"/>
      <c r="AH233" s="79"/>
      <c r="AI233" s="79"/>
      <c r="AJ233" s="79"/>
      <c r="AK233" s="79"/>
      <c r="AL233" s="79"/>
      <c r="AM233" s="79"/>
    </row>
    <row r="234" spans="1:39" ht="15.75" customHeight="1">
      <c r="A234" s="29"/>
      <c r="B234" s="79"/>
      <c r="C234" s="79"/>
      <c r="D234" s="29"/>
      <c r="E234" s="79"/>
      <c r="F234" s="79"/>
      <c r="G234" s="79"/>
      <c r="H234" s="79"/>
      <c r="I234" s="79"/>
      <c r="J234" s="79"/>
      <c r="K234" s="79"/>
      <c r="L234" s="79"/>
      <c r="M234" s="79"/>
      <c r="N234" s="79"/>
      <c r="O234" s="79"/>
      <c r="P234" s="79"/>
      <c r="Q234" s="79"/>
      <c r="R234" s="79"/>
      <c r="S234" s="79"/>
      <c r="T234" s="79"/>
      <c r="U234" s="79"/>
      <c r="V234" s="79"/>
      <c r="W234" s="79"/>
      <c r="X234" s="79"/>
      <c r="Y234" s="79"/>
      <c r="Z234" s="79"/>
      <c r="AA234" s="79"/>
      <c r="AB234" s="79"/>
      <c r="AC234" s="79"/>
      <c r="AD234" s="79"/>
      <c r="AE234" s="79"/>
      <c r="AF234" s="79"/>
      <c r="AG234" s="79"/>
      <c r="AH234" s="79"/>
      <c r="AI234" s="79"/>
      <c r="AJ234" s="79"/>
      <c r="AK234" s="79"/>
      <c r="AL234" s="79"/>
      <c r="AM234" s="79"/>
    </row>
    <row r="235" spans="1:39" ht="15.75" customHeight="1">
      <c r="A235" s="29"/>
      <c r="B235" s="79"/>
      <c r="C235" s="79"/>
      <c r="D235" s="29"/>
      <c r="E235" s="79"/>
      <c r="F235" s="79"/>
      <c r="G235" s="79"/>
      <c r="H235" s="79"/>
      <c r="I235" s="79"/>
      <c r="J235" s="79"/>
      <c r="K235" s="79"/>
      <c r="L235" s="79"/>
      <c r="M235" s="79"/>
      <c r="N235" s="79"/>
      <c r="O235" s="79"/>
      <c r="P235" s="79"/>
      <c r="Q235" s="79"/>
      <c r="R235" s="79"/>
      <c r="S235" s="79"/>
      <c r="T235" s="79"/>
      <c r="U235" s="79"/>
      <c r="V235" s="79"/>
      <c r="W235" s="79"/>
      <c r="X235" s="79"/>
      <c r="Y235" s="79"/>
      <c r="Z235" s="79"/>
      <c r="AA235" s="79"/>
      <c r="AB235" s="79"/>
      <c r="AC235" s="79"/>
      <c r="AD235" s="79"/>
      <c r="AE235" s="79"/>
      <c r="AF235" s="79"/>
      <c r="AG235" s="79"/>
      <c r="AH235" s="79"/>
      <c r="AI235" s="79"/>
      <c r="AJ235" s="79"/>
      <c r="AK235" s="79"/>
      <c r="AL235" s="79"/>
      <c r="AM235" s="79"/>
    </row>
    <row r="236" spans="1:39" ht="15.75" customHeight="1">
      <c r="A236" s="29"/>
      <c r="B236" s="79"/>
      <c r="C236" s="79"/>
      <c r="D236" s="29"/>
      <c r="E236" s="79"/>
      <c r="F236" s="79"/>
      <c r="G236" s="79"/>
      <c r="H236" s="79"/>
      <c r="I236" s="79"/>
      <c r="J236" s="79"/>
      <c r="K236" s="79"/>
      <c r="L236" s="79"/>
      <c r="M236" s="79"/>
      <c r="N236" s="79"/>
      <c r="O236" s="79"/>
      <c r="P236" s="79"/>
      <c r="Q236" s="79"/>
      <c r="R236" s="79"/>
      <c r="S236" s="79"/>
      <c r="T236" s="79"/>
      <c r="U236" s="79"/>
      <c r="V236" s="79"/>
      <c r="W236" s="79"/>
      <c r="X236" s="79"/>
      <c r="Y236" s="79"/>
      <c r="Z236" s="79"/>
      <c r="AA236" s="79"/>
      <c r="AB236" s="79"/>
      <c r="AC236" s="79"/>
      <c r="AD236" s="79"/>
      <c r="AE236" s="79"/>
      <c r="AF236" s="79"/>
      <c r="AG236" s="79"/>
      <c r="AH236" s="79"/>
      <c r="AI236" s="79"/>
      <c r="AJ236" s="79"/>
      <c r="AK236" s="79"/>
      <c r="AL236" s="79"/>
      <c r="AM236" s="79"/>
    </row>
    <row r="237" spans="1:39" ht="15.75" customHeight="1">
      <c r="A237" s="29"/>
      <c r="B237" s="79"/>
      <c r="C237" s="79"/>
      <c r="D237" s="29"/>
      <c r="E237" s="79"/>
      <c r="F237" s="79"/>
      <c r="G237" s="79"/>
      <c r="H237" s="79"/>
      <c r="I237" s="79"/>
      <c r="J237" s="79"/>
      <c r="K237" s="79"/>
      <c r="L237" s="79"/>
      <c r="M237" s="79"/>
      <c r="N237" s="79"/>
      <c r="O237" s="79"/>
      <c r="P237" s="79"/>
      <c r="Q237" s="79"/>
      <c r="R237" s="79"/>
      <c r="S237" s="79"/>
      <c r="T237" s="79"/>
      <c r="U237" s="79"/>
      <c r="V237" s="79"/>
      <c r="W237" s="79"/>
      <c r="X237" s="79"/>
      <c r="Y237" s="79"/>
      <c r="Z237" s="79"/>
      <c r="AA237" s="79"/>
      <c r="AB237" s="79"/>
      <c r="AC237" s="79"/>
      <c r="AD237" s="79"/>
      <c r="AE237" s="79"/>
      <c r="AF237" s="79"/>
      <c r="AG237" s="79"/>
      <c r="AH237" s="79"/>
      <c r="AI237" s="79"/>
      <c r="AJ237" s="79"/>
      <c r="AK237" s="79"/>
      <c r="AL237" s="79"/>
      <c r="AM237" s="79"/>
    </row>
    <row r="238" spans="1:39" ht="15.75" customHeight="1">
      <c r="A238" s="29"/>
      <c r="B238" s="79"/>
      <c r="C238" s="79"/>
      <c r="D238" s="29"/>
      <c r="E238" s="79"/>
      <c r="F238" s="79"/>
      <c r="G238" s="79"/>
      <c r="H238" s="79"/>
      <c r="I238" s="79"/>
      <c r="J238" s="79"/>
      <c r="K238" s="79"/>
      <c r="L238" s="79"/>
      <c r="M238" s="79"/>
      <c r="N238" s="79"/>
      <c r="O238" s="79"/>
      <c r="P238" s="79"/>
      <c r="Q238" s="79"/>
      <c r="R238" s="79"/>
      <c r="S238" s="79"/>
      <c r="T238" s="79"/>
      <c r="U238" s="79"/>
      <c r="V238" s="79"/>
      <c r="W238" s="79"/>
      <c r="X238" s="79"/>
      <c r="Y238" s="79"/>
      <c r="Z238" s="79"/>
      <c r="AA238" s="79"/>
      <c r="AB238" s="79"/>
      <c r="AC238" s="79"/>
      <c r="AD238" s="79"/>
      <c r="AE238" s="79"/>
      <c r="AF238" s="79"/>
      <c r="AG238" s="79"/>
      <c r="AH238" s="79"/>
      <c r="AI238" s="79"/>
      <c r="AJ238" s="79"/>
      <c r="AK238" s="79"/>
      <c r="AL238" s="79"/>
      <c r="AM238" s="79"/>
    </row>
    <row r="239" spans="1:39" ht="15.75" customHeight="1">
      <c r="A239" s="29"/>
      <c r="B239" s="79"/>
      <c r="C239" s="79"/>
      <c r="D239" s="29"/>
      <c r="E239" s="79"/>
      <c r="F239" s="79"/>
      <c r="G239" s="79"/>
      <c r="H239" s="79"/>
      <c r="I239" s="79"/>
      <c r="J239" s="79"/>
      <c r="K239" s="79"/>
      <c r="L239" s="79"/>
      <c r="M239" s="79"/>
      <c r="N239" s="79"/>
      <c r="O239" s="79"/>
      <c r="P239" s="79"/>
      <c r="Q239" s="79"/>
      <c r="R239" s="79"/>
      <c r="S239" s="79"/>
      <c r="T239" s="79"/>
      <c r="U239" s="79"/>
      <c r="V239" s="79"/>
      <c r="W239" s="79"/>
      <c r="X239" s="79"/>
      <c r="Y239" s="79"/>
      <c r="Z239" s="79"/>
      <c r="AA239" s="79"/>
      <c r="AB239" s="79"/>
      <c r="AC239" s="79"/>
      <c r="AD239" s="79"/>
      <c r="AE239" s="79"/>
      <c r="AF239" s="79"/>
      <c r="AG239" s="79"/>
      <c r="AH239" s="79"/>
      <c r="AI239" s="79"/>
      <c r="AJ239" s="79"/>
      <c r="AK239" s="79"/>
      <c r="AL239" s="79"/>
      <c r="AM239" s="79"/>
    </row>
    <row r="240" spans="1:39" ht="15.75" customHeight="1">
      <c r="A240" s="29"/>
      <c r="B240" s="79"/>
      <c r="C240" s="79"/>
      <c r="D240" s="29"/>
      <c r="E240" s="79"/>
      <c r="F240" s="79"/>
      <c r="G240" s="79"/>
      <c r="H240" s="79"/>
      <c r="I240" s="79"/>
      <c r="J240" s="79"/>
      <c r="K240" s="79"/>
      <c r="L240" s="79"/>
      <c r="M240" s="79"/>
      <c r="N240" s="79"/>
      <c r="O240" s="79"/>
      <c r="P240" s="79"/>
      <c r="Q240" s="79"/>
      <c r="R240" s="79"/>
      <c r="S240" s="79"/>
      <c r="T240" s="79"/>
      <c r="U240" s="79"/>
      <c r="V240" s="79"/>
      <c r="W240" s="79"/>
      <c r="X240" s="79"/>
      <c r="Y240" s="79"/>
      <c r="Z240" s="79"/>
      <c r="AA240" s="79"/>
      <c r="AB240" s="79"/>
      <c r="AC240" s="79"/>
      <c r="AD240" s="79"/>
      <c r="AE240" s="79"/>
      <c r="AF240" s="79"/>
      <c r="AG240" s="79"/>
      <c r="AH240" s="79"/>
      <c r="AI240" s="79"/>
      <c r="AJ240" s="79"/>
      <c r="AK240" s="79"/>
      <c r="AL240" s="79"/>
      <c r="AM240" s="79"/>
    </row>
    <row r="241" spans="1:39" ht="15.75" customHeight="1">
      <c r="A241" s="29"/>
      <c r="B241" s="79"/>
      <c r="C241" s="79"/>
      <c r="D241" s="29"/>
      <c r="E241" s="79"/>
      <c r="F241" s="79"/>
      <c r="G241" s="79"/>
      <c r="H241" s="79"/>
      <c r="I241" s="79"/>
      <c r="J241" s="79"/>
      <c r="K241" s="79"/>
      <c r="L241" s="79"/>
      <c r="M241" s="79"/>
      <c r="N241" s="79"/>
      <c r="O241" s="79"/>
      <c r="P241" s="79"/>
      <c r="Q241" s="79"/>
      <c r="R241" s="79"/>
      <c r="S241" s="79"/>
      <c r="T241" s="79"/>
      <c r="U241" s="79"/>
      <c r="V241" s="79"/>
      <c r="W241" s="79"/>
      <c r="X241" s="79"/>
      <c r="Y241" s="79"/>
      <c r="Z241" s="79"/>
      <c r="AA241" s="79"/>
      <c r="AB241" s="79"/>
      <c r="AC241" s="79"/>
      <c r="AD241" s="79"/>
      <c r="AE241" s="79"/>
      <c r="AF241" s="79"/>
      <c r="AG241" s="79"/>
      <c r="AH241" s="79"/>
      <c r="AI241" s="79"/>
      <c r="AJ241" s="79"/>
      <c r="AK241" s="79"/>
      <c r="AL241" s="79"/>
      <c r="AM241" s="79"/>
    </row>
    <row r="242" spans="1:39" ht="15.75" customHeight="1">
      <c r="A242" s="29"/>
      <c r="B242" s="79"/>
      <c r="C242" s="79"/>
      <c r="D242" s="29"/>
      <c r="E242" s="79"/>
      <c r="F242" s="79"/>
      <c r="G242" s="79"/>
      <c r="H242" s="79"/>
      <c r="I242" s="79"/>
      <c r="J242" s="79"/>
      <c r="K242" s="79"/>
      <c r="L242" s="79"/>
      <c r="M242" s="79"/>
      <c r="N242" s="79"/>
      <c r="O242" s="79"/>
      <c r="P242" s="79"/>
      <c r="Q242" s="79"/>
      <c r="R242" s="79"/>
      <c r="S242" s="79"/>
      <c r="T242" s="79"/>
      <c r="U242" s="79"/>
      <c r="V242" s="79"/>
      <c r="W242" s="79"/>
      <c r="X242" s="79"/>
      <c r="Y242" s="79"/>
      <c r="Z242" s="79"/>
      <c r="AA242" s="79"/>
      <c r="AB242" s="79"/>
      <c r="AC242" s="79"/>
      <c r="AD242" s="79"/>
      <c r="AE242" s="79"/>
      <c r="AF242" s="79"/>
      <c r="AG242" s="79"/>
      <c r="AH242" s="79"/>
      <c r="AI242" s="79"/>
      <c r="AJ242" s="79"/>
      <c r="AK242" s="79"/>
      <c r="AL242" s="79"/>
      <c r="AM242" s="79"/>
    </row>
    <row r="243" spans="1:39" ht="15.75" customHeight="1">
      <c r="A243" s="29"/>
      <c r="B243" s="79"/>
      <c r="C243" s="79"/>
      <c r="D243" s="29"/>
      <c r="E243" s="79"/>
      <c r="F243" s="79"/>
      <c r="G243" s="79"/>
      <c r="H243" s="79"/>
      <c r="I243" s="79"/>
      <c r="J243" s="79"/>
      <c r="K243" s="79"/>
      <c r="L243" s="79"/>
      <c r="M243" s="79"/>
      <c r="N243" s="79"/>
      <c r="O243" s="79"/>
      <c r="P243" s="79"/>
      <c r="Q243" s="79"/>
      <c r="R243" s="79"/>
      <c r="S243" s="79"/>
      <c r="T243" s="79"/>
      <c r="U243" s="79"/>
      <c r="V243" s="79"/>
      <c r="W243" s="79"/>
      <c r="X243" s="79"/>
      <c r="Y243" s="79"/>
      <c r="Z243" s="79"/>
      <c r="AA243" s="79"/>
      <c r="AB243" s="79"/>
      <c r="AC243" s="79"/>
      <c r="AD243" s="79"/>
      <c r="AE243" s="79"/>
      <c r="AF243" s="79"/>
      <c r="AG243" s="79"/>
      <c r="AH243" s="79"/>
      <c r="AI243" s="79"/>
      <c r="AJ243" s="79"/>
      <c r="AK243" s="79"/>
      <c r="AL243" s="79"/>
      <c r="AM243" s="79"/>
    </row>
    <row r="244" spans="1:39" ht="15.75" customHeight="1">
      <c r="A244" s="29"/>
      <c r="B244" s="79"/>
      <c r="C244" s="79"/>
      <c r="D244" s="29"/>
      <c r="E244" s="79"/>
      <c r="F244" s="79"/>
      <c r="G244" s="79"/>
      <c r="H244" s="79"/>
      <c r="I244" s="79"/>
      <c r="J244" s="79"/>
      <c r="K244" s="79"/>
      <c r="L244" s="79"/>
      <c r="M244" s="79"/>
      <c r="N244" s="79"/>
      <c r="O244" s="79"/>
      <c r="P244" s="79"/>
      <c r="Q244" s="79"/>
      <c r="R244" s="79"/>
      <c r="S244" s="79"/>
      <c r="T244" s="79"/>
      <c r="U244" s="79"/>
      <c r="V244" s="79"/>
      <c r="W244" s="79"/>
      <c r="X244" s="79"/>
      <c r="Y244" s="79"/>
      <c r="Z244" s="79"/>
      <c r="AA244" s="79"/>
      <c r="AB244" s="79"/>
      <c r="AC244" s="79"/>
      <c r="AD244" s="79"/>
      <c r="AE244" s="79"/>
      <c r="AF244" s="79"/>
      <c r="AG244" s="79"/>
      <c r="AH244" s="79"/>
      <c r="AI244" s="79"/>
      <c r="AJ244" s="79"/>
      <c r="AK244" s="79"/>
      <c r="AL244" s="79"/>
      <c r="AM244" s="79"/>
    </row>
    <row r="245" spans="1:39" ht="15.75" customHeight="1">
      <c r="A245" s="29"/>
      <c r="B245" s="79"/>
      <c r="C245" s="79"/>
      <c r="D245" s="29"/>
      <c r="E245" s="79"/>
      <c r="F245" s="79"/>
      <c r="G245" s="79"/>
      <c r="H245" s="79"/>
      <c r="I245" s="79"/>
      <c r="J245" s="79"/>
      <c r="K245" s="79"/>
      <c r="L245" s="79"/>
      <c r="M245" s="79"/>
      <c r="N245" s="79"/>
      <c r="O245" s="79"/>
      <c r="P245" s="79"/>
      <c r="Q245" s="79"/>
      <c r="R245" s="79"/>
      <c r="S245" s="79"/>
      <c r="T245" s="79"/>
      <c r="U245" s="79"/>
      <c r="V245" s="79"/>
      <c r="W245" s="79"/>
      <c r="X245" s="79"/>
      <c r="Y245" s="79"/>
      <c r="Z245" s="79"/>
      <c r="AA245" s="79"/>
      <c r="AB245" s="79"/>
      <c r="AC245" s="79"/>
      <c r="AD245" s="79"/>
      <c r="AE245" s="79"/>
      <c r="AF245" s="79"/>
      <c r="AG245" s="79"/>
      <c r="AH245" s="79"/>
      <c r="AI245" s="79"/>
      <c r="AJ245" s="79"/>
      <c r="AK245" s="79"/>
      <c r="AL245" s="79"/>
      <c r="AM245" s="79"/>
    </row>
    <row r="246" spans="1:39" ht="15.75" customHeight="1">
      <c r="A246" s="29"/>
      <c r="B246" s="79"/>
      <c r="C246" s="79"/>
      <c r="D246" s="29"/>
      <c r="E246" s="79"/>
      <c r="F246" s="79"/>
      <c r="G246" s="79"/>
      <c r="H246" s="79"/>
      <c r="I246" s="79"/>
      <c r="J246" s="79"/>
      <c r="K246" s="79"/>
      <c r="L246" s="79"/>
      <c r="M246" s="79"/>
      <c r="N246" s="79"/>
      <c r="O246" s="79"/>
      <c r="P246" s="79"/>
      <c r="Q246" s="79"/>
      <c r="R246" s="79"/>
      <c r="S246" s="79"/>
      <c r="T246" s="79"/>
      <c r="U246" s="79"/>
      <c r="V246" s="79"/>
      <c r="W246" s="79"/>
      <c r="X246" s="79"/>
      <c r="Y246" s="79"/>
      <c r="Z246" s="79"/>
      <c r="AA246" s="79"/>
      <c r="AB246" s="79"/>
      <c r="AC246" s="79"/>
      <c r="AD246" s="79"/>
      <c r="AE246" s="79"/>
      <c r="AF246" s="79"/>
      <c r="AG246" s="79"/>
      <c r="AH246" s="79"/>
      <c r="AI246" s="79"/>
      <c r="AJ246" s="79"/>
      <c r="AK246" s="79"/>
      <c r="AL246" s="79"/>
      <c r="AM246" s="79"/>
    </row>
    <row r="247" spans="1:39" ht="15.75" customHeight="1">
      <c r="A247" s="29"/>
      <c r="B247" s="79"/>
      <c r="C247" s="79"/>
      <c r="D247" s="29"/>
      <c r="E247" s="79"/>
      <c r="F247" s="79"/>
      <c r="G247" s="79"/>
      <c r="H247" s="79"/>
      <c r="I247" s="79"/>
      <c r="J247" s="79"/>
      <c r="K247" s="79"/>
      <c r="L247" s="79"/>
      <c r="M247" s="79"/>
      <c r="N247" s="79"/>
      <c r="O247" s="79"/>
      <c r="P247" s="79"/>
      <c r="Q247" s="79"/>
      <c r="R247" s="79"/>
      <c r="S247" s="79"/>
      <c r="T247" s="79"/>
      <c r="U247" s="79"/>
      <c r="V247" s="79"/>
      <c r="W247" s="79"/>
      <c r="X247" s="79"/>
      <c r="Y247" s="79"/>
      <c r="Z247" s="79"/>
      <c r="AA247" s="79"/>
      <c r="AB247" s="79"/>
      <c r="AC247" s="79"/>
      <c r="AD247" s="79"/>
      <c r="AE247" s="79"/>
      <c r="AF247" s="79"/>
      <c r="AG247" s="79"/>
      <c r="AH247" s="79"/>
      <c r="AI247" s="79"/>
      <c r="AJ247" s="79"/>
      <c r="AK247" s="79"/>
      <c r="AL247" s="79"/>
      <c r="AM247" s="79"/>
    </row>
    <row r="248" spans="1:39" ht="15.75" customHeight="1">
      <c r="A248" s="29"/>
      <c r="B248" s="79"/>
      <c r="C248" s="79"/>
      <c r="D248" s="29"/>
      <c r="E248" s="79"/>
      <c r="F248" s="79"/>
      <c r="G248" s="79"/>
      <c r="H248" s="79"/>
      <c r="I248" s="79"/>
      <c r="J248" s="79"/>
      <c r="K248" s="79"/>
      <c r="L248" s="79"/>
      <c r="M248" s="79"/>
      <c r="N248" s="79"/>
      <c r="O248" s="79"/>
      <c r="P248" s="79"/>
      <c r="Q248" s="79"/>
      <c r="R248" s="79"/>
      <c r="S248" s="79"/>
      <c r="T248" s="79"/>
      <c r="U248" s="79"/>
      <c r="V248" s="79"/>
      <c r="W248" s="79"/>
      <c r="X248" s="79"/>
      <c r="Y248" s="79"/>
      <c r="Z248" s="79"/>
      <c r="AA248" s="79"/>
      <c r="AB248" s="79"/>
      <c r="AC248" s="79"/>
      <c r="AD248" s="79"/>
      <c r="AE248" s="79"/>
      <c r="AF248" s="79"/>
      <c r="AG248" s="79"/>
      <c r="AH248" s="79"/>
      <c r="AI248" s="79"/>
      <c r="AJ248" s="79"/>
      <c r="AK248" s="79"/>
      <c r="AL248" s="79"/>
      <c r="AM248" s="79"/>
    </row>
    <row r="249" spans="1:39" ht="15.75" customHeight="1">
      <c r="A249" s="29"/>
      <c r="B249" s="79"/>
      <c r="C249" s="79"/>
      <c r="D249" s="29"/>
      <c r="E249" s="79"/>
      <c r="F249" s="79"/>
      <c r="G249" s="79"/>
      <c r="H249" s="79"/>
      <c r="I249" s="79"/>
      <c r="J249" s="79"/>
      <c r="K249" s="79"/>
      <c r="L249" s="79"/>
      <c r="M249" s="79"/>
      <c r="N249" s="79"/>
      <c r="O249" s="79"/>
      <c r="P249" s="79"/>
      <c r="Q249" s="79"/>
      <c r="R249" s="79"/>
      <c r="S249" s="79"/>
      <c r="T249" s="79"/>
      <c r="U249" s="79"/>
      <c r="V249" s="79"/>
      <c r="W249" s="79"/>
      <c r="X249" s="79"/>
      <c r="Y249" s="79"/>
      <c r="Z249" s="79"/>
      <c r="AA249" s="79"/>
      <c r="AB249" s="79"/>
      <c r="AC249" s="79"/>
      <c r="AD249" s="79"/>
      <c r="AE249" s="79"/>
      <c r="AF249" s="79"/>
      <c r="AG249" s="79"/>
      <c r="AH249" s="79"/>
      <c r="AI249" s="79"/>
      <c r="AJ249" s="79"/>
      <c r="AK249" s="79"/>
      <c r="AL249" s="79"/>
      <c r="AM249" s="79"/>
    </row>
    <row r="250" spans="1:39" ht="15.75" customHeight="1">
      <c r="A250" s="29"/>
      <c r="B250" s="79"/>
      <c r="C250" s="79"/>
      <c r="D250" s="29"/>
      <c r="E250" s="79"/>
      <c r="F250" s="79"/>
      <c r="G250" s="79"/>
      <c r="H250" s="79"/>
      <c r="I250" s="79"/>
      <c r="J250" s="79"/>
      <c r="K250" s="79"/>
      <c r="L250" s="79"/>
      <c r="M250" s="79"/>
      <c r="N250" s="79"/>
      <c r="O250" s="79"/>
      <c r="P250" s="79"/>
      <c r="Q250" s="79"/>
      <c r="R250" s="79"/>
      <c r="S250" s="79"/>
      <c r="T250" s="79"/>
      <c r="U250" s="79"/>
      <c r="V250" s="79"/>
      <c r="W250" s="79"/>
      <c r="X250" s="79"/>
      <c r="Y250" s="79"/>
      <c r="Z250" s="79"/>
      <c r="AA250" s="79"/>
      <c r="AB250" s="79"/>
      <c r="AC250" s="79"/>
      <c r="AD250" s="79"/>
      <c r="AE250" s="79"/>
      <c r="AF250" s="79"/>
      <c r="AG250" s="79"/>
      <c r="AH250" s="79"/>
      <c r="AI250" s="79"/>
      <c r="AJ250" s="79"/>
      <c r="AK250" s="79"/>
      <c r="AL250" s="79"/>
      <c r="AM250" s="79"/>
    </row>
    <row r="251" spans="1:39" ht="15.75" customHeight="1">
      <c r="A251" s="29"/>
      <c r="B251" s="79"/>
      <c r="C251" s="79"/>
      <c r="D251" s="29"/>
      <c r="E251" s="79"/>
      <c r="F251" s="79"/>
      <c r="G251" s="79"/>
      <c r="H251" s="79"/>
      <c r="I251" s="79"/>
      <c r="J251" s="79"/>
      <c r="K251" s="79"/>
      <c r="L251" s="79"/>
      <c r="M251" s="79"/>
      <c r="N251" s="79"/>
      <c r="O251" s="79"/>
      <c r="P251" s="79"/>
      <c r="Q251" s="79"/>
      <c r="R251" s="79"/>
      <c r="S251" s="79"/>
      <c r="T251" s="79"/>
      <c r="U251" s="79"/>
      <c r="V251" s="79"/>
      <c r="W251" s="79"/>
      <c r="X251" s="79"/>
      <c r="Y251" s="79"/>
      <c r="Z251" s="79"/>
      <c r="AA251" s="79"/>
      <c r="AB251" s="79"/>
      <c r="AC251" s="79"/>
      <c r="AD251" s="79"/>
      <c r="AE251" s="79"/>
      <c r="AF251" s="79"/>
      <c r="AG251" s="79"/>
      <c r="AH251" s="79"/>
      <c r="AI251" s="79"/>
      <c r="AJ251" s="79"/>
      <c r="AK251" s="79"/>
      <c r="AL251" s="79"/>
      <c r="AM251" s="79"/>
    </row>
    <row r="252" spans="1:39" ht="15.75" customHeight="1">
      <c r="A252" s="29"/>
      <c r="B252" s="79"/>
      <c r="C252" s="79"/>
      <c r="D252" s="29"/>
      <c r="E252" s="79"/>
      <c r="F252" s="79"/>
      <c r="G252" s="79"/>
      <c r="H252" s="79"/>
      <c r="I252" s="79"/>
      <c r="J252" s="79"/>
      <c r="K252" s="79"/>
      <c r="L252" s="79"/>
      <c r="M252" s="79"/>
      <c r="N252" s="79"/>
      <c r="O252" s="79"/>
      <c r="P252" s="79"/>
      <c r="Q252" s="79"/>
      <c r="R252" s="79"/>
      <c r="S252" s="79"/>
      <c r="T252" s="79"/>
      <c r="U252" s="79"/>
      <c r="V252" s="79"/>
      <c r="W252" s="79"/>
      <c r="X252" s="79"/>
      <c r="Y252" s="79"/>
      <c r="Z252" s="79"/>
      <c r="AA252" s="79"/>
      <c r="AB252" s="79"/>
      <c r="AC252" s="79"/>
      <c r="AD252" s="79"/>
      <c r="AE252" s="79"/>
      <c r="AF252" s="79"/>
      <c r="AG252" s="79"/>
      <c r="AH252" s="79"/>
      <c r="AI252" s="79"/>
      <c r="AJ252" s="79"/>
      <c r="AK252" s="79"/>
      <c r="AL252" s="79"/>
      <c r="AM252" s="79"/>
    </row>
    <row r="253" spans="1:39" ht="15.75" customHeight="1">
      <c r="A253" s="29"/>
      <c r="B253" s="79"/>
      <c r="C253" s="79"/>
      <c r="D253" s="29"/>
      <c r="E253" s="79"/>
      <c r="F253" s="79"/>
      <c r="G253" s="79"/>
      <c r="H253" s="79"/>
      <c r="I253" s="79"/>
      <c r="J253" s="79"/>
      <c r="K253" s="79"/>
      <c r="L253" s="79"/>
      <c r="M253" s="79"/>
      <c r="N253" s="79"/>
      <c r="O253" s="79"/>
      <c r="P253" s="79"/>
      <c r="Q253" s="79"/>
      <c r="R253" s="79"/>
      <c r="S253" s="79"/>
      <c r="T253" s="79"/>
      <c r="U253" s="79"/>
      <c r="V253" s="79"/>
      <c r="W253" s="79"/>
      <c r="X253" s="79"/>
      <c r="Y253" s="79"/>
      <c r="Z253" s="79"/>
      <c r="AA253" s="79"/>
      <c r="AB253" s="79"/>
      <c r="AC253" s="79"/>
      <c r="AD253" s="79"/>
      <c r="AE253" s="79"/>
      <c r="AF253" s="79"/>
      <c r="AG253" s="79"/>
      <c r="AH253" s="79"/>
      <c r="AI253" s="79"/>
      <c r="AJ253" s="79"/>
      <c r="AK253" s="79"/>
      <c r="AL253" s="79"/>
      <c r="AM253" s="79"/>
    </row>
    <row r="254" spans="1:39" ht="15.75" customHeight="1">
      <c r="A254" s="29"/>
      <c r="B254" s="79"/>
      <c r="C254" s="79"/>
      <c r="D254" s="29"/>
      <c r="E254" s="79"/>
      <c r="F254" s="79"/>
      <c r="G254" s="79"/>
      <c r="H254" s="79"/>
      <c r="I254" s="79"/>
      <c r="J254" s="79"/>
      <c r="K254" s="79"/>
      <c r="L254" s="79"/>
      <c r="M254" s="79"/>
      <c r="N254" s="79"/>
      <c r="O254" s="79"/>
      <c r="P254" s="79"/>
      <c r="Q254" s="79"/>
      <c r="R254" s="79"/>
      <c r="S254" s="79"/>
      <c r="T254" s="79"/>
      <c r="U254" s="79"/>
      <c r="V254" s="79"/>
      <c r="W254" s="79"/>
      <c r="X254" s="79"/>
      <c r="Y254" s="79"/>
      <c r="Z254" s="79"/>
      <c r="AA254" s="79"/>
      <c r="AB254" s="79"/>
      <c r="AC254" s="79"/>
      <c r="AD254" s="79"/>
      <c r="AE254" s="79"/>
      <c r="AF254" s="79"/>
      <c r="AG254" s="79"/>
      <c r="AH254" s="79"/>
      <c r="AI254" s="79"/>
      <c r="AJ254" s="79"/>
      <c r="AK254" s="79"/>
      <c r="AL254" s="79"/>
      <c r="AM254" s="79"/>
    </row>
    <row r="255" spans="1:39" ht="15.75" customHeight="1">
      <c r="A255" s="29"/>
      <c r="B255" s="79"/>
      <c r="C255" s="79"/>
      <c r="D255" s="29"/>
      <c r="E255" s="79"/>
      <c r="F255" s="79"/>
      <c r="G255" s="79"/>
      <c r="H255" s="79"/>
      <c r="I255" s="79"/>
      <c r="J255" s="79"/>
      <c r="K255" s="79"/>
      <c r="L255" s="79"/>
      <c r="M255" s="79"/>
      <c r="N255" s="79"/>
      <c r="O255" s="79"/>
      <c r="P255" s="79"/>
      <c r="Q255" s="79"/>
      <c r="R255" s="79"/>
      <c r="S255" s="79"/>
      <c r="T255" s="79"/>
      <c r="U255" s="79"/>
      <c r="V255" s="79"/>
      <c r="W255" s="79"/>
      <c r="X255" s="79"/>
      <c r="Y255" s="79"/>
      <c r="Z255" s="79"/>
      <c r="AA255" s="79"/>
      <c r="AB255" s="79"/>
      <c r="AC255" s="79"/>
      <c r="AD255" s="79"/>
      <c r="AE255" s="79"/>
      <c r="AF255" s="79"/>
      <c r="AG255" s="79"/>
      <c r="AH255" s="79"/>
      <c r="AI255" s="79"/>
      <c r="AJ255" s="79"/>
      <c r="AK255" s="79"/>
      <c r="AL255" s="79"/>
      <c r="AM255" s="79"/>
    </row>
    <row r="256" spans="1:39" ht="15.75" customHeight="1">
      <c r="A256" s="29"/>
      <c r="B256" s="79"/>
      <c r="C256" s="79"/>
      <c r="D256" s="29"/>
      <c r="E256" s="79"/>
      <c r="F256" s="79"/>
      <c r="G256" s="79"/>
      <c r="H256" s="79"/>
      <c r="I256" s="79"/>
      <c r="J256" s="79"/>
      <c r="K256" s="79"/>
      <c r="L256" s="79"/>
      <c r="M256" s="79"/>
      <c r="N256" s="79"/>
      <c r="O256" s="79"/>
      <c r="P256" s="79"/>
      <c r="Q256" s="79"/>
      <c r="R256" s="79"/>
      <c r="S256" s="79"/>
      <c r="T256" s="79"/>
      <c r="U256" s="79"/>
      <c r="V256" s="79"/>
      <c r="W256" s="79"/>
      <c r="X256" s="79"/>
      <c r="Y256" s="79"/>
      <c r="Z256" s="79"/>
      <c r="AA256" s="79"/>
      <c r="AB256" s="79"/>
      <c r="AC256" s="79"/>
      <c r="AD256" s="79"/>
      <c r="AE256" s="79"/>
      <c r="AF256" s="79"/>
      <c r="AG256" s="79"/>
      <c r="AH256" s="79"/>
      <c r="AI256" s="79"/>
      <c r="AJ256" s="79"/>
      <c r="AK256" s="79"/>
      <c r="AL256" s="79"/>
      <c r="AM256" s="79"/>
    </row>
    <row r="257" spans="1:39" ht="15.75" customHeight="1">
      <c r="A257" s="29"/>
      <c r="B257" s="79"/>
      <c r="C257" s="79"/>
      <c r="D257" s="29"/>
      <c r="E257" s="79"/>
      <c r="F257" s="79"/>
      <c r="G257" s="79"/>
      <c r="H257" s="79"/>
      <c r="I257" s="79"/>
      <c r="J257" s="79"/>
      <c r="K257" s="79"/>
      <c r="L257" s="79"/>
      <c r="M257" s="79"/>
      <c r="N257" s="79"/>
      <c r="O257" s="79"/>
      <c r="P257" s="79"/>
      <c r="Q257" s="79"/>
      <c r="R257" s="79"/>
      <c r="S257" s="79"/>
      <c r="T257" s="79"/>
      <c r="U257" s="79"/>
      <c r="V257" s="79"/>
      <c r="W257" s="79"/>
      <c r="X257" s="79"/>
      <c r="Y257" s="79"/>
      <c r="Z257" s="79"/>
      <c r="AA257" s="79"/>
      <c r="AB257" s="79"/>
      <c r="AC257" s="79"/>
      <c r="AD257" s="79"/>
      <c r="AE257" s="79"/>
      <c r="AF257" s="79"/>
      <c r="AG257" s="79"/>
      <c r="AH257" s="79"/>
      <c r="AI257" s="79"/>
      <c r="AJ257" s="79"/>
      <c r="AK257" s="79"/>
      <c r="AL257" s="79"/>
      <c r="AM257" s="79"/>
    </row>
    <row r="258" spans="1:39" ht="15.75" customHeight="1">
      <c r="A258" s="29"/>
      <c r="B258" s="79"/>
      <c r="C258" s="79"/>
      <c r="D258" s="29"/>
      <c r="E258" s="79"/>
      <c r="F258" s="79"/>
      <c r="G258" s="79"/>
      <c r="H258" s="79"/>
      <c r="I258" s="79"/>
      <c r="J258" s="79"/>
      <c r="K258" s="79"/>
      <c r="L258" s="79"/>
      <c r="M258" s="79"/>
      <c r="N258" s="79"/>
      <c r="O258" s="79"/>
      <c r="P258" s="79"/>
      <c r="Q258" s="79"/>
      <c r="R258" s="79"/>
      <c r="S258" s="79"/>
      <c r="T258" s="79"/>
      <c r="U258" s="79"/>
      <c r="V258" s="79"/>
      <c r="W258" s="79"/>
      <c r="X258" s="79"/>
      <c r="Y258" s="79"/>
      <c r="Z258" s="79"/>
      <c r="AA258" s="79"/>
      <c r="AB258" s="79"/>
      <c r="AC258" s="79"/>
      <c r="AD258" s="79"/>
      <c r="AE258" s="79"/>
      <c r="AF258" s="79"/>
      <c r="AG258" s="79"/>
      <c r="AH258" s="79"/>
      <c r="AI258" s="79"/>
      <c r="AJ258" s="79"/>
      <c r="AK258" s="79"/>
      <c r="AL258" s="79"/>
      <c r="AM258" s="79"/>
    </row>
    <row r="259" spans="1:39" ht="15.75" customHeight="1">
      <c r="A259" s="29"/>
      <c r="B259" s="79"/>
      <c r="C259" s="79"/>
      <c r="D259" s="29"/>
      <c r="E259" s="79"/>
      <c r="F259" s="79"/>
      <c r="G259" s="79"/>
      <c r="H259" s="79"/>
      <c r="I259" s="79"/>
      <c r="J259" s="79"/>
      <c r="K259" s="79"/>
      <c r="L259" s="79"/>
      <c r="M259" s="79"/>
      <c r="N259" s="79"/>
      <c r="O259" s="79"/>
      <c r="P259" s="79"/>
      <c r="Q259" s="79"/>
      <c r="R259" s="79"/>
      <c r="S259" s="79"/>
      <c r="T259" s="79"/>
      <c r="U259" s="79"/>
      <c r="V259" s="79"/>
      <c r="W259" s="79"/>
      <c r="X259" s="79"/>
      <c r="Y259" s="79"/>
      <c r="Z259" s="79"/>
      <c r="AA259" s="79"/>
      <c r="AB259" s="79"/>
      <c r="AC259" s="79"/>
      <c r="AD259" s="79"/>
      <c r="AE259" s="79"/>
      <c r="AF259" s="79"/>
      <c r="AG259" s="79"/>
      <c r="AH259" s="79"/>
      <c r="AI259" s="79"/>
      <c r="AJ259" s="79"/>
      <c r="AK259" s="79"/>
      <c r="AL259" s="79"/>
      <c r="AM259" s="79"/>
    </row>
    <row r="260" spans="1:39" ht="15.75" customHeight="1">
      <c r="A260" s="29"/>
      <c r="B260" s="79"/>
      <c r="C260" s="79"/>
      <c r="D260" s="29"/>
      <c r="E260" s="79"/>
      <c r="F260" s="79"/>
      <c r="G260" s="79"/>
      <c r="H260" s="79"/>
      <c r="I260" s="79"/>
      <c r="J260" s="79"/>
      <c r="K260" s="79"/>
      <c r="L260" s="79"/>
      <c r="M260" s="79"/>
      <c r="N260" s="79"/>
      <c r="O260" s="79"/>
      <c r="P260" s="79"/>
      <c r="Q260" s="79"/>
      <c r="R260" s="79"/>
      <c r="S260" s="79"/>
      <c r="T260" s="79"/>
      <c r="U260" s="79"/>
      <c r="V260" s="79"/>
      <c r="W260" s="79"/>
      <c r="X260" s="79"/>
      <c r="Y260" s="79"/>
      <c r="Z260" s="79"/>
      <c r="AA260" s="79"/>
      <c r="AB260" s="79"/>
      <c r="AC260" s="79"/>
      <c r="AD260" s="79"/>
      <c r="AE260" s="79"/>
      <c r="AF260" s="79"/>
      <c r="AG260" s="79"/>
      <c r="AH260" s="79"/>
      <c r="AI260" s="79"/>
      <c r="AJ260" s="79"/>
      <c r="AK260" s="79"/>
      <c r="AL260" s="79"/>
      <c r="AM260" s="79"/>
    </row>
    <row r="261" spans="1:39" ht="15.75" customHeight="1">
      <c r="A261" s="29"/>
      <c r="B261" s="79"/>
      <c r="C261" s="79"/>
      <c r="D261" s="29"/>
      <c r="E261" s="79"/>
      <c r="F261" s="79"/>
      <c r="G261" s="79"/>
      <c r="H261" s="79"/>
      <c r="I261" s="79"/>
      <c r="J261" s="79"/>
      <c r="K261" s="79"/>
      <c r="L261" s="79"/>
      <c r="M261" s="79"/>
      <c r="N261" s="79"/>
      <c r="O261" s="79"/>
      <c r="P261" s="79"/>
      <c r="Q261" s="79"/>
      <c r="R261" s="79"/>
      <c r="S261" s="79"/>
      <c r="T261" s="79"/>
      <c r="U261" s="79"/>
      <c r="V261" s="79"/>
      <c r="W261" s="79"/>
      <c r="X261" s="79"/>
      <c r="Y261" s="79"/>
      <c r="Z261" s="79"/>
      <c r="AA261" s="79"/>
      <c r="AB261" s="79"/>
      <c r="AC261" s="79"/>
      <c r="AD261" s="79"/>
      <c r="AE261" s="79"/>
      <c r="AF261" s="79"/>
      <c r="AG261" s="79"/>
      <c r="AH261" s="79"/>
      <c r="AI261" s="79"/>
      <c r="AJ261" s="79"/>
      <c r="AK261" s="79"/>
      <c r="AL261" s="79"/>
      <c r="AM261" s="79"/>
    </row>
    <row r="262" spans="1:39" ht="15.75" customHeight="1">
      <c r="A262" s="29"/>
      <c r="B262" s="79"/>
      <c r="C262" s="79"/>
      <c r="D262" s="29"/>
      <c r="E262" s="79"/>
      <c r="F262" s="79"/>
      <c r="G262" s="79"/>
      <c r="H262" s="79"/>
      <c r="I262" s="79"/>
      <c r="J262" s="79"/>
      <c r="K262" s="79"/>
      <c r="L262" s="79"/>
      <c r="M262" s="79"/>
      <c r="N262" s="79"/>
      <c r="O262" s="79"/>
      <c r="P262" s="79"/>
      <c r="Q262" s="79"/>
      <c r="R262" s="79"/>
      <c r="S262" s="79"/>
      <c r="T262" s="79"/>
      <c r="U262" s="79"/>
      <c r="V262" s="79"/>
      <c r="W262" s="79"/>
      <c r="X262" s="79"/>
      <c r="Y262" s="79"/>
      <c r="Z262" s="79"/>
      <c r="AA262" s="79"/>
      <c r="AB262" s="79"/>
      <c r="AC262" s="79"/>
      <c r="AD262" s="79"/>
      <c r="AE262" s="79"/>
      <c r="AF262" s="79"/>
      <c r="AG262" s="79"/>
      <c r="AH262" s="79"/>
      <c r="AI262" s="79"/>
      <c r="AJ262" s="79"/>
      <c r="AK262" s="79"/>
      <c r="AL262" s="79"/>
      <c r="AM262" s="79"/>
    </row>
    <row r="263" spans="1:39" ht="15.75" customHeight="1">
      <c r="A263" s="29"/>
      <c r="B263" s="79"/>
      <c r="C263" s="79"/>
      <c r="D263" s="29"/>
      <c r="E263" s="79"/>
      <c r="F263" s="79"/>
      <c r="G263" s="79"/>
      <c r="H263" s="79"/>
      <c r="I263" s="79"/>
      <c r="J263" s="79"/>
      <c r="K263" s="79"/>
      <c r="L263" s="79"/>
      <c r="M263" s="79"/>
      <c r="N263" s="79"/>
      <c r="O263" s="79"/>
      <c r="P263" s="79"/>
      <c r="Q263" s="79"/>
      <c r="R263" s="79"/>
      <c r="S263" s="79"/>
      <c r="T263" s="79"/>
      <c r="U263" s="79"/>
      <c r="V263" s="79"/>
      <c r="W263" s="79"/>
      <c r="X263" s="79"/>
      <c r="Y263" s="79"/>
      <c r="Z263" s="79"/>
      <c r="AA263" s="79"/>
      <c r="AB263" s="79"/>
      <c r="AC263" s="79"/>
      <c r="AD263" s="79"/>
      <c r="AE263" s="79"/>
      <c r="AF263" s="79"/>
      <c r="AG263" s="79"/>
      <c r="AH263" s="79"/>
      <c r="AI263" s="79"/>
      <c r="AJ263" s="79"/>
      <c r="AK263" s="79"/>
      <c r="AL263" s="79"/>
      <c r="AM263" s="79"/>
    </row>
    <row r="264" spans="1:39" ht="15.75" customHeight="1">
      <c r="A264" s="29"/>
      <c r="B264" s="79"/>
      <c r="C264" s="79"/>
      <c r="D264" s="29"/>
      <c r="E264" s="79"/>
      <c r="F264" s="79"/>
      <c r="G264" s="79"/>
      <c r="H264" s="79"/>
      <c r="I264" s="79"/>
      <c r="J264" s="79"/>
      <c r="K264" s="79"/>
      <c r="L264" s="79"/>
      <c r="M264" s="79"/>
      <c r="N264" s="79"/>
      <c r="O264" s="79"/>
      <c r="P264" s="79"/>
      <c r="Q264" s="79"/>
      <c r="R264" s="79"/>
      <c r="S264" s="79"/>
      <c r="T264" s="79"/>
      <c r="U264" s="79"/>
      <c r="V264" s="79"/>
      <c r="W264" s="79"/>
      <c r="X264" s="79"/>
      <c r="Y264" s="79"/>
      <c r="Z264" s="79"/>
      <c r="AA264" s="79"/>
      <c r="AB264" s="79"/>
      <c r="AC264" s="79"/>
      <c r="AD264" s="79"/>
      <c r="AE264" s="79"/>
      <c r="AF264" s="79"/>
      <c r="AG264" s="79"/>
      <c r="AH264" s="79"/>
      <c r="AI264" s="79"/>
      <c r="AJ264" s="79"/>
      <c r="AK264" s="79"/>
      <c r="AL264" s="79"/>
      <c r="AM264" s="79"/>
    </row>
    <row r="265" spans="1:39" ht="15.75" customHeight="1">
      <c r="A265" s="29"/>
      <c r="B265" s="79"/>
      <c r="C265" s="79"/>
      <c r="D265" s="29"/>
      <c r="E265" s="79"/>
      <c r="F265" s="79"/>
      <c r="G265" s="79"/>
      <c r="H265" s="79"/>
      <c r="I265" s="79"/>
      <c r="J265" s="79"/>
      <c r="K265" s="79"/>
      <c r="L265" s="79"/>
      <c r="M265" s="79"/>
      <c r="N265" s="79"/>
      <c r="O265" s="79"/>
      <c r="P265" s="79"/>
      <c r="Q265" s="79"/>
      <c r="R265" s="79"/>
      <c r="S265" s="79"/>
      <c r="T265" s="79"/>
      <c r="U265" s="79"/>
      <c r="V265" s="79"/>
      <c r="W265" s="79"/>
      <c r="X265" s="79"/>
      <c r="Y265" s="79"/>
      <c r="Z265" s="79"/>
      <c r="AA265" s="79"/>
      <c r="AB265" s="79"/>
      <c r="AC265" s="79"/>
      <c r="AD265" s="79"/>
      <c r="AE265" s="79"/>
      <c r="AF265" s="79"/>
      <c r="AG265" s="79"/>
      <c r="AH265" s="79"/>
      <c r="AI265" s="79"/>
      <c r="AJ265" s="79"/>
      <c r="AK265" s="79"/>
      <c r="AL265" s="79"/>
      <c r="AM265" s="79"/>
    </row>
    <row r="266" spans="1:39" ht="15.75" customHeight="1">
      <c r="A266" s="29"/>
      <c r="B266" s="79"/>
      <c r="C266" s="79"/>
      <c r="D266" s="29"/>
      <c r="E266" s="79"/>
      <c r="F266" s="79"/>
      <c r="G266" s="79"/>
      <c r="H266" s="79"/>
      <c r="I266" s="79"/>
      <c r="J266" s="79"/>
      <c r="K266" s="79"/>
      <c r="L266" s="79"/>
      <c r="M266" s="79"/>
      <c r="N266" s="79"/>
      <c r="O266" s="79"/>
      <c r="P266" s="79"/>
      <c r="Q266" s="79"/>
      <c r="R266" s="79"/>
      <c r="S266" s="79"/>
      <c r="T266" s="79"/>
      <c r="U266" s="79"/>
      <c r="V266" s="79"/>
      <c r="W266" s="79"/>
      <c r="X266" s="79"/>
      <c r="Y266" s="79"/>
      <c r="Z266" s="79"/>
      <c r="AA266" s="79"/>
      <c r="AB266" s="79"/>
      <c r="AC266" s="79"/>
      <c r="AD266" s="79"/>
      <c r="AE266" s="79"/>
      <c r="AF266" s="79"/>
      <c r="AG266" s="79"/>
      <c r="AH266" s="79"/>
      <c r="AI266" s="79"/>
      <c r="AJ266" s="79"/>
      <c r="AK266" s="79"/>
      <c r="AL266" s="79"/>
      <c r="AM266" s="79"/>
    </row>
    <row r="267" spans="1:39" ht="15.75" customHeight="1">
      <c r="A267" s="29"/>
      <c r="B267" s="79"/>
      <c r="C267" s="79"/>
      <c r="D267" s="29"/>
      <c r="E267" s="79"/>
      <c r="F267" s="79"/>
      <c r="G267" s="79"/>
      <c r="H267" s="79"/>
      <c r="I267" s="79"/>
      <c r="J267" s="79"/>
      <c r="K267" s="79"/>
      <c r="L267" s="79"/>
      <c r="M267" s="79"/>
      <c r="N267" s="79"/>
      <c r="O267" s="79"/>
      <c r="P267" s="79"/>
      <c r="Q267" s="79"/>
      <c r="R267" s="79"/>
      <c r="S267" s="79"/>
      <c r="T267" s="79"/>
      <c r="U267" s="79"/>
      <c r="V267" s="79"/>
      <c r="W267" s="79"/>
      <c r="X267" s="79"/>
      <c r="Y267" s="79"/>
      <c r="Z267" s="79"/>
      <c r="AA267" s="79"/>
      <c r="AB267" s="79"/>
      <c r="AC267" s="79"/>
      <c r="AD267" s="79"/>
      <c r="AE267" s="79"/>
      <c r="AF267" s="79"/>
      <c r="AG267" s="79"/>
      <c r="AH267" s="79"/>
      <c r="AI267" s="79"/>
      <c r="AJ267" s="79"/>
      <c r="AK267" s="79"/>
      <c r="AL267" s="79"/>
      <c r="AM267" s="79"/>
    </row>
    <row r="268" spans="1:39" ht="15.75" customHeight="1">
      <c r="A268" s="29"/>
      <c r="B268" s="79"/>
      <c r="C268" s="79"/>
      <c r="D268" s="29"/>
      <c r="E268" s="79"/>
      <c r="F268" s="79"/>
      <c r="G268" s="79"/>
      <c r="H268" s="79"/>
      <c r="I268" s="79"/>
      <c r="J268" s="79"/>
      <c r="K268" s="79"/>
      <c r="L268" s="79"/>
      <c r="M268" s="79"/>
      <c r="N268" s="79"/>
      <c r="O268" s="79"/>
      <c r="P268" s="79"/>
      <c r="Q268" s="79"/>
      <c r="R268" s="79"/>
      <c r="S268" s="79"/>
      <c r="T268" s="79"/>
      <c r="U268" s="79"/>
      <c r="V268" s="79"/>
      <c r="W268" s="79"/>
      <c r="X268" s="79"/>
      <c r="Y268" s="79"/>
      <c r="Z268" s="79"/>
      <c r="AA268" s="79"/>
      <c r="AB268" s="79"/>
      <c r="AC268" s="79"/>
      <c r="AD268" s="79"/>
      <c r="AE268" s="79"/>
      <c r="AF268" s="79"/>
      <c r="AG268" s="79"/>
      <c r="AH268" s="79"/>
      <c r="AI268" s="79"/>
      <c r="AJ268" s="79"/>
      <c r="AK268" s="79"/>
      <c r="AL268" s="79"/>
      <c r="AM268" s="79"/>
    </row>
    <row r="269" spans="1:39" ht="15.75" customHeight="1">
      <c r="A269" s="29"/>
      <c r="B269" s="79"/>
      <c r="C269" s="79"/>
      <c r="D269" s="29"/>
      <c r="E269" s="79"/>
      <c r="F269" s="79"/>
      <c r="G269" s="79"/>
      <c r="H269" s="79"/>
      <c r="I269" s="79"/>
      <c r="J269" s="79"/>
      <c r="K269" s="79"/>
      <c r="L269" s="79"/>
      <c r="M269" s="79"/>
      <c r="N269" s="79"/>
      <c r="O269" s="79"/>
      <c r="P269" s="79"/>
      <c r="Q269" s="79"/>
      <c r="R269" s="79"/>
      <c r="S269" s="79"/>
      <c r="T269" s="79"/>
      <c r="U269" s="79"/>
      <c r="V269" s="79"/>
      <c r="W269" s="79"/>
      <c r="X269" s="79"/>
      <c r="Y269" s="79"/>
      <c r="Z269" s="79"/>
      <c r="AA269" s="79"/>
      <c r="AB269" s="79"/>
      <c r="AC269" s="79"/>
      <c r="AD269" s="79"/>
      <c r="AE269" s="79"/>
      <c r="AF269" s="79"/>
      <c r="AG269" s="79"/>
      <c r="AH269" s="79"/>
      <c r="AI269" s="79"/>
      <c r="AJ269" s="79"/>
      <c r="AK269" s="79"/>
      <c r="AL269" s="79"/>
      <c r="AM269" s="79"/>
    </row>
    <row r="270" spans="1:39" ht="15.75" customHeight="1">
      <c r="A270" s="29"/>
      <c r="B270" s="79"/>
      <c r="C270" s="79"/>
      <c r="D270" s="29"/>
      <c r="E270" s="79"/>
      <c r="F270" s="79"/>
      <c r="G270" s="79"/>
      <c r="H270" s="79"/>
      <c r="I270" s="79"/>
      <c r="J270" s="79"/>
      <c r="K270" s="79"/>
      <c r="L270" s="79"/>
      <c r="M270" s="79"/>
      <c r="N270" s="79"/>
      <c r="O270" s="79"/>
      <c r="P270" s="79"/>
      <c r="Q270" s="79"/>
      <c r="R270" s="79"/>
      <c r="S270" s="79"/>
      <c r="T270" s="79"/>
      <c r="U270" s="79"/>
      <c r="V270" s="79"/>
      <c r="W270" s="79"/>
      <c r="X270" s="79"/>
      <c r="Y270" s="79"/>
      <c r="Z270" s="79"/>
      <c r="AA270" s="79"/>
      <c r="AB270" s="79"/>
      <c r="AC270" s="79"/>
      <c r="AD270" s="79"/>
      <c r="AE270" s="79"/>
      <c r="AF270" s="79"/>
      <c r="AG270" s="79"/>
      <c r="AH270" s="79"/>
      <c r="AI270" s="79"/>
      <c r="AJ270" s="79"/>
      <c r="AK270" s="79"/>
      <c r="AL270" s="79"/>
      <c r="AM270" s="79"/>
    </row>
    <row r="271" spans="1:39" ht="15.75" customHeight="1">
      <c r="A271" s="29"/>
      <c r="B271" s="79"/>
      <c r="C271" s="79"/>
      <c r="D271" s="29"/>
      <c r="E271" s="79"/>
      <c r="F271" s="79"/>
      <c r="G271" s="79"/>
      <c r="H271" s="79"/>
      <c r="I271" s="79"/>
      <c r="J271" s="79"/>
      <c r="K271" s="79"/>
      <c r="L271" s="79"/>
      <c r="M271" s="79"/>
      <c r="N271" s="79"/>
      <c r="O271" s="79"/>
      <c r="P271" s="79"/>
      <c r="Q271" s="79"/>
      <c r="R271" s="79"/>
      <c r="S271" s="79"/>
      <c r="T271" s="79"/>
      <c r="U271" s="79"/>
      <c r="V271" s="79"/>
      <c r="W271" s="79"/>
      <c r="X271" s="79"/>
      <c r="Y271" s="79"/>
      <c r="Z271" s="79"/>
      <c r="AA271" s="79"/>
      <c r="AB271" s="79"/>
      <c r="AC271" s="79"/>
      <c r="AD271" s="79"/>
      <c r="AE271" s="79"/>
      <c r="AF271" s="79"/>
      <c r="AG271" s="79"/>
      <c r="AH271" s="79"/>
      <c r="AI271" s="79"/>
      <c r="AJ271" s="79"/>
      <c r="AK271" s="79"/>
      <c r="AL271" s="79"/>
      <c r="AM271" s="79"/>
    </row>
    <row r="272" spans="1:39" ht="15.75" customHeight="1">
      <c r="A272" s="29"/>
      <c r="B272" s="79"/>
      <c r="C272" s="79"/>
      <c r="D272" s="29"/>
      <c r="E272" s="79"/>
      <c r="F272" s="79"/>
      <c r="G272" s="79"/>
      <c r="H272" s="79"/>
      <c r="I272" s="79"/>
      <c r="J272" s="79"/>
      <c r="K272" s="79"/>
      <c r="L272" s="79"/>
      <c r="M272" s="79"/>
      <c r="N272" s="79"/>
      <c r="O272" s="79"/>
      <c r="P272" s="79"/>
      <c r="Q272" s="79"/>
      <c r="R272" s="79"/>
      <c r="S272" s="79"/>
      <c r="T272" s="79"/>
      <c r="U272" s="79"/>
      <c r="V272" s="79"/>
      <c r="W272" s="79"/>
      <c r="X272" s="79"/>
      <c r="Y272" s="79"/>
      <c r="Z272" s="79"/>
      <c r="AA272" s="79"/>
      <c r="AB272" s="79"/>
      <c r="AC272" s="79"/>
      <c r="AD272" s="79"/>
      <c r="AE272" s="79"/>
      <c r="AF272" s="79"/>
      <c r="AG272" s="79"/>
      <c r="AH272" s="79"/>
      <c r="AI272" s="79"/>
      <c r="AJ272" s="79"/>
      <c r="AK272" s="79"/>
      <c r="AL272" s="79"/>
      <c r="AM272" s="79"/>
    </row>
    <row r="273" spans="1:39" ht="15.75" customHeight="1">
      <c r="A273" s="29"/>
      <c r="B273" s="79"/>
      <c r="C273" s="79"/>
      <c r="D273" s="29"/>
      <c r="E273" s="79"/>
      <c r="F273" s="79"/>
      <c r="G273" s="79"/>
      <c r="H273" s="79"/>
      <c r="I273" s="79"/>
      <c r="J273" s="79"/>
      <c r="K273" s="79"/>
      <c r="L273" s="79"/>
      <c r="M273" s="79"/>
      <c r="N273" s="79"/>
      <c r="O273" s="79"/>
      <c r="P273" s="79"/>
      <c r="Q273" s="79"/>
      <c r="R273" s="79"/>
      <c r="S273" s="79"/>
      <c r="T273" s="79"/>
      <c r="U273" s="79"/>
      <c r="V273" s="79"/>
      <c r="W273" s="79"/>
      <c r="X273" s="79"/>
      <c r="Y273" s="79"/>
      <c r="Z273" s="79"/>
      <c r="AA273" s="79"/>
      <c r="AB273" s="79"/>
      <c r="AC273" s="79"/>
      <c r="AD273" s="79"/>
      <c r="AE273" s="79"/>
      <c r="AF273" s="79"/>
      <c r="AG273" s="79"/>
      <c r="AH273" s="79"/>
      <c r="AI273" s="79"/>
      <c r="AJ273" s="79"/>
      <c r="AK273" s="79"/>
      <c r="AL273" s="79"/>
      <c r="AM273" s="79"/>
    </row>
    <row r="274" spans="1:39" ht="15.75" customHeight="1">
      <c r="A274" s="29"/>
      <c r="B274" s="79"/>
      <c r="C274" s="79"/>
      <c r="D274" s="29"/>
      <c r="E274" s="79"/>
      <c r="F274" s="79"/>
      <c r="G274" s="79"/>
      <c r="H274" s="79"/>
      <c r="I274" s="79"/>
      <c r="J274" s="79"/>
      <c r="K274" s="79"/>
      <c r="L274" s="79"/>
      <c r="M274" s="79"/>
      <c r="N274" s="79"/>
      <c r="O274" s="79"/>
      <c r="P274" s="79"/>
      <c r="Q274" s="79"/>
      <c r="R274" s="79"/>
      <c r="S274" s="79"/>
      <c r="T274" s="79"/>
      <c r="U274" s="79"/>
      <c r="V274" s="79"/>
      <c r="W274" s="79"/>
      <c r="X274" s="79"/>
      <c r="Y274" s="79"/>
      <c r="Z274" s="79"/>
      <c r="AA274" s="79"/>
      <c r="AB274" s="79"/>
      <c r="AC274" s="79"/>
      <c r="AD274" s="79"/>
      <c r="AE274" s="79"/>
      <c r="AF274" s="79"/>
      <c r="AG274" s="79"/>
      <c r="AH274" s="79"/>
      <c r="AI274" s="79"/>
      <c r="AJ274" s="79"/>
      <c r="AK274" s="79"/>
      <c r="AL274" s="79"/>
      <c r="AM274" s="79"/>
    </row>
    <row r="275" spans="1:39" ht="15.75" customHeight="1">
      <c r="A275" s="29"/>
      <c r="B275" s="79"/>
      <c r="C275" s="79"/>
      <c r="D275" s="29"/>
      <c r="E275" s="79"/>
      <c r="F275" s="79"/>
      <c r="G275" s="79"/>
      <c r="H275" s="79"/>
      <c r="I275" s="79"/>
      <c r="J275" s="79"/>
      <c r="K275" s="79"/>
      <c r="L275" s="79"/>
      <c r="M275" s="79"/>
      <c r="N275" s="79"/>
      <c r="O275" s="79"/>
      <c r="P275" s="79"/>
      <c r="Q275" s="79"/>
      <c r="R275" s="79"/>
      <c r="S275" s="79"/>
      <c r="T275" s="79"/>
      <c r="U275" s="79"/>
      <c r="V275" s="79"/>
      <c r="W275" s="79"/>
      <c r="X275" s="79"/>
      <c r="Y275" s="79"/>
      <c r="Z275" s="79"/>
      <c r="AA275" s="79"/>
      <c r="AB275" s="79"/>
      <c r="AC275" s="79"/>
      <c r="AD275" s="79"/>
      <c r="AE275" s="79"/>
      <c r="AF275" s="79"/>
      <c r="AG275" s="79"/>
      <c r="AH275" s="79"/>
      <c r="AI275" s="79"/>
      <c r="AJ275" s="79"/>
      <c r="AK275" s="79"/>
      <c r="AL275" s="79"/>
      <c r="AM275" s="79"/>
    </row>
    <row r="276" spans="1:39" ht="15.75" customHeight="1">
      <c r="A276" s="29"/>
      <c r="B276" s="79"/>
      <c r="C276" s="79"/>
      <c r="D276" s="29"/>
      <c r="E276" s="79"/>
      <c r="F276" s="79"/>
      <c r="G276" s="79"/>
      <c r="H276" s="79"/>
      <c r="I276" s="79"/>
      <c r="J276" s="79"/>
      <c r="K276" s="79"/>
      <c r="L276" s="79"/>
      <c r="M276" s="79"/>
      <c r="N276" s="79"/>
      <c r="O276" s="79"/>
      <c r="P276" s="79"/>
      <c r="Q276" s="79"/>
      <c r="R276" s="79"/>
      <c r="S276" s="79"/>
      <c r="T276" s="79"/>
      <c r="U276" s="79"/>
      <c r="V276" s="79"/>
      <c r="W276" s="79"/>
      <c r="X276" s="79"/>
      <c r="Y276" s="79"/>
      <c r="Z276" s="79"/>
      <c r="AA276" s="79"/>
      <c r="AB276" s="79"/>
      <c r="AC276" s="79"/>
      <c r="AD276" s="79"/>
      <c r="AE276" s="79"/>
      <c r="AF276" s="79"/>
      <c r="AG276" s="79"/>
      <c r="AH276" s="79"/>
      <c r="AI276" s="79"/>
      <c r="AJ276" s="79"/>
      <c r="AK276" s="79"/>
      <c r="AL276" s="79"/>
      <c r="AM276" s="79"/>
    </row>
    <row r="277" spans="1:39" ht="15.75" customHeight="1">
      <c r="A277" s="29"/>
      <c r="B277" s="79"/>
      <c r="C277" s="79"/>
      <c r="D277" s="29"/>
      <c r="E277" s="79"/>
      <c r="F277" s="79"/>
      <c r="G277" s="79"/>
      <c r="H277" s="79"/>
      <c r="I277" s="79"/>
      <c r="J277" s="79"/>
      <c r="K277" s="79"/>
      <c r="L277" s="79"/>
      <c r="M277" s="79"/>
      <c r="N277" s="79"/>
      <c r="O277" s="79"/>
      <c r="P277" s="79"/>
      <c r="Q277" s="79"/>
      <c r="R277" s="79"/>
      <c r="S277" s="79"/>
      <c r="T277" s="79"/>
      <c r="U277" s="79"/>
      <c r="V277" s="79"/>
      <c r="W277" s="79"/>
      <c r="X277" s="79"/>
      <c r="Y277" s="79"/>
      <c r="Z277" s="79"/>
      <c r="AA277" s="79"/>
      <c r="AB277" s="79"/>
      <c r="AC277" s="79"/>
      <c r="AD277" s="79"/>
      <c r="AE277" s="79"/>
      <c r="AF277" s="79"/>
      <c r="AG277" s="79"/>
      <c r="AH277" s="79"/>
      <c r="AI277" s="79"/>
      <c r="AJ277" s="79"/>
      <c r="AK277" s="79"/>
      <c r="AL277" s="79"/>
      <c r="AM277" s="79"/>
    </row>
    <row r="278" spans="1:39" ht="15.75" customHeight="1">
      <c r="A278" s="29"/>
      <c r="B278" s="79"/>
      <c r="C278" s="79"/>
      <c r="D278" s="29"/>
      <c r="E278" s="79"/>
      <c r="F278" s="79"/>
      <c r="G278" s="79"/>
      <c r="H278" s="79"/>
      <c r="I278" s="79"/>
      <c r="J278" s="79"/>
      <c r="K278" s="79"/>
      <c r="L278" s="79"/>
      <c r="M278" s="79"/>
      <c r="N278" s="79"/>
      <c r="O278" s="79"/>
      <c r="P278" s="79"/>
      <c r="Q278" s="79"/>
      <c r="R278" s="79"/>
      <c r="S278" s="79"/>
      <c r="T278" s="79"/>
      <c r="U278" s="79"/>
      <c r="V278" s="79"/>
      <c r="W278" s="79"/>
      <c r="X278" s="79"/>
      <c r="Y278" s="79"/>
      <c r="Z278" s="79"/>
      <c r="AA278" s="79"/>
      <c r="AB278" s="79"/>
      <c r="AC278" s="79"/>
      <c r="AD278" s="79"/>
      <c r="AE278" s="79"/>
      <c r="AF278" s="79"/>
      <c r="AG278" s="79"/>
      <c r="AH278" s="79"/>
      <c r="AI278" s="79"/>
      <c r="AJ278" s="79"/>
      <c r="AK278" s="79"/>
      <c r="AL278" s="79"/>
      <c r="AM278" s="79"/>
    </row>
    <row r="279" spans="1:39" ht="15.75" customHeight="1">
      <c r="A279" s="29"/>
      <c r="B279" s="79"/>
      <c r="C279" s="79"/>
      <c r="D279" s="29"/>
      <c r="E279" s="79"/>
      <c r="F279" s="79"/>
      <c r="G279" s="79"/>
      <c r="H279" s="79"/>
      <c r="I279" s="79"/>
      <c r="J279" s="79"/>
      <c r="K279" s="79"/>
      <c r="L279" s="79"/>
      <c r="M279" s="79"/>
      <c r="N279" s="79"/>
      <c r="O279" s="79"/>
      <c r="P279" s="79"/>
      <c r="Q279" s="79"/>
      <c r="R279" s="79"/>
      <c r="S279" s="79"/>
      <c r="T279" s="79"/>
      <c r="U279" s="79"/>
      <c r="V279" s="79"/>
      <c r="W279" s="79"/>
      <c r="X279" s="79"/>
      <c r="Y279" s="79"/>
      <c r="Z279" s="79"/>
      <c r="AA279" s="79"/>
      <c r="AB279" s="79"/>
      <c r="AC279" s="79"/>
      <c r="AD279" s="79"/>
      <c r="AE279" s="79"/>
      <c r="AF279" s="79"/>
      <c r="AG279" s="79"/>
      <c r="AH279" s="79"/>
      <c r="AI279" s="79"/>
      <c r="AJ279" s="79"/>
      <c r="AK279" s="79"/>
      <c r="AL279" s="79"/>
      <c r="AM279" s="79"/>
    </row>
    <row r="280" spans="1:39" ht="15.75" customHeight="1">
      <c r="A280" s="29"/>
      <c r="B280" s="79"/>
      <c r="C280" s="79"/>
      <c r="D280" s="29"/>
      <c r="E280" s="79"/>
      <c r="F280" s="79"/>
      <c r="G280" s="79"/>
      <c r="H280" s="79"/>
      <c r="I280" s="79"/>
      <c r="J280" s="79"/>
      <c r="K280" s="79"/>
      <c r="L280" s="79"/>
      <c r="M280" s="79"/>
      <c r="N280" s="79"/>
      <c r="O280" s="79"/>
      <c r="P280" s="79"/>
      <c r="Q280" s="79"/>
      <c r="R280" s="79"/>
      <c r="S280" s="79"/>
      <c r="T280" s="79"/>
      <c r="U280" s="79"/>
      <c r="V280" s="79"/>
      <c r="W280" s="79"/>
      <c r="X280" s="79"/>
      <c r="Y280" s="79"/>
      <c r="Z280" s="79"/>
      <c r="AA280" s="79"/>
      <c r="AB280" s="79"/>
      <c r="AC280" s="79"/>
      <c r="AD280" s="79"/>
      <c r="AE280" s="79"/>
      <c r="AF280" s="79"/>
      <c r="AG280" s="79"/>
      <c r="AH280" s="79"/>
      <c r="AI280" s="79"/>
      <c r="AJ280" s="79"/>
      <c r="AK280" s="79"/>
      <c r="AL280" s="79"/>
      <c r="AM280" s="79"/>
    </row>
    <row r="281" spans="1:39" ht="15.75" customHeight="1">
      <c r="A281" s="29"/>
      <c r="B281" s="79"/>
      <c r="C281" s="79"/>
      <c r="D281" s="29"/>
      <c r="E281" s="79"/>
      <c r="F281" s="79"/>
      <c r="G281" s="79"/>
      <c r="H281" s="79"/>
      <c r="I281" s="79"/>
      <c r="J281" s="79"/>
      <c r="K281" s="79"/>
      <c r="L281" s="79"/>
      <c r="M281" s="79"/>
      <c r="N281" s="79"/>
      <c r="O281" s="79"/>
      <c r="P281" s="79"/>
      <c r="Q281" s="79"/>
      <c r="R281" s="79"/>
      <c r="S281" s="79"/>
      <c r="T281" s="79"/>
      <c r="U281" s="79"/>
      <c r="V281" s="79"/>
      <c r="W281" s="79"/>
      <c r="X281" s="79"/>
      <c r="Y281" s="79"/>
      <c r="Z281" s="79"/>
      <c r="AA281" s="79"/>
      <c r="AB281" s="79"/>
      <c r="AC281" s="79"/>
      <c r="AD281" s="79"/>
      <c r="AE281" s="79"/>
      <c r="AF281" s="79"/>
      <c r="AG281" s="79"/>
      <c r="AH281" s="79"/>
      <c r="AI281" s="79"/>
      <c r="AJ281" s="79"/>
      <c r="AK281" s="79"/>
      <c r="AL281" s="79"/>
      <c r="AM281" s="79"/>
    </row>
    <row r="282" spans="1:39" ht="15.75" customHeight="1">
      <c r="A282" s="29"/>
      <c r="B282" s="79"/>
      <c r="C282" s="79"/>
      <c r="D282" s="29"/>
      <c r="E282" s="79"/>
      <c r="F282" s="79"/>
      <c r="G282" s="79"/>
      <c r="H282" s="79"/>
      <c r="I282" s="79"/>
      <c r="J282" s="79"/>
      <c r="K282" s="79"/>
      <c r="L282" s="79"/>
      <c r="M282" s="79"/>
      <c r="N282" s="79"/>
      <c r="O282" s="79"/>
      <c r="P282" s="79"/>
      <c r="Q282" s="79"/>
      <c r="R282" s="79"/>
      <c r="S282" s="79"/>
      <c r="T282" s="79"/>
      <c r="U282" s="79"/>
      <c r="V282" s="79"/>
      <c r="W282" s="79"/>
      <c r="X282" s="79"/>
      <c r="Y282" s="79"/>
      <c r="Z282" s="79"/>
      <c r="AA282" s="79"/>
      <c r="AB282" s="79"/>
      <c r="AC282" s="79"/>
      <c r="AD282" s="79"/>
      <c r="AE282" s="79"/>
      <c r="AF282" s="79"/>
      <c r="AG282" s="79"/>
      <c r="AH282" s="79"/>
      <c r="AI282" s="79"/>
      <c r="AJ282" s="79"/>
      <c r="AK282" s="79"/>
      <c r="AL282" s="79"/>
      <c r="AM282" s="79"/>
    </row>
    <row r="283" spans="1:39" ht="15.75" customHeight="1">
      <c r="A283" s="29"/>
      <c r="B283" s="79"/>
      <c r="C283" s="79"/>
      <c r="D283" s="29"/>
      <c r="E283" s="79"/>
      <c r="F283" s="79"/>
      <c r="G283" s="79"/>
      <c r="H283" s="79"/>
      <c r="I283" s="79"/>
      <c r="J283" s="79"/>
      <c r="K283" s="79"/>
      <c r="L283" s="79"/>
      <c r="M283" s="79"/>
      <c r="N283" s="79"/>
      <c r="O283" s="79"/>
      <c r="P283" s="79"/>
      <c r="Q283" s="79"/>
      <c r="R283" s="79"/>
      <c r="S283" s="79"/>
      <c r="T283" s="79"/>
      <c r="U283" s="79"/>
      <c r="V283" s="79"/>
      <c r="W283" s="79"/>
      <c r="X283" s="79"/>
      <c r="Y283" s="79"/>
      <c r="Z283" s="79"/>
      <c r="AA283" s="79"/>
      <c r="AB283" s="79"/>
      <c r="AC283" s="79"/>
      <c r="AD283" s="79"/>
      <c r="AE283" s="79"/>
      <c r="AF283" s="79"/>
      <c r="AG283" s="79"/>
      <c r="AH283" s="79"/>
      <c r="AI283" s="79"/>
      <c r="AJ283" s="79"/>
      <c r="AK283" s="79"/>
      <c r="AL283" s="79"/>
      <c r="AM283" s="79"/>
    </row>
    <row r="284" spans="1:39" ht="15.75" customHeight="1">
      <c r="A284" s="29"/>
      <c r="B284" s="79"/>
      <c r="C284" s="79"/>
      <c r="D284" s="29"/>
      <c r="E284" s="79"/>
      <c r="F284" s="79"/>
      <c r="G284" s="79"/>
      <c r="H284" s="79"/>
      <c r="I284" s="79"/>
      <c r="J284" s="79"/>
      <c r="K284" s="79"/>
      <c r="L284" s="79"/>
      <c r="M284" s="79"/>
      <c r="N284" s="79"/>
      <c r="O284" s="79"/>
      <c r="P284" s="79"/>
      <c r="Q284" s="79"/>
      <c r="R284" s="79"/>
      <c r="S284" s="79"/>
      <c r="T284" s="79"/>
      <c r="U284" s="79"/>
      <c r="V284" s="79"/>
      <c r="W284" s="79"/>
      <c r="X284" s="79"/>
      <c r="Y284" s="79"/>
      <c r="Z284" s="79"/>
      <c r="AA284" s="79"/>
      <c r="AB284" s="79"/>
      <c r="AC284" s="79"/>
      <c r="AD284" s="79"/>
      <c r="AE284" s="79"/>
      <c r="AF284" s="79"/>
      <c r="AG284" s="79"/>
      <c r="AH284" s="79"/>
      <c r="AI284" s="79"/>
      <c r="AJ284" s="79"/>
      <c r="AK284" s="79"/>
      <c r="AL284" s="79"/>
      <c r="AM284" s="79"/>
    </row>
    <row r="285" spans="1:39" ht="15.75" customHeight="1">
      <c r="A285" s="29"/>
      <c r="B285" s="79"/>
      <c r="C285" s="79"/>
      <c r="D285" s="29"/>
      <c r="E285" s="79"/>
      <c r="F285" s="79"/>
      <c r="G285" s="79"/>
      <c r="H285" s="79"/>
      <c r="I285" s="79"/>
      <c r="J285" s="79"/>
      <c r="K285" s="79"/>
      <c r="L285" s="79"/>
      <c r="M285" s="79"/>
      <c r="N285" s="79"/>
      <c r="O285" s="79"/>
      <c r="P285" s="79"/>
      <c r="Q285" s="79"/>
      <c r="R285" s="79"/>
      <c r="S285" s="79"/>
      <c r="T285" s="79"/>
      <c r="U285" s="79"/>
      <c r="V285" s="79"/>
      <c r="W285" s="79"/>
      <c r="X285" s="79"/>
      <c r="Y285" s="79"/>
      <c r="Z285" s="79"/>
      <c r="AA285" s="79"/>
      <c r="AB285" s="79"/>
      <c r="AC285" s="79"/>
      <c r="AD285" s="79"/>
      <c r="AE285" s="79"/>
      <c r="AF285" s="79"/>
      <c r="AG285" s="79"/>
      <c r="AH285" s="79"/>
      <c r="AI285" s="79"/>
      <c r="AJ285" s="79"/>
      <c r="AK285" s="79"/>
      <c r="AL285" s="79"/>
      <c r="AM285" s="79"/>
    </row>
    <row r="286" spans="1:39" ht="15.75" customHeight="1">
      <c r="A286" s="29"/>
      <c r="B286" s="79"/>
      <c r="C286" s="79"/>
      <c r="D286" s="29"/>
      <c r="E286" s="79"/>
      <c r="F286" s="79"/>
      <c r="G286" s="79"/>
      <c r="H286" s="79"/>
      <c r="I286" s="79"/>
      <c r="J286" s="79"/>
      <c r="K286" s="79"/>
      <c r="L286" s="79"/>
      <c r="M286" s="79"/>
      <c r="N286" s="79"/>
      <c r="O286" s="79"/>
      <c r="P286" s="79"/>
      <c r="Q286" s="79"/>
      <c r="R286" s="79"/>
      <c r="S286" s="79"/>
      <c r="T286" s="79"/>
      <c r="U286" s="79"/>
      <c r="V286" s="79"/>
      <c r="W286" s="79"/>
      <c r="X286" s="79"/>
      <c r="Y286" s="79"/>
      <c r="Z286" s="79"/>
      <c r="AA286" s="79"/>
      <c r="AB286" s="79"/>
      <c r="AC286" s="79"/>
      <c r="AD286" s="79"/>
      <c r="AE286" s="79"/>
      <c r="AF286" s="79"/>
      <c r="AG286" s="79"/>
      <c r="AH286" s="79"/>
      <c r="AI286" s="79"/>
      <c r="AJ286" s="79"/>
      <c r="AK286" s="79"/>
      <c r="AL286" s="79"/>
      <c r="AM286" s="79"/>
    </row>
    <row r="287" spans="1:39" ht="15.75" customHeight="1">
      <c r="A287" s="29"/>
      <c r="B287" s="79"/>
      <c r="C287" s="79"/>
      <c r="D287" s="29"/>
      <c r="E287" s="79"/>
      <c r="F287" s="79"/>
      <c r="G287" s="79"/>
      <c r="H287" s="79"/>
      <c r="I287" s="79"/>
      <c r="J287" s="79"/>
      <c r="K287" s="79"/>
      <c r="L287" s="79"/>
      <c r="M287" s="79"/>
      <c r="N287" s="79"/>
      <c r="O287" s="79"/>
      <c r="P287" s="79"/>
      <c r="Q287" s="79"/>
      <c r="R287" s="79"/>
      <c r="S287" s="79"/>
      <c r="T287" s="79"/>
      <c r="U287" s="79"/>
      <c r="V287" s="79"/>
      <c r="W287" s="79"/>
      <c r="X287" s="79"/>
      <c r="Y287" s="79"/>
      <c r="Z287" s="79"/>
      <c r="AA287" s="79"/>
      <c r="AB287" s="79"/>
      <c r="AC287" s="79"/>
      <c r="AD287" s="79"/>
      <c r="AE287" s="79"/>
      <c r="AF287" s="79"/>
      <c r="AG287" s="79"/>
      <c r="AH287" s="79"/>
      <c r="AI287" s="79"/>
      <c r="AJ287" s="79"/>
      <c r="AK287" s="79"/>
      <c r="AL287" s="79"/>
      <c r="AM287" s="79"/>
    </row>
    <row r="288" spans="1:39" ht="15.75" customHeight="1">
      <c r="A288" s="29"/>
      <c r="B288" s="79"/>
      <c r="C288" s="79"/>
      <c r="D288" s="29"/>
      <c r="E288" s="79"/>
      <c r="F288" s="79"/>
      <c r="G288" s="79"/>
      <c r="H288" s="79"/>
      <c r="I288" s="79"/>
      <c r="J288" s="79"/>
      <c r="K288" s="79"/>
      <c r="L288" s="79"/>
      <c r="M288" s="79"/>
      <c r="N288" s="79"/>
      <c r="O288" s="79"/>
      <c r="P288" s="79"/>
      <c r="Q288" s="79"/>
      <c r="R288" s="79"/>
      <c r="S288" s="79"/>
      <c r="T288" s="79"/>
      <c r="U288" s="79"/>
      <c r="V288" s="79"/>
      <c r="W288" s="79"/>
      <c r="X288" s="79"/>
      <c r="Y288" s="79"/>
      <c r="Z288" s="79"/>
      <c r="AA288" s="79"/>
      <c r="AB288" s="79"/>
      <c r="AC288" s="79"/>
      <c r="AD288" s="79"/>
      <c r="AE288" s="79"/>
      <c r="AF288" s="79"/>
      <c r="AG288" s="79"/>
      <c r="AH288" s="79"/>
      <c r="AI288" s="79"/>
      <c r="AJ288" s="79"/>
      <c r="AK288" s="79"/>
      <c r="AL288" s="79"/>
      <c r="AM288" s="79"/>
    </row>
    <row r="289" spans="1:39" ht="15.75" customHeight="1">
      <c r="A289" s="29"/>
      <c r="B289" s="79"/>
      <c r="C289" s="79"/>
      <c r="D289" s="29"/>
      <c r="E289" s="79"/>
      <c r="F289" s="79"/>
      <c r="G289" s="79"/>
      <c r="H289" s="79"/>
      <c r="I289" s="79"/>
      <c r="J289" s="79"/>
      <c r="K289" s="79"/>
      <c r="L289" s="79"/>
      <c r="M289" s="79"/>
      <c r="N289" s="79"/>
      <c r="O289" s="79"/>
      <c r="P289" s="79"/>
      <c r="Q289" s="79"/>
      <c r="R289" s="79"/>
      <c r="S289" s="79"/>
      <c r="T289" s="79"/>
      <c r="U289" s="79"/>
      <c r="V289" s="79"/>
      <c r="W289" s="79"/>
      <c r="X289" s="79"/>
      <c r="Y289" s="79"/>
      <c r="Z289" s="79"/>
      <c r="AA289" s="79"/>
      <c r="AB289" s="79"/>
      <c r="AC289" s="79"/>
      <c r="AD289" s="79"/>
      <c r="AE289" s="79"/>
      <c r="AF289" s="79"/>
      <c r="AG289" s="79"/>
      <c r="AH289" s="79"/>
      <c r="AI289" s="79"/>
      <c r="AJ289" s="79"/>
      <c r="AK289" s="79"/>
      <c r="AL289" s="79"/>
      <c r="AM289" s="79"/>
    </row>
    <row r="290" spans="1:39" ht="15.75" customHeight="1">
      <c r="A290" s="29"/>
      <c r="B290" s="79"/>
      <c r="C290" s="79"/>
      <c r="D290" s="29"/>
      <c r="E290" s="79"/>
      <c r="F290" s="79"/>
      <c r="G290" s="79"/>
      <c r="H290" s="79"/>
      <c r="I290" s="79"/>
      <c r="J290" s="79"/>
      <c r="K290" s="79"/>
      <c r="L290" s="79"/>
      <c r="M290" s="79"/>
      <c r="N290" s="79"/>
      <c r="O290" s="79"/>
      <c r="P290" s="79"/>
      <c r="Q290" s="79"/>
      <c r="R290" s="79"/>
      <c r="S290" s="79"/>
      <c r="T290" s="79"/>
      <c r="U290" s="79"/>
      <c r="V290" s="79"/>
      <c r="W290" s="79"/>
      <c r="X290" s="79"/>
      <c r="Y290" s="79"/>
      <c r="Z290" s="79"/>
      <c r="AA290" s="79"/>
      <c r="AB290" s="79"/>
      <c r="AC290" s="79"/>
      <c r="AD290" s="79"/>
      <c r="AE290" s="79"/>
      <c r="AF290" s="79"/>
      <c r="AG290" s="79"/>
      <c r="AH290" s="79"/>
      <c r="AI290" s="79"/>
      <c r="AJ290" s="79"/>
      <c r="AK290" s="79"/>
      <c r="AL290" s="79"/>
      <c r="AM290" s="79"/>
    </row>
    <row r="291" spans="1:39" ht="15.75" customHeight="1">
      <c r="A291" s="29"/>
      <c r="B291" s="79"/>
      <c r="C291" s="79"/>
      <c r="D291" s="29"/>
      <c r="E291" s="79"/>
      <c r="F291" s="79"/>
      <c r="G291" s="79"/>
      <c r="H291" s="79"/>
      <c r="I291" s="79"/>
      <c r="J291" s="79"/>
      <c r="K291" s="79"/>
      <c r="L291" s="79"/>
      <c r="M291" s="79"/>
      <c r="N291" s="79"/>
      <c r="O291" s="79"/>
      <c r="P291" s="79"/>
      <c r="Q291" s="79"/>
      <c r="R291" s="79"/>
      <c r="S291" s="79"/>
      <c r="T291" s="79"/>
      <c r="U291" s="79"/>
      <c r="V291" s="79"/>
      <c r="W291" s="79"/>
      <c r="X291" s="79"/>
      <c r="Y291" s="79"/>
      <c r="Z291" s="79"/>
      <c r="AA291" s="79"/>
      <c r="AB291" s="79"/>
      <c r="AC291" s="79"/>
      <c r="AD291" s="79"/>
      <c r="AE291" s="79"/>
      <c r="AF291" s="79"/>
      <c r="AG291" s="79"/>
      <c r="AH291" s="79"/>
      <c r="AI291" s="79"/>
      <c r="AJ291" s="79"/>
      <c r="AK291" s="79"/>
      <c r="AL291" s="79"/>
      <c r="AM291" s="79"/>
    </row>
    <row r="292" spans="1:39" ht="15.75" customHeight="1">
      <c r="A292" s="29"/>
      <c r="B292" s="79"/>
      <c r="C292" s="79"/>
      <c r="D292" s="29"/>
      <c r="E292" s="79"/>
      <c r="F292" s="79"/>
      <c r="G292" s="79"/>
      <c r="H292" s="79"/>
      <c r="I292" s="79"/>
      <c r="J292" s="79"/>
      <c r="K292" s="79"/>
      <c r="L292" s="79"/>
      <c r="M292" s="79"/>
      <c r="N292" s="79"/>
      <c r="O292" s="79"/>
      <c r="P292" s="79"/>
      <c r="Q292" s="79"/>
      <c r="R292" s="79"/>
      <c r="S292" s="79"/>
      <c r="T292" s="79"/>
      <c r="U292" s="79"/>
      <c r="V292" s="79"/>
      <c r="W292" s="79"/>
      <c r="X292" s="79"/>
      <c r="Y292" s="79"/>
      <c r="Z292" s="79"/>
      <c r="AA292" s="79"/>
      <c r="AB292" s="79"/>
      <c r="AC292" s="79"/>
      <c r="AD292" s="79"/>
      <c r="AE292" s="79"/>
      <c r="AF292" s="79"/>
      <c r="AG292" s="79"/>
      <c r="AH292" s="79"/>
      <c r="AI292" s="79"/>
      <c r="AJ292" s="79"/>
      <c r="AK292" s="79"/>
      <c r="AL292" s="79"/>
      <c r="AM292" s="79"/>
    </row>
    <row r="293" spans="1:39" ht="15.75" customHeight="1">
      <c r="A293" s="29"/>
      <c r="B293" s="79"/>
      <c r="C293" s="79"/>
      <c r="D293" s="29"/>
      <c r="E293" s="79"/>
      <c r="F293" s="79"/>
      <c r="G293" s="79"/>
      <c r="H293" s="79"/>
      <c r="I293" s="79"/>
      <c r="J293" s="79"/>
      <c r="K293" s="79"/>
      <c r="L293" s="79"/>
      <c r="M293" s="79"/>
      <c r="N293" s="79"/>
      <c r="O293" s="79"/>
      <c r="P293" s="79"/>
      <c r="Q293" s="79"/>
      <c r="R293" s="79"/>
      <c r="S293" s="79"/>
      <c r="T293" s="79"/>
      <c r="U293" s="79"/>
      <c r="V293" s="79"/>
      <c r="W293" s="79"/>
      <c r="X293" s="79"/>
      <c r="Y293" s="79"/>
      <c r="Z293" s="79"/>
      <c r="AA293" s="79"/>
      <c r="AB293" s="79"/>
      <c r="AC293" s="79"/>
      <c r="AD293" s="79"/>
      <c r="AE293" s="79"/>
      <c r="AF293" s="79"/>
      <c r="AG293" s="79"/>
      <c r="AH293" s="79"/>
      <c r="AI293" s="79"/>
      <c r="AJ293" s="79"/>
      <c r="AK293" s="79"/>
      <c r="AL293" s="79"/>
      <c r="AM293" s="79"/>
    </row>
    <row r="294" spans="1:39" ht="15.75" customHeight="1">
      <c r="A294" s="29"/>
      <c r="B294" s="79"/>
      <c r="C294" s="79"/>
      <c r="D294" s="29"/>
      <c r="E294" s="79"/>
      <c r="F294" s="79"/>
      <c r="G294" s="79"/>
      <c r="H294" s="79"/>
      <c r="I294" s="79"/>
      <c r="J294" s="79"/>
      <c r="K294" s="79"/>
      <c r="L294" s="79"/>
      <c r="M294" s="79"/>
      <c r="N294" s="79"/>
      <c r="O294" s="79"/>
      <c r="P294" s="79"/>
      <c r="Q294" s="79"/>
      <c r="R294" s="79"/>
      <c r="S294" s="79"/>
      <c r="T294" s="79"/>
      <c r="U294" s="79"/>
      <c r="V294" s="79"/>
      <c r="W294" s="79"/>
      <c r="X294" s="79"/>
      <c r="Y294" s="79"/>
      <c r="Z294" s="79"/>
      <c r="AA294" s="79"/>
      <c r="AB294" s="79"/>
      <c r="AC294" s="79"/>
      <c r="AD294" s="79"/>
      <c r="AE294" s="79"/>
      <c r="AF294" s="79"/>
      <c r="AG294" s="79"/>
      <c r="AH294" s="79"/>
      <c r="AI294" s="79"/>
      <c r="AJ294" s="79"/>
      <c r="AK294" s="79"/>
      <c r="AL294" s="79"/>
      <c r="AM294" s="79"/>
    </row>
    <row r="295" spans="1:39" ht="15.75" customHeight="1">
      <c r="A295" s="29"/>
      <c r="B295" s="79"/>
      <c r="C295" s="79"/>
      <c r="D295" s="29"/>
      <c r="E295" s="79"/>
      <c r="F295" s="79"/>
      <c r="G295" s="79"/>
      <c r="H295" s="79"/>
      <c r="I295" s="79"/>
      <c r="J295" s="79"/>
      <c r="K295" s="79"/>
      <c r="L295" s="79"/>
      <c r="M295" s="79"/>
      <c r="N295" s="79"/>
      <c r="O295" s="79"/>
      <c r="P295" s="79"/>
      <c r="Q295" s="79"/>
      <c r="R295" s="79"/>
      <c r="S295" s="79"/>
      <c r="T295" s="79"/>
      <c r="U295" s="79"/>
      <c r="V295" s="79"/>
      <c r="W295" s="79"/>
      <c r="X295" s="79"/>
      <c r="Y295" s="79"/>
      <c r="Z295" s="79"/>
      <c r="AA295" s="79"/>
      <c r="AB295" s="79"/>
      <c r="AC295" s="79"/>
      <c r="AD295" s="79"/>
      <c r="AE295" s="79"/>
      <c r="AF295" s="79"/>
      <c r="AG295" s="79"/>
      <c r="AH295" s="79"/>
      <c r="AI295" s="79"/>
      <c r="AJ295" s="79"/>
      <c r="AK295" s="79"/>
      <c r="AL295" s="79"/>
      <c r="AM295" s="79"/>
    </row>
    <row r="296" spans="1:39" ht="15.75" customHeight="1">
      <c r="A296" s="29"/>
      <c r="B296" s="79"/>
      <c r="C296" s="79"/>
      <c r="D296" s="29"/>
      <c r="E296" s="79"/>
      <c r="F296" s="79"/>
      <c r="G296" s="79"/>
      <c r="H296" s="79"/>
      <c r="I296" s="79"/>
      <c r="J296" s="79"/>
      <c r="K296" s="79"/>
      <c r="L296" s="79"/>
      <c r="M296" s="79"/>
      <c r="N296" s="79"/>
      <c r="O296" s="79"/>
      <c r="P296" s="79"/>
      <c r="Q296" s="79"/>
      <c r="R296" s="79"/>
      <c r="S296" s="79"/>
      <c r="T296" s="79"/>
      <c r="U296" s="79"/>
      <c r="V296" s="79"/>
      <c r="W296" s="79"/>
      <c r="X296" s="79"/>
      <c r="Y296" s="79"/>
      <c r="Z296" s="79"/>
      <c r="AA296" s="79"/>
      <c r="AB296" s="79"/>
      <c r="AC296" s="79"/>
      <c r="AD296" s="79"/>
      <c r="AE296" s="79"/>
      <c r="AF296" s="79"/>
      <c r="AG296" s="79"/>
      <c r="AH296" s="79"/>
      <c r="AI296" s="79"/>
      <c r="AJ296" s="79"/>
      <c r="AK296" s="79"/>
      <c r="AL296" s="79"/>
      <c r="AM296" s="79"/>
    </row>
    <row r="297" spans="1:39" ht="15.75" customHeight="1">
      <c r="A297" s="29"/>
      <c r="B297" s="79"/>
      <c r="C297" s="79"/>
      <c r="D297" s="29"/>
      <c r="E297" s="79"/>
      <c r="F297" s="79"/>
      <c r="G297" s="79"/>
      <c r="H297" s="79"/>
      <c r="I297" s="79"/>
      <c r="J297" s="79"/>
      <c r="K297" s="79"/>
      <c r="L297" s="79"/>
      <c r="M297" s="79"/>
      <c r="N297" s="79"/>
      <c r="O297" s="79"/>
      <c r="P297" s="79"/>
      <c r="Q297" s="79"/>
      <c r="R297" s="79"/>
      <c r="S297" s="79"/>
      <c r="T297" s="79"/>
      <c r="U297" s="79"/>
      <c r="V297" s="79"/>
      <c r="W297" s="79"/>
      <c r="X297" s="79"/>
      <c r="Y297" s="79"/>
      <c r="Z297" s="79"/>
      <c r="AA297" s="79"/>
      <c r="AB297" s="79"/>
      <c r="AC297" s="79"/>
      <c r="AD297" s="79"/>
      <c r="AE297" s="79"/>
      <c r="AF297" s="79"/>
      <c r="AG297" s="79"/>
      <c r="AH297" s="79"/>
      <c r="AI297" s="79"/>
      <c r="AJ297" s="79"/>
      <c r="AK297" s="79"/>
      <c r="AL297" s="79"/>
      <c r="AM297" s="79"/>
    </row>
    <row r="298" spans="1:39" ht="15.75" customHeight="1">
      <c r="A298" s="29"/>
      <c r="B298" s="79"/>
      <c r="C298" s="79"/>
      <c r="D298" s="29"/>
      <c r="E298" s="79"/>
      <c r="F298" s="79"/>
      <c r="G298" s="79"/>
      <c r="H298" s="79"/>
      <c r="I298" s="79"/>
      <c r="J298" s="79"/>
      <c r="K298" s="79"/>
      <c r="L298" s="79"/>
      <c r="M298" s="79"/>
      <c r="N298" s="79"/>
      <c r="O298" s="79"/>
      <c r="P298" s="79"/>
      <c r="Q298" s="79"/>
      <c r="R298" s="79"/>
      <c r="S298" s="79"/>
      <c r="T298" s="79"/>
      <c r="U298" s="79"/>
      <c r="V298" s="79"/>
      <c r="W298" s="79"/>
      <c r="X298" s="79"/>
      <c r="Y298" s="79"/>
      <c r="Z298" s="79"/>
      <c r="AA298" s="79"/>
      <c r="AB298" s="79"/>
      <c r="AC298" s="79"/>
      <c r="AD298" s="79"/>
      <c r="AE298" s="79"/>
      <c r="AF298" s="79"/>
      <c r="AG298" s="79"/>
      <c r="AH298" s="79"/>
      <c r="AI298" s="79"/>
      <c r="AJ298" s="79"/>
      <c r="AK298" s="79"/>
      <c r="AL298" s="79"/>
      <c r="AM298" s="79"/>
    </row>
    <row r="299" spans="1:39" ht="15.75" customHeight="1">
      <c r="A299" s="29"/>
      <c r="B299" s="79"/>
      <c r="C299" s="79"/>
      <c r="D299" s="29"/>
      <c r="E299" s="79"/>
      <c r="F299" s="79"/>
      <c r="G299" s="79"/>
      <c r="H299" s="79"/>
      <c r="I299" s="79"/>
      <c r="J299" s="79"/>
      <c r="K299" s="79"/>
      <c r="L299" s="79"/>
      <c r="M299" s="79"/>
      <c r="N299" s="79"/>
      <c r="O299" s="79"/>
      <c r="P299" s="79"/>
      <c r="Q299" s="79"/>
      <c r="R299" s="79"/>
      <c r="S299" s="79"/>
      <c r="T299" s="79"/>
      <c r="U299" s="79"/>
      <c r="V299" s="79"/>
      <c r="W299" s="79"/>
      <c r="X299" s="79"/>
      <c r="Y299" s="79"/>
      <c r="Z299" s="79"/>
      <c r="AA299" s="79"/>
      <c r="AB299" s="79"/>
      <c r="AC299" s="79"/>
      <c r="AD299" s="79"/>
      <c r="AE299" s="79"/>
      <c r="AF299" s="79"/>
      <c r="AG299" s="79"/>
      <c r="AH299" s="79"/>
      <c r="AI299" s="79"/>
      <c r="AJ299" s="79"/>
      <c r="AK299" s="79"/>
      <c r="AL299" s="79"/>
      <c r="AM299" s="79"/>
    </row>
    <row r="300" spans="1:39" ht="15.75" customHeight="1">
      <c r="A300" s="29"/>
      <c r="B300" s="79"/>
      <c r="C300" s="79"/>
      <c r="D300" s="29"/>
      <c r="E300" s="79"/>
      <c r="F300" s="79"/>
      <c r="G300" s="79"/>
      <c r="H300" s="79"/>
      <c r="I300" s="79"/>
      <c r="J300" s="79"/>
      <c r="K300" s="79"/>
      <c r="L300" s="79"/>
      <c r="M300" s="79"/>
      <c r="N300" s="79"/>
      <c r="O300" s="79"/>
      <c r="P300" s="79"/>
      <c r="Q300" s="79"/>
      <c r="R300" s="79"/>
      <c r="S300" s="79"/>
      <c r="T300" s="79"/>
      <c r="U300" s="79"/>
      <c r="V300" s="79"/>
      <c r="W300" s="79"/>
      <c r="X300" s="79"/>
      <c r="Y300" s="79"/>
      <c r="Z300" s="79"/>
      <c r="AA300" s="79"/>
      <c r="AB300" s="79"/>
      <c r="AC300" s="79"/>
      <c r="AD300" s="79"/>
      <c r="AE300" s="79"/>
      <c r="AF300" s="79"/>
      <c r="AG300" s="79"/>
      <c r="AH300" s="79"/>
      <c r="AI300" s="79"/>
      <c r="AJ300" s="79"/>
      <c r="AK300" s="79"/>
      <c r="AL300" s="79"/>
      <c r="AM300" s="79"/>
    </row>
    <row r="301" spans="1:39" ht="15.75" customHeight="1">
      <c r="A301" s="29"/>
      <c r="B301" s="79"/>
      <c r="C301" s="79"/>
      <c r="D301" s="29"/>
      <c r="E301" s="79"/>
      <c r="F301" s="79"/>
      <c r="G301" s="79"/>
      <c r="H301" s="79"/>
      <c r="I301" s="79"/>
      <c r="J301" s="79"/>
      <c r="K301" s="79"/>
      <c r="L301" s="79"/>
      <c r="M301" s="79"/>
      <c r="N301" s="79"/>
      <c r="O301" s="79"/>
      <c r="P301" s="79"/>
      <c r="Q301" s="79"/>
      <c r="R301" s="79"/>
      <c r="S301" s="79"/>
      <c r="T301" s="79"/>
      <c r="U301" s="79"/>
      <c r="V301" s="79"/>
      <c r="W301" s="79"/>
      <c r="X301" s="79"/>
      <c r="Y301" s="79"/>
      <c r="Z301" s="79"/>
      <c r="AA301" s="79"/>
      <c r="AB301" s="79"/>
      <c r="AC301" s="79"/>
      <c r="AD301" s="79"/>
      <c r="AE301" s="79"/>
      <c r="AF301" s="79"/>
      <c r="AG301" s="79"/>
      <c r="AH301" s="79"/>
      <c r="AI301" s="79"/>
      <c r="AJ301" s="79"/>
      <c r="AK301" s="79"/>
      <c r="AL301" s="79"/>
      <c r="AM301" s="79"/>
    </row>
    <row r="302" spans="1:39" ht="15.75" customHeight="1">
      <c r="A302" s="29"/>
      <c r="B302" s="79"/>
      <c r="C302" s="79"/>
      <c r="D302" s="29"/>
      <c r="E302" s="79"/>
      <c r="F302" s="79"/>
      <c r="G302" s="79"/>
      <c r="H302" s="79"/>
      <c r="I302" s="79"/>
      <c r="J302" s="79"/>
      <c r="K302" s="79"/>
      <c r="L302" s="79"/>
      <c r="M302" s="79"/>
      <c r="N302" s="79"/>
      <c r="O302" s="79"/>
      <c r="P302" s="79"/>
      <c r="Q302" s="79"/>
      <c r="R302" s="79"/>
      <c r="S302" s="79"/>
      <c r="T302" s="79"/>
      <c r="U302" s="79"/>
      <c r="V302" s="79"/>
      <c r="W302" s="79"/>
      <c r="X302" s="79"/>
      <c r="Y302" s="79"/>
      <c r="Z302" s="79"/>
      <c r="AA302" s="79"/>
      <c r="AB302" s="79"/>
      <c r="AC302" s="79"/>
      <c r="AD302" s="79"/>
      <c r="AE302" s="79"/>
      <c r="AF302" s="79"/>
      <c r="AG302" s="79"/>
      <c r="AH302" s="79"/>
      <c r="AI302" s="79"/>
      <c r="AJ302" s="79"/>
      <c r="AK302" s="79"/>
      <c r="AL302" s="79"/>
      <c r="AM302" s="79"/>
    </row>
    <row r="303" spans="1:39" ht="15.75" customHeight="1">
      <c r="A303" s="29"/>
      <c r="B303" s="79"/>
      <c r="C303" s="79"/>
      <c r="D303" s="29"/>
      <c r="E303" s="79"/>
      <c r="F303" s="79"/>
      <c r="G303" s="79"/>
      <c r="H303" s="79"/>
      <c r="I303" s="79"/>
      <c r="J303" s="79"/>
      <c r="K303" s="79"/>
      <c r="L303" s="79"/>
      <c r="M303" s="79"/>
      <c r="N303" s="79"/>
      <c r="O303" s="79"/>
      <c r="P303" s="79"/>
      <c r="Q303" s="79"/>
      <c r="R303" s="79"/>
      <c r="S303" s="79"/>
      <c r="T303" s="79"/>
      <c r="U303" s="79"/>
      <c r="V303" s="79"/>
      <c r="W303" s="79"/>
      <c r="X303" s="79"/>
      <c r="Y303" s="79"/>
      <c r="Z303" s="79"/>
      <c r="AA303" s="79"/>
      <c r="AB303" s="79"/>
      <c r="AC303" s="79"/>
      <c r="AD303" s="79"/>
      <c r="AE303" s="79"/>
      <c r="AF303" s="79"/>
      <c r="AG303" s="79"/>
      <c r="AH303" s="79"/>
      <c r="AI303" s="79"/>
      <c r="AJ303" s="79"/>
      <c r="AK303" s="79"/>
      <c r="AL303" s="79"/>
      <c r="AM303" s="79"/>
    </row>
    <row r="304" spans="1:39" ht="15.75" customHeight="1">
      <c r="A304" s="29"/>
      <c r="B304" s="79"/>
      <c r="C304" s="79"/>
      <c r="D304" s="29"/>
      <c r="E304" s="79"/>
      <c r="F304" s="79"/>
      <c r="G304" s="79"/>
      <c r="H304" s="79"/>
      <c r="I304" s="79"/>
      <c r="J304" s="79"/>
      <c r="K304" s="79"/>
      <c r="L304" s="79"/>
      <c r="M304" s="79"/>
      <c r="N304" s="79"/>
      <c r="O304" s="79"/>
      <c r="P304" s="79"/>
      <c r="Q304" s="79"/>
      <c r="R304" s="79"/>
      <c r="S304" s="79"/>
      <c r="T304" s="79"/>
      <c r="U304" s="79"/>
      <c r="V304" s="79"/>
      <c r="W304" s="79"/>
      <c r="X304" s="79"/>
      <c r="Y304" s="79"/>
      <c r="Z304" s="79"/>
      <c r="AA304" s="79"/>
      <c r="AB304" s="79"/>
      <c r="AC304" s="79"/>
      <c r="AD304" s="79"/>
      <c r="AE304" s="79"/>
      <c r="AF304" s="79"/>
      <c r="AG304" s="79"/>
      <c r="AH304" s="79"/>
      <c r="AI304" s="79"/>
      <c r="AJ304" s="79"/>
      <c r="AK304" s="79"/>
      <c r="AL304" s="79"/>
      <c r="AM304" s="79"/>
    </row>
    <row r="305" spans="1:39" ht="15.75" customHeight="1">
      <c r="A305" s="29"/>
      <c r="B305" s="79"/>
      <c r="C305" s="79"/>
      <c r="D305" s="29"/>
      <c r="E305" s="79"/>
      <c r="F305" s="79"/>
      <c r="G305" s="79"/>
      <c r="H305" s="79"/>
      <c r="I305" s="79"/>
      <c r="J305" s="79"/>
      <c r="K305" s="79"/>
      <c r="L305" s="79"/>
      <c r="M305" s="79"/>
      <c r="N305" s="79"/>
      <c r="O305" s="79"/>
      <c r="P305" s="79"/>
      <c r="Q305" s="79"/>
      <c r="R305" s="79"/>
      <c r="S305" s="79"/>
      <c r="T305" s="79"/>
      <c r="U305" s="79"/>
      <c r="V305" s="79"/>
      <c r="W305" s="79"/>
      <c r="X305" s="79"/>
      <c r="Y305" s="79"/>
      <c r="Z305" s="79"/>
      <c r="AA305" s="79"/>
      <c r="AB305" s="79"/>
      <c r="AC305" s="79"/>
      <c r="AD305" s="79"/>
      <c r="AE305" s="79"/>
      <c r="AF305" s="79"/>
      <c r="AG305" s="79"/>
      <c r="AH305" s="79"/>
      <c r="AI305" s="79"/>
      <c r="AJ305" s="79"/>
      <c r="AK305" s="79"/>
      <c r="AL305" s="79"/>
      <c r="AM305" s="79"/>
    </row>
    <row r="306" spans="1:39" ht="15.75" customHeight="1">
      <c r="A306" s="29"/>
      <c r="B306" s="79"/>
      <c r="C306" s="79"/>
      <c r="D306" s="29"/>
      <c r="E306" s="79"/>
      <c r="F306" s="79"/>
      <c r="G306" s="79"/>
      <c r="H306" s="79"/>
      <c r="I306" s="79"/>
      <c r="J306" s="79"/>
      <c r="K306" s="79"/>
      <c r="L306" s="79"/>
      <c r="M306" s="79"/>
      <c r="N306" s="79"/>
      <c r="O306" s="79"/>
      <c r="P306" s="79"/>
      <c r="Q306" s="79"/>
      <c r="R306" s="79"/>
      <c r="S306" s="79"/>
      <c r="T306" s="79"/>
      <c r="U306" s="79"/>
      <c r="V306" s="79"/>
      <c r="W306" s="79"/>
      <c r="X306" s="79"/>
      <c r="Y306" s="79"/>
      <c r="Z306" s="79"/>
      <c r="AA306" s="79"/>
      <c r="AB306" s="79"/>
      <c r="AC306" s="79"/>
      <c r="AD306" s="79"/>
      <c r="AE306" s="79"/>
      <c r="AF306" s="79"/>
      <c r="AG306" s="79"/>
      <c r="AH306" s="79"/>
      <c r="AI306" s="79"/>
      <c r="AJ306" s="79"/>
      <c r="AK306" s="79"/>
      <c r="AL306" s="79"/>
      <c r="AM306" s="79"/>
    </row>
    <row r="307" spans="1:39" ht="15.75" customHeight="1">
      <c r="A307" s="29"/>
      <c r="B307" s="79"/>
      <c r="C307" s="79"/>
      <c r="D307" s="29"/>
      <c r="E307" s="79"/>
      <c r="F307" s="79"/>
      <c r="G307" s="79"/>
      <c r="H307" s="79"/>
      <c r="I307" s="79"/>
      <c r="J307" s="79"/>
      <c r="K307" s="79"/>
      <c r="L307" s="79"/>
      <c r="M307" s="79"/>
      <c r="N307" s="79"/>
      <c r="O307" s="79"/>
      <c r="P307" s="79"/>
      <c r="Q307" s="79"/>
      <c r="R307" s="79"/>
      <c r="S307" s="79"/>
      <c r="T307" s="79"/>
      <c r="U307" s="79"/>
      <c r="V307" s="79"/>
      <c r="W307" s="79"/>
      <c r="X307" s="79"/>
      <c r="Y307" s="79"/>
      <c r="Z307" s="79"/>
      <c r="AA307" s="79"/>
      <c r="AB307" s="79"/>
      <c r="AC307" s="79"/>
      <c r="AD307" s="79"/>
      <c r="AE307" s="79"/>
      <c r="AF307" s="79"/>
      <c r="AG307" s="79"/>
      <c r="AH307" s="79"/>
      <c r="AI307" s="79"/>
      <c r="AJ307" s="79"/>
      <c r="AK307" s="79"/>
      <c r="AL307" s="79"/>
      <c r="AM307" s="79"/>
    </row>
    <row r="308" spans="1:39" ht="15.75" customHeight="1">
      <c r="A308" s="29"/>
      <c r="B308" s="79"/>
      <c r="C308" s="79"/>
      <c r="D308" s="29"/>
      <c r="E308" s="79"/>
      <c r="F308" s="79"/>
      <c r="G308" s="79"/>
      <c r="H308" s="79"/>
      <c r="I308" s="79"/>
      <c r="J308" s="79"/>
      <c r="K308" s="79"/>
      <c r="L308" s="79"/>
      <c r="M308" s="79"/>
      <c r="N308" s="79"/>
      <c r="O308" s="79"/>
      <c r="P308" s="79"/>
      <c r="Q308" s="79"/>
      <c r="R308" s="79"/>
      <c r="S308" s="79"/>
      <c r="T308" s="79"/>
      <c r="U308" s="79"/>
      <c r="V308" s="79"/>
      <c r="W308" s="79"/>
      <c r="X308" s="79"/>
      <c r="Y308" s="79"/>
      <c r="Z308" s="79"/>
      <c r="AA308" s="79"/>
      <c r="AB308" s="79"/>
      <c r="AC308" s="79"/>
      <c r="AD308" s="79"/>
      <c r="AE308" s="79"/>
      <c r="AF308" s="79"/>
      <c r="AG308" s="79"/>
      <c r="AH308" s="79"/>
      <c r="AI308" s="79"/>
      <c r="AJ308" s="79"/>
      <c r="AK308" s="79"/>
      <c r="AL308" s="79"/>
      <c r="AM308" s="79"/>
    </row>
    <row r="309" spans="1:39" ht="15.75" customHeight="1">
      <c r="A309" s="29"/>
      <c r="B309" s="79"/>
      <c r="C309" s="79"/>
      <c r="D309" s="29"/>
      <c r="E309" s="79"/>
      <c r="F309" s="79"/>
      <c r="G309" s="79"/>
      <c r="H309" s="79"/>
      <c r="I309" s="79"/>
      <c r="J309" s="79"/>
      <c r="K309" s="79"/>
      <c r="L309" s="79"/>
      <c r="M309" s="79"/>
      <c r="N309" s="79"/>
      <c r="O309" s="79"/>
      <c r="P309" s="79"/>
      <c r="Q309" s="79"/>
      <c r="R309" s="79"/>
      <c r="S309" s="79"/>
      <c r="T309" s="79"/>
      <c r="U309" s="79"/>
      <c r="V309" s="79"/>
      <c r="W309" s="79"/>
      <c r="X309" s="79"/>
      <c r="Y309" s="79"/>
      <c r="Z309" s="79"/>
      <c r="AA309" s="79"/>
      <c r="AB309" s="79"/>
      <c r="AC309" s="79"/>
      <c r="AD309" s="79"/>
      <c r="AE309" s="79"/>
      <c r="AF309" s="79"/>
      <c r="AG309" s="79"/>
      <c r="AH309" s="79"/>
      <c r="AI309" s="79"/>
      <c r="AJ309" s="79"/>
      <c r="AK309" s="79"/>
      <c r="AL309" s="79"/>
      <c r="AM309" s="79"/>
    </row>
    <row r="310" spans="1:39" ht="15.75" customHeight="1">
      <c r="A310" s="29"/>
      <c r="B310" s="79"/>
      <c r="C310" s="79"/>
      <c r="D310" s="29"/>
      <c r="E310" s="79"/>
      <c r="F310" s="79"/>
      <c r="G310" s="79"/>
      <c r="H310" s="79"/>
      <c r="I310" s="79"/>
      <c r="J310" s="79"/>
      <c r="K310" s="79"/>
      <c r="L310" s="79"/>
      <c r="M310" s="79"/>
      <c r="N310" s="79"/>
      <c r="O310" s="79"/>
      <c r="P310" s="79"/>
      <c r="Q310" s="79"/>
      <c r="R310" s="79"/>
      <c r="S310" s="79"/>
      <c r="T310" s="79"/>
      <c r="U310" s="79"/>
      <c r="V310" s="79"/>
      <c r="W310" s="79"/>
      <c r="X310" s="79"/>
      <c r="Y310" s="79"/>
      <c r="Z310" s="79"/>
      <c r="AA310" s="79"/>
      <c r="AB310" s="79"/>
      <c r="AC310" s="79"/>
      <c r="AD310" s="79"/>
      <c r="AE310" s="79"/>
      <c r="AF310" s="79"/>
      <c r="AG310" s="79"/>
      <c r="AH310" s="79"/>
      <c r="AI310" s="79"/>
      <c r="AJ310" s="79"/>
      <c r="AK310" s="79"/>
      <c r="AL310" s="79"/>
      <c r="AM310" s="79"/>
    </row>
    <row r="311" spans="1:39" ht="15.75" customHeight="1">
      <c r="A311" s="29"/>
      <c r="B311" s="79"/>
      <c r="C311" s="79"/>
      <c r="D311" s="29"/>
      <c r="E311" s="79"/>
      <c r="F311" s="79"/>
      <c r="G311" s="79"/>
      <c r="H311" s="79"/>
      <c r="I311" s="79"/>
      <c r="J311" s="79"/>
      <c r="K311" s="79"/>
      <c r="L311" s="79"/>
      <c r="M311" s="79"/>
      <c r="N311" s="79"/>
      <c r="O311" s="79"/>
      <c r="P311" s="79"/>
      <c r="Q311" s="79"/>
      <c r="R311" s="79"/>
      <c r="S311" s="79"/>
      <c r="T311" s="79"/>
      <c r="U311" s="79"/>
      <c r="V311" s="79"/>
      <c r="W311" s="79"/>
      <c r="X311" s="79"/>
      <c r="Y311" s="79"/>
      <c r="Z311" s="79"/>
      <c r="AA311" s="79"/>
      <c r="AB311" s="79"/>
      <c r="AC311" s="79"/>
      <c r="AD311" s="79"/>
      <c r="AE311" s="79"/>
      <c r="AF311" s="79"/>
      <c r="AG311" s="79"/>
      <c r="AH311" s="79"/>
      <c r="AI311" s="79"/>
      <c r="AJ311" s="79"/>
      <c r="AK311" s="79"/>
      <c r="AL311" s="79"/>
      <c r="AM311" s="79"/>
    </row>
    <row r="312" spans="1:39" ht="15.75" customHeight="1">
      <c r="A312" s="29"/>
      <c r="B312" s="79"/>
      <c r="C312" s="79"/>
      <c r="D312" s="29"/>
      <c r="E312" s="79"/>
      <c r="F312" s="79"/>
      <c r="G312" s="79"/>
      <c r="H312" s="79"/>
      <c r="I312" s="79"/>
      <c r="J312" s="79"/>
      <c r="K312" s="79"/>
      <c r="L312" s="79"/>
      <c r="M312" s="79"/>
      <c r="N312" s="79"/>
      <c r="O312" s="79"/>
      <c r="P312" s="79"/>
      <c r="Q312" s="79"/>
      <c r="R312" s="79"/>
      <c r="S312" s="79"/>
      <c r="T312" s="79"/>
      <c r="U312" s="79"/>
      <c r="V312" s="79"/>
      <c r="W312" s="79"/>
      <c r="X312" s="79"/>
      <c r="Y312" s="79"/>
      <c r="Z312" s="79"/>
      <c r="AA312" s="79"/>
      <c r="AB312" s="79"/>
      <c r="AC312" s="79"/>
      <c r="AD312" s="79"/>
      <c r="AE312" s="79"/>
      <c r="AF312" s="79"/>
      <c r="AG312" s="79"/>
      <c r="AH312" s="79"/>
      <c r="AI312" s="79"/>
      <c r="AJ312" s="79"/>
      <c r="AK312" s="79"/>
      <c r="AL312" s="79"/>
      <c r="AM312" s="79"/>
    </row>
    <row r="313" spans="1:39" ht="15.75" customHeight="1">
      <c r="A313" s="29"/>
      <c r="B313" s="79"/>
      <c r="C313" s="79"/>
      <c r="D313" s="29"/>
      <c r="E313" s="79"/>
      <c r="F313" s="79"/>
      <c r="G313" s="79"/>
      <c r="H313" s="79"/>
      <c r="I313" s="79"/>
      <c r="J313" s="79"/>
      <c r="K313" s="79"/>
      <c r="L313" s="79"/>
      <c r="M313" s="79"/>
      <c r="N313" s="79"/>
      <c r="O313" s="79"/>
      <c r="P313" s="79"/>
      <c r="Q313" s="79"/>
      <c r="R313" s="79"/>
      <c r="S313" s="79"/>
      <c r="T313" s="79"/>
      <c r="U313" s="79"/>
      <c r="V313" s="79"/>
      <c r="W313" s="79"/>
      <c r="X313" s="79"/>
      <c r="Y313" s="79"/>
      <c r="Z313" s="79"/>
      <c r="AA313" s="79"/>
      <c r="AB313" s="79"/>
      <c r="AC313" s="79"/>
      <c r="AD313" s="79"/>
      <c r="AE313" s="79"/>
      <c r="AF313" s="79"/>
      <c r="AG313" s="79"/>
      <c r="AH313" s="79"/>
      <c r="AI313" s="79"/>
      <c r="AJ313" s="79"/>
      <c r="AK313" s="79"/>
      <c r="AL313" s="79"/>
      <c r="AM313" s="79"/>
    </row>
    <row r="314" spans="1:39" ht="15.75" customHeight="1">
      <c r="A314" s="29"/>
      <c r="B314" s="79"/>
      <c r="C314" s="79"/>
      <c r="D314" s="29"/>
      <c r="E314" s="79"/>
      <c r="F314" s="79"/>
      <c r="G314" s="79"/>
      <c r="H314" s="79"/>
      <c r="I314" s="79"/>
      <c r="J314" s="79"/>
      <c r="K314" s="79"/>
      <c r="L314" s="79"/>
      <c r="M314" s="79"/>
      <c r="N314" s="79"/>
      <c r="O314" s="79"/>
      <c r="P314" s="79"/>
      <c r="Q314" s="79"/>
      <c r="R314" s="79"/>
      <c r="S314" s="79"/>
      <c r="T314" s="79"/>
      <c r="U314" s="79"/>
      <c r="V314" s="79"/>
      <c r="W314" s="79"/>
      <c r="X314" s="79"/>
      <c r="Y314" s="79"/>
      <c r="Z314" s="79"/>
      <c r="AA314" s="79"/>
      <c r="AB314" s="79"/>
      <c r="AC314" s="79"/>
      <c r="AD314" s="79"/>
      <c r="AE314" s="79"/>
      <c r="AF314" s="79"/>
      <c r="AG314" s="79"/>
      <c r="AH314" s="79"/>
      <c r="AI314" s="79"/>
      <c r="AJ314" s="79"/>
      <c r="AK314" s="79"/>
      <c r="AL314" s="79"/>
      <c r="AM314" s="79"/>
    </row>
    <row r="315" spans="1:39" ht="15.75" customHeight="1">
      <c r="A315" s="29"/>
      <c r="B315" s="79"/>
      <c r="C315" s="79"/>
      <c r="D315" s="29"/>
      <c r="E315" s="79"/>
      <c r="F315" s="79"/>
      <c r="G315" s="79"/>
      <c r="H315" s="79"/>
      <c r="I315" s="79"/>
      <c r="J315" s="79"/>
      <c r="K315" s="79"/>
      <c r="L315" s="79"/>
      <c r="M315" s="79"/>
      <c r="N315" s="79"/>
      <c r="O315" s="79"/>
      <c r="P315" s="79"/>
      <c r="Q315" s="79"/>
      <c r="R315" s="79"/>
      <c r="S315" s="79"/>
      <c r="T315" s="79"/>
      <c r="U315" s="79"/>
      <c r="V315" s="79"/>
      <c r="W315" s="79"/>
      <c r="X315" s="79"/>
      <c r="Y315" s="79"/>
      <c r="Z315" s="79"/>
      <c r="AA315" s="79"/>
      <c r="AB315" s="79"/>
      <c r="AC315" s="79"/>
      <c r="AD315" s="79"/>
      <c r="AE315" s="79"/>
      <c r="AF315" s="79"/>
      <c r="AG315" s="79"/>
      <c r="AH315" s="79"/>
      <c r="AI315" s="79"/>
      <c r="AJ315" s="79"/>
      <c r="AK315" s="79"/>
      <c r="AL315" s="79"/>
      <c r="AM315" s="79"/>
    </row>
    <row r="316" spans="1:39" ht="15.75" customHeight="1">
      <c r="A316" s="29"/>
      <c r="B316" s="79"/>
      <c r="C316" s="79"/>
      <c r="D316" s="29"/>
      <c r="E316" s="79"/>
      <c r="F316" s="79"/>
      <c r="G316" s="79"/>
      <c r="H316" s="79"/>
      <c r="I316" s="79"/>
      <c r="J316" s="79"/>
      <c r="K316" s="79"/>
      <c r="L316" s="79"/>
      <c r="M316" s="79"/>
      <c r="N316" s="79"/>
      <c r="O316" s="79"/>
      <c r="P316" s="79"/>
      <c r="Q316" s="79"/>
      <c r="R316" s="79"/>
      <c r="S316" s="79"/>
      <c r="T316" s="79"/>
      <c r="U316" s="79"/>
      <c r="V316" s="79"/>
      <c r="W316" s="79"/>
      <c r="X316" s="79"/>
      <c r="Y316" s="79"/>
      <c r="Z316" s="79"/>
      <c r="AA316" s="79"/>
      <c r="AB316" s="79"/>
      <c r="AC316" s="79"/>
      <c r="AD316" s="79"/>
      <c r="AE316" s="79"/>
      <c r="AF316" s="79"/>
      <c r="AG316" s="79"/>
      <c r="AH316" s="79"/>
      <c r="AI316" s="79"/>
      <c r="AJ316" s="79"/>
      <c r="AK316" s="79"/>
      <c r="AL316" s="79"/>
      <c r="AM316" s="79"/>
    </row>
    <row r="317" spans="1:39" ht="15.75" customHeight="1">
      <c r="A317" s="29"/>
      <c r="B317" s="79"/>
      <c r="C317" s="79"/>
      <c r="D317" s="29"/>
      <c r="E317" s="79"/>
      <c r="F317" s="79"/>
      <c r="G317" s="79"/>
      <c r="H317" s="79"/>
      <c r="I317" s="79"/>
      <c r="J317" s="79"/>
      <c r="K317" s="79"/>
      <c r="L317" s="79"/>
      <c r="M317" s="79"/>
      <c r="N317" s="79"/>
      <c r="O317" s="79"/>
      <c r="P317" s="79"/>
      <c r="Q317" s="79"/>
      <c r="R317" s="79"/>
      <c r="S317" s="79"/>
      <c r="T317" s="79"/>
      <c r="U317" s="79"/>
      <c r="V317" s="79"/>
      <c r="W317" s="79"/>
      <c r="X317" s="79"/>
      <c r="Y317" s="79"/>
      <c r="Z317" s="79"/>
      <c r="AA317" s="79"/>
      <c r="AB317" s="79"/>
      <c r="AC317" s="79"/>
      <c r="AD317" s="79"/>
      <c r="AE317" s="79"/>
      <c r="AF317" s="79"/>
      <c r="AG317" s="79"/>
      <c r="AH317" s="79"/>
      <c r="AI317" s="79"/>
      <c r="AJ317" s="79"/>
      <c r="AK317" s="79"/>
      <c r="AL317" s="79"/>
      <c r="AM317" s="79"/>
    </row>
    <row r="318" spans="1:39" ht="15.75" customHeight="1">
      <c r="A318" s="29"/>
      <c r="B318" s="79"/>
      <c r="C318" s="79"/>
      <c r="D318" s="29"/>
      <c r="E318" s="79"/>
      <c r="F318" s="79"/>
      <c r="G318" s="79"/>
      <c r="H318" s="79"/>
      <c r="I318" s="79"/>
      <c r="J318" s="79"/>
      <c r="K318" s="79"/>
      <c r="L318" s="79"/>
      <c r="M318" s="79"/>
      <c r="N318" s="79"/>
      <c r="O318" s="79"/>
      <c r="P318" s="79"/>
      <c r="Q318" s="79"/>
      <c r="R318" s="79"/>
      <c r="S318" s="79"/>
      <c r="T318" s="79"/>
      <c r="U318" s="79"/>
      <c r="V318" s="79"/>
      <c r="W318" s="79"/>
      <c r="X318" s="79"/>
      <c r="Y318" s="79"/>
      <c r="Z318" s="79"/>
      <c r="AA318" s="79"/>
      <c r="AB318" s="79"/>
      <c r="AC318" s="79"/>
      <c r="AD318" s="79"/>
      <c r="AE318" s="79"/>
      <c r="AF318" s="79"/>
      <c r="AG318" s="79"/>
      <c r="AH318" s="79"/>
      <c r="AI318" s="79"/>
      <c r="AJ318" s="79"/>
      <c r="AK318" s="79"/>
      <c r="AL318" s="79"/>
      <c r="AM318" s="79"/>
    </row>
    <row r="319" spans="1:39" ht="15.75" customHeight="1">
      <c r="A319" s="29"/>
      <c r="B319" s="79"/>
      <c r="C319" s="79"/>
      <c r="D319" s="29"/>
      <c r="E319" s="79"/>
      <c r="F319" s="79"/>
      <c r="G319" s="79"/>
      <c r="H319" s="79"/>
      <c r="I319" s="79"/>
      <c r="J319" s="79"/>
      <c r="K319" s="79"/>
      <c r="L319" s="79"/>
      <c r="M319" s="79"/>
      <c r="N319" s="79"/>
      <c r="O319" s="79"/>
      <c r="P319" s="79"/>
      <c r="Q319" s="79"/>
      <c r="R319" s="79"/>
      <c r="S319" s="79"/>
      <c r="T319" s="79"/>
      <c r="U319" s="79"/>
      <c r="V319" s="79"/>
      <c r="W319" s="79"/>
      <c r="X319" s="79"/>
      <c r="Y319" s="79"/>
      <c r="Z319" s="79"/>
      <c r="AA319" s="79"/>
      <c r="AB319" s="79"/>
      <c r="AC319" s="79"/>
      <c r="AD319" s="79"/>
      <c r="AE319" s="79"/>
      <c r="AF319" s="79"/>
      <c r="AG319" s="79"/>
      <c r="AH319" s="79"/>
      <c r="AI319" s="79"/>
      <c r="AJ319" s="79"/>
      <c r="AK319" s="79"/>
      <c r="AL319" s="79"/>
      <c r="AM319" s="79"/>
    </row>
    <row r="320" spans="1:39" ht="15.75" customHeight="1">
      <c r="A320" s="29"/>
      <c r="B320" s="79"/>
      <c r="C320" s="79"/>
      <c r="D320" s="29"/>
      <c r="E320" s="79"/>
      <c r="F320" s="79"/>
      <c r="G320" s="79"/>
      <c r="H320" s="79"/>
      <c r="I320" s="79"/>
      <c r="J320" s="79"/>
      <c r="K320" s="79"/>
      <c r="L320" s="79"/>
      <c r="M320" s="79"/>
      <c r="N320" s="79"/>
      <c r="O320" s="79"/>
      <c r="P320" s="79"/>
      <c r="Q320" s="79"/>
      <c r="R320" s="79"/>
      <c r="S320" s="79"/>
      <c r="T320" s="79"/>
      <c r="U320" s="79"/>
      <c r="V320" s="79"/>
      <c r="W320" s="79"/>
      <c r="X320" s="79"/>
      <c r="Y320" s="79"/>
      <c r="Z320" s="79"/>
      <c r="AA320" s="79"/>
      <c r="AB320" s="79"/>
      <c r="AC320" s="79"/>
      <c r="AD320" s="79"/>
      <c r="AE320" s="79"/>
      <c r="AF320" s="79"/>
      <c r="AG320" s="79"/>
      <c r="AH320" s="79"/>
      <c r="AI320" s="79"/>
      <c r="AJ320" s="79"/>
      <c r="AK320" s="79"/>
      <c r="AL320" s="79"/>
      <c r="AM320" s="79"/>
    </row>
    <row r="321" spans="1:39" ht="15.75" customHeight="1">
      <c r="A321" s="29"/>
      <c r="B321" s="79"/>
      <c r="C321" s="79"/>
      <c r="D321" s="29"/>
      <c r="E321" s="79"/>
      <c r="F321" s="79"/>
      <c r="G321" s="79"/>
      <c r="H321" s="79"/>
      <c r="I321" s="79"/>
      <c r="J321" s="79"/>
      <c r="K321" s="79"/>
      <c r="L321" s="79"/>
      <c r="M321" s="79"/>
      <c r="N321" s="79"/>
      <c r="O321" s="79"/>
      <c r="P321" s="79"/>
      <c r="Q321" s="79"/>
      <c r="R321" s="79"/>
      <c r="S321" s="79"/>
      <c r="T321" s="79"/>
      <c r="U321" s="79"/>
      <c r="V321" s="79"/>
      <c r="W321" s="79"/>
      <c r="X321" s="79"/>
      <c r="Y321" s="79"/>
      <c r="Z321" s="79"/>
      <c r="AA321" s="79"/>
      <c r="AB321" s="79"/>
      <c r="AC321" s="79"/>
      <c r="AD321" s="79"/>
      <c r="AE321" s="79"/>
      <c r="AF321" s="79"/>
      <c r="AG321" s="79"/>
      <c r="AH321" s="79"/>
      <c r="AI321" s="79"/>
      <c r="AJ321" s="79"/>
      <c r="AK321" s="79"/>
      <c r="AL321" s="79"/>
      <c r="AM321" s="79"/>
    </row>
    <row r="322" spans="1:39" ht="15.75" customHeight="1">
      <c r="A322" s="29"/>
      <c r="B322" s="79"/>
      <c r="C322" s="79"/>
      <c r="D322" s="29"/>
      <c r="E322" s="79"/>
      <c r="F322" s="79"/>
      <c r="G322" s="79"/>
      <c r="H322" s="79"/>
      <c r="I322" s="79"/>
      <c r="J322" s="79"/>
      <c r="K322" s="79"/>
      <c r="L322" s="79"/>
      <c r="M322" s="79"/>
      <c r="N322" s="79"/>
      <c r="O322" s="79"/>
      <c r="P322" s="79"/>
      <c r="Q322" s="79"/>
      <c r="R322" s="79"/>
      <c r="S322" s="79"/>
      <c r="T322" s="79"/>
      <c r="U322" s="79"/>
      <c r="V322" s="79"/>
      <c r="W322" s="79"/>
      <c r="X322" s="79"/>
      <c r="Y322" s="79"/>
      <c r="Z322" s="79"/>
      <c r="AA322" s="79"/>
      <c r="AB322" s="79"/>
      <c r="AC322" s="79"/>
      <c r="AD322" s="79"/>
      <c r="AE322" s="79"/>
      <c r="AF322" s="79"/>
      <c r="AG322" s="79"/>
      <c r="AH322" s="79"/>
      <c r="AI322" s="79"/>
      <c r="AJ322" s="79"/>
      <c r="AK322" s="79"/>
      <c r="AL322" s="79"/>
      <c r="AM322" s="79"/>
    </row>
    <row r="323" spans="1:39" ht="15.75" customHeight="1">
      <c r="A323" s="29"/>
      <c r="B323" s="79"/>
      <c r="C323" s="79"/>
      <c r="D323" s="29"/>
      <c r="E323" s="79"/>
      <c r="F323" s="79"/>
      <c r="G323" s="79"/>
      <c r="H323" s="79"/>
      <c r="I323" s="79"/>
      <c r="J323" s="79"/>
      <c r="K323" s="79"/>
      <c r="L323" s="79"/>
      <c r="M323" s="79"/>
      <c r="N323" s="79"/>
      <c r="O323" s="79"/>
      <c r="P323" s="79"/>
      <c r="Q323" s="79"/>
      <c r="R323" s="79"/>
      <c r="S323" s="79"/>
      <c r="T323" s="79"/>
      <c r="U323" s="79"/>
      <c r="V323" s="79"/>
      <c r="W323" s="79"/>
      <c r="X323" s="79"/>
      <c r="Y323" s="79"/>
      <c r="Z323" s="79"/>
      <c r="AA323" s="79"/>
      <c r="AB323" s="79"/>
      <c r="AC323" s="79"/>
      <c r="AD323" s="79"/>
      <c r="AE323" s="79"/>
      <c r="AF323" s="79"/>
      <c r="AG323" s="79"/>
      <c r="AH323" s="79"/>
      <c r="AI323" s="79"/>
      <c r="AJ323" s="79"/>
      <c r="AK323" s="79"/>
      <c r="AL323" s="79"/>
      <c r="AM323" s="79"/>
    </row>
    <row r="324" spans="1:39" ht="15.75" customHeight="1">
      <c r="A324" s="29"/>
      <c r="B324" s="79"/>
      <c r="C324" s="79"/>
      <c r="D324" s="29"/>
      <c r="E324" s="79"/>
      <c r="F324" s="79"/>
      <c r="G324" s="79"/>
      <c r="H324" s="79"/>
      <c r="I324" s="79"/>
      <c r="J324" s="79"/>
      <c r="K324" s="79"/>
      <c r="L324" s="79"/>
      <c r="M324" s="79"/>
      <c r="N324" s="79"/>
      <c r="O324" s="79"/>
      <c r="P324" s="79"/>
      <c r="Q324" s="79"/>
      <c r="R324" s="79"/>
      <c r="S324" s="79"/>
      <c r="T324" s="79"/>
      <c r="U324" s="79"/>
      <c r="V324" s="79"/>
      <c r="W324" s="79"/>
      <c r="X324" s="79"/>
      <c r="Y324" s="79"/>
      <c r="Z324" s="79"/>
      <c r="AA324" s="79"/>
      <c r="AB324" s="79"/>
      <c r="AC324" s="79"/>
      <c r="AD324" s="79"/>
      <c r="AE324" s="79"/>
      <c r="AF324" s="79"/>
      <c r="AG324" s="79"/>
      <c r="AH324" s="79"/>
      <c r="AI324" s="79"/>
      <c r="AJ324" s="79"/>
      <c r="AK324" s="79"/>
      <c r="AL324" s="79"/>
      <c r="AM324" s="79"/>
    </row>
    <row r="325" spans="1:39" ht="15.75" customHeight="1">
      <c r="A325" s="29"/>
      <c r="B325" s="79"/>
      <c r="C325" s="79"/>
      <c r="D325" s="29"/>
      <c r="E325" s="79"/>
      <c r="F325" s="79"/>
      <c r="G325" s="79"/>
      <c r="H325" s="79"/>
      <c r="I325" s="79"/>
      <c r="J325" s="79"/>
      <c r="K325" s="79"/>
      <c r="L325" s="79"/>
      <c r="M325" s="79"/>
      <c r="N325" s="79"/>
      <c r="O325" s="79"/>
      <c r="P325" s="79"/>
      <c r="Q325" s="79"/>
      <c r="R325" s="79"/>
      <c r="S325" s="79"/>
      <c r="T325" s="79"/>
      <c r="U325" s="79"/>
      <c r="V325" s="79"/>
      <c r="W325" s="79"/>
      <c r="X325" s="79"/>
      <c r="Y325" s="79"/>
      <c r="Z325" s="79"/>
      <c r="AA325" s="79"/>
      <c r="AB325" s="79"/>
      <c r="AC325" s="79"/>
      <c r="AD325" s="79"/>
      <c r="AE325" s="79"/>
      <c r="AF325" s="79"/>
      <c r="AG325" s="79"/>
      <c r="AH325" s="79"/>
      <c r="AI325" s="79"/>
      <c r="AJ325" s="79"/>
      <c r="AK325" s="79"/>
      <c r="AL325" s="79"/>
      <c r="AM325" s="79"/>
    </row>
    <row r="326" spans="1:39" ht="15.75" customHeight="1">
      <c r="A326" s="29"/>
      <c r="B326" s="79"/>
      <c r="C326" s="79"/>
      <c r="D326" s="29"/>
      <c r="E326" s="79"/>
      <c r="F326" s="79"/>
      <c r="G326" s="79"/>
      <c r="H326" s="79"/>
      <c r="I326" s="79"/>
      <c r="J326" s="79"/>
      <c r="K326" s="79"/>
      <c r="L326" s="79"/>
      <c r="M326" s="79"/>
      <c r="N326" s="79"/>
      <c r="O326" s="79"/>
      <c r="P326" s="79"/>
      <c r="Q326" s="79"/>
      <c r="R326" s="79"/>
      <c r="S326" s="79"/>
      <c r="T326" s="79"/>
      <c r="U326" s="79"/>
      <c r="V326" s="79"/>
      <c r="W326" s="79"/>
      <c r="X326" s="79"/>
      <c r="Y326" s="79"/>
      <c r="Z326" s="79"/>
      <c r="AA326" s="79"/>
      <c r="AB326" s="79"/>
      <c r="AC326" s="79"/>
      <c r="AD326" s="79"/>
      <c r="AE326" s="79"/>
      <c r="AF326" s="79"/>
      <c r="AG326" s="79"/>
      <c r="AH326" s="79"/>
      <c r="AI326" s="79"/>
      <c r="AJ326" s="79"/>
      <c r="AK326" s="79"/>
      <c r="AL326" s="79"/>
      <c r="AM326" s="79"/>
    </row>
    <row r="327" spans="1:39" ht="15.75" customHeight="1">
      <c r="A327" s="29"/>
      <c r="B327" s="79"/>
      <c r="C327" s="79"/>
      <c r="D327" s="29"/>
      <c r="E327" s="79"/>
      <c r="F327" s="79"/>
      <c r="G327" s="79"/>
      <c r="H327" s="79"/>
      <c r="I327" s="79"/>
      <c r="J327" s="79"/>
      <c r="K327" s="79"/>
      <c r="L327" s="79"/>
      <c r="M327" s="79"/>
      <c r="N327" s="79"/>
      <c r="O327" s="79"/>
      <c r="P327" s="79"/>
      <c r="Q327" s="79"/>
      <c r="R327" s="79"/>
      <c r="S327" s="79"/>
      <c r="T327" s="79"/>
      <c r="U327" s="79"/>
      <c r="V327" s="79"/>
      <c r="W327" s="79"/>
      <c r="X327" s="79"/>
      <c r="Y327" s="79"/>
      <c r="Z327" s="79"/>
      <c r="AA327" s="79"/>
      <c r="AB327" s="79"/>
      <c r="AC327" s="79"/>
      <c r="AD327" s="79"/>
      <c r="AE327" s="79"/>
      <c r="AF327" s="79"/>
      <c r="AG327" s="79"/>
      <c r="AH327" s="79"/>
      <c r="AI327" s="79"/>
      <c r="AJ327" s="79"/>
      <c r="AK327" s="79"/>
      <c r="AL327" s="79"/>
      <c r="AM327" s="79"/>
    </row>
    <row r="328" spans="1:39" ht="15.75" customHeight="1">
      <c r="A328" s="29"/>
      <c r="B328" s="79"/>
      <c r="C328" s="79"/>
      <c r="D328" s="29"/>
      <c r="E328" s="79"/>
      <c r="F328" s="79"/>
      <c r="G328" s="79"/>
      <c r="H328" s="79"/>
      <c r="I328" s="79"/>
      <c r="J328" s="79"/>
      <c r="K328" s="79"/>
      <c r="L328" s="79"/>
      <c r="M328" s="79"/>
      <c r="N328" s="79"/>
      <c r="O328" s="79"/>
      <c r="P328" s="79"/>
      <c r="Q328" s="79"/>
      <c r="R328" s="79"/>
      <c r="S328" s="79"/>
      <c r="T328" s="79"/>
      <c r="U328" s="79"/>
      <c r="V328" s="79"/>
      <c r="W328" s="79"/>
      <c r="X328" s="79"/>
      <c r="Y328" s="79"/>
      <c r="Z328" s="79"/>
      <c r="AA328" s="79"/>
      <c r="AB328" s="79"/>
      <c r="AC328" s="79"/>
      <c r="AD328" s="79"/>
      <c r="AE328" s="79"/>
      <c r="AF328" s="79"/>
      <c r="AG328" s="79"/>
      <c r="AH328" s="79"/>
      <c r="AI328" s="79"/>
      <c r="AJ328" s="79"/>
      <c r="AK328" s="79"/>
      <c r="AL328" s="79"/>
      <c r="AM328" s="79"/>
    </row>
    <row r="329" spans="1:39" ht="15.75" customHeight="1">
      <c r="A329" s="29"/>
      <c r="B329" s="79"/>
      <c r="C329" s="79"/>
      <c r="D329" s="29"/>
      <c r="E329" s="79"/>
      <c r="F329" s="79"/>
      <c r="G329" s="79"/>
      <c r="H329" s="79"/>
      <c r="I329" s="79"/>
      <c r="J329" s="79"/>
      <c r="K329" s="79"/>
      <c r="L329" s="79"/>
      <c r="M329" s="79"/>
      <c r="N329" s="79"/>
      <c r="O329" s="79"/>
      <c r="P329" s="79"/>
      <c r="Q329" s="79"/>
      <c r="R329" s="79"/>
      <c r="S329" s="79"/>
      <c r="T329" s="79"/>
      <c r="U329" s="79"/>
      <c r="V329" s="79"/>
      <c r="W329" s="79"/>
      <c r="X329" s="79"/>
      <c r="Y329" s="79"/>
      <c r="Z329" s="79"/>
      <c r="AA329" s="79"/>
      <c r="AB329" s="79"/>
      <c r="AC329" s="79"/>
      <c r="AD329" s="79"/>
      <c r="AE329" s="79"/>
      <c r="AF329" s="79"/>
      <c r="AG329" s="79"/>
      <c r="AH329" s="79"/>
      <c r="AI329" s="79"/>
      <c r="AJ329" s="79"/>
      <c r="AK329" s="79"/>
      <c r="AL329" s="79"/>
      <c r="AM329" s="79"/>
    </row>
    <row r="330" spans="1:39" ht="15.75" customHeight="1">
      <c r="A330" s="29"/>
      <c r="B330" s="79"/>
      <c r="C330" s="79"/>
      <c r="D330" s="29"/>
      <c r="E330" s="79"/>
      <c r="F330" s="79"/>
      <c r="G330" s="79"/>
      <c r="H330" s="79"/>
      <c r="I330" s="79"/>
      <c r="J330" s="79"/>
      <c r="K330" s="79"/>
      <c r="L330" s="79"/>
      <c r="M330" s="79"/>
      <c r="N330" s="79"/>
      <c r="O330" s="79"/>
      <c r="P330" s="79"/>
      <c r="Q330" s="79"/>
      <c r="R330" s="79"/>
      <c r="S330" s="79"/>
      <c r="T330" s="79"/>
      <c r="U330" s="79"/>
      <c r="V330" s="79"/>
      <c r="W330" s="79"/>
      <c r="X330" s="79"/>
      <c r="Y330" s="79"/>
      <c r="Z330" s="79"/>
      <c r="AA330" s="79"/>
      <c r="AB330" s="79"/>
      <c r="AC330" s="79"/>
      <c r="AD330" s="79"/>
      <c r="AE330" s="79"/>
      <c r="AF330" s="79"/>
      <c r="AG330" s="79"/>
      <c r="AH330" s="79"/>
      <c r="AI330" s="79"/>
      <c r="AJ330" s="79"/>
      <c r="AK330" s="79"/>
      <c r="AL330" s="79"/>
      <c r="AM330" s="79"/>
    </row>
    <row r="331" spans="1:39" ht="15.75" customHeight="1">
      <c r="A331" s="29"/>
      <c r="B331" s="79"/>
      <c r="C331" s="79"/>
      <c r="D331" s="29"/>
      <c r="E331" s="79"/>
      <c r="F331" s="79"/>
      <c r="G331" s="79"/>
      <c r="H331" s="79"/>
      <c r="I331" s="79"/>
      <c r="J331" s="79"/>
      <c r="K331" s="79"/>
      <c r="L331" s="79"/>
      <c r="M331" s="79"/>
      <c r="N331" s="79"/>
      <c r="O331" s="79"/>
      <c r="P331" s="79"/>
      <c r="Q331" s="79"/>
      <c r="R331" s="79"/>
      <c r="S331" s="79"/>
      <c r="T331" s="79"/>
      <c r="U331" s="79"/>
      <c r="V331" s="79"/>
      <c r="W331" s="79"/>
      <c r="X331" s="79"/>
      <c r="Y331" s="79"/>
      <c r="Z331" s="79"/>
      <c r="AA331" s="79"/>
      <c r="AB331" s="79"/>
      <c r="AC331" s="79"/>
      <c r="AD331" s="79"/>
      <c r="AE331" s="79"/>
      <c r="AF331" s="79"/>
      <c r="AG331" s="79"/>
      <c r="AH331" s="79"/>
      <c r="AI331" s="79"/>
      <c r="AJ331" s="79"/>
      <c r="AK331" s="79"/>
      <c r="AL331" s="79"/>
      <c r="AM331" s="79"/>
    </row>
    <row r="332" spans="1:39" ht="15.75" customHeight="1">
      <c r="A332" s="29"/>
      <c r="B332" s="79"/>
      <c r="C332" s="79"/>
      <c r="D332" s="29"/>
      <c r="E332" s="79"/>
      <c r="F332" s="79"/>
      <c r="G332" s="79"/>
      <c r="H332" s="79"/>
      <c r="I332" s="79"/>
      <c r="J332" s="79"/>
      <c r="K332" s="79"/>
      <c r="L332" s="79"/>
      <c r="M332" s="79"/>
      <c r="N332" s="79"/>
      <c r="O332" s="79"/>
      <c r="P332" s="79"/>
      <c r="Q332" s="79"/>
      <c r="R332" s="79"/>
      <c r="S332" s="79"/>
      <c r="T332" s="79"/>
      <c r="U332" s="79"/>
      <c r="V332" s="79"/>
      <c r="W332" s="79"/>
      <c r="X332" s="79"/>
      <c r="Y332" s="79"/>
      <c r="Z332" s="79"/>
      <c r="AA332" s="79"/>
      <c r="AB332" s="79"/>
      <c r="AC332" s="79"/>
      <c r="AD332" s="79"/>
      <c r="AE332" s="79"/>
      <c r="AF332" s="79"/>
      <c r="AG332" s="79"/>
      <c r="AH332" s="79"/>
      <c r="AI332" s="79"/>
      <c r="AJ332" s="79"/>
      <c r="AK332" s="79"/>
      <c r="AL332" s="79"/>
      <c r="AM332" s="79"/>
    </row>
    <row r="333" spans="1:39" ht="15.75" customHeight="1">
      <c r="A333" s="29"/>
      <c r="B333" s="79"/>
      <c r="C333" s="79"/>
      <c r="D333" s="29"/>
      <c r="E333" s="79"/>
      <c r="F333" s="79"/>
      <c r="G333" s="79"/>
      <c r="H333" s="79"/>
      <c r="I333" s="79"/>
      <c r="J333" s="79"/>
      <c r="K333" s="79"/>
      <c r="L333" s="79"/>
      <c r="M333" s="79"/>
      <c r="N333" s="79"/>
      <c r="O333" s="79"/>
      <c r="P333" s="79"/>
      <c r="Q333" s="79"/>
      <c r="R333" s="79"/>
      <c r="S333" s="79"/>
      <c r="T333" s="79"/>
      <c r="U333" s="79"/>
      <c r="V333" s="79"/>
      <c r="W333" s="79"/>
      <c r="X333" s="79"/>
      <c r="Y333" s="79"/>
      <c r="Z333" s="79"/>
      <c r="AA333" s="79"/>
      <c r="AB333" s="79"/>
      <c r="AC333" s="79"/>
      <c r="AD333" s="79"/>
      <c r="AE333" s="79"/>
      <c r="AF333" s="79"/>
      <c r="AG333" s="79"/>
      <c r="AH333" s="79"/>
      <c r="AI333" s="79"/>
      <c r="AJ333" s="79"/>
      <c r="AK333" s="79"/>
      <c r="AL333" s="79"/>
      <c r="AM333" s="79"/>
    </row>
    <row r="334" spans="1:39" ht="15.75" customHeight="1">
      <c r="A334" s="29"/>
      <c r="B334" s="79"/>
      <c r="C334" s="79"/>
      <c r="D334" s="29"/>
      <c r="E334" s="79"/>
      <c r="F334" s="79"/>
      <c r="G334" s="79"/>
      <c r="H334" s="79"/>
      <c r="I334" s="79"/>
      <c r="J334" s="79"/>
      <c r="K334" s="79"/>
      <c r="L334" s="79"/>
      <c r="M334" s="79"/>
      <c r="N334" s="79"/>
      <c r="O334" s="79"/>
      <c r="P334" s="79"/>
      <c r="Q334" s="79"/>
      <c r="R334" s="79"/>
      <c r="S334" s="79"/>
      <c r="T334" s="79"/>
      <c r="U334" s="79"/>
      <c r="V334" s="79"/>
      <c r="W334" s="79"/>
      <c r="X334" s="79"/>
      <c r="Y334" s="79"/>
      <c r="Z334" s="79"/>
      <c r="AA334" s="79"/>
      <c r="AB334" s="79"/>
      <c r="AC334" s="79"/>
      <c r="AD334" s="79"/>
      <c r="AE334" s="79"/>
      <c r="AF334" s="79"/>
      <c r="AG334" s="79"/>
      <c r="AH334" s="79"/>
      <c r="AI334" s="79"/>
      <c r="AJ334" s="79"/>
      <c r="AK334" s="79"/>
      <c r="AL334" s="79"/>
      <c r="AM334" s="79"/>
    </row>
    <row r="335" spans="1:39" ht="15.75" customHeight="1">
      <c r="A335" s="29"/>
      <c r="B335" s="79"/>
      <c r="C335" s="79"/>
      <c r="D335" s="29"/>
      <c r="E335" s="79"/>
      <c r="F335" s="79"/>
      <c r="G335" s="79"/>
      <c r="H335" s="79"/>
      <c r="I335" s="79"/>
      <c r="J335" s="79"/>
      <c r="K335" s="79"/>
      <c r="L335" s="79"/>
      <c r="M335" s="79"/>
      <c r="N335" s="79"/>
      <c r="O335" s="79"/>
      <c r="P335" s="79"/>
      <c r="Q335" s="79"/>
      <c r="R335" s="79"/>
      <c r="S335" s="79"/>
      <c r="T335" s="79"/>
      <c r="U335" s="79"/>
      <c r="V335" s="79"/>
      <c r="W335" s="79"/>
      <c r="X335" s="79"/>
      <c r="Y335" s="79"/>
      <c r="Z335" s="79"/>
      <c r="AA335" s="79"/>
      <c r="AB335" s="79"/>
      <c r="AC335" s="79"/>
      <c r="AD335" s="79"/>
      <c r="AE335" s="79"/>
      <c r="AF335" s="79"/>
      <c r="AG335" s="79"/>
      <c r="AH335" s="79"/>
      <c r="AI335" s="79"/>
      <c r="AJ335" s="79"/>
      <c r="AK335" s="79"/>
      <c r="AL335" s="79"/>
      <c r="AM335" s="79"/>
    </row>
    <row r="336" spans="1:39" ht="15.75" customHeight="1">
      <c r="A336" s="29"/>
      <c r="B336" s="79"/>
      <c r="C336" s="79"/>
      <c r="D336" s="29"/>
      <c r="E336" s="79"/>
      <c r="F336" s="79"/>
      <c r="G336" s="79"/>
      <c r="H336" s="79"/>
      <c r="I336" s="79"/>
      <c r="J336" s="79"/>
      <c r="K336" s="79"/>
      <c r="L336" s="79"/>
      <c r="M336" s="79"/>
      <c r="N336" s="79"/>
      <c r="O336" s="79"/>
      <c r="P336" s="79"/>
      <c r="Q336" s="79"/>
      <c r="R336" s="79"/>
      <c r="S336" s="79"/>
      <c r="T336" s="79"/>
      <c r="U336" s="79"/>
      <c r="V336" s="79"/>
      <c r="W336" s="79"/>
      <c r="X336" s="79"/>
      <c r="Y336" s="79"/>
      <c r="Z336" s="79"/>
      <c r="AA336" s="79"/>
      <c r="AB336" s="79"/>
      <c r="AC336" s="79"/>
      <c r="AD336" s="79"/>
      <c r="AE336" s="79"/>
      <c r="AF336" s="79"/>
      <c r="AG336" s="79"/>
      <c r="AH336" s="79"/>
      <c r="AI336" s="79"/>
      <c r="AJ336" s="79"/>
      <c r="AK336" s="79"/>
      <c r="AL336" s="79"/>
      <c r="AM336" s="79"/>
    </row>
    <row r="337" spans="1:39" ht="15.75" customHeight="1">
      <c r="A337" s="29"/>
      <c r="B337" s="79"/>
      <c r="C337" s="79"/>
      <c r="D337" s="29"/>
      <c r="E337" s="79"/>
      <c r="F337" s="79"/>
      <c r="G337" s="79"/>
      <c r="H337" s="79"/>
      <c r="I337" s="79"/>
      <c r="J337" s="79"/>
      <c r="K337" s="79"/>
      <c r="L337" s="79"/>
      <c r="M337" s="79"/>
      <c r="N337" s="79"/>
      <c r="O337" s="79"/>
      <c r="P337" s="79"/>
      <c r="Q337" s="79"/>
      <c r="R337" s="79"/>
      <c r="S337" s="79"/>
      <c r="T337" s="79"/>
      <c r="U337" s="79"/>
      <c r="V337" s="79"/>
      <c r="W337" s="79"/>
      <c r="X337" s="79"/>
      <c r="Y337" s="79"/>
      <c r="Z337" s="79"/>
      <c r="AA337" s="79"/>
      <c r="AB337" s="79"/>
      <c r="AC337" s="79"/>
      <c r="AD337" s="79"/>
      <c r="AE337" s="79"/>
      <c r="AF337" s="79"/>
      <c r="AG337" s="79"/>
      <c r="AH337" s="79"/>
      <c r="AI337" s="79"/>
      <c r="AJ337" s="79"/>
      <c r="AK337" s="79"/>
      <c r="AL337" s="79"/>
      <c r="AM337" s="79"/>
    </row>
    <row r="338" spans="1:39" ht="15.75" customHeight="1">
      <c r="A338" s="29"/>
      <c r="B338" s="79"/>
      <c r="C338" s="79"/>
      <c r="D338" s="29"/>
      <c r="E338" s="79"/>
      <c r="F338" s="79"/>
      <c r="G338" s="79"/>
      <c r="H338" s="79"/>
      <c r="I338" s="79"/>
      <c r="J338" s="79"/>
      <c r="K338" s="79"/>
      <c r="L338" s="79"/>
      <c r="M338" s="79"/>
      <c r="N338" s="79"/>
      <c r="O338" s="79"/>
      <c r="P338" s="79"/>
      <c r="Q338" s="79"/>
      <c r="R338" s="79"/>
      <c r="S338" s="79"/>
      <c r="T338" s="79"/>
      <c r="U338" s="79"/>
      <c r="V338" s="79"/>
      <c r="W338" s="79"/>
      <c r="X338" s="79"/>
      <c r="Y338" s="79"/>
      <c r="Z338" s="79"/>
      <c r="AA338" s="79"/>
      <c r="AB338" s="79"/>
      <c r="AC338" s="79"/>
      <c r="AD338" s="79"/>
      <c r="AE338" s="79"/>
      <c r="AF338" s="79"/>
      <c r="AG338" s="79"/>
      <c r="AH338" s="79"/>
      <c r="AI338" s="79"/>
      <c r="AJ338" s="79"/>
      <c r="AK338" s="79"/>
      <c r="AL338" s="79"/>
      <c r="AM338" s="79"/>
    </row>
    <row r="339" spans="1:39" ht="15.75" customHeight="1">
      <c r="A339" s="29"/>
      <c r="B339" s="79"/>
      <c r="C339" s="79"/>
      <c r="D339" s="29"/>
      <c r="E339" s="79"/>
      <c r="F339" s="79"/>
      <c r="G339" s="79"/>
      <c r="H339" s="79"/>
      <c r="I339" s="79"/>
      <c r="J339" s="79"/>
      <c r="K339" s="79"/>
      <c r="L339" s="79"/>
      <c r="M339" s="79"/>
      <c r="N339" s="79"/>
      <c r="O339" s="79"/>
      <c r="P339" s="79"/>
      <c r="Q339" s="79"/>
      <c r="R339" s="79"/>
      <c r="S339" s="79"/>
      <c r="T339" s="79"/>
      <c r="U339" s="79"/>
      <c r="V339" s="79"/>
      <c r="W339" s="79"/>
      <c r="X339" s="79"/>
      <c r="Y339" s="79"/>
      <c r="Z339" s="79"/>
      <c r="AA339" s="79"/>
      <c r="AB339" s="79"/>
      <c r="AC339" s="79"/>
      <c r="AD339" s="79"/>
      <c r="AE339" s="79"/>
      <c r="AF339" s="79"/>
      <c r="AG339" s="79"/>
      <c r="AH339" s="79"/>
      <c r="AI339" s="79"/>
      <c r="AJ339" s="79"/>
      <c r="AK339" s="79"/>
      <c r="AL339" s="79"/>
      <c r="AM339" s="79"/>
    </row>
    <row r="340" spans="1:39" ht="15.75" customHeight="1">
      <c r="A340" s="29"/>
      <c r="B340" s="79"/>
      <c r="C340" s="79"/>
      <c r="D340" s="29"/>
      <c r="E340" s="79"/>
      <c r="F340" s="79"/>
      <c r="G340" s="79"/>
      <c r="H340" s="79"/>
      <c r="I340" s="79"/>
      <c r="J340" s="79"/>
      <c r="K340" s="79"/>
      <c r="L340" s="79"/>
      <c r="M340" s="79"/>
      <c r="N340" s="79"/>
      <c r="O340" s="79"/>
      <c r="P340" s="79"/>
      <c r="Q340" s="79"/>
      <c r="R340" s="79"/>
      <c r="S340" s="79"/>
      <c r="T340" s="79"/>
      <c r="U340" s="79"/>
      <c r="V340" s="79"/>
      <c r="W340" s="79"/>
      <c r="X340" s="79"/>
      <c r="Y340" s="79"/>
      <c r="Z340" s="79"/>
      <c r="AA340" s="79"/>
      <c r="AB340" s="79"/>
      <c r="AC340" s="79"/>
      <c r="AD340" s="79"/>
      <c r="AE340" s="79"/>
      <c r="AF340" s="79"/>
      <c r="AG340" s="79"/>
      <c r="AH340" s="79"/>
      <c r="AI340" s="79"/>
      <c r="AJ340" s="79"/>
      <c r="AK340" s="79"/>
      <c r="AL340" s="79"/>
      <c r="AM340" s="79"/>
    </row>
    <row r="341" spans="1:39" ht="15.75" customHeight="1">
      <c r="A341" s="29"/>
      <c r="B341" s="79"/>
      <c r="C341" s="79"/>
      <c r="D341" s="29"/>
      <c r="E341" s="79"/>
      <c r="F341" s="79"/>
      <c r="G341" s="79"/>
      <c r="H341" s="79"/>
      <c r="I341" s="79"/>
      <c r="J341" s="79"/>
      <c r="K341" s="79"/>
      <c r="L341" s="79"/>
      <c r="M341" s="79"/>
      <c r="N341" s="79"/>
      <c r="O341" s="79"/>
      <c r="P341" s="79"/>
      <c r="Q341" s="79"/>
      <c r="R341" s="79"/>
      <c r="S341" s="79"/>
      <c r="T341" s="79"/>
      <c r="U341" s="79"/>
      <c r="V341" s="79"/>
      <c r="W341" s="79"/>
      <c r="X341" s="79"/>
      <c r="Y341" s="79"/>
      <c r="Z341" s="79"/>
      <c r="AA341" s="79"/>
      <c r="AB341" s="79"/>
      <c r="AC341" s="79"/>
      <c r="AD341" s="79"/>
      <c r="AE341" s="79"/>
      <c r="AF341" s="79"/>
      <c r="AG341" s="79"/>
      <c r="AH341" s="79"/>
      <c r="AI341" s="79"/>
      <c r="AJ341" s="79"/>
      <c r="AK341" s="79"/>
      <c r="AL341" s="79"/>
      <c r="AM341" s="79"/>
    </row>
    <row r="342" spans="1:39" ht="15.75" customHeight="1">
      <c r="A342" s="29"/>
      <c r="B342" s="79"/>
      <c r="C342" s="79"/>
      <c r="D342" s="29"/>
      <c r="E342" s="79"/>
      <c r="F342" s="79"/>
      <c r="G342" s="79"/>
      <c r="H342" s="79"/>
      <c r="I342" s="79"/>
      <c r="J342" s="79"/>
      <c r="K342" s="79"/>
      <c r="L342" s="79"/>
      <c r="M342" s="79"/>
      <c r="N342" s="79"/>
      <c r="O342" s="79"/>
      <c r="P342" s="79"/>
      <c r="Q342" s="79"/>
      <c r="R342" s="79"/>
      <c r="S342" s="79"/>
      <c r="T342" s="79"/>
      <c r="U342" s="79"/>
      <c r="V342" s="79"/>
      <c r="W342" s="79"/>
      <c r="X342" s="79"/>
      <c r="Y342" s="79"/>
      <c r="Z342" s="79"/>
      <c r="AA342" s="79"/>
      <c r="AB342" s="79"/>
      <c r="AC342" s="79"/>
      <c r="AD342" s="79"/>
      <c r="AE342" s="79"/>
      <c r="AF342" s="79"/>
      <c r="AG342" s="79"/>
      <c r="AH342" s="79"/>
      <c r="AI342" s="79"/>
      <c r="AJ342" s="79"/>
      <c r="AK342" s="79"/>
      <c r="AL342" s="79"/>
      <c r="AM342" s="79"/>
    </row>
    <row r="343" spans="1:39" ht="15.75" customHeight="1">
      <c r="A343" s="29"/>
      <c r="B343" s="79"/>
      <c r="C343" s="79"/>
      <c r="D343" s="29"/>
      <c r="E343" s="79"/>
      <c r="F343" s="79"/>
      <c r="G343" s="79"/>
      <c r="H343" s="79"/>
      <c r="I343" s="79"/>
      <c r="J343" s="79"/>
      <c r="K343" s="79"/>
      <c r="L343" s="79"/>
      <c r="M343" s="79"/>
      <c r="N343" s="79"/>
      <c r="O343" s="79"/>
      <c r="P343" s="79"/>
      <c r="Q343" s="79"/>
      <c r="R343" s="79"/>
      <c r="S343" s="79"/>
      <c r="T343" s="79"/>
      <c r="U343" s="79"/>
      <c r="V343" s="79"/>
      <c r="W343" s="79"/>
      <c r="X343" s="79"/>
      <c r="Y343" s="79"/>
      <c r="Z343" s="79"/>
      <c r="AA343" s="79"/>
      <c r="AB343" s="79"/>
      <c r="AC343" s="79"/>
      <c r="AD343" s="79"/>
      <c r="AE343" s="79"/>
      <c r="AF343" s="79"/>
      <c r="AG343" s="79"/>
      <c r="AH343" s="79"/>
      <c r="AI343" s="79"/>
      <c r="AJ343" s="79"/>
      <c r="AK343" s="79"/>
      <c r="AL343" s="79"/>
      <c r="AM343" s="79"/>
    </row>
    <row r="344" spans="1:39" ht="15.75" customHeight="1">
      <c r="A344" s="29"/>
      <c r="B344" s="79"/>
      <c r="C344" s="79"/>
      <c r="D344" s="29"/>
      <c r="E344" s="79"/>
      <c r="F344" s="79"/>
      <c r="G344" s="79"/>
      <c r="H344" s="79"/>
      <c r="I344" s="79"/>
      <c r="J344" s="79"/>
      <c r="K344" s="79"/>
      <c r="L344" s="79"/>
      <c r="M344" s="79"/>
      <c r="N344" s="79"/>
      <c r="O344" s="79"/>
      <c r="P344" s="79"/>
      <c r="Q344" s="79"/>
      <c r="R344" s="79"/>
      <c r="S344" s="79"/>
      <c r="T344" s="79"/>
      <c r="U344" s="79"/>
      <c r="V344" s="79"/>
      <c r="W344" s="79"/>
      <c r="X344" s="79"/>
      <c r="Y344" s="79"/>
      <c r="Z344" s="79"/>
      <c r="AA344" s="79"/>
      <c r="AB344" s="79"/>
      <c r="AC344" s="79"/>
      <c r="AD344" s="79"/>
      <c r="AE344" s="79"/>
      <c r="AF344" s="79"/>
      <c r="AG344" s="79"/>
      <c r="AH344" s="79"/>
      <c r="AI344" s="79"/>
      <c r="AJ344" s="79"/>
      <c r="AK344" s="79"/>
      <c r="AL344" s="79"/>
      <c r="AM344" s="79"/>
    </row>
    <row r="345" spans="1:39" ht="15.75" customHeight="1">
      <c r="A345" s="29"/>
      <c r="B345" s="79"/>
      <c r="C345" s="79"/>
      <c r="D345" s="29"/>
      <c r="E345" s="79"/>
      <c r="F345" s="79"/>
      <c r="G345" s="79"/>
      <c r="H345" s="79"/>
      <c r="I345" s="79"/>
      <c r="J345" s="79"/>
      <c r="K345" s="79"/>
      <c r="L345" s="79"/>
      <c r="M345" s="79"/>
      <c r="N345" s="79"/>
      <c r="O345" s="79"/>
      <c r="P345" s="79"/>
      <c r="Q345" s="79"/>
      <c r="R345" s="79"/>
      <c r="S345" s="79"/>
      <c r="T345" s="79"/>
      <c r="U345" s="79"/>
      <c r="V345" s="79"/>
      <c r="W345" s="79"/>
      <c r="X345" s="79"/>
      <c r="Y345" s="79"/>
      <c r="Z345" s="79"/>
      <c r="AA345" s="79"/>
      <c r="AB345" s="79"/>
      <c r="AC345" s="79"/>
      <c r="AD345" s="79"/>
      <c r="AE345" s="79"/>
      <c r="AF345" s="79"/>
      <c r="AG345" s="79"/>
      <c r="AH345" s="79"/>
      <c r="AI345" s="79"/>
      <c r="AJ345" s="79"/>
      <c r="AK345" s="79"/>
      <c r="AL345" s="79"/>
      <c r="AM345" s="79"/>
    </row>
    <row r="346" spans="1:39" ht="15.75" customHeight="1">
      <c r="A346" s="29"/>
      <c r="B346" s="79"/>
      <c r="C346" s="79"/>
      <c r="D346" s="29"/>
      <c r="E346" s="79"/>
      <c r="F346" s="79"/>
      <c r="G346" s="79"/>
      <c r="H346" s="79"/>
      <c r="I346" s="79"/>
      <c r="J346" s="79"/>
      <c r="K346" s="79"/>
      <c r="L346" s="79"/>
      <c r="M346" s="79"/>
      <c r="N346" s="79"/>
      <c r="O346" s="79"/>
      <c r="P346" s="79"/>
      <c r="Q346" s="79"/>
      <c r="R346" s="79"/>
      <c r="S346" s="79"/>
      <c r="T346" s="79"/>
      <c r="U346" s="79"/>
      <c r="V346" s="79"/>
      <c r="W346" s="79"/>
      <c r="X346" s="79"/>
      <c r="Y346" s="79"/>
      <c r="Z346" s="79"/>
      <c r="AA346" s="79"/>
      <c r="AB346" s="79"/>
      <c r="AC346" s="79"/>
      <c r="AD346" s="79"/>
      <c r="AE346" s="79"/>
      <c r="AF346" s="79"/>
      <c r="AG346" s="79"/>
      <c r="AH346" s="79"/>
      <c r="AI346" s="79"/>
      <c r="AJ346" s="79"/>
      <c r="AK346" s="79"/>
      <c r="AL346" s="79"/>
      <c r="AM346" s="79"/>
    </row>
    <row r="347" spans="1:39" ht="15.75" customHeight="1">
      <c r="A347" s="29"/>
      <c r="B347" s="79"/>
      <c r="C347" s="79"/>
      <c r="D347" s="29"/>
      <c r="E347" s="79"/>
      <c r="F347" s="79"/>
      <c r="G347" s="79"/>
      <c r="H347" s="79"/>
      <c r="I347" s="79"/>
      <c r="J347" s="79"/>
      <c r="K347" s="79"/>
      <c r="L347" s="79"/>
      <c r="M347" s="79"/>
      <c r="N347" s="79"/>
      <c r="O347" s="79"/>
      <c r="P347" s="79"/>
      <c r="Q347" s="79"/>
      <c r="R347" s="79"/>
      <c r="S347" s="79"/>
      <c r="T347" s="79"/>
      <c r="U347" s="79"/>
      <c r="V347" s="79"/>
      <c r="W347" s="79"/>
      <c r="X347" s="79"/>
      <c r="Y347" s="79"/>
      <c r="Z347" s="79"/>
      <c r="AA347" s="79"/>
      <c r="AB347" s="79"/>
      <c r="AC347" s="79"/>
      <c r="AD347" s="79"/>
      <c r="AE347" s="79"/>
      <c r="AF347" s="79"/>
      <c r="AG347" s="79"/>
      <c r="AH347" s="79"/>
      <c r="AI347" s="79"/>
      <c r="AJ347" s="79"/>
      <c r="AK347" s="79"/>
      <c r="AL347" s="79"/>
      <c r="AM347" s="79"/>
    </row>
    <row r="348" spans="1:39" ht="15.75" customHeight="1">
      <c r="A348" s="29"/>
      <c r="B348" s="79"/>
      <c r="C348" s="79"/>
      <c r="D348" s="29"/>
      <c r="E348" s="79"/>
      <c r="F348" s="79"/>
      <c r="G348" s="79"/>
      <c r="H348" s="79"/>
      <c r="I348" s="79"/>
      <c r="J348" s="79"/>
      <c r="K348" s="79"/>
      <c r="L348" s="79"/>
      <c r="M348" s="79"/>
      <c r="N348" s="79"/>
      <c r="O348" s="79"/>
      <c r="P348" s="79"/>
      <c r="Q348" s="79"/>
      <c r="R348" s="79"/>
      <c r="S348" s="79"/>
      <c r="T348" s="79"/>
      <c r="U348" s="79"/>
      <c r="V348" s="79"/>
      <c r="W348" s="79"/>
      <c r="X348" s="79"/>
      <c r="Y348" s="79"/>
      <c r="Z348" s="79"/>
      <c r="AA348" s="79"/>
      <c r="AB348" s="79"/>
      <c r="AC348" s="79"/>
      <c r="AD348" s="79"/>
      <c r="AE348" s="79"/>
      <c r="AF348" s="79"/>
      <c r="AG348" s="79"/>
      <c r="AH348" s="79"/>
      <c r="AI348" s="79"/>
      <c r="AJ348" s="79"/>
      <c r="AK348" s="79"/>
      <c r="AL348" s="79"/>
      <c r="AM348" s="79"/>
    </row>
    <row r="349" spans="1:39" ht="15.75" customHeight="1">
      <c r="A349" s="29"/>
      <c r="B349" s="79"/>
      <c r="C349" s="79"/>
      <c r="D349" s="29"/>
      <c r="E349" s="79"/>
      <c r="F349" s="79"/>
      <c r="G349" s="79"/>
      <c r="H349" s="79"/>
      <c r="I349" s="79"/>
      <c r="J349" s="79"/>
      <c r="K349" s="79"/>
      <c r="L349" s="79"/>
      <c r="M349" s="79"/>
      <c r="N349" s="79"/>
      <c r="O349" s="79"/>
      <c r="P349" s="79"/>
      <c r="Q349" s="79"/>
      <c r="R349" s="79"/>
      <c r="S349" s="79"/>
      <c r="T349" s="79"/>
      <c r="U349" s="79"/>
      <c r="V349" s="79"/>
      <c r="W349" s="79"/>
      <c r="X349" s="79"/>
      <c r="Y349" s="79"/>
      <c r="Z349" s="79"/>
      <c r="AA349" s="79"/>
      <c r="AB349" s="79"/>
      <c r="AC349" s="79"/>
      <c r="AD349" s="79"/>
      <c r="AE349" s="79"/>
      <c r="AF349" s="79"/>
      <c r="AG349" s="79"/>
      <c r="AH349" s="79"/>
      <c r="AI349" s="79"/>
      <c r="AJ349" s="79"/>
      <c r="AK349" s="79"/>
      <c r="AL349" s="79"/>
      <c r="AM349" s="79"/>
    </row>
    <row r="350" spans="1:39" ht="15.75" customHeight="1">
      <c r="A350" s="29"/>
      <c r="B350" s="79"/>
      <c r="C350" s="79"/>
      <c r="D350" s="29"/>
      <c r="E350" s="79"/>
      <c r="F350" s="79"/>
      <c r="G350" s="79"/>
      <c r="H350" s="79"/>
      <c r="I350" s="79"/>
      <c r="J350" s="79"/>
      <c r="K350" s="79"/>
      <c r="L350" s="79"/>
      <c r="M350" s="79"/>
      <c r="N350" s="79"/>
      <c r="O350" s="79"/>
      <c r="P350" s="79"/>
      <c r="Q350" s="79"/>
      <c r="R350" s="79"/>
      <c r="S350" s="79"/>
      <c r="T350" s="79"/>
      <c r="U350" s="79"/>
      <c r="V350" s="79"/>
      <c r="W350" s="79"/>
      <c r="X350" s="79"/>
      <c r="Y350" s="79"/>
      <c r="Z350" s="79"/>
      <c r="AA350" s="79"/>
      <c r="AB350" s="79"/>
      <c r="AC350" s="79"/>
      <c r="AD350" s="79"/>
      <c r="AE350" s="79"/>
      <c r="AF350" s="79"/>
      <c r="AG350" s="79"/>
      <c r="AH350" s="79"/>
      <c r="AI350" s="79"/>
      <c r="AJ350" s="79"/>
      <c r="AK350" s="79"/>
      <c r="AL350" s="79"/>
      <c r="AM350" s="79"/>
    </row>
    <row r="351" spans="1:39" ht="15.75" customHeight="1">
      <c r="A351" s="29"/>
      <c r="B351" s="79"/>
      <c r="C351" s="79"/>
      <c r="D351" s="29"/>
      <c r="E351" s="79"/>
      <c r="F351" s="79"/>
      <c r="G351" s="79"/>
      <c r="H351" s="79"/>
      <c r="I351" s="79"/>
      <c r="J351" s="79"/>
      <c r="K351" s="79"/>
      <c r="L351" s="79"/>
      <c r="M351" s="79"/>
      <c r="N351" s="79"/>
      <c r="O351" s="79"/>
      <c r="P351" s="79"/>
      <c r="Q351" s="79"/>
      <c r="R351" s="79"/>
      <c r="S351" s="79"/>
      <c r="T351" s="79"/>
      <c r="U351" s="79"/>
      <c r="V351" s="79"/>
      <c r="W351" s="79"/>
      <c r="X351" s="79"/>
      <c r="Y351" s="79"/>
      <c r="Z351" s="79"/>
      <c r="AA351" s="79"/>
      <c r="AB351" s="79"/>
      <c r="AC351" s="79"/>
      <c r="AD351" s="79"/>
      <c r="AE351" s="79"/>
      <c r="AF351" s="79"/>
      <c r="AG351" s="79"/>
      <c r="AH351" s="79"/>
      <c r="AI351" s="79"/>
      <c r="AJ351" s="79"/>
      <c r="AK351" s="79"/>
      <c r="AL351" s="79"/>
      <c r="AM351" s="79"/>
    </row>
    <row r="352" spans="1:39" ht="15.75" customHeight="1">
      <c r="A352" s="29"/>
      <c r="B352" s="79"/>
      <c r="C352" s="79"/>
      <c r="D352" s="29"/>
      <c r="E352" s="79"/>
      <c r="F352" s="79"/>
      <c r="G352" s="79"/>
      <c r="H352" s="79"/>
      <c r="I352" s="79"/>
      <c r="J352" s="79"/>
      <c r="K352" s="79"/>
      <c r="L352" s="79"/>
      <c r="M352" s="79"/>
      <c r="N352" s="79"/>
      <c r="O352" s="79"/>
      <c r="P352" s="79"/>
      <c r="Q352" s="79"/>
      <c r="R352" s="79"/>
      <c r="S352" s="79"/>
      <c r="T352" s="79"/>
      <c r="U352" s="79"/>
      <c r="V352" s="79"/>
      <c r="W352" s="79"/>
      <c r="X352" s="79"/>
      <c r="Y352" s="79"/>
      <c r="Z352" s="79"/>
      <c r="AA352" s="79"/>
      <c r="AB352" s="79"/>
      <c r="AC352" s="79"/>
      <c r="AD352" s="79"/>
      <c r="AE352" s="79"/>
      <c r="AF352" s="79"/>
      <c r="AG352" s="79"/>
      <c r="AH352" s="79"/>
      <c r="AI352" s="79"/>
      <c r="AJ352" s="79"/>
      <c r="AK352" s="79"/>
      <c r="AL352" s="79"/>
      <c r="AM352" s="79"/>
    </row>
    <row r="353" spans="1:39" ht="15.75" customHeight="1">
      <c r="A353" s="29"/>
      <c r="B353" s="79"/>
      <c r="C353" s="79"/>
      <c r="D353" s="29"/>
      <c r="E353" s="79"/>
      <c r="F353" s="79"/>
      <c r="G353" s="79"/>
      <c r="H353" s="79"/>
      <c r="I353" s="79"/>
      <c r="J353" s="79"/>
      <c r="K353" s="79"/>
      <c r="L353" s="79"/>
      <c r="M353" s="79"/>
      <c r="N353" s="79"/>
      <c r="O353" s="79"/>
      <c r="P353" s="79"/>
      <c r="Q353" s="79"/>
      <c r="R353" s="79"/>
      <c r="S353" s="79"/>
      <c r="T353" s="79"/>
      <c r="U353" s="79"/>
      <c r="V353" s="79"/>
      <c r="W353" s="79"/>
      <c r="X353" s="79"/>
      <c r="Y353" s="79"/>
      <c r="Z353" s="79"/>
      <c r="AA353" s="79"/>
      <c r="AB353" s="79"/>
      <c r="AC353" s="79"/>
      <c r="AD353" s="79"/>
      <c r="AE353" s="79"/>
      <c r="AF353" s="79"/>
      <c r="AG353" s="79"/>
      <c r="AH353" s="79"/>
      <c r="AI353" s="79"/>
      <c r="AJ353" s="79"/>
      <c r="AK353" s="79"/>
      <c r="AL353" s="79"/>
      <c r="AM353" s="79"/>
    </row>
    <row r="354" spans="1:39" ht="15.75" customHeight="1">
      <c r="A354" s="29"/>
      <c r="B354" s="79"/>
      <c r="C354" s="79"/>
      <c r="D354" s="29"/>
      <c r="E354" s="79"/>
      <c r="F354" s="79"/>
      <c r="G354" s="79"/>
      <c r="H354" s="79"/>
      <c r="I354" s="79"/>
      <c r="J354" s="79"/>
      <c r="K354" s="79"/>
      <c r="L354" s="79"/>
      <c r="M354" s="79"/>
      <c r="N354" s="79"/>
      <c r="O354" s="79"/>
      <c r="P354" s="79"/>
      <c r="Q354" s="79"/>
      <c r="R354" s="79"/>
      <c r="S354" s="79"/>
      <c r="T354" s="79"/>
      <c r="U354" s="79"/>
      <c r="V354" s="79"/>
      <c r="W354" s="79"/>
      <c r="X354" s="79"/>
      <c r="Y354" s="79"/>
      <c r="Z354" s="79"/>
      <c r="AA354" s="79"/>
      <c r="AB354" s="79"/>
      <c r="AC354" s="79"/>
      <c r="AD354" s="79"/>
      <c r="AE354" s="79"/>
      <c r="AF354" s="79"/>
      <c r="AG354" s="79"/>
      <c r="AH354" s="79"/>
      <c r="AI354" s="79"/>
      <c r="AJ354" s="79"/>
      <c r="AK354" s="79"/>
      <c r="AL354" s="79"/>
      <c r="AM354" s="79"/>
    </row>
    <row r="355" spans="1:39" ht="15.75" customHeight="1">
      <c r="A355" s="29"/>
      <c r="B355" s="79"/>
      <c r="C355" s="79"/>
      <c r="D355" s="29"/>
      <c r="E355" s="79"/>
      <c r="F355" s="79"/>
      <c r="G355" s="79"/>
      <c r="H355" s="79"/>
      <c r="I355" s="79"/>
      <c r="J355" s="79"/>
      <c r="K355" s="79"/>
      <c r="L355" s="79"/>
      <c r="M355" s="79"/>
      <c r="N355" s="79"/>
      <c r="O355" s="79"/>
      <c r="P355" s="79"/>
      <c r="Q355" s="79"/>
      <c r="R355" s="79"/>
      <c r="S355" s="79"/>
      <c r="T355" s="79"/>
      <c r="U355" s="79"/>
      <c r="V355" s="79"/>
      <c r="W355" s="79"/>
      <c r="X355" s="79"/>
      <c r="Y355" s="79"/>
      <c r="Z355" s="79"/>
      <c r="AA355" s="79"/>
      <c r="AB355" s="79"/>
      <c r="AC355" s="79"/>
      <c r="AD355" s="79"/>
      <c r="AE355" s="79"/>
      <c r="AF355" s="79"/>
      <c r="AG355" s="79"/>
      <c r="AH355" s="79"/>
      <c r="AI355" s="79"/>
      <c r="AJ355" s="79"/>
      <c r="AK355" s="79"/>
      <c r="AL355" s="79"/>
      <c r="AM355" s="79"/>
    </row>
    <row r="356" spans="1:39" ht="15.75" customHeight="1">
      <c r="A356" s="29"/>
      <c r="B356" s="79"/>
      <c r="C356" s="79"/>
      <c r="D356" s="29"/>
      <c r="E356" s="79"/>
      <c r="F356" s="79"/>
      <c r="G356" s="79"/>
      <c r="H356" s="79"/>
      <c r="I356" s="79"/>
      <c r="J356" s="79"/>
      <c r="K356" s="79"/>
      <c r="L356" s="79"/>
      <c r="M356" s="79"/>
      <c r="N356" s="79"/>
      <c r="O356" s="79"/>
      <c r="P356" s="79"/>
      <c r="Q356" s="79"/>
      <c r="R356" s="79"/>
      <c r="S356" s="79"/>
      <c r="T356" s="79"/>
      <c r="U356" s="79"/>
      <c r="V356" s="79"/>
      <c r="W356" s="79"/>
      <c r="X356" s="79"/>
      <c r="Y356" s="79"/>
      <c r="Z356" s="79"/>
      <c r="AA356" s="79"/>
      <c r="AB356" s="79"/>
      <c r="AC356" s="79"/>
      <c r="AD356" s="79"/>
      <c r="AE356" s="79"/>
      <c r="AF356" s="79"/>
      <c r="AG356" s="79"/>
      <c r="AH356" s="79"/>
      <c r="AI356" s="79"/>
      <c r="AJ356" s="79"/>
      <c r="AK356" s="79"/>
      <c r="AL356" s="79"/>
      <c r="AM356" s="79"/>
    </row>
    <row r="357" spans="1:39" ht="15.75" customHeight="1">
      <c r="A357" s="29"/>
      <c r="B357" s="79"/>
      <c r="C357" s="79"/>
      <c r="D357" s="29"/>
      <c r="E357" s="79"/>
      <c r="F357" s="79"/>
      <c r="G357" s="79"/>
      <c r="H357" s="79"/>
      <c r="I357" s="79"/>
      <c r="J357" s="79"/>
      <c r="K357" s="79"/>
      <c r="L357" s="79"/>
      <c r="M357" s="79"/>
      <c r="N357" s="79"/>
      <c r="O357" s="79"/>
      <c r="P357" s="79"/>
      <c r="Q357" s="79"/>
      <c r="R357" s="79"/>
      <c r="S357" s="79"/>
      <c r="T357" s="79"/>
      <c r="U357" s="79"/>
      <c r="V357" s="79"/>
      <c r="W357" s="79"/>
      <c r="X357" s="79"/>
      <c r="Y357" s="79"/>
      <c r="Z357" s="79"/>
      <c r="AA357" s="79"/>
      <c r="AB357" s="79"/>
      <c r="AC357" s="79"/>
      <c r="AD357" s="79"/>
      <c r="AE357" s="79"/>
      <c r="AF357" s="79"/>
      <c r="AG357" s="79"/>
      <c r="AH357" s="79"/>
      <c r="AI357" s="79"/>
      <c r="AJ357" s="79"/>
      <c r="AK357" s="79"/>
      <c r="AL357" s="79"/>
      <c r="AM357" s="79"/>
    </row>
    <row r="358" spans="1:39" ht="15.75" customHeight="1">
      <c r="A358" s="29"/>
      <c r="B358" s="79"/>
      <c r="C358" s="79"/>
      <c r="D358" s="29"/>
      <c r="E358" s="79"/>
      <c r="F358" s="79"/>
      <c r="G358" s="79"/>
      <c r="H358" s="79"/>
      <c r="I358" s="79"/>
      <c r="J358" s="79"/>
      <c r="K358" s="79"/>
      <c r="L358" s="79"/>
      <c r="M358" s="79"/>
      <c r="N358" s="79"/>
      <c r="O358" s="79"/>
      <c r="P358" s="79"/>
      <c r="Q358" s="79"/>
      <c r="R358" s="79"/>
      <c r="S358" s="79"/>
      <c r="T358" s="79"/>
      <c r="U358" s="79"/>
      <c r="V358" s="79"/>
      <c r="W358" s="79"/>
      <c r="X358" s="79"/>
      <c r="Y358" s="79"/>
      <c r="Z358" s="79"/>
      <c r="AA358" s="79"/>
      <c r="AB358" s="79"/>
      <c r="AC358" s="79"/>
      <c r="AD358" s="79"/>
      <c r="AE358" s="79"/>
      <c r="AF358" s="79"/>
      <c r="AG358" s="79"/>
      <c r="AH358" s="79"/>
      <c r="AI358" s="79"/>
      <c r="AJ358" s="79"/>
      <c r="AK358" s="79"/>
      <c r="AL358" s="79"/>
      <c r="AM358" s="79"/>
    </row>
    <row r="359" spans="1:39" ht="15.75" customHeight="1">
      <c r="A359" s="29"/>
      <c r="B359" s="79"/>
      <c r="C359" s="79"/>
      <c r="D359" s="29"/>
      <c r="E359" s="79"/>
      <c r="F359" s="79"/>
      <c r="G359" s="79"/>
      <c r="H359" s="79"/>
      <c r="I359" s="79"/>
      <c r="J359" s="79"/>
      <c r="K359" s="79"/>
      <c r="L359" s="79"/>
      <c r="M359" s="79"/>
      <c r="N359" s="79"/>
      <c r="O359" s="79"/>
      <c r="P359" s="79"/>
      <c r="Q359" s="79"/>
      <c r="R359" s="79"/>
      <c r="S359" s="79"/>
      <c r="T359" s="79"/>
      <c r="U359" s="79"/>
      <c r="V359" s="79"/>
      <c r="W359" s="79"/>
      <c r="X359" s="79"/>
      <c r="Y359" s="79"/>
      <c r="Z359" s="79"/>
      <c r="AA359" s="79"/>
      <c r="AB359" s="79"/>
      <c r="AC359" s="79"/>
      <c r="AD359" s="79"/>
      <c r="AE359" s="79"/>
      <c r="AF359" s="79"/>
      <c r="AG359" s="79"/>
      <c r="AH359" s="79"/>
      <c r="AI359" s="79"/>
      <c r="AJ359" s="79"/>
      <c r="AK359" s="79"/>
      <c r="AL359" s="79"/>
      <c r="AM359" s="79"/>
    </row>
    <row r="360" spans="1:39" ht="15.75" customHeight="1">
      <c r="A360" s="29"/>
      <c r="B360" s="79"/>
      <c r="C360" s="79"/>
      <c r="D360" s="29"/>
      <c r="E360" s="79"/>
      <c r="F360" s="79"/>
      <c r="G360" s="79"/>
      <c r="H360" s="79"/>
      <c r="I360" s="79"/>
      <c r="J360" s="79"/>
      <c r="K360" s="79"/>
      <c r="L360" s="79"/>
      <c r="M360" s="79"/>
      <c r="N360" s="79"/>
      <c r="O360" s="79"/>
      <c r="P360" s="79"/>
      <c r="Q360" s="79"/>
      <c r="R360" s="79"/>
      <c r="S360" s="79"/>
      <c r="T360" s="79"/>
      <c r="U360" s="79"/>
      <c r="V360" s="79"/>
      <c r="W360" s="79"/>
      <c r="X360" s="79"/>
      <c r="Y360" s="79"/>
      <c r="Z360" s="79"/>
      <c r="AA360" s="79"/>
      <c r="AB360" s="79"/>
      <c r="AC360" s="79"/>
      <c r="AD360" s="79"/>
      <c r="AE360" s="79"/>
      <c r="AF360" s="79"/>
      <c r="AG360" s="79"/>
      <c r="AH360" s="79"/>
      <c r="AI360" s="79"/>
      <c r="AJ360" s="79"/>
      <c r="AK360" s="79"/>
      <c r="AL360" s="79"/>
      <c r="AM360" s="79"/>
    </row>
    <row r="361" spans="1:39" ht="15.75" customHeight="1">
      <c r="A361" s="29"/>
      <c r="B361" s="79"/>
      <c r="C361" s="79"/>
      <c r="D361" s="29"/>
      <c r="E361" s="79"/>
      <c r="F361" s="79"/>
      <c r="G361" s="79"/>
      <c r="H361" s="79"/>
      <c r="I361" s="79"/>
      <c r="J361" s="79"/>
      <c r="K361" s="79"/>
      <c r="L361" s="79"/>
      <c r="M361" s="79"/>
      <c r="N361" s="79"/>
      <c r="O361" s="79"/>
      <c r="P361" s="79"/>
      <c r="Q361" s="79"/>
      <c r="R361" s="79"/>
      <c r="S361" s="79"/>
      <c r="T361" s="79"/>
      <c r="U361" s="79"/>
      <c r="V361" s="79"/>
      <c r="W361" s="79"/>
      <c r="X361" s="79"/>
      <c r="Y361" s="79"/>
      <c r="Z361" s="79"/>
      <c r="AA361" s="79"/>
      <c r="AB361" s="79"/>
      <c r="AC361" s="79"/>
      <c r="AD361" s="79"/>
      <c r="AE361" s="79"/>
      <c r="AF361" s="79"/>
      <c r="AG361" s="79"/>
      <c r="AH361" s="79"/>
      <c r="AI361" s="79"/>
      <c r="AJ361" s="79"/>
      <c r="AK361" s="79"/>
      <c r="AL361" s="79"/>
      <c r="AM361" s="79"/>
    </row>
    <row r="362" spans="1:39" ht="15.75" customHeight="1">
      <c r="A362" s="29"/>
      <c r="B362" s="79"/>
      <c r="C362" s="79"/>
      <c r="D362" s="29"/>
      <c r="E362" s="79"/>
      <c r="F362" s="79"/>
      <c r="G362" s="79"/>
      <c r="H362" s="79"/>
      <c r="I362" s="79"/>
      <c r="J362" s="79"/>
      <c r="K362" s="79"/>
      <c r="L362" s="79"/>
      <c r="M362" s="79"/>
      <c r="N362" s="79"/>
      <c r="O362" s="79"/>
      <c r="P362" s="79"/>
      <c r="Q362" s="79"/>
      <c r="R362" s="79"/>
      <c r="S362" s="79"/>
      <c r="T362" s="79"/>
      <c r="U362" s="79"/>
      <c r="V362" s="79"/>
      <c r="W362" s="79"/>
      <c r="X362" s="79"/>
      <c r="Y362" s="79"/>
      <c r="Z362" s="79"/>
      <c r="AA362" s="79"/>
      <c r="AB362" s="79"/>
      <c r="AC362" s="79"/>
      <c r="AD362" s="79"/>
      <c r="AE362" s="79"/>
      <c r="AF362" s="79"/>
      <c r="AG362" s="79"/>
      <c r="AH362" s="79"/>
      <c r="AI362" s="79"/>
      <c r="AJ362" s="79"/>
      <c r="AK362" s="79"/>
      <c r="AL362" s="79"/>
      <c r="AM362" s="79"/>
    </row>
    <row r="363" spans="1:39" ht="15.75" customHeight="1">
      <c r="A363" s="29"/>
      <c r="B363" s="79"/>
      <c r="C363" s="79"/>
      <c r="D363" s="29"/>
      <c r="E363" s="79"/>
      <c r="F363" s="79"/>
      <c r="G363" s="79"/>
      <c r="H363" s="79"/>
      <c r="I363" s="79"/>
      <c r="J363" s="79"/>
      <c r="K363" s="79"/>
      <c r="L363" s="79"/>
      <c r="M363" s="79"/>
      <c r="N363" s="79"/>
      <c r="O363" s="79"/>
      <c r="P363" s="79"/>
      <c r="Q363" s="79"/>
      <c r="R363" s="79"/>
      <c r="S363" s="79"/>
      <c r="T363" s="79"/>
      <c r="U363" s="79"/>
      <c r="V363" s="79"/>
      <c r="W363" s="79"/>
      <c r="X363" s="79"/>
      <c r="Y363" s="79"/>
      <c r="Z363" s="79"/>
      <c r="AA363" s="79"/>
      <c r="AB363" s="79"/>
      <c r="AC363" s="79"/>
      <c r="AD363" s="79"/>
      <c r="AE363" s="79"/>
      <c r="AF363" s="79"/>
      <c r="AG363" s="79"/>
      <c r="AH363" s="79"/>
      <c r="AI363" s="79"/>
      <c r="AJ363" s="79"/>
      <c r="AK363" s="79"/>
      <c r="AL363" s="79"/>
      <c r="AM363" s="79"/>
    </row>
    <row r="364" spans="1:39" ht="15.75" customHeight="1">
      <c r="A364" s="29"/>
      <c r="B364" s="79"/>
      <c r="C364" s="79"/>
      <c r="D364" s="29"/>
      <c r="E364" s="79"/>
      <c r="F364" s="79"/>
      <c r="G364" s="79"/>
      <c r="H364" s="79"/>
      <c r="I364" s="79"/>
      <c r="J364" s="79"/>
      <c r="K364" s="79"/>
      <c r="L364" s="79"/>
      <c r="M364" s="79"/>
      <c r="N364" s="79"/>
      <c r="O364" s="79"/>
      <c r="P364" s="79"/>
      <c r="Q364" s="79"/>
      <c r="R364" s="79"/>
      <c r="S364" s="79"/>
      <c r="T364" s="79"/>
      <c r="U364" s="79"/>
      <c r="V364" s="79"/>
      <c r="W364" s="79"/>
      <c r="X364" s="79"/>
      <c r="Y364" s="79"/>
      <c r="Z364" s="79"/>
      <c r="AA364" s="79"/>
      <c r="AB364" s="79"/>
      <c r="AC364" s="79"/>
      <c r="AD364" s="79"/>
      <c r="AE364" s="79"/>
      <c r="AF364" s="79"/>
      <c r="AG364" s="79"/>
      <c r="AH364" s="79"/>
      <c r="AI364" s="79"/>
      <c r="AJ364" s="79"/>
      <c r="AK364" s="79"/>
      <c r="AL364" s="79"/>
      <c r="AM364" s="79"/>
    </row>
    <row r="365" spans="1:39" ht="15.75" customHeight="1">
      <c r="A365" s="29"/>
      <c r="B365" s="79"/>
      <c r="C365" s="79"/>
      <c r="D365" s="29"/>
      <c r="E365" s="79"/>
      <c r="F365" s="79"/>
      <c r="G365" s="79"/>
      <c r="H365" s="79"/>
      <c r="I365" s="79"/>
      <c r="J365" s="79"/>
      <c r="K365" s="79"/>
      <c r="L365" s="79"/>
      <c r="M365" s="79"/>
      <c r="N365" s="79"/>
      <c r="O365" s="79"/>
      <c r="P365" s="79"/>
      <c r="Q365" s="79"/>
      <c r="R365" s="79"/>
      <c r="S365" s="79"/>
      <c r="T365" s="79"/>
      <c r="U365" s="79"/>
      <c r="V365" s="79"/>
      <c r="W365" s="79"/>
      <c r="X365" s="79"/>
      <c r="Y365" s="79"/>
      <c r="Z365" s="79"/>
      <c r="AA365" s="79"/>
      <c r="AB365" s="79"/>
      <c r="AC365" s="79"/>
      <c r="AD365" s="79"/>
      <c r="AE365" s="79"/>
      <c r="AF365" s="79"/>
      <c r="AG365" s="79"/>
      <c r="AH365" s="79"/>
      <c r="AI365" s="79"/>
      <c r="AJ365" s="79"/>
      <c r="AK365" s="79"/>
      <c r="AL365" s="79"/>
      <c r="AM365" s="79"/>
    </row>
    <row r="366" spans="1:39" ht="15.75" customHeight="1">
      <c r="A366" s="29"/>
      <c r="B366" s="79"/>
      <c r="C366" s="79"/>
      <c r="D366" s="29"/>
      <c r="E366" s="79"/>
      <c r="F366" s="79"/>
      <c r="G366" s="79"/>
      <c r="H366" s="79"/>
      <c r="I366" s="79"/>
      <c r="J366" s="79"/>
      <c r="K366" s="79"/>
      <c r="L366" s="79"/>
      <c r="M366" s="79"/>
      <c r="N366" s="79"/>
      <c r="O366" s="79"/>
      <c r="P366" s="79"/>
      <c r="Q366" s="79"/>
      <c r="R366" s="79"/>
      <c r="S366" s="79"/>
      <c r="T366" s="79"/>
      <c r="U366" s="79"/>
      <c r="V366" s="79"/>
      <c r="W366" s="79"/>
      <c r="X366" s="79"/>
      <c r="Y366" s="79"/>
      <c r="Z366" s="79"/>
      <c r="AA366" s="79"/>
      <c r="AB366" s="79"/>
      <c r="AC366" s="79"/>
      <c r="AD366" s="79"/>
      <c r="AE366" s="79"/>
      <c r="AF366" s="79"/>
      <c r="AG366" s="79"/>
      <c r="AH366" s="79"/>
      <c r="AI366" s="79"/>
      <c r="AJ366" s="79"/>
      <c r="AK366" s="79"/>
      <c r="AL366" s="79"/>
      <c r="AM366" s="79"/>
    </row>
    <row r="367" spans="1:39" ht="15.75" customHeight="1">
      <c r="A367" s="29"/>
      <c r="B367" s="79"/>
      <c r="C367" s="79"/>
      <c r="D367" s="29"/>
      <c r="E367" s="79"/>
      <c r="F367" s="79"/>
      <c r="G367" s="79"/>
      <c r="H367" s="79"/>
      <c r="I367" s="79"/>
      <c r="J367" s="79"/>
      <c r="K367" s="79"/>
      <c r="L367" s="79"/>
      <c r="M367" s="79"/>
      <c r="N367" s="79"/>
      <c r="O367" s="79"/>
      <c r="P367" s="79"/>
      <c r="Q367" s="79"/>
      <c r="R367" s="79"/>
      <c r="S367" s="79"/>
      <c r="T367" s="79"/>
      <c r="U367" s="79"/>
      <c r="V367" s="79"/>
      <c r="W367" s="79"/>
      <c r="X367" s="79"/>
      <c r="Y367" s="79"/>
      <c r="Z367" s="79"/>
      <c r="AA367" s="79"/>
      <c r="AB367" s="79"/>
      <c r="AC367" s="79"/>
      <c r="AD367" s="79"/>
      <c r="AE367" s="79"/>
      <c r="AF367" s="79"/>
      <c r="AG367" s="79"/>
      <c r="AH367" s="79"/>
      <c r="AI367" s="79"/>
      <c r="AJ367" s="79"/>
      <c r="AK367" s="79"/>
      <c r="AL367" s="79"/>
      <c r="AM367" s="79"/>
    </row>
    <row r="368" spans="1:39" ht="15.75" customHeight="1">
      <c r="A368" s="29"/>
      <c r="B368" s="79"/>
      <c r="C368" s="79"/>
      <c r="D368" s="29"/>
      <c r="E368" s="79"/>
      <c r="F368" s="79"/>
      <c r="G368" s="79"/>
      <c r="H368" s="79"/>
      <c r="I368" s="79"/>
      <c r="J368" s="79"/>
      <c r="K368" s="79"/>
      <c r="L368" s="79"/>
      <c r="M368" s="79"/>
      <c r="N368" s="79"/>
      <c r="O368" s="79"/>
      <c r="P368" s="79"/>
      <c r="Q368" s="79"/>
      <c r="R368" s="79"/>
      <c r="S368" s="79"/>
      <c r="T368" s="79"/>
      <c r="U368" s="79"/>
      <c r="V368" s="79"/>
      <c r="W368" s="79"/>
      <c r="X368" s="79"/>
      <c r="Y368" s="79"/>
      <c r="Z368" s="79"/>
      <c r="AA368" s="79"/>
      <c r="AB368" s="79"/>
      <c r="AC368" s="79"/>
      <c r="AD368" s="79"/>
      <c r="AE368" s="79"/>
      <c r="AF368" s="79"/>
      <c r="AG368" s="79"/>
      <c r="AH368" s="79"/>
      <c r="AI368" s="79"/>
      <c r="AJ368" s="79"/>
      <c r="AK368" s="79"/>
      <c r="AL368" s="79"/>
      <c r="AM368" s="79"/>
    </row>
    <row r="369" spans="1:39" ht="15.75" customHeight="1">
      <c r="A369" s="29"/>
      <c r="B369" s="79"/>
      <c r="C369" s="79"/>
      <c r="D369" s="29"/>
      <c r="E369" s="79"/>
      <c r="F369" s="79"/>
      <c r="G369" s="79"/>
      <c r="H369" s="79"/>
      <c r="I369" s="79"/>
      <c r="J369" s="79"/>
      <c r="K369" s="79"/>
      <c r="L369" s="79"/>
      <c r="M369" s="79"/>
      <c r="N369" s="79"/>
      <c r="O369" s="79"/>
      <c r="P369" s="79"/>
      <c r="Q369" s="79"/>
      <c r="R369" s="79"/>
      <c r="S369" s="79"/>
      <c r="T369" s="79"/>
      <c r="U369" s="79"/>
      <c r="V369" s="79"/>
      <c r="W369" s="79"/>
      <c r="X369" s="79"/>
      <c r="Y369" s="79"/>
      <c r="Z369" s="79"/>
      <c r="AA369" s="79"/>
      <c r="AB369" s="79"/>
      <c r="AC369" s="79"/>
      <c r="AD369" s="79"/>
      <c r="AE369" s="79"/>
      <c r="AF369" s="79"/>
      <c r="AG369" s="79"/>
      <c r="AH369" s="79"/>
      <c r="AI369" s="79"/>
      <c r="AJ369" s="79"/>
      <c r="AK369" s="79"/>
      <c r="AL369" s="79"/>
      <c r="AM369" s="79"/>
    </row>
    <row r="370" spans="1:39" ht="15.75" customHeight="1">
      <c r="A370" s="29"/>
      <c r="B370" s="79"/>
      <c r="C370" s="79"/>
      <c r="D370" s="29"/>
      <c r="E370" s="79"/>
      <c r="F370" s="79"/>
      <c r="G370" s="79"/>
      <c r="H370" s="79"/>
      <c r="I370" s="79"/>
      <c r="J370" s="79"/>
      <c r="K370" s="79"/>
      <c r="L370" s="79"/>
      <c r="M370" s="79"/>
      <c r="N370" s="79"/>
      <c r="O370" s="79"/>
      <c r="P370" s="79"/>
      <c r="Q370" s="79"/>
      <c r="R370" s="79"/>
      <c r="S370" s="79"/>
      <c r="T370" s="79"/>
      <c r="U370" s="79"/>
      <c r="V370" s="79"/>
      <c r="W370" s="79"/>
      <c r="X370" s="79"/>
      <c r="Y370" s="79"/>
      <c r="Z370" s="79"/>
      <c r="AA370" s="79"/>
      <c r="AB370" s="79"/>
      <c r="AC370" s="79"/>
      <c r="AD370" s="79"/>
      <c r="AE370" s="79"/>
      <c r="AF370" s="79"/>
      <c r="AG370" s="79"/>
      <c r="AH370" s="79"/>
      <c r="AI370" s="79"/>
      <c r="AJ370" s="79"/>
      <c r="AK370" s="79"/>
      <c r="AL370" s="79"/>
      <c r="AM370" s="79"/>
    </row>
    <row r="371" spans="1:39" ht="15.75" customHeight="1">
      <c r="A371" s="29"/>
      <c r="B371" s="79"/>
      <c r="C371" s="79"/>
      <c r="D371" s="29"/>
      <c r="E371" s="79"/>
      <c r="F371" s="79"/>
      <c r="G371" s="79"/>
      <c r="H371" s="79"/>
      <c r="I371" s="79"/>
      <c r="J371" s="79"/>
      <c r="K371" s="79"/>
      <c r="L371" s="79"/>
      <c r="M371" s="79"/>
      <c r="N371" s="79"/>
      <c r="O371" s="79"/>
      <c r="P371" s="79"/>
      <c r="Q371" s="79"/>
      <c r="R371" s="79"/>
      <c r="S371" s="79"/>
      <c r="T371" s="79"/>
      <c r="U371" s="79"/>
      <c r="V371" s="79"/>
      <c r="W371" s="79"/>
      <c r="X371" s="79"/>
      <c r="Y371" s="79"/>
      <c r="Z371" s="79"/>
      <c r="AA371" s="79"/>
      <c r="AB371" s="79"/>
      <c r="AC371" s="79"/>
      <c r="AD371" s="79"/>
      <c r="AE371" s="79"/>
      <c r="AF371" s="79"/>
      <c r="AG371" s="79"/>
      <c r="AH371" s="79"/>
      <c r="AI371" s="79"/>
      <c r="AJ371" s="79"/>
      <c r="AK371" s="79"/>
      <c r="AL371" s="79"/>
      <c r="AM371" s="79"/>
    </row>
    <row r="372" spans="1:39" ht="15.75" customHeight="1">
      <c r="A372" s="29"/>
      <c r="B372" s="79"/>
      <c r="C372" s="79"/>
      <c r="D372" s="29"/>
      <c r="E372" s="79"/>
      <c r="F372" s="79"/>
      <c r="G372" s="79"/>
      <c r="H372" s="79"/>
      <c r="I372" s="79"/>
      <c r="J372" s="79"/>
      <c r="K372" s="79"/>
      <c r="L372" s="79"/>
      <c r="M372" s="79"/>
      <c r="N372" s="79"/>
      <c r="O372" s="79"/>
      <c r="P372" s="79"/>
      <c r="Q372" s="79"/>
      <c r="R372" s="79"/>
      <c r="S372" s="79"/>
      <c r="T372" s="79"/>
      <c r="U372" s="79"/>
      <c r="V372" s="79"/>
      <c r="W372" s="79"/>
      <c r="X372" s="79"/>
      <c r="Y372" s="79"/>
      <c r="Z372" s="79"/>
      <c r="AA372" s="79"/>
      <c r="AB372" s="79"/>
      <c r="AC372" s="79"/>
      <c r="AD372" s="79"/>
      <c r="AE372" s="79"/>
      <c r="AF372" s="79"/>
      <c r="AG372" s="79"/>
      <c r="AH372" s="79"/>
      <c r="AI372" s="79"/>
      <c r="AJ372" s="79"/>
      <c r="AK372" s="79"/>
      <c r="AL372" s="79"/>
      <c r="AM372" s="79"/>
    </row>
    <row r="373" spans="1:39" ht="15.75" customHeight="1">
      <c r="A373" s="29"/>
      <c r="B373" s="79"/>
      <c r="C373" s="79"/>
      <c r="D373" s="29"/>
      <c r="E373" s="79"/>
      <c r="F373" s="79"/>
      <c r="G373" s="79"/>
      <c r="H373" s="79"/>
      <c r="I373" s="79"/>
      <c r="J373" s="79"/>
      <c r="K373" s="79"/>
      <c r="L373" s="79"/>
      <c r="M373" s="79"/>
      <c r="N373" s="79"/>
      <c r="O373" s="79"/>
      <c r="P373" s="79"/>
      <c r="Q373" s="79"/>
      <c r="R373" s="79"/>
      <c r="S373" s="79"/>
      <c r="T373" s="79"/>
      <c r="U373" s="79"/>
      <c r="V373" s="79"/>
      <c r="W373" s="79"/>
      <c r="X373" s="79"/>
      <c r="Y373" s="79"/>
      <c r="Z373" s="79"/>
      <c r="AA373" s="79"/>
      <c r="AB373" s="79"/>
      <c r="AC373" s="79"/>
      <c r="AD373" s="79"/>
      <c r="AE373" s="79"/>
      <c r="AF373" s="79"/>
      <c r="AG373" s="79"/>
      <c r="AH373" s="79"/>
      <c r="AI373" s="79"/>
      <c r="AJ373" s="79"/>
      <c r="AK373" s="79"/>
      <c r="AL373" s="79"/>
      <c r="AM373" s="79"/>
    </row>
    <row r="374" spans="1:39" ht="15.75" customHeight="1">
      <c r="A374" s="29"/>
      <c r="B374" s="79"/>
      <c r="C374" s="79"/>
      <c r="D374" s="29"/>
      <c r="E374" s="79"/>
      <c r="F374" s="79"/>
      <c r="G374" s="79"/>
      <c r="H374" s="79"/>
      <c r="I374" s="79"/>
      <c r="J374" s="79"/>
      <c r="K374" s="79"/>
      <c r="L374" s="79"/>
      <c r="M374" s="79"/>
      <c r="N374" s="79"/>
      <c r="O374" s="79"/>
      <c r="P374" s="79"/>
      <c r="Q374" s="79"/>
      <c r="R374" s="79"/>
      <c r="S374" s="79"/>
      <c r="T374" s="79"/>
      <c r="U374" s="79"/>
      <c r="V374" s="79"/>
      <c r="W374" s="79"/>
      <c r="X374" s="79"/>
      <c r="Y374" s="79"/>
      <c r="Z374" s="79"/>
      <c r="AA374" s="79"/>
      <c r="AB374" s="79"/>
      <c r="AC374" s="79"/>
      <c r="AD374" s="79"/>
      <c r="AE374" s="79"/>
      <c r="AF374" s="79"/>
      <c r="AG374" s="79"/>
      <c r="AH374" s="79"/>
      <c r="AI374" s="79"/>
      <c r="AJ374" s="79"/>
      <c r="AK374" s="79"/>
      <c r="AL374" s="79"/>
      <c r="AM374" s="79"/>
    </row>
    <row r="375" spans="1:39" ht="15.75" customHeight="1">
      <c r="A375" s="29"/>
      <c r="B375" s="79"/>
      <c r="C375" s="79"/>
      <c r="D375" s="29"/>
      <c r="E375" s="79"/>
      <c r="F375" s="79"/>
      <c r="G375" s="79"/>
      <c r="H375" s="79"/>
      <c r="I375" s="79"/>
      <c r="J375" s="79"/>
      <c r="K375" s="79"/>
      <c r="L375" s="79"/>
      <c r="M375" s="79"/>
      <c r="N375" s="79"/>
      <c r="O375" s="79"/>
      <c r="P375" s="79"/>
      <c r="Q375" s="79"/>
      <c r="R375" s="79"/>
      <c r="S375" s="79"/>
      <c r="T375" s="79"/>
      <c r="U375" s="79"/>
      <c r="V375" s="79"/>
      <c r="W375" s="79"/>
      <c r="X375" s="79"/>
      <c r="Y375" s="79"/>
      <c r="Z375" s="79"/>
      <c r="AA375" s="79"/>
      <c r="AB375" s="79"/>
      <c r="AC375" s="79"/>
      <c r="AD375" s="79"/>
      <c r="AE375" s="79"/>
      <c r="AF375" s="79"/>
      <c r="AG375" s="79"/>
      <c r="AH375" s="79"/>
      <c r="AI375" s="79"/>
      <c r="AJ375" s="79"/>
      <c r="AK375" s="79"/>
      <c r="AL375" s="79"/>
      <c r="AM375" s="79"/>
    </row>
    <row r="376" spans="1:39" ht="15.75" customHeight="1">
      <c r="A376" s="29"/>
      <c r="B376" s="79"/>
      <c r="C376" s="79"/>
      <c r="D376" s="29"/>
      <c r="E376" s="79"/>
      <c r="F376" s="79"/>
      <c r="G376" s="79"/>
      <c r="H376" s="79"/>
      <c r="I376" s="79"/>
      <c r="J376" s="79"/>
      <c r="K376" s="79"/>
      <c r="L376" s="79"/>
      <c r="M376" s="79"/>
      <c r="N376" s="79"/>
      <c r="O376" s="79"/>
      <c r="P376" s="79"/>
      <c r="Q376" s="79"/>
      <c r="R376" s="79"/>
      <c r="S376" s="79"/>
      <c r="T376" s="79"/>
      <c r="U376" s="79"/>
      <c r="V376" s="79"/>
      <c r="W376" s="79"/>
      <c r="X376" s="79"/>
      <c r="Y376" s="79"/>
      <c r="Z376" s="79"/>
      <c r="AA376" s="79"/>
      <c r="AB376" s="79"/>
      <c r="AC376" s="79"/>
      <c r="AD376" s="79"/>
      <c r="AE376" s="79"/>
      <c r="AF376" s="79"/>
      <c r="AG376" s="79"/>
      <c r="AH376" s="79"/>
      <c r="AI376" s="79"/>
      <c r="AJ376" s="79"/>
      <c r="AK376" s="79"/>
      <c r="AL376" s="79"/>
      <c r="AM376" s="79"/>
    </row>
    <row r="377" spans="1:39" ht="15.75" customHeight="1">
      <c r="A377" s="29"/>
      <c r="B377" s="79"/>
      <c r="C377" s="79"/>
      <c r="D377" s="29"/>
      <c r="E377" s="79"/>
      <c r="F377" s="79"/>
      <c r="G377" s="79"/>
      <c r="H377" s="79"/>
      <c r="I377" s="79"/>
      <c r="J377" s="79"/>
      <c r="K377" s="79"/>
      <c r="L377" s="79"/>
      <c r="M377" s="79"/>
      <c r="N377" s="79"/>
      <c r="O377" s="79"/>
      <c r="P377" s="79"/>
      <c r="Q377" s="79"/>
      <c r="R377" s="79"/>
      <c r="S377" s="79"/>
      <c r="T377" s="79"/>
      <c r="U377" s="79"/>
      <c r="V377" s="79"/>
      <c r="W377" s="79"/>
      <c r="X377" s="79"/>
      <c r="Y377" s="79"/>
      <c r="Z377" s="79"/>
      <c r="AA377" s="79"/>
      <c r="AB377" s="79"/>
      <c r="AC377" s="79"/>
      <c r="AD377" s="79"/>
      <c r="AE377" s="79"/>
      <c r="AF377" s="79"/>
      <c r="AG377" s="79"/>
      <c r="AH377" s="79"/>
      <c r="AI377" s="79"/>
      <c r="AJ377" s="79"/>
      <c r="AK377" s="79"/>
      <c r="AL377" s="79"/>
      <c r="AM377" s="79"/>
    </row>
    <row r="378" spans="1:39" ht="15.75" customHeight="1">
      <c r="A378" s="29"/>
      <c r="B378" s="79"/>
      <c r="C378" s="79"/>
      <c r="D378" s="29"/>
      <c r="E378" s="79"/>
      <c r="F378" s="79"/>
      <c r="G378" s="79"/>
      <c r="H378" s="79"/>
      <c r="I378" s="79"/>
      <c r="J378" s="79"/>
      <c r="K378" s="79"/>
      <c r="L378" s="79"/>
      <c r="M378" s="79"/>
      <c r="N378" s="79"/>
      <c r="O378" s="79"/>
      <c r="P378" s="79"/>
      <c r="Q378" s="79"/>
      <c r="R378" s="79"/>
      <c r="S378" s="79"/>
      <c r="T378" s="79"/>
      <c r="U378" s="79"/>
      <c r="V378" s="79"/>
      <c r="W378" s="79"/>
      <c r="X378" s="79"/>
      <c r="Y378" s="79"/>
      <c r="Z378" s="79"/>
      <c r="AA378" s="79"/>
      <c r="AB378" s="79"/>
      <c r="AC378" s="79"/>
      <c r="AD378" s="79"/>
      <c r="AE378" s="79"/>
      <c r="AF378" s="79"/>
      <c r="AG378" s="79"/>
      <c r="AH378" s="79"/>
      <c r="AI378" s="79"/>
      <c r="AJ378" s="79"/>
      <c r="AK378" s="79"/>
      <c r="AL378" s="79"/>
      <c r="AM378" s="79"/>
    </row>
    <row r="379" spans="1:39" ht="15.75" customHeight="1">
      <c r="A379" s="29"/>
      <c r="B379" s="79"/>
      <c r="C379" s="79"/>
      <c r="D379" s="29"/>
      <c r="E379" s="79"/>
      <c r="F379" s="79"/>
      <c r="G379" s="79"/>
      <c r="H379" s="79"/>
      <c r="I379" s="79"/>
      <c r="J379" s="79"/>
      <c r="K379" s="79"/>
      <c r="L379" s="79"/>
      <c r="M379" s="79"/>
      <c r="N379" s="79"/>
      <c r="O379" s="79"/>
      <c r="P379" s="79"/>
      <c r="Q379" s="79"/>
      <c r="R379" s="79"/>
      <c r="S379" s="79"/>
      <c r="T379" s="79"/>
      <c r="U379" s="79"/>
      <c r="V379" s="79"/>
      <c r="W379" s="79"/>
      <c r="X379" s="79"/>
      <c r="Y379" s="79"/>
      <c r="Z379" s="79"/>
      <c r="AA379" s="79"/>
      <c r="AB379" s="79"/>
      <c r="AC379" s="79"/>
      <c r="AD379" s="79"/>
      <c r="AE379" s="79"/>
      <c r="AF379" s="79"/>
      <c r="AG379" s="79"/>
      <c r="AH379" s="79"/>
      <c r="AI379" s="79"/>
      <c r="AJ379" s="79"/>
      <c r="AK379" s="79"/>
      <c r="AL379" s="79"/>
      <c r="AM379" s="79"/>
    </row>
    <row r="380" spans="1:39" ht="15.75" customHeight="1">
      <c r="A380" s="29"/>
      <c r="B380" s="79"/>
      <c r="C380" s="79"/>
      <c r="D380" s="29"/>
      <c r="E380" s="79"/>
      <c r="F380" s="79"/>
      <c r="G380" s="79"/>
      <c r="H380" s="79"/>
      <c r="I380" s="79"/>
      <c r="J380" s="79"/>
      <c r="K380" s="79"/>
      <c r="L380" s="79"/>
      <c r="M380" s="79"/>
      <c r="N380" s="79"/>
      <c r="O380" s="79"/>
      <c r="P380" s="79"/>
      <c r="Q380" s="79"/>
      <c r="R380" s="79"/>
      <c r="S380" s="79"/>
      <c r="T380" s="79"/>
      <c r="U380" s="79"/>
      <c r="V380" s="79"/>
      <c r="W380" s="79"/>
      <c r="X380" s="79"/>
      <c r="Y380" s="79"/>
      <c r="Z380" s="79"/>
      <c r="AA380" s="79"/>
      <c r="AB380" s="79"/>
      <c r="AC380" s="79"/>
      <c r="AD380" s="79"/>
      <c r="AE380" s="79"/>
      <c r="AF380" s="79"/>
      <c r="AG380" s="79"/>
      <c r="AH380" s="79"/>
      <c r="AI380" s="79"/>
      <c r="AJ380" s="79"/>
      <c r="AK380" s="79"/>
      <c r="AL380" s="79"/>
      <c r="AM380" s="79"/>
    </row>
    <row r="381" spans="1:39" ht="15.75" customHeight="1">
      <c r="A381" s="29"/>
      <c r="B381" s="79"/>
      <c r="C381" s="79"/>
      <c r="D381" s="29"/>
      <c r="E381" s="79"/>
      <c r="F381" s="79"/>
      <c r="G381" s="79"/>
      <c r="H381" s="79"/>
      <c r="I381" s="79"/>
      <c r="J381" s="79"/>
      <c r="K381" s="79"/>
      <c r="L381" s="79"/>
      <c r="M381" s="79"/>
      <c r="N381" s="79"/>
      <c r="O381" s="79"/>
      <c r="P381" s="79"/>
      <c r="Q381" s="79"/>
      <c r="R381" s="79"/>
      <c r="S381" s="79"/>
      <c r="T381" s="79"/>
      <c r="U381" s="79"/>
      <c r="V381" s="79"/>
      <c r="W381" s="79"/>
      <c r="X381" s="79"/>
      <c r="Y381" s="79"/>
      <c r="Z381" s="79"/>
      <c r="AA381" s="79"/>
      <c r="AB381" s="79"/>
      <c r="AC381" s="79"/>
      <c r="AD381" s="79"/>
      <c r="AE381" s="79"/>
      <c r="AF381" s="79"/>
      <c r="AG381" s="79"/>
      <c r="AH381" s="79"/>
      <c r="AI381" s="79"/>
      <c r="AJ381" s="79"/>
      <c r="AK381" s="79"/>
      <c r="AL381" s="79"/>
      <c r="AM381" s="79"/>
    </row>
    <row r="382" spans="1:39" ht="15.75" customHeight="1">
      <c r="A382" s="29"/>
      <c r="B382" s="79"/>
      <c r="C382" s="79"/>
      <c r="D382" s="29"/>
      <c r="E382" s="79"/>
      <c r="F382" s="79"/>
      <c r="G382" s="79"/>
      <c r="H382" s="79"/>
      <c r="I382" s="79"/>
      <c r="J382" s="79"/>
      <c r="K382" s="79"/>
      <c r="L382" s="79"/>
      <c r="M382" s="79"/>
      <c r="N382" s="79"/>
      <c r="O382" s="79"/>
      <c r="P382" s="79"/>
      <c r="Q382" s="79"/>
      <c r="R382" s="79"/>
      <c r="S382" s="79"/>
      <c r="T382" s="79"/>
      <c r="U382" s="79"/>
      <c r="V382" s="79"/>
      <c r="W382" s="79"/>
      <c r="X382" s="79"/>
      <c r="Y382" s="79"/>
      <c r="Z382" s="79"/>
      <c r="AA382" s="79"/>
      <c r="AB382" s="79"/>
      <c r="AC382" s="79"/>
      <c r="AD382" s="79"/>
      <c r="AE382" s="79"/>
      <c r="AF382" s="79"/>
      <c r="AG382" s="79"/>
      <c r="AH382" s="79"/>
      <c r="AI382" s="79"/>
      <c r="AJ382" s="79"/>
      <c r="AK382" s="79"/>
      <c r="AL382" s="79"/>
      <c r="AM382" s="79"/>
    </row>
    <row r="383" spans="1:39" ht="15.75" customHeight="1">
      <c r="A383" s="29"/>
      <c r="B383" s="79"/>
      <c r="C383" s="79"/>
      <c r="D383" s="29"/>
      <c r="E383" s="79"/>
      <c r="F383" s="79"/>
      <c r="G383" s="79"/>
      <c r="H383" s="79"/>
      <c r="I383" s="79"/>
      <c r="J383" s="79"/>
      <c r="K383" s="79"/>
      <c r="L383" s="79"/>
      <c r="M383" s="79"/>
      <c r="N383" s="79"/>
      <c r="O383" s="79"/>
      <c r="P383" s="79"/>
      <c r="Q383" s="79"/>
      <c r="R383" s="79"/>
      <c r="S383" s="79"/>
      <c r="T383" s="79"/>
      <c r="U383" s="79"/>
      <c r="V383" s="79"/>
      <c r="W383" s="79"/>
      <c r="X383" s="79"/>
      <c r="Y383" s="79"/>
      <c r="Z383" s="79"/>
      <c r="AA383" s="79"/>
      <c r="AB383" s="79"/>
      <c r="AC383" s="79"/>
      <c r="AD383" s="79"/>
      <c r="AE383" s="79"/>
      <c r="AF383" s="79"/>
      <c r="AG383" s="79"/>
      <c r="AH383" s="79"/>
      <c r="AI383" s="79"/>
      <c r="AJ383" s="79"/>
      <c r="AK383" s="79"/>
      <c r="AL383" s="79"/>
      <c r="AM383" s="79"/>
    </row>
    <row r="384" spans="1:39" ht="15.75" customHeight="1">
      <c r="A384" s="29"/>
      <c r="B384" s="79"/>
      <c r="C384" s="79"/>
      <c r="D384" s="29"/>
      <c r="E384" s="79"/>
      <c r="F384" s="79"/>
      <c r="G384" s="79"/>
      <c r="H384" s="79"/>
      <c r="I384" s="79"/>
      <c r="J384" s="79"/>
      <c r="K384" s="79"/>
      <c r="L384" s="79"/>
      <c r="M384" s="79"/>
      <c r="N384" s="79"/>
      <c r="O384" s="79"/>
      <c r="P384" s="79"/>
      <c r="Q384" s="79"/>
      <c r="R384" s="79"/>
      <c r="S384" s="79"/>
      <c r="T384" s="79"/>
      <c r="U384" s="79"/>
      <c r="V384" s="79"/>
      <c r="W384" s="79"/>
      <c r="X384" s="79"/>
      <c r="Y384" s="79"/>
      <c r="Z384" s="79"/>
      <c r="AA384" s="79"/>
      <c r="AB384" s="79"/>
      <c r="AC384" s="79"/>
      <c r="AD384" s="79"/>
      <c r="AE384" s="79"/>
      <c r="AF384" s="79"/>
      <c r="AG384" s="79"/>
      <c r="AH384" s="79"/>
      <c r="AI384" s="79"/>
      <c r="AJ384" s="79"/>
      <c r="AK384" s="79"/>
      <c r="AL384" s="79"/>
      <c r="AM384" s="79"/>
    </row>
    <row r="385" spans="1:39" ht="15.75" customHeight="1">
      <c r="A385" s="29"/>
      <c r="B385" s="79"/>
      <c r="C385" s="79"/>
      <c r="D385" s="29"/>
      <c r="E385" s="79"/>
      <c r="F385" s="79"/>
      <c r="G385" s="79"/>
      <c r="H385" s="79"/>
      <c r="I385" s="79"/>
      <c r="J385" s="79"/>
      <c r="K385" s="79"/>
      <c r="L385" s="79"/>
      <c r="M385" s="79"/>
      <c r="N385" s="79"/>
      <c r="O385" s="79"/>
      <c r="P385" s="79"/>
      <c r="Q385" s="79"/>
      <c r="R385" s="79"/>
      <c r="S385" s="79"/>
      <c r="T385" s="79"/>
      <c r="U385" s="79"/>
      <c r="V385" s="79"/>
      <c r="W385" s="79"/>
      <c r="X385" s="79"/>
      <c r="Y385" s="79"/>
      <c r="Z385" s="79"/>
      <c r="AA385" s="79"/>
      <c r="AB385" s="79"/>
      <c r="AC385" s="79"/>
      <c r="AD385" s="79"/>
      <c r="AE385" s="79"/>
      <c r="AF385" s="79"/>
      <c r="AG385" s="79"/>
      <c r="AH385" s="79"/>
      <c r="AI385" s="79"/>
      <c r="AJ385" s="79"/>
      <c r="AK385" s="79"/>
      <c r="AL385" s="79"/>
      <c r="AM385" s="79"/>
    </row>
    <row r="386" spans="1:39" ht="15.75" customHeight="1">
      <c r="A386" s="29"/>
      <c r="B386" s="79"/>
      <c r="C386" s="79"/>
      <c r="D386" s="29"/>
      <c r="E386" s="79"/>
      <c r="F386" s="79"/>
      <c r="G386" s="79"/>
      <c r="H386" s="79"/>
      <c r="I386" s="79"/>
      <c r="J386" s="79"/>
      <c r="K386" s="79"/>
      <c r="L386" s="79"/>
      <c r="M386" s="79"/>
      <c r="N386" s="79"/>
      <c r="O386" s="79"/>
      <c r="P386" s="79"/>
      <c r="Q386" s="79"/>
      <c r="R386" s="79"/>
      <c r="S386" s="79"/>
      <c r="T386" s="79"/>
      <c r="U386" s="79"/>
      <c r="V386" s="79"/>
      <c r="W386" s="79"/>
      <c r="X386" s="79"/>
      <c r="Y386" s="79"/>
      <c r="Z386" s="79"/>
      <c r="AA386" s="79"/>
      <c r="AB386" s="79"/>
      <c r="AC386" s="79"/>
      <c r="AD386" s="79"/>
      <c r="AE386" s="79"/>
      <c r="AF386" s="79"/>
      <c r="AG386" s="79"/>
      <c r="AH386" s="79"/>
      <c r="AI386" s="79"/>
      <c r="AJ386" s="79"/>
      <c r="AK386" s="79"/>
      <c r="AL386" s="79"/>
      <c r="AM386" s="79"/>
    </row>
    <row r="387" spans="1:39" ht="15.75" customHeight="1">
      <c r="A387" s="29"/>
      <c r="B387" s="79"/>
      <c r="C387" s="79"/>
      <c r="D387" s="29"/>
      <c r="E387" s="79"/>
      <c r="F387" s="79"/>
      <c r="G387" s="79"/>
      <c r="H387" s="79"/>
      <c r="I387" s="79"/>
      <c r="J387" s="79"/>
      <c r="K387" s="79"/>
      <c r="L387" s="79"/>
      <c r="M387" s="79"/>
      <c r="N387" s="79"/>
      <c r="O387" s="79"/>
      <c r="P387" s="79"/>
      <c r="Q387" s="79"/>
      <c r="R387" s="79"/>
      <c r="S387" s="79"/>
      <c r="T387" s="79"/>
      <c r="U387" s="79"/>
      <c r="V387" s="79"/>
      <c r="W387" s="79"/>
      <c r="X387" s="79"/>
      <c r="Y387" s="79"/>
      <c r="Z387" s="79"/>
      <c r="AA387" s="79"/>
      <c r="AB387" s="79"/>
      <c r="AC387" s="79"/>
      <c r="AD387" s="79"/>
      <c r="AE387" s="79"/>
      <c r="AF387" s="79"/>
      <c r="AG387" s="79"/>
      <c r="AH387" s="79"/>
      <c r="AI387" s="79"/>
      <c r="AJ387" s="79"/>
      <c r="AK387" s="79"/>
      <c r="AL387" s="79"/>
      <c r="AM387" s="79"/>
    </row>
    <row r="388" spans="1:39" ht="15.75" customHeight="1">
      <c r="A388" s="29"/>
      <c r="B388" s="79"/>
      <c r="C388" s="79"/>
      <c r="D388" s="29"/>
      <c r="E388" s="79"/>
      <c r="F388" s="79"/>
      <c r="G388" s="79"/>
      <c r="H388" s="79"/>
      <c r="I388" s="79"/>
      <c r="J388" s="79"/>
      <c r="K388" s="79"/>
      <c r="L388" s="79"/>
      <c r="M388" s="79"/>
      <c r="N388" s="79"/>
      <c r="O388" s="79"/>
      <c r="P388" s="79"/>
      <c r="Q388" s="79"/>
      <c r="R388" s="79"/>
      <c r="S388" s="79"/>
      <c r="T388" s="79"/>
      <c r="U388" s="79"/>
      <c r="V388" s="79"/>
      <c r="W388" s="79"/>
      <c r="X388" s="79"/>
      <c r="Y388" s="79"/>
      <c r="Z388" s="79"/>
      <c r="AA388" s="79"/>
      <c r="AB388" s="79"/>
      <c r="AC388" s="79"/>
      <c r="AD388" s="79"/>
      <c r="AE388" s="79"/>
      <c r="AF388" s="79"/>
      <c r="AG388" s="79"/>
      <c r="AH388" s="79"/>
      <c r="AI388" s="79"/>
      <c r="AJ388" s="79"/>
      <c r="AK388" s="79"/>
      <c r="AL388" s="79"/>
      <c r="AM388" s="79"/>
    </row>
    <row r="389" spans="1:39" ht="15.75" customHeight="1">
      <c r="A389" s="29"/>
      <c r="B389" s="79"/>
      <c r="C389" s="79"/>
      <c r="D389" s="29"/>
      <c r="E389" s="79"/>
      <c r="F389" s="79"/>
      <c r="G389" s="79"/>
      <c r="H389" s="79"/>
      <c r="I389" s="79"/>
      <c r="J389" s="79"/>
      <c r="K389" s="79"/>
      <c r="L389" s="79"/>
      <c r="M389" s="79"/>
      <c r="N389" s="79"/>
      <c r="O389" s="79"/>
      <c r="P389" s="79"/>
      <c r="Q389" s="79"/>
      <c r="R389" s="79"/>
      <c r="S389" s="79"/>
      <c r="T389" s="79"/>
      <c r="U389" s="79"/>
      <c r="V389" s="79"/>
      <c r="W389" s="79"/>
      <c r="X389" s="79"/>
      <c r="Y389" s="79"/>
      <c r="Z389" s="79"/>
      <c r="AA389" s="79"/>
      <c r="AB389" s="79"/>
      <c r="AC389" s="79"/>
      <c r="AD389" s="79"/>
      <c r="AE389" s="79"/>
      <c r="AF389" s="79"/>
      <c r="AG389" s="79"/>
      <c r="AH389" s="79"/>
      <c r="AI389" s="79"/>
      <c r="AJ389" s="79"/>
      <c r="AK389" s="79"/>
      <c r="AL389" s="79"/>
      <c r="AM389" s="79"/>
    </row>
    <row r="390" spans="1:39" ht="15.75" customHeight="1">
      <c r="A390" s="29"/>
      <c r="B390" s="79"/>
      <c r="C390" s="79"/>
      <c r="D390" s="29"/>
      <c r="E390" s="79"/>
      <c r="F390" s="79"/>
      <c r="G390" s="79"/>
      <c r="H390" s="79"/>
      <c r="I390" s="79"/>
      <c r="J390" s="79"/>
      <c r="K390" s="79"/>
      <c r="L390" s="79"/>
      <c r="M390" s="79"/>
      <c r="N390" s="79"/>
      <c r="O390" s="79"/>
      <c r="P390" s="79"/>
      <c r="Q390" s="79"/>
      <c r="R390" s="79"/>
      <c r="S390" s="79"/>
      <c r="T390" s="79"/>
      <c r="U390" s="79"/>
      <c r="V390" s="79"/>
      <c r="W390" s="79"/>
      <c r="X390" s="79"/>
      <c r="Y390" s="79"/>
      <c r="Z390" s="79"/>
      <c r="AA390" s="79"/>
      <c r="AB390" s="79"/>
      <c r="AC390" s="79"/>
      <c r="AD390" s="79"/>
      <c r="AE390" s="79"/>
      <c r="AF390" s="79"/>
      <c r="AG390" s="79"/>
      <c r="AH390" s="79"/>
      <c r="AI390" s="79"/>
      <c r="AJ390" s="79"/>
      <c r="AK390" s="79"/>
      <c r="AL390" s="79"/>
      <c r="AM390" s="79"/>
    </row>
    <row r="391" spans="1:39" ht="15.75" customHeight="1">
      <c r="A391" s="29"/>
      <c r="B391" s="79"/>
      <c r="C391" s="79"/>
      <c r="D391" s="29"/>
      <c r="E391" s="79"/>
      <c r="F391" s="79"/>
      <c r="G391" s="79"/>
      <c r="H391" s="79"/>
      <c r="I391" s="79"/>
      <c r="J391" s="79"/>
      <c r="K391" s="79"/>
      <c r="L391" s="79"/>
      <c r="M391" s="79"/>
      <c r="N391" s="79"/>
      <c r="O391" s="79"/>
      <c r="P391" s="79"/>
      <c r="Q391" s="79"/>
      <c r="R391" s="79"/>
      <c r="S391" s="79"/>
      <c r="T391" s="79"/>
      <c r="U391" s="79"/>
      <c r="V391" s="79"/>
      <c r="W391" s="79"/>
      <c r="X391" s="79"/>
      <c r="Y391" s="79"/>
      <c r="Z391" s="79"/>
      <c r="AA391" s="79"/>
      <c r="AB391" s="79"/>
      <c r="AC391" s="79"/>
      <c r="AD391" s="79"/>
      <c r="AE391" s="79"/>
      <c r="AF391" s="79"/>
      <c r="AG391" s="79"/>
      <c r="AH391" s="79"/>
      <c r="AI391" s="79"/>
      <c r="AJ391" s="79"/>
      <c r="AK391" s="79"/>
      <c r="AL391" s="79"/>
      <c r="AM391" s="79"/>
    </row>
    <row r="392" spans="1:39" ht="15.75" customHeight="1">
      <c r="A392" s="29"/>
      <c r="B392" s="79"/>
      <c r="C392" s="79"/>
      <c r="D392" s="29"/>
      <c r="E392" s="79"/>
      <c r="F392" s="79"/>
      <c r="G392" s="79"/>
      <c r="H392" s="79"/>
      <c r="I392" s="79"/>
      <c r="J392" s="79"/>
      <c r="K392" s="79"/>
      <c r="L392" s="79"/>
      <c r="M392" s="79"/>
      <c r="N392" s="79"/>
      <c r="O392" s="79"/>
      <c r="P392" s="79"/>
      <c r="Q392" s="79"/>
      <c r="R392" s="79"/>
      <c r="S392" s="79"/>
      <c r="T392" s="79"/>
      <c r="U392" s="79"/>
      <c r="V392" s="79"/>
      <c r="W392" s="79"/>
      <c r="X392" s="79"/>
      <c r="Y392" s="79"/>
      <c r="Z392" s="79"/>
      <c r="AA392" s="79"/>
      <c r="AB392" s="79"/>
      <c r="AC392" s="79"/>
      <c r="AD392" s="79"/>
      <c r="AE392" s="79"/>
      <c r="AF392" s="79"/>
      <c r="AG392" s="79"/>
      <c r="AH392" s="79"/>
      <c r="AI392" s="79"/>
      <c r="AJ392" s="79"/>
      <c r="AK392" s="79"/>
      <c r="AL392" s="79"/>
      <c r="AM392" s="79"/>
    </row>
    <row r="393" spans="1:39" ht="15.75" customHeight="1">
      <c r="A393" s="29"/>
      <c r="B393" s="79"/>
      <c r="C393" s="79"/>
      <c r="D393" s="29"/>
      <c r="E393" s="79"/>
      <c r="F393" s="79"/>
      <c r="G393" s="79"/>
      <c r="H393" s="79"/>
      <c r="I393" s="79"/>
      <c r="J393" s="79"/>
      <c r="K393" s="79"/>
      <c r="L393" s="79"/>
      <c r="M393" s="79"/>
      <c r="N393" s="79"/>
      <c r="O393" s="79"/>
      <c r="P393" s="79"/>
      <c r="Q393" s="79"/>
      <c r="R393" s="79"/>
      <c r="S393" s="79"/>
      <c r="T393" s="79"/>
      <c r="U393" s="79"/>
      <c r="V393" s="79"/>
      <c r="W393" s="79"/>
      <c r="X393" s="79"/>
      <c r="Y393" s="79"/>
      <c r="Z393" s="79"/>
      <c r="AA393" s="79"/>
      <c r="AB393" s="79"/>
      <c r="AC393" s="79"/>
      <c r="AD393" s="79"/>
      <c r="AE393" s="79"/>
      <c r="AF393" s="79"/>
      <c r="AG393" s="79"/>
      <c r="AH393" s="79"/>
      <c r="AI393" s="79"/>
      <c r="AJ393" s="79"/>
      <c r="AK393" s="79"/>
      <c r="AL393" s="79"/>
      <c r="AM393" s="79"/>
    </row>
    <row r="394" spans="1:39" ht="15.75" customHeight="1">
      <c r="A394" s="29"/>
      <c r="B394" s="79"/>
      <c r="C394" s="79"/>
      <c r="D394" s="29"/>
      <c r="E394" s="79"/>
      <c r="F394" s="79"/>
      <c r="G394" s="79"/>
      <c r="H394" s="79"/>
      <c r="I394" s="79"/>
      <c r="J394" s="79"/>
      <c r="K394" s="79"/>
      <c r="L394" s="79"/>
      <c r="M394" s="79"/>
      <c r="N394" s="79"/>
      <c r="O394" s="79"/>
      <c r="P394" s="79"/>
      <c r="Q394" s="79"/>
      <c r="R394" s="79"/>
      <c r="S394" s="79"/>
      <c r="T394" s="79"/>
      <c r="U394" s="79"/>
      <c r="V394" s="79"/>
      <c r="W394" s="79"/>
      <c r="X394" s="79"/>
      <c r="Y394" s="79"/>
      <c r="Z394" s="79"/>
      <c r="AA394" s="79"/>
      <c r="AB394" s="79"/>
      <c r="AC394" s="79"/>
      <c r="AD394" s="79"/>
      <c r="AE394" s="79"/>
      <c r="AF394" s="79"/>
      <c r="AG394" s="79"/>
      <c r="AH394" s="79"/>
      <c r="AI394" s="79"/>
      <c r="AJ394" s="79"/>
      <c r="AK394" s="79"/>
      <c r="AL394" s="79"/>
      <c r="AM394" s="79"/>
    </row>
    <row r="395" spans="1:39" ht="15.75" customHeight="1">
      <c r="A395" s="29"/>
      <c r="B395" s="79"/>
      <c r="C395" s="79"/>
      <c r="D395" s="29"/>
      <c r="E395" s="79"/>
      <c r="F395" s="79"/>
      <c r="G395" s="79"/>
      <c r="H395" s="79"/>
      <c r="I395" s="79"/>
      <c r="J395" s="79"/>
      <c r="K395" s="79"/>
      <c r="L395" s="79"/>
      <c r="M395" s="79"/>
      <c r="N395" s="79"/>
      <c r="O395" s="79"/>
      <c r="P395" s="79"/>
      <c r="Q395" s="79"/>
      <c r="R395" s="79"/>
      <c r="S395" s="79"/>
      <c r="T395" s="79"/>
      <c r="U395" s="79"/>
      <c r="V395" s="79"/>
      <c r="W395" s="79"/>
      <c r="X395" s="79"/>
      <c r="Y395" s="79"/>
      <c r="Z395" s="79"/>
      <c r="AA395" s="79"/>
      <c r="AB395" s="79"/>
      <c r="AC395" s="79"/>
      <c r="AD395" s="79"/>
      <c r="AE395" s="79"/>
      <c r="AF395" s="79"/>
      <c r="AG395" s="79"/>
      <c r="AH395" s="79"/>
      <c r="AI395" s="79"/>
      <c r="AJ395" s="79"/>
      <c r="AK395" s="79"/>
      <c r="AL395" s="79"/>
      <c r="AM395" s="79"/>
    </row>
    <row r="396" spans="1:39" ht="15.75" customHeight="1">
      <c r="A396" s="29"/>
      <c r="B396" s="79"/>
      <c r="C396" s="79"/>
      <c r="D396" s="29"/>
      <c r="E396" s="79"/>
      <c r="F396" s="79"/>
      <c r="G396" s="79"/>
      <c r="H396" s="79"/>
      <c r="I396" s="79"/>
      <c r="J396" s="79"/>
      <c r="K396" s="79"/>
      <c r="L396" s="79"/>
      <c r="M396" s="79"/>
      <c r="N396" s="79"/>
      <c r="O396" s="79"/>
      <c r="P396" s="79"/>
      <c r="Q396" s="79"/>
      <c r="R396" s="79"/>
      <c r="S396" s="79"/>
      <c r="T396" s="79"/>
      <c r="U396" s="79"/>
      <c r="V396" s="79"/>
      <c r="W396" s="79"/>
      <c r="X396" s="79"/>
      <c r="Y396" s="79"/>
      <c r="Z396" s="79"/>
      <c r="AA396" s="79"/>
      <c r="AB396" s="79"/>
      <c r="AC396" s="79"/>
      <c r="AD396" s="79"/>
      <c r="AE396" s="79"/>
      <c r="AF396" s="79"/>
      <c r="AG396" s="79"/>
      <c r="AH396" s="79"/>
      <c r="AI396" s="79"/>
      <c r="AJ396" s="79"/>
      <c r="AK396" s="79"/>
      <c r="AL396" s="79"/>
      <c r="AM396" s="79"/>
    </row>
    <row r="397" spans="1:39" ht="15.75" customHeight="1">
      <c r="A397" s="29"/>
      <c r="B397" s="79"/>
      <c r="C397" s="79"/>
      <c r="D397" s="29"/>
      <c r="E397" s="79"/>
      <c r="F397" s="79"/>
      <c r="G397" s="79"/>
      <c r="H397" s="79"/>
      <c r="I397" s="79"/>
      <c r="J397" s="79"/>
      <c r="K397" s="79"/>
      <c r="L397" s="79"/>
      <c r="M397" s="79"/>
      <c r="N397" s="79"/>
      <c r="O397" s="79"/>
      <c r="P397" s="79"/>
      <c r="Q397" s="79"/>
      <c r="R397" s="79"/>
      <c r="S397" s="79"/>
      <c r="T397" s="79"/>
      <c r="U397" s="79"/>
      <c r="V397" s="79"/>
      <c r="W397" s="79"/>
      <c r="X397" s="79"/>
      <c r="Y397" s="79"/>
      <c r="Z397" s="79"/>
      <c r="AA397" s="79"/>
      <c r="AB397" s="79"/>
      <c r="AC397" s="79"/>
      <c r="AD397" s="79"/>
      <c r="AE397" s="79"/>
      <c r="AF397" s="79"/>
      <c r="AG397" s="79"/>
      <c r="AH397" s="79"/>
      <c r="AI397" s="79"/>
      <c r="AJ397" s="79"/>
      <c r="AK397" s="79"/>
      <c r="AL397" s="79"/>
      <c r="AM397" s="79"/>
    </row>
    <row r="398" spans="1:39" ht="15.75" customHeight="1">
      <c r="A398" s="29"/>
      <c r="B398" s="79"/>
      <c r="C398" s="79"/>
      <c r="D398" s="29"/>
      <c r="E398" s="79"/>
      <c r="F398" s="79"/>
      <c r="G398" s="79"/>
      <c r="H398" s="79"/>
      <c r="I398" s="79"/>
      <c r="J398" s="79"/>
      <c r="K398" s="79"/>
      <c r="L398" s="79"/>
      <c r="M398" s="79"/>
      <c r="N398" s="79"/>
      <c r="O398" s="79"/>
      <c r="P398" s="79"/>
      <c r="Q398" s="79"/>
      <c r="R398" s="79"/>
      <c r="S398" s="79"/>
      <c r="T398" s="79"/>
      <c r="U398" s="79"/>
      <c r="V398" s="79"/>
      <c r="W398" s="79"/>
      <c r="X398" s="79"/>
      <c r="Y398" s="79"/>
      <c r="Z398" s="79"/>
      <c r="AA398" s="79"/>
      <c r="AB398" s="79"/>
      <c r="AC398" s="79"/>
      <c r="AD398" s="79"/>
      <c r="AE398" s="79"/>
      <c r="AF398" s="79"/>
      <c r="AG398" s="79"/>
      <c r="AH398" s="79"/>
      <c r="AI398" s="79"/>
      <c r="AJ398" s="79"/>
      <c r="AK398" s="79"/>
      <c r="AL398" s="79"/>
      <c r="AM398" s="79"/>
    </row>
    <row r="399" spans="1:39" ht="15.75" customHeight="1">
      <c r="A399" s="29"/>
      <c r="B399" s="79"/>
      <c r="C399" s="79"/>
      <c r="D399" s="29"/>
      <c r="E399" s="79"/>
      <c r="F399" s="79"/>
      <c r="G399" s="79"/>
      <c r="H399" s="79"/>
      <c r="I399" s="79"/>
      <c r="J399" s="79"/>
      <c r="K399" s="79"/>
      <c r="L399" s="79"/>
      <c r="M399" s="79"/>
      <c r="N399" s="79"/>
      <c r="O399" s="79"/>
      <c r="P399" s="79"/>
      <c r="Q399" s="79"/>
      <c r="R399" s="79"/>
      <c r="S399" s="79"/>
      <c r="T399" s="79"/>
      <c r="U399" s="79"/>
      <c r="V399" s="79"/>
      <c r="W399" s="79"/>
      <c r="X399" s="79"/>
      <c r="Y399" s="79"/>
      <c r="Z399" s="79"/>
      <c r="AA399" s="79"/>
      <c r="AB399" s="79"/>
      <c r="AC399" s="79"/>
      <c r="AD399" s="79"/>
      <c r="AE399" s="79"/>
      <c r="AF399" s="79"/>
      <c r="AG399" s="79"/>
      <c r="AH399" s="79"/>
      <c r="AI399" s="79"/>
      <c r="AJ399" s="79"/>
      <c r="AK399" s="79"/>
      <c r="AL399" s="79"/>
      <c r="AM399" s="79"/>
    </row>
    <row r="400" spans="1:39" ht="15.75" customHeight="1">
      <c r="A400" s="29"/>
      <c r="B400" s="79"/>
      <c r="C400" s="79"/>
      <c r="D400" s="29"/>
      <c r="E400" s="79"/>
      <c r="F400" s="79"/>
      <c r="G400" s="79"/>
      <c r="H400" s="79"/>
      <c r="I400" s="79"/>
      <c r="J400" s="79"/>
      <c r="K400" s="79"/>
      <c r="L400" s="79"/>
      <c r="M400" s="79"/>
      <c r="N400" s="79"/>
      <c r="O400" s="79"/>
      <c r="P400" s="79"/>
      <c r="Q400" s="79"/>
      <c r="R400" s="79"/>
      <c r="S400" s="79"/>
      <c r="T400" s="79"/>
      <c r="U400" s="79"/>
      <c r="V400" s="79"/>
      <c r="W400" s="79"/>
      <c r="X400" s="79"/>
      <c r="Y400" s="79"/>
      <c r="Z400" s="79"/>
      <c r="AA400" s="79"/>
      <c r="AB400" s="79"/>
      <c r="AC400" s="79"/>
      <c r="AD400" s="79"/>
      <c r="AE400" s="79"/>
      <c r="AF400" s="79"/>
      <c r="AG400" s="79"/>
      <c r="AH400" s="79"/>
      <c r="AI400" s="79"/>
      <c r="AJ400" s="79"/>
      <c r="AK400" s="79"/>
      <c r="AL400" s="79"/>
      <c r="AM400" s="79"/>
    </row>
    <row r="401" spans="1:39" ht="15.75" customHeight="1">
      <c r="A401" s="29"/>
      <c r="B401" s="79"/>
      <c r="C401" s="79"/>
      <c r="D401" s="29"/>
      <c r="E401" s="79"/>
      <c r="F401" s="79"/>
      <c r="G401" s="79"/>
      <c r="H401" s="79"/>
      <c r="I401" s="79"/>
      <c r="J401" s="79"/>
      <c r="K401" s="79"/>
      <c r="L401" s="79"/>
      <c r="M401" s="79"/>
      <c r="N401" s="79"/>
      <c r="O401" s="79"/>
      <c r="P401" s="79"/>
      <c r="Q401" s="79"/>
      <c r="R401" s="79"/>
      <c r="S401" s="79"/>
      <c r="T401" s="79"/>
      <c r="U401" s="79"/>
      <c r="V401" s="79"/>
      <c r="W401" s="79"/>
      <c r="X401" s="79"/>
      <c r="Y401" s="79"/>
      <c r="Z401" s="79"/>
      <c r="AA401" s="79"/>
      <c r="AB401" s="79"/>
      <c r="AC401" s="79"/>
      <c r="AD401" s="79"/>
      <c r="AE401" s="79"/>
      <c r="AF401" s="79"/>
      <c r="AG401" s="79"/>
      <c r="AH401" s="79"/>
      <c r="AI401" s="79"/>
      <c r="AJ401" s="79"/>
      <c r="AK401" s="79"/>
      <c r="AL401" s="79"/>
      <c r="AM401" s="79"/>
    </row>
    <row r="402" spans="1:39" ht="15.75" customHeight="1">
      <c r="A402" s="29"/>
      <c r="B402" s="79"/>
      <c r="C402" s="79"/>
      <c r="D402" s="29"/>
      <c r="E402" s="79"/>
      <c r="F402" s="79"/>
      <c r="G402" s="79"/>
      <c r="H402" s="79"/>
      <c r="I402" s="79"/>
      <c r="J402" s="79"/>
      <c r="K402" s="79"/>
      <c r="L402" s="79"/>
      <c r="M402" s="79"/>
      <c r="N402" s="79"/>
      <c r="O402" s="79"/>
      <c r="P402" s="79"/>
      <c r="Q402" s="79"/>
      <c r="R402" s="79"/>
      <c r="S402" s="79"/>
      <c r="T402" s="79"/>
      <c r="U402" s="79"/>
      <c r="V402" s="79"/>
      <c r="W402" s="79"/>
      <c r="X402" s="79"/>
      <c r="Y402" s="79"/>
      <c r="Z402" s="79"/>
      <c r="AA402" s="79"/>
      <c r="AB402" s="79"/>
      <c r="AC402" s="79"/>
      <c r="AD402" s="79"/>
      <c r="AE402" s="79"/>
      <c r="AF402" s="79"/>
      <c r="AG402" s="79"/>
      <c r="AH402" s="79"/>
      <c r="AI402" s="79"/>
      <c r="AJ402" s="79"/>
      <c r="AK402" s="79"/>
      <c r="AL402" s="79"/>
      <c r="AM402" s="79"/>
    </row>
    <row r="403" spans="1:39" ht="15.75" customHeight="1">
      <c r="A403" s="29"/>
      <c r="B403" s="79"/>
      <c r="C403" s="79"/>
      <c r="D403" s="29"/>
      <c r="E403" s="79"/>
      <c r="F403" s="79"/>
      <c r="G403" s="79"/>
      <c r="H403" s="79"/>
      <c r="I403" s="79"/>
      <c r="J403" s="79"/>
      <c r="K403" s="79"/>
      <c r="L403" s="79"/>
      <c r="M403" s="79"/>
      <c r="N403" s="79"/>
      <c r="O403" s="79"/>
      <c r="P403" s="79"/>
      <c r="Q403" s="79"/>
      <c r="R403" s="79"/>
      <c r="S403" s="79"/>
      <c r="T403" s="79"/>
      <c r="U403" s="79"/>
      <c r="V403" s="79"/>
      <c r="W403" s="79"/>
      <c r="X403" s="79"/>
      <c r="Y403" s="79"/>
      <c r="Z403" s="79"/>
      <c r="AA403" s="79"/>
      <c r="AB403" s="79"/>
      <c r="AC403" s="79"/>
      <c r="AD403" s="79"/>
      <c r="AE403" s="79"/>
      <c r="AF403" s="79"/>
      <c r="AG403" s="79"/>
      <c r="AH403" s="79"/>
      <c r="AI403" s="79"/>
      <c r="AJ403" s="79"/>
      <c r="AK403" s="79"/>
      <c r="AL403" s="79"/>
      <c r="AM403" s="79"/>
    </row>
    <row r="404" spans="1:39" ht="15.75" customHeight="1">
      <c r="A404" s="29"/>
      <c r="B404" s="79"/>
      <c r="C404" s="79"/>
      <c r="D404" s="29"/>
      <c r="E404" s="79"/>
      <c r="F404" s="79"/>
      <c r="G404" s="79"/>
      <c r="H404" s="79"/>
      <c r="I404" s="79"/>
      <c r="J404" s="79"/>
      <c r="K404" s="79"/>
      <c r="L404" s="79"/>
      <c r="M404" s="79"/>
      <c r="N404" s="79"/>
      <c r="O404" s="79"/>
      <c r="P404" s="79"/>
      <c r="Q404" s="79"/>
      <c r="R404" s="79"/>
      <c r="S404" s="79"/>
      <c r="T404" s="79"/>
      <c r="U404" s="79"/>
      <c r="V404" s="79"/>
      <c r="W404" s="79"/>
      <c r="X404" s="79"/>
      <c r="Y404" s="79"/>
      <c r="Z404" s="79"/>
      <c r="AA404" s="79"/>
      <c r="AB404" s="79"/>
      <c r="AC404" s="79"/>
      <c r="AD404" s="79"/>
      <c r="AE404" s="79"/>
      <c r="AF404" s="79"/>
      <c r="AG404" s="79"/>
      <c r="AH404" s="79"/>
      <c r="AI404" s="79"/>
      <c r="AJ404" s="79"/>
      <c r="AK404" s="79"/>
      <c r="AL404" s="79"/>
      <c r="AM404" s="79"/>
    </row>
    <row r="405" spans="1:39" ht="15.75" customHeight="1">
      <c r="A405" s="29"/>
      <c r="B405" s="79"/>
      <c r="C405" s="79"/>
      <c r="D405" s="29"/>
      <c r="E405" s="79"/>
      <c r="F405" s="79"/>
      <c r="G405" s="79"/>
      <c r="H405" s="79"/>
      <c r="I405" s="79"/>
      <c r="J405" s="79"/>
      <c r="K405" s="79"/>
      <c r="L405" s="79"/>
      <c r="M405" s="79"/>
      <c r="N405" s="79"/>
      <c r="O405" s="79"/>
      <c r="P405" s="79"/>
      <c r="Q405" s="79"/>
      <c r="R405" s="79"/>
      <c r="S405" s="79"/>
      <c r="T405" s="79"/>
      <c r="U405" s="79"/>
      <c r="V405" s="79"/>
      <c r="W405" s="79"/>
      <c r="X405" s="79"/>
      <c r="Y405" s="79"/>
      <c r="Z405" s="79"/>
      <c r="AA405" s="79"/>
      <c r="AB405" s="79"/>
      <c r="AC405" s="79"/>
      <c r="AD405" s="79"/>
      <c r="AE405" s="79"/>
      <c r="AF405" s="79"/>
      <c r="AG405" s="79"/>
      <c r="AH405" s="79"/>
      <c r="AI405" s="79"/>
      <c r="AJ405" s="79"/>
      <c r="AK405" s="79"/>
      <c r="AL405" s="79"/>
      <c r="AM405" s="79"/>
    </row>
    <row r="406" spans="1:39" ht="15.75" customHeight="1">
      <c r="A406" s="29"/>
      <c r="B406" s="79"/>
      <c r="C406" s="79"/>
      <c r="D406" s="29"/>
      <c r="E406" s="79"/>
      <c r="F406" s="79"/>
      <c r="G406" s="79"/>
      <c r="H406" s="79"/>
      <c r="I406" s="79"/>
      <c r="J406" s="79"/>
      <c r="K406" s="79"/>
      <c r="L406" s="79"/>
      <c r="M406" s="79"/>
      <c r="N406" s="79"/>
      <c r="O406" s="79"/>
      <c r="P406" s="79"/>
      <c r="Q406" s="79"/>
      <c r="R406" s="79"/>
      <c r="S406" s="79"/>
      <c r="T406" s="79"/>
      <c r="U406" s="79"/>
      <c r="V406" s="79"/>
      <c r="W406" s="79"/>
      <c r="X406" s="79"/>
      <c r="Y406" s="79"/>
      <c r="Z406" s="79"/>
      <c r="AA406" s="79"/>
      <c r="AB406" s="79"/>
      <c r="AC406" s="79"/>
      <c r="AD406" s="79"/>
      <c r="AE406" s="79"/>
      <c r="AF406" s="79"/>
      <c r="AG406" s="79"/>
      <c r="AH406" s="79"/>
      <c r="AI406" s="79"/>
      <c r="AJ406" s="79"/>
      <c r="AK406" s="79"/>
      <c r="AL406" s="79"/>
      <c r="AM406" s="79"/>
    </row>
    <row r="407" spans="1:39" ht="15.75" customHeight="1">
      <c r="A407" s="29"/>
      <c r="B407" s="79"/>
      <c r="C407" s="79"/>
      <c r="D407" s="29"/>
      <c r="E407" s="79"/>
      <c r="F407" s="79"/>
      <c r="G407" s="79"/>
      <c r="H407" s="79"/>
      <c r="I407" s="79"/>
      <c r="J407" s="79"/>
      <c r="K407" s="79"/>
      <c r="L407" s="79"/>
      <c r="M407" s="79"/>
      <c r="N407" s="79"/>
      <c r="O407" s="79"/>
      <c r="P407" s="79"/>
      <c r="Q407" s="79"/>
      <c r="R407" s="79"/>
      <c r="S407" s="79"/>
      <c r="T407" s="79"/>
      <c r="U407" s="79"/>
      <c r="V407" s="79"/>
      <c r="W407" s="79"/>
      <c r="X407" s="79"/>
      <c r="Y407" s="79"/>
      <c r="Z407" s="79"/>
      <c r="AA407" s="79"/>
      <c r="AB407" s="79"/>
      <c r="AC407" s="79"/>
      <c r="AD407" s="79"/>
      <c r="AE407" s="79"/>
      <c r="AF407" s="79"/>
      <c r="AG407" s="79"/>
      <c r="AH407" s="79"/>
      <c r="AI407" s="79"/>
      <c r="AJ407" s="79"/>
      <c r="AK407" s="79"/>
      <c r="AL407" s="79"/>
      <c r="AM407" s="79"/>
    </row>
    <row r="408" spans="1:39" ht="15.75" customHeight="1">
      <c r="A408" s="29"/>
      <c r="B408" s="79"/>
      <c r="C408" s="79"/>
      <c r="D408" s="29"/>
      <c r="E408" s="79"/>
      <c r="F408" s="79"/>
      <c r="G408" s="79"/>
      <c r="H408" s="79"/>
      <c r="I408" s="79"/>
      <c r="J408" s="79"/>
      <c r="K408" s="79"/>
      <c r="L408" s="79"/>
      <c r="M408" s="79"/>
      <c r="N408" s="79"/>
      <c r="O408" s="79"/>
      <c r="P408" s="79"/>
      <c r="Q408" s="79"/>
      <c r="R408" s="79"/>
      <c r="S408" s="79"/>
      <c r="T408" s="79"/>
      <c r="U408" s="79"/>
      <c r="V408" s="79"/>
      <c r="W408" s="79"/>
      <c r="X408" s="79"/>
      <c r="Y408" s="79"/>
      <c r="Z408" s="79"/>
      <c r="AA408" s="79"/>
      <c r="AB408" s="79"/>
      <c r="AC408" s="79"/>
      <c r="AD408" s="79"/>
      <c r="AE408" s="79"/>
      <c r="AF408" s="79"/>
      <c r="AG408" s="79"/>
      <c r="AH408" s="79"/>
      <c r="AI408" s="79"/>
      <c r="AJ408" s="79"/>
      <c r="AK408" s="79"/>
      <c r="AL408" s="79"/>
      <c r="AM408" s="79"/>
    </row>
    <row r="409" spans="1:39" ht="15.75" customHeight="1">
      <c r="A409" s="29"/>
      <c r="B409" s="79"/>
      <c r="C409" s="79"/>
      <c r="D409" s="29"/>
      <c r="E409" s="79"/>
      <c r="F409" s="79"/>
      <c r="G409" s="79"/>
      <c r="H409" s="79"/>
      <c r="I409" s="79"/>
      <c r="J409" s="79"/>
      <c r="K409" s="79"/>
      <c r="L409" s="79"/>
      <c r="M409" s="79"/>
      <c r="N409" s="79"/>
      <c r="O409" s="79"/>
      <c r="P409" s="79"/>
      <c r="Q409" s="79"/>
      <c r="R409" s="79"/>
      <c r="S409" s="79"/>
      <c r="T409" s="79"/>
      <c r="U409" s="79"/>
      <c r="V409" s="79"/>
      <c r="W409" s="79"/>
      <c r="X409" s="79"/>
      <c r="Y409" s="79"/>
      <c r="Z409" s="79"/>
      <c r="AA409" s="79"/>
      <c r="AB409" s="79"/>
      <c r="AC409" s="79"/>
      <c r="AD409" s="79"/>
      <c r="AE409" s="79"/>
      <c r="AF409" s="79"/>
      <c r="AG409" s="79"/>
      <c r="AH409" s="79"/>
      <c r="AI409" s="79"/>
      <c r="AJ409" s="79"/>
      <c r="AK409" s="79"/>
      <c r="AL409" s="79"/>
      <c r="AM409" s="79"/>
    </row>
    <row r="410" spans="1:39" ht="15.75" customHeight="1">
      <c r="A410" s="29"/>
      <c r="B410" s="79"/>
      <c r="C410" s="79"/>
      <c r="D410" s="29"/>
      <c r="E410" s="79"/>
      <c r="F410" s="79"/>
      <c r="G410" s="79"/>
      <c r="H410" s="79"/>
      <c r="I410" s="79"/>
      <c r="J410" s="79"/>
      <c r="K410" s="79"/>
      <c r="L410" s="79"/>
      <c r="M410" s="79"/>
      <c r="N410" s="79"/>
      <c r="O410" s="79"/>
      <c r="P410" s="79"/>
      <c r="Q410" s="79"/>
      <c r="R410" s="79"/>
      <c r="S410" s="79"/>
      <c r="T410" s="79"/>
      <c r="U410" s="79"/>
      <c r="V410" s="79"/>
      <c r="W410" s="79"/>
      <c r="X410" s="79"/>
      <c r="Y410" s="79"/>
      <c r="Z410" s="79"/>
      <c r="AA410" s="79"/>
      <c r="AB410" s="79"/>
      <c r="AC410" s="79"/>
      <c r="AD410" s="79"/>
      <c r="AE410" s="79"/>
      <c r="AF410" s="79"/>
      <c r="AG410" s="79"/>
      <c r="AH410" s="79"/>
      <c r="AI410" s="79"/>
      <c r="AJ410" s="79"/>
      <c r="AK410" s="79"/>
      <c r="AL410" s="79"/>
      <c r="AM410" s="79"/>
    </row>
    <row r="411" spans="1:39" ht="15.75" customHeight="1">
      <c r="A411" s="29"/>
      <c r="B411" s="79"/>
      <c r="C411" s="79"/>
      <c r="D411" s="29"/>
      <c r="E411" s="79"/>
      <c r="F411" s="79"/>
      <c r="G411" s="79"/>
      <c r="H411" s="79"/>
      <c r="I411" s="79"/>
      <c r="J411" s="79"/>
      <c r="K411" s="79"/>
      <c r="L411" s="79"/>
      <c r="M411" s="79"/>
      <c r="N411" s="79"/>
      <c r="O411" s="79"/>
      <c r="P411" s="79"/>
      <c r="Q411" s="79"/>
      <c r="R411" s="79"/>
      <c r="S411" s="79"/>
      <c r="T411" s="79"/>
      <c r="U411" s="79"/>
      <c r="V411" s="79"/>
      <c r="W411" s="79"/>
      <c r="X411" s="79"/>
      <c r="Y411" s="79"/>
      <c r="Z411" s="79"/>
      <c r="AA411" s="79"/>
      <c r="AB411" s="79"/>
      <c r="AC411" s="79"/>
      <c r="AD411" s="79"/>
      <c r="AE411" s="79"/>
      <c r="AF411" s="79"/>
      <c r="AG411" s="79"/>
      <c r="AH411" s="79"/>
      <c r="AI411" s="79"/>
      <c r="AJ411" s="79"/>
      <c r="AK411" s="79"/>
      <c r="AL411" s="79"/>
      <c r="AM411" s="79"/>
    </row>
    <row r="412" spans="1:39" ht="15.75" customHeight="1">
      <c r="A412" s="29"/>
      <c r="B412" s="79"/>
      <c r="C412" s="79"/>
      <c r="D412" s="29"/>
      <c r="E412" s="79"/>
      <c r="F412" s="79"/>
      <c r="G412" s="79"/>
      <c r="H412" s="79"/>
      <c r="I412" s="79"/>
      <c r="J412" s="79"/>
      <c r="K412" s="79"/>
      <c r="L412" s="79"/>
      <c r="M412" s="79"/>
      <c r="N412" s="79"/>
      <c r="O412" s="79"/>
      <c r="P412" s="79"/>
      <c r="Q412" s="79"/>
      <c r="R412" s="79"/>
      <c r="S412" s="79"/>
      <c r="T412" s="79"/>
      <c r="U412" s="79"/>
      <c r="V412" s="79"/>
      <c r="W412" s="79"/>
      <c r="X412" s="79"/>
      <c r="Y412" s="79"/>
      <c r="Z412" s="79"/>
      <c r="AA412" s="79"/>
      <c r="AB412" s="79"/>
      <c r="AC412" s="79"/>
      <c r="AD412" s="79"/>
      <c r="AE412" s="79"/>
      <c r="AF412" s="79"/>
      <c r="AG412" s="79"/>
      <c r="AH412" s="79"/>
      <c r="AI412" s="79"/>
      <c r="AJ412" s="79"/>
      <c r="AK412" s="79"/>
      <c r="AL412" s="79"/>
      <c r="AM412" s="79"/>
    </row>
    <row r="413" spans="1:39" ht="15.75" customHeight="1">
      <c r="A413" s="29"/>
      <c r="B413" s="79"/>
      <c r="C413" s="79"/>
      <c r="D413" s="29"/>
      <c r="E413" s="79"/>
      <c r="F413" s="79"/>
      <c r="G413" s="79"/>
      <c r="H413" s="79"/>
      <c r="I413" s="79"/>
      <c r="J413" s="79"/>
      <c r="K413" s="79"/>
      <c r="L413" s="79"/>
      <c r="M413" s="79"/>
      <c r="N413" s="79"/>
      <c r="O413" s="79"/>
      <c r="P413" s="79"/>
      <c r="Q413" s="79"/>
      <c r="R413" s="79"/>
      <c r="S413" s="79"/>
      <c r="T413" s="79"/>
      <c r="U413" s="79"/>
      <c r="V413" s="79"/>
      <c r="W413" s="79"/>
      <c r="X413" s="79"/>
      <c r="Y413" s="79"/>
      <c r="Z413" s="79"/>
      <c r="AA413" s="79"/>
      <c r="AB413" s="79"/>
      <c r="AC413" s="79"/>
      <c r="AD413" s="79"/>
      <c r="AE413" s="79"/>
      <c r="AF413" s="79"/>
      <c r="AG413" s="79"/>
      <c r="AH413" s="79"/>
      <c r="AI413" s="79"/>
      <c r="AJ413" s="79"/>
      <c r="AK413" s="79"/>
      <c r="AL413" s="79"/>
      <c r="AM413" s="79"/>
    </row>
    <row r="414" spans="1:39" ht="15.75" customHeight="1">
      <c r="A414" s="29"/>
      <c r="B414" s="79"/>
      <c r="C414" s="79"/>
      <c r="D414" s="29"/>
      <c r="E414" s="79"/>
      <c r="F414" s="79"/>
      <c r="G414" s="79"/>
      <c r="H414" s="79"/>
      <c r="I414" s="79"/>
      <c r="J414" s="79"/>
      <c r="K414" s="79"/>
      <c r="L414" s="79"/>
      <c r="M414" s="79"/>
      <c r="N414" s="79"/>
      <c r="O414" s="79"/>
      <c r="P414" s="79"/>
      <c r="Q414" s="79"/>
      <c r="R414" s="79"/>
      <c r="S414" s="79"/>
      <c r="T414" s="79"/>
      <c r="U414" s="79"/>
      <c r="V414" s="79"/>
      <c r="W414" s="79"/>
      <c r="X414" s="79"/>
      <c r="Y414" s="79"/>
      <c r="Z414" s="79"/>
      <c r="AA414" s="79"/>
      <c r="AB414" s="79"/>
      <c r="AC414" s="79"/>
      <c r="AD414" s="79"/>
      <c r="AE414" s="79"/>
      <c r="AF414" s="79"/>
      <c r="AG414" s="79"/>
      <c r="AH414" s="79"/>
      <c r="AI414" s="79"/>
      <c r="AJ414" s="79"/>
      <c r="AK414" s="79"/>
      <c r="AL414" s="79"/>
      <c r="AM414" s="79"/>
    </row>
    <row r="415" spans="1:39" ht="15.75" customHeight="1">
      <c r="A415" s="29"/>
      <c r="B415" s="79"/>
      <c r="C415" s="79"/>
      <c r="D415" s="29"/>
      <c r="E415" s="79"/>
      <c r="F415" s="79"/>
      <c r="G415" s="79"/>
      <c r="H415" s="79"/>
      <c r="I415" s="79"/>
      <c r="J415" s="79"/>
      <c r="K415" s="79"/>
      <c r="L415" s="79"/>
      <c r="M415" s="79"/>
      <c r="N415" s="79"/>
      <c r="O415" s="79"/>
      <c r="P415" s="79"/>
      <c r="Q415" s="79"/>
      <c r="R415" s="79"/>
      <c r="S415" s="79"/>
      <c r="T415" s="79"/>
      <c r="U415" s="79"/>
      <c r="V415" s="79"/>
      <c r="W415" s="79"/>
      <c r="X415" s="79"/>
      <c r="Y415" s="79"/>
      <c r="Z415" s="79"/>
      <c r="AA415" s="79"/>
      <c r="AB415" s="79"/>
      <c r="AC415" s="79"/>
      <c r="AD415" s="79"/>
      <c r="AE415" s="79"/>
      <c r="AF415" s="79"/>
      <c r="AG415" s="79"/>
      <c r="AH415" s="79"/>
      <c r="AI415" s="79"/>
      <c r="AJ415" s="79"/>
      <c r="AK415" s="79"/>
      <c r="AL415" s="79"/>
      <c r="AM415" s="79"/>
    </row>
    <row r="416" spans="1:39" ht="15.75" customHeight="1">
      <c r="A416" s="29"/>
      <c r="B416" s="79"/>
      <c r="C416" s="79"/>
      <c r="D416" s="29"/>
      <c r="E416" s="79"/>
      <c r="F416" s="79"/>
      <c r="G416" s="79"/>
      <c r="H416" s="79"/>
      <c r="I416" s="79"/>
      <c r="J416" s="79"/>
      <c r="K416" s="79"/>
      <c r="L416" s="79"/>
      <c r="M416" s="79"/>
      <c r="N416" s="79"/>
      <c r="O416" s="79"/>
      <c r="P416" s="79"/>
      <c r="Q416" s="79"/>
      <c r="R416" s="79"/>
      <c r="S416" s="79"/>
      <c r="T416" s="79"/>
      <c r="U416" s="79"/>
      <c r="V416" s="79"/>
      <c r="W416" s="79"/>
      <c r="X416" s="79"/>
      <c r="Y416" s="79"/>
      <c r="Z416" s="79"/>
      <c r="AA416" s="79"/>
      <c r="AB416" s="79"/>
      <c r="AC416" s="79"/>
      <c r="AD416" s="79"/>
      <c r="AE416" s="79"/>
      <c r="AF416" s="79"/>
      <c r="AG416" s="79"/>
      <c r="AH416" s="79"/>
      <c r="AI416" s="79"/>
      <c r="AJ416" s="79"/>
      <c r="AK416" s="79"/>
      <c r="AL416" s="79"/>
      <c r="AM416" s="79"/>
    </row>
    <row r="417" spans="1:39" ht="15.75" customHeight="1">
      <c r="A417" s="29"/>
      <c r="B417" s="79"/>
      <c r="C417" s="79"/>
      <c r="D417" s="29"/>
      <c r="E417" s="79"/>
      <c r="F417" s="79"/>
      <c r="G417" s="79"/>
      <c r="H417" s="79"/>
      <c r="I417" s="79"/>
      <c r="J417" s="79"/>
      <c r="K417" s="79"/>
      <c r="L417" s="79"/>
      <c r="M417" s="79"/>
      <c r="N417" s="79"/>
      <c r="O417" s="79"/>
      <c r="P417" s="79"/>
      <c r="Q417" s="79"/>
      <c r="R417" s="79"/>
      <c r="S417" s="79"/>
      <c r="T417" s="79"/>
      <c r="U417" s="79"/>
      <c r="V417" s="79"/>
      <c r="W417" s="79"/>
      <c r="X417" s="79"/>
      <c r="Y417" s="79"/>
      <c r="Z417" s="79"/>
      <c r="AA417" s="79"/>
      <c r="AB417" s="79"/>
      <c r="AC417" s="79"/>
      <c r="AD417" s="79"/>
      <c r="AE417" s="79"/>
      <c r="AF417" s="79"/>
      <c r="AG417" s="79"/>
      <c r="AH417" s="79"/>
      <c r="AI417" s="79"/>
      <c r="AJ417" s="79"/>
      <c r="AK417" s="79"/>
      <c r="AL417" s="79"/>
      <c r="AM417" s="79"/>
    </row>
    <row r="418" spans="1:39" ht="15.75" customHeight="1">
      <c r="A418" s="29"/>
      <c r="B418" s="79"/>
      <c r="C418" s="79"/>
      <c r="D418" s="29"/>
      <c r="E418" s="79"/>
      <c r="F418" s="79"/>
      <c r="G418" s="79"/>
      <c r="H418" s="79"/>
      <c r="I418" s="79"/>
      <c r="J418" s="79"/>
      <c r="K418" s="79"/>
      <c r="L418" s="79"/>
      <c r="M418" s="79"/>
      <c r="N418" s="79"/>
      <c r="O418" s="79"/>
      <c r="P418" s="79"/>
      <c r="Q418" s="79"/>
      <c r="R418" s="79"/>
      <c r="S418" s="79"/>
      <c r="T418" s="79"/>
      <c r="U418" s="79"/>
      <c r="V418" s="79"/>
      <c r="W418" s="79"/>
      <c r="X418" s="79"/>
      <c r="Y418" s="79"/>
      <c r="Z418" s="79"/>
      <c r="AA418" s="79"/>
      <c r="AB418" s="79"/>
      <c r="AC418" s="79"/>
      <c r="AD418" s="79"/>
      <c r="AE418" s="79"/>
      <c r="AF418" s="79"/>
      <c r="AG418" s="79"/>
      <c r="AH418" s="79"/>
      <c r="AI418" s="79"/>
      <c r="AJ418" s="79"/>
      <c r="AK418" s="79"/>
      <c r="AL418" s="79"/>
      <c r="AM418" s="79"/>
    </row>
    <row r="419" spans="1:39" ht="15.75" customHeight="1">
      <c r="A419" s="29"/>
      <c r="B419" s="79"/>
      <c r="C419" s="79"/>
      <c r="D419" s="29"/>
      <c r="E419" s="79"/>
      <c r="F419" s="79"/>
      <c r="G419" s="79"/>
      <c r="H419" s="79"/>
      <c r="I419" s="79"/>
      <c r="J419" s="79"/>
      <c r="K419" s="79"/>
      <c r="L419" s="79"/>
      <c r="M419" s="79"/>
      <c r="N419" s="79"/>
      <c r="O419" s="79"/>
      <c r="P419" s="79"/>
      <c r="Q419" s="79"/>
      <c r="R419" s="79"/>
      <c r="S419" s="79"/>
      <c r="T419" s="79"/>
      <c r="U419" s="79"/>
      <c r="V419" s="79"/>
      <c r="W419" s="79"/>
      <c r="X419" s="79"/>
      <c r="Y419" s="79"/>
      <c r="Z419" s="79"/>
      <c r="AA419" s="79"/>
      <c r="AB419" s="79"/>
      <c r="AC419" s="79"/>
      <c r="AD419" s="79"/>
      <c r="AE419" s="79"/>
      <c r="AF419" s="79"/>
      <c r="AG419" s="79"/>
      <c r="AH419" s="79"/>
      <c r="AI419" s="79"/>
      <c r="AJ419" s="79"/>
      <c r="AK419" s="79"/>
      <c r="AL419" s="79"/>
      <c r="AM419" s="79"/>
    </row>
    <row r="420" spans="1:39" ht="15.75" customHeight="1">
      <c r="A420" s="29"/>
      <c r="B420" s="79"/>
      <c r="C420" s="79"/>
      <c r="D420" s="29"/>
      <c r="E420" s="79"/>
      <c r="F420" s="79"/>
      <c r="G420" s="79"/>
      <c r="H420" s="79"/>
      <c r="I420" s="79"/>
      <c r="J420" s="79"/>
      <c r="K420" s="79"/>
      <c r="L420" s="79"/>
      <c r="M420" s="79"/>
      <c r="N420" s="79"/>
      <c r="O420" s="79"/>
      <c r="P420" s="79"/>
      <c r="Q420" s="79"/>
      <c r="R420" s="79"/>
      <c r="S420" s="79"/>
      <c r="T420" s="79"/>
      <c r="U420" s="79"/>
      <c r="V420" s="79"/>
      <c r="W420" s="79"/>
      <c r="X420" s="79"/>
      <c r="Y420" s="79"/>
      <c r="Z420" s="79"/>
      <c r="AA420" s="79"/>
      <c r="AB420" s="79"/>
      <c r="AC420" s="79"/>
      <c r="AD420" s="79"/>
      <c r="AE420" s="79"/>
      <c r="AF420" s="79"/>
      <c r="AG420" s="79"/>
      <c r="AH420" s="79"/>
      <c r="AI420" s="79"/>
      <c r="AJ420" s="79"/>
      <c r="AK420" s="79"/>
      <c r="AL420" s="79"/>
      <c r="AM420" s="79"/>
    </row>
    <row r="421" spans="1:39" ht="15.75" customHeight="1">
      <c r="A421" s="29"/>
      <c r="B421" s="79"/>
      <c r="C421" s="79"/>
      <c r="D421" s="29"/>
      <c r="E421" s="79"/>
      <c r="F421" s="79"/>
      <c r="G421" s="79"/>
      <c r="H421" s="79"/>
      <c r="I421" s="79"/>
      <c r="J421" s="79"/>
      <c r="K421" s="79"/>
      <c r="L421" s="79"/>
      <c r="M421" s="79"/>
      <c r="N421" s="79"/>
      <c r="O421" s="79"/>
      <c r="P421" s="79"/>
      <c r="Q421" s="79"/>
      <c r="R421" s="79"/>
      <c r="S421" s="79"/>
      <c r="T421" s="79"/>
      <c r="U421" s="79"/>
      <c r="V421" s="79"/>
      <c r="W421" s="79"/>
      <c r="X421" s="79"/>
      <c r="Y421" s="79"/>
      <c r="Z421" s="79"/>
      <c r="AA421" s="79"/>
      <c r="AB421" s="79"/>
      <c r="AC421" s="79"/>
      <c r="AD421" s="79"/>
      <c r="AE421" s="79"/>
      <c r="AF421" s="79"/>
      <c r="AG421" s="79"/>
      <c r="AH421" s="79"/>
      <c r="AI421" s="79"/>
      <c r="AJ421" s="79"/>
      <c r="AK421" s="79"/>
      <c r="AL421" s="79"/>
      <c r="AM421" s="79"/>
    </row>
    <row r="422" spans="1:39" ht="15.75" customHeight="1">
      <c r="A422" s="29"/>
      <c r="B422" s="79"/>
      <c r="C422" s="79"/>
      <c r="D422" s="29"/>
      <c r="E422" s="79"/>
      <c r="F422" s="79"/>
      <c r="G422" s="79"/>
      <c r="H422" s="79"/>
      <c r="I422" s="79"/>
      <c r="J422" s="79"/>
      <c r="K422" s="79"/>
      <c r="L422" s="79"/>
      <c r="M422" s="79"/>
      <c r="N422" s="79"/>
      <c r="O422" s="79"/>
      <c r="P422" s="79"/>
      <c r="Q422" s="79"/>
      <c r="R422" s="79"/>
      <c r="S422" s="79"/>
      <c r="T422" s="79"/>
      <c r="U422" s="79"/>
      <c r="V422" s="79"/>
      <c r="W422" s="79"/>
      <c r="X422" s="79"/>
      <c r="Y422" s="79"/>
      <c r="Z422" s="79"/>
      <c r="AA422" s="79"/>
      <c r="AB422" s="79"/>
      <c r="AC422" s="79"/>
      <c r="AD422" s="79"/>
      <c r="AE422" s="79"/>
      <c r="AF422" s="79"/>
      <c r="AG422" s="79"/>
      <c r="AH422" s="79"/>
      <c r="AI422" s="79"/>
      <c r="AJ422" s="79"/>
      <c r="AK422" s="79"/>
      <c r="AL422" s="79"/>
      <c r="AM422" s="79"/>
    </row>
    <row r="423" spans="1:39" ht="15.75" customHeight="1">
      <c r="A423" s="29"/>
      <c r="B423" s="79"/>
      <c r="C423" s="79"/>
      <c r="D423" s="29"/>
      <c r="E423" s="79"/>
      <c r="F423" s="79"/>
      <c r="G423" s="79"/>
      <c r="H423" s="79"/>
      <c r="I423" s="79"/>
      <c r="J423" s="79"/>
      <c r="K423" s="79"/>
      <c r="L423" s="79"/>
      <c r="M423" s="79"/>
      <c r="N423" s="79"/>
      <c r="O423" s="79"/>
      <c r="P423" s="79"/>
      <c r="Q423" s="79"/>
      <c r="R423" s="79"/>
      <c r="S423" s="79"/>
      <c r="T423" s="79"/>
      <c r="U423" s="79"/>
      <c r="V423" s="79"/>
      <c r="W423" s="79"/>
      <c r="X423" s="79"/>
      <c r="Y423" s="79"/>
      <c r="Z423" s="79"/>
      <c r="AA423" s="79"/>
      <c r="AB423" s="79"/>
      <c r="AC423" s="79"/>
      <c r="AD423" s="79"/>
      <c r="AE423" s="79"/>
      <c r="AF423" s="79"/>
      <c r="AG423" s="79"/>
      <c r="AH423" s="79"/>
      <c r="AI423" s="79"/>
      <c r="AJ423" s="79"/>
      <c r="AK423" s="79"/>
      <c r="AL423" s="79"/>
      <c r="AM423" s="79"/>
    </row>
    <row r="424" spans="1:39" ht="15.75" customHeight="1">
      <c r="A424" s="29"/>
      <c r="B424" s="79"/>
      <c r="C424" s="79"/>
      <c r="D424" s="29"/>
      <c r="E424" s="79"/>
      <c r="F424" s="79"/>
      <c r="G424" s="79"/>
      <c r="H424" s="79"/>
      <c r="I424" s="79"/>
      <c r="J424" s="79"/>
      <c r="K424" s="79"/>
      <c r="L424" s="79"/>
      <c r="M424" s="79"/>
      <c r="N424" s="79"/>
      <c r="O424" s="79"/>
      <c r="P424" s="79"/>
      <c r="Q424" s="79"/>
      <c r="R424" s="79"/>
      <c r="S424" s="79"/>
      <c r="T424" s="79"/>
      <c r="U424" s="79"/>
      <c r="V424" s="79"/>
      <c r="W424" s="79"/>
      <c r="X424" s="79"/>
      <c r="Y424" s="79"/>
      <c r="Z424" s="79"/>
      <c r="AA424" s="79"/>
      <c r="AB424" s="79"/>
      <c r="AC424" s="79"/>
      <c r="AD424" s="79"/>
      <c r="AE424" s="79"/>
      <c r="AF424" s="79"/>
      <c r="AG424" s="79"/>
      <c r="AH424" s="79"/>
      <c r="AI424" s="79"/>
      <c r="AJ424" s="79"/>
      <c r="AK424" s="79"/>
      <c r="AL424" s="79"/>
      <c r="AM424" s="79"/>
    </row>
    <row r="425" spans="1:39" ht="15.75" customHeight="1">
      <c r="A425" s="29"/>
      <c r="B425" s="79"/>
      <c r="C425" s="79"/>
      <c r="D425" s="29"/>
      <c r="E425" s="79"/>
      <c r="F425" s="79"/>
      <c r="G425" s="79"/>
      <c r="H425" s="79"/>
      <c r="I425" s="79"/>
      <c r="J425" s="79"/>
      <c r="K425" s="79"/>
      <c r="L425" s="79"/>
      <c r="M425" s="79"/>
      <c r="N425" s="79"/>
      <c r="O425" s="79"/>
      <c r="P425" s="79"/>
      <c r="Q425" s="79"/>
      <c r="R425" s="79"/>
      <c r="S425" s="79"/>
      <c r="T425" s="79"/>
      <c r="U425" s="79"/>
      <c r="V425" s="79"/>
      <c r="W425" s="79"/>
      <c r="X425" s="79"/>
      <c r="Y425" s="79"/>
      <c r="Z425" s="79"/>
      <c r="AA425" s="79"/>
      <c r="AB425" s="79"/>
      <c r="AC425" s="79"/>
      <c r="AD425" s="79"/>
      <c r="AE425" s="79"/>
      <c r="AF425" s="79"/>
      <c r="AG425" s="79"/>
      <c r="AH425" s="79"/>
      <c r="AI425" s="79"/>
      <c r="AJ425" s="79"/>
      <c r="AK425" s="79"/>
      <c r="AL425" s="79"/>
      <c r="AM425" s="79"/>
    </row>
    <row r="426" spans="1:39" ht="15.75" customHeight="1">
      <c r="A426" s="29"/>
      <c r="B426" s="79"/>
      <c r="C426" s="79"/>
      <c r="D426" s="29"/>
      <c r="E426" s="79"/>
      <c r="F426" s="79"/>
      <c r="G426" s="79"/>
      <c r="H426" s="79"/>
      <c r="I426" s="79"/>
      <c r="J426" s="79"/>
      <c r="K426" s="79"/>
      <c r="L426" s="79"/>
      <c r="M426" s="79"/>
      <c r="N426" s="79"/>
      <c r="O426" s="79"/>
      <c r="P426" s="79"/>
      <c r="Q426" s="79"/>
      <c r="R426" s="79"/>
      <c r="S426" s="79"/>
      <c r="T426" s="79"/>
      <c r="U426" s="79"/>
      <c r="V426" s="79"/>
      <c r="W426" s="79"/>
      <c r="X426" s="79"/>
      <c r="Y426" s="79"/>
      <c r="Z426" s="79"/>
      <c r="AA426" s="79"/>
      <c r="AB426" s="79"/>
      <c r="AC426" s="79"/>
      <c r="AD426" s="79"/>
      <c r="AE426" s="79"/>
      <c r="AF426" s="79"/>
      <c r="AG426" s="79"/>
      <c r="AH426" s="79"/>
      <c r="AI426" s="79"/>
      <c r="AJ426" s="79"/>
      <c r="AK426" s="79"/>
      <c r="AL426" s="79"/>
      <c r="AM426" s="79"/>
    </row>
    <row r="427" spans="1:39" ht="15.75" customHeight="1">
      <c r="A427" s="29"/>
      <c r="B427" s="79"/>
      <c r="C427" s="79"/>
      <c r="D427" s="29"/>
      <c r="E427" s="79"/>
      <c r="F427" s="79"/>
      <c r="G427" s="79"/>
      <c r="H427" s="79"/>
      <c r="I427" s="79"/>
      <c r="J427" s="79"/>
      <c r="K427" s="79"/>
      <c r="L427" s="79"/>
      <c r="M427" s="79"/>
      <c r="N427" s="79"/>
      <c r="O427" s="79"/>
      <c r="P427" s="79"/>
      <c r="Q427" s="79"/>
      <c r="R427" s="79"/>
      <c r="S427" s="79"/>
      <c r="T427" s="79"/>
      <c r="U427" s="79"/>
      <c r="V427" s="79"/>
      <c r="W427" s="79"/>
      <c r="X427" s="79"/>
      <c r="Y427" s="79"/>
      <c r="Z427" s="79"/>
      <c r="AA427" s="79"/>
      <c r="AB427" s="79"/>
      <c r="AC427" s="79"/>
      <c r="AD427" s="79"/>
      <c r="AE427" s="79"/>
      <c r="AF427" s="79"/>
      <c r="AG427" s="79"/>
      <c r="AH427" s="79"/>
      <c r="AI427" s="79"/>
      <c r="AJ427" s="79"/>
      <c r="AK427" s="79"/>
      <c r="AL427" s="79"/>
      <c r="AM427" s="79"/>
    </row>
    <row r="428" spans="1:39" ht="15.75" customHeight="1">
      <c r="A428" s="29"/>
      <c r="B428" s="79"/>
      <c r="C428" s="79"/>
      <c r="D428" s="29"/>
      <c r="E428" s="79"/>
      <c r="F428" s="79"/>
      <c r="G428" s="79"/>
      <c r="H428" s="79"/>
      <c r="I428" s="79"/>
      <c r="J428" s="79"/>
      <c r="K428" s="79"/>
      <c r="L428" s="79"/>
      <c r="M428" s="79"/>
      <c r="N428" s="79"/>
      <c r="O428" s="79"/>
      <c r="P428" s="79"/>
      <c r="Q428" s="79"/>
      <c r="R428" s="79"/>
      <c r="S428" s="79"/>
      <c r="T428" s="79"/>
      <c r="U428" s="79"/>
      <c r="V428" s="79"/>
      <c r="W428" s="79"/>
      <c r="X428" s="79"/>
      <c r="Y428" s="79"/>
      <c r="Z428" s="79"/>
      <c r="AA428" s="79"/>
      <c r="AB428" s="79"/>
      <c r="AC428" s="79"/>
      <c r="AD428" s="79"/>
      <c r="AE428" s="79"/>
      <c r="AF428" s="79"/>
      <c r="AG428" s="79"/>
      <c r="AH428" s="79"/>
      <c r="AI428" s="79"/>
      <c r="AJ428" s="79"/>
      <c r="AK428" s="79"/>
      <c r="AL428" s="79"/>
      <c r="AM428" s="79"/>
    </row>
    <row r="429" spans="1:39" ht="15.75" customHeight="1">
      <c r="A429" s="29"/>
      <c r="B429" s="79"/>
      <c r="C429" s="79"/>
      <c r="D429" s="29"/>
      <c r="E429" s="79"/>
      <c r="F429" s="79"/>
      <c r="G429" s="79"/>
      <c r="H429" s="79"/>
      <c r="I429" s="79"/>
      <c r="J429" s="79"/>
      <c r="K429" s="79"/>
      <c r="L429" s="79"/>
      <c r="M429" s="79"/>
      <c r="N429" s="79"/>
      <c r="O429" s="79"/>
      <c r="P429" s="79"/>
      <c r="Q429" s="79"/>
      <c r="R429" s="79"/>
      <c r="S429" s="79"/>
      <c r="T429" s="79"/>
      <c r="U429" s="79"/>
      <c r="V429" s="79"/>
      <c r="W429" s="79"/>
      <c r="X429" s="79"/>
      <c r="Y429" s="79"/>
      <c r="Z429" s="79"/>
      <c r="AA429" s="79"/>
      <c r="AB429" s="79"/>
      <c r="AC429" s="79"/>
      <c r="AD429" s="79"/>
      <c r="AE429" s="79"/>
      <c r="AF429" s="79"/>
      <c r="AG429" s="79"/>
      <c r="AH429" s="79"/>
      <c r="AI429" s="79"/>
      <c r="AJ429" s="79"/>
      <c r="AK429" s="79"/>
      <c r="AL429" s="79"/>
      <c r="AM429" s="79"/>
    </row>
    <row r="430" spans="1:39" ht="15.75" customHeight="1">
      <c r="A430" s="29"/>
      <c r="B430" s="79"/>
      <c r="C430" s="79"/>
      <c r="D430" s="29"/>
      <c r="E430" s="79"/>
      <c r="F430" s="79"/>
      <c r="G430" s="79"/>
      <c r="H430" s="79"/>
      <c r="I430" s="79"/>
      <c r="J430" s="79"/>
      <c r="K430" s="79"/>
      <c r="L430" s="79"/>
      <c r="M430" s="79"/>
      <c r="N430" s="79"/>
      <c r="O430" s="79"/>
      <c r="P430" s="79"/>
      <c r="Q430" s="79"/>
      <c r="R430" s="79"/>
      <c r="S430" s="79"/>
      <c r="T430" s="79"/>
      <c r="U430" s="79"/>
      <c r="V430" s="79"/>
      <c r="W430" s="79"/>
      <c r="X430" s="79"/>
      <c r="Y430" s="79"/>
      <c r="Z430" s="79"/>
      <c r="AA430" s="79"/>
      <c r="AB430" s="79"/>
      <c r="AC430" s="79"/>
      <c r="AD430" s="79"/>
      <c r="AE430" s="79"/>
      <c r="AF430" s="79"/>
      <c r="AG430" s="79"/>
      <c r="AH430" s="79"/>
      <c r="AI430" s="79"/>
      <c r="AJ430" s="79"/>
      <c r="AK430" s="79"/>
      <c r="AL430" s="79"/>
      <c r="AM430" s="79"/>
    </row>
    <row r="431" spans="1:39" ht="15.75" customHeight="1">
      <c r="A431" s="29"/>
      <c r="B431" s="79"/>
      <c r="C431" s="79"/>
      <c r="D431" s="29"/>
      <c r="E431" s="79"/>
      <c r="F431" s="79"/>
      <c r="G431" s="79"/>
      <c r="H431" s="79"/>
      <c r="I431" s="79"/>
      <c r="J431" s="79"/>
      <c r="K431" s="79"/>
      <c r="L431" s="79"/>
      <c r="M431" s="79"/>
      <c r="N431" s="79"/>
      <c r="O431" s="79"/>
      <c r="P431" s="79"/>
      <c r="Q431" s="79"/>
      <c r="R431" s="79"/>
      <c r="S431" s="79"/>
      <c r="T431" s="79"/>
      <c r="U431" s="79"/>
      <c r="V431" s="79"/>
      <c r="W431" s="79"/>
      <c r="X431" s="79"/>
      <c r="Y431" s="79"/>
      <c r="Z431" s="79"/>
      <c r="AA431" s="79"/>
      <c r="AB431" s="79"/>
      <c r="AC431" s="79"/>
      <c r="AD431" s="79"/>
      <c r="AE431" s="79"/>
      <c r="AF431" s="79"/>
      <c r="AG431" s="79"/>
      <c r="AH431" s="79"/>
      <c r="AI431" s="79"/>
      <c r="AJ431" s="79"/>
      <c r="AK431" s="79"/>
      <c r="AL431" s="79"/>
      <c r="AM431" s="79"/>
    </row>
    <row r="432" spans="1:39" ht="15.75" customHeight="1">
      <c r="A432" s="29"/>
      <c r="B432" s="79"/>
      <c r="C432" s="79"/>
      <c r="D432" s="29"/>
      <c r="E432" s="79"/>
      <c r="F432" s="79"/>
      <c r="G432" s="79"/>
      <c r="H432" s="79"/>
      <c r="I432" s="79"/>
      <c r="J432" s="79"/>
      <c r="K432" s="79"/>
      <c r="L432" s="79"/>
      <c r="M432" s="79"/>
      <c r="N432" s="79"/>
      <c r="O432" s="79"/>
      <c r="P432" s="79"/>
      <c r="Q432" s="79"/>
      <c r="R432" s="79"/>
      <c r="S432" s="79"/>
      <c r="T432" s="79"/>
      <c r="U432" s="79"/>
      <c r="V432" s="79"/>
      <c r="W432" s="79"/>
      <c r="X432" s="79"/>
      <c r="Y432" s="79"/>
      <c r="Z432" s="79"/>
      <c r="AA432" s="79"/>
      <c r="AB432" s="79"/>
      <c r="AC432" s="79"/>
      <c r="AD432" s="79"/>
      <c r="AE432" s="79"/>
      <c r="AF432" s="79"/>
      <c r="AG432" s="79"/>
      <c r="AH432" s="79"/>
      <c r="AI432" s="79"/>
      <c r="AJ432" s="79"/>
      <c r="AK432" s="79"/>
      <c r="AL432" s="79"/>
      <c r="AM432" s="79"/>
    </row>
    <row r="433" spans="1:39" ht="15.75" customHeight="1">
      <c r="A433" s="29"/>
      <c r="B433" s="79"/>
      <c r="C433" s="79"/>
      <c r="D433" s="29"/>
      <c r="E433" s="79"/>
      <c r="F433" s="79"/>
      <c r="G433" s="79"/>
      <c r="H433" s="79"/>
      <c r="I433" s="79"/>
      <c r="J433" s="79"/>
      <c r="K433" s="79"/>
      <c r="L433" s="79"/>
      <c r="M433" s="79"/>
      <c r="N433" s="79"/>
      <c r="O433" s="79"/>
      <c r="P433" s="79"/>
      <c r="Q433" s="79"/>
      <c r="R433" s="79"/>
      <c r="S433" s="79"/>
      <c r="T433" s="79"/>
      <c r="U433" s="79"/>
      <c r="V433" s="79"/>
      <c r="W433" s="79"/>
      <c r="X433" s="79"/>
      <c r="Y433" s="79"/>
      <c r="Z433" s="79"/>
      <c r="AA433" s="79"/>
      <c r="AB433" s="79"/>
      <c r="AC433" s="79"/>
      <c r="AD433" s="79"/>
      <c r="AE433" s="79"/>
      <c r="AF433" s="79"/>
      <c r="AG433" s="79"/>
      <c r="AH433" s="79"/>
      <c r="AI433" s="79"/>
      <c r="AJ433" s="79"/>
      <c r="AK433" s="79"/>
      <c r="AL433" s="79"/>
      <c r="AM433" s="79"/>
    </row>
    <row r="434" spans="1:39" ht="15.75" customHeight="1">
      <c r="A434" s="29"/>
      <c r="B434" s="79"/>
      <c r="C434" s="79"/>
      <c r="D434" s="29"/>
      <c r="E434" s="79"/>
      <c r="F434" s="79"/>
      <c r="G434" s="79"/>
      <c r="H434" s="79"/>
      <c r="I434" s="79"/>
      <c r="J434" s="79"/>
      <c r="K434" s="79"/>
      <c r="L434" s="79"/>
      <c r="M434" s="79"/>
      <c r="N434" s="79"/>
      <c r="O434" s="79"/>
      <c r="P434" s="79"/>
      <c r="Q434" s="79"/>
      <c r="R434" s="79"/>
      <c r="S434" s="79"/>
      <c r="T434" s="79"/>
      <c r="U434" s="79"/>
      <c r="V434" s="79"/>
      <c r="W434" s="79"/>
      <c r="X434" s="79"/>
      <c r="Y434" s="79"/>
      <c r="Z434" s="79"/>
      <c r="AA434" s="79"/>
      <c r="AB434" s="79"/>
      <c r="AC434" s="79"/>
      <c r="AD434" s="79"/>
      <c r="AE434" s="79"/>
      <c r="AF434" s="79"/>
      <c r="AG434" s="79"/>
      <c r="AH434" s="79"/>
      <c r="AI434" s="79"/>
      <c r="AJ434" s="79"/>
      <c r="AK434" s="79"/>
      <c r="AL434" s="79"/>
      <c r="AM434" s="79"/>
    </row>
    <row r="435" spans="1:39" ht="15.75" customHeight="1">
      <c r="A435" s="29"/>
      <c r="B435" s="79"/>
      <c r="C435" s="79"/>
      <c r="D435" s="29"/>
      <c r="E435" s="79"/>
      <c r="F435" s="79"/>
      <c r="G435" s="79"/>
      <c r="H435" s="79"/>
      <c r="I435" s="79"/>
      <c r="J435" s="79"/>
      <c r="K435" s="79"/>
      <c r="L435" s="79"/>
      <c r="M435" s="79"/>
      <c r="N435" s="79"/>
      <c r="O435" s="79"/>
      <c r="P435" s="79"/>
      <c r="Q435" s="79"/>
      <c r="R435" s="79"/>
      <c r="S435" s="79"/>
      <c r="T435" s="79"/>
      <c r="U435" s="79"/>
      <c r="V435" s="79"/>
      <c r="W435" s="79"/>
      <c r="X435" s="79"/>
      <c r="Y435" s="79"/>
      <c r="Z435" s="79"/>
      <c r="AA435" s="79"/>
      <c r="AB435" s="79"/>
      <c r="AC435" s="79"/>
      <c r="AD435" s="79"/>
      <c r="AE435" s="79"/>
      <c r="AF435" s="79"/>
      <c r="AG435" s="79"/>
      <c r="AH435" s="79"/>
      <c r="AI435" s="79"/>
      <c r="AJ435" s="79"/>
      <c r="AK435" s="79"/>
      <c r="AL435" s="79"/>
      <c r="AM435" s="79"/>
    </row>
    <row r="436" spans="1:39" ht="15.75" customHeight="1">
      <c r="A436" s="29"/>
      <c r="B436" s="79"/>
      <c r="C436" s="79"/>
      <c r="D436" s="29"/>
      <c r="E436" s="79"/>
      <c r="F436" s="79"/>
      <c r="G436" s="79"/>
      <c r="H436" s="79"/>
      <c r="I436" s="79"/>
      <c r="J436" s="79"/>
      <c r="K436" s="79"/>
      <c r="L436" s="79"/>
      <c r="M436" s="79"/>
      <c r="N436" s="79"/>
      <c r="O436" s="79"/>
      <c r="P436" s="79"/>
      <c r="Q436" s="79"/>
      <c r="R436" s="79"/>
      <c r="S436" s="79"/>
      <c r="T436" s="79"/>
      <c r="U436" s="79"/>
      <c r="V436" s="79"/>
      <c r="W436" s="79"/>
      <c r="X436" s="79"/>
      <c r="Y436" s="79"/>
      <c r="Z436" s="79"/>
      <c r="AA436" s="79"/>
      <c r="AB436" s="79"/>
      <c r="AC436" s="79"/>
      <c r="AD436" s="79"/>
      <c r="AE436" s="79"/>
      <c r="AF436" s="79"/>
      <c r="AG436" s="79"/>
      <c r="AH436" s="79"/>
      <c r="AI436" s="79"/>
      <c r="AJ436" s="79"/>
      <c r="AK436" s="79"/>
      <c r="AL436" s="79"/>
      <c r="AM436" s="79"/>
    </row>
    <row r="437" spans="1:39" ht="15.75" customHeight="1">
      <c r="A437" s="29"/>
      <c r="B437" s="79"/>
      <c r="C437" s="79"/>
      <c r="D437" s="29"/>
      <c r="E437" s="79"/>
      <c r="F437" s="79"/>
      <c r="G437" s="79"/>
      <c r="H437" s="79"/>
      <c r="I437" s="79"/>
      <c r="J437" s="79"/>
      <c r="K437" s="79"/>
      <c r="L437" s="79"/>
      <c r="M437" s="79"/>
      <c r="N437" s="79"/>
      <c r="O437" s="79"/>
      <c r="P437" s="79"/>
      <c r="Q437" s="79"/>
      <c r="R437" s="79"/>
      <c r="S437" s="79"/>
      <c r="T437" s="79"/>
      <c r="U437" s="79"/>
      <c r="V437" s="79"/>
      <c r="W437" s="79"/>
      <c r="X437" s="79"/>
      <c r="Y437" s="79"/>
      <c r="Z437" s="79"/>
      <c r="AA437" s="79"/>
      <c r="AB437" s="79"/>
      <c r="AC437" s="79"/>
      <c r="AD437" s="79"/>
      <c r="AE437" s="79"/>
      <c r="AF437" s="79"/>
      <c r="AG437" s="79"/>
      <c r="AH437" s="79"/>
      <c r="AI437" s="79"/>
      <c r="AJ437" s="79"/>
      <c r="AK437" s="79"/>
      <c r="AL437" s="79"/>
      <c r="AM437" s="79"/>
    </row>
    <row r="438" spans="1:39" ht="15.75" customHeight="1">
      <c r="A438" s="29"/>
      <c r="B438" s="79"/>
      <c r="C438" s="79"/>
      <c r="D438" s="29"/>
      <c r="E438" s="79"/>
      <c r="F438" s="79"/>
      <c r="G438" s="79"/>
      <c r="H438" s="79"/>
      <c r="I438" s="79"/>
      <c r="J438" s="79"/>
      <c r="K438" s="79"/>
      <c r="L438" s="79"/>
      <c r="M438" s="79"/>
      <c r="N438" s="79"/>
      <c r="O438" s="79"/>
      <c r="P438" s="79"/>
      <c r="Q438" s="79"/>
      <c r="R438" s="79"/>
      <c r="S438" s="79"/>
      <c r="T438" s="79"/>
      <c r="U438" s="79"/>
      <c r="V438" s="79"/>
      <c r="W438" s="79"/>
      <c r="X438" s="79"/>
      <c r="Y438" s="79"/>
      <c r="Z438" s="79"/>
      <c r="AA438" s="79"/>
      <c r="AB438" s="79"/>
      <c r="AC438" s="79"/>
      <c r="AD438" s="79"/>
      <c r="AE438" s="79"/>
      <c r="AF438" s="79"/>
      <c r="AG438" s="79"/>
      <c r="AH438" s="79"/>
      <c r="AI438" s="79"/>
      <c r="AJ438" s="79"/>
      <c r="AK438" s="79"/>
      <c r="AL438" s="79"/>
      <c r="AM438" s="79"/>
    </row>
    <row r="439" spans="1:39" ht="15.75" customHeight="1">
      <c r="A439" s="29"/>
      <c r="B439" s="79"/>
      <c r="C439" s="79"/>
      <c r="D439" s="29"/>
      <c r="E439" s="79"/>
      <c r="F439" s="79"/>
      <c r="G439" s="79"/>
      <c r="H439" s="79"/>
      <c r="I439" s="79"/>
      <c r="J439" s="79"/>
      <c r="K439" s="79"/>
      <c r="L439" s="79"/>
      <c r="M439" s="79"/>
      <c r="N439" s="79"/>
      <c r="O439" s="79"/>
      <c r="P439" s="79"/>
      <c r="Q439" s="79"/>
      <c r="R439" s="79"/>
      <c r="S439" s="79"/>
      <c r="T439" s="79"/>
      <c r="U439" s="79"/>
      <c r="V439" s="79"/>
      <c r="W439" s="79"/>
      <c r="X439" s="79"/>
      <c r="Y439" s="79"/>
      <c r="Z439" s="79"/>
      <c r="AA439" s="79"/>
      <c r="AB439" s="79"/>
      <c r="AC439" s="79"/>
      <c r="AD439" s="79"/>
      <c r="AE439" s="79"/>
      <c r="AF439" s="79"/>
      <c r="AG439" s="79"/>
      <c r="AH439" s="79"/>
      <c r="AI439" s="79"/>
      <c r="AJ439" s="79"/>
      <c r="AK439" s="79"/>
      <c r="AL439" s="79"/>
      <c r="AM439" s="79"/>
    </row>
    <row r="440" spans="1:39" ht="15.75" customHeight="1">
      <c r="A440" s="29"/>
      <c r="B440" s="79"/>
      <c r="C440" s="79"/>
      <c r="D440" s="29"/>
      <c r="E440" s="79"/>
      <c r="F440" s="79"/>
      <c r="G440" s="79"/>
      <c r="H440" s="79"/>
      <c r="I440" s="79"/>
      <c r="J440" s="79"/>
      <c r="K440" s="79"/>
      <c r="L440" s="79"/>
      <c r="M440" s="79"/>
      <c r="N440" s="79"/>
      <c r="O440" s="79"/>
      <c r="P440" s="79"/>
      <c r="Q440" s="79"/>
      <c r="R440" s="79"/>
      <c r="S440" s="79"/>
      <c r="T440" s="79"/>
      <c r="U440" s="79"/>
      <c r="V440" s="79"/>
      <c r="W440" s="79"/>
      <c r="X440" s="79"/>
      <c r="Y440" s="79"/>
      <c r="Z440" s="79"/>
      <c r="AA440" s="79"/>
      <c r="AB440" s="79"/>
      <c r="AC440" s="79"/>
      <c r="AD440" s="79"/>
      <c r="AE440" s="79"/>
      <c r="AF440" s="79"/>
      <c r="AG440" s="79"/>
      <c r="AH440" s="79"/>
      <c r="AI440" s="79"/>
      <c r="AJ440" s="79"/>
      <c r="AK440" s="79"/>
      <c r="AL440" s="79"/>
      <c r="AM440" s="79"/>
    </row>
    <row r="441" spans="1:39" ht="15.75" customHeight="1">
      <c r="A441" s="29"/>
      <c r="B441" s="79"/>
      <c r="C441" s="79"/>
      <c r="D441" s="29"/>
      <c r="E441" s="79"/>
      <c r="F441" s="79"/>
      <c r="G441" s="79"/>
      <c r="H441" s="79"/>
      <c r="I441" s="79"/>
      <c r="J441" s="79"/>
      <c r="K441" s="79"/>
      <c r="L441" s="79"/>
      <c r="M441" s="79"/>
      <c r="N441" s="79"/>
      <c r="O441" s="79"/>
      <c r="P441" s="79"/>
      <c r="Q441" s="79"/>
      <c r="R441" s="79"/>
      <c r="S441" s="79"/>
      <c r="T441" s="79"/>
      <c r="U441" s="79"/>
      <c r="V441" s="79"/>
      <c r="W441" s="79"/>
      <c r="X441" s="79"/>
      <c r="Y441" s="79"/>
      <c r="Z441" s="79"/>
      <c r="AA441" s="79"/>
      <c r="AB441" s="79"/>
      <c r="AC441" s="79"/>
      <c r="AD441" s="79"/>
      <c r="AE441" s="79"/>
      <c r="AF441" s="79"/>
      <c r="AG441" s="79"/>
      <c r="AH441" s="79"/>
      <c r="AI441" s="79"/>
      <c r="AJ441" s="79"/>
      <c r="AK441" s="79"/>
      <c r="AL441" s="79"/>
      <c r="AM441" s="79"/>
    </row>
    <row r="442" spans="1:39" ht="15.75" customHeight="1">
      <c r="A442" s="29"/>
      <c r="B442" s="79"/>
      <c r="C442" s="79"/>
      <c r="D442" s="29"/>
      <c r="E442" s="79"/>
      <c r="F442" s="79"/>
      <c r="G442" s="79"/>
      <c r="H442" s="79"/>
      <c r="I442" s="79"/>
      <c r="J442" s="79"/>
      <c r="K442" s="79"/>
      <c r="L442" s="79"/>
      <c r="M442" s="79"/>
      <c r="N442" s="79"/>
      <c r="O442" s="79"/>
      <c r="P442" s="79"/>
      <c r="Q442" s="79"/>
      <c r="R442" s="79"/>
      <c r="S442" s="79"/>
      <c r="T442" s="79"/>
      <c r="U442" s="79"/>
      <c r="V442" s="79"/>
      <c r="W442" s="79"/>
      <c r="X442" s="79"/>
      <c r="Y442" s="79"/>
      <c r="Z442" s="79"/>
      <c r="AA442" s="79"/>
      <c r="AB442" s="79"/>
      <c r="AC442" s="79"/>
      <c r="AD442" s="79"/>
      <c r="AE442" s="79"/>
      <c r="AF442" s="79"/>
      <c r="AG442" s="79"/>
      <c r="AH442" s="79"/>
      <c r="AI442" s="79"/>
      <c r="AJ442" s="79"/>
      <c r="AK442" s="79"/>
      <c r="AL442" s="79"/>
      <c r="AM442" s="79"/>
    </row>
    <row r="443" spans="1:39" ht="15.75" customHeight="1">
      <c r="A443" s="29"/>
      <c r="B443" s="79"/>
      <c r="C443" s="79"/>
      <c r="D443" s="29"/>
      <c r="E443" s="79"/>
      <c r="F443" s="79"/>
      <c r="G443" s="79"/>
      <c r="H443" s="79"/>
      <c r="I443" s="79"/>
      <c r="J443" s="79"/>
      <c r="K443" s="79"/>
      <c r="L443" s="79"/>
      <c r="M443" s="79"/>
      <c r="N443" s="79"/>
      <c r="O443" s="79"/>
      <c r="P443" s="79"/>
      <c r="Q443" s="79"/>
      <c r="R443" s="79"/>
      <c r="S443" s="79"/>
      <c r="T443" s="79"/>
      <c r="U443" s="79"/>
      <c r="V443" s="79"/>
      <c r="W443" s="79"/>
      <c r="X443" s="79"/>
      <c r="Y443" s="79"/>
      <c r="Z443" s="79"/>
      <c r="AA443" s="79"/>
      <c r="AB443" s="79"/>
      <c r="AC443" s="79"/>
      <c r="AD443" s="79"/>
      <c r="AE443" s="79"/>
      <c r="AF443" s="79"/>
      <c r="AG443" s="79"/>
      <c r="AH443" s="79"/>
      <c r="AI443" s="79"/>
      <c r="AJ443" s="79"/>
      <c r="AK443" s="79"/>
      <c r="AL443" s="79"/>
      <c r="AM443" s="79"/>
    </row>
    <row r="444" spans="1:39" ht="15.75" customHeight="1">
      <c r="A444" s="29"/>
      <c r="B444" s="79"/>
      <c r="C444" s="79"/>
      <c r="D444" s="29"/>
      <c r="E444" s="79"/>
      <c r="F444" s="79"/>
      <c r="G444" s="79"/>
      <c r="H444" s="79"/>
      <c r="I444" s="79"/>
      <c r="J444" s="79"/>
      <c r="K444" s="79"/>
      <c r="L444" s="79"/>
      <c r="M444" s="79"/>
      <c r="N444" s="79"/>
      <c r="O444" s="79"/>
      <c r="P444" s="79"/>
      <c r="Q444" s="79"/>
      <c r="R444" s="79"/>
      <c r="S444" s="79"/>
      <c r="T444" s="79"/>
      <c r="U444" s="79"/>
      <c r="V444" s="79"/>
      <c r="W444" s="79"/>
      <c r="X444" s="79"/>
      <c r="Y444" s="79"/>
      <c r="Z444" s="79"/>
      <c r="AA444" s="79"/>
      <c r="AB444" s="79"/>
      <c r="AC444" s="79"/>
      <c r="AD444" s="79"/>
      <c r="AE444" s="79"/>
      <c r="AF444" s="79"/>
      <c r="AG444" s="79"/>
      <c r="AH444" s="79"/>
      <c r="AI444" s="79"/>
      <c r="AJ444" s="79"/>
      <c r="AK444" s="79"/>
      <c r="AL444" s="79"/>
      <c r="AM444" s="79"/>
    </row>
    <row r="445" spans="1:39" ht="15.75" customHeight="1">
      <c r="A445" s="29"/>
      <c r="B445" s="79"/>
      <c r="C445" s="79"/>
      <c r="D445" s="29"/>
      <c r="E445" s="79"/>
      <c r="F445" s="79"/>
      <c r="G445" s="79"/>
      <c r="H445" s="79"/>
      <c r="I445" s="79"/>
      <c r="J445" s="79"/>
      <c r="K445" s="79"/>
      <c r="L445" s="79"/>
      <c r="M445" s="79"/>
      <c r="N445" s="79"/>
      <c r="O445" s="79"/>
      <c r="P445" s="79"/>
      <c r="Q445" s="79"/>
      <c r="R445" s="79"/>
      <c r="S445" s="79"/>
      <c r="T445" s="79"/>
      <c r="U445" s="79"/>
      <c r="V445" s="79"/>
      <c r="W445" s="79"/>
      <c r="X445" s="79"/>
      <c r="Y445" s="79"/>
      <c r="Z445" s="79"/>
      <c r="AA445" s="79"/>
      <c r="AB445" s="79"/>
      <c r="AC445" s="79"/>
      <c r="AD445" s="79"/>
      <c r="AE445" s="79"/>
      <c r="AF445" s="79"/>
      <c r="AG445" s="79"/>
      <c r="AH445" s="79"/>
      <c r="AI445" s="79"/>
      <c r="AJ445" s="79"/>
      <c r="AK445" s="79"/>
      <c r="AL445" s="79"/>
      <c r="AM445" s="79"/>
    </row>
    <row r="446" spans="1:39" ht="15.75" customHeight="1">
      <c r="A446" s="29"/>
      <c r="B446" s="79"/>
      <c r="C446" s="79"/>
      <c r="D446" s="29"/>
      <c r="E446" s="79"/>
      <c r="F446" s="79"/>
      <c r="G446" s="79"/>
      <c r="H446" s="79"/>
      <c r="I446" s="79"/>
      <c r="J446" s="79"/>
      <c r="K446" s="79"/>
      <c r="L446" s="79"/>
      <c r="M446" s="79"/>
      <c r="N446" s="79"/>
      <c r="O446" s="79"/>
      <c r="P446" s="79"/>
      <c r="Q446" s="79"/>
      <c r="R446" s="79"/>
      <c r="S446" s="79"/>
      <c r="T446" s="79"/>
      <c r="U446" s="79"/>
      <c r="V446" s="79"/>
      <c r="W446" s="79"/>
      <c r="X446" s="79"/>
      <c r="Y446" s="79"/>
      <c r="Z446" s="79"/>
      <c r="AA446" s="79"/>
      <c r="AB446" s="79"/>
      <c r="AC446" s="79"/>
      <c r="AD446" s="79"/>
      <c r="AE446" s="79"/>
      <c r="AF446" s="79"/>
      <c r="AG446" s="79"/>
      <c r="AH446" s="79"/>
      <c r="AI446" s="79"/>
      <c r="AJ446" s="79"/>
      <c r="AK446" s="79"/>
      <c r="AL446" s="79"/>
      <c r="AM446" s="79"/>
    </row>
    <row r="447" spans="1:39" ht="15.75" customHeight="1">
      <c r="A447" s="29"/>
      <c r="B447" s="79"/>
      <c r="C447" s="79"/>
      <c r="D447" s="29"/>
      <c r="E447" s="79"/>
      <c r="F447" s="79"/>
      <c r="G447" s="79"/>
      <c r="H447" s="79"/>
      <c r="I447" s="79"/>
      <c r="J447" s="79"/>
      <c r="K447" s="79"/>
      <c r="L447" s="79"/>
      <c r="M447" s="79"/>
      <c r="N447" s="79"/>
      <c r="O447" s="79"/>
      <c r="P447" s="79"/>
      <c r="Q447" s="79"/>
      <c r="R447" s="79"/>
      <c r="S447" s="79"/>
      <c r="T447" s="79"/>
      <c r="U447" s="79"/>
      <c r="V447" s="79"/>
      <c r="W447" s="79"/>
      <c r="X447" s="79"/>
      <c r="Y447" s="79"/>
      <c r="Z447" s="79"/>
      <c r="AA447" s="79"/>
      <c r="AB447" s="79"/>
      <c r="AC447" s="79"/>
      <c r="AD447" s="79"/>
      <c r="AE447" s="79"/>
      <c r="AF447" s="79"/>
      <c r="AG447" s="79"/>
      <c r="AH447" s="79"/>
      <c r="AI447" s="79"/>
      <c r="AJ447" s="79"/>
      <c r="AK447" s="79"/>
      <c r="AL447" s="79"/>
      <c r="AM447" s="79"/>
    </row>
    <row r="448" spans="1:39" ht="15.75" customHeight="1">
      <c r="A448" s="29"/>
      <c r="B448" s="79"/>
      <c r="C448" s="79"/>
      <c r="D448" s="29"/>
      <c r="E448" s="79"/>
      <c r="F448" s="79"/>
      <c r="G448" s="79"/>
      <c r="H448" s="79"/>
      <c r="I448" s="79"/>
      <c r="J448" s="79"/>
      <c r="K448" s="79"/>
      <c r="L448" s="79"/>
      <c r="M448" s="79"/>
      <c r="N448" s="79"/>
      <c r="O448" s="79"/>
      <c r="P448" s="79"/>
      <c r="Q448" s="79"/>
      <c r="R448" s="79"/>
      <c r="S448" s="79"/>
      <c r="T448" s="79"/>
      <c r="U448" s="79"/>
      <c r="V448" s="79"/>
      <c r="W448" s="79"/>
      <c r="X448" s="79"/>
      <c r="Y448" s="79"/>
      <c r="Z448" s="79"/>
      <c r="AA448" s="79"/>
      <c r="AB448" s="79"/>
      <c r="AC448" s="79"/>
      <c r="AD448" s="79"/>
      <c r="AE448" s="79"/>
      <c r="AF448" s="79"/>
      <c r="AG448" s="79"/>
      <c r="AH448" s="79"/>
      <c r="AI448" s="79"/>
      <c r="AJ448" s="79"/>
      <c r="AK448" s="79"/>
      <c r="AL448" s="79"/>
      <c r="AM448" s="79"/>
    </row>
    <row r="449" spans="1:39" ht="15.75" customHeight="1">
      <c r="A449" s="29"/>
      <c r="B449" s="79"/>
      <c r="C449" s="79"/>
      <c r="D449" s="29"/>
      <c r="E449" s="79"/>
      <c r="F449" s="79"/>
      <c r="G449" s="79"/>
      <c r="H449" s="79"/>
      <c r="I449" s="79"/>
      <c r="J449" s="79"/>
      <c r="K449" s="79"/>
      <c r="L449" s="79"/>
      <c r="M449" s="79"/>
      <c r="N449" s="79"/>
      <c r="O449" s="79"/>
      <c r="P449" s="79"/>
      <c r="Q449" s="79"/>
      <c r="R449" s="79"/>
      <c r="S449" s="79"/>
      <c r="T449" s="79"/>
      <c r="U449" s="79"/>
      <c r="V449" s="79"/>
      <c r="W449" s="79"/>
      <c r="X449" s="79"/>
      <c r="Y449" s="79"/>
      <c r="Z449" s="79"/>
      <c r="AA449" s="79"/>
      <c r="AB449" s="79"/>
      <c r="AC449" s="79"/>
      <c r="AD449" s="79"/>
      <c r="AE449" s="79"/>
      <c r="AF449" s="79"/>
      <c r="AG449" s="79"/>
      <c r="AH449" s="79"/>
      <c r="AI449" s="79"/>
      <c r="AJ449" s="79"/>
      <c r="AK449" s="79"/>
      <c r="AL449" s="79"/>
      <c r="AM449" s="79"/>
    </row>
    <row r="450" spans="1:39" ht="15.75" customHeight="1">
      <c r="A450" s="29"/>
      <c r="B450" s="79"/>
      <c r="C450" s="79"/>
      <c r="D450" s="29"/>
      <c r="E450" s="79"/>
      <c r="F450" s="79"/>
      <c r="G450" s="79"/>
      <c r="H450" s="79"/>
      <c r="I450" s="79"/>
      <c r="J450" s="79"/>
      <c r="K450" s="79"/>
      <c r="L450" s="79"/>
      <c r="M450" s="79"/>
      <c r="N450" s="79"/>
      <c r="O450" s="79"/>
      <c r="P450" s="79"/>
      <c r="Q450" s="79"/>
      <c r="R450" s="79"/>
      <c r="S450" s="79"/>
      <c r="T450" s="79"/>
      <c r="U450" s="79"/>
      <c r="V450" s="79"/>
      <c r="W450" s="79"/>
      <c r="X450" s="79"/>
      <c r="Y450" s="79"/>
      <c r="Z450" s="79"/>
      <c r="AA450" s="79"/>
      <c r="AB450" s="79"/>
      <c r="AC450" s="79"/>
      <c r="AD450" s="79"/>
      <c r="AE450" s="79"/>
      <c r="AF450" s="79"/>
      <c r="AG450" s="79"/>
      <c r="AH450" s="79"/>
      <c r="AI450" s="79"/>
      <c r="AJ450" s="79"/>
      <c r="AK450" s="79"/>
      <c r="AL450" s="79"/>
      <c r="AM450" s="79"/>
    </row>
    <row r="451" spans="1:39" ht="15.75" customHeight="1">
      <c r="A451" s="29"/>
      <c r="B451" s="79"/>
      <c r="C451" s="79"/>
      <c r="D451" s="29"/>
      <c r="E451" s="79"/>
      <c r="F451" s="79"/>
      <c r="G451" s="79"/>
      <c r="H451" s="79"/>
      <c r="I451" s="79"/>
      <c r="J451" s="79"/>
      <c r="K451" s="79"/>
      <c r="L451" s="79"/>
      <c r="M451" s="79"/>
      <c r="N451" s="79"/>
      <c r="O451" s="79"/>
      <c r="P451" s="79"/>
      <c r="Q451" s="79"/>
      <c r="R451" s="79"/>
      <c r="S451" s="79"/>
      <c r="T451" s="79"/>
      <c r="U451" s="79"/>
      <c r="V451" s="79"/>
      <c r="W451" s="79"/>
      <c r="X451" s="79"/>
      <c r="Y451" s="79"/>
      <c r="Z451" s="79"/>
      <c r="AA451" s="79"/>
      <c r="AB451" s="79"/>
      <c r="AC451" s="79"/>
      <c r="AD451" s="79"/>
      <c r="AE451" s="79"/>
      <c r="AF451" s="79"/>
      <c r="AG451" s="79"/>
      <c r="AH451" s="79"/>
      <c r="AI451" s="79"/>
      <c r="AJ451" s="79"/>
      <c r="AK451" s="79"/>
      <c r="AL451" s="79"/>
      <c r="AM451" s="79"/>
    </row>
    <row r="452" spans="1:39" ht="15.75" customHeight="1">
      <c r="A452" s="29"/>
      <c r="B452" s="79"/>
      <c r="C452" s="79"/>
      <c r="D452" s="29"/>
      <c r="E452" s="79"/>
      <c r="F452" s="79"/>
      <c r="G452" s="79"/>
      <c r="H452" s="79"/>
      <c r="I452" s="79"/>
      <c r="J452" s="79"/>
      <c r="K452" s="79"/>
      <c r="L452" s="79"/>
      <c r="M452" s="79"/>
      <c r="N452" s="79"/>
      <c r="O452" s="79"/>
      <c r="P452" s="79"/>
      <c r="Q452" s="79"/>
      <c r="R452" s="79"/>
      <c r="S452" s="79"/>
      <c r="T452" s="79"/>
      <c r="U452" s="79"/>
      <c r="V452" s="79"/>
      <c r="W452" s="79"/>
      <c r="X452" s="79"/>
      <c r="Y452" s="79"/>
      <c r="Z452" s="79"/>
      <c r="AA452" s="79"/>
      <c r="AB452" s="79"/>
      <c r="AC452" s="79"/>
      <c r="AD452" s="79"/>
      <c r="AE452" s="79"/>
      <c r="AF452" s="79"/>
      <c r="AG452" s="79"/>
      <c r="AH452" s="79"/>
      <c r="AI452" s="79"/>
      <c r="AJ452" s="79"/>
      <c r="AK452" s="79"/>
      <c r="AL452" s="79"/>
      <c r="AM452" s="79"/>
    </row>
    <row r="453" spans="1:39" ht="15.75" customHeight="1">
      <c r="A453" s="29"/>
      <c r="B453" s="79"/>
      <c r="C453" s="79"/>
      <c r="D453" s="29"/>
      <c r="E453" s="79"/>
      <c r="F453" s="79"/>
      <c r="G453" s="79"/>
      <c r="H453" s="79"/>
      <c r="I453" s="79"/>
      <c r="J453" s="79"/>
      <c r="K453" s="79"/>
      <c r="L453" s="79"/>
      <c r="M453" s="79"/>
      <c r="N453" s="79"/>
      <c r="O453" s="79"/>
      <c r="P453" s="79"/>
      <c r="Q453" s="79"/>
      <c r="R453" s="79"/>
      <c r="S453" s="79"/>
      <c r="T453" s="79"/>
      <c r="U453" s="79"/>
      <c r="V453" s="79"/>
      <c r="W453" s="79"/>
      <c r="X453" s="79"/>
      <c r="Y453" s="79"/>
      <c r="Z453" s="79"/>
      <c r="AA453" s="79"/>
      <c r="AB453" s="79"/>
      <c r="AC453" s="79"/>
      <c r="AD453" s="79"/>
      <c r="AE453" s="79"/>
      <c r="AF453" s="79"/>
      <c r="AG453" s="79"/>
      <c r="AH453" s="79"/>
      <c r="AI453" s="79"/>
      <c r="AJ453" s="79"/>
      <c r="AK453" s="79"/>
      <c r="AL453" s="79"/>
      <c r="AM453" s="79"/>
    </row>
    <row r="454" spans="1:39" ht="15.75" customHeight="1">
      <c r="A454" s="29"/>
      <c r="B454" s="79"/>
      <c r="C454" s="79"/>
      <c r="D454" s="29"/>
      <c r="E454" s="79"/>
      <c r="F454" s="79"/>
      <c r="G454" s="79"/>
      <c r="H454" s="79"/>
      <c r="I454" s="79"/>
      <c r="J454" s="79"/>
      <c r="K454" s="79"/>
      <c r="L454" s="79"/>
      <c r="M454" s="79"/>
      <c r="N454" s="79"/>
      <c r="O454" s="79"/>
      <c r="P454" s="79"/>
      <c r="Q454" s="79"/>
      <c r="R454" s="79"/>
      <c r="S454" s="79"/>
      <c r="T454" s="79"/>
      <c r="U454" s="79"/>
      <c r="V454" s="79"/>
      <c r="W454" s="79"/>
      <c r="X454" s="79"/>
      <c r="Y454" s="79"/>
      <c r="Z454" s="79"/>
      <c r="AA454" s="79"/>
      <c r="AB454" s="79"/>
      <c r="AC454" s="79"/>
      <c r="AD454" s="79"/>
      <c r="AE454" s="79"/>
      <c r="AF454" s="79"/>
      <c r="AG454" s="79"/>
      <c r="AH454" s="79"/>
      <c r="AI454" s="79"/>
      <c r="AJ454" s="79"/>
      <c r="AK454" s="79"/>
      <c r="AL454" s="79"/>
      <c r="AM454" s="79"/>
    </row>
    <row r="455" spans="1:39" ht="15.75" customHeight="1">
      <c r="A455" s="29"/>
      <c r="B455" s="79"/>
      <c r="C455" s="79"/>
      <c r="D455" s="29"/>
      <c r="E455" s="79"/>
      <c r="F455" s="79"/>
      <c r="G455" s="79"/>
      <c r="H455" s="79"/>
      <c r="I455" s="79"/>
      <c r="J455" s="79"/>
      <c r="K455" s="79"/>
      <c r="L455" s="79"/>
      <c r="M455" s="79"/>
      <c r="N455" s="79"/>
      <c r="O455" s="79"/>
      <c r="P455" s="79"/>
      <c r="Q455" s="79"/>
      <c r="R455" s="79"/>
      <c r="S455" s="79"/>
      <c r="T455" s="79"/>
      <c r="U455" s="79"/>
      <c r="V455" s="79"/>
      <c r="W455" s="79"/>
      <c r="X455" s="79"/>
      <c r="Y455" s="79"/>
      <c r="Z455" s="79"/>
      <c r="AA455" s="79"/>
      <c r="AB455" s="79"/>
      <c r="AC455" s="79"/>
      <c r="AD455" s="79"/>
      <c r="AE455" s="79"/>
      <c r="AF455" s="79"/>
      <c r="AG455" s="79"/>
      <c r="AH455" s="79"/>
      <c r="AI455" s="79"/>
      <c r="AJ455" s="79"/>
      <c r="AK455" s="79"/>
      <c r="AL455" s="79"/>
      <c r="AM455" s="79"/>
    </row>
    <row r="456" spans="1:39" ht="15.75" customHeight="1">
      <c r="A456" s="29"/>
      <c r="B456" s="79"/>
      <c r="C456" s="79"/>
      <c r="D456" s="29"/>
      <c r="E456" s="79"/>
      <c r="F456" s="79"/>
      <c r="G456" s="79"/>
      <c r="H456" s="79"/>
      <c r="I456" s="79"/>
      <c r="J456" s="79"/>
      <c r="K456" s="79"/>
      <c r="L456" s="79"/>
      <c r="M456" s="79"/>
      <c r="N456" s="79"/>
      <c r="O456" s="79"/>
      <c r="P456" s="79"/>
      <c r="Q456" s="79"/>
      <c r="R456" s="79"/>
      <c r="S456" s="79"/>
      <c r="T456" s="79"/>
      <c r="U456" s="79"/>
      <c r="V456" s="79"/>
      <c r="W456" s="79"/>
      <c r="X456" s="79"/>
      <c r="Y456" s="79"/>
      <c r="Z456" s="79"/>
      <c r="AA456" s="79"/>
      <c r="AB456" s="79"/>
      <c r="AC456" s="79"/>
      <c r="AD456" s="79"/>
      <c r="AE456" s="79"/>
      <c r="AF456" s="79"/>
      <c r="AG456" s="79"/>
      <c r="AH456" s="79"/>
      <c r="AI456" s="79"/>
      <c r="AJ456" s="79"/>
      <c r="AK456" s="79"/>
      <c r="AL456" s="79"/>
      <c r="AM456" s="79"/>
    </row>
    <row r="457" spans="1:39" ht="15.75" customHeight="1">
      <c r="A457" s="29"/>
      <c r="B457" s="79"/>
      <c r="C457" s="79"/>
      <c r="D457" s="29"/>
      <c r="E457" s="79"/>
      <c r="F457" s="79"/>
      <c r="G457" s="79"/>
      <c r="H457" s="79"/>
      <c r="I457" s="79"/>
      <c r="J457" s="79"/>
      <c r="K457" s="79"/>
      <c r="L457" s="79"/>
      <c r="M457" s="79"/>
      <c r="N457" s="79"/>
      <c r="O457" s="79"/>
      <c r="P457" s="79"/>
      <c r="Q457" s="79"/>
      <c r="R457" s="79"/>
      <c r="S457" s="79"/>
      <c r="T457" s="79"/>
      <c r="U457" s="79"/>
      <c r="V457" s="79"/>
      <c r="W457" s="79"/>
      <c r="X457" s="79"/>
      <c r="Y457" s="79"/>
      <c r="Z457" s="79"/>
      <c r="AA457" s="79"/>
      <c r="AB457" s="79"/>
      <c r="AC457" s="79"/>
      <c r="AD457" s="79"/>
      <c r="AE457" s="79"/>
      <c r="AF457" s="79"/>
      <c r="AG457" s="79"/>
      <c r="AH457" s="79"/>
      <c r="AI457" s="79"/>
      <c r="AJ457" s="79"/>
      <c r="AK457" s="79"/>
      <c r="AL457" s="79"/>
      <c r="AM457" s="79"/>
    </row>
    <row r="458" spans="1:39" ht="15.75" customHeight="1">
      <c r="A458" s="29"/>
      <c r="B458" s="79"/>
      <c r="C458" s="79"/>
      <c r="D458" s="29"/>
      <c r="E458" s="79"/>
      <c r="F458" s="79"/>
      <c r="G458" s="79"/>
      <c r="H458" s="79"/>
      <c r="I458" s="79"/>
      <c r="J458" s="79"/>
      <c r="K458" s="79"/>
      <c r="L458" s="79"/>
      <c r="M458" s="79"/>
      <c r="N458" s="79"/>
      <c r="O458" s="79"/>
      <c r="P458" s="79"/>
      <c r="Q458" s="79"/>
      <c r="R458" s="79"/>
      <c r="S458" s="79"/>
      <c r="T458" s="79"/>
      <c r="U458" s="79"/>
      <c r="V458" s="79"/>
      <c r="W458" s="79"/>
      <c r="X458" s="79"/>
      <c r="Y458" s="79"/>
      <c r="Z458" s="79"/>
      <c r="AA458" s="79"/>
      <c r="AB458" s="79"/>
      <c r="AC458" s="79"/>
      <c r="AD458" s="79"/>
      <c r="AE458" s="79"/>
      <c r="AF458" s="79"/>
      <c r="AG458" s="79"/>
      <c r="AH458" s="79"/>
      <c r="AI458" s="79"/>
      <c r="AJ458" s="79"/>
      <c r="AK458" s="79"/>
      <c r="AL458" s="79"/>
      <c r="AM458" s="79"/>
    </row>
    <row r="459" spans="1:39" ht="15.75" customHeight="1">
      <c r="A459" s="29"/>
      <c r="B459" s="79"/>
      <c r="C459" s="79"/>
      <c r="D459" s="29"/>
      <c r="E459" s="79"/>
      <c r="F459" s="79"/>
      <c r="G459" s="79"/>
      <c r="H459" s="79"/>
      <c r="I459" s="79"/>
      <c r="J459" s="79"/>
      <c r="K459" s="79"/>
      <c r="L459" s="79"/>
      <c r="M459" s="79"/>
      <c r="N459" s="79"/>
      <c r="O459" s="79"/>
      <c r="P459" s="79"/>
      <c r="Q459" s="79"/>
      <c r="R459" s="79"/>
      <c r="S459" s="79"/>
      <c r="T459" s="79"/>
      <c r="U459" s="79"/>
      <c r="V459" s="79"/>
      <c r="W459" s="79"/>
      <c r="X459" s="79"/>
      <c r="Y459" s="79"/>
      <c r="Z459" s="79"/>
      <c r="AA459" s="79"/>
      <c r="AB459" s="79"/>
      <c r="AC459" s="79"/>
      <c r="AD459" s="79"/>
      <c r="AE459" s="79"/>
      <c r="AF459" s="79"/>
      <c r="AG459" s="79"/>
      <c r="AH459" s="79"/>
      <c r="AI459" s="79"/>
      <c r="AJ459" s="79"/>
      <c r="AK459" s="79"/>
      <c r="AL459" s="79"/>
      <c r="AM459" s="79"/>
    </row>
    <row r="460" spans="1:39" ht="15.75" customHeight="1">
      <c r="A460" s="29"/>
      <c r="B460" s="79"/>
      <c r="C460" s="79"/>
      <c r="D460" s="29"/>
      <c r="E460" s="79"/>
      <c r="F460" s="79"/>
      <c r="G460" s="79"/>
      <c r="H460" s="79"/>
      <c r="I460" s="79"/>
      <c r="J460" s="79"/>
      <c r="K460" s="79"/>
      <c r="L460" s="79"/>
      <c r="M460" s="79"/>
      <c r="N460" s="79"/>
      <c r="O460" s="79"/>
      <c r="P460" s="79"/>
      <c r="Q460" s="79"/>
      <c r="R460" s="79"/>
      <c r="S460" s="79"/>
      <c r="T460" s="79"/>
      <c r="U460" s="79"/>
      <c r="V460" s="79"/>
      <c r="W460" s="79"/>
      <c r="X460" s="79"/>
      <c r="Y460" s="79"/>
      <c r="Z460" s="79"/>
      <c r="AA460" s="79"/>
      <c r="AB460" s="79"/>
      <c r="AC460" s="79"/>
      <c r="AD460" s="79"/>
      <c r="AE460" s="79"/>
      <c r="AF460" s="79"/>
      <c r="AG460" s="79"/>
      <c r="AH460" s="79"/>
      <c r="AI460" s="79"/>
      <c r="AJ460" s="79"/>
      <c r="AK460" s="79"/>
      <c r="AL460" s="79"/>
      <c r="AM460" s="79"/>
    </row>
    <row r="461" spans="1:39" ht="15.75" customHeight="1">
      <c r="A461" s="29"/>
      <c r="B461" s="79"/>
      <c r="C461" s="79"/>
      <c r="D461" s="29"/>
      <c r="E461" s="79"/>
      <c r="F461" s="79"/>
      <c r="G461" s="79"/>
      <c r="H461" s="79"/>
      <c r="I461" s="79"/>
      <c r="J461" s="79"/>
      <c r="K461" s="79"/>
      <c r="L461" s="79"/>
      <c r="M461" s="79"/>
      <c r="N461" s="79"/>
      <c r="O461" s="79"/>
      <c r="P461" s="79"/>
      <c r="Q461" s="79"/>
      <c r="R461" s="79"/>
      <c r="S461" s="79"/>
      <c r="T461" s="79"/>
      <c r="U461" s="79"/>
      <c r="V461" s="79"/>
      <c r="W461" s="79"/>
      <c r="X461" s="79"/>
      <c r="Y461" s="79"/>
      <c r="Z461" s="79"/>
      <c r="AA461" s="79"/>
      <c r="AB461" s="79"/>
      <c r="AC461" s="79"/>
      <c r="AD461" s="79"/>
      <c r="AE461" s="79"/>
      <c r="AF461" s="79"/>
      <c r="AG461" s="79"/>
      <c r="AH461" s="79"/>
      <c r="AI461" s="79"/>
      <c r="AJ461" s="79"/>
      <c r="AK461" s="79"/>
      <c r="AL461" s="79"/>
      <c r="AM461" s="79"/>
    </row>
    <row r="462" spans="1:39" ht="15.75" customHeight="1">
      <c r="A462" s="29"/>
      <c r="B462" s="79"/>
      <c r="C462" s="79"/>
      <c r="D462" s="29"/>
      <c r="E462" s="79"/>
      <c r="F462" s="79"/>
      <c r="G462" s="79"/>
      <c r="H462" s="79"/>
      <c r="I462" s="79"/>
      <c r="J462" s="79"/>
      <c r="K462" s="79"/>
      <c r="L462" s="79"/>
      <c r="M462" s="79"/>
      <c r="N462" s="79"/>
      <c r="O462" s="79"/>
      <c r="P462" s="79"/>
      <c r="Q462" s="79"/>
      <c r="R462" s="79"/>
      <c r="S462" s="79"/>
      <c r="T462" s="79"/>
      <c r="U462" s="79"/>
      <c r="V462" s="79"/>
      <c r="W462" s="79"/>
      <c r="X462" s="79"/>
      <c r="Y462" s="79"/>
      <c r="Z462" s="79"/>
      <c r="AA462" s="79"/>
      <c r="AB462" s="79"/>
      <c r="AC462" s="79"/>
      <c r="AD462" s="79"/>
      <c r="AE462" s="79"/>
      <c r="AF462" s="79"/>
      <c r="AG462" s="79"/>
      <c r="AH462" s="79"/>
      <c r="AI462" s="79"/>
      <c r="AJ462" s="79"/>
      <c r="AK462" s="79"/>
      <c r="AL462" s="79"/>
      <c r="AM462" s="79"/>
    </row>
    <row r="463" spans="1:39" ht="15.75" customHeight="1">
      <c r="A463" s="29"/>
      <c r="B463" s="79"/>
      <c r="C463" s="79"/>
      <c r="D463" s="29"/>
      <c r="E463" s="79"/>
      <c r="F463" s="79"/>
      <c r="G463" s="79"/>
      <c r="H463" s="79"/>
      <c r="I463" s="79"/>
      <c r="J463" s="79"/>
      <c r="K463" s="79"/>
      <c r="L463" s="79"/>
      <c r="M463" s="79"/>
      <c r="N463" s="79"/>
      <c r="O463" s="79"/>
      <c r="P463" s="79"/>
      <c r="Q463" s="79"/>
      <c r="R463" s="79"/>
      <c r="S463" s="79"/>
      <c r="T463" s="79"/>
      <c r="U463" s="79"/>
      <c r="V463" s="79"/>
      <c r="W463" s="79"/>
      <c r="X463" s="79"/>
      <c r="Y463" s="79"/>
      <c r="Z463" s="79"/>
      <c r="AA463" s="79"/>
      <c r="AB463" s="79"/>
      <c r="AC463" s="79"/>
      <c r="AD463" s="79"/>
      <c r="AE463" s="79"/>
      <c r="AF463" s="79"/>
      <c r="AG463" s="79"/>
      <c r="AH463" s="79"/>
      <c r="AI463" s="79"/>
      <c r="AJ463" s="79"/>
      <c r="AK463" s="79"/>
      <c r="AL463" s="79"/>
      <c r="AM463" s="79"/>
    </row>
    <row r="464" spans="1:39" ht="15.75" customHeight="1">
      <c r="A464" s="29"/>
      <c r="B464" s="79"/>
      <c r="C464" s="79"/>
      <c r="D464" s="29"/>
      <c r="E464" s="79"/>
      <c r="F464" s="79"/>
      <c r="G464" s="79"/>
      <c r="H464" s="79"/>
      <c r="I464" s="79"/>
      <c r="J464" s="79"/>
      <c r="K464" s="79"/>
      <c r="L464" s="79"/>
      <c r="M464" s="79"/>
      <c r="N464" s="79"/>
      <c r="O464" s="79"/>
      <c r="P464" s="79"/>
      <c r="Q464" s="79"/>
      <c r="R464" s="79"/>
      <c r="S464" s="79"/>
      <c r="T464" s="79"/>
      <c r="U464" s="79"/>
      <c r="V464" s="79"/>
      <c r="W464" s="79"/>
      <c r="X464" s="79"/>
      <c r="Y464" s="79"/>
      <c r="Z464" s="79"/>
      <c r="AA464" s="79"/>
      <c r="AB464" s="79"/>
      <c r="AC464" s="79"/>
      <c r="AD464" s="79"/>
      <c r="AE464" s="79"/>
      <c r="AF464" s="79"/>
      <c r="AG464" s="79"/>
      <c r="AH464" s="79"/>
      <c r="AI464" s="79"/>
      <c r="AJ464" s="79"/>
      <c r="AK464" s="79"/>
      <c r="AL464" s="79"/>
      <c r="AM464" s="79"/>
    </row>
    <row r="465" spans="1:39" ht="15.75" customHeight="1">
      <c r="A465" s="29"/>
      <c r="B465" s="79"/>
      <c r="C465" s="79"/>
      <c r="D465" s="29"/>
      <c r="E465" s="79"/>
      <c r="F465" s="79"/>
      <c r="G465" s="79"/>
      <c r="H465" s="79"/>
      <c r="I465" s="79"/>
      <c r="J465" s="79"/>
      <c r="K465" s="79"/>
      <c r="L465" s="79"/>
      <c r="M465" s="79"/>
      <c r="N465" s="79"/>
      <c r="O465" s="79"/>
      <c r="P465" s="79"/>
      <c r="Q465" s="79"/>
      <c r="R465" s="79"/>
      <c r="S465" s="79"/>
      <c r="T465" s="79"/>
      <c r="U465" s="79"/>
      <c r="V465" s="79"/>
      <c r="W465" s="79"/>
      <c r="X465" s="79"/>
      <c r="Y465" s="79"/>
      <c r="Z465" s="79"/>
      <c r="AA465" s="79"/>
      <c r="AB465" s="79"/>
      <c r="AC465" s="79"/>
      <c r="AD465" s="79"/>
      <c r="AE465" s="79"/>
      <c r="AF465" s="79"/>
      <c r="AG465" s="79"/>
      <c r="AH465" s="79"/>
      <c r="AI465" s="79"/>
      <c r="AJ465" s="79"/>
      <c r="AK465" s="79"/>
      <c r="AL465" s="79"/>
      <c r="AM465" s="79"/>
    </row>
    <row r="466" spans="1:39" ht="15.75" customHeight="1">
      <c r="A466" s="29"/>
      <c r="B466" s="79"/>
      <c r="C466" s="79"/>
      <c r="D466" s="29"/>
      <c r="E466" s="79"/>
      <c r="F466" s="79"/>
      <c r="G466" s="79"/>
      <c r="H466" s="79"/>
      <c r="I466" s="79"/>
      <c r="J466" s="79"/>
      <c r="K466" s="79"/>
      <c r="L466" s="79"/>
      <c r="M466" s="79"/>
      <c r="N466" s="79"/>
      <c r="O466" s="79"/>
      <c r="P466" s="79"/>
      <c r="Q466" s="79"/>
      <c r="R466" s="79"/>
      <c r="S466" s="79"/>
      <c r="T466" s="79"/>
      <c r="U466" s="79"/>
      <c r="V466" s="79"/>
      <c r="W466" s="79"/>
      <c r="X466" s="79"/>
      <c r="Y466" s="79"/>
      <c r="Z466" s="79"/>
      <c r="AA466" s="79"/>
      <c r="AB466" s="79"/>
      <c r="AC466" s="79"/>
      <c r="AD466" s="79"/>
      <c r="AE466" s="79"/>
      <c r="AF466" s="79"/>
      <c r="AG466" s="79"/>
      <c r="AH466" s="79"/>
      <c r="AI466" s="79"/>
      <c r="AJ466" s="79"/>
      <c r="AK466" s="79"/>
      <c r="AL466" s="79"/>
      <c r="AM466" s="79"/>
    </row>
    <row r="467" spans="1:39" ht="15.75" customHeight="1">
      <c r="A467" s="29"/>
      <c r="B467" s="79"/>
      <c r="C467" s="79"/>
      <c r="D467" s="29"/>
      <c r="E467" s="79"/>
      <c r="F467" s="79"/>
      <c r="G467" s="79"/>
      <c r="H467" s="79"/>
      <c r="I467" s="79"/>
      <c r="J467" s="79"/>
      <c r="K467" s="79"/>
      <c r="L467" s="79"/>
      <c r="M467" s="79"/>
      <c r="N467" s="79"/>
      <c r="O467" s="79"/>
      <c r="P467" s="79"/>
      <c r="Q467" s="79"/>
      <c r="R467" s="79"/>
      <c r="S467" s="79"/>
      <c r="T467" s="79"/>
      <c r="U467" s="79"/>
      <c r="V467" s="79"/>
      <c r="W467" s="79"/>
      <c r="X467" s="79"/>
      <c r="Y467" s="79"/>
      <c r="Z467" s="79"/>
      <c r="AA467" s="79"/>
      <c r="AB467" s="79"/>
      <c r="AC467" s="79"/>
      <c r="AD467" s="79"/>
      <c r="AE467" s="79"/>
      <c r="AF467" s="79"/>
      <c r="AG467" s="79"/>
      <c r="AH467" s="79"/>
      <c r="AI467" s="79"/>
      <c r="AJ467" s="79"/>
      <c r="AK467" s="79"/>
      <c r="AL467" s="79"/>
      <c r="AM467" s="79"/>
    </row>
    <row r="468" spans="1:39" ht="15.75" customHeight="1">
      <c r="A468" s="29"/>
      <c r="B468" s="79"/>
      <c r="C468" s="79"/>
      <c r="D468" s="29"/>
      <c r="E468" s="79"/>
      <c r="F468" s="79"/>
      <c r="G468" s="79"/>
      <c r="H468" s="79"/>
      <c r="I468" s="79"/>
      <c r="J468" s="79"/>
      <c r="K468" s="79"/>
      <c r="L468" s="79"/>
      <c r="M468" s="79"/>
      <c r="N468" s="79"/>
      <c r="O468" s="79"/>
      <c r="P468" s="79"/>
      <c r="Q468" s="79"/>
      <c r="R468" s="79"/>
      <c r="S468" s="79"/>
      <c r="T468" s="79"/>
      <c r="U468" s="79"/>
      <c r="V468" s="79"/>
      <c r="W468" s="79"/>
      <c r="X468" s="79"/>
      <c r="Y468" s="79"/>
      <c r="Z468" s="79"/>
      <c r="AA468" s="79"/>
      <c r="AB468" s="79"/>
      <c r="AC468" s="79"/>
      <c r="AD468" s="79"/>
      <c r="AE468" s="79"/>
      <c r="AF468" s="79"/>
      <c r="AG468" s="79"/>
      <c r="AH468" s="79"/>
      <c r="AI468" s="79"/>
      <c r="AJ468" s="79"/>
      <c r="AK468" s="79"/>
      <c r="AL468" s="79"/>
      <c r="AM468" s="79"/>
    </row>
    <row r="469" spans="1:39" ht="15.75" customHeight="1">
      <c r="A469" s="29"/>
      <c r="B469" s="79"/>
      <c r="C469" s="79"/>
      <c r="D469" s="29"/>
      <c r="E469" s="79"/>
      <c r="F469" s="79"/>
      <c r="G469" s="79"/>
      <c r="H469" s="79"/>
      <c r="I469" s="79"/>
      <c r="J469" s="79"/>
      <c r="K469" s="79"/>
      <c r="L469" s="79"/>
      <c r="M469" s="79"/>
      <c r="N469" s="79"/>
      <c r="O469" s="79"/>
      <c r="P469" s="79"/>
      <c r="Q469" s="79"/>
      <c r="R469" s="79"/>
      <c r="S469" s="79"/>
      <c r="T469" s="79"/>
      <c r="U469" s="79"/>
      <c r="V469" s="79"/>
      <c r="W469" s="79"/>
      <c r="X469" s="79"/>
      <c r="Y469" s="79"/>
      <c r="Z469" s="79"/>
      <c r="AA469" s="79"/>
      <c r="AB469" s="79"/>
      <c r="AC469" s="79"/>
      <c r="AD469" s="79"/>
      <c r="AE469" s="79"/>
      <c r="AF469" s="79"/>
      <c r="AG469" s="79"/>
      <c r="AH469" s="79"/>
      <c r="AI469" s="79"/>
      <c r="AJ469" s="79"/>
      <c r="AK469" s="79"/>
      <c r="AL469" s="79"/>
      <c r="AM469" s="79"/>
    </row>
    <row r="470" spans="1:39" ht="15.75" customHeight="1">
      <c r="A470" s="29"/>
      <c r="B470" s="79"/>
      <c r="C470" s="79"/>
      <c r="D470" s="29"/>
      <c r="E470" s="79"/>
      <c r="F470" s="79"/>
      <c r="G470" s="79"/>
      <c r="H470" s="79"/>
      <c r="I470" s="79"/>
      <c r="J470" s="79"/>
      <c r="K470" s="79"/>
      <c r="L470" s="79"/>
      <c r="M470" s="79"/>
      <c r="N470" s="79"/>
      <c r="O470" s="79"/>
      <c r="P470" s="79"/>
      <c r="Q470" s="79"/>
      <c r="R470" s="79"/>
      <c r="S470" s="79"/>
      <c r="T470" s="79"/>
      <c r="U470" s="79"/>
      <c r="V470" s="79"/>
      <c r="W470" s="79"/>
      <c r="X470" s="79"/>
      <c r="Y470" s="79"/>
      <c r="Z470" s="79"/>
      <c r="AA470" s="79"/>
      <c r="AB470" s="79"/>
      <c r="AC470" s="79"/>
      <c r="AD470" s="79"/>
      <c r="AE470" s="79"/>
      <c r="AF470" s="79"/>
      <c r="AG470" s="79"/>
      <c r="AH470" s="79"/>
      <c r="AI470" s="79"/>
      <c r="AJ470" s="79"/>
      <c r="AK470" s="79"/>
      <c r="AL470" s="79"/>
      <c r="AM470" s="79"/>
    </row>
    <row r="471" spans="1:39" ht="15.75" customHeight="1">
      <c r="A471" s="29"/>
      <c r="B471" s="79"/>
      <c r="C471" s="79"/>
      <c r="D471" s="29"/>
      <c r="E471" s="79"/>
      <c r="F471" s="79"/>
      <c r="G471" s="79"/>
      <c r="H471" s="79"/>
      <c r="I471" s="79"/>
      <c r="J471" s="79"/>
      <c r="K471" s="79"/>
      <c r="L471" s="79"/>
      <c r="M471" s="79"/>
      <c r="N471" s="79"/>
      <c r="O471" s="79"/>
      <c r="P471" s="79"/>
      <c r="Q471" s="79"/>
      <c r="R471" s="79"/>
      <c r="S471" s="79"/>
      <c r="T471" s="79"/>
      <c r="U471" s="79"/>
      <c r="V471" s="79"/>
      <c r="W471" s="79"/>
      <c r="X471" s="79"/>
      <c r="Y471" s="79"/>
      <c r="Z471" s="79"/>
      <c r="AA471" s="79"/>
      <c r="AB471" s="79"/>
      <c r="AC471" s="79"/>
      <c r="AD471" s="79"/>
      <c r="AE471" s="79"/>
      <c r="AF471" s="79"/>
      <c r="AG471" s="79"/>
      <c r="AH471" s="79"/>
      <c r="AI471" s="79"/>
      <c r="AJ471" s="79"/>
      <c r="AK471" s="79"/>
      <c r="AL471" s="79"/>
      <c r="AM471" s="79"/>
    </row>
    <row r="472" spans="1:39" ht="15.75" customHeight="1">
      <c r="A472" s="29"/>
      <c r="B472" s="79"/>
      <c r="C472" s="79"/>
      <c r="D472" s="29"/>
      <c r="E472" s="79"/>
      <c r="F472" s="79"/>
      <c r="G472" s="79"/>
      <c r="H472" s="79"/>
      <c r="I472" s="79"/>
      <c r="J472" s="79"/>
      <c r="K472" s="79"/>
      <c r="L472" s="79"/>
      <c r="M472" s="79"/>
      <c r="N472" s="79"/>
      <c r="O472" s="79"/>
      <c r="P472" s="79"/>
      <c r="Q472" s="79"/>
      <c r="R472" s="79"/>
      <c r="S472" s="79"/>
      <c r="T472" s="79"/>
      <c r="U472" s="79"/>
      <c r="V472" s="79"/>
      <c r="W472" s="79"/>
      <c r="X472" s="79"/>
      <c r="Y472" s="79"/>
      <c r="Z472" s="79"/>
      <c r="AA472" s="79"/>
      <c r="AB472" s="79"/>
      <c r="AC472" s="79"/>
      <c r="AD472" s="79"/>
      <c r="AE472" s="79"/>
      <c r="AF472" s="79"/>
      <c r="AG472" s="79"/>
      <c r="AH472" s="79"/>
      <c r="AI472" s="79"/>
      <c r="AJ472" s="79"/>
      <c r="AK472" s="79"/>
      <c r="AL472" s="79"/>
      <c r="AM472" s="79"/>
    </row>
    <row r="473" spans="1:39" ht="15.75" customHeight="1">
      <c r="A473" s="29"/>
      <c r="B473" s="79"/>
      <c r="C473" s="79"/>
      <c r="D473" s="29"/>
      <c r="E473" s="79"/>
      <c r="F473" s="79"/>
      <c r="G473" s="79"/>
      <c r="H473" s="79"/>
      <c r="I473" s="79"/>
      <c r="J473" s="79"/>
      <c r="K473" s="79"/>
      <c r="L473" s="79"/>
      <c r="M473" s="79"/>
      <c r="N473" s="79"/>
      <c r="O473" s="79"/>
      <c r="P473" s="79"/>
      <c r="Q473" s="79"/>
      <c r="R473" s="79"/>
      <c r="S473" s="79"/>
      <c r="T473" s="79"/>
      <c r="U473" s="79"/>
      <c r="V473" s="79"/>
      <c r="W473" s="79"/>
      <c r="X473" s="79"/>
      <c r="Y473" s="79"/>
      <c r="Z473" s="79"/>
      <c r="AA473" s="79"/>
      <c r="AB473" s="79"/>
      <c r="AC473" s="79"/>
      <c r="AD473" s="79"/>
      <c r="AE473" s="79"/>
      <c r="AF473" s="79"/>
      <c r="AG473" s="79"/>
      <c r="AH473" s="79"/>
      <c r="AI473" s="79"/>
      <c r="AJ473" s="79"/>
      <c r="AK473" s="79"/>
      <c r="AL473" s="79"/>
      <c r="AM473" s="79"/>
    </row>
    <row r="474" spans="1:39" ht="15.75" customHeight="1">
      <c r="A474" s="29"/>
      <c r="B474" s="79"/>
      <c r="C474" s="79"/>
      <c r="D474" s="29"/>
      <c r="E474" s="79"/>
      <c r="F474" s="79"/>
      <c r="G474" s="79"/>
      <c r="H474" s="79"/>
      <c r="I474" s="79"/>
      <c r="J474" s="79"/>
      <c r="K474" s="79"/>
      <c r="L474" s="79"/>
      <c r="M474" s="79"/>
      <c r="N474" s="79"/>
      <c r="O474" s="79"/>
      <c r="P474" s="79"/>
      <c r="Q474" s="79"/>
      <c r="R474" s="79"/>
      <c r="S474" s="79"/>
      <c r="T474" s="79"/>
      <c r="U474" s="79"/>
      <c r="V474" s="79"/>
      <c r="W474" s="79"/>
      <c r="X474" s="79"/>
      <c r="Y474" s="79"/>
      <c r="Z474" s="79"/>
      <c r="AA474" s="79"/>
      <c r="AB474" s="79"/>
      <c r="AC474" s="79"/>
      <c r="AD474" s="79"/>
      <c r="AE474" s="79"/>
      <c r="AF474" s="79"/>
      <c r="AG474" s="79"/>
      <c r="AH474" s="79"/>
      <c r="AI474" s="79"/>
      <c r="AJ474" s="79"/>
      <c r="AK474" s="79"/>
      <c r="AL474" s="79"/>
      <c r="AM474" s="79"/>
    </row>
    <row r="475" spans="1:39" ht="15.75" customHeight="1">
      <c r="A475" s="29"/>
      <c r="B475" s="79"/>
      <c r="C475" s="79"/>
      <c r="D475" s="29"/>
      <c r="E475" s="79"/>
      <c r="F475" s="79"/>
      <c r="G475" s="79"/>
      <c r="H475" s="79"/>
      <c r="I475" s="79"/>
      <c r="J475" s="79"/>
      <c r="K475" s="79"/>
      <c r="L475" s="79"/>
      <c r="M475" s="79"/>
      <c r="N475" s="79"/>
      <c r="O475" s="79"/>
      <c r="P475" s="79"/>
      <c r="Q475" s="79"/>
      <c r="R475" s="79"/>
      <c r="S475" s="79"/>
      <c r="T475" s="79"/>
      <c r="U475" s="79"/>
      <c r="V475" s="79"/>
      <c r="W475" s="79"/>
      <c r="X475" s="79"/>
      <c r="Y475" s="79"/>
      <c r="Z475" s="79"/>
      <c r="AA475" s="79"/>
      <c r="AB475" s="79"/>
      <c r="AC475" s="79"/>
      <c r="AD475" s="79"/>
      <c r="AE475" s="79"/>
      <c r="AF475" s="79"/>
      <c r="AG475" s="79"/>
      <c r="AH475" s="79"/>
      <c r="AI475" s="79"/>
      <c r="AJ475" s="79"/>
      <c r="AK475" s="79"/>
      <c r="AL475" s="79"/>
      <c r="AM475" s="79"/>
    </row>
    <row r="476" spans="1:39" ht="15.75" customHeight="1">
      <c r="A476" s="29"/>
      <c r="B476" s="79"/>
      <c r="C476" s="79"/>
      <c r="D476" s="29"/>
      <c r="E476" s="79"/>
      <c r="F476" s="79"/>
      <c r="G476" s="79"/>
      <c r="H476" s="79"/>
      <c r="I476" s="79"/>
      <c r="J476" s="79"/>
      <c r="K476" s="79"/>
      <c r="L476" s="79"/>
      <c r="M476" s="79"/>
      <c r="N476" s="79"/>
      <c r="O476" s="79"/>
      <c r="P476" s="79"/>
      <c r="Q476" s="79"/>
      <c r="R476" s="79"/>
      <c r="S476" s="79"/>
      <c r="T476" s="79"/>
      <c r="U476" s="79"/>
      <c r="V476" s="79"/>
      <c r="W476" s="79"/>
      <c r="X476" s="79"/>
      <c r="Y476" s="79"/>
      <c r="Z476" s="79"/>
      <c r="AA476" s="79"/>
      <c r="AB476" s="79"/>
      <c r="AC476" s="79"/>
      <c r="AD476" s="79"/>
      <c r="AE476" s="79"/>
      <c r="AF476" s="79"/>
      <c r="AG476" s="79"/>
      <c r="AH476" s="79"/>
      <c r="AI476" s="79"/>
      <c r="AJ476" s="79"/>
      <c r="AK476" s="79"/>
      <c r="AL476" s="79"/>
      <c r="AM476" s="79"/>
    </row>
    <row r="477" spans="1:39" ht="15.75" customHeight="1">
      <c r="A477" s="29"/>
      <c r="B477" s="79"/>
      <c r="C477" s="79"/>
      <c r="D477" s="29"/>
      <c r="E477" s="79"/>
      <c r="F477" s="79"/>
      <c r="G477" s="79"/>
      <c r="H477" s="79"/>
      <c r="I477" s="79"/>
      <c r="J477" s="79"/>
      <c r="K477" s="79"/>
      <c r="L477" s="79"/>
      <c r="M477" s="79"/>
      <c r="N477" s="79"/>
      <c r="O477" s="79"/>
      <c r="P477" s="79"/>
      <c r="Q477" s="79"/>
      <c r="R477" s="79"/>
      <c r="S477" s="79"/>
      <c r="T477" s="79"/>
      <c r="U477" s="79"/>
      <c r="V477" s="79"/>
      <c r="W477" s="79"/>
      <c r="X477" s="79"/>
      <c r="Y477" s="79"/>
      <c r="Z477" s="79"/>
      <c r="AA477" s="79"/>
      <c r="AB477" s="79"/>
      <c r="AC477" s="79"/>
      <c r="AD477" s="79"/>
      <c r="AE477" s="79"/>
      <c r="AF477" s="79"/>
      <c r="AG477" s="79"/>
      <c r="AH477" s="79"/>
      <c r="AI477" s="79"/>
      <c r="AJ477" s="79"/>
      <c r="AK477" s="79"/>
      <c r="AL477" s="79"/>
      <c r="AM477" s="79"/>
    </row>
    <row r="478" spans="1:39" ht="15.75" customHeight="1">
      <c r="A478" s="29"/>
      <c r="B478" s="79"/>
      <c r="C478" s="79"/>
      <c r="D478" s="29"/>
      <c r="E478" s="79"/>
      <c r="F478" s="79"/>
      <c r="G478" s="79"/>
      <c r="H478" s="79"/>
      <c r="I478" s="79"/>
      <c r="J478" s="79"/>
      <c r="K478" s="79"/>
      <c r="L478" s="79"/>
      <c r="M478" s="79"/>
      <c r="N478" s="79"/>
      <c r="O478" s="79"/>
      <c r="P478" s="79"/>
      <c r="Q478" s="79"/>
      <c r="R478" s="79"/>
      <c r="S478" s="79"/>
      <c r="T478" s="79"/>
      <c r="U478" s="79"/>
      <c r="V478" s="79"/>
      <c r="W478" s="79"/>
      <c r="X478" s="79"/>
      <c r="Y478" s="79"/>
      <c r="Z478" s="79"/>
      <c r="AA478" s="79"/>
      <c r="AB478" s="79"/>
      <c r="AC478" s="79"/>
      <c r="AD478" s="79"/>
      <c r="AE478" s="79"/>
      <c r="AF478" s="79"/>
      <c r="AG478" s="79"/>
      <c r="AH478" s="79"/>
      <c r="AI478" s="79"/>
      <c r="AJ478" s="79"/>
      <c r="AK478" s="79"/>
      <c r="AL478" s="79"/>
      <c r="AM478" s="79"/>
    </row>
    <row r="479" spans="1:39" ht="15.75" customHeight="1">
      <c r="A479" s="29"/>
      <c r="B479" s="79"/>
      <c r="C479" s="79"/>
      <c r="D479" s="29"/>
      <c r="E479" s="79"/>
      <c r="F479" s="79"/>
      <c r="G479" s="79"/>
      <c r="H479" s="79"/>
      <c r="I479" s="79"/>
      <c r="J479" s="79"/>
      <c r="K479" s="79"/>
      <c r="L479" s="79"/>
      <c r="M479" s="79"/>
      <c r="N479" s="79"/>
      <c r="O479" s="79"/>
      <c r="P479" s="79"/>
      <c r="Q479" s="79"/>
      <c r="R479" s="79"/>
      <c r="S479" s="79"/>
      <c r="T479" s="79"/>
      <c r="U479" s="79"/>
      <c r="V479" s="79"/>
      <c r="W479" s="79"/>
      <c r="X479" s="79"/>
      <c r="Y479" s="79"/>
      <c r="Z479" s="79"/>
      <c r="AA479" s="79"/>
      <c r="AB479" s="79"/>
      <c r="AC479" s="79"/>
      <c r="AD479" s="79"/>
      <c r="AE479" s="79"/>
      <c r="AF479" s="79"/>
      <c r="AG479" s="79"/>
      <c r="AH479" s="79"/>
      <c r="AI479" s="79"/>
      <c r="AJ479" s="79"/>
      <c r="AK479" s="79"/>
      <c r="AL479" s="79"/>
      <c r="AM479" s="79"/>
    </row>
    <row r="480" spans="1:39" ht="15.75" customHeight="1">
      <c r="A480" s="29"/>
      <c r="B480" s="79"/>
      <c r="C480" s="79"/>
      <c r="D480" s="29"/>
      <c r="E480" s="79"/>
      <c r="F480" s="79"/>
      <c r="G480" s="79"/>
      <c r="H480" s="79"/>
      <c r="I480" s="79"/>
      <c r="J480" s="79"/>
      <c r="K480" s="79"/>
      <c r="L480" s="79"/>
      <c r="M480" s="79"/>
      <c r="N480" s="79"/>
      <c r="O480" s="79"/>
      <c r="P480" s="79"/>
      <c r="Q480" s="79"/>
      <c r="R480" s="79"/>
      <c r="S480" s="79"/>
      <c r="T480" s="79"/>
      <c r="U480" s="79"/>
      <c r="V480" s="79"/>
      <c r="W480" s="79"/>
      <c r="X480" s="79"/>
      <c r="Y480" s="79"/>
      <c r="Z480" s="79"/>
      <c r="AA480" s="79"/>
      <c r="AB480" s="79"/>
      <c r="AC480" s="79"/>
      <c r="AD480" s="79"/>
      <c r="AE480" s="79"/>
      <c r="AF480" s="79"/>
      <c r="AG480" s="79"/>
      <c r="AH480" s="79"/>
      <c r="AI480" s="79"/>
      <c r="AJ480" s="79"/>
      <c r="AK480" s="79"/>
      <c r="AL480" s="79"/>
      <c r="AM480" s="79"/>
    </row>
    <row r="481" spans="1:39" ht="15.75" customHeight="1">
      <c r="A481" s="29"/>
      <c r="B481" s="79"/>
      <c r="C481" s="79"/>
      <c r="D481" s="29"/>
      <c r="E481" s="79"/>
      <c r="F481" s="79"/>
      <c r="G481" s="79"/>
      <c r="H481" s="79"/>
      <c r="I481" s="79"/>
      <c r="J481" s="79"/>
      <c r="K481" s="79"/>
      <c r="L481" s="79"/>
      <c r="M481" s="79"/>
      <c r="N481" s="79"/>
      <c r="O481" s="79"/>
      <c r="P481" s="79"/>
      <c r="Q481" s="79"/>
      <c r="R481" s="79"/>
      <c r="S481" s="79"/>
      <c r="T481" s="79"/>
      <c r="U481" s="79"/>
      <c r="V481" s="79"/>
      <c r="W481" s="79"/>
      <c r="X481" s="79"/>
      <c r="Y481" s="79"/>
      <c r="Z481" s="79"/>
      <c r="AA481" s="79"/>
      <c r="AB481" s="79"/>
      <c r="AC481" s="79"/>
      <c r="AD481" s="79"/>
      <c r="AE481" s="79"/>
      <c r="AF481" s="79"/>
      <c r="AG481" s="79"/>
      <c r="AH481" s="79"/>
      <c r="AI481" s="79"/>
      <c r="AJ481" s="79"/>
      <c r="AK481" s="79"/>
      <c r="AL481" s="79"/>
      <c r="AM481" s="79"/>
    </row>
    <row r="482" spans="1:39" ht="15.75" customHeight="1">
      <c r="A482" s="29"/>
      <c r="B482" s="79"/>
      <c r="C482" s="79"/>
      <c r="D482" s="29"/>
      <c r="E482" s="79"/>
      <c r="F482" s="79"/>
      <c r="G482" s="79"/>
      <c r="H482" s="79"/>
      <c r="I482" s="79"/>
      <c r="J482" s="79"/>
      <c r="K482" s="79"/>
      <c r="L482" s="79"/>
      <c r="M482" s="79"/>
      <c r="N482" s="79"/>
      <c r="O482" s="79"/>
      <c r="P482" s="79"/>
      <c r="Q482" s="79"/>
      <c r="R482" s="79"/>
      <c r="S482" s="79"/>
      <c r="T482" s="79"/>
      <c r="U482" s="79"/>
      <c r="V482" s="79"/>
      <c r="W482" s="79"/>
      <c r="X482" s="79"/>
      <c r="Y482" s="79"/>
      <c r="Z482" s="79"/>
      <c r="AA482" s="79"/>
      <c r="AB482" s="79"/>
      <c r="AC482" s="79"/>
      <c r="AD482" s="79"/>
      <c r="AE482" s="79"/>
      <c r="AF482" s="79"/>
      <c r="AG482" s="79"/>
      <c r="AH482" s="79"/>
      <c r="AI482" s="79"/>
      <c r="AJ482" s="79"/>
      <c r="AK482" s="79"/>
      <c r="AL482" s="79"/>
      <c r="AM482" s="79"/>
    </row>
    <row r="483" spans="1:39" ht="15.75" customHeight="1">
      <c r="A483" s="29"/>
      <c r="B483" s="79"/>
      <c r="C483" s="79"/>
      <c r="D483" s="29"/>
      <c r="E483" s="79"/>
      <c r="F483" s="79"/>
      <c r="G483" s="79"/>
      <c r="H483" s="79"/>
      <c r="I483" s="79"/>
      <c r="J483" s="79"/>
      <c r="K483" s="79"/>
      <c r="L483" s="79"/>
      <c r="M483" s="79"/>
      <c r="N483" s="79"/>
      <c r="O483" s="79"/>
      <c r="P483" s="79"/>
      <c r="Q483" s="79"/>
      <c r="R483" s="79"/>
      <c r="S483" s="79"/>
      <c r="T483" s="79"/>
      <c r="U483" s="79"/>
      <c r="V483" s="79"/>
      <c r="W483" s="79"/>
      <c r="X483" s="79"/>
      <c r="Y483" s="79"/>
      <c r="Z483" s="79"/>
      <c r="AA483" s="79"/>
      <c r="AB483" s="79"/>
      <c r="AC483" s="79"/>
      <c r="AD483" s="79"/>
      <c r="AE483" s="79"/>
      <c r="AF483" s="79"/>
      <c r="AG483" s="79"/>
      <c r="AH483" s="79"/>
      <c r="AI483" s="79"/>
      <c r="AJ483" s="79"/>
      <c r="AK483" s="79"/>
      <c r="AL483" s="79"/>
      <c r="AM483" s="79"/>
    </row>
    <row r="484" spans="1:39" ht="15.75" customHeight="1">
      <c r="A484" s="29"/>
      <c r="B484" s="79"/>
      <c r="C484" s="79"/>
      <c r="D484" s="29"/>
      <c r="E484" s="79"/>
      <c r="F484" s="79"/>
      <c r="G484" s="79"/>
      <c r="H484" s="79"/>
      <c r="I484" s="79"/>
      <c r="J484" s="79"/>
      <c r="K484" s="79"/>
      <c r="L484" s="79"/>
      <c r="M484" s="79"/>
      <c r="N484" s="79"/>
      <c r="O484" s="79"/>
      <c r="P484" s="79"/>
      <c r="Q484" s="79"/>
      <c r="R484" s="79"/>
      <c r="S484" s="79"/>
      <c r="T484" s="79"/>
      <c r="U484" s="79"/>
      <c r="V484" s="79"/>
      <c r="W484" s="79"/>
      <c r="X484" s="79"/>
      <c r="Y484" s="79"/>
      <c r="Z484" s="79"/>
      <c r="AA484" s="79"/>
      <c r="AB484" s="79"/>
      <c r="AC484" s="79"/>
      <c r="AD484" s="79"/>
      <c r="AE484" s="79"/>
      <c r="AF484" s="79"/>
      <c r="AG484" s="79"/>
      <c r="AH484" s="79"/>
      <c r="AI484" s="79"/>
      <c r="AJ484" s="79"/>
      <c r="AK484" s="79"/>
      <c r="AL484" s="79"/>
      <c r="AM484" s="79"/>
    </row>
    <row r="485" spans="1:39" ht="15.75" customHeight="1">
      <c r="A485" s="29"/>
      <c r="B485" s="79"/>
      <c r="C485" s="79"/>
      <c r="D485" s="29"/>
      <c r="E485" s="79"/>
      <c r="F485" s="79"/>
      <c r="G485" s="79"/>
      <c r="H485" s="79"/>
      <c r="I485" s="79"/>
      <c r="J485" s="79"/>
      <c r="K485" s="79"/>
      <c r="L485" s="79"/>
      <c r="M485" s="79"/>
      <c r="N485" s="79"/>
      <c r="O485" s="79"/>
      <c r="P485" s="79"/>
      <c r="Q485" s="79"/>
      <c r="R485" s="79"/>
      <c r="S485" s="79"/>
      <c r="T485" s="79"/>
      <c r="U485" s="79"/>
      <c r="V485" s="79"/>
      <c r="W485" s="79"/>
      <c r="X485" s="79"/>
      <c r="Y485" s="79"/>
      <c r="Z485" s="79"/>
      <c r="AA485" s="79"/>
      <c r="AB485" s="79"/>
      <c r="AC485" s="79"/>
      <c r="AD485" s="79"/>
      <c r="AE485" s="79"/>
      <c r="AF485" s="79"/>
      <c r="AG485" s="79"/>
      <c r="AH485" s="79"/>
      <c r="AI485" s="79"/>
      <c r="AJ485" s="79"/>
      <c r="AK485" s="79"/>
      <c r="AL485" s="79"/>
      <c r="AM485" s="79"/>
    </row>
    <row r="486" spans="1:39" ht="15.75" customHeight="1">
      <c r="A486" s="29"/>
      <c r="B486" s="79"/>
      <c r="C486" s="79"/>
      <c r="D486" s="29"/>
      <c r="E486" s="79"/>
      <c r="F486" s="79"/>
      <c r="G486" s="79"/>
      <c r="H486" s="79"/>
      <c r="I486" s="79"/>
      <c r="J486" s="79"/>
      <c r="K486" s="79"/>
      <c r="L486" s="79"/>
      <c r="M486" s="79"/>
      <c r="N486" s="79"/>
      <c r="O486" s="79"/>
      <c r="P486" s="79"/>
      <c r="Q486" s="79"/>
      <c r="R486" s="79"/>
      <c r="S486" s="79"/>
      <c r="T486" s="79"/>
      <c r="U486" s="79"/>
      <c r="V486" s="79"/>
      <c r="W486" s="79"/>
      <c r="X486" s="79"/>
      <c r="Y486" s="79"/>
      <c r="Z486" s="79"/>
      <c r="AA486" s="79"/>
      <c r="AB486" s="79"/>
      <c r="AC486" s="79"/>
      <c r="AD486" s="79"/>
      <c r="AE486" s="79"/>
      <c r="AF486" s="79"/>
      <c r="AG486" s="79"/>
      <c r="AH486" s="79"/>
      <c r="AI486" s="79"/>
      <c r="AJ486" s="79"/>
      <c r="AK486" s="79"/>
      <c r="AL486" s="79"/>
      <c r="AM486" s="79"/>
    </row>
    <row r="487" spans="1:39" ht="15.75" customHeight="1">
      <c r="A487" s="29"/>
      <c r="B487" s="79"/>
      <c r="C487" s="79"/>
      <c r="D487" s="29"/>
      <c r="E487" s="79"/>
      <c r="F487" s="79"/>
      <c r="G487" s="79"/>
      <c r="H487" s="79"/>
      <c r="I487" s="79"/>
      <c r="J487" s="79"/>
      <c r="K487" s="79"/>
      <c r="L487" s="79"/>
      <c r="M487" s="79"/>
      <c r="N487" s="79"/>
      <c r="O487" s="79"/>
      <c r="P487" s="79"/>
      <c r="Q487" s="79"/>
      <c r="R487" s="79"/>
      <c r="S487" s="79"/>
      <c r="T487" s="79"/>
      <c r="U487" s="79"/>
      <c r="V487" s="79"/>
      <c r="W487" s="79"/>
      <c r="X487" s="79"/>
      <c r="Y487" s="79"/>
      <c r="Z487" s="79"/>
      <c r="AA487" s="79"/>
      <c r="AB487" s="79"/>
      <c r="AC487" s="79"/>
      <c r="AD487" s="79"/>
      <c r="AE487" s="79"/>
      <c r="AF487" s="79"/>
      <c r="AG487" s="79"/>
      <c r="AH487" s="79"/>
      <c r="AI487" s="79"/>
      <c r="AJ487" s="79"/>
      <c r="AK487" s="79"/>
      <c r="AL487" s="79"/>
      <c r="AM487" s="79"/>
    </row>
    <row r="488" spans="1:39" ht="15.75" customHeight="1">
      <c r="A488" s="29"/>
      <c r="B488" s="79"/>
      <c r="C488" s="79"/>
      <c r="D488" s="29"/>
      <c r="E488" s="79"/>
      <c r="F488" s="79"/>
      <c r="G488" s="79"/>
      <c r="H488" s="79"/>
      <c r="I488" s="79"/>
      <c r="J488" s="79"/>
      <c r="K488" s="79"/>
      <c r="L488" s="79"/>
      <c r="M488" s="79"/>
      <c r="N488" s="79"/>
      <c r="O488" s="79"/>
      <c r="P488" s="79"/>
      <c r="Q488" s="79"/>
      <c r="R488" s="79"/>
      <c r="S488" s="79"/>
      <c r="T488" s="79"/>
      <c r="U488" s="79"/>
      <c r="V488" s="79"/>
      <c r="W488" s="79"/>
      <c r="X488" s="79"/>
      <c r="Y488" s="79"/>
      <c r="Z488" s="79"/>
      <c r="AA488" s="79"/>
      <c r="AB488" s="79"/>
      <c r="AC488" s="79"/>
      <c r="AD488" s="79"/>
      <c r="AE488" s="79"/>
      <c r="AF488" s="79"/>
      <c r="AG488" s="79"/>
      <c r="AH488" s="79"/>
      <c r="AI488" s="79"/>
      <c r="AJ488" s="79"/>
      <c r="AK488" s="79"/>
      <c r="AL488" s="79"/>
      <c r="AM488" s="79"/>
    </row>
    <row r="489" spans="1:39" ht="15.75" customHeight="1">
      <c r="A489" s="29"/>
      <c r="B489" s="79"/>
      <c r="C489" s="79"/>
      <c r="D489" s="29"/>
      <c r="E489" s="79"/>
      <c r="F489" s="79"/>
      <c r="G489" s="79"/>
      <c r="H489" s="79"/>
      <c r="I489" s="79"/>
      <c r="J489" s="79"/>
      <c r="K489" s="79"/>
      <c r="L489" s="79"/>
      <c r="M489" s="79"/>
      <c r="N489" s="79"/>
      <c r="O489" s="79"/>
      <c r="P489" s="79"/>
      <c r="Q489" s="79"/>
      <c r="R489" s="79"/>
      <c r="S489" s="79"/>
      <c r="T489" s="79"/>
      <c r="U489" s="79"/>
      <c r="V489" s="79"/>
      <c r="W489" s="79"/>
      <c r="X489" s="79"/>
      <c r="Y489" s="79"/>
      <c r="Z489" s="79"/>
      <c r="AA489" s="79"/>
      <c r="AB489" s="79"/>
      <c r="AC489" s="79"/>
      <c r="AD489" s="79"/>
      <c r="AE489" s="79"/>
      <c r="AF489" s="79"/>
      <c r="AG489" s="79"/>
      <c r="AH489" s="79"/>
      <c r="AI489" s="79"/>
      <c r="AJ489" s="79"/>
      <c r="AK489" s="79"/>
      <c r="AL489" s="79"/>
      <c r="AM489" s="79"/>
    </row>
    <row r="490" spans="1:39" ht="15.75" customHeight="1">
      <c r="A490" s="29"/>
      <c r="B490" s="79"/>
      <c r="C490" s="79"/>
      <c r="D490" s="29"/>
      <c r="E490" s="79"/>
      <c r="F490" s="79"/>
      <c r="G490" s="79"/>
      <c r="H490" s="79"/>
      <c r="I490" s="79"/>
      <c r="J490" s="79"/>
      <c r="K490" s="79"/>
      <c r="L490" s="79"/>
      <c r="M490" s="79"/>
      <c r="N490" s="79"/>
      <c r="O490" s="79"/>
      <c r="P490" s="79"/>
      <c r="Q490" s="79"/>
      <c r="R490" s="79"/>
      <c r="S490" s="79"/>
      <c r="T490" s="79"/>
      <c r="U490" s="79"/>
      <c r="V490" s="79"/>
      <c r="W490" s="79"/>
      <c r="X490" s="79"/>
      <c r="Y490" s="79"/>
      <c r="Z490" s="79"/>
      <c r="AA490" s="79"/>
      <c r="AB490" s="79"/>
      <c r="AC490" s="79"/>
      <c r="AD490" s="79"/>
      <c r="AE490" s="79"/>
      <c r="AF490" s="79"/>
      <c r="AG490" s="79"/>
      <c r="AH490" s="79"/>
      <c r="AI490" s="79"/>
      <c r="AJ490" s="79"/>
      <c r="AK490" s="79"/>
      <c r="AL490" s="79"/>
      <c r="AM490" s="79"/>
    </row>
    <row r="491" spans="1:39" ht="15.75" customHeight="1">
      <c r="A491" s="29"/>
      <c r="B491" s="79"/>
      <c r="C491" s="79"/>
      <c r="D491" s="29"/>
      <c r="E491" s="79"/>
      <c r="F491" s="79"/>
      <c r="G491" s="79"/>
      <c r="H491" s="79"/>
      <c r="I491" s="79"/>
      <c r="J491" s="79"/>
      <c r="K491" s="79"/>
      <c r="L491" s="79"/>
      <c r="M491" s="79"/>
      <c r="N491" s="79"/>
      <c r="O491" s="79"/>
      <c r="P491" s="79"/>
      <c r="Q491" s="79"/>
      <c r="R491" s="79"/>
      <c r="S491" s="79"/>
      <c r="T491" s="79"/>
      <c r="U491" s="79"/>
      <c r="V491" s="79"/>
      <c r="W491" s="79"/>
      <c r="X491" s="79"/>
      <c r="Y491" s="79"/>
      <c r="Z491" s="79"/>
      <c r="AA491" s="79"/>
      <c r="AB491" s="79"/>
      <c r="AC491" s="79"/>
      <c r="AD491" s="79"/>
      <c r="AE491" s="79"/>
      <c r="AF491" s="79"/>
      <c r="AG491" s="79"/>
      <c r="AH491" s="79"/>
      <c r="AI491" s="79"/>
      <c r="AJ491" s="79"/>
      <c r="AK491" s="79"/>
      <c r="AL491" s="79"/>
      <c r="AM491" s="79"/>
    </row>
    <row r="492" spans="1:39" ht="15.75" customHeight="1">
      <c r="A492" s="29"/>
      <c r="B492" s="79"/>
      <c r="C492" s="79"/>
      <c r="D492" s="29"/>
      <c r="E492" s="79"/>
      <c r="F492" s="79"/>
      <c r="G492" s="79"/>
      <c r="H492" s="79"/>
      <c r="I492" s="79"/>
      <c r="J492" s="79"/>
      <c r="K492" s="79"/>
      <c r="L492" s="79"/>
      <c r="M492" s="79"/>
      <c r="N492" s="79"/>
      <c r="O492" s="79"/>
      <c r="P492" s="79"/>
      <c r="Q492" s="79"/>
      <c r="R492" s="79"/>
      <c r="S492" s="79"/>
      <c r="T492" s="79"/>
      <c r="U492" s="79"/>
      <c r="V492" s="79"/>
      <c r="W492" s="79"/>
      <c r="X492" s="79"/>
      <c r="Y492" s="79"/>
      <c r="Z492" s="79"/>
      <c r="AA492" s="79"/>
      <c r="AB492" s="79"/>
      <c r="AC492" s="79"/>
      <c r="AD492" s="79"/>
      <c r="AE492" s="79"/>
      <c r="AF492" s="79"/>
      <c r="AG492" s="79"/>
      <c r="AH492" s="79"/>
      <c r="AI492" s="79"/>
      <c r="AJ492" s="79"/>
      <c r="AK492" s="79"/>
      <c r="AL492" s="79"/>
      <c r="AM492" s="79"/>
    </row>
    <row r="493" spans="1:39" ht="15.75" customHeight="1">
      <c r="A493" s="29"/>
      <c r="B493" s="79"/>
      <c r="C493" s="79"/>
      <c r="D493" s="29"/>
      <c r="E493" s="79"/>
      <c r="F493" s="79"/>
      <c r="G493" s="79"/>
      <c r="H493" s="79"/>
      <c r="I493" s="79"/>
      <c r="J493" s="79"/>
      <c r="K493" s="79"/>
      <c r="L493" s="79"/>
      <c r="M493" s="79"/>
      <c r="N493" s="79"/>
      <c r="O493" s="79"/>
      <c r="P493" s="79"/>
      <c r="Q493" s="79"/>
      <c r="R493" s="79"/>
      <c r="S493" s="79"/>
      <c r="T493" s="79"/>
      <c r="U493" s="79"/>
      <c r="V493" s="79"/>
      <c r="W493" s="79"/>
      <c r="X493" s="79"/>
      <c r="Y493" s="79"/>
      <c r="Z493" s="79"/>
      <c r="AA493" s="79"/>
      <c r="AB493" s="79"/>
      <c r="AC493" s="79"/>
      <c r="AD493" s="79"/>
      <c r="AE493" s="79"/>
      <c r="AF493" s="79"/>
      <c r="AG493" s="79"/>
      <c r="AH493" s="79"/>
      <c r="AI493" s="79"/>
      <c r="AJ493" s="79"/>
      <c r="AK493" s="79"/>
      <c r="AL493" s="79"/>
      <c r="AM493" s="79"/>
    </row>
    <row r="494" spans="1:39" ht="15.75" customHeight="1">
      <c r="A494" s="29"/>
      <c r="B494" s="79"/>
      <c r="C494" s="79"/>
      <c r="D494" s="29"/>
      <c r="E494" s="79"/>
      <c r="F494" s="79"/>
      <c r="G494" s="79"/>
      <c r="H494" s="79"/>
      <c r="I494" s="79"/>
      <c r="J494" s="79"/>
      <c r="K494" s="79"/>
      <c r="L494" s="79"/>
      <c r="M494" s="79"/>
      <c r="N494" s="79"/>
      <c r="O494" s="79"/>
      <c r="P494" s="79"/>
      <c r="Q494" s="79"/>
      <c r="R494" s="79"/>
      <c r="S494" s="79"/>
      <c r="T494" s="79"/>
      <c r="U494" s="79"/>
      <c r="V494" s="79"/>
      <c r="W494" s="79"/>
      <c r="X494" s="79"/>
      <c r="Y494" s="79"/>
      <c r="Z494" s="79"/>
      <c r="AA494" s="79"/>
      <c r="AB494" s="79"/>
      <c r="AC494" s="79"/>
      <c r="AD494" s="79"/>
      <c r="AE494" s="79"/>
      <c r="AF494" s="79"/>
      <c r="AG494" s="79"/>
      <c r="AH494" s="79"/>
      <c r="AI494" s="79"/>
      <c r="AJ494" s="79"/>
      <c r="AK494" s="79"/>
      <c r="AL494" s="79"/>
      <c r="AM494" s="79"/>
    </row>
    <row r="495" spans="1:39" ht="15.75" customHeight="1">
      <c r="A495" s="29"/>
      <c r="B495" s="79"/>
      <c r="C495" s="79"/>
      <c r="D495" s="29"/>
      <c r="E495" s="79"/>
      <c r="F495" s="79"/>
      <c r="G495" s="79"/>
      <c r="H495" s="79"/>
      <c r="I495" s="79"/>
      <c r="J495" s="79"/>
      <c r="K495" s="79"/>
      <c r="L495" s="79"/>
      <c r="M495" s="79"/>
      <c r="N495" s="79"/>
      <c r="O495" s="79"/>
      <c r="P495" s="79"/>
      <c r="Q495" s="79"/>
      <c r="R495" s="79"/>
      <c r="S495" s="79"/>
      <c r="T495" s="79"/>
      <c r="U495" s="79"/>
      <c r="V495" s="79"/>
      <c r="W495" s="79"/>
      <c r="X495" s="79"/>
      <c r="Y495" s="79"/>
      <c r="Z495" s="79"/>
      <c r="AA495" s="79"/>
      <c r="AB495" s="79"/>
      <c r="AC495" s="79"/>
      <c r="AD495" s="79"/>
      <c r="AE495" s="79"/>
      <c r="AF495" s="79"/>
      <c r="AG495" s="79"/>
      <c r="AH495" s="79"/>
      <c r="AI495" s="79"/>
      <c r="AJ495" s="79"/>
      <c r="AK495" s="79"/>
      <c r="AL495" s="79"/>
      <c r="AM495" s="79"/>
    </row>
    <row r="496" spans="1:39" ht="15.75" customHeight="1">
      <c r="A496" s="29"/>
      <c r="B496" s="79"/>
      <c r="C496" s="79"/>
      <c r="D496" s="29"/>
      <c r="E496" s="79"/>
      <c r="F496" s="79"/>
      <c r="G496" s="79"/>
      <c r="H496" s="79"/>
      <c r="I496" s="79"/>
      <c r="J496" s="79"/>
      <c r="K496" s="79"/>
      <c r="L496" s="79"/>
      <c r="M496" s="79"/>
      <c r="N496" s="79"/>
      <c r="O496" s="79"/>
      <c r="P496" s="79"/>
      <c r="Q496" s="79"/>
      <c r="R496" s="79"/>
      <c r="S496" s="79"/>
      <c r="T496" s="79"/>
      <c r="U496" s="79"/>
      <c r="V496" s="79"/>
      <c r="W496" s="79"/>
      <c r="X496" s="79"/>
      <c r="Y496" s="79"/>
      <c r="Z496" s="79"/>
      <c r="AA496" s="79"/>
      <c r="AB496" s="79"/>
      <c r="AC496" s="79"/>
      <c r="AD496" s="79"/>
      <c r="AE496" s="79"/>
      <c r="AF496" s="79"/>
      <c r="AG496" s="79"/>
      <c r="AH496" s="79"/>
      <c r="AI496" s="79"/>
      <c r="AJ496" s="79"/>
      <c r="AK496" s="79"/>
      <c r="AL496" s="79"/>
      <c r="AM496" s="79"/>
    </row>
    <row r="497" spans="1:39" ht="15.75" customHeight="1">
      <c r="A497" s="29"/>
      <c r="B497" s="79"/>
      <c r="C497" s="79"/>
      <c r="D497" s="29"/>
      <c r="E497" s="79"/>
      <c r="F497" s="79"/>
      <c r="G497" s="79"/>
      <c r="H497" s="79"/>
      <c r="I497" s="79"/>
      <c r="J497" s="79"/>
      <c r="K497" s="79"/>
      <c r="L497" s="79"/>
      <c r="M497" s="79"/>
      <c r="N497" s="79"/>
      <c r="O497" s="79"/>
      <c r="P497" s="79"/>
      <c r="Q497" s="79"/>
      <c r="R497" s="79"/>
      <c r="S497" s="79"/>
      <c r="T497" s="79"/>
      <c r="U497" s="79"/>
      <c r="V497" s="79"/>
      <c r="W497" s="79"/>
      <c r="X497" s="79"/>
      <c r="Y497" s="79"/>
      <c r="Z497" s="79"/>
      <c r="AA497" s="79"/>
      <c r="AB497" s="79"/>
      <c r="AC497" s="79"/>
      <c r="AD497" s="79"/>
      <c r="AE497" s="79"/>
      <c r="AF497" s="79"/>
      <c r="AG497" s="79"/>
      <c r="AH497" s="79"/>
      <c r="AI497" s="79"/>
      <c r="AJ497" s="79"/>
      <c r="AK497" s="79"/>
      <c r="AL497" s="79"/>
      <c r="AM497" s="79"/>
    </row>
    <row r="498" spans="1:39" ht="15.75" customHeight="1">
      <c r="A498" s="29"/>
      <c r="B498" s="79"/>
      <c r="C498" s="79"/>
      <c r="D498" s="29"/>
      <c r="E498" s="79"/>
      <c r="F498" s="79"/>
      <c r="G498" s="79"/>
      <c r="H498" s="79"/>
      <c r="I498" s="79"/>
      <c r="J498" s="79"/>
      <c r="K498" s="79"/>
      <c r="L498" s="79"/>
      <c r="M498" s="79"/>
      <c r="N498" s="79"/>
      <c r="O498" s="79"/>
      <c r="P498" s="79"/>
      <c r="Q498" s="79"/>
      <c r="R498" s="79"/>
      <c r="S498" s="79"/>
      <c r="T498" s="79"/>
      <c r="U498" s="79"/>
      <c r="V498" s="79"/>
      <c r="W498" s="79"/>
      <c r="X498" s="79"/>
      <c r="Y498" s="79"/>
      <c r="Z498" s="79"/>
      <c r="AA498" s="79"/>
      <c r="AB498" s="79"/>
      <c r="AC498" s="79"/>
      <c r="AD498" s="79"/>
      <c r="AE498" s="79"/>
      <c r="AF498" s="79"/>
      <c r="AG498" s="79"/>
      <c r="AH498" s="79"/>
      <c r="AI498" s="79"/>
      <c r="AJ498" s="79"/>
      <c r="AK498" s="79"/>
      <c r="AL498" s="79"/>
      <c r="AM498" s="79"/>
    </row>
    <row r="499" spans="1:39" ht="15.75" customHeight="1">
      <c r="A499" s="29"/>
      <c r="B499" s="79"/>
      <c r="C499" s="79"/>
      <c r="D499" s="29"/>
      <c r="E499" s="79"/>
      <c r="F499" s="79"/>
      <c r="G499" s="79"/>
      <c r="H499" s="79"/>
      <c r="I499" s="79"/>
      <c r="J499" s="79"/>
      <c r="K499" s="79"/>
      <c r="L499" s="79"/>
      <c r="M499" s="79"/>
      <c r="N499" s="79"/>
      <c r="O499" s="79"/>
      <c r="P499" s="79"/>
      <c r="Q499" s="79"/>
      <c r="R499" s="79"/>
      <c r="S499" s="79"/>
      <c r="T499" s="79"/>
      <c r="U499" s="79"/>
      <c r="V499" s="79"/>
      <c r="W499" s="79"/>
      <c r="X499" s="79"/>
      <c r="Y499" s="79"/>
      <c r="Z499" s="79"/>
      <c r="AA499" s="79"/>
      <c r="AB499" s="79"/>
      <c r="AC499" s="79"/>
      <c r="AD499" s="79"/>
      <c r="AE499" s="79"/>
      <c r="AF499" s="79"/>
      <c r="AG499" s="79"/>
      <c r="AH499" s="79"/>
      <c r="AI499" s="79"/>
      <c r="AJ499" s="79"/>
      <c r="AK499" s="79"/>
      <c r="AL499" s="79"/>
      <c r="AM499" s="79"/>
    </row>
    <row r="500" spans="1:39" ht="15.75" customHeight="1">
      <c r="A500" s="29"/>
      <c r="B500" s="79"/>
      <c r="C500" s="79"/>
      <c r="D500" s="29"/>
      <c r="E500" s="79"/>
      <c r="F500" s="79"/>
      <c r="G500" s="79"/>
      <c r="H500" s="79"/>
      <c r="I500" s="79"/>
      <c r="J500" s="79"/>
      <c r="K500" s="79"/>
      <c r="L500" s="79"/>
      <c r="M500" s="79"/>
      <c r="N500" s="79"/>
      <c r="O500" s="79"/>
      <c r="P500" s="79"/>
      <c r="Q500" s="79"/>
      <c r="R500" s="79"/>
      <c r="S500" s="79"/>
      <c r="T500" s="79"/>
      <c r="U500" s="79"/>
      <c r="V500" s="79"/>
      <c r="W500" s="79"/>
      <c r="X500" s="79"/>
      <c r="Y500" s="79"/>
      <c r="Z500" s="79"/>
      <c r="AA500" s="79"/>
      <c r="AB500" s="79"/>
      <c r="AC500" s="79"/>
      <c r="AD500" s="79"/>
      <c r="AE500" s="79"/>
      <c r="AF500" s="79"/>
      <c r="AG500" s="79"/>
      <c r="AH500" s="79"/>
      <c r="AI500" s="79"/>
      <c r="AJ500" s="79"/>
      <c r="AK500" s="79"/>
      <c r="AL500" s="79"/>
      <c r="AM500" s="79"/>
    </row>
    <row r="501" spans="1:39" ht="15.75" customHeight="1">
      <c r="A501" s="29"/>
      <c r="B501" s="79"/>
      <c r="C501" s="79"/>
      <c r="D501" s="29"/>
      <c r="E501" s="79"/>
      <c r="F501" s="79"/>
      <c r="G501" s="79"/>
      <c r="H501" s="79"/>
      <c r="I501" s="79"/>
      <c r="J501" s="79"/>
      <c r="K501" s="79"/>
      <c r="L501" s="79"/>
      <c r="M501" s="79"/>
      <c r="N501" s="79"/>
      <c r="O501" s="79"/>
      <c r="P501" s="79"/>
      <c r="Q501" s="79"/>
      <c r="R501" s="79"/>
      <c r="S501" s="79"/>
      <c r="T501" s="79"/>
      <c r="U501" s="79"/>
      <c r="V501" s="79"/>
      <c r="W501" s="79"/>
      <c r="X501" s="79"/>
      <c r="Y501" s="79"/>
      <c r="Z501" s="79"/>
      <c r="AA501" s="79"/>
      <c r="AB501" s="79"/>
      <c r="AC501" s="79"/>
      <c r="AD501" s="79"/>
      <c r="AE501" s="79"/>
      <c r="AF501" s="79"/>
      <c r="AG501" s="79"/>
      <c r="AH501" s="79"/>
      <c r="AI501" s="79"/>
      <c r="AJ501" s="79"/>
      <c r="AK501" s="79"/>
      <c r="AL501" s="79"/>
      <c r="AM501" s="79"/>
    </row>
    <row r="502" spans="1:39" ht="15.75" customHeight="1">
      <c r="A502" s="29"/>
      <c r="B502" s="79"/>
      <c r="C502" s="79"/>
      <c r="D502" s="29"/>
      <c r="E502" s="79"/>
      <c r="F502" s="79"/>
      <c r="G502" s="79"/>
      <c r="H502" s="79"/>
      <c r="I502" s="79"/>
      <c r="J502" s="79"/>
      <c r="K502" s="79"/>
      <c r="L502" s="79"/>
      <c r="M502" s="79"/>
      <c r="N502" s="79"/>
      <c r="O502" s="79"/>
      <c r="P502" s="79"/>
      <c r="Q502" s="79"/>
      <c r="R502" s="79"/>
      <c r="S502" s="79"/>
      <c r="T502" s="79"/>
      <c r="U502" s="79"/>
      <c r="V502" s="79"/>
      <c r="W502" s="79"/>
      <c r="X502" s="79"/>
      <c r="Y502" s="79"/>
      <c r="Z502" s="79"/>
      <c r="AA502" s="79"/>
      <c r="AB502" s="79"/>
      <c r="AC502" s="79"/>
      <c r="AD502" s="79"/>
      <c r="AE502" s="79"/>
      <c r="AF502" s="79"/>
      <c r="AG502" s="79"/>
      <c r="AH502" s="79"/>
      <c r="AI502" s="79"/>
      <c r="AJ502" s="79"/>
      <c r="AK502" s="79"/>
      <c r="AL502" s="79"/>
      <c r="AM502" s="79"/>
    </row>
    <row r="503" spans="1:39" ht="15.75" customHeight="1">
      <c r="A503" s="29"/>
      <c r="B503" s="79"/>
      <c r="C503" s="79"/>
      <c r="D503" s="29"/>
      <c r="E503" s="79"/>
      <c r="F503" s="79"/>
      <c r="G503" s="79"/>
      <c r="H503" s="79"/>
      <c r="I503" s="79"/>
      <c r="J503" s="79"/>
      <c r="K503" s="79"/>
      <c r="L503" s="79"/>
      <c r="M503" s="79"/>
      <c r="N503" s="79"/>
      <c r="O503" s="79"/>
      <c r="P503" s="79"/>
      <c r="Q503" s="79"/>
      <c r="R503" s="79"/>
      <c r="S503" s="79"/>
      <c r="T503" s="79"/>
      <c r="U503" s="79"/>
      <c r="V503" s="79"/>
      <c r="W503" s="79"/>
      <c r="X503" s="79"/>
      <c r="Y503" s="79"/>
      <c r="Z503" s="79"/>
      <c r="AA503" s="79"/>
      <c r="AB503" s="79"/>
      <c r="AC503" s="79"/>
      <c r="AD503" s="79"/>
      <c r="AE503" s="79"/>
      <c r="AF503" s="79"/>
      <c r="AG503" s="79"/>
      <c r="AH503" s="79"/>
      <c r="AI503" s="79"/>
      <c r="AJ503" s="79"/>
      <c r="AK503" s="79"/>
      <c r="AL503" s="79"/>
      <c r="AM503" s="79"/>
    </row>
    <row r="504" spans="1:39" ht="15.75" customHeight="1">
      <c r="A504" s="29"/>
      <c r="B504" s="79"/>
      <c r="C504" s="79"/>
      <c r="D504" s="29"/>
      <c r="E504" s="79"/>
      <c r="F504" s="79"/>
      <c r="G504" s="79"/>
      <c r="H504" s="79"/>
      <c r="I504" s="79"/>
      <c r="J504" s="79"/>
      <c r="K504" s="79"/>
      <c r="L504" s="79"/>
      <c r="M504" s="79"/>
      <c r="N504" s="79"/>
      <c r="O504" s="79"/>
      <c r="P504" s="79"/>
      <c r="Q504" s="79"/>
      <c r="R504" s="79"/>
      <c r="S504" s="79"/>
      <c r="T504" s="79"/>
      <c r="U504" s="79"/>
      <c r="V504" s="79"/>
      <c r="W504" s="79"/>
      <c r="X504" s="79"/>
      <c r="Y504" s="79"/>
      <c r="Z504" s="79"/>
      <c r="AA504" s="79"/>
      <c r="AB504" s="79"/>
      <c r="AC504" s="79"/>
      <c r="AD504" s="79"/>
      <c r="AE504" s="79"/>
      <c r="AF504" s="79"/>
      <c r="AG504" s="79"/>
      <c r="AH504" s="79"/>
      <c r="AI504" s="79"/>
      <c r="AJ504" s="79"/>
      <c r="AK504" s="79"/>
      <c r="AL504" s="79"/>
      <c r="AM504" s="79"/>
    </row>
    <row r="505" spans="1:39" ht="15.75" customHeight="1">
      <c r="A505" s="29"/>
      <c r="B505" s="79"/>
      <c r="C505" s="79"/>
      <c r="D505" s="29"/>
      <c r="E505" s="79"/>
      <c r="F505" s="79"/>
      <c r="G505" s="79"/>
      <c r="H505" s="79"/>
      <c r="I505" s="79"/>
      <c r="J505" s="79"/>
      <c r="K505" s="79"/>
      <c r="L505" s="79"/>
      <c r="M505" s="79"/>
      <c r="N505" s="79"/>
      <c r="O505" s="79"/>
      <c r="P505" s="79"/>
      <c r="Q505" s="79"/>
      <c r="R505" s="79"/>
      <c r="S505" s="79"/>
      <c r="T505" s="79"/>
      <c r="U505" s="79"/>
      <c r="V505" s="79"/>
      <c r="W505" s="79"/>
      <c r="X505" s="79"/>
      <c r="Y505" s="79"/>
      <c r="Z505" s="79"/>
      <c r="AA505" s="79"/>
      <c r="AB505" s="79"/>
      <c r="AC505" s="79"/>
      <c r="AD505" s="79"/>
      <c r="AE505" s="79"/>
      <c r="AF505" s="79"/>
      <c r="AG505" s="79"/>
      <c r="AH505" s="79"/>
      <c r="AI505" s="79"/>
      <c r="AJ505" s="79"/>
      <c r="AK505" s="79"/>
      <c r="AL505" s="79"/>
      <c r="AM505" s="79"/>
    </row>
    <row r="506" spans="1:39" ht="15.75" customHeight="1">
      <c r="A506" s="29"/>
      <c r="B506" s="79"/>
      <c r="C506" s="79"/>
      <c r="D506" s="29"/>
      <c r="E506" s="79"/>
      <c r="F506" s="79"/>
      <c r="G506" s="79"/>
      <c r="H506" s="79"/>
      <c r="I506" s="79"/>
      <c r="J506" s="79"/>
      <c r="K506" s="79"/>
      <c r="L506" s="79"/>
      <c r="M506" s="79"/>
      <c r="N506" s="79"/>
      <c r="O506" s="79"/>
      <c r="P506" s="79"/>
      <c r="Q506" s="79"/>
      <c r="R506" s="79"/>
      <c r="S506" s="79"/>
      <c r="T506" s="79"/>
      <c r="U506" s="79"/>
      <c r="V506" s="79"/>
      <c r="W506" s="79"/>
      <c r="X506" s="79"/>
      <c r="Y506" s="79"/>
      <c r="Z506" s="79"/>
      <c r="AA506" s="79"/>
      <c r="AB506" s="79"/>
      <c r="AC506" s="79"/>
      <c r="AD506" s="79"/>
      <c r="AE506" s="79"/>
      <c r="AF506" s="79"/>
      <c r="AG506" s="79"/>
      <c r="AH506" s="79"/>
      <c r="AI506" s="79"/>
      <c r="AJ506" s="79"/>
      <c r="AK506" s="79"/>
      <c r="AL506" s="79"/>
      <c r="AM506" s="79"/>
    </row>
    <row r="507" spans="1:39" ht="15.75" customHeight="1">
      <c r="A507" s="29"/>
      <c r="B507" s="79"/>
      <c r="C507" s="79"/>
      <c r="D507" s="29"/>
      <c r="E507" s="79"/>
      <c r="F507" s="79"/>
      <c r="G507" s="79"/>
      <c r="H507" s="79"/>
      <c r="I507" s="79"/>
      <c r="J507" s="79"/>
      <c r="K507" s="79"/>
      <c r="L507" s="79"/>
      <c r="M507" s="79"/>
      <c r="N507" s="79"/>
      <c r="O507" s="79"/>
      <c r="P507" s="79"/>
      <c r="Q507" s="79"/>
      <c r="R507" s="79"/>
      <c r="S507" s="79"/>
      <c r="T507" s="79"/>
      <c r="U507" s="79"/>
      <c r="V507" s="79"/>
      <c r="W507" s="79"/>
      <c r="X507" s="79"/>
      <c r="Y507" s="79"/>
      <c r="Z507" s="79"/>
      <c r="AA507" s="79"/>
      <c r="AB507" s="79"/>
      <c r="AC507" s="79"/>
      <c r="AD507" s="79"/>
      <c r="AE507" s="79"/>
      <c r="AF507" s="79"/>
      <c r="AG507" s="79"/>
      <c r="AH507" s="79"/>
      <c r="AI507" s="79"/>
      <c r="AJ507" s="79"/>
      <c r="AK507" s="79"/>
      <c r="AL507" s="79"/>
      <c r="AM507" s="79"/>
    </row>
    <row r="508" spans="1:39" ht="15.75" customHeight="1">
      <c r="A508" s="29"/>
      <c r="B508" s="79"/>
      <c r="C508" s="79"/>
      <c r="D508" s="29"/>
      <c r="E508" s="79"/>
      <c r="F508" s="79"/>
      <c r="G508" s="79"/>
      <c r="H508" s="79"/>
      <c r="I508" s="79"/>
      <c r="J508" s="79"/>
      <c r="K508" s="79"/>
      <c r="L508" s="79"/>
      <c r="M508" s="79"/>
      <c r="N508" s="79"/>
      <c r="O508" s="79"/>
      <c r="P508" s="79"/>
      <c r="Q508" s="79"/>
      <c r="R508" s="79"/>
      <c r="S508" s="79"/>
      <c r="T508" s="79"/>
      <c r="U508" s="79"/>
      <c r="V508" s="79"/>
      <c r="W508" s="79"/>
      <c r="X508" s="79"/>
      <c r="Y508" s="79"/>
      <c r="Z508" s="79"/>
      <c r="AA508" s="79"/>
      <c r="AB508" s="79"/>
      <c r="AC508" s="79"/>
      <c r="AD508" s="79"/>
      <c r="AE508" s="79"/>
      <c r="AF508" s="79"/>
      <c r="AG508" s="79"/>
      <c r="AH508" s="79"/>
      <c r="AI508" s="79"/>
      <c r="AJ508" s="79"/>
      <c r="AK508" s="79"/>
      <c r="AL508" s="79"/>
      <c r="AM508" s="79"/>
    </row>
    <row r="509" spans="1:39" ht="15.75" customHeight="1">
      <c r="A509" s="29"/>
      <c r="B509" s="79"/>
      <c r="C509" s="79"/>
      <c r="D509" s="29"/>
      <c r="E509" s="79"/>
      <c r="F509" s="79"/>
      <c r="G509" s="79"/>
      <c r="H509" s="79"/>
      <c r="I509" s="79"/>
      <c r="J509" s="79"/>
      <c r="K509" s="79"/>
      <c r="L509" s="79"/>
      <c r="M509" s="79"/>
      <c r="N509" s="79"/>
      <c r="O509" s="79"/>
      <c r="P509" s="79"/>
      <c r="Q509" s="79"/>
      <c r="R509" s="79"/>
      <c r="S509" s="79"/>
      <c r="T509" s="79"/>
      <c r="U509" s="79"/>
      <c r="V509" s="79"/>
      <c r="W509" s="79"/>
      <c r="X509" s="79"/>
      <c r="Y509" s="79"/>
      <c r="Z509" s="79"/>
      <c r="AA509" s="79"/>
      <c r="AB509" s="79"/>
      <c r="AC509" s="79"/>
      <c r="AD509" s="79"/>
      <c r="AE509" s="79"/>
      <c r="AF509" s="79"/>
      <c r="AG509" s="79"/>
      <c r="AH509" s="79"/>
      <c r="AI509" s="79"/>
      <c r="AJ509" s="79"/>
      <c r="AK509" s="79"/>
      <c r="AL509" s="79"/>
      <c r="AM509" s="79"/>
    </row>
    <row r="510" spans="1:39" ht="15.75" customHeight="1">
      <c r="A510" s="29"/>
      <c r="B510" s="79"/>
      <c r="C510" s="79"/>
      <c r="D510" s="29"/>
      <c r="E510" s="79"/>
      <c r="F510" s="79"/>
      <c r="G510" s="79"/>
      <c r="H510" s="79"/>
      <c r="I510" s="79"/>
      <c r="J510" s="79"/>
      <c r="K510" s="79"/>
      <c r="L510" s="79"/>
      <c r="M510" s="79"/>
      <c r="N510" s="79"/>
      <c r="O510" s="79"/>
      <c r="P510" s="79"/>
      <c r="Q510" s="79"/>
      <c r="R510" s="79"/>
      <c r="S510" s="79"/>
      <c r="T510" s="79"/>
      <c r="U510" s="79"/>
      <c r="V510" s="79"/>
      <c r="W510" s="79"/>
      <c r="X510" s="79"/>
      <c r="Y510" s="79"/>
      <c r="Z510" s="79"/>
      <c r="AA510" s="79"/>
      <c r="AB510" s="79"/>
      <c r="AC510" s="79"/>
      <c r="AD510" s="79"/>
      <c r="AE510" s="79"/>
      <c r="AF510" s="79"/>
      <c r="AG510" s="79"/>
      <c r="AH510" s="79"/>
      <c r="AI510" s="79"/>
      <c r="AJ510" s="79"/>
      <c r="AK510" s="79"/>
      <c r="AL510" s="79"/>
      <c r="AM510" s="79"/>
    </row>
    <row r="511" spans="1:39" ht="15.75" customHeight="1">
      <c r="A511" s="29"/>
      <c r="B511" s="79"/>
      <c r="C511" s="79"/>
      <c r="D511" s="29"/>
      <c r="E511" s="79"/>
      <c r="F511" s="79"/>
      <c r="G511" s="79"/>
      <c r="H511" s="79"/>
      <c r="I511" s="79"/>
      <c r="J511" s="79"/>
      <c r="K511" s="79"/>
      <c r="L511" s="79"/>
      <c r="M511" s="79"/>
      <c r="N511" s="79"/>
      <c r="O511" s="79"/>
      <c r="P511" s="79"/>
      <c r="Q511" s="79"/>
      <c r="R511" s="79"/>
      <c r="S511" s="79"/>
      <c r="T511" s="79"/>
      <c r="U511" s="79"/>
      <c r="V511" s="79"/>
      <c r="W511" s="79"/>
      <c r="X511" s="79"/>
      <c r="Y511" s="79"/>
      <c r="Z511" s="79"/>
      <c r="AA511" s="79"/>
      <c r="AB511" s="79"/>
      <c r="AC511" s="79"/>
      <c r="AD511" s="79"/>
      <c r="AE511" s="79"/>
      <c r="AF511" s="79"/>
      <c r="AG511" s="79"/>
      <c r="AH511" s="79"/>
      <c r="AI511" s="79"/>
      <c r="AJ511" s="79"/>
      <c r="AK511" s="79"/>
      <c r="AL511" s="79"/>
      <c r="AM511" s="79"/>
    </row>
    <row r="512" spans="1:39" ht="15.75" customHeight="1">
      <c r="A512" s="29"/>
      <c r="B512" s="79"/>
      <c r="C512" s="79"/>
      <c r="D512" s="29"/>
      <c r="E512" s="79"/>
      <c r="F512" s="79"/>
      <c r="G512" s="79"/>
      <c r="H512" s="79"/>
      <c r="I512" s="79"/>
      <c r="J512" s="79"/>
      <c r="K512" s="79"/>
      <c r="L512" s="79"/>
      <c r="M512" s="79"/>
      <c r="N512" s="79"/>
      <c r="O512" s="79"/>
      <c r="P512" s="79"/>
      <c r="Q512" s="79"/>
      <c r="R512" s="79"/>
      <c r="S512" s="79"/>
      <c r="T512" s="79"/>
      <c r="U512" s="79"/>
      <c r="V512" s="79"/>
      <c r="W512" s="79"/>
      <c r="X512" s="79"/>
      <c r="Y512" s="79"/>
      <c r="Z512" s="79"/>
      <c r="AA512" s="79"/>
      <c r="AB512" s="79"/>
      <c r="AC512" s="79"/>
      <c r="AD512" s="79"/>
      <c r="AE512" s="79"/>
      <c r="AF512" s="79"/>
      <c r="AG512" s="79"/>
      <c r="AH512" s="79"/>
      <c r="AI512" s="79"/>
      <c r="AJ512" s="79"/>
      <c r="AK512" s="79"/>
      <c r="AL512" s="79"/>
      <c r="AM512" s="79"/>
    </row>
    <row r="513" spans="1:39" ht="15.75" customHeight="1">
      <c r="A513" s="29"/>
      <c r="B513" s="79"/>
      <c r="C513" s="79"/>
      <c r="D513" s="29"/>
      <c r="E513" s="79"/>
      <c r="F513" s="79"/>
      <c r="G513" s="79"/>
      <c r="H513" s="79"/>
      <c r="I513" s="79"/>
      <c r="J513" s="79"/>
      <c r="K513" s="79"/>
      <c r="L513" s="79"/>
      <c r="M513" s="79"/>
      <c r="N513" s="79"/>
      <c r="O513" s="79"/>
      <c r="P513" s="79"/>
      <c r="Q513" s="79"/>
      <c r="R513" s="79"/>
      <c r="S513" s="79"/>
      <c r="T513" s="79"/>
      <c r="U513" s="79"/>
      <c r="V513" s="79"/>
      <c r="W513" s="79"/>
      <c r="X513" s="79"/>
      <c r="Y513" s="79"/>
      <c r="Z513" s="79"/>
      <c r="AA513" s="79"/>
      <c r="AB513" s="79"/>
      <c r="AC513" s="79"/>
      <c r="AD513" s="79"/>
      <c r="AE513" s="79"/>
      <c r="AF513" s="79"/>
      <c r="AG513" s="79"/>
      <c r="AH513" s="79"/>
      <c r="AI513" s="79"/>
      <c r="AJ513" s="79"/>
      <c r="AK513" s="79"/>
      <c r="AL513" s="79"/>
      <c r="AM513" s="79"/>
    </row>
    <row r="514" spans="1:39" ht="15.75" customHeight="1">
      <c r="A514" s="29"/>
      <c r="B514" s="79"/>
      <c r="C514" s="79"/>
      <c r="D514" s="29"/>
      <c r="E514" s="79"/>
      <c r="F514" s="79"/>
      <c r="G514" s="79"/>
      <c r="H514" s="79"/>
      <c r="I514" s="79"/>
      <c r="J514" s="79"/>
      <c r="K514" s="79"/>
      <c r="L514" s="79"/>
      <c r="M514" s="79"/>
      <c r="N514" s="79"/>
      <c r="O514" s="79"/>
      <c r="P514" s="79"/>
      <c r="Q514" s="79"/>
      <c r="R514" s="79"/>
      <c r="S514" s="79"/>
      <c r="T514" s="79"/>
      <c r="U514" s="79"/>
      <c r="V514" s="79"/>
      <c r="W514" s="79"/>
      <c r="X514" s="79"/>
      <c r="Y514" s="79"/>
      <c r="Z514" s="79"/>
      <c r="AA514" s="79"/>
      <c r="AB514" s="79"/>
      <c r="AC514" s="79"/>
      <c r="AD514" s="79"/>
      <c r="AE514" s="79"/>
      <c r="AF514" s="79"/>
      <c r="AG514" s="79"/>
      <c r="AH514" s="79"/>
      <c r="AI514" s="79"/>
      <c r="AJ514" s="79"/>
      <c r="AK514" s="79"/>
      <c r="AL514" s="79"/>
      <c r="AM514" s="79"/>
    </row>
    <row r="515" spans="1:39" ht="15.75" customHeight="1">
      <c r="A515" s="29"/>
      <c r="B515" s="79"/>
      <c r="C515" s="79"/>
      <c r="D515" s="29"/>
      <c r="E515" s="79"/>
      <c r="F515" s="79"/>
      <c r="G515" s="79"/>
      <c r="H515" s="79"/>
      <c r="I515" s="79"/>
      <c r="J515" s="79"/>
      <c r="K515" s="79"/>
      <c r="L515" s="79"/>
      <c r="M515" s="79"/>
      <c r="N515" s="79"/>
      <c r="O515" s="79"/>
      <c r="P515" s="79"/>
      <c r="Q515" s="79"/>
      <c r="R515" s="79"/>
      <c r="S515" s="79"/>
      <c r="T515" s="79"/>
      <c r="U515" s="79"/>
      <c r="V515" s="79"/>
      <c r="W515" s="79"/>
      <c r="X515" s="79"/>
      <c r="Y515" s="79"/>
      <c r="Z515" s="79"/>
      <c r="AA515" s="79"/>
      <c r="AB515" s="79"/>
      <c r="AC515" s="79"/>
      <c r="AD515" s="79"/>
      <c r="AE515" s="79"/>
      <c r="AF515" s="79"/>
      <c r="AG515" s="79"/>
      <c r="AH515" s="79"/>
      <c r="AI515" s="79"/>
      <c r="AJ515" s="79"/>
      <c r="AK515" s="79"/>
      <c r="AL515" s="79"/>
      <c r="AM515" s="79"/>
    </row>
    <row r="516" spans="1:39" ht="15.75" customHeight="1">
      <c r="A516" s="29"/>
      <c r="B516" s="79"/>
      <c r="C516" s="79"/>
      <c r="D516" s="29"/>
      <c r="E516" s="79"/>
      <c r="F516" s="79"/>
      <c r="G516" s="79"/>
      <c r="H516" s="79"/>
      <c r="I516" s="79"/>
      <c r="J516" s="79"/>
      <c r="K516" s="79"/>
      <c r="L516" s="79"/>
      <c r="M516" s="79"/>
      <c r="N516" s="79"/>
      <c r="O516" s="79"/>
      <c r="P516" s="79"/>
      <c r="Q516" s="79"/>
      <c r="R516" s="79"/>
      <c r="S516" s="79"/>
      <c r="T516" s="79"/>
      <c r="U516" s="79"/>
      <c r="V516" s="79"/>
      <c r="W516" s="79"/>
      <c r="X516" s="79"/>
      <c r="Y516" s="79"/>
      <c r="Z516" s="79"/>
      <c r="AA516" s="79"/>
      <c r="AB516" s="79"/>
      <c r="AC516" s="79"/>
      <c r="AD516" s="79"/>
      <c r="AE516" s="79"/>
      <c r="AF516" s="79"/>
      <c r="AG516" s="79"/>
      <c r="AH516" s="79"/>
      <c r="AI516" s="79"/>
      <c r="AJ516" s="79"/>
      <c r="AK516" s="79"/>
      <c r="AL516" s="79"/>
      <c r="AM516" s="79"/>
    </row>
    <row r="517" spans="1:39" ht="15.75" customHeight="1">
      <c r="A517" s="29"/>
      <c r="B517" s="79"/>
      <c r="C517" s="79"/>
      <c r="D517" s="29"/>
      <c r="E517" s="79"/>
      <c r="F517" s="79"/>
      <c r="G517" s="79"/>
      <c r="H517" s="79"/>
      <c r="I517" s="79"/>
      <c r="J517" s="79"/>
      <c r="K517" s="79"/>
      <c r="L517" s="79"/>
      <c r="M517" s="79"/>
      <c r="N517" s="79"/>
      <c r="O517" s="79"/>
      <c r="P517" s="79"/>
      <c r="Q517" s="79"/>
      <c r="R517" s="79"/>
      <c r="S517" s="79"/>
      <c r="T517" s="79"/>
      <c r="U517" s="79"/>
      <c r="V517" s="79"/>
      <c r="W517" s="79"/>
      <c r="X517" s="79"/>
      <c r="Y517" s="79"/>
      <c r="Z517" s="79"/>
      <c r="AA517" s="79"/>
      <c r="AB517" s="79"/>
      <c r="AC517" s="79"/>
      <c r="AD517" s="79"/>
      <c r="AE517" s="79"/>
      <c r="AF517" s="79"/>
      <c r="AG517" s="79"/>
      <c r="AH517" s="79"/>
      <c r="AI517" s="79"/>
      <c r="AJ517" s="79"/>
      <c r="AK517" s="79"/>
      <c r="AL517" s="79"/>
      <c r="AM517" s="79"/>
    </row>
    <row r="518" spans="1:39" ht="15.75" customHeight="1">
      <c r="A518" s="29"/>
      <c r="B518" s="79"/>
      <c r="C518" s="79"/>
      <c r="D518" s="29"/>
      <c r="E518" s="79"/>
      <c r="F518" s="79"/>
      <c r="G518" s="79"/>
      <c r="H518" s="79"/>
      <c r="I518" s="79"/>
      <c r="J518" s="79"/>
      <c r="K518" s="79"/>
      <c r="L518" s="79"/>
      <c r="M518" s="79"/>
      <c r="N518" s="79"/>
      <c r="O518" s="79"/>
      <c r="P518" s="79"/>
      <c r="Q518" s="79"/>
      <c r="R518" s="79"/>
      <c r="S518" s="79"/>
      <c r="T518" s="79"/>
      <c r="U518" s="79"/>
      <c r="V518" s="79"/>
      <c r="W518" s="79"/>
      <c r="X518" s="79"/>
      <c r="Y518" s="79"/>
      <c r="Z518" s="79"/>
      <c r="AA518" s="79"/>
      <c r="AB518" s="79"/>
      <c r="AC518" s="79"/>
      <c r="AD518" s="79"/>
      <c r="AE518" s="79"/>
      <c r="AF518" s="79"/>
      <c r="AG518" s="79"/>
      <c r="AH518" s="79"/>
      <c r="AI518" s="79"/>
      <c r="AJ518" s="79"/>
      <c r="AK518" s="79"/>
      <c r="AL518" s="79"/>
      <c r="AM518" s="79"/>
    </row>
    <row r="519" spans="1:39" ht="15.75" customHeight="1">
      <c r="A519" s="29"/>
      <c r="B519" s="79"/>
      <c r="C519" s="79"/>
      <c r="D519" s="29"/>
      <c r="E519" s="79"/>
      <c r="F519" s="79"/>
      <c r="G519" s="79"/>
      <c r="H519" s="79"/>
      <c r="I519" s="79"/>
      <c r="J519" s="79"/>
      <c r="K519" s="79"/>
      <c r="L519" s="79"/>
      <c r="M519" s="79"/>
      <c r="N519" s="79"/>
      <c r="O519" s="79"/>
      <c r="P519" s="79"/>
      <c r="Q519" s="79"/>
      <c r="R519" s="79"/>
      <c r="S519" s="79"/>
      <c r="T519" s="79"/>
      <c r="U519" s="79"/>
      <c r="V519" s="79"/>
      <c r="W519" s="79"/>
      <c r="X519" s="79"/>
      <c r="Y519" s="79"/>
      <c r="Z519" s="79"/>
      <c r="AA519" s="79"/>
      <c r="AB519" s="79"/>
      <c r="AC519" s="79"/>
      <c r="AD519" s="79"/>
      <c r="AE519" s="79"/>
      <c r="AF519" s="79"/>
      <c r="AG519" s="79"/>
      <c r="AH519" s="79"/>
      <c r="AI519" s="79"/>
      <c r="AJ519" s="79"/>
      <c r="AK519" s="79"/>
      <c r="AL519" s="79"/>
      <c r="AM519" s="79"/>
    </row>
    <row r="520" spans="1:39" ht="15.75" customHeight="1">
      <c r="A520" s="29"/>
      <c r="B520" s="79"/>
      <c r="C520" s="79"/>
      <c r="D520" s="29"/>
      <c r="E520" s="79"/>
      <c r="F520" s="79"/>
      <c r="G520" s="79"/>
      <c r="H520" s="79"/>
      <c r="I520" s="79"/>
      <c r="J520" s="79"/>
      <c r="K520" s="79"/>
      <c r="L520" s="79"/>
      <c r="M520" s="79"/>
      <c r="N520" s="79"/>
      <c r="O520" s="79"/>
      <c r="P520" s="79"/>
      <c r="Q520" s="79"/>
      <c r="R520" s="79"/>
      <c r="S520" s="79"/>
      <c r="T520" s="79"/>
      <c r="U520" s="79"/>
      <c r="V520" s="79"/>
      <c r="W520" s="79"/>
      <c r="X520" s="79"/>
      <c r="Y520" s="79"/>
      <c r="Z520" s="79"/>
      <c r="AA520" s="79"/>
      <c r="AB520" s="79"/>
      <c r="AC520" s="79"/>
      <c r="AD520" s="79"/>
      <c r="AE520" s="79"/>
      <c r="AF520" s="79"/>
      <c r="AG520" s="79"/>
      <c r="AH520" s="79"/>
      <c r="AI520" s="79"/>
      <c r="AJ520" s="79"/>
      <c r="AK520" s="79"/>
      <c r="AL520" s="79"/>
      <c r="AM520" s="79"/>
    </row>
    <row r="521" spans="1:39" ht="15.75" customHeight="1">
      <c r="A521" s="29"/>
      <c r="B521" s="79"/>
      <c r="C521" s="79"/>
      <c r="D521" s="29"/>
      <c r="E521" s="79"/>
      <c r="F521" s="79"/>
      <c r="G521" s="79"/>
      <c r="H521" s="79"/>
      <c r="I521" s="79"/>
      <c r="J521" s="79"/>
      <c r="K521" s="79"/>
      <c r="L521" s="79"/>
      <c r="M521" s="79"/>
      <c r="N521" s="79"/>
      <c r="O521" s="79"/>
      <c r="P521" s="79"/>
      <c r="Q521" s="79"/>
      <c r="R521" s="79"/>
      <c r="S521" s="79"/>
      <c r="T521" s="79"/>
      <c r="U521" s="79"/>
      <c r="V521" s="79"/>
      <c r="W521" s="79"/>
      <c r="X521" s="79"/>
      <c r="Y521" s="79"/>
      <c r="Z521" s="79"/>
      <c r="AA521" s="79"/>
      <c r="AB521" s="79"/>
      <c r="AC521" s="79"/>
      <c r="AD521" s="79"/>
      <c r="AE521" s="79"/>
      <c r="AF521" s="79"/>
      <c r="AG521" s="79"/>
      <c r="AH521" s="79"/>
      <c r="AI521" s="79"/>
      <c r="AJ521" s="79"/>
      <c r="AK521" s="79"/>
      <c r="AL521" s="79"/>
      <c r="AM521" s="79"/>
    </row>
    <row r="522" spans="1:39" ht="15.75" customHeight="1">
      <c r="A522" s="29"/>
      <c r="B522" s="79"/>
      <c r="C522" s="79"/>
      <c r="D522" s="29"/>
      <c r="E522" s="79"/>
      <c r="F522" s="79"/>
      <c r="G522" s="79"/>
      <c r="H522" s="79"/>
      <c r="I522" s="79"/>
      <c r="J522" s="79"/>
      <c r="K522" s="79"/>
      <c r="L522" s="79"/>
      <c r="M522" s="79"/>
      <c r="N522" s="79"/>
      <c r="O522" s="79"/>
      <c r="P522" s="79"/>
      <c r="Q522" s="79"/>
      <c r="R522" s="79"/>
      <c r="S522" s="79"/>
      <c r="T522" s="79"/>
      <c r="U522" s="79"/>
      <c r="V522" s="79"/>
      <c r="W522" s="79"/>
      <c r="X522" s="79"/>
      <c r="Y522" s="79"/>
      <c r="Z522" s="79"/>
      <c r="AA522" s="79"/>
      <c r="AB522" s="79"/>
      <c r="AC522" s="79"/>
      <c r="AD522" s="79"/>
      <c r="AE522" s="79"/>
      <c r="AF522" s="79"/>
      <c r="AG522" s="79"/>
      <c r="AH522" s="79"/>
      <c r="AI522" s="79"/>
      <c r="AJ522" s="79"/>
      <c r="AK522" s="79"/>
      <c r="AL522" s="79"/>
      <c r="AM522" s="79"/>
    </row>
    <row r="523" spans="1:39" ht="15.75" customHeight="1">
      <c r="A523" s="29"/>
      <c r="B523" s="79"/>
      <c r="C523" s="79"/>
      <c r="D523" s="29"/>
      <c r="E523" s="79"/>
      <c r="F523" s="79"/>
      <c r="G523" s="79"/>
      <c r="H523" s="79"/>
      <c r="I523" s="79"/>
      <c r="J523" s="79"/>
      <c r="K523" s="79"/>
      <c r="L523" s="79"/>
      <c r="M523" s="79"/>
      <c r="N523" s="79"/>
      <c r="O523" s="79"/>
      <c r="P523" s="79"/>
      <c r="Q523" s="79"/>
      <c r="R523" s="79"/>
      <c r="S523" s="79"/>
      <c r="T523" s="79"/>
      <c r="U523" s="79"/>
      <c r="V523" s="79"/>
      <c r="W523" s="79"/>
      <c r="X523" s="79"/>
      <c r="Y523" s="79"/>
      <c r="Z523" s="79"/>
      <c r="AA523" s="79"/>
      <c r="AB523" s="79"/>
      <c r="AC523" s="79"/>
      <c r="AD523" s="79"/>
      <c r="AE523" s="79"/>
      <c r="AF523" s="79"/>
      <c r="AG523" s="79"/>
      <c r="AH523" s="79"/>
      <c r="AI523" s="79"/>
      <c r="AJ523" s="79"/>
      <c r="AK523" s="79"/>
      <c r="AL523" s="79"/>
      <c r="AM523" s="79"/>
    </row>
    <row r="524" spans="1:39" ht="15.75" customHeight="1">
      <c r="A524" s="29"/>
      <c r="B524" s="79"/>
      <c r="C524" s="79"/>
      <c r="D524" s="29"/>
      <c r="E524" s="79"/>
      <c r="F524" s="79"/>
      <c r="G524" s="79"/>
      <c r="H524" s="79"/>
      <c r="I524" s="79"/>
      <c r="J524" s="79"/>
      <c r="K524" s="79"/>
      <c r="L524" s="79"/>
      <c r="M524" s="79"/>
      <c r="N524" s="79"/>
      <c r="O524" s="79"/>
      <c r="P524" s="79"/>
      <c r="Q524" s="79"/>
      <c r="R524" s="79"/>
      <c r="S524" s="79"/>
      <c r="T524" s="79"/>
      <c r="U524" s="79"/>
      <c r="V524" s="79"/>
      <c r="W524" s="79"/>
      <c r="X524" s="79"/>
      <c r="Y524" s="79"/>
      <c r="Z524" s="79"/>
      <c r="AA524" s="79"/>
      <c r="AB524" s="79"/>
      <c r="AC524" s="79"/>
      <c r="AD524" s="79"/>
      <c r="AE524" s="79"/>
      <c r="AF524" s="79"/>
      <c r="AG524" s="79"/>
      <c r="AH524" s="79"/>
      <c r="AI524" s="79"/>
      <c r="AJ524" s="79"/>
      <c r="AK524" s="79"/>
      <c r="AL524" s="79"/>
      <c r="AM524" s="79"/>
    </row>
    <row r="525" spans="1:39" ht="15.75" customHeight="1">
      <c r="A525" s="29"/>
      <c r="B525" s="79"/>
      <c r="C525" s="79"/>
      <c r="D525" s="29"/>
      <c r="E525" s="79"/>
      <c r="F525" s="79"/>
      <c r="G525" s="79"/>
      <c r="H525" s="79"/>
      <c r="I525" s="79"/>
      <c r="J525" s="79"/>
      <c r="K525" s="79"/>
      <c r="L525" s="79"/>
      <c r="M525" s="79"/>
      <c r="N525" s="79"/>
      <c r="O525" s="79"/>
      <c r="P525" s="79"/>
      <c r="Q525" s="79"/>
      <c r="R525" s="79"/>
      <c r="S525" s="79"/>
      <c r="T525" s="79"/>
      <c r="U525" s="79"/>
      <c r="V525" s="79"/>
      <c r="W525" s="79"/>
      <c r="X525" s="79"/>
      <c r="Y525" s="79"/>
      <c r="Z525" s="79"/>
      <c r="AA525" s="79"/>
      <c r="AB525" s="79"/>
      <c r="AC525" s="79"/>
      <c r="AD525" s="79"/>
      <c r="AE525" s="79"/>
      <c r="AF525" s="79"/>
      <c r="AG525" s="79"/>
      <c r="AH525" s="79"/>
      <c r="AI525" s="79"/>
      <c r="AJ525" s="79"/>
      <c r="AK525" s="79"/>
      <c r="AL525" s="79"/>
      <c r="AM525" s="79"/>
    </row>
    <row r="526" spans="1:39" ht="15.75" customHeight="1">
      <c r="A526" s="29"/>
      <c r="B526" s="79"/>
      <c r="C526" s="79"/>
      <c r="D526" s="29"/>
      <c r="E526" s="79"/>
      <c r="F526" s="79"/>
      <c r="G526" s="79"/>
      <c r="H526" s="79"/>
      <c r="I526" s="79"/>
      <c r="J526" s="79"/>
      <c r="K526" s="79"/>
      <c r="L526" s="79"/>
      <c r="M526" s="79"/>
      <c r="N526" s="79"/>
      <c r="O526" s="79"/>
      <c r="P526" s="79"/>
      <c r="Q526" s="79"/>
      <c r="R526" s="79"/>
      <c r="S526" s="79"/>
      <c r="T526" s="79"/>
      <c r="U526" s="79"/>
      <c r="V526" s="79"/>
      <c r="W526" s="79"/>
      <c r="X526" s="79"/>
      <c r="Y526" s="79"/>
      <c r="Z526" s="79"/>
      <c r="AA526" s="79"/>
      <c r="AB526" s="79"/>
      <c r="AC526" s="79"/>
      <c r="AD526" s="79"/>
      <c r="AE526" s="79"/>
      <c r="AF526" s="79"/>
      <c r="AG526" s="79"/>
      <c r="AH526" s="79"/>
      <c r="AI526" s="79"/>
      <c r="AJ526" s="79"/>
      <c r="AK526" s="79"/>
      <c r="AL526" s="79"/>
      <c r="AM526" s="79"/>
    </row>
    <row r="527" spans="1:39" ht="15.75" customHeight="1">
      <c r="A527" s="29"/>
      <c r="B527" s="79"/>
      <c r="C527" s="79"/>
      <c r="D527" s="29"/>
      <c r="E527" s="79"/>
      <c r="F527" s="79"/>
      <c r="G527" s="79"/>
      <c r="H527" s="79"/>
      <c r="I527" s="79"/>
      <c r="J527" s="79"/>
      <c r="K527" s="79"/>
      <c r="L527" s="79"/>
      <c r="M527" s="79"/>
      <c r="N527" s="79"/>
      <c r="O527" s="79"/>
      <c r="P527" s="79"/>
      <c r="Q527" s="79"/>
      <c r="R527" s="79"/>
      <c r="S527" s="79"/>
      <c r="T527" s="79"/>
      <c r="U527" s="79"/>
      <c r="V527" s="79"/>
      <c r="W527" s="79"/>
      <c r="X527" s="79"/>
      <c r="Y527" s="79"/>
      <c r="Z527" s="79"/>
      <c r="AA527" s="79"/>
      <c r="AB527" s="79"/>
      <c r="AC527" s="79"/>
      <c r="AD527" s="79"/>
      <c r="AE527" s="79"/>
      <c r="AF527" s="79"/>
      <c r="AG527" s="79"/>
      <c r="AH527" s="79"/>
      <c r="AI527" s="79"/>
      <c r="AJ527" s="79"/>
      <c r="AK527" s="79"/>
      <c r="AL527" s="79"/>
      <c r="AM527" s="79"/>
    </row>
    <row r="528" spans="1:39" ht="15.75" customHeight="1">
      <c r="A528" s="29"/>
      <c r="B528" s="79"/>
      <c r="C528" s="79"/>
      <c r="D528" s="29"/>
      <c r="E528" s="79"/>
      <c r="F528" s="79"/>
      <c r="G528" s="79"/>
      <c r="H528" s="79"/>
      <c r="I528" s="79"/>
      <c r="J528" s="79"/>
      <c r="K528" s="79"/>
      <c r="L528" s="79"/>
      <c r="M528" s="79"/>
      <c r="N528" s="79"/>
      <c r="O528" s="79"/>
      <c r="P528" s="79"/>
      <c r="Q528" s="79"/>
      <c r="R528" s="79"/>
      <c r="S528" s="79"/>
      <c r="T528" s="79"/>
      <c r="U528" s="79"/>
      <c r="V528" s="79"/>
      <c r="W528" s="79"/>
      <c r="X528" s="79"/>
      <c r="Y528" s="79"/>
      <c r="Z528" s="79"/>
      <c r="AA528" s="79"/>
      <c r="AB528" s="79"/>
      <c r="AC528" s="79"/>
      <c r="AD528" s="79"/>
      <c r="AE528" s="79"/>
      <c r="AF528" s="79"/>
      <c r="AG528" s="79"/>
      <c r="AH528" s="79"/>
      <c r="AI528" s="79"/>
      <c r="AJ528" s="79"/>
      <c r="AK528" s="79"/>
      <c r="AL528" s="79"/>
      <c r="AM528" s="79"/>
    </row>
    <row r="529" spans="1:39" ht="15.75" customHeight="1">
      <c r="A529" s="29"/>
      <c r="B529" s="79"/>
      <c r="C529" s="79"/>
      <c r="D529" s="29"/>
      <c r="E529" s="79"/>
      <c r="F529" s="79"/>
      <c r="G529" s="79"/>
      <c r="H529" s="79"/>
      <c r="I529" s="79"/>
      <c r="J529" s="79"/>
      <c r="K529" s="79"/>
      <c r="L529" s="79"/>
      <c r="M529" s="79"/>
      <c r="N529" s="79"/>
      <c r="O529" s="79"/>
      <c r="P529" s="79"/>
      <c r="Q529" s="79"/>
      <c r="R529" s="79"/>
      <c r="S529" s="79"/>
      <c r="T529" s="79"/>
      <c r="U529" s="79"/>
      <c r="V529" s="79"/>
      <c r="W529" s="79"/>
      <c r="X529" s="79"/>
      <c r="Y529" s="79"/>
      <c r="Z529" s="79"/>
      <c r="AA529" s="79"/>
      <c r="AB529" s="79"/>
      <c r="AC529" s="79"/>
      <c r="AD529" s="79"/>
      <c r="AE529" s="79"/>
      <c r="AF529" s="79"/>
      <c r="AG529" s="79"/>
      <c r="AH529" s="79"/>
      <c r="AI529" s="79"/>
      <c r="AJ529" s="79"/>
      <c r="AK529" s="79"/>
      <c r="AL529" s="79"/>
      <c r="AM529" s="79"/>
    </row>
    <row r="530" spans="1:39" ht="15.75" customHeight="1">
      <c r="A530" s="29"/>
      <c r="B530" s="79"/>
      <c r="C530" s="79"/>
      <c r="D530" s="29"/>
      <c r="E530" s="79"/>
      <c r="F530" s="79"/>
      <c r="G530" s="79"/>
      <c r="H530" s="79"/>
      <c r="I530" s="79"/>
      <c r="J530" s="79"/>
      <c r="K530" s="79"/>
      <c r="L530" s="79"/>
      <c r="M530" s="79"/>
      <c r="N530" s="79"/>
      <c r="O530" s="79"/>
      <c r="P530" s="79"/>
      <c r="Q530" s="79"/>
      <c r="R530" s="79"/>
      <c r="S530" s="79"/>
      <c r="T530" s="79"/>
      <c r="U530" s="79"/>
      <c r="V530" s="79"/>
      <c r="W530" s="79"/>
      <c r="X530" s="79"/>
      <c r="Y530" s="79"/>
      <c r="Z530" s="79"/>
      <c r="AA530" s="79"/>
      <c r="AB530" s="79"/>
      <c r="AC530" s="79"/>
      <c r="AD530" s="79"/>
      <c r="AE530" s="79"/>
      <c r="AF530" s="79"/>
      <c r="AG530" s="79"/>
      <c r="AH530" s="79"/>
      <c r="AI530" s="79"/>
      <c r="AJ530" s="79"/>
      <c r="AK530" s="79"/>
      <c r="AL530" s="79"/>
      <c r="AM530" s="79"/>
    </row>
    <row r="531" spans="1:39" ht="15.75" customHeight="1">
      <c r="A531" s="29"/>
      <c r="B531" s="79"/>
      <c r="C531" s="79"/>
      <c r="D531" s="29"/>
      <c r="E531" s="79"/>
      <c r="F531" s="79"/>
      <c r="G531" s="79"/>
      <c r="H531" s="79"/>
      <c r="I531" s="79"/>
      <c r="J531" s="79"/>
      <c r="K531" s="79"/>
      <c r="L531" s="79"/>
      <c r="M531" s="79"/>
      <c r="N531" s="79"/>
      <c r="O531" s="79"/>
      <c r="P531" s="79"/>
      <c r="Q531" s="79"/>
      <c r="R531" s="79"/>
      <c r="S531" s="79"/>
      <c r="T531" s="79"/>
      <c r="U531" s="79"/>
      <c r="V531" s="79"/>
      <c r="W531" s="79"/>
      <c r="X531" s="79"/>
      <c r="Y531" s="79"/>
      <c r="Z531" s="79"/>
      <c r="AA531" s="79"/>
      <c r="AB531" s="79"/>
      <c r="AC531" s="79"/>
      <c r="AD531" s="79"/>
      <c r="AE531" s="79"/>
      <c r="AF531" s="79"/>
      <c r="AG531" s="79"/>
      <c r="AH531" s="79"/>
      <c r="AI531" s="79"/>
      <c r="AJ531" s="79"/>
      <c r="AK531" s="79"/>
      <c r="AL531" s="79"/>
      <c r="AM531" s="79"/>
    </row>
    <row r="532" spans="1:39" ht="15.75" customHeight="1">
      <c r="A532" s="29"/>
      <c r="B532" s="79"/>
      <c r="C532" s="79"/>
      <c r="D532" s="29"/>
      <c r="E532" s="79"/>
      <c r="F532" s="79"/>
      <c r="G532" s="79"/>
      <c r="H532" s="79"/>
      <c r="I532" s="79"/>
      <c r="J532" s="79"/>
      <c r="K532" s="79"/>
      <c r="L532" s="79"/>
      <c r="M532" s="79"/>
      <c r="N532" s="79"/>
      <c r="O532" s="79"/>
      <c r="P532" s="79"/>
      <c r="Q532" s="79"/>
      <c r="R532" s="79"/>
      <c r="S532" s="79"/>
      <c r="T532" s="79"/>
      <c r="U532" s="79"/>
      <c r="V532" s="79"/>
      <c r="W532" s="79"/>
      <c r="X532" s="79"/>
      <c r="Y532" s="79"/>
      <c r="Z532" s="79"/>
      <c r="AA532" s="79"/>
      <c r="AB532" s="79"/>
      <c r="AC532" s="79"/>
      <c r="AD532" s="79"/>
      <c r="AE532" s="79"/>
      <c r="AF532" s="79"/>
      <c r="AG532" s="79"/>
      <c r="AH532" s="79"/>
      <c r="AI532" s="79"/>
      <c r="AJ532" s="79"/>
      <c r="AK532" s="79"/>
      <c r="AL532" s="79"/>
      <c r="AM532" s="79"/>
    </row>
    <row r="533" spans="1:39" ht="15.75" customHeight="1">
      <c r="A533" s="29"/>
      <c r="B533" s="79"/>
      <c r="C533" s="79"/>
      <c r="D533" s="29"/>
      <c r="E533" s="79"/>
      <c r="F533" s="79"/>
      <c r="G533" s="79"/>
      <c r="H533" s="79"/>
      <c r="I533" s="79"/>
      <c r="J533" s="79"/>
      <c r="K533" s="79"/>
      <c r="L533" s="79"/>
      <c r="M533" s="79"/>
      <c r="N533" s="79"/>
      <c r="O533" s="79"/>
      <c r="P533" s="79"/>
      <c r="Q533" s="79"/>
      <c r="R533" s="79"/>
      <c r="S533" s="79"/>
      <c r="T533" s="79"/>
      <c r="U533" s="79"/>
      <c r="V533" s="79"/>
      <c r="W533" s="79"/>
      <c r="X533" s="79"/>
      <c r="Y533" s="79"/>
      <c r="Z533" s="79"/>
      <c r="AA533" s="79"/>
      <c r="AB533" s="79"/>
      <c r="AC533" s="79"/>
      <c r="AD533" s="79"/>
      <c r="AE533" s="79"/>
      <c r="AF533" s="79"/>
      <c r="AG533" s="79"/>
      <c r="AH533" s="79"/>
      <c r="AI533" s="79"/>
      <c r="AJ533" s="79"/>
      <c r="AK533" s="79"/>
      <c r="AL533" s="79"/>
      <c r="AM533" s="79"/>
    </row>
    <row r="534" spans="1:39" ht="15.75" customHeight="1">
      <c r="A534" s="29"/>
      <c r="B534" s="79"/>
      <c r="C534" s="79"/>
      <c r="D534" s="29"/>
      <c r="E534" s="79"/>
      <c r="F534" s="79"/>
      <c r="G534" s="79"/>
      <c r="H534" s="79"/>
      <c r="I534" s="79"/>
      <c r="J534" s="79"/>
      <c r="K534" s="79"/>
      <c r="L534" s="79"/>
      <c r="M534" s="79"/>
      <c r="N534" s="79"/>
      <c r="O534" s="79"/>
      <c r="P534" s="79"/>
      <c r="Q534" s="79"/>
      <c r="R534" s="79"/>
      <c r="S534" s="79"/>
      <c r="T534" s="79"/>
      <c r="U534" s="79"/>
      <c r="V534" s="79"/>
      <c r="W534" s="79"/>
      <c r="X534" s="79"/>
      <c r="Y534" s="79"/>
      <c r="Z534" s="79"/>
      <c r="AA534" s="79"/>
      <c r="AB534" s="79"/>
      <c r="AC534" s="79"/>
      <c r="AD534" s="79"/>
      <c r="AE534" s="79"/>
      <c r="AF534" s="79"/>
      <c r="AG534" s="79"/>
      <c r="AH534" s="79"/>
      <c r="AI534" s="79"/>
      <c r="AJ534" s="79"/>
      <c r="AK534" s="79"/>
      <c r="AL534" s="79"/>
      <c r="AM534" s="79"/>
    </row>
    <row r="535" spans="1:39" ht="15.75" customHeight="1">
      <c r="A535" s="29"/>
      <c r="B535" s="79"/>
      <c r="C535" s="79"/>
      <c r="D535" s="29"/>
      <c r="E535" s="79"/>
      <c r="F535" s="79"/>
      <c r="G535" s="79"/>
      <c r="H535" s="79"/>
      <c r="I535" s="79"/>
      <c r="J535" s="79"/>
      <c r="K535" s="79"/>
      <c r="L535" s="79"/>
      <c r="M535" s="79"/>
      <c r="N535" s="79"/>
      <c r="O535" s="79"/>
      <c r="P535" s="79"/>
      <c r="Q535" s="79"/>
      <c r="R535" s="79"/>
      <c r="S535" s="79"/>
      <c r="T535" s="79"/>
      <c r="U535" s="79"/>
      <c r="V535" s="79"/>
      <c r="W535" s="79"/>
      <c r="X535" s="79"/>
      <c r="Y535" s="79"/>
      <c r="Z535" s="79"/>
      <c r="AA535" s="79"/>
      <c r="AB535" s="79"/>
      <c r="AC535" s="79"/>
      <c r="AD535" s="79"/>
      <c r="AE535" s="79"/>
      <c r="AF535" s="79"/>
      <c r="AG535" s="79"/>
      <c r="AH535" s="79"/>
      <c r="AI535" s="79"/>
      <c r="AJ535" s="79"/>
      <c r="AK535" s="79"/>
      <c r="AL535" s="79"/>
      <c r="AM535" s="79"/>
    </row>
    <row r="536" spans="1:39" ht="15.75" customHeight="1">
      <c r="A536" s="29"/>
      <c r="B536" s="79"/>
      <c r="C536" s="79"/>
      <c r="D536" s="29"/>
      <c r="E536" s="79"/>
      <c r="F536" s="79"/>
      <c r="G536" s="79"/>
      <c r="H536" s="79"/>
      <c r="I536" s="79"/>
      <c r="J536" s="79"/>
      <c r="K536" s="79"/>
      <c r="L536" s="79"/>
      <c r="M536" s="79"/>
      <c r="N536" s="79"/>
      <c r="O536" s="79"/>
      <c r="P536" s="79"/>
      <c r="Q536" s="79"/>
      <c r="R536" s="79"/>
      <c r="S536" s="79"/>
      <c r="T536" s="79"/>
      <c r="U536" s="79"/>
      <c r="V536" s="79"/>
      <c r="W536" s="79"/>
      <c r="X536" s="79"/>
      <c r="Y536" s="79"/>
      <c r="Z536" s="79"/>
      <c r="AA536" s="79"/>
      <c r="AB536" s="79"/>
      <c r="AC536" s="79"/>
      <c r="AD536" s="79"/>
      <c r="AE536" s="79"/>
      <c r="AF536" s="79"/>
      <c r="AG536" s="79"/>
      <c r="AH536" s="79"/>
      <c r="AI536" s="79"/>
      <c r="AJ536" s="79"/>
      <c r="AK536" s="79"/>
      <c r="AL536" s="79"/>
      <c r="AM536" s="79"/>
    </row>
    <row r="537" spans="1:39" ht="15.75" customHeight="1">
      <c r="A537" s="29"/>
      <c r="B537" s="79"/>
      <c r="C537" s="79"/>
      <c r="D537" s="29"/>
      <c r="E537" s="79"/>
      <c r="F537" s="79"/>
      <c r="G537" s="79"/>
      <c r="H537" s="79"/>
      <c r="I537" s="79"/>
      <c r="J537" s="79"/>
      <c r="K537" s="79"/>
      <c r="L537" s="79"/>
      <c r="M537" s="79"/>
      <c r="N537" s="79"/>
      <c r="O537" s="79"/>
      <c r="P537" s="79"/>
      <c r="Q537" s="79"/>
      <c r="R537" s="79"/>
      <c r="S537" s="79"/>
      <c r="T537" s="79"/>
      <c r="U537" s="79"/>
      <c r="V537" s="79"/>
      <c r="W537" s="79"/>
      <c r="X537" s="79"/>
      <c r="Y537" s="79"/>
      <c r="Z537" s="79"/>
      <c r="AA537" s="79"/>
      <c r="AB537" s="79"/>
      <c r="AC537" s="79"/>
      <c r="AD537" s="79"/>
      <c r="AE537" s="79"/>
      <c r="AF537" s="79"/>
      <c r="AG537" s="79"/>
      <c r="AH537" s="79"/>
      <c r="AI537" s="79"/>
      <c r="AJ537" s="79"/>
      <c r="AK537" s="79"/>
      <c r="AL537" s="79"/>
      <c r="AM537" s="79"/>
    </row>
    <row r="538" spans="1:39" ht="15.75" customHeight="1">
      <c r="A538" s="29"/>
      <c r="B538" s="79"/>
      <c r="C538" s="79"/>
      <c r="D538" s="29"/>
      <c r="E538" s="79"/>
      <c r="F538" s="79"/>
      <c r="G538" s="79"/>
      <c r="H538" s="79"/>
      <c r="I538" s="79"/>
      <c r="J538" s="79"/>
      <c r="K538" s="79"/>
      <c r="L538" s="79"/>
      <c r="M538" s="79"/>
      <c r="N538" s="79"/>
      <c r="O538" s="79"/>
      <c r="P538" s="79"/>
      <c r="Q538" s="79"/>
      <c r="R538" s="79"/>
      <c r="S538" s="79"/>
      <c r="T538" s="79"/>
      <c r="U538" s="79"/>
      <c r="V538" s="79"/>
      <c r="W538" s="79"/>
      <c r="X538" s="79"/>
      <c r="Y538" s="79"/>
      <c r="Z538" s="79"/>
      <c r="AA538" s="79"/>
      <c r="AB538" s="79"/>
      <c r="AC538" s="79"/>
      <c r="AD538" s="79"/>
      <c r="AE538" s="79"/>
      <c r="AF538" s="79"/>
      <c r="AG538" s="79"/>
      <c r="AH538" s="79"/>
      <c r="AI538" s="79"/>
      <c r="AJ538" s="79"/>
      <c r="AK538" s="79"/>
      <c r="AL538" s="79"/>
      <c r="AM538" s="79"/>
    </row>
    <row r="539" spans="1:39" ht="15.75" customHeight="1">
      <c r="A539" s="29"/>
      <c r="B539" s="79"/>
      <c r="C539" s="79"/>
      <c r="D539" s="29"/>
      <c r="E539" s="79"/>
      <c r="F539" s="79"/>
      <c r="G539" s="79"/>
      <c r="H539" s="79"/>
      <c r="I539" s="79"/>
      <c r="J539" s="79"/>
      <c r="K539" s="79"/>
      <c r="L539" s="79"/>
      <c r="M539" s="79"/>
      <c r="N539" s="79"/>
      <c r="O539" s="79"/>
      <c r="P539" s="79"/>
      <c r="Q539" s="79"/>
      <c r="R539" s="79"/>
      <c r="S539" s="79"/>
      <c r="T539" s="79"/>
      <c r="U539" s="79"/>
      <c r="V539" s="79"/>
      <c r="W539" s="79"/>
      <c r="X539" s="79"/>
      <c r="Y539" s="79"/>
      <c r="Z539" s="79"/>
      <c r="AA539" s="79"/>
      <c r="AB539" s="79"/>
      <c r="AC539" s="79"/>
      <c r="AD539" s="79"/>
      <c r="AE539" s="79"/>
      <c r="AF539" s="79"/>
      <c r="AG539" s="79"/>
      <c r="AH539" s="79"/>
      <c r="AI539" s="79"/>
      <c r="AJ539" s="79"/>
      <c r="AK539" s="79"/>
      <c r="AL539" s="79"/>
      <c r="AM539" s="79"/>
    </row>
    <row r="540" spans="1:39" ht="15.75" customHeight="1">
      <c r="A540" s="29"/>
      <c r="B540" s="79"/>
      <c r="C540" s="79"/>
      <c r="D540" s="29"/>
      <c r="E540" s="79"/>
      <c r="F540" s="79"/>
      <c r="G540" s="79"/>
      <c r="H540" s="79"/>
      <c r="I540" s="79"/>
      <c r="J540" s="79"/>
      <c r="K540" s="79"/>
      <c r="L540" s="79"/>
      <c r="M540" s="79"/>
      <c r="N540" s="79"/>
      <c r="O540" s="79"/>
      <c r="P540" s="79"/>
      <c r="Q540" s="79"/>
      <c r="R540" s="79"/>
      <c r="S540" s="79"/>
      <c r="T540" s="79"/>
      <c r="U540" s="79"/>
      <c r="V540" s="79"/>
      <c r="W540" s="79"/>
      <c r="X540" s="79"/>
      <c r="Y540" s="79"/>
      <c r="Z540" s="79"/>
      <c r="AA540" s="79"/>
      <c r="AB540" s="79"/>
      <c r="AC540" s="79"/>
      <c r="AD540" s="79"/>
      <c r="AE540" s="79"/>
      <c r="AF540" s="79"/>
      <c r="AG540" s="79"/>
      <c r="AH540" s="79"/>
      <c r="AI540" s="79"/>
      <c r="AJ540" s="79"/>
      <c r="AK540" s="79"/>
      <c r="AL540" s="79"/>
      <c r="AM540" s="79"/>
    </row>
    <row r="541" spans="1:39" ht="15.75" customHeight="1">
      <c r="A541" s="29"/>
      <c r="B541" s="79"/>
      <c r="C541" s="79"/>
      <c r="D541" s="29"/>
      <c r="E541" s="79"/>
      <c r="F541" s="79"/>
      <c r="G541" s="79"/>
      <c r="H541" s="79"/>
      <c r="I541" s="79"/>
      <c r="J541" s="79"/>
      <c r="K541" s="79"/>
      <c r="L541" s="79"/>
      <c r="M541" s="79"/>
      <c r="N541" s="79"/>
      <c r="O541" s="79"/>
      <c r="P541" s="79"/>
      <c r="Q541" s="79"/>
      <c r="R541" s="79"/>
      <c r="S541" s="79"/>
      <c r="T541" s="79"/>
      <c r="U541" s="79"/>
      <c r="V541" s="79"/>
      <c r="W541" s="79"/>
      <c r="X541" s="79"/>
      <c r="Y541" s="79"/>
      <c r="Z541" s="79"/>
      <c r="AA541" s="79"/>
      <c r="AB541" s="79"/>
      <c r="AC541" s="79"/>
      <c r="AD541" s="79"/>
      <c r="AE541" s="79"/>
      <c r="AF541" s="79"/>
      <c r="AG541" s="79"/>
      <c r="AH541" s="79"/>
      <c r="AI541" s="79"/>
      <c r="AJ541" s="79"/>
      <c r="AK541" s="79"/>
      <c r="AL541" s="79"/>
      <c r="AM541" s="79"/>
    </row>
    <row r="542" spans="1:39" ht="15.75" customHeight="1">
      <c r="A542" s="29"/>
      <c r="B542" s="79"/>
      <c r="C542" s="79"/>
      <c r="D542" s="29"/>
      <c r="E542" s="79"/>
      <c r="F542" s="79"/>
      <c r="G542" s="79"/>
      <c r="H542" s="79"/>
      <c r="I542" s="79"/>
      <c r="J542" s="79"/>
      <c r="K542" s="79"/>
      <c r="L542" s="79"/>
      <c r="M542" s="79"/>
      <c r="N542" s="79"/>
      <c r="O542" s="79"/>
      <c r="P542" s="79"/>
      <c r="Q542" s="79"/>
      <c r="R542" s="79"/>
      <c r="S542" s="79"/>
      <c r="T542" s="79"/>
      <c r="U542" s="79"/>
      <c r="V542" s="79"/>
      <c r="W542" s="79"/>
      <c r="X542" s="79"/>
      <c r="Y542" s="79"/>
      <c r="Z542" s="79"/>
      <c r="AA542" s="79"/>
      <c r="AB542" s="79"/>
      <c r="AC542" s="79"/>
      <c r="AD542" s="79"/>
      <c r="AE542" s="79"/>
      <c r="AF542" s="79"/>
      <c r="AG542" s="79"/>
      <c r="AH542" s="79"/>
      <c r="AI542" s="79"/>
      <c r="AJ542" s="79"/>
      <c r="AK542" s="79"/>
      <c r="AL542" s="79"/>
      <c r="AM542" s="79"/>
    </row>
    <row r="543" spans="1:39" ht="15.75" customHeight="1">
      <c r="A543" s="29"/>
      <c r="B543" s="79"/>
      <c r="C543" s="79"/>
      <c r="D543" s="29"/>
      <c r="E543" s="79"/>
      <c r="F543" s="79"/>
      <c r="G543" s="79"/>
      <c r="H543" s="79"/>
      <c r="I543" s="79"/>
      <c r="J543" s="79"/>
      <c r="K543" s="79"/>
      <c r="L543" s="79"/>
      <c r="M543" s="79"/>
      <c r="N543" s="79"/>
      <c r="O543" s="79"/>
      <c r="P543" s="79"/>
      <c r="Q543" s="79"/>
      <c r="R543" s="79"/>
      <c r="S543" s="79"/>
      <c r="T543" s="79"/>
      <c r="U543" s="79"/>
      <c r="V543" s="79"/>
      <c r="W543" s="79"/>
      <c r="X543" s="79"/>
      <c r="Y543" s="79"/>
      <c r="Z543" s="79"/>
      <c r="AA543" s="79"/>
      <c r="AB543" s="79"/>
      <c r="AC543" s="79"/>
      <c r="AD543" s="79"/>
      <c r="AE543" s="79"/>
      <c r="AF543" s="79"/>
      <c r="AG543" s="79"/>
      <c r="AH543" s="79"/>
      <c r="AI543" s="79"/>
      <c r="AJ543" s="79"/>
      <c r="AK543" s="79"/>
      <c r="AL543" s="79"/>
      <c r="AM543" s="79"/>
    </row>
    <row r="544" spans="1:39" ht="15.75" customHeight="1">
      <c r="A544" s="29"/>
      <c r="B544" s="79"/>
      <c r="C544" s="79"/>
      <c r="D544" s="29"/>
      <c r="E544" s="79"/>
      <c r="F544" s="79"/>
      <c r="G544" s="79"/>
      <c r="H544" s="79"/>
      <c r="I544" s="79"/>
      <c r="J544" s="79"/>
      <c r="K544" s="79"/>
      <c r="L544" s="79"/>
      <c r="M544" s="79"/>
      <c r="N544" s="79"/>
      <c r="O544" s="79"/>
      <c r="P544" s="79"/>
      <c r="Q544" s="79"/>
      <c r="R544" s="79"/>
      <c r="S544" s="79"/>
      <c r="T544" s="79"/>
      <c r="U544" s="79"/>
      <c r="V544" s="79"/>
      <c r="W544" s="79"/>
      <c r="X544" s="79"/>
      <c r="Y544" s="79"/>
      <c r="Z544" s="79"/>
      <c r="AA544" s="79"/>
      <c r="AB544" s="79"/>
      <c r="AC544" s="79"/>
      <c r="AD544" s="79"/>
      <c r="AE544" s="79"/>
      <c r="AF544" s="79"/>
      <c r="AG544" s="79"/>
      <c r="AH544" s="79"/>
      <c r="AI544" s="79"/>
      <c r="AJ544" s="79"/>
      <c r="AK544" s="79"/>
      <c r="AL544" s="79"/>
      <c r="AM544" s="79"/>
    </row>
    <row r="545" spans="1:39" ht="15.75" customHeight="1">
      <c r="A545" s="29"/>
      <c r="B545" s="79"/>
      <c r="C545" s="79"/>
      <c r="D545" s="29"/>
      <c r="E545" s="79"/>
      <c r="F545" s="79"/>
      <c r="G545" s="79"/>
      <c r="H545" s="79"/>
      <c r="I545" s="79"/>
      <c r="J545" s="79"/>
      <c r="K545" s="79"/>
      <c r="L545" s="79"/>
      <c r="M545" s="79"/>
      <c r="N545" s="79"/>
      <c r="O545" s="79"/>
      <c r="P545" s="79"/>
      <c r="Q545" s="79"/>
      <c r="R545" s="79"/>
      <c r="S545" s="79"/>
      <c r="T545" s="79"/>
      <c r="U545" s="79"/>
      <c r="V545" s="79"/>
      <c r="W545" s="79"/>
      <c r="X545" s="79"/>
      <c r="Y545" s="79"/>
      <c r="Z545" s="79"/>
      <c r="AA545" s="79"/>
      <c r="AB545" s="79"/>
      <c r="AC545" s="79"/>
      <c r="AD545" s="79"/>
      <c r="AE545" s="79"/>
      <c r="AF545" s="79"/>
      <c r="AG545" s="79"/>
      <c r="AH545" s="79"/>
      <c r="AI545" s="79"/>
      <c r="AJ545" s="79"/>
      <c r="AK545" s="79"/>
      <c r="AL545" s="79"/>
      <c r="AM545" s="79"/>
    </row>
    <row r="546" spans="1:39" ht="15.75" customHeight="1">
      <c r="A546" s="29"/>
      <c r="B546" s="79"/>
      <c r="C546" s="79"/>
      <c r="D546" s="29"/>
      <c r="E546" s="79"/>
      <c r="F546" s="79"/>
      <c r="G546" s="79"/>
      <c r="H546" s="79"/>
      <c r="I546" s="79"/>
      <c r="J546" s="79"/>
      <c r="K546" s="79"/>
      <c r="L546" s="79"/>
      <c r="M546" s="79"/>
      <c r="N546" s="79"/>
      <c r="O546" s="79"/>
      <c r="P546" s="79"/>
      <c r="Q546" s="79"/>
      <c r="R546" s="79"/>
      <c r="S546" s="79"/>
      <c r="T546" s="79"/>
      <c r="U546" s="79"/>
      <c r="V546" s="79"/>
      <c r="W546" s="79"/>
      <c r="X546" s="79"/>
      <c r="Y546" s="79"/>
      <c r="Z546" s="79"/>
      <c r="AA546" s="79"/>
      <c r="AB546" s="79"/>
      <c r="AC546" s="79"/>
      <c r="AD546" s="79"/>
      <c r="AE546" s="79"/>
      <c r="AF546" s="79"/>
      <c r="AG546" s="79"/>
      <c r="AH546" s="79"/>
      <c r="AI546" s="79"/>
      <c r="AJ546" s="79"/>
      <c r="AK546" s="79"/>
      <c r="AL546" s="79"/>
      <c r="AM546" s="79"/>
    </row>
    <row r="547" spans="1:39" ht="15.75" customHeight="1">
      <c r="A547" s="29"/>
      <c r="B547" s="79"/>
      <c r="C547" s="79"/>
      <c r="D547" s="29"/>
      <c r="E547" s="79"/>
      <c r="F547" s="79"/>
      <c r="G547" s="79"/>
      <c r="H547" s="79"/>
      <c r="I547" s="79"/>
      <c r="J547" s="79"/>
      <c r="K547" s="79"/>
      <c r="L547" s="79"/>
      <c r="M547" s="79"/>
      <c r="N547" s="79"/>
      <c r="O547" s="79"/>
      <c r="P547" s="79"/>
      <c r="Q547" s="79"/>
      <c r="R547" s="79"/>
      <c r="S547" s="79"/>
      <c r="T547" s="79"/>
      <c r="U547" s="79"/>
      <c r="V547" s="79"/>
      <c r="W547" s="79"/>
      <c r="X547" s="79"/>
      <c r="Y547" s="79"/>
      <c r="Z547" s="79"/>
      <c r="AA547" s="79"/>
      <c r="AB547" s="79"/>
      <c r="AC547" s="79"/>
      <c r="AD547" s="79"/>
      <c r="AE547" s="79"/>
      <c r="AF547" s="79"/>
      <c r="AG547" s="79"/>
      <c r="AH547" s="79"/>
      <c r="AI547" s="79"/>
      <c r="AJ547" s="79"/>
      <c r="AK547" s="79"/>
      <c r="AL547" s="79"/>
      <c r="AM547" s="79"/>
    </row>
    <row r="548" spans="1:39" ht="15.75" customHeight="1">
      <c r="A548" s="29"/>
      <c r="B548" s="79"/>
      <c r="C548" s="79"/>
      <c r="D548" s="29"/>
      <c r="E548" s="79"/>
      <c r="F548" s="79"/>
      <c r="G548" s="79"/>
      <c r="H548" s="79"/>
      <c r="I548" s="79"/>
      <c r="J548" s="79"/>
      <c r="K548" s="79"/>
      <c r="L548" s="79"/>
      <c r="M548" s="79"/>
      <c r="N548" s="79"/>
      <c r="O548" s="79"/>
      <c r="P548" s="79"/>
      <c r="Q548" s="79"/>
      <c r="R548" s="79"/>
      <c r="S548" s="79"/>
      <c r="T548" s="79"/>
      <c r="U548" s="79"/>
      <c r="V548" s="79"/>
      <c r="W548" s="79"/>
      <c r="X548" s="79"/>
      <c r="Y548" s="79"/>
      <c r="Z548" s="79"/>
      <c r="AA548" s="79"/>
      <c r="AB548" s="79"/>
      <c r="AC548" s="79"/>
      <c r="AD548" s="79"/>
      <c r="AE548" s="79"/>
      <c r="AF548" s="79"/>
      <c r="AG548" s="79"/>
      <c r="AH548" s="79"/>
      <c r="AI548" s="79"/>
      <c r="AJ548" s="79"/>
      <c r="AK548" s="79"/>
      <c r="AL548" s="79"/>
      <c r="AM548" s="79"/>
    </row>
    <row r="549" spans="1:39" ht="15.75" customHeight="1">
      <c r="A549" s="29"/>
      <c r="B549" s="79"/>
      <c r="C549" s="79"/>
      <c r="D549" s="29"/>
      <c r="E549" s="79"/>
      <c r="F549" s="79"/>
      <c r="G549" s="79"/>
      <c r="H549" s="79"/>
      <c r="I549" s="79"/>
      <c r="J549" s="79"/>
      <c r="K549" s="79"/>
      <c r="L549" s="79"/>
      <c r="M549" s="79"/>
      <c r="N549" s="79"/>
      <c r="O549" s="79"/>
      <c r="P549" s="79"/>
      <c r="Q549" s="79"/>
      <c r="R549" s="79"/>
      <c r="S549" s="79"/>
      <c r="T549" s="79"/>
      <c r="U549" s="79"/>
      <c r="V549" s="79"/>
      <c r="W549" s="79"/>
      <c r="X549" s="79"/>
      <c r="Y549" s="79"/>
      <c r="Z549" s="79"/>
      <c r="AA549" s="79"/>
      <c r="AB549" s="79"/>
      <c r="AC549" s="79"/>
      <c r="AD549" s="79"/>
      <c r="AE549" s="79"/>
      <c r="AF549" s="79"/>
      <c r="AG549" s="79"/>
      <c r="AH549" s="79"/>
      <c r="AI549" s="79"/>
      <c r="AJ549" s="79"/>
      <c r="AK549" s="79"/>
      <c r="AL549" s="79"/>
      <c r="AM549" s="79"/>
    </row>
    <row r="550" spans="1:39" ht="15.75" customHeight="1">
      <c r="A550" s="29"/>
      <c r="B550" s="79"/>
      <c r="C550" s="79"/>
      <c r="D550" s="29"/>
      <c r="E550" s="79"/>
      <c r="F550" s="79"/>
      <c r="G550" s="79"/>
      <c r="H550" s="79"/>
      <c r="I550" s="79"/>
      <c r="J550" s="79"/>
      <c r="K550" s="79"/>
      <c r="L550" s="79"/>
      <c r="M550" s="79"/>
      <c r="N550" s="79"/>
      <c r="O550" s="79"/>
      <c r="P550" s="79"/>
      <c r="Q550" s="79"/>
      <c r="R550" s="79"/>
      <c r="S550" s="79"/>
      <c r="T550" s="79"/>
      <c r="U550" s="79"/>
      <c r="V550" s="79"/>
      <c r="W550" s="79"/>
      <c r="X550" s="79"/>
      <c r="Y550" s="79"/>
      <c r="Z550" s="79"/>
      <c r="AA550" s="79"/>
      <c r="AB550" s="79"/>
      <c r="AC550" s="79"/>
      <c r="AD550" s="79"/>
      <c r="AE550" s="79"/>
      <c r="AF550" s="79"/>
      <c r="AG550" s="79"/>
      <c r="AH550" s="79"/>
      <c r="AI550" s="79"/>
      <c r="AJ550" s="79"/>
      <c r="AK550" s="79"/>
      <c r="AL550" s="79"/>
      <c r="AM550" s="79"/>
    </row>
    <row r="551" spans="1:39" ht="15.75" customHeight="1">
      <c r="A551" s="29"/>
      <c r="B551" s="79"/>
      <c r="C551" s="79"/>
      <c r="D551" s="29"/>
      <c r="E551" s="79"/>
      <c r="F551" s="79"/>
      <c r="G551" s="79"/>
      <c r="H551" s="79"/>
      <c r="I551" s="79"/>
      <c r="J551" s="79"/>
      <c r="K551" s="79"/>
      <c r="L551" s="79"/>
      <c r="M551" s="79"/>
      <c r="N551" s="79"/>
      <c r="O551" s="79"/>
      <c r="P551" s="79"/>
      <c r="Q551" s="79"/>
      <c r="R551" s="79"/>
      <c r="S551" s="79"/>
      <c r="T551" s="79"/>
      <c r="U551" s="79"/>
      <c r="V551" s="79"/>
      <c r="W551" s="79"/>
      <c r="X551" s="79"/>
      <c r="Y551" s="79"/>
      <c r="Z551" s="79"/>
      <c r="AA551" s="79"/>
      <c r="AB551" s="79"/>
      <c r="AC551" s="79"/>
      <c r="AD551" s="79"/>
      <c r="AE551" s="79"/>
      <c r="AF551" s="79"/>
      <c r="AG551" s="79"/>
      <c r="AH551" s="79"/>
      <c r="AI551" s="79"/>
      <c r="AJ551" s="79"/>
      <c r="AK551" s="79"/>
      <c r="AL551" s="79"/>
      <c r="AM551" s="79"/>
    </row>
    <row r="552" spans="1:39" ht="15.75" customHeight="1">
      <c r="A552" s="29"/>
      <c r="B552" s="79"/>
      <c r="C552" s="79"/>
      <c r="D552" s="29"/>
      <c r="E552" s="79"/>
      <c r="F552" s="79"/>
      <c r="G552" s="79"/>
      <c r="H552" s="79"/>
      <c r="I552" s="79"/>
      <c r="J552" s="79"/>
      <c r="K552" s="79"/>
      <c r="L552" s="79"/>
      <c r="M552" s="79"/>
      <c r="N552" s="79"/>
      <c r="O552" s="79"/>
      <c r="P552" s="79"/>
      <c r="Q552" s="79"/>
      <c r="R552" s="79"/>
      <c r="S552" s="79"/>
      <c r="T552" s="79"/>
      <c r="U552" s="79"/>
      <c r="V552" s="79"/>
      <c r="W552" s="79"/>
      <c r="X552" s="79"/>
      <c r="Y552" s="79"/>
      <c r="Z552" s="79"/>
      <c r="AA552" s="79"/>
      <c r="AB552" s="79"/>
      <c r="AC552" s="79"/>
      <c r="AD552" s="79"/>
      <c r="AE552" s="79"/>
      <c r="AF552" s="79"/>
      <c r="AG552" s="79"/>
      <c r="AH552" s="79"/>
      <c r="AI552" s="79"/>
      <c r="AJ552" s="79"/>
      <c r="AK552" s="79"/>
      <c r="AL552" s="79"/>
      <c r="AM552" s="79"/>
    </row>
    <row r="553" spans="1:39" ht="15.75" customHeight="1">
      <c r="A553" s="29"/>
      <c r="B553" s="79"/>
      <c r="C553" s="79"/>
      <c r="D553" s="29"/>
      <c r="E553" s="79"/>
      <c r="F553" s="79"/>
      <c r="G553" s="79"/>
      <c r="H553" s="79"/>
      <c r="I553" s="79"/>
      <c r="J553" s="79"/>
      <c r="K553" s="79"/>
      <c r="L553" s="79"/>
      <c r="M553" s="79"/>
      <c r="N553" s="79"/>
      <c r="O553" s="79"/>
      <c r="P553" s="79"/>
      <c r="Q553" s="79"/>
      <c r="R553" s="79"/>
      <c r="S553" s="79"/>
      <c r="T553" s="79"/>
      <c r="U553" s="79"/>
      <c r="V553" s="79"/>
      <c r="W553" s="79"/>
      <c r="X553" s="79"/>
      <c r="Y553" s="79"/>
      <c r="Z553" s="79"/>
      <c r="AA553" s="79"/>
      <c r="AB553" s="79"/>
      <c r="AC553" s="79"/>
      <c r="AD553" s="79"/>
      <c r="AE553" s="79"/>
      <c r="AF553" s="79"/>
      <c r="AG553" s="79"/>
      <c r="AH553" s="79"/>
      <c r="AI553" s="79"/>
      <c r="AJ553" s="79"/>
      <c r="AK553" s="79"/>
      <c r="AL553" s="79"/>
      <c r="AM553" s="79"/>
    </row>
    <row r="554" spans="1:39" ht="15.75" customHeight="1">
      <c r="A554" s="29"/>
      <c r="B554" s="79"/>
      <c r="C554" s="79"/>
      <c r="D554" s="29"/>
      <c r="E554" s="79"/>
      <c r="F554" s="79"/>
      <c r="G554" s="79"/>
      <c r="H554" s="79"/>
      <c r="I554" s="79"/>
      <c r="J554" s="79"/>
      <c r="K554" s="79"/>
      <c r="L554" s="79"/>
      <c r="M554" s="79"/>
      <c r="N554" s="79"/>
      <c r="O554" s="79"/>
      <c r="P554" s="79"/>
      <c r="Q554" s="79"/>
      <c r="R554" s="79"/>
      <c r="S554" s="79"/>
      <c r="T554" s="79"/>
      <c r="U554" s="79"/>
      <c r="V554" s="79"/>
      <c r="W554" s="79"/>
      <c r="X554" s="79"/>
      <c r="Y554" s="79"/>
      <c r="Z554" s="79"/>
      <c r="AA554" s="79"/>
      <c r="AB554" s="79"/>
      <c r="AC554" s="79"/>
      <c r="AD554" s="79"/>
      <c r="AE554" s="79"/>
      <c r="AF554" s="79"/>
      <c r="AG554" s="79"/>
      <c r="AH554" s="79"/>
      <c r="AI554" s="79"/>
      <c r="AJ554" s="79"/>
      <c r="AK554" s="79"/>
      <c r="AL554" s="79"/>
      <c r="AM554" s="79"/>
    </row>
    <row r="555" spans="1:39" ht="15.75" customHeight="1">
      <c r="A555" s="29"/>
      <c r="B555" s="79"/>
      <c r="C555" s="79"/>
      <c r="D555" s="29"/>
      <c r="E555" s="79"/>
      <c r="F555" s="79"/>
      <c r="G555" s="79"/>
      <c r="H555" s="79"/>
      <c r="I555" s="79"/>
      <c r="J555" s="79"/>
      <c r="K555" s="79"/>
      <c r="L555" s="79"/>
      <c r="M555" s="79"/>
      <c r="N555" s="79"/>
      <c r="O555" s="79"/>
      <c r="P555" s="79"/>
      <c r="Q555" s="79"/>
      <c r="R555" s="79"/>
      <c r="S555" s="79"/>
      <c r="T555" s="79"/>
      <c r="U555" s="79"/>
      <c r="V555" s="79"/>
      <c r="W555" s="79"/>
      <c r="X555" s="79"/>
      <c r="Y555" s="79"/>
      <c r="Z555" s="79"/>
      <c r="AA555" s="79"/>
      <c r="AB555" s="79"/>
      <c r="AC555" s="79"/>
      <c r="AD555" s="79"/>
      <c r="AE555" s="79"/>
      <c r="AF555" s="79"/>
      <c r="AG555" s="79"/>
      <c r="AH555" s="79"/>
      <c r="AI555" s="79"/>
      <c r="AJ555" s="79"/>
      <c r="AK555" s="79"/>
      <c r="AL555" s="79"/>
      <c r="AM555" s="79"/>
    </row>
    <row r="556" spans="1:39" ht="15.75" customHeight="1">
      <c r="A556" s="29"/>
      <c r="B556" s="79"/>
      <c r="C556" s="79"/>
      <c r="D556" s="29"/>
      <c r="E556" s="79"/>
      <c r="F556" s="79"/>
      <c r="G556" s="79"/>
      <c r="H556" s="79"/>
      <c r="I556" s="79"/>
      <c r="J556" s="79"/>
      <c r="K556" s="79"/>
      <c r="L556" s="79"/>
      <c r="M556" s="79"/>
      <c r="N556" s="79"/>
      <c r="O556" s="79"/>
      <c r="P556" s="79"/>
      <c r="Q556" s="79"/>
      <c r="R556" s="79"/>
      <c r="S556" s="79"/>
      <c r="T556" s="79"/>
      <c r="U556" s="79"/>
      <c r="V556" s="79"/>
      <c r="W556" s="79"/>
      <c r="X556" s="79"/>
      <c r="Y556" s="79"/>
      <c r="Z556" s="79"/>
      <c r="AA556" s="79"/>
      <c r="AB556" s="79"/>
      <c r="AC556" s="79"/>
      <c r="AD556" s="79"/>
      <c r="AE556" s="79"/>
      <c r="AF556" s="79"/>
      <c r="AG556" s="79"/>
      <c r="AH556" s="79"/>
      <c r="AI556" s="79"/>
      <c r="AJ556" s="79"/>
      <c r="AK556" s="79"/>
      <c r="AL556" s="79"/>
      <c r="AM556" s="79"/>
    </row>
    <row r="557" spans="1:39" ht="15.75" customHeight="1">
      <c r="A557" s="29"/>
      <c r="B557" s="79"/>
      <c r="C557" s="79"/>
      <c r="D557" s="29"/>
      <c r="E557" s="79"/>
      <c r="F557" s="79"/>
      <c r="G557" s="79"/>
      <c r="H557" s="79"/>
      <c r="I557" s="79"/>
      <c r="J557" s="79"/>
      <c r="K557" s="79"/>
      <c r="L557" s="79"/>
      <c r="M557" s="79"/>
      <c r="N557" s="79"/>
      <c r="O557" s="79"/>
      <c r="P557" s="79"/>
      <c r="Q557" s="79"/>
      <c r="R557" s="79"/>
      <c r="S557" s="79"/>
      <c r="T557" s="79"/>
      <c r="U557" s="79"/>
      <c r="V557" s="79"/>
      <c r="W557" s="79"/>
      <c r="X557" s="79"/>
      <c r="Y557" s="79"/>
      <c r="Z557" s="79"/>
      <c r="AA557" s="79"/>
      <c r="AB557" s="79"/>
      <c r="AC557" s="79"/>
      <c r="AD557" s="79"/>
      <c r="AE557" s="79"/>
      <c r="AF557" s="79"/>
      <c r="AG557" s="79"/>
      <c r="AH557" s="79"/>
      <c r="AI557" s="79"/>
      <c r="AJ557" s="79"/>
      <c r="AK557" s="79"/>
      <c r="AL557" s="79"/>
      <c r="AM557" s="79"/>
    </row>
    <row r="558" spans="1:39" ht="15.75" customHeight="1">
      <c r="A558" s="29"/>
      <c r="B558" s="79"/>
      <c r="C558" s="79"/>
      <c r="D558" s="29"/>
      <c r="E558" s="79"/>
      <c r="F558" s="79"/>
      <c r="G558" s="79"/>
      <c r="H558" s="79"/>
      <c r="I558" s="79"/>
      <c r="J558" s="79"/>
      <c r="K558" s="79"/>
      <c r="L558" s="79"/>
      <c r="M558" s="79"/>
      <c r="N558" s="79"/>
      <c r="O558" s="79"/>
      <c r="P558" s="79"/>
      <c r="Q558" s="79"/>
      <c r="R558" s="79"/>
      <c r="S558" s="79"/>
      <c r="T558" s="79"/>
      <c r="U558" s="79"/>
      <c r="V558" s="79"/>
      <c r="W558" s="79"/>
      <c r="X558" s="79"/>
      <c r="Y558" s="79"/>
      <c r="Z558" s="79"/>
      <c r="AA558" s="79"/>
      <c r="AB558" s="79"/>
      <c r="AC558" s="79"/>
      <c r="AD558" s="79"/>
      <c r="AE558" s="79"/>
      <c r="AF558" s="79"/>
      <c r="AG558" s="79"/>
      <c r="AH558" s="79"/>
      <c r="AI558" s="79"/>
      <c r="AJ558" s="79"/>
      <c r="AK558" s="79"/>
      <c r="AL558" s="79"/>
      <c r="AM558" s="79"/>
    </row>
    <row r="559" spans="1:39" ht="15.75" customHeight="1">
      <c r="A559" s="29"/>
      <c r="B559" s="79"/>
      <c r="C559" s="79"/>
      <c r="D559" s="29"/>
      <c r="E559" s="79"/>
      <c r="F559" s="79"/>
      <c r="G559" s="79"/>
      <c r="H559" s="79"/>
      <c r="I559" s="79"/>
      <c r="J559" s="79"/>
      <c r="K559" s="79"/>
      <c r="L559" s="79"/>
      <c r="M559" s="79"/>
      <c r="N559" s="79"/>
      <c r="O559" s="79"/>
      <c r="P559" s="79"/>
      <c r="Q559" s="79"/>
      <c r="R559" s="79"/>
      <c r="S559" s="79"/>
      <c r="T559" s="79"/>
      <c r="U559" s="79"/>
      <c r="V559" s="79"/>
      <c r="W559" s="79"/>
      <c r="X559" s="79"/>
      <c r="Y559" s="79"/>
      <c r="Z559" s="79"/>
      <c r="AA559" s="79"/>
      <c r="AB559" s="79"/>
      <c r="AC559" s="79"/>
      <c r="AD559" s="79"/>
      <c r="AE559" s="79"/>
      <c r="AF559" s="79"/>
      <c r="AG559" s="79"/>
      <c r="AH559" s="79"/>
      <c r="AI559" s="79"/>
      <c r="AJ559" s="79"/>
      <c r="AK559" s="79"/>
      <c r="AL559" s="79"/>
      <c r="AM559" s="79"/>
    </row>
    <row r="560" spans="1:39" ht="15.75" customHeight="1">
      <c r="A560" s="29"/>
      <c r="B560" s="79"/>
      <c r="C560" s="79"/>
      <c r="D560" s="29"/>
      <c r="E560" s="79"/>
      <c r="F560" s="79"/>
      <c r="G560" s="79"/>
      <c r="H560" s="79"/>
      <c r="I560" s="79"/>
      <c r="J560" s="79"/>
      <c r="K560" s="79"/>
      <c r="L560" s="79"/>
      <c r="M560" s="79"/>
      <c r="N560" s="79"/>
      <c r="O560" s="79"/>
      <c r="P560" s="79"/>
      <c r="Q560" s="79"/>
      <c r="R560" s="79"/>
      <c r="S560" s="79"/>
      <c r="T560" s="79"/>
      <c r="U560" s="79"/>
      <c r="V560" s="79"/>
      <c r="W560" s="79"/>
      <c r="X560" s="79"/>
      <c r="Y560" s="79"/>
      <c r="Z560" s="79"/>
      <c r="AA560" s="79"/>
      <c r="AB560" s="79"/>
      <c r="AC560" s="79"/>
      <c r="AD560" s="79"/>
      <c r="AE560" s="79"/>
      <c r="AF560" s="79"/>
      <c r="AG560" s="79"/>
      <c r="AH560" s="79"/>
      <c r="AI560" s="79"/>
      <c r="AJ560" s="79"/>
      <c r="AK560" s="79"/>
      <c r="AL560" s="79"/>
      <c r="AM560" s="79"/>
    </row>
    <row r="561" spans="1:39" ht="15.75" customHeight="1">
      <c r="A561" s="29"/>
      <c r="B561" s="79"/>
      <c r="C561" s="79"/>
      <c r="D561" s="29"/>
      <c r="E561" s="79"/>
      <c r="F561" s="79"/>
      <c r="G561" s="79"/>
      <c r="H561" s="79"/>
      <c r="I561" s="79"/>
      <c r="J561" s="79"/>
      <c r="K561" s="79"/>
      <c r="L561" s="79"/>
      <c r="M561" s="79"/>
      <c r="N561" s="79"/>
      <c r="O561" s="79"/>
      <c r="P561" s="79"/>
      <c r="Q561" s="79"/>
      <c r="R561" s="79"/>
      <c r="S561" s="79"/>
      <c r="T561" s="79"/>
      <c r="U561" s="79"/>
      <c r="V561" s="79"/>
      <c r="W561" s="79"/>
      <c r="X561" s="79"/>
      <c r="Y561" s="79"/>
      <c r="Z561" s="79"/>
      <c r="AA561" s="79"/>
      <c r="AB561" s="79"/>
      <c r="AC561" s="79"/>
      <c r="AD561" s="79"/>
      <c r="AE561" s="79"/>
      <c r="AF561" s="79"/>
      <c r="AG561" s="79"/>
      <c r="AH561" s="79"/>
      <c r="AI561" s="79"/>
      <c r="AJ561" s="79"/>
      <c r="AK561" s="79"/>
      <c r="AL561" s="79"/>
      <c r="AM561" s="79"/>
    </row>
    <row r="562" spans="1:39" ht="15.75" customHeight="1">
      <c r="A562" s="29"/>
      <c r="B562" s="79"/>
      <c r="C562" s="79"/>
      <c r="D562" s="29"/>
      <c r="E562" s="79"/>
      <c r="F562" s="79"/>
      <c r="G562" s="79"/>
      <c r="H562" s="79"/>
      <c r="I562" s="79"/>
      <c r="J562" s="79"/>
      <c r="K562" s="79"/>
      <c r="L562" s="79"/>
      <c r="M562" s="79"/>
      <c r="N562" s="79"/>
      <c r="O562" s="79"/>
      <c r="P562" s="79"/>
      <c r="Q562" s="79"/>
      <c r="R562" s="79"/>
      <c r="S562" s="79"/>
      <c r="T562" s="79"/>
      <c r="U562" s="79"/>
      <c r="V562" s="79"/>
      <c r="W562" s="79"/>
      <c r="X562" s="79"/>
      <c r="Y562" s="79"/>
      <c r="Z562" s="79"/>
      <c r="AA562" s="79"/>
      <c r="AB562" s="79"/>
      <c r="AC562" s="79"/>
      <c r="AD562" s="79"/>
      <c r="AE562" s="79"/>
      <c r="AF562" s="79"/>
      <c r="AG562" s="79"/>
      <c r="AH562" s="79"/>
      <c r="AI562" s="79"/>
      <c r="AJ562" s="79"/>
      <c r="AK562" s="79"/>
      <c r="AL562" s="79"/>
      <c r="AM562" s="79"/>
    </row>
    <row r="563" spans="1:39" ht="15.75" customHeight="1">
      <c r="A563" s="29"/>
      <c r="B563" s="79"/>
      <c r="C563" s="79"/>
      <c r="D563" s="29"/>
      <c r="E563" s="79"/>
      <c r="F563" s="79"/>
      <c r="G563" s="79"/>
      <c r="H563" s="79"/>
      <c r="I563" s="79"/>
      <c r="J563" s="79"/>
      <c r="K563" s="79"/>
      <c r="L563" s="79"/>
      <c r="M563" s="79"/>
      <c r="N563" s="79"/>
      <c r="O563" s="79"/>
      <c r="P563" s="79"/>
      <c r="Q563" s="79"/>
      <c r="R563" s="79"/>
      <c r="S563" s="79"/>
      <c r="T563" s="79"/>
      <c r="U563" s="79"/>
      <c r="V563" s="79"/>
      <c r="W563" s="79"/>
      <c r="X563" s="79"/>
      <c r="Y563" s="79"/>
      <c r="Z563" s="79"/>
      <c r="AA563" s="79"/>
      <c r="AB563" s="79"/>
      <c r="AC563" s="79"/>
      <c r="AD563" s="79"/>
      <c r="AE563" s="79"/>
      <c r="AF563" s="79"/>
      <c r="AG563" s="79"/>
      <c r="AH563" s="79"/>
      <c r="AI563" s="79"/>
      <c r="AJ563" s="79"/>
      <c r="AK563" s="79"/>
      <c r="AL563" s="79"/>
      <c r="AM563" s="79"/>
    </row>
    <row r="564" spans="1:39" ht="15.75" customHeight="1">
      <c r="A564" s="29"/>
      <c r="B564" s="79"/>
      <c r="C564" s="79"/>
      <c r="D564" s="29"/>
      <c r="E564" s="79"/>
      <c r="F564" s="79"/>
      <c r="G564" s="79"/>
      <c r="H564" s="79"/>
      <c r="I564" s="79"/>
      <c r="J564" s="79"/>
      <c r="K564" s="79"/>
      <c r="L564" s="79"/>
      <c r="M564" s="79"/>
      <c r="N564" s="79"/>
      <c r="O564" s="79"/>
      <c r="P564" s="79"/>
      <c r="Q564" s="79"/>
      <c r="R564" s="79"/>
      <c r="S564" s="79"/>
      <c r="T564" s="79"/>
      <c r="U564" s="79"/>
      <c r="V564" s="79"/>
      <c r="W564" s="79"/>
      <c r="X564" s="79"/>
      <c r="Y564" s="79"/>
      <c r="Z564" s="79"/>
      <c r="AA564" s="79"/>
      <c r="AB564" s="79"/>
      <c r="AC564" s="79"/>
      <c r="AD564" s="79"/>
      <c r="AE564" s="79"/>
      <c r="AF564" s="79"/>
      <c r="AG564" s="79"/>
      <c r="AH564" s="79"/>
      <c r="AI564" s="79"/>
      <c r="AJ564" s="79"/>
      <c r="AK564" s="79"/>
      <c r="AL564" s="79"/>
      <c r="AM564" s="79"/>
    </row>
    <row r="565" spans="1:39" ht="15.75" customHeight="1">
      <c r="A565" s="29"/>
      <c r="B565" s="79"/>
      <c r="C565" s="79"/>
      <c r="D565" s="29"/>
      <c r="E565" s="79"/>
      <c r="F565" s="79"/>
      <c r="G565" s="79"/>
      <c r="H565" s="79"/>
      <c r="I565" s="79"/>
      <c r="J565" s="79"/>
      <c r="K565" s="79"/>
      <c r="L565" s="79"/>
      <c r="M565" s="79"/>
      <c r="N565" s="79"/>
      <c r="O565" s="79"/>
      <c r="P565" s="79"/>
      <c r="Q565" s="79"/>
      <c r="R565" s="79"/>
      <c r="S565" s="79"/>
      <c r="T565" s="79"/>
      <c r="U565" s="79"/>
      <c r="V565" s="79"/>
      <c r="W565" s="79"/>
      <c r="X565" s="79"/>
      <c r="Y565" s="79"/>
      <c r="Z565" s="79"/>
      <c r="AA565" s="79"/>
      <c r="AB565" s="79"/>
      <c r="AC565" s="79"/>
      <c r="AD565" s="79"/>
      <c r="AE565" s="79"/>
      <c r="AF565" s="79"/>
      <c r="AG565" s="79"/>
      <c r="AH565" s="79"/>
      <c r="AI565" s="79"/>
      <c r="AJ565" s="79"/>
      <c r="AK565" s="79"/>
      <c r="AL565" s="79"/>
      <c r="AM565" s="79"/>
    </row>
    <row r="566" spans="1:39" ht="15.75" customHeight="1">
      <c r="A566" s="29"/>
      <c r="B566" s="79"/>
      <c r="C566" s="79"/>
      <c r="D566" s="29"/>
      <c r="E566" s="79"/>
      <c r="F566" s="79"/>
      <c r="G566" s="79"/>
      <c r="H566" s="79"/>
      <c r="I566" s="79"/>
      <c r="J566" s="79"/>
      <c r="K566" s="79"/>
      <c r="L566" s="79"/>
      <c r="M566" s="79"/>
      <c r="N566" s="79"/>
      <c r="O566" s="79"/>
      <c r="P566" s="79"/>
      <c r="Q566" s="79"/>
      <c r="R566" s="79"/>
      <c r="S566" s="79"/>
      <c r="T566" s="79"/>
      <c r="U566" s="79"/>
      <c r="V566" s="79"/>
      <c r="W566" s="79"/>
      <c r="X566" s="79"/>
      <c r="Y566" s="79"/>
      <c r="Z566" s="79"/>
      <c r="AA566" s="79"/>
      <c r="AB566" s="79"/>
      <c r="AC566" s="79"/>
      <c r="AD566" s="79"/>
      <c r="AE566" s="79"/>
      <c r="AF566" s="79"/>
      <c r="AG566" s="79"/>
      <c r="AH566" s="79"/>
      <c r="AI566" s="79"/>
      <c r="AJ566" s="79"/>
      <c r="AK566" s="79"/>
      <c r="AL566" s="79"/>
      <c r="AM566" s="79"/>
    </row>
    <row r="567" spans="1:39" ht="15.75" customHeight="1">
      <c r="A567" s="29"/>
      <c r="B567" s="79"/>
      <c r="C567" s="79"/>
      <c r="D567" s="29"/>
      <c r="E567" s="79"/>
      <c r="F567" s="79"/>
      <c r="G567" s="79"/>
      <c r="H567" s="79"/>
      <c r="I567" s="79"/>
      <c r="J567" s="79"/>
      <c r="K567" s="79"/>
      <c r="L567" s="79"/>
      <c r="M567" s="79"/>
      <c r="N567" s="79"/>
      <c r="O567" s="79"/>
      <c r="P567" s="79"/>
      <c r="Q567" s="79"/>
      <c r="R567" s="79"/>
      <c r="S567" s="79"/>
      <c r="T567" s="79"/>
      <c r="U567" s="79"/>
      <c r="V567" s="79"/>
      <c r="W567" s="79"/>
      <c r="X567" s="79"/>
      <c r="Y567" s="79"/>
      <c r="Z567" s="79"/>
      <c r="AA567" s="79"/>
      <c r="AB567" s="79"/>
      <c r="AC567" s="79"/>
      <c r="AD567" s="79"/>
      <c r="AE567" s="79"/>
      <c r="AF567" s="79"/>
      <c r="AG567" s="79"/>
      <c r="AH567" s="79"/>
      <c r="AI567" s="79"/>
      <c r="AJ567" s="79"/>
      <c r="AK567" s="79"/>
      <c r="AL567" s="79"/>
      <c r="AM567" s="79"/>
    </row>
    <row r="568" spans="1:39" ht="15.75" customHeight="1">
      <c r="A568" s="29"/>
      <c r="B568" s="79"/>
      <c r="C568" s="79"/>
      <c r="D568" s="29"/>
      <c r="E568" s="79"/>
      <c r="F568" s="79"/>
      <c r="G568" s="79"/>
      <c r="H568" s="79"/>
      <c r="I568" s="79"/>
      <c r="J568" s="79"/>
      <c r="K568" s="79"/>
      <c r="L568" s="79"/>
      <c r="M568" s="79"/>
      <c r="N568" s="79"/>
      <c r="O568" s="79"/>
      <c r="P568" s="79"/>
      <c r="Q568" s="79"/>
      <c r="R568" s="79"/>
      <c r="S568" s="79"/>
      <c r="T568" s="79"/>
      <c r="U568" s="79"/>
      <c r="V568" s="79"/>
      <c r="W568" s="79"/>
      <c r="X568" s="79"/>
      <c r="Y568" s="79"/>
      <c r="Z568" s="79"/>
      <c r="AA568" s="79"/>
      <c r="AB568" s="79"/>
      <c r="AC568" s="79"/>
      <c r="AD568" s="79"/>
      <c r="AE568" s="79"/>
      <c r="AF568" s="79"/>
      <c r="AG568" s="79"/>
      <c r="AH568" s="79"/>
      <c r="AI568" s="79"/>
      <c r="AJ568" s="79"/>
      <c r="AK568" s="79"/>
      <c r="AL568" s="79"/>
      <c r="AM568" s="79"/>
    </row>
    <row r="569" spans="1:39" ht="15.75" customHeight="1">
      <c r="A569" s="29"/>
      <c r="B569" s="79"/>
      <c r="C569" s="79"/>
      <c r="D569" s="29"/>
      <c r="E569" s="79"/>
      <c r="F569" s="79"/>
      <c r="G569" s="79"/>
      <c r="H569" s="79"/>
      <c r="I569" s="79"/>
      <c r="J569" s="79"/>
      <c r="K569" s="79"/>
      <c r="L569" s="79"/>
      <c r="M569" s="79"/>
      <c r="N569" s="79"/>
      <c r="O569" s="79"/>
      <c r="P569" s="79"/>
      <c r="Q569" s="79"/>
      <c r="R569" s="79"/>
      <c r="S569" s="79"/>
      <c r="T569" s="79"/>
      <c r="U569" s="79"/>
      <c r="V569" s="79"/>
      <c r="W569" s="79"/>
      <c r="X569" s="79"/>
      <c r="Y569" s="79"/>
      <c r="Z569" s="79"/>
      <c r="AA569" s="79"/>
      <c r="AB569" s="79"/>
      <c r="AC569" s="79"/>
      <c r="AD569" s="79"/>
      <c r="AE569" s="79"/>
      <c r="AF569" s="79"/>
      <c r="AG569" s="79"/>
      <c r="AH569" s="79"/>
      <c r="AI569" s="79"/>
      <c r="AJ569" s="79"/>
      <c r="AK569" s="79"/>
      <c r="AL569" s="79"/>
      <c r="AM569" s="79"/>
    </row>
    <row r="570" spans="1:39" ht="15.75" customHeight="1">
      <c r="A570" s="29"/>
      <c r="B570" s="79"/>
      <c r="C570" s="79"/>
      <c r="D570" s="29"/>
      <c r="E570" s="79"/>
      <c r="F570" s="79"/>
      <c r="G570" s="79"/>
      <c r="H570" s="79"/>
      <c r="I570" s="79"/>
      <c r="J570" s="79"/>
      <c r="K570" s="79"/>
      <c r="L570" s="79"/>
      <c r="M570" s="79"/>
      <c r="N570" s="79"/>
      <c r="O570" s="79"/>
      <c r="P570" s="79"/>
      <c r="Q570" s="79"/>
      <c r="R570" s="79"/>
      <c r="S570" s="79"/>
      <c r="T570" s="79"/>
      <c r="U570" s="79"/>
      <c r="V570" s="79"/>
      <c r="W570" s="79"/>
      <c r="X570" s="79"/>
      <c r="Y570" s="79"/>
      <c r="Z570" s="79"/>
      <c r="AA570" s="79"/>
      <c r="AB570" s="79"/>
      <c r="AC570" s="79"/>
      <c r="AD570" s="79"/>
      <c r="AE570" s="79"/>
      <c r="AF570" s="79"/>
      <c r="AG570" s="79"/>
      <c r="AH570" s="79"/>
      <c r="AI570" s="79"/>
      <c r="AJ570" s="79"/>
      <c r="AK570" s="79"/>
      <c r="AL570" s="79"/>
      <c r="AM570" s="79"/>
    </row>
    <row r="571" spans="1:39" ht="15.75" customHeight="1">
      <c r="A571" s="29"/>
      <c r="B571" s="79"/>
      <c r="C571" s="79"/>
      <c r="D571" s="29"/>
      <c r="E571" s="79"/>
      <c r="F571" s="79"/>
      <c r="G571" s="79"/>
      <c r="H571" s="79"/>
      <c r="I571" s="79"/>
      <c r="J571" s="79"/>
      <c r="K571" s="79"/>
      <c r="L571" s="79"/>
      <c r="M571" s="79"/>
      <c r="N571" s="79"/>
      <c r="O571" s="79"/>
      <c r="P571" s="79"/>
      <c r="Q571" s="79"/>
      <c r="R571" s="79"/>
      <c r="S571" s="79"/>
      <c r="T571" s="79"/>
      <c r="U571" s="79"/>
      <c r="V571" s="79"/>
      <c r="W571" s="79"/>
      <c r="X571" s="79"/>
      <c r="Y571" s="79"/>
      <c r="Z571" s="79"/>
      <c r="AA571" s="79"/>
      <c r="AB571" s="79"/>
      <c r="AC571" s="79"/>
      <c r="AD571" s="79"/>
      <c r="AE571" s="79"/>
      <c r="AF571" s="79"/>
      <c r="AG571" s="79"/>
      <c r="AH571" s="79"/>
      <c r="AI571" s="79"/>
      <c r="AJ571" s="79"/>
      <c r="AK571" s="79"/>
      <c r="AL571" s="79"/>
      <c r="AM571" s="79"/>
    </row>
    <row r="572" spans="1:39" ht="15.75" customHeight="1">
      <c r="A572" s="29"/>
      <c r="B572" s="79"/>
      <c r="C572" s="79"/>
      <c r="D572" s="29"/>
      <c r="E572" s="79"/>
      <c r="F572" s="79"/>
      <c r="G572" s="79"/>
      <c r="H572" s="79"/>
      <c r="I572" s="79"/>
      <c r="J572" s="79"/>
      <c r="K572" s="79"/>
      <c r="L572" s="79"/>
      <c r="M572" s="79"/>
      <c r="N572" s="79"/>
      <c r="O572" s="79"/>
      <c r="P572" s="79"/>
      <c r="Q572" s="79"/>
      <c r="R572" s="79"/>
      <c r="S572" s="79"/>
      <c r="T572" s="79"/>
      <c r="U572" s="79"/>
      <c r="V572" s="79"/>
      <c r="W572" s="79"/>
      <c r="X572" s="79"/>
      <c r="Y572" s="79"/>
      <c r="Z572" s="79"/>
      <c r="AA572" s="79"/>
      <c r="AB572" s="79"/>
      <c r="AC572" s="79"/>
      <c r="AD572" s="79"/>
      <c r="AE572" s="79"/>
      <c r="AF572" s="79"/>
      <c r="AG572" s="79"/>
      <c r="AH572" s="79"/>
      <c r="AI572" s="79"/>
      <c r="AJ572" s="79"/>
      <c r="AK572" s="79"/>
      <c r="AL572" s="79"/>
      <c r="AM572" s="79"/>
    </row>
    <row r="573" spans="1:39" ht="15.75" customHeight="1">
      <c r="A573" s="29"/>
      <c r="B573" s="79"/>
      <c r="C573" s="79"/>
      <c r="D573" s="29"/>
      <c r="E573" s="79"/>
      <c r="F573" s="79"/>
      <c r="G573" s="79"/>
      <c r="H573" s="79"/>
      <c r="I573" s="79"/>
      <c r="J573" s="79"/>
      <c r="K573" s="79"/>
      <c r="L573" s="79"/>
      <c r="M573" s="79"/>
      <c r="N573" s="79"/>
      <c r="O573" s="79"/>
      <c r="P573" s="79"/>
      <c r="Q573" s="79"/>
      <c r="R573" s="79"/>
      <c r="S573" s="79"/>
      <c r="T573" s="79"/>
      <c r="U573" s="79"/>
      <c r="V573" s="79"/>
      <c r="W573" s="79"/>
      <c r="X573" s="79"/>
      <c r="Y573" s="79"/>
      <c r="Z573" s="79"/>
      <c r="AA573" s="79"/>
      <c r="AB573" s="79"/>
      <c r="AC573" s="79"/>
      <c r="AD573" s="79"/>
      <c r="AE573" s="79"/>
      <c r="AF573" s="79"/>
      <c r="AG573" s="79"/>
      <c r="AH573" s="79"/>
      <c r="AI573" s="79"/>
      <c r="AJ573" s="79"/>
      <c r="AK573" s="79"/>
      <c r="AL573" s="79"/>
      <c r="AM573" s="79"/>
    </row>
    <row r="574" spans="1:39" ht="15.75" customHeight="1">
      <c r="A574" s="29"/>
      <c r="B574" s="79"/>
      <c r="C574" s="79"/>
      <c r="D574" s="29"/>
      <c r="E574" s="79"/>
      <c r="F574" s="79"/>
      <c r="G574" s="79"/>
      <c r="H574" s="79"/>
      <c r="I574" s="79"/>
      <c r="J574" s="79"/>
      <c r="K574" s="79"/>
      <c r="L574" s="79"/>
      <c r="M574" s="79"/>
      <c r="N574" s="79"/>
      <c r="O574" s="79"/>
      <c r="P574" s="79"/>
      <c r="Q574" s="79"/>
      <c r="R574" s="79"/>
      <c r="S574" s="79"/>
      <c r="T574" s="79"/>
      <c r="U574" s="79"/>
      <c r="V574" s="79"/>
      <c r="W574" s="79"/>
      <c r="X574" s="79"/>
      <c r="Y574" s="79"/>
      <c r="Z574" s="79"/>
      <c r="AA574" s="79"/>
      <c r="AB574" s="79"/>
      <c r="AC574" s="79"/>
      <c r="AD574" s="79"/>
      <c r="AE574" s="79"/>
      <c r="AF574" s="79"/>
      <c r="AG574" s="79"/>
      <c r="AH574" s="79"/>
      <c r="AI574" s="79"/>
      <c r="AJ574" s="79"/>
      <c r="AK574" s="79"/>
      <c r="AL574" s="79"/>
      <c r="AM574" s="79"/>
    </row>
    <row r="575" spans="1:39" ht="15.75" customHeight="1">
      <c r="A575" s="29"/>
      <c r="B575" s="79"/>
      <c r="C575" s="79"/>
      <c r="D575" s="29"/>
      <c r="E575" s="79"/>
      <c r="F575" s="79"/>
      <c r="G575" s="79"/>
      <c r="H575" s="79"/>
      <c r="I575" s="79"/>
      <c r="J575" s="79"/>
      <c r="K575" s="79"/>
      <c r="L575" s="79"/>
      <c r="M575" s="79"/>
      <c r="N575" s="79"/>
      <c r="O575" s="79"/>
      <c r="P575" s="79"/>
      <c r="Q575" s="79"/>
      <c r="R575" s="79"/>
      <c r="S575" s="79"/>
      <c r="T575" s="79"/>
      <c r="U575" s="79"/>
      <c r="V575" s="79"/>
      <c r="W575" s="79"/>
      <c r="X575" s="79"/>
      <c r="Y575" s="79"/>
      <c r="Z575" s="79"/>
      <c r="AA575" s="79"/>
      <c r="AB575" s="79"/>
      <c r="AC575" s="79"/>
      <c r="AD575" s="79"/>
      <c r="AE575" s="79"/>
      <c r="AF575" s="79"/>
      <c r="AG575" s="79"/>
      <c r="AH575" s="79"/>
      <c r="AI575" s="79"/>
      <c r="AJ575" s="79"/>
      <c r="AK575" s="79"/>
      <c r="AL575" s="79"/>
      <c r="AM575" s="79"/>
    </row>
    <row r="576" spans="1:39" ht="15.75" customHeight="1">
      <c r="A576" s="29"/>
      <c r="B576" s="79"/>
      <c r="C576" s="79"/>
      <c r="D576" s="29"/>
      <c r="E576" s="79"/>
      <c r="F576" s="79"/>
      <c r="G576" s="79"/>
      <c r="H576" s="79"/>
      <c r="I576" s="79"/>
      <c r="J576" s="79"/>
      <c r="K576" s="79"/>
      <c r="L576" s="79"/>
      <c r="M576" s="79"/>
      <c r="N576" s="79"/>
      <c r="O576" s="79"/>
      <c r="P576" s="79"/>
      <c r="Q576" s="79"/>
      <c r="R576" s="79"/>
      <c r="S576" s="79"/>
      <c r="T576" s="79"/>
      <c r="U576" s="79"/>
      <c r="V576" s="79"/>
      <c r="W576" s="79"/>
      <c r="X576" s="79"/>
      <c r="Y576" s="79"/>
      <c r="Z576" s="79"/>
      <c r="AA576" s="79"/>
      <c r="AB576" s="79"/>
      <c r="AC576" s="79"/>
      <c r="AD576" s="79"/>
      <c r="AE576" s="79"/>
      <c r="AF576" s="79"/>
      <c r="AG576" s="79"/>
      <c r="AH576" s="79"/>
      <c r="AI576" s="79"/>
      <c r="AJ576" s="79"/>
      <c r="AK576" s="79"/>
      <c r="AL576" s="79"/>
      <c r="AM576" s="79"/>
    </row>
    <row r="577" spans="1:39" ht="15.75" customHeight="1">
      <c r="A577" s="29"/>
      <c r="B577" s="79"/>
      <c r="C577" s="79"/>
      <c r="D577" s="29"/>
      <c r="E577" s="79"/>
      <c r="F577" s="79"/>
      <c r="G577" s="79"/>
      <c r="H577" s="79"/>
      <c r="I577" s="79"/>
      <c r="J577" s="79"/>
      <c r="K577" s="79"/>
      <c r="L577" s="79"/>
      <c r="M577" s="79"/>
      <c r="N577" s="79"/>
      <c r="O577" s="79"/>
      <c r="P577" s="79"/>
      <c r="Q577" s="79"/>
      <c r="R577" s="79"/>
      <c r="S577" s="79"/>
      <c r="T577" s="79"/>
      <c r="U577" s="79"/>
      <c r="V577" s="79"/>
      <c r="W577" s="79"/>
      <c r="X577" s="79"/>
      <c r="Y577" s="79"/>
      <c r="Z577" s="79"/>
      <c r="AA577" s="79"/>
      <c r="AB577" s="79"/>
      <c r="AC577" s="79"/>
      <c r="AD577" s="79"/>
      <c r="AE577" s="79"/>
      <c r="AF577" s="79"/>
      <c r="AG577" s="79"/>
      <c r="AH577" s="79"/>
      <c r="AI577" s="79"/>
      <c r="AJ577" s="79"/>
      <c r="AK577" s="79"/>
      <c r="AL577" s="79"/>
      <c r="AM577" s="79"/>
    </row>
    <row r="578" spans="1:39" ht="15.75" customHeight="1">
      <c r="A578" s="29"/>
      <c r="B578" s="79"/>
      <c r="C578" s="79"/>
      <c r="D578" s="29"/>
      <c r="E578" s="79"/>
      <c r="F578" s="79"/>
      <c r="G578" s="79"/>
      <c r="H578" s="79"/>
      <c r="I578" s="79"/>
      <c r="J578" s="79"/>
      <c r="K578" s="79"/>
      <c r="L578" s="79"/>
      <c r="M578" s="79"/>
      <c r="N578" s="79"/>
      <c r="O578" s="79"/>
      <c r="P578" s="79"/>
      <c r="Q578" s="79"/>
      <c r="R578" s="79"/>
      <c r="S578" s="79"/>
      <c r="T578" s="79"/>
      <c r="U578" s="79"/>
      <c r="V578" s="79"/>
      <c r="W578" s="79"/>
      <c r="X578" s="79"/>
      <c r="Y578" s="79"/>
      <c r="Z578" s="79"/>
      <c r="AA578" s="79"/>
      <c r="AB578" s="79"/>
      <c r="AC578" s="79"/>
      <c r="AD578" s="79"/>
      <c r="AE578" s="79"/>
      <c r="AF578" s="79"/>
      <c r="AG578" s="79"/>
      <c r="AH578" s="79"/>
      <c r="AI578" s="79"/>
      <c r="AJ578" s="79"/>
      <c r="AK578" s="79"/>
      <c r="AL578" s="79"/>
      <c r="AM578" s="79"/>
    </row>
    <row r="579" spans="1:39" ht="15.75" customHeight="1">
      <c r="A579" s="29"/>
      <c r="B579" s="79"/>
      <c r="C579" s="79"/>
      <c r="D579" s="29"/>
      <c r="E579" s="79"/>
      <c r="F579" s="79"/>
      <c r="G579" s="79"/>
      <c r="H579" s="79"/>
      <c r="I579" s="79"/>
      <c r="J579" s="79"/>
      <c r="K579" s="79"/>
      <c r="L579" s="79"/>
      <c r="M579" s="79"/>
      <c r="N579" s="79"/>
      <c r="O579" s="79"/>
      <c r="P579" s="79"/>
      <c r="Q579" s="79"/>
      <c r="R579" s="79"/>
      <c r="S579" s="79"/>
      <c r="T579" s="79"/>
      <c r="U579" s="79"/>
      <c r="V579" s="79"/>
      <c r="W579" s="79"/>
      <c r="X579" s="79"/>
      <c r="Y579" s="79"/>
      <c r="Z579" s="79"/>
      <c r="AA579" s="79"/>
      <c r="AB579" s="79"/>
      <c r="AC579" s="79"/>
      <c r="AD579" s="79"/>
      <c r="AE579" s="79"/>
      <c r="AF579" s="79"/>
      <c r="AG579" s="79"/>
      <c r="AH579" s="79"/>
      <c r="AI579" s="79"/>
      <c r="AJ579" s="79"/>
      <c r="AK579" s="79"/>
      <c r="AL579" s="79"/>
      <c r="AM579" s="79"/>
    </row>
    <row r="580" spans="1:39" ht="15.75" customHeight="1">
      <c r="A580" s="29"/>
      <c r="B580" s="79"/>
      <c r="C580" s="79"/>
      <c r="D580" s="29"/>
      <c r="E580" s="79"/>
      <c r="F580" s="79"/>
      <c r="G580" s="79"/>
      <c r="H580" s="79"/>
      <c r="I580" s="79"/>
      <c r="J580" s="79"/>
      <c r="K580" s="79"/>
      <c r="L580" s="79"/>
      <c r="M580" s="79"/>
      <c r="N580" s="79"/>
      <c r="O580" s="79"/>
      <c r="P580" s="79"/>
      <c r="Q580" s="79"/>
      <c r="R580" s="79"/>
      <c r="S580" s="79"/>
      <c r="T580" s="79"/>
      <c r="U580" s="79"/>
      <c r="V580" s="79"/>
      <c r="W580" s="79"/>
      <c r="X580" s="79"/>
      <c r="Y580" s="79"/>
      <c r="Z580" s="79"/>
      <c r="AA580" s="79"/>
      <c r="AB580" s="79"/>
      <c r="AC580" s="79"/>
      <c r="AD580" s="79"/>
      <c r="AE580" s="79"/>
      <c r="AF580" s="79"/>
      <c r="AG580" s="79"/>
      <c r="AH580" s="79"/>
      <c r="AI580" s="79"/>
      <c r="AJ580" s="79"/>
      <c r="AK580" s="79"/>
      <c r="AL580" s="79"/>
      <c r="AM580" s="79"/>
    </row>
    <row r="581" spans="1:39" ht="15.75" customHeight="1">
      <c r="A581" s="29"/>
      <c r="B581" s="79"/>
      <c r="C581" s="79"/>
      <c r="D581" s="29"/>
      <c r="E581" s="79"/>
      <c r="F581" s="79"/>
      <c r="G581" s="79"/>
      <c r="H581" s="79"/>
      <c r="I581" s="79"/>
      <c r="J581" s="79"/>
      <c r="K581" s="79"/>
      <c r="L581" s="79"/>
      <c r="M581" s="79"/>
      <c r="N581" s="79"/>
      <c r="O581" s="79"/>
      <c r="P581" s="79"/>
      <c r="Q581" s="79"/>
      <c r="R581" s="79"/>
      <c r="S581" s="79"/>
      <c r="T581" s="79"/>
      <c r="U581" s="79"/>
      <c r="V581" s="79"/>
      <c r="W581" s="79"/>
      <c r="X581" s="79"/>
      <c r="Y581" s="79"/>
      <c r="Z581" s="79"/>
      <c r="AA581" s="79"/>
      <c r="AB581" s="79"/>
      <c r="AC581" s="79"/>
      <c r="AD581" s="79"/>
      <c r="AE581" s="79"/>
      <c r="AF581" s="79"/>
      <c r="AG581" s="79"/>
      <c r="AH581" s="79"/>
      <c r="AI581" s="79"/>
      <c r="AJ581" s="79"/>
      <c r="AK581" s="79"/>
      <c r="AL581" s="79"/>
      <c r="AM581" s="79"/>
    </row>
    <row r="582" spans="1:39" ht="15.75" customHeight="1">
      <c r="A582" s="29"/>
      <c r="B582" s="79"/>
      <c r="C582" s="79"/>
      <c r="D582" s="29"/>
      <c r="E582" s="79"/>
      <c r="F582" s="79"/>
      <c r="G582" s="79"/>
      <c r="H582" s="79"/>
      <c r="I582" s="79"/>
      <c r="J582" s="79"/>
      <c r="K582" s="79"/>
      <c r="L582" s="79"/>
      <c r="M582" s="79"/>
      <c r="N582" s="79"/>
      <c r="O582" s="79"/>
      <c r="P582" s="79"/>
      <c r="Q582" s="79"/>
      <c r="R582" s="79"/>
      <c r="S582" s="79"/>
      <c r="T582" s="79"/>
      <c r="U582" s="79"/>
      <c r="V582" s="79"/>
      <c r="W582" s="79"/>
      <c r="X582" s="79"/>
      <c r="Y582" s="79"/>
      <c r="Z582" s="79"/>
      <c r="AA582" s="79"/>
      <c r="AB582" s="79"/>
      <c r="AC582" s="79"/>
      <c r="AD582" s="79"/>
      <c r="AE582" s="79"/>
      <c r="AF582" s="79"/>
      <c r="AG582" s="79"/>
      <c r="AH582" s="79"/>
      <c r="AI582" s="79"/>
      <c r="AJ582" s="79"/>
      <c r="AK582" s="79"/>
      <c r="AL582" s="79"/>
      <c r="AM582" s="79"/>
    </row>
    <row r="583" spans="1:39" ht="15.75" customHeight="1">
      <c r="A583" s="29"/>
      <c r="B583" s="79"/>
      <c r="C583" s="79"/>
      <c r="D583" s="29"/>
      <c r="E583" s="79"/>
      <c r="F583" s="79"/>
      <c r="G583" s="79"/>
      <c r="H583" s="79"/>
      <c r="I583" s="79"/>
      <c r="J583" s="79"/>
      <c r="K583" s="79"/>
      <c r="L583" s="79"/>
      <c r="M583" s="79"/>
      <c r="N583" s="79"/>
      <c r="O583" s="79"/>
      <c r="P583" s="79"/>
      <c r="Q583" s="79"/>
      <c r="R583" s="79"/>
      <c r="S583" s="79"/>
      <c r="T583" s="79"/>
      <c r="U583" s="79"/>
      <c r="V583" s="79"/>
      <c r="W583" s="79"/>
      <c r="X583" s="79"/>
      <c r="Y583" s="79"/>
      <c r="Z583" s="79"/>
      <c r="AA583" s="79"/>
      <c r="AB583" s="79"/>
      <c r="AC583" s="79"/>
      <c r="AD583" s="79"/>
      <c r="AE583" s="79"/>
      <c r="AF583" s="79"/>
      <c r="AG583" s="79"/>
      <c r="AH583" s="79"/>
      <c r="AI583" s="79"/>
      <c r="AJ583" s="79"/>
      <c r="AK583" s="79"/>
      <c r="AL583" s="79"/>
      <c r="AM583" s="79"/>
    </row>
    <row r="584" spans="1:39" ht="15.75" customHeight="1">
      <c r="A584" s="29"/>
      <c r="B584" s="79"/>
      <c r="C584" s="79"/>
      <c r="D584" s="29"/>
      <c r="E584" s="79"/>
      <c r="F584" s="79"/>
      <c r="G584" s="79"/>
      <c r="H584" s="79"/>
      <c r="I584" s="79"/>
      <c r="J584" s="79"/>
      <c r="K584" s="79"/>
      <c r="L584" s="79"/>
      <c r="M584" s="79"/>
      <c r="N584" s="79"/>
      <c r="O584" s="79"/>
      <c r="P584" s="79"/>
      <c r="Q584" s="79"/>
      <c r="R584" s="79"/>
      <c r="S584" s="79"/>
      <c r="T584" s="79"/>
      <c r="U584" s="79"/>
      <c r="V584" s="79"/>
      <c r="W584" s="79"/>
      <c r="X584" s="79"/>
      <c r="Y584" s="79"/>
      <c r="Z584" s="79"/>
      <c r="AA584" s="79"/>
      <c r="AB584" s="79"/>
      <c r="AC584" s="79"/>
      <c r="AD584" s="79"/>
      <c r="AE584" s="79"/>
      <c r="AF584" s="79"/>
      <c r="AG584" s="79"/>
      <c r="AH584" s="79"/>
      <c r="AI584" s="79"/>
      <c r="AJ584" s="79"/>
      <c r="AK584" s="79"/>
      <c r="AL584" s="79"/>
      <c r="AM584" s="79"/>
    </row>
    <row r="585" spans="1:39" ht="15.75" customHeight="1">
      <c r="A585" s="29"/>
      <c r="B585" s="79"/>
      <c r="C585" s="79"/>
      <c r="D585" s="29"/>
      <c r="E585" s="79"/>
      <c r="F585" s="79"/>
      <c r="G585" s="79"/>
      <c r="H585" s="79"/>
      <c r="I585" s="79"/>
      <c r="J585" s="79"/>
      <c r="K585" s="79"/>
      <c r="L585" s="79"/>
      <c r="M585" s="79"/>
      <c r="N585" s="79"/>
      <c r="O585" s="79"/>
      <c r="P585" s="79"/>
      <c r="Q585" s="79"/>
      <c r="R585" s="79"/>
      <c r="S585" s="79"/>
      <c r="T585" s="79"/>
      <c r="U585" s="79"/>
      <c r="V585" s="79"/>
      <c r="W585" s="79"/>
      <c r="X585" s="79"/>
      <c r="Y585" s="79"/>
      <c r="Z585" s="79"/>
      <c r="AA585" s="79"/>
      <c r="AB585" s="79"/>
      <c r="AC585" s="79"/>
      <c r="AD585" s="79"/>
      <c r="AE585" s="79"/>
      <c r="AF585" s="79"/>
      <c r="AG585" s="79"/>
      <c r="AH585" s="79"/>
      <c r="AI585" s="79"/>
      <c r="AJ585" s="79"/>
      <c r="AK585" s="79"/>
      <c r="AL585" s="79"/>
      <c r="AM585" s="79"/>
    </row>
    <row r="586" spans="1:39" ht="15.75" customHeight="1">
      <c r="A586" s="29"/>
      <c r="B586" s="79"/>
      <c r="C586" s="79"/>
      <c r="D586" s="29"/>
      <c r="E586" s="79"/>
      <c r="F586" s="79"/>
      <c r="G586" s="79"/>
      <c r="H586" s="79"/>
      <c r="I586" s="79"/>
      <c r="J586" s="79"/>
      <c r="K586" s="79"/>
      <c r="L586" s="79"/>
      <c r="M586" s="79"/>
      <c r="N586" s="79"/>
      <c r="O586" s="79"/>
      <c r="P586" s="79"/>
      <c r="Q586" s="79"/>
      <c r="R586" s="79"/>
      <c r="S586" s="79"/>
      <c r="T586" s="79"/>
      <c r="U586" s="79"/>
      <c r="V586" s="79"/>
      <c r="W586" s="79"/>
      <c r="X586" s="79"/>
      <c r="Y586" s="79"/>
      <c r="Z586" s="79"/>
      <c r="AA586" s="79"/>
      <c r="AB586" s="79"/>
      <c r="AC586" s="79"/>
      <c r="AD586" s="79"/>
      <c r="AE586" s="79"/>
      <c r="AF586" s="79"/>
      <c r="AG586" s="79"/>
      <c r="AH586" s="79"/>
      <c r="AI586" s="79"/>
      <c r="AJ586" s="79"/>
      <c r="AK586" s="79"/>
      <c r="AL586" s="79"/>
      <c r="AM586" s="79"/>
    </row>
    <row r="587" spans="1:39" ht="15.75" customHeight="1">
      <c r="A587" s="29"/>
      <c r="B587" s="79"/>
      <c r="C587" s="79"/>
      <c r="D587" s="29"/>
      <c r="E587" s="79"/>
      <c r="F587" s="79"/>
      <c r="G587" s="79"/>
      <c r="H587" s="79"/>
      <c r="I587" s="79"/>
      <c r="J587" s="79"/>
      <c r="K587" s="79"/>
      <c r="L587" s="79"/>
      <c r="M587" s="79"/>
      <c r="N587" s="79"/>
      <c r="O587" s="79"/>
      <c r="P587" s="79"/>
      <c r="Q587" s="79"/>
      <c r="R587" s="79"/>
      <c r="S587" s="79"/>
      <c r="T587" s="79"/>
      <c r="U587" s="79"/>
      <c r="V587" s="79"/>
      <c r="W587" s="79"/>
      <c r="X587" s="79"/>
      <c r="Y587" s="79"/>
      <c r="Z587" s="79"/>
      <c r="AA587" s="79"/>
      <c r="AB587" s="79"/>
      <c r="AC587" s="79"/>
      <c r="AD587" s="79"/>
      <c r="AE587" s="79"/>
      <c r="AF587" s="79"/>
      <c r="AG587" s="79"/>
      <c r="AH587" s="79"/>
      <c r="AI587" s="79"/>
      <c r="AJ587" s="79"/>
      <c r="AK587" s="79"/>
      <c r="AL587" s="79"/>
      <c r="AM587" s="79"/>
    </row>
    <row r="588" spans="1:39" ht="15.75" customHeight="1">
      <c r="A588" s="29"/>
      <c r="B588" s="79"/>
      <c r="C588" s="79"/>
      <c r="D588" s="29"/>
      <c r="E588" s="79"/>
      <c r="F588" s="79"/>
      <c r="G588" s="79"/>
      <c r="H588" s="79"/>
      <c r="I588" s="79"/>
      <c r="J588" s="79"/>
      <c r="K588" s="79"/>
      <c r="L588" s="79"/>
      <c r="M588" s="79"/>
      <c r="N588" s="79"/>
      <c r="O588" s="79"/>
      <c r="P588" s="79"/>
      <c r="Q588" s="79"/>
      <c r="R588" s="79"/>
      <c r="S588" s="79"/>
      <c r="T588" s="79"/>
      <c r="U588" s="79"/>
      <c r="V588" s="79"/>
      <c r="W588" s="79"/>
      <c r="X588" s="79"/>
      <c r="Y588" s="79"/>
      <c r="Z588" s="79"/>
      <c r="AA588" s="79"/>
      <c r="AB588" s="79"/>
      <c r="AC588" s="79"/>
      <c r="AD588" s="79"/>
      <c r="AE588" s="79"/>
      <c r="AF588" s="79"/>
      <c r="AG588" s="79"/>
      <c r="AH588" s="79"/>
      <c r="AI588" s="79"/>
      <c r="AJ588" s="79"/>
      <c r="AK588" s="79"/>
      <c r="AL588" s="79"/>
      <c r="AM588" s="79"/>
    </row>
    <row r="589" spans="1:39" ht="15.75" customHeight="1">
      <c r="A589" s="29"/>
      <c r="B589" s="79"/>
      <c r="C589" s="79"/>
      <c r="D589" s="29"/>
      <c r="E589" s="79"/>
      <c r="F589" s="79"/>
      <c r="G589" s="79"/>
      <c r="H589" s="79"/>
      <c r="I589" s="79"/>
      <c r="J589" s="79"/>
      <c r="K589" s="79"/>
      <c r="L589" s="79"/>
      <c r="M589" s="79"/>
      <c r="N589" s="79"/>
      <c r="O589" s="79"/>
      <c r="P589" s="79"/>
      <c r="Q589" s="79"/>
      <c r="R589" s="79"/>
      <c r="S589" s="79"/>
      <c r="T589" s="79"/>
      <c r="U589" s="79"/>
      <c r="V589" s="79"/>
      <c r="W589" s="79"/>
      <c r="X589" s="79"/>
      <c r="Y589" s="79"/>
      <c r="Z589" s="79"/>
      <c r="AA589" s="79"/>
      <c r="AB589" s="79"/>
      <c r="AC589" s="79"/>
      <c r="AD589" s="79"/>
      <c r="AE589" s="79"/>
      <c r="AF589" s="79"/>
      <c r="AG589" s="79"/>
      <c r="AH589" s="79"/>
      <c r="AI589" s="79"/>
      <c r="AJ589" s="79"/>
      <c r="AK589" s="79"/>
      <c r="AL589" s="79"/>
      <c r="AM589" s="79"/>
    </row>
    <row r="590" spans="1:39" ht="15.75" customHeight="1">
      <c r="A590" s="29"/>
      <c r="B590" s="79"/>
      <c r="C590" s="79"/>
      <c r="D590" s="29"/>
      <c r="E590" s="79"/>
      <c r="F590" s="79"/>
      <c r="G590" s="79"/>
      <c r="H590" s="79"/>
      <c r="I590" s="79"/>
      <c r="J590" s="79"/>
      <c r="K590" s="79"/>
      <c r="L590" s="79"/>
      <c r="M590" s="79"/>
      <c r="N590" s="79"/>
      <c r="O590" s="79"/>
      <c r="P590" s="79"/>
      <c r="Q590" s="79"/>
      <c r="R590" s="79"/>
      <c r="S590" s="79"/>
      <c r="T590" s="79"/>
      <c r="U590" s="79"/>
      <c r="V590" s="79"/>
      <c r="W590" s="79"/>
      <c r="X590" s="79"/>
      <c r="Y590" s="79"/>
      <c r="Z590" s="79"/>
      <c r="AA590" s="79"/>
      <c r="AB590" s="79"/>
      <c r="AC590" s="79"/>
      <c r="AD590" s="79"/>
      <c r="AE590" s="79"/>
      <c r="AF590" s="79"/>
      <c r="AG590" s="79"/>
      <c r="AH590" s="79"/>
      <c r="AI590" s="79"/>
      <c r="AJ590" s="79"/>
      <c r="AK590" s="79"/>
      <c r="AL590" s="79"/>
      <c r="AM590" s="79"/>
    </row>
    <row r="591" spans="1:39" ht="15.75" customHeight="1">
      <c r="A591" s="29"/>
      <c r="B591" s="79"/>
      <c r="C591" s="79"/>
      <c r="D591" s="29"/>
      <c r="E591" s="79"/>
      <c r="F591" s="79"/>
      <c r="G591" s="79"/>
      <c r="H591" s="79"/>
      <c r="I591" s="79"/>
      <c r="J591" s="79"/>
      <c r="K591" s="79"/>
      <c r="L591" s="79"/>
      <c r="M591" s="79"/>
      <c r="N591" s="79"/>
      <c r="O591" s="79"/>
      <c r="P591" s="79"/>
      <c r="Q591" s="79"/>
      <c r="R591" s="79"/>
      <c r="S591" s="79"/>
      <c r="T591" s="79"/>
      <c r="U591" s="79"/>
      <c r="V591" s="79"/>
      <c r="W591" s="79"/>
      <c r="X591" s="79"/>
      <c r="Y591" s="79"/>
      <c r="Z591" s="79"/>
      <c r="AA591" s="79"/>
      <c r="AB591" s="79"/>
      <c r="AC591" s="79"/>
      <c r="AD591" s="79"/>
      <c r="AE591" s="79"/>
      <c r="AF591" s="79"/>
      <c r="AG591" s="79"/>
      <c r="AH591" s="79"/>
      <c r="AI591" s="79"/>
      <c r="AJ591" s="79"/>
      <c r="AK591" s="79"/>
      <c r="AL591" s="79"/>
      <c r="AM591" s="79"/>
    </row>
    <row r="592" spans="1:39" ht="15.75" customHeight="1">
      <c r="A592" s="29"/>
      <c r="B592" s="79"/>
      <c r="C592" s="79"/>
      <c r="D592" s="29"/>
      <c r="E592" s="79"/>
      <c r="F592" s="79"/>
      <c r="G592" s="79"/>
      <c r="H592" s="79"/>
      <c r="I592" s="79"/>
      <c r="J592" s="79"/>
      <c r="K592" s="79"/>
      <c r="L592" s="79"/>
      <c r="M592" s="79"/>
      <c r="N592" s="79"/>
      <c r="O592" s="79"/>
      <c r="P592" s="79"/>
      <c r="Q592" s="79"/>
      <c r="R592" s="79"/>
      <c r="S592" s="79"/>
      <c r="T592" s="79"/>
      <c r="U592" s="79"/>
      <c r="V592" s="79"/>
      <c r="W592" s="79"/>
      <c r="X592" s="79"/>
      <c r="Y592" s="79"/>
      <c r="Z592" s="79"/>
      <c r="AA592" s="79"/>
      <c r="AB592" s="79"/>
      <c r="AC592" s="79"/>
      <c r="AD592" s="79"/>
      <c r="AE592" s="79"/>
      <c r="AF592" s="79"/>
      <c r="AG592" s="79"/>
      <c r="AH592" s="79"/>
      <c r="AI592" s="79"/>
      <c r="AJ592" s="79"/>
      <c r="AK592" s="79"/>
      <c r="AL592" s="79"/>
      <c r="AM592" s="79"/>
    </row>
    <row r="593" spans="1:39" ht="15.75" customHeight="1">
      <c r="A593" s="29"/>
      <c r="B593" s="79"/>
      <c r="C593" s="79"/>
      <c r="D593" s="29"/>
      <c r="E593" s="79"/>
      <c r="F593" s="79"/>
      <c r="G593" s="79"/>
      <c r="H593" s="79"/>
      <c r="I593" s="79"/>
      <c r="J593" s="79"/>
      <c r="K593" s="79"/>
      <c r="L593" s="79"/>
      <c r="M593" s="79"/>
      <c r="N593" s="79"/>
      <c r="O593" s="79"/>
      <c r="P593" s="79"/>
      <c r="Q593" s="79"/>
      <c r="R593" s="79"/>
      <c r="S593" s="79"/>
      <c r="T593" s="79"/>
      <c r="U593" s="79"/>
      <c r="V593" s="79"/>
      <c r="W593" s="79"/>
      <c r="X593" s="79"/>
      <c r="Y593" s="79"/>
      <c r="Z593" s="79"/>
      <c r="AA593" s="79"/>
      <c r="AB593" s="79"/>
      <c r="AC593" s="79"/>
      <c r="AD593" s="79"/>
      <c r="AE593" s="79"/>
      <c r="AF593" s="79"/>
      <c r="AG593" s="79"/>
      <c r="AH593" s="79"/>
      <c r="AI593" s="79"/>
      <c r="AJ593" s="79"/>
      <c r="AK593" s="79"/>
      <c r="AL593" s="79"/>
      <c r="AM593" s="79"/>
    </row>
    <row r="594" spans="1:39" ht="15.75" customHeight="1">
      <c r="A594" s="29"/>
      <c r="B594" s="79"/>
      <c r="C594" s="79"/>
      <c r="D594" s="29"/>
      <c r="E594" s="79"/>
      <c r="F594" s="79"/>
      <c r="G594" s="79"/>
      <c r="H594" s="79"/>
      <c r="I594" s="79"/>
      <c r="J594" s="79"/>
      <c r="K594" s="79"/>
      <c r="L594" s="79"/>
      <c r="M594" s="79"/>
      <c r="N594" s="79"/>
      <c r="O594" s="79"/>
      <c r="P594" s="79"/>
      <c r="Q594" s="79"/>
      <c r="R594" s="79"/>
      <c r="S594" s="79"/>
      <c r="T594" s="79"/>
      <c r="U594" s="79"/>
      <c r="V594" s="79"/>
      <c r="W594" s="79"/>
      <c r="X594" s="79"/>
      <c r="Y594" s="79"/>
      <c r="Z594" s="79"/>
      <c r="AA594" s="79"/>
      <c r="AB594" s="79"/>
      <c r="AC594" s="79"/>
      <c r="AD594" s="79"/>
      <c r="AE594" s="79"/>
      <c r="AF594" s="79"/>
      <c r="AG594" s="79"/>
      <c r="AH594" s="79"/>
      <c r="AI594" s="79"/>
      <c r="AJ594" s="79"/>
      <c r="AK594" s="79"/>
      <c r="AL594" s="79"/>
      <c r="AM594" s="79"/>
    </row>
    <row r="595" spans="1:39" ht="15.75" customHeight="1">
      <c r="A595" s="29"/>
      <c r="B595" s="79"/>
      <c r="C595" s="79"/>
      <c r="D595" s="29"/>
      <c r="E595" s="79"/>
      <c r="F595" s="79"/>
      <c r="G595" s="79"/>
      <c r="H595" s="79"/>
      <c r="I595" s="79"/>
      <c r="J595" s="79"/>
      <c r="K595" s="79"/>
      <c r="L595" s="79"/>
      <c r="M595" s="79"/>
      <c r="N595" s="79"/>
      <c r="O595" s="79"/>
      <c r="P595" s="79"/>
      <c r="Q595" s="79"/>
      <c r="R595" s="79"/>
      <c r="S595" s="79"/>
      <c r="T595" s="79"/>
      <c r="U595" s="79"/>
      <c r="V595" s="79"/>
      <c r="W595" s="79"/>
      <c r="X595" s="79"/>
      <c r="Y595" s="79"/>
      <c r="Z595" s="79"/>
      <c r="AA595" s="79"/>
      <c r="AB595" s="79"/>
      <c r="AC595" s="79"/>
      <c r="AD595" s="79"/>
      <c r="AE595" s="79"/>
      <c r="AF595" s="79"/>
      <c r="AG595" s="79"/>
      <c r="AH595" s="79"/>
      <c r="AI595" s="79"/>
      <c r="AJ595" s="79"/>
      <c r="AK595" s="79"/>
      <c r="AL595" s="79"/>
      <c r="AM595" s="79"/>
    </row>
    <row r="596" spans="1:39" ht="15.75" customHeight="1">
      <c r="A596" s="29"/>
      <c r="B596" s="79"/>
      <c r="C596" s="79"/>
      <c r="D596" s="29"/>
      <c r="E596" s="79"/>
      <c r="F596" s="79"/>
      <c r="G596" s="79"/>
      <c r="H596" s="79"/>
      <c r="I596" s="79"/>
      <c r="J596" s="79"/>
      <c r="K596" s="79"/>
      <c r="L596" s="79"/>
      <c r="M596" s="79"/>
      <c r="N596" s="79"/>
      <c r="O596" s="79"/>
      <c r="P596" s="79"/>
      <c r="Q596" s="79"/>
      <c r="R596" s="79"/>
      <c r="S596" s="79"/>
      <c r="T596" s="79"/>
      <c r="U596" s="79"/>
      <c r="V596" s="79"/>
      <c r="W596" s="79"/>
      <c r="X596" s="79"/>
      <c r="Y596" s="79"/>
      <c r="Z596" s="79"/>
      <c r="AA596" s="79"/>
      <c r="AB596" s="79"/>
      <c r="AC596" s="79"/>
      <c r="AD596" s="79"/>
      <c r="AE596" s="79"/>
      <c r="AF596" s="79"/>
      <c r="AG596" s="79"/>
      <c r="AH596" s="79"/>
      <c r="AI596" s="79"/>
      <c r="AJ596" s="79"/>
      <c r="AK596" s="79"/>
      <c r="AL596" s="79"/>
      <c r="AM596" s="79"/>
    </row>
    <row r="597" spans="1:39" ht="15.75" customHeight="1">
      <c r="A597" s="29"/>
      <c r="B597" s="79"/>
      <c r="C597" s="79"/>
      <c r="D597" s="29"/>
      <c r="E597" s="79"/>
      <c r="F597" s="79"/>
      <c r="G597" s="79"/>
      <c r="H597" s="79"/>
      <c r="I597" s="79"/>
      <c r="J597" s="79"/>
      <c r="K597" s="79"/>
      <c r="L597" s="79"/>
      <c r="M597" s="79"/>
      <c r="N597" s="79"/>
      <c r="O597" s="79"/>
      <c r="P597" s="79"/>
      <c r="Q597" s="79"/>
      <c r="R597" s="79"/>
      <c r="S597" s="79"/>
      <c r="T597" s="79"/>
      <c r="U597" s="79"/>
      <c r="V597" s="79"/>
      <c r="W597" s="79"/>
      <c r="X597" s="79"/>
      <c r="Y597" s="79"/>
      <c r="Z597" s="79"/>
      <c r="AA597" s="79"/>
      <c r="AB597" s="79"/>
      <c r="AC597" s="79"/>
      <c r="AD597" s="79"/>
      <c r="AE597" s="79"/>
      <c r="AF597" s="79"/>
      <c r="AG597" s="79"/>
      <c r="AH597" s="79"/>
      <c r="AI597" s="79"/>
      <c r="AJ597" s="79"/>
      <c r="AK597" s="79"/>
      <c r="AL597" s="79"/>
      <c r="AM597" s="79"/>
    </row>
    <row r="598" spans="1:39" ht="15.75" customHeight="1">
      <c r="A598" s="29"/>
      <c r="B598" s="79"/>
      <c r="C598" s="79"/>
      <c r="D598" s="29"/>
      <c r="E598" s="79"/>
      <c r="F598" s="79"/>
      <c r="G598" s="79"/>
      <c r="H598" s="79"/>
      <c r="I598" s="79"/>
      <c r="J598" s="79"/>
      <c r="K598" s="79"/>
      <c r="L598" s="79"/>
      <c r="M598" s="79"/>
      <c r="N598" s="79"/>
      <c r="O598" s="79"/>
      <c r="P598" s="79"/>
      <c r="Q598" s="79"/>
      <c r="R598" s="79"/>
      <c r="S598" s="79"/>
      <c r="T598" s="79"/>
      <c r="U598" s="79"/>
      <c r="V598" s="79"/>
      <c r="W598" s="79"/>
      <c r="X598" s="79"/>
      <c r="Y598" s="79"/>
      <c r="Z598" s="79"/>
      <c r="AA598" s="79"/>
      <c r="AB598" s="79"/>
      <c r="AC598" s="79"/>
      <c r="AD598" s="79"/>
      <c r="AE598" s="79"/>
      <c r="AF598" s="79"/>
      <c r="AG598" s="79"/>
      <c r="AH598" s="79"/>
      <c r="AI598" s="79"/>
      <c r="AJ598" s="79"/>
      <c r="AK598" s="79"/>
      <c r="AL598" s="79"/>
      <c r="AM598" s="79"/>
    </row>
    <row r="599" spans="1:39" ht="15.75" customHeight="1">
      <c r="A599" s="29"/>
      <c r="B599" s="79"/>
      <c r="C599" s="79"/>
      <c r="D599" s="29"/>
      <c r="E599" s="79"/>
      <c r="F599" s="79"/>
      <c r="G599" s="79"/>
      <c r="H599" s="79"/>
      <c r="I599" s="79"/>
      <c r="J599" s="79"/>
      <c r="K599" s="79"/>
      <c r="L599" s="79"/>
      <c r="M599" s="79"/>
      <c r="N599" s="79"/>
      <c r="O599" s="79"/>
      <c r="P599" s="79"/>
      <c r="Q599" s="79"/>
      <c r="R599" s="79"/>
      <c r="S599" s="79"/>
      <c r="T599" s="79"/>
      <c r="U599" s="79"/>
      <c r="V599" s="79"/>
      <c r="W599" s="79"/>
      <c r="X599" s="79"/>
      <c r="Y599" s="79"/>
      <c r="Z599" s="79"/>
      <c r="AA599" s="79"/>
      <c r="AB599" s="79"/>
      <c r="AC599" s="79"/>
      <c r="AD599" s="79"/>
      <c r="AE599" s="79"/>
      <c r="AF599" s="79"/>
      <c r="AG599" s="79"/>
      <c r="AH599" s="79"/>
      <c r="AI599" s="79"/>
      <c r="AJ599" s="79"/>
      <c r="AK599" s="79"/>
      <c r="AL599" s="79"/>
      <c r="AM599" s="79"/>
    </row>
    <row r="600" spans="1:39" ht="15.75" customHeight="1">
      <c r="A600" s="29"/>
      <c r="B600" s="79"/>
      <c r="C600" s="79"/>
      <c r="D600" s="29"/>
      <c r="E600" s="79"/>
      <c r="F600" s="79"/>
      <c r="G600" s="79"/>
      <c r="H600" s="79"/>
      <c r="I600" s="79"/>
      <c r="J600" s="79"/>
      <c r="K600" s="79"/>
      <c r="L600" s="79"/>
      <c r="M600" s="79"/>
      <c r="N600" s="79"/>
      <c r="O600" s="79"/>
      <c r="P600" s="79"/>
      <c r="Q600" s="79"/>
      <c r="R600" s="79"/>
      <c r="S600" s="79"/>
      <c r="T600" s="79"/>
      <c r="U600" s="79"/>
      <c r="V600" s="79"/>
      <c r="W600" s="79"/>
      <c r="X600" s="79"/>
      <c r="Y600" s="79"/>
      <c r="Z600" s="79"/>
      <c r="AA600" s="79"/>
      <c r="AB600" s="79"/>
      <c r="AC600" s="79"/>
      <c r="AD600" s="79"/>
      <c r="AE600" s="79"/>
      <c r="AF600" s="79"/>
      <c r="AG600" s="79"/>
      <c r="AH600" s="79"/>
      <c r="AI600" s="79"/>
      <c r="AJ600" s="79"/>
      <c r="AK600" s="79"/>
      <c r="AL600" s="79"/>
      <c r="AM600" s="79"/>
    </row>
    <row r="601" spans="1:39" ht="15.75" customHeight="1">
      <c r="A601" s="29"/>
      <c r="B601" s="79"/>
      <c r="C601" s="79"/>
      <c r="D601" s="29"/>
      <c r="E601" s="79"/>
      <c r="F601" s="79"/>
      <c r="G601" s="79"/>
      <c r="H601" s="79"/>
      <c r="I601" s="79"/>
      <c r="J601" s="79"/>
      <c r="K601" s="79"/>
      <c r="L601" s="79"/>
      <c r="M601" s="79"/>
      <c r="N601" s="79"/>
      <c r="O601" s="79"/>
      <c r="P601" s="79"/>
      <c r="Q601" s="79"/>
      <c r="R601" s="79"/>
      <c r="S601" s="79"/>
      <c r="T601" s="79"/>
      <c r="U601" s="79"/>
      <c r="V601" s="79"/>
      <c r="W601" s="79"/>
      <c r="X601" s="79"/>
      <c r="Y601" s="79"/>
      <c r="Z601" s="79"/>
      <c r="AA601" s="79"/>
      <c r="AB601" s="79"/>
      <c r="AC601" s="79"/>
      <c r="AD601" s="79"/>
      <c r="AE601" s="79"/>
      <c r="AF601" s="79"/>
      <c r="AG601" s="79"/>
      <c r="AH601" s="79"/>
      <c r="AI601" s="79"/>
      <c r="AJ601" s="79"/>
      <c r="AK601" s="79"/>
      <c r="AL601" s="79"/>
      <c r="AM601" s="79"/>
    </row>
    <row r="602" spans="1:39" ht="15.75" customHeight="1">
      <c r="A602" s="29"/>
      <c r="B602" s="79"/>
      <c r="C602" s="79"/>
      <c r="D602" s="29"/>
      <c r="E602" s="79"/>
      <c r="F602" s="79"/>
      <c r="G602" s="79"/>
      <c r="H602" s="79"/>
      <c r="I602" s="79"/>
      <c r="J602" s="79"/>
      <c r="K602" s="79"/>
      <c r="L602" s="79"/>
      <c r="M602" s="79"/>
      <c r="N602" s="79"/>
      <c r="O602" s="79"/>
      <c r="P602" s="79"/>
      <c r="Q602" s="79"/>
      <c r="R602" s="79"/>
      <c r="S602" s="79"/>
      <c r="T602" s="79"/>
      <c r="U602" s="79"/>
      <c r="V602" s="79"/>
      <c r="W602" s="79"/>
      <c r="X602" s="79"/>
      <c r="Y602" s="79"/>
      <c r="Z602" s="79"/>
      <c r="AA602" s="79"/>
      <c r="AB602" s="79"/>
      <c r="AC602" s="79"/>
      <c r="AD602" s="79"/>
      <c r="AE602" s="79"/>
      <c r="AF602" s="79"/>
      <c r="AG602" s="79"/>
      <c r="AH602" s="79"/>
      <c r="AI602" s="79"/>
      <c r="AJ602" s="79"/>
      <c r="AK602" s="79"/>
      <c r="AL602" s="79"/>
      <c r="AM602" s="79"/>
    </row>
    <row r="603" spans="1:39" ht="15.75" customHeight="1">
      <c r="A603" s="29"/>
      <c r="B603" s="79"/>
      <c r="C603" s="79"/>
      <c r="D603" s="29"/>
      <c r="E603" s="79"/>
      <c r="F603" s="79"/>
      <c r="G603" s="79"/>
      <c r="H603" s="79"/>
      <c r="I603" s="79"/>
      <c r="J603" s="79"/>
      <c r="K603" s="79"/>
      <c r="L603" s="79"/>
      <c r="M603" s="79"/>
      <c r="N603" s="79"/>
      <c r="O603" s="79"/>
      <c r="P603" s="79"/>
      <c r="Q603" s="79"/>
      <c r="R603" s="79"/>
      <c r="S603" s="79"/>
      <c r="T603" s="79"/>
      <c r="U603" s="79"/>
      <c r="V603" s="79"/>
      <c r="W603" s="79"/>
      <c r="X603" s="79"/>
      <c r="Y603" s="79"/>
      <c r="Z603" s="79"/>
      <c r="AA603" s="79"/>
      <c r="AB603" s="79"/>
      <c r="AC603" s="79"/>
      <c r="AD603" s="79"/>
      <c r="AE603" s="79"/>
      <c r="AF603" s="79"/>
      <c r="AG603" s="79"/>
      <c r="AH603" s="79"/>
      <c r="AI603" s="79"/>
      <c r="AJ603" s="79"/>
      <c r="AK603" s="79"/>
      <c r="AL603" s="79"/>
      <c r="AM603" s="79"/>
    </row>
    <row r="604" spans="1:39" ht="15.75" customHeight="1">
      <c r="A604" s="29"/>
      <c r="B604" s="79"/>
      <c r="C604" s="79"/>
      <c r="D604" s="29"/>
      <c r="E604" s="79"/>
      <c r="F604" s="79"/>
      <c r="G604" s="79"/>
      <c r="H604" s="79"/>
      <c r="I604" s="79"/>
      <c r="J604" s="79"/>
      <c r="K604" s="79"/>
      <c r="L604" s="79"/>
      <c r="M604" s="79"/>
      <c r="N604" s="79"/>
      <c r="O604" s="79"/>
      <c r="P604" s="79"/>
      <c r="Q604" s="79"/>
      <c r="R604" s="79"/>
      <c r="S604" s="79"/>
      <c r="T604" s="79"/>
      <c r="U604" s="79"/>
      <c r="V604" s="79"/>
      <c r="W604" s="79"/>
      <c r="X604" s="79"/>
      <c r="Y604" s="79"/>
      <c r="Z604" s="79"/>
      <c r="AA604" s="79"/>
      <c r="AB604" s="79"/>
      <c r="AC604" s="79"/>
      <c r="AD604" s="79"/>
      <c r="AE604" s="79"/>
      <c r="AF604" s="79"/>
      <c r="AG604" s="79"/>
      <c r="AH604" s="79"/>
      <c r="AI604" s="79"/>
      <c r="AJ604" s="79"/>
      <c r="AK604" s="79"/>
      <c r="AL604" s="79"/>
      <c r="AM604" s="79"/>
    </row>
    <row r="605" spans="1:39" ht="15.75" customHeight="1">
      <c r="A605" s="29"/>
      <c r="B605" s="79"/>
      <c r="C605" s="79"/>
      <c r="D605" s="29"/>
      <c r="E605" s="79"/>
      <c r="F605" s="79"/>
      <c r="G605" s="79"/>
      <c r="H605" s="79"/>
      <c r="I605" s="79"/>
      <c r="J605" s="79"/>
      <c r="K605" s="79"/>
      <c r="L605" s="79"/>
      <c r="M605" s="79"/>
      <c r="N605" s="79"/>
      <c r="O605" s="79"/>
      <c r="P605" s="79"/>
      <c r="Q605" s="79"/>
      <c r="R605" s="79"/>
      <c r="S605" s="79"/>
      <c r="T605" s="79"/>
      <c r="U605" s="79"/>
      <c r="V605" s="79"/>
      <c r="W605" s="79"/>
      <c r="X605" s="79"/>
      <c r="Y605" s="79"/>
      <c r="Z605" s="79"/>
      <c r="AA605" s="79"/>
      <c r="AB605" s="79"/>
      <c r="AC605" s="79"/>
      <c r="AD605" s="79"/>
      <c r="AE605" s="79"/>
      <c r="AF605" s="79"/>
      <c r="AG605" s="79"/>
      <c r="AH605" s="79"/>
      <c r="AI605" s="79"/>
      <c r="AJ605" s="79"/>
      <c r="AK605" s="79"/>
      <c r="AL605" s="79"/>
      <c r="AM605" s="79"/>
    </row>
    <row r="606" spans="1:39" ht="15.75" customHeight="1">
      <c r="A606" s="29"/>
      <c r="B606" s="79"/>
      <c r="C606" s="79"/>
      <c r="D606" s="29"/>
      <c r="E606" s="79"/>
      <c r="F606" s="79"/>
      <c r="G606" s="79"/>
      <c r="H606" s="79"/>
      <c r="I606" s="79"/>
      <c r="J606" s="79"/>
      <c r="K606" s="79"/>
      <c r="L606" s="79"/>
      <c r="M606" s="79"/>
      <c r="N606" s="79"/>
      <c r="O606" s="79"/>
      <c r="P606" s="79"/>
      <c r="Q606" s="79"/>
      <c r="R606" s="79"/>
      <c r="S606" s="79"/>
      <c r="T606" s="79"/>
      <c r="U606" s="79"/>
      <c r="V606" s="79"/>
      <c r="W606" s="79"/>
      <c r="X606" s="79"/>
      <c r="Y606" s="79"/>
      <c r="Z606" s="79"/>
      <c r="AA606" s="79"/>
      <c r="AB606" s="79"/>
      <c r="AC606" s="79"/>
      <c r="AD606" s="79"/>
      <c r="AE606" s="79"/>
      <c r="AF606" s="79"/>
      <c r="AG606" s="79"/>
      <c r="AH606" s="79"/>
      <c r="AI606" s="79"/>
      <c r="AJ606" s="79"/>
      <c r="AK606" s="79"/>
      <c r="AL606" s="79"/>
      <c r="AM606" s="79"/>
    </row>
    <row r="607" spans="1:39" ht="15.75" customHeight="1">
      <c r="A607" s="29"/>
      <c r="B607" s="79"/>
      <c r="C607" s="79"/>
      <c r="D607" s="29"/>
      <c r="E607" s="79"/>
      <c r="F607" s="79"/>
      <c r="G607" s="79"/>
      <c r="H607" s="79"/>
      <c r="I607" s="79"/>
      <c r="J607" s="79"/>
      <c r="K607" s="79"/>
      <c r="L607" s="79"/>
      <c r="M607" s="79"/>
      <c r="N607" s="79"/>
      <c r="O607" s="79"/>
      <c r="P607" s="79"/>
      <c r="Q607" s="79"/>
      <c r="R607" s="79"/>
      <c r="S607" s="79"/>
      <c r="T607" s="79"/>
      <c r="U607" s="79"/>
      <c r="V607" s="79"/>
      <c r="W607" s="79"/>
      <c r="X607" s="79"/>
      <c r="Y607" s="79"/>
      <c r="Z607" s="79"/>
      <c r="AA607" s="79"/>
      <c r="AB607" s="79"/>
      <c r="AC607" s="79"/>
      <c r="AD607" s="79"/>
      <c r="AE607" s="79"/>
      <c r="AF607" s="79"/>
      <c r="AG607" s="79"/>
      <c r="AH607" s="79"/>
      <c r="AI607" s="79"/>
      <c r="AJ607" s="79"/>
      <c r="AK607" s="79"/>
      <c r="AL607" s="79"/>
      <c r="AM607" s="79"/>
    </row>
    <row r="608" spans="1:39" ht="15.75" customHeight="1">
      <c r="A608" s="29"/>
      <c r="B608" s="79"/>
      <c r="C608" s="79"/>
      <c r="D608" s="29"/>
      <c r="E608" s="79"/>
      <c r="F608" s="79"/>
      <c r="G608" s="79"/>
      <c r="H608" s="79"/>
      <c r="I608" s="79"/>
      <c r="J608" s="79"/>
      <c r="K608" s="79"/>
      <c r="L608" s="79"/>
      <c r="M608" s="79"/>
      <c r="N608" s="79"/>
      <c r="O608" s="79"/>
      <c r="P608" s="79"/>
      <c r="Q608" s="79"/>
      <c r="R608" s="79"/>
      <c r="S608" s="79"/>
      <c r="T608" s="79"/>
      <c r="U608" s="79"/>
      <c r="V608" s="79"/>
      <c r="W608" s="79"/>
      <c r="X608" s="79"/>
      <c r="Y608" s="79"/>
      <c r="Z608" s="79"/>
      <c r="AA608" s="79"/>
      <c r="AB608" s="79"/>
      <c r="AC608" s="79"/>
      <c r="AD608" s="79"/>
      <c r="AE608" s="79"/>
      <c r="AF608" s="79"/>
      <c r="AG608" s="79"/>
      <c r="AH608" s="79"/>
      <c r="AI608" s="79"/>
      <c r="AJ608" s="79"/>
      <c r="AK608" s="79"/>
      <c r="AL608" s="79"/>
      <c r="AM608" s="79"/>
    </row>
    <row r="609" spans="1:39" ht="15.75" customHeight="1">
      <c r="A609" s="29"/>
      <c r="B609" s="79"/>
      <c r="C609" s="79"/>
      <c r="D609" s="29"/>
      <c r="E609" s="79"/>
      <c r="F609" s="79"/>
      <c r="G609" s="79"/>
      <c r="H609" s="79"/>
      <c r="I609" s="79"/>
      <c r="J609" s="79"/>
      <c r="K609" s="79"/>
      <c r="L609" s="79"/>
      <c r="M609" s="79"/>
      <c r="N609" s="79"/>
      <c r="O609" s="79"/>
      <c r="P609" s="79"/>
      <c r="Q609" s="79"/>
      <c r="R609" s="79"/>
      <c r="S609" s="79"/>
      <c r="T609" s="79"/>
      <c r="U609" s="79"/>
      <c r="V609" s="79"/>
      <c r="W609" s="79"/>
      <c r="X609" s="79"/>
      <c r="Y609" s="79"/>
      <c r="Z609" s="79"/>
      <c r="AA609" s="79"/>
      <c r="AB609" s="79"/>
      <c r="AC609" s="79"/>
      <c r="AD609" s="79"/>
      <c r="AE609" s="79"/>
      <c r="AF609" s="79"/>
      <c r="AG609" s="79"/>
      <c r="AH609" s="79"/>
      <c r="AI609" s="79"/>
      <c r="AJ609" s="79"/>
      <c r="AK609" s="79"/>
      <c r="AL609" s="79"/>
      <c r="AM609" s="79"/>
    </row>
    <row r="610" spans="1:39" ht="15.75" customHeight="1">
      <c r="A610" s="29"/>
      <c r="B610" s="79"/>
      <c r="C610" s="79"/>
      <c r="D610" s="29"/>
      <c r="E610" s="79"/>
      <c r="F610" s="79"/>
      <c r="G610" s="79"/>
      <c r="H610" s="79"/>
      <c r="I610" s="79"/>
      <c r="J610" s="79"/>
      <c r="K610" s="79"/>
      <c r="L610" s="79"/>
      <c r="M610" s="79"/>
      <c r="N610" s="79"/>
      <c r="O610" s="79"/>
      <c r="P610" s="79"/>
      <c r="Q610" s="79"/>
      <c r="R610" s="79"/>
      <c r="S610" s="79"/>
      <c r="T610" s="79"/>
      <c r="U610" s="79"/>
      <c r="V610" s="79"/>
      <c r="W610" s="79"/>
      <c r="X610" s="79"/>
      <c r="Y610" s="79"/>
      <c r="Z610" s="79"/>
      <c r="AA610" s="79"/>
      <c r="AB610" s="79"/>
      <c r="AC610" s="79"/>
      <c r="AD610" s="79"/>
      <c r="AE610" s="79"/>
      <c r="AF610" s="79"/>
      <c r="AG610" s="79"/>
      <c r="AH610" s="79"/>
      <c r="AI610" s="79"/>
      <c r="AJ610" s="79"/>
      <c r="AK610" s="79"/>
      <c r="AL610" s="79"/>
      <c r="AM610" s="79"/>
    </row>
    <row r="611" spans="1:39" ht="15.75" customHeight="1">
      <c r="A611" s="29"/>
      <c r="B611" s="79"/>
      <c r="C611" s="79"/>
      <c r="D611" s="29"/>
      <c r="E611" s="79"/>
      <c r="F611" s="79"/>
      <c r="G611" s="79"/>
      <c r="H611" s="79"/>
      <c r="I611" s="79"/>
      <c r="J611" s="79"/>
      <c r="K611" s="79"/>
      <c r="L611" s="79"/>
      <c r="M611" s="79"/>
      <c r="N611" s="79"/>
      <c r="O611" s="79"/>
      <c r="P611" s="79"/>
      <c r="Q611" s="79"/>
      <c r="R611" s="79"/>
      <c r="S611" s="79"/>
      <c r="T611" s="79"/>
      <c r="U611" s="79"/>
      <c r="V611" s="79"/>
      <c r="W611" s="79"/>
      <c r="X611" s="79"/>
      <c r="Y611" s="79"/>
      <c r="Z611" s="79"/>
      <c r="AA611" s="79"/>
      <c r="AB611" s="79"/>
      <c r="AC611" s="79"/>
      <c r="AD611" s="79"/>
      <c r="AE611" s="79"/>
      <c r="AF611" s="79"/>
      <c r="AG611" s="79"/>
      <c r="AH611" s="79"/>
      <c r="AI611" s="79"/>
      <c r="AJ611" s="79"/>
      <c r="AK611" s="79"/>
      <c r="AL611" s="79"/>
      <c r="AM611" s="79"/>
    </row>
    <row r="612" spans="1:39" ht="15.75" customHeight="1">
      <c r="A612" s="29"/>
      <c r="B612" s="79"/>
      <c r="C612" s="79"/>
      <c r="D612" s="29"/>
      <c r="E612" s="79"/>
      <c r="F612" s="79"/>
      <c r="G612" s="79"/>
      <c r="H612" s="79"/>
      <c r="I612" s="79"/>
      <c r="J612" s="79"/>
      <c r="K612" s="79"/>
      <c r="L612" s="79"/>
      <c r="M612" s="79"/>
      <c r="N612" s="79"/>
      <c r="O612" s="79"/>
      <c r="P612" s="79"/>
      <c r="Q612" s="79"/>
      <c r="R612" s="79"/>
      <c r="S612" s="79"/>
      <c r="T612" s="79"/>
      <c r="U612" s="79"/>
      <c r="V612" s="79"/>
      <c r="W612" s="79"/>
      <c r="X612" s="79"/>
      <c r="Y612" s="79"/>
      <c r="Z612" s="79"/>
      <c r="AA612" s="79"/>
      <c r="AB612" s="79"/>
      <c r="AC612" s="79"/>
      <c r="AD612" s="79"/>
      <c r="AE612" s="79"/>
      <c r="AF612" s="79"/>
      <c r="AG612" s="79"/>
      <c r="AH612" s="79"/>
      <c r="AI612" s="79"/>
      <c r="AJ612" s="79"/>
      <c r="AK612" s="79"/>
      <c r="AL612" s="79"/>
      <c r="AM612" s="79"/>
    </row>
    <row r="613" spans="1:39" ht="15.75" customHeight="1">
      <c r="A613" s="29"/>
      <c r="B613" s="79"/>
      <c r="C613" s="79"/>
      <c r="D613" s="29"/>
      <c r="E613" s="79"/>
      <c r="F613" s="79"/>
      <c r="G613" s="79"/>
      <c r="H613" s="79"/>
      <c r="I613" s="79"/>
      <c r="J613" s="79"/>
      <c r="K613" s="79"/>
      <c r="L613" s="79"/>
      <c r="M613" s="79"/>
      <c r="N613" s="79"/>
      <c r="O613" s="79"/>
      <c r="P613" s="79"/>
      <c r="Q613" s="79"/>
      <c r="R613" s="79"/>
      <c r="S613" s="79"/>
      <c r="T613" s="79"/>
      <c r="U613" s="79"/>
      <c r="V613" s="79"/>
      <c r="W613" s="79"/>
      <c r="X613" s="79"/>
      <c r="Y613" s="79"/>
      <c r="Z613" s="79"/>
      <c r="AA613" s="79"/>
      <c r="AB613" s="79"/>
      <c r="AC613" s="79"/>
      <c r="AD613" s="79"/>
      <c r="AE613" s="79"/>
      <c r="AF613" s="79"/>
      <c r="AG613" s="79"/>
      <c r="AH613" s="79"/>
      <c r="AI613" s="79"/>
      <c r="AJ613" s="79"/>
      <c r="AK613" s="79"/>
      <c r="AL613" s="79"/>
      <c r="AM613" s="79"/>
    </row>
    <row r="614" spans="1:39" ht="15.75" customHeight="1">
      <c r="A614" s="29"/>
      <c r="B614" s="79"/>
      <c r="C614" s="79"/>
      <c r="D614" s="29"/>
      <c r="E614" s="79"/>
      <c r="F614" s="79"/>
      <c r="G614" s="79"/>
      <c r="H614" s="79"/>
      <c r="I614" s="79"/>
      <c r="J614" s="79"/>
      <c r="K614" s="79"/>
      <c r="L614" s="79"/>
      <c r="M614" s="79"/>
      <c r="N614" s="79"/>
      <c r="O614" s="79"/>
      <c r="P614" s="79"/>
      <c r="Q614" s="79"/>
      <c r="R614" s="79"/>
      <c r="S614" s="79"/>
      <c r="T614" s="79"/>
      <c r="U614" s="79"/>
      <c r="V614" s="79"/>
      <c r="W614" s="79"/>
      <c r="X614" s="79"/>
      <c r="Y614" s="79"/>
      <c r="Z614" s="79"/>
      <c r="AA614" s="79"/>
      <c r="AB614" s="79"/>
      <c r="AC614" s="79"/>
      <c r="AD614" s="79"/>
      <c r="AE614" s="79"/>
      <c r="AF614" s="79"/>
      <c r="AG614" s="79"/>
      <c r="AH614" s="79"/>
      <c r="AI614" s="79"/>
      <c r="AJ614" s="79"/>
      <c r="AK614" s="79"/>
      <c r="AL614" s="79"/>
      <c r="AM614" s="79"/>
    </row>
    <row r="615" spans="1:39" ht="15.75" customHeight="1">
      <c r="A615" s="29"/>
      <c r="B615" s="79"/>
      <c r="C615" s="79"/>
      <c r="D615" s="29"/>
      <c r="E615" s="79"/>
      <c r="F615" s="79"/>
      <c r="G615" s="79"/>
      <c r="H615" s="79"/>
      <c r="I615" s="79"/>
      <c r="J615" s="79"/>
      <c r="K615" s="79"/>
      <c r="L615" s="79"/>
      <c r="M615" s="79"/>
      <c r="N615" s="79"/>
      <c r="O615" s="79"/>
      <c r="P615" s="79"/>
      <c r="Q615" s="79"/>
      <c r="R615" s="79"/>
      <c r="S615" s="79"/>
      <c r="T615" s="79"/>
      <c r="U615" s="79"/>
      <c r="V615" s="79"/>
      <c r="W615" s="79"/>
      <c r="X615" s="79"/>
      <c r="Y615" s="79"/>
      <c r="Z615" s="79"/>
      <c r="AA615" s="79"/>
      <c r="AB615" s="79"/>
      <c r="AC615" s="79"/>
      <c r="AD615" s="79"/>
      <c r="AE615" s="79"/>
      <c r="AF615" s="79"/>
      <c r="AG615" s="79"/>
      <c r="AH615" s="79"/>
      <c r="AI615" s="79"/>
      <c r="AJ615" s="79"/>
      <c r="AK615" s="79"/>
      <c r="AL615" s="79"/>
      <c r="AM615" s="79"/>
    </row>
    <row r="616" spans="1:39" ht="15.75" customHeight="1">
      <c r="A616" s="29"/>
      <c r="B616" s="79"/>
      <c r="C616" s="79"/>
      <c r="D616" s="29"/>
      <c r="E616" s="79"/>
      <c r="F616" s="79"/>
      <c r="G616" s="79"/>
      <c r="H616" s="79"/>
      <c r="I616" s="79"/>
      <c r="J616" s="79"/>
      <c r="K616" s="79"/>
      <c r="L616" s="79"/>
      <c r="M616" s="79"/>
      <c r="N616" s="79"/>
      <c r="O616" s="79"/>
      <c r="P616" s="79"/>
      <c r="Q616" s="79"/>
      <c r="R616" s="79"/>
      <c r="S616" s="79"/>
      <c r="T616" s="79"/>
      <c r="U616" s="79"/>
      <c r="V616" s="79"/>
      <c r="W616" s="79"/>
      <c r="X616" s="79"/>
      <c r="Y616" s="79"/>
      <c r="Z616" s="79"/>
      <c r="AA616" s="79"/>
      <c r="AB616" s="79"/>
      <c r="AC616" s="79"/>
      <c r="AD616" s="79"/>
      <c r="AE616" s="79"/>
      <c r="AF616" s="79"/>
      <c r="AG616" s="79"/>
      <c r="AH616" s="79"/>
      <c r="AI616" s="79"/>
      <c r="AJ616" s="79"/>
      <c r="AK616" s="79"/>
      <c r="AL616" s="79"/>
      <c r="AM616" s="79"/>
    </row>
    <row r="617" spans="1:39" ht="15.75" customHeight="1">
      <c r="A617" s="29"/>
      <c r="B617" s="79"/>
      <c r="C617" s="79"/>
      <c r="D617" s="29"/>
      <c r="E617" s="79"/>
      <c r="F617" s="79"/>
      <c r="G617" s="79"/>
      <c r="H617" s="79"/>
      <c r="I617" s="79"/>
      <c r="J617" s="79"/>
      <c r="K617" s="79"/>
      <c r="L617" s="79"/>
      <c r="M617" s="79"/>
      <c r="N617" s="79"/>
      <c r="O617" s="79"/>
      <c r="P617" s="79"/>
      <c r="Q617" s="79"/>
      <c r="R617" s="79"/>
      <c r="S617" s="79"/>
      <c r="T617" s="79"/>
      <c r="U617" s="79"/>
      <c r="V617" s="79"/>
      <c r="W617" s="79"/>
      <c r="X617" s="79"/>
      <c r="Y617" s="79"/>
      <c r="Z617" s="79"/>
      <c r="AA617" s="79"/>
      <c r="AB617" s="79"/>
      <c r="AC617" s="79"/>
      <c r="AD617" s="79"/>
      <c r="AE617" s="79"/>
      <c r="AF617" s="79"/>
      <c r="AG617" s="79"/>
      <c r="AH617" s="79"/>
      <c r="AI617" s="79"/>
      <c r="AJ617" s="79"/>
      <c r="AK617" s="79"/>
      <c r="AL617" s="79"/>
      <c r="AM617" s="79"/>
    </row>
    <row r="618" spans="1:39" ht="15.75" customHeight="1">
      <c r="A618" s="29"/>
      <c r="B618" s="79"/>
      <c r="C618" s="79"/>
      <c r="D618" s="29"/>
      <c r="E618" s="79"/>
      <c r="F618" s="79"/>
      <c r="G618" s="79"/>
      <c r="H618" s="79"/>
      <c r="I618" s="79"/>
      <c r="J618" s="79"/>
      <c r="K618" s="79"/>
      <c r="L618" s="79"/>
      <c r="M618" s="79"/>
      <c r="N618" s="79"/>
      <c r="O618" s="79"/>
      <c r="P618" s="79"/>
      <c r="Q618" s="79"/>
      <c r="R618" s="79"/>
      <c r="S618" s="79"/>
      <c r="T618" s="79"/>
      <c r="U618" s="79"/>
      <c r="V618" s="79"/>
      <c r="W618" s="79"/>
      <c r="X618" s="79"/>
      <c r="Y618" s="79"/>
      <c r="Z618" s="79"/>
      <c r="AA618" s="79"/>
      <c r="AB618" s="79"/>
      <c r="AC618" s="79"/>
      <c r="AD618" s="79"/>
      <c r="AE618" s="79"/>
      <c r="AF618" s="79"/>
      <c r="AG618" s="79"/>
      <c r="AH618" s="79"/>
      <c r="AI618" s="79"/>
      <c r="AJ618" s="79"/>
      <c r="AK618" s="79"/>
      <c r="AL618" s="79"/>
      <c r="AM618" s="79"/>
    </row>
    <row r="619" spans="1:39" ht="15.75" customHeight="1">
      <c r="A619" s="29"/>
      <c r="B619" s="79"/>
      <c r="C619" s="79"/>
      <c r="D619" s="29"/>
      <c r="E619" s="79"/>
      <c r="F619" s="79"/>
      <c r="G619" s="79"/>
      <c r="H619" s="79"/>
      <c r="I619" s="79"/>
      <c r="J619" s="79"/>
      <c r="K619" s="79"/>
      <c r="L619" s="79"/>
      <c r="M619" s="79"/>
      <c r="N619" s="79"/>
      <c r="O619" s="79"/>
      <c r="P619" s="79"/>
      <c r="Q619" s="79"/>
      <c r="R619" s="79"/>
      <c r="S619" s="79"/>
      <c r="T619" s="79"/>
      <c r="U619" s="79"/>
      <c r="V619" s="79"/>
      <c r="W619" s="79"/>
      <c r="X619" s="79"/>
      <c r="Y619" s="79"/>
      <c r="Z619" s="79"/>
      <c r="AA619" s="79"/>
      <c r="AB619" s="79"/>
      <c r="AC619" s="79"/>
      <c r="AD619" s="79"/>
      <c r="AE619" s="79"/>
      <c r="AF619" s="79"/>
      <c r="AG619" s="79"/>
      <c r="AH619" s="79"/>
      <c r="AI619" s="79"/>
      <c r="AJ619" s="79"/>
      <c r="AK619" s="79"/>
      <c r="AL619" s="79"/>
      <c r="AM619" s="79"/>
    </row>
    <row r="620" spans="1:39" ht="15.75" customHeight="1">
      <c r="A620" s="29"/>
      <c r="B620" s="79"/>
      <c r="C620" s="79"/>
      <c r="D620" s="29"/>
      <c r="E620" s="79"/>
      <c r="F620" s="79"/>
      <c r="G620" s="79"/>
      <c r="H620" s="79"/>
      <c r="I620" s="79"/>
      <c r="J620" s="79"/>
      <c r="K620" s="79"/>
      <c r="L620" s="79"/>
      <c r="M620" s="79"/>
      <c r="N620" s="79"/>
      <c r="O620" s="79"/>
      <c r="P620" s="79"/>
      <c r="Q620" s="79"/>
      <c r="R620" s="79"/>
      <c r="S620" s="79"/>
      <c r="T620" s="79"/>
      <c r="U620" s="79"/>
      <c r="V620" s="79"/>
      <c r="W620" s="79"/>
      <c r="X620" s="79"/>
      <c r="Y620" s="79"/>
      <c r="Z620" s="79"/>
      <c r="AA620" s="79"/>
      <c r="AB620" s="79"/>
      <c r="AC620" s="79"/>
      <c r="AD620" s="79"/>
      <c r="AE620" s="79"/>
      <c r="AF620" s="79"/>
      <c r="AG620" s="79"/>
      <c r="AH620" s="79"/>
      <c r="AI620" s="79"/>
      <c r="AJ620" s="79"/>
      <c r="AK620" s="79"/>
      <c r="AL620" s="79"/>
      <c r="AM620" s="79"/>
    </row>
    <row r="621" spans="1:39" ht="15.75" customHeight="1">
      <c r="A621" s="29"/>
      <c r="B621" s="79"/>
      <c r="C621" s="79"/>
      <c r="D621" s="29"/>
      <c r="E621" s="79"/>
      <c r="F621" s="79"/>
      <c r="G621" s="79"/>
      <c r="H621" s="79"/>
      <c r="I621" s="79"/>
      <c r="J621" s="79"/>
      <c r="K621" s="79"/>
      <c r="L621" s="79"/>
      <c r="M621" s="79"/>
      <c r="N621" s="79"/>
      <c r="O621" s="79"/>
      <c r="P621" s="79"/>
      <c r="Q621" s="79"/>
      <c r="R621" s="79"/>
      <c r="S621" s="79"/>
      <c r="T621" s="79"/>
      <c r="U621" s="79"/>
      <c r="V621" s="79"/>
      <c r="W621" s="79"/>
      <c r="X621" s="79"/>
      <c r="Y621" s="79"/>
      <c r="Z621" s="79"/>
      <c r="AA621" s="79"/>
      <c r="AB621" s="79"/>
      <c r="AC621" s="79"/>
      <c r="AD621" s="79"/>
      <c r="AE621" s="79"/>
      <c r="AF621" s="79"/>
      <c r="AG621" s="79"/>
      <c r="AH621" s="79"/>
      <c r="AI621" s="79"/>
      <c r="AJ621" s="79"/>
      <c r="AK621" s="79"/>
      <c r="AL621" s="79"/>
      <c r="AM621" s="79"/>
    </row>
    <row r="622" spans="1:39" ht="15.75" customHeight="1">
      <c r="A622" s="29"/>
      <c r="B622" s="79"/>
      <c r="C622" s="79"/>
      <c r="D622" s="29"/>
      <c r="E622" s="79"/>
      <c r="F622" s="79"/>
      <c r="G622" s="79"/>
      <c r="H622" s="79"/>
      <c r="I622" s="79"/>
      <c r="J622" s="79"/>
      <c r="K622" s="79"/>
      <c r="L622" s="79"/>
      <c r="M622" s="79"/>
      <c r="N622" s="79"/>
      <c r="O622" s="79"/>
      <c r="P622" s="79"/>
      <c r="Q622" s="79"/>
      <c r="R622" s="79"/>
      <c r="S622" s="79"/>
      <c r="T622" s="79"/>
      <c r="U622" s="79"/>
      <c r="V622" s="79"/>
      <c r="W622" s="79"/>
      <c r="X622" s="79"/>
      <c r="Y622" s="79"/>
      <c r="Z622" s="79"/>
      <c r="AA622" s="79"/>
      <c r="AB622" s="79"/>
      <c r="AC622" s="79"/>
      <c r="AD622" s="79"/>
      <c r="AE622" s="79"/>
      <c r="AF622" s="79"/>
      <c r="AG622" s="79"/>
      <c r="AH622" s="79"/>
      <c r="AI622" s="79"/>
      <c r="AJ622" s="79"/>
      <c r="AK622" s="79"/>
      <c r="AL622" s="79"/>
      <c r="AM622" s="79"/>
    </row>
    <row r="623" spans="1:39" ht="15.75" customHeight="1">
      <c r="A623" s="29"/>
      <c r="B623" s="79"/>
      <c r="C623" s="79"/>
      <c r="D623" s="29"/>
      <c r="E623" s="79"/>
      <c r="F623" s="79"/>
      <c r="G623" s="79"/>
      <c r="H623" s="79"/>
      <c r="I623" s="79"/>
      <c r="J623" s="79"/>
      <c r="K623" s="79"/>
      <c r="L623" s="79"/>
      <c r="M623" s="79"/>
      <c r="N623" s="79"/>
      <c r="O623" s="79"/>
      <c r="P623" s="79"/>
      <c r="Q623" s="79"/>
      <c r="R623" s="79"/>
      <c r="S623" s="79"/>
      <c r="T623" s="79"/>
      <c r="U623" s="79"/>
      <c r="V623" s="79"/>
      <c r="W623" s="79"/>
      <c r="X623" s="79"/>
      <c r="Y623" s="79"/>
      <c r="Z623" s="79"/>
      <c r="AA623" s="79"/>
      <c r="AB623" s="79"/>
      <c r="AC623" s="79"/>
      <c r="AD623" s="79"/>
      <c r="AE623" s="79"/>
      <c r="AF623" s="79"/>
      <c r="AG623" s="79"/>
      <c r="AH623" s="79"/>
      <c r="AI623" s="79"/>
      <c r="AJ623" s="79"/>
      <c r="AK623" s="79"/>
      <c r="AL623" s="79"/>
      <c r="AM623" s="79"/>
    </row>
    <row r="624" spans="1:39" ht="15.75" customHeight="1">
      <c r="A624" s="29"/>
      <c r="B624" s="79"/>
      <c r="C624" s="79"/>
      <c r="D624" s="29"/>
      <c r="E624" s="79"/>
      <c r="F624" s="79"/>
      <c r="G624" s="79"/>
      <c r="H624" s="79"/>
      <c r="I624" s="79"/>
      <c r="J624" s="79"/>
      <c r="K624" s="79"/>
      <c r="L624" s="79"/>
      <c r="M624" s="79"/>
      <c r="N624" s="79"/>
      <c r="O624" s="79"/>
      <c r="P624" s="79"/>
      <c r="Q624" s="79"/>
      <c r="R624" s="79"/>
      <c r="S624" s="79"/>
      <c r="T624" s="79"/>
      <c r="U624" s="79"/>
      <c r="V624" s="79"/>
      <c r="W624" s="79"/>
      <c r="X624" s="79"/>
      <c r="Y624" s="79"/>
      <c r="Z624" s="79"/>
      <c r="AA624" s="79"/>
      <c r="AB624" s="79"/>
      <c r="AC624" s="79"/>
      <c r="AD624" s="79"/>
      <c r="AE624" s="79"/>
      <c r="AF624" s="79"/>
      <c r="AG624" s="79"/>
      <c r="AH624" s="79"/>
      <c r="AI624" s="79"/>
      <c r="AJ624" s="79"/>
      <c r="AK624" s="79"/>
      <c r="AL624" s="79"/>
      <c r="AM624" s="79"/>
    </row>
    <row r="625" spans="1:39" ht="15.75" customHeight="1">
      <c r="A625" s="29"/>
      <c r="B625" s="79"/>
      <c r="C625" s="79"/>
      <c r="D625" s="29"/>
      <c r="E625" s="79"/>
      <c r="F625" s="79"/>
      <c r="G625" s="79"/>
      <c r="H625" s="79"/>
      <c r="I625" s="79"/>
      <c r="J625" s="79"/>
      <c r="K625" s="79"/>
      <c r="L625" s="79"/>
      <c r="M625" s="79"/>
      <c r="N625" s="79"/>
      <c r="O625" s="79"/>
      <c r="P625" s="79"/>
      <c r="Q625" s="79"/>
      <c r="R625" s="79"/>
      <c r="S625" s="79"/>
      <c r="T625" s="79"/>
      <c r="U625" s="79"/>
      <c r="V625" s="79"/>
      <c r="W625" s="79"/>
      <c r="X625" s="79"/>
      <c r="Y625" s="79"/>
      <c r="Z625" s="79"/>
      <c r="AA625" s="79"/>
      <c r="AB625" s="79"/>
      <c r="AC625" s="79"/>
      <c r="AD625" s="79"/>
      <c r="AE625" s="79"/>
      <c r="AF625" s="79"/>
      <c r="AG625" s="79"/>
      <c r="AH625" s="79"/>
      <c r="AI625" s="79"/>
      <c r="AJ625" s="79"/>
      <c r="AK625" s="79"/>
      <c r="AL625" s="79"/>
      <c r="AM625" s="79"/>
    </row>
    <row r="626" spans="1:39" ht="15.75" customHeight="1">
      <c r="A626" s="29"/>
      <c r="B626" s="79"/>
      <c r="C626" s="79"/>
      <c r="D626" s="29"/>
      <c r="E626" s="79"/>
      <c r="F626" s="79"/>
      <c r="G626" s="79"/>
      <c r="H626" s="79"/>
      <c r="I626" s="79"/>
      <c r="J626" s="79"/>
      <c r="K626" s="79"/>
      <c r="L626" s="79"/>
      <c r="M626" s="79"/>
      <c r="N626" s="79"/>
      <c r="O626" s="79"/>
      <c r="P626" s="79"/>
      <c r="Q626" s="79"/>
      <c r="R626" s="79"/>
      <c r="S626" s="79"/>
      <c r="T626" s="79"/>
      <c r="U626" s="79"/>
      <c r="V626" s="79"/>
      <c r="W626" s="79"/>
      <c r="X626" s="79"/>
      <c r="Y626" s="79"/>
      <c r="Z626" s="79"/>
      <c r="AA626" s="79"/>
      <c r="AB626" s="79"/>
      <c r="AC626" s="79"/>
      <c r="AD626" s="79"/>
      <c r="AE626" s="79"/>
      <c r="AF626" s="79"/>
      <c r="AG626" s="79"/>
      <c r="AH626" s="79"/>
      <c r="AI626" s="79"/>
      <c r="AJ626" s="79"/>
      <c r="AK626" s="79"/>
      <c r="AL626" s="79"/>
      <c r="AM626" s="79"/>
    </row>
    <row r="627" spans="1:39" ht="15.75" customHeight="1">
      <c r="A627" s="29"/>
      <c r="B627" s="79"/>
      <c r="C627" s="79"/>
      <c r="D627" s="29"/>
      <c r="E627" s="79"/>
      <c r="F627" s="79"/>
      <c r="G627" s="79"/>
      <c r="H627" s="79"/>
      <c r="I627" s="79"/>
      <c r="J627" s="79"/>
      <c r="K627" s="79"/>
      <c r="L627" s="79"/>
      <c r="M627" s="79"/>
      <c r="N627" s="79"/>
      <c r="O627" s="79"/>
      <c r="P627" s="79"/>
      <c r="Q627" s="79"/>
      <c r="R627" s="79"/>
      <c r="S627" s="79"/>
      <c r="T627" s="79"/>
      <c r="U627" s="79"/>
      <c r="V627" s="79"/>
      <c r="W627" s="79"/>
      <c r="X627" s="79"/>
      <c r="Y627" s="79"/>
      <c r="Z627" s="79"/>
      <c r="AA627" s="79"/>
      <c r="AB627" s="79"/>
      <c r="AC627" s="79"/>
      <c r="AD627" s="79"/>
      <c r="AE627" s="79"/>
      <c r="AF627" s="79"/>
      <c r="AG627" s="79"/>
      <c r="AH627" s="79"/>
      <c r="AI627" s="79"/>
      <c r="AJ627" s="79"/>
      <c r="AK627" s="79"/>
      <c r="AL627" s="79"/>
      <c r="AM627" s="79"/>
    </row>
    <row r="628" spans="1:39" ht="15.75" customHeight="1">
      <c r="A628" s="29"/>
      <c r="B628" s="79"/>
      <c r="C628" s="79"/>
      <c r="D628" s="29"/>
      <c r="E628" s="79"/>
      <c r="F628" s="79"/>
      <c r="G628" s="79"/>
      <c r="H628" s="79"/>
      <c r="I628" s="79"/>
      <c r="J628" s="79"/>
      <c r="K628" s="79"/>
      <c r="L628" s="79"/>
      <c r="M628" s="79"/>
      <c r="N628" s="79"/>
      <c r="O628" s="79"/>
      <c r="P628" s="79"/>
      <c r="Q628" s="79"/>
      <c r="R628" s="79"/>
      <c r="S628" s="79"/>
      <c r="T628" s="79"/>
      <c r="U628" s="79"/>
      <c r="V628" s="79"/>
      <c r="W628" s="79"/>
      <c r="X628" s="79"/>
      <c r="Y628" s="79"/>
      <c r="Z628" s="79"/>
      <c r="AA628" s="79"/>
      <c r="AB628" s="79"/>
      <c r="AC628" s="79"/>
      <c r="AD628" s="79"/>
      <c r="AE628" s="79"/>
      <c r="AF628" s="79"/>
      <c r="AG628" s="79"/>
      <c r="AH628" s="79"/>
      <c r="AI628" s="79"/>
      <c r="AJ628" s="79"/>
      <c r="AK628" s="79"/>
      <c r="AL628" s="79"/>
      <c r="AM628" s="79"/>
    </row>
    <row r="629" spans="1:39" ht="15.75" customHeight="1">
      <c r="A629" s="29"/>
      <c r="B629" s="79"/>
      <c r="C629" s="79"/>
      <c r="D629" s="29"/>
      <c r="E629" s="79"/>
      <c r="F629" s="79"/>
      <c r="G629" s="79"/>
      <c r="H629" s="79"/>
      <c r="I629" s="79"/>
      <c r="J629" s="79"/>
      <c r="K629" s="79"/>
      <c r="L629" s="79"/>
      <c r="M629" s="79"/>
      <c r="N629" s="79"/>
      <c r="O629" s="79"/>
      <c r="P629" s="79"/>
      <c r="Q629" s="79"/>
      <c r="R629" s="79"/>
      <c r="S629" s="79"/>
      <c r="T629" s="79"/>
      <c r="U629" s="79"/>
      <c r="V629" s="79"/>
      <c r="W629" s="79"/>
      <c r="X629" s="79"/>
      <c r="Y629" s="79"/>
      <c r="Z629" s="79"/>
      <c r="AA629" s="79"/>
      <c r="AB629" s="79"/>
      <c r="AC629" s="79"/>
      <c r="AD629" s="79"/>
      <c r="AE629" s="79"/>
      <c r="AF629" s="79"/>
      <c r="AG629" s="79"/>
      <c r="AH629" s="79"/>
      <c r="AI629" s="79"/>
      <c r="AJ629" s="79"/>
      <c r="AK629" s="79"/>
      <c r="AL629" s="79"/>
      <c r="AM629" s="79"/>
    </row>
    <row r="630" spans="1:39" ht="15.75" customHeight="1">
      <c r="A630" s="29"/>
      <c r="B630" s="79"/>
      <c r="C630" s="79"/>
      <c r="D630" s="29"/>
      <c r="E630" s="79"/>
      <c r="F630" s="79"/>
      <c r="G630" s="79"/>
      <c r="H630" s="79"/>
      <c r="I630" s="79"/>
      <c r="J630" s="79"/>
      <c r="K630" s="79"/>
      <c r="L630" s="79"/>
      <c r="M630" s="79"/>
      <c r="N630" s="79"/>
      <c r="O630" s="79"/>
      <c r="P630" s="79"/>
      <c r="Q630" s="79"/>
      <c r="R630" s="79"/>
      <c r="S630" s="79"/>
      <c r="T630" s="79"/>
      <c r="U630" s="79"/>
      <c r="V630" s="79"/>
      <c r="W630" s="79"/>
      <c r="X630" s="79"/>
      <c r="Y630" s="79"/>
      <c r="Z630" s="79"/>
      <c r="AA630" s="79"/>
      <c r="AB630" s="79"/>
      <c r="AC630" s="79"/>
      <c r="AD630" s="79"/>
      <c r="AE630" s="79"/>
      <c r="AF630" s="79"/>
      <c r="AG630" s="79"/>
      <c r="AH630" s="79"/>
      <c r="AI630" s="79"/>
      <c r="AJ630" s="79"/>
      <c r="AK630" s="79"/>
      <c r="AL630" s="79"/>
      <c r="AM630" s="79"/>
    </row>
    <row r="631" spans="1:39" ht="15.75" customHeight="1">
      <c r="A631" s="29"/>
      <c r="B631" s="79"/>
      <c r="C631" s="79"/>
      <c r="D631" s="29"/>
      <c r="E631" s="79"/>
      <c r="F631" s="79"/>
      <c r="G631" s="79"/>
      <c r="H631" s="79"/>
      <c r="I631" s="79"/>
      <c r="J631" s="79"/>
      <c r="K631" s="79"/>
      <c r="L631" s="79"/>
      <c r="M631" s="79"/>
      <c r="N631" s="79"/>
      <c r="O631" s="79"/>
      <c r="P631" s="79"/>
      <c r="Q631" s="79"/>
      <c r="R631" s="79"/>
      <c r="S631" s="79"/>
      <c r="T631" s="79"/>
      <c r="U631" s="79"/>
      <c r="V631" s="79"/>
      <c r="W631" s="79"/>
      <c r="X631" s="79"/>
      <c r="Y631" s="79"/>
      <c r="Z631" s="79"/>
      <c r="AA631" s="79"/>
      <c r="AB631" s="79"/>
      <c r="AC631" s="79"/>
      <c r="AD631" s="79"/>
      <c r="AE631" s="79"/>
      <c r="AF631" s="79"/>
      <c r="AG631" s="79"/>
      <c r="AH631" s="79"/>
      <c r="AI631" s="79"/>
      <c r="AJ631" s="79"/>
      <c r="AK631" s="79"/>
      <c r="AL631" s="79"/>
      <c r="AM631" s="79"/>
    </row>
    <row r="632" spans="1:39" ht="15.75" customHeight="1">
      <c r="A632" s="29"/>
      <c r="B632" s="79"/>
      <c r="C632" s="79"/>
      <c r="D632" s="29"/>
      <c r="E632" s="79"/>
      <c r="F632" s="79"/>
      <c r="G632" s="79"/>
      <c r="H632" s="79"/>
      <c r="I632" s="79"/>
      <c r="J632" s="79"/>
      <c r="K632" s="79"/>
      <c r="L632" s="79"/>
      <c r="M632" s="79"/>
      <c r="N632" s="79"/>
      <c r="O632" s="79"/>
      <c r="P632" s="79"/>
      <c r="Q632" s="79"/>
      <c r="R632" s="79"/>
      <c r="S632" s="79"/>
      <c r="T632" s="79"/>
      <c r="U632" s="79"/>
      <c r="V632" s="79"/>
      <c r="W632" s="79"/>
      <c r="X632" s="79"/>
      <c r="Y632" s="79"/>
      <c r="Z632" s="79"/>
      <c r="AA632" s="79"/>
      <c r="AB632" s="79"/>
      <c r="AC632" s="79"/>
      <c r="AD632" s="79"/>
      <c r="AE632" s="79"/>
      <c r="AF632" s="79"/>
      <c r="AG632" s="79"/>
      <c r="AH632" s="79"/>
      <c r="AI632" s="79"/>
      <c r="AJ632" s="79"/>
      <c r="AK632" s="79"/>
      <c r="AL632" s="79"/>
      <c r="AM632" s="79"/>
    </row>
    <row r="633" spans="1:39" ht="15.75" customHeight="1">
      <c r="A633" s="29"/>
      <c r="B633" s="79"/>
      <c r="C633" s="79"/>
      <c r="D633" s="29"/>
      <c r="E633" s="79"/>
      <c r="F633" s="79"/>
      <c r="G633" s="79"/>
      <c r="H633" s="79"/>
      <c r="I633" s="79"/>
      <c r="J633" s="79"/>
      <c r="K633" s="79"/>
      <c r="L633" s="79"/>
      <c r="M633" s="79"/>
      <c r="N633" s="79"/>
      <c r="O633" s="79"/>
      <c r="P633" s="79"/>
      <c r="Q633" s="79"/>
      <c r="R633" s="79"/>
      <c r="S633" s="79"/>
      <c r="T633" s="79"/>
      <c r="U633" s="79"/>
      <c r="V633" s="79"/>
      <c r="W633" s="79"/>
      <c r="X633" s="79"/>
      <c r="Y633" s="79"/>
      <c r="Z633" s="79"/>
      <c r="AA633" s="79"/>
      <c r="AB633" s="79"/>
      <c r="AC633" s="79"/>
      <c r="AD633" s="79"/>
      <c r="AE633" s="79"/>
      <c r="AF633" s="79"/>
      <c r="AG633" s="79"/>
      <c r="AH633" s="79"/>
      <c r="AI633" s="79"/>
      <c r="AJ633" s="79"/>
      <c r="AK633" s="79"/>
      <c r="AL633" s="79"/>
      <c r="AM633" s="79"/>
    </row>
    <row r="634" spans="1:39" ht="15.75" customHeight="1">
      <c r="A634" s="29"/>
      <c r="B634" s="79"/>
      <c r="C634" s="79"/>
      <c r="D634" s="29"/>
      <c r="E634" s="79"/>
      <c r="F634" s="79"/>
      <c r="G634" s="79"/>
      <c r="H634" s="79"/>
      <c r="I634" s="79"/>
      <c r="J634" s="79"/>
      <c r="K634" s="79"/>
      <c r="L634" s="79"/>
      <c r="M634" s="79"/>
      <c r="N634" s="79"/>
      <c r="O634" s="79"/>
      <c r="P634" s="79"/>
      <c r="Q634" s="79"/>
      <c r="R634" s="79"/>
      <c r="S634" s="79"/>
      <c r="T634" s="79"/>
      <c r="U634" s="79"/>
      <c r="V634" s="79"/>
      <c r="W634" s="79"/>
      <c r="X634" s="79"/>
      <c r="Y634" s="79"/>
      <c r="Z634" s="79"/>
      <c r="AA634" s="79"/>
      <c r="AB634" s="79"/>
      <c r="AC634" s="79"/>
      <c r="AD634" s="79"/>
      <c r="AE634" s="79"/>
      <c r="AF634" s="79"/>
      <c r="AG634" s="79"/>
      <c r="AH634" s="79"/>
      <c r="AI634" s="79"/>
      <c r="AJ634" s="79"/>
      <c r="AK634" s="79"/>
      <c r="AL634" s="79"/>
      <c r="AM634" s="79"/>
    </row>
    <row r="635" spans="1:39" ht="15.75" customHeight="1">
      <c r="A635" s="29"/>
      <c r="B635" s="79"/>
      <c r="C635" s="79"/>
      <c r="D635" s="29"/>
      <c r="E635" s="79"/>
      <c r="F635" s="79"/>
      <c r="G635" s="79"/>
      <c r="H635" s="79"/>
      <c r="I635" s="79"/>
      <c r="J635" s="79"/>
      <c r="K635" s="79"/>
      <c r="L635" s="79"/>
      <c r="M635" s="79"/>
      <c r="N635" s="79"/>
      <c r="O635" s="79"/>
      <c r="P635" s="79"/>
      <c r="Q635" s="79"/>
      <c r="R635" s="79"/>
      <c r="S635" s="79"/>
      <c r="T635" s="79"/>
      <c r="U635" s="79"/>
      <c r="V635" s="79"/>
      <c r="W635" s="79"/>
      <c r="X635" s="79"/>
      <c r="Y635" s="79"/>
      <c r="Z635" s="79"/>
      <c r="AA635" s="79"/>
      <c r="AB635" s="79"/>
      <c r="AC635" s="79"/>
      <c r="AD635" s="79"/>
      <c r="AE635" s="79"/>
      <c r="AF635" s="79"/>
      <c r="AG635" s="79"/>
      <c r="AH635" s="79"/>
      <c r="AI635" s="79"/>
      <c r="AJ635" s="79"/>
      <c r="AK635" s="79"/>
      <c r="AL635" s="79"/>
      <c r="AM635" s="79"/>
    </row>
    <row r="636" spans="1:39" ht="15.75" customHeight="1">
      <c r="A636" s="29"/>
      <c r="B636" s="79"/>
      <c r="C636" s="79"/>
      <c r="D636" s="29"/>
      <c r="E636" s="79"/>
      <c r="F636" s="79"/>
      <c r="G636" s="79"/>
      <c r="H636" s="79"/>
      <c r="I636" s="79"/>
      <c r="J636" s="79"/>
      <c r="K636" s="79"/>
      <c r="L636" s="79"/>
      <c r="M636" s="79"/>
      <c r="N636" s="79"/>
      <c r="O636" s="79"/>
      <c r="P636" s="79"/>
      <c r="Q636" s="79"/>
      <c r="R636" s="79"/>
      <c r="S636" s="79"/>
      <c r="T636" s="79"/>
      <c r="U636" s="79"/>
      <c r="V636" s="79"/>
      <c r="W636" s="79"/>
      <c r="X636" s="79"/>
      <c r="Y636" s="79"/>
      <c r="Z636" s="79"/>
      <c r="AA636" s="79"/>
      <c r="AB636" s="79"/>
      <c r="AC636" s="79"/>
      <c r="AD636" s="79"/>
      <c r="AE636" s="79"/>
      <c r="AF636" s="79"/>
      <c r="AG636" s="79"/>
      <c r="AH636" s="79"/>
      <c r="AI636" s="79"/>
      <c r="AJ636" s="79"/>
      <c r="AK636" s="79"/>
      <c r="AL636" s="79"/>
      <c r="AM636" s="79"/>
    </row>
    <row r="637" spans="1:39" ht="15.75" customHeight="1">
      <c r="A637" s="29"/>
      <c r="B637" s="79"/>
      <c r="C637" s="79"/>
      <c r="D637" s="29"/>
      <c r="E637" s="79"/>
      <c r="F637" s="79"/>
      <c r="G637" s="79"/>
      <c r="H637" s="79"/>
      <c r="I637" s="79"/>
      <c r="J637" s="79"/>
      <c r="K637" s="79"/>
      <c r="L637" s="79"/>
      <c r="M637" s="79"/>
      <c r="N637" s="79"/>
      <c r="O637" s="79"/>
      <c r="P637" s="79"/>
      <c r="Q637" s="79"/>
      <c r="R637" s="79"/>
      <c r="S637" s="79"/>
      <c r="T637" s="79"/>
      <c r="U637" s="79"/>
      <c r="V637" s="79"/>
      <c r="W637" s="79"/>
      <c r="X637" s="79"/>
      <c r="Y637" s="79"/>
      <c r="Z637" s="79"/>
      <c r="AA637" s="79"/>
      <c r="AB637" s="79"/>
      <c r="AC637" s="79"/>
      <c r="AD637" s="79"/>
      <c r="AE637" s="79"/>
      <c r="AF637" s="79"/>
      <c r="AG637" s="79"/>
      <c r="AH637" s="79"/>
      <c r="AI637" s="79"/>
      <c r="AJ637" s="79"/>
      <c r="AK637" s="79"/>
      <c r="AL637" s="79"/>
      <c r="AM637" s="79"/>
    </row>
    <row r="638" spans="1:39" ht="15.75" customHeight="1">
      <c r="A638" s="29"/>
      <c r="B638" s="79"/>
      <c r="C638" s="79"/>
      <c r="D638" s="29"/>
      <c r="E638" s="79"/>
      <c r="F638" s="79"/>
      <c r="G638" s="79"/>
      <c r="H638" s="79"/>
      <c r="I638" s="79"/>
      <c r="J638" s="79"/>
      <c r="K638" s="79"/>
      <c r="L638" s="79"/>
      <c r="M638" s="79"/>
      <c r="N638" s="79"/>
      <c r="O638" s="79"/>
      <c r="P638" s="79"/>
      <c r="Q638" s="79"/>
      <c r="R638" s="79"/>
      <c r="S638" s="79"/>
      <c r="T638" s="79"/>
      <c r="U638" s="79"/>
      <c r="V638" s="79"/>
      <c r="W638" s="79"/>
      <c r="X638" s="79"/>
      <c r="Y638" s="79"/>
      <c r="Z638" s="79"/>
      <c r="AA638" s="79"/>
      <c r="AB638" s="79"/>
      <c r="AC638" s="79"/>
      <c r="AD638" s="79"/>
      <c r="AE638" s="79"/>
      <c r="AF638" s="79"/>
      <c r="AG638" s="79"/>
      <c r="AH638" s="79"/>
      <c r="AI638" s="79"/>
      <c r="AJ638" s="79"/>
      <c r="AK638" s="79"/>
      <c r="AL638" s="79"/>
      <c r="AM638" s="79"/>
    </row>
    <row r="639" spans="1:39" ht="15.75" customHeight="1">
      <c r="A639" s="29"/>
      <c r="B639" s="79"/>
      <c r="C639" s="79"/>
      <c r="D639" s="29"/>
      <c r="E639" s="79"/>
      <c r="F639" s="79"/>
      <c r="G639" s="79"/>
      <c r="H639" s="79"/>
      <c r="I639" s="79"/>
      <c r="J639" s="79"/>
      <c r="K639" s="79"/>
      <c r="L639" s="79"/>
      <c r="M639" s="79"/>
      <c r="N639" s="79"/>
      <c r="O639" s="79"/>
      <c r="P639" s="79"/>
      <c r="Q639" s="79"/>
      <c r="R639" s="79"/>
      <c r="S639" s="79"/>
      <c r="T639" s="79"/>
      <c r="U639" s="79"/>
      <c r="V639" s="79"/>
      <c r="W639" s="79"/>
      <c r="X639" s="79"/>
      <c r="Y639" s="79"/>
      <c r="Z639" s="79"/>
      <c r="AA639" s="79"/>
      <c r="AB639" s="79"/>
      <c r="AC639" s="79"/>
      <c r="AD639" s="79"/>
      <c r="AE639" s="79"/>
      <c r="AF639" s="79"/>
      <c r="AG639" s="79"/>
      <c r="AH639" s="79"/>
      <c r="AI639" s="79"/>
      <c r="AJ639" s="79"/>
      <c r="AK639" s="79"/>
      <c r="AL639" s="79"/>
      <c r="AM639" s="79"/>
    </row>
    <row r="640" spans="1:39" ht="15.75" customHeight="1">
      <c r="A640" s="29"/>
      <c r="B640" s="79"/>
      <c r="C640" s="79"/>
      <c r="D640" s="29"/>
      <c r="E640" s="79"/>
      <c r="F640" s="79"/>
      <c r="G640" s="79"/>
      <c r="H640" s="79"/>
      <c r="I640" s="79"/>
      <c r="J640" s="79"/>
      <c r="K640" s="79"/>
      <c r="L640" s="79"/>
      <c r="M640" s="79"/>
      <c r="N640" s="79"/>
      <c r="O640" s="79"/>
      <c r="P640" s="79"/>
      <c r="Q640" s="79"/>
      <c r="R640" s="79"/>
      <c r="S640" s="79"/>
      <c r="T640" s="79"/>
      <c r="U640" s="79"/>
      <c r="V640" s="79"/>
      <c r="W640" s="79"/>
      <c r="X640" s="79"/>
      <c r="Y640" s="79"/>
      <c r="Z640" s="79"/>
      <c r="AA640" s="79"/>
      <c r="AB640" s="79"/>
      <c r="AC640" s="79"/>
      <c r="AD640" s="79"/>
      <c r="AE640" s="79"/>
      <c r="AF640" s="79"/>
      <c r="AG640" s="79"/>
      <c r="AH640" s="79"/>
      <c r="AI640" s="79"/>
      <c r="AJ640" s="79"/>
      <c r="AK640" s="79"/>
      <c r="AL640" s="79"/>
      <c r="AM640" s="79"/>
    </row>
    <row r="641" spans="1:39" ht="15.75" customHeight="1">
      <c r="A641" s="29"/>
      <c r="B641" s="79"/>
      <c r="C641" s="79"/>
      <c r="D641" s="29"/>
      <c r="E641" s="79"/>
      <c r="F641" s="79"/>
      <c r="G641" s="79"/>
      <c r="H641" s="79"/>
      <c r="I641" s="79"/>
      <c r="J641" s="79"/>
      <c r="K641" s="79"/>
      <c r="L641" s="79"/>
      <c r="M641" s="79"/>
      <c r="N641" s="79"/>
      <c r="O641" s="79"/>
      <c r="P641" s="79"/>
      <c r="Q641" s="79"/>
      <c r="R641" s="79"/>
      <c r="S641" s="79"/>
      <c r="T641" s="79"/>
      <c r="U641" s="79"/>
      <c r="V641" s="79"/>
      <c r="W641" s="79"/>
      <c r="X641" s="79"/>
      <c r="Y641" s="79"/>
      <c r="Z641" s="79"/>
      <c r="AA641" s="79"/>
      <c r="AB641" s="79"/>
      <c r="AC641" s="79"/>
      <c r="AD641" s="79"/>
      <c r="AE641" s="79"/>
      <c r="AF641" s="79"/>
      <c r="AG641" s="79"/>
      <c r="AH641" s="79"/>
      <c r="AI641" s="79"/>
      <c r="AJ641" s="79"/>
      <c r="AK641" s="79"/>
      <c r="AL641" s="79"/>
      <c r="AM641" s="79"/>
    </row>
    <row r="642" spans="1:39" ht="15.75" customHeight="1">
      <c r="A642" s="29"/>
      <c r="B642" s="79"/>
      <c r="C642" s="79"/>
      <c r="D642" s="29"/>
      <c r="E642" s="79"/>
      <c r="F642" s="79"/>
      <c r="G642" s="79"/>
      <c r="H642" s="79"/>
      <c r="I642" s="79"/>
      <c r="J642" s="79"/>
      <c r="K642" s="79"/>
      <c r="L642" s="79"/>
      <c r="M642" s="79"/>
      <c r="N642" s="79"/>
      <c r="O642" s="79"/>
      <c r="P642" s="79"/>
      <c r="Q642" s="79"/>
      <c r="R642" s="79"/>
      <c r="S642" s="79"/>
      <c r="T642" s="79"/>
      <c r="U642" s="79"/>
      <c r="V642" s="79"/>
      <c r="W642" s="79"/>
      <c r="X642" s="79"/>
      <c r="Y642" s="79"/>
      <c r="Z642" s="79"/>
      <c r="AA642" s="79"/>
      <c r="AB642" s="79"/>
      <c r="AC642" s="79"/>
      <c r="AD642" s="79"/>
      <c r="AE642" s="79"/>
      <c r="AF642" s="79"/>
      <c r="AG642" s="79"/>
      <c r="AH642" s="79"/>
      <c r="AI642" s="79"/>
      <c r="AJ642" s="79"/>
      <c r="AK642" s="79"/>
      <c r="AL642" s="79"/>
      <c r="AM642" s="79"/>
    </row>
    <row r="643" spans="1:39" ht="15.75" customHeight="1">
      <c r="A643" s="29"/>
      <c r="B643" s="79"/>
      <c r="C643" s="79"/>
      <c r="D643" s="29"/>
      <c r="E643" s="79"/>
      <c r="F643" s="79"/>
      <c r="G643" s="79"/>
      <c r="H643" s="79"/>
      <c r="I643" s="79"/>
      <c r="J643" s="79"/>
      <c r="K643" s="79"/>
      <c r="L643" s="79"/>
      <c r="M643" s="79"/>
      <c r="N643" s="79"/>
      <c r="O643" s="79"/>
      <c r="P643" s="79"/>
      <c r="Q643" s="79"/>
      <c r="R643" s="79"/>
      <c r="S643" s="79"/>
      <c r="T643" s="79"/>
      <c r="U643" s="79"/>
      <c r="V643" s="79"/>
      <c r="W643" s="79"/>
      <c r="X643" s="79"/>
      <c r="Y643" s="79"/>
      <c r="Z643" s="79"/>
      <c r="AA643" s="79"/>
      <c r="AB643" s="79"/>
      <c r="AC643" s="79"/>
      <c r="AD643" s="79"/>
      <c r="AE643" s="79"/>
      <c r="AF643" s="79"/>
      <c r="AG643" s="79"/>
      <c r="AH643" s="79"/>
      <c r="AI643" s="79"/>
      <c r="AJ643" s="79"/>
      <c r="AK643" s="79"/>
      <c r="AL643" s="79"/>
      <c r="AM643" s="79"/>
    </row>
    <row r="644" spans="1:39" ht="15.75" customHeight="1">
      <c r="A644" s="29"/>
      <c r="B644" s="79"/>
      <c r="C644" s="79"/>
      <c r="D644" s="29"/>
      <c r="E644" s="79"/>
      <c r="F644" s="79"/>
      <c r="G644" s="79"/>
      <c r="H644" s="79"/>
      <c r="I644" s="79"/>
      <c r="J644" s="79"/>
      <c r="K644" s="79"/>
      <c r="L644" s="79"/>
      <c r="M644" s="79"/>
      <c r="N644" s="79"/>
      <c r="O644" s="79"/>
      <c r="P644" s="79"/>
      <c r="Q644" s="79"/>
      <c r="R644" s="79"/>
      <c r="S644" s="79"/>
      <c r="T644" s="79"/>
      <c r="U644" s="79"/>
      <c r="V644" s="79"/>
      <c r="W644" s="79"/>
      <c r="X644" s="79"/>
      <c r="Y644" s="79"/>
      <c r="Z644" s="79"/>
      <c r="AA644" s="79"/>
      <c r="AB644" s="79"/>
      <c r="AC644" s="79"/>
      <c r="AD644" s="79"/>
      <c r="AE644" s="79"/>
      <c r="AF644" s="79"/>
      <c r="AG644" s="79"/>
      <c r="AH644" s="79"/>
      <c r="AI644" s="79"/>
      <c r="AJ644" s="79"/>
      <c r="AK644" s="79"/>
      <c r="AL644" s="79"/>
      <c r="AM644" s="79"/>
    </row>
    <row r="645" spans="1:39" ht="15.75" customHeight="1">
      <c r="A645" s="29"/>
      <c r="B645" s="79"/>
      <c r="C645" s="79"/>
      <c r="D645" s="29"/>
      <c r="E645" s="79"/>
      <c r="F645" s="79"/>
      <c r="G645" s="79"/>
      <c r="H645" s="79"/>
      <c r="I645" s="79"/>
      <c r="J645" s="79"/>
      <c r="K645" s="79"/>
      <c r="L645" s="79"/>
      <c r="M645" s="79"/>
      <c r="N645" s="79"/>
      <c r="O645" s="79"/>
      <c r="P645" s="79"/>
      <c r="Q645" s="79"/>
      <c r="R645" s="79"/>
      <c r="S645" s="79"/>
      <c r="T645" s="79"/>
      <c r="U645" s="79"/>
      <c r="V645" s="79"/>
      <c r="W645" s="79"/>
      <c r="X645" s="79"/>
      <c r="Y645" s="79"/>
      <c r="Z645" s="79"/>
      <c r="AA645" s="79"/>
      <c r="AB645" s="79"/>
      <c r="AC645" s="79"/>
      <c r="AD645" s="79"/>
      <c r="AE645" s="79"/>
      <c r="AF645" s="79"/>
      <c r="AG645" s="79"/>
      <c r="AH645" s="79"/>
      <c r="AI645" s="79"/>
      <c r="AJ645" s="79"/>
      <c r="AK645" s="79"/>
      <c r="AL645" s="79"/>
      <c r="AM645" s="79"/>
    </row>
    <row r="646" spans="1:39" ht="15.75" customHeight="1">
      <c r="A646" s="29"/>
      <c r="B646" s="79"/>
      <c r="C646" s="79"/>
      <c r="D646" s="29"/>
      <c r="E646" s="79"/>
      <c r="F646" s="79"/>
      <c r="G646" s="79"/>
      <c r="H646" s="79"/>
      <c r="I646" s="79"/>
      <c r="J646" s="79"/>
      <c r="K646" s="79"/>
      <c r="L646" s="79"/>
      <c r="M646" s="79"/>
      <c r="N646" s="79"/>
      <c r="O646" s="79"/>
      <c r="P646" s="79"/>
      <c r="Q646" s="79"/>
      <c r="R646" s="79"/>
      <c r="S646" s="79"/>
      <c r="T646" s="79"/>
      <c r="U646" s="79"/>
      <c r="V646" s="79"/>
      <c r="W646" s="79"/>
      <c r="X646" s="79"/>
      <c r="Y646" s="79"/>
      <c r="Z646" s="79"/>
      <c r="AA646" s="79"/>
      <c r="AB646" s="79"/>
      <c r="AC646" s="79"/>
      <c r="AD646" s="79"/>
      <c r="AE646" s="79"/>
      <c r="AF646" s="79"/>
      <c r="AG646" s="79"/>
      <c r="AH646" s="79"/>
      <c r="AI646" s="79"/>
      <c r="AJ646" s="79"/>
      <c r="AK646" s="79"/>
      <c r="AL646" s="79"/>
      <c r="AM646" s="79"/>
    </row>
    <row r="647" spans="1:39" ht="15.75" customHeight="1">
      <c r="A647" s="29"/>
      <c r="B647" s="79"/>
      <c r="C647" s="79"/>
      <c r="D647" s="29"/>
      <c r="E647" s="79"/>
      <c r="F647" s="79"/>
      <c r="G647" s="79"/>
      <c r="H647" s="79"/>
      <c r="I647" s="79"/>
      <c r="J647" s="79"/>
      <c r="K647" s="79"/>
      <c r="L647" s="79"/>
      <c r="M647" s="79"/>
      <c r="N647" s="79"/>
      <c r="O647" s="79"/>
      <c r="P647" s="79"/>
      <c r="Q647" s="79"/>
      <c r="R647" s="79"/>
      <c r="S647" s="79"/>
      <c r="T647" s="79"/>
      <c r="U647" s="79"/>
      <c r="V647" s="79"/>
      <c r="W647" s="79"/>
      <c r="X647" s="79"/>
      <c r="Y647" s="79"/>
      <c r="Z647" s="79"/>
      <c r="AA647" s="79"/>
      <c r="AB647" s="79"/>
      <c r="AC647" s="79"/>
      <c r="AD647" s="79"/>
      <c r="AE647" s="79"/>
      <c r="AF647" s="79"/>
      <c r="AG647" s="79"/>
      <c r="AH647" s="79"/>
      <c r="AI647" s="79"/>
      <c r="AJ647" s="79"/>
      <c r="AK647" s="79"/>
      <c r="AL647" s="79"/>
      <c r="AM647" s="79"/>
    </row>
    <row r="648" spans="1:39" ht="15.75" customHeight="1">
      <c r="A648" s="29"/>
      <c r="B648" s="79"/>
      <c r="C648" s="79"/>
      <c r="D648" s="29"/>
      <c r="E648" s="79"/>
      <c r="F648" s="79"/>
      <c r="G648" s="79"/>
      <c r="H648" s="79"/>
      <c r="I648" s="79"/>
      <c r="J648" s="79"/>
      <c r="K648" s="79"/>
      <c r="L648" s="79"/>
      <c r="M648" s="79"/>
      <c r="N648" s="79"/>
      <c r="O648" s="79"/>
      <c r="P648" s="79"/>
      <c r="Q648" s="79"/>
      <c r="R648" s="79"/>
      <c r="S648" s="79"/>
      <c r="T648" s="79"/>
      <c r="U648" s="79"/>
      <c r="V648" s="79"/>
      <c r="W648" s="79"/>
      <c r="X648" s="79"/>
      <c r="Y648" s="79"/>
      <c r="Z648" s="79"/>
      <c r="AA648" s="79"/>
      <c r="AB648" s="79"/>
      <c r="AC648" s="79"/>
      <c r="AD648" s="79"/>
      <c r="AE648" s="79"/>
      <c r="AF648" s="79"/>
      <c r="AG648" s="79"/>
      <c r="AH648" s="79"/>
      <c r="AI648" s="79"/>
      <c r="AJ648" s="79"/>
      <c r="AK648" s="79"/>
      <c r="AL648" s="79"/>
      <c r="AM648" s="79"/>
    </row>
    <row r="649" spans="1:39" ht="15.75" customHeight="1">
      <c r="A649" s="29"/>
      <c r="B649" s="79"/>
      <c r="C649" s="79"/>
      <c r="D649" s="29"/>
      <c r="E649" s="79"/>
      <c r="F649" s="79"/>
      <c r="G649" s="79"/>
      <c r="H649" s="79"/>
      <c r="I649" s="79"/>
      <c r="J649" s="79"/>
      <c r="K649" s="79"/>
      <c r="L649" s="79"/>
      <c r="M649" s="79"/>
      <c r="N649" s="79"/>
      <c r="O649" s="79"/>
      <c r="P649" s="79"/>
      <c r="Q649" s="79"/>
      <c r="R649" s="79"/>
      <c r="S649" s="79"/>
      <c r="T649" s="79"/>
      <c r="U649" s="79"/>
      <c r="V649" s="79"/>
      <c r="W649" s="79"/>
      <c r="X649" s="79"/>
      <c r="Y649" s="79"/>
      <c r="Z649" s="79"/>
      <c r="AA649" s="79"/>
      <c r="AB649" s="79"/>
      <c r="AC649" s="79"/>
      <c r="AD649" s="79"/>
      <c r="AE649" s="79"/>
      <c r="AF649" s="79"/>
      <c r="AG649" s="79"/>
      <c r="AH649" s="79"/>
      <c r="AI649" s="79"/>
      <c r="AJ649" s="79"/>
      <c r="AK649" s="79"/>
      <c r="AL649" s="79"/>
      <c r="AM649" s="79"/>
    </row>
    <row r="650" spans="1:39" ht="15.75" customHeight="1">
      <c r="A650" s="29"/>
      <c r="B650" s="79"/>
      <c r="C650" s="79"/>
      <c r="D650" s="29"/>
      <c r="E650" s="79"/>
      <c r="F650" s="79"/>
      <c r="G650" s="79"/>
      <c r="H650" s="79"/>
      <c r="I650" s="79"/>
      <c r="J650" s="79"/>
      <c r="K650" s="79"/>
      <c r="L650" s="79"/>
      <c r="M650" s="79"/>
      <c r="N650" s="79"/>
      <c r="O650" s="79"/>
      <c r="P650" s="79"/>
      <c r="Q650" s="79"/>
      <c r="R650" s="79"/>
      <c r="S650" s="79"/>
      <c r="T650" s="79"/>
      <c r="U650" s="79"/>
      <c r="V650" s="79"/>
      <c r="W650" s="79"/>
      <c r="X650" s="79"/>
      <c r="Y650" s="79"/>
      <c r="Z650" s="79"/>
      <c r="AA650" s="79"/>
      <c r="AB650" s="79"/>
      <c r="AC650" s="79"/>
      <c r="AD650" s="79"/>
      <c r="AE650" s="79"/>
      <c r="AF650" s="79"/>
      <c r="AG650" s="79"/>
      <c r="AH650" s="79"/>
      <c r="AI650" s="79"/>
      <c r="AJ650" s="79"/>
      <c r="AK650" s="79"/>
      <c r="AL650" s="79"/>
      <c r="AM650" s="79"/>
    </row>
    <row r="651" spans="1:39" ht="15.75" customHeight="1">
      <c r="A651" s="29"/>
      <c r="B651" s="79"/>
      <c r="C651" s="79"/>
      <c r="D651" s="29"/>
      <c r="E651" s="79"/>
      <c r="F651" s="79"/>
      <c r="G651" s="79"/>
      <c r="H651" s="79"/>
      <c r="I651" s="79"/>
      <c r="J651" s="79"/>
      <c r="K651" s="79"/>
      <c r="L651" s="79"/>
      <c r="M651" s="79"/>
      <c r="N651" s="79"/>
      <c r="O651" s="79"/>
      <c r="P651" s="79"/>
      <c r="Q651" s="79"/>
      <c r="R651" s="79"/>
      <c r="S651" s="79"/>
      <c r="T651" s="79"/>
      <c r="U651" s="79"/>
      <c r="V651" s="79"/>
      <c r="W651" s="79"/>
      <c r="X651" s="79"/>
      <c r="Y651" s="79"/>
      <c r="Z651" s="79"/>
      <c r="AA651" s="79"/>
      <c r="AB651" s="79"/>
      <c r="AC651" s="79"/>
      <c r="AD651" s="79"/>
      <c r="AE651" s="79"/>
      <c r="AF651" s="79"/>
      <c r="AG651" s="79"/>
      <c r="AH651" s="79"/>
      <c r="AI651" s="79"/>
      <c r="AJ651" s="79"/>
      <c r="AK651" s="79"/>
      <c r="AL651" s="79"/>
      <c r="AM651" s="79"/>
    </row>
    <row r="652" spans="1:39" ht="15.75" customHeight="1">
      <c r="A652" s="29"/>
      <c r="B652" s="79"/>
      <c r="C652" s="79"/>
      <c r="D652" s="29"/>
      <c r="E652" s="79"/>
      <c r="F652" s="79"/>
      <c r="G652" s="79"/>
      <c r="H652" s="79"/>
      <c r="I652" s="79"/>
      <c r="J652" s="79"/>
      <c r="K652" s="79"/>
      <c r="L652" s="79"/>
      <c r="M652" s="79"/>
      <c r="N652" s="79"/>
      <c r="O652" s="79"/>
      <c r="P652" s="79"/>
      <c r="Q652" s="79"/>
      <c r="R652" s="79"/>
      <c r="S652" s="79"/>
      <c r="T652" s="79"/>
      <c r="U652" s="79"/>
      <c r="V652" s="79"/>
      <c r="W652" s="79"/>
      <c r="X652" s="79"/>
      <c r="Y652" s="79"/>
      <c r="Z652" s="79"/>
      <c r="AA652" s="79"/>
      <c r="AB652" s="79"/>
      <c r="AC652" s="79"/>
      <c r="AD652" s="79"/>
      <c r="AE652" s="79"/>
      <c r="AF652" s="79"/>
      <c r="AG652" s="79"/>
      <c r="AH652" s="79"/>
      <c r="AI652" s="79"/>
      <c r="AJ652" s="79"/>
      <c r="AK652" s="79"/>
      <c r="AL652" s="79"/>
      <c r="AM652" s="79"/>
    </row>
    <row r="653" spans="1:39" ht="15.75" customHeight="1">
      <c r="A653" s="29"/>
      <c r="B653" s="79"/>
      <c r="C653" s="79"/>
      <c r="D653" s="29"/>
      <c r="E653" s="79"/>
      <c r="F653" s="79"/>
      <c r="G653" s="79"/>
      <c r="H653" s="79"/>
      <c r="I653" s="79"/>
      <c r="J653" s="79"/>
      <c r="K653" s="79"/>
      <c r="L653" s="79"/>
      <c r="M653" s="79"/>
      <c r="N653" s="79"/>
      <c r="O653" s="79"/>
      <c r="P653" s="79"/>
      <c r="Q653" s="79"/>
      <c r="R653" s="79"/>
      <c r="S653" s="79"/>
      <c r="T653" s="79"/>
      <c r="U653" s="79"/>
      <c r="V653" s="79"/>
      <c r="W653" s="79"/>
      <c r="X653" s="79"/>
      <c r="Y653" s="79"/>
      <c r="Z653" s="79"/>
      <c r="AA653" s="79"/>
      <c r="AB653" s="79"/>
      <c r="AC653" s="79"/>
      <c r="AD653" s="79"/>
      <c r="AE653" s="79"/>
      <c r="AF653" s="79"/>
      <c r="AG653" s="79"/>
      <c r="AH653" s="79"/>
      <c r="AI653" s="79"/>
      <c r="AJ653" s="79"/>
      <c r="AK653" s="79"/>
      <c r="AL653" s="79"/>
      <c r="AM653" s="79"/>
    </row>
    <row r="654" spans="1:39" ht="15.75" customHeight="1">
      <c r="A654" s="29"/>
      <c r="B654" s="79"/>
      <c r="C654" s="79"/>
      <c r="D654" s="29"/>
      <c r="E654" s="79"/>
      <c r="F654" s="79"/>
      <c r="G654" s="79"/>
      <c r="H654" s="79"/>
      <c r="I654" s="79"/>
      <c r="J654" s="79"/>
      <c r="K654" s="79"/>
      <c r="L654" s="79"/>
      <c r="M654" s="79"/>
      <c r="N654" s="79"/>
      <c r="O654" s="79"/>
      <c r="P654" s="79"/>
      <c r="Q654" s="79"/>
      <c r="R654" s="79"/>
      <c r="S654" s="79"/>
      <c r="T654" s="79"/>
      <c r="U654" s="79"/>
      <c r="V654" s="79"/>
      <c r="W654" s="79"/>
      <c r="X654" s="79"/>
      <c r="Y654" s="79"/>
      <c r="Z654" s="79"/>
      <c r="AA654" s="79"/>
      <c r="AB654" s="79"/>
      <c r="AC654" s="79"/>
      <c r="AD654" s="79"/>
      <c r="AE654" s="79"/>
      <c r="AF654" s="79"/>
      <c r="AG654" s="79"/>
      <c r="AH654" s="79"/>
      <c r="AI654" s="79"/>
      <c r="AJ654" s="79"/>
      <c r="AK654" s="79"/>
      <c r="AL654" s="79"/>
      <c r="AM654" s="79"/>
    </row>
    <row r="655" spans="1:39" ht="15.75" customHeight="1">
      <c r="A655" s="29"/>
      <c r="B655" s="79"/>
      <c r="C655" s="79"/>
      <c r="D655" s="29"/>
      <c r="E655" s="79"/>
      <c r="F655" s="79"/>
      <c r="G655" s="79"/>
      <c r="H655" s="79"/>
      <c r="I655" s="79"/>
      <c r="J655" s="79"/>
      <c r="K655" s="79"/>
      <c r="L655" s="79"/>
      <c r="M655" s="79"/>
      <c r="N655" s="79"/>
      <c r="O655" s="79"/>
      <c r="P655" s="79"/>
      <c r="Q655" s="79"/>
      <c r="R655" s="79"/>
      <c r="S655" s="79"/>
      <c r="T655" s="79"/>
      <c r="U655" s="79"/>
      <c r="V655" s="79"/>
      <c r="W655" s="79"/>
      <c r="X655" s="79"/>
      <c r="Y655" s="79"/>
      <c r="Z655" s="79"/>
      <c r="AA655" s="79"/>
      <c r="AB655" s="79"/>
      <c r="AC655" s="79"/>
      <c r="AD655" s="79"/>
      <c r="AE655" s="79"/>
      <c r="AF655" s="79"/>
      <c r="AG655" s="79"/>
      <c r="AH655" s="79"/>
      <c r="AI655" s="79"/>
      <c r="AJ655" s="79"/>
      <c r="AK655" s="79"/>
      <c r="AL655" s="79"/>
      <c r="AM655" s="79"/>
    </row>
    <row r="656" spans="1:39" ht="15.75" customHeight="1">
      <c r="A656" s="29"/>
      <c r="B656" s="79"/>
      <c r="C656" s="79"/>
      <c r="D656" s="29"/>
      <c r="E656" s="79"/>
      <c r="F656" s="79"/>
      <c r="G656" s="79"/>
      <c r="H656" s="79"/>
      <c r="I656" s="79"/>
      <c r="J656" s="79"/>
      <c r="K656" s="79"/>
      <c r="L656" s="79"/>
      <c r="M656" s="79"/>
      <c r="N656" s="79"/>
      <c r="O656" s="79"/>
      <c r="P656" s="79"/>
      <c r="Q656" s="79"/>
      <c r="R656" s="79"/>
      <c r="S656" s="79"/>
      <c r="T656" s="79"/>
      <c r="U656" s="79"/>
      <c r="V656" s="79"/>
      <c r="W656" s="79"/>
      <c r="X656" s="79"/>
      <c r="Y656" s="79"/>
      <c r="Z656" s="79"/>
      <c r="AA656" s="79"/>
      <c r="AB656" s="79"/>
      <c r="AC656" s="79"/>
      <c r="AD656" s="79"/>
      <c r="AE656" s="79"/>
      <c r="AF656" s="79"/>
      <c r="AG656" s="79"/>
      <c r="AH656" s="79"/>
      <c r="AI656" s="79"/>
      <c r="AJ656" s="79"/>
      <c r="AK656" s="79"/>
      <c r="AL656" s="79"/>
      <c r="AM656" s="79"/>
    </row>
    <row r="657" spans="1:39" ht="15.75" customHeight="1">
      <c r="A657" s="29"/>
      <c r="B657" s="79"/>
      <c r="C657" s="79"/>
      <c r="D657" s="29"/>
      <c r="E657" s="79"/>
      <c r="F657" s="79"/>
      <c r="G657" s="79"/>
      <c r="H657" s="79"/>
      <c r="I657" s="79"/>
      <c r="J657" s="79"/>
      <c r="K657" s="79"/>
      <c r="L657" s="79"/>
      <c r="M657" s="79"/>
      <c r="N657" s="79"/>
      <c r="O657" s="79"/>
      <c r="P657" s="79"/>
      <c r="Q657" s="79"/>
      <c r="R657" s="79"/>
      <c r="S657" s="79"/>
      <c r="T657" s="79"/>
      <c r="U657" s="79"/>
      <c r="V657" s="79"/>
      <c r="W657" s="79"/>
      <c r="X657" s="79"/>
      <c r="Y657" s="79"/>
      <c r="Z657" s="79"/>
      <c r="AA657" s="79"/>
      <c r="AB657" s="79"/>
      <c r="AC657" s="79"/>
      <c r="AD657" s="79"/>
      <c r="AE657" s="79"/>
      <c r="AF657" s="79"/>
      <c r="AG657" s="79"/>
      <c r="AH657" s="79"/>
      <c r="AI657" s="79"/>
      <c r="AJ657" s="79"/>
      <c r="AK657" s="79"/>
      <c r="AL657" s="79"/>
      <c r="AM657" s="79"/>
    </row>
    <row r="658" spans="1:39" ht="15.75" customHeight="1">
      <c r="A658" s="29"/>
      <c r="B658" s="79"/>
      <c r="C658" s="79"/>
      <c r="D658" s="29"/>
      <c r="E658" s="79"/>
      <c r="F658" s="79"/>
      <c r="G658" s="79"/>
      <c r="H658" s="79"/>
      <c r="I658" s="79"/>
      <c r="J658" s="79"/>
      <c r="K658" s="79"/>
      <c r="L658" s="79"/>
      <c r="M658" s="79"/>
      <c r="N658" s="79"/>
      <c r="O658" s="79"/>
      <c r="P658" s="79"/>
      <c r="Q658" s="79"/>
      <c r="R658" s="79"/>
      <c r="S658" s="79"/>
      <c r="T658" s="79"/>
      <c r="U658" s="79"/>
      <c r="V658" s="79"/>
      <c r="W658" s="79"/>
      <c r="X658" s="79"/>
      <c r="Y658" s="79"/>
      <c r="Z658" s="79"/>
      <c r="AA658" s="79"/>
      <c r="AB658" s="79"/>
      <c r="AC658" s="79"/>
      <c r="AD658" s="79"/>
      <c r="AE658" s="79"/>
      <c r="AF658" s="79"/>
      <c r="AG658" s="79"/>
      <c r="AH658" s="79"/>
      <c r="AI658" s="79"/>
      <c r="AJ658" s="79"/>
      <c r="AK658" s="79"/>
      <c r="AL658" s="79"/>
      <c r="AM658" s="79"/>
    </row>
    <row r="659" spans="1:39" ht="15.75" customHeight="1">
      <c r="A659" s="29"/>
      <c r="B659" s="79"/>
      <c r="C659" s="79"/>
      <c r="D659" s="29"/>
      <c r="E659" s="79"/>
      <c r="F659" s="79"/>
      <c r="G659" s="79"/>
      <c r="H659" s="79"/>
      <c r="I659" s="79"/>
      <c r="J659" s="79"/>
      <c r="K659" s="79"/>
      <c r="L659" s="79"/>
      <c r="M659" s="79"/>
      <c r="N659" s="79"/>
      <c r="O659" s="79"/>
      <c r="P659" s="79"/>
      <c r="Q659" s="79"/>
      <c r="R659" s="79"/>
      <c r="S659" s="79"/>
      <c r="T659" s="79"/>
      <c r="U659" s="79"/>
      <c r="V659" s="79"/>
      <c r="W659" s="79"/>
      <c r="X659" s="79"/>
      <c r="Y659" s="79"/>
      <c r="Z659" s="79"/>
      <c r="AA659" s="79"/>
      <c r="AB659" s="79"/>
      <c r="AC659" s="79"/>
      <c r="AD659" s="79"/>
      <c r="AE659" s="79"/>
      <c r="AF659" s="79"/>
      <c r="AG659" s="79"/>
      <c r="AH659" s="79"/>
      <c r="AI659" s="79"/>
      <c r="AJ659" s="79"/>
      <c r="AK659" s="79"/>
      <c r="AL659" s="79"/>
      <c r="AM659" s="79"/>
    </row>
    <row r="660" spans="1:39" ht="15.75" customHeight="1">
      <c r="A660" s="29"/>
      <c r="B660" s="79"/>
      <c r="C660" s="79"/>
      <c r="D660" s="29"/>
      <c r="E660" s="79"/>
      <c r="F660" s="79"/>
      <c r="G660" s="79"/>
      <c r="H660" s="79"/>
      <c r="I660" s="79"/>
      <c r="J660" s="79"/>
      <c r="K660" s="79"/>
      <c r="L660" s="79"/>
      <c r="M660" s="79"/>
      <c r="N660" s="79"/>
      <c r="O660" s="79"/>
      <c r="P660" s="79"/>
      <c r="Q660" s="79"/>
      <c r="R660" s="79"/>
      <c r="S660" s="79"/>
      <c r="T660" s="79"/>
      <c r="U660" s="79"/>
      <c r="V660" s="79"/>
      <c r="W660" s="79"/>
      <c r="X660" s="79"/>
      <c r="Y660" s="79"/>
      <c r="Z660" s="79"/>
      <c r="AA660" s="79"/>
      <c r="AB660" s="79"/>
      <c r="AC660" s="79"/>
      <c r="AD660" s="79"/>
      <c r="AE660" s="79"/>
      <c r="AF660" s="79"/>
      <c r="AG660" s="79"/>
      <c r="AH660" s="79"/>
      <c r="AI660" s="79"/>
      <c r="AJ660" s="79"/>
      <c r="AK660" s="79"/>
      <c r="AL660" s="79"/>
      <c r="AM660" s="79"/>
    </row>
    <row r="661" spans="1:39" ht="15.75" customHeight="1">
      <c r="A661" s="29"/>
      <c r="B661" s="79"/>
      <c r="C661" s="79"/>
      <c r="D661" s="29"/>
      <c r="E661" s="79"/>
      <c r="F661" s="79"/>
      <c r="G661" s="79"/>
      <c r="H661" s="79"/>
      <c r="I661" s="79"/>
      <c r="J661" s="79"/>
      <c r="K661" s="79"/>
      <c r="L661" s="79"/>
      <c r="M661" s="79"/>
      <c r="N661" s="79"/>
      <c r="O661" s="79"/>
      <c r="P661" s="79"/>
      <c r="Q661" s="79"/>
      <c r="R661" s="79"/>
      <c r="S661" s="79"/>
      <c r="T661" s="79"/>
      <c r="U661" s="79"/>
      <c r="V661" s="79"/>
      <c r="W661" s="79"/>
      <c r="X661" s="79"/>
      <c r="Y661" s="79"/>
      <c r="Z661" s="79"/>
      <c r="AA661" s="79"/>
      <c r="AB661" s="79"/>
      <c r="AC661" s="79"/>
      <c r="AD661" s="79"/>
      <c r="AE661" s="79"/>
      <c r="AF661" s="79"/>
      <c r="AG661" s="79"/>
      <c r="AH661" s="79"/>
      <c r="AI661" s="79"/>
      <c r="AJ661" s="79"/>
      <c r="AK661" s="79"/>
      <c r="AL661" s="79"/>
      <c r="AM661" s="79"/>
    </row>
    <row r="662" spans="1:39" ht="15.75" customHeight="1">
      <c r="A662" s="29"/>
      <c r="B662" s="79"/>
      <c r="C662" s="79"/>
      <c r="D662" s="29"/>
      <c r="E662" s="79"/>
      <c r="F662" s="79"/>
      <c r="G662" s="79"/>
      <c r="H662" s="79"/>
      <c r="I662" s="79"/>
      <c r="J662" s="79"/>
      <c r="K662" s="79"/>
      <c r="L662" s="79"/>
      <c r="M662" s="79"/>
      <c r="N662" s="79"/>
      <c r="O662" s="79"/>
      <c r="P662" s="79"/>
      <c r="Q662" s="79"/>
      <c r="R662" s="79"/>
      <c r="S662" s="79"/>
      <c r="T662" s="79"/>
      <c r="U662" s="79"/>
      <c r="V662" s="79"/>
      <c r="W662" s="79"/>
      <c r="X662" s="79"/>
      <c r="Y662" s="79"/>
      <c r="Z662" s="79"/>
      <c r="AA662" s="79"/>
      <c r="AB662" s="79"/>
      <c r="AC662" s="79"/>
      <c r="AD662" s="79"/>
      <c r="AE662" s="79"/>
      <c r="AF662" s="79"/>
      <c r="AG662" s="79"/>
      <c r="AH662" s="79"/>
      <c r="AI662" s="79"/>
      <c r="AJ662" s="79"/>
      <c r="AK662" s="79"/>
      <c r="AL662" s="79"/>
      <c r="AM662" s="79"/>
    </row>
    <row r="663" spans="1:39" ht="15.75" customHeight="1">
      <c r="A663" s="29"/>
      <c r="B663" s="79"/>
      <c r="C663" s="79"/>
      <c r="D663" s="29"/>
      <c r="E663" s="79"/>
      <c r="F663" s="79"/>
      <c r="G663" s="79"/>
      <c r="H663" s="79"/>
      <c r="I663" s="79"/>
      <c r="J663" s="79"/>
      <c r="K663" s="79"/>
      <c r="L663" s="79"/>
      <c r="M663" s="79"/>
      <c r="N663" s="79"/>
      <c r="O663" s="79"/>
      <c r="P663" s="79"/>
      <c r="Q663" s="79"/>
      <c r="R663" s="79"/>
      <c r="S663" s="79"/>
      <c r="T663" s="79"/>
      <c r="U663" s="79"/>
      <c r="V663" s="79"/>
      <c r="W663" s="79"/>
      <c r="X663" s="79"/>
      <c r="Y663" s="79"/>
      <c r="Z663" s="79"/>
      <c r="AA663" s="79"/>
      <c r="AB663" s="79"/>
      <c r="AC663" s="79"/>
      <c r="AD663" s="79"/>
      <c r="AE663" s="79"/>
      <c r="AF663" s="79"/>
      <c r="AG663" s="79"/>
      <c r="AH663" s="79"/>
      <c r="AI663" s="79"/>
      <c r="AJ663" s="79"/>
      <c r="AK663" s="79"/>
      <c r="AL663" s="79"/>
      <c r="AM663" s="79"/>
    </row>
    <row r="664" spans="1:39" ht="15.75" customHeight="1">
      <c r="A664" s="29"/>
      <c r="B664" s="79"/>
      <c r="C664" s="79"/>
      <c r="D664" s="29"/>
      <c r="E664" s="79"/>
      <c r="F664" s="79"/>
      <c r="G664" s="79"/>
      <c r="H664" s="79"/>
      <c r="I664" s="79"/>
      <c r="J664" s="79"/>
      <c r="K664" s="79"/>
      <c r="L664" s="79"/>
      <c r="M664" s="79"/>
      <c r="N664" s="79"/>
      <c r="O664" s="79"/>
      <c r="P664" s="79"/>
      <c r="Q664" s="79"/>
      <c r="R664" s="79"/>
      <c r="S664" s="79"/>
      <c r="T664" s="79"/>
      <c r="U664" s="79"/>
      <c r="V664" s="79"/>
      <c r="W664" s="79"/>
      <c r="X664" s="79"/>
      <c r="Y664" s="79"/>
      <c r="Z664" s="79"/>
      <c r="AA664" s="79"/>
      <c r="AB664" s="79"/>
      <c r="AC664" s="79"/>
      <c r="AD664" s="79"/>
      <c r="AE664" s="79"/>
      <c r="AF664" s="79"/>
      <c r="AG664" s="79"/>
      <c r="AH664" s="79"/>
      <c r="AI664" s="79"/>
      <c r="AJ664" s="79"/>
      <c r="AK664" s="79"/>
      <c r="AL664" s="79"/>
      <c r="AM664" s="79"/>
    </row>
    <row r="665" spans="1:39" ht="15.75" customHeight="1">
      <c r="A665" s="29"/>
      <c r="B665" s="79"/>
      <c r="C665" s="79"/>
      <c r="D665" s="29"/>
      <c r="E665" s="79"/>
      <c r="F665" s="79"/>
      <c r="G665" s="79"/>
      <c r="H665" s="79"/>
      <c r="I665" s="79"/>
      <c r="J665" s="79"/>
      <c r="K665" s="79"/>
      <c r="L665" s="79"/>
      <c r="M665" s="79"/>
      <c r="N665" s="79"/>
      <c r="O665" s="79"/>
      <c r="P665" s="79"/>
      <c r="Q665" s="79"/>
      <c r="R665" s="79"/>
      <c r="S665" s="79"/>
      <c r="T665" s="79"/>
      <c r="U665" s="79"/>
      <c r="V665" s="79"/>
      <c r="W665" s="79"/>
      <c r="X665" s="79"/>
      <c r="Y665" s="79"/>
      <c r="Z665" s="79"/>
      <c r="AA665" s="79"/>
      <c r="AB665" s="79"/>
      <c r="AC665" s="79"/>
      <c r="AD665" s="79"/>
      <c r="AE665" s="79"/>
      <c r="AF665" s="79"/>
      <c r="AG665" s="79"/>
      <c r="AH665" s="79"/>
      <c r="AI665" s="79"/>
      <c r="AJ665" s="79"/>
      <c r="AK665" s="79"/>
      <c r="AL665" s="79"/>
      <c r="AM665" s="79"/>
    </row>
    <row r="666" spans="1:39" ht="15.75" customHeight="1">
      <c r="A666" s="29"/>
      <c r="B666" s="79"/>
      <c r="C666" s="79"/>
      <c r="D666" s="29"/>
      <c r="E666" s="79"/>
      <c r="F666" s="79"/>
      <c r="G666" s="79"/>
      <c r="H666" s="79"/>
      <c r="I666" s="79"/>
      <c r="J666" s="79"/>
      <c r="K666" s="79"/>
      <c r="L666" s="79"/>
      <c r="M666" s="79"/>
      <c r="N666" s="79"/>
      <c r="O666" s="79"/>
      <c r="P666" s="79"/>
      <c r="Q666" s="79"/>
      <c r="R666" s="79"/>
      <c r="S666" s="79"/>
      <c r="T666" s="79"/>
      <c r="U666" s="79"/>
      <c r="V666" s="79"/>
      <c r="W666" s="79"/>
      <c r="X666" s="79"/>
      <c r="Y666" s="79"/>
      <c r="Z666" s="79"/>
      <c r="AA666" s="79"/>
      <c r="AB666" s="79"/>
      <c r="AC666" s="79"/>
      <c r="AD666" s="79"/>
      <c r="AE666" s="79"/>
      <c r="AF666" s="79"/>
      <c r="AG666" s="79"/>
      <c r="AH666" s="79"/>
      <c r="AI666" s="79"/>
      <c r="AJ666" s="79"/>
      <c r="AK666" s="79"/>
      <c r="AL666" s="79"/>
      <c r="AM666" s="79"/>
    </row>
    <row r="667" spans="1:39" ht="15.75" customHeight="1">
      <c r="A667" s="29"/>
      <c r="B667" s="79"/>
      <c r="C667" s="79"/>
      <c r="D667" s="29"/>
      <c r="E667" s="79"/>
      <c r="F667" s="79"/>
      <c r="G667" s="79"/>
      <c r="H667" s="79"/>
      <c r="I667" s="79"/>
      <c r="J667" s="79"/>
      <c r="K667" s="79"/>
      <c r="L667" s="79"/>
      <c r="M667" s="79"/>
      <c r="N667" s="79"/>
      <c r="O667" s="79"/>
      <c r="P667" s="79"/>
      <c r="Q667" s="79"/>
      <c r="R667" s="79"/>
      <c r="S667" s="79"/>
      <c r="T667" s="79"/>
      <c r="U667" s="79"/>
      <c r="V667" s="79"/>
      <c r="W667" s="79"/>
      <c r="X667" s="79"/>
      <c r="Y667" s="79"/>
      <c r="Z667" s="79"/>
      <c r="AA667" s="79"/>
      <c r="AB667" s="79"/>
      <c r="AC667" s="79"/>
      <c r="AD667" s="79"/>
      <c r="AE667" s="79"/>
      <c r="AF667" s="79"/>
      <c r="AG667" s="79"/>
      <c r="AH667" s="79"/>
      <c r="AI667" s="79"/>
      <c r="AJ667" s="79"/>
      <c r="AK667" s="79"/>
      <c r="AL667" s="79"/>
      <c r="AM667" s="79"/>
    </row>
    <row r="668" spans="1:39" ht="15.75" customHeight="1">
      <c r="A668" s="29"/>
      <c r="B668" s="79"/>
      <c r="C668" s="79"/>
      <c r="D668" s="29"/>
      <c r="E668" s="79"/>
      <c r="F668" s="79"/>
      <c r="G668" s="79"/>
      <c r="H668" s="79"/>
      <c r="I668" s="79"/>
      <c r="J668" s="79"/>
      <c r="K668" s="79"/>
      <c r="L668" s="79"/>
      <c r="M668" s="79"/>
      <c r="N668" s="79"/>
      <c r="O668" s="79"/>
      <c r="P668" s="79"/>
      <c r="Q668" s="79"/>
      <c r="R668" s="79"/>
      <c r="S668" s="79"/>
      <c r="T668" s="79"/>
      <c r="U668" s="79"/>
      <c r="V668" s="79"/>
      <c r="W668" s="79"/>
      <c r="X668" s="79"/>
      <c r="Y668" s="79"/>
      <c r="Z668" s="79"/>
      <c r="AA668" s="79"/>
      <c r="AB668" s="79"/>
      <c r="AC668" s="79"/>
      <c r="AD668" s="79"/>
      <c r="AE668" s="79"/>
      <c r="AF668" s="79"/>
      <c r="AG668" s="79"/>
      <c r="AH668" s="79"/>
      <c r="AI668" s="79"/>
      <c r="AJ668" s="79"/>
      <c r="AK668" s="79"/>
      <c r="AL668" s="79"/>
      <c r="AM668" s="79"/>
    </row>
    <row r="669" spans="1:39" ht="15.75" customHeight="1">
      <c r="A669" s="29"/>
      <c r="B669" s="79"/>
      <c r="C669" s="79"/>
      <c r="D669" s="29"/>
      <c r="E669" s="79"/>
      <c r="F669" s="79"/>
      <c r="G669" s="79"/>
      <c r="H669" s="79"/>
      <c r="I669" s="79"/>
      <c r="J669" s="79"/>
      <c r="K669" s="79"/>
      <c r="L669" s="79"/>
      <c r="M669" s="79"/>
      <c r="N669" s="79"/>
      <c r="O669" s="79"/>
      <c r="P669" s="79"/>
      <c r="Q669" s="79"/>
      <c r="R669" s="79"/>
      <c r="S669" s="79"/>
      <c r="T669" s="79"/>
      <c r="U669" s="79"/>
      <c r="V669" s="79"/>
      <c r="W669" s="79"/>
      <c r="X669" s="79"/>
      <c r="Y669" s="79"/>
      <c r="Z669" s="79"/>
      <c r="AA669" s="79"/>
      <c r="AB669" s="79"/>
      <c r="AC669" s="79"/>
      <c r="AD669" s="79"/>
      <c r="AE669" s="79"/>
      <c r="AF669" s="79"/>
      <c r="AG669" s="79"/>
      <c r="AH669" s="79"/>
      <c r="AI669" s="79"/>
      <c r="AJ669" s="79"/>
      <c r="AK669" s="79"/>
      <c r="AL669" s="79"/>
      <c r="AM669" s="79"/>
    </row>
    <row r="670" spans="1:39" ht="15.75" customHeight="1">
      <c r="A670" s="29"/>
      <c r="B670" s="79"/>
      <c r="C670" s="79"/>
      <c r="D670" s="29"/>
      <c r="E670" s="79"/>
      <c r="F670" s="79"/>
      <c r="G670" s="79"/>
      <c r="H670" s="79"/>
      <c r="I670" s="79"/>
      <c r="J670" s="79"/>
      <c r="K670" s="79"/>
      <c r="L670" s="79"/>
      <c r="M670" s="79"/>
      <c r="N670" s="79"/>
      <c r="O670" s="79"/>
      <c r="P670" s="79"/>
      <c r="Q670" s="79"/>
      <c r="R670" s="79"/>
      <c r="S670" s="79"/>
      <c r="T670" s="79"/>
      <c r="U670" s="79"/>
      <c r="V670" s="79"/>
      <c r="W670" s="79"/>
      <c r="X670" s="79"/>
      <c r="Y670" s="79"/>
      <c r="Z670" s="79"/>
      <c r="AA670" s="79"/>
      <c r="AB670" s="79"/>
      <c r="AC670" s="79"/>
      <c r="AD670" s="79"/>
      <c r="AE670" s="79"/>
      <c r="AF670" s="79"/>
      <c r="AG670" s="79"/>
      <c r="AH670" s="79"/>
      <c r="AI670" s="79"/>
      <c r="AJ670" s="79"/>
      <c r="AK670" s="79"/>
      <c r="AL670" s="79"/>
      <c r="AM670" s="79"/>
    </row>
    <row r="671" spans="1:39" ht="15.75" customHeight="1">
      <c r="A671" s="29"/>
      <c r="B671" s="79"/>
      <c r="C671" s="79"/>
      <c r="D671" s="29"/>
      <c r="E671" s="79"/>
      <c r="F671" s="79"/>
      <c r="G671" s="79"/>
      <c r="H671" s="79"/>
      <c r="I671" s="79"/>
      <c r="J671" s="79"/>
      <c r="K671" s="79"/>
      <c r="L671" s="79"/>
      <c r="M671" s="79"/>
      <c r="N671" s="79"/>
      <c r="O671" s="79"/>
      <c r="P671" s="79"/>
      <c r="Q671" s="79"/>
      <c r="R671" s="79"/>
      <c r="S671" s="79"/>
      <c r="T671" s="79"/>
      <c r="U671" s="79"/>
      <c r="V671" s="79"/>
      <c r="W671" s="79"/>
      <c r="X671" s="79"/>
      <c r="Y671" s="79"/>
      <c r="Z671" s="79"/>
      <c r="AA671" s="79"/>
      <c r="AB671" s="79"/>
      <c r="AC671" s="79"/>
      <c r="AD671" s="79"/>
      <c r="AE671" s="79"/>
      <c r="AF671" s="79"/>
      <c r="AG671" s="79"/>
      <c r="AH671" s="79"/>
      <c r="AI671" s="79"/>
      <c r="AJ671" s="79"/>
      <c r="AK671" s="79"/>
      <c r="AL671" s="79"/>
      <c r="AM671" s="79"/>
    </row>
    <row r="672" spans="1:39" ht="15.75" customHeight="1">
      <c r="A672" s="29"/>
      <c r="B672" s="79"/>
      <c r="C672" s="79"/>
      <c r="D672" s="29"/>
      <c r="E672" s="79"/>
      <c r="F672" s="79"/>
      <c r="G672" s="79"/>
      <c r="H672" s="79"/>
      <c r="I672" s="79"/>
      <c r="J672" s="79"/>
      <c r="K672" s="79"/>
      <c r="L672" s="79"/>
      <c r="M672" s="79"/>
      <c r="N672" s="79"/>
      <c r="O672" s="79"/>
      <c r="P672" s="79"/>
      <c r="Q672" s="79"/>
      <c r="R672" s="79"/>
      <c r="S672" s="79"/>
      <c r="T672" s="79"/>
      <c r="U672" s="79"/>
      <c r="V672" s="79"/>
      <c r="W672" s="79"/>
      <c r="X672" s="79"/>
      <c r="Y672" s="79"/>
      <c r="Z672" s="79"/>
      <c r="AA672" s="79"/>
      <c r="AB672" s="79"/>
      <c r="AC672" s="79"/>
      <c r="AD672" s="79"/>
      <c r="AE672" s="79"/>
      <c r="AF672" s="79"/>
      <c r="AG672" s="79"/>
      <c r="AH672" s="79"/>
      <c r="AI672" s="79"/>
      <c r="AJ672" s="79"/>
      <c r="AK672" s="79"/>
      <c r="AL672" s="79"/>
      <c r="AM672" s="79"/>
    </row>
    <row r="673" spans="1:39" ht="15.75" customHeight="1">
      <c r="A673" s="29"/>
      <c r="B673" s="79"/>
      <c r="C673" s="79"/>
      <c r="D673" s="29"/>
      <c r="E673" s="79"/>
      <c r="F673" s="79"/>
      <c r="G673" s="79"/>
      <c r="H673" s="79"/>
      <c r="I673" s="79"/>
      <c r="J673" s="79"/>
      <c r="K673" s="79"/>
      <c r="L673" s="79"/>
      <c r="M673" s="79"/>
      <c r="N673" s="79"/>
      <c r="O673" s="79"/>
      <c r="P673" s="79"/>
      <c r="Q673" s="79"/>
      <c r="R673" s="79"/>
      <c r="S673" s="79"/>
      <c r="T673" s="79"/>
      <c r="U673" s="79"/>
      <c r="V673" s="79"/>
      <c r="W673" s="79"/>
      <c r="X673" s="79"/>
      <c r="Y673" s="79"/>
      <c r="Z673" s="79"/>
      <c r="AA673" s="79"/>
      <c r="AB673" s="79"/>
      <c r="AC673" s="79"/>
      <c r="AD673" s="79"/>
      <c r="AE673" s="79"/>
      <c r="AF673" s="79"/>
      <c r="AG673" s="79"/>
      <c r="AH673" s="79"/>
      <c r="AI673" s="79"/>
      <c r="AJ673" s="79"/>
      <c r="AK673" s="79"/>
      <c r="AL673" s="79"/>
      <c r="AM673" s="79"/>
    </row>
    <row r="674" spans="1:39" ht="15.75" customHeight="1">
      <c r="A674" s="29"/>
      <c r="B674" s="79"/>
      <c r="C674" s="79"/>
      <c r="D674" s="29"/>
      <c r="E674" s="79"/>
      <c r="F674" s="79"/>
      <c r="G674" s="79"/>
      <c r="H674" s="79"/>
      <c r="I674" s="79"/>
      <c r="J674" s="79"/>
      <c r="K674" s="79"/>
      <c r="L674" s="79"/>
      <c r="M674" s="79"/>
      <c r="N674" s="79"/>
      <c r="O674" s="79"/>
      <c r="P674" s="79"/>
      <c r="Q674" s="79"/>
      <c r="R674" s="79"/>
      <c r="S674" s="79"/>
      <c r="T674" s="79"/>
      <c r="U674" s="79"/>
      <c r="V674" s="79"/>
      <c r="W674" s="79"/>
      <c r="X674" s="79"/>
      <c r="Y674" s="79"/>
      <c r="Z674" s="79"/>
      <c r="AA674" s="79"/>
      <c r="AB674" s="79"/>
      <c r="AC674" s="79"/>
      <c r="AD674" s="79"/>
      <c r="AE674" s="79"/>
      <c r="AF674" s="79"/>
      <c r="AG674" s="79"/>
      <c r="AH674" s="79"/>
      <c r="AI674" s="79"/>
      <c r="AJ674" s="79"/>
      <c r="AK674" s="79"/>
      <c r="AL674" s="79"/>
      <c r="AM674" s="79"/>
    </row>
    <row r="675" spans="1:39" ht="15.75" customHeight="1">
      <c r="A675" s="29"/>
      <c r="B675" s="79"/>
      <c r="C675" s="79"/>
      <c r="D675" s="29"/>
      <c r="E675" s="79"/>
      <c r="F675" s="79"/>
      <c r="G675" s="79"/>
      <c r="H675" s="79"/>
      <c r="I675" s="79"/>
      <c r="J675" s="79"/>
      <c r="K675" s="79"/>
      <c r="L675" s="79"/>
      <c r="M675" s="79"/>
      <c r="N675" s="79"/>
      <c r="O675" s="79"/>
      <c r="P675" s="79"/>
      <c r="Q675" s="79"/>
      <c r="R675" s="79"/>
      <c r="S675" s="79"/>
      <c r="T675" s="79"/>
      <c r="U675" s="79"/>
      <c r="V675" s="79"/>
      <c r="W675" s="79"/>
      <c r="X675" s="79"/>
      <c r="Y675" s="79"/>
      <c r="Z675" s="79"/>
      <c r="AA675" s="79"/>
      <c r="AB675" s="79"/>
      <c r="AC675" s="79"/>
      <c r="AD675" s="79"/>
      <c r="AE675" s="79"/>
      <c r="AF675" s="79"/>
      <c r="AG675" s="79"/>
      <c r="AH675" s="79"/>
      <c r="AI675" s="79"/>
      <c r="AJ675" s="79"/>
      <c r="AK675" s="79"/>
      <c r="AL675" s="79"/>
      <c r="AM675" s="79"/>
    </row>
    <row r="676" spans="1:39" ht="15.75" customHeight="1">
      <c r="A676" s="29"/>
      <c r="B676" s="79"/>
      <c r="C676" s="79"/>
      <c r="D676" s="29"/>
      <c r="E676" s="79"/>
      <c r="F676" s="79"/>
      <c r="G676" s="79"/>
      <c r="H676" s="79"/>
      <c r="I676" s="79"/>
      <c r="J676" s="79"/>
      <c r="K676" s="79"/>
      <c r="L676" s="79"/>
      <c r="M676" s="79"/>
      <c r="N676" s="79"/>
      <c r="O676" s="79"/>
      <c r="P676" s="79"/>
      <c r="Q676" s="79"/>
      <c r="R676" s="79"/>
      <c r="S676" s="79"/>
      <c r="T676" s="79"/>
      <c r="U676" s="79"/>
      <c r="V676" s="79"/>
      <c r="W676" s="79"/>
      <c r="X676" s="79"/>
      <c r="Y676" s="79"/>
      <c r="Z676" s="79"/>
      <c r="AA676" s="79"/>
      <c r="AB676" s="79"/>
      <c r="AC676" s="79"/>
      <c r="AD676" s="79"/>
      <c r="AE676" s="79"/>
      <c r="AF676" s="79"/>
      <c r="AG676" s="79"/>
      <c r="AH676" s="79"/>
      <c r="AI676" s="79"/>
      <c r="AJ676" s="79"/>
      <c r="AK676" s="79"/>
      <c r="AL676" s="79"/>
      <c r="AM676" s="79"/>
    </row>
    <row r="677" spans="1:39" ht="15.75" customHeight="1">
      <c r="A677" s="29"/>
      <c r="B677" s="79"/>
      <c r="C677" s="79"/>
      <c r="D677" s="29"/>
      <c r="E677" s="79"/>
      <c r="F677" s="79"/>
      <c r="G677" s="79"/>
      <c r="H677" s="79"/>
      <c r="I677" s="79"/>
      <c r="J677" s="79"/>
      <c r="K677" s="79"/>
      <c r="L677" s="79"/>
      <c r="M677" s="79"/>
      <c r="N677" s="79"/>
      <c r="O677" s="79"/>
      <c r="P677" s="79"/>
      <c r="Q677" s="79"/>
      <c r="R677" s="79"/>
      <c r="S677" s="79"/>
      <c r="T677" s="79"/>
      <c r="U677" s="79"/>
      <c r="V677" s="79"/>
      <c r="W677" s="79"/>
      <c r="X677" s="79"/>
      <c r="Y677" s="79"/>
      <c r="Z677" s="79"/>
      <c r="AA677" s="79"/>
      <c r="AB677" s="79"/>
      <c r="AC677" s="79"/>
      <c r="AD677" s="79"/>
      <c r="AE677" s="79"/>
      <c r="AF677" s="79"/>
      <c r="AG677" s="79"/>
      <c r="AH677" s="79"/>
      <c r="AI677" s="79"/>
      <c r="AJ677" s="79"/>
      <c r="AK677" s="79"/>
      <c r="AL677" s="79"/>
      <c r="AM677" s="79"/>
    </row>
    <row r="678" spans="1:39" ht="15.75" customHeight="1">
      <c r="A678" s="29"/>
      <c r="B678" s="79"/>
      <c r="C678" s="79"/>
      <c r="D678" s="29"/>
      <c r="E678" s="79"/>
      <c r="F678" s="79"/>
      <c r="G678" s="79"/>
      <c r="H678" s="79"/>
      <c r="I678" s="79"/>
      <c r="J678" s="79"/>
      <c r="K678" s="79"/>
      <c r="L678" s="79"/>
      <c r="M678" s="79"/>
      <c r="N678" s="79"/>
      <c r="O678" s="79"/>
      <c r="P678" s="79"/>
      <c r="Q678" s="79"/>
      <c r="R678" s="79"/>
      <c r="S678" s="79"/>
      <c r="T678" s="79"/>
      <c r="U678" s="79"/>
      <c r="V678" s="79"/>
      <c r="W678" s="79"/>
      <c r="X678" s="79"/>
      <c r="Y678" s="79"/>
      <c r="Z678" s="79"/>
      <c r="AA678" s="79"/>
      <c r="AB678" s="79"/>
      <c r="AC678" s="79"/>
      <c r="AD678" s="79"/>
      <c r="AE678" s="79"/>
      <c r="AF678" s="79"/>
      <c r="AG678" s="79"/>
      <c r="AH678" s="79"/>
      <c r="AI678" s="79"/>
      <c r="AJ678" s="79"/>
      <c r="AK678" s="79"/>
      <c r="AL678" s="79"/>
      <c r="AM678" s="79"/>
    </row>
    <row r="679" spans="1:39" ht="15.75" customHeight="1">
      <c r="A679" s="29"/>
      <c r="B679" s="79"/>
      <c r="C679" s="79"/>
      <c r="D679" s="29"/>
      <c r="E679" s="79"/>
      <c r="F679" s="79"/>
      <c r="G679" s="79"/>
      <c r="H679" s="79"/>
      <c r="I679" s="79"/>
      <c r="J679" s="79"/>
      <c r="K679" s="79"/>
      <c r="L679" s="79"/>
      <c r="M679" s="79"/>
      <c r="N679" s="79"/>
      <c r="O679" s="79"/>
      <c r="P679" s="79"/>
      <c r="Q679" s="79"/>
      <c r="R679" s="79"/>
      <c r="S679" s="79"/>
      <c r="T679" s="79"/>
      <c r="U679" s="79"/>
      <c r="V679" s="79"/>
      <c r="W679" s="79"/>
      <c r="X679" s="79"/>
      <c r="Y679" s="79"/>
      <c r="Z679" s="79"/>
      <c r="AA679" s="79"/>
      <c r="AB679" s="79"/>
      <c r="AC679" s="79"/>
      <c r="AD679" s="79"/>
      <c r="AE679" s="79"/>
      <c r="AF679" s="79"/>
      <c r="AG679" s="79"/>
      <c r="AH679" s="79"/>
      <c r="AI679" s="79"/>
      <c r="AJ679" s="79"/>
      <c r="AK679" s="79"/>
      <c r="AL679" s="79"/>
      <c r="AM679" s="79"/>
    </row>
    <row r="680" spans="1:39" ht="15.75" customHeight="1">
      <c r="A680" s="29"/>
      <c r="B680" s="79"/>
      <c r="C680" s="79"/>
      <c r="D680" s="29"/>
      <c r="E680" s="79"/>
      <c r="F680" s="79"/>
      <c r="G680" s="79"/>
      <c r="H680" s="79"/>
      <c r="I680" s="79"/>
      <c r="J680" s="79"/>
      <c r="K680" s="79"/>
      <c r="L680" s="79"/>
      <c r="M680" s="79"/>
      <c r="N680" s="79"/>
      <c r="O680" s="79"/>
      <c r="P680" s="79"/>
      <c r="Q680" s="79"/>
      <c r="R680" s="79"/>
      <c r="S680" s="79"/>
      <c r="T680" s="79"/>
      <c r="U680" s="79"/>
      <c r="V680" s="79"/>
      <c r="W680" s="79"/>
      <c r="X680" s="79"/>
      <c r="Y680" s="79"/>
      <c r="Z680" s="79"/>
      <c r="AA680" s="79"/>
      <c r="AB680" s="79"/>
      <c r="AC680" s="79"/>
      <c r="AD680" s="79"/>
      <c r="AE680" s="79"/>
      <c r="AF680" s="79"/>
      <c r="AG680" s="79"/>
      <c r="AH680" s="79"/>
      <c r="AI680" s="79"/>
      <c r="AJ680" s="79"/>
      <c r="AK680" s="79"/>
      <c r="AL680" s="79"/>
      <c r="AM680" s="79"/>
    </row>
    <row r="681" spans="1:39" ht="15.75" customHeight="1">
      <c r="A681" s="29"/>
      <c r="B681" s="79"/>
      <c r="C681" s="79"/>
      <c r="D681" s="29"/>
      <c r="E681" s="79"/>
      <c r="F681" s="79"/>
      <c r="G681" s="79"/>
      <c r="H681" s="79"/>
      <c r="I681" s="79"/>
      <c r="J681" s="79"/>
      <c r="K681" s="79"/>
      <c r="L681" s="79"/>
      <c r="M681" s="79"/>
      <c r="N681" s="79"/>
      <c r="O681" s="79"/>
      <c r="P681" s="79"/>
      <c r="Q681" s="79"/>
      <c r="R681" s="79"/>
      <c r="S681" s="79"/>
      <c r="T681" s="79"/>
      <c r="U681" s="79"/>
      <c r="V681" s="79"/>
      <c r="W681" s="79"/>
      <c r="X681" s="79"/>
      <c r="Y681" s="79"/>
      <c r="Z681" s="79"/>
      <c r="AA681" s="79"/>
      <c r="AB681" s="79"/>
      <c r="AC681" s="79"/>
      <c r="AD681" s="79"/>
      <c r="AE681" s="79"/>
      <c r="AF681" s="79"/>
      <c r="AG681" s="79"/>
      <c r="AH681" s="79"/>
      <c r="AI681" s="79"/>
      <c r="AJ681" s="79"/>
      <c r="AK681" s="79"/>
      <c r="AL681" s="79"/>
      <c r="AM681" s="79"/>
    </row>
    <row r="682" spans="1:39" ht="15.75" customHeight="1">
      <c r="A682" s="29"/>
      <c r="B682" s="79"/>
      <c r="C682" s="79"/>
      <c r="D682" s="29"/>
      <c r="E682" s="79"/>
      <c r="F682" s="79"/>
      <c r="G682" s="79"/>
      <c r="H682" s="79"/>
      <c r="I682" s="79"/>
      <c r="J682" s="79"/>
      <c r="K682" s="79"/>
      <c r="L682" s="79"/>
      <c r="M682" s="79"/>
      <c r="N682" s="79"/>
      <c r="O682" s="79"/>
      <c r="P682" s="79"/>
      <c r="Q682" s="79"/>
      <c r="R682" s="79"/>
      <c r="S682" s="79"/>
      <c r="T682" s="79"/>
      <c r="U682" s="79"/>
      <c r="V682" s="79"/>
      <c r="W682" s="79"/>
      <c r="X682" s="79"/>
      <c r="Y682" s="79"/>
      <c r="Z682" s="79"/>
      <c r="AA682" s="79"/>
      <c r="AB682" s="79"/>
      <c r="AC682" s="79"/>
      <c r="AD682" s="79"/>
      <c r="AE682" s="79"/>
      <c r="AF682" s="79"/>
      <c r="AG682" s="79"/>
      <c r="AH682" s="79"/>
      <c r="AI682" s="79"/>
      <c r="AJ682" s="79"/>
      <c r="AK682" s="79"/>
      <c r="AL682" s="79"/>
      <c r="AM682" s="79"/>
    </row>
    <row r="683" spans="1:39" ht="15.75" customHeight="1">
      <c r="A683" s="29"/>
      <c r="B683" s="79"/>
      <c r="C683" s="79"/>
      <c r="D683" s="29"/>
      <c r="E683" s="79"/>
      <c r="F683" s="79"/>
      <c r="G683" s="79"/>
      <c r="H683" s="79"/>
      <c r="I683" s="79"/>
      <c r="J683" s="79"/>
      <c r="K683" s="79"/>
      <c r="L683" s="79"/>
      <c r="M683" s="79"/>
      <c r="N683" s="79"/>
      <c r="O683" s="79"/>
      <c r="P683" s="79"/>
      <c r="Q683" s="79"/>
      <c r="R683" s="79"/>
      <c r="S683" s="79"/>
      <c r="T683" s="79"/>
      <c r="U683" s="79"/>
      <c r="V683" s="79"/>
      <c r="W683" s="79"/>
      <c r="X683" s="79"/>
      <c r="Y683" s="79"/>
      <c r="Z683" s="79"/>
      <c r="AA683" s="79"/>
      <c r="AB683" s="79"/>
      <c r="AC683" s="79"/>
      <c r="AD683" s="79"/>
      <c r="AE683" s="79"/>
      <c r="AF683" s="79"/>
      <c r="AG683" s="79"/>
      <c r="AH683" s="79"/>
      <c r="AI683" s="79"/>
      <c r="AJ683" s="79"/>
      <c r="AK683" s="79"/>
      <c r="AL683" s="79"/>
      <c r="AM683" s="79"/>
    </row>
    <row r="684" spans="1:39" ht="15.75" customHeight="1">
      <c r="A684" s="29"/>
      <c r="B684" s="79"/>
      <c r="C684" s="79"/>
      <c r="D684" s="29"/>
      <c r="E684" s="79"/>
      <c r="F684" s="79"/>
      <c r="G684" s="79"/>
      <c r="H684" s="79"/>
      <c r="I684" s="79"/>
      <c r="J684" s="79"/>
      <c r="K684" s="79"/>
      <c r="L684" s="79"/>
      <c r="M684" s="79"/>
      <c r="N684" s="79"/>
      <c r="O684" s="79"/>
      <c r="P684" s="79"/>
      <c r="Q684" s="79"/>
      <c r="R684" s="79"/>
      <c r="S684" s="79"/>
      <c r="T684" s="79"/>
      <c r="U684" s="79"/>
      <c r="V684" s="79"/>
      <c r="W684" s="79"/>
      <c r="X684" s="79"/>
      <c r="Y684" s="79"/>
      <c r="Z684" s="79"/>
      <c r="AA684" s="79"/>
      <c r="AB684" s="79"/>
      <c r="AC684" s="79"/>
      <c r="AD684" s="79"/>
      <c r="AE684" s="79"/>
      <c r="AF684" s="79"/>
      <c r="AG684" s="79"/>
      <c r="AH684" s="79"/>
      <c r="AI684" s="79"/>
      <c r="AJ684" s="79"/>
      <c r="AK684" s="79"/>
      <c r="AL684" s="79"/>
      <c r="AM684" s="79"/>
    </row>
    <row r="685" spans="1:39" ht="15.75" customHeight="1">
      <c r="A685" s="29"/>
      <c r="B685" s="79"/>
      <c r="C685" s="79"/>
      <c r="D685" s="29"/>
      <c r="E685" s="79"/>
      <c r="F685" s="79"/>
      <c r="G685" s="79"/>
      <c r="H685" s="79"/>
      <c r="I685" s="79"/>
      <c r="J685" s="79"/>
      <c r="K685" s="79"/>
      <c r="L685" s="79"/>
      <c r="M685" s="79"/>
      <c r="N685" s="79"/>
      <c r="O685" s="79"/>
      <c r="P685" s="79"/>
      <c r="Q685" s="79"/>
      <c r="R685" s="79"/>
      <c r="S685" s="79"/>
      <c r="T685" s="79"/>
      <c r="U685" s="79"/>
      <c r="V685" s="79"/>
      <c r="W685" s="79"/>
      <c r="X685" s="79"/>
      <c r="Y685" s="79"/>
      <c r="Z685" s="79"/>
      <c r="AA685" s="79"/>
      <c r="AB685" s="79"/>
      <c r="AC685" s="79"/>
      <c r="AD685" s="79"/>
      <c r="AE685" s="79"/>
      <c r="AF685" s="79"/>
      <c r="AG685" s="79"/>
      <c r="AH685" s="79"/>
      <c r="AI685" s="79"/>
      <c r="AJ685" s="79"/>
      <c r="AK685" s="79"/>
      <c r="AL685" s="79"/>
      <c r="AM685" s="79"/>
    </row>
    <row r="686" spans="1:39" ht="15.75" customHeight="1">
      <c r="A686" s="29"/>
      <c r="B686" s="79"/>
      <c r="C686" s="79"/>
      <c r="D686" s="29"/>
      <c r="E686" s="79"/>
      <c r="F686" s="79"/>
      <c r="G686" s="79"/>
      <c r="H686" s="79"/>
      <c r="I686" s="79"/>
      <c r="J686" s="79"/>
      <c r="K686" s="79"/>
      <c r="L686" s="79"/>
      <c r="M686" s="79"/>
      <c r="N686" s="79"/>
      <c r="O686" s="79"/>
      <c r="P686" s="79"/>
      <c r="Q686" s="79"/>
      <c r="R686" s="79"/>
      <c r="S686" s="79"/>
      <c r="T686" s="79"/>
      <c r="U686" s="79"/>
      <c r="V686" s="79"/>
      <c r="W686" s="79"/>
      <c r="X686" s="79"/>
      <c r="Y686" s="79"/>
      <c r="Z686" s="79"/>
      <c r="AA686" s="79"/>
      <c r="AB686" s="79"/>
      <c r="AC686" s="79"/>
      <c r="AD686" s="79"/>
      <c r="AE686" s="79"/>
      <c r="AF686" s="79"/>
      <c r="AG686" s="79"/>
      <c r="AH686" s="79"/>
      <c r="AI686" s="79"/>
      <c r="AJ686" s="79"/>
      <c r="AK686" s="79"/>
      <c r="AL686" s="79"/>
      <c r="AM686" s="79"/>
    </row>
    <row r="687" spans="1:39" ht="15.75" customHeight="1">
      <c r="A687" s="29"/>
      <c r="B687" s="79"/>
      <c r="C687" s="79"/>
      <c r="D687" s="29"/>
      <c r="E687" s="79"/>
      <c r="F687" s="79"/>
      <c r="G687" s="79"/>
      <c r="H687" s="79"/>
      <c r="I687" s="79"/>
      <c r="J687" s="79"/>
      <c r="K687" s="79"/>
      <c r="L687" s="79"/>
      <c r="M687" s="79"/>
      <c r="N687" s="79"/>
      <c r="O687" s="79"/>
      <c r="P687" s="79"/>
      <c r="Q687" s="79"/>
      <c r="R687" s="79"/>
      <c r="S687" s="79"/>
      <c r="T687" s="79"/>
      <c r="U687" s="79"/>
      <c r="V687" s="79"/>
      <c r="W687" s="79"/>
      <c r="X687" s="79"/>
      <c r="Y687" s="79"/>
      <c r="Z687" s="79"/>
      <c r="AA687" s="79"/>
      <c r="AB687" s="79"/>
      <c r="AC687" s="79"/>
      <c r="AD687" s="79"/>
      <c r="AE687" s="79"/>
      <c r="AF687" s="79"/>
      <c r="AG687" s="79"/>
      <c r="AH687" s="79"/>
      <c r="AI687" s="79"/>
      <c r="AJ687" s="79"/>
      <c r="AK687" s="79"/>
      <c r="AL687" s="79"/>
      <c r="AM687" s="79"/>
    </row>
    <row r="688" spans="1:39" ht="15.75" customHeight="1">
      <c r="A688" s="29"/>
      <c r="B688" s="79"/>
      <c r="C688" s="79"/>
      <c r="D688" s="29"/>
      <c r="E688" s="79"/>
      <c r="F688" s="79"/>
      <c r="G688" s="79"/>
      <c r="H688" s="79"/>
      <c r="I688" s="79"/>
      <c r="J688" s="79"/>
      <c r="K688" s="79"/>
      <c r="L688" s="79"/>
      <c r="M688" s="79"/>
      <c r="N688" s="79"/>
      <c r="O688" s="79"/>
      <c r="P688" s="79"/>
      <c r="Q688" s="79"/>
      <c r="R688" s="79"/>
      <c r="S688" s="79"/>
      <c r="T688" s="79"/>
      <c r="U688" s="79"/>
      <c r="V688" s="79"/>
      <c r="W688" s="79"/>
      <c r="X688" s="79"/>
      <c r="Y688" s="79"/>
      <c r="Z688" s="79"/>
      <c r="AA688" s="79"/>
      <c r="AB688" s="79"/>
      <c r="AC688" s="79"/>
      <c r="AD688" s="79"/>
      <c r="AE688" s="79"/>
      <c r="AF688" s="79"/>
      <c r="AG688" s="79"/>
      <c r="AH688" s="79"/>
      <c r="AI688" s="79"/>
      <c r="AJ688" s="79"/>
      <c r="AK688" s="79"/>
      <c r="AL688" s="79"/>
      <c r="AM688" s="79"/>
    </row>
    <row r="689" spans="1:39" ht="15.75" customHeight="1">
      <c r="A689" s="29"/>
      <c r="B689" s="79"/>
      <c r="C689" s="79"/>
      <c r="D689" s="29"/>
      <c r="E689" s="79"/>
      <c r="F689" s="79"/>
      <c r="G689" s="79"/>
      <c r="H689" s="79"/>
      <c r="I689" s="79"/>
      <c r="J689" s="79"/>
      <c r="K689" s="79"/>
      <c r="L689" s="79"/>
      <c r="M689" s="79"/>
      <c r="N689" s="79"/>
      <c r="O689" s="79"/>
      <c r="P689" s="79"/>
      <c r="Q689" s="79"/>
      <c r="R689" s="79"/>
      <c r="S689" s="79"/>
      <c r="T689" s="79"/>
      <c r="U689" s="79"/>
      <c r="V689" s="79"/>
      <c r="W689" s="79"/>
      <c r="X689" s="79"/>
      <c r="Y689" s="79"/>
      <c r="Z689" s="79"/>
      <c r="AA689" s="79"/>
      <c r="AB689" s="79"/>
      <c r="AC689" s="79"/>
      <c r="AD689" s="79"/>
      <c r="AE689" s="79"/>
      <c r="AF689" s="79"/>
      <c r="AG689" s="79"/>
      <c r="AH689" s="79"/>
      <c r="AI689" s="79"/>
      <c r="AJ689" s="79"/>
      <c r="AK689" s="79"/>
      <c r="AL689" s="79"/>
      <c r="AM689" s="79"/>
    </row>
    <row r="690" spans="1:39" ht="15.75" customHeight="1">
      <c r="A690" s="29"/>
      <c r="B690" s="79"/>
      <c r="C690" s="79"/>
      <c r="D690" s="29"/>
      <c r="E690" s="79"/>
      <c r="F690" s="79"/>
      <c r="G690" s="79"/>
      <c r="H690" s="79"/>
      <c r="I690" s="79"/>
      <c r="J690" s="79"/>
      <c r="K690" s="79"/>
      <c r="L690" s="79"/>
      <c r="M690" s="79"/>
      <c r="N690" s="79"/>
      <c r="O690" s="79"/>
      <c r="P690" s="79"/>
      <c r="Q690" s="79"/>
      <c r="R690" s="79"/>
      <c r="S690" s="79"/>
      <c r="T690" s="79"/>
      <c r="U690" s="79"/>
      <c r="V690" s="79"/>
      <c r="W690" s="79"/>
      <c r="X690" s="79"/>
      <c r="Y690" s="79"/>
      <c r="Z690" s="79"/>
      <c r="AA690" s="79"/>
      <c r="AB690" s="79"/>
      <c r="AC690" s="79"/>
      <c r="AD690" s="79"/>
      <c r="AE690" s="79"/>
      <c r="AF690" s="79"/>
      <c r="AG690" s="79"/>
      <c r="AH690" s="79"/>
      <c r="AI690" s="79"/>
      <c r="AJ690" s="79"/>
      <c r="AK690" s="79"/>
      <c r="AL690" s="79"/>
      <c r="AM690" s="79"/>
    </row>
    <row r="691" spans="1:39" ht="15.75" customHeight="1">
      <c r="A691" s="29"/>
      <c r="B691" s="79"/>
      <c r="C691" s="79"/>
      <c r="D691" s="29"/>
      <c r="E691" s="79"/>
      <c r="F691" s="79"/>
      <c r="G691" s="79"/>
      <c r="H691" s="79"/>
      <c r="I691" s="79"/>
      <c r="J691" s="79"/>
      <c r="K691" s="79"/>
      <c r="L691" s="79"/>
      <c r="M691" s="79"/>
      <c r="N691" s="79"/>
      <c r="O691" s="79"/>
      <c r="P691" s="79"/>
      <c r="Q691" s="79"/>
      <c r="R691" s="79"/>
      <c r="S691" s="79"/>
      <c r="T691" s="79"/>
      <c r="U691" s="79"/>
      <c r="V691" s="79"/>
      <c r="W691" s="79"/>
      <c r="X691" s="79"/>
      <c r="Y691" s="79"/>
      <c r="Z691" s="79"/>
      <c r="AA691" s="79"/>
      <c r="AB691" s="79"/>
      <c r="AC691" s="79"/>
      <c r="AD691" s="79"/>
      <c r="AE691" s="79"/>
      <c r="AF691" s="79"/>
      <c r="AG691" s="79"/>
      <c r="AH691" s="79"/>
      <c r="AI691" s="79"/>
      <c r="AJ691" s="79"/>
      <c r="AK691" s="79"/>
      <c r="AL691" s="79"/>
      <c r="AM691" s="79"/>
    </row>
    <row r="692" spans="1:39" ht="15.75" customHeight="1">
      <c r="A692" s="29"/>
      <c r="B692" s="79"/>
      <c r="C692" s="79"/>
      <c r="D692" s="29"/>
      <c r="E692" s="79"/>
      <c r="F692" s="79"/>
      <c r="G692" s="79"/>
      <c r="H692" s="79"/>
      <c r="I692" s="79"/>
      <c r="J692" s="79"/>
      <c r="K692" s="79"/>
      <c r="L692" s="79"/>
      <c r="M692" s="79"/>
      <c r="N692" s="79"/>
      <c r="O692" s="79"/>
      <c r="P692" s="79"/>
      <c r="Q692" s="79"/>
      <c r="R692" s="79"/>
      <c r="S692" s="79"/>
      <c r="T692" s="79"/>
      <c r="U692" s="79"/>
      <c r="V692" s="79"/>
      <c r="W692" s="79"/>
      <c r="X692" s="79"/>
      <c r="Y692" s="79"/>
      <c r="Z692" s="79"/>
      <c r="AA692" s="79"/>
      <c r="AB692" s="79"/>
      <c r="AC692" s="79"/>
      <c r="AD692" s="79"/>
      <c r="AE692" s="79"/>
      <c r="AF692" s="79"/>
      <c r="AG692" s="79"/>
      <c r="AH692" s="79"/>
      <c r="AI692" s="79"/>
      <c r="AJ692" s="79"/>
      <c r="AK692" s="79"/>
      <c r="AL692" s="79"/>
      <c r="AM692" s="79"/>
    </row>
    <row r="693" spans="1:39" ht="15.75" customHeight="1">
      <c r="A693" s="29"/>
      <c r="B693" s="79"/>
      <c r="C693" s="79"/>
      <c r="D693" s="29"/>
      <c r="E693" s="79"/>
      <c r="F693" s="79"/>
      <c r="G693" s="79"/>
      <c r="H693" s="79"/>
      <c r="I693" s="79"/>
      <c r="J693" s="79"/>
      <c r="K693" s="79"/>
      <c r="L693" s="79"/>
      <c r="M693" s="79"/>
      <c r="N693" s="79"/>
      <c r="O693" s="79"/>
      <c r="P693" s="79"/>
      <c r="Q693" s="79"/>
      <c r="R693" s="79"/>
      <c r="S693" s="79"/>
      <c r="T693" s="79"/>
      <c r="U693" s="79"/>
      <c r="V693" s="79"/>
      <c r="W693" s="79"/>
      <c r="X693" s="79"/>
      <c r="Y693" s="79"/>
      <c r="Z693" s="79"/>
      <c r="AA693" s="79"/>
      <c r="AB693" s="79"/>
      <c r="AC693" s="79"/>
      <c r="AD693" s="79"/>
      <c r="AE693" s="79"/>
      <c r="AF693" s="79"/>
      <c r="AG693" s="79"/>
      <c r="AH693" s="79"/>
      <c r="AI693" s="79"/>
      <c r="AJ693" s="79"/>
      <c r="AK693" s="79"/>
      <c r="AL693" s="79"/>
      <c r="AM693" s="79"/>
    </row>
    <row r="694" spans="1:39" ht="15.75" customHeight="1">
      <c r="A694" s="29"/>
      <c r="B694" s="79"/>
      <c r="C694" s="79"/>
      <c r="D694" s="29"/>
      <c r="E694" s="79"/>
      <c r="F694" s="79"/>
      <c r="G694" s="79"/>
      <c r="H694" s="79"/>
      <c r="I694" s="79"/>
      <c r="J694" s="79"/>
      <c r="K694" s="79"/>
      <c r="L694" s="79"/>
      <c r="M694" s="79"/>
      <c r="N694" s="79"/>
      <c r="O694" s="79"/>
      <c r="P694" s="79"/>
      <c r="Q694" s="79"/>
      <c r="R694" s="79"/>
      <c r="S694" s="79"/>
      <c r="T694" s="79"/>
      <c r="U694" s="79"/>
      <c r="V694" s="79"/>
      <c r="W694" s="79"/>
      <c r="X694" s="79"/>
      <c r="Y694" s="79"/>
      <c r="Z694" s="79"/>
      <c r="AA694" s="79"/>
      <c r="AB694" s="79"/>
      <c r="AC694" s="79"/>
      <c r="AD694" s="79"/>
      <c r="AE694" s="79"/>
      <c r="AF694" s="79"/>
      <c r="AG694" s="79"/>
      <c r="AH694" s="79"/>
      <c r="AI694" s="79"/>
      <c r="AJ694" s="79"/>
      <c r="AK694" s="79"/>
      <c r="AL694" s="79"/>
      <c r="AM694" s="79"/>
    </row>
    <row r="695" spans="1:39" ht="15.75" customHeight="1">
      <c r="A695" s="29"/>
      <c r="B695" s="79"/>
      <c r="C695" s="79"/>
      <c r="D695" s="29"/>
      <c r="E695" s="79"/>
      <c r="F695" s="79"/>
      <c r="G695" s="79"/>
      <c r="H695" s="79"/>
      <c r="I695" s="79"/>
      <c r="J695" s="79"/>
      <c r="K695" s="79"/>
      <c r="L695" s="79"/>
      <c r="M695" s="79"/>
      <c r="N695" s="79"/>
      <c r="O695" s="79"/>
      <c r="P695" s="79"/>
      <c r="Q695" s="79"/>
      <c r="R695" s="79"/>
      <c r="S695" s="79"/>
      <c r="T695" s="79"/>
      <c r="U695" s="79"/>
      <c r="V695" s="79"/>
      <c r="W695" s="79"/>
      <c r="X695" s="79"/>
      <c r="Y695" s="79"/>
      <c r="Z695" s="79"/>
      <c r="AA695" s="79"/>
      <c r="AB695" s="79"/>
      <c r="AC695" s="79"/>
      <c r="AD695" s="79"/>
      <c r="AE695" s="79"/>
      <c r="AF695" s="79"/>
      <c r="AG695" s="79"/>
      <c r="AH695" s="79"/>
      <c r="AI695" s="79"/>
      <c r="AJ695" s="79"/>
      <c r="AK695" s="79"/>
      <c r="AL695" s="79"/>
      <c r="AM695" s="79"/>
    </row>
    <row r="696" spans="1:39" ht="15.75" customHeight="1">
      <c r="A696" s="29"/>
      <c r="B696" s="79"/>
      <c r="C696" s="79"/>
      <c r="D696" s="29"/>
      <c r="E696" s="79"/>
      <c r="F696" s="79"/>
      <c r="G696" s="79"/>
      <c r="H696" s="79"/>
      <c r="I696" s="79"/>
      <c r="J696" s="79"/>
      <c r="K696" s="79"/>
      <c r="L696" s="79"/>
      <c r="M696" s="79"/>
      <c r="N696" s="79"/>
      <c r="O696" s="79"/>
      <c r="P696" s="79"/>
      <c r="Q696" s="79"/>
      <c r="R696" s="79"/>
      <c r="S696" s="79"/>
      <c r="T696" s="79"/>
      <c r="U696" s="79"/>
      <c r="V696" s="79"/>
      <c r="W696" s="79"/>
      <c r="X696" s="79"/>
      <c r="Y696" s="79"/>
      <c r="Z696" s="79"/>
      <c r="AA696" s="79"/>
      <c r="AB696" s="79"/>
      <c r="AC696" s="79"/>
      <c r="AD696" s="79"/>
      <c r="AE696" s="79"/>
      <c r="AF696" s="79"/>
      <c r="AG696" s="79"/>
      <c r="AH696" s="79"/>
      <c r="AI696" s="79"/>
      <c r="AJ696" s="79"/>
      <c r="AK696" s="79"/>
      <c r="AL696" s="79"/>
      <c r="AM696" s="79"/>
    </row>
    <row r="697" spans="1:39" ht="15.75" customHeight="1">
      <c r="A697" s="29"/>
      <c r="B697" s="79"/>
      <c r="C697" s="79"/>
      <c r="D697" s="29"/>
      <c r="E697" s="79"/>
      <c r="F697" s="79"/>
      <c r="G697" s="79"/>
      <c r="H697" s="79"/>
      <c r="I697" s="79"/>
      <c r="J697" s="79"/>
      <c r="K697" s="79"/>
      <c r="L697" s="79"/>
      <c r="M697" s="79"/>
      <c r="N697" s="79"/>
      <c r="O697" s="79"/>
      <c r="P697" s="79"/>
      <c r="Q697" s="79"/>
      <c r="R697" s="79"/>
      <c r="S697" s="79"/>
      <c r="T697" s="79"/>
      <c r="U697" s="79"/>
      <c r="V697" s="79"/>
      <c r="W697" s="79"/>
      <c r="X697" s="79"/>
      <c r="Y697" s="79"/>
      <c r="Z697" s="79"/>
      <c r="AA697" s="79"/>
      <c r="AB697" s="79"/>
      <c r="AC697" s="79"/>
      <c r="AD697" s="79"/>
      <c r="AE697" s="79"/>
      <c r="AF697" s="79"/>
      <c r="AG697" s="79"/>
      <c r="AH697" s="79"/>
      <c r="AI697" s="79"/>
      <c r="AJ697" s="79"/>
      <c r="AK697" s="79"/>
      <c r="AL697" s="79"/>
      <c r="AM697" s="79"/>
    </row>
    <row r="698" spans="1:39" ht="15.75" customHeight="1">
      <c r="A698" s="29"/>
      <c r="B698" s="79"/>
      <c r="C698" s="79"/>
      <c r="D698" s="29"/>
      <c r="E698" s="79"/>
      <c r="F698" s="79"/>
      <c r="G698" s="79"/>
      <c r="H698" s="79"/>
      <c r="I698" s="79"/>
      <c r="J698" s="79"/>
      <c r="K698" s="79"/>
      <c r="L698" s="79"/>
      <c r="M698" s="79"/>
      <c r="N698" s="79"/>
      <c r="O698" s="79"/>
      <c r="P698" s="79"/>
      <c r="Q698" s="79"/>
      <c r="R698" s="79"/>
      <c r="S698" s="79"/>
      <c r="T698" s="79"/>
      <c r="U698" s="79"/>
      <c r="V698" s="79"/>
      <c r="W698" s="79"/>
      <c r="X698" s="79"/>
      <c r="Y698" s="79"/>
      <c r="Z698" s="79"/>
      <c r="AA698" s="79"/>
      <c r="AB698" s="79"/>
      <c r="AC698" s="79"/>
      <c r="AD698" s="79"/>
      <c r="AE698" s="79"/>
      <c r="AF698" s="79"/>
      <c r="AG698" s="79"/>
      <c r="AH698" s="79"/>
      <c r="AI698" s="79"/>
      <c r="AJ698" s="79"/>
      <c r="AK698" s="79"/>
      <c r="AL698" s="79"/>
      <c r="AM698" s="79"/>
    </row>
    <row r="699" spans="1:39" ht="15.75" customHeight="1">
      <c r="A699" s="29"/>
      <c r="B699" s="79"/>
      <c r="C699" s="79"/>
      <c r="D699" s="29"/>
      <c r="E699" s="79"/>
      <c r="F699" s="79"/>
      <c r="G699" s="79"/>
      <c r="H699" s="79"/>
      <c r="I699" s="79"/>
      <c r="J699" s="79"/>
      <c r="K699" s="79"/>
      <c r="L699" s="79"/>
      <c r="M699" s="79"/>
      <c r="N699" s="79"/>
      <c r="O699" s="79"/>
      <c r="P699" s="79"/>
      <c r="Q699" s="79"/>
      <c r="R699" s="79"/>
      <c r="S699" s="79"/>
      <c r="T699" s="79"/>
      <c r="U699" s="79"/>
      <c r="V699" s="79"/>
      <c r="W699" s="79"/>
      <c r="X699" s="79"/>
      <c r="Y699" s="79"/>
      <c r="Z699" s="79"/>
      <c r="AA699" s="79"/>
      <c r="AB699" s="79"/>
      <c r="AC699" s="79"/>
      <c r="AD699" s="79"/>
      <c r="AE699" s="79"/>
      <c r="AF699" s="79"/>
      <c r="AG699" s="79"/>
      <c r="AH699" s="79"/>
      <c r="AI699" s="79"/>
      <c r="AJ699" s="79"/>
      <c r="AK699" s="79"/>
      <c r="AL699" s="79"/>
      <c r="AM699" s="79"/>
    </row>
    <row r="700" spans="1:39" ht="15.75" customHeight="1">
      <c r="A700" s="29"/>
      <c r="B700" s="79"/>
      <c r="C700" s="79"/>
      <c r="D700" s="29"/>
      <c r="E700" s="79"/>
      <c r="F700" s="79"/>
      <c r="G700" s="79"/>
      <c r="H700" s="79"/>
      <c r="I700" s="79"/>
      <c r="J700" s="79"/>
      <c r="K700" s="79"/>
      <c r="L700" s="79"/>
      <c r="M700" s="79"/>
      <c r="N700" s="79"/>
      <c r="O700" s="79"/>
      <c r="P700" s="79"/>
      <c r="Q700" s="79"/>
      <c r="R700" s="79"/>
      <c r="S700" s="79"/>
      <c r="T700" s="79"/>
      <c r="U700" s="79"/>
      <c r="V700" s="79"/>
      <c r="W700" s="79"/>
      <c r="X700" s="79"/>
      <c r="Y700" s="79"/>
      <c r="Z700" s="79"/>
      <c r="AA700" s="79"/>
      <c r="AB700" s="79"/>
      <c r="AC700" s="79"/>
      <c r="AD700" s="79"/>
      <c r="AE700" s="79"/>
      <c r="AF700" s="79"/>
      <c r="AG700" s="79"/>
      <c r="AH700" s="79"/>
      <c r="AI700" s="79"/>
      <c r="AJ700" s="79"/>
      <c r="AK700" s="79"/>
      <c r="AL700" s="79"/>
      <c r="AM700" s="79"/>
    </row>
    <row r="701" spans="1:39" ht="15.75" customHeight="1">
      <c r="A701" s="29"/>
      <c r="B701" s="79"/>
      <c r="C701" s="79"/>
      <c r="D701" s="29"/>
      <c r="E701" s="79"/>
      <c r="F701" s="79"/>
      <c r="G701" s="79"/>
      <c r="H701" s="79"/>
      <c r="I701" s="79"/>
      <c r="J701" s="79"/>
      <c r="K701" s="79"/>
      <c r="L701" s="79"/>
      <c r="M701" s="79"/>
      <c r="N701" s="79"/>
      <c r="O701" s="79"/>
      <c r="P701" s="79"/>
      <c r="Q701" s="79"/>
      <c r="R701" s="79"/>
      <c r="S701" s="79"/>
      <c r="T701" s="79"/>
      <c r="U701" s="79"/>
      <c r="V701" s="79"/>
      <c r="W701" s="79"/>
      <c r="X701" s="79"/>
      <c r="Y701" s="79"/>
      <c r="Z701" s="79"/>
      <c r="AA701" s="79"/>
      <c r="AB701" s="79"/>
      <c r="AC701" s="79"/>
      <c r="AD701" s="79"/>
      <c r="AE701" s="79"/>
      <c r="AF701" s="79"/>
      <c r="AG701" s="79"/>
      <c r="AH701" s="79"/>
      <c r="AI701" s="79"/>
      <c r="AJ701" s="79"/>
      <c r="AK701" s="79"/>
      <c r="AL701" s="79"/>
      <c r="AM701" s="79"/>
    </row>
    <row r="702" spans="1:39" ht="15.75" customHeight="1">
      <c r="A702" s="29"/>
      <c r="B702" s="79"/>
      <c r="C702" s="79"/>
      <c r="D702" s="29"/>
      <c r="E702" s="79"/>
      <c r="F702" s="79"/>
      <c r="G702" s="79"/>
      <c r="H702" s="79"/>
      <c r="I702" s="79"/>
      <c r="J702" s="79"/>
      <c r="K702" s="79"/>
      <c r="L702" s="79"/>
      <c r="M702" s="79"/>
      <c r="N702" s="79"/>
      <c r="O702" s="79"/>
      <c r="P702" s="79"/>
      <c r="Q702" s="79"/>
      <c r="R702" s="79"/>
      <c r="S702" s="79"/>
      <c r="T702" s="79"/>
      <c r="U702" s="79"/>
      <c r="V702" s="79"/>
      <c r="W702" s="79"/>
      <c r="X702" s="79"/>
      <c r="Y702" s="79"/>
      <c r="Z702" s="79"/>
      <c r="AA702" s="79"/>
      <c r="AB702" s="79"/>
      <c r="AC702" s="79"/>
      <c r="AD702" s="79"/>
      <c r="AE702" s="79"/>
      <c r="AF702" s="79"/>
      <c r="AG702" s="79"/>
      <c r="AH702" s="79"/>
      <c r="AI702" s="79"/>
      <c r="AJ702" s="79"/>
      <c r="AK702" s="79"/>
      <c r="AL702" s="79"/>
      <c r="AM702" s="79"/>
    </row>
    <row r="703" spans="1:39" ht="15.75" customHeight="1">
      <c r="A703" s="29"/>
      <c r="B703" s="79"/>
      <c r="C703" s="79"/>
      <c r="D703" s="29"/>
      <c r="E703" s="79"/>
      <c r="F703" s="79"/>
      <c r="G703" s="79"/>
      <c r="H703" s="79"/>
      <c r="I703" s="79"/>
      <c r="J703" s="79"/>
      <c r="K703" s="79"/>
      <c r="L703" s="79"/>
      <c r="M703" s="79"/>
      <c r="N703" s="79"/>
      <c r="O703" s="79"/>
      <c r="P703" s="79"/>
      <c r="Q703" s="79"/>
      <c r="R703" s="79"/>
      <c r="S703" s="79"/>
      <c r="T703" s="79"/>
      <c r="U703" s="79"/>
      <c r="V703" s="79"/>
      <c r="W703" s="79"/>
      <c r="X703" s="79"/>
      <c r="Y703" s="79"/>
      <c r="Z703" s="79"/>
      <c r="AA703" s="79"/>
      <c r="AB703" s="79"/>
      <c r="AC703" s="79"/>
      <c r="AD703" s="79"/>
      <c r="AE703" s="79"/>
      <c r="AF703" s="79"/>
      <c r="AG703" s="79"/>
      <c r="AH703" s="79"/>
      <c r="AI703" s="79"/>
      <c r="AJ703" s="79"/>
      <c r="AK703" s="79"/>
      <c r="AL703" s="79"/>
      <c r="AM703" s="79"/>
    </row>
    <row r="704" spans="1:39" ht="15.75" customHeight="1">
      <c r="A704" s="29"/>
      <c r="B704" s="79"/>
      <c r="C704" s="79"/>
      <c r="D704" s="29"/>
      <c r="E704" s="79"/>
      <c r="F704" s="79"/>
      <c r="G704" s="79"/>
      <c r="H704" s="79"/>
      <c r="I704" s="79"/>
      <c r="J704" s="79"/>
      <c r="K704" s="79"/>
      <c r="L704" s="79"/>
      <c r="M704" s="79"/>
      <c r="N704" s="79"/>
      <c r="O704" s="79"/>
      <c r="P704" s="79"/>
      <c r="Q704" s="79"/>
      <c r="R704" s="79"/>
      <c r="S704" s="79"/>
      <c r="T704" s="79"/>
      <c r="U704" s="79"/>
      <c r="V704" s="79"/>
      <c r="W704" s="79"/>
      <c r="X704" s="79"/>
      <c r="Y704" s="79"/>
      <c r="Z704" s="79"/>
      <c r="AA704" s="79"/>
      <c r="AB704" s="79"/>
      <c r="AC704" s="79"/>
      <c r="AD704" s="79"/>
      <c r="AE704" s="79"/>
      <c r="AF704" s="79"/>
      <c r="AG704" s="79"/>
      <c r="AH704" s="79"/>
      <c r="AI704" s="79"/>
      <c r="AJ704" s="79"/>
      <c r="AK704" s="79"/>
      <c r="AL704" s="79"/>
      <c r="AM704" s="79"/>
    </row>
    <row r="705" spans="1:39" ht="15.75" customHeight="1">
      <c r="A705" s="29"/>
      <c r="B705" s="79"/>
      <c r="C705" s="79"/>
      <c r="D705" s="29"/>
      <c r="E705" s="79"/>
      <c r="F705" s="79"/>
      <c r="G705" s="79"/>
      <c r="H705" s="79"/>
      <c r="I705" s="79"/>
      <c r="J705" s="79"/>
      <c r="K705" s="79"/>
      <c r="L705" s="79"/>
      <c r="M705" s="79"/>
      <c r="N705" s="79"/>
      <c r="O705" s="79"/>
      <c r="P705" s="79"/>
      <c r="Q705" s="79"/>
      <c r="R705" s="79"/>
      <c r="S705" s="79"/>
      <c r="T705" s="79"/>
      <c r="U705" s="79"/>
      <c r="V705" s="79"/>
      <c r="W705" s="79"/>
      <c r="X705" s="79"/>
      <c r="Y705" s="79"/>
      <c r="Z705" s="79"/>
      <c r="AA705" s="79"/>
      <c r="AB705" s="79"/>
      <c r="AC705" s="79"/>
      <c r="AD705" s="79"/>
      <c r="AE705" s="79"/>
      <c r="AF705" s="79"/>
      <c r="AG705" s="79"/>
      <c r="AH705" s="79"/>
      <c r="AI705" s="79"/>
      <c r="AJ705" s="79"/>
      <c r="AK705" s="79"/>
      <c r="AL705" s="79"/>
      <c r="AM705" s="79"/>
    </row>
    <row r="706" spans="1:39" ht="15.75" customHeight="1">
      <c r="A706" s="29"/>
      <c r="B706" s="79"/>
      <c r="C706" s="79"/>
      <c r="D706" s="29"/>
      <c r="E706" s="79"/>
      <c r="F706" s="79"/>
      <c r="G706" s="79"/>
      <c r="H706" s="79"/>
      <c r="I706" s="79"/>
      <c r="J706" s="79"/>
      <c r="K706" s="79"/>
      <c r="L706" s="79"/>
      <c r="M706" s="79"/>
      <c r="N706" s="79"/>
      <c r="O706" s="79"/>
      <c r="P706" s="79"/>
      <c r="Q706" s="79"/>
      <c r="R706" s="79"/>
      <c r="S706" s="79"/>
      <c r="T706" s="79"/>
      <c r="U706" s="79"/>
      <c r="V706" s="79"/>
      <c r="W706" s="79"/>
      <c r="X706" s="79"/>
      <c r="Y706" s="79"/>
      <c r="Z706" s="79"/>
      <c r="AA706" s="79"/>
      <c r="AB706" s="79"/>
      <c r="AC706" s="79"/>
      <c r="AD706" s="79"/>
      <c r="AE706" s="79"/>
      <c r="AF706" s="79"/>
      <c r="AG706" s="79"/>
      <c r="AH706" s="79"/>
      <c r="AI706" s="79"/>
      <c r="AJ706" s="79"/>
      <c r="AK706" s="79"/>
      <c r="AL706" s="79"/>
      <c r="AM706" s="79"/>
    </row>
    <row r="707" spans="1:39" ht="15.75" customHeight="1">
      <c r="A707" s="29"/>
      <c r="B707" s="79"/>
      <c r="C707" s="79"/>
      <c r="D707" s="29"/>
      <c r="E707" s="79"/>
      <c r="F707" s="79"/>
      <c r="G707" s="79"/>
      <c r="H707" s="79"/>
      <c r="I707" s="79"/>
      <c r="J707" s="79"/>
      <c r="K707" s="79"/>
      <c r="L707" s="79"/>
      <c r="M707" s="79"/>
      <c r="N707" s="79"/>
      <c r="O707" s="79"/>
      <c r="P707" s="79"/>
      <c r="Q707" s="79"/>
      <c r="R707" s="79"/>
      <c r="S707" s="79"/>
      <c r="T707" s="79"/>
      <c r="U707" s="79"/>
      <c r="V707" s="79"/>
      <c r="W707" s="79"/>
      <c r="X707" s="79"/>
      <c r="Y707" s="79"/>
      <c r="Z707" s="79"/>
      <c r="AA707" s="79"/>
      <c r="AB707" s="79"/>
      <c r="AC707" s="79"/>
      <c r="AD707" s="79"/>
      <c r="AE707" s="79"/>
      <c r="AF707" s="79"/>
      <c r="AG707" s="79"/>
      <c r="AH707" s="79"/>
      <c r="AI707" s="79"/>
      <c r="AJ707" s="79"/>
      <c r="AK707" s="79"/>
      <c r="AL707" s="79"/>
      <c r="AM707" s="79"/>
    </row>
    <row r="708" spans="1:39" ht="15.75" customHeight="1">
      <c r="A708" s="29"/>
      <c r="B708" s="79"/>
      <c r="C708" s="79"/>
      <c r="D708" s="29"/>
      <c r="E708" s="79"/>
      <c r="F708" s="79"/>
      <c r="G708" s="79"/>
      <c r="H708" s="79"/>
      <c r="I708" s="79"/>
      <c r="J708" s="79"/>
      <c r="K708" s="79"/>
      <c r="L708" s="79"/>
      <c r="M708" s="79"/>
      <c r="N708" s="79"/>
      <c r="O708" s="79"/>
      <c r="P708" s="79"/>
      <c r="Q708" s="79"/>
      <c r="R708" s="79"/>
      <c r="S708" s="79"/>
      <c r="T708" s="79"/>
      <c r="U708" s="79"/>
      <c r="V708" s="79"/>
      <c r="W708" s="79"/>
      <c r="X708" s="79"/>
      <c r="Y708" s="79"/>
      <c r="Z708" s="79"/>
      <c r="AA708" s="79"/>
      <c r="AB708" s="79"/>
      <c r="AC708" s="79"/>
      <c r="AD708" s="79"/>
      <c r="AE708" s="79"/>
      <c r="AF708" s="79"/>
      <c r="AG708" s="79"/>
      <c r="AH708" s="79"/>
      <c r="AI708" s="79"/>
      <c r="AJ708" s="79"/>
      <c r="AK708" s="79"/>
      <c r="AL708" s="79"/>
      <c r="AM708" s="79"/>
    </row>
    <row r="709" spans="1:39" ht="15.75" customHeight="1">
      <c r="A709" s="29"/>
      <c r="B709" s="79"/>
      <c r="C709" s="79"/>
      <c r="D709" s="29"/>
      <c r="E709" s="79"/>
      <c r="F709" s="79"/>
      <c r="G709" s="79"/>
      <c r="H709" s="79"/>
      <c r="I709" s="79"/>
      <c r="J709" s="79"/>
      <c r="K709" s="79"/>
      <c r="L709" s="79"/>
      <c r="M709" s="79"/>
      <c r="N709" s="79"/>
      <c r="O709" s="79"/>
      <c r="P709" s="79"/>
      <c r="Q709" s="79"/>
      <c r="R709" s="79"/>
      <c r="S709" s="79"/>
      <c r="T709" s="79"/>
      <c r="U709" s="79"/>
      <c r="V709" s="79"/>
      <c r="W709" s="79"/>
      <c r="X709" s="79"/>
      <c r="Y709" s="79"/>
      <c r="Z709" s="79"/>
      <c r="AA709" s="79"/>
      <c r="AB709" s="79"/>
      <c r="AC709" s="79"/>
      <c r="AD709" s="79"/>
      <c r="AE709" s="79"/>
      <c r="AF709" s="79"/>
      <c r="AG709" s="79"/>
      <c r="AH709" s="79"/>
      <c r="AI709" s="79"/>
      <c r="AJ709" s="79"/>
      <c r="AK709" s="79"/>
      <c r="AL709" s="79"/>
      <c r="AM709" s="79"/>
    </row>
    <row r="710" spans="1:39" ht="15.75" customHeight="1">
      <c r="A710" s="29"/>
      <c r="B710" s="79"/>
      <c r="C710" s="79"/>
      <c r="D710" s="29"/>
      <c r="E710" s="79"/>
      <c r="F710" s="79"/>
      <c r="G710" s="79"/>
      <c r="H710" s="79"/>
      <c r="I710" s="79"/>
      <c r="J710" s="79"/>
      <c r="K710" s="79"/>
      <c r="L710" s="79"/>
      <c r="M710" s="79"/>
      <c r="N710" s="79"/>
      <c r="O710" s="79"/>
      <c r="P710" s="79"/>
      <c r="Q710" s="79"/>
      <c r="R710" s="79"/>
      <c r="S710" s="79"/>
      <c r="T710" s="79"/>
      <c r="U710" s="79"/>
      <c r="V710" s="79"/>
      <c r="W710" s="79"/>
      <c r="X710" s="79"/>
      <c r="Y710" s="79"/>
      <c r="Z710" s="79"/>
      <c r="AA710" s="79"/>
      <c r="AB710" s="79"/>
      <c r="AC710" s="79"/>
      <c r="AD710" s="79"/>
      <c r="AE710" s="79"/>
      <c r="AF710" s="79"/>
      <c r="AG710" s="79"/>
      <c r="AH710" s="79"/>
      <c r="AI710" s="79"/>
      <c r="AJ710" s="79"/>
      <c r="AK710" s="79"/>
      <c r="AL710" s="79"/>
      <c r="AM710" s="79"/>
    </row>
    <row r="711" spans="1:39" ht="15.75" customHeight="1">
      <c r="A711" s="29"/>
      <c r="B711" s="79"/>
      <c r="C711" s="79"/>
      <c r="D711" s="29"/>
      <c r="E711" s="79"/>
      <c r="F711" s="79"/>
      <c r="G711" s="79"/>
      <c r="H711" s="79"/>
      <c r="I711" s="79"/>
      <c r="J711" s="79"/>
      <c r="K711" s="79"/>
      <c r="L711" s="79"/>
      <c r="M711" s="79"/>
      <c r="N711" s="79"/>
      <c r="O711" s="79"/>
      <c r="P711" s="79"/>
      <c r="Q711" s="79"/>
      <c r="R711" s="79"/>
      <c r="S711" s="79"/>
      <c r="T711" s="79"/>
      <c r="U711" s="79"/>
      <c r="V711" s="79"/>
      <c r="W711" s="79"/>
      <c r="X711" s="79"/>
      <c r="Y711" s="79"/>
      <c r="Z711" s="79"/>
      <c r="AA711" s="79"/>
      <c r="AB711" s="79"/>
      <c r="AC711" s="79"/>
      <c r="AD711" s="79"/>
      <c r="AE711" s="79"/>
      <c r="AF711" s="79"/>
      <c r="AG711" s="79"/>
      <c r="AH711" s="79"/>
      <c r="AI711" s="79"/>
      <c r="AJ711" s="79"/>
      <c r="AK711" s="79"/>
      <c r="AL711" s="79"/>
      <c r="AM711" s="79"/>
    </row>
    <row r="712" spans="1:39" ht="15.75" customHeight="1">
      <c r="A712" s="29"/>
      <c r="B712" s="79"/>
      <c r="C712" s="79"/>
      <c r="D712" s="29"/>
      <c r="E712" s="79"/>
      <c r="F712" s="79"/>
      <c r="G712" s="79"/>
      <c r="H712" s="79"/>
      <c r="I712" s="79"/>
      <c r="J712" s="79"/>
      <c r="K712" s="79"/>
      <c r="L712" s="79"/>
      <c r="M712" s="79"/>
      <c r="N712" s="79"/>
      <c r="O712" s="79"/>
      <c r="P712" s="79"/>
      <c r="Q712" s="79"/>
      <c r="R712" s="79"/>
      <c r="S712" s="79"/>
      <c r="T712" s="79"/>
      <c r="U712" s="79"/>
      <c r="V712" s="79"/>
      <c r="W712" s="79"/>
      <c r="X712" s="79"/>
      <c r="Y712" s="79"/>
      <c r="Z712" s="79"/>
      <c r="AA712" s="79"/>
      <c r="AB712" s="79"/>
      <c r="AC712" s="79"/>
      <c r="AD712" s="79"/>
      <c r="AE712" s="79"/>
      <c r="AF712" s="79"/>
      <c r="AG712" s="79"/>
      <c r="AH712" s="79"/>
      <c r="AI712" s="79"/>
      <c r="AJ712" s="79"/>
      <c r="AK712" s="79"/>
      <c r="AL712" s="79"/>
      <c r="AM712" s="79"/>
    </row>
    <row r="713" spans="1:39" ht="15.75" customHeight="1">
      <c r="A713" s="29"/>
      <c r="B713" s="79"/>
      <c r="C713" s="79"/>
      <c r="D713" s="29"/>
      <c r="E713" s="79"/>
      <c r="F713" s="79"/>
      <c r="G713" s="79"/>
      <c r="H713" s="79"/>
      <c r="I713" s="79"/>
      <c r="J713" s="79"/>
      <c r="K713" s="79"/>
      <c r="L713" s="79"/>
      <c r="M713" s="79"/>
      <c r="N713" s="79"/>
      <c r="O713" s="79"/>
      <c r="P713" s="79"/>
      <c r="Q713" s="79"/>
      <c r="R713" s="79"/>
      <c r="S713" s="79"/>
      <c r="T713" s="79"/>
      <c r="U713" s="79"/>
      <c r="V713" s="79"/>
      <c r="W713" s="79"/>
      <c r="X713" s="79"/>
      <c r="Y713" s="79"/>
      <c r="Z713" s="79"/>
      <c r="AA713" s="79"/>
      <c r="AB713" s="79"/>
      <c r="AC713" s="79"/>
      <c r="AD713" s="79"/>
      <c r="AE713" s="79"/>
      <c r="AF713" s="79"/>
      <c r="AG713" s="79"/>
      <c r="AH713" s="79"/>
      <c r="AI713" s="79"/>
      <c r="AJ713" s="79"/>
      <c r="AK713" s="79"/>
      <c r="AL713" s="79"/>
      <c r="AM713" s="79"/>
    </row>
    <row r="714" spans="1:39" ht="15.75" customHeight="1">
      <c r="A714" s="29"/>
      <c r="B714" s="79"/>
      <c r="C714" s="79"/>
      <c r="D714" s="29"/>
      <c r="E714" s="79"/>
      <c r="F714" s="79"/>
      <c r="G714" s="79"/>
      <c r="H714" s="79"/>
      <c r="I714" s="79"/>
      <c r="J714" s="79"/>
      <c r="K714" s="79"/>
      <c r="L714" s="79"/>
      <c r="M714" s="79"/>
      <c r="N714" s="79"/>
      <c r="O714" s="79"/>
      <c r="P714" s="79"/>
      <c r="Q714" s="79"/>
      <c r="R714" s="79"/>
      <c r="S714" s="79"/>
      <c r="T714" s="79"/>
      <c r="U714" s="79"/>
      <c r="V714" s="79"/>
      <c r="W714" s="79"/>
      <c r="X714" s="79"/>
      <c r="Y714" s="79"/>
      <c r="Z714" s="79"/>
      <c r="AA714" s="79"/>
      <c r="AB714" s="79"/>
      <c r="AC714" s="79"/>
      <c r="AD714" s="79"/>
      <c r="AE714" s="79"/>
      <c r="AF714" s="79"/>
      <c r="AG714" s="79"/>
      <c r="AH714" s="79"/>
      <c r="AI714" s="79"/>
      <c r="AJ714" s="79"/>
      <c r="AK714" s="79"/>
      <c r="AL714" s="79"/>
      <c r="AM714" s="79"/>
    </row>
    <row r="715" spans="1:39" ht="15.75" customHeight="1">
      <c r="A715" s="29"/>
      <c r="B715" s="79"/>
      <c r="C715" s="79"/>
      <c r="D715" s="29"/>
      <c r="E715" s="79"/>
      <c r="F715" s="79"/>
      <c r="G715" s="79"/>
      <c r="H715" s="79"/>
      <c r="I715" s="79"/>
      <c r="J715" s="79"/>
      <c r="K715" s="79"/>
      <c r="L715" s="79"/>
      <c r="M715" s="79"/>
      <c r="N715" s="79"/>
      <c r="O715" s="79"/>
      <c r="P715" s="79"/>
      <c r="Q715" s="79"/>
      <c r="R715" s="79"/>
      <c r="S715" s="79"/>
      <c r="T715" s="79"/>
      <c r="U715" s="79"/>
      <c r="V715" s="79"/>
      <c r="W715" s="79"/>
      <c r="X715" s="79"/>
      <c r="Y715" s="79"/>
      <c r="Z715" s="79"/>
      <c r="AA715" s="79"/>
      <c r="AB715" s="79"/>
      <c r="AC715" s="79"/>
      <c r="AD715" s="79"/>
      <c r="AE715" s="79"/>
      <c r="AF715" s="79"/>
      <c r="AG715" s="79"/>
      <c r="AH715" s="79"/>
      <c r="AI715" s="79"/>
      <c r="AJ715" s="79"/>
      <c r="AK715" s="79"/>
      <c r="AL715" s="79"/>
      <c r="AM715" s="79"/>
    </row>
    <row r="716" spans="1:39" ht="15.75" customHeight="1">
      <c r="A716" s="29"/>
      <c r="B716" s="79"/>
      <c r="C716" s="79"/>
      <c r="D716" s="29"/>
      <c r="E716" s="79"/>
      <c r="F716" s="79"/>
      <c r="G716" s="79"/>
      <c r="H716" s="79"/>
      <c r="I716" s="79"/>
      <c r="J716" s="79"/>
      <c r="K716" s="79"/>
      <c r="L716" s="79"/>
      <c r="M716" s="79"/>
      <c r="N716" s="79"/>
      <c r="O716" s="79"/>
      <c r="P716" s="79"/>
      <c r="Q716" s="79"/>
      <c r="R716" s="79"/>
      <c r="S716" s="79"/>
      <c r="T716" s="79"/>
      <c r="U716" s="79"/>
      <c r="V716" s="79"/>
      <c r="W716" s="79"/>
      <c r="X716" s="79"/>
      <c r="Y716" s="79"/>
      <c r="Z716" s="79"/>
      <c r="AA716" s="79"/>
      <c r="AB716" s="79"/>
      <c r="AC716" s="79"/>
      <c r="AD716" s="79"/>
      <c r="AE716" s="79"/>
      <c r="AF716" s="79"/>
      <c r="AG716" s="79"/>
      <c r="AH716" s="79"/>
      <c r="AI716" s="79"/>
      <c r="AJ716" s="79"/>
      <c r="AK716" s="79"/>
      <c r="AL716" s="79"/>
      <c r="AM716" s="79"/>
    </row>
    <row r="717" spans="1:39" ht="15.75" customHeight="1">
      <c r="A717" s="29"/>
      <c r="B717" s="79"/>
      <c r="C717" s="79"/>
      <c r="D717" s="29"/>
      <c r="E717" s="79"/>
      <c r="F717" s="79"/>
      <c r="G717" s="79"/>
      <c r="H717" s="79"/>
      <c r="I717" s="79"/>
      <c r="J717" s="79"/>
      <c r="K717" s="79"/>
      <c r="L717" s="79"/>
      <c r="M717" s="79"/>
      <c r="N717" s="79"/>
      <c r="O717" s="79"/>
      <c r="P717" s="79"/>
      <c r="Q717" s="79"/>
      <c r="R717" s="79"/>
      <c r="S717" s="79"/>
      <c r="T717" s="79"/>
      <c r="U717" s="79"/>
      <c r="V717" s="79"/>
      <c r="W717" s="79"/>
      <c r="X717" s="79"/>
      <c r="Y717" s="79"/>
      <c r="Z717" s="79"/>
      <c r="AA717" s="79"/>
      <c r="AB717" s="79"/>
      <c r="AC717" s="79"/>
      <c r="AD717" s="79"/>
      <c r="AE717" s="79"/>
      <c r="AF717" s="79"/>
      <c r="AG717" s="79"/>
      <c r="AH717" s="79"/>
      <c r="AI717" s="79"/>
      <c r="AJ717" s="79"/>
      <c r="AK717" s="79"/>
      <c r="AL717" s="79"/>
      <c r="AM717" s="79"/>
    </row>
    <row r="718" spans="1:39" ht="15.75" customHeight="1">
      <c r="A718" s="29"/>
      <c r="B718" s="79"/>
      <c r="C718" s="79"/>
      <c r="D718" s="29"/>
      <c r="E718" s="79"/>
      <c r="F718" s="79"/>
      <c r="G718" s="79"/>
      <c r="H718" s="79"/>
      <c r="I718" s="79"/>
      <c r="J718" s="79"/>
      <c r="K718" s="79"/>
      <c r="L718" s="79"/>
      <c r="M718" s="79"/>
      <c r="N718" s="79"/>
      <c r="O718" s="79"/>
      <c r="P718" s="79"/>
      <c r="Q718" s="79"/>
      <c r="R718" s="79"/>
      <c r="S718" s="79"/>
      <c r="T718" s="79"/>
      <c r="U718" s="79"/>
      <c r="V718" s="79"/>
      <c r="W718" s="79"/>
      <c r="X718" s="79"/>
      <c r="Y718" s="79"/>
      <c r="Z718" s="79"/>
      <c r="AA718" s="79"/>
      <c r="AB718" s="79"/>
      <c r="AC718" s="79"/>
      <c r="AD718" s="79"/>
      <c r="AE718" s="79"/>
      <c r="AF718" s="79"/>
      <c r="AG718" s="79"/>
      <c r="AH718" s="79"/>
      <c r="AI718" s="79"/>
      <c r="AJ718" s="79"/>
      <c r="AK718" s="79"/>
      <c r="AL718" s="79"/>
      <c r="AM718" s="79"/>
    </row>
    <row r="719" spans="1:39" ht="15.75" customHeight="1">
      <c r="A719" s="29"/>
      <c r="B719" s="79"/>
      <c r="C719" s="79"/>
      <c r="D719" s="29"/>
      <c r="E719" s="79"/>
      <c r="F719" s="79"/>
      <c r="G719" s="79"/>
      <c r="H719" s="79"/>
      <c r="I719" s="79"/>
      <c r="J719" s="79"/>
      <c r="K719" s="79"/>
      <c r="L719" s="79"/>
      <c r="M719" s="79"/>
      <c r="N719" s="79"/>
      <c r="O719" s="79"/>
      <c r="P719" s="79"/>
      <c r="Q719" s="79"/>
      <c r="R719" s="79"/>
      <c r="S719" s="79"/>
      <c r="T719" s="79"/>
      <c r="U719" s="79"/>
      <c r="V719" s="79"/>
      <c r="W719" s="79"/>
      <c r="X719" s="79"/>
      <c r="Y719" s="79"/>
      <c r="Z719" s="79"/>
      <c r="AA719" s="79"/>
      <c r="AB719" s="79"/>
      <c r="AC719" s="79"/>
      <c r="AD719" s="79"/>
      <c r="AE719" s="79"/>
      <c r="AF719" s="79"/>
      <c r="AG719" s="79"/>
      <c r="AH719" s="79"/>
      <c r="AI719" s="79"/>
      <c r="AJ719" s="79"/>
      <c r="AK719" s="79"/>
      <c r="AL719" s="79"/>
      <c r="AM719" s="79"/>
    </row>
    <row r="720" spans="1:39" ht="15.75" customHeight="1">
      <c r="A720" s="29"/>
      <c r="B720" s="79"/>
      <c r="C720" s="79"/>
      <c r="D720" s="29"/>
      <c r="E720" s="79"/>
      <c r="F720" s="79"/>
      <c r="G720" s="79"/>
      <c r="H720" s="79"/>
      <c r="I720" s="79"/>
      <c r="J720" s="79"/>
      <c r="K720" s="79"/>
      <c r="L720" s="79"/>
      <c r="M720" s="79"/>
      <c r="N720" s="79"/>
      <c r="O720" s="79"/>
      <c r="P720" s="79"/>
      <c r="Q720" s="79"/>
      <c r="R720" s="79"/>
      <c r="S720" s="79"/>
      <c r="T720" s="79"/>
      <c r="U720" s="79"/>
      <c r="V720" s="79"/>
      <c r="W720" s="79"/>
      <c r="X720" s="79"/>
      <c r="Y720" s="79"/>
      <c r="Z720" s="79"/>
      <c r="AA720" s="79"/>
      <c r="AB720" s="79"/>
      <c r="AC720" s="79"/>
      <c r="AD720" s="79"/>
      <c r="AE720" s="79"/>
      <c r="AF720" s="79"/>
      <c r="AG720" s="79"/>
      <c r="AH720" s="79"/>
      <c r="AI720" s="79"/>
      <c r="AJ720" s="79"/>
      <c r="AK720" s="79"/>
      <c r="AL720" s="79"/>
      <c r="AM720" s="79"/>
    </row>
    <row r="721" spans="1:4">
      <c r="A721" s="29"/>
      <c r="D721" s="29"/>
    </row>
    <row r="722" spans="1:4">
      <c r="A722" s="29"/>
      <c r="D722" s="29"/>
    </row>
    <row r="723" spans="1:4">
      <c r="A723" s="29"/>
      <c r="D723" s="29"/>
    </row>
    <row r="724" spans="1:4">
      <c r="A724" s="29"/>
      <c r="D724" s="29"/>
    </row>
    <row r="725" spans="1:4">
      <c r="A725" s="29"/>
      <c r="D725" s="29"/>
    </row>
    <row r="726" spans="1:4">
      <c r="A726" s="29"/>
      <c r="D726" s="29"/>
    </row>
    <row r="727" spans="1:4">
      <c r="A727" s="29"/>
      <c r="D727" s="29"/>
    </row>
    <row r="728" spans="1:4">
      <c r="A728" s="29"/>
      <c r="D728" s="29"/>
    </row>
    <row r="729" spans="1:4">
      <c r="A729" s="29"/>
      <c r="D729" s="29"/>
    </row>
    <row r="730" spans="1:4">
      <c r="A730" s="29"/>
      <c r="D730" s="29"/>
    </row>
    <row r="731" spans="1:4">
      <c r="A731" s="29"/>
      <c r="D731" s="29"/>
    </row>
    <row r="732" spans="1:4">
      <c r="A732" s="29"/>
      <c r="D732" s="29"/>
    </row>
    <row r="733" spans="1:4">
      <c r="A733" s="29"/>
      <c r="D733" s="29"/>
    </row>
    <row r="734" spans="1:4">
      <c r="A734" s="29"/>
      <c r="D734" s="29"/>
    </row>
    <row r="735" spans="1:4">
      <c r="A735" s="29"/>
      <c r="D735" s="29"/>
    </row>
    <row r="736" spans="1:4">
      <c r="A736" s="29"/>
      <c r="D736" s="29"/>
    </row>
    <row r="737" spans="1:4">
      <c r="A737" s="29"/>
      <c r="D737" s="29"/>
    </row>
    <row r="738" spans="1:4">
      <c r="A738" s="29"/>
      <c r="D738" s="29"/>
    </row>
    <row r="739" spans="1:4">
      <c r="A739" s="29"/>
      <c r="D739" s="29"/>
    </row>
    <row r="740" spans="1:4">
      <c r="A740" s="29"/>
      <c r="D740" s="29"/>
    </row>
    <row r="741" spans="1:4">
      <c r="A741" s="29"/>
      <c r="D741" s="29"/>
    </row>
    <row r="742" spans="1:4">
      <c r="A742" s="29"/>
      <c r="D742" s="29"/>
    </row>
    <row r="743" spans="1:4">
      <c r="A743" s="29"/>
      <c r="D743" s="29"/>
    </row>
    <row r="744" spans="1:4">
      <c r="A744" s="29"/>
      <c r="D744" s="29"/>
    </row>
    <row r="745" spans="1:4">
      <c r="A745" s="29"/>
      <c r="D745" s="29"/>
    </row>
    <row r="746" spans="1:4">
      <c r="A746" s="29"/>
      <c r="D746" s="29"/>
    </row>
    <row r="747" spans="1:4">
      <c r="A747" s="29"/>
      <c r="D747" s="29"/>
    </row>
    <row r="748" spans="1:4">
      <c r="A748" s="29"/>
      <c r="D748" s="29"/>
    </row>
    <row r="749" spans="1:4">
      <c r="A749" s="29"/>
      <c r="D749" s="29"/>
    </row>
    <row r="750" spans="1:4">
      <c r="A750" s="29"/>
      <c r="D750" s="29"/>
    </row>
    <row r="751" spans="1:4">
      <c r="A751" s="29"/>
      <c r="D751" s="29"/>
    </row>
    <row r="752" spans="1:4">
      <c r="A752" s="29"/>
      <c r="D752" s="29"/>
    </row>
    <row r="753" spans="1:4">
      <c r="A753" s="29"/>
      <c r="D753" s="29"/>
    </row>
    <row r="754" spans="1:4">
      <c r="A754" s="29"/>
      <c r="D754" s="29"/>
    </row>
    <row r="755" spans="1:4">
      <c r="A755" s="29"/>
      <c r="D755" s="29"/>
    </row>
    <row r="756" spans="1:4">
      <c r="A756" s="29"/>
      <c r="D756" s="29"/>
    </row>
    <row r="757" spans="1:4">
      <c r="A757" s="29"/>
      <c r="D757" s="29"/>
    </row>
    <row r="758" spans="1:4">
      <c r="A758" s="29"/>
      <c r="D758" s="29"/>
    </row>
    <row r="759" spans="1:4">
      <c r="A759" s="29"/>
      <c r="D759" s="29"/>
    </row>
    <row r="760" spans="1:4">
      <c r="A760" s="29"/>
      <c r="D760" s="29"/>
    </row>
    <row r="761" spans="1:4">
      <c r="A761" s="29"/>
      <c r="D761" s="29"/>
    </row>
    <row r="762" spans="1:4">
      <c r="A762" s="29"/>
      <c r="D762" s="29"/>
    </row>
    <row r="763" spans="1:4">
      <c r="A763" s="29"/>
      <c r="D763" s="29"/>
    </row>
    <row r="764" spans="1:4">
      <c r="A764" s="29"/>
      <c r="D764" s="29"/>
    </row>
    <row r="765" spans="1:4">
      <c r="A765" s="29"/>
      <c r="D765" s="29"/>
    </row>
    <row r="766" spans="1:4">
      <c r="A766" s="29"/>
      <c r="D766" s="29"/>
    </row>
    <row r="767" spans="1:4">
      <c r="A767" s="29"/>
      <c r="D767" s="29"/>
    </row>
    <row r="768" spans="1:4">
      <c r="A768" s="29"/>
      <c r="D768" s="29"/>
    </row>
    <row r="769" spans="1:4">
      <c r="A769" s="29"/>
      <c r="D769" s="29"/>
    </row>
    <row r="770" spans="1:4">
      <c r="A770" s="29"/>
      <c r="D770" s="29"/>
    </row>
    <row r="771" spans="1:4">
      <c r="A771" s="29"/>
      <c r="D771" s="29"/>
    </row>
    <row r="772" spans="1:4">
      <c r="A772" s="29"/>
      <c r="D772" s="29"/>
    </row>
    <row r="773" spans="1:4">
      <c r="A773" s="29"/>
      <c r="D773" s="29"/>
    </row>
    <row r="774" spans="1:4">
      <c r="A774" s="29"/>
      <c r="D774" s="29"/>
    </row>
    <row r="775" spans="1:4">
      <c r="A775" s="29"/>
      <c r="D775" s="29"/>
    </row>
    <row r="776" spans="1:4">
      <c r="A776" s="29"/>
      <c r="D776" s="29"/>
    </row>
    <row r="777" spans="1:4">
      <c r="A777" s="29"/>
      <c r="D777" s="29"/>
    </row>
    <row r="778" spans="1:4">
      <c r="A778" s="29"/>
      <c r="D778" s="29"/>
    </row>
    <row r="779" spans="1:4">
      <c r="A779" s="29"/>
      <c r="D779" s="29"/>
    </row>
    <row r="780" spans="1:4">
      <c r="A780" s="29"/>
      <c r="D780" s="29"/>
    </row>
    <row r="781" spans="1:4">
      <c r="A781" s="29"/>
      <c r="D781" s="29"/>
    </row>
    <row r="782" spans="1:4">
      <c r="A782" s="29"/>
      <c r="D782" s="29"/>
    </row>
    <row r="783" spans="1:4">
      <c r="A783" s="29"/>
      <c r="D783" s="29"/>
    </row>
    <row r="784" spans="1:4">
      <c r="A784" s="29"/>
      <c r="D784" s="29"/>
    </row>
    <row r="785" spans="1:4">
      <c r="A785" s="29"/>
      <c r="D785" s="29"/>
    </row>
    <row r="786" spans="1:4">
      <c r="A786" s="29"/>
      <c r="D786" s="29"/>
    </row>
    <row r="787" spans="1:4">
      <c r="A787" s="29"/>
      <c r="D787" s="29"/>
    </row>
    <row r="788" spans="1:4">
      <c r="A788" s="29"/>
      <c r="D788" s="29"/>
    </row>
    <row r="789" spans="1:4">
      <c r="A789" s="29"/>
      <c r="D789" s="29"/>
    </row>
    <row r="790" spans="1:4">
      <c r="A790" s="29"/>
      <c r="D790" s="29"/>
    </row>
    <row r="791" spans="1:4">
      <c r="A791" s="29"/>
      <c r="D791" s="29"/>
    </row>
    <row r="792" spans="1:4">
      <c r="A792" s="29"/>
      <c r="D792" s="29"/>
    </row>
    <row r="793" spans="1:4">
      <c r="A793" s="29"/>
      <c r="D793" s="29"/>
    </row>
    <row r="794" spans="1:4">
      <c r="A794" s="29"/>
      <c r="D794" s="29"/>
    </row>
    <row r="795" spans="1:4">
      <c r="A795" s="29"/>
      <c r="D795" s="29"/>
    </row>
    <row r="796" spans="1:4">
      <c r="A796" s="29"/>
      <c r="D796" s="29"/>
    </row>
    <row r="797" spans="1:4">
      <c r="A797" s="29"/>
      <c r="D797" s="29"/>
    </row>
    <row r="798" spans="1:4">
      <c r="A798" s="29"/>
      <c r="D798" s="29"/>
    </row>
    <row r="799" spans="1:4">
      <c r="A799" s="29"/>
      <c r="D799" s="29"/>
    </row>
    <row r="800" spans="1:4">
      <c r="A800" s="29"/>
      <c r="D800" s="29"/>
    </row>
    <row r="801" spans="1:4">
      <c r="A801" s="29"/>
      <c r="D801" s="29"/>
    </row>
    <row r="802" spans="1:4">
      <c r="A802" s="29"/>
      <c r="D802" s="29"/>
    </row>
    <row r="803" spans="1:4">
      <c r="A803" s="29"/>
      <c r="D803" s="29"/>
    </row>
    <row r="804" spans="1:4">
      <c r="A804" s="29"/>
      <c r="D804" s="29"/>
    </row>
    <row r="805" spans="1:4">
      <c r="A805" s="29"/>
      <c r="D805" s="29"/>
    </row>
    <row r="806" spans="1:4">
      <c r="A806" s="29"/>
      <c r="D806" s="29"/>
    </row>
    <row r="807" spans="1:4">
      <c r="A807" s="29"/>
      <c r="D807" s="29"/>
    </row>
    <row r="808" spans="1:4">
      <c r="A808" s="29"/>
      <c r="D808" s="29"/>
    </row>
    <row r="809" spans="1:4">
      <c r="A809" s="29"/>
      <c r="D809" s="29"/>
    </row>
    <row r="810" spans="1:4">
      <c r="A810" s="29"/>
      <c r="D810" s="29"/>
    </row>
    <row r="811" spans="1:4">
      <c r="A811" s="29"/>
      <c r="D811" s="29"/>
    </row>
    <row r="812" spans="1:4">
      <c r="A812" s="29"/>
      <c r="D812" s="29"/>
    </row>
    <row r="813" spans="1:4">
      <c r="A813" s="29"/>
      <c r="D813" s="29"/>
    </row>
    <row r="814" spans="1:4">
      <c r="A814" s="29"/>
      <c r="D814" s="29"/>
    </row>
    <row r="815" spans="1:4">
      <c r="A815" s="29"/>
      <c r="D815" s="29"/>
    </row>
    <row r="816" spans="1:4">
      <c r="A816" s="29"/>
      <c r="D816" s="29"/>
    </row>
    <row r="817" spans="1:4">
      <c r="A817" s="29"/>
      <c r="D817" s="29"/>
    </row>
    <row r="818" spans="1:4">
      <c r="A818" s="29"/>
      <c r="D818" s="29"/>
    </row>
    <row r="819" spans="1:4">
      <c r="A819" s="29"/>
      <c r="D819" s="29"/>
    </row>
    <row r="820" spans="1:4">
      <c r="A820" s="29"/>
      <c r="D820" s="29"/>
    </row>
    <row r="821" spans="1:4">
      <c r="A821" s="29"/>
      <c r="D821" s="29"/>
    </row>
    <row r="822" spans="1:4">
      <c r="A822" s="29"/>
      <c r="D822" s="29"/>
    </row>
    <row r="823" spans="1:4">
      <c r="A823" s="29"/>
      <c r="D823" s="29"/>
    </row>
    <row r="824" spans="1:4">
      <c r="A824" s="29"/>
      <c r="D824" s="29"/>
    </row>
    <row r="825" spans="1:4">
      <c r="A825" s="29"/>
      <c r="D825" s="29"/>
    </row>
    <row r="826" spans="1:4">
      <c r="A826" s="29"/>
      <c r="D826" s="29"/>
    </row>
    <row r="827" spans="1:4">
      <c r="A827" s="29"/>
      <c r="D827" s="29"/>
    </row>
    <row r="828" spans="1:4">
      <c r="A828" s="29"/>
      <c r="D828" s="29"/>
    </row>
    <row r="829" spans="1:4">
      <c r="A829" s="29"/>
      <c r="D829" s="29"/>
    </row>
    <row r="830" spans="1:4">
      <c r="A830" s="29"/>
      <c r="D830" s="29"/>
    </row>
    <row r="831" spans="1:4">
      <c r="A831" s="29"/>
      <c r="D831" s="29"/>
    </row>
    <row r="832" spans="1:4">
      <c r="A832" s="29"/>
      <c r="D832" s="29"/>
    </row>
    <row r="833" spans="1:4">
      <c r="A833" s="29"/>
      <c r="D833" s="29"/>
    </row>
    <row r="834" spans="1:4">
      <c r="A834" s="29"/>
      <c r="D834" s="29"/>
    </row>
    <row r="835" spans="1:4">
      <c r="A835" s="29"/>
      <c r="D835" s="29"/>
    </row>
    <row r="836" spans="1:4">
      <c r="A836" s="29"/>
      <c r="D836" s="29"/>
    </row>
    <row r="837" spans="1:4">
      <c r="A837" s="29"/>
      <c r="D837" s="29"/>
    </row>
    <row r="838" spans="1:4">
      <c r="A838" s="29"/>
      <c r="D838" s="29"/>
    </row>
    <row r="839" spans="1:4">
      <c r="A839" s="29"/>
      <c r="D839" s="29"/>
    </row>
    <row r="840" spans="1:4">
      <c r="A840" s="29"/>
      <c r="D840" s="29"/>
    </row>
    <row r="841" spans="1:4">
      <c r="A841" s="29"/>
      <c r="D841" s="29"/>
    </row>
    <row r="842" spans="1:4">
      <c r="A842" s="29"/>
      <c r="D842" s="29"/>
    </row>
    <row r="843" spans="1:4">
      <c r="A843" s="29"/>
      <c r="D843" s="29"/>
    </row>
    <row r="844" spans="1:4">
      <c r="A844" s="29"/>
      <c r="D844" s="29"/>
    </row>
    <row r="845" spans="1:4">
      <c r="A845" s="29"/>
      <c r="D845" s="29"/>
    </row>
    <row r="846" spans="1:4">
      <c r="A846" s="29"/>
      <c r="D846" s="29"/>
    </row>
    <row r="847" spans="1:4">
      <c r="A847" s="29"/>
      <c r="D847" s="29"/>
    </row>
    <row r="848" spans="1:4">
      <c r="A848" s="29"/>
      <c r="D848" s="29"/>
    </row>
    <row r="849" spans="1:4">
      <c r="A849" s="29"/>
      <c r="D849" s="29"/>
    </row>
    <row r="850" spans="1:4">
      <c r="A850" s="29"/>
      <c r="D850" s="29"/>
    </row>
    <row r="851" spans="1:4">
      <c r="A851" s="29"/>
      <c r="D851" s="29"/>
    </row>
    <row r="852" spans="1:4">
      <c r="A852" s="29"/>
      <c r="D852" s="29"/>
    </row>
    <row r="853" spans="1:4">
      <c r="A853" s="29"/>
      <c r="D853" s="29"/>
    </row>
    <row r="854" spans="1:4">
      <c r="A854" s="29"/>
      <c r="D854" s="29"/>
    </row>
    <row r="855" spans="1:4">
      <c r="A855" s="29"/>
      <c r="D855" s="29"/>
    </row>
    <row r="856" spans="1:4">
      <c r="A856" s="29"/>
      <c r="D856" s="29"/>
    </row>
    <row r="857" spans="1:4">
      <c r="A857" s="29"/>
      <c r="D857" s="29"/>
    </row>
    <row r="858" spans="1:4">
      <c r="A858" s="29"/>
      <c r="D858" s="29"/>
    </row>
    <row r="859" spans="1:4">
      <c r="A859" s="29"/>
      <c r="D859" s="29"/>
    </row>
    <row r="860" spans="1:4">
      <c r="A860" s="29"/>
      <c r="D860" s="29"/>
    </row>
    <row r="861" spans="1:4">
      <c r="A861" s="29"/>
      <c r="D861" s="29"/>
    </row>
    <row r="862" spans="1:4">
      <c r="A862" s="29"/>
      <c r="D862" s="29"/>
    </row>
    <row r="863" spans="1:4">
      <c r="A863" s="29"/>
      <c r="D863" s="29"/>
    </row>
    <row r="864" spans="1:4">
      <c r="A864" s="29"/>
      <c r="D864" s="29"/>
    </row>
    <row r="865" spans="1:4">
      <c r="A865" s="29"/>
      <c r="D865" s="29"/>
    </row>
    <row r="866" spans="1:4">
      <c r="A866" s="29"/>
      <c r="D866" s="29"/>
    </row>
    <row r="867" spans="1:4">
      <c r="A867" s="29"/>
      <c r="D867" s="29"/>
    </row>
    <row r="868" spans="1:4">
      <c r="A868" s="29"/>
      <c r="D868" s="29"/>
    </row>
    <row r="869" spans="1:4">
      <c r="A869" s="29"/>
      <c r="D869" s="29"/>
    </row>
    <row r="870" spans="1:4">
      <c r="A870" s="29"/>
      <c r="D870" s="29"/>
    </row>
    <row r="871" spans="1:4">
      <c r="A871" s="29"/>
      <c r="D871" s="29"/>
    </row>
    <row r="872" spans="1:4">
      <c r="A872" s="29"/>
      <c r="D872" s="29"/>
    </row>
    <row r="873" spans="1:4">
      <c r="A873" s="29"/>
      <c r="D873" s="29"/>
    </row>
    <row r="874" spans="1:4">
      <c r="A874" s="29"/>
      <c r="D874" s="29"/>
    </row>
    <row r="875" spans="1:4">
      <c r="A875" s="29"/>
      <c r="D875" s="29"/>
    </row>
    <row r="876" spans="1:4">
      <c r="A876" s="29"/>
      <c r="D876" s="29"/>
    </row>
    <row r="877" spans="1:4">
      <c r="A877" s="29"/>
      <c r="D877" s="29"/>
    </row>
    <row r="878" spans="1:4">
      <c r="A878" s="29"/>
      <c r="D878" s="29"/>
    </row>
    <row r="879" spans="1:4">
      <c r="A879" s="29"/>
      <c r="D879" s="29"/>
    </row>
    <row r="880" spans="1:4">
      <c r="A880" s="29"/>
      <c r="D880" s="29"/>
    </row>
    <row r="881" spans="1:4">
      <c r="A881" s="29"/>
      <c r="D881" s="29"/>
    </row>
    <row r="882" spans="1:4">
      <c r="A882" s="29"/>
      <c r="D882" s="29"/>
    </row>
    <row r="883" spans="1:4">
      <c r="A883" s="29"/>
      <c r="D883" s="29"/>
    </row>
    <row r="884" spans="1:4">
      <c r="A884" s="29"/>
      <c r="D884" s="29"/>
    </row>
    <row r="885" spans="1:4">
      <c r="A885" s="29"/>
      <c r="D885" s="29"/>
    </row>
    <row r="886" spans="1:4">
      <c r="A886" s="29"/>
      <c r="D886" s="29"/>
    </row>
    <row r="887" spans="1:4">
      <c r="A887" s="29"/>
      <c r="D887" s="29"/>
    </row>
    <row r="888" spans="1:4">
      <c r="A888" s="29"/>
      <c r="D888" s="29"/>
    </row>
    <row r="889" spans="1:4">
      <c r="A889" s="29"/>
      <c r="D889" s="29"/>
    </row>
    <row r="890" spans="1:4">
      <c r="A890" s="29"/>
      <c r="D890" s="29"/>
    </row>
    <row r="891" spans="1:4">
      <c r="A891" s="29"/>
      <c r="D891" s="29"/>
    </row>
    <row r="892" spans="1:4">
      <c r="A892" s="29"/>
      <c r="D892" s="29"/>
    </row>
    <row r="893" spans="1:4">
      <c r="A893" s="29"/>
      <c r="D893" s="29"/>
    </row>
    <row r="894" spans="1:4">
      <c r="A894" s="29"/>
      <c r="D894" s="29"/>
    </row>
    <row r="895" spans="1:4">
      <c r="A895" s="29"/>
      <c r="D895" s="29"/>
    </row>
    <row r="896" spans="1:4">
      <c r="A896" s="29"/>
      <c r="D896" s="29"/>
    </row>
    <row r="897" spans="1:4">
      <c r="A897" s="29"/>
      <c r="D897" s="29"/>
    </row>
    <row r="898" spans="1:4">
      <c r="A898" s="29"/>
      <c r="D898" s="29"/>
    </row>
    <row r="899" spans="1:4">
      <c r="A899" s="29"/>
      <c r="D899" s="29"/>
    </row>
    <row r="900" spans="1:4">
      <c r="A900" s="29"/>
      <c r="D900" s="29"/>
    </row>
    <row r="901" spans="1:4">
      <c r="A901" s="29"/>
      <c r="D901" s="29"/>
    </row>
    <row r="902" spans="1:4">
      <c r="A902" s="29"/>
      <c r="D902" s="29"/>
    </row>
    <row r="903" spans="1:4">
      <c r="A903" s="29"/>
      <c r="D903" s="29"/>
    </row>
    <row r="904" spans="1:4">
      <c r="A904" s="29"/>
      <c r="D904" s="29"/>
    </row>
    <row r="905" spans="1:4">
      <c r="A905" s="29"/>
      <c r="D905" s="29"/>
    </row>
    <row r="906" spans="1:4">
      <c r="A906" s="29"/>
      <c r="D906" s="29"/>
    </row>
    <row r="907" spans="1:4">
      <c r="A907" s="29"/>
      <c r="D907" s="29"/>
    </row>
    <row r="908" spans="1:4">
      <c r="A908" s="29"/>
      <c r="D908" s="29"/>
    </row>
    <row r="909" spans="1:4">
      <c r="A909" s="29"/>
      <c r="D909" s="29"/>
    </row>
    <row r="910" spans="1:4">
      <c r="A910" s="29"/>
      <c r="D910" s="29"/>
    </row>
    <row r="911" spans="1:4">
      <c r="A911" s="29"/>
      <c r="D911" s="29"/>
    </row>
    <row r="912" spans="1:4">
      <c r="A912" s="29"/>
      <c r="D912" s="29"/>
    </row>
    <row r="913" spans="1:4">
      <c r="A913" s="29"/>
      <c r="D913" s="29"/>
    </row>
    <row r="914" spans="1:4">
      <c r="A914" s="29"/>
      <c r="D914" s="29"/>
    </row>
    <row r="915" spans="1:4">
      <c r="A915" s="29"/>
      <c r="D915" s="29"/>
    </row>
    <row r="916" spans="1:4">
      <c r="A916" s="29"/>
      <c r="D916" s="29"/>
    </row>
    <row r="917" spans="1:4">
      <c r="A917" s="29"/>
      <c r="D917" s="29"/>
    </row>
    <row r="918" spans="1:4">
      <c r="A918" s="29"/>
      <c r="D918" s="29"/>
    </row>
    <row r="919" spans="1:4">
      <c r="A919" s="29"/>
      <c r="D919" s="29"/>
    </row>
    <row r="920" spans="1:4">
      <c r="A920" s="29"/>
      <c r="D920" s="29"/>
    </row>
    <row r="921" spans="1:4">
      <c r="A921" s="29"/>
      <c r="D921" s="29"/>
    </row>
    <row r="922" spans="1:4">
      <c r="A922" s="29"/>
      <c r="D922" s="29"/>
    </row>
    <row r="923" spans="1:4">
      <c r="A923" s="29"/>
      <c r="D923" s="29"/>
    </row>
    <row r="924" spans="1:4">
      <c r="A924" s="29"/>
      <c r="D924" s="29"/>
    </row>
    <row r="925" spans="1:4">
      <c r="A925" s="29"/>
      <c r="D925" s="29"/>
    </row>
    <row r="926" spans="1:4">
      <c r="A926" s="29"/>
      <c r="D926" s="29"/>
    </row>
    <row r="927" spans="1:4">
      <c r="A927" s="29"/>
      <c r="D927" s="29"/>
    </row>
    <row r="928" spans="1:4">
      <c r="A928" s="29"/>
      <c r="D928" s="29"/>
    </row>
    <row r="929" spans="1:4">
      <c r="A929" s="29"/>
      <c r="D929" s="29"/>
    </row>
    <row r="930" spans="1:4">
      <c r="A930" s="29"/>
      <c r="D930" s="29"/>
    </row>
    <row r="931" spans="1:4">
      <c r="A931" s="29"/>
      <c r="D931" s="29"/>
    </row>
    <row r="932" spans="1:4">
      <c r="A932" s="29"/>
      <c r="D932" s="29"/>
    </row>
    <row r="933" spans="1:4">
      <c r="A933" s="29"/>
      <c r="D933" s="29"/>
    </row>
    <row r="934" spans="1:4">
      <c r="A934" s="29"/>
      <c r="D934" s="29"/>
    </row>
    <row r="935" spans="1:4">
      <c r="A935" s="29"/>
      <c r="D935" s="29"/>
    </row>
    <row r="936" spans="1:4">
      <c r="A936" s="29"/>
      <c r="D936" s="29"/>
    </row>
    <row r="937" spans="1:4">
      <c r="A937" s="29"/>
      <c r="D937" s="29"/>
    </row>
    <row r="938" spans="1:4">
      <c r="A938" s="29"/>
      <c r="D938" s="29"/>
    </row>
    <row r="939" spans="1:4">
      <c r="A939" s="29"/>
      <c r="D939" s="29"/>
    </row>
    <row r="940" spans="1:4">
      <c r="A940" s="29"/>
      <c r="D940" s="29"/>
    </row>
    <row r="941" spans="1:4">
      <c r="A941" s="29"/>
      <c r="D941" s="29"/>
    </row>
    <row r="942" spans="1:4">
      <c r="A942" s="29"/>
      <c r="D942" s="29"/>
    </row>
    <row r="943" spans="1:4">
      <c r="A943" s="29"/>
      <c r="D943" s="29"/>
    </row>
    <row r="944" spans="1:4">
      <c r="A944" s="29"/>
      <c r="D944" s="29"/>
    </row>
    <row r="945" spans="1:4">
      <c r="A945" s="29"/>
      <c r="D945" s="29"/>
    </row>
    <row r="946" spans="1:4">
      <c r="A946" s="29"/>
      <c r="D946" s="29"/>
    </row>
    <row r="947" spans="1:4">
      <c r="A947" s="29"/>
      <c r="D947" s="29"/>
    </row>
    <row r="948" spans="1:4">
      <c r="A948" s="29"/>
      <c r="D948" s="29"/>
    </row>
    <row r="949" spans="1:4">
      <c r="A949" s="29"/>
      <c r="D949" s="29"/>
    </row>
    <row r="950" spans="1:4">
      <c r="A950" s="29"/>
      <c r="D950" s="29"/>
    </row>
    <row r="951" spans="1:4">
      <c r="A951" s="29"/>
      <c r="D951" s="29"/>
    </row>
    <row r="952" spans="1:4">
      <c r="A952" s="29"/>
      <c r="D952" s="29"/>
    </row>
    <row r="953" spans="1:4">
      <c r="A953" s="29"/>
      <c r="D953" s="29"/>
    </row>
    <row r="954" spans="1:4">
      <c r="A954" s="29"/>
      <c r="D954" s="29"/>
    </row>
    <row r="955" spans="1:4">
      <c r="A955" s="29"/>
      <c r="D955" s="29"/>
    </row>
    <row r="956" spans="1:4">
      <c r="A956" s="29"/>
      <c r="D956" s="29"/>
    </row>
    <row r="957" spans="1:4">
      <c r="A957" s="29"/>
      <c r="D957" s="29"/>
    </row>
    <row r="958" spans="1:4">
      <c r="A958" s="29"/>
      <c r="D958" s="29"/>
    </row>
    <row r="959" spans="1:4">
      <c r="A959" s="29"/>
      <c r="D959" s="29"/>
    </row>
    <row r="960" spans="1:4">
      <c r="A960" s="29"/>
      <c r="D960" s="29"/>
    </row>
    <row r="961" spans="1:4">
      <c r="A961" s="29"/>
      <c r="D961" s="29"/>
    </row>
    <row r="962" spans="1:4">
      <c r="A962" s="29"/>
      <c r="D962" s="29"/>
    </row>
    <row r="963" spans="1:4">
      <c r="A963" s="29"/>
      <c r="D963" s="29"/>
    </row>
    <row r="964" spans="1:4">
      <c r="A964" s="29"/>
      <c r="D964" s="29"/>
    </row>
    <row r="965" spans="1:4">
      <c r="A965" s="29"/>
      <c r="D965" s="29"/>
    </row>
    <row r="966" spans="1:4">
      <c r="A966" s="29"/>
      <c r="D966" s="29"/>
    </row>
    <row r="967" spans="1:4">
      <c r="A967" s="29"/>
      <c r="D967" s="29"/>
    </row>
    <row r="968" spans="1:4">
      <c r="A968" s="29"/>
      <c r="D968" s="29"/>
    </row>
    <row r="969" spans="1:4">
      <c r="A969" s="29"/>
      <c r="D969" s="29"/>
    </row>
    <row r="970" spans="1:4">
      <c r="A970" s="29"/>
      <c r="D970" s="29"/>
    </row>
    <row r="971" spans="1:4">
      <c r="A971" s="29"/>
      <c r="D971" s="29"/>
    </row>
    <row r="972" spans="1:4">
      <c r="A972" s="29"/>
      <c r="D972" s="29"/>
    </row>
    <row r="973" spans="1:4">
      <c r="A973" s="29"/>
      <c r="D973" s="29"/>
    </row>
    <row r="974" spans="1:4">
      <c r="A974" s="29"/>
      <c r="D974" s="29"/>
    </row>
    <row r="975" spans="1:4">
      <c r="A975" s="29"/>
      <c r="D975" s="29"/>
    </row>
    <row r="976" spans="1:4">
      <c r="A976" s="29"/>
      <c r="D976" s="29"/>
    </row>
    <row r="977" spans="1:4">
      <c r="A977" s="29"/>
      <c r="D977" s="29"/>
    </row>
    <row r="978" spans="1:4">
      <c r="A978" s="29"/>
      <c r="D978" s="29"/>
    </row>
    <row r="979" spans="1:4">
      <c r="A979" s="29"/>
      <c r="D979" s="29"/>
    </row>
    <row r="980" spans="1:4">
      <c r="A980" s="29"/>
      <c r="D980" s="29"/>
    </row>
    <row r="981" spans="1:4">
      <c r="A981" s="29"/>
      <c r="D981" s="29"/>
    </row>
    <row r="982" spans="1:4">
      <c r="A982" s="29"/>
      <c r="D982" s="29"/>
    </row>
    <row r="983" spans="1:4">
      <c r="A983" s="29"/>
      <c r="D983" s="29"/>
    </row>
    <row r="984" spans="1:4">
      <c r="A984" s="29"/>
      <c r="D984" s="29"/>
    </row>
  </sheetData>
  <phoneticPr fontId="3"/>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CAA36A-566D-424F-84B7-E3F3171CA975}">
  <sheetPr codeName="Sheet19">
    <tabColor rgb="FF7030A0"/>
  </sheetPr>
  <dimension ref="A1:AQ984"/>
  <sheetViews>
    <sheetView topLeftCell="H124" workbookViewId="0">
      <selection activeCell="Q16" sqref="Q16"/>
    </sheetView>
  </sheetViews>
  <sheetFormatPr defaultColWidth="12.5" defaultRowHeight="18"/>
  <cols>
    <col min="1" max="2" width="8.09765625" style="21" customWidth="1"/>
    <col min="3" max="3" width="26.19921875" style="21" bestFit="1" customWidth="1"/>
    <col min="4" max="4" width="6.3984375" style="21" customWidth="1"/>
    <col min="5" max="5" width="39.69921875" style="21" bestFit="1" customWidth="1"/>
    <col min="6" max="6" width="39.19921875" style="21" customWidth="1"/>
    <col min="7" max="7" width="34.19921875" style="21" bestFit="1" customWidth="1"/>
    <col min="8" max="8" width="49.19921875" style="21" customWidth="1"/>
    <col min="9" max="9" width="6.09765625" style="21" customWidth="1"/>
    <col min="10" max="12" width="3.69921875" style="21" customWidth="1"/>
    <col min="13" max="13" width="6.59765625" style="21" customWidth="1"/>
    <col min="14" max="14" width="5.8984375" style="21" customWidth="1"/>
    <col min="15" max="15" width="11.5" style="21" customWidth="1"/>
    <col min="16" max="16" width="9.5" style="30" customWidth="1"/>
    <col min="17" max="17" width="8.69921875" style="21" customWidth="1"/>
    <col min="18" max="18" width="7.59765625" style="21" bestFit="1" customWidth="1"/>
    <col min="19" max="19" width="7.5" style="21" bestFit="1" customWidth="1"/>
    <col min="20" max="28" width="6.3984375" style="21" bestFit="1" customWidth="1"/>
    <col min="29" max="29" width="7.5" style="21" bestFit="1" customWidth="1"/>
    <col min="30" max="30" width="7.59765625" style="21" bestFit="1" customWidth="1"/>
    <col min="31" max="31" width="7.5" style="21" bestFit="1" customWidth="1"/>
    <col min="32" max="40" width="6.3984375" style="21" bestFit="1" customWidth="1"/>
    <col min="41" max="41" width="5.59765625" style="21" customWidth="1"/>
    <col min="42" max="16384" width="12.5" style="21"/>
  </cols>
  <sheetData>
    <row r="1" spans="1:43" ht="38.25" customHeight="1">
      <c r="A1" s="19"/>
      <c r="B1" s="82" t="s">
        <v>355</v>
      </c>
      <c r="C1" s="82" t="s">
        <v>84</v>
      </c>
      <c r="D1" s="19"/>
      <c r="E1" s="82" t="s">
        <v>85</v>
      </c>
      <c r="F1" s="19"/>
      <c r="G1" s="20"/>
      <c r="H1" s="82" t="s">
        <v>86</v>
      </c>
      <c r="I1" s="83" t="s">
        <v>87</v>
      </c>
      <c r="J1" s="83" t="s">
        <v>88</v>
      </c>
      <c r="K1" s="83" t="s">
        <v>89</v>
      </c>
      <c r="L1" s="83" t="s">
        <v>90</v>
      </c>
      <c r="M1" s="83" t="s">
        <v>91</v>
      </c>
      <c r="N1" s="83" t="s">
        <v>92</v>
      </c>
      <c r="O1" s="83" t="s">
        <v>93</v>
      </c>
      <c r="P1" s="84" t="s">
        <v>94</v>
      </c>
      <c r="Q1" s="83" t="s">
        <v>95</v>
      </c>
      <c r="R1" s="83" t="s">
        <v>96</v>
      </c>
      <c r="S1" s="83" t="s">
        <v>97</v>
      </c>
      <c r="T1" s="83" t="s">
        <v>98</v>
      </c>
      <c r="U1" s="83" t="s">
        <v>99</v>
      </c>
      <c r="V1" s="83" t="s">
        <v>100</v>
      </c>
      <c r="W1" s="83" t="s">
        <v>101</v>
      </c>
      <c r="X1" s="83" t="s">
        <v>102</v>
      </c>
      <c r="Y1" s="83" t="s">
        <v>103</v>
      </c>
      <c r="Z1" s="83" t="s">
        <v>104</v>
      </c>
      <c r="AA1" s="83" t="s">
        <v>105</v>
      </c>
      <c r="AB1" s="83" t="s">
        <v>106</v>
      </c>
      <c r="AC1" s="83" t="s">
        <v>107</v>
      </c>
      <c r="AD1" s="83" t="s">
        <v>108</v>
      </c>
      <c r="AE1" s="83" t="s">
        <v>109</v>
      </c>
      <c r="AF1" s="83" t="s">
        <v>110</v>
      </c>
      <c r="AG1" s="83" t="s">
        <v>111</v>
      </c>
      <c r="AH1" s="83" t="s">
        <v>112</v>
      </c>
      <c r="AI1" s="83" t="s">
        <v>113</v>
      </c>
      <c r="AJ1" s="83" t="s">
        <v>114</v>
      </c>
      <c r="AK1" s="83" t="s">
        <v>115</v>
      </c>
      <c r="AL1" s="83" t="s">
        <v>116</v>
      </c>
      <c r="AM1" s="83" t="s">
        <v>117</v>
      </c>
      <c r="AN1" s="83" t="s">
        <v>118</v>
      </c>
      <c r="AO1" s="83" t="s">
        <v>119</v>
      </c>
    </row>
    <row r="2" spans="1:43" ht="56.25" customHeight="1">
      <c r="A2" s="74" t="s">
        <v>159</v>
      </c>
      <c r="B2" s="74"/>
      <c r="C2" s="74" t="s">
        <v>387</v>
      </c>
      <c r="D2" s="74" t="s">
        <v>180</v>
      </c>
      <c r="E2" s="74" t="s">
        <v>441</v>
      </c>
      <c r="F2" s="112" t="s">
        <v>444</v>
      </c>
      <c r="G2" s="74" t="s">
        <v>132</v>
      </c>
      <c r="H2" s="74" t="s">
        <v>443</v>
      </c>
      <c r="I2" s="75" t="s">
        <v>393</v>
      </c>
      <c r="J2" s="76" t="s">
        <v>356</v>
      </c>
      <c r="K2" s="76" t="s">
        <v>356</v>
      </c>
      <c r="L2" s="76" t="s">
        <v>357</v>
      </c>
      <c r="M2" s="76" t="s">
        <v>358</v>
      </c>
      <c r="N2" s="76" t="s">
        <v>352</v>
      </c>
      <c r="O2" s="76" t="s">
        <v>353</v>
      </c>
      <c r="P2" s="74" t="s">
        <v>360</v>
      </c>
      <c r="Q2" s="74" t="s">
        <v>361</v>
      </c>
      <c r="R2" s="74" t="s">
        <v>362</v>
      </c>
      <c r="S2" s="74" t="s">
        <v>363</v>
      </c>
      <c r="T2" s="74" t="s">
        <v>364</v>
      </c>
      <c r="U2" s="74" t="s">
        <v>365</v>
      </c>
      <c r="V2" s="74" t="s">
        <v>366</v>
      </c>
      <c r="W2" s="74" t="s">
        <v>367</v>
      </c>
      <c r="X2" s="74" t="s">
        <v>368</v>
      </c>
      <c r="Y2" s="74" t="s">
        <v>369</v>
      </c>
      <c r="Z2" s="74" t="s">
        <v>370</v>
      </c>
      <c r="AA2" s="74" t="s">
        <v>371</v>
      </c>
      <c r="AB2" s="74" t="s">
        <v>372</v>
      </c>
      <c r="AC2" s="74" t="s">
        <v>373</v>
      </c>
      <c r="AD2" s="74" t="s">
        <v>374</v>
      </c>
      <c r="AE2" s="74" t="s">
        <v>375</v>
      </c>
      <c r="AF2" s="74" t="s">
        <v>376</v>
      </c>
      <c r="AG2" s="74" t="s">
        <v>377</v>
      </c>
      <c r="AH2" s="74" t="s">
        <v>378</v>
      </c>
      <c r="AI2" s="74" t="s">
        <v>379</v>
      </c>
      <c r="AJ2" s="74" t="s">
        <v>380</v>
      </c>
      <c r="AK2" s="74" t="s">
        <v>381</v>
      </c>
      <c r="AL2" s="74" t="s">
        <v>382</v>
      </c>
      <c r="AM2" s="74" t="s">
        <v>383</v>
      </c>
      <c r="AN2" s="74" t="s">
        <v>384</v>
      </c>
      <c r="AO2" s="74" t="s">
        <v>385</v>
      </c>
    </row>
    <row r="3" spans="1:43" ht="18" customHeight="1">
      <c r="A3" s="38">
        <v>1</v>
      </c>
      <c r="B3" s="38" t="str">
        <f>IF(ISBLANK(ID管理番号商品名入力!D3),"",ID管理番号商品名入力!D3)</f>
        <v/>
      </c>
      <c r="C3" s="39" t="str">
        <f>IF(ISBLANK(ID管理番号商品名入力!F3),"",ID管理番号商品名入力!F3)</f>
        <v/>
      </c>
      <c r="D3" s="22" t="str">
        <f>IF(ISBLANK(業務便入力!L4),"",業務便入力!L4)</f>
        <v/>
      </c>
      <c r="E3" s="22" t="str">
        <f>IFERROR(VLOOKUP($D3,配送グループ設定!$A$18:$G$27,6,FALSE),"")</f>
        <v/>
      </c>
      <c r="F3" s="22" t="str">
        <f>IF(ISBLANK(業務便入力!U4),"",業務便入力!U4)</f>
        <v/>
      </c>
      <c r="G3" s="23" t="str">
        <f>IFERROR("※"&amp;VLOOKUP($D3,配送グループ設定!$A$18:$G$27,4,FALSE),"")</f>
        <v/>
      </c>
      <c r="H3" s="24" t="str">
        <f>F3&amp;G3</f>
        <v/>
      </c>
      <c r="I3" s="25">
        <v>1</v>
      </c>
      <c r="J3" s="25">
        <v>0</v>
      </c>
      <c r="K3" s="25">
        <v>0</v>
      </c>
      <c r="L3" s="25">
        <v>1</v>
      </c>
      <c r="M3" s="25" t="str">
        <f>IF(ISBLANK(業務便入力!V4),"",業務便入力!V4)</f>
        <v/>
      </c>
      <c r="N3" s="25">
        <v>5</v>
      </c>
      <c r="O3" s="73" t="s">
        <v>354</v>
      </c>
      <c r="P3" s="40" t="str">
        <f>IF(ISBLANK(業務便入力!F4),"",業務便入力!F4)</f>
        <v/>
      </c>
      <c r="Q3" s="25" t="str">
        <f ca="1">IFERROR('計算（業務便）'!Q4,"")</f>
        <v/>
      </c>
      <c r="R3" s="25" t="str">
        <f ca="1">IFERROR(OFFSET('計算（業務便）'!$Q4,0,(COLUMN()-COLUMN('セット情報(業務便）'!$R4))*(COLUMNS('計算（業務便）'!$Q$3:$W$3)-1)/(COLUMNS('セット情報(業務便）'!$R2:$S2)-1)),"")</f>
        <v/>
      </c>
      <c r="S3" s="25" t="str">
        <f ca="1">IFERROR(OFFSET('計算（業務便）'!$Q4,0,(COLUMN()-COLUMN('セット情報(業務便）'!$R4))*(COLUMNS('計算（業務便）'!$Q$3:$W$3)-1)/(COLUMNS('セット情報(業務便）'!$R2:$S2)-1)),"")</f>
        <v/>
      </c>
      <c r="T3" s="25" t="str">
        <f ca="1">IFERROR(OFFSET('計算（業務便）'!$Q4,0,(COLUMN()-COLUMN('セット情報(業務便）'!$R4))*(COLUMNS('計算（業務便）'!$Q$3:$W$3)-1)/(COLUMNS('セット情報(業務便）'!$R2:$S2)-1)),"")</f>
        <v/>
      </c>
      <c r="U3" s="25" t="str">
        <f ca="1">IFERROR(OFFSET('計算（業務便）'!$Q4,0,(COLUMN()-COLUMN('セット情報(業務便）'!$R4))*(COLUMNS('計算（業務便）'!$Q$3:$W$3)-1)/(COLUMNS('セット情報(業務便）'!$R2:$S2)-1)),"")</f>
        <v/>
      </c>
      <c r="V3" s="25" t="str">
        <f ca="1">IFERROR(OFFSET('計算（業務便）'!$Q4,0,(COLUMN()-COLUMN('セット情報(業務便）'!$R4))*(COLUMNS('計算（業務便）'!$Q$3:$W$3)-1)/(COLUMNS('セット情報(業務便）'!$R2:$S2)-1)),"")</f>
        <v/>
      </c>
      <c r="W3" s="25" t="str">
        <f ca="1">IFERROR(OFFSET('計算（業務便）'!$Q4,0,(COLUMN()-COLUMN('セット情報(業務便）'!$R4))*(COLUMNS('計算（業務便）'!$Q$3:$W$3)-1)/(COLUMNS('セット情報(業務便）'!$R2:$S2)-1)),"")</f>
        <v/>
      </c>
      <c r="X3" s="25" t="str">
        <f ca="1">IFERROR(OFFSET('計算（業務便）'!$Q4,0,(COLUMN()-COLUMN('セット情報(業務便）'!$R4))*(COLUMNS('計算（業務便）'!$Q$3:$W$3)-1)/(COLUMNS('セット情報(業務便）'!$R2:$S2)-1)),"")</f>
        <v/>
      </c>
      <c r="Y3" s="25" t="str">
        <f ca="1">IFERROR(OFFSET('計算（業務便）'!$Q4,0,(COLUMN()-COLUMN('セット情報(業務便）'!$R4))*(COLUMNS('計算（業務便）'!$Q$3:$W$3)-1)/(COLUMNS('セット情報(業務便）'!$R2:$S2)-1)),"")</f>
        <v/>
      </c>
      <c r="Z3" s="25" t="str">
        <f ca="1">IFERROR(OFFSET('計算（業務便）'!$Q4,0,(COLUMN()-COLUMN('セット情報(業務便）'!$R4))*(COLUMNS('計算（業務便）'!$Q$3:$W$3)-1)/(COLUMNS('セット情報(業務便）'!$R2:$S2)-1)),"")</f>
        <v/>
      </c>
      <c r="AA3" s="25" t="str">
        <f ca="1">IFERROR(OFFSET('計算（業務便）'!$Q4,0,(COLUMN()-COLUMN('セット情報(業務便）'!$R4))*(COLUMNS('計算（業務便）'!$Q$3:$W$3)-1)/(COLUMNS('セット情報(業務便）'!$R2:$S2)-1)),"")</f>
        <v/>
      </c>
      <c r="AB3" s="25" t="str">
        <f ca="1">IFERROR(OFFSET('計算（業務便）'!$Q4,0,(COLUMN()-COLUMN('セット情報(業務便）'!$R4))*(COLUMNS('計算（業務便）'!$Q$3:$W$3)-1)/(COLUMNS('セット情報(業務便）'!$R2:$S2)-1)),"")</f>
        <v/>
      </c>
      <c r="AC3" s="25" t="str">
        <f ca="1">IFERROR(OFFSET('計算（業務便）'!$Q4,0,(COLUMN()-COLUMN('セット情報(業務便）'!$R4))*(COLUMNS('計算（業務便）'!$Q$3:$W$3)-1)/(COLUMNS('セット情報(業務便）'!$R2:$S2)-1)),"")</f>
        <v/>
      </c>
      <c r="AD3" s="25" t="str">
        <f ca="1">IFERROR(_xlfn.CEILING.MATH(R3*1.2),"")</f>
        <v/>
      </c>
      <c r="AE3" s="25" t="str">
        <f t="shared" ref="AE3:AE66" ca="1" si="0">IFERROR(_xlfn.CEILING.MATH(S3*1.2),"")</f>
        <v/>
      </c>
      <c r="AF3" s="25" t="str">
        <f t="shared" ref="AF3:AF66" ca="1" si="1">IFERROR(_xlfn.CEILING.MATH(T3*1.2),"")</f>
        <v/>
      </c>
      <c r="AG3" s="25" t="str">
        <f t="shared" ref="AG3:AG66" ca="1" si="2">IFERROR(_xlfn.CEILING.MATH(U3*1.2),"")</f>
        <v/>
      </c>
      <c r="AH3" s="25" t="str">
        <f t="shared" ref="AH3:AH66" ca="1" si="3">IFERROR(_xlfn.CEILING.MATH(V3*1.2),"")</f>
        <v/>
      </c>
      <c r="AI3" s="25" t="str">
        <f t="shared" ref="AI3:AI66" ca="1" si="4">IFERROR(_xlfn.CEILING.MATH(W3*1.2),"")</f>
        <v/>
      </c>
      <c r="AJ3" s="25" t="str">
        <f t="shared" ref="AJ3:AJ66" ca="1" si="5">IFERROR(_xlfn.CEILING.MATH(X3*1.2),"")</f>
        <v/>
      </c>
      <c r="AK3" s="25" t="str">
        <f t="shared" ref="AK3:AK66" ca="1" si="6">IFERROR(_xlfn.CEILING.MATH(Y3*1.2),"")</f>
        <v/>
      </c>
      <c r="AL3" s="25" t="str">
        <f t="shared" ref="AL3:AL66" ca="1" si="7">IFERROR(_xlfn.CEILING.MATH(Z3*1.2),"")</f>
        <v/>
      </c>
      <c r="AM3" s="25" t="str">
        <f t="shared" ref="AM3:AM66" ca="1" si="8">IFERROR(_xlfn.CEILING.MATH(AA3*1.2),"")</f>
        <v/>
      </c>
      <c r="AN3" s="25" t="str">
        <f t="shared" ref="AN3:AN66" ca="1" si="9">IFERROR(_xlfn.CEILING.MATH(AB3*1.2),"")</f>
        <v/>
      </c>
      <c r="AO3" s="25" t="str">
        <f t="shared" ref="AO3:AO66" ca="1" si="10">IFERROR(_xlfn.CEILING.MATH(AC3*1.2),"")</f>
        <v/>
      </c>
    </row>
    <row r="4" spans="1:43" ht="18" customHeight="1">
      <c r="A4" s="38">
        <v>2</v>
      </c>
      <c r="B4" s="38" t="str">
        <f>IF(ISBLANK(ID管理番号商品名入力!D4),"",ID管理番号商品名入力!D4)</f>
        <v/>
      </c>
      <c r="C4" s="39" t="str">
        <f>IF(ISBLANK(ID管理番号商品名入力!F4),"",ID管理番号商品名入力!F4)</f>
        <v/>
      </c>
      <c r="D4" s="22" t="str">
        <f>IF(ISBLANK(業務便入力!L5),"",業務便入力!L5)</f>
        <v/>
      </c>
      <c r="E4" s="22" t="str">
        <f>IFERROR(VLOOKUP($D4,配送グループ設定!$A$18:$G$27,6,FALSE),"")</f>
        <v/>
      </c>
      <c r="F4" s="22" t="str">
        <f>IF(ISBLANK(業務便入力!U5),"",業務便入力!U5)</f>
        <v/>
      </c>
      <c r="G4" s="23" t="str">
        <f>IFERROR("※"&amp;VLOOKUP($D4,配送グループ設定!$A$18:$G$27,4,FALSE),"")</f>
        <v/>
      </c>
      <c r="H4" s="24" t="str">
        <f t="shared" ref="H4:H67" si="11">F4&amp;G4</f>
        <v/>
      </c>
      <c r="I4" s="25">
        <v>1</v>
      </c>
      <c r="J4" s="25">
        <v>0</v>
      </c>
      <c r="K4" s="25">
        <v>0</v>
      </c>
      <c r="L4" s="25">
        <v>1</v>
      </c>
      <c r="M4" s="25" t="str">
        <f>IF(ISBLANK(業務便入力!V5),"",業務便入力!V5)</f>
        <v/>
      </c>
      <c r="N4" s="25">
        <v>5</v>
      </c>
      <c r="O4" s="73" t="s">
        <v>354</v>
      </c>
      <c r="P4" s="40" t="str">
        <f>IF(ISBLANK(業務便入力!F5),"",業務便入力!F5)</f>
        <v/>
      </c>
      <c r="Q4" s="25" t="str">
        <f ca="1">IFERROR('計算（業務便）'!Q5,"")</f>
        <v/>
      </c>
      <c r="R4" s="25" t="str">
        <f ca="1">IFERROR(OFFSET('計算（業務便）'!$Q5,0,(COLUMN()-COLUMN('セット情報(業務便）'!$R5))*(COLUMNS('計算（業務便）'!$Q$3:$W$3)-1)/(COLUMNS('セット情報(業務便）'!$R3:$S3)-1)),"")</f>
        <v/>
      </c>
      <c r="S4" s="25" t="str">
        <f ca="1">IFERROR(OFFSET('計算（業務便）'!$Q5,0,(COLUMN()-COLUMN('セット情報(業務便）'!$R5))*(COLUMNS('計算（業務便）'!$Q$3:$W$3)-1)/(COLUMNS('セット情報(業務便）'!$R3:$S3)-1)),"")</f>
        <v/>
      </c>
      <c r="T4" s="25" t="str">
        <f ca="1">IFERROR(OFFSET('計算（業務便）'!$Q5,0,(COLUMN()-COLUMN('セット情報(業務便）'!$R5))*(COLUMNS('計算（業務便）'!$Q$3:$W$3)-1)/(COLUMNS('セット情報(業務便）'!$R3:$S3)-1)),"")</f>
        <v/>
      </c>
      <c r="U4" s="25" t="str">
        <f ca="1">IFERROR(OFFSET('計算（業務便）'!$Q5,0,(COLUMN()-COLUMN('セット情報(業務便）'!$R5))*(COLUMNS('計算（業務便）'!$Q$3:$W$3)-1)/(COLUMNS('セット情報(業務便）'!$R3:$S3)-1)),"")</f>
        <v/>
      </c>
      <c r="V4" s="25" t="str">
        <f ca="1">IFERROR(OFFSET('計算（業務便）'!$Q5,0,(COLUMN()-COLUMN('セット情報(業務便）'!$R5))*(COLUMNS('計算（業務便）'!$Q$3:$W$3)-1)/(COLUMNS('セット情報(業務便）'!$R3:$S3)-1)),"")</f>
        <v/>
      </c>
      <c r="W4" s="25" t="str">
        <f ca="1">IFERROR(OFFSET('計算（業務便）'!$Q5,0,(COLUMN()-COLUMN('セット情報(業務便）'!$R5))*(COLUMNS('計算（業務便）'!$Q$3:$W$3)-1)/(COLUMNS('セット情報(業務便）'!$R3:$S3)-1)),"")</f>
        <v/>
      </c>
      <c r="X4" s="25" t="str">
        <f ca="1">IFERROR(OFFSET('計算（業務便）'!$Q5,0,(COLUMN()-COLUMN('セット情報(業務便）'!$R5))*(COLUMNS('計算（業務便）'!$Q$3:$W$3)-1)/(COLUMNS('セット情報(業務便）'!$R3:$S3)-1)),"")</f>
        <v/>
      </c>
      <c r="Y4" s="25" t="str">
        <f ca="1">IFERROR(OFFSET('計算（業務便）'!$Q5,0,(COLUMN()-COLUMN('セット情報(業務便）'!$R5))*(COLUMNS('計算（業務便）'!$Q$3:$W$3)-1)/(COLUMNS('セット情報(業務便）'!$R3:$S3)-1)),"")</f>
        <v/>
      </c>
      <c r="Z4" s="25" t="str">
        <f ca="1">IFERROR(OFFSET('計算（業務便）'!$Q5,0,(COLUMN()-COLUMN('セット情報(業務便）'!$R5))*(COLUMNS('計算（業務便）'!$Q$3:$W$3)-1)/(COLUMNS('セット情報(業務便）'!$R3:$S3)-1)),"")</f>
        <v/>
      </c>
      <c r="AA4" s="25" t="str">
        <f ca="1">IFERROR(OFFSET('計算（業務便）'!$Q5,0,(COLUMN()-COLUMN('セット情報(業務便）'!$R5))*(COLUMNS('計算（業務便）'!$Q$3:$W$3)-1)/(COLUMNS('セット情報(業務便）'!$R3:$S3)-1)),"")</f>
        <v/>
      </c>
      <c r="AB4" s="25" t="str">
        <f ca="1">IFERROR(OFFSET('計算（業務便）'!$Q5,0,(COLUMN()-COLUMN('セット情報(業務便）'!$R5))*(COLUMNS('計算（業務便）'!$Q$3:$W$3)-1)/(COLUMNS('セット情報(業務便）'!$R3:$S3)-1)),"")</f>
        <v/>
      </c>
      <c r="AC4" s="25" t="str">
        <f ca="1">IFERROR(OFFSET('計算（業務便）'!$Q5,0,(COLUMN()-COLUMN('セット情報(業務便）'!$R5))*(COLUMNS('計算（業務便）'!$Q$3:$W$3)-1)/(COLUMNS('セット情報(業務便）'!$R3:$S3)-1)),"")</f>
        <v/>
      </c>
      <c r="AD4" s="25" t="str">
        <f t="shared" ref="AD4:AD67" ca="1" si="12">IFERROR(_xlfn.CEILING.MATH(R4*1.2),"")</f>
        <v/>
      </c>
      <c r="AE4" s="25" t="str">
        <f t="shared" ca="1" si="0"/>
        <v/>
      </c>
      <c r="AF4" s="25" t="str">
        <f t="shared" ca="1" si="1"/>
        <v/>
      </c>
      <c r="AG4" s="25" t="str">
        <f t="shared" ca="1" si="2"/>
        <v/>
      </c>
      <c r="AH4" s="25" t="str">
        <f t="shared" ca="1" si="3"/>
        <v/>
      </c>
      <c r="AI4" s="25" t="str">
        <f t="shared" ca="1" si="4"/>
        <v/>
      </c>
      <c r="AJ4" s="25" t="str">
        <f t="shared" ca="1" si="5"/>
        <v/>
      </c>
      <c r="AK4" s="25" t="str">
        <f t="shared" ca="1" si="6"/>
        <v/>
      </c>
      <c r="AL4" s="25" t="str">
        <f t="shared" ca="1" si="7"/>
        <v/>
      </c>
      <c r="AM4" s="25" t="str">
        <f t="shared" ca="1" si="8"/>
        <v/>
      </c>
      <c r="AN4" s="25" t="str">
        <f t="shared" ca="1" si="9"/>
        <v/>
      </c>
      <c r="AO4" s="25" t="str">
        <f t="shared" ca="1" si="10"/>
        <v/>
      </c>
    </row>
    <row r="5" spans="1:43" ht="18" customHeight="1">
      <c r="A5" s="38">
        <v>3</v>
      </c>
      <c r="B5" s="38" t="str">
        <f>IF(ISBLANK(ID管理番号商品名入力!D5),"",ID管理番号商品名入力!D5)</f>
        <v/>
      </c>
      <c r="C5" s="39" t="str">
        <f>IF(ISBLANK(ID管理番号商品名入力!F5),"",ID管理番号商品名入力!F5)</f>
        <v/>
      </c>
      <c r="D5" s="22" t="str">
        <f>IF(ISBLANK(業務便入力!L6),"",業務便入力!L6)</f>
        <v/>
      </c>
      <c r="E5" s="22" t="str">
        <f>IFERROR(VLOOKUP($D5,配送グループ設定!$A$18:$G$27,6,FALSE),"")</f>
        <v/>
      </c>
      <c r="F5" s="22" t="str">
        <f>IF(ISBLANK(業務便入力!U6),"",業務便入力!U6)</f>
        <v/>
      </c>
      <c r="G5" s="23" t="str">
        <f>IFERROR("※"&amp;VLOOKUP($D5,配送グループ設定!$A$18:$G$27,4,FALSE),"")</f>
        <v/>
      </c>
      <c r="H5" s="24" t="str">
        <f t="shared" si="11"/>
        <v/>
      </c>
      <c r="I5" s="25">
        <v>1</v>
      </c>
      <c r="J5" s="25">
        <v>0</v>
      </c>
      <c r="K5" s="25">
        <v>0</v>
      </c>
      <c r="L5" s="25">
        <v>1</v>
      </c>
      <c r="M5" s="25" t="str">
        <f>IF(ISBLANK(業務便入力!V6),"",業務便入力!V6)</f>
        <v/>
      </c>
      <c r="N5" s="25">
        <v>5</v>
      </c>
      <c r="O5" s="73" t="s">
        <v>354</v>
      </c>
      <c r="P5" s="40" t="str">
        <f>IF(ISBLANK(業務便入力!F6),"",業務便入力!F6)</f>
        <v/>
      </c>
      <c r="Q5" s="25" t="str">
        <f ca="1">IFERROR('計算（業務便）'!Q6,"")</f>
        <v/>
      </c>
      <c r="R5" s="25" t="str">
        <f ca="1">IFERROR(OFFSET('計算（業務便）'!$Q6,0,(COLUMN()-COLUMN('セット情報(業務便）'!$R6))*(COLUMNS('計算（業務便）'!$Q$3:$W$3)-1)/(COLUMNS('セット情報(業務便）'!$R4:$S4)-1)),"")</f>
        <v/>
      </c>
      <c r="S5" s="25" t="str">
        <f ca="1">IFERROR(OFFSET('計算（業務便）'!$Q6,0,(COLUMN()-COLUMN('セット情報(業務便）'!$R6))*(COLUMNS('計算（業務便）'!$Q$3:$W$3)-1)/(COLUMNS('セット情報(業務便）'!$R4:$S4)-1)),"")</f>
        <v/>
      </c>
      <c r="T5" s="25" t="str">
        <f ca="1">IFERROR(OFFSET('計算（業務便）'!$Q6,0,(COLUMN()-COLUMN('セット情報(業務便）'!$R6))*(COLUMNS('計算（業務便）'!$Q$3:$W$3)-1)/(COLUMNS('セット情報(業務便）'!$R4:$S4)-1)),"")</f>
        <v/>
      </c>
      <c r="U5" s="25" t="str">
        <f ca="1">IFERROR(OFFSET('計算（業務便）'!$Q6,0,(COLUMN()-COLUMN('セット情報(業務便）'!$R6))*(COLUMNS('計算（業務便）'!$Q$3:$W$3)-1)/(COLUMNS('セット情報(業務便）'!$R4:$S4)-1)),"")</f>
        <v/>
      </c>
      <c r="V5" s="25" t="str">
        <f ca="1">IFERROR(OFFSET('計算（業務便）'!$Q6,0,(COLUMN()-COLUMN('セット情報(業務便）'!$R6))*(COLUMNS('計算（業務便）'!$Q$3:$W$3)-1)/(COLUMNS('セット情報(業務便）'!$R4:$S4)-1)),"")</f>
        <v/>
      </c>
      <c r="W5" s="25" t="str">
        <f ca="1">IFERROR(OFFSET('計算（業務便）'!$Q6,0,(COLUMN()-COLUMN('セット情報(業務便）'!$R6))*(COLUMNS('計算（業務便）'!$Q$3:$W$3)-1)/(COLUMNS('セット情報(業務便）'!$R4:$S4)-1)),"")</f>
        <v/>
      </c>
      <c r="X5" s="25" t="str">
        <f ca="1">IFERROR(OFFSET('計算（業務便）'!$Q6,0,(COLUMN()-COLUMN('セット情報(業務便）'!$R6))*(COLUMNS('計算（業務便）'!$Q$3:$W$3)-1)/(COLUMNS('セット情報(業務便）'!$R4:$S4)-1)),"")</f>
        <v/>
      </c>
      <c r="Y5" s="25" t="str">
        <f ca="1">IFERROR(OFFSET('計算（業務便）'!$Q6,0,(COLUMN()-COLUMN('セット情報(業務便）'!$R6))*(COLUMNS('計算（業務便）'!$Q$3:$W$3)-1)/(COLUMNS('セット情報(業務便）'!$R4:$S4)-1)),"")</f>
        <v/>
      </c>
      <c r="Z5" s="25" t="str">
        <f ca="1">IFERROR(OFFSET('計算（業務便）'!$Q6,0,(COLUMN()-COLUMN('セット情報(業務便）'!$R6))*(COLUMNS('計算（業務便）'!$Q$3:$W$3)-1)/(COLUMNS('セット情報(業務便）'!$R4:$S4)-1)),"")</f>
        <v/>
      </c>
      <c r="AA5" s="25" t="str">
        <f ca="1">IFERROR(OFFSET('計算（業務便）'!$Q6,0,(COLUMN()-COLUMN('セット情報(業務便）'!$R6))*(COLUMNS('計算（業務便）'!$Q$3:$W$3)-1)/(COLUMNS('セット情報(業務便）'!$R4:$S4)-1)),"")</f>
        <v/>
      </c>
      <c r="AB5" s="25" t="str">
        <f ca="1">IFERROR(OFFSET('計算（業務便）'!$Q6,0,(COLUMN()-COLUMN('セット情報(業務便）'!$R6))*(COLUMNS('計算（業務便）'!$Q$3:$W$3)-1)/(COLUMNS('セット情報(業務便）'!$R4:$S4)-1)),"")</f>
        <v/>
      </c>
      <c r="AC5" s="25" t="str">
        <f ca="1">IFERROR(OFFSET('計算（業務便）'!$Q6,0,(COLUMN()-COLUMN('セット情報(業務便）'!$R6))*(COLUMNS('計算（業務便）'!$Q$3:$W$3)-1)/(COLUMNS('セット情報(業務便）'!$R4:$S4)-1)),"")</f>
        <v/>
      </c>
      <c r="AD5" s="25" t="str">
        <f t="shared" ca="1" si="12"/>
        <v/>
      </c>
      <c r="AE5" s="25" t="str">
        <f t="shared" ca="1" si="0"/>
        <v/>
      </c>
      <c r="AF5" s="25" t="str">
        <f t="shared" ca="1" si="1"/>
        <v/>
      </c>
      <c r="AG5" s="25" t="str">
        <f t="shared" ca="1" si="2"/>
        <v/>
      </c>
      <c r="AH5" s="25" t="str">
        <f t="shared" ca="1" si="3"/>
        <v/>
      </c>
      <c r="AI5" s="25" t="str">
        <f t="shared" ca="1" si="4"/>
        <v/>
      </c>
      <c r="AJ5" s="25" t="str">
        <f t="shared" ca="1" si="5"/>
        <v/>
      </c>
      <c r="AK5" s="25" t="str">
        <f t="shared" ca="1" si="6"/>
        <v/>
      </c>
      <c r="AL5" s="25" t="str">
        <f t="shared" ca="1" si="7"/>
        <v/>
      </c>
      <c r="AM5" s="25" t="str">
        <f t="shared" ca="1" si="8"/>
        <v/>
      </c>
      <c r="AN5" s="25" t="str">
        <f t="shared" ca="1" si="9"/>
        <v/>
      </c>
      <c r="AO5" s="25" t="str">
        <f t="shared" ca="1" si="10"/>
        <v/>
      </c>
    </row>
    <row r="6" spans="1:43" ht="18" customHeight="1">
      <c r="A6" s="38">
        <v>4</v>
      </c>
      <c r="B6" s="38" t="str">
        <f>IF(ISBLANK(ID管理番号商品名入力!D6),"",ID管理番号商品名入力!D6)</f>
        <v/>
      </c>
      <c r="C6" s="39" t="str">
        <f>IF(ISBLANK(ID管理番号商品名入力!F6),"",ID管理番号商品名入力!F6)</f>
        <v/>
      </c>
      <c r="D6" s="22" t="str">
        <f>IF(ISBLANK(業務便入力!L7),"",業務便入力!L7)</f>
        <v/>
      </c>
      <c r="E6" s="22" t="str">
        <f>IFERROR(VLOOKUP($D6,配送グループ設定!$A$18:$G$27,6,FALSE),"")</f>
        <v/>
      </c>
      <c r="F6" s="22" t="str">
        <f>IF(ISBLANK(業務便入力!U7),"",業務便入力!U7)</f>
        <v/>
      </c>
      <c r="G6" s="23" t="str">
        <f>IFERROR("※"&amp;VLOOKUP($D6,配送グループ設定!$A$18:$G$27,4,FALSE),"")</f>
        <v/>
      </c>
      <c r="H6" s="24" t="str">
        <f t="shared" si="11"/>
        <v/>
      </c>
      <c r="I6" s="25">
        <v>1</v>
      </c>
      <c r="J6" s="25">
        <v>0</v>
      </c>
      <c r="K6" s="25">
        <v>0</v>
      </c>
      <c r="L6" s="25">
        <v>1</v>
      </c>
      <c r="M6" s="25" t="str">
        <f>IF(ISBLANK(業務便入力!V7),"",業務便入力!V7)</f>
        <v/>
      </c>
      <c r="N6" s="25">
        <v>5</v>
      </c>
      <c r="O6" s="73" t="s">
        <v>354</v>
      </c>
      <c r="P6" s="40" t="str">
        <f>IF(ISBLANK(業務便入力!F7),"",業務便入力!F7)</f>
        <v/>
      </c>
      <c r="Q6" s="25" t="str">
        <f ca="1">IFERROR('計算（業務便）'!Q7,"")</f>
        <v/>
      </c>
      <c r="R6" s="25" t="str">
        <f ca="1">IFERROR(OFFSET('計算（業務便）'!$Q7,0,(COLUMN()-COLUMN('セット情報(業務便）'!$R7))*(COLUMNS('計算（業務便）'!$Q$3:$W$3)-1)/(COLUMNS('セット情報(業務便）'!$R5:$S5)-1)),"")</f>
        <v/>
      </c>
      <c r="S6" s="25" t="str">
        <f ca="1">IFERROR(OFFSET('計算（業務便）'!$Q7,0,(COLUMN()-COLUMN('セット情報(業務便）'!$R7))*(COLUMNS('計算（業務便）'!$Q$3:$W$3)-1)/(COLUMNS('セット情報(業務便）'!$R5:$S5)-1)),"")</f>
        <v/>
      </c>
      <c r="T6" s="25" t="str">
        <f ca="1">IFERROR(OFFSET('計算（業務便）'!$Q7,0,(COLUMN()-COLUMN('セット情報(業務便）'!$R7))*(COLUMNS('計算（業務便）'!$Q$3:$W$3)-1)/(COLUMNS('セット情報(業務便）'!$R5:$S5)-1)),"")</f>
        <v/>
      </c>
      <c r="U6" s="25" t="str">
        <f ca="1">IFERROR(OFFSET('計算（業務便）'!$Q7,0,(COLUMN()-COLUMN('セット情報(業務便）'!$R7))*(COLUMNS('計算（業務便）'!$Q$3:$W$3)-1)/(COLUMNS('セット情報(業務便）'!$R5:$S5)-1)),"")</f>
        <v/>
      </c>
      <c r="V6" s="25" t="str">
        <f ca="1">IFERROR(OFFSET('計算（業務便）'!$Q7,0,(COLUMN()-COLUMN('セット情報(業務便）'!$R7))*(COLUMNS('計算（業務便）'!$Q$3:$W$3)-1)/(COLUMNS('セット情報(業務便）'!$R5:$S5)-1)),"")</f>
        <v/>
      </c>
      <c r="W6" s="25" t="str">
        <f ca="1">IFERROR(OFFSET('計算（業務便）'!$Q7,0,(COLUMN()-COLUMN('セット情報(業務便）'!$R7))*(COLUMNS('計算（業務便）'!$Q$3:$W$3)-1)/(COLUMNS('セット情報(業務便）'!$R5:$S5)-1)),"")</f>
        <v/>
      </c>
      <c r="X6" s="25" t="str">
        <f ca="1">IFERROR(OFFSET('計算（業務便）'!$Q7,0,(COLUMN()-COLUMN('セット情報(業務便）'!$R7))*(COLUMNS('計算（業務便）'!$Q$3:$W$3)-1)/(COLUMNS('セット情報(業務便）'!$R5:$S5)-1)),"")</f>
        <v/>
      </c>
      <c r="Y6" s="25" t="str">
        <f ca="1">IFERROR(OFFSET('計算（業務便）'!$Q7,0,(COLUMN()-COLUMN('セット情報(業務便）'!$R7))*(COLUMNS('計算（業務便）'!$Q$3:$W$3)-1)/(COLUMNS('セット情報(業務便）'!$R5:$S5)-1)),"")</f>
        <v/>
      </c>
      <c r="Z6" s="25" t="str">
        <f ca="1">IFERROR(OFFSET('計算（業務便）'!$Q7,0,(COLUMN()-COLUMN('セット情報(業務便）'!$R7))*(COLUMNS('計算（業務便）'!$Q$3:$W$3)-1)/(COLUMNS('セット情報(業務便）'!$R5:$S5)-1)),"")</f>
        <v/>
      </c>
      <c r="AA6" s="25" t="str">
        <f ca="1">IFERROR(OFFSET('計算（業務便）'!$Q7,0,(COLUMN()-COLUMN('セット情報(業務便）'!$R7))*(COLUMNS('計算（業務便）'!$Q$3:$W$3)-1)/(COLUMNS('セット情報(業務便）'!$R5:$S5)-1)),"")</f>
        <v/>
      </c>
      <c r="AB6" s="25" t="str">
        <f ca="1">IFERROR(OFFSET('計算（業務便）'!$Q7,0,(COLUMN()-COLUMN('セット情報(業務便）'!$R7))*(COLUMNS('計算（業務便）'!$Q$3:$W$3)-1)/(COLUMNS('セット情報(業務便）'!$R5:$S5)-1)),"")</f>
        <v/>
      </c>
      <c r="AC6" s="25" t="str">
        <f ca="1">IFERROR(OFFSET('計算（業務便）'!$Q7,0,(COLUMN()-COLUMN('セット情報(業務便）'!$R7))*(COLUMNS('計算（業務便）'!$Q$3:$W$3)-1)/(COLUMNS('セット情報(業務便）'!$R5:$S5)-1)),"")</f>
        <v/>
      </c>
      <c r="AD6" s="25" t="str">
        <f t="shared" ca="1" si="12"/>
        <v/>
      </c>
      <c r="AE6" s="25" t="str">
        <f t="shared" ca="1" si="0"/>
        <v/>
      </c>
      <c r="AF6" s="25" t="str">
        <f t="shared" ca="1" si="1"/>
        <v/>
      </c>
      <c r="AG6" s="25" t="str">
        <f t="shared" ca="1" si="2"/>
        <v/>
      </c>
      <c r="AH6" s="25" t="str">
        <f t="shared" ca="1" si="3"/>
        <v/>
      </c>
      <c r="AI6" s="25" t="str">
        <f t="shared" ca="1" si="4"/>
        <v/>
      </c>
      <c r="AJ6" s="25" t="str">
        <f t="shared" ca="1" si="5"/>
        <v/>
      </c>
      <c r="AK6" s="25" t="str">
        <f t="shared" ca="1" si="6"/>
        <v/>
      </c>
      <c r="AL6" s="25" t="str">
        <f t="shared" ca="1" si="7"/>
        <v/>
      </c>
      <c r="AM6" s="25" t="str">
        <f t="shared" ca="1" si="8"/>
        <v/>
      </c>
      <c r="AN6" s="25" t="str">
        <f t="shared" ca="1" si="9"/>
        <v/>
      </c>
      <c r="AO6" s="25" t="str">
        <f t="shared" ca="1" si="10"/>
        <v/>
      </c>
      <c r="AQ6" s="74"/>
    </row>
    <row r="7" spans="1:43" ht="18" customHeight="1">
      <c r="A7" s="38">
        <v>5</v>
      </c>
      <c r="B7" s="38" t="str">
        <f>IF(ISBLANK(ID管理番号商品名入力!D7),"",ID管理番号商品名入力!D7)</f>
        <v/>
      </c>
      <c r="C7" s="39" t="str">
        <f>IF(ISBLANK(ID管理番号商品名入力!F7),"",ID管理番号商品名入力!F7)</f>
        <v/>
      </c>
      <c r="D7" s="22" t="str">
        <f>IF(ISBLANK(業務便入力!L8),"",業務便入力!L8)</f>
        <v/>
      </c>
      <c r="E7" s="22" t="str">
        <f>IFERROR(VLOOKUP($D7,配送グループ設定!$A$18:$G$27,6,FALSE),"")</f>
        <v/>
      </c>
      <c r="F7" s="22" t="str">
        <f>IF(ISBLANK(業務便入力!U8),"",業務便入力!U8)</f>
        <v/>
      </c>
      <c r="G7" s="23" t="str">
        <f>IFERROR("※"&amp;VLOOKUP($D7,配送グループ設定!$A$18:$G$27,4,FALSE),"")</f>
        <v/>
      </c>
      <c r="H7" s="24" t="str">
        <f t="shared" si="11"/>
        <v/>
      </c>
      <c r="I7" s="25">
        <v>1</v>
      </c>
      <c r="J7" s="25">
        <v>0</v>
      </c>
      <c r="K7" s="25">
        <v>0</v>
      </c>
      <c r="L7" s="25">
        <v>1</v>
      </c>
      <c r="M7" s="25" t="str">
        <f>IF(ISBLANK(業務便入力!V8),"",業務便入力!V8)</f>
        <v/>
      </c>
      <c r="N7" s="25">
        <v>5</v>
      </c>
      <c r="O7" s="73" t="s">
        <v>354</v>
      </c>
      <c r="P7" s="40" t="str">
        <f>IF(ISBLANK(業務便入力!F8),"",業務便入力!F8)</f>
        <v/>
      </c>
      <c r="Q7" s="25" t="str">
        <f ca="1">IFERROR('計算（業務便）'!Q8,"")</f>
        <v/>
      </c>
      <c r="R7" s="25" t="str">
        <f ca="1">IFERROR(OFFSET('計算（業務便）'!$Q8,0,(COLUMN()-COLUMN('セット情報(業務便）'!$R8))*(COLUMNS('計算（業務便）'!$Q$3:$W$3)-1)/(COLUMNS('セット情報(業務便）'!$R6:$S6)-1)),"")</f>
        <v/>
      </c>
      <c r="S7" s="25" t="str">
        <f ca="1">IFERROR(OFFSET('計算（業務便）'!$Q8,0,(COLUMN()-COLUMN('セット情報(業務便）'!$R8))*(COLUMNS('計算（業務便）'!$Q$3:$W$3)-1)/(COLUMNS('セット情報(業務便）'!$R6:$S6)-1)),"")</f>
        <v/>
      </c>
      <c r="T7" s="25" t="str">
        <f ca="1">IFERROR(OFFSET('計算（業務便）'!$Q8,0,(COLUMN()-COLUMN('セット情報(業務便）'!$R8))*(COLUMNS('計算（業務便）'!$Q$3:$W$3)-1)/(COLUMNS('セット情報(業務便）'!$R6:$S6)-1)),"")</f>
        <v/>
      </c>
      <c r="U7" s="25" t="str">
        <f ca="1">IFERROR(OFFSET('計算（業務便）'!$Q8,0,(COLUMN()-COLUMN('セット情報(業務便）'!$R8))*(COLUMNS('計算（業務便）'!$Q$3:$W$3)-1)/(COLUMNS('セット情報(業務便）'!$R6:$S6)-1)),"")</f>
        <v/>
      </c>
      <c r="V7" s="25" t="str">
        <f ca="1">IFERROR(OFFSET('計算（業務便）'!$Q8,0,(COLUMN()-COLUMN('セット情報(業務便）'!$R8))*(COLUMNS('計算（業務便）'!$Q$3:$W$3)-1)/(COLUMNS('セット情報(業務便）'!$R6:$S6)-1)),"")</f>
        <v/>
      </c>
      <c r="W7" s="25" t="str">
        <f ca="1">IFERROR(OFFSET('計算（業務便）'!$Q8,0,(COLUMN()-COLUMN('セット情報(業務便）'!$R8))*(COLUMNS('計算（業務便）'!$Q$3:$W$3)-1)/(COLUMNS('セット情報(業務便）'!$R6:$S6)-1)),"")</f>
        <v/>
      </c>
      <c r="X7" s="25" t="str">
        <f ca="1">IFERROR(OFFSET('計算（業務便）'!$Q8,0,(COLUMN()-COLUMN('セット情報(業務便）'!$R8))*(COLUMNS('計算（業務便）'!$Q$3:$W$3)-1)/(COLUMNS('セット情報(業務便）'!$R6:$S6)-1)),"")</f>
        <v/>
      </c>
      <c r="Y7" s="25" t="str">
        <f ca="1">IFERROR(OFFSET('計算（業務便）'!$Q8,0,(COLUMN()-COLUMN('セット情報(業務便）'!$R8))*(COLUMNS('計算（業務便）'!$Q$3:$W$3)-1)/(COLUMNS('セット情報(業務便）'!$R6:$S6)-1)),"")</f>
        <v/>
      </c>
      <c r="Z7" s="25" t="str">
        <f ca="1">IFERROR(OFFSET('計算（業務便）'!$Q8,0,(COLUMN()-COLUMN('セット情報(業務便）'!$R8))*(COLUMNS('計算（業務便）'!$Q$3:$W$3)-1)/(COLUMNS('セット情報(業務便）'!$R6:$S6)-1)),"")</f>
        <v/>
      </c>
      <c r="AA7" s="25" t="str">
        <f ca="1">IFERROR(OFFSET('計算（業務便）'!$Q8,0,(COLUMN()-COLUMN('セット情報(業務便）'!$R8))*(COLUMNS('計算（業務便）'!$Q$3:$W$3)-1)/(COLUMNS('セット情報(業務便）'!$R6:$S6)-1)),"")</f>
        <v/>
      </c>
      <c r="AB7" s="25" t="str">
        <f ca="1">IFERROR(OFFSET('計算（業務便）'!$Q8,0,(COLUMN()-COLUMN('セット情報(業務便）'!$R8))*(COLUMNS('計算（業務便）'!$Q$3:$W$3)-1)/(COLUMNS('セット情報(業務便）'!$R6:$S6)-1)),"")</f>
        <v/>
      </c>
      <c r="AC7" s="25" t="str">
        <f ca="1">IFERROR(OFFSET('計算（業務便）'!$Q8,0,(COLUMN()-COLUMN('セット情報(業務便）'!$R8))*(COLUMNS('計算（業務便）'!$Q$3:$W$3)-1)/(COLUMNS('セット情報(業務便）'!$R6:$S6)-1)),"")</f>
        <v/>
      </c>
      <c r="AD7" s="25" t="str">
        <f t="shared" ca="1" si="12"/>
        <v/>
      </c>
      <c r="AE7" s="25" t="str">
        <f t="shared" ca="1" si="0"/>
        <v/>
      </c>
      <c r="AF7" s="25" t="str">
        <f t="shared" ca="1" si="1"/>
        <v/>
      </c>
      <c r="AG7" s="25" t="str">
        <f t="shared" ca="1" si="2"/>
        <v/>
      </c>
      <c r="AH7" s="25" t="str">
        <f t="shared" ca="1" si="3"/>
        <v/>
      </c>
      <c r="AI7" s="25" t="str">
        <f t="shared" ca="1" si="4"/>
        <v/>
      </c>
      <c r="AJ7" s="25" t="str">
        <f t="shared" ca="1" si="5"/>
        <v/>
      </c>
      <c r="AK7" s="25" t="str">
        <f t="shared" ca="1" si="6"/>
        <v/>
      </c>
      <c r="AL7" s="25" t="str">
        <f t="shared" ca="1" si="7"/>
        <v/>
      </c>
      <c r="AM7" s="25" t="str">
        <f t="shared" ca="1" si="8"/>
        <v/>
      </c>
      <c r="AN7" s="25" t="str">
        <f t="shared" ca="1" si="9"/>
        <v/>
      </c>
      <c r="AO7" s="25" t="str">
        <f t="shared" ca="1" si="10"/>
        <v/>
      </c>
    </row>
    <row r="8" spans="1:43" ht="18" customHeight="1">
      <c r="A8" s="38">
        <v>6</v>
      </c>
      <c r="B8" s="38" t="str">
        <f>IF(ISBLANK(ID管理番号商品名入力!D8),"",ID管理番号商品名入力!D8)</f>
        <v/>
      </c>
      <c r="C8" s="39" t="str">
        <f>IF(ISBLANK(ID管理番号商品名入力!F8),"",ID管理番号商品名入力!F8)</f>
        <v/>
      </c>
      <c r="D8" s="22" t="str">
        <f>IF(ISBLANK(業務便入力!L9),"",業務便入力!L9)</f>
        <v/>
      </c>
      <c r="E8" s="22" t="str">
        <f>IFERROR(VLOOKUP($D8,配送グループ設定!$A$18:$G$27,6,FALSE),"")</f>
        <v/>
      </c>
      <c r="F8" s="22" t="str">
        <f>IF(ISBLANK(業務便入力!U9),"",業務便入力!U9)</f>
        <v/>
      </c>
      <c r="G8" s="23" t="str">
        <f>IFERROR("※"&amp;VLOOKUP($D8,配送グループ設定!$A$18:$G$27,4,FALSE),"")</f>
        <v/>
      </c>
      <c r="H8" s="24" t="str">
        <f t="shared" si="11"/>
        <v/>
      </c>
      <c r="I8" s="25">
        <v>1</v>
      </c>
      <c r="J8" s="25">
        <v>0</v>
      </c>
      <c r="K8" s="25">
        <v>0</v>
      </c>
      <c r="L8" s="25">
        <v>1</v>
      </c>
      <c r="M8" s="25" t="str">
        <f>IF(ISBLANK(業務便入力!V9),"",業務便入力!V9)</f>
        <v/>
      </c>
      <c r="N8" s="25">
        <v>5</v>
      </c>
      <c r="O8" s="73" t="s">
        <v>354</v>
      </c>
      <c r="P8" s="40" t="str">
        <f>IF(ISBLANK(業務便入力!F9),"",業務便入力!F9)</f>
        <v/>
      </c>
      <c r="Q8" s="25" t="str">
        <f ca="1">IFERROR('計算（業務便）'!Q9,"")</f>
        <v/>
      </c>
      <c r="R8" s="25" t="str">
        <f ca="1">IFERROR(OFFSET('計算（業務便）'!$Q9,0,(COLUMN()-COLUMN('セット情報(業務便）'!$R9))*(COLUMNS('計算（業務便）'!$Q$3:$W$3)-1)/(COLUMNS('セット情報(業務便）'!$R7:$S7)-1)),"")</f>
        <v/>
      </c>
      <c r="S8" s="25" t="str">
        <f ca="1">IFERROR(OFFSET('計算（業務便）'!$Q9,0,(COLUMN()-COLUMN('セット情報(業務便）'!$R9))*(COLUMNS('計算（業務便）'!$Q$3:$W$3)-1)/(COLUMNS('セット情報(業務便）'!$R7:$S7)-1)),"")</f>
        <v/>
      </c>
      <c r="T8" s="25" t="str">
        <f ca="1">IFERROR(OFFSET('計算（業務便）'!$Q9,0,(COLUMN()-COLUMN('セット情報(業務便）'!$R9))*(COLUMNS('計算（業務便）'!$Q$3:$W$3)-1)/(COLUMNS('セット情報(業務便）'!$R7:$S7)-1)),"")</f>
        <v/>
      </c>
      <c r="U8" s="25" t="str">
        <f ca="1">IFERROR(OFFSET('計算（業務便）'!$Q9,0,(COLUMN()-COLUMN('セット情報(業務便）'!$R9))*(COLUMNS('計算（業務便）'!$Q$3:$W$3)-1)/(COLUMNS('セット情報(業務便）'!$R7:$S7)-1)),"")</f>
        <v/>
      </c>
      <c r="V8" s="25" t="str">
        <f ca="1">IFERROR(OFFSET('計算（業務便）'!$Q9,0,(COLUMN()-COLUMN('セット情報(業務便）'!$R9))*(COLUMNS('計算（業務便）'!$Q$3:$W$3)-1)/(COLUMNS('セット情報(業務便）'!$R7:$S7)-1)),"")</f>
        <v/>
      </c>
      <c r="W8" s="25" t="str">
        <f ca="1">IFERROR(OFFSET('計算（業務便）'!$Q9,0,(COLUMN()-COLUMN('セット情報(業務便）'!$R9))*(COLUMNS('計算（業務便）'!$Q$3:$W$3)-1)/(COLUMNS('セット情報(業務便）'!$R7:$S7)-1)),"")</f>
        <v/>
      </c>
      <c r="X8" s="25" t="str">
        <f ca="1">IFERROR(OFFSET('計算（業務便）'!$Q9,0,(COLUMN()-COLUMN('セット情報(業務便）'!$R9))*(COLUMNS('計算（業務便）'!$Q$3:$W$3)-1)/(COLUMNS('セット情報(業務便）'!$R7:$S7)-1)),"")</f>
        <v/>
      </c>
      <c r="Y8" s="25" t="str">
        <f ca="1">IFERROR(OFFSET('計算（業務便）'!$Q9,0,(COLUMN()-COLUMN('セット情報(業務便）'!$R9))*(COLUMNS('計算（業務便）'!$Q$3:$W$3)-1)/(COLUMNS('セット情報(業務便）'!$R7:$S7)-1)),"")</f>
        <v/>
      </c>
      <c r="Z8" s="25" t="str">
        <f ca="1">IFERROR(OFFSET('計算（業務便）'!$Q9,0,(COLUMN()-COLUMN('セット情報(業務便）'!$R9))*(COLUMNS('計算（業務便）'!$Q$3:$W$3)-1)/(COLUMNS('セット情報(業務便）'!$R7:$S7)-1)),"")</f>
        <v/>
      </c>
      <c r="AA8" s="25" t="str">
        <f ca="1">IFERROR(OFFSET('計算（業務便）'!$Q9,0,(COLUMN()-COLUMN('セット情報(業務便）'!$R9))*(COLUMNS('計算（業務便）'!$Q$3:$W$3)-1)/(COLUMNS('セット情報(業務便）'!$R7:$S7)-1)),"")</f>
        <v/>
      </c>
      <c r="AB8" s="25" t="str">
        <f ca="1">IFERROR(OFFSET('計算（業務便）'!$Q9,0,(COLUMN()-COLUMN('セット情報(業務便）'!$R9))*(COLUMNS('計算（業務便）'!$Q$3:$W$3)-1)/(COLUMNS('セット情報(業務便）'!$R7:$S7)-1)),"")</f>
        <v/>
      </c>
      <c r="AC8" s="25" t="str">
        <f ca="1">IFERROR(OFFSET('計算（業務便）'!$Q9,0,(COLUMN()-COLUMN('セット情報(業務便）'!$R9))*(COLUMNS('計算（業務便）'!$Q$3:$W$3)-1)/(COLUMNS('セット情報(業務便）'!$R7:$S7)-1)),"")</f>
        <v/>
      </c>
      <c r="AD8" s="25" t="str">
        <f t="shared" ca="1" si="12"/>
        <v/>
      </c>
      <c r="AE8" s="25" t="str">
        <f t="shared" ca="1" si="0"/>
        <v/>
      </c>
      <c r="AF8" s="25" t="str">
        <f t="shared" ca="1" si="1"/>
        <v/>
      </c>
      <c r="AG8" s="25" t="str">
        <f t="shared" ca="1" si="2"/>
        <v/>
      </c>
      <c r="AH8" s="25" t="str">
        <f t="shared" ca="1" si="3"/>
        <v/>
      </c>
      <c r="AI8" s="25" t="str">
        <f t="shared" ca="1" si="4"/>
        <v/>
      </c>
      <c r="AJ8" s="25" t="str">
        <f t="shared" ca="1" si="5"/>
        <v/>
      </c>
      <c r="AK8" s="25" t="str">
        <f t="shared" ca="1" si="6"/>
        <v/>
      </c>
      <c r="AL8" s="25" t="str">
        <f t="shared" ca="1" si="7"/>
        <v/>
      </c>
      <c r="AM8" s="25" t="str">
        <f t="shared" ca="1" si="8"/>
        <v/>
      </c>
      <c r="AN8" s="25" t="str">
        <f t="shared" ca="1" si="9"/>
        <v/>
      </c>
      <c r="AO8" s="25" t="str">
        <f t="shared" ca="1" si="10"/>
        <v/>
      </c>
    </row>
    <row r="9" spans="1:43" ht="18" customHeight="1">
      <c r="A9" s="38">
        <v>7</v>
      </c>
      <c r="B9" s="38" t="str">
        <f>IF(ISBLANK(ID管理番号商品名入力!D9),"",ID管理番号商品名入力!D9)</f>
        <v/>
      </c>
      <c r="C9" s="39" t="str">
        <f>IF(ISBLANK(ID管理番号商品名入力!F9),"",ID管理番号商品名入力!F9)</f>
        <v/>
      </c>
      <c r="D9" s="22" t="str">
        <f>IF(ISBLANK(業務便入力!L10),"",業務便入力!L10)</f>
        <v/>
      </c>
      <c r="E9" s="22" t="str">
        <f>IFERROR(VLOOKUP($D9,配送グループ設定!$A$18:$G$27,6,FALSE),"")</f>
        <v/>
      </c>
      <c r="F9" s="22" t="str">
        <f>IF(ISBLANK(業務便入力!U10),"",業務便入力!U10)</f>
        <v/>
      </c>
      <c r="G9" s="23" t="str">
        <f>IFERROR("※"&amp;VLOOKUP($D9,配送グループ設定!$A$18:$G$27,4,FALSE),"")</f>
        <v/>
      </c>
      <c r="H9" s="24" t="str">
        <f t="shared" si="11"/>
        <v/>
      </c>
      <c r="I9" s="25">
        <v>1</v>
      </c>
      <c r="J9" s="25">
        <v>0</v>
      </c>
      <c r="K9" s="25">
        <v>0</v>
      </c>
      <c r="L9" s="25">
        <v>1</v>
      </c>
      <c r="M9" s="25" t="str">
        <f>IF(ISBLANK(業務便入力!V10),"",業務便入力!V10)</f>
        <v/>
      </c>
      <c r="N9" s="25">
        <v>5</v>
      </c>
      <c r="O9" s="73" t="s">
        <v>354</v>
      </c>
      <c r="P9" s="40" t="str">
        <f>IF(ISBLANK(業務便入力!F10),"",業務便入力!F10)</f>
        <v/>
      </c>
      <c r="Q9" s="25" t="str">
        <f ca="1">IFERROR('計算（業務便）'!Q10,"")</f>
        <v/>
      </c>
      <c r="R9" s="25" t="str">
        <f ca="1">IFERROR(OFFSET('計算（業務便）'!$Q10,0,(COLUMN()-COLUMN('セット情報(業務便）'!$R10))*(COLUMNS('計算（業務便）'!$Q$3:$W$3)-1)/(COLUMNS('セット情報(業務便）'!$R8:$S8)-1)),"")</f>
        <v/>
      </c>
      <c r="S9" s="25" t="str">
        <f ca="1">IFERROR(OFFSET('計算（業務便）'!$Q10,0,(COLUMN()-COLUMN('セット情報(業務便）'!$R10))*(COLUMNS('計算（業務便）'!$Q$3:$W$3)-1)/(COLUMNS('セット情報(業務便）'!$R8:$S8)-1)),"")</f>
        <v/>
      </c>
      <c r="T9" s="25" t="str">
        <f ca="1">IFERROR(OFFSET('計算（業務便）'!$Q10,0,(COLUMN()-COLUMN('セット情報(業務便）'!$R10))*(COLUMNS('計算（業務便）'!$Q$3:$W$3)-1)/(COLUMNS('セット情報(業務便）'!$R8:$S8)-1)),"")</f>
        <v/>
      </c>
      <c r="U9" s="25" t="str">
        <f ca="1">IFERROR(OFFSET('計算（業務便）'!$Q10,0,(COLUMN()-COLUMN('セット情報(業務便）'!$R10))*(COLUMNS('計算（業務便）'!$Q$3:$W$3)-1)/(COLUMNS('セット情報(業務便）'!$R8:$S8)-1)),"")</f>
        <v/>
      </c>
      <c r="V9" s="25" t="str">
        <f ca="1">IFERROR(OFFSET('計算（業務便）'!$Q10,0,(COLUMN()-COLUMN('セット情報(業務便）'!$R10))*(COLUMNS('計算（業務便）'!$Q$3:$W$3)-1)/(COLUMNS('セット情報(業務便）'!$R8:$S8)-1)),"")</f>
        <v/>
      </c>
      <c r="W9" s="25" t="str">
        <f ca="1">IFERROR(OFFSET('計算（業務便）'!$Q10,0,(COLUMN()-COLUMN('セット情報(業務便）'!$R10))*(COLUMNS('計算（業務便）'!$Q$3:$W$3)-1)/(COLUMNS('セット情報(業務便）'!$R8:$S8)-1)),"")</f>
        <v/>
      </c>
      <c r="X9" s="25" t="str">
        <f ca="1">IFERROR(OFFSET('計算（業務便）'!$Q10,0,(COLUMN()-COLUMN('セット情報(業務便）'!$R10))*(COLUMNS('計算（業務便）'!$Q$3:$W$3)-1)/(COLUMNS('セット情報(業務便）'!$R8:$S8)-1)),"")</f>
        <v/>
      </c>
      <c r="Y9" s="25" t="str">
        <f ca="1">IFERROR(OFFSET('計算（業務便）'!$Q10,0,(COLUMN()-COLUMN('セット情報(業務便）'!$R10))*(COLUMNS('計算（業務便）'!$Q$3:$W$3)-1)/(COLUMNS('セット情報(業務便）'!$R8:$S8)-1)),"")</f>
        <v/>
      </c>
      <c r="Z9" s="25" t="str">
        <f ca="1">IFERROR(OFFSET('計算（業務便）'!$Q10,0,(COLUMN()-COLUMN('セット情報(業務便）'!$R10))*(COLUMNS('計算（業務便）'!$Q$3:$W$3)-1)/(COLUMNS('セット情報(業務便）'!$R8:$S8)-1)),"")</f>
        <v/>
      </c>
      <c r="AA9" s="25" t="str">
        <f ca="1">IFERROR(OFFSET('計算（業務便）'!$Q10,0,(COLUMN()-COLUMN('セット情報(業務便）'!$R10))*(COLUMNS('計算（業務便）'!$Q$3:$W$3)-1)/(COLUMNS('セット情報(業務便）'!$R8:$S8)-1)),"")</f>
        <v/>
      </c>
      <c r="AB9" s="25" t="str">
        <f ca="1">IFERROR(OFFSET('計算（業務便）'!$Q10,0,(COLUMN()-COLUMN('セット情報(業務便）'!$R10))*(COLUMNS('計算（業務便）'!$Q$3:$W$3)-1)/(COLUMNS('セット情報(業務便）'!$R8:$S8)-1)),"")</f>
        <v/>
      </c>
      <c r="AC9" s="25" t="str">
        <f ca="1">IFERROR(OFFSET('計算（業務便）'!$Q10,0,(COLUMN()-COLUMN('セット情報(業務便）'!$R10))*(COLUMNS('計算（業務便）'!$Q$3:$W$3)-1)/(COLUMNS('セット情報(業務便）'!$R8:$S8)-1)),"")</f>
        <v/>
      </c>
      <c r="AD9" s="25" t="str">
        <f t="shared" ca="1" si="12"/>
        <v/>
      </c>
      <c r="AE9" s="25" t="str">
        <f t="shared" ca="1" si="0"/>
        <v/>
      </c>
      <c r="AF9" s="25" t="str">
        <f t="shared" ca="1" si="1"/>
        <v/>
      </c>
      <c r="AG9" s="25" t="str">
        <f t="shared" ca="1" si="2"/>
        <v/>
      </c>
      <c r="AH9" s="25" t="str">
        <f t="shared" ca="1" si="3"/>
        <v/>
      </c>
      <c r="AI9" s="25" t="str">
        <f t="shared" ca="1" si="4"/>
        <v/>
      </c>
      <c r="AJ9" s="25" t="str">
        <f t="shared" ca="1" si="5"/>
        <v/>
      </c>
      <c r="AK9" s="25" t="str">
        <f t="shared" ca="1" si="6"/>
        <v/>
      </c>
      <c r="AL9" s="25" t="str">
        <f t="shared" ca="1" si="7"/>
        <v/>
      </c>
      <c r="AM9" s="25" t="str">
        <f t="shared" ca="1" si="8"/>
        <v/>
      </c>
      <c r="AN9" s="25" t="str">
        <f t="shared" ca="1" si="9"/>
        <v/>
      </c>
      <c r="AO9" s="25" t="str">
        <f t="shared" ca="1" si="10"/>
        <v/>
      </c>
    </row>
    <row r="10" spans="1:43" ht="18" customHeight="1">
      <c r="A10" s="38">
        <v>8</v>
      </c>
      <c r="B10" s="38" t="str">
        <f>IF(ISBLANK(ID管理番号商品名入力!D10),"",ID管理番号商品名入力!D10)</f>
        <v/>
      </c>
      <c r="C10" s="39" t="str">
        <f>IF(ISBLANK(ID管理番号商品名入力!F10),"",ID管理番号商品名入力!F10)</f>
        <v/>
      </c>
      <c r="D10" s="22" t="str">
        <f>IF(ISBLANK(業務便入力!L11),"",業務便入力!L11)</f>
        <v/>
      </c>
      <c r="E10" s="22" t="str">
        <f>IFERROR(VLOOKUP($D10,配送グループ設定!$A$18:$G$27,6,FALSE),"")</f>
        <v/>
      </c>
      <c r="F10" s="22" t="str">
        <f>IF(ISBLANK(業務便入力!U11),"",業務便入力!U11)</f>
        <v/>
      </c>
      <c r="G10" s="23" t="str">
        <f>IFERROR("※"&amp;VLOOKUP($D10,配送グループ設定!$A$18:$G$27,4,FALSE),"")</f>
        <v/>
      </c>
      <c r="H10" s="24" t="str">
        <f t="shared" si="11"/>
        <v/>
      </c>
      <c r="I10" s="25">
        <v>1</v>
      </c>
      <c r="J10" s="25">
        <v>0</v>
      </c>
      <c r="K10" s="25">
        <v>0</v>
      </c>
      <c r="L10" s="25">
        <v>1</v>
      </c>
      <c r="M10" s="25" t="str">
        <f>IF(ISBLANK(業務便入力!V11),"",業務便入力!V11)</f>
        <v/>
      </c>
      <c r="N10" s="25">
        <v>5</v>
      </c>
      <c r="O10" s="73" t="s">
        <v>354</v>
      </c>
      <c r="P10" s="40" t="str">
        <f>IF(ISBLANK(業務便入力!F11),"",業務便入力!F11)</f>
        <v/>
      </c>
      <c r="Q10" s="25" t="str">
        <f ca="1">IFERROR('計算（業務便）'!Q11,"")</f>
        <v/>
      </c>
      <c r="R10" s="25" t="str">
        <f ca="1">IFERROR(OFFSET('計算（業務便）'!$Q11,0,(COLUMN()-COLUMN('セット情報(業務便）'!$R11))*(COLUMNS('計算（業務便）'!$Q$3:$W$3)-1)/(COLUMNS('セット情報(業務便）'!$R9:$S9)-1)),"")</f>
        <v/>
      </c>
      <c r="S10" s="25" t="str">
        <f ca="1">IFERROR(OFFSET('計算（業務便）'!$Q11,0,(COLUMN()-COLUMN('セット情報(業務便）'!$R11))*(COLUMNS('計算（業務便）'!$Q$3:$W$3)-1)/(COLUMNS('セット情報(業務便）'!$R9:$S9)-1)),"")</f>
        <v/>
      </c>
      <c r="T10" s="25" t="str">
        <f ca="1">IFERROR(OFFSET('計算（業務便）'!$Q11,0,(COLUMN()-COLUMN('セット情報(業務便）'!$R11))*(COLUMNS('計算（業務便）'!$Q$3:$W$3)-1)/(COLUMNS('セット情報(業務便）'!$R9:$S9)-1)),"")</f>
        <v/>
      </c>
      <c r="U10" s="25" t="str">
        <f ca="1">IFERROR(OFFSET('計算（業務便）'!$Q11,0,(COLUMN()-COLUMN('セット情報(業務便）'!$R11))*(COLUMNS('計算（業務便）'!$Q$3:$W$3)-1)/(COLUMNS('セット情報(業務便）'!$R9:$S9)-1)),"")</f>
        <v/>
      </c>
      <c r="V10" s="25" t="str">
        <f ca="1">IFERROR(OFFSET('計算（業務便）'!$Q11,0,(COLUMN()-COLUMN('セット情報(業務便）'!$R11))*(COLUMNS('計算（業務便）'!$Q$3:$W$3)-1)/(COLUMNS('セット情報(業務便）'!$R9:$S9)-1)),"")</f>
        <v/>
      </c>
      <c r="W10" s="25" t="str">
        <f ca="1">IFERROR(OFFSET('計算（業務便）'!$Q11,0,(COLUMN()-COLUMN('セット情報(業務便）'!$R11))*(COLUMNS('計算（業務便）'!$Q$3:$W$3)-1)/(COLUMNS('セット情報(業務便）'!$R9:$S9)-1)),"")</f>
        <v/>
      </c>
      <c r="X10" s="25" t="str">
        <f ca="1">IFERROR(OFFSET('計算（業務便）'!$Q11,0,(COLUMN()-COLUMN('セット情報(業務便）'!$R11))*(COLUMNS('計算（業務便）'!$Q$3:$W$3)-1)/(COLUMNS('セット情報(業務便）'!$R9:$S9)-1)),"")</f>
        <v/>
      </c>
      <c r="Y10" s="25" t="str">
        <f ca="1">IFERROR(OFFSET('計算（業務便）'!$Q11,0,(COLUMN()-COLUMN('セット情報(業務便）'!$R11))*(COLUMNS('計算（業務便）'!$Q$3:$W$3)-1)/(COLUMNS('セット情報(業務便）'!$R9:$S9)-1)),"")</f>
        <v/>
      </c>
      <c r="Z10" s="25" t="str">
        <f ca="1">IFERROR(OFFSET('計算（業務便）'!$Q11,0,(COLUMN()-COLUMN('セット情報(業務便）'!$R11))*(COLUMNS('計算（業務便）'!$Q$3:$W$3)-1)/(COLUMNS('セット情報(業務便）'!$R9:$S9)-1)),"")</f>
        <v/>
      </c>
      <c r="AA10" s="25" t="str">
        <f ca="1">IFERROR(OFFSET('計算（業務便）'!$Q11,0,(COLUMN()-COLUMN('セット情報(業務便）'!$R11))*(COLUMNS('計算（業務便）'!$Q$3:$W$3)-1)/(COLUMNS('セット情報(業務便）'!$R9:$S9)-1)),"")</f>
        <v/>
      </c>
      <c r="AB10" s="25" t="str">
        <f ca="1">IFERROR(OFFSET('計算（業務便）'!$Q11,0,(COLUMN()-COLUMN('セット情報(業務便）'!$R11))*(COLUMNS('計算（業務便）'!$Q$3:$W$3)-1)/(COLUMNS('セット情報(業務便）'!$R9:$S9)-1)),"")</f>
        <v/>
      </c>
      <c r="AC10" s="25" t="str">
        <f ca="1">IFERROR(OFFSET('計算（業務便）'!$Q11,0,(COLUMN()-COLUMN('セット情報(業務便）'!$R11))*(COLUMNS('計算（業務便）'!$Q$3:$W$3)-1)/(COLUMNS('セット情報(業務便）'!$R9:$S9)-1)),"")</f>
        <v/>
      </c>
      <c r="AD10" s="25" t="str">
        <f t="shared" ca="1" si="12"/>
        <v/>
      </c>
      <c r="AE10" s="25" t="str">
        <f t="shared" ca="1" si="0"/>
        <v/>
      </c>
      <c r="AF10" s="25" t="str">
        <f t="shared" ca="1" si="1"/>
        <v/>
      </c>
      <c r="AG10" s="25" t="str">
        <f t="shared" ca="1" si="2"/>
        <v/>
      </c>
      <c r="AH10" s="25" t="str">
        <f t="shared" ca="1" si="3"/>
        <v/>
      </c>
      <c r="AI10" s="25" t="str">
        <f t="shared" ca="1" si="4"/>
        <v/>
      </c>
      <c r="AJ10" s="25" t="str">
        <f t="shared" ca="1" si="5"/>
        <v/>
      </c>
      <c r="AK10" s="25" t="str">
        <f t="shared" ca="1" si="6"/>
        <v/>
      </c>
      <c r="AL10" s="25" t="str">
        <f t="shared" ca="1" si="7"/>
        <v/>
      </c>
      <c r="AM10" s="25" t="str">
        <f t="shared" ca="1" si="8"/>
        <v/>
      </c>
      <c r="AN10" s="25" t="str">
        <f t="shared" ca="1" si="9"/>
        <v/>
      </c>
      <c r="AO10" s="25" t="str">
        <f t="shared" ca="1" si="10"/>
        <v/>
      </c>
    </row>
    <row r="11" spans="1:43" ht="18" customHeight="1">
      <c r="A11" s="38">
        <v>9</v>
      </c>
      <c r="B11" s="38" t="str">
        <f>IF(ISBLANK(ID管理番号商品名入力!D11),"",ID管理番号商品名入力!D11)</f>
        <v/>
      </c>
      <c r="C11" s="39" t="str">
        <f>IF(ISBLANK(ID管理番号商品名入力!F11),"",ID管理番号商品名入力!F11)</f>
        <v/>
      </c>
      <c r="D11" s="22" t="str">
        <f>IF(ISBLANK(業務便入力!L12),"",業務便入力!L12)</f>
        <v/>
      </c>
      <c r="E11" s="22" t="str">
        <f>IFERROR(VLOOKUP($D11,配送グループ設定!$A$18:$G$27,6,FALSE),"")</f>
        <v/>
      </c>
      <c r="F11" s="22" t="str">
        <f>IF(ISBLANK(業務便入力!U12),"",業務便入力!U12)</f>
        <v/>
      </c>
      <c r="G11" s="23" t="str">
        <f>IFERROR("※"&amp;VLOOKUP($D11,配送グループ設定!$A$18:$G$27,4,FALSE),"")</f>
        <v/>
      </c>
      <c r="H11" s="24" t="str">
        <f t="shared" si="11"/>
        <v/>
      </c>
      <c r="I11" s="25">
        <v>1</v>
      </c>
      <c r="J11" s="25">
        <v>0</v>
      </c>
      <c r="K11" s="25">
        <v>0</v>
      </c>
      <c r="L11" s="25">
        <v>1</v>
      </c>
      <c r="M11" s="25" t="str">
        <f>IF(ISBLANK(業務便入力!V12),"",業務便入力!V12)</f>
        <v/>
      </c>
      <c r="N11" s="25">
        <v>5</v>
      </c>
      <c r="O11" s="73" t="s">
        <v>354</v>
      </c>
      <c r="P11" s="40" t="str">
        <f>IF(ISBLANK(業務便入力!F12),"",業務便入力!F12)</f>
        <v/>
      </c>
      <c r="Q11" s="25" t="str">
        <f ca="1">IFERROR('計算（業務便）'!Q12,"")</f>
        <v/>
      </c>
      <c r="R11" s="25" t="str">
        <f ca="1">IFERROR(OFFSET('計算（業務便）'!$Q12,0,(COLUMN()-COLUMN('セット情報(業務便）'!$R12))*(COLUMNS('計算（業務便）'!$Q$3:$W$3)-1)/(COLUMNS('セット情報(業務便）'!$R10:$S10)-1)),"")</f>
        <v/>
      </c>
      <c r="S11" s="25" t="str">
        <f ca="1">IFERROR(OFFSET('計算（業務便）'!$Q12,0,(COLUMN()-COLUMN('セット情報(業務便）'!$R12))*(COLUMNS('計算（業務便）'!$Q$3:$W$3)-1)/(COLUMNS('セット情報(業務便）'!$R10:$S10)-1)),"")</f>
        <v/>
      </c>
      <c r="T11" s="25" t="str">
        <f ca="1">IFERROR(OFFSET('計算（業務便）'!$Q12,0,(COLUMN()-COLUMN('セット情報(業務便）'!$R12))*(COLUMNS('計算（業務便）'!$Q$3:$W$3)-1)/(COLUMNS('セット情報(業務便）'!$R10:$S10)-1)),"")</f>
        <v/>
      </c>
      <c r="U11" s="25" t="str">
        <f ca="1">IFERROR(OFFSET('計算（業務便）'!$Q12,0,(COLUMN()-COLUMN('セット情報(業務便）'!$R12))*(COLUMNS('計算（業務便）'!$Q$3:$W$3)-1)/(COLUMNS('セット情報(業務便）'!$R10:$S10)-1)),"")</f>
        <v/>
      </c>
      <c r="V11" s="25" t="str">
        <f ca="1">IFERROR(OFFSET('計算（業務便）'!$Q12,0,(COLUMN()-COLUMN('セット情報(業務便）'!$R12))*(COLUMNS('計算（業務便）'!$Q$3:$W$3)-1)/(COLUMNS('セット情報(業務便）'!$R10:$S10)-1)),"")</f>
        <v/>
      </c>
      <c r="W11" s="25" t="str">
        <f ca="1">IFERROR(OFFSET('計算（業務便）'!$Q12,0,(COLUMN()-COLUMN('セット情報(業務便）'!$R12))*(COLUMNS('計算（業務便）'!$Q$3:$W$3)-1)/(COLUMNS('セット情報(業務便）'!$R10:$S10)-1)),"")</f>
        <v/>
      </c>
      <c r="X11" s="25" t="str">
        <f ca="1">IFERROR(OFFSET('計算（業務便）'!$Q12,0,(COLUMN()-COLUMN('セット情報(業務便）'!$R12))*(COLUMNS('計算（業務便）'!$Q$3:$W$3)-1)/(COLUMNS('セット情報(業務便）'!$R10:$S10)-1)),"")</f>
        <v/>
      </c>
      <c r="Y11" s="25" t="str">
        <f ca="1">IFERROR(OFFSET('計算（業務便）'!$Q12,0,(COLUMN()-COLUMN('セット情報(業務便）'!$R12))*(COLUMNS('計算（業務便）'!$Q$3:$W$3)-1)/(COLUMNS('セット情報(業務便）'!$R10:$S10)-1)),"")</f>
        <v/>
      </c>
      <c r="Z11" s="25" t="str">
        <f ca="1">IFERROR(OFFSET('計算（業務便）'!$Q12,0,(COLUMN()-COLUMN('セット情報(業務便）'!$R12))*(COLUMNS('計算（業務便）'!$Q$3:$W$3)-1)/(COLUMNS('セット情報(業務便）'!$R10:$S10)-1)),"")</f>
        <v/>
      </c>
      <c r="AA11" s="25" t="str">
        <f ca="1">IFERROR(OFFSET('計算（業務便）'!$Q12,0,(COLUMN()-COLUMN('セット情報(業務便）'!$R12))*(COLUMNS('計算（業務便）'!$Q$3:$W$3)-1)/(COLUMNS('セット情報(業務便）'!$R10:$S10)-1)),"")</f>
        <v/>
      </c>
      <c r="AB11" s="25" t="str">
        <f ca="1">IFERROR(OFFSET('計算（業務便）'!$Q12,0,(COLUMN()-COLUMN('セット情報(業務便）'!$R12))*(COLUMNS('計算（業務便）'!$Q$3:$W$3)-1)/(COLUMNS('セット情報(業務便）'!$R10:$S10)-1)),"")</f>
        <v/>
      </c>
      <c r="AC11" s="25" t="str">
        <f ca="1">IFERROR(OFFSET('計算（業務便）'!$Q12,0,(COLUMN()-COLUMN('セット情報(業務便）'!$R12))*(COLUMNS('計算（業務便）'!$Q$3:$W$3)-1)/(COLUMNS('セット情報(業務便）'!$R10:$S10)-1)),"")</f>
        <v/>
      </c>
      <c r="AD11" s="25" t="str">
        <f t="shared" ca="1" si="12"/>
        <v/>
      </c>
      <c r="AE11" s="25" t="str">
        <f t="shared" ca="1" si="0"/>
        <v/>
      </c>
      <c r="AF11" s="25" t="str">
        <f t="shared" ca="1" si="1"/>
        <v/>
      </c>
      <c r="AG11" s="25" t="str">
        <f t="shared" ca="1" si="2"/>
        <v/>
      </c>
      <c r="AH11" s="25" t="str">
        <f t="shared" ca="1" si="3"/>
        <v/>
      </c>
      <c r="AI11" s="25" t="str">
        <f t="shared" ca="1" si="4"/>
        <v/>
      </c>
      <c r="AJ11" s="25" t="str">
        <f t="shared" ca="1" si="5"/>
        <v/>
      </c>
      <c r="AK11" s="25" t="str">
        <f t="shared" ca="1" si="6"/>
        <v/>
      </c>
      <c r="AL11" s="25" t="str">
        <f t="shared" ca="1" si="7"/>
        <v/>
      </c>
      <c r="AM11" s="25" t="str">
        <f t="shared" ca="1" si="8"/>
        <v/>
      </c>
      <c r="AN11" s="25" t="str">
        <f t="shared" ca="1" si="9"/>
        <v/>
      </c>
      <c r="AO11" s="25" t="str">
        <f t="shared" ca="1" si="10"/>
        <v/>
      </c>
    </row>
    <row r="12" spans="1:43" ht="18" customHeight="1">
      <c r="A12" s="38">
        <v>10</v>
      </c>
      <c r="B12" s="38" t="str">
        <f>IF(ISBLANK(ID管理番号商品名入力!D12),"",ID管理番号商品名入力!D12)</f>
        <v/>
      </c>
      <c r="C12" s="39" t="str">
        <f>IF(ISBLANK(ID管理番号商品名入力!F12),"",ID管理番号商品名入力!F12)</f>
        <v/>
      </c>
      <c r="D12" s="22" t="str">
        <f>IF(ISBLANK(業務便入力!L13),"",業務便入力!L13)</f>
        <v/>
      </c>
      <c r="E12" s="22" t="str">
        <f>IFERROR(VLOOKUP($D12,配送グループ設定!$A$18:$G$27,6,FALSE),"")</f>
        <v/>
      </c>
      <c r="F12" s="22" t="str">
        <f>IF(ISBLANK(業務便入力!U13),"",業務便入力!U13)</f>
        <v/>
      </c>
      <c r="G12" s="23" t="str">
        <f>IFERROR("※"&amp;VLOOKUP($D12,配送グループ設定!$A$18:$G$27,4,FALSE),"")</f>
        <v/>
      </c>
      <c r="H12" s="24" t="str">
        <f t="shared" si="11"/>
        <v/>
      </c>
      <c r="I12" s="25">
        <v>1</v>
      </c>
      <c r="J12" s="25">
        <v>0</v>
      </c>
      <c r="K12" s="25">
        <v>0</v>
      </c>
      <c r="L12" s="25">
        <v>1</v>
      </c>
      <c r="M12" s="25" t="str">
        <f>IF(ISBLANK(業務便入力!V13),"",業務便入力!V13)</f>
        <v/>
      </c>
      <c r="N12" s="25">
        <v>5</v>
      </c>
      <c r="O12" s="73" t="s">
        <v>354</v>
      </c>
      <c r="P12" s="40" t="str">
        <f>IF(ISBLANK(業務便入力!F13),"",業務便入力!F13)</f>
        <v/>
      </c>
      <c r="Q12" s="25" t="str">
        <f ca="1">IFERROR('計算（業務便）'!Q13,"")</f>
        <v/>
      </c>
      <c r="R12" s="25" t="str">
        <f ca="1">IFERROR(OFFSET('計算（業務便）'!$Q13,0,(COLUMN()-COLUMN('セット情報(業務便）'!$R13))*(COLUMNS('計算（業務便）'!$Q$3:$W$3)-1)/(COLUMNS('セット情報(業務便）'!$R11:$S11)-1)),"")</f>
        <v/>
      </c>
      <c r="S12" s="25" t="str">
        <f ca="1">IFERROR(OFFSET('計算（業務便）'!$Q13,0,(COLUMN()-COLUMN('セット情報(業務便）'!$R13))*(COLUMNS('計算（業務便）'!$Q$3:$W$3)-1)/(COLUMNS('セット情報(業務便）'!$R11:$S11)-1)),"")</f>
        <v/>
      </c>
      <c r="T12" s="25" t="str">
        <f ca="1">IFERROR(OFFSET('計算（業務便）'!$Q13,0,(COLUMN()-COLUMN('セット情報(業務便）'!$R13))*(COLUMNS('計算（業務便）'!$Q$3:$W$3)-1)/(COLUMNS('セット情報(業務便）'!$R11:$S11)-1)),"")</f>
        <v/>
      </c>
      <c r="U12" s="25" t="str">
        <f ca="1">IFERROR(OFFSET('計算（業務便）'!$Q13,0,(COLUMN()-COLUMN('セット情報(業務便）'!$R13))*(COLUMNS('計算（業務便）'!$Q$3:$W$3)-1)/(COLUMNS('セット情報(業務便）'!$R11:$S11)-1)),"")</f>
        <v/>
      </c>
      <c r="V12" s="25" t="str">
        <f ca="1">IFERROR(OFFSET('計算（業務便）'!$Q13,0,(COLUMN()-COLUMN('セット情報(業務便）'!$R13))*(COLUMNS('計算（業務便）'!$Q$3:$W$3)-1)/(COLUMNS('セット情報(業務便）'!$R11:$S11)-1)),"")</f>
        <v/>
      </c>
      <c r="W12" s="25" t="str">
        <f ca="1">IFERROR(OFFSET('計算（業務便）'!$Q13,0,(COLUMN()-COLUMN('セット情報(業務便）'!$R13))*(COLUMNS('計算（業務便）'!$Q$3:$W$3)-1)/(COLUMNS('セット情報(業務便）'!$R11:$S11)-1)),"")</f>
        <v/>
      </c>
      <c r="X12" s="25" t="str">
        <f ca="1">IFERROR(OFFSET('計算（業務便）'!$Q13,0,(COLUMN()-COLUMN('セット情報(業務便）'!$R13))*(COLUMNS('計算（業務便）'!$Q$3:$W$3)-1)/(COLUMNS('セット情報(業務便）'!$R11:$S11)-1)),"")</f>
        <v/>
      </c>
      <c r="Y12" s="25" t="str">
        <f ca="1">IFERROR(OFFSET('計算（業務便）'!$Q13,0,(COLUMN()-COLUMN('セット情報(業務便）'!$R13))*(COLUMNS('計算（業務便）'!$Q$3:$W$3)-1)/(COLUMNS('セット情報(業務便）'!$R11:$S11)-1)),"")</f>
        <v/>
      </c>
      <c r="Z12" s="25" t="str">
        <f ca="1">IFERROR(OFFSET('計算（業務便）'!$Q13,0,(COLUMN()-COLUMN('セット情報(業務便）'!$R13))*(COLUMNS('計算（業務便）'!$Q$3:$W$3)-1)/(COLUMNS('セット情報(業務便）'!$R11:$S11)-1)),"")</f>
        <v/>
      </c>
      <c r="AA12" s="25" t="str">
        <f ca="1">IFERROR(OFFSET('計算（業務便）'!$Q13,0,(COLUMN()-COLUMN('セット情報(業務便）'!$R13))*(COLUMNS('計算（業務便）'!$Q$3:$W$3)-1)/(COLUMNS('セット情報(業務便）'!$R11:$S11)-1)),"")</f>
        <v/>
      </c>
      <c r="AB12" s="25" t="str">
        <f ca="1">IFERROR(OFFSET('計算（業務便）'!$Q13,0,(COLUMN()-COLUMN('セット情報(業務便）'!$R13))*(COLUMNS('計算（業務便）'!$Q$3:$W$3)-1)/(COLUMNS('セット情報(業務便）'!$R11:$S11)-1)),"")</f>
        <v/>
      </c>
      <c r="AC12" s="25" t="str">
        <f ca="1">IFERROR(OFFSET('計算（業務便）'!$Q13,0,(COLUMN()-COLUMN('セット情報(業務便）'!$R13))*(COLUMNS('計算（業務便）'!$Q$3:$W$3)-1)/(COLUMNS('セット情報(業務便）'!$R11:$S11)-1)),"")</f>
        <v/>
      </c>
      <c r="AD12" s="25" t="str">
        <f t="shared" ca="1" si="12"/>
        <v/>
      </c>
      <c r="AE12" s="25" t="str">
        <f t="shared" ca="1" si="0"/>
        <v/>
      </c>
      <c r="AF12" s="25" t="str">
        <f t="shared" ca="1" si="1"/>
        <v/>
      </c>
      <c r="AG12" s="25" t="str">
        <f t="shared" ca="1" si="2"/>
        <v/>
      </c>
      <c r="AH12" s="25" t="str">
        <f t="shared" ca="1" si="3"/>
        <v/>
      </c>
      <c r="AI12" s="25" t="str">
        <f t="shared" ca="1" si="4"/>
        <v/>
      </c>
      <c r="AJ12" s="25" t="str">
        <f t="shared" ca="1" si="5"/>
        <v/>
      </c>
      <c r="AK12" s="25" t="str">
        <f t="shared" ca="1" si="6"/>
        <v/>
      </c>
      <c r="AL12" s="25" t="str">
        <f t="shared" ca="1" si="7"/>
        <v/>
      </c>
      <c r="AM12" s="25" t="str">
        <f t="shared" ca="1" si="8"/>
        <v/>
      </c>
      <c r="AN12" s="25" t="str">
        <f t="shared" ca="1" si="9"/>
        <v/>
      </c>
      <c r="AO12" s="25" t="str">
        <f t="shared" ca="1" si="10"/>
        <v/>
      </c>
    </row>
    <row r="13" spans="1:43" ht="18" customHeight="1">
      <c r="A13" s="38">
        <v>11</v>
      </c>
      <c r="B13" s="38" t="str">
        <f>IF(ISBLANK(ID管理番号商品名入力!D13),"",ID管理番号商品名入力!D13)</f>
        <v/>
      </c>
      <c r="C13" s="39" t="str">
        <f>IF(ISBLANK(ID管理番号商品名入力!F13),"",ID管理番号商品名入力!F13)</f>
        <v/>
      </c>
      <c r="D13" s="22" t="str">
        <f>IF(ISBLANK(業務便入力!L14),"",業務便入力!L14)</f>
        <v/>
      </c>
      <c r="E13" s="22" t="str">
        <f>IFERROR(VLOOKUP($D13,配送グループ設定!$A$18:$G$27,6,FALSE),"")</f>
        <v/>
      </c>
      <c r="F13" s="22" t="str">
        <f>IF(ISBLANK(業務便入力!U14),"",業務便入力!U14)</f>
        <v/>
      </c>
      <c r="G13" s="23" t="str">
        <f>IFERROR("※"&amp;VLOOKUP($D13,配送グループ設定!$A$18:$G$27,4,FALSE),"")</f>
        <v/>
      </c>
      <c r="H13" s="24" t="str">
        <f t="shared" si="11"/>
        <v/>
      </c>
      <c r="I13" s="25">
        <v>1</v>
      </c>
      <c r="J13" s="25">
        <v>0</v>
      </c>
      <c r="K13" s="25">
        <v>0</v>
      </c>
      <c r="L13" s="25">
        <v>1</v>
      </c>
      <c r="M13" s="25" t="str">
        <f>IF(ISBLANK(業務便入力!V14),"",業務便入力!V14)</f>
        <v/>
      </c>
      <c r="N13" s="25">
        <v>5</v>
      </c>
      <c r="O13" s="73" t="s">
        <v>354</v>
      </c>
      <c r="P13" s="40" t="str">
        <f>IF(ISBLANK(業務便入力!F14),"",業務便入力!F14)</f>
        <v/>
      </c>
      <c r="Q13" s="25" t="str">
        <f ca="1">IFERROR('計算（業務便）'!Q14,"")</f>
        <v/>
      </c>
      <c r="R13" s="25" t="str">
        <f ca="1">IFERROR(OFFSET('計算（業務便）'!$Q14,0,(COLUMN()-COLUMN('セット情報(業務便）'!$R14))*(COLUMNS('計算（業務便）'!$Q$3:$W$3)-1)/(COLUMNS('セット情報(業務便）'!$R12:$S12)-1)),"")</f>
        <v/>
      </c>
      <c r="S13" s="25" t="str">
        <f ca="1">IFERROR(OFFSET('計算（業務便）'!$Q14,0,(COLUMN()-COLUMN('セット情報(業務便）'!$R14))*(COLUMNS('計算（業務便）'!$Q$3:$W$3)-1)/(COLUMNS('セット情報(業務便）'!$R12:$S12)-1)),"")</f>
        <v/>
      </c>
      <c r="T13" s="25" t="str">
        <f ca="1">IFERROR(OFFSET('計算（業務便）'!$Q14,0,(COLUMN()-COLUMN('セット情報(業務便）'!$R14))*(COLUMNS('計算（業務便）'!$Q$3:$W$3)-1)/(COLUMNS('セット情報(業務便）'!$R12:$S12)-1)),"")</f>
        <v/>
      </c>
      <c r="U13" s="25" t="str">
        <f ca="1">IFERROR(OFFSET('計算（業務便）'!$Q14,0,(COLUMN()-COLUMN('セット情報(業務便）'!$R14))*(COLUMNS('計算（業務便）'!$Q$3:$W$3)-1)/(COLUMNS('セット情報(業務便）'!$R12:$S12)-1)),"")</f>
        <v/>
      </c>
      <c r="V13" s="25" t="str">
        <f ca="1">IFERROR(OFFSET('計算（業務便）'!$Q14,0,(COLUMN()-COLUMN('セット情報(業務便）'!$R14))*(COLUMNS('計算（業務便）'!$Q$3:$W$3)-1)/(COLUMNS('セット情報(業務便）'!$R12:$S12)-1)),"")</f>
        <v/>
      </c>
      <c r="W13" s="25" t="str">
        <f ca="1">IFERROR(OFFSET('計算（業務便）'!$Q14,0,(COLUMN()-COLUMN('セット情報(業務便）'!$R14))*(COLUMNS('計算（業務便）'!$Q$3:$W$3)-1)/(COLUMNS('セット情報(業務便）'!$R12:$S12)-1)),"")</f>
        <v/>
      </c>
      <c r="X13" s="25" t="str">
        <f ca="1">IFERROR(OFFSET('計算（業務便）'!$Q14,0,(COLUMN()-COLUMN('セット情報(業務便）'!$R14))*(COLUMNS('計算（業務便）'!$Q$3:$W$3)-1)/(COLUMNS('セット情報(業務便）'!$R12:$S12)-1)),"")</f>
        <v/>
      </c>
      <c r="Y13" s="25" t="str">
        <f ca="1">IFERROR(OFFSET('計算（業務便）'!$Q14,0,(COLUMN()-COLUMN('セット情報(業務便）'!$R14))*(COLUMNS('計算（業務便）'!$Q$3:$W$3)-1)/(COLUMNS('セット情報(業務便）'!$R12:$S12)-1)),"")</f>
        <v/>
      </c>
      <c r="Z13" s="25" t="str">
        <f ca="1">IFERROR(OFFSET('計算（業務便）'!$Q14,0,(COLUMN()-COLUMN('セット情報(業務便）'!$R14))*(COLUMNS('計算（業務便）'!$Q$3:$W$3)-1)/(COLUMNS('セット情報(業務便）'!$R12:$S12)-1)),"")</f>
        <v/>
      </c>
      <c r="AA13" s="25" t="str">
        <f ca="1">IFERROR(OFFSET('計算（業務便）'!$Q14,0,(COLUMN()-COLUMN('セット情報(業務便）'!$R14))*(COLUMNS('計算（業務便）'!$Q$3:$W$3)-1)/(COLUMNS('セット情報(業務便）'!$R12:$S12)-1)),"")</f>
        <v/>
      </c>
      <c r="AB13" s="25" t="str">
        <f ca="1">IFERROR(OFFSET('計算（業務便）'!$Q14,0,(COLUMN()-COLUMN('セット情報(業務便）'!$R14))*(COLUMNS('計算（業務便）'!$Q$3:$W$3)-1)/(COLUMNS('セット情報(業務便）'!$R12:$S12)-1)),"")</f>
        <v/>
      </c>
      <c r="AC13" s="25" t="str">
        <f ca="1">IFERROR(OFFSET('計算（業務便）'!$Q14,0,(COLUMN()-COLUMN('セット情報(業務便）'!$R14))*(COLUMNS('計算（業務便）'!$Q$3:$W$3)-1)/(COLUMNS('セット情報(業務便）'!$R12:$S12)-1)),"")</f>
        <v/>
      </c>
      <c r="AD13" s="25" t="str">
        <f t="shared" ca="1" si="12"/>
        <v/>
      </c>
      <c r="AE13" s="25" t="str">
        <f t="shared" ca="1" si="0"/>
        <v/>
      </c>
      <c r="AF13" s="25" t="str">
        <f t="shared" ca="1" si="1"/>
        <v/>
      </c>
      <c r="AG13" s="25" t="str">
        <f t="shared" ca="1" si="2"/>
        <v/>
      </c>
      <c r="AH13" s="25" t="str">
        <f t="shared" ca="1" si="3"/>
        <v/>
      </c>
      <c r="AI13" s="25" t="str">
        <f t="shared" ca="1" si="4"/>
        <v/>
      </c>
      <c r="AJ13" s="25" t="str">
        <f t="shared" ca="1" si="5"/>
        <v/>
      </c>
      <c r="AK13" s="25" t="str">
        <f t="shared" ca="1" si="6"/>
        <v/>
      </c>
      <c r="AL13" s="25" t="str">
        <f t="shared" ca="1" si="7"/>
        <v/>
      </c>
      <c r="AM13" s="25" t="str">
        <f t="shared" ca="1" si="8"/>
        <v/>
      </c>
      <c r="AN13" s="25" t="str">
        <f t="shared" ca="1" si="9"/>
        <v/>
      </c>
      <c r="AO13" s="25" t="str">
        <f t="shared" ca="1" si="10"/>
        <v/>
      </c>
    </row>
    <row r="14" spans="1:43" ht="18" customHeight="1">
      <c r="A14" s="38">
        <v>12</v>
      </c>
      <c r="B14" s="38" t="str">
        <f>IF(ISBLANK(ID管理番号商品名入力!D14),"",ID管理番号商品名入力!D14)</f>
        <v/>
      </c>
      <c r="C14" s="39" t="str">
        <f>IF(ISBLANK(ID管理番号商品名入力!F14),"",ID管理番号商品名入力!F14)</f>
        <v/>
      </c>
      <c r="D14" s="22" t="str">
        <f>IF(ISBLANK(業務便入力!L15),"",業務便入力!L15)</f>
        <v/>
      </c>
      <c r="E14" s="22" t="str">
        <f>IFERROR(VLOOKUP($D14,配送グループ設定!$A$18:$G$27,6,FALSE),"")</f>
        <v/>
      </c>
      <c r="F14" s="22" t="str">
        <f>IF(ISBLANK(業務便入力!U15),"",業務便入力!U15)</f>
        <v/>
      </c>
      <c r="G14" s="23" t="str">
        <f>IFERROR("※"&amp;VLOOKUP($D14,配送グループ設定!$A$18:$G$27,4,FALSE),"")</f>
        <v/>
      </c>
      <c r="H14" s="24" t="str">
        <f t="shared" si="11"/>
        <v/>
      </c>
      <c r="I14" s="25">
        <v>1</v>
      </c>
      <c r="J14" s="25">
        <v>0</v>
      </c>
      <c r="K14" s="25">
        <v>0</v>
      </c>
      <c r="L14" s="25">
        <v>1</v>
      </c>
      <c r="M14" s="25" t="str">
        <f>IF(ISBLANK(業務便入力!V15),"",業務便入力!V15)</f>
        <v/>
      </c>
      <c r="N14" s="25">
        <v>5</v>
      </c>
      <c r="O14" s="73" t="s">
        <v>354</v>
      </c>
      <c r="P14" s="40" t="str">
        <f>IF(ISBLANK(業務便入力!F15),"",業務便入力!F15)</f>
        <v/>
      </c>
      <c r="Q14" s="25" t="str">
        <f ca="1">IFERROR('計算（業務便）'!Q15,"")</f>
        <v/>
      </c>
      <c r="R14" s="25" t="str">
        <f ca="1">IFERROR(OFFSET('計算（業務便）'!$Q15,0,(COLUMN()-COLUMN('セット情報(業務便）'!$R15))*(COLUMNS('計算（業務便）'!$Q$3:$W$3)-1)/(COLUMNS('セット情報(業務便）'!$R13:$S13)-1)),"")</f>
        <v/>
      </c>
      <c r="S14" s="25" t="str">
        <f ca="1">IFERROR(OFFSET('計算（業務便）'!$Q15,0,(COLUMN()-COLUMN('セット情報(業務便）'!$R15))*(COLUMNS('計算（業務便）'!$Q$3:$W$3)-1)/(COLUMNS('セット情報(業務便）'!$R13:$S13)-1)),"")</f>
        <v/>
      </c>
      <c r="T14" s="25" t="str">
        <f ca="1">IFERROR(OFFSET('計算（業務便）'!$Q15,0,(COLUMN()-COLUMN('セット情報(業務便）'!$R15))*(COLUMNS('計算（業務便）'!$Q$3:$W$3)-1)/(COLUMNS('セット情報(業務便）'!$R13:$S13)-1)),"")</f>
        <v/>
      </c>
      <c r="U14" s="25" t="str">
        <f ca="1">IFERROR(OFFSET('計算（業務便）'!$Q15,0,(COLUMN()-COLUMN('セット情報(業務便）'!$R15))*(COLUMNS('計算（業務便）'!$Q$3:$W$3)-1)/(COLUMNS('セット情報(業務便）'!$R13:$S13)-1)),"")</f>
        <v/>
      </c>
      <c r="V14" s="25" t="str">
        <f ca="1">IFERROR(OFFSET('計算（業務便）'!$Q15,0,(COLUMN()-COLUMN('セット情報(業務便）'!$R15))*(COLUMNS('計算（業務便）'!$Q$3:$W$3)-1)/(COLUMNS('セット情報(業務便）'!$R13:$S13)-1)),"")</f>
        <v/>
      </c>
      <c r="W14" s="25" t="str">
        <f ca="1">IFERROR(OFFSET('計算（業務便）'!$Q15,0,(COLUMN()-COLUMN('セット情報(業務便）'!$R15))*(COLUMNS('計算（業務便）'!$Q$3:$W$3)-1)/(COLUMNS('セット情報(業務便）'!$R13:$S13)-1)),"")</f>
        <v/>
      </c>
      <c r="X14" s="25" t="str">
        <f ca="1">IFERROR(OFFSET('計算（業務便）'!$Q15,0,(COLUMN()-COLUMN('セット情報(業務便）'!$R15))*(COLUMNS('計算（業務便）'!$Q$3:$W$3)-1)/(COLUMNS('セット情報(業務便）'!$R13:$S13)-1)),"")</f>
        <v/>
      </c>
      <c r="Y14" s="25" t="str">
        <f ca="1">IFERROR(OFFSET('計算（業務便）'!$Q15,0,(COLUMN()-COLUMN('セット情報(業務便）'!$R15))*(COLUMNS('計算（業務便）'!$Q$3:$W$3)-1)/(COLUMNS('セット情報(業務便）'!$R13:$S13)-1)),"")</f>
        <v/>
      </c>
      <c r="Z14" s="25" t="str">
        <f ca="1">IFERROR(OFFSET('計算（業務便）'!$Q15,0,(COLUMN()-COLUMN('セット情報(業務便）'!$R15))*(COLUMNS('計算（業務便）'!$Q$3:$W$3)-1)/(COLUMNS('セット情報(業務便）'!$R13:$S13)-1)),"")</f>
        <v/>
      </c>
      <c r="AA14" s="25" t="str">
        <f ca="1">IFERROR(OFFSET('計算（業務便）'!$Q15,0,(COLUMN()-COLUMN('セット情報(業務便）'!$R15))*(COLUMNS('計算（業務便）'!$Q$3:$W$3)-1)/(COLUMNS('セット情報(業務便）'!$R13:$S13)-1)),"")</f>
        <v/>
      </c>
      <c r="AB14" s="25" t="str">
        <f ca="1">IFERROR(OFFSET('計算（業務便）'!$Q15,0,(COLUMN()-COLUMN('セット情報(業務便）'!$R15))*(COLUMNS('計算（業務便）'!$Q$3:$W$3)-1)/(COLUMNS('セット情報(業務便）'!$R13:$S13)-1)),"")</f>
        <v/>
      </c>
      <c r="AC14" s="25" t="str">
        <f ca="1">IFERROR(OFFSET('計算（業務便）'!$Q15,0,(COLUMN()-COLUMN('セット情報(業務便）'!$R15))*(COLUMNS('計算（業務便）'!$Q$3:$W$3)-1)/(COLUMNS('セット情報(業務便）'!$R13:$S13)-1)),"")</f>
        <v/>
      </c>
      <c r="AD14" s="25" t="str">
        <f t="shared" ca="1" si="12"/>
        <v/>
      </c>
      <c r="AE14" s="25" t="str">
        <f t="shared" ca="1" si="0"/>
        <v/>
      </c>
      <c r="AF14" s="25" t="str">
        <f t="shared" ca="1" si="1"/>
        <v/>
      </c>
      <c r="AG14" s="25" t="str">
        <f t="shared" ca="1" si="2"/>
        <v/>
      </c>
      <c r="AH14" s="25" t="str">
        <f t="shared" ca="1" si="3"/>
        <v/>
      </c>
      <c r="AI14" s="25" t="str">
        <f t="shared" ca="1" si="4"/>
        <v/>
      </c>
      <c r="AJ14" s="25" t="str">
        <f t="shared" ca="1" si="5"/>
        <v/>
      </c>
      <c r="AK14" s="25" t="str">
        <f t="shared" ca="1" si="6"/>
        <v/>
      </c>
      <c r="AL14" s="25" t="str">
        <f t="shared" ca="1" si="7"/>
        <v/>
      </c>
      <c r="AM14" s="25" t="str">
        <f t="shared" ca="1" si="8"/>
        <v/>
      </c>
      <c r="AN14" s="25" t="str">
        <f t="shared" ca="1" si="9"/>
        <v/>
      </c>
      <c r="AO14" s="25" t="str">
        <f t="shared" ca="1" si="10"/>
        <v/>
      </c>
    </row>
    <row r="15" spans="1:43" ht="18" customHeight="1">
      <c r="A15" s="38">
        <v>13</v>
      </c>
      <c r="B15" s="38" t="str">
        <f>IF(ISBLANK(ID管理番号商品名入力!D15),"",ID管理番号商品名入力!D15)</f>
        <v/>
      </c>
      <c r="C15" s="39" t="str">
        <f>IF(ISBLANK(ID管理番号商品名入力!F15),"",ID管理番号商品名入力!F15)</f>
        <v/>
      </c>
      <c r="D15" s="22" t="str">
        <f>IF(ISBLANK(業務便入力!L16),"",業務便入力!L16)</f>
        <v/>
      </c>
      <c r="E15" s="22" t="str">
        <f>IFERROR(VLOOKUP($D15,配送グループ設定!$A$18:$G$27,6,FALSE),"")</f>
        <v/>
      </c>
      <c r="F15" s="22" t="str">
        <f>IF(ISBLANK(業務便入力!U16),"",業務便入力!U16)</f>
        <v/>
      </c>
      <c r="G15" s="23" t="str">
        <f>IFERROR("※"&amp;VLOOKUP($D15,配送グループ設定!$A$18:$G$27,4,FALSE),"")</f>
        <v/>
      </c>
      <c r="H15" s="24" t="str">
        <f t="shared" si="11"/>
        <v/>
      </c>
      <c r="I15" s="25">
        <v>1</v>
      </c>
      <c r="J15" s="25">
        <v>0</v>
      </c>
      <c r="K15" s="25">
        <v>0</v>
      </c>
      <c r="L15" s="25">
        <v>1</v>
      </c>
      <c r="M15" s="25" t="str">
        <f>IF(ISBLANK(業務便入力!V16),"",業務便入力!V16)</f>
        <v/>
      </c>
      <c r="N15" s="25">
        <v>5</v>
      </c>
      <c r="O15" s="73" t="s">
        <v>354</v>
      </c>
      <c r="P15" s="40" t="str">
        <f>IF(ISBLANK(業務便入力!F16),"",業務便入力!F16)</f>
        <v/>
      </c>
      <c r="Q15" s="25" t="str">
        <f ca="1">IFERROR('計算（業務便）'!Q16,"")</f>
        <v/>
      </c>
      <c r="R15" s="25" t="str">
        <f ca="1">IFERROR(OFFSET('計算（業務便）'!$Q16,0,(COLUMN()-COLUMN('セット情報(業務便）'!$R16))*(COLUMNS('計算（業務便）'!$Q$3:$W$3)-1)/(COLUMNS('セット情報(業務便）'!$R14:$S14)-1)),"")</f>
        <v/>
      </c>
      <c r="S15" s="25" t="str">
        <f ca="1">IFERROR(OFFSET('計算（業務便）'!$Q16,0,(COLUMN()-COLUMN('セット情報(業務便）'!$R16))*(COLUMNS('計算（業務便）'!$Q$3:$W$3)-1)/(COLUMNS('セット情報(業務便）'!$R14:$S14)-1)),"")</f>
        <v/>
      </c>
      <c r="T15" s="25" t="str">
        <f ca="1">IFERROR(OFFSET('計算（業務便）'!$Q16,0,(COLUMN()-COLUMN('セット情報(業務便）'!$R16))*(COLUMNS('計算（業務便）'!$Q$3:$W$3)-1)/(COLUMNS('セット情報(業務便）'!$R14:$S14)-1)),"")</f>
        <v/>
      </c>
      <c r="U15" s="25" t="str">
        <f ca="1">IFERROR(OFFSET('計算（業務便）'!$Q16,0,(COLUMN()-COLUMN('セット情報(業務便）'!$R16))*(COLUMNS('計算（業務便）'!$Q$3:$W$3)-1)/(COLUMNS('セット情報(業務便）'!$R14:$S14)-1)),"")</f>
        <v/>
      </c>
      <c r="V15" s="25" t="str">
        <f ca="1">IFERROR(OFFSET('計算（業務便）'!$Q16,0,(COLUMN()-COLUMN('セット情報(業務便）'!$R16))*(COLUMNS('計算（業務便）'!$Q$3:$W$3)-1)/(COLUMNS('セット情報(業務便）'!$R14:$S14)-1)),"")</f>
        <v/>
      </c>
      <c r="W15" s="25" t="str">
        <f ca="1">IFERROR(OFFSET('計算（業務便）'!$Q16,0,(COLUMN()-COLUMN('セット情報(業務便）'!$R16))*(COLUMNS('計算（業務便）'!$Q$3:$W$3)-1)/(COLUMNS('セット情報(業務便）'!$R14:$S14)-1)),"")</f>
        <v/>
      </c>
      <c r="X15" s="25" t="str">
        <f ca="1">IFERROR(OFFSET('計算（業務便）'!$Q16,0,(COLUMN()-COLUMN('セット情報(業務便）'!$R16))*(COLUMNS('計算（業務便）'!$Q$3:$W$3)-1)/(COLUMNS('セット情報(業務便）'!$R14:$S14)-1)),"")</f>
        <v/>
      </c>
      <c r="Y15" s="25" t="str">
        <f ca="1">IFERROR(OFFSET('計算（業務便）'!$Q16,0,(COLUMN()-COLUMN('セット情報(業務便）'!$R16))*(COLUMNS('計算（業務便）'!$Q$3:$W$3)-1)/(COLUMNS('セット情報(業務便）'!$R14:$S14)-1)),"")</f>
        <v/>
      </c>
      <c r="Z15" s="25" t="str">
        <f ca="1">IFERROR(OFFSET('計算（業務便）'!$Q16,0,(COLUMN()-COLUMN('セット情報(業務便）'!$R16))*(COLUMNS('計算（業務便）'!$Q$3:$W$3)-1)/(COLUMNS('セット情報(業務便）'!$R14:$S14)-1)),"")</f>
        <v/>
      </c>
      <c r="AA15" s="25" t="str">
        <f ca="1">IFERROR(OFFSET('計算（業務便）'!$Q16,0,(COLUMN()-COLUMN('セット情報(業務便）'!$R16))*(COLUMNS('計算（業務便）'!$Q$3:$W$3)-1)/(COLUMNS('セット情報(業務便）'!$R14:$S14)-1)),"")</f>
        <v/>
      </c>
      <c r="AB15" s="25" t="str">
        <f ca="1">IFERROR(OFFSET('計算（業務便）'!$Q16,0,(COLUMN()-COLUMN('セット情報(業務便）'!$R16))*(COLUMNS('計算（業務便）'!$Q$3:$W$3)-1)/(COLUMNS('セット情報(業務便）'!$R14:$S14)-1)),"")</f>
        <v/>
      </c>
      <c r="AC15" s="25" t="str">
        <f ca="1">IFERROR(OFFSET('計算（業務便）'!$Q16,0,(COLUMN()-COLUMN('セット情報(業務便）'!$R16))*(COLUMNS('計算（業務便）'!$Q$3:$W$3)-1)/(COLUMNS('セット情報(業務便）'!$R14:$S14)-1)),"")</f>
        <v/>
      </c>
      <c r="AD15" s="25" t="str">
        <f t="shared" ca="1" si="12"/>
        <v/>
      </c>
      <c r="AE15" s="25" t="str">
        <f t="shared" ca="1" si="0"/>
        <v/>
      </c>
      <c r="AF15" s="25" t="str">
        <f t="shared" ca="1" si="1"/>
        <v/>
      </c>
      <c r="AG15" s="25" t="str">
        <f t="shared" ca="1" si="2"/>
        <v/>
      </c>
      <c r="AH15" s="25" t="str">
        <f t="shared" ca="1" si="3"/>
        <v/>
      </c>
      <c r="AI15" s="25" t="str">
        <f t="shared" ca="1" si="4"/>
        <v/>
      </c>
      <c r="AJ15" s="25" t="str">
        <f t="shared" ca="1" si="5"/>
        <v/>
      </c>
      <c r="AK15" s="25" t="str">
        <f t="shared" ca="1" si="6"/>
        <v/>
      </c>
      <c r="AL15" s="25" t="str">
        <f t="shared" ca="1" si="7"/>
        <v/>
      </c>
      <c r="AM15" s="25" t="str">
        <f t="shared" ca="1" si="8"/>
        <v/>
      </c>
      <c r="AN15" s="25" t="str">
        <f t="shared" ca="1" si="9"/>
        <v/>
      </c>
      <c r="AO15" s="25" t="str">
        <f t="shared" ca="1" si="10"/>
        <v/>
      </c>
    </row>
    <row r="16" spans="1:43" ht="18" customHeight="1">
      <c r="A16" s="38">
        <v>14</v>
      </c>
      <c r="B16" s="38" t="str">
        <f>IF(ISBLANK(ID管理番号商品名入力!D16),"",ID管理番号商品名入力!D16)</f>
        <v/>
      </c>
      <c r="C16" s="39" t="str">
        <f>IF(ISBLANK(ID管理番号商品名入力!F16),"",ID管理番号商品名入力!F16)</f>
        <v/>
      </c>
      <c r="D16" s="22" t="str">
        <f>IF(ISBLANK(業務便入力!L17),"",業務便入力!L17)</f>
        <v/>
      </c>
      <c r="E16" s="22" t="str">
        <f>IFERROR(VLOOKUP($D16,配送グループ設定!$A$18:$G$27,6,FALSE),"")</f>
        <v/>
      </c>
      <c r="F16" s="22" t="str">
        <f>IF(ISBLANK(業務便入力!U17),"",業務便入力!U17)</f>
        <v/>
      </c>
      <c r="G16" s="23" t="str">
        <f>IFERROR("※"&amp;VLOOKUP($D16,配送グループ設定!$A$18:$G$27,4,FALSE),"")</f>
        <v/>
      </c>
      <c r="H16" s="24" t="str">
        <f t="shared" si="11"/>
        <v/>
      </c>
      <c r="I16" s="25">
        <v>1</v>
      </c>
      <c r="J16" s="25">
        <v>0</v>
      </c>
      <c r="K16" s="25">
        <v>0</v>
      </c>
      <c r="L16" s="25">
        <v>1</v>
      </c>
      <c r="M16" s="25" t="str">
        <f>IF(ISBLANK(業務便入力!V17),"",業務便入力!V17)</f>
        <v/>
      </c>
      <c r="N16" s="25">
        <v>5</v>
      </c>
      <c r="O16" s="73" t="s">
        <v>354</v>
      </c>
      <c r="P16" s="40" t="str">
        <f>IF(ISBLANK(業務便入力!F17),"",業務便入力!F17)</f>
        <v/>
      </c>
      <c r="Q16" s="25" t="str">
        <f ca="1">IFERROR('計算（業務便）'!Q17,"")</f>
        <v/>
      </c>
      <c r="R16" s="25" t="str">
        <f ca="1">IFERROR(OFFSET('計算（業務便）'!$Q17,0,(COLUMN()-COLUMN('セット情報(業務便）'!$R17))*(COLUMNS('計算（業務便）'!$Q$3:$W$3)-1)/(COLUMNS('セット情報(業務便）'!$R15:$S15)-1)),"")</f>
        <v/>
      </c>
      <c r="S16" s="25" t="str">
        <f ca="1">IFERROR(OFFSET('計算（業務便）'!$Q17,0,(COLUMN()-COLUMN('セット情報(業務便）'!$R17))*(COLUMNS('計算（業務便）'!$Q$3:$W$3)-1)/(COLUMNS('セット情報(業務便）'!$R15:$S15)-1)),"")</f>
        <v/>
      </c>
      <c r="T16" s="25" t="str">
        <f ca="1">IFERROR(OFFSET('計算（業務便）'!$Q17,0,(COLUMN()-COLUMN('セット情報(業務便）'!$R17))*(COLUMNS('計算（業務便）'!$Q$3:$W$3)-1)/(COLUMNS('セット情報(業務便）'!$R15:$S15)-1)),"")</f>
        <v/>
      </c>
      <c r="U16" s="25" t="str">
        <f ca="1">IFERROR(OFFSET('計算（業務便）'!$Q17,0,(COLUMN()-COLUMN('セット情報(業務便）'!$R17))*(COLUMNS('計算（業務便）'!$Q$3:$W$3)-1)/(COLUMNS('セット情報(業務便）'!$R15:$S15)-1)),"")</f>
        <v/>
      </c>
      <c r="V16" s="25" t="str">
        <f ca="1">IFERROR(OFFSET('計算（業務便）'!$Q17,0,(COLUMN()-COLUMN('セット情報(業務便）'!$R17))*(COLUMNS('計算（業務便）'!$Q$3:$W$3)-1)/(COLUMNS('セット情報(業務便）'!$R15:$S15)-1)),"")</f>
        <v/>
      </c>
      <c r="W16" s="25" t="str">
        <f ca="1">IFERROR(OFFSET('計算（業務便）'!$Q17,0,(COLUMN()-COLUMN('セット情報(業務便）'!$R17))*(COLUMNS('計算（業務便）'!$Q$3:$W$3)-1)/(COLUMNS('セット情報(業務便）'!$R15:$S15)-1)),"")</f>
        <v/>
      </c>
      <c r="X16" s="25" t="str">
        <f ca="1">IFERROR(OFFSET('計算（業務便）'!$Q17,0,(COLUMN()-COLUMN('セット情報(業務便）'!$R17))*(COLUMNS('計算（業務便）'!$Q$3:$W$3)-1)/(COLUMNS('セット情報(業務便）'!$R15:$S15)-1)),"")</f>
        <v/>
      </c>
      <c r="Y16" s="25" t="str">
        <f ca="1">IFERROR(OFFSET('計算（業務便）'!$Q17,0,(COLUMN()-COLUMN('セット情報(業務便）'!$R17))*(COLUMNS('計算（業務便）'!$Q$3:$W$3)-1)/(COLUMNS('セット情報(業務便）'!$R15:$S15)-1)),"")</f>
        <v/>
      </c>
      <c r="Z16" s="25" t="str">
        <f ca="1">IFERROR(OFFSET('計算（業務便）'!$Q17,0,(COLUMN()-COLUMN('セット情報(業務便）'!$R17))*(COLUMNS('計算（業務便）'!$Q$3:$W$3)-1)/(COLUMNS('セット情報(業務便）'!$R15:$S15)-1)),"")</f>
        <v/>
      </c>
      <c r="AA16" s="25" t="str">
        <f ca="1">IFERROR(OFFSET('計算（業務便）'!$Q17,0,(COLUMN()-COLUMN('セット情報(業務便）'!$R17))*(COLUMNS('計算（業務便）'!$Q$3:$W$3)-1)/(COLUMNS('セット情報(業務便）'!$R15:$S15)-1)),"")</f>
        <v/>
      </c>
      <c r="AB16" s="25" t="str">
        <f ca="1">IFERROR(OFFSET('計算（業務便）'!$Q17,0,(COLUMN()-COLUMN('セット情報(業務便）'!$R17))*(COLUMNS('計算（業務便）'!$Q$3:$W$3)-1)/(COLUMNS('セット情報(業務便）'!$R15:$S15)-1)),"")</f>
        <v/>
      </c>
      <c r="AC16" s="25" t="str">
        <f ca="1">IFERROR(OFFSET('計算（業務便）'!$Q17,0,(COLUMN()-COLUMN('セット情報(業務便）'!$R17))*(COLUMNS('計算（業務便）'!$Q$3:$W$3)-1)/(COLUMNS('セット情報(業務便）'!$R15:$S15)-1)),"")</f>
        <v/>
      </c>
      <c r="AD16" s="25" t="str">
        <f t="shared" ca="1" si="12"/>
        <v/>
      </c>
      <c r="AE16" s="25" t="str">
        <f t="shared" ca="1" si="0"/>
        <v/>
      </c>
      <c r="AF16" s="25" t="str">
        <f t="shared" ca="1" si="1"/>
        <v/>
      </c>
      <c r="AG16" s="25" t="str">
        <f t="shared" ca="1" si="2"/>
        <v/>
      </c>
      <c r="AH16" s="25" t="str">
        <f t="shared" ca="1" si="3"/>
        <v/>
      </c>
      <c r="AI16" s="25" t="str">
        <f t="shared" ca="1" si="4"/>
        <v/>
      </c>
      <c r="AJ16" s="25" t="str">
        <f t="shared" ca="1" si="5"/>
        <v/>
      </c>
      <c r="AK16" s="25" t="str">
        <f t="shared" ca="1" si="6"/>
        <v/>
      </c>
      <c r="AL16" s="25" t="str">
        <f t="shared" ca="1" si="7"/>
        <v/>
      </c>
      <c r="AM16" s="25" t="str">
        <f t="shared" ca="1" si="8"/>
        <v/>
      </c>
      <c r="AN16" s="25" t="str">
        <f t="shared" ca="1" si="9"/>
        <v/>
      </c>
      <c r="AO16" s="25" t="str">
        <f t="shared" ca="1" si="10"/>
        <v/>
      </c>
    </row>
    <row r="17" spans="1:41" ht="18" customHeight="1">
      <c r="A17" s="38">
        <v>15</v>
      </c>
      <c r="B17" s="38" t="str">
        <f>IF(ISBLANK(ID管理番号商品名入力!D17),"",ID管理番号商品名入力!D17)</f>
        <v/>
      </c>
      <c r="C17" s="39" t="str">
        <f>IF(ISBLANK(ID管理番号商品名入力!F17),"",ID管理番号商品名入力!F17)</f>
        <v/>
      </c>
      <c r="D17" s="22" t="str">
        <f>IF(ISBLANK(業務便入力!L18),"",業務便入力!L18)</f>
        <v/>
      </c>
      <c r="E17" s="22" t="str">
        <f>IFERROR(VLOOKUP($D17,配送グループ設定!$A$18:$G$27,6,FALSE),"")</f>
        <v/>
      </c>
      <c r="F17" s="22" t="str">
        <f>IF(ISBLANK(業務便入力!U18),"",業務便入力!U18)</f>
        <v/>
      </c>
      <c r="G17" s="23" t="str">
        <f>IFERROR("※"&amp;VLOOKUP($D17,配送グループ設定!$A$18:$G$27,4,FALSE),"")</f>
        <v/>
      </c>
      <c r="H17" s="24" t="str">
        <f t="shared" si="11"/>
        <v/>
      </c>
      <c r="I17" s="25">
        <v>1</v>
      </c>
      <c r="J17" s="25">
        <v>0</v>
      </c>
      <c r="K17" s="25">
        <v>0</v>
      </c>
      <c r="L17" s="25">
        <v>1</v>
      </c>
      <c r="M17" s="25" t="str">
        <f>IF(ISBLANK(業務便入力!V18),"",業務便入力!V18)</f>
        <v/>
      </c>
      <c r="N17" s="25">
        <v>5</v>
      </c>
      <c r="O17" s="73" t="s">
        <v>354</v>
      </c>
      <c r="P17" s="40" t="str">
        <f>IF(ISBLANK(業務便入力!F18),"",業務便入力!F18)</f>
        <v/>
      </c>
      <c r="Q17" s="25" t="str">
        <f ca="1">IFERROR('計算（業務便）'!Q18,"")</f>
        <v/>
      </c>
      <c r="R17" s="25" t="str">
        <f ca="1">IFERROR(OFFSET('計算（業務便）'!$Q18,0,(COLUMN()-COLUMN('セット情報(業務便）'!$R18))*(COLUMNS('計算（業務便）'!$Q$3:$W$3)-1)/(COLUMNS('セット情報(業務便）'!$R16:$S16)-1)),"")</f>
        <v/>
      </c>
      <c r="S17" s="25" t="str">
        <f ca="1">IFERROR(OFFSET('計算（業務便）'!$Q18,0,(COLUMN()-COLUMN('セット情報(業務便）'!$R18))*(COLUMNS('計算（業務便）'!$Q$3:$W$3)-1)/(COLUMNS('セット情報(業務便）'!$R16:$S16)-1)),"")</f>
        <v/>
      </c>
      <c r="T17" s="25" t="str">
        <f ca="1">IFERROR(OFFSET('計算（業務便）'!$Q18,0,(COLUMN()-COLUMN('セット情報(業務便）'!$R18))*(COLUMNS('計算（業務便）'!$Q$3:$W$3)-1)/(COLUMNS('セット情報(業務便）'!$R16:$S16)-1)),"")</f>
        <v/>
      </c>
      <c r="U17" s="25" t="str">
        <f ca="1">IFERROR(OFFSET('計算（業務便）'!$Q18,0,(COLUMN()-COLUMN('セット情報(業務便）'!$R18))*(COLUMNS('計算（業務便）'!$Q$3:$W$3)-1)/(COLUMNS('セット情報(業務便）'!$R16:$S16)-1)),"")</f>
        <v/>
      </c>
      <c r="V17" s="25" t="str">
        <f ca="1">IFERROR(OFFSET('計算（業務便）'!$Q18,0,(COLUMN()-COLUMN('セット情報(業務便）'!$R18))*(COLUMNS('計算（業務便）'!$Q$3:$W$3)-1)/(COLUMNS('セット情報(業務便）'!$R16:$S16)-1)),"")</f>
        <v/>
      </c>
      <c r="W17" s="25" t="str">
        <f ca="1">IFERROR(OFFSET('計算（業務便）'!$Q18,0,(COLUMN()-COLUMN('セット情報(業務便）'!$R18))*(COLUMNS('計算（業務便）'!$Q$3:$W$3)-1)/(COLUMNS('セット情報(業務便）'!$R16:$S16)-1)),"")</f>
        <v/>
      </c>
      <c r="X17" s="25" t="str">
        <f ca="1">IFERROR(OFFSET('計算（業務便）'!$Q18,0,(COLUMN()-COLUMN('セット情報(業務便）'!$R18))*(COLUMNS('計算（業務便）'!$Q$3:$W$3)-1)/(COLUMNS('セット情報(業務便）'!$R16:$S16)-1)),"")</f>
        <v/>
      </c>
      <c r="Y17" s="25" t="str">
        <f ca="1">IFERROR(OFFSET('計算（業務便）'!$Q18,0,(COLUMN()-COLUMN('セット情報(業務便）'!$R18))*(COLUMNS('計算（業務便）'!$Q$3:$W$3)-1)/(COLUMNS('セット情報(業務便）'!$R16:$S16)-1)),"")</f>
        <v/>
      </c>
      <c r="Z17" s="25" t="str">
        <f ca="1">IFERROR(OFFSET('計算（業務便）'!$Q18,0,(COLUMN()-COLUMN('セット情報(業務便）'!$R18))*(COLUMNS('計算（業務便）'!$Q$3:$W$3)-1)/(COLUMNS('セット情報(業務便）'!$R16:$S16)-1)),"")</f>
        <v/>
      </c>
      <c r="AA17" s="25" t="str">
        <f ca="1">IFERROR(OFFSET('計算（業務便）'!$Q18,0,(COLUMN()-COLUMN('セット情報(業務便）'!$R18))*(COLUMNS('計算（業務便）'!$Q$3:$W$3)-1)/(COLUMNS('セット情報(業務便）'!$R16:$S16)-1)),"")</f>
        <v/>
      </c>
      <c r="AB17" s="25" t="str">
        <f ca="1">IFERROR(OFFSET('計算（業務便）'!$Q18,0,(COLUMN()-COLUMN('セット情報(業務便）'!$R18))*(COLUMNS('計算（業務便）'!$Q$3:$W$3)-1)/(COLUMNS('セット情報(業務便）'!$R16:$S16)-1)),"")</f>
        <v/>
      </c>
      <c r="AC17" s="25" t="str">
        <f ca="1">IFERROR(OFFSET('計算（業務便）'!$Q18,0,(COLUMN()-COLUMN('セット情報(業務便）'!$R18))*(COLUMNS('計算（業務便）'!$Q$3:$W$3)-1)/(COLUMNS('セット情報(業務便）'!$R16:$S16)-1)),"")</f>
        <v/>
      </c>
      <c r="AD17" s="25" t="str">
        <f t="shared" ca="1" si="12"/>
        <v/>
      </c>
      <c r="AE17" s="25" t="str">
        <f t="shared" ca="1" si="0"/>
        <v/>
      </c>
      <c r="AF17" s="25" t="str">
        <f t="shared" ca="1" si="1"/>
        <v/>
      </c>
      <c r="AG17" s="25" t="str">
        <f t="shared" ca="1" si="2"/>
        <v/>
      </c>
      <c r="AH17" s="25" t="str">
        <f t="shared" ca="1" si="3"/>
        <v/>
      </c>
      <c r="AI17" s="25" t="str">
        <f t="shared" ca="1" si="4"/>
        <v/>
      </c>
      <c r="AJ17" s="25" t="str">
        <f t="shared" ca="1" si="5"/>
        <v/>
      </c>
      <c r="AK17" s="25" t="str">
        <f t="shared" ca="1" si="6"/>
        <v/>
      </c>
      <c r="AL17" s="25" t="str">
        <f t="shared" ca="1" si="7"/>
        <v/>
      </c>
      <c r="AM17" s="25" t="str">
        <f t="shared" ca="1" si="8"/>
        <v/>
      </c>
      <c r="AN17" s="25" t="str">
        <f t="shared" ca="1" si="9"/>
        <v/>
      </c>
      <c r="AO17" s="25" t="str">
        <f t="shared" ca="1" si="10"/>
        <v/>
      </c>
    </row>
    <row r="18" spans="1:41" ht="18" customHeight="1">
      <c r="A18" s="38">
        <v>16</v>
      </c>
      <c r="B18" s="38" t="str">
        <f>IF(ISBLANK(ID管理番号商品名入力!D18),"",ID管理番号商品名入力!D18)</f>
        <v/>
      </c>
      <c r="C18" s="39" t="str">
        <f>IF(ISBLANK(ID管理番号商品名入力!F18),"",ID管理番号商品名入力!F18)</f>
        <v/>
      </c>
      <c r="D18" s="22" t="str">
        <f>IF(ISBLANK(業務便入力!L19),"",業務便入力!L19)</f>
        <v/>
      </c>
      <c r="E18" s="22" t="str">
        <f>IFERROR(VLOOKUP($D18,配送グループ設定!$A$18:$G$27,6,FALSE),"")</f>
        <v/>
      </c>
      <c r="F18" s="22" t="str">
        <f>IF(ISBLANK(業務便入力!U19),"",業務便入力!U19)</f>
        <v/>
      </c>
      <c r="G18" s="23" t="str">
        <f>IFERROR("※"&amp;VLOOKUP($D18,配送グループ設定!$A$18:$G$27,4,FALSE),"")</f>
        <v/>
      </c>
      <c r="H18" s="24" t="str">
        <f t="shared" si="11"/>
        <v/>
      </c>
      <c r="I18" s="25">
        <v>1</v>
      </c>
      <c r="J18" s="25">
        <v>0</v>
      </c>
      <c r="K18" s="25">
        <v>0</v>
      </c>
      <c r="L18" s="25">
        <v>1</v>
      </c>
      <c r="M18" s="25" t="str">
        <f>IF(ISBLANK(業務便入力!V19),"",業務便入力!V19)</f>
        <v/>
      </c>
      <c r="N18" s="25">
        <v>5</v>
      </c>
      <c r="O18" s="73" t="s">
        <v>354</v>
      </c>
      <c r="P18" s="40" t="str">
        <f>IF(ISBLANK(業務便入力!F19),"",業務便入力!F19)</f>
        <v/>
      </c>
      <c r="Q18" s="25" t="str">
        <f ca="1">IFERROR('計算（業務便）'!Q19,"")</f>
        <v/>
      </c>
      <c r="R18" s="25" t="str">
        <f ca="1">IFERROR(OFFSET('計算（業務便）'!$Q19,0,(COLUMN()-COLUMN('セット情報(業務便）'!$R19))*(COLUMNS('計算（業務便）'!$Q$3:$W$3)-1)/(COLUMNS('セット情報(業務便）'!$R17:$S17)-1)),"")</f>
        <v/>
      </c>
      <c r="S18" s="25" t="str">
        <f ca="1">IFERROR(OFFSET('計算（業務便）'!$Q19,0,(COLUMN()-COLUMN('セット情報(業務便）'!$R19))*(COLUMNS('計算（業務便）'!$Q$3:$W$3)-1)/(COLUMNS('セット情報(業務便）'!$R17:$S17)-1)),"")</f>
        <v/>
      </c>
      <c r="T18" s="25" t="str">
        <f ca="1">IFERROR(OFFSET('計算（業務便）'!$Q19,0,(COLUMN()-COLUMN('セット情報(業務便）'!$R19))*(COLUMNS('計算（業務便）'!$Q$3:$W$3)-1)/(COLUMNS('セット情報(業務便）'!$R17:$S17)-1)),"")</f>
        <v/>
      </c>
      <c r="U18" s="25" t="str">
        <f ca="1">IFERROR(OFFSET('計算（業務便）'!$Q19,0,(COLUMN()-COLUMN('セット情報(業務便）'!$R19))*(COLUMNS('計算（業務便）'!$Q$3:$W$3)-1)/(COLUMNS('セット情報(業務便）'!$R17:$S17)-1)),"")</f>
        <v/>
      </c>
      <c r="V18" s="25" t="str">
        <f ca="1">IFERROR(OFFSET('計算（業務便）'!$Q19,0,(COLUMN()-COLUMN('セット情報(業務便）'!$R19))*(COLUMNS('計算（業務便）'!$Q$3:$W$3)-1)/(COLUMNS('セット情報(業務便）'!$R17:$S17)-1)),"")</f>
        <v/>
      </c>
      <c r="W18" s="25" t="str">
        <f ca="1">IFERROR(OFFSET('計算（業務便）'!$Q19,0,(COLUMN()-COLUMN('セット情報(業務便）'!$R19))*(COLUMNS('計算（業務便）'!$Q$3:$W$3)-1)/(COLUMNS('セット情報(業務便）'!$R17:$S17)-1)),"")</f>
        <v/>
      </c>
      <c r="X18" s="25" t="str">
        <f ca="1">IFERROR(OFFSET('計算（業務便）'!$Q19,0,(COLUMN()-COLUMN('セット情報(業務便）'!$R19))*(COLUMNS('計算（業務便）'!$Q$3:$W$3)-1)/(COLUMNS('セット情報(業務便）'!$R17:$S17)-1)),"")</f>
        <v/>
      </c>
      <c r="Y18" s="25" t="str">
        <f ca="1">IFERROR(OFFSET('計算（業務便）'!$Q19,0,(COLUMN()-COLUMN('セット情報(業務便）'!$R19))*(COLUMNS('計算（業務便）'!$Q$3:$W$3)-1)/(COLUMNS('セット情報(業務便）'!$R17:$S17)-1)),"")</f>
        <v/>
      </c>
      <c r="Z18" s="25" t="str">
        <f ca="1">IFERROR(OFFSET('計算（業務便）'!$Q19,0,(COLUMN()-COLUMN('セット情報(業務便）'!$R19))*(COLUMNS('計算（業務便）'!$Q$3:$W$3)-1)/(COLUMNS('セット情報(業務便）'!$R17:$S17)-1)),"")</f>
        <v/>
      </c>
      <c r="AA18" s="25" t="str">
        <f ca="1">IFERROR(OFFSET('計算（業務便）'!$Q19,0,(COLUMN()-COLUMN('セット情報(業務便）'!$R19))*(COLUMNS('計算（業務便）'!$Q$3:$W$3)-1)/(COLUMNS('セット情報(業務便）'!$R17:$S17)-1)),"")</f>
        <v/>
      </c>
      <c r="AB18" s="25" t="str">
        <f ca="1">IFERROR(OFFSET('計算（業務便）'!$Q19,0,(COLUMN()-COLUMN('セット情報(業務便）'!$R19))*(COLUMNS('計算（業務便）'!$Q$3:$W$3)-1)/(COLUMNS('セット情報(業務便）'!$R17:$S17)-1)),"")</f>
        <v/>
      </c>
      <c r="AC18" s="25" t="str">
        <f ca="1">IFERROR(OFFSET('計算（業務便）'!$Q19,0,(COLUMN()-COLUMN('セット情報(業務便）'!$R19))*(COLUMNS('計算（業務便）'!$Q$3:$W$3)-1)/(COLUMNS('セット情報(業務便）'!$R17:$S17)-1)),"")</f>
        <v/>
      </c>
      <c r="AD18" s="25" t="str">
        <f t="shared" ca="1" si="12"/>
        <v/>
      </c>
      <c r="AE18" s="25" t="str">
        <f t="shared" ca="1" si="0"/>
        <v/>
      </c>
      <c r="AF18" s="25" t="str">
        <f t="shared" ca="1" si="1"/>
        <v/>
      </c>
      <c r="AG18" s="25" t="str">
        <f t="shared" ca="1" si="2"/>
        <v/>
      </c>
      <c r="AH18" s="25" t="str">
        <f t="shared" ca="1" si="3"/>
        <v/>
      </c>
      <c r="AI18" s="25" t="str">
        <f t="shared" ca="1" si="4"/>
        <v/>
      </c>
      <c r="AJ18" s="25" t="str">
        <f t="shared" ca="1" si="5"/>
        <v/>
      </c>
      <c r="AK18" s="25" t="str">
        <f t="shared" ca="1" si="6"/>
        <v/>
      </c>
      <c r="AL18" s="25" t="str">
        <f t="shared" ca="1" si="7"/>
        <v/>
      </c>
      <c r="AM18" s="25" t="str">
        <f t="shared" ca="1" si="8"/>
        <v/>
      </c>
      <c r="AN18" s="25" t="str">
        <f t="shared" ca="1" si="9"/>
        <v/>
      </c>
      <c r="AO18" s="25" t="str">
        <f t="shared" ca="1" si="10"/>
        <v/>
      </c>
    </row>
    <row r="19" spans="1:41" ht="18" customHeight="1">
      <c r="A19" s="38">
        <v>17</v>
      </c>
      <c r="B19" s="38" t="str">
        <f>IF(ISBLANK(ID管理番号商品名入力!D19),"",ID管理番号商品名入力!D19)</f>
        <v/>
      </c>
      <c r="C19" s="39" t="str">
        <f>IF(ISBLANK(ID管理番号商品名入力!F19),"",ID管理番号商品名入力!F19)</f>
        <v/>
      </c>
      <c r="D19" s="22" t="str">
        <f>IF(ISBLANK(業務便入力!L20),"",業務便入力!L20)</f>
        <v/>
      </c>
      <c r="E19" s="22" t="str">
        <f>IFERROR(VLOOKUP($D19,配送グループ設定!$A$18:$G$27,6,FALSE),"")</f>
        <v/>
      </c>
      <c r="F19" s="22" t="str">
        <f>IF(ISBLANK(業務便入力!U20),"",業務便入力!U20)</f>
        <v/>
      </c>
      <c r="G19" s="23" t="str">
        <f>IFERROR("※"&amp;VLOOKUP($D19,配送グループ設定!$A$18:$G$27,4,FALSE),"")</f>
        <v/>
      </c>
      <c r="H19" s="24" t="str">
        <f t="shared" si="11"/>
        <v/>
      </c>
      <c r="I19" s="25">
        <v>1</v>
      </c>
      <c r="J19" s="25">
        <v>0</v>
      </c>
      <c r="K19" s="25">
        <v>0</v>
      </c>
      <c r="L19" s="25">
        <v>1</v>
      </c>
      <c r="M19" s="25" t="str">
        <f>IF(ISBLANK(業務便入力!V20),"",業務便入力!V20)</f>
        <v/>
      </c>
      <c r="N19" s="25">
        <v>5</v>
      </c>
      <c r="O19" s="73" t="s">
        <v>354</v>
      </c>
      <c r="P19" s="40" t="str">
        <f>IF(ISBLANK(業務便入力!F20),"",業務便入力!F20)</f>
        <v/>
      </c>
      <c r="Q19" s="25" t="str">
        <f ca="1">IFERROR('計算（業務便）'!Q20,"")</f>
        <v/>
      </c>
      <c r="R19" s="25" t="str">
        <f ca="1">IFERROR(OFFSET('計算（業務便）'!$Q20,0,(COLUMN()-COLUMN('セット情報(業務便）'!$R20))*(COLUMNS('計算（業務便）'!$Q$3:$W$3)-1)/(COLUMNS('セット情報(業務便）'!$R18:$S18)-1)),"")</f>
        <v/>
      </c>
      <c r="S19" s="25" t="str">
        <f ca="1">IFERROR(OFFSET('計算（業務便）'!$Q20,0,(COLUMN()-COLUMN('セット情報(業務便）'!$R20))*(COLUMNS('計算（業務便）'!$Q$3:$W$3)-1)/(COLUMNS('セット情報(業務便）'!$R18:$S18)-1)),"")</f>
        <v/>
      </c>
      <c r="T19" s="25" t="str">
        <f ca="1">IFERROR(OFFSET('計算（業務便）'!$Q20,0,(COLUMN()-COLUMN('セット情報(業務便）'!$R20))*(COLUMNS('計算（業務便）'!$Q$3:$W$3)-1)/(COLUMNS('セット情報(業務便）'!$R18:$S18)-1)),"")</f>
        <v/>
      </c>
      <c r="U19" s="25" t="str">
        <f ca="1">IFERROR(OFFSET('計算（業務便）'!$Q20,0,(COLUMN()-COLUMN('セット情報(業務便）'!$R20))*(COLUMNS('計算（業務便）'!$Q$3:$W$3)-1)/(COLUMNS('セット情報(業務便）'!$R18:$S18)-1)),"")</f>
        <v/>
      </c>
      <c r="V19" s="25" t="str">
        <f ca="1">IFERROR(OFFSET('計算（業務便）'!$Q20,0,(COLUMN()-COLUMN('セット情報(業務便）'!$R20))*(COLUMNS('計算（業務便）'!$Q$3:$W$3)-1)/(COLUMNS('セット情報(業務便）'!$R18:$S18)-1)),"")</f>
        <v/>
      </c>
      <c r="W19" s="25" t="str">
        <f ca="1">IFERROR(OFFSET('計算（業務便）'!$Q20,0,(COLUMN()-COLUMN('セット情報(業務便）'!$R20))*(COLUMNS('計算（業務便）'!$Q$3:$W$3)-1)/(COLUMNS('セット情報(業務便）'!$R18:$S18)-1)),"")</f>
        <v/>
      </c>
      <c r="X19" s="25" t="str">
        <f ca="1">IFERROR(OFFSET('計算（業務便）'!$Q20,0,(COLUMN()-COLUMN('セット情報(業務便）'!$R20))*(COLUMNS('計算（業務便）'!$Q$3:$W$3)-1)/(COLUMNS('セット情報(業務便）'!$R18:$S18)-1)),"")</f>
        <v/>
      </c>
      <c r="Y19" s="25" t="str">
        <f ca="1">IFERROR(OFFSET('計算（業務便）'!$Q20,0,(COLUMN()-COLUMN('セット情報(業務便）'!$R20))*(COLUMNS('計算（業務便）'!$Q$3:$W$3)-1)/(COLUMNS('セット情報(業務便）'!$R18:$S18)-1)),"")</f>
        <v/>
      </c>
      <c r="Z19" s="25" t="str">
        <f ca="1">IFERROR(OFFSET('計算（業務便）'!$Q20,0,(COLUMN()-COLUMN('セット情報(業務便）'!$R20))*(COLUMNS('計算（業務便）'!$Q$3:$W$3)-1)/(COLUMNS('セット情報(業務便）'!$R18:$S18)-1)),"")</f>
        <v/>
      </c>
      <c r="AA19" s="25" t="str">
        <f ca="1">IFERROR(OFFSET('計算（業務便）'!$Q20,0,(COLUMN()-COLUMN('セット情報(業務便）'!$R20))*(COLUMNS('計算（業務便）'!$Q$3:$W$3)-1)/(COLUMNS('セット情報(業務便）'!$R18:$S18)-1)),"")</f>
        <v/>
      </c>
      <c r="AB19" s="25" t="str">
        <f ca="1">IFERROR(OFFSET('計算（業務便）'!$Q20,0,(COLUMN()-COLUMN('セット情報(業務便）'!$R20))*(COLUMNS('計算（業務便）'!$Q$3:$W$3)-1)/(COLUMNS('セット情報(業務便）'!$R18:$S18)-1)),"")</f>
        <v/>
      </c>
      <c r="AC19" s="25" t="str">
        <f ca="1">IFERROR(OFFSET('計算（業務便）'!$Q20,0,(COLUMN()-COLUMN('セット情報(業務便）'!$R20))*(COLUMNS('計算（業務便）'!$Q$3:$W$3)-1)/(COLUMNS('セット情報(業務便）'!$R18:$S18)-1)),"")</f>
        <v/>
      </c>
      <c r="AD19" s="25" t="str">
        <f t="shared" ca="1" si="12"/>
        <v/>
      </c>
      <c r="AE19" s="25" t="str">
        <f t="shared" ca="1" si="0"/>
        <v/>
      </c>
      <c r="AF19" s="25" t="str">
        <f t="shared" ca="1" si="1"/>
        <v/>
      </c>
      <c r="AG19" s="25" t="str">
        <f t="shared" ca="1" si="2"/>
        <v/>
      </c>
      <c r="AH19" s="25" t="str">
        <f t="shared" ca="1" si="3"/>
        <v/>
      </c>
      <c r="AI19" s="25" t="str">
        <f t="shared" ca="1" si="4"/>
        <v/>
      </c>
      <c r="AJ19" s="25" t="str">
        <f t="shared" ca="1" si="5"/>
        <v/>
      </c>
      <c r="AK19" s="25" t="str">
        <f t="shared" ca="1" si="6"/>
        <v/>
      </c>
      <c r="AL19" s="25" t="str">
        <f t="shared" ca="1" si="7"/>
        <v/>
      </c>
      <c r="AM19" s="25" t="str">
        <f t="shared" ca="1" si="8"/>
        <v/>
      </c>
      <c r="AN19" s="25" t="str">
        <f t="shared" ca="1" si="9"/>
        <v/>
      </c>
      <c r="AO19" s="25" t="str">
        <f t="shared" ca="1" si="10"/>
        <v/>
      </c>
    </row>
    <row r="20" spans="1:41" ht="18" customHeight="1">
      <c r="A20" s="38">
        <v>18</v>
      </c>
      <c r="B20" s="38" t="str">
        <f>IF(ISBLANK(ID管理番号商品名入力!D20),"",ID管理番号商品名入力!D20)</f>
        <v/>
      </c>
      <c r="C20" s="39" t="str">
        <f>IF(ISBLANK(ID管理番号商品名入力!F20),"",ID管理番号商品名入力!F20)</f>
        <v/>
      </c>
      <c r="D20" s="22" t="str">
        <f>IF(ISBLANK(業務便入力!L21),"",業務便入力!L21)</f>
        <v/>
      </c>
      <c r="E20" s="22" t="str">
        <f>IFERROR(VLOOKUP($D20,配送グループ設定!$A$18:$G$27,6,FALSE),"")</f>
        <v/>
      </c>
      <c r="F20" s="22" t="str">
        <f>IF(ISBLANK(業務便入力!U21),"",業務便入力!U21)</f>
        <v/>
      </c>
      <c r="G20" s="23" t="str">
        <f>IFERROR("※"&amp;VLOOKUP($D20,配送グループ設定!$A$18:$G$27,4,FALSE),"")</f>
        <v/>
      </c>
      <c r="H20" s="24" t="str">
        <f t="shared" si="11"/>
        <v/>
      </c>
      <c r="I20" s="25">
        <v>1</v>
      </c>
      <c r="J20" s="25">
        <v>0</v>
      </c>
      <c r="K20" s="25">
        <v>0</v>
      </c>
      <c r="L20" s="25">
        <v>1</v>
      </c>
      <c r="M20" s="25" t="str">
        <f>IF(ISBLANK(業務便入力!V21),"",業務便入力!V21)</f>
        <v/>
      </c>
      <c r="N20" s="25">
        <v>5</v>
      </c>
      <c r="O20" s="73" t="s">
        <v>354</v>
      </c>
      <c r="P20" s="40" t="str">
        <f>IF(ISBLANK(業務便入力!F21),"",業務便入力!F21)</f>
        <v/>
      </c>
      <c r="Q20" s="25" t="str">
        <f ca="1">IFERROR('計算（業務便）'!Q21,"")</f>
        <v/>
      </c>
      <c r="R20" s="25" t="str">
        <f ca="1">IFERROR(OFFSET('計算（業務便）'!$Q21,0,(COLUMN()-COLUMN('セット情報(業務便）'!$R21))*(COLUMNS('計算（業務便）'!$Q$3:$W$3)-1)/(COLUMNS('セット情報(業務便）'!$R19:$S19)-1)),"")</f>
        <v/>
      </c>
      <c r="S20" s="25" t="str">
        <f ca="1">IFERROR(OFFSET('計算（業務便）'!$Q21,0,(COLUMN()-COLUMN('セット情報(業務便）'!$R21))*(COLUMNS('計算（業務便）'!$Q$3:$W$3)-1)/(COLUMNS('セット情報(業務便）'!$R19:$S19)-1)),"")</f>
        <v/>
      </c>
      <c r="T20" s="25" t="str">
        <f ca="1">IFERROR(OFFSET('計算（業務便）'!$Q21,0,(COLUMN()-COLUMN('セット情報(業務便）'!$R21))*(COLUMNS('計算（業務便）'!$Q$3:$W$3)-1)/(COLUMNS('セット情報(業務便）'!$R19:$S19)-1)),"")</f>
        <v/>
      </c>
      <c r="U20" s="25" t="str">
        <f ca="1">IFERROR(OFFSET('計算（業務便）'!$Q21,0,(COLUMN()-COLUMN('セット情報(業務便）'!$R21))*(COLUMNS('計算（業務便）'!$Q$3:$W$3)-1)/(COLUMNS('セット情報(業務便）'!$R19:$S19)-1)),"")</f>
        <v/>
      </c>
      <c r="V20" s="25" t="str">
        <f ca="1">IFERROR(OFFSET('計算（業務便）'!$Q21,0,(COLUMN()-COLUMN('セット情報(業務便）'!$R21))*(COLUMNS('計算（業務便）'!$Q$3:$W$3)-1)/(COLUMNS('セット情報(業務便）'!$R19:$S19)-1)),"")</f>
        <v/>
      </c>
      <c r="W20" s="25" t="str">
        <f ca="1">IFERROR(OFFSET('計算（業務便）'!$Q21,0,(COLUMN()-COLUMN('セット情報(業務便）'!$R21))*(COLUMNS('計算（業務便）'!$Q$3:$W$3)-1)/(COLUMNS('セット情報(業務便）'!$R19:$S19)-1)),"")</f>
        <v/>
      </c>
      <c r="X20" s="25" t="str">
        <f ca="1">IFERROR(OFFSET('計算（業務便）'!$Q21,0,(COLUMN()-COLUMN('セット情報(業務便）'!$R21))*(COLUMNS('計算（業務便）'!$Q$3:$W$3)-1)/(COLUMNS('セット情報(業務便）'!$R19:$S19)-1)),"")</f>
        <v/>
      </c>
      <c r="Y20" s="25" t="str">
        <f ca="1">IFERROR(OFFSET('計算（業務便）'!$Q21,0,(COLUMN()-COLUMN('セット情報(業務便）'!$R21))*(COLUMNS('計算（業務便）'!$Q$3:$W$3)-1)/(COLUMNS('セット情報(業務便）'!$R19:$S19)-1)),"")</f>
        <v/>
      </c>
      <c r="Z20" s="25" t="str">
        <f ca="1">IFERROR(OFFSET('計算（業務便）'!$Q21,0,(COLUMN()-COLUMN('セット情報(業務便）'!$R21))*(COLUMNS('計算（業務便）'!$Q$3:$W$3)-1)/(COLUMNS('セット情報(業務便）'!$R19:$S19)-1)),"")</f>
        <v/>
      </c>
      <c r="AA20" s="25" t="str">
        <f ca="1">IFERROR(OFFSET('計算（業務便）'!$Q21,0,(COLUMN()-COLUMN('セット情報(業務便）'!$R21))*(COLUMNS('計算（業務便）'!$Q$3:$W$3)-1)/(COLUMNS('セット情報(業務便）'!$R19:$S19)-1)),"")</f>
        <v/>
      </c>
      <c r="AB20" s="25" t="str">
        <f ca="1">IFERROR(OFFSET('計算（業務便）'!$Q21,0,(COLUMN()-COLUMN('セット情報(業務便）'!$R21))*(COLUMNS('計算（業務便）'!$Q$3:$W$3)-1)/(COLUMNS('セット情報(業務便）'!$R19:$S19)-1)),"")</f>
        <v/>
      </c>
      <c r="AC20" s="25" t="str">
        <f ca="1">IFERROR(OFFSET('計算（業務便）'!$Q21,0,(COLUMN()-COLUMN('セット情報(業務便）'!$R21))*(COLUMNS('計算（業務便）'!$Q$3:$W$3)-1)/(COLUMNS('セット情報(業務便）'!$R19:$S19)-1)),"")</f>
        <v/>
      </c>
      <c r="AD20" s="25" t="str">
        <f t="shared" ca="1" si="12"/>
        <v/>
      </c>
      <c r="AE20" s="25" t="str">
        <f t="shared" ca="1" si="0"/>
        <v/>
      </c>
      <c r="AF20" s="25" t="str">
        <f t="shared" ca="1" si="1"/>
        <v/>
      </c>
      <c r="AG20" s="25" t="str">
        <f t="shared" ca="1" si="2"/>
        <v/>
      </c>
      <c r="AH20" s="25" t="str">
        <f t="shared" ca="1" si="3"/>
        <v/>
      </c>
      <c r="AI20" s="25" t="str">
        <f t="shared" ca="1" si="4"/>
        <v/>
      </c>
      <c r="AJ20" s="25" t="str">
        <f t="shared" ca="1" si="5"/>
        <v/>
      </c>
      <c r="AK20" s="25" t="str">
        <f t="shared" ca="1" si="6"/>
        <v/>
      </c>
      <c r="AL20" s="25" t="str">
        <f t="shared" ca="1" si="7"/>
        <v/>
      </c>
      <c r="AM20" s="25" t="str">
        <f t="shared" ca="1" si="8"/>
        <v/>
      </c>
      <c r="AN20" s="25" t="str">
        <f t="shared" ca="1" si="9"/>
        <v/>
      </c>
      <c r="AO20" s="25" t="str">
        <f t="shared" ca="1" si="10"/>
        <v/>
      </c>
    </row>
    <row r="21" spans="1:41" ht="18" customHeight="1">
      <c r="A21" s="38">
        <v>19</v>
      </c>
      <c r="B21" s="38" t="str">
        <f>IF(ISBLANK(ID管理番号商品名入力!D21),"",ID管理番号商品名入力!D21)</f>
        <v/>
      </c>
      <c r="C21" s="39" t="str">
        <f>IF(ISBLANK(ID管理番号商品名入力!F21),"",ID管理番号商品名入力!F21)</f>
        <v/>
      </c>
      <c r="D21" s="22" t="str">
        <f>IF(ISBLANK(業務便入力!L22),"",業務便入力!L22)</f>
        <v/>
      </c>
      <c r="E21" s="22" t="str">
        <f>IFERROR(VLOOKUP($D21,配送グループ設定!$A$18:$G$27,6,FALSE),"")</f>
        <v/>
      </c>
      <c r="F21" s="22" t="str">
        <f>IF(ISBLANK(業務便入力!U22),"",業務便入力!U22)</f>
        <v/>
      </c>
      <c r="G21" s="23" t="str">
        <f>IFERROR("※"&amp;VLOOKUP($D21,配送グループ設定!$A$18:$G$27,4,FALSE),"")</f>
        <v/>
      </c>
      <c r="H21" s="24" t="str">
        <f t="shared" si="11"/>
        <v/>
      </c>
      <c r="I21" s="25">
        <v>1</v>
      </c>
      <c r="J21" s="25">
        <v>0</v>
      </c>
      <c r="K21" s="25">
        <v>0</v>
      </c>
      <c r="L21" s="25">
        <v>1</v>
      </c>
      <c r="M21" s="25" t="str">
        <f>IF(ISBLANK(業務便入力!V22),"",業務便入力!V22)</f>
        <v/>
      </c>
      <c r="N21" s="25">
        <v>5</v>
      </c>
      <c r="O21" s="73" t="s">
        <v>354</v>
      </c>
      <c r="P21" s="40" t="str">
        <f>IF(ISBLANK(業務便入力!F22),"",業務便入力!F22)</f>
        <v/>
      </c>
      <c r="Q21" s="25" t="str">
        <f ca="1">IFERROR('計算（業務便）'!Q22,"")</f>
        <v/>
      </c>
      <c r="R21" s="25" t="str">
        <f ca="1">IFERROR(OFFSET('計算（業務便）'!$Q22,0,(COLUMN()-COLUMN('セット情報(業務便）'!$R22))*(COLUMNS('計算（業務便）'!$Q$3:$W$3)-1)/(COLUMNS('セット情報(業務便）'!$R20:$S20)-1)),"")</f>
        <v/>
      </c>
      <c r="S21" s="25" t="str">
        <f ca="1">IFERROR(OFFSET('計算（業務便）'!$Q22,0,(COLUMN()-COLUMN('セット情報(業務便）'!$R22))*(COLUMNS('計算（業務便）'!$Q$3:$W$3)-1)/(COLUMNS('セット情報(業務便）'!$R20:$S20)-1)),"")</f>
        <v/>
      </c>
      <c r="T21" s="25" t="str">
        <f ca="1">IFERROR(OFFSET('計算（業務便）'!$Q22,0,(COLUMN()-COLUMN('セット情報(業務便）'!$R22))*(COLUMNS('計算（業務便）'!$Q$3:$W$3)-1)/(COLUMNS('セット情報(業務便）'!$R20:$S20)-1)),"")</f>
        <v/>
      </c>
      <c r="U21" s="25" t="str">
        <f ca="1">IFERROR(OFFSET('計算（業務便）'!$Q22,0,(COLUMN()-COLUMN('セット情報(業務便）'!$R22))*(COLUMNS('計算（業務便）'!$Q$3:$W$3)-1)/(COLUMNS('セット情報(業務便）'!$R20:$S20)-1)),"")</f>
        <v/>
      </c>
      <c r="V21" s="25" t="str">
        <f ca="1">IFERROR(OFFSET('計算（業務便）'!$Q22,0,(COLUMN()-COLUMN('セット情報(業務便）'!$R22))*(COLUMNS('計算（業務便）'!$Q$3:$W$3)-1)/(COLUMNS('セット情報(業務便）'!$R20:$S20)-1)),"")</f>
        <v/>
      </c>
      <c r="W21" s="25" t="str">
        <f ca="1">IFERROR(OFFSET('計算（業務便）'!$Q22,0,(COLUMN()-COLUMN('セット情報(業務便）'!$R22))*(COLUMNS('計算（業務便）'!$Q$3:$W$3)-1)/(COLUMNS('セット情報(業務便）'!$R20:$S20)-1)),"")</f>
        <v/>
      </c>
      <c r="X21" s="25" t="str">
        <f ca="1">IFERROR(OFFSET('計算（業務便）'!$Q22,0,(COLUMN()-COLUMN('セット情報(業務便）'!$R22))*(COLUMNS('計算（業務便）'!$Q$3:$W$3)-1)/(COLUMNS('セット情報(業務便）'!$R20:$S20)-1)),"")</f>
        <v/>
      </c>
      <c r="Y21" s="25" t="str">
        <f ca="1">IFERROR(OFFSET('計算（業務便）'!$Q22,0,(COLUMN()-COLUMN('セット情報(業務便）'!$R22))*(COLUMNS('計算（業務便）'!$Q$3:$W$3)-1)/(COLUMNS('セット情報(業務便）'!$R20:$S20)-1)),"")</f>
        <v/>
      </c>
      <c r="Z21" s="25" t="str">
        <f ca="1">IFERROR(OFFSET('計算（業務便）'!$Q22,0,(COLUMN()-COLUMN('セット情報(業務便）'!$R22))*(COLUMNS('計算（業務便）'!$Q$3:$W$3)-1)/(COLUMNS('セット情報(業務便）'!$R20:$S20)-1)),"")</f>
        <v/>
      </c>
      <c r="AA21" s="25" t="str">
        <f ca="1">IFERROR(OFFSET('計算（業務便）'!$Q22,0,(COLUMN()-COLUMN('セット情報(業務便）'!$R22))*(COLUMNS('計算（業務便）'!$Q$3:$W$3)-1)/(COLUMNS('セット情報(業務便）'!$R20:$S20)-1)),"")</f>
        <v/>
      </c>
      <c r="AB21" s="25" t="str">
        <f ca="1">IFERROR(OFFSET('計算（業務便）'!$Q22,0,(COLUMN()-COLUMN('セット情報(業務便）'!$R22))*(COLUMNS('計算（業務便）'!$Q$3:$W$3)-1)/(COLUMNS('セット情報(業務便）'!$R20:$S20)-1)),"")</f>
        <v/>
      </c>
      <c r="AC21" s="25" t="str">
        <f ca="1">IFERROR(OFFSET('計算（業務便）'!$Q22,0,(COLUMN()-COLUMN('セット情報(業務便）'!$R22))*(COLUMNS('計算（業務便）'!$Q$3:$W$3)-1)/(COLUMNS('セット情報(業務便）'!$R20:$S20)-1)),"")</f>
        <v/>
      </c>
      <c r="AD21" s="25" t="str">
        <f t="shared" ca="1" si="12"/>
        <v/>
      </c>
      <c r="AE21" s="25" t="str">
        <f t="shared" ca="1" si="0"/>
        <v/>
      </c>
      <c r="AF21" s="25" t="str">
        <f t="shared" ca="1" si="1"/>
        <v/>
      </c>
      <c r="AG21" s="25" t="str">
        <f t="shared" ca="1" si="2"/>
        <v/>
      </c>
      <c r="AH21" s="25" t="str">
        <f t="shared" ca="1" si="3"/>
        <v/>
      </c>
      <c r="AI21" s="25" t="str">
        <f t="shared" ca="1" si="4"/>
        <v/>
      </c>
      <c r="AJ21" s="25" t="str">
        <f t="shared" ca="1" si="5"/>
        <v/>
      </c>
      <c r="AK21" s="25" t="str">
        <f t="shared" ca="1" si="6"/>
        <v/>
      </c>
      <c r="AL21" s="25" t="str">
        <f t="shared" ca="1" si="7"/>
        <v/>
      </c>
      <c r="AM21" s="25" t="str">
        <f t="shared" ca="1" si="8"/>
        <v/>
      </c>
      <c r="AN21" s="25" t="str">
        <f t="shared" ca="1" si="9"/>
        <v/>
      </c>
      <c r="AO21" s="25" t="str">
        <f t="shared" ca="1" si="10"/>
        <v/>
      </c>
    </row>
    <row r="22" spans="1:41" ht="18" customHeight="1">
      <c r="A22" s="38">
        <v>20</v>
      </c>
      <c r="B22" s="38" t="str">
        <f>IF(ISBLANK(ID管理番号商品名入力!D22),"",ID管理番号商品名入力!D22)</f>
        <v/>
      </c>
      <c r="C22" s="39" t="str">
        <f>IF(ISBLANK(ID管理番号商品名入力!F22),"",ID管理番号商品名入力!F22)</f>
        <v/>
      </c>
      <c r="D22" s="22" t="str">
        <f>IF(ISBLANK(業務便入力!L23),"",業務便入力!L23)</f>
        <v/>
      </c>
      <c r="E22" s="22" t="str">
        <f>IFERROR(VLOOKUP($D22,配送グループ設定!$A$18:$G$27,6,FALSE),"")</f>
        <v/>
      </c>
      <c r="F22" s="22" t="str">
        <f>IF(ISBLANK(業務便入力!U23),"",業務便入力!U23)</f>
        <v/>
      </c>
      <c r="G22" s="23" t="str">
        <f>IFERROR("※"&amp;VLOOKUP($D22,配送グループ設定!$A$18:$G$27,4,FALSE),"")</f>
        <v/>
      </c>
      <c r="H22" s="24" t="str">
        <f t="shared" si="11"/>
        <v/>
      </c>
      <c r="I22" s="25">
        <v>1</v>
      </c>
      <c r="J22" s="25">
        <v>0</v>
      </c>
      <c r="K22" s="25">
        <v>0</v>
      </c>
      <c r="L22" s="25">
        <v>1</v>
      </c>
      <c r="M22" s="25" t="str">
        <f>IF(ISBLANK(業務便入力!V23),"",業務便入力!V23)</f>
        <v/>
      </c>
      <c r="N22" s="25">
        <v>5</v>
      </c>
      <c r="O22" s="73" t="s">
        <v>354</v>
      </c>
      <c r="P22" s="40" t="str">
        <f>IF(ISBLANK(業務便入力!F23),"",業務便入力!F23)</f>
        <v/>
      </c>
      <c r="Q22" s="25" t="str">
        <f ca="1">IFERROR('計算（業務便）'!Q23,"")</f>
        <v/>
      </c>
      <c r="R22" s="25" t="str">
        <f ca="1">IFERROR(OFFSET('計算（業務便）'!$Q23,0,(COLUMN()-COLUMN('セット情報(業務便）'!$R23))*(COLUMNS('計算（業務便）'!$Q$3:$W$3)-1)/(COLUMNS('セット情報(業務便）'!$R21:$S21)-1)),"")</f>
        <v/>
      </c>
      <c r="S22" s="25" t="str">
        <f ca="1">IFERROR(OFFSET('計算（業務便）'!$Q23,0,(COLUMN()-COLUMN('セット情報(業務便）'!$R23))*(COLUMNS('計算（業務便）'!$Q$3:$W$3)-1)/(COLUMNS('セット情報(業務便）'!$R21:$S21)-1)),"")</f>
        <v/>
      </c>
      <c r="T22" s="25" t="str">
        <f ca="1">IFERROR(OFFSET('計算（業務便）'!$Q23,0,(COLUMN()-COLUMN('セット情報(業務便）'!$R23))*(COLUMNS('計算（業務便）'!$Q$3:$W$3)-1)/(COLUMNS('セット情報(業務便）'!$R21:$S21)-1)),"")</f>
        <v/>
      </c>
      <c r="U22" s="25" t="str">
        <f ca="1">IFERROR(OFFSET('計算（業務便）'!$Q23,0,(COLUMN()-COLUMN('セット情報(業務便）'!$R23))*(COLUMNS('計算（業務便）'!$Q$3:$W$3)-1)/(COLUMNS('セット情報(業務便）'!$R21:$S21)-1)),"")</f>
        <v/>
      </c>
      <c r="V22" s="25" t="str">
        <f ca="1">IFERROR(OFFSET('計算（業務便）'!$Q23,0,(COLUMN()-COLUMN('セット情報(業務便）'!$R23))*(COLUMNS('計算（業務便）'!$Q$3:$W$3)-1)/(COLUMNS('セット情報(業務便）'!$R21:$S21)-1)),"")</f>
        <v/>
      </c>
      <c r="W22" s="25" t="str">
        <f ca="1">IFERROR(OFFSET('計算（業務便）'!$Q23,0,(COLUMN()-COLUMN('セット情報(業務便）'!$R23))*(COLUMNS('計算（業務便）'!$Q$3:$W$3)-1)/(COLUMNS('セット情報(業務便）'!$R21:$S21)-1)),"")</f>
        <v/>
      </c>
      <c r="X22" s="25" t="str">
        <f ca="1">IFERROR(OFFSET('計算（業務便）'!$Q23,0,(COLUMN()-COLUMN('セット情報(業務便）'!$R23))*(COLUMNS('計算（業務便）'!$Q$3:$W$3)-1)/(COLUMNS('セット情報(業務便）'!$R21:$S21)-1)),"")</f>
        <v/>
      </c>
      <c r="Y22" s="25" t="str">
        <f ca="1">IFERROR(OFFSET('計算（業務便）'!$Q23,0,(COLUMN()-COLUMN('セット情報(業務便）'!$R23))*(COLUMNS('計算（業務便）'!$Q$3:$W$3)-1)/(COLUMNS('セット情報(業務便）'!$R21:$S21)-1)),"")</f>
        <v/>
      </c>
      <c r="Z22" s="25" t="str">
        <f ca="1">IFERROR(OFFSET('計算（業務便）'!$Q23,0,(COLUMN()-COLUMN('セット情報(業務便）'!$R23))*(COLUMNS('計算（業務便）'!$Q$3:$W$3)-1)/(COLUMNS('セット情報(業務便）'!$R21:$S21)-1)),"")</f>
        <v/>
      </c>
      <c r="AA22" s="25" t="str">
        <f ca="1">IFERROR(OFFSET('計算（業務便）'!$Q23,0,(COLUMN()-COLUMN('セット情報(業務便）'!$R23))*(COLUMNS('計算（業務便）'!$Q$3:$W$3)-1)/(COLUMNS('セット情報(業務便）'!$R21:$S21)-1)),"")</f>
        <v/>
      </c>
      <c r="AB22" s="25" t="str">
        <f ca="1">IFERROR(OFFSET('計算（業務便）'!$Q23,0,(COLUMN()-COLUMN('セット情報(業務便）'!$R23))*(COLUMNS('計算（業務便）'!$Q$3:$W$3)-1)/(COLUMNS('セット情報(業務便）'!$R21:$S21)-1)),"")</f>
        <v/>
      </c>
      <c r="AC22" s="25" t="str">
        <f ca="1">IFERROR(OFFSET('計算（業務便）'!$Q23,0,(COLUMN()-COLUMN('セット情報(業務便）'!$R23))*(COLUMNS('計算（業務便）'!$Q$3:$W$3)-1)/(COLUMNS('セット情報(業務便）'!$R21:$S21)-1)),"")</f>
        <v/>
      </c>
      <c r="AD22" s="25" t="str">
        <f t="shared" ca="1" si="12"/>
        <v/>
      </c>
      <c r="AE22" s="25" t="str">
        <f t="shared" ca="1" si="0"/>
        <v/>
      </c>
      <c r="AF22" s="25" t="str">
        <f t="shared" ca="1" si="1"/>
        <v/>
      </c>
      <c r="AG22" s="25" t="str">
        <f t="shared" ca="1" si="2"/>
        <v/>
      </c>
      <c r="AH22" s="25" t="str">
        <f t="shared" ca="1" si="3"/>
        <v/>
      </c>
      <c r="AI22" s="25" t="str">
        <f t="shared" ca="1" si="4"/>
        <v/>
      </c>
      <c r="AJ22" s="25" t="str">
        <f t="shared" ca="1" si="5"/>
        <v/>
      </c>
      <c r="AK22" s="25" t="str">
        <f t="shared" ca="1" si="6"/>
        <v/>
      </c>
      <c r="AL22" s="25" t="str">
        <f t="shared" ca="1" si="7"/>
        <v/>
      </c>
      <c r="AM22" s="25" t="str">
        <f t="shared" ca="1" si="8"/>
        <v/>
      </c>
      <c r="AN22" s="25" t="str">
        <f t="shared" ca="1" si="9"/>
        <v/>
      </c>
      <c r="AO22" s="25" t="str">
        <f t="shared" ca="1" si="10"/>
        <v/>
      </c>
    </row>
    <row r="23" spans="1:41" ht="18" customHeight="1">
      <c r="A23" s="38">
        <v>21</v>
      </c>
      <c r="B23" s="38" t="str">
        <f>IF(ISBLANK(ID管理番号商品名入力!D23),"",ID管理番号商品名入力!D23)</f>
        <v/>
      </c>
      <c r="C23" s="39" t="str">
        <f>IF(ISBLANK(ID管理番号商品名入力!F23),"",ID管理番号商品名入力!F23)</f>
        <v/>
      </c>
      <c r="D23" s="22" t="str">
        <f>IF(ISBLANK(業務便入力!L24),"",業務便入力!L24)</f>
        <v/>
      </c>
      <c r="E23" s="22" t="str">
        <f>IFERROR(VLOOKUP($D23,配送グループ設定!$A$18:$G$27,6,FALSE),"")</f>
        <v/>
      </c>
      <c r="F23" s="22" t="str">
        <f>IF(ISBLANK(業務便入力!U24),"",業務便入力!U24)</f>
        <v/>
      </c>
      <c r="G23" s="23" t="str">
        <f>IFERROR("※"&amp;VLOOKUP($D23,配送グループ設定!$A$18:$G$27,4,FALSE),"")</f>
        <v/>
      </c>
      <c r="H23" s="24" t="str">
        <f t="shared" si="11"/>
        <v/>
      </c>
      <c r="I23" s="25">
        <v>1</v>
      </c>
      <c r="J23" s="25">
        <v>0</v>
      </c>
      <c r="K23" s="25">
        <v>0</v>
      </c>
      <c r="L23" s="25">
        <v>1</v>
      </c>
      <c r="M23" s="25" t="str">
        <f>IF(ISBLANK(業務便入力!V24),"",業務便入力!V24)</f>
        <v/>
      </c>
      <c r="N23" s="25">
        <v>5</v>
      </c>
      <c r="O23" s="73" t="s">
        <v>354</v>
      </c>
      <c r="P23" s="40" t="str">
        <f>IF(ISBLANK(業務便入力!F24),"",業務便入力!F24)</f>
        <v/>
      </c>
      <c r="Q23" s="25" t="str">
        <f ca="1">IFERROR('計算（業務便）'!Q24,"")</f>
        <v/>
      </c>
      <c r="R23" s="25" t="str">
        <f ca="1">IFERROR(OFFSET('計算（業務便）'!$Q24,0,(COLUMN()-COLUMN('セット情報(業務便）'!$R24))*(COLUMNS('計算（業務便）'!$Q$3:$W$3)-1)/(COLUMNS('セット情報(業務便）'!$R22:$S22)-1)),"")</f>
        <v/>
      </c>
      <c r="S23" s="25" t="str">
        <f ca="1">IFERROR(OFFSET('計算（業務便）'!$Q24,0,(COLUMN()-COLUMN('セット情報(業務便）'!$R24))*(COLUMNS('計算（業務便）'!$Q$3:$W$3)-1)/(COLUMNS('セット情報(業務便）'!$R22:$S22)-1)),"")</f>
        <v/>
      </c>
      <c r="T23" s="25" t="str">
        <f ca="1">IFERROR(OFFSET('計算（業務便）'!$Q24,0,(COLUMN()-COLUMN('セット情報(業務便）'!$R24))*(COLUMNS('計算（業務便）'!$Q$3:$W$3)-1)/(COLUMNS('セット情報(業務便）'!$R22:$S22)-1)),"")</f>
        <v/>
      </c>
      <c r="U23" s="25" t="str">
        <f ca="1">IFERROR(OFFSET('計算（業務便）'!$Q24,0,(COLUMN()-COLUMN('セット情報(業務便）'!$R24))*(COLUMNS('計算（業務便）'!$Q$3:$W$3)-1)/(COLUMNS('セット情報(業務便）'!$R22:$S22)-1)),"")</f>
        <v/>
      </c>
      <c r="V23" s="25" t="str">
        <f ca="1">IFERROR(OFFSET('計算（業務便）'!$Q24,0,(COLUMN()-COLUMN('セット情報(業務便）'!$R24))*(COLUMNS('計算（業務便）'!$Q$3:$W$3)-1)/(COLUMNS('セット情報(業務便）'!$R22:$S22)-1)),"")</f>
        <v/>
      </c>
      <c r="W23" s="25" t="str">
        <f ca="1">IFERROR(OFFSET('計算（業務便）'!$Q24,0,(COLUMN()-COLUMN('セット情報(業務便）'!$R24))*(COLUMNS('計算（業務便）'!$Q$3:$W$3)-1)/(COLUMNS('セット情報(業務便）'!$R22:$S22)-1)),"")</f>
        <v/>
      </c>
      <c r="X23" s="25" t="str">
        <f ca="1">IFERROR(OFFSET('計算（業務便）'!$Q24,0,(COLUMN()-COLUMN('セット情報(業務便）'!$R24))*(COLUMNS('計算（業務便）'!$Q$3:$W$3)-1)/(COLUMNS('セット情報(業務便）'!$R22:$S22)-1)),"")</f>
        <v/>
      </c>
      <c r="Y23" s="25" t="str">
        <f ca="1">IFERROR(OFFSET('計算（業務便）'!$Q24,0,(COLUMN()-COLUMN('セット情報(業務便）'!$R24))*(COLUMNS('計算（業務便）'!$Q$3:$W$3)-1)/(COLUMNS('セット情報(業務便）'!$R22:$S22)-1)),"")</f>
        <v/>
      </c>
      <c r="Z23" s="25" t="str">
        <f ca="1">IFERROR(OFFSET('計算（業務便）'!$Q24,0,(COLUMN()-COLUMN('セット情報(業務便）'!$R24))*(COLUMNS('計算（業務便）'!$Q$3:$W$3)-1)/(COLUMNS('セット情報(業務便）'!$R22:$S22)-1)),"")</f>
        <v/>
      </c>
      <c r="AA23" s="25" t="str">
        <f ca="1">IFERROR(OFFSET('計算（業務便）'!$Q24,0,(COLUMN()-COLUMN('セット情報(業務便）'!$R24))*(COLUMNS('計算（業務便）'!$Q$3:$W$3)-1)/(COLUMNS('セット情報(業務便）'!$R22:$S22)-1)),"")</f>
        <v/>
      </c>
      <c r="AB23" s="25" t="str">
        <f ca="1">IFERROR(OFFSET('計算（業務便）'!$Q24,0,(COLUMN()-COLUMN('セット情報(業務便）'!$R24))*(COLUMNS('計算（業務便）'!$Q$3:$W$3)-1)/(COLUMNS('セット情報(業務便）'!$R22:$S22)-1)),"")</f>
        <v/>
      </c>
      <c r="AC23" s="25" t="str">
        <f ca="1">IFERROR(OFFSET('計算（業務便）'!$Q24,0,(COLUMN()-COLUMN('セット情報(業務便）'!$R24))*(COLUMNS('計算（業務便）'!$Q$3:$W$3)-1)/(COLUMNS('セット情報(業務便）'!$R22:$S22)-1)),"")</f>
        <v/>
      </c>
      <c r="AD23" s="25" t="str">
        <f t="shared" ca="1" si="12"/>
        <v/>
      </c>
      <c r="AE23" s="25" t="str">
        <f t="shared" ca="1" si="0"/>
        <v/>
      </c>
      <c r="AF23" s="25" t="str">
        <f t="shared" ca="1" si="1"/>
        <v/>
      </c>
      <c r="AG23" s="25" t="str">
        <f t="shared" ca="1" si="2"/>
        <v/>
      </c>
      <c r="AH23" s="25" t="str">
        <f t="shared" ca="1" si="3"/>
        <v/>
      </c>
      <c r="AI23" s="25" t="str">
        <f t="shared" ca="1" si="4"/>
        <v/>
      </c>
      <c r="AJ23" s="25" t="str">
        <f t="shared" ca="1" si="5"/>
        <v/>
      </c>
      <c r="AK23" s="25" t="str">
        <f t="shared" ca="1" si="6"/>
        <v/>
      </c>
      <c r="AL23" s="25" t="str">
        <f t="shared" ca="1" si="7"/>
        <v/>
      </c>
      <c r="AM23" s="25" t="str">
        <f t="shared" ca="1" si="8"/>
        <v/>
      </c>
      <c r="AN23" s="25" t="str">
        <f t="shared" ca="1" si="9"/>
        <v/>
      </c>
      <c r="AO23" s="25" t="str">
        <f t="shared" ca="1" si="10"/>
        <v/>
      </c>
    </row>
    <row r="24" spans="1:41" ht="18" customHeight="1">
      <c r="A24" s="38">
        <v>22</v>
      </c>
      <c r="B24" s="38" t="str">
        <f>IF(ISBLANK(ID管理番号商品名入力!D24),"",ID管理番号商品名入力!D24)</f>
        <v/>
      </c>
      <c r="C24" s="39" t="str">
        <f>IF(ISBLANK(ID管理番号商品名入力!F24),"",ID管理番号商品名入力!F24)</f>
        <v/>
      </c>
      <c r="D24" s="22" t="str">
        <f>IF(ISBLANK(業務便入力!L25),"",業務便入力!L25)</f>
        <v/>
      </c>
      <c r="E24" s="22" t="str">
        <f>IFERROR(VLOOKUP($D24,配送グループ設定!$A$18:$G$27,6,FALSE),"")</f>
        <v/>
      </c>
      <c r="F24" s="22" t="str">
        <f>IF(ISBLANK(業務便入力!U25),"",業務便入力!U25)</f>
        <v/>
      </c>
      <c r="G24" s="23" t="str">
        <f>IFERROR("※"&amp;VLOOKUP($D24,配送グループ設定!$A$18:$G$27,4,FALSE),"")</f>
        <v/>
      </c>
      <c r="H24" s="24" t="str">
        <f t="shared" si="11"/>
        <v/>
      </c>
      <c r="I24" s="25">
        <v>1</v>
      </c>
      <c r="J24" s="25">
        <v>0</v>
      </c>
      <c r="K24" s="25">
        <v>0</v>
      </c>
      <c r="L24" s="25">
        <v>1</v>
      </c>
      <c r="M24" s="25" t="str">
        <f>IF(ISBLANK(業務便入力!V25),"",業務便入力!V25)</f>
        <v/>
      </c>
      <c r="N24" s="25">
        <v>5</v>
      </c>
      <c r="O24" s="73" t="s">
        <v>354</v>
      </c>
      <c r="P24" s="40" t="str">
        <f>IF(ISBLANK(業務便入力!F25),"",業務便入力!F25)</f>
        <v/>
      </c>
      <c r="Q24" s="25" t="str">
        <f ca="1">IFERROR('計算（業務便）'!Q25,"")</f>
        <v/>
      </c>
      <c r="R24" s="25" t="str">
        <f ca="1">IFERROR(OFFSET('計算（業務便）'!$Q25,0,(COLUMN()-COLUMN('セット情報(業務便）'!$R25))*(COLUMNS('計算（業務便）'!$Q$3:$W$3)-1)/(COLUMNS('セット情報(業務便）'!$R23:$S23)-1)),"")</f>
        <v/>
      </c>
      <c r="S24" s="25" t="str">
        <f ca="1">IFERROR(OFFSET('計算（業務便）'!$Q25,0,(COLUMN()-COLUMN('セット情報(業務便）'!$R25))*(COLUMNS('計算（業務便）'!$Q$3:$W$3)-1)/(COLUMNS('セット情報(業務便）'!$R23:$S23)-1)),"")</f>
        <v/>
      </c>
      <c r="T24" s="25" t="str">
        <f ca="1">IFERROR(OFFSET('計算（業務便）'!$Q25,0,(COLUMN()-COLUMN('セット情報(業務便）'!$R25))*(COLUMNS('計算（業務便）'!$Q$3:$W$3)-1)/(COLUMNS('セット情報(業務便）'!$R23:$S23)-1)),"")</f>
        <v/>
      </c>
      <c r="U24" s="25" t="str">
        <f ca="1">IFERROR(OFFSET('計算（業務便）'!$Q25,0,(COLUMN()-COLUMN('セット情報(業務便）'!$R25))*(COLUMNS('計算（業務便）'!$Q$3:$W$3)-1)/(COLUMNS('セット情報(業務便）'!$R23:$S23)-1)),"")</f>
        <v/>
      </c>
      <c r="V24" s="25" t="str">
        <f ca="1">IFERROR(OFFSET('計算（業務便）'!$Q25,0,(COLUMN()-COLUMN('セット情報(業務便）'!$R25))*(COLUMNS('計算（業務便）'!$Q$3:$W$3)-1)/(COLUMNS('セット情報(業務便）'!$R23:$S23)-1)),"")</f>
        <v/>
      </c>
      <c r="W24" s="25" t="str">
        <f ca="1">IFERROR(OFFSET('計算（業務便）'!$Q25,0,(COLUMN()-COLUMN('セット情報(業務便）'!$R25))*(COLUMNS('計算（業務便）'!$Q$3:$W$3)-1)/(COLUMNS('セット情報(業務便）'!$R23:$S23)-1)),"")</f>
        <v/>
      </c>
      <c r="X24" s="25" t="str">
        <f ca="1">IFERROR(OFFSET('計算（業務便）'!$Q25,0,(COLUMN()-COLUMN('セット情報(業務便）'!$R25))*(COLUMNS('計算（業務便）'!$Q$3:$W$3)-1)/(COLUMNS('セット情報(業務便）'!$R23:$S23)-1)),"")</f>
        <v/>
      </c>
      <c r="Y24" s="25" t="str">
        <f ca="1">IFERROR(OFFSET('計算（業務便）'!$Q25,0,(COLUMN()-COLUMN('セット情報(業務便）'!$R25))*(COLUMNS('計算（業務便）'!$Q$3:$W$3)-1)/(COLUMNS('セット情報(業務便）'!$R23:$S23)-1)),"")</f>
        <v/>
      </c>
      <c r="Z24" s="25" t="str">
        <f ca="1">IFERROR(OFFSET('計算（業務便）'!$Q25,0,(COLUMN()-COLUMN('セット情報(業務便）'!$R25))*(COLUMNS('計算（業務便）'!$Q$3:$W$3)-1)/(COLUMNS('セット情報(業務便）'!$R23:$S23)-1)),"")</f>
        <v/>
      </c>
      <c r="AA24" s="25" t="str">
        <f ca="1">IFERROR(OFFSET('計算（業務便）'!$Q25,0,(COLUMN()-COLUMN('セット情報(業務便）'!$R25))*(COLUMNS('計算（業務便）'!$Q$3:$W$3)-1)/(COLUMNS('セット情報(業務便）'!$R23:$S23)-1)),"")</f>
        <v/>
      </c>
      <c r="AB24" s="25" t="str">
        <f ca="1">IFERROR(OFFSET('計算（業務便）'!$Q25,0,(COLUMN()-COLUMN('セット情報(業務便）'!$R25))*(COLUMNS('計算（業務便）'!$Q$3:$W$3)-1)/(COLUMNS('セット情報(業務便）'!$R23:$S23)-1)),"")</f>
        <v/>
      </c>
      <c r="AC24" s="25" t="str">
        <f ca="1">IFERROR(OFFSET('計算（業務便）'!$Q25,0,(COLUMN()-COLUMN('セット情報(業務便）'!$R25))*(COLUMNS('計算（業務便）'!$Q$3:$W$3)-1)/(COLUMNS('セット情報(業務便）'!$R23:$S23)-1)),"")</f>
        <v/>
      </c>
      <c r="AD24" s="25" t="str">
        <f t="shared" ca="1" si="12"/>
        <v/>
      </c>
      <c r="AE24" s="25" t="str">
        <f t="shared" ca="1" si="0"/>
        <v/>
      </c>
      <c r="AF24" s="25" t="str">
        <f t="shared" ca="1" si="1"/>
        <v/>
      </c>
      <c r="AG24" s="25" t="str">
        <f t="shared" ca="1" si="2"/>
        <v/>
      </c>
      <c r="AH24" s="25" t="str">
        <f t="shared" ca="1" si="3"/>
        <v/>
      </c>
      <c r="AI24" s="25" t="str">
        <f t="shared" ca="1" si="4"/>
        <v/>
      </c>
      <c r="AJ24" s="25" t="str">
        <f t="shared" ca="1" si="5"/>
        <v/>
      </c>
      <c r="AK24" s="25" t="str">
        <f t="shared" ca="1" si="6"/>
        <v/>
      </c>
      <c r="AL24" s="25" t="str">
        <f t="shared" ca="1" si="7"/>
        <v/>
      </c>
      <c r="AM24" s="25" t="str">
        <f t="shared" ca="1" si="8"/>
        <v/>
      </c>
      <c r="AN24" s="25" t="str">
        <f t="shared" ca="1" si="9"/>
        <v/>
      </c>
      <c r="AO24" s="25" t="str">
        <f t="shared" ca="1" si="10"/>
        <v/>
      </c>
    </row>
    <row r="25" spans="1:41" ht="18" customHeight="1">
      <c r="A25" s="38">
        <v>23</v>
      </c>
      <c r="B25" s="38" t="str">
        <f>IF(ISBLANK(ID管理番号商品名入力!D25),"",ID管理番号商品名入力!D25)</f>
        <v/>
      </c>
      <c r="C25" s="39" t="str">
        <f>IF(ISBLANK(ID管理番号商品名入力!F25),"",ID管理番号商品名入力!F25)</f>
        <v/>
      </c>
      <c r="D25" s="22" t="str">
        <f>IF(ISBLANK(業務便入力!L26),"",業務便入力!L26)</f>
        <v/>
      </c>
      <c r="E25" s="22" t="str">
        <f>IFERROR(VLOOKUP($D25,配送グループ設定!$A$18:$G$27,6,FALSE),"")</f>
        <v/>
      </c>
      <c r="F25" s="22" t="str">
        <f>IF(ISBLANK(業務便入力!U26),"",業務便入力!U26)</f>
        <v/>
      </c>
      <c r="G25" s="23" t="str">
        <f>IFERROR("※"&amp;VLOOKUP($D25,配送グループ設定!$A$18:$G$27,4,FALSE),"")</f>
        <v/>
      </c>
      <c r="H25" s="24" t="str">
        <f t="shared" si="11"/>
        <v/>
      </c>
      <c r="I25" s="25">
        <v>1</v>
      </c>
      <c r="J25" s="25">
        <v>0</v>
      </c>
      <c r="K25" s="25">
        <v>0</v>
      </c>
      <c r="L25" s="25">
        <v>1</v>
      </c>
      <c r="M25" s="25" t="str">
        <f>IF(ISBLANK(業務便入力!V26),"",業務便入力!V26)</f>
        <v/>
      </c>
      <c r="N25" s="25">
        <v>5</v>
      </c>
      <c r="O25" s="73" t="s">
        <v>354</v>
      </c>
      <c r="P25" s="40" t="str">
        <f>IF(ISBLANK(業務便入力!F26),"",業務便入力!F26)</f>
        <v/>
      </c>
      <c r="Q25" s="25" t="str">
        <f ca="1">IFERROR('計算（業務便）'!Q26,"")</f>
        <v/>
      </c>
      <c r="R25" s="25" t="str">
        <f ca="1">IFERROR(OFFSET('計算（業務便）'!$Q26,0,(COLUMN()-COLUMN('セット情報(業務便）'!$R26))*(COLUMNS('計算（業務便）'!$Q$3:$W$3)-1)/(COLUMNS('セット情報(業務便）'!$R24:$S24)-1)),"")</f>
        <v/>
      </c>
      <c r="S25" s="25" t="str">
        <f ca="1">IFERROR(OFFSET('計算（業務便）'!$Q26,0,(COLUMN()-COLUMN('セット情報(業務便）'!$R26))*(COLUMNS('計算（業務便）'!$Q$3:$W$3)-1)/(COLUMNS('セット情報(業務便）'!$R24:$S24)-1)),"")</f>
        <v/>
      </c>
      <c r="T25" s="25" t="str">
        <f ca="1">IFERROR(OFFSET('計算（業務便）'!$Q26,0,(COLUMN()-COLUMN('セット情報(業務便）'!$R26))*(COLUMNS('計算（業務便）'!$Q$3:$W$3)-1)/(COLUMNS('セット情報(業務便）'!$R24:$S24)-1)),"")</f>
        <v/>
      </c>
      <c r="U25" s="25" t="str">
        <f ca="1">IFERROR(OFFSET('計算（業務便）'!$Q26,0,(COLUMN()-COLUMN('セット情報(業務便）'!$R26))*(COLUMNS('計算（業務便）'!$Q$3:$W$3)-1)/(COLUMNS('セット情報(業務便）'!$R24:$S24)-1)),"")</f>
        <v/>
      </c>
      <c r="V25" s="25" t="str">
        <f ca="1">IFERROR(OFFSET('計算（業務便）'!$Q26,0,(COLUMN()-COLUMN('セット情報(業務便）'!$R26))*(COLUMNS('計算（業務便）'!$Q$3:$W$3)-1)/(COLUMNS('セット情報(業務便）'!$R24:$S24)-1)),"")</f>
        <v/>
      </c>
      <c r="W25" s="25" t="str">
        <f ca="1">IFERROR(OFFSET('計算（業務便）'!$Q26,0,(COLUMN()-COLUMN('セット情報(業務便）'!$R26))*(COLUMNS('計算（業務便）'!$Q$3:$W$3)-1)/(COLUMNS('セット情報(業務便）'!$R24:$S24)-1)),"")</f>
        <v/>
      </c>
      <c r="X25" s="25" t="str">
        <f ca="1">IFERROR(OFFSET('計算（業務便）'!$Q26,0,(COLUMN()-COLUMN('セット情報(業務便）'!$R26))*(COLUMNS('計算（業務便）'!$Q$3:$W$3)-1)/(COLUMNS('セット情報(業務便）'!$R24:$S24)-1)),"")</f>
        <v/>
      </c>
      <c r="Y25" s="25" t="str">
        <f ca="1">IFERROR(OFFSET('計算（業務便）'!$Q26,0,(COLUMN()-COLUMN('セット情報(業務便）'!$R26))*(COLUMNS('計算（業務便）'!$Q$3:$W$3)-1)/(COLUMNS('セット情報(業務便）'!$R24:$S24)-1)),"")</f>
        <v/>
      </c>
      <c r="Z25" s="25" t="str">
        <f ca="1">IFERROR(OFFSET('計算（業務便）'!$Q26,0,(COLUMN()-COLUMN('セット情報(業務便）'!$R26))*(COLUMNS('計算（業務便）'!$Q$3:$W$3)-1)/(COLUMNS('セット情報(業務便）'!$R24:$S24)-1)),"")</f>
        <v/>
      </c>
      <c r="AA25" s="25" t="str">
        <f ca="1">IFERROR(OFFSET('計算（業務便）'!$Q26,0,(COLUMN()-COLUMN('セット情報(業務便）'!$R26))*(COLUMNS('計算（業務便）'!$Q$3:$W$3)-1)/(COLUMNS('セット情報(業務便）'!$R24:$S24)-1)),"")</f>
        <v/>
      </c>
      <c r="AB25" s="25" t="str">
        <f ca="1">IFERROR(OFFSET('計算（業務便）'!$Q26,0,(COLUMN()-COLUMN('セット情報(業務便）'!$R26))*(COLUMNS('計算（業務便）'!$Q$3:$W$3)-1)/(COLUMNS('セット情報(業務便）'!$R24:$S24)-1)),"")</f>
        <v/>
      </c>
      <c r="AC25" s="25" t="str">
        <f ca="1">IFERROR(OFFSET('計算（業務便）'!$Q26,0,(COLUMN()-COLUMN('セット情報(業務便）'!$R26))*(COLUMNS('計算（業務便）'!$Q$3:$W$3)-1)/(COLUMNS('セット情報(業務便）'!$R24:$S24)-1)),"")</f>
        <v/>
      </c>
      <c r="AD25" s="25" t="str">
        <f t="shared" ca="1" si="12"/>
        <v/>
      </c>
      <c r="AE25" s="25" t="str">
        <f t="shared" ca="1" si="0"/>
        <v/>
      </c>
      <c r="AF25" s="25" t="str">
        <f t="shared" ca="1" si="1"/>
        <v/>
      </c>
      <c r="AG25" s="25" t="str">
        <f t="shared" ca="1" si="2"/>
        <v/>
      </c>
      <c r="AH25" s="25" t="str">
        <f t="shared" ca="1" si="3"/>
        <v/>
      </c>
      <c r="AI25" s="25" t="str">
        <f t="shared" ca="1" si="4"/>
        <v/>
      </c>
      <c r="AJ25" s="25" t="str">
        <f t="shared" ca="1" si="5"/>
        <v/>
      </c>
      <c r="AK25" s="25" t="str">
        <f t="shared" ca="1" si="6"/>
        <v/>
      </c>
      <c r="AL25" s="25" t="str">
        <f t="shared" ca="1" si="7"/>
        <v/>
      </c>
      <c r="AM25" s="25" t="str">
        <f t="shared" ca="1" si="8"/>
        <v/>
      </c>
      <c r="AN25" s="25" t="str">
        <f t="shared" ca="1" si="9"/>
        <v/>
      </c>
      <c r="AO25" s="25" t="str">
        <f t="shared" ca="1" si="10"/>
        <v/>
      </c>
    </row>
    <row r="26" spans="1:41" ht="18" customHeight="1">
      <c r="A26" s="38">
        <v>24</v>
      </c>
      <c r="B26" s="38" t="str">
        <f>IF(ISBLANK(ID管理番号商品名入力!D26),"",ID管理番号商品名入力!D26)</f>
        <v/>
      </c>
      <c r="C26" s="39" t="str">
        <f>IF(ISBLANK(ID管理番号商品名入力!F26),"",ID管理番号商品名入力!F26)</f>
        <v/>
      </c>
      <c r="D26" s="22" t="str">
        <f>IF(ISBLANK(業務便入力!L27),"",業務便入力!L27)</f>
        <v/>
      </c>
      <c r="E26" s="22" t="str">
        <f>IFERROR(VLOOKUP($D26,配送グループ設定!$A$18:$G$27,6,FALSE),"")</f>
        <v/>
      </c>
      <c r="F26" s="22" t="str">
        <f>IF(ISBLANK(業務便入力!U27),"",業務便入力!U27)</f>
        <v/>
      </c>
      <c r="G26" s="23" t="str">
        <f>IFERROR("※"&amp;VLOOKUP($D26,配送グループ設定!$A$18:$G$27,4,FALSE),"")</f>
        <v/>
      </c>
      <c r="H26" s="24" t="str">
        <f t="shared" si="11"/>
        <v/>
      </c>
      <c r="I26" s="25">
        <v>1</v>
      </c>
      <c r="J26" s="25">
        <v>0</v>
      </c>
      <c r="K26" s="25">
        <v>0</v>
      </c>
      <c r="L26" s="25">
        <v>1</v>
      </c>
      <c r="M26" s="25" t="str">
        <f>IF(ISBLANK(業務便入力!V27),"",業務便入力!V27)</f>
        <v/>
      </c>
      <c r="N26" s="25">
        <v>5</v>
      </c>
      <c r="O26" s="73" t="s">
        <v>354</v>
      </c>
      <c r="P26" s="40" t="str">
        <f>IF(ISBLANK(業務便入力!F27),"",業務便入力!F27)</f>
        <v/>
      </c>
      <c r="Q26" s="25" t="str">
        <f ca="1">IFERROR('計算（業務便）'!Q27,"")</f>
        <v/>
      </c>
      <c r="R26" s="25" t="str">
        <f ca="1">IFERROR(OFFSET('計算（業務便）'!$Q27,0,(COLUMN()-COLUMN('セット情報(業務便）'!$R27))*(COLUMNS('計算（業務便）'!$Q$3:$W$3)-1)/(COLUMNS('セット情報(業務便）'!$R25:$S25)-1)),"")</f>
        <v/>
      </c>
      <c r="S26" s="25" t="str">
        <f ca="1">IFERROR(OFFSET('計算（業務便）'!$Q27,0,(COLUMN()-COLUMN('セット情報(業務便）'!$R27))*(COLUMNS('計算（業務便）'!$Q$3:$W$3)-1)/(COLUMNS('セット情報(業務便）'!$R25:$S25)-1)),"")</f>
        <v/>
      </c>
      <c r="T26" s="25" t="str">
        <f ca="1">IFERROR(OFFSET('計算（業務便）'!$Q27,0,(COLUMN()-COLUMN('セット情報(業務便）'!$R27))*(COLUMNS('計算（業務便）'!$Q$3:$W$3)-1)/(COLUMNS('セット情報(業務便）'!$R25:$S25)-1)),"")</f>
        <v/>
      </c>
      <c r="U26" s="25" t="str">
        <f ca="1">IFERROR(OFFSET('計算（業務便）'!$Q27,0,(COLUMN()-COLUMN('セット情報(業務便）'!$R27))*(COLUMNS('計算（業務便）'!$Q$3:$W$3)-1)/(COLUMNS('セット情報(業務便）'!$R25:$S25)-1)),"")</f>
        <v/>
      </c>
      <c r="V26" s="25" t="str">
        <f ca="1">IFERROR(OFFSET('計算（業務便）'!$Q27,0,(COLUMN()-COLUMN('セット情報(業務便）'!$R27))*(COLUMNS('計算（業務便）'!$Q$3:$W$3)-1)/(COLUMNS('セット情報(業務便）'!$R25:$S25)-1)),"")</f>
        <v/>
      </c>
      <c r="W26" s="25" t="str">
        <f ca="1">IFERROR(OFFSET('計算（業務便）'!$Q27,0,(COLUMN()-COLUMN('セット情報(業務便）'!$R27))*(COLUMNS('計算（業務便）'!$Q$3:$W$3)-1)/(COLUMNS('セット情報(業務便）'!$R25:$S25)-1)),"")</f>
        <v/>
      </c>
      <c r="X26" s="25" t="str">
        <f ca="1">IFERROR(OFFSET('計算（業務便）'!$Q27,0,(COLUMN()-COLUMN('セット情報(業務便）'!$R27))*(COLUMNS('計算（業務便）'!$Q$3:$W$3)-1)/(COLUMNS('セット情報(業務便）'!$R25:$S25)-1)),"")</f>
        <v/>
      </c>
      <c r="Y26" s="25" t="str">
        <f ca="1">IFERROR(OFFSET('計算（業務便）'!$Q27,0,(COLUMN()-COLUMN('セット情報(業務便）'!$R27))*(COLUMNS('計算（業務便）'!$Q$3:$W$3)-1)/(COLUMNS('セット情報(業務便）'!$R25:$S25)-1)),"")</f>
        <v/>
      </c>
      <c r="Z26" s="25" t="str">
        <f ca="1">IFERROR(OFFSET('計算（業務便）'!$Q27,0,(COLUMN()-COLUMN('セット情報(業務便）'!$R27))*(COLUMNS('計算（業務便）'!$Q$3:$W$3)-1)/(COLUMNS('セット情報(業務便）'!$R25:$S25)-1)),"")</f>
        <v/>
      </c>
      <c r="AA26" s="25" t="str">
        <f ca="1">IFERROR(OFFSET('計算（業務便）'!$Q27,0,(COLUMN()-COLUMN('セット情報(業務便）'!$R27))*(COLUMNS('計算（業務便）'!$Q$3:$W$3)-1)/(COLUMNS('セット情報(業務便）'!$R25:$S25)-1)),"")</f>
        <v/>
      </c>
      <c r="AB26" s="25" t="str">
        <f ca="1">IFERROR(OFFSET('計算（業務便）'!$Q27,0,(COLUMN()-COLUMN('セット情報(業務便）'!$R27))*(COLUMNS('計算（業務便）'!$Q$3:$W$3)-1)/(COLUMNS('セット情報(業務便）'!$R25:$S25)-1)),"")</f>
        <v/>
      </c>
      <c r="AC26" s="25" t="str">
        <f ca="1">IFERROR(OFFSET('計算（業務便）'!$Q27,0,(COLUMN()-COLUMN('セット情報(業務便）'!$R27))*(COLUMNS('計算（業務便）'!$Q$3:$W$3)-1)/(COLUMNS('セット情報(業務便）'!$R25:$S25)-1)),"")</f>
        <v/>
      </c>
      <c r="AD26" s="25" t="str">
        <f t="shared" ca="1" si="12"/>
        <v/>
      </c>
      <c r="AE26" s="25" t="str">
        <f t="shared" ca="1" si="0"/>
        <v/>
      </c>
      <c r="AF26" s="25" t="str">
        <f t="shared" ca="1" si="1"/>
        <v/>
      </c>
      <c r="AG26" s="25" t="str">
        <f t="shared" ca="1" si="2"/>
        <v/>
      </c>
      <c r="AH26" s="25" t="str">
        <f t="shared" ca="1" si="3"/>
        <v/>
      </c>
      <c r="AI26" s="25" t="str">
        <f t="shared" ca="1" si="4"/>
        <v/>
      </c>
      <c r="AJ26" s="25" t="str">
        <f t="shared" ca="1" si="5"/>
        <v/>
      </c>
      <c r="AK26" s="25" t="str">
        <f t="shared" ca="1" si="6"/>
        <v/>
      </c>
      <c r="AL26" s="25" t="str">
        <f t="shared" ca="1" si="7"/>
        <v/>
      </c>
      <c r="AM26" s="25" t="str">
        <f t="shared" ca="1" si="8"/>
        <v/>
      </c>
      <c r="AN26" s="25" t="str">
        <f t="shared" ca="1" si="9"/>
        <v/>
      </c>
      <c r="AO26" s="25" t="str">
        <f t="shared" ca="1" si="10"/>
        <v/>
      </c>
    </row>
    <row r="27" spans="1:41" ht="18" customHeight="1">
      <c r="A27" s="38">
        <v>25</v>
      </c>
      <c r="B27" s="38" t="str">
        <f>IF(ISBLANK(ID管理番号商品名入力!D27),"",ID管理番号商品名入力!D27)</f>
        <v/>
      </c>
      <c r="C27" s="39" t="str">
        <f>IF(ISBLANK(ID管理番号商品名入力!F27),"",ID管理番号商品名入力!F27)</f>
        <v/>
      </c>
      <c r="D27" s="22" t="str">
        <f>IF(ISBLANK(業務便入力!L28),"",業務便入力!L28)</f>
        <v/>
      </c>
      <c r="E27" s="22" t="str">
        <f>IFERROR(VLOOKUP($D27,配送グループ設定!$A$18:$G$27,6,FALSE),"")</f>
        <v/>
      </c>
      <c r="F27" s="22" t="str">
        <f>IF(ISBLANK(業務便入力!U28),"",業務便入力!U28)</f>
        <v/>
      </c>
      <c r="G27" s="23" t="str">
        <f>IFERROR("※"&amp;VLOOKUP($D27,配送グループ設定!$A$18:$G$27,4,FALSE),"")</f>
        <v/>
      </c>
      <c r="H27" s="24" t="str">
        <f t="shared" si="11"/>
        <v/>
      </c>
      <c r="I27" s="25">
        <v>1</v>
      </c>
      <c r="J27" s="25">
        <v>0</v>
      </c>
      <c r="K27" s="25">
        <v>0</v>
      </c>
      <c r="L27" s="25">
        <v>1</v>
      </c>
      <c r="M27" s="25" t="str">
        <f>IF(ISBLANK(業務便入力!V28),"",業務便入力!V28)</f>
        <v/>
      </c>
      <c r="N27" s="25">
        <v>5</v>
      </c>
      <c r="O27" s="73" t="s">
        <v>354</v>
      </c>
      <c r="P27" s="40" t="str">
        <f>IF(ISBLANK(業務便入力!F28),"",業務便入力!F28)</f>
        <v/>
      </c>
      <c r="Q27" s="25" t="str">
        <f ca="1">IFERROR('計算（業務便）'!Q28,"")</f>
        <v/>
      </c>
      <c r="R27" s="25" t="str">
        <f ca="1">IFERROR(OFFSET('計算（業務便）'!$Q28,0,(COLUMN()-COLUMN('セット情報(業務便）'!$R28))*(COLUMNS('計算（業務便）'!$Q$3:$W$3)-1)/(COLUMNS('セット情報(業務便）'!$R26:$S26)-1)),"")</f>
        <v/>
      </c>
      <c r="S27" s="25" t="str">
        <f ca="1">IFERROR(OFFSET('計算（業務便）'!$Q28,0,(COLUMN()-COLUMN('セット情報(業務便）'!$R28))*(COLUMNS('計算（業務便）'!$Q$3:$W$3)-1)/(COLUMNS('セット情報(業務便）'!$R26:$S26)-1)),"")</f>
        <v/>
      </c>
      <c r="T27" s="25" t="str">
        <f ca="1">IFERROR(OFFSET('計算（業務便）'!$Q28,0,(COLUMN()-COLUMN('セット情報(業務便）'!$R28))*(COLUMNS('計算（業務便）'!$Q$3:$W$3)-1)/(COLUMNS('セット情報(業務便）'!$R26:$S26)-1)),"")</f>
        <v/>
      </c>
      <c r="U27" s="25" t="str">
        <f ca="1">IFERROR(OFFSET('計算（業務便）'!$Q28,0,(COLUMN()-COLUMN('セット情報(業務便）'!$R28))*(COLUMNS('計算（業務便）'!$Q$3:$W$3)-1)/(COLUMNS('セット情報(業務便）'!$R26:$S26)-1)),"")</f>
        <v/>
      </c>
      <c r="V27" s="25" t="str">
        <f ca="1">IFERROR(OFFSET('計算（業務便）'!$Q28,0,(COLUMN()-COLUMN('セット情報(業務便）'!$R28))*(COLUMNS('計算（業務便）'!$Q$3:$W$3)-1)/(COLUMNS('セット情報(業務便）'!$R26:$S26)-1)),"")</f>
        <v/>
      </c>
      <c r="W27" s="25" t="str">
        <f ca="1">IFERROR(OFFSET('計算（業務便）'!$Q28,0,(COLUMN()-COLUMN('セット情報(業務便）'!$R28))*(COLUMNS('計算（業務便）'!$Q$3:$W$3)-1)/(COLUMNS('セット情報(業務便）'!$R26:$S26)-1)),"")</f>
        <v/>
      </c>
      <c r="X27" s="25" t="str">
        <f ca="1">IFERROR(OFFSET('計算（業務便）'!$Q28,0,(COLUMN()-COLUMN('セット情報(業務便）'!$R28))*(COLUMNS('計算（業務便）'!$Q$3:$W$3)-1)/(COLUMNS('セット情報(業務便）'!$R26:$S26)-1)),"")</f>
        <v/>
      </c>
      <c r="Y27" s="25" t="str">
        <f ca="1">IFERROR(OFFSET('計算（業務便）'!$Q28,0,(COLUMN()-COLUMN('セット情報(業務便）'!$R28))*(COLUMNS('計算（業務便）'!$Q$3:$W$3)-1)/(COLUMNS('セット情報(業務便）'!$R26:$S26)-1)),"")</f>
        <v/>
      </c>
      <c r="Z27" s="25" t="str">
        <f ca="1">IFERROR(OFFSET('計算（業務便）'!$Q28,0,(COLUMN()-COLUMN('セット情報(業務便）'!$R28))*(COLUMNS('計算（業務便）'!$Q$3:$W$3)-1)/(COLUMNS('セット情報(業務便）'!$R26:$S26)-1)),"")</f>
        <v/>
      </c>
      <c r="AA27" s="25" t="str">
        <f ca="1">IFERROR(OFFSET('計算（業務便）'!$Q28,0,(COLUMN()-COLUMN('セット情報(業務便）'!$R28))*(COLUMNS('計算（業務便）'!$Q$3:$W$3)-1)/(COLUMNS('セット情報(業務便）'!$R26:$S26)-1)),"")</f>
        <v/>
      </c>
      <c r="AB27" s="25" t="str">
        <f ca="1">IFERROR(OFFSET('計算（業務便）'!$Q28,0,(COLUMN()-COLUMN('セット情報(業務便）'!$R28))*(COLUMNS('計算（業務便）'!$Q$3:$W$3)-1)/(COLUMNS('セット情報(業務便）'!$R26:$S26)-1)),"")</f>
        <v/>
      </c>
      <c r="AC27" s="25" t="str">
        <f ca="1">IFERROR(OFFSET('計算（業務便）'!$Q28,0,(COLUMN()-COLUMN('セット情報(業務便）'!$R28))*(COLUMNS('計算（業務便）'!$Q$3:$W$3)-1)/(COLUMNS('セット情報(業務便）'!$R26:$S26)-1)),"")</f>
        <v/>
      </c>
      <c r="AD27" s="25" t="str">
        <f t="shared" ca="1" si="12"/>
        <v/>
      </c>
      <c r="AE27" s="25" t="str">
        <f t="shared" ca="1" si="0"/>
        <v/>
      </c>
      <c r="AF27" s="25" t="str">
        <f t="shared" ca="1" si="1"/>
        <v/>
      </c>
      <c r="AG27" s="25" t="str">
        <f t="shared" ca="1" si="2"/>
        <v/>
      </c>
      <c r="AH27" s="25" t="str">
        <f t="shared" ca="1" si="3"/>
        <v/>
      </c>
      <c r="AI27" s="25" t="str">
        <f t="shared" ca="1" si="4"/>
        <v/>
      </c>
      <c r="AJ27" s="25" t="str">
        <f t="shared" ca="1" si="5"/>
        <v/>
      </c>
      <c r="AK27" s="25" t="str">
        <f t="shared" ca="1" si="6"/>
        <v/>
      </c>
      <c r="AL27" s="25" t="str">
        <f t="shared" ca="1" si="7"/>
        <v/>
      </c>
      <c r="AM27" s="25" t="str">
        <f t="shared" ca="1" si="8"/>
        <v/>
      </c>
      <c r="AN27" s="25" t="str">
        <f t="shared" ca="1" si="9"/>
        <v/>
      </c>
      <c r="AO27" s="25" t="str">
        <f t="shared" ca="1" si="10"/>
        <v/>
      </c>
    </row>
    <row r="28" spans="1:41" ht="18" customHeight="1">
      <c r="A28" s="38">
        <v>26</v>
      </c>
      <c r="B28" s="38" t="str">
        <f>IF(ISBLANK(ID管理番号商品名入力!D28),"",ID管理番号商品名入力!D28)</f>
        <v/>
      </c>
      <c r="C28" s="39" t="str">
        <f>IF(ISBLANK(ID管理番号商品名入力!F28),"",ID管理番号商品名入力!F28)</f>
        <v/>
      </c>
      <c r="D28" s="22" t="str">
        <f>IF(ISBLANK(業務便入力!L29),"",業務便入力!L29)</f>
        <v/>
      </c>
      <c r="E28" s="22" t="str">
        <f>IFERROR(VLOOKUP($D28,配送グループ設定!$A$18:$G$27,6,FALSE),"")</f>
        <v/>
      </c>
      <c r="F28" s="22" t="str">
        <f>IF(ISBLANK(業務便入力!U29),"",業務便入力!U29)</f>
        <v/>
      </c>
      <c r="G28" s="23" t="str">
        <f>IFERROR("※"&amp;VLOOKUP($D28,配送グループ設定!$A$18:$G$27,4,FALSE),"")</f>
        <v/>
      </c>
      <c r="H28" s="24" t="str">
        <f t="shared" si="11"/>
        <v/>
      </c>
      <c r="I28" s="25">
        <v>1</v>
      </c>
      <c r="J28" s="25">
        <v>0</v>
      </c>
      <c r="K28" s="25">
        <v>0</v>
      </c>
      <c r="L28" s="25">
        <v>1</v>
      </c>
      <c r="M28" s="25" t="str">
        <f>IF(ISBLANK(業務便入力!V29),"",業務便入力!V29)</f>
        <v/>
      </c>
      <c r="N28" s="25">
        <v>5</v>
      </c>
      <c r="O28" s="73" t="s">
        <v>354</v>
      </c>
      <c r="P28" s="40" t="str">
        <f>IF(ISBLANK(業務便入力!F29),"",業務便入力!F29)</f>
        <v/>
      </c>
      <c r="Q28" s="25" t="str">
        <f ca="1">IFERROR('計算（業務便）'!Q29,"")</f>
        <v/>
      </c>
      <c r="R28" s="25" t="str">
        <f ca="1">IFERROR(OFFSET('計算（業務便）'!$Q29,0,(COLUMN()-COLUMN('セット情報(業務便）'!$R29))*(COLUMNS('計算（業務便）'!$Q$3:$W$3)-1)/(COLUMNS('セット情報(業務便）'!$R27:$S27)-1)),"")</f>
        <v/>
      </c>
      <c r="S28" s="25" t="str">
        <f ca="1">IFERROR(OFFSET('計算（業務便）'!$Q29,0,(COLUMN()-COLUMN('セット情報(業務便）'!$R29))*(COLUMNS('計算（業務便）'!$Q$3:$W$3)-1)/(COLUMNS('セット情報(業務便）'!$R27:$S27)-1)),"")</f>
        <v/>
      </c>
      <c r="T28" s="25" t="str">
        <f ca="1">IFERROR(OFFSET('計算（業務便）'!$Q29,0,(COLUMN()-COLUMN('セット情報(業務便）'!$R29))*(COLUMNS('計算（業務便）'!$Q$3:$W$3)-1)/(COLUMNS('セット情報(業務便）'!$R27:$S27)-1)),"")</f>
        <v/>
      </c>
      <c r="U28" s="25" t="str">
        <f ca="1">IFERROR(OFFSET('計算（業務便）'!$Q29,0,(COLUMN()-COLUMN('セット情報(業務便）'!$R29))*(COLUMNS('計算（業務便）'!$Q$3:$W$3)-1)/(COLUMNS('セット情報(業務便）'!$R27:$S27)-1)),"")</f>
        <v/>
      </c>
      <c r="V28" s="25" t="str">
        <f ca="1">IFERROR(OFFSET('計算（業務便）'!$Q29,0,(COLUMN()-COLUMN('セット情報(業務便）'!$R29))*(COLUMNS('計算（業務便）'!$Q$3:$W$3)-1)/(COLUMNS('セット情報(業務便）'!$R27:$S27)-1)),"")</f>
        <v/>
      </c>
      <c r="W28" s="25" t="str">
        <f ca="1">IFERROR(OFFSET('計算（業務便）'!$Q29,0,(COLUMN()-COLUMN('セット情報(業務便）'!$R29))*(COLUMNS('計算（業務便）'!$Q$3:$W$3)-1)/(COLUMNS('セット情報(業務便）'!$R27:$S27)-1)),"")</f>
        <v/>
      </c>
      <c r="X28" s="25" t="str">
        <f ca="1">IFERROR(OFFSET('計算（業務便）'!$Q29,0,(COLUMN()-COLUMN('セット情報(業務便）'!$R29))*(COLUMNS('計算（業務便）'!$Q$3:$W$3)-1)/(COLUMNS('セット情報(業務便）'!$R27:$S27)-1)),"")</f>
        <v/>
      </c>
      <c r="Y28" s="25" t="str">
        <f ca="1">IFERROR(OFFSET('計算（業務便）'!$Q29,0,(COLUMN()-COLUMN('セット情報(業務便）'!$R29))*(COLUMNS('計算（業務便）'!$Q$3:$W$3)-1)/(COLUMNS('セット情報(業務便）'!$R27:$S27)-1)),"")</f>
        <v/>
      </c>
      <c r="Z28" s="25" t="str">
        <f ca="1">IFERROR(OFFSET('計算（業務便）'!$Q29,0,(COLUMN()-COLUMN('セット情報(業務便）'!$R29))*(COLUMNS('計算（業務便）'!$Q$3:$W$3)-1)/(COLUMNS('セット情報(業務便）'!$R27:$S27)-1)),"")</f>
        <v/>
      </c>
      <c r="AA28" s="25" t="str">
        <f ca="1">IFERROR(OFFSET('計算（業務便）'!$Q29,0,(COLUMN()-COLUMN('セット情報(業務便）'!$R29))*(COLUMNS('計算（業務便）'!$Q$3:$W$3)-1)/(COLUMNS('セット情報(業務便）'!$R27:$S27)-1)),"")</f>
        <v/>
      </c>
      <c r="AB28" s="25" t="str">
        <f ca="1">IFERROR(OFFSET('計算（業務便）'!$Q29,0,(COLUMN()-COLUMN('セット情報(業務便）'!$R29))*(COLUMNS('計算（業務便）'!$Q$3:$W$3)-1)/(COLUMNS('セット情報(業務便）'!$R27:$S27)-1)),"")</f>
        <v/>
      </c>
      <c r="AC28" s="25" t="str">
        <f ca="1">IFERROR(OFFSET('計算（業務便）'!$Q29,0,(COLUMN()-COLUMN('セット情報(業務便）'!$R29))*(COLUMNS('計算（業務便）'!$Q$3:$W$3)-1)/(COLUMNS('セット情報(業務便）'!$R27:$S27)-1)),"")</f>
        <v/>
      </c>
      <c r="AD28" s="25" t="str">
        <f t="shared" ca="1" si="12"/>
        <v/>
      </c>
      <c r="AE28" s="25" t="str">
        <f t="shared" ca="1" si="0"/>
        <v/>
      </c>
      <c r="AF28" s="25" t="str">
        <f t="shared" ca="1" si="1"/>
        <v/>
      </c>
      <c r="AG28" s="25" t="str">
        <f t="shared" ca="1" si="2"/>
        <v/>
      </c>
      <c r="AH28" s="25" t="str">
        <f t="shared" ca="1" si="3"/>
        <v/>
      </c>
      <c r="AI28" s="25" t="str">
        <f t="shared" ca="1" si="4"/>
        <v/>
      </c>
      <c r="AJ28" s="25" t="str">
        <f t="shared" ca="1" si="5"/>
        <v/>
      </c>
      <c r="AK28" s="25" t="str">
        <f t="shared" ca="1" si="6"/>
        <v/>
      </c>
      <c r="AL28" s="25" t="str">
        <f t="shared" ca="1" si="7"/>
        <v/>
      </c>
      <c r="AM28" s="25" t="str">
        <f t="shared" ca="1" si="8"/>
        <v/>
      </c>
      <c r="AN28" s="25" t="str">
        <f t="shared" ca="1" si="9"/>
        <v/>
      </c>
      <c r="AO28" s="25" t="str">
        <f t="shared" ca="1" si="10"/>
        <v/>
      </c>
    </row>
    <row r="29" spans="1:41" ht="18" customHeight="1">
      <c r="A29" s="38">
        <v>27</v>
      </c>
      <c r="B29" s="38" t="str">
        <f>IF(ISBLANK(ID管理番号商品名入力!D29),"",ID管理番号商品名入力!D29)</f>
        <v/>
      </c>
      <c r="C29" s="39" t="str">
        <f>IF(ISBLANK(ID管理番号商品名入力!F29),"",ID管理番号商品名入力!F29)</f>
        <v/>
      </c>
      <c r="D29" s="22" t="str">
        <f>IF(ISBLANK(業務便入力!L30),"",業務便入力!L30)</f>
        <v/>
      </c>
      <c r="E29" s="22" t="str">
        <f>IFERROR(VLOOKUP($D29,配送グループ設定!$A$18:$G$27,6,FALSE),"")</f>
        <v/>
      </c>
      <c r="F29" s="22" t="str">
        <f>IF(ISBLANK(業務便入力!U30),"",業務便入力!U30)</f>
        <v/>
      </c>
      <c r="G29" s="23" t="str">
        <f>IFERROR("※"&amp;VLOOKUP($D29,配送グループ設定!$A$18:$G$27,4,FALSE),"")</f>
        <v/>
      </c>
      <c r="H29" s="24" t="str">
        <f t="shared" si="11"/>
        <v/>
      </c>
      <c r="I29" s="25">
        <v>1</v>
      </c>
      <c r="J29" s="25">
        <v>0</v>
      </c>
      <c r="K29" s="25">
        <v>0</v>
      </c>
      <c r="L29" s="25">
        <v>1</v>
      </c>
      <c r="M29" s="25" t="str">
        <f>IF(ISBLANK(業務便入力!V30),"",業務便入力!V30)</f>
        <v/>
      </c>
      <c r="N29" s="25">
        <v>5</v>
      </c>
      <c r="O29" s="73" t="s">
        <v>354</v>
      </c>
      <c r="P29" s="40" t="str">
        <f>IF(ISBLANK(業務便入力!F30),"",業務便入力!F30)</f>
        <v/>
      </c>
      <c r="Q29" s="25" t="str">
        <f ca="1">IFERROR('計算（業務便）'!Q30,"")</f>
        <v/>
      </c>
      <c r="R29" s="25" t="str">
        <f ca="1">IFERROR(OFFSET('計算（業務便）'!$Q30,0,(COLUMN()-COLUMN('セット情報(業務便）'!$R30))*(COLUMNS('計算（業務便）'!$Q$3:$W$3)-1)/(COLUMNS('セット情報(業務便）'!$R28:$S28)-1)),"")</f>
        <v/>
      </c>
      <c r="S29" s="25" t="str">
        <f ca="1">IFERROR(OFFSET('計算（業務便）'!$Q30,0,(COLUMN()-COLUMN('セット情報(業務便）'!$R30))*(COLUMNS('計算（業務便）'!$Q$3:$W$3)-1)/(COLUMNS('セット情報(業務便）'!$R28:$S28)-1)),"")</f>
        <v/>
      </c>
      <c r="T29" s="25" t="str">
        <f ca="1">IFERROR(OFFSET('計算（業務便）'!$Q30,0,(COLUMN()-COLUMN('セット情報(業務便）'!$R30))*(COLUMNS('計算（業務便）'!$Q$3:$W$3)-1)/(COLUMNS('セット情報(業務便）'!$R28:$S28)-1)),"")</f>
        <v/>
      </c>
      <c r="U29" s="25" t="str">
        <f ca="1">IFERROR(OFFSET('計算（業務便）'!$Q30,0,(COLUMN()-COLUMN('セット情報(業務便）'!$R30))*(COLUMNS('計算（業務便）'!$Q$3:$W$3)-1)/(COLUMNS('セット情報(業務便）'!$R28:$S28)-1)),"")</f>
        <v/>
      </c>
      <c r="V29" s="25" t="str">
        <f ca="1">IFERROR(OFFSET('計算（業務便）'!$Q30,0,(COLUMN()-COLUMN('セット情報(業務便）'!$R30))*(COLUMNS('計算（業務便）'!$Q$3:$W$3)-1)/(COLUMNS('セット情報(業務便）'!$R28:$S28)-1)),"")</f>
        <v/>
      </c>
      <c r="W29" s="25" t="str">
        <f ca="1">IFERROR(OFFSET('計算（業務便）'!$Q30,0,(COLUMN()-COLUMN('セット情報(業務便）'!$R30))*(COLUMNS('計算（業務便）'!$Q$3:$W$3)-1)/(COLUMNS('セット情報(業務便）'!$R28:$S28)-1)),"")</f>
        <v/>
      </c>
      <c r="X29" s="25" t="str">
        <f ca="1">IFERROR(OFFSET('計算（業務便）'!$Q30,0,(COLUMN()-COLUMN('セット情報(業務便）'!$R30))*(COLUMNS('計算（業務便）'!$Q$3:$W$3)-1)/(COLUMNS('セット情報(業務便）'!$R28:$S28)-1)),"")</f>
        <v/>
      </c>
      <c r="Y29" s="25" t="str">
        <f ca="1">IFERROR(OFFSET('計算（業務便）'!$Q30,0,(COLUMN()-COLUMN('セット情報(業務便）'!$R30))*(COLUMNS('計算（業務便）'!$Q$3:$W$3)-1)/(COLUMNS('セット情報(業務便）'!$R28:$S28)-1)),"")</f>
        <v/>
      </c>
      <c r="Z29" s="25" t="str">
        <f ca="1">IFERROR(OFFSET('計算（業務便）'!$Q30,0,(COLUMN()-COLUMN('セット情報(業務便）'!$R30))*(COLUMNS('計算（業務便）'!$Q$3:$W$3)-1)/(COLUMNS('セット情報(業務便）'!$R28:$S28)-1)),"")</f>
        <v/>
      </c>
      <c r="AA29" s="25" t="str">
        <f ca="1">IFERROR(OFFSET('計算（業務便）'!$Q30,0,(COLUMN()-COLUMN('セット情報(業務便）'!$R30))*(COLUMNS('計算（業務便）'!$Q$3:$W$3)-1)/(COLUMNS('セット情報(業務便）'!$R28:$S28)-1)),"")</f>
        <v/>
      </c>
      <c r="AB29" s="25" t="str">
        <f ca="1">IFERROR(OFFSET('計算（業務便）'!$Q30,0,(COLUMN()-COLUMN('セット情報(業務便）'!$R30))*(COLUMNS('計算（業務便）'!$Q$3:$W$3)-1)/(COLUMNS('セット情報(業務便）'!$R28:$S28)-1)),"")</f>
        <v/>
      </c>
      <c r="AC29" s="25" t="str">
        <f ca="1">IFERROR(OFFSET('計算（業務便）'!$Q30,0,(COLUMN()-COLUMN('セット情報(業務便）'!$R30))*(COLUMNS('計算（業務便）'!$Q$3:$W$3)-1)/(COLUMNS('セット情報(業務便）'!$R28:$S28)-1)),"")</f>
        <v/>
      </c>
      <c r="AD29" s="25" t="str">
        <f t="shared" ca="1" si="12"/>
        <v/>
      </c>
      <c r="AE29" s="25" t="str">
        <f t="shared" ca="1" si="0"/>
        <v/>
      </c>
      <c r="AF29" s="25" t="str">
        <f t="shared" ca="1" si="1"/>
        <v/>
      </c>
      <c r="AG29" s="25" t="str">
        <f t="shared" ca="1" si="2"/>
        <v/>
      </c>
      <c r="AH29" s="25" t="str">
        <f t="shared" ca="1" si="3"/>
        <v/>
      </c>
      <c r="AI29" s="25" t="str">
        <f t="shared" ca="1" si="4"/>
        <v/>
      </c>
      <c r="AJ29" s="25" t="str">
        <f t="shared" ca="1" si="5"/>
        <v/>
      </c>
      <c r="AK29" s="25" t="str">
        <f t="shared" ca="1" si="6"/>
        <v/>
      </c>
      <c r="AL29" s="25" t="str">
        <f t="shared" ca="1" si="7"/>
        <v/>
      </c>
      <c r="AM29" s="25" t="str">
        <f t="shared" ca="1" si="8"/>
        <v/>
      </c>
      <c r="AN29" s="25" t="str">
        <f t="shared" ca="1" si="9"/>
        <v/>
      </c>
      <c r="AO29" s="25" t="str">
        <f t="shared" ca="1" si="10"/>
        <v/>
      </c>
    </row>
    <row r="30" spans="1:41" ht="18" customHeight="1">
      <c r="A30" s="38">
        <v>28</v>
      </c>
      <c r="B30" s="38" t="str">
        <f>IF(ISBLANK(ID管理番号商品名入力!D30),"",ID管理番号商品名入力!D30)</f>
        <v/>
      </c>
      <c r="C30" s="39" t="str">
        <f>IF(ISBLANK(ID管理番号商品名入力!F30),"",ID管理番号商品名入力!F30)</f>
        <v/>
      </c>
      <c r="D30" s="22" t="str">
        <f>IF(ISBLANK(業務便入力!L31),"",業務便入力!L31)</f>
        <v/>
      </c>
      <c r="E30" s="22" t="str">
        <f>IFERROR(VLOOKUP($D30,配送グループ設定!$A$18:$G$27,6,FALSE),"")</f>
        <v/>
      </c>
      <c r="F30" s="22" t="str">
        <f>IF(ISBLANK(業務便入力!U31),"",業務便入力!U31)</f>
        <v/>
      </c>
      <c r="G30" s="23" t="str">
        <f>IFERROR("※"&amp;VLOOKUP($D30,配送グループ設定!$A$18:$G$27,4,FALSE),"")</f>
        <v/>
      </c>
      <c r="H30" s="24" t="str">
        <f t="shared" si="11"/>
        <v/>
      </c>
      <c r="I30" s="25">
        <v>1</v>
      </c>
      <c r="J30" s="25">
        <v>0</v>
      </c>
      <c r="K30" s="25">
        <v>0</v>
      </c>
      <c r="L30" s="25">
        <v>1</v>
      </c>
      <c r="M30" s="25" t="str">
        <f>IF(ISBLANK(業務便入力!V31),"",業務便入力!V31)</f>
        <v/>
      </c>
      <c r="N30" s="25">
        <v>5</v>
      </c>
      <c r="O30" s="73" t="s">
        <v>354</v>
      </c>
      <c r="P30" s="40" t="str">
        <f>IF(ISBLANK(業務便入力!F31),"",業務便入力!F31)</f>
        <v/>
      </c>
      <c r="Q30" s="25" t="str">
        <f ca="1">IFERROR('計算（業務便）'!Q31,"")</f>
        <v/>
      </c>
      <c r="R30" s="25" t="str">
        <f ca="1">IFERROR(OFFSET('計算（業務便）'!$Q31,0,(COLUMN()-COLUMN('セット情報(業務便）'!$R31))*(COLUMNS('計算（業務便）'!$Q$3:$W$3)-1)/(COLUMNS('セット情報(業務便）'!$R29:$S29)-1)),"")</f>
        <v/>
      </c>
      <c r="S30" s="25" t="str">
        <f ca="1">IFERROR(OFFSET('計算（業務便）'!$Q31,0,(COLUMN()-COLUMN('セット情報(業務便）'!$R31))*(COLUMNS('計算（業務便）'!$Q$3:$W$3)-1)/(COLUMNS('セット情報(業務便）'!$R29:$S29)-1)),"")</f>
        <v/>
      </c>
      <c r="T30" s="25" t="str">
        <f ca="1">IFERROR(OFFSET('計算（業務便）'!$Q31,0,(COLUMN()-COLUMN('セット情報(業務便）'!$R31))*(COLUMNS('計算（業務便）'!$Q$3:$W$3)-1)/(COLUMNS('セット情報(業務便）'!$R29:$S29)-1)),"")</f>
        <v/>
      </c>
      <c r="U30" s="25" t="str">
        <f ca="1">IFERROR(OFFSET('計算（業務便）'!$Q31,0,(COLUMN()-COLUMN('セット情報(業務便）'!$R31))*(COLUMNS('計算（業務便）'!$Q$3:$W$3)-1)/(COLUMNS('セット情報(業務便）'!$R29:$S29)-1)),"")</f>
        <v/>
      </c>
      <c r="V30" s="25" t="str">
        <f ca="1">IFERROR(OFFSET('計算（業務便）'!$Q31,0,(COLUMN()-COLUMN('セット情報(業務便）'!$R31))*(COLUMNS('計算（業務便）'!$Q$3:$W$3)-1)/(COLUMNS('セット情報(業務便）'!$R29:$S29)-1)),"")</f>
        <v/>
      </c>
      <c r="W30" s="25" t="str">
        <f ca="1">IFERROR(OFFSET('計算（業務便）'!$Q31,0,(COLUMN()-COLUMN('セット情報(業務便）'!$R31))*(COLUMNS('計算（業務便）'!$Q$3:$W$3)-1)/(COLUMNS('セット情報(業務便）'!$R29:$S29)-1)),"")</f>
        <v/>
      </c>
      <c r="X30" s="25" t="str">
        <f ca="1">IFERROR(OFFSET('計算（業務便）'!$Q31,0,(COLUMN()-COLUMN('セット情報(業務便）'!$R31))*(COLUMNS('計算（業務便）'!$Q$3:$W$3)-1)/(COLUMNS('セット情報(業務便）'!$R29:$S29)-1)),"")</f>
        <v/>
      </c>
      <c r="Y30" s="25" t="str">
        <f ca="1">IFERROR(OFFSET('計算（業務便）'!$Q31,0,(COLUMN()-COLUMN('セット情報(業務便）'!$R31))*(COLUMNS('計算（業務便）'!$Q$3:$W$3)-1)/(COLUMNS('セット情報(業務便）'!$R29:$S29)-1)),"")</f>
        <v/>
      </c>
      <c r="Z30" s="25" t="str">
        <f ca="1">IFERROR(OFFSET('計算（業務便）'!$Q31,0,(COLUMN()-COLUMN('セット情報(業務便）'!$R31))*(COLUMNS('計算（業務便）'!$Q$3:$W$3)-1)/(COLUMNS('セット情報(業務便）'!$R29:$S29)-1)),"")</f>
        <v/>
      </c>
      <c r="AA30" s="25" t="str">
        <f ca="1">IFERROR(OFFSET('計算（業務便）'!$Q31,0,(COLUMN()-COLUMN('セット情報(業務便）'!$R31))*(COLUMNS('計算（業務便）'!$Q$3:$W$3)-1)/(COLUMNS('セット情報(業務便）'!$R29:$S29)-1)),"")</f>
        <v/>
      </c>
      <c r="AB30" s="25" t="str">
        <f ca="1">IFERROR(OFFSET('計算（業務便）'!$Q31,0,(COLUMN()-COLUMN('セット情報(業務便）'!$R31))*(COLUMNS('計算（業務便）'!$Q$3:$W$3)-1)/(COLUMNS('セット情報(業務便）'!$R29:$S29)-1)),"")</f>
        <v/>
      </c>
      <c r="AC30" s="25" t="str">
        <f ca="1">IFERROR(OFFSET('計算（業務便）'!$Q31,0,(COLUMN()-COLUMN('セット情報(業務便）'!$R31))*(COLUMNS('計算（業務便）'!$Q$3:$W$3)-1)/(COLUMNS('セット情報(業務便）'!$R29:$S29)-1)),"")</f>
        <v/>
      </c>
      <c r="AD30" s="25" t="str">
        <f t="shared" ca="1" si="12"/>
        <v/>
      </c>
      <c r="AE30" s="25" t="str">
        <f t="shared" ca="1" si="0"/>
        <v/>
      </c>
      <c r="AF30" s="25" t="str">
        <f t="shared" ca="1" si="1"/>
        <v/>
      </c>
      <c r="AG30" s="25" t="str">
        <f t="shared" ca="1" si="2"/>
        <v/>
      </c>
      <c r="AH30" s="25" t="str">
        <f t="shared" ca="1" si="3"/>
        <v/>
      </c>
      <c r="AI30" s="25" t="str">
        <f t="shared" ca="1" si="4"/>
        <v/>
      </c>
      <c r="AJ30" s="25" t="str">
        <f t="shared" ca="1" si="5"/>
        <v/>
      </c>
      <c r="AK30" s="25" t="str">
        <f t="shared" ca="1" si="6"/>
        <v/>
      </c>
      <c r="AL30" s="25" t="str">
        <f t="shared" ca="1" si="7"/>
        <v/>
      </c>
      <c r="AM30" s="25" t="str">
        <f t="shared" ca="1" si="8"/>
        <v/>
      </c>
      <c r="AN30" s="25" t="str">
        <f t="shared" ca="1" si="9"/>
        <v/>
      </c>
      <c r="AO30" s="25" t="str">
        <f t="shared" ca="1" si="10"/>
        <v/>
      </c>
    </row>
    <row r="31" spans="1:41" ht="18.75" customHeight="1">
      <c r="A31" s="38">
        <v>29</v>
      </c>
      <c r="B31" s="38" t="str">
        <f>IF(ISBLANK(ID管理番号商品名入力!D31),"",ID管理番号商品名入力!D31)</f>
        <v/>
      </c>
      <c r="C31" s="39" t="str">
        <f>IF(ISBLANK(ID管理番号商品名入力!F31),"",ID管理番号商品名入力!F31)</f>
        <v/>
      </c>
      <c r="D31" s="22" t="str">
        <f>IF(ISBLANK(業務便入力!L32),"",業務便入力!L32)</f>
        <v/>
      </c>
      <c r="E31" s="22" t="str">
        <f>IFERROR(VLOOKUP($D31,配送グループ設定!$A$18:$G$27,6,FALSE),"")</f>
        <v/>
      </c>
      <c r="F31" s="22" t="str">
        <f>IF(ISBLANK(業務便入力!U32),"",業務便入力!U32)</f>
        <v/>
      </c>
      <c r="G31" s="23" t="str">
        <f>IFERROR("※"&amp;VLOOKUP($D31,配送グループ設定!$A$18:$G$27,4,FALSE),"")</f>
        <v/>
      </c>
      <c r="H31" s="24" t="str">
        <f t="shared" si="11"/>
        <v/>
      </c>
      <c r="I31" s="25">
        <v>1</v>
      </c>
      <c r="J31" s="25">
        <v>0</v>
      </c>
      <c r="K31" s="25">
        <v>0</v>
      </c>
      <c r="L31" s="25">
        <v>1</v>
      </c>
      <c r="M31" s="25" t="str">
        <f>IF(ISBLANK(業務便入力!V32),"",業務便入力!V32)</f>
        <v/>
      </c>
      <c r="N31" s="25">
        <v>5</v>
      </c>
      <c r="O31" s="73" t="s">
        <v>354</v>
      </c>
      <c r="P31" s="40" t="str">
        <f>IF(ISBLANK(業務便入力!F32),"",業務便入力!F32)</f>
        <v/>
      </c>
      <c r="Q31" s="25" t="str">
        <f ca="1">IFERROR('計算（業務便）'!Q32,"")</f>
        <v/>
      </c>
      <c r="R31" s="25" t="str">
        <f ca="1">IFERROR(OFFSET('計算（業務便）'!$Q32,0,(COLUMN()-COLUMN('セット情報(業務便）'!$R32))*(COLUMNS('計算（業務便）'!$Q$3:$W$3)-1)/(COLUMNS('セット情報(業務便）'!$R30:$S30)-1)),"")</f>
        <v/>
      </c>
      <c r="S31" s="25" t="str">
        <f ca="1">IFERROR(OFFSET('計算（業務便）'!$Q32,0,(COLUMN()-COLUMN('セット情報(業務便）'!$R32))*(COLUMNS('計算（業務便）'!$Q$3:$W$3)-1)/(COLUMNS('セット情報(業務便）'!$R30:$S30)-1)),"")</f>
        <v/>
      </c>
      <c r="T31" s="25" t="str">
        <f ca="1">IFERROR(OFFSET('計算（業務便）'!$Q32,0,(COLUMN()-COLUMN('セット情報(業務便）'!$R32))*(COLUMNS('計算（業務便）'!$Q$3:$W$3)-1)/(COLUMNS('セット情報(業務便）'!$R30:$S30)-1)),"")</f>
        <v/>
      </c>
      <c r="U31" s="25" t="str">
        <f ca="1">IFERROR(OFFSET('計算（業務便）'!$Q32,0,(COLUMN()-COLUMN('セット情報(業務便）'!$R32))*(COLUMNS('計算（業務便）'!$Q$3:$W$3)-1)/(COLUMNS('セット情報(業務便）'!$R30:$S30)-1)),"")</f>
        <v/>
      </c>
      <c r="V31" s="25" t="str">
        <f ca="1">IFERROR(OFFSET('計算（業務便）'!$Q32,0,(COLUMN()-COLUMN('セット情報(業務便）'!$R32))*(COLUMNS('計算（業務便）'!$Q$3:$W$3)-1)/(COLUMNS('セット情報(業務便）'!$R30:$S30)-1)),"")</f>
        <v/>
      </c>
      <c r="W31" s="25" t="str">
        <f ca="1">IFERROR(OFFSET('計算（業務便）'!$Q32,0,(COLUMN()-COLUMN('セット情報(業務便）'!$R32))*(COLUMNS('計算（業務便）'!$Q$3:$W$3)-1)/(COLUMNS('セット情報(業務便）'!$R30:$S30)-1)),"")</f>
        <v/>
      </c>
      <c r="X31" s="25" t="str">
        <f ca="1">IFERROR(OFFSET('計算（業務便）'!$Q32,0,(COLUMN()-COLUMN('セット情報(業務便）'!$R32))*(COLUMNS('計算（業務便）'!$Q$3:$W$3)-1)/(COLUMNS('セット情報(業務便）'!$R30:$S30)-1)),"")</f>
        <v/>
      </c>
      <c r="Y31" s="25" t="str">
        <f ca="1">IFERROR(OFFSET('計算（業務便）'!$Q32,0,(COLUMN()-COLUMN('セット情報(業務便）'!$R32))*(COLUMNS('計算（業務便）'!$Q$3:$W$3)-1)/(COLUMNS('セット情報(業務便）'!$R30:$S30)-1)),"")</f>
        <v/>
      </c>
      <c r="Z31" s="25" t="str">
        <f ca="1">IFERROR(OFFSET('計算（業務便）'!$Q32,0,(COLUMN()-COLUMN('セット情報(業務便）'!$R32))*(COLUMNS('計算（業務便）'!$Q$3:$W$3)-1)/(COLUMNS('セット情報(業務便）'!$R30:$S30)-1)),"")</f>
        <v/>
      </c>
      <c r="AA31" s="25" t="str">
        <f ca="1">IFERROR(OFFSET('計算（業務便）'!$Q32,0,(COLUMN()-COLUMN('セット情報(業務便）'!$R32))*(COLUMNS('計算（業務便）'!$Q$3:$W$3)-1)/(COLUMNS('セット情報(業務便）'!$R30:$S30)-1)),"")</f>
        <v/>
      </c>
      <c r="AB31" s="25" t="str">
        <f ca="1">IFERROR(OFFSET('計算（業務便）'!$Q32,0,(COLUMN()-COLUMN('セット情報(業務便）'!$R32))*(COLUMNS('計算（業務便）'!$Q$3:$W$3)-1)/(COLUMNS('セット情報(業務便）'!$R30:$S30)-1)),"")</f>
        <v/>
      </c>
      <c r="AC31" s="25" t="str">
        <f ca="1">IFERROR(OFFSET('計算（業務便）'!$Q32,0,(COLUMN()-COLUMN('セット情報(業務便）'!$R32))*(COLUMNS('計算（業務便）'!$Q$3:$W$3)-1)/(COLUMNS('セット情報(業務便）'!$R30:$S30)-1)),"")</f>
        <v/>
      </c>
      <c r="AD31" s="25" t="str">
        <f t="shared" ca="1" si="12"/>
        <v/>
      </c>
      <c r="AE31" s="25" t="str">
        <f t="shared" ca="1" si="0"/>
        <v/>
      </c>
      <c r="AF31" s="25" t="str">
        <f t="shared" ca="1" si="1"/>
        <v/>
      </c>
      <c r="AG31" s="25" t="str">
        <f t="shared" ca="1" si="2"/>
        <v/>
      </c>
      <c r="AH31" s="25" t="str">
        <f t="shared" ca="1" si="3"/>
        <v/>
      </c>
      <c r="AI31" s="25" t="str">
        <f t="shared" ca="1" si="4"/>
        <v/>
      </c>
      <c r="AJ31" s="25" t="str">
        <f t="shared" ca="1" si="5"/>
        <v/>
      </c>
      <c r="AK31" s="25" t="str">
        <f t="shared" ca="1" si="6"/>
        <v/>
      </c>
      <c r="AL31" s="25" t="str">
        <f t="shared" ca="1" si="7"/>
        <v/>
      </c>
      <c r="AM31" s="25" t="str">
        <f t="shared" ca="1" si="8"/>
        <v/>
      </c>
      <c r="AN31" s="25" t="str">
        <f t="shared" ca="1" si="9"/>
        <v/>
      </c>
      <c r="AO31" s="25" t="str">
        <f t="shared" ca="1" si="10"/>
        <v/>
      </c>
    </row>
    <row r="32" spans="1:41" ht="18.75" customHeight="1">
      <c r="A32" s="38">
        <v>30</v>
      </c>
      <c r="B32" s="38" t="str">
        <f>IF(ISBLANK(ID管理番号商品名入力!D32),"",ID管理番号商品名入力!D32)</f>
        <v/>
      </c>
      <c r="C32" s="39" t="str">
        <f>IF(ISBLANK(ID管理番号商品名入力!F32),"",ID管理番号商品名入力!F32)</f>
        <v/>
      </c>
      <c r="D32" s="22" t="str">
        <f>IF(ISBLANK(業務便入力!L33),"",業務便入力!L33)</f>
        <v/>
      </c>
      <c r="E32" s="22" t="str">
        <f>IFERROR(VLOOKUP($D32,配送グループ設定!$A$18:$G$27,6,FALSE),"")</f>
        <v/>
      </c>
      <c r="F32" s="22" t="str">
        <f>IF(ISBLANK(業務便入力!U33),"",業務便入力!U33)</f>
        <v/>
      </c>
      <c r="G32" s="23" t="str">
        <f>IFERROR("※"&amp;VLOOKUP($D32,配送グループ設定!$A$18:$G$27,4,FALSE),"")</f>
        <v/>
      </c>
      <c r="H32" s="24" t="str">
        <f t="shared" si="11"/>
        <v/>
      </c>
      <c r="I32" s="25">
        <v>1</v>
      </c>
      <c r="J32" s="25">
        <v>0</v>
      </c>
      <c r="K32" s="25">
        <v>0</v>
      </c>
      <c r="L32" s="25">
        <v>1</v>
      </c>
      <c r="M32" s="25" t="str">
        <f>IF(ISBLANK(業務便入力!V33),"",業務便入力!V33)</f>
        <v/>
      </c>
      <c r="N32" s="25">
        <v>5</v>
      </c>
      <c r="O32" s="73" t="s">
        <v>354</v>
      </c>
      <c r="P32" s="40" t="str">
        <f>IF(ISBLANK(業務便入力!F33),"",業務便入力!F33)</f>
        <v/>
      </c>
      <c r="Q32" s="25" t="str">
        <f ca="1">IFERROR('計算（業務便）'!Q33,"")</f>
        <v/>
      </c>
      <c r="R32" s="25" t="str">
        <f ca="1">IFERROR(OFFSET('計算（業務便）'!$Q33,0,(COLUMN()-COLUMN('セット情報(業務便）'!$R33))*(COLUMNS('計算（業務便）'!$Q$3:$W$3)-1)/(COLUMNS('セット情報(業務便）'!$R31:$S31)-1)),"")</f>
        <v/>
      </c>
      <c r="S32" s="25" t="str">
        <f ca="1">IFERROR(OFFSET('計算（業務便）'!$Q33,0,(COLUMN()-COLUMN('セット情報(業務便）'!$R33))*(COLUMNS('計算（業務便）'!$Q$3:$W$3)-1)/(COLUMNS('セット情報(業務便）'!$R31:$S31)-1)),"")</f>
        <v/>
      </c>
      <c r="T32" s="25" t="str">
        <f ca="1">IFERROR(OFFSET('計算（業務便）'!$Q33,0,(COLUMN()-COLUMN('セット情報(業務便）'!$R33))*(COLUMNS('計算（業務便）'!$Q$3:$W$3)-1)/(COLUMNS('セット情報(業務便）'!$R31:$S31)-1)),"")</f>
        <v/>
      </c>
      <c r="U32" s="25" t="str">
        <f ca="1">IFERROR(OFFSET('計算（業務便）'!$Q33,0,(COLUMN()-COLUMN('セット情報(業務便）'!$R33))*(COLUMNS('計算（業務便）'!$Q$3:$W$3)-1)/(COLUMNS('セット情報(業務便）'!$R31:$S31)-1)),"")</f>
        <v/>
      </c>
      <c r="V32" s="25" t="str">
        <f ca="1">IFERROR(OFFSET('計算（業務便）'!$Q33,0,(COLUMN()-COLUMN('セット情報(業務便）'!$R33))*(COLUMNS('計算（業務便）'!$Q$3:$W$3)-1)/(COLUMNS('セット情報(業務便）'!$R31:$S31)-1)),"")</f>
        <v/>
      </c>
      <c r="W32" s="25" t="str">
        <f ca="1">IFERROR(OFFSET('計算（業務便）'!$Q33,0,(COLUMN()-COLUMN('セット情報(業務便）'!$R33))*(COLUMNS('計算（業務便）'!$Q$3:$W$3)-1)/(COLUMNS('セット情報(業務便）'!$R31:$S31)-1)),"")</f>
        <v/>
      </c>
      <c r="X32" s="25" t="str">
        <f ca="1">IFERROR(OFFSET('計算（業務便）'!$Q33,0,(COLUMN()-COLUMN('セット情報(業務便）'!$R33))*(COLUMNS('計算（業務便）'!$Q$3:$W$3)-1)/(COLUMNS('セット情報(業務便）'!$R31:$S31)-1)),"")</f>
        <v/>
      </c>
      <c r="Y32" s="25" t="str">
        <f ca="1">IFERROR(OFFSET('計算（業務便）'!$Q33,0,(COLUMN()-COLUMN('セット情報(業務便）'!$R33))*(COLUMNS('計算（業務便）'!$Q$3:$W$3)-1)/(COLUMNS('セット情報(業務便）'!$R31:$S31)-1)),"")</f>
        <v/>
      </c>
      <c r="Z32" s="25" t="str">
        <f ca="1">IFERROR(OFFSET('計算（業務便）'!$Q33,0,(COLUMN()-COLUMN('セット情報(業務便）'!$R33))*(COLUMNS('計算（業務便）'!$Q$3:$W$3)-1)/(COLUMNS('セット情報(業務便）'!$R31:$S31)-1)),"")</f>
        <v/>
      </c>
      <c r="AA32" s="25" t="str">
        <f ca="1">IFERROR(OFFSET('計算（業務便）'!$Q33,0,(COLUMN()-COLUMN('セット情報(業務便）'!$R33))*(COLUMNS('計算（業務便）'!$Q$3:$W$3)-1)/(COLUMNS('セット情報(業務便）'!$R31:$S31)-1)),"")</f>
        <v/>
      </c>
      <c r="AB32" s="25" t="str">
        <f ca="1">IFERROR(OFFSET('計算（業務便）'!$Q33,0,(COLUMN()-COLUMN('セット情報(業務便）'!$R33))*(COLUMNS('計算（業務便）'!$Q$3:$W$3)-1)/(COLUMNS('セット情報(業務便）'!$R31:$S31)-1)),"")</f>
        <v/>
      </c>
      <c r="AC32" s="25" t="str">
        <f ca="1">IFERROR(OFFSET('計算（業務便）'!$Q33,0,(COLUMN()-COLUMN('セット情報(業務便）'!$R33))*(COLUMNS('計算（業務便）'!$Q$3:$W$3)-1)/(COLUMNS('セット情報(業務便）'!$R31:$S31)-1)),"")</f>
        <v/>
      </c>
      <c r="AD32" s="25" t="str">
        <f t="shared" ca="1" si="12"/>
        <v/>
      </c>
      <c r="AE32" s="25" t="str">
        <f t="shared" ca="1" si="0"/>
        <v/>
      </c>
      <c r="AF32" s="25" t="str">
        <f t="shared" ca="1" si="1"/>
        <v/>
      </c>
      <c r="AG32" s="25" t="str">
        <f t="shared" ca="1" si="2"/>
        <v/>
      </c>
      <c r="AH32" s="25" t="str">
        <f t="shared" ca="1" si="3"/>
        <v/>
      </c>
      <c r="AI32" s="25" t="str">
        <f t="shared" ca="1" si="4"/>
        <v/>
      </c>
      <c r="AJ32" s="25" t="str">
        <f t="shared" ca="1" si="5"/>
        <v/>
      </c>
      <c r="AK32" s="25" t="str">
        <f t="shared" ca="1" si="6"/>
        <v/>
      </c>
      <c r="AL32" s="25" t="str">
        <f t="shared" ca="1" si="7"/>
        <v/>
      </c>
      <c r="AM32" s="25" t="str">
        <f t="shared" ca="1" si="8"/>
        <v/>
      </c>
      <c r="AN32" s="25" t="str">
        <f t="shared" ca="1" si="9"/>
        <v/>
      </c>
      <c r="AO32" s="25" t="str">
        <f t="shared" ca="1" si="10"/>
        <v/>
      </c>
    </row>
    <row r="33" spans="1:41" ht="18.75" customHeight="1">
      <c r="A33" s="38">
        <v>31</v>
      </c>
      <c r="B33" s="38" t="str">
        <f>IF(ISBLANK(ID管理番号商品名入力!D33),"",ID管理番号商品名入力!D33)</f>
        <v/>
      </c>
      <c r="C33" s="39" t="str">
        <f>IF(ISBLANK(ID管理番号商品名入力!F33),"",ID管理番号商品名入力!F33)</f>
        <v/>
      </c>
      <c r="D33" s="22" t="str">
        <f>IF(ISBLANK(業務便入力!L34),"",業務便入力!L34)</f>
        <v/>
      </c>
      <c r="E33" s="22" t="str">
        <f>IFERROR(VLOOKUP($D33,配送グループ設定!$A$18:$G$27,6,FALSE),"")</f>
        <v/>
      </c>
      <c r="F33" s="22" t="str">
        <f>IF(ISBLANK(業務便入力!U34),"",業務便入力!U34)</f>
        <v/>
      </c>
      <c r="G33" s="23" t="str">
        <f>IFERROR("※"&amp;VLOOKUP($D33,配送グループ設定!$A$18:$G$27,4,FALSE),"")</f>
        <v/>
      </c>
      <c r="H33" s="24" t="str">
        <f t="shared" si="11"/>
        <v/>
      </c>
      <c r="I33" s="25">
        <v>1</v>
      </c>
      <c r="J33" s="25">
        <v>0</v>
      </c>
      <c r="K33" s="25">
        <v>0</v>
      </c>
      <c r="L33" s="25">
        <v>1</v>
      </c>
      <c r="M33" s="25" t="str">
        <f>IF(ISBLANK(業務便入力!V34),"",業務便入力!V34)</f>
        <v/>
      </c>
      <c r="N33" s="25">
        <v>5</v>
      </c>
      <c r="O33" s="73" t="s">
        <v>354</v>
      </c>
      <c r="P33" s="40" t="str">
        <f>IF(ISBLANK(業務便入力!F34),"",業務便入力!F34)</f>
        <v/>
      </c>
      <c r="Q33" s="25" t="str">
        <f ca="1">IFERROR('計算（業務便）'!Q34,"")</f>
        <v/>
      </c>
      <c r="R33" s="25" t="str">
        <f ca="1">IFERROR(OFFSET('計算（業務便）'!$Q34,0,(COLUMN()-COLUMN('セット情報(業務便）'!$R34))*(COLUMNS('計算（業務便）'!$Q$3:$W$3)-1)/(COLUMNS('セット情報(業務便）'!$R32:$S32)-1)),"")</f>
        <v/>
      </c>
      <c r="S33" s="25" t="str">
        <f ca="1">IFERROR(OFFSET('計算（業務便）'!$Q34,0,(COLUMN()-COLUMN('セット情報(業務便）'!$R34))*(COLUMNS('計算（業務便）'!$Q$3:$W$3)-1)/(COLUMNS('セット情報(業務便）'!$R32:$S32)-1)),"")</f>
        <v/>
      </c>
      <c r="T33" s="25" t="str">
        <f ca="1">IFERROR(OFFSET('計算（業務便）'!$Q34,0,(COLUMN()-COLUMN('セット情報(業務便）'!$R34))*(COLUMNS('計算（業務便）'!$Q$3:$W$3)-1)/(COLUMNS('セット情報(業務便）'!$R32:$S32)-1)),"")</f>
        <v/>
      </c>
      <c r="U33" s="25" t="str">
        <f ca="1">IFERROR(OFFSET('計算（業務便）'!$Q34,0,(COLUMN()-COLUMN('セット情報(業務便）'!$R34))*(COLUMNS('計算（業務便）'!$Q$3:$W$3)-1)/(COLUMNS('セット情報(業務便）'!$R32:$S32)-1)),"")</f>
        <v/>
      </c>
      <c r="V33" s="25" t="str">
        <f ca="1">IFERROR(OFFSET('計算（業務便）'!$Q34,0,(COLUMN()-COLUMN('セット情報(業務便）'!$R34))*(COLUMNS('計算（業務便）'!$Q$3:$W$3)-1)/(COLUMNS('セット情報(業務便）'!$R32:$S32)-1)),"")</f>
        <v/>
      </c>
      <c r="W33" s="25" t="str">
        <f ca="1">IFERROR(OFFSET('計算（業務便）'!$Q34,0,(COLUMN()-COLUMN('セット情報(業務便）'!$R34))*(COLUMNS('計算（業務便）'!$Q$3:$W$3)-1)/(COLUMNS('セット情報(業務便）'!$R32:$S32)-1)),"")</f>
        <v/>
      </c>
      <c r="X33" s="25" t="str">
        <f ca="1">IFERROR(OFFSET('計算（業務便）'!$Q34,0,(COLUMN()-COLUMN('セット情報(業務便）'!$R34))*(COLUMNS('計算（業務便）'!$Q$3:$W$3)-1)/(COLUMNS('セット情報(業務便）'!$R32:$S32)-1)),"")</f>
        <v/>
      </c>
      <c r="Y33" s="25" t="str">
        <f ca="1">IFERROR(OFFSET('計算（業務便）'!$Q34,0,(COLUMN()-COLUMN('セット情報(業務便）'!$R34))*(COLUMNS('計算（業務便）'!$Q$3:$W$3)-1)/(COLUMNS('セット情報(業務便）'!$R32:$S32)-1)),"")</f>
        <v/>
      </c>
      <c r="Z33" s="25" t="str">
        <f ca="1">IFERROR(OFFSET('計算（業務便）'!$Q34,0,(COLUMN()-COLUMN('セット情報(業務便）'!$R34))*(COLUMNS('計算（業務便）'!$Q$3:$W$3)-1)/(COLUMNS('セット情報(業務便）'!$R32:$S32)-1)),"")</f>
        <v/>
      </c>
      <c r="AA33" s="25" t="str">
        <f ca="1">IFERROR(OFFSET('計算（業務便）'!$Q34,0,(COLUMN()-COLUMN('セット情報(業務便）'!$R34))*(COLUMNS('計算（業務便）'!$Q$3:$W$3)-1)/(COLUMNS('セット情報(業務便）'!$R32:$S32)-1)),"")</f>
        <v/>
      </c>
      <c r="AB33" s="25" t="str">
        <f ca="1">IFERROR(OFFSET('計算（業務便）'!$Q34,0,(COLUMN()-COLUMN('セット情報(業務便）'!$R34))*(COLUMNS('計算（業務便）'!$Q$3:$W$3)-1)/(COLUMNS('セット情報(業務便）'!$R32:$S32)-1)),"")</f>
        <v/>
      </c>
      <c r="AC33" s="25" t="str">
        <f ca="1">IFERROR(OFFSET('計算（業務便）'!$Q34,0,(COLUMN()-COLUMN('セット情報(業務便）'!$R34))*(COLUMNS('計算（業務便）'!$Q$3:$W$3)-1)/(COLUMNS('セット情報(業務便）'!$R32:$S32)-1)),"")</f>
        <v/>
      </c>
      <c r="AD33" s="25" t="str">
        <f t="shared" ca="1" si="12"/>
        <v/>
      </c>
      <c r="AE33" s="25" t="str">
        <f t="shared" ca="1" si="0"/>
        <v/>
      </c>
      <c r="AF33" s="25" t="str">
        <f t="shared" ca="1" si="1"/>
        <v/>
      </c>
      <c r="AG33" s="25" t="str">
        <f t="shared" ca="1" si="2"/>
        <v/>
      </c>
      <c r="AH33" s="25" t="str">
        <f t="shared" ca="1" si="3"/>
        <v/>
      </c>
      <c r="AI33" s="25" t="str">
        <f t="shared" ca="1" si="4"/>
        <v/>
      </c>
      <c r="AJ33" s="25" t="str">
        <f t="shared" ca="1" si="5"/>
        <v/>
      </c>
      <c r="AK33" s="25" t="str">
        <f t="shared" ca="1" si="6"/>
        <v/>
      </c>
      <c r="AL33" s="25" t="str">
        <f t="shared" ca="1" si="7"/>
        <v/>
      </c>
      <c r="AM33" s="25" t="str">
        <f t="shared" ca="1" si="8"/>
        <v/>
      </c>
      <c r="AN33" s="25" t="str">
        <f t="shared" ca="1" si="9"/>
        <v/>
      </c>
      <c r="AO33" s="25" t="str">
        <f t="shared" ca="1" si="10"/>
        <v/>
      </c>
    </row>
    <row r="34" spans="1:41" ht="18.75" customHeight="1">
      <c r="A34" s="38">
        <v>32</v>
      </c>
      <c r="B34" s="38" t="str">
        <f>IF(ISBLANK(ID管理番号商品名入力!D34),"",ID管理番号商品名入力!D34)</f>
        <v/>
      </c>
      <c r="C34" s="39" t="str">
        <f>IF(ISBLANK(ID管理番号商品名入力!F34),"",ID管理番号商品名入力!F34)</f>
        <v/>
      </c>
      <c r="D34" s="22" t="str">
        <f>IF(ISBLANK(業務便入力!L35),"",業務便入力!L35)</f>
        <v/>
      </c>
      <c r="E34" s="22" t="str">
        <f>IFERROR(VLOOKUP($D34,配送グループ設定!$A$18:$G$27,6,FALSE),"")</f>
        <v/>
      </c>
      <c r="F34" s="22" t="str">
        <f>IF(ISBLANK(業務便入力!U35),"",業務便入力!U35)</f>
        <v/>
      </c>
      <c r="G34" s="23" t="str">
        <f>IFERROR("※"&amp;VLOOKUP($D34,配送グループ設定!$A$18:$G$27,4,FALSE),"")</f>
        <v/>
      </c>
      <c r="H34" s="24" t="str">
        <f t="shared" si="11"/>
        <v/>
      </c>
      <c r="I34" s="25">
        <v>1</v>
      </c>
      <c r="J34" s="25">
        <v>0</v>
      </c>
      <c r="K34" s="25">
        <v>0</v>
      </c>
      <c r="L34" s="25">
        <v>1</v>
      </c>
      <c r="M34" s="25" t="str">
        <f>IF(ISBLANK(業務便入力!V35),"",業務便入力!V35)</f>
        <v/>
      </c>
      <c r="N34" s="25">
        <v>5</v>
      </c>
      <c r="O34" s="73" t="s">
        <v>354</v>
      </c>
      <c r="P34" s="40" t="str">
        <f>IF(ISBLANK(業務便入力!F35),"",業務便入力!F35)</f>
        <v/>
      </c>
      <c r="Q34" s="25" t="str">
        <f ca="1">IFERROR('計算（業務便）'!Q35,"")</f>
        <v/>
      </c>
      <c r="R34" s="25" t="str">
        <f ca="1">IFERROR(OFFSET('計算（業務便）'!$Q35,0,(COLUMN()-COLUMN('セット情報(業務便）'!$R35))*(COLUMNS('計算（業務便）'!$Q$3:$W$3)-1)/(COLUMNS('セット情報(業務便）'!$R33:$S33)-1)),"")</f>
        <v/>
      </c>
      <c r="S34" s="25" t="str">
        <f ca="1">IFERROR(OFFSET('計算（業務便）'!$Q35,0,(COLUMN()-COLUMN('セット情報(業務便）'!$R35))*(COLUMNS('計算（業務便）'!$Q$3:$W$3)-1)/(COLUMNS('セット情報(業務便）'!$R33:$S33)-1)),"")</f>
        <v/>
      </c>
      <c r="T34" s="25" t="str">
        <f ca="1">IFERROR(OFFSET('計算（業務便）'!$Q35,0,(COLUMN()-COLUMN('セット情報(業務便）'!$R35))*(COLUMNS('計算（業務便）'!$Q$3:$W$3)-1)/(COLUMNS('セット情報(業務便）'!$R33:$S33)-1)),"")</f>
        <v/>
      </c>
      <c r="U34" s="25" t="str">
        <f ca="1">IFERROR(OFFSET('計算（業務便）'!$Q35,0,(COLUMN()-COLUMN('セット情報(業務便）'!$R35))*(COLUMNS('計算（業務便）'!$Q$3:$W$3)-1)/(COLUMNS('セット情報(業務便）'!$R33:$S33)-1)),"")</f>
        <v/>
      </c>
      <c r="V34" s="25" t="str">
        <f ca="1">IFERROR(OFFSET('計算（業務便）'!$Q35,0,(COLUMN()-COLUMN('セット情報(業務便）'!$R35))*(COLUMNS('計算（業務便）'!$Q$3:$W$3)-1)/(COLUMNS('セット情報(業務便）'!$R33:$S33)-1)),"")</f>
        <v/>
      </c>
      <c r="W34" s="25" t="str">
        <f ca="1">IFERROR(OFFSET('計算（業務便）'!$Q35,0,(COLUMN()-COLUMN('セット情報(業務便）'!$R35))*(COLUMNS('計算（業務便）'!$Q$3:$W$3)-1)/(COLUMNS('セット情報(業務便）'!$R33:$S33)-1)),"")</f>
        <v/>
      </c>
      <c r="X34" s="25" t="str">
        <f ca="1">IFERROR(OFFSET('計算（業務便）'!$Q35,0,(COLUMN()-COLUMN('セット情報(業務便）'!$R35))*(COLUMNS('計算（業務便）'!$Q$3:$W$3)-1)/(COLUMNS('セット情報(業務便）'!$R33:$S33)-1)),"")</f>
        <v/>
      </c>
      <c r="Y34" s="25" t="str">
        <f ca="1">IFERROR(OFFSET('計算（業務便）'!$Q35,0,(COLUMN()-COLUMN('セット情報(業務便）'!$R35))*(COLUMNS('計算（業務便）'!$Q$3:$W$3)-1)/(COLUMNS('セット情報(業務便）'!$R33:$S33)-1)),"")</f>
        <v/>
      </c>
      <c r="Z34" s="25" t="str">
        <f ca="1">IFERROR(OFFSET('計算（業務便）'!$Q35,0,(COLUMN()-COLUMN('セット情報(業務便）'!$R35))*(COLUMNS('計算（業務便）'!$Q$3:$W$3)-1)/(COLUMNS('セット情報(業務便）'!$R33:$S33)-1)),"")</f>
        <v/>
      </c>
      <c r="AA34" s="25" t="str">
        <f ca="1">IFERROR(OFFSET('計算（業務便）'!$Q35,0,(COLUMN()-COLUMN('セット情報(業務便）'!$R35))*(COLUMNS('計算（業務便）'!$Q$3:$W$3)-1)/(COLUMNS('セット情報(業務便）'!$R33:$S33)-1)),"")</f>
        <v/>
      </c>
      <c r="AB34" s="25" t="str">
        <f ca="1">IFERROR(OFFSET('計算（業務便）'!$Q35,0,(COLUMN()-COLUMN('セット情報(業務便）'!$R35))*(COLUMNS('計算（業務便）'!$Q$3:$W$3)-1)/(COLUMNS('セット情報(業務便）'!$R33:$S33)-1)),"")</f>
        <v/>
      </c>
      <c r="AC34" s="25" t="str">
        <f ca="1">IFERROR(OFFSET('計算（業務便）'!$Q35,0,(COLUMN()-COLUMN('セット情報(業務便）'!$R35))*(COLUMNS('計算（業務便）'!$Q$3:$W$3)-1)/(COLUMNS('セット情報(業務便）'!$R33:$S33)-1)),"")</f>
        <v/>
      </c>
      <c r="AD34" s="25" t="str">
        <f t="shared" ca="1" si="12"/>
        <v/>
      </c>
      <c r="AE34" s="25" t="str">
        <f t="shared" ca="1" si="0"/>
        <v/>
      </c>
      <c r="AF34" s="25" t="str">
        <f t="shared" ca="1" si="1"/>
        <v/>
      </c>
      <c r="AG34" s="25" t="str">
        <f t="shared" ca="1" si="2"/>
        <v/>
      </c>
      <c r="AH34" s="25" t="str">
        <f t="shared" ca="1" si="3"/>
        <v/>
      </c>
      <c r="AI34" s="25" t="str">
        <f t="shared" ca="1" si="4"/>
        <v/>
      </c>
      <c r="AJ34" s="25" t="str">
        <f t="shared" ca="1" si="5"/>
        <v/>
      </c>
      <c r="AK34" s="25" t="str">
        <f t="shared" ca="1" si="6"/>
        <v/>
      </c>
      <c r="AL34" s="25" t="str">
        <f t="shared" ca="1" si="7"/>
        <v/>
      </c>
      <c r="AM34" s="25" t="str">
        <f t="shared" ca="1" si="8"/>
        <v/>
      </c>
      <c r="AN34" s="25" t="str">
        <f t="shared" ca="1" si="9"/>
        <v/>
      </c>
      <c r="AO34" s="25" t="str">
        <f t="shared" ca="1" si="10"/>
        <v/>
      </c>
    </row>
    <row r="35" spans="1:41" ht="18.75" customHeight="1">
      <c r="A35" s="38">
        <v>33</v>
      </c>
      <c r="B35" s="38" t="str">
        <f>IF(ISBLANK(ID管理番号商品名入力!D35),"",ID管理番号商品名入力!D35)</f>
        <v/>
      </c>
      <c r="C35" s="39" t="str">
        <f>IF(ISBLANK(ID管理番号商品名入力!F35),"",ID管理番号商品名入力!F35)</f>
        <v/>
      </c>
      <c r="D35" s="22" t="str">
        <f>IF(ISBLANK(業務便入力!L36),"",業務便入力!L36)</f>
        <v/>
      </c>
      <c r="E35" s="22" t="str">
        <f>IFERROR(VLOOKUP($D35,配送グループ設定!$A$18:$G$27,6,FALSE),"")</f>
        <v/>
      </c>
      <c r="F35" s="22" t="str">
        <f>IF(ISBLANK(業務便入力!U36),"",業務便入力!U36)</f>
        <v/>
      </c>
      <c r="G35" s="23" t="str">
        <f>IFERROR("※"&amp;VLOOKUP($D35,配送グループ設定!$A$18:$G$27,4,FALSE),"")</f>
        <v/>
      </c>
      <c r="H35" s="24" t="str">
        <f t="shared" si="11"/>
        <v/>
      </c>
      <c r="I35" s="25">
        <v>1</v>
      </c>
      <c r="J35" s="25">
        <v>0</v>
      </c>
      <c r="K35" s="25">
        <v>0</v>
      </c>
      <c r="L35" s="25">
        <v>1</v>
      </c>
      <c r="M35" s="25" t="str">
        <f>IF(ISBLANK(業務便入力!V36),"",業務便入力!V36)</f>
        <v/>
      </c>
      <c r="N35" s="25">
        <v>5</v>
      </c>
      <c r="O35" s="73" t="s">
        <v>354</v>
      </c>
      <c r="P35" s="40" t="str">
        <f>IF(ISBLANK(業務便入力!F36),"",業務便入力!F36)</f>
        <v/>
      </c>
      <c r="Q35" s="25" t="str">
        <f ca="1">IFERROR('計算（業務便）'!Q36,"")</f>
        <v/>
      </c>
      <c r="R35" s="25" t="str">
        <f ca="1">IFERROR(OFFSET('計算（業務便）'!$Q36,0,(COLUMN()-COLUMN('セット情報(業務便）'!$R36))*(COLUMNS('計算（業務便）'!$Q$3:$W$3)-1)/(COLUMNS('セット情報(業務便）'!$R34:$S34)-1)),"")</f>
        <v/>
      </c>
      <c r="S35" s="25" t="str">
        <f ca="1">IFERROR(OFFSET('計算（業務便）'!$Q36,0,(COLUMN()-COLUMN('セット情報(業務便）'!$R36))*(COLUMNS('計算（業務便）'!$Q$3:$W$3)-1)/(COLUMNS('セット情報(業務便）'!$R34:$S34)-1)),"")</f>
        <v/>
      </c>
      <c r="T35" s="25" t="str">
        <f ca="1">IFERROR(OFFSET('計算（業務便）'!$Q36,0,(COLUMN()-COLUMN('セット情報(業務便）'!$R36))*(COLUMNS('計算（業務便）'!$Q$3:$W$3)-1)/(COLUMNS('セット情報(業務便）'!$R34:$S34)-1)),"")</f>
        <v/>
      </c>
      <c r="U35" s="25" t="str">
        <f ca="1">IFERROR(OFFSET('計算（業務便）'!$Q36,0,(COLUMN()-COLUMN('セット情報(業務便）'!$R36))*(COLUMNS('計算（業務便）'!$Q$3:$W$3)-1)/(COLUMNS('セット情報(業務便）'!$R34:$S34)-1)),"")</f>
        <v/>
      </c>
      <c r="V35" s="25" t="str">
        <f ca="1">IFERROR(OFFSET('計算（業務便）'!$Q36,0,(COLUMN()-COLUMN('セット情報(業務便）'!$R36))*(COLUMNS('計算（業務便）'!$Q$3:$W$3)-1)/(COLUMNS('セット情報(業務便）'!$R34:$S34)-1)),"")</f>
        <v/>
      </c>
      <c r="W35" s="25" t="str">
        <f ca="1">IFERROR(OFFSET('計算（業務便）'!$Q36,0,(COLUMN()-COLUMN('セット情報(業務便）'!$R36))*(COLUMNS('計算（業務便）'!$Q$3:$W$3)-1)/(COLUMNS('セット情報(業務便）'!$R34:$S34)-1)),"")</f>
        <v/>
      </c>
      <c r="X35" s="25" t="str">
        <f ca="1">IFERROR(OFFSET('計算（業務便）'!$Q36,0,(COLUMN()-COLUMN('セット情報(業務便）'!$R36))*(COLUMNS('計算（業務便）'!$Q$3:$W$3)-1)/(COLUMNS('セット情報(業務便）'!$R34:$S34)-1)),"")</f>
        <v/>
      </c>
      <c r="Y35" s="25" t="str">
        <f ca="1">IFERROR(OFFSET('計算（業務便）'!$Q36,0,(COLUMN()-COLUMN('セット情報(業務便）'!$R36))*(COLUMNS('計算（業務便）'!$Q$3:$W$3)-1)/(COLUMNS('セット情報(業務便）'!$R34:$S34)-1)),"")</f>
        <v/>
      </c>
      <c r="Z35" s="25" t="str">
        <f ca="1">IFERROR(OFFSET('計算（業務便）'!$Q36,0,(COLUMN()-COLUMN('セット情報(業務便）'!$R36))*(COLUMNS('計算（業務便）'!$Q$3:$W$3)-1)/(COLUMNS('セット情報(業務便）'!$R34:$S34)-1)),"")</f>
        <v/>
      </c>
      <c r="AA35" s="25" t="str">
        <f ca="1">IFERROR(OFFSET('計算（業務便）'!$Q36,0,(COLUMN()-COLUMN('セット情報(業務便）'!$R36))*(COLUMNS('計算（業務便）'!$Q$3:$W$3)-1)/(COLUMNS('セット情報(業務便）'!$R34:$S34)-1)),"")</f>
        <v/>
      </c>
      <c r="AB35" s="25" t="str">
        <f ca="1">IFERROR(OFFSET('計算（業務便）'!$Q36,0,(COLUMN()-COLUMN('セット情報(業務便）'!$R36))*(COLUMNS('計算（業務便）'!$Q$3:$W$3)-1)/(COLUMNS('セット情報(業務便）'!$R34:$S34)-1)),"")</f>
        <v/>
      </c>
      <c r="AC35" s="25" t="str">
        <f ca="1">IFERROR(OFFSET('計算（業務便）'!$Q36,0,(COLUMN()-COLUMN('セット情報(業務便）'!$R36))*(COLUMNS('計算（業務便）'!$Q$3:$W$3)-1)/(COLUMNS('セット情報(業務便）'!$R34:$S34)-1)),"")</f>
        <v/>
      </c>
      <c r="AD35" s="25" t="str">
        <f t="shared" ca="1" si="12"/>
        <v/>
      </c>
      <c r="AE35" s="25" t="str">
        <f t="shared" ca="1" si="0"/>
        <v/>
      </c>
      <c r="AF35" s="25" t="str">
        <f t="shared" ca="1" si="1"/>
        <v/>
      </c>
      <c r="AG35" s="25" t="str">
        <f t="shared" ca="1" si="2"/>
        <v/>
      </c>
      <c r="AH35" s="25" t="str">
        <f t="shared" ca="1" si="3"/>
        <v/>
      </c>
      <c r="AI35" s="25" t="str">
        <f t="shared" ca="1" si="4"/>
        <v/>
      </c>
      <c r="AJ35" s="25" t="str">
        <f t="shared" ca="1" si="5"/>
        <v/>
      </c>
      <c r="AK35" s="25" t="str">
        <f t="shared" ca="1" si="6"/>
        <v/>
      </c>
      <c r="AL35" s="25" t="str">
        <f t="shared" ca="1" si="7"/>
        <v/>
      </c>
      <c r="AM35" s="25" t="str">
        <f t="shared" ca="1" si="8"/>
        <v/>
      </c>
      <c r="AN35" s="25" t="str">
        <f t="shared" ca="1" si="9"/>
        <v/>
      </c>
      <c r="AO35" s="25" t="str">
        <f t="shared" ca="1" si="10"/>
        <v/>
      </c>
    </row>
    <row r="36" spans="1:41" ht="18.75" customHeight="1">
      <c r="A36" s="38">
        <v>34</v>
      </c>
      <c r="B36" s="38" t="str">
        <f>IF(ISBLANK(ID管理番号商品名入力!D36),"",ID管理番号商品名入力!D36)</f>
        <v/>
      </c>
      <c r="C36" s="39" t="str">
        <f>IF(ISBLANK(ID管理番号商品名入力!F36),"",ID管理番号商品名入力!F36)</f>
        <v/>
      </c>
      <c r="D36" s="22" t="str">
        <f>IF(ISBLANK(業務便入力!L37),"",業務便入力!L37)</f>
        <v/>
      </c>
      <c r="E36" s="22" t="str">
        <f>IFERROR(VLOOKUP($D36,配送グループ設定!$A$18:$G$27,6,FALSE),"")</f>
        <v/>
      </c>
      <c r="F36" s="22" t="str">
        <f>IF(ISBLANK(業務便入力!U37),"",業務便入力!U37)</f>
        <v/>
      </c>
      <c r="G36" s="23" t="str">
        <f>IFERROR("※"&amp;VLOOKUP($D36,配送グループ設定!$A$18:$G$27,4,FALSE),"")</f>
        <v/>
      </c>
      <c r="H36" s="24" t="str">
        <f t="shared" si="11"/>
        <v/>
      </c>
      <c r="I36" s="25">
        <v>1</v>
      </c>
      <c r="J36" s="25">
        <v>0</v>
      </c>
      <c r="K36" s="25">
        <v>0</v>
      </c>
      <c r="L36" s="25">
        <v>1</v>
      </c>
      <c r="M36" s="25" t="str">
        <f>IF(ISBLANK(業務便入力!V37),"",業務便入力!V37)</f>
        <v/>
      </c>
      <c r="N36" s="25">
        <v>5</v>
      </c>
      <c r="O36" s="73" t="s">
        <v>354</v>
      </c>
      <c r="P36" s="40" t="str">
        <f>IF(ISBLANK(業務便入力!F37),"",業務便入力!F37)</f>
        <v/>
      </c>
      <c r="Q36" s="25" t="str">
        <f ca="1">IFERROR('計算（業務便）'!Q37,"")</f>
        <v/>
      </c>
      <c r="R36" s="25" t="str">
        <f ca="1">IFERROR(OFFSET('計算（業務便）'!$Q37,0,(COLUMN()-COLUMN('セット情報(業務便）'!$R37))*(COLUMNS('計算（業務便）'!$Q$3:$W$3)-1)/(COLUMNS('セット情報(業務便）'!$R35:$S35)-1)),"")</f>
        <v/>
      </c>
      <c r="S36" s="25" t="str">
        <f ca="1">IFERROR(OFFSET('計算（業務便）'!$Q37,0,(COLUMN()-COLUMN('セット情報(業務便）'!$R37))*(COLUMNS('計算（業務便）'!$Q$3:$W$3)-1)/(COLUMNS('セット情報(業務便）'!$R35:$S35)-1)),"")</f>
        <v/>
      </c>
      <c r="T36" s="25" t="str">
        <f ca="1">IFERROR(OFFSET('計算（業務便）'!$Q37,0,(COLUMN()-COLUMN('セット情報(業務便）'!$R37))*(COLUMNS('計算（業務便）'!$Q$3:$W$3)-1)/(COLUMNS('セット情報(業務便）'!$R35:$S35)-1)),"")</f>
        <v/>
      </c>
      <c r="U36" s="25" t="str">
        <f ca="1">IFERROR(OFFSET('計算（業務便）'!$Q37,0,(COLUMN()-COLUMN('セット情報(業務便）'!$R37))*(COLUMNS('計算（業務便）'!$Q$3:$W$3)-1)/(COLUMNS('セット情報(業務便）'!$R35:$S35)-1)),"")</f>
        <v/>
      </c>
      <c r="V36" s="25" t="str">
        <f ca="1">IFERROR(OFFSET('計算（業務便）'!$Q37,0,(COLUMN()-COLUMN('セット情報(業務便）'!$R37))*(COLUMNS('計算（業務便）'!$Q$3:$W$3)-1)/(COLUMNS('セット情報(業務便）'!$R35:$S35)-1)),"")</f>
        <v/>
      </c>
      <c r="W36" s="25" t="str">
        <f ca="1">IFERROR(OFFSET('計算（業務便）'!$Q37,0,(COLUMN()-COLUMN('セット情報(業務便）'!$R37))*(COLUMNS('計算（業務便）'!$Q$3:$W$3)-1)/(COLUMNS('セット情報(業務便）'!$R35:$S35)-1)),"")</f>
        <v/>
      </c>
      <c r="X36" s="25" t="str">
        <f ca="1">IFERROR(OFFSET('計算（業務便）'!$Q37,0,(COLUMN()-COLUMN('セット情報(業務便）'!$R37))*(COLUMNS('計算（業務便）'!$Q$3:$W$3)-1)/(COLUMNS('セット情報(業務便）'!$R35:$S35)-1)),"")</f>
        <v/>
      </c>
      <c r="Y36" s="25" t="str">
        <f ca="1">IFERROR(OFFSET('計算（業務便）'!$Q37,0,(COLUMN()-COLUMN('セット情報(業務便）'!$R37))*(COLUMNS('計算（業務便）'!$Q$3:$W$3)-1)/(COLUMNS('セット情報(業務便）'!$R35:$S35)-1)),"")</f>
        <v/>
      </c>
      <c r="Z36" s="25" t="str">
        <f ca="1">IFERROR(OFFSET('計算（業務便）'!$Q37,0,(COLUMN()-COLUMN('セット情報(業務便）'!$R37))*(COLUMNS('計算（業務便）'!$Q$3:$W$3)-1)/(COLUMNS('セット情報(業務便）'!$R35:$S35)-1)),"")</f>
        <v/>
      </c>
      <c r="AA36" s="25" t="str">
        <f ca="1">IFERROR(OFFSET('計算（業務便）'!$Q37,0,(COLUMN()-COLUMN('セット情報(業務便）'!$R37))*(COLUMNS('計算（業務便）'!$Q$3:$W$3)-1)/(COLUMNS('セット情報(業務便）'!$R35:$S35)-1)),"")</f>
        <v/>
      </c>
      <c r="AB36" s="25" t="str">
        <f ca="1">IFERROR(OFFSET('計算（業務便）'!$Q37,0,(COLUMN()-COLUMN('セット情報(業務便）'!$R37))*(COLUMNS('計算（業務便）'!$Q$3:$W$3)-1)/(COLUMNS('セット情報(業務便）'!$R35:$S35)-1)),"")</f>
        <v/>
      </c>
      <c r="AC36" s="25" t="str">
        <f ca="1">IFERROR(OFFSET('計算（業務便）'!$Q37,0,(COLUMN()-COLUMN('セット情報(業務便）'!$R37))*(COLUMNS('計算（業務便）'!$Q$3:$W$3)-1)/(COLUMNS('セット情報(業務便）'!$R35:$S35)-1)),"")</f>
        <v/>
      </c>
      <c r="AD36" s="25" t="str">
        <f t="shared" ca="1" si="12"/>
        <v/>
      </c>
      <c r="AE36" s="25" t="str">
        <f t="shared" ca="1" si="0"/>
        <v/>
      </c>
      <c r="AF36" s="25" t="str">
        <f t="shared" ca="1" si="1"/>
        <v/>
      </c>
      <c r="AG36" s="25" t="str">
        <f t="shared" ca="1" si="2"/>
        <v/>
      </c>
      <c r="AH36" s="25" t="str">
        <f t="shared" ca="1" si="3"/>
        <v/>
      </c>
      <c r="AI36" s="25" t="str">
        <f t="shared" ca="1" si="4"/>
        <v/>
      </c>
      <c r="AJ36" s="25" t="str">
        <f t="shared" ca="1" si="5"/>
        <v/>
      </c>
      <c r="AK36" s="25" t="str">
        <f t="shared" ca="1" si="6"/>
        <v/>
      </c>
      <c r="AL36" s="25" t="str">
        <f t="shared" ca="1" si="7"/>
        <v/>
      </c>
      <c r="AM36" s="25" t="str">
        <f t="shared" ca="1" si="8"/>
        <v/>
      </c>
      <c r="AN36" s="25" t="str">
        <f t="shared" ca="1" si="9"/>
        <v/>
      </c>
      <c r="AO36" s="25" t="str">
        <f t="shared" ca="1" si="10"/>
        <v/>
      </c>
    </row>
    <row r="37" spans="1:41" ht="18.75" customHeight="1">
      <c r="A37" s="38">
        <v>35</v>
      </c>
      <c r="B37" s="38" t="str">
        <f>IF(ISBLANK(ID管理番号商品名入力!D37),"",ID管理番号商品名入力!D37)</f>
        <v/>
      </c>
      <c r="C37" s="39" t="str">
        <f>IF(ISBLANK(ID管理番号商品名入力!F37),"",ID管理番号商品名入力!F37)</f>
        <v/>
      </c>
      <c r="D37" s="22" t="str">
        <f>IF(ISBLANK(業務便入力!L38),"",業務便入力!L38)</f>
        <v/>
      </c>
      <c r="E37" s="22" t="str">
        <f>IFERROR(VLOOKUP($D37,配送グループ設定!$A$18:$G$27,6,FALSE),"")</f>
        <v/>
      </c>
      <c r="F37" s="22" t="str">
        <f>IF(ISBLANK(業務便入力!U38),"",業務便入力!U38)</f>
        <v/>
      </c>
      <c r="G37" s="23" t="str">
        <f>IFERROR("※"&amp;VLOOKUP($D37,配送グループ設定!$A$18:$G$27,4,FALSE),"")</f>
        <v/>
      </c>
      <c r="H37" s="24" t="str">
        <f t="shared" si="11"/>
        <v/>
      </c>
      <c r="I37" s="25">
        <v>1</v>
      </c>
      <c r="J37" s="25">
        <v>0</v>
      </c>
      <c r="K37" s="25">
        <v>0</v>
      </c>
      <c r="L37" s="25">
        <v>1</v>
      </c>
      <c r="M37" s="25" t="str">
        <f>IF(ISBLANK(業務便入力!V38),"",業務便入力!V38)</f>
        <v/>
      </c>
      <c r="N37" s="25">
        <v>5</v>
      </c>
      <c r="O37" s="73" t="s">
        <v>354</v>
      </c>
      <c r="P37" s="40" t="str">
        <f>IF(ISBLANK(業務便入力!F38),"",業務便入力!F38)</f>
        <v/>
      </c>
      <c r="Q37" s="25" t="str">
        <f ca="1">IFERROR('計算（業務便）'!Q38,"")</f>
        <v/>
      </c>
      <c r="R37" s="25" t="str">
        <f ca="1">IFERROR(OFFSET('計算（業務便）'!$Q38,0,(COLUMN()-COLUMN('セット情報(業務便）'!$R38))*(COLUMNS('計算（業務便）'!$Q$3:$W$3)-1)/(COLUMNS('セット情報(業務便）'!$R36:$S36)-1)),"")</f>
        <v/>
      </c>
      <c r="S37" s="25" t="str">
        <f ca="1">IFERROR(OFFSET('計算（業務便）'!$Q38,0,(COLUMN()-COLUMN('セット情報(業務便）'!$R38))*(COLUMNS('計算（業務便）'!$Q$3:$W$3)-1)/(COLUMNS('セット情報(業務便）'!$R36:$S36)-1)),"")</f>
        <v/>
      </c>
      <c r="T37" s="25" t="str">
        <f ca="1">IFERROR(OFFSET('計算（業務便）'!$Q38,0,(COLUMN()-COLUMN('セット情報(業務便）'!$R38))*(COLUMNS('計算（業務便）'!$Q$3:$W$3)-1)/(COLUMNS('セット情報(業務便）'!$R36:$S36)-1)),"")</f>
        <v/>
      </c>
      <c r="U37" s="25" t="str">
        <f ca="1">IFERROR(OFFSET('計算（業務便）'!$Q38,0,(COLUMN()-COLUMN('セット情報(業務便）'!$R38))*(COLUMNS('計算（業務便）'!$Q$3:$W$3)-1)/(COLUMNS('セット情報(業務便）'!$R36:$S36)-1)),"")</f>
        <v/>
      </c>
      <c r="V37" s="25" t="str">
        <f ca="1">IFERROR(OFFSET('計算（業務便）'!$Q38,0,(COLUMN()-COLUMN('セット情報(業務便）'!$R38))*(COLUMNS('計算（業務便）'!$Q$3:$W$3)-1)/(COLUMNS('セット情報(業務便）'!$R36:$S36)-1)),"")</f>
        <v/>
      </c>
      <c r="W37" s="25" t="str">
        <f ca="1">IFERROR(OFFSET('計算（業務便）'!$Q38,0,(COLUMN()-COLUMN('セット情報(業務便）'!$R38))*(COLUMNS('計算（業務便）'!$Q$3:$W$3)-1)/(COLUMNS('セット情報(業務便）'!$R36:$S36)-1)),"")</f>
        <v/>
      </c>
      <c r="X37" s="25" t="str">
        <f ca="1">IFERROR(OFFSET('計算（業務便）'!$Q38,0,(COLUMN()-COLUMN('セット情報(業務便）'!$R38))*(COLUMNS('計算（業務便）'!$Q$3:$W$3)-1)/(COLUMNS('セット情報(業務便）'!$R36:$S36)-1)),"")</f>
        <v/>
      </c>
      <c r="Y37" s="25" t="str">
        <f ca="1">IFERROR(OFFSET('計算（業務便）'!$Q38,0,(COLUMN()-COLUMN('セット情報(業務便）'!$R38))*(COLUMNS('計算（業務便）'!$Q$3:$W$3)-1)/(COLUMNS('セット情報(業務便）'!$R36:$S36)-1)),"")</f>
        <v/>
      </c>
      <c r="Z37" s="25" t="str">
        <f ca="1">IFERROR(OFFSET('計算（業務便）'!$Q38,0,(COLUMN()-COLUMN('セット情報(業務便）'!$R38))*(COLUMNS('計算（業務便）'!$Q$3:$W$3)-1)/(COLUMNS('セット情報(業務便）'!$R36:$S36)-1)),"")</f>
        <v/>
      </c>
      <c r="AA37" s="25" t="str">
        <f ca="1">IFERROR(OFFSET('計算（業務便）'!$Q38,0,(COLUMN()-COLUMN('セット情報(業務便）'!$R38))*(COLUMNS('計算（業務便）'!$Q$3:$W$3)-1)/(COLUMNS('セット情報(業務便）'!$R36:$S36)-1)),"")</f>
        <v/>
      </c>
      <c r="AB37" s="25" t="str">
        <f ca="1">IFERROR(OFFSET('計算（業務便）'!$Q38,0,(COLUMN()-COLUMN('セット情報(業務便）'!$R38))*(COLUMNS('計算（業務便）'!$Q$3:$W$3)-1)/(COLUMNS('セット情報(業務便）'!$R36:$S36)-1)),"")</f>
        <v/>
      </c>
      <c r="AC37" s="25" t="str">
        <f ca="1">IFERROR(OFFSET('計算（業務便）'!$Q38,0,(COLUMN()-COLUMN('セット情報(業務便）'!$R38))*(COLUMNS('計算（業務便）'!$Q$3:$W$3)-1)/(COLUMNS('セット情報(業務便）'!$R36:$S36)-1)),"")</f>
        <v/>
      </c>
      <c r="AD37" s="25" t="str">
        <f t="shared" ca="1" si="12"/>
        <v/>
      </c>
      <c r="AE37" s="25" t="str">
        <f t="shared" ca="1" si="0"/>
        <v/>
      </c>
      <c r="AF37" s="25" t="str">
        <f t="shared" ca="1" si="1"/>
        <v/>
      </c>
      <c r="AG37" s="25" t="str">
        <f t="shared" ca="1" si="2"/>
        <v/>
      </c>
      <c r="AH37" s="25" t="str">
        <f t="shared" ca="1" si="3"/>
        <v/>
      </c>
      <c r="AI37" s="25" t="str">
        <f t="shared" ca="1" si="4"/>
        <v/>
      </c>
      <c r="AJ37" s="25" t="str">
        <f t="shared" ca="1" si="5"/>
        <v/>
      </c>
      <c r="AK37" s="25" t="str">
        <f t="shared" ca="1" si="6"/>
        <v/>
      </c>
      <c r="AL37" s="25" t="str">
        <f t="shared" ca="1" si="7"/>
        <v/>
      </c>
      <c r="AM37" s="25" t="str">
        <f t="shared" ca="1" si="8"/>
        <v/>
      </c>
      <c r="AN37" s="25" t="str">
        <f t="shared" ca="1" si="9"/>
        <v/>
      </c>
      <c r="AO37" s="25" t="str">
        <f t="shared" ca="1" si="10"/>
        <v/>
      </c>
    </row>
    <row r="38" spans="1:41" ht="18.75" customHeight="1">
      <c r="A38" s="38">
        <v>36</v>
      </c>
      <c r="B38" s="38" t="str">
        <f>IF(ISBLANK(ID管理番号商品名入力!D38),"",ID管理番号商品名入力!D38)</f>
        <v/>
      </c>
      <c r="C38" s="39" t="str">
        <f>IF(ISBLANK(ID管理番号商品名入力!F38),"",ID管理番号商品名入力!F38)</f>
        <v/>
      </c>
      <c r="D38" s="22" t="str">
        <f>IF(ISBLANK(業務便入力!L39),"",業務便入力!L39)</f>
        <v/>
      </c>
      <c r="E38" s="22" t="str">
        <f>IFERROR(VLOOKUP($D38,配送グループ設定!$A$18:$G$27,6,FALSE),"")</f>
        <v/>
      </c>
      <c r="F38" s="22" t="str">
        <f>IF(ISBLANK(業務便入力!U39),"",業務便入力!U39)</f>
        <v/>
      </c>
      <c r="G38" s="23" t="str">
        <f>IFERROR("※"&amp;VLOOKUP($D38,配送グループ設定!$A$18:$G$27,4,FALSE),"")</f>
        <v/>
      </c>
      <c r="H38" s="24" t="str">
        <f t="shared" si="11"/>
        <v/>
      </c>
      <c r="I38" s="25">
        <v>1</v>
      </c>
      <c r="J38" s="25">
        <v>0</v>
      </c>
      <c r="K38" s="25">
        <v>0</v>
      </c>
      <c r="L38" s="25">
        <v>1</v>
      </c>
      <c r="M38" s="25" t="str">
        <f>IF(ISBLANK(業務便入力!V39),"",業務便入力!V39)</f>
        <v/>
      </c>
      <c r="N38" s="25">
        <v>5</v>
      </c>
      <c r="O38" s="73" t="s">
        <v>354</v>
      </c>
      <c r="P38" s="40" t="str">
        <f>IF(ISBLANK(業務便入力!F39),"",業務便入力!F39)</f>
        <v/>
      </c>
      <c r="Q38" s="25" t="str">
        <f ca="1">IFERROR('計算（業務便）'!Q39,"")</f>
        <v/>
      </c>
      <c r="R38" s="25" t="str">
        <f ca="1">IFERROR(OFFSET('計算（業務便）'!$Q39,0,(COLUMN()-COLUMN('セット情報(業務便）'!$R39))*(COLUMNS('計算（業務便）'!$Q$3:$W$3)-1)/(COLUMNS('セット情報(業務便）'!$R37:$S37)-1)),"")</f>
        <v/>
      </c>
      <c r="S38" s="25" t="str">
        <f ca="1">IFERROR(OFFSET('計算（業務便）'!$Q39,0,(COLUMN()-COLUMN('セット情報(業務便）'!$R39))*(COLUMNS('計算（業務便）'!$Q$3:$W$3)-1)/(COLUMNS('セット情報(業務便）'!$R37:$S37)-1)),"")</f>
        <v/>
      </c>
      <c r="T38" s="25" t="str">
        <f ca="1">IFERROR(OFFSET('計算（業務便）'!$Q39,0,(COLUMN()-COLUMN('セット情報(業務便）'!$R39))*(COLUMNS('計算（業務便）'!$Q$3:$W$3)-1)/(COLUMNS('セット情報(業務便）'!$R37:$S37)-1)),"")</f>
        <v/>
      </c>
      <c r="U38" s="25" t="str">
        <f ca="1">IFERROR(OFFSET('計算（業務便）'!$Q39,0,(COLUMN()-COLUMN('セット情報(業務便）'!$R39))*(COLUMNS('計算（業務便）'!$Q$3:$W$3)-1)/(COLUMNS('セット情報(業務便）'!$R37:$S37)-1)),"")</f>
        <v/>
      </c>
      <c r="V38" s="25" t="str">
        <f ca="1">IFERROR(OFFSET('計算（業務便）'!$Q39,0,(COLUMN()-COLUMN('セット情報(業務便）'!$R39))*(COLUMNS('計算（業務便）'!$Q$3:$W$3)-1)/(COLUMNS('セット情報(業務便）'!$R37:$S37)-1)),"")</f>
        <v/>
      </c>
      <c r="W38" s="25" t="str">
        <f ca="1">IFERROR(OFFSET('計算（業務便）'!$Q39,0,(COLUMN()-COLUMN('セット情報(業務便）'!$R39))*(COLUMNS('計算（業務便）'!$Q$3:$W$3)-1)/(COLUMNS('セット情報(業務便）'!$R37:$S37)-1)),"")</f>
        <v/>
      </c>
      <c r="X38" s="25" t="str">
        <f ca="1">IFERROR(OFFSET('計算（業務便）'!$Q39,0,(COLUMN()-COLUMN('セット情報(業務便）'!$R39))*(COLUMNS('計算（業務便）'!$Q$3:$W$3)-1)/(COLUMNS('セット情報(業務便）'!$R37:$S37)-1)),"")</f>
        <v/>
      </c>
      <c r="Y38" s="25" t="str">
        <f ca="1">IFERROR(OFFSET('計算（業務便）'!$Q39,0,(COLUMN()-COLUMN('セット情報(業務便）'!$R39))*(COLUMNS('計算（業務便）'!$Q$3:$W$3)-1)/(COLUMNS('セット情報(業務便）'!$R37:$S37)-1)),"")</f>
        <v/>
      </c>
      <c r="Z38" s="25" t="str">
        <f ca="1">IFERROR(OFFSET('計算（業務便）'!$Q39,0,(COLUMN()-COLUMN('セット情報(業務便）'!$R39))*(COLUMNS('計算（業務便）'!$Q$3:$W$3)-1)/(COLUMNS('セット情報(業務便）'!$R37:$S37)-1)),"")</f>
        <v/>
      </c>
      <c r="AA38" s="25" t="str">
        <f ca="1">IFERROR(OFFSET('計算（業務便）'!$Q39,0,(COLUMN()-COLUMN('セット情報(業務便）'!$R39))*(COLUMNS('計算（業務便）'!$Q$3:$W$3)-1)/(COLUMNS('セット情報(業務便）'!$R37:$S37)-1)),"")</f>
        <v/>
      </c>
      <c r="AB38" s="25" t="str">
        <f ca="1">IFERROR(OFFSET('計算（業務便）'!$Q39,0,(COLUMN()-COLUMN('セット情報(業務便）'!$R39))*(COLUMNS('計算（業務便）'!$Q$3:$W$3)-1)/(COLUMNS('セット情報(業務便）'!$R37:$S37)-1)),"")</f>
        <v/>
      </c>
      <c r="AC38" s="25" t="str">
        <f ca="1">IFERROR(OFFSET('計算（業務便）'!$Q39,0,(COLUMN()-COLUMN('セット情報(業務便）'!$R39))*(COLUMNS('計算（業務便）'!$Q$3:$W$3)-1)/(COLUMNS('セット情報(業務便）'!$R37:$S37)-1)),"")</f>
        <v/>
      </c>
      <c r="AD38" s="25" t="str">
        <f t="shared" ca="1" si="12"/>
        <v/>
      </c>
      <c r="AE38" s="25" t="str">
        <f t="shared" ca="1" si="0"/>
        <v/>
      </c>
      <c r="AF38" s="25" t="str">
        <f t="shared" ca="1" si="1"/>
        <v/>
      </c>
      <c r="AG38" s="25" t="str">
        <f t="shared" ca="1" si="2"/>
        <v/>
      </c>
      <c r="AH38" s="25" t="str">
        <f t="shared" ca="1" si="3"/>
        <v/>
      </c>
      <c r="AI38" s="25" t="str">
        <f t="shared" ca="1" si="4"/>
        <v/>
      </c>
      <c r="AJ38" s="25" t="str">
        <f t="shared" ca="1" si="5"/>
        <v/>
      </c>
      <c r="AK38" s="25" t="str">
        <f t="shared" ca="1" si="6"/>
        <v/>
      </c>
      <c r="AL38" s="25" t="str">
        <f t="shared" ca="1" si="7"/>
        <v/>
      </c>
      <c r="AM38" s="25" t="str">
        <f t="shared" ca="1" si="8"/>
        <v/>
      </c>
      <c r="AN38" s="25" t="str">
        <f t="shared" ca="1" si="9"/>
        <v/>
      </c>
      <c r="AO38" s="25" t="str">
        <f t="shared" ca="1" si="10"/>
        <v/>
      </c>
    </row>
    <row r="39" spans="1:41" ht="18.75" customHeight="1">
      <c r="A39" s="38">
        <v>37</v>
      </c>
      <c r="B39" s="38" t="str">
        <f>IF(ISBLANK(ID管理番号商品名入力!D39),"",ID管理番号商品名入力!D39)</f>
        <v/>
      </c>
      <c r="C39" s="39" t="str">
        <f>IF(ISBLANK(ID管理番号商品名入力!F39),"",ID管理番号商品名入力!F39)</f>
        <v/>
      </c>
      <c r="D39" s="22" t="str">
        <f>IF(ISBLANK(業務便入力!L40),"",業務便入力!L40)</f>
        <v/>
      </c>
      <c r="E39" s="22" t="str">
        <f>IFERROR(VLOOKUP($D39,配送グループ設定!$A$18:$G$27,6,FALSE),"")</f>
        <v/>
      </c>
      <c r="F39" s="22" t="str">
        <f>IF(ISBLANK(業務便入力!U40),"",業務便入力!U40)</f>
        <v/>
      </c>
      <c r="G39" s="23" t="str">
        <f>IFERROR("※"&amp;VLOOKUP($D39,配送グループ設定!$A$18:$G$27,4,FALSE),"")</f>
        <v/>
      </c>
      <c r="H39" s="24" t="str">
        <f t="shared" si="11"/>
        <v/>
      </c>
      <c r="I39" s="25">
        <v>1</v>
      </c>
      <c r="J39" s="25">
        <v>0</v>
      </c>
      <c r="K39" s="25">
        <v>0</v>
      </c>
      <c r="L39" s="25">
        <v>1</v>
      </c>
      <c r="M39" s="25" t="str">
        <f>IF(ISBLANK(業務便入力!V40),"",業務便入力!V40)</f>
        <v/>
      </c>
      <c r="N39" s="25">
        <v>5</v>
      </c>
      <c r="O39" s="73" t="s">
        <v>354</v>
      </c>
      <c r="P39" s="40" t="str">
        <f>IF(ISBLANK(業務便入力!F40),"",業務便入力!F40)</f>
        <v/>
      </c>
      <c r="Q39" s="25" t="str">
        <f ca="1">IFERROR('計算（業務便）'!Q40,"")</f>
        <v/>
      </c>
      <c r="R39" s="25" t="str">
        <f ca="1">IFERROR(OFFSET('計算（業務便）'!$Q40,0,(COLUMN()-COLUMN('セット情報(業務便）'!$R40))*(COLUMNS('計算（業務便）'!$Q$3:$W$3)-1)/(COLUMNS('セット情報(業務便）'!$R38:$S38)-1)),"")</f>
        <v/>
      </c>
      <c r="S39" s="25" t="str">
        <f ca="1">IFERROR(OFFSET('計算（業務便）'!$Q40,0,(COLUMN()-COLUMN('セット情報(業務便）'!$R40))*(COLUMNS('計算（業務便）'!$Q$3:$W$3)-1)/(COLUMNS('セット情報(業務便）'!$R38:$S38)-1)),"")</f>
        <v/>
      </c>
      <c r="T39" s="25" t="str">
        <f ca="1">IFERROR(OFFSET('計算（業務便）'!$Q40,0,(COLUMN()-COLUMN('セット情報(業務便）'!$R40))*(COLUMNS('計算（業務便）'!$Q$3:$W$3)-1)/(COLUMNS('セット情報(業務便）'!$R38:$S38)-1)),"")</f>
        <v/>
      </c>
      <c r="U39" s="25" t="str">
        <f ca="1">IFERROR(OFFSET('計算（業務便）'!$Q40,0,(COLUMN()-COLUMN('セット情報(業務便）'!$R40))*(COLUMNS('計算（業務便）'!$Q$3:$W$3)-1)/(COLUMNS('セット情報(業務便）'!$R38:$S38)-1)),"")</f>
        <v/>
      </c>
      <c r="V39" s="25" t="str">
        <f ca="1">IFERROR(OFFSET('計算（業務便）'!$Q40,0,(COLUMN()-COLUMN('セット情報(業務便）'!$R40))*(COLUMNS('計算（業務便）'!$Q$3:$W$3)-1)/(COLUMNS('セット情報(業務便）'!$R38:$S38)-1)),"")</f>
        <v/>
      </c>
      <c r="W39" s="25" t="str">
        <f ca="1">IFERROR(OFFSET('計算（業務便）'!$Q40,0,(COLUMN()-COLUMN('セット情報(業務便）'!$R40))*(COLUMNS('計算（業務便）'!$Q$3:$W$3)-1)/(COLUMNS('セット情報(業務便）'!$R38:$S38)-1)),"")</f>
        <v/>
      </c>
      <c r="X39" s="25" t="str">
        <f ca="1">IFERROR(OFFSET('計算（業務便）'!$Q40,0,(COLUMN()-COLUMN('セット情報(業務便）'!$R40))*(COLUMNS('計算（業務便）'!$Q$3:$W$3)-1)/(COLUMNS('セット情報(業務便）'!$R38:$S38)-1)),"")</f>
        <v/>
      </c>
      <c r="Y39" s="25" t="str">
        <f ca="1">IFERROR(OFFSET('計算（業務便）'!$Q40,0,(COLUMN()-COLUMN('セット情報(業務便）'!$R40))*(COLUMNS('計算（業務便）'!$Q$3:$W$3)-1)/(COLUMNS('セット情報(業務便）'!$R38:$S38)-1)),"")</f>
        <v/>
      </c>
      <c r="Z39" s="25" t="str">
        <f ca="1">IFERROR(OFFSET('計算（業務便）'!$Q40,0,(COLUMN()-COLUMN('セット情報(業務便）'!$R40))*(COLUMNS('計算（業務便）'!$Q$3:$W$3)-1)/(COLUMNS('セット情報(業務便）'!$R38:$S38)-1)),"")</f>
        <v/>
      </c>
      <c r="AA39" s="25" t="str">
        <f ca="1">IFERROR(OFFSET('計算（業務便）'!$Q40,0,(COLUMN()-COLUMN('セット情報(業務便）'!$R40))*(COLUMNS('計算（業務便）'!$Q$3:$W$3)-1)/(COLUMNS('セット情報(業務便）'!$R38:$S38)-1)),"")</f>
        <v/>
      </c>
      <c r="AB39" s="25" t="str">
        <f ca="1">IFERROR(OFFSET('計算（業務便）'!$Q40,0,(COLUMN()-COLUMN('セット情報(業務便）'!$R40))*(COLUMNS('計算（業務便）'!$Q$3:$W$3)-1)/(COLUMNS('セット情報(業務便）'!$R38:$S38)-1)),"")</f>
        <v/>
      </c>
      <c r="AC39" s="25" t="str">
        <f ca="1">IFERROR(OFFSET('計算（業務便）'!$Q40,0,(COLUMN()-COLUMN('セット情報(業務便）'!$R40))*(COLUMNS('計算（業務便）'!$Q$3:$W$3)-1)/(COLUMNS('セット情報(業務便）'!$R38:$S38)-1)),"")</f>
        <v/>
      </c>
      <c r="AD39" s="25" t="str">
        <f t="shared" ca="1" si="12"/>
        <v/>
      </c>
      <c r="AE39" s="25" t="str">
        <f t="shared" ca="1" si="0"/>
        <v/>
      </c>
      <c r="AF39" s="25" t="str">
        <f t="shared" ca="1" si="1"/>
        <v/>
      </c>
      <c r="AG39" s="25" t="str">
        <f t="shared" ca="1" si="2"/>
        <v/>
      </c>
      <c r="AH39" s="25" t="str">
        <f t="shared" ca="1" si="3"/>
        <v/>
      </c>
      <c r="AI39" s="25" t="str">
        <f t="shared" ca="1" si="4"/>
        <v/>
      </c>
      <c r="AJ39" s="25" t="str">
        <f t="shared" ca="1" si="5"/>
        <v/>
      </c>
      <c r="AK39" s="25" t="str">
        <f t="shared" ca="1" si="6"/>
        <v/>
      </c>
      <c r="AL39" s="25" t="str">
        <f t="shared" ca="1" si="7"/>
        <v/>
      </c>
      <c r="AM39" s="25" t="str">
        <f t="shared" ca="1" si="8"/>
        <v/>
      </c>
      <c r="AN39" s="25" t="str">
        <f t="shared" ca="1" si="9"/>
        <v/>
      </c>
      <c r="AO39" s="25" t="str">
        <f t="shared" ca="1" si="10"/>
        <v/>
      </c>
    </row>
    <row r="40" spans="1:41" ht="18.75" customHeight="1">
      <c r="A40" s="38">
        <v>38</v>
      </c>
      <c r="B40" s="38" t="str">
        <f>IF(ISBLANK(ID管理番号商品名入力!D40),"",ID管理番号商品名入力!D40)</f>
        <v/>
      </c>
      <c r="C40" s="39" t="str">
        <f>IF(ISBLANK(ID管理番号商品名入力!F40),"",ID管理番号商品名入力!F40)</f>
        <v/>
      </c>
      <c r="D40" s="22" t="str">
        <f>IF(ISBLANK(業務便入力!L41),"",業務便入力!L41)</f>
        <v/>
      </c>
      <c r="E40" s="22" t="str">
        <f>IFERROR(VLOOKUP($D40,配送グループ設定!$A$18:$G$27,6,FALSE),"")</f>
        <v/>
      </c>
      <c r="F40" s="22" t="str">
        <f>IF(ISBLANK(業務便入力!U41),"",業務便入力!U41)</f>
        <v/>
      </c>
      <c r="G40" s="23" t="str">
        <f>IFERROR("※"&amp;VLOOKUP($D40,配送グループ設定!$A$18:$G$27,4,FALSE),"")</f>
        <v/>
      </c>
      <c r="H40" s="24" t="str">
        <f t="shared" si="11"/>
        <v/>
      </c>
      <c r="I40" s="25">
        <v>1</v>
      </c>
      <c r="J40" s="25">
        <v>0</v>
      </c>
      <c r="K40" s="25">
        <v>0</v>
      </c>
      <c r="L40" s="25">
        <v>1</v>
      </c>
      <c r="M40" s="25" t="str">
        <f>IF(ISBLANK(業務便入力!V41),"",業務便入力!V41)</f>
        <v/>
      </c>
      <c r="N40" s="25">
        <v>5</v>
      </c>
      <c r="O40" s="73" t="s">
        <v>354</v>
      </c>
      <c r="P40" s="40" t="str">
        <f>IF(ISBLANK(業務便入力!F41),"",業務便入力!F41)</f>
        <v/>
      </c>
      <c r="Q40" s="25" t="str">
        <f ca="1">IFERROR('計算（業務便）'!Q41,"")</f>
        <v/>
      </c>
      <c r="R40" s="25" t="str">
        <f ca="1">IFERROR(OFFSET('計算（業務便）'!$Q41,0,(COLUMN()-COLUMN('セット情報(業務便）'!$R41))*(COLUMNS('計算（業務便）'!$Q$3:$W$3)-1)/(COLUMNS('セット情報(業務便）'!$R39:$S39)-1)),"")</f>
        <v/>
      </c>
      <c r="S40" s="25" t="str">
        <f ca="1">IFERROR(OFFSET('計算（業務便）'!$Q41,0,(COLUMN()-COLUMN('セット情報(業務便）'!$R41))*(COLUMNS('計算（業務便）'!$Q$3:$W$3)-1)/(COLUMNS('セット情報(業務便）'!$R39:$S39)-1)),"")</f>
        <v/>
      </c>
      <c r="T40" s="25" t="str">
        <f ca="1">IFERROR(OFFSET('計算（業務便）'!$Q41,0,(COLUMN()-COLUMN('セット情報(業務便）'!$R41))*(COLUMNS('計算（業務便）'!$Q$3:$W$3)-1)/(COLUMNS('セット情報(業務便）'!$R39:$S39)-1)),"")</f>
        <v/>
      </c>
      <c r="U40" s="25" t="str">
        <f ca="1">IFERROR(OFFSET('計算（業務便）'!$Q41,0,(COLUMN()-COLUMN('セット情報(業務便）'!$R41))*(COLUMNS('計算（業務便）'!$Q$3:$W$3)-1)/(COLUMNS('セット情報(業務便）'!$R39:$S39)-1)),"")</f>
        <v/>
      </c>
      <c r="V40" s="25" t="str">
        <f ca="1">IFERROR(OFFSET('計算（業務便）'!$Q41,0,(COLUMN()-COLUMN('セット情報(業務便）'!$R41))*(COLUMNS('計算（業務便）'!$Q$3:$W$3)-1)/(COLUMNS('セット情報(業務便）'!$R39:$S39)-1)),"")</f>
        <v/>
      </c>
      <c r="W40" s="25" t="str">
        <f ca="1">IFERROR(OFFSET('計算（業務便）'!$Q41,0,(COLUMN()-COLUMN('セット情報(業務便）'!$R41))*(COLUMNS('計算（業務便）'!$Q$3:$W$3)-1)/(COLUMNS('セット情報(業務便）'!$R39:$S39)-1)),"")</f>
        <v/>
      </c>
      <c r="X40" s="25" t="str">
        <f ca="1">IFERROR(OFFSET('計算（業務便）'!$Q41,0,(COLUMN()-COLUMN('セット情報(業務便）'!$R41))*(COLUMNS('計算（業務便）'!$Q$3:$W$3)-1)/(COLUMNS('セット情報(業務便）'!$R39:$S39)-1)),"")</f>
        <v/>
      </c>
      <c r="Y40" s="25" t="str">
        <f ca="1">IFERROR(OFFSET('計算（業務便）'!$Q41,0,(COLUMN()-COLUMN('セット情報(業務便）'!$R41))*(COLUMNS('計算（業務便）'!$Q$3:$W$3)-1)/(COLUMNS('セット情報(業務便）'!$R39:$S39)-1)),"")</f>
        <v/>
      </c>
      <c r="Z40" s="25" t="str">
        <f ca="1">IFERROR(OFFSET('計算（業務便）'!$Q41,0,(COLUMN()-COLUMN('セット情報(業務便）'!$R41))*(COLUMNS('計算（業務便）'!$Q$3:$W$3)-1)/(COLUMNS('セット情報(業務便）'!$R39:$S39)-1)),"")</f>
        <v/>
      </c>
      <c r="AA40" s="25" t="str">
        <f ca="1">IFERROR(OFFSET('計算（業務便）'!$Q41,0,(COLUMN()-COLUMN('セット情報(業務便）'!$R41))*(COLUMNS('計算（業務便）'!$Q$3:$W$3)-1)/(COLUMNS('セット情報(業務便）'!$R39:$S39)-1)),"")</f>
        <v/>
      </c>
      <c r="AB40" s="25" t="str">
        <f ca="1">IFERROR(OFFSET('計算（業務便）'!$Q41,0,(COLUMN()-COLUMN('セット情報(業務便）'!$R41))*(COLUMNS('計算（業務便）'!$Q$3:$W$3)-1)/(COLUMNS('セット情報(業務便）'!$R39:$S39)-1)),"")</f>
        <v/>
      </c>
      <c r="AC40" s="25" t="str">
        <f ca="1">IFERROR(OFFSET('計算（業務便）'!$Q41,0,(COLUMN()-COLUMN('セット情報(業務便）'!$R41))*(COLUMNS('計算（業務便）'!$Q$3:$W$3)-1)/(COLUMNS('セット情報(業務便）'!$R39:$S39)-1)),"")</f>
        <v/>
      </c>
      <c r="AD40" s="25" t="str">
        <f t="shared" ca="1" si="12"/>
        <v/>
      </c>
      <c r="AE40" s="25" t="str">
        <f t="shared" ca="1" si="0"/>
        <v/>
      </c>
      <c r="AF40" s="25" t="str">
        <f t="shared" ca="1" si="1"/>
        <v/>
      </c>
      <c r="AG40" s="25" t="str">
        <f t="shared" ca="1" si="2"/>
        <v/>
      </c>
      <c r="AH40" s="25" t="str">
        <f t="shared" ca="1" si="3"/>
        <v/>
      </c>
      <c r="AI40" s="25" t="str">
        <f t="shared" ca="1" si="4"/>
        <v/>
      </c>
      <c r="AJ40" s="25" t="str">
        <f t="shared" ca="1" si="5"/>
        <v/>
      </c>
      <c r="AK40" s="25" t="str">
        <f t="shared" ca="1" si="6"/>
        <v/>
      </c>
      <c r="AL40" s="25" t="str">
        <f t="shared" ca="1" si="7"/>
        <v/>
      </c>
      <c r="AM40" s="25" t="str">
        <f t="shared" ca="1" si="8"/>
        <v/>
      </c>
      <c r="AN40" s="25" t="str">
        <f t="shared" ca="1" si="9"/>
        <v/>
      </c>
      <c r="AO40" s="25" t="str">
        <f t="shared" ca="1" si="10"/>
        <v/>
      </c>
    </row>
    <row r="41" spans="1:41" ht="18.75" customHeight="1">
      <c r="A41" s="38">
        <v>39</v>
      </c>
      <c r="B41" s="38" t="str">
        <f>IF(ISBLANK(ID管理番号商品名入力!D41),"",ID管理番号商品名入力!D41)</f>
        <v/>
      </c>
      <c r="C41" s="39" t="str">
        <f>IF(ISBLANK(ID管理番号商品名入力!F41),"",ID管理番号商品名入力!F41)</f>
        <v/>
      </c>
      <c r="D41" s="22" t="str">
        <f>IF(ISBLANK(業務便入力!L42),"",業務便入力!L42)</f>
        <v/>
      </c>
      <c r="E41" s="22" t="str">
        <f>IFERROR(VLOOKUP($D41,配送グループ設定!$A$18:$G$27,6,FALSE),"")</f>
        <v/>
      </c>
      <c r="F41" s="22" t="str">
        <f>IF(ISBLANK(業務便入力!U42),"",業務便入力!U42)</f>
        <v/>
      </c>
      <c r="G41" s="23" t="str">
        <f>IFERROR("※"&amp;VLOOKUP($D41,配送グループ設定!$A$18:$G$27,4,FALSE),"")</f>
        <v/>
      </c>
      <c r="H41" s="24" t="str">
        <f t="shared" si="11"/>
        <v/>
      </c>
      <c r="I41" s="25">
        <v>1</v>
      </c>
      <c r="J41" s="25">
        <v>0</v>
      </c>
      <c r="K41" s="25">
        <v>0</v>
      </c>
      <c r="L41" s="25">
        <v>1</v>
      </c>
      <c r="M41" s="25" t="str">
        <f>IF(ISBLANK(業務便入力!V42),"",業務便入力!V42)</f>
        <v/>
      </c>
      <c r="N41" s="25">
        <v>5</v>
      </c>
      <c r="O41" s="73" t="s">
        <v>354</v>
      </c>
      <c r="P41" s="40" t="str">
        <f>IF(ISBLANK(業務便入力!F42),"",業務便入力!F42)</f>
        <v/>
      </c>
      <c r="Q41" s="25" t="str">
        <f ca="1">IFERROR('計算（業務便）'!Q42,"")</f>
        <v/>
      </c>
      <c r="R41" s="25" t="str">
        <f ca="1">IFERROR(OFFSET('計算（業務便）'!$Q42,0,(COLUMN()-COLUMN('セット情報(業務便）'!$R42))*(COLUMNS('計算（業務便）'!$Q$3:$W$3)-1)/(COLUMNS('セット情報(業務便）'!$R40:$S40)-1)),"")</f>
        <v/>
      </c>
      <c r="S41" s="25" t="str">
        <f ca="1">IFERROR(OFFSET('計算（業務便）'!$Q42,0,(COLUMN()-COLUMN('セット情報(業務便）'!$R42))*(COLUMNS('計算（業務便）'!$Q$3:$W$3)-1)/(COLUMNS('セット情報(業務便）'!$R40:$S40)-1)),"")</f>
        <v/>
      </c>
      <c r="T41" s="25" t="str">
        <f ca="1">IFERROR(OFFSET('計算（業務便）'!$Q42,0,(COLUMN()-COLUMN('セット情報(業務便）'!$R42))*(COLUMNS('計算（業務便）'!$Q$3:$W$3)-1)/(COLUMNS('セット情報(業務便）'!$R40:$S40)-1)),"")</f>
        <v/>
      </c>
      <c r="U41" s="25" t="str">
        <f ca="1">IFERROR(OFFSET('計算（業務便）'!$Q42,0,(COLUMN()-COLUMN('セット情報(業務便）'!$R42))*(COLUMNS('計算（業務便）'!$Q$3:$W$3)-1)/(COLUMNS('セット情報(業務便）'!$R40:$S40)-1)),"")</f>
        <v/>
      </c>
      <c r="V41" s="25" t="str">
        <f ca="1">IFERROR(OFFSET('計算（業務便）'!$Q42,0,(COLUMN()-COLUMN('セット情報(業務便）'!$R42))*(COLUMNS('計算（業務便）'!$Q$3:$W$3)-1)/(COLUMNS('セット情報(業務便）'!$R40:$S40)-1)),"")</f>
        <v/>
      </c>
      <c r="W41" s="25" t="str">
        <f ca="1">IFERROR(OFFSET('計算（業務便）'!$Q42,0,(COLUMN()-COLUMN('セット情報(業務便）'!$R42))*(COLUMNS('計算（業務便）'!$Q$3:$W$3)-1)/(COLUMNS('セット情報(業務便）'!$R40:$S40)-1)),"")</f>
        <v/>
      </c>
      <c r="X41" s="25" t="str">
        <f ca="1">IFERROR(OFFSET('計算（業務便）'!$Q42,0,(COLUMN()-COLUMN('セット情報(業務便）'!$R42))*(COLUMNS('計算（業務便）'!$Q$3:$W$3)-1)/(COLUMNS('セット情報(業務便）'!$R40:$S40)-1)),"")</f>
        <v/>
      </c>
      <c r="Y41" s="25" t="str">
        <f ca="1">IFERROR(OFFSET('計算（業務便）'!$Q42,0,(COLUMN()-COLUMN('セット情報(業務便）'!$R42))*(COLUMNS('計算（業務便）'!$Q$3:$W$3)-1)/(COLUMNS('セット情報(業務便）'!$R40:$S40)-1)),"")</f>
        <v/>
      </c>
      <c r="Z41" s="25" t="str">
        <f ca="1">IFERROR(OFFSET('計算（業務便）'!$Q42,0,(COLUMN()-COLUMN('セット情報(業務便）'!$R42))*(COLUMNS('計算（業務便）'!$Q$3:$W$3)-1)/(COLUMNS('セット情報(業務便）'!$R40:$S40)-1)),"")</f>
        <v/>
      </c>
      <c r="AA41" s="25" t="str">
        <f ca="1">IFERROR(OFFSET('計算（業務便）'!$Q42,0,(COLUMN()-COLUMN('セット情報(業務便）'!$R42))*(COLUMNS('計算（業務便）'!$Q$3:$W$3)-1)/(COLUMNS('セット情報(業務便）'!$R40:$S40)-1)),"")</f>
        <v/>
      </c>
      <c r="AB41" s="25" t="str">
        <f ca="1">IFERROR(OFFSET('計算（業務便）'!$Q42,0,(COLUMN()-COLUMN('セット情報(業務便）'!$R42))*(COLUMNS('計算（業務便）'!$Q$3:$W$3)-1)/(COLUMNS('セット情報(業務便）'!$R40:$S40)-1)),"")</f>
        <v/>
      </c>
      <c r="AC41" s="25" t="str">
        <f ca="1">IFERROR(OFFSET('計算（業務便）'!$Q42,0,(COLUMN()-COLUMN('セット情報(業務便）'!$R42))*(COLUMNS('計算（業務便）'!$Q$3:$W$3)-1)/(COLUMNS('セット情報(業務便）'!$R40:$S40)-1)),"")</f>
        <v/>
      </c>
      <c r="AD41" s="25" t="str">
        <f t="shared" ca="1" si="12"/>
        <v/>
      </c>
      <c r="AE41" s="25" t="str">
        <f t="shared" ca="1" si="0"/>
        <v/>
      </c>
      <c r="AF41" s="25" t="str">
        <f t="shared" ca="1" si="1"/>
        <v/>
      </c>
      <c r="AG41" s="25" t="str">
        <f t="shared" ca="1" si="2"/>
        <v/>
      </c>
      <c r="AH41" s="25" t="str">
        <f t="shared" ca="1" si="3"/>
        <v/>
      </c>
      <c r="AI41" s="25" t="str">
        <f t="shared" ca="1" si="4"/>
        <v/>
      </c>
      <c r="AJ41" s="25" t="str">
        <f t="shared" ca="1" si="5"/>
        <v/>
      </c>
      <c r="AK41" s="25" t="str">
        <f t="shared" ca="1" si="6"/>
        <v/>
      </c>
      <c r="AL41" s="25" t="str">
        <f t="shared" ca="1" si="7"/>
        <v/>
      </c>
      <c r="AM41" s="25" t="str">
        <f t="shared" ca="1" si="8"/>
        <v/>
      </c>
      <c r="AN41" s="25" t="str">
        <f t="shared" ca="1" si="9"/>
        <v/>
      </c>
      <c r="AO41" s="25" t="str">
        <f t="shared" ca="1" si="10"/>
        <v/>
      </c>
    </row>
    <row r="42" spans="1:41" ht="18.75" customHeight="1">
      <c r="A42" s="38">
        <v>40</v>
      </c>
      <c r="B42" s="38" t="str">
        <f>IF(ISBLANK(ID管理番号商品名入力!D42),"",ID管理番号商品名入力!D42)</f>
        <v/>
      </c>
      <c r="C42" s="39" t="str">
        <f>IF(ISBLANK(ID管理番号商品名入力!F42),"",ID管理番号商品名入力!F42)</f>
        <v/>
      </c>
      <c r="D42" s="22" t="str">
        <f>IF(ISBLANK(業務便入力!L43),"",業務便入力!L43)</f>
        <v/>
      </c>
      <c r="E42" s="22" t="str">
        <f>IFERROR(VLOOKUP($D42,配送グループ設定!$A$18:$G$27,6,FALSE),"")</f>
        <v/>
      </c>
      <c r="F42" s="22" t="str">
        <f>IF(ISBLANK(業務便入力!U43),"",業務便入力!U43)</f>
        <v/>
      </c>
      <c r="G42" s="23" t="str">
        <f>IFERROR("※"&amp;VLOOKUP($D42,配送グループ設定!$A$18:$G$27,4,FALSE),"")</f>
        <v/>
      </c>
      <c r="H42" s="24" t="str">
        <f t="shared" si="11"/>
        <v/>
      </c>
      <c r="I42" s="25">
        <v>1</v>
      </c>
      <c r="J42" s="25">
        <v>0</v>
      </c>
      <c r="K42" s="25">
        <v>0</v>
      </c>
      <c r="L42" s="25">
        <v>1</v>
      </c>
      <c r="M42" s="25" t="str">
        <f>IF(ISBLANK(業務便入力!V43),"",業務便入力!V43)</f>
        <v/>
      </c>
      <c r="N42" s="25">
        <v>5</v>
      </c>
      <c r="O42" s="73" t="s">
        <v>354</v>
      </c>
      <c r="P42" s="40" t="str">
        <f>IF(ISBLANK(業務便入力!F43),"",業務便入力!F43)</f>
        <v/>
      </c>
      <c r="Q42" s="25" t="str">
        <f ca="1">IFERROR('計算（業務便）'!Q43,"")</f>
        <v/>
      </c>
      <c r="R42" s="25" t="str">
        <f ca="1">IFERROR(OFFSET('計算（業務便）'!$Q43,0,(COLUMN()-COLUMN('セット情報(業務便）'!$R43))*(COLUMNS('計算（業務便）'!$Q$3:$W$3)-1)/(COLUMNS('セット情報(業務便）'!$R41:$S41)-1)),"")</f>
        <v/>
      </c>
      <c r="S42" s="25" t="str">
        <f ca="1">IFERROR(OFFSET('計算（業務便）'!$Q43,0,(COLUMN()-COLUMN('セット情報(業務便）'!$R43))*(COLUMNS('計算（業務便）'!$Q$3:$W$3)-1)/(COLUMNS('セット情報(業務便）'!$R41:$S41)-1)),"")</f>
        <v/>
      </c>
      <c r="T42" s="25" t="str">
        <f ca="1">IFERROR(OFFSET('計算（業務便）'!$Q43,0,(COLUMN()-COLUMN('セット情報(業務便）'!$R43))*(COLUMNS('計算（業務便）'!$Q$3:$W$3)-1)/(COLUMNS('セット情報(業務便）'!$R41:$S41)-1)),"")</f>
        <v/>
      </c>
      <c r="U42" s="25" t="str">
        <f ca="1">IFERROR(OFFSET('計算（業務便）'!$Q43,0,(COLUMN()-COLUMN('セット情報(業務便）'!$R43))*(COLUMNS('計算（業務便）'!$Q$3:$W$3)-1)/(COLUMNS('セット情報(業務便）'!$R41:$S41)-1)),"")</f>
        <v/>
      </c>
      <c r="V42" s="25" t="str">
        <f ca="1">IFERROR(OFFSET('計算（業務便）'!$Q43,0,(COLUMN()-COLUMN('セット情報(業務便）'!$R43))*(COLUMNS('計算（業務便）'!$Q$3:$W$3)-1)/(COLUMNS('セット情報(業務便）'!$R41:$S41)-1)),"")</f>
        <v/>
      </c>
      <c r="W42" s="25" t="str">
        <f ca="1">IFERROR(OFFSET('計算（業務便）'!$Q43,0,(COLUMN()-COLUMN('セット情報(業務便）'!$R43))*(COLUMNS('計算（業務便）'!$Q$3:$W$3)-1)/(COLUMNS('セット情報(業務便）'!$R41:$S41)-1)),"")</f>
        <v/>
      </c>
      <c r="X42" s="25" t="str">
        <f ca="1">IFERROR(OFFSET('計算（業務便）'!$Q43,0,(COLUMN()-COLUMN('セット情報(業務便）'!$R43))*(COLUMNS('計算（業務便）'!$Q$3:$W$3)-1)/(COLUMNS('セット情報(業務便）'!$R41:$S41)-1)),"")</f>
        <v/>
      </c>
      <c r="Y42" s="25" t="str">
        <f ca="1">IFERROR(OFFSET('計算（業務便）'!$Q43,0,(COLUMN()-COLUMN('セット情報(業務便）'!$R43))*(COLUMNS('計算（業務便）'!$Q$3:$W$3)-1)/(COLUMNS('セット情報(業務便）'!$R41:$S41)-1)),"")</f>
        <v/>
      </c>
      <c r="Z42" s="25" t="str">
        <f ca="1">IFERROR(OFFSET('計算（業務便）'!$Q43,0,(COLUMN()-COLUMN('セット情報(業務便）'!$R43))*(COLUMNS('計算（業務便）'!$Q$3:$W$3)-1)/(COLUMNS('セット情報(業務便）'!$R41:$S41)-1)),"")</f>
        <v/>
      </c>
      <c r="AA42" s="25" t="str">
        <f ca="1">IFERROR(OFFSET('計算（業務便）'!$Q43,0,(COLUMN()-COLUMN('セット情報(業務便）'!$R43))*(COLUMNS('計算（業務便）'!$Q$3:$W$3)-1)/(COLUMNS('セット情報(業務便）'!$R41:$S41)-1)),"")</f>
        <v/>
      </c>
      <c r="AB42" s="25" t="str">
        <f ca="1">IFERROR(OFFSET('計算（業務便）'!$Q43,0,(COLUMN()-COLUMN('セット情報(業務便）'!$R43))*(COLUMNS('計算（業務便）'!$Q$3:$W$3)-1)/(COLUMNS('セット情報(業務便）'!$R41:$S41)-1)),"")</f>
        <v/>
      </c>
      <c r="AC42" s="25" t="str">
        <f ca="1">IFERROR(OFFSET('計算（業務便）'!$Q43,0,(COLUMN()-COLUMN('セット情報(業務便）'!$R43))*(COLUMNS('計算（業務便）'!$Q$3:$W$3)-1)/(COLUMNS('セット情報(業務便）'!$R41:$S41)-1)),"")</f>
        <v/>
      </c>
      <c r="AD42" s="25" t="str">
        <f t="shared" ca="1" si="12"/>
        <v/>
      </c>
      <c r="AE42" s="25" t="str">
        <f t="shared" ca="1" si="0"/>
        <v/>
      </c>
      <c r="AF42" s="25" t="str">
        <f t="shared" ca="1" si="1"/>
        <v/>
      </c>
      <c r="AG42" s="25" t="str">
        <f t="shared" ca="1" si="2"/>
        <v/>
      </c>
      <c r="AH42" s="25" t="str">
        <f t="shared" ca="1" si="3"/>
        <v/>
      </c>
      <c r="AI42" s="25" t="str">
        <f t="shared" ca="1" si="4"/>
        <v/>
      </c>
      <c r="AJ42" s="25" t="str">
        <f t="shared" ca="1" si="5"/>
        <v/>
      </c>
      <c r="AK42" s="25" t="str">
        <f t="shared" ca="1" si="6"/>
        <v/>
      </c>
      <c r="AL42" s="25" t="str">
        <f t="shared" ca="1" si="7"/>
        <v/>
      </c>
      <c r="AM42" s="25" t="str">
        <f t="shared" ca="1" si="8"/>
        <v/>
      </c>
      <c r="AN42" s="25" t="str">
        <f t="shared" ca="1" si="9"/>
        <v/>
      </c>
      <c r="AO42" s="25" t="str">
        <f t="shared" ca="1" si="10"/>
        <v/>
      </c>
    </row>
    <row r="43" spans="1:41" ht="18.75" customHeight="1">
      <c r="A43" s="38">
        <v>41</v>
      </c>
      <c r="B43" s="38" t="str">
        <f>IF(ISBLANK(ID管理番号商品名入力!D43),"",ID管理番号商品名入力!D43)</f>
        <v/>
      </c>
      <c r="C43" s="39" t="str">
        <f>IF(ISBLANK(ID管理番号商品名入力!F43),"",ID管理番号商品名入力!F43)</f>
        <v/>
      </c>
      <c r="D43" s="22" t="str">
        <f>IF(ISBLANK(業務便入力!L44),"",業務便入力!L44)</f>
        <v/>
      </c>
      <c r="E43" s="22" t="str">
        <f>IFERROR(VLOOKUP($D43,配送グループ設定!$A$18:$G$27,6,FALSE),"")</f>
        <v/>
      </c>
      <c r="F43" s="22" t="str">
        <f>IF(ISBLANK(業務便入力!U44),"",業務便入力!U44)</f>
        <v/>
      </c>
      <c r="G43" s="23" t="str">
        <f>IFERROR("※"&amp;VLOOKUP($D43,配送グループ設定!$A$18:$G$27,4,FALSE),"")</f>
        <v/>
      </c>
      <c r="H43" s="24" t="str">
        <f t="shared" si="11"/>
        <v/>
      </c>
      <c r="I43" s="25">
        <v>1</v>
      </c>
      <c r="J43" s="25">
        <v>0</v>
      </c>
      <c r="K43" s="25">
        <v>0</v>
      </c>
      <c r="L43" s="25">
        <v>1</v>
      </c>
      <c r="M43" s="25" t="str">
        <f>IF(ISBLANK(業務便入力!V44),"",業務便入力!V44)</f>
        <v/>
      </c>
      <c r="N43" s="25">
        <v>5</v>
      </c>
      <c r="O43" s="73" t="s">
        <v>354</v>
      </c>
      <c r="P43" s="40" t="str">
        <f>IF(ISBLANK(業務便入力!F44),"",業務便入力!F44)</f>
        <v/>
      </c>
      <c r="Q43" s="25" t="str">
        <f ca="1">IFERROR('計算（業務便）'!Q44,"")</f>
        <v/>
      </c>
      <c r="R43" s="25" t="str">
        <f ca="1">IFERROR(OFFSET('計算（業務便）'!$Q44,0,(COLUMN()-COLUMN('セット情報(業務便）'!$R44))*(COLUMNS('計算（業務便）'!$Q$3:$W$3)-1)/(COLUMNS('セット情報(業務便）'!$R42:$S42)-1)),"")</f>
        <v/>
      </c>
      <c r="S43" s="25" t="str">
        <f ca="1">IFERROR(OFFSET('計算（業務便）'!$Q44,0,(COLUMN()-COLUMN('セット情報(業務便）'!$R44))*(COLUMNS('計算（業務便）'!$Q$3:$W$3)-1)/(COLUMNS('セット情報(業務便）'!$R42:$S42)-1)),"")</f>
        <v/>
      </c>
      <c r="T43" s="25" t="str">
        <f ca="1">IFERROR(OFFSET('計算（業務便）'!$Q44,0,(COLUMN()-COLUMN('セット情報(業務便）'!$R44))*(COLUMNS('計算（業務便）'!$Q$3:$W$3)-1)/(COLUMNS('セット情報(業務便）'!$R42:$S42)-1)),"")</f>
        <v/>
      </c>
      <c r="U43" s="25" t="str">
        <f ca="1">IFERROR(OFFSET('計算（業務便）'!$Q44,0,(COLUMN()-COLUMN('セット情報(業務便）'!$R44))*(COLUMNS('計算（業務便）'!$Q$3:$W$3)-1)/(COLUMNS('セット情報(業務便）'!$R42:$S42)-1)),"")</f>
        <v/>
      </c>
      <c r="V43" s="25" t="str">
        <f ca="1">IFERROR(OFFSET('計算（業務便）'!$Q44,0,(COLUMN()-COLUMN('セット情報(業務便）'!$R44))*(COLUMNS('計算（業務便）'!$Q$3:$W$3)-1)/(COLUMNS('セット情報(業務便）'!$R42:$S42)-1)),"")</f>
        <v/>
      </c>
      <c r="W43" s="25" t="str">
        <f ca="1">IFERROR(OFFSET('計算（業務便）'!$Q44,0,(COLUMN()-COLUMN('セット情報(業務便）'!$R44))*(COLUMNS('計算（業務便）'!$Q$3:$W$3)-1)/(COLUMNS('セット情報(業務便）'!$R42:$S42)-1)),"")</f>
        <v/>
      </c>
      <c r="X43" s="25" t="str">
        <f ca="1">IFERROR(OFFSET('計算（業務便）'!$Q44,0,(COLUMN()-COLUMN('セット情報(業務便）'!$R44))*(COLUMNS('計算（業務便）'!$Q$3:$W$3)-1)/(COLUMNS('セット情報(業務便）'!$R42:$S42)-1)),"")</f>
        <v/>
      </c>
      <c r="Y43" s="25" t="str">
        <f ca="1">IFERROR(OFFSET('計算（業務便）'!$Q44,0,(COLUMN()-COLUMN('セット情報(業務便）'!$R44))*(COLUMNS('計算（業務便）'!$Q$3:$W$3)-1)/(COLUMNS('セット情報(業務便）'!$R42:$S42)-1)),"")</f>
        <v/>
      </c>
      <c r="Z43" s="25" t="str">
        <f ca="1">IFERROR(OFFSET('計算（業務便）'!$Q44,0,(COLUMN()-COLUMN('セット情報(業務便）'!$R44))*(COLUMNS('計算（業務便）'!$Q$3:$W$3)-1)/(COLUMNS('セット情報(業務便）'!$R42:$S42)-1)),"")</f>
        <v/>
      </c>
      <c r="AA43" s="25" t="str">
        <f ca="1">IFERROR(OFFSET('計算（業務便）'!$Q44,0,(COLUMN()-COLUMN('セット情報(業務便）'!$R44))*(COLUMNS('計算（業務便）'!$Q$3:$W$3)-1)/(COLUMNS('セット情報(業務便）'!$R42:$S42)-1)),"")</f>
        <v/>
      </c>
      <c r="AB43" s="25" t="str">
        <f ca="1">IFERROR(OFFSET('計算（業務便）'!$Q44,0,(COLUMN()-COLUMN('セット情報(業務便）'!$R44))*(COLUMNS('計算（業務便）'!$Q$3:$W$3)-1)/(COLUMNS('セット情報(業務便）'!$R42:$S42)-1)),"")</f>
        <v/>
      </c>
      <c r="AC43" s="25" t="str">
        <f ca="1">IFERROR(OFFSET('計算（業務便）'!$Q44,0,(COLUMN()-COLUMN('セット情報(業務便）'!$R44))*(COLUMNS('計算（業務便）'!$Q$3:$W$3)-1)/(COLUMNS('セット情報(業務便）'!$R42:$S42)-1)),"")</f>
        <v/>
      </c>
      <c r="AD43" s="25" t="str">
        <f t="shared" ca="1" si="12"/>
        <v/>
      </c>
      <c r="AE43" s="25" t="str">
        <f t="shared" ca="1" si="0"/>
        <v/>
      </c>
      <c r="AF43" s="25" t="str">
        <f t="shared" ca="1" si="1"/>
        <v/>
      </c>
      <c r="AG43" s="25" t="str">
        <f t="shared" ca="1" si="2"/>
        <v/>
      </c>
      <c r="AH43" s="25" t="str">
        <f t="shared" ca="1" si="3"/>
        <v/>
      </c>
      <c r="AI43" s="25" t="str">
        <f t="shared" ca="1" si="4"/>
        <v/>
      </c>
      <c r="AJ43" s="25" t="str">
        <f t="shared" ca="1" si="5"/>
        <v/>
      </c>
      <c r="AK43" s="25" t="str">
        <f t="shared" ca="1" si="6"/>
        <v/>
      </c>
      <c r="AL43" s="25" t="str">
        <f t="shared" ca="1" si="7"/>
        <v/>
      </c>
      <c r="AM43" s="25" t="str">
        <f t="shared" ca="1" si="8"/>
        <v/>
      </c>
      <c r="AN43" s="25" t="str">
        <f t="shared" ca="1" si="9"/>
        <v/>
      </c>
      <c r="AO43" s="25" t="str">
        <f t="shared" ca="1" si="10"/>
        <v/>
      </c>
    </row>
    <row r="44" spans="1:41" ht="18.75" customHeight="1">
      <c r="A44" s="38">
        <v>42</v>
      </c>
      <c r="B44" s="38" t="str">
        <f>IF(ISBLANK(ID管理番号商品名入力!D44),"",ID管理番号商品名入力!D44)</f>
        <v/>
      </c>
      <c r="C44" s="39" t="str">
        <f>IF(ISBLANK(ID管理番号商品名入力!F44),"",ID管理番号商品名入力!F44)</f>
        <v/>
      </c>
      <c r="D44" s="22" t="str">
        <f>IF(ISBLANK(業務便入力!L45),"",業務便入力!L45)</f>
        <v/>
      </c>
      <c r="E44" s="22" t="str">
        <f>IFERROR(VLOOKUP($D44,配送グループ設定!$A$18:$G$27,6,FALSE),"")</f>
        <v/>
      </c>
      <c r="F44" s="22" t="str">
        <f>IF(ISBLANK(業務便入力!U45),"",業務便入力!U45)</f>
        <v/>
      </c>
      <c r="G44" s="23" t="str">
        <f>IFERROR("※"&amp;VLOOKUP($D44,配送グループ設定!$A$18:$G$27,4,FALSE),"")</f>
        <v/>
      </c>
      <c r="H44" s="24" t="str">
        <f t="shared" si="11"/>
        <v/>
      </c>
      <c r="I44" s="25">
        <v>1</v>
      </c>
      <c r="J44" s="25">
        <v>0</v>
      </c>
      <c r="K44" s="25">
        <v>0</v>
      </c>
      <c r="L44" s="25">
        <v>1</v>
      </c>
      <c r="M44" s="25" t="str">
        <f>IF(ISBLANK(業務便入力!V45),"",業務便入力!V45)</f>
        <v/>
      </c>
      <c r="N44" s="25">
        <v>5</v>
      </c>
      <c r="O44" s="73" t="s">
        <v>354</v>
      </c>
      <c r="P44" s="40" t="str">
        <f>IF(ISBLANK(業務便入力!F45),"",業務便入力!F45)</f>
        <v/>
      </c>
      <c r="Q44" s="25" t="str">
        <f ca="1">IFERROR('計算（業務便）'!Q45,"")</f>
        <v/>
      </c>
      <c r="R44" s="25" t="str">
        <f ca="1">IFERROR(OFFSET('計算（業務便）'!$Q45,0,(COLUMN()-COLUMN('セット情報(業務便）'!$R45))*(COLUMNS('計算（業務便）'!$Q$3:$W$3)-1)/(COLUMNS('セット情報(業務便）'!$R43:$S43)-1)),"")</f>
        <v/>
      </c>
      <c r="S44" s="25" t="str">
        <f ca="1">IFERROR(OFFSET('計算（業務便）'!$Q45,0,(COLUMN()-COLUMN('セット情報(業務便）'!$R45))*(COLUMNS('計算（業務便）'!$Q$3:$W$3)-1)/(COLUMNS('セット情報(業務便）'!$R43:$S43)-1)),"")</f>
        <v/>
      </c>
      <c r="T44" s="25" t="str">
        <f ca="1">IFERROR(OFFSET('計算（業務便）'!$Q45,0,(COLUMN()-COLUMN('セット情報(業務便）'!$R45))*(COLUMNS('計算（業務便）'!$Q$3:$W$3)-1)/(COLUMNS('セット情報(業務便）'!$R43:$S43)-1)),"")</f>
        <v/>
      </c>
      <c r="U44" s="25" t="str">
        <f ca="1">IFERROR(OFFSET('計算（業務便）'!$Q45,0,(COLUMN()-COLUMN('セット情報(業務便）'!$R45))*(COLUMNS('計算（業務便）'!$Q$3:$W$3)-1)/(COLUMNS('セット情報(業務便）'!$R43:$S43)-1)),"")</f>
        <v/>
      </c>
      <c r="V44" s="25" t="str">
        <f ca="1">IFERROR(OFFSET('計算（業務便）'!$Q45,0,(COLUMN()-COLUMN('セット情報(業務便）'!$R45))*(COLUMNS('計算（業務便）'!$Q$3:$W$3)-1)/(COLUMNS('セット情報(業務便）'!$R43:$S43)-1)),"")</f>
        <v/>
      </c>
      <c r="W44" s="25" t="str">
        <f ca="1">IFERROR(OFFSET('計算（業務便）'!$Q45,0,(COLUMN()-COLUMN('セット情報(業務便）'!$R45))*(COLUMNS('計算（業務便）'!$Q$3:$W$3)-1)/(COLUMNS('セット情報(業務便）'!$R43:$S43)-1)),"")</f>
        <v/>
      </c>
      <c r="X44" s="25" t="str">
        <f ca="1">IFERROR(OFFSET('計算（業務便）'!$Q45,0,(COLUMN()-COLUMN('セット情報(業務便）'!$R45))*(COLUMNS('計算（業務便）'!$Q$3:$W$3)-1)/(COLUMNS('セット情報(業務便）'!$R43:$S43)-1)),"")</f>
        <v/>
      </c>
      <c r="Y44" s="25" t="str">
        <f ca="1">IFERROR(OFFSET('計算（業務便）'!$Q45,0,(COLUMN()-COLUMN('セット情報(業務便）'!$R45))*(COLUMNS('計算（業務便）'!$Q$3:$W$3)-1)/(COLUMNS('セット情報(業務便）'!$R43:$S43)-1)),"")</f>
        <v/>
      </c>
      <c r="Z44" s="25" t="str">
        <f ca="1">IFERROR(OFFSET('計算（業務便）'!$Q45,0,(COLUMN()-COLUMN('セット情報(業務便）'!$R45))*(COLUMNS('計算（業務便）'!$Q$3:$W$3)-1)/(COLUMNS('セット情報(業務便）'!$R43:$S43)-1)),"")</f>
        <v/>
      </c>
      <c r="AA44" s="25" t="str">
        <f ca="1">IFERROR(OFFSET('計算（業務便）'!$Q45,0,(COLUMN()-COLUMN('セット情報(業務便）'!$R45))*(COLUMNS('計算（業務便）'!$Q$3:$W$3)-1)/(COLUMNS('セット情報(業務便）'!$R43:$S43)-1)),"")</f>
        <v/>
      </c>
      <c r="AB44" s="25" t="str">
        <f ca="1">IFERROR(OFFSET('計算（業務便）'!$Q45,0,(COLUMN()-COLUMN('セット情報(業務便）'!$R45))*(COLUMNS('計算（業務便）'!$Q$3:$W$3)-1)/(COLUMNS('セット情報(業務便）'!$R43:$S43)-1)),"")</f>
        <v/>
      </c>
      <c r="AC44" s="25" t="str">
        <f ca="1">IFERROR(OFFSET('計算（業務便）'!$Q45,0,(COLUMN()-COLUMN('セット情報(業務便）'!$R45))*(COLUMNS('計算（業務便）'!$Q$3:$W$3)-1)/(COLUMNS('セット情報(業務便）'!$R43:$S43)-1)),"")</f>
        <v/>
      </c>
      <c r="AD44" s="25" t="str">
        <f t="shared" ca="1" si="12"/>
        <v/>
      </c>
      <c r="AE44" s="25" t="str">
        <f t="shared" ca="1" si="0"/>
        <v/>
      </c>
      <c r="AF44" s="25" t="str">
        <f t="shared" ca="1" si="1"/>
        <v/>
      </c>
      <c r="AG44" s="25" t="str">
        <f t="shared" ca="1" si="2"/>
        <v/>
      </c>
      <c r="AH44" s="25" t="str">
        <f t="shared" ca="1" si="3"/>
        <v/>
      </c>
      <c r="AI44" s="25" t="str">
        <f t="shared" ca="1" si="4"/>
        <v/>
      </c>
      <c r="AJ44" s="25" t="str">
        <f t="shared" ca="1" si="5"/>
        <v/>
      </c>
      <c r="AK44" s="25" t="str">
        <f t="shared" ca="1" si="6"/>
        <v/>
      </c>
      <c r="AL44" s="25" t="str">
        <f t="shared" ca="1" si="7"/>
        <v/>
      </c>
      <c r="AM44" s="25" t="str">
        <f t="shared" ca="1" si="8"/>
        <v/>
      </c>
      <c r="AN44" s="25" t="str">
        <f t="shared" ca="1" si="9"/>
        <v/>
      </c>
      <c r="AO44" s="25" t="str">
        <f t="shared" ca="1" si="10"/>
        <v/>
      </c>
    </row>
    <row r="45" spans="1:41" ht="18.75" customHeight="1">
      <c r="A45" s="38">
        <v>43</v>
      </c>
      <c r="B45" s="38" t="str">
        <f>IF(ISBLANK(ID管理番号商品名入力!D45),"",ID管理番号商品名入力!D45)</f>
        <v/>
      </c>
      <c r="C45" s="39" t="str">
        <f>IF(ISBLANK(ID管理番号商品名入力!F45),"",ID管理番号商品名入力!F45)</f>
        <v/>
      </c>
      <c r="D45" s="22" t="str">
        <f>IF(ISBLANK(業務便入力!L46),"",業務便入力!L46)</f>
        <v/>
      </c>
      <c r="E45" s="22" t="str">
        <f>IFERROR(VLOOKUP($D45,配送グループ設定!$A$18:$G$27,6,FALSE),"")</f>
        <v/>
      </c>
      <c r="F45" s="22" t="str">
        <f>IF(ISBLANK(業務便入力!U46),"",業務便入力!U46)</f>
        <v/>
      </c>
      <c r="G45" s="23" t="str">
        <f>IFERROR("※"&amp;VLOOKUP($D45,配送グループ設定!$A$18:$G$27,4,FALSE),"")</f>
        <v/>
      </c>
      <c r="H45" s="24" t="str">
        <f t="shared" si="11"/>
        <v/>
      </c>
      <c r="I45" s="25">
        <v>1</v>
      </c>
      <c r="J45" s="25">
        <v>0</v>
      </c>
      <c r="K45" s="25">
        <v>0</v>
      </c>
      <c r="L45" s="25">
        <v>1</v>
      </c>
      <c r="M45" s="25" t="str">
        <f>IF(ISBLANK(業務便入力!V46),"",業務便入力!V46)</f>
        <v/>
      </c>
      <c r="N45" s="25">
        <v>5</v>
      </c>
      <c r="O45" s="73" t="s">
        <v>354</v>
      </c>
      <c r="P45" s="40" t="str">
        <f>IF(ISBLANK(業務便入力!F46),"",業務便入力!F46)</f>
        <v/>
      </c>
      <c r="Q45" s="25" t="str">
        <f ca="1">IFERROR('計算（業務便）'!Q46,"")</f>
        <v/>
      </c>
      <c r="R45" s="25" t="str">
        <f ca="1">IFERROR(OFFSET('計算（業務便）'!$Q46,0,(COLUMN()-COLUMN('セット情報(業務便）'!$R46))*(COLUMNS('計算（業務便）'!$Q$3:$W$3)-1)/(COLUMNS('セット情報(業務便）'!$R44:$S44)-1)),"")</f>
        <v/>
      </c>
      <c r="S45" s="25" t="str">
        <f ca="1">IFERROR(OFFSET('計算（業務便）'!$Q46,0,(COLUMN()-COLUMN('セット情報(業務便）'!$R46))*(COLUMNS('計算（業務便）'!$Q$3:$W$3)-1)/(COLUMNS('セット情報(業務便）'!$R44:$S44)-1)),"")</f>
        <v/>
      </c>
      <c r="T45" s="25" t="str">
        <f ca="1">IFERROR(OFFSET('計算（業務便）'!$Q46,0,(COLUMN()-COLUMN('セット情報(業務便）'!$R46))*(COLUMNS('計算（業務便）'!$Q$3:$W$3)-1)/(COLUMNS('セット情報(業務便）'!$R44:$S44)-1)),"")</f>
        <v/>
      </c>
      <c r="U45" s="25" t="str">
        <f ca="1">IFERROR(OFFSET('計算（業務便）'!$Q46,0,(COLUMN()-COLUMN('セット情報(業務便）'!$R46))*(COLUMNS('計算（業務便）'!$Q$3:$W$3)-1)/(COLUMNS('セット情報(業務便）'!$R44:$S44)-1)),"")</f>
        <v/>
      </c>
      <c r="V45" s="25" t="str">
        <f ca="1">IFERROR(OFFSET('計算（業務便）'!$Q46,0,(COLUMN()-COLUMN('セット情報(業務便）'!$R46))*(COLUMNS('計算（業務便）'!$Q$3:$W$3)-1)/(COLUMNS('セット情報(業務便）'!$R44:$S44)-1)),"")</f>
        <v/>
      </c>
      <c r="W45" s="25" t="str">
        <f ca="1">IFERROR(OFFSET('計算（業務便）'!$Q46,0,(COLUMN()-COLUMN('セット情報(業務便）'!$R46))*(COLUMNS('計算（業務便）'!$Q$3:$W$3)-1)/(COLUMNS('セット情報(業務便）'!$R44:$S44)-1)),"")</f>
        <v/>
      </c>
      <c r="X45" s="25" t="str">
        <f ca="1">IFERROR(OFFSET('計算（業務便）'!$Q46,0,(COLUMN()-COLUMN('セット情報(業務便）'!$R46))*(COLUMNS('計算（業務便）'!$Q$3:$W$3)-1)/(COLUMNS('セット情報(業務便）'!$R44:$S44)-1)),"")</f>
        <v/>
      </c>
      <c r="Y45" s="25" t="str">
        <f ca="1">IFERROR(OFFSET('計算（業務便）'!$Q46,0,(COLUMN()-COLUMN('セット情報(業務便）'!$R46))*(COLUMNS('計算（業務便）'!$Q$3:$W$3)-1)/(COLUMNS('セット情報(業務便）'!$R44:$S44)-1)),"")</f>
        <v/>
      </c>
      <c r="Z45" s="25" t="str">
        <f ca="1">IFERROR(OFFSET('計算（業務便）'!$Q46,0,(COLUMN()-COLUMN('セット情報(業務便）'!$R46))*(COLUMNS('計算（業務便）'!$Q$3:$W$3)-1)/(COLUMNS('セット情報(業務便）'!$R44:$S44)-1)),"")</f>
        <v/>
      </c>
      <c r="AA45" s="25" t="str">
        <f ca="1">IFERROR(OFFSET('計算（業務便）'!$Q46,0,(COLUMN()-COLUMN('セット情報(業務便）'!$R46))*(COLUMNS('計算（業務便）'!$Q$3:$W$3)-1)/(COLUMNS('セット情報(業務便）'!$R44:$S44)-1)),"")</f>
        <v/>
      </c>
      <c r="AB45" s="25" t="str">
        <f ca="1">IFERROR(OFFSET('計算（業務便）'!$Q46,0,(COLUMN()-COLUMN('セット情報(業務便）'!$R46))*(COLUMNS('計算（業務便）'!$Q$3:$W$3)-1)/(COLUMNS('セット情報(業務便）'!$R44:$S44)-1)),"")</f>
        <v/>
      </c>
      <c r="AC45" s="25" t="str">
        <f ca="1">IFERROR(OFFSET('計算（業務便）'!$Q46,0,(COLUMN()-COLUMN('セット情報(業務便）'!$R46))*(COLUMNS('計算（業務便）'!$Q$3:$W$3)-1)/(COLUMNS('セット情報(業務便）'!$R44:$S44)-1)),"")</f>
        <v/>
      </c>
      <c r="AD45" s="25" t="str">
        <f t="shared" ca="1" si="12"/>
        <v/>
      </c>
      <c r="AE45" s="25" t="str">
        <f t="shared" ca="1" si="0"/>
        <v/>
      </c>
      <c r="AF45" s="25" t="str">
        <f t="shared" ca="1" si="1"/>
        <v/>
      </c>
      <c r="AG45" s="25" t="str">
        <f t="shared" ca="1" si="2"/>
        <v/>
      </c>
      <c r="AH45" s="25" t="str">
        <f t="shared" ca="1" si="3"/>
        <v/>
      </c>
      <c r="AI45" s="25" t="str">
        <f t="shared" ca="1" si="4"/>
        <v/>
      </c>
      <c r="AJ45" s="25" t="str">
        <f t="shared" ca="1" si="5"/>
        <v/>
      </c>
      <c r="AK45" s="25" t="str">
        <f t="shared" ca="1" si="6"/>
        <v/>
      </c>
      <c r="AL45" s="25" t="str">
        <f t="shared" ca="1" si="7"/>
        <v/>
      </c>
      <c r="AM45" s="25" t="str">
        <f t="shared" ca="1" si="8"/>
        <v/>
      </c>
      <c r="AN45" s="25" t="str">
        <f t="shared" ca="1" si="9"/>
        <v/>
      </c>
      <c r="AO45" s="25" t="str">
        <f t="shared" ca="1" si="10"/>
        <v/>
      </c>
    </row>
    <row r="46" spans="1:41" ht="18.75" customHeight="1">
      <c r="A46" s="38">
        <v>44</v>
      </c>
      <c r="B46" s="38" t="str">
        <f>IF(ISBLANK(ID管理番号商品名入力!D46),"",ID管理番号商品名入力!D46)</f>
        <v/>
      </c>
      <c r="C46" s="39" t="str">
        <f>IF(ISBLANK(ID管理番号商品名入力!F46),"",ID管理番号商品名入力!F46)</f>
        <v/>
      </c>
      <c r="D46" s="22" t="str">
        <f>IF(ISBLANK(業務便入力!L47),"",業務便入力!L47)</f>
        <v/>
      </c>
      <c r="E46" s="22" t="str">
        <f>IFERROR(VLOOKUP($D46,配送グループ設定!$A$18:$G$27,6,FALSE),"")</f>
        <v/>
      </c>
      <c r="F46" s="22" t="str">
        <f>IF(ISBLANK(業務便入力!U47),"",業務便入力!U47)</f>
        <v/>
      </c>
      <c r="G46" s="23" t="str">
        <f>IFERROR("※"&amp;VLOOKUP($D46,配送グループ設定!$A$18:$G$27,4,FALSE),"")</f>
        <v/>
      </c>
      <c r="H46" s="24" t="str">
        <f t="shared" si="11"/>
        <v/>
      </c>
      <c r="I46" s="25">
        <v>1</v>
      </c>
      <c r="J46" s="25">
        <v>0</v>
      </c>
      <c r="K46" s="25">
        <v>0</v>
      </c>
      <c r="L46" s="25">
        <v>1</v>
      </c>
      <c r="M46" s="25" t="str">
        <f>IF(ISBLANK(業務便入力!V47),"",業務便入力!V47)</f>
        <v/>
      </c>
      <c r="N46" s="25">
        <v>5</v>
      </c>
      <c r="O46" s="73" t="s">
        <v>354</v>
      </c>
      <c r="P46" s="40" t="str">
        <f>IF(ISBLANK(業務便入力!F47),"",業務便入力!F47)</f>
        <v/>
      </c>
      <c r="Q46" s="25" t="str">
        <f ca="1">IFERROR('計算（業務便）'!Q47,"")</f>
        <v/>
      </c>
      <c r="R46" s="25" t="str">
        <f ca="1">IFERROR(OFFSET('計算（業務便）'!$Q47,0,(COLUMN()-COLUMN('セット情報(業務便）'!$R47))*(COLUMNS('計算（業務便）'!$Q$3:$W$3)-1)/(COLUMNS('セット情報(業務便）'!$R45:$S45)-1)),"")</f>
        <v/>
      </c>
      <c r="S46" s="25" t="str">
        <f ca="1">IFERROR(OFFSET('計算（業務便）'!$Q47,0,(COLUMN()-COLUMN('セット情報(業務便）'!$R47))*(COLUMNS('計算（業務便）'!$Q$3:$W$3)-1)/(COLUMNS('セット情報(業務便）'!$R45:$S45)-1)),"")</f>
        <v/>
      </c>
      <c r="T46" s="25" t="str">
        <f ca="1">IFERROR(OFFSET('計算（業務便）'!$Q47,0,(COLUMN()-COLUMN('セット情報(業務便）'!$R47))*(COLUMNS('計算（業務便）'!$Q$3:$W$3)-1)/(COLUMNS('セット情報(業務便）'!$R45:$S45)-1)),"")</f>
        <v/>
      </c>
      <c r="U46" s="25" t="str">
        <f ca="1">IFERROR(OFFSET('計算（業務便）'!$Q47,0,(COLUMN()-COLUMN('セット情報(業務便）'!$R47))*(COLUMNS('計算（業務便）'!$Q$3:$W$3)-1)/(COLUMNS('セット情報(業務便）'!$R45:$S45)-1)),"")</f>
        <v/>
      </c>
      <c r="V46" s="25" t="str">
        <f ca="1">IFERROR(OFFSET('計算（業務便）'!$Q47,0,(COLUMN()-COLUMN('セット情報(業務便）'!$R47))*(COLUMNS('計算（業務便）'!$Q$3:$W$3)-1)/(COLUMNS('セット情報(業務便）'!$R45:$S45)-1)),"")</f>
        <v/>
      </c>
      <c r="W46" s="25" t="str">
        <f ca="1">IFERROR(OFFSET('計算（業務便）'!$Q47,0,(COLUMN()-COLUMN('セット情報(業務便）'!$R47))*(COLUMNS('計算（業務便）'!$Q$3:$W$3)-1)/(COLUMNS('セット情報(業務便）'!$R45:$S45)-1)),"")</f>
        <v/>
      </c>
      <c r="X46" s="25" t="str">
        <f ca="1">IFERROR(OFFSET('計算（業務便）'!$Q47,0,(COLUMN()-COLUMN('セット情報(業務便）'!$R47))*(COLUMNS('計算（業務便）'!$Q$3:$W$3)-1)/(COLUMNS('セット情報(業務便）'!$R45:$S45)-1)),"")</f>
        <v/>
      </c>
      <c r="Y46" s="25" t="str">
        <f ca="1">IFERROR(OFFSET('計算（業務便）'!$Q47,0,(COLUMN()-COLUMN('セット情報(業務便）'!$R47))*(COLUMNS('計算（業務便）'!$Q$3:$W$3)-1)/(COLUMNS('セット情報(業務便）'!$R45:$S45)-1)),"")</f>
        <v/>
      </c>
      <c r="Z46" s="25" t="str">
        <f ca="1">IFERROR(OFFSET('計算（業務便）'!$Q47,0,(COLUMN()-COLUMN('セット情報(業務便）'!$R47))*(COLUMNS('計算（業務便）'!$Q$3:$W$3)-1)/(COLUMNS('セット情報(業務便）'!$R45:$S45)-1)),"")</f>
        <v/>
      </c>
      <c r="AA46" s="25" t="str">
        <f ca="1">IFERROR(OFFSET('計算（業務便）'!$Q47,0,(COLUMN()-COLUMN('セット情報(業務便）'!$R47))*(COLUMNS('計算（業務便）'!$Q$3:$W$3)-1)/(COLUMNS('セット情報(業務便）'!$R45:$S45)-1)),"")</f>
        <v/>
      </c>
      <c r="AB46" s="25" t="str">
        <f ca="1">IFERROR(OFFSET('計算（業務便）'!$Q47,0,(COLUMN()-COLUMN('セット情報(業務便）'!$R47))*(COLUMNS('計算（業務便）'!$Q$3:$W$3)-1)/(COLUMNS('セット情報(業務便）'!$R45:$S45)-1)),"")</f>
        <v/>
      </c>
      <c r="AC46" s="25" t="str">
        <f ca="1">IFERROR(OFFSET('計算（業務便）'!$Q47,0,(COLUMN()-COLUMN('セット情報(業務便）'!$R47))*(COLUMNS('計算（業務便）'!$Q$3:$W$3)-1)/(COLUMNS('セット情報(業務便）'!$R45:$S45)-1)),"")</f>
        <v/>
      </c>
      <c r="AD46" s="25" t="str">
        <f t="shared" ca="1" si="12"/>
        <v/>
      </c>
      <c r="AE46" s="25" t="str">
        <f t="shared" ca="1" si="0"/>
        <v/>
      </c>
      <c r="AF46" s="25" t="str">
        <f t="shared" ca="1" si="1"/>
        <v/>
      </c>
      <c r="AG46" s="25" t="str">
        <f t="shared" ca="1" si="2"/>
        <v/>
      </c>
      <c r="AH46" s="25" t="str">
        <f t="shared" ca="1" si="3"/>
        <v/>
      </c>
      <c r="AI46" s="25" t="str">
        <f t="shared" ca="1" si="4"/>
        <v/>
      </c>
      <c r="AJ46" s="25" t="str">
        <f t="shared" ca="1" si="5"/>
        <v/>
      </c>
      <c r="AK46" s="25" t="str">
        <f t="shared" ca="1" si="6"/>
        <v/>
      </c>
      <c r="AL46" s="25" t="str">
        <f t="shared" ca="1" si="7"/>
        <v/>
      </c>
      <c r="AM46" s="25" t="str">
        <f t="shared" ca="1" si="8"/>
        <v/>
      </c>
      <c r="AN46" s="25" t="str">
        <f t="shared" ca="1" si="9"/>
        <v/>
      </c>
      <c r="AO46" s="25" t="str">
        <f t="shared" ca="1" si="10"/>
        <v/>
      </c>
    </row>
    <row r="47" spans="1:41" ht="18.75" customHeight="1">
      <c r="A47" s="38">
        <v>45</v>
      </c>
      <c r="B47" s="38" t="str">
        <f>IF(ISBLANK(ID管理番号商品名入力!D47),"",ID管理番号商品名入力!D47)</f>
        <v/>
      </c>
      <c r="C47" s="39" t="str">
        <f>IF(ISBLANK(ID管理番号商品名入力!F47),"",ID管理番号商品名入力!F47)</f>
        <v/>
      </c>
      <c r="D47" s="22" t="str">
        <f>IF(ISBLANK(業務便入力!L48),"",業務便入力!L48)</f>
        <v/>
      </c>
      <c r="E47" s="22" t="str">
        <f>IFERROR(VLOOKUP($D47,配送グループ設定!$A$18:$G$27,6,FALSE),"")</f>
        <v/>
      </c>
      <c r="F47" s="22" t="str">
        <f>IF(ISBLANK(業務便入力!U48),"",業務便入力!U48)</f>
        <v/>
      </c>
      <c r="G47" s="23" t="str">
        <f>IFERROR("※"&amp;VLOOKUP($D47,配送グループ設定!$A$18:$G$27,4,FALSE),"")</f>
        <v/>
      </c>
      <c r="H47" s="24" t="str">
        <f t="shared" si="11"/>
        <v/>
      </c>
      <c r="I47" s="25">
        <v>1</v>
      </c>
      <c r="J47" s="25">
        <v>0</v>
      </c>
      <c r="K47" s="25">
        <v>0</v>
      </c>
      <c r="L47" s="25">
        <v>1</v>
      </c>
      <c r="M47" s="25" t="str">
        <f>IF(ISBLANK(業務便入力!V48),"",業務便入力!V48)</f>
        <v/>
      </c>
      <c r="N47" s="25">
        <v>5</v>
      </c>
      <c r="O47" s="73" t="s">
        <v>354</v>
      </c>
      <c r="P47" s="40" t="str">
        <f>IF(ISBLANK(業務便入力!F48),"",業務便入力!F48)</f>
        <v/>
      </c>
      <c r="Q47" s="25" t="str">
        <f ca="1">IFERROR('計算（業務便）'!Q48,"")</f>
        <v/>
      </c>
      <c r="R47" s="25" t="str">
        <f ca="1">IFERROR(OFFSET('計算（業務便）'!$Q48,0,(COLUMN()-COLUMN('セット情報(業務便）'!$R48))*(COLUMNS('計算（業務便）'!$Q$3:$W$3)-1)/(COLUMNS('セット情報(業務便）'!$R46:$S46)-1)),"")</f>
        <v/>
      </c>
      <c r="S47" s="25" t="str">
        <f ca="1">IFERROR(OFFSET('計算（業務便）'!$Q48,0,(COLUMN()-COLUMN('セット情報(業務便）'!$R48))*(COLUMNS('計算（業務便）'!$Q$3:$W$3)-1)/(COLUMNS('セット情報(業務便）'!$R46:$S46)-1)),"")</f>
        <v/>
      </c>
      <c r="T47" s="25" t="str">
        <f ca="1">IFERROR(OFFSET('計算（業務便）'!$Q48,0,(COLUMN()-COLUMN('セット情報(業務便）'!$R48))*(COLUMNS('計算（業務便）'!$Q$3:$W$3)-1)/(COLUMNS('セット情報(業務便）'!$R46:$S46)-1)),"")</f>
        <v/>
      </c>
      <c r="U47" s="25" t="str">
        <f ca="1">IFERROR(OFFSET('計算（業務便）'!$Q48,0,(COLUMN()-COLUMN('セット情報(業務便）'!$R48))*(COLUMNS('計算（業務便）'!$Q$3:$W$3)-1)/(COLUMNS('セット情報(業務便）'!$R46:$S46)-1)),"")</f>
        <v/>
      </c>
      <c r="V47" s="25" t="str">
        <f ca="1">IFERROR(OFFSET('計算（業務便）'!$Q48,0,(COLUMN()-COLUMN('セット情報(業務便）'!$R48))*(COLUMNS('計算（業務便）'!$Q$3:$W$3)-1)/(COLUMNS('セット情報(業務便）'!$R46:$S46)-1)),"")</f>
        <v/>
      </c>
      <c r="W47" s="25" t="str">
        <f ca="1">IFERROR(OFFSET('計算（業務便）'!$Q48,0,(COLUMN()-COLUMN('セット情報(業務便）'!$R48))*(COLUMNS('計算（業務便）'!$Q$3:$W$3)-1)/(COLUMNS('セット情報(業務便）'!$R46:$S46)-1)),"")</f>
        <v/>
      </c>
      <c r="X47" s="25" t="str">
        <f ca="1">IFERROR(OFFSET('計算（業務便）'!$Q48,0,(COLUMN()-COLUMN('セット情報(業務便）'!$R48))*(COLUMNS('計算（業務便）'!$Q$3:$W$3)-1)/(COLUMNS('セット情報(業務便）'!$R46:$S46)-1)),"")</f>
        <v/>
      </c>
      <c r="Y47" s="25" t="str">
        <f ca="1">IFERROR(OFFSET('計算（業務便）'!$Q48,0,(COLUMN()-COLUMN('セット情報(業務便）'!$R48))*(COLUMNS('計算（業務便）'!$Q$3:$W$3)-1)/(COLUMNS('セット情報(業務便）'!$R46:$S46)-1)),"")</f>
        <v/>
      </c>
      <c r="Z47" s="25" t="str">
        <f ca="1">IFERROR(OFFSET('計算（業務便）'!$Q48,0,(COLUMN()-COLUMN('セット情報(業務便）'!$R48))*(COLUMNS('計算（業務便）'!$Q$3:$W$3)-1)/(COLUMNS('セット情報(業務便）'!$R46:$S46)-1)),"")</f>
        <v/>
      </c>
      <c r="AA47" s="25" t="str">
        <f ca="1">IFERROR(OFFSET('計算（業務便）'!$Q48,0,(COLUMN()-COLUMN('セット情報(業務便）'!$R48))*(COLUMNS('計算（業務便）'!$Q$3:$W$3)-1)/(COLUMNS('セット情報(業務便）'!$R46:$S46)-1)),"")</f>
        <v/>
      </c>
      <c r="AB47" s="25" t="str">
        <f ca="1">IFERROR(OFFSET('計算（業務便）'!$Q48,0,(COLUMN()-COLUMN('セット情報(業務便）'!$R48))*(COLUMNS('計算（業務便）'!$Q$3:$W$3)-1)/(COLUMNS('セット情報(業務便）'!$R46:$S46)-1)),"")</f>
        <v/>
      </c>
      <c r="AC47" s="25" t="str">
        <f ca="1">IFERROR(OFFSET('計算（業務便）'!$Q48,0,(COLUMN()-COLUMN('セット情報(業務便）'!$R48))*(COLUMNS('計算（業務便）'!$Q$3:$W$3)-1)/(COLUMNS('セット情報(業務便）'!$R46:$S46)-1)),"")</f>
        <v/>
      </c>
      <c r="AD47" s="25" t="str">
        <f t="shared" ca="1" si="12"/>
        <v/>
      </c>
      <c r="AE47" s="25" t="str">
        <f t="shared" ca="1" si="0"/>
        <v/>
      </c>
      <c r="AF47" s="25" t="str">
        <f t="shared" ca="1" si="1"/>
        <v/>
      </c>
      <c r="AG47" s="25" t="str">
        <f t="shared" ca="1" si="2"/>
        <v/>
      </c>
      <c r="AH47" s="25" t="str">
        <f t="shared" ca="1" si="3"/>
        <v/>
      </c>
      <c r="AI47" s="25" t="str">
        <f t="shared" ca="1" si="4"/>
        <v/>
      </c>
      <c r="AJ47" s="25" t="str">
        <f t="shared" ca="1" si="5"/>
        <v/>
      </c>
      <c r="AK47" s="25" t="str">
        <f t="shared" ca="1" si="6"/>
        <v/>
      </c>
      <c r="AL47" s="25" t="str">
        <f t="shared" ca="1" si="7"/>
        <v/>
      </c>
      <c r="AM47" s="25" t="str">
        <f t="shared" ca="1" si="8"/>
        <v/>
      </c>
      <c r="AN47" s="25" t="str">
        <f t="shared" ca="1" si="9"/>
        <v/>
      </c>
      <c r="AO47" s="25" t="str">
        <f t="shared" ca="1" si="10"/>
        <v/>
      </c>
    </row>
    <row r="48" spans="1:41" ht="18.75" customHeight="1">
      <c r="A48" s="38">
        <v>46</v>
      </c>
      <c r="B48" s="38" t="str">
        <f>IF(ISBLANK(ID管理番号商品名入力!D48),"",ID管理番号商品名入力!D48)</f>
        <v/>
      </c>
      <c r="C48" s="39" t="str">
        <f>IF(ISBLANK(ID管理番号商品名入力!F48),"",ID管理番号商品名入力!F48)</f>
        <v/>
      </c>
      <c r="D48" s="22" t="str">
        <f>IF(ISBLANK(業務便入力!L49),"",業務便入力!L49)</f>
        <v/>
      </c>
      <c r="E48" s="22" t="str">
        <f>IFERROR(VLOOKUP($D48,配送グループ設定!$A$18:$G$27,6,FALSE),"")</f>
        <v/>
      </c>
      <c r="F48" s="22" t="str">
        <f>IF(ISBLANK(業務便入力!U49),"",業務便入力!U49)</f>
        <v/>
      </c>
      <c r="G48" s="23" t="str">
        <f>IFERROR("※"&amp;VLOOKUP($D48,配送グループ設定!$A$18:$G$27,4,FALSE),"")</f>
        <v/>
      </c>
      <c r="H48" s="24" t="str">
        <f t="shared" si="11"/>
        <v/>
      </c>
      <c r="I48" s="25">
        <v>1</v>
      </c>
      <c r="J48" s="25">
        <v>0</v>
      </c>
      <c r="K48" s="25">
        <v>0</v>
      </c>
      <c r="L48" s="25">
        <v>1</v>
      </c>
      <c r="M48" s="25" t="str">
        <f>IF(ISBLANK(業務便入力!V49),"",業務便入力!V49)</f>
        <v/>
      </c>
      <c r="N48" s="25">
        <v>5</v>
      </c>
      <c r="O48" s="73" t="s">
        <v>354</v>
      </c>
      <c r="P48" s="40" t="str">
        <f>IF(ISBLANK(業務便入力!F49),"",業務便入力!F49)</f>
        <v/>
      </c>
      <c r="Q48" s="25" t="str">
        <f ca="1">IFERROR('計算（業務便）'!Q49,"")</f>
        <v/>
      </c>
      <c r="R48" s="25" t="str">
        <f ca="1">IFERROR(OFFSET('計算（業務便）'!$Q49,0,(COLUMN()-COLUMN('セット情報(業務便）'!$R49))*(COLUMNS('計算（業務便）'!$Q$3:$W$3)-1)/(COLUMNS('セット情報(業務便）'!$R47:$S47)-1)),"")</f>
        <v/>
      </c>
      <c r="S48" s="25" t="str">
        <f ca="1">IFERROR(OFFSET('計算（業務便）'!$Q49,0,(COLUMN()-COLUMN('セット情報(業務便）'!$R49))*(COLUMNS('計算（業務便）'!$Q$3:$W$3)-1)/(COLUMNS('セット情報(業務便）'!$R47:$S47)-1)),"")</f>
        <v/>
      </c>
      <c r="T48" s="25" t="str">
        <f ca="1">IFERROR(OFFSET('計算（業務便）'!$Q49,0,(COLUMN()-COLUMN('セット情報(業務便）'!$R49))*(COLUMNS('計算（業務便）'!$Q$3:$W$3)-1)/(COLUMNS('セット情報(業務便）'!$R47:$S47)-1)),"")</f>
        <v/>
      </c>
      <c r="U48" s="25" t="str">
        <f ca="1">IFERROR(OFFSET('計算（業務便）'!$Q49,0,(COLUMN()-COLUMN('セット情報(業務便）'!$R49))*(COLUMNS('計算（業務便）'!$Q$3:$W$3)-1)/(COLUMNS('セット情報(業務便）'!$R47:$S47)-1)),"")</f>
        <v/>
      </c>
      <c r="V48" s="25" t="str">
        <f ca="1">IFERROR(OFFSET('計算（業務便）'!$Q49,0,(COLUMN()-COLUMN('セット情報(業務便）'!$R49))*(COLUMNS('計算（業務便）'!$Q$3:$W$3)-1)/(COLUMNS('セット情報(業務便）'!$R47:$S47)-1)),"")</f>
        <v/>
      </c>
      <c r="W48" s="25" t="str">
        <f ca="1">IFERROR(OFFSET('計算（業務便）'!$Q49,0,(COLUMN()-COLUMN('セット情報(業務便）'!$R49))*(COLUMNS('計算（業務便）'!$Q$3:$W$3)-1)/(COLUMNS('セット情報(業務便）'!$R47:$S47)-1)),"")</f>
        <v/>
      </c>
      <c r="X48" s="25" t="str">
        <f ca="1">IFERROR(OFFSET('計算（業務便）'!$Q49,0,(COLUMN()-COLUMN('セット情報(業務便）'!$R49))*(COLUMNS('計算（業務便）'!$Q$3:$W$3)-1)/(COLUMNS('セット情報(業務便）'!$R47:$S47)-1)),"")</f>
        <v/>
      </c>
      <c r="Y48" s="25" t="str">
        <f ca="1">IFERROR(OFFSET('計算（業務便）'!$Q49,0,(COLUMN()-COLUMN('セット情報(業務便）'!$R49))*(COLUMNS('計算（業務便）'!$Q$3:$W$3)-1)/(COLUMNS('セット情報(業務便）'!$R47:$S47)-1)),"")</f>
        <v/>
      </c>
      <c r="Z48" s="25" t="str">
        <f ca="1">IFERROR(OFFSET('計算（業務便）'!$Q49,0,(COLUMN()-COLUMN('セット情報(業務便）'!$R49))*(COLUMNS('計算（業務便）'!$Q$3:$W$3)-1)/(COLUMNS('セット情報(業務便）'!$R47:$S47)-1)),"")</f>
        <v/>
      </c>
      <c r="AA48" s="25" t="str">
        <f ca="1">IFERROR(OFFSET('計算（業務便）'!$Q49,0,(COLUMN()-COLUMN('セット情報(業務便）'!$R49))*(COLUMNS('計算（業務便）'!$Q$3:$W$3)-1)/(COLUMNS('セット情報(業務便）'!$R47:$S47)-1)),"")</f>
        <v/>
      </c>
      <c r="AB48" s="25" t="str">
        <f ca="1">IFERROR(OFFSET('計算（業務便）'!$Q49,0,(COLUMN()-COLUMN('セット情報(業務便）'!$R49))*(COLUMNS('計算（業務便）'!$Q$3:$W$3)-1)/(COLUMNS('セット情報(業務便）'!$R47:$S47)-1)),"")</f>
        <v/>
      </c>
      <c r="AC48" s="25" t="str">
        <f ca="1">IFERROR(OFFSET('計算（業務便）'!$Q49,0,(COLUMN()-COLUMN('セット情報(業務便）'!$R49))*(COLUMNS('計算（業務便）'!$Q$3:$W$3)-1)/(COLUMNS('セット情報(業務便）'!$R47:$S47)-1)),"")</f>
        <v/>
      </c>
      <c r="AD48" s="25" t="str">
        <f t="shared" ca="1" si="12"/>
        <v/>
      </c>
      <c r="AE48" s="25" t="str">
        <f t="shared" ca="1" si="0"/>
        <v/>
      </c>
      <c r="AF48" s="25" t="str">
        <f t="shared" ca="1" si="1"/>
        <v/>
      </c>
      <c r="AG48" s="25" t="str">
        <f t="shared" ca="1" si="2"/>
        <v/>
      </c>
      <c r="AH48" s="25" t="str">
        <f t="shared" ca="1" si="3"/>
        <v/>
      </c>
      <c r="AI48" s="25" t="str">
        <f t="shared" ca="1" si="4"/>
        <v/>
      </c>
      <c r="AJ48" s="25" t="str">
        <f t="shared" ca="1" si="5"/>
        <v/>
      </c>
      <c r="AK48" s="25" t="str">
        <f t="shared" ca="1" si="6"/>
        <v/>
      </c>
      <c r="AL48" s="25" t="str">
        <f t="shared" ca="1" si="7"/>
        <v/>
      </c>
      <c r="AM48" s="25" t="str">
        <f t="shared" ca="1" si="8"/>
        <v/>
      </c>
      <c r="AN48" s="25" t="str">
        <f t="shared" ca="1" si="9"/>
        <v/>
      </c>
      <c r="AO48" s="25" t="str">
        <f t="shared" ca="1" si="10"/>
        <v/>
      </c>
    </row>
    <row r="49" spans="1:41" ht="18.75" customHeight="1">
      <c r="A49" s="38">
        <v>47</v>
      </c>
      <c r="B49" s="38" t="str">
        <f>IF(ISBLANK(ID管理番号商品名入力!D49),"",ID管理番号商品名入力!D49)</f>
        <v/>
      </c>
      <c r="C49" s="39" t="str">
        <f>IF(ISBLANK(ID管理番号商品名入力!F49),"",ID管理番号商品名入力!F49)</f>
        <v/>
      </c>
      <c r="D49" s="22" t="str">
        <f>IF(ISBLANK(業務便入力!L50),"",業務便入力!L50)</f>
        <v/>
      </c>
      <c r="E49" s="22" t="str">
        <f>IFERROR(VLOOKUP($D49,配送グループ設定!$A$18:$G$27,6,FALSE),"")</f>
        <v/>
      </c>
      <c r="F49" s="22" t="str">
        <f>IF(ISBLANK(業務便入力!U50),"",業務便入力!U50)</f>
        <v/>
      </c>
      <c r="G49" s="23" t="str">
        <f>IFERROR("※"&amp;VLOOKUP($D49,配送グループ設定!$A$18:$G$27,4,FALSE),"")</f>
        <v/>
      </c>
      <c r="H49" s="24" t="str">
        <f t="shared" si="11"/>
        <v/>
      </c>
      <c r="I49" s="25">
        <v>1</v>
      </c>
      <c r="J49" s="25">
        <v>0</v>
      </c>
      <c r="K49" s="25">
        <v>0</v>
      </c>
      <c r="L49" s="25">
        <v>1</v>
      </c>
      <c r="M49" s="25" t="str">
        <f>IF(ISBLANK(業務便入力!V50),"",業務便入力!V50)</f>
        <v/>
      </c>
      <c r="N49" s="25">
        <v>5</v>
      </c>
      <c r="O49" s="73" t="s">
        <v>354</v>
      </c>
      <c r="P49" s="40" t="str">
        <f>IF(ISBLANK(業務便入力!F50),"",業務便入力!F50)</f>
        <v/>
      </c>
      <c r="Q49" s="25" t="str">
        <f ca="1">IFERROR('計算（業務便）'!Q50,"")</f>
        <v/>
      </c>
      <c r="R49" s="25" t="str">
        <f ca="1">IFERROR(OFFSET('計算（業務便）'!$Q50,0,(COLUMN()-COLUMN('セット情報(業務便）'!$R50))*(COLUMNS('計算（業務便）'!$Q$3:$W$3)-1)/(COLUMNS('セット情報(業務便）'!$R48:$S48)-1)),"")</f>
        <v/>
      </c>
      <c r="S49" s="25" t="str">
        <f ca="1">IFERROR(OFFSET('計算（業務便）'!$Q50,0,(COLUMN()-COLUMN('セット情報(業務便）'!$R50))*(COLUMNS('計算（業務便）'!$Q$3:$W$3)-1)/(COLUMNS('セット情報(業務便）'!$R48:$S48)-1)),"")</f>
        <v/>
      </c>
      <c r="T49" s="25" t="str">
        <f ca="1">IFERROR(OFFSET('計算（業務便）'!$Q50,0,(COLUMN()-COLUMN('セット情報(業務便）'!$R50))*(COLUMNS('計算（業務便）'!$Q$3:$W$3)-1)/(COLUMNS('セット情報(業務便）'!$R48:$S48)-1)),"")</f>
        <v/>
      </c>
      <c r="U49" s="25" t="str">
        <f ca="1">IFERROR(OFFSET('計算（業務便）'!$Q50,0,(COLUMN()-COLUMN('セット情報(業務便）'!$R50))*(COLUMNS('計算（業務便）'!$Q$3:$W$3)-1)/(COLUMNS('セット情報(業務便）'!$R48:$S48)-1)),"")</f>
        <v/>
      </c>
      <c r="V49" s="25" t="str">
        <f ca="1">IFERROR(OFFSET('計算（業務便）'!$Q50,0,(COLUMN()-COLUMN('セット情報(業務便）'!$R50))*(COLUMNS('計算（業務便）'!$Q$3:$W$3)-1)/(COLUMNS('セット情報(業務便）'!$R48:$S48)-1)),"")</f>
        <v/>
      </c>
      <c r="W49" s="25" t="str">
        <f ca="1">IFERROR(OFFSET('計算（業務便）'!$Q50,0,(COLUMN()-COLUMN('セット情報(業務便）'!$R50))*(COLUMNS('計算（業務便）'!$Q$3:$W$3)-1)/(COLUMNS('セット情報(業務便）'!$R48:$S48)-1)),"")</f>
        <v/>
      </c>
      <c r="X49" s="25" t="str">
        <f ca="1">IFERROR(OFFSET('計算（業務便）'!$Q50,0,(COLUMN()-COLUMN('セット情報(業務便）'!$R50))*(COLUMNS('計算（業務便）'!$Q$3:$W$3)-1)/(COLUMNS('セット情報(業務便）'!$R48:$S48)-1)),"")</f>
        <v/>
      </c>
      <c r="Y49" s="25" t="str">
        <f ca="1">IFERROR(OFFSET('計算（業務便）'!$Q50,0,(COLUMN()-COLUMN('セット情報(業務便）'!$R50))*(COLUMNS('計算（業務便）'!$Q$3:$W$3)-1)/(COLUMNS('セット情報(業務便）'!$R48:$S48)-1)),"")</f>
        <v/>
      </c>
      <c r="Z49" s="25" t="str">
        <f ca="1">IFERROR(OFFSET('計算（業務便）'!$Q50,0,(COLUMN()-COLUMN('セット情報(業務便）'!$R50))*(COLUMNS('計算（業務便）'!$Q$3:$W$3)-1)/(COLUMNS('セット情報(業務便）'!$R48:$S48)-1)),"")</f>
        <v/>
      </c>
      <c r="AA49" s="25" t="str">
        <f ca="1">IFERROR(OFFSET('計算（業務便）'!$Q50,0,(COLUMN()-COLUMN('セット情報(業務便）'!$R50))*(COLUMNS('計算（業務便）'!$Q$3:$W$3)-1)/(COLUMNS('セット情報(業務便）'!$R48:$S48)-1)),"")</f>
        <v/>
      </c>
      <c r="AB49" s="25" t="str">
        <f ca="1">IFERROR(OFFSET('計算（業務便）'!$Q50,0,(COLUMN()-COLUMN('セット情報(業務便）'!$R50))*(COLUMNS('計算（業務便）'!$Q$3:$W$3)-1)/(COLUMNS('セット情報(業務便）'!$R48:$S48)-1)),"")</f>
        <v/>
      </c>
      <c r="AC49" s="25" t="str">
        <f ca="1">IFERROR(OFFSET('計算（業務便）'!$Q50,0,(COLUMN()-COLUMN('セット情報(業務便）'!$R50))*(COLUMNS('計算（業務便）'!$Q$3:$W$3)-1)/(COLUMNS('セット情報(業務便）'!$R48:$S48)-1)),"")</f>
        <v/>
      </c>
      <c r="AD49" s="25" t="str">
        <f t="shared" ca="1" si="12"/>
        <v/>
      </c>
      <c r="AE49" s="25" t="str">
        <f t="shared" ca="1" si="0"/>
        <v/>
      </c>
      <c r="AF49" s="25" t="str">
        <f t="shared" ca="1" si="1"/>
        <v/>
      </c>
      <c r="AG49" s="25" t="str">
        <f t="shared" ca="1" si="2"/>
        <v/>
      </c>
      <c r="AH49" s="25" t="str">
        <f t="shared" ca="1" si="3"/>
        <v/>
      </c>
      <c r="AI49" s="25" t="str">
        <f t="shared" ca="1" si="4"/>
        <v/>
      </c>
      <c r="AJ49" s="25" t="str">
        <f t="shared" ca="1" si="5"/>
        <v/>
      </c>
      <c r="AK49" s="25" t="str">
        <f t="shared" ca="1" si="6"/>
        <v/>
      </c>
      <c r="AL49" s="25" t="str">
        <f t="shared" ca="1" si="7"/>
        <v/>
      </c>
      <c r="AM49" s="25" t="str">
        <f t="shared" ca="1" si="8"/>
        <v/>
      </c>
      <c r="AN49" s="25" t="str">
        <f t="shared" ca="1" si="9"/>
        <v/>
      </c>
      <c r="AO49" s="25" t="str">
        <f t="shared" ca="1" si="10"/>
        <v/>
      </c>
    </row>
    <row r="50" spans="1:41" ht="18.75" customHeight="1">
      <c r="A50" s="38">
        <v>48</v>
      </c>
      <c r="B50" s="38" t="str">
        <f>IF(ISBLANK(ID管理番号商品名入力!D50),"",ID管理番号商品名入力!D50)</f>
        <v/>
      </c>
      <c r="C50" s="39" t="str">
        <f>IF(ISBLANK(ID管理番号商品名入力!F50),"",ID管理番号商品名入力!F50)</f>
        <v/>
      </c>
      <c r="D50" s="22" t="str">
        <f>IF(ISBLANK(業務便入力!L51),"",業務便入力!L51)</f>
        <v/>
      </c>
      <c r="E50" s="22" t="str">
        <f>IFERROR(VLOOKUP($D50,配送グループ設定!$A$18:$G$27,6,FALSE),"")</f>
        <v/>
      </c>
      <c r="F50" s="22" t="str">
        <f>IF(ISBLANK(業務便入力!U51),"",業務便入力!U51)</f>
        <v/>
      </c>
      <c r="G50" s="23" t="str">
        <f>IFERROR("※"&amp;VLOOKUP($D50,配送グループ設定!$A$18:$G$27,4,FALSE),"")</f>
        <v/>
      </c>
      <c r="H50" s="24" t="str">
        <f t="shared" si="11"/>
        <v/>
      </c>
      <c r="I50" s="25">
        <v>1</v>
      </c>
      <c r="J50" s="25">
        <v>0</v>
      </c>
      <c r="K50" s="25">
        <v>0</v>
      </c>
      <c r="L50" s="25">
        <v>1</v>
      </c>
      <c r="M50" s="25" t="str">
        <f>IF(ISBLANK(業務便入力!V51),"",業務便入力!V51)</f>
        <v/>
      </c>
      <c r="N50" s="25">
        <v>5</v>
      </c>
      <c r="O50" s="73" t="s">
        <v>354</v>
      </c>
      <c r="P50" s="40" t="str">
        <f>IF(ISBLANK(業務便入力!F51),"",業務便入力!F51)</f>
        <v/>
      </c>
      <c r="Q50" s="25" t="str">
        <f ca="1">IFERROR('計算（業務便）'!Q51,"")</f>
        <v/>
      </c>
      <c r="R50" s="25" t="str">
        <f ca="1">IFERROR(OFFSET('計算（業務便）'!$Q51,0,(COLUMN()-COLUMN('セット情報(業務便）'!$R51))*(COLUMNS('計算（業務便）'!$Q$3:$W$3)-1)/(COLUMNS('セット情報(業務便）'!$R49:$S49)-1)),"")</f>
        <v/>
      </c>
      <c r="S50" s="25" t="str">
        <f ca="1">IFERROR(OFFSET('計算（業務便）'!$Q51,0,(COLUMN()-COLUMN('セット情報(業務便）'!$R51))*(COLUMNS('計算（業務便）'!$Q$3:$W$3)-1)/(COLUMNS('セット情報(業務便）'!$R49:$S49)-1)),"")</f>
        <v/>
      </c>
      <c r="T50" s="25" t="str">
        <f ca="1">IFERROR(OFFSET('計算（業務便）'!$Q51,0,(COLUMN()-COLUMN('セット情報(業務便）'!$R51))*(COLUMNS('計算（業務便）'!$Q$3:$W$3)-1)/(COLUMNS('セット情報(業務便）'!$R49:$S49)-1)),"")</f>
        <v/>
      </c>
      <c r="U50" s="25" t="str">
        <f ca="1">IFERROR(OFFSET('計算（業務便）'!$Q51,0,(COLUMN()-COLUMN('セット情報(業務便）'!$R51))*(COLUMNS('計算（業務便）'!$Q$3:$W$3)-1)/(COLUMNS('セット情報(業務便）'!$R49:$S49)-1)),"")</f>
        <v/>
      </c>
      <c r="V50" s="25" t="str">
        <f ca="1">IFERROR(OFFSET('計算（業務便）'!$Q51,0,(COLUMN()-COLUMN('セット情報(業務便）'!$R51))*(COLUMNS('計算（業務便）'!$Q$3:$W$3)-1)/(COLUMNS('セット情報(業務便）'!$R49:$S49)-1)),"")</f>
        <v/>
      </c>
      <c r="W50" s="25" t="str">
        <f ca="1">IFERROR(OFFSET('計算（業務便）'!$Q51,0,(COLUMN()-COLUMN('セット情報(業務便）'!$R51))*(COLUMNS('計算（業務便）'!$Q$3:$W$3)-1)/(COLUMNS('セット情報(業務便）'!$R49:$S49)-1)),"")</f>
        <v/>
      </c>
      <c r="X50" s="25" t="str">
        <f ca="1">IFERROR(OFFSET('計算（業務便）'!$Q51,0,(COLUMN()-COLUMN('セット情報(業務便）'!$R51))*(COLUMNS('計算（業務便）'!$Q$3:$W$3)-1)/(COLUMNS('セット情報(業務便）'!$R49:$S49)-1)),"")</f>
        <v/>
      </c>
      <c r="Y50" s="25" t="str">
        <f ca="1">IFERROR(OFFSET('計算（業務便）'!$Q51,0,(COLUMN()-COLUMN('セット情報(業務便）'!$R51))*(COLUMNS('計算（業務便）'!$Q$3:$W$3)-1)/(COLUMNS('セット情報(業務便）'!$R49:$S49)-1)),"")</f>
        <v/>
      </c>
      <c r="Z50" s="25" t="str">
        <f ca="1">IFERROR(OFFSET('計算（業務便）'!$Q51,0,(COLUMN()-COLUMN('セット情報(業務便）'!$R51))*(COLUMNS('計算（業務便）'!$Q$3:$W$3)-1)/(COLUMNS('セット情報(業務便）'!$R49:$S49)-1)),"")</f>
        <v/>
      </c>
      <c r="AA50" s="25" t="str">
        <f ca="1">IFERROR(OFFSET('計算（業務便）'!$Q51,0,(COLUMN()-COLUMN('セット情報(業務便）'!$R51))*(COLUMNS('計算（業務便）'!$Q$3:$W$3)-1)/(COLUMNS('セット情報(業務便）'!$R49:$S49)-1)),"")</f>
        <v/>
      </c>
      <c r="AB50" s="25" t="str">
        <f ca="1">IFERROR(OFFSET('計算（業務便）'!$Q51,0,(COLUMN()-COLUMN('セット情報(業務便）'!$R51))*(COLUMNS('計算（業務便）'!$Q$3:$W$3)-1)/(COLUMNS('セット情報(業務便）'!$R49:$S49)-1)),"")</f>
        <v/>
      </c>
      <c r="AC50" s="25" t="str">
        <f ca="1">IFERROR(OFFSET('計算（業務便）'!$Q51,0,(COLUMN()-COLUMN('セット情報(業務便）'!$R51))*(COLUMNS('計算（業務便）'!$Q$3:$W$3)-1)/(COLUMNS('セット情報(業務便）'!$R49:$S49)-1)),"")</f>
        <v/>
      </c>
      <c r="AD50" s="25" t="str">
        <f t="shared" ca="1" si="12"/>
        <v/>
      </c>
      <c r="AE50" s="25" t="str">
        <f t="shared" ca="1" si="0"/>
        <v/>
      </c>
      <c r="AF50" s="25" t="str">
        <f t="shared" ca="1" si="1"/>
        <v/>
      </c>
      <c r="AG50" s="25" t="str">
        <f t="shared" ca="1" si="2"/>
        <v/>
      </c>
      <c r="AH50" s="25" t="str">
        <f t="shared" ca="1" si="3"/>
        <v/>
      </c>
      <c r="AI50" s="25" t="str">
        <f t="shared" ca="1" si="4"/>
        <v/>
      </c>
      <c r="AJ50" s="25" t="str">
        <f t="shared" ca="1" si="5"/>
        <v/>
      </c>
      <c r="AK50" s="25" t="str">
        <f t="shared" ca="1" si="6"/>
        <v/>
      </c>
      <c r="AL50" s="25" t="str">
        <f t="shared" ca="1" si="7"/>
        <v/>
      </c>
      <c r="AM50" s="25" t="str">
        <f t="shared" ca="1" si="8"/>
        <v/>
      </c>
      <c r="AN50" s="25" t="str">
        <f t="shared" ca="1" si="9"/>
        <v/>
      </c>
      <c r="AO50" s="25" t="str">
        <f t="shared" ca="1" si="10"/>
        <v/>
      </c>
    </row>
    <row r="51" spans="1:41" ht="18.75" customHeight="1">
      <c r="A51" s="38">
        <v>49</v>
      </c>
      <c r="B51" s="38" t="str">
        <f>IF(ISBLANK(ID管理番号商品名入力!D51),"",ID管理番号商品名入力!D51)</f>
        <v/>
      </c>
      <c r="C51" s="39" t="str">
        <f>IF(ISBLANK(ID管理番号商品名入力!F51),"",ID管理番号商品名入力!F51)</f>
        <v/>
      </c>
      <c r="D51" s="22" t="str">
        <f>IF(ISBLANK(業務便入力!L52),"",業務便入力!L52)</f>
        <v/>
      </c>
      <c r="E51" s="22" t="str">
        <f>IFERROR(VLOOKUP($D51,配送グループ設定!$A$18:$G$27,6,FALSE),"")</f>
        <v/>
      </c>
      <c r="F51" s="22" t="str">
        <f>IF(ISBLANK(業務便入力!U52),"",業務便入力!U52)</f>
        <v/>
      </c>
      <c r="G51" s="23" t="str">
        <f>IFERROR("※"&amp;VLOOKUP($D51,配送グループ設定!$A$18:$G$27,4,FALSE),"")</f>
        <v/>
      </c>
      <c r="H51" s="24" t="str">
        <f t="shared" si="11"/>
        <v/>
      </c>
      <c r="I51" s="25">
        <v>1</v>
      </c>
      <c r="J51" s="25">
        <v>0</v>
      </c>
      <c r="K51" s="25">
        <v>0</v>
      </c>
      <c r="L51" s="25">
        <v>1</v>
      </c>
      <c r="M51" s="25" t="str">
        <f>IF(ISBLANK(業務便入力!V52),"",業務便入力!V52)</f>
        <v/>
      </c>
      <c r="N51" s="25">
        <v>5</v>
      </c>
      <c r="O51" s="73" t="s">
        <v>354</v>
      </c>
      <c r="P51" s="40" t="str">
        <f>IF(ISBLANK(業務便入力!F52),"",業務便入力!F52)</f>
        <v/>
      </c>
      <c r="Q51" s="25" t="str">
        <f ca="1">IFERROR('計算（業務便）'!Q52,"")</f>
        <v/>
      </c>
      <c r="R51" s="25" t="str">
        <f ca="1">IFERROR(OFFSET('計算（業務便）'!$Q52,0,(COLUMN()-COLUMN('セット情報(業務便）'!$R52))*(COLUMNS('計算（業務便）'!$Q$3:$W$3)-1)/(COLUMNS('セット情報(業務便）'!$R50:$S50)-1)),"")</f>
        <v/>
      </c>
      <c r="S51" s="25" t="str">
        <f ca="1">IFERROR(OFFSET('計算（業務便）'!$Q52,0,(COLUMN()-COLUMN('セット情報(業務便）'!$R52))*(COLUMNS('計算（業務便）'!$Q$3:$W$3)-1)/(COLUMNS('セット情報(業務便）'!$R50:$S50)-1)),"")</f>
        <v/>
      </c>
      <c r="T51" s="25" t="str">
        <f ca="1">IFERROR(OFFSET('計算（業務便）'!$Q52,0,(COLUMN()-COLUMN('セット情報(業務便）'!$R52))*(COLUMNS('計算（業務便）'!$Q$3:$W$3)-1)/(COLUMNS('セット情報(業務便）'!$R50:$S50)-1)),"")</f>
        <v/>
      </c>
      <c r="U51" s="25" t="str">
        <f ca="1">IFERROR(OFFSET('計算（業務便）'!$Q52,0,(COLUMN()-COLUMN('セット情報(業務便）'!$R52))*(COLUMNS('計算（業務便）'!$Q$3:$W$3)-1)/(COLUMNS('セット情報(業務便）'!$R50:$S50)-1)),"")</f>
        <v/>
      </c>
      <c r="V51" s="25" t="str">
        <f ca="1">IFERROR(OFFSET('計算（業務便）'!$Q52,0,(COLUMN()-COLUMN('セット情報(業務便）'!$R52))*(COLUMNS('計算（業務便）'!$Q$3:$W$3)-1)/(COLUMNS('セット情報(業務便）'!$R50:$S50)-1)),"")</f>
        <v/>
      </c>
      <c r="W51" s="25" t="str">
        <f ca="1">IFERROR(OFFSET('計算（業務便）'!$Q52,0,(COLUMN()-COLUMN('セット情報(業務便）'!$R52))*(COLUMNS('計算（業務便）'!$Q$3:$W$3)-1)/(COLUMNS('セット情報(業務便）'!$R50:$S50)-1)),"")</f>
        <v/>
      </c>
      <c r="X51" s="25" t="str">
        <f ca="1">IFERROR(OFFSET('計算（業務便）'!$Q52,0,(COLUMN()-COLUMN('セット情報(業務便）'!$R52))*(COLUMNS('計算（業務便）'!$Q$3:$W$3)-1)/(COLUMNS('セット情報(業務便）'!$R50:$S50)-1)),"")</f>
        <v/>
      </c>
      <c r="Y51" s="25" t="str">
        <f ca="1">IFERROR(OFFSET('計算（業務便）'!$Q52,0,(COLUMN()-COLUMN('セット情報(業務便）'!$R52))*(COLUMNS('計算（業務便）'!$Q$3:$W$3)-1)/(COLUMNS('セット情報(業務便）'!$R50:$S50)-1)),"")</f>
        <v/>
      </c>
      <c r="Z51" s="25" t="str">
        <f ca="1">IFERROR(OFFSET('計算（業務便）'!$Q52,0,(COLUMN()-COLUMN('セット情報(業務便）'!$R52))*(COLUMNS('計算（業務便）'!$Q$3:$W$3)-1)/(COLUMNS('セット情報(業務便）'!$R50:$S50)-1)),"")</f>
        <v/>
      </c>
      <c r="AA51" s="25" t="str">
        <f ca="1">IFERROR(OFFSET('計算（業務便）'!$Q52,0,(COLUMN()-COLUMN('セット情報(業務便）'!$R52))*(COLUMNS('計算（業務便）'!$Q$3:$W$3)-1)/(COLUMNS('セット情報(業務便）'!$R50:$S50)-1)),"")</f>
        <v/>
      </c>
      <c r="AB51" s="25" t="str">
        <f ca="1">IFERROR(OFFSET('計算（業務便）'!$Q52,0,(COLUMN()-COLUMN('セット情報(業務便）'!$R52))*(COLUMNS('計算（業務便）'!$Q$3:$W$3)-1)/(COLUMNS('セット情報(業務便）'!$R50:$S50)-1)),"")</f>
        <v/>
      </c>
      <c r="AC51" s="25" t="str">
        <f ca="1">IFERROR(OFFSET('計算（業務便）'!$Q52,0,(COLUMN()-COLUMN('セット情報(業務便）'!$R52))*(COLUMNS('計算（業務便）'!$Q$3:$W$3)-1)/(COLUMNS('セット情報(業務便）'!$R50:$S50)-1)),"")</f>
        <v/>
      </c>
      <c r="AD51" s="25" t="str">
        <f t="shared" ca="1" si="12"/>
        <v/>
      </c>
      <c r="AE51" s="25" t="str">
        <f t="shared" ca="1" si="0"/>
        <v/>
      </c>
      <c r="AF51" s="25" t="str">
        <f t="shared" ca="1" si="1"/>
        <v/>
      </c>
      <c r="AG51" s="25" t="str">
        <f t="shared" ca="1" si="2"/>
        <v/>
      </c>
      <c r="AH51" s="25" t="str">
        <f t="shared" ca="1" si="3"/>
        <v/>
      </c>
      <c r="AI51" s="25" t="str">
        <f t="shared" ca="1" si="4"/>
        <v/>
      </c>
      <c r="AJ51" s="25" t="str">
        <f t="shared" ca="1" si="5"/>
        <v/>
      </c>
      <c r="AK51" s="25" t="str">
        <f t="shared" ca="1" si="6"/>
        <v/>
      </c>
      <c r="AL51" s="25" t="str">
        <f t="shared" ca="1" si="7"/>
        <v/>
      </c>
      <c r="AM51" s="25" t="str">
        <f t="shared" ca="1" si="8"/>
        <v/>
      </c>
      <c r="AN51" s="25" t="str">
        <f t="shared" ca="1" si="9"/>
        <v/>
      </c>
      <c r="AO51" s="25" t="str">
        <f t="shared" ca="1" si="10"/>
        <v/>
      </c>
    </row>
    <row r="52" spans="1:41" ht="18.75" customHeight="1">
      <c r="A52" s="38">
        <v>50</v>
      </c>
      <c r="B52" s="38" t="str">
        <f>IF(ISBLANK(ID管理番号商品名入力!D52),"",ID管理番号商品名入力!D52)</f>
        <v/>
      </c>
      <c r="C52" s="39" t="str">
        <f>IF(ISBLANK(ID管理番号商品名入力!F52),"",ID管理番号商品名入力!F52)</f>
        <v/>
      </c>
      <c r="D52" s="22" t="str">
        <f>IF(ISBLANK(業務便入力!L53),"",業務便入力!L53)</f>
        <v/>
      </c>
      <c r="E52" s="22" t="str">
        <f>IFERROR(VLOOKUP($D52,配送グループ設定!$A$18:$G$27,6,FALSE),"")</f>
        <v/>
      </c>
      <c r="F52" s="22" t="str">
        <f>IF(ISBLANK(業務便入力!U53),"",業務便入力!U53)</f>
        <v/>
      </c>
      <c r="G52" s="23" t="str">
        <f>IFERROR("※"&amp;VLOOKUP($D52,配送グループ設定!$A$18:$G$27,4,FALSE),"")</f>
        <v/>
      </c>
      <c r="H52" s="24" t="str">
        <f t="shared" si="11"/>
        <v/>
      </c>
      <c r="I52" s="25">
        <v>1</v>
      </c>
      <c r="J52" s="25">
        <v>0</v>
      </c>
      <c r="K52" s="25">
        <v>0</v>
      </c>
      <c r="L52" s="25">
        <v>1</v>
      </c>
      <c r="M52" s="25" t="str">
        <f>IF(ISBLANK(業務便入力!V53),"",業務便入力!V53)</f>
        <v/>
      </c>
      <c r="N52" s="25">
        <v>5</v>
      </c>
      <c r="O52" s="73" t="s">
        <v>354</v>
      </c>
      <c r="P52" s="40" t="str">
        <f>IF(ISBLANK(業務便入力!F53),"",業務便入力!F53)</f>
        <v/>
      </c>
      <c r="Q52" s="25" t="str">
        <f ca="1">IFERROR('計算（業務便）'!Q53,"")</f>
        <v/>
      </c>
      <c r="R52" s="25" t="str">
        <f ca="1">IFERROR(OFFSET('計算（業務便）'!$Q53,0,(COLUMN()-COLUMN('セット情報(業務便）'!$R53))*(COLUMNS('計算（業務便）'!$Q$3:$W$3)-1)/(COLUMNS('セット情報(業務便）'!$R51:$S51)-1)),"")</f>
        <v/>
      </c>
      <c r="S52" s="25" t="str">
        <f ca="1">IFERROR(OFFSET('計算（業務便）'!$Q53,0,(COLUMN()-COLUMN('セット情報(業務便）'!$R53))*(COLUMNS('計算（業務便）'!$Q$3:$W$3)-1)/(COLUMNS('セット情報(業務便）'!$R51:$S51)-1)),"")</f>
        <v/>
      </c>
      <c r="T52" s="25" t="str">
        <f ca="1">IFERROR(OFFSET('計算（業務便）'!$Q53,0,(COLUMN()-COLUMN('セット情報(業務便）'!$R53))*(COLUMNS('計算（業務便）'!$Q$3:$W$3)-1)/(COLUMNS('セット情報(業務便）'!$R51:$S51)-1)),"")</f>
        <v/>
      </c>
      <c r="U52" s="25" t="str">
        <f ca="1">IFERROR(OFFSET('計算（業務便）'!$Q53,0,(COLUMN()-COLUMN('セット情報(業務便）'!$R53))*(COLUMNS('計算（業務便）'!$Q$3:$W$3)-1)/(COLUMNS('セット情報(業務便）'!$R51:$S51)-1)),"")</f>
        <v/>
      </c>
      <c r="V52" s="25" t="str">
        <f ca="1">IFERROR(OFFSET('計算（業務便）'!$Q53,0,(COLUMN()-COLUMN('セット情報(業務便）'!$R53))*(COLUMNS('計算（業務便）'!$Q$3:$W$3)-1)/(COLUMNS('セット情報(業務便）'!$R51:$S51)-1)),"")</f>
        <v/>
      </c>
      <c r="W52" s="25" t="str">
        <f ca="1">IFERROR(OFFSET('計算（業務便）'!$Q53,0,(COLUMN()-COLUMN('セット情報(業務便）'!$R53))*(COLUMNS('計算（業務便）'!$Q$3:$W$3)-1)/(COLUMNS('セット情報(業務便）'!$R51:$S51)-1)),"")</f>
        <v/>
      </c>
      <c r="X52" s="25" t="str">
        <f ca="1">IFERROR(OFFSET('計算（業務便）'!$Q53,0,(COLUMN()-COLUMN('セット情報(業務便）'!$R53))*(COLUMNS('計算（業務便）'!$Q$3:$W$3)-1)/(COLUMNS('セット情報(業務便）'!$R51:$S51)-1)),"")</f>
        <v/>
      </c>
      <c r="Y52" s="25" t="str">
        <f ca="1">IFERROR(OFFSET('計算（業務便）'!$Q53,0,(COLUMN()-COLUMN('セット情報(業務便）'!$R53))*(COLUMNS('計算（業務便）'!$Q$3:$W$3)-1)/(COLUMNS('セット情報(業務便）'!$R51:$S51)-1)),"")</f>
        <v/>
      </c>
      <c r="Z52" s="25" t="str">
        <f ca="1">IFERROR(OFFSET('計算（業務便）'!$Q53,0,(COLUMN()-COLUMN('セット情報(業務便）'!$R53))*(COLUMNS('計算（業務便）'!$Q$3:$W$3)-1)/(COLUMNS('セット情報(業務便）'!$R51:$S51)-1)),"")</f>
        <v/>
      </c>
      <c r="AA52" s="25" t="str">
        <f ca="1">IFERROR(OFFSET('計算（業務便）'!$Q53,0,(COLUMN()-COLUMN('セット情報(業務便）'!$R53))*(COLUMNS('計算（業務便）'!$Q$3:$W$3)-1)/(COLUMNS('セット情報(業務便）'!$R51:$S51)-1)),"")</f>
        <v/>
      </c>
      <c r="AB52" s="25" t="str">
        <f ca="1">IFERROR(OFFSET('計算（業務便）'!$Q53,0,(COLUMN()-COLUMN('セット情報(業務便）'!$R53))*(COLUMNS('計算（業務便）'!$Q$3:$W$3)-1)/(COLUMNS('セット情報(業務便）'!$R51:$S51)-1)),"")</f>
        <v/>
      </c>
      <c r="AC52" s="25" t="str">
        <f ca="1">IFERROR(OFFSET('計算（業務便）'!$Q53,0,(COLUMN()-COLUMN('セット情報(業務便）'!$R53))*(COLUMNS('計算（業務便）'!$Q$3:$W$3)-1)/(COLUMNS('セット情報(業務便）'!$R51:$S51)-1)),"")</f>
        <v/>
      </c>
      <c r="AD52" s="25" t="str">
        <f t="shared" ca="1" si="12"/>
        <v/>
      </c>
      <c r="AE52" s="25" t="str">
        <f t="shared" ca="1" si="0"/>
        <v/>
      </c>
      <c r="AF52" s="25" t="str">
        <f t="shared" ca="1" si="1"/>
        <v/>
      </c>
      <c r="AG52" s="25" t="str">
        <f t="shared" ca="1" si="2"/>
        <v/>
      </c>
      <c r="AH52" s="25" t="str">
        <f t="shared" ca="1" si="3"/>
        <v/>
      </c>
      <c r="AI52" s="25" t="str">
        <f t="shared" ca="1" si="4"/>
        <v/>
      </c>
      <c r="AJ52" s="25" t="str">
        <f t="shared" ca="1" si="5"/>
        <v/>
      </c>
      <c r="AK52" s="25" t="str">
        <f t="shared" ca="1" si="6"/>
        <v/>
      </c>
      <c r="AL52" s="25" t="str">
        <f t="shared" ca="1" si="7"/>
        <v/>
      </c>
      <c r="AM52" s="25" t="str">
        <f t="shared" ca="1" si="8"/>
        <v/>
      </c>
      <c r="AN52" s="25" t="str">
        <f t="shared" ca="1" si="9"/>
        <v/>
      </c>
      <c r="AO52" s="25" t="str">
        <f t="shared" ca="1" si="10"/>
        <v/>
      </c>
    </row>
    <row r="53" spans="1:41" ht="18.75" customHeight="1">
      <c r="A53" s="38">
        <v>51</v>
      </c>
      <c r="B53" s="38" t="str">
        <f>IF(ISBLANK(ID管理番号商品名入力!D53),"",ID管理番号商品名入力!D53)</f>
        <v/>
      </c>
      <c r="C53" s="39" t="str">
        <f>IF(ISBLANK(ID管理番号商品名入力!F53),"",ID管理番号商品名入力!F53)</f>
        <v/>
      </c>
      <c r="D53" s="22" t="str">
        <f>IF(ISBLANK(業務便入力!L54),"",業務便入力!L54)</f>
        <v/>
      </c>
      <c r="E53" s="22" t="str">
        <f>IFERROR(VLOOKUP($D53,配送グループ設定!$A$18:$G$27,6,FALSE),"")</f>
        <v/>
      </c>
      <c r="F53" s="22" t="str">
        <f>IF(ISBLANK(業務便入力!U54),"",業務便入力!U54)</f>
        <v/>
      </c>
      <c r="G53" s="23" t="str">
        <f>IFERROR("※"&amp;VLOOKUP($D53,配送グループ設定!$A$18:$G$27,4,FALSE),"")</f>
        <v/>
      </c>
      <c r="H53" s="24" t="str">
        <f t="shared" si="11"/>
        <v/>
      </c>
      <c r="I53" s="25">
        <v>1</v>
      </c>
      <c r="J53" s="25">
        <v>0</v>
      </c>
      <c r="K53" s="25">
        <v>0</v>
      </c>
      <c r="L53" s="25">
        <v>1</v>
      </c>
      <c r="M53" s="25" t="str">
        <f>IF(ISBLANK(業務便入力!V54),"",業務便入力!V54)</f>
        <v/>
      </c>
      <c r="N53" s="25">
        <v>5</v>
      </c>
      <c r="O53" s="73" t="s">
        <v>354</v>
      </c>
      <c r="P53" s="40" t="str">
        <f>IF(ISBLANK(業務便入力!F54),"",業務便入力!F54)</f>
        <v/>
      </c>
      <c r="Q53" s="25" t="str">
        <f ca="1">IFERROR('計算（業務便）'!Q54,"")</f>
        <v/>
      </c>
      <c r="R53" s="25" t="str">
        <f ca="1">IFERROR(OFFSET('計算（業務便）'!$Q54,0,(COLUMN()-COLUMN('セット情報(業務便）'!$R54))*(COLUMNS('計算（業務便）'!$Q$3:$W$3)-1)/(COLUMNS('セット情報(業務便）'!$R52:$S52)-1)),"")</f>
        <v/>
      </c>
      <c r="S53" s="25" t="str">
        <f ca="1">IFERROR(OFFSET('計算（業務便）'!$Q54,0,(COLUMN()-COLUMN('セット情報(業務便）'!$R54))*(COLUMNS('計算（業務便）'!$Q$3:$W$3)-1)/(COLUMNS('セット情報(業務便）'!$R52:$S52)-1)),"")</f>
        <v/>
      </c>
      <c r="T53" s="25" t="str">
        <f ca="1">IFERROR(OFFSET('計算（業務便）'!$Q54,0,(COLUMN()-COLUMN('セット情報(業務便）'!$R54))*(COLUMNS('計算（業務便）'!$Q$3:$W$3)-1)/(COLUMNS('セット情報(業務便）'!$R52:$S52)-1)),"")</f>
        <v/>
      </c>
      <c r="U53" s="25" t="str">
        <f ca="1">IFERROR(OFFSET('計算（業務便）'!$Q54,0,(COLUMN()-COLUMN('セット情報(業務便）'!$R54))*(COLUMNS('計算（業務便）'!$Q$3:$W$3)-1)/(COLUMNS('セット情報(業務便）'!$R52:$S52)-1)),"")</f>
        <v/>
      </c>
      <c r="V53" s="25" t="str">
        <f ca="1">IFERROR(OFFSET('計算（業務便）'!$Q54,0,(COLUMN()-COLUMN('セット情報(業務便）'!$R54))*(COLUMNS('計算（業務便）'!$Q$3:$W$3)-1)/(COLUMNS('セット情報(業務便）'!$R52:$S52)-1)),"")</f>
        <v/>
      </c>
      <c r="W53" s="25" t="str">
        <f ca="1">IFERROR(OFFSET('計算（業務便）'!$Q54,0,(COLUMN()-COLUMN('セット情報(業務便）'!$R54))*(COLUMNS('計算（業務便）'!$Q$3:$W$3)-1)/(COLUMNS('セット情報(業務便）'!$R52:$S52)-1)),"")</f>
        <v/>
      </c>
      <c r="X53" s="25" t="str">
        <f ca="1">IFERROR(OFFSET('計算（業務便）'!$Q54,0,(COLUMN()-COLUMN('セット情報(業務便）'!$R54))*(COLUMNS('計算（業務便）'!$Q$3:$W$3)-1)/(COLUMNS('セット情報(業務便）'!$R52:$S52)-1)),"")</f>
        <v/>
      </c>
      <c r="Y53" s="25" t="str">
        <f ca="1">IFERROR(OFFSET('計算（業務便）'!$Q54,0,(COLUMN()-COLUMN('セット情報(業務便）'!$R54))*(COLUMNS('計算（業務便）'!$Q$3:$W$3)-1)/(COLUMNS('セット情報(業務便）'!$R52:$S52)-1)),"")</f>
        <v/>
      </c>
      <c r="Z53" s="25" t="str">
        <f ca="1">IFERROR(OFFSET('計算（業務便）'!$Q54,0,(COLUMN()-COLUMN('セット情報(業務便）'!$R54))*(COLUMNS('計算（業務便）'!$Q$3:$W$3)-1)/(COLUMNS('セット情報(業務便）'!$R52:$S52)-1)),"")</f>
        <v/>
      </c>
      <c r="AA53" s="25" t="str">
        <f ca="1">IFERROR(OFFSET('計算（業務便）'!$Q54,0,(COLUMN()-COLUMN('セット情報(業務便）'!$R54))*(COLUMNS('計算（業務便）'!$Q$3:$W$3)-1)/(COLUMNS('セット情報(業務便）'!$R52:$S52)-1)),"")</f>
        <v/>
      </c>
      <c r="AB53" s="25" t="str">
        <f ca="1">IFERROR(OFFSET('計算（業務便）'!$Q54,0,(COLUMN()-COLUMN('セット情報(業務便）'!$R54))*(COLUMNS('計算（業務便）'!$Q$3:$W$3)-1)/(COLUMNS('セット情報(業務便）'!$R52:$S52)-1)),"")</f>
        <v/>
      </c>
      <c r="AC53" s="25" t="str">
        <f ca="1">IFERROR(OFFSET('計算（業務便）'!$Q54,0,(COLUMN()-COLUMN('セット情報(業務便）'!$R54))*(COLUMNS('計算（業務便）'!$Q$3:$W$3)-1)/(COLUMNS('セット情報(業務便）'!$R52:$S52)-1)),"")</f>
        <v/>
      </c>
      <c r="AD53" s="25" t="str">
        <f t="shared" ca="1" si="12"/>
        <v/>
      </c>
      <c r="AE53" s="25" t="str">
        <f t="shared" ca="1" si="0"/>
        <v/>
      </c>
      <c r="AF53" s="25" t="str">
        <f t="shared" ca="1" si="1"/>
        <v/>
      </c>
      <c r="AG53" s="25" t="str">
        <f t="shared" ca="1" si="2"/>
        <v/>
      </c>
      <c r="AH53" s="25" t="str">
        <f t="shared" ca="1" si="3"/>
        <v/>
      </c>
      <c r="AI53" s="25" t="str">
        <f t="shared" ca="1" si="4"/>
        <v/>
      </c>
      <c r="AJ53" s="25" t="str">
        <f t="shared" ca="1" si="5"/>
        <v/>
      </c>
      <c r="AK53" s="25" t="str">
        <f t="shared" ca="1" si="6"/>
        <v/>
      </c>
      <c r="AL53" s="25" t="str">
        <f t="shared" ca="1" si="7"/>
        <v/>
      </c>
      <c r="AM53" s="25" t="str">
        <f t="shared" ca="1" si="8"/>
        <v/>
      </c>
      <c r="AN53" s="25" t="str">
        <f t="shared" ca="1" si="9"/>
        <v/>
      </c>
      <c r="AO53" s="25" t="str">
        <f t="shared" ca="1" si="10"/>
        <v/>
      </c>
    </row>
    <row r="54" spans="1:41" ht="18.75" customHeight="1">
      <c r="A54" s="38">
        <v>52</v>
      </c>
      <c r="B54" s="38" t="str">
        <f>IF(ISBLANK(ID管理番号商品名入力!D54),"",ID管理番号商品名入力!D54)</f>
        <v/>
      </c>
      <c r="C54" s="39" t="str">
        <f>IF(ISBLANK(ID管理番号商品名入力!F54),"",ID管理番号商品名入力!F54)</f>
        <v/>
      </c>
      <c r="D54" s="22" t="str">
        <f>IF(ISBLANK(業務便入力!L55),"",業務便入力!L55)</f>
        <v/>
      </c>
      <c r="E54" s="22" t="str">
        <f>IFERROR(VLOOKUP($D54,配送グループ設定!$A$18:$G$27,6,FALSE),"")</f>
        <v/>
      </c>
      <c r="F54" s="22" t="str">
        <f>IF(ISBLANK(業務便入力!U55),"",業務便入力!U55)</f>
        <v/>
      </c>
      <c r="G54" s="23" t="str">
        <f>IFERROR("※"&amp;VLOOKUP($D54,配送グループ設定!$A$18:$G$27,4,FALSE),"")</f>
        <v/>
      </c>
      <c r="H54" s="24" t="str">
        <f t="shared" si="11"/>
        <v/>
      </c>
      <c r="I54" s="25">
        <v>1</v>
      </c>
      <c r="J54" s="25">
        <v>0</v>
      </c>
      <c r="K54" s="25">
        <v>0</v>
      </c>
      <c r="L54" s="25">
        <v>1</v>
      </c>
      <c r="M54" s="25" t="str">
        <f>IF(ISBLANK(業務便入力!V55),"",業務便入力!V55)</f>
        <v/>
      </c>
      <c r="N54" s="25">
        <v>5</v>
      </c>
      <c r="O54" s="73" t="s">
        <v>354</v>
      </c>
      <c r="P54" s="40" t="str">
        <f>IF(ISBLANK(業務便入力!F55),"",業務便入力!F55)</f>
        <v/>
      </c>
      <c r="Q54" s="25" t="str">
        <f ca="1">IFERROR('計算（業務便）'!Q55,"")</f>
        <v/>
      </c>
      <c r="R54" s="25" t="str">
        <f ca="1">IFERROR(OFFSET('計算（業務便）'!$Q55,0,(COLUMN()-COLUMN('セット情報(業務便）'!$R55))*(COLUMNS('計算（業務便）'!$Q$3:$W$3)-1)/(COLUMNS('セット情報(業務便）'!$R53:$S53)-1)),"")</f>
        <v/>
      </c>
      <c r="S54" s="25" t="str">
        <f ca="1">IFERROR(OFFSET('計算（業務便）'!$Q55,0,(COLUMN()-COLUMN('セット情報(業務便）'!$R55))*(COLUMNS('計算（業務便）'!$Q$3:$W$3)-1)/(COLUMNS('セット情報(業務便）'!$R53:$S53)-1)),"")</f>
        <v/>
      </c>
      <c r="T54" s="25" t="str">
        <f ca="1">IFERROR(OFFSET('計算（業務便）'!$Q55,0,(COLUMN()-COLUMN('セット情報(業務便）'!$R55))*(COLUMNS('計算（業務便）'!$Q$3:$W$3)-1)/(COLUMNS('セット情報(業務便）'!$R53:$S53)-1)),"")</f>
        <v/>
      </c>
      <c r="U54" s="25" t="str">
        <f ca="1">IFERROR(OFFSET('計算（業務便）'!$Q55,0,(COLUMN()-COLUMN('セット情報(業務便）'!$R55))*(COLUMNS('計算（業務便）'!$Q$3:$W$3)-1)/(COLUMNS('セット情報(業務便）'!$R53:$S53)-1)),"")</f>
        <v/>
      </c>
      <c r="V54" s="25" t="str">
        <f ca="1">IFERROR(OFFSET('計算（業務便）'!$Q55,0,(COLUMN()-COLUMN('セット情報(業務便）'!$R55))*(COLUMNS('計算（業務便）'!$Q$3:$W$3)-1)/(COLUMNS('セット情報(業務便）'!$R53:$S53)-1)),"")</f>
        <v/>
      </c>
      <c r="W54" s="25" t="str">
        <f ca="1">IFERROR(OFFSET('計算（業務便）'!$Q55,0,(COLUMN()-COLUMN('セット情報(業務便）'!$R55))*(COLUMNS('計算（業務便）'!$Q$3:$W$3)-1)/(COLUMNS('セット情報(業務便）'!$R53:$S53)-1)),"")</f>
        <v/>
      </c>
      <c r="X54" s="25" t="str">
        <f ca="1">IFERROR(OFFSET('計算（業務便）'!$Q55,0,(COLUMN()-COLUMN('セット情報(業務便）'!$R55))*(COLUMNS('計算（業務便）'!$Q$3:$W$3)-1)/(COLUMNS('セット情報(業務便）'!$R53:$S53)-1)),"")</f>
        <v/>
      </c>
      <c r="Y54" s="25" t="str">
        <f ca="1">IFERROR(OFFSET('計算（業務便）'!$Q55,0,(COLUMN()-COLUMN('セット情報(業務便）'!$R55))*(COLUMNS('計算（業務便）'!$Q$3:$W$3)-1)/(COLUMNS('セット情報(業務便）'!$R53:$S53)-1)),"")</f>
        <v/>
      </c>
      <c r="Z54" s="25" t="str">
        <f ca="1">IFERROR(OFFSET('計算（業務便）'!$Q55,0,(COLUMN()-COLUMN('セット情報(業務便）'!$R55))*(COLUMNS('計算（業務便）'!$Q$3:$W$3)-1)/(COLUMNS('セット情報(業務便）'!$R53:$S53)-1)),"")</f>
        <v/>
      </c>
      <c r="AA54" s="25" t="str">
        <f ca="1">IFERROR(OFFSET('計算（業務便）'!$Q55,0,(COLUMN()-COLUMN('セット情報(業務便）'!$R55))*(COLUMNS('計算（業務便）'!$Q$3:$W$3)-1)/(COLUMNS('セット情報(業務便）'!$R53:$S53)-1)),"")</f>
        <v/>
      </c>
      <c r="AB54" s="25" t="str">
        <f ca="1">IFERROR(OFFSET('計算（業務便）'!$Q55,0,(COLUMN()-COLUMN('セット情報(業務便）'!$R55))*(COLUMNS('計算（業務便）'!$Q$3:$W$3)-1)/(COLUMNS('セット情報(業務便）'!$R53:$S53)-1)),"")</f>
        <v/>
      </c>
      <c r="AC54" s="25" t="str">
        <f ca="1">IFERROR(OFFSET('計算（業務便）'!$Q55,0,(COLUMN()-COLUMN('セット情報(業務便）'!$R55))*(COLUMNS('計算（業務便）'!$Q$3:$W$3)-1)/(COLUMNS('セット情報(業務便）'!$R53:$S53)-1)),"")</f>
        <v/>
      </c>
      <c r="AD54" s="25" t="str">
        <f t="shared" ca="1" si="12"/>
        <v/>
      </c>
      <c r="AE54" s="25" t="str">
        <f t="shared" ca="1" si="0"/>
        <v/>
      </c>
      <c r="AF54" s="25" t="str">
        <f t="shared" ca="1" si="1"/>
        <v/>
      </c>
      <c r="AG54" s="25" t="str">
        <f t="shared" ca="1" si="2"/>
        <v/>
      </c>
      <c r="AH54" s="25" t="str">
        <f t="shared" ca="1" si="3"/>
        <v/>
      </c>
      <c r="AI54" s="25" t="str">
        <f t="shared" ca="1" si="4"/>
        <v/>
      </c>
      <c r="AJ54" s="25" t="str">
        <f t="shared" ca="1" si="5"/>
        <v/>
      </c>
      <c r="AK54" s="25" t="str">
        <f t="shared" ca="1" si="6"/>
        <v/>
      </c>
      <c r="AL54" s="25" t="str">
        <f t="shared" ca="1" si="7"/>
        <v/>
      </c>
      <c r="AM54" s="25" t="str">
        <f t="shared" ca="1" si="8"/>
        <v/>
      </c>
      <c r="AN54" s="25" t="str">
        <f t="shared" ca="1" si="9"/>
        <v/>
      </c>
      <c r="AO54" s="25" t="str">
        <f t="shared" ca="1" si="10"/>
        <v/>
      </c>
    </row>
    <row r="55" spans="1:41" ht="18.75" customHeight="1">
      <c r="A55" s="38">
        <v>53</v>
      </c>
      <c r="B55" s="38" t="str">
        <f>IF(ISBLANK(ID管理番号商品名入力!D55),"",ID管理番号商品名入力!D55)</f>
        <v/>
      </c>
      <c r="C55" s="39" t="str">
        <f>IF(ISBLANK(ID管理番号商品名入力!F55),"",ID管理番号商品名入力!F55)</f>
        <v/>
      </c>
      <c r="D55" s="22" t="str">
        <f>IF(ISBLANK(業務便入力!L56),"",業務便入力!L56)</f>
        <v/>
      </c>
      <c r="E55" s="22" t="str">
        <f>IFERROR(VLOOKUP($D55,配送グループ設定!$A$18:$G$27,6,FALSE),"")</f>
        <v/>
      </c>
      <c r="F55" s="22" t="str">
        <f>IF(ISBLANK(業務便入力!U56),"",業務便入力!U56)</f>
        <v/>
      </c>
      <c r="G55" s="23" t="str">
        <f>IFERROR("※"&amp;VLOOKUP($D55,配送グループ設定!$A$18:$G$27,4,FALSE),"")</f>
        <v/>
      </c>
      <c r="H55" s="24" t="str">
        <f t="shared" si="11"/>
        <v/>
      </c>
      <c r="I55" s="25">
        <v>1</v>
      </c>
      <c r="J55" s="25">
        <v>0</v>
      </c>
      <c r="K55" s="25">
        <v>0</v>
      </c>
      <c r="L55" s="25">
        <v>1</v>
      </c>
      <c r="M55" s="25" t="str">
        <f>IF(ISBLANK(業務便入力!V56),"",業務便入力!V56)</f>
        <v/>
      </c>
      <c r="N55" s="25">
        <v>5</v>
      </c>
      <c r="O55" s="73" t="s">
        <v>354</v>
      </c>
      <c r="P55" s="40" t="str">
        <f>IF(ISBLANK(業務便入力!F56),"",業務便入力!F56)</f>
        <v/>
      </c>
      <c r="Q55" s="25" t="str">
        <f ca="1">IFERROR('計算（業務便）'!Q56,"")</f>
        <v/>
      </c>
      <c r="R55" s="25" t="str">
        <f ca="1">IFERROR(OFFSET('計算（業務便）'!$Q56,0,(COLUMN()-COLUMN('セット情報(業務便）'!$R56))*(COLUMNS('計算（業務便）'!$Q$3:$W$3)-1)/(COLUMNS('セット情報(業務便）'!$R54:$S54)-1)),"")</f>
        <v/>
      </c>
      <c r="S55" s="25" t="str">
        <f ca="1">IFERROR(OFFSET('計算（業務便）'!$Q56,0,(COLUMN()-COLUMN('セット情報(業務便）'!$R56))*(COLUMNS('計算（業務便）'!$Q$3:$W$3)-1)/(COLUMNS('セット情報(業務便）'!$R54:$S54)-1)),"")</f>
        <v/>
      </c>
      <c r="T55" s="25" t="str">
        <f ca="1">IFERROR(OFFSET('計算（業務便）'!$Q56,0,(COLUMN()-COLUMN('セット情報(業務便）'!$R56))*(COLUMNS('計算（業務便）'!$Q$3:$W$3)-1)/(COLUMNS('セット情報(業務便）'!$R54:$S54)-1)),"")</f>
        <v/>
      </c>
      <c r="U55" s="25" t="str">
        <f ca="1">IFERROR(OFFSET('計算（業務便）'!$Q56,0,(COLUMN()-COLUMN('セット情報(業務便）'!$R56))*(COLUMNS('計算（業務便）'!$Q$3:$W$3)-1)/(COLUMNS('セット情報(業務便）'!$R54:$S54)-1)),"")</f>
        <v/>
      </c>
      <c r="V55" s="25" t="str">
        <f ca="1">IFERROR(OFFSET('計算（業務便）'!$Q56,0,(COLUMN()-COLUMN('セット情報(業務便）'!$R56))*(COLUMNS('計算（業務便）'!$Q$3:$W$3)-1)/(COLUMNS('セット情報(業務便）'!$R54:$S54)-1)),"")</f>
        <v/>
      </c>
      <c r="W55" s="25" t="str">
        <f ca="1">IFERROR(OFFSET('計算（業務便）'!$Q56,0,(COLUMN()-COLUMN('セット情報(業務便）'!$R56))*(COLUMNS('計算（業務便）'!$Q$3:$W$3)-1)/(COLUMNS('セット情報(業務便）'!$R54:$S54)-1)),"")</f>
        <v/>
      </c>
      <c r="X55" s="25" t="str">
        <f ca="1">IFERROR(OFFSET('計算（業務便）'!$Q56,0,(COLUMN()-COLUMN('セット情報(業務便）'!$R56))*(COLUMNS('計算（業務便）'!$Q$3:$W$3)-1)/(COLUMNS('セット情報(業務便）'!$R54:$S54)-1)),"")</f>
        <v/>
      </c>
      <c r="Y55" s="25" t="str">
        <f ca="1">IFERROR(OFFSET('計算（業務便）'!$Q56,0,(COLUMN()-COLUMN('セット情報(業務便）'!$R56))*(COLUMNS('計算（業務便）'!$Q$3:$W$3)-1)/(COLUMNS('セット情報(業務便）'!$R54:$S54)-1)),"")</f>
        <v/>
      </c>
      <c r="Z55" s="25" t="str">
        <f ca="1">IFERROR(OFFSET('計算（業務便）'!$Q56,0,(COLUMN()-COLUMN('セット情報(業務便）'!$R56))*(COLUMNS('計算（業務便）'!$Q$3:$W$3)-1)/(COLUMNS('セット情報(業務便）'!$R54:$S54)-1)),"")</f>
        <v/>
      </c>
      <c r="AA55" s="25" t="str">
        <f ca="1">IFERROR(OFFSET('計算（業務便）'!$Q56,0,(COLUMN()-COLUMN('セット情報(業務便）'!$R56))*(COLUMNS('計算（業務便）'!$Q$3:$W$3)-1)/(COLUMNS('セット情報(業務便）'!$R54:$S54)-1)),"")</f>
        <v/>
      </c>
      <c r="AB55" s="25" t="str">
        <f ca="1">IFERROR(OFFSET('計算（業務便）'!$Q56,0,(COLUMN()-COLUMN('セット情報(業務便）'!$R56))*(COLUMNS('計算（業務便）'!$Q$3:$W$3)-1)/(COLUMNS('セット情報(業務便）'!$R54:$S54)-1)),"")</f>
        <v/>
      </c>
      <c r="AC55" s="25" t="str">
        <f ca="1">IFERROR(OFFSET('計算（業務便）'!$Q56,0,(COLUMN()-COLUMN('セット情報(業務便）'!$R56))*(COLUMNS('計算（業務便）'!$Q$3:$W$3)-1)/(COLUMNS('セット情報(業務便）'!$R54:$S54)-1)),"")</f>
        <v/>
      </c>
      <c r="AD55" s="25" t="str">
        <f t="shared" ca="1" si="12"/>
        <v/>
      </c>
      <c r="AE55" s="25" t="str">
        <f t="shared" ca="1" si="0"/>
        <v/>
      </c>
      <c r="AF55" s="25" t="str">
        <f t="shared" ca="1" si="1"/>
        <v/>
      </c>
      <c r="AG55" s="25" t="str">
        <f t="shared" ca="1" si="2"/>
        <v/>
      </c>
      <c r="AH55" s="25" t="str">
        <f t="shared" ca="1" si="3"/>
        <v/>
      </c>
      <c r="AI55" s="25" t="str">
        <f t="shared" ca="1" si="4"/>
        <v/>
      </c>
      <c r="AJ55" s="25" t="str">
        <f t="shared" ca="1" si="5"/>
        <v/>
      </c>
      <c r="AK55" s="25" t="str">
        <f t="shared" ca="1" si="6"/>
        <v/>
      </c>
      <c r="AL55" s="25" t="str">
        <f t="shared" ca="1" si="7"/>
        <v/>
      </c>
      <c r="AM55" s="25" t="str">
        <f t="shared" ca="1" si="8"/>
        <v/>
      </c>
      <c r="AN55" s="25" t="str">
        <f t="shared" ca="1" si="9"/>
        <v/>
      </c>
      <c r="AO55" s="25" t="str">
        <f t="shared" ca="1" si="10"/>
        <v/>
      </c>
    </row>
    <row r="56" spans="1:41" ht="18.75" customHeight="1">
      <c r="A56" s="38">
        <v>54</v>
      </c>
      <c r="B56" s="38" t="str">
        <f>IF(ISBLANK(ID管理番号商品名入力!D56),"",ID管理番号商品名入力!D56)</f>
        <v/>
      </c>
      <c r="C56" s="39" t="str">
        <f>IF(ISBLANK(ID管理番号商品名入力!F56),"",ID管理番号商品名入力!F56)</f>
        <v/>
      </c>
      <c r="D56" s="22" t="str">
        <f>IF(ISBLANK(業務便入力!L57),"",業務便入力!L57)</f>
        <v/>
      </c>
      <c r="E56" s="22" t="str">
        <f>IFERROR(VLOOKUP($D56,配送グループ設定!$A$18:$G$27,6,FALSE),"")</f>
        <v/>
      </c>
      <c r="F56" s="22" t="str">
        <f>IF(ISBLANK(業務便入力!U57),"",業務便入力!U57)</f>
        <v/>
      </c>
      <c r="G56" s="23" t="str">
        <f>IFERROR("※"&amp;VLOOKUP($D56,配送グループ設定!$A$18:$G$27,4,FALSE),"")</f>
        <v/>
      </c>
      <c r="H56" s="24" t="str">
        <f t="shared" si="11"/>
        <v/>
      </c>
      <c r="I56" s="25">
        <v>1</v>
      </c>
      <c r="J56" s="25">
        <v>0</v>
      </c>
      <c r="K56" s="25">
        <v>0</v>
      </c>
      <c r="L56" s="25">
        <v>1</v>
      </c>
      <c r="M56" s="25" t="str">
        <f>IF(ISBLANK(業務便入力!V57),"",業務便入力!V57)</f>
        <v/>
      </c>
      <c r="N56" s="25">
        <v>5</v>
      </c>
      <c r="O56" s="73" t="s">
        <v>354</v>
      </c>
      <c r="P56" s="40" t="str">
        <f>IF(ISBLANK(業務便入力!F57),"",業務便入力!F57)</f>
        <v/>
      </c>
      <c r="Q56" s="25" t="str">
        <f ca="1">IFERROR('計算（業務便）'!Q57,"")</f>
        <v/>
      </c>
      <c r="R56" s="25" t="str">
        <f ca="1">IFERROR(OFFSET('計算（業務便）'!$Q57,0,(COLUMN()-COLUMN('セット情報(業務便）'!$R57))*(COLUMNS('計算（業務便）'!$Q$3:$W$3)-1)/(COLUMNS('セット情報(業務便）'!$R55:$S55)-1)),"")</f>
        <v/>
      </c>
      <c r="S56" s="25" t="str">
        <f ca="1">IFERROR(OFFSET('計算（業務便）'!$Q57,0,(COLUMN()-COLUMN('セット情報(業務便）'!$R57))*(COLUMNS('計算（業務便）'!$Q$3:$W$3)-1)/(COLUMNS('セット情報(業務便）'!$R55:$S55)-1)),"")</f>
        <v/>
      </c>
      <c r="T56" s="25" t="str">
        <f ca="1">IFERROR(OFFSET('計算（業務便）'!$Q57,0,(COLUMN()-COLUMN('セット情報(業務便）'!$R57))*(COLUMNS('計算（業務便）'!$Q$3:$W$3)-1)/(COLUMNS('セット情報(業務便）'!$R55:$S55)-1)),"")</f>
        <v/>
      </c>
      <c r="U56" s="25" t="str">
        <f ca="1">IFERROR(OFFSET('計算（業務便）'!$Q57,0,(COLUMN()-COLUMN('セット情報(業務便）'!$R57))*(COLUMNS('計算（業務便）'!$Q$3:$W$3)-1)/(COLUMNS('セット情報(業務便）'!$R55:$S55)-1)),"")</f>
        <v/>
      </c>
      <c r="V56" s="25" t="str">
        <f ca="1">IFERROR(OFFSET('計算（業務便）'!$Q57,0,(COLUMN()-COLUMN('セット情報(業務便）'!$R57))*(COLUMNS('計算（業務便）'!$Q$3:$W$3)-1)/(COLUMNS('セット情報(業務便）'!$R55:$S55)-1)),"")</f>
        <v/>
      </c>
      <c r="W56" s="25" t="str">
        <f ca="1">IFERROR(OFFSET('計算（業務便）'!$Q57,0,(COLUMN()-COLUMN('セット情報(業務便）'!$R57))*(COLUMNS('計算（業務便）'!$Q$3:$W$3)-1)/(COLUMNS('セット情報(業務便）'!$R55:$S55)-1)),"")</f>
        <v/>
      </c>
      <c r="X56" s="25" t="str">
        <f ca="1">IFERROR(OFFSET('計算（業務便）'!$Q57,0,(COLUMN()-COLUMN('セット情報(業務便）'!$R57))*(COLUMNS('計算（業務便）'!$Q$3:$W$3)-1)/(COLUMNS('セット情報(業務便）'!$R55:$S55)-1)),"")</f>
        <v/>
      </c>
      <c r="Y56" s="25" t="str">
        <f ca="1">IFERROR(OFFSET('計算（業務便）'!$Q57,0,(COLUMN()-COLUMN('セット情報(業務便）'!$R57))*(COLUMNS('計算（業務便）'!$Q$3:$W$3)-1)/(COLUMNS('セット情報(業務便）'!$R55:$S55)-1)),"")</f>
        <v/>
      </c>
      <c r="Z56" s="25" t="str">
        <f ca="1">IFERROR(OFFSET('計算（業務便）'!$Q57,0,(COLUMN()-COLUMN('セット情報(業務便）'!$R57))*(COLUMNS('計算（業務便）'!$Q$3:$W$3)-1)/(COLUMNS('セット情報(業務便）'!$R55:$S55)-1)),"")</f>
        <v/>
      </c>
      <c r="AA56" s="25" t="str">
        <f ca="1">IFERROR(OFFSET('計算（業務便）'!$Q57,0,(COLUMN()-COLUMN('セット情報(業務便）'!$R57))*(COLUMNS('計算（業務便）'!$Q$3:$W$3)-1)/(COLUMNS('セット情報(業務便）'!$R55:$S55)-1)),"")</f>
        <v/>
      </c>
      <c r="AB56" s="25" t="str">
        <f ca="1">IFERROR(OFFSET('計算（業務便）'!$Q57,0,(COLUMN()-COLUMN('セット情報(業務便）'!$R57))*(COLUMNS('計算（業務便）'!$Q$3:$W$3)-1)/(COLUMNS('セット情報(業務便）'!$R55:$S55)-1)),"")</f>
        <v/>
      </c>
      <c r="AC56" s="25" t="str">
        <f ca="1">IFERROR(OFFSET('計算（業務便）'!$Q57,0,(COLUMN()-COLUMN('セット情報(業務便）'!$R57))*(COLUMNS('計算（業務便）'!$Q$3:$W$3)-1)/(COLUMNS('セット情報(業務便）'!$R55:$S55)-1)),"")</f>
        <v/>
      </c>
      <c r="AD56" s="25" t="str">
        <f t="shared" ca="1" si="12"/>
        <v/>
      </c>
      <c r="AE56" s="25" t="str">
        <f t="shared" ca="1" si="0"/>
        <v/>
      </c>
      <c r="AF56" s="25" t="str">
        <f t="shared" ca="1" si="1"/>
        <v/>
      </c>
      <c r="AG56" s="25" t="str">
        <f t="shared" ca="1" si="2"/>
        <v/>
      </c>
      <c r="AH56" s="25" t="str">
        <f t="shared" ca="1" si="3"/>
        <v/>
      </c>
      <c r="AI56" s="25" t="str">
        <f t="shared" ca="1" si="4"/>
        <v/>
      </c>
      <c r="AJ56" s="25" t="str">
        <f t="shared" ca="1" si="5"/>
        <v/>
      </c>
      <c r="AK56" s="25" t="str">
        <f t="shared" ca="1" si="6"/>
        <v/>
      </c>
      <c r="AL56" s="25" t="str">
        <f t="shared" ca="1" si="7"/>
        <v/>
      </c>
      <c r="AM56" s="25" t="str">
        <f t="shared" ca="1" si="8"/>
        <v/>
      </c>
      <c r="AN56" s="25" t="str">
        <f t="shared" ca="1" si="9"/>
        <v/>
      </c>
      <c r="AO56" s="25" t="str">
        <f t="shared" ca="1" si="10"/>
        <v/>
      </c>
    </row>
    <row r="57" spans="1:41" ht="18.75" customHeight="1">
      <c r="A57" s="38">
        <v>55</v>
      </c>
      <c r="B57" s="38" t="str">
        <f>IF(ISBLANK(ID管理番号商品名入力!D57),"",ID管理番号商品名入力!D57)</f>
        <v/>
      </c>
      <c r="C57" s="39" t="str">
        <f>IF(ISBLANK(ID管理番号商品名入力!F57),"",ID管理番号商品名入力!F57)</f>
        <v/>
      </c>
      <c r="D57" s="22" t="str">
        <f>IF(ISBLANK(業務便入力!L58),"",業務便入力!L58)</f>
        <v/>
      </c>
      <c r="E57" s="22" t="str">
        <f>IFERROR(VLOOKUP($D57,配送グループ設定!$A$18:$G$27,6,FALSE),"")</f>
        <v/>
      </c>
      <c r="F57" s="22" t="str">
        <f>IF(ISBLANK(業務便入力!U58),"",業務便入力!U58)</f>
        <v/>
      </c>
      <c r="G57" s="23" t="str">
        <f>IFERROR("※"&amp;VLOOKUP($D57,配送グループ設定!$A$18:$G$27,4,FALSE),"")</f>
        <v/>
      </c>
      <c r="H57" s="24" t="str">
        <f t="shared" si="11"/>
        <v/>
      </c>
      <c r="I57" s="25">
        <v>1</v>
      </c>
      <c r="J57" s="25">
        <v>0</v>
      </c>
      <c r="K57" s="25">
        <v>0</v>
      </c>
      <c r="L57" s="25">
        <v>1</v>
      </c>
      <c r="M57" s="25" t="str">
        <f>IF(ISBLANK(業務便入力!V58),"",業務便入力!V58)</f>
        <v/>
      </c>
      <c r="N57" s="25">
        <v>5</v>
      </c>
      <c r="O57" s="73" t="s">
        <v>354</v>
      </c>
      <c r="P57" s="40" t="str">
        <f>IF(ISBLANK(業務便入力!F58),"",業務便入力!F58)</f>
        <v/>
      </c>
      <c r="Q57" s="25" t="str">
        <f ca="1">IFERROR('計算（業務便）'!Q58,"")</f>
        <v/>
      </c>
      <c r="R57" s="25" t="str">
        <f ca="1">IFERROR(OFFSET('計算（業務便）'!$Q58,0,(COLUMN()-COLUMN('セット情報(業務便）'!$R58))*(COLUMNS('計算（業務便）'!$Q$3:$W$3)-1)/(COLUMNS('セット情報(業務便）'!$R56:$S56)-1)),"")</f>
        <v/>
      </c>
      <c r="S57" s="25" t="str">
        <f ca="1">IFERROR(OFFSET('計算（業務便）'!$Q58,0,(COLUMN()-COLUMN('セット情報(業務便）'!$R58))*(COLUMNS('計算（業務便）'!$Q$3:$W$3)-1)/(COLUMNS('セット情報(業務便）'!$R56:$S56)-1)),"")</f>
        <v/>
      </c>
      <c r="T57" s="25" t="str">
        <f ca="1">IFERROR(OFFSET('計算（業務便）'!$Q58,0,(COLUMN()-COLUMN('セット情報(業務便）'!$R58))*(COLUMNS('計算（業務便）'!$Q$3:$W$3)-1)/(COLUMNS('セット情報(業務便）'!$R56:$S56)-1)),"")</f>
        <v/>
      </c>
      <c r="U57" s="25" t="str">
        <f ca="1">IFERROR(OFFSET('計算（業務便）'!$Q58,0,(COLUMN()-COLUMN('セット情報(業務便）'!$R58))*(COLUMNS('計算（業務便）'!$Q$3:$W$3)-1)/(COLUMNS('セット情報(業務便）'!$R56:$S56)-1)),"")</f>
        <v/>
      </c>
      <c r="V57" s="25" t="str">
        <f ca="1">IFERROR(OFFSET('計算（業務便）'!$Q58,0,(COLUMN()-COLUMN('セット情報(業務便）'!$R58))*(COLUMNS('計算（業務便）'!$Q$3:$W$3)-1)/(COLUMNS('セット情報(業務便）'!$R56:$S56)-1)),"")</f>
        <v/>
      </c>
      <c r="W57" s="25" t="str">
        <f ca="1">IFERROR(OFFSET('計算（業務便）'!$Q58,0,(COLUMN()-COLUMN('セット情報(業務便）'!$R58))*(COLUMNS('計算（業務便）'!$Q$3:$W$3)-1)/(COLUMNS('セット情報(業務便）'!$R56:$S56)-1)),"")</f>
        <v/>
      </c>
      <c r="X57" s="25" t="str">
        <f ca="1">IFERROR(OFFSET('計算（業務便）'!$Q58,0,(COLUMN()-COLUMN('セット情報(業務便）'!$R58))*(COLUMNS('計算（業務便）'!$Q$3:$W$3)-1)/(COLUMNS('セット情報(業務便）'!$R56:$S56)-1)),"")</f>
        <v/>
      </c>
      <c r="Y57" s="25" t="str">
        <f ca="1">IFERROR(OFFSET('計算（業務便）'!$Q58,0,(COLUMN()-COLUMN('セット情報(業務便）'!$R58))*(COLUMNS('計算（業務便）'!$Q$3:$W$3)-1)/(COLUMNS('セット情報(業務便）'!$R56:$S56)-1)),"")</f>
        <v/>
      </c>
      <c r="Z57" s="25" t="str">
        <f ca="1">IFERROR(OFFSET('計算（業務便）'!$Q58,0,(COLUMN()-COLUMN('セット情報(業務便）'!$R58))*(COLUMNS('計算（業務便）'!$Q$3:$W$3)-1)/(COLUMNS('セット情報(業務便）'!$R56:$S56)-1)),"")</f>
        <v/>
      </c>
      <c r="AA57" s="25" t="str">
        <f ca="1">IFERROR(OFFSET('計算（業務便）'!$Q58,0,(COLUMN()-COLUMN('セット情報(業務便）'!$R58))*(COLUMNS('計算（業務便）'!$Q$3:$W$3)-1)/(COLUMNS('セット情報(業務便）'!$R56:$S56)-1)),"")</f>
        <v/>
      </c>
      <c r="AB57" s="25" t="str">
        <f ca="1">IFERROR(OFFSET('計算（業務便）'!$Q58,0,(COLUMN()-COLUMN('セット情報(業務便）'!$R58))*(COLUMNS('計算（業務便）'!$Q$3:$W$3)-1)/(COLUMNS('セット情報(業務便）'!$R56:$S56)-1)),"")</f>
        <v/>
      </c>
      <c r="AC57" s="25" t="str">
        <f ca="1">IFERROR(OFFSET('計算（業務便）'!$Q58,0,(COLUMN()-COLUMN('セット情報(業務便）'!$R58))*(COLUMNS('計算（業務便）'!$Q$3:$W$3)-1)/(COLUMNS('セット情報(業務便）'!$R56:$S56)-1)),"")</f>
        <v/>
      </c>
      <c r="AD57" s="25" t="str">
        <f t="shared" ca="1" si="12"/>
        <v/>
      </c>
      <c r="AE57" s="25" t="str">
        <f t="shared" ca="1" si="0"/>
        <v/>
      </c>
      <c r="AF57" s="25" t="str">
        <f t="shared" ca="1" si="1"/>
        <v/>
      </c>
      <c r="AG57" s="25" t="str">
        <f t="shared" ca="1" si="2"/>
        <v/>
      </c>
      <c r="AH57" s="25" t="str">
        <f t="shared" ca="1" si="3"/>
        <v/>
      </c>
      <c r="AI57" s="25" t="str">
        <f t="shared" ca="1" si="4"/>
        <v/>
      </c>
      <c r="AJ57" s="25" t="str">
        <f t="shared" ca="1" si="5"/>
        <v/>
      </c>
      <c r="AK57" s="25" t="str">
        <f t="shared" ca="1" si="6"/>
        <v/>
      </c>
      <c r="AL57" s="25" t="str">
        <f t="shared" ca="1" si="7"/>
        <v/>
      </c>
      <c r="AM57" s="25" t="str">
        <f t="shared" ca="1" si="8"/>
        <v/>
      </c>
      <c r="AN57" s="25" t="str">
        <f t="shared" ca="1" si="9"/>
        <v/>
      </c>
      <c r="AO57" s="25" t="str">
        <f t="shared" ca="1" si="10"/>
        <v/>
      </c>
    </row>
    <row r="58" spans="1:41" ht="18.75" customHeight="1">
      <c r="A58" s="38">
        <v>56</v>
      </c>
      <c r="B58" s="38" t="str">
        <f>IF(ISBLANK(ID管理番号商品名入力!D58),"",ID管理番号商品名入力!D58)</f>
        <v/>
      </c>
      <c r="C58" s="39" t="str">
        <f>IF(ISBLANK(ID管理番号商品名入力!F58),"",ID管理番号商品名入力!F58)</f>
        <v/>
      </c>
      <c r="D58" s="22" t="str">
        <f>IF(ISBLANK(業務便入力!L59),"",業務便入力!L59)</f>
        <v/>
      </c>
      <c r="E58" s="22" t="str">
        <f>IFERROR(VLOOKUP($D58,配送グループ設定!$A$18:$G$27,6,FALSE),"")</f>
        <v/>
      </c>
      <c r="F58" s="22" t="str">
        <f>IF(ISBLANK(業務便入力!U59),"",業務便入力!U59)</f>
        <v/>
      </c>
      <c r="G58" s="23" t="str">
        <f>IFERROR("※"&amp;VLOOKUP($D58,配送グループ設定!$A$18:$G$27,4,FALSE),"")</f>
        <v/>
      </c>
      <c r="H58" s="24" t="str">
        <f t="shared" si="11"/>
        <v/>
      </c>
      <c r="I58" s="25">
        <v>1</v>
      </c>
      <c r="J58" s="25">
        <v>0</v>
      </c>
      <c r="K58" s="25">
        <v>0</v>
      </c>
      <c r="L58" s="25">
        <v>1</v>
      </c>
      <c r="M58" s="25" t="str">
        <f>IF(ISBLANK(業務便入力!V59),"",業務便入力!V59)</f>
        <v/>
      </c>
      <c r="N58" s="25">
        <v>5</v>
      </c>
      <c r="O58" s="73" t="s">
        <v>354</v>
      </c>
      <c r="P58" s="40" t="str">
        <f>IF(ISBLANK(業務便入力!F59),"",業務便入力!F59)</f>
        <v/>
      </c>
      <c r="Q58" s="25" t="str">
        <f ca="1">IFERROR('計算（業務便）'!Q59,"")</f>
        <v/>
      </c>
      <c r="R58" s="25" t="str">
        <f ca="1">IFERROR(OFFSET('計算（業務便）'!$Q59,0,(COLUMN()-COLUMN('セット情報(業務便）'!$R59))*(COLUMNS('計算（業務便）'!$Q$3:$W$3)-1)/(COLUMNS('セット情報(業務便）'!$R57:$S57)-1)),"")</f>
        <v/>
      </c>
      <c r="S58" s="25" t="str">
        <f ca="1">IFERROR(OFFSET('計算（業務便）'!$Q59,0,(COLUMN()-COLUMN('セット情報(業務便）'!$R59))*(COLUMNS('計算（業務便）'!$Q$3:$W$3)-1)/(COLUMNS('セット情報(業務便）'!$R57:$S57)-1)),"")</f>
        <v/>
      </c>
      <c r="T58" s="25" t="str">
        <f ca="1">IFERROR(OFFSET('計算（業務便）'!$Q59,0,(COLUMN()-COLUMN('セット情報(業務便）'!$R59))*(COLUMNS('計算（業務便）'!$Q$3:$W$3)-1)/(COLUMNS('セット情報(業務便）'!$R57:$S57)-1)),"")</f>
        <v/>
      </c>
      <c r="U58" s="25" t="str">
        <f ca="1">IFERROR(OFFSET('計算（業務便）'!$Q59,0,(COLUMN()-COLUMN('セット情報(業務便）'!$R59))*(COLUMNS('計算（業務便）'!$Q$3:$W$3)-1)/(COLUMNS('セット情報(業務便）'!$R57:$S57)-1)),"")</f>
        <v/>
      </c>
      <c r="V58" s="25" t="str">
        <f ca="1">IFERROR(OFFSET('計算（業務便）'!$Q59,0,(COLUMN()-COLUMN('セット情報(業務便）'!$R59))*(COLUMNS('計算（業務便）'!$Q$3:$W$3)-1)/(COLUMNS('セット情報(業務便）'!$R57:$S57)-1)),"")</f>
        <v/>
      </c>
      <c r="W58" s="25" t="str">
        <f ca="1">IFERROR(OFFSET('計算（業務便）'!$Q59,0,(COLUMN()-COLUMN('セット情報(業務便）'!$R59))*(COLUMNS('計算（業務便）'!$Q$3:$W$3)-1)/(COLUMNS('セット情報(業務便）'!$R57:$S57)-1)),"")</f>
        <v/>
      </c>
      <c r="X58" s="25" t="str">
        <f ca="1">IFERROR(OFFSET('計算（業務便）'!$Q59,0,(COLUMN()-COLUMN('セット情報(業務便）'!$R59))*(COLUMNS('計算（業務便）'!$Q$3:$W$3)-1)/(COLUMNS('セット情報(業務便）'!$R57:$S57)-1)),"")</f>
        <v/>
      </c>
      <c r="Y58" s="25" t="str">
        <f ca="1">IFERROR(OFFSET('計算（業務便）'!$Q59,0,(COLUMN()-COLUMN('セット情報(業務便）'!$R59))*(COLUMNS('計算（業務便）'!$Q$3:$W$3)-1)/(COLUMNS('セット情報(業務便）'!$R57:$S57)-1)),"")</f>
        <v/>
      </c>
      <c r="Z58" s="25" t="str">
        <f ca="1">IFERROR(OFFSET('計算（業務便）'!$Q59,0,(COLUMN()-COLUMN('セット情報(業務便）'!$R59))*(COLUMNS('計算（業務便）'!$Q$3:$W$3)-1)/(COLUMNS('セット情報(業務便）'!$R57:$S57)-1)),"")</f>
        <v/>
      </c>
      <c r="AA58" s="25" t="str">
        <f ca="1">IFERROR(OFFSET('計算（業務便）'!$Q59,0,(COLUMN()-COLUMN('セット情報(業務便）'!$R59))*(COLUMNS('計算（業務便）'!$Q$3:$W$3)-1)/(COLUMNS('セット情報(業務便）'!$R57:$S57)-1)),"")</f>
        <v/>
      </c>
      <c r="AB58" s="25" t="str">
        <f ca="1">IFERROR(OFFSET('計算（業務便）'!$Q59,0,(COLUMN()-COLUMN('セット情報(業務便）'!$R59))*(COLUMNS('計算（業務便）'!$Q$3:$W$3)-1)/(COLUMNS('セット情報(業務便）'!$R57:$S57)-1)),"")</f>
        <v/>
      </c>
      <c r="AC58" s="25" t="str">
        <f ca="1">IFERROR(OFFSET('計算（業務便）'!$Q59,0,(COLUMN()-COLUMN('セット情報(業務便）'!$R59))*(COLUMNS('計算（業務便）'!$Q$3:$W$3)-1)/(COLUMNS('セット情報(業務便）'!$R57:$S57)-1)),"")</f>
        <v/>
      </c>
      <c r="AD58" s="25" t="str">
        <f t="shared" ca="1" si="12"/>
        <v/>
      </c>
      <c r="AE58" s="25" t="str">
        <f t="shared" ca="1" si="0"/>
        <v/>
      </c>
      <c r="AF58" s="25" t="str">
        <f t="shared" ca="1" si="1"/>
        <v/>
      </c>
      <c r="AG58" s="25" t="str">
        <f t="shared" ca="1" si="2"/>
        <v/>
      </c>
      <c r="AH58" s="25" t="str">
        <f t="shared" ca="1" si="3"/>
        <v/>
      </c>
      <c r="AI58" s="25" t="str">
        <f t="shared" ca="1" si="4"/>
        <v/>
      </c>
      <c r="AJ58" s="25" t="str">
        <f t="shared" ca="1" si="5"/>
        <v/>
      </c>
      <c r="AK58" s="25" t="str">
        <f t="shared" ca="1" si="6"/>
        <v/>
      </c>
      <c r="AL58" s="25" t="str">
        <f t="shared" ca="1" si="7"/>
        <v/>
      </c>
      <c r="AM58" s="25" t="str">
        <f t="shared" ca="1" si="8"/>
        <v/>
      </c>
      <c r="AN58" s="25" t="str">
        <f t="shared" ca="1" si="9"/>
        <v/>
      </c>
      <c r="AO58" s="25" t="str">
        <f t="shared" ca="1" si="10"/>
        <v/>
      </c>
    </row>
    <row r="59" spans="1:41" ht="18.75" customHeight="1">
      <c r="A59" s="38">
        <v>57</v>
      </c>
      <c r="B59" s="38" t="str">
        <f>IF(ISBLANK(ID管理番号商品名入力!D59),"",ID管理番号商品名入力!D59)</f>
        <v/>
      </c>
      <c r="C59" s="39" t="str">
        <f>IF(ISBLANK(ID管理番号商品名入力!F59),"",ID管理番号商品名入力!F59)</f>
        <v/>
      </c>
      <c r="D59" s="22" t="str">
        <f>IF(ISBLANK(業務便入力!L60),"",業務便入力!L60)</f>
        <v/>
      </c>
      <c r="E59" s="22" t="str">
        <f>IFERROR(VLOOKUP($D59,配送グループ設定!$A$18:$G$27,6,FALSE),"")</f>
        <v/>
      </c>
      <c r="F59" s="22" t="str">
        <f>IF(ISBLANK(業務便入力!U60),"",業務便入力!U60)</f>
        <v/>
      </c>
      <c r="G59" s="23" t="str">
        <f>IFERROR("※"&amp;VLOOKUP($D59,配送グループ設定!$A$18:$G$27,4,FALSE),"")</f>
        <v/>
      </c>
      <c r="H59" s="24" t="str">
        <f t="shared" si="11"/>
        <v/>
      </c>
      <c r="I59" s="25">
        <v>1</v>
      </c>
      <c r="J59" s="25">
        <v>0</v>
      </c>
      <c r="K59" s="25">
        <v>0</v>
      </c>
      <c r="L59" s="25">
        <v>1</v>
      </c>
      <c r="M59" s="25" t="str">
        <f>IF(ISBLANK(業務便入力!V60),"",業務便入力!V60)</f>
        <v/>
      </c>
      <c r="N59" s="25">
        <v>5</v>
      </c>
      <c r="O59" s="73" t="s">
        <v>354</v>
      </c>
      <c r="P59" s="40" t="str">
        <f>IF(ISBLANK(業務便入力!F60),"",業務便入力!F60)</f>
        <v/>
      </c>
      <c r="Q59" s="25" t="str">
        <f ca="1">IFERROR('計算（業務便）'!Q60,"")</f>
        <v/>
      </c>
      <c r="R59" s="25" t="str">
        <f ca="1">IFERROR(OFFSET('計算（業務便）'!$Q60,0,(COLUMN()-COLUMN('セット情報(業務便）'!$R60))*(COLUMNS('計算（業務便）'!$Q$3:$W$3)-1)/(COLUMNS('セット情報(業務便）'!$R58:$S58)-1)),"")</f>
        <v/>
      </c>
      <c r="S59" s="25" t="str">
        <f ca="1">IFERROR(OFFSET('計算（業務便）'!$Q60,0,(COLUMN()-COLUMN('セット情報(業務便）'!$R60))*(COLUMNS('計算（業務便）'!$Q$3:$W$3)-1)/(COLUMNS('セット情報(業務便）'!$R58:$S58)-1)),"")</f>
        <v/>
      </c>
      <c r="T59" s="25" t="str">
        <f ca="1">IFERROR(OFFSET('計算（業務便）'!$Q60,0,(COLUMN()-COLUMN('セット情報(業務便）'!$R60))*(COLUMNS('計算（業務便）'!$Q$3:$W$3)-1)/(COLUMNS('セット情報(業務便）'!$R58:$S58)-1)),"")</f>
        <v/>
      </c>
      <c r="U59" s="25" t="str">
        <f ca="1">IFERROR(OFFSET('計算（業務便）'!$Q60,0,(COLUMN()-COLUMN('セット情報(業務便）'!$R60))*(COLUMNS('計算（業務便）'!$Q$3:$W$3)-1)/(COLUMNS('セット情報(業務便）'!$R58:$S58)-1)),"")</f>
        <v/>
      </c>
      <c r="V59" s="25" t="str">
        <f ca="1">IFERROR(OFFSET('計算（業務便）'!$Q60,0,(COLUMN()-COLUMN('セット情報(業務便）'!$R60))*(COLUMNS('計算（業務便）'!$Q$3:$W$3)-1)/(COLUMNS('セット情報(業務便）'!$R58:$S58)-1)),"")</f>
        <v/>
      </c>
      <c r="W59" s="25" t="str">
        <f ca="1">IFERROR(OFFSET('計算（業務便）'!$Q60,0,(COLUMN()-COLUMN('セット情報(業務便）'!$R60))*(COLUMNS('計算（業務便）'!$Q$3:$W$3)-1)/(COLUMNS('セット情報(業務便）'!$R58:$S58)-1)),"")</f>
        <v/>
      </c>
      <c r="X59" s="25" t="str">
        <f ca="1">IFERROR(OFFSET('計算（業務便）'!$Q60,0,(COLUMN()-COLUMN('セット情報(業務便）'!$R60))*(COLUMNS('計算（業務便）'!$Q$3:$W$3)-1)/(COLUMNS('セット情報(業務便）'!$R58:$S58)-1)),"")</f>
        <v/>
      </c>
      <c r="Y59" s="25" t="str">
        <f ca="1">IFERROR(OFFSET('計算（業務便）'!$Q60,0,(COLUMN()-COLUMN('セット情報(業務便）'!$R60))*(COLUMNS('計算（業務便）'!$Q$3:$W$3)-1)/(COLUMNS('セット情報(業務便）'!$R58:$S58)-1)),"")</f>
        <v/>
      </c>
      <c r="Z59" s="25" t="str">
        <f ca="1">IFERROR(OFFSET('計算（業務便）'!$Q60,0,(COLUMN()-COLUMN('セット情報(業務便）'!$R60))*(COLUMNS('計算（業務便）'!$Q$3:$W$3)-1)/(COLUMNS('セット情報(業務便）'!$R58:$S58)-1)),"")</f>
        <v/>
      </c>
      <c r="AA59" s="25" t="str">
        <f ca="1">IFERROR(OFFSET('計算（業務便）'!$Q60,0,(COLUMN()-COLUMN('セット情報(業務便）'!$R60))*(COLUMNS('計算（業務便）'!$Q$3:$W$3)-1)/(COLUMNS('セット情報(業務便）'!$R58:$S58)-1)),"")</f>
        <v/>
      </c>
      <c r="AB59" s="25" t="str">
        <f ca="1">IFERROR(OFFSET('計算（業務便）'!$Q60,0,(COLUMN()-COLUMN('セット情報(業務便）'!$R60))*(COLUMNS('計算（業務便）'!$Q$3:$W$3)-1)/(COLUMNS('セット情報(業務便）'!$R58:$S58)-1)),"")</f>
        <v/>
      </c>
      <c r="AC59" s="25" t="str">
        <f ca="1">IFERROR(OFFSET('計算（業務便）'!$Q60,0,(COLUMN()-COLUMN('セット情報(業務便）'!$R60))*(COLUMNS('計算（業務便）'!$Q$3:$W$3)-1)/(COLUMNS('セット情報(業務便）'!$R58:$S58)-1)),"")</f>
        <v/>
      </c>
      <c r="AD59" s="25" t="str">
        <f t="shared" ca="1" si="12"/>
        <v/>
      </c>
      <c r="AE59" s="25" t="str">
        <f t="shared" ca="1" si="0"/>
        <v/>
      </c>
      <c r="AF59" s="25" t="str">
        <f t="shared" ca="1" si="1"/>
        <v/>
      </c>
      <c r="AG59" s="25" t="str">
        <f t="shared" ca="1" si="2"/>
        <v/>
      </c>
      <c r="AH59" s="25" t="str">
        <f t="shared" ca="1" si="3"/>
        <v/>
      </c>
      <c r="AI59" s="25" t="str">
        <f t="shared" ca="1" si="4"/>
        <v/>
      </c>
      <c r="AJ59" s="25" t="str">
        <f t="shared" ca="1" si="5"/>
        <v/>
      </c>
      <c r="AK59" s="25" t="str">
        <f t="shared" ca="1" si="6"/>
        <v/>
      </c>
      <c r="AL59" s="25" t="str">
        <f t="shared" ca="1" si="7"/>
        <v/>
      </c>
      <c r="AM59" s="25" t="str">
        <f t="shared" ca="1" si="8"/>
        <v/>
      </c>
      <c r="AN59" s="25" t="str">
        <f t="shared" ca="1" si="9"/>
        <v/>
      </c>
      <c r="AO59" s="25" t="str">
        <f t="shared" ca="1" si="10"/>
        <v/>
      </c>
    </row>
    <row r="60" spans="1:41" ht="18.75" customHeight="1">
      <c r="A60" s="38">
        <v>58</v>
      </c>
      <c r="B60" s="38" t="str">
        <f>IF(ISBLANK(ID管理番号商品名入力!D60),"",ID管理番号商品名入力!D60)</f>
        <v/>
      </c>
      <c r="C60" s="39" t="str">
        <f>IF(ISBLANK(ID管理番号商品名入力!F60),"",ID管理番号商品名入力!F60)</f>
        <v/>
      </c>
      <c r="D60" s="22" t="str">
        <f>IF(ISBLANK(業務便入力!L61),"",業務便入力!L61)</f>
        <v/>
      </c>
      <c r="E60" s="22" t="str">
        <f>IFERROR(VLOOKUP($D60,配送グループ設定!$A$18:$G$27,6,FALSE),"")</f>
        <v/>
      </c>
      <c r="F60" s="22" t="str">
        <f>IF(ISBLANK(業務便入力!U61),"",業務便入力!U61)</f>
        <v/>
      </c>
      <c r="G60" s="23" t="str">
        <f>IFERROR("※"&amp;VLOOKUP($D60,配送グループ設定!$A$18:$G$27,4,FALSE),"")</f>
        <v/>
      </c>
      <c r="H60" s="24" t="str">
        <f t="shared" si="11"/>
        <v/>
      </c>
      <c r="I60" s="25">
        <v>1</v>
      </c>
      <c r="J60" s="25">
        <v>0</v>
      </c>
      <c r="K60" s="25">
        <v>0</v>
      </c>
      <c r="L60" s="25">
        <v>1</v>
      </c>
      <c r="M60" s="25" t="str">
        <f>IF(ISBLANK(業務便入力!V61),"",業務便入力!V61)</f>
        <v/>
      </c>
      <c r="N60" s="25">
        <v>5</v>
      </c>
      <c r="O60" s="73" t="s">
        <v>354</v>
      </c>
      <c r="P60" s="40" t="str">
        <f>IF(ISBLANK(業務便入力!F61),"",業務便入力!F61)</f>
        <v/>
      </c>
      <c r="Q60" s="25" t="str">
        <f ca="1">IFERROR('計算（業務便）'!Q61,"")</f>
        <v/>
      </c>
      <c r="R60" s="25" t="str">
        <f ca="1">IFERROR(OFFSET('計算（業務便）'!$Q61,0,(COLUMN()-COLUMN('セット情報(業務便）'!$R61))*(COLUMNS('計算（業務便）'!$Q$3:$W$3)-1)/(COLUMNS('セット情報(業務便）'!$R59:$S59)-1)),"")</f>
        <v/>
      </c>
      <c r="S60" s="25" t="str">
        <f ca="1">IFERROR(OFFSET('計算（業務便）'!$Q61,0,(COLUMN()-COLUMN('セット情報(業務便）'!$R61))*(COLUMNS('計算（業務便）'!$Q$3:$W$3)-1)/(COLUMNS('セット情報(業務便）'!$R59:$S59)-1)),"")</f>
        <v/>
      </c>
      <c r="T60" s="25" t="str">
        <f ca="1">IFERROR(OFFSET('計算（業務便）'!$Q61,0,(COLUMN()-COLUMN('セット情報(業務便）'!$R61))*(COLUMNS('計算（業務便）'!$Q$3:$W$3)-1)/(COLUMNS('セット情報(業務便）'!$R59:$S59)-1)),"")</f>
        <v/>
      </c>
      <c r="U60" s="25" t="str">
        <f ca="1">IFERROR(OFFSET('計算（業務便）'!$Q61,0,(COLUMN()-COLUMN('セット情報(業務便）'!$R61))*(COLUMNS('計算（業務便）'!$Q$3:$W$3)-1)/(COLUMNS('セット情報(業務便）'!$R59:$S59)-1)),"")</f>
        <v/>
      </c>
      <c r="V60" s="25" t="str">
        <f ca="1">IFERROR(OFFSET('計算（業務便）'!$Q61,0,(COLUMN()-COLUMN('セット情報(業務便）'!$R61))*(COLUMNS('計算（業務便）'!$Q$3:$W$3)-1)/(COLUMNS('セット情報(業務便）'!$R59:$S59)-1)),"")</f>
        <v/>
      </c>
      <c r="W60" s="25" t="str">
        <f ca="1">IFERROR(OFFSET('計算（業務便）'!$Q61,0,(COLUMN()-COLUMN('セット情報(業務便）'!$R61))*(COLUMNS('計算（業務便）'!$Q$3:$W$3)-1)/(COLUMNS('セット情報(業務便）'!$R59:$S59)-1)),"")</f>
        <v/>
      </c>
      <c r="X60" s="25" t="str">
        <f ca="1">IFERROR(OFFSET('計算（業務便）'!$Q61,0,(COLUMN()-COLUMN('セット情報(業務便）'!$R61))*(COLUMNS('計算（業務便）'!$Q$3:$W$3)-1)/(COLUMNS('セット情報(業務便）'!$R59:$S59)-1)),"")</f>
        <v/>
      </c>
      <c r="Y60" s="25" t="str">
        <f ca="1">IFERROR(OFFSET('計算（業務便）'!$Q61,0,(COLUMN()-COLUMN('セット情報(業務便）'!$R61))*(COLUMNS('計算（業務便）'!$Q$3:$W$3)-1)/(COLUMNS('セット情報(業務便）'!$R59:$S59)-1)),"")</f>
        <v/>
      </c>
      <c r="Z60" s="25" t="str">
        <f ca="1">IFERROR(OFFSET('計算（業務便）'!$Q61,0,(COLUMN()-COLUMN('セット情報(業務便）'!$R61))*(COLUMNS('計算（業務便）'!$Q$3:$W$3)-1)/(COLUMNS('セット情報(業務便）'!$R59:$S59)-1)),"")</f>
        <v/>
      </c>
      <c r="AA60" s="25" t="str">
        <f ca="1">IFERROR(OFFSET('計算（業務便）'!$Q61,0,(COLUMN()-COLUMN('セット情報(業務便）'!$R61))*(COLUMNS('計算（業務便）'!$Q$3:$W$3)-1)/(COLUMNS('セット情報(業務便）'!$R59:$S59)-1)),"")</f>
        <v/>
      </c>
      <c r="AB60" s="25" t="str">
        <f ca="1">IFERROR(OFFSET('計算（業務便）'!$Q61,0,(COLUMN()-COLUMN('セット情報(業務便）'!$R61))*(COLUMNS('計算（業務便）'!$Q$3:$W$3)-1)/(COLUMNS('セット情報(業務便）'!$R59:$S59)-1)),"")</f>
        <v/>
      </c>
      <c r="AC60" s="25" t="str">
        <f ca="1">IFERROR(OFFSET('計算（業務便）'!$Q61,0,(COLUMN()-COLUMN('セット情報(業務便）'!$R61))*(COLUMNS('計算（業務便）'!$Q$3:$W$3)-1)/(COLUMNS('セット情報(業務便）'!$R59:$S59)-1)),"")</f>
        <v/>
      </c>
      <c r="AD60" s="25" t="str">
        <f t="shared" ca="1" si="12"/>
        <v/>
      </c>
      <c r="AE60" s="25" t="str">
        <f t="shared" ca="1" si="0"/>
        <v/>
      </c>
      <c r="AF60" s="25" t="str">
        <f t="shared" ca="1" si="1"/>
        <v/>
      </c>
      <c r="AG60" s="25" t="str">
        <f t="shared" ca="1" si="2"/>
        <v/>
      </c>
      <c r="AH60" s="25" t="str">
        <f t="shared" ca="1" si="3"/>
        <v/>
      </c>
      <c r="AI60" s="25" t="str">
        <f t="shared" ca="1" si="4"/>
        <v/>
      </c>
      <c r="AJ60" s="25" t="str">
        <f t="shared" ca="1" si="5"/>
        <v/>
      </c>
      <c r="AK60" s="25" t="str">
        <f t="shared" ca="1" si="6"/>
        <v/>
      </c>
      <c r="AL60" s="25" t="str">
        <f t="shared" ca="1" si="7"/>
        <v/>
      </c>
      <c r="AM60" s="25" t="str">
        <f t="shared" ca="1" si="8"/>
        <v/>
      </c>
      <c r="AN60" s="25" t="str">
        <f t="shared" ca="1" si="9"/>
        <v/>
      </c>
      <c r="AO60" s="25" t="str">
        <f t="shared" ca="1" si="10"/>
        <v/>
      </c>
    </row>
    <row r="61" spans="1:41" ht="18.75" customHeight="1">
      <c r="A61" s="38">
        <v>59</v>
      </c>
      <c r="B61" s="38" t="str">
        <f>IF(ISBLANK(ID管理番号商品名入力!D61),"",ID管理番号商品名入力!D61)</f>
        <v/>
      </c>
      <c r="C61" s="39" t="str">
        <f>IF(ISBLANK(ID管理番号商品名入力!F61),"",ID管理番号商品名入力!F61)</f>
        <v/>
      </c>
      <c r="D61" s="22" t="str">
        <f>IF(ISBLANK(業務便入力!L62),"",業務便入力!L62)</f>
        <v/>
      </c>
      <c r="E61" s="22" t="str">
        <f>IFERROR(VLOOKUP($D61,配送グループ設定!$A$18:$G$27,6,FALSE),"")</f>
        <v/>
      </c>
      <c r="F61" s="22" t="str">
        <f>IF(ISBLANK(業務便入力!U62),"",業務便入力!U62)</f>
        <v/>
      </c>
      <c r="G61" s="23" t="str">
        <f>IFERROR("※"&amp;VLOOKUP($D61,配送グループ設定!$A$18:$G$27,4,FALSE),"")</f>
        <v/>
      </c>
      <c r="H61" s="24" t="str">
        <f t="shared" si="11"/>
        <v/>
      </c>
      <c r="I61" s="25">
        <v>1</v>
      </c>
      <c r="J61" s="25">
        <v>0</v>
      </c>
      <c r="K61" s="25">
        <v>0</v>
      </c>
      <c r="L61" s="25">
        <v>1</v>
      </c>
      <c r="M61" s="25" t="str">
        <f>IF(ISBLANK(業務便入力!V62),"",業務便入力!V62)</f>
        <v/>
      </c>
      <c r="N61" s="25">
        <v>5</v>
      </c>
      <c r="O61" s="73" t="s">
        <v>354</v>
      </c>
      <c r="P61" s="40" t="str">
        <f>IF(ISBLANK(業務便入力!F62),"",業務便入力!F62)</f>
        <v/>
      </c>
      <c r="Q61" s="25" t="str">
        <f ca="1">IFERROR('計算（業務便）'!Q62,"")</f>
        <v/>
      </c>
      <c r="R61" s="25" t="str">
        <f ca="1">IFERROR(OFFSET('計算（業務便）'!$Q62,0,(COLUMN()-COLUMN('セット情報(業務便）'!$R62))*(COLUMNS('計算（業務便）'!$Q$3:$W$3)-1)/(COLUMNS('セット情報(業務便）'!$R60:$S60)-1)),"")</f>
        <v/>
      </c>
      <c r="S61" s="25" t="str">
        <f ca="1">IFERROR(OFFSET('計算（業務便）'!$Q62,0,(COLUMN()-COLUMN('セット情報(業務便）'!$R62))*(COLUMNS('計算（業務便）'!$Q$3:$W$3)-1)/(COLUMNS('セット情報(業務便）'!$R60:$S60)-1)),"")</f>
        <v/>
      </c>
      <c r="T61" s="25" t="str">
        <f ca="1">IFERROR(OFFSET('計算（業務便）'!$Q62,0,(COLUMN()-COLUMN('セット情報(業務便）'!$R62))*(COLUMNS('計算（業務便）'!$Q$3:$W$3)-1)/(COLUMNS('セット情報(業務便）'!$R60:$S60)-1)),"")</f>
        <v/>
      </c>
      <c r="U61" s="25" t="str">
        <f ca="1">IFERROR(OFFSET('計算（業務便）'!$Q62,0,(COLUMN()-COLUMN('セット情報(業務便）'!$R62))*(COLUMNS('計算（業務便）'!$Q$3:$W$3)-1)/(COLUMNS('セット情報(業務便）'!$R60:$S60)-1)),"")</f>
        <v/>
      </c>
      <c r="V61" s="25" t="str">
        <f ca="1">IFERROR(OFFSET('計算（業務便）'!$Q62,0,(COLUMN()-COLUMN('セット情報(業務便）'!$R62))*(COLUMNS('計算（業務便）'!$Q$3:$W$3)-1)/(COLUMNS('セット情報(業務便）'!$R60:$S60)-1)),"")</f>
        <v/>
      </c>
      <c r="W61" s="25" t="str">
        <f ca="1">IFERROR(OFFSET('計算（業務便）'!$Q62,0,(COLUMN()-COLUMN('セット情報(業務便）'!$R62))*(COLUMNS('計算（業務便）'!$Q$3:$W$3)-1)/(COLUMNS('セット情報(業務便）'!$R60:$S60)-1)),"")</f>
        <v/>
      </c>
      <c r="X61" s="25" t="str">
        <f ca="1">IFERROR(OFFSET('計算（業務便）'!$Q62,0,(COLUMN()-COLUMN('セット情報(業務便）'!$R62))*(COLUMNS('計算（業務便）'!$Q$3:$W$3)-1)/(COLUMNS('セット情報(業務便）'!$R60:$S60)-1)),"")</f>
        <v/>
      </c>
      <c r="Y61" s="25" t="str">
        <f ca="1">IFERROR(OFFSET('計算（業務便）'!$Q62,0,(COLUMN()-COLUMN('セット情報(業務便）'!$R62))*(COLUMNS('計算（業務便）'!$Q$3:$W$3)-1)/(COLUMNS('セット情報(業務便）'!$R60:$S60)-1)),"")</f>
        <v/>
      </c>
      <c r="Z61" s="25" t="str">
        <f ca="1">IFERROR(OFFSET('計算（業務便）'!$Q62,0,(COLUMN()-COLUMN('セット情報(業務便）'!$R62))*(COLUMNS('計算（業務便）'!$Q$3:$W$3)-1)/(COLUMNS('セット情報(業務便）'!$R60:$S60)-1)),"")</f>
        <v/>
      </c>
      <c r="AA61" s="25" t="str">
        <f ca="1">IFERROR(OFFSET('計算（業務便）'!$Q62,0,(COLUMN()-COLUMN('セット情報(業務便）'!$R62))*(COLUMNS('計算（業務便）'!$Q$3:$W$3)-1)/(COLUMNS('セット情報(業務便）'!$R60:$S60)-1)),"")</f>
        <v/>
      </c>
      <c r="AB61" s="25" t="str">
        <f ca="1">IFERROR(OFFSET('計算（業務便）'!$Q62,0,(COLUMN()-COLUMN('セット情報(業務便）'!$R62))*(COLUMNS('計算（業務便）'!$Q$3:$W$3)-1)/(COLUMNS('セット情報(業務便）'!$R60:$S60)-1)),"")</f>
        <v/>
      </c>
      <c r="AC61" s="25" t="str">
        <f ca="1">IFERROR(OFFSET('計算（業務便）'!$Q62,0,(COLUMN()-COLUMN('セット情報(業務便）'!$R62))*(COLUMNS('計算（業務便）'!$Q$3:$W$3)-1)/(COLUMNS('セット情報(業務便）'!$R60:$S60)-1)),"")</f>
        <v/>
      </c>
      <c r="AD61" s="25" t="str">
        <f t="shared" ca="1" si="12"/>
        <v/>
      </c>
      <c r="AE61" s="25" t="str">
        <f t="shared" ca="1" si="0"/>
        <v/>
      </c>
      <c r="AF61" s="25" t="str">
        <f t="shared" ca="1" si="1"/>
        <v/>
      </c>
      <c r="AG61" s="25" t="str">
        <f t="shared" ca="1" si="2"/>
        <v/>
      </c>
      <c r="AH61" s="25" t="str">
        <f t="shared" ca="1" si="3"/>
        <v/>
      </c>
      <c r="AI61" s="25" t="str">
        <f t="shared" ca="1" si="4"/>
        <v/>
      </c>
      <c r="AJ61" s="25" t="str">
        <f t="shared" ca="1" si="5"/>
        <v/>
      </c>
      <c r="AK61" s="25" t="str">
        <f t="shared" ca="1" si="6"/>
        <v/>
      </c>
      <c r="AL61" s="25" t="str">
        <f t="shared" ca="1" si="7"/>
        <v/>
      </c>
      <c r="AM61" s="25" t="str">
        <f t="shared" ca="1" si="8"/>
        <v/>
      </c>
      <c r="AN61" s="25" t="str">
        <f t="shared" ca="1" si="9"/>
        <v/>
      </c>
      <c r="AO61" s="25" t="str">
        <f t="shared" ca="1" si="10"/>
        <v/>
      </c>
    </row>
    <row r="62" spans="1:41" ht="18.75" customHeight="1">
      <c r="A62" s="38">
        <v>60</v>
      </c>
      <c r="B62" s="38" t="str">
        <f>IF(ISBLANK(ID管理番号商品名入力!D62),"",ID管理番号商品名入力!D62)</f>
        <v/>
      </c>
      <c r="C62" s="39" t="str">
        <f>IF(ISBLANK(ID管理番号商品名入力!F62),"",ID管理番号商品名入力!F62)</f>
        <v/>
      </c>
      <c r="D62" s="22" t="str">
        <f>IF(ISBLANK(業務便入力!L63),"",業務便入力!L63)</f>
        <v/>
      </c>
      <c r="E62" s="22" t="str">
        <f>IFERROR(VLOOKUP($D62,配送グループ設定!$A$18:$G$27,6,FALSE),"")</f>
        <v/>
      </c>
      <c r="F62" s="22" t="str">
        <f>IF(ISBLANK(業務便入力!U63),"",業務便入力!U63)</f>
        <v/>
      </c>
      <c r="G62" s="23" t="str">
        <f>IFERROR("※"&amp;VLOOKUP($D62,配送グループ設定!$A$18:$G$27,4,FALSE),"")</f>
        <v/>
      </c>
      <c r="H62" s="24" t="str">
        <f t="shared" si="11"/>
        <v/>
      </c>
      <c r="I62" s="25">
        <v>1</v>
      </c>
      <c r="J62" s="25">
        <v>0</v>
      </c>
      <c r="K62" s="25">
        <v>0</v>
      </c>
      <c r="L62" s="25">
        <v>1</v>
      </c>
      <c r="M62" s="25" t="str">
        <f>IF(ISBLANK(業務便入力!V63),"",業務便入力!V63)</f>
        <v/>
      </c>
      <c r="N62" s="25">
        <v>5</v>
      </c>
      <c r="O62" s="73" t="s">
        <v>354</v>
      </c>
      <c r="P62" s="40" t="str">
        <f>IF(ISBLANK(業務便入力!F63),"",業務便入力!F63)</f>
        <v/>
      </c>
      <c r="Q62" s="25" t="str">
        <f ca="1">IFERROR('計算（業務便）'!Q63,"")</f>
        <v/>
      </c>
      <c r="R62" s="25" t="str">
        <f ca="1">IFERROR(OFFSET('計算（業務便）'!$Q63,0,(COLUMN()-COLUMN('セット情報(業務便）'!$R63))*(COLUMNS('計算（業務便）'!$Q$3:$W$3)-1)/(COLUMNS('セット情報(業務便）'!$R61:$S61)-1)),"")</f>
        <v/>
      </c>
      <c r="S62" s="25" t="str">
        <f ca="1">IFERROR(OFFSET('計算（業務便）'!$Q63,0,(COLUMN()-COLUMN('セット情報(業務便）'!$R63))*(COLUMNS('計算（業務便）'!$Q$3:$W$3)-1)/(COLUMNS('セット情報(業務便）'!$R61:$S61)-1)),"")</f>
        <v/>
      </c>
      <c r="T62" s="25" t="str">
        <f ca="1">IFERROR(OFFSET('計算（業務便）'!$Q63,0,(COLUMN()-COLUMN('セット情報(業務便）'!$R63))*(COLUMNS('計算（業務便）'!$Q$3:$W$3)-1)/(COLUMNS('セット情報(業務便）'!$R61:$S61)-1)),"")</f>
        <v/>
      </c>
      <c r="U62" s="25" t="str">
        <f ca="1">IFERROR(OFFSET('計算（業務便）'!$Q63,0,(COLUMN()-COLUMN('セット情報(業務便）'!$R63))*(COLUMNS('計算（業務便）'!$Q$3:$W$3)-1)/(COLUMNS('セット情報(業務便）'!$R61:$S61)-1)),"")</f>
        <v/>
      </c>
      <c r="V62" s="25" t="str">
        <f ca="1">IFERROR(OFFSET('計算（業務便）'!$Q63,0,(COLUMN()-COLUMN('セット情報(業務便）'!$R63))*(COLUMNS('計算（業務便）'!$Q$3:$W$3)-1)/(COLUMNS('セット情報(業務便）'!$R61:$S61)-1)),"")</f>
        <v/>
      </c>
      <c r="W62" s="25" t="str">
        <f ca="1">IFERROR(OFFSET('計算（業務便）'!$Q63,0,(COLUMN()-COLUMN('セット情報(業務便）'!$R63))*(COLUMNS('計算（業務便）'!$Q$3:$W$3)-1)/(COLUMNS('セット情報(業務便）'!$R61:$S61)-1)),"")</f>
        <v/>
      </c>
      <c r="X62" s="25" t="str">
        <f ca="1">IFERROR(OFFSET('計算（業務便）'!$Q63,0,(COLUMN()-COLUMN('セット情報(業務便）'!$R63))*(COLUMNS('計算（業務便）'!$Q$3:$W$3)-1)/(COLUMNS('セット情報(業務便）'!$R61:$S61)-1)),"")</f>
        <v/>
      </c>
      <c r="Y62" s="25" t="str">
        <f ca="1">IFERROR(OFFSET('計算（業務便）'!$Q63,0,(COLUMN()-COLUMN('セット情報(業務便）'!$R63))*(COLUMNS('計算（業務便）'!$Q$3:$W$3)-1)/(COLUMNS('セット情報(業務便）'!$R61:$S61)-1)),"")</f>
        <v/>
      </c>
      <c r="Z62" s="25" t="str">
        <f ca="1">IFERROR(OFFSET('計算（業務便）'!$Q63,0,(COLUMN()-COLUMN('セット情報(業務便）'!$R63))*(COLUMNS('計算（業務便）'!$Q$3:$W$3)-1)/(COLUMNS('セット情報(業務便）'!$R61:$S61)-1)),"")</f>
        <v/>
      </c>
      <c r="AA62" s="25" t="str">
        <f ca="1">IFERROR(OFFSET('計算（業務便）'!$Q63,0,(COLUMN()-COLUMN('セット情報(業務便）'!$R63))*(COLUMNS('計算（業務便）'!$Q$3:$W$3)-1)/(COLUMNS('セット情報(業務便）'!$R61:$S61)-1)),"")</f>
        <v/>
      </c>
      <c r="AB62" s="25" t="str">
        <f ca="1">IFERROR(OFFSET('計算（業務便）'!$Q63,0,(COLUMN()-COLUMN('セット情報(業務便）'!$R63))*(COLUMNS('計算（業務便）'!$Q$3:$W$3)-1)/(COLUMNS('セット情報(業務便）'!$R61:$S61)-1)),"")</f>
        <v/>
      </c>
      <c r="AC62" s="25" t="str">
        <f ca="1">IFERROR(OFFSET('計算（業務便）'!$Q63,0,(COLUMN()-COLUMN('セット情報(業務便）'!$R63))*(COLUMNS('計算（業務便）'!$Q$3:$W$3)-1)/(COLUMNS('セット情報(業務便）'!$R61:$S61)-1)),"")</f>
        <v/>
      </c>
      <c r="AD62" s="25" t="str">
        <f t="shared" ca="1" si="12"/>
        <v/>
      </c>
      <c r="AE62" s="25" t="str">
        <f t="shared" ca="1" si="0"/>
        <v/>
      </c>
      <c r="AF62" s="25" t="str">
        <f t="shared" ca="1" si="1"/>
        <v/>
      </c>
      <c r="AG62" s="25" t="str">
        <f t="shared" ca="1" si="2"/>
        <v/>
      </c>
      <c r="AH62" s="25" t="str">
        <f t="shared" ca="1" si="3"/>
        <v/>
      </c>
      <c r="AI62" s="25" t="str">
        <f t="shared" ca="1" si="4"/>
        <v/>
      </c>
      <c r="AJ62" s="25" t="str">
        <f t="shared" ca="1" si="5"/>
        <v/>
      </c>
      <c r="AK62" s="25" t="str">
        <f t="shared" ca="1" si="6"/>
        <v/>
      </c>
      <c r="AL62" s="25" t="str">
        <f t="shared" ca="1" si="7"/>
        <v/>
      </c>
      <c r="AM62" s="25" t="str">
        <f t="shared" ca="1" si="8"/>
        <v/>
      </c>
      <c r="AN62" s="25" t="str">
        <f t="shared" ca="1" si="9"/>
        <v/>
      </c>
      <c r="AO62" s="25" t="str">
        <f t="shared" ca="1" si="10"/>
        <v/>
      </c>
    </row>
    <row r="63" spans="1:41" ht="18.75" customHeight="1">
      <c r="A63" s="38">
        <v>61</v>
      </c>
      <c r="B63" s="38" t="str">
        <f>IF(ISBLANK(ID管理番号商品名入力!D63),"",ID管理番号商品名入力!D63)</f>
        <v/>
      </c>
      <c r="C63" s="39" t="str">
        <f>IF(ISBLANK(ID管理番号商品名入力!F63),"",ID管理番号商品名入力!F63)</f>
        <v/>
      </c>
      <c r="D63" s="22" t="str">
        <f>IF(ISBLANK(業務便入力!L64),"",業務便入力!L64)</f>
        <v/>
      </c>
      <c r="E63" s="22" t="str">
        <f>IFERROR(VLOOKUP($D63,配送グループ設定!$A$18:$G$27,6,FALSE),"")</f>
        <v/>
      </c>
      <c r="F63" s="22" t="str">
        <f>IF(ISBLANK(業務便入力!U64),"",業務便入力!U64)</f>
        <v/>
      </c>
      <c r="G63" s="23" t="str">
        <f>IFERROR("※"&amp;VLOOKUP($D63,配送グループ設定!$A$18:$G$27,4,FALSE),"")</f>
        <v/>
      </c>
      <c r="H63" s="24" t="str">
        <f t="shared" si="11"/>
        <v/>
      </c>
      <c r="I63" s="25">
        <v>1</v>
      </c>
      <c r="J63" s="25">
        <v>0</v>
      </c>
      <c r="K63" s="25">
        <v>0</v>
      </c>
      <c r="L63" s="25">
        <v>1</v>
      </c>
      <c r="M63" s="25" t="str">
        <f>IF(ISBLANK(業務便入力!V64),"",業務便入力!V64)</f>
        <v/>
      </c>
      <c r="N63" s="25">
        <v>5</v>
      </c>
      <c r="O63" s="73" t="s">
        <v>354</v>
      </c>
      <c r="P63" s="40" t="str">
        <f>IF(ISBLANK(業務便入力!F64),"",業務便入力!F64)</f>
        <v/>
      </c>
      <c r="Q63" s="25" t="str">
        <f ca="1">IFERROR('計算（業務便）'!Q64,"")</f>
        <v/>
      </c>
      <c r="R63" s="25" t="str">
        <f ca="1">IFERROR(OFFSET('計算（業務便）'!$Q64,0,(COLUMN()-COLUMN('セット情報(業務便）'!$R64))*(COLUMNS('計算（業務便）'!$Q$3:$W$3)-1)/(COLUMNS('セット情報(業務便）'!$R62:$S62)-1)),"")</f>
        <v/>
      </c>
      <c r="S63" s="25" t="str">
        <f ca="1">IFERROR(OFFSET('計算（業務便）'!$Q64,0,(COLUMN()-COLUMN('セット情報(業務便）'!$R64))*(COLUMNS('計算（業務便）'!$Q$3:$W$3)-1)/(COLUMNS('セット情報(業務便）'!$R62:$S62)-1)),"")</f>
        <v/>
      </c>
      <c r="T63" s="25" t="str">
        <f ca="1">IFERROR(OFFSET('計算（業務便）'!$Q64,0,(COLUMN()-COLUMN('セット情報(業務便）'!$R64))*(COLUMNS('計算（業務便）'!$Q$3:$W$3)-1)/(COLUMNS('セット情報(業務便）'!$R62:$S62)-1)),"")</f>
        <v/>
      </c>
      <c r="U63" s="25" t="str">
        <f ca="1">IFERROR(OFFSET('計算（業務便）'!$Q64,0,(COLUMN()-COLUMN('セット情報(業務便）'!$R64))*(COLUMNS('計算（業務便）'!$Q$3:$W$3)-1)/(COLUMNS('セット情報(業務便）'!$R62:$S62)-1)),"")</f>
        <v/>
      </c>
      <c r="V63" s="25" t="str">
        <f ca="1">IFERROR(OFFSET('計算（業務便）'!$Q64,0,(COLUMN()-COLUMN('セット情報(業務便）'!$R64))*(COLUMNS('計算（業務便）'!$Q$3:$W$3)-1)/(COLUMNS('セット情報(業務便）'!$R62:$S62)-1)),"")</f>
        <v/>
      </c>
      <c r="W63" s="25" t="str">
        <f ca="1">IFERROR(OFFSET('計算（業務便）'!$Q64,0,(COLUMN()-COLUMN('セット情報(業務便）'!$R64))*(COLUMNS('計算（業務便）'!$Q$3:$W$3)-1)/(COLUMNS('セット情報(業務便）'!$R62:$S62)-1)),"")</f>
        <v/>
      </c>
      <c r="X63" s="25" t="str">
        <f ca="1">IFERROR(OFFSET('計算（業務便）'!$Q64,0,(COLUMN()-COLUMN('セット情報(業務便）'!$R64))*(COLUMNS('計算（業務便）'!$Q$3:$W$3)-1)/(COLUMNS('セット情報(業務便）'!$R62:$S62)-1)),"")</f>
        <v/>
      </c>
      <c r="Y63" s="25" t="str">
        <f ca="1">IFERROR(OFFSET('計算（業務便）'!$Q64,0,(COLUMN()-COLUMN('セット情報(業務便）'!$R64))*(COLUMNS('計算（業務便）'!$Q$3:$W$3)-1)/(COLUMNS('セット情報(業務便）'!$R62:$S62)-1)),"")</f>
        <v/>
      </c>
      <c r="Z63" s="25" t="str">
        <f ca="1">IFERROR(OFFSET('計算（業務便）'!$Q64,0,(COLUMN()-COLUMN('セット情報(業務便）'!$R64))*(COLUMNS('計算（業務便）'!$Q$3:$W$3)-1)/(COLUMNS('セット情報(業務便）'!$R62:$S62)-1)),"")</f>
        <v/>
      </c>
      <c r="AA63" s="25" t="str">
        <f ca="1">IFERROR(OFFSET('計算（業務便）'!$Q64,0,(COLUMN()-COLUMN('セット情報(業務便）'!$R64))*(COLUMNS('計算（業務便）'!$Q$3:$W$3)-1)/(COLUMNS('セット情報(業務便）'!$R62:$S62)-1)),"")</f>
        <v/>
      </c>
      <c r="AB63" s="25" t="str">
        <f ca="1">IFERROR(OFFSET('計算（業務便）'!$Q64,0,(COLUMN()-COLUMN('セット情報(業務便）'!$R64))*(COLUMNS('計算（業務便）'!$Q$3:$W$3)-1)/(COLUMNS('セット情報(業務便）'!$R62:$S62)-1)),"")</f>
        <v/>
      </c>
      <c r="AC63" s="25" t="str">
        <f ca="1">IFERROR(OFFSET('計算（業務便）'!$Q64,0,(COLUMN()-COLUMN('セット情報(業務便）'!$R64))*(COLUMNS('計算（業務便）'!$Q$3:$W$3)-1)/(COLUMNS('セット情報(業務便）'!$R62:$S62)-1)),"")</f>
        <v/>
      </c>
      <c r="AD63" s="25" t="str">
        <f t="shared" ca="1" si="12"/>
        <v/>
      </c>
      <c r="AE63" s="25" t="str">
        <f t="shared" ca="1" si="0"/>
        <v/>
      </c>
      <c r="AF63" s="25" t="str">
        <f t="shared" ca="1" si="1"/>
        <v/>
      </c>
      <c r="AG63" s="25" t="str">
        <f t="shared" ca="1" si="2"/>
        <v/>
      </c>
      <c r="AH63" s="25" t="str">
        <f t="shared" ca="1" si="3"/>
        <v/>
      </c>
      <c r="AI63" s="25" t="str">
        <f t="shared" ca="1" si="4"/>
        <v/>
      </c>
      <c r="AJ63" s="25" t="str">
        <f t="shared" ca="1" si="5"/>
        <v/>
      </c>
      <c r="AK63" s="25" t="str">
        <f t="shared" ca="1" si="6"/>
        <v/>
      </c>
      <c r="AL63" s="25" t="str">
        <f t="shared" ca="1" si="7"/>
        <v/>
      </c>
      <c r="AM63" s="25" t="str">
        <f t="shared" ca="1" si="8"/>
        <v/>
      </c>
      <c r="AN63" s="25" t="str">
        <f t="shared" ca="1" si="9"/>
        <v/>
      </c>
      <c r="AO63" s="25" t="str">
        <f t="shared" ca="1" si="10"/>
        <v/>
      </c>
    </row>
    <row r="64" spans="1:41" ht="18.75" customHeight="1">
      <c r="A64" s="38">
        <v>62</v>
      </c>
      <c r="B64" s="38" t="str">
        <f>IF(ISBLANK(ID管理番号商品名入力!D64),"",ID管理番号商品名入力!D64)</f>
        <v/>
      </c>
      <c r="C64" s="39" t="str">
        <f>IF(ISBLANK(ID管理番号商品名入力!F64),"",ID管理番号商品名入力!F64)</f>
        <v/>
      </c>
      <c r="D64" s="22" t="str">
        <f>IF(ISBLANK(業務便入力!L65),"",業務便入力!L65)</f>
        <v/>
      </c>
      <c r="E64" s="22" t="str">
        <f>IFERROR(VLOOKUP($D64,配送グループ設定!$A$18:$G$27,6,FALSE),"")</f>
        <v/>
      </c>
      <c r="F64" s="22" t="str">
        <f>IF(ISBLANK(業務便入力!U65),"",業務便入力!U65)</f>
        <v/>
      </c>
      <c r="G64" s="23" t="str">
        <f>IFERROR("※"&amp;VLOOKUP($D64,配送グループ設定!$A$18:$G$27,4,FALSE),"")</f>
        <v/>
      </c>
      <c r="H64" s="24" t="str">
        <f t="shared" si="11"/>
        <v/>
      </c>
      <c r="I64" s="25">
        <v>1</v>
      </c>
      <c r="J64" s="25">
        <v>0</v>
      </c>
      <c r="K64" s="25">
        <v>0</v>
      </c>
      <c r="L64" s="25">
        <v>1</v>
      </c>
      <c r="M64" s="25" t="str">
        <f>IF(ISBLANK(業務便入力!V65),"",業務便入力!V65)</f>
        <v/>
      </c>
      <c r="N64" s="25">
        <v>5</v>
      </c>
      <c r="O64" s="73" t="s">
        <v>354</v>
      </c>
      <c r="P64" s="40" t="str">
        <f>IF(ISBLANK(業務便入力!F65),"",業務便入力!F65)</f>
        <v/>
      </c>
      <c r="Q64" s="25" t="str">
        <f ca="1">IFERROR('計算（業務便）'!Q65,"")</f>
        <v/>
      </c>
      <c r="R64" s="25" t="str">
        <f ca="1">IFERROR(OFFSET('計算（業務便）'!$Q65,0,(COLUMN()-COLUMN('セット情報(業務便）'!$R65))*(COLUMNS('計算（業務便）'!$Q$3:$W$3)-1)/(COLUMNS('セット情報(業務便）'!$R63:$S63)-1)),"")</f>
        <v/>
      </c>
      <c r="S64" s="25" t="str">
        <f ca="1">IFERROR(OFFSET('計算（業務便）'!$Q65,0,(COLUMN()-COLUMN('セット情報(業務便）'!$R65))*(COLUMNS('計算（業務便）'!$Q$3:$W$3)-1)/(COLUMNS('セット情報(業務便）'!$R63:$S63)-1)),"")</f>
        <v/>
      </c>
      <c r="T64" s="25" t="str">
        <f ca="1">IFERROR(OFFSET('計算（業務便）'!$Q65,0,(COLUMN()-COLUMN('セット情報(業務便）'!$R65))*(COLUMNS('計算（業務便）'!$Q$3:$W$3)-1)/(COLUMNS('セット情報(業務便）'!$R63:$S63)-1)),"")</f>
        <v/>
      </c>
      <c r="U64" s="25" t="str">
        <f ca="1">IFERROR(OFFSET('計算（業務便）'!$Q65,0,(COLUMN()-COLUMN('セット情報(業務便）'!$R65))*(COLUMNS('計算（業務便）'!$Q$3:$W$3)-1)/(COLUMNS('セット情報(業務便）'!$R63:$S63)-1)),"")</f>
        <v/>
      </c>
      <c r="V64" s="25" t="str">
        <f ca="1">IFERROR(OFFSET('計算（業務便）'!$Q65,0,(COLUMN()-COLUMN('セット情報(業務便）'!$R65))*(COLUMNS('計算（業務便）'!$Q$3:$W$3)-1)/(COLUMNS('セット情報(業務便）'!$R63:$S63)-1)),"")</f>
        <v/>
      </c>
      <c r="W64" s="25" t="str">
        <f ca="1">IFERROR(OFFSET('計算（業務便）'!$Q65,0,(COLUMN()-COLUMN('セット情報(業務便）'!$R65))*(COLUMNS('計算（業務便）'!$Q$3:$W$3)-1)/(COLUMNS('セット情報(業務便）'!$R63:$S63)-1)),"")</f>
        <v/>
      </c>
      <c r="X64" s="25" t="str">
        <f ca="1">IFERROR(OFFSET('計算（業務便）'!$Q65,0,(COLUMN()-COLUMN('セット情報(業務便）'!$R65))*(COLUMNS('計算（業務便）'!$Q$3:$W$3)-1)/(COLUMNS('セット情報(業務便）'!$R63:$S63)-1)),"")</f>
        <v/>
      </c>
      <c r="Y64" s="25" t="str">
        <f ca="1">IFERROR(OFFSET('計算（業務便）'!$Q65,0,(COLUMN()-COLUMN('セット情報(業務便）'!$R65))*(COLUMNS('計算（業務便）'!$Q$3:$W$3)-1)/(COLUMNS('セット情報(業務便）'!$R63:$S63)-1)),"")</f>
        <v/>
      </c>
      <c r="Z64" s="25" t="str">
        <f ca="1">IFERROR(OFFSET('計算（業務便）'!$Q65,0,(COLUMN()-COLUMN('セット情報(業務便）'!$R65))*(COLUMNS('計算（業務便）'!$Q$3:$W$3)-1)/(COLUMNS('セット情報(業務便）'!$R63:$S63)-1)),"")</f>
        <v/>
      </c>
      <c r="AA64" s="25" t="str">
        <f ca="1">IFERROR(OFFSET('計算（業務便）'!$Q65,0,(COLUMN()-COLUMN('セット情報(業務便）'!$R65))*(COLUMNS('計算（業務便）'!$Q$3:$W$3)-1)/(COLUMNS('セット情報(業務便）'!$R63:$S63)-1)),"")</f>
        <v/>
      </c>
      <c r="AB64" s="25" t="str">
        <f ca="1">IFERROR(OFFSET('計算（業務便）'!$Q65,0,(COLUMN()-COLUMN('セット情報(業務便）'!$R65))*(COLUMNS('計算（業務便）'!$Q$3:$W$3)-1)/(COLUMNS('セット情報(業務便）'!$R63:$S63)-1)),"")</f>
        <v/>
      </c>
      <c r="AC64" s="25" t="str">
        <f ca="1">IFERROR(OFFSET('計算（業務便）'!$Q65,0,(COLUMN()-COLUMN('セット情報(業務便）'!$R65))*(COLUMNS('計算（業務便）'!$Q$3:$W$3)-1)/(COLUMNS('セット情報(業務便）'!$R63:$S63)-1)),"")</f>
        <v/>
      </c>
      <c r="AD64" s="25" t="str">
        <f t="shared" ca="1" si="12"/>
        <v/>
      </c>
      <c r="AE64" s="25" t="str">
        <f t="shared" ca="1" si="0"/>
        <v/>
      </c>
      <c r="AF64" s="25" t="str">
        <f t="shared" ca="1" si="1"/>
        <v/>
      </c>
      <c r="AG64" s="25" t="str">
        <f t="shared" ca="1" si="2"/>
        <v/>
      </c>
      <c r="AH64" s="25" t="str">
        <f t="shared" ca="1" si="3"/>
        <v/>
      </c>
      <c r="AI64" s="25" t="str">
        <f t="shared" ca="1" si="4"/>
        <v/>
      </c>
      <c r="AJ64" s="25" t="str">
        <f t="shared" ca="1" si="5"/>
        <v/>
      </c>
      <c r="AK64" s="25" t="str">
        <f t="shared" ca="1" si="6"/>
        <v/>
      </c>
      <c r="AL64" s="25" t="str">
        <f t="shared" ca="1" si="7"/>
        <v/>
      </c>
      <c r="AM64" s="25" t="str">
        <f t="shared" ca="1" si="8"/>
        <v/>
      </c>
      <c r="AN64" s="25" t="str">
        <f t="shared" ca="1" si="9"/>
        <v/>
      </c>
      <c r="AO64" s="25" t="str">
        <f t="shared" ca="1" si="10"/>
        <v/>
      </c>
    </row>
    <row r="65" spans="1:41" ht="18.75" customHeight="1">
      <c r="A65" s="38">
        <v>63</v>
      </c>
      <c r="B65" s="38" t="str">
        <f>IF(ISBLANK(ID管理番号商品名入力!D65),"",ID管理番号商品名入力!D65)</f>
        <v/>
      </c>
      <c r="C65" s="39" t="str">
        <f>IF(ISBLANK(ID管理番号商品名入力!F65),"",ID管理番号商品名入力!F65)</f>
        <v/>
      </c>
      <c r="D65" s="22" t="str">
        <f>IF(ISBLANK(業務便入力!L66),"",業務便入力!L66)</f>
        <v/>
      </c>
      <c r="E65" s="22" t="str">
        <f>IFERROR(VLOOKUP($D65,配送グループ設定!$A$18:$G$27,6,FALSE),"")</f>
        <v/>
      </c>
      <c r="F65" s="22" t="str">
        <f>IF(ISBLANK(業務便入力!U66),"",業務便入力!U66)</f>
        <v/>
      </c>
      <c r="G65" s="23" t="str">
        <f>IFERROR("※"&amp;VLOOKUP($D65,配送グループ設定!$A$18:$G$27,4,FALSE),"")</f>
        <v/>
      </c>
      <c r="H65" s="24" t="str">
        <f t="shared" si="11"/>
        <v/>
      </c>
      <c r="I65" s="25">
        <v>1</v>
      </c>
      <c r="J65" s="25">
        <v>0</v>
      </c>
      <c r="K65" s="25">
        <v>0</v>
      </c>
      <c r="L65" s="25">
        <v>1</v>
      </c>
      <c r="M65" s="25" t="str">
        <f>IF(ISBLANK(業務便入力!V66),"",業務便入力!V66)</f>
        <v/>
      </c>
      <c r="N65" s="25">
        <v>5</v>
      </c>
      <c r="O65" s="73" t="s">
        <v>354</v>
      </c>
      <c r="P65" s="40" t="str">
        <f>IF(ISBLANK(業務便入力!F66),"",業務便入力!F66)</f>
        <v/>
      </c>
      <c r="Q65" s="25" t="str">
        <f ca="1">IFERROR('計算（業務便）'!Q66,"")</f>
        <v/>
      </c>
      <c r="R65" s="25" t="str">
        <f ca="1">IFERROR(OFFSET('計算（業務便）'!$Q66,0,(COLUMN()-COLUMN('セット情報(業務便）'!$R66))*(COLUMNS('計算（業務便）'!$Q$3:$W$3)-1)/(COLUMNS('セット情報(業務便）'!$R64:$S64)-1)),"")</f>
        <v/>
      </c>
      <c r="S65" s="25" t="str">
        <f ca="1">IFERROR(OFFSET('計算（業務便）'!$Q66,0,(COLUMN()-COLUMN('セット情報(業務便）'!$R66))*(COLUMNS('計算（業務便）'!$Q$3:$W$3)-1)/(COLUMNS('セット情報(業務便）'!$R64:$S64)-1)),"")</f>
        <v/>
      </c>
      <c r="T65" s="25" t="str">
        <f ca="1">IFERROR(OFFSET('計算（業務便）'!$Q66,0,(COLUMN()-COLUMN('セット情報(業務便）'!$R66))*(COLUMNS('計算（業務便）'!$Q$3:$W$3)-1)/(COLUMNS('セット情報(業務便）'!$R64:$S64)-1)),"")</f>
        <v/>
      </c>
      <c r="U65" s="25" t="str">
        <f ca="1">IFERROR(OFFSET('計算（業務便）'!$Q66,0,(COLUMN()-COLUMN('セット情報(業務便）'!$R66))*(COLUMNS('計算（業務便）'!$Q$3:$W$3)-1)/(COLUMNS('セット情報(業務便）'!$R64:$S64)-1)),"")</f>
        <v/>
      </c>
      <c r="V65" s="25" t="str">
        <f ca="1">IFERROR(OFFSET('計算（業務便）'!$Q66,0,(COLUMN()-COLUMN('セット情報(業務便）'!$R66))*(COLUMNS('計算（業務便）'!$Q$3:$W$3)-1)/(COLUMNS('セット情報(業務便）'!$R64:$S64)-1)),"")</f>
        <v/>
      </c>
      <c r="W65" s="25" t="str">
        <f ca="1">IFERROR(OFFSET('計算（業務便）'!$Q66,0,(COLUMN()-COLUMN('セット情報(業務便）'!$R66))*(COLUMNS('計算（業務便）'!$Q$3:$W$3)-1)/(COLUMNS('セット情報(業務便）'!$R64:$S64)-1)),"")</f>
        <v/>
      </c>
      <c r="X65" s="25" t="str">
        <f ca="1">IFERROR(OFFSET('計算（業務便）'!$Q66,0,(COLUMN()-COLUMN('セット情報(業務便）'!$R66))*(COLUMNS('計算（業務便）'!$Q$3:$W$3)-1)/(COLUMNS('セット情報(業務便）'!$R64:$S64)-1)),"")</f>
        <v/>
      </c>
      <c r="Y65" s="25" t="str">
        <f ca="1">IFERROR(OFFSET('計算（業務便）'!$Q66,0,(COLUMN()-COLUMN('セット情報(業務便）'!$R66))*(COLUMNS('計算（業務便）'!$Q$3:$W$3)-1)/(COLUMNS('セット情報(業務便）'!$R64:$S64)-1)),"")</f>
        <v/>
      </c>
      <c r="Z65" s="25" t="str">
        <f ca="1">IFERROR(OFFSET('計算（業務便）'!$Q66,0,(COLUMN()-COLUMN('セット情報(業務便）'!$R66))*(COLUMNS('計算（業務便）'!$Q$3:$W$3)-1)/(COLUMNS('セット情報(業務便）'!$R64:$S64)-1)),"")</f>
        <v/>
      </c>
      <c r="AA65" s="25" t="str">
        <f ca="1">IFERROR(OFFSET('計算（業務便）'!$Q66,0,(COLUMN()-COLUMN('セット情報(業務便）'!$R66))*(COLUMNS('計算（業務便）'!$Q$3:$W$3)-1)/(COLUMNS('セット情報(業務便）'!$R64:$S64)-1)),"")</f>
        <v/>
      </c>
      <c r="AB65" s="25" t="str">
        <f ca="1">IFERROR(OFFSET('計算（業務便）'!$Q66,0,(COLUMN()-COLUMN('セット情報(業務便）'!$R66))*(COLUMNS('計算（業務便）'!$Q$3:$W$3)-1)/(COLUMNS('セット情報(業務便）'!$R64:$S64)-1)),"")</f>
        <v/>
      </c>
      <c r="AC65" s="25" t="str">
        <f ca="1">IFERROR(OFFSET('計算（業務便）'!$Q66,0,(COLUMN()-COLUMN('セット情報(業務便）'!$R66))*(COLUMNS('計算（業務便）'!$Q$3:$W$3)-1)/(COLUMNS('セット情報(業務便）'!$R64:$S64)-1)),"")</f>
        <v/>
      </c>
      <c r="AD65" s="25" t="str">
        <f t="shared" ca="1" si="12"/>
        <v/>
      </c>
      <c r="AE65" s="25" t="str">
        <f t="shared" ca="1" si="0"/>
        <v/>
      </c>
      <c r="AF65" s="25" t="str">
        <f t="shared" ca="1" si="1"/>
        <v/>
      </c>
      <c r="AG65" s="25" t="str">
        <f t="shared" ca="1" si="2"/>
        <v/>
      </c>
      <c r="AH65" s="25" t="str">
        <f t="shared" ca="1" si="3"/>
        <v/>
      </c>
      <c r="AI65" s="25" t="str">
        <f t="shared" ca="1" si="4"/>
        <v/>
      </c>
      <c r="AJ65" s="25" t="str">
        <f t="shared" ca="1" si="5"/>
        <v/>
      </c>
      <c r="AK65" s="25" t="str">
        <f t="shared" ca="1" si="6"/>
        <v/>
      </c>
      <c r="AL65" s="25" t="str">
        <f t="shared" ca="1" si="7"/>
        <v/>
      </c>
      <c r="AM65" s="25" t="str">
        <f t="shared" ca="1" si="8"/>
        <v/>
      </c>
      <c r="AN65" s="25" t="str">
        <f t="shared" ca="1" si="9"/>
        <v/>
      </c>
      <c r="AO65" s="25" t="str">
        <f t="shared" ca="1" si="10"/>
        <v/>
      </c>
    </row>
    <row r="66" spans="1:41" ht="18.75" customHeight="1">
      <c r="A66" s="38">
        <v>64</v>
      </c>
      <c r="B66" s="38" t="str">
        <f>IF(ISBLANK(ID管理番号商品名入力!D66),"",ID管理番号商品名入力!D66)</f>
        <v/>
      </c>
      <c r="C66" s="39" t="str">
        <f>IF(ISBLANK(ID管理番号商品名入力!F66),"",ID管理番号商品名入力!F66)</f>
        <v/>
      </c>
      <c r="D66" s="22" t="str">
        <f>IF(ISBLANK(業務便入力!L67),"",業務便入力!L67)</f>
        <v/>
      </c>
      <c r="E66" s="22" t="str">
        <f>IFERROR(VLOOKUP($D66,配送グループ設定!$A$18:$G$27,6,FALSE),"")</f>
        <v/>
      </c>
      <c r="F66" s="22" t="str">
        <f>IF(ISBLANK(業務便入力!U67),"",業務便入力!U67)</f>
        <v/>
      </c>
      <c r="G66" s="23" t="str">
        <f>IFERROR("※"&amp;VLOOKUP($D66,配送グループ設定!$A$18:$G$27,4,FALSE),"")</f>
        <v/>
      </c>
      <c r="H66" s="24" t="str">
        <f t="shared" si="11"/>
        <v/>
      </c>
      <c r="I66" s="25">
        <v>1</v>
      </c>
      <c r="J66" s="25">
        <v>0</v>
      </c>
      <c r="K66" s="25">
        <v>0</v>
      </c>
      <c r="L66" s="25">
        <v>1</v>
      </c>
      <c r="M66" s="25" t="str">
        <f>IF(ISBLANK(業務便入力!V67),"",業務便入力!V67)</f>
        <v/>
      </c>
      <c r="N66" s="25">
        <v>5</v>
      </c>
      <c r="O66" s="73" t="s">
        <v>354</v>
      </c>
      <c r="P66" s="40" t="str">
        <f>IF(ISBLANK(業務便入力!F67),"",業務便入力!F67)</f>
        <v/>
      </c>
      <c r="Q66" s="25" t="str">
        <f ca="1">IFERROR('計算（業務便）'!Q67,"")</f>
        <v/>
      </c>
      <c r="R66" s="25" t="str">
        <f ca="1">IFERROR(OFFSET('計算（業務便）'!$Q67,0,(COLUMN()-COLUMN('セット情報(業務便）'!$R67))*(COLUMNS('計算（業務便）'!$Q$3:$W$3)-1)/(COLUMNS('セット情報(業務便）'!$R65:$S65)-1)),"")</f>
        <v/>
      </c>
      <c r="S66" s="25" t="str">
        <f ca="1">IFERROR(OFFSET('計算（業務便）'!$Q67,0,(COLUMN()-COLUMN('セット情報(業務便）'!$R67))*(COLUMNS('計算（業務便）'!$Q$3:$W$3)-1)/(COLUMNS('セット情報(業務便）'!$R65:$S65)-1)),"")</f>
        <v/>
      </c>
      <c r="T66" s="25" t="str">
        <f ca="1">IFERROR(OFFSET('計算（業務便）'!$Q67,0,(COLUMN()-COLUMN('セット情報(業務便）'!$R67))*(COLUMNS('計算（業務便）'!$Q$3:$W$3)-1)/(COLUMNS('セット情報(業務便）'!$R65:$S65)-1)),"")</f>
        <v/>
      </c>
      <c r="U66" s="25" t="str">
        <f ca="1">IFERROR(OFFSET('計算（業務便）'!$Q67,0,(COLUMN()-COLUMN('セット情報(業務便）'!$R67))*(COLUMNS('計算（業務便）'!$Q$3:$W$3)-1)/(COLUMNS('セット情報(業務便）'!$R65:$S65)-1)),"")</f>
        <v/>
      </c>
      <c r="V66" s="25" t="str">
        <f ca="1">IFERROR(OFFSET('計算（業務便）'!$Q67,0,(COLUMN()-COLUMN('セット情報(業務便）'!$R67))*(COLUMNS('計算（業務便）'!$Q$3:$W$3)-1)/(COLUMNS('セット情報(業務便）'!$R65:$S65)-1)),"")</f>
        <v/>
      </c>
      <c r="W66" s="25" t="str">
        <f ca="1">IFERROR(OFFSET('計算（業務便）'!$Q67,0,(COLUMN()-COLUMN('セット情報(業務便）'!$R67))*(COLUMNS('計算（業務便）'!$Q$3:$W$3)-1)/(COLUMNS('セット情報(業務便）'!$R65:$S65)-1)),"")</f>
        <v/>
      </c>
      <c r="X66" s="25" t="str">
        <f ca="1">IFERROR(OFFSET('計算（業務便）'!$Q67,0,(COLUMN()-COLUMN('セット情報(業務便）'!$R67))*(COLUMNS('計算（業務便）'!$Q$3:$W$3)-1)/(COLUMNS('セット情報(業務便）'!$R65:$S65)-1)),"")</f>
        <v/>
      </c>
      <c r="Y66" s="25" t="str">
        <f ca="1">IFERROR(OFFSET('計算（業務便）'!$Q67,0,(COLUMN()-COLUMN('セット情報(業務便）'!$R67))*(COLUMNS('計算（業務便）'!$Q$3:$W$3)-1)/(COLUMNS('セット情報(業務便）'!$R65:$S65)-1)),"")</f>
        <v/>
      </c>
      <c r="Z66" s="25" t="str">
        <f ca="1">IFERROR(OFFSET('計算（業務便）'!$Q67,0,(COLUMN()-COLUMN('セット情報(業務便）'!$R67))*(COLUMNS('計算（業務便）'!$Q$3:$W$3)-1)/(COLUMNS('セット情報(業務便）'!$R65:$S65)-1)),"")</f>
        <v/>
      </c>
      <c r="AA66" s="25" t="str">
        <f ca="1">IFERROR(OFFSET('計算（業務便）'!$Q67,0,(COLUMN()-COLUMN('セット情報(業務便）'!$R67))*(COLUMNS('計算（業務便）'!$Q$3:$W$3)-1)/(COLUMNS('セット情報(業務便）'!$R65:$S65)-1)),"")</f>
        <v/>
      </c>
      <c r="AB66" s="25" t="str">
        <f ca="1">IFERROR(OFFSET('計算（業務便）'!$Q67,0,(COLUMN()-COLUMN('セット情報(業務便）'!$R67))*(COLUMNS('計算（業務便）'!$Q$3:$W$3)-1)/(COLUMNS('セット情報(業務便）'!$R65:$S65)-1)),"")</f>
        <v/>
      </c>
      <c r="AC66" s="25" t="str">
        <f ca="1">IFERROR(OFFSET('計算（業務便）'!$Q67,0,(COLUMN()-COLUMN('セット情報(業務便）'!$R67))*(COLUMNS('計算（業務便）'!$Q$3:$W$3)-1)/(COLUMNS('セット情報(業務便）'!$R65:$S65)-1)),"")</f>
        <v/>
      </c>
      <c r="AD66" s="25" t="str">
        <f t="shared" ca="1" si="12"/>
        <v/>
      </c>
      <c r="AE66" s="25" t="str">
        <f t="shared" ca="1" si="0"/>
        <v/>
      </c>
      <c r="AF66" s="25" t="str">
        <f t="shared" ca="1" si="1"/>
        <v/>
      </c>
      <c r="AG66" s="25" t="str">
        <f t="shared" ca="1" si="2"/>
        <v/>
      </c>
      <c r="AH66" s="25" t="str">
        <f t="shared" ca="1" si="3"/>
        <v/>
      </c>
      <c r="AI66" s="25" t="str">
        <f t="shared" ca="1" si="4"/>
        <v/>
      </c>
      <c r="AJ66" s="25" t="str">
        <f t="shared" ca="1" si="5"/>
        <v/>
      </c>
      <c r="AK66" s="25" t="str">
        <f t="shared" ca="1" si="6"/>
        <v/>
      </c>
      <c r="AL66" s="25" t="str">
        <f t="shared" ca="1" si="7"/>
        <v/>
      </c>
      <c r="AM66" s="25" t="str">
        <f t="shared" ca="1" si="8"/>
        <v/>
      </c>
      <c r="AN66" s="25" t="str">
        <f t="shared" ca="1" si="9"/>
        <v/>
      </c>
      <c r="AO66" s="25" t="str">
        <f t="shared" ca="1" si="10"/>
        <v/>
      </c>
    </row>
    <row r="67" spans="1:41" ht="18.75" customHeight="1">
      <c r="A67" s="38">
        <v>65</v>
      </c>
      <c r="B67" s="38" t="str">
        <f>IF(ISBLANK(ID管理番号商品名入力!D67),"",ID管理番号商品名入力!D67)</f>
        <v/>
      </c>
      <c r="C67" s="39" t="str">
        <f>IF(ISBLANK(ID管理番号商品名入力!F67),"",ID管理番号商品名入力!F67)</f>
        <v/>
      </c>
      <c r="D67" s="22" t="str">
        <f>IF(ISBLANK(業務便入力!L68),"",業務便入力!L68)</f>
        <v/>
      </c>
      <c r="E67" s="22" t="str">
        <f>IFERROR(VLOOKUP($D67,配送グループ設定!$A$18:$G$27,6,FALSE),"")</f>
        <v/>
      </c>
      <c r="F67" s="22" t="str">
        <f>IF(ISBLANK(業務便入力!U68),"",業務便入力!U68)</f>
        <v/>
      </c>
      <c r="G67" s="23" t="str">
        <f>IFERROR("※"&amp;VLOOKUP($D67,配送グループ設定!$A$18:$G$27,4,FALSE),"")</f>
        <v/>
      </c>
      <c r="H67" s="24" t="str">
        <f t="shared" si="11"/>
        <v/>
      </c>
      <c r="I67" s="25">
        <v>1</v>
      </c>
      <c r="J67" s="25">
        <v>0</v>
      </c>
      <c r="K67" s="25">
        <v>0</v>
      </c>
      <c r="L67" s="25">
        <v>1</v>
      </c>
      <c r="M67" s="25" t="str">
        <f>IF(ISBLANK(業務便入力!V68),"",業務便入力!V68)</f>
        <v/>
      </c>
      <c r="N67" s="25">
        <v>5</v>
      </c>
      <c r="O67" s="73" t="s">
        <v>354</v>
      </c>
      <c r="P67" s="40" t="str">
        <f>IF(ISBLANK(業務便入力!F68),"",業務便入力!F68)</f>
        <v/>
      </c>
      <c r="Q67" s="25" t="str">
        <f ca="1">IFERROR('計算（業務便）'!Q68,"")</f>
        <v/>
      </c>
      <c r="R67" s="25" t="str">
        <f ca="1">IFERROR(OFFSET('計算（業務便）'!$Q68,0,(COLUMN()-COLUMN('セット情報(業務便）'!$R68))*(COLUMNS('計算（業務便）'!$Q$3:$W$3)-1)/(COLUMNS('セット情報(業務便）'!$R66:$S66)-1)),"")</f>
        <v/>
      </c>
      <c r="S67" s="25" t="str">
        <f ca="1">IFERROR(OFFSET('計算（業務便）'!$Q68,0,(COLUMN()-COLUMN('セット情報(業務便）'!$R68))*(COLUMNS('計算（業務便）'!$Q$3:$W$3)-1)/(COLUMNS('セット情報(業務便）'!$R66:$S66)-1)),"")</f>
        <v/>
      </c>
      <c r="T67" s="25" t="str">
        <f ca="1">IFERROR(OFFSET('計算（業務便）'!$Q68,0,(COLUMN()-COLUMN('セット情報(業務便）'!$R68))*(COLUMNS('計算（業務便）'!$Q$3:$W$3)-1)/(COLUMNS('セット情報(業務便）'!$R66:$S66)-1)),"")</f>
        <v/>
      </c>
      <c r="U67" s="25" t="str">
        <f ca="1">IFERROR(OFFSET('計算（業務便）'!$Q68,0,(COLUMN()-COLUMN('セット情報(業務便）'!$R68))*(COLUMNS('計算（業務便）'!$Q$3:$W$3)-1)/(COLUMNS('セット情報(業務便）'!$R66:$S66)-1)),"")</f>
        <v/>
      </c>
      <c r="V67" s="25" t="str">
        <f ca="1">IFERROR(OFFSET('計算（業務便）'!$Q68,0,(COLUMN()-COLUMN('セット情報(業務便）'!$R68))*(COLUMNS('計算（業務便）'!$Q$3:$W$3)-1)/(COLUMNS('セット情報(業務便）'!$R66:$S66)-1)),"")</f>
        <v/>
      </c>
      <c r="W67" s="25" t="str">
        <f ca="1">IFERROR(OFFSET('計算（業務便）'!$Q68,0,(COLUMN()-COLUMN('セット情報(業務便）'!$R68))*(COLUMNS('計算（業務便）'!$Q$3:$W$3)-1)/(COLUMNS('セット情報(業務便）'!$R66:$S66)-1)),"")</f>
        <v/>
      </c>
      <c r="X67" s="25" t="str">
        <f ca="1">IFERROR(OFFSET('計算（業務便）'!$Q68,0,(COLUMN()-COLUMN('セット情報(業務便）'!$R68))*(COLUMNS('計算（業務便）'!$Q$3:$W$3)-1)/(COLUMNS('セット情報(業務便）'!$R66:$S66)-1)),"")</f>
        <v/>
      </c>
      <c r="Y67" s="25" t="str">
        <f ca="1">IFERROR(OFFSET('計算（業務便）'!$Q68,0,(COLUMN()-COLUMN('セット情報(業務便）'!$R68))*(COLUMNS('計算（業務便）'!$Q$3:$W$3)-1)/(COLUMNS('セット情報(業務便）'!$R66:$S66)-1)),"")</f>
        <v/>
      </c>
      <c r="Z67" s="25" t="str">
        <f ca="1">IFERROR(OFFSET('計算（業務便）'!$Q68,0,(COLUMN()-COLUMN('セット情報(業務便）'!$R68))*(COLUMNS('計算（業務便）'!$Q$3:$W$3)-1)/(COLUMNS('セット情報(業務便）'!$R66:$S66)-1)),"")</f>
        <v/>
      </c>
      <c r="AA67" s="25" t="str">
        <f ca="1">IFERROR(OFFSET('計算（業務便）'!$Q68,0,(COLUMN()-COLUMN('セット情報(業務便）'!$R68))*(COLUMNS('計算（業務便）'!$Q$3:$W$3)-1)/(COLUMNS('セット情報(業務便）'!$R66:$S66)-1)),"")</f>
        <v/>
      </c>
      <c r="AB67" s="25" t="str">
        <f ca="1">IFERROR(OFFSET('計算（業務便）'!$Q68,0,(COLUMN()-COLUMN('セット情報(業務便）'!$R68))*(COLUMNS('計算（業務便）'!$Q$3:$W$3)-1)/(COLUMNS('セット情報(業務便）'!$R66:$S66)-1)),"")</f>
        <v/>
      </c>
      <c r="AC67" s="25" t="str">
        <f ca="1">IFERROR(OFFSET('計算（業務便）'!$Q68,0,(COLUMN()-COLUMN('セット情報(業務便）'!$R68))*(COLUMNS('計算（業務便）'!$Q$3:$W$3)-1)/(COLUMNS('セット情報(業務便）'!$R66:$S66)-1)),"")</f>
        <v/>
      </c>
      <c r="AD67" s="25" t="str">
        <f t="shared" ca="1" si="12"/>
        <v/>
      </c>
      <c r="AE67" s="25" t="str">
        <f t="shared" ref="AE67:AE130" ca="1" si="13">IFERROR(_xlfn.CEILING.MATH(S67*1.2),"")</f>
        <v/>
      </c>
      <c r="AF67" s="25" t="str">
        <f t="shared" ref="AF67:AF130" ca="1" si="14">IFERROR(_xlfn.CEILING.MATH(T67*1.2),"")</f>
        <v/>
      </c>
      <c r="AG67" s="25" t="str">
        <f t="shared" ref="AG67:AG130" ca="1" si="15">IFERROR(_xlfn.CEILING.MATH(U67*1.2),"")</f>
        <v/>
      </c>
      <c r="AH67" s="25" t="str">
        <f t="shared" ref="AH67:AH130" ca="1" si="16">IFERROR(_xlfn.CEILING.MATH(V67*1.2),"")</f>
        <v/>
      </c>
      <c r="AI67" s="25" t="str">
        <f t="shared" ref="AI67:AI130" ca="1" si="17">IFERROR(_xlfn.CEILING.MATH(W67*1.2),"")</f>
        <v/>
      </c>
      <c r="AJ67" s="25" t="str">
        <f t="shared" ref="AJ67:AJ130" ca="1" si="18">IFERROR(_xlfn.CEILING.MATH(X67*1.2),"")</f>
        <v/>
      </c>
      <c r="AK67" s="25" t="str">
        <f t="shared" ref="AK67:AK130" ca="1" si="19">IFERROR(_xlfn.CEILING.MATH(Y67*1.2),"")</f>
        <v/>
      </c>
      <c r="AL67" s="25" t="str">
        <f t="shared" ref="AL67:AL130" ca="1" si="20">IFERROR(_xlfn.CEILING.MATH(Z67*1.2),"")</f>
        <v/>
      </c>
      <c r="AM67" s="25" t="str">
        <f t="shared" ref="AM67:AM130" ca="1" si="21">IFERROR(_xlfn.CEILING.MATH(AA67*1.2),"")</f>
        <v/>
      </c>
      <c r="AN67" s="25" t="str">
        <f t="shared" ref="AN67:AN130" ca="1" si="22">IFERROR(_xlfn.CEILING.MATH(AB67*1.2),"")</f>
        <v/>
      </c>
      <c r="AO67" s="25" t="str">
        <f t="shared" ref="AO67:AO130" ca="1" si="23">IFERROR(_xlfn.CEILING.MATH(AC67*1.2),"")</f>
        <v/>
      </c>
    </row>
    <row r="68" spans="1:41" ht="18.75" customHeight="1">
      <c r="A68" s="38">
        <v>66</v>
      </c>
      <c r="B68" s="38" t="str">
        <f>IF(ISBLANK(ID管理番号商品名入力!D68),"",ID管理番号商品名入力!D68)</f>
        <v/>
      </c>
      <c r="C68" s="39" t="str">
        <f>IF(ISBLANK(ID管理番号商品名入力!F68),"",ID管理番号商品名入力!F68)</f>
        <v/>
      </c>
      <c r="D68" s="22" t="str">
        <f>IF(ISBLANK(業務便入力!L69),"",業務便入力!L69)</f>
        <v/>
      </c>
      <c r="E68" s="22" t="str">
        <f>IFERROR(VLOOKUP($D68,配送グループ設定!$A$18:$G$27,6,FALSE),"")</f>
        <v/>
      </c>
      <c r="F68" s="22" t="str">
        <f>IF(ISBLANK(業務便入力!U69),"",業務便入力!U69)</f>
        <v/>
      </c>
      <c r="G68" s="23" t="str">
        <f>IFERROR("※"&amp;VLOOKUP($D68,配送グループ設定!$A$18:$G$27,4,FALSE),"")</f>
        <v/>
      </c>
      <c r="H68" s="24" t="str">
        <f t="shared" ref="H68:H131" si="24">F68&amp;G68</f>
        <v/>
      </c>
      <c r="I68" s="25">
        <v>1</v>
      </c>
      <c r="J68" s="25">
        <v>0</v>
      </c>
      <c r="K68" s="25">
        <v>0</v>
      </c>
      <c r="L68" s="25">
        <v>1</v>
      </c>
      <c r="M68" s="25" t="str">
        <f>IF(ISBLANK(業務便入力!V69),"",業務便入力!V69)</f>
        <v/>
      </c>
      <c r="N68" s="25">
        <v>5</v>
      </c>
      <c r="O68" s="73" t="s">
        <v>354</v>
      </c>
      <c r="P68" s="40" t="str">
        <f>IF(ISBLANK(業務便入力!F69),"",業務便入力!F69)</f>
        <v/>
      </c>
      <c r="Q68" s="25" t="str">
        <f ca="1">IFERROR('計算（業務便）'!Q69,"")</f>
        <v/>
      </c>
      <c r="R68" s="25" t="str">
        <f ca="1">IFERROR(OFFSET('計算（業務便）'!$Q69,0,(COLUMN()-COLUMN('セット情報(業務便）'!$R69))*(COLUMNS('計算（業務便）'!$Q$3:$W$3)-1)/(COLUMNS('セット情報(業務便）'!$R67:$S67)-1)),"")</f>
        <v/>
      </c>
      <c r="S68" s="25" t="str">
        <f ca="1">IFERROR(OFFSET('計算（業務便）'!$Q69,0,(COLUMN()-COLUMN('セット情報(業務便）'!$R69))*(COLUMNS('計算（業務便）'!$Q$3:$W$3)-1)/(COLUMNS('セット情報(業務便）'!$R67:$S67)-1)),"")</f>
        <v/>
      </c>
      <c r="T68" s="25" t="str">
        <f ca="1">IFERROR(OFFSET('計算（業務便）'!$Q69,0,(COLUMN()-COLUMN('セット情報(業務便）'!$R69))*(COLUMNS('計算（業務便）'!$Q$3:$W$3)-1)/(COLUMNS('セット情報(業務便）'!$R67:$S67)-1)),"")</f>
        <v/>
      </c>
      <c r="U68" s="25" t="str">
        <f ca="1">IFERROR(OFFSET('計算（業務便）'!$Q69,0,(COLUMN()-COLUMN('セット情報(業務便）'!$R69))*(COLUMNS('計算（業務便）'!$Q$3:$W$3)-1)/(COLUMNS('セット情報(業務便）'!$R67:$S67)-1)),"")</f>
        <v/>
      </c>
      <c r="V68" s="25" t="str">
        <f ca="1">IFERROR(OFFSET('計算（業務便）'!$Q69,0,(COLUMN()-COLUMN('セット情報(業務便）'!$R69))*(COLUMNS('計算（業務便）'!$Q$3:$W$3)-1)/(COLUMNS('セット情報(業務便）'!$R67:$S67)-1)),"")</f>
        <v/>
      </c>
      <c r="W68" s="25" t="str">
        <f ca="1">IFERROR(OFFSET('計算（業務便）'!$Q69,0,(COLUMN()-COLUMN('セット情報(業務便）'!$R69))*(COLUMNS('計算（業務便）'!$Q$3:$W$3)-1)/(COLUMNS('セット情報(業務便）'!$R67:$S67)-1)),"")</f>
        <v/>
      </c>
      <c r="X68" s="25" t="str">
        <f ca="1">IFERROR(OFFSET('計算（業務便）'!$Q69,0,(COLUMN()-COLUMN('セット情報(業務便）'!$R69))*(COLUMNS('計算（業務便）'!$Q$3:$W$3)-1)/(COLUMNS('セット情報(業務便）'!$R67:$S67)-1)),"")</f>
        <v/>
      </c>
      <c r="Y68" s="25" t="str">
        <f ca="1">IFERROR(OFFSET('計算（業務便）'!$Q69,0,(COLUMN()-COLUMN('セット情報(業務便）'!$R69))*(COLUMNS('計算（業務便）'!$Q$3:$W$3)-1)/(COLUMNS('セット情報(業務便）'!$R67:$S67)-1)),"")</f>
        <v/>
      </c>
      <c r="Z68" s="25" t="str">
        <f ca="1">IFERROR(OFFSET('計算（業務便）'!$Q69,0,(COLUMN()-COLUMN('セット情報(業務便）'!$R69))*(COLUMNS('計算（業務便）'!$Q$3:$W$3)-1)/(COLUMNS('セット情報(業務便）'!$R67:$S67)-1)),"")</f>
        <v/>
      </c>
      <c r="AA68" s="25" t="str">
        <f ca="1">IFERROR(OFFSET('計算（業務便）'!$Q69,0,(COLUMN()-COLUMN('セット情報(業務便）'!$R69))*(COLUMNS('計算（業務便）'!$Q$3:$W$3)-1)/(COLUMNS('セット情報(業務便）'!$R67:$S67)-1)),"")</f>
        <v/>
      </c>
      <c r="AB68" s="25" t="str">
        <f ca="1">IFERROR(OFFSET('計算（業務便）'!$Q69,0,(COLUMN()-COLUMN('セット情報(業務便）'!$R69))*(COLUMNS('計算（業務便）'!$Q$3:$W$3)-1)/(COLUMNS('セット情報(業務便）'!$R67:$S67)-1)),"")</f>
        <v/>
      </c>
      <c r="AC68" s="25" t="str">
        <f ca="1">IFERROR(OFFSET('計算（業務便）'!$Q69,0,(COLUMN()-COLUMN('セット情報(業務便）'!$R69))*(COLUMNS('計算（業務便）'!$Q$3:$W$3)-1)/(COLUMNS('セット情報(業務便）'!$R67:$S67)-1)),"")</f>
        <v/>
      </c>
      <c r="AD68" s="25" t="str">
        <f t="shared" ref="AD68:AD131" ca="1" si="25">IFERROR(_xlfn.CEILING.MATH(R68*1.2),"")</f>
        <v/>
      </c>
      <c r="AE68" s="25" t="str">
        <f t="shared" ca="1" si="13"/>
        <v/>
      </c>
      <c r="AF68" s="25" t="str">
        <f t="shared" ca="1" si="14"/>
        <v/>
      </c>
      <c r="AG68" s="25" t="str">
        <f t="shared" ca="1" si="15"/>
        <v/>
      </c>
      <c r="AH68" s="25" t="str">
        <f t="shared" ca="1" si="16"/>
        <v/>
      </c>
      <c r="AI68" s="25" t="str">
        <f t="shared" ca="1" si="17"/>
        <v/>
      </c>
      <c r="AJ68" s="25" t="str">
        <f t="shared" ca="1" si="18"/>
        <v/>
      </c>
      <c r="AK68" s="25" t="str">
        <f t="shared" ca="1" si="19"/>
        <v/>
      </c>
      <c r="AL68" s="25" t="str">
        <f t="shared" ca="1" si="20"/>
        <v/>
      </c>
      <c r="AM68" s="25" t="str">
        <f t="shared" ca="1" si="21"/>
        <v/>
      </c>
      <c r="AN68" s="25" t="str">
        <f t="shared" ca="1" si="22"/>
        <v/>
      </c>
      <c r="AO68" s="25" t="str">
        <f t="shared" ca="1" si="23"/>
        <v/>
      </c>
    </row>
    <row r="69" spans="1:41" ht="18.75" customHeight="1">
      <c r="A69" s="38">
        <v>67</v>
      </c>
      <c r="B69" s="38" t="str">
        <f>IF(ISBLANK(ID管理番号商品名入力!D69),"",ID管理番号商品名入力!D69)</f>
        <v/>
      </c>
      <c r="C69" s="39" t="str">
        <f>IF(ISBLANK(ID管理番号商品名入力!F69),"",ID管理番号商品名入力!F69)</f>
        <v/>
      </c>
      <c r="D69" s="22" t="str">
        <f>IF(ISBLANK(業務便入力!L70),"",業務便入力!L70)</f>
        <v/>
      </c>
      <c r="E69" s="22" t="str">
        <f>IFERROR(VLOOKUP($D69,配送グループ設定!$A$18:$G$27,6,FALSE),"")</f>
        <v/>
      </c>
      <c r="F69" s="22" t="str">
        <f>IF(ISBLANK(業務便入力!U70),"",業務便入力!U70)</f>
        <v/>
      </c>
      <c r="G69" s="23" t="str">
        <f>IFERROR("※"&amp;VLOOKUP($D69,配送グループ設定!$A$18:$G$27,4,FALSE),"")</f>
        <v/>
      </c>
      <c r="H69" s="24" t="str">
        <f t="shared" si="24"/>
        <v/>
      </c>
      <c r="I69" s="25">
        <v>1</v>
      </c>
      <c r="J69" s="25">
        <v>0</v>
      </c>
      <c r="K69" s="25">
        <v>0</v>
      </c>
      <c r="L69" s="25">
        <v>1</v>
      </c>
      <c r="M69" s="25" t="str">
        <f>IF(ISBLANK(業務便入力!V70),"",業務便入力!V70)</f>
        <v/>
      </c>
      <c r="N69" s="25">
        <v>5</v>
      </c>
      <c r="O69" s="73" t="s">
        <v>354</v>
      </c>
      <c r="P69" s="40" t="str">
        <f>IF(ISBLANK(業務便入力!F70),"",業務便入力!F70)</f>
        <v/>
      </c>
      <c r="Q69" s="25" t="str">
        <f ca="1">IFERROR('計算（業務便）'!Q70,"")</f>
        <v/>
      </c>
      <c r="R69" s="25" t="str">
        <f ca="1">IFERROR(OFFSET('計算（業務便）'!$Q70,0,(COLUMN()-COLUMN('セット情報(業務便）'!$R70))*(COLUMNS('計算（業務便）'!$Q$3:$W$3)-1)/(COLUMNS('セット情報(業務便）'!$R68:$S68)-1)),"")</f>
        <v/>
      </c>
      <c r="S69" s="25" t="str">
        <f ca="1">IFERROR(OFFSET('計算（業務便）'!$Q70,0,(COLUMN()-COLUMN('セット情報(業務便）'!$R70))*(COLUMNS('計算（業務便）'!$Q$3:$W$3)-1)/(COLUMNS('セット情報(業務便）'!$R68:$S68)-1)),"")</f>
        <v/>
      </c>
      <c r="T69" s="25" t="str">
        <f ca="1">IFERROR(OFFSET('計算（業務便）'!$Q70,0,(COLUMN()-COLUMN('セット情報(業務便）'!$R70))*(COLUMNS('計算（業務便）'!$Q$3:$W$3)-1)/(COLUMNS('セット情報(業務便）'!$R68:$S68)-1)),"")</f>
        <v/>
      </c>
      <c r="U69" s="25" t="str">
        <f ca="1">IFERROR(OFFSET('計算（業務便）'!$Q70,0,(COLUMN()-COLUMN('セット情報(業務便）'!$R70))*(COLUMNS('計算（業務便）'!$Q$3:$W$3)-1)/(COLUMNS('セット情報(業務便）'!$R68:$S68)-1)),"")</f>
        <v/>
      </c>
      <c r="V69" s="25" t="str">
        <f ca="1">IFERROR(OFFSET('計算（業務便）'!$Q70,0,(COLUMN()-COLUMN('セット情報(業務便）'!$R70))*(COLUMNS('計算（業務便）'!$Q$3:$W$3)-1)/(COLUMNS('セット情報(業務便）'!$R68:$S68)-1)),"")</f>
        <v/>
      </c>
      <c r="W69" s="25" t="str">
        <f ca="1">IFERROR(OFFSET('計算（業務便）'!$Q70,0,(COLUMN()-COLUMN('セット情報(業務便）'!$R70))*(COLUMNS('計算（業務便）'!$Q$3:$W$3)-1)/(COLUMNS('セット情報(業務便）'!$R68:$S68)-1)),"")</f>
        <v/>
      </c>
      <c r="X69" s="25" t="str">
        <f ca="1">IFERROR(OFFSET('計算（業務便）'!$Q70,0,(COLUMN()-COLUMN('セット情報(業務便）'!$R70))*(COLUMNS('計算（業務便）'!$Q$3:$W$3)-1)/(COLUMNS('セット情報(業務便）'!$R68:$S68)-1)),"")</f>
        <v/>
      </c>
      <c r="Y69" s="25" t="str">
        <f ca="1">IFERROR(OFFSET('計算（業務便）'!$Q70,0,(COLUMN()-COLUMN('セット情報(業務便）'!$R70))*(COLUMNS('計算（業務便）'!$Q$3:$W$3)-1)/(COLUMNS('セット情報(業務便）'!$R68:$S68)-1)),"")</f>
        <v/>
      </c>
      <c r="Z69" s="25" t="str">
        <f ca="1">IFERROR(OFFSET('計算（業務便）'!$Q70,0,(COLUMN()-COLUMN('セット情報(業務便）'!$R70))*(COLUMNS('計算（業務便）'!$Q$3:$W$3)-1)/(COLUMNS('セット情報(業務便）'!$R68:$S68)-1)),"")</f>
        <v/>
      </c>
      <c r="AA69" s="25" t="str">
        <f ca="1">IFERROR(OFFSET('計算（業務便）'!$Q70,0,(COLUMN()-COLUMN('セット情報(業務便）'!$R70))*(COLUMNS('計算（業務便）'!$Q$3:$W$3)-1)/(COLUMNS('セット情報(業務便）'!$R68:$S68)-1)),"")</f>
        <v/>
      </c>
      <c r="AB69" s="25" t="str">
        <f ca="1">IFERROR(OFFSET('計算（業務便）'!$Q70,0,(COLUMN()-COLUMN('セット情報(業務便）'!$R70))*(COLUMNS('計算（業務便）'!$Q$3:$W$3)-1)/(COLUMNS('セット情報(業務便）'!$R68:$S68)-1)),"")</f>
        <v/>
      </c>
      <c r="AC69" s="25" t="str">
        <f ca="1">IFERROR(OFFSET('計算（業務便）'!$Q70,0,(COLUMN()-COLUMN('セット情報(業務便）'!$R70))*(COLUMNS('計算（業務便）'!$Q$3:$W$3)-1)/(COLUMNS('セット情報(業務便）'!$R68:$S68)-1)),"")</f>
        <v/>
      </c>
      <c r="AD69" s="25" t="str">
        <f t="shared" ca="1" si="25"/>
        <v/>
      </c>
      <c r="AE69" s="25" t="str">
        <f t="shared" ca="1" si="13"/>
        <v/>
      </c>
      <c r="AF69" s="25" t="str">
        <f t="shared" ca="1" si="14"/>
        <v/>
      </c>
      <c r="AG69" s="25" t="str">
        <f t="shared" ca="1" si="15"/>
        <v/>
      </c>
      <c r="AH69" s="25" t="str">
        <f t="shared" ca="1" si="16"/>
        <v/>
      </c>
      <c r="AI69" s="25" t="str">
        <f t="shared" ca="1" si="17"/>
        <v/>
      </c>
      <c r="AJ69" s="25" t="str">
        <f t="shared" ca="1" si="18"/>
        <v/>
      </c>
      <c r="AK69" s="25" t="str">
        <f t="shared" ca="1" si="19"/>
        <v/>
      </c>
      <c r="AL69" s="25" t="str">
        <f t="shared" ca="1" si="20"/>
        <v/>
      </c>
      <c r="AM69" s="25" t="str">
        <f t="shared" ca="1" si="21"/>
        <v/>
      </c>
      <c r="AN69" s="25" t="str">
        <f t="shared" ca="1" si="22"/>
        <v/>
      </c>
      <c r="AO69" s="25" t="str">
        <f t="shared" ca="1" si="23"/>
        <v/>
      </c>
    </row>
    <row r="70" spans="1:41" ht="18.75" customHeight="1">
      <c r="A70" s="38">
        <v>68</v>
      </c>
      <c r="B70" s="38" t="str">
        <f>IF(ISBLANK(ID管理番号商品名入力!D70),"",ID管理番号商品名入力!D70)</f>
        <v/>
      </c>
      <c r="C70" s="39" t="str">
        <f>IF(ISBLANK(ID管理番号商品名入力!F70),"",ID管理番号商品名入力!F70)</f>
        <v/>
      </c>
      <c r="D70" s="22" t="str">
        <f>IF(ISBLANK(業務便入力!L71),"",業務便入力!L71)</f>
        <v/>
      </c>
      <c r="E70" s="22" t="str">
        <f>IFERROR(VLOOKUP($D70,配送グループ設定!$A$18:$G$27,6,FALSE),"")</f>
        <v/>
      </c>
      <c r="F70" s="22" t="str">
        <f>IF(ISBLANK(業務便入力!U71),"",業務便入力!U71)</f>
        <v/>
      </c>
      <c r="G70" s="23" t="str">
        <f>IFERROR("※"&amp;VLOOKUP($D70,配送グループ設定!$A$18:$G$27,4,FALSE),"")</f>
        <v/>
      </c>
      <c r="H70" s="24" t="str">
        <f t="shared" si="24"/>
        <v/>
      </c>
      <c r="I70" s="25">
        <v>1</v>
      </c>
      <c r="J70" s="25">
        <v>0</v>
      </c>
      <c r="K70" s="25">
        <v>0</v>
      </c>
      <c r="L70" s="25">
        <v>1</v>
      </c>
      <c r="M70" s="25" t="str">
        <f>IF(ISBLANK(業務便入力!V71),"",業務便入力!V71)</f>
        <v/>
      </c>
      <c r="N70" s="25">
        <v>5</v>
      </c>
      <c r="O70" s="73" t="s">
        <v>354</v>
      </c>
      <c r="P70" s="40" t="str">
        <f>IF(ISBLANK(業務便入力!F71),"",業務便入力!F71)</f>
        <v/>
      </c>
      <c r="Q70" s="25" t="str">
        <f ca="1">IFERROR('計算（業務便）'!Q71,"")</f>
        <v/>
      </c>
      <c r="R70" s="25" t="str">
        <f ca="1">IFERROR(OFFSET('計算（業務便）'!$Q71,0,(COLUMN()-COLUMN('セット情報(業務便）'!$R71))*(COLUMNS('計算（業務便）'!$Q$3:$W$3)-1)/(COLUMNS('セット情報(業務便）'!$R69:$S69)-1)),"")</f>
        <v/>
      </c>
      <c r="S70" s="25" t="str">
        <f ca="1">IFERROR(OFFSET('計算（業務便）'!$Q71,0,(COLUMN()-COLUMN('セット情報(業務便）'!$R71))*(COLUMNS('計算（業務便）'!$Q$3:$W$3)-1)/(COLUMNS('セット情報(業務便）'!$R69:$S69)-1)),"")</f>
        <v/>
      </c>
      <c r="T70" s="25" t="str">
        <f ca="1">IFERROR(OFFSET('計算（業務便）'!$Q71,0,(COLUMN()-COLUMN('セット情報(業務便）'!$R71))*(COLUMNS('計算（業務便）'!$Q$3:$W$3)-1)/(COLUMNS('セット情報(業務便）'!$R69:$S69)-1)),"")</f>
        <v/>
      </c>
      <c r="U70" s="25" t="str">
        <f ca="1">IFERROR(OFFSET('計算（業務便）'!$Q71,0,(COLUMN()-COLUMN('セット情報(業務便）'!$R71))*(COLUMNS('計算（業務便）'!$Q$3:$W$3)-1)/(COLUMNS('セット情報(業務便）'!$R69:$S69)-1)),"")</f>
        <v/>
      </c>
      <c r="V70" s="25" t="str">
        <f ca="1">IFERROR(OFFSET('計算（業務便）'!$Q71,0,(COLUMN()-COLUMN('セット情報(業務便）'!$R71))*(COLUMNS('計算（業務便）'!$Q$3:$W$3)-1)/(COLUMNS('セット情報(業務便）'!$R69:$S69)-1)),"")</f>
        <v/>
      </c>
      <c r="W70" s="25" t="str">
        <f ca="1">IFERROR(OFFSET('計算（業務便）'!$Q71,0,(COLUMN()-COLUMN('セット情報(業務便）'!$R71))*(COLUMNS('計算（業務便）'!$Q$3:$W$3)-1)/(COLUMNS('セット情報(業務便）'!$R69:$S69)-1)),"")</f>
        <v/>
      </c>
      <c r="X70" s="25" t="str">
        <f ca="1">IFERROR(OFFSET('計算（業務便）'!$Q71,0,(COLUMN()-COLUMN('セット情報(業務便）'!$R71))*(COLUMNS('計算（業務便）'!$Q$3:$W$3)-1)/(COLUMNS('セット情報(業務便）'!$R69:$S69)-1)),"")</f>
        <v/>
      </c>
      <c r="Y70" s="25" t="str">
        <f ca="1">IFERROR(OFFSET('計算（業務便）'!$Q71,0,(COLUMN()-COLUMN('セット情報(業務便）'!$R71))*(COLUMNS('計算（業務便）'!$Q$3:$W$3)-1)/(COLUMNS('セット情報(業務便）'!$R69:$S69)-1)),"")</f>
        <v/>
      </c>
      <c r="Z70" s="25" t="str">
        <f ca="1">IFERROR(OFFSET('計算（業務便）'!$Q71,0,(COLUMN()-COLUMN('セット情報(業務便）'!$R71))*(COLUMNS('計算（業務便）'!$Q$3:$W$3)-1)/(COLUMNS('セット情報(業務便）'!$R69:$S69)-1)),"")</f>
        <v/>
      </c>
      <c r="AA70" s="25" t="str">
        <f ca="1">IFERROR(OFFSET('計算（業務便）'!$Q71,0,(COLUMN()-COLUMN('セット情報(業務便）'!$R71))*(COLUMNS('計算（業務便）'!$Q$3:$W$3)-1)/(COLUMNS('セット情報(業務便）'!$R69:$S69)-1)),"")</f>
        <v/>
      </c>
      <c r="AB70" s="25" t="str">
        <f ca="1">IFERROR(OFFSET('計算（業務便）'!$Q71,0,(COLUMN()-COLUMN('セット情報(業務便）'!$R71))*(COLUMNS('計算（業務便）'!$Q$3:$W$3)-1)/(COLUMNS('セット情報(業務便）'!$R69:$S69)-1)),"")</f>
        <v/>
      </c>
      <c r="AC70" s="25" t="str">
        <f ca="1">IFERROR(OFFSET('計算（業務便）'!$Q71,0,(COLUMN()-COLUMN('セット情報(業務便）'!$R71))*(COLUMNS('計算（業務便）'!$Q$3:$W$3)-1)/(COLUMNS('セット情報(業務便）'!$R69:$S69)-1)),"")</f>
        <v/>
      </c>
      <c r="AD70" s="25" t="str">
        <f t="shared" ca="1" si="25"/>
        <v/>
      </c>
      <c r="AE70" s="25" t="str">
        <f t="shared" ca="1" si="13"/>
        <v/>
      </c>
      <c r="AF70" s="25" t="str">
        <f t="shared" ca="1" si="14"/>
        <v/>
      </c>
      <c r="AG70" s="25" t="str">
        <f t="shared" ca="1" si="15"/>
        <v/>
      </c>
      <c r="AH70" s="25" t="str">
        <f t="shared" ca="1" si="16"/>
        <v/>
      </c>
      <c r="AI70" s="25" t="str">
        <f t="shared" ca="1" si="17"/>
        <v/>
      </c>
      <c r="AJ70" s="25" t="str">
        <f t="shared" ca="1" si="18"/>
        <v/>
      </c>
      <c r="AK70" s="25" t="str">
        <f t="shared" ca="1" si="19"/>
        <v/>
      </c>
      <c r="AL70" s="25" t="str">
        <f t="shared" ca="1" si="20"/>
        <v/>
      </c>
      <c r="AM70" s="25" t="str">
        <f t="shared" ca="1" si="21"/>
        <v/>
      </c>
      <c r="AN70" s="25" t="str">
        <f t="shared" ca="1" si="22"/>
        <v/>
      </c>
      <c r="AO70" s="25" t="str">
        <f t="shared" ca="1" si="23"/>
        <v/>
      </c>
    </row>
    <row r="71" spans="1:41" ht="18.75" customHeight="1">
      <c r="A71" s="38">
        <v>69</v>
      </c>
      <c r="B71" s="38" t="str">
        <f>IF(ISBLANK(ID管理番号商品名入力!D71),"",ID管理番号商品名入力!D71)</f>
        <v/>
      </c>
      <c r="C71" s="39" t="str">
        <f>IF(ISBLANK(ID管理番号商品名入力!F71),"",ID管理番号商品名入力!F71)</f>
        <v/>
      </c>
      <c r="D71" s="22" t="str">
        <f>IF(ISBLANK(業務便入力!L72),"",業務便入力!L72)</f>
        <v/>
      </c>
      <c r="E71" s="22" t="str">
        <f>IFERROR(VLOOKUP($D71,配送グループ設定!$A$18:$G$27,6,FALSE),"")</f>
        <v/>
      </c>
      <c r="F71" s="22" t="str">
        <f>IF(ISBLANK(業務便入力!U72),"",業務便入力!U72)</f>
        <v/>
      </c>
      <c r="G71" s="23" t="str">
        <f>IFERROR("※"&amp;VLOOKUP($D71,配送グループ設定!$A$18:$G$27,4,FALSE),"")</f>
        <v/>
      </c>
      <c r="H71" s="24" t="str">
        <f t="shared" si="24"/>
        <v/>
      </c>
      <c r="I71" s="25">
        <v>1</v>
      </c>
      <c r="J71" s="25">
        <v>0</v>
      </c>
      <c r="K71" s="25">
        <v>0</v>
      </c>
      <c r="L71" s="25">
        <v>1</v>
      </c>
      <c r="M71" s="25" t="str">
        <f>IF(ISBLANK(業務便入力!V72),"",業務便入力!V72)</f>
        <v/>
      </c>
      <c r="N71" s="25">
        <v>5</v>
      </c>
      <c r="O71" s="73" t="s">
        <v>354</v>
      </c>
      <c r="P71" s="40" t="str">
        <f>IF(ISBLANK(業務便入力!F72),"",業務便入力!F72)</f>
        <v/>
      </c>
      <c r="Q71" s="25" t="str">
        <f ca="1">IFERROR('計算（業務便）'!Q72,"")</f>
        <v/>
      </c>
      <c r="R71" s="25" t="str">
        <f ca="1">IFERROR(OFFSET('計算（業務便）'!$Q72,0,(COLUMN()-COLUMN('セット情報(業務便）'!$R72))*(COLUMNS('計算（業務便）'!$Q$3:$W$3)-1)/(COLUMNS('セット情報(業務便）'!$R70:$S70)-1)),"")</f>
        <v/>
      </c>
      <c r="S71" s="25" t="str">
        <f ca="1">IFERROR(OFFSET('計算（業務便）'!$Q72,0,(COLUMN()-COLUMN('セット情報(業務便）'!$R72))*(COLUMNS('計算（業務便）'!$Q$3:$W$3)-1)/(COLUMNS('セット情報(業務便）'!$R70:$S70)-1)),"")</f>
        <v/>
      </c>
      <c r="T71" s="25" t="str">
        <f ca="1">IFERROR(OFFSET('計算（業務便）'!$Q72,0,(COLUMN()-COLUMN('セット情報(業務便）'!$R72))*(COLUMNS('計算（業務便）'!$Q$3:$W$3)-1)/(COLUMNS('セット情報(業務便）'!$R70:$S70)-1)),"")</f>
        <v/>
      </c>
      <c r="U71" s="25" t="str">
        <f ca="1">IFERROR(OFFSET('計算（業務便）'!$Q72,0,(COLUMN()-COLUMN('セット情報(業務便）'!$R72))*(COLUMNS('計算（業務便）'!$Q$3:$W$3)-1)/(COLUMNS('セット情報(業務便）'!$R70:$S70)-1)),"")</f>
        <v/>
      </c>
      <c r="V71" s="25" t="str">
        <f ca="1">IFERROR(OFFSET('計算（業務便）'!$Q72,0,(COLUMN()-COLUMN('セット情報(業務便）'!$R72))*(COLUMNS('計算（業務便）'!$Q$3:$W$3)-1)/(COLUMNS('セット情報(業務便）'!$R70:$S70)-1)),"")</f>
        <v/>
      </c>
      <c r="W71" s="25" t="str">
        <f ca="1">IFERROR(OFFSET('計算（業務便）'!$Q72,0,(COLUMN()-COLUMN('セット情報(業務便）'!$R72))*(COLUMNS('計算（業務便）'!$Q$3:$W$3)-1)/(COLUMNS('セット情報(業務便）'!$R70:$S70)-1)),"")</f>
        <v/>
      </c>
      <c r="X71" s="25" t="str">
        <f ca="1">IFERROR(OFFSET('計算（業務便）'!$Q72,0,(COLUMN()-COLUMN('セット情報(業務便）'!$R72))*(COLUMNS('計算（業務便）'!$Q$3:$W$3)-1)/(COLUMNS('セット情報(業務便）'!$R70:$S70)-1)),"")</f>
        <v/>
      </c>
      <c r="Y71" s="25" t="str">
        <f ca="1">IFERROR(OFFSET('計算（業務便）'!$Q72,0,(COLUMN()-COLUMN('セット情報(業務便）'!$R72))*(COLUMNS('計算（業務便）'!$Q$3:$W$3)-1)/(COLUMNS('セット情報(業務便）'!$R70:$S70)-1)),"")</f>
        <v/>
      </c>
      <c r="Z71" s="25" t="str">
        <f ca="1">IFERROR(OFFSET('計算（業務便）'!$Q72,0,(COLUMN()-COLUMN('セット情報(業務便）'!$R72))*(COLUMNS('計算（業務便）'!$Q$3:$W$3)-1)/(COLUMNS('セット情報(業務便）'!$R70:$S70)-1)),"")</f>
        <v/>
      </c>
      <c r="AA71" s="25" t="str">
        <f ca="1">IFERROR(OFFSET('計算（業務便）'!$Q72,0,(COLUMN()-COLUMN('セット情報(業務便）'!$R72))*(COLUMNS('計算（業務便）'!$Q$3:$W$3)-1)/(COLUMNS('セット情報(業務便）'!$R70:$S70)-1)),"")</f>
        <v/>
      </c>
      <c r="AB71" s="25" t="str">
        <f ca="1">IFERROR(OFFSET('計算（業務便）'!$Q72,0,(COLUMN()-COLUMN('セット情報(業務便）'!$R72))*(COLUMNS('計算（業務便）'!$Q$3:$W$3)-1)/(COLUMNS('セット情報(業務便）'!$R70:$S70)-1)),"")</f>
        <v/>
      </c>
      <c r="AC71" s="25" t="str">
        <f ca="1">IFERROR(OFFSET('計算（業務便）'!$Q72,0,(COLUMN()-COLUMN('セット情報(業務便）'!$R72))*(COLUMNS('計算（業務便）'!$Q$3:$W$3)-1)/(COLUMNS('セット情報(業務便）'!$R70:$S70)-1)),"")</f>
        <v/>
      </c>
      <c r="AD71" s="25" t="str">
        <f t="shared" ca="1" si="25"/>
        <v/>
      </c>
      <c r="AE71" s="25" t="str">
        <f t="shared" ca="1" si="13"/>
        <v/>
      </c>
      <c r="AF71" s="25" t="str">
        <f t="shared" ca="1" si="14"/>
        <v/>
      </c>
      <c r="AG71" s="25" t="str">
        <f t="shared" ca="1" si="15"/>
        <v/>
      </c>
      <c r="AH71" s="25" t="str">
        <f t="shared" ca="1" si="16"/>
        <v/>
      </c>
      <c r="AI71" s="25" t="str">
        <f t="shared" ca="1" si="17"/>
        <v/>
      </c>
      <c r="AJ71" s="25" t="str">
        <f t="shared" ca="1" si="18"/>
        <v/>
      </c>
      <c r="AK71" s="25" t="str">
        <f t="shared" ca="1" si="19"/>
        <v/>
      </c>
      <c r="AL71" s="25" t="str">
        <f t="shared" ca="1" si="20"/>
        <v/>
      </c>
      <c r="AM71" s="25" t="str">
        <f t="shared" ca="1" si="21"/>
        <v/>
      </c>
      <c r="AN71" s="25" t="str">
        <f t="shared" ca="1" si="22"/>
        <v/>
      </c>
      <c r="AO71" s="25" t="str">
        <f t="shared" ca="1" si="23"/>
        <v/>
      </c>
    </row>
    <row r="72" spans="1:41" ht="18.75" customHeight="1">
      <c r="A72" s="38">
        <v>70</v>
      </c>
      <c r="B72" s="38" t="str">
        <f>IF(ISBLANK(ID管理番号商品名入力!D72),"",ID管理番号商品名入力!D72)</f>
        <v/>
      </c>
      <c r="C72" s="39" t="str">
        <f>IF(ISBLANK(ID管理番号商品名入力!F72),"",ID管理番号商品名入力!F72)</f>
        <v/>
      </c>
      <c r="D72" s="22" t="str">
        <f>IF(ISBLANK(業務便入力!L73),"",業務便入力!L73)</f>
        <v/>
      </c>
      <c r="E72" s="22" t="str">
        <f>IFERROR(VLOOKUP($D72,配送グループ設定!$A$18:$G$27,6,FALSE),"")</f>
        <v/>
      </c>
      <c r="F72" s="22" t="str">
        <f>IF(ISBLANK(業務便入力!U73),"",業務便入力!U73)</f>
        <v/>
      </c>
      <c r="G72" s="23" t="str">
        <f>IFERROR("※"&amp;VLOOKUP($D72,配送グループ設定!$A$18:$G$27,4,FALSE),"")</f>
        <v/>
      </c>
      <c r="H72" s="24" t="str">
        <f t="shared" si="24"/>
        <v/>
      </c>
      <c r="I72" s="25">
        <v>1</v>
      </c>
      <c r="J72" s="25">
        <v>0</v>
      </c>
      <c r="K72" s="25">
        <v>0</v>
      </c>
      <c r="L72" s="25">
        <v>1</v>
      </c>
      <c r="M72" s="25" t="str">
        <f>IF(ISBLANK(業務便入力!V73),"",業務便入力!V73)</f>
        <v/>
      </c>
      <c r="N72" s="25">
        <v>5</v>
      </c>
      <c r="O72" s="73" t="s">
        <v>354</v>
      </c>
      <c r="P72" s="40" t="str">
        <f>IF(ISBLANK(業務便入力!F73),"",業務便入力!F73)</f>
        <v/>
      </c>
      <c r="Q72" s="25" t="str">
        <f ca="1">IFERROR('計算（業務便）'!Q73,"")</f>
        <v/>
      </c>
      <c r="R72" s="25" t="str">
        <f ca="1">IFERROR(OFFSET('計算（業務便）'!$Q73,0,(COLUMN()-COLUMN('セット情報(業務便）'!$R73))*(COLUMNS('計算（業務便）'!$Q$3:$W$3)-1)/(COLUMNS('セット情報(業務便）'!$R71:$S71)-1)),"")</f>
        <v/>
      </c>
      <c r="S72" s="25" t="str">
        <f ca="1">IFERROR(OFFSET('計算（業務便）'!$Q73,0,(COLUMN()-COLUMN('セット情報(業務便）'!$R73))*(COLUMNS('計算（業務便）'!$Q$3:$W$3)-1)/(COLUMNS('セット情報(業務便）'!$R71:$S71)-1)),"")</f>
        <v/>
      </c>
      <c r="T72" s="25" t="str">
        <f ca="1">IFERROR(OFFSET('計算（業務便）'!$Q73,0,(COLUMN()-COLUMN('セット情報(業務便）'!$R73))*(COLUMNS('計算（業務便）'!$Q$3:$W$3)-1)/(COLUMNS('セット情報(業務便）'!$R71:$S71)-1)),"")</f>
        <v/>
      </c>
      <c r="U72" s="25" t="str">
        <f ca="1">IFERROR(OFFSET('計算（業務便）'!$Q73,0,(COLUMN()-COLUMN('セット情報(業務便）'!$R73))*(COLUMNS('計算（業務便）'!$Q$3:$W$3)-1)/(COLUMNS('セット情報(業務便）'!$R71:$S71)-1)),"")</f>
        <v/>
      </c>
      <c r="V72" s="25" t="str">
        <f ca="1">IFERROR(OFFSET('計算（業務便）'!$Q73,0,(COLUMN()-COLUMN('セット情報(業務便）'!$R73))*(COLUMNS('計算（業務便）'!$Q$3:$W$3)-1)/(COLUMNS('セット情報(業務便）'!$R71:$S71)-1)),"")</f>
        <v/>
      </c>
      <c r="W72" s="25" t="str">
        <f ca="1">IFERROR(OFFSET('計算（業務便）'!$Q73,0,(COLUMN()-COLUMN('セット情報(業務便）'!$R73))*(COLUMNS('計算（業務便）'!$Q$3:$W$3)-1)/(COLUMNS('セット情報(業務便）'!$R71:$S71)-1)),"")</f>
        <v/>
      </c>
      <c r="X72" s="25" t="str">
        <f ca="1">IFERROR(OFFSET('計算（業務便）'!$Q73,0,(COLUMN()-COLUMN('セット情報(業務便）'!$R73))*(COLUMNS('計算（業務便）'!$Q$3:$W$3)-1)/(COLUMNS('セット情報(業務便）'!$R71:$S71)-1)),"")</f>
        <v/>
      </c>
      <c r="Y72" s="25" t="str">
        <f ca="1">IFERROR(OFFSET('計算（業務便）'!$Q73,0,(COLUMN()-COLUMN('セット情報(業務便）'!$R73))*(COLUMNS('計算（業務便）'!$Q$3:$W$3)-1)/(COLUMNS('セット情報(業務便）'!$R71:$S71)-1)),"")</f>
        <v/>
      </c>
      <c r="Z72" s="25" t="str">
        <f ca="1">IFERROR(OFFSET('計算（業務便）'!$Q73,0,(COLUMN()-COLUMN('セット情報(業務便）'!$R73))*(COLUMNS('計算（業務便）'!$Q$3:$W$3)-1)/(COLUMNS('セット情報(業務便）'!$R71:$S71)-1)),"")</f>
        <v/>
      </c>
      <c r="AA72" s="25" t="str">
        <f ca="1">IFERROR(OFFSET('計算（業務便）'!$Q73,0,(COLUMN()-COLUMN('セット情報(業務便）'!$R73))*(COLUMNS('計算（業務便）'!$Q$3:$W$3)-1)/(COLUMNS('セット情報(業務便）'!$R71:$S71)-1)),"")</f>
        <v/>
      </c>
      <c r="AB72" s="25" t="str">
        <f ca="1">IFERROR(OFFSET('計算（業務便）'!$Q73,0,(COLUMN()-COLUMN('セット情報(業務便）'!$R73))*(COLUMNS('計算（業務便）'!$Q$3:$W$3)-1)/(COLUMNS('セット情報(業務便）'!$R71:$S71)-1)),"")</f>
        <v/>
      </c>
      <c r="AC72" s="25" t="str">
        <f ca="1">IFERROR(OFFSET('計算（業務便）'!$Q73,0,(COLUMN()-COLUMN('セット情報(業務便）'!$R73))*(COLUMNS('計算（業務便）'!$Q$3:$W$3)-1)/(COLUMNS('セット情報(業務便）'!$R71:$S71)-1)),"")</f>
        <v/>
      </c>
      <c r="AD72" s="25" t="str">
        <f t="shared" ca="1" si="25"/>
        <v/>
      </c>
      <c r="AE72" s="25" t="str">
        <f t="shared" ca="1" si="13"/>
        <v/>
      </c>
      <c r="AF72" s="25" t="str">
        <f t="shared" ca="1" si="14"/>
        <v/>
      </c>
      <c r="AG72" s="25" t="str">
        <f t="shared" ca="1" si="15"/>
        <v/>
      </c>
      <c r="AH72" s="25" t="str">
        <f t="shared" ca="1" si="16"/>
        <v/>
      </c>
      <c r="AI72" s="25" t="str">
        <f t="shared" ca="1" si="17"/>
        <v/>
      </c>
      <c r="AJ72" s="25" t="str">
        <f t="shared" ca="1" si="18"/>
        <v/>
      </c>
      <c r="AK72" s="25" t="str">
        <f t="shared" ca="1" si="19"/>
        <v/>
      </c>
      <c r="AL72" s="25" t="str">
        <f t="shared" ca="1" si="20"/>
        <v/>
      </c>
      <c r="AM72" s="25" t="str">
        <f t="shared" ca="1" si="21"/>
        <v/>
      </c>
      <c r="AN72" s="25" t="str">
        <f t="shared" ca="1" si="22"/>
        <v/>
      </c>
      <c r="AO72" s="25" t="str">
        <f t="shared" ca="1" si="23"/>
        <v/>
      </c>
    </row>
    <row r="73" spans="1:41" ht="18.75" customHeight="1">
      <c r="A73" s="38">
        <v>71</v>
      </c>
      <c r="B73" s="38" t="str">
        <f>IF(ISBLANK(ID管理番号商品名入力!D73),"",ID管理番号商品名入力!D73)</f>
        <v/>
      </c>
      <c r="C73" s="39" t="str">
        <f>IF(ISBLANK(ID管理番号商品名入力!F73),"",ID管理番号商品名入力!F73)</f>
        <v/>
      </c>
      <c r="D73" s="22" t="str">
        <f>IF(ISBLANK(業務便入力!L74),"",業務便入力!L74)</f>
        <v/>
      </c>
      <c r="E73" s="22" t="str">
        <f>IFERROR(VLOOKUP($D73,配送グループ設定!$A$18:$G$27,6,FALSE),"")</f>
        <v/>
      </c>
      <c r="F73" s="22" t="str">
        <f>IF(ISBLANK(業務便入力!U74),"",業務便入力!U74)</f>
        <v/>
      </c>
      <c r="G73" s="23" t="str">
        <f>IFERROR("※"&amp;VLOOKUP($D73,配送グループ設定!$A$18:$G$27,4,FALSE),"")</f>
        <v/>
      </c>
      <c r="H73" s="24" t="str">
        <f t="shared" si="24"/>
        <v/>
      </c>
      <c r="I73" s="25">
        <v>1</v>
      </c>
      <c r="J73" s="25">
        <v>0</v>
      </c>
      <c r="K73" s="25">
        <v>0</v>
      </c>
      <c r="L73" s="25">
        <v>1</v>
      </c>
      <c r="M73" s="25" t="str">
        <f>IF(ISBLANK(業務便入力!V74),"",業務便入力!V74)</f>
        <v/>
      </c>
      <c r="N73" s="25">
        <v>5</v>
      </c>
      <c r="O73" s="73" t="s">
        <v>354</v>
      </c>
      <c r="P73" s="40" t="str">
        <f>IF(ISBLANK(業務便入力!F74),"",業務便入力!F74)</f>
        <v/>
      </c>
      <c r="Q73" s="25" t="str">
        <f ca="1">IFERROR('計算（業務便）'!Q74,"")</f>
        <v/>
      </c>
      <c r="R73" s="25" t="str">
        <f ca="1">IFERROR(OFFSET('計算（業務便）'!$Q74,0,(COLUMN()-COLUMN('セット情報(業務便）'!$R74))*(COLUMNS('計算（業務便）'!$Q$3:$W$3)-1)/(COLUMNS('セット情報(業務便）'!$R72:$S72)-1)),"")</f>
        <v/>
      </c>
      <c r="S73" s="25" t="str">
        <f ca="1">IFERROR(OFFSET('計算（業務便）'!$Q74,0,(COLUMN()-COLUMN('セット情報(業務便）'!$R74))*(COLUMNS('計算（業務便）'!$Q$3:$W$3)-1)/(COLUMNS('セット情報(業務便）'!$R72:$S72)-1)),"")</f>
        <v/>
      </c>
      <c r="T73" s="25" t="str">
        <f ca="1">IFERROR(OFFSET('計算（業務便）'!$Q74,0,(COLUMN()-COLUMN('セット情報(業務便）'!$R74))*(COLUMNS('計算（業務便）'!$Q$3:$W$3)-1)/(COLUMNS('セット情報(業務便）'!$R72:$S72)-1)),"")</f>
        <v/>
      </c>
      <c r="U73" s="25" t="str">
        <f ca="1">IFERROR(OFFSET('計算（業務便）'!$Q74,0,(COLUMN()-COLUMN('セット情報(業務便）'!$R74))*(COLUMNS('計算（業務便）'!$Q$3:$W$3)-1)/(COLUMNS('セット情報(業務便）'!$R72:$S72)-1)),"")</f>
        <v/>
      </c>
      <c r="V73" s="25" t="str">
        <f ca="1">IFERROR(OFFSET('計算（業務便）'!$Q74,0,(COLUMN()-COLUMN('セット情報(業務便）'!$R74))*(COLUMNS('計算（業務便）'!$Q$3:$W$3)-1)/(COLUMNS('セット情報(業務便）'!$R72:$S72)-1)),"")</f>
        <v/>
      </c>
      <c r="W73" s="25" t="str">
        <f ca="1">IFERROR(OFFSET('計算（業務便）'!$Q74,0,(COLUMN()-COLUMN('セット情報(業務便）'!$R74))*(COLUMNS('計算（業務便）'!$Q$3:$W$3)-1)/(COLUMNS('セット情報(業務便）'!$R72:$S72)-1)),"")</f>
        <v/>
      </c>
      <c r="X73" s="25" t="str">
        <f ca="1">IFERROR(OFFSET('計算（業務便）'!$Q74,0,(COLUMN()-COLUMN('セット情報(業務便）'!$R74))*(COLUMNS('計算（業務便）'!$Q$3:$W$3)-1)/(COLUMNS('セット情報(業務便）'!$R72:$S72)-1)),"")</f>
        <v/>
      </c>
      <c r="Y73" s="25" t="str">
        <f ca="1">IFERROR(OFFSET('計算（業務便）'!$Q74,0,(COLUMN()-COLUMN('セット情報(業務便）'!$R74))*(COLUMNS('計算（業務便）'!$Q$3:$W$3)-1)/(COLUMNS('セット情報(業務便）'!$R72:$S72)-1)),"")</f>
        <v/>
      </c>
      <c r="Z73" s="25" t="str">
        <f ca="1">IFERROR(OFFSET('計算（業務便）'!$Q74,0,(COLUMN()-COLUMN('セット情報(業務便）'!$R74))*(COLUMNS('計算（業務便）'!$Q$3:$W$3)-1)/(COLUMNS('セット情報(業務便）'!$R72:$S72)-1)),"")</f>
        <v/>
      </c>
      <c r="AA73" s="25" t="str">
        <f ca="1">IFERROR(OFFSET('計算（業務便）'!$Q74,0,(COLUMN()-COLUMN('セット情報(業務便）'!$R74))*(COLUMNS('計算（業務便）'!$Q$3:$W$3)-1)/(COLUMNS('セット情報(業務便）'!$R72:$S72)-1)),"")</f>
        <v/>
      </c>
      <c r="AB73" s="25" t="str">
        <f ca="1">IFERROR(OFFSET('計算（業務便）'!$Q74,0,(COLUMN()-COLUMN('セット情報(業務便）'!$R74))*(COLUMNS('計算（業務便）'!$Q$3:$W$3)-1)/(COLUMNS('セット情報(業務便）'!$R72:$S72)-1)),"")</f>
        <v/>
      </c>
      <c r="AC73" s="25" t="str">
        <f ca="1">IFERROR(OFFSET('計算（業務便）'!$Q74,0,(COLUMN()-COLUMN('セット情報(業務便）'!$R74))*(COLUMNS('計算（業務便）'!$Q$3:$W$3)-1)/(COLUMNS('セット情報(業務便）'!$R72:$S72)-1)),"")</f>
        <v/>
      </c>
      <c r="AD73" s="25" t="str">
        <f t="shared" ca="1" si="25"/>
        <v/>
      </c>
      <c r="AE73" s="25" t="str">
        <f t="shared" ca="1" si="13"/>
        <v/>
      </c>
      <c r="AF73" s="25" t="str">
        <f t="shared" ca="1" si="14"/>
        <v/>
      </c>
      <c r="AG73" s="25" t="str">
        <f t="shared" ca="1" si="15"/>
        <v/>
      </c>
      <c r="AH73" s="25" t="str">
        <f t="shared" ca="1" si="16"/>
        <v/>
      </c>
      <c r="AI73" s="25" t="str">
        <f t="shared" ca="1" si="17"/>
        <v/>
      </c>
      <c r="AJ73" s="25" t="str">
        <f t="shared" ca="1" si="18"/>
        <v/>
      </c>
      <c r="AK73" s="25" t="str">
        <f t="shared" ca="1" si="19"/>
        <v/>
      </c>
      <c r="AL73" s="25" t="str">
        <f t="shared" ca="1" si="20"/>
        <v/>
      </c>
      <c r="AM73" s="25" t="str">
        <f t="shared" ca="1" si="21"/>
        <v/>
      </c>
      <c r="AN73" s="25" t="str">
        <f t="shared" ca="1" si="22"/>
        <v/>
      </c>
      <c r="AO73" s="25" t="str">
        <f t="shared" ca="1" si="23"/>
        <v/>
      </c>
    </row>
    <row r="74" spans="1:41" ht="18.75" customHeight="1">
      <c r="A74" s="38">
        <v>72</v>
      </c>
      <c r="B74" s="38" t="str">
        <f>IF(ISBLANK(ID管理番号商品名入力!D74),"",ID管理番号商品名入力!D74)</f>
        <v/>
      </c>
      <c r="C74" s="39" t="str">
        <f>IF(ISBLANK(ID管理番号商品名入力!F74),"",ID管理番号商品名入力!F74)</f>
        <v/>
      </c>
      <c r="D74" s="22" t="str">
        <f>IF(ISBLANK(業務便入力!L75),"",業務便入力!L75)</f>
        <v/>
      </c>
      <c r="E74" s="22" t="str">
        <f>IFERROR(VLOOKUP($D74,配送グループ設定!$A$18:$G$27,6,FALSE),"")</f>
        <v/>
      </c>
      <c r="F74" s="22" t="str">
        <f>IF(ISBLANK(業務便入力!U75),"",業務便入力!U75)</f>
        <v/>
      </c>
      <c r="G74" s="23" t="str">
        <f>IFERROR("※"&amp;VLOOKUP($D74,配送グループ設定!$A$18:$G$27,4,FALSE),"")</f>
        <v/>
      </c>
      <c r="H74" s="24" t="str">
        <f t="shared" si="24"/>
        <v/>
      </c>
      <c r="I74" s="25">
        <v>1</v>
      </c>
      <c r="J74" s="25">
        <v>0</v>
      </c>
      <c r="K74" s="25">
        <v>0</v>
      </c>
      <c r="L74" s="25">
        <v>1</v>
      </c>
      <c r="M74" s="25" t="str">
        <f>IF(ISBLANK(業務便入力!V75),"",業務便入力!V75)</f>
        <v/>
      </c>
      <c r="N74" s="25">
        <v>5</v>
      </c>
      <c r="O74" s="73" t="s">
        <v>354</v>
      </c>
      <c r="P74" s="40" t="str">
        <f>IF(ISBLANK(業務便入力!F75),"",業務便入力!F75)</f>
        <v/>
      </c>
      <c r="Q74" s="25" t="str">
        <f ca="1">IFERROR('計算（業務便）'!Q75,"")</f>
        <v/>
      </c>
      <c r="R74" s="25" t="str">
        <f ca="1">IFERROR(OFFSET('計算（業務便）'!$Q75,0,(COLUMN()-COLUMN('セット情報(業務便）'!$R75))*(COLUMNS('計算（業務便）'!$Q$3:$W$3)-1)/(COLUMNS('セット情報(業務便）'!$R73:$S73)-1)),"")</f>
        <v/>
      </c>
      <c r="S74" s="25" t="str">
        <f ca="1">IFERROR(OFFSET('計算（業務便）'!$Q75,0,(COLUMN()-COLUMN('セット情報(業務便）'!$R75))*(COLUMNS('計算（業務便）'!$Q$3:$W$3)-1)/(COLUMNS('セット情報(業務便）'!$R73:$S73)-1)),"")</f>
        <v/>
      </c>
      <c r="T74" s="25" t="str">
        <f ca="1">IFERROR(OFFSET('計算（業務便）'!$Q75,0,(COLUMN()-COLUMN('セット情報(業務便）'!$R75))*(COLUMNS('計算（業務便）'!$Q$3:$W$3)-1)/(COLUMNS('セット情報(業務便）'!$R73:$S73)-1)),"")</f>
        <v/>
      </c>
      <c r="U74" s="25" t="str">
        <f ca="1">IFERROR(OFFSET('計算（業務便）'!$Q75,0,(COLUMN()-COLUMN('セット情報(業務便）'!$R75))*(COLUMNS('計算（業務便）'!$Q$3:$W$3)-1)/(COLUMNS('セット情報(業務便）'!$R73:$S73)-1)),"")</f>
        <v/>
      </c>
      <c r="V74" s="25" t="str">
        <f ca="1">IFERROR(OFFSET('計算（業務便）'!$Q75,0,(COLUMN()-COLUMN('セット情報(業務便）'!$R75))*(COLUMNS('計算（業務便）'!$Q$3:$W$3)-1)/(COLUMNS('セット情報(業務便）'!$R73:$S73)-1)),"")</f>
        <v/>
      </c>
      <c r="W74" s="25" t="str">
        <f ca="1">IFERROR(OFFSET('計算（業務便）'!$Q75,0,(COLUMN()-COLUMN('セット情報(業務便）'!$R75))*(COLUMNS('計算（業務便）'!$Q$3:$W$3)-1)/(COLUMNS('セット情報(業務便）'!$R73:$S73)-1)),"")</f>
        <v/>
      </c>
      <c r="X74" s="25" t="str">
        <f ca="1">IFERROR(OFFSET('計算（業務便）'!$Q75,0,(COLUMN()-COLUMN('セット情報(業務便）'!$R75))*(COLUMNS('計算（業務便）'!$Q$3:$W$3)-1)/(COLUMNS('セット情報(業務便）'!$R73:$S73)-1)),"")</f>
        <v/>
      </c>
      <c r="Y74" s="25" t="str">
        <f ca="1">IFERROR(OFFSET('計算（業務便）'!$Q75,0,(COLUMN()-COLUMN('セット情報(業務便）'!$R75))*(COLUMNS('計算（業務便）'!$Q$3:$W$3)-1)/(COLUMNS('セット情報(業務便）'!$R73:$S73)-1)),"")</f>
        <v/>
      </c>
      <c r="Z74" s="25" t="str">
        <f ca="1">IFERROR(OFFSET('計算（業務便）'!$Q75,0,(COLUMN()-COLUMN('セット情報(業務便）'!$R75))*(COLUMNS('計算（業務便）'!$Q$3:$W$3)-1)/(COLUMNS('セット情報(業務便）'!$R73:$S73)-1)),"")</f>
        <v/>
      </c>
      <c r="AA74" s="25" t="str">
        <f ca="1">IFERROR(OFFSET('計算（業務便）'!$Q75,0,(COLUMN()-COLUMN('セット情報(業務便）'!$R75))*(COLUMNS('計算（業務便）'!$Q$3:$W$3)-1)/(COLUMNS('セット情報(業務便）'!$R73:$S73)-1)),"")</f>
        <v/>
      </c>
      <c r="AB74" s="25" t="str">
        <f ca="1">IFERROR(OFFSET('計算（業務便）'!$Q75,0,(COLUMN()-COLUMN('セット情報(業務便）'!$R75))*(COLUMNS('計算（業務便）'!$Q$3:$W$3)-1)/(COLUMNS('セット情報(業務便）'!$R73:$S73)-1)),"")</f>
        <v/>
      </c>
      <c r="AC74" s="25" t="str">
        <f ca="1">IFERROR(OFFSET('計算（業務便）'!$Q75,0,(COLUMN()-COLUMN('セット情報(業務便）'!$R75))*(COLUMNS('計算（業務便）'!$Q$3:$W$3)-1)/(COLUMNS('セット情報(業務便）'!$R73:$S73)-1)),"")</f>
        <v/>
      </c>
      <c r="AD74" s="25" t="str">
        <f t="shared" ca="1" si="25"/>
        <v/>
      </c>
      <c r="AE74" s="25" t="str">
        <f t="shared" ca="1" si="13"/>
        <v/>
      </c>
      <c r="AF74" s="25" t="str">
        <f t="shared" ca="1" si="14"/>
        <v/>
      </c>
      <c r="AG74" s="25" t="str">
        <f t="shared" ca="1" si="15"/>
        <v/>
      </c>
      <c r="AH74" s="25" t="str">
        <f t="shared" ca="1" si="16"/>
        <v/>
      </c>
      <c r="AI74" s="25" t="str">
        <f t="shared" ca="1" si="17"/>
        <v/>
      </c>
      <c r="AJ74" s="25" t="str">
        <f t="shared" ca="1" si="18"/>
        <v/>
      </c>
      <c r="AK74" s="25" t="str">
        <f t="shared" ca="1" si="19"/>
        <v/>
      </c>
      <c r="AL74" s="25" t="str">
        <f t="shared" ca="1" si="20"/>
        <v/>
      </c>
      <c r="AM74" s="25" t="str">
        <f t="shared" ca="1" si="21"/>
        <v/>
      </c>
      <c r="AN74" s="25" t="str">
        <f t="shared" ca="1" si="22"/>
        <v/>
      </c>
      <c r="AO74" s="25" t="str">
        <f t="shared" ca="1" si="23"/>
        <v/>
      </c>
    </row>
    <row r="75" spans="1:41" ht="18.75" customHeight="1">
      <c r="A75" s="38">
        <v>73</v>
      </c>
      <c r="B75" s="38" t="str">
        <f>IF(ISBLANK(ID管理番号商品名入力!D75),"",ID管理番号商品名入力!D75)</f>
        <v/>
      </c>
      <c r="C75" s="39" t="str">
        <f>IF(ISBLANK(ID管理番号商品名入力!F75),"",ID管理番号商品名入力!F75)</f>
        <v/>
      </c>
      <c r="D75" s="22" t="str">
        <f>IF(ISBLANK(業務便入力!L76),"",業務便入力!L76)</f>
        <v/>
      </c>
      <c r="E75" s="22" t="str">
        <f>IFERROR(VLOOKUP($D75,配送グループ設定!$A$18:$G$27,6,FALSE),"")</f>
        <v/>
      </c>
      <c r="F75" s="22" t="str">
        <f>IF(ISBLANK(業務便入力!U76),"",業務便入力!U76)</f>
        <v/>
      </c>
      <c r="G75" s="23" t="str">
        <f>IFERROR("※"&amp;VLOOKUP($D75,配送グループ設定!$A$18:$G$27,4,FALSE),"")</f>
        <v/>
      </c>
      <c r="H75" s="24" t="str">
        <f t="shared" si="24"/>
        <v/>
      </c>
      <c r="I75" s="25">
        <v>1</v>
      </c>
      <c r="J75" s="25">
        <v>0</v>
      </c>
      <c r="K75" s="25">
        <v>0</v>
      </c>
      <c r="L75" s="25">
        <v>1</v>
      </c>
      <c r="M75" s="25" t="str">
        <f>IF(ISBLANK(業務便入力!V76),"",業務便入力!V76)</f>
        <v/>
      </c>
      <c r="N75" s="25">
        <v>5</v>
      </c>
      <c r="O75" s="73" t="s">
        <v>354</v>
      </c>
      <c r="P75" s="40" t="str">
        <f>IF(ISBLANK(業務便入力!F76),"",業務便入力!F76)</f>
        <v/>
      </c>
      <c r="Q75" s="25" t="str">
        <f ca="1">IFERROR('計算（業務便）'!Q76,"")</f>
        <v/>
      </c>
      <c r="R75" s="25" t="str">
        <f ca="1">IFERROR(OFFSET('計算（業務便）'!$Q76,0,(COLUMN()-COLUMN('セット情報(業務便）'!$R76))*(COLUMNS('計算（業務便）'!$Q$3:$W$3)-1)/(COLUMNS('セット情報(業務便）'!$R74:$S74)-1)),"")</f>
        <v/>
      </c>
      <c r="S75" s="25" t="str">
        <f ca="1">IFERROR(OFFSET('計算（業務便）'!$Q76,0,(COLUMN()-COLUMN('セット情報(業務便）'!$R76))*(COLUMNS('計算（業務便）'!$Q$3:$W$3)-1)/(COLUMNS('セット情報(業務便）'!$R74:$S74)-1)),"")</f>
        <v/>
      </c>
      <c r="T75" s="25" t="str">
        <f ca="1">IFERROR(OFFSET('計算（業務便）'!$Q76,0,(COLUMN()-COLUMN('セット情報(業務便）'!$R76))*(COLUMNS('計算（業務便）'!$Q$3:$W$3)-1)/(COLUMNS('セット情報(業務便）'!$R74:$S74)-1)),"")</f>
        <v/>
      </c>
      <c r="U75" s="25" t="str">
        <f ca="1">IFERROR(OFFSET('計算（業務便）'!$Q76,0,(COLUMN()-COLUMN('セット情報(業務便）'!$R76))*(COLUMNS('計算（業務便）'!$Q$3:$W$3)-1)/(COLUMNS('セット情報(業務便）'!$R74:$S74)-1)),"")</f>
        <v/>
      </c>
      <c r="V75" s="25" t="str">
        <f ca="1">IFERROR(OFFSET('計算（業務便）'!$Q76,0,(COLUMN()-COLUMN('セット情報(業務便）'!$R76))*(COLUMNS('計算（業務便）'!$Q$3:$W$3)-1)/(COLUMNS('セット情報(業務便）'!$R74:$S74)-1)),"")</f>
        <v/>
      </c>
      <c r="W75" s="25" t="str">
        <f ca="1">IFERROR(OFFSET('計算（業務便）'!$Q76,0,(COLUMN()-COLUMN('セット情報(業務便）'!$R76))*(COLUMNS('計算（業務便）'!$Q$3:$W$3)-1)/(COLUMNS('セット情報(業務便）'!$R74:$S74)-1)),"")</f>
        <v/>
      </c>
      <c r="X75" s="25" t="str">
        <f ca="1">IFERROR(OFFSET('計算（業務便）'!$Q76,0,(COLUMN()-COLUMN('セット情報(業務便）'!$R76))*(COLUMNS('計算（業務便）'!$Q$3:$W$3)-1)/(COLUMNS('セット情報(業務便）'!$R74:$S74)-1)),"")</f>
        <v/>
      </c>
      <c r="Y75" s="25" t="str">
        <f ca="1">IFERROR(OFFSET('計算（業務便）'!$Q76,0,(COLUMN()-COLUMN('セット情報(業務便）'!$R76))*(COLUMNS('計算（業務便）'!$Q$3:$W$3)-1)/(COLUMNS('セット情報(業務便）'!$R74:$S74)-1)),"")</f>
        <v/>
      </c>
      <c r="Z75" s="25" t="str">
        <f ca="1">IFERROR(OFFSET('計算（業務便）'!$Q76,0,(COLUMN()-COLUMN('セット情報(業務便）'!$R76))*(COLUMNS('計算（業務便）'!$Q$3:$W$3)-1)/(COLUMNS('セット情報(業務便）'!$R74:$S74)-1)),"")</f>
        <v/>
      </c>
      <c r="AA75" s="25" t="str">
        <f ca="1">IFERROR(OFFSET('計算（業務便）'!$Q76,0,(COLUMN()-COLUMN('セット情報(業務便）'!$R76))*(COLUMNS('計算（業務便）'!$Q$3:$W$3)-1)/(COLUMNS('セット情報(業務便）'!$R74:$S74)-1)),"")</f>
        <v/>
      </c>
      <c r="AB75" s="25" t="str">
        <f ca="1">IFERROR(OFFSET('計算（業務便）'!$Q76,0,(COLUMN()-COLUMN('セット情報(業務便）'!$R76))*(COLUMNS('計算（業務便）'!$Q$3:$W$3)-1)/(COLUMNS('セット情報(業務便）'!$R74:$S74)-1)),"")</f>
        <v/>
      </c>
      <c r="AC75" s="25" t="str">
        <f ca="1">IFERROR(OFFSET('計算（業務便）'!$Q76,0,(COLUMN()-COLUMN('セット情報(業務便）'!$R76))*(COLUMNS('計算（業務便）'!$Q$3:$W$3)-1)/(COLUMNS('セット情報(業務便）'!$R74:$S74)-1)),"")</f>
        <v/>
      </c>
      <c r="AD75" s="25" t="str">
        <f t="shared" ca="1" si="25"/>
        <v/>
      </c>
      <c r="AE75" s="25" t="str">
        <f t="shared" ca="1" si="13"/>
        <v/>
      </c>
      <c r="AF75" s="25" t="str">
        <f t="shared" ca="1" si="14"/>
        <v/>
      </c>
      <c r="AG75" s="25" t="str">
        <f t="shared" ca="1" si="15"/>
        <v/>
      </c>
      <c r="AH75" s="25" t="str">
        <f t="shared" ca="1" si="16"/>
        <v/>
      </c>
      <c r="AI75" s="25" t="str">
        <f t="shared" ca="1" si="17"/>
        <v/>
      </c>
      <c r="AJ75" s="25" t="str">
        <f t="shared" ca="1" si="18"/>
        <v/>
      </c>
      <c r="AK75" s="25" t="str">
        <f t="shared" ca="1" si="19"/>
        <v/>
      </c>
      <c r="AL75" s="25" t="str">
        <f t="shared" ca="1" si="20"/>
        <v/>
      </c>
      <c r="AM75" s="25" t="str">
        <f t="shared" ca="1" si="21"/>
        <v/>
      </c>
      <c r="AN75" s="25" t="str">
        <f t="shared" ca="1" si="22"/>
        <v/>
      </c>
      <c r="AO75" s="25" t="str">
        <f t="shared" ca="1" si="23"/>
        <v/>
      </c>
    </row>
    <row r="76" spans="1:41" ht="18.75" customHeight="1">
      <c r="A76" s="38">
        <v>74</v>
      </c>
      <c r="B76" s="38" t="str">
        <f>IF(ISBLANK(ID管理番号商品名入力!D76),"",ID管理番号商品名入力!D76)</f>
        <v/>
      </c>
      <c r="C76" s="39" t="str">
        <f>IF(ISBLANK(ID管理番号商品名入力!F76),"",ID管理番号商品名入力!F76)</f>
        <v/>
      </c>
      <c r="D76" s="22" t="str">
        <f>IF(ISBLANK(業務便入力!L77),"",業務便入力!L77)</f>
        <v/>
      </c>
      <c r="E76" s="22" t="str">
        <f>IFERROR(VLOOKUP($D76,配送グループ設定!$A$18:$G$27,6,FALSE),"")</f>
        <v/>
      </c>
      <c r="F76" s="22" t="str">
        <f>IF(ISBLANK(業務便入力!U77),"",業務便入力!U77)</f>
        <v/>
      </c>
      <c r="G76" s="23" t="str">
        <f>IFERROR("※"&amp;VLOOKUP($D76,配送グループ設定!$A$18:$G$27,4,FALSE),"")</f>
        <v/>
      </c>
      <c r="H76" s="24" t="str">
        <f t="shared" si="24"/>
        <v/>
      </c>
      <c r="I76" s="25">
        <v>1</v>
      </c>
      <c r="J76" s="25">
        <v>0</v>
      </c>
      <c r="K76" s="25">
        <v>0</v>
      </c>
      <c r="L76" s="25">
        <v>1</v>
      </c>
      <c r="M76" s="25" t="str">
        <f>IF(ISBLANK(業務便入力!V77),"",業務便入力!V77)</f>
        <v/>
      </c>
      <c r="N76" s="25">
        <v>5</v>
      </c>
      <c r="O76" s="73" t="s">
        <v>354</v>
      </c>
      <c r="P76" s="40" t="str">
        <f>IF(ISBLANK(業務便入力!F77),"",業務便入力!F77)</f>
        <v/>
      </c>
      <c r="Q76" s="25" t="str">
        <f ca="1">IFERROR('計算（業務便）'!Q77,"")</f>
        <v/>
      </c>
      <c r="R76" s="25" t="str">
        <f ca="1">IFERROR(OFFSET('計算（業務便）'!$Q77,0,(COLUMN()-COLUMN('セット情報(業務便）'!$R77))*(COLUMNS('計算（業務便）'!$Q$3:$W$3)-1)/(COLUMNS('セット情報(業務便）'!$R75:$S75)-1)),"")</f>
        <v/>
      </c>
      <c r="S76" s="25" t="str">
        <f ca="1">IFERROR(OFFSET('計算（業務便）'!$Q77,0,(COLUMN()-COLUMN('セット情報(業務便）'!$R77))*(COLUMNS('計算（業務便）'!$Q$3:$W$3)-1)/(COLUMNS('セット情報(業務便）'!$R75:$S75)-1)),"")</f>
        <v/>
      </c>
      <c r="T76" s="25" t="str">
        <f ca="1">IFERROR(OFFSET('計算（業務便）'!$Q77,0,(COLUMN()-COLUMN('セット情報(業務便）'!$R77))*(COLUMNS('計算（業務便）'!$Q$3:$W$3)-1)/(COLUMNS('セット情報(業務便）'!$R75:$S75)-1)),"")</f>
        <v/>
      </c>
      <c r="U76" s="25" t="str">
        <f ca="1">IFERROR(OFFSET('計算（業務便）'!$Q77,0,(COLUMN()-COLUMN('セット情報(業務便）'!$R77))*(COLUMNS('計算（業務便）'!$Q$3:$W$3)-1)/(COLUMNS('セット情報(業務便）'!$R75:$S75)-1)),"")</f>
        <v/>
      </c>
      <c r="V76" s="25" t="str">
        <f ca="1">IFERROR(OFFSET('計算（業務便）'!$Q77,0,(COLUMN()-COLUMN('セット情報(業務便）'!$R77))*(COLUMNS('計算（業務便）'!$Q$3:$W$3)-1)/(COLUMNS('セット情報(業務便）'!$R75:$S75)-1)),"")</f>
        <v/>
      </c>
      <c r="W76" s="25" t="str">
        <f ca="1">IFERROR(OFFSET('計算（業務便）'!$Q77,0,(COLUMN()-COLUMN('セット情報(業務便）'!$R77))*(COLUMNS('計算（業務便）'!$Q$3:$W$3)-1)/(COLUMNS('セット情報(業務便）'!$R75:$S75)-1)),"")</f>
        <v/>
      </c>
      <c r="X76" s="25" t="str">
        <f ca="1">IFERROR(OFFSET('計算（業務便）'!$Q77,0,(COLUMN()-COLUMN('セット情報(業務便）'!$R77))*(COLUMNS('計算（業務便）'!$Q$3:$W$3)-1)/(COLUMNS('セット情報(業務便）'!$R75:$S75)-1)),"")</f>
        <v/>
      </c>
      <c r="Y76" s="25" t="str">
        <f ca="1">IFERROR(OFFSET('計算（業務便）'!$Q77,0,(COLUMN()-COLUMN('セット情報(業務便）'!$R77))*(COLUMNS('計算（業務便）'!$Q$3:$W$3)-1)/(COLUMNS('セット情報(業務便）'!$R75:$S75)-1)),"")</f>
        <v/>
      </c>
      <c r="Z76" s="25" t="str">
        <f ca="1">IFERROR(OFFSET('計算（業務便）'!$Q77,0,(COLUMN()-COLUMN('セット情報(業務便）'!$R77))*(COLUMNS('計算（業務便）'!$Q$3:$W$3)-1)/(COLUMNS('セット情報(業務便）'!$R75:$S75)-1)),"")</f>
        <v/>
      </c>
      <c r="AA76" s="25" t="str">
        <f ca="1">IFERROR(OFFSET('計算（業務便）'!$Q77,0,(COLUMN()-COLUMN('セット情報(業務便）'!$R77))*(COLUMNS('計算（業務便）'!$Q$3:$W$3)-1)/(COLUMNS('セット情報(業務便）'!$R75:$S75)-1)),"")</f>
        <v/>
      </c>
      <c r="AB76" s="25" t="str">
        <f ca="1">IFERROR(OFFSET('計算（業務便）'!$Q77,0,(COLUMN()-COLUMN('セット情報(業務便）'!$R77))*(COLUMNS('計算（業務便）'!$Q$3:$W$3)-1)/(COLUMNS('セット情報(業務便）'!$R75:$S75)-1)),"")</f>
        <v/>
      </c>
      <c r="AC76" s="25" t="str">
        <f ca="1">IFERROR(OFFSET('計算（業務便）'!$Q77,0,(COLUMN()-COLUMN('セット情報(業務便）'!$R77))*(COLUMNS('計算（業務便）'!$Q$3:$W$3)-1)/(COLUMNS('セット情報(業務便）'!$R75:$S75)-1)),"")</f>
        <v/>
      </c>
      <c r="AD76" s="25" t="str">
        <f t="shared" ca="1" si="25"/>
        <v/>
      </c>
      <c r="AE76" s="25" t="str">
        <f t="shared" ca="1" si="13"/>
        <v/>
      </c>
      <c r="AF76" s="25" t="str">
        <f t="shared" ca="1" si="14"/>
        <v/>
      </c>
      <c r="AG76" s="25" t="str">
        <f t="shared" ca="1" si="15"/>
        <v/>
      </c>
      <c r="AH76" s="25" t="str">
        <f t="shared" ca="1" si="16"/>
        <v/>
      </c>
      <c r="AI76" s="25" t="str">
        <f t="shared" ca="1" si="17"/>
        <v/>
      </c>
      <c r="AJ76" s="25" t="str">
        <f t="shared" ca="1" si="18"/>
        <v/>
      </c>
      <c r="AK76" s="25" t="str">
        <f t="shared" ca="1" si="19"/>
        <v/>
      </c>
      <c r="AL76" s="25" t="str">
        <f t="shared" ca="1" si="20"/>
        <v/>
      </c>
      <c r="AM76" s="25" t="str">
        <f t="shared" ca="1" si="21"/>
        <v/>
      </c>
      <c r="AN76" s="25" t="str">
        <f t="shared" ca="1" si="22"/>
        <v/>
      </c>
      <c r="AO76" s="25" t="str">
        <f t="shared" ca="1" si="23"/>
        <v/>
      </c>
    </row>
    <row r="77" spans="1:41" ht="18.75" customHeight="1">
      <c r="A77" s="38">
        <v>75</v>
      </c>
      <c r="B77" s="38" t="str">
        <f>IF(ISBLANK(ID管理番号商品名入力!D77),"",ID管理番号商品名入力!D77)</f>
        <v/>
      </c>
      <c r="C77" s="39" t="str">
        <f>IF(ISBLANK(ID管理番号商品名入力!F77),"",ID管理番号商品名入力!F77)</f>
        <v/>
      </c>
      <c r="D77" s="22" t="str">
        <f>IF(ISBLANK(業務便入力!L78),"",業務便入力!L78)</f>
        <v/>
      </c>
      <c r="E77" s="22" t="str">
        <f>IFERROR(VLOOKUP($D77,配送グループ設定!$A$18:$G$27,6,FALSE),"")</f>
        <v/>
      </c>
      <c r="F77" s="22" t="str">
        <f>IF(ISBLANK(業務便入力!U78),"",業務便入力!U78)</f>
        <v/>
      </c>
      <c r="G77" s="23" t="str">
        <f>IFERROR("※"&amp;VLOOKUP($D77,配送グループ設定!$A$18:$G$27,4,FALSE),"")</f>
        <v/>
      </c>
      <c r="H77" s="24" t="str">
        <f t="shared" si="24"/>
        <v/>
      </c>
      <c r="I77" s="25">
        <v>1</v>
      </c>
      <c r="J77" s="25">
        <v>0</v>
      </c>
      <c r="K77" s="25">
        <v>0</v>
      </c>
      <c r="L77" s="25">
        <v>1</v>
      </c>
      <c r="M77" s="25" t="str">
        <f>IF(ISBLANK(業務便入力!V78),"",業務便入力!V78)</f>
        <v/>
      </c>
      <c r="N77" s="25">
        <v>5</v>
      </c>
      <c r="O77" s="73" t="s">
        <v>354</v>
      </c>
      <c r="P77" s="40" t="str">
        <f>IF(ISBLANK(業務便入力!F78),"",業務便入力!F78)</f>
        <v/>
      </c>
      <c r="Q77" s="25" t="str">
        <f ca="1">IFERROR('計算（業務便）'!Q78,"")</f>
        <v/>
      </c>
      <c r="R77" s="25" t="str">
        <f ca="1">IFERROR(OFFSET('計算（業務便）'!$Q78,0,(COLUMN()-COLUMN('セット情報(業務便）'!$R78))*(COLUMNS('計算（業務便）'!$Q$3:$W$3)-1)/(COLUMNS('セット情報(業務便）'!$R76:$S76)-1)),"")</f>
        <v/>
      </c>
      <c r="S77" s="25" t="str">
        <f ca="1">IFERROR(OFFSET('計算（業務便）'!$Q78,0,(COLUMN()-COLUMN('セット情報(業務便）'!$R78))*(COLUMNS('計算（業務便）'!$Q$3:$W$3)-1)/(COLUMNS('セット情報(業務便）'!$R76:$S76)-1)),"")</f>
        <v/>
      </c>
      <c r="T77" s="25" t="str">
        <f ca="1">IFERROR(OFFSET('計算（業務便）'!$Q78,0,(COLUMN()-COLUMN('セット情報(業務便）'!$R78))*(COLUMNS('計算（業務便）'!$Q$3:$W$3)-1)/(COLUMNS('セット情報(業務便）'!$R76:$S76)-1)),"")</f>
        <v/>
      </c>
      <c r="U77" s="25" t="str">
        <f ca="1">IFERROR(OFFSET('計算（業務便）'!$Q78,0,(COLUMN()-COLUMN('セット情報(業務便）'!$R78))*(COLUMNS('計算（業務便）'!$Q$3:$W$3)-1)/(COLUMNS('セット情報(業務便）'!$R76:$S76)-1)),"")</f>
        <v/>
      </c>
      <c r="V77" s="25" t="str">
        <f ca="1">IFERROR(OFFSET('計算（業務便）'!$Q78,0,(COLUMN()-COLUMN('セット情報(業務便）'!$R78))*(COLUMNS('計算（業務便）'!$Q$3:$W$3)-1)/(COLUMNS('セット情報(業務便）'!$R76:$S76)-1)),"")</f>
        <v/>
      </c>
      <c r="W77" s="25" t="str">
        <f ca="1">IFERROR(OFFSET('計算（業務便）'!$Q78,0,(COLUMN()-COLUMN('セット情報(業務便）'!$R78))*(COLUMNS('計算（業務便）'!$Q$3:$W$3)-1)/(COLUMNS('セット情報(業務便）'!$R76:$S76)-1)),"")</f>
        <v/>
      </c>
      <c r="X77" s="25" t="str">
        <f ca="1">IFERROR(OFFSET('計算（業務便）'!$Q78,0,(COLUMN()-COLUMN('セット情報(業務便）'!$R78))*(COLUMNS('計算（業務便）'!$Q$3:$W$3)-1)/(COLUMNS('セット情報(業務便）'!$R76:$S76)-1)),"")</f>
        <v/>
      </c>
      <c r="Y77" s="25" t="str">
        <f ca="1">IFERROR(OFFSET('計算（業務便）'!$Q78,0,(COLUMN()-COLUMN('セット情報(業務便）'!$R78))*(COLUMNS('計算（業務便）'!$Q$3:$W$3)-1)/(COLUMNS('セット情報(業務便）'!$R76:$S76)-1)),"")</f>
        <v/>
      </c>
      <c r="Z77" s="25" t="str">
        <f ca="1">IFERROR(OFFSET('計算（業務便）'!$Q78,0,(COLUMN()-COLUMN('セット情報(業務便）'!$R78))*(COLUMNS('計算（業務便）'!$Q$3:$W$3)-1)/(COLUMNS('セット情報(業務便）'!$R76:$S76)-1)),"")</f>
        <v/>
      </c>
      <c r="AA77" s="25" t="str">
        <f ca="1">IFERROR(OFFSET('計算（業務便）'!$Q78,0,(COLUMN()-COLUMN('セット情報(業務便）'!$R78))*(COLUMNS('計算（業務便）'!$Q$3:$W$3)-1)/(COLUMNS('セット情報(業務便）'!$R76:$S76)-1)),"")</f>
        <v/>
      </c>
      <c r="AB77" s="25" t="str">
        <f ca="1">IFERROR(OFFSET('計算（業務便）'!$Q78,0,(COLUMN()-COLUMN('セット情報(業務便）'!$R78))*(COLUMNS('計算（業務便）'!$Q$3:$W$3)-1)/(COLUMNS('セット情報(業務便）'!$R76:$S76)-1)),"")</f>
        <v/>
      </c>
      <c r="AC77" s="25" t="str">
        <f ca="1">IFERROR(OFFSET('計算（業務便）'!$Q78,0,(COLUMN()-COLUMN('セット情報(業務便）'!$R78))*(COLUMNS('計算（業務便）'!$Q$3:$W$3)-1)/(COLUMNS('セット情報(業務便）'!$R76:$S76)-1)),"")</f>
        <v/>
      </c>
      <c r="AD77" s="25" t="str">
        <f t="shared" ca="1" si="25"/>
        <v/>
      </c>
      <c r="AE77" s="25" t="str">
        <f t="shared" ca="1" si="13"/>
        <v/>
      </c>
      <c r="AF77" s="25" t="str">
        <f t="shared" ca="1" si="14"/>
        <v/>
      </c>
      <c r="AG77" s="25" t="str">
        <f t="shared" ca="1" si="15"/>
        <v/>
      </c>
      <c r="AH77" s="25" t="str">
        <f t="shared" ca="1" si="16"/>
        <v/>
      </c>
      <c r="AI77" s="25" t="str">
        <f t="shared" ca="1" si="17"/>
        <v/>
      </c>
      <c r="AJ77" s="25" t="str">
        <f t="shared" ca="1" si="18"/>
        <v/>
      </c>
      <c r="AK77" s="25" t="str">
        <f t="shared" ca="1" si="19"/>
        <v/>
      </c>
      <c r="AL77" s="25" t="str">
        <f t="shared" ca="1" si="20"/>
        <v/>
      </c>
      <c r="AM77" s="25" t="str">
        <f t="shared" ca="1" si="21"/>
        <v/>
      </c>
      <c r="AN77" s="25" t="str">
        <f t="shared" ca="1" si="22"/>
        <v/>
      </c>
      <c r="AO77" s="25" t="str">
        <f t="shared" ca="1" si="23"/>
        <v/>
      </c>
    </row>
    <row r="78" spans="1:41" ht="18.75" customHeight="1">
      <c r="A78" s="38">
        <v>76</v>
      </c>
      <c r="B78" s="38" t="str">
        <f>IF(ISBLANK(ID管理番号商品名入力!D78),"",ID管理番号商品名入力!D78)</f>
        <v/>
      </c>
      <c r="C78" s="39" t="str">
        <f>IF(ISBLANK(ID管理番号商品名入力!F78),"",ID管理番号商品名入力!F78)</f>
        <v/>
      </c>
      <c r="D78" s="22" t="str">
        <f>IF(ISBLANK(業務便入力!L79),"",業務便入力!L79)</f>
        <v/>
      </c>
      <c r="E78" s="22" t="str">
        <f>IFERROR(VLOOKUP($D78,配送グループ設定!$A$18:$G$27,6,FALSE),"")</f>
        <v/>
      </c>
      <c r="F78" s="22" t="str">
        <f>IF(ISBLANK(業務便入力!U79),"",業務便入力!U79)</f>
        <v/>
      </c>
      <c r="G78" s="23" t="str">
        <f>IFERROR("※"&amp;VLOOKUP($D78,配送グループ設定!$A$18:$G$27,4,FALSE),"")</f>
        <v/>
      </c>
      <c r="H78" s="24" t="str">
        <f t="shared" si="24"/>
        <v/>
      </c>
      <c r="I78" s="25">
        <v>1</v>
      </c>
      <c r="J78" s="25">
        <v>0</v>
      </c>
      <c r="K78" s="25">
        <v>0</v>
      </c>
      <c r="L78" s="25">
        <v>1</v>
      </c>
      <c r="M78" s="25" t="str">
        <f>IF(ISBLANK(業務便入力!V79),"",業務便入力!V79)</f>
        <v/>
      </c>
      <c r="N78" s="25">
        <v>5</v>
      </c>
      <c r="O78" s="73" t="s">
        <v>354</v>
      </c>
      <c r="P78" s="40" t="str">
        <f>IF(ISBLANK(業務便入力!F79),"",業務便入力!F79)</f>
        <v/>
      </c>
      <c r="Q78" s="25" t="str">
        <f ca="1">IFERROR('計算（業務便）'!Q79,"")</f>
        <v/>
      </c>
      <c r="R78" s="25" t="str">
        <f ca="1">IFERROR(OFFSET('計算（業務便）'!$Q79,0,(COLUMN()-COLUMN('セット情報(業務便）'!$R79))*(COLUMNS('計算（業務便）'!$Q$3:$W$3)-1)/(COLUMNS('セット情報(業務便）'!$R77:$S77)-1)),"")</f>
        <v/>
      </c>
      <c r="S78" s="25" t="str">
        <f ca="1">IFERROR(OFFSET('計算（業務便）'!$Q79,0,(COLUMN()-COLUMN('セット情報(業務便）'!$R79))*(COLUMNS('計算（業務便）'!$Q$3:$W$3)-1)/(COLUMNS('セット情報(業務便）'!$R77:$S77)-1)),"")</f>
        <v/>
      </c>
      <c r="T78" s="25" t="str">
        <f ca="1">IFERROR(OFFSET('計算（業務便）'!$Q79,0,(COLUMN()-COLUMN('セット情報(業務便）'!$R79))*(COLUMNS('計算（業務便）'!$Q$3:$W$3)-1)/(COLUMNS('セット情報(業務便）'!$R77:$S77)-1)),"")</f>
        <v/>
      </c>
      <c r="U78" s="25" t="str">
        <f ca="1">IFERROR(OFFSET('計算（業務便）'!$Q79,0,(COLUMN()-COLUMN('セット情報(業務便）'!$R79))*(COLUMNS('計算（業務便）'!$Q$3:$W$3)-1)/(COLUMNS('セット情報(業務便）'!$R77:$S77)-1)),"")</f>
        <v/>
      </c>
      <c r="V78" s="25" t="str">
        <f ca="1">IFERROR(OFFSET('計算（業務便）'!$Q79,0,(COLUMN()-COLUMN('セット情報(業務便）'!$R79))*(COLUMNS('計算（業務便）'!$Q$3:$W$3)-1)/(COLUMNS('セット情報(業務便）'!$R77:$S77)-1)),"")</f>
        <v/>
      </c>
      <c r="W78" s="25" t="str">
        <f ca="1">IFERROR(OFFSET('計算（業務便）'!$Q79,0,(COLUMN()-COLUMN('セット情報(業務便）'!$R79))*(COLUMNS('計算（業務便）'!$Q$3:$W$3)-1)/(COLUMNS('セット情報(業務便）'!$R77:$S77)-1)),"")</f>
        <v/>
      </c>
      <c r="X78" s="25" t="str">
        <f ca="1">IFERROR(OFFSET('計算（業務便）'!$Q79,0,(COLUMN()-COLUMN('セット情報(業務便）'!$R79))*(COLUMNS('計算（業務便）'!$Q$3:$W$3)-1)/(COLUMNS('セット情報(業務便）'!$R77:$S77)-1)),"")</f>
        <v/>
      </c>
      <c r="Y78" s="25" t="str">
        <f ca="1">IFERROR(OFFSET('計算（業務便）'!$Q79,0,(COLUMN()-COLUMN('セット情報(業務便）'!$R79))*(COLUMNS('計算（業務便）'!$Q$3:$W$3)-1)/(COLUMNS('セット情報(業務便）'!$R77:$S77)-1)),"")</f>
        <v/>
      </c>
      <c r="Z78" s="25" t="str">
        <f ca="1">IFERROR(OFFSET('計算（業務便）'!$Q79,0,(COLUMN()-COLUMN('セット情報(業務便）'!$R79))*(COLUMNS('計算（業務便）'!$Q$3:$W$3)-1)/(COLUMNS('セット情報(業務便）'!$R77:$S77)-1)),"")</f>
        <v/>
      </c>
      <c r="AA78" s="25" t="str">
        <f ca="1">IFERROR(OFFSET('計算（業務便）'!$Q79,0,(COLUMN()-COLUMN('セット情報(業務便）'!$R79))*(COLUMNS('計算（業務便）'!$Q$3:$W$3)-1)/(COLUMNS('セット情報(業務便）'!$R77:$S77)-1)),"")</f>
        <v/>
      </c>
      <c r="AB78" s="25" t="str">
        <f ca="1">IFERROR(OFFSET('計算（業務便）'!$Q79,0,(COLUMN()-COLUMN('セット情報(業務便）'!$R79))*(COLUMNS('計算（業務便）'!$Q$3:$W$3)-1)/(COLUMNS('セット情報(業務便）'!$R77:$S77)-1)),"")</f>
        <v/>
      </c>
      <c r="AC78" s="25" t="str">
        <f ca="1">IFERROR(OFFSET('計算（業務便）'!$Q79,0,(COLUMN()-COLUMN('セット情報(業務便）'!$R79))*(COLUMNS('計算（業務便）'!$Q$3:$W$3)-1)/(COLUMNS('セット情報(業務便）'!$R77:$S77)-1)),"")</f>
        <v/>
      </c>
      <c r="AD78" s="25" t="str">
        <f t="shared" ca="1" si="25"/>
        <v/>
      </c>
      <c r="AE78" s="25" t="str">
        <f t="shared" ca="1" si="13"/>
        <v/>
      </c>
      <c r="AF78" s="25" t="str">
        <f t="shared" ca="1" si="14"/>
        <v/>
      </c>
      <c r="AG78" s="25" t="str">
        <f t="shared" ca="1" si="15"/>
        <v/>
      </c>
      <c r="AH78" s="25" t="str">
        <f t="shared" ca="1" si="16"/>
        <v/>
      </c>
      <c r="AI78" s="25" t="str">
        <f t="shared" ca="1" si="17"/>
        <v/>
      </c>
      <c r="AJ78" s="25" t="str">
        <f t="shared" ca="1" si="18"/>
        <v/>
      </c>
      <c r="AK78" s="25" t="str">
        <f t="shared" ca="1" si="19"/>
        <v/>
      </c>
      <c r="AL78" s="25" t="str">
        <f t="shared" ca="1" si="20"/>
        <v/>
      </c>
      <c r="AM78" s="25" t="str">
        <f t="shared" ca="1" si="21"/>
        <v/>
      </c>
      <c r="AN78" s="25" t="str">
        <f t="shared" ca="1" si="22"/>
        <v/>
      </c>
      <c r="AO78" s="25" t="str">
        <f t="shared" ca="1" si="23"/>
        <v/>
      </c>
    </row>
    <row r="79" spans="1:41" ht="18.75" customHeight="1">
      <c r="A79" s="38">
        <v>77</v>
      </c>
      <c r="B79" s="38" t="str">
        <f>IF(ISBLANK(ID管理番号商品名入力!D79),"",ID管理番号商品名入力!D79)</f>
        <v/>
      </c>
      <c r="C79" s="39" t="str">
        <f>IF(ISBLANK(ID管理番号商品名入力!F79),"",ID管理番号商品名入力!F79)</f>
        <v/>
      </c>
      <c r="D79" s="22" t="str">
        <f>IF(ISBLANK(業務便入力!L80),"",業務便入力!L80)</f>
        <v/>
      </c>
      <c r="E79" s="22" t="str">
        <f>IFERROR(VLOOKUP($D79,配送グループ設定!$A$18:$G$27,6,FALSE),"")</f>
        <v/>
      </c>
      <c r="F79" s="22" t="str">
        <f>IF(ISBLANK(業務便入力!U80),"",業務便入力!U80)</f>
        <v/>
      </c>
      <c r="G79" s="23" t="str">
        <f>IFERROR("※"&amp;VLOOKUP($D79,配送グループ設定!$A$18:$G$27,4,FALSE),"")</f>
        <v/>
      </c>
      <c r="H79" s="24" t="str">
        <f t="shared" si="24"/>
        <v/>
      </c>
      <c r="I79" s="25">
        <v>1</v>
      </c>
      <c r="J79" s="25">
        <v>0</v>
      </c>
      <c r="K79" s="25">
        <v>0</v>
      </c>
      <c r="L79" s="25">
        <v>1</v>
      </c>
      <c r="M79" s="25" t="str">
        <f>IF(ISBLANK(業務便入力!V80),"",業務便入力!V80)</f>
        <v/>
      </c>
      <c r="N79" s="25">
        <v>5</v>
      </c>
      <c r="O79" s="73" t="s">
        <v>354</v>
      </c>
      <c r="P79" s="40" t="str">
        <f>IF(ISBLANK(業務便入力!F80),"",業務便入力!F80)</f>
        <v/>
      </c>
      <c r="Q79" s="25" t="str">
        <f ca="1">IFERROR('計算（業務便）'!Q80,"")</f>
        <v/>
      </c>
      <c r="R79" s="25" t="str">
        <f ca="1">IFERROR(OFFSET('計算（業務便）'!$Q80,0,(COLUMN()-COLUMN('セット情報(業務便）'!$R80))*(COLUMNS('計算（業務便）'!$Q$3:$W$3)-1)/(COLUMNS('セット情報(業務便）'!$R78:$S78)-1)),"")</f>
        <v/>
      </c>
      <c r="S79" s="25" t="str">
        <f ca="1">IFERROR(OFFSET('計算（業務便）'!$Q80,0,(COLUMN()-COLUMN('セット情報(業務便）'!$R80))*(COLUMNS('計算（業務便）'!$Q$3:$W$3)-1)/(COLUMNS('セット情報(業務便）'!$R78:$S78)-1)),"")</f>
        <v/>
      </c>
      <c r="T79" s="25" t="str">
        <f ca="1">IFERROR(OFFSET('計算（業務便）'!$Q80,0,(COLUMN()-COLUMN('セット情報(業務便）'!$R80))*(COLUMNS('計算（業務便）'!$Q$3:$W$3)-1)/(COLUMNS('セット情報(業務便）'!$R78:$S78)-1)),"")</f>
        <v/>
      </c>
      <c r="U79" s="25" t="str">
        <f ca="1">IFERROR(OFFSET('計算（業務便）'!$Q80,0,(COLUMN()-COLUMN('セット情報(業務便）'!$R80))*(COLUMNS('計算（業務便）'!$Q$3:$W$3)-1)/(COLUMNS('セット情報(業務便）'!$R78:$S78)-1)),"")</f>
        <v/>
      </c>
      <c r="V79" s="25" t="str">
        <f ca="1">IFERROR(OFFSET('計算（業務便）'!$Q80,0,(COLUMN()-COLUMN('セット情報(業務便）'!$R80))*(COLUMNS('計算（業務便）'!$Q$3:$W$3)-1)/(COLUMNS('セット情報(業務便）'!$R78:$S78)-1)),"")</f>
        <v/>
      </c>
      <c r="W79" s="25" t="str">
        <f ca="1">IFERROR(OFFSET('計算（業務便）'!$Q80,0,(COLUMN()-COLUMN('セット情報(業務便）'!$R80))*(COLUMNS('計算（業務便）'!$Q$3:$W$3)-1)/(COLUMNS('セット情報(業務便）'!$R78:$S78)-1)),"")</f>
        <v/>
      </c>
      <c r="X79" s="25" t="str">
        <f ca="1">IFERROR(OFFSET('計算（業務便）'!$Q80,0,(COLUMN()-COLUMN('セット情報(業務便）'!$R80))*(COLUMNS('計算（業務便）'!$Q$3:$W$3)-1)/(COLUMNS('セット情報(業務便）'!$R78:$S78)-1)),"")</f>
        <v/>
      </c>
      <c r="Y79" s="25" t="str">
        <f ca="1">IFERROR(OFFSET('計算（業務便）'!$Q80,0,(COLUMN()-COLUMN('セット情報(業務便）'!$R80))*(COLUMNS('計算（業務便）'!$Q$3:$W$3)-1)/(COLUMNS('セット情報(業務便）'!$R78:$S78)-1)),"")</f>
        <v/>
      </c>
      <c r="Z79" s="25" t="str">
        <f ca="1">IFERROR(OFFSET('計算（業務便）'!$Q80,0,(COLUMN()-COLUMN('セット情報(業務便）'!$R80))*(COLUMNS('計算（業務便）'!$Q$3:$W$3)-1)/(COLUMNS('セット情報(業務便）'!$R78:$S78)-1)),"")</f>
        <v/>
      </c>
      <c r="AA79" s="25" t="str">
        <f ca="1">IFERROR(OFFSET('計算（業務便）'!$Q80,0,(COLUMN()-COLUMN('セット情報(業務便）'!$R80))*(COLUMNS('計算（業務便）'!$Q$3:$W$3)-1)/(COLUMNS('セット情報(業務便）'!$R78:$S78)-1)),"")</f>
        <v/>
      </c>
      <c r="AB79" s="25" t="str">
        <f ca="1">IFERROR(OFFSET('計算（業務便）'!$Q80,0,(COLUMN()-COLUMN('セット情報(業務便）'!$R80))*(COLUMNS('計算（業務便）'!$Q$3:$W$3)-1)/(COLUMNS('セット情報(業務便）'!$R78:$S78)-1)),"")</f>
        <v/>
      </c>
      <c r="AC79" s="25" t="str">
        <f ca="1">IFERROR(OFFSET('計算（業務便）'!$Q80,0,(COLUMN()-COLUMN('セット情報(業務便）'!$R80))*(COLUMNS('計算（業務便）'!$Q$3:$W$3)-1)/(COLUMNS('セット情報(業務便）'!$R78:$S78)-1)),"")</f>
        <v/>
      </c>
      <c r="AD79" s="25" t="str">
        <f t="shared" ca="1" si="25"/>
        <v/>
      </c>
      <c r="AE79" s="25" t="str">
        <f t="shared" ca="1" si="13"/>
        <v/>
      </c>
      <c r="AF79" s="25" t="str">
        <f t="shared" ca="1" si="14"/>
        <v/>
      </c>
      <c r="AG79" s="25" t="str">
        <f t="shared" ca="1" si="15"/>
        <v/>
      </c>
      <c r="AH79" s="25" t="str">
        <f t="shared" ca="1" si="16"/>
        <v/>
      </c>
      <c r="AI79" s="25" t="str">
        <f t="shared" ca="1" si="17"/>
        <v/>
      </c>
      <c r="AJ79" s="25" t="str">
        <f t="shared" ca="1" si="18"/>
        <v/>
      </c>
      <c r="AK79" s="25" t="str">
        <f t="shared" ca="1" si="19"/>
        <v/>
      </c>
      <c r="AL79" s="25" t="str">
        <f t="shared" ca="1" si="20"/>
        <v/>
      </c>
      <c r="AM79" s="25" t="str">
        <f t="shared" ca="1" si="21"/>
        <v/>
      </c>
      <c r="AN79" s="25" t="str">
        <f t="shared" ca="1" si="22"/>
        <v/>
      </c>
      <c r="AO79" s="25" t="str">
        <f t="shared" ca="1" si="23"/>
        <v/>
      </c>
    </row>
    <row r="80" spans="1:41" ht="18.75" customHeight="1">
      <c r="A80" s="38">
        <v>78</v>
      </c>
      <c r="B80" s="38" t="str">
        <f>IF(ISBLANK(ID管理番号商品名入力!D80),"",ID管理番号商品名入力!D80)</f>
        <v/>
      </c>
      <c r="C80" s="39" t="str">
        <f>IF(ISBLANK(ID管理番号商品名入力!F80),"",ID管理番号商品名入力!F80)</f>
        <v/>
      </c>
      <c r="D80" s="22" t="str">
        <f>IF(ISBLANK(業務便入力!L81),"",業務便入力!L81)</f>
        <v/>
      </c>
      <c r="E80" s="22" t="str">
        <f>IFERROR(VLOOKUP($D80,配送グループ設定!$A$18:$G$27,6,FALSE),"")</f>
        <v/>
      </c>
      <c r="F80" s="22" t="str">
        <f>IF(ISBLANK(業務便入力!U81),"",業務便入力!U81)</f>
        <v/>
      </c>
      <c r="G80" s="23" t="str">
        <f>IFERROR("※"&amp;VLOOKUP($D80,配送グループ設定!$A$18:$G$27,4,FALSE),"")</f>
        <v/>
      </c>
      <c r="H80" s="24" t="str">
        <f t="shared" si="24"/>
        <v/>
      </c>
      <c r="I80" s="25">
        <v>1</v>
      </c>
      <c r="J80" s="25">
        <v>0</v>
      </c>
      <c r="K80" s="25">
        <v>0</v>
      </c>
      <c r="L80" s="25">
        <v>1</v>
      </c>
      <c r="M80" s="25" t="str">
        <f>IF(ISBLANK(業務便入力!V81),"",業務便入力!V81)</f>
        <v/>
      </c>
      <c r="N80" s="25">
        <v>5</v>
      </c>
      <c r="O80" s="73" t="s">
        <v>354</v>
      </c>
      <c r="P80" s="40" t="str">
        <f>IF(ISBLANK(業務便入力!F81),"",業務便入力!F81)</f>
        <v/>
      </c>
      <c r="Q80" s="25" t="str">
        <f ca="1">IFERROR('計算（業務便）'!Q81,"")</f>
        <v/>
      </c>
      <c r="R80" s="25" t="str">
        <f ca="1">IFERROR(OFFSET('計算（業務便）'!$Q81,0,(COLUMN()-COLUMN('セット情報(業務便）'!$R81))*(COLUMNS('計算（業務便）'!$Q$3:$W$3)-1)/(COLUMNS('セット情報(業務便）'!$R79:$S79)-1)),"")</f>
        <v/>
      </c>
      <c r="S80" s="25" t="str">
        <f ca="1">IFERROR(OFFSET('計算（業務便）'!$Q81,0,(COLUMN()-COLUMN('セット情報(業務便）'!$R81))*(COLUMNS('計算（業務便）'!$Q$3:$W$3)-1)/(COLUMNS('セット情報(業務便）'!$R79:$S79)-1)),"")</f>
        <v/>
      </c>
      <c r="T80" s="25" t="str">
        <f ca="1">IFERROR(OFFSET('計算（業務便）'!$Q81,0,(COLUMN()-COLUMN('セット情報(業務便）'!$R81))*(COLUMNS('計算（業務便）'!$Q$3:$W$3)-1)/(COLUMNS('セット情報(業務便）'!$R79:$S79)-1)),"")</f>
        <v/>
      </c>
      <c r="U80" s="25" t="str">
        <f ca="1">IFERROR(OFFSET('計算（業務便）'!$Q81,0,(COLUMN()-COLUMN('セット情報(業務便）'!$R81))*(COLUMNS('計算（業務便）'!$Q$3:$W$3)-1)/(COLUMNS('セット情報(業務便）'!$R79:$S79)-1)),"")</f>
        <v/>
      </c>
      <c r="V80" s="25" t="str">
        <f ca="1">IFERROR(OFFSET('計算（業務便）'!$Q81,0,(COLUMN()-COLUMN('セット情報(業務便）'!$R81))*(COLUMNS('計算（業務便）'!$Q$3:$W$3)-1)/(COLUMNS('セット情報(業務便）'!$R79:$S79)-1)),"")</f>
        <v/>
      </c>
      <c r="W80" s="25" t="str">
        <f ca="1">IFERROR(OFFSET('計算（業務便）'!$Q81,0,(COLUMN()-COLUMN('セット情報(業務便）'!$R81))*(COLUMNS('計算（業務便）'!$Q$3:$W$3)-1)/(COLUMNS('セット情報(業務便）'!$R79:$S79)-1)),"")</f>
        <v/>
      </c>
      <c r="X80" s="25" t="str">
        <f ca="1">IFERROR(OFFSET('計算（業務便）'!$Q81,0,(COLUMN()-COLUMN('セット情報(業務便）'!$R81))*(COLUMNS('計算（業務便）'!$Q$3:$W$3)-1)/(COLUMNS('セット情報(業務便）'!$R79:$S79)-1)),"")</f>
        <v/>
      </c>
      <c r="Y80" s="25" t="str">
        <f ca="1">IFERROR(OFFSET('計算（業務便）'!$Q81,0,(COLUMN()-COLUMN('セット情報(業務便）'!$R81))*(COLUMNS('計算（業務便）'!$Q$3:$W$3)-1)/(COLUMNS('セット情報(業務便）'!$R79:$S79)-1)),"")</f>
        <v/>
      </c>
      <c r="Z80" s="25" t="str">
        <f ca="1">IFERROR(OFFSET('計算（業務便）'!$Q81,0,(COLUMN()-COLUMN('セット情報(業務便）'!$R81))*(COLUMNS('計算（業務便）'!$Q$3:$W$3)-1)/(COLUMNS('セット情報(業務便）'!$R79:$S79)-1)),"")</f>
        <v/>
      </c>
      <c r="AA80" s="25" t="str">
        <f ca="1">IFERROR(OFFSET('計算（業務便）'!$Q81,0,(COLUMN()-COLUMN('セット情報(業務便）'!$R81))*(COLUMNS('計算（業務便）'!$Q$3:$W$3)-1)/(COLUMNS('セット情報(業務便）'!$R79:$S79)-1)),"")</f>
        <v/>
      </c>
      <c r="AB80" s="25" t="str">
        <f ca="1">IFERROR(OFFSET('計算（業務便）'!$Q81,0,(COLUMN()-COLUMN('セット情報(業務便）'!$R81))*(COLUMNS('計算（業務便）'!$Q$3:$W$3)-1)/(COLUMNS('セット情報(業務便）'!$R79:$S79)-1)),"")</f>
        <v/>
      </c>
      <c r="AC80" s="25" t="str">
        <f ca="1">IFERROR(OFFSET('計算（業務便）'!$Q81,0,(COLUMN()-COLUMN('セット情報(業務便）'!$R81))*(COLUMNS('計算（業務便）'!$Q$3:$W$3)-1)/(COLUMNS('セット情報(業務便）'!$R79:$S79)-1)),"")</f>
        <v/>
      </c>
      <c r="AD80" s="25" t="str">
        <f t="shared" ca="1" si="25"/>
        <v/>
      </c>
      <c r="AE80" s="25" t="str">
        <f t="shared" ca="1" si="13"/>
        <v/>
      </c>
      <c r="AF80" s="25" t="str">
        <f t="shared" ca="1" si="14"/>
        <v/>
      </c>
      <c r="AG80" s="25" t="str">
        <f t="shared" ca="1" si="15"/>
        <v/>
      </c>
      <c r="AH80" s="25" t="str">
        <f t="shared" ca="1" si="16"/>
        <v/>
      </c>
      <c r="AI80" s="25" t="str">
        <f t="shared" ca="1" si="17"/>
        <v/>
      </c>
      <c r="AJ80" s="25" t="str">
        <f t="shared" ca="1" si="18"/>
        <v/>
      </c>
      <c r="AK80" s="25" t="str">
        <f t="shared" ca="1" si="19"/>
        <v/>
      </c>
      <c r="AL80" s="25" t="str">
        <f t="shared" ca="1" si="20"/>
        <v/>
      </c>
      <c r="AM80" s="25" t="str">
        <f t="shared" ca="1" si="21"/>
        <v/>
      </c>
      <c r="AN80" s="25" t="str">
        <f t="shared" ca="1" si="22"/>
        <v/>
      </c>
      <c r="AO80" s="25" t="str">
        <f t="shared" ca="1" si="23"/>
        <v/>
      </c>
    </row>
    <row r="81" spans="1:41" ht="18.75" customHeight="1">
      <c r="A81" s="38">
        <v>79</v>
      </c>
      <c r="B81" s="38" t="str">
        <f>IF(ISBLANK(ID管理番号商品名入力!D81),"",ID管理番号商品名入力!D81)</f>
        <v/>
      </c>
      <c r="C81" s="39" t="str">
        <f>IF(ISBLANK(ID管理番号商品名入力!F81),"",ID管理番号商品名入力!F81)</f>
        <v/>
      </c>
      <c r="D81" s="22" t="str">
        <f>IF(ISBLANK(業務便入力!L82),"",業務便入力!L82)</f>
        <v/>
      </c>
      <c r="E81" s="22" t="str">
        <f>IFERROR(VLOOKUP($D81,配送グループ設定!$A$18:$G$27,6,FALSE),"")</f>
        <v/>
      </c>
      <c r="F81" s="22" t="str">
        <f>IF(ISBLANK(業務便入力!U82),"",業務便入力!U82)</f>
        <v/>
      </c>
      <c r="G81" s="23" t="str">
        <f>IFERROR("※"&amp;VLOOKUP($D81,配送グループ設定!$A$18:$G$27,4,FALSE),"")</f>
        <v/>
      </c>
      <c r="H81" s="24" t="str">
        <f t="shared" si="24"/>
        <v/>
      </c>
      <c r="I81" s="25">
        <v>1</v>
      </c>
      <c r="J81" s="25">
        <v>0</v>
      </c>
      <c r="K81" s="25">
        <v>0</v>
      </c>
      <c r="L81" s="25">
        <v>1</v>
      </c>
      <c r="M81" s="25" t="str">
        <f>IF(ISBLANK(業務便入力!V82),"",業務便入力!V82)</f>
        <v/>
      </c>
      <c r="N81" s="25">
        <v>5</v>
      </c>
      <c r="O81" s="73" t="s">
        <v>354</v>
      </c>
      <c r="P81" s="40" t="str">
        <f>IF(ISBLANK(業務便入力!F82),"",業務便入力!F82)</f>
        <v/>
      </c>
      <c r="Q81" s="25" t="str">
        <f ca="1">IFERROR('計算（業務便）'!Q82,"")</f>
        <v/>
      </c>
      <c r="R81" s="25" t="str">
        <f ca="1">IFERROR(OFFSET('計算（業務便）'!$Q82,0,(COLUMN()-COLUMN('セット情報(業務便）'!$R82))*(COLUMNS('計算（業務便）'!$Q$3:$W$3)-1)/(COLUMNS('セット情報(業務便）'!$R80:$S80)-1)),"")</f>
        <v/>
      </c>
      <c r="S81" s="25" t="str">
        <f ca="1">IFERROR(OFFSET('計算（業務便）'!$Q82,0,(COLUMN()-COLUMN('セット情報(業務便）'!$R82))*(COLUMNS('計算（業務便）'!$Q$3:$W$3)-1)/(COLUMNS('セット情報(業務便）'!$R80:$S80)-1)),"")</f>
        <v/>
      </c>
      <c r="T81" s="25" t="str">
        <f ca="1">IFERROR(OFFSET('計算（業務便）'!$Q82,0,(COLUMN()-COLUMN('セット情報(業務便）'!$R82))*(COLUMNS('計算（業務便）'!$Q$3:$W$3)-1)/(COLUMNS('セット情報(業務便）'!$R80:$S80)-1)),"")</f>
        <v/>
      </c>
      <c r="U81" s="25" t="str">
        <f ca="1">IFERROR(OFFSET('計算（業務便）'!$Q82,0,(COLUMN()-COLUMN('セット情報(業務便）'!$R82))*(COLUMNS('計算（業務便）'!$Q$3:$W$3)-1)/(COLUMNS('セット情報(業務便）'!$R80:$S80)-1)),"")</f>
        <v/>
      </c>
      <c r="V81" s="25" t="str">
        <f ca="1">IFERROR(OFFSET('計算（業務便）'!$Q82,0,(COLUMN()-COLUMN('セット情報(業務便）'!$R82))*(COLUMNS('計算（業務便）'!$Q$3:$W$3)-1)/(COLUMNS('セット情報(業務便）'!$R80:$S80)-1)),"")</f>
        <v/>
      </c>
      <c r="W81" s="25" t="str">
        <f ca="1">IFERROR(OFFSET('計算（業務便）'!$Q82,0,(COLUMN()-COLUMN('セット情報(業務便）'!$R82))*(COLUMNS('計算（業務便）'!$Q$3:$W$3)-1)/(COLUMNS('セット情報(業務便）'!$R80:$S80)-1)),"")</f>
        <v/>
      </c>
      <c r="X81" s="25" t="str">
        <f ca="1">IFERROR(OFFSET('計算（業務便）'!$Q82,0,(COLUMN()-COLUMN('セット情報(業務便）'!$R82))*(COLUMNS('計算（業務便）'!$Q$3:$W$3)-1)/(COLUMNS('セット情報(業務便）'!$R80:$S80)-1)),"")</f>
        <v/>
      </c>
      <c r="Y81" s="25" t="str">
        <f ca="1">IFERROR(OFFSET('計算（業務便）'!$Q82,0,(COLUMN()-COLUMN('セット情報(業務便）'!$R82))*(COLUMNS('計算（業務便）'!$Q$3:$W$3)-1)/(COLUMNS('セット情報(業務便）'!$R80:$S80)-1)),"")</f>
        <v/>
      </c>
      <c r="Z81" s="25" t="str">
        <f ca="1">IFERROR(OFFSET('計算（業務便）'!$Q82,0,(COLUMN()-COLUMN('セット情報(業務便）'!$R82))*(COLUMNS('計算（業務便）'!$Q$3:$W$3)-1)/(COLUMNS('セット情報(業務便）'!$R80:$S80)-1)),"")</f>
        <v/>
      </c>
      <c r="AA81" s="25" t="str">
        <f ca="1">IFERROR(OFFSET('計算（業務便）'!$Q82,0,(COLUMN()-COLUMN('セット情報(業務便）'!$R82))*(COLUMNS('計算（業務便）'!$Q$3:$W$3)-1)/(COLUMNS('セット情報(業務便）'!$R80:$S80)-1)),"")</f>
        <v/>
      </c>
      <c r="AB81" s="25" t="str">
        <f ca="1">IFERROR(OFFSET('計算（業務便）'!$Q82,0,(COLUMN()-COLUMN('セット情報(業務便）'!$R82))*(COLUMNS('計算（業務便）'!$Q$3:$W$3)-1)/(COLUMNS('セット情報(業務便）'!$R80:$S80)-1)),"")</f>
        <v/>
      </c>
      <c r="AC81" s="25" t="str">
        <f ca="1">IFERROR(OFFSET('計算（業務便）'!$Q82,0,(COLUMN()-COLUMN('セット情報(業務便）'!$R82))*(COLUMNS('計算（業務便）'!$Q$3:$W$3)-1)/(COLUMNS('セット情報(業務便）'!$R80:$S80)-1)),"")</f>
        <v/>
      </c>
      <c r="AD81" s="25" t="str">
        <f t="shared" ca="1" si="25"/>
        <v/>
      </c>
      <c r="AE81" s="25" t="str">
        <f t="shared" ca="1" si="13"/>
        <v/>
      </c>
      <c r="AF81" s="25" t="str">
        <f t="shared" ca="1" si="14"/>
        <v/>
      </c>
      <c r="AG81" s="25" t="str">
        <f t="shared" ca="1" si="15"/>
        <v/>
      </c>
      <c r="AH81" s="25" t="str">
        <f t="shared" ca="1" si="16"/>
        <v/>
      </c>
      <c r="AI81" s="25" t="str">
        <f t="shared" ca="1" si="17"/>
        <v/>
      </c>
      <c r="AJ81" s="25" t="str">
        <f t="shared" ca="1" si="18"/>
        <v/>
      </c>
      <c r="AK81" s="25" t="str">
        <f t="shared" ca="1" si="19"/>
        <v/>
      </c>
      <c r="AL81" s="25" t="str">
        <f t="shared" ca="1" si="20"/>
        <v/>
      </c>
      <c r="AM81" s="25" t="str">
        <f t="shared" ca="1" si="21"/>
        <v/>
      </c>
      <c r="AN81" s="25" t="str">
        <f t="shared" ca="1" si="22"/>
        <v/>
      </c>
      <c r="AO81" s="25" t="str">
        <f t="shared" ca="1" si="23"/>
        <v/>
      </c>
    </row>
    <row r="82" spans="1:41" ht="18.75" customHeight="1">
      <c r="A82" s="38">
        <v>80</v>
      </c>
      <c r="B82" s="38" t="str">
        <f>IF(ISBLANK(ID管理番号商品名入力!D82),"",ID管理番号商品名入力!D82)</f>
        <v/>
      </c>
      <c r="C82" s="39" t="str">
        <f>IF(ISBLANK(ID管理番号商品名入力!F82),"",ID管理番号商品名入力!F82)</f>
        <v/>
      </c>
      <c r="D82" s="22" t="str">
        <f>IF(ISBLANK(業務便入力!L83),"",業務便入力!L83)</f>
        <v/>
      </c>
      <c r="E82" s="22" t="str">
        <f>IFERROR(VLOOKUP($D82,配送グループ設定!$A$18:$G$27,6,FALSE),"")</f>
        <v/>
      </c>
      <c r="F82" s="22" t="str">
        <f>IF(ISBLANK(業務便入力!U83),"",業務便入力!U83)</f>
        <v/>
      </c>
      <c r="G82" s="23" t="str">
        <f>IFERROR("※"&amp;VLOOKUP($D82,配送グループ設定!$A$18:$G$27,4,FALSE),"")</f>
        <v/>
      </c>
      <c r="H82" s="24" t="str">
        <f t="shared" si="24"/>
        <v/>
      </c>
      <c r="I82" s="25">
        <v>1</v>
      </c>
      <c r="J82" s="25">
        <v>0</v>
      </c>
      <c r="K82" s="25">
        <v>0</v>
      </c>
      <c r="L82" s="25">
        <v>1</v>
      </c>
      <c r="M82" s="25" t="str">
        <f>IF(ISBLANK(業務便入力!V83),"",業務便入力!V83)</f>
        <v/>
      </c>
      <c r="N82" s="25">
        <v>5</v>
      </c>
      <c r="O82" s="73" t="s">
        <v>354</v>
      </c>
      <c r="P82" s="40" t="str">
        <f>IF(ISBLANK(業務便入力!F83),"",業務便入力!F83)</f>
        <v/>
      </c>
      <c r="Q82" s="25" t="str">
        <f ca="1">IFERROR('計算（業務便）'!Q83,"")</f>
        <v/>
      </c>
      <c r="R82" s="25" t="str">
        <f ca="1">IFERROR(OFFSET('計算（業務便）'!$Q83,0,(COLUMN()-COLUMN('セット情報(業務便）'!$R83))*(COLUMNS('計算（業務便）'!$Q$3:$W$3)-1)/(COLUMNS('セット情報(業務便）'!$R81:$S81)-1)),"")</f>
        <v/>
      </c>
      <c r="S82" s="25" t="str">
        <f ca="1">IFERROR(OFFSET('計算（業務便）'!$Q83,0,(COLUMN()-COLUMN('セット情報(業務便）'!$R83))*(COLUMNS('計算（業務便）'!$Q$3:$W$3)-1)/(COLUMNS('セット情報(業務便）'!$R81:$S81)-1)),"")</f>
        <v/>
      </c>
      <c r="T82" s="25" t="str">
        <f ca="1">IFERROR(OFFSET('計算（業務便）'!$Q83,0,(COLUMN()-COLUMN('セット情報(業務便）'!$R83))*(COLUMNS('計算（業務便）'!$Q$3:$W$3)-1)/(COLUMNS('セット情報(業務便）'!$R81:$S81)-1)),"")</f>
        <v/>
      </c>
      <c r="U82" s="25" t="str">
        <f ca="1">IFERROR(OFFSET('計算（業務便）'!$Q83,0,(COLUMN()-COLUMN('セット情報(業務便）'!$R83))*(COLUMNS('計算（業務便）'!$Q$3:$W$3)-1)/(COLUMNS('セット情報(業務便）'!$R81:$S81)-1)),"")</f>
        <v/>
      </c>
      <c r="V82" s="25" t="str">
        <f ca="1">IFERROR(OFFSET('計算（業務便）'!$Q83,0,(COLUMN()-COLUMN('セット情報(業務便）'!$R83))*(COLUMNS('計算（業務便）'!$Q$3:$W$3)-1)/(COLUMNS('セット情報(業務便）'!$R81:$S81)-1)),"")</f>
        <v/>
      </c>
      <c r="W82" s="25" t="str">
        <f ca="1">IFERROR(OFFSET('計算（業務便）'!$Q83,0,(COLUMN()-COLUMN('セット情報(業務便）'!$R83))*(COLUMNS('計算（業務便）'!$Q$3:$W$3)-1)/(COLUMNS('セット情報(業務便）'!$R81:$S81)-1)),"")</f>
        <v/>
      </c>
      <c r="X82" s="25" t="str">
        <f ca="1">IFERROR(OFFSET('計算（業務便）'!$Q83,0,(COLUMN()-COLUMN('セット情報(業務便）'!$R83))*(COLUMNS('計算（業務便）'!$Q$3:$W$3)-1)/(COLUMNS('セット情報(業務便）'!$R81:$S81)-1)),"")</f>
        <v/>
      </c>
      <c r="Y82" s="25" t="str">
        <f ca="1">IFERROR(OFFSET('計算（業務便）'!$Q83,0,(COLUMN()-COLUMN('セット情報(業務便）'!$R83))*(COLUMNS('計算（業務便）'!$Q$3:$W$3)-1)/(COLUMNS('セット情報(業務便）'!$R81:$S81)-1)),"")</f>
        <v/>
      </c>
      <c r="Z82" s="25" t="str">
        <f ca="1">IFERROR(OFFSET('計算（業務便）'!$Q83,0,(COLUMN()-COLUMN('セット情報(業務便）'!$R83))*(COLUMNS('計算（業務便）'!$Q$3:$W$3)-1)/(COLUMNS('セット情報(業務便）'!$R81:$S81)-1)),"")</f>
        <v/>
      </c>
      <c r="AA82" s="25" t="str">
        <f ca="1">IFERROR(OFFSET('計算（業務便）'!$Q83,0,(COLUMN()-COLUMN('セット情報(業務便）'!$R83))*(COLUMNS('計算（業務便）'!$Q$3:$W$3)-1)/(COLUMNS('セット情報(業務便）'!$R81:$S81)-1)),"")</f>
        <v/>
      </c>
      <c r="AB82" s="25" t="str">
        <f ca="1">IFERROR(OFFSET('計算（業務便）'!$Q83,0,(COLUMN()-COLUMN('セット情報(業務便）'!$R83))*(COLUMNS('計算（業務便）'!$Q$3:$W$3)-1)/(COLUMNS('セット情報(業務便）'!$R81:$S81)-1)),"")</f>
        <v/>
      </c>
      <c r="AC82" s="25" t="str">
        <f ca="1">IFERROR(OFFSET('計算（業務便）'!$Q83,0,(COLUMN()-COLUMN('セット情報(業務便）'!$R83))*(COLUMNS('計算（業務便）'!$Q$3:$W$3)-1)/(COLUMNS('セット情報(業務便）'!$R81:$S81)-1)),"")</f>
        <v/>
      </c>
      <c r="AD82" s="25" t="str">
        <f t="shared" ca="1" si="25"/>
        <v/>
      </c>
      <c r="AE82" s="25" t="str">
        <f t="shared" ca="1" si="13"/>
        <v/>
      </c>
      <c r="AF82" s="25" t="str">
        <f t="shared" ca="1" si="14"/>
        <v/>
      </c>
      <c r="AG82" s="25" t="str">
        <f t="shared" ca="1" si="15"/>
        <v/>
      </c>
      <c r="AH82" s="25" t="str">
        <f t="shared" ca="1" si="16"/>
        <v/>
      </c>
      <c r="AI82" s="25" t="str">
        <f t="shared" ca="1" si="17"/>
        <v/>
      </c>
      <c r="AJ82" s="25" t="str">
        <f t="shared" ca="1" si="18"/>
        <v/>
      </c>
      <c r="AK82" s="25" t="str">
        <f t="shared" ca="1" si="19"/>
        <v/>
      </c>
      <c r="AL82" s="25" t="str">
        <f t="shared" ca="1" si="20"/>
        <v/>
      </c>
      <c r="AM82" s="25" t="str">
        <f t="shared" ca="1" si="21"/>
        <v/>
      </c>
      <c r="AN82" s="25" t="str">
        <f t="shared" ca="1" si="22"/>
        <v/>
      </c>
      <c r="AO82" s="25" t="str">
        <f t="shared" ca="1" si="23"/>
        <v/>
      </c>
    </row>
    <row r="83" spans="1:41" ht="18.75" customHeight="1">
      <c r="A83" s="38">
        <v>81</v>
      </c>
      <c r="B83" s="38" t="str">
        <f>IF(ISBLANK(ID管理番号商品名入力!D83),"",ID管理番号商品名入力!D83)</f>
        <v/>
      </c>
      <c r="C83" s="39" t="str">
        <f>IF(ISBLANK(ID管理番号商品名入力!F83),"",ID管理番号商品名入力!F83)</f>
        <v/>
      </c>
      <c r="D83" s="22" t="str">
        <f>IF(ISBLANK(業務便入力!L84),"",業務便入力!L84)</f>
        <v/>
      </c>
      <c r="E83" s="22" t="str">
        <f>IFERROR(VLOOKUP($D83,配送グループ設定!$A$18:$G$27,6,FALSE),"")</f>
        <v/>
      </c>
      <c r="F83" s="22" t="str">
        <f>IF(ISBLANK(業務便入力!U84),"",業務便入力!U84)</f>
        <v/>
      </c>
      <c r="G83" s="23" t="str">
        <f>IFERROR("※"&amp;VLOOKUP($D83,配送グループ設定!$A$18:$G$27,4,FALSE),"")</f>
        <v/>
      </c>
      <c r="H83" s="24" t="str">
        <f t="shared" si="24"/>
        <v/>
      </c>
      <c r="I83" s="25">
        <v>1</v>
      </c>
      <c r="J83" s="25">
        <v>0</v>
      </c>
      <c r="K83" s="25">
        <v>0</v>
      </c>
      <c r="L83" s="25">
        <v>1</v>
      </c>
      <c r="M83" s="25" t="str">
        <f>IF(ISBLANK(業務便入力!V84),"",業務便入力!V84)</f>
        <v/>
      </c>
      <c r="N83" s="25">
        <v>5</v>
      </c>
      <c r="O83" s="73" t="s">
        <v>354</v>
      </c>
      <c r="P83" s="40" t="str">
        <f>IF(ISBLANK(業務便入力!F84),"",業務便入力!F84)</f>
        <v/>
      </c>
      <c r="Q83" s="25" t="str">
        <f ca="1">IFERROR('計算（業務便）'!Q84,"")</f>
        <v/>
      </c>
      <c r="R83" s="25" t="str">
        <f ca="1">IFERROR(OFFSET('計算（業務便）'!$Q84,0,(COLUMN()-COLUMN('セット情報(業務便）'!$R84))*(COLUMNS('計算（業務便）'!$Q$3:$W$3)-1)/(COLUMNS('セット情報(業務便）'!$R82:$S82)-1)),"")</f>
        <v/>
      </c>
      <c r="S83" s="25" t="str">
        <f ca="1">IFERROR(OFFSET('計算（業務便）'!$Q84,0,(COLUMN()-COLUMN('セット情報(業務便）'!$R84))*(COLUMNS('計算（業務便）'!$Q$3:$W$3)-1)/(COLUMNS('セット情報(業務便）'!$R82:$S82)-1)),"")</f>
        <v/>
      </c>
      <c r="T83" s="25" t="str">
        <f ca="1">IFERROR(OFFSET('計算（業務便）'!$Q84,0,(COLUMN()-COLUMN('セット情報(業務便）'!$R84))*(COLUMNS('計算（業務便）'!$Q$3:$W$3)-1)/(COLUMNS('セット情報(業務便）'!$R82:$S82)-1)),"")</f>
        <v/>
      </c>
      <c r="U83" s="25" t="str">
        <f ca="1">IFERROR(OFFSET('計算（業務便）'!$Q84,0,(COLUMN()-COLUMN('セット情報(業務便）'!$R84))*(COLUMNS('計算（業務便）'!$Q$3:$W$3)-1)/(COLUMNS('セット情報(業務便）'!$R82:$S82)-1)),"")</f>
        <v/>
      </c>
      <c r="V83" s="25" t="str">
        <f ca="1">IFERROR(OFFSET('計算（業務便）'!$Q84,0,(COLUMN()-COLUMN('セット情報(業務便）'!$R84))*(COLUMNS('計算（業務便）'!$Q$3:$W$3)-1)/(COLUMNS('セット情報(業務便）'!$R82:$S82)-1)),"")</f>
        <v/>
      </c>
      <c r="W83" s="25" t="str">
        <f ca="1">IFERROR(OFFSET('計算（業務便）'!$Q84,0,(COLUMN()-COLUMN('セット情報(業務便）'!$R84))*(COLUMNS('計算（業務便）'!$Q$3:$W$3)-1)/(COLUMNS('セット情報(業務便）'!$R82:$S82)-1)),"")</f>
        <v/>
      </c>
      <c r="X83" s="25" t="str">
        <f ca="1">IFERROR(OFFSET('計算（業務便）'!$Q84,0,(COLUMN()-COLUMN('セット情報(業務便）'!$R84))*(COLUMNS('計算（業務便）'!$Q$3:$W$3)-1)/(COLUMNS('セット情報(業務便）'!$R82:$S82)-1)),"")</f>
        <v/>
      </c>
      <c r="Y83" s="25" t="str">
        <f ca="1">IFERROR(OFFSET('計算（業務便）'!$Q84,0,(COLUMN()-COLUMN('セット情報(業務便）'!$R84))*(COLUMNS('計算（業務便）'!$Q$3:$W$3)-1)/(COLUMNS('セット情報(業務便）'!$R82:$S82)-1)),"")</f>
        <v/>
      </c>
      <c r="Z83" s="25" t="str">
        <f ca="1">IFERROR(OFFSET('計算（業務便）'!$Q84,0,(COLUMN()-COLUMN('セット情報(業務便）'!$R84))*(COLUMNS('計算（業務便）'!$Q$3:$W$3)-1)/(COLUMNS('セット情報(業務便）'!$R82:$S82)-1)),"")</f>
        <v/>
      </c>
      <c r="AA83" s="25" t="str">
        <f ca="1">IFERROR(OFFSET('計算（業務便）'!$Q84,0,(COLUMN()-COLUMN('セット情報(業務便）'!$R84))*(COLUMNS('計算（業務便）'!$Q$3:$W$3)-1)/(COLUMNS('セット情報(業務便）'!$R82:$S82)-1)),"")</f>
        <v/>
      </c>
      <c r="AB83" s="25" t="str">
        <f ca="1">IFERROR(OFFSET('計算（業務便）'!$Q84,0,(COLUMN()-COLUMN('セット情報(業務便）'!$R84))*(COLUMNS('計算（業務便）'!$Q$3:$W$3)-1)/(COLUMNS('セット情報(業務便）'!$R82:$S82)-1)),"")</f>
        <v/>
      </c>
      <c r="AC83" s="25" t="str">
        <f ca="1">IFERROR(OFFSET('計算（業務便）'!$Q84,0,(COLUMN()-COLUMN('セット情報(業務便）'!$R84))*(COLUMNS('計算（業務便）'!$Q$3:$W$3)-1)/(COLUMNS('セット情報(業務便）'!$R82:$S82)-1)),"")</f>
        <v/>
      </c>
      <c r="AD83" s="25" t="str">
        <f t="shared" ca="1" si="25"/>
        <v/>
      </c>
      <c r="AE83" s="25" t="str">
        <f t="shared" ca="1" si="13"/>
        <v/>
      </c>
      <c r="AF83" s="25" t="str">
        <f t="shared" ca="1" si="14"/>
        <v/>
      </c>
      <c r="AG83" s="25" t="str">
        <f t="shared" ca="1" si="15"/>
        <v/>
      </c>
      <c r="AH83" s="25" t="str">
        <f t="shared" ca="1" si="16"/>
        <v/>
      </c>
      <c r="AI83" s="25" t="str">
        <f t="shared" ca="1" si="17"/>
        <v/>
      </c>
      <c r="AJ83" s="25" t="str">
        <f t="shared" ca="1" si="18"/>
        <v/>
      </c>
      <c r="AK83" s="25" t="str">
        <f t="shared" ca="1" si="19"/>
        <v/>
      </c>
      <c r="AL83" s="25" t="str">
        <f t="shared" ca="1" si="20"/>
        <v/>
      </c>
      <c r="AM83" s="25" t="str">
        <f t="shared" ca="1" si="21"/>
        <v/>
      </c>
      <c r="AN83" s="25" t="str">
        <f t="shared" ca="1" si="22"/>
        <v/>
      </c>
      <c r="AO83" s="25" t="str">
        <f t="shared" ca="1" si="23"/>
        <v/>
      </c>
    </row>
    <row r="84" spans="1:41" ht="18.75" customHeight="1">
      <c r="A84" s="38">
        <v>82</v>
      </c>
      <c r="B84" s="38" t="str">
        <f>IF(ISBLANK(ID管理番号商品名入力!D84),"",ID管理番号商品名入力!D84)</f>
        <v/>
      </c>
      <c r="C84" s="39" t="str">
        <f>IF(ISBLANK(ID管理番号商品名入力!F84),"",ID管理番号商品名入力!F84)</f>
        <v/>
      </c>
      <c r="D84" s="22" t="str">
        <f>IF(ISBLANK(業務便入力!L85),"",業務便入力!L85)</f>
        <v/>
      </c>
      <c r="E84" s="22" t="str">
        <f>IFERROR(VLOOKUP($D84,配送グループ設定!$A$18:$G$27,6,FALSE),"")</f>
        <v/>
      </c>
      <c r="F84" s="22" t="str">
        <f>IF(ISBLANK(業務便入力!U85),"",業務便入力!U85)</f>
        <v/>
      </c>
      <c r="G84" s="23" t="str">
        <f>IFERROR("※"&amp;VLOOKUP($D84,配送グループ設定!$A$18:$G$27,4,FALSE),"")</f>
        <v/>
      </c>
      <c r="H84" s="24" t="str">
        <f t="shared" si="24"/>
        <v/>
      </c>
      <c r="I84" s="25">
        <v>1</v>
      </c>
      <c r="J84" s="25">
        <v>0</v>
      </c>
      <c r="K84" s="25">
        <v>0</v>
      </c>
      <c r="L84" s="25">
        <v>1</v>
      </c>
      <c r="M84" s="25" t="str">
        <f>IF(ISBLANK(業務便入力!V85),"",業務便入力!V85)</f>
        <v/>
      </c>
      <c r="N84" s="25">
        <v>5</v>
      </c>
      <c r="O84" s="73" t="s">
        <v>354</v>
      </c>
      <c r="P84" s="40" t="str">
        <f>IF(ISBLANK(業務便入力!F85),"",業務便入力!F85)</f>
        <v/>
      </c>
      <c r="Q84" s="25" t="str">
        <f ca="1">IFERROR('計算（業務便）'!Q85,"")</f>
        <v/>
      </c>
      <c r="R84" s="25" t="str">
        <f ca="1">IFERROR(OFFSET('計算（業務便）'!$Q85,0,(COLUMN()-COLUMN('セット情報(業務便）'!$R85))*(COLUMNS('計算（業務便）'!$Q$3:$W$3)-1)/(COLUMNS('セット情報(業務便）'!$R83:$S83)-1)),"")</f>
        <v/>
      </c>
      <c r="S84" s="25" t="str">
        <f ca="1">IFERROR(OFFSET('計算（業務便）'!$Q85,0,(COLUMN()-COLUMN('セット情報(業務便）'!$R85))*(COLUMNS('計算（業務便）'!$Q$3:$W$3)-1)/(COLUMNS('セット情報(業務便）'!$R83:$S83)-1)),"")</f>
        <v/>
      </c>
      <c r="T84" s="25" t="str">
        <f ca="1">IFERROR(OFFSET('計算（業務便）'!$Q85,0,(COLUMN()-COLUMN('セット情報(業務便）'!$R85))*(COLUMNS('計算（業務便）'!$Q$3:$W$3)-1)/(COLUMNS('セット情報(業務便）'!$R83:$S83)-1)),"")</f>
        <v/>
      </c>
      <c r="U84" s="25" t="str">
        <f ca="1">IFERROR(OFFSET('計算（業務便）'!$Q85,0,(COLUMN()-COLUMN('セット情報(業務便）'!$R85))*(COLUMNS('計算（業務便）'!$Q$3:$W$3)-1)/(COLUMNS('セット情報(業務便）'!$R83:$S83)-1)),"")</f>
        <v/>
      </c>
      <c r="V84" s="25" t="str">
        <f ca="1">IFERROR(OFFSET('計算（業務便）'!$Q85,0,(COLUMN()-COLUMN('セット情報(業務便）'!$R85))*(COLUMNS('計算（業務便）'!$Q$3:$W$3)-1)/(COLUMNS('セット情報(業務便）'!$R83:$S83)-1)),"")</f>
        <v/>
      </c>
      <c r="W84" s="25" t="str">
        <f ca="1">IFERROR(OFFSET('計算（業務便）'!$Q85,0,(COLUMN()-COLUMN('セット情報(業務便）'!$R85))*(COLUMNS('計算（業務便）'!$Q$3:$W$3)-1)/(COLUMNS('セット情報(業務便）'!$R83:$S83)-1)),"")</f>
        <v/>
      </c>
      <c r="X84" s="25" t="str">
        <f ca="1">IFERROR(OFFSET('計算（業務便）'!$Q85,0,(COLUMN()-COLUMN('セット情報(業務便）'!$R85))*(COLUMNS('計算（業務便）'!$Q$3:$W$3)-1)/(COLUMNS('セット情報(業務便）'!$R83:$S83)-1)),"")</f>
        <v/>
      </c>
      <c r="Y84" s="25" t="str">
        <f ca="1">IFERROR(OFFSET('計算（業務便）'!$Q85,0,(COLUMN()-COLUMN('セット情報(業務便）'!$R85))*(COLUMNS('計算（業務便）'!$Q$3:$W$3)-1)/(COLUMNS('セット情報(業務便）'!$R83:$S83)-1)),"")</f>
        <v/>
      </c>
      <c r="Z84" s="25" t="str">
        <f ca="1">IFERROR(OFFSET('計算（業務便）'!$Q85,0,(COLUMN()-COLUMN('セット情報(業務便）'!$R85))*(COLUMNS('計算（業務便）'!$Q$3:$W$3)-1)/(COLUMNS('セット情報(業務便）'!$R83:$S83)-1)),"")</f>
        <v/>
      </c>
      <c r="AA84" s="25" t="str">
        <f ca="1">IFERROR(OFFSET('計算（業務便）'!$Q85,0,(COLUMN()-COLUMN('セット情報(業務便）'!$R85))*(COLUMNS('計算（業務便）'!$Q$3:$W$3)-1)/(COLUMNS('セット情報(業務便）'!$R83:$S83)-1)),"")</f>
        <v/>
      </c>
      <c r="AB84" s="25" t="str">
        <f ca="1">IFERROR(OFFSET('計算（業務便）'!$Q85,0,(COLUMN()-COLUMN('セット情報(業務便）'!$R85))*(COLUMNS('計算（業務便）'!$Q$3:$W$3)-1)/(COLUMNS('セット情報(業務便）'!$R83:$S83)-1)),"")</f>
        <v/>
      </c>
      <c r="AC84" s="25" t="str">
        <f ca="1">IFERROR(OFFSET('計算（業務便）'!$Q85,0,(COLUMN()-COLUMN('セット情報(業務便）'!$R85))*(COLUMNS('計算（業務便）'!$Q$3:$W$3)-1)/(COLUMNS('セット情報(業務便）'!$R83:$S83)-1)),"")</f>
        <v/>
      </c>
      <c r="AD84" s="25" t="str">
        <f t="shared" ca="1" si="25"/>
        <v/>
      </c>
      <c r="AE84" s="25" t="str">
        <f t="shared" ca="1" si="13"/>
        <v/>
      </c>
      <c r="AF84" s="25" t="str">
        <f t="shared" ca="1" si="14"/>
        <v/>
      </c>
      <c r="AG84" s="25" t="str">
        <f t="shared" ca="1" si="15"/>
        <v/>
      </c>
      <c r="AH84" s="25" t="str">
        <f t="shared" ca="1" si="16"/>
        <v/>
      </c>
      <c r="AI84" s="25" t="str">
        <f t="shared" ca="1" si="17"/>
        <v/>
      </c>
      <c r="AJ84" s="25" t="str">
        <f t="shared" ca="1" si="18"/>
        <v/>
      </c>
      <c r="AK84" s="25" t="str">
        <f t="shared" ca="1" si="19"/>
        <v/>
      </c>
      <c r="AL84" s="25" t="str">
        <f t="shared" ca="1" si="20"/>
        <v/>
      </c>
      <c r="AM84" s="25" t="str">
        <f t="shared" ca="1" si="21"/>
        <v/>
      </c>
      <c r="AN84" s="25" t="str">
        <f t="shared" ca="1" si="22"/>
        <v/>
      </c>
      <c r="AO84" s="25" t="str">
        <f t="shared" ca="1" si="23"/>
        <v/>
      </c>
    </row>
    <row r="85" spans="1:41" ht="18.75" customHeight="1">
      <c r="A85" s="38">
        <v>83</v>
      </c>
      <c r="B85" s="38" t="str">
        <f>IF(ISBLANK(ID管理番号商品名入力!D85),"",ID管理番号商品名入力!D85)</f>
        <v/>
      </c>
      <c r="C85" s="39" t="str">
        <f>IF(ISBLANK(ID管理番号商品名入力!F85),"",ID管理番号商品名入力!F85)</f>
        <v/>
      </c>
      <c r="D85" s="22" t="str">
        <f>IF(ISBLANK(業務便入力!L86),"",業務便入力!L86)</f>
        <v/>
      </c>
      <c r="E85" s="22" t="str">
        <f>IFERROR(VLOOKUP($D85,配送グループ設定!$A$18:$G$27,6,FALSE),"")</f>
        <v/>
      </c>
      <c r="F85" s="22" t="str">
        <f>IF(ISBLANK(業務便入力!U86),"",業務便入力!U86)</f>
        <v/>
      </c>
      <c r="G85" s="23" t="str">
        <f>IFERROR("※"&amp;VLOOKUP($D85,配送グループ設定!$A$18:$G$27,4,FALSE),"")</f>
        <v/>
      </c>
      <c r="H85" s="24" t="str">
        <f t="shared" si="24"/>
        <v/>
      </c>
      <c r="I85" s="25">
        <v>1</v>
      </c>
      <c r="J85" s="25">
        <v>0</v>
      </c>
      <c r="K85" s="25">
        <v>0</v>
      </c>
      <c r="L85" s="25">
        <v>1</v>
      </c>
      <c r="M85" s="25" t="str">
        <f>IF(ISBLANK(業務便入力!V86),"",業務便入力!V86)</f>
        <v/>
      </c>
      <c r="N85" s="25">
        <v>5</v>
      </c>
      <c r="O85" s="73" t="s">
        <v>354</v>
      </c>
      <c r="P85" s="40" t="str">
        <f>IF(ISBLANK(業務便入力!F86),"",業務便入力!F86)</f>
        <v/>
      </c>
      <c r="Q85" s="25" t="str">
        <f ca="1">IFERROR('計算（業務便）'!Q86,"")</f>
        <v/>
      </c>
      <c r="R85" s="25" t="str">
        <f ca="1">IFERROR(OFFSET('計算（業務便）'!$Q86,0,(COLUMN()-COLUMN('セット情報(業務便）'!$R86))*(COLUMNS('計算（業務便）'!$Q$3:$W$3)-1)/(COLUMNS('セット情報(業務便）'!$R84:$S84)-1)),"")</f>
        <v/>
      </c>
      <c r="S85" s="25" t="str">
        <f ca="1">IFERROR(OFFSET('計算（業務便）'!$Q86,0,(COLUMN()-COLUMN('セット情報(業務便）'!$R86))*(COLUMNS('計算（業務便）'!$Q$3:$W$3)-1)/(COLUMNS('セット情報(業務便）'!$R84:$S84)-1)),"")</f>
        <v/>
      </c>
      <c r="T85" s="25" t="str">
        <f ca="1">IFERROR(OFFSET('計算（業務便）'!$Q86,0,(COLUMN()-COLUMN('セット情報(業務便）'!$R86))*(COLUMNS('計算（業務便）'!$Q$3:$W$3)-1)/(COLUMNS('セット情報(業務便）'!$R84:$S84)-1)),"")</f>
        <v/>
      </c>
      <c r="U85" s="25" t="str">
        <f ca="1">IFERROR(OFFSET('計算（業務便）'!$Q86,0,(COLUMN()-COLUMN('セット情報(業務便）'!$R86))*(COLUMNS('計算（業務便）'!$Q$3:$W$3)-1)/(COLUMNS('セット情報(業務便）'!$R84:$S84)-1)),"")</f>
        <v/>
      </c>
      <c r="V85" s="25" t="str">
        <f ca="1">IFERROR(OFFSET('計算（業務便）'!$Q86,0,(COLUMN()-COLUMN('セット情報(業務便）'!$R86))*(COLUMNS('計算（業務便）'!$Q$3:$W$3)-1)/(COLUMNS('セット情報(業務便）'!$R84:$S84)-1)),"")</f>
        <v/>
      </c>
      <c r="W85" s="25" t="str">
        <f ca="1">IFERROR(OFFSET('計算（業務便）'!$Q86,0,(COLUMN()-COLUMN('セット情報(業務便）'!$R86))*(COLUMNS('計算（業務便）'!$Q$3:$W$3)-1)/(COLUMNS('セット情報(業務便）'!$R84:$S84)-1)),"")</f>
        <v/>
      </c>
      <c r="X85" s="25" t="str">
        <f ca="1">IFERROR(OFFSET('計算（業務便）'!$Q86,0,(COLUMN()-COLUMN('セット情報(業務便）'!$R86))*(COLUMNS('計算（業務便）'!$Q$3:$W$3)-1)/(COLUMNS('セット情報(業務便）'!$R84:$S84)-1)),"")</f>
        <v/>
      </c>
      <c r="Y85" s="25" t="str">
        <f ca="1">IFERROR(OFFSET('計算（業務便）'!$Q86,0,(COLUMN()-COLUMN('セット情報(業務便）'!$R86))*(COLUMNS('計算（業務便）'!$Q$3:$W$3)-1)/(COLUMNS('セット情報(業務便）'!$R84:$S84)-1)),"")</f>
        <v/>
      </c>
      <c r="Z85" s="25" t="str">
        <f ca="1">IFERROR(OFFSET('計算（業務便）'!$Q86,0,(COLUMN()-COLUMN('セット情報(業務便）'!$R86))*(COLUMNS('計算（業務便）'!$Q$3:$W$3)-1)/(COLUMNS('セット情報(業務便）'!$R84:$S84)-1)),"")</f>
        <v/>
      </c>
      <c r="AA85" s="25" t="str">
        <f ca="1">IFERROR(OFFSET('計算（業務便）'!$Q86,0,(COLUMN()-COLUMN('セット情報(業務便）'!$R86))*(COLUMNS('計算（業務便）'!$Q$3:$W$3)-1)/(COLUMNS('セット情報(業務便）'!$R84:$S84)-1)),"")</f>
        <v/>
      </c>
      <c r="AB85" s="25" t="str">
        <f ca="1">IFERROR(OFFSET('計算（業務便）'!$Q86,0,(COLUMN()-COLUMN('セット情報(業務便）'!$R86))*(COLUMNS('計算（業務便）'!$Q$3:$W$3)-1)/(COLUMNS('セット情報(業務便）'!$R84:$S84)-1)),"")</f>
        <v/>
      </c>
      <c r="AC85" s="25" t="str">
        <f ca="1">IFERROR(OFFSET('計算（業務便）'!$Q86,0,(COLUMN()-COLUMN('セット情報(業務便）'!$R86))*(COLUMNS('計算（業務便）'!$Q$3:$W$3)-1)/(COLUMNS('セット情報(業務便）'!$R84:$S84)-1)),"")</f>
        <v/>
      </c>
      <c r="AD85" s="25" t="str">
        <f t="shared" ca="1" si="25"/>
        <v/>
      </c>
      <c r="AE85" s="25" t="str">
        <f t="shared" ca="1" si="13"/>
        <v/>
      </c>
      <c r="AF85" s="25" t="str">
        <f t="shared" ca="1" si="14"/>
        <v/>
      </c>
      <c r="AG85" s="25" t="str">
        <f t="shared" ca="1" si="15"/>
        <v/>
      </c>
      <c r="AH85" s="25" t="str">
        <f t="shared" ca="1" si="16"/>
        <v/>
      </c>
      <c r="AI85" s="25" t="str">
        <f t="shared" ca="1" si="17"/>
        <v/>
      </c>
      <c r="AJ85" s="25" t="str">
        <f t="shared" ca="1" si="18"/>
        <v/>
      </c>
      <c r="AK85" s="25" t="str">
        <f t="shared" ca="1" si="19"/>
        <v/>
      </c>
      <c r="AL85" s="25" t="str">
        <f t="shared" ca="1" si="20"/>
        <v/>
      </c>
      <c r="AM85" s="25" t="str">
        <f t="shared" ca="1" si="21"/>
        <v/>
      </c>
      <c r="AN85" s="25" t="str">
        <f t="shared" ca="1" si="22"/>
        <v/>
      </c>
      <c r="AO85" s="25" t="str">
        <f t="shared" ca="1" si="23"/>
        <v/>
      </c>
    </row>
    <row r="86" spans="1:41" ht="18.75" customHeight="1">
      <c r="A86" s="38">
        <v>84</v>
      </c>
      <c r="B86" s="38" t="str">
        <f>IF(ISBLANK(ID管理番号商品名入力!D86),"",ID管理番号商品名入力!D86)</f>
        <v/>
      </c>
      <c r="C86" s="39" t="str">
        <f>IF(ISBLANK(ID管理番号商品名入力!F86),"",ID管理番号商品名入力!F86)</f>
        <v/>
      </c>
      <c r="D86" s="22" t="str">
        <f>IF(ISBLANK(業務便入力!L87),"",業務便入力!L87)</f>
        <v/>
      </c>
      <c r="E86" s="22" t="str">
        <f>IFERROR(VLOOKUP($D86,配送グループ設定!$A$18:$G$27,6,FALSE),"")</f>
        <v/>
      </c>
      <c r="F86" s="22" t="str">
        <f>IF(ISBLANK(業務便入力!U87),"",業務便入力!U87)</f>
        <v/>
      </c>
      <c r="G86" s="23" t="str">
        <f>IFERROR("※"&amp;VLOOKUP($D86,配送グループ設定!$A$18:$G$27,4,FALSE),"")</f>
        <v/>
      </c>
      <c r="H86" s="24" t="str">
        <f t="shared" si="24"/>
        <v/>
      </c>
      <c r="I86" s="25">
        <v>1</v>
      </c>
      <c r="J86" s="25">
        <v>0</v>
      </c>
      <c r="K86" s="25">
        <v>0</v>
      </c>
      <c r="L86" s="25">
        <v>1</v>
      </c>
      <c r="M86" s="25" t="str">
        <f>IF(ISBLANK(業務便入力!V87),"",業務便入力!V87)</f>
        <v/>
      </c>
      <c r="N86" s="25">
        <v>5</v>
      </c>
      <c r="O86" s="73" t="s">
        <v>354</v>
      </c>
      <c r="P86" s="40" t="str">
        <f>IF(ISBLANK(業務便入力!F87),"",業務便入力!F87)</f>
        <v/>
      </c>
      <c r="Q86" s="25" t="str">
        <f ca="1">IFERROR('計算（業務便）'!Q87,"")</f>
        <v/>
      </c>
      <c r="R86" s="25" t="str">
        <f ca="1">IFERROR(OFFSET('計算（業務便）'!$Q87,0,(COLUMN()-COLUMN('セット情報(業務便）'!$R87))*(COLUMNS('計算（業務便）'!$Q$3:$W$3)-1)/(COLUMNS('セット情報(業務便）'!$R85:$S85)-1)),"")</f>
        <v/>
      </c>
      <c r="S86" s="25" t="str">
        <f ca="1">IFERROR(OFFSET('計算（業務便）'!$Q87,0,(COLUMN()-COLUMN('セット情報(業務便）'!$R87))*(COLUMNS('計算（業務便）'!$Q$3:$W$3)-1)/(COLUMNS('セット情報(業務便）'!$R85:$S85)-1)),"")</f>
        <v/>
      </c>
      <c r="T86" s="25" t="str">
        <f ca="1">IFERROR(OFFSET('計算（業務便）'!$Q87,0,(COLUMN()-COLUMN('セット情報(業務便）'!$R87))*(COLUMNS('計算（業務便）'!$Q$3:$W$3)-1)/(COLUMNS('セット情報(業務便）'!$R85:$S85)-1)),"")</f>
        <v/>
      </c>
      <c r="U86" s="25" t="str">
        <f ca="1">IFERROR(OFFSET('計算（業務便）'!$Q87,0,(COLUMN()-COLUMN('セット情報(業務便）'!$R87))*(COLUMNS('計算（業務便）'!$Q$3:$W$3)-1)/(COLUMNS('セット情報(業務便）'!$R85:$S85)-1)),"")</f>
        <v/>
      </c>
      <c r="V86" s="25" t="str">
        <f ca="1">IFERROR(OFFSET('計算（業務便）'!$Q87,0,(COLUMN()-COLUMN('セット情報(業務便）'!$R87))*(COLUMNS('計算（業務便）'!$Q$3:$W$3)-1)/(COLUMNS('セット情報(業務便）'!$R85:$S85)-1)),"")</f>
        <v/>
      </c>
      <c r="W86" s="25" t="str">
        <f ca="1">IFERROR(OFFSET('計算（業務便）'!$Q87,0,(COLUMN()-COLUMN('セット情報(業務便）'!$R87))*(COLUMNS('計算（業務便）'!$Q$3:$W$3)-1)/(COLUMNS('セット情報(業務便）'!$R85:$S85)-1)),"")</f>
        <v/>
      </c>
      <c r="X86" s="25" t="str">
        <f ca="1">IFERROR(OFFSET('計算（業務便）'!$Q87,0,(COLUMN()-COLUMN('セット情報(業務便）'!$R87))*(COLUMNS('計算（業務便）'!$Q$3:$W$3)-1)/(COLUMNS('セット情報(業務便）'!$R85:$S85)-1)),"")</f>
        <v/>
      </c>
      <c r="Y86" s="25" t="str">
        <f ca="1">IFERROR(OFFSET('計算（業務便）'!$Q87,0,(COLUMN()-COLUMN('セット情報(業務便）'!$R87))*(COLUMNS('計算（業務便）'!$Q$3:$W$3)-1)/(COLUMNS('セット情報(業務便）'!$R85:$S85)-1)),"")</f>
        <v/>
      </c>
      <c r="Z86" s="25" t="str">
        <f ca="1">IFERROR(OFFSET('計算（業務便）'!$Q87,0,(COLUMN()-COLUMN('セット情報(業務便）'!$R87))*(COLUMNS('計算（業務便）'!$Q$3:$W$3)-1)/(COLUMNS('セット情報(業務便）'!$R85:$S85)-1)),"")</f>
        <v/>
      </c>
      <c r="AA86" s="25" t="str">
        <f ca="1">IFERROR(OFFSET('計算（業務便）'!$Q87,0,(COLUMN()-COLUMN('セット情報(業務便）'!$R87))*(COLUMNS('計算（業務便）'!$Q$3:$W$3)-1)/(COLUMNS('セット情報(業務便）'!$R85:$S85)-1)),"")</f>
        <v/>
      </c>
      <c r="AB86" s="25" t="str">
        <f ca="1">IFERROR(OFFSET('計算（業務便）'!$Q87,0,(COLUMN()-COLUMN('セット情報(業務便）'!$R87))*(COLUMNS('計算（業務便）'!$Q$3:$W$3)-1)/(COLUMNS('セット情報(業務便）'!$R85:$S85)-1)),"")</f>
        <v/>
      </c>
      <c r="AC86" s="25" t="str">
        <f ca="1">IFERROR(OFFSET('計算（業務便）'!$Q87,0,(COLUMN()-COLUMN('セット情報(業務便）'!$R87))*(COLUMNS('計算（業務便）'!$Q$3:$W$3)-1)/(COLUMNS('セット情報(業務便）'!$R85:$S85)-1)),"")</f>
        <v/>
      </c>
      <c r="AD86" s="25" t="str">
        <f t="shared" ca="1" si="25"/>
        <v/>
      </c>
      <c r="AE86" s="25" t="str">
        <f t="shared" ca="1" si="13"/>
        <v/>
      </c>
      <c r="AF86" s="25" t="str">
        <f t="shared" ca="1" si="14"/>
        <v/>
      </c>
      <c r="AG86" s="25" t="str">
        <f t="shared" ca="1" si="15"/>
        <v/>
      </c>
      <c r="AH86" s="25" t="str">
        <f t="shared" ca="1" si="16"/>
        <v/>
      </c>
      <c r="AI86" s="25" t="str">
        <f t="shared" ca="1" si="17"/>
        <v/>
      </c>
      <c r="AJ86" s="25" t="str">
        <f t="shared" ca="1" si="18"/>
        <v/>
      </c>
      <c r="AK86" s="25" t="str">
        <f t="shared" ca="1" si="19"/>
        <v/>
      </c>
      <c r="AL86" s="25" t="str">
        <f t="shared" ca="1" si="20"/>
        <v/>
      </c>
      <c r="AM86" s="25" t="str">
        <f t="shared" ca="1" si="21"/>
        <v/>
      </c>
      <c r="AN86" s="25" t="str">
        <f t="shared" ca="1" si="22"/>
        <v/>
      </c>
      <c r="AO86" s="25" t="str">
        <f t="shared" ca="1" si="23"/>
        <v/>
      </c>
    </row>
    <row r="87" spans="1:41" ht="18.75" customHeight="1">
      <c r="A87" s="38">
        <v>85</v>
      </c>
      <c r="B87" s="38" t="str">
        <f>IF(ISBLANK(ID管理番号商品名入力!D87),"",ID管理番号商品名入力!D87)</f>
        <v/>
      </c>
      <c r="C87" s="39" t="str">
        <f>IF(ISBLANK(ID管理番号商品名入力!F87),"",ID管理番号商品名入力!F87)</f>
        <v/>
      </c>
      <c r="D87" s="22" t="str">
        <f>IF(ISBLANK(業務便入力!L88),"",業務便入力!L88)</f>
        <v/>
      </c>
      <c r="E87" s="22" t="str">
        <f>IFERROR(VLOOKUP($D87,配送グループ設定!$A$18:$G$27,6,FALSE),"")</f>
        <v/>
      </c>
      <c r="F87" s="22" t="str">
        <f>IF(ISBLANK(業務便入力!U88),"",業務便入力!U88)</f>
        <v/>
      </c>
      <c r="G87" s="23" t="str">
        <f>IFERROR("※"&amp;VLOOKUP($D87,配送グループ設定!$A$18:$G$27,4,FALSE),"")</f>
        <v/>
      </c>
      <c r="H87" s="24" t="str">
        <f t="shared" si="24"/>
        <v/>
      </c>
      <c r="I87" s="25">
        <v>1</v>
      </c>
      <c r="J87" s="25">
        <v>0</v>
      </c>
      <c r="K87" s="25">
        <v>0</v>
      </c>
      <c r="L87" s="25">
        <v>1</v>
      </c>
      <c r="M87" s="25" t="str">
        <f>IF(ISBLANK(業務便入力!V88),"",業務便入力!V88)</f>
        <v/>
      </c>
      <c r="N87" s="25">
        <v>5</v>
      </c>
      <c r="O87" s="73" t="s">
        <v>354</v>
      </c>
      <c r="P87" s="40" t="str">
        <f>IF(ISBLANK(業務便入力!F88),"",業務便入力!F88)</f>
        <v/>
      </c>
      <c r="Q87" s="25" t="str">
        <f ca="1">IFERROR('計算（業務便）'!Q88,"")</f>
        <v/>
      </c>
      <c r="R87" s="25" t="str">
        <f ca="1">IFERROR(OFFSET('計算（業務便）'!$Q88,0,(COLUMN()-COLUMN('セット情報(業務便）'!$R88))*(COLUMNS('計算（業務便）'!$Q$3:$W$3)-1)/(COLUMNS('セット情報(業務便）'!$R86:$S86)-1)),"")</f>
        <v/>
      </c>
      <c r="S87" s="25" t="str">
        <f ca="1">IFERROR(OFFSET('計算（業務便）'!$Q88,0,(COLUMN()-COLUMN('セット情報(業務便）'!$R88))*(COLUMNS('計算（業務便）'!$Q$3:$W$3)-1)/(COLUMNS('セット情報(業務便）'!$R86:$S86)-1)),"")</f>
        <v/>
      </c>
      <c r="T87" s="25" t="str">
        <f ca="1">IFERROR(OFFSET('計算（業務便）'!$Q88,0,(COLUMN()-COLUMN('セット情報(業務便）'!$R88))*(COLUMNS('計算（業務便）'!$Q$3:$W$3)-1)/(COLUMNS('セット情報(業務便）'!$R86:$S86)-1)),"")</f>
        <v/>
      </c>
      <c r="U87" s="25" t="str">
        <f ca="1">IFERROR(OFFSET('計算（業務便）'!$Q88,0,(COLUMN()-COLUMN('セット情報(業務便）'!$R88))*(COLUMNS('計算（業務便）'!$Q$3:$W$3)-1)/(COLUMNS('セット情報(業務便）'!$R86:$S86)-1)),"")</f>
        <v/>
      </c>
      <c r="V87" s="25" t="str">
        <f ca="1">IFERROR(OFFSET('計算（業務便）'!$Q88,0,(COLUMN()-COLUMN('セット情報(業務便）'!$R88))*(COLUMNS('計算（業務便）'!$Q$3:$W$3)-1)/(COLUMNS('セット情報(業務便）'!$R86:$S86)-1)),"")</f>
        <v/>
      </c>
      <c r="W87" s="25" t="str">
        <f ca="1">IFERROR(OFFSET('計算（業務便）'!$Q88,0,(COLUMN()-COLUMN('セット情報(業務便）'!$R88))*(COLUMNS('計算（業務便）'!$Q$3:$W$3)-1)/(COLUMNS('セット情報(業務便）'!$R86:$S86)-1)),"")</f>
        <v/>
      </c>
      <c r="X87" s="25" t="str">
        <f ca="1">IFERROR(OFFSET('計算（業務便）'!$Q88,0,(COLUMN()-COLUMN('セット情報(業務便）'!$R88))*(COLUMNS('計算（業務便）'!$Q$3:$W$3)-1)/(COLUMNS('セット情報(業務便）'!$R86:$S86)-1)),"")</f>
        <v/>
      </c>
      <c r="Y87" s="25" t="str">
        <f ca="1">IFERROR(OFFSET('計算（業務便）'!$Q88,0,(COLUMN()-COLUMN('セット情報(業務便）'!$R88))*(COLUMNS('計算（業務便）'!$Q$3:$W$3)-1)/(COLUMNS('セット情報(業務便）'!$R86:$S86)-1)),"")</f>
        <v/>
      </c>
      <c r="Z87" s="25" t="str">
        <f ca="1">IFERROR(OFFSET('計算（業務便）'!$Q88,0,(COLUMN()-COLUMN('セット情報(業務便）'!$R88))*(COLUMNS('計算（業務便）'!$Q$3:$W$3)-1)/(COLUMNS('セット情報(業務便）'!$R86:$S86)-1)),"")</f>
        <v/>
      </c>
      <c r="AA87" s="25" t="str">
        <f ca="1">IFERROR(OFFSET('計算（業務便）'!$Q88,0,(COLUMN()-COLUMN('セット情報(業務便）'!$R88))*(COLUMNS('計算（業務便）'!$Q$3:$W$3)-1)/(COLUMNS('セット情報(業務便）'!$R86:$S86)-1)),"")</f>
        <v/>
      </c>
      <c r="AB87" s="25" t="str">
        <f ca="1">IFERROR(OFFSET('計算（業務便）'!$Q88,0,(COLUMN()-COLUMN('セット情報(業務便）'!$R88))*(COLUMNS('計算（業務便）'!$Q$3:$W$3)-1)/(COLUMNS('セット情報(業務便）'!$R86:$S86)-1)),"")</f>
        <v/>
      </c>
      <c r="AC87" s="25" t="str">
        <f ca="1">IFERROR(OFFSET('計算（業務便）'!$Q88,0,(COLUMN()-COLUMN('セット情報(業務便）'!$R88))*(COLUMNS('計算（業務便）'!$Q$3:$W$3)-1)/(COLUMNS('セット情報(業務便）'!$R86:$S86)-1)),"")</f>
        <v/>
      </c>
      <c r="AD87" s="25" t="str">
        <f t="shared" ca="1" si="25"/>
        <v/>
      </c>
      <c r="AE87" s="25" t="str">
        <f t="shared" ca="1" si="13"/>
        <v/>
      </c>
      <c r="AF87" s="25" t="str">
        <f t="shared" ca="1" si="14"/>
        <v/>
      </c>
      <c r="AG87" s="25" t="str">
        <f t="shared" ca="1" si="15"/>
        <v/>
      </c>
      <c r="AH87" s="25" t="str">
        <f t="shared" ca="1" si="16"/>
        <v/>
      </c>
      <c r="AI87" s="25" t="str">
        <f t="shared" ca="1" si="17"/>
        <v/>
      </c>
      <c r="AJ87" s="25" t="str">
        <f t="shared" ca="1" si="18"/>
        <v/>
      </c>
      <c r="AK87" s="25" t="str">
        <f t="shared" ca="1" si="19"/>
        <v/>
      </c>
      <c r="AL87" s="25" t="str">
        <f t="shared" ca="1" si="20"/>
        <v/>
      </c>
      <c r="AM87" s="25" t="str">
        <f t="shared" ca="1" si="21"/>
        <v/>
      </c>
      <c r="AN87" s="25" t="str">
        <f t="shared" ca="1" si="22"/>
        <v/>
      </c>
      <c r="AO87" s="25" t="str">
        <f t="shared" ca="1" si="23"/>
        <v/>
      </c>
    </row>
    <row r="88" spans="1:41" ht="18.75" customHeight="1">
      <c r="A88" s="38">
        <v>86</v>
      </c>
      <c r="B88" s="38" t="str">
        <f>IF(ISBLANK(ID管理番号商品名入力!D88),"",ID管理番号商品名入力!D88)</f>
        <v/>
      </c>
      <c r="C88" s="39" t="str">
        <f>IF(ISBLANK(ID管理番号商品名入力!F88),"",ID管理番号商品名入力!F88)</f>
        <v/>
      </c>
      <c r="D88" s="22" t="str">
        <f>IF(ISBLANK(業務便入力!L89),"",業務便入力!L89)</f>
        <v/>
      </c>
      <c r="E88" s="22" t="str">
        <f>IFERROR(VLOOKUP($D88,配送グループ設定!$A$18:$G$27,6,FALSE),"")</f>
        <v/>
      </c>
      <c r="F88" s="22" t="str">
        <f>IF(ISBLANK(業務便入力!U89),"",業務便入力!U89)</f>
        <v/>
      </c>
      <c r="G88" s="23" t="str">
        <f>IFERROR("※"&amp;VLOOKUP($D88,配送グループ設定!$A$18:$G$27,4,FALSE),"")</f>
        <v/>
      </c>
      <c r="H88" s="24" t="str">
        <f t="shared" si="24"/>
        <v/>
      </c>
      <c r="I88" s="25">
        <v>1</v>
      </c>
      <c r="J88" s="25">
        <v>0</v>
      </c>
      <c r="K88" s="25">
        <v>0</v>
      </c>
      <c r="L88" s="25">
        <v>1</v>
      </c>
      <c r="M88" s="25" t="str">
        <f>IF(ISBLANK(業務便入力!V89),"",業務便入力!V89)</f>
        <v/>
      </c>
      <c r="N88" s="25">
        <v>5</v>
      </c>
      <c r="O88" s="73" t="s">
        <v>354</v>
      </c>
      <c r="P88" s="40" t="str">
        <f>IF(ISBLANK(業務便入力!F89),"",業務便入力!F89)</f>
        <v/>
      </c>
      <c r="Q88" s="25" t="str">
        <f ca="1">IFERROR('計算（業務便）'!Q89,"")</f>
        <v/>
      </c>
      <c r="R88" s="25" t="str">
        <f ca="1">IFERROR(OFFSET('計算（業務便）'!$Q89,0,(COLUMN()-COLUMN('セット情報(業務便）'!$R89))*(COLUMNS('計算（業務便）'!$Q$3:$W$3)-1)/(COLUMNS('セット情報(業務便）'!$R87:$S87)-1)),"")</f>
        <v/>
      </c>
      <c r="S88" s="25" t="str">
        <f ca="1">IFERROR(OFFSET('計算（業務便）'!$Q89,0,(COLUMN()-COLUMN('セット情報(業務便）'!$R89))*(COLUMNS('計算（業務便）'!$Q$3:$W$3)-1)/(COLUMNS('セット情報(業務便）'!$R87:$S87)-1)),"")</f>
        <v/>
      </c>
      <c r="T88" s="25" t="str">
        <f ca="1">IFERROR(OFFSET('計算（業務便）'!$Q89,0,(COLUMN()-COLUMN('セット情報(業務便）'!$R89))*(COLUMNS('計算（業務便）'!$Q$3:$W$3)-1)/(COLUMNS('セット情報(業務便）'!$R87:$S87)-1)),"")</f>
        <v/>
      </c>
      <c r="U88" s="25" t="str">
        <f ca="1">IFERROR(OFFSET('計算（業務便）'!$Q89,0,(COLUMN()-COLUMN('セット情報(業務便）'!$R89))*(COLUMNS('計算（業務便）'!$Q$3:$W$3)-1)/(COLUMNS('セット情報(業務便）'!$R87:$S87)-1)),"")</f>
        <v/>
      </c>
      <c r="V88" s="25" t="str">
        <f ca="1">IFERROR(OFFSET('計算（業務便）'!$Q89,0,(COLUMN()-COLUMN('セット情報(業務便）'!$R89))*(COLUMNS('計算（業務便）'!$Q$3:$W$3)-1)/(COLUMNS('セット情報(業務便）'!$R87:$S87)-1)),"")</f>
        <v/>
      </c>
      <c r="W88" s="25" t="str">
        <f ca="1">IFERROR(OFFSET('計算（業務便）'!$Q89,0,(COLUMN()-COLUMN('セット情報(業務便）'!$R89))*(COLUMNS('計算（業務便）'!$Q$3:$W$3)-1)/(COLUMNS('セット情報(業務便）'!$R87:$S87)-1)),"")</f>
        <v/>
      </c>
      <c r="X88" s="25" t="str">
        <f ca="1">IFERROR(OFFSET('計算（業務便）'!$Q89,0,(COLUMN()-COLUMN('セット情報(業務便）'!$R89))*(COLUMNS('計算（業務便）'!$Q$3:$W$3)-1)/(COLUMNS('セット情報(業務便）'!$R87:$S87)-1)),"")</f>
        <v/>
      </c>
      <c r="Y88" s="25" t="str">
        <f ca="1">IFERROR(OFFSET('計算（業務便）'!$Q89,0,(COLUMN()-COLUMN('セット情報(業務便）'!$R89))*(COLUMNS('計算（業務便）'!$Q$3:$W$3)-1)/(COLUMNS('セット情報(業務便）'!$R87:$S87)-1)),"")</f>
        <v/>
      </c>
      <c r="Z88" s="25" t="str">
        <f ca="1">IFERROR(OFFSET('計算（業務便）'!$Q89,0,(COLUMN()-COLUMN('セット情報(業務便）'!$R89))*(COLUMNS('計算（業務便）'!$Q$3:$W$3)-1)/(COLUMNS('セット情報(業務便）'!$R87:$S87)-1)),"")</f>
        <v/>
      </c>
      <c r="AA88" s="25" t="str">
        <f ca="1">IFERROR(OFFSET('計算（業務便）'!$Q89,0,(COLUMN()-COLUMN('セット情報(業務便）'!$R89))*(COLUMNS('計算（業務便）'!$Q$3:$W$3)-1)/(COLUMNS('セット情報(業務便）'!$R87:$S87)-1)),"")</f>
        <v/>
      </c>
      <c r="AB88" s="25" t="str">
        <f ca="1">IFERROR(OFFSET('計算（業務便）'!$Q89,0,(COLUMN()-COLUMN('セット情報(業務便）'!$R89))*(COLUMNS('計算（業務便）'!$Q$3:$W$3)-1)/(COLUMNS('セット情報(業務便）'!$R87:$S87)-1)),"")</f>
        <v/>
      </c>
      <c r="AC88" s="25" t="str">
        <f ca="1">IFERROR(OFFSET('計算（業務便）'!$Q89,0,(COLUMN()-COLUMN('セット情報(業務便）'!$R89))*(COLUMNS('計算（業務便）'!$Q$3:$W$3)-1)/(COLUMNS('セット情報(業務便）'!$R87:$S87)-1)),"")</f>
        <v/>
      </c>
      <c r="AD88" s="25" t="str">
        <f t="shared" ca="1" si="25"/>
        <v/>
      </c>
      <c r="AE88" s="25" t="str">
        <f t="shared" ca="1" si="13"/>
        <v/>
      </c>
      <c r="AF88" s="25" t="str">
        <f t="shared" ca="1" si="14"/>
        <v/>
      </c>
      <c r="AG88" s="25" t="str">
        <f t="shared" ca="1" si="15"/>
        <v/>
      </c>
      <c r="AH88" s="25" t="str">
        <f t="shared" ca="1" si="16"/>
        <v/>
      </c>
      <c r="AI88" s="25" t="str">
        <f t="shared" ca="1" si="17"/>
        <v/>
      </c>
      <c r="AJ88" s="25" t="str">
        <f t="shared" ca="1" si="18"/>
        <v/>
      </c>
      <c r="AK88" s="25" t="str">
        <f t="shared" ca="1" si="19"/>
        <v/>
      </c>
      <c r="AL88" s="25" t="str">
        <f t="shared" ca="1" si="20"/>
        <v/>
      </c>
      <c r="AM88" s="25" t="str">
        <f t="shared" ca="1" si="21"/>
        <v/>
      </c>
      <c r="AN88" s="25" t="str">
        <f t="shared" ca="1" si="22"/>
        <v/>
      </c>
      <c r="AO88" s="25" t="str">
        <f t="shared" ca="1" si="23"/>
        <v/>
      </c>
    </row>
    <row r="89" spans="1:41" ht="18.75" customHeight="1">
      <c r="A89" s="38">
        <v>87</v>
      </c>
      <c r="B89" s="38" t="str">
        <f>IF(ISBLANK(ID管理番号商品名入力!D89),"",ID管理番号商品名入力!D89)</f>
        <v/>
      </c>
      <c r="C89" s="39" t="str">
        <f>IF(ISBLANK(ID管理番号商品名入力!F89),"",ID管理番号商品名入力!F89)</f>
        <v/>
      </c>
      <c r="D89" s="22" t="str">
        <f>IF(ISBLANK(業務便入力!L90),"",業務便入力!L90)</f>
        <v/>
      </c>
      <c r="E89" s="22" t="str">
        <f>IFERROR(VLOOKUP($D89,配送グループ設定!$A$18:$G$27,6,FALSE),"")</f>
        <v/>
      </c>
      <c r="F89" s="22" t="str">
        <f>IF(ISBLANK(業務便入力!U90),"",業務便入力!U90)</f>
        <v/>
      </c>
      <c r="G89" s="23" t="str">
        <f>IFERROR("※"&amp;VLOOKUP($D89,配送グループ設定!$A$18:$G$27,4,FALSE),"")</f>
        <v/>
      </c>
      <c r="H89" s="24" t="str">
        <f t="shared" si="24"/>
        <v/>
      </c>
      <c r="I89" s="25">
        <v>1</v>
      </c>
      <c r="J89" s="25">
        <v>0</v>
      </c>
      <c r="K89" s="25">
        <v>0</v>
      </c>
      <c r="L89" s="25">
        <v>1</v>
      </c>
      <c r="M89" s="25" t="str">
        <f>IF(ISBLANK(業務便入力!V90),"",業務便入力!V90)</f>
        <v/>
      </c>
      <c r="N89" s="25">
        <v>5</v>
      </c>
      <c r="O89" s="73" t="s">
        <v>354</v>
      </c>
      <c r="P89" s="40" t="str">
        <f>IF(ISBLANK(業務便入力!F90),"",業務便入力!F90)</f>
        <v/>
      </c>
      <c r="Q89" s="25" t="str">
        <f ca="1">IFERROR('計算（業務便）'!Q90,"")</f>
        <v/>
      </c>
      <c r="R89" s="25" t="str">
        <f ca="1">IFERROR(OFFSET('計算（業務便）'!$Q90,0,(COLUMN()-COLUMN('セット情報(業務便）'!$R90))*(COLUMNS('計算（業務便）'!$Q$3:$W$3)-1)/(COLUMNS('セット情報(業務便）'!$R88:$S88)-1)),"")</f>
        <v/>
      </c>
      <c r="S89" s="25" t="str">
        <f ca="1">IFERROR(OFFSET('計算（業務便）'!$Q90,0,(COLUMN()-COLUMN('セット情報(業務便）'!$R90))*(COLUMNS('計算（業務便）'!$Q$3:$W$3)-1)/(COLUMNS('セット情報(業務便）'!$R88:$S88)-1)),"")</f>
        <v/>
      </c>
      <c r="T89" s="25" t="str">
        <f ca="1">IFERROR(OFFSET('計算（業務便）'!$Q90,0,(COLUMN()-COLUMN('セット情報(業務便）'!$R90))*(COLUMNS('計算（業務便）'!$Q$3:$W$3)-1)/(COLUMNS('セット情報(業務便）'!$R88:$S88)-1)),"")</f>
        <v/>
      </c>
      <c r="U89" s="25" t="str">
        <f ca="1">IFERROR(OFFSET('計算（業務便）'!$Q90,0,(COLUMN()-COLUMN('セット情報(業務便）'!$R90))*(COLUMNS('計算（業務便）'!$Q$3:$W$3)-1)/(COLUMNS('セット情報(業務便）'!$R88:$S88)-1)),"")</f>
        <v/>
      </c>
      <c r="V89" s="25" t="str">
        <f ca="1">IFERROR(OFFSET('計算（業務便）'!$Q90,0,(COLUMN()-COLUMN('セット情報(業務便）'!$R90))*(COLUMNS('計算（業務便）'!$Q$3:$W$3)-1)/(COLUMNS('セット情報(業務便）'!$R88:$S88)-1)),"")</f>
        <v/>
      </c>
      <c r="W89" s="25" t="str">
        <f ca="1">IFERROR(OFFSET('計算（業務便）'!$Q90,0,(COLUMN()-COLUMN('セット情報(業務便）'!$R90))*(COLUMNS('計算（業務便）'!$Q$3:$W$3)-1)/(COLUMNS('セット情報(業務便）'!$R88:$S88)-1)),"")</f>
        <v/>
      </c>
      <c r="X89" s="25" t="str">
        <f ca="1">IFERROR(OFFSET('計算（業務便）'!$Q90,0,(COLUMN()-COLUMN('セット情報(業務便）'!$R90))*(COLUMNS('計算（業務便）'!$Q$3:$W$3)-1)/(COLUMNS('セット情報(業務便）'!$R88:$S88)-1)),"")</f>
        <v/>
      </c>
      <c r="Y89" s="25" t="str">
        <f ca="1">IFERROR(OFFSET('計算（業務便）'!$Q90,0,(COLUMN()-COLUMN('セット情報(業務便）'!$R90))*(COLUMNS('計算（業務便）'!$Q$3:$W$3)-1)/(COLUMNS('セット情報(業務便）'!$R88:$S88)-1)),"")</f>
        <v/>
      </c>
      <c r="Z89" s="25" t="str">
        <f ca="1">IFERROR(OFFSET('計算（業務便）'!$Q90,0,(COLUMN()-COLUMN('セット情報(業務便）'!$R90))*(COLUMNS('計算（業務便）'!$Q$3:$W$3)-1)/(COLUMNS('セット情報(業務便）'!$R88:$S88)-1)),"")</f>
        <v/>
      </c>
      <c r="AA89" s="25" t="str">
        <f ca="1">IFERROR(OFFSET('計算（業務便）'!$Q90,0,(COLUMN()-COLUMN('セット情報(業務便）'!$R90))*(COLUMNS('計算（業務便）'!$Q$3:$W$3)-1)/(COLUMNS('セット情報(業務便）'!$R88:$S88)-1)),"")</f>
        <v/>
      </c>
      <c r="AB89" s="25" t="str">
        <f ca="1">IFERROR(OFFSET('計算（業務便）'!$Q90,0,(COLUMN()-COLUMN('セット情報(業務便）'!$R90))*(COLUMNS('計算（業務便）'!$Q$3:$W$3)-1)/(COLUMNS('セット情報(業務便）'!$R88:$S88)-1)),"")</f>
        <v/>
      </c>
      <c r="AC89" s="25" t="str">
        <f ca="1">IFERROR(OFFSET('計算（業務便）'!$Q90,0,(COLUMN()-COLUMN('セット情報(業務便）'!$R90))*(COLUMNS('計算（業務便）'!$Q$3:$W$3)-1)/(COLUMNS('セット情報(業務便）'!$R88:$S88)-1)),"")</f>
        <v/>
      </c>
      <c r="AD89" s="25" t="str">
        <f t="shared" ca="1" si="25"/>
        <v/>
      </c>
      <c r="AE89" s="25" t="str">
        <f t="shared" ca="1" si="13"/>
        <v/>
      </c>
      <c r="AF89" s="25" t="str">
        <f t="shared" ca="1" si="14"/>
        <v/>
      </c>
      <c r="AG89" s="25" t="str">
        <f t="shared" ca="1" si="15"/>
        <v/>
      </c>
      <c r="AH89" s="25" t="str">
        <f t="shared" ca="1" si="16"/>
        <v/>
      </c>
      <c r="AI89" s="25" t="str">
        <f t="shared" ca="1" si="17"/>
        <v/>
      </c>
      <c r="AJ89" s="25" t="str">
        <f t="shared" ca="1" si="18"/>
        <v/>
      </c>
      <c r="AK89" s="25" t="str">
        <f t="shared" ca="1" si="19"/>
        <v/>
      </c>
      <c r="AL89" s="25" t="str">
        <f t="shared" ca="1" si="20"/>
        <v/>
      </c>
      <c r="AM89" s="25" t="str">
        <f t="shared" ca="1" si="21"/>
        <v/>
      </c>
      <c r="AN89" s="25" t="str">
        <f t="shared" ca="1" si="22"/>
        <v/>
      </c>
      <c r="AO89" s="25" t="str">
        <f t="shared" ca="1" si="23"/>
        <v/>
      </c>
    </row>
    <row r="90" spans="1:41" ht="18.75" customHeight="1">
      <c r="A90" s="38">
        <v>88</v>
      </c>
      <c r="B90" s="38" t="str">
        <f>IF(ISBLANK(ID管理番号商品名入力!D90),"",ID管理番号商品名入力!D90)</f>
        <v/>
      </c>
      <c r="C90" s="39" t="str">
        <f>IF(ISBLANK(ID管理番号商品名入力!F90),"",ID管理番号商品名入力!F90)</f>
        <v/>
      </c>
      <c r="D90" s="22" t="str">
        <f>IF(ISBLANK(業務便入力!L91),"",業務便入力!L91)</f>
        <v/>
      </c>
      <c r="E90" s="22" t="str">
        <f>IFERROR(VLOOKUP($D90,配送グループ設定!$A$18:$G$27,6,FALSE),"")</f>
        <v/>
      </c>
      <c r="F90" s="22" t="str">
        <f>IF(ISBLANK(業務便入力!U91),"",業務便入力!U91)</f>
        <v/>
      </c>
      <c r="G90" s="23" t="str">
        <f>IFERROR("※"&amp;VLOOKUP($D90,配送グループ設定!$A$18:$G$27,4,FALSE),"")</f>
        <v/>
      </c>
      <c r="H90" s="24" t="str">
        <f t="shared" si="24"/>
        <v/>
      </c>
      <c r="I90" s="25">
        <v>1</v>
      </c>
      <c r="J90" s="25">
        <v>0</v>
      </c>
      <c r="K90" s="25">
        <v>0</v>
      </c>
      <c r="L90" s="25">
        <v>1</v>
      </c>
      <c r="M90" s="25" t="str">
        <f>IF(ISBLANK(業務便入力!V91),"",業務便入力!V91)</f>
        <v/>
      </c>
      <c r="N90" s="25">
        <v>5</v>
      </c>
      <c r="O90" s="73" t="s">
        <v>354</v>
      </c>
      <c r="P90" s="40" t="str">
        <f>IF(ISBLANK(業務便入力!F91),"",業務便入力!F91)</f>
        <v/>
      </c>
      <c r="Q90" s="25" t="str">
        <f ca="1">IFERROR('計算（業務便）'!Q91,"")</f>
        <v/>
      </c>
      <c r="R90" s="25" t="str">
        <f ca="1">IFERROR(OFFSET('計算（業務便）'!$Q91,0,(COLUMN()-COLUMN('セット情報(業務便）'!$R91))*(COLUMNS('計算（業務便）'!$Q$3:$W$3)-1)/(COLUMNS('セット情報(業務便）'!$R89:$S89)-1)),"")</f>
        <v/>
      </c>
      <c r="S90" s="25" t="str">
        <f ca="1">IFERROR(OFFSET('計算（業務便）'!$Q91,0,(COLUMN()-COLUMN('セット情報(業務便）'!$R91))*(COLUMNS('計算（業務便）'!$Q$3:$W$3)-1)/(COLUMNS('セット情報(業務便）'!$R89:$S89)-1)),"")</f>
        <v/>
      </c>
      <c r="T90" s="25" t="str">
        <f ca="1">IFERROR(OFFSET('計算（業務便）'!$Q91,0,(COLUMN()-COLUMN('セット情報(業務便）'!$R91))*(COLUMNS('計算（業務便）'!$Q$3:$W$3)-1)/(COLUMNS('セット情報(業務便）'!$R89:$S89)-1)),"")</f>
        <v/>
      </c>
      <c r="U90" s="25" t="str">
        <f ca="1">IFERROR(OFFSET('計算（業務便）'!$Q91,0,(COLUMN()-COLUMN('セット情報(業務便）'!$R91))*(COLUMNS('計算（業務便）'!$Q$3:$W$3)-1)/(COLUMNS('セット情報(業務便）'!$R89:$S89)-1)),"")</f>
        <v/>
      </c>
      <c r="V90" s="25" t="str">
        <f ca="1">IFERROR(OFFSET('計算（業務便）'!$Q91,0,(COLUMN()-COLUMN('セット情報(業務便）'!$R91))*(COLUMNS('計算（業務便）'!$Q$3:$W$3)-1)/(COLUMNS('セット情報(業務便）'!$R89:$S89)-1)),"")</f>
        <v/>
      </c>
      <c r="W90" s="25" t="str">
        <f ca="1">IFERROR(OFFSET('計算（業務便）'!$Q91,0,(COLUMN()-COLUMN('セット情報(業務便）'!$R91))*(COLUMNS('計算（業務便）'!$Q$3:$W$3)-1)/(COLUMNS('セット情報(業務便）'!$R89:$S89)-1)),"")</f>
        <v/>
      </c>
      <c r="X90" s="25" t="str">
        <f ca="1">IFERROR(OFFSET('計算（業務便）'!$Q91,0,(COLUMN()-COLUMN('セット情報(業務便）'!$R91))*(COLUMNS('計算（業務便）'!$Q$3:$W$3)-1)/(COLUMNS('セット情報(業務便）'!$R89:$S89)-1)),"")</f>
        <v/>
      </c>
      <c r="Y90" s="25" t="str">
        <f ca="1">IFERROR(OFFSET('計算（業務便）'!$Q91,0,(COLUMN()-COLUMN('セット情報(業務便）'!$R91))*(COLUMNS('計算（業務便）'!$Q$3:$W$3)-1)/(COLUMNS('セット情報(業務便）'!$R89:$S89)-1)),"")</f>
        <v/>
      </c>
      <c r="Z90" s="25" t="str">
        <f ca="1">IFERROR(OFFSET('計算（業務便）'!$Q91,0,(COLUMN()-COLUMN('セット情報(業務便）'!$R91))*(COLUMNS('計算（業務便）'!$Q$3:$W$3)-1)/(COLUMNS('セット情報(業務便）'!$R89:$S89)-1)),"")</f>
        <v/>
      </c>
      <c r="AA90" s="25" t="str">
        <f ca="1">IFERROR(OFFSET('計算（業務便）'!$Q91,0,(COLUMN()-COLUMN('セット情報(業務便）'!$R91))*(COLUMNS('計算（業務便）'!$Q$3:$W$3)-1)/(COLUMNS('セット情報(業務便）'!$R89:$S89)-1)),"")</f>
        <v/>
      </c>
      <c r="AB90" s="25" t="str">
        <f ca="1">IFERROR(OFFSET('計算（業務便）'!$Q91,0,(COLUMN()-COLUMN('セット情報(業務便）'!$R91))*(COLUMNS('計算（業務便）'!$Q$3:$W$3)-1)/(COLUMNS('セット情報(業務便）'!$R89:$S89)-1)),"")</f>
        <v/>
      </c>
      <c r="AC90" s="25" t="str">
        <f ca="1">IFERROR(OFFSET('計算（業務便）'!$Q91,0,(COLUMN()-COLUMN('セット情報(業務便）'!$R91))*(COLUMNS('計算（業務便）'!$Q$3:$W$3)-1)/(COLUMNS('セット情報(業務便）'!$R89:$S89)-1)),"")</f>
        <v/>
      </c>
      <c r="AD90" s="25" t="str">
        <f t="shared" ca="1" si="25"/>
        <v/>
      </c>
      <c r="AE90" s="25" t="str">
        <f t="shared" ca="1" si="13"/>
        <v/>
      </c>
      <c r="AF90" s="25" t="str">
        <f t="shared" ca="1" si="14"/>
        <v/>
      </c>
      <c r="AG90" s="25" t="str">
        <f t="shared" ca="1" si="15"/>
        <v/>
      </c>
      <c r="AH90" s="25" t="str">
        <f t="shared" ca="1" si="16"/>
        <v/>
      </c>
      <c r="AI90" s="25" t="str">
        <f t="shared" ca="1" si="17"/>
        <v/>
      </c>
      <c r="AJ90" s="25" t="str">
        <f t="shared" ca="1" si="18"/>
        <v/>
      </c>
      <c r="AK90" s="25" t="str">
        <f t="shared" ca="1" si="19"/>
        <v/>
      </c>
      <c r="AL90" s="25" t="str">
        <f t="shared" ca="1" si="20"/>
        <v/>
      </c>
      <c r="AM90" s="25" t="str">
        <f t="shared" ca="1" si="21"/>
        <v/>
      </c>
      <c r="AN90" s="25" t="str">
        <f t="shared" ca="1" si="22"/>
        <v/>
      </c>
      <c r="AO90" s="25" t="str">
        <f t="shared" ca="1" si="23"/>
        <v/>
      </c>
    </row>
    <row r="91" spans="1:41" ht="18.75" customHeight="1">
      <c r="A91" s="38">
        <v>89</v>
      </c>
      <c r="B91" s="38" t="str">
        <f>IF(ISBLANK(ID管理番号商品名入力!D91),"",ID管理番号商品名入力!D91)</f>
        <v/>
      </c>
      <c r="C91" s="39" t="str">
        <f>IF(ISBLANK(ID管理番号商品名入力!F91),"",ID管理番号商品名入力!F91)</f>
        <v/>
      </c>
      <c r="D91" s="22" t="str">
        <f>IF(ISBLANK(業務便入力!L92),"",業務便入力!L92)</f>
        <v/>
      </c>
      <c r="E91" s="22" t="str">
        <f>IFERROR(VLOOKUP($D91,配送グループ設定!$A$18:$G$27,6,FALSE),"")</f>
        <v/>
      </c>
      <c r="F91" s="22" t="str">
        <f>IF(ISBLANK(業務便入力!U92),"",業務便入力!U92)</f>
        <v/>
      </c>
      <c r="G91" s="23" t="str">
        <f>IFERROR("※"&amp;VLOOKUP($D91,配送グループ設定!$A$18:$G$27,4,FALSE),"")</f>
        <v/>
      </c>
      <c r="H91" s="24" t="str">
        <f t="shared" si="24"/>
        <v/>
      </c>
      <c r="I91" s="25">
        <v>1</v>
      </c>
      <c r="J91" s="25">
        <v>0</v>
      </c>
      <c r="K91" s="25">
        <v>0</v>
      </c>
      <c r="L91" s="25">
        <v>1</v>
      </c>
      <c r="M91" s="25" t="str">
        <f>IF(ISBLANK(業務便入力!V92),"",業務便入力!V92)</f>
        <v/>
      </c>
      <c r="N91" s="25">
        <v>5</v>
      </c>
      <c r="O91" s="73" t="s">
        <v>354</v>
      </c>
      <c r="P91" s="40" t="str">
        <f>IF(ISBLANK(業務便入力!F92),"",業務便入力!F92)</f>
        <v/>
      </c>
      <c r="Q91" s="25" t="str">
        <f ca="1">IFERROR('計算（業務便）'!Q92,"")</f>
        <v/>
      </c>
      <c r="R91" s="25" t="str">
        <f ca="1">IFERROR(OFFSET('計算（業務便）'!$Q92,0,(COLUMN()-COLUMN('セット情報(業務便）'!$R92))*(COLUMNS('計算（業務便）'!$Q$3:$W$3)-1)/(COLUMNS('セット情報(業務便）'!$R90:$S90)-1)),"")</f>
        <v/>
      </c>
      <c r="S91" s="25" t="str">
        <f ca="1">IFERROR(OFFSET('計算（業務便）'!$Q92,0,(COLUMN()-COLUMN('セット情報(業務便）'!$R92))*(COLUMNS('計算（業務便）'!$Q$3:$W$3)-1)/(COLUMNS('セット情報(業務便）'!$R90:$S90)-1)),"")</f>
        <v/>
      </c>
      <c r="T91" s="25" t="str">
        <f ca="1">IFERROR(OFFSET('計算（業務便）'!$Q92,0,(COLUMN()-COLUMN('セット情報(業務便）'!$R92))*(COLUMNS('計算（業務便）'!$Q$3:$W$3)-1)/(COLUMNS('セット情報(業務便）'!$R90:$S90)-1)),"")</f>
        <v/>
      </c>
      <c r="U91" s="25" t="str">
        <f ca="1">IFERROR(OFFSET('計算（業務便）'!$Q92,0,(COLUMN()-COLUMN('セット情報(業務便）'!$R92))*(COLUMNS('計算（業務便）'!$Q$3:$W$3)-1)/(COLUMNS('セット情報(業務便）'!$R90:$S90)-1)),"")</f>
        <v/>
      </c>
      <c r="V91" s="25" t="str">
        <f ca="1">IFERROR(OFFSET('計算（業務便）'!$Q92,0,(COLUMN()-COLUMN('セット情報(業務便）'!$R92))*(COLUMNS('計算（業務便）'!$Q$3:$W$3)-1)/(COLUMNS('セット情報(業務便）'!$R90:$S90)-1)),"")</f>
        <v/>
      </c>
      <c r="W91" s="25" t="str">
        <f ca="1">IFERROR(OFFSET('計算（業務便）'!$Q92,0,(COLUMN()-COLUMN('セット情報(業務便）'!$R92))*(COLUMNS('計算（業務便）'!$Q$3:$W$3)-1)/(COLUMNS('セット情報(業務便）'!$R90:$S90)-1)),"")</f>
        <v/>
      </c>
      <c r="X91" s="25" t="str">
        <f ca="1">IFERROR(OFFSET('計算（業務便）'!$Q92,0,(COLUMN()-COLUMN('セット情報(業務便）'!$R92))*(COLUMNS('計算（業務便）'!$Q$3:$W$3)-1)/(COLUMNS('セット情報(業務便）'!$R90:$S90)-1)),"")</f>
        <v/>
      </c>
      <c r="Y91" s="25" t="str">
        <f ca="1">IFERROR(OFFSET('計算（業務便）'!$Q92,0,(COLUMN()-COLUMN('セット情報(業務便）'!$R92))*(COLUMNS('計算（業務便）'!$Q$3:$W$3)-1)/(COLUMNS('セット情報(業務便）'!$R90:$S90)-1)),"")</f>
        <v/>
      </c>
      <c r="Z91" s="25" t="str">
        <f ca="1">IFERROR(OFFSET('計算（業務便）'!$Q92,0,(COLUMN()-COLUMN('セット情報(業務便）'!$R92))*(COLUMNS('計算（業務便）'!$Q$3:$W$3)-1)/(COLUMNS('セット情報(業務便）'!$R90:$S90)-1)),"")</f>
        <v/>
      </c>
      <c r="AA91" s="25" t="str">
        <f ca="1">IFERROR(OFFSET('計算（業務便）'!$Q92,0,(COLUMN()-COLUMN('セット情報(業務便）'!$R92))*(COLUMNS('計算（業務便）'!$Q$3:$W$3)-1)/(COLUMNS('セット情報(業務便）'!$R90:$S90)-1)),"")</f>
        <v/>
      </c>
      <c r="AB91" s="25" t="str">
        <f ca="1">IFERROR(OFFSET('計算（業務便）'!$Q92,0,(COLUMN()-COLUMN('セット情報(業務便）'!$R92))*(COLUMNS('計算（業務便）'!$Q$3:$W$3)-1)/(COLUMNS('セット情報(業務便）'!$R90:$S90)-1)),"")</f>
        <v/>
      </c>
      <c r="AC91" s="25" t="str">
        <f ca="1">IFERROR(OFFSET('計算（業務便）'!$Q92,0,(COLUMN()-COLUMN('セット情報(業務便）'!$R92))*(COLUMNS('計算（業務便）'!$Q$3:$W$3)-1)/(COLUMNS('セット情報(業務便）'!$R90:$S90)-1)),"")</f>
        <v/>
      </c>
      <c r="AD91" s="25" t="str">
        <f t="shared" ca="1" si="25"/>
        <v/>
      </c>
      <c r="AE91" s="25" t="str">
        <f t="shared" ca="1" si="13"/>
        <v/>
      </c>
      <c r="AF91" s="25" t="str">
        <f t="shared" ca="1" si="14"/>
        <v/>
      </c>
      <c r="AG91" s="25" t="str">
        <f t="shared" ca="1" si="15"/>
        <v/>
      </c>
      <c r="AH91" s="25" t="str">
        <f t="shared" ca="1" si="16"/>
        <v/>
      </c>
      <c r="AI91" s="25" t="str">
        <f t="shared" ca="1" si="17"/>
        <v/>
      </c>
      <c r="AJ91" s="25" t="str">
        <f t="shared" ca="1" si="18"/>
        <v/>
      </c>
      <c r="AK91" s="25" t="str">
        <f t="shared" ca="1" si="19"/>
        <v/>
      </c>
      <c r="AL91" s="25" t="str">
        <f t="shared" ca="1" si="20"/>
        <v/>
      </c>
      <c r="AM91" s="25" t="str">
        <f t="shared" ca="1" si="21"/>
        <v/>
      </c>
      <c r="AN91" s="25" t="str">
        <f t="shared" ca="1" si="22"/>
        <v/>
      </c>
      <c r="AO91" s="25" t="str">
        <f t="shared" ca="1" si="23"/>
        <v/>
      </c>
    </row>
    <row r="92" spans="1:41" ht="18.75" customHeight="1">
      <c r="A92" s="38">
        <v>90</v>
      </c>
      <c r="B92" s="38" t="str">
        <f>IF(ISBLANK(ID管理番号商品名入力!D92),"",ID管理番号商品名入力!D92)</f>
        <v/>
      </c>
      <c r="C92" s="39" t="str">
        <f>IF(ISBLANK(ID管理番号商品名入力!F92),"",ID管理番号商品名入力!F92)</f>
        <v/>
      </c>
      <c r="D92" s="22" t="str">
        <f>IF(ISBLANK(業務便入力!L93),"",業務便入力!L93)</f>
        <v/>
      </c>
      <c r="E92" s="22" t="str">
        <f>IFERROR(VLOOKUP($D92,配送グループ設定!$A$18:$G$27,6,FALSE),"")</f>
        <v/>
      </c>
      <c r="F92" s="22" t="str">
        <f>IF(ISBLANK(業務便入力!U93),"",業務便入力!U93)</f>
        <v/>
      </c>
      <c r="G92" s="23" t="str">
        <f>IFERROR("※"&amp;VLOOKUP($D92,配送グループ設定!$A$18:$G$27,4,FALSE),"")</f>
        <v/>
      </c>
      <c r="H92" s="24" t="str">
        <f t="shared" si="24"/>
        <v/>
      </c>
      <c r="I92" s="25">
        <v>1</v>
      </c>
      <c r="J92" s="25">
        <v>0</v>
      </c>
      <c r="K92" s="25">
        <v>0</v>
      </c>
      <c r="L92" s="25">
        <v>1</v>
      </c>
      <c r="M92" s="25" t="str">
        <f>IF(ISBLANK(業務便入力!V93),"",業務便入力!V93)</f>
        <v/>
      </c>
      <c r="N92" s="25">
        <v>5</v>
      </c>
      <c r="O92" s="73" t="s">
        <v>354</v>
      </c>
      <c r="P92" s="40" t="str">
        <f>IF(ISBLANK(業務便入力!F93),"",業務便入力!F93)</f>
        <v/>
      </c>
      <c r="Q92" s="25" t="str">
        <f ca="1">IFERROR('計算（業務便）'!Q93,"")</f>
        <v/>
      </c>
      <c r="R92" s="25" t="str">
        <f ca="1">IFERROR(OFFSET('計算（業務便）'!$Q93,0,(COLUMN()-COLUMN('セット情報(業務便）'!$R93))*(COLUMNS('計算（業務便）'!$Q$3:$W$3)-1)/(COLUMNS('セット情報(業務便）'!$R91:$S91)-1)),"")</f>
        <v/>
      </c>
      <c r="S92" s="25" t="str">
        <f ca="1">IFERROR(OFFSET('計算（業務便）'!$Q93,0,(COLUMN()-COLUMN('セット情報(業務便）'!$R93))*(COLUMNS('計算（業務便）'!$Q$3:$W$3)-1)/(COLUMNS('セット情報(業務便）'!$R91:$S91)-1)),"")</f>
        <v/>
      </c>
      <c r="T92" s="25" t="str">
        <f ca="1">IFERROR(OFFSET('計算（業務便）'!$Q93,0,(COLUMN()-COLUMN('セット情報(業務便）'!$R93))*(COLUMNS('計算（業務便）'!$Q$3:$W$3)-1)/(COLUMNS('セット情報(業務便）'!$R91:$S91)-1)),"")</f>
        <v/>
      </c>
      <c r="U92" s="25" t="str">
        <f ca="1">IFERROR(OFFSET('計算（業務便）'!$Q93,0,(COLUMN()-COLUMN('セット情報(業務便）'!$R93))*(COLUMNS('計算（業務便）'!$Q$3:$W$3)-1)/(COLUMNS('セット情報(業務便）'!$R91:$S91)-1)),"")</f>
        <v/>
      </c>
      <c r="V92" s="25" t="str">
        <f ca="1">IFERROR(OFFSET('計算（業務便）'!$Q93,0,(COLUMN()-COLUMN('セット情報(業務便）'!$R93))*(COLUMNS('計算（業務便）'!$Q$3:$W$3)-1)/(COLUMNS('セット情報(業務便）'!$R91:$S91)-1)),"")</f>
        <v/>
      </c>
      <c r="W92" s="25" t="str">
        <f ca="1">IFERROR(OFFSET('計算（業務便）'!$Q93,0,(COLUMN()-COLUMN('セット情報(業務便）'!$R93))*(COLUMNS('計算（業務便）'!$Q$3:$W$3)-1)/(COLUMNS('セット情報(業務便）'!$R91:$S91)-1)),"")</f>
        <v/>
      </c>
      <c r="X92" s="25" t="str">
        <f ca="1">IFERROR(OFFSET('計算（業務便）'!$Q93,0,(COLUMN()-COLUMN('セット情報(業務便）'!$R93))*(COLUMNS('計算（業務便）'!$Q$3:$W$3)-1)/(COLUMNS('セット情報(業務便）'!$R91:$S91)-1)),"")</f>
        <v/>
      </c>
      <c r="Y92" s="25" t="str">
        <f ca="1">IFERROR(OFFSET('計算（業務便）'!$Q93,0,(COLUMN()-COLUMN('セット情報(業務便）'!$R93))*(COLUMNS('計算（業務便）'!$Q$3:$W$3)-1)/(COLUMNS('セット情報(業務便）'!$R91:$S91)-1)),"")</f>
        <v/>
      </c>
      <c r="Z92" s="25" t="str">
        <f ca="1">IFERROR(OFFSET('計算（業務便）'!$Q93,0,(COLUMN()-COLUMN('セット情報(業務便）'!$R93))*(COLUMNS('計算（業務便）'!$Q$3:$W$3)-1)/(COLUMNS('セット情報(業務便）'!$R91:$S91)-1)),"")</f>
        <v/>
      </c>
      <c r="AA92" s="25" t="str">
        <f ca="1">IFERROR(OFFSET('計算（業務便）'!$Q93,0,(COLUMN()-COLUMN('セット情報(業務便）'!$R93))*(COLUMNS('計算（業務便）'!$Q$3:$W$3)-1)/(COLUMNS('セット情報(業務便）'!$R91:$S91)-1)),"")</f>
        <v/>
      </c>
      <c r="AB92" s="25" t="str">
        <f ca="1">IFERROR(OFFSET('計算（業務便）'!$Q93,0,(COLUMN()-COLUMN('セット情報(業務便）'!$R93))*(COLUMNS('計算（業務便）'!$Q$3:$W$3)-1)/(COLUMNS('セット情報(業務便）'!$R91:$S91)-1)),"")</f>
        <v/>
      </c>
      <c r="AC92" s="25" t="str">
        <f ca="1">IFERROR(OFFSET('計算（業務便）'!$Q93,0,(COLUMN()-COLUMN('セット情報(業務便）'!$R93))*(COLUMNS('計算（業務便）'!$Q$3:$W$3)-1)/(COLUMNS('セット情報(業務便）'!$R91:$S91)-1)),"")</f>
        <v/>
      </c>
      <c r="AD92" s="25" t="str">
        <f t="shared" ca="1" si="25"/>
        <v/>
      </c>
      <c r="AE92" s="25" t="str">
        <f t="shared" ca="1" si="13"/>
        <v/>
      </c>
      <c r="AF92" s="25" t="str">
        <f t="shared" ca="1" si="14"/>
        <v/>
      </c>
      <c r="AG92" s="25" t="str">
        <f t="shared" ca="1" si="15"/>
        <v/>
      </c>
      <c r="AH92" s="25" t="str">
        <f t="shared" ca="1" si="16"/>
        <v/>
      </c>
      <c r="AI92" s="25" t="str">
        <f t="shared" ca="1" si="17"/>
        <v/>
      </c>
      <c r="AJ92" s="25" t="str">
        <f t="shared" ca="1" si="18"/>
        <v/>
      </c>
      <c r="AK92" s="25" t="str">
        <f t="shared" ca="1" si="19"/>
        <v/>
      </c>
      <c r="AL92" s="25" t="str">
        <f t="shared" ca="1" si="20"/>
        <v/>
      </c>
      <c r="AM92" s="25" t="str">
        <f t="shared" ca="1" si="21"/>
        <v/>
      </c>
      <c r="AN92" s="25" t="str">
        <f t="shared" ca="1" si="22"/>
        <v/>
      </c>
      <c r="AO92" s="25" t="str">
        <f t="shared" ca="1" si="23"/>
        <v/>
      </c>
    </row>
    <row r="93" spans="1:41" ht="18.75" customHeight="1">
      <c r="A93" s="38">
        <v>91</v>
      </c>
      <c r="B93" s="38" t="str">
        <f>IF(ISBLANK(ID管理番号商品名入力!D93),"",ID管理番号商品名入力!D93)</f>
        <v/>
      </c>
      <c r="C93" s="39" t="str">
        <f>IF(ISBLANK(ID管理番号商品名入力!F93),"",ID管理番号商品名入力!F93)</f>
        <v/>
      </c>
      <c r="D93" s="22" t="str">
        <f>IF(ISBLANK(業務便入力!L94),"",業務便入力!L94)</f>
        <v/>
      </c>
      <c r="E93" s="22" t="str">
        <f>IFERROR(VLOOKUP($D93,配送グループ設定!$A$18:$G$27,6,FALSE),"")</f>
        <v/>
      </c>
      <c r="F93" s="22" t="str">
        <f>IF(ISBLANK(業務便入力!U94),"",業務便入力!U94)</f>
        <v/>
      </c>
      <c r="G93" s="23" t="str">
        <f>IFERROR("※"&amp;VLOOKUP($D93,配送グループ設定!$A$18:$G$27,4,FALSE),"")</f>
        <v/>
      </c>
      <c r="H93" s="24" t="str">
        <f t="shared" si="24"/>
        <v/>
      </c>
      <c r="I93" s="25">
        <v>1</v>
      </c>
      <c r="J93" s="25">
        <v>0</v>
      </c>
      <c r="K93" s="25">
        <v>0</v>
      </c>
      <c r="L93" s="25">
        <v>1</v>
      </c>
      <c r="M93" s="25" t="str">
        <f>IF(ISBLANK(業務便入力!V94),"",業務便入力!V94)</f>
        <v/>
      </c>
      <c r="N93" s="25">
        <v>5</v>
      </c>
      <c r="O93" s="73" t="s">
        <v>354</v>
      </c>
      <c r="P93" s="40" t="str">
        <f>IF(ISBLANK(業務便入力!F94),"",業務便入力!F94)</f>
        <v/>
      </c>
      <c r="Q93" s="25" t="str">
        <f ca="1">IFERROR('計算（業務便）'!Q94,"")</f>
        <v/>
      </c>
      <c r="R93" s="25" t="str">
        <f ca="1">IFERROR(OFFSET('計算（業務便）'!$Q94,0,(COLUMN()-COLUMN('セット情報(業務便）'!$R94))*(COLUMNS('計算（業務便）'!$Q$3:$W$3)-1)/(COLUMNS('セット情報(業務便）'!$R92:$S92)-1)),"")</f>
        <v/>
      </c>
      <c r="S93" s="25" t="str">
        <f ca="1">IFERROR(OFFSET('計算（業務便）'!$Q94,0,(COLUMN()-COLUMN('セット情報(業務便）'!$R94))*(COLUMNS('計算（業務便）'!$Q$3:$W$3)-1)/(COLUMNS('セット情報(業務便）'!$R92:$S92)-1)),"")</f>
        <v/>
      </c>
      <c r="T93" s="25" t="str">
        <f ca="1">IFERROR(OFFSET('計算（業務便）'!$Q94,0,(COLUMN()-COLUMN('セット情報(業務便）'!$R94))*(COLUMNS('計算（業務便）'!$Q$3:$W$3)-1)/(COLUMNS('セット情報(業務便）'!$R92:$S92)-1)),"")</f>
        <v/>
      </c>
      <c r="U93" s="25" t="str">
        <f ca="1">IFERROR(OFFSET('計算（業務便）'!$Q94,0,(COLUMN()-COLUMN('セット情報(業務便）'!$R94))*(COLUMNS('計算（業務便）'!$Q$3:$W$3)-1)/(COLUMNS('セット情報(業務便）'!$R92:$S92)-1)),"")</f>
        <v/>
      </c>
      <c r="V93" s="25" t="str">
        <f ca="1">IFERROR(OFFSET('計算（業務便）'!$Q94,0,(COLUMN()-COLUMN('セット情報(業務便）'!$R94))*(COLUMNS('計算（業務便）'!$Q$3:$W$3)-1)/(COLUMNS('セット情報(業務便）'!$R92:$S92)-1)),"")</f>
        <v/>
      </c>
      <c r="W93" s="25" t="str">
        <f ca="1">IFERROR(OFFSET('計算（業務便）'!$Q94,0,(COLUMN()-COLUMN('セット情報(業務便）'!$R94))*(COLUMNS('計算（業務便）'!$Q$3:$W$3)-1)/(COLUMNS('セット情報(業務便）'!$R92:$S92)-1)),"")</f>
        <v/>
      </c>
      <c r="X93" s="25" t="str">
        <f ca="1">IFERROR(OFFSET('計算（業務便）'!$Q94,0,(COLUMN()-COLUMN('セット情報(業務便）'!$R94))*(COLUMNS('計算（業務便）'!$Q$3:$W$3)-1)/(COLUMNS('セット情報(業務便）'!$R92:$S92)-1)),"")</f>
        <v/>
      </c>
      <c r="Y93" s="25" t="str">
        <f ca="1">IFERROR(OFFSET('計算（業務便）'!$Q94,0,(COLUMN()-COLUMN('セット情報(業務便）'!$R94))*(COLUMNS('計算（業務便）'!$Q$3:$W$3)-1)/(COLUMNS('セット情報(業務便）'!$R92:$S92)-1)),"")</f>
        <v/>
      </c>
      <c r="Z93" s="25" t="str">
        <f ca="1">IFERROR(OFFSET('計算（業務便）'!$Q94,0,(COLUMN()-COLUMN('セット情報(業務便）'!$R94))*(COLUMNS('計算（業務便）'!$Q$3:$W$3)-1)/(COLUMNS('セット情報(業務便）'!$R92:$S92)-1)),"")</f>
        <v/>
      </c>
      <c r="AA93" s="25" t="str">
        <f ca="1">IFERROR(OFFSET('計算（業務便）'!$Q94,0,(COLUMN()-COLUMN('セット情報(業務便）'!$R94))*(COLUMNS('計算（業務便）'!$Q$3:$W$3)-1)/(COLUMNS('セット情報(業務便）'!$R92:$S92)-1)),"")</f>
        <v/>
      </c>
      <c r="AB93" s="25" t="str">
        <f ca="1">IFERROR(OFFSET('計算（業務便）'!$Q94,0,(COLUMN()-COLUMN('セット情報(業務便）'!$R94))*(COLUMNS('計算（業務便）'!$Q$3:$W$3)-1)/(COLUMNS('セット情報(業務便）'!$R92:$S92)-1)),"")</f>
        <v/>
      </c>
      <c r="AC93" s="25" t="str">
        <f ca="1">IFERROR(OFFSET('計算（業務便）'!$Q94,0,(COLUMN()-COLUMN('セット情報(業務便）'!$R94))*(COLUMNS('計算（業務便）'!$Q$3:$W$3)-1)/(COLUMNS('セット情報(業務便）'!$R92:$S92)-1)),"")</f>
        <v/>
      </c>
      <c r="AD93" s="25" t="str">
        <f t="shared" ca="1" si="25"/>
        <v/>
      </c>
      <c r="AE93" s="25" t="str">
        <f t="shared" ca="1" si="13"/>
        <v/>
      </c>
      <c r="AF93" s="25" t="str">
        <f t="shared" ca="1" si="14"/>
        <v/>
      </c>
      <c r="AG93" s="25" t="str">
        <f t="shared" ca="1" si="15"/>
        <v/>
      </c>
      <c r="AH93" s="25" t="str">
        <f t="shared" ca="1" si="16"/>
        <v/>
      </c>
      <c r="AI93" s="25" t="str">
        <f t="shared" ca="1" si="17"/>
        <v/>
      </c>
      <c r="AJ93" s="25" t="str">
        <f t="shared" ca="1" si="18"/>
        <v/>
      </c>
      <c r="AK93" s="25" t="str">
        <f t="shared" ca="1" si="19"/>
        <v/>
      </c>
      <c r="AL93" s="25" t="str">
        <f t="shared" ca="1" si="20"/>
        <v/>
      </c>
      <c r="AM93" s="25" t="str">
        <f t="shared" ca="1" si="21"/>
        <v/>
      </c>
      <c r="AN93" s="25" t="str">
        <f t="shared" ca="1" si="22"/>
        <v/>
      </c>
      <c r="AO93" s="25" t="str">
        <f t="shared" ca="1" si="23"/>
        <v/>
      </c>
    </row>
    <row r="94" spans="1:41" ht="18.75" customHeight="1">
      <c r="A94" s="38">
        <v>92</v>
      </c>
      <c r="B94" s="38" t="str">
        <f>IF(ISBLANK(ID管理番号商品名入力!D94),"",ID管理番号商品名入力!D94)</f>
        <v/>
      </c>
      <c r="C94" s="39" t="str">
        <f>IF(ISBLANK(ID管理番号商品名入力!F94),"",ID管理番号商品名入力!F94)</f>
        <v/>
      </c>
      <c r="D94" s="22" t="str">
        <f>IF(ISBLANK(業務便入力!L95),"",業務便入力!L95)</f>
        <v/>
      </c>
      <c r="E94" s="22" t="str">
        <f>IFERROR(VLOOKUP($D94,配送グループ設定!$A$18:$G$27,6,FALSE),"")</f>
        <v/>
      </c>
      <c r="F94" s="22" t="str">
        <f>IF(ISBLANK(業務便入力!U95),"",業務便入力!U95)</f>
        <v/>
      </c>
      <c r="G94" s="23" t="str">
        <f>IFERROR("※"&amp;VLOOKUP($D94,配送グループ設定!$A$18:$G$27,4,FALSE),"")</f>
        <v/>
      </c>
      <c r="H94" s="24" t="str">
        <f t="shared" si="24"/>
        <v/>
      </c>
      <c r="I94" s="25">
        <v>1</v>
      </c>
      <c r="J94" s="25">
        <v>0</v>
      </c>
      <c r="K94" s="25">
        <v>0</v>
      </c>
      <c r="L94" s="25">
        <v>1</v>
      </c>
      <c r="M94" s="25" t="str">
        <f>IF(ISBLANK(業務便入力!V95),"",業務便入力!V95)</f>
        <v/>
      </c>
      <c r="N94" s="25">
        <v>5</v>
      </c>
      <c r="O94" s="73" t="s">
        <v>354</v>
      </c>
      <c r="P94" s="40" t="str">
        <f>IF(ISBLANK(業務便入力!F95),"",業務便入力!F95)</f>
        <v/>
      </c>
      <c r="Q94" s="25" t="str">
        <f ca="1">IFERROR('計算（業務便）'!Q95,"")</f>
        <v/>
      </c>
      <c r="R94" s="25" t="str">
        <f ca="1">IFERROR(OFFSET('計算（業務便）'!$Q95,0,(COLUMN()-COLUMN('セット情報(業務便）'!$R95))*(COLUMNS('計算（業務便）'!$Q$3:$W$3)-1)/(COLUMNS('セット情報(業務便）'!$R93:$S93)-1)),"")</f>
        <v/>
      </c>
      <c r="S94" s="25" t="str">
        <f ca="1">IFERROR(OFFSET('計算（業務便）'!$Q95,0,(COLUMN()-COLUMN('セット情報(業務便）'!$R95))*(COLUMNS('計算（業務便）'!$Q$3:$W$3)-1)/(COLUMNS('セット情報(業務便）'!$R93:$S93)-1)),"")</f>
        <v/>
      </c>
      <c r="T94" s="25" t="str">
        <f ca="1">IFERROR(OFFSET('計算（業務便）'!$Q95,0,(COLUMN()-COLUMN('セット情報(業務便）'!$R95))*(COLUMNS('計算（業務便）'!$Q$3:$W$3)-1)/(COLUMNS('セット情報(業務便）'!$R93:$S93)-1)),"")</f>
        <v/>
      </c>
      <c r="U94" s="25" t="str">
        <f ca="1">IFERROR(OFFSET('計算（業務便）'!$Q95,0,(COLUMN()-COLUMN('セット情報(業務便）'!$R95))*(COLUMNS('計算（業務便）'!$Q$3:$W$3)-1)/(COLUMNS('セット情報(業務便）'!$R93:$S93)-1)),"")</f>
        <v/>
      </c>
      <c r="V94" s="25" t="str">
        <f ca="1">IFERROR(OFFSET('計算（業務便）'!$Q95,0,(COLUMN()-COLUMN('セット情報(業務便）'!$R95))*(COLUMNS('計算（業務便）'!$Q$3:$W$3)-1)/(COLUMNS('セット情報(業務便）'!$R93:$S93)-1)),"")</f>
        <v/>
      </c>
      <c r="W94" s="25" t="str">
        <f ca="1">IFERROR(OFFSET('計算（業務便）'!$Q95,0,(COLUMN()-COLUMN('セット情報(業務便）'!$R95))*(COLUMNS('計算（業務便）'!$Q$3:$W$3)-1)/(COLUMNS('セット情報(業務便）'!$R93:$S93)-1)),"")</f>
        <v/>
      </c>
      <c r="X94" s="25" t="str">
        <f ca="1">IFERROR(OFFSET('計算（業務便）'!$Q95,0,(COLUMN()-COLUMN('セット情報(業務便）'!$R95))*(COLUMNS('計算（業務便）'!$Q$3:$W$3)-1)/(COLUMNS('セット情報(業務便）'!$R93:$S93)-1)),"")</f>
        <v/>
      </c>
      <c r="Y94" s="25" t="str">
        <f ca="1">IFERROR(OFFSET('計算（業務便）'!$Q95,0,(COLUMN()-COLUMN('セット情報(業務便）'!$R95))*(COLUMNS('計算（業務便）'!$Q$3:$W$3)-1)/(COLUMNS('セット情報(業務便）'!$R93:$S93)-1)),"")</f>
        <v/>
      </c>
      <c r="Z94" s="25" t="str">
        <f ca="1">IFERROR(OFFSET('計算（業務便）'!$Q95,0,(COLUMN()-COLUMN('セット情報(業務便）'!$R95))*(COLUMNS('計算（業務便）'!$Q$3:$W$3)-1)/(COLUMNS('セット情報(業務便）'!$R93:$S93)-1)),"")</f>
        <v/>
      </c>
      <c r="AA94" s="25" t="str">
        <f ca="1">IFERROR(OFFSET('計算（業務便）'!$Q95,0,(COLUMN()-COLUMN('セット情報(業務便）'!$R95))*(COLUMNS('計算（業務便）'!$Q$3:$W$3)-1)/(COLUMNS('セット情報(業務便）'!$R93:$S93)-1)),"")</f>
        <v/>
      </c>
      <c r="AB94" s="25" t="str">
        <f ca="1">IFERROR(OFFSET('計算（業務便）'!$Q95,0,(COLUMN()-COLUMN('セット情報(業務便）'!$R95))*(COLUMNS('計算（業務便）'!$Q$3:$W$3)-1)/(COLUMNS('セット情報(業務便）'!$R93:$S93)-1)),"")</f>
        <v/>
      </c>
      <c r="AC94" s="25" t="str">
        <f ca="1">IFERROR(OFFSET('計算（業務便）'!$Q95,0,(COLUMN()-COLUMN('セット情報(業務便）'!$R95))*(COLUMNS('計算（業務便）'!$Q$3:$W$3)-1)/(COLUMNS('セット情報(業務便）'!$R93:$S93)-1)),"")</f>
        <v/>
      </c>
      <c r="AD94" s="25" t="str">
        <f t="shared" ca="1" si="25"/>
        <v/>
      </c>
      <c r="AE94" s="25" t="str">
        <f t="shared" ca="1" si="13"/>
        <v/>
      </c>
      <c r="AF94" s="25" t="str">
        <f t="shared" ca="1" si="14"/>
        <v/>
      </c>
      <c r="AG94" s="25" t="str">
        <f t="shared" ca="1" si="15"/>
        <v/>
      </c>
      <c r="AH94" s="25" t="str">
        <f t="shared" ca="1" si="16"/>
        <v/>
      </c>
      <c r="AI94" s="25" t="str">
        <f t="shared" ca="1" si="17"/>
        <v/>
      </c>
      <c r="AJ94" s="25" t="str">
        <f t="shared" ca="1" si="18"/>
        <v/>
      </c>
      <c r="AK94" s="25" t="str">
        <f t="shared" ca="1" si="19"/>
        <v/>
      </c>
      <c r="AL94" s="25" t="str">
        <f t="shared" ca="1" si="20"/>
        <v/>
      </c>
      <c r="AM94" s="25" t="str">
        <f t="shared" ca="1" si="21"/>
        <v/>
      </c>
      <c r="AN94" s="25" t="str">
        <f t="shared" ca="1" si="22"/>
        <v/>
      </c>
      <c r="AO94" s="25" t="str">
        <f t="shared" ca="1" si="23"/>
        <v/>
      </c>
    </row>
    <row r="95" spans="1:41" ht="18.75" customHeight="1">
      <c r="A95" s="38">
        <v>93</v>
      </c>
      <c r="B95" s="38" t="str">
        <f>IF(ISBLANK(ID管理番号商品名入力!D95),"",ID管理番号商品名入力!D95)</f>
        <v/>
      </c>
      <c r="C95" s="39" t="str">
        <f>IF(ISBLANK(ID管理番号商品名入力!F95),"",ID管理番号商品名入力!F95)</f>
        <v/>
      </c>
      <c r="D95" s="22" t="str">
        <f>IF(ISBLANK(業務便入力!L96),"",業務便入力!L96)</f>
        <v/>
      </c>
      <c r="E95" s="22" t="str">
        <f>IFERROR(VLOOKUP($D95,配送グループ設定!$A$18:$G$27,6,FALSE),"")</f>
        <v/>
      </c>
      <c r="F95" s="22" t="str">
        <f>IF(ISBLANK(業務便入力!U96),"",業務便入力!U96)</f>
        <v/>
      </c>
      <c r="G95" s="23" t="str">
        <f>IFERROR("※"&amp;VLOOKUP($D95,配送グループ設定!$A$18:$G$27,4,FALSE),"")</f>
        <v/>
      </c>
      <c r="H95" s="24" t="str">
        <f t="shared" si="24"/>
        <v/>
      </c>
      <c r="I95" s="25">
        <v>1</v>
      </c>
      <c r="J95" s="25">
        <v>0</v>
      </c>
      <c r="K95" s="25">
        <v>0</v>
      </c>
      <c r="L95" s="25">
        <v>1</v>
      </c>
      <c r="M95" s="25" t="str">
        <f>IF(ISBLANK(業務便入力!V96),"",業務便入力!V96)</f>
        <v/>
      </c>
      <c r="N95" s="25">
        <v>5</v>
      </c>
      <c r="O95" s="73" t="s">
        <v>354</v>
      </c>
      <c r="P95" s="40" t="str">
        <f>IF(ISBLANK(業務便入力!F96),"",業務便入力!F96)</f>
        <v/>
      </c>
      <c r="Q95" s="25" t="str">
        <f ca="1">IFERROR('計算（業務便）'!Q96,"")</f>
        <v/>
      </c>
      <c r="R95" s="25" t="str">
        <f ca="1">IFERROR(OFFSET('計算（業務便）'!$Q96,0,(COLUMN()-COLUMN('セット情報(業務便）'!$R96))*(COLUMNS('計算（業務便）'!$Q$3:$W$3)-1)/(COLUMNS('セット情報(業務便）'!$R94:$S94)-1)),"")</f>
        <v/>
      </c>
      <c r="S95" s="25" t="str">
        <f ca="1">IFERROR(OFFSET('計算（業務便）'!$Q96,0,(COLUMN()-COLUMN('セット情報(業務便）'!$R96))*(COLUMNS('計算（業務便）'!$Q$3:$W$3)-1)/(COLUMNS('セット情報(業務便）'!$R94:$S94)-1)),"")</f>
        <v/>
      </c>
      <c r="T95" s="25" t="str">
        <f ca="1">IFERROR(OFFSET('計算（業務便）'!$Q96,0,(COLUMN()-COLUMN('セット情報(業務便）'!$R96))*(COLUMNS('計算（業務便）'!$Q$3:$W$3)-1)/(COLUMNS('セット情報(業務便）'!$R94:$S94)-1)),"")</f>
        <v/>
      </c>
      <c r="U95" s="25" t="str">
        <f ca="1">IFERROR(OFFSET('計算（業務便）'!$Q96,0,(COLUMN()-COLUMN('セット情報(業務便）'!$R96))*(COLUMNS('計算（業務便）'!$Q$3:$W$3)-1)/(COLUMNS('セット情報(業務便）'!$R94:$S94)-1)),"")</f>
        <v/>
      </c>
      <c r="V95" s="25" t="str">
        <f ca="1">IFERROR(OFFSET('計算（業務便）'!$Q96,0,(COLUMN()-COLUMN('セット情報(業務便）'!$R96))*(COLUMNS('計算（業務便）'!$Q$3:$W$3)-1)/(COLUMNS('セット情報(業務便）'!$R94:$S94)-1)),"")</f>
        <v/>
      </c>
      <c r="W95" s="25" t="str">
        <f ca="1">IFERROR(OFFSET('計算（業務便）'!$Q96,0,(COLUMN()-COLUMN('セット情報(業務便）'!$R96))*(COLUMNS('計算（業務便）'!$Q$3:$W$3)-1)/(COLUMNS('セット情報(業務便）'!$R94:$S94)-1)),"")</f>
        <v/>
      </c>
      <c r="X95" s="25" t="str">
        <f ca="1">IFERROR(OFFSET('計算（業務便）'!$Q96,0,(COLUMN()-COLUMN('セット情報(業務便）'!$R96))*(COLUMNS('計算（業務便）'!$Q$3:$W$3)-1)/(COLUMNS('セット情報(業務便）'!$R94:$S94)-1)),"")</f>
        <v/>
      </c>
      <c r="Y95" s="25" t="str">
        <f ca="1">IFERROR(OFFSET('計算（業務便）'!$Q96,0,(COLUMN()-COLUMN('セット情報(業務便）'!$R96))*(COLUMNS('計算（業務便）'!$Q$3:$W$3)-1)/(COLUMNS('セット情報(業務便）'!$R94:$S94)-1)),"")</f>
        <v/>
      </c>
      <c r="Z95" s="25" t="str">
        <f ca="1">IFERROR(OFFSET('計算（業務便）'!$Q96,0,(COLUMN()-COLUMN('セット情報(業務便）'!$R96))*(COLUMNS('計算（業務便）'!$Q$3:$W$3)-1)/(COLUMNS('セット情報(業務便）'!$R94:$S94)-1)),"")</f>
        <v/>
      </c>
      <c r="AA95" s="25" t="str">
        <f ca="1">IFERROR(OFFSET('計算（業務便）'!$Q96,0,(COLUMN()-COLUMN('セット情報(業務便）'!$R96))*(COLUMNS('計算（業務便）'!$Q$3:$W$3)-1)/(COLUMNS('セット情報(業務便）'!$R94:$S94)-1)),"")</f>
        <v/>
      </c>
      <c r="AB95" s="25" t="str">
        <f ca="1">IFERROR(OFFSET('計算（業務便）'!$Q96,0,(COLUMN()-COLUMN('セット情報(業務便）'!$R96))*(COLUMNS('計算（業務便）'!$Q$3:$W$3)-1)/(COLUMNS('セット情報(業務便）'!$R94:$S94)-1)),"")</f>
        <v/>
      </c>
      <c r="AC95" s="25" t="str">
        <f ca="1">IFERROR(OFFSET('計算（業務便）'!$Q96,0,(COLUMN()-COLUMN('セット情報(業務便）'!$R96))*(COLUMNS('計算（業務便）'!$Q$3:$W$3)-1)/(COLUMNS('セット情報(業務便）'!$R94:$S94)-1)),"")</f>
        <v/>
      </c>
      <c r="AD95" s="25" t="str">
        <f t="shared" ca="1" si="25"/>
        <v/>
      </c>
      <c r="AE95" s="25" t="str">
        <f t="shared" ca="1" si="13"/>
        <v/>
      </c>
      <c r="AF95" s="25" t="str">
        <f t="shared" ca="1" si="14"/>
        <v/>
      </c>
      <c r="AG95" s="25" t="str">
        <f t="shared" ca="1" si="15"/>
        <v/>
      </c>
      <c r="AH95" s="25" t="str">
        <f t="shared" ca="1" si="16"/>
        <v/>
      </c>
      <c r="AI95" s="25" t="str">
        <f t="shared" ca="1" si="17"/>
        <v/>
      </c>
      <c r="AJ95" s="25" t="str">
        <f t="shared" ca="1" si="18"/>
        <v/>
      </c>
      <c r="AK95" s="25" t="str">
        <f t="shared" ca="1" si="19"/>
        <v/>
      </c>
      <c r="AL95" s="25" t="str">
        <f t="shared" ca="1" si="20"/>
        <v/>
      </c>
      <c r="AM95" s="25" t="str">
        <f t="shared" ca="1" si="21"/>
        <v/>
      </c>
      <c r="AN95" s="25" t="str">
        <f t="shared" ca="1" si="22"/>
        <v/>
      </c>
      <c r="AO95" s="25" t="str">
        <f t="shared" ca="1" si="23"/>
        <v/>
      </c>
    </row>
    <row r="96" spans="1:41" ht="18.75" customHeight="1">
      <c r="A96" s="38">
        <v>94</v>
      </c>
      <c r="B96" s="38" t="str">
        <f>IF(ISBLANK(ID管理番号商品名入力!D96),"",ID管理番号商品名入力!D96)</f>
        <v/>
      </c>
      <c r="C96" s="39" t="str">
        <f>IF(ISBLANK(ID管理番号商品名入力!F96),"",ID管理番号商品名入力!F96)</f>
        <v/>
      </c>
      <c r="D96" s="22" t="str">
        <f>IF(ISBLANK(業務便入力!L97),"",業務便入力!L97)</f>
        <v/>
      </c>
      <c r="E96" s="22" t="str">
        <f>IFERROR(VLOOKUP($D96,配送グループ設定!$A$18:$G$27,6,FALSE),"")</f>
        <v/>
      </c>
      <c r="F96" s="22" t="str">
        <f>IF(ISBLANK(業務便入力!U97),"",業務便入力!U97)</f>
        <v/>
      </c>
      <c r="G96" s="23" t="str">
        <f>IFERROR("※"&amp;VLOOKUP($D96,配送グループ設定!$A$18:$G$27,4,FALSE),"")</f>
        <v/>
      </c>
      <c r="H96" s="24" t="str">
        <f t="shared" si="24"/>
        <v/>
      </c>
      <c r="I96" s="25">
        <v>1</v>
      </c>
      <c r="J96" s="25">
        <v>0</v>
      </c>
      <c r="K96" s="25">
        <v>0</v>
      </c>
      <c r="L96" s="25">
        <v>1</v>
      </c>
      <c r="M96" s="25" t="str">
        <f>IF(ISBLANK(業務便入力!V97),"",業務便入力!V97)</f>
        <v/>
      </c>
      <c r="N96" s="25">
        <v>5</v>
      </c>
      <c r="O96" s="73" t="s">
        <v>354</v>
      </c>
      <c r="P96" s="40" t="str">
        <f>IF(ISBLANK(業務便入力!F97),"",業務便入力!F97)</f>
        <v/>
      </c>
      <c r="Q96" s="25" t="str">
        <f ca="1">IFERROR('計算（業務便）'!Q97,"")</f>
        <v/>
      </c>
      <c r="R96" s="25" t="str">
        <f ca="1">IFERROR(OFFSET('計算（業務便）'!$Q97,0,(COLUMN()-COLUMN('セット情報(業務便）'!$R97))*(COLUMNS('計算（業務便）'!$Q$3:$W$3)-1)/(COLUMNS('セット情報(業務便）'!$R95:$S95)-1)),"")</f>
        <v/>
      </c>
      <c r="S96" s="25" t="str">
        <f ca="1">IFERROR(OFFSET('計算（業務便）'!$Q97,0,(COLUMN()-COLUMN('セット情報(業務便）'!$R97))*(COLUMNS('計算（業務便）'!$Q$3:$W$3)-1)/(COLUMNS('セット情報(業務便）'!$R95:$S95)-1)),"")</f>
        <v/>
      </c>
      <c r="T96" s="25" t="str">
        <f ca="1">IFERROR(OFFSET('計算（業務便）'!$Q97,0,(COLUMN()-COLUMN('セット情報(業務便）'!$R97))*(COLUMNS('計算（業務便）'!$Q$3:$W$3)-1)/(COLUMNS('セット情報(業務便）'!$R95:$S95)-1)),"")</f>
        <v/>
      </c>
      <c r="U96" s="25" t="str">
        <f ca="1">IFERROR(OFFSET('計算（業務便）'!$Q97,0,(COLUMN()-COLUMN('セット情報(業務便）'!$R97))*(COLUMNS('計算（業務便）'!$Q$3:$W$3)-1)/(COLUMNS('セット情報(業務便）'!$R95:$S95)-1)),"")</f>
        <v/>
      </c>
      <c r="V96" s="25" t="str">
        <f ca="1">IFERROR(OFFSET('計算（業務便）'!$Q97,0,(COLUMN()-COLUMN('セット情報(業務便）'!$R97))*(COLUMNS('計算（業務便）'!$Q$3:$W$3)-1)/(COLUMNS('セット情報(業務便）'!$R95:$S95)-1)),"")</f>
        <v/>
      </c>
      <c r="W96" s="25" t="str">
        <f ca="1">IFERROR(OFFSET('計算（業務便）'!$Q97,0,(COLUMN()-COLUMN('セット情報(業務便）'!$R97))*(COLUMNS('計算（業務便）'!$Q$3:$W$3)-1)/(COLUMNS('セット情報(業務便）'!$R95:$S95)-1)),"")</f>
        <v/>
      </c>
      <c r="X96" s="25" t="str">
        <f ca="1">IFERROR(OFFSET('計算（業務便）'!$Q97,0,(COLUMN()-COLUMN('セット情報(業務便）'!$R97))*(COLUMNS('計算（業務便）'!$Q$3:$W$3)-1)/(COLUMNS('セット情報(業務便）'!$R95:$S95)-1)),"")</f>
        <v/>
      </c>
      <c r="Y96" s="25" t="str">
        <f ca="1">IFERROR(OFFSET('計算（業務便）'!$Q97,0,(COLUMN()-COLUMN('セット情報(業務便）'!$R97))*(COLUMNS('計算（業務便）'!$Q$3:$W$3)-1)/(COLUMNS('セット情報(業務便）'!$R95:$S95)-1)),"")</f>
        <v/>
      </c>
      <c r="Z96" s="25" t="str">
        <f ca="1">IFERROR(OFFSET('計算（業務便）'!$Q97,0,(COLUMN()-COLUMN('セット情報(業務便）'!$R97))*(COLUMNS('計算（業務便）'!$Q$3:$W$3)-1)/(COLUMNS('セット情報(業務便）'!$R95:$S95)-1)),"")</f>
        <v/>
      </c>
      <c r="AA96" s="25" t="str">
        <f ca="1">IFERROR(OFFSET('計算（業務便）'!$Q97,0,(COLUMN()-COLUMN('セット情報(業務便）'!$R97))*(COLUMNS('計算（業務便）'!$Q$3:$W$3)-1)/(COLUMNS('セット情報(業務便）'!$R95:$S95)-1)),"")</f>
        <v/>
      </c>
      <c r="AB96" s="25" t="str">
        <f ca="1">IFERROR(OFFSET('計算（業務便）'!$Q97,0,(COLUMN()-COLUMN('セット情報(業務便）'!$R97))*(COLUMNS('計算（業務便）'!$Q$3:$W$3)-1)/(COLUMNS('セット情報(業務便）'!$R95:$S95)-1)),"")</f>
        <v/>
      </c>
      <c r="AC96" s="25" t="str">
        <f ca="1">IFERROR(OFFSET('計算（業務便）'!$Q97,0,(COLUMN()-COLUMN('セット情報(業務便）'!$R97))*(COLUMNS('計算（業務便）'!$Q$3:$W$3)-1)/(COLUMNS('セット情報(業務便）'!$R95:$S95)-1)),"")</f>
        <v/>
      </c>
      <c r="AD96" s="25" t="str">
        <f t="shared" ca="1" si="25"/>
        <v/>
      </c>
      <c r="AE96" s="25" t="str">
        <f t="shared" ca="1" si="13"/>
        <v/>
      </c>
      <c r="AF96" s="25" t="str">
        <f t="shared" ca="1" si="14"/>
        <v/>
      </c>
      <c r="AG96" s="25" t="str">
        <f t="shared" ca="1" si="15"/>
        <v/>
      </c>
      <c r="AH96" s="25" t="str">
        <f t="shared" ca="1" si="16"/>
        <v/>
      </c>
      <c r="AI96" s="25" t="str">
        <f t="shared" ca="1" si="17"/>
        <v/>
      </c>
      <c r="AJ96" s="25" t="str">
        <f t="shared" ca="1" si="18"/>
        <v/>
      </c>
      <c r="AK96" s="25" t="str">
        <f t="shared" ca="1" si="19"/>
        <v/>
      </c>
      <c r="AL96" s="25" t="str">
        <f t="shared" ca="1" si="20"/>
        <v/>
      </c>
      <c r="AM96" s="25" t="str">
        <f t="shared" ca="1" si="21"/>
        <v/>
      </c>
      <c r="AN96" s="25" t="str">
        <f t="shared" ca="1" si="22"/>
        <v/>
      </c>
      <c r="AO96" s="25" t="str">
        <f t="shared" ca="1" si="23"/>
        <v/>
      </c>
    </row>
    <row r="97" spans="1:41" ht="18.75" customHeight="1">
      <c r="A97" s="38">
        <v>95</v>
      </c>
      <c r="B97" s="38" t="str">
        <f>IF(ISBLANK(ID管理番号商品名入力!D97),"",ID管理番号商品名入力!D97)</f>
        <v/>
      </c>
      <c r="C97" s="39" t="str">
        <f>IF(ISBLANK(ID管理番号商品名入力!F97),"",ID管理番号商品名入力!F97)</f>
        <v/>
      </c>
      <c r="D97" s="22" t="str">
        <f>IF(ISBLANK(業務便入力!L98),"",業務便入力!L98)</f>
        <v/>
      </c>
      <c r="E97" s="22" t="str">
        <f>IFERROR(VLOOKUP($D97,配送グループ設定!$A$18:$G$27,6,FALSE),"")</f>
        <v/>
      </c>
      <c r="F97" s="22" t="str">
        <f>IF(ISBLANK(業務便入力!U98),"",業務便入力!U98)</f>
        <v/>
      </c>
      <c r="G97" s="23" t="str">
        <f>IFERROR("※"&amp;VLOOKUP($D97,配送グループ設定!$A$18:$G$27,4,FALSE),"")</f>
        <v/>
      </c>
      <c r="H97" s="24" t="str">
        <f t="shared" si="24"/>
        <v/>
      </c>
      <c r="I97" s="25">
        <v>1</v>
      </c>
      <c r="J97" s="25">
        <v>0</v>
      </c>
      <c r="K97" s="25">
        <v>0</v>
      </c>
      <c r="L97" s="25">
        <v>1</v>
      </c>
      <c r="M97" s="25" t="str">
        <f>IF(ISBLANK(業務便入力!V98),"",業務便入力!V98)</f>
        <v/>
      </c>
      <c r="N97" s="25">
        <v>5</v>
      </c>
      <c r="O97" s="73" t="s">
        <v>354</v>
      </c>
      <c r="P97" s="40" t="str">
        <f>IF(ISBLANK(業務便入力!F98),"",業務便入力!F98)</f>
        <v/>
      </c>
      <c r="Q97" s="25" t="str">
        <f ca="1">IFERROR('計算（業務便）'!Q98,"")</f>
        <v/>
      </c>
      <c r="R97" s="25" t="str">
        <f ca="1">IFERROR(OFFSET('計算（業務便）'!$Q98,0,(COLUMN()-COLUMN('セット情報(業務便）'!$R98))*(COLUMNS('計算（業務便）'!$Q$3:$W$3)-1)/(COLUMNS('セット情報(業務便）'!$R96:$S96)-1)),"")</f>
        <v/>
      </c>
      <c r="S97" s="25" t="str">
        <f ca="1">IFERROR(OFFSET('計算（業務便）'!$Q98,0,(COLUMN()-COLUMN('セット情報(業務便）'!$R98))*(COLUMNS('計算（業務便）'!$Q$3:$W$3)-1)/(COLUMNS('セット情報(業務便）'!$R96:$S96)-1)),"")</f>
        <v/>
      </c>
      <c r="T97" s="25" t="str">
        <f ca="1">IFERROR(OFFSET('計算（業務便）'!$Q98,0,(COLUMN()-COLUMN('セット情報(業務便）'!$R98))*(COLUMNS('計算（業務便）'!$Q$3:$W$3)-1)/(COLUMNS('セット情報(業務便）'!$R96:$S96)-1)),"")</f>
        <v/>
      </c>
      <c r="U97" s="25" t="str">
        <f ca="1">IFERROR(OFFSET('計算（業務便）'!$Q98,0,(COLUMN()-COLUMN('セット情報(業務便）'!$R98))*(COLUMNS('計算（業務便）'!$Q$3:$W$3)-1)/(COLUMNS('セット情報(業務便）'!$R96:$S96)-1)),"")</f>
        <v/>
      </c>
      <c r="V97" s="25" t="str">
        <f ca="1">IFERROR(OFFSET('計算（業務便）'!$Q98,0,(COLUMN()-COLUMN('セット情報(業務便）'!$R98))*(COLUMNS('計算（業務便）'!$Q$3:$W$3)-1)/(COLUMNS('セット情報(業務便）'!$R96:$S96)-1)),"")</f>
        <v/>
      </c>
      <c r="W97" s="25" t="str">
        <f ca="1">IFERROR(OFFSET('計算（業務便）'!$Q98,0,(COLUMN()-COLUMN('セット情報(業務便）'!$R98))*(COLUMNS('計算（業務便）'!$Q$3:$W$3)-1)/(COLUMNS('セット情報(業務便）'!$R96:$S96)-1)),"")</f>
        <v/>
      </c>
      <c r="X97" s="25" t="str">
        <f ca="1">IFERROR(OFFSET('計算（業務便）'!$Q98,0,(COLUMN()-COLUMN('セット情報(業務便）'!$R98))*(COLUMNS('計算（業務便）'!$Q$3:$W$3)-1)/(COLUMNS('セット情報(業務便）'!$R96:$S96)-1)),"")</f>
        <v/>
      </c>
      <c r="Y97" s="25" t="str">
        <f ca="1">IFERROR(OFFSET('計算（業務便）'!$Q98,0,(COLUMN()-COLUMN('セット情報(業務便）'!$R98))*(COLUMNS('計算（業務便）'!$Q$3:$W$3)-1)/(COLUMNS('セット情報(業務便）'!$R96:$S96)-1)),"")</f>
        <v/>
      </c>
      <c r="Z97" s="25" t="str">
        <f ca="1">IFERROR(OFFSET('計算（業務便）'!$Q98,0,(COLUMN()-COLUMN('セット情報(業務便）'!$R98))*(COLUMNS('計算（業務便）'!$Q$3:$W$3)-1)/(COLUMNS('セット情報(業務便）'!$R96:$S96)-1)),"")</f>
        <v/>
      </c>
      <c r="AA97" s="25" t="str">
        <f ca="1">IFERROR(OFFSET('計算（業務便）'!$Q98,0,(COLUMN()-COLUMN('セット情報(業務便）'!$R98))*(COLUMNS('計算（業務便）'!$Q$3:$W$3)-1)/(COLUMNS('セット情報(業務便）'!$R96:$S96)-1)),"")</f>
        <v/>
      </c>
      <c r="AB97" s="25" t="str">
        <f ca="1">IFERROR(OFFSET('計算（業務便）'!$Q98,0,(COLUMN()-COLUMN('セット情報(業務便）'!$R98))*(COLUMNS('計算（業務便）'!$Q$3:$W$3)-1)/(COLUMNS('セット情報(業務便）'!$R96:$S96)-1)),"")</f>
        <v/>
      </c>
      <c r="AC97" s="25" t="str">
        <f ca="1">IFERROR(OFFSET('計算（業務便）'!$Q98,0,(COLUMN()-COLUMN('セット情報(業務便）'!$R98))*(COLUMNS('計算（業務便）'!$Q$3:$W$3)-1)/(COLUMNS('セット情報(業務便）'!$R96:$S96)-1)),"")</f>
        <v/>
      </c>
      <c r="AD97" s="25" t="str">
        <f t="shared" ca="1" si="25"/>
        <v/>
      </c>
      <c r="AE97" s="25" t="str">
        <f t="shared" ca="1" si="13"/>
        <v/>
      </c>
      <c r="AF97" s="25" t="str">
        <f t="shared" ca="1" si="14"/>
        <v/>
      </c>
      <c r="AG97" s="25" t="str">
        <f t="shared" ca="1" si="15"/>
        <v/>
      </c>
      <c r="AH97" s="25" t="str">
        <f t="shared" ca="1" si="16"/>
        <v/>
      </c>
      <c r="AI97" s="25" t="str">
        <f t="shared" ca="1" si="17"/>
        <v/>
      </c>
      <c r="AJ97" s="25" t="str">
        <f t="shared" ca="1" si="18"/>
        <v/>
      </c>
      <c r="AK97" s="25" t="str">
        <f t="shared" ca="1" si="19"/>
        <v/>
      </c>
      <c r="AL97" s="25" t="str">
        <f t="shared" ca="1" si="20"/>
        <v/>
      </c>
      <c r="AM97" s="25" t="str">
        <f t="shared" ca="1" si="21"/>
        <v/>
      </c>
      <c r="AN97" s="25" t="str">
        <f t="shared" ca="1" si="22"/>
        <v/>
      </c>
      <c r="AO97" s="25" t="str">
        <f t="shared" ca="1" si="23"/>
        <v/>
      </c>
    </row>
    <row r="98" spans="1:41" ht="18.75" customHeight="1">
      <c r="A98" s="38">
        <v>96</v>
      </c>
      <c r="B98" s="38" t="str">
        <f>IF(ISBLANK(ID管理番号商品名入力!D98),"",ID管理番号商品名入力!D98)</f>
        <v/>
      </c>
      <c r="C98" s="39" t="str">
        <f>IF(ISBLANK(ID管理番号商品名入力!F98),"",ID管理番号商品名入力!F98)</f>
        <v/>
      </c>
      <c r="D98" s="22" t="str">
        <f>IF(ISBLANK(業務便入力!L99),"",業務便入力!L99)</f>
        <v/>
      </c>
      <c r="E98" s="22" t="str">
        <f>IFERROR(VLOOKUP($D98,配送グループ設定!$A$18:$G$27,6,FALSE),"")</f>
        <v/>
      </c>
      <c r="F98" s="22" t="str">
        <f>IF(ISBLANK(業務便入力!U99),"",業務便入力!U99)</f>
        <v/>
      </c>
      <c r="G98" s="23" t="str">
        <f>IFERROR("※"&amp;VLOOKUP($D98,配送グループ設定!$A$18:$G$27,4,FALSE),"")</f>
        <v/>
      </c>
      <c r="H98" s="24" t="str">
        <f t="shared" si="24"/>
        <v/>
      </c>
      <c r="I98" s="25">
        <v>1</v>
      </c>
      <c r="J98" s="25">
        <v>0</v>
      </c>
      <c r="K98" s="25">
        <v>0</v>
      </c>
      <c r="L98" s="25">
        <v>1</v>
      </c>
      <c r="M98" s="25" t="str">
        <f>IF(ISBLANK(業務便入力!V99),"",業務便入力!V99)</f>
        <v/>
      </c>
      <c r="N98" s="25">
        <v>5</v>
      </c>
      <c r="O98" s="73" t="s">
        <v>354</v>
      </c>
      <c r="P98" s="40" t="str">
        <f>IF(ISBLANK(業務便入力!F99),"",業務便入力!F99)</f>
        <v/>
      </c>
      <c r="Q98" s="25" t="str">
        <f ca="1">IFERROR('計算（業務便）'!Q99,"")</f>
        <v/>
      </c>
      <c r="R98" s="25" t="str">
        <f ca="1">IFERROR(OFFSET('計算（業務便）'!$Q99,0,(COLUMN()-COLUMN('セット情報(業務便）'!$R99))*(COLUMNS('計算（業務便）'!$Q$3:$W$3)-1)/(COLUMNS('セット情報(業務便）'!$R97:$S97)-1)),"")</f>
        <v/>
      </c>
      <c r="S98" s="25" t="str">
        <f ca="1">IFERROR(OFFSET('計算（業務便）'!$Q99,0,(COLUMN()-COLUMN('セット情報(業務便）'!$R99))*(COLUMNS('計算（業務便）'!$Q$3:$W$3)-1)/(COLUMNS('セット情報(業務便）'!$R97:$S97)-1)),"")</f>
        <v/>
      </c>
      <c r="T98" s="25" t="str">
        <f ca="1">IFERROR(OFFSET('計算（業務便）'!$Q99,0,(COLUMN()-COLUMN('セット情報(業務便）'!$R99))*(COLUMNS('計算（業務便）'!$Q$3:$W$3)-1)/(COLUMNS('セット情報(業務便）'!$R97:$S97)-1)),"")</f>
        <v/>
      </c>
      <c r="U98" s="25" t="str">
        <f ca="1">IFERROR(OFFSET('計算（業務便）'!$Q99,0,(COLUMN()-COLUMN('セット情報(業務便）'!$R99))*(COLUMNS('計算（業務便）'!$Q$3:$W$3)-1)/(COLUMNS('セット情報(業務便）'!$R97:$S97)-1)),"")</f>
        <v/>
      </c>
      <c r="V98" s="25" t="str">
        <f ca="1">IFERROR(OFFSET('計算（業務便）'!$Q99,0,(COLUMN()-COLUMN('セット情報(業務便）'!$R99))*(COLUMNS('計算（業務便）'!$Q$3:$W$3)-1)/(COLUMNS('セット情報(業務便）'!$R97:$S97)-1)),"")</f>
        <v/>
      </c>
      <c r="W98" s="25" t="str">
        <f ca="1">IFERROR(OFFSET('計算（業務便）'!$Q99,0,(COLUMN()-COLUMN('セット情報(業務便）'!$R99))*(COLUMNS('計算（業務便）'!$Q$3:$W$3)-1)/(COLUMNS('セット情報(業務便）'!$R97:$S97)-1)),"")</f>
        <v/>
      </c>
      <c r="X98" s="25" t="str">
        <f ca="1">IFERROR(OFFSET('計算（業務便）'!$Q99,0,(COLUMN()-COLUMN('セット情報(業務便）'!$R99))*(COLUMNS('計算（業務便）'!$Q$3:$W$3)-1)/(COLUMNS('セット情報(業務便）'!$R97:$S97)-1)),"")</f>
        <v/>
      </c>
      <c r="Y98" s="25" t="str">
        <f ca="1">IFERROR(OFFSET('計算（業務便）'!$Q99,0,(COLUMN()-COLUMN('セット情報(業務便）'!$R99))*(COLUMNS('計算（業務便）'!$Q$3:$W$3)-1)/(COLUMNS('セット情報(業務便）'!$R97:$S97)-1)),"")</f>
        <v/>
      </c>
      <c r="Z98" s="25" t="str">
        <f ca="1">IFERROR(OFFSET('計算（業務便）'!$Q99,0,(COLUMN()-COLUMN('セット情報(業務便）'!$R99))*(COLUMNS('計算（業務便）'!$Q$3:$W$3)-1)/(COLUMNS('セット情報(業務便）'!$R97:$S97)-1)),"")</f>
        <v/>
      </c>
      <c r="AA98" s="25" t="str">
        <f ca="1">IFERROR(OFFSET('計算（業務便）'!$Q99,0,(COLUMN()-COLUMN('セット情報(業務便）'!$R99))*(COLUMNS('計算（業務便）'!$Q$3:$W$3)-1)/(COLUMNS('セット情報(業務便）'!$R97:$S97)-1)),"")</f>
        <v/>
      </c>
      <c r="AB98" s="25" t="str">
        <f ca="1">IFERROR(OFFSET('計算（業務便）'!$Q99,0,(COLUMN()-COLUMN('セット情報(業務便）'!$R99))*(COLUMNS('計算（業務便）'!$Q$3:$W$3)-1)/(COLUMNS('セット情報(業務便）'!$R97:$S97)-1)),"")</f>
        <v/>
      </c>
      <c r="AC98" s="25" t="str">
        <f ca="1">IFERROR(OFFSET('計算（業務便）'!$Q99,0,(COLUMN()-COLUMN('セット情報(業務便）'!$R99))*(COLUMNS('計算（業務便）'!$Q$3:$W$3)-1)/(COLUMNS('セット情報(業務便）'!$R97:$S97)-1)),"")</f>
        <v/>
      </c>
      <c r="AD98" s="25" t="str">
        <f t="shared" ca="1" si="25"/>
        <v/>
      </c>
      <c r="AE98" s="25" t="str">
        <f t="shared" ca="1" si="13"/>
        <v/>
      </c>
      <c r="AF98" s="25" t="str">
        <f t="shared" ca="1" si="14"/>
        <v/>
      </c>
      <c r="AG98" s="25" t="str">
        <f t="shared" ca="1" si="15"/>
        <v/>
      </c>
      <c r="AH98" s="25" t="str">
        <f t="shared" ca="1" si="16"/>
        <v/>
      </c>
      <c r="AI98" s="25" t="str">
        <f t="shared" ca="1" si="17"/>
        <v/>
      </c>
      <c r="AJ98" s="25" t="str">
        <f t="shared" ca="1" si="18"/>
        <v/>
      </c>
      <c r="AK98" s="25" t="str">
        <f t="shared" ca="1" si="19"/>
        <v/>
      </c>
      <c r="AL98" s="25" t="str">
        <f t="shared" ca="1" si="20"/>
        <v/>
      </c>
      <c r="AM98" s="25" t="str">
        <f t="shared" ca="1" si="21"/>
        <v/>
      </c>
      <c r="AN98" s="25" t="str">
        <f t="shared" ca="1" si="22"/>
        <v/>
      </c>
      <c r="AO98" s="25" t="str">
        <f t="shared" ca="1" si="23"/>
        <v/>
      </c>
    </row>
    <row r="99" spans="1:41" ht="18.75" customHeight="1">
      <c r="A99" s="38">
        <v>97</v>
      </c>
      <c r="B99" s="38" t="str">
        <f>IF(ISBLANK(ID管理番号商品名入力!D99),"",ID管理番号商品名入力!D99)</f>
        <v/>
      </c>
      <c r="C99" s="39" t="str">
        <f>IF(ISBLANK(ID管理番号商品名入力!F99),"",ID管理番号商品名入力!F99)</f>
        <v/>
      </c>
      <c r="D99" s="22" t="str">
        <f>IF(ISBLANK(業務便入力!L100),"",業務便入力!L100)</f>
        <v/>
      </c>
      <c r="E99" s="22" t="str">
        <f>IFERROR(VLOOKUP($D99,配送グループ設定!$A$18:$G$27,6,FALSE),"")</f>
        <v/>
      </c>
      <c r="F99" s="22" t="str">
        <f>IF(ISBLANK(業務便入力!U100),"",業務便入力!U100)</f>
        <v/>
      </c>
      <c r="G99" s="23" t="str">
        <f>IFERROR("※"&amp;VLOOKUP($D99,配送グループ設定!$A$18:$G$27,4,FALSE),"")</f>
        <v/>
      </c>
      <c r="H99" s="24" t="str">
        <f t="shared" si="24"/>
        <v/>
      </c>
      <c r="I99" s="25">
        <v>1</v>
      </c>
      <c r="J99" s="25">
        <v>0</v>
      </c>
      <c r="K99" s="25">
        <v>0</v>
      </c>
      <c r="L99" s="25">
        <v>1</v>
      </c>
      <c r="M99" s="25" t="str">
        <f>IF(ISBLANK(業務便入力!V100),"",業務便入力!V100)</f>
        <v/>
      </c>
      <c r="N99" s="25">
        <v>5</v>
      </c>
      <c r="O99" s="73" t="s">
        <v>354</v>
      </c>
      <c r="P99" s="40" t="str">
        <f>IF(ISBLANK(業務便入力!F100),"",業務便入力!F100)</f>
        <v/>
      </c>
      <c r="Q99" s="25" t="str">
        <f ca="1">IFERROR('計算（業務便）'!Q100,"")</f>
        <v/>
      </c>
      <c r="R99" s="25" t="str">
        <f ca="1">IFERROR(OFFSET('計算（業務便）'!$Q100,0,(COLUMN()-COLUMN('セット情報(業務便）'!$R100))*(COLUMNS('計算（業務便）'!$Q$3:$W$3)-1)/(COLUMNS('セット情報(業務便）'!$R98:$S98)-1)),"")</f>
        <v/>
      </c>
      <c r="S99" s="25" t="str">
        <f ca="1">IFERROR(OFFSET('計算（業務便）'!$Q100,0,(COLUMN()-COLUMN('セット情報(業務便）'!$R100))*(COLUMNS('計算（業務便）'!$Q$3:$W$3)-1)/(COLUMNS('セット情報(業務便）'!$R98:$S98)-1)),"")</f>
        <v/>
      </c>
      <c r="T99" s="25" t="str">
        <f ca="1">IFERROR(OFFSET('計算（業務便）'!$Q100,0,(COLUMN()-COLUMN('セット情報(業務便）'!$R100))*(COLUMNS('計算（業務便）'!$Q$3:$W$3)-1)/(COLUMNS('セット情報(業務便）'!$R98:$S98)-1)),"")</f>
        <v/>
      </c>
      <c r="U99" s="25" t="str">
        <f ca="1">IFERROR(OFFSET('計算（業務便）'!$Q100,0,(COLUMN()-COLUMN('セット情報(業務便）'!$R100))*(COLUMNS('計算（業務便）'!$Q$3:$W$3)-1)/(COLUMNS('セット情報(業務便）'!$R98:$S98)-1)),"")</f>
        <v/>
      </c>
      <c r="V99" s="25" t="str">
        <f ca="1">IFERROR(OFFSET('計算（業務便）'!$Q100,0,(COLUMN()-COLUMN('セット情報(業務便）'!$R100))*(COLUMNS('計算（業務便）'!$Q$3:$W$3)-1)/(COLUMNS('セット情報(業務便）'!$R98:$S98)-1)),"")</f>
        <v/>
      </c>
      <c r="W99" s="25" t="str">
        <f ca="1">IFERROR(OFFSET('計算（業務便）'!$Q100,0,(COLUMN()-COLUMN('セット情報(業務便）'!$R100))*(COLUMNS('計算（業務便）'!$Q$3:$W$3)-1)/(COLUMNS('セット情報(業務便）'!$R98:$S98)-1)),"")</f>
        <v/>
      </c>
      <c r="X99" s="25" t="str">
        <f ca="1">IFERROR(OFFSET('計算（業務便）'!$Q100,0,(COLUMN()-COLUMN('セット情報(業務便）'!$R100))*(COLUMNS('計算（業務便）'!$Q$3:$W$3)-1)/(COLUMNS('セット情報(業務便）'!$R98:$S98)-1)),"")</f>
        <v/>
      </c>
      <c r="Y99" s="25" t="str">
        <f ca="1">IFERROR(OFFSET('計算（業務便）'!$Q100,0,(COLUMN()-COLUMN('セット情報(業務便）'!$R100))*(COLUMNS('計算（業務便）'!$Q$3:$W$3)-1)/(COLUMNS('セット情報(業務便）'!$R98:$S98)-1)),"")</f>
        <v/>
      </c>
      <c r="Z99" s="25" t="str">
        <f ca="1">IFERROR(OFFSET('計算（業務便）'!$Q100,0,(COLUMN()-COLUMN('セット情報(業務便）'!$R100))*(COLUMNS('計算（業務便）'!$Q$3:$W$3)-1)/(COLUMNS('セット情報(業務便）'!$R98:$S98)-1)),"")</f>
        <v/>
      </c>
      <c r="AA99" s="25" t="str">
        <f ca="1">IFERROR(OFFSET('計算（業務便）'!$Q100,0,(COLUMN()-COLUMN('セット情報(業務便）'!$R100))*(COLUMNS('計算（業務便）'!$Q$3:$W$3)-1)/(COLUMNS('セット情報(業務便）'!$R98:$S98)-1)),"")</f>
        <v/>
      </c>
      <c r="AB99" s="25" t="str">
        <f ca="1">IFERROR(OFFSET('計算（業務便）'!$Q100,0,(COLUMN()-COLUMN('セット情報(業務便）'!$R100))*(COLUMNS('計算（業務便）'!$Q$3:$W$3)-1)/(COLUMNS('セット情報(業務便）'!$R98:$S98)-1)),"")</f>
        <v/>
      </c>
      <c r="AC99" s="25" t="str">
        <f ca="1">IFERROR(OFFSET('計算（業務便）'!$Q100,0,(COLUMN()-COLUMN('セット情報(業務便）'!$R100))*(COLUMNS('計算（業務便）'!$Q$3:$W$3)-1)/(COLUMNS('セット情報(業務便）'!$R98:$S98)-1)),"")</f>
        <v/>
      </c>
      <c r="AD99" s="25" t="str">
        <f t="shared" ca="1" si="25"/>
        <v/>
      </c>
      <c r="AE99" s="25" t="str">
        <f t="shared" ca="1" si="13"/>
        <v/>
      </c>
      <c r="AF99" s="25" t="str">
        <f t="shared" ca="1" si="14"/>
        <v/>
      </c>
      <c r="AG99" s="25" t="str">
        <f t="shared" ca="1" si="15"/>
        <v/>
      </c>
      <c r="AH99" s="25" t="str">
        <f t="shared" ca="1" si="16"/>
        <v/>
      </c>
      <c r="AI99" s="25" t="str">
        <f t="shared" ca="1" si="17"/>
        <v/>
      </c>
      <c r="AJ99" s="25" t="str">
        <f t="shared" ca="1" si="18"/>
        <v/>
      </c>
      <c r="AK99" s="25" t="str">
        <f t="shared" ca="1" si="19"/>
        <v/>
      </c>
      <c r="AL99" s="25" t="str">
        <f t="shared" ca="1" si="20"/>
        <v/>
      </c>
      <c r="AM99" s="25" t="str">
        <f t="shared" ca="1" si="21"/>
        <v/>
      </c>
      <c r="AN99" s="25" t="str">
        <f t="shared" ca="1" si="22"/>
        <v/>
      </c>
      <c r="AO99" s="25" t="str">
        <f t="shared" ca="1" si="23"/>
        <v/>
      </c>
    </row>
    <row r="100" spans="1:41" ht="18.75" customHeight="1">
      <c r="A100" s="38">
        <v>98</v>
      </c>
      <c r="B100" s="38" t="str">
        <f>IF(ISBLANK(ID管理番号商品名入力!D100),"",ID管理番号商品名入力!D100)</f>
        <v/>
      </c>
      <c r="C100" s="39" t="str">
        <f>IF(ISBLANK(ID管理番号商品名入力!F100),"",ID管理番号商品名入力!F100)</f>
        <v/>
      </c>
      <c r="D100" s="22" t="str">
        <f>IF(ISBLANK(業務便入力!L101),"",業務便入力!L101)</f>
        <v/>
      </c>
      <c r="E100" s="22" t="str">
        <f>IFERROR(VLOOKUP($D100,配送グループ設定!$A$18:$G$27,6,FALSE),"")</f>
        <v/>
      </c>
      <c r="F100" s="22" t="str">
        <f>IF(ISBLANK(業務便入力!U101),"",業務便入力!U101)</f>
        <v/>
      </c>
      <c r="G100" s="23" t="str">
        <f>IFERROR("※"&amp;VLOOKUP($D100,配送グループ設定!$A$18:$G$27,4,FALSE),"")</f>
        <v/>
      </c>
      <c r="H100" s="24" t="str">
        <f t="shared" si="24"/>
        <v/>
      </c>
      <c r="I100" s="25">
        <v>1</v>
      </c>
      <c r="J100" s="25">
        <v>0</v>
      </c>
      <c r="K100" s="25">
        <v>0</v>
      </c>
      <c r="L100" s="25">
        <v>1</v>
      </c>
      <c r="M100" s="25" t="str">
        <f>IF(ISBLANK(業務便入力!V101),"",業務便入力!V101)</f>
        <v/>
      </c>
      <c r="N100" s="25">
        <v>5</v>
      </c>
      <c r="O100" s="73" t="s">
        <v>354</v>
      </c>
      <c r="P100" s="40" t="str">
        <f>IF(ISBLANK(業務便入力!F101),"",業務便入力!F101)</f>
        <v/>
      </c>
      <c r="Q100" s="25" t="str">
        <f ca="1">IFERROR('計算（業務便）'!Q101,"")</f>
        <v/>
      </c>
      <c r="R100" s="25" t="str">
        <f ca="1">IFERROR(OFFSET('計算（業務便）'!$Q101,0,(COLUMN()-COLUMN('セット情報(業務便）'!$R101))*(COLUMNS('計算（業務便）'!$Q$3:$W$3)-1)/(COLUMNS('セット情報(業務便）'!$R99:$S99)-1)),"")</f>
        <v/>
      </c>
      <c r="S100" s="25" t="str">
        <f ca="1">IFERROR(OFFSET('計算（業務便）'!$Q101,0,(COLUMN()-COLUMN('セット情報(業務便）'!$R101))*(COLUMNS('計算（業務便）'!$Q$3:$W$3)-1)/(COLUMNS('セット情報(業務便）'!$R99:$S99)-1)),"")</f>
        <v/>
      </c>
      <c r="T100" s="25" t="str">
        <f ca="1">IFERROR(OFFSET('計算（業務便）'!$Q101,0,(COLUMN()-COLUMN('セット情報(業務便）'!$R101))*(COLUMNS('計算（業務便）'!$Q$3:$W$3)-1)/(COLUMNS('セット情報(業務便）'!$R99:$S99)-1)),"")</f>
        <v/>
      </c>
      <c r="U100" s="25" t="str">
        <f ca="1">IFERROR(OFFSET('計算（業務便）'!$Q101,0,(COLUMN()-COLUMN('セット情報(業務便）'!$R101))*(COLUMNS('計算（業務便）'!$Q$3:$W$3)-1)/(COLUMNS('セット情報(業務便）'!$R99:$S99)-1)),"")</f>
        <v/>
      </c>
      <c r="V100" s="25" t="str">
        <f ca="1">IFERROR(OFFSET('計算（業務便）'!$Q101,0,(COLUMN()-COLUMN('セット情報(業務便）'!$R101))*(COLUMNS('計算（業務便）'!$Q$3:$W$3)-1)/(COLUMNS('セット情報(業務便）'!$R99:$S99)-1)),"")</f>
        <v/>
      </c>
      <c r="W100" s="25" t="str">
        <f ca="1">IFERROR(OFFSET('計算（業務便）'!$Q101,0,(COLUMN()-COLUMN('セット情報(業務便）'!$R101))*(COLUMNS('計算（業務便）'!$Q$3:$W$3)-1)/(COLUMNS('セット情報(業務便）'!$R99:$S99)-1)),"")</f>
        <v/>
      </c>
      <c r="X100" s="25" t="str">
        <f ca="1">IFERROR(OFFSET('計算（業務便）'!$Q101,0,(COLUMN()-COLUMN('セット情報(業務便）'!$R101))*(COLUMNS('計算（業務便）'!$Q$3:$W$3)-1)/(COLUMNS('セット情報(業務便）'!$R99:$S99)-1)),"")</f>
        <v/>
      </c>
      <c r="Y100" s="25" t="str">
        <f ca="1">IFERROR(OFFSET('計算（業務便）'!$Q101,0,(COLUMN()-COLUMN('セット情報(業務便）'!$R101))*(COLUMNS('計算（業務便）'!$Q$3:$W$3)-1)/(COLUMNS('セット情報(業務便）'!$R99:$S99)-1)),"")</f>
        <v/>
      </c>
      <c r="Z100" s="25" t="str">
        <f ca="1">IFERROR(OFFSET('計算（業務便）'!$Q101,0,(COLUMN()-COLUMN('セット情報(業務便）'!$R101))*(COLUMNS('計算（業務便）'!$Q$3:$W$3)-1)/(COLUMNS('セット情報(業務便）'!$R99:$S99)-1)),"")</f>
        <v/>
      </c>
      <c r="AA100" s="25" t="str">
        <f ca="1">IFERROR(OFFSET('計算（業務便）'!$Q101,0,(COLUMN()-COLUMN('セット情報(業務便）'!$R101))*(COLUMNS('計算（業務便）'!$Q$3:$W$3)-1)/(COLUMNS('セット情報(業務便）'!$R99:$S99)-1)),"")</f>
        <v/>
      </c>
      <c r="AB100" s="25" t="str">
        <f ca="1">IFERROR(OFFSET('計算（業務便）'!$Q101,0,(COLUMN()-COLUMN('セット情報(業務便）'!$R101))*(COLUMNS('計算（業務便）'!$Q$3:$W$3)-1)/(COLUMNS('セット情報(業務便）'!$R99:$S99)-1)),"")</f>
        <v/>
      </c>
      <c r="AC100" s="25" t="str">
        <f ca="1">IFERROR(OFFSET('計算（業務便）'!$Q101,0,(COLUMN()-COLUMN('セット情報(業務便）'!$R101))*(COLUMNS('計算（業務便）'!$Q$3:$W$3)-1)/(COLUMNS('セット情報(業務便）'!$R99:$S99)-1)),"")</f>
        <v/>
      </c>
      <c r="AD100" s="25" t="str">
        <f t="shared" ca="1" si="25"/>
        <v/>
      </c>
      <c r="AE100" s="25" t="str">
        <f t="shared" ca="1" si="13"/>
        <v/>
      </c>
      <c r="AF100" s="25" t="str">
        <f t="shared" ca="1" si="14"/>
        <v/>
      </c>
      <c r="AG100" s="25" t="str">
        <f t="shared" ca="1" si="15"/>
        <v/>
      </c>
      <c r="AH100" s="25" t="str">
        <f t="shared" ca="1" si="16"/>
        <v/>
      </c>
      <c r="AI100" s="25" t="str">
        <f t="shared" ca="1" si="17"/>
        <v/>
      </c>
      <c r="AJ100" s="25" t="str">
        <f t="shared" ca="1" si="18"/>
        <v/>
      </c>
      <c r="AK100" s="25" t="str">
        <f t="shared" ca="1" si="19"/>
        <v/>
      </c>
      <c r="AL100" s="25" t="str">
        <f t="shared" ca="1" si="20"/>
        <v/>
      </c>
      <c r="AM100" s="25" t="str">
        <f t="shared" ca="1" si="21"/>
        <v/>
      </c>
      <c r="AN100" s="25" t="str">
        <f t="shared" ca="1" si="22"/>
        <v/>
      </c>
      <c r="AO100" s="25" t="str">
        <f t="shared" ca="1" si="23"/>
        <v/>
      </c>
    </row>
    <row r="101" spans="1:41" ht="18.75" customHeight="1">
      <c r="A101" s="38">
        <v>99</v>
      </c>
      <c r="B101" s="38" t="str">
        <f>IF(ISBLANK(ID管理番号商品名入力!D101),"",ID管理番号商品名入力!D101)</f>
        <v/>
      </c>
      <c r="C101" s="39" t="str">
        <f>IF(ISBLANK(ID管理番号商品名入力!F101),"",ID管理番号商品名入力!F101)</f>
        <v/>
      </c>
      <c r="D101" s="22" t="str">
        <f>IF(ISBLANK(業務便入力!L102),"",業務便入力!L102)</f>
        <v/>
      </c>
      <c r="E101" s="22" t="str">
        <f>IFERROR(VLOOKUP($D101,配送グループ設定!$A$18:$G$27,6,FALSE),"")</f>
        <v/>
      </c>
      <c r="F101" s="22" t="str">
        <f>IF(ISBLANK(業務便入力!U102),"",業務便入力!U102)</f>
        <v/>
      </c>
      <c r="G101" s="23" t="str">
        <f>IFERROR("※"&amp;VLOOKUP($D101,配送グループ設定!$A$18:$G$27,4,FALSE),"")</f>
        <v/>
      </c>
      <c r="H101" s="24" t="str">
        <f t="shared" si="24"/>
        <v/>
      </c>
      <c r="I101" s="25">
        <v>1</v>
      </c>
      <c r="J101" s="25">
        <v>0</v>
      </c>
      <c r="K101" s="25">
        <v>0</v>
      </c>
      <c r="L101" s="25">
        <v>1</v>
      </c>
      <c r="M101" s="25" t="str">
        <f>IF(ISBLANK(業務便入力!V102),"",業務便入力!V102)</f>
        <v/>
      </c>
      <c r="N101" s="25">
        <v>5</v>
      </c>
      <c r="O101" s="73" t="s">
        <v>354</v>
      </c>
      <c r="P101" s="40" t="str">
        <f>IF(ISBLANK(業務便入力!F102),"",業務便入力!F102)</f>
        <v/>
      </c>
      <c r="Q101" s="25" t="str">
        <f ca="1">IFERROR('計算（業務便）'!Q102,"")</f>
        <v/>
      </c>
      <c r="R101" s="25" t="str">
        <f ca="1">IFERROR(OFFSET('計算（業務便）'!$Q102,0,(COLUMN()-COLUMN('セット情報(業務便）'!$R102))*(COLUMNS('計算（業務便）'!$Q$3:$W$3)-1)/(COLUMNS('セット情報(業務便）'!$R100:$S100)-1)),"")</f>
        <v/>
      </c>
      <c r="S101" s="25" t="str">
        <f ca="1">IFERROR(OFFSET('計算（業務便）'!$Q102,0,(COLUMN()-COLUMN('セット情報(業務便）'!$R102))*(COLUMNS('計算（業務便）'!$Q$3:$W$3)-1)/(COLUMNS('セット情報(業務便）'!$R100:$S100)-1)),"")</f>
        <v/>
      </c>
      <c r="T101" s="25" t="str">
        <f ca="1">IFERROR(OFFSET('計算（業務便）'!$Q102,0,(COLUMN()-COLUMN('セット情報(業務便）'!$R102))*(COLUMNS('計算（業務便）'!$Q$3:$W$3)-1)/(COLUMNS('セット情報(業務便）'!$R100:$S100)-1)),"")</f>
        <v/>
      </c>
      <c r="U101" s="25" t="str">
        <f ca="1">IFERROR(OFFSET('計算（業務便）'!$Q102,0,(COLUMN()-COLUMN('セット情報(業務便）'!$R102))*(COLUMNS('計算（業務便）'!$Q$3:$W$3)-1)/(COLUMNS('セット情報(業務便）'!$R100:$S100)-1)),"")</f>
        <v/>
      </c>
      <c r="V101" s="25" t="str">
        <f ca="1">IFERROR(OFFSET('計算（業務便）'!$Q102,0,(COLUMN()-COLUMN('セット情報(業務便）'!$R102))*(COLUMNS('計算（業務便）'!$Q$3:$W$3)-1)/(COLUMNS('セット情報(業務便）'!$R100:$S100)-1)),"")</f>
        <v/>
      </c>
      <c r="W101" s="25" t="str">
        <f ca="1">IFERROR(OFFSET('計算（業務便）'!$Q102,0,(COLUMN()-COLUMN('セット情報(業務便）'!$R102))*(COLUMNS('計算（業務便）'!$Q$3:$W$3)-1)/(COLUMNS('セット情報(業務便）'!$R100:$S100)-1)),"")</f>
        <v/>
      </c>
      <c r="X101" s="25" t="str">
        <f ca="1">IFERROR(OFFSET('計算（業務便）'!$Q102,0,(COLUMN()-COLUMN('セット情報(業務便）'!$R102))*(COLUMNS('計算（業務便）'!$Q$3:$W$3)-1)/(COLUMNS('セット情報(業務便）'!$R100:$S100)-1)),"")</f>
        <v/>
      </c>
      <c r="Y101" s="25" t="str">
        <f ca="1">IFERROR(OFFSET('計算（業務便）'!$Q102,0,(COLUMN()-COLUMN('セット情報(業務便）'!$R102))*(COLUMNS('計算（業務便）'!$Q$3:$W$3)-1)/(COLUMNS('セット情報(業務便）'!$R100:$S100)-1)),"")</f>
        <v/>
      </c>
      <c r="Z101" s="25" t="str">
        <f ca="1">IFERROR(OFFSET('計算（業務便）'!$Q102,0,(COLUMN()-COLUMN('セット情報(業務便）'!$R102))*(COLUMNS('計算（業務便）'!$Q$3:$W$3)-1)/(COLUMNS('セット情報(業務便）'!$R100:$S100)-1)),"")</f>
        <v/>
      </c>
      <c r="AA101" s="25" t="str">
        <f ca="1">IFERROR(OFFSET('計算（業務便）'!$Q102,0,(COLUMN()-COLUMN('セット情報(業務便）'!$R102))*(COLUMNS('計算（業務便）'!$Q$3:$W$3)-1)/(COLUMNS('セット情報(業務便）'!$R100:$S100)-1)),"")</f>
        <v/>
      </c>
      <c r="AB101" s="25" t="str">
        <f ca="1">IFERROR(OFFSET('計算（業務便）'!$Q102,0,(COLUMN()-COLUMN('セット情報(業務便）'!$R102))*(COLUMNS('計算（業務便）'!$Q$3:$W$3)-1)/(COLUMNS('セット情報(業務便）'!$R100:$S100)-1)),"")</f>
        <v/>
      </c>
      <c r="AC101" s="25" t="str">
        <f ca="1">IFERROR(OFFSET('計算（業務便）'!$Q102,0,(COLUMN()-COLUMN('セット情報(業務便）'!$R102))*(COLUMNS('計算（業務便）'!$Q$3:$W$3)-1)/(COLUMNS('セット情報(業務便）'!$R100:$S100)-1)),"")</f>
        <v/>
      </c>
      <c r="AD101" s="25" t="str">
        <f t="shared" ca="1" si="25"/>
        <v/>
      </c>
      <c r="AE101" s="25" t="str">
        <f t="shared" ca="1" si="13"/>
        <v/>
      </c>
      <c r="AF101" s="25" t="str">
        <f t="shared" ca="1" si="14"/>
        <v/>
      </c>
      <c r="AG101" s="25" t="str">
        <f t="shared" ca="1" si="15"/>
        <v/>
      </c>
      <c r="AH101" s="25" t="str">
        <f t="shared" ca="1" si="16"/>
        <v/>
      </c>
      <c r="AI101" s="25" t="str">
        <f t="shared" ca="1" si="17"/>
        <v/>
      </c>
      <c r="AJ101" s="25" t="str">
        <f t="shared" ca="1" si="18"/>
        <v/>
      </c>
      <c r="AK101" s="25" t="str">
        <f t="shared" ca="1" si="19"/>
        <v/>
      </c>
      <c r="AL101" s="25" t="str">
        <f t="shared" ca="1" si="20"/>
        <v/>
      </c>
      <c r="AM101" s="25" t="str">
        <f t="shared" ca="1" si="21"/>
        <v/>
      </c>
      <c r="AN101" s="25" t="str">
        <f t="shared" ca="1" si="22"/>
        <v/>
      </c>
      <c r="AO101" s="25" t="str">
        <f t="shared" ca="1" si="23"/>
        <v/>
      </c>
    </row>
    <row r="102" spans="1:41" ht="18.75" customHeight="1">
      <c r="A102" s="38">
        <v>100</v>
      </c>
      <c r="B102" s="38" t="str">
        <f>IF(ISBLANK(ID管理番号商品名入力!D102),"",ID管理番号商品名入力!D102)</f>
        <v/>
      </c>
      <c r="C102" s="39" t="str">
        <f>IF(ISBLANK(ID管理番号商品名入力!F102),"",ID管理番号商品名入力!F102)</f>
        <v/>
      </c>
      <c r="D102" s="22" t="str">
        <f>IF(ISBLANK(業務便入力!L103),"",業務便入力!L103)</f>
        <v/>
      </c>
      <c r="E102" s="22" t="str">
        <f>IFERROR(VLOOKUP($D102,配送グループ設定!$A$18:$G$27,6,FALSE),"")</f>
        <v/>
      </c>
      <c r="F102" s="22" t="str">
        <f>IF(ISBLANK(業務便入力!U103),"",業務便入力!U103)</f>
        <v/>
      </c>
      <c r="G102" s="23" t="str">
        <f>IFERROR("※"&amp;VLOOKUP($D102,配送グループ設定!$A$18:$G$27,4,FALSE),"")</f>
        <v/>
      </c>
      <c r="H102" s="24" t="str">
        <f t="shared" si="24"/>
        <v/>
      </c>
      <c r="I102" s="25">
        <v>1</v>
      </c>
      <c r="J102" s="25">
        <v>0</v>
      </c>
      <c r="K102" s="25">
        <v>0</v>
      </c>
      <c r="L102" s="25">
        <v>1</v>
      </c>
      <c r="M102" s="25" t="str">
        <f>IF(ISBLANK(業務便入力!V103),"",業務便入力!V103)</f>
        <v/>
      </c>
      <c r="N102" s="25">
        <v>5</v>
      </c>
      <c r="O102" s="73" t="s">
        <v>354</v>
      </c>
      <c r="P102" s="40" t="str">
        <f>IF(ISBLANK(業務便入力!F103),"",業務便入力!F103)</f>
        <v/>
      </c>
      <c r="Q102" s="25" t="str">
        <f ca="1">IFERROR('計算（業務便）'!Q103,"")</f>
        <v/>
      </c>
      <c r="R102" s="25" t="str">
        <f ca="1">IFERROR(OFFSET('計算（業務便）'!$Q103,0,(COLUMN()-COLUMN('セット情報(業務便）'!$R103))*(COLUMNS('計算（業務便）'!$Q$3:$W$3)-1)/(COLUMNS('セット情報(業務便）'!$R101:$S101)-1)),"")</f>
        <v/>
      </c>
      <c r="S102" s="25" t="str">
        <f ca="1">IFERROR(OFFSET('計算（業務便）'!$Q103,0,(COLUMN()-COLUMN('セット情報(業務便）'!$R103))*(COLUMNS('計算（業務便）'!$Q$3:$W$3)-1)/(COLUMNS('セット情報(業務便）'!$R101:$S101)-1)),"")</f>
        <v/>
      </c>
      <c r="T102" s="25" t="str">
        <f ca="1">IFERROR(OFFSET('計算（業務便）'!$Q103,0,(COLUMN()-COLUMN('セット情報(業務便）'!$R103))*(COLUMNS('計算（業務便）'!$Q$3:$W$3)-1)/(COLUMNS('セット情報(業務便）'!$R101:$S101)-1)),"")</f>
        <v/>
      </c>
      <c r="U102" s="25" t="str">
        <f ca="1">IFERROR(OFFSET('計算（業務便）'!$Q103,0,(COLUMN()-COLUMN('セット情報(業務便）'!$R103))*(COLUMNS('計算（業務便）'!$Q$3:$W$3)-1)/(COLUMNS('セット情報(業務便）'!$R101:$S101)-1)),"")</f>
        <v/>
      </c>
      <c r="V102" s="25" t="str">
        <f ca="1">IFERROR(OFFSET('計算（業務便）'!$Q103,0,(COLUMN()-COLUMN('セット情報(業務便）'!$R103))*(COLUMNS('計算（業務便）'!$Q$3:$W$3)-1)/(COLUMNS('セット情報(業務便）'!$R101:$S101)-1)),"")</f>
        <v/>
      </c>
      <c r="W102" s="25" t="str">
        <f ca="1">IFERROR(OFFSET('計算（業務便）'!$Q103,0,(COLUMN()-COLUMN('セット情報(業務便）'!$R103))*(COLUMNS('計算（業務便）'!$Q$3:$W$3)-1)/(COLUMNS('セット情報(業務便）'!$R101:$S101)-1)),"")</f>
        <v/>
      </c>
      <c r="X102" s="25" t="str">
        <f ca="1">IFERROR(OFFSET('計算（業務便）'!$Q103,0,(COLUMN()-COLUMN('セット情報(業務便）'!$R103))*(COLUMNS('計算（業務便）'!$Q$3:$W$3)-1)/(COLUMNS('セット情報(業務便）'!$R101:$S101)-1)),"")</f>
        <v/>
      </c>
      <c r="Y102" s="25" t="str">
        <f ca="1">IFERROR(OFFSET('計算（業務便）'!$Q103,0,(COLUMN()-COLUMN('セット情報(業務便）'!$R103))*(COLUMNS('計算（業務便）'!$Q$3:$W$3)-1)/(COLUMNS('セット情報(業務便）'!$R101:$S101)-1)),"")</f>
        <v/>
      </c>
      <c r="Z102" s="25" t="str">
        <f ca="1">IFERROR(OFFSET('計算（業務便）'!$Q103,0,(COLUMN()-COLUMN('セット情報(業務便）'!$R103))*(COLUMNS('計算（業務便）'!$Q$3:$W$3)-1)/(COLUMNS('セット情報(業務便）'!$R101:$S101)-1)),"")</f>
        <v/>
      </c>
      <c r="AA102" s="25" t="str">
        <f ca="1">IFERROR(OFFSET('計算（業務便）'!$Q103,0,(COLUMN()-COLUMN('セット情報(業務便）'!$R103))*(COLUMNS('計算（業務便）'!$Q$3:$W$3)-1)/(COLUMNS('セット情報(業務便）'!$R101:$S101)-1)),"")</f>
        <v/>
      </c>
      <c r="AB102" s="25" t="str">
        <f ca="1">IFERROR(OFFSET('計算（業務便）'!$Q103,0,(COLUMN()-COLUMN('セット情報(業務便）'!$R103))*(COLUMNS('計算（業務便）'!$Q$3:$W$3)-1)/(COLUMNS('セット情報(業務便）'!$R101:$S101)-1)),"")</f>
        <v/>
      </c>
      <c r="AC102" s="25" t="str">
        <f ca="1">IFERROR(OFFSET('計算（業務便）'!$Q103,0,(COLUMN()-COLUMN('セット情報(業務便）'!$R103))*(COLUMNS('計算（業務便）'!$Q$3:$W$3)-1)/(COLUMNS('セット情報(業務便）'!$R101:$S101)-1)),"")</f>
        <v/>
      </c>
      <c r="AD102" s="25" t="str">
        <f t="shared" ca="1" si="25"/>
        <v/>
      </c>
      <c r="AE102" s="25" t="str">
        <f t="shared" ca="1" si="13"/>
        <v/>
      </c>
      <c r="AF102" s="25" t="str">
        <f t="shared" ca="1" si="14"/>
        <v/>
      </c>
      <c r="AG102" s="25" t="str">
        <f t="shared" ca="1" si="15"/>
        <v/>
      </c>
      <c r="AH102" s="25" t="str">
        <f t="shared" ca="1" si="16"/>
        <v/>
      </c>
      <c r="AI102" s="25" t="str">
        <f t="shared" ca="1" si="17"/>
        <v/>
      </c>
      <c r="AJ102" s="25" t="str">
        <f t="shared" ca="1" si="18"/>
        <v/>
      </c>
      <c r="AK102" s="25" t="str">
        <f t="shared" ca="1" si="19"/>
        <v/>
      </c>
      <c r="AL102" s="25" t="str">
        <f t="shared" ca="1" si="20"/>
        <v/>
      </c>
      <c r="AM102" s="25" t="str">
        <f t="shared" ca="1" si="21"/>
        <v/>
      </c>
      <c r="AN102" s="25" t="str">
        <f t="shared" ca="1" si="22"/>
        <v/>
      </c>
      <c r="AO102" s="25" t="str">
        <f t="shared" ca="1" si="23"/>
        <v/>
      </c>
    </row>
    <row r="103" spans="1:41" ht="18.75" customHeight="1">
      <c r="A103" s="38">
        <v>101</v>
      </c>
      <c r="B103" s="38" t="str">
        <f>IF(ISBLANK(ID管理番号商品名入力!D103),"",ID管理番号商品名入力!D103)</f>
        <v/>
      </c>
      <c r="C103" s="39" t="str">
        <f>IF(ISBLANK(ID管理番号商品名入力!F103),"",ID管理番号商品名入力!F103)</f>
        <v/>
      </c>
      <c r="D103" s="22" t="str">
        <f>IF(ISBLANK(業務便入力!L104),"",業務便入力!L104)</f>
        <v/>
      </c>
      <c r="E103" s="22" t="str">
        <f>IFERROR(VLOOKUP($D103,配送グループ設定!$A$18:$G$27,6,FALSE),"")</f>
        <v/>
      </c>
      <c r="F103" s="22" t="str">
        <f>IF(ISBLANK(業務便入力!U104),"",業務便入力!U104)</f>
        <v/>
      </c>
      <c r="G103" s="23" t="str">
        <f>IFERROR("※"&amp;VLOOKUP($D103,配送グループ設定!$A$18:$G$27,4,FALSE),"")</f>
        <v/>
      </c>
      <c r="H103" s="24" t="str">
        <f t="shared" si="24"/>
        <v/>
      </c>
      <c r="I103" s="25">
        <v>1</v>
      </c>
      <c r="J103" s="25">
        <v>0</v>
      </c>
      <c r="K103" s="25">
        <v>0</v>
      </c>
      <c r="L103" s="25">
        <v>1</v>
      </c>
      <c r="M103" s="25" t="str">
        <f>IF(ISBLANK(業務便入力!V104),"",業務便入力!V104)</f>
        <v/>
      </c>
      <c r="N103" s="25">
        <v>5</v>
      </c>
      <c r="O103" s="73" t="s">
        <v>354</v>
      </c>
      <c r="P103" s="40" t="str">
        <f>IF(ISBLANK(業務便入力!F104),"",業務便入力!F104)</f>
        <v/>
      </c>
      <c r="Q103" s="25" t="str">
        <f ca="1">IFERROR('計算（業務便）'!Q104,"")</f>
        <v/>
      </c>
      <c r="R103" s="25" t="str">
        <f ca="1">IFERROR(OFFSET('計算（業務便）'!$Q104,0,(COLUMN()-COLUMN('セット情報(業務便）'!$R104))*(COLUMNS('計算（業務便）'!$Q$3:$W$3)-1)/(COLUMNS('セット情報(業務便）'!$R102:$S102)-1)),"")</f>
        <v/>
      </c>
      <c r="S103" s="25" t="str">
        <f ca="1">IFERROR(OFFSET('計算（業務便）'!$Q104,0,(COLUMN()-COLUMN('セット情報(業務便）'!$R104))*(COLUMNS('計算（業務便）'!$Q$3:$W$3)-1)/(COLUMNS('セット情報(業務便）'!$R102:$S102)-1)),"")</f>
        <v/>
      </c>
      <c r="T103" s="25" t="str">
        <f ca="1">IFERROR(OFFSET('計算（業務便）'!$Q104,0,(COLUMN()-COLUMN('セット情報(業務便）'!$R104))*(COLUMNS('計算（業務便）'!$Q$3:$W$3)-1)/(COLUMNS('セット情報(業務便）'!$R102:$S102)-1)),"")</f>
        <v/>
      </c>
      <c r="U103" s="25" t="str">
        <f ca="1">IFERROR(OFFSET('計算（業務便）'!$Q104,0,(COLUMN()-COLUMN('セット情報(業務便）'!$R104))*(COLUMNS('計算（業務便）'!$Q$3:$W$3)-1)/(COLUMNS('セット情報(業務便）'!$R102:$S102)-1)),"")</f>
        <v/>
      </c>
      <c r="V103" s="25" t="str">
        <f ca="1">IFERROR(OFFSET('計算（業務便）'!$Q104,0,(COLUMN()-COLUMN('セット情報(業務便）'!$R104))*(COLUMNS('計算（業務便）'!$Q$3:$W$3)-1)/(COLUMNS('セット情報(業務便）'!$R102:$S102)-1)),"")</f>
        <v/>
      </c>
      <c r="W103" s="25" t="str">
        <f ca="1">IFERROR(OFFSET('計算（業務便）'!$Q104,0,(COLUMN()-COLUMN('セット情報(業務便）'!$R104))*(COLUMNS('計算（業務便）'!$Q$3:$W$3)-1)/(COLUMNS('セット情報(業務便）'!$R102:$S102)-1)),"")</f>
        <v/>
      </c>
      <c r="X103" s="25" t="str">
        <f ca="1">IFERROR(OFFSET('計算（業務便）'!$Q104,0,(COLUMN()-COLUMN('セット情報(業務便）'!$R104))*(COLUMNS('計算（業務便）'!$Q$3:$W$3)-1)/(COLUMNS('セット情報(業務便）'!$R102:$S102)-1)),"")</f>
        <v/>
      </c>
      <c r="Y103" s="25" t="str">
        <f ca="1">IFERROR(OFFSET('計算（業務便）'!$Q104,0,(COLUMN()-COLUMN('セット情報(業務便）'!$R104))*(COLUMNS('計算（業務便）'!$Q$3:$W$3)-1)/(COLUMNS('セット情報(業務便）'!$R102:$S102)-1)),"")</f>
        <v/>
      </c>
      <c r="Z103" s="25" t="str">
        <f ca="1">IFERROR(OFFSET('計算（業務便）'!$Q104,0,(COLUMN()-COLUMN('セット情報(業務便）'!$R104))*(COLUMNS('計算（業務便）'!$Q$3:$W$3)-1)/(COLUMNS('セット情報(業務便）'!$R102:$S102)-1)),"")</f>
        <v/>
      </c>
      <c r="AA103" s="25" t="str">
        <f ca="1">IFERROR(OFFSET('計算（業務便）'!$Q104,0,(COLUMN()-COLUMN('セット情報(業務便）'!$R104))*(COLUMNS('計算（業務便）'!$Q$3:$W$3)-1)/(COLUMNS('セット情報(業務便）'!$R102:$S102)-1)),"")</f>
        <v/>
      </c>
      <c r="AB103" s="25" t="str">
        <f ca="1">IFERROR(OFFSET('計算（業務便）'!$Q104,0,(COLUMN()-COLUMN('セット情報(業務便）'!$R104))*(COLUMNS('計算（業務便）'!$Q$3:$W$3)-1)/(COLUMNS('セット情報(業務便）'!$R102:$S102)-1)),"")</f>
        <v/>
      </c>
      <c r="AC103" s="25" t="str">
        <f ca="1">IFERROR(OFFSET('計算（業務便）'!$Q104,0,(COLUMN()-COLUMN('セット情報(業務便）'!$R104))*(COLUMNS('計算（業務便）'!$Q$3:$W$3)-1)/(COLUMNS('セット情報(業務便）'!$R102:$S102)-1)),"")</f>
        <v/>
      </c>
      <c r="AD103" s="25" t="str">
        <f t="shared" ca="1" si="25"/>
        <v/>
      </c>
      <c r="AE103" s="25" t="str">
        <f t="shared" ca="1" si="13"/>
        <v/>
      </c>
      <c r="AF103" s="25" t="str">
        <f t="shared" ca="1" si="14"/>
        <v/>
      </c>
      <c r="AG103" s="25" t="str">
        <f t="shared" ca="1" si="15"/>
        <v/>
      </c>
      <c r="AH103" s="25" t="str">
        <f t="shared" ca="1" si="16"/>
        <v/>
      </c>
      <c r="AI103" s="25" t="str">
        <f t="shared" ca="1" si="17"/>
        <v/>
      </c>
      <c r="AJ103" s="25" t="str">
        <f t="shared" ca="1" si="18"/>
        <v/>
      </c>
      <c r="AK103" s="25" t="str">
        <f t="shared" ca="1" si="19"/>
        <v/>
      </c>
      <c r="AL103" s="25" t="str">
        <f t="shared" ca="1" si="20"/>
        <v/>
      </c>
      <c r="AM103" s="25" t="str">
        <f t="shared" ca="1" si="21"/>
        <v/>
      </c>
      <c r="AN103" s="25" t="str">
        <f t="shared" ca="1" si="22"/>
        <v/>
      </c>
      <c r="AO103" s="25" t="str">
        <f t="shared" ca="1" si="23"/>
        <v/>
      </c>
    </row>
    <row r="104" spans="1:41" ht="18.75" customHeight="1">
      <c r="A104" s="38">
        <v>102</v>
      </c>
      <c r="B104" s="38" t="str">
        <f>IF(ISBLANK(ID管理番号商品名入力!D104),"",ID管理番号商品名入力!D104)</f>
        <v/>
      </c>
      <c r="C104" s="39" t="str">
        <f>IF(ISBLANK(ID管理番号商品名入力!F104),"",ID管理番号商品名入力!F104)</f>
        <v/>
      </c>
      <c r="D104" s="22" t="str">
        <f>IF(ISBLANK(業務便入力!L105),"",業務便入力!L105)</f>
        <v/>
      </c>
      <c r="E104" s="22" t="str">
        <f>IFERROR(VLOOKUP($D104,配送グループ設定!$A$18:$G$27,6,FALSE),"")</f>
        <v/>
      </c>
      <c r="F104" s="22" t="str">
        <f>IF(ISBLANK(業務便入力!U105),"",業務便入力!U105)</f>
        <v/>
      </c>
      <c r="G104" s="23" t="str">
        <f>IFERROR("※"&amp;VLOOKUP($D104,配送グループ設定!$A$18:$G$27,4,FALSE),"")</f>
        <v/>
      </c>
      <c r="H104" s="24" t="str">
        <f t="shared" si="24"/>
        <v/>
      </c>
      <c r="I104" s="25">
        <v>1</v>
      </c>
      <c r="J104" s="25">
        <v>0</v>
      </c>
      <c r="K104" s="25">
        <v>0</v>
      </c>
      <c r="L104" s="25">
        <v>1</v>
      </c>
      <c r="M104" s="25" t="str">
        <f>IF(ISBLANK(業務便入力!V105),"",業務便入力!V105)</f>
        <v/>
      </c>
      <c r="N104" s="25">
        <v>5</v>
      </c>
      <c r="O104" s="73" t="s">
        <v>354</v>
      </c>
      <c r="P104" s="40" t="str">
        <f>IF(ISBLANK(業務便入力!F105),"",業務便入力!F105)</f>
        <v/>
      </c>
      <c r="Q104" s="25" t="str">
        <f ca="1">IFERROR('計算（業務便）'!Q105,"")</f>
        <v/>
      </c>
      <c r="R104" s="25" t="str">
        <f ca="1">IFERROR(OFFSET('計算（業務便）'!$Q105,0,(COLUMN()-COLUMN('セット情報(業務便）'!$R105))*(COLUMNS('計算（業務便）'!$Q$3:$W$3)-1)/(COLUMNS('セット情報(業務便）'!$R103:$S103)-1)),"")</f>
        <v/>
      </c>
      <c r="S104" s="25" t="str">
        <f ca="1">IFERROR(OFFSET('計算（業務便）'!$Q105,0,(COLUMN()-COLUMN('セット情報(業務便）'!$R105))*(COLUMNS('計算（業務便）'!$Q$3:$W$3)-1)/(COLUMNS('セット情報(業務便）'!$R103:$S103)-1)),"")</f>
        <v/>
      </c>
      <c r="T104" s="25" t="str">
        <f ca="1">IFERROR(OFFSET('計算（業務便）'!$Q105,0,(COLUMN()-COLUMN('セット情報(業務便）'!$R105))*(COLUMNS('計算（業務便）'!$Q$3:$W$3)-1)/(COLUMNS('セット情報(業務便）'!$R103:$S103)-1)),"")</f>
        <v/>
      </c>
      <c r="U104" s="25" t="str">
        <f ca="1">IFERROR(OFFSET('計算（業務便）'!$Q105,0,(COLUMN()-COLUMN('セット情報(業務便）'!$R105))*(COLUMNS('計算（業務便）'!$Q$3:$W$3)-1)/(COLUMNS('セット情報(業務便）'!$R103:$S103)-1)),"")</f>
        <v/>
      </c>
      <c r="V104" s="25" t="str">
        <f ca="1">IFERROR(OFFSET('計算（業務便）'!$Q105,0,(COLUMN()-COLUMN('セット情報(業務便）'!$R105))*(COLUMNS('計算（業務便）'!$Q$3:$W$3)-1)/(COLUMNS('セット情報(業務便）'!$R103:$S103)-1)),"")</f>
        <v/>
      </c>
      <c r="W104" s="25" t="str">
        <f ca="1">IFERROR(OFFSET('計算（業務便）'!$Q105,0,(COLUMN()-COLUMN('セット情報(業務便）'!$R105))*(COLUMNS('計算（業務便）'!$Q$3:$W$3)-1)/(COLUMNS('セット情報(業務便）'!$R103:$S103)-1)),"")</f>
        <v/>
      </c>
      <c r="X104" s="25" t="str">
        <f ca="1">IFERROR(OFFSET('計算（業務便）'!$Q105,0,(COLUMN()-COLUMN('セット情報(業務便）'!$R105))*(COLUMNS('計算（業務便）'!$Q$3:$W$3)-1)/(COLUMNS('セット情報(業務便）'!$R103:$S103)-1)),"")</f>
        <v/>
      </c>
      <c r="Y104" s="25" t="str">
        <f ca="1">IFERROR(OFFSET('計算（業務便）'!$Q105,0,(COLUMN()-COLUMN('セット情報(業務便）'!$R105))*(COLUMNS('計算（業務便）'!$Q$3:$W$3)-1)/(COLUMNS('セット情報(業務便）'!$R103:$S103)-1)),"")</f>
        <v/>
      </c>
      <c r="Z104" s="25" t="str">
        <f ca="1">IFERROR(OFFSET('計算（業務便）'!$Q105,0,(COLUMN()-COLUMN('セット情報(業務便）'!$R105))*(COLUMNS('計算（業務便）'!$Q$3:$W$3)-1)/(COLUMNS('セット情報(業務便）'!$R103:$S103)-1)),"")</f>
        <v/>
      </c>
      <c r="AA104" s="25" t="str">
        <f ca="1">IFERROR(OFFSET('計算（業務便）'!$Q105,0,(COLUMN()-COLUMN('セット情報(業務便）'!$R105))*(COLUMNS('計算（業務便）'!$Q$3:$W$3)-1)/(COLUMNS('セット情報(業務便）'!$R103:$S103)-1)),"")</f>
        <v/>
      </c>
      <c r="AB104" s="25" t="str">
        <f ca="1">IFERROR(OFFSET('計算（業務便）'!$Q105,0,(COLUMN()-COLUMN('セット情報(業務便）'!$R105))*(COLUMNS('計算（業務便）'!$Q$3:$W$3)-1)/(COLUMNS('セット情報(業務便）'!$R103:$S103)-1)),"")</f>
        <v/>
      </c>
      <c r="AC104" s="25" t="str">
        <f ca="1">IFERROR(OFFSET('計算（業務便）'!$Q105,0,(COLUMN()-COLUMN('セット情報(業務便）'!$R105))*(COLUMNS('計算（業務便）'!$Q$3:$W$3)-1)/(COLUMNS('セット情報(業務便）'!$R103:$S103)-1)),"")</f>
        <v/>
      </c>
      <c r="AD104" s="25" t="str">
        <f t="shared" ca="1" si="25"/>
        <v/>
      </c>
      <c r="AE104" s="25" t="str">
        <f t="shared" ca="1" si="13"/>
        <v/>
      </c>
      <c r="AF104" s="25" t="str">
        <f t="shared" ca="1" si="14"/>
        <v/>
      </c>
      <c r="AG104" s="25" t="str">
        <f t="shared" ca="1" si="15"/>
        <v/>
      </c>
      <c r="AH104" s="25" t="str">
        <f t="shared" ca="1" si="16"/>
        <v/>
      </c>
      <c r="AI104" s="25" t="str">
        <f t="shared" ca="1" si="17"/>
        <v/>
      </c>
      <c r="AJ104" s="25" t="str">
        <f t="shared" ca="1" si="18"/>
        <v/>
      </c>
      <c r="AK104" s="25" t="str">
        <f t="shared" ca="1" si="19"/>
        <v/>
      </c>
      <c r="AL104" s="25" t="str">
        <f t="shared" ca="1" si="20"/>
        <v/>
      </c>
      <c r="AM104" s="25" t="str">
        <f t="shared" ca="1" si="21"/>
        <v/>
      </c>
      <c r="AN104" s="25" t="str">
        <f t="shared" ca="1" si="22"/>
        <v/>
      </c>
      <c r="AO104" s="25" t="str">
        <f t="shared" ca="1" si="23"/>
        <v/>
      </c>
    </row>
    <row r="105" spans="1:41" ht="18.75" customHeight="1">
      <c r="A105" s="38">
        <v>103</v>
      </c>
      <c r="B105" s="38" t="str">
        <f>IF(ISBLANK(ID管理番号商品名入力!D105),"",ID管理番号商品名入力!D105)</f>
        <v/>
      </c>
      <c r="C105" s="39" t="str">
        <f>IF(ISBLANK(ID管理番号商品名入力!F105),"",ID管理番号商品名入力!F105)</f>
        <v/>
      </c>
      <c r="D105" s="22" t="str">
        <f>IF(ISBLANK(業務便入力!L106),"",業務便入力!L106)</f>
        <v/>
      </c>
      <c r="E105" s="22" t="str">
        <f>IFERROR(VLOOKUP($D105,配送グループ設定!$A$18:$G$27,6,FALSE),"")</f>
        <v/>
      </c>
      <c r="F105" s="22" t="str">
        <f>IF(ISBLANK(業務便入力!U106),"",業務便入力!U106)</f>
        <v/>
      </c>
      <c r="G105" s="23" t="str">
        <f>IFERROR("※"&amp;VLOOKUP($D105,配送グループ設定!$A$18:$G$27,4,FALSE),"")</f>
        <v/>
      </c>
      <c r="H105" s="24" t="str">
        <f t="shared" si="24"/>
        <v/>
      </c>
      <c r="I105" s="25">
        <v>1</v>
      </c>
      <c r="J105" s="25">
        <v>0</v>
      </c>
      <c r="K105" s="25">
        <v>0</v>
      </c>
      <c r="L105" s="25">
        <v>1</v>
      </c>
      <c r="M105" s="25" t="str">
        <f>IF(ISBLANK(業務便入力!V106),"",業務便入力!V106)</f>
        <v/>
      </c>
      <c r="N105" s="25">
        <v>5</v>
      </c>
      <c r="O105" s="73" t="s">
        <v>354</v>
      </c>
      <c r="P105" s="40" t="str">
        <f>IF(ISBLANK(業務便入力!F106),"",業務便入力!F106)</f>
        <v/>
      </c>
      <c r="Q105" s="25" t="str">
        <f ca="1">IFERROR('計算（業務便）'!Q106,"")</f>
        <v/>
      </c>
      <c r="R105" s="25" t="str">
        <f ca="1">IFERROR(OFFSET('計算（業務便）'!$Q106,0,(COLUMN()-COLUMN('セット情報(業務便）'!$R106))*(COLUMNS('計算（業務便）'!$Q$3:$W$3)-1)/(COLUMNS('セット情報(業務便）'!$R104:$S104)-1)),"")</f>
        <v/>
      </c>
      <c r="S105" s="25" t="str">
        <f ca="1">IFERROR(OFFSET('計算（業務便）'!$Q106,0,(COLUMN()-COLUMN('セット情報(業務便）'!$R106))*(COLUMNS('計算（業務便）'!$Q$3:$W$3)-1)/(COLUMNS('セット情報(業務便）'!$R104:$S104)-1)),"")</f>
        <v/>
      </c>
      <c r="T105" s="25" t="str">
        <f ca="1">IFERROR(OFFSET('計算（業務便）'!$Q106,0,(COLUMN()-COLUMN('セット情報(業務便）'!$R106))*(COLUMNS('計算（業務便）'!$Q$3:$W$3)-1)/(COLUMNS('セット情報(業務便）'!$R104:$S104)-1)),"")</f>
        <v/>
      </c>
      <c r="U105" s="25" t="str">
        <f ca="1">IFERROR(OFFSET('計算（業務便）'!$Q106,0,(COLUMN()-COLUMN('セット情報(業務便）'!$R106))*(COLUMNS('計算（業務便）'!$Q$3:$W$3)-1)/(COLUMNS('セット情報(業務便）'!$R104:$S104)-1)),"")</f>
        <v/>
      </c>
      <c r="V105" s="25" t="str">
        <f ca="1">IFERROR(OFFSET('計算（業務便）'!$Q106,0,(COLUMN()-COLUMN('セット情報(業務便）'!$R106))*(COLUMNS('計算（業務便）'!$Q$3:$W$3)-1)/(COLUMNS('セット情報(業務便）'!$R104:$S104)-1)),"")</f>
        <v/>
      </c>
      <c r="W105" s="25" t="str">
        <f ca="1">IFERROR(OFFSET('計算（業務便）'!$Q106,0,(COLUMN()-COLUMN('セット情報(業務便）'!$R106))*(COLUMNS('計算（業務便）'!$Q$3:$W$3)-1)/(COLUMNS('セット情報(業務便）'!$R104:$S104)-1)),"")</f>
        <v/>
      </c>
      <c r="X105" s="25" t="str">
        <f ca="1">IFERROR(OFFSET('計算（業務便）'!$Q106,0,(COLUMN()-COLUMN('セット情報(業務便）'!$R106))*(COLUMNS('計算（業務便）'!$Q$3:$W$3)-1)/(COLUMNS('セット情報(業務便）'!$R104:$S104)-1)),"")</f>
        <v/>
      </c>
      <c r="Y105" s="25" t="str">
        <f ca="1">IFERROR(OFFSET('計算（業務便）'!$Q106,0,(COLUMN()-COLUMN('セット情報(業務便）'!$R106))*(COLUMNS('計算（業務便）'!$Q$3:$W$3)-1)/(COLUMNS('セット情報(業務便）'!$R104:$S104)-1)),"")</f>
        <v/>
      </c>
      <c r="Z105" s="25" t="str">
        <f ca="1">IFERROR(OFFSET('計算（業務便）'!$Q106,0,(COLUMN()-COLUMN('セット情報(業務便）'!$R106))*(COLUMNS('計算（業務便）'!$Q$3:$W$3)-1)/(COLUMNS('セット情報(業務便）'!$R104:$S104)-1)),"")</f>
        <v/>
      </c>
      <c r="AA105" s="25" t="str">
        <f ca="1">IFERROR(OFFSET('計算（業務便）'!$Q106,0,(COLUMN()-COLUMN('セット情報(業務便）'!$R106))*(COLUMNS('計算（業務便）'!$Q$3:$W$3)-1)/(COLUMNS('セット情報(業務便）'!$R104:$S104)-1)),"")</f>
        <v/>
      </c>
      <c r="AB105" s="25" t="str">
        <f ca="1">IFERROR(OFFSET('計算（業務便）'!$Q106,0,(COLUMN()-COLUMN('セット情報(業務便）'!$R106))*(COLUMNS('計算（業務便）'!$Q$3:$W$3)-1)/(COLUMNS('セット情報(業務便）'!$R104:$S104)-1)),"")</f>
        <v/>
      </c>
      <c r="AC105" s="25" t="str">
        <f ca="1">IFERROR(OFFSET('計算（業務便）'!$Q106,0,(COLUMN()-COLUMN('セット情報(業務便）'!$R106))*(COLUMNS('計算（業務便）'!$Q$3:$W$3)-1)/(COLUMNS('セット情報(業務便）'!$R104:$S104)-1)),"")</f>
        <v/>
      </c>
      <c r="AD105" s="25" t="str">
        <f t="shared" ca="1" si="25"/>
        <v/>
      </c>
      <c r="AE105" s="25" t="str">
        <f t="shared" ca="1" si="13"/>
        <v/>
      </c>
      <c r="AF105" s="25" t="str">
        <f t="shared" ca="1" si="14"/>
        <v/>
      </c>
      <c r="AG105" s="25" t="str">
        <f t="shared" ca="1" si="15"/>
        <v/>
      </c>
      <c r="AH105" s="25" t="str">
        <f t="shared" ca="1" si="16"/>
        <v/>
      </c>
      <c r="AI105" s="25" t="str">
        <f t="shared" ca="1" si="17"/>
        <v/>
      </c>
      <c r="AJ105" s="25" t="str">
        <f t="shared" ca="1" si="18"/>
        <v/>
      </c>
      <c r="AK105" s="25" t="str">
        <f t="shared" ca="1" si="19"/>
        <v/>
      </c>
      <c r="AL105" s="25" t="str">
        <f t="shared" ca="1" si="20"/>
        <v/>
      </c>
      <c r="AM105" s="25" t="str">
        <f t="shared" ca="1" si="21"/>
        <v/>
      </c>
      <c r="AN105" s="25" t="str">
        <f t="shared" ca="1" si="22"/>
        <v/>
      </c>
      <c r="AO105" s="25" t="str">
        <f t="shared" ca="1" si="23"/>
        <v/>
      </c>
    </row>
    <row r="106" spans="1:41" ht="18.75" customHeight="1">
      <c r="A106" s="38">
        <v>104</v>
      </c>
      <c r="B106" s="38" t="str">
        <f>IF(ISBLANK(ID管理番号商品名入力!D106),"",ID管理番号商品名入力!D106)</f>
        <v/>
      </c>
      <c r="C106" s="39" t="str">
        <f>IF(ISBLANK(ID管理番号商品名入力!F106),"",ID管理番号商品名入力!F106)</f>
        <v/>
      </c>
      <c r="D106" s="22" t="str">
        <f>IF(ISBLANK(業務便入力!L107),"",業務便入力!L107)</f>
        <v/>
      </c>
      <c r="E106" s="22" t="str">
        <f>IFERROR(VLOOKUP($D106,配送グループ設定!$A$18:$G$27,6,FALSE),"")</f>
        <v/>
      </c>
      <c r="F106" s="22" t="str">
        <f>IF(ISBLANK(業務便入力!U107),"",業務便入力!U107)</f>
        <v/>
      </c>
      <c r="G106" s="23" t="str">
        <f>IFERROR("※"&amp;VLOOKUP($D106,配送グループ設定!$A$18:$G$27,4,FALSE),"")</f>
        <v/>
      </c>
      <c r="H106" s="24" t="str">
        <f t="shared" si="24"/>
        <v/>
      </c>
      <c r="I106" s="25">
        <v>1</v>
      </c>
      <c r="J106" s="25">
        <v>0</v>
      </c>
      <c r="K106" s="25">
        <v>0</v>
      </c>
      <c r="L106" s="25">
        <v>1</v>
      </c>
      <c r="M106" s="25" t="str">
        <f>IF(ISBLANK(業務便入力!V107),"",業務便入力!V107)</f>
        <v/>
      </c>
      <c r="N106" s="25">
        <v>5</v>
      </c>
      <c r="O106" s="73" t="s">
        <v>354</v>
      </c>
      <c r="P106" s="40" t="str">
        <f>IF(ISBLANK(業務便入力!F107),"",業務便入力!F107)</f>
        <v/>
      </c>
      <c r="Q106" s="25" t="str">
        <f ca="1">IFERROR('計算（業務便）'!Q107,"")</f>
        <v/>
      </c>
      <c r="R106" s="25" t="str">
        <f ca="1">IFERROR(OFFSET('計算（業務便）'!$Q107,0,(COLUMN()-COLUMN('セット情報(業務便）'!$R107))*(COLUMNS('計算（業務便）'!$Q$3:$W$3)-1)/(COLUMNS('セット情報(業務便）'!$R105:$S105)-1)),"")</f>
        <v/>
      </c>
      <c r="S106" s="25" t="str">
        <f ca="1">IFERROR(OFFSET('計算（業務便）'!$Q107,0,(COLUMN()-COLUMN('セット情報(業務便）'!$R107))*(COLUMNS('計算（業務便）'!$Q$3:$W$3)-1)/(COLUMNS('セット情報(業務便）'!$R105:$S105)-1)),"")</f>
        <v/>
      </c>
      <c r="T106" s="25" t="str">
        <f ca="1">IFERROR(OFFSET('計算（業務便）'!$Q107,0,(COLUMN()-COLUMN('セット情報(業務便）'!$R107))*(COLUMNS('計算（業務便）'!$Q$3:$W$3)-1)/(COLUMNS('セット情報(業務便）'!$R105:$S105)-1)),"")</f>
        <v/>
      </c>
      <c r="U106" s="25" t="str">
        <f ca="1">IFERROR(OFFSET('計算（業務便）'!$Q107,0,(COLUMN()-COLUMN('セット情報(業務便）'!$R107))*(COLUMNS('計算（業務便）'!$Q$3:$W$3)-1)/(COLUMNS('セット情報(業務便）'!$R105:$S105)-1)),"")</f>
        <v/>
      </c>
      <c r="V106" s="25" t="str">
        <f ca="1">IFERROR(OFFSET('計算（業務便）'!$Q107,0,(COLUMN()-COLUMN('セット情報(業務便）'!$R107))*(COLUMNS('計算（業務便）'!$Q$3:$W$3)-1)/(COLUMNS('セット情報(業務便）'!$R105:$S105)-1)),"")</f>
        <v/>
      </c>
      <c r="W106" s="25" t="str">
        <f ca="1">IFERROR(OFFSET('計算（業務便）'!$Q107,0,(COLUMN()-COLUMN('セット情報(業務便）'!$R107))*(COLUMNS('計算（業務便）'!$Q$3:$W$3)-1)/(COLUMNS('セット情報(業務便）'!$R105:$S105)-1)),"")</f>
        <v/>
      </c>
      <c r="X106" s="25" t="str">
        <f ca="1">IFERROR(OFFSET('計算（業務便）'!$Q107,0,(COLUMN()-COLUMN('セット情報(業務便）'!$R107))*(COLUMNS('計算（業務便）'!$Q$3:$W$3)-1)/(COLUMNS('セット情報(業務便）'!$R105:$S105)-1)),"")</f>
        <v/>
      </c>
      <c r="Y106" s="25" t="str">
        <f ca="1">IFERROR(OFFSET('計算（業務便）'!$Q107,0,(COLUMN()-COLUMN('セット情報(業務便）'!$R107))*(COLUMNS('計算（業務便）'!$Q$3:$W$3)-1)/(COLUMNS('セット情報(業務便）'!$R105:$S105)-1)),"")</f>
        <v/>
      </c>
      <c r="Z106" s="25" t="str">
        <f ca="1">IFERROR(OFFSET('計算（業務便）'!$Q107,0,(COLUMN()-COLUMN('セット情報(業務便）'!$R107))*(COLUMNS('計算（業務便）'!$Q$3:$W$3)-1)/(COLUMNS('セット情報(業務便）'!$R105:$S105)-1)),"")</f>
        <v/>
      </c>
      <c r="AA106" s="25" t="str">
        <f ca="1">IFERROR(OFFSET('計算（業務便）'!$Q107,0,(COLUMN()-COLUMN('セット情報(業務便）'!$R107))*(COLUMNS('計算（業務便）'!$Q$3:$W$3)-1)/(COLUMNS('セット情報(業務便）'!$R105:$S105)-1)),"")</f>
        <v/>
      </c>
      <c r="AB106" s="25" t="str">
        <f ca="1">IFERROR(OFFSET('計算（業務便）'!$Q107,0,(COLUMN()-COLUMN('セット情報(業務便）'!$R107))*(COLUMNS('計算（業務便）'!$Q$3:$W$3)-1)/(COLUMNS('セット情報(業務便）'!$R105:$S105)-1)),"")</f>
        <v/>
      </c>
      <c r="AC106" s="25" t="str">
        <f ca="1">IFERROR(OFFSET('計算（業務便）'!$Q107,0,(COLUMN()-COLUMN('セット情報(業務便）'!$R107))*(COLUMNS('計算（業務便）'!$Q$3:$W$3)-1)/(COLUMNS('セット情報(業務便）'!$R105:$S105)-1)),"")</f>
        <v/>
      </c>
      <c r="AD106" s="25" t="str">
        <f t="shared" ca="1" si="25"/>
        <v/>
      </c>
      <c r="AE106" s="25" t="str">
        <f t="shared" ca="1" si="13"/>
        <v/>
      </c>
      <c r="AF106" s="25" t="str">
        <f t="shared" ca="1" si="14"/>
        <v/>
      </c>
      <c r="AG106" s="25" t="str">
        <f t="shared" ca="1" si="15"/>
        <v/>
      </c>
      <c r="AH106" s="25" t="str">
        <f t="shared" ca="1" si="16"/>
        <v/>
      </c>
      <c r="AI106" s="25" t="str">
        <f t="shared" ca="1" si="17"/>
        <v/>
      </c>
      <c r="AJ106" s="25" t="str">
        <f t="shared" ca="1" si="18"/>
        <v/>
      </c>
      <c r="AK106" s="25" t="str">
        <f t="shared" ca="1" si="19"/>
        <v/>
      </c>
      <c r="AL106" s="25" t="str">
        <f t="shared" ca="1" si="20"/>
        <v/>
      </c>
      <c r="AM106" s="25" t="str">
        <f t="shared" ca="1" si="21"/>
        <v/>
      </c>
      <c r="AN106" s="25" t="str">
        <f t="shared" ca="1" si="22"/>
        <v/>
      </c>
      <c r="AO106" s="25" t="str">
        <f t="shared" ca="1" si="23"/>
        <v/>
      </c>
    </row>
    <row r="107" spans="1:41" ht="18.75" customHeight="1">
      <c r="A107" s="38">
        <v>105</v>
      </c>
      <c r="B107" s="38" t="str">
        <f>IF(ISBLANK(ID管理番号商品名入力!D107),"",ID管理番号商品名入力!D107)</f>
        <v/>
      </c>
      <c r="C107" s="39" t="str">
        <f>IF(ISBLANK(ID管理番号商品名入力!F107),"",ID管理番号商品名入力!F107)</f>
        <v/>
      </c>
      <c r="D107" s="22" t="str">
        <f>IF(ISBLANK(業務便入力!L108),"",業務便入力!L108)</f>
        <v/>
      </c>
      <c r="E107" s="22" t="str">
        <f>IFERROR(VLOOKUP($D107,配送グループ設定!$A$18:$G$27,6,FALSE),"")</f>
        <v/>
      </c>
      <c r="F107" s="22" t="str">
        <f>IF(ISBLANK(業務便入力!U108),"",業務便入力!U108)</f>
        <v/>
      </c>
      <c r="G107" s="23" t="str">
        <f>IFERROR("※"&amp;VLOOKUP($D107,配送グループ設定!$A$18:$G$27,4,FALSE),"")</f>
        <v/>
      </c>
      <c r="H107" s="24" t="str">
        <f t="shared" si="24"/>
        <v/>
      </c>
      <c r="I107" s="25">
        <v>1</v>
      </c>
      <c r="J107" s="25">
        <v>0</v>
      </c>
      <c r="K107" s="25">
        <v>0</v>
      </c>
      <c r="L107" s="25">
        <v>1</v>
      </c>
      <c r="M107" s="25" t="str">
        <f>IF(ISBLANK(業務便入力!V108),"",業務便入力!V108)</f>
        <v/>
      </c>
      <c r="N107" s="25">
        <v>5</v>
      </c>
      <c r="O107" s="73" t="s">
        <v>354</v>
      </c>
      <c r="P107" s="40" t="str">
        <f>IF(ISBLANK(業務便入力!F108),"",業務便入力!F108)</f>
        <v/>
      </c>
      <c r="Q107" s="25" t="str">
        <f ca="1">IFERROR('計算（業務便）'!Q108,"")</f>
        <v/>
      </c>
      <c r="R107" s="25" t="str">
        <f ca="1">IFERROR(OFFSET('計算（業務便）'!$Q108,0,(COLUMN()-COLUMN('セット情報(業務便）'!$R108))*(COLUMNS('計算（業務便）'!$Q$3:$W$3)-1)/(COLUMNS('セット情報(業務便）'!$R106:$S106)-1)),"")</f>
        <v/>
      </c>
      <c r="S107" s="25" t="str">
        <f ca="1">IFERROR(OFFSET('計算（業務便）'!$Q108,0,(COLUMN()-COLUMN('セット情報(業務便）'!$R108))*(COLUMNS('計算（業務便）'!$Q$3:$W$3)-1)/(COLUMNS('セット情報(業務便）'!$R106:$S106)-1)),"")</f>
        <v/>
      </c>
      <c r="T107" s="25" t="str">
        <f ca="1">IFERROR(OFFSET('計算（業務便）'!$Q108,0,(COLUMN()-COLUMN('セット情報(業務便）'!$R108))*(COLUMNS('計算（業務便）'!$Q$3:$W$3)-1)/(COLUMNS('セット情報(業務便）'!$R106:$S106)-1)),"")</f>
        <v/>
      </c>
      <c r="U107" s="25" t="str">
        <f ca="1">IFERROR(OFFSET('計算（業務便）'!$Q108,0,(COLUMN()-COLUMN('セット情報(業務便）'!$R108))*(COLUMNS('計算（業務便）'!$Q$3:$W$3)-1)/(COLUMNS('セット情報(業務便）'!$R106:$S106)-1)),"")</f>
        <v/>
      </c>
      <c r="V107" s="25" t="str">
        <f ca="1">IFERROR(OFFSET('計算（業務便）'!$Q108,0,(COLUMN()-COLUMN('セット情報(業務便）'!$R108))*(COLUMNS('計算（業務便）'!$Q$3:$W$3)-1)/(COLUMNS('セット情報(業務便）'!$R106:$S106)-1)),"")</f>
        <v/>
      </c>
      <c r="W107" s="25" t="str">
        <f ca="1">IFERROR(OFFSET('計算（業務便）'!$Q108,0,(COLUMN()-COLUMN('セット情報(業務便）'!$R108))*(COLUMNS('計算（業務便）'!$Q$3:$W$3)-1)/(COLUMNS('セット情報(業務便）'!$R106:$S106)-1)),"")</f>
        <v/>
      </c>
      <c r="X107" s="25" t="str">
        <f ca="1">IFERROR(OFFSET('計算（業務便）'!$Q108,0,(COLUMN()-COLUMN('セット情報(業務便）'!$R108))*(COLUMNS('計算（業務便）'!$Q$3:$W$3)-1)/(COLUMNS('セット情報(業務便）'!$R106:$S106)-1)),"")</f>
        <v/>
      </c>
      <c r="Y107" s="25" t="str">
        <f ca="1">IFERROR(OFFSET('計算（業務便）'!$Q108,0,(COLUMN()-COLUMN('セット情報(業務便）'!$R108))*(COLUMNS('計算（業務便）'!$Q$3:$W$3)-1)/(COLUMNS('セット情報(業務便）'!$R106:$S106)-1)),"")</f>
        <v/>
      </c>
      <c r="Z107" s="25" t="str">
        <f ca="1">IFERROR(OFFSET('計算（業務便）'!$Q108,0,(COLUMN()-COLUMN('セット情報(業務便）'!$R108))*(COLUMNS('計算（業務便）'!$Q$3:$W$3)-1)/(COLUMNS('セット情報(業務便）'!$R106:$S106)-1)),"")</f>
        <v/>
      </c>
      <c r="AA107" s="25" t="str">
        <f ca="1">IFERROR(OFFSET('計算（業務便）'!$Q108,0,(COLUMN()-COLUMN('セット情報(業務便）'!$R108))*(COLUMNS('計算（業務便）'!$Q$3:$W$3)-1)/(COLUMNS('セット情報(業務便）'!$R106:$S106)-1)),"")</f>
        <v/>
      </c>
      <c r="AB107" s="25" t="str">
        <f ca="1">IFERROR(OFFSET('計算（業務便）'!$Q108,0,(COLUMN()-COLUMN('セット情報(業務便）'!$R108))*(COLUMNS('計算（業務便）'!$Q$3:$W$3)-1)/(COLUMNS('セット情報(業務便）'!$R106:$S106)-1)),"")</f>
        <v/>
      </c>
      <c r="AC107" s="25" t="str">
        <f ca="1">IFERROR(OFFSET('計算（業務便）'!$Q108,0,(COLUMN()-COLUMN('セット情報(業務便）'!$R108))*(COLUMNS('計算（業務便）'!$Q$3:$W$3)-1)/(COLUMNS('セット情報(業務便）'!$R106:$S106)-1)),"")</f>
        <v/>
      </c>
      <c r="AD107" s="25" t="str">
        <f t="shared" ca="1" si="25"/>
        <v/>
      </c>
      <c r="AE107" s="25" t="str">
        <f t="shared" ca="1" si="13"/>
        <v/>
      </c>
      <c r="AF107" s="25" t="str">
        <f t="shared" ca="1" si="14"/>
        <v/>
      </c>
      <c r="AG107" s="25" t="str">
        <f t="shared" ca="1" si="15"/>
        <v/>
      </c>
      <c r="AH107" s="25" t="str">
        <f t="shared" ca="1" si="16"/>
        <v/>
      </c>
      <c r="AI107" s="25" t="str">
        <f t="shared" ca="1" si="17"/>
        <v/>
      </c>
      <c r="AJ107" s="25" t="str">
        <f t="shared" ca="1" si="18"/>
        <v/>
      </c>
      <c r="AK107" s="25" t="str">
        <f t="shared" ca="1" si="19"/>
        <v/>
      </c>
      <c r="AL107" s="25" t="str">
        <f t="shared" ca="1" si="20"/>
        <v/>
      </c>
      <c r="AM107" s="25" t="str">
        <f t="shared" ca="1" si="21"/>
        <v/>
      </c>
      <c r="AN107" s="25" t="str">
        <f t="shared" ca="1" si="22"/>
        <v/>
      </c>
      <c r="AO107" s="25" t="str">
        <f t="shared" ca="1" si="23"/>
        <v/>
      </c>
    </row>
    <row r="108" spans="1:41" ht="18.75" customHeight="1">
      <c r="A108" s="38">
        <v>106</v>
      </c>
      <c r="B108" s="38" t="str">
        <f>IF(ISBLANK(ID管理番号商品名入力!D108),"",ID管理番号商品名入力!D108)</f>
        <v/>
      </c>
      <c r="C108" s="39" t="str">
        <f>IF(ISBLANK(ID管理番号商品名入力!F108),"",ID管理番号商品名入力!F108)</f>
        <v/>
      </c>
      <c r="D108" s="22" t="str">
        <f>IF(ISBLANK(業務便入力!L109),"",業務便入力!L109)</f>
        <v/>
      </c>
      <c r="E108" s="22" t="str">
        <f>IFERROR(VLOOKUP($D108,配送グループ設定!$A$18:$G$27,6,FALSE),"")</f>
        <v/>
      </c>
      <c r="F108" s="22" t="str">
        <f>IF(ISBLANK(業務便入力!U109),"",業務便入力!U109)</f>
        <v/>
      </c>
      <c r="G108" s="23" t="str">
        <f>IFERROR("※"&amp;VLOOKUP($D108,配送グループ設定!$A$18:$G$27,4,FALSE),"")</f>
        <v/>
      </c>
      <c r="H108" s="24" t="str">
        <f t="shared" si="24"/>
        <v/>
      </c>
      <c r="I108" s="25">
        <v>1</v>
      </c>
      <c r="J108" s="25">
        <v>0</v>
      </c>
      <c r="K108" s="25">
        <v>0</v>
      </c>
      <c r="L108" s="25">
        <v>1</v>
      </c>
      <c r="M108" s="25" t="str">
        <f>IF(ISBLANK(業務便入力!V109),"",業務便入力!V109)</f>
        <v/>
      </c>
      <c r="N108" s="25">
        <v>5</v>
      </c>
      <c r="O108" s="73" t="s">
        <v>354</v>
      </c>
      <c r="P108" s="40" t="str">
        <f>IF(ISBLANK(業務便入力!F109),"",業務便入力!F109)</f>
        <v/>
      </c>
      <c r="Q108" s="25" t="str">
        <f ca="1">IFERROR('計算（業務便）'!Q109,"")</f>
        <v/>
      </c>
      <c r="R108" s="25" t="str">
        <f ca="1">IFERROR(OFFSET('計算（業務便）'!$Q109,0,(COLUMN()-COLUMN('セット情報(業務便）'!$R109))*(COLUMNS('計算（業務便）'!$Q$3:$W$3)-1)/(COLUMNS('セット情報(業務便）'!$R107:$S107)-1)),"")</f>
        <v/>
      </c>
      <c r="S108" s="25" t="str">
        <f ca="1">IFERROR(OFFSET('計算（業務便）'!$Q109,0,(COLUMN()-COLUMN('セット情報(業務便）'!$R109))*(COLUMNS('計算（業務便）'!$Q$3:$W$3)-1)/(COLUMNS('セット情報(業務便）'!$R107:$S107)-1)),"")</f>
        <v/>
      </c>
      <c r="T108" s="25" t="str">
        <f ca="1">IFERROR(OFFSET('計算（業務便）'!$Q109,0,(COLUMN()-COLUMN('セット情報(業務便）'!$R109))*(COLUMNS('計算（業務便）'!$Q$3:$W$3)-1)/(COLUMNS('セット情報(業務便）'!$R107:$S107)-1)),"")</f>
        <v/>
      </c>
      <c r="U108" s="25" t="str">
        <f ca="1">IFERROR(OFFSET('計算（業務便）'!$Q109,0,(COLUMN()-COLUMN('セット情報(業務便）'!$R109))*(COLUMNS('計算（業務便）'!$Q$3:$W$3)-1)/(COLUMNS('セット情報(業務便）'!$R107:$S107)-1)),"")</f>
        <v/>
      </c>
      <c r="V108" s="25" t="str">
        <f ca="1">IFERROR(OFFSET('計算（業務便）'!$Q109,0,(COLUMN()-COLUMN('セット情報(業務便）'!$R109))*(COLUMNS('計算（業務便）'!$Q$3:$W$3)-1)/(COLUMNS('セット情報(業務便）'!$R107:$S107)-1)),"")</f>
        <v/>
      </c>
      <c r="W108" s="25" t="str">
        <f ca="1">IFERROR(OFFSET('計算（業務便）'!$Q109,0,(COLUMN()-COLUMN('セット情報(業務便）'!$R109))*(COLUMNS('計算（業務便）'!$Q$3:$W$3)-1)/(COLUMNS('セット情報(業務便）'!$R107:$S107)-1)),"")</f>
        <v/>
      </c>
      <c r="X108" s="25" t="str">
        <f ca="1">IFERROR(OFFSET('計算（業務便）'!$Q109,0,(COLUMN()-COLUMN('セット情報(業務便）'!$R109))*(COLUMNS('計算（業務便）'!$Q$3:$W$3)-1)/(COLUMNS('セット情報(業務便）'!$R107:$S107)-1)),"")</f>
        <v/>
      </c>
      <c r="Y108" s="25" t="str">
        <f ca="1">IFERROR(OFFSET('計算（業務便）'!$Q109,0,(COLUMN()-COLUMN('セット情報(業務便）'!$R109))*(COLUMNS('計算（業務便）'!$Q$3:$W$3)-1)/(COLUMNS('セット情報(業務便）'!$R107:$S107)-1)),"")</f>
        <v/>
      </c>
      <c r="Z108" s="25" t="str">
        <f ca="1">IFERROR(OFFSET('計算（業務便）'!$Q109,0,(COLUMN()-COLUMN('セット情報(業務便）'!$R109))*(COLUMNS('計算（業務便）'!$Q$3:$W$3)-1)/(COLUMNS('セット情報(業務便）'!$R107:$S107)-1)),"")</f>
        <v/>
      </c>
      <c r="AA108" s="25" t="str">
        <f ca="1">IFERROR(OFFSET('計算（業務便）'!$Q109,0,(COLUMN()-COLUMN('セット情報(業務便）'!$R109))*(COLUMNS('計算（業務便）'!$Q$3:$W$3)-1)/(COLUMNS('セット情報(業務便）'!$R107:$S107)-1)),"")</f>
        <v/>
      </c>
      <c r="AB108" s="25" t="str">
        <f ca="1">IFERROR(OFFSET('計算（業務便）'!$Q109,0,(COLUMN()-COLUMN('セット情報(業務便）'!$R109))*(COLUMNS('計算（業務便）'!$Q$3:$W$3)-1)/(COLUMNS('セット情報(業務便）'!$R107:$S107)-1)),"")</f>
        <v/>
      </c>
      <c r="AC108" s="25" t="str">
        <f ca="1">IFERROR(OFFSET('計算（業務便）'!$Q109,0,(COLUMN()-COLUMN('セット情報(業務便）'!$R109))*(COLUMNS('計算（業務便）'!$Q$3:$W$3)-1)/(COLUMNS('セット情報(業務便）'!$R107:$S107)-1)),"")</f>
        <v/>
      </c>
      <c r="AD108" s="25" t="str">
        <f t="shared" ca="1" si="25"/>
        <v/>
      </c>
      <c r="AE108" s="25" t="str">
        <f t="shared" ca="1" si="13"/>
        <v/>
      </c>
      <c r="AF108" s="25" t="str">
        <f t="shared" ca="1" si="14"/>
        <v/>
      </c>
      <c r="AG108" s="25" t="str">
        <f t="shared" ca="1" si="15"/>
        <v/>
      </c>
      <c r="AH108" s="25" t="str">
        <f t="shared" ca="1" si="16"/>
        <v/>
      </c>
      <c r="AI108" s="25" t="str">
        <f t="shared" ca="1" si="17"/>
        <v/>
      </c>
      <c r="AJ108" s="25" t="str">
        <f t="shared" ca="1" si="18"/>
        <v/>
      </c>
      <c r="AK108" s="25" t="str">
        <f t="shared" ca="1" si="19"/>
        <v/>
      </c>
      <c r="AL108" s="25" t="str">
        <f t="shared" ca="1" si="20"/>
        <v/>
      </c>
      <c r="AM108" s="25" t="str">
        <f t="shared" ca="1" si="21"/>
        <v/>
      </c>
      <c r="AN108" s="25" t="str">
        <f t="shared" ca="1" si="22"/>
        <v/>
      </c>
      <c r="AO108" s="25" t="str">
        <f t="shared" ca="1" si="23"/>
        <v/>
      </c>
    </row>
    <row r="109" spans="1:41" ht="18.75" customHeight="1">
      <c r="A109" s="38">
        <v>107</v>
      </c>
      <c r="B109" s="38" t="str">
        <f>IF(ISBLANK(ID管理番号商品名入力!D109),"",ID管理番号商品名入力!D109)</f>
        <v/>
      </c>
      <c r="C109" s="39" t="str">
        <f>IF(ISBLANK(ID管理番号商品名入力!F109),"",ID管理番号商品名入力!F109)</f>
        <v/>
      </c>
      <c r="D109" s="22" t="str">
        <f>IF(ISBLANK(業務便入力!L110),"",業務便入力!L110)</f>
        <v/>
      </c>
      <c r="E109" s="22" t="str">
        <f>IFERROR(VLOOKUP($D109,配送グループ設定!$A$18:$G$27,6,FALSE),"")</f>
        <v/>
      </c>
      <c r="F109" s="22" t="str">
        <f>IF(ISBLANK(業務便入力!U110),"",業務便入力!U110)</f>
        <v/>
      </c>
      <c r="G109" s="23" t="str">
        <f>IFERROR("※"&amp;VLOOKUP($D109,配送グループ設定!$A$18:$G$27,4,FALSE),"")</f>
        <v/>
      </c>
      <c r="H109" s="24" t="str">
        <f t="shared" si="24"/>
        <v/>
      </c>
      <c r="I109" s="25">
        <v>1</v>
      </c>
      <c r="J109" s="25">
        <v>0</v>
      </c>
      <c r="K109" s="25">
        <v>0</v>
      </c>
      <c r="L109" s="25">
        <v>1</v>
      </c>
      <c r="M109" s="25" t="str">
        <f>IF(ISBLANK(業務便入力!V110),"",業務便入力!V110)</f>
        <v/>
      </c>
      <c r="N109" s="25">
        <v>5</v>
      </c>
      <c r="O109" s="73" t="s">
        <v>354</v>
      </c>
      <c r="P109" s="40" t="str">
        <f>IF(ISBLANK(業務便入力!F110),"",業務便入力!F110)</f>
        <v/>
      </c>
      <c r="Q109" s="25" t="str">
        <f ca="1">IFERROR('計算（業務便）'!Q110,"")</f>
        <v/>
      </c>
      <c r="R109" s="25" t="str">
        <f ca="1">IFERROR(OFFSET('計算（業務便）'!$Q110,0,(COLUMN()-COLUMN('セット情報(業務便）'!$R110))*(COLUMNS('計算（業務便）'!$Q$3:$W$3)-1)/(COLUMNS('セット情報(業務便）'!$R108:$S108)-1)),"")</f>
        <v/>
      </c>
      <c r="S109" s="25" t="str">
        <f ca="1">IFERROR(OFFSET('計算（業務便）'!$Q110,0,(COLUMN()-COLUMN('セット情報(業務便）'!$R110))*(COLUMNS('計算（業務便）'!$Q$3:$W$3)-1)/(COLUMNS('セット情報(業務便）'!$R108:$S108)-1)),"")</f>
        <v/>
      </c>
      <c r="T109" s="25" t="str">
        <f ca="1">IFERROR(OFFSET('計算（業務便）'!$Q110,0,(COLUMN()-COLUMN('セット情報(業務便）'!$R110))*(COLUMNS('計算（業務便）'!$Q$3:$W$3)-1)/(COLUMNS('セット情報(業務便）'!$R108:$S108)-1)),"")</f>
        <v/>
      </c>
      <c r="U109" s="25" t="str">
        <f ca="1">IFERROR(OFFSET('計算（業務便）'!$Q110,0,(COLUMN()-COLUMN('セット情報(業務便）'!$R110))*(COLUMNS('計算（業務便）'!$Q$3:$W$3)-1)/(COLUMNS('セット情報(業務便）'!$R108:$S108)-1)),"")</f>
        <v/>
      </c>
      <c r="V109" s="25" t="str">
        <f ca="1">IFERROR(OFFSET('計算（業務便）'!$Q110,0,(COLUMN()-COLUMN('セット情報(業務便）'!$R110))*(COLUMNS('計算（業務便）'!$Q$3:$W$3)-1)/(COLUMNS('セット情報(業務便）'!$R108:$S108)-1)),"")</f>
        <v/>
      </c>
      <c r="W109" s="25" t="str">
        <f ca="1">IFERROR(OFFSET('計算（業務便）'!$Q110,0,(COLUMN()-COLUMN('セット情報(業務便）'!$R110))*(COLUMNS('計算（業務便）'!$Q$3:$W$3)-1)/(COLUMNS('セット情報(業務便）'!$R108:$S108)-1)),"")</f>
        <v/>
      </c>
      <c r="X109" s="25" t="str">
        <f ca="1">IFERROR(OFFSET('計算（業務便）'!$Q110,0,(COLUMN()-COLUMN('セット情報(業務便）'!$R110))*(COLUMNS('計算（業務便）'!$Q$3:$W$3)-1)/(COLUMNS('セット情報(業務便）'!$R108:$S108)-1)),"")</f>
        <v/>
      </c>
      <c r="Y109" s="25" t="str">
        <f ca="1">IFERROR(OFFSET('計算（業務便）'!$Q110,0,(COLUMN()-COLUMN('セット情報(業務便）'!$R110))*(COLUMNS('計算（業務便）'!$Q$3:$W$3)-1)/(COLUMNS('セット情報(業務便）'!$R108:$S108)-1)),"")</f>
        <v/>
      </c>
      <c r="Z109" s="25" t="str">
        <f ca="1">IFERROR(OFFSET('計算（業務便）'!$Q110,0,(COLUMN()-COLUMN('セット情報(業務便）'!$R110))*(COLUMNS('計算（業務便）'!$Q$3:$W$3)-1)/(COLUMNS('セット情報(業務便）'!$R108:$S108)-1)),"")</f>
        <v/>
      </c>
      <c r="AA109" s="25" t="str">
        <f ca="1">IFERROR(OFFSET('計算（業務便）'!$Q110,0,(COLUMN()-COLUMN('セット情報(業務便）'!$R110))*(COLUMNS('計算（業務便）'!$Q$3:$W$3)-1)/(COLUMNS('セット情報(業務便）'!$R108:$S108)-1)),"")</f>
        <v/>
      </c>
      <c r="AB109" s="25" t="str">
        <f ca="1">IFERROR(OFFSET('計算（業務便）'!$Q110,0,(COLUMN()-COLUMN('セット情報(業務便）'!$R110))*(COLUMNS('計算（業務便）'!$Q$3:$W$3)-1)/(COLUMNS('セット情報(業務便）'!$R108:$S108)-1)),"")</f>
        <v/>
      </c>
      <c r="AC109" s="25" t="str">
        <f ca="1">IFERROR(OFFSET('計算（業務便）'!$Q110,0,(COLUMN()-COLUMN('セット情報(業務便）'!$R110))*(COLUMNS('計算（業務便）'!$Q$3:$W$3)-1)/(COLUMNS('セット情報(業務便）'!$R108:$S108)-1)),"")</f>
        <v/>
      </c>
      <c r="AD109" s="25" t="str">
        <f t="shared" ca="1" si="25"/>
        <v/>
      </c>
      <c r="AE109" s="25" t="str">
        <f t="shared" ca="1" si="13"/>
        <v/>
      </c>
      <c r="AF109" s="25" t="str">
        <f t="shared" ca="1" si="14"/>
        <v/>
      </c>
      <c r="AG109" s="25" t="str">
        <f t="shared" ca="1" si="15"/>
        <v/>
      </c>
      <c r="AH109" s="25" t="str">
        <f t="shared" ca="1" si="16"/>
        <v/>
      </c>
      <c r="AI109" s="25" t="str">
        <f t="shared" ca="1" si="17"/>
        <v/>
      </c>
      <c r="AJ109" s="25" t="str">
        <f t="shared" ca="1" si="18"/>
        <v/>
      </c>
      <c r="AK109" s="25" t="str">
        <f t="shared" ca="1" si="19"/>
        <v/>
      </c>
      <c r="AL109" s="25" t="str">
        <f t="shared" ca="1" si="20"/>
        <v/>
      </c>
      <c r="AM109" s="25" t="str">
        <f t="shared" ca="1" si="21"/>
        <v/>
      </c>
      <c r="AN109" s="25" t="str">
        <f t="shared" ca="1" si="22"/>
        <v/>
      </c>
      <c r="AO109" s="25" t="str">
        <f t="shared" ca="1" si="23"/>
        <v/>
      </c>
    </row>
    <row r="110" spans="1:41" ht="18.75" customHeight="1">
      <c r="A110" s="38">
        <v>108</v>
      </c>
      <c r="B110" s="38" t="str">
        <f>IF(ISBLANK(ID管理番号商品名入力!D110),"",ID管理番号商品名入力!D110)</f>
        <v/>
      </c>
      <c r="C110" s="39" t="str">
        <f>IF(ISBLANK(ID管理番号商品名入力!F110),"",ID管理番号商品名入力!F110)</f>
        <v/>
      </c>
      <c r="D110" s="22" t="str">
        <f>IF(ISBLANK(業務便入力!L111),"",業務便入力!L111)</f>
        <v/>
      </c>
      <c r="E110" s="22" t="str">
        <f>IFERROR(VLOOKUP($D110,配送グループ設定!$A$18:$G$27,6,FALSE),"")</f>
        <v/>
      </c>
      <c r="F110" s="22" t="str">
        <f>IF(ISBLANK(業務便入力!U111),"",業務便入力!U111)</f>
        <v/>
      </c>
      <c r="G110" s="23" t="str">
        <f>IFERROR("※"&amp;VLOOKUP($D110,配送グループ設定!$A$18:$G$27,4,FALSE),"")</f>
        <v/>
      </c>
      <c r="H110" s="24" t="str">
        <f t="shared" si="24"/>
        <v/>
      </c>
      <c r="I110" s="25">
        <v>1</v>
      </c>
      <c r="J110" s="25">
        <v>0</v>
      </c>
      <c r="K110" s="25">
        <v>0</v>
      </c>
      <c r="L110" s="25">
        <v>1</v>
      </c>
      <c r="M110" s="25" t="str">
        <f>IF(ISBLANK(業務便入力!V111),"",業務便入力!V111)</f>
        <v/>
      </c>
      <c r="N110" s="25">
        <v>5</v>
      </c>
      <c r="O110" s="73" t="s">
        <v>354</v>
      </c>
      <c r="P110" s="40" t="str">
        <f>IF(ISBLANK(業務便入力!F111),"",業務便入力!F111)</f>
        <v/>
      </c>
      <c r="Q110" s="25" t="str">
        <f ca="1">IFERROR('計算（業務便）'!Q111,"")</f>
        <v/>
      </c>
      <c r="R110" s="25" t="str">
        <f ca="1">IFERROR(OFFSET('計算（業務便）'!$Q111,0,(COLUMN()-COLUMN('セット情報(業務便）'!$R111))*(COLUMNS('計算（業務便）'!$Q$3:$W$3)-1)/(COLUMNS('セット情報(業務便）'!$R109:$S109)-1)),"")</f>
        <v/>
      </c>
      <c r="S110" s="25" t="str">
        <f ca="1">IFERROR(OFFSET('計算（業務便）'!$Q111,0,(COLUMN()-COLUMN('セット情報(業務便）'!$R111))*(COLUMNS('計算（業務便）'!$Q$3:$W$3)-1)/(COLUMNS('セット情報(業務便）'!$R109:$S109)-1)),"")</f>
        <v/>
      </c>
      <c r="T110" s="25" t="str">
        <f ca="1">IFERROR(OFFSET('計算（業務便）'!$Q111,0,(COLUMN()-COLUMN('セット情報(業務便）'!$R111))*(COLUMNS('計算（業務便）'!$Q$3:$W$3)-1)/(COLUMNS('セット情報(業務便）'!$R109:$S109)-1)),"")</f>
        <v/>
      </c>
      <c r="U110" s="25" t="str">
        <f ca="1">IFERROR(OFFSET('計算（業務便）'!$Q111,0,(COLUMN()-COLUMN('セット情報(業務便）'!$R111))*(COLUMNS('計算（業務便）'!$Q$3:$W$3)-1)/(COLUMNS('セット情報(業務便）'!$R109:$S109)-1)),"")</f>
        <v/>
      </c>
      <c r="V110" s="25" t="str">
        <f ca="1">IFERROR(OFFSET('計算（業務便）'!$Q111,0,(COLUMN()-COLUMN('セット情報(業務便）'!$R111))*(COLUMNS('計算（業務便）'!$Q$3:$W$3)-1)/(COLUMNS('セット情報(業務便）'!$R109:$S109)-1)),"")</f>
        <v/>
      </c>
      <c r="W110" s="25" t="str">
        <f ca="1">IFERROR(OFFSET('計算（業務便）'!$Q111,0,(COLUMN()-COLUMN('セット情報(業務便）'!$R111))*(COLUMNS('計算（業務便）'!$Q$3:$W$3)-1)/(COLUMNS('セット情報(業務便）'!$R109:$S109)-1)),"")</f>
        <v/>
      </c>
      <c r="X110" s="25" t="str">
        <f ca="1">IFERROR(OFFSET('計算（業務便）'!$Q111,0,(COLUMN()-COLUMN('セット情報(業務便）'!$R111))*(COLUMNS('計算（業務便）'!$Q$3:$W$3)-1)/(COLUMNS('セット情報(業務便）'!$R109:$S109)-1)),"")</f>
        <v/>
      </c>
      <c r="Y110" s="25" t="str">
        <f ca="1">IFERROR(OFFSET('計算（業務便）'!$Q111,0,(COLUMN()-COLUMN('セット情報(業務便）'!$R111))*(COLUMNS('計算（業務便）'!$Q$3:$W$3)-1)/(COLUMNS('セット情報(業務便）'!$R109:$S109)-1)),"")</f>
        <v/>
      </c>
      <c r="Z110" s="25" t="str">
        <f ca="1">IFERROR(OFFSET('計算（業務便）'!$Q111,0,(COLUMN()-COLUMN('セット情報(業務便）'!$R111))*(COLUMNS('計算（業務便）'!$Q$3:$W$3)-1)/(COLUMNS('セット情報(業務便）'!$R109:$S109)-1)),"")</f>
        <v/>
      </c>
      <c r="AA110" s="25" t="str">
        <f ca="1">IFERROR(OFFSET('計算（業務便）'!$Q111,0,(COLUMN()-COLUMN('セット情報(業務便）'!$R111))*(COLUMNS('計算（業務便）'!$Q$3:$W$3)-1)/(COLUMNS('セット情報(業務便）'!$R109:$S109)-1)),"")</f>
        <v/>
      </c>
      <c r="AB110" s="25" t="str">
        <f ca="1">IFERROR(OFFSET('計算（業務便）'!$Q111,0,(COLUMN()-COLUMN('セット情報(業務便）'!$R111))*(COLUMNS('計算（業務便）'!$Q$3:$W$3)-1)/(COLUMNS('セット情報(業務便）'!$R109:$S109)-1)),"")</f>
        <v/>
      </c>
      <c r="AC110" s="25" t="str">
        <f ca="1">IFERROR(OFFSET('計算（業務便）'!$Q111,0,(COLUMN()-COLUMN('セット情報(業務便）'!$R111))*(COLUMNS('計算（業務便）'!$Q$3:$W$3)-1)/(COLUMNS('セット情報(業務便）'!$R109:$S109)-1)),"")</f>
        <v/>
      </c>
      <c r="AD110" s="25" t="str">
        <f t="shared" ca="1" si="25"/>
        <v/>
      </c>
      <c r="AE110" s="25" t="str">
        <f t="shared" ca="1" si="13"/>
        <v/>
      </c>
      <c r="AF110" s="25" t="str">
        <f t="shared" ca="1" si="14"/>
        <v/>
      </c>
      <c r="AG110" s="25" t="str">
        <f t="shared" ca="1" si="15"/>
        <v/>
      </c>
      <c r="AH110" s="25" t="str">
        <f t="shared" ca="1" si="16"/>
        <v/>
      </c>
      <c r="AI110" s="25" t="str">
        <f t="shared" ca="1" si="17"/>
        <v/>
      </c>
      <c r="AJ110" s="25" t="str">
        <f t="shared" ca="1" si="18"/>
        <v/>
      </c>
      <c r="AK110" s="25" t="str">
        <f t="shared" ca="1" si="19"/>
        <v/>
      </c>
      <c r="AL110" s="25" t="str">
        <f t="shared" ca="1" si="20"/>
        <v/>
      </c>
      <c r="AM110" s="25" t="str">
        <f t="shared" ca="1" si="21"/>
        <v/>
      </c>
      <c r="AN110" s="25" t="str">
        <f t="shared" ca="1" si="22"/>
        <v/>
      </c>
      <c r="AO110" s="25" t="str">
        <f t="shared" ca="1" si="23"/>
        <v/>
      </c>
    </row>
    <row r="111" spans="1:41" ht="18.75" customHeight="1">
      <c r="A111" s="38">
        <v>109</v>
      </c>
      <c r="B111" s="38" t="str">
        <f>IF(ISBLANK(ID管理番号商品名入力!D111),"",ID管理番号商品名入力!D111)</f>
        <v/>
      </c>
      <c r="C111" s="39" t="str">
        <f>IF(ISBLANK(ID管理番号商品名入力!F111),"",ID管理番号商品名入力!F111)</f>
        <v/>
      </c>
      <c r="D111" s="22" t="str">
        <f>IF(ISBLANK(業務便入力!L112),"",業務便入力!L112)</f>
        <v/>
      </c>
      <c r="E111" s="22" t="str">
        <f>IFERROR(VLOOKUP($D111,配送グループ設定!$A$18:$G$27,6,FALSE),"")</f>
        <v/>
      </c>
      <c r="F111" s="22" t="str">
        <f>IF(ISBLANK(業務便入力!U112),"",業務便入力!U112)</f>
        <v/>
      </c>
      <c r="G111" s="23" t="str">
        <f>IFERROR("※"&amp;VLOOKUP($D111,配送グループ設定!$A$18:$G$27,4,FALSE),"")</f>
        <v/>
      </c>
      <c r="H111" s="24" t="str">
        <f t="shared" si="24"/>
        <v/>
      </c>
      <c r="I111" s="25">
        <v>1</v>
      </c>
      <c r="J111" s="25">
        <v>0</v>
      </c>
      <c r="K111" s="25">
        <v>0</v>
      </c>
      <c r="L111" s="25">
        <v>1</v>
      </c>
      <c r="M111" s="25" t="str">
        <f>IF(ISBLANK(業務便入力!V112),"",業務便入力!V112)</f>
        <v/>
      </c>
      <c r="N111" s="25">
        <v>5</v>
      </c>
      <c r="O111" s="73" t="s">
        <v>354</v>
      </c>
      <c r="P111" s="40" t="str">
        <f>IF(ISBLANK(業務便入力!F112),"",業務便入力!F112)</f>
        <v/>
      </c>
      <c r="Q111" s="25" t="str">
        <f ca="1">IFERROR('計算（業務便）'!Q112,"")</f>
        <v/>
      </c>
      <c r="R111" s="25" t="str">
        <f ca="1">IFERROR(OFFSET('計算（業務便）'!$Q112,0,(COLUMN()-COLUMN('セット情報(業務便）'!$R112))*(COLUMNS('計算（業務便）'!$Q$3:$W$3)-1)/(COLUMNS('セット情報(業務便）'!$R110:$S110)-1)),"")</f>
        <v/>
      </c>
      <c r="S111" s="25" t="str">
        <f ca="1">IFERROR(OFFSET('計算（業務便）'!$Q112,0,(COLUMN()-COLUMN('セット情報(業務便）'!$R112))*(COLUMNS('計算（業務便）'!$Q$3:$W$3)-1)/(COLUMNS('セット情報(業務便）'!$R110:$S110)-1)),"")</f>
        <v/>
      </c>
      <c r="T111" s="25" t="str">
        <f ca="1">IFERROR(OFFSET('計算（業務便）'!$Q112,0,(COLUMN()-COLUMN('セット情報(業務便）'!$R112))*(COLUMNS('計算（業務便）'!$Q$3:$W$3)-1)/(COLUMNS('セット情報(業務便）'!$R110:$S110)-1)),"")</f>
        <v/>
      </c>
      <c r="U111" s="25" t="str">
        <f ca="1">IFERROR(OFFSET('計算（業務便）'!$Q112,0,(COLUMN()-COLUMN('セット情報(業務便）'!$R112))*(COLUMNS('計算（業務便）'!$Q$3:$W$3)-1)/(COLUMNS('セット情報(業務便）'!$R110:$S110)-1)),"")</f>
        <v/>
      </c>
      <c r="V111" s="25" t="str">
        <f ca="1">IFERROR(OFFSET('計算（業務便）'!$Q112,0,(COLUMN()-COLUMN('セット情報(業務便）'!$R112))*(COLUMNS('計算（業務便）'!$Q$3:$W$3)-1)/(COLUMNS('セット情報(業務便）'!$R110:$S110)-1)),"")</f>
        <v/>
      </c>
      <c r="W111" s="25" t="str">
        <f ca="1">IFERROR(OFFSET('計算（業務便）'!$Q112,0,(COLUMN()-COLUMN('セット情報(業務便）'!$R112))*(COLUMNS('計算（業務便）'!$Q$3:$W$3)-1)/(COLUMNS('セット情報(業務便）'!$R110:$S110)-1)),"")</f>
        <v/>
      </c>
      <c r="X111" s="25" t="str">
        <f ca="1">IFERROR(OFFSET('計算（業務便）'!$Q112,0,(COLUMN()-COLUMN('セット情報(業務便）'!$R112))*(COLUMNS('計算（業務便）'!$Q$3:$W$3)-1)/(COLUMNS('セット情報(業務便）'!$R110:$S110)-1)),"")</f>
        <v/>
      </c>
      <c r="Y111" s="25" t="str">
        <f ca="1">IFERROR(OFFSET('計算（業務便）'!$Q112,0,(COLUMN()-COLUMN('セット情報(業務便）'!$R112))*(COLUMNS('計算（業務便）'!$Q$3:$W$3)-1)/(COLUMNS('セット情報(業務便）'!$R110:$S110)-1)),"")</f>
        <v/>
      </c>
      <c r="Z111" s="25" t="str">
        <f ca="1">IFERROR(OFFSET('計算（業務便）'!$Q112,0,(COLUMN()-COLUMN('セット情報(業務便）'!$R112))*(COLUMNS('計算（業務便）'!$Q$3:$W$3)-1)/(COLUMNS('セット情報(業務便）'!$R110:$S110)-1)),"")</f>
        <v/>
      </c>
      <c r="AA111" s="25" t="str">
        <f ca="1">IFERROR(OFFSET('計算（業務便）'!$Q112,0,(COLUMN()-COLUMN('セット情報(業務便）'!$R112))*(COLUMNS('計算（業務便）'!$Q$3:$W$3)-1)/(COLUMNS('セット情報(業務便）'!$R110:$S110)-1)),"")</f>
        <v/>
      </c>
      <c r="AB111" s="25" t="str">
        <f ca="1">IFERROR(OFFSET('計算（業務便）'!$Q112,0,(COLUMN()-COLUMN('セット情報(業務便）'!$R112))*(COLUMNS('計算（業務便）'!$Q$3:$W$3)-1)/(COLUMNS('セット情報(業務便）'!$R110:$S110)-1)),"")</f>
        <v/>
      </c>
      <c r="AC111" s="25" t="str">
        <f ca="1">IFERROR(OFFSET('計算（業務便）'!$Q112,0,(COLUMN()-COLUMN('セット情報(業務便）'!$R112))*(COLUMNS('計算（業務便）'!$Q$3:$W$3)-1)/(COLUMNS('セット情報(業務便）'!$R110:$S110)-1)),"")</f>
        <v/>
      </c>
      <c r="AD111" s="25" t="str">
        <f t="shared" ca="1" si="25"/>
        <v/>
      </c>
      <c r="AE111" s="25" t="str">
        <f t="shared" ca="1" si="13"/>
        <v/>
      </c>
      <c r="AF111" s="25" t="str">
        <f t="shared" ca="1" si="14"/>
        <v/>
      </c>
      <c r="AG111" s="25" t="str">
        <f t="shared" ca="1" si="15"/>
        <v/>
      </c>
      <c r="AH111" s="25" t="str">
        <f t="shared" ca="1" si="16"/>
        <v/>
      </c>
      <c r="AI111" s="25" t="str">
        <f t="shared" ca="1" si="17"/>
        <v/>
      </c>
      <c r="AJ111" s="25" t="str">
        <f t="shared" ca="1" si="18"/>
        <v/>
      </c>
      <c r="AK111" s="25" t="str">
        <f t="shared" ca="1" si="19"/>
        <v/>
      </c>
      <c r="AL111" s="25" t="str">
        <f t="shared" ca="1" si="20"/>
        <v/>
      </c>
      <c r="AM111" s="25" t="str">
        <f t="shared" ca="1" si="21"/>
        <v/>
      </c>
      <c r="AN111" s="25" t="str">
        <f t="shared" ca="1" si="22"/>
        <v/>
      </c>
      <c r="AO111" s="25" t="str">
        <f t="shared" ca="1" si="23"/>
        <v/>
      </c>
    </row>
    <row r="112" spans="1:41" ht="18.75" customHeight="1">
      <c r="A112" s="38">
        <v>110</v>
      </c>
      <c r="B112" s="38" t="str">
        <f>IF(ISBLANK(ID管理番号商品名入力!D112),"",ID管理番号商品名入力!D112)</f>
        <v/>
      </c>
      <c r="C112" s="39" t="str">
        <f>IF(ISBLANK(ID管理番号商品名入力!F112),"",ID管理番号商品名入力!F112)</f>
        <v/>
      </c>
      <c r="D112" s="22" t="str">
        <f>IF(ISBLANK(業務便入力!L113),"",業務便入力!L113)</f>
        <v/>
      </c>
      <c r="E112" s="22" t="str">
        <f>IFERROR(VLOOKUP($D112,配送グループ設定!$A$18:$G$27,6,FALSE),"")</f>
        <v/>
      </c>
      <c r="F112" s="22" t="str">
        <f>IF(ISBLANK(業務便入力!U113),"",業務便入力!U113)</f>
        <v/>
      </c>
      <c r="G112" s="23" t="str">
        <f>IFERROR("※"&amp;VLOOKUP($D112,配送グループ設定!$A$18:$G$27,4,FALSE),"")</f>
        <v/>
      </c>
      <c r="H112" s="24" t="str">
        <f t="shared" si="24"/>
        <v/>
      </c>
      <c r="I112" s="25">
        <v>1</v>
      </c>
      <c r="J112" s="25">
        <v>0</v>
      </c>
      <c r="K112" s="25">
        <v>0</v>
      </c>
      <c r="L112" s="25">
        <v>1</v>
      </c>
      <c r="M112" s="25" t="str">
        <f>IF(ISBLANK(業務便入力!V113),"",業務便入力!V113)</f>
        <v/>
      </c>
      <c r="N112" s="25">
        <v>5</v>
      </c>
      <c r="O112" s="73" t="s">
        <v>354</v>
      </c>
      <c r="P112" s="40" t="str">
        <f>IF(ISBLANK(業務便入力!F113),"",業務便入力!F113)</f>
        <v/>
      </c>
      <c r="Q112" s="25" t="str">
        <f ca="1">IFERROR('計算（業務便）'!Q113,"")</f>
        <v/>
      </c>
      <c r="R112" s="25" t="str">
        <f ca="1">IFERROR(OFFSET('計算（業務便）'!$Q113,0,(COLUMN()-COLUMN('セット情報(業務便）'!$R113))*(COLUMNS('計算（業務便）'!$Q$3:$W$3)-1)/(COLUMNS('セット情報(業務便）'!$R111:$S111)-1)),"")</f>
        <v/>
      </c>
      <c r="S112" s="25" t="str">
        <f ca="1">IFERROR(OFFSET('計算（業務便）'!$Q113,0,(COLUMN()-COLUMN('セット情報(業務便）'!$R113))*(COLUMNS('計算（業務便）'!$Q$3:$W$3)-1)/(COLUMNS('セット情報(業務便）'!$R111:$S111)-1)),"")</f>
        <v/>
      </c>
      <c r="T112" s="25" t="str">
        <f ca="1">IFERROR(OFFSET('計算（業務便）'!$Q113,0,(COLUMN()-COLUMN('セット情報(業務便）'!$R113))*(COLUMNS('計算（業務便）'!$Q$3:$W$3)-1)/(COLUMNS('セット情報(業務便）'!$R111:$S111)-1)),"")</f>
        <v/>
      </c>
      <c r="U112" s="25" t="str">
        <f ca="1">IFERROR(OFFSET('計算（業務便）'!$Q113,0,(COLUMN()-COLUMN('セット情報(業務便）'!$R113))*(COLUMNS('計算（業務便）'!$Q$3:$W$3)-1)/(COLUMNS('セット情報(業務便）'!$R111:$S111)-1)),"")</f>
        <v/>
      </c>
      <c r="V112" s="25" t="str">
        <f ca="1">IFERROR(OFFSET('計算（業務便）'!$Q113,0,(COLUMN()-COLUMN('セット情報(業務便）'!$R113))*(COLUMNS('計算（業務便）'!$Q$3:$W$3)-1)/(COLUMNS('セット情報(業務便）'!$R111:$S111)-1)),"")</f>
        <v/>
      </c>
      <c r="W112" s="25" t="str">
        <f ca="1">IFERROR(OFFSET('計算（業務便）'!$Q113,0,(COLUMN()-COLUMN('セット情報(業務便）'!$R113))*(COLUMNS('計算（業務便）'!$Q$3:$W$3)-1)/(COLUMNS('セット情報(業務便）'!$R111:$S111)-1)),"")</f>
        <v/>
      </c>
      <c r="X112" s="25" t="str">
        <f ca="1">IFERROR(OFFSET('計算（業務便）'!$Q113,0,(COLUMN()-COLUMN('セット情報(業務便）'!$R113))*(COLUMNS('計算（業務便）'!$Q$3:$W$3)-1)/(COLUMNS('セット情報(業務便）'!$R111:$S111)-1)),"")</f>
        <v/>
      </c>
      <c r="Y112" s="25" t="str">
        <f ca="1">IFERROR(OFFSET('計算（業務便）'!$Q113,0,(COLUMN()-COLUMN('セット情報(業務便）'!$R113))*(COLUMNS('計算（業務便）'!$Q$3:$W$3)-1)/(COLUMNS('セット情報(業務便）'!$R111:$S111)-1)),"")</f>
        <v/>
      </c>
      <c r="Z112" s="25" t="str">
        <f ca="1">IFERROR(OFFSET('計算（業務便）'!$Q113,0,(COLUMN()-COLUMN('セット情報(業務便）'!$R113))*(COLUMNS('計算（業務便）'!$Q$3:$W$3)-1)/(COLUMNS('セット情報(業務便）'!$R111:$S111)-1)),"")</f>
        <v/>
      </c>
      <c r="AA112" s="25" t="str">
        <f ca="1">IFERROR(OFFSET('計算（業務便）'!$Q113,0,(COLUMN()-COLUMN('セット情報(業務便）'!$R113))*(COLUMNS('計算（業務便）'!$Q$3:$W$3)-1)/(COLUMNS('セット情報(業務便）'!$R111:$S111)-1)),"")</f>
        <v/>
      </c>
      <c r="AB112" s="25" t="str">
        <f ca="1">IFERROR(OFFSET('計算（業務便）'!$Q113,0,(COLUMN()-COLUMN('セット情報(業務便）'!$R113))*(COLUMNS('計算（業務便）'!$Q$3:$W$3)-1)/(COLUMNS('セット情報(業務便）'!$R111:$S111)-1)),"")</f>
        <v/>
      </c>
      <c r="AC112" s="25" t="str">
        <f ca="1">IFERROR(OFFSET('計算（業務便）'!$Q113,0,(COLUMN()-COLUMN('セット情報(業務便）'!$R113))*(COLUMNS('計算（業務便）'!$Q$3:$W$3)-1)/(COLUMNS('セット情報(業務便）'!$R111:$S111)-1)),"")</f>
        <v/>
      </c>
      <c r="AD112" s="25" t="str">
        <f t="shared" ca="1" si="25"/>
        <v/>
      </c>
      <c r="AE112" s="25" t="str">
        <f t="shared" ca="1" si="13"/>
        <v/>
      </c>
      <c r="AF112" s="25" t="str">
        <f t="shared" ca="1" si="14"/>
        <v/>
      </c>
      <c r="AG112" s="25" t="str">
        <f t="shared" ca="1" si="15"/>
        <v/>
      </c>
      <c r="AH112" s="25" t="str">
        <f t="shared" ca="1" si="16"/>
        <v/>
      </c>
      <c r="AI112" s="25" t="str">
        <f t="shared" ca="1" si="17"/>
        <v/>
      </c>
      <c r="AJ112" s="25" t="str">
        <f t="shared" ca="1" si="18"/>
        <v/>
      </c>
      <c r="AK112" s="25" t="str">
        <f t="shared" ca="1" si="19"/>
        <v/>
      </c>
      <c r="AL112" s="25" t="str">
        <f t="shared" ca="1" si="20"/>
        <v/>
      </c>
      <c r="AM112" s="25" t="str">
        <f t="shared" ca="1" si="21"/>
        <v/>
      </c>
      <c r="AN112" s="25" t="str">
        <f t="shared" ca="1" si="22"/>
        <v/>
      </c>
      <c r="AO112" s="25" t="str">
        <f t="shared" ca="1" si="23"/>
        <v/>
      </c>
    </row>
    <row r="113" spans="1:41" ht="18.75" customHeight="1">
      <c r="A113" s="38">
        <v>111</v>
      </c>
      <c r="B113" s="38" t="str">
        <f>IF(ISBLANK(ID管理番号商品名入力!D113),"",ID管理番号商品名入力!D113)</f>
        <v/>
      </c>
      <c r="C113" s="39" t="str">
        <f>IF(ISBLANK(ID管理番号商品名入力!F113),"",ID管理番号商品名入力!F113)</f>
        <v/>
      </c>
      <c r="D113" s="22" t="str">
        <f>IF(ISBLANK(業務便入力!L114),"",業務便入力!L114)</f>
        <v/>
      </c>
      <c r="E113" s="22" t="str">
        <f>IFERROR(VLOOKUP($D113,配送グループ設定!$A$18:$G$27,6,FALSE),"")</f>
        <v/>
      </c>
      <c r="F113" s="22" t="str">
        <f>IF(ISBLANK(業務便入力!U114),"",業務便入力!U114)</f>
        <v/>
      </c>
      <c r="G113" s="23" t="str">
        <f>IFERROR("※"&amp;VLOOKUP($D113,配送グループ設定!$A$18:$G$27,4,FALSE),"")</f>
        <v/>
      </c>
      <c r="H113" s="24" t="str">
        <f t="shared" si="24"/>
        <v/>
      </c>
      <c r="I113" s="25">
        <v>1</v>
      </c>
      <c r="J113" s="25">
        <v>0</v>
      </c>
      <c r="K113" s="25">
        <v>0</v>
      </c>
      <c r="L113" s="25">
        <v>1</v>
      </c>
      <c r="M113" s="25" t="str">
        <f>IF(ISBLANK(業務便入力!V114),"",業務便入力!V114)</f>
        <v/>
      </c>
      <c r="N113" s="25">
        <v>5</v>
      </c>
      <c r="O113" s="73" t="s">
        <v>354</v>
      </c>
      <c r="P113" s="40" t="str">
        <f>IF(ISBLANK(業務便入力!F114),"",業務便入力!F114)</f>
        <v/>
      </c>
      <c r="Q113" s="25" t="str">
        <f ca="1">IFERROR('計算（業務便）'!Q114,"")</f>
        <v/>
      </c>
      <c r="R113" s="25" t="str">
        <f ca="1">IFERROR(OFFSET('計算（業務便）'!$Q114,0,(COLUMN()-COLUMN('セット情報(業務便）'!$R114))*(COLUMNS('計算（業務便）'!$Q$3:$W$3)-1)/(COLUMNS('セット情報(業務便）'!$R112:$S112)-1)),"")</f>
        <v/>
      </c>
      <c r="S113" s="25" t="str">
        <f ca="1">IFERROR(OFFSET('計算（業務便）'!$Q114,0,(COLUMN()-COLUMN('セット情報(業務便）'!$R114))*(COLUMNS('計算（業務便）'!$Q$3:$W$3)-1)/(COLUMNS('セット情報(業務便）'!$R112:$S112)-1)),"")</f>
        <v/>
      </c>
      <c r="T113" s="25" t="str">
        <f ca="1">IFERROR(OFFSET('計算（業務便）'!$Q114,0,(COLUMN()-COLUMN('セット情報(業務便）'!$R114))*(COLUMNS('計算（業務便）'!$Q$3:$W$3)-1)/(COLUMNS('セット情報(業務便）'!$R112:$S112)-1)),"")</f>
        <v/>
      </c>
      <c r="U113" s="25" t="str">
        <f ca="1">IFERROR(OFFSET('計算（業務便）'!$Q114,0,(COLUMN()-COLUMN('セット情報(業務便）'!$R114))*(COLUMNS('計算（業務便）'!$Q$3:$W$3)-1)/(COLUMNS('セット情報(業務便）'!$R112:$S112)-1)),"")</f>
        <v/>
      </c>
      <c r="V113" s="25" t="str">
        <f ca="1">IFERROR(OFFSET('計算（業務便）'!$Q114,0,(COLUMN()-COLUMN('セット情報(業務便）'!$R114))*(COLUMNS('計算（業務便）'!$Q$3:$W$3)-1)/(COLUMNS('セット情報(業務便）'!$R112:$S112)-1)),"")</f>
        <v/>
      </c>
      <c r="W113" s="25" t="str">
        <f ca="1">IFERROR(OFFSET('計算（業務便）'!$Q114,0,(COLUMN()-COLUMN('セット情報(業務便）'!$R114))*(COLUMNS('計算（業務便）'!$Q$3:$W$3)-1)/(COLUMNS('セット情報(業務便）'!$R112:$S112)-1)),"")</f>
        <v/>
      </c>
      <c r="X113" s="25" t="str">
        <f ca="1">IFERROR(OFFSET('計算（業務便）'!$Q114,0,(COLUMN()-COLUMN('セット情報(業務便）'!$R114))*(COLUMNS('計算（業務便）'!$Q$3:$W$3)-1)/(COLUMNS('セット情報(業務便）'!$R112:$S112)-1)),"")</f>
        <v/>
      </c>
      <c r="Y113" s="25" t="str">
        <f ca="1">IFERROR(OFFSET('計算（業務便）'!$Q114,0,(COLUMN()-COLUMN('セット情報(業務便）'!$R114))*(COLUMNS('計算（業務便）'!$Q$3:$W$3)-1)/(COLUMNS('セット情報(業務便）'!$R112:$S112)-1)),"")</f>
        <v/>
      </c>
      <c r="Z113" s="25" t="str">
        <f ca="1">IFERROR(OFFSET('計算（業務便）'!$Q114,0,(COLUMN()-COLUMN('セット情報(業務便）'!$R114))*(COLUMNS('計算（業務便）'!$Q$3:$W$3)-1)/(COLUMNS('セット情報(業務便）'!$R112:$S112)-1)),"")</f>
        <v/>
      </c>
      <c r="AA113" s="25" t="str">
        <f ca="1">IFERROR(OFFSET('計算（業務便）'!$Q114,0,(COLUMN()-COLUMN('セット情報(業務便）'!$R114))*(COLUMNS('計算（業務便）'!$Q$3:$W$3)-1)/(COLUMNS('セット情報(業務便）'!$R112:$S112)-1)),"")</f>
        <v/>
      </c>
      <c r="AB113" s="25" t="str">
        <f ca="1">IFERROR(OFFSET('計算（業務便）'!$Q114,0,(COLUMN()-COLUMN('セット情報(業務便）'!$R114))*(COLUMNS('計算（業務便）'!$Q$3:$W$3)-1)/(COLUMNS('セット情報(業務便）'!$R112:$S112)-1)),"")</f>
        <v/>
      </c>
      <c r="AC113" s="25" t="str">
        <f ca="1">IFERROR(OFFSET('計算（業務便）'!$Q114,0,(COLUMN()-COLUMN('セット情報(業務便）'!$R114))*(COLUMNS('計算（業務便）'!$Q$3:$W$3)-1)/(COLUMNS('セット情報(業務便）'!$R112:$S112)-1)),"")</f>
        <v/>
      </c>
      <c r="AD113" s="25" t="str">
        <f t="shared" ca="1" si="25"/>
        <v/>
      </c>
      <c r="AE113" s="25" t="str">
        <f t="shared" ca="1" si="13"/>
        <v/>
      </c>
      <c r="AF113" s="25" t="str">
        <f t="shared" ca="1" si="14"/>
        <v/>
      </c>
      <c r="AG113" s="25" t="str">
        <f t="shared" ca="1" si="15"/>
        <v/>
      </c>
      <c r="AH113" s="25" t="str">
        <f t="shared" ca="1" si="16"/>
        <v/>
      </c>
      <c r="AI113" s="25" t="str">
        <f t="shared" ca="1" si="17"/>
        <v/>
      </c>
      <c r="AJ113" s="25" t="str">
        <f t="shared" ca="1" si="18"/>
        <v/>
      </c>
      <c r="AK113" s="25" t="str">
        <f t="shared" ca="1" si="19"/>
        <v/>
      </c>
      <c r="AL113" s="25" t="str">
        <f t="shared" ca="1" si="20"/>
        <v/>
      </c>
      <c r="AM113" s="25" t="str">
        <f t="shared" ca="1" si="21"/>
        <v/>
      </c>
      <c r="AN113" s="25" t="str">
        <f t="shared" ca="1" si="22"/>
        <v/>
      </c>
      <c r="AO113" s="25" t="str">
        <f t="shared" ca="1" si="23"/>
        <v/>
      </c>
    </row>
    <row r="114" spans="1:41" ht="18.75" customHeight="1">
      <c r="A114" s="38">
        <v>112</v>
      </c>
      <c r="B114" s="38" t="str">
        <f>IF(ISBLANK(ID管理番号商品名入力!D114),"",ID管理番号商品名入力!D114)</f>
        <v/>
      </c>
      <c r="C114" s="39" t="str">
        <f>IF(ISBLANK(ID管理番号商品名入力!F114),"",ID管理番号商品名入力!F114)</f>
        <v/>
      </c>
      <c r="D114" s="22" t="str">
        <f>IF(ISBLANK(業務便入力!L115),"",業務便入力!L115)</f>
        <v/>
      </c>
      <c r="E114" s="22" t="str">
        <f>IFERROR(VLOOKUP($D114,配送グループ設定!$A$18:$G$27,6,FALSE),"")</f>
        <v/>
      </c>
      <c r="F114" s="22" t="str">
        <f>IF(ISBLANK(業務便入力!U115),"",業務便入力!U115)</f>
        <v/>
      </c>
      <c r="G114" s="23" t="str">
        <f>IFERROR("※"&amp;VLOOKUP($D114,配送グループ設定!$A$18:$G$27,4,FALSE),"")</f>
        <v/>
      </c>
      <c r="H114" s="24" t="str">
        <f t="shared" si="24"/>
        <v/>
      </c>
      <c r="I114" s="25">
        <v>1</v>
      </c>
      <c r="J114" s="25">
        <v>0</v>
      </c>
      <c r="K114" s="25">
        <v>0</v>
      </c>
      <c r="L114" s="25">
        <v>1</v>
      </c>
      <c r="M114" s="25" t="str">
        <f>IF(ISBLANK(業務便入力!V115),"",業務便入力!V115)</f>
        <v/>
      </c>
      <c r="N114" s="25">
        <v>5</v>
      </c>
      <c r="O114" s="73" t="s">
        <v>354</v>
      </c>
      <c r="P114" s="40" t="str">
        <f>IF(ISBLANK(業務便入力!F115),"",業務便入力!F115)</f>
        <v/>
      </c>
      <c r="Q114" s="25" t="str">
        <f ca="1">IFERROR('計算（業務便）'!Q115,"")</f>
        <v/>
      </c>
      <c r="R114" s="25" t="str">
        <f ca="1">IFERROR(OFFSET('計算（業務便）'!$Q115,0,(COLUMN()-COLUMN('セット情報(業務便）'!$R115))*(COLUMNS('計算（業務便）'!$Q$3:$W$3)-1)/(COLUMNS('セット情報(業務便）'!$R113:$S113)-1)),"")</f>
        <v/>
      </c>
      <c r="S114" s="25" t="str">
        <f ca="1">IFERROR(OFFSET('計算（業務便）'!$Q115,0,(COLUMN()-COLUMN('セット情報(業務便）'!$R115))*(COLUMNS('計算（業務便）'!$Q$3:$W$3)-1)/(COLUMNS('セット情報(業務便）'!$R113:$S113)-1)),"")</f>
        <v/>
      </c>
      <c r="T114" s="25" t="str">
        <f ca="1">IFERROR(OFFSET('計算（業務便）'!$Q115,0,(COLUMN()-COLUMN('セット情報(業務便）'!$R115))*(COLUMNS('計算（業務便）'!$Q$3:$W$3)-1)/(COLUMNS('セット情報(業務便）'!$R113:$S113)-1)),"")</f>
        <v/>
      </c>
      <c r="U114" s="25" t="str">
        <f ca="1">IFERROR(OFFSET('計算（業務便）'!$Q115,0,(COLUMN()-COLUMN('セット情報(業務便）'!$R115))*(COLUMNS('計算（業務便）'!$Q$3:$W$3)-1)/(COLUMNS('セット情報(業務便）'!$R113:$S113)-1)),"")</f>
        <v/>
      </c>
      <c r="V114" s="25" t="str">
        <f ca="1">IFERROR(OFFSET('計算（業務便）'!$Q115,0,(COLUMN()-COLUMN('セット情報(業務便）'!$R115))*(COLUMNS('計算（業務便）'!$Q$3:$W$3)-1)/(COLUMNS('セット情報(業務便）'!$R113:$S113)-1)),"")</f>
        <v/>
      </c>
      <c r="W114" s="25" t="str">
        <f ca="1">IFERROR(OFFSET('計算（業務便）'!$Q115,0,(COLUMN()-COLUMN('セット情報(業務便）'!$R115))*(COLUMNS('計算（業務便）'!$Q$3:$W$3)-1)/(COLUMNS('セット情報(業務便）'!$R113:$S113)-1)),"")</f>
        <v/>
      </c>
      <c r="X114" s="25" t="str">
        <f ca="1">IFERROR(OFFSET('計算（業務便）'!$Q115,0,(COLUMN()-COLUMN('セット情報(業務便）'!$R115))*(COLUMNS('計算（業務便）'!$Q$3:$W$3)-1)/(COLUMNS('セット情報(業務便）'!$R113:$S113)-1)),"")</f>
        <v/>
      </c>
      <c r="Y114" s="25" t="str">
        <f ca="1">IFERROR(OFFSET('計算（業務便）'!$Q115,0,(COLUMN()-COLUMN('セット情報(業務便）'!$R115))*(COLUMNS('計算（業務便）'!$Q$3:$W$3)-1)/(COLUMNS('セット情報(業務便）'!$R113:$S113)-1)),"")</f>
        <v/>
      </c>
      <c r="Z114" s="25" t="str">
        <f ca="1">IFERROR(OFFSET('計算（業務便）'!$Q115,0,(COLUMN()-COLUMN('セット情報(業務便）'!$R115))*(COLUMNS('計算（業務便）'!$Q$3:$W$3)-1)/(COLUMNS('セット情報(業務便）'!$R113:$S113)-1)),"")</f>
        <v/>
      </c>
      <c r="AA114" s="25" t="str">
        <f ca="1">IFERROR(OFFSET('計算（業務便）'!$Q115,0,(COLUMN()-COLUMN('セット情報(業務便）'!$R115))*(COLUMNS('計算（業務便）'!$Q$3:$W$3)-1)/(COLUMNS('セット情報(業務便）'!$R113:$S113)-1)),"")</f>
        <v/>
      </c>
      <c r="AB114" s="25" t="str">
        <f ca="1">IFERROR(OFFSET('計算（業務便）'!$Q115,0,(COLUMN()-COLUMN('セット情報(業務便）'!$R115))*(COLUMNS('計算（業務便）'!$Q$3:$W$3)-1)/(COLUMNS('セット情報(業務便）'!$R113:$S113)-1)),"")</f>
        <v/>
      </c>
      <c r="AC114" s="25" t="str">
        <f ca="1">IFERROR(OFFSET('計算（業務便）'!$Q115,0,(COLUMN()-COLUMN('セット情報(業務便）'!$R115))*(COLUMNS('計算（業務便）'!$Q$3:$W$3)-1)/(COLUMNS('セット情報(業務便）'!$R113:$S113)-1)),"")</f>
        <v/>
      </c>
      <c r="AD114" s="25" t="str">
        <f t="shared" ca="1" si="25"/>
        <v/>
      </c>
      <c r="AE114" s="25" t="str">
        <f t="shared" ca="1" si="13"/>
        <v/>
      </c>
      <c r="AF114" s="25" t="str">
        <f t="shared" ca="1" si="14"/>
        <v/>
      </c>
      <c r="AG114" s="25" t="str">
        <f t="shared" ca="1" si="15"/>
        <v/>
      </c>
      <c r="AH114" s="25" t="str">
        <f t="shared" ca="1" si="16"/>
        <v/>
      </c>
      <c r="AI114" s="25" t="str">
        <f t="shared" ca="1" si="17"/>
        <v/>
      </c>
      <c r="AJ114" s="25" t="str">
        <f t="shared" ca="1" si="18"/>
        <v/>
      </c>
      <c r="AK114" s="25" t="str">
        <f t="shared" ca="1" si="19"/>
        <v/>
      </c>
      <c r="AL114" s="25" t="str">
        <f t="shared" ca="1" si="20"/>
        <v/>
      </c>
      <c r="AM114" s="25" t="str">
        <f t="shared" ca="1" si="21"/>
        <v/>
      </c>
      <c r="AN114" s="25" t="str">
        <f t="shared" ca="1" si="22"/>
        <v/>
      </c>
      <c r="AO114" s="25" t="str">
        <f t="shared" ca="1" si="23"/>
        <v/>
      </c>
    </row>
    <row r="115" spans="1:41" ht="18.75" customHeight="1">
      <c r="A115" s="38">
        <v>113</v>
      </c>
      <c r="B115" s="38" t="str">
        <f>IF(ISBLANK(ID管理番号商品名入力!D115),"",ID管理番号商品名入力!D115)</f>
        <v/>
      </c>
      <c r="C115" s="39" t="str">
        <f>IF(ISBLANK(ID管理番号商品名入力!F115),"",ID管理番号商品名入力!F115)</f>
        <v/>
      </c>
      <c r="D115" s="22" t="str">
        <f>IF(ISBLANK(業務便入力!L116),"",業務便入力!L116)</f>
        <v/>
      </c>
      <c r="E115" s="22" t="str">
        <f>IFERROR(VLOOKUP($D115,配送グループ設定!$A$18:$G$27,6,FALSE),"")</f>
        <v/>
      </c>
      <c r="F115" s="22" t="str">
        <f>IF(ISBLANK(業務便入力!U116),"",業務便入力!U116)</f>
        <v/>
      </c>
      <c r="G115" s="23" t="str">
        <f>IFERROR("※"&amp;VLOOKUP($D115,配送グループ設定!$A$18:$G$27,4,FALSE),"")</f>
        <v/>
      </c>
      <c r="H115" s="24" t="str">
        <f t="shared" si="24"/>
        <v/>
      </c>
      <c r="I115" s="25">
        <v>1</v>
      </c>
      <c r="J115" s="25">
        <v>0</v>
      </c>
      <c r="K115" s="25">
        <v>0</v>
      </c>
      <c r="L115" s="25">
        <v>1</v>
      </c>
      <c r="M115" s="25" t="str">
        <f>IF(ISBLANK(業務便入力!V116),"",業務便入力!V116)</f>
        <v/>
      </c>
      <c r="N115" s="25">
        <v>5</v>
      </c>
      <c r="O115" s="73" t="s">
        <v>354</v>
      </c>
      <c r="P115" s="40" t="str">
        <f>IF(ISBLANK(業務便入力!F116),"",業務便入力!F116)</f>
        <v/>
      </c>
      <c r="Q115" s="25" t="str">
        <f ca="1">IFERROR('計算（業務便）'!Q116,"")</f>
        <v/>
      </c>
      <c r="R115" s="25" t="str">
        <f ca="1">IFERROR(OFFSET('計算（業務便）'!$Q116,0,(COLUMN()-COLUMN('セット情報(業務便）'!$R116))*(COLUMNS('計算（業務便）'!$Q$3:$W$3)-1)/(COLUMNS('セット情報(業務便）'!$R114:$S114)-1)),"")</f>
        <v/>
      </c>
      <c r="S115" s="25" t="str">
        <f ca="1">IFERROR(OFFSET('計算（業務便）'!$Q116,0,(COLUMN()-COLUMN('セット情報(業務便）'!$R116))*(COLUMNS('計算（業務便）'!$Q$3:$W$3)-1)/(COLUMNS('セット情報(業務便）'!$R114:$S114)-1)),"")</f>
        <v/>
      </c>
      <c r="T115" s="25" t="str">
        <f ca="1">IFERROR(OFFSET('計算（業務便）'!$Q116,0,(COLUMN()-COLUMN('セット情報(業務便）'!$R116))*(COLUMNS('計算（業務便）'!$Q$3:$W$3)-1)/(COLUMNS('セット情報(業務便）'!$R114:$S114)-1)),"")</f>
        <v/>
      </c>
      <c r="U115" s="25" t="str">
        <f ca="1">IFERROR(OFFSET('計算（業務便）'!$Q116,0,(COLUMN()-COLUMN('セット情報(業務便）'!$R116))*(COLUMNS('計算（業務便）'!$Q$3:$W$3)-1)/(COLUMNS('セット情報(業務便）'!$R114:$S114)-1)),"")</f>
        <v/>
      </c>
      <c r="V115" s="25" t="str">
        <f ca="1">IFERROR(OFFSET('計算（業務便）'!$Q116,0,(COLUMN()-COLUMN('セット情報(業務便）'!$R116))*(COLUMNS('計算（業務便）'!$Q$3:$W$3)-1)/(COLUMNS('セット情報(業務便）'!$R114:$S114)-1)),"")</f>
        <v/>
      </c>
      <c r="W115" s="25" t="str">
        <f ca="1">IFERROR(OFFSET('計算（業務便）'!$Q116,0,(COLUMN()-COLUMN('セット情報(業務便）'!$R116))*(COLUMNS('計算（業務便）'!$Q$3:$W$3)-1)/(COLUMNS('セット情報(業務便）'!$R114:$S114)-1)),"")</f>
        <v/>
      </c>
      <c r="X115" s="25" t="str">
        <f ca="1">IFERROR(OFFSET('計算（業務便）'!$Q116,0,(COLUMN()-COLUMN('セット情報(業務便）'!$R116))*(COLUMNS('計算（業務便）'!$Q$3:$W$3)-1)/(COLUMNS('セット情報(業務便）'!$R114:$S114)-1)),"")</f>
        <v/>
      </c>
      <c r="Y115" s="25" t="str">
        <f ca="1">IFERROR(OFFSET('計算（業務便）'!$Q116,0,(COLUMN()-COLUMN('セット情報(業務便）'!$R116))*(COLUMNS('計算（業務便）'!$Q$3:$W$3)-1)/(COLUMNS('セット情報(業務便）'!$R114:$S114)-1)),"")</f>
        <v/>
      </c>
      <c r="Z115" s="25" t="str">
        <f ca="1">IFERROR(OFFSET('計算（業務便）'!$Q116,0,(COLUMN()-COLUMN('セット情報(業務便）'!$R116))*(COLUMNS('計算（業務便）'!$Q$3:$W$3)-1)/(COLUMNS('セット情報(業務便）'!$R114:$S114)-1)),"")</f>
        <v/>
      </c>
      <c r="AA115" s="25" t="str">
        <f ca="1">IFERROR(OFFSET('計算（業務便）'!$Q116,0,(COLUMN()-COLUMN('セット情報(業務便）'!$R116))*(COLUMNS('計算（業務便）'!$Q$3:$W$3)-1)/(COLUMNS('セット情報(業務便）'!$R114:$S114)-1)),"")</f>
        <v/>
      </c>
      <c r="AB115" s="25" t="str">
        <f ca="1">IFERROR(OFFSET('計算（業務便）'!$Q116,0,(COLUMN()-COLUMN('セット情報(業務便）'!$R116))*(COLUMNS('計算（業務便）'!$Q$3:$W$3)-1)/(COLUMNS('セット情報(業務便）'!$R114:$S114)-1)),"")</f>
        <v/>
      </c>
      <c r="AC115" s="25" t="str">
        <f ca="1">IFERROR(OFFSET('計算（業務便）'!$Q116,0,(COLUMN()-COLUMN('セット情報(業務便）'!$R116))*(COLUMNS('計算（業務便）'!$Q$3:$W$3)-1)/(COLUMNS('セット情報(業務便）'!$R114:$S114)-1)),"")</f>
        <v/>
      </c>
      <c r="AD115" s="25" t="str">
        <f t="shared" ca="1" si="25"/>
        <v/>
      </c>
      <c r="AE115" s="25" t="str">
        <f t="shared" ca="1" si="13"/>
        <v/>
      </c>
      <c r="AF115" s="25" t="str">
        <f t="shared" ca="1" si="14"/>
        <v/>
      </c>
      <c r="AG115" s="25" t="str">
        <f t="shared" ca="1" si="15"/>
        <v/>
      </c>
      <c r="AH115" s="25" t="str">
        <f t="shared" ca="1" si="16"/>
        <v/>
      </c>
      <c r="AI115" s="25" t="str">
        <f t="shared" ca="1" si="17"/>
        <v/>
      </c>
      <c r="AJ115" s="25" t="str">
        <f t="shared" ca="1" si="18"/>
        <v/>
      </c>
      <c r="AK115" s="25" t="str">
        <f t="shared" ca="1" si="19"/>
        <v/>
      </c>
      <c r="AL115" s="25" t="str">
        <f t="shared" ca="1" si="20"/>
        <v/>
      </c>
      <c r="AM115" s="25" t="str">
        <f t="shared" ca="1" si="21"/>
        <v/>
      </c>
      <c r="AN115" s="25" t="str">
        <f t="shared" ca="1" si="22"/>
        <v/>
      </c>
      <c r="AO115" s="25" t="str">
        <f t="shared" ca="1" si="23"/>
        <v/>
      </c>
    </row>
    <row r="116" spans="1:41" ht="18.75" customHeight="1">
      <c r="A116" s="38">
        <v>114</v>
      </c>
      <c r="B116" s="38" t="str">
        <f>IF(ISBLANK(ID管理番号商品名入力!D116),"",ID管理番号商品名入力!D116)</f>
        <v/>
      </c>
      <c r="C116" s="39" t="str">
        <f>IF(ISBLANK(ID管理番号商品名入力!F116),"",ID管理番号商品名入力!F116)</f>
        <v/>
      </c>
      <c r="D116" s="22" t="str">
        <f>IF(ISBLANK(業務便入力!L117),"",業務便入力!L117)</f>
        <v/>
      </c>
      <c r="E116" s="22" t="str">
        <f>IFERROR(VLOOKUP($D116,配送グループ設定!$A$18:$G$27,6,FALSE),"")</f>
        <v/>
      </c>
      <c r="F116" s="22" t="str">
        <f>IF(ISBLANK(業務便入力!U117),"",業務便入力!U117)</f>
        <v/>
      </c>
      <c r="G116" s="23" t="str">
        <f>IFERROR("※"&amp;VLOOKUP($D116,配送グループ設定!$A$18:$G$27,4,FALSE),"")</f>
        <v/>
      </c>
      <c r="H116" s="24" t="str">
        <f t="shared" si="24"/>
        <v/>
      </c>
      <c r="I116" s="25">
        <v>1</v>
      </c>
      <c r="J116" s="25">
        <v>0</v>
      </c>
      <c r="K116" s="25">
        <v>0</v>
      </c>
      <c r="L116" s="25">
        <v>1</v>
      </c>
      <c r="M116" s="25" t="str">
        <f>IF(ISBLANK(業務便入力!V117),"",業務便入力!V117)</f>
        <v/>
      </c>
      <c r="N116" s="25">
        <v>5</v>
      </c>
      <c r="O116" s="73" t="s">
        <v>354</v>
      </c>
      <c r="P116" s="40" t="str">
        <f>IF(ISBLANK(業務便入力!F117),"",業務便入力!F117)</f>
        <v/>
      </c>
      <c r="Q116" s="25" t="str">
        <f ca="1">IFERROR('計算（業務便）'!Q117,"")</f>
        <v/>
      </c>
      <c r="R116" s="25" t="str">
        <f ca="1">IFERROR(OFFSET('計算（業務便）'!$Q117,0,(COLUMN()-COLUMN('セット情報(業務便）'!$R117))*(COLUMNS('計算（業務便）'!$Q$3:$W$3)-1)/(COLUMNS('セット情報(業務便）'!$R115:$S115)-1)),"")</f>
        <v/>
      </c>
      <c r="S116" s="25" t="str">
        <f ca="1">IFERROR(OFFSET('計算（業務便）'!$Q117,0,(COLUMN()-COLUMN('セット情報(業務便）'!$R117))*(COLUMNS('計算（業務便）'!$Q$3:$W$3)-1)/(COLUMNS('セット情報(業務便）'!$R115:$S115)-1)),"")</f>
        <v/>
      </c>
      <c r="T116" s="25" t="str">
        <f ca="1">IFERROR(OFFSET('計算（業務便）'!$Q117,0,(COLUMN()-COLUMN('セット情報(業務便）'!$R117))*(COLUMNS('計算（業務便）'!$Q$3:$W$3)-1)/(COLUMNS('セット情報(業務便）'!$R115:$S115)-1)),"")</f>
        <v/>
      </c>
      <c r="U116" s="25" t="str">
        <f ca="1">IFERROR(OFFSET('計算（業務便）'!$Q117,0,(COLUMN()-COLUMN('セット情報(業務便）'!$R117))*(COLUMNS('計算（業務便）'!$Q$3:$W$3)-1)/(COLUMNS('セット情報(業務便）'!$R115:$S115)-1)),"")</f>
        <v/>
      </c>
      <c r="V116" s="25" t="str">
        <f ca="1">IFERROR(OFFSET('計算（業務便）'!$Q117,0,(COLUMN()-COLUMN('セット情報(業務便）'!$R117))*(COLUMNS('計算（業務便）'!$Q$3:$W$3)-1)/(COLUMNS('セット情報(業務便）'!$R115:$S115)-1)),"")</f>
        <v/>
      </c>
      <c r="W116" s="25" t="str">
        <f ca="1">IFERROR(OFFSET('計算（業務便）'!$Q117,0,(COLUMN()-COLUMN('セット情報(業務便）'!$R117))*(COLUMNS('計算（業務便）'!$Q$3:$W$3)-1)/(COLUMNS('セット情報(業務便）'!$R115:$S115)-1)),"")</f>
        <v/>
      </c>
      <c r="X116" s="25" t="str">
        <f ca="1">IFERROR(OFFSET('計算（業務便）'!$Q117,0,(COLUMN()-COLUMN('セット情報(業務便）'!$R117))*(COLUMNS('計算（業務便）'!$Q$3:$W$3)-1)/(COLUMNS('セット情報(業務便）'!$R115:$S115)-1)),"")</f>
        <v/>
      </c>
      <c r="Y116" s="25" t="str">
        <f ca="1">IFERROR(OFFSET('計算（業務便）'!$Q117,0,(COLUMN()-COLUMN('セット情報(業務便）'!$R117))*(COLUMNS('計算（業務便）'!$Q$3:$W$3)-1)/(COLUMNS('セット情報(業務便）'!$R115:$S115)-1)),"")</f>
        <v/>
      </c>
      <c r="Z116" s="25" t="str">
        <f ca="1">IFERROR(OFFSET('計算（業務便）'!$Q117,0,(COLUMN()-COLUMN('セット情報(業務便）'!$R117))*(COLUMNS('計算（業務便）'!$Q$3:$W$3)-1)/(COLUMNS('セット情報(業務便）'!$R115:$S115)-1)),"")</f>
        <v/>
      </c>
      <c r="AA116" s="25" t="str">
        <f ca="1">IFERROR(OFFSET('計算（業務便）'!$Q117,0,(COLUMN()-COLUMN('セット情報(業務便）'!$R117))*(COLUMNS('計算（業務便）'!$Q$3:$W$3)-1)/(COLUMNS('セット情報(業務便）'!$R115:$S115)-1)),"")</f>
        <v/>
      </c>
      <c r="AB116" s="25" t="str">
        <f ca="1">IFERROR(OFFSET('計算（業務便）'!$Q117,0,(COLUMN()-COLUMN('セット情報(業務便）'!$R117))*(COLUMNS('計算（業務便）'!$Q$3:$W$3)-1)/(COLUMNS('セット情報(業務便）'!$R115:$S115)-1)),"")</f>
        <v/>
      </c>
      <c r="AC116" s="25" t="str">
        <f ca="1">IFERROR(OFFSET('計算（業務便）'!$Q117,0,(COLUMN()-COLUMN('セット情報(業務便）'!$R117))*(COLUMNS('計算（業務便）'!$Q$3:$W$3)-1)/(COLUMNS('セット情報(業務便）'!$R115:$S115)-1)),"")</f>
        <v/>
      </c>
      <c r="AD116" s="25" t="str">
        <f t="shared" ca="1" si="25"/>
        <v/>
      </c>
      <c r="AE116" s="25" t="str">
        <f t="shared" ca="1" si="13"/>
        <v/>
      </c>
      <c r="AF116" s="25" t="str">
        <f t="shared" ca="1" si="14"/>
        <v/>
      </c>
      <c r="AG116" s="25" t="str">
        <f t="shared" ca="1" si="15"/>
        <v/>
      </c>
      <c r="AH116" s="25" t="str">
        <f t="shared" ca="1" si="16"/>
        <v/>
      </c>
      <c r="AI116" s="25" t="str">
        <f t="shared" ca="1" si="17"/>
        <v/>
      </c>
      <c r="AJ116" s="25" t="str">
        <f t="shared" ca="1" si="18"/>
        <v/>
      </c>
      <c r="AK116" s="25" t="str">
        <f t="shared" ca="1" si="19"/>
        <v/>
      </c>
      <c r="AL116" s="25" t="str">
        <f t="shared" ca="1" si="20"/>
        <v/>
      </c>
      <c r="AM116" s="25" t="str">
        <f t="shared" ca="1" si="21"/>
        <v/>
      </c>
      <c r="AN116" s="25" t="str">
        <f t="shared" ca="1" si="22"/>
        <v/>
      </c>
      <c r="AO116" s="25" t="str">
        <f t="shared" ca="1" si="23"/>
        <v/>
      </c>
    </row>
    <row r="117" spans="1:41" ht="18.75" customHeight="1">
      <c r="A117" s="38">
        <v>115</v>
      </c>
      <c r="B117" s="38" t="str">
        <f>IF(ISBLANK(ID管理番号商品名入力!D117),"",ID管理番号商品名入力!D117)</f>
        <v/>
      </c>
      <c r="C117" s="39" t="str">
        <f>IF(ISBLANK(ID管理番号商品名入力!F117),"",ID管理番号商品名入力!F117)</f>
        <v/>
      </c>
      <c r="D117" s="22" t="str">
        <f>IF(ISBLANK(業務便入力!L118),"",業務便入力!L118)</f>
        <v/>
      </c>
      <c r="E117" s="22" t="str">
        <f>IFERROR(VLOOKUP($D117,配送グループ設定!$A$18:$G$27,6,FALSE),"")</f>
        <v/>
      </c>
      <c r="F117" s="22" t="str">
        <f>IF(ISBLANK(業務便入力!U118),"",業務便入力!U118)</f>
        <v/>
      </c>
      <c r="G117" s="23" t="str">
        <f>IFERROR("※"&amp;VLOOKUP($D117,配送グループ設定!$A$18:$G$27,4,FALSE),"")</f>
        <v/>
      </c>
      <c r="H117" s="24" t="str">
        <f t="shared" si="24"/>
        <v/>
      </c>
      <c r="I117" s="25">
        <v>1</v>
      </c>
      <c r="J117" s="25">
        <v>0</v>
      </c>
      <c r="K117" s="25">
        <v>0</v>
      </c>
      <c r="L117" s="25">
        <v>1</v>
      </c>
      <c r="M117" s="25" t="str">
        <f>IF(ISBLANK(業務便入力!V118),"",業務便入力!V118)</f>
        <v/>
      </c>
      <c r="N117" s="25">
        <v>5</v>
      </c>
      <c r="O117" s="73" t="s">
        <v>354</v>
      </c>
      <c r="P117" s="40" t="str">
        <f>IF(ISBLANK(業務便入力!F118),"",業務便入力!F118)</f>
        <v/>
      </c>
      <c r="Q117" s="25" t="str">
        <f ca="1">IFERROR('計算（業務便）'!Q118,"")</f>
        <v/>
      </c>
      <c r="R117" s="25" t="str">
        <f ca="1">IFERROR(OFFSET('計算（業務便）'!$Q118,0,(COLUMN()-COLUMN('セット情報(業務便）'!$R118))*(COLUMNS('計算（業務便）'!$Q$3:$W$3)-1)/(COLUMNS('セット情報(業務便）'!$R116:$S116)-1)),"")</f>
        <v/>
      </c>
      <c r="S117" s="25" t="str">
        <f ca="1">IFERROR(OFFSET('計算（業務便）'!$Q118,0,(COLUMN()-COLUMN('セット情報(業務便）'!$R118))*(COLUMNS('計算（業務便）'!$Q$3:$W$3)-1)/(COLUMNS('セット情報(業務便）'!$R116:$S116)-1)),"")</f>
        <v/>
      </c>
      <c r="T117" s="25" t="str">
        <f ca="1">IFERROR(OFFSET('計算（業務便）'!$Q118,0,(COLUMN()-COLUMN('セット情報(業務便）'!$R118))*(COLUMNS('計算（業務便）'!$Q$3:$W$3)-1)/(COLUMNS('セット情報(業務便）'!$R116:$S116)-1)),"")</f>
        <v/>
      </c>
      <c r="U117" s="25" t="str">
        <f ca="1">IFERROR(OFFSET('計算（業務便）'!$Q118,0,(COLUMN()-COLUMN('セット情報(業務便）'!$R118))*(COLUMNS('計算（業務便）'!$Q$3:$W$3)-1)/(COLUMNS('セット情報(業務便）'!$R116:$S116)-1)),"")</f>
        <v/>
      </c>
      <c r="V117" s="25" t="str">
        <f ca="1">IFERROR(OFFSET('計算（業務便）'!$Q118,0,(COLUMN()-COLUMN('セット情報(業務便）'!$R118))*(COLUMNS('計算（業務便）'!$Q$3:$W$3)-1)/(COLUMNS('セット情報(業務便）'!$R116:$S116)-1)),"")</f>
        <v/>
      </c>
      <c r="W117" s="25" t="str">
        <f ca="1">IFERROR(OFFSET('計算（業務便）'!$Q118,0,(COLUMN()-COLUMN('セット情報(業務便）'!$R118))*(COLUMNS('計算（業務便）'!$Q$3:$W$3)-1)/(COLUMNS('セット情報(業務便）'!$R116:$S116)-1)),"")</f>
        <v/>
      </c>
      <c r="X117" s="25" t="str">
        <f ca="1">IFERROR(OFFSET('計算（業務便）'!$Q118,0,(COLUMN()-COLUMN('セット情報(業務便）'!$R118))*(COLUMNS('計算（業務便）'!$Q$3:$W$3)-1)/(COLUMNS('セット情報(業務便）'!$R116:$S116)-1)),"")</f>
        <v/>
      </c>
      <c r="Y117" s="25" t="str">
        <f ca="1">IFERROR(OFFSET('計算（業務便）'!$Q118,0,(COLUMN()-COLUMN('セット情報(業務便）'!$R118))*(COLUMNS('計算（業務便）'!$Q$3:$W$3)-1)/(COLUMNS('セット情報(業務便）'!$R116:$S116)-1)),"")</f>
        <v/>
      </c>
      <c r="Z117" s="25" t="str">
        <f ca="1">IFERROR(OFFSET('計算（業務便）'!$Q118,0,(COLUMN()-COLUMN('セット情報(業務便）'!$R118))*(COLUMNS('計算（業務便）'!$Q$3:$W$3)-1)/(COLUMNS('セット情報(業務便）'!$R116:$S116)-1)),"")</f>
        <v/>
      </c>
      <c r="AA117" s="25" t="str">
        <f ca="1">IFERROR(OFFSET('計算（業務便）'!$Q118,0,(COLUMN()-COLUMN('セット情報(業務便）'!$R118))*(COLUMNS('計算（業務便）'!$Q$3:$W$3)-1)/(COLUMNS('セット情報(業務便）'!$R116:$S116)-1)),"")</f>
        <v/>
      </c>
      <c r="AB117" s="25" t="str">
        <f ca="1">IFERROR(OFFSET('計算（業務便）'!$Q118,0,(COLUMN()-COLUMN('セット情報(業務便）'!$R118))*(COLUMNS('計算（業務便）'!$Q$3:$W$3)-1)/(COLUMNS('セット情報(業務便）'!$R116:$S116)-1)),"")</f>
        <v/>
      </c>
      <c r="AC117" s="25" t="str">
        <f ca="1">IFERROR(OFFSET('計算（業務便）'!$Q118,0,(COLUMN()-COLUMN('セット情報(業務便）'!$R118))*(COLUMNS('計算（業務便）'!$Q$3:$W$3)-1)/(COLUMNS('セット情報(業務便）'!$R116:$S116)-1)),"")</f>
        <v/>
      </c>
      <c r="AD117" s="25" t="str">
        <f t="shared" ca="1" si="25"/>
        <v/>
      </c>
      <c r="AE117" s="25" t="str">
        <f t="shared" ca="1" si="13"/>
        <v/>
      </c>
      <c r="AF117" s="25" t="str">
        <f t="shared" ca="1" si="14"/>
        <v/>
      </c>
      <c r="AG117" s="25" t="str">
        <f t="shared" ca="1" si="15"/>
        <v/>
      </c>
      <c r="AH117" s="25" t="str">
        <f t="shared" ca="1" si="16"/>
        <v/>
      </c>
      <c r="AI117" s="25" t="str">
        <f t="shared" ca="1" si="17"/>
        <v/>
      </c>
      <c r="AJ117" s="25" t="str">
        <f t="shared" ca="1" si="18"/>
        <v/>
      </c>
      <c r="AK117" s="25" t="str">
        <f t="shared" ca="1" si="19"/>
        <v/>
      </c>
      <c r="AL117" s="25" t="str">
        <f t="shared" ca="1" si="20"/>
        <v/>
      </c>
      <c r="AM117" s="25" t="str">
        <f t="shared" ca="1" si="21"/>
        <v/>
      </c>
      <c r="AN117" s="25" t="str">
        <f t="shared" ca="1" si="22"/>
        <v/>
      </c>
      <c r="AO117" s="25" t="str">
        <f t="shared" ca="1" si="23"/>
        <v/>
      </c>
    </row>
    <row r="118" spans="1:41" ht="18.75" customHeight="1">
      <c r="A118" s="38">
        <v>116</v>
      </c>
      <c r="B118" s="38" t="str">
        <f>IF(ISBLANK(ID管理番号商品名入力!D118),"",ID管理番号商品名入力!D118)</f>
        <v/>
      </c>
      <c r="C118" s="39" t="str">
        <f>IF(ISBLANK(ID管理番号商品名入力!F118),"",ID管理番号商品名入力!F118)</f>
        <v/>
      </c>
      <c r="D118" s="22" t="str">
        <f>IF(ISBLANK(業務便入力!L119),"",業務便入力!L119)</f>
        <v/>
      </c>
      <c r="E118" s="22" t="str">
        <f>IFERROR(VLOOKUP($D118,配送グループ設定!$A$18:$G$27,6,FALSE),"")</f>
        <v/>
      </c>
      <c r="F118" s="22" t="str">
        <f>IF(ISBLANK(業務便入力!U119),"",業務便入力!U119)</f>
        <v/>
      </c>
      <c r="G118" s="23" t="str">
        <f>IFERROR("※"&amp;VLOOKUP($D118,配送グループ設定!$A$18:$G$27,4,FALSE),"")</f>
        <v/>
      </c>
      <c r="H118" s="24" t="str">
        <f t="shared" si="24"/>
        <v/>
      </c>
      <c r="I118" s="25">
        <v>1</v>
      </c>
      <c r="J118" s="25">
        <v>0</v>
      </c>
      <c r="K118" s="25">
        <v>0</v>
      </c>
      <c r="L118" s="25">
        <v>1</v>
      </c>
      <c r="M118" s="25" t="str">
        <f>IF(ISBLANK(業務便入力!V119),"",業務便入力!V119)</f>
        <v/>
      </c>
      <c r="N118" s="25">
        <v>5</v>
      </c>
      <c r="O118" s="73" t="s">
        <v>354</v>
      </c>
      <c r="P118" s="40" t="str">
        <f>IF(ISBLANK(業務便入力!F119),"",業務便入力!F119)</f>
        <v/>
      </c>
      <c r="Q118" s="25" t="str">
        <f ca="1">IFERROR('計算（業務便）'!Q119,"")</f>
        <v/>
      </c>
      <c r="R118" s="25" t="str">
        <f ca="1">IFERROR(OFFSET('計算（業務便）'!$Q119,0,(COLUMN()-COLUMN('セット情報(業務便）'!$R119))*(COLUMNS('計算（業務便）'!$Q$3:$W$3)-1)/(COLUMNS('セット情報(業務便）'!$R117:$S117)-1)),"")</f>
        <v/>
      </c>
      <c r="S118" s="25" t="str">
        <f ca="1">IFERROR(OFFSET('計算（業務便）'!$Q119,0,(COLUMN()-COLUMN('セット情報(業務便）'!$R119))*(COLUMNS('計算（業務便）'!$Q$3:$W$3)-1)/(COLUMNS('セット情報(業務便）'!$R117:$S117)-1)),"")</f>
        <v/>
      </c>
      <c r="T118" s="25" t="str">
        <f ca="1">IFERROR(OFFSET('計算（業務便）'!$Q119,0,(COLUMN()-COLUMN('セット情報(業務便）'!$R119))*(COLUMNS('計算（業務便）'!$Q$3:$W$3)-1)/(COLUMNS('セット情報(業務便）'!$R117:$S117)-1)),"")</f>
        <v/>
      </c>
      <c r="U118" s="25" t="str">
        <f ca="1">IFERROR(OFFSET('計算（業務便）'!$Q119,0,(COLUMN()-COLUMN('セット情報(業務便）'!$R119))*(COLUMNS('計算（業務便）'!$Q$3:$W$3)-1)/(COLUMNS('セット情報(業務便）'!$R117:$S117)-1)),"")</f>
        <v/>
      </c>
      <c r="V118" s="25" t="str">
        <f ca="1">IFERROR(OFFSET('計算（業務便）'!$Q119,0,(COLUMN()-COLUMN('セット情報(業務便）'!$R119))*(COLUMNS('計算（業務便）'!$Q$3:$W$3)-1)/(COLUMNS('セット情報(業務便）'!$R117:$S117)-1)),"")</f>
        <v/>
      </c>
      <c r="W118" s="25" t="str">
        <f ca="1">IFERROR(OFFSET('計算（業務便）'!$Q119,0,(COLUMN()-COLUMN('セット情報(業務便）'!$R119))*(COLUMNS('計算（業務便）'!$Q$3:$W$3)-1)/(COLUMNS('セット情報(業務便）'!$R117:$S117)-1)),"")</f>
        <v/>
      </c>
      <c r="X118" s="25" t="str">
        <f ca="1">IFERROR(OFFSET('計算（業務便）'!$Q119,0,(COLUMN()-COLUMN('セット情報(業務便）'!$R119))*(COLUMNS('計算（業務便）'!$Q$3:$W$3)-1)/(COLUMNS('セット情報(業務便）'!$R117:$S117)-1)),"")</f>
        <v/>
      </c>
      <c r="Y118" s="25" t="str">
        <f ca="1">IFERROR(OFFSET('計算（業務便）'!$Q119,0,(COLUMN()-COLUMN('セット情報(業務便）'!$R119))*(COLUMNS('計算（業務便）'!$Q$3:$W$3)-1)/(COLUMNS('セット情報(業務便）'!$R117:$S117)-1)),"")</f>
        <v/>
      </c>
      <c r="Z118" s="25" t="str">
        <f ca="1">IFERROR(OFFSET('計算（業務便）'!$Q119,0,(COLUMN()-COLUMN('セット情報(業務便）'!$R119))*(COLUMNS('計算（業務便）'!$Q$3:$W$3)-1)/(COLUMNS('セット情報(業務便）'!$R117:$S117)-1)),"")</f>
        <v/>
      </c>
      <c r="AA118" s="25" t="str">
        <f ca="1">IFERROR(OFFSET('計算（業務便）'!$Q119,0,(COLUMN()-COLUMN('セット情報(業務便）'!$R119))*(COLUMNS('計算（業務便）'!$Q$3:$W$3)-1)/(COLUMNS('セット情報(業務便）'!$R117:$S117)-1)),"")</f>
        <v/>
      </c>
      <c r="AB118" s="25" t="str">
        <f ca="1">IFERROR(OFFSET('計算（業務便）'!$Q119,0,(COLUMN()-COLUMN('セット情報(業務便）'!$R119))*(COLUMNS('計算（業務便）'!$Q$3:$W$3)-1)/(COLUMNS('セット情報(業務便）'!$R117:$S117)-1)),"")</f>
        <v/>
      </c>
      <c r="AC118" s="25" t="str">
        <f ca="1">IFERROR(OFFSET('計算（業務便）'!$Q119,0,(COLUMN()-COLUMN('セット情報(業務便）'!$R119))*(COLUMNS('計算（業務便）'!$Q$3:$W$3)-1)/(COLUMNS('セット情報(業務便）'!$R117:$S117)-1)),"")</f>
        <v/>
      </c>
      <c r="AD118" s="25" t="str">
        <f t="shared" ca="1" si="25"/>
        <v/>
      </c>
      <c r="AE118" s="25" t="str">
        <f t="shared" ca="1" si="13"/>
        <v/>
      </c>
      <c r="AF118" s="25" t="str">
        <f t="shared" ca="1" si="14"/>
        <v/>
      </c>
      <c r="AG118" s="25" t="str">
        <f t="shared" ca="1" si="15"/>
        <v/>
      </c>
      <c r="AH118" s="25" t="str">
        <f t="shared" ca="1" si="16"/>
        <v/>
      </c>
      <c r="AI118" s="25" t="str">
        <f t="shared" ca="1" si="17"/>
        <v/>
      </c>
      <c r="AJ118" s="25" t="str">
        <f t="shared" ca="1" si="18"/>
        <v/>
      </c>
      <c r="AK118" s="25" t="str">
        <f t="shared" ca="1" si="19"/>
        <v/>
      </c>
      <c r="AL118" s="25" t="str">
        <f t="shared" ca="1" si="20"/>
        <v/>
      </c>
      <c r="AM118" s="25" t="str">
        <f t="shared" ca="1" si="21"/>
        <v/>
      </c>
      <c r="AN118" s="25" t="str">
        <f t="shared" ca="1" si="22"/>
        <v/>
      </c>
      <c r="AO118" s="25" t="str">
        <f t="shared" ca="1" si="23"/>
        <v/>
      </c>
    </row>
    <row r="119" spans="1:41" ht="18.75" customHeight="1">
      <c r="A119" s="38">
        <v>117</v>
      </c>
      <c r="B119" s="38" t="str">
        <f>IF(ISBLANK(ID管理番号商品名入力!D119),"",ID管理番号商品名入力!D119)</f>
        <v/>
      </c>
      <c r="C119" s="39" t="str">
        <f>IF(ISBLANK(ID管理番号商品名入力!F119),"",ID管理番号商品名入力!F119)</f>
        <v/>
      </c>
      <c r="D119" s="22" t="str">
        <f>IF(ISBLANK(業務便入力!L120),"",業務便入力!L120)</f>
        <v/>
      </c>
      <c r="E119" s="22" t="str">
        <f>IFERROR(VLOOKUP($D119,配送グループ設定!$A$18:$G$27,6,FALSE),"")</f>
        <v/>
      </c>
      <c r="F119" s="22" t="str">
        <f>IF(ISBLANK(業務便入力!U120),"",業務便入力!U120)</f>
        <v/>
      </c>
      <c r="G119" s="23" t="str">
        <f>IFERROR("※"&amp;VLOOKUP($D119,配送グループ設定!$A$18:$G$27,4,FALSE),"")</f>
        <v/>
      </c>
      <c r="H119" s="24" t="str">
        <f t="shared" si="24"/>
        <v/>
      </c>
      <c r="I119" s="25">
        <v>1</v>
      </c>
      <c r="J119" s="25">
        <v>0</v>
      </c>
      <c r="K119" s="25">
        <v>0</v>
      </c>
      <c r="L119" s="25">
        <v>1</v>
      </c>
      <c r="M119" s="25" t="str">
        <f>IF(ISBLANK(業務便入力!V120),"",業務便入力!V120)</f>
        <v/>
      </c>
      <c r="N119" s="25">
        <v>5</v>
      </c>
      <c r="O119" s="73" t="s">
        <v>354</v>
      </c>
      <c r="P119" s="40" t="str">
        <f>IF(ISBLANK(業務便入力!F120),"",業務便入力!F120)</f>
        <v/>
      </c>
      <c r="Q119" s="25" t="str">
        <f ca="1">IFERROR('計算（業務便）'!Q120,"")</f>
        <v/>
      </c>
      <c r="R119" s="25" t="str">
        <f ca="1">IFERROR(OFFSET('計算（業務便）'!$Q120,0,(COLUMN()-COLUMN('セット情報(業務便）'!$R120))*(COLUMNS('計算（業務便）'!$Q$3:$W$3)-1)/(COLUMNS('セット情報(業務便）'!$R118:$S118)-1)),"")</f>
        <v/>
      </c>
      <c r="S119" s="25" t="str">
        <f ca="1">IFERROR(OFFSET('計算（業務便）'!$Q120,0,(COLUMN()-COLUMN('セット情報(業務便）'!$R120))*(COLUMNS('計算（業務便）'!$Q$3:$W$3)-1)/(COLUMNS('セット情報(業務便）'!$R118:$S118)-1)),"")</f>
        <v/>
      </c>
      <c r="T119" s="25" t="str">
        <f ca="1">IFERROR(OFFSET('計算（業務便）'!$Q120,0,(COLUMN()-COLUMN('セット情報(業務便）'!$R120))*(COLUMNS('計算（業務便）'!$Q$3:$W$3)-1)/(COLUMNS('セット情報(業務便）'!$R118:$S118)-1)),"")</f>
        <v/>
      </c>
      <c r="U119" s="25" t="str">
        <f ca="1">IFERROR(OFFSET('計算（業務便）'!$Q120,0,(COLUMN()-COLUMN('セット情報(業務便）'!$R120))*(COLUMNS('計算（業務便）'!$Q$3:$W$3)-1)/(COLUMNS('セット情報(業務便）'!$R118:$S118)-1)),"")</f>
        <v/>
      </c>
      <c r="V119" s="25" t="str">
        <f ca="1">IFERROR(OFFSET('計算（業務便）'!$Q120,0,(COLUMN()-COLUMN('セット情報(業務便）'!$R120))*(COLUMNS('計算（業務便）'!$Q$3:$W$3)-1)/(COLUMNS('セット情報(業務便）'!$R118:$S118)-1)),"")</f>
        <v/>
      </c>
      <c r="W119" s="25" t="str">
        <f ca="1">IFERROR(OFFSET('計算（業務便）'!$Q120,0,(COLUMN()-COLUMN('セット情報(業務便）'!$R120))*(COLUMNS('計算（業務便）'!$Q$3:$W$3)-1)/(COLUMNS('セット情報(業務便）'!$R118:$S118)-1)),"")</f>
        <v/>
      </c>
      <c r="X119" s="25" t="str">
        <f ca="1">IFERROR(OFFSET('計算（業務便）'!$Q120,0,(COLUMN()-COLUMN('セット情報(業務便）'!$R120))*(COLUMNS('計算（業務便）'!$Q$3:$W$3)-1)/(COLUMNS('セット情報(業務便）'!$R118:$S118)-1)),"")</f>
        <v/>
      </c>
      <c r="Y119" s="25" t="str">
        <f ca="1">IFERROR(OFFSET('計算（業務便）'!$Q120,0,(COLUMN()-COLUMN('セット情報(業務便）'!$R120))*(COLUMNS('計算（業務便）'!$Q$3:$W$3)-1)/(COLUMNS('セット情報(業務便）'!$R118:$S118)-1)),"")</f>
        <v/>
      </c>
      <c r="Z119" s="25" t="str">
        <f ca="1">IFERROR(OFFSET('計算（業務便）'!$Q120,0,(COLUMN()-COLUMN('セット情報(業務便）'!$R120))*(COLUMNS('計算（業務便）'!$Q$3:$W$3)-1)/(COLUMNS('セット情報(業務便）'!$R118:$S118)-1)),"")</f>
        <v/>
      </c>
      <c r="AA119" s="25" t="str">
        <f ca="1">IFERROR(OFFSET('計算（業務便）'!$Q120,0,(COLUMN()-COLUMN('セット情報(業務便）'!$R120))*(COLUMNS('計算（業務便）'!$Q$3:$W$3)-1)/(COLUMNS('セット情報(業務便）'!$R118:$S118)-1)),"")</f>
        <v/>
      </c>
      <c r="AB119" s="25" t="str">
        <f ca="1">IFERROR(OFFSET('計算（業務便）'!$Q120,0,(COLUMN()-COLUMN('セット情報(業務便）'!$R120))*(COLUMNS('計算（業務便）'!$Q$3:$W$3)-1)/(COLUMNS('セット情報(業務便）'!$R118:$S118)-1)),"")</f>
        <v/>
      </c>
      <c r="AC119" s="25" t="str">
        <f ca="1">IFERROR(OFFSET('計算（業務便）'!$Q120,0,(COLUMN()-COLUMN('セット情報(業務便）'!$R120))*(COLUMNS('計算（業務便）'!$Q$3:$W$3)-1)/(COLUMNS('セット情報(業務便）'!$R118:$S118)-1)),"")</f>
        <v/>
      </c>
      <c r="AD119" s="25" t="str">
        <f t="shared" ca="1" si="25"/>
        <v/>
      </c>
      <c r="AE119" s="25" t="str">
        <f t="shared" ca="1" si="13"/>
        <v/>
      </c>
      <c r="AF119" s="25" t="str">
        <f t="shared" ca="1" si="14"/>
        <v/>
      </c>
      <c r="AG119" s="25" t="str">
        <f t="shared" ca="1" si="15"/>
        <v/>
      </c>
      <c r="AH119" s="25" t="str">
        <f t="shared" ca="1" si="16"/>
        <v/>
      </c>
      <c r="AI119" s="25" t="str">
        <f t="shared" ca="1" si="17"/>
        <v/>
      </c>
      <c r="AJ119" s="25" t="str">
        <f t="shared" ca="1" si="18"/>
        <v/>
      </c>
      <c r="AK119" s="25" t="str">
        <f t="shared" ca="1" si="19"/>
        <v/>
      </c>
      <c r="AL119" s="25" t="str">
        <f t="shared" ca="1" si="20"/>
        <v/>
      </c>
      <c r="AM119" s="25" t="str">
        <f t="shared" ca="1" si="21"/>
        <v/>
      </c>
      <c r="AN119" s="25" t="str">
        <f t="shared" ca="1" si="22"/>
        <v/>
      </c>
      <c r="AO119" s="25" t="str">
        <f t="shared" ca="1" si="23"/>
        <v/>
      </c>
    </row>
    <row r="120" spans="1:41" ht="18.75" customHeight="1">
      <c r="A120" s="38">
        <v>118</v>
      </c>
      <c r="B120" s="38" t="str">
        <f>IF(ISBLANK(ID管理番号商品名入力!D120),"",ID管理番号商品名入力!D120)</f>
        <v/>
      </c>
      <c r="C120" s="39" t="str">
        <f>IF(ISBLANK(ID管理番号商品名入力!F120),"",ID管理番号商品名入力!F120)</f>
        <v/>
      </c>
      <c r="D120" s="22" t="str">
        <f>IF(ISBLANK(業務便入力!L121),"",業務便入力!L121)</f>
        <v/>
      </c>
      <c r="E120" s="22" t="str">
        <f>IFERROR(VLOOKUP($D120,配送グループ設定!$A$18:$G$27,6,FALSE),"")</f>
        <v/>
      </c>
      <c r="F120" s="22" t="str">
        <f>IF(ISBLANK(業務便入力!U121),"",業務便入力!U121)</f>
        <v/>
      </c>
      <c r="G120" s="23" t="str">
        <f>IFERROR("※"&amp;VLOOKUP($D120,配送グループ設定!$A$18:$G$27,4,FALSE),"")</f>
        <v/>
      </c>
      <c r="H120" s="24" t="str">
        <f t="shared" si="24"/>
        <v/>
      </c>
      <c r="I120" s="25">
        <v>1</v>
      </c>
      <c r="J120" s="25">
        <v>0</v>
      </c>
      <c r="K120" s="25">
        <v>0</v>
      </c>
      <c r="L120" s="25">
        <v>1</v>
      </c>
      <c r="M120" s="25" t="str">
        <f>IF(ISBLANK(業務便入力!V121),"",業務便入力!V121)</f>
        <v/>
      </c>
      <c r="N120" s="25">
        <v>5</v>
      </c>
      <c r="O120" s="73" t="s">
        <v>354</v>
      </c>
      <c r="P120" s="40" t="str">
        <f>IF(ISBLANK(業務便入力!F121),"",業務便入力!F121)</f>
        <v/>
      </c>
      <c r="Q120" s="25" t="str">
        <f ca="1">IFERROR('計算（業務便）'!Q121,"")</f>
        <v/>
      </c>
      <c r="R120" s="25" t="str">
        <f ca="1">IFERROR(OFFSET('計算（業務便）'!$Q121,0,(COLUMN()-COLUMN('セット情報(業務便）'!$R121))*(COLUMNS('計算（業務便）'!$Q$3:$W$3)-1)/(COLUMNS('セット情報(業務便）'!$R119:$S119)-1)),"")</f>
        <v/>
      </c>
      <c r="S120" s="25" t="str">
        <f ca="1">IFERROR(OFFSET('計算（業務便）'!$Q121,0,(COLUMN()-COLUMN('セット情報(業務便）'!$R121))*(COLUMNS('計算（業務便）'!$Q$3:$W$3)-1)/(COLUMNS('セット情報(業務便）'!$R119:$S119)-1)),"")</f>
        <v/>
      </c>
      <c r="T120" s="25" t="str">
        <f ca="1">IFERROR(OFFSET('計算（業務便）'!$Q121,0,(COLUMN()-COLUMN('セット情報(業務便）'!$R121))*(COLUMNS('計算（業務便）'!$Q$3:$W$3)-1)/(COLUMNS('セット情報(業務便）'!$R119:$S119)-1)),"")</f>
        <v/>
      </c>
      <c r="U120" s="25" t="str">
        <f ca="1">IFERROR(OFFSET('計算（業務便）'!$Q121,0,(COLUMN()-COLUMN('セット情報(業務便）'!$R121))*(COLUMNS('計算（業務便）'!$Q$3:$W$3)-1)/(COLUMNS('セット情報(業務便）'!$R119:$S119)-1)),"")</f>
        <v/>
      </c>
      <c r="V120" s="25" t="str">
        <f ca="1">IFERROR(OFFSET('計算（業務便）'!$Q121,0,(COLUMN()-COLUMN('セット情報(業務便）'!$R121))*(COLUMNS('計算（業務便）'!$Q$3:$W$3)-1)/(COLUMNS('セット情報(業務便）'!$R119:$S119)-1)),"")</f>
        <v/>
      </c>
      <c r="W120" s="25" t="str">
        <f ca="1">IFERROR(OFFSET('計算（業務便）'!$Q121,0,(COLUMN()-COLUMN('セット情報(業務便）'!$R121))*(COLUMNS('計算（業務便）'!$Q$3:$W$3)-1)/(COLUMNS('セット情報(業務便）'!$R119:$S119)-1)),"")</f>
        <v/>
      </c>
      <c r="X120" s="25" t="str">
        <f ca="1">IFERROR(OFFSET('計算（業務便）'!$Q121,0,(COLUMN()-COLUMN('セット情報(業務便）'!$R121))*(COLUMNS('計算（業務便）'!$Q$3:$W$3)-1)/(COLUMNS('セット情報(業務便）'!$R119:$S119)-1)),"")</f>
        <v/>
      </c>
      <c r="Y120" s="25" t="str">
        <f ca="1">IFERROR(OFFSET('計算（業務便）'!$Q121,0,(COLUMN()-COLUMN('セット情報(業務便）'!$R121))*(COLUMNS('計算（業務便）'!$Q$3:$W$3)-1)/(COLUMNS('セット情報(業務便）'!$R119:$S119)-1)),"")</f>
        <v/>
      </c>
      <c r="Z120" s="25" t="str">
        <f ca="1">IFERROR(OFFSET('計算（業務便）'!$Q121,0,(COLUMN()-COLUMN('セット情報(業務便）'!$R121))*(COLUMNS('計算（業務便）'!$Q$3:$W$3)-1)/(COLUMNS('セット情報(業務便）'!$R119:$S119)-1)),"")</f>
        <v/>
      </c>
      <c r="AA120" s="25" t="str">
        <f ca="1">IFERROR(OFFSET('計算（業務便）'!$Q121,0,(COLUMN()-COLUMN('セット情報(業務便）'!$R121))*(COLUMNS('計算（業務便）'!$Q$3:$W$3)-1)/(COLUMNS('セット情報(業務便）'!$R119:$S119)-1)),"")</f>
        <v/>
      </c>
      <c r="AB120" s="25" t="str">
        <f ca="1">IFERROR(OFFSET('計算（業務便）'!$Q121,0,(COLUMN()-COLUMN('セット情報(業務便）'!$R121))*(COLUMNS('計算（業務便）'!$Q$3:$W$3)-1)/(COLUMNS('セット情報(業務便）'!$R119:$S119)-1)),"")</f>
        <v/>
      </c>
      <c r="AC120" s="25" t="str">
        <f ca="1">IFERROR(OFFSET('計算（業務便）'!$Q121,0,(COLUMN()-COLUMN('セット情報(業務便）'!$R121))*(COLUMNS('計算（業務便）'!$Q$3:$W$3)-1)/(COLUMNS('セット情報(業務便）'!$R119:$S119)-1)),"")</f>
        <v/>
      </c>
      <c r="AD120" s="25" t="str">
        <f t="shared" ca="1" si="25"/>
        <v/>
      </c>
      <c r="AE120" s="25" t="str">
        <f t="shared" ca="1" si="13"/>
        <v/>
      </c>
      <c r="AF120" s="25" t="str">
        <f t="shared" ca="1" si="14"/>
        <v/>
      </c>
      <c r="AG120" s="25" t="str">
        <f t="shared" ca="1" si="15"/>
        <v/>
      </c>
      <c r="AH120" s="25" t="str">
        <f t="shared" ca="1" si="16"/>
        <v/>
      </c>
      <c r="AI120" s="25" t="str">
        <f t="shared" ca="1" si="17"/>
        <v/>
      </c>
      <c r="AJ120" s="25" t="str">
        <f t="shared" ca="1" si="18"/>
        <v/>
      </c>
      <c r="AK120" s="25" t="str">
        <f t="shared" ca="1" si="19"/>
        <v/>
      </c>
      <c r="AL120" s="25" t="str">
        <f t="shared" ca="1" si="20"/>
        <v/>
      </c>
      <c r="AM120" s="25" t="str">
        <f t="shared" ca="1" si="21"/>
        <v/>
      </c>
      <c r="AN120" s="25" t="str">
        <f t="shared" ca="1" si="22"/>
        <v/>
      </c>
      <c r="AO120" s="25" t="str">
        <f t="shared" ca="1" si="23"/>
        <v/>
      </c>
    </row>
    <row r="121" spans="1:41" ht="18.75" customHeight="1">
      <c r="A121" s="38">
        <v>119</v>
      </c>
      <c r="B121" s="38" t="str">
        <f>IF(ISBLANK(ID管理番号商品名入力!D121),"",ID管理番号商品名入力!D121)</f>
        <v/>
      </c>
      <c r="C121" s="39" t="str">
        <f>IF(ISBLANK(ID管理番号商品名入力!F121),"",ID管理番号商品名入力!F121)</f>
        <v/>
      </c>
      <c r="D121" s="22" t="str">
        <f>IF(ISBLANK(業務便入力!L122),"",業務便入力!L122)</f>
        <v/>
      </c>
      <c r="E121" s="22" t="str">
        <f>IFERROR(VLOOKUP($D121,配送グループ設定!$A$18:$G$27,6,FALSE),"")</f>
        <v/>
      </c>
      <c r="F121" s="22" t="str">
        <f>IF(ISBLANK(業務便入力!U122),"",業務便入力!U122)</f>
        <v/>
      </c>
      <c r="G121" s="23" t="str">
        <f>IFERROR("※"&amp;VLOOKUP($D121,配送グループ設定!$A$18:$G$27,4,FALSE),"")</f>
        <v/>
      </c>
      <c r="H121" s="24" t="str">
        <f t="shared" si="24"/>
        <v/>
      </c>
      <c r="I121" s="25">
        <v>1</v>
      </c>
      <c r="J121" s="25">
        <v>0</v>
      </c>
      <c r="K121" s="25">
        <v>0</v>
      </c>
      <c r="L121" s="25">
        <v>1</v>
      </c>
      <c r="M121" s="25" t="str">
        <f>IF(ISBLANK(業務便入力!V122),"",業務便入力!V122)</f>
        <v/>
      </c>
      <c r="N121" s="25">
        <v>5</v>
      </c>
      <c r="O121" s="73" t="s">
        <v>354</v>
      </c>
      <c r="P121" s="40" t="str">
        <f>IF(ISBLANK(業務便入力!F122),"",業務便入力!F122)</f>
        <v/>
      </c>
      <c r="Q121" s="25" t="str">
        <f ca="1">IFERROR('計算（業務便）'!Q122,"")</f>
        <v/>
      </c>
      <c r="R121" s="25" t="str">
        <f ca="1">IFERROR(OFFSET('計算（業務便）'!$Q122,0,(COLUMN()-COLUMN('セット情報(業務便）'!$R122))*(COLUMNS('計算（業務便）'!$Q$3:$W$3)-1)/(COLUMNS('セット情報(業務便）'!$R120:$S120)-1)),"")</f>
        <v/>
      </c>
      <c r="S121" s="25" t="str">
        <f ca="1">IFERROR(OFFSET('計算（業務便）'!$Q122,0,(COLUMN()-COLUMN('セット情報(業務便）'!$R122))*(COLUMNS('計算（業務便）'!$Q$3:$W$3)-1)/(COLUMNS('セット情報(業務便）'!$R120:$S120)-1)),"")</f>
        <v/>
      </c>
      <c r="T121" s="25" t="str">
        <f ca="1">IFERROR(OFFSET('計算（業務便）'!$Q122,0,(COLUMN()-COLUMN('セット情報(業務便）'!$R122))*(COLUMNS('計算（業務便）'!$Q$3:$W$3)-1)/(COLUMNS('セット情報(業務便）'!$R120:$S120)-1)),"")</f>
        <v/>
      </c>
      <c r="U121" s="25" t="str">
        <f ca="1">IFERROR(OFFSET('計算（業務便）'!$Q122,0,(COLUMN()-COLUMN('セット情報(業務便）'!$R122))*(COLUMNS('計算（業務便）'!$Q$3:$W$3)-1)/(COLUMNS('セット情報(業務便）'!$R120:$S120)-1)),"")</f>
        <v/>
      </c>
      <c r="V121" s="25" t="str">
        <f ca="1">IFERROR(OFFSET('計算（業務便）'!$Q122,0,(COLUMN()-COLUMN('セット情報(業務便）'!$R122))*(COLUMNS('計算（業務便）'!$Q$3:$W$3)-1)/(COLUMNS('セット情報(業務便）'!$R120:$S120)-1)),"")</f>
        <v/>
      </c>
      <c r="W121" s="25" t="str">
        <f ca="1">IFERROR(OFFSET('計算（業務便）'!$Q122,0,(COLUMN()-COLUMN('セット情報(業務便）'!$R122))*(COLUMNS('計算（業務便）'!$Q$3:$W$3)-1)/(COLUMNS('セット情報(業務便）'!$R120:$S120)-1)),"")</f>
        <v/>
      </c>
      <c r="X121" s="25" t="str">
        <f ca="1">IFERROR(OFFSET('計算（業務便）'!$Q122,0,(COLUMN()-COLUMN('セット情報(業務便）'!$R122))*(COLUMNS('計算（業務便）'!$Q$3:$W$3)-1)/(COLUMNS('セット情報(業務便）'!$R120:$S120)-1)),"")</f>
        <v/>
      </c>
      <c r="Y121" s="25" t="str">
        <f ca="1">IFERROR(OFFSET('計算（業務便）'!$Q122,0,(COLUMN()-COLUMN('セット情報(業務便）'!$R122))*(COLUMNS('計算（業務便）'!$Q$3:$W$3)-1)/(COLUMNS('セット情報(業務便）'!$R120:$S120)-1)),"")</f>
        <v/>
      </c>
      <c r="Z121" s="25" t="str">
        <f ca="1">IFERROR(OFFSET('計算（業務便）'!$Q122,0,(COLUMN()-COLUMN('セット情報(業務便）'!$R122))*(COLUMNS('計算（業務便）'!$Q$3:$W$3)-1)/(COLUMNS('セット情報(業務便）'!$R120:$S120)-1)),"")</f>
        <v/>
      </c>
      <c r="AA121" s="25" t="str">
        <f ca="1">IFERROR(OFFSET('計算（業務便）'!$Q122,0,(COLUMN()-COLUMN('セット情報(業務便）'!$R122))*(COLUMNS('計算（業務便）'!$Q$3:$W$3)-1)/(COLUMNS('セット情報(業務便）'!$R120:$S120)-1)),"")</f>
        <v/>
      </c>
      <c r="AB121" s="25" t="str">
        <f ca="1">IFERROR(OFFSET('計算（業務便）'!$Q122,0,(COLUMN()-COLUMN('セット情報(業務便）'!$R122))*(COLUMNS('計算（業務便）'!$Q$3:$W$3)-1)/(COLUMNS('セット情報(業務便）'!$R120:$S120)-1)),"")</f>
        <v/>
      </c>
      <c r="AC121" s="25" t="str">
        <f ca="1">IFERROR(OFFSET('計算（業務便）'!$Q122,0,(COLUMN()-COLUMN('セット情報(業務便）'!$R122))*(COLUMNS('計算（業務便）'!$Q$3:$W$3)-1)/(COLUMNS('セット情報(業務便）'!$R120:$S120)-1)),"")</f>
        <v/>
      </c>
      <c r="AD121" s="25" t="str">
        <f t="shared" ca="1" si="25"/>
        <v/>
      </c>
      <c r="AE121" s="25" t="str">
        <f t="shared" ca="1" si="13"/>
        <v/>
      </c>
      <c r="AF121" s="25" t="str">
        <f t="shared" ca="1" si="14"/>
        <v/>
      </c>
      <c r="AG121" s="25" t="str">
        <f t="shared" ca="1" si="15"/>
        <v/>
      </c>
      <c r="AH121" s="25" t="str">
        <f t="shared" ca="1" si="16"/>
        <v/>
      </c>
      <c r="AI121" s="25" t="str">
        <f t="shared" ca="1" si="17"/>
        <v/>
      </c>
      <c r="AJ121" s="25" t="str">
        <f t="shared" ca="1" si="18"/>
        <v/>
      </c>
      <c r="AK121" s="25" t="str">
        <f t="shared" ca="1" si="19"/>
        <v/>
      </c>
      <c r="AL121" s="25" t="str">
        <f t="shared" ca="1" si="20"/>
        <v/>
      </c>
      <c r="AM121" s="25" t="str">
        <f t="shared" ca="1" si="21"/>
        <v/>
      </c>
      <c r="AN121" s="25" t="str">
        <f t="shared" ca="1" si="22"/>
        <v/>
      </c>
      <c r="AO121" s="25" t="str">
        <f t="shared" ca="1" si="23"/>
        <v/>
      </c>
    </row>
    <row r="122" spans="1:41" ht="18.75" customHeight="1">
      <c r="A122" s="38">
        <v>120</v>
      </c>
      <c r="B122" s="38" t="str">
        <f>IF(ISBLANK(ID管理番号商品名入力!D122),"",ID管理番号商品名入力!D122)</f>
        <v/>
      </c>
      <c r="C122" s="39" t="str">
        <f>IF(ISBLANK(ID管理番号商品名入力!F122),"",ID管理番号商品名入力!F122)</f>
        <v/>
      </c>
      <c r="D122" s="22" t="str">
        <f>IF(ISBLANK(業務便入力!L123),"",業務便入力!L123)</f>
        <v/>
      </c>
      <c r="E122" s="22" t="str">
        <f>IFERROR(VLOOKUP($D122,配送グループ設定!$A$18:$G$27,6,FALSE),"")</f>
        <v/>
      </c>
      <c r="F122" s="22" t="str">
        <f>IF(ISBLANK(業務便入力!U123),"",業務便入力!U123)</f>
        <v/>
      </c>
      <c r="G122" s="23" t="str">
        <f>IFERROR("※"&amp;VLOOKUP($D122,配送グループ設定!$A$18:$G$27,4,FALSE),"")</f>
        <v/>
      </c>
      <c r="H122" s="24" t="str">
        <f t="shared" si="24"/>
        <v/>
      </c>
      <c r="I122" s="25">
        <v>1</v>
      </c>
      <c r="J122" s="25">
        <v>0</v>
      </c>
      <c r="K122" s="25">
        <v>0</v>
      </c>
      <c r="L122" s="25">
        <v>1</v>
      </c>
      <c r="M122" s="25" t="str">
        <f>IF(ISBLANK(業務便入力!V123),"",業務便入力!V123)</f>
        <v/>
      </c>
      <c r="N122" s="25">
        <v>5</v>
      </c>
      <c r="O122" s="73" t="s">
        <v>354</v>
      </c>
      <c r="P122" s="40" t="str">
        <f>IF(ISBLANK(業務便入力!F123),"",業務便入力!F123)</f>
        <v/>
      </c>
      <c r="Q122" s="25" t="str">
        <f ca="1">IFERROR('計算（業務便）'!Q123,"")</f>
        <v/>
      </c>
      <c r="R122" s="25" t="str">
        <f ca="1">IFERROR(OFFSET('計算（業務便）'!$Q123,0,(COLUMN()-COLUMN('セット情報(業務便）'!$R123))*(COLUMNS('計算（業務便）'!$Q$3:$W$3)-1)/(COLUMNS('セット情報(業務便）'!$R121:$S121)-1)),"")</f>
        <v/>
      </c>
      <c r="S122" s="25" t="str">
        <f ca="1">IFERROR(OFFSET('計算（業務便）'!$Q123,0,(COLUMN()-COLUMN('セット情報(業務便）'!$R123))*(COLUMNS('計算（業務便）'!$Q$3:$W$3)-1)/(COLUMNS('セット情報(業務便）'!$R121:$S121)-1)),"")</f>
        <v/>
      </c>
      <c r="T122" s="25" t="str">
        <f ca="1">IFERROR(OFFSET('計算（業務便）'!$Q123,0,(COLUMN()-COLUMN('セット情報(業務便）'!$R123))*(COLUMNS('計算（業務便）'!$Q$3:$W$3)-1)/(COLUMNS('セット情報(業務便）'!$R121:$S121)-1)),"")</f>
        <v/>
      </c>
      <c r="U122" s="25" t="str">
        <f ca="1">IFERROR(OFFSET('計算（業務便）'!$Q123,0,(COLUMN()-COLUMN('セット情報(業務便）'!$R123))*(COLUMNS('計算（業務便）'!$Q$3:$W$3)-1)/(COLUMNS('セット情報(業務便）'!$R121:$S121)-1)),"")</f>
        <v/>
      </c>
      <c r="V122" s="25" t="str">
        <f ca="1">IFERROR(OFFSET('計算（業務便）'!$Q123,0,(COLUMN()-COLUMN('セット情報(業務便）'!$R123))*(COLUMNS('計算（業務便）'!$Q$3:$W$3)-1)/(COLUMNS('セット情報(業務便）'!$R121:$S121)-1)),"")</f>
        <v/>
      </c>
      <c r="W122" s="25" t="str">
        <f ca="1">IFERROR(OFFSET('計算（業務便）'!$Q123,0,(COLUMN()-COLUMN('セット情報(業務便）'!$R123))*(COLUMNS('計算（業務便）'!$Q$3:$W$3)-1)/(COLUMNS('セット情報(業務便）'!$R121:$S121)-1)),"")</f>
        <v/>
      </c>
      <c r="X122" s="25" t="str">
        <f ca="1">IFERROR(OFFSET('計算（業務便）'!$Q123,0,(COLUMN()-COLUMN('セット情報(業務便）'!$R123))*(COLUMNS('計算（業務便）'!$Q$3:$W$3)-1)/(COLUMNS('セット情報(業務便）'!$R121:$S121)-1)),"")</f>
        <v/>
      </c>
      <c r="Y122" s="25" t="str">
        <f ca="1">IFERROR(OFFSET('計算（業務便）'!$Q123,0,(COLUMN()-COLUMN('セット情報(業務便）'!$R123))*(COLUMNS('計算（業務便）'!$Q$3:$W$3)-1)/(COLUMNS('セット情報(業務便）'!$R121:$S121)-1)),"")</f>
        <v/>
      </c>
      <c r="Z122" s="25" t="str">
        <f ca="1">IFERROR(OFFSET('計算（業務便）'!$Q123,0,(COLUMN()-COLUMN('セット情報(業務便）'!$R123))*(COLUMNS('計算（業務便）'!$Q$3:$W$3)-1)/(COLUMNS('セット情報(業務便）'!$R121:$S121)-1)),"")</f>
        <v/>
      </c>
      <c r="AA122" s="25" t="str">
        <f ca="1">IFERROR(OFFSET('計算（業務便）'!$Q123,0,(COLUMN()-COLUMN('セット情報(業務便）'!$R123))*(COLUMNS('計算（業務便）'!$Q$3:$W$3)-1)/(COLUMNS('セット情報(業務便）'!$R121:$S121)-1)),"")</f>
        <v/>
      </c>
      <c r="AB122" s="25" t="str">
        <f ca="1">IFERROR(OFFSET('計算（業務便）'!$Q123,0,(COLUMN()-COLUMN('セット情報(業務便）'!$R123))*(COLUMNS('計算（業務便）'!$Q$3:$W$3)-1)/(COLUMNS('セット情報(業務便）'!$R121:$S121)-1)),"")</f>
        <v/>
      </c>
      <c r="AC122" s="25" t="str">
        <f ca="1">IFERROR(OFFSET('計算（業務便）'!$Q123,0,(COLUMN()-COLUMN('セット情報(業務便）'!$R123))*(COLUMNS('計算（業務便）'!$Q$3:$W$3)-1)/(COLUMNS('セット情報(業務便）'!$R121:$S121)-1)),"")</f>
        <v/>
      </c>
      <c r="AD122" s="25" t="str">
        <f t="shared" ca="1" si="25"/>
        <v/>
      </c>
      <c r="AE122" s="25" t="str">
        <f t="shared" ca="1" si="13"/>
        <v/>
      </c>
      <c r="AF122" s="25" t="str">
        <f t="shared" ca="1" si="14"/>
        <v/>
      </c>
      <c r="AG122" s="25" t="str">
        <f t="shared" ca="1" si="15"/>
        <v/>
      </c>
      <c r="AH122" s="25" t="str">
        <f t="shared" ca="1" si="16"/>
        <v/>
      </c>
      <c r="AI122" s="25" t="str">
        <f t="shared" ca="1" si="17"/>
        <v/>
      </c>
      <c r="AJ122" s="25" t="str">
        <f t="shared" ca="1" si="18"/>
        <v/>
      </c>
      <c r="AK122" s="25" t="str">
        <f t="shared" ca="1" si="19"/>
        <v/>
      </c>
      <c r="AL122" s="25" t="str">
        <f t="shared" ca="1" si="20"/>
        <v/>
      </c>
      <c r="AM122" s="25" t="str">
        <f t="shared" ca="1" si="21"/>
        <v/>
      </c>
      <c r="AN122" s="25" t="str">
        <f t="shared" ca="1" si="22"/>
        <v/>
      </c>
      <c r="AO122" s="25" t="str">
        <f t="shared" ca="1" si="23"/>
        <v/>
      </c>
    </row>
    <row r="123" spans="1:41" ht="18.75" customHeight="1">
      <c r="A123" s="38">
        <v>121</v>
      </c>
      <c r="B123" s="38" t="str">
        <f>IF(ISBLANK(ID管理番号商品名入力!D123),"",ID管理番号商品名入力!D123)</f>
        <v/>
      </c>
      <c r="C123" s="39" t="str">
        <f>IF(ISBLANK(ID管理番号商品名入力!F123),"",ID管理番号商品名入力!F123)</f>
        <v/>
      </c>
      <c r="D123" s="22" t="str">
        <f>IF(ISBLANK(業務便入力!L124),"",業務便入力!L124)</f>
        <v/>
      </c>
      <c r="E123" s="22" t="str">
        <f>IFERROR(VLOOKUP($D123,配送グループ設定!$A$18:$G$27,6,FALSE),"")</f>
        <v/>
      </c>
      <c r="F123" s="22" t="str">
        <f>IF(ISBLANK(業務便入力!U124),"",業務便入力!U124)</f>
        <v/>
      </c>
      <c r="G123" s="23" t="str">
        <f>IFERROR("※"&amp;VLOOKUP($D123,配送グループ設定!$A$18:$G$27,4,FALSE),"")</f>
        <v/>
      </c>
      <c r="H123" s="24" t="str">
        <f t="shared" si="24"/>
        <v/>
      </c>
      <c r="I123" s="25">
        <v>1</v>
      </c>
      <c r="J123" s="25">
        <v>0</v>
      </c>
      <c r="K123" s="25">
        <v>0</v>
      </c>
      <c r="L123" s="25">
        <v>1</v>
      </c>
      <c r="M123" s="25" t="str">
        <f>IF(ISBLANK(業務便入力!V124),"",業務便入力!V124)</f>
        <v/>
      </c>
      <c r="N123" s="25">
        <v>5</v>
      </c>
      <c r="O123" s="73" t="s">
        <v>354</v>
      </c>
      <c r="P123" s="40" t="str">
        <f>IF(ISBLANK(業務便入力!F124),"",業務便入力!F124)</f>
        <v/>
      </c>
      <c r="Q123" s="25" t="str">
        <f ca="1">IFERROR('計算（業務便）'!Q124,"")</f>
        <v/>
      </c>
      <c r="R123" s="25" t="str">
        <f ca="1">IFERROR(OFFSET('計算（業務便）'!$Q124,0,(COLUMN()-COLUMN('セット情報(業務便）'!$R124))*(COLUMNS('計算（業務便）'!$Q$3:$W$3)-1)/(COLUMNS('セット情報(業務便）'!$R122:$S122)-1)),"")</f>
        <v/>
      </c>
      <c r="S123" s="25" t="str">
        <f ca="1">IFERROR(OFFSET('計算（業務便）'!$Q124,0,(COLUMN()-COLUMN('セット情報(業務便）'!$R124))*(COLUMNS('計算（業務便）'!$Q$3:$W$3)-1)/(COLUMNS('セット情報(業務便）'!$R122:$S122)-1)),"")</f>
        <v/>
      </c>
      <c r="T123" s="25" t="str">
        <f ca="1">IFERROR(OFFSET('計算（業務便）'!$Q124,0,(COLUMN()-COLUMN('セット情報(業務便）'!$R124))*(COLUMNS('計算（業務便）'!$Q$3:$W$3)-1)/(COLUMNS('セット情報(業務便）'!$R122:$S122)-1)),"")</f>
        <v/>
      </c>
      <c r="U123" s="25" t="str">
        <f ca="1">IFERROR(OFFSET('計算（業務便）'!$Q124,0,(COLUMN()-COLUMN('セット情報(業務便）'!$R124))*(COLUMNS('計算（業務便）'!$Q$3:$W$3)-1)/(COLUMNS('セット情報(業務便）'!$R122:$S122)-1)),"")</f>
        <v/>
      </c>
      <c r="V123" s="25" t="str">
        <f ca="1">IFERROR(OFFSET('計算（業務便）'!$Q124,0,(COLUMN()-COLUMN('セット情報(業務便）'!$R124))*(COLUMNS('計算（業務便）'!$Q$3:$W$3)-1)/(COLUMNS('セット情報(業務便）'!$R122:$S122)-1)),"")</f>
        <v/>
      </c>
      <c r="W123" s="25" t="str">
        <f ca="1">IFERROR(OFFSET('計算（業務便）'!$Q124,0,(COLUMN()-COLUMN('セット情報(業務便）'!$R124))*(COLUMNS('計算（業務便）'!$Q$3:$W$3)-1)/(COLUMNS('セット情報(業務便）'!$R122:$S122)-1)),"")</f>
        <v/>
      </c>
      <c r="X123" s="25" t="str">
        <f ca="1">IFERROR(OFFSET('計算（業務便）'!$Q124,0,(COLUMN()-COLUMN('セット情報(業務便）'!$R124))*(COLUMNS('計算（業務便）'!$Q$3:$W$3)-1)/(COLUMNS('セット情報(業務便）'!$R122:$S122)-1)),"")</f>
        <v/>
      </c>
      <c r="Y123" s="25" t="str">
        <f ca="1">IFERROR(OFFSET('計算（業務便）'!$Q124,0,(COLUMN()-COLUMN('セット情報(業務便）'!$R124))*(COLUMNS('計算（業務便）'!$Q$3:$W$3)-1)/(COLUMNS('セット情報(業務便）'!$R122:$S122)-1)),"")</f>
        <v/>
      </c>
      <c r="Z123" s="25" t="str">
        <f ca="1">IFERROR(OFFSET('計算（業務便）'!$Q124,0,(COLUMN()-COLUMN('セット情報(業務便）'!$R124))*(COLUMNS('計算（業務便）'!$Q$3:$W$3)-1)/(COLUMNS('セット情報(業務便）'!$R122:$S122)-1)),"")</f>
        <v/>
      </c>
      <c r="AA123" s="25" t="str">
        <f ca="1">IFERROR(OFFSET('計算（業務便）'!$Q124,0,(COLUMN()-COLUMN('セット情報(業務便）'!$R124))*(COLUMNS('計算（業務便）'!$Q$3:$W$3)-1)/(COLUMNS('セット情報(業務便）'!$R122:$S122)-1)),"")</f>
        <v/>
      </c>
      <c r="AB123" s="25" t="str">
        <f ca="1">IFERROR(OFFSET('計算（業務便）'!$Q124,0,(COLUMN()-COLUMN('セット情報(業務便）'!$R124))*(COLUMNS('計算（業務便）'!$Q$3:$W$3)-1)/(COLUMNS('セット情報(業務便）'!$R122:$S122)-1)),"")</f>
        <v/>
      </c>
      <c r="AC123" s="25" t="str">
        <f ca="1">IFERROR(OFFSET('計算（業務便）'!$Q124,0,(COLUMN()-COLUMN('セット情報(業務便）'!$R124))*(COLUMNS('計算（業務便）'!$Q$3:$W$3)-1)/(COLUMNS('セット情報(業務便）'!$R122:$S122)-1)),"")</f>
        <v/>
      </c>
      <c r="AD123" s="25" t="str">
        <f t="shared" ca="1" si="25"/>
        <v/>
      </c>
      <c r="AE123" s="25" t="str">
        <f t="shared" ca="1" si="13"/>
        <v/>
      </c>
      <c r="AF123" s="25" t="str">
        <f t="shared" ca="1" si="14"/>
        <v/>
      </c>
      <c r="AG123" s="25" t="str">
        <f t="shared" ca="1" si="15"/>
        <v/>
      </c>
      <c r="AH123" s="25" t="str">
        <f t="shared" ca="1" si="16"/>
        <v/>
      </c>
      <c r="AI123" s="25" t="str">
        <f t="shared" ca="1" si="17"/>
        <v/>
      </c>
      <c r="AJ123" s="25" t="str">
        <f t="shared" ca="1" si="18"/>
        <v/>
      </c>
      <c r="AK123" s="25" t="str">
        <f t="shared" ca="1" si="19"/>
        <v/>
      </c>
      <c r="AL123" s="25" t="str">
        <f t="shared" ca="1" si="20"/>
        <v/>
      </c>
      <c r="AM123" s="25" t="str">
        <f t="shared" ca="1" si="21"/>
        <v/>
      </c>
      <c r="AN123" s="25" t="str">
        <f t="shared" ca="1" si="22"/>
        <v/>
      </c>
      <c r="AO123" s="25" t="str">
        <f t="shared" ca="1" si="23"/>
        <v/>
      </c>
    </row>
    <row r="124" spans="1:41" ht="18.75" customHeight="1">
      <c r="A124" s="38">
        <v>122</v>
      </c>
      <c r="B124" s="38" t="str">
        <f>IF(ISBLANK(ID管理番号商品名入力!D124),"",ID管理番号商品名入力!D124)</f>
        <v/>
      </c>
      <c r="C124" s="39" t="str">
        <f>IF(ISBLANK(ID管理番号商品名入力!F124),"",ID管理番号商品名入力!F124)</f>
        <v/>
      </c>
      <c r="D124" s="22" t="str">
        <f>IF(ISBLANK(業務便入力!L125),"",業務便入力!L125)</f>
        <v/>
      </c>
      <c r="E124" s="22" t="str">
        <f>IFERROR(VLOOKUP($D124,配送グループ設定!$A$18:$G$27,6,FALSE),"")</f>
        <v/>
      </c>
      <c r="F124" s="22" t="str">
        <f>IF(ISBLANK(業務便入力!U125),"",業務便入力!U125)</f>
        <v/>
      </c>
      <c r="G124" s="23" t="str">
        <f>IFERROR("※"&amp;VLOOKUP($D124,配送グループ設定!$A$18:$G$27,4,FALSE),"")</f>
        <v/>
      </c>
      <c r="H124" s="24" t="str">
        <f t="shared" si="24"/>
        <v/>
      </c>
      <c r="I124" s="25">
        <v>1</v>
      </c>
      <c r="J124" s="25">
        <v>0</v>
      </c>
      <c r="K124" s="25">
        <v>0</v>
      </c>
      <c r="L124" s="25">
        <v>1</v>
      </c>
      <c r="M124" s="25" t="str">
        <f>IF(ISBLANK(業務便入力!V125),"",業務便入力!V125)</f>
        <v/>
      </c>
      <c r="N124" s="25">
        <v>5</v>
      </c>
      <c r="O124" s="73" t="s">
        <v>354</v>
      </c>
      <c r="P124" s="40" t="str">
        <f>IF(ISBLANK(業務便入力!F125),"",業務便入力!F125)</f>
        <v/>
      </c>
      <c r="Q124" s="25" t="str">
        <f ca="1">IFERROR('計算（業務便）'!Q125,"")</f>
        <v/>
      </c>
      <c r="R124" s="25" t="str">
        <f ca="1">IFERROR(OFFSET('計算（業務便）'!$Q125,0,(COLUMN()-COLUMN('セット情報(業務便）'!$R125))*(COLUMNS('計算（業務便）'!$Q$3:$W$3)-1)/(COLUMNS('セット情報(業務便）'!$R123:$S123)-1)),"")</f>
        <v/>
      </c>
      <c r="S124" s="25" t="str">
        <f ca="1">IFERROR(OFFSET('計算（業務便）'!$Q125,0,(COLUMN()-COLUMN('セット情報(業務便）'!$R125))*(COLUMNS('計算（業務便）'!$Q$3:$W$3)-1)/(COLUMNS('セット情報(業務便）'!$R123:$S123)-1)),"")</f>
        <v/>
      </c>
      <c r="T124" s="25" t="str">
        <f ca="1">IFERROR(OFFSET('計算（業務便）'!$Q125,0,(COLUMN()-COLUMN('セット情報(業務便）'!$R125))*(COLUMNS('計算（業務便）'!$Q$3:$W$3)-1)/(COLUMNS('セット情報(業務便）'!$R123:$S123)-1)),"")</f>
        <v/>
      </c>
      <c r="U124" s="25" t="str">
        <f ca="1">IFERROR(OFFSET('計算（業務便）'!$Q125,0,(COLUMN()-COLUMN('セット情報(業務便）'!$R125))*(COLUMNS('計算（業務便）'!$Q$3:$W$3)-1)/(COLUMNS('セット情報(業務便）'!$R123:$S123)-1)),"")</f>
        <v/>
      </c>
      <c r="V124" s="25" t="str">
        <f ca="1">IFERROR(OFFSET('計算（業務便）'!$Q125,0,(COLUMN()-COLUMN('セット情報(業務便）'!$R125))*(COLUMNS('計算（業務便）'!$Q$3:$W$3)-1)/(COLUMNS('セット情報(業務便）'!$R123:$S123)-1)),"")</f>
        <v/>
      </c>
      <c r="W124" s="25" t="str">
        <f ca="1">IFERROR(OFFSET('計算（業務便）'!$Q125,0,(COLUMN()-COLUMN('セット情報(業務便）'!$R125))*(COLUMNS('計算（業務便）'!$Q$3:$W$3)-1)/(COLUMNS('セット情報(業務便）'!$R123:$S123)-1)),"")</f>
        <v/>
      </c>
      <c r="X124" s="25" t="str">
        <f ca="1">IFERROR(OFFSET('計算（業務便）'!$Q125,0,(COLUMN()-COLUMN('セット情報(業務便）'!$R125))*(COLUMNS('計算（業務便）'!$Q$3:$W$3)-1)/(COLUMNS('セット情報(業務便）'!$R123:$S123)-1)),"")</f>
        <v/>
      </c>
      <c r="Y124" s="25" t="str">
        <f ca="1">IFERROR(OFFSET('計算（業務便）'!$Q125,0,(COLUMN()-COLUMN('セット情報(業務便）'!$R125))*(COLUMNS('計算（業務便）'!$Q$3:$W$3)-1)/(COLUMNS('セット情報(業務便）'!$R123:$S123)-1)),"")</f>
        <v/>
      </c>
      <c r="Z124" s="25" t="str">
        <f ca="1">IFERROR(OFFSET('計算（業務便）'!$Q125,0,(COLUMN()-COLUMN('セット情報(業務便）'!$R125))*(COLUMNS('計算（業務便）'!$Q$3:$W$3)-1)/(COLUMNS('セット情報(業務便）'!$R123:$S123)-1)),"")</f>
        <v/>
      </c>
      <c r="AA124" s="25" t="str">
        <f ca="1">IFERROR(OFFSET('計算（業務便）'!$Q125,0,(COLUMN()-COLUMN('セット情報(業務便）'!$R125))*(COLUMNS('計算（業務便）'!$Q$3:$W$3)-1)/(COLUMNS('セット情報(業務便）'!$R123:$S123)-1)),"")</f>
        <v/>
      </c>
      <c r="AB124" s="25" t="str">
        <f ca="1">IFERROR(OFFSET('計算（業務便）'!$Q125,0,(COLUMN()-COLUMN('セット情報(業務便）'!$R125))*(COLUMNS('計算（業務便）'!$Q$3:$W$3)-1)/(COLUMNS('セット情報(業務便）'!$R123:$S123)-1)),"")</f>
        <v/>
      </c>
      <c r="AC124" s="25" t="str">
        <f ca="1">IFERROR(OFFSET('計算（業務便）'!$Q125,0,(COLUMN()-COLUMN('セット情報(業務便）'!$R125))*(COLUMNS('計算（業務便）'!$Q$3:$W$3)-1)/(COLUMNS('セット情報(業務便）'!$R123:$S123)-1)),"")</f>
        <v/>
      </c>
      <c r="AD124" s="25" t="str">
        <f t="shared" ca="1" si="25"/>
        <v/>
      </c>
      <c r="AE124" s="25" t="str">
        <f t="shared" ca="1" si="13"/>
        <v/>
      </c>
      <c r="AF124" s="25" t="str">
        <f t="shared" ca="1" si="14"/>
        <v/>
      </c>
      <c r="AG124" s="25" t="str">
        <f t="shared" ca="1" si="15"/>
        <v/>
      </c>
      <c r="AH124" s="25" t="str">
        <f t="shared" ca="1" si="16"/>
        <v/>
      </c>
      <c r="AI124" s="25" t="str">
        <f t="shared" ca="1" si="17"/>
        <v/>
      </c>
      <c r="AJ124" s="25" t="str">
        <f t="shared" ca="1" si="18"/>
        <v/>
      </c>
      <c r="AK124" s="25" t="str">
        <f t="shared" ca="1" si="19"/>
        <v/>
      </c>
      <c r="AL124" s="25" t="str">
        <f t="shared" ca="1" si="20"/>
        <v/>
      </c>
      <c r="AM124" s="25" t="str">
        <f t="shared" ca="1" si="21"/>
        <v/>
      </c>
      <c r="AN124" s="25" t="str">
        <f t="shared" ca="1" si="22"/>
        <v/>
      </c>
      <c r="AO124" s="25" t="str">
        <f t="shared" ca="1" si="23"/>
        <v/>
      </c>
    </row>
    <row r="125" spans="1:41" ht="18.75" customHeight="1">
      <c r="A125" s="38">
        <v>123</v>
      </c>
      <c r="B125" s="38" t="str">
        <f>IF(ISBLANK(ID管理番号商品名入力!D125),"",ID管理番号商品名入力!D125)</f>
        <v/>
      </c>
      <c r="C125" s="39" t="str">
        <f>IF(ISBLANK(ID管理番号商品名入力!F125),"",ID管理番号商品名入力!F125)</f>
        <v/>
      </c>
      <c r="D125" s="22" t="str">
        <f>IF(ISBLANK(業務便入力!L126),"",業務便入力!L126)</f>
        <v/>
      </c>
      <c r="E125" s="22" t="str">
        <f>IFERROR(VLOOKUP($D125,配送グループ設定!$A$18:$G$27,6,FALSE),"")</f>
        <v/>
      </c>
      <c r="F125" s="22" t="str">
        <f>IF(ISBLANK(業務便入力!U126),"",業務便入力!U126)</f>
        <v/>
      </c>
      <c r="G125" s="23" t="str">
        <f>IFERROR("※"&amp;VLOOKUP($D125,配送グループ設定!$A$18:$G$27,4,FALSE),"")</f>
        <v/>
      </c>
      <c r="H125" s="24" t="str">
        <f t="shared" si="24"/>
        <v/>
      </c>
      <c r="I125" s="25">
        <v>1</v>
      </c>
      <c r="J125" s="25">
        <v>0</v>
      </c>
      <c r="K125" s="25">
        <v>0</v>
      </c>
      <c r="L125" s="25">
        <v>1</v>
      </c>
      <c r="M125" s="25" t="str">
        <f>IF(ISBLANK(業務便入力!V126),"",業務便入力!V126)</f>
        <v/>
      </c>
      <c r="N125" s="25">
        <v>5</v>
      </c>
      <c r="O125" s="73" t="s">
        <v>354</v>
      </c>
      <c r="P125" s="40" t="str">
        <f>IF(ISBLANK(業務便入力!F126),"",業務便入力!F126)</f>
        <v/>
      </c>
      <c r="Q125" s="25" t="str">
        <f ca="1">IFERROR('計算（業務便）'!Q126,"")</f>
        <v/>
      </c>
      <c r="R125" s="25" t="str">
        <f ca="1">IFERROR(OFFSET('計算（業務便）'!$Q126,0,(COLUMN()-COLUMN('セット情報(業務便）'!$R126))*(COLUMNS('計算（業務便）'!$Q$3:$W$3)-1)/(COLUMNS('セット情報(業務便）'!$R124:$S124)-1)),"")</f>
        <v/>
      </c>
      <c r="S125" s="25" t="str">
        <f ca="1">IFERROR(OFFSET('計算（業務便）'!$Q126,0,(COLUMN()-COLUMN('セット情報(業務便）'!$R126))*(COLUMNS('計算（業務便）'!$Q$3:$W$3)-1)/(COLUMNS('セット情報(業務便）'!$R124:$S124)-1)),"")</f>
        <v/>
      </c>
      <c r="T125" s="25" t="str">
        <f ca="1">IFERROR(OFFSET('計算（業務便）'!$Q126,0,(COLUMN()-COLUMN('セット情報(業務便）'!$R126))*(COLUMNS('計算（業務便）'!$Q$3:$W$3)-1)/(COLUMNS('セット情報(業務便）'!$R124:$S124)-1)),"")</f>
        <v/>
      </c>
      <c r="U125" s="25" t="str">
        <f ca="1">IFERROR(OFFSET('計算（業務便）'!$Q126,0,(COLUMN()-COLUMN('セット情報(業務便）'!$R126))*(COLUMNS('計算（業務便）'!$Q$3:$W$3)-1)/(COLUMNS('セット情報(業務便）'!$R124:$S124)-1)),"")</f>
        <v/>
      </c>
      <c r="V125" s="25" t="str">
        <f ca="1">IFERROR(OFFSET('計算（業務便）'!$Q126,0,(COLUMN()-COLUMN('セット情報(業務便）'!$R126))*(COLUMNS('計算（業務便）'!$Q$3:$W$3)-1)/(COLUMNS('セット情報(業務便）'!$R124:$S124)-1)),"")</f>
        <v/>
      </c>
      <c r="W125" s="25" t="str">
        <f ca="1">IFERROR(OFFSET('計算（業務便）'!$Q126,0,(COLUMN()-COLUMN('セット情報(業務便）'!$R126))*(COLUMNS('計算（業務便）'!$Q$3:$W$3)-1)/(COLUMNS('セット情報(業務便）'!$R124:$S124)-1)),"")</f>
        <v/>
      </c>
      <c r="X125" s="25" t="str">
        <f ca="1">IFERROR(OFFSET('計算（業務便）'!$Q126,0,(COLUMN()-COLUMN('セット情報(業務便）'!$R126))*(COLUMNS('計算（業務便）'!$Q$3:$W$3)-1)/(COLUMNS('セット情報(業務便）'!$R124:$S124)-1)),"")</f>
        <v/>
      </c>
      <c r="Y125" s="25" t="str">
        <f ca="1">IFERROR(OFFSET('計算（業務便）'!$Q126,0,(COLUMN()-COLUMN('セット情報(業務便）'!$R126))*(COLUMNS('計算（業務便）'!$Q$3:$W$3)-1)/(COLUMNS('セット情報(業務便）'!$R124:$S124)-1)),"")</f>
        <v/>
      </c>
      <c r="Z125" s="25" t="str">
        <f ca="1">IFERROR(OFFSET('計算（業務便）'!$Q126,0,(COLUMN()-COLUMN('セット情報(業務便）'!$R126))*(COLUMNS('計算（業務便）'!$Q$3:$W$3)-1)/(COLUMNS('セット情報(業務便）'!$R124:$S124)-1)),"")</f>
        <v/>
      </c>
      <c r="AA125" s="25" t="str">
        <f ca="1">IFERROR(OFFSET('計算（業務便）'!$Q126,0,(COLUMN()-COLUMN('セット情報(業務便）'!$R126))*(COLUMNS('計算（業務便）'!$Q$3:$W$3)-1)/(COLUMNS('セット情報(業務便）'!$R124:$S124)-1)),"")</f>
        <v/>
      </c>
      <c r="AB125" s="25" t="str">
        <f ca="1">IFERROR(OFFSET('計算（業務便）'!$Q126,0,(COLUMN()-COLUMN('セット情報(業務便）'!$R126))*(COLUMNS('計算（業務便）'!$Q$3:$W$3)-1)/(COLUMNS('セット情報(業務便）'!$R124:$S124)-1)),"")</f>
        <v/>
      </c>
      <c r="AC125" s="25" t="str">
        <f ca="1">IFERROR(OFFSET('計算（業務便）'!$Q126,0,(COLUMN()-COLUMN('セット情報(業務便）'!$R126))*(COLUMNS('計算（業務便）'!$Q$3:$W$3)-1)/(COLUMNS('セット情報(業務便）'!$R124:$S124)-1)),"")</f>
        <v/>
      </c>
      <c r="AD125" s="25" t="str">
        <f t="shared" ca="1" si="25"/>
        <v/>
      </c>
      <c r="AE125" s="25" t="str">
        <f t="shared" ca="1" si="13"/>
        <v/>
      </c>
      <c r="AF125" s="25" t="str">
        <f t="shared" ca="1" si="14"/>
        <v/>
      </c>
      <c r="AG125" s="25" t="str">
        <f t="shared" ca="1" si="15"/>
        <v/>
      </c>
      <c r="AH125" s="25" t="str">
        <f t="shared" ca="1" si="16"/>
        <v/>
      </c>
      <c r="AI125" s="25" t="str">
        <f t="shared" ca="1" si="17"/>
        <v/>
      </c>
      <c r="AJ125" s="25" t="str">
        <f t="shared" ca="1" si="18"/>
        <v/>
      </c>
      <c r="AK125" s="25" t="str">
        <f t="shared" ca="1" si="19"/>
        <v/>
      </c>
      <c r="AL125" s="25" t="str">
        <f t="shared" ca="1" si="20"/>
        <v/>
      </c>
      <c r="AM125" s="25" t="str">
        <f t="shared" ca="1" si="21"/>
        <v/>
      </c>
      <c r="AN125" s="25" t="str">
        <f t="shared" ca="1" si="22"/>
        <v/>
      </c>
      <c r="AO125" s="25" t="str">
        <f t="shared" ca="1" si="23"/>
        <v/>
      </c>
    </row>
    <row r="126" spans="1:41" ht="18.75" customHeight="1">
      <c r="A126" s="38">
        <v>124</v>
      </c>
      <c r="B126" s="38" t="str">
        <f>IF(ISBLANK(ID管理番号商品名入力!D126),"",ID管理番号商品名入力!D126)</f>
        <v/>
      </c>
      <c r="C126" s="39" t="str">
        <f>IF(ISBLANK(ID管理番号商品名入力!F126),"",ID管理番号商品名入力!F126)</f>
        <v/>
      </c>
      <c r="D126" s="22" t="str">
        <f>IF(ISBLANK(業務便入力!L127),"",業務便入力!L127)</f>
        <v/>
      </c>
      <c r="E126" s="22" t="str">
        <f>IFERROR(VLOOKUP($D126,配送グループ設定!$A$18:$G$27,6,FALSE),"")</f>
        <v/>
      </c>
      <c r="F126" s="22" t="str">
        <f>IF(ISBLANK(業務便入力!U127),"",業務便入力!U127)</f>
        <v/>
      </c>
      <c r="G126" s="23" t="str">
        <f>IFERROR("※"&amp;VLOOKUP($D126,配送グループ設定!$A$18:$G$27,4,FALSE),"")</f>
        <v/>
      </c>
      <c r="H126" s="24" t="str">
        <f t="shared" si="24"/>
        <v/>
      </c>
      <c r="I126" s="25">
        <v>1</v>
      </c>
      <c r="J126" s="25">
        <v>0</v>
      </c>
      <c r="K126" s="25">
        <v>0</v>
      </c>
      <c r="L126" s="25">
        <v>1</v>
      </c>
      <c r="M126" s="25" t="str">
        <f>IF(ISBLANK(業務便入力!V127),"",業務便入力!V127)</f>
        <v/>
      </c>
      <c r="N126" s="25">
        <v>5</v>
      </c>
      <c r="O126" s="73" t="s">
        <v>354</v>
      </c>
      <c r="P126" s="40" t="str">
        <f>IF(ISBLANK(業務便入力!F127),"",業務便入力!F127)</f>
        <v/>
      </c>
      <c r="Q126" s="25" t="str">
        <f ca="1">IFERROR('計算（業務便）'!Q127,"")</f>
        <v/>
      </c>
      <c r="R126" s="25" t="str">
        <f ca="1">IFERROR(OFFSET('計算（業務便）'!$Q127,0,(COLUMN()-COLUMN('セット情報(業務便）'!$R127))*(COLUMNS('計算（業務便）'!$Q$3:$W$3)-1)/(COLUMNS('セット情報(業務便）'!$R125:$S125)-1)),"")</f>
        <v/>
      </c>
      <c r="S126" s="25" t="str">
        <f ca="1">IFERROR(OFFSET('計算（業務便）'!$Q127,0,(COLUMN()-COLUMN('セット情報(業務便）'!$R127))*(COLUMNS('計算（業務便）'!$Q$3:$W$3)-1)/(COLUMNS('セット情報(業務便）'!$R125:$S125)-1)),"")</f>
        <v/>
      </c>
      <c r="T126" s="25" t="str">
        <f ca="1">IFERROR(OFFSET('計算（業務便）'!$Q127,0,(COLUMN()-COLUMN('セット情報(業務便）'!$R127))*(COLUMNS('計算（業務便）'!$Q$3:$W$3)-1)/(COLUMNS('セット情報(業務便）'!$R125:$S125)-1)),"")</f>
        <v/>
      </c>
      <c r="U126" s="25" t="str">
        <f ca="1">IFERROR(OFFSET('計算（業務便）'!$Q127,0,(COLUMN()-COLUMN('セット情報(業務便）'!$R127))*(COLUMNS('計算（業務便）'!$Q$3:$W$3)-1)/(COLUMNS('セット情報(業務便）'!$R125:$S125)-1)),"")</f>
        <v/>
      </c>
      <c r="V126" s="25" t="str">
        <f ca="1">IFERROR(OFFSET('計算（業務便）'!$Q127,0,(COLUMN()-COLUMN('セット情報(業務便）'!$R127))*(COLUMNS('計算（業務便）'!$Q$3:$W$3)-1)/(COLUMNS('セット情報(業務便）'!$R125:$S125)-1)),"")</f>
        <v/>
      </c>
      <c r="W126" s="25" t="str">
        <f ca="1">IFERROR(OFFSET('計算（業務便）'!$Q127,0,(COLUMN()-COLUMN('セット情報(業務便）'!$R127))*(COLUMNS('計算（業務便）'!$Q$3:$W$3)-1)/(COLUMNS('セット情報(業務便）'!$R125:$S125)-1)),"")</f>
        <v/>
      </c>
      <c r="X126" s="25" t="str">
        <f ca="1">IFERROR(OFFSET('計算（業務便）'!$Q127,0,(COLUMN()-COLUMN('セット情報(業務便）'!$R127))*(COLUMNS('計算（業務便）'!$Q$3:$W$3)-1)/(COLUMNS('セット情報(業務便）'!$R125:$S125)-1)),"")</f>
        <v/>
      </c>
      <c r="Y126" s="25" t="str">
        <f ca="1">IFERROR(OFFSET('計算（業務便）'!$Q127,0,(COLUMN()-COLUMN('セット情報(業務便）'!$R127))*(COLUMNS('計算（業務便）'!$Q$3:$W$3)-1)/(COLUMNS('セット情報(業務便）'!$R125:$S125)-1)),"")</f>
        <v/>
      </c>
      <c r="Z126" s="25" t="str">
        <f ca="1">IFERROR(OFFSET('計算（業務便）'!$Q127,0,(COLUMN()-COLUMN('セット情報(業務便）'!$R127))*(COLUMNS('計算（業務便）'!$Q$3:$W$3)-1)/(COLUMNS('セット情報(業務便）'!$R125:$S125)-1)),"")</f>
        <v/>
      </c>
      <c r="AA126" s="25" t="str">
        <f ca="1">IFERROR(OFFSET('計算（業務便）'!$Q127,0,(COLUMN()-COLUMN('セット情報(業務便）'!$R127))*(COLUMNS('計算（業務便）'!$Q$3:$W$3)-1)/(COLUMNS('セット情報(業務便）'!$R125:$S125)-1)),"")</f>
        <v/>
      </c>
      <c r="AB126" s="25" t="str">
        <f ca="1">IFERROR(OFFSET('計算（業務便）'!$Q127,0,(COLUMN()-COLUMN('セット情報(業務便）'!$R127))*(COLUMNS('計算（業務便）'!$Q$3:$W$3)-1)/(COLUMNS('セット情報(業務便）'!$R125:$S125)-1)),"")</f>
        <v/>
      </c>
      <c r="AC126" s="25" t="str">
        <f ca="1">IFERROR(OFFSET('計算（業務便）'!$Q127,0,(COLUMN()-COLUMN('セット情報(業務便）'!$R127))*(COLUMNS('計算（業務便）'!$Q$3:$W$3)-1)/(COLUMNS('セット情報(業務便）'!$R125:$S125)-1)),"")</f>
        <v/>
      </c>
      <c r="AD126" s="25" t="str">
        <f t="shared" ca="1" si="25"/>
        <v/>
      </c>
      <c r="AE126" s="25" t="str">
        <f t="shared" ca="1" si="13"/>
        <v/>
      </c>
      <c r="AF126" s="25" t="str">
        <f t="shared" ca="1" si="14"/>
        <v/>
      </c>
      <c r="AG126" s="25" t="str">
        <f t="shared" ca="1" si="15"/>
        <v/>
      </c>
      <c r="AH126" s="25" t="str">
        <f t="shared" ca="1" si="16"/>
        <v/>
      </c>
      <c r="AI126" s="25" t="str">
        <f t="shared" ca="1" si="17"/>
        <v/>
      </c>
      <c r="AJ126" s="25" t="str">
        <f t="shared" ca="1" si="18"/>
        <v/>
      </c>
      <c r="AK126" s="25" t="str">
        <f t="shared" ca="1" si="19"/>
        <v/>
      </c>
      <c r="AL126" s="25" t="str">
        <f t="shared" ca="1" si="20"/>
        <v/>
      </c>
      <c r="AM126" s="25" t="str">
        <f t="shared" ca="1" si="21"/>
        <v/>
      </c>
      <c r="AN126" s="25" t="str">
        <f t="shared" ca="1" si="22"/>
        <v/>
      </c>
      <c r="AO126" s="25" t="str">
        <f t="shared" ca="1" si="23"/>
        <v/>
      </c>
    </row>
    <row r="127" spans="1:41" ht="18.75" customHeight="1">
      <c r="A127" s="38">
        <v>125</v>
      </c>
      <c r="B127" s="38" t="str">
        <f>IF(ISBLANK(ID管理番号商品名入力!D127),"",ID管理番号商品名入力!D127)</f>
        <v/>
      </c>
      <c r="C127" s="39" t="str">
        <f>IF(ISBLANK(ID管理番号商品名入力!F127),"",ID管理番号商品名入力!F127)</f>
        <v/>
      </c>
      <c r="D127" s="22" t="str">
        <f>IF(ISBLANK(業務便入力!L128),"",業務便入力!L128)</f>
        <v/>
      </c>
      <c r="E127" s="22" t="str">
        <f>IFERROR(VLOOKUP($D127,配送グループ設定!$A$18:$G$27,6,FALSE),"")</f>
        <v/>
      </c>
      <c r="F127" s="22" t="str">
        <f>IF(ISBLANK(業務便入力!U128),"",業務便入力!U128)</f>
        <v/>
      </c>
      <c r="G127" s="23" t="str">
        <f>IFERROR("※"&amp;VLOOKUP($D127,配送グループ設定!$A$18:$G$27,4,FALSE),"")</f>
        <v/>
      </c>
      <c r="H127" s="24" t="str">
        <f t="shared" si="24"/>
        <v/>
      </c>
      <c r="I127" s="25">
        <v>1</v>
      </c>
      <c r="J127" s="25">
        <v>0</v>
      </c>
      <c r="K127" s="25">
        <v>0</v>
      </c>
      <c r="L127" s="25">
        <v>1</v>
      </c>
      <c r="M127" s="25" t="str">
        <f>IF(ISBLANK(業務便入力!V128),"",業務便入力!V128)</f>
        <v/>
      </c>
      <c r="N127" s="25">
        <v>5</v>
      </c>
      <c r="O127" s="73" t="s">
        <v>354</v>
      </c>
      <c r="P127" s="40" t="str">
        <f>IF(ISBLANK(業務便入力!F128),"",業務便入力!F128)</f>
        <v/>
      </c>
      <c r="Q127" s="25" t="str">
        <f ca="1">IFERROR('計算（業務便）'!Q128,"")</f>
        <v/>
      </c>
      <c r="R127" s="25" t="str">
        <f ca="1">IFERROR(OFFSET('計算（業務便）'!$Q128,0,(COLUMN()-COLUMN('セット情報(業務便）'!$R128))*(COLUMNS('計算（業務便）'!$Q$3:$W$3)-1)/(COLUMNS('セット情報(業務便）'!$R126:$S126)-1)),"")</f>
        <v/>
      </c>
      <c r="S127" s="25" t="str">
        <f ca="1">IFERROR(OFFSET('計算（業務便）'!$Q128,0,(COLUMN()-COLUMN('セット情報(業務便）'!$R128))*(COLUMNS('計算（業務便）'!$Q$3:$W$3)-1)/(COLUMNS('セット情報(業務便）'!$R126:$S126)-1)),"")</f>
        <v/>
      </c>
      <c r="T127" s="25" t="str">
        <f ca="1">IFERROR(OFFSET('計算（業務便）'!$Q128,0,(COLUMN()-COLUMN('セット情報(業務便）'!$R128))*(COLUMNS('計算（業務便）'!$Q$3:$W$3)-1)/(COLUMNS('セット情報(業務便）'!$R126:$S126)-1)),"")</f>
        <v/>
      </c>
      <c r="U127" s="25" t="str">
        <f ca="1">IFERROR(OFFSET('計算（業務便）'!$Q128,0,(COLUMN()-COLUMN('セット情報(業務便）'!$R128))*(COLUMNS('計算（業務便）'!$Q$3:$W$3)-1)/(COLUMNS('セット情報(業務便）'!$R126:$S126)-1)),"")</f>
        <v/>
      </c>
      <c r="V127" s="25" t="str">
        <f ca="1">IFERROR(OFFSET('計算（業務便）'!$Q128,0,(COLUMN()-COLUMN('セット情報(業務便）'!$R128))*(COLUMNS('計算（業務便）'!$Q$3:$W$3)-1)/(COLUMNS('セット情報(業務便）'!$R126:$S126)-1)),"")</f>
        <v/>
      </c>
      <c r="W127" s="25" t="str">
        <f ca="1">IFERROR(OFFSET('計算（業務便）'!$Q128,0,(COLUMN()-COLUMN('セット情報(業務便）'!$R128))*(COLUMNS('計算（業務便）'!$Q$3:$W$3)-1)/(COLUMNS('セット情報(業務便）'!$R126:$S126)-1)),"")</f>
        <v/>
      </c>
      <c r="X127" s="25" t="str">
        <f ca="1">IFERROR(OFFSET('計算（業務便）'!$Q128,0,(COLUMN()-COLUMN('セット情報(業務便）'!$R128))*(COLUMNS('計算（業務便）'!$Q$3:$W$3)-1)/(COLUMNS('セット情報(業務便）'!$R126:$S126)-1)),"")</f>
        <v/>
      </c>
      <c r="Y127" s="25" t="str">
        <f ca="1">IFERROR(OFFSET('計算（業務便）'!$Q128,0,(COLUMN()-COLUMN('セット情報(業務便）'!$R128))*(COLUMNS('計算（業務便）'!$Q$3:$W$3)-1)/(COLUMNS('セット情報(業務便）'!$R126:$S126)-1)),"")</f>
        <v/>
      </c>
      <c r="Z127" s="25" t="str">
        <f ca="1">IFERROR(OFFSET('計算（業務便）'!$Q128,0,(COLUMN()-COLUMN('セット情報(業務便）'!$R128))*(COLUMNS('計算（業務便）'!$Q$3:$W$3)-1)/(COLUMNS('セット情報(業務便）'!$R126:$S126)-1)),"")</f>
        <v/>
      </c>
      <c r="AA127" s="25" t="str">
        <f ca="1">IFERROR(OFFSET('計算（業務便）'!$Q128,0,(COLUMN()-COLUMN('セット情報(業務便）'!$R128))*(COLUMNS('計算（業務便）'!$Q$3:$W$3)-1)/(COLUMNS('セット情報(業務便）'!$R126:$S126)-1)),"")</f>
        <v/>
      </c>
      <c r="AB127" s="25" t="str">
        <f ca="1">IFERROR(OFFSET('計算（業務便）'!$Q128,0,(COLUMN()-COLUMN('セット情報(業務便）'!$R128))*(COLUMNS('計算（業務便）'!$Q$3:$W$3)-1)/(COLUMNS('セット情報(業務便）'!$R126:$S126)-1)),"")</f>
        <v/>
      </c>
      <c r="AC127" s="25" t="str">
        <f ca="1">IFERROR(OFFSET('計算（業務便）'!$Q128,0,(COLUMN()-COLUMN('セット情報(業務便）'!$R128))*(COLUMNS('計算（業務便）'!$Q$3:$W$3)-1)/(COLUMNS('セット情報(業務便）'!$R126:$S126)-1)),"")</f>
        <v/>
      </c>
      <c r="AD127" s="25" t="str">
        <f t="shared" ca="1" si="25"/>
        <v/>
      </c>
      <c r="AE127" s="25" t="str">
        <f t="shared" ca="1" si="13"/>
        <v/>
      </c>
      <c r="AF127" s="25" t="str">
        <f t="shared" ca="1" si="14"/>
        <v/>
      </c>
      <c r="AG127" s="25" t="str">
        <f t="shared" ca="1" si="15"/>
        <v/>
      </c>
      <c r="AH127" s="25" t="str">
        <f t="shared" ca="1" si="16"/>
        <v/>
      </c>
      <c r="AI127" s="25" t="str">
        <f t="shared" ca="1" si="17"/>
        <v/>
      </c>
      <c r="AJ127" s="25" t="str">
        <f t="shared" ca="1" si="18"/>
        <v/>
      </c>
      <c r="AK127" s="25" t="str">
        <f t="shared" ca="1" si="19"/>
        <v/>
      </c>
      <c r="AL127" s="25" t="str">
        <f t="shared" ca="1" si="20"/>
        <v/>
      </c>
      <c r="AM127" s="25" t="str">
        <f t="shared" ca="1" si="21"/>
        <v/>
      </c>
      <c r="AN127" s="25" t="str">
        <f t="shared" ca="1" si="22"/>
        <v/>
      </c>
      <c r="AO127" s="25" t="str">
        <f t="shared" ca="1" si="23"/>
        <v/>
      </c>
    </row>
    <row r="128" spans="1:41" ht="18.75" customHeight="1">
      <c r="A128" s="38">
        <v>126</v>
      </c>
      <c r="B128" s="38" t="str">
        <f>IF(ISBLANK(ID管理番号商品名入力!D128),"",ID管理番号商品名入力!D128)</f>
        <v/>
      </c>
      <c r="C128" s="39" t="str">
        <f>IF(ISBLANK(ID管理番号商品名入力!F128),"",ID管理番号商品名入力!F128)</f>
        <v/>
      </c>
      <c r="D128" s="22" t="str">
        <f>IF(ISBLANK(業務便入力!L129),"",業務便入力!L129)</f>
        <v/>
      </c>
      <c r="E128" s="22" t="str">
        <f>IFERROR(VLOOKUP($D128,配送グループ設定!$A$18:$G$27,6,FALSE),"")</f>
        <v/>
      </c>
      <c r="F128" s="22" t="str">
        <f>IF(ISBLANK(業務便入力!U129),"",業務便入力!U129)</f>
        <v/>
      </c>
      <c r="G128" s="23" t="str">
        <f>IFERROR("※"&amp;VLOOKUP($D128,配送グループ設定!$A$18:$G$27,4,FALSE),"")</f>
        <v/>
      </c>
      <c r="H128" s="24" t="str">
        <f t="shared" si="24"/>
        <v/>
      </c>
      <c r="I128" s="25">
        <v>1</v>
      </c>
      <c r="J128" s="25">
        <v>0</v>
      </c>
      <c r="K128" s="25">
        <v>0</v>
      </c>
      <c r="L128" s="25">
        <v>1</v>
      </c>
      <c r="M128" s="25" t="str">
        <f>IF(ISBLANK(業務便入力!V129),"",業務便入力!V129)</f>
        <v/>
      </c>
      <c r="N128" s="25">
        <v>5</v>
      </c>
      <c r="O128" s="73" t="s">
        <v>354</v>
      </c>
      <c r="P128" s="40" t="str">
        <f>IF(ISBLANK(業務便入力!F129),"",業務便入力!F129)</f>
        <v/>
      </c>
      <c r="Q128" s="25" t="str">
        <f ca="1">IFERROR('計算（業務便）'!Q129,"")</f>
        <v/>
      </c>
      <c r="R128" s="25" t="str">
        <f ca="1">IFERROR(OFFSET('計算（業務便）'!$Q129,0,(COLUMN()-COLUMN('セット情報(業務便）'!$R129))*(COLUMNS('計算（業務便）'!$Q$3:$W$3)-1)/(COLUMNS('セット情報(業務便）'!$R127:$S127)-1)),"")</f>
        <v/>
      </c>
      <c r="S128" s="25" t="str">
        <f ca="1">IFERROR(OFFSET('計算（業務便）'!$Q129,0,(COLUMN()-COLUMN('セット情報(業務便）'!$R129))*(COLUMNS('計算（業務便）'!$Q$3:$W$3)-1)/(COLUMNS('セット情報(業務便）'!$R127:$S127)-1)),"")</f>
        <v/>
      </c>
      <c r="T128" s="25" t="str">
        <f ca="1">IFERROR(OFFSET('計算（業務便）'!$Q129,0,(COLUMN()-COLUMN('セット情報(業務便）'!$R129))*(COLUMNS('計算（業務便）'!$Q$3:$W$3)-1)/(COLUMNS('セット情報(業務便）'!$R127:$S127)-1)),"")</f>
        <v/>
      </c>
      <c r="U128" s="25" t="str">
        <f ca="1">IFERROR(OFFSET('計算（業務便）'!$Q129,0,(COLUMN()-COLUMN('セット情報(業務便）'!$R129))*(COLUMNS('計算（業務便）'!$Q$3:$W$3)-1)/(COLUMNS('セット情報(業務便）'!$R127:$S127)-1)),"")</f>
        <v/>
      </c>
      <c r="V128" s="25" t="str">
        <f ca="1">IFERROR(OFFSET('計算（業務便）'!$Q129,0,(COLUMN()-COLUMN('セット情報(業務便）'!$R129))*(COLUMNS('計算（業務便）'!$Q$3:$W$3)-1)/(COLUMNS('セット情報(業務便）'!$R127:$S127)-1)),"")</f>
        <v/>
      </c>
      <c r="W128" s="25" t="str">
        <f ca="1">IFERROR(OFFSET('計算（業務便）'!$Q129,0,(COLUMN()-COLUMN('セット情報(業務便）'!$R129))*(COLUMNS('計算（業務便）'!$Q$3:$W$3)-1)/(COLUMNS('セット情報(業務便）'!$R127:$S127)-1)),"")</f>
        <v/>
      </c>
      <c r="X128" s="25" t="str">
        <f ca="1">IFERROR(OFFSET('計算（業務便）'!$Q129,0,(COLUMN()-COLUMN('セット情報(業務便）'!$R129))*(COLUMNS('計算（業務便）'!$Q$3:$W$3)-1)/(COLUMNS('セット情報(業務便）'!$R127:$S127)-1)),"")</f>
        <v/>
      </c>
      <c r="Y128" s="25" t="str">
        <f ca="1">IFERROR(OFFSET('計算（業務便）'!$Q129,0,(COLUMN()-COLUMN('セット情報(業務便）'!$R129))*(COLUMNS('計算（業務便）'!$Q$3:$W$3)-1)/(COLUMNS('セット情報(業務便）'!$R127:$S127)-1)),"")</f>
        <v/>
      </c>
      <c r="Z128" s="25" t="str">
        <f ca="1">IFERROR(OFFSET('計算（業務便）'!$Q129,0,(COLUMN()-COLUMN('セット情報(業務便）'!$R129))*(COLUMNS('計算（業務便）'!$Q$3:$W$3)-1)/(COLUMNS('セット情報(業務便）'!$R127:$S127)-1)),"")</f>
        <v/>
      </c>
      <c r="AA128" s="25" t="str">
        <f ca="1">IFERROR(OFFSET('計算（業務便）'!$Q129,0,(COLUMN()-COLUMN('セット情報(業務便）'!$R129))*(COLUMNS('計算（業務便）'!$Q$3:$W$3)-1)/(COLUMNS('セット情報(業務便）'!$R127:$S127)-1)),"")</f>
        <v/>
      </c>
      <c r="AB128" s="25" t="str">
        <f ca="1">IFERROR(OFFSET('計算（業務便）'!$Q129,0,(COLUMN()-COLUMN('セット情報(業務便）'!$R129))*(COLUMNS('計算（業務便）'!$Q$3:$W$3)-1)/(COLUMNS('セット情報(業務便）'!$R127:$S127)-1)),"")</f>
        <v/>
      </c>
      <c r="AC128" s="25" t="str">
        <f ca="1">IFERROR(OFFSET('計算（業務便）'!$Q129,0,(COLUMN()-COLUMN('セット情報(業務便）'!$R129))*(COLUMNS('計算（業務便）'!$Q$3:$W$3)-1)/(COLUMNS('セット情報(業務便）'!$R127:$S127)-1)),"")</f>
        <v/>
      </c>
      <c r="AD128" s="25" t="str">
        <f t="shared" ca="1" si="25"/>
        <v/>
      </c>
      <c r="AE128" s="25" t="str">
        <f t="shared" ca="1" si="13"/>
        <v/>
      </c>
      <c r="AF128" s="25" t="str">
        <f t="shared" ca="1" si="14"/>
        <v/>
      </c>
      <c r="AG128" s="25" t="str">
        <f t="shared" ca="1" si="15"/>
        <v/>
      </c>
      <c r="AH128" s="25" t="str">
        <f t="shared" ca="1" si="16"/>
        <v/>
      </c>
      <c r="AI128" s="25" t="str">
        <f t="shared" ca="1" si="17"/>
        <v/>
      </c>
      <c r="AJ128" s="25" t="str">
        <f t="shared" ca="1" si="18"/>
        <v/>
      </c>
      <c r="AK128" s="25" t="str">
        <f t="shared" ca="1" si="19"/>
        <v/>
      </c>
      <c r="AL128" s="25" t="str">
        <f t="shared" ca="1" si="20"/>
        <v/>
      </c>
      <c r="AM128" s="25" t="str">
        <f t="shared" ca="1" si="21"/>
        <v/>
      </c>
      <c r="AN128" s="25" t="str">
        <f t="shared" ca="1" si="22"/>
        <v/>
      </c>
      <c r="AO128" s="25" t="str">
        <f t="shared" ca="1" si="23"/>
        <v/>
      </c>
    </row>
    <row r="129" spans="1:41" ht="18.75" customHeight="1">
      <c r="A129" s="38">
        <v>127</v>
      </c>
      <c r="B129" s="38" t="str">
        <f>IF(ISBLANK(ID管理番号商品名入力!D129),"",ID管理番号商品名入力!D129)</f>
        <v/>
      </c>
      <c r="C129" s="39" t="str">
        <f>IF(ISBLANK(ID管理番号商品名入力!F129),"",ID管理番号商品名入力!F129)</f>
        <v/>
      </c>
      <c r="D129" s="22" t="str">
        <f>IF(ISBLANK(業務便入力!L130),"",業務便入力!L130)</f>
        <v/>
      </c>
      <c r="E129" s="22" t="str">
        <f>IFERROR(VLOOKUP($D129,配送グループ設定!$A$18:$G$27,6,FALSE),"")</f>
        <v/>
      </c>
      <c r="F129" s="22" t="str">
        <f>IF(ISBLANK(業務便入力!U130),"",業務便入力!U130)</f>
        <v/>
      </c>
      <c r="G129" s="23" t="str">
        <f>IFERROR("※"&amp;VLOOKUP($D129,配送グループ設定!$A$18:$G$27,4,FALSE),"")</f>
        <v/>
      </c>
      <c r="H129" s="24" t="str">
        <f t="shared" si="24"/>
        <v/>
      </c>
      <c r="I129" s="25">
        <v>1</v>
      </c>
      <c r="J129" s="25">
        <v>0</v>
      </c>
      <c r="K129" s="25">
        <v>0</v>
      </c>
      <c r="L129" s="25">
        <v>1</v>
      </c>
      <c r="M129" s="25" t="str">
        <f>IF(ISBLANK(業務便入力!V130),"",業務便入力!V130)</f>
        <v/>
      </c>
      <c r="N129" s="25">
        <v>5</v>
      </c>
      <c r="O129" s="73" t="s">
        <v>354</v>
      </c>
      <c r="P129" s="40" t="str">
        <f>IF(ISBLANK(業務便入力!F130),"",業務便入力!F130)</f>
        <v/>
      </c>
      <c r="Q129" s="25" t="str">
        <f ca="1">IFERROR('計算（業務便）'!Q130,"")</f>
        <v/>
      </c>
      <c r="R129" s="25" t="str">
        <f ca="1">IFERROR(OFFSET('計算（業務便）'!$Q130,0,(COLUMN()-COLUMN('セット情報(業務便）'!$R130))*(COLUMNS('計算（業務便）'!$Q$3:$W$3)-1)/(COLUMNS('セット情報(業務便）'!$R128:$S128)-1)),"")</f>
        <v/>
      </c>
      <c r="S129" s="25" t="str">
        <f ca="1">IFERROR(OFFSET('計算（業務便）'!$Q130,0,(COLUMN()-COLUMN('セット情報(業務便）'!$R130))*(COLUMNS('計算（業務便）'!$Q$3:$W$3)-1)/(COLUMNS('セット情報(業務便）'!$R128:$S128)-1)),"")</f>
        <v/>
      </c>
      <c r="T129" s="25" t="str">
        <f ca="1">IFERROR(OFFSET('計算（業務便）'!$Q130,0,(COLUMN()-COLUMN('セット情報(業務便）'!$R130))*(COLUMNS('計算（業務便）'!$Q$3:$W$3)-1)/(COLUMNS('セット情報(業務便）'!$R128:$S128)-1)),"")</f>
        <v/>
      </c>
      <c r="U129" s="25" t="str">
        <f ca="1">IFERROR(OFFSET('計算（業務便）'!$Q130,0,(COLUMN()-COLUMN('セット情報(業務便）'!$R130))*(COLUMNS('計算（業務便）'!$Q$3:$W$3)-1)/(COLUMNS('セット情報(業務便）'!$R128:$S128)-1)),"")</f>
        <v/>
      </c>
      <c r="V129" s="25" t="str">
        <f ca="1">IFERROR(OFFSET('計算（業務便）'!$Q130,0,(COLUMN()-COLUMN('セット情報(業務便）'!$R130))*(COLUMNS('計算（業務便）'!$Q$3:$W$3)-1)/(COLUMNS('セット情報(業務便）'!$R128:$S128)-1)),"")</f>
        <v/>
      </c>
      <c r="W129" s="25" t="str">
        <f ca="1">IFERROR(OFFSET('計算（業務便）'!$Q130,0,(COLUMN()-COLUMN('セット情報(業務便）'!$R130))*(COLUMNS('計算（業務便）'!$Q$3:$W$3)-1)/(COLUMNS('セット情報(業務便）'!$R128:$S128)-1)),"")</f>
        <v/>
      </c>
      <c r="X129" s="25" t="str">
        <f ca="1">IFERROR(OFFSET('計算（業務便）'!$Q130,0,(COLUMN()-COLUMN('セット情報(業務便）'!$R130))*(COLUMNS('計算（業務便）'!$Q$3:$W$3)-1)/(COLUMNS('セット情報(業務便）'!$R128:$S128)-1)),"")</f>
        <v/>
      </c>
      <c r="Y129" s="25" t="str">
        <f ca="1">IFERROR(OFFSET('計算（業務便）'!$Q130,0,(COLUMN()-COLUMN('セット情報(業務便）'!$R130))*(COLUMNS('計算（業務便）'!$Q$3:$W$3)-1)/(COLUMNS('セット情報(業務便）'!$R128:$S128)-1)),"")</f>
        <v/>
      </c>
      <c r="Z129" s="25" t="str">
        <f ca="1">IFERROR(OFFSET('計算（業務便）'!$Q130,0,(COLUMN()-COLUMN('セット情報(業務便）'!$R130))*(COLUMNS('計算（業務便）'!$Q$3:$W$3)-1)/(COLUMNS('セット情報(業務便）'!$R128:$S128)-1)),"")</f>
        <v/>
      </c>
      <c r="AA129" s="25" t="str">
        <f ca="1">IFERROR(OFFSET('計算（業務便）'!$Q130,0,(COLUMN()-COLUMN('セット情報(業務便）'!$R130))*(COLUMNS('計算（業務便）'!$Q$3:$W$3)-1)/(COLUMNS('セット情報(業務便）'!$R128:$S128)-1)),"")</f>
        <v/>
      </c>
      <c r="AB129" s="25" t="str">
        <f ca="1">IFERROR(OFFSET('計算（業務便）'!$Q130,0,(COLUMN()-COLUMN('セット情報(業務便）'!$R130))*(COLUMNS('計算（業務便）'!$Q$3:$W$3)-1)/(COLUMNS('セット情報(業務便）'!$R128:$S128)-1)),"")</f>
        <v/>
      </c>
      <c r="AC129" s="25" t="str">
        <f ca="1">IFERROR(OFFSET('計算（業務便）'!$Q130,0,(COLUMN()-COLUMN('セット情報(業務便）'!$R130))*(COLUMNS('計算（業務便）'!$Q$3:$W$3)-1)/(COLUMNS('セット情報(業務便）'!$R128:$S128)-1)),"")</f>
        <v/>
      </c>
      <c r="AD129" s="25" t="str">
        <f t="shared" ca="1" si="25"/>
        <v/>
      </c>
      <c r="AE129" s="25" t="str">
        <f t="shared" ca="1" si="13"/>
        <v/>
      </c>
      <c r="AF129" s="25" t="str">
        <f t="shared" ca="1" si="14"/>
        <v/>
      </c>
      <c r="AG129" s="25" t="str">
        <f t="shared" ca="1" si="15"/>
        <v/>
      </c>
      <c r="AH129" s="25" t="str">
        <f t="shared" ca="1" si="16"/>
        <v/>
      </c>
      <c r="AI129" s="25" t="str">
        <f t="shared" ca="1" si="17"/>
        <v/>
      </c>
      <c r="AJ129" s="25" t="str">
        <f t="shared" ca="1" si="18"/>
        <v/>
      </c>
      <c r="AK129" s="25" t="str">
        <f t="shared" ca="1" si="19"/>
        <v/>
      </c>
      <c r="AL129" s="25" t="str">
        <f t="shared" ca="1" si="20"/>
        <v/>
      </c>
      <c r="AM129" s="25" t="str">
        <f t="shared" ca="1" si="21"/>
        <v/>
      </c>
      <c r="AN129" s="25" t="str">
        <f t="shared" ca="1" si="22"/>
        <v/>
      </c>
      <c r="AO129" s="25" t="str">
        <f t="shared" ca="1" si="23"/>
        <v/>
      </c>
    </row>
    <row r="130" spans="1:41" ht="18.75" customHeight="1">
      <c r="A130" s="38">
        <v>128</v>
      </c>
      <c r="B130" s="38" t="str">
        <f>IF(ISBLANK(ID管理番号商品名入力!D130),"",ID管理番号商品名入力!D130)</f>
        <v/>
      </c>
      <c r="C130" s="39" t="str">
        <f>IF(ISBLANK(ID管理番号商品名入力!F130),"",ID管理番号商品名入力!F130)</f>
        <v/>
      </c>
      <c r="D130" s="22" t="str">
        <f>IF(ISBLANK(業務便入力!L131),"",業務便入力!L131)</f>
        <v/>
      </c>
      <c r="E130" s="22" t="str">
        <f>IFERROR(VLOOKUP($D130,配送グループ設定!$A$18:$G$27,6,FALSE),"")</f>
        <v/>
      </c>
      <c r="F130" s="22" t="str">
        <f>IF(ISBLANK(業務便入力!U131),"",業務便入力!U131)</f>
        <v/>
      </c>
      <c r="G130" s="23" t="str">
        <f>IFERROR("※"&amp;VLOOKUP($D130,配送グループ設定!$A$18:$G$27,4,FALSE),"")</f>
        <v/>
      </c>
      <c r="H130" s="24" t="str">
        <f t="shared" si="24"/>
        <v/>
      </c>
      <c r="I130" s="25">
        <v>1</v>
      </c>
      <c r="J130" s="25">
        <v>0</v>
      </c>
      <c r="K130" s="25">
        <v>0</v>
      </c>
      <c r="L130" s="25">
        <v>1</v>
      </c>
      <c r="M130" s="25" t="str">
        <f>IF(ISBLANK(業務便入力!V131),"",業務便入力!V131)</f>
        <v/>
      </c>
      <c r="N130" s="25">
        <v>5</v>
      </c>
      <c r="O130" s="73" t="s">
        <v>354</v>
      </c>
      <c r="P130" s="40" t="str">
        <f>IF(ISBLANK(業務便入力!F131),"",業務便入力!F131)</f>
        <v/>
      </c>
      <c r="Q130" s="25" t="str">
        <f ca="1">IFERROR('計算（業務便）'!Q131,"")</f>
        <v/>
      </c>
      <c r="R130" s="25" t="str">
        <f ca="1">IFERROR(OFFSET('計算（業務便）'!$Q131,0,(COLUMN()-COLUMN('セット情報(業務便）'!$R131))*(COLUMNS('計算（業務便）'!$Q$3:$W$3)-1)/(COLUMNS('セット情報(業務便）'!$R129:$S129)-1)),"")</f>
        <v/>
      </c>
      <c r="S130" s="25" t="str">
        <f ca="1">IFERROR(OFFSET('計算（業務便）'!$Q131,0,(COLUMN()-COLUMN('セット情報(業務便）'!$R131))*(COLUMNS('計算（業務便）'!$Q$3:$W$3)-1)/(COLUMNS('セット情報(業務便）'!$R129:$S129)-1)),"")</f>
        <v/>
      </c>
      <c r="T130" s="25" t="str">
        <f ca="1">IFERROR(OFFSET('計算（業務便）'!$Q131,0,(COLUMN()-COLUMN('セット情報(業務便）'!$R131))*(COLUMNS('計算（業務便）'!$Q$3:$W$3)-1)/(COLUMNS('セット情報(業務便）'!$R129:$S129)-1)),"")</f>
        <v/>
      </c>
      <c r="U130" s="25" t="str">
        <f ca="1">IFERROR(OFFSET('計算（業務便）'!$Q131,0,(COLUMN()-COLUMN('セット情報(業務便）'!$R131))*(COLUMNS('計算（業務便）'!$Q$3:$W$3)-1)/(COLUMNS('セット情報(業務便）'!$R129:$S129)-1)),"")</f>
        <v/>
      </c>
      <c r="V130" s="25" t="str">
        <f ca="1">IFERROR(OFFSET('計算（業務便）'!$Q131,0,(COLUMN()-COLUMN('セット情報(業務便）'!$R131))*(COLUMNS('計算（業務便）'!$Q$3:$W$3)-1)/(COLUMNS('セット情報(業務便）'!$R129:$S129)-1)),"")</f>
        <v/>
      </c>
      <c r="W130" s="25" t="str">
        <f ca="1">IFERROR(OFFSET('計算（業務便）'!$Q131,0,(COLUMN()-COLUMN('セット情報(業務便）'!$R131))*(COLUMNS('計算（業務便）'!$Q$3:$W$3)-1)/(COLUMNS('セット情報(業務便）'!$R129:$S129)-1)),"")</f>
        <v/>
      </c>
      <c r="X130" s="25" t="str">
        <f ca="1">IFERROR(OFFSET('計算（業務便）'!$Q131,0,(COLUMN()-COLUMN('セット情報(業務便）'!$R131))*(COLUMNS('計算（業務便）'!$Q$3:$W$3)-1)/(COLUMNS('セット情報(業務便）'!$R129:$S129)-1)),"")</f>
        <v/>
      </c>
      <c r="Y130" s="25" t="str">
        <f ca="1">IFERROR(OFFSET('計算（業務便）'!$Q131,0,(COLUMN()-COLUMN('セット情報(業務便）'!$R131))*(COLUMNS('計算（業務便）'!$Q$3:$W$3)-1)/(COLUMNS('セット情報(業務便）'!$R129:$S129)-1)),"")</f>
        <v/>
      </c>
      <c r="Z130" s="25" t="str">
        <f ca="1">IFERROR(OFFSET('計算（業務便）'!$Q131,0,(COLUMN()-COLUMN('セット情報(業務便）'!$R131))*(COLUMNS('計算（業務便）'!$Q$3:$W$3)-1)/(COLUMNS('セット情報(業務便）'!$R129:$S129)-1)),"")</f>
        <v/>
      </c>
      <c r="AA130" s="25" t="str">
        <f ca="1">IFERROR(OFFSET('計算（業務便）'!$Q131,0,(COLUMN()-COLUMN('セット情報(業務便）'!$R131))*(COLUMNS('計算（業務便）'!$Q$3:$W$3)-1)/(COLUMNS('セット情報(業務便）'!$R129:$S129)-1)),"")</f>
        <v/>
      </c>
      <c r="AB130" s="25" t="str">
        <f ca="1">IFERROR(OFFSET('計算（業務便）'!$Q131,0,(COLUMN()-COLUMN('セット情報(業務便）'!$R131))*(COLUMNS('計算（業務便）'!$Q$3:$W$3)-1)/(COLUMNS('セット情報(業務便）'!$R129:$S129)-1)),"")</f>
        <v/>
      </c>
      <c r="AC130" s="25" t="str">
        <f ca="1">IFERROR(OFFSET('計算（業務便）'!$Q131,0,(COLUMN()-COLUMN('セット情報(業務便）'!$R131))*(COLUMNS('計算（業務便）'!$Q$3:$W$3)-1)/(COLUMNS('セット情報(業務便）'!$R129:$S129)-1)),"")</f>
        <v/>
      </c>
      <c r="AD130" s="25" t="str">
        <f t="shared" ca="1" si="25"/>
        <v/>
      </c>
      <c r="AE130" s="25" t="str">
        <f t="shared" ca="1" si="13"/>
        <v/>
      </c>
      <c r="AF130" s="25" t="str">
        <f t="shared" ca="1" si="14"/>
        <v/>
      </c>
      <c r="AG130" s="25" t="str">
        <f t="shared" ca="1" si="15"/>
        <v/>
      </c>
      <c r="AH130" s="25" t="str">
        <f t="shared" ca="1" si="16"/>
        <v/>
      </c>
      <c r="AI130" s="25" t="str">
        <f t="shared" ca="1" si="17"/>
        <v/>
      </c>
      <c r="AJ130" s="25" t="str">
        <f t="shared" ca="1" si="18"/>
        <v/>
      </c>
      <c r="AK130" s="25" t="str">
        <f t="shared" ca="1" si="19"/>
        <v/>
      </c>
      <c r="AL130" s="25" t="str">
        <f t="shared" ca="1" si="20"/>
        <v/>
      </c>
      <c r="AM130" s="25" t="str">
        <f t="shared" ca="1" si="21"/>
        <v/>
      </c>
      <c r="AN130" s="25" t="str">
        <f t="shared" ca="1" si="22"/>
        <v/>
      </c>
      <c r="AO130" s="25" t="str">
        <f t="shared" ca="1" si="23"/>
        <v/>
      </c>
    </row>
    <row r="131" spans="1:41" ht="18.75" customHeight="1">
      <c r="A131" s="38">
        <v>129</v>
      </c>
      <c r="B131" s="38" t="str">
        <f>IF(ISBLANK(ID管理番号商品名入力!D131),"",ID管理番号商品名入力!D131)</f>
        <v/>
      </c>
      <c r="C131" s="39" t="str">
        <f>IF(ISBLANK(ID管理番号商品名入力!F131),"",ID管理番号商品名入力!F131)</f>
        <v/>
      </c>
      <c r="D131" s="22" t="str">
        <f>IF(ISBLANK(業務便入力!L132),"",業務便入力!L132)</f>
        <v/>
      </c>
      <c r="E131" s="22" t="str">
        <f>IFERROR(VLOOKUP($D131,配送グループ設定!$A$18:$G$27,6,FALSE),"")</f>
        <v/>
      </c>
      <c r="F131" s="22" t="str">
        <f>IF(ISBLANK(業務便入力!U132),"",業務便入力!U132)</f>
        <v/>
      </c>
      <c r="G131" s="23" t="str">
        <f>IFERROR("※"&amp;VLOOKUP($D131,配送グループ設定!$A$18:$G$27,4,FALSE),"")</f>
        <v/>
      </c>
      <c r="H131" s="24" t="str">
        <f t="shared" si="24"/>
        <v/>
      </c>
      <c r="I131" s="25">
        <v>1</v>
      </c>
      <c r="J131" s="25">
        <v>0</v>
      </c>
      <c r="K131" s="25">
        <v>0</v>
      </c>
      <c r="L131" s="25">
        <v>1</v>
      </c>
      <c r="M131" s="25" t="str">
        <f>IF(ISBLANK(業務便入力!V132),"",業務便入力!V132)</f>
        <v/>
      </c>
      <c r="N131" s="25">
        <v>5</v>
      </c>
      <c r="O131" s="73" t="s">
        <v>354</v>
      </c>
      <c r="P131" s="40" t="str">
        <f>IF(ISBLANK(業務便入力!F132),"",業務便入力!F132)</f>
        <v/>
      </c>
      <c r="Q131" s="25" t="str">
        <f ca="1">IFERROR('計算（業務便）'!Q132,"")</f>
        <v/>
      </c>
      <c r="R131" s="25" t="str">
        <f ca="1">IFERROR(OFFSET('計算（業務便）'!$Q132,0,(COLUMN()-COLUMN('セット情報(業務便）'!$R132))*(COLUMNS('計算（業務便）'!$Q$3:$W$3)-1)/(COLUMNS('セット情報(業務便）'!$R130:$S130)-1)),"")</f>
        <v/>
      </c>
      <c r="S131" s="25" t="str">
        <f ca="1">IFERROR(OFFSET('計算（業務便）'!$Q132,0,(COLUMN()-COLUMN('セット情報(業務便）'!$R132))*(COLUMNS('計算（業務便）'!$Q$3:$W$3)-1)/(COLUMNS('セット情報(業務便）'!$R130:$S130)-1)),"")</f>
        <v/>
      </c>
      <c r="T131" s="25" t="str">
        <f ca="1">IFERROR(OFFSET('計算（業務便）'!$Q132,0,(COLUMN()-COLUMN('セット情報(業務便）'!$R132))*(COLUMNS('計算（業務便）'!$Q$3:$W$3)-1)/(COLUMNS('セット情報(業務便）'!$R130:$S130)-1)),"")</f>
        <v/>
      </c>
      <c r="U131" s="25" t="str">
        <f ca="1">IFERROR(OFFSET('計算（業務便）'!$Q132,0,(COLUMN()-COLUMN('セット情報(業務便）'!$R132))*(COLUMNS('計算（業務便）'!$Q$3:$W$3)-1)/(COLUMNS('セット情報(業務便）'!$R130:$S130)-1)),"")</f>
        <v/>
      </c>
      <c r="V131" s="25" t="str">
        <f ca="1">IFERROR(OFFSET('計算（業務便）'!$Q132,0,(COLUMN()-COLUMN('セット情報(業務便）'!$R132))*(COLUMNS('計算（業務便）'!$Q$3:$W$3)-1)/(COLUMNS('セット情報(業務便）'!$R130:$S130)-1)),"")</f>
        <v/>
      </c>
      <c r="W131" s="25" t="str">
        <f ca="1">IFERROR(OFFSET('計算（業務便）'!$Q132,0,(COLUMN()-COLUMN('セット情報(業務便）'!$R132))*(COLUMNS('計算（業務便）'!$Q$3:$W$3)-1)/(COLUMNS('セット情報(業務便）'!$R130:$S130)-1)),"")</f>
        <v/>
      </c>
      <c r="X131" s="25" t="str">
        <f ca="1">IFERROR(OFFSET('計算（業務便）'!$Q132,0,(COLUMN()-COLUMN('セット情報(業務便）'!$R132))*(COLUMNS('計算（業務便）'!$Q$3:$W$3)-1)/(COLUMNS('セット情報(業務便）'!$R130:$S130)-1)),"")</f>
        <v/>
      </c>
      <c r="Y131" s="25" t="str">
        <f ca="1">IFERROR(OFFSET('計算（業務便）'!$Q132,0,(COLUMN()-COLUMN('セット情報(業務便）'!$R132))*(COLUMNS('計算（業務便）'!$Q$3:$W$3)-1)/(COLUMNS('セット情報(業務便）'!$R130:$S130)-1)),"")</f>
        <v/>
      </c>
      <c r="Z131" s="25" t="str">
        <f ca="1">IFERROR(OFFSET('計算（業務便）'!$Q132,0,(COLUMN()-COLUMN('セット情報(業務便）'!$R132))*(COLUMNS('計算（業務便）'!$Q$3:$W$3)-1)/(COLUMNS('セット情報(業務便）'!$R130:$S130)-1)),"")</f>
        <v/>
      </c>
      <c r="AA131" s="25" t="str">
        <f ca="1">IFERROR(OFFSET('計算（業務便）'!$Q132,0,(COLUMN()-COLUMN('セット情報(業務便）'!$R132))*(COLUMNS('計算（業務便）'!$Q$3:$W$3)-1)/(COLUMNS('セット情報(業務便）'!$R130:$S130)-1)),"")</f>
        <v/>
      </c>
      <c r="AB131" s="25" t="str">
        <f ca="1">IFERROR(OFFSET('計算（業務便）'!$Q132,0,(COLUMN()-COLUMN('セット情報(業務便）'!$R132))*(COLUMNS('計算（業務便）'!$Q$3:$W$3)-1)/(COLUMNS('セット情報(業務便）'!$R130:$S130)-1)),"")</f>
        <v/>
      </c>
      <c r="AC131" s="25" t="str">
        <f ca="1">IFERROR(OFFSET('計算（業務便）'!$Q132,0,(COLUMN()-COLUMN('セット情報(業務便）'!$R132))*(COLUMNS('計算（業務便）'!$Q$3:$W$3)-1)/(COLUMNS('セット情報(業務便）'!$R130:$S130)-1)),"")</f>
        <v/>
      </c>
      <c r="AD131" s="25" t="str">
        <f t="shared" ca="1" si="25"/>
        <v/>
      </c>
      <c r="AE131" s="25" t="str">
        <f t="shared" ref="AE131:AE149" ca="1" si="26">IFERROR(_xlfn.CEILING.MATH(S131*1.2),"")</f>
        <v/>
      </c>
      <c r="AF131" s="25" t="str">
        <f t="shared" ref="AF131:AF149" ca="1" si="27">IFERROR(_xlfn.CEILING.MATH(T131*1.2),"")</f>
        <v/>
      </c>
      <c r="AG131" s="25" t="str">
        <f t="shared" ref="AG131:AG149" ca="1" si="28">IFERROR(_xlfn.CEILING.MATH(U131*1.2),"")</f>
        <v/>
      </c>
      <c r="AH131" s="25" t="str">
        <f t="shared" ref="AH131:AH149" ca="1" si="29">IFERROR(_xlfn.CEILING.MATH(V131*1.2),"")</f>
        <v/>
      </c>
      <c r="AI131" s="25" t="str">
        <f t="shared" ref="AI131:AI149" ca="1" si="30">IFERROR(_xlfn.CEILING.MATH(W131*1.2),"")</f>
        <v/>
      </c>
      <c r="AJ131" s="25" t="str">
        <f t="shared" ref="AJ131:AJ149" ca="1" si="31">IFERROR(_xlfn.CEILING.MATH(X131*1.2),"")</f>
        <v/>
      </c>
      <c r="AK131" s="25" t="str">
        <f t="shared" ref="AK131:AK149" ca="1" si="32">IFERROR(_xlfn.CEILING.MATH(Y131*1.2),"")</f>
        <v/>
      </c>
      <c r="AL131" s="25" t="str">
        <f t="shared" ref="AL131:AL149" ca="1" si="33">IFERROR(_xlfn.CEILING.MATH(Z131*1.2),"")</f>
        <v/>
      </c>
      <c r="AM131" s="25" t="str">
        <f t="shared" ref="AM131:AM149" ca="1" si="34">IFERROR(_xlfn.CEILING.MATH(AA131*1.2),"")</f>
        <v/>
      </c>
      <c r="AN131" s="25" t="str">
        <f t="shared" ref="AN131:AN149" ca="1" si="35">IFERROR(_xlfn.CEILING.MATH(AB131*1.2),"")</f>
        <v/>
      </c>
      <c r="AO131" s="25" t="str">
        <f t="shared" ref="AO131:AO149" ca="1" si="36">IFERROR(_xlfn.CEILING.MATH(AC131*1.2),"")</f>
        <v/>
      </c>
    </row>
    <row r="132" spans="1:41" ht="18.75" customHeight="1">
      <c r="A132" s="38">
        <v>130</v>
      </c>
      <c r="B132" s="38" t="str">
        <f>IF(ISBLANK(ID管理番号商品名入力!D132),"",ID管理番号商品名入力!D132)</f>
        <v/>
      </c>
      <c r="C132" s="39" t="str">
        <f>IF(ISBLANK(ID管理番号商品名入力!F132),"",ID管理番号商品名入力!F132)</f>
        <v/>
      </c>
      <c r="D132" s="22" t="str">
        <f>IF(ISBLANK(業務便入力!L133),"",業務便入力!L133)</f>
        <v/>
      </c>
      <c r="E132" s="22" t="str">
        <f>IFERROR(VLOOKUP($D132,配送グループ設定!$A$18:$G$27,6,FALSE),"")</f>
        <v/>
      </c>
      <c r="F132" s="22" t="str">
        <f>IF(ISBLANK(業務便入力!U133),"",業務便入力!U133)</f>
        <v/>
      </c>
      <c r="G132" s="23" t="str">
        <f>IFERROR("※"&amp;VLOOKUP($D132,配送グループ設定!$A$18:$G$27,4,FALSE),"")</f>
        <v/>
      </c>
      <c r="H132" s="24" t="str">
        <f t="shared" ref="H132:H148" si="37">F132&amp;G132</f>
        <v/>
      </c>
      <c r="I132" s="25">
        <v>1</v>
      </c>
      <c r="J132" s="25">
        <v>0</v>
      </c>
      <c r="K132" s="25">
        <v>0</v>
      </c>
      <c r="L132" s="25">
        <v>1</v>
      </c>
      <c r="M132" s="25" t="str">
        <f>IF(ISBLANK(業務便入力!V133),"",業務便入力!V133)</f>
        <v/>
      </c>
      <c r="N132" s="25">
        <v>5</v>
      </c>
      <c r="O132" s="73" t="s">
        <v>354</v>
      </c>
      <c r="P132" s="40" t="str">
        <f>IF(ISBLANK(業務便入力!F133),"",業務便入力!F133)</f>
        <v/>
      </c>
      <c r="Q132" s="25" t="str">
        <f ca="1">IFERROR('計算（業務便）'!Q133,"")</f>
        <v/>
      </c>
      <c r="R132" s="25" t="str">
        <f ca="1">IFERROR(OFFSET('計算（業務便）'!$Q133,0,(COLUMN()-COLUMN('セット情報(業務便）'!$R133))*(COLUMNS('計算（業務便）'!$Q$3:$W$3)-1)/(COLUMNS('セット情報(業務便）'!$R131:$S131)-1)),"")</f>
        <v/>
      </c>
      <c r="S132" s="25" t="str">
        <f ca="1">IFERROR(OFFSET('計算（業務便）'!$Q133,0,(COLUMN()-COLUMN('セット情報(業務便）'!$R133))*(COLUMNS('計算（業務便）'!$Q$3:$W$3)-1)/(COLUMNS('セット情報(業務便）'!$R131:$S131)-1)),"")</f>
        <v/>
      </c>
      <c r="T132" s="25" t="str">
        <f ca="1">IFERROR(OFFSET('計算（業務便）'!$Q133,0,(COLUMN()-COLUMN('セット情報(業務便）'!$R133))*(COLUMNS('計算（業務便）'!$Q$3:$W$3)-1)/(COLUMNS('セット情報(業務便）'!$R131:$S131)-1)),"")</f>
        <v/>
      </c>
      <c r="U132" s="25" t="str">
        <f ca="1">IFERROR(OFFSET('計算（業務便）'!$Q133,0,(COLUMN()-COLUMN('セット情報(業務便）'!$R133))*(COLUMNS('計算（業務便）'!$Q$3:$W$3)-1)/(COLUMNS('セット情報(業務便）'!$R131:$S131)-1)),"")</f>
        <v/>
      </c>
      <c r="V132" s="25" t="str">
        <f ca="1">IFERROR(OFFSET('計算（業務便）'!$Q133,0,(COLUMN()-COLUMN('セット情報(業務便）'!$R133))*(COLUMNS('計算（業務便）'!$Q$3:$W$3)-1)/(COLUMNS('セット情報(業務便）'!$R131:$S131)-1)),"")</f>
        <v/>
      </c>
      <c r="W132" s="25" t="str">
        <f ca="1">IFERROR(OFFSET('計算（業務便）'!$Q133,0,(COLUMN()-COLUMN('セット情報(業務便）'!$R133))*(COLUMNS('計算（業務便）'!$Q$3:$W$3)-1)/(COLUMNS('セット情報(業務便）'!$R131:$S131)-1)),"")</f>
        <v/>
      </c>
      <c r="X132" s="25" t="str">
        <f ca="1">IFERROR(OFFSET('計算（業務便）'!$Q133,0,(COLUMN()-COLUMN('セット情報(業務便）'!$R133))*(COLUMNS('計算（業務便）'!$Q$3:$W$3)-1)/(COLUMNS('セット情報(業務便）'!$R131:$S131)-1)),"")</f>
        <v/>
      </c>
      <c r="Y132" s="25" t="str">
        <f ca="1">IFERROR(OFFSET('計算（業務便）'!$Q133,0,(COLUMN()-COLUMN('セット情報(業務便）'!$R133))*(COLUMNS('計算（業務便）'!$Q$3:$W$3)-1)/(COLUMNS('セット情報(業務便）'!$R131:$S131)-1)),"")</f>
        <v/>
      </c>
      <c r="Z132" s="25" t="str">
        <f ca="1">IFERROR(OFFSET('計算（業務便）'!$Q133,0,(COLUMN()-COLUMN('セット情報(業務便）'!$R133))*(COLUMNS('計算（業務便）'!$Q$3:$W$3)-1)/(COLUMNS('セット情報(業務便）'!$R131:$S131)-1)),"")</f>
        <v/>
      </c>
      <c r="AA132" s="25" t="str">
        <f ca="1">IFERROR(OFFSET('計算（業務便）'!$Q133,0,(COLUMN()-COLUMN('セット情報(業務便）'!$R133))*(COLUMNS('計算（業務便）'!$Q$3:$W$3)-1)/(COLUMNS('セット情報(業務便）'!$R131:$S131)-1)),"")</f>
        <v/>
      </c>
      <c r="AB132" s="25" t="str">
        <f ca="1">IFERROR(OFFSET('計算（業務便）'!$Q133,0,(COLUMN()-COLUMN('セット情報(業務便）'!$R133))*(COLUMNS('計算（業務便）'!$Q$3:$W$3)-1)/(COLUMNS('セット情報(業務便）'!$R131:$S131)-1)),"")</f>
        <v/>
      </c>
      <c r="AC132" s="25" t="str">
        <f ca="1">IFERROR(OFFSET('計算（業務便）'!$Q133,0,(COLUMN()-COLUMN('セット情報(業務便）'!$R133))*(COLUMNS('計算（業務便）'!$Q$3:$W$3)-1)/(COLUMNS('セット情報(業務便）'!$R131:$S131)-1)),"")</f>
        <v/>
      </c>
      <c r="AD132" s="25" t="str">
        <f t="shared" ref="AD132:AD149" ca="1" si="38">IFERROR(_xlfn.CEILING.MATH(R132*1.2),"")</f>
        <v/>
      </c>
      <c r="AE132" s="25" t="str">
        <f t="shared" ca="1" si="26"/>
        <v/>
      </c>
      <c r="AF132" s="25" t="str">
        <f t="shared" ca="1" si="27"/>
        <v/>
      </c>
      <c r="AG132" s="25" t="str">
        <f t="shared" ca="1" si="28"/>
        <v/>
      </c>
      <c r="AH132" s="25" t="str">
        <f t="shared" ca="1" si="29"/>
        <v/>
      </c>
      <c r="AI132" s="25" t="str">
        <f t="shared" ca="1" si="30"/>
        <v/>
      </c>
      <c r="AJ132" s="25" t="str">
        <f t="shared" ca="1" si="31"/>
        <v/>
      </c>
      <c r="AK132" s="25" t="str">
        <f t="shared" ca="1" si="32"/>
        <v/>
      </c>
      <c r="AL132" s="25" t="str">
        <f t="shared" ca="1" si="33"/>
        <v/>
      </c>
      <c r="AM132" s="25" t="str">
        <f t="shared" ca="1" si="34"/>
        <v/>
      </c>
      <c r="AN132" s="25" t="str">
        <f t="shared" ca="1" si="35"/>
        <v/>
      </c>
      <c r="AO132" s="25" t="str">
        <f t="shared" ca="1" si="36"/>
        <v/>
      </c>
    </row>
    <row r="133" spans="1:41" ht="18.75" customHeight="1">
      <c r="A133" s="38">
        <v>131</v>
      </c>
      <c r="B133" s="38" t="str">
        <f>IF(ISBLANK(ID管理番号商品名入力!D133),"",ID管理番号商品名入力!D133)</f>
        <v/>
      </c>
      <c r="C133" s="39" t="str">
        <f>IF(ISBLANK(ID管理番号商品名入力!F133),"",ID管理番号商品名入力!F133)</f>
        <v/>
      </c>
      <c r="D133" s="22" t="str">
        <f>IF(ISBLANK(業務便入力!L134),"",業務便入力!L134)</f>
        <v/>
      </c>
      <c r="E133" s="22" t="str">
        <f>IFERROR(VLOOKUP($D133,配送グループ設定!$A$18:$G$27,6,FALSE),"")</f>
        <v/>
      </c>
      <c r="F133" s="22" t="str">
        <f>IF(ISBLANK(業務便入力!U134),"",業務便入力!U134)</f>
        <v/>
      </c>
      <c r="G133" s="23" t="str">
        <f>IFERROR("※"&amp;VLOOKUP($D133,配送グループ設定!$A$18:$G$27,4,FALSE),"")</f>
        <v/>
      </c>
      <c r="H133" s="24" t="str">
        <f t="shared" si="37"/>
        <v/>
      </c>
      <c r="I133" s="25">
        <v>1</v>
      </c>
      <c r="J133" s="25">
        <v>0</v>
      </c>
      <c r="K133" s="25">
        <v>0</v>
      </c>
      <c r="L133" s="25">
        <v>1</v>
      </c>
      <c r="M133" s="25" t="str">
        <f>IF(ISBLANK(業務便入力!V134),"",業務便入力!V134)</f>
        <v/>
      </c>
      <c r="N133" s="25">
        <v>5</v>
      </c>
      <c r="O133" s="73" t="s">
        <v>354</v>
      </c>
      <c r="P133" s="40" t="str">
        <f>IF(ISBLANK(業務便入力!F134),"",業務便入力!F134)</f>
        <v/>
      </c>
      <c r="Q133" s="25" t="str">
        <f ca="1">IFERROR('計算（業務便）'!Q134,"")</f>
        <v/>
      </c>
      <c r="R133" s="25" t="str">
        <f ca="1">IFERROR(OFFSET('計算（業務便）'!$Q134,0,(COLUMN()-COLUMN('セット情報(業務便）'!$R134))*(COLUMNS('計算（業務便）'!$Q$3:$W$3)-1)/(COLUMNS('セット情報(業務便）'!$R132:$S132)-1)),"")</f>
        <v/>
      </c>
      <c r="S133" s="25" t="str">
        <f ca="1">IFERROR(OFFSET('計算（業務便）'!$Q134,0,(COLUMN()-COLUMN('セット情報(業務便）'!$R134))*(COLUMNS('計算（業務便）'!$Q$3:$W$3)-1)/(COLUMNS('セット情報(業務便）'!$R132:$S132)-1)),"")</f>
        <v/>
      </c>
      <c r="T133" s="25" t="str">
        <f ca="1">IFERROR(OFFSET('計算（業務便）'!$Q134,0,(COLUMN()-COLUMN('セット情報(業務便）'!$R134))*(COLUMNS('計算（業務便）'!$Q$3:$W$3)-1)/(COLUMNS('セット情報(業務便）'!$R132:$S132)-1)),"")</f>
        <v/>
      </c>
      <c r="U133" s="25" t="str">
        <f ca="1">IFERROR(OFFSET('計算（業務便）'!$Q134,0,(COLUMN()-COLUMN('セット情報(業務便）'!$R134))*(COLUMNS('計算（業務便）'!$Q$3:$W$3)-1)/(COLUMNS('セット情報(業務便）'!$R132:$S132)-1)),"")</f>
        <v/>
      </c>
      <c r="V133" s="25" t="str">
        <f ca="1">IFERROR(OFFSET('計算（業務便）'!$Q134,0,(COLUMN()-COLUMN('セット情報(業務便）'!$R134))*(COLUMNS('計算（業務便）'!$Q$3:$W$3)-1)/(COLUMNS('セット情報(業務便）'!$R132:$S132)-1)),"")</f>
        <v/>
      </c>
      <c r="W133" s="25" t="str">
        <f ca="1">IFERROR(OFFSET('計算（業務便）'!$Q134,0,(COLUMN()-COLUMN('セット情報(業務便）'!$R134))*(COLUMNS('計算（業務便）'!$Q$3:$W$3)-1)/(COLUMNS('セット情報(業務便）'!$R132:$S132)-1)),"")</f>
        <v/>
      </c>
      <c r="X133" s="25" t="str">
        <f ca="1">IFERROR(OFFSET('計算（業務便）'!$Q134,0,(COLUMN()-COLUMN('セット情報(業務便）'!$R134))*(COLUMNS('計算（業務便）'!$Q$3:$W$3)-1)/(COLUMNS('セット情報(業務便）'!$R132:$S132)-1)),"")</f>
        <v/>
      </c>
      <c r="Y133" s="25" t="str">
        <f ca="1">IFERROR(OFFSET('計算（業務便）'!$Q134,0,(COLUMN()-COLUMN('セット情報(業務便）'!$R134))*(COLUMNS('計算（業務便）'!$Q$3:$W$3)-1)/(COLUMNS('セット情報(業務便）'!$R132:$S132)-1)),"")</f>
        <v/>
      </c>
      <c r="Z133" s="25" t="str">
        <f ca="1">IFERROR(OFFSET('計算（業務便）'!$Q134,0,(COLUMN()-COLUMN('セット情報(業務便）'!$R134))*(COLUMNS('計算（業務便）'!$Q$3:$W$3)-1)/(COLUMNS('セット情報(業務便）'!$R132:$S132)-1)),"")</f>
        <v/>
      </c>
      <c r="AA133" s="25" t="str">
        <f ca="1">IFERROR(OFFSET('計算（業務便）'!$Q134,0,(COLUMN()-COLUMN('セット情報(業務便）'!$R134))*(COLUMNS('計算（業務便）'!$Q$3:$W$3)-1)/(COLUMNS('セット情報(業務便）'!$R132:$S132)-1)),"")</f>
        <v/>
      </c>
      <c r="AB133" s="25" t="str">
        <f ca="1">IFERROR(OFFSET('計算（業務便）'!$Q134,0,(COLUMN()-COLUMN('セット情報(業務便）'!$R134))*(COLUMNS('計算（業務便）'!$Q$3:$W$3)-1)/(COLUMNS('セット情報(業務便）'!$R132:$S132)-1)),"")</f>
        <v/>
      </c>
      <c r="AC133" s="25" t="str">
        <f ca="1">IFERROR(OFFSET('計算（業務便）'!$Q134,0,(COLUMN()-COLUMN('セット情報(業務便）'!$R134))*(COLUMNS('計算（業務便）'!$Q$3:$W$3)-1)/(COLUMNS('セット情報(業務便）'!$R132:$S132)-1)),"")</f>
        <v/>
      </c>
      <c r="AD133" s="25" t="str">
        <f t="shared" ca="1" si="38"/>
        <v/>
      </c>
      <c r="AE133" s="25" t="str">
        <f t="shared" ca="1" si="26"/>
        <v/>
      </c>
      <c r="AF133" s="25" t="str">
        <f t="shared" ca="1" si="27"/>
        <v/>
      </c>
      <c r="AG133" s="25" t="str">
        <f t="shared" ca="1" si="28"/>
        <v/>
      </c>
      <c r="AH133" s="25" t="str">
        <f t="shared" ca="1" si="29"/>
        <v/>
      </c>
      <c r="AI133" s="25" t="str">
        <f t="shared" ca="1" si="30"/>
        <v/>
      </c>
      <c r="AJ133" s="25" t="str">
        <f t="shared" ca="1" si="31"/>
        <v/>
      </c>
      <c r="AK133" s="25" t="str">
        <f t="shared" ca="1" si="32"/>
        <v/>
      </c>
      <c r="AL133" s="25" t="str">
        <f t="shared" ca="1" si="33"/>
        <v/>
      </c>
      <c r="AM133" s="25" t="str">
        <f t="shared" ca="1" si="34"/>
        <v/>
      </c>
      <c r="AN133" s="25" t="str">
        <f t="shared" ca="1" si="35"/>
        <v/>
      </c>
      <c r="AO133" s="25" t="str">
        <f t="shared" ca="1" si="36"/>
        <v/>
      </c>
    </row>
    <row r="134" spans="1:41" ht="18.75" customHeight="1">
      <c r="A134" s="38">
        <v>132</v>
      </c>
      <c r="B134" s="38" t="str">
        <f>IF(ISBLANK(ID管理番号商品名入力!D134),"",ID管理番号商品名入力!D134)</f>
        <v/>
      </c>
      <c r="C134" s="39" t="str">
        <f>IF(ISBLANK(ID管理番号商品名入力!F134),"",ID管理番号商品名入力!F134)</f>
        <v/>
      </c>
      <c r="D134" s="22" t="str">
        <f>IF(ISBLANK(業務便入力!L135),"",業務便入力!L135)</f>
        <v/>
      </c>
      <c r="E134" s="22" t="str">
        <f>IFERROR(VLOOKUP($D134,配送グループ設定!$A$18:$G$27,6,FALSE),"")</f>
        <v/>
      </c>
      <c r="F134" s="22" t="str">
        <f>IF(ISBLANK(業務便入力!U135),"",業務便入力!U135)</f>
        <v/>
      </c>
      <c r="G134" s="23" t="str">
        <f>IFERROR("※"&amp;VLOOKUP($D134,配送グループ設定!$A$18:$G$27,4,FALSE),"")</f>
        <v/>
      </c>
      <c r="H134" s="24" t="str">
        <f t="shared" si="37"/>
        <v/>
      </c>
      <c r="I134" s="25">
        <v>1</v>
      </c>
      <c r="J134" s="25">
        <v>0</v>
      </c>
      <c r="K134" s="25">
        <v>0</v>
      </c>
      <c r="L134" s="25">
        <v>1</v>
      </c>
      <c r="M134" s="25" t="str">
        <f>IF(ISBLANK(業務便入力!V135),"",業務便入力!V135)</f>
        <v/>
      </c>
      <c r="N134" s="25">
        <v>5</v>
      </c>
      <c r="O134" s="73" t="s">
        <v>354</v>
      </c>
      <c r="P134" s="40" t="str">
        <f>IF(ISBLANK(業務便入力!F135),"",業務便入力!F135)</f>
        <v/>
      </c>
      <c r="Q134" s="25" t="str">
        <f ca="1">IFERROR('計算（業務便）'!Q135,"")</f>
        <v/>
      </c>
      <c r="R134" s="25" t="str">
        <f ca="1">IFERROR(OFFSET('計算（業務便）'!$Q135,0,(COLUMN()-COLUMN('セット情報(業務便）'!$R135))*(COLUMNS('計算（業務便）'!$Q$3:$W$3)-1)/(COLUMNS('セット情報(業務便）'!$R133:$S133)-1)),"")</f>
        <v/>
      </c>
      <c r="S134" s="25" t="str">
        <f ca="1">IFERROR(OFFSET('計算（業務便）'!$Q135,0,(COLUMN()-COLUMN('セット情報(業務便）'!$R135))*(COLUMNS('計算（業務便）'!$Q$3:$W$3)-1)/(COLUMNS('セット情報(業務便）'!$R133:$S133)-1)),"")</f>
        <v/>
      </c>
      <c r="T134" s="25" t="str">
        <f ca="1">IFERROR(OFFSET('計算（業務便）'!$Q135,0,(COLUMN()-COLUMN('セット情報(業務便）'!$R135))*(COLUMNS('計算（業務便）'!$Q$3:$W$3)-1)/(COLUMNS('セット情報(業務便）'!$R133:$S133)-1)),"")</f>
        <v/>
      </c>
      <c r="U134" s="25" t="str">
        <f ca="1">IFERROR(OFFSET('計算（業務便）'!$Q135,0,(COLUMN()-COLUMN('セット情報(業務便）'!$R135))*(COLUMNS('計算（業務便）'!$Q$3:$W$3)-1)/(COLUMNS('セット情報(業務便）'!$R133:$S133)-1)),"")</f>
        <v/>
      </c>
      <c r="V134" s="25" t="str">
        <f ca="1">IFERROR(OFFSET('計算（業務便）'!$Q135,0,(COLUMN()-COLUMN('セット情報(業務便）'!$R135))*(COLUMNS('計算（業務便）'!$Q$3:$W$3)-1)/(COLUMNS('セット情報(業務便）'!$R133:$S133)-1)),"")</f>
        <v/>
      </c>
      <c r="W134" s="25" t="str">
        <f ca="1">IFERROR(OFFSET('計算（業務便）'!$Q135,0,(COLUMN()-COLUMN('セット情報(業務便）'!$R135))*(COLUMNS('計算（業務便）'!$Q$3:$W$3)-1)/(COLUMNS('セット情報(業務便）'!$R133:$S133)-1)),"")</f>
        <v/>
      </c>
      <c r="X134" s="25" t="str">
        <f ca="1">IFERROR(OFFSET('計算（業務便）'!$Q135,0,(COLUMN()-COLUMN('セット情報(業務便）'!$R135))*(COLUMNS('計算（業務便）'!$Q$3:$W$3)-1)/(COLUMNS('セット情報(業務便）'!$R133:$S133)-1)),"")</f>
        <v/>
      </c>
      <c r="Y134" s="25" t="str">
        <f ca="1">IFERROR(OFFSET('計算（業務便）'!$Q135,0,(COLUMN()-COLUMN('セット情報(業務便）'!$R135))*(COLUMNS('計算（業務便）'!$Q$3:$W$3)-1)/(COLUMNS('セット情報(業務便）'!$R133:$S133)-1)),"")</f>
        <v/>
      </c>
      <c r="Z134" s="25" t="str">
        <f ca="1">IFERROR(OFFSET('計算（業務便）'!$Q135,0,(COLUMN()-COLUMN('セット情報(業務便）'!$R135))*(COLUMNS('計算（業務便）'!$Q$3:$W$3)-1)/(COLUMNS('セット情報(業務便）'!$R133:$S133)-1)),"")</f>
        <v/>
      </c>
      <c r="AA134" s="25" t="str">
        <f ca="1">IFERROR(OFFSET('計算（業務便）'!$Q135,0,(COLUMN()-COLUMN('セット情報(業務便）'!$R135))*(COLUMNS('計算（業務便）'!$Q$3:$W$3)-1)/(COLUMNS('セット情報(業務便）'!$R133:$S133)-1)),"")</f>
        <v/>
      </c>
      <c r="AB134" s="25" t="str">
        <f ca="1">IFERROR(OFFSET('計算（業務便）'!$Q135,0,(COLUMN()-COLUMN('セット情報(業務便）'!$R135))*(COLUMNS('計算（業務便）'!$Q$3:$W$3)-1)/(COLUMNS('セット情報(業務便）'!$R133:$S133)-1)),"")</f>
        <v/>
      </c>
      <c r="AC134" s="25" t="str">
        <f ca="1">IFERROR(OFFSET('計算（業務便）'!$Q135,0,(COLUMN()-COLUMN('セット情報(業務便）'!$R135))*(COLUMNS('計算（業務便）'!$Q$3:$W$3)-1)/(COLUMNS('セット情報(業務便）'!$R133:$S133)-1)),"")</f>
        <v/>
      </c>
      <c r="AD134" s="25" t="str">
        <f t="shared" ca="1" si="38"/>
        <v/>
      </c>
      <c r="AE134" s="25" t="str">
        <f t="shared" ca="1" si="26"/>
        <v/>
      </c>
      <c r="AF134" s="25" t="str">
        <f t="shared" ca="1" si="27"/>
        <v/>
      </c>
      <c r="AG134" s="25" t="str">
        <f t="shared" ca="1" si="28"/>
        <v/>
      </c>
      <c r="AH134" s="25" t="str">
        <f t="shared" ca="1" si="29"/>
        <v/>
      </c>
      <c r="AI134" s="25" t="str">
        <f t="shared" ca="1" si="30"/>
        <v/>
      </c>
      <c r="AJ134" s="25" t="str">
        <f t="shared" ca="1" si="31"/>
        <v/>
      </c>
      <c r="AK134" s="25" t="str">
        <f t="shared" ca="1" si="32"/>
        <v/>
      </c>
      <c r="AL134" s="25" t="str">
        <f t="shared" ca="1" si="33"/>
        <v/>
      </c>
      <c r="AM134" s="25" t="str">
        <f t="shared" ca="1" si="34"/>
        <v/>
      </c>
      <c r="AN134" s="25" t="str">
        <f t="shared" ca="1" si="35"/>
        <v/>
      </c>
      <c r="AO134" s="25" t="str">
        <f t="shared" ca="1" si="36"/>
        <v/>
      </c>
    </row>
    <row r="135" spans="1:41" ht="18.75" customHeight="1">
      <c r="A135" s="38">
        <v>133</v>
      </c>
      <c r="B135" s="38" t="str">
        <f>IF(ISBLANK(ID管理番号商品名入力!D135),"",ID管理番号商品名入力!D135)</f>
        <v/>
      </c>
      <c r="C135" s="39" t="str">
        <f>IF(ISBLANK(ID管理番号商品名入力!F135),"",ID管理番号商品名入力!F135)</f>
        <v/>
      </c>
      <c r="D135" s="22" t="str">
        <f>IF(ISBLANK(業務便入力!L136),"",業務便入力!L136)</f>
        <v/>
      </c>
      <c r="E135" s="22" t="str">
        <f>IFERROR(VLOOKUP($D135,配送グループ設定!$A$18:$G$27,6,FALSE),"")</f>
        <v/>
      </c>
      <c r="F135" s="22" t="str">
        <f>IF(ISBLANK(業務便入力!U136),"",業務便入力!U136)</f>
        <v/>
      </c>
      <c r="G135" s="23" t="str">
        <f>IFERROR("※"&amp;VLOOKUP($D135,配送グループ設定!$A$18:$G$27,4,FALSE),"")</f>
        <v/>
      </c>
      <c r="H135" s="24" t="str">
        <f t="shared" si="37"/>
        <v/>
      </c>
      <c r="I135" s="25">
        <v>1</v>
      </c>
      <c r="J135" s="25">
        <v>0</v>
      </c>
      <c r="K135" s="25">
        <v>0</v>
      </c>
      <c r="L135" s="25">
        <v>1</v>
      </c>
      <c r="M135" s="25" t="str">
        <f>IF(ISBLANK(業務便入力!V136),"",業務便入力!V136)</f>
        <v/>
      </c>
      <c r="N135" s="25">
        <v>5</v>
      </c>
      <c r="O135" s="73" t="s">
        <v>354</v>
      </c>
      <c r="P135" s="40" t="str">
        <f>IF(ISBLANK(業務便入力!F136),"",業務便入力!F136)</f>
        <v/>
      </c>
      <c r="Q135" s="25" t="str">
        <f ca="1">IFERROR('計算（業務便）'!Q136,"")</f>
        <v/>
      </c>
      <c r="R135" s="25" t="str">
        <f ca="1">IFERROR(OFFSET('計算（業務便）'!$Q136,0,(COLUMN()-COLUMN('セット情報(業務便）'!$R136))*(COLUMNS('計算（業務便）'!$Q$3:$W$3)-1)/(COLUMNS('セット情報(業務便）'!$R134:$S134)-1)),"")</f>
        <v/>
      </c>
      <c r="S135" s="25" t="str">
        <f ca="1">IFERROR(OFFSET('計算（業務便）'!$Q136,0,(COLUMN()-COLUMN('セット情報(業務便）'!$R136))*(COLUMNS('計算（業務便）'!$Q$3:$W$3)-1)/(COLUMNS('セット情報(業務便）'!$R134:$S134)-1)),"")</f>
        <v/>
      </c>
      <c r="T135" s="25" t="str">
        <f ca="1">IFERROR(OFFSET('計算（業務便）'!$Q136,0,(COLUMN()-COLUMN('セット情報(業務便）'!$R136))*(COLUMNS('計算（業務便）'!$Q$3:$W$3)-1)/(COLUMNS('セット情報(業務便）'!$R134:$S134)-1)),"")</f>
        <v/>
      </c>
      <c r="U135" s="25" t="str">
        <f ca="1">IFERROR(OFFSET('計算（業務便）'!$Q136,0,(COLUMN()-COLUMN('セット情報(業務便）'!$R136))*(COLUMNS('計算（業務便）'!$Q$3:$W$3)-1)/(COLUMNS('セット情報(業務便）'!$R134:$S134)-1)),"")</f>
        <v/>
      </c>
      <c r="V135" s="25" t="str">
        <f ca="1">IFERROR(OFFSET('計算（業務便）'!$Q136,0,(COLUMN()-COLUMN('セット情報(業務便）'!$R136))*(COLUMNS('計算（業務便）'!$Q$3:$W$3)-1)/(COLUMNS('セット情報(業務便）'!$R134:$S134)-1)),"")</f>
        <v/>
      </c>
      <c r="W135" s="25" t="str">
        <f ca="1">IFERROR(OFFSET('計算（業務便）'!$Q136,0,(COLUMN()-COLUMN('セット情報(業務便）'!$R136))*(COLUMNS('計算（業務便）'!$Q$3:$W$3)-1)/(COLUMNS('セット情報(業務便）'!$R134:$S134)-1)),"")</f>
        <v/>
      </c>
      <c r="X135" s="25" t="str">
        <f ca="1">IFERROR(OFFSET('計算（業務便）'!$Q136,0,(COLUMN()-COLUMN('セット情報(業務便）'!$R136))*(COLUMNS('計算（業務便）'!$Q$3:$W$3)-1)/(COLUMNS('セット情報(業務便）'!$R134:$S134)-1)),"")</f>
        <v/>
      </c>
      <c r="Y135" s="25" t="str">
        <f ca="1">IFERROR(OFFSET('計算（業務便）'!$Q136,0,(COLUMN()-COLUMN('セット情報(業務便）'!$R136))*(COLUMNS('計算（業務便）'!$Q$3:$W$3)-1)/(COLUMNS('セット情報(業務便）'!$R134:$S134)-1)),"")</f>
        <v/>
      </c>
      <c r="Z135" s="25" t="str">
        <f ca="1">IFERROR(OFFSET('計算（業務便）'!$Q136,0,(COLUMN()-COLUMN('セット情報(業務便）'!$R136))*(COLUMNS('計算（業務便）'!$Q$3:$W$3)-1)/(COLUMNS('セット情報(業務便）'!$R134:$S134)-1)),"")</f>
        <v/>
      </c>
      <c r="AA135" s="25" t="str">
        <f ca="1">IFERROR(OFFSET('計算（業務便）'!$Q136,0,(COLUMN()-COLUMN('セット情報(業務便）'!$R136))*(COLUMNS('計算（業務便）'!$Q$3:$W$3)-1)/(COLUMNS('セット情報(業務便）'!$R134:$S134)-1)),"")</f>
        <v/>
      </c>
      <c r="AB135" s="25" t="str">
        <f ca="1">IFERROR(OFFSET('計算（業務便）'!$Q136,0,(COLUMN()-COLUMN('セット情報(業務便）'!$R136))*(COLUMNS('計算（業務便）'!$Q$3:$W$3)-1)/(COLUMNS('セット情報(業務便）'!$R134:$S134)-1)),"")</f>
        <v/>
      </c>
      <c r="AC135" s="25" t="str">
        <f ca="1">IFERROR(OFFSET('計算（業務便）'!$Q136,0,(COLUMN()-COLUMN('セット情報(業務便）'!$R136))*(COLUMNS('計算（業務便）'!$Q$3:$W$3)-1)/(COLUMNS('セット情報(業務便）'!$R134:$S134)-1)),"")</f>
        <v/>
      </c>
      <c r="AD135" s="25" t="str">
        <f t="shared" ca="1" si="38"/>
        <v/>
      </c>
      <c r="AE135" s="25" t="str">
        <f t="shared" ca="1" si="26"/>
        <v/>
      </c>
      <c r="AF135" s="25" t="str">
        <f t="shared" ca="1" si="27"/>
        <v/>
      </c>
      <c r="AG135" s="25" t="str">
        <f t="shared" ca="1" si="28"/>
        <v/>
      </c>
      <c r="AH135" s="25" t="str">
        <f t="shared" ca="1" si="29"/>
        <v/>
      </c>
      <c r="AI135" s="25" t="str">
        <f t="shared" ca="1" si="30"/>
        <v/>
      </c>
      <c r="AJ135" s="25" t="str">
        <f t="shared" ca="1" si="31"/>
        <v/>
      </c>
      <c r="AK135" s="25" t="str">
        <f t="shared" ca="1" si="32"/>
        <v/>
      </c>
      <c r="AL135" s="25" t="str">
        <f t="shared" ca="1" si="33"/>
        <v/>
      </c>
      <c r="AM135" s="25" t="str">
        <f t="shared" ca="1" si="34"/>
        <v/>
      </c>
      <c r="AN135" s="25" t="str">
        <f t="shared" ca="1" si="35"/>
        <v/>
      </c>
      <c r="AO135" s="25" t="str">
        <f t="shared" ca="1" si="36"/>
        <v/>
      </c>
    </row>
    <row r="136" spans="1:41" ht="18.75" customHeight="1">
      <c r="A136" s="38">
        <v>134</v>
      </c>
      <c r="B136" s="38" t="str">
        <f>IF(ISBLANK(ID管理番号商品名入力!D136),"",ID管理番号商品名入力!D136)</f>
        <v/>
      </c>
      <c r="C136" s="39" t="str">
        <f>IF(ISBLANK(ID管理番号商品名入力!F136),"",ID管理番号商品名入力!F136)</f>
        <v/>
      </c>
      <c r="D136" s="22" t="str">
        <f>IF(ISBLANK(業務便入力!L137),"",業務便入力!L137)</f>
        <v/>
      </c>
      <c r="E136" s="22" t="str">
        <f>IFERROR(VLOOKUP($D136,配送グループ設定!$A$18:$G$27,6,FALSE),"")</f>
        <v/>
      </c>
      <c r="F136" s="22" t="str">
        <f>IF(ISBLANK(業務便入力!U137),"",業務便入力!U137)</f>
        <v/>
      </c>
      <c r="G136" s="23" t="str">
        <f>IFERROR("※"&amp;VLOOKUP($D136,配送グループ設定!$A$18:$G$27,4,FALSE),"")</f>
        <v/>
      </c>
      <c r="H136" s="24" t="str">
        <f t="shared" si="37"/>
        <v/>
      </c>
      <c r="I136" s="25">
        <v>1</v>
      </c>
      <c r="J136" s="25">
        <v>0</v>
      </c>
      <c r="K136" s="25">
        <v>0</v>
      </c>
      <c r="L136" s="25">
        <v>1</v>
      </c>
      <c r="M136" s="25" t="str">
        <f>IF(ISBLANK(業務便入力!V137),"",業務便入力!V137)</f>
        <v/>
      </c>
      <c r="N136" s="25">
        <v>5</v>
      </c>
      <c r="O136" s="73" t="s">
        <v>354</v>
      </c>
      <c r="P136" s="40" t="str">
        <f>IF(ISBLANK(業務便入力!F137),"",業務便入力!F137)</f>
        <v/>
      </c>
      <c r="Q136" s="25" t="str">
        <f ca="1">IFERROR('計算（業務便）'!Q137,"")</f>
        <v/>
      </c>
      <c r="R136" s="25" t="str">
        <f ca="1">IFERROR(OFFSET('計算（業務便）'!$Q137,0,(COLUMN()-COLUMN('セット情報(業務便）'!$R137))*(COLUMNS('計算（業務便）'!$Q$3:$W$3)-1)/(COLUMNS('セット情報(業務便）'!$R135:$S135)-1)),"")</f>
        <v/>
      </c>
      <c r="S136" s="25" t="str">
        <f ca="1">IFERROR(OFFSET('計算（業務便）'!$Q137,0,(COLUMN()-COLUMN('セット情報(業務便）'!$R137))*(COLUMNS('計算（業務便）'!$Q$3:$W$3)-1)/(COLUMNS('セット情報(業務便）'!$R135:$S135)-1)),"")</f>
        <v/>
      </c>
      <c r="T136" s="25" t="str">
        <f ca="1">IFERROR(OFFSET('計算（業務便）'!$Q137,0,(COLUMN()-COLUMN('セット情報(業務便）'!$R137))*(COLUMNS('計算（業務便）'!$Q$3:$W$3)-1)/(COLUMNS('セット情報(業務便）'!$R135:$S135)-1)),"")</f>
        <v/>
      </c>
      <c r="U136" s="25" t="str">
        <f ca="1">IFERROR(OFFSET('計算（業務便）'!$Q137,0,(COLUMN()-COLUMN('セット情報(業務便）'!$R137))*(COLUMNS('計算（業務便）'!$Q$3:$W$3)-1)/(COLUMNS('セット情報(業務便）'!$R135:$S135)-1)),"")</f>
        <v/>
      </c>
      <c r="V136" s="25" t="str">
        <f ca="1">IFERROR(OFFSET('計算（業務便）'!$Q137,0,(COLUMN()-COLUMN('セット情報(業務便）'!$R137))*(COLUMNS('計算（業務便）'!$Q$3:$W$3)-1)/(COLUMNS('セット情報(業務便）'!$R135:$S135)-1)),"")</f>
        <v/>
      </c>
      <c r="W136" s="25" t="str">
        <f ca="1">IFERROR(OFFSET('計算（業務便）'!$Q137,0,(COLUMN()-COLUMN('セット情報(業務便）'!$R137))*(COLUMNS('計算（業務便）'!$Q$3:$W$3)-1)/(COLUMNS('セット情報(業務便）'!$R135:$S135)-1)),"")</f>
        <v/>
      </c>
      <c r="X136" s="25" t="str">
        <f ca="1">IFERROR(OFFSET('計算（業務便）'!$Q137,0,(COLUMN()-COLUMN('セット情報(業務便）'!$R137))*(COLUMNS('計算（業務便）'!$Q$3:$W$3)-1)/(COLUMNS('セット情報(業務便）'!$R135:$S135)-1)),"")</f>
        <v/>
      </c>
      <c r="Y136" s="25" t="str">
        <f ca="1">IFERROR(OFFSET('計算（業務便）'!$Q137,0,(COLUMN()-COLUMN('セット情報(業務便）'!$R137))*(COLUMNS('計算（業務便）'!$Q$3:$W$3)-1)/(COLUMNS('セット情報(業務便）'!$R135:$S135)-1)),"")</f>
        <v/>
      </c>
      <c r="Z136" s="25" t="str">
        <f ca="1">IFERROR(OFFSET('計算（業務便）'!$Q137,0,(COLUMN()-COLUMN('セット情報(業務便）'!$R137))*(COLUMNS('計算（業務便）'!$Q$3:$W$3)-1)/(COLUMNS('セット情報(業務便）'!$R135:$S135)-1)),"")</f>
        <v/>
      </c>
      <c r="AA136" s="25" t="str">
        <f ca="1">IFERROR(OFFSET('計算（業務便）'!$Q137,0,(COLUMN()-COLUMN('セット情報(業務便）'!$R137))*(COLUMNS('計算（業務便）'!$Q$3:$W$3)-1)/(COLUMNS('セット情報(業務便）'!$R135:$S135)-1)),"")</f>
        <v/>
      </c>
      <c r="AB136" s="25" t="str">
        <f ca="1">IFERROR(OFFSET('計算（業務便）'!$Q137,0,(COLUMN()-COLUMN('セット情報(業務便）'!$R137))*(COLUMNS('計算（業務便）'!$Q$3:$W$3)-1)/(COLUMNS('セット情報(業務便）'!$R135:$S135)-1)),"")</f>
        <v/>
      </c>
      <c r="AC136" s="25" t="str">
        <f ca="1">IFERROR(OFFSET('計算（業務便）'!$Q137,0,(COLUMN()-COLUMN('セット情報(業務便）'!$R137))*(COLUMNS('計算（業務便）'!$Q$3:$W$3)-1)/(COLUMNS('セット情報(業務便）'!$R135:$S135)-1)),"")</f>
        <v/>
      </c>
      <c r="AD136" s="25" t="str">
        <f t="shared" ca="1" si="38"/>
        <v/>
      </c>
      <c r="AE136" s="25" t="str">
        <f t="shared" ca="1" si="26"/>
        <v/>
      </c>
      <c r="AF136" s="25" t="str">
        <f t="shared" ca="1" si="27"/>
        <v/>
      </c>
      <c r="AG136" s="25" t="str">
        <f t="shared" ca="1" si="28"/>
        <v/>
      </c>
      <c r="AH136" s="25" t="str">
        <f t="shared" ca="1" si="29"/>
        <v/>
      </c>
      <c r="AI136" s="25" t="str">
        <f t="shared" ca="1" si="30"/>
        <v/>
      </c>
      <c r="AJ136" s="25" t="str">
        <f t="shared" ca="1" si="31"/>
        <v/>
      </c>
      <c r="AK136" s="25" t="str">
        <f t="shared" ca="1" si="32"/>
        <v/>
      </c>
      <c r="AL136" s="25" t="str">
        <f t="shared" ca="1" si="33"/>
        <v/>
      </c>
      <c r="AM136" s="25" t="str">
        <f t="shared" ca="1" si="34"/>
        <v/>
      </c>
      <c r="AN136" s="25" t="str">
        <f t="shared" ca="1" si="35"/>
        <v/>
      </c>
      <c r="AO136" s="25" t="str">
        <f t="shared" ca="1" si="36"/>
        <v/>
      </c>
    </row>
    <row r="137" spans="1:41" ht="18.75" customHeight="1">
      <c r="A137" s="38">
        <v>135</v>
      </c>
      <c r="B137" s="38" t="str">
        <f>IF(ISBLANK(ID管理番号商品名入力!D137),"",ID管理番号商品名入力!D137)</f>
        <v/>
      </c>
      <c r="C137" s="39" t="str">
        <f>IF(ISBLANK(ID管理番号商品名入力!F137),"",ID管理番号商品名入力!F137)</f>
        <v/>
      </c>
      <c r="D137" s="22" t="str">
        <f>IF(ISBLANK(業務便入力!L138),"",業務便入力!L138)</f>
        <v/>
      </c>
      <c r="E137" s="22" t="str">
        <f>IFERROR(VLOOKUP($D137,配送グループ設定!$A$18:$G$27,6,FALSE),"")</f>
        <v/>
      </c>
      <c r="F137" s="22" t="str">
        <f>IF(ISBLANK(業務便入力!U138),"",業務便入力!U138)</f>
        <v/>
      </c>
      <c r="G137" s="23" t="str">
        <f>IFERROR("※"&amp;VLOOKUP($D137,配送グループ設定!$A$18:$G$27,4,FALSE),"")</f>
        <v/>
      </c>
      <c r="H137" s="24" t="str">
        <f t="shared" si="37"/>
        <v/>
      </c>
      <c r="I137" s="25">
        <v>1</v>
      </c>
      <c r="J137" s="25">
        <v>0</v>
      </c>
      <c r="K137" s="25">
        <v>0</v>
      </c>
      <c r="L137" s="25">
        <v>1</v>
      </c>
      <c r="M137" s="25" t="str">
        <f>IF(ISBLANK(業務便入力!V138),"",業務便入力!V138)</f>
        <v/>
      </c>
      <c r="N137" s="25">
        <v>5</v>
      </c>
      <c r="O137" s="73" t="s">
        <v>354</v>
      </c>
      <c r="P137" s="40" t="str">
        <f>IF(ISBLANK(業務便入力!F138),"",業務便入力!F138)</f>
        <v/>
      </c>
      <c r="Q137" s="25" t="str">
        <f ca="1">IFERROR('計算（業務便）'!Q138,"")</f>
        <v/>
      </c>
      <c r="R137" s="25" t="str">
        <f ca="1">IFERROR(OFFSET('計算（業務便）'!$Q138,0,(COLUMN()-COLUMN('セット情報(業務便）'!$R138))*(COLUMNS('計算（業務便）'!$Q$3:$W$3)-1)/(COLUMNS('セット情報(業務便）'!$R136:$S136)-1)),"")</f>
        <v/>
      </c>
      <c r="S137" s="25" t="str">
        <f ca="1">IFERROR(OFFSET('計算（業務便）'!$Q138,0,(COLUMN()-COLUMN('セット情報(業務便）'!$R138))*(COLUMNS('計算（業務便）'!$Q$3:$W$3)-1)/(COLUMNS('セット情報(業務便）'!$R136:$S136)-1)),"")</f>
        <v/>
      </c>
      <c r="T137" s="25" t="str">
        <f ca="1">IFERROR(OFFSET('計算（業務便）'!$Q138,0,(COLUMN()-COLUMN('セット情報(業務便）'!$R138))*(COLUMNS('計算（業務便）'!$Q$3:$W$3)-1)/(COLUMNS('セット情報(業務便）'!$R136:$S136)-1)),"")</f>
        <v/>
      </c>
      <c r="U137" s="25" t="str">
        <f ca="1">IFERROR(OFFSET('計算（業務便）'!$Q138,0,(COLUMN()-COLUMN('セット情報(業務便）'!$R138))*(COLUMNS('計算（業務便）'!$Q$3:$W$3)-1)/(COLUMNS('セット情報(業務便）'!$R136:$S136)-1)),"")</f>
        <v/>
      </c>
      <c r="V137" s="25" t="str">
        <f ca="1">IFERROR(OFFSET('計算（業務便）'!$Q138,0,(COLUMN()-COLUMN('セット情報(業務便）'!$R138))*(COLUMNS('計算（業務便）'!$Q$3:$W$3)-1)/(COLUMNS('セット情報(業務便）'!$R136:$S136)-1)),"")</f>
        <v/>
      </c>
      <c r="W137" s="25" t="str">
        <f ca="1">IFERROR(OFFSET('計算（業務便）'!$Q138,0,(COLUMN()-COLUMN('セット情報(業務便）'!$R138))*(COLUMNS('計算（業務便）'!$Q$3:$W$3)-1)/(COLUMNS('セット情報(業務便）'!$R136:$S136)-1)),"")</f>
        <v/>
      </c>
      <c r="X137" s="25" t="str">
        <f ca="1">IFERROR(OFFSET('計算（業務便）'!$Q138,0,(COLUMN()-COLUMN('セット情報(業務便）'!$R138))*(COLUMNS('計算（業務便）'!$Q$3:$W$3)-1)/(COLUMNS('セット情報(業務便）'!$R136:$S136)-1)),"")</f>
        <v/>
      </c>
      <c r="Y137" s="25" t="str">
        <f ca="1">IFERROR(OFFSET('計算（業務便）'!$Q138,0,(COLUMN()-COLUMN('セット情報(業務便）'!$R138))*(COLUMNS('計算（業務便）'!$Q$3:$W$3)-1)/(COLUMNS('セット情報(業務便）'!$R136:$S136)-1)),"")</f>
        <v/>
      </c>
      <c r="Z137" s="25" t="str">
        <f ca="1">IFERROR(OFFSET('計算（業務便）'!$Q138,0,(COLUMN()-COLUMN('セット情報(業務便）'!$R138))*(COLUMNS('計算（業務便）'!$Q$3:$W$3)-1)/(COLUMNS('セット情報(業務便）'!$R136:$S136)-1)),"")</f>
        <v/>
      </c>
      <c r="AA137" s="25" t="str">
        <f ca="1">IFERROR(OFFSET('計算（業務便）'!$Q138,0,(COLUMN()-COLUMN('セット情報(業務便）'!$R138))*(COLUMNS('計算（業務便）'!$Q$3:$W$3)-1)/(COLUMNS('セット情報(業務便）'!$R136:$S136)-1)),"")</f>
        <v/>
      </c>
      <c r="AB137" s="25" t="str">
        <f ca="1">IFERROR(OFFSET('計算（業務便）'!$Q138,0,(COLUMN()-COLUMN('セット情報(業務便）'!$R138))*(COLUMNS('計算（業務便）'!$Q$3:$W$3)-1)/(COLUMNS('セット情報(業務便）'!$R136:$S136)-1)),"")</f>
        <v/>
      </c>
      <c r="AC137" s="25" t="str">
        <f ca="1">IFERROR(OFFSET('計算（業務便）'!$Q138,0,(COLUMN()-COLUMN('セット情報(業務便）'!$R138))*(COLUMNS('計算（業務便）'!$Q$3:$W$3)-1)/(COLUMNS('セット情報(業務便）'!$R136:$S136)-1)),"")</f>
        <v/>
      </c>
      <c r="AD137" s="25" t="str">
        <f t="shared" ca="1" si="38"/>
        <v/>
      </c>
      <c r="AE137" s="25" t="str">
        <f t="shared" ca="1" si="26"/>
        <v/>
      </c>
      <c r="AF137" s="25" t="str">
        <f t="shared" ca="1" si="27"/>
        <v/>
      </c>
      <c r="AG137" s="25" t="str">
        <f t="shared" ca="1" si="28"/>
        <v/>
      </c>
      <c r="AH137" s="25" t="str">
        <f t="shared" ca="1" si="29"/>
        <v/>
      </c>
      <c r="AI137" s="25" t="str">
        <f t="shared" ca="1" si="30"/>
        <v/>
      </c>
      <c r="AJ137" s="25" t="str">
        <f t="shared" ca="1" si="31"/>
        <v/>
      </c>
      <c r="AK137" s="25" t="str">
        <f t="shared" ca="1" si="32"/>
        <v/>
      </c>
      <c r="AL137" s="25" t="str">
        <f t="shared" ca="1" si="33"/>
        <v/>
      </c>
      <c r="AM137" s="25" t="str">
        <f t="shared" ca="1" si="34"/>
        <v/>
      </c>
      <c r="AN137" s="25" t="str">
        <f t="shared" ca="1" si="35"/>
        <v/>
      </c>
      <c r="AO137" s="25" t="str">
        <f t="shared" ca="1" si="36"/>
        <v/>
      </c>
    </row>
    <row r="138" spans="1:41" ht="18.75" customHeight="1">
      <c r="A138" s="38">
        <v>136</v>
      </c>
      <c r="B138" s="38" t="str">
        <f>IF(ISBLANK(ID管理番号商品名入力!D138),"",ID管理番号商品名入力!D138)</f>
        <v/>
      </c>
      <c r="C138" s="39" t="str">
        <f>IF(ISBLANK(ID管理番号商品名入力!F138),"",ID管理番号商品名入力!F138)</f>
        <v/>
      </c>
      <c r="D138" s="22" t="str">
        <f>IF(ISBLANK(業務便入力!L139),"",業務便入力!L139)</f>
        <v/>
      </c>
      <c r="E138" s="22" t="str">
        <f>IFERROR(VLOOKUP($D138,配送グループ設定!$A$18:$G$27,6,FALSE),"")</f>
        <v/>
      </c>
      <c r="F138" s="22" t="str">
        <f>IF(ISBLANK(業務便入力!U139),"",業務便入力!U139)</f>
        <v/>
      </c>
      <c r="G138" s="23" t="str">
        <f>IFERROR("※"&amp;VLOOKUP($D138,配送グループ設定!$A$18:$G$27,4,FALSE),"")</f>
        <v/>
      </c>
      <c r="H138" s="24" t="str">
        <f t="shared" si="37"/>
        <v/>
      </c>
      <c r="I138" s="25">
        <v>1</v>
      </c>
      <c r="J138" s="25">
        <v>0</v>
      </c>
      <c r="K138" s="25">
        <v>0</v>
      </c>
      <c r="L138" s="25">
        <v>1</v>
      </c>
      <c r="M138" s="25" t="str">
        <f>IF(ISBLANK(業務便入力!V139),"",業務便入力!V139)</f>
        <v/>
      </c>
      <c r="N138" s="25">
        <v>5</v>
      </c>
      <c r="O138" s="73" t="s">
        <v>354</v>
      </c>
      <c r="P138" s="40" t="str">
        <f>IF(ISBLANK(業務便入力!F139),"",業務便入力!F139)</f>
        <v/>
      </c>
      <c r="Q138" s="25" t="str">
        <f ca="1">IFERROR('計算（業務便）'!Q139,"")</f>
        <v/>
      </c>
      <c r="R138" s="25" t="str">
        <f ca="1">IFERROR(OFFSET('計算（業務便）'!$Q139,0,(COLUMN()-COLUMN('セット情報(業務便）'!$R139))*(COLUMNS('計算（業務便）'!$Q$3:$W$3)-1)/(COLUMNS('セット情報(業務便）'!$R137:$S137)-1)),"")</f>
        <v/>
      </c>
      <c r="S138" s="25" t="str">
        <f ca="1">IFERROR(OFFSET('計算（業務便）'!$Q139,0,(COLUMN()-COLUMN('セット情報(業務便）'!$R139))*(COLUMNS('計算（業務便）'!$Q$3:$W$3)-1)/(COLUMNS('セット情報(業務便）'!$R137:$S137)-1)),"")</f>
        <v/>
      </c>
      <c r="T138" s="25" t="str">
        <f ca="1">IFERROR(OFFSET('計算（業務便）'!$Q139,0,(COLUMN()-COLUMN('セット情報(業務便）'!$R139))*(COLUMNS('計算（業務便）'!$Q$3:$W$3)-1)/(COLUMNS('セット情報(業務便）'!$R137:$S137)-1)),"")</f>
        <v/>
      </c>
      <c r="U138" s="25" t="str">
        <f ca="1">IFERROR(OFFSET('計算（業務便）'!$Q139,0,(COLUMN()-COLUMN('セット情報(業務便）'!$R139))*(COLUMNS('計算（業務便）'!$Q$3:$W$3)-1)/(COLUMNS('セット情報(業務便）'!$R137:$S137)-1)),"")</f>
        <v/>
      </c>
      <c r="V138" s="25" t="str">
        <f ca="1">IFERROR(OFFSET('計算（業務便）'!$Q139,0,(COLUMN()-COLUMN('セット情報(業務便）'!$R139))*(COLUMNS('計算（業務便）'!$Q$3:$W$3)-1)/(COLUMNS('セット情報(業務便）'!$R137:$S137)-1)),"")</f>
        <v/>
      </c>
      <c r="W138" s="25" t="str">
        <f ca="1">IFERROR(OFFSET('計算（業務便）'!$Q139,0,(COLUMN()-COLUMN('セット情報(業務便）'!$R139))*(COLUMNS('計算（業務便）'!$Q$3:$W$3)-1)/(COLUMNS('セット情報(業務便）'!$R137:$S137)-1)),"")</f>
        <v/>
      </c>
      <c r="X138" s="25" t="str">
        <f ca="1">IFERROR(OFFSET('計算（業務便）'!$Q139,0,(COLUMN()-COLUMN('セット情報(業務便）'!$R139))*(COLUMNS('計算（業務便）'!$Q$3:$W$3)-1)/(COLUMNS('セット情報(業務便）'!$R137:$S137)-1)),"")</f>
        <v/>
      </c>
      <c r="Y138" s="25" t="str">
        <f ca="1">IFERROR(OFFSET('計算（業務便）'!$Q139,0,(COLUMN()-COLUMN('セット情報(業務便）'!$R139))*(COLUMNS('計算（業務便）'!$Q$3:$W$3)-1)/(COLUMNS('セット情報(業務便）'!$R137:$S137)-1)),"")</f>
        <v/>
      </c>
      <c r="Z138" s="25" t="str">
        <f ca="1">IFERROR(OFFSET('計算（業務便）'!$Q139,0,(COLUMN()-COLUMN('セット情報(業務便）'!$R139))*(COLUMNS('計算（業務便）'!$Q$3:$W$3)-1)/(COLUMNS('セット情報(業務便）'!$R137:$S137)-1)),"")</f>
        <v/>
      </c>
      <c r="AA138" s="25" t="str">
        <f ca="1">IFERROR(OFFSET('計算（業務便）'!$Q139,0,(COLUMN()-COLUMN('セット情報(業務便）'!$R139))*(COLUMNS('計算（業務便）'!$Q$3:$W$3)-1)/(COLUMNS('セット情報(業務便）'!$R137:$S137)-1)),"")</f>
        <v/>
      </c>
      <c r="AB138" s="25" t="str">
        <f ca="1">IFERROR(OFFSET('計算（業務便）'!$Q139,0,(COLUMN()-COLUMN('セット情報(業務便）'!$R139))*(COLUMNS('計算（業務便）'!$Q$3:$W$3)-1)/(COLUMNS('セット情報(業務便）'!$R137:$S137)-1)),"")</f>
        <v/>
      </c>
      <c r="AC138" s="25" t="str">
        <f ca="1">IFERROR(OFFSET('計算（業務便）'!$Q139,0,(COLUMN()-COLUMN('セット情報(業務便）'!$R139))*(COLUMNS('計算（業務便）'!$Q$3:$W$3)-1)/(COLUMNS('セット情報(業務便）'!$R137:$S137)-1)),"")</f>
        <v/>
      </c>
      <c r="AD138" s="25" t="str">
        <f t="shared" ca="1" si="38"/>
        <v/>
      </c>
      <c r="AE138" s="25" t="str">
        <f t="shared" ca="1" si="26"/>
        <v/>
      </c>
      <c r="AF138" s="25" t="str">
        <f t="shared" ca="1" si="27"/>
        <v/>
      </c>
      <c r="AG138" s="25" t="str">
        <f t="shared" ca="1" si="28"/>
        <v/>
      </c>
      <c r="AH138" s="25" t="str">
        <f t="shared" ca="1" si="29"/>
        <v/>
      </c>
      <c r="AI138" s="25" t="str">
        <f t="shared" ca="1" si="30"/>
        <v/>
      </c>
      <c r="AJ138" s="25" t="str">
        <f t="shared" ca="1" si="31"/>
        <v/>
      </c>
      <c r="AK138" s="25" t="str">
        <f t="shared" ca="1" si="32"/>
        <v/>
      </c>
      <c r="AL138" s="25" t="str">
        <f t="shared" ca="1" si="33"/>
        <v/>
      </c>
      <c r="AM138" s="25" t="str">
        <f t="shared" ca="1" si="34"/>
        <v/>
      </c>
      <c r="AN138" s="25" t="str">
        <f t="shared" ca="1" si="35"/>
        <v/>
      </c>
      <c r="AO138" s="25" t="str">
        <f t="shared" ca="1" si="36"/>
        <v/>
      </c>
    </row>
    <row r="139" spans="1:41" ht="18.75" customHeight="1">
      <c r="A139" s="38">
        <v>137</v>
      </c>
      <c r="B139" s="38" t="str">
        <f>IF(ISBLANK(ID管理番号商品名入力!D139),"",ID管理番号商品名入力!D139)</f>
        <v/>
      </c>
      <c r="C139" s="39" t="str">
        <f>IF(ISBLANK(ID管理番号商品名入力!F139),"",ID管理番号商品名入力!F139)</f>
        <v/>
      </c>
      <c r="D139" s="22" t="str">
        <f>IF(ISBLANK(業務便入力!L140),"",業務便入力!L140)</f>
        <v/>
      </c>
      <c r="E139" s="22" t="str">
        <f>IFERROR(VLOOKUP($D139,配送グループ設定!$A$18:$G$27,6,FALSE),"")</f>
        <v/>
      </c>
      <c r="F139" s="22" t="str">
        <f>IF(ISBLANK(業務便入力!U140),"",業務便入力!U140)</f>
        <v/>
      </c>
      <c r="G139" s="23" t="str">
        <f>IFERROR("※"&amp;VLOOKUP($D139,配送グループ設定!$A$18:$G$27,4,FALSE),"")</f>
        <v/>
      </c>
      <c r="H139" s="24" t="str">
        <f t="shared" si="37"/>
        <v/>
      </c>
      <c r="I139" s="25">
        <v>1</v>
      </c>
      <c r="J139" s="25">
        <v>0</v>
      </c>
      <c r="K139" s="25">
        <v>0</v>
      </c>
      <c r="L139" s="25">
        <v>1</v>
      </c>
      <c r="M139" s="25" t="str">
        <f>IF(ISBLANK(業務便入力!V140),"",業務便入力!V140)</f>
        <v/>
      </c>
      <c r="N139" s="25">
        <v>5</v>
      </c>
      <c r="O139" s="73" t="s">
        <v>354</v>
      </c>
      <c r="P139" s="40" t="str">
        <f>IF(ISBLANK(業務便入力!F140),"",業務便入力!F140)</f>
        <v/>
      </c>
      <c r="Q139" s="25" t="str">
        <f ca="1">IFERROR('計算（業務便）'!Q140,"")</f>
        <v/>
      </c>
      <c r="R139" s="25" t="str">
        <f ca="1">IFERROR(OFFSET('計算（業務便）'!$Q140,0,(COLUMN()-COLUMN('セット情報(業務便）'!$R140))*(COLUMNS('計算（業務便）'!$Q$3:$W$3)-1)/(COLUMNS('セット情報(業務便）'!$R138:$S138)-1)),"")</f>
        <v/>
      </c>
      <c r="S139" s="25" t="str">
        <f ca="1">IFERROR(OFFSET('計算（業務便）'!$Q140,0,(COLUMN()-COLUMN('セット情報(業務便）'!$R140))*(COLUMNS('計算（業務便）'!$Q$3:$W$3)-1)/(COLUMNS('セット情報(業務便）'!$R138:$S138)-1)),"")</f>
        <v/>
      </c>
      <c r="T139" s="25" t="str">
        <f ca="1">IFERROR(OFFSET('計算（業務便）'!$Q140,0,(COLUMN()-COLUMN('セット情報(業務便）'!$R140))*(COLUMNS('計算（業務便）'!$Q$3:$W$3)-1)/(COLUMNS('セット情報(業務便）'!$R138:$S138)-1)),"")</f>
        <v/>
      </c>
      <c r="U139" s="25" t="str">
        <f ca="1">IFERROR(OFFSET('計算（業務便）'!$Q140,0,(COLUMN()-COLUMN('セット情報(業務便）'!$R140))*(COLUMNS('計算（業務便）'!$Q$3:$W$3)-1)/(COLUMNS('セット情報(業務便）'!$R138:$S138)-1)),"")</f>
        <v/>
      </c>
      <c r="V139" s="25" t="str">
        <f ca="1">IFERROR(OFFSET('計算（業務便）'!$Q140,0,(COLUMN()-COLUMN('セット情報(業務便）'!$R140))*(COLUMNS('計算（業務便）'!$Q$3:$W$3)-1)/(COLUMNS('セット情報(業務便）'!$R138:$S138)-1)),"")</f>
        <v/>
      </c>
      <c r="W139" s="25" t="str">
        <f ca="1">IFERROR(OFFSET('計算（業務便）'!$Q140,0,(COLUMN()-COLUMN('セット情報(業務便）'!$R140))*(COLUMNS('計算（業務便）'!$Q$3:$W$3)-1)/(COLUMNS('セット情報(業務便）'!$R138:$S138)-1)),"")</f>
        <v/>
      </c>
      <c r="X139" s="25" t="str">
        <f ca="1">IFERROR(OFFSET('計算（業務便）'!$Q140,0,(COLUMN()-COLUMN('セット情報(業務便）'!$R140))*(COLUMNS('計算（業務便）'!$Q$3:$W$3)-1)/(COLUMNS('セット情報(業務便）'!$R138:$S138)-1)),"")</f>
        <v/>
      </c>
      <c r="Y139" s="25" t="str">
        <f ca="1">IFERROR(OFFSET('計算（業務便）'!$Q140,0,(COLUMN()-COLUMN('セット情報(業務便）'!$R140))*(COLUMNS('計算（業務便）'!$Q$3:$W$3)-1)/(COLUMNS('セット情報(業務便）'!$R138:$S138)-1)),"")</f>
        <v/>
      </c>
      <c r="Z139" s="25" t="str">
        <f ca="1">IFERROR(OFFSET('計算（業務便）'!$Q140,0,(COLUMN()-COLUMN('セット情報(業務便）'!$R140))*(COLUMNS('計算（業務便）'!$Q$3:$W$3)-1)/(COLUMNS('セット情報(業務便）'!$R138:$S138)-1)),"")</f>
        <v/>
      </c>
      <c r="AA139" s="25" t="str">
        <f ca="1">IFERROR(OFFSET('計算（業務便）'!$Q140,0,(COLUMN()-COLUMN('セット情報(業務便）'!$R140))*(COLUMNS('計算（業務便）'!$Q$3:$W$3)-1)/(COLUMNS('セット情報(業務便）'!$R138:$S138)-1)),"")</f>
        <v/>
      </c>
      <c r="AB139" s="25" t="str">
        <f ca="1">IFERROR(OFFSET('計算（業務便）'!$Q140,0,(COLUMN()-COLUMN('セット情報(業務便）'!$R140))*(COLUMNS('計算（業務便）'!$Q$3:$W$3)-1)/(COLUMNS('セット情報(業務便）'!$R138:$S138)-1)),"")</f>
        <v/>
      </c>
      <c r="AC139" s="25" t="str">
        <f ca="1">IFERROR(OFFSET('計算（業務便）'!$Q140,0,(COLUMN()-COLUMN('セット情報(業務便）'!$R140))*(COLUMNS('計算（業務便）'!$Q$3:$W$3)-1)/(COLUMNS('セット情報(業務便）'!$R138:$S138)-1)),"")</f>
        <v/>
      </c>
      <c r="AD139" s="25" t="str">
        <f t="shared" ca="1" si="38"/>
        <v/>
      </c>
      <c r="AE139" s="25" t="str">
        <f t="shared" ca="1" si="26"/>
        <v/>
      </c>
      <c r="AF139" s="25" t="str">
        <f t="shared" ca="1" si="27"/>
        <v/>
      </c>
      <c r="AG139" s="25" t="str">
        <f t="shared" ca="1" si="28"/>
        <v/>
      </c>
      <c r="AH139" s="25" t="str">
        <f t="shared" ca="1" si="29"/>
        <v/>
      </c>
      <c r="AI139" s="25" t="str">
        <f t="shared" ca="1" si="30"/>
        <v/>
      </c>
      <c r="AJ139" s="25" t="str">
        <f t="shared" ca="1" si="31"/>
        <v/>
      </c>
      <c r="AK139" s="25" t="str">
        <f t="shared" ca="1" si="32"/>
        <v/>
      </c>
      <c r="AL139" s="25" t="str">
        <f t="shared" ca="1" si="33"/>
        <v/>
      </c>
      <c r="AM139" s="25" t="str">
        <f t="shared" ca="1" si="34"/>
        <v/>
      </c>
      <c r="AN139" s="25" t="str">
        <f t="shared" ca="1" si="35"/>
        <v/>
      </c>
      <c r="AO139" s="25" t="str">
        <f t="shared" ca="1" si="36"/>
        <v/>
      </c>
    </row>
    <row r="140" spans="1:41" ht="18.75" customHeight="1">
      <c r="A140" s="38">
        <v>138</v>
      </c>
      <c r="B140" s="38" t="str">
        <f>IF(ISBLANK(ID管理番号商品名入力!D140),"",ID管理番号商品名入力!D140)</f>
        <v/>
      </c>
      <c r="C140" s="39" t="str">
        <f>IF(ISBLANK(ID管理番号商品名入力!F140),"",ID管理番号商品名入力!F140)</f>
        <v/>
      </c>
      <c r="D140" s="22" t="str">
        <f>IF(ISBLANK(業務便入力!L141),"",業務便入力!L141)</f>
        <v/>
      </c>
      <c r="E140" s="22" t="str">
        <f>IFERROR(VLOOKUP($D140,配送グループ設定!$A$18:$G$27,6,FALSE),"")</f>
        <v/>
      </c>
      <c r="F140" s="22" t="str">
        <f>IF(ISBLANK(業務便入力!U141),"",業務便入力!U141)</f>
        <v/>
      </c>
      <c r="G140" s="23" t="str">
        <f>IFERROR("※"&amp;VLOOKUP($D140,配送グループ設定!$A$18:$G$27,4,FALSE),"")</f>
        <v/>
      </c>
      <c r="H140" s="24" t="str">
        <f t="shared" si="37"/>
        <v/>
      </c>
      <c r="I140" s="25">
        <v>1</v>
      </c>
      <c r="J140" s="25">
        <v>0</v>
      </c>
      <c r="K140" s="25">
        <v>0</v>
      </c>
      <c r="L140" s="25">
        <v>1</v>
      </c>
      <c r="M140" s="25" t="str">
        <f>IF(ISBLANK(業務便入力!V141),"",業務便入力!V141)</f>
        <v/>
      </c>
      <c r="N140" s="25">
        <v>5</v>
      </c>
      <c r="O140" s="73" t="s">
        <v>354</v>
      </c>
      <c r="P140" s="40" t="str">
        <f>IF(ISBLANK(業務便入力!F141),"",業務便入力!F141)</f>
        <v/>
      </c>
      <c r="Q140" s="25" t="str">
        <f ca="1">IFERROR('計算（業務便）'!Q141,"")</f>
        <v/>
      </c>
      <c r="R140" s="25" t="str">
        <f ca="1">IFERROR(OFFSET('計算（業務便）'!$Q141,0,(COLUMN()-COLUMN('セット情報(業務便）'!$R141))*(COLUMNS('計算（業務便）'!$Q$3:$W$3)-1)/(COLUMNS('セット情報(業務便）'!$R139:$S139)-1)),"")</f>
        <v/>
      </c>
      <c r="S140" s="25" t="str">
        <f ca="1">IFERROR(OFFSET('計算（業務便）'!$Q141,0,(COLUMN()-COLUMN('セット情報(業務便）'!$R141))*(COLUMNS('計算（業務便）'!$Q$3:$W$3)-1)/(COLUMNS('セット情報(業務便）'!$R139:$S139)-1)),"")</f>
        <v/>
      </c>
      <c r="T140" s="25" t="str">
        <f ca="1">IFERROR(OFFSET('計算（業務便）'!$Q141,0,(COLUMN()-COLUMN('セット情報(業務便）'!$R141))*(COLUMNS('計算（業務便）'!$Q$3:$W$3)-1)/(COLUMNS('セット情報(業務便）'!$R139:$S139)-1)),"")</f>
        <v/>
      </c>
      <c r="U140" s="25" t="str">
        <f ca="1">IFERROR(OFFSET('計算（業務便）'!$Q141,0,(COLUMN()-COLUMN('セット情報(業務便）'!$R141))*(COLUMNS('計算（業務便）'!$Q$3:$W$3)-1)/(COLUMNS('セット情報(業務便）'!$R139:$S139)-1)),"")</f>
        <v/>
      </c>
      <c r="V140" s="25" t="str">
        <f ca="1">IFERROR(OFFSET('計算（業務便）'!$Q141,0,(COLUMN()-COLUMN('セット情報(業務便）'!$R141))*(COLUMNS('計算（業務便）'!$Q$3:$W$3)-1)/(COLUMNS('セット情報(業務便）'!$R139:$S139)-1)),"")</f>
        <v/>
      </c>
      <c r="W140" s="25" t="str">
        <f ca="1">IFERROR(OFFSET('計算（業務便）'!$Q141,0,(COLUMN()-COLUMN('セット情報(業務便）'!$R141))*(COLUMNS('計算（業務便）'!$Q$3:$W$3)-1)/(COLUMNS('セット情報(業務便）'!$R139:$S139)-1)),"")</f>
        <v/>
      </c>
      <c r="X140" s="25" t="str">
        <f ca="1">IFERROR(OFFSET('計算（業務便）'!$Q141,0,(COLUMN()-COLUMN('セット情報(業務便）'!$R141))*(COLUMNS('計算（業務便）'!$Q$3:$W$3)-1)/(COLUMNS('セット情報(業務便）'!$R139:$S139)-1)),"")</f>
        <v/>
      </c>
      <c r="Y140" s="25" t="str">
        <f ca="1">IFERROR(OFFSET('計算（業務便）'!$Q141,0,(COLUMN()-COLUMN('セット情報(業務便）'!$R141))*(COLUMNS('計算（業務便）'!$Q$3:$W$3)-1)/(COLUMNS('セット情報(業務便）'!$R139:$S139)-1)),"")</f>
        <v/>
      </c>
      <c r="Z140" s="25" t="str">
        <f ca="1">IFERROR(OFFSET('計算（業務便）'!$Q141,0,(COLUMN()-COLUMN('セット情報(業務便）'!$R141))*(COLUMNS('計算（業務便）'!$Q$3:$W$3)-1)/(COLUMNS('セット情報(業務便）'!$R139:$S139)-1)),"")</f>
        <v/>
      </c>
      <c r="AA140" s="25" t="str">
        <f ca="1">IFERROR(OFFSET('計算（業務便）'!$Q141,0,(COLUMN()-COLUMN('セット情報(業務便）'!$R141))*(COLUMNS('計算（業務便）'!$Q$3:$W$3)-1)/(COLUMNS('セット情報(業務便）'!$R139:$S139)-1)),"")</f>
        <v/>
      </c>
      <c r="AB140" s="25" t="str">
        <f ca="1">IFERROR(OFFSET('計算（業務便）'!$Q141,0,(COLUMN()-COLUMN('セット情報(業務便）'!$R141))*(COLUMNS('計算（業務便）'!$Q$3:$W$3)-1)/(COLUMNS('セット情報(業務便）'!$R139:$S139)-1)),"")</f>
        <v/>
      </c>
      <c r="AC140" s="25" t="str">
        <f ca="1">IFERROR(OFFSET('計算（業務便）'!$Q141,0,(COLUMN()-COLUMN('セット情報(業務便）'!$R141))*(COLUMNS('計算（業務便）'!$Q$3:$W$3)-1)/(COLUMNS('セット情報(業務便）'!$R139:$S139)-1)),"")</f>
        <v/>
      </c>
      <c r="AD140" s="25" t="str">
        <f t="shared" ca="1" si="38"/>
        <v/>
      </c>
      <c r="AE140" s="25" t="str">
        <f t="shared" ca="1" si="26"/>
        <v/>
      </c>
      <c r="AF140" s="25" t="str">
        <f t="shared" ca="1" si="27"/>
        <v/>
      </c>
      <c r="AG140" s="25" t="str">
        <f t="shared" ca="1" si="28"/>
        <v/>
      </c>
      <c r="AH140" s="25" t="str">
        <f t="shared" ca="1" si="29"/>
        <v/>
      </c>
      <c r="AI140" s="25" t="str">
        <f t="shared" ca="1" si="30"/>
        <v/>
      </c>
      <c r="AJ140" s="25" t="str">
        <f t="shared" ca="1" si="31"/>
        <v/>
      </c>
      <c r="AK140" s="25" t="str">
        <f t="shared" ca="1" si="32"/>
        <v/>
      </c>
      <c r="AL140" s="25" t="str">
        <f t="shared" ca="1" si="33"/>
        <v/>
      </c>
      <c r="AM140" s="25" t="str">
        <f t="shared" ca="1" si="34"/>
        <v/>
      </c>
      <c r="AN140" s="25" t="str">
        <f t="shared" ca="1" si="35"/>
        <v/>
      </c>
      <c r="AO140" s="25" t="str">
        <f t="shared" ca="1" si="36"/>
        <v/>
      </c>
    </row>
    <row r="141" spans="1:41" ht="18.75" customHeight="1">
      <c r="A141" s="38">
        <v>139</v>
      </c>
      <c r="B141" s="38" t="str">
        <f>IF(ISBLANK(ID管理番号商品名入力!D141),"",ID管理番号商品名入力!D141)</f>
        <v/>
      </c>
      <c r="C141" s="39" t="str">
        <f>IF(ISBLANK(ID管理番号商品名入力!F141),"",ID管理番号商品名入力!F141)</f>
        <v/>
      </c>
      <c r="D141" s="22" t="str">
        <f>IF(ISBLANK(業務便入力!L142),"",業務便入力!L142)</f>
        <v/>
      </c>
      <c r="E141" s="22" t="str">
        <f>IFERROR(VLOOKUP($D141,配送グループ設定!$A$18:$G$27,6,FALSE),"")</f>
        <v/>
      </c>
      <c r="F141" s="22" t="str">
        <f>IF(ISBLANK(業務便入力!U142),"",業務便入力!U142)</f>
        <v/>
      </c>
      <c r="G141" s="23" t="str">
        <f>IFERROR("※"&amp;VLOOKUP($D141,配送グループ設定!$A$18:$G$27,4,FALSE),"")</f>
        <v/>
      </c>
      <c r="H141" s="24" t="str">
        <f t="shared" si="37"/>
        <v/>
      </c>
      <c r="I141" s="25">
        <v>1</v>
      </c>
      <c r="J141" s="25">
        <v>0</v>
      </c>
      <c r="K141" s="25">
        <v>0</v>
      </c>
      <c r="L141" s="25">
        <v>1</v>
      </c>
      <c r="M141" s="25" t="str">
        <f>IF(ISBLANK(業務便入力!V142),"",業務便入力!V142)</f>
        <v/>
      </c>
      <c r="N141" s="25">
        <v>5</v>
      </c>
      <c r="O141" s="73" t="s">
        <v>354</v>
      </c>
      <c r="P141" s="40" t="str">
        <f>IF(ISBLANK(業務便入力!F142),"",業務便入力!F142)</f>
        <v/>
      </c>
      <c r="Q141" s="25" t="str">
        <f ca="1">IFERROR('計算（業務便）'!Q142,"")</f>
        <v/>
      </c>
      <c r="R141" s="25" t="str">
        <f ca="1">IFERROR(OFFSET('計算（業務便）'!$Q142,0,(COLUMN()-COLUMN('セット情報(業務便）'!$R142))*(COLUMNS('計算（業務便）'!$Q$3:$W$3)-1)/(COLUMNS('セット情報(業務便）'!$R140:$S140)-1)),"")</f>
        <v/>
      </c>
      <c r="S141" s="25" t="str">
        <f ca="1">IFERROR(OFFSET('計算（業務便）'!$Q142,0,(COLUMN()-COLUMN('セット情報(業務便）'!$R142))*(COLUMNS('計算（業務便）'!$Q$3:$W$3)-1)/(COLUMNS('セット情報(業務便）'!$R140:$S140)-1)),"")</f>
        <v/>
      </c>
      <c r="T141" s="25" t="str">
        <f ca="1">IFERROR(OFFSET('計算（業務便）'!$Q142,0,(COLUMN()-COLUMN('セット情報(業務便）'!$R142))*(COLUMNS('計算（業務便）'!$Q$3:$W$3)-1)/(COLUMNS('セット情報(業務便）'!$R140:$S140)-1)),"")</f>
        <v/>
      </c>
      <c r="U141" s="25" t="str">
        <f ca="1">IFERROR(OFFSET('計算（業務便）'!$Q142,0,(COLUMN()-COLUMN('セット情報(業務便）'!$R142))*(COLUMNS('計算（業務便）'!$Q$3:$W$3)-1)/(COLUMNS('セット情報(業務便）'!$R140:$S140)-1)),"")</f>
        <v/>
      </c>
      <c r="V141" s="25" t="str">
        <f ca="1">IFERROR(OFFSET('計算（業務便）'!$Q142,0,(COLUMN()-COLUMN('セット情報(業務便）'!$R142))*(COLUMNS('計算（業務便）'!$Q$3:$W$3)-1)/(COLUMNS('セット情報(業務便）'!$R140:$S140)-1)),"")</f>
        <v/>
      </c>
      <c r="W141" s="25" t="str">
        <f ca="1">IFERROR(OFFSET('計算（業務便）'!$Q142,0,(COLUMN()-COLUMN('セット情報(業務便）'!$R142))*(COLUMNS('計算（業務便）'!$Q$3:$W$3)-1)/(COLUMNS('セット情報(業務便）'!$R140:$S140)-1)),"")</f>
        <v/>
      </c>
      <c r="X141" s="25" t="str">
        <f ca="1">IFERROR(OFFSET('計算（業務便）'!$Q142,0,(COLUMN()-COLUMN('セット情報(業務便）'!$R142))*(COLUMNS('計算（業務便）'!$Q$3:$W$3)-1)/(COLUMNS('セット情報(業務便）'!$R140:$S140)-1)),"")</f>
        <v/>
      </c>
      <c r="Y141" s="25" t="str">
        <f ca="1">IFERROR(OFFSET('計算（業務便）'!$Q142,0,(COLUMN()-COLUMN('セット情報(業務便）'!$R142))*(COLUMNS('計算（業務便）'!$Q$3:$W$3)-1)/(COLUMNS('セット情報(業務便）'!$R140:$S140)-1)),"")</f>
        <v/>
      </c>
      <c r="Z141" s="25" t="str">
        <f ca="1">IFERROR(OFFSET('計算（業務便）'!$Q142,0,(COLUMN()-COLUMN('セット情報(業務便）'!$R142))*(COLUMNS('計算（業務便）'!$Q$3:$W$3)-1)/(COLUMNS('セット情報(業務便）'!$R140:$S140)-1)),"")</f>
        <v/>
      </c>
      <c r="AA141" s="25" t="str">
        <f ca="1">IFERROR(OFFSET('計算（業務便）'!$Q142,0,(COLUMN()-COLUMN('セット情報(業務便）'!$R142))*(COLUMNS('計算（業務便）'!$Q$3:$W$3)-1)/(COLUMNS('セット情報(業務便）'!$R140:$S140)-1)),"")</f>
        <v/>
      </c>
      <c r="AB141" s="25" t="str">
        <f ca="1">IFERROR(OFFSET('計算（業務便）'!$Q142,0,(COLUMN()-COLUMN('セット情報(業務便）'!$R142))*(COLUMNS('計算（業務便）'!$Q$3:$W$3)-1)/(COLUMNS('セット情報(業務便）'!$R140:$S140)-1)),"")</f>
        <v/>
      </c>
      <c r="AC141" s="25" t="str">
        <f ca="1">IFERROR(OFFSET('計算（業務便）'!$Q142,0,(COLUMN()-COLUMN('セット情報(業務便）'!$R142))*(COLUMNS('計算（業務便）'!$Q$3:$W$3)-1)/(COLUMNS('セット情報(業務便）'!$R140:$S140)-1)),"")</f>
        <v/>
      </c>
      <c r="AD141" s="25" t="str">
        <f t="shared" ca="1" si="38"/>
        <v/>
      </c>
      <c r="AE141" s="25" t="str">
        <f t="shared" ca="1" si="26"/>
        <v/>
      </c>
      <c r="AF141" s="25" t="str">
        <f t="shared" ca="1" si="27"/>
        <v/>
      </c>
      <c r="AG141" s="25" t="str">
        <f t="shared" ca="1" si="28"/>
        <v/>
      </c>
      <c r="AH141" s="25" t="str">
        <f t="shared" ca="1" si="29"/>
        <v/>
      </c>
      <c r="AI141" s="25" t="str">
        <f t="shared" ca="1" si="30"/>
        <v/>
      </c>
      <c r="AJ141" s="25" t="str">
        <f t="shared" ca="1" si="31"/>
        <v/>
      </c>
      <c r="AK141" s="25" t="str">
        <f t="shared" ca="1" si="32"/>
        <v/>
      </c>
      <c r="AL141" s="25" t="str">
        <f t="shared" ca="1" si="33"/>
        <v/>
      </c>
      <c r="AM141" s="25" t="str">
        <f t="shared" ca="1" si="34"/>
        <v/>
      </c>
      <c r="AN141" s="25" t="str">
        <f t="shared" ca="1" si="35"/>
        <v/>
      </c>
      <c r="AO141" s="25" t="str">
        <f t="shared" ca="1" si="36"/>
        <v/>
      </c>
    </row>
    <row r="142" spans="1:41" ht="18.75" customHeight="1">
      <c r="A142" s="38">
        <v>140</v>
      </c>
      <c r="B142" s="38" t="str">
        <f>IF(ISBLANK(ID管理番号商品名入力!D142),"",ID管理番号商品名入力!D142)</f>
        <v/>
      </c>
      <c r="C142" s="39" t="str">
        <f>IF(ISBLANK(ID管理番号商品名入力!F142),"",ID管理番号商品名入力!F142)</f>
        <v/>
      </c>
      <c r="D142" s="22" t="str">
        <f>IF(ISBLANK(業務便入力!L143),"",業務便入力!L143)</f>
        <v/>
      </c>
      <c r="E142" s="22" t="str">
        <f>IFERROR(VLOOKUP($D142,配送グループ設定!$A$18:$G$27,6,FALSE),"")</f>
        <v/>
      </c>
      <c r="F142" s="22" t="str">
        <f>IF(ISBLANK(業務便入力!U143),"",業務便入力!U143)</f>
        <v/>
      </c>
      <c r="G142" s="23" t="str">
        <f>IFERROR("※"&amp;VLOOKUP($D142,配送グループ設定!$A$18:$G$27,4,FALSE),"")</f>
        <v/>
      </c>
      <c r="H142" s="24" t="str">
        <f t="shared" si="37"/>
        <v/>
      </c>
      <c r="I142" s="25">
        <v>1</v>
      </c>
      <c r="J142" s="25">
        <v>0</v>
      </c>
      <c r="K142" s="25">
        <v>0</v>
      </c>
      <c r="L142" s="25">
        <v>1</v>
      </c>
      <c r="M142" s="25" t="str">
        <f>IF(ISBLANK(業務便入力!V143),"",業務便入力!V143)</f>
        <v/>
      </c>
      <c r="N142" s="25">
        <v>5</v>
      </c>
      <c r="O142" s="73" t="s">
        <v>354</v>
      </c>
      <c r="P142" s="40" t="str">
        <f>IF(ISBLANK(業務便入力!F143),"",業務便入力!F143)</f>
        <v/>
      </c>
      <c r="Q142" s="25" t="str">
        <f ca="1">IFERROR('計算（業務便）'!Q143,"")</f>
        <v/>
      </c>
      <c r="R142" s="25" t="str">
        <f ca="1">IFERROR(OFFSET('計算（業務便）'!$Q143,0,(COLUMN()-COLUMN('セット情報(業務便）'!$R143))*(COLUMNS('計算（業務便）'!$Q$3:$W$3)-1)/(COLUMNS('セット情報(業務便）'!$R141:$S141)-1)),"")</f>
        <v/>
      </c>
      <c r="S142" s="25" t="str">
        <f ca="1">IFERROR(OFFSET('計算（業務便）'!$Q143,0,(COLUMN()-COLUMN('セット情報(業務便）'!$R143))*(COLUMNS('計算（業務便）'!$Q$3:$W$3)-1)/(COLUMNS('セット情報(業務便）'!$R141:$S141)-1)),"")</f>
        <v/>
      </c>
      <c r="T142" s="25" t="str">
        <f ca="1">IFERROR(OFFSET('計算（業務便）'!$Q143,0,(COLUMN()-COLUMN('セット情報(業務便）'!$R143))*(COLUMNS('計算（業務便）'!$Q$3:$W$3)-1)/(COLUMNS('セット情報(業務便）'!$R141:$S141)-1)),"")</f>
        <v/>
      </c>
      <c r="U142" s="25" t="str">
        <f ca="1">IFERROR(OFFSET('計算（業務便）'!$Q143,0,(COLUMN()-COLUMN('セット情報(業務便）'!$R143))*(COLUMNS('計算（業務便）'!$Q$3:$W$3)-1)/(COLUMNS('セット情報(業務便）'!$R141:$S141)-1)),"")</f>
        <v/>
      </c>
      <c r="V142" s="25" t="str">
        <f ca="1">IFERROR(OFFSET('計算（業務便）'!$Q143,0,(COLUMN()-COLUMN('セット情報(業務便）'!$R143))*(COLUMNS('計算（業務便）'!$Q$3:$W$3)-1)/(COLUMNS('セット情報(業務便）'!$R141:$S141)-1)),"")</f>
        <v/>
      </c>
      <c r="W142" s="25" t="str">
        <f ca="1">IFERROR(OFFSET('計算（業務便）'!$Q143,0,(COLUMN()-COLUMN('セット情報(業務便）'!$R143))*(COLUMNS('計算（業務便）'!$Q$3:$W$3)-1)/(COLUMNS('セット情報(業務便）'!$R141:$S141)-1)),"")</f>
        <v/>
      </c>
      <c r="X142" s="25" t="str">
        <f ca="1">IFERROR(OFFSET('計算（業務便）'!$Q143,0,(COLUMN()-COLUMN('セット情報(業務便）'!$R143))*(COLUMNS('計算（業務便）'!$Q$3:$W$3)-1)/(COLUMNS('セット情報(業務便）'!$R141:$S141)-1)),"")</f>
        <v/>
      </c>
      <c r="Y142" s="25" t="str">
        <f ca="1">IFERROR(OFFSET('計算（業務便）'!$Q143,0,(COLUMN()-COLUMN('セット情報(業務便）'!$R143))*(COLUMNS('計算（業務便）'!$Q$3:$W$3)-1)/(COLUMNS('セット情報(業務便）'!$R141:$S141)-1)),"")</f>
        <v/>
      </c>
      <c r="Z142" s="25" t="str">
        <f ca="1">IFERROR(OFFSET('計算（業務便）'!$Q143,0,(COLUMN()-COLUMN('セット情報(業務便）'!$R143))*(COLUMNS('計算（業務便）'!$Q$3:$W$3)-1)/(COLUMNS('セット情報(業務便）'!$R141:$S141)-1)),"")</f>
        <v/>
      </c>
      <c r="AA142" s="25" t="str">
        <f ca="1">IFERROR(OFFSET('計算（業務便）'!$Q143,0,(COLUMN()-COLUMN('セット情報(業務便）'!$R143))*(COLUMNS('計算（業務便）'!$Q$3:$W$3)-1)/(COLUMNS('セット情報(業務便）'!$R141:$S141)-1)),"")</f>
        <v/>
      </c>
      <c r="AB142" s="25" t="str">
        <f ca="1">IFERROR(OFFSET('計算（業務便）'!$Q143,0,(COLUMN()-COLUMN('セット情報(業務便）'!$R143))*(COLUMNS('計算（業務便）'!$Q$3:$W$3)-1)/(COLUMNS('セット情報(業務便）'!$R141:$S141)-1)),"")</f>
        <v/>
      </c>
      <c r="AC142" s="25" t="str">
        <f ca="1">IFERROR(OFFSET('計算（業務便）'!$Q143,0,(COLUMN()-COLUMN('セット情報(業務便）'!$R143))*(COLUMNS('計算（業務便）'!$Q$3:$W$3)-1)/(COLUMNS('セット情報(業務便）'!$R141:$S141)-1)),"")</f>
        <v/>
      </c>
      <c r="AD142" s="25" t="str">
        <f t="shared" ca="1" si="38"/>
        <v/>
      </c>
      <c r="AE142" s="25" t="str">
        <f t="shared" ca="1" si="26"/>
        <v/>
      </c>
      <c r="AF142" s="25" t="str">
        <f t="shared" ca="1" si="27"/>
        <v/>
      </c>
      <c r="AG142" s="25" t="str">
        <f t="shared" ca="1" si="28"/>
        <v/>
      </c>
      <c r="AH142" s="25" t="str">
        <f t="shared" ca="1" si="29"/>
        <v/>
      </c>
      <c r="AI142" s="25" t="str">
        <f t="shared" ca="1" si="30"/>
        <v/>
      </c>
      <c r="AJ142" s="25" t="str">
        <f t="shared" ca="1" si="31"/>
        <v/>
      </c>
      <c r="AK142" s="25" t="str">
        <f t="shared" ca="1" si="32"/>
        <v/>
      </c>
      <c r="AL142" s="25" t="str">
        <f t="shared" ca="1" si="33"/>
        <v/>
      </c>
      <c r="AM142" s="25" t="str">
        <f t="shared" ca="1" si="34"/>
        <v/>
      </c>
      <c r="AN142" s="25" t="str">
        <f t="shared" ca="1" si="35"/>
        <v/>
      </c>
      <c r="AO142" s="25" t="str">
        <f t="shared" ca="1" si="36"/>
        <v/>
      </c>
    </row>
    <row r="143" spans="1:41" ht="18.75" customHeight="1">
      <c r="A143" s="38">
        <v>141</v>
      </c>
      <c r="B143" s="38" t="str">
        <f>IF(ISBLANK(ID管理番号商品名入力!D143),"",ID管理番号商品名入力!D143)</f>
        <v/>
      </c>
      <c r="C143" s="39" t="str">
        <f>IF(ISBLANK(ID管理番号商品名入力!F143),"",ID管理番号商品名入力!F143)</f>
        <v/>
      </c>
      <c r="D143" s="22" t="str">
        <f>IF(ISBLANK(業務便入力!L144),"",業務便入力!L144)</f>
        <v/>
      </c>
      <c r="E143" s="22" t="str">
        <f>IFERROR(VLOOKUP($D143,配送グループ設定!$A$18:$G$27,6,FALSE),"")</f>
        <v/>
      </c>
      <c r="F143" s="22" t="str">
        <f>IF(ISBLANK(業務便入力!U144),"",業務便入力!U144)</f>
        <v/>
      </c>
      <c r="G143" s="23" t="str">
        <f>IFERROR("※"&amp;VLOOKUP($D143,配送グループ設定!$A$18:$G$27,4,FALSE),"")</f>
        <v/>
      </c>
      <c r="H143" s="24" t="str">
        <f t="shared" si="37"/>
        <v/>
      </c>
      <c r="I143" s="25">
        <v>1</v>
      </c>
      <c r="J143" s="25">
        <v>0</v>
      </c>
      <c r="K143" s="25">
        <v>0</v>
      </c>
      <c r="L143" s="25">
        <v>1</v>
      </c>
      <c r="M143" s="25" t="str">
        <f>IF(ISBLANK(業務便入力!V144),"",業務便入力!V144)</f>
        <v/>
      </c>
      <c r="N143" s="25">
        <v>5</v>
      </c>
      <c r="O143" s="73" t="s">
        <v>354</v>
      </c>
      <c r="P143" s="40" t="str">
        <f>IF(ISBLANK(業務便入力!F144),"",業務便入力!F144)</f>
        <v/>
      </c>
      <c r="Q143" s="25" t="str">
        <f ca="1">IFERROR('計算（業務便）'!Q144,"")</f>
        <v/>
      </c>
      <c r="R143" s="25" t="str">
        <f ca="1">IFERROR(OFFSET('計算（業務便）'!$Q144,0,(COLUMN()-COLUMN('セット情報(業務便）'!$R144))*(COLUMNS('計算（業務便）'!$Q$3:$W$3)-1)/(COLUMNS('セット情報(業務便）'!$R142:$S142)-1)),"")</f>
        <v/>
      </c>
      <c r="S143" s="25" t="str">
        <f ca="1">IFERROR(OFFSET('計算（業務便）'!$Q144,0,(COLUMN()-COLUMN('セット情報(業務便）'!$R144))*(COLUMNS('計算（業務便）'!$Q$3:$W$3)-1)/(COLUMNS('セット情報(業務便）'!$R142:$S142)-1)),"")</f>
        <v/>
      </c>
      <c r="T143" s="25" t="str">
        <f ca="1">IFERROR(OFFSET('計算（業務便）'!$Q144,0,(COLUMN()-COLUMN('セット情報(業務便）'!$R144))*(COLUMNS('計算（業務便）'!$Q$3:$W$3)-1)/(COLUMNS('セット情報(業務便）'!$R142:$S142)-1)),"")</f>
        <v/>
      </c>
      <c r="U143" s="25" t="str">
        <f ca="1">IFERROR(OFFSET('計算（業務便）'!$Q144,0,(COLUMN()-COLUMN('セット情報(業務便）'!$R144))*(COLUMNS('計算（業務便）'!$Q$3:$W$3)-1)/(COLUMNS('セット情報(業務便）'!$R142:$S142)-1)),"")</f>
        <v/>
      </c>
      <c r="V143" s="25" t="str">
        <f ca="1">IFERROR(OFFSET('計算（業務便）'!$Q144,0,(COLUMN()-COLUMN('セット情報(業務便）'!$R144))*(COLUMNS('計算（業務便）'!$Q$3:$W$3)-1)/(COLUMNS('セット情報(業務便）'!$R142:$S142)-1)),"")</f>
        <v/>
      </c>
      <c r="W143" s="25" t="str">
        <f ca="1">IFERROR(OFFSET('計算（業務便）'!$Q144,0,(COLUMN()-COLUMN('セット情報(業務便）'!$R144))*(COLUMNS('計算（業務便）'!$Q$3:$W$3)-1)/(COLUMNS('セット情報(業務便）'!$R142:$S142)-1)),"")</f>
        <v/>
      </c>
      <c r="X143" s="25" t="str">
        <f ca="1">IFERROR(OFFSET('計算（業務便）'!$Q144,0,(COLUMN()-COLUMN('セット情報(業務便）'!$R144))*(COLUMNS('計算（業務便）'!$Q$3:$W$3)-1)/(COLUMNS('セット情報(業務便）'!$R142:$S142)-1)),"")</f>
        <v/>
      </c>
      <c r="Y143" s="25" t="str">
        <f ca="1">IFERROR(OFFSET('計算（業務便）'!$Q144,0,(COLUMN()-COLUMN('セット情報(業務便）'!$R144))*(COLUMNS('計算（業務便）'!$Q$3:$W$3)-1)/(COLUMNS('セット情報(業務便）'!$R142:$S142)-1)),"")</f>
        <v/>
      </c>
      <c r="Z143" s="25" t="str">
        <f ca="1">IFERROR(OFFSET('計算（業務便）'!$Q144,0,(COLUMN()-COLUMN('セット情報(業務便）'!$R144))*(COLUMNS('計算（業務便）'!$Q$3:$W$3)-1)/(COLUMNS('セット情報(業務便）'!$R142:$S142)-1)),"")</f>
        <v/>
      </c>
      <c r="AA143" s="25" t="str">
        <f ca="1">IFERROR(OFFSET('計算（業務便）'!$Q144,0,(COLUMN()-COLUMN('セット情報(業務便）'!$R144))*(COLUMNS('計算（業務便）'!$Q$3:$W$3)-1)/(COLUMNS('セット情報(業務便）'!$R142:$S142)-1)),"")</f>
        <v/>
      </c>
      <c r="AB143" s="25" t="str">
        <f ca="1">IFERROR(OFFSET('計算（業務便）'!$Q144,0,(COLUMN()-COLUMN('セット情報(業務便）'!$R144))*(COLUMNS('計算（業務便）'!$Q$3:$W$3)-1)/(COLUMNS('セット情報(業務便）'!$R142:$S142)-1)),"")</f>
        <v/>
      </c>
      <c r="AC143" s="25" t="str">
        <f ca="1">IFERROR(OFFSET('計算（業務便）'!$Q144,0,(COLUMN()-COLUMN('セット情報(業務便）'!$R144))*(COLUMNS('計算（業務便）'!$Q$3:$W$3)-1)/(COLUMNS('セット情報(業務便）'!$R142:$S142)-1)),"")</f>
        <v/>
      </c>
      <c r="AD143" s="25" t="str">
        <f t="shared" ca="1" si="38"/>
        <v/>
      </c>
      <c r="AE143" s="25" t="str">
        <f t="shared" ca="1" si="26"/>
        <v/>
      </c>
      <c r="AF143" s="25" t="str">
        <f t="shared" ca="1" si="27"/>
        <v/>
      </c>
      <c r="AG143" s="25" t="str">
        <f t="shared" ca="1" si="28"/>
        <v/>
      </c>
      <c r="AH143" s="25" t="str">
        <f t="shared" ca="1" si="29"/>
        <v/>
      </c>
      <c r="AI143" s="25" t="str">
        <f t="shared" ca="1" si="30"/>
        <v/>
      </c>
      <c r="AJ143" s="25" t="str">
        <f t="shared" ca="1" si="31"/>
        <v/>
      </c>
      <c r="AK143" s="25" t="str">
        <f t="shared" ca="1" si="32"/>
        <v/>
      </c>
      <c r="AL143" s="25" t="str">
        <f t="shared" ca="1" si="33"/>
        <v/>
      </c>
      <c r="AM143" s="25" t="str">
        <f t="shared" ca="1" si="34"/>
        <v/>
      </c>
      <c r="AN143" s="25" t="str">
        <f t="shared" ca="1" si="35"/>
        <v/>
      </c>
      <c r="AO143" s="25" t="str">
        <f t="shared" ca="1" si="36"/>
        <v/>
      </c>
    </row>
    <row r="144" spans="1:41" ht="18.75" customHeight="1">
      <c r="A144" s="38">
        <v>142</v>
      </c>
      <c r="B144" s="38" t="str">
        <f>IF(ISBLANK(ID管理番号商品名入力!D144),"",ID管理番号商品名入力!D144)</f>
        <v/>
      </c>
      <c r="C144" s="39" t="str">
        <f>IF(ISBLANK(ID管理番号商品名入力!F144),"",ID管理番号商品名入力!F144)</f>
        <v/>
      </c>
      <c r="D144" s="22" t="str">
        <f>IF(ISBLANK(業務便入力!L145),"",業務便入力!L145)</f>
        <v/>
      </c>
      <c r="E144" s="22" t="str">
        <f>IFERROR(VLOOKUP($D144,配送グループ設定!$A$18:$G$27,6,FALSE),"")</f>
        <v/>
      </c>
      <c r="F144" s="22" t="str">
        <f>IF(ISBLANK(業務便入力!U145),"",業務便入力!U145)</f>
        <v/>
      </c>
      <c r="G144" s="23" t="str">
        <f>IFERROR("※"&amp;VLOOKUP($D144,配送グループ設定!$A$18:$G$27,4,FALSE),"")</f>
        <v/>
      </c>
      <c r="H144" s="24" t="str">
        <f t="shared" si="37"/>
        <v/>
      </c>
      <c r="I144" s="25">
        <v>1</v>
      </c>
      <c r="J144" s="25">
        <v>0</v>
      </c>
      <c r="K144" s="25">
        <v>0</v>
      </c>
      <c r="L144" s="25">
        <v>1</v>
      </c>
      <c r="M144" s="25" t="str">
        <f>IF(ISBLANK(業務便入力!V145),"",業務便入力!V145)</f>
        <v/>
      </c>
      <c r="N144" s="25">
        <v>5</v>
      </c>
      <c r="O144" s="73" t="s">
        <v>354</v>
      </c>
      <c r="P144" s="40" t="str">
        <f>IF(ISBLANK(業務便入力!F145),"",業務便入力!F145)</f>
        <v/>
      </c>
      <c r="Q144" s="25" t="str">
        <f ca="1">IFERROR('計算（業務便）'!Q145,"")</f>
        <v/>
      </c>
      <c r="R144" s="25" t="str">
        <f ca="1">IFERROR(OFFSET('計算（業務便）'!$Q145,0,(COLUMN()-COLUMN('セット情報(業務便）'!$R145))*(COLUMNS('計算（業務便）'!$Q$3:$W$3)-1)/(COLUMNS('セット情報(業務便）'!$R143:$S143)-1)),"")</f>
        <v/>
      </c>
      <c r="S144" s="25" t="str">
        <f ca="1">IFERROR(OFFSET('計算（業務便）'!$Q145,0,(COLUMN()-COLUMN('セット情報(業務便）'!$R145))*(COLUMNS('計算（業務便）'!$Q$3:$W$3)-1)/(COLUMNS('セット情報(業務便）'!$R143:$S143)-1)),"")</f>
        <v/>
      </c>
      <c r="T144" s="25" t="str">
        <f ca="1">IFERROR(OFFSET('計算（業務便）'!$Q145,0,(COLUMN()-COLUMN('セット情報(業務便）'!$R145))*(COLUMNS('計算（業務便）'!$Q$3:$W$3)-1)/(COLUMNS('セット情報(業務便）'!$R143:$S143)-1)),"")</f>
        <v/>
      </c>
      <c r="U144" s="25" t="str">
        <f ca="1">IFERROR(OFFSET('計算（業務便）'!$Q145,0,(COLUMN()-COLUMN('セット情報(業務便）'!$R145))*(COLUMNS('計算（業務便）'!$Q$3:$W$3)-1)/(COLUMNS('セット情報(業務便）'!$R143:$S143)-1)),"")</f>
        <v/>
      </c>
      <c r="V144" s="25" t="str">
        <f ca="1">IFERROR(OFFSET('計算（業務便）'!$Q145,0,(COLUMN()-COLUMN('セット情報(業務便）'!$R145))*(COLUMNS('計算（業務便）'!$Q$3:$W$3)-1)/(COLUMNS('セット情報(業務便）'!$R143:$S143)-1)),"")</f>
        <v/>
      </c>
      <c r="W144" s="25" t="str">
        <f ca="1">IFERROR(OFFSET('計算（業務便）'!$Q145,0,(COLUMN()-COLUMN('セット情報(業務便）'!$R145))*(COLUMNS('計算（業務便）'!$Q$3:$W$3)-1)/(COLUMNS('セット情報(業務便）'!$R143:$S143)-1)),"")</f>
        <v/>
      </c>
      <c r="X144" s="25" t="str">
        <f ca="1">IFERROR(OFFSET('計算（業務便）'!$Q145,0,(COLUMN()-COLUMN('セット情報(業務便）'!$R145))*(COLUMNS('計算（業務便）'!$Q$3:$W$3)-1)/(COLUMNS('セット情報(業務便）'!$R143:$S143)-1)),"")</f>
        <v/>
      </c>
      <c r="Y144" s="25" t="str">
        <f ca="1">IFERROR(OFFSET('計算（業務便）'!$Q145,0,(COLUMN()-COLUMN('セット情報(業務便）'!$R145))*(COLUMNS('計算（業務便）'!$Q$3:$W$3)-1)/(COLUMNS('セット情報(業務便）'!$R143:$S143)-1)),"")</f>
        <v/>
      </c>
      <c r="Z144" s="25" t="str">
        <f ca="1">IFERROR(OFFSET('計算（業務便）'!$Q145,0,(COLUMN()-COLUMN('セット情報(業務便）'!$R145))*(COLUMNS('計算（業務便）'!$Q$3:$W$3)-1)/(COLUMNS('セット情報(業務便）'!$R143:$S143)-1)),"")</f>
        <v/>
      </c>
      <c r="AA144" s="25" t="str">
        <f ca="1">IFERROR(OFFSET('計算（業務便）'!$Q145,0,(COLUMN()-COLUMN('セット情報(業務便）'!$R145))*(COLUMNS('計算（業務便）'!$Q$3:$W$3)-1)/(COLUMNS('セット情報(業務便）'!$R143:$S143)-1)),"")</f>
        <v/>
      </c>
      <c r="AB144" s="25" t="str">
        <f ca="1">IFERROR(OFFSET('計算（業務便）'!$Q145,0,(COLUMN()-COLUMN('セット情報(業務便）'!$R145))*(COLUMNS('計算（業務便）'!$Q$3:$W$3)-1)/(COLUMNS('セット情報(業務便）'!$R143:$S143)-1)),"")</f>
        <v/>
      </c>
      <c r="AC144" s="25" t="str">
        <f ca="1">IFERROR(OFFSET('計算（業務便）'!$Q145,0,(COLUMN()-COLUMN('セット情報(業務便）'!$R145))*(COLUMNS('計算（業務便）'!$Q$3:$W$3)-1)/(COLUMNS('セット情報(業務便）'!$R143:$S143)-1)),"")</f>
        <v/>
      </c>
      <c r="AD144" s="25" t="str">
        <f t="shared" ca="1" si="38"/>
        <v/>
      </c>
      <c r="AE144" s="25" t="str">
        <f t="shared" ca="1" si="26"/>
        <v/>
      </c>
      <c r="AF144" s="25" t="str">
        <f t="shared" ca="1" si="27"/>
        <v/>
      </c>
      <c r="AG144" s="25" t="str">
        <f t="shared" ca="1" si="28"/>
        <v/>
      </c>
      <c r="AH144" s="25" t="str">
        <f t="shared" ca="1" si="29"/>
        <v/>
      </c>
      <c r="AI144" s="25" t="str">
        <f t="shared" ca="1" si="30"/>
        <v/>
      </c>
      <c r="AJ144" s="25" t="str">
        <f t="shared" ca="1" si="31"/>
        <v/>
      </c>
      <c r="AK144" s="25" t="str">
        <f t="shared" ca="1" si="32"/>
        <v/>
      </c>
      <c r="AL144" s="25" t="str">
        <f t="shared" ca="1" si="33"/>
        <v/>
      </c>
      <c r="AM144" s="25" t="str">
        <f t="shared" ca="1" si="34"/>
        <v/>
      </c>
      <c r="AN144" s="25" t="str">
        <f t="shared" ca="1" si="35"/>
        <v/>
      </c>
      <c r="AO144" s="25" t="str">
        <f t="shared" ca="1" si="36"/>
        <v/>
      </c>
    </row>
    <row r="145" spans="1:41" ht="18.75" customHeight="1">
      <c r="A145" s="38">
        <v>143</v>
      </c>
      <c r="B145" s="38" t="str">
        <f>IF(ISBLANK(ID管理番号商品名入力!D145),"",ID管理番号商品名入力!D145)</f>
        <v/>
      </c>
      <c r="C145" s="39" t="str">
        <f>IF(ISBLANK(ID管理番号商品名入力!F145),"",ID管理番号商品名入力!F145)</f>
        <v/>
      </c>
      <c r="D145" s="22" t="str">
        <f>IF(ISBLANK(業務便入力!L146),"",業務便入力!L146)</f>
        <v/>
      </c>
      <c r="E145" s="22" t="str">
        <f>IFERROR(VLOOKUP($D145,配送グループ設定!$A$18:$G$27,6,FALSE),"")</f>
        <v/>
      </c>
      <c r="F145" s="22" t="str">
        <f>IF(ISBLANK(業務便入力!U146),"",業務便入力!U146)</f>
        <v/>
      </c>
      <c r="G145" s="23" t="str">
        <f>IFERROR("※"&amp;VLOOKUP($D145,配送グループ設定!$A$18:$G$27,4,FALSE),"")</f>
        <v/>
      </c>
      <c r="H145" s="24" t="str">
        <f t="shared" si="37"/>
        <v/>
      </c>
      <c r="I145" s="25">
        <v>1</v>
      </c>
      <c r="J145" s="25">
        <v>0</v>
      </c>
      <c r="K145" s="25">
        <v>0</v>
      </c>
      <c r="L145" s="25">
        <v>1</v>
      </c>
      <c r="M145" s="25" t="str">
        <f>IF(ISBLANK(業務便入力!V146),"",業務便入力!V146)</f>
        <v/>
      </c>
      <c r="N145" s="25">
        <v>5</v>
      </c>
      <c r="O145" s="73" t="s">
        <v>354</v>
      </c>
      <c r="P145" s="40" t="str">
        <f>IF(ISBLANK(業務便入力!F146),"",業務便入力!F146)</f>
        <v/>
      </c>
      <c r="Q145" s="25" t="str">
        <f ca="1">IFERROR('計算（業務便）'!Q146,"")</f>
        <v/>
      </c>
      <c r="R145" s="25" t="str">
        <f ca="1">IFERROR(OFFSET('計算（業務便）'!$Q146,0,(COLUMN()-COLUMN('セット情報(業務便）'!$R146))*(COLUMNS('計算（業務便）'!$Q$3:$W$3)-1)/(COLUMNS('セット情報(業務便）'!$R144:$S144)-1)),"")</f>
        <v/>
      </c>
      <c r="S145" s="25" t="str">
        <f ca="1">IFERROR(OFFSET('計算（業務便）'!$Q146,0,(COLUMN()-COLUMN('セット情報(業務便）'!$R146))*(COLUMNS('計算（業務便）'!$Q$3:$W$3)-1)/(COLUMNS('セット情報(業務便）'!$R144:$S144)-1)),"")</f>
        <v/>
      </c>
      <c r="T145" s="25" t="str">
        <f ca="1">IFERROR(OFFSET('計算（業務便）'!$Q146,0,(COLUMN()-COLUMN('セット情報(業務便）'!$R146))*(COLUMNS('計算（業務便）'!$Q$3:$W$3)-1)/(COLUMNS('セット情報(業務便）'!$R144:$S144)-1)),"")</f>
        <v/>
      </c>
      <c r="U145" s="25" t="str">
        <f ca="1">IFERROR(OFFSET('計算（業務便）'!$Q146,0,(COLUMN()-COLUMN('セット情報(業務便）'!$R146))*(COLUMNS('計算（業務便）'!$Q$3:$W$3)-1)/(COLUMNS('セット情報(業務便）'!$R144:$S144)-1)),"")</f>
        <v/>
      </c>
      <c r="V145" s="25" t="str">
        <f ca="1">IFERROR(OFFSET('計算（業務便）'!$Q146,0,(COLUMN()-COLUMN('セット情報(業務便）'!$R146))*(COLUMNS('計算（業務便）'!$Q$3:$W$3)-1)/(COLUMNS('セット情報(業務便）'!$R144:$S144)-1)),"")</f>
        <v/>
      </c>
      <c r="W145" s="25" t="str">
        <f ca="1">IFERROR(OFFSET('計算（業務便）'!$Q146,0,(COLUMN()-COLUMN('セット情報(業務便）'!$R146))*(COLUMNS('計算（業務便）'!$Q$3:$W$3)-1)/(COLUMNS('セット情報(業務便）'!$R144:$S144)-1)),"")</f>
        <v/>
      </c>
      <c r="X145" s="25" t="str">
        <f ca="1">IFERROR(OFFSET('計算（業務便）'!$Q146,0,(COLUMN()-COLUMN('セット情報(業務便）'!$R146))*(COLUMNS('計算（業務便）'!$Q$3:$W$3)-1)/(COLUMNS('セット情報(業務便）'!$R144:$S144)-1)),"")</f>
        <v/>
      </c>
      <c r="Y145" s="25" t="str">
        <f ca="1">IFERROR(OFFSET('計算（業務便）'!$Q146,0,(COLUMN()-COLUMN('セット情報(業務便）'!$R146))*(COLUMNS('計算（業務便）'!$Q$3:$W$3)-1)/(COLUMNS('セット情報(業務便）'!$R144:$S144)-1)),"")</f>
        <v/>
      </c>
      <c r="Z145" s="25" t="str">
        <f ca="1">IFERROR(OFFSET('計算（業務便）'!$Q146,0,(COLUMN()-COLUMN('セット情報(業務便）'!$R146))*(COLUMNS('計算（業務便）'!$Q$3:$W$3)-1)/(COLUMNS('セット情報(業務便）'!$R144:$S144)-1)),"")</f>
        <v/>
      </c>
      <c r="AA145" s="25" t="str">
        <f ca="1">IFERROR(OFFSET('計算（業務便）'!$Q146,0,(COLUMN()-COLUMN('セット情報(業務便）'!$R146))*(COLUMNS('計算（業務便）'!$Q$3:$W$3)-1)/(COLUMNS('セット情報(業務便）'!$R144:$S144)-1)),"")</f>
        <v/>
      </c>
      <c r="AB145" s="25" t="str">
        <f ca="1">IFERROR(OFFSET('計算（業務便）'!$Q146,0,(COLUMN()-COLUMN('セット情報(業務便）'!$R146))*(COLUMNS('計算（業務便）'!$Q$3:$W$3)-1)/(COLUMNS('セット情報(業務便）'!$R144:$S144)-1)),"")</f>
        <v/>
      </c>
      <c r="AC145" s="25" t="str">
        <f ca="1">IFERROR(OFFSET('計算（業務便）'!$Q146,0,(COLUMN()-COLUMN('セット情報(業務便）'!$R146))*(COLUMNS('計算（業務便）'!$Q$3:$W$3)-1)/(COLUMNS('セット情報(業務便）'!$R144:$S144)-1)),"")</f>
        <v/>
      </c>
      <c r="AD145" s="25" t="str">
        <f t="shared" ca="1" si="38"/>
        <v/>
      </c>
      <c r="AE145" s="25" t="str">
        <f t="shared" ca="1" si="26"/>
        <v/>
      </c>
      <c r="AF145" s="25" t="str">
        <f t="shared" ca="1" si="27"/>
        <v/>
      </c>
      <c r="AG145" s="25" t="str">
        <f t="shared" ca="1" si="28"/>
        <v/>
      </c>
      <c r="AH145" s="25" t="str">
        <f t="shared" ca="1" si="29"/>
        <v/>
      </c>
      <c r="AI145" s="25" t="str">
        <f t="shared" ca="1" si="30"/>
        <v/>
      </c>
      <c r="AJ145" s="25" t="str">
        <f t="shared" ca="1" si="31"/>
        <v/>
      </c>
      <c r="AK145" s="25" t="str">
        <f t="shared" ca="1" si="32"/>
        <v/>
      </c>
      <c r="AL145" s="25" t="str">
        <f t="shared" ca="1" si="33"/>
        <v/>
      </c>
      <c r="AM145" s="25" t="str">
        <f t="shared" ca="1" si="34"/>
        <v/>
      </c>
      <c r="AN145" s="25" t="str">
        <f t="shared" ca="1" si="35"/>
        <v/>
      </c>
      <c r="AO145" s="25" t="str">
        <f t="shared" ca="1" si="36"/>
        <v/>
      </c>
    </row>
    <row r="146" spans="1:41" ht="18.75" customHeight="1">
      <c r="A146" s="38">
        <v>144</v>
      </c>
      <c r="B146" s="38" t="str">
        <f>IF(ISBLANK(ID管理番号商品名入力!D146),"",ID管理番号商品名入力!D146)</f>
        <v/>
      </c>
      <c r="C146" s="39" t="str">
        <f>IF(ISBLANK(ID管理番号商品名入力!F146),"",ID管理番号商品名入力!F146)</f>
        <v/>
      </c>
      <c r="D146" s="22" t="str">
        <f>IF(ISBLANK(業務便入力!L147),"",業務便入力!L147)</f>
        <v/>
      </c>
      <c r="E146" s="22" t="str">
        <f>IFERROR(VLOOKUP($D146,配送グループ設定!$A$18:$G$27,6,FALSE),"")</f>
        <v/>
      </c>
      <c r="F146" s="22" t="str">
        <f>IF(ISBLANK(業務便入力!U147),"",業務便入力!U147)</f>
        <v/>
      </c>
      <c r="G146" s="23" t="str">
        <f>IFERROR("※"&amp;VLOOKUP($D146,配送グループ設定!$A$18:$G$27,4,FALSE),"")</f>
        <v/>
      </c>
      <c r="H146" s="24" t="str">
        <f t="shared" si="37"/>
        <v/>
      </c>
      <c r="I146" s="25">
        <v>1</v>
      </c>
      <c r="J146" s="25">
        <v>0</v>
      </c>
      <c r="K146" s="25">
        <v>0</v>
      </c>
      <c r="L146" s="25">
        <v>1</v>
      </c>
      <c r="M146" s="25" t="str">
        <f>IF(ISBLANK(業務便入力!V147),"",業務便入力!V147)</f>
        <v/>
      </c>
      <c r="N146" s="25">
        <v>5</v>
      </c>
      <c r="O146" s="73" t="s">
        <v>354</v>
      </c>
      <c r="P146" s="40" t="str">
        <f>IF(ISBLANK(業務便入力!F147),"",業務便入力!F147)</f>
        <v/>
      </c>
      <c r="Q146" s="25" t="str">
        <f ca="1">IFERROR('計算（業務便）'!Q147,"")</f>
        <v/>
      </c>
      <c r="R146" s="25" t="str">
        <f ca="1">IFERROR(OFFSET('計算（業務便）'!$Q147,0,(COLUMN()-COLUMN('セット情報(業務便）'!$R147))*(COLUMNS('計算（業務便）'!$Q$3:$W$3)-1)/(COLUMNS('セット情報(業務便）'!$R145:$S145)-1)),"")</f>
        <v/>
      </c>
      <c r="S146" s="25" t="str">
        <f ca="1">IFERROR(OFFSET('計算（業務便）'!$Q147,0,(COLUMN()-COLUMN('セット情報(業務便）'!$R147))*(COLUMNS('計算（業務便）'!$Q$3:$W$3)-1)/(COLUMNS('セット情報(業務便）'!$R145:$S145)-1)),"")</f>
        <v/>
      </c>
      <c r="T146" s="25" t="str">
        <f ca="1">IFERROR(OFFSET('計算（業務便）'!$Q147,0,(COLUMN()-COLUMN('セット情報(業務便）'!$R147))*(COLUMNS('計算（業務便）'!$Q$3:$W$3)-1)/(COLUMNS('セット情報(業務便）'!$R145:$S145)-1)),"")</f>
        <v/>
      </c>
      <c r="U146" s="25" t="str">
        <f ca="1">IFERROR(OFFSET('計算（業務便）'!$Q147,0,(COLUMN()-COLUMN('セット情報(業務便）'!$R147))*(COLUMNS('計算（業務便）'!$Q$3:$W$3)-1)/(COLUMNS('セット情報(業務便）'!$R145:$S145)-1)),"")</f>
        <v/>
      </c>
      <c r="V146" s="25" t="str">
        <f ca="1">IFERROR(OFFSET('計算（業務便）'!$Q147,0,(COLUMN()-COLUMN('セット情報(業務便）'!$R147))*(COLUMNS('計算（業務便）'!$Q$3:$W$3)-1)/(COLUMNS('セット情報(業務便）'!$R145:$S145)-1)),"")</f>
        <v/>
      </c>
      <c r="W146" s="25" t="str">
        <f ca="1">IFERROR(OFFSET('計算（業務便）'!$Q147,0,(COLUMN()-COLUMN('セット情報(業務便）'!$R147))*(COLUMNS('計算（業務便）'!$Q$3:$W$3)-1)/(COLUMNS('セット情報(業務便）'!$R145:$S145)-1)),"")</f>
        <v/>
      </c>
      <c r="X146" s="25" t="str">
        <f ca="1">IFERROR(OFFSET('計算（業務便）'!$Q147,0,(COLUMN()-COLUMN('セット情報(業務便）'!$R147))*(COLUMNS('計算（業務便）'!$Q$3:$W$3)-1)/(COLUMNS('セット情報(業務便）'!$R145:$S145)-1)),"")</f>
        <v/>
      </c>
      <c r="Y146" s="25" t="str">
        <f ca="1">IFERROR(OFFSET('計算（業務便）'!$Q147,0,(COLUMN()-COLUMN('セット情報(業務便）'!$R147))*(COLUMNS('計算（業務便）'!$Q$3:$W$3)-1)/(COLUMNS('セット情報(業務便）'!$R145:$S145)-1)),"")</f>
        <v/>
      </c>
      <c r="Z146" s="25" t="str">
        <f ca="1">IFERROR(OFFSET('計算（業務便）'!$Q147,0,(COLUMN()-COLUMN('セット情報(業務便）'!$R147))*(COLUMNS('計算（業務便）'!$Q$3:$W$3)-1)/(COLUMNS('セット情報(業務便）'!$R145:$S145)-1)),"")</f>
        <v/>
      </c>
      <c r="AA146" s="25" t="str">
        <f ca="1">IFERROR(OFFSET('計算（業務便）'!$Q147,0,(COLUMN()-COLUMN('セット情報(業務便）'!$R147))*(COLUMNS('計算（業務便）'!$Q$3:$W$3)-1)/(COLUMNS('セット情報(業務便）'!$R145:$S145)-1)),"")</f>
        <v/>
      </c>
      <c r="AB146" s="25" t="str">
        <f ca="1">IFERROR(OFFSET('計算（業務便）'!$Q147,0,(COLUMN()-COLUMN('セット情報(業務便）'!$R147))*(COLUMNS('計算（業務便）'!$Q$3:$W$3)-1)/(COLUMNS('セット情報(業務便）'!$R145:$S145)-1)),"")</f>
        <v/>
      </c>
      <c r="AC146" s="25" t="str">
        <f ca="1">IFERROR(OFFSET('計算（業務便）'!$Q147,0,(COLUMN()-COLUMN('セット情報(業務便）'!$R147))*(COLUMNS('計算（業務便）'!$Q$3:$W$3)-1)/(COLUMNS('セット情報(業務便）'!$R145:$S145)-1)),"")</f>
        <v/>
      </c>
      <c r="AD146" s="25" t="str">
        <f t="shared" ca="1" si="38"/>
        <v/>
      </c>
      <c r="AE146" s="25" t="str">
        <f t="shared" ca="1" si="26"/>
        <v/>
      </c>
      <c r="AF146" s="25" t="str">
        <f t="shared" ca="1" si="27"/>
        <v/>
      </c>
      <c r="AG146" s="25" t="str">
        <f t="shared" ca="1" si="28"/>
        <v/>
      </c>
      <c r="AH146" s="25" t="str">
        <f t="shared" ca="1" si="29"/>
        <v/>
      </c>
      <c r="AI146" s="25" t="str">
        <f t="shared" ca="1" si="30"/>
        <v/>
      </c>
      <c r="AJ146" s="25" t="str">
        <f t="shared" ca="1" si="31"/>
        <v/>
      </c>
      <c r="AK146" s="25" t="str">
        <f t="shared" ca="1" si="32"/>
        <v/>
      </c>
      <c r="AL146" s="25" t="str">
        <f t="shared" ca="1" si="33"/>
        <v/>
      </c>
      <c r="AM146" s="25" t="str">
        <f t="shared" ca="1" si="34"/>
        <v/>
      </c>
      <c r="AN146" s="25" t="str">
        <f t="shared" ca="1" si="35"/>
        <v/>
      </c>
      <c r="AO146" s="25" t="str">
        <f t="shared" ca="1" si="36"/>
        <v/>
      </c>
    </row>
    <row r="147" spans="1:41" ht="18.75" customHeight="1">
      <c r="A147" s="38">
        <v>145</v>
      </c>
      <c r="B147" s="38" t="str">
        <f>IF(ISBLANK(ID管理番号商品名入力!D147),"",ID管理番号商品名入力!D147)</f>
        <v/>
      </c>
      <c r="C147" s="39" t="str">
        <f>IF(ISBLANK(ID管理番号商品名入力!F147),"",ID管理番号商品名入力!F147)</f>
        <v/>
      </c>
      <c r="D147" s="22" t="str">
        <f>IF(ISBLANK(業務便入力!L148),"",業務便入力!L148)</f>
        <v/>
      </c>
      <c r="E147" s="22" t="str">
        <f>IFERROR(VLOOKUP($D147,配送グループ設定!$A$18:$G$27,6,FALSE),"")</f>
        <v/>
      </c>
      <c r="F147" s="22" t="str">
        <f>IF(ISBLANK(業務便入力!U148),"",業務便入力!U148)</f>
        <v/>
      </c>
      <c r="G147" s="23" t="str">
        <f>IFERROR("※"&amp;VLOOKUP($D147,配送グループ設定!$A$18:$G$27,4,FALSE),"")</f>
        <v/>
      </c>
      <c r="H147" s="24" t="str">
        <f t="shared" si="37"/>
        <v/>
      </c>
      <c r="I147" s="25">
        <v>1</v>
      </c>
      <c r="J147" s="25">
        <v>0</v>
      </c>
      <c r="K147" s="25">
        <v>0</v>
      </c>
      <c r="L147" s="25">
        <v>1</v>
      </c>
      <c r="M147" s="25" t="str">
        <f>IF(ISBLANK(業務便入力!V148),"",業務便入力!V148)</f>
        <v/>
      </c>
      <c r="N147" s="25">
        <v>5</v>
      </c>
      <c r="O147" s="73" t="s">
        <v>354</v>
      </c>
      <c r="P147" s="40" t="str">
        <f>IF(ISBLANK(業務便入力!F148),"",業務便入力!F148)</f>
        <v/>
      </c>
      <c r="Q147" s="25" t="str">
        <f ca="1">IFERROR('計算（業務便）'!Q148,"")</f>
        <v/>
      </c>
      <c r="R147" s="25" t="str">
        <f ca="1">IFERROR(OFFSET('計算（業務便）'!$Q148,0,(COLUMN()-COLUMN('セット情報(業務便）'!$R148))*(COLUMNS('計算（業務便）'!$Q$3:$W$3)-1)/(COLUMNS('セット情報(業務便）'!$R146:$S146)-1)),"")</f>
        <v/>
      </c>
      <c r="S147" s="25" t="str">
        <f ca="1">IFERROR(OFFSET('計算（業務便）'!$Q148,0,(COLUMN()-COLUMN('セット情報(業務便）'!$R148))*(COLUMNS('計算（業務便）'!$Q$3:$W$3)-1)/(COLUMNS('セット情報(業務便）'!$R146:$S146)-1)),"")</f>
        <v/>
      </c>
      <c r="T147" s="25" t="str">
        <f ca="1">IFERROR(OFFSET('計算（業務便）'!$Q148,0,(COLUMN()-COLUMN('セット情報(業務便）'!$R148))*(COLUMNS('計算（業務便）'!$Q$3:$W$3)-1)/(COLUMNS('セット情報(業務便）'!$R146:$S146)-1)),"")</f>
        <v/>
      </c>
      <c r="U147" s="25" t="str">
        <f ca="1">IFERROR(OFFSET('計算（業務便）'!$Q148,0,(COLUMN()-COLUMN('セット情報(業務便）'!$R148))*(COLUMNS('計算（業務便）'!$Q$3:$W$3)-1)/(COLUMNS('セット情報(業務便）'!$R146:$S146)-1)),"")</f>
        <v/>
      </c>
      <c r="V147" s="25" t="str">
        <f ca="1">IFERROR(OFFSET('計算（業務便）'!$Q148,0,(COLUMN()-COLUMN('セット情報(業務便）'!$R148))*(COLUMNS('計算（業務便）'!$Q$3:$W$3)-1)/(COLUMNS('セット情報(業務便）'!$R146:$S146)-1)),"")</f>
        <v/>
      </c>
      <c r="W147" s="25" t="str">
        <f ca="1">IFERROR(OFFSET('計算（業務便）'!$Q148,0,(COLUMN()-COLUMN('セット情報(業務便）'!$R148))*(COLUMNS('計算（業務便）'!$Q$3:$W$3)-1)/(COLUMNS('セット情報(業務便）'!$R146:$S146)-1)),"")</f>
        <v/>
      </c>
      <c r="X147" s="25" t="str">
        <f ca="1">IFERROR(OFFSET('計算（業務便）'!$Q148,0,(COLUMN()-COLUMN('セット情報(業務便）'!$R148))*(COLUMNS('計算（業務便）'!$Q$3:$W$3)-1)/(COLUMNS('セット情報(業務便）'!$R146:$S146)-1)),"")</f>
        <v/>
      </c>
      <c r="Y147" s="25" t="str">
        <f ca="1">IFERROR(OFFSET('計算（業務便）'!$Q148,0,(COLUMN()-COLUMN('セット情報(業務便）'!$R148))*(COLUMNS('計算（業務便）'!$Q$3:$W$3)-1)/(COLUMNS('セット情報(業務便）'!$R146:$S146)-1)),"")</f>
        <v/>
      </c>
      <c r="Z147" s="25" t="str">
        <f ca="1">IFERROR(OFFSET('計算（業務便）'!$Q148,0,(COLUMN()-COLUMN('セット情報(業務便）'!$R148))*(COLUMNS('計算（業務便）'!$Q$3:$W$3)-1)/(COLUMNS('セット情報(業務便）'!$R146:$S146)-1)),"")</f>
        <v/>
      </c>
      <c r="AA147" s="25" t="str">
        <f ca="1">IFERROR(OFFSET('計算（業務便）'!$Q148,0,(COLUMN()-COLUMN('セット情報(業務便）'!$R148))*(COLUMNS('計算（業務便）'!$Q$3:$W$3)-1)/(COLUMNS('セット情報(業務便）'!$R146:$S146)-1)),"")</f>
        <v/>
      </c>
      <c r="AB147" s="25" t="str">
        <f ca="1">IFERROR(OFFSET('計算（業務便）'!$Q148,0,(COLUMN()-COLUMN('セット情報(業務便）'!$R148))*(COLUMNS('計算（業務便）'!$Q$3:$W$3)-1)/(COLUMNS('セット情報(業務便）'!$R146:$S146)-1)),"")</f>
        <v/>
      </c>
      <c r="AC147" s="25" t="str">
        <f ca="1">IFERROR(OFFSET('計算（業務便）'!$Q148,0,(COLUMN()-COLUMN('セット情報(業務便）'!$R148))*(COLUMNS('計算（業務便）'!$Q$3:$W$3)-1)/(COLUMNS('セット情報(業務便）'!$R146:$S146)-1)),"")</f>
        <v/>
      </c>
      <c r="AD147" s="25" t="str">
        <f t="shared" ca="1" si="38"/>
        <v/>
      </c>
      <c r="AE147" s="25" t="str">
        <f t="shared" ca="1" si="26"/>
        <v/>
      </c>
      <c r="AF147" s="25" t="str">
        <f t="shared" ca="1" si="27"/>
        <v/>
      </c>
      <c r="AG147" s="25" t="str">
        <f t="shared" ca="1" si="28"/>
        <v/>
      </c>
      <c r="AH147" s="25" t="str">
        <f t="shared" ca="1" si="29"/>
        <v/>
      </c>
      <c r="AI147" s="25" t="str">
        <f t="shared" ca="1" si="30"/>
        <v/>
      </c>
      <c r="AJ147" s="25" t="str">
        <f t="shared" ca="1" si="31"/>
        <v/>
      </c>
      <c r="AK147" s="25" t="str">
        <f t="shared" ca="1" si="32"/>
        <v/>
      </c>
      <c r="AL147" s="25" t="str">
        <f t="shared" ca="1" si="33"/>
        <v/>
      </c>
      <c r="AM147" s="25" t="str">
        <f t="shared" ca="1" si="34"/>
        <v/>
      </c>
      <c r="AN147" s="25" t="str">
        <f t="shared" ca="1" si="35"/>
        <v/>
      </c>
      <c r="AO147" s="25" t="str">
        <f t="shared" ca="1" si="36"/>
        <v/>
      </c>
    </row>
    <row r="148" spans="1:41" ht="18.75" customHeight="1">
      <c r="A148" s="38">
        <v>146</v>
      </c>
      <c r="B148" s="38" t="str">
        <f>IF(ISBLANK(ID管理番号商品名入力!D148),"",ID管理番号商品名入力!D148)</f>
        <v/>
      </c>
      <c r="C148" s="39" t="str">
        <f>IF(ISBLANK(ID管理番号商品名入力!F148),"",ID管理番号商品名入力!F148)</f>
        <v/>
      </c>
      <c r="D148" s="22" t="str">
        <f>IF(ISBLANK(業務便入力!L149),"",業務便入力!L149)</f>
        <v/>
      </c>
      <c r="E148" s="22" t="str">
        <f>IFERROR(VLOOKUP($D148,配送グループ設定!$A$18:$G$27,6,FALSE),"")</f>
        <v/>
      </c>
      <c r="F148" s="22" t="str">
        <f>IF(ISBLANK(業務便入力!U149),"",業務便入力!U149)</f>
        <v/>
      </c>
      <c r="G148" s="23" t="str">
        <f>IFERROR("※"&amp;VLOOKUP($D148,配送グループ設定!$A$18:$G$27,4,FALSE),"")</f>
        <v/>
      </c>
      <c r="H148" s="24" t="str">
        <f t="shared" si="37"/>
        <v/>
      </c>
      <c r="I148" s="25">
        <v>1</v>
      </c>
      <c r="J148" s="25">
        <v>0</v>
      </c>
      <c r="K148" s="25">
        <v>0</v>
      </c>
      <c r="L148" s="25">
        <v>1</v>
      </c>
      <c r="M148" s="25" t="str">
        <f>IF(ISBLANK(業務便入力!V149),"",業務便入力!V149)</f>
        <v/>
      </c>
      <c r="N148" s="25">
        <v>5</v>
      </c>
      <c r="O148" s="73" t="s">
        <v>354</v>
      </c>
      <c r="P148" s="40" t="str">
        <f>IF(ISBLANK(業務便入力!F149),"",業務便入力!F149)</f>
        <v/>
      </c>
      <c r="Q148" s="25" t="str">
        <f ca="1">IFERROR('計算（業務便）'!Q149,"")</f>
        <v/>
      </c>
      <c r="R148" s="25" t="str">
        <f ca="1">IFERROR(OFFSET('計算（業務便）'!$Q149,0,(COLUMN()-COLUMN('セット情報(業務便）'!$R149))*(COLUMNS('計算（業務便）'!$Q$3:$W$3)-1)/(COLUMNS('セット情報(業務便）'!$R147:$S147)-1)),"")</f>
        <v/>
      </c>
      <c r="S148" s="25" t="str">
        <f ca="1">IFERROR(OFFSET('計算（業務便）'!$Q149,0,(COLUMN()-COLUMN('セット情報(業務便）'!$R149))*(COLUMNS('計算（業務便）'!$Q$3:$W$3)-1)/(COLUMNS('セット情報(業務便）'!$R147:$S147)-1)),"")</f>
        <v/>
      </c>
      <c r="T148" s="25" t="str">
        <f ca="1">IFERROR(OFFSET('計算（業務便）'!$Q149,0,(COLUMN()-COLUMN('セット情報(業務便）'!$R149))*(COLUMNS('計算（業務便）'!$Q$3:$W$3)-1)/(COLUMNS('セット情報(業務便）'!$R147:$S147)-1)),"")</f>
        <v/>
      </c>
      <c r="U148" s="25" t="str">
        <f ca="1">IFERROR(OFFSET('計算（業務便）'!$Q149,0,(COLUMN()-COLUMN('セット情報(業務便）'!$R149))*(COLUMNS('計算（業務便）'!$Q$3:$W$3)-1)/(COLUMNS('セット情報(業務便）'!$R147:$S147)-1)),"")</f>
        <v/>
      </c>
      <c r="V148" s="25" t="str">
        <f ca="1">IFERROR(OFFSET('計算（業務便）'!$Q149,0,(COLUMN()-COLUMN('セット情報(業務便）'!$R149))*(COLUMNS('計算（業務便）'!$Q$3:$W$3)-1)/(COLUMNS('セット情報(業務便）'!$R147:$S147)-1)),"")</f>
        <v/>
      </c>
      <c r="W148" s="25" t="str">
        <f ca="1">IFERROR(OFFSET('計算（業務便）'!$Q149,0,(COLUMN()-COLUMN('セット情報(業務便）'!$R149))*(COLUMNS('計算（業務便）'!$Q$3:$W$3)-1)/(COLUMNS('セット情報(業務便）'!$R147:$S147)-1)),"")</f>
        <v/>
      </c>
      <c r="X148" s="25" t="str">
        <f ca="1">IFERROR(OFFSET('計算（業務便）'!$Q149,0,(COLUMN()-COLUMN('セット情報(業務便）'!$R149))*(COLUMNS('計算（業務便）'!$Q$3:$W$3)-1)/(COLUMNS('セット情報(業務便）'!$R147:$S147)-1)),"")</f>
        <v/>
      </c>
      <c r="Y148" s="25" t="str">
        <f ca="1">IFERROR(OFFSET('計算（業務便）'!$Q149,0,(COLUMN()-COLUMN('セット情報(業務便）'!$R149))*(COLUMNS('計算（業務便）'!$Q$3:$W$3)-1)/(COLUMNS('セット情報(業務便）'!$R147:$S147)-1)),"")</f>
        <v/>
      </c>
      <c r="Z148" s="25" t="str">
        <f ca="1">IFERROR(OFFSET('計算（業務便）'!$Q149,0,(COLUMN()-COLUMN('セット情報(業務便）'!$R149))*(COLUMNS('計算（業務便）'!$Q$3:$W$3)-1)/(COLUMNS('セット情報(業務便）'!$R147:$S147)-1)),"")</f>
        <v/>
      </c>
      <c r="AA148" s="25" t="str">
        <f ca="1">IFERROR(OFFSET('計算（業務便）'!$Q149,0,(COLUMN()-COLUMN('セット情報(業務便）'!$R149))*(COLUMNS('計算（業務便）'!$Q$3:$W$3)-1)/(COLUMNS('セット情報(業務便）'!$R147:$S147)-1)),"")</f>
        <v/>
      </c>
      <c r="AB148" s="25" t="str">
        <f ca="1">IFERROR(OFFSET('計算（業務便）'!$Q149,0,(COLUMN()-COLUMN('セット情報(業務便）'!$R149))*(COLUMNS('計算（業務便）'!$Q$3:$W$3)-1)/(COLUMNS('セット情報(業務便）'!$R147:$S147)-1)),"")</f>
        <v/>
      </c>
      <c r="AC148" s="25" t="str">
        <f ca="1">IFERROR(OFFSET('計算（業務便）'!$Q149,0,(COLUMN()-COLUMN('セット情報(業務便）'!$R149))*(COLUMNS('計算（業務便）'!$Q$3:$W$3)-1)/(COLUMNS('セット情報(業務便）'!$R147:$S147)-1)),"")</f>
        <v/>
      </c>
      <c r="AD148" s="25" t="str">
        <f t="shared" ca="1" si="38"/>
        <v/>
      </c>
      <c r="AE148" s="25" t="str">
        <f t="shared" ca="1" si="26"/>
        <v/>
      </c>
      <c r="AF148" s="25" t="str">
        <f t="shared" ca="1" si="27"/>
        <v/>
      </c>
      <c r="AG148" s="25" t="str">
        <f t="shared" ca="1" si="28"/>
        <v/>
      </c>
      <c r="AH148" s="25" t="str">
        <f t="shared" ca="1" si="29"/>
        <v/>
      </c>
      <c r="AI148" s="25" t="str">
        <f t="shared" ca="1" si="30"/>
        <v/>
      </c>
      <c r="AJ148" s="25" t="str">
        <f t="shared" ca="1" si="31"/>
        <v/>
      </c>
      <c r="AK148" s="25" t="str">
        <f t="shared" ca="1" si="32"/>
        <v/>
      </c>
      <c r="AL148" s="25" t="str">
        <f t="shared" ca="1" si="33"/>
        <v/>
      </c>
      <c r="AM148" s="25" t="str">
        <f t="shared" ca="1" si="34"/>
        <v/>
      </c>
      <c r="AN148" s="25" t="str">
        <f t="shared" ca="1" si="35"/>
        <v/>
      </c>
      <c r="AO148" s="25" t="str">
        <f t="shared" ca="1" si="36"/>
        <v/>
      </c>
    </row>
    <row r="149" spans="1:41" ht="18.75" customHeight="1">
      <c r="A149" s="38">
        <v>147</v>
      </c>
      <c r="B149" s="38" t="str">
        <f>IF(ISBLANK(ID管理番号商品名入力!D149),"",ID管理番号商品名入力!D149)</f>
        <v/>
      </c>
      <c r="C149" s="39" t="str">
        <f>IF(ISBLANK(ID管理番号商品名入力!F149),"",ID管理番号商品名入力!F149)</f>
        <v/>
      </c>
      <c r="D149" s="22" t="str">
        <f>IF(ISBLANK(業務便入力!L150),"",業務便入力!L150)</f>
        <v/>
      </c>
      <c r="E149" s="22" t="str">
        <f>IFERROR(VLOOKUP($D149,配送グループ設定!$A$18:$G$27,6,FALSE),"")</f>
        <v/>
      </c>
      <c r="F149" s="22" t="str">
        <f>IF(ISBLANK(業務便入力!U150),"",業務便入力!U150)</f>
        <v/>
      </c>
      <c r="G149" s="23" t="str">
        <f>IFERROR("※"&amp;VLOOKUP($D149,配送グループ設定!$A$18:$G$27,4,FALSE),"")</f>
        <v/>
      </c>
      <c r="H149" s="24" t="str">
        <f>F149&amp;G149</f>
        <v/>
      </c>
      <c r="I149" s="25">
        <v>1</v>
      </c>
      <c r="J149" s="25">
        <v>0</v>
      </c>
      <c r="K149" s="25">
        <v>0</v>
      </c>
      <c r="L149" s="25">
        <v>1</v>
      </c>
      <c r="M149" s="25" t="str">
        <f>IF(ISBLANK(業務便入力!V150),"",業務便入力!V150)</f>
        <v/>
      </c>
      <c r="N149" s="25">
        <v>5</v>
      </c>
      <c r="O149" s="73" t="s">
        <v>354</v>
      </c>
      <c r="P149" s="40" t="str">
        <f>IF(ISBLANK(業務便入力!F150),"",業務便入力!F150)</f>
        <v/>
      </c>
      <c r="Q149" s="25" t="str">
        <f ca="1">IFERROR('計算（業務便）'!Q150,"")</f>
        <v/>
      </c>
      <c r="R149" s="25" t="str">
        <f ca="1">IFERROR(OFFSET('計算（業務便）'!$Q150,0,(COLUMN()-COLUMN('セット情報(業務便）'!$R150))*(COLUMNS('計算（業務便）'!$Q$3:$W$3)-1)/(COLUMNS('セット情報(業務便）'!$R148:$S148)-1)),"")</f>
        <v/>
      </c>
      <c r="S149" s="25" t="str">
        <f ca="1">IFERROR(OFFSET('計算（業務便）'!$Q150,0,(COLUMN()-COLUMN('セット情報(業務便）'!$R150))*(COLUMNS('計算（業務便）'!$Q$3:$W$3)-1)/(COLUMNS('セット情報(業務便）'!$R148:$S148)-1)),"")</f>
        <v/>
      </c>
      <c r="T149" s="25" t="str">
        <f ca="1">IFERROR(OFFSET('計算（業務便）'!$Q150,0,(COLUMN()-COLUMN('セット情報(業務便）'!$R150))*(COLUMNS('計算（業務便）'!$Q$3:$W$3)-1)/(COLUMNS('セット情報(業務便）'!$R148:$S148)-1)),"")</f>
        <v/>
      </c>
      <c r="U149" s="25" t="str">
        <f ca="1">IFERROR(OFFSET('計算（業務便）'!$Q150,0,(COLUMN()-COLUMN('セット情報(業務便）'!$R150))*(COLUMNS('計算（業務便）'!$Q$3:$W$3)-1)/(COLUMNS('セット情報(業務便）'!$R148:$S148)-1)),"")</f>
        <v/>
      </c>
      <c r="V149" s="25" t="str">
        <f ca="1">IFERROR(OFFSET('計算（業務便）'!$Q150,0,(COLUMN()-COLUMN('セット情報(業務便）'!$R150))*(COLUMNS('計算（業務便）'!$Q$3:$W$3)-1)/(COLUMNS('セット情報(業務便）'!$R148:$S148)-1)),"")</f>
        <v/>
      </c>
      <c r="W149" s="25" t="str">
        <f ca="1">IFERROR(OFFSET('計算（業務便）'!$Q150,0,(COLUMN()-COLUMN('セット情報(業務便）'!$R150))*(COLUMNS('計算（業務便）'!$Q$3:$W$3)-1)/(COLUMNS('セット情報(業務便）'!$R148:$S148)-1)),"")</f>
        <v/>
      </c>
      <c r="X149" s="25" t="str">
        <f ca="1">IFERROR(OFFSET('計算（業務便）'!$Q150,0,(COLUMN()-COLUMN('セット情報(業務便）'!$R150))*(COLUMNS('計算（業務便）'!$Q$3:$W$3)-1)/(COLUMNS('セット情報(業務便）'!$R148:$S148)-1)),"")</f>
        <v/>
      </c>
      <c r="Y149" s="25" t="str">
        <f ca="1">IFERROR(OFFSET('計算（業務便）'!$Q150,0,(COLUMN()-COLUMN('セット情報(業務便）'!$R150))*(COLUMNS('計算（業務便）'!$Q$3:$W$3)-1)/(COLUMNS('セット情報(業務便）'!$R148:$S148)-1)),"")</f>
        <v/>
      </c>
      <c r="Z149" s="25" t="str">
        <f ca="1">IFERROR(OFFSET('計算（業務便）'!$Q150,0,(COLUMN()-COLUMN('セット情報(業務便）'!$R150))*(COLUMNS('計算（業務便）'!$Q$3:$W$3)-1)/(COLUMNS('セット情報(業務便）'!$R148:$S148)-1)),"")</f>
        <v/>
      </c>
      <c r="AA149" s="25" t="str">
        <f ca="1">IFERROR(OFFSET('計算（業務便）'!$Q150,0,(COLUMN()-COLUMN('セット情報(業務便）'!$R150))*(COLUMNS('計算（業務便）'!$Q$3:$W$3)-1)/(COLUMNS('セット情報(業務便）'!$R148:$S148)-1)),"")</f>
        <v/>
      </c>
      <c r="AB149" s="25" t="str">
        <f ca="1">IFERROR(OFFSET('計算（業務便）'!$Q150,0,(COLUMN()-COLUMN('セット情報(業務便）'!$R150))*(COLUMNS('計算（業務便）'!$Q$3:$W$3)-1)/(COLUMNS('セット情報(業務便）'!$R148:$S148)-1)),"")</f>
        <v/>
      </c>
      <c r="AC149" s="25" t="str">
        <f ca="1">IFERROR(OFFSET('計算（業務便）'!$Q150,0,(COLUMN()-COLUMN('セット情報(業務便）'!$R150))*(COLUMNS('計算（業務便）'!$Q$3:$W$3)-1)/(COLUMNS('セット情報(業務便）'!$R148:$S148)-1)),"")</f>
        <v/>
      </c>
      <c r="AD149" s="25" t="str">
        <f t="shared" ca="1" si="38"/>
        <v/>
      </c>
      <c r="AE149" s="25" t="str">
        <f t="shared" ca="1" si="26"/>
        <v/>
      </c>
      <c r="AF149" s="25" t="str">
        <f t="shared" ca="1" si="27"/>
        <v/>
      </c>
      <c r="AG149" s="25" t="str">
        <f t="shared" ca="1" si="28"/>
        <v/>
      </c>
      <c r="AH149" s="25" t="str">
        <f t="shared" ca="1" si="29"/>
        <v/>
      </c>
      <c r="AI149" s="25" t="str">
        <f t="shared" ca="1" si="30"/>
        <v/>
      </c>
      <c r="AJ149" s="25" t="str">
        <f t="shared" ca="1" si="31"/>
        <v/>
      </c>
      <c r="AK149" s="25" t="str">
        <f t="shared" ca="1" si="32"/>
        <v/>
      </c>
      <c r="AL149" s="25" t="str">
        <f t="shared" ca="1" si="33"/>
        <v/>
      </c>
      <c r="AM149" s="25" t="str">
        <f t="shared" ca="1" si="34"/>
        <v/>
      </c>
      <c r="AN149" s="25" t="str">
        <f t="shared" ca="1" si="35"/>
        <v/>
      </c>
      <c r="AO149" s="25" t="str">
        <f t="shared" ca="1" si="36"/>
        <v/>
      </c>
    </row>
    <row r="150" spans="1:41" ht="18.75" customHeight="1">
      <c r="A150" s="26"/>
      <c r="B150" s="26"/>
      <c r="C150" s="26"/>
      <c r="D150" s="26"/>
      <c r="E150" s="26"/>
      <c r="F150" s="26"/>
      <c r="G150" s="26"/>
      <c r="H150" s="26"/>
      <c r="I150" s="26"/>
      <c r="J150" s="26"/>
      <c r="K150" s="26"/>
      <c r="L150" s="26"/>
      <c r="M150" s="26"/>
      <c r="N150" s="26"/>
      <c r="O150" s="26"/>
      <c r="P150" s="27"/>
      <c r="Q150" s="26"/>
      <c r="R150" s="26"/>
      <c r="S150" s="26"/>
      <c r="T150" s="26"/>
      <c r="U150" s="26"/>
      <c r="V150" s="26"/>
      <c r="W150" s="26"/>
      <c r="X150" s="26"/>
      <c r="Y150" s="26"/>
      <c r="Z150" s="26"/>
      <c r="AA150" s="26"/>
      <c r="AB150" s="26"/>
      <c r="AC150" s="26"/>
      <c r="AD150" s="26"/>
      <c r="AE150" s="26"/>
      <c r="AF150" s="26"/>
      <c r="AG150" s="26"/>
      <c r="AH150" s="26"/>
      <c r="AI150" s="26"/>
      <c r="AJ150" s="26"/>
      <c r="AK150" s="26"/>
      <c r="AL150" s="26"/>
      <c r="AM150" s="26"/>
      <c r="AN150" s="26"/>
      <c r="AO150" s="26"/>
    </row>
    <row r="151" spans="1:41" ht="18.75" customHeight="1">
      <c r="A151" s="26"/>
      <c r="B151" s="26"/>
      <c r="C151" s="26"/>
      <c r="D151" s="26"/>
      <c r="E151" s="26"/>
      <c r="F151" s="26"/>
      <c r="G151" s="26"/>
      <c r="H151" s="26"/>
      <c r="I151" s="26"/>
      <c r="J151" s="26"/>
      <c r="K151" s="26"/>
      <c r="L151" s="26"/>
      <c r="M151" s="26"/>
      <c r="N151" s="26"/>
      <c r="O151" s="26"/>
      <c r="P151" s="27"/>
      <c r="Q151" s="26"/>
      <c r="R151" s="26"/>
      <c r="S151" s="26"/>
      <c r="T151" s="26"/>
      <c r="U151" s="26"/>
      <c r="V151" s="26"/>
      <c r="W151" s="26"/>
      <c r="X151" s="26"/>
      <c r="Y151" s="26"/>
      <c r="Z151" s="26"/>
      <c r="AA151" s="26"/>
      <c r="AB151" s="26"/>
      <c r="AC151" s="26"/>
      <c r="AD151" s="26"/>
      <c r="AE151" s="26"/>
      <c r="AF151" s="26"/>
      <c r="AG151" s="26"/>
      <c r="AH151" s="26"/>
      <c r="AI151" s="26"/>
      <c r="AJ151" s="26"/>
      <c r="AK151" s="26"/>
      <c r="AL151" s="26"/>
      <c r="AM151" s="26"/>
      <c r="AN151" s="26"/>
      <c r="AO151" s="26"/>
    </row>
    <row r="152" spans="1:41" ht="18.75" customHeight="1">
      <c r="A152" s="26"/>
      <c r="B152" s="26"/>
      <c r="C152" s="26"/>
      <c r="D152" s="26"/>
      <c r="E152" s="26"/>
      <c r="F152" s="26"/>
      <c r="G152" s="26"/>
      <c r="H152" s="26"/>
      <c r="I152" s="26"/>
      <c r="J152" s="26"/>
      <c r="K152" s="26"/>
      <c r="L152" s="26"/>
      <c r="M152" s="26"/>
      <c r="N152" s="26"/>
      <c r="O152" s="26"/>
      <c r="P152" s="27"/>
      <c r="Q152" s="26"/>
      <c r="R152" s="26"/>
      <c r="S152" s="26"/>
      <c r="T152" s="26"/>
      <c r="U152" s="26"/>
      <c r="V152" s="26"/>
      <c r="W152" s="26"/>
      <c r="X152" s="26"/>
      <c r="Y152" s="26"/>
      <c r="Z152" s="26"/>
      <c r="AA152" s="26"/>
      <c r="AB152" s="26"/>
      <c r="AC152" s="26"/>
      <c r="AD152" s="26"/>
      <c r="AE152" s="26"/>
      <c r="AF152" s="26"/>
      <c r="AG152" s="26"/>
      <c r="AH152" s="26"/>
      <c r="AI152" s="26"/>
      <c r="AJ152" s="26"/>
      <c r="AK152" s="26"/>
      <c r="AL152" s="26"/>
      <c r="AM152" s="26"/>
      <c r="AN152" s="26"/>
      <c r="AO152" s="26"/>
    </row>
    <row r="153" spans="1:41" ht="18.75" customHeight="1">
      <c r="A153" s="26"/>
      <c r="B153" s="26"/>
      <c r="C153" s="26"/>
      <c r="D153" s="26"/>
      <c r="E153" s="26"/>
      <c r="F153" s="26"/>
      <c r="G153" s="26"/>
      <c r="H153" s="26"/>
      <c r="I153" s="26"/>
      <c r="J153" s="26"/>
      <c r="K153" s="26"/>
      <c r="L153" s="26"/>
      <c r="M153" s="26"/>
      <c r="N153" s="26"/>
      <c r="O153" s="26"/>
      <c r="P153" s="27"/>
      <c r="Q153" s="26"/>
      <c r="R153" s="26"/>
      <c r="S153" s="26"/>
      <c r="T153" s="26"/>
      <c r="U153" s="26"/>
      <c r="V153" s="26"/>
      <c r="W153" s="26"/>
      <c r="X153" s="26"/>
      <c r="Y153" s="26"/>
      <c r="Z153" s="26"/>
      <c r="AA153" s="26"/>
      <c r="AB153" s="26"/>
      <c r="AC153" s="26"/>
      <c r="AD153" s="26"/>
      <c r="AE153" s="26"/>
      <c r="AF153" s="26"/>
      <c r="AG153" s="26"/>
      <c r="AH153" s="26"/>
      <c r="AI153" s="26"/>
      <c r="AJ153" s="26"/>
      <c r="AK153" s="26"/>
      <c r="AL153" s="26"/>
      <c r="AM153" s="26"/>
      <c r="AN153" s="26"/>
      <c r="AO153" s="26"/>
    </row>
    <row r="154" spans="1:41" ht="18.75" customHeight="1">
      <c r="A154" s="26"/>
      <c r="B154" s="26"/>
      <c r="C154" s="26"/>
      <c r="D154" s="26"/>
      <c r="E154" s="26"/>
      <c r="F154" s="26"/>
      <c r="G154" s="26"/>
      <c r="H154" s="26"/>
      <c r="I154" s="26"/>
      <c r="J154" s="26"/>
      <c r="K154" s="26"/>
      <c r="L154" s="26"/>
      <c r="M154" s="26"/>
      <c r="N154" s="26"/>
      <c r="O154" s="26"/>
      <c r="P154" s="27"/>
      <c r="Q154" s="26"/>
      <c r="R154" s="26"/>
      <c r="S154" s="26"/>
      <c r="T154" s="26"/>
      <c r="U154" s="26"/>
      <c r="V154" s="26"/>
      <c r="W154" s="26"/>
      <c r="X154" s="26"/>
      <c r="Y154" s="26"/>
      <c r="Z154" s="26"/>
      <c r="AA154" s="26"/>
      <c r="AB154" s="26"/>
      <c r="AC154" s="26"/>
      <c r="AD154" s="26"/>
      <c r="AE154" s="26"/>
      <c r="AF154" s="26"/>
      <c r="AG154" s="26"/>
      <c r="AH154" s="26"/>
      <c r="AI154" s="26"/>
      <c r="AJ154" s="26"/>
      <c r="AK154" s="26"/>
      <c r="AL154" s="26"/>
      <c r="AM154" s="26"/>
      <c r="AN154" s="26"/>
      <c r="AO154" s="26"/>
    </row>
    <row r="155" spans="1:41" ht="18.75" customHeight="1">
      <c r="A155" s="26"/>
      <c r="B155" s="26"/>
      <c r="C155" s="26"/>
      <c r="D155" s="26"/>
      <c r="E155" s="26"/>
      <c r="F155" s="26"/>
      <c r="G155" s="26"/>
      <c r="H155" s="26"/>
      <c r="I155" s="26"/>
      <c r="J155" s="26"/>
      <c r="K155" s="26"/>
      <c r="L155" s="26"/>
      <c r="M155" s="26"/>
      <c r="N155" s="26"/>
      <c r="O155" s="26"/>
      <c r="P155" s="27"/>
      <c r="Q155" s="26"/>
      <c r="R155" s="26"/>
      <c r="S155" s="26"/>
      <c r="T155" s="26"/>
      <c r="U155" s="26"/>
      <c r="V155" s="26"/>
      <c r="W155" s="26"/>
      <c r="X155" s="26"/>
      <c r="Y155" s="26"/>
      <c r="Z155" s="26"/>
      <c r="AA155" s="26"/>
      <c r="AB155" s="26"/>
      <c r="AC155" s="26"/>
      <c r="AD155" s="26"/>
      <c r="AE155" s="26"/>
      <c r="AF155" s="26"/>
      <c r="AG155" s="26"/>
      <c r="AH155" s="26"/>
      <c r="AI155" s="26"/>
      <c r="AJ155" s="26"/>
      <c r="AK155" s="26"/>
      <c r="AL155" s="26"/>
      <c r="AM155" s="26"/>
      <c r="AN155" s="26"/>
      <c r="AO155" s="26"/>
    </row>
    <row r="156" spans="1:41" ht="18.75" customHeight="1">
      <c r="A156" s="26"/>
      <c r="B156" s="26"/>
      <c r="C156" s="26"/>
      <c r="D156" s="26"/>
      <c r="E156" s="26"/>
      <c r="F156" s="26"/>
      <c r="G156" s="26"/>
      <c r="H156" s="26"/>
      <c r="I156" s="26"/>
      <c r="J156" s="26"/>
      <c r="K156" s="26"/>
      <c r="L156" s="26"/>
      <c r="M156" s="26"/>
      <c r="N156" s="26"/>
      <c r="O156" s="26"/>
      <c r="P156" s="27"/>
      <c r="Q156" s="26"/>
      <c r="R156" s="26"/>
      <c r="S156" s="26"/>
      <c r="T156" s="26"/>
      <c r="U156" s="26"/>
      <c r="V156" s="26"/>
      <c r="W156" s="26"/>
      <c r="X156" s="26"/>
      <c r="Y156" s="26"/>
      <c r="Z156" s="26"/>
      <c r="AA156" s="26"/>
      <c r="AB156" s="26"/>
      <c r="AC156" s="26"/>
      <c r="AD156" s="26"/>
      <c r="AE156" s="26"/>
      <c r="AF156" s="26"/>
      <c r="AG156" s="26"/>
      <c r="AH156" s="26"/>
      <c r="AI156" s="26"/>
      <c r="AJ156" s="26"/>
      <c r="AK156" s="26"/>
      <c r="AL156" s="26"/>
      <c r="AM156" s="26"/>
      <c r="AN156" s="26"/>
      <c r="AO156" s="26"/>
    </row>
    <row r="157" spans="1:41" ht="18.75" customHeight="1">
      <c r="A157" s="26"/>
      <c r="B157" s="26"/>
      <c r="C157" s="26"/>
      <c r="D157" s="26"/>
      <c r="E157" s="26"/>
      <c r="F157" s="26"/>
      <c r="G157" s="26"/>
      <c r="H157" s="26"/>
      <c r="I157" s="26"/>
      <c r="J157" s="26"/>
      <c r="K157" s="26"/>
      <c r="L157" s="26"/>
      <c r="M157" s="26"/>
      <c r="N157" s="26"/>
      <c r="O157" s="26"/>
      <c r="P157" s="27"/>
      <c r="Q157" s="26"/>
      <c r="R157" s="26"/>
      <c r="S157" s="26"/>
      <c r="T157" s="26"/>
      <c r="U157" s="26"/>
      <c r="V157" s="26"/>
      <c r="W157" s="26"/>
      <c r="X157" s="26"/>
      <c r="Y157" s="26"/>
      <c r="Z157" s="26"/>
      <c r="AA157" s="26"/>
      <c r="AB157" s="26"/>
      <c r="AC157" s="26"/>
      <c r="AD157" s="26"/>
      <c r="AE157" s="26"/>
      <c r="AF157" s="26"/>
      <c r="AG157" s="26"/>
      <c r="AH157" s="26"/>
      <c r="AI157" s="26"/>
      <c r="AJ157" s="26"/>
      <c r="AK157" s="26"/>
      <c r="AL157" s="26"/>
      <c r="AM157" s="26"/>
      <c r="AN157" s="26"/>
      <c r="AO157" s="26"/>
    </row>
    <row r="158" spans="1:41" ht="18.75" customHeight="1">
      <c r="A158" s="26"/>
      <c r="B158" s="26"/>
      <c r="C158" s="26"/>
      <c r="D158" s="26"/>
      <c r="E158" s="26"/>
      <c r="F158" s="26"/>
      <c r="G158" s="26"/>
      <c r="H158" s="26"/>
      <c r="I158" s="26"/>
      <c r="J158" s="26"/>
      <c r="K158" s="26"/>
      <c r="L158" s="26"/>
      <c r="M158" s="26"/>
      <c r="N158" s="26"/>
      <c r="O158" s="26"/>
      <c r="P158" s="27"/>
      <c r="Q158" s="26"/>
      <c r="R158" s="26"/>
      <c r="S158" s="26"/>
      <c r="T158" s="26"/>
      <c r="U158" s="26"/>
      <c r="V158" s="26"/>
      <c r="W158" s="26"/>
      <c r="X158" s="26"/>
      <c r="Y158" s="26"/>
      <c r="Z158" s="26"/>
      <c r="AA158" s="26"/>
      <c r="AB158" s="26"/>
      <c r="AC158" s="26"/>
      <c r="AD158" s="26"/>
      <c r="AE158" s="26"/>
      <c r="AF158" s="26"/>
      <c r="AG158" s="26"/>
      <c r="AH158" s="26"/>
      <c r="AI158" s="26"/>
      <c r="AJ158" s="26"/>
      <c r="AK158" s="26"/>
      <c r="AL158" s="26"/>
      <c r="AM158" s="26"/>
      <c r="AN158" s="26"/>
      <c r="AO158" s="26"/>
    </row>
    <row r="159" spans="1:41" ht="18.75" customHeight="1">
      <c r="A159" s="26"/>
      <c r="B159" s="26"/>
      <c r="C159" s="26"/>
      <c r="D159" s="26"/>
      <c r="E159" s="26"/>
      <c r="F159" s="26"/>
      <c r="G159" s="26"/>
      <c r="H159" s="26"/>
      <c r="I159" s="26"/>
      <c r="J159" s="26"/>
      <c r="K159" s="26"/>
      <c r="L159" s="26"/>
      <c r="M159" s="26"/>
      <c r="N159" s="26"/>
      <c r="O159" s="26"/>
      <c r="P159" s="27"/>
      <c r="Q159" s="26"/>
      <c r="R159" s="26"/>
      <c r="S159" s="26"/>
      <c r="T159" s="26"/>
      <c r="U159" s="26"/>
      <c r="V159" s="26"/>
      <c r="W159" s="26"/>
      <c r="X159" s="26"/>
      <c r="Y159" s="26"/>
      <c r="Z159" s="26"/>
      <c r="AA159" s="26"/>
      <c r="AB159" s="26"/>
      <c r="AC159" s="26"/>
      <c r="AD159" s="26"/>
      <c r="AE159" s="26"/>
      <c r="AF159" s="26"/>
      <c r="AG159" s="26"/>
      <c r="AH159" s="26"/>
      <c r="AI159" s="26"/>
      <c r="AJ159" s="26"/>
      <c r="AK159" s="26"/>
      <c r="AL159" s="26"/>
      <c r="AM159" s="26"/>
      <c r="AN159" s="26"/>
      <c r="AO159" s="26"/>
    </row>
    <row r="160" spans="1:41" ht="18.75" customHeight="1">
      <c r="A160" s="26"/>
      <c r="B160" s="26"/>
      <c r="C160" s="26"/>
      <c r="D160" s="26"/>
      <c r="E160" s="26"/>
      <c r="F160" s="26"/>
      <c r="G160" s="26"/>
      <c r="H160" s="26"/>
      <c r="I160" s="26"/>
      <c r="J160" s="26"/>
      <c r="K160" s="26"/>
      <c r="L160" s="26"/>
      <c r="M160" s="26"/>
      <c r="N160" s="26"/>
      <c r="O160" s="26"/>
      <c r="P160" s="27"/>
      <c r="Q160" s="26"/>
      <c r="R160" s="26"/>
      <c r="S160" s="26"/>
      <c r="T160" s="26"/>
      <c r="U160" s="26"/>
      <c r="V160" s="26"/>
      <c r="W160" s="26"/>
      <c r="X160" s="26"/>
      <c r="Y160" s="26"/>
      <c r="Z160" s="26"/>
      <c r="AA160" s="26"/>
      <c r="AB160" s="26"/>
      <c r="AC160" s="26"/>
      <c r="AD160" s="26"/>
      <c r="AE160" s="26"/>
      <c r="AF160" s="26"/>
      <c r="AG160" s="26"/>
      <c r="AH160" s="26"/>
      <c r="AI160" s="26"/>
      <c r="AJ160" s="26"/>
      <c r="AK160" s="26"/>
      <c r="AL160" s="26"/>
      <c r="AM160" s="26"/>
      <c r="AN160" s="26"/>
      <c r="AO160" s="26"/>
    </row>
    <row r="161" spans="1:41" ht="18.75" customHeight="1">
      <c r="A161" s="26"/>
      <c r="B161" s="26"/>
      <c r="C161" s="26"/>
      <c r="D161" s="26"/>
      <c r="E161" s="26"/>
      <c r="F161" s="26"/>
      <c r="G161" s="26"/>
      <c r="H161" s="26"/>
      <c r="I161" s="26"/>
      <c r="J161" s="26"/>
      <c r="K161" s="26"/>
      <c r="L161" s="26"/>
      <c r="M161" s="26"/>
      <c r="N161" s="26"/>
      <c r="O161" s="26"/>
      <c r="P161" s="27"/>
      <c r="Q161" s="26"/>
      <c r="R161" s="26"/>
      <c r="S161" s="26"/>
      <c r="T161" s="26"/>
      <c r="U161" s="26"/>
      <c r="V161" s="26"/>
      <c r="W161" s="26"/>
      <c r="X161" s="26"/>
      <c r="Y161" s="26"/>
      <c r="Z161" s="26"/>
      <c r="AA161" s="26"/>
      <c r="AB161" s="26"/>
      <c r="AC161" s="26"/>
      <c r="AD161" s="26"/>
      <c r="AE161" s="26"/>
      <c r="AF161" s="26"/>
      <c r="AG161" s="26"/>
      <c r="AH161" s="26"/>
      <c r="AI161" s="26"/>
      <c r="AJ161" s="26"/>
      <c r="AK161" s="26"/>
      <c r="AL161" s="26"/>
      <c r="AM161" s="26"/>
      <c r="AN161" s="26"/>
      <c r="AO161" s="26"/>
    </row>
    <row r="162" spans="1:41" ht="18.75" customHeight="1">
      <c r="A162" s="26"/>
      <c r="B162" s="26"/>
      <c r="C162" s="26"/>
      <c r="D162" s="26"/>
      <c r="E162" s="26"/>
      <c r="F162" s="26"/>
      <c r="G162" s="26"/>
      <c r="H162" s="26"/>
      <c r="I162" s="26"/>
      <c r="J162" s="26"/>
      <c r="K162" s="26"/>
      <c r="L162" s="26"/>
      <c r="M162" s="26"/>
      <c r="N162" s="26"/>
      <c r="O162" s="26"/>
      <c r="P162" s="27"/>
      <c r="Q162" s="26"/>
      <c r="R162" s="26"/>
      <c r="S162" s="26"/>
      <c r="T162" s="26"/>
      <c r="U162" s="26"/>
      <c r="V162" s="26"/>
      <c r="W162" s="26"/>
      <c r="X162" s="26"/>
      <c r="Y162" s="26"/>
      <c r="Z162" s="26"/>
      <c r="AA162" s="26"/>
      <c r="AB162" s="26"/>
      <c r="AC162" s="26"/>
      <c r="AD162" s="26"/>
      <c r="AE162" s="26"/>
      <c r="AF162" s="26"/>
      <c r="AG162" s="26"/>
      <c r="AH162" s="26"/>
      <c r="AI162" s="26"/>
      <c r="AJ162" s="26"/>
      <c r="AK162" s="26"/>
      <c r="AL162" s="26"/>
      <c r="AM162" s="26"/>
      <c r="AN162" s="26"/>
      <c r="AO162" s="26"/>
    </row>
    <row r="163" spans="1:41" ht="18.75" customHeight="1">
      <c r="A163" s="26"/>
      <c r="B163" s="26"/>
      <c r="C163" s="26"/>
      <c r="D163" s="26"/>
      <c r="E163" s="26"/>
      <c r="F163" s="26"/>
      <c r="G163" s="26"/>
      <c r="H163" s="26"/>
      <c r="I163" s="26"/>
      <c r="J163" s="26"/>
      <c r="K163" s="26"/>
      <c r="L163" s="26"/>
      <c r="M163" s="26"/>
      <c r="N163" s="26"/>
      <c r="O163" s="26"/>
      <c r="P163" s="27"/>
      <c r="Q163" s="26"/>
      <c r="R163" s="26"/>
      <c r="S163" s="26"/>
      <c r="T163" s="26"/>
      <c r="U163" s="26"/>
      <c r="V163" s="26"/>
      <c r="W163" s="26"/>
      <c r="X163" s="26"/>
      <c r="Y163" s="26"/>
      <c r="Z163" s="26"/>
      <c r="AA163" s="26"/>
      <c r="AB163" s="26"/>
      <c r="AC163" s="26"/>
      <c r="AD163" s="26"/>
      <c r="AE163" s="26"/>
      <c r="AF163" s="26"/>
      <c r="AG163" s="26"/>
      <c r="AH163" s="26"/>
      <c r="AI163" s="26"/>
      <c r="AJ163" s="26"/>
      <c r="AK163" s="26"/>
      <c r="AL163" s="26"/>
      <c r="AM163" s="26"/>
      <c r="AN163" s="26"/>
      <c r="AO163" s="26"/>
    </row>
    <row r="164" spans="1:41" ht="18.75" customHeight="1">
      <c r="A164" s="26"/>
      <c r="B164" s="26"/>
      <c r="C164" s="26"/>
      <c r="D164" s="26"/>
      <c r="E164" s="26"/>
      <c r="F164" s="26"/>
      <c r="G164" s="26"/>
      <c r="H164" s="26"/>
      <c r="I164" s="26"/>
      <c r="J164" s="26"/>
      <c r="K164" s="26"/>
      <c r="L164" s="26"/>
      <c r="M164" s="26"/>
      <c r="N164" s="26"/>
      <c r="O164" s="26"/>
      <c r="P164" s="27"/>
      <c r="Q164" s="26"/>
      <c r="R164" s="26"/>
      <c r="S164" s="26"/>
      <c r="T164" s="26"/>
      <c r="U164" s="26"/>
      <c r="V164" s="26"/>
      <c r="W164" s="26"/>
      <c r="X164" s="26"/>
      <c r="Y164" s="26"/>
      <c r="Z164" s="26"/>
      <c r="AA164" s="26"/>
      <c r="AB164" s="26"/>
      <c r="AC164" s="26"/>
      <c r="AD164" s="26"/>
      <c r="AE164" s="26"/>
      <c r="AF164" s="26"/>
      <c r="AG164" s="26"/>
      <c r="AH164" s="26"/>
      <c r="AI164" s="26"/>
      <c r="AJ164" s="26"/>
      <c r="AK164" s="26"/>
      <c r="AL164" s="26"/>
      <c r="AM164" s="26"/>
      <c r="AN164" s="26"/>
      <c r="AO164" s="26"/>
    </row>
    <row r="165" spans="1:41" ht="18.75" customHeight="1">
      <c r="A165" s="26"/>
      <c r="B165" s="26"/>
      <c r="C165" s="26"/>
      <c r="D165" s="26"/>
      <c r="E165" s="26"/>
      <c r="F165" s="26"/>
      <c r="G165" s="26"/>
      <c r="H165" s="26"/>
      <c r="I165" s="26"/>
      <c r="J165" s="26"/>
      <c r="K165" s="26"/>
      <c r="L165" s="26"/>
      <c r="M165" s="26"/>
      <c r="N165" s="26"/>
      <c r="O165" s="26"/>
      <c r="P165" s="27"/>
      <c r="Q165" s="26"/>
      <c r="R165" s="26"/>
      <c r="S165" s="26"/>
      <c r="T165" s="26"/>
      <c r="U165" s="26"/>
      <c r="V165" s="26"/>
      <c r="W165" s="26"/>
      <c r="X165" s="26"/>
      <c r="Y165" s="26"/>
      <c r="Z165" s="26"/>
      <c r="AA165" s="26"/>
      <c r="AB165" s="26"/>
      <c r="AC165" s="26"/>
      <c r="AD165" s="26"/>
      <c r="AE165" s="26"/>
      <c r="AF165" s="26"/>
      <c r="AG165" s="26"/>
      <c r="AH165" s="26"/>
      <c r="AI165" s="26"/>
      <c r="AJ165" s="26"/>
      <c r="AK165" s="26"/>
      <c r="AL165" s="26"/>
      <c r="AM165" s="26"/>
      <c r="AN165" s="26"/>
      <c r="AO165" s="26"/>
    </row>
    <row r="166" spans="1:41" ht="18.75" customHeight="1">
      <c r="A166" s="26"/>
      <c r="B166" s="26"/>
      <c r="C166" s="26"/>
      <c r="D166" s="26"/>
      <c r="E166" s="26"/>
      <c r="F166" s="26"/>
      <c r="G166" s="26"/>
      <c r="H166" s="26"/>
      <c r="I166" s="26"/>
      <c r="J166" s="26"/>
      <c r="K166" s="26"/>
      <c r="L166" s="26"/>
      <c r="M166" s="26"/>
      <c r="N166" s="26"/>
      <c r="O166" s="26"/>
      <c r="P166" s="27"/>
      <c r="Q166" s="26"/>
      <c r="R166" s="26"/>
      <c r="S166" s="26"/>
      <c r="T166" s="26"/>
      <c r="U166" s="26"/>
      <c r="V166" s="26"/>
      <c r="W166" s="26"/>
      <c r="X166" s="26"/>
      <c r="Y166" s="26"/>
      <c r="Z166" s="26"/>
      <c r="AA166" s="26"/>
      <c r="AB166" s="26"/>
      <c r="AC166" s="26"/>
      <c r="AD166" s="26"/>
      <c r="AE166" s="26"/>
      <c r="AF166" s="26"/>
      <c r="AG166" s="26"/>
      <c r="AH166" s="26"/>
      <c r="AI166" s="26"/>
      <c r="AJ166" s="26"/>
      <c r="AK166" s="26"/>
      <c r="AL166" s="26"/>
      <c r="AM166" s="26"/>
      <c r="AN166" s="26"/>
      <c r="AO166" s="26"/>
    </row>
    <row r="167" spans="1:41" ht="18.75" customHeight="1">
      <c r="A167" s="26"/>
      <c r="B167" s="26"/>
      <c r="C167" s="26"/>
      <c r="D167" s="26"/>
      <c r="E167" s="26"/>
      <c r="F167" s="26"/>
      <c r="G167" s="26"/>
      <c r="H167" s="26"/>
      <c r="I167" s="26"/>
      <c r="J167" s="26"/>
      <c r="K167" s="26"/>
      <c r="L167" s="26"/>
      <c r="M167" s="26"/>
      <c r="N167" s="26"/>
      <c r="O167" s="26"/>
      <c r="P167" s="27"/>
      <c r="Q167" s="26"/>
      <c r="R167" s="26"/>
      <c r="S167" s="26"/>
      <c r="T167" s="26"/>
      <c r="U167" s="26"/>
      <c r="V167" s="26"/>
      <c r="W167" s="26"/>
      <c r="X167" s="26"/>
      <c r="Y167" s="26"/>
      <c r="Z167" s="26"/>
      <c r="AA167" s="26"/>
      <c r="AB167" s="26"/>
      <c r="AC167" s="26"/>
      <c r="AD167" s="26"/>
      <c r="AE167" s="26"/>
      <c r="AF167" s="26"/>
      <c r="AG167" s="26"/>
      <c r="AH167" s="26"/>
      <c r="AI167" s="26"/>
      <c r="AJ167" s="26"/>
      <c r="AK167" s="26"/>
      <c r="AL167" s="26"/>
      <c r="AM167" s="26"/>
      <c r="AN167" s="26"/>
      <c r="AO167" s="26"/>
    </row>
    <row r="168" spans="1:41" ht="18.75" customHeight="1">
      <c r="A168" s="26"/>
      <c r="B168" s="26"/>
      <c r="C168" s="26"/>
      <c r="D168" s="26"/>
      <c r="E168" s="26"/>
      <c r="F168" s="26"/>
      <c r="G168" s="26"/>
      <c r="H168" s="26"/>
      <c r="I168" s="26"/>
      <c r="J168" s="26"/>
      <c r="K168" s="26"/>
      <c r="L168" s="26"/>
      <c r="M168" s="26"/>
      <c r="N168" s="26"/>
      <c r="O168" s="26"/>
      <c r="P168" s="27"/>
      <c r="Q168" s="26"/>
      <c r="R168" s="26"/>
      <c r="S168" s="26"/>
      <c r="T168" s="26"/>
      <c r="U168" s="26"/>
      <c r="V168" s="26"/>
      <c r="W168" s="26"/>
      <c r="X168" s="26"/>
      <c r="Y168" s="26"/>
      <c r="Z168" s="26"/>
      <c r="AA168" s="26"/>
      <c r="AB168" s="26"/>
      <c r="AC168" s="26"/>
      <c r="AD168" s="26"/>
      <c r="AE168" s="26"/>
      <c r="AF168" s="26"/>
      <c r="AG168" s="26"/>
      <c r="AH168" s="26"/>
      <c r="AI168" s="26"/>
      <c r="AJ168" s="26"/>
      <c r="AK168" s="26"/>
      <c r="AL168" s="26"/>
      <c r="AM168" s="26"/>
      <c r="AN168" s="26"/>
      <c r="AO168" s="26"/>
    </row>
    <row r="169" spans="1:41" ht="18.75" customHeight="1">
      <c r="A169" s="26"/>
      <c r="B169" s="26"/>
      <c r="C169" s="26"/>
      <c r="D169" s="26"/>
      <c r="E169" s="26"/>
      <c r="F169" s="26"/>
      <c r="G169" s="26"/>
      <c r="H169" s="26"/>
      <c r="I169" s="26"/>
      <c r="J169" s="26"/>
      <c r="K169" s="26"/>
      <c r="L169" s="26"/>
      <c r="M169" s="26"/>
      <c r="N169" s="26"/>
      <c r="O169" s="26"/>
      <c r="P169" s="27"/>
      <c r="Q169" s="26"/>
      <c r="R169" s="26"/>
      <c r="S169" s="26"/>
      <c r="T169" s="26"/>
      <c r="U169" s="26"/>
      <c r="V169" s="26"/>
      <c r="W169" s="26"/>
      <c r="X169" s="26"/>
      <c r="Y169" s="26"/>
      <c r="Z169" s="26"/>
      <c r="AA169" s="26"/>
      <c r="AB169" s="26"/>
      <c r="AC169" s="26"/>
      <c r="AD169" s="26"/>
      <c r="AE169" s="26"/>
      <c r="AF169" s="26"/>
      <c r="AG169" s="26"/>
      <c r="AH169" s="26"/>
      <c r="AI169" s="26"/>
      <c r="AJ169" s="26"/>
      <c r="AK169" s="26"/>
      <c r="AL169" s="26"/>
      <c r="AM169" s="26"/>
      <c r="AN169" s="26"/>
      <c r="AO169" s="26"/>
    </row>
    <row r="170" spans="1:41" ht="18.75" customHeight="1">
      <c r="A170" s="26"/>
      <c r="B170" s="26"/>
      <c r="C170" s="26"/>
      <c r="D170" s="26"/>
      <c r="E170" s="26"/>
      <c r="F170" s="26"/>
      <c r="G170" s="26"/>
      <c r="H170" s="26"/>
      <c r="I170" s="26"/>
      <c r="J170" s="26"/>
      <c r="K170" s="26"/>
      <c r="L170" s="26"/>
      <c r="M170" s="26"/>
      <c r="N170" s="26"/>
      <c r="O170" s="26"/>
      <c r="P170" s="27"/>
      <c r="Q170" s="26"/>
      <c r="R170" s="26"/>
      <c r="S170" s="26"/>
      <c r="T170" s="26"/>
      <c r="U170" s="26"/>
      <c r="V170" s="26"/>
      <c r="W170" s="26"/>
      <c r="X170" s="26"/>
      <c r="Y170" s="26"/>
      <c r="Z170" s="26"/>
      <c r="AA170" s="26"/>
      <c r="AB170" s="26"/>
      <c r="AC170" s="26"/>
      <c r="AD170" s="26"/>
      <c r="AE170" s="26"/>
      <c r="AF170" s="26"/>
      <c r="AG170" s="26"/>
      <c r="AH170" s="26"/>
      <c r="AI170" s="26"/>
      <c r="AJ170" s="26"/>
      <c r="AK170" s="26"/>
      <c r="AL170" s="26"/>
      <c r="AM170" s="26"/>
      <c r="AN170" s="26"/>
      <c r="AO170" s="26"/>
    </row>
    <row r="171" spans="1:41" ht="18.75" customHeight="1">
      <c r="A171" s="26"/>
      <c r="B171" s="26"/>
      <c r="C171" s="26"/>
      <c r="D171" s="26"/>
      <c r="E171" s="26"/>
      <c r="F171" s="26"/>
      <c r="G171" s="26"/>
      <c r="H171" s="26"/>
      <c r="I171" s="26"/>
      <c r="J171" s="26"/>
      <c r="K171" s="26"/>
      <c r="L171" s="26"/>
      <c r="M171" s="26"/>
      <c r="N171" s="26"/>
      <c r="O171" s="26"/>
      <c r="P171" s="27"/>
      <c r="Q171" s="26"/>
      <c r="R171" s="26"/>
      <c r="S171" s="26"/>
      <c r="T171" s="26"/>
      <c r="U171" s="26"/>
      <c r="V171" s="26"/>
      <c r="W171" s="26"/>
      <c r="X171" s="26"/>
      <c r="Y171" s="26"/>
      <c r="Z171" s="26"/>
      <c r="AA171" s="26"/>
      <c r="AB171" s="26"/>
      <c r="AC171" s="26"/>
      <c r="AD171" s="26"/>
      <c r="AE171" s="26"/>
      <c r="AF171" s="26"/>
      <c r="AG171" s="26"/>
      <c r="AH171" s="26"/>
      <c r="AI171" s="26"/>
      <c r="AJ171" s="26"/>
      <c r="AK171" s="26"/>
      <c r="AL171" s="26"/>
      <c r="AM171" s="26"/>
      <c r="AN171" s="26"/>
      <c r="AO171" s="26"/>
    </row>
    <row r="172" spans="1:41" ht="18.75" customHeight="1">
      <c r="A172" s="26"/>
      <c r="B172" s="26"/>
      <c r="C172" s="26"/>
      <c r="D172" s="26"/>
      <c r="E172" s="26"/>
      <c r="F172" s="26"/>
      <c r="G172" s="26"/>
      <c r="H172" s="26"/>
      <c r="I172" s="26"/>
      <c r="J172" s="26"/>
      <c r="K172" s="26"/>
      <c r="L172" s="26"/>
      <c r="M172" s="26"/>
      <c r="N172" s="26"/>
      <c r="O172" s="26"/>
      <c r="P172" s="27"/>
      <c r="Q172" s="26"/>
      <c r="R172" s="26"/>
      <c r="S172" s="26"/>
      <c r="T172" s="26"/>
      <c r="U172" s="26"/>
      <c r="V172" s="26"/>
      <c r="W172" s="26"/>
      <c r="X172" s="26"/>
      <c r="Y172" s="26"/>
      <c r="Z172" s="26"/>
      <c r="AA172" s="26"/>
      <c r="AB172" s="26"/>
      <c r="AC172" s="26"/>
      <c r="AD172" s="26"/>
      <c r="AE172" s="26"/>
      <c r="AF172" s="26"/>
      <c r="AG172" s="26"/>
      <c r="AH172" s="26"/>
      <c r="AI172" s="26"/>
      <c r="AJ172" s="26"/>
      <c r="AK172" s="26"/>
      <c r="AL172" s="26"/>
      <c r="AM172" s="26"/>
      <c r="AN172" s="26"/>
      <c r="AO172" s="26"/>
    </row>
    <row r="173" spans="1:41" ht="18.75" customHeight="1">
      <c r="A173" s="26"/>
      <c r="B173" s="26"/>
      <c r="C173" s="26"/>
      <c r="D173" s="26"/>
      <c r="E173" s="26"/>
      <c r="F173" s="26"/>
      <c r="G173" s="26"/>
      <c r="H173" s="26"/>
      <c r="I173" s="26"/>
      <c r="J173" s="26"/>
      <c r="K173" s="26"/>
      <c r="L173" s="26"/>
      <c r="M173" s="26"/>
      <c r="N173" s="26"/>
      <c r="O173" s="26"/>
      <c r="P173" s="27"/>
      <c r="Q173" s="26"/>
      <c r="R173" s="26"/>
      <c r="S173" s="26"/>
      <c r="T173" s="26"/>
      <c r="U173" s="26"/>
      <c r="V173" s="26"/>
      <c r="W173" s="26"/>
      <c r="X173" s="26"/>
      <c r="Y173" s="26"/>
      <c r="Z173" s="26"/>
      <c r="AA173" s="26"/>
      <c r="AB173" s="26"/>
      <c r="AC173" s="26"/>
      <c r="AD173" s="26"/>
      <c r="AE173" s="26"/>
      <c r="AF173" s="26"/>
      <c r="AG173" s="26"/>
      <c r="AH173" s="26"/>
      <c r="AI173" s="26"/>
      <c r="AJ173" s="26"/>
      <c r="AK173" s="26"/>
      <c r="AL173" s="26"/>
      <c r="AM173" s="26"/>
      <c r="AN173" s="26"/>
      <c r="AO173" s="26"/>
    </row>
    <row r="174" spans="1:41" ht="18.75" customHeight="1">
      <c r="A174" s="26"/>
      <c r="B174" s="26"/>
      <c r="C174" s="26"/>
      <c r="D174" s="26"/>
      <c r="E174" s="26"/>
      <c r="F174" s="26"/>
      <c r="G174" s="26"/>
      <c r="H174" s="26"/>
      <c r="I174" s="26"/>
      <c r="J174" s="26"/>
      <c r="K174" s="26"/>
      <c r="L174" s="26"/>
      <c r="M174" s="26"/>
      <c r="N174" s="26"/>
      <c r="O174" s="26"/>
      <c r="P174" s="27"/>
      <c r="Q174" s="26"/>
      <c r="R174" s="26"/>
      <c r="S174" s="26"/>
      <c r="T174" s="26"/>
      <c r="U174" s="26"/>
      <c r="V174" s="26"/>
      <c r="W174" s="26"/>
      <c r="X174" s="26"/>
      <c r="Y174" s="26"/>
      <c r="Z174" s="26"/>
      <c r="AA174" s="26"/>
      <c r="AB174" s="26"/>
      <c r="AC174" s="26"/>
      <c r="AD174" s="26"/>
      <c r="AE174" s="26"/>
      <c r="AF174" s="26"/>
      <c r="AG174" s="26"/>
      <c r="AH174" s="26"/>
      <c r="AI174" s="26"/>
      <c r="AJ174" s="26"/>
      <c r="AK174" s="26"/>
      <c r="AL174" s="26"/>
      <c r="AM174" s="26"/>
      <c r="AN174" s="26"/>
      <c r="AO174" s="26"/>
    </row>
    <row r="175" spans="1:41" ht="18.75" customHeight="1">
      <c r="A175" s="26"/>
      <c r="B175" s="26"/>
      <c r="C175" s="26"/>
      <c r="D175" s="26"/>
      <c r="E175" s="26"/>
      <c r="F175" s="26"/>
      <c r="G175" s="26"/>
      <c r="H175" s="26"/>
      <c r="I175" s="26"/>
      <c r="J175" s="26"/>
      <c r="K175" s="26"/>
      <c r="L175" s="26"/>
      <c r="M175" s="26"/>
      <c r="N175" s="26"/>
      <c r="O175" s="26"/>
      <c r="P175" s="27"/>
      <c r="Q175" s="26"/>
      <c r="R175" s="26"/>
      <c r="S175" s="26"/>
      <c r="T175" s="26"/>
      <c r="U175" s="26"/>
      <c r="V175" s="26"/>
      <c r="W175" s="26"/>
      <c r="X175" s="26"/>
      <c r="Y175" s="26"/>
      <c r="Z175" s="26"/>
      <c r="AA175" s="26"/>
      <c r="AB175" s="26"/>
      <c r="AC175" s="26"/>
      <c r="AD175" s="26"/>
      <c r="AE175" s="26"/>
      <c r="AF175" s="26"/>
      <c r="AG175" s="26"/>
      <c r="AH175" s="26"/>
      <c r="AI175" s="26"/>
      <c r="AJ175" s="26"/>
      <c r="AK175" s="26"/>
      <c r="AL175" s="26"/>
      <c r="AM175" s="26"/>
      <c r="AN175" s="26"/>
      <c r="AO175" s="26"/>
    </row>
    <row r="176" spans="1:41" ht="18.75" customHeight="1">
      <c r="A176" s="26"/>
      <c r="B176" s="26"/>
      <c r="C176" s="26"/>
      <c r="D176" s="26"/>
      <c r="E176" s="26"/>
      <c r="F176" s="26"/>
      <c r="G176" s="26"/>
      <c r="H176" s="26"/>
      <c r="I176" s="26"/>
      <c r="J176" s="26"/>
      <c r="K176" s="26"/>
      <c r="L176" s="26"/>
      <c r="M176" s="26"/>
      <c r="N176" s="26"/>
      <c r="O176" s="26"/>
      <c r="P176" s="27"/>
      <c r="Q176" s="26"/>
      <c r="R176" s="26"/>
      <c r="S176" s="26"/>
      <c r="T176" s="26"/>
      <c r="U176" s="26"/>
      <c r="V176" s="26"/>
      <c r="W176" s="26"/>
      <c r="X176" s="26"/>
      <c r="Y176" s="26"/>
      <c r="Z176" s="26"/>
      <c r="AA176" s="26"/>
      <c r="AB176" s="26"/>
      <c r="AC176" s="26"/>
      <c r="AD176" s="26"/>
      <c r="AE176" s="26"/>
      <c r="AF176" s="26"/>
      <c r="AG176" s="26"/>
      <c r="AH176" s="26"/>
      <c r="AI176" s="26"/>
      <c r="AJ176" s="26"/>
      <c r="AK176" s="26"/>
      <c r="AL176" s="26"/>
      <c r="AM176" s="26"/>
      <c r="AN176" s="26"/>
      <c r="AO176" s="26"/>
    </row>
    <row r="177" spans="1:41" ht="18.75" customHeight="1">
      <c r="A177" s="26"/>
      <c r="B177" s="26"/>
      <c r="C177" s="26"/>
      <c r="D177" s="26"/>
      <c r="E177" s="26"/>
      <c r="F177" s="26"/>
      <c r="G177" s="26"/>
      <c r="H177" s="26"/>
      <c r="I177" s="26"/>
      <c r="J177" s="26"/>
      <c r="K177" s="26"/>
      <c r="L177" s="26"/>
      <c r="M177" s="26"/>
      <c r="N177" s="26"/>
      <c r="O177" s="26"/>
      <c r="P177" s="27"/>
      <c r="Q177" s="26"/>
      <c r="R177" s="26"/>
      <c r="S177" s="26"/>
      <c r="T177" s="26"/>
      <c r="U177" s="26"/>
      <c r="V177" s="26"/>
      <c r="W177" s="26"/>
      <c r="X177" s="26"/>
      <c r="Y177" s="26"/>
      <c r="Z177" s="26"/>
      <c r="AA177" s="26"/>
      <c r="AB177" s="26"/>
      <c r="AC177" s="26"/>
      <c r="AD177" s="26"/>
      <c r="AE177" s="26"/>
      <c r="AF177" s="26"/>
      <c r="AG177" s="26"/>
      <c r="AH177" s="26"/>
      <c r="AI177" s="26"/>
      <c r="AJ177" s="26"/>
      <c r="AK177" s="26"/>
      <c r="AL177" s="26"/>
      <c r="AM177" s="26"/>
      <c r="AN177" s="26"/>
      <c r="AO177" s="26"/>
    </row>
    <row r="178" spans="1:41" ht="18.75" customHeight="1">
      <c r="A178" s="26"/>
      <c r="B178" s="26"/>
      <c r="C178" s="26"/>
      <c r="D178" s="26"/>
      <c r="E178" s="26"/>
      <c r="F178" s="26"/>
      <c r="G178" s="26"/>
      <c r="H178" s="26"/>
      <c r="I178" s="26"/>
      <c r="J178" s="26"/>
      <c r="K178" s="26"/>
      <c r="L178" s="26"/>
      <c r="M178" s="26"/>
      <c r="N178" s="26"/>
      <c r="O178" s="26"/>
      <c r="P178" s="27"/>
      <c r="Q178" s="26"/>
      <c r="R178" s="26"/>
      <c r="S178" s="26"/>
      <c r="T178" s="26"/>
      <c r="U178" s="26"/>
      <c r="V178" s="26"/>
      <c r="W178" s="26"/>
      <c r="X178" s="26"/>
      <c r="Y178" s="26"/>
      <c r="Z178" s="26"/>
      <c r="AA178" s="26"/>
      <c r="AB178" s="26"/>
      <c r="AC178" s="26"/>
      <c r="AD178" s="26"/>
      <c r="AE178" s="26"/>
      <c r="AF178" s="26"/>
      <c r="AG178" s="26"/>
      <c r="AH178" s="26"/>
      <c r="AI178" s="26"/>
      <c r="AJ178" s="26"/>
      <c r="AK178" s="26"/>
      <c r="AL178" s="26"/>
      <c r="AM178" s="26"/>
      <c r="AN178" s="26"/>
      <c r="AO178" s="26"/>
    </row>
    <row r="179" spans="1:41" ht="18.75" customHeight="1">
      <c r="A179" s="26"/>
      <c r="B179" s="26"/>
      <c r="C179" s="26"/>
      <c r="D179" s="26"/>
      <c r="E179" s="26"/>
      <c r="F179" s="26"/>
      <c r="G179" s="26"/>
      <c r="H179" s="26"/>
      <c r="I179" s="26"/>
      <c r="J179" s="26"/>
      <c r="K179" s="26"/>
      <c r="L179" s="26"/>
      <c r="M179" s="26"/>
      <c r="N179" s="26"/>
      <c r="O179" s="26"/>
      <c r="P179" s="27"/>
      <c r="Q179" s="26"/>
      <c r="R179" s="26"/>
      <c r="S179" s="26"/>
      <c r="T179" s="26"/>
      <c r="U179" s="26"/>
      <c r="V179" s="26"/>
      <c r="W179" s="26"/>
      <c r="X179" s="26"/>
      <c r="Y179" s="26"/>
      <c r="Z179" s="26"/>
      <c r="AA179" s="26"/>
      <c r="AB179" s="26"/>
      <c r="AC179" s="26"/>
      <c r="AD179" s="26"/>
      <c r="AE179" s="26"/>
      <c r="AF179" s="26"/>
      <c r="AG179" s="26"/>
      <c r="AH179" s="26"/>
      <c r="AI179" s="26"/>
      <c r="AJ179" s="26"/>
      <c r="AK179" s="26"/>
      <c r="AL179" s="26"/>
      <c r="AM179" s="26"/>
      <c r="AN179" s="26"/>
      <c r="AO179" s="26"/>
    </row>
    <row r="180" spans="1:41" ht="18.75" customHeight="1">
      <c r="A180" s="26"/>
      <c r="B180" s="26"/>
      <c r="C180" s="26"/>
      <c r="D180" s="26"/>
      <c r="E180" s="26"/>
      <c r="F180" s="26"/>
      <c r="G180" s="26"/>
      <c r="H180" s="26"/>
      <c r="I180" s="26"/>
      <c r="J180" s="26"/>
      <c r="K180" s="26"/>
      <c r="L180" s="26"/>
      <c r="M180" s="26"/>
      <c r="N180" s="26"/>
      <c r="O180" s="26"/>
      <c r="P180" s="27"/>
      <c r="Q180" s="26"/>
      <c r="R180" s="26"/>
      <c r="S180" s="26"/>
      <c r="T180" s="26"/>
      <c r="U180" s="26"/>
      <c r="V180" s="26"/>
      <c r="W180" s="26"/>
      <c r="X180" s="26"/>
      <c r="Y180" s="26"/>
      <c r="Z180" s="26"/>
      <c r="AA180" s="26"/>
      <c r="AB180" s="26"/>
      <c r="AC180" s="26"/>
      <c r="AD180" s="26"/>
      <c r="AE180" s="26"/>
      <c r="AF180" s="26"/>
      <c r="AG180" s="26"/>
      <c r="AH180" s="26"/>
      <c r="AI180" s="26"/>
      <c r="AJ180" s="26"/>
      <c r="AK180" s="26"/>
      <c r="AL180" s="26"/>
      <c r="AM180" s="26"/>
      <c r="AN180" s="26"/>
      <c r="AO180" s="26"/>
    </row>
    <row r="181" spans="1:41" ht="18.75" customHeight="1">
      <c r="A181" s="26"/>
      <c r="B181" s="26"/>
      <c r="C181" s="26"/>
      <c r="D181" s="26"/>
      <c r="E181" s="26"/>
      <c r="F181" s="26"/>
      <c r="G181" s="26"/>
      <c r="H181" s="26"/>
      <c r="I181" s="26"/>
      <c r="J181" s="26"/>
      <c r="K181" s="26"/>
      <c r="L181" s="26"/>
      <c r="M181" s="26"/>
      <c r="N181" s="26"/>
      <c r="O181" s="26"/>
      <c r="P181" s="27"/>
      <c r="Q181" s="26"/>
      <c r="R181" s="26"/>
      <c r="S181" s="26"/>
      <c r="T181" s="26"/>
      <c r="U181" s="26"/>
      <c r="V181" s="26"/>
      <c r="W181" s="26"/>
      <c r="X181" s="26"/>
      <c r="Y181" s="26"/>
      <c r="Z181" s="26"/>
      <c r="AA181" s="26"/>
      <c r="AB181" s="26"/>
      <c r="AC181" s="26"/>
      <c r="AD181" s="26"/>
      <c r="AE181" s="26"/>
      <c r="AF181" s="26"/>
      <c r="AG181" s="26"/>
      <c r="AH181" s="26"/>
      <c r="AI181" s="26"/>
      <c r="AJ181" s="26"/>
      <c r="AK181" s="26"/>
      <c r="AL181" s="26"/>
      <c r="AM181" s="26"/>
      <c r="AN181" s="26"/>
      <c r="AO181" s="26"/>
    </row>
    <row r="182" spans="1:41" ht="18.75" customHeight="1">
      <c r="A182" s="26"/>
      <c r="B182" s="26"/>
      <c r="C182" s="26"/>
      <c r="D182" s="26"/>
      <c r="E182" s="26"/>
      <c r="F182" s="26"/>
      <c r="G182" s="26"/>
      <c r="H182" s="26"/>
      <c r="I182" s="26"/>
      <c r="J182" s="26"/>
      <c r="K182" s="26"/>
      <c r="L182" s="26"/>
      <c r="M182" s="26"/>
      <c r="N182" s="26"/>
      <c r="O182" s="26"/>
      <c r="P182" s="27"/>
      <c r="Q182" s="26"/>
      <c r="R182" s="26"/>
      <c r="S182" s="26"/>
      <c r="T182" s="26"/>
      <c r="U182" s="26"/>
      <c r="V182" s="26"/>
      <c r="W182" s="26"/>
      <c r="X182" s="26"/>
      <c r="Y182" s="26"/>
      <c r="Z182" s="26"/>
      <c r="AA182" s="26"/>
      <c r="AB182" s="26"/>
      <c r="AC182" s="26"/>
      <c r="AD182" s="26"/>
      <c r="AE182" s="26"/>
      <c r="AF182" s="26"/>
      <c r="AG182" s="26"/>
      <c r="AH182" s="26"/>
      <c r="AI182" s="26"/>
      <c r="AJ182" s="26"/>
      <c r="AK182" s="26"/>
      <c r="AL182" s="26"/>
      <c r="AM182" s="26"/>
      <c r="AN182" s="26"/>
      <c r="AO182" s="26"/>
    </row>
    <row r="183" spans="1:41" ht="18.75" customHeight="1">
      <c r="A183" s="26"/>
      <c r="B183" s="26"/>
      <c r="C183" s="26"/>
      <c r="D183" s="26"/>
      <c r="E183" s="26"/>
      <c r="F183" s="26"/>
      <c r="G183" s="26"/>
      <c r="H183" s="26"/>
      <c r="I183" s="26"/>
      <c r="J183" s="26"/>
      <c r="K183" s="26"/>
      <c r="L183" s="26"/>
      <c r="M183" s="26"/>
      <c r="N183" s="26"/>
      <c r="O183" s="26"/>
      <c r="P183" s="27"/>
      <c r="Q183" s="26"/>
      <c r="R183" s="26"/>
      <c r="S183" s="26"/>
      <c r="T183" s="26"/>
      <c r="U183" s="26"/>
      <c r="V183" s="26"/>
      <c r="W183" s="26"/>
      <c r="X183" s="26"/>
      <c r="Y183" s="26"/>
      <c r="Z183" s="26"/>
      <c r="AA183" s="26"/>
      <c r="AB183" s="26"/>
      <c r="AC183" s="26"/>
      <c r="AD183" s="26"/>
      <c r="AE183" s="26"/>
      <c r="AF183" s="26"/>
      <c r="AG183" s="26"/>
      <c r="AH183" s="26"/>
      <c r="AI183" s="26"/>
      <c r="AJ183" s="26"/>
      <c r="AK183" s="26"/>
      <c r="AL183" s="26"/>
      <c r="AM183" s="26"/>
      <c r="AN183" s="26"/>
      <c r="AO183" s="26"/>
    </row>
    <row r="184" spans="1:41" ht="18.75" customHeight="1">
      <c r="A184" s="26"/>
      <c r="B184" s="26"/>
      <c r="C184" s="26"/>
      <c r="D184" s="26"/>
      <c r="E184" s="26"/>
      <c r="F184" s="26"/>
      <c r="G184" s="26"/>
      <c r="H184" s="26"/>
      <c r="I184" s="26"/>
      <c r="J184" s="26"/>
      <c r="K184" s="26"/>
      <c r="L184" s="26"/>
      <c r="M184" s="26"/>
      <c r="N184" s="26"/>
      <c r="O184" s="26"/>
      <c r="P184" s="27"/>
      <c r="Q184" s="26"/>
      <c r="R184" s="26"/>
      <c r="S184" s="26"/>
      <c r="T184" s="26"/>
      <c r="U184" s="26"/>
      <c r="V184" s="26"/>
      <c r="W184" s="26"/>
      <c r="X184" s="26"/>
      <c r="Y184" s="26"/>
      <c r="Z184" s="26"/>
      <c r="AA184" s="26"/>
      <c r="AB184" s="26"/>
      <c r="AC184" s="26"/>
      <c r="AD184" s="26"/>
      <c r="AE184" s="26"/>
      <c r="AF184" s="26"/>
      <c r="AG184" s="26"/>
      <c r="AH184" s="26"/>
      <c r="AI184" s="26"/>
      <c r="AJ184" s="26"/>
      <c r="AK184" s="26"/>
      <c r="AL184" s="26"/>
      <c r="AM184" s="26"/>
      <c r="AN184" s="26"/>
      <c r="AO184" s="26"/>
    </row>
    <row r="185" spans="1:41" ht="18.75" customHeight="1">
      <c r="A185" s="26"/>
      <c r="B185" s="26"/>
      <c r="C185" s="26"/>
      <c r="D185" s="26"/>
      <c r="E185" s="26"/>
      <c r="F185" s="26"/>
      <c r="G185" s="26"/>
      <c r="H185" s="26"/>
      <c r="I185" s="26"/>
      <c r="J185" s="26"/>
      <c r="K185" s="26"/>
      <c r="L185" s="26"/>
      <c r="M185" s="26"/>
      <c r="N185" s="26"/>
      <c r="O185" s="26"/>
      <c r="P185" s="27"/>
      <c r="Q185" s="26"/>
      <c r="R185" s="26"/>
      <c r="S185" s="26"/>
      <c r="T185" s="26"/>
      <c r="U185" s="26"/>
      <c r="V185" s="26"/>
      <c r="W185" s="26"/>
      <c r="X185" s="26"/>
      <c r="Y185" s="26"/>
      <c r="Z185" s="26"/>
      <c r="AA185" s="26"/>
      <c r="AB185" s="26"/>
      <c r="AC185" s="26"/>
      <c r="AD185" s="26"/>
      <c r="AE185" s="26"/>
      <c r="AF185" s="26"/>
      <c r="AG185" s="26"/>
      <c r="AH185" s="26"/>
      <c r="AI185" s="26"/>
      <c r="AJ185" s="26"/>
      <c r="AK185" s="26"/>
      <c r="AL185" s="26"/>
      <c r="AM185" s="26"/>
      <c r="AN185" s="26"/>
      <c r="AO185" s="26"/>
    </row>
    <row r="186" spans="1:41" ht="18.75" customHeight="1">
      <c r="A186" s="26"/>
      <c r="B186" s="26"/>
      <c r="C186" s="26"/>
      <c r="D186" s="26"/>
      <c r="E186" s="26"/>
      <c r="F186" s="26"/>
      <c r="G186" s="26"/>
      <c r="H186" s="26"/>
      <c r="I186" s="26"/>
      <c r="J186" s="26"/>
      <c r="K186" s="26"/>
      <c r="L186" s="26"/>
      <c r="M186" s="26"/>
      <c r="N186" s="26"/>
      <c r="O186" s="26"/>
      <c r="P186" s="27"/>
      <c r="Q186" s="26"/>
      <c r="R186" s="26"/>
      <c r="S186" s="26"/>
      <c r="T186" s="26"/>
      <c r="U186" s="26"/>
      <c r="V186" s="26"/>
      <c r="W186" s="26"/>
      <c r="X186" s="26"/>
      <c r="Y186" s="26"/>
      <c r="Z186" s="26"/>
      <c r="AA186" s="26"/>
      <c r="AB186" s="26"/>
      <c r="AC186" s="26"/>
      <c r="AD186" s="26"/>
      <c r="AE186" s="26"/>
      <c r="AF186" s="26"/>
      <c r="AG186" s="26"/>
      <c r="AH186" s="26"/>
      <c r="AI186" s="26"/>
      <c r="AJ186" s="26"/>
      <c r="AK186" s="26"/>
      <c r="AL186" s="26"/>
      <c r="AM186" s="26"/>
      <c r="AN186" s="26"/>
      <c r="AO186" s="26"/>
    </row>
    <row r="187" spans="1:41" ht="18.75" customHeight="1">
      <c r="A187" s="26"/>
      <c r="B187" s="26"/>
      <c r="C187" s="26"/>
      <c r="D187" s="26"/>
      <c r="E187" s="26"/>
      <c r="F187" s="26"/>
      <c r="G187" s="26"/>
      <c r="H187" s="26"/>
      <c r="I187" s="26"/>
      <c r="J187" s="26"/>
      <c r="K187" s="26"/>
      <c r="L187" s="26"/>
      <c r="M187" s="26"/>
      <c r="N187" s="26"/>
      <c r="O187" s="26"/>
      <c r="P187" s="27"/>
      <c r="Q187" s="26"/>
      <c r="R187" s="26"/>
      <c r="S187" s="26"/>
      <c r="T187" s="26"/>
      <c r="U187" s="26"/>
      <c r="V187" s="26"/>
      <c r="W187" s="26"/>
      <c r="X187" s="26"/>
      <c r="Y187" s="26"/>
      <c r="Z187" s="26"/>
      <c r="AA187" s="26"/>
      <c r="AB187" s="26"/>
      <c r="AC187" s="26"/>
      <c r="AD187" s="26"/>
      <c r="AE187" s="26"/>
      <c r="AF187" s="26"/>
      <c r="AG187" s="26"/>
      <c r="AH187" s="26"/>
      <c r="AI187" s="26"/>
      <c r="AJ187" s="26"/>
      <c r="AK187" s="26"/>
      <c r="AL187" s="26"/>
      <c r="AM187" s="26"/>
      <c r="AN187" s="26"/>
      <c r="AO187" s="26"/>
    </row>
    <row r="188" spans="1:41" ht="18.75" customHeight="1">
      <c r="A188" s="26"/>
      <c r="B188" s="26"/>
      <c r="C188" s="26"/>
      <c r="D188" s="26"/>
      <c r="E188" s="26"/>
      <c r="F188" s="26"/>
      <c r="G188" s="26"/>
      <c r="H188" s="26"/>
      <c r="I188" s="26"/>
      <c r="J188" s="26"/>
      <c r="K188" s="26"/>
      <c r="L188" s="26"/>
      <c r="M188" s="26"/>
      <c r="N188" s="26"/>
      <c r="O188" s="26"/>
      <c r="P188" s="27"/>
      <c r="Q188" s="26"/>
      <c r="R188" s="26"/>
      <c r="S188" s="26"/>
      <c r="T188" s="26"/>
      <c r="U188" s="26"/>
      <c r="V188" s="26"/>
      <c r="W188" s="26"/>
      <c r="X188" s="26"/>
      <c r="Y188" s="26"/>
      <c r="Z188" s="26"/>
      <c r="AA188" s="26"/>
      <c r="AB188" s="26"/>
      <c r="AC188" s="26"/>
      <c r="AD188" s="26"/>
      <c r="AE188" s="26"/>
      <c r="AF188" s="26"/>
      <c r="AG188" s="26"/>
      <c r="AH188" s="26"/>
      <c r="AI188" s="26"/>
      <c r="AJ188" s="26"/>
      <c r="AK188" s="26"/>
      <c r="AL188" s="26"/>
      <c r="AM188" s="26"/>
      <c r="AN188" s="26"/>
      <c r="AO188" s="26"/>
    </row>
    <row r="189" spans="1:41" ht="18.75" customHeight="1">
      <c r="A189" s="26"/>
      <c r="B189" s="26"/>
      <c r="C189" s="26"/>
      <c r="D189" s="26"/>
      <c r="E189" s="26"/>
      <c r="F189" s="26"/>
      <c r="G189" s="26"/>
      <c r="H189" s="26"/>
      <c r="I189" s="26"/>
      <c r="J189" s="26"/>
      <c r="K189" s="26"/>
      <c r="L189" s="26"/>
      <c r="M189" s="26"/>
      <c r="N189" s="26"/>
      <c r="O189" s="26"/>
      <c r="P189" s="27"/>
      <c r="Q189" s="26"/>
      <c r="R189" s="26"/>
      <c r="S189" s="26"/>
      <c r="T189" s="26"/>
      <c r="U189" s="26"/>
      <c r="V189" s="26"/>
      <c r="W189" s="26"/>
      <c r="X189" s="26"/>
      <c r="Y189" s="26"/>
      <c r="Z189" s="26"/>
      <c r="AA189" s="26"/>
      <c r="AB189" s="26"/>
      <c r="AC189" s="26"/>
      <c r="AD189" s="26"/>
      <c r="AE189" s="26"/>
      <c r="AF189" s="26"/>
      <c r="AG189" s="26"/>
      <c r="AH189" s="26"/>
      <c r="AI189" s="26"/>
      <c r="AJ189" s="26"/>
      <c r="AK189" s="26"/>
      <c r="AL189" s="26"/>
      <c r="AM189" s="26"/>
      <c r="AN189" s="26"/>
      <c r="AO189" s="26"/>
    </row>
    <row r="190" spans="1:41" ht="18.75" customHeight="1">
      <c r="A190" s="26"/>
      <c r="B190" s="26"/>
      <c r="C190" s="26"/>
      <c r="D190" s="26"/>
      <c r="E190" s="26"/>
      <c r="F190" s="26"/>
      <c r="G190" s="26"/>
      <c r="H190" s="26"/>
      <c r="I190" s="26"/>
      <c r="J190" s="26"/>
      <c r="K190" s="26"/>
      <c r="L190" s="26"/>
      <c r="M190" s="26"/>
      <c r="N190" s="26"/>
      <c r="O190" s="26"/>
      <c r="P190" s="27"/>
      <c r="Q190" s="26"/>
      <c r="R190" s="26"/>
      <c r="S190" s="26"/>
      <c r="T190" s="26"/>
      <c r="U190" s="26"/>
      <c r="V190" s="26"/>
      <c r="W190" s="26"/>
      <c r="X190" s="26"/>
      <c r="Y190" s="26"/>
      <c r="Z190" s="26"/>
      <c r="AA190" s="26"/>
      <c r="AB190" s="26"/>
      <c r="AC190" s="26"/>
      <c r="AD190" s="26"/>
      <c r="AE190" s="26"/>
      <c r="AF190" s="26"/>
      <c r="AG190" s="26"/>
      <c r="AH190" s="26"/>
      <c r="AI190" s="26"/>
      <c r="AJ190" s="26"/>
      <c r="AK190" s="26"/>
      <c r="AL190" s="26"/>
      <c r="AM190" s="26"/>
      <c r="AN190" s="26"/>
      <c r="AO190" s="26"/>
    </row>
    <row r="191" spans="1:41" ht="18.75" customHeight="1">
      <c r="A191" s="26"/>
      <c r="B191" s="26"/>
      <c r="C191" s="26"/>
      <c r="D191" s="26"/>
      <c r="E191" s="26"/>
      <c r="F191" s="26"/>
      <c r="G191" s="26"/>
      <c r="H191" s="26"/>
      <c r="I191" s="26"/>
      <c r="J191" s="26"/>
      <c r="K191" s="26"/>
      <c r="L191" s="26"/>
      <c r="M191" s="26"/>
      <c r="N191" s="26"/>
      <c r="O191" s="26"/>
      <c r="P191" s="27"/>
      <c r="Q191" s="26"/>
      <c r="R191" s="26"/>
      <c r="S191" s="26"/>
      <c r="T191" s="26"/>
      <c r="U191" s="26"/>
      <c r="V191" s="26"/>
      <c r="W191" s="26"/>
      <c r="X191" s="26"/>
      <c r="Y191" s="26"/>
      <c r="Z191" s="26"/>
      <c r="AA191" s="26"/>
      <c r="AB191" s="26"/>
      <c r="AC191" s="26"/>
      <c r="AD191" s="26"/>
      <c r="AE191" s="26"/>
      <c r="AF191" s="26"/>
      <c r="AG191" s="26"/>
      <c r="AH191" s="26"/>
      <c r="AI191" s="26"/>
      <c r="AJ191" s="26"/>
      <c r="AK191" s="26"/>
      <c r="AL191" s="26"/>
      <c r="AM191" s="26"/>
      <c r="AN191" s="26"/>
      <c r="AO191" s="26"/>
    </row>
    <row r="192" spans="1:41" ht="18.75" customHeight="1">
      <c r="A192" s="26"/>
      <c r="B192" s="26"/>
      <c r="C192" s="26"/>
      <c r="D192" s="26"/>
      <c r="E192" s="26"/>
      <c r="F192" s="26"/>
      <c r="G192" s="26"/>
      <c r="H192" s="26"/>
      <c r="I192" s="26"/>
      <c r="J192" s="26"/>
      <c r="K192" s="26"/>
      <c r="L192" s="26"/>
      <c r="M192" s="26"/>
      <c r="N192" s="26"/>
      <c r="O192" s="26"/>
      <c r="P192" s="27"/>
      <c r="Q192" s="26"/>
      <c r="R192" s="26"/>
      <c r="S192" s="26"/>
      <c r="T192" s="26"/>
      <c r="U192" s="26"/>
      <c r="V192" s="26"/>
      <c r="W192" s="26"/>
      <c r="X192" s="26"/>
      <c r="Y192" s="26"/>
      <c r="Z192" s="26"/>
      <c r="AA192" s="26"/>
      <c r="AB192" s="26"/>
      <c r="AC192" s="26"/>
      <c r="AD192" s="26"/>
      <c r="AE192" s="26"/>
      <c r="AF192" s="26"/>
      <c r="AG192" s="26"/>
      <c r="AH192" s="26"/>
      <c r="AI192" s="26"/>
      <c r="AJ192" s="26"/>
      <c r="AK192" s="26"/>
      <c r="AL192" s="26"/>
      <c r="AM192" s="26"/>
      <c r="AN192" s="26"/>
      <c r="AO192" s="26"/>
    </row>
    <row r="193" spans="1:41" ht="18.75" customHeight="1">
      <c r="A193" s="26"/>
      <c r="B193" s="26"/>
      <c r="C193" s="26"/>
      <c r="D193" s="26"/>
      <c r="E193" s="26"/>
      <c r="F193" s="26"/>
      <c r="G193" s="26"/>
      <c r="H193" s="26"/>
      <c r="I193" s="26"/>
      <c r="J193" s="26"/>
      <c r="K193" s="26"/>
      <c r="L193" s="26"/>
      <c r="M193" s="26"/>
      <c r="N193" s="26"/>
      <c r="O193" s="26"/>
      <c r="P193" s="27"/>
      <c r="Q193" s="26"/>
      <c r="R193" s="26"/>
      <c r="S193" s="26"/>
      <c r="T193" s="26"/>
      <c r="U193" s="26"/>
      <c r="V193" s="26"/>
      <c r="W193" s="26"/>
      <c r="X193" s="26"/>
      <c r="Y193" s="26"/>
      <c r="Z193" s="26"/>
      <c r="AA193" s="26"/>
      <c r="AB193" s="26"/>
      <c r="AC193" s="26"/>
      <c r="AD193" s="26"/>
      <c r="AE193" s="26"/>
      <c r="AF193" s="26"/>
      <c r="AG193" s="26"/>
      <c r="AH193" s="26"/>
      <c r="AI193" s="26"/>
      <c r="AJ193" s="26"/>
      <c r="AK193" s="26"/>
      <c r="AL193" s="26"/>
      <c r="AM193" s="26"/>
      <c r="AN193" s="26"/>
      <c r="AO193" s="26"/>
    </row>
    <row r="194" spans="1:41" ht="18.75" customHeight="1">
      <c r="A194" s="26"/>
      <c r="B194" s="26"/>
      <c r="C194" s="26"/>
      <c r="D194" s="26"/>
      <c r="E194" s="26"/>
      <c r="F194" s="26"/>
      <c r="G194" s="26"/>
      <c r="H194" s="26"/>
      <c r="I194" s="26"/>
      <c r="J194" s="26"/>
      <c r="K194" s="26"/>
      <c r="L194" s="26"/>
      <c r="M194" s="26"/>
      <c r="N194" s="26"/>
      <c r="O194" s="26"/>
      <c r="P194" s="27"/>
      <c r="Q194" s="26"/>
      <c r="R194" s="26"/>
      <c r="S194" s="26"/>
      <c r="T194" s="26"/>
      <c r="U194" s="26"/>
      <c r="V194" s="26"/>
      <c r="W194" s="26"/>
      <c r="X194" s="26"/>
      <c r="Y194" s="26"/>
      <c r="Z194" s="26"/>
      <c r="AA194" s="26"/>
      <c r="AB194" s="26"/>
      <c r="AC194" s="26"/>
      <c r="AD194" s="26"/>
      <c r="AE194" s="26"/>
      <c r="AF194" s="26"/>
      <c r="AG194" s="26"/>
      <c r="AH194" s="26"/>
      <c r="AI194" s="26"/>
      <c r="AJ194" s="26"/>
      <c r="AK194" s="26"/>
      <c r="AL194" s="26"/>
      <c r="AM194" s="26"/>
      <c r="AN194" s="26"/>
      <c r="AO194" s="26"/>
    </row>
    <row r="195" spans="1:41" ht="18.75" customHeight="1">
      <c r="A195" s="26"/>
      <c r="B195" s="26"/>
      <c r="C195" s="26"/>
      <c r="D195" s="26"/>
      <c r="E195" s="26"/>
      <c r="F195" s="26"/>
      <c r="G195" s="26"/>
      <c r="H195" s="26"/>
      <c r="I195" s="26"/>
      <c r="J195" s="26"/>
      <c r="K195" s="26"/>
      <c r="L195" s="26"/>
      <c r="M195" s="26"/>
      <c r="N195" s="26"/>
      <c r="O195" s="26"/>
      <c r="P195" s="27"/>
      <c r="Q195" s="26"/>
      <c r="R195" s="26"/>
      <c r="S195" s="26"/>
      <c r="T195" s="26"/>
      <c r="U195" s="26"/>
      <c r="V195" s="26"/>
      <c r="W195" s="26"/>
      <c r="X195" s="26"/>
      <c r="Y195" s="26"/>
      <c r="Z195" s="26"/>
      <c r="AA195" s="26"/>
      <c r="AB195" s="26"/>
      <c r="AC195" s="26"/>
      <c r="AD195" s="26"/>
      <c r="AE195" s="26"/>
      <c r="AF195" s="26"/>
      <c r="AG195" s="26"/>
      <c r="AH195" s="26"/>
      <c r="AI195" s="26"/>
      <c r="AJ195" s="26"/>
      <c r="AK195" s="26"/>
      <c r="AL195" s="26"/>
      <c r="AM195" s="26"/>
      <c r="AN195" s="26"/>
      <c r="AO195" s="26"/>
    </row>
    <row r="196" spans="1:41" ht="18.75" customHeight="1">
      <c r="A196" s="26"/>
      <c r="B196" s="26"/>
      <c r="C196" s="26"/>
      <c r="D196" s="26"/>
      <c r="E196" s="26"/>
      <c r="F196" s="26"/>
      <c r="G196" s="26"/>
      <c r="H196" s="26"/>
      <c r="I196" s="26"/>
      <c r="J196" s="26"/>
      <c r="K196" s="26"/>
      <c r="L196" s="26"/>
      <c r="M196" s="26"/>
      <c r="N196" s="26"/>
      <c r="O196" s="26"/>
      <c r="P196" s="27"/>
      <c r="Q196" s="26"/>
      <c r="R196" s="26"/>
      <c r="S196" s="26"/>
      <c r="T196" s="26"/>
      <c r="U196" s="26"/>
      <c r="V196" s="26"/>
      <c r="W196" s="26"/>
      <c r="X196" s="26"/>
      <c r="Y196" s="26"/>
      <c r="Z196" s="26"/>
      <c r="AA196" s="26"/>
      <c r="AB196" s="26"/>
      <c r="AC196" s="26"/>
      <c r="AD196" s="26"/>
      <c r="AE196" s="26"/>
      <c r="AF196" s="26"/>
      <c r="AG196" s="26"/>
      <c r="AH196" s="26"/>
      <c r="AI196" s="26"/>
      <c r="AJ196" s="26"/>
      <c r="AK196" s="26"/>
      <c r="AL196" s="26"/>
      <c r="AM196" s="26"/>
      <c r="AN196" s="26"/>
      <c r="AO196" s="26"/>
    </row>
    <row r="197" spans="1:41" ht="18.75" customHeight="1">
      <c r="A197" s="26"/>
      <c r="B197" s="26"/>
      <c r="C197" s="26"/>
      <c r="D197" s="26"/>
      <c r="E197" s="26"/>
      <c r="F197" s="26"/>
      <c r="G197" s="26"/>
      <c r="H197" s="26"/>
      <c r="I197" s="26"/>
      <c r="J197" s="26"/>
      <c r="K197" s="26"/>
      <c r="L197" s="26"/>
      <c r="M197" s="26"/>
      <c r="N197" s="26"/>
      <c r="O197" s="26"/>
      <c r="P197" s="27"/>
      <c r="Q197" s="26"/>
      <c r="R197" s="26"/>
      <c r="S197" s="26"/>
      <c r="T197" s="26"/>
      <c r="U197" s="26"/>
      <c r="V197" s="26"/>
      <c r="W197" s="26"/>
      <c r="X197" s="26"/>
      <c r="Y197" s="26"/>
      <c r="Z197" s="26"/>
      <c r="AA197" s="26"/>
      <c r="AB197" s="26"/>
      <c r="AC197" s="26"/>
      <c r="AD197" s="26"/>
      <c r="AE197" s="26"/>
      <c r="AF197" s="26"/>
      <c r="AG197" s="26"/>
      <c r="AH197" s="26"/>
      <c r="AI197" s="26"/>
      <c r="AJ197" s="26"/>
      <c r="AK197" s="26"/>
      <c r="AL197" s="26"/>
      <c r="AM197" s="26"/>
      <c r="AN197" s="26"/>
      <c r="AO197" s="26"/>
    </row>
    <row r="198" spans="1:41" ht="18.75" customHeight="1">
      <c r="A198" s="26"/>
      <c r="B198" s="26"/>
      <c r="C198" s="26"/>
      <c r="D198" s="26"/>
      <c r="E198" s="26"/>
      <c r="F198" s="26"/>
      <c r="G198" s="26"/>
      <c r="H198" s="26"/>
      <c r="I198" s="26"/>
      <c r="J198" s="26"/>
      <c r="K198" s="26"/>
      <c r="L198" s="26"/>
      <c r="M198" s="26"/>
      <c r="N198" s="26"/>
      <c r="O198" s="26"/>
      <c r="P198" s="27"/>
      <c r="Q198" s="26"/>
      <c r="R198" s="26"/>
      <c r="S198" s="26"/>
      <c r="T198" s="26"/>
      <c r="U198" s="26"/>
      <c r="V198" s="26"/>
      <c r="W198" s="26"/>
      <c r="X198" s="26"/>
      <c r="Y198" s="26"/>
      <c r="Z198" s="26"/>
      <c r="AA198" s="26"/>
      <c r="AB198" s="26"/>
      <c r="AC198" s="26"/>
      <c r="AD198" s="26"/>
      <c r="AE198" s="26"/>
      <c r="AF198" s="26"/>
      <c r="AG198" s="26"/>
      <c r="AH198" s="26"/>
      <c r="AI198" s="26"/>
      <c r="AJ198" s="26"/>
      <c r="AK198" s="26"/>
      <c r="AL198" s="26"/>
      <c r="AM198" s="26"/>
      <c r="AN198" s="26"/>
      <c r="AO198" s="26"/>
    </row>
    <row r="199" spans="1:41" ht="18.75" customHeight="1">
      <c r="A199" s="26"/>
      <c r="B199" s="26"/>
      <c r="C199" s="26"/>
      <c r="D199" s="26"/>
      <c r="E199" s="26"/>
      <c r="F199" s="26"/>
      <c r="G199" s="26"/>
      <c r="H199" s="26"/>
      <c r="I199" s="26"/>
      <c r="J199" s="26"/>
      <c r="K199" s="26"/>
      <c r="L199" s="26"/>
      <c r="M199" s="26"/>
      <c r="N199" s="26"/>
      <c r="O199" s="26"/>
      <c r="P199" s="27"/>
      <c r="Q199" s="26"/>
      <c r="R199" s="26"/>
      <c r="S199" s="26"/>
      <c r="T199" s="26"/>
      <c r="U199" s="26"/>
      <c r="V199" s="26"/>
      <c r="W199" s="26"/>
      <c r="X199" s="26"/>
      <c r="Y199" s="26"/>
      <c r="Z199" s="26"/>
      <c r="AA199" s="26"/>
      <c r="AB199" s="26"/>
      <c r="AC199" s="26"/>
      <c r="AD199" s="26"/>
      <c r="AE199" s="26"/>
      <c r="AF199" s="26"/>
      <c r="AG199" s="26"/>
      <c r="AH199" s="26"/>
      <c r="AI199" s="26"/>
      <c r="AJ199" s="26"/>
      <c r="AK199" s="26"/>
      <c r="AL199" s="26"/>
      <c r="AM199" s="26"/>
      <c r="AN199" s="26"/>
      <c r="AO199" s="26"/>
    </row>
    <row r="200" spans="1:41" ht="18.75" customHeight="1">
      <c r="A200" s="26"/>
      <c r="B200" s="26"/>
      <c r="C200" s="26"/>
      <c r="D200" s="26"/>
      <c r="E200" s="26"/>
      <c r="F200" s="26"/>
      <c r="G200" s="26"/>
      <c r="H200" s="26"/>
      <c r="I200" s="26"/>
      <c r="J200" s="26"/>
      <c r="K200" s="26"/>
      <c r="L200" s="26"/>
      <c r="M200" s="26"/>
      <c r="N200" s="26"/>
      <c r="O200" s="26"/>
      <c r="P200" s="27"/>
      <c r="Q200" s="26"/>
      <c r="R200" s="26"/>
      <c r="S200" s="26"/>
      <c r="T200" s="26"/>
      <c r="U200" s="26"/>
      <c r="V200" s="26"/>
      <c r="W200" s="26"/>
      <c r="X200" s="26"/>
      <c r="Y200" s="26"/>
      <c r="Z200" s="26"/>
      <c r="AA200" s="26"/>
      <c r="AB200" s="26"/>
      <c r="AC200" s="26"/>
      <c r="AD200" s="26"/>
      <c r="AE200" s="26"/>
      <c r="AF200" s="26"/>
      <c r="AG200" s="26"/>
      <c r="AH200" s="26"/>
      <c r="AI200" s="26"/>
      <c r="AJ200" s="26"/>
      <c r="AK200" s="26"/>
      <c r="AL200" s="26"/>
      <c r="AM200" s="26"/>
      <c r="AN200" s="26"/>
      <c r="AO200" s="26"/>
    </row>
    <row r="201" spans="1:41" ht="18.75" customHeight="1">
      <c r="A201" s="26"/>
      <c r="B201" s="26"/>
      <c r="C201" s="26"/>
      <c r="D201" s="26"/>
      <c r="E201" s="26"/>
      <c r="F201" s="26"/>
      <c r="G201" s="26"/>
      <c r="H201" s="26"/>
      <c r="I201" s="26"/>
      <c r="J201" s="26"/>
      <c r="K201" s="26"/>
      <c r="L201" s="26"/>
      <c r="M201" s="26"/>
      <c r="N201" s="26"/>
      <c r="O201" s="26"/>
      <c r="P201" s="27"/>
      <c r="Q201" s="26"/>
      <c r="R201" s="26"/>
      <c r="S201" s="26"/>
      <c r="T201" s="26"/>
      <c r="U201" s="26"/>
      <c r="V201" s="26"/>
      <c r="W201" s="26"/>
      <c r="X201" s="26"/>
      <c r="Y201" s="26"/>
      <c r="Z201" s="26"/>
      <c r="AA201" s="26"/>
      <c r="AB201" s="26"/>
      <c r="AC201" s="26"/>
      <c r="AD201" s="26"/>
      <c r="AE201" s="26"/>
      <c r="AF201" s="26"/>
      <c r="AG201" s="26"/>
      <c r="AH201" s="26"/>
      <c r="AI201" s="26"/>
      <c r="AJ201" s="26"/>
      <c r="AK201" s="26"/>
      <c r="AL201" s="26"/>
      <c r="AM201" s="26"/>
      <c r="AN201" s="26"/>
      <c r="AO201" s="26"/>
    </row>
    <row r="202" spans="1:41" ht="18.75" customHeight="1">
      <c r="A202" s="26"/>
      <c r="B202" s="26"/>
      <c r="C202" s="26"/>
      <c r="D202" s="26"/>
      <c r="E202" s="26"/>
      <c r="F202" s="26"/>
      <c r="G202" s="26"/>
      <c r="H202" s="26"/>
      <c r="I202" s="26"/>
      <c r="J202" s="26"/>
      <c r="K202" s="26"/>
      <c r="L202" s="26"/>
      <c r="M202" s="26"/>
      <c r="N202" s="26"/>
      <c r="O202" s="26"/>
      <c r="P202" s="27"/>
      <c r="Q202" s="26"/>
      <c r="R202" s="26"/>
      <c r="S202" s="26"/>
      <c r="T202" s="26"/>
      <c r="U202" s="26"/>
      <c r="V202" s="26"/>
      <c r="W202" s="26"/>
      <c r="X202" s="26"/>
      <c r="Y202" s="26"/>
      <c r="Z202" s="26"/>
      <c r="AA202" s="26"/>
      <c r="AB202" s="26"/>
      <c r="AC202" s="26"/>
      <c r="AD202" s="26"/>
      <c r="AE202" s="26"/>
      <c r="AF202" s="26"/>
      <c r="AG202" s="26"/>
      <c r="AH202" s="26"/>
      <c r="AI202" s="26"/>
      <c r="AJ202" s="26"/>
      <c r="AK202" s="26"/>
      <c r="AL202" s="26"/>
      <c r="AM202" s="26"/>
      <c r="AN202" s="26"/>
      <c r="AO202" s="26"/>
    </row>
    <row r="203" spans="1:41" ht="18.75" customHeight="1">
      <c r="A203" s="26"/>
      <c r="B203" s="26"/>
      <c r="C203" s="26"/>
      <c r="D203" s="26"/>
      <c r="E203" s="26"/>
      <c r="F203" s="26"/>
      <c r="G203" s="26"/>
      <c r="H203" s="26"/>
      <c r="I203" s="26"/>
      <c r="J203" s="26"/>
      <c r="K203" s="26"/>
      <c r="L203" s="26"/>
      <c r="M203" s="26"/>
      <c r="N203" s="26"/>
      <c r="O203" s="26"/>
      <c r="P203" s="27"/>
      <c r="Q203" s="26"/>
      <c r="R203" s="26"/>
      <c r="S203" s="26"/>
      <c r="T203" s="26"/>
      <c r="U203" s="26"/>
      <c r="V203" s="26"/>
      <c r="W203" s="26"/>
      <c r="X203" s="26"/>
      <c r="Y203" s="26"/>
      <c r="Z203" s="26"/>
      <c r="AA203" s="26"/>
      <c r="AB203" s="26"/>
      <c r="AC203" s="26"/>
      <c r="AD203" s="26"/>
      <c r="AE203" s="26"/>
      <c r="AF203" s="26"/>
      <c r="AG203" s="26"/>
      <c r="AH203" s="26"/>
      <c r="AI203" s="26"/>
      <c r="AJ203" s="26"/>
      <c r="AK203" s="26"/>
      <c r="AL203" s="26"/>
      <c r="AM203" s="26"/>
      <c r="AN203" s="26"/>
      <c r="AO203" s="26"/>
    </row>
    <row r="204" spans="1:41" ht="18.75" customHeight="1">
      <c r="A204" s="26"/>
      <c r="B204" s="26"/>
      <c r="C204" s="26"/>
      <c r="D204" s="26"/>
      <c r="E204" s="26"/>
      <c r="F204" s="26"/>
      <c r="G204" s="26"/>
      <c r="H204" s="26"/>
      <c r="I204" s="26"/>
      <c r="J204" s="26"/>
      <c r="K204" s="26"/>
      <c r="L204" s="26"/>
      <c r="M204" s="26"/>
      <c r="N204" s="26"/>
      <c r="O204" s="26"/>
      <c r="P204" s="28"/>
      <c r="Q204" s="26"/>
      <c r="R204" s="26"/>
      <c r="S204" s="26"/>
      <c r="T204" s="26"/>
      <c r="U204" s="26"/>
      <c r="V204" s="26"/>
      <c r="W204" s="26"/>
      <c r="X204" s="26"/>
      <c r="Y204" s="26"/>
      <c r="Z204" s="26"/>
      <c r="AA204" s="26"/>
      <c r="AB204" s="26"/>
      <c r="AC204" s="26"/>
      <c r="AD204" s="26"/>
      <c r="AE204" s="26"/>
      <c r="AF204" s="26"/>
      <c r="AG204" s="26"/>
      <c r="AH204" s="26"/>
      <c r="AI204" s="26"/>
      <c r="AJ204" s="26"/>
      <c r="AK204" s="26"/>
      <c r="AL204" s="26"/>
      <c r="AM204" s="26"/>
      <c r="AN204" s="26"/>
      <c r="AO204" s="26"/>
    </row>
    <row r="205" spans="1:41" ht="15.75" customHeight="1">
      <c r="A205" s="29"/>
      <c r="B205" s="29"/>
      <c r="C205" s="29"/>
      <c r="D205" s="29"/>
      <c r="E205" s="29"/>
      <c r="F205" s="29"/>
      <c r="G205" s="29"/>
      <c r="H205" s="29"/>
      <c r="I205" s="29"/>
      <c r="J205" s="29"/>
      <c r="K205" s="29"/>
      <c r="L205" s="29"/>
      <c r="M205" s="29"/>
      <c r="N205" s="29"/>
      <c r="O205" s="29"/>
      <c r="P205" s="28"/>
      <c r="Q205" s="29"/>
      <c r="R205" s="29"/>
      <c r="S205" s="29"/>
      <c r="T205" s="29"/>
      <c r="U205" s="29"/>
      <c r="V205" s="29"/>
      <c r="W205" s="29"/>
      <c r="X205" s="29"/>
      <c r="Y205" s="29"/>
      <c r="Z205" s="29"/>
      <c r="AA205" s="29"/>
      <c r="AB205" s="29"/>
      <c r="AC205" s="29"/>
      <c r="AD205" s="29"/>
      <c r="AE205" s="29"/>
      <c r="AF205" s="29"/>
      <c r="AG205" s="29"/>
      <c r="AH205" s="29"/>
      <c r="AI205" s="29"/>
      <c r="AJ205" s="29"/>
      <c r="AK205" s="29"/>
      <c r="AL205" s="29"/>
      <c r="AM205" s="29"/>
      <c r="AN205" s="29"/>
      <c r="AO205" s="29"/>
    </row>
    <row r="206" spans="1:41" ht="15.75" customHeight="1">
      <c r="A206" s="29"/>
      <c r="B206" s="29"/>
      <c r="C206" s="29"/>
      <c r="D206" s="29"/>
      <c r="E206" s="29"/>
      <c r="F206" s="29"/>
      <c r="G206" s="29"/>
      <c r="H206" s="29"/>
      <c r="I206" s="29"/>
      <c r="J206" s="29"/>
      <c r="K206" s="29"/>
      <c r="L206" s="29"/>
      <c r="M206" s="29"/>
      <c r="N206" s="29"/>
      <c r="O206" s="29"/>
      <c r="P206" s="28"/>
      <c r="Q206" s="29"/>
      <c r="R206" s="29"/>
      <c r="S206" s="29"/>
      <c r="T206" s="29"/>
      <c r="U206" s="29"/>
      <c r="V206" s="29"/>
      <c r="W206" s="29"/>
      <c r="X206" s="29"/>
      <c r="Y206" s="29"/>
      <c r="Z206" s="29"/>
      <c r="AA206" s="29"/>
      <c r="AB206" s="29"/>
      <c r="AC206" s="29"/>
      <c r="AD206" s="29"/>
      <c r="AE206" s="29"/>
      <c r="AF206" s="29"/>
      <c r="AG206" s="29"/>
      <c r="AH206" s="29"/>
      <c r="AI206" s="29"/>
      <c r="AJ206" s="29"/>
      <c r="AK206" s="29"/>
      <c r="AL206" s="29"/>
      <c r="AM206" s="29"/>
      <c r="AN206" s="29"/>
      <c r="AO206" s="29"/>
    </row>
    <row r="207" spans="1:41" ht="15.75" customHeight="1">
      <c r="A207" s="29"/>
      <c r="B207" s="29"/>
      <c r="C207" s="29"/>
      <c r="D207" s="29"/>
      <c r="E207" s="29"/>
      <c r="F207" s="29"/>
      <c r="G207" s="29"/>
      <c r="H207" s="29"/>
      <c r="I207" s="29"/>
      <c r="J207" s="29"/>
      <c r="K207" s="29"/>
      <c r="L207" s="29"/>
      <c r="M207" s="29"/>
      <c r="N207" s="29"/>
      <c r="O207" s="29"/>
      <c r="P207" s="28"/>
      <c r="Q207" s="29"/>
      <c r="R207" s="29"/>
      <c r="S207" s="29"/>
      <c r="T207" s="29"/>
      <c r="U207" s="29"/>
      <c r="V207" s="29"/>
      <c r="W207" s="29"/>
      <c r="X207" s="29"/>
      <c r="Y207" s="29"/>
      <c r="Z207" s="29"/>
      <c r="AA207" s="29"/>
      <c r="AB207" s="29"/>
      <c r="AC207" s="29"/>
      <c r="AD207" s="29"/>
      <c r="AE207" s="29"/>
      <c r="AF207" s="29"/>
      <c r="AG207" s="29"/>
      <c r="AH207" s="29"/>
      <c r="AI207" s="29"/>
      <c r="AJ207" s="29"/>
      <c r="AK207" s="29"/>
      <c r="AL207" s="29"/>
      <c r="AM207" s="29"/>
      <c r="AN207" s="29"/>
      <c r="AO207" s="29"/>
    </row>
    <row r="208" spans="1:41" ht="15.75" customHeight="1">
      <c r="A208" s="29"/>
      <c r="B208" s="29"/>
      <c r="C208" s="29"/>
      <c r="D208" s="29"/>
      <c r="E208" s="29"/>
      <c r="F208" s="29"/>
      <c r="G208" s="29"/>
      <c r="H208" s="29"/>
      <c r="I208" s="29"/>
      <c r="J208" s="29"/>
      <c r="K208" s="29"/>
      <c r="L208" s="29"/>
      <c r="M208" s="29"/>
      <c r="N208" s="29"/>
      <c r="O208" s="29"/>
      <c r="P208" s="28"/>
      <c r="Q208" s="29"/>
      <c r="R208" s="29"/>
      <c r="S208" s="29"/>
      <c r="T208" s="29"/>
      <c r="U208" s="29"/>
      <c r="V208" s="29"/>
      <c r="W208" s="29"/>
      <c r="X208" s="29"/>
      <c r="Y208" s="29"/>
      <c r="Z208" s="29"/>
      <c r="AA208" s="29"/>
      <c r="AB208" s="29"/>
      <c r="AC208" s="29"/>
      <c r="AD208" s="29"/>
      <c r="AE208" s="29"/>
      <c r="AF208" s="29"/>
      <c r="AG208" s="29"/>
      <c r="AH208" s="29"/>
      <c r="AI208" s="29"/>
      <c r="AJ208" s="29"/>
      <c r="AK208" s="29"/>
      <c r="AL208" s="29"/>
      <c r="AM208" s="29"/>
      <c r="AN208" s="29"/>
      <c r="AO208" s="29"/>
    </row>
    <row r="209" spans="1:41" ht="15.75" customHeight="1">
      <c r="A209" s="29"/>
      <c r="B209" s="29"/>
      <c r="C209" s="29"/>
      <c r="D209" s="29"/>
      <c r="E209" s="29"/>
      <c r="F209" s="29"/>
      <c r="G209" s="29"/>
      <c r="H209" s="29"/>
      <c r="I209" s="29"/>
      <c r="J209" s="29"/>
      <c r="K209" s="29"/>
      <c r="L209" s="29"/>
      <c r="M209" s="29"/>
      <c r="N209" s="29"/>
      <c r="O209" s="29"/>
      <c r="P209" s="28"/>
      <c r="Q209" s="29"/>
      <c r="R209" s="29"/>
      <c r="S209" s="29"/>
      <c r="T209" s="29"/>
      <c r="U209" s="29"/>
      <c r="V209" s="29"/>
      <c r="W209" s="29"/>
      <c r="X209" s="29"/>
      <c r="Y209" s="29"/>
      <c r="Z209" s="29"/>
      <c r="AA209" s="29"/>
      <c r="AB209" s="29"/>
      <c r="AC209" s="29"/>
      <c r="AD209" s="29"/>
      <c r="AE209" s="29"/>
      <c r="AF209" s="29"/>
      <c r="AG209" s="29"/>
      <c r="AH209" s="29"/>
      <c r="AI209" s="29"/>
      <c r="AJ209" s="29"/>
      <c r="AK209" s="29"/>
      <c r="AL209" s="29"/>
      <c r="AM209" s="29"/>
      <c r="AN209" s="29"/>
      <c r="AO209" s="29"/>
    </row>
    <row r="210" spans="1:41" ht="15.75" customHeight="1">
      <c r="A210" s="29"/>
      <c r="B210" s="29"/>
      <c r="C210" s="29"/>
      <c r="D210" s="29"/>
      <c r="E210" s="29"/>
      <c r="F210" s="29"/>
      <c r="G210" s="29"/>
      <c r="H210" s="29"/>
      <c r="I210" s="29"/>
      <c r="J210" s="29"/>
      <c r="K210" s="29"/>
      <c r="L210" s="29"/>
      <c r="M210" s="29"/>
      <c r="N210" s="29"/>
      <c r="O210" s="29"/>
      <c r="P210" s="28"/>
      <c r="Q210" s="29"/>
      <c r="R210" s="29"/>
      <c r="S210" s="29"/>
      <c r="T210" s="29"/>
      <c r="U210" s="29"/>
      <c r="V210" s="29"/>
      <c r="W210" s="29"/>
      <c r="X210" s="29"/>
      <c r="Y210" s="29"/>
      <c r="Z210" s="29"/>
      <c r="AA210" s="29"/>
      <c r="AB210" s="29"/>
      <c r="AC210" s="29"/>
      <c r="AD210" s="29"/>
      <c r="AE210" s="29"/>
      <c r="AF210" s="29"/>
      <c r="AG210" s="29"/>
      <c r="AH210" s="29"/>
      <c r="AI210" s="29"/>
      <c r="AJ210" s="29"/>
      <c r="AK210" s="29"/>
      <c r="AL210" s="29"/>
      <c r="AM210" s="29"/>
      <c r="AN210" s="29"/>
      <c r="AO210" s="29"/>
    </row>
    <row r="211" spans="1:41" ht="15.75" customHeight="1">
      <c r="A211" s="29"/>
      <c r="B211" s="29"/>
      <c r="C211" s="29"/>
      <c r="D211" s="29"/>
      <c r="E211" s="29"/>
      <c r="F211" s="29"/>
      <c r="G211" s="29"/>
      <c r="H211" s="29"/>
      <c r="I211" s="29"/>
      <c r="J211" s="29"/>
      <c r="K211" s="29"/>
      <c r="L211" s="29"/>
      <c r="M211" s="29"/>
      <c r="N211" s="29"/>
      <c r="O211" s="29"/>
      <c r="P211" s="28"/>
      <c r="Q211" s="29"/>
      <c r="R211" s="29"/>
      <c r="S211" s="29"/>
      <c r="T211" s="29"/>
      <c r="U211" s="29"/>
      <c r="V211" s="29"/>
      <c r="W211" s="29"/>
      <c r="X211" s="29"/>
      <c r="Y211" s="29"/>
      <c r="Z211" s="29"/>
      <c r="AA211" s="29"/>
      <c r="AB211" s="29"/>
      <c r="AC211" s="29"/>
      <c r="AD211" s="29"/>
      <c r="AE211" s="29"/>
      <c r="AF211" s="29"/>
      <c r="AG211" s="29"/>
      <c r="AH211" s="29"/>
      <c r="AI211" s="29"/>
      <c r="AJ211" s="29"/>
      <c r="AK211" s="29"/>
      <c r="AL211" s="29"/>
      <c r="AM211" s="29"/>
      <c r="AN211" s="29"/>
      <c r="AO211" s="29"/>
    </row>
    <row r="212" spans="1:41" ht="15.75" customHeight="1">
      <c r="A212" s="29"/>
      <c r="B212" s="29"/>
      <c r="C212" s="29"/>
      <c r="D212" s="29"/>
      <c r="E212" s="29"/>
      <c r="F212" s="29"/>
      <c r="G212" s="29"/>
      <c r="H212" s="29"/>
      <c r="I212" s="29"/>
      <c r="J212" s="29"/>
      <c r="K212" s="29"/>
      <c r="L212" s="29"/>
      <c r="M212" s="29"/>
      <c r="N212" s="29"/>
      <c r="O212" s="29"/>
      <c r="P212" s="28"/>
      <c r="Q212" s="29"/>
      <c r="R212" s="29"/>
      <c r="S212" s="29"/>
      <c r="T212" s="29"/>
      <c r="U212" s="29"/>
      <c r="V212" s="29"/>
      <c r="W212" s="29"/>
      <c r="X212" s="29"/>
      <c r="Y212" s="29"/>
      <c r="Z212" s="29"/>
      <c r="AA212" s="29"/>
      <c r="AB212" s="29"/>
      <c r="AC212" s="29"/>
      <c r="AD212" s="29"/>
      <c r="AE212" s="29"/>
      <c r="AF212" s="29"/>
      <c r="AG212" s="29"/>
      <c r="AH212" s="29"/>
      <c r="AI212" s="29"/>
      <c r="AJ212" s="29"/>
      <c r="AK212" s="29"/>
      <c r="AL212" s="29"/>
      <c r="AM212" s="29"/>
      <c r="AN212" s="29"/>
      <c r="AO212" s="29"/>
    </row>
    <row r="213" spans="1:41" ht="15.75" customHeight="1">
      <c r="A213" s="29"/>
      <c r="B213" s="29"/>
      <c r="C213" s="29"/>
      <c r="D213" s="29"/>
      <c r="E213" s="29"/>
      <c r="F213" s="29"/>
      <c r="G213" s="29"/>
      <c r="H213" s="29"/>
      <c r="I213" s="29"/>
      <c r="J213" s="29"/>
      <c r="K213" s="29"/>
      <c r="L213" s="29"/>
      <c r="M213" s="29"/>
      <c r="N213" s="29"/>
      <c r="O213" s="29"/>
      <c r="P213" s="28"/>
      <c r="Q213" s="29"/>
      <c r="R213" s="29"/>
      <c r="S213" s="29"/>
      <c r="T213" s="29"/>
      <c r="U213" s="29"/>
      <c r="V213" s="29"/>
      <c r="W213" s="29"/>
      <c r="X213" s="29"/>
      <c r="Y213" s="29"/>
      <c r="Z213" s="29"/>
      <c r="AA213" s="29"/>
      <c r="AB213" s="29"/>
      <c r="AC213" s="29"/>
      <c r="AD213" s="29"/>
      <c r="AE213" s="29"/>
      <c r="AF213" s="29"/>
      <c r="AG213" s="29"/>
      <c r="AH213" s="29"/>
      <c r="AI213" s="29"/>
      <c r="AJ213" s="29"/>
      <c r="AK213" s="29"/>
      <c r="AL213" s="29"/>
      <c r="AM213" s="29"/>
      <c r="AN213" s="29"/>
      <c r="AO213" s="29"/>
    </row>
    <row r="214" spans="1:41" ht="15.75" customHeight="1">
      <c r="A214" s="29"/>
      <c r="B214" s="29"/>
      <c r="C214" s="29"/>
      <c r="D214" s="29"/>
      <c r="E214" s="29"/>
      <c r="F214" s="29"/>
      <c r="G214" s="29"/>
      <c r="H214" s="29"/>
      <c r="I214" s="29"/>
      <c r="J214" s="29"/>
      <c r="K214" s="29"/>
      <c r="L214" s="29"/>
      <c r="M214" s="29"/>
      <c r="N214" s="29"/>
      <c r="O214" s="29"/>
      <c r="P214" s="28"/>
      <c r="Q214" s="29"/>
      <c r="R214" s="29"/>
      <c r="S214" s="29"/>
      <c r="T214" s="29"/>
      <c r="U214" s="29"/>
      <c r="V214" s="29"/>
      <c r="W214" s="29"/>
      <c r="X214" s="29"/>
      <c r="Y214" s="29"/>
      <c r="Z214" s="29"/>
      <c r="AA214" s="29"/>
      <c r="AB214" s="29"/>
      <c r="AC214" s="29"/>
      <c r="AD214" s="29"/>
      <c r="AE214" s="29"/>
      <c r="AF214" s="29"/>
      <c r="AG214" s="29"/>
      <c r="AH214" s="29"/>
      <c r="AI214" s="29"/>
      <c r="AJ214" s="29"/>
      <c r="AK214" s="29"/>
      <c r="AL214" s="29"/>
      <c r="AM214" s="29"/>
      <c r="AN214" s="29"/>
      <c r="AO214" s="29"/>
    </row>
    <row r="215" spans="1:41" ht="15.75" customHeight="1">
      <c r="A215" s="29"/>
      <c r="B215" s="29"/>
      <c r="C215" s="29"/>
      <c r="D215" s="29"/>
      <c r="E215" s="29"/>
      <c r="F215" s="29"/>
      <c r="G215" s="29"/>
      <c r="H215" s="29"/>
      <c r="I215" s="29"/>
      <c r="J215" s="29"/>
      <c r="K215" s="29"/>
      <c r="L215" s="29"/>
      <c r="M215" s="29"/>
      <c r="N215" s="29"/>
      <c r="O215" s="29"/>
      <c r="P215" s="28"/>
      <c r="Q215" s="29"/>
      <c r="R215" s="29"/>
      <c r="S215" s="29"/>
      <c r="T215" s="29"/>
      <c r="U215" s="29"/>
      <c r="V215" s="29"/>
      <c r="W215" s="29"/>
      <c r="X215" s="29"/>
      <c r="Y215" s="29"/>
      <c r="Z215" s="29"/>
      <c r="AA215" s="29"/>
      <c r="AB215" s="29"/>
      <c r="AC215" s="29"/>
      <c r="AD215" s="29"/>
      <c r="AE215" s="29"/>
      <c r="AF215" s="29"/>
      <c r="AG215" s="29"/>
      <c r="AH215" s="29"/>
      <c r="AI215" s="29"/>
      <c r="AJ215" s="29"/>
      <c r="AK215" s="29"/>
      <c r="AL215" s="29"/>
      <c r="AM215" s="29"/>
      <c r="AN215" s="29"/>
      <c r="AO215" s="29"/>
    </row>
    <row r="216" spans="1:41" ht="15.75" customHeight="1">
      <c r="A216" s="29"/>
      <c r="B216" s="29"/>
      <c r="C216" s="29"/>
      <c r="D216" s="29"/>
      <c r="E216" s="29"/>
      <c r="F216" s="29"/>
      <c r="G216" s="29"/>
      <c r="H216" s="29"/>
      <c r="I216" s="29"/>
      <c r="J216" s="29"/>
      <c r="K216" s="29"/>
      <c r="L216" s="29"/>
      <c r="M216" s="29"/>
      <c r="N216" s="29"/>
      <c r="O216" s="29"/>
      <c r="P216" s="28"/>
      <c r="Q216" s="29"/>
      <c r="R216" s="29"/>
      <c r="S216" s="29"/>
      <c r="T216" s="29"/>
      <c r="U216" s="29"/>
      <c r="V216" s="29"/>
      <c r="W216" s="29"/>
      <c r="X216" s="29"/>
      <c r="Y216" s="29"/>
      <c r="Z216" s="29"/>
      <c r="AA216" s="29"/>
      <c r="AB216" s="29"/>
      <c r="AC216" s="29"/>
      <c r="AD216" s="29"/>
      <c r="AE216" s="29"/>
      <c r="AF216" s="29"/>
      <c r="AG216" s="29"/>
      <c r="AH216" s="29"/>
      <c r="AI216" s="29"/>
      <c r="AJ216" s="29"/>
      <c r="AK216" s="29"/>
      <c r="AL216" s="29"/>
      <c r="AM216" s="29"/>
      <c r="AN216" s="29"/>
      <c r="AO216" s="29"/>
    </row>
    <row r="217" spans="1:41" ht="15.75" customHeight="1">
      <c r="A217" s="29"/>
      <c r="B217" s="29"/>
      <c r="C217" s="29"/>
      <c r="D217" s="29"/>
      <c r="E217" s="29"/>
      <c r="F217" s="29"/>
      <c r="G217" s="29"/>
      <c r="H217" s="29"/>
      <c r="I217" s="29"/>
      <c r="J217" s="29"/>
      <c r="K217" s="29"/>
      <c r="L217" s="29"/>
      <c r="M217" s="29"/>
      <c r="N217" s="29"/>
      <c r="O217" s="29"/>
      <c r="P217" s="28"/>
      <c r="Q217" s="29"/>
      <c r="R217" s="29"/>
      <c r="S217" s="29"/>
      <c r="T217" s="29"/>
      <c r="U217" s="29"/>
      <c r="V217" s="29"/>
      <c r="W217" s="29"/>
      <c r="X217" s="29"/>
      <c r="Y217" s="29"/>
      <c r="Z217" s="29"/>
      <c r="AA217" s="29"/>
      <c r="AB217" s="29"/>
      <c r="AC217" s="29"/>
      <c r="AD217" s="29"/>
      <c r="AE217" s="29"/>
      <c r="AF217" s="29"/>
      <c r="AG217" s="29"/>
      <c r="AH217" s="29"/>
      <c r="AI217" s="29"/>
      <c r="AJ217" s="29"/>
      <c r="AK217" s="29"/>
      <c r="AL217" s="29"/>
      <c r="AM217" s="29"/>
      <c r="AN217" s="29"/>
      <c r="AO217" s="29"/>
    </row>
    <row r="218" spans="1:41" ht="15.75" customHeight="1">
      <c r="A218" s="29"/>
      <c r="B218" s="29"/>
      <c r="C218" s="29"/>
      <c r="D218" s="29"/>
      <c r="E218" s="29"/>
      <c r="F218" s="29"/>
      <c r="G218" s="29"/>
      <c r="H218" s="29"/>
      <c r="I218" s="29"/>
      <c r="J218" s="29"/>
      <c r="K218" s="29"/>
      <c r="L218" s="29"/>
      <c r="M218" s="29"/>
      <c r="N218" s="29"/>
      <c r="O218" s="29"/>
      <c r="P218" s="28"/>
      <c r="Q218" s="29"/>
      <c r="R218" s="29"/>
      <c r="S218" s="29"/>
      <c r="T218" s="29"/>
      <c r="U218" s="29"/>
      <c r="V218" s="29"/>
      <c r="W218" s="29"/>
      <c r="X218" s="29"/>
      <c r="Y218" s="29"/>
      <c r="Z218" s="29"/>
      <c r="AA218" s="29"/>
      <c r="AB218" s="29"/>
      <c r="AC218" s="29"/>
      <c r="AD218" s="29"/>
      <c r="AE218" s="29"/>
      <c r="AF218" s="29"/>
      <c r="AG218" s="29"/>
      <c r="AH218" s="29"/>
      <c r="AI218" s="29"/>
      <c r="AJ218" s="29"/>
      <c r="AK218" s="29"/>
      <c r="AL218" s="29"/>
      <c r="AM218" s="29"/>
      <c r="AN218" s="29"/>
      <c r="AO218" s="29"/>
    </row>
    <row r="219" spans="1:41" ht="15.75" customHeight="1">
      <c r="A219" s="29"/>
      <c r="B219" s="29"/>
      <c r="C219" s="29"/>
      <c r="D219" s="29"/>
      <c r="E219" s="29"/>
      <c r="F219" s="29"/>
      <c r="G219" s="29"/>
      <c r="H219" s="29"/>
      <c r="I219" s="29"/>
      <c r="J219" s="29"/>
      <c r="K219" s="29"/>
      <c r="L219" s="29"/>
      <c r="M219" s="29"/>
      <c r="N219" s="29"/>
      <c r="O219" s="29"/>
      <c r="P219" s="28"/>
      <c r="Q219" s="29"/>
      <c r="R219" s="29"/>
      <c r="S219" s="29"/>
      <c r="T219" s="29"/>
      <c r="U219" s="29"/>
      <c r="V219" s="29"/>
      <c r="W219" s="29"/>
      <c r="X219" s="29"/>
      <c r="Y219" s="29"/>
      <c r="Z219" s="29"/>
      <c r="AA219" s="29"/>
      <c r="AB219" s="29"/>
      <c r="AC219" s="29"/>
      <c r="AD219" s="29"/>
      <c r="AE219" s="29"/>
      <c r="AF219" s="29"/>
      <c r="AG219" s="29"/>
      <c r="AH219" s="29"/>
      <c r="AI219" s="29"/>
      <c r="AJ219" s="29"/>
      <c r="AK219" s="29"/>
      <c r="AL219" s="29"/>
      <c r="AM219" s="29"/>
      <c r="AN219" s="29"/>
      <c r="AO219" s="29"/>
    </row>
    <row r="220" spans="1:41" ht="15.75" customHeight="1">
      <c r="A220" s="29"/>
      <c r="B220" s="29"/>
      <c r="C220" s="29"/>
      <c r="D220" s="29"/>
      <c r="E220" s="29"/>
      <c r="F220" s="29"/>
      <c r="G220" s="29"/>
      <c r="H220" s="29"/>
      <c r="I220" s="29"/>
      <c r="J220" s="29"/>
      <c r="K220" s="29"/>
      <c r="L220" s="29"/>
      <c r="M220" s="29"/>
      <c r="N220" s="29"/>
      <c r="O220" s="29"/>
      <c r="P220" s="28"/>
      <c r="Q220" s="29"/>
      <c r="R220" s="29"/>
      <c r="S220" s="29"/>
      <c r="T220" s="29"/>
      <c r="U220" s="29"/>
      <c r="V220" s="29"/>
      <c r="W220" s="29"/>
      <c r="X220" s="29"/>
      <c r="Y220" s="29"/>
      <c r="Z220" s="29"/>
      <c r="AA220" s="29"/>
      <c r="AB220" s="29"/>
      <c r="AC220" s="29"/>
      <c r="AD220" s="29"/>
      <c r="AE220" s="29"/>
      <c r="AF220" s="29"/>
      <c r="AG220" s="29"/>
      <c r="AH220" s="29"/>
      <c r="AI220" s="29"/>
      <c r="AJ220" s="29"/>
      <c r="AK220" s="29"/>
      <c r="AL220" s="29"/>
      <c r="AM220" s="29"/>
      <c r="AN220" s="29"/>
      <c r="AO220" s="29"/>
    </row>
    <row r="221" spans="1:41" ht="15.75" customHeight="1">
      <c r="A221" s="29"/>
      <c r="B221" s="29"/>
      <c r="C221" s="29"/>
      <c r="D221" s="29"/>
      <c r="E221" s="29"/>
      <c r="F221" s="29"/>
      <c r="G221" s="29"/>
      <c r="H221" s="29"/>
      <c r="I221" s="29"/>
      <c r="J221" s="29"/>
      <c r="K221" s="29"/>
      <c r="L221" s="29"/>
      <c r="M221" s="29"/>
      <c r="N221" s="29"/>
      <c r="O221" s="29"/>
      <c r="P221" s="28"/>
      <c r="Q221" s="29"/>
      <c r="R221" s="29"/>
      <c r="S221" s="29"/>
      <c r="T221" s="29"/>
      <c r="U221" s="29"/>
      <c r="V221" s="29"/>
      <c r="W221" s="29"/>
      <c r="X221" s="29"/>
      <c r="Y221" s="29"/>
      <c r="Z221" s="29"/>
      <c r="AA221" s="29"/>
      <c r="AB221" s="29"/>
      <c r="AC221" s="29"/>
      <c r="AD221" s="29"/>
      <c r="AE221" s="29"/>
      <c r="AF221" s="29"/>
      <c r="AG221" s="29"/>
      <c r="AH221" s="29"/>
      <c r="AI221" s="29"/>
      <c r="AJ221" s="29"/>
      <c r="AK221" s="29"/>
      <c r="AL221" s="29"/>
      <c r="AM221" s="29"/>
      <c r="AN221" s="29"/>
      <c r="AO221" s="29"/>
    </row>
    <row r="222" spans="1:41" ht="15.75" customHeight="1">
      <c r="A222" s="29"/>
      <c r="B222" s="29"/>
      <c r="C222" s="29"/>
      <c r="D222" s="29"/>
      <c r="E222" s="29"/>
      <c r="F222" s="29"/>
      <c r="G222" s="29"/>
      <c r="H222" s="29"/>
      <c r="I222" s="29"/>
      <c r="J222" s="29"/>
      <c r="K222" s="29"/>
      <c r="L222" s="29"/>
      <c r="M222" s="29"/>
      <c r="N222" s="29"/>
      <c r="O222" s="29"/>
      <c r="P222" s="28"/>
      <c r="Q222" s="29"/>
      <c r="R222" s="29"/>
      <c r="S222" s="29"/>
      <c r="T222" s="29"/>
      <c r="U222" s="29"/>
      <c r="V222" s="29"/>
      <c r="W222" s="29"/>
      <c r="X222" s="29"/>
      <c r="Y222" s="29"/>
      <c r="Z222" s="29"/>
      <c r="AA222" s="29"/>
      <c r="AB222" s="29"/>
      <c r="AC222" s="29"/>
      <c r="AD222" s="29"/>
      <c r="AE222" s="29"/>
      <c r="AF222" s="29"/>
      <c r="AG222" s="29"/>
      <c r="AH222" s="29"/>
      <c r="AI222" s="29"/>
      <c r="AJ222" s="29"/>
      <c r="AK222" s="29"/>
      <c r="AL222" s="29"/>
      <c r="AM222" s="29"/>
      <c r="AN222" s="29"/>
      <c r="AO222" s="29"/>
    </row>
    <row r="223" spans="1:41" ht="15.75" customHeight="1">
      <c r="A223" s="29"/>
      <c r="B223" s="29"/>
      <c r="C223" s="29"/>
      <c r="D223" s="29"/>
      <c r="E223" s="29"/>
      <c r="F223" s="29"/>
      <c r="G223" s="29"/>
      <c r="H223" s="29"/>
      <c r="I223" s="29"/>
      <c r="J223" s="29"/>
      <c r="K223" s="29"/>
      <c r="L223" s="29"/>
      <c r="M223" s="29"/>
      <c r="N223" s="29"/>
      <c r="O223" s="29"/>
      <c r="P223" s="28"/>
      <c r="Q223" s="29"/>
      <c r="R223" s="29"/>
      <c r="S223" s="29"/>
      <c r="T223" s="29"/>
      <c r="U223" s="29"/>
      <c r="V223" s="29"/>
      <c r="W223" s="29"/>
      <c r="X223" s="29"/>
      <c r="Y223" s="29"/>
      <c r="Z223" s="29"/>
      <c r="AA223" s="29"/>
      <c r="AB223" s="29"/>
      <c r="AC223" s="29"/>
      <c r="AD223" s="29"/>
      <c r="AE223" s="29"/>
      <c r="AF223" s="29"/>
      <c r="AG223" s="29"/>
      <c r="AH223" s="29"/>
      <c r="AI223" s="29"/>
      <c r="AJ223" s="29"/>
      <c r="AK223" s="29"/>
      <c r="AL223" s="29"/>
      <c r="AM223" s="29"/>
      <c r="AN223" s="29"/>
      <c r="AO223" s="29"/>
    </row>
    <row r="224" spans="1:41" ht="15.75" customHeight="1">
      <c r="A224" s="29"/>
      <c r="B224" s="29"/>
      <c r="C224" s="29"/>
      <c r="D224" s="29"/>
      <c r="E224" s="29"/>
      <c r="F224" s="29"/>
      <c r="G224" s="29"/>
      <c r="H224" s="29"/>
      <c r="I224" s="29"/>
      <c r="J224" s="29"/>
      <c r="K224" s="29"/>
      <c r="L224" s="29"/>
      <c r="M224" s="29"/>
      <c r="N224" s="29"/>
      <c r="O224" s="29"/>
      <c r="P224" s="28"/>
      <c r="Q224" s="29"/>
      <c r="R224" s="29"/>
      <c r="S224" s="29"/>
      <c r="T224" s="29"/>
      <c r="U224" s="29"/>
      <c r="V224" s="29"/>
      <c r="W224" s="29"/>
      <c r="X224" s="29"/>
      <c r="Y224" s="29"/>
      <c r="Z224" s="29"/>
      <c r="AA224" s="29"/>
      <c r="AB224" s="29"/>
      <c r="AC224" s="29"/>
      <c r="AD224" s="29"/>
      <c r="AE224" s="29"/>
      <c r="AF224" s="29"/>
      <c r="AG224" s="29"/>
      <c r="AH224" s="29"/>
      <c r="AI224" s="29"/>
      <c r="AJ224" s="29"/>
      <c r="AK224" s="29"/>
      <c r="AL224" s="29"/>
      <c r="AM224" s="29"/>
      <c r="AN224" s="29"/>
      <c r="AO224" s="29"/>
    </row>
    <row r="225" spans="1:41" ht="15.75" customHeight="1">
      <c r="A225" s="29"/>
      <c r="B225" s="29"/>
      <c r="C225" s="29"/>
      <c r="D225" s="29"/>
      <c r="E225" s="29"/>
      <c r="F225" s="29"/>
      <c r="G225" s="29"/>
      <c r="H225" s="29"/>
      <c r="I225" s="29"/>
      <c r="J225" s="29"/>
      <c r="K225" s="29"/>
      <c r="L225" s="29"/>
      <c r="M225" s="29"/>
      <c r="N225" s="29"/>
      <c r="O225" s="29"/>
      <c r="P225" s="28"/>
      <c r="Q225" s="29"/>
      <c r="R225" s="29"/>
      <c r="S225" s="29"/>
      <c r="T225" s="29"/>
      <c r="U225" s="29"/>
      <c r="V225" s="29"/>
      <c r="W225" s="29"/>
      <c r="X225" s="29"/>
      <c r="Y225" s="29"/>
      <c r="Z225" s="29"/>
      <c r="AA225" s="29"/>
      <c r="AB225" s="29"/>
      <c r="AC225" s="29"/>
      <c r="AD225" s="29"/>
      <c r="AE225" s="29"/>
      <c r="AF225" s="29"/>
      <c r="AG225" s="29"/>
      <c r="AH225" s="29"/>
      <c r="AI225" s="29"/>
      <c r="AJ225" s="29"/>
      <c r="AK225" s="29"/>
      <c r="AL225" s="29"/>
      <c r="AM225" s="29"/>
      <c r="AN225" s="29"/>
      <c r="AO225" s="29"/>
    </row>
    <row r="226" spans="1:41" ht="15.75" customHeight="1">
      <c r="A226" s="29"/>
      <c r="B226" s="29"/>
      <c r="C226" s="29"/>
      <c r="D226" s="29"/>
      <c r="E226" s="29"/>
      <c r="F226" s="29"/>
      <c r="G226" s="29"/>
      <c r="H226" s="29"/>
      <c r="I226" s="29"/>
      <c r="J226" s="29"/>
      <c r="K226" s="29"/>
      <c r="L226" s="29"/>
      <c r="M226" s="29"/>
      <c r="N226" s="29"/>
      <c r="O226" s="29"/>
      <c r="P226" s="28"/>
      <c r="Q226" s="29"/>
      <c r="R226" s="29"/>
      <c r="S226" s="29"/>
      <c r="T226" s="29"/>
      <c r="U226" s="29"/>
      <c r="V226" s="29"/>
      <c r="W226" s="29"/>
      <c r="X226" s="29"/>
      <c r="Y226" s="29"/>
      <c r="Z226" s="29"/>
      <c r="AA226" s="29"/>
      <c r="AB226" s="29"/>
      <c r="AC226" s="29"/>
      <c r="AD226" s="29"/>
      <c r="AE226" s="29"/>
      <c r="AF226" s="29"/>
      <c r="AG226" s="29"/>
      <c r="AH226" s="29"/>
      <c r="AI226" s="29"/>
      <c r="AJ226" s="29"/>
      <c r="AK226" s="29"/>
      <c r="AL226" s="29"/>
      <c r="AM226" s="29"/>
      <c r="AN226" s="29"/>
      <c r="AO226" s="29"/>
    </row>
    <row r="227" spans="1:41" ht="15.75" customHeight="1">
      <c r="A227" s="29"/>
      <c r="B227" s="29"/>
      <c r="C227" s="29"/>
      <c r="D227" s="29"/>
      <c r="E227" s="29"/>
      <c r="F227" s="29"/>
      <c r="G227" s="29"/>
      <c r="H227" s="29"/>
      <c r="I227" s="29"/>
      <c r="J227" s="29"/>
      <c r="K227" s="29"/>
      <c r="L227" s="29"/>
      <c r="M227" s="29"/>
      <c r="N227" s="29"/>
      <c r="O227" s="29"/>
      <c r="P227" s="28"/>
      <c r="Q227" s="29"/>
      <c r="R227" s="29"/>
      <c r="S227" s="29"/>
      <c r="T227" s="29"/>
      <c r="U227" s="29"/>
      <c r="V227" s="29"/>
      <c r="W227" s="29"/>
      <c r="X227" s="29"/>
      <c r="Y227" s="29"/>
      <c r="Z227" s="29"/>
      <c r="AA227" s="29"/>
      <c r="AB227" s="29"/>
      <c r="AC227" s="29"/>
      <c r="AD227" s="29"/>
      <c r="AE227" s="29"/>
      <c r="AF227" s="29"/>
      <c r="AG227" s="29"/>
      <c r="AH227" s="29"/>
      <c r="AI227" s="29"/>
      <c r="AJ227" s="29"/>
      <c r="AK227" s="29"/>
      <c r="AL227" s="29"/>
      <c r="AM227" s="29"/>
      <c r="AN227" s="29"/>
      <c r="AO227" s="29"/>
    </row>
    <row r="228" spans="1:41" ht="15.75" customHeight="1">
      <c r="A228" s="29"/>
      <c r="B228" s="29"/>
      <c r="C228" s="29"/>
      <c r="D228" s="29"/>
      <c r="E228" s="29"/>
      <c r="F228" s="29"/>
      <c r="G228" s="29"/>
      <c r="H228" s="29"/>
      <c r="I228" s="29"/>
      <c r="J228" s="29"/>
      <c r="K228" s="29"/>
      <c r="L228" s="29"/>
      <c r="M228" s="29"/>
      <c r="N228" s="29"/>
      <c r="O228" s="29"/>
      <c r="P228" s="28"/>
      <c r="Q228" s="29"/>
      <c r="R228" s="29"/>
      <c r="S228" s="29"/>
      <c r="T228" s="29"/>
      <c r="U228" s="29"/>
      <c r="V228" s="29"/>
      <c r="W228" s="29"/>
      <c r="X228" s="29"/>
      <c r="Y228" s="29"/>
      <c r="Z228" s="29"/>
      <c r="AA228" s="29"/>
      <c r="AB228" s="29"/>
      <c r="AC228" s="29"/>
      <c r="AD228" s="29"/>
      <c r="AE228" s="29"/>
      <c r="AF228" s="29"/>
      <c r="AG228" s="29"/>
      <c r="AH228" s="29"/>
      <c r="AI228" s="29"/>
      <c r="AJ228" s="29"/>
      <c r="AK228" s="29"/>
      <c r="AL228" s="29"/>
      <c r="AM228" s="29"/>
      <c r="AN228" s="29"/>
      <c r="AO228" s="29"/>
    </row>
    <row r="229" spans="1:41" ht="15.75" customHeight="1">
      <c r="A229" s="29"/>
      <c r="B229" s="29"/>
      <c r="C229" s="29"/>
      <c r="D229" s="29"/>
      <c r="E229" s="29"/>
      <c r="F229" s="29"/>
      <c r="G229" s="29"/>
      <c r="H229" s="29"/>
      <c r="I229" s="29"/>
      <c r="J229" s="29"/>
      <c r="K229" s="29"/>
      <c r="L229" s="29"/>
      <c r="M229" s="29"/>
      <c r="N229" s="29"/>
      <c r="O229" s="29"/>
      <c r="P229" s="28"/>
      <c r="Q229" s="29"/>
      <c r="R229" s="29"/>
      <c r="S229" s="29"/>
      <c r="T229" s="29"/>
      <c r="U229" s="29"/>
      <c r="V229" s="29"/>
      <c r="W229" s="29"/>
      <c r="X229" s="29"/>
      <c r="Y229" s="29"/>
      <c r="Z229" s="29"/>
      <c r="AA229" s="29"/>
      <c r="AB229" s="29"/>
      <c r="AC229" s="29"/>
      <c r="AD229" s="29"/>
      <c r="AE229" s="29"/>
      <c r="AF229" s="29"/>
      <c r="AG229" s="29"/>
      <c r="AH229" s="29"/>
      <c r="AI229" s="29"/>
      <c r="AJ229" s="29"/>
      <c r="AK229" s="29"/>
      <c r="AL229" s="29"/>
      <c r="AM229" s="29"/>
      <c r="AN229" s="29"/>
      <c r="AO229" s="29"/>
    </row>
    <row r="230" spans="1:41" ht="15.75" customHeight="1">
      <c r="A230" s="29"/>
      <c r="B230" s="29"/>
      <c r="C230" s="29"/>
      <c r="D230" s="29"/>
      <c r="E230" s="29"/>
      <c r="F230" s="29"/>
      <c r="G230" s="29"/>
      <c r="H230" s="29"/>
      <c r="I230" s="29"/>
      <c r="J230" s="29"/>
      <c r="K230" s="29"/>
      <c r="L230" s="29"/>
      <c r="M230" s="29"/>
      <c r="N230" s="29"/>
      <c r="O230" s="29"/>
      <c r="P230" s="28"/>
      <c r="Q230" s="29"/>
      <c r="R230" s="29"/>
      <c r="S230" s="29"/>
      <c r="T230" s="29"/>
      <c r="U230" s="29"/>
      <c r="V230" s="29"/>
      <c r="W230" s="29"/>
      <c r="X230" s="29"/>
      <c r="Y230" s="29"/>
      <c r="Z230" s="29"/>
      <c r="AA230" s="29"/>
      <c r="AB230" s="29"/>
      <c r="AC230" s="29"/>
      <c r="AD230" s="29"/>
      <c r="AE230" s="29"/>
      <c r="AF230" s="29"/>
      <c r="AG230" s="29"/>
      <c r="AH230" s="29"/>
      <c r="AI230" s="29"/>
      <c r="AJ230" s="29"/>
      <c r="AK230" s="29"/>
      <c r="AL230" s="29"/>
      <c r="AM230" s="29"/>
      <c r="AN230" s="29"/>
      <c r="AO230" s="29"/>
    </row>
    <row r="231" spans="1:41" ht="15.75" customHeight="1">
      <c r="A231" s="29"/>
      <c r="B231" s="29"/>
      <c r="C231" s="29"/>
      <c r="D231" s="29"/>
      <c r="E231" s="29"/>
      <c r="F231" s="29"/>
      <c r="G231" s="29"/>
      <c r="H231" s="29"/>
      <c r="I231" s="29"/>
      <c r="J231" s="29"/>
      <c r="K231" s="29"/>
      <c r="L231" s="29"/>
      <c r="M231" s="29"/>
      <c r="N231" s="29"/>
      <c r="O231" s="29"/>
      <c r="P231" s="28"/>
      <c r="Q231" s="29"/>
      <c r="R231" s="29"/>
      <c r="S231" s="29"/>
      <c r="T231" s="29"/>
      <c r="U231" s="29"/>
      <c r="V231" s="29"/>
      <c r="W231" s="29"/>
      <c r="X231" s="29"/>
      <c r="Y231" s="29"/>
      <c r="Z231" s="29"/>
      <c r="AA231" s="29"/>
      <c r="AB231" s="29"/>
      <c r="AC231" s="29"/>
      <c r="AD231" s="29"/>
      <c r="AE231" s="29"/>
      <c r="AF231" s="29"/>
      <c r="AG231" s="29"/>
      <c r="AH231" s="29"/>
      <c r="AI231" s="29"/>
      <c r="AJ231" s="29"/>
      <c r="AK231" s="29"/>
      <c r="AL231" s="29"/>
      <c r="AM231" s="29"/>
      <c r="AN231" s="29"/>
      <c r="AO231" s="29"/>
    </row>
    <row r="232" spans="1:41" ht="15.75" customHeight="1">
      <c r="A232" s="29"/>
      <c r="B232" s="29"/>
      <c r="C232" s="29"/>
      <c r="D232" s="29"/>
      <c r="E232" s="29"/>
      <c r="F232" s="29"/>
      <c r="G232" s="29"/>
      <c r="H232" s="29"/>
      <c r="I232" s="29"/>
      <c r="J232" s="29"/>
      <c r="K232" s="29"/>
      <c r="L232" s="29"/>
      <c r="M232" s="29"/>
      <c r="N232" s="29"/>
      <c r="O232" s="29"/>
      <c r="P232" s="28"/>
      <c r="Q232" s="29"/>
      <c r="R232" s="29"/>
      <c r="S232" s="29"/>
      <c r="T232" s="29"/>
      <c r="U232" s="29"/>
      <c r="V232" s="29"/>
      <c r="W232" s="29"/>
      <c r="X232" s="29"/>
      <c r="Y232" s="29"/>
      <c r="Z232" s="29"/>
      <c r="AA232" s="29"/>
      <c r="AB232" s="29"/>
      <c r="AC232" s="29"/>
      <c r="AD232" s="29"/>
      <c r="AE232" s="29"/>
      <c r="AF232" s="29"/>
      <c r="AG232" s="29"/>
      <c r="AH232" s="29"/>
      <c r="AI232" s="29"/>
      <c r="AJ232" s="29"/>
      <c r="AK232" s="29"/>
      <c r="AL232" s="29"/>
      <c r="AM232" s="29"/>
      <c r="AN232" s="29"/>
      <c r="AO232" s="29"/>
    </row>
    <row r="233" spans="1:41" ht="15.75" customHeight="1">
      <c r="A233" s="29"/>
      <c r="B233" s="29"/>
      <c r="C233" s="29"/>
      <c r="D233" s="29"/>
      <c r="E233" s="29"/>
      <c r="F233" s="29"/>
      <c r="G233" s="29"/>
      <c r="H233" s="29"/>
      <c r="I233" s="29"/>
      <c r="J233" s="29"/>
      <c r="K233" s="29"/>
      <c r="L233" s="29"/>
      <c r="M233" s="29"/>
      <c r="N233" s="29"/>
      <c r="O233" s="29"/>
      <c r="P233" s="28"/>
      <c r="Q233" s="29"/>
      <c r="R233" s="29"/>
      <c r="S233" s="29"/>
      <c r="T233" s="29"/>
      <c r="U233" s="29"/>
      <c r="V233" s="29"/>
      <c r="W233" s="29"/>
      <c r="X233" s="29"/>
      <c r="Y233" s="29"/>
      <c r="Z233" s="29"/>
      <c r="AA233" s="29"/>
      <c r="AB233" s="29"/>
      <c r="AC233" s="29"/>
      <c r="AD233" s="29"/>
      <c r="AE233" s="29"/>
      <c r="AF233" s="29"/>
      <c r="AG233" s="29"/>
      <c r="AH233" s="29"/>
      <c r="AI233" s="29"/>
      <c r="AJ233" s="29"/>
      <c r="AK233" s="29"/>
      <c r="AL233" s="29"/>
      <c r="AM233" s="29"/>
      <c r="AN233" s="29"/>
      <c r="AO233" s="29"/>
    </row>
    <row r="234" spans="1:41" ht="15.75" customHeight="1">
      <c r="A234" s="29"/>
      <c r="B234" s="29"/>
      <c r="C234" s="29"/>
      <c r="D234" s="29"/>
      <c r="E234" s="29"/>
      <c r="F234" s="29"/>
      <c r="G234" s="29"/>
      <c r="H234" s="29"/>
      <c r="I234" s="29"/>
      <c r="J234" s="29"/>
      <c r="K234" s="29"/>
      <c r="L234" s="29"/>
      <c r="M234" s="29"/>
      <c r="N234" s="29"/>
      <c r="O234" s="29"/>
      <c r="P234" s="28"/>
      <c r="Q234" s="29"/>
      <c r="R234" s="29"/>
      <c r="S234" s="29"/>
      <c r="T234" s="29"/>
      <c r="U234" s="29"/>
      <c r="V234" s="29"/>
      <c r="W234" s="29"/>
      <c r="X234" s="29"/>
      <c r="Y234" s="29"/>
      <c r="Z234" s="29"/>
      <c r="AA234" s="29"/>
      <c r="AB234" s="29"/>
      <c r="AC234" s="29"/>
      <c r="AD234" s="29"/>
      <c r="AE234" s="29"/>
      <c r="AF234" s="29"/>
      <c r="AG234" s="29"/>
      <c r="AH234" s="29"/>
      <c r="AI234" s="29"/>
      <c r="AJ234" s="29"/>
      <c r="AK234" s="29"/>
      <c r="AL234" s="29"/>
      <c r="AM234" s="29"/>
      <c r="AN234" s="29"/>
      <c r="AO234" s="29"/>
    </row>
    <row r="235" spans="1:41" ht="15.75" customHeight="1">
      <c r="A235" s="29"/>
      <c r="B235" s="29"/>
      <c r="C235" s="29"/>
      <c r="D235" s="29"/>
      <c r="E235" s="29"/>
      <c r="F235" s="29"/>
      <c r="G235" s="29"/>
      <c r="H235" s="29"/>
      <c r="I235" s="29"/>
      <c r="J235" s="29"/>
      <c r="K235" s="29"/>
      <c r="L235" s="29"/>
      <c r="M235" s="29"/>
      <c r="N235" s="29"/>
      <c r="O235" s="29"/>
      <c r="P235" s="28"/>
      <c r="Q235" s="29"/>
      <c r="R235" s="29"/>
      <c r="S235" s="29"/>
      <c r="T235" s="29"/>
      <c r="U235" s="29"/>
      <c r="V235" s="29"/>
      <c r="W235" s="29"/>
      <c r="X235" s="29"/>
      <c r="Y235" s="29"/>
      <c r="Z235" s="29"/>
      <c r="AA235" s="29"/>
      <c r="AB235" s="29"/>
      <c r="AC235" s="29"/>
      <c r="AD235" s="29"/>
      <c r="AE235" s="29"/>
      <c r="AF235" s="29"/>
      <c r="AG235" s="29"/>
      <c r="AH235" s="29"/>
      <c r="AI235" s="29"/>
      <c r="AJ235" s="29"/>
      <c r="AK235" s="29"/>
      <c r="AL235" s="29"/>
      <c r="AM235" s="29"/>
      <c r="AN235" s="29"/>
      <c r="AO235" s="29"/>
    </row>
    <row r="236" spans="1:41" ht="15.75" customHeight="1">
      <c r="A236" s="29"/>
      <c r="B236" s="29"/>
      <c r="C236" s="29"/>
      <c r="D236" s="29"/>
      <c r="E236" s="29"/>
      <c r="F236" s="29"/>
      <c r="G236" s="29"/>
      <c r="H236" s="29"/>
      <c r="I236" s="29"/>
      <c r="J236" s="29"/>
      <c r="K236" s="29"/>
      <c r="L236" s="29"/>
      <c r="M236" s="29"/>
      <c r="N236" s="29"/>
      <c r="O236" s="29"/>
      <c r="P236" s="28"/>
      <c r="Q236" s="29"/>
      <c r="R236" s="29"/>
      <c r="S236" s="29"/>
      <c r="T236" s="29"/>
      <c r="U236" s="29"/>
      <c r="V236" s="29"/>
      <c r="W236" s="29"/>
      <c r="X236" s="29"/>
      <c r="Y236" s="29"/>
      <c r="Z236" s="29"/>
      <c r="AA236" s="29"/>
      <c r="AB236" s="29"/>
      <c r="AC236" s="29"/>
      <c r="AD236" s="29"/>
      <c r="AE236" s="29"/>
      <c r="AF236" s="29"/>
      <c r="AG236" s="29"/>
      <c r="AH236" s="29"/>
      <c r="AI236" s="29"/>
      <c r="AJ236" s="29"/>
      <c r="AK236" s="29"/>
      <c r="AL236" s="29"/>
      <c r="AM236" s="29"/>
      <c r="AN236" s="29"/>
      <c r="AO236" s="29"/>
    </row>
    <row r="237" spans="1:41" ht="15.75" customHeight="1">
      <c r="A237" s="29"/>
      <c r="B237" s="29"/>
      <c r="C237" s="29"/>
      <c r="D237" s="29"/>
      <c r="E237" s="29"/>
      <c r="F237" s="29"/>
      <c r="G237" s="29"/>
      <c r="H237" s="29"/>
      <c r="I237" s="29"/>
      <c r="J237" s="29"/>
      <c r="K237" s="29"/>
      <c r="L237" s="29"/>
      <c r="M237" s="29"/>
      <c r="N237" s="29"/>
      <c r="O237" s="29"/>
      <c r="P237" s="28"/>
      <c r="Q237" s="29"/>
      <c r="R237" s="29"/>
      <c r="S237" s="29"/>
      <c r="T237" s="29"/>
      <c r="U237" s="29"/>
      <c r="V237" s="29"/>
      <c r="W237" s="29"/>
      <c r="X237" s="29"/>
      <c r="Y237" s="29"/>
      <c r="Z237" s="29"/>
      <c r="AA237" s="29"/>
      <c r="AB237" s="29"/>
      <c r="AC237" s="29"/>
      <c r="AD237" s="29"/>
      <c r="AE237" s="29"/>
      <c r="AF237" s="29"/>
      <c r="AG237" s="29"/>
      <c r="AH237" s="29"/>
      <c r="AI237" s="29"/>
      <c r="AJ237" s="29"/>
      <c r="AK237" s="29"/>
      <c r="AL237" s="29"/>
      <c r="AM237" s="29"/>
      <c r="AN237" s="29"/>
      <c r="AO237" s="29"/>
    </row>
    <row r="238" spans="1:41" ht="15.75" customHeight="1">
      <c r="A238" s="29"/>
      <c r="B238" s="29"/>
      <c r="C238" s="29"/>
      <c r="D238" s="29"/>
      <c r="E238" s="29"/>
      <c r="F238" s="29"/>
      <c r="G238" s="29"/>
      <c r="H238" s="29"/>
      <c r="I238" s="29"/>
      <c r="J238" s="29"/>
      <c r="K238" s="29"/>
      <c r="L238" s="29"/>
      <c r="M238" s="29"/>
      <c r="N238" s="29"/>
      <c r="O238" s="29"/>
      <c r="P238" s="28"/>
      <c r="Q238" s="29"/>
      <c r="R238" s="29"/>
      <c r="S238" s="29"/>
      <c r="T238" s="29"/>
      <c r="U238" s="29"/>
      <c r="V238" s="29"/>
      <c r="W238" s="29"/>
      <c r="X238" s="29"/>
      <c r="Y238" s="29"/>
      <c r="Z238" s="29"/>
      <c r="AA238" s="29"/>
      <c r="AB238" s="29"/>
      <c r="AC238" s="29"/>
      <c r="AD238" s="29"/>
      <c r="AE238" s="29"/>
      <c r="AF238" s="29"/>
      <c r="AG238" s="29"/>
      <c r="AH238" s="29"/>
      <c r="AI238" s="29"/>
      <c r="AJ238" s="29"/>
      <c r="AK238" s="29"/>
      <c r="AL238" s="29"/>
      <c r="AM238" s="29"/>
      <c r="AN238" s="29"/>
      <c r="AO238" s="29"/>
    </row>
    <row r="239" spans="1:41" ht="15.75" customHeight="1">
      <c r="A239" s="29"/>
      <c r="B239" s="29"/>
      <c r="C239" s="29"/>
      <c r="D239" s="29"/>
      <c r="E239" s="29"/>
      <c r="F239" s="29"/>
      <c r="G239" s="29"/>
      <c r="H239" s="29"/>
      <c r="I239" s="29"/>
      <c r="J239" s="29"/>
      <c r="K239" s="29"/>
      <c r="L239" s="29"/>
      <c r="M239" s="29"/>
      <c r="N239" s="29"/>
      <c r="O239" s="29"/>
      <c r="P239" s="28"/>
      <c r="Q239" s="29"/>
      <c r="R239" s="29"/>
      <c r="S239" s="29"/>
      <c r="T239" s="29"/>
      <c r="U239" s="29"/>
      <c r="V239" s="29"/>
      <c r="W239" s="29"/>
      <c r="X239" s="29"/>
      <c r="Y239" s="29"/>
      <c r="Z239" s="29"/>
      <c r="AA239" s="29"/>
      <c r="AB239" s="29"/>
      <c r="AC239" s="29"/>
      <c r="AD239" s="29"/>
      <c r="AE239" s="29"/>
      <c r="AF239" s="29"/>
      <c r="AG239" s="29"/>
      <c r="AH239" s="29"/>
      <c r="AI239" s="29"/>
      <c r="AJ239" s="29"/>
      <c r="AK239" s="29"/>
      <c r="AL239" s="29"/>
      <c r="AM239" s="29"/>
      <c r="AN239" s="29"/>
      <c r="AO239" s="29"/>
    </row>
    <row r="240" spans="1:41" ht="15.75" customHeight="1">
      <c r="A240" s="29"/>
      <c r="B240" s="29"/>
      <c r="C240" s="29"/>
      <c r="D240" s="29"/>
      <c r="E240" s="29"/>
      <c r="F240" s="29"/>
      <c r="G240" s="29"/>
      <c r="H240" s="29"/>
      <c r="I240" s="29"/>
      <c r="J240" s="29"/>
      <c r="K240" s="29"/>
      <c r="L240" s="29"/>
      <c r="M240" s="29"/>
      <c r="N240" s="29"/>
      <c r="O240" s="29"/>
      <c r="P240" s="28"/>
      <c r="Q240" s="29"/>
      <c r="R240" s="29"/>
      <c r="S240" s="29"/>
      <c r="T240" s="29"/>
      <c r="U240" s="29"/>
      <c r="V240" s="29"/>
      <c r="W240" s="29"/>
      <c r="X240" s="29"/>
      <c r="Y240" s="29"/>
      <c r="Z240" s="29"/>
      <c r="AA240" s="29"/>
      <c r="AB240" s="29"/>
      <c r="AC240" s="29"/>
      <c r="AD240" s="29"/>
      <c r="AE240" s="29"/>
      <c r="AF240" s="29"/>
      <c r="AG240" s="29"/>
      <c r="AH240" s="29"/>
      <c r="AI240" s="29"/>
      <c r="AJ240" s="29"/>
      <c r="AK240" s="29"/>
      <c r="AL240" s="29"/>
      <c r="AM240" s="29"/>
      <c r="AN240" s="29"/>
      <c r="AO240" s="29"/>
    </row>
    <row r="241" spans="1:41" ht="15.75" customHeight="1">
      <c r="A241" s="29"/>
      <c r="B241" s="29"/>
      <c r="C241" s="29"/>
      <c r="D241" s="29"/>
      <c r="E241" s="29"/>
      <c r="F241" s="29"/>
      <c r="G241" s="29"/>
      <c r="H241" s="29"/>
      <c r="I241" s="29"/>
      <c r="J241" s="29"/>
      <c r="K241" s="29"/>
      <c r="L241" s="29"/>
      <c r="M241" s="29"/>
      <c r="N241" s="29"/>
      <c r="O241" s="29"/>
      <c r="P241" s="28"/>
      <c r="Q241" s="29"/>
      <c r="R241" s="29"/>
      <c r="S241" s="29"/>
      <c r="T241" s="29"/>
      <c r="U241" s="29"/>
      <c r="V241" s="29"/>
      <c r="W241" s="29"/>
      <c r="X241" s="29"/>
      <c r="Y241" s="29"/>
      <c r="Z241" s="29"/>
      <c r="AA241" s="29"/>
      <c r="AB241" s="29"/>
      <c r="AC241" s="29"/>
      <c r="AD241" s="29"/>
      <c r="AE241" s="29"/>
      <c r="AF241" s="29"/>
      <c r="AG241" s="29"/>
      <c r="AH241" s="29"/>
      <c r="AI241" s="29"/>
      <c r="AJ241" s="29"/>
      <c r="AK241" s="29"/>
      <c r="AL241" s="29"/>
      <c r="AM241" s="29"/>
      <c r="AN241" s="29"/>
      <c r="AO241" s="29"/>
    </row>
    <row r="242" spans="1:41" ht="15.75" customHeight="1">
      <c r="A242" s="29"/>
      <c r="B242" s="29"/>
      <c r="C242" s="29"/>
      <c r="D242" s="29"/>
      <c r="E242" s="29"/>
      <c r="F242" s="29"/>
      <c r="G242" s="29"/>
      <c r="H242" s="29"/>
      <c r="I242" s="29"/>
      <c r="J242" s="29"/>
      <c r="K242" s="29"/>
      <c r="L242" s="29"/>
      <c r="M242" s="29"/>
      <c r="N242" s="29"/>
      <c r="O242" s="29"/>
      <c r="P242" s="28"/>
      <c r="Q242" s="29"/>
      <c r="R242" s="29"/>
      <c r="S242" s="29"/>
      <c r="T242" s="29"/>
      <c r="U242" s="29"/>
      <c r="V242" s="29"/>
      <c r="W242" s="29"/>
      <c r="X242" s="29"/>
      <c r="Y242" s="29"/>
      <c r="Z242" s="29"/>
      <c r="AA242" s="29"/>
      <c r="AB242" s="29"/>
      <c r="AC242" s="29"/>
      <c r="AD242" s="29"/>
      <c r="AE242" s="29"/>
      <c r="AF242" s="29"/>
      <c r="AG242" s="29"/>
      <c r="AH242" s="29"/>
      <c r="AI242" s="29"/>
      <c r="AJ242" s="29"/>
      <c r="AK242" s="29"/>
      <c r="AL242" s="29"/>
      <c r="AM242" s="29"/>
      <c r="AN242" s="29"/>
      <c r="AO242" s="29"/>
    </row>
    <row r="243" spans="1:41" ht="15.75" customHeight="1">
      <c r="A243" s="29"/>
      <c r="B243" s="29"/>
      <c r="C243" s="29"/>
      <c r="D243" s="29"/>
      <c r="E243" s="29"/>
      <c r="F243" s="29"/>
      <c r="G243" s="29"/>
      <c r="H243" s="29"/>
      <c r="I243" s="29"/>
      <c r="J243" s="29"/>
      <c r="K243" s="29"/>
      <c r="L243" s="29"/>
      <c r="M243" s="29"/>
      <c r="N243" s="29"/>
      <c r="O243" s="29"/>
      <c r="P243" s="28"/>
      <c r="Q243" s="29"/>
      <c r="R243" s="29"/>
      <c r="S243" s="29"/>
      <c r="T243" s="29"/>
      <c r="U243" s="29"/>
      <c r="V243" s="29"/>
      <c r="W243" s="29"/>
      <c r="X243" s="29"/>
      <c r="Y243" s="29"/>
      <c r="Z243" s="29"/>
      <c r="AA243" s="29"/>
      <c r="AB243" s="29"/>
      <c r="AC243" s="29"/>
      <c r="AD243" s="29"/>
      <c r="AE243" s="29"/>
      <c r="AF243" s="29"/>
      <c r="AG243" s="29"/>
      <c r="AH243" s="29"/>
      <c r="AI243" s="29"/>
      <c r="AJ243" s="29"/>
      <c r="AK243" s="29"/>
      <c r="AL243" s="29"/>
      <c r="AM243" s="29"/>
      <c r="AN243" s="29"/>
      <c r="AO243" s="29"/>
    </row>
    <row r="244" spans="1:41" ht="15.75" customHeight="1">
      <c r="A244" s="29"/>
      <c r="B244" s="29"/>
      <c r="C244" s="29"/>
      <c r="D244" s="29"/>
      <c r="E244" s="29"/>
      <c r="F244" s="29"/>
      <c r="G244" s="29"/>
      <c r="H244" s="29"/>
      <c r="I244" s="29"/>
      <c r="J244" s="29"/>
      <c r="K244" s="29"/>
      <c r="L244" s="29"/>
      <c r="M244" s="29"/>
      <c r="N244" s="29"/>
      <c r="O244" s="29"/>
      <c r="P244" s="28"/>
      <c r="Q244" s="29"/>
      <c r="R244" s="29"/>
      <c r="S244" s="29"/>
      <c r="T244" s="29"/>
      <c r="U244" s="29"/>
      <c r="V244" s="29"/>
      <c r="W244" s="29"/>
      <c r="X244" s="29"/>
      <c r="Y244" s="29"/>
      <c r="Z244" s="29"/>
      <c r="AA244" s="29"/>
      <c r="AB244" s="29"/>
      <c r="AC244" s="29"/>
      <c r="AD244" s="29"/>
      <c r="AE244" s="29"/>
      <c r="AF244" s="29"/>
      <c r="AG244" s="29"/>
      <c r="AH244" s="29"/>
      <c r="AI244" s="29"/>
      <c r="AJ244" s="29"/>
      <c r="AK244" s="29"/>
      <c r="AL244" s="29"/>
      <c r="AM244" s="29"/>
      <c r="AN244" s="29"/>
      <c r="AO244" s="29"/>
    </row>
    <row r="245" spans="1:41" ht="15.75" customHeight="1">
      <c r="A245" s="29"/>
      <c r="B245" s="29"/>
      <c r="C245" s="29"/>
      <c r="D245" s="29"/>
      <c r="E245" s="29"/>
      <c r="F245" s="29"/>
      <c r="G245" s="29"/>
      <c r="H245" s="29"/>
      <c r="I245" s="29"/>
      <c r="J245" s="29"/>
      <c r="K245" s="29"/>
      <c r="L245" s="29"/>
      <c r="M245" s="29"/>
      <c r="N245" s="29"/>
      <c r="O245" s="29"/>
      <c r="P245" s="28"/>
      <c r="Q245" s="29"/>
      <c r="R245" s="29"/>
      <c r="S245" s="29"/>
      <c r="T245" s="29"/>
      <c r="U245" s="29"/>
      <c r="V245" s="29"/>
      <c r="W245" s="29"/>
      <c r="X245" s="29"/>
      <c r="Y245" s="29"/>
      <c r="Z245" s="29"/>
      <c r="AA245" s="29"/>
      <c r="AB245" s="29"/>
      <c r="AC245" s="29"/>
      <c r="AD245" s="29"/>
      <c r="AE245" s="29"/>
      <c r="AF245" s="29"/>
      <c r="AG245" s="29"/>
      <c r="AH245" s="29"/>
      <c r="AI245" s="29"/>
      <c r="AJ245" s="29"/>
      <c r="AK245" s="29"/>
      <c r="AL245" s="29"/>
      <c r="AM245" s="29"/>
      <c r="AN245" s="29"/>
      <c r="AO245" s="29"/>
    </row>
    <row r="246" spans="1:41" ht="15.75" customHeight="1">
      <c r="A246" s="29"/>
      <c r="B246" s="29"/>
      <c r="C246" s="29"/>
      <c r="D246" s="29"/>
      <c r="E246" s="29"/>
      <c r="F246" s="29"/>
      <c r="G246" s="29"/>
      <c r="H246" s="29"/>
      <c r="I246" s="29"/>
      <c r="J246" s="29"/>
      <c r="K246" s="29"/>
      <c r="L246" s="29"/>
      <c r="M246" s="29"/>
      <c r="N246" s="29"/>
      <c r="O246" s="29"/>
      <c r="P246" s="28"/>
      <c r="Q246" s="29"/>
      <c r="R246" s="29"/>
      <c r="S246" s="29"/>
      <c r="T246" s="29"/>
      <c r="U246" s="29"/>
      <c r="V246" s="29"/>
      <c r="W246" s="29"/>
      <c r="X246" s="29"/>
      <c r="Y246" s="29"/>
      <c r="Z246" s="29"/>
      <c r="AA246" s="29"/>
      <c r="AB246" s="29"/>
      <c r="AC246" s="29"/>
      <c r="AD246" s="29"/>
      <c r="AE246" s="29"/>
      <c r="AF246" s="29"/>
      <c r="AG246" s="29"/>
      <c r="AH246" s="29"/>
      <c r="AI246" s="29"/>
      <c r="AJ246" s="29"/>
      <c r="AK246" s="29"/>
      <c r="AL246" s="29"/>
      <c r="AM246" s="29"/>
      <c r="AN246" s="29"/>
      <c r="AO246" s="29"/>
    </row>
    <row r="247" spans="1:41" ht="15.75" customHeight="1">
      <c r="A247" s="29"/>
      <c r="B247" s="29"/>
      <c r="C247" s="29"/>
      <c r="D247" s="29"/>
      <c r="E247" s="29"/>
      <c r="F247" s="29"/>
      <c r="G247" s="29"/>
      <c r="H247" s="29"/>
      <c r="I247" s="29"/>
      <c r="J247" s="29"/>
      <c r="K247" s="29"/>
      <c r="L247" s="29"/>
      <c r="M247" s="29"/>
      <c r="N247" s="29"/>
      <c r="O247" s="29"/>
      <c r="P247" s="28"/>
      <c r="Q247" s="29"/>
      <c r="R247" s="29"/>
      <c r="S247" s="29"/>
      <c r="T247" s="29"/>
      <c r="U247" s="29"/>
      <c r="V247" s="29"/>
      <c r="W247" s="29"/>
      <c r="X247" s="29"/>
      <c r="Y247" s="29"/>
      <c r="Z247" s="29"/>
      <c r="AA247" s="29"/>
      <c r="AB247" s="29"/>
      <c r="AC247" s="29"/>
      <c r="AD247" s="29"/>
      <c r="AE247" s="29"/>
      <c r="AF247" s="29"/>
      <c r="AG247" s="29"/>
      <c r="AH247" s="29"/>
      <c r="AI247" s="29"/>
      <c r="AJ247" s="29"/>
      <c r="AK247" s="29"/>
      <c r="AL247" s="29"/>
      <c r="AM247" s="29"/>
      <c r="AN247" s="29"/>
      <c r="AO247" s="29"/>
    </row>
    <row r="248" spans="1:41" ht="15.75" customHeight="1">
      <c r="A248" s="29"/>
      <c r="B248" s="29"/>
      <c r="C248" s="29"/>
      <c r="D248" s="29"/>
      <c r="E248" s="29"/>
      <c r="F248" s="29"/>
      <c r="G248" s="29"/>
      <c r="H248" s="29"/>
      <c r="I248" s="29"/>
      <c r="J248" s="29"/>
      <c r="K248" s="29"/>
      <c r="L248" s="29"/>
      <c r="M248" s="29"/>
      <c r="N248" s="29"/>
      <c r="O248" s="29"/>
      <c r="P248" s="28"/>
      <c r="Q248" s="29"/>
      <c r="R248" s="29"/>
      <c r="S248" s="29"/>
      <c r="T248" s="29"/>
      <c r="U248" s="29"/>
      <c r="V248" s="29"/>
      <c r="W248" s="29"/>
      <c r="X248" s="29"/>
      <c r="Y248" s="29"/>
      <c r="Z248" s="29"/>
      <c r="AA248" s="29"/>
      <c r="AB248" s="29"/>
      <c r="AC248" s="29"/>
      <c r="AD248" s="29"/>
      <c r="AE248" s="29"/>
      <c r="AF248" s="29"/>
      <c r="AG248" s="29"/>
      <c r="AH248" s="29"/>
      <c r="AI248" s="29"/>
      <c r="AJ248" s="29"/>
      <c r="AK248" s="29"/>
      <c r="AL248" s="29"/>
      <c r="AM248" s="29"/>
      <c r="AN248" s="29"/>
      <c r="AO248" s="29"/>
    </row>
    <row r="249" spans="1:41" ht="15.75" customHeight="1">
      <c r="A249" s="29"/>
      <c r="B249" s="29"/>
      <c r="C249" s="29"/>
      <c r="D249" s="29"/>
      <c r="E249" s="29"/>
      <c r="F249" s="29"/>
      <c r="G249" s="29"/>
      <c r="H249" s="29"/>
      <c r="I249" s="29"/>
      <c r="J249" s="29"/>
      <c r="K249" s="29"/>
      <c r="L249" s="29"/>
      <c r="M249" s="29"/>
      <c r="N249" s="29"/>
      <c r="O249" s="29"/>
      <c r="P249" s="28"/>
      <c r="Q249" s="29"/>
      <c r="R249" s="29"/>
      <c r="S249" s="29"/>
      <c r="T249" s="29"/>
      <c r="U249" s="29"/>
      <c r="V249" s="29"/>
      <c r="W249" s="29"/>
      <c r="X249" s="29"/>
      <c r="Y249" s="29"/>
      <c r="Z249" s="29"/>
      <c r="AA249" s="29"/>
      <c r="AB249" s="29"/>
      <c r="AC249" s="29"/>
      <c r="AD249" s="29"/>
      <c r="AE249" s="29"/>
      <c r="AF249" s="29"/>
      <c r="AG249" s="29"/>
      <c r="AH249" s="29"/>
      <c r="AI249" s="29"/>
      <c r="AJ249" s="29"/>
      <c r="AK249" s="29"/>
      <c r="AL249" s="29"/>
      <c r="AM249" s="29"/>
      <c r="AN249" s="29"/>
      <c r="AO249" s="29"/>
    </row>
    <row r="250" spans="1:41" ht="15.75" customHeight="1">
      <c r="A250" s="29"/>
      <c r="B250" s="29"/>
      <c r="C250" s="29"/>
      <c r="D250" s="29"/>
      <c r="E250" s="29"/>
      <c r="F250" s="29"/>
      <c r="G250" s="29"/>
      <c r="H250" s="29"/>
      <c r="I250" s="29"/>
      <c r="J250" s="29"/>
      <c r="K250" s="29"/>
      <c r="L250" s="29"/>
      <c r="M250" s="29"/>
      <c r="N250" s="29"/>
      <c r="O250" s="29"/>
      <c r="P250" s="28"/>
      <c r="Q250" s="29"/>
      <c r="R250" s="29"/>
      <c r="S250" s="29"/>
      <c r="T250" s="29"/>
      <c r="U250" s="29"/>
      <c r="V250" s="29"/>
      <c r="W250" s="29"/>
      <c r="X250" s="29"/>
      <c r="Y250" s="29"/>
      <c r="Z250" s="29"/>
      <c r="AA250" s="29"/>
      <c r="AB250" s="29"/>
      <c r="AC250" s="29"/>
      <c r="AD250" s="29"/>
      <c r="AE250" s="29"/>
      <c r="AF250" s="29"/>
      <c r="AG250" s="29"/>
      <c r="AH250" s="29"/>
      <c r="AI250" s="29"/>
      <c r="AJ250" s="29"/>
      <c r="AK250" s="29"/>
      <c r="AL250" s="29"/>
      <c r="AM250" s="29"/>
      <c r="AN250" s="29"/>
      <c r="AO250" s="29"/>
    </row>
    <row r="251" spans="1:41" ht="15.75" customHeight="1">
      <c r="A251" s="29"/>
      <c r="B251" s="29"/>
      <c r="C251" s="29"/>
      <c r="D251" s="29"/>
      <c r="E251" s="29"/>
      <c r="F251" s="29"/>
      <c r="G251" s="29"/>
      <c r="H251" s="29"/>
      <c r="I251" s="29"/>
      <c r="J251" s="29"/>
      <c r="K251" s="29"/>
      <c r="L251" s="29"/>
      <c r="M251" s="29"/>
      <c r="N251" s="29"/>
      <c r="O251" s="29"/>
      <c r="P251" s="28"/>
      <c r="Q251" s="29"/>
      <c r="R251" s="29"/>
      <c r="S251" s="29"/>
      <c r="T251" s="29"/>
      <c r="U251" s="29"/>
      <c r="V251" s="29"/>
      <c r="W251" s="29"/>
      <c r="X251" s="29"/>
      <c r="Y251" s="29"/>
      <c r="Z251" s="29"/>
      <c r="AA251" s="29"/>
      <c r="AB251" s="29"/>
      <c r="AC251" s="29"/>
      <c r="AD251" s="29"/>
      <c r="AE251" s="29"/>
      <c r="AF251" s="29"/>
      <c r="AG251" s="29"/>
      <c r="AH251" s="29"/>
      <c r="AI251" s="29"/>
      <c r="AJ251" s="29"/>
      <c r="AK251" s="29"/>
      <c r="AL251" s="29"/>
      <c r="AM251" s="29"/>
      <c r="AN251" s="29"/>
      <c r="AO251" s="29"/>
    </row>
    <row r="252" spans="1:41" ht="15.75" customHeight="1">
      <c r="A252" s="29"/>
      <c r="B252" s="29"/>
      <c r="C252" s="29"/>
      <c r="D252" s="29"/>
      <c r="E252" s="29"/>
      <c r="F252" s="29"/>
      <c r="G252" s="29"/>
      <c r="H252" s="29"/>
      <c r="I252" s="29"/>
      <c r="J252" s="29"/>
      <c r="K252" s="29"/>
      <c r="L252" s="29"/>
      <c r="M252" s="29"/>
      <c r="N252" s="29"/>
      <c r="O252" s="29"/>
      <c r="P252" s="28"/>
      <c r="Q252" s="29"/>
      <c r="R252" s="29"/>
      <c r="S252" s="29"/>
      <c r="T252" s="29"/>
      <c r="U252" s="29"/>
      <c r="V252" s="29"/>
      <c r="W252" s="29"/>
      <c r="X252" s="29"/>
      <c r="Y252" s="29"/>
      <c r="Z252" s="29"/>
      <c r="AA252" s="29"/>
      <c r="AB252" s="29"/>
      <c r="AC252" s="29"/>
      <c r="AD252" s="29"/>
      <c r="AE252" s="29"/>
      <c r="AF252" s="29"/>
      <c r="AG252" s="29"/>
      <c r="AH252" s="29"/>
      <c r="AI252" s="29"/>
      <c r="AJ252" s="29"/>
      <c r="AK252" s="29"/>
      <c r="AL252" s="29"/>
      <c r="AM252" s="29"/>
      <c r="AN252" s="29"/>
      <c r="AO252" s="29"/>
    </row>
    <row r="253" spans="1:41" ht="15.75" customHeight="1">
      <c r="A253" s="29"/>
      <c r="B253" s="29"/>
      <c r="C253" s="29"/>
      <c r="D253" s="29"/>
      <c r="E253" s="29"/>
      <c r="F253" s="29"/>
      <c r="G253" s="29"/>
      <c r="H253" s="29"/>
      <c r="I253" s="29"/>
      <c r="J253" s="29"/>
      <c r="K253" s="29"/>
      <c r="L253" s="29"/>
      <c r="M253" s="29"/>
      <c r="N253" s="29"/>
      <c r="O253" s="29"/>
      <c r="P253" s="28"/>
      <c r="Q253" s="29"/>
      <c r="R253" s="29"/>
      <c r="S253" s="29"/>
      <c r="T253" s="29"/>
      <c r="U253" s="29"/>
      <c r="V253" s="29"/>
      <c r="W253" s="29"/>
      <c r="X253" s="29"/>
      <c r="Y253" s="29"/>
      <c r="Z253" s="29"/>
      <c r="AA253" s="29"/>
      <c r="AB253" s="29"/>
      <c r="AC253" s="29"/>
      <c r="AD253" s="29"/>
      <c r="AE253" s="29"/>
      <c r="AF253" s="29"/>
      <c r="AG253" s="29"/>
      <c r="AH253" s="29"/>
      <c r="AI253" s="29"/>
      <c r="AJ253" s="29"/>
      <c r="AK253" s="29"/>
      <c r="AL253" s="29"/>
      <c r="AM253" s="29"/>
      <c r="AN253" s="29"/>
      <c r="AO253" s="29"/>
    </row>
    <row r="254" spans="1:41" ht="15.75" customHeight="1">
      <c r="A254" s="29"/>
      <c r="B254" s="29"/>
      <c r="C254" s="29"/>
      <c r="D254" s="29"/>
      <c r="E254" s="29"/>
      <c r="F254" s="29"/>
      <c r="G254" s="29"/>
      <c r="H254" s="29"/>
      <c r="I254" s="29"/>
      <c r="J254" s="29"/>
      <c r="K254" s="29"/>
      <c r="L254" s="29"/>
      <c r="M254" s="29"/>
      <c r="N254" s="29"/>
      <c r="O254" s="29"/>
      <c r="P254" s="28"/>
      <c r="Q254" s="29"/>
      <c r="R254" s="29"/>
      <c r="S254" s="29"/>
      <c r="T254" s="29"/>
      <c r="U254" s="29"/>
      <c r="V254" s="29"/>
      <c r="W254" s="29"/>
      <c r="X254" s="29"/>
      <c r="Y254" s="29"/>
      <c r="Z254" s="29"/>
      <c r="AA254" s="29"/>
      <c r="AB254" s="29"/>
      <c r="AC254" s="29"/>
      <c r="AD254" s="29"/>
      <c r="AE254" s="29"/>
      <c r="AF254" s="29"/>
      <c r="AG254" s="29"/>
      <c r="AH254" s="29"/>
      <c r="AI254" s="29"/>
      <c r="AJ254" s="29"/>
      <c r="AK254" s="29"/>
      <c r="AL254" s="29"/>
      <c r="AM254" s="29"/>
      <c r="AN254" s="29"/>
      <c r="AO254" s="29"/>
    </row>
    <row r="255" spans="1:41" ht="15.75" customHeight="1">
      <c r="A255" s="29"/>
      <c r="B255" s="29"/>
      <c r="C255" s="29"/>
      <c r="D255" s="29"/>
      <c r="E255" s="29"/>
      <c r="F255" s="29"/>
      <c r="G255" s="29"/>
      <c r="H255" s="29"/>
      <c r="I255" s="29"/>
      <c r="J255" s="29"/>
      <c r="K255" s="29"/>
      <c r="L255" s="29"/>
      <c r="M255" s="29"/>
      <c r="N255" s="29"/>
      <c r="O255" s="29"/>
      <c r="P255" s="28"/>
      <c r="Q255" s="29"/>
      <c r="R255" s="29"/>
      <c r="S255" s="29"/>
      <c r="T255" s="29"/>
      <c r="U255" s="29"/>
      <c r="V255" s="29"/>
      <c r="W255" s="29"/>
      <c r="X255" s="29"/>
      <c r="Y255" s="29"/>
      <c r="Z255" s="29"/>
      <c r="AA255" s="29"/>
      <c r="AB255" s="29"/>
      <c r="AC255" s="29"/>
      <c r="AD255" s="29"/>
      <c r="AE255" s="29"/>
      <c r="AF255" s="29"/>
      <c r="AG255" s="29"/>
      <c r="AH255" s="29"/>
      <c r="AI255" s="29"/>
      <c r="AJ255" s="29"/>
      <c r="AK255" s="29"/>
      <c r="AL255" s="29"/>
      <c r="AM255" s="29"/>
      <c r="AN255" s="29"/>
      <c r="AO255" s="29"/>
    </row>
    <row r="256" spans="1:41" ht="15.75" customHeight="1">
      <c r="A256" s="29"/>
      <c r="B256" s="29"/>
      <c r="C256" s="29"/>
      <c r="D256" s="29"/>
      <c r="E256" s="29"/>
      <c r="F256" s="29"/>
      <c r="G256" s="29"/>
      <c r="H256" s="29"/>
      <c r="I256" s="29"/>
      <c r="J256" s="29"/>
      <c r="K256" s="29"/>
      <c r="L256" s="29"/>
      <c r="M256" s="29"/>
      <c r="N256" s="29"/>
      <c r="O256" s="29"/>
      <c r="P256" s="28"/>
      <c r="Q256" s="29"/>
      <c r="R256" s="29"/>
      <c r="S256" s="29"/>
      <c r="T256" s="29"/>
      <c r="U256" s="29"/>
      <c r="V256" s="29"/>
      <c r="W256" s="29"/>
      <c r="X256" s="29"/>
      <c r="Y256" s="29"/>
      <c r="Z256" s="29"/>
      <c r="AA256" s="29"/>
      <c r="AB256" s="29"/>
      <c r="AC256" s="29"/>
      <c r="AD256" s="29"/>
      <c r="AE256" s="29"/>
      <c r="AF256" s="29"/>
      <c r="AG256" s="29"/>
      <c r="AH256" s="29"/>
      <c r="AI256" s="29"/>
      <c r="AJ256" s="29"/>
      <c r="AK256" s="29"/>
      <c r="AL256" s="29"/>
      <c r="AM256" s="29"/>
      <c r="AN256" s="29"/>
      <c r="AO256" s="29"/>
    </row>
    <row r="257" spans="1:41" ht="15.75" customHeight="1">
      <c r="A257" s="29"/>
      <c r="B257" s="29"/>
      <c r="C257" s="29"/>
      <c r="D257" s="29"/>
      <c r="E257" s="29"/>
      <c r="F257" s="29"/>
      <c r="G257" s="29"/>
      <c r="H257" s="29"/>
      <c r="I257" s="29"/>
      <c r="J257" s="29"/>
      <c r="K257" s="29"/>
      <c r="L257" s="29"/>
      <c r="M257" s="29"/>
      <c r="N257" s="29"/>
      <c r="O257" s="29"/>
      <c r="P257" s="28"/>
      <c r="Q257" s="29"/>
      <c r="R257" s="29"/>
      <c r="S257" s="29"/>
      <c r="T257" s="29"/>
      <c r="U257" s="29"/>
      <c r="V257" s="29"/>
      <c r="W257" s="29"/>
      <c r="X257" s="29"/>
      <c r="Y257" s="29"/>
      <c r="Z257" s="29"/>
      <c r="AA257" s="29"/>
      <c r="AB257" s="29"/>
      <c r="AC257" s="29"/>
      <c r="AD257" s="29"/>
      <c r="AE257" s="29"/>
      <c r="AF257" s="29"/>
      <c r="AG257" s="29"/>
      <c r="AH257" s="29"/>
      <c r="AI257" s="29"/>
      <c r="AJ257" s="29"/>
      <c r="AK257" s="29"/>
      <c r="AL257" s="29"/>
      <c r="AM257" s="29"/>
      <c r="AN257" s="29"/>
      <c r="AO257" s="29"/>
    </row>
    <row r="258" spans="1:41" ht="15.75" customHeight="1">
      <c r="A258" s="29"/>
      <c r="B258" s="29"/>
      <c r="C258" s="29"/>
      <c r="D258" s="29"/>
      <c r="E258" s="29"/>
      <c r="F258" s="29"/>
      <c r="G258" s="29"/>
      <c r="H258" s="29"/>
      <c r="I258" s="29"/>
      <c r="J258" s="29"/>
      <c r="K258" s="29"/>
      <c r="L258" s="29"/>
      <c r="M258" s="29"/>
      <c r="N258" s="29"/>
      <c r="O258" s="29"/>
      <c r="P258" s="28"/>
      <c r="Q258" s="29"/>
      <c r="R258" s="29"/>
      <c r="S258" s="29"/>
      <c r="T258" s="29"/>
      <c r="U258" s="29"/>
      <c r="V258" s="29"/>
      <c r="W258" s="29"/>
      <c r="X258" s="29"/>
      <c r="Y258" s="29"/>
      <c r="Z258" s="29"/>
      <c r="AA258" s="29"/>
      <c r="AB258" s="29"/>
      <c r="AC258" s="29"/>
      <c r="AD258" s="29"/>
      <c r="AE258" s="29"/>
      <c r="AF258" s="29"/>
      <c r="AG258" s="29"/>
      <c r="AH258" s="29"/>
      <c r="AI258" s="29"/>
      <c r="AJ258" s="29"/>
      <c r="AK258" s="29"/>
      <c r="AL258" s="29"/>
      <c r="AM258" s="29"/>
      <c r="AN258" s="29"/>
      <c r="AO258" s="29"/>
    </row>
    <row r="259" spans="1:41" ht="15.75" customHeight="1">
      <c r="A259" s="29"/>
      <c r="B259" s="29"/>
      <c r="C259" s="29"/>
      <c r="D259" s="29"/>
      <c r="E259" s="29"/>
      <c r="F259" s="29"/>
      <c r="G259" s="29"/>
      <c r="H259" s="29"/>
      <c r="I259" s="29"/>
      <c r="J259" s="29"/>
      <c r="K259" s="29"/>
      <c r="L259" s="29"/>
      <c r="M259" s="29"/>
      <c r="N259" s="29"/>
      <c r="O259" s="29"/>
      <c r="P259" s="28"/>
      <c r="Q259" s="29"/>
      <c r="R259" s="29"/>
      <c r="S259" s="29"/>
      <c r="T259" s="29"/>
      <c r="U259" s="29"/>
      <c r="V259" s="29"/>
      <c r="W259" s="29"/>
      <c r="X259" s="29"/>
      <c r="Y259" s="29"/>
      <c r="Z259" s="29"/>
      <c r="AA259" s="29"/>
      <c r="AB259" s="29"/>
      <c r="AC259" s="29"/>
      <c r="AD259" s="29"/>
      <c r="AE259" s="29"/>
      <c r="AF259" s="29"/>
      <c r="AG259" s="29"/>
      <c r="AH259" s="29"/>
      <c r="AI259" s="29"/>
      <c r="AJ259" s="29"/>
      <c r="AK259" s="29"/>
      <c r="AL259" s="29"/>
      <c r="AM259" s="29"/>
      <c r="AN259" s="29"/>
      <c r="AO259" s="29"/>
    </row>
    <row r="260" spans="1:41" ht="15.75" customHeight="1">
      <c r="A260" s="29"/>
      <c r="B260" s="29"/>
      <c r="C260" s="29"/>
      <c r="D260" s="29"/>
      <c r="E260" s="29"/>
      <c r="F260" s="29"/>
      <c r="G260" s="29"/>
      <c r="H260" s="29"/>
      <c r="I260" s="29"/>
      <c r="J260" s="29"/>
      <c r="K260" s="29"/>
      <c r="L260" s="29"/>
      <c r="M260" s="29"/>
      <c r="N260" s="29"/>
      <c r="O260" s="29"/>
      <c r="P260" s="28"/>
      <c r="Q260" s="29"/>
      <c r="R260" s="29"/>
      <c r="S260" s="29"/>
      <c r="T260" s="29"/>
      <c r="U260" s="29"/>
      <c r="V260" s="29"/>
      <c r="W260" s="29"/>
      <c r="X260" s="29"/>
      <c r="Y260" s="29"/>
      <c r="Z260" s="29"/>
      <c r="AA260" s="29"/>
      <c r="AB260" s="29"/>
      <c r="AC260" s="29"/>
      <c r="AD260" s="29"/>
      <c r="AE260" s="29"/>
      <c r="AF260" s="29"/>
      <c r="AG260" s="29"/>
      <c r="AH260" s="29"/>
      <c r="AI260" s="29"/>
      <c r="AJ260" s="29"/>
      <c r="AK260" s="29"/>
      <c r="AL260" s="29"/>
      <c r="AM260" s="29"/>
      <c r="AN260" s="29"/>
      <c r="AO260" s="29"/>
    </row>
    <row r="261" spans="1:41" ht="15.75" customHeight="1">
      <c r="A261" s="29"/>
      <c r="B261" s="29"/>
      <c r="C261" s="29"/>
      <c r="D261" s="29"/>
      <c r="E261" s="29"/>
      <c r="F261" s="29"/>
      <c r="G261" s="29"/>
      <c r="H261" s="29"/>
      <c r="I261" s="29"/>
      <c r="J261" s="29"/>
      <c r="K261" s="29"/>
      <c r="L261" s="29"/>
      <c r="M261" s="29"/>
      <c r="N261" s="29"/>
      <c r="O261" s="29"/>
      <c r="P261" s="28"/>
      <c r="Q261" s="29"/>
      <c r="R261" s="29"/>
      <c r="S261" s="29"/>
      <c r="T261" s="29"/>
      <c r="U261" s="29"/>
      <c r="V261" s="29"/>
      <c r="W261" s="29"/>
      <c r="X261" s="29"/>
      <c r="Y261" s="29"/>
      <c r="Z261" s="29"/>
      <c r="AA261" s="29"/>
      <c r="AB261" s="29"/>
      <c r="AC261" s="29"/>
      <c r="AD261" s="29"/>
      <c r="AE261" s="29"/>
      <c r="AF261" s="29"/>
      <c r="AG261" s="29"/>
      <c r="AH261" s="29"/>
      <c r="AI261" s="29"/>
      <c r="AJ261" s="29"/>
      <c r="AK261" s="29"/>
      <c r="AL261" s="29"/>
      <c r="AM261" s="29"/>
      <c r="AN261" s="29"/>
      <c r="AO261" s="29"/>
    </row>
    <row r="262" spans="1:41" ht="15.75" customHeight="1">
      <c r="A262" s="29"/>
      <c r="B262" s="29"/>
      <c r="C262" s="29"/>
      <c r="D262" s="29"/>
      <c r="E262" s="29"/>
      <c r="F262" s="29"/>
      <c r="G262" s="29"/>
      <c r="H262" s="29"/>
      <c r="I262" s="29"/>
      <c r="J262" s="29"/>
      <c r="K262" s="29"/>
      <c r="L262" s="29"/>
      <c r="M262" s="29"/>
      <c r="N262" s="29"/>
      <c r="O262" s="29"/>
      <c r="P262" s="28"/>
      <c r="Q262" s="29"/>
      <c r="R262" s="29"/>
      <c r="S262" s="29"/>
      <c r="T262" s="29"/>
      <c r="U262" s="29"/>
      <c r="V262" s="29"/>
      <c r="W262" s="29"/>
      <c r="X262" s="29"/>
      <c r="Y262" s="29"/>
      <c r="Z262" s="29"/>
      <c r="AA262" s="29"/>
      <c r="AB262" s="29"/>
      <c r="AC262" s="29"/>
      <c r="AD262" s="29"/>
      <c r="AE262" s="29"/>
      <c r="AF262" s="29"/>
      <c r="AG262" s="29"/>
      <c r="AH262" s="29"/>
      <c r="AI262" s="29"/>
      <c r="AJ262" s="29"/>
      <c r="AK262" s="29"/>
      <c r="AL262" s="29"/>
      <c r="AM262" s="29"/>
      <c r="AN262" s="29"/>
      <c r="AO262" s="29"/>
    </row>
    <row r="263" spans="1:41" ht="15.75" customHeight="1">
      <c r="A263" s="29"/>
      <c r="B263" s="29"/>
      <c r="C263" s="29"/>
      <c r="D263" s="29"/>
      <c r="E263" s="29"/>
      <c r="F263" s="29"/>
      <c r="G263" s="29"/>
      <c r="H263" s="29"/>
      <c r="I263" s="29"/>
      <c r="J263" s="29"/>
      <c r="K263" s="29"/>
      <c r="L263" s="29"/>
      <c r="M263" s="29"/>
      <c r="N263" s="29"/>
      <c r="O263" s="29"/>
      <c r="P263" s="28"/>
      <c r="Q263" s="29"/>
      <c r="R263" s="29"/>
      <c r="S263" s="29"/>
      <c r="T263" s="29"/>
      <c r="U263" s="29"/>
      <c r="V263" s="29"/>
      <c r="W263" s="29"/>
      <c r="X263" s="29"/>
      <c r="Y263" s="29"/>
      <c r="Z263" s="29"/>
      <c r="AA263" s="29"/>
      <c r="AB263" s="29"/>
      <c r="AC263" s="29"/>
      <c r="AD263" s="29"/>
      <c r="AE263" s="29"/>
      <c r="AF263" s="29"/>
      <c r="AG263" s="29"/>
      <c r="AH263" s="29"/>
      <c r="AI263" s="29"/>
      <c r="AJ263" s="29"/>
      <c r="AK263" s="29"/>
      <c r="AL263" s="29"/>
      <c r="AM263" s="29"/>
      <c r="AN263" s="29"/>
      <c r="AO263" s="29"/>
    </row>
    <row r="264" spans="1:41" ht="15.75" customHeight="1">
      <c r="A264" s="29"/>
      <c r="B264" s="29"/>
      <c r="C264" s="29"/>
      <c r="D264" s="29"/>
      <c r="E264" s="29"/>
      <c r="F264" s="29"/>
      <c r="G264" s="29"/>
      <c r="H264" s="29"/>
      <c r="I264" s="29"/>
      <c r="J264" s="29"/>
      <c r="K264" s="29"/>
      <c r="L264" s="29"/>
      <c r="M264" s="29"/>
      <c r="N264" s="29"/>
      <c r="O264" s="29"/>
      <c r="P264" s="28"/>
      <c r="Q264" s="29"/>
      <c r="R264" s="29"/>
      <c r="S264" s="29"/>
      <c r="T264" s="29"/>
      <c r="U264" s="29"/>
      <c r="V264" s="29"/>
      <c r="W264" s="29"/>
      <c r="X264" s="29"/>
      <c r="Y264" s="29"/>
      <c r="Z264" s="29"/>
      <c r="AA264" s="29"/>
      <c r="AB264" s="29"/>
      <c r="AC264" s="29"/>
      <c r="AD264" s="29"/>
      <c r="AE264" s="29"/>
      <c r="AF264" s="29"/>
      <c r="AG264" s="29"/>
      <c r="AH264" s="29"/>
      <c r="AI264" s="29"/>
      <c r="AJ264" s="29"/>
      <c r="AK264" s="29"/>
      <c r="AL264" s="29"/>
      <c r="AM264" s="29"/>
      <c r="AN264" s="29"/>
      <c r="AO264" s="29"/>
    </row>
    <row r="265" spans="1:41" ht="15.75" customHeight="1">
      <c r="A265" s="29"/>
      <c r="B265" s="29"/>
      <c r="C265" s="29"/>
      <c r="D265" s="29"/>
      <c r="E265" s="29"/>
      <c r="F265" s="29"/>
      <c r="G265" s="29"/>
      <c r="H265" s="29"/>
      <c r="I265" s="29"/>
      <c r="J265" s="29"/>
      <c r="K265" s="29"/>
      <c r="L265" s="29"/>
      <c r="M265" s="29"/>
      <c r="N265" s="29"/>
      <c r="O265" s="29"/>
      <c r="P265" s="28"/>
      <c r="Q265" s="29"/>
      <c r="R265" s="29"/>
      <c r="S265" s="29"/>
      <c r="T265" s="29"/>
      <c r="U265" s="29"/>
      <c r="V265" s="29"/>
      <c r="W265" s="29"/>
      <c r="X265" s="29"/>
      <c r="Y265" s="29"/>
      <c r="Z265" s="29"/>
      <c r="AA265" s="29"/>
      <c r="AB265" s="29"/>
      <c r="AC265" s="29"/>
      <c r="AD265" s="29"/>
      <c r="AE265" s="29"/>
      <c r="AF265" s="29"/>
      <c r="AG265" s="29"/>
      <c r="AH265" s="29"/>
      <c r="AI265" s="29"/>
      <c r="AJ265" s="29"/>
      <c r="AK265" s="29"/>
      <c r="AL265" s="29"/>
      <c r="AM265" s="29"/>
      <c r="AN265" s="29"/>
      <c r="AO265" s="29"/>
    </row>
    <row r="266" spans="1:41" ht="15.75" customHeight="1">
      <c r="A266" s="29"/>
      <c r="B266" s="29"/>
      <c r="C266" s="29"/>
      <c r="D266" s="29"/>
      <c r="E266" s="29"/>
      <c r="F266" s="29"/>
      <c r="G266" s="29"/>
      <c r="H266" s="29"/>
      <c r="I266" s="29"/>
      <c r="J266" s="29"/>
      <c r="K266" s="29"/>
      <c r="L266" s="29"/>
      <c r="M266" s="29"/>
      <c r="N266" s="29"/>
      <c r="O266" s="29"/>
      <c r="P266" s="28"/>
      <c r="Q266" s="29"/>
      <c r="R266" s="29"/>
      <c r="S266" s="29"/>
      <c r="T266" s="29"/>
      <c r="U266" s="29"/>
      <c r="V266" s="29"/>
      <c r="W266" s="29"/>
      <c r="X266" s="29"/>
      <c r="Y266" s="29"/>
      <c r="Z266" s="29"/>
      <c r="AA266" s="29"/>
      <c r="AB266" s="29"/>
      <c r="AC266" s="29"/>
      <c r="AD266" s="29"/>
      <c r="AE266" s="29"/>
      <c r="AF266" s="29"/>
      <c r="AG266" s="29"/>
      <c r="AH266" s="29"/>
      <c r="AI266" s="29"/>
      <c r="AJ266" s="29"/>
      <c r="AK266" s="29"/>
      <c r="AL266" s="29"/>
      <c r="AM266" s="29"/>
      <c r="AN266" s="29"/>
      <c r="AO266" s="29"/>
    </row>
    <row r="267" spans="1:41" ht="15.75" customHeight="1">
      <c r="A267" s="29"/>
      <c r="B267" s="29"/>
      <c r="C267" s="29"/>
      <c r="D267" s="29"/>
      <c r="E267" s="29"/>
      <c r="F267" s="29"/>
      <c r="G267" s="29"/>
      <c r="H267" s="29"/>
      <c r="I267" s="29"/>
      <c r="J267" s="29"/>
      <c r="K267" s="29"/>
      <c r="L267" s="29"/>
      <c r="M267" s="29"/>
      <c r="N267" s="29"/>
      <c r="O267" s="29"/>
      <c r="P267" s="28"/>
      <c r="Q267" s="29"/>
      <c r="R267" s="29"/>
      <c r="S267" s="29"/>
      <c r="T267" s="29"/>
      <c r="U267" s="29"/>
      <c r="V267" s="29"/>
      <c r="W267" s="29"/>
      <c r="X267" s="29"/>
      <c r="Y267" s="29"/>
      <c r="Z267" s="29"/>
      <c r="AA267" s="29"/>
      <c r="AB267" s="29"/>
      <c r="AC267" s="29"/>
      <c r="AD267" s="29"/>
      <c r="AE267" s="29"/>
      <c r="AF267" s="29"/>
      <c r="AG267" s="29"/>
      <c r="AH267" s="29"/>
      <c r="AI267" s="29"/>
      <c r="AJ267" s="29"/>
      <c r="AK267" s="29"/>
      <c r="AL267" s="29"/>
      <c r="AM267" s="29"/>
      <c r="AN267" s="29"/>
      <c r="AO267" s="29"/>
    </row>
    <row r="268" spans="1:41" ht="15.75" customHeight="1">
      <c r="A268" s="29"/>
      <c r="B268" s="29"/>
      <c r="C268" s="29"/>
      <c r="D268" s="29"/>
      <c r="E268" s="29"/>
      <c r="F268" s="29"/>
      <c r="G268" s="29"/>
      <c r="H268" s="29"/>
      <c r="I268" s="29"/>
      <c r="J268" s="29"/>
      <c r="K268" s="29"/>
      <c r="L268" s="29"/>
      <c r="M268" s="29"/>
      <c r="N268" s="29"/>
      <c r="O268" s="29"/>
      <c r="P268" s="28"/>
      <c r="Q268" s="29"/>
      <c r="R268" s="29"/>
      <c r="S268" s="29"/>
      <c r="T268" s="29"/>
      <c r="U268" s="29"/>
      <c r="V268" s="29"/>
      <c r="W268" s="29"/>
      <c r="X268" s="29"/>
      <c r="Y268" s="29"/>
      <c r="Z268" s="29"/>
      <c r="AA268" s="29"/>
      <c r="AB268" s="29"/>
      <c r="AC268" s="29"/>
      <c r="AD268" s="29"/>
      <c r="AE268" s="29"/>
      <c r="AF268" s="29"/>
      <c r="AG268" s="29"/>
      <c r="AH268" s="29"/>
      <c r="AI268" s="29"/>
      <c r="AJ268" s="29"/>
      <c r="AK268" s="29"/>
      <c r="AL268" s="29"/>
      <c r="AM268" s="29"/>
      <c r="AN268" s="29"/>
      <c r="AO268" s="29"/>
    </row>
    <row r="269" spans="1:41" ht="15.75" customHeight="1">
      <c r="A269" s="29"/>
      <c r="B269" s="29"/>
      <c r="C269" s="29"/>
      <c r="D269" s="29"/>
      <c r="E269" s="29"/>
      <c r="F269" s="29"/>
      <c r="G269" s="29"/>
      <c r="H269" s="29"/>
      <c r="I269" s="29"/>
      <c r="J269" s="29"/>
      <c r="K269" s="29"/>
      <c r="L269" s="29"/>
      <c r="M269" s="29"/>
      <c r="N269" s="29"/>
      <c r="O269" s="29"/>
      <c r="P269" s="28"/>
      <c r="Q269" s="29"/>
      <c r="R269" s="29"/>
      <c r="S269" s="29"/>
      <c r="T269" s="29"/>
      <c r="U269" s="29"/>
      <c r="V269" s="29"/>
      <c r="W269" s="29"/>
      <c r="X269" s="29"/>
      <c r="Y269" s="29"/>
      <c r="Z269" s="29"/>
      <c r="AA269" s="29"/>
      <c r="AB269" s="29"/>
      <c r="AC269" s="29"/>
      <c r="AD269" s="29"/>
      <c r="AE269" s="29"/>
      <c r="AF269" s="29"/>
      <c r="AG269" s="29"/>
      <c r="AH269" s="29"/>
      <c r="AI269" s="29"/>
      <c r="AJ269" s="29"/>
      <c r="AK269" s="29"/>
      <c r="AL269" s="29"/>
      <c r="AM269" s="29"/>
      <c r="AN269" s="29"/>
      <c r="AO269" s="29"/>
    </row>
    <row r="270" spans="1:41" ht="15.75" customHeight="1">
      <c r="A270" s="29"/>
      <c r="B270" s="29"/>
      <c r="C270" s="29"/>
      <c r="D270" s="29"/>
      <c r="E270" s="29"/>
      <c r="F270" s="29"/>
      <c r="G270" s="29"/>
      <c r="H270" s="29"/>
      <c r="I270" s="29"/>
      <c r="J270" s="29"/>
      <c r="K270" s="29"/>
      <c r="L270" s="29"/>
      <c r="M270" s="29"/>
      <c r="N270" s="29"/>
      <c r="O270" s="29"/>
      <c r="P270" s="28"/>
      <c r="Q270" s="29"/>
      <c r="R270" s="29"/>
      <c r="S270" s="29"/>
      <c r="T270" s="29"/>
      <c r="U270" s="29"/>
      <c r="V270" s="29"/>
      <c r="W270" s="29"/>
      <c r="X270" s="29"/>
      <c r="Y270" s="29"/>
      <c r="Z270" s="29"/>
      <c r="AA270" s="29"/>
      <c r="AB270" s="29"/>
      <c r="AC270" s="29"/>
      <c r="AD270" s="29"/>
      <c r="AE270" s="29"/>
      <c r="AF270" s="29"/>
      <c r="AG270" s="29"/>
      <c r="AH270" s="29"/>
      <c r="AI270" s="29"/>
      <c r="AJ270" s="29"/>
      <c r="AK270" s="29"/>
      <c r="AL270" s="29"/>
      <c r="AM270" s="29"/>
      <c r="AN270" s="29"/>
      <c r="AO270" s="29"/>
    </row>
    <row r="271" spans="1:41" ht="15.75" customHeight="1">
      <c r="A271" s="29"/>
      <c r="B271" s="29"/>
      <c r="C271" s="29"/>
      <c r="D271" s="29"/>
      <c r="E271" s="29"/>
      <c r="F271" s="29"/>
      <c r="G271" s="29"/>
      <c r="H271" s="29"/>
      <c r="I271" s="29"/>
      <c r="J271" s="29"/>
      <c r="K271" s="29"/>
      <c r="L271" s="29"/>
      <c r="M271" s="29"/>
      <c r="N271" s="29"/>
      <c r="O271" s="29"/>
      <c r="P271" s="28"/>
      <c r="Q271" s="29"/>
      <c r="R271" s="29"/>
      <c r="S271" s="29"/>
      <c r="T271" s="29"/>
      <c r="U271" s="29"/>
      <c r="V271" s="29"/>
      <c r="W271" s="29"/>
      <c r="X271" s="29"/>
      <c r="Y271" s="29"/>
      <c r="Z271" s="29"/>
      <c r="AA271" s="29"/>
      <c r="AB271" s="29"/>
      <c r="AC271" s="29"/>
      <c r="AD271" s="29"/>
      <c r="AE271" s="29"/>
      <c r="AF271" s="29"/>
      <c r="AG271" s="29"/>
      <c r="AH271" s="29"/>
      <c r="AI271" s="29"/>
      <c r="AJ271" s="29"/>
      <c r="AK271" s="29"/>
      <c r="AL271" s="29"/>
      <c r="AM271" s="29"/>
      <c r="AN271" s="29"/>
      <c r="AO271" s="29"/>
    </row>
    <row r="272" spans="1:41" ht="15.75" customHeight="1">
      <c r="A272" s="29"/>
      <c r="B272" s="29"/>
      <c r="C272" s="29"/>
      <c r="D272" s="29"/>
      <c r="E272" s="29"/>
      <c r="F272" s="29"/>
      <c r="G272" s="29"/>
      <c r="H272" s="29"/>
      <c r="I272" s="29"/>
      <c r="J272" s="29"/>
      <c r="K272" s="29"/>
      <c r="L272" s="29"/>
      <c r="M272" s="29"/>
      <c r="N272" s="29"/>
      <c r="O272" s="29"/>
      <c r="P272" s="28"/>
      <c r="Q272" s="29"/>
      <c r="R272" s="29"/>
      <c r="S272" s="29"/>
      <c r="T272" s="29"/>
      <c r="U272" s="29"/>
      <c r="V272" s="29"/>
      <c r="W272" s="29"/>
      <c r="X272" s="29"/>
      <c r="Y272" s="29"/>
      <c r="Z272" s="29"/>
      <c r="AA272" s="29"/>
      <c r="AB272" s="29"/>
      <c r="AC272" s="29"/>
      <c r="AD272" s="29"/>
      <c r="AE272" s="29"/>
      <c r="AF272" s="29"/>
      <c r="AG272" s="29"/>
      <c r="AH272" s="29"/>
      <c r="AI272" s="29"/>
      <c r="AJ272" s="29"/>
      <c r="AK272" s="29"/>
      <c r="AL272" s="29"/>
      <c r="AM272" s="29"/>
      <c r="AN272" s="29"/>
      <c r="AO272" s="29"/>
    </row>
    <row r="273" spans="1:41" ht="15.75" customHeight="1">
      <c r="A273" s="29"/>
      <c r="B273" s="29"/>
      <c r="C273" s="29"/>
      <c r="D273" s="29"/>
      <c r="E273" s="29"/>
      <c r="F273" s="29"/>
      <c r="G273" s="29"/>
      <c r="H273" s="29"/>
      <c r="I273" s="29"/>
      <c r="J273" s="29"/>
      <c r="K273" s="29"/>
      <c r="L273" s="29"/>
      <c r="M273" s="29"/>
      <c r="N273" s="29"/>
      <c r="O273" s="29"/>
      <c r="P273" s="28"/>
      <c r="Q273" s="29"/>
      <c r="R273" s="29"/>
      <c r="S273" s="29"/>
      <c r="T273" s="29"/>
      <c r="U273" s="29"/>
      <c r="V273" s="29"/>
      <c r="W273" s="29"/>
      <c r="X273" s="29"/>
      <c r="Y273" s="29"/>
      <c r="Z273" s="29"/>
      <c r="AA273" s="29"/>
      <c r="AB273" s="29"/>
      <c r="AC273" s="29"/>
      <c r="AD273" s="29"/>
      <c r="AE273" s="29"/>
      <c r="AF273" s="29"/>
      <c r="AG273" s="29"/>
      <c r="AH273" s="29"/>
      <c r="AI273" s="29"/>
      <c r="AJ273" s="29"/>
      <c r="AK273" s="29"/>
      <c r="AL273" s="29"/>
      <c r="AM273" s="29"/>
      <c r="AN273" s="29"/>
      <c r="AO273" s="29"/>
    </row>
    <row r="274" spans="1:41" ht="15.75" customHeight="1">
      <c r="A274" s="29"/>
      <c r="B274" s="29"/>
      <c r="C274" s="29"/>
      <c r="D274" s="29"/>
      <c r="E274" s="29"/>
      <c r="F274" s="29"/>
      <c r="G274" s="29"/>
      <c r="H274" s="29"/>
      <c r="I274" s="29"/>
      <c r="J274" s="29"/>
      <c r="K274" s="29"/>
      <c r="L274" s="29"/>
      <c r="M274" s="29"/>
      <c r="N274" s="29"/>
      <c r="O274" s="29"/>
      <c r="P274" s="28"/>
      <c r="Q274" s="29"/>
      <c r="R274" s="29"/>
      <c r="S274" s="29"/>
      <c r="T274" s="29"/>
      <c r="U274" s="29"/>
      <c r="V274" s="29"/>
      <c r="W274" s="29"/>
      <c r="X274" s="29"/>
      <c r="Y274" s="29"/>
      <c r="Z274" s="29"/>
      <c r="AA274" s="29"/>
      <c r="AB274" s="29"/>
      <c r="AC274" s="29"/>
      <c r="AD274" s="29"/>
      <c r="AE274" s="29"/>
      <c r="AF274" s="29"/>
      <c r="AG274" s="29"/>
      <c r="AH274" s="29"/>
      <c r="AI274" s="29"/>
      <c r="AJ274" s="29"/>
      <c r="AK274" s="29"/>
      <c r="AL274" s="29"/>
      <c r="AM274" s="29"/>
      <c r="AN274" s="29"/>
      <c r="AO274" s="29"/>
    </row>
    <row r="275" spans="1:41" ht="15.75" customHeight="1">
      <c r="A275" s="29"/>
      <c r="B275" s="29"/>
      <c r="C275" s="29"/>
      <c r="D275" s="29"/>
      <c r="E275" s="29"/>
      <c r="F275" s="29"/>
      <c r="G275" s="29"/>
      <c r="H275" s="29"/>
      <c r="I275" s="29"/>
      <c r="J275" s="29"/>
      <c r="K275" s="29"/>
      <c r="L275" s="29"/>
      <c r="M275" s="29"/>
      <c r="N275" s="29"/>
      <c r="O275" s="29"/>
      <c r="P275" s="28"/>
      <c r="Q275" s="29"/>
      <c r="R275" s="29"/>
      <c r="S275" s="29"/>
      <c r="T275" s="29"/>
      <c r="U275" s="29"/>
      <c r="V275" s="29"/>
      <c r="W275" s="29"/>
      <c r="X275" s="29"/>
      <c r="Y275" s="29"/>
      <c r="Z275" s="29"/>
      <c r="AA275" s="29"/>
      <c r="AB275" s="29"/>
      <c r="AC275" s="29"/>
      <c r="AD275" s="29"/>
      <c r="AE275" s="29"/>
      <c r="AF275" s="29"/>
      <c r="AG275" s="29"/>
      <c r="AH275" s="29"/>
      <c r="AI275" s="29"/>
      <c r="AJ275" s="29"/>
      <c r="AK275" s="29"/>
      <c r="AL275" s="29"/>
      <c r="AM275" s="29"/>
      <c r="AN275" s="29"/>
      <c r="AO275" s="29"/>
    </row>
    <row r="276" spans="1:41" ht="15.75" customHeight="1">
      <c r="A276" s="29"/>
      <c r="B276" s="29"/>
      <c r="C276" s="29"/>
      <c r="D276" s="29"/>
      <c r="E276" s="29"/>
      <c r="F276" s="29"/>
      <c r="G276" s="29"/>
      <c r="H276" s="29"/>
      <c r="I276" s="29"/>
      <c r="J276" s="29"/>
      <c r="K276" s="29"/>
      <c r="L276" s="29"/>
      <c r="M276" s="29"/>
      <c r="N276" s="29"/>
      <c r="O276" s="29"/>
      <c r="P276" s="28"/>
      <c r="Q276" s="29"/>
      <c r="R276" s="29"/>
      <c r="S276" s="29"/>
      <c r="T276" s="29"/>
      <c r="U276" s="29"/>
      <c r="V276" s="29"/>
      <c r="W276" s="29"/>
      <c r="X276" s="29"/>
      <c r="Y276" s="29"/>
      <c r="Z276" s="29"/>
      <c r="AA276" s="29"/>
      <c r="AB276" s="29"/>
      <c r="AC276" s="29"/>
      <c r="AD276" s="29"/>
      <c r="AE276" s="29"/>
      <c r="AF276" s="29"/>
      <c r="AG276" s="29"/>
      <c r="AH276" s="29"/>
      <c r="AI276" s="29"/>
      <c r="AJ276" s="29"/>
      <c r="AK276" s="29"/>
      <c r="AL276" s="29"/>
      <c r="AM276" s="29"/>
      <c r="AN276" s="29"/>
      <c r="AO276" s="29"/>
    </row>
    <row r="277" spans="1:41" ht="15.75" customHeight="1">
      <c r="A277" s="29"/>
      <c r="B277" s="29"/>
      <c r="C277" s="29"/>
      <c r="D277" s="29"/>
      <c r="E277" s="29"/>
      <c r="F277" s="29"/>
      <c r="G277" s="29"/>
      <c r="H277" s="29"/>
      <c r="I277" s="29"/>
      <c r="J277" s="29"/>
      <c r="K277" s="29"/>
      <c r="L277" s="29"/>
      <c r="M277" s="29"/>
      <c r="N277" s="29"/>
      <c r="O277" s="29"/>
      <c r="P277" s="28"/>
      <c r="Q277" s="29"/>
      <c r="R277" s="29"/>
      <c r="S277" s="29"/>
      <c r="T277" s="29"/>
      <c r="U277" s="29"/>
      <c r="V277" s="29"/>
      <c r="W277" s="29"/>
      <c r="X277" s="29"/>
      <c r="Y277" s="29"/>
      <c r="Z277" s="29"/>
      <c r="AA277" s="29"/>
      <c r="AB277" s="29"/>
      <c r="AC277" s="29"/>
      <c r="AD277" s="29"/>
      <c r="AE277" s="29"/>
      <c r="AF277" s="29"/>
      <c r="AG277" s="29"/>
      <c r="AH277" s="29"/>
      <c r="AI277" s="29"/>
      <c r="AJ277" s="29"/>
      <c r="AK277" s="29"/>
      <c r="AL277" s="29"/>
      <c r="AM277" s="29"/>
      <c r="AN277" s="29"/>
      <c r="AO277" s="29"/>
    </row>
    <row r="278" spans="1:41" ht="15.75" customHeight="1">
      <c r="A278" s="29"/>
      <c r="B278" s="29"/>
      <c r="C278" s="29"/>
      <c r="D278" s="29"/>
      <c r="E278" s="29"/>
      <c r="F278" s="29"/>
      <c r="G278" s="29"/>
      <c r="H278" s="29"/>
      <c r="I278" s="29"/>
      <c r="J278" s="29"/>
      <c r="K278" s="29"/>
      <c r="L278" s="29"/>
      <c r="M278" s="29"/>
      <c r="N278" s="29"/>
      <c r="O278" s="29"/>
      <c r="P278" s="28"/>
      <c r="Q278" s="29"/>
      <c r="R278" s="29"/>
      <c r="S278" s="29"/>
      <c r="T278" s="29"/>
      <c r="U278" s="29"/>
      <c r="V278" s="29"/>
      <c r="W278" s="29"/>
      <c r="X278" s="29"/>
      <c r="Y278" s="29"/>
      <c r="Z278" s="29"/>
      <c r="AA278" s="29"/>
      <c r="AB278" s="29"/>
      <c r="AC278" s="29"/>
      <c r="AD278" s="29"/>
      <c r="AE278" s="29"/>
      <c r="AF278" s="29"/>
      <c r="AG278" s="29"/>
      <c r="AH278" s="29"/>
      <c r="AI278" s="29"/>
      <c r="AJ278" s="29"/>
      <c r="AK278" s="29"/>
      <c r="AL278" s="29"/>
      <c r="AM278" s="29"/>
      <c r="AN278" s="29"/>
      <c r="AO278" s="29"/>
    </row>
    <row r="279" spans="1:41" ht="15.75" customHeight="1">
      <c r="A279" s="29"/>
      <c r="B279" s="29"/>
      <c r="C279" s="29"/>
      <c r="D279" s="29"/>
      <c r="E279" s="29"/>
      <c r="F279" s="29"/>
      <c r="G279" s="29"/>
      <c r="H279" s="29"/>
      <c r="I279" s="29"/>
      <c r="J279" s="29"/>
      <c r="K279" s="29"/>
      <c r="L279" s="29"/>
      <c r="M279" s="29"/>
      <c r="N279" s="29"/>
      <c r="O279" s="29"/>
      <c r="P279" s="28"/>
      <c r="Q279" s="29"/>
      <c r="R279" s="29"/>
      <c r="S279" s="29"/>
      <c r="T279" s="29"/>
      <c r="U279" s="29"/>
      <c r="V279" s="29"/>
      <c r="W279" s="29"/>
      <c r="X279" s="29"/>
      <c r="Y279" s="29"/>
      <c r="Z279" s="29"/>
      <c r="AA279" s="29"/>
      <c r="AB279" s="29"/>
      <c r="AC279" s="29"/>
      <c r="AD279" s="29"/>
      <c r="AE279" s="29"/>
      <c r="AF279" s="29"/>
      <c r="AG279" s="29"/>
      <c r="AH279" s="29"/>
      <c r="AI279" s="29"/>
      <c r="AJ279" s="29"/>
      <c r="AK279" s="29"/>
      <c r="AL279" s="29"/>
      <c r="AM279" s="29"/>
      <c r="AN279" s="29"/>
      <c r="AO279" s="29"/>
    </row>
    <row r="280" spans="1:41" ht="15.75" customHeight="1">
      <c r="A280" s="29"/>
      <c r="B280" s="29"/>
      <c r="C280" s="29"/>
      <c r="D280" s="29"/>
      <c r="E280" s="29"/>
      <c r="F280" s="29"/>
      <c r="G280" s="29"/>
      <c r="H280" s="29"/>
      <c r="I280" s="29"/>
      <c r="J280" s="29"/>
      <c r="K280" s="29"/>
      <c r="L280" s="29"/>
      <c r="M280" s="29"/>
      <c r="N280" s="29"/>
      <c r="O280" s="29"/>
      <c r="P280" s="28"/>
      <c r="Q280" s="29"/>
      <c r="R280" s="29"/>
      <c r="S280" s="29"/>
      <c r="T280" s="29"/>
      <c r="U280" s="29"/>
      <c r="V280" s="29"/>
      <c r="W280" s="29"/>
      <c r="X280" s="29"/>
      <c r="Y280" s="29"/>
      <c r="Z280" s="29"/>
      <c r="AA280" s="29"/>
      <c r="AB280" s="29"/>
      <c r="AC280" s="29"/>
      <c r="AD280" s="29"/>
      <c r="AE280" s="29"/>
      <c r="AF280" s="29"/>
      <c r="AG280" s="29"/>
      <c r="AH280" s="29"/>
      <c r="AI280" s="29"/>
      <c r="AJ280" s="29"/>
      <c r="AK280" s="29"/>
      <c r="AL280" s="29"/>
      <c r="AM280" s="29"/>
      <c r="AN280" s="29"/>
      <c r="AO280" s="29"/>
    </row>
    <row r="281" spans="1:41" ht="15.75" customHeight="1">
      <c r="A281" s="29"/>
      <c r="B281" s="29"/>
      <c r="C281" s="29"/>
      <c r="D281" s="29"/>
      <c r="E281" s="29"/>
      <c r="F281" s="29"/>
      <c r="G281" s="29"/>
      <c r="H281" s="29"/>
      <c r="I281" s="29"/>
      <c r="J281" s="29"/>
      <c r="K281" s="29"/>
      <c r="L281" s="29"/>
      <c r="M281" s="29"/>
      <c r="N281" s="29"/>
      <c r="O281" s="29"/>
      <c r="P281" s="28"/>
      <c r="Q281" s="29"/>
      <c r="R281" s="29"/>
      <c r="S281" s="29"/>
      <c r="T281" s="29"/>
      <c r="U281" s="29"/>
      <c r="V281" s="29"/>
      <c r="W281" s="29"/>
      <c r="X281" s="29"/>
      <c r="Y281" s="29"/>
      <c r="Z281" s="29"/>
      <c r="AA281" s="29"/>
      <c r="AB281" s="29"/>
      <c r="AC281" s="29"/>
      <c r="AD281" s="29"/>
      <c r="AE281" s="29"/>
      <c r="AF281" s="29"/>
      <c r="AG281" s="29"/>
      <c r="AH281" s="29"/>
      <c r="AI281" s="29"/>
      <c r="AJ281" s="29"/>
      <c r="AK281" s="29"/>
      <c r="AL281" s="29"/>
      <c r="AM281" s="29"/>
      <c r="AN281" s="29"/>
      <c r="AO281" s="29"/>
    </row>
    <row r="282" spans="1:41" ht="15.75" customHeight="1">
      <c r="A282" s="29"/>
      <c r="B282" s="29"/>
      <c r="C282" s="29"/>
      <c r="D282" s="29"/>
      <c r="E282" s="29"/>
      <c r="F282" s="29"/>
      <c r="G282" s="29"/>
      <c r="H282" s="29"/>
      <c r="I282" s="29"/>
      <c r="J282" s="29"/>
      <c r="K282" s="29"/>
      <c r="L282" s="29"/>
      <c r="M282" s="29"/>
      <c r="N282" s="29"/>
      <c r="O282" s="29"/>
      <c r="P282" s="28"/>
      <c r="Q282" s="29"/>
      <c r="R282" s="29"/>
      <c r="S282" s="29"/>
      <c r="T282" s="29"/>
      <c r="U282" s="29"/>
      <c r="V282" s="29"/>
      <c r="W282" s="29"/>
      <c r="X282" s="29"/>
      <c r="Y282" s="29"/>
      <c r="Z282" s="29"/>
      <c r="AA282" s="29"/>
      <c r="AB282" s="29"/>
      <c r="AC282" s="29"/>
      <c r="AD282" s="29"/>
      <c r="AE282" s="29"/>
      <c r="AF282" s="29"/>
      <c r="AG282" s="29"/>
      <c r="AH282" s="29"/>
      <c r="AI282" s="29"/>
      <c r="AJ282" s="29"/>
      <c r="AK282" s="29"/>
      <c r="AL282" s="29"/>
      <c r="AM282" s="29"/>
      <c r="AN282" s="29"/>
      <c r="AO282" s="29"/>
    </row>
    <row r="283" spans="1:41" ht="15.75" customHeight="1">
      <c r="A283" s="29"/>
      <c r="B283" s="29"/>
      <c r="C283" s="29"/>
      <c r="D283" s="29"/>
      <c r="E283" s="29"/>
      <c r="F283" s="29"/>
      <c r="G283" s="29"/>
      <c r="H283" s="29"/>
      <c r="I283" s="29"/>
      <c r="J283" s="29"/>
      <c r="K283" s="29"/>
      <c r="L283" s="29"/>
      <c r="M283" s="29"/>
      <c r="N283" s="29"/>
      <c r="O283" s="29"/>
      <c r="P283" s="28"/>
      <c r="Q283" s="29"/>
      <c r="R283" s="29"/>
      <c r="S283" s="29"/>
      <c r="T283" s="29"/>
      <c r="U283" s="29"/>
      <c r="V283" s="29"/>
      <c r="W283" s="29"/>
      <c r="X283" s="29"/>
      <c r="Y283" s="29"/>
      <c r="Z283" s="29"/>
      <c r="AA283" s="29"/>
      <c r="AB283" s="29"/>
      <c r="AC283" s="29"/>
      <c r="AD283" s="29"/>
      <c r="AE283" s="29"/>
      <c r="AF283" s="29"/>
      <c r="AG283" s="29"/>
      <c r="AH283" s="29"/>
      <c r="AI283" s="29"/>
      <c r="AJ283" s="29"/>
      <c r="AK283" s="29"/>
      <c r="AL283" s="29"/>
      <c r="AM283" s="29"/>
      <c r="AN283" s="29"/>
      <c r="AO283" s="29"/>
    </row>
    <row r="284" spans="1:41" ht="15.75" customHeight="1">
      <c r="A284" s="29"/>
      <c r="B284" s="29"/>
      <c r="C284" s="29"/>
      <c r="D284" s="29"/>
      <c r="E284" s="29"/>
      <c r="F284" s="29"/>
      <c r="G284" s="29"/>
      <c r="H284" s="29"/>
      <c r="I284" s="29"/>
      <c r="J284" s="29"/>
      <c r="K284" s="29"/>
      <c r="L284" s="29"/>
      <c r="M284" s="29"/>
      <c r="N284" s="29"/>
      <c r="O284" s="29"/>
      <c r="P284" s="28"/>
      <c r="Q284" s="29"/>
      <c r="R284" s="29"/>
      <c r="S284" s="29"/>
      <c r="T284" s="29"/>
      <c r="U284" s="29"/>
      <c r="V284" s="29"/>
      <c r="W284" s="29"/>
      <c r="X284" s="29"/>
      <c r="Y284" s="29"/>
      <c r="Z284" s="29"/>
      <c r="AA284" s="29"/>
      <c r="AB284" s="29"/>
      <c r="AC284" s="29"/>
      <c r="AD284" s="29"/>
      <c r="AE284" s="29"/>
      <c r="AF284" s="29"/>
      <c r="AG284" s="29"/>
      <c r="AH284" s="29"/>
      <c r="AI284" s="29"/>
      <c r="AJ284" s="29"/>
      <c r="AK284" s="29"/>
      <c r="AL284" s="29"/>
      <c r="AM284" s="29"/>
      <c r="AN284" s="29"/>
      <c r="AO284" s="29"/>
    </row>
    <row r="285" spans="1:41" ht="15.75" customHeight="1">
      <c r="A285" s="29"/>
      <c r="B285" s="29"/>
      <c r="C285" s="29"/>
      <c r="D285" s="29"/>
      <c r="E285" s="29"/>
      <c r="F285" s="29"/>
      <c r="G285" s="29"/>
      <c r="H285" s="29"/>
      <c r="I285" s="29"/>
      <c r="J285" s="29"/>
      <c r="K285" s="29"/>
      <c r="L285" s="29"/>
      <c r="M285" s="29"/>
      <c r="N285" s="29"/>
      <c r="O285" s="29"/>
      <c r="P285" s="28"/>
      <c r="Q285" s="29"/>
      <c r="R285" s="29"/>
      <c r="S285" s="29"/>
      <c r="T285" s="29"/>
      <c r="U285" s="29"/>
      <c r="V285" s="29"/>
      <c r="W285" s="29"/>
      <c r="X285" s="29"/>
      <c r="Y285" s="29"/>
      <c r="Z285" s="29"/>
      <c r="AA285" s="29"/>
      <c r="AB285" s="29"/>
      <c r="AC285" s="29"/>
      <c r="AD285" s="29"/>
      <c r="AE285" s="29"/>
      <c r="AF285" s="29"/>
      <c r="AG285" s="29"/>
      <c r="AH285" s="29"/>
      <c r="AI285" s="29"/>
      <c r="AJ285" s="29"/>
      <c r="AK285" s="29"/>
      <c r="AL285" s="29"/>
      <c r="AM285" s="29"/>
      <c r="AN285" s="29"/>
      <c r="AO285" s="29"/>
    </row>
    <row r="286" spans="1:41" ht="15.75" customHeight="1">
      <c r="A286" s="29"/>
      <c r="B286" s="29"/>
      <c r="C286" s="29"/>
      <c r="D286" s="29"/>
      <c r="E286" s="29"/>
      <c r="F286" s="29"/>
      <c r="G286" s="29"/>
      <c r="H286" s="29"/>
      <c r="I286" s="29"/>
      <c r="J286" s="29"/>
      <c r="K286" s="29"/>
      <c r="L286" s="29"/>
      <c r="M286" s="29"/>
      <c r="N286" s="29"/>
      <c r="O286" s="29"/>
      <c r="P286" s="28"/>
      <c r="Q286" s="29"/>
      <c r="R286" s="29"/>
      <c r="S286" s="29"/>
      <c r="T286" s="29"/>
      <c r="U286" s="29"/>
      <c r="V286" s="29"/>
      <c r="W286" s="29"/>
      <c r="X286" s="29"/>
      <c r="Y286" s="29"/>
      <c r="Z286" s="29"/>
      <c r="AA286" s="29"/>
      <c r="AB286" s="29"/>
      <c r="AC286" s="29"/>
      <c r="AD286" s="29"/>
      <c r="AE286" s="29"/>
      <c r="AF286" s="29"/>
      <c r="AG286" s="29"/>
      <c r="AH286" s="29"/>
      <c r="AI286" s="29"/>
      <c r="AJ286" s="29"/>
      <c r="AK286" s="29"/>
      <c r="AL286" s="29"/>
      <c r="AM286" s="29"/>
      <c r="AN286" s="29"/>
      <c r="AO286" s="29"/>
    </row>
    <row r="287" spans="1:41" ht="15.75" customHeight="1">
      <c r="A287" s="29"/>
      <c r="B287" s="29"/>
      <c r="C287" s="29"/>
      <c r="D287" s="29"/>
      <c r="E287" s="29"/>
      <c r="F287" s="29"/>
      <c r="G287" s="29"/>
      <c r="H287" s="29"/>
      <c r="I287" s="29"/>
      <c r="J287" s="29"/>
      <c r="K287" s="29"/>
      <c r="L287" s="29"/>
      <c r="M287" s="29"/>
      <c r="N287" s="29"/>
      <c r="O287" s="29"/>
      <c r="P287" s="28"/>
      <c r="Q287" s="29"/>
      <c r="R287" s="29"/>
      <c r="S287" s="29"/>
      <c r="T287" s="29"/>
      <c r="U287" s="29"/>
      <c r="V287" s="29"/>
      <c r="W287" s="29"/>
      <c r="X287" s="29"/>
      <c r="Y287" s="29"/>
      <c r="Z287" s="29"/>
      <c r="AA287" s="29"/>
      <c r="AB287" s="29"/>
      <c r="AC287" s="29"/>
      <c r="AD287" s="29"/>
      <c r="AE287" s="29"/>
      <c r="AF287" s="29"/>
      <c r="AG287" s="29"/>
      <c r="AH287" s="29"/>
      <c r="AI287" s="29"/>
      <c r="AJ287" s="29"/>
      <c r="AK287" s="29"/>
      <c r="AL287" s="29"/>
      <c r="AM287" s="29"/>
      <c r="AN287" s="29"/>
      <c r="AO287" s="29"/>
    </row>
    <row r="288" spans="1:41" ht="15.75" customHeight="1">
      <c r="A288" s="29"/>
      <c r="B288" s="29"/>
      <c r="C288" s="29"/>
      <c r="D288" s="29"/>
      <c r="E288" s="29"/>
      <c r="F288" s="29"/>
      <c r="G288" s="29"/>
      <c r="H288" s="29"/>
      <c r="I288" s="29"/>
      <c r="J288" s="29"/>
      <c r="K288" s="29"/>
      <c r="L288" s="29"/>
      <c r="M288" s="29"/>
      <c r="N288" s="29"/>
      <c r="O288" s="29"/>
      <c r="P288" s="28"/>
      <c r="Q288" s="29"/>
      <c r="R288" s="29"/>
      <c r="S288" s="29"/>
      <c r="T288" s="29"/>
      <c r="U288" s="29"/>
      <c r="V288" s="29"/>
      <c r="W288" s="29"/>
      <c r="X288" s="29"/>
      <c r="Y288" s="29"/>
      <c r="Z288" s="29"/>
      <c r="AA288" s="29"/>
      <c r="AB288" s="29"/>
      <c r="AC288" s="29"/>
      <c r="AD288" s="29"/>
      <c r="AE288" s="29"/>
      <c r="AF288" s="29"/>
      <c r="AG288" s="29"/>
      <c r="AH288" s="29"/>
      <c r="AI288" s="29"/>
      <c r="AJ288" s="29"/>
      <c r="AK288" s="29"/>
      <c r="AL288" s="29"/>
      <c r="AM288" s="29"/>
      <c r="AN288" s="29"/>
      <c r="AO288" s="29"/>
    </row>
    <row r="289" spans="1:41" ht="15.75" customHeight="1">
      <c r="A289" s="29"/>
      <c r="B289" s="29"/>
      <c r="C289" s="29"/>
      <c r="D289" s="29"/>
      <c r="E289" s="29"/>
      <c r="F289" s="29"/>
      <c r="G289" s="29"/>
      <c r="H289" s="29"/>
      <c r="I289" s="29"/>
      <c r="J289" s="29"/>
      <c r="K289" s="29"/>
      <c r="L289" s="29"/>
      <c r="M289" s="29"/>
      <c r="N289" s="29"/>
      <c r="O289" s="29"/>
      <c r="P289" s="28"/>
      <c r="Q289" s="29"/>
      <c r="R289" s="29"/>
      <c r="S289" s="29"/>
      <c r="T289" s="29"/>
      <c r="U289" s="29"/>
      <c r="V289" s="29"/>
      <c r="W289" s="29"/>
      <c r="X289" s="29"/>
      <c r="Y289" s="29"/>
      <c r="Z289" s="29"/>
      <c r="AA289" s="29"/>
      <c r="AB289" s="29"/>
      <c r="AC289" s="29"/>
      <c r="AD289" s="29"/>
      <c r="AE289" s="29"/>
      <c r="AF289" s="29"/>
      <c r="AG289" s="29"/>
      <c r="AH289" s="29"/>
      <c r="AI289" s="29"/>
      <c r="AJ289" s="29"/>
      <c r="AK289" s="29"/>
      <c r="AL289" s="29"/>
      <c r="AM289" s="29"/>
      <c r="AN289" s="29"/>
      <c r="AO289" s="29"/>
    </row>
    <row r="290" spans="1:41" ht="15.75" customHeight="1">
      <c r="A290" s="29"/>
      <c r="B290" s="29"/>
      <c r="C290" s="29"/>
      <c r="D290" s="29"/>
      <c r="E290" s="29"/>
      <c r="F290" s="29"/>
      <c r="G290" s="29"/>
      <c r="H290" s="29"/>
      <c r="I290" s="29"/>
      <c r="J290" s="29"/>
      <c r="K290" s="29"/>
      <c r="L290" s="29"/>
      <c r="M290" s="29"/>
      <c r="N290" s="29"/>
      <c r="O290" s="29"/>
      <c r="P290" s="28"/>
      <c r="Q290" s="29"/>
      <c r="R290" s="29"/>
      <c r="S290" s="29"/>
      <c r="T290" s="29"/>
      <c r="U290" s="29"/>
      <c r="V290" s="29"/>
      <c r="W290" s="29"/>
      <c r="X290" s="29"/>
      <c r="Y290" s="29"/>
      <c r="Z290" s="29"/>
      <c r="AA290" s="29"/>
      <c r="AB290" s="29"/>
      <c r="AC290" s="29"/>
      <c r="AD290" s="29"/>
      <c r="AE290" s="29"/>
      <c r="AF290" s="29"/>
      <c r="AG290" s="29"/>
      <c r="AH290" s="29"/>
      <c r="AI290" s="29"/>
      <c r="AJ290" s="29"/>
      <c r="AK290" s="29"/>
      <c r="AL290" s="29"/>
      <c r="AM290" s="29"/>
      <c r="AN290" s="29"/>
      <c r="AO290" s="29"/>
    </row>
    <row r="291" spans="1:41" ht="15.75" customHeight="1">
      <c r="A291" s="29"/>
      <c r="B291" s="29"/>
      <c r="C291" s="29"/>
      <c r="D291" s="29"/>
      <c r="E291" s="29"/>
      <c r="F291" s="29"/>
      <c r="G291" s="29"/>
      <c r="H291" s="29"/>
      <c r="I291" s="29"/>
      <c r="J291" s="29"/>
      <c r="K291" s="29"/>
      <c r="L291" s="29"/>
      <c r="M291" s="29"/>
      <c r="N291" s="29"/>
      <c r="O291" s="29"/>
      <c r="P291" s="28"/>
      <c r="Q291" s="29"/>
      <c r="R291" s="29"/>
      <c r="S291" s="29"/>
      <c r="T291" s="29"/>
      <c r="U291" s="29"/>
      <c r="V291" s="29"/>
      <c r="W291" s="29"/>
      <c r="X291" s="29"/>
      <c r="Y291" s="29"/>
      <c r="Z291" s="29"/>
      <c r="AA291" s="29"/>
      <c r="AB291" s="29"/>
      <c r="AC291" s="29"/>
      <c r="AD291" s="29"/>
      <c r="AE291" s="29"/>
      <c r="AF291" s="29"/>
      <c r="AG291" s="29"/>
      <c r="AH291" s="29"/>
      <c r="AI291" s="29"/>
      <c r="AJ291" s="29"/>
      <c r="AK291" s="29"/>
      <c r="AL291" s="29"/>
      <c r="AM291" s="29"/>
      <c r="AN291" s="29"/>
      <c r="AO291" s="29"/>
    </row>
    <row r="292" spans="1:41" ht="15.75" customHeight="1">
      <c r="A292" s="29"/>
      <c r="B292" s="29"/>
      <c r="C292" s="29"/>
      <c r="D292" s="29"/>
      <c r="E292" s="29"/>
      <c r="F292" s="29"/>
      <c r="G292" s="29"/>
      <c r="H292" s="29"/>
      <c r="I292" s="29"/>
      <c r="J292" s="29"/>
      <c r="K292" s="29"/>
      <c r="L292" s="29"/>
      <c r="M292" s="29"/>
      <c r="N292" s="29"/>
      <c r="O292" s="29"/>
      <c r="P292" s="28"/>
      <c r="Q292" s="29"/>
      <c r="R292" s="29"/>
      <c r="S292" s="29"/>
      <c r="T292" s="29"/>
      <c r="U292" s="29"/>
      <c r="V292" s="29"/>
      <c r="W292" s="29"/>
      <c r="X292" s="29"/>
      <c r="Y292" s="29"/>
      <c r="Z292" s="29"/>
      <c r="AA292" s="29"/>
      <c r="AB292" s="29"/>
      <c r="AC292" s="29"/>
      <c r="AD292" s="29"/>
      <c r="AE292" s="29"/>
      <c r="AF292" s="29"/>
      <c r="AG292" s="29"/>
      <c r="AH292" s="29"/>
      <c r="AI292" s="29"/>
      <c r="AJ292" s="29"/>
      <c r="AK292" s="29"/>
      <c r="AL292" s="29"/>
      <c r="AM292" s="29"/>
      <c r="AN292" s="29"/>
      <c r="AO292" s="29"/>
    </row>
    <row r="293" spans="1:41" ht="15.75" customHeight="1">
      <c r="A293" s="29"/>
      <c r="B293" s="29"/>
      <c r="C293" s="29"/>
      <c r="D293" s="29"/>
      <c r="E293" s="29"/>
      <c r="F293" s="29"/>
      <c r="G293" s="29"/>
      <c r="H293" s="29"/>
      <c r="I293" s="29"/>
      <c r="J293" s="29"/>
      <c r="K293" s="29"/>
      <c r="L293" s="29"/>
      <c r="M293" s="29"/>
      <c r="N293" s="29"/>
      <c r="O293" s="29"/>
      <c r="P293" s="28"/>
      <c r="Q293" s="29"/>
      <c r="R293" s="29"/>
      <c r="S293" s="29"/>
      <c r="T293" s="29"/>
      <c r="U293" s="29"/>
      <c r="V293" s="29"/>
      <c r="W293" s="29"/>
      <c r="X293" s="29"/>
      <c r="Y293" s="29"/>
      <c r="Z293" s="29"/>
      <c r="AA293" s="29"/>
      <c r="AB293" s="29"/>
      <c r="AC293" s="29"/>
      <c r="AD293" s="29"/>
      <c r="AE293" s="29"/>
      <c r="AF293" s="29"/>
      <c r="AG293" s="29"/>
      <c r="AH293" s="29"/>
      <c r="AI293" s="29"/>
      <c r="AJ293" s="29"/>
      <c r="AK293" s="29"/>
      <c r="AL293" s="29"/>
      <c r="AM293" s="29"/>
      <c r="AN293" s="29"/>
      <c r="AO293" s="29"/>
    </row>
    <row r="294" spans="1:41" ht="15.75" customHeight="1">
      <c r="A294" s="29"/>
      <c r="B294" s="29"/>
      <c r="C294" s="29"/>
      <c r="D294" s="29"/>
      <c r="E294" s="29"/>
      <c r="F294" s="29"/>
      <c r="G294" s="29"/>
      <c r="H294" s="29"/>
      <c r="I294" s="29"/>
      <c r="J294" s="29"/>
      <c r="K294" s="29"/>
      <c r="L294" s="29"/>
      <c r="M294" s="29"/>
      <c r="N294" s="29"/>
      <c r="O294" s="29"/>
      <c r="P294" s="28"/>
      <c r="Q294" s="29"/>
      <c r="R294" s="29"/>
      <c r="S294" s="29"/>
      <c r="T294" s="29"/>
      <c r="U294" s="29"/>
      <c r="V294" s="29"/>
      <c r="W294" s="29"/>
      <c r="X294" s="29"/>
      <c r="Y294" s="29"/>
      <c r="Z294" s="29"/>
      <c r="AA294" s="29"/>
      <c r="AB294" s="29"/>
      <c r="AC294" s="29"/>
      <c r="AD294" s="29"/>
      <c r="AE294" s="29"/>
      <c r="AF294" s="29"/>
      <c r="AG294" s="29"/>
      <c r="AH294" s="29"/>
      <c r="AI294" s="29"/>
      <c r="AJ294" s="29"/>
      <c r="AK294" s="29"/>
      <c r="AL294" s="29"/>
      <c r="AM294" s="29"/>
      <c r="AN294" s="29"/>
      <c r="AO294" s="29"/>
    </row>
    <row r="295" spans="1:41" ht="15.75" customHeight="1">
      <c r="A295" s="29"/>
      <c r="B295" s="29"/>
      <c r="C295" s="29"/>
      <c r="D295" s="29"/>
      <c r="E295" s="29"/>
      <c r="F295" s="29"/>
      <c r="G295" s="29"/>
      <c r="H295" s="29"/>
      <c r="I295" s="29"/>
      <c r="J295" s="29"/>
      <c r="K295" s="29"/>
      <c r="L295" s="29"/>
      <c r="M295" s="29"/>
      <c r="N295" s="29"/>
      <c r="O295" s="29"/>
      <c r="P295" s="28"/>
      <c r="Q295" s="29"/>
      <c r="R295" s="29"/>
      <c r="S295" s="29"/>
      <c r="T295" s="29"/>
      <c r="U295" s="29"/>
      <c r="V295" s="29"/>
      <c r="W295" s="29"/>
      <c r="X295" s="29"/>
      <c r="Y295" s="29"/>
      <c r="Z295" s="29"/>
      <c r="AA295" s="29"/>
      <c r="AB295" s="29"/>
      <c r="AC295" s="29"/>
      <c r="AD295" s="29"/>
      <c r="AE295" s="29"/>
      <c r="AF295" s="29"/>
      <c r="AG295" s="29"/>
      <c r="AH295" s="29"/>
      <c r="AI295" s="29"/>
      <c r="AJ295" s="29"/>
      <c r="AK295" s="29"/>
      <c r="AL295" s="29"/>
      <c r="AM295" s="29"/>
      <c r="AN295" s="29"/>
      <c r="AO295" s="29"/>
    </row>
    <row r="296" spans="1:41" ht="15.75" customHeight="1">
      <c r="A296" s="29"/>
      <c r="B296" s="29"/>
      <c r="C296" s="29"/>
      <c r="D296" s="29"/>
      <c r="E296" s="29"/>
      <c r="F296" s="29"/>
      <c r="G296" s="29"/>
      <c r="H296" s="29"/>
      <c r="I296" s="29"/>
      <c r="J296" s="29"/>
      <c r="K296" s="29"/>
      <c r="L296" s="29"/>
      <c r="M296" s="29"/>
      <c r="N296" s="29"/>
      <c r="O296" s="29"/>
      <c r="P296" s="28"/>
      <c r="Q296" s="29"/>
      <c r="R296" s="29"/>
      <c r="S296" s="29"/>
      <c r="T296" s="29"/>
      <c r="U296" s="29"/>
      <c r="V296" s="29"/>
      <c r="W296" s="29"/>
      <c r="X296" s="29"/>
      <c r="Y296" s="29"/>
      <c r="Z296" s="29"/>
      <c r="AA296" s="29"/>
      <c r="AB296" s="29"/>
      <c r="AC296" s="29"/>
      <c r="AD296" s="29"/>
      <c r="AE296" s="29"/>
      <c r="AF296" s="29"/>
      <c r="AG296" s="29"/>
      <c r="AH296" s="29"/>
      <c r="AI296" s="29"/>
      <c r="AJ296" s="29"/>
      <c r="AK296" s="29"/>
      <c r="AL296" s="29"/>
      <c r="AM296" s="29"/>
      <c r="AN296" s="29"/>
      <c r="AO296" s="29"/>
    </row>
    <row r="297" spans="1:41" ht="15.75" customHeight="1">
      <c r="A297" s="29"/>
      <c r="B297" s="29"/>
      <c r="C297" s="29"/>
      <c r="D297" s="29"/>
      <c r="E297" s="29"/>
      <c r="F297" s="29"/>
      <c r="G297" s="29"/>
      <c r="H297" s="29"/>
      <c r="I297" s="29"/>
      <c r="J297" s="29"/>
      <c r="K297" s="29"/>
      <c r="L297" s="29"/>
      <c r="M297" s="29"/>
      <c r="N297" s="29"/>
      <c r="O297" s="29"/>
      <c r="P297" s="28"/>
      <c r="Q297" s="29"/>
      <c r="R297" s="29"/>
      <c r="S297" s="29"/>
      <c r="T297" s="29"/>
      <c r="U297" s="29"/>
      <c r="V297" s="29"/>
      <c r="W297" s="29"/>
      <c r="X297" s="29"/>
      <c r="Y297" s="29"/>
      <c r="Z297" s="29"/>
      <c r="AA297" s="29"/>
      <c r="AB297" s="29"/>
      <c r="AC297" s="29"/>
      <c r="AD297" s="29"/>
      <c r="AE297" s="29"/>
      <c r="AF297" s="29"/>
      <c r="AG297" s="29"/>
      <c r="AH297" s="29"/>
      <c r="AI297" s="29"/>
      <c r="AJ297" s="29"/>
      <c r="AK297" s="29"/>
      <c r="AL297" s="29"/>
      <c r="AM297" s="29"/>
      <c r="AN297" s="29"/>
      <c r="AO297" s="29"/>
    </row>
    <row r="298" spans="1:41" ht="15.75" customHeight="1">
      <c r="A298" s="29"/>
      <c r="B298" s="29"/>
      <c r="C298" s="29"/>
      <c r="D298" s="29"/>
      <c r="E298" s="29"/>
      <c r="F298" s="29"/>
      <c r="G298" s="29"/>
      <c r="H298" s="29"/>
      <c r="I298" s="29"/>
      <c r="J298" s="29"/>
      <c r="K298" s="29"/>
      <c r="L298" s="29"/>
      <c r="M298" s="29"/>
      <c r="N298" s="29"/>
      <c r="O298" s="29"/>
      <c r="P298" s="28"/>
      <c r="Q298" s="29"/>
      <c r="R298" s="29"/>
      <c r="S298" s="29"/>
      <c r="T298" s="29"/>
      <c r="U298" s="29"/>
      <c r="V298" s="29"/>
      <c r="W298" s="29"/>
      <c r="X298" s="29"/>
      <c r="Y298" s="29"/>
      <c r="Z298" s="29"/>
      <c r="AA298" s="29"/>
      <c r="AB298" s="29"/>
      <c r="AC298" s="29"/>
      <c r="AD298" s="29"/>
      <c r="AE298" s="29"/>
      <c r="AF298" s="29"/>
      <c r="AG298" s="29"/>
      <c r="AH298" s="29"/>
      <c r="AI298" s="29"/>
      <c r="AJ298" s="29"/>
      <c r="AK298" s="29"/>
      <c r="AL298" s="29"/>
      <c r="AM298" s="29"/>
      <c r="AN298" s="29"/>
      <c r="AO298" s="29"/>
    </row>
    <row r="299" spans="1:41" ht="15.75" customHeight="1">
      <c r="A299" s="29"/>
      <c r="B299" s="29"/>
      <c r="C299" s="29"/>
      <c r="D299" s="29"/>
      <c r="E299" s="29"/>
      <c r="F299" s="29"/>
      <c r="G299" s="29"/>
      <c r="H299" s="29"/>
      <c r="I299" s="29"/>
      <c r="J299" s="29"/>
      <c r="K299" s="29"/>
      <c r="L299" s="29"/>
      <c r="M299" s="29"/>
      <c r="N299" s="29"/>
      <c r="O299" s="29"/>
      <c r="P299" s="28"/>
      <c r="Q299" s="29"/>
      <c r="R299" s="29"/>
      <c r="S299" s="29"/>
      <c r="T299" s="29"/>
      <c r="U299" s="29"/>
      <c r="V299" s="29"/>
      <c r="W299" s="29"/>
      <c r="X299" s="29"/>
      <c r="Y299" s="29"/>
      <c r="Z299" s="29"/>
      <c r="AA299" s="29"/>
      <c r="AB299" s="29"/>
      <c r="AC299" s="29"/>
      <c r="AD299" s="29"/>
      <c r="AE299" s="29"/>
      <c r="AF299" s="29"/>
      <c r="AG299" s="29"/>
      <c r="AH299" s="29"/>
      <c r="AI299" s="29"/>
      <c r="AJ299" s="29"/>
      <c r="AK299" s="29"/>
      <c r="AL299" s="29"/>
      <c r="AM299" s="29"/>
      <c r="AN299" s="29"/>
      <c r="AO299" s="29"/>
    </row>
    <row r="300" spans="1:41" ht="15.75" customHeight="1">
      <c r="A300" s="29"/>
      <c r="B300" s="29"/>
      <c r="C300" s="29"/>
      <c r="D300" s="29"/>
      <c r="E300" s="29"/>
      <c r="F300" s="29"/>
      <c r="G300" s="29"/>
      <c r="H300" s="29"/>
      <c r="I300" s="29"/>
      <c r="J300" s="29"/>
      <c r="K300" s="29"/>
      <c r="L300" s="29"/>
      <c r="M300" s="29"/>
      <c r="N300" s="29"/>
      <c r="O300" s="29"/>
      <c r="P300" s="28"/>
      <c r="Q300" s="29"/>
      <c r="R300" s="29"/>
      <c r="S300" s="29"/>
      <c r="T300" s="29"/>
      <c r="U300" s="29"/>
      <c r="V300" s="29"/>
      <c r="W300" s="29"/>
      <c r="X300" s="29"/>
      <c r="Y300" s="29"/>
      <c r="Z300" s="29"/>
      <c r="AA300" s="29"/>
      <c r="AB300" s="29"/>
      <c r="AC300" s="29"/>
      <c r="AD300" s="29"/>
      <c r="AE300" s="29"/>
      <c r="AF300" s="29"/>
      <c r="AG300" s="29"/>
      <c r="AH300" s="29"/>
      <c r="AI300" s="29"/>
      <c r="AJ300" s="29"/>
      <c r="AK300" s="29"/>
      <c r="AL300" s="29"/>
      <c r="AM300" s="29"/>
      <c r="AN300" s="29"/>
      <c r="AO300" s="29"/>
    </row>
    <row r="301" spans="1:41" ht="15.75" customHeight="1">
      <c r="A301" s="29"/>
      <c r="B301" s="29"/>
      <c r="C301" s="29"/>
      <c r="D301" s="29"/>
      <c r="E301" s="29"/>
      <c r="F301" s="29"/>
      <c r="G301" s="29"/>
      <c r="H301" s="29"/>
      <c r="I301" s="29"/>
      <c r="J301" s="29"/>
      <c r="K301" s="29"/>
      <c r="L301" s="29"/>
      <c r="M301" s="29"/>
      <c r="N301" s="29"/>
      <c r="O301" s="29"/>
      <c r="P301" s="28"/>
      <c r="Q301" s="29"/>
      <c r="R301" s="29"/>
      <c r="S301" s="29"/>
      <c r="T301" s="29"/>
      <c r="U301" s="29"/>
      <c r="V301" s="29"/>
      <c r="W301" s="29"/>
      <c r="X301" s="29"/>
      <c r="Y301" s="29"/>
      <c r="Z301" s="29"/>
      <c r="AA301" s="29"/>
      <c r="AB301" s="29"/>
      <c r="AC301" s="29"/>
      <c r="AD301" s="29"/>
      <c r="AE301" s="29"/>
      <c r="AF301" s="29"/>
      <c r="AG301" s="29"/>
      <c r="AH301" s="29"/>
      <c r="AI301" s="29"/>
      <c r="AJ301" s="29"/>
      <c r="AK301" s="29"/>
      <c r="AL301" s="29"/>
      <c r="AM301" s="29"/>
      <c r="AN301" s="29"/>
      <c r="AO301" s="29"/>
    </row>
    <row r="302" spans="1:41" ht="15.75" customHeight="1">
      <c r="A302" s="29"/>
      <c r="B302" s="29"/>
      <c r="C302" s="29"/>
      <c r="D302" s="29"/>
      <c r="E302" s="29"/>
      <c r="F302" s="29"/>
      <c r="G302" s="29"/>
      <c r="H302" s="29"/>
      <c r="I302" s="29"/>
      <c r="J302" s="29"/>
      <c r="K302" s="29"/>
      <c r="L302" s="29"/>
      <c r="M302" s="29"/>
      <c r="N302" s="29"/>
      <c r="O302" s="29"/>
      <c r="P302" s="28"/>
      <c r="Q302" s="29"/>
      <c r="R302" s="29"/>
      <c r="S302" s="29"/>
      <c r="T302" s="29"/>
      <c r="U302" s="29"/>
      <c r="V302" s="29"/>
      <c r="W302" s="29"/>
      <c r="X302" s="29"/>
      <c r="Y302" s="29"/>
      <c r="Z302" s="29"/>
      <c r="AA302" s="29"/>
      <c r="AB302" s="29"/>
      <c r="AC302" s="29"/>
      <c r="AD302" s="29"/>
      <c r="AE302" s="29"/>
      <c r="AF302" s="29"/>
      <c r="AG302" s="29"/>
      <c r="AH302" s="29"/>
      <c r="AI302" s="29"/>
      <c r="AJ302" s="29"/>
      <c r="AK302" s="29"/>
      <c r="AL302" s="29"/>
      <c r="AM302" s="29"/>
      <c r="AN302" s="29"/>
      <c r="AO302" s="29"/>
    </row>
    <row r="303" spans="1:41" ht="15.75" customHeight="1">
      <c r="A303" s="29"/>
      <c r="B303" s="29"/>
      <c r="C303" s="29"/>
      <c r="D303" s="29"/>
      <c r="E303" s="29"/>
      <c r="F303" s="29"/>
      <c r="G303" s="29"/>
      <c r="H303" s="29"/>
      <c r="I303" s="29"/>
      <c r="J303" s="29"/>
      <c r="K303" s="29"/>
      <c r="L303" s="29"/>
      <c r="M303" s="29"/>
      <c r="N303" s="29"/>
      <c r="O303" s="29"/>
      <c r="P303" s="28"/>
      <c r="Q303" s="29"/>
      <c r="R303" s="29"/>
      <c r="S303" s="29"/>
      <c r="T303" s="29"/>
      <c r="U303" s="29"/>
      <c r="V303" s="29"/>
      <c r="W303" s="29"/>
      <c r="X303" s="29"/>
      <c r="Y303" s="29"/>
      <c r="Z303" s="29"/>
      <c r="AA303" s="29"/>
      <c r="AB303" s="29"/>
      <c r="AC303" s="29"/>
      <c r="AD303" s="29"/>
      <c r="AE303" s="29"/>
      <c r="AF303" s="29"/>
      <c r="AG303" s="29"/>
      <c r="AH303" s="29"/>
      <c r="AI303" s="29"/>
      <c r="AJ303" s="29"/>
      <c r="AK303" s="29"/>
      <c r="AL303" s="29"/>
      <c r="AM303" s="29"/>
      <c r="AN303" s="29"/>
      <c r="AO303" s="29"/>
    </row>
    <row r="304" spans="1:41" ht="15.75" customHeight="1">
      <c r="A304" s="29"/>
      <c r="B304" s="29"/>
      <c r="C304" s="29"/>
      <c r="D304" s="29"/>
      <c r="E304" s="29"/>
      <c r="F304" s="29"/>
      <c r="G304" s="29"/>
      <c r="H304" s="29"/>
      <c r="I304" s="29"/>
      <c r="J304" s="29"/>
      <c r="K304" s="29"/>
      <c r="L304" s="29"/>
      <c r="M304" s="29"/>
      <c r="N304" s="29"/>
      <c r="O304" s="29"/>
      <c r="P304" s="28"/>
      <c r="Q304" s="29"/>
      <c r="R304" s="29"/>
      <c r="S304" s="29"/>
      <c r="T304" s="29"/>
      <c r="U304" s="29"/>
      <c r="V304" s="29"/>
      <c r="W304" s="29"/>
      <c r="X304" s="29"/>
      <c r="Y304" s="29"/>
      <c r="Z304" s="29"/>
      <c r="AA304" s="29"/>
      <c r="AB304" s="29"/>
      <c r="AC304" s="29"/>
      <c r="AD304" s="29"/>
      <c r="AE304" s="29"/>
      <c r="AF304" s="29"/>
      <c r="AG304" s="29"/>
      <c r="AH304" s="29"/>
      <c r="AI304" s="29"/>
      <c r="AJ304" s="29"/>
      <c r="AK304" s="29"/>
      <c r="AL304" s="29"/>
      <c r="AM304" s="29"/>
      <c r="AN304" s="29"/>
      <c r="AO304" s="29"/>
    </row>
    <row r="305" spans="1:41" ht="15.75" customHeight="1">
      <c r="A305" s="29"/>
      <c r="B305" s="29"/>
      <c r="C305" s="29"/>
      <c r="D305" s="29"/>
      <c r="E305" s="29"/>
      <c r="F305" s="29"/>
      <c r="G305" s="29"/>
      <c r="H305" s="29"/>
      <c r="I305" s="29"/>
      <c r="J305" s="29"/>
      <c r="K305" s="29"/>
      <c r="L305" s="29"/>
      <c r="M305" s="29"/>
      <c r="N305" s="29"/>
      <c r="O305" s="29"/>
      <c r="P305" s="28"/>
      <c r="Q305" s="29"/>
      <c r="R305" s="29"/>
      <c r="S305" s="29"/>
      <c r="T305" s="29"/>
      <c r="U305" s="29"/>
      <c r="V305" s="29"/>
      <c r="W305" s="29"/>
      <c r="X305" s="29"/>
      <c r="Y305" s="29"/>
      <c r="Z305" s="29"/>
      <c r="AA305" s="29"/>
      <c r="AB305" s="29"/>
      <c r="AC305" s="29"/>
      <c r="AD305" s="29"/>
      <c r="AE305" s="29"/>
      <c r="AF305" s="29"/>
      <c r="AG305" s="29"/>
      <c r="AH305" s="29"/>
      <c r="AI305" s="29"/>
      <c r="AJ305" s="29"/>
      <c r="AK305" s="29"/>
      <c r="AL305" s="29"/>
      <c r="AM305" s="29"/>
      <c r="AN305" s="29"/>
      <c r="AO305" s="29"/>
    </row>
    <row r="306" spans="1:41" ht="15.75" customHeight="1">
      <c r="A306" s="29"/>
      <c r="B306" s="29"/>
      <c r="C306" s="29"/>
      <c r="D306" s="29"/>
      <c r="E306" s="29"/>
      <c r="F306" s="29"/>
      <c r="G306" s="29"/>
      <c r="H306" s="29"/>
      <c r="I306" s="29"/>
      <c r="J306" s="29"/>
      <c r="K306" s="29"/>
      <c r="L306" s="29"/>
      <c r="M306" s="29"/>
      <c r="N306" s="29"/>
      <c r="O306" s="29"/>
      <c r="P306" s="28"/>
      <c r="Q306" s="29"/>
      <c r="R306" s="29"/>
      <c r="S306" s="29"/>
      <c r="T306" s="29"/>
      <c r="U306" s="29"/>
      <c r="V306" s="29"/>
      <c r="W306" s="29"/>
      <c r="X306" s="29"/>
      <c r="Y306" s="29"/>
      <c r="Z306" s="29"/>
      <c r="AA306" s="29"/>
      <c r="AB306" s="29"/>
      <c r="AC306" s="29"/>
      <c r="AD306" s="29"/>
      <c r="AE306" s="29"/>
      <c r="AF306" s="29"/>
      <c r="AG306" s="29"/>
      <c r="AH306" s="29"/>
      <c r="AI306" s="29"/>
      <c r="AJ306" s="29"/>
      <c r="AK306" s="29"/>
      <c r="AL306" s="29"/>
      <c r="AM306" s="29"/>
      <c r="AN306" s="29"/>
      <c r="AO306" s="29"/>
    </row>
    <row r="307" spans="1:41" ht="15.75" customHeight="1">
      <c r="A307" s="29"/>
      <c r="B307" s="29"/>
      <c r="C307" s="29"/>
      <c r="D307" s="29"/>
      <c r="E307" s="29"/>
      <c r="F307" s="29"/>
      <c r="G307" s="29"/>
      <c r="H307" s="29"/>
      <c r="I307" s="29"/>
      <c r="J307" s="29"/>
      <c r="K307" s="29"/>
      <c r="L307" s="29"/>
      <c r="M307" s="29"/>
      <c r="N307" s="29"/>
      <c r="O307" s="29"/>
      <c r="P307" s="28"/>
      <c r="Q307" s="29"/>
      <c r="R307" s="29"/>
      <c r="S307" s="29"/>
      <c r="T307" s="29"/>
      <c r="U307" s="29"/>
      <c r="V307" s="29"/>
      <c r="W307" s="29"/>
      <c r="X307" s="29"/>
      <c r="Y307" s="29"/>
      <c r="Z307" s="29"/>
      <c r="AA307" s="29"/>
      <c r="AB307" s="29"/>
      <c r="AC307" s="29"/>
      <c r="AD307" s="29"/>
      <c r="AE307" s="29"/>
      <c r="AF307" s="29"/>
      <c r="AG307" s="29"/>
      <c r="AH307" s="29"/>
      <c r="AI307" s="29"/>
      <c r="AJ307" s="29"/>
      <c r="AK307" s="29"/>
      <c r="AL307" s="29"/>
      <c r="AM307" s="29"/>
      <c r="AN307" s="29"/>
      <c r="AO307" s="29"/>
    </row>
    <row r="308" spans="1:41" ht="15.75" customHeight="1">
      <c r="A308" s="29"/>
      <c r="B308" s="29"/>
      <c r="C308" s="29"/>
      <c r="D308" s="29"/>
      <c r="E308" s="29"/>
      <c r="F308" s="29"/>
      <c r="G308" s="29"/>
      <c r="H308" s="29"/>
      <c r="I308" s="29"/>
      <c r="J308" s="29"/>
      <c r="K308" s="29"/>
      <c r="L308" s="29"/>
      <c r="M308" s="29"/>
      <c r="N308" s="29"/>
      <c r="O308" s="29"/>
      <c r="P308" s="28"/>
      <c r="Q308" s="29"/>
      <c r="R308" s="29"/>
      <c r="S308" s="29"/>
      <c r="T308" s="29"/>
      <c r="U308" s="29"/>
      <c r="V308" s="29"/>
      <c r="W308" s="29"/>
      <c r="X308" s="29"/>
      <c r="Y308" s="29"/>
      <c r="Z308" s="29"/>
      <c r="AA308" s="29"/>
      <c r="AB308" s="29"/>
      <c r="AC308" s="29"/>
      <c r="AD308" s="29"/>
      <c r="AE308" s="29"/>
      <c r="AF308" s="29"/>
      <c r="AG308" s="29"/>
      <c r="AH308" s="29"/>
      <c r="AI308" s="29"/>
      <c r="AJ308" s="29"/>
      <c r="AK308" s="29"/>
      <c r="AL308" s="29"/>
      <c r="AM308" s="29"/>
      <c r="AN308" s="29"/>
      <c r="AO308" s="29"/>
    </row>
    <row r="309" spans="1:41" ht="15.75" customHeight="1">
      <c r="A309" s="29"/>
      <c r="B309" s="29"/>
      <c r="C309" s="29"/>
      <c r="D309" s="29"/>
      <c r="E309" s="29"/>
      <c r="F309" s="29"/>
      <c r="G309" s="29"/>
      <c r="H309" s="29"/>
      <c r="I309" s="29"/>
      <c r="J309" s="29"/>
      <c r="K309" s="29"/>
      <c r="L309" s="29"/>
      <c r="M309" s="29"/>
      <c r="N309" s="29"/>
      <c r="O309" s="29"/>
      <c r="P309" s="28"/>
      <c r="Q309" s="29"/>
      <c r="R309" s="29"/>
      <c r="S309" s="29"/>
      <c r="T309" s="29"/>
      <c r="U309" s="29"/>
      <c r="V309" s="29"/>
      <c r="W309" s="29"/>
      <c r="X309" s="29"/>
      <c r="Y309" s="29"/>
      <c r="Z309" s="29"/>
      <c r="AA309" s="29"/>
      <c r="AB309" s="29"/>
      <c r="AC309" s="29"/>
      <c r="AD309" s="29"/>
      <c r="AE309" s="29"/>
      <c r="AF309" s="29"/>
      <c r="AG309" s="29"/>
      <c r="AH309" s="29"/>
      <c r="AI309" s="29"/>
      <c r="AJ309" s="29"/>
      <c r="AK309" s="29"/>
      <c r="AL309" s="29"/>
      <c r="AM309" s="29"/>
      <c r="AN309" s="29"/>
      <c r="AO309" s="29"/>
    </row>
    <row r="310" spans="1:41" ht="15.75" customHeight="1">
      <c r="A310" s="29"/>
      <c r="B310" s="29"/>
      <c r="C310" s="29"/>
      <c r="D310" s="29"/>
      <c r="E310" s="29"/>
      <c r="F310" s="29"/>
      <c r="G310" s="29"/>
      <c r="H310" s="29"/>
      <c r="I310" s="29"/>
      <c r="J310" s="29"/>
      <c r="K310" s="29"/>
      <c r="L310" s="29"/>
      <c r="M310" s="29"/>
      <c r="N310" s="29"/>
      <c r="O310" s="29"/>
      <c r="P310" s="28"/>
      <c r="Q310" s="29"/>
      <c r="R310" s="29"/>
      <c r="S310" s="29"/>
      <c r="T310" s="29"/>
      <c r="U310" s="29"/>
      <c r="V310" s="29"/>
      <c r="W310" s="29"/>
      <c r="X310" s="29"/>
      <c r="Y310" s="29"/>
      <c r="Z310" s="29"/>
      <c r="AA310" s="29"/>
      <c r="AB310" s="29"/>
      <c r="AC310" s="29"/>
      <c r="AD310" s="29"/>
      <c r="AE310" s="29"/>
      <c r="AF310" s="29"/>
      <c r="AG310" s="29"/>
      <c r="AH310" s="29"/>
      <c r="AI310" s="29"/>
      <c r="AJ310" s="29"/>
      <c r="AK310" s="29"/>
      <c r="AL310" s="29"/>
      <c r="AM310" s="29"/>
      <c r="AN310" s="29"/>
      <c r="AO310" s="29"/>
    </row>
    <row r="311" spans="1:41" ht="15.75" customHeight="1">
      <c r="A311" s="29"/>
      <c r="B311" s="29"/>
      <c r="C311" s="29"/>
      <c r="D311" s="29"/>
      <c r="E311" s="29"/>
      <c r="F311" s="29"/>
      <c r="G311" s="29"/>
      <c r="H311" s="29"/>
      <c r="I311" s="29"/>
      <c r="J311" s="29"/>
      <c r="K311" s="29"/>
      <c r="L311" s="29"/>
      <c r="M311" s="29"/>
      <c r="N311" s="29"/>
      <c r="O311" s="29"/>
      <c r="P311" s="28"/>
      <c r="Q311" s="29"/>
      <c r="R311" s="29"/>
      <c r="S311" s="29"/>
      <c r="T311" s="29"/>
      <c r="U311" s="29"/>
      <c r="V311" s="29"/>
      <c r="W311" s="29"/>
      <c r="X311" s="29"/>
      <c r="Y311" s="29"/>
      <c r="Z311" s="29"/>
      <c r="AA311" s="29"/>
      <c r="AB311" s="29"/>
      <c r="AC311" s="29"/>
      <c r="AD311" s="29"/>
      <c r="AE311" s="29"/>
      <c r="AF311" s="29"/>
      <c r="AG311" s="29"/>
      <c r="AH311" s="29"/>
      <c r="AI311" s="29"/>
      <c r="AJ311" s="29"/>
      <c r="AK311" s="29"/>
      <c r="AL311" s="29"/>
      <c r="AM311" s="29"/>
      <c r="AN311" s="29"/>
      <c r="AO311" s="29"/>
    </row>
    <row r="312" spans="1:41" ht="15.75" customHeight="1">
      <c r="A312" s="29"/>
      <c r="B312" s="29"/>
      <c r="C312" s="29"/>
      <c r="D312" s="29"/>
      <c r="E312" s="29"/>
      <c r="F312" s="29"/>
      <c r="G312" s="29"/>
      <c r="H312" s="29"/>
      <c r="I312" s="29"/>
      <c r="J312" s="29"/>
      <c r="K312" s="29"/>
      <c r="L312" s="29"/>
      <c r="M312" s="29"/>
      <c r="N312" s="29"/>
      <c r="O312" s="29"/>
      <c r="P312" s="28"/>
      <c r="Q312" s="29"/>
      <c r="R312" s="29"/>
      <c r="S312" s="29"/>
      <c r="T312" s="29"/>
      <c r="U312" s="29"/>
      <c r="V312" s="29"/>
      <c r="W312" s="29"/>
      <c r="X312" s="29"/>
      <c r="Y312" s="29"/>
      <c r="Z312" s="29"/>
      <c r="AA312" s="29"/>
      <c r="AB312" s="29"/>
      <c r="AC312" s="29"/>
      <c r="AD312" s="29"/>
      <c r="AE312" s="29"/>
      <c r="AF312" s="29"/>
      <c r="AG312" s="29"/>
      <c r="AH312" s="29"/>
      <c r="AI312" s="29"/>
      <c r="AJ312" s="29"/>
      <c r="AK312" s="29"/>
      <c r="AL312" s="29"/>
      <c r="AM312" s="29"/>
      <c r="AN312" s="29"/>
      <c r="AO312" s="29"/>
    </row>
    <row r="313" spans="1:41" ht="15.75" customHeight="1">
      <c r="A313" s="29"/>
      <c r="B313" s="29"/>
      <c r="C313" s="29"/>
      <c r="D313" s="29"/>
      <c r="E313" s="29"/>
      <c r="F313" s="29"/>
      <c r="G313" s="29"/>
      <c r="H313" s="29"/>
      <c r="I313" s="29"/>
      <c r="J313" s="29"/>
      <c r="K313" s="29"/>
      <c r="L313" s="29"/>
      <c r="M313" s="29"/>
      <c r="N313" s="29"/>
      <c r="O313" s="29"/>
      <c r="P313" s="28"/>
      <c r="Q313" s="29"/>
      <c r="R313" s="29"/>
      <c r="S313" s="29"/>
      <c r="T313" s="29"/>
      <c r="U313" s="29"/>
      <c r="V313" s="29"/>
      <c r="W313" s="29"/>
      <c r="X313" s="29"/>
      <c r="Y313" s="29"/>
      <c r="Z313" s="29"/>
      <c r="AA313" s="29"/>
      <c r="AB313" s="29"/>
      <c r="AC313" s="29"/>
      <c r="AD313" s="29"/>
      <c r="AE313" s="29"/>
      <c r="AF313" s="29"/>
      <c r="AG313" s="29"/>
      <c r="AH313" s="29"/>
      <c r="AI313" s="29"/>
      <c r="AJ313" s="29"/>
      <c r="AK313" s="29"/>
      <c r="AL313" s="29"/>
      <c r="AM313" s="29"/>
      <c r="AN313" s="29"/>
      <c r="AO313" s="29"/>
    </row>
    <row r="314" spans="1:41" ht="15.75" customHeight="1">
      <c r="A314" s="29"/>
      <c r="B314" s="29"/>
      <c r="C314" s="29"/>
      <c r="D314" s="29"/>
      <c r="E314" s="29"/>
      <c r="F314" s="29"/>
      <c r="G314" s="29"/>
      <c r="H314" s="29"/>
      <c r="I314" s="29"/>
      <c r="J314" s="29"/>
      <c r="K314" s="29"/>
      <c r="L314" s="29"/>
      <c r="M314" s="29"/>
      <c r="N314" s="29"/>
      <c r="O314" s="29"/>
      <c r="P314" s="28"/>
      <c r="Q314" s="29"/>
      <c r="R314" s="29"/>
      <c r="S314" s="29"/>
      <c r="T314" s="29"/>
      <c r="U314" s="29"/>
      <c r="V314" s="29"/>
      <c r="W314" s="29"/>
      <c r="X314" s="29"/>
      <c r="Y314" s="29"/>
      <c r="Z314" s="29"/>
      <c r="AA314" s="29"/>
      <c r="AB314" s="29"/>
      <c r="AC314" s="29"/>
      <c r="AD314" s="29"/>
      <c r="AE314" s="29"/>
      <c r="AF314" s="29"/>
      <c r="AG314" s="29"/>
      <c r="AH314" s="29"/>
      <c r="AI314" s="29"/>
      <c r="AJ314" s="29"/>
      <c r="AK314" s="29"/>
      <c r="AL314" s="29"/>
      <c r="AM314" s="29"/>
      <c r="AN314" s="29"/>
      <c r="AO314" s="29"/>
    </row>
    <row r="315" spans="1:41" ht="15.75" customHeight="1">
      <c r="A315" s="29"/>
      <c r="B315" s="29"/>
      <c r="C315" s="29"/>
      <c r="D315" s="29"/>
      <c r="E315" s="29"/>
      <c r="F315" s="29"/>
      <c r="G315" s="29"/>
      <c r="H315" s="29"/>
      <c r="I315" s="29"/>
      <c r="J315" s="29"/>
      <c r="K315" s="29"/>
      <c r="L315" s="29"/>
      <c r="M315" s="29"/>
      <c r="N315" s="29"/>
      <c r="O315" s="29"/>
      <c r="P315" s="28"/>
      <c r="Q315" s="29"/>
      <c r="R315" s="29"/>
      <c r="S315" s="29"/>
      <c r="T315" s="29"/>
      <c r="U315" s="29"/>
      <c r="V315" s="29"/>
      <c r="W315" s="29"/>
      <c r="X315" s="29"/>
      <c r="Y315" s="29"/>
      <c r="Z315" s="29"/>
      <c r="AA315" s="29"/>
      <c r="AB315" s="29"/>
      <c r="AC315" s="29"/>
      <c r="AD315" s="29"/>
      <c r="AE315" s="29"/>
      <c r="AF315" s="29"/>
      <c r="AG315" s="29"/>
      <c r="AH315" s="29"/>
      <c r="AI315" s="29"/>
      <c r="AJ315" s="29"/>
      <c r="AK315" s="29"/>
      <c r="AL315" s="29"/>
      <c r="AM315" s="29"/>
      <c r="AN315" s="29"/>
      <c r="AO315" s="29"/>
    </row>
    <row r="316" spans="1:41" ht="15.75" customHeight="1">
      <c r="A316" s="29"/>
      <c r="B316" s="29"/>
      <c r="C316" s="29"/>
      <c r="D316" s="29"/>
      <c r="E316" s="29"/>
      <c r="F316" s="29"/>
      <c r="G316" s="29"/>
      <c r="H316" s="29"/>
      <c r="I316" s="29"/>
      <c r="J316" s="29"/>
      <c r="K316" s="29"/>
      <c r="L316" s="29"/>
      <c r="M316" s="29"/>
      <c r="N316" s="29"/>
      <c r="O316" s="29"/>
      <c r="P316" s="28"/>
      <c r="Q316" s="29"/>
      <c r="R316" s="29"/>
      <c r="S316" s="29"/>
      <c r="T316" s="29"/>
      <c r="U316" s="29"/>
      <c r="V316" s="29"/>
      <c r="W316" s="29"/>
      <c r="X316" s="29"/>
      <c r="Y316" s="29"/>
      <c r="Z316" s="29"/>
      <c r="AA316" s="29"/>
      <c r="AB316" s="29"/>
      <c r="AC316" s="29"/>
      <c r="AD316" s="29"/>
      <c r="AE316" s="29"/>
      <c r="AF316" s="29"/>
      <c r="AG316" s="29"/>
      <c r="AH316" s="29"/>
      <c r="AI316" s="29"/>
      <c r="AJ316" s="29"/>
      <c r="AK316" s="29"/>
      <c r="AL316" s="29"/>
      <c r="AM316" s="29"/>
      <c r="AN316" s="29"/>
      <c r="AO316" s="29"/>
    </row>
    <row r="317" spans="1:41" ht="15.75" customHeight="1">
      <c r="A317" s="29"/>
      <c r="B317" s="29"/>
      <c r="C317" s="29"/>
      <c r="D317" s="29"/>
      <c r="E317" s="29"/>
      <c r="F317" s="29"/>
      <c r="G317" s="29"/>
      <c r="H317" s="29"/>
      <c r="I317" s="29"/>
      <c r="J317" s="29"/>
      <c r="K317" s="29"/>
      <c r="L317" s="29"/>
      <c r="M317" s="29"/>
      <c r="N317" s="29"/>
      <c r="O317" s="29"/>
      <c r="P317" s="28"/>
      <c r="Q317" s="29"/>
      <c r="R317" s="29"/>
      <c r="S317" s="29"/>
      <c r="T317" s="29"/>
      <c r="U317" s="29"/>
      <c r="V317" s="29"/>
      <c r="W317" s="29"/>
      <c r="X317" s="29"/>
      <c r="Y317" s="29"/>
      <c r="Z317" s="29"/>
      <c r="AA317" s="29"/>
      <c r="AB317" s="29"/>
      <c r="AC317" s="29"/>
      <c r="AD317" s="29"/>
      <c r="AE317" s="29"/>
      <c r="AF317" s="29"/>
      <c r="AG317" s="29"/>
      <c r="AH317" s="29"/>
      <c r="AI317" s="29"/>
      <c r="AJ317" s="29"/>
      <c r="AK317" s="29"/>
      <c r="AL317" s="29"/>
      <c r="AM317" s="29"/>
      <c r="AN317" s="29"/>
      <c r="AO317" s="29"/>
    </row>
    <row r="318" spans="1:41" ht="15.75" customHeight="1">
      <c r="A318" s="29"/>
      <c r="B318" s="29"/>
      <c r="C318" s="29"/>
      <c r="D318" s="29"/>
      <c r="E318" s="29"/>
      <c r="F318" s="29"/>
      <c r="G318" s="29"/>
      <c r="H318" s="29"/>
      <c r="I318" s="29"/>
      <c r="J318" s="29"/>
      <c r="K318" s="29"/>
      <c r="L318" s="29"/>
      <c r="M318" s="29"/>
      <c r="N318" s="29"/>
      <c r="O318" s="29"/>
      <c r="P318" s="28"/>
      <c r="Q318" s="29"/>
      <c r="R318" s="29"/>
      <c r="S318" s="29"/>
      <c r="T318" s="29"/>
      <c r="U318" s="29"/>
      <c r="V318" s="29"/>
      <c r="W318" s="29"/>
      <c r="X318" s="29"/>
      <c r="Y318" s="29"/>
      <c r="Z318" s="29"/>
      <c r="AA318" s="29"/>
      <c r="AB318" s="29"/>
      <c r="AC318" s="29"/>
      <c r="AD318" s="29"/>
      <c r="AE318" s="29"/>
      <c r="AF318" s="29"/>
      <c r="AG318" s="29"/>
      <c r="AH318" s="29"/>
      <c r="AI318" s="29"/>
      <c r="AJ318" s="29"/>
      <c r="AK318" s="29"/>
      <c r="AL318" s="29"/>
      <c r="AM318" s="29"/>
      <c r="AN318" s="29"/>
      <c r="AO318" s="29"/>
    </row>
    <row r="319" spans="1:41" ht="15.75" customHeight="1">
      <c r="A319" s="29"/>
      <c r="B319" s="29"/>
      <c r="C319" s="29"/>
      <c r="D319" s="29"/>
      <c r="E319" s="29"/>
      <c r="F319" s="29"/>
      <c r="G319" s="29"/>
      <c r="H319" s="29"/>
      <c r="I319" s="29"/>
      <c r="J319" s="29"/>
      <c r="K319" s="29"/>
      <c r="L319" s="29"/>
      <c r="M319" s="29"/>
      <c r="N319" s="29"/>
      <c r="O319" s="29"/>
      <c r="P319" s="28"/>
      <c r="Q319" s="29"/>
      <c r="R319" s="29"/>
      <c r="S319" s="29"/>
      <c r="T319" s="29"/>
      <c r="U319" s="29"/>
      <c r="V319" s="29"/>
      <c r="W319" s="29"/>
      <c r="X319" s="29"/>
      <c r="Y319" s="29"/>
      <c r="Z319" s="29"/>
      <c r="AA319" s="29"/>
      <c r="AB319" s="29"/>
      <c r="AC319" s="29"/>
      <c r="AD319" s="29"/>
      <c r="AE319" s="29"/>
      <c r="AF319" s="29"/>
      <c r="AG319" s="29"/>
      <c r="AH319" s="29"/>
      <c r="AI319" s="29"/>
      <c r="AJ319" s="29"/>
      <c r="AK319" s="29"/>
      <c r="AL319" s="29"/>
      <c r="AM319" s="29"/>
      <c r="AN319" s="29"/>
      <c r="AO319" s="29"/>
    </row>
    <row r="320" spans="1:41" ht="15.75" customHeight="1">
      <c r="A320" s="29"/>
      <c r="B320" s="29"/>
      <c r="C320" s="29"/>
      <c r="D320" s="29"/>
      <c r="E320" s="29"/>
      <c r="F320" s="29"/>
      <c r="G320" s="29"/>
      <c r="H320" s="29"/>
      <c r="I320" s="29"/>
      <c r="J320" s="29"/>
      <c r="K320" s="29"/>
      <c r="L320" s="29"/>
      <c r="M320" s="29"/>
      <c r="N320" s="29"/>
      <c r="O320" s="29"/>
      <c r="P320" s="28"/>
      <c r="Q320" s="29"/>
      <c r="R320" s="29"/>
      <c r="S320" s="29"/>
      <c r="T320" s="29"/>
      <c r="U320" s="29"/>
      <c r="V320" s="29"/>
      <c r="W320" s="29"/>
      <c r="X320" s="29"/>
      <c r="Y320" s="29"/>
      <c r="Z320" s="29"/>
      <c r="AA320" s="29"/>
      <c r="AB320" s="29"/>
      <c r="AC320" s="29"/>
      <c r="AD320" s="29"/>
      <c r="AE320" s="29"/>
      <c r="AF320" s="29"/>
      <c r="AG320" s="29"/>
      <c r="AH320" s="29"/>
      <c r="AI320" s="29"/>
      <c r="AJ320" s="29"/>
      <c r="AK320" s="29"/>
      <c r="AL320" s="29"/>
      <c r="AM320" s="29"/>
      <c r="AN320" s="29"/>
      <c r="AO320" s="29"/>
    </row>
    <row r="321" spans="1:41" ht="15.75" customHeight="1">
      <c r="A321" s="29"/>
      <c r="B321" s="29"/>
      <c r="C321" s="29"/>
      <c r="D321" s="29"/>
      <c r="E321" s="29"/>
      <c r="F321" s="29"/>
      <c r="G321" s="29"/>
      <c r="H321" s="29"/>
      <c r="I321" s="29"/>
      <c r="J321" s="29"/>
      <c r="K321" s="29"/>
      <c r="L321" s="29"/>
      <c r="M321" s="29"/>
      <c r="N321" s="29"/>
      <c r="O321" s="29"/>
      <c r="P321" s="28"/>
      <c r="Q321" s="29"/>
      <c r="R321" s="29"/>
      <c r="S321" s="29"/>
      <c r="T321" s="29"/>
      <c r="U321" s="29"/>
      <c r="V321" s="29"/>
      <c r="W321" s="29"/>
      <c r="X321" s="29"/>
      <c r="Y321" s="29"/>
      <c r="Z321" s="29"/>
      <c r="AA321" s="29"/>
      <c r="AB321" s="29"/>
      <c r="AC321" s="29"/>
      <c r="AD321" s="29"/>
      <c r="AE321" s="29"/>
      <c r="AF321" s="29"/>
      <c r="AG321" s="29"/>
      <c r="AH321" s="29"/>
      <c r="AI321" s="29"/>
      <c r="AJ321" s="29"/>
      <c r="AK321" s="29"/>
      <c r="AL321" s="29"/>
      <c r="AM321" s="29"/>
      <c r="AN321" s="29"/>
      <c r="AO321" s="29"/>
    </row>
    <row r="322" spans="1:41" ht="15.75" customHeight="1">
      <c r="A322" s="29"/>
      <c r="B322" s="29"/>
      <c r="C322" s="29"/>
      <c r="D322" s="29"/>
      <c r="E322" s="29"/>
      <c r="F322" s="29"/>
      <c r="G322" s="29"/>
      <c r="H322" s="29"/>
      <c r="I322" s="29"/>
      <c r="J322" s="29"/>
      <c r="K322" s="29"/>
      <c r="L322" s="29"/>
      <c r="M322" s="29"/>
      <c r="N322" s="29"/>
      <c r="O322" s="29"/>
      <c r="P322" s="28"/>
      <c r="Q322" s="29"/>
      <c r="R322" s="29"/>
      <c r="S322" s="29"/>
      <c r="T322" s="29"/>
      <c r="U322" s="29"/>
      <c r="V322" s="29"/>
      <c r="W322" s="29"/>
      <c r="X322" s="29"/>
      <c r="Y322" s="29"/>
      <c r="Z322" s="29"/>
      <c r="AA322" s="29"/>
      <c r="AB322" s="29"/>
      <c r="AC322" s="29"/>
      <c r="AD322" s="29"/>
      <c r="AE322" s="29"/>
      <c r="AF322" s="29"/>
      <c r="AG322" s="29"/>
      <c r="AH322" s="29"/>
      <c r="AI322" s="29"/>
      <c r="AJ322" s="29"/>
      <c r="AK322" s="29"/>
      <c r="AL322" s="29"/>
      <c r="AM322" s="29"/>
      <c r="AN322" s="29"/>
      <c r="AO322" s="29"/>
    </row>
    <row r="323" spans="1:41" ht="15.75" customHeight="1">
      <c r="A323" s="29"/>
      <c r="B323" s="29"/>
      <c r="C323" s="29"/>
      <c r="D323" s="29"/>
      <c r="E323" s="29"/>
      <c r="F323" s="29"/>
      <c r="G323" s="29"/>
      <c r="H323" s="29"/>
      <c r="I323" s="29"/>
      <c r="J323" s="29"/>
      <c r="K323" s="29"/>
      <c r="L323" s="29"/>
      <c r="M323" s="29"/>
      <c r="N323" s="29"/>
      <c r="O323" s="29"/>
      <c r="P323" s="28"/>
      <c r="Q323" s="29"/>
      <c r="R323" s="29"/>
      <c r="S323" s="29"/>
      <c r="T323" s="29"/>
      <c r="U323" s="29"/>
      <c r="V323" s="29"/>
      <c r="W323" s="29"/>
      <c r="X323" s="29"/>
      <c r="Y323" s="29"/>
      <c r="Z323" s="29"/>
      <c r="AA323" s="29"/>
      <c r="AB323" s="29"/>
      <c r="AC323" s="29"/>
      <c r="AD323" s="29"/>
      <c r="AE323" s="29"/>
      <c r="AF323" s="29"/>
      <c r="AG323" s="29"/>
      <c r="AH323" s="29"/>
      <c r="AI323" s="29"/>
      <c r="AJ323" s="29"/>
      <c r="AK323" s="29"/>
      <c r="AL323" s="29"/>
      <c r="AM323" s="29"/>
      <c r="AN323" s="29"/>
      <c r="AO323" s="29"/>
    </row>
    <row r="324" spans="1:41" ht="15.75" customHeight="1">
      <c r="A324" s="29"/>
      <c r="B324" s="29"/>
      <c r="C324" s="29"/>
      <c r="D324" s="29"/>
      <c r="E324" s="29"/>
      <c r="F324" s="29"/>
      <c r="G324" s="29"/>
      <c r="H324" s="29"/>
      <c r="I324" s="29"/>
      <c r="J324" s="29"/>
      <c r="K324" s="29"/>
      <c r="L324" s="29"/>
      <c r="M324" s="29"/>
      <c r="N324" s="29"/>
      <c r="O324" s="29"/>
      <c r="P324" s="28"/>
      <c r="Q324" s="29"/>
      <c r="R324" s="29"/>
      <c r="S324" s="29"/>
      <c r="T324" s="29"/>
      <c r="U324" s="29"/>
      <c r="V324" s="29"/>
      <c r="W324" s="29"/>
      <c r="X324" s="29"/>
      <c r="Y324" s="29"/>
      <c r="Z324" s="29"/>
      <c r="AA324" s="29"/>
      <c r="AB324" s="29"/>
      <c r="AC324" s="29"/>
      <c r="AD324" s="29"/>
      <c r="AE324" s="29"/>
      <c r="AF324" s="29"/>
      <c r="AG324" s="29"/>
      <c r="AH324" s="29"/>
      <c r="AI324" s="29"/>
      <c r="AJ324" s="29"/>
      <c r="AK324" s="29"/>
      <c r="AL324" s="29"/>
      <c r="AM324" s="29"/>
      <c r="AN324" s="29"/>
      <c r="AO324" s="29"/>
    </row>
    <row r="325" spans="1:41" ht="15.75" customHeight="1">
      <c r="A325" s="29"/>
      <c r="B325" s="29"/>
      <c r="C325" s="29"/>
      <c r="D325" s="29"/>
      <c r="E325" s="29"/>
      <c r="F325" s="29"/>
      <c r="G325" s="29"/>
      <c r="H325" s="29"/>
      <c r="I325" s="29"/>
      <c r="J325" s="29"/>
      <c r="K325" s="29"/>
      <c r="L325" s="29"/>
      <c r="M325" s="29"/>
      <c r="N325" s="29"/>
      <c r="O325" s="29"/>
      <c r="P325" s="28"/>
      <c r="Q325" s="29"/>
      <c r="R325" s="29"/>
      <c r="S325" s="29"/>
      <c r="T325" s="29"/>
      <c r="U325" s="29"/>
      <c r="V325" s="29"/>
      <c r="W325" s="29"/>
      <c r="X325" s="29"/>
      <c r="Y325" s="29"/>
      <c r="Z325" s="29"/>
      <c r="AA325" s="29"/>
      <c r="AB325" s="29"/>
      <c r="AC325" s="29"/>
      <c r="AD325" s="29"/>
      <c r="AE325" s="29"/>
      <c r="AF325" s="29"/>
      <c r="AG325" s="29"/>
      <c r="AH325" s="29"/>
      <c r="AI325" s="29"/>
      <c r="AJ325" s="29"/>
      <c r="AK325" s="29"/>
      <c r="AL325" s="29"/>
      <c r="AM325" s="29"/>
      <c r="AN325" s="29"/>
      <c r="AO325" s="29"/>
    </row>
    <row r="326" spans="1:41" ht="15.75" customHeight="1">
      <c r="A326" s="29"/>
      <c r="B326" s="29"/>
      <c r="C326" s="29"/>
      <c r="D326" s="29"/>
      <c r="E326" s="29"/>
      <c r="F326" s="29"/>
      <c r="G326" s="29"/>
      <c r="H326" s="29"/>
      <c r="I326" s="29"/>
      <c r="J326" s="29"/>
      <c r="K326" s="29"/>
      <c r="L326" s="29"/>
      <c r="M326" s="29"/>
      <c r="N326" s="29"/>
      <c r="O326" s="29"/>
      <c r="P326" s="28"/>
      <c r="Q326" s="29"/>
      <c r="R326" s="29"/>
      <c r="S326" s="29"/>
      <c r="T326" s="29"/>
      <c r="U326" s="29"/>
      <c r="V326" s="29"/>
      <c r="W326" s="29"/>
      <c r="X326" s="29"/>
      <c r="Y326" s="29"/>
      <c r="Z326" s="29"/>
      <c r="AA326" s="29"/>
      <c r="AB326" s="29"/>
      <c r="AC326" s="29"/>
      <c r="AD326" s="29"/>
      <c r="AE326" s="29"/>
      <c r="AF326" s="29"/>
      <c r="AG326" s="29"/>
      <c r="AH326" s="29"/>
      <c r="AI326" s="29"/>
      <c r="AJ326" s="29"/>
      <c r="AK326" s="29"/>
      <c r="AL326" s="29"/>
      <c r="AM326" s="29"/>
      <c r="AN326" s="29"/>
      <c r="AO326" s="29"/>
    </row>
    <row r="327" spans="1:41" ht="15.75" customHeight="1">
      <c r="A327" s="29"/>
      <c r="B327" s="29"/>
      <c r="C327" s="29"/>
      <c r="D327" s="29"/>
      <c r="E327" s="29"/>
      <c r="F327" s="29"/>
      <c r="G327" s="29"/>
      <c r="H327" s="29"/>
      <c r="I327" s="29"/>
      <c r="J327" s="29"/>
      <c r="K327" s="29"/>
      <c r="L327" s="29"/>
      <c r="M327" s="29"/>
      <c r="N327" s="29"/>
      <c r="O327" s="29"/>
      <c r="P327" s="28"/>
      <c r="Q327" s="29"/>
      <c r="R327" s="29"/>
      <c r="S327" s="29"/>
      <c r="T327" s="29"/>
      <c r="U327" s="29"/>
      <c r="V327" s="29"/>
      <c r="W327" s="29"/>
      <c r="X327" s="29"/>
      <c r="Y327" s="29"/>
      <c r="Z327" s="29"/>
      <c r="AA327" s="29"/>
      <c r="AB327" s="29"/>
      <c r="AC327" s="29"/>
      <c r="AD327" s="29"/>
      <c r="AE327" s="29"/>
      <c r="AF327" s="29"/>
      <c r="AG327" s="29"/>
      <c r="AH327" s="29"/>
      <c r="AI327" s="29"/>
      <c r="AJ327" s="29"/>
      <c r="AK327" s="29"/>
      <c r="AL327" s="29"/>
      <c r="AM327" s="29"/>
      <c r="AN327" s="29"/>
      <c r="AO327" s="29"/>
    </row>
    <row r="328" spans="1:41" ht="15.75" customHeight="1">
      <c r="A328" s="29"/>
      <c r="B328" s="29"/>
      <c r="C328" s="29"/>
      <c r="D328" s="29"/>
      <c r="E328" s="29"/>
      <c r="F328" s="29"/>
      <c r="G328" s="29"/>
      <c r="H328" s="29"/>
      <c r="I328" s="29"/>
      <c r="J328" s="29"/>
      <c r="K328" s="29"/>
      <c r="L328" s="29"/>
      <c r="M328" s="29"/>
      <c r="N328" s="29"/>
      <c r="O328" s="29"/>
      <c r="P328" s="28"/>
      <c r="Q328" s="29"/>
      <c r="R328" s="29"/>
      <c r="S328" s="29"/>
      <c r="T328" s="29"/>
      <c r="U328" s="29"/>
      <c r="V328" s="29"/>
      <c r="W328" s="29"/>
      <c r="X328" s="29"/>
      <c r="Y328" s="29"/>
      <c r="Z328" s="29"/>
      <c r="AA328" s="29"/>
      <c r="AB328" s="29"/>
      <c r="AC328" s="29"/>
      <c r="AD328" s="29"/>
      <c r="AE328" s="29"/>
      <c r="AF328" s="29"/>
      <c r="AG328" s="29"/>
      <c r="AH328" s="29"/>
      <c r="AI328" s="29"/>
      <c r="AJ328" s="29"/>
      <c r="AK328" s="29"/>
      <c r="AL328" s="29"/>
      <c r="AM328" s="29"/>
      <c r="AN328" s="29"/>
      <c r="AO328" s="29"/>
    </row>
    <row r="329" spans="1:41" ht="15.75" customHeight="1">
      <c r="A329" s="29"/>
      <c r="B329" s="29"/>
      <c r="C329" s="29"/>
      <c r="D329" s="29"/>
      <c r="E329" s="29"/>
      <c r="F329" s="29"/>
      <c r="G329" s="29"/>
      <c r="H329" s="29"/>
      <c r="I329" s="29"/>
      <c r="J329" s="29"/>
      <c r="K329" s="29"/>
      <c r="L329" s="29"/>
      <c r="M329" s="29"/>
      <c r="N329" s="29"/>
      <c r="O329" s="29"/>
      <c r="P329" s="28"/>
      <c r="Q329" s="29"/>
      <c r="R329" s="29"/>
      <c r="S329" s="29"/>
      <c r="T329" s="29"/>
      <c r="U329" s="29"/>
      <c r="V329" s="29"/>
      <c r="W329" s="29"/>
      <c r="X329" s="29"/>
      <c r="Y329" s="29"/>
      <c r="Z329" s="29"/>
      <c r="AA329" s="29"/>
      <c r="AB329" s="29"/>
      <c r="AC329" s="29"/>
      <c r="AD329" s="29"/>
      <c r="AE329" s="29"/>
      <c r="AF329" s="29"/>
      <c r="AG329" s="29"/>
      <c r="AH329" s="29"/>
      <c r="AI329" s="29"/>
      <c r="AJ329" s="29"/>
      <c r="AK329" s="29"/>
      <c r="AL329" s="29"/>
      <c r="AM329" s="29"/>
      <c r="AN329" s="29"/>
      <c r="AO329" s="29"/>
    </row>
    <row r="330" spans="1:41" ht="15.75" customHeight="1">
      <c r="A330" s="29"/>
      <c r="B330" s="29"/>
      <c r="C330" s="29"/>
      <c r="D330" s="29"/>
      <c r="E330" s="29"/>
      <c r="F330" s="29"/>
      <c r="G330" s="29"/>
      <c r="H330" s="29"/>
      <c r="I330" s="29"/>
      <c r="J330" s="29"/>
      <c r="K330" s="29"/>
      <c r="L330" s="29"/>
      <c r="M330" s="29"/>
      <c r="N330" s="29"/>
      <c r="O330" s="29"/>
      <c r="P330" s="28"/>
      <c r="Q330" s="29"/>
      <c r="R330" s="29"/>
      <c r="S330" s="29"/>
      <c r="T330" s="29"/>
      <c r="U330" s="29"/>
      <c r="V330" s="29"/>
      <c r="W330" s="29"/>
      <c r="X330" s="29"/>
      <c r="Y330" s="29"/>
      <c r="Z330" s="29"/>
      <c r="AA330" s="29"/>
      <c r="AB330" s="29"/>
      <c r="AC330" s="29"/>
      <c r="AD330" s="29"/>
      <c r="AE330" s="29"/>
      <c r="AF330" s="29"/>
      <c r="AG330" s="29"/>
      <c r="AH330" s="29"/>
      <c r="AI330" s="29"/>
      <c r="AJ330" s="29"/>
      <c r="AK330" s="29"/>
      <c r="AL330" s="29"/>
      <c r="AM330" s="29"/>
      <c r="AN330" s="29"/>
      <c r="AO330" s="29"/>
    </row>
    <row r="331" spans="1:41" ht="15.75" customHeight="1">
      <c r="A331" s="29"/>
      <c r="B331" s="29"/>
      <c r="C331" s="29"/>
      <c r="D331" s="29"/>
      <c r="E331" s="29"/>
      <c r="F331" s="29"/>
      <c r="G331" s="29"/>
      <c r="H331" s="29"/>
      <c r="I331" s="29"/>
      <c r="J331" s="29"/>
      <c r="K331" s="29"/>
      <c r="L331" s="29"/>
      <c r="M331" s="29"/>
      <c r="N331" s="29"/>
      <c r="O331" s="29"/>
      <c r="P331" s="28"/>
      <c r="Q331" s="29"/>
      <c r="R331" s="29"/>
      <c r="S331" s="29"/>
      <c r="T331" s="29"/>
      <c r="U331" s="29"/>
      <c r="V331" s="29"/>
      <c r="W331" s="29"/>
      <c r="X331" s="29"/>
      <c r="Y331" s="29"/>
      <c r="Z331" s="29"/>
      <c r="AA331" s="29"/>
      <c r="AB331" s="29"/>
      <c r="AC331" s="29"/>
      <c r="AD331" s="29"/>
      <c r="AE331" s="29"/>
      <c r="AF331" s="29"/>
      <c r="AG331" s="29"/>
      <c r="AH331" s="29"/>
      <c r="AI331" s="29"/>
      <c r="AJ331" s="29"/>
      <c r="AK331" s="29"/>
      <c r="AL331" s="29"/>
      <c r="AM331" s="29"/>
      <c r="AN331" s="29"/>
      <c r="AO331" s="29"/>
    </row>
    <row r="332" spans="1:41" ht="15.75" customHeight="1">
      <c r="A332" s="29"/>
      <c r="B332" s="29"/>
      <c r="C332" s="29"/>
      <c r="D332" s="29"/>
      <c r="E332" s="29"/>
      <c r="F332" s="29"/>
      <c r="G332" s="29"/>
      <c r="H332" s="29"/>
      <c r="I332" s="29"/>
      <c r="J332" s="29"/>
      <c r="K332" s="29"/>
      <c r="L332" s="29"/>
      <c r="M332" s="29"/>
      <c r="N332" s="29"/>
      <c r="O332" s="29"/>
      <c r="P332" s="28"/>
      <c r="Q332" s="29"/>
      <c r="R332" s="29"/>
      <c r="S332" s="29"/>
      <c r="T332" s="29"/>
      <c r="U332" s="29"/>
      <c r="V332" s="29"/>
      <c r="W332" s="29"/>
      <c r="X332" s="29"/>
      <c r="Y332" s="29"/>
      <c r="Z332" s="29"/>
      <c r="AA332" s="29"/>
      <c r="AB332" s="29"/>
      <c r="AC332" s="29"/>
      <c r="AD332" s="29"/>
      <c r="AE332" s="29"/>
      <c r="AF332" s="29"/>
      <c r="AG332" s="29"/>
      <c r="AH332" s="29"/>
      <c r="AI332" s="29"/>
      <c r="AJ332" s="29"/>
      <c r="AK332" s="29"/>
      <c r="AL332" s="29"/>
      <c r="AM332" s="29"/>
      <c r="AN332" s="29"/>
      <c r="AO332" s="29"/>
    </row>
    <row r="333" spans="1:41" ht="15.75" customHeight="1">
      <c r="A333" s="29"/>
      <c r="B333" s="29"/>
      <c r="C333" s="29"/>
      <c r="D333" s="29"/>
      <c r="E333" s="29"/>
      <c r="F333" s="29"/>
      <c r="G333" s="29"/>
      <c r="H333" s="29"/>
      <c r="I333" s="29"/>
      <c r="J333" s="29"/>
      <c r="K333" s="29"/>
      <c r="L333" s="29"/>
      <c r="M333" s="29"/>
      <c r="N333" s="29"/>
      <c r="O333" s="29"/>
      <c r="P333" s="28"/>
      <c r="Q333" s="29"/>
      <c r="R333" s="29"/>
      <c r="S333" s="29"/>
      <c r="T333" s="29"/>
      <c r="U333" s="29"/>
      <c r="V333" s="29"/>
      <c r="W333" s="29"/>
      <c r="X333" s="29"/>
      <c r="Y333" s="29"/>
      <c r="Z333" s="29"/>
      <c r="AA333" s="29"/>
      <c r="AB333" s="29"/>
      <c r="AC333" s="29"/>
      <c r="AD333" s="29"/>
      <c r="AE333" s="29"/>
      <c r="AF333" s="29"/>
      <c r="AG333" s="29"/>
      <c r="AH333" s="29"/>
      <c r="AI333" s="29"/>
      <c r="AJ333" s="29"/>
      <c r="AK333" s="29"/>
      <c r="AL333" s="29"/>
      <c r="AM333" s="29"/>
      <c r="AN333" s="29"/>
      <c r="AO333" s="29"/>
    </row>
    <row r="334" spans="1:41" ht="15.75" customHeight="1">
      <c r="A334" s="29"/>
      <c r="B334" s="29"/>
      <c r="C334" s="29"/>
      <c r="D334" s="29"/>
      <c r="E334" s="29"/>
      <c r="F334" s="29"/>
      <c r="G334" s="29"/>
      <c r="H334" s="29"/>
      <c r="I334" s="29"/>
      <c r="J334" s="29"/>
      <c r="K334" s="29"/>
      <c r="L334" s="29"/>
      <c r="M334" s="29"/>
      <c r="N334" s="29"/>
      <c r="O334" s="29"/>
      <c r="P334" s="28"/>
      <c r="Q334" s="29"/>
      <c r="R334" s="29"/>
      <c r="S334" s="29"/>
      <c r="T334" s="29"/>
      <c r="U334" s="29"/>
      <c r="V334" s="29"/>
      <c r="W334" s="29"/>
      <c r="X334" s="29"/>
      <c r="Y334" s="29"/>
      <c r="Z334" s="29"/>
      <c r="AA334" s="29"/>
      <c r="AB334" s="29"/>
      <c r="AC334" s="29"/>
      <c r="AD334" s="29"/>
      <c r="AE334" s="29"/>
      <c r="AF334" s="29"/>
      <c r="AG334" s="29"/>
      <c r="AH334" s="29"/>
      <c r="AI334" s="29"/>
      <c r="AJ334" s="29"/>
      <c r="AK334" s="29"/>
      <c r="AL334" s="29"/>
      <c r="AM334" s="29"/>
      <c r="AN334" s="29"/>
      <c r="AO334" s="29"/>
    </row>
    <row r="335" spans="1:41" ht="15.75" customHeight="1">
      <c r="A335" s="29"/>
      <c r="B335" s="29"/>
      <c r="C335" s="29"/>
      <c r="D335" s="29"/>
      <c r="E335" s="29"/>
      <c r="F335" s="29"/>
      <c r="G335" s="29"/>
      <c r="H335" s="29"/>
      <c r="I335" s="29"/>
      <c r="J335" s="29"/>
      <c r="K335" s="29"/>
      <c r="L335" s="29"/>
      <c r="M335" s="29"/>
      <c r="N335" s="29"/>
      <c r="O335" s="29"/>
      <c r="P335" s="28"/>
      <c r="Q335" s="29"/>
      <c r="R335" s="29"/>
      <c r="S335" s="29"/>
      <c r="T335" s="29"/>
      <c r="U335" s="29"/>
      <c r="V335" s="29"/>
      <c r="W335" s="29"/>
      <c r="X335" s="29"/>
      <c r="Y335" s="29"/>
      <c r="Z335" s="29"/>
      <c r="AA335" s="29"/>
      <c r="AB335" s="29"/>
      <c r="AC335" s="29"/>
      <c r="AD335" s="29"/>
      <c r="AE335" s="29"/>
      <c r="AF335" s="29"/>
      <c r="AG335" s="29"/>
      <c r="AH335" s="29"/>
      <c r="AI335" s="29"/>
      <c r="AJ335" s="29"/>
      <c r="AK335" s="29"/>
      <c r="AL335" s="29"/>
      <c r="AM335" s="29"/>
      <c r="AN335" s="29"/>
      <c r="AO335" s="29"/>
    </row>
    <row r="336" spans="1:41" ht="15.75" customHeight="1">
      <c r="A336" s="29"/>
      <c r="B336" s="29"/>
      <c r="C336" s="29"/>
      <c r="D336" s="29"/>
      <c r="E336" s="29"/>
      <c r="F336" s="29"/>
      <c r="G336" s="29"/>
      <c r="H336" s="29"/>
      <c r="I336" s="29"/>
      <c r="J336" s="29"/>
      <c r="K336" s="29"/>
      <c r="L336" s="29"/>
      <c r="M336" s="29"/>
      <c r="N336" s="29"/>
      <c r="O336" s="29"/>
      <c r="P336" s="28"/>
      <c r="Q336" s="29"/>
      <c r="R336" s="29"/>
      <c r="S336" s="29"/>
      <c r="T336" s="29"/>
      <c r="U336" s="29"/>
      <c r="V336" s="29"/>
      <c r="W336" s="29"/>
      <c r="X336" s="29"/>
      <c r="Y336" s="29"/>
      <c r="Z336" s="29"/>
      <c r="AA336" s="29"/>
      <c r="AB336" s="29"/>
      <c r="AC336" s="29"/>
      <c r="AD336" s="29"/>
      <c r="AE336" s="29"/>
      <c r="AF336" s="29"/>
      <c r="AG336" s="29"/>
      <c r="AH336" s="29"/>
      <c r="AI336" s="29"/>
      <c r="AJ336" s="29"/>
      <c r="AK336" s="29"/>
      <c r="AL336" s="29"/>
      <c r="AM336" s="29"/>
      <c r="AN336" s="29"/>
      <c r="AO336" s="29"/>
    </row>
    <row r="337" spans="1:41" ht="15.75" customHeight="1">
      <c r="A337" s="29"/>
      <c r="B337" s="29"/>
      <c r="C337" s="29"/>
      <c r="D337" s="29"/>
      <c r="E337" s="29"/>
      <c r="F337" s="29"/>
      <c r="G337" s="29"/>
      <c r="H337" s="29"/>
      <c r="I337" s="29"/>
      <c r="J337" s="29"/>
      <c r="K337" s="29"/>
      <c r="L337" s="29"/>
      <c r="M337" s="29"/>
      <c r="N337" s="29"/>
      <c r="O337" s="29"/>
      <c r="P337" s="28"/>
      <c r="Q337" s="29"/>
      <c r="R337" s="29"/>
      <c r="S337" s="29"/>
      <c r="T337" s="29"/>
      <c r="U337" s="29"/>
      <c r="V337" s="29"/>
      <c r="W337" s="29"/>
      <c r="X337" s="29"/>
      <c r="Y337" s="29"/>
      <c r="Z337" s="29"/>
      <c r="AA337" s="29"/>
      <c r="AB337" s="29"/>
      <c r="AC337" s="29"/>
      <c r="AD337" s="29"/>
      <c r="AE337" s="29"/>
      <c r="AF337" s="29"/>
      <c r="AG337" s="29"/>
      <c r="AH337" s="29"/>
      <c r="AI337" s="29"/>
      <c r="AJ337" s="29"/>
      <c r="AK337" s="29"/>
      <c r="AL337" s="29"/>
      <c r="AM337" s="29"/>
      <c r="AN337" s="29"/>
      <c r="AO337" s="29"/>
    </row>
    <row r="338" spans="1:41" ht="15.75" customHeight="1">
      <c r="A338" s="29"/>
      <c r="B338" s="29"/>
      <c r="C338" s="29"/>
      <c r="D338" s="29"/>
      <c r="E338" s="29"/>
      <c r="F338" s="29"/>
      <c r="G338" s="29"/>
      <c r="H338" s="29"/>
      <c r="I338" s="29"/>
      <c r="J338" s="29"/>
      <c r="K338" s="29"/>
      <c r="L338" s="29"/>
      <c r="M338" s="29"/>
      <c r="N338" s="29"/>
      <c r="O338" s="29"/>
      <c r="P338" s="28"/>
      <c r="Q338" s="29"/>
      <c r="R338" s="29"/>
      <c r="S338" s="29"/>
      <c r="T338" s="29"/>
      <c r="U338" s="29"/>
      <c r="V338" s="29"/>
      <c r="W338" s="29"/>
      <c r="X338" s="29"/>
      <c r="Y338" s="29"/>
      <c r="Z338" s="29"/>
      <c r="AA338" s="29"/>
      <c r="AB338" s="29"/>
      <c r="AC338" s="29"/>
      <c r="AD338" s="29"/>
      <c r="AE338" s="29"/>
      <c r="AF338" s="29"/>
      <c r="AG338" s="29"/>
      <c r="AH338" s="29"/>
      <c r="AI338" s="29"/>
      <c r="AJ338" s="29"/>
      <c r="AK338" s="29"/>
      <c r="AL338" s="29"/>
      <c r="AM338" s="29"/>
      <c r="AN338" s="29"/>
      <c r="AO338" s="29"/>
    </row>
    <row r="339" spans="1:41" ht="15.75" customHeight="1">
      <c r="A339" s="29"/>
      <c r="B339" s="29"/>
      <c r="C339" s="29"/>
      <c r="D339" s="29"/>
      <c r="E339" s="29"/>
      <c r="F339" s="29"/>
      <c r="G339" s="29"/>
      <c r="H339" s="29"/>
      <c r="I339" s="29"/>
      <c r="J339" s="29"/>
      <c r="K339" s="29"/>
      <c r="L339" s="29"/>
      <c r="M339" s="29"/>
      <c r="N339" s="29"/>
      <c r="O339" s="29"/>
      <c r="P339" s="28"/>
      <c r="Q339" s="29"/>
      <c r="R339" s="29"/>
      <c r="S339" s="29"/>
      <c r="T339" s="29"/>
      <c r="U339" s="29"/>
      <c r="V339" s="29"/>
      <c r="W339" s="29"/>
      <c r="X339" s="29"/>
      <c r="Y339" s="29"/>
      <c r="Z339" s="29"/>
      <c r="AA339" s="29"/>
      <c r="AB339" s="29"/>
      <c r="AC339" s="29"/>
      <c r="AD339" s="29"/>
      <c r="AE339" s="29"/>
      <c r="AF339" s="29"/>
      <c r="AG339" s="29"/>
      <c r="AH339" s="29"/>
      <c r="AI339" s="29"/>
      <c r="AJ339" s="29"/>
      <c r="AK339" s="29"/>
      <c r="AL339" s="29"/>
      <c r="AM339" s="29"/>
      <c r="AN339" s="29"/>
      <c r="AO339" s="29"/>
    </row>
    <row r="340" spans="1:41" ht="15.75" customHeight="1">
      <c r="A340" s="29"/>
      <c r="B340" s="29"/>
      <c r="C340" s="29"/>
      <c r="D340" s="29"/>
      <c r="E340" s="29"/>
      <c r="F340" s="29"/>
      <c r="G340" s="29"/>
      <c r="H340" s="29"/>
      <c r="I340" s="29"/>
      <c r="J340" s="29"/>
      <c r="K340" s="29"/>
      <c r="L340" s="29"/>
      <c r="M340" s="29"/>
      <c r="N340" s="29"/>
      <c r="O340" s="29"/>
      <c r="P340" s="28"/>
      <c r="Q340" s="29"/>
      <c r="R340" s="29"/>
      <c r="S340" s="29"/>
      <c r="T340" s="29"/>
      <c r="U340" s="29"/>
      <c r="V340" s="29"/>
      <c r="W340" s="29"/>
      <c r="X340" s="29"/>
      <c r="Y340" s="29"/>
      <c r="Z340" s="29"/>
      <c r="AA340" s="29"/>
      <c r="AB340" s="29"/>
      <c r="AC340" s="29"/>
      <c r="AD340" s="29"/>
      <c r="AE340" s="29"/>
      <c r="AF340" s="29"/>
      <c r="AG340" s="29"/>
      <c r="AH340" s="29"/>
      <c r="AI340" s="29"/>
      <c r="AJ340" s="29"/>
      <c r="AK340" s="29"/>
      <c r="AL340" s="29"/>
      <c r="AM340" s="29"/>
      <c r="AN340" s="29"/>
      <c r="AO340" s="29"/>
    </row>
    <row r="341" spans="1:41" ht="15.75" customHeight="1">
      <c r="A341" s="29"/>
      <c r="B341" s="29"/>
      <c r="C341" s="29"/>
      <c r="D341" s="29"/>
      <c r="E341" s="29"/>
      <c r="F341" s="29"/>
      <c r="G341" s="29"/>
      <c r="H341" s="29"/>
      <c r="I341" s="29"/>
      <c r="J341" s="29"/>
      <c r="K341" s="29"/>
      <c r="L341" s="29"/>
      <c r="M341" s="29"/>
      <c r="N341" s="29"/>
      <c r="O341" s="29"/>
      <c r="P341" s="28"/>
      <c r="Q341" s="29"/>
      <c r="R341" s="29"/>
      <c r="S341" s="29"/>
      <c r="T341" s="29"/>
      <c r="U341" s="29"/>
      <c r="V341" s="29"/>
      <c r="W341" s="29"/>
      <c r="X341" s="29"/>
      <c r="Y341" s="29"/>
      <c r="Z341" s="29"/>
      <c r="AA341" s="29"/>
      <c r="AB341" s="29"/>
      <c r="AC341" s="29"/>
      <c r="AD341" s="29"/>
      <c r="AE341" s="29"/>
      <c r="AF341" s="29"/>
      <c r="AG341" s="29"/>
      <c r="AH341" s="29"/>
      <c r="AI341" s="29"/>
      <c r="AJ341" s="29"/>
      <c r="AK341" s="29"/>
      <c r="AL341" s="29"/>
      <c r="AM341" s="29"/>
      <c r="AN341" s="29"/>
      <c r="AO341" s="29"/>
    </row>
    <row r="342" spans="1:41" ht="15.75" customHeight="1">
      <c r="A342" s="29"/>
      <c r="B342" s="29"/>
      <c r="C342" s="29"/>
      <c r="D342" s="29"/>
      <c r="E342" s="29"/>
      <c r="F342" s="29"/>
      <c r="G342" s="29"/>
      <c r="H342" s="29"/>
      <c r="I342" s="29"/>
      <c r="J342" s="29"/>
      <c r="K342" s="29"/>
      <c r="L342" s="29"/>
      <c r="M342" s="29"/>
      <c r="N342" s="29"/>
      <c r="O342" s="29"/>
      <c r="P342" s="28"/>
      <c r="Q342" s="29"/>
      <c r="R342" s="29"/>
      <c r="S342" s="29"/>
      <c r="T342" s="29"/>
      <c r="U342" s="29"/>
      <c r="V342" s="29"/>
      <c r="W342" s="29"/>
      <c r="X342" s="29"/>
      <c r="Y342" s="29"/>
      <c r="Z342" s="29"/>
      <c r="AA342" s="29"/>
      <c r="AB342" s="29"/>
      <c r="AC342" s="29"/>
      <c r="AD342" s="29"/>
      <c r="AE342" s="29"/>
      <c r="AF342" s="29"/>
      <c r="AG342" s="29"/>
      <c r="AH342" s="29"/>
      <c r="AI342" s="29"/>
      <c r="AJ342" s="29"/>
      <c r="AK342" s="29"/>
      <c r="AL342" s="29"/>
      <c r="AM342" s="29"/>
      <c r="AN342" s="29"/>
      <c r="AO342" s="29"/>
    </row>
    <row r="343" spans="1:41" ht="15.75" customHeight="1">
      <c r="A343" s="29"/>
      <c r="B343" s="29"/>
      <c r="C343" s="29"/>
      <c r="D343" s="29"/>
      <c r="E343" s="29"/>
      <c r="F343" s="29"/>
      <c r="G343" s="29"/>
      <c r="H343" s="29"/>
      <c r="I343" s="29"/>
      <c r="J343" s="29"/>
      <c r="K343" s="29"/>
      <c r="L343" s="29"/>
      <c r="M343" s="29"/>
      <c r="N343" s="29"/>
      <c r="O343" s="29"/>
      <c r="P343" s="28"/>
      <c r="Q343" s="29"/>
      <c r="R343" s="29"/>
      <c r="S343" s="29"/>
      <c r="T343" s="29"/>
      <c r="U343" s="29"/>
      <c r="V343" s="29"/>
      <c r="W343" s="29"/>
      <c r="X343" s="29"/>
      <c r="Y343" s="29"/>
      <c r="Z343" s="29"/>
      <c r="AA343" s="29"/>
      <c r="AB343" s="29"/>
      <c r="AC343" s="29"/>
      <c r="AD343" s="29"/>
      <c r="AE343" s="29"/>
      <c r="AF343" s="29"/>
      <c r="AG343" s="29"/>
      <c r="AH343" s="29"/>
      <c r="AI343" s="29"/>
      <c r="AJ343" s="29"/>
      <c r="AK343" s="29"/>
      <c r="AL343" s="29"/>
      <c r="AM343" s="29"/>
      <c r="AN343" s="29"/>
      <c r="AO343" s="29"/>
    </row>
    <row r="344" spans="1:41" ht="15.75" customHeight="1">
      <c r="A344" s="29"/>
      <c r="B344" s="29"/>
      <c r="C344" s="29"/>
      <c r="D344" s="29"/>
      <c r="E344" s="29"/>
      <c r="F344" s="29"/>
      <c r="G344" s="29"/>
      <c r="H344" s="29"/>
      <c r="I344" s="29"/>
      <c r="J344" s="29"/>
      <c r="K344" s="29"/>
      <c r="L344" s="29"/>
      <c r="M344" s="29"/>
      <c r="N344" s="29"/>
      <c r="O344" s="29"/>
      <c r="P344" s="28"/>
      <c r="Q344" s="29"/>
      <c r="R344" s="29"/>
      <c r="S344" s="29"/>
      <c r="T344" s="29"/>
      <c r="U344" s="29"/>
      <c r="V344" s="29"/>
      <c r="W344" s="29"/>
      <c r="X344" s="29"/>
      <c r="Y344" s="29"/>
      <c r="Z344" s="29"/>
      <c r="AA344" s="29"/>
      <c r="AB344" s="29"/>
      <c r="AC344" s="29"/>
      <c r="AD344" s="29"/>
      <c r="AE344" s="29"/>
      <c r="AF344" s="29"/>
      <c r="AG344" s="29"/>
      <c r="AH344" s="29"/>
      <c r="AI344" s="29"/>
      <c r="AJ344" s="29"/>
      <c r="AK344" s="29"/>
      <c r="AL344" s="29"/>
      <c r="AM344" s="29"/>
      <c r="AN344" s="29"/>
      <c r="AO344" s="29"/>
    </row>
    <row r="345" spans="1:41" ht="15.75" customHeight="1">
      <c r="A345" s="29"/>
      <c r="B345" s="29"/>
      <c r="C345" s="29"/>
      <c r="D345" s="29"/>
      <c r="E345" s="29"/>
      <c r="F345" s="29"/>
      <c r="G345" s="29"/>
      <c r="H345" s="29"/>
      <c r="I345" s="29"/>
      <c r="J345" s="29"/>
      <c r="K345" s="29"/>
      <c r="L345" s="29"/>
      <c r="M345" s="29"/>
      <c r="N345" s="29"/>
      <c r="O345" s="29"/>
      <c r="P345" s="28"/>
      <c r="Q345" s="29"/>
      <c r="R345" s="29"/>
      <c r="S345" s="29"/>
      <c r="T345" s="29"/>
      <c r="U345" s="29"/>
      <c r="V345" s="29"/>
      <c r="W345" s="29"/>
      <c r="X345" s="29"/>
      <c r="Y345" s="29"/>
      <c r="Z345" s="29"/>
      <c r="AA345" s="29"/>
      <c r="AB345" s="29"/>
      <c r="AC345" s="29"/>
      <c r="AD345" s="29"/>
      <c r="AE345" s="29"/>
      <c r="AF345" s="29"/>
      <c r="AG345" s="29"/>
      <c r="AH345" s="29"/>
      <c r="AI345" s="29"/>
      <c r="AJ345" s="29"/>
      <c r="AK345" s="29"/>
      <c r="AL345" s="29"/>
      <c r="AM345" s="29"/>
      <c r="AN345" s="29"/>
      <c r="AO345" s="29"/>
    </row>
    <row r="346" spans="1:41" ht="15.75" customHeight="1">
      <c r="A346" s="29"/>
      <c r="B346" s="29"/>
      <c r="C346" s="29"/>
      <c r="D346" s="29"/>
      <c r="E346" s="29"/>
      <c r="F346" s="29"/>
      <c r="G346" s="29"/>
      <c r="H346" s="29"/>
      <c r="I346" s="29"/>
      <c r="J346" s="29"/>
      <c r="K346" s="29"/>
      <c r="L346" s="29"/>
      <c r="M346" s="29"/>
      <c r="N346" s="29"/>
      <c r="O346" s="29"/>
      <c r="P346" s="28"/>
      <c r="Q346" s="29"/>
      <c r="R346" s="29"/>
      <c r="S346" s="29"/>
      <c r="T346" s="29"/>
      <c r="U346" s="29"/>
      <c r="V346" s="29"/>
      <c r="W346" s="29"/>
      <c r="X346" s="29"/>
      <c r="Y346" s="29"/>
      <c r="Z346" s="29"/>
      <c r="AA346" s="29"/>
      <c r="AB346" s="29"/>
      <c r="AC346" s="29"/>
      <c r="AD346" s="29"/>
      <c r="AE346" s="29"/>
      <c r="AF346" s="29"/>
      <c r="AG346" s="29"/>
      <c r="AH346" s="29"/>
      <c r="AI346" s="29"/>
      <c r="AJ346" s="29"/>
      <c r="AK346" s="29"/>
      <c r="AL346" s="29"/>
      <c r="AM346" s="29"/>
      <c r="AN346" s="29"/>
      <c r="AO346" s="29"/>
    </row>
    <row r="347" spans="1:41" ht="15.75" customHeight="1">
      <c r="A347" s="29"/>
      <c r="B347" s="29"/>
      <c r="C347" s="29"/>
      <c r="D347" s="29"/>
      <c r="E347" s="29"/>
      <c r="F347" s="29"/>
      <c r="G347" s="29"/>
      <c r="H347" s="29"/>
      <c r="I347" s="29"/>
      <c r="J347" s="29"/>
      <c r="K347" s="29"/>
      <c r="L347" s="29"/>
      <c r="M347" s="29"/>
      <c r="N347" s="29"/>
      <c r="O347" s="29"/>
      <c r="P347" s="28"/>
      <c r="Q347" s="29"/>
      <c r="R347" s="29"/>
      <c r="S347" s="29"/>
      <c r="T347" s="29"/>
      <c r="U347" s="29"/>
      <c r="V347" s="29"/>
      <c r="W347" s="29"/>
      <c r="X347" s="29"/>
      <c r="Y347" s="29"/>
      <c r="Z347" s="29"/>
      <c r="AA347" s="29"/>
      <c r="AB347" s="29"/>
      <c r="AC347" s="29"/>
      <c r="AD347" s="29"/>
      <c r="AE347" s="29"/>
      <c r="AF347" s="29"/>
      <c r="AG347" s="29"/>
      <c r="AH347" s="29"/>
      <c r="AI347" s="29"/>
      <c r="AJ347" s="29"/>
      <c r="AK347" s="29"/>
      <c r="AL347" s="29"/>
      <c r="AM347" s="29"/>
      <c r="AN347" s="29"/>
      <c r="AO347" s="29"/>
    </row>
    <row r="348" spans="1:41" ht="15.75" customHeight="1">
      <c r="A348" s="29"/>
      <c r="B348" s="29"/>
      <c r="C348" s="29"/>
      <c r="D348" s="29"/>
      <c r="E348" s="29"/>
      <c r="F348" s="29"/>
      <c r="G348" s="29"/>
      <c r="H348" s="29"/>
      <c r="I348" s="29"/>
      <c r="J348" s="29"/>
      <c r="K348" s="29"/>
      <c r="L348" s="29"/>
      <c r="M348" s="29"/>
      <c r="N348" s="29"/>
      <c r="O348" s="29"/>
      <c r="P348" s="28"/>
      <c r="Q348" s="29"/>
      <c r="R348" s="29"/>
      <c r="S348" s="29"/>
      <c r="T348" s="29"/>
      <c r="U348" s="29"/>
      <c r="V348" s="29"/>
      <c r="W348" s="29"/>
      <c r="X348" s="29"/>
      <c r="Y348" s="29"/>
      <c r="Z348" s="29"/>
      <c r="AA348" s="29"/>
      <c r="AB348" s="29"/>
      <c r="AC348" s="29"/>
      <c r="AD348" s="29"/>
      <c r="AE348" s="29"/>
      <c r="AF348" s="29"/>
      <c r="AG348" s="29"/>
      <c r="AH348" s="29"/>
      <c r="AI348" s="29"/>
      <c r="AJ348" s="29"/>
      <c r="AK348" s="29"/>
      <c r="AL348" s="29"/>
      <c r="AM348" s="29"/>
      <c r="AN348" s="29"/>
      <c r="AO348" s="29"/>
    </row>
    <row r="349" spans="1:41" ht="15.75" customHeight="1">
      <c r="A349" s="29"/>
      <c r="B349" s="29"/>
      <c r="C349" s="29"/>
      <c r="D349" s="29"/>
      <c r="E349" s="29"/>
      <c r="F349" s="29"/>
      <c r="G349" s="29"/>
      <c r="H349" s="29"/>
      <c r="I349" s="29"/>
      <c r="J349" s="29"/>
      <c r="K349" s="29"/>
      <c r="L349" s="29"/>
      <c r="M349" s="29"/>
      <c r="N349" s="29"/>
      <c r="O349" s="29"/>
      <c r="P349" s="28"/>
      <c r="Q349" s="29"/>
      <c r="R349" s="29"/>
      <c r="S349" s="29"/>
      <c r="T349" s="29"/>
      <c r="U349" s="29"/>
      <c r="V349" s="29"/>
      <c r="W349" s="29"/>
      <c r="X349" s="29"/>
      <c r="Y349" s="29"/>
      <c r="Z349" s="29"/>
      <c r="AA349" s="29"/>
      <c r="AB349" s="29"/>
      <c r="AC349" s="29"/>
      <c r="AD349" s="29"/>
      <c r="AE349" s="29"/>
      <c r="AF349" s="29"/>
      <c r="AG349" s="29"/>
      <c r="AH349" s="29"/>
      <c r="AI349" s="29"/>
      <c r="AJ349" s="29"/>
      <c r="AK349" s="29"/>
      <c r="AL349" s="29"/>
      <c r="AM349" s="29"/>
      <c r="AN349" s="29"/>
      <c r="AO349" s="29"/>
    </row>
    <row r="350" spans="1:41" ht="15.75" customHeight="1">
      <c r="A350" s="29"/>
      <c r="B350" s="29"/>
      <c r="C350" s="29"/>
      <c r="D350" s="29"/>
      <c r="E350" s="29"/>
      <c r="F350" s="29"/>
      <c r="G350" s="29"/>
      <c r="H350" s="29"/>
      <c r="I350" s="29"/>
      <c r="J350" s="29"/>
      <c r="K350" s="29"/>
      <c r="L350" s="29"/>
      <c r="M350" s="29"/>
      <c r="N350" s="29"/>
      <c r="O350" s="29"/>
      <c r="P350" s="28"/>
      <c r="Q350" s="29"/>
      <c r="R350" s="29"/>
      <c r="S350" s="29"/>
      <c r="T350" s="29"/>
      <c r="U350" s="29"/>
      <c r="V350" s="29"/>
      <c r="W350" s="29"/>
      <c r="X350" s="29"/>
      <c r="Y350" s="29"/>
      <c r="Z350" s="29"/>
      <c r="AA350" s="29"/>
      <c r="AB350" s="29"/>
      <c r="AC350" s="29"/>
      <c r="AD350" s="29"/>
      <c r="AE350" s="29"/>
      <c r="AF350" s="29"/>
      <c r="AG350" s="29"/>
      <c r="AH350" s="29"/>
      <c r="AI350" s="29"/>
      <c r="AJ350" s="29"/>
      <c r="AK350" s="29"/>
      <c r="AL350" s="29"/>
      <c r="AM350" s="29"/>
      <c r="AN350" s="29"/>
      <c r="AO350" s="29"/>
    </row>
    <row r="351" spans="1:41" ht="15.75" customHeight="1">
      <c r="A351" s="29"/>
      <c r="B351" s="29"/>
      <c r="C351" s="29"/>
      <c r="D351" s="29"/>
      <c r="E351" s="29"/>
      <c r="F351" s="29"/>
      <c r="G351" s="29"/>
      <c r="H351" s="29"/>
      <c r="I351" s="29"/>
      <c r="J351" s="29"/>
      <c r="K351" s="29"/>
      <c r="L351" s="29"/>
      <c r="M351" s="29"/>
      <c r="N351" s="29"/>
      <c r="O351" s="29"/>
      <c r="P351" s="28"/>
      <c r="Q351" s="29"/>
      <c r="R351" s="29"/>
      <c r="S351" s="29"/>
      <c r="T351" s="29"/>
      <c r="U351" s="29"/>
      <c r="V351" s="29"/>
      <c r="W351" s="29"/>
      <c r="X351" s="29"/>
      <c r="Y351" s="29"/>
      <c r="Z351" s="29"/>
      <c r="AA351" s="29"/>
      <c r="AB351" s="29"/>
      <c r="AC351" s="29"/>
      <c r="AD351" s="29"/>
      <c r="AE351" s="29"/>
      <c r="AF351" s="29"/>
      <c r="AG351" s="29"/>
      <c r="AH351" s="29"/>
      <c r="AI351" s="29"/>
      <c r="AJ351" s="29"/>
      <c r="AK351" s="29"/>
      <c r="AL351" s="29"/>
      <c r="AM351" s="29"/>
      <c r="AN351" s="29"/>
      <c r="AO351" s="29"/>
    </row>
    <row r="352" spans="1:41" ht="15.75" customHeight="1">
      <c r="A352" s="29"/>
      <c r="B352" s="29"/>
      <c r="C352" s="29"/>
      <c r="D352" s="29"/>
      <c r="E352" s="29"/>
      <c r="F352" s="29"/>
      <c r="G352" s="29"/>
      <c r="H352" s="29"/>
      <c r="I352" s="29"/>
      <c r="J352" s="29"/>
      <c r="K352" s="29"/>
      <c r="L352" s="29"/>
      <c r="M352" s="29"/>
      <c r="N352" s="29"/>
      <c r="O352" s="29"/>
      <c r="P352" s="28"/>
      <c r="Q352" s="29"/>
      <c r="R352" s="29"/>
      <c r="S352" s="29"/>
      <c r="T352" s="29"/>
      <c r="U352" s="29"/>
      <c r="V352" s="29"/>
      <c r="W352" s="29"/>
      <c r="X352" s="29"/>
      <c r="Y352" s="29"/>
      <c r="Z352" s="29"/>
      <c r="AA352" s="29"/>
      <c r="AB352" s="29"/>
      <c r="AC352" s="29"/>
      <c r="AD352" s="29"/>
      <c r="AE352" s="29"/>
      <c r="AF352" s="29"/>
      <c r="AG352" s="29"/>
      <c r="AH352" s="29"/>
      <c r="AI352" s="29"/>
      <c r="AJ352" s="29"/>
      <c r="AK352" s="29"/>
      <c r="AL352" s="29"/>
      <c r="AM352" s="29"/>
      <c r="AN352" s="29"/>
      <c r="AO352" s="29"/>
    </row>
    <row r="353" spans="1:41" ht="15.75" customHeight="1">
      <c r="A353" s="29"/>
      <c r="B353" s="29"/>
      <c r="C353" s="29"/>
      <c r="D353" s="29"/>
      <c r="E353" s="29"/>
      <c r="F353" s="29"/>
      <c r="G353" s="29"/>
      <c r="H353" s="29"/>
      <c r="I353" s="29"/>
      <c r="J353" s="29"/>
      <c r="K353" s="29"/>
      <c r="L353" s="29"/>
      <c r="M353" s="29"/>
      <c r="N353" s="29"/>
      <c r="O353" s="29"/>
      <c r="P353" s="28"/>
      <c r="Q353" s="29"/>
      <c r="R353" s="29"/>
      <c r="S353" s="29"/>
      <c r="T353" s="29"/>
      <c r="U353" s="29"/>
      <c r="V353" s="29"/>
      <c r="W353" s="29"/>
      <c r="X353" s="29"/>
      <c r="Y353" s="29"/>
      <c r="Z353" s="29"/>
      <c r="AA353" s="29"/>
      <c r="AB353" s="29"/>
      <c r="AC353" s="29"/>
      <c r="AD353" s="29"/>
      <c r="AE353" s="29"/>
      <c r="AF353" s="29"/>
      <c r="AG353" s="29"/>
      <c r="AH353" s="29"/>
      <c r="AI353" s="29"/>
      <c r="AJ353" s="29"/>
      <c r="AK353" s="29"/>
      <c r="AL353" s="29"/>
      <c r="AM353" s="29"/>
      <c r="AN353" s="29"/>
      <c r="AO353" s="29"/>
    </row>
    <row r="354" spans="1:41" ht="15.75" customHeight="1">
      <c r="A354" s="29"/>
      <c r="B354" s="29"/>
      <c r="C354" s="29"/>
      <c r="D354" s="29"/>
      <c r="E354" s="29"/>
      <c r="F354" s="29"/>
      <c r="G354" s="29"/>
      <c r="H354" s="29"/>
      <c r="I354" s="29"/>
      <c r="J354" s="29"/>
      <c r="K354" s="29"/>
      <c r="L354" s="29"/>
      <c r="M354" s="29"/>
      <c r="N354" s="29"/>
      <c r="O354" s="29"/>
      <c r="P354" s="28"/>
      <c r="Q354" s="29"/>
      <c r="R354" s="29"/>
      <c r="S354" s="29"/>
      <c r="T354" s="29"/>
      <c r="U354" s="29"/>
      <c r="V354" s="29"/>
      <c r="W354" s="29"/>
      <c r="X354" s="29"/>
      <c r="Y354" s="29"/>
      <c r="Z354" s="29"/>
      <c r="AA354" s="29"/>
      <c r="AB354" s="29"/>
      <c r="AC354" s="29"/>
      <c r="AD354" s="29"/>
      <c r="AE354" s="29"/>
      <c r="AF354" s="29"/>
      <c r="AG354" s="29"/>
      <c r="AH354" s="29"/>
      <c r="AI354" s="29"/>
      <c r="AJ354" s="29"/>
      <c r="AK354" s="29"/>
      <c r="AL354" s="29"/>
      <c r="AM354" s="29"/>
      <c r="AN354" s="29"/>
      <c r="AO354" s="29"/>
    </row>
    <row r="355" spans="1:41" ht="15.75" customHeight="1">
      <c r="A355" s="29"/>
      <c r="B355" s="29"/>
      <c r="C355" s="29"/>
      <c r="D355" s="29"/>
      <c r="E355" s="29"/>
      <c r="F355" s="29"/>
      <c r="G355" s="29"/>
      <c r="H355" s="29"/>
      <c r="I355" s="29"/>
      <c r="J355" s="29"/>
      <c r="K355" s="29"/>
      <c r="L355" s="29"/>
      <c r="M355" s="29"/>
      <c r="N355" s="29"/>
      <c r="O355" s="29"/>
      <c r="P355" s="28"/>
      <c r="Q355" s="29"/>
      <c r="R355" s="29"/>
      <c r="S355" s="29"/>
      <c r="T355" s="29"/>
      <c r="U355" s="29"/>
      <c r="V355" s="29"/>
      <c r="W355" s="29"/>
      <c r="X355" s="29"/>
      <c r="Y355" s="29"/>
      <c r="Z355" s="29"/>
      <c r="AA355" s="29"/>
      <c r="AB355" s="29"/>
      <c r="AC355" s="29"/>
      <c r="AD355" s="29"/>
      <c r="AE355" s="29"/>
      <c r="AF355" s="29"/>
      <c r="AG355" s="29"/>
      <c r="AH355" s="29"/>
      <c r="AI355" s="29"/>
      <c r="AJ355" s="29"/>
      <c r="AK355" s="29"/>
      <c r="AL355" s="29"/>
      <c r="AM355" s="29"/>
      <c r="AN355" s="29"/>
      <c r="AO355" s="29"/>
    </row>
    <row r="356" spans="1:41" ht="15.75" customHeight="1">
      <c r="A356" s="29"/>
      <c r="B356" s="29"/>
      <c r="C356" s="29"/>
      <c r="D356" s="29"/>
      <c r="E356" s="29"/>
      <c r="F356" s="29"/>
      <c r="G356" s="29"/>
      <c r="H356" s="29"/>
      <c r="I356" s="29"/>
      <c r="J356" s="29"/>
      <c r="K356" s="29"/>
      <c r="L356" s="29"/>
      <c r="M356" s="29"/>
      <c r="N356" s="29"/>
      <c r="O356" s="29"/>
      <c r="P356" s="28"/>
      <c r="Q356" s="29"/>
      <c r="R356" s="29"/>
      <c r="S356" s="29"/>
      <c r="T356" s="29"/>
      <c r="U356" s="29"/>
      <c r="V356" s="29"/>
      <c r="W356" s="29"/>
      <c r="X356" s="29"/>
      <c r="Y356" s="29"/>
      <c r="Z356" s="29"/>
      <c r="AA356" s="29"/>
      <c r="AB356" s="29"/>
      <c r="AC356" s="29"/>
      <c r="AD356" s="29"/>
      <c r="AE356" s="29"/>
      <c r="AF356" s="29"/>
      <c r="AG356" s="29"/>
      <c r="AH356" s="29"/>
      <c r="AI356" s="29"/>
      <c r="AJ356" s="29"/>
      <c r="AK356" s="29"/>
      <c r="AL356" s="29"/>
      <c r="AM356" s="29"/>
      <c r="AN356" s="29"/>
      <c r="AO356" s="29"/>
    </row>
    <row r="357" spans="1:41" ht="15.75" customHeight="1">
      <c r="A357" s="29"/>
      <c r="B357" s="29"/>
      <c r="C357" s="29"/>
      <c r="D357" s="29"/>
      <c r="E357" s="29"/>
      <c r="F357" s="29"/>
      <c r="G357" s="29"/>
      <c r="H357" s="29"/>
      <c r="I357" s="29"/>
      <c r="J357" s="29"/>
      <c r="K357" s="29"/>
      <c r="L357" s="29"/>
      <c r="M357" s="29"/>
      <c r="N357" s="29"/>
      <c r="O357" s="29"/>
      <c r="P357" s="28"/>
      <c r="Q357" s="29"/>
      <c r="R357" s="29"/>
      <c r="S357" s="29"/>
      <c r="T357" s="29"/>
      <c r="U357" s="29"/>
      <c r="V357" s="29"/>
      <c r="W357" s="29"/>
      <c r="X357" s="29"/>
      <c r="Y357" s="29"/>
      <c r="Z357" s="29"/>
      <c r="AA357" s="29"/>
      <c r="AB357" s="29"/>
      <c r="AC357" s="29"/>
      <c r="AD357" s="29"/>
      <c r="AE357" s="29"/>
      <c r="AF357" s="29"/>
      <c r="AG357" s="29"/>
      <c r="AH357" s="29"/>
      <c r="AI357" s="29"/>
      <c r="AJ357" s="29"/>
      <c r="AK357" s="29"/>
      <c r="AL357" s="29"/>
      <c r="AM357" s="29"/>
      <c r="AN357" s="29"/>
      <c r="AO357" s="29"/>
    </row>
    <row r="358" spans="1:41" ht="15.75" customHeight="1">
      <c r="A358" s="29"/>
      <c r="B358" s="29"/>
      <c r="C358" s="29"/>
      <c r="D358" s="29"/>
      <c r="E358" s="29"/>
      <c r="F358" s="29"/>
      <c r="G358" s="29"/>
      <c r="H358" s="29"/>
      <c r="I358" s="29"/>
      <c r="J358" s="29"/>
      <c r="K358" s="29"/>
      <c r="L358" s="29"/>
      <c r="M358" s="29"/>
      <c r="N358" s="29"/>
      <c r="O358" s="29"/>
      <c r="P358" s="28"/>
      <c r="Q358" s="29"/>
      <c r="R358" s="29"/>
      <c r="S358" s="29"/>
      <c r="T358" s="29"/>
      <c r="U358" s="29"/>
      <c r="V358" s="29"/>
      <c r="W358" s="29"/>
      <c r="X358" s="29"/>
      <c r="Y358" s="29"/>
      <c r="Z358" s="29"/>
      <c r="AA358" s="29"/>
      <c r="AB358" s="29"/>
      <c r="AC358" s="29"/>
      <c r="AD358" s="29"/>
      <c r="AE358" s="29"/>
      <c r="AF358" s="29"/>
      <c r="AG358" s="29"/>
      <c r="AH358" s="29"/>
      <c r="AI358" s="29"/>
      <c r="AJ358" s="29"/>
      <c r="AK358" s="29"/>
      <c r="AL358" s="29"/>
      <c r="AM358" s="29"/>
      <c r="AN358" s="29"/>
      <c r="AO358" s="29"/>
    </row>
    <row r="359" spans="1:41" ht="15.75" customHeight="1">
      <c r="A359" s="29"/>
      <c r="B359" s="29"/>
      <c r="C359" s="29"/>
      <c r="D359" s="29"/>
      <c r="E359" s="29"/>
      <c r="F359" s="29"/>
      <c r="G359" s="29"/>
      <c r="H359" s="29"/>
      <c r="I359" s="29"/>
      <c r="J359" s="29"/>
      <c r="K359" s="29"/>
      <c r="L359" s="29"/>
      <c r="M359" s="29"/>
      <c r="N359" s="29"/>
      <c r="O359" s="29"/>
      <c r="P359" s="28"/>
      <c r="Q359" s="29"/>
      <c r="R359" s="29"/>
      <c r="S359" s="29"/>
      <c r="T359" s="29"/>
      <c r="U359" s="29"/>
      <c r="V359" s="29"/>
      <c r="W359" s="29"/>
      <c r="X359" s="29"/>
      <c r="Y359" s="29"/>
      <c r="Z359" s="29"/>
      <c r="AA359" s="29"/>
      <c r="AB359" s="29"/>
      <c r="AC359" s="29"/>
      <c r="AD359" s="29"/>
      <c r="AE359" s="29"/>
      <c r="AF359" s="29"/>
      <c r="AG359" s="29"/>
      <c r="AH359" s="29"/>
      <c r="AI359" s="29"/>
      <c r="AJ359" s="29"/>
      <c r="AK359" s="29"/>
      <c r="AL359" s="29"/>
      <c r="AM359" s="29"/>
      <c r="AN359" s="29"/>
      <c r="AO359" s="29"/>
    </row>
    <row r="360" spans="1:41" ht="15.75" customHeight="1">
      <c r="A360" s="29"/>
      <c r="B360" s="29"/>
      <c r="C360" s="29"/>
      <c r="D360" s="29"/>
      <c r="E360" s="29"/>
      <c r="F360" s="29"/>
      <c r="G360" s="29"/>
      <c r="H360" s="29"/>
      <c r="I360" s="29"/>
      <c r="J360" s="29"/>
      <c r="K360" s="29"/>
      <c r="L360" s="29"/>
      <c r="M360" s="29"/>
      <c r="N360" s="29"/>
      <c r="O360" s="29"/>
      <c r="P360" s="28"/>
      <c r="Q360" s="29"/>
      <c r="R360" s="29"/>
      <c r="S360" s="29"/>
      <c r="T360" s="29"/>
      <c r="U360" s="29"/>
      <c r="V360" s="29"/>
      <c r="W360" s="29"/>
      <c r="X360" s="29"/>
      <c r="Y360" s="29"/>
      <c r="Z360" s="29"/>
      <c r="AA360" s="29"/>
      <c r="AB360" s="29"/>
      <c r="AC360" s="29"/>
      <c r="AD360" s="29"/>
      <c r="AE360" s="29"/>
      <c r="AF360" s="29"/>
      <c r="AG360" s="29"/>
      <c r="AH360" s="29"/>
      <c r="AI360" s="29"/>
      <c r="AJ360" s="29"/>
      <c r="AK360" s="29"/>
      <c r="AL360" s="29"/>
      <c r="AM360" s="29"/>
      <c r="AN360" s="29"/>
      <c r="AO360" s="29"/>
    </row>
    <row r="361" spans="1:41" ht="15.75" customHeight="1">
      <c r="A361" s="29"/>
      <c r="B361" s="29"/>
      <c r="C361" s="29"/>
      <c r="D361" s="29"/>
      <c r="E361" s="29"/>
      <c r="F361" s="29"/>
      <c r="G361" s="29"/>
      <c r="H361" s="29"/>
      <c r="I361" s="29"/>
      <c r="J361" s="29"/>
      <c r="K361" s="29"/>
      <c r="L361" s="29"/>
      <c r="M361" s="29"/>
      <c r="N361" s="29"/>
      <c r="O361" s="29"/>
      <c r="P361" s="28"/>
      <c r="Q361" s="29"/>
      <c r="R361" s="29"/>
      <c r="S361" s="29"/>
      <c r="T361" s="29"/>
      <c r="U361" s="29"/>
      <c r="V361" s="29"/>
      <c r="W361" s="29"/>
      <c r="X361" s="29"/>
      <c r="Y361" s="29"/>
      <c r="Z361" s="29"/>
      <c r="AA361" s="29"/>
      <c r="AB361" s="29"/>
      <c r="AC361" s="29"/>
      <c r="AD361" s="29"/>
      <c r="AE361" s="29"/>
      <c r="AF361" s="29"/>
      <c r="AG361" s="29"/>
      <c r="AH361" s="29"/>
      <c r="AI361" s="29"/>
      <c r="AJ361" s="29"/>
      <c r="AK361" s="29"/>
      <c r="AL361" s="29"/>
      <c r="AM361" s="29"/>
      <c r="AN361" s="29"/>
      <c r="AO361" s="29"/>
    </row>
    <row r="362" spans="1:41" ht="15.75" customHeight="1">
      <c r="A362" s="29"/>
      <c r="B362" s="29"/>
      <c r="C362" s="29"/>
      <c r="D362" s="29"/>
      <c r="E362" s="29"/>
      <c r="F362" s="29"/>
      <c r="G362" s="29"/>
      <c r="H362" s="29"/>
      <c r="I362" s="29"/>
      <c r="J362" s="29"/>
      <c r="K362" s="29"/>
      <c r="L362" s="29"/>
      <c r="M362" s="29"/>
      <c r="N362" s="29"/>
      <c r="O362" s="29"/>
      <c r="P362" s="28"/>
      <c r="Q362" s="29"/>
      <c r="R362" s="29"/>
      <c r="S362" s="29"/>
      <c r="T362" s="29"/>
      <c r="U362" s="29"/>
      <c r="V362" s="29"/>
      <c r="W362" s="29"/>
      <c r="X362" s="29"/>
      <c r="Y362" s="29"/>
      <c r="Z362" s="29"/>
      <c r="AA362" s="29"/>
      <c r="AB362" s="29"/>
      <c r="AC362" s="29"/>
      <c r="AD362" s="29"/>
      <c r="AE362" s="29"/>
      <c r="AF362" s="29"/>
      <c r="AG362" s="29"/>
      <c r="AH362" s="29"/>
      <c r="AI362" s="29"/>
      <c r="AJ362" s="29"/>
      <c r="AK362" s="29"/>
      <c r="AL362" s="29"/>
      <c r="AM362" s="29"/>
      <c r="AN362" s="29"/>
      <c r="AO362" s="29"/>
    </row>
    <row r="363" spans="1:41" ht="15.75" customHeight="1">
      <c r="A363" s="29"/>
      <c r="B363" s="29"/>
      <c r="C363" s="29"/>
      <c r="D363" s="29"/>
      <c r="E363" s="29"/>
      <c r="F363" s="29"/>
      <c r="G363" s="29"/>
      <c r="H363" s="29"/>
      <c r="I363" s="29"/>
      <c r="J363" s="29"/>
      <c r="K363" s="29"/>
      <c r="L363" s="29"/>
      <c r="M363" s="29"/>
      <c r="N363" s="29"/>
      <c r="O363" s="29"/>
      <c r="P363" s="28"/>
      <c r="Q363" s="29"/>
      <c r="R363" s="29"/>
      <c r="S363" s="29"/>
      <c r="T363" s="29"/>
      <c r="U363" s="29"/>
      <c r="V363" s="29"/>
      <c r="W363" s="29"/>
      <c r="X363" s="29"/>
      <c r="Y363" s="29"/>
      <c r="Z363" s="29"/>
      <c r="AA363" s="29"/>
      <c r="AB363" s="29"/>
      <c r="AC363" s="29"/>
      <c r="AD363" s="29"/>
      <c r="AE363" s="29"/>
      <c r="AF363" s="29"/>
      <c r="AG363" s="29"/>
      <c r="AH363" s="29"/>
      <c r="AI363" s="29"/>
      <c r="AJ363" s="29"/>
      <c r="AK363" s="29"/>
      <c r="AL363" s="29"/>
      <c r="AM363" s="29"/>
      <c r="AN363" s="29"/>
      <c r="AO363" s="29"/>
    </row>
    <row r="364" spans="1:41" ht="15.75" customHeight="1">
      <c r="A364" s="29"/>
      <c r="B364" s="29"/>
      <c r="C364" s="29"/>
      <c r="D364" s="29"/>
      <c r="E364" s="29"/>
      <c r="F364" s="29"/>
      <c r="G364" s="29"/>
      <c r="H364" s="29"/>
      <c r="I364" s="29"/>
      <c r="J364" s="29"/>
      <c r="K364" s="29"/>
      <c r="L364" s="29"/>
      <c r="M364" s="29"/>
      <c r="N364" s="29"/>
      <c r="O364" s="29"/>
      <c r="P364" s="28"/>
      <c r="Q364" s="29"/>
      <c r="R364" s="29"/>
      <c r="S364" s="29"/>
      <c r="T364" s="29"/>
      <c r="U364" s="29"/>
      <c r="V364" s="29"/>
      <c r="W364" s="29"/>
      <c r="X364" s="29"/>
      <c r="Y364" s="29"/>
      <c r="Z364" s="29"/>
      <c r="AA364" s="29"/>
      <c r="AB364" s="29"/>
      <c r="AC364" s="29"/>
      <c r="AD364" s="29"/>
      <c r="AE364" s="29"/>
      <c r="AF364" s="29"/>
      <c r="AG364" s="29"/>
      <c r="AH364" s="29"/>
      <c r="AI364" s="29"/>
      <c r="AJ364" s="29"/>
      <c r="AK364" s="29"/>
      <c r="AL364" s="29"/>
      <c r="AM364" s="29"/>
      <c r="AN364" s="29"/>
      <c r="AO364" s="29"/>
    </row>
    <row r="365" spans="1:41" ht="15.75" customHeight="1">
      <c r="A365" s="29"/>
      <c r="B365" s="29"/>
      <c r="C365" s="29"/>
      <c r="D365" s="29"/>
      <c r="E365" s="29"/>
      <c r="F365" s="29"/>
      <c r="G365" s="29"/>
      <c r="H365" s="29"/>
      <c r="I365" s="29"/>
      <c r="J365" s="29"/>
      <c r="K365" s="29"/>
      <c r="L365" s="29"/>
      <c r="M365" s="29"/>
      <c r="N365" s="29"/>
      <c r="O365" s="29"/>
      <c r="P365" s="28"/>
      <c r="Q365" s="29"/>
      <c r="R365" s="29"/>
      <c r="S365" s="29"/>
      <c r="T365" s="29"/>
      <c r="U365" s="29"/>
      <c r="V365" s="29"/>
      <c r="W365" s="29"/>
      <c r="X365" s="29"/>
      <c r="Y365" s="29"/>
      <c r="Z365" s="29"/>
      <c r="AA365" s="29"/>
      <c r="AB365" s="29"/>
      <c r="AC365" s="29"/>
      <c r="AD365" s="29"/>
      <c r="AE365" s="29"/>
      <c r="AF365" s="29"/>
      <c r="AG365" s="29"/>
      <c r="AH365" s="29"/>
      <c r="AI365" s="29"/>
      <c r="AJ365" s="29"/>
      <c r="AK365" s="29"/>
      <c r="AL365" s="29"/>
      <c r="AM365" s="29"/>
      <c r="AN365" s="29"/>
      <c r="AO365" s="29"/>
    </row>
    <row r="366" spans="1:41" ht="15.75" customHeight="1">
      <c r="A366" s="29"/>
      <c r="B366" s="29"/>
      <c r="C366" s="29"/>
      <c r="D366" s="29"/>
      <c r="E366" s="29"/>
      <c r="F366" s="29"/>
      <c r="G366" s="29"/>
      <c r="H366" s="29"/>
      <c r="I366" s="29"/>
      <c r="J366" s="29"/>
      <c r="K366" s="29"/>
      <c r="L366" s="29"/>
      <c r="M366" s="29"/>
      <c r="N366" s="29"/>
      <c r="O366" s="29"/>
      <c r="P366" s="28"/>
      <c r="Q366" s="29"/>
      <c r="R366" s="29"/>
      <c r="S366" s="29"/>
      <c r="T366" s="29"/>
      <c r="U366" s="29"/>
      <c r="V366" s="29"/>
      <c r="W366" s="29"/>
      <c r="X366" s="29"/>
      <c r="Y366" s="29"/>
      <c r="Z366" s="29"/>
      <c r="AA366" s="29"/>
      <c r="AB366" s="29"/>
      <c r="AC366" s="29"/>
      <c r="AD366" s="29"/>
      <c r="AE366" s="29"/>
      <c r="AF366" s="29"/>
      <c r="AG366" s="29"/>
      <c r="AH366" s="29"/>
      <c r="AI366" s="29"/>
      <c r="AJ366" s="29"/>
      <c r="AK366" s="29"/>
      <c r="AL366" s="29"/>
      <c r="AM366" s="29"/>
      <c r="AN366" s="29"/>
      <c r="AO366" s="29"/>
    </row>
    <row r="367" spans="1:41" ht="15.75" customHeight="1">
      <c r="A367" s="29"/>
      <c r="B367" s="29"/>
      <c r="C367" s="29"/>
      <c r="D367" s="29"/>
      <c r="E367" s="29"/>
      <c r="F367" s="29"/>
      <c r="G367" s="29"/>
      <c r="H367" s="29"/>
      <c r="I367" s="29"/>
      <c r="J367" s="29"/>
      <c r="K367" s="29"/>
      <c r="L367" s="29"/>
      <c r="M367" s="29"/>
      <c r="N367" s="29"/>
      <c r="O367" s="29"/>
      <c r="P367" s="28"/>
      <c r="Q367" s="29"/>
      <c r="R367" s="29"/>
      <c r="S367" s="29"/>
      <c r="T367" s="29"/>
      <c r="U367" s="29"/>
      <c r="V367" s="29"/>
      <c r="W367" s="29"/>
      <c r="X367" s="29"/>
      <c r="Y367" s="29"/>
      <c r="Z367" s="29"/>
      <c r="AA367" s="29"/>
      <c r="AB367" s="29"/>
      <c r="AC367" s="29"/>
      <c r="AD367" s="29"/>
      <c r="AE367" s="29"/>
      <c r="AF367" s="29"/>
      <c r="AG367" s="29"/>
      <c r="AH367" s="29"/>
      <c r="AI367" s="29"/>
      <c r="AJ367" s="29"/>
      <c r="AK367" s="29"/>
      <c r="AL367" s="29"/>
      <c r="AM367" s="29"/>
      <c r="AN367" s="29"/>
      <c r="AO367" s="29"/>
    </row>
    <row r="368" spans="1:41" ht="15.75" customHeight="1">
      <c r="A368" s="29"/>
      <c r="B368" s="29"/>
      <c r="C368" s="29"/>
      <c r="D368" s="29"/>
      <c r="E368" s="29"/>
      <c r="F368" s="29"/>
      <c r="G368" s="29"/>
      <c r="H368" s="29"/>
      <c r="I368" s="29"/>
      <c r="J368" s="29"/>
      <c r="K368" s="29"/>
      <c r="L368" s="29"/>
      <c r="M368" s="29"/>
      <c r="N368" s="29"/>
      <c r="O368" s="29"/>
      <c r="P368" s="28"/>
      <c r="Q368" s="29"/>
      <c r="R368" s="29"/>
      <c r="S368" s="29"/>
      <c r="T368" s="29"/>
      <c r="U368" s="29"/>
      <c r="V368" s="29"/>
      <c r="W368" s="29"/>
      <c r="X368" s="29"/>
      <c r="Y368" s="29"/>
      <c r="Z368" s="29"/>
      <c r="AA368" s="29"/>
      <c r="AB368" s="29"/>
      <c r="AC368" s="29"/>
      <c r="AD368" s="29"/>
      <c r="AE368" s="29"/>
      <c r="AF368" s="29"/>
      <c r="AG368" s="29"/>
      <c r="AH368" s="29"/>
      <c r="AI368" s="29"/>
      <c r="AJ368" s="29"/>
      <c r="AK368" s="29"/>
      <c r="AL368" s="29"/>
      <c r="AM368" s="29"/>
      <c r="AN368" s="29"/>
      <c r="AO368" s="29"/>
    </row>
    <row r="369" spans="1:41" ht="15.75" customHeight="1">
      <c r="A369" s="29"/>
      <c r="B369" s="29"/>
      <c r="C369" s="29"/>
      <c r="D369" s="29"/>
      <c r="E369" s="29"/>
      <c r="F369" s="29"/>
      <c r="G369" s="29"/>
      <c r="H369" s="29"/>
      <c r="I369" s="29"/>
      <c r="J369" s="29"/>
      <c r="K369" s="29"/>
      <c r="L369" s="29"/>
      <c r="M369" s="29"/>
      <c r="N369" s="29"/>
      <c r="O369" s="29"/>
      <c r="P369" s="28"/>
      <c r="Q369" s="29"/>
      <c r="R369" s="29"/>
      <c r="S369" s="29"/>
      <c r="T369" s="29"/>
      <c r="U369" s="29"/>
      <c r="V369" s="29"/>
      <c r="W369" s="29"/>
      <c r="X369" s="29"/>
      <c r="Y369" s="29"/>
      <c r="Z369" s="29"/>
      <c r="AA369" s="29"/>
      <c r="AB369" s="29"/>
      <c r="AC369" s="29"/>
      <c r="AD369" s="29"/>
      <c r="AE369" s="29"/>
      <c r="AF369" s="29"/>
      <c r="AG369" s="29"/>
      <c r="AH369" s="29"/>
      <c r="AI369" s="29"/>
      <c r="AJ369" s="29"/>
      <c r="AK369" s="29"/>
      <c r="AL369" s="29"/>
      <c r="AM369" s="29"/>
      <c r="AN369" s="29"/>
      <c r="AO369" s="29"/>
    </row>
    <row r="370" spans="1:41" ht="15.75" customHeight="1">
      <c r="A370" s="29"/>
      <c r="B370" s="29"/>
      <c r="C370" s="29"/>
      <c r="D370" s="29"/>
      <c r="E370" s="29"/>
      <c r="F370" s="29"/>
      <c r="G370" s="29"/>
      <c r="H370" s="29"/>
      <c r="I370" s="29"/>
      <c r="J370" s="29"/>
      <c r="K370" s="29"/>
      <c r="L370" s="29"/>
      <c r="M370" s="29"/>
      <c r="N370" s="29"/>
      <c r="O370" s="29"/>
      <c r="P370" s="28"/>
      <c r="Q370" s="29"/>
      <c r="R370" s="29"/>
      <c r="S370" s="29"/>
      <c r="T370" s="29"/>
      <c r="U370" s="29"/>
      <c r="V370" s="29"/>
      <c r="W370" s="29"/>
      <c r="X370" s="29"/>
      <c r="Y370" s="29"/>
      <c r="Z370" s="29"/>
      <c r="AA370" s="29"/>
      <c r="AB370" s="29"/>
      <c r="AC370" s="29"/>
      <c r="AD370" s="29"/>
      <c r="AE370" s="29"/>
      <c r="AF370" s="29"/>
      <c r="AG370" s="29"/>
      <c r="AH370" s="29"/>
      <c r="AI370" s="29"/>
      <c r="AJ370" s="29"/>
      <c r="AK370" s="29"/>
      <c r="AL370" s="29"/>
      <c r="AM370" s="29"/>
      <c r="AN370" s="29"/>
      <c r="AO370" s="29"/>
    </row>
    <row r="371" spans="1:41" ht="15.75" customHeight="1">
      <c r="A371" s="29"/>
      <c r="B371" s="29"/>
      <c r="C371" s="29"/>
      <c r="D371" s="29"/>
      <c r="E371" s="29"/>
      <c r="F371" s="29"/>
      <c r="G371" s="29"/>
      <c r="H371" s="29"/>
      <c r="I371" s="29"/>
      <c r="J371" s="29"/>
      <c r="K371" s="29"/>
      <c r="L371" s="29"/>
      <c r="M371" s="29"/>
      <c r="N371" s="29"/>
      <c r="O371" s="29"/>
      <c r="P371" s="28"/>
      <c r="Q371" s="29"/>
      <c r="R371" s="29"/>
      <c r="S371" s="29"/>
      <c r="T371" s="29"/>
      <c r="U371" s="29"/>
      <c r="V371" s="29"/>
      <c r="W371" s="29"/>
      <c r="X371" s="29"/>
      <c r="Y371" s="29"/>
      <c r="Z371" s="29"/>
      <c r="AA371" s="29"/>
      <c r="AB371" s="29"/>
      <c r="AC371" s="29"/>
      <c r="AD371" s="29"/>
      <c r="AE371" s="29"/>
      <c r="AF371" s="29"/>
      <c r="AG371" s="29"/>
      <c r="AH371" s="29"/>
      <c r="AI371" s="29"/>
      <c r="AJ371" s="29"/>
      <c r="AK371" s="29"/>
      <c r="AL371" s="29"/>
      <c r="AM371" s="29"/>
      <c r="AN371" s="29"/>
      <c r="AO371" s="29"/>
    </row>
    <row r="372" spans="1:41" ht="15.75" customHeight="1">
      <c r="A372" s="29"/>
      <c r="B372" s="29"/>
      <c r="C372" s="29"/>
      <c r="D372" s="29"/>
      <c r="E372" s="29"/>
      <c r="F372" s="29"/>
      <c r="G372" s="29"/>
      <c r="H372" s="29"/>
      <c r="I372" s="29"/>
      <c r="J372" s="29"/>
      <c r="K372" s="29"/>
      <c r="L372" s="29"/>
      <c r="M372" s="29"/>
      <c r="N372" s="29"/>
      <c r="O372" s="29"/>
      <c r="P372" s="28"/>
      <c r="Q372" s="29"/>
      <c r="R372" s="29"/>
      <c r="S372" s="29"/>
      <c r="T372" s="29"/>
      <c r="U372" s="29"/>
      <c r="V372" s="29"/>
      <c r="W372" s="29"/>
      <c r="X372" s="29"/>
      <c r="Y372" s="29"/>
      <c r="Z372" s="29"/>
      <c r="AA372" s="29"/>
      <c r="AB372" s="29"/>
      <c r="AC372" s="29"/>
      <c r="AD372" s="29"/>
      <c r="AE372" s="29"/>
      <c r="AF372" s="29"/>
      <c r="AG372" s="29"/>
      <c r="AH372" s="29"/>
      <c r="AI372" s="29"/>
      <c r="AJ372" s="29"/>
      <c r="AK372" s="29"/>
      <c r="AL372" s="29"/>
      <c r="AM372" s="29"/>
      <c r="AN372" s="29"/>
      <c r="AO372" s="29"/>
    </row>
    <row r="373" spans="1:41" ht="15.75" customHeight="1">
      <c r="A373" s="29"/>
      <c r="B373" s="29"/>
      <c r="C373" s="29"/>
      <c r="D373" s="29"/>
      <c r="E373" s="29"/>
      <c r="F373" s="29"/>
      <c r="G373" s="29"/>
      <c r="H373" s="29"/>
      <c r="I373" s="29"/>
      <c r="J373" s="29"/>
      <c r="K373" s="29"/>
      <c r="L373" s="29"/>
      <c r="M373" s="29"/>
      <c r="N373" s="29"/>
      <c r="O373" s="29"/>
      <c r="P373" s="28"/>
      <c r="Q373" s="29"/>
      <c r="R373" s="29"/>
      <c r="S373" s="29"/>
      <c r="T373" s="29"/>
      <c r="U373" s="29"/>
      <c r="V373" s="29"/>
      <c r="W373" s="29"/>
      <c r="X373" s="29"/>
      <c r="Y373" s="29"/>
      <c r="Z373" s="29"/>
      <c r="AA373" s="29"/>
      <c r="AB373" s="29"/>
      <c r="AC373" s="29"/>
      <c r="AD373" s="29"/>
      <c r="AE373" s="29"/>
      <c r="AF373" s="29"/>
      <c r="AG373" s="29"/>
      <c r="AH373" s="29"/>
      <c r="AI373" s="29"/>
      <c r="AJ373" s="29"/>
      <c r="AK373" s="29"/>
      <c r="AL373" s="29"/>
      <c r="AM373" s="29"/>
      <c r="AN373" s="29"/>
      <c r="AO373" s="29"/>
    </row>
    <row r="374" spans="1:41" ht="15.75" customHeight="1">
      <c r="A374" s="29"/>
      <c r="B374" s="29"/>
      <c r="C374" s="29"/>
      <c r="D374" s="29"/>
      <c r="E374" s="29"/>
      <c r="F374" s="29"/>
      <c r="G374" s="29"/>
      <c r="H374" s="29"/>
      <c r="I374" s="29"/>
      <c r="J374" s="29"/>
      <c r="K374" s="29"/>
      <c r="L374" s="29"/>
      <c r="M374" s="29"/>
      <c r="N374" s="29"/>
      <c r="O374" s="29"/>
      <c r="P374" s="28"/>
      <c r="Q374" s="29"/>
      <c r="R374" s="29"/>
      <c r="S374" s="29"/>
      <c r="T374" s="29"/>
      <c r="U374" s="29"/>
      <c r="V374" s="29"/>
      <c r="W374" s="29"/>
      <c r="X374" s="29"/>
      <c r="Y374" s="29"/>
      <c r="Z374" s="29"/>
      <c r="AA374" s="29"/>
      <c r="AB374" s="29"/>
      <c r="AC374" s="29"/>
      <c r="AD374" s="29"/>
      <c r="AE374" s="29"/>
      <c r="AF374" s="29"/>
      <c r="AG374" s="29"/>
      <c r="AH374" s="29"/>
      <c r="AI374" s="29"/>
      <c r="AJ374" s="29"/>
      <c r="AK374" s="29"/>
      <c r="AL374" s="29"/>
      <c r="AM374" s="29"/>
      <c r="AN374" s="29"/>
      <c r="AO374" s="29"/>
    </row>
    <row r="375" spans="1:41" ht="15.75" customHeight="1">
      <c r="A375" s="29"/>
      <c r="B375" s="29"/>
      <c r="C375" s="29"/>
      <c r="D375" s="29"/>
      <c r="E375" s="29"/>
      <c r="F375" s="29"/>
      <c r="G375" s="29"/>
      <c r="H375" s="29"/>
      <c r="I375" s="29"/>
      <c r="J375" s="29"/>
      <c r="K375" s="29"/>
      <c r="L375" s="29"/>
      <c r="M375" s="29"/>
      <c r="N375" s="29"/>
      <c r="O375" s="29"/>
      <c r="P375" s="28"/>
      <c r="Q375" s="29"/>
      <c r="R375" s="29"/>
      <c r="S375" s="29"/>
      <c r="T375" s="29"/>
      <c r="U375" s="29"/>
      <c r="V375" s="29"/>
      <c r="W375" s="29"/>
      <c r="X375" s="29"/>
      <c r="Y375" s="29"/>
      <c r="Z375" s="29"/>
      <c r="AA375" s="29"/>
      <c r="AB375" s="29"/>
      <c r="AC375" s="29"/>
      <c r="AD375" s="29"/>
      <c r="AE375" s="29"/>
      <c r="AF375" s="29"/>
      <c r="AG375" s="29"/>
      <c r="AH375" s="29"/>
      <c r="AI375" s="29"/>
      <c r="AJ375" s="29"/>
      <c r="AK375" s="29"/>
      <c r="AL375" s="29"/>
      <c r="AM375" s="29"/>
      <c r="AN375" s="29"/>
      <c r="AO375" s="29"/>
    </row>
    <row r="376" spans="1:41" ht="15.75" customHeight="1">
      <c r="A376" s="29"/>
      <c r="B376" s="29"/>
      <c r="C376" s="29"/>
      <c r="D376" s="29"/>
      <c r="E376" s="29"/>
      <c r="F376" s="29"/>
      <c r="G376" s="29"/>
      <c r="H376" s="29"/>
      <c r="I376" s="29"/>
      <c r="J376" s="29"/>
      <c r="K376" s="29"/>
      <c r="L376" s="29"/>
      <c r="M376" s="29"/>
      <c r="N376" s="29"/>
      <c r="O376" s="29"/>
      <c r="P376" s="28"/>
      <c r="Q376" s="29"/>
      <c r="R376" s="29"/>
      <c r="S376" s="29"/>
      <c r="T376" s="29"/>
      <c r="U376" s="29"/>
      <c r="V376" s="29"/>
      <c r="W376" s="29"/>
      <c r="X376" s="29"/>
      <c r="Y376" s="29"/>
      <c r="Z376" s="29"/>
      <c r="AA376" s="29"/>
      <c r="AB376" s="29"/>
      <c r="AC376" s="29"/>
      <c r="AD376" s="29"/>
      <c r="AE376" s="29"/>
      <c r="AF376" s="29"/>
      <c r="AG376" s="29"/>
      <c r="AH376" s="29"/>
      <c r="AI376" s="29"/>
      <c r="AJ376" s="29"/>
      <c r="AK376" s="29"/>
      <c r="AL376" s="29"/>
      <c r="AM376" s="29"/>
      <c r="AN376" s="29"/>
      <c r="AO376" s="29"/>
    </row>
    <row r="377" spans="1:41" ht="15.75" customHeight="1">
      <c r="A377" s="29"/>
      <c r="B377" s="29"/>
      <c r="C377" s="29"/>
      <c r="D377" s="29"/>
      <c r="E377" s="29"/>
      <c r="F377" s="29"/>
      <c r="G377" s="29"/>
      <c r="H377" s="29"/>
      <c r="I377" s="29"/>
      <c r="J377" s="29"/>
      <c r="K377" s="29"/>
      <c r="L377" s="29"/>
      <c r="M377" s="29"/>
      <c r="N377" s="29"/>
      <c r="O377" s="29"/>
      <c r="P377" s="28"/>
      <c r="Q377" s="29"/>
      <c r="R377" s="29"/>
      <c r="S377" s="29"/>
      <c r="T377" s="29"/>
      <c r="U377" s="29"/>
      <c r="V377" s="29"/>
      <c r="W377" s="29"/>
      <c r="X377" s="29"/>
      <c r="Y377" s="29"/>
      <c r="Z377" s="29"/>
      <c r="AA377" s="29"/>
      <c r="AB377" s="29"/>
      <c r="AC377" s="29"/>
      <c r="AD377" s="29"/>
      <c r="AE377" s="29"/>
      <c r="AF377" s="29"/>
      <c r="AG377" s="29"/>
      <c r="AH377" s="29"/>
      <c r="AI377" s="29"/>
      <c r="AJ377" s="29"/>
      <c r="AK377" s="29"/>
      <c r="AL377" s="29"/>
      <c r="AM377" s="29"/>
      <c r="AN377" s="29"/>
      <c r="AO377" s="29"/>
    </row>
    <row r="378" spans="1:41" ht="15.75" customHeight="1">
      <c r="A378" s="29"/>
      <c r="B378" s="29"/>
      <c r="C378" s="29"/>
      <c r="D378" s="29"/>
      <c r="E378" s="29"/>
      <c r="F378" s="29"/>
      <c r="G378" s="29"/>
      <c r="H378" s="29"/>
      <c r="I378" s="29"/>
      <c r="J378" s="29"/>
      <c r="K378" s="29"/>
      <c r="L378" s="29"/>
      <c r="M378" s="29"/>
      <c r="N378" s="29"/>
      <c r="O378" s="29"/>
      <c r="P378" s="28"/>
      <c r="Q378" s="29"/>
      <c r="R378" s="29"/>
      <c r="S378" s="29"/>
      <c r="T378" s="29"/>
      <c r="U378" s="29"/>
      <c r="V378" s="29"/>
      <c r="W378" s="29"/>
      <c r="X378" s="29"/>
      <c r="Y378" s="29"/>
      <c r="Z378" s="29"/>
      <c r="AA378" s="29"/>
      <c r="AB378" s="29"/>
      <c r="AC378" s="29"/>
      <c r="AD378" s="29"/>
      <c r="AE378" s="29"/>
      <c r="AF378" s="29"/>
      <c r="AG378" s="29"/>
      <c r="AH378" s="29"/>
      <c r="AI378" s="29"/>
      <c r="AJ378" s="29"/>
      <c r="AK378" s="29"/>
      <c r="AL378" s="29"/>
      <c r="AM378" s="29"/>
      <c r="AN378" s="29"/>
      <c r="AO378" s="29"/>
    </row>
    <row r="379" spans="1:41" ht="15.75" customHeight="1">
      <c r="A379" s="29"/>
      <c r="B379" s="29"/>
      <c r="C379" s="29"/>
      <c r="D379" s="29"/>
      <c r="E379" s="29"/>
      <c r="F379" s="29"/>
      <c r="G379" s="29"/>
      <c r="H379" s="29"/>
      <c r="I379" s="29"/>
      <c r="J379" s="29"/>
      <c r="K379" s="29"/>
      <c r="L379" s="29"/>
      <c r="M379" s="29"/>
      <c r="N379" s="29"/>
      <c r="O379" s="29"/>
      <c r="P379" s="28"/>
      <c r="Q379" s="29"/>
      <c r="R379" s="29"/>
      <c r="S379" s="29"/>
      <c r="T379" s="29"/>
      <c r="U379" s="29"/>
      <c r="V379" s="29"/>
      <c r="W379" s="29"/>
      <c r="X379" s="29"/>
      <c r="Y379" s="29"/>
      <c r="Z379" s="29"/>
      <c r="AA379" s="29"/>
      <c r="AB379" s="29"/>
      <c r="AC379" s="29"/>
      <c r="AD379" s="29"/>
      <c r="AE379" s="29"/>
      <c r="AF379" s="29"/>
      <c r="AG379" s="29"/>
      <c r="AH379" s="29"/>
      <c r="AI379" s="29"/>
      <c r="AJ379" s="29"/>
      <c r="AK379" s="29"/>
      <c r="AL379" s="29"/>
      <c r="AM379" s="29"/>
      <c r="AN379" s="29"/>
      <c r="AO379" s="29"/>
    </row>
    <row r="380" spans="1:41" ht="15.75" customHeight="1">
      <c r="A380" s="29"/>
      <c r="B380" s="29"/>
      <c r="C380" s="29"/>
      <c r="D380" s="29"/>
      <c r="E380" s="29"/>
      <c r="F380" s="29"/>
      <c r="G380" s="29"/>
      <c r="H380" s="29"/>
      <c r="I380" s="29"/>
      <c r="J380" s="29"/>
      <c r="K380" s="29"/>
      <c r="L380" s="29"/>
      <c r="M380" s="29"/>
      <c r="N380" s="29"/>
      <c r="O380" s="29"/>
      <c r="P380" s="28"/>
      <c r="Q380" s="29"/>
      <c r="R380" s="29"/>
      <c r="S380" s="29"/>
      <c r="T380" s="29"/>
      <c r="U380" s="29"/>
      <c r="V380" s="29"/>
      <c r="W380" s="29"/>
      <c r="X380" s="29"/>
      <c r="Y380" s="29"/>
      <c r="Z380" s="29"/>
      <c r="AA380" s="29"/>
      <c r="AB380" s="29"/>
      <c r="AC380" s="29"/>
      <c r="AD380" s="29"/>
      <c r="AE380" s="29"/>
      <c r="AF380" s="29"/>
      <c r="AG380" s="29"/>
      <c r="AH380" s="29"/>
      <c r="AI380" s="29"/>
      <c r="AJ380" s="29"/>
      <c r="AK380" s="29"/>
      <c r="AL380" s="29"/>
      <c r="AM380" s="29"/>
      <c r="AN380" s="29"/>
      <c r="AO380" s="29"/>
    </row>
    <row r="381" spans="1:41" ht="15.75" customHeight="1">
      <c r="A381" s="29"/>
      <c r="B381" s="29"/>
      <c r="C381" s="29"/>
      <c r="D381" s="29"/>
      <c r="E381" s="29"/>
      <c r="F381" s="29"/>
      <c r="G381" s="29"/>
      <c r="H381" s="29"/>
      <c r="I381" s="29"/>
      <c r="J381" s="29"/>
      <c r="K381" s="29"/>
      <c r="L381" s="29"/>
      <c r="M381" s="29"/>
      <c r="N381" s="29"/>
      <c r="O381" s="29"/>
      <c r="P381" s="28"/>
      <c r="Q381" s="29"/>
      <c r="R381" s="29"/>
      <c r="S381" s="29"/>
      <c r="T381" s="29"/>
      <c r="U381" s="29"/>
      <c r="V381" s="29"/>
      <c r="W381" s="29"/>
      <c r="X381" s="29"/>
      <c r="Y381" s="29"/>
      <c r="Z381" s="29"/>
      <c r="AA381" s="29"/>
      <c r="AB381" s="29"/>
      <c r="AC381" s="29"/>
      <c r="AD381" s="29"/>
      <c r="AE381" s="29"/>
      <c r="AF381" s="29"/>
      <c r="AG381" s="29"/>
      <c r="AH381" s="29"/>
      <c r="AI381" s="29"/>
      <c r="AJ381" s="29"/>
      <c r="AK381" s="29"/>
      <c r="AL381" s="29"/>
      <c r="AM381" s="29"/>
      <c r="AN381" s="29"/>
      <c r="AO381" s="29"/>
    </row>
    <row r="382" spans="1:41" ht="15.75" customHeight="1">
      <c r="A382" s="29"/>
      <c r="B382" s="29"/>
      <c r="C382" s="29"/>
      <c r="D382" s="29"/>
      <c r="E382" s="29"/>
      <c r="F382" s="29"/>
      <c r="G382" s="29"/>
      <c r="H382" s="29"/>
      <c r="I382" s="29"/>
      <c r="J382" s="29"/>
      <c r="K382" s="29"/>
      <c r="L382" s="29"/>
      <c r="M382" s="29"/>
      <c r="N382" s="29"/>
      <c r="O382" s="29"/>
      <c r="P382" s="28"/>
      <c r="Q382" s="29"/>
      <c r="R382" s="29"/>
      <c r="S382" s="29"/>
      <c r="T382" s="29"/>
      <c r="U382" s="29"/>
      <c r="V382" s="29"/>
      <c r="W382" s="29"/>
      <c r="X382" s="29"/>
      <c r="Y382" s="29"/>
      <c r="Z382" s="29"/>
      <c r="AA382" s="29"/>
      <c r="AB382" s="29"/>
      <c r="AC382" s="29"/>
      <c r="AD382" s="29"/>
      <c r="AE382" s="29"/>
      <c r="AF382" s="29"/>
      <c r="AG382" s="29"/>
      <c r="AH382" s="29"/>
      <c r="AI382" s="29"/>
      <c r="AJ382" s="29"/>
      <c r="AK382" s="29"/>
      <c r="AL382" s="29"/>
      <c r="AM382" s="29"/>
      <c r="AN382" s="29"/>
      <c r="AO382" s="29"/>
    </row>
    <row r="383" spans="1:41" ht="15.75" customHeight="1">
      <c r="A383" s="29"/>
      <c r="B383" s="29"/>
      <c r="C383" s="29"/>
      <c r="D383" s="29"/>
      <c r="E383" s="29"/>
      <c r="F383" s="29"/>
      <c r="G383" s="29"/>
      <c r="H383" s="29"/>
      <c r="I383" s="29"/>
      <c r="J383" s="29"/>
      <c r="K383" s="29"/>
      <c r="L383" s="29"/>
      <c r="M383" s="29"/>
      <c r="N383" s="29"/>
      <c r="O383" s="29"/>
      <c r="P383" s="28"/>
      <c r="Q383" s="29"/>
      <c r="R383" s="29"/>
      <c r="S383" s="29"/>
      <c r="T383" s="29"/>
      <c r="U383" s="29"/>
      <c r="V383" s="29"/>
      <c r="W383" s="29"/>
      <c r="X383" s="29"/>
      <c r="Y383" s="29"/>
      <c r="Z383" s="29"/>
      <c r="AA383" s="29"/>
      <c r="AB383" s="29"/>
      <c r="AC383" s="29"/>
      <c r="AD383" s="29"/>
      <c r="AE383" s="29"/>
      <c r="AF383" s="29"/>
      <c r="AG383" s="29"/>
      <c r="AH383" s="29"/>
      <c r="AI383" s="29"/>
      <c r="AJ383" s="29"/>
      <c r="AK383" s="29"/>
      <c r="AL383" s="29"/>
      <c r="AM383" s="29"/>
      <c r="AN383" s="29"/>
      <c r="AO383" s="29"/>
    </row>
    <row r="384" spans="1:41" ht="15.75" customHeight="1">
      <c r="A384" s="29"/>
      <c r="B384" s="29"/>
      <c r="C384" s="29"/>
      <c r="D384" s="29"/>
      <c r="E384" s="29"/>
      <c r="F384" s="29"/>
      <c r="G384" s="29"/>
      <c r="H384" s="29"/>
      <c r="I384" s="29"/>
      <c r="J384" s="29"/>
      <c r="K384" s="29"/>
      <c r="L384" s="29"/>
      <c r="M384" s="29"/>
      <c r="N384" s="29"/>
      <c r="O384" s="29"/>
      <c r="P384" s="28"/>
      <c r="Q384" s="29"/>
      <c r="R384" s="29"/>
      <c r="S384" s="29"/>
      <c r="T384" s="29"/>
      <c r="U384" s="29"/>
      <c r="V384" s="29"/>
      <c r="W384" s="29"/>
      <c r="X384" s="29"/>
      <c r="Y384" s="29"/>
      <c r="Z384" s="29"/>
      <c r="AA384" s="29"/>
      <c r="AB384" s="29"/>
      <c r="AC384" s="29"/>
      <c r="AD384" s="29"/>
      <c r="AE384" s="29"/>
      <c r="AF384" s="29"/>
      <c r="AG384" s="29"/>
      <c r="AH384" s="29"/>
      <c r="AI384" s="29"/>
      <c r="AJ384" s="29"/>
      <c r="AK384" s="29"/>
      <c r="AL384" s="29"/>
      <c r="AM384" s="29"/>
      <c r="AN384" s="29"/>
      <c r="AO384" s="29"/>
    </row>
    <row r="385" spans="1:41" ht="15.75" customHeight="1">
      <c r="A385" s="29"/>
      <c r="B385" s="29"/>
      <c r="C385" s="29"/>
      <c r="D385" s="29"/>
      <c r="E385" s="29"/>
      <c r="F385" s="29"/>
      <c r="G385" s="29"/>
      <c r="H385" s="29"/>
      <c r="I385" s="29"/>
      <c r="J385" s="29"/>
      <c r="K385" s="29"/>
      <c r="L385" s="29"/>
      <c r="M385" s="29"/>
      <c r="N385" s="29"/>
      <c r="O385" s="29"/>
      <c r="P385" s="28"/>
      <c r="Q385" s="29"/>
      <c r="R385" s="29"/>
      <c r="S385" s="29"/>
      <c r="T385" s="29"/>
      <c r="U385" s="29"/>
      <c r="V385" s="29"/>
      <c r="W385" s="29"/>
      <c r="X385" s="29"/>
      <c r="Y385" s="29"/>
      <c r="Z385" s="29"/>
      <c r="AA385" s="29"/>
      <c r="AB385" s="29"/>
      <c r="AC385" s="29"/>
      <c r="AD385" s="29"/>
      <c r="AE385" s="29"/>
      <c r="AF385" s="29"/>
      <c r="AG385" s="29"/>
      <c r="AH385" s="29"/>
      <c r="AI385" s="29"/>
      <c r="AJ385" s="29"/>
      <c r="AK385" s="29"/>
      <c r="AL385" s="29"/>
      <c r="AM385" s="29"/>
      <c r="AN385" s="29"/>
      <c r="AO385" s="29"/>
    </row>
    <row r="386" spans="1:41" ht="15.75" customHeight="1">
      <c r="A386" s="29"/>
      <c r="B386" s="29"/>
      <c r="C386" s="29"/>
      <c r="D386" s="29"/>
      <c r="E386" s="29"/>
      <c r="F386" s="29"/>
      <c r="G386" s="29"/>
      <c r="H386" s="29"/>
      <c r="I386" s="29"/>
      <c r="J386" s="29"/>
      <c r="K386" s="29"/>
      <c r="L386" s="29"/>
      <c r="M386" s="29"/>
      <c r="N386" s="29"/>
      <c r="O386" s="29"/>
      <c r="P386" s="28"/>
      <c r="Q386" s="29"/>
      <c r="R386" s="29"/>
      <c r="S386" s="29"/>
      <c r="T386" s="29"/>
      <c r="U386" s="29"/>
      <c r="V386" s="29"/>
      <c r="W386" s="29"/>
      <c r="X386" s="29"/>
      <c r="Y386" s="29"/>
      <c r="Z386" s="29"/>
      <c r="AA386" s="29"/>
      <c r="AB386" s="29"/>
      <c r="AC386" s="29"/>
      <c r="AD386" s="29"/>
      <c r="AE386" s="29"/>
      <c r="AF386" s="29"/>
      <c r="AG386" s="29"/>
      <c r="AH386" s="29"/>
      <c r="AI386" s="29"/>
      <c r="AJ386" s="29"/>
      <c r="AK386" s="29"/>
      <c r="AL386" s="29"/>
      <c r="AM386" s="29"/>
      <c r="AN386" s="29"/>
      <c r="AO386" s="29"/>
    </row>
    <row r="387" spans="1:41" ht="15.75" customHeight="1">
      <c r="A387" s="29"/>
      <c r="B387" s="29"/>
      <c r="C387" s="29"/>
      <c r="D387" s="29"/>
      <c r="E387" s="29"/>
      <c r="F387" s="29"/>
      <c r="G387" s="29"/>
      <c r="H387" s="29"/>
      <c r="I387" s="29"/>
      <c r="J387" s="29"/>
      <c r="K387" s="29"/>
      <c r="L387" s="29"/>
      <c r="M387" s="29"/>
      <c r="N387" s="29"/>
      <c r="O387" s="29"/>
      <c r="P387" s="28"/>
      <c r="Q387" s="29"/>
      <c r="R387" s="29"/>
      <c r="S387" s="29"/>
      <c r="T387" s="29"/>
      <c r="U387" s="29"/>
      <c r="V387" s="29"/>
      <c r="W387" s="29"/>
      <c r="X387" s="29"/>
      <c r="Y387" s="29"/>
      <c r="Z387" s="29"/>
      <c r="AA387" s="29"/>
      <c r="AB387" s="29"/>
      <c r="AC387" s="29"/>
      <c r="AD387" s="29"/>
      <c r="AE387" s="29"/>
      <c r="AF387" s="29"/>
      <c r="AG387" s="29"/>
      <c r="AH387" s="29"/>
      <c r="AI387" s="29"/>
      <c r="AJ387" s="29"/>
      <c r="AK387" s="29"/>
      <c r="AL387" s="29"/>
      <c r="AM387" s="29"/>
      <c r="AN387" s="29"/>
      <c r="AO387" s="29"/>
    </row>
    <row r="388" spans="1:41" ht="15.75" customHeight="1">
      <c r="A388" s="29"/>
      <c r="B388" s="29"/>
      <c r="C388" s="29"/>
      <c r="D388" s="29"/>
      <c r="E388" s="29"/>
      <c r="F388" s="29"/>
      <c r="G388" s="29"/>
      <c r="H388" s="29"/>
      <c r="I388" s="29"/>
      <c r="J388" s="29"/>
      <c r="K388" s="29"/>
      <c r="L388" s="29"/>
      <c r="M388" s="29"/>
      <c r="N388" s="29"/>
      <c r="O388" s="29"/>
      <c r="P388" s="28"/>
      <c r="Q388" s="29"/>
      <c r="R388" s="29"/>
      <c r="S388" s="29"/>
      <c r="T388" s="29"/>
      <c r="U388" s="29"/>
      <c r="V388" s="29"/>
      <c r="W388" s="29"/>
      <c r="X388" s="29"/>
      <c r="Y388" s="29"/>
      <c r="Z388" s="29"/>
      <c r="AA388" s="29"/>
      <c r="AB388" s="29"/>
      <c r="AC388" s="29"/>
      <c r="AD388" s="29"/>
      <c r="AE388" s="29"/>
      <c r="AF388" s="29"/>
      <c r="AG388" s="29"/>
      <c r="AH388" s="29"/>
      <c r="AI388" s="29"/>
      <c r="AJ388" s="29"/>
      <c r="AK388" s="29"/>
      <c r="AL388" s="29"/>
      <c r="AM388" s="29"/>
      <c r="AN388" s="29"/>
      <c r="AO388" s="29"/>
    </row>
    <row r="389" spans="1:41" ht="15.75" customHeight="1">
      <c r="A389" s="29"/>
      <c r="B389" s="29"/>
      <c r="C389" s="29"/>
      <c r="D389" s="29"/>
      <c r="E389" s="29"/>
      <c r="F389" s="29"/>
      <c r="G389" s="29"/>
      <c r="H389" s="29"/>
      <c r="I389" s="29"/>
      <c r="J389" s="29"/>
      <c r="K389" s="29"/>
      <c r="L389" s="29"/>
      <c r="M389" s="29"/>
      <c r="N389" s="29"/>
      <c r="O389" s="29"/>
      <c r="P389" s="28"/>
      <c r="Q389" s="29"/>
      <c r="R389" s="29"/>
      <c r="S389" s="29"/>
      <c r="T389" s="29"/>
      <c r="U389" s="29"/>
      <c r="V389" s="29"/>
      <c r="W389" s="29"/>
      <c r="X389" s="29"/>
      <c r="Y389" s="29"/>
      <c r="Z389" s="29"/>
      <c r="AA389" s="29"/>
      <c r="AB389" s="29"/>
      <c r="AC389" s="29"/>
      <c r="AD389" s="29"/>
      <c r="AE389" s="29"/>
      <c r="AF389" s="29"/>
      <c r="AG389" s="29"/>
      <c r="AH389" s="29"/>
      <c r="AI389" s="29"/>
      <c r="AJ389" s="29"/>
      <c r="AK389" s="29"/>
      <c r="AL389" s="29"/>
      <c r="AM389" s="29"/>
      <c r="AN389" s="29"/>
      <c r="AO389" s="29"/>
    </row>
    <row r="390" spans="1:41" ht="15.75" customHeight="1">
      <c r="A390" s="29"/>
      <c r="B390" s="29"/>
      <c r="C390" s="29"/>
      <c r="D390" s="29"/>
      <c r="E390" s="29"/>
      <c r="F390" s="29"/>
      <c r="G390" s="29"/>
      <c r="H390" s="29"/>
      <c r="I390" s="29"/>
      <c r="J390" s="29"/>
      <c r="K390" s="29"/>
      <c r="L390" s="29"/>
      <c r="M390" s="29"/>
      <c r="N390" s="29"/>
      <c r="O390" s="29"/>
      <c r="P390" s="28"/>
      <c r="Q390" s="29"/>
      <c r="R390" s="29"/>
      <c r="S390" s="29"/>
      <c r="T390" s="29"/>
      <c r="U390" s="29"/>
      <c r="V390" s="29"/>
      <c r="W390" s="29"/>
      <c r="X390" s="29"/>
      <c r="Y390" s="29"/>
      <c r="Z390" s="29"/>
      <c r="AA390" s="29"/>
      <c r="AB390" s="29"/>
      <c r="AC390" s="29"/>
      <c r="AD390" s="29"/>
      <c r="AE390" s="29"/>
      <c r="AF390" s="29"/>
      <c r="AG390" s="29"/>
      <c r="AH390" s="29"/>
      <c r="AI390" s="29"/>
      <c r="AJ390" s="29"/>
      <c r="AK390" s="29"/>
      <c r="AL390" s="29"/>
      <c r="AM390" s="29"/>
      <c r="AN390" s="29"/>
      <c r="AO390" s="29"/>
    </row>
    <row r="391" spans="1:41" ht="15.75" customHeight="1">
      <c r="A391" s="29"/>
      <c r="B391" s="29"/>
      <c r="C391" s="29"/>
      <c r="D391" s="29"/>
      <c r="E391" s="29"/>
      <c r="F391" s="29"/>
      <c r="G391" s="29"/>
      <c r="H391" s="29"/>
      <c r="I391" s="29"/>
      <c r="J391" s="29"/>
      <c r="K391" s="29"/>
      <c r="L391" s="29"/>
      <c r="M391" s="29"/>
      <c r="N391" s="29"/>
      <c r="O391" s="29"/>
      <c r="P391" s="28"/>
      <c r="Q391" s="29"/>
      <c r="R391" s="29"/>
      <c r="S391" s="29"/>
      <c r="T391" s="29"/>
      <c r="U391" s="29"/>
      <c r="V391" s="29"/>
      <c r="W391" s="29"/>
      <c r="X391" s="29"/>
      <c r="Y391" s="29"/>
      <c r="Z391" s="29"/>
      <c r="AA391" s="29"/>
      <c r="AB391" s="29"/>
      <c r="AC391" s="29"/>
      <c r="AD391" s="29"/>
      <c r="AE391" s="29"/>
      <c r="AF391" s="29"/>
      <c r="AG391" s="29"/>
      <c r="AH391" s="29"/>
      <c r="AI391" s="29"/>
      <c r="AJ391" s="29"/>
      <c r="AK391" s="29"/>
      <c r="AL391" s="29"/>
      <c r="AM391" s="29"/>
      <c r="AN391" s="29"/>
      <c r="AO391" s="29"/>
    </row>
    <row r="392" spans="1:41" ht="15.75" customHeight="1">
      <c r="A392" s="29"/>
      <c r="B392" s="29"/>
      <c r="C392" s="29"/>
      <c r="D392" s="29"/>
      <c r="E392" s="29"/>
      <c r="F392" s="29"/>
      <c r="G392" s="29"/>
      <c r="H392" s="29"/>
      <c r="I392" s="29"/>
      <c r="J392" s="29"/>
      <c r="K392" s="29"/>
      <c r="L392" s="29"/>
      <c r="M392" s="29"/>
      <c r="N392" s="29"/>
      <c r="O392" s="29"/>
      <c r="P392" s="28"/>
      <c r="Q392" s="29"/>
      <c r="R392" s="29"/>
      <c r="S392" s="29"/>
      <c r="T392" s="29"/>
      <c r="U392" s="29"/>
      <c r="V392" s="29"/>
      <c r="W392" s="29"/>
      <c r="X392" s="29"/>
      <c r="Y392" s="29"/>
      <c r="Z392" s="29"/>
      <c r="AA392" s="29"/>
      <c r="AB392" s="29"/>
      <c r="AC392" s="29"/>
      <c r="AD392" s="29"/>
      <c r="AE392" s="29"/>
      <c r="AF392" s="29"/>
      <c r="AG392" s="29"/>
      <c r="AH392" s="29"/>
      <c r="AI392" s="29"/>
      <c r="AJ392" s="29"/>
      <c r="AK392" s="29"/>
      <c r="AL392" s="29"/>
      <c r="AM392" s="29"/>
      <c r="AN392" s="29"/>
      <c r="AO392" s="29"/>
    </row>
    <row r="393" spans="1:41" ht="15.75" customHeight="1">
      <c r="A393" s="29"/>
      <c r="B393" s="29"/>
      <c r="C393" s="29"/>
      <c r="D393" s="29"/>
      <c r="E393" s="29"/>
      <c r="F393" s="29"/>
      <c r="G393" s="29"/>
      <c r="H393" s="29"/>
      <c r="I393" s="29"/>
      <c r="J393" s="29"/>
      <c r="K393" s="29"/>
      <c r="L393" s="29"/>
      <c r="M393" s="29"/>
      <c r="N393" s="29"/>
      <c r="O393" s="29"/>
      <c r="P393" s="28"/>
      <c r="Q393" s="29"/>
      <c r="R393" s="29"/>
      <c r="S393" s="29"/>
      <c r="T393" s="29"/>
      <c r="U393" s="29"/>
      <c r="V393" s="29"/>
      <c r="W393" s="29"/>
      <c r="X393" s="29"/>
      <c r="Y393" s="29"/>
      <c r="Z393" s="29"/>
      <c r="AA393" s="29"/>
      <c r="AB393" s="29"/>
      <c r="AC393" s="29"/>
      <c r="AD393" s="29"/>
      <c r="AE393" s="29"/>
      <c r="AF393" s="29"/>
      <c r="AG393" s="29"/>
      <c r="AH393" s="29"/>
      <c r="AI393" s="29"/>
      <c r="AJ393" s="29"/>
      <c r="AK393" s="29"/>
      <c r="AL393" s="29"/>
      <c r="AM393" s="29"/>
      <c r="AN393" s="29"/>
      <c r="AO393" s="29"/>
    </row>
    <row r="394" spans="1:41" ht="15.75" customHeight="1">
      <c r="A394" s="29"/>
      <c r="B394" s="29"/>
      <c r="C394" s="29"/>
      <c r="D394" s="29"/>
      <c r="E394" s="29"/>
      <c r="F394" s="29"/>
      <c r="G394" s="29"/>
      <c r="H394" s="29"/>
      <c r="I394" s="29"/>
      <c r="J394" s="29"/>
      <c r="K394" s="29"/>
      <c r="L394" s="29"/>
      <c r="M394" s="29"/>
      <c r="N394" s="29"/>
      <c r="O394" s="29"/>
      <c r="P394" s="28"/>
      <c r="Q394" s="29"/>
      <c r="R394" s="29"/>
      <c r="S394" s="29"/>
      <c r="T394" s="29"/>
      <c r="U394" s="29"/>
      <c r="V394" s="29"/>
      <c r="W394" s="29"/>
      <c r="X394" s="29"/>
      <c r="Y394" s="29"/>
      <c r="Z394" s="29"/>
      <c r="AA394" s="29"/>
      <c r="AB394" s="29"/>
      <c r="AC394" s="29"/>
      <c r="AD394" s="29"/>
      <c r="AE394" s="29"/>
      <c r="AF394" s="29"/>
      <c r="AG394" s="29"/>
      <c r="AH394" s="29"/>
      <c r="AI394" s="29"/>
      <c r="AJ394" s="29"/>
      <c r="AK394" s="29"/>
      <c r="AL394" s="29"/>
      <c r="AM394" s="29"/>
      <c r="AN394" s="29"/>
      <c r="AO394" s="29"/>
    </row>
    <row r="395" spans="1:41" ht="15.75" customHeight="1">
      <c r="A395" s="29"/>
      <c r="B395" s="29"/>
      <c r="C395" s="29"/>
      <c r="D395" s="29"/>
      <c r="E395" s="29"/>
      <c r="F395" s="29"/>
      <c r="G395" s="29"/>
      <c r="H395" s="29"/>
      <c r="I395" s="29"/>
      <c r="J395" s="29"/>
      <c r="K395" s="29"/>
      <c r="L395" s="29"/>
      <c r="M395" s="29"/>
      <c r="N395" s="29"/>
      <c r="O395" s="29"/>
      <c r="P395" s="28"/>
      <c r="Q395" s="29"/>
      <c r="R395" s="29"/>
      <c r="S395" s="29"/>
      <c r="T395" s="29"/>
      <c r="U395" s="29"/>
      <c r="V395" s="29"/>
      <c r="W395" s="29"/>
      <c r="X395" s="29"/>
      <c r="Y395" s="29"/>
      <c r="Z395" s="29"/>
      <c r="AA395" s="29"/>
      <c r="AB395" s="29"/>
      <c r="AC395" s="29"/>
      <c r="AD395" s="29"/>
      <c r="AE395" s="29"/>
      <c r="AF395" s="29"/>
      <c r="AG395" s="29"/>
      <c r="AH395" s="29"/>
      <c r="AI395" s="29"/>
      <c r="AJ395" s="29"/>
      <c r="AK395" s="29"/>
      <c r="AL395" s="29"/>
      <c r="AM395" s="29"/>
      <c r="AN395" s="29"/>
      <c r="AO395" s="29"/>
    </row>
    <row r="396" spans="1:41" ht="15.75" customHeight="1">
      <c r="A396" s="29"/>
      <c r="B396" s="29"/>
      <c r="C396" s="29"/>
      <c r="D396" s="29"/>
      <c r="E396" s="29"/>
      <c r="F396" s="29"/>
      <c r="G396" s="29"/>
      <c r="H396" s="29"/>
      <c r="I396" s="29"/>
      <c r="J396" s="29"/>
      <c r="K396" s="29"/>
      <c r="L396" s="29"/>
      <c r="M396" s="29"/>
      <c r="N396" s="29"/>
      <c r="O396" s="29"/>
      <c r="P396" s="28"/>
      <c r="Q396" s="29"/>
      <c r="R396" s="29"/>
      <c r="S396" s="29"/>
      <c r="T396" s="29"/>
      <c r="U396" s="29"/>
      <c r="V396" s="29"/>
      <c r="W396" s="29"/>
      <c r="X396" s="29"/>
      <c r="Y396" s="29"/>
      <c r="Z396" s="29"/>
      <c r="AA396" s="29"/>
      <c r="AB396" s="29"/>
      <c r="AC396" s="29"/>
      <c r="AD396" s="29"/>
      <c r="AE396" s="29"/>
      <c r="AF396" s="29"/>
      <c r="AG396" s="29"/>
      <c r="AH396" s="29"/>
      <c r="AI396" s="29"/>
      <c r="AJ396" s="29"/>
      <c r="AK396" s="29"/>
      <c r="AL396" s="29"/>
      <c r="AM396" s="29"/>
      <c r="AN396" s="29"/>
      <c r="AO396" s="29"/>
    </row>
    <row r="397" spans="1:41" ht="15.75" customHeight="1">
      <c r="A397" s="29"/>
      <c r="B397" s="29"/>
      <c r="C397" s="29"/>
      <c r="D397" s="29"/>
      <c r="E397" s="29"/>
      <c r="F397" s="29"/>
      <c r="G397" s="29"/>
      <c r="H397" s="29"/>
      <c r="I397" s="29"/>
      <c r="J397" s="29"/>
      <c r="K397" s="29"/>
      <c r="L397" s="29"/>
      <c r="M397" s="29"/>
      <c r="N397" s="29"/>
      <c r="O397" s="29"/>
      <c r="P397" s="28"/>
      <c r="Q397" s="29"/>
      <c r="R397" s="29"/>
      <c r="S397" s="29"/>
      <c r="T397" s="29"/>
      <c r="U397" s="29"/>
      <c r="V397" s="29"/>
      <c r="W397" s="29"/>
      <c r="X397" s="29"/>
      <c r="Y397" s="29"/>
      <c r="Z397" s="29"/>
      <c r="AA397" s="29"/>
      <c r="AB397" s="29"/>
      <c r="AC397" s="29"/>
      <c r="AD397" s="29"/>
      <c r="AE397" s="29"/>
      <c r="AF397" s="29"/>
      <c r="AG397" s="29"/>
      <c r="AH397" s="29"/>
      <c r="AI397" s="29"/>
      <c r="AJ397" s="29"/>
      <c r="AK397" s="29"/>
      <c r="AL397" s="29"/>
      <c r="AM397" s="29"/>
      <c r="AN397" s="29"/>
      <c r="AO397" s="29"/>
    </row>
    <row r="398" spans="1:41" ht="15.75" customHeight="1">
      <c r="A398" s="29"/>
      <c r="B398" s="29"/>
      <c r="C398" s="29"/>
      <c r="D398" s="29"/>
      <c r="E398" s="29"/>
      <c r="F398" s="29"/>
      <c r="G398" s="29"/>
      <c r="H398" s="29"/>
      <c r="I398" s="29"/>
      <c r="J398" s="29"/>
      <c r="K398" s="29"/>
      <c r="L398" s="29"/>
      <c r="M398" s="29"/>
      <c r="N398" s="29"/>
      <c r="O398" s="29"/>
      <c r="P398" s="28"/>
      <c r="Q398" s="29"/>
      <c r="R398" s="29"/>
      <c r="S398" s="29"/>
      <c r="T398" s="29"/>
      <c r="U398" s="29"/>
      <c r="V398" s="29"/>
      <c r="W398" s="29"/>
      <c r="X398" s="29"/>
      <c r="Y398" s="29"/>
      <c r="Z398" s="29"/>
      <c r="AA398" s="29"/>
      <c r="AB398" s="29"/>
      <c r="AC398" s="29"/>
      <c r="AD398" s="29"/>
      <c r="AE398" s="29"/>
      <c r="AF398" s="29"/>
      <c r="AG398" s="29"/>
      <c r="AH398" s="29"/>
      <c r="AI398" s="29"/>
      <c r="AJ398" s="29"/>
      <c r="AK398" s="29"/>
      <c r="AL398" s="29"/>
      <c r="AM398" s="29"/>
      <c r="AN398" s="29"/>
      <c r="AO398" s="29"/>
    </row>
    <row r="399" spans="1:41" ht="15.75" customHeight="1">
      <c r="A399" s="29"/>
      <c r="B399" s="29"/>
      <c r="C399" s="29"/>
      <c r="D399" s="29"/>
      <c r="E399" s="29"/>
      <c r="F399" s="29"/>
      <c r="G399" s="29"/>
      <c r="H399" s="29"/>
      <c r="I399" s="29"/>
      <c r="J399" s="29"/>
      <c r="K399" s="29"/>
      <c r="L399" s="29"/>
      <c r="M399" s="29"/>
      <c r="N399" s="29"/>
      <c r="O399" s="29"/>
      <c r="P399" s="28"/>
      <c r="Q399" s="29"/>
      <c r="R399" s="29"/>
      <c r="S399" s="29"/>
      <c r="T399" s="29"/>
      <c r="U399" s="29"/>
      <c r="V399" s="29"/>
      <c r="W399" s="29"/>
      <c r="X399" s="29"/>
      <c r="Y399" s="29"/>
      <c r="Z399" s="29"/>
      <c r="AA399" s="29"/>
      <c r="AB399" s="29"/>
      <c r="AC399" s="29"/>
      <c r="AD399" s="29"/>
      <c r="AE399" s="29"/>
      <c r="AF399" s="29"/>
      <c r="AG399" s="29"/>
      <c r="AH399" s="29"/>
      <c r="AI399" s="29"/>
      <c r="AJ399" s="29"/>
      <c r="AK399" s="29"/>
      <c r="AL399" s="29"/>
      <c r="AM399" s="29"/>
      <c r="AN399" s="29"/>
      <c r="AO399" s="29"/>
    </row>
    <row r="400" spans="1:41" ht="15.75" customHeight="1">
      <c r="A400" s="29"/>
      <c r="B400" s="29"/>
      <c r="C400" s="29"/>
      <c r="D400" s="29"/>
      <c r="E400" s="29"/>
      <c r="F400" s="29"/>
      <c r="G400" s="29"/>
      <c r="H400" s="29"/>
      <c r="I400" s="29"/>
      <c r="J400" s="29"/>
      <c r="K400" s="29"/>
      <c r="L400" s="29"/>
      <c r="M400" s="29"/>
      <c r="N400" s="29"/>
      <c r="O400" s="29"/>
      <c r="P400" s="28"/>
      <c r="Q400" s="29"/>
      <c r="R400" s="29"/>
      <c r="S400" s="29"/>
      <c r="T400" s="29"/>
      <c r="U400" s="29"/>
      <c r="V400" s="29"/>
      <c r="W400" s="29"/>
      <c r="X400" s="29"/>
      <c r="Y400" s="29"/>
      <c r="Z400" s="29"/>
      <c r="AA400" s="29"/>
      <c r="AB400" s="29"/>
      <c r="AC400" s="29"/>
      <c r="AD400" s="29"/>
      <c r="AE400" s="29"/>
      <c r="AF400" s="29"/>
      <c r="AG400" s="29"/>
      <c r="AH400" s="29"/>
      <c r="AI400" s="29"/>
      <c r="AJ400" s="29"/>
      <c r="AK400" s="29"/>
      <c r="AL400" s="29"/>
      <c r="AM400" s="29"/>
      <c r="AN400" s="29"/>
      <c r="AO400" s="29"/>
    </row>
    <row r="401" spans="1:41" ht="15.75" customHeight="1">
      <c r="A401" s="29"/>
      <c r="B401" s="29"/>
      <c r="C401" s="29"/>
      <c r="D401" s="29"/>
      <c r="E401" s="29"/>
      <c r="F401" s="29"/>
      <c r="G401" s="29"/>
      <c r="H401" s="29"/>
      <c r="I401" s="29"/>
      <c r="J401" s="29"/>
      <c r="K401" s="29"/>
      <c r="L401" s="29"/>
      <c r="M401" s="29"/>
      <c r="N401" s="29"/>
      <c r="O401" s="29"/>
      <c r="P401" s="28"/>
      <c r="Q401" s="29"/>
      <c r="R401" s="29"/>
      <c r="S401" s="29"/>
      <c r="T401" s="29"/>
      <c r="U401" s="29"/>
      <c r="V401" s="29"/>
      <c r="W401" s="29"/>
      <c r="X401" s="29"/>
      <c r="Y401" s="29"/>
      <c r="Z401" s="29"/>
      <c r="AA401" s="29"/>
      <c r="AB401" s="29"/>
      <c r="AC401" s="29"/>
      <c r="AD401" s="29"/>
      <c r="AE401" s="29"/>
      <c r="AF401" s="29"/>
      <c r="AG401" s="29"/>
      <c r="AH401" s="29"/>
      <c r="AI401" s="29"/>
      <c r="AJ401" s="29"/>
      <c r="AK401" s="29"/>
      <c r="AL401" s="29"/>
      <c r="AM401" s="29"/>
      <c r="AN401" s="29"/>
      <c r="AO401" s="29"/>
    </row>
    <row r="402" spans="1:41" ht="15.75" customHeight="1">
      <c r="A402" s="29"/>
      <c r="B402" s="29"/>
      <c r="C402" s="29"/>
      <c r="D402" s="29"/>
      <c r="E402" s="29"/>
      <c r="F402" s="29"/>
      <c r="G402" s="29"/>
      <c r="H402" s="29"/>
      <c r="I402" s="29"/>
      <c r="J402" s="29"/>
      <c r="K402" s="29"/>
      <c r="L402" s="29"/>
      <c r="M402" s="29"/>
      <c r="N402" s="29"/>
      <c r="O402" s="29"/>
      <c r="P402" s="28"/>
      <c r="Q402" s="29"/>
      <c r="R402" s="29"/>
      <c r="S402" s="29"/>
      <c r="T402" s="29"/>
      <c r="U402" s="29"/>
      <c r="V402" s="29"/>
      <c r="W402" s="29"/>
      <c r="X402" s="29"/>
      <c r="Y402" s="29"/>
      <c r="Z402" s="29"/>
      <c r="AA402" s="29"/>
      <c r="AB402" s="29"/>
      <c r="AC402" s="29"/>
      <c r="AD402" s="29"/>
      <c r="AE402" s="29"/>
      <c r="AF402" s="29"/>
      <c r="AG402" s="29"/>
      <c r="AH402" s="29"/>
      <c r="AI402" s="29"/>
      <c r="AJ402" s="29"/>
      <c r="AK402" s="29"/>
      <c r="AL402" s="29"/>
      <c r="AM402" s="29"/>
      <c r="AN402" s="29"/>
      <c r="AO402" s="29"/>
    </row>
    <row r="403" spans="1:41" ht="15.75" customHeight="1">
      <c r="A403" s="29"/>
      <c r="B403" s="29"/>
      <c r="C403" s="29"/>
      <c r="D403" s="29"/>
      <c r="E403" s="29"/>
      <c r="F403" s="29"/>
      <c r="G403" s="29"/>
      <c r="H403" s="29"/>
      <c r="I403" s="29"/>
      <c r="J403" s="29"/>
      <c r="K403" s="29"/>
      <c r="L403" s="29"/>
      <c r="M403" s="29"/>
      <c r="N403" s="29"/>
      <c r="O403" s="29"/>
      <c r="P403" s="28"/>
      <c r="Q403" s="29"/>
      <c r="R403" s="29"/>
      <c r="S403" s="29"/>
      <c r="T403" s="29"/>
      <c r="U403" s="29"/>
      <c r="V403" s="29"/>
      <c r="W403" s="29"/>
      <c r="X403" s="29"/>
      <c r="Y403" s="29"/>
      <c r="Z403" s="29"/>
      <c r="AA403" s="29"/>
      <c r="AB403" s="29"/>
      <c r="AC403" s="29"/>
      <c r="AD403" s="29"/>
      <c r="AE403" s="29"/>
      <c r="AF403" s="29"/>
      <c r="AG403" s="29"/>
      <c r="AH403" s="29"/>
      <c r="AI403" s="29"/>
      <c r="AJ403" s="29"/>
      <c r="AK403" s="29"/>
      <c r="AL403" s="29"/>
      <c r="AM403" s="29"/>
      <c r="AN403" s="29"/>
      <c r="AO403" s="29"/>
    </row>
    <row r="404" spans="1:41" ht="15.75" customHeight="1">
      <c r="A404" s="29"/>
      <c r="B404" s="29"/>
      <c r="C404" s="29"/>
      <c r="D404" s="29"/>
      <c r="E404" s="29"/>
      <c r="F404" s="29"/>
      <c r="G404" s="29"/>
      <c r="H404" s="29"/>
      <c r="I404" s="29"/>
      <c r="J404" s="29"/>
      <c r="K404" s="29"/>
      <c r="L404" s="29"/>
      <c r="M404" s="29"/>
      <c r="N404" s="29"/>
      <c r="O404" s="29"/>
      <c r="P404" s="28"/>
      <c r="Q404" s="29"/>
      <c r="R404" s="29"/>
      <c r="S404" s="29"/>
      <c r="T404" s="29"/>
      <c r="U404" s="29"/>
      <c r="V404" s="29"/>
      <c r="W404" s="29"/>
      <c r="X404" s="29"/>
      <c r="Y404" s="29"/>
      <c r="Z404" s="29"/>
      <c r="AA404" s="29"/>
      <c r="AB404" s="29"/>
      <c r="AC404" s="29"/>
      <c r="AD404" s="29"/>
      <c r="AE404" s="29"/>
      <c r="AF404" s="29"/>
      <c r="AG404" s="29"/>
      <c r="AH404" s="29"/>
      <c r="AI404" s="29"/>
      <c r="AJ404" s="29"/>
      <c r="AK404" s="29"/>
      <c r="AL404" s="29"/>
      <c r="AM404" s="29"/>
      <c r="AN404" s="29"/>
      <c r="AO404" s="29"/>
    </row>
    <row r="405" spans="1:41" ht="15.75" customHeight="1">
      <c r="A405" s="29"/>
      <c r="B405" s="29"/>
      <c r="C405" s="29"/>
      <c r="D405" s="29"/>
      <c r="E405" s="29"/>
      <c r="F405" s="29"/>
      <c r="G405" s="29"/>
      <c r="H405" s="29"/>
      <c r="I405" s="29"/>
      <c r="J405" s="29"/>
      <c r="K405" s="29"/>
      <c r="L405" s="29"/>
      <c r="M405" s="29"/>
      <c r="N405" s="29"/>
      <c r="O405" s="29"/>
      <c r="P405" s="28"/>
      <c r="Q405" s="29"/>
      <c r="R405" s="29"/>
      <c r="S405" s="29"/>
      <c r="T405" s="29"/>
      <c r="U405" s="29"/>
      <c r="V405" s="29"/>
      <c r="W405" s="29"/>
      <c r="X405" s="29"/>
      <c r="Y405" s="29"/>
      <c r="Z405" s="29"/>
      <c r="AA405" s="29"/>
      <c r="AB405" s="29"/>
      <c r="AC405" s="29"/>
      <c r="AD405" s="29"/>
      <c r="AE405" s="29"/>
      <c r="AF405" s="29"/>
      <c r="AG405" s="29"/>
      <c r="AH405" s="29"/>
      <c r="AI405" s="29"/>
      <c r="AJ405" s="29"/>
      <c r="AK405" s="29"/>
      <c r="AL405" s="29"/>
      <c r="AM405" s="29"/>
      <c r="AN405" s="29"/>
      <c r="AO405" s="29"/>
    </row>
    <row r="406" spans="1:41" ht="15.75" customHeight="1">
      <c r="A406" s="29"/>
      <c r="B406" s="29"/>
      <c r="C406" s="29"/>
      <c r="D406" s="29"/>
      <c r="E406" s="29"/>
      <c r="F406" s="29"/>
      <c r="G406" s="29"/>
      <c r="H406" s="29"/>
      <c r="I406" s="29"/>
      <c r="J406" s="29"/>
      <c r="K406" s="29"/>
      <c r="L406" s="29"/>
      <c r="M406" s="29"/>
      <c r="N406" s="29"/>
      <c r="O406" s="29"/>
      <c r="P406" s="28"/>
      <c r="Q406" s="29"/>
      <c r="R406" s="29"/>
      <c r="S406" s="29"/>
      <c r="T406" s="29"/>
      <c r="U406" s="29"/>
      <c r="V406" s="29"/>
      <c r="W406" s="29"/>
      <c r="X406" s="29"/>
      <c r="Y406" s="29"/>
      <c r="Z406" s="29"/>
      <c r="AA406" s="29"/>
      <c r="AB406" s="29"/>
      <c r="AC406" s="29"/>
      <c r="AD406" s="29"/>
      <c r="AE406" s="29"/>
      <c r="AF406" s="29"/>
      <c r="AG406" s="29"/>
      <c r="AH406" s="29"/>
      <c r="AI406" s="29"/>
      <c r="AJ406" s="29"/>
      <c r="AK406" s="29"/>
      <c r="AL406" s="29"/>
      <c r="AM406" s="29"/>
      <c r="AN406" s="29"/>
      <c r="AO406" s="29"/>
    </row>
    <row r="407" spans="1:41" ht="15.75" customHeight="1">
      <c r="A407" s="29"/>
      <c r="B407" s="29"/>
      <c r="C407" s="29"/>
      <c r="D407" s="29"/>
      <c r="E407" s="29"/>
      <c r="F407" s="29"/>
      <c r="G407" s="29"/>
      <c r="H407" s="29"/>
      <c r="I407" s="29"/>
      <c r="J407" s="29"/>
      <c r="K407" s="29"/>
      <c r="L407" s="29"/>
      <c r="M407" s="29"/>
      <c r="N407" s="29"/>
      <c r="O407" s="29"/>
      <c r="P407" s="28"/>
      <c r="Q407" s="29"/>
      <c r="R407" s="29"/>
      <c r="S407" s="29"/>
      <c r="T407" s="29"/>
      <c r="U407" s="29"/>
      <c r="V407" s="29"/>
      <c r="W407" s="29"/>
      <c r="X407" s="29"/>
      <c r="Y407" s="29"/>
      <c r="Z407" s="29"/>
      <c r="AA407" s="29"/>
      <c r="AB407" s="29"/>
      <c r="AC407" s="29"/>
      <c r="AD407" s="29"/>
      <c r="AE407" s="29"/>
      <c r="AF407" s="29"/>
      <c r="AG407" s="29"/>
      <c r="AH407" s="29"/>
      <c r="AI407" s="29"/>
      <c r="AJ407" s="29"/>
      <c r="AK407" s="29"/>
      <c r="AL407" s="29"/>
      <c r="AM407" s="29"/>
      <c r="AN407" s="29"/>
      <c r="AO407" s="29"/>
    </row>
    <row r="408" spans="1:41" ht="15.75" customHeight="1">
      <c r="A408" s="29"/>
      <c r="B408" s="29"/>
      <c r="C408" s="29"/>
      <c r="D408" s="29"/>
      <c r="E408" s="29"/>
      <c r="F408" s="29"/>
      <c r="G408" s="29"/>
      <c r="H408" s="29"/>
      <c r="I408" s="29"/>
      <c r="J408" s="29"/>
      <c r="K408" s="29"/>
      <c r="L408" s="29"/>
      <c r="M408" s="29"/>
      <c r="N408" s="29"/>
      <c r="O408" s="29"/>
      <c r="P408" s="28"/>
      <c r="Q408" s="29"/>
      <c r="R408" s="29"/>
      <c r="S408" s="29"/>
      <c r="T408" s="29"/>
      <c r="U408" s="29"/>
      <c r="V408" s="29"/>
      <c r="W408" s="29"/>
      <c r="X408" s="29"/>
      <c r="Y408" s="29"/>
      <c r="Z408" s="29"/>
      <c r="AA408" s="29"/>
      <c r="AB408" s="29"/>
      <c r="AC408" s="29"/>
      <c r="AD408" s="29"/>
      <c r="AE408" s="29"/>
      <c r="AF408" s="29"/>
      <c r="AG408" s="29"/>
      <c r="AH408" s="29"/>
      <c r="AI408" s="29"/>
      <c r="AJ408" s="29"/>
      <c r="AK408" s="29"/>
      <c r="AL408" s="29"/>
      <c r="AM408" s="29"/>
      <c r="AN408" s="29"/>
      <c r="AO408" s="29"/>
    </row>
    <row r="409" spans="1:41" ht="15.75" customHeight="1">
      <c r="A409" s="29"/>
      <c r="B409" s="29"/>
      <c r="C409" s="29"/>
      <c r="D409" s="29"/>
      <c r="E409" s="29"/>
      <c r="F409" s="29"/>
      <c r="G409" s="29"/>
      <c r="H409" s="29"/>
      <c r="I409" s="29"/>
      <c r="J409" s="29"/>
      <c r="K409" s="29"/>
      <c r="L409" s="29"/>
      <c r="M409" s="29"/>
      <c r="N409" s="29"/>
      <c r="O409" s="29"/>
      <c r="P409" s="28"/>
      <c r="Q409" s="29"/>
      <c r="R409" s="29"/>
      <c r="S409" s="29"/>
      <c r="T409" s="29"/>
      <c r="U409" s="29"/>
      <c r="V409" s="29"/>
      <c r="W409" s="29"/>
      <c r="X409" s="29"/>
      <c r="Y409" s="29"/>
      <c r="Z409" s="29"/>
      <c r="AA409" s="29"/>
      <c r="AB409" s="29"/>
      <c r="AC409" s="29"/>
      <c r="AD409" s="29"/>
      <c r="AE409" s="29"/>
      <c r="AF409" s="29"/>
      <c r="AG409" s="29"/>
      <c r="AH409" s="29"/>
      <c r="AI409" s="29"/>
      <c r="AJ409" s="29"/>
      <c r="AK409" s="29"/>
      <c r="AL409" s="29"/>
      <c r="AM409" s="29"/>
      <c r="AN409" s="29"/>
      <c r="AO409" s="29"/>
    </row>
    <row r="410" spans="1:41" ht="15.75" customHeight="1">
      <c r="A410" s="29"/>
      <c r="B410" s="29"/>
      <c r="C410" s="29"/>
      <c r="D410" s="29"/>
      <c r="E410" s="29"/>
      <c r="F410" s="29"/>
      <c r="G410" s="29"/>
      <c r="H410" s="29"/>
      <c r="I410" s="29"/>
      <c r="J410" s="29"/>
      <c r="K410" s="29"/>
      <c r="L410" s="29"/>
      <c r="M410" s="29"/>
      <c r="N410" s="29"/>
      <c r="O410" s="29"/>
      <c r="P410" s="28"/>
      <c r="Q410" s="29"/>
      <c r="R410" s="29"/>
      <c r="S410" s="29"/>
      <c r="T410" s="29"/>
      <c r="U410" s="29"/>
      <c r="V410" s="29"/>
      <c r="W410" s="29"/>
      <c r="X410" s="29"/>
      <c r="Y410" s="29"/>
      <c r="Z410" s="29"/>
      <c r="AA410" s="29"/>
      <c r="AB410" s="29"/>
      <c r="AC410" s="29"/>
      <c r="AD410" s="29"/>
      <c r="AE410" s="29"/>
      <c r="AF410" s="29"/>
      <c r="AG410" s="29"/>
      <c r="AH410" s="29"/>
      <c r="AI410" s="29"/>
      <c r="AJ410" s="29"/>
      <c r="AK410" s="29"/>
      <c r="AL410" s="29"/>
      <c r="AM410" s="29"/>
      <c r="AN410" s="29"/>
      <c r="AO410" s="29"/>
    </row>
    <row r="411" spans="1:41" ht="15.75" customHeight="1">
      <c r="A411" s="29"/>
      <c r="B411" s="29"/>
      <c r="C411" s="29"/>
      <c r="D411" s="29"/>
      <c r="E411" s="29"/>
      <c r="F411" s="29"/>
      <c r="G411" s="29"/>
      <c r="H411" s="29"/>
      <c r="I411" s="29"/>
      <c r="J411" s="29"/>
      <c r="K411" s="29"/>
      <c r="L411" s="29"/>
      <c r="M411" s="29"/>
      <c r="N411" s="29"/>
      <c r="O411" s="29"/>
      <c r="P411" s="28"/>
      <c r="Q411" s="29"/>
      <c r="R411" s="29"/>
      <c r="S411" s="29"/>
      <c r="T411" s="29"/>
      <c r="U411" s="29"/>
      <c r="V411" s="29"/>
      <c r="W411" s="29"/>
      <c r="X411" s="29"/>
      <c r="Y411" s="29"/>
      <c r="Z411" s="29"/>
      <c r="AA411" s="29"/>
      <c r="AB411" s="29"/>
      <c r="AC411" s="29"/>
      <c r="AD411" s="29"/>
      <c r="AE411" s="29"/>
      <c r="AF411" s="29"/>
      <c r="AG411" s="29"/>
      <c r="AH411" s="29"/>
      <c r="AI411" s="29"/>
      <c r="AJ411" s="29"/>
      <c r="AK411" s="29"/>
      <c r="AL411" s="29"/>
      <c r="AM411" s="29"/>
      <c r="AN411" s="29"/>
      <c r="AO411" s="29"/>
    </row>
    <row r="412" spans="1:41" ht="15.75" customHeight="1">
      <c r="A412" s="29"/>
      <c r="B412" s="29"/>
      <c r="C412" s="29"/>
      <c r="D412" s="29"/>
      <c r="E412" s="29"/>
      <c r="F412" s="29"/>
      <c r="G412" s="29"/>
      <c r="H412" s="29"/>
      <c r="I412" s="29"/>
      <c r="J412" s="29"/>
      <c r="K412" s="29"/>
      <c r="L412" s="29"/>
      <c r="M412" s="29"/>
      <c r="N412" s="29"/>
      <c r="O412" s="29"/>
      <c r="P412" s="28"/>
      <c r="Q412" s="29"/>
      <c r="R412" s="29"/>
      <c r="S412" s="29"/>
      <c r="T412" s="29"/>
      <c r="U412" s="29"/>
      <c r="V412" s="29"/>
      <c r="W412" s="29"/>
      <c r="X412" s="29"/>
      <c r="Y412" s="29"/>
      <c r="Z412" s="29"/>
      <c r="AA412" s="29"/>
      <c r="AB412" s="29"/>
      <c r="AC412" s="29"/>
      <c r="AD412" s="29"/>
      <c r="AE412" s="29"/>
      <c r="AF412" s="29"/>
      <c r="AG412" s="29"/>
      <c r="AH412" s="29"/>
      <c r="AI412" s="29"/>
      <c r="AJ412" s="29"/>
      <c r="AK412" s="29"/>
      <c r="AL412" s="29"/>
      <c r="AM412" s="29"/>
      <c r="AN412" s="29"/>
      <c r="AO412" s="29"/>
    </row>
    <row r="413" spans="1:41" ht="15.75" customHeight="1">
      <c r="A413" s="29"/>
      <c r="B413" s="29"/>
      <c r="C413" s="29"/>
      <c r="D413" s="29"/>
      <c r="E413" s="29"/>
      <c r="F413" s="29"/>
      <c r="G413" s="29"/>
      <c r="H413" s="29"/>
      <c r="I413" s="29"/>
      <c r="J413" s="29"/>
      <c r="K413" s="29"/>
      <c r="L413" s="29"/>
      <c r="M413" s="29"/>
      <c r="N413" s="29"/>
      <c r="O413" s="29"/>
      <c r="P413" s="28"/>
      <c r="Q413" s="29"/>
      <c r="R413" s="29"/>
      <c r="S413" s="29"/>
      <c r="T413" s="29"/>
      <c r="U413" s="29"/>
      <c r="V413" s="29"/>
      <c r="W413" s="29"/>
      <c r="X413" s="29"/>
      <c r="Y413" s="29"/>
      <c r="Z413" s="29"/>
      <c r="AA413" s="29"/>
      <c r="AB413" s="29"/>
      <c r="AC413" s="29"/>
      <c r="AD413" s="29"/>
      <c r="AE413" s="29"/>
      <c r="AF413" s="29"/>
      <c r="AG413" s="29"/>
      <c r="AH413" s="29"/>
      <c r="AI413" s="29"/>
      <c r="AJ413" s="29"/>
      <c r="AK413" s="29"/>
      <c r="AL413" s="29"/>
      <c r="AM413" s="29"/>
      <c r="AN413" s="29"/>
      <c r="AO413" s="29"/>
    </row>
    <row r="414" spans="1:41" ht="15.75" customHeight="1">
      <c r="A414" s="29"/>
      <c r="B414" s="29"/>
      <c r="C414" s="29"/>
      <c r="D414" s="29"/>
      <c r="E414" s="29"/>
      <c r="F414" s="29"/>
      <c r="G414" s="29"/>
      <c r="H414" s="29"/>
      <c r="I414" s="29"/>
      <c r="J414" s="29"/>
      <c r="K414" s="29"/>
      <c r="L414" s="29"/>
      <c r="M414" s="29"/>
      <c r="N414" s="29"/>
      <c r="O414" s="29"/>
      <c r="P414" s="28"/>
      <c r="Q414" s="29"/>
      <c r="R414" s="29"/>
      <c r="S414" s="29"/>
      <c r="T414" s="29"/>
      <c r="U414" s="29"/>
      <c r="V414" s="29"/>
      <c r="W414" s="29"/>
      <c r="X414" s="29"/>
      <c r="Y414" s="29"/>
      <c r="Z414" s="29"/>
      <c r="AA414" s="29"/>
      <c r="AB414" s="29"/>
      <c r="AC414" s="29"/>
      <c r="AD414" s="29"/>
      <c r="AE414" s="29"/>
      <c r="AF414" s="29"/>
      <c r="AG414" s="29"/>
      <c r="AH414" s="29"/>
      <c r="AI414" s="29"/>
      <c r="AJ414" s="29"/>
      <c r="AK414" s="29"/>
      <c r="AL414" s="29"/>
      <c r="AM414" s="29"/>
      <c r="AN414" s="29"/>
      <c r="AO414" s="29"/>
    </row>
    <row r="415" spans="1:41" ht="15.75" customHeight="1">
      <c r="A415" s="29"/>
      <c r="B415" s="29"/>
      <c r="C415" s="29"/>
      <c r="D415" s="29"/>
      <c r="E415" s="29"/>
      <c r="F415" s="29"/>
      <c r="G415" s="29"/>
      <c r="H415" s="29"/>
      <c r="I415" s="29"/>
      <c r="J415" s="29"/>
      <c r="K415" s="29"/>
      <c r="L415" s="29"/>
      <c r="M415" s="29"/>
      <c r="N415" s="29"/>
      <c r="O415" s="29"/>
      <c r="P415" s="28"/>
      <c r="Q415" s="29"/>
      <c r="R415" s="29"/>
      <c r="S415" s="29"/>
      <c r="T415" s="29"/>
      <c r="U415" s="29"/>
      <c r="V415" s="29"/>
      <c r="W415" s="29"/>
      <c r="X415" s="29"/>
      <c r="Y415" s="29"/>
      <c r="Z415" s="29"/>
      <c r="AA415" s="29"/>
      <c r="AB415" s="29"/>
      <c r="AC415" s="29"/>
      <c r="AD415" s="29"/>
      <c r="AE415" s="29"/>
      <c r="AF415" s="29"/>
      <c r="AG415" s="29"/>
      <c r="AH415" s="29"/>
      <c r="AI415" s="29"/>
      <c r="AJ415" s="29"/>
      <c r="AK415" s="29"/>
      <c r="AL415" s="29"/>
      <c r="AM415" s="29"/>
      <c r="AN415" s="29"/>
      <c r="AO415" s="29"/>
    </row>
    <row r="416" spans="1:41" ht="15.75" customHeight="1">
      <c r="A416" s="29"/>
      <c r="B416" s="29"/>
      <c r="C416" s="29"/>
      <c r="D416" s="29"/>
      <c r="E416" s="29"/>
      <c r="F416" s="29"/>
      <c r="G416" s="29"/>
      <c r="H416" s="29"/>
      <c r="I416" s="29"/>
      <c r="J416" s="29"/>
      <c r="K416" s="29"/>
      <c r="L416" s="29"/>
      <c r="M416" s="29"/>
      <c r="N416" s="29"/>
      <c r="O416" s="29"/>
      <c r="P416" s="28"/>
      <c r="Q416" s="29"/>
      <c r="R416" s="29"/>
      <c r="S416" s="29"/>
      <c r="T416" s="29"/>
      <c r="U416" s="29"/>
      <c r="V416" s="29"/>
      <c r="W416" s="29"/>
      <c r="X416" s="29"/>
      <c r="Y416" s="29"/>
      <c r="Z416" s="29"/>
      <c r="AA416" s="29"/>
      <c r="AB416" s="29"/>
      <c r="AC416" s="29"/>
      <c r="AD416" s="29"/>
      <c r="AE416" s="29"/>
      <c r="AF416" s="29"/>
      <c r="AG416" s="29"/>
      <c r="AH416" s="29"/>
      <c r="AI416" s="29"/>
      <c r="AJ416" s="29"/>
      <c r="AK416" s="29"/>
      <c r="AL416" s="29"/>
      <c r="AM416" s="29"/>
      <c r="AN416" s="29"/>
      <c r="AO416" s="29"/>
    </row>
    <row r="417" spans="1:41" ht="15.75" customHeight="1">
      <c r="A417" s="29"/>
      <c r="B417" s="29"/>
      <c r="C417" s="29"/>
      <c r="D417" s="29"/>
      <c r="E417" s="29"/>
      <c r="F417" s="29"/>
      <c r="G417" s="29"/>
      <c r="H417" s="29"/>
      <c r="I417" s="29"/>
      <c r="J417" s="29"/>
      <c r="K417" s="29"/>
      <c r="L417" s="29"/>
      <c r="M417" s="29"/>
      <c r="N417" s="29"/>
      <c r="O417" s="29"/>
      <c r="P417" s="28"/>
      <c r="Q417" s="29"/>
      <c r="R417" s="29"/>
      <c r="S417" s="29"/>
      <c r="T417" s="29"/>
      <c r="U417" s="29"/>
      <c r="V417" s="29"/>
      <c r="W417" s="29"/>
      <c r="X417" s="29"/>
      <c r="Y417" s="29"/>
      <c r="Z417" s="29"/>
      <c r="AA417" s="29"/>
      <c r="AB417" s="29"/>
      <c r="AC417" s="29"/>
      <c r="AD417" s="29"/>
      <c r="AE417" s="29"/>
      <c r="AF417" s="29"/>
      <c r="AG417" s="29"/>
      <c r="AH417" s="29"/>
      <c r="AI417" s="29"/>
      <c r="AJ417" s="29"/>
      <c r="AK417" s="29"/>
      <c r="AL417" s="29"/>
      <c r="AM417" s="29"/>
      <c r="AN417" s="29"/>
      <c r="AO417" s="29"/>
    </row>
    <row r="418" spans="1:41" ht="15.75" customHeight="1">
      <c r="A418" s="29"/>
      <c r="B418" s="29"/>
      <c r="C418" s="29"/>
      <c r="D418" s="29"/>
      <c r="E418" s="29"/>
      <c r="F418" s="29"/>
      <c r="G418" s="29"/>
      <c r="H418" s="29"/>
      <c r="I418" s="29"/>
      <c r="J418" s="29"/>
      <c r="K418" s="29"/>
      <c r="L418" s="29"/>
      <c r="M418" s="29"/>
      <c r="N418" s="29"/>
      <c r="O418" s="29"/>
      <c r="P418" s="28"/>
      <c r="Q418" s="29"/>
      <c r="R418" s="29"/>
      <c r="S418" s="29"/>
      <c r="T418" s="29"/>
      <c r="U418" s="29"/>
      <c r="V418" s="29"/>
      <c r="W418" s="29"/>
      <c r="X418" s="29"/>
      <c r="Y418" s="29"/>
      <c r="Z418" s="29"/>
      <c r="AA418" s="29"/>
      <c r="AB418" s="29"/>
      <c r="AC418" s="29"/>
      <c r="AD418" s="29"/>
      <c r="AE418" s="29"/>
      <c r="AF418" s="29"/>
      <c r="AG418" s="29"/>
      <c r="AH418" s="29"/>
      <c r="AI418" s="29"/>
      <c r="AJ418" s="29"/>
      <c r="AK418" s="29"/>
      <c r="AL418" s="29"/>
      <c r="AM418" s="29"/>
      <c r="AN418" s="29"/>
      <c r="AO418" s="29"/>
    </row>
    <row r="419" spans="1:41" ht="15.75" customHeight="1">
      <c r="A419" s="29"/>
      <c r="B419" s="29"/>
      <c r="C419" s="29"/>
      <c r="D419" s="29"/>
      <c r="E419" s="29"/>
      <c r="F419" s="29"/>
      <c r="G419" s="29"/>
      <c r="H419" s="29"/>
      <c r="I419" s="29"/>
      <c r="J419" s="29"/>
      <c r="K419" s="29"/>
      <c r="L419" s="29"/>
      <c r="M419" s="29"/>
      <c r="N419" s="29"/>
      <c r="O419" s="29"/>
      <c r="P419" s="28"/>
      <c r="Q419" s="29"/>
      <c r="R419" s="29"/>
      <c r="S419" s="29"/>
      <c r="T419" s="29"/>
      <c r="U419" s="29"/>
      <c r="V419" s="29"/>
      <c r="W419" s="29"/>
      <c r="X419" s="29"/>
      <c r="Y419" s="29"/>
      <c r="Z419" s="29"/>
      <c r="AA419" s="29"/>
      <c r="AB419" s="29"/>
      <c r="AC419" s="29"/>
      <c r="AD419" s="29"/>
      <c r="AE419" s="29"/>
      <c r="AF419" s="29"/>
      <c r="AG419" s="29"/>
      <c r="AH419" s="29"/>
      <c r="AI419" s="29"/>
      <c r="AJ419" s="29"/>
      <c r="AK419" s="29"/>
      <c r="AL419" s="29"/>
      <c r="AM419" s="29"/>
      <c r="AN419" s="29"/>
      <c r="AO419" s="29"/>
    </row>
    <row r="420" spans="1:41" ht="15.75" customHeight="1">
      <c r="A420" s="29"/>
      <c r="B420" s="29"/>
      <c r="C420" s="29"/>
      <c r="D420" s="29"/>
      <c r="E420" s="29"/>
      <c r="F420" s="29"/>
      <c r="G420" s="29"/>
      <c r="H420" s="29"/>
      <c r="I420" s="29"/>
      <c r="J420" s="29"/>
      <c r="K420" s="29"/>
      <c r="L420" s="29"/>
      <c r="M420" s="29"/>
      <c r="N420" s="29"/>
      <c r="O420" s="29"/>
      <c r="P420" s="28"/>
      <c r="Q420" s="29"/>
      <c r="R420" s="29"/>
      <c r="S420" s="29"/>
      <c r="T420" s="29"/>
      <c r="U420" s="29"/>
      <c r="V420" s="29"/>
      <c r="W420" s="29"/>
      <c r="X420" s="29"/>
      <c r="Y420" s="29"/>
      <c r="Z420" s="29"/>
      <c r="AA420" s="29"/>
      <c r="AB420" s="29"/>
      <c r="AC420" s="29"/>
      <c r="AD420" s="29"/>
      <c r="AE420" s="29"/>
      <c r="AF420" s="29"/>
      <c r="AG420" s="29"/>
      <c r="AH420" s="29"/>
      <c r="AI420" s="29"/>
      <c r="AJ420" s="29"/>
      <c r="AK420" s="29"/>
      <c r="AL420" s="29"/>
      <c r="AM420" s="29"/>
      <c r="AN420" s="29"/>
      <c r="AO420" s="29"/>
    </row>
    <row r="421" spans="1:41" ht="15.75" customHeight="1">
      <c r="A421" s="29"/>
      <c r="B421" s="29"/>
      <c r="C421" s="29"/>
      <c r="D421" s="29"/>
      <c r="E421" s="29"/>
      <c r="F421" s="29"/>
      <c r="G421" s="29"/>
      <c r="H421" s="29"/>
      <c r="I421" s="29"/>
      <c r="J421" s="29"/>
      <c r="K421" s="29"/>
      <c r="L421" s="29"/>
      <c r="M421" s="29"/>
      <c r="N421" s="29"/>
      <c r="O421" s="29"/>
      <c r="P421" s="28"/>
      <c r="Q421" s="29"/>
      <c r="R421" s="29"/>
      <c r="S421" s="29"/>
      <c r="T421" s="29"/>
      <c r="U421" s="29"/>
      <c r="V421" s="29"/>
      <c r="W421" s="29"/>
      <c r="X421" s="29"/>
      <c r="Y421" s="29"/>
      <c r="Z421" s="29"/>
      <c r="AA421" s="29"/>
      <c r="AB421" s="29"/>
      <c r="AC421" s="29"/>
      <c r="AD421" s="29"/>
      <c r="AE421" s="29"/>
      <c r="AF421" s="29"/>
      <c r="AG421" s="29"/>
      <c r="AH421" s="29"/>
      <c r="AI421" s="29"/>
      <c r="AJ421" s="29"/>
      <c r="AK421" s="29"/>
      <c r="AL421" s="29"/>
      <c r="AM421" s="29"/>
      <c r="AN421" s="29"/>
      <c r="AO421" s="29"/>
    </row>
    <row r="422" spans="1:41" ht="15.75" customHeight="1">
      <c r="A422" s="29"/>
      <c r="B422" s="29"/>
      <c r="C422" s="29"/>
      <c r="D422" s="29"/>
      <c r="E422" s="29"/>
      <c r="F422" s="29"/>
      <c r="G422" s="29"/>
      <c r="H422" s="29"/>
      <c r="I422" s="29"/>
      <c r="J422" s="29"/>
      <c r="K422" s="29"/>
      <c r="L422" s="29"/>
      <c r="M422" s="29"/>
      <c r="N422" s="29"/>
      <c r="O422" s="29"/>
      <c r="P422" s="28"/>
      <c r="Q422" s="29"/>
      <c r="R422" s="29"/>
      <c r="S422" s="29"/>
      <c r="T422" s="29"/>
      <c r="U422" s="29"/>
      <c r="V422" s="29"/>
      <c r="W422" s="29"/>
      <c r="X422" s="29"/>
      <c r="Y422" s="29"/>
      <c r="Z422" s="29"/>
      <c r="AA422" s="29"/>
      <c r="AB422" s="29"/>
      <c r="AC422" s="29"/>
      <c r="AD422" s="29"/>
      <c r="AE422" s="29"/>
      <c r="AF422" s="29"/>
      <c r="AG422" s="29"/>
      <c r="AH422" s="29"/>
      <c r="AI422" s="29"/>
      <c r="AJ422" s="29"/>
      <c r="AK422" s="29"/>
      <c r="AL422" s="29"/>
      <c r="AM422" s="29"/>
      <c r="AN422" s="29"/>
      <c r="AO422" s="29"/>
    </row>
    <row r="423" spans="1:41" ht="15.75" customHeight="1">
      <c r="A423" s="29"/>
      <c r="B423" s="29"/>
      <c r="C423" s="29"/>
      <c r="D423" s="29"/>
      <c r="E423" s="29"/>
      <c r="F423" s="29"/>
      <c r="G423" s="29"/>
      <c r="H423" s="29"/>
      <c r="I423" s="29"/>
      <c r="J423" s="29"/>
      <c r="K423" s="29"/>
      <c r="L423" s="29"/>
      <c r="M423" s="29"/>
      <c r="N423" s="29"/>
      <c r="O423" s="29"/>
      <c r="P423" s="28"/>
      <c r="Q423" s="29"/>
      <c r="R423" s="29"/>
      <c r="S423" s="29"/>
      <c r="T423" s="29"/>
      <c r="U423" s="29"/>
      <c r="V423" s="29"/>
      <c r="W423" s="29"/>
      <c r="X423" s="29"/>
      <c r="Y423" s="29"/>
      <c r="Z423" s="29"/>
      <c r="AA423" s="29"/>
      <c r="AB423" s="29"/>
      <c r="AC423" s="29"/>
      <c r="AD423" s="29"/>
      <c r="AE423" s="29"/>
      <c r="AF423" s="29"/>
      <c r="AG423" s="29"/>
      <c r="AH423" s="29"/>
      <c r="AI423" s="29"/>
      <c r="AJ423" s="29"/>
      <c r="AK423" s="29"/>
      <c r="AL423" s="29"/>
      <c r="AM423" s="29"/>
      <c r="AN423" s="29"/>
      <c r="AO423" s="29"/>
    </row>
    <row r="424" spans="1:41" ht="15.75" customHeight="1">
      <c r="A424" s="29"/>
      <c r="B424" s="29"/>
      <c r="C424" s="29"/>
      <c r="D424" s="29"/>
      <c r="E424" s="29"/>
      <c r="F424" s="29"/>
      <c r="G424" s="29"/>
      <c r="H424" s="29"/>
      <c r="I424" s="29"/>
      <c r="J424" s="29"/>
      <c r="K424" s="29"/>
      <c r="L424" s="29"/>
      <c r="M424" s="29"/>
      <c r="N424" s="29"/>
      <c r="O424" s="29"/>
      <c r="P424" s="28"/>
      <c r="Q424" s="29"/>
      <c r="R424" s="29"/>
      <c r="S424" s="29"/>
      <c r="T424" s="29"/>
      <c r="U424" s="29"/>
      <c r="V424" s="29"/>
      <c r="W424" s="29"/>
      <c r="X424" s="29"/>
      <c r="Y424" s="29"/>
      <c r="Z424" s="29"/>
      <c r="AA424" s="29"/>
      <c r="AB424" s="29"/>
      <c r="AC424" s="29"/>
      <c r="AD424" s="29"/>
      <c r="AE424" s="29"/>
      <c r="AF424" s="29"/>
      <c r="AG424" s="29"/>
      <c r="AH424" s="29"/>
      <c r="AI424" s="29"/>
      <c r="AJ424" s="29"/>
      <c r="AK424" s="29"/>
      <c r="AL424" s="29"/>
      <c r="AM424" s="29"/>
      <c r="AN424" s="29"/>
      <c r="AO424" s="29"/>
    </row>
    <row r="425" spans="1:41" ht="15.75" customHeight="1">
      <c r="A425" s="29"/>
      <c r="B425" s="29"/>
      <c r="C425" s="29"/>
      <c r="D425" s="29"/>
      <c r="E425" s="29"/>
      <c r="F425" s="29"/>
      <c r="G425" s="29"/>
      <c r="H425" s="29"/>
      <c r="I425" s="29"/>
      <c r="J425" s="29"/>
      <c r="K425" s="29"/>
      <c r="L425" s="29"/>
      <c r="M425" s="29"/>
      <c r="N425" s="29"/>
      <c r="O425" s="29"/>
      <c r="P425" s="28"/>
      <c r="Q425" s="29"/>
      <c r="R425" s="29"/>
      <c r="S425" s="29"/>
      <c r="T425" s="29"/>
      <c r="U425" s="29"/>
      <c r="V425" s="29"/>
      <c r="W425" s="29"/>
      <c r="X425" s="29"/>
      <c r="Y425" s="29"/>
      <c r="Z425" s="29"/>
      <c r="AA425" s="29"/>
      <c r="AB425" s="29"/>
      <c r="AC425" s="29"/>
      <c r="AD425" s="29"/>
      <c r="AE425" s="29"/>
      <c r="AF425" s="29"/>
      <c r="AG425" s="29"/>
      <c r="AH425" s="29"/>
      <c r="AI425" s="29"/>
      <c r="AJ425" s="29"/>
      <c r="AK425" s="29"/>
      <c r="AL425" s="29"/>
      <c r="AM425" s="29"/>
      <c r="AN425" s="29"/>
      <c r="AO425" s="29"/>
    </row>
    <row r="426" spans="1:41" ht="15.75" customHeight="1">
      <c r="A426" s="29"/>
      <c r="B426" s="29"/>
      <c r="C426" s="29"/>
      <c r="D426" s="29"/>
      <c r="E426" s="29"/>
      <c r="F426" s="29"/>
      <c r="G426" s="29"/>
      <c r="H426" s="29"/>
      <c r="I426" s="29"/>
      <c r="J426" s="29"/>
      <c r="K426" s="29"/>
      <c r="L426" s="29"/>
      <c r="M426" s="29"/>
      <c r="N426" s="29"/>
      <c r="O426" s="29"/>
      <c r="P426" s="28"/>
      <c r="Q426" s="29"/>
      <c r="R426" s="29"/>
      <c r="S426" s="29"/>
      <c r="T426" s="29"/>
      <c r="U426" s="29"/>
      <c r="V426" s="29"/>
      <c r="W426" s="29"/>
      <c r="X426" s="29"/>
      <c r="Y426" s="29"/>
      <c r="Z426" s="29"/>
      <c r="AA426" s="29"/>
      <c r="AB426" s="29"/>
      <c r="AC426" s="29"/>
      <c r="AD426" s="29"/>
      <c r="AE426" s="29"/>
      <c r="AF426" s="29"/>
      <c r="AG426" s="29"/>
      <c r="AH426" s="29"/>
      <c r="AI426" s="29"/>
      <c r="AJ426" s="29"/>
      <c r="AK426" s="29"/>
      <c r="AL426" s="29"/>
      <c r="AM426" s="29"/>
      <c r="AN426" s="29"/>
      <c r="AO426" s="29"/>
    </row>
    <row r="427" spans="1:41" ht="15.75" customHeight="1">
      <c r="A427" s="29"/>
      <c r="B427" s="29"/>
      <c r="C427" s="29"/>
      <c r="D427" s="29"/>
      <c r="E427" s="29"/>
      <c r="F427" s="29"/>
      <c r="G427" s="29"/>
      <c r="H427" s="29"/>
      <c r="I427" s="29"/>
      <c r="J427" s="29"/>
      <c r="K427" s="29"/>
      <c r="L427" s="29"/>
      <c r="M427" s="29"/>
      <c r="N427" s="29"/>
      <c r="O427" s="29"/>
      <c r="P427" s="28"/>
      <c r="Q427" s="29"/>
      <c r="R427" s="29"/>
      <c r="S427" s="29"/>
      <c r="T427" s="29"/>
      <c r="U427" s="29"/>
      <c r="V427" s="29"/>
      <c r="W427" s="29"/>
      <c r="X427" s="29"/>
      <c r="Y427" s="29"/>
      <c r="Z427" s="29"/>
      <c r="AA427" s="29"/>
      <c r="AB427" s="29"/>
      <c r="AC427" s="29"/>
      <c r="AD427" s="29"/>
      <c r="AE427" s="29"/>
      <c r="AF427" s="29"/>
      <c r="AG427" s="29"/>
      <c r="AH427" s="29"/>
      <c r="AI427" s="29"/>
      <c r="AJ427" s="29"/>
      <c r="AK427" s="29"/>
      <c r="AL427" s="29"/>
      <c r="AM427" s="29"/>
      <c r="AN427" s="29"/>
      <c r="AO427" s="29"/>
    </row>
    <row r="428" spans="1:41" ht="15.75" customHeight="1">
      <c r="A428" s="29"/>
      <c r="B428" s="29"/>
      <c r="C428" s="29"/>
      <c r="D428" s="29"/>
      <c r="E428" s="29"/>
      <c r="F428" s="29"/>
      <c r="G428" s="29"/>
      <c r="H428" s="29"/>
      <c r="I428" s="29"/>
      <c r="J428" s="29"/>
      <c r="K428" s="29"/>
      <c r="L428" s="29"/>
      <c r="M428" s="29"/>
      <c r="N428" s="29"/>
      <c r="O428" s="29"/>
      <c r="P428" s="28"/>
      <c r="Q428" s="29"/>
      <c r="R428" s="29"/>
      <c r="S428" s="29"/>
      <c r="T428" s="29"/>
      <c r="U428" s="29"/>
      <c r="V428" s="29"/>
      <c r="W428" s="29"/>
      <c r="X428" s="29"/>
      <c r="Y428" s="29"/>
      <c r="Z428" s="29"/>
      <c r="AA428" s="29"/>
      <c r="AB428" s="29"/>
      <c r="AC428" s="29"/>
      <c r="AD428" s="29"/>
      <c r="AE428" s="29"/>
      <c r="AF428" s="29"/>
      <c r="AG428" s="29"/>
      <c r="AH428" s="29"/>
      <c r="AI428" s="29"/>
      <c r="AJ428" s="29"/>
      <c r="AK428" s="29"/>
      <c r="AL428" s="29"/>
      <c r="AM428" s="29"/>
      <c r="AN428" s="29"/>
      <c r="AO428" s="29"/>
    </row>
    <row r="429" spans="1:41" ht="15.75" customHeight="1">
      <c r="A429" s="29"/>
      <c r="B429" s="29"/>
      <c r="C429" s="29"/>
      <c r="D429" s="29"/>
      <c r="E429" s="29"/>
      <c r="F429" s="29"/>
      <c r="G429" s="29"/>
      <c r="H429" s="29"/>
      <c r="I429" s="29"/>
      <c r="J429" s="29"/>
      <c r="K429" s="29"/>
      <c r="L429" s="29"/>
      <c r="M429" s="29"/>
      <c r="N429" s="29"/>
      <c r="O429" s="29"/>
      <c r="P429" s="28"/>
      <c r="Q429" s="29"/>
      <c r="R429" s="29"/>
      <c r="S429" s="29"/>
      <c r="T429" s="29"/>
      <c r="U429" s="29"/>
      <c r="V429" s="29"/>
      <c r="W429" s="29"/>
      <c r="X429" s="29"/>
      <c r="Y429" s="29"/>
      <c r="Z429" s="29"/>
      <c r="AA429" s="29"/>
      <c r="AB429" s="29"/>
      <c r="AC429" s="29"/>
      <c r="AD429" s="29"/>
      <c r="AE429" s="29"/>
      <c r="AF429" s="29"/>
      <c r="AG429" s="29"/>
      <c r="AH429" s="29"/>
      <c r="AI429" s="29"/>
      <c r="AJ429" s="29"/>
      <c r="AK429" s="29"/>
      <c r="AL429" s="29"/>
      <c r="AM429" s="29"/>
      <c r="AN429" s="29"/>
      <c r="AO429" s="29"/>
    </row>
    <row r="430" spans="1:41" ht="15.75" customHeight="1">
      <c r="A430" s="29"/>
      <c r="B430" s="29"/>
      <c r="C430" s="29"/>
      <c r="D430" s="29"/>
      <c r="E430" s="29"/>
      <c r="F430" s="29"/>
      <c r="G430" s="29"/>
      <c r="H430" s="29"/>
      <c r="I430" s="29"/>
      <c r="J430" s="29"/>
      <c r="K430" s="29"/>
      <c r="L430" s="29"/>
      <c r="M430" s="29"/>
      <c r="N430" s="29"/>
      <c r="O430" s="29"/>
      <c r="P430" s="28"/>
      <c r="Q430" s="29"/>
      <c r="R430" s="29"/>
      <c r="S430" s="29"/>
      <c r="T430" s="29"/>
      <c r="U430" s="29"/>
      <c r="V430" s="29"/>
      <c r="W430" s="29"/>
      <c r="X430" s="29"/>
      <c r="Y430" s="29"/>
      <c r="Z430" s="29"/>
      <c r="AA430" s="29"/>
      <c r="AB430" s="29"/>
      <c r="AC430" s="29"/>
      <c r="AD430" s="29"/>
      <c r="AE430" s="29"/>
      <c r="AF430" s="29"/>
      <c r="AG430" s="29"/>
      <c r="AH430" s="29"/>
      <c r="AI430" s="29"/>
      <c r="AJ430" s="29"/>
      <c r="AK430" s="29"/>
      <c r="AL430" s="29"/>
      <c r="AM430" s="29"/>
      <c r="AN430" s="29"/>
      <c r="AO430" s="29"/>
    </row>
    <row r="431" spans="1:41" ht="15.75" customHeight="1">
      <c r="A431" s="29"/>
      <c r="B431" s="29"/>
      <c r="C431" s="29"/>
      <c r="D431" s="29"/>
      <c r="E431" s="29"/>
      <c r="F431" s="29"/>
      <c r="G431" s="29"/>
      <c r="H431" s="29"/>
      <c r="I431" s="29"/>
      <c r="J431" s="29"/>
      <c r="K431" s="29"/>
      <c r="L431" s="29"/>
      <c r="M431" s="29"/>
      <c r="N431" s="29"/>
      <c r="O431" s="29"/>
      <c r="P431" s="28"/>
      <c r="Q431" s="29"/>
      <c r="R431" s="29"/>
      <c r="S431" s="29"/>
      <c r="T431" s="29"/>
      <c r="U431" s="29"/>
      <c r="V431" s="29"/>
      <c r="W431" s="29"/>
      <c r="X431" s="29"/>
      <c r="Y431" s="29"/>
      <c r="Z431" s="29"/>
      <c r="AA431" s="29"/>
      <c r="AB431" s="29"/>
      <c r="AC431" s="29"/>
      <c r="AD431" s="29"/>
      <c r="AE431" s="29"/>
      <c r="AF431" s="29"/>
      <c r="AG431" s="29"/>
      <c r="AH431" s="29"/>
      <c r="AI431" s="29"/>
      <c r="AJ431" s="29"/>
      <c r="AK431" s="29"/>
      <c r="AL431" s="29"/>
      <c r="AM431" s="29"/>
      <c r="AN431" s="29"/>
      <c r="AO431" s="29"/>
    </row>
    <row r="432" spans="1:41" ht="15.75" customHeight="1">
      <c r="A432" s="29"/>
      <c r="B432" s="29"/>
      <c r="C432" s="29"/>
      <c r="D432" s="29"/>
      <c r="E432" s="29"/>
      <c r="F432" s="29"/>
      <c r="G432" s="29"/>
      <c r="H432" s="29"/>
      <c r="I432" s="29"/>
      <c r="J432" s="29"/>
      <c r="K432" s="29"/>
      <c r="L432" s="29"/>
      <c r="M432" s="29"/>
      <c r="N432" s="29"/>
      <c r="O432" s="29"/>
      <c r="P432" s="28"/>
      <c r="Q432" s="29"/>
      <c r="R432" s="29"/>
      <c r="S432" s="29"/>
      <c r="T432" s="29"/>
      <c r="U432" s="29"/>
      <c r="V432" s="29"/>
      <c r="W432" s="29"/>
      <c r="X432" s="29"/>
      <c r="Y432" s="29"/>
      <c r="Z432" s="29"/>
      <c r="AA432" s="29"/>
      <c r="AB432" s="29"/>
      <c r="AC432" s="29"/>
      <c r="AD432" s="29"/>
      <c r="AE432" s="29"/>
      <c r="AF432" s="29"/>
      <c r="AG432" s="29"/>
      <c r="AH432" s="29"/>
      <c r="AI432" s="29"/>
      <c r="AJ432" s="29"/>
      <c r="AK432" s="29"/>
      <c r="AL432" s="29"/>
      <c r="AM432" s="29"/>
      <c r="AN432" s="29"/>
      <c r="AO432" s="29"/>
    </row>
    <row r="433" spans="1:41" ht="15.75" customHeight="1">
      <c r="A433" s="29"/>
      <c r="B433" s="29"/>
      <c r="C433" s="29"/>
      <c r="D433" s="29"/>
      <c r="E433" s="29"/>
      <c r="F433" s="29"/>
      <c r="G433" s="29"/>
      <c r="H433" s="29"/>
      <c r="I433" s="29"/>
      <c r="J433" s="29"/>
      <c r="K433" s="29"/>
      <c r="L433" s="29"/>
      <c r="M433" s="29"/>
      <c r="N433" s="29"/>
      <c r="O433" s="29"/>
      <c r="P433" s="28"/>
      <c r="Q433" s="29"/>
      <c r="R433" s="29"/>
      <c r="S433" s="29"/>
      <c r="T433" s="29"/>
      <c r="U433" s="29"/>
      <c r="V433" s="29"/>
      <c r="W433" s="29"/>
      <c r="X433" s="29"/>
      <c r="Y433" s="29"/>
      <c r="Z433" s="29"/>
      <c r="AA433" s="29"/>
      <c r="AB433" s="29"/>
      <c r="AC433" s="29"/>
      <c r="AD433" s="29"/>
      <c r="AE433" s="29"/>
      <c r="AF433" s="29"/>
      <c r="AG433" s="29"/>
      <c r="AH433" s="29"/>
      <c r="AI433" s="29"/>
      <c r="AJ433" s="29"/>
      <c r="AK433" s="29"/>
      <c r="AL433" s="29"/>
      <c r="AM433" s="29"/>
      <c r="AN433" s="29"/>
      <c r="AO433" s="29"/>
    </row>
    <row r="434" spans="1:41" ht="15.75" customHeight="1">
      <c r="A434" s="29"/>
      <c r="B434" s="29"/>
      <c r="C434" s="29"/>
      <c r="D434" s="29"/>
      <c r="E434" s="29"/>
      <c r="F434" s="29"/>
      <c r="G434" s="29"/>
      <c r="H434" s="29"/>
      <c r="I434" s="29"/>
      <c r="J434" s="29"/>
      <c r="K434" s="29"/>
      <c r="L434" s="29"/>
      <c r="M434" s="29"/>
      <c r="N434" s="29"/>
      <c r="O434" s="29"/>
      <c r="P434" s="28"/>
      <c r="Q434" s="29"/>
      <c r="R434" s="29"/>
      <c r="S434" s="29"/>
      <c r="T434" s="29"/>
      <c r="U434" s="29"/>
      <c r="V434" s="29"/>
      <c r="W434" s="29"/>
      <c r="X434" s="29"/>
      <c r="Y434" s="29"/>
      <c r="Z434" s="29"/>
      <c r="AA434" s="29"/>
      <c r="AB434" s="29"/>
      <c r="AC434" s="29"/>
      <c r="AD434" s="29"/>
      <c r="AE434" s="29"/>
      <c r="AF434" s="29"/>
      <c r="AG434" s="29"/>
      <c r="AH434" s="29"/>
      <c r="AI434" s="29"/>
      <c r="AJ434" s="29"/>
      <c r="AK434" s="29"/>
      <c r="AL434" s="29"/>
      <c r="AM434" s="29"/>
      <c r="AN434" s="29"/>
      <c r="AO434" s="29"/>
    </row>
    <row r="435" spans="1:41" ht="15.75" customHeight="1">
      <c r="A435" s="29"/>
      <c r="B435" s="29"/>
      <c r="C435" s="29"/>
      <c r="D435" s="29"/>
      <c r="E435" s="29"/>
      <c r="F435" s="29"/>
      <c r="G435" s="29"/>
      <c r="H435" s="29"/>
      <c r="I435" s="29"/>
      <c r="J435" s="29"/>
      <c r="K435" s="29"/>
      <c r="L435" s="29"/>
      <c r="M435" s="29"/>
      <c r="N435" s="29"/>
      <c r="O435" s="29"/>
      <c r="P435" s="28"/>
      <c r="Q435" s="29"/>
      <c r="R435" s="29"/>
      <c r="S435" s="29"/>
      <c r="T435" s="29"/>
      <c r="U435" s="29"/>
      <c r="V435" s="29"/>
      <c r="W435" s="29"/>
      <c r="X435" s="29"/>
      <c r="Y435" s="29"/>
      <c r="Z435" s="29"/>
      <c r="AA435" s="29"/>
      <c r="AB435" s="29"/>
      <c r="AC435" s="29"/>
      <c r="AD435" s="29"/>
      <c r="AE435" s="29"/>
      <c r="AF435" s="29"/>
      <c r="AG435" s="29"/>
      <c r="AH435" s="29"/>
      <c r="AI435" s="29"/>
      <c r="AJ435" s="29"/>
      <c r="AK435" s="29"/>
      <c r="AL435" s="29"/>
      <c r="AM435" s="29"/>
      <c r="AN435" s="29"/>
      <c r="AO435" s="29"/>
    </row>
    <row r="436" spans="1:41" ht="15.75" customHeight="1">
      <c r="A436" s="29"/>
      <c r="B436" s="29"/>
      <c r="C436" s="29"/>
      <c r="D436" s="29"/>
      <c r="E436" s="29"/>
      <c r="F436" s="29"/>
      <c r="G436" s="29"/>
      <c r="H436" s="29"/>
      <c r="I436" s="29"/>
      <c r="J436" s="29"/>
      <c r="K436" s="29"/>
      <c r="L436" s="29"/>
      <c r="M436" s="29"/>
      <c r="N436" s="29"/>
      <c r="O436" s="29"/>
      <c r="P436" s="28"/>
      <c r="Q436" s="29"/>
      <c r="R436" s="29"/>
      <c r="S436" s="29"/>
      <c r="T436" s="29"/>
      <c r="U436" s="29"/>
      <c r="V436" s="29"/>
      <c r="W436" s="29"/>
      <c r="X436" s="29"/>
      <c r="Y436" s="29"/>
      <c r="Z436" s="29"/>
      <c r="AA436" s="29"/>
      <c r="AB436" s="29"/>
      <c r="AC436" s="29"/>
      <c r="AD436" s="29"/>
      <c r="AE436" s="29"/>
      <c r="AF436" s="29"/>
      <c r="AG436" s="29"/>
      <c r="AH436" s="29"/>
      <c r="AI436" s="29"/>
      <c r="AJ436" s="29"/>
      <c r="AK436" s="29"/>
      <c r="AL436" s="29"/>
      <c r="AM436" s="29"/>
      <c r="AN436" s="29"/>
      <c r="AO436" s="29"/>
    </row>
    <row r="437" spans="1:41" ht="15.75" customHeight="1">
      <c r="A437" s="29"/>
      <c r="B437" s="29"/>
      <c r="C437" s="29"/>
      <c r="D437" s="29"/>
      <c r="E437" s="29"/>
      <c r="F437" s="29"/>
      <c r="G437" s="29"/>
      <c r="H437" s="29"/>
      <c r="I437" s="29"/>
      <c r="J437" s="29"/>
      <c r="K437" s="29"/>
      <c r="L437" s="29"/>
      <c r="M437" s="29"/>
      <c r="N437" s="29"/>
      <c r="O437" s="29"/>
      <c r="P437" s="28"/>
      <c r="Q437" s="29"/>
      <c r="R437" s="29"/>
      <c r="S437" s="29"/>
      <c r="T437" s="29"/>
      <c r="U437" s="29"/>
      <c r="V437" s="29"/>
      <c r="W437" s="29"/>
      <c r="X437" s="29"/>
      <c r="Y437" s="29"/>
      <c r="Z437" s="29"/>
      <c r="AA437" s="29"/>
      <c r="AB437" s="29"/>
      <c r="AC437" s="29"/>
      <c r="AD437" s="29"/>
      <c r="AE437" s="29"/>
      <c r="AF437" s="29"/>
      <c r="AG437" s="29"/>
      <c r="AH437" s="29"/>
      <c r="AI437" s="29"/>
      <c r="AJ437" s="29"/>
      <c r="AK437" s="29"/>
      <c r="AL437" s="29"/>
      <c r="AM437" s="29"/>
      <c r="AN437" s="29"/>
      <c r="AO437" s="29"/>
    </row>
    <row r="438" spans="1:41" ht="15.75" customHeight="1">
      <c r="A438" s="29"/>
      <c r="B438" s="29"/>
      <c r="C438" s="29"/>
      <c r="D438" s="29"/>
      <c r="E438" s="29"/>
      <c r="F438" s="29"/>
      <c r="G438" s="29"/>
      <c r="H438" s="29"/>
      <c r="I438" s="29"/>
      <c r="J438" s="29"/>
      <c r="K438" s="29"/>
      <c r="L438" s="29"/>
      <c r="M438" s="29"/>
      <c r="N438" s="29"/>
      <c r="O438" s="29"/>
      <c r="P438" s="28"/>
      <c r="Q438" s="29"/>
      <c r="R438" s="29"/>
      <c r="S438" s="29"/>
      <c r="T438" s="29"/>
      <c r="U438" s="29"/>
      <c r="V438" s="29"/>
      <c r="W438" s="29"/>
      <c r="X438" s="29"/>
      <c r="Y438" s="29"/>
      <c r="Z438" s="29"/>
      <c r="AA438" s="29"/>
      <c r="AB438" s="29"/>
      <c r="AC438" s="29"/>
      <c r="AD438" s="29"/>
      <c r="AE438" s="29"/>
      <c r="AF438" s="29"/>
      <c r="AG438" s="29"/>
      <c r="AH438" s="29"/>
      <c r="AI438" s="29"/>
      <c r="AJ438" s="29"/>
      <c r="AK438" s="29"/>
      <c r="AL438" s="29"/>
      <c r="AM438" s="29"/>
      <c r="AN438" s="29"/>
      <c r="AO438" s="29"/>
    </row>
    <row r="439" spans="1:41" ht="15.75" customHeight="1">
      <c r="A439" s="29"/>
      <c r="B439" s="29"/>
      <c r="C439" s="29"/>
      <c r="D439" s="29"/>
      <c r="E439" s="29"/>
      <c r="F439" s="29"/>
      <c r="G439" s="29"/>
      <c r="H439" s="29"/>
      <c r="I439" s="29"/>
      <c r="J439" s="29"/>
      <c r="K439" s="29"/>
      <c r="L439" s="29"/>
      <c r="M439" s="29"/>
      <c r="N439" s="29"/>
      <c r="O439" s="29"/>
      <c r="P439" s="28"/>
      <c r="Q439" s="29"/>
      <c r="R439" s="29"/>
      <c r="S439" s="29"/>
      <c r="T439" s="29"/>
      <c r="U439" s="29"/>
      <c r="V439" s="29"/>
      <c r="W439" s="29"/>
      <c r="X439" s="29"/>
      <c r="Y439" s="29"/>
      <c r="Z439" s="29"/>
      <c r="AA439" s="29"/>
      <c r="AB439" s="29"/>
      <c r="AC439" s="29"/>
      <c r="AD439" s="29"/>
      <c r="AE439" s="29"/>
      <c r="AF439" s="29"/>
      <c r="AG439" s="29"/>
      <c r="AH439" s="29"/>
      <c r="AI439" s="29"/>
      <c r="AJ439" s="29"/>
      <c r="AK439" s="29"/>
      <c r="AL439" s="29"/>
      <c r="AM439" s="29"/>
      <c r="AN439" s="29"/>
      <c r="AO439" s="29"/>
    </row>
    <row r="440" spans="1:41" ht="15.75" customHeight="1">
      <c r="A440" s="29"/>
      <c r="B440" s="29"/>
      <c r="C440" s="29"/>
      <c r="D440" s="29"/>
      <c r="E440" s="29"/>
      <c r="F440" s="29"/>
      <c r="G440" s="29"/>
      <c r="H440" s="29"/>
      <c r="I440" s="29"/>
      <c r="J440" s="29"/>
      <c r="K440" s="29"/>
      <c r="L440" s="29"/>
      <c r="M440" s="29"/>
      <c r="N440" s="29"/>
      <c r="O440" s="29"/>
      <c r="P440" s="28"/>
      <c r="Q440" s="29"/>
      <c r="R440" s="29"/>
      <c r="S440" s="29"/>
      <c r="T440" s="29"/>
      <c r="U440" s="29"/>
      <c r="V440" s="29"/>
      <c r="W440" s="29"/>
      <c r="X440" s="29"/>
      <c r="Y440" s="29"/>
      <c r="Z440" s="29"/>
      <c r="AA440" s="29"/>
      <c r="AB440" s="29"/>
      <c r="AC440" s="29"/>
      <c r="AD440" s="29"/>
      <c r="AE440" s="29"/>
      <c r="AF440" s="29"/>
      <c r="AG440" s="29"/>
      <c r="AH440" s="29"/>
      <c r="AI440" s="29"/>
      <c r="AJ440" s="29"/>
      <c r="AK440" s="29"/>
      <c r="AL440" s="29"/>
      <c r="AM440" s="29"/>
      <c r="AN440" s="29"/>
      <c r="AO440" s="29"/>
    </row>
    <row r="441" spans="1:41" ht="15.75" customHeight="1">
      <c r="A441" s="29"/>
      <c r="B441" s="29"/>
      <c r="C441" s="29"/>
      <c r="D441" s="29"/>
      <c r="E441" s="29"/>
      <c r="F441" s="29"/>
      <c r="G441" s="29"/>
      <c r="H441" s="29"/>
      <c r="I441" s="29"/>
      <c r="J441" s="29"/>
      <c r="K441" s="29"/>
      <c r="L441" s="29"/>
      <c r="M441" s="29"/>
      <c r="N441" s="29"/>
      <c r="O441" s="29"/>
      <c r="P441" s="28"/>
      <c r="Q441" s="29"/>
      <c r="R441" s="29"/>
      <c r="S441" s="29"/>
      <c r="T441" s="29"/>
      <c r="U441" s="29"/>
      <c r="V441" s="29"/>
      <c r="W441" s="29"/>
      <c r="X441" s="29"/>
      <c r="Y441" s="29"/>
      <c r="Z441" s="29"/>
      <c r="AA441" s="29"/>
      <c r="AB441" s="29"/>
      <c r="AC441" s="29"/>
      <c r="AD441" s="29"/>
      <c r="AE441" s="29"/>
      <c r="AF441" s="29"/>
      <c r="AG441" s="29"/>
      <c r="AH441" s="29"/>
      <c r="AI441" s="29"/>
      <c r="AJ441" s="29"/>
      <c r="AK441" s="29"/>
      <c r="AL441" s="29"/>
      <c r="AM441" s="29"/>
      <c r="AN441" s="29"/>
      <c r="AO441" s="29"/>
    </row>
    <row r="442" spans="1:41" ht="15.75" customHeight="1">
      <c r="A442" s="29"/>
      <c r="B442" s="29"/>
      <c r="C442" s="29"/>
      <c r="D442" s="29"/>
      <c r="E442" s="29"/>
      <c r="F442" s="29"/>
      <c r="G442" s="29"/>
      <c r="H442" s="29"/>
      <c r="I442" s="29"/>
      <c r="J442" s="29"/>
      <c r="K442" s="29"/>
      <c r="L442" s="29"/>
      <c r="M442" s="29"/>
      <c r="N442" s="29"/>
      <c r="O442" s="29"/>
      <c r="P442" s="28"/>
      <c r="Q442" s="29"/>
      <c r="R442" s="29"/>
      <c r="S442" s="29"/>
      <c r="T442" s="29"/>
      <c r="U442" s="29"/>
      <c r="V442" s="29"/>
      <c r="W442" s="29"/>
      <c r="X442" s="29"/>
      <c r="Y442" s="29"/>
      <c r="Z442" s="29"/>
      <c r="AA442" s="29"/>
      <c r="AB442" s="29"/>
      <c r="AC442" s="29"/>
      <c r="AD442" s="29"/>
      <c r="AE442" s="29"/>
      <c r="AF442" s="29"/>
      <c r="AG442" s="29"/>
      <c r="AH442" s="29"/>
      <c r="AI442" s="29"/>
      <c r="AJ442" s="29"/>
      <c r="AK442" s="29"/>
      <c r="AL442" s="29"/>
      <c r="AM442" s="29"/>
      <c r="AN442" s="29"/>
      <c r="AO442" s="29"/>
    </row>
    <row r="443" spans="1:41" ht="15.75" customHeight="1">
      <c r="A443" s="29"/>
      <c r="B443" s="29"/>
      <c r="C443" s="29"/>
      <c r="D443" s="29"/>
      <c r="E443" s="29"/>
      <c r="F443" s="29"/>
      <c r="G443" s="29"/>
      <c r="H443" s="29"/>
      <c r="I443" s="29"/>
      <c r="J443" s="29"/>
      <c r="K443" s="29"/>
      <c r="L443" s="29"/>
      <c r="M443" s="29"/>
      <c r="N443" s="29"/>
      <c r="O443" s="29"/>
      <c r="P443" s="28"/>
      <c r="Q443" s="29"/>
      <c r="R443" s="29"/>
      <c r="S443" s="29"/>
      <c r="T443" s="29"/>
      <c r="U443" s="29"/>
      <c r="V443" s="29"/>
      <c r="W443" s="29"/>
      <c r="X443" s="29"/>
      <c r="Y443" s="29"/>
      <c r="Z443" s="29"/>
      <c r="AA443" s="29"/>
      <c r="AB443" s="29"/>
      <c r="AC443" s="29"/>
      <c r="AD443" s="29"/>
      <c r="AE443" s="29"/>
      <c r="AF443" s="29"/>
      <c r="AG443" s="29"/>
      <c r="AH443" s="29"/>
      <c r="AI443" s="29"/>
      <c r="AJ443" s="29"/>
      <c r="AK443" s="29"/>
      <c r="AL443" s="29"/>
      <c r="AM443" s="29"/>
      <c r="AN443" s="29"/>
      <c r="AO443" s="29"/>
    </row>
    <row r="444" spans="1:41" ht="15.75" customHeight="1">
      <c r="A444" s="29"/>
      <c r="B444" s="29"/>
      <c r="C444" s="29"/>
      <c r="D444" s="29"/>
      <c r="E444" s="29"/>
      <c r="F444" s="29"/>
      <c r="G444" s="29"/>
      <c r="H444" s="29"/>
      <c r="I444" s="29"/>
      <c r="J444" s="29"/>
      <c r="K444" s="29"/>
      <c r="L444" s="29"/>
      <c r="M444" s="29"/>
      <c r="N444" s="29"/>
      <c r="O444" s="29"/>
      <c r="P444" s="28"/>
      <c r="Q444" s="29"/>
      <c r="R444" s="29"/>
      <c r="S444" s="29"/>
      <c r="T444" s="29"/>
      <c r="U444" s="29"/>
      <c r="V444" s="29"/>
      <c r="W444" s="29"/>
      <c r="X444" s="29"/>
      <c r="Y444" s="29"/>
      <c r="Z444" s="29"/>
      <c r="AA444" s="29"/>
      <c r="AB444" s="29"/>
      <c r="AC444" s="29"/>
      <c r="AD444" s="29"/>
      <c r="AE444" s="29"/>
      <c r="AF444" s="29"/>
      <c r="AG444" s="29"/>
      <c r="AH444" s="29"/>
      <c r="AI444" s="29"/>
      <c r="AJ444" s="29"/>
      <c r="AK444" s="29"/>
      <c r="AL444" s="29"/>
      <c r="AM444" s="29"/>
      <c r="AN444" s="29"/>
      <c r="AO444" s="29"/>
    </row>
    <row r="445" spans="1:41" ht="15.75" customHeight="1">
      <c r="A445" s="29"/>
      <c r="B445" s="29"/>
      <c r="C445" s="29"/>
      <c r="D445" s="29"/>
      <c r="E445" s="29"/>
      <c r="F445" s="29"/>
      <c r="G445" s="29"/>
      <c r="H445" s="29"/>
      <c r="I445" s="29"/>
      <c r="J445" s="29"/>
      <c r="K445" s="29"/>
      <c r="L445" s="29"/>
      <c r="M445" s="29"/>
      <c r="N445" s="29"/>
      <c r="O445" s="29"/>
      <c r="P445" s="28"/>
      <c r="Q445" s="29"/>
      <c r="R445" s="29"/>
      <c r="S445" s="29"/>
      <c r="T445" s="29"/>
      <c r="U445" s="29"/>
      <c r="V445" s="29"/>
      <c r="W445" s="29"/>
      <c r="X445" s="29"/>
      <c r="Y445" s="29"/>
      <c r="Z445" s="29"/>
      <c r="AA445" s="29"/>
      <c r="AB445" s="29"/>
      <c r="AC445" s="29"/>
      <c r="AD445" s="29"/>
      <c r="AE445" s="29"/>
      <c r="AF445" s="29"/>
      <c r="AG445" s="29"/>
      <c r="AH445" s="29"/>
      <c r="AI445" s="29"/>
      <c r="AJ445" s="29"/>
      <c r="AK445" s="29"/>
      <c r="AL445" s="29"/>
      <c r="AM445" s="29"/>
      <c r="AN445" s="29"/>
      <c r="AO445" s="29"/>
    </row>
    <row r="446" spans="1:41" ht="15.75" customHeight="1">
      <c r="A446" s="29"/>
      <c r="B446" s="29"/>
      <c r="C446" s="29"/>
      <c r="D446" s="29"/>
      <c r="E446" s="29"/>
      <c r="F446" s="29"/>
      <c r="G446" s="29"/>
      <c r="H446" s="29"/>
      <c r="I446" s="29"/>
      <c r="J446" s="29"/>
      <c r="K446" s="29"/>
      <c r="L446" s="29"/>
      <c r="M446" s="29"/>
      <c r="N446" s="29"/>
      <c r="O446" s="29"/>
      <c r="P446" s="28"/>
      <c r="Q446" s="29"/>
      <c r="R446" s="29"/>
      <c r="S446" s="29"/>
      <c r="T446" s="29"/>
      <c r="U446" s="29"/>
      <c r="V446" s="29"/>
      <c r="W446" s="29"/>
      <c r="X446" s="29"/>
      <c r="Y446" s="29"/>
      <c r="Z446" s="29"/>
      <c r="AA446" s="29"/>
      <c r="AB446" s="29"/>
      <c r="AC446" s="29"/>
      <c r="AD446" s="29"/>
      <c r="AE446" s="29"/>
      <c r="AF446" s="29"/>
      <c r="AG446" s="29"/>
      <c r="AH446" s="29"/>
      <c r="AI446" s="29"/>
      <c r="AJ446" s="29"/>
      <c r="AK446" s="29"/>
      <c r="AL446" s="29"/>
      <c r="AM446" s="29"/>
      <c r="AN446" s="29"/>
      <c r="AO446" s="29"/>
    </row>
    <row r="447" spans="1:41" ht="15.75" customHeight="1">
      <c r="A447" s="29"/>
      <c r="B447" s="29"/>
      <c r="C447" s="29"/>
      <c r="D447" s="29"/>
      <c r="E447" s="29"/>
      <c r="F447" s="29"/>
      <c r="G447" s="29"/>
      <c r="H447" s="29"/>
      <c r="I447" s="29"/>
      <c r="J447" s="29"/>
      <c r="K447" s="29"/>
      <c r="L447" s="29"/>
      <c r="M447" s="29"/>
      <c r="N447" s="29"/>
      <c r="O447" s="29"/>
      <c r="P447" s="28"/>
      <c r="Q447" s="29"/>
      <c r="R447" s="29"/>
      <c r="S447" s="29"/>
      <c r="T447" s="29"/>
      <c r="U447" s="29"/>
      <c r="V447" s="29"/>
      <c r="W447" s="29"/>
      <c r="X447" s="29"/>
      <c r="Y447" s="29"/>
      <c r="Z447" s="29"/>
      <c r="AA447" s="29"/>
      <c r="AB447" s="29"/>
      <c r="AC447" s="29"/>
      <c r="AD447" s="29"/>
      <c r="AE447" s="29"/>
      <c r="AF447" s="29"/>
      <c r="AG447" s="29"/>
      <c r="AH447" s="29"/>
      <c r="AI447" s="29"/>
      <c r="AJ447" s="29"/>
      <c r="AK447" s="29"/>
      <c r="AL447" s="29"/>
      <c r="AM447" s="29"/>
      <c r="AN447" s="29"/>
      <c r="AO447" s="29"/>
    </row>
    <row r="448" spans="1:41" ht="15.75" customHeight="1">
      <c r="A448" s="29"/>
      <c r="B448" s="29"/>
      <c r="C448" s="29"/>
      <c r="D448" s="29"/>
      <c r="E448" s="29"/>
      <c r="F448" s="29"/>
      <c r="G448" s="29"/>
      <c r="H448" s="29"/>
      <c r="I448" s="29"/>
      <c r="J448" s="29"/>
      <c r="K448" s="29"/>
      <c r="L448" s="29"/>
      <c r="M448" s="29"/>
      <c r="N448" s="29"/>
      <c r="O448" s="29"/>
      <c r="P448" s="28"/>
      <c r="Q448" s="29"/>
      <c r="R448" s="29"/>
      <c r="S448" s="29"/>
      <c r="T448" s="29"/>
      <c r="U448" s="29"/>
      <c r="V448" s="29"/>
      <c r="W448" s="29"/>
      <c r="X448" s="29"/>
      <c r="Y448" s="29"/>
      <c r="Z448" s="29"/>
      <c r="AA448" s="29"/>
      <c r="AB448" s="29"/>
      <c r="AC448" s="29"/>
      <c r="AD448" s="29"/>
      <c r="AE448" s="29"/>
      <c r="AF448" s="29"/>
      <c r="AG448" s="29"/>
      <c r="AH448" s="29"/>
      <c r="AI448" s="29"/>
      <c r="AJ448" s="29"/>
      <c r="AK448" s="29"/>
      <c r="AL448" s="29"/>
      <c r="AM448" s="29"/>
      <c r="AN448" s="29"/>
      <c r="AO448" s="29"/>
    </row>
    <row r="449" spans="1:41" ht="15.75" customHeight="1">
      <c r="A449" s="29"/>
      <c r="B449" s="29"/>
      <c r="C449" s="29"/>
      <c r="D449" s="29"/>
      <c r="E449" s="29"/>
      <c r="F449" s="29"/>
      <c r="G449" s="29"/>
      <c r="H449" s="29"/>
      <c r="I449" s="29"/>
      <c r="J449" s="29"/>
      <c r="K449" s="29"/>
      <c r="L449" s="29"/>
      <c r="M449" s="29"/>
      <c r="N449" s="29"/>
      <c r="O449" s="29"/>
      <c r="P449" s="28"/>
      <c r="Q449" s="29"/>
      <c r="R449" s="29"/>
      <c r="S449" s="29"/>
      <c r="T449" s="29"/>
      <c r="U449" s="29"/>
      <c r="V449" s="29"/>
      <c r="W449" s="29"/>
      <c r="X449" s="29"/>
      <c r="Y449" s="29"/>
      <c r="Z449" s="29"/>
      <c r="AA449" s="29"/>
      <c r="AB449" s="29"/>
      <c r="AC449" s="29"/>
      <c r="AD449" s="29"/>
      <c r="AE449" s="29"/>
      <c r="AF449" s="29"/>
      <c r="AG449" s="29"/>
      <c r="AH449" s="29"/>
      <c r="AI449" s="29"/>
      <c r="AJ449" s="29"/>
      <c r="AK449" s="29"/>
      <c r="AL449" s="29"/>
      <c r="AM449" s="29"/>
      <c r="AN449" s="29"/>
      <c r="AO449" s="29"/>
    </row>
    <row r="450" spans="1:41" ht="15.75" customHeight="1">
      <c r="A450" s="29"/>
      <c r="B450" s="29"/>
      <c r="C450" s="29"/>
      <c r="D450" s="29"/>
      <c r="E450" s="29"/>
      <c r="F450" s="29"/>
      <c r="G450" s="29"/>
      <c r="H450" s="29"/>
      <c r="I450" s="29"/>
      <c r="J450" s="29"/>
      <c r="K450" s="29"/>
      <c r="L450" s="29"/>
      <c r="M450" s="29"/>
      <c r="N450" s="29"/>
      <c r="O450" s="29"/>
      <c r="P450" s="28"/>
      <c r="Q450" s="29"/>
      <c r="R450" s="29"/>
      <c r="S450" s="29"/>
      <c r="T450" s="29"/>
      <c r="U450" s="29"/>
      <c r="V450" s="29"/>
      <c r="W450" s="29"/>
      <c r="X450" s="29"/>
      <c r="Y450" s="29"/>
      <c r="Z450" s="29"/>
      <c r="AA450" s="29"/>
      <c r="AB450" s="29"/>
      <c r="AC450" s="29"/>
      <c r="AD450" s="29"/>
      <c r="AE450" s="29"/>
      <c r="AF450" s="29"/>
      <c r="AG450" s="29"/>
      <c r="AH450" s="29"/>
      <c r="AI450" s="29"/>
      <c r="AJ450" s="29"/>
      <c r="AK450" s="29"/>
      <c r="AL450" s="29"/>
      <c r="AM450" s="29"/>
      <c r="AN450" s="29"/>
      <c r="AO450" s="29"/>
    </row>
    <row r="451" spans="1:41" ht="15.75" customHeight="1">
      <c r="A451" s="29"/>
      <c r="B451" s="29"/>
      <c r="C451" s="29"/>
      <c r="D451" s="29"/>
      <c r="E451" s="29"/>
      <c r="F451" s="29"/>
      <c r="G451" s="29"/>
      <c r="H451" s="29"/>
      <c r="I451" s="29"/>
      <c r="J451" s="29"/>
      <c r="K451" s="29"/>
      <c r="L451" s="29"/>
      <c r="M451" s="29"/>
      <c r="N451" s="29"/>
      <c r="O451" s="29"/>
      <c r="P451" s="28"/>
      <c r="Q451" s="29"/>
      <c r="R451" s="29"/>
      <c r="S451" s="29"/>
      <c r="T451" s="29"/>
      <c r="U451" s="29"/>
      <c r="V451" s="29"/>
      <c r="W451" s="29"/>
      <c r="X451" s="29"/>
      <c r="Y451" s="29"/>
      <c r="Z451" s="29"/>
      <c r="AA451" s="29"/>
      <c r="AB451" s="29"/>
      <c r="AC451" s="29"/>
      <c r="AD451" s="29"/>
      <c r="AE451" s="29"/>
      <c r="AF451" s="29"/>
      <c r="AG451" s="29"/>
      <c r="AH451" s="29"/>
      <c r="AI451" s="29"/>
      <c r="AJ451" s="29"/>
      <c r="AK451" s="29"/>
      <c r="AL451" s="29"/>
      <c r="AM451" s="29"/>
      <c r="AN451" s="29"/>
      <c r="AO451" s="29"/>
    </row>
    <row r="452" spans="1:41" ht="15.75" customHeight="1">
      <c r="A452" s="29"/>
      <c r="B452" s="29"/>
      <c r="C452" s="29"/>
      <c r="D452" s="29"/>
      <c r="E452" s="29"/>
      <c r="F452" s="29"/>
      <c r="G452" s="29"/>
      <c r="H452" s="29"/>
      <c r="I452" s="29"/>
      <c r="J452" s="29"/>
      <c r="K452" s="29"/>
      <c r="L452" s="29"/>
      <c r="M452" s="29"/>
      <c r="N452" s="29"/>
      <c r="O452" s="29"/>
      <c r="P452" s="28"/>
      <c r="Q452" s="29"/>
      <c r="R452" s="29"/>
      <c r="S452" s="29"/>
      <c r="T452" s="29"/>
      <c r="U452" s="29"/>
      <c r="V452" s="29"/>
      <c r="W452" s="29"/>
      <c r="X452" s="29"/>
      <c r="Y452" s="29"/>
      <c r="Z452" s="29"/>
      <c r="AA452" s="29"/>
      <c r="AB452" s="29"/>
      <c r="AC452" s="29"/>
      <c r="AD452" s="29"/>
      <c r="AE452" s="29"/>
      <c r="AF452" s="29"/>
      <c r="AG452" s="29"/>
      <c r="AH452" s="29"/>
      <c r="AI452" s="29"/>
      <c r="AJ452" s="29"/>
      <c r="AK452" s="29"/>
      <c r="AL452" s="29"/>
      <c r="AM452" s="29"/>
      <c r="AN452" s="29"/>
      <c r="AO452" s="29"/>
    </row>
    <row r="453" spans="1:41" ht="15.75" customHeight="1">
      <c r="A453" s="29"/>
      <c r="B453" s="29"/>
      <c r="C453" s="29"/>
      <c r="D453" s="29"/>
      <c r="E453" s="29"/>
      <c r="F453" s="29"/>
      <c r="G453" s="29"/>
      <c r="H453" s="29"/>
      <c r="I453" s="29"/>
      <c r="J453" s="29"/>
      <c r="K453" s="29"/>
      <c r="L453" s="29"/>
      <c r="M453" s="29"/>
      <c r="N453" s="29"/>
      <c r="O453" s="29"/>
      <c r="P453" s="28"/>
      <c r="Q453" s="29"/>
      <c r="R453" s="29"/>
      <c r="S453" s="29"/>
      <c r="T453" s="29"/>
      <c r="U453" s="29"/>
      <c r="V453" s="29"/>
      <c r="W453" s="29"/>
      <c r="X453" s="29"/>
      <c r="Y453" s="29"/>
      <c r="Z453" s="29"/>
      <c r="AA453" s="29"/>
      <c r="AB453" s="29"/>
      <c r="AC453" s="29"/>
      <c r="AD453" s="29"/>
      <c r="AE453" s="29"/>
      <c r="AF453" s="29"/>
      <c r="AG453" s="29"/>
      <c r="AH453" s="29"/>
      <c r="AI453" s="29"/>
      <c r="AJ453" s="29"/>
      <c r="AK453" s="29"/>
      <c r="AL453" s="29"/>
      <c r="AM453" s="29"/>
      <c r="AN453" s="29"/>
      <c r="AO453" s="29"/>
    </row>
    <row r="454" spans="1:41" ht="15.75" customHeight="1">
      <c r="A454" s="29"/>
      <c r="B454" s="29"/>
      <c r="C454" s="29"/>
      <c r="D454" s="29"/>
      <c r="E454" s="29"/>
      <c r="F454" s="29"/>
      <c r="G454" s="29"/>
      <c r="H454" s="29"/>
      <c r="I454" s="29"/>
      <c r="J454" s="29"/>
      <c r="K454" s="29"/>
      <c r="L454" s="29"/>
      <c r="M454" s="29"/>
      <c r="N454" s="29"/>
      <c r="O454" s="29"/>
      <c r="P454" s="28"/>
      <c r="Q454" s="29"/>
      <c r="R454" s="29"/>
      <c r="S454" s="29"/>
      <c r="T454" s="29"/>
      <c r="U454" s="29"/>
      <c r="V454" s="29"/>
      <c r="W454" s="29"/>
      <c r="X454" s="29"/>
      <c r="Y454" s="29"/>
      <c r="Z454" s="29"/>
      <c r="AA454" s="29"/>
      <c r="AB454" s="29"/>
      <c r="AC454" s="29"/>
      <c r="AD454" s="29"/>
      <c r="AE454" s="29"/>
      <c r="AF454" s="29"/>
      <c r="AG454" s="29"/>
      <c r="AH454" s="29"/>
      <c r="AI454" s="29"/>
      <c r="AJ454" s="29"/>
      <c r="AK454" s="29"/>
      <c r="AL454" s="29"/>
      <c r="AM454" s="29"/>
      <c r="AN454" s="29"/>
      <c r="AO454" s="29"/>
    </row>
    <row r="455" spans="1:41" ht="15.75" customHeight="1">
      <c r="A455" s="29"/>
      <c r="B455" s="29"/>
      <c r="C455" s="29"/>
      <c r="D455" s="29"/>
      <c r="E455" s="29"/>
      <c r="F455" s="29"/>
      <c r="G455" s="29"/>
      <c r="H455" s="29"/>
      <c r="I455" s="29"/>
      <c r="J455" s="29"/>
      <c r="K455" s="29"/>
      <c r="L455" s="29"/>
      <c r="M455" s="29"/>
      <c r="N455" s="29"/>
      <c r="O455" s="29"/>
      <c r="P455" s="28"/>
      <c r="Q455" s="29"/>
      <c r="R455" s="29"/>
      <c r="S455" s="29"/>
      <c r="T455" s="29"/>
      <c r="U455" s="29"/>
      <c r="V455" s="29"/>
      <c r="W455" s="29"/>
      <c r="X455" s="29"/>
      <c r="Y455" s="29"/>
      <c r="Z455" s="29"/>
      <c r="AA455" s="29"/>
      <c r="AB455" s="29"/>
      <c r="AC455" s="29"/>
      <c r="AD455" s="29"/>
      <c r="AE455" s="29"/>
      <c r="AF455" s="29"/>
      <c r="AG455" s="29"/>
      <c r="AH455" s="29"/>
      <c r="AI455" s="29"/>
      <c r="AJ455" s="29"/>
      <c r="AK455" s="29"/>
      <c r="AL455" s="29"/>
      <c r="AM455" s="29"/>
      <c r="AN455" s="29"/>
      <c r="AO455" s="29"/>
    </row>
    <row r="456" spans="1:41" ht="15.75" customHeight="1">
      <c r="A456" s="29"/>
      <c r="B456" s="29"/>
      <c r="C456" s="29"/>
      <c r="D456" s="29"/>
      <c r="E456" s="29"/>
      <c r="F456" s="29"/>
      <c r="G456" s="29"/>
      <c r="H456" s="29"/>
      <c r="I456" s="29"/>
      <c r="J456" s="29"/>
      <c r="K456" s="29"/>
      <c r="L456" s="29"/>
      <c r="M456" s="29"/>
      <c r="N456" s="29"/>
      <c r="O456" s="29"/>
      <c r="P456" s="28"/>
      <c r="Q456" s="29"/>
      <c r="R456" s="29"/>
      <c r="S456" s="29"/>
      <c r="T456" s="29"/>
      <c r="U456" s="29"/>
      <c r="V456" s="29"/>
      <c r="W456" s="29"/>
      <c r="X456" s="29"/>
      <c r="Y456" s="29"/>
      <c r="Z456" s="29"/>
      <c r="AA456" s="29"/>
      <c r="AB456" s="29"/>
      <c r="AC456" s="29"/>
      <c r="AD456" s="29"/>
      <c r="AE456" s="29"/>
      <c r="AF456" s="29"/>
      <c r="AG456" s="29"/>
      <c r="AH456" s="29"/>
      <c r="AI456" s="29"/>
      <c r="AJ456" s="29"/>
      <c r="AK456" s="29"/>
      <c r="AL456" s="29"/>
      <c r="AM456" s="29"/>
      <c r="AN456" s="29"/>
      <c r="AO456" s="29"/>
    </row>
    <row r="457" spans="1:41" ht="15.75" customHeight="1">
      <c r="A457" s="29"/>
      <c r="B457" s="29"/>
      <c r="C457" s="29"/>
      <c r="D457" s="29"/>
      <c r="E457" s="29"/>
      <c r="F457" s="29"/>
      <c r="G457" s="29"/>
      <c r="H457" s="29"/>
      <c r="I457" s="29"/>
      <c r="J457" s="29"/>
      <c r="K457" s="29"/>
      <c r="L457" s="29"/>
      <c r="M457" s="29"/>
      <c r="N457" s="29"/>
      <c r="O457" s="29"/>
      <c r="P457" s="28"/>
      <c r="Q457" s="29"/>
      <c r="R457" s="29"/>
      <c r="S457" s="29"/>
      <c r="T457" s="29"/>
      <c r="U457" s="29"/>
      <c r="V457" s="29"/>
      <c r="W457" s="29"/>
      <c r="X457" s="29"/>
      <c r="Y457" s="29"/>
      <c r="Z457" s="29"/>
      <c r="AA457" s="29"/>
      <c r="AB457" s="29"/>
      <c r="AC457" s="29"/>
      <c r="AD457" s="29"/>
      <c r="AE457" s="29"/>
      <c r="AF457" s="29"/>
      <c r="AG457" s="29"/>
      <c r="AH457" s="29"/>
      <c r="AI457" s="29"/>
      <c r="AJ457" s="29"/>
      <c r="AK457" s="29"/>
      <c r="AL457" s="29"/>
      <c r="AM457" s="29"/>
      <c r="AN457" s="29"/>
      <c r="AO457" s="29"/>
    </row>
    <row r="458" spans="1:41" ht="15.75" customHeight="1">
      <c r="A458" s="29"/>
      <c r="B458" s="29"/>
      <c r="C458" s="29"/>
      <c r="D458" s="29"/>
      <c r="E458" s="29"/>
      <c r="F458" s="29"/>
      <c r="G458" s="29"/>
      <c r="H458" s="29"/>
      <c r="I458" s="29"/>
      <c r="J458" s="29"/>
      <c r="K458" s="29"/>
      <c r="L458" s="29"/>
      <c r="M458" s="29"/>
      <c r="N458" s="29"/>
      <c r="O458" s="29"/>
      <c r="P458" s="28"/>
      <c r="Q458" s="29"/>
      <c r="R458" s="29"/>
      <c r="S458" s="29"/>
      <c r="T458" s="29"/>
      <c r="U458" s="29"/>
      <c r="V458" s="29"/>
      <c r="W458" s="29"/>
      <c r="X458" s="29"/>
      <c r="Y458" s="29"/>
      <c r="Z458" s="29"/>
      <c r="AA458" s="29"/>
      <c r="AB458" s="29"/>
      <c r="AC458" s="29"/>
      <c r="AD458" s="29"/>
      <c r="AE458" s="29"/>
      <c r="AF458" s="29"/>
      <c r="AG458" s="29"/>
      <c r="AH458" s="29"/>
      <c r="AI458" s="29"/>
      <c r="AJ458" s="29"/>
      <c r="AK458" s="29"/>
      <c r="AL458" s="29"/>
      <c r="AM458" s="29"/>
      <c r="AN458" s="29"/>
      <c r="AO458" s="29"/>
    </row>
    <row r="459" spans="1:41" ht="15.75" customHeight="1">
      <c r="A459" s="29"/>
      <c r="B459" s="29"/>
      <c r="C459" s="29"/>
      <c r="D459" s="29"/>
      <c r="E459" s="29"/>
      <c r="F459" s="29"/>
      <c r="G459" s="29"/>
      <c r="H459" s="29"/>
      <c r="I459" s="29"/>
      <c r="J459" s="29"/>
      <c r="K459" s="29"/>
      <c r="L459" s="29"/>
      <c r="M459" s="29"/>
      <c r="N459" s="29"/>
      <c r="O459" s="29"/>
      <c r="P459" s="28"/>
      <c r="Q459" s="29"/>
      <c r="R459" s="29"/>
      <c r="S459" s="29"/>
      <c r="T459" s="29"/>
      <c r="U459" s="29"/>
      <c r="V459" s="29"/>
      <c r="W459" s="29"/>
      <c r="X459" s="29"/>
      <c r="Y459" s="29"/>
      <c r="Z459" s="29"/>
      <c r="AA459" s="29"/>
      <c r="AB459" s="29"/>
      <c r="AC459" s="29"/>
      <c r="AD459" s="29"/>
      <c r="AE459" s="29"/>
      <c r="AF459" s="29"/>
      <c r="AG459" s="29"/>
      <c r="AH459" s="29"/>
      <c r="AI459" s="29"/>
      <c r="AJ459" s="29"/>
      <c r="AK459" s="29"/>
      <c r="AL459" s="29"/>
      <c r="AM459" s="29"/>
      <c r="AN459" s="29"/>
      <c r="AO459" s="29"/>
    </row>
    <row r="460" spans="1:41" ht="15.75" customHeight="1">
      <c r="A460" s="29"/>
      <c r="B460" s="29"/>
      <c r="C460" s="29"/>
      <c r="D460" s="29"/>
      <c r="E460" s="29"/>
      <c r="F460" s="29"/>
      <c r="G460" s="29"/>
      <c r="H460" s="29"/>
      <c r="I460" s="29"/>
      <c r="J460" s="29"/>
      <c r="K460" s="29"/>
      <c r="L460" s="29"/>
      <c r="M460" s="29"/>
      <c r="N460" s="29"/>
      <c r="O460" s="29"/>
      <c r="P460" s="28"/>
      <c r="Q460" s="29"/>
      <c r="R460" s="29"/>
      <c r="S460" s="29"/>
      <c r="T460" s="29"/>
      <c r="U460" s="29"/>
      <c r="V460" s="29"/>
      <c r="W460" s="29"/>
      <c r="X460" s="29"/>
      <c r="Y460" s="29"/>
      <c r="Z460" s="29"/>
      <c r="AA460" s="29"/>
      <c r="AB460" s="29"/>
      <c r="AC460" s="29"/>
      <c r="AD460" s="29"/>
      <c r="AE460" s="29"/>
      <c r="AF460" s="29"/>
      <c r="AG460" s="29"/>
      <c r="AH460" s="29"/>
      <c r="AI460" s="29"/>
      <c r="AJ460" s="29"/>
      <c r="AK460" s="29"/>
      <c r="AL460" s="29"/>
      <c r="AM460" s="29"/>
      <c r="AN460" s="29"/>
      <c r="AO460" s="29"/>
    </row>
    <row r="461" spans="1:41" ht="15.75" customHeight="1">
      <c r="A461" s="29"/>
      <c r="B461" s="29"/>
      <c r="C461" s="29"/>
      <c r="D461" s="29"/>
      <c r="E461" s="29"/>
      <c r="F461" s="29"/>
      <c r="G461" s="29"/>
      <c r="H461" s="29"/>
      <c r="I461" s="29"/>
      <c r="J461" s="29"/>
      <c r="K461" s="29"/>
      <c r="L461" s="29"/>
      <c r="M461" s="29"/>
      <c r="N461" s="29"/>
      <c r="O461" s="29"/>
      <c r="P461" s="28"/>
      <c r="Q461" s="29"/>
      <c r="R461" s="29"/>
      <c r="S461" s="29"/>
      <c r="T461" s="29"/>
      <c r="U461" s="29"/>
      <c r="V461" s="29"/>
      <c r="W461" s="29"/>
      <c r="X461" s="29"/>
      <c r="Y461" s="29"/>
      <c r="Z461" s="29"/>
      <c r="AA461" s="29"/>
      <c r="AB461" s="29"/>
      <c r="AC461" s="29"/>
      <c r="AD461" s="29"/>
      <c r="AE461" s="29"/>
      <c r="AF461" s="29"/>
      <c r="AG461" s="29"/>
      <c r="AH461" s="29"/>
      <c r="AI461" s="29"/>
      <c r="AJ461" s="29"/>
      <c r="AK461" s="29"/>
      <c r="AL461" s="29"/>
      <c r="AM461" s="29"/>
      <c r="AN461" s="29"/>
      <c r="AO461" s="29"/>
    </row>
    <row r="462" spans="1:41" ht="15.75" customHeight="1">
      <c r="A462" s="29"/>
      <c r="B462" s="29"/>
      <c r="C462" s="29"/>
      <c r="D462" s="29"/>
      <c r="E462" s="29"/>
      <c r="F462" s="29"/>
      <c r="G462" s="29"/>
      <c r="H462" s="29"/>
      <c r="I462" s="29"/>
      <c r="J462" s="29"/>
      <c r="K462" s="29"/>
      <c r="L462" s="29"/>
      <c r="M462" s="29"/>
      <c r="N462" s="29"/>
      <c r="O462" s="29"/>
      <c r="P462" s="28"/>
      <c r="Q462" s="29"/>
      <c r="R462" s="29"/>
      <c r="S462" s="29"/>
      <c r="T462" s="29"/>
      <c r="U462" s="29"/>
      <c r="V462" s="29"/>
      <c r="W462" s="29"/>
      <c r="X462" s="29"/>
      <c r="Y462" s="29"/>
      <c r="Z462" s="29"/>
      <c r="AA462" s="29"/>
      <c r="AB462" s="29"/>
      <c r="AC462" s="29"/>
      <c r="AD462" s="29"/>
      <c r="AE462" s="29"/>
      <c r="AF462" s="29"/>
      <c r="AG462" s="29"/>
      <c r="AH462" s="29"/>
      <c r="AI462" s="29"/>
      <c r="AJ462" s="29"/>
      <c r="AK462" s="29"/>
      <c r="AL462" s="29"/>
      <c r="AM462" s="29"/>
      <c r="AN462" s="29"/>
      <c r="AO462" s="29"/>
    </row>
    <row r="463" spans="1:41" ht="15.75" customHeight="1">
      <c r="A463" s="29"/>
      <c r="B463" s="29"/>
      <c r="C463" s="29"/>
      <c r="D463" s="29"/>
      <c r="E463" s="29"/>
      <c r="F463" s="29"/>
      <c r="G463" s="29"/>
      <c r="H463" s="29"/>
      <c r="I463" s="29"/>
      <c r="J463" s="29"/>
      <c r="K463" s="29"/>
      <c r="L463" s="29"/>
      <c r="M463" s="29"/>
      <c r="N463" s="29"/>
      <c r="O463" s="29"/>
      <c r="P463" s="28"/>
      <c r="Q463" s="29"/>
      <c r="R463" s="29"/>
      <c r="S463" s="29"/>
      <c r="T463" s="29"/>
      <c r="U463" s="29"/>
      <c r="V463" s="29"/>
      <c r="W463" s="29"/>
      <c r="X463" s="29"/>
      <c r="Y463" s="29"/>
      <c r="Z463" s="29"/>
      <c r="AA463" s="29"/>
      <c r="AB463" s="29"/>
      <c r="AC463" s="29"/>
      <c r="AD463" s="29"/>
      <c r="AE463" s="29"/>
      <c r="AF463" s="29"/>
      <c r="AG463" s="29"/>
      <c r="AH463" s="29"/>
      <c r="AI463" s="29"/>
      <c r="AJ463" s="29"/>
      <c r="AK463" s="29"/>
      <c r="AL463" s="29"/>
      <c r="AM463" s="29"/>
      <c r="AN463" s="29"/>
      <c r="AO463" s="29"/>
    </row>
    <row r="464" spans="1:41" ht="15.75" customHeight="1">
      <c r="A464" s="29"/>
      <c r="B464" s="29"/>
      <c r="C464" s="29"/>
      <c r="D464" s="29"/>
      <c r="E464" s="29"/>
      <c r="F464" s="29"/>
      <c r="G464" s="29"/>
      <c r="H464" s="29"/>
      <c r="I464" s="29"/>
      <c r="J464" s="29"/>
      <c r="K464" s="29"/>
      <c r="L464" s="29"/>
      <c r="M464" s="29"/>
      <c r="N464" s="29"/>
      <c r="O464" s="29"/>
      <c r="P464" s="28"/>
      <c r="Q464" s="29"/>
      <c r="R464" s="29"/>
      <c r="S464" s="29"/>
      <c r="T464" s="29"/>
      <c r="U464" s="29"/>
      <c r="V464" s="29"/>
      <c r="W464" s="29"/>
      <c r="X464" s="29"/>
      <c r="Y464" s="29"/>
      <c r="Z464" s="29"/>
      <c r="AA464" s="29"/>
      <c r="AB464" s="29"/>
      <c r="AC464" s="29"/>
      <c r="AD464" s="29"/>
      <c r="AE464" s="29"/>
      <c r="AF464" s="29"/>
      <c r="AG464" s="29"/>
      <c r="AH464" s="29"/>
      <c r="AI464" s="29"/>
      <c r="AJ464" s="29"/>
      <c r="AK464" s="29"/>
      <c r="AL464" s="29"/>
      <c r="AM464" s="29"/>
      <c r="AN464" s="29"/>
      <c r="AO464" s="29"/>
    </row>
    <row r="465" spans="1:41" ht="15.75" customHeight="1">
      <c r="A465" s="29"/>
      <c r="B465" s="29"/>
      <c r="C465" s="29"/>
      <c r="D465" s="29"/>
      <c r="E465" s="29"/>
      <c r="F465" s="29"/>
      <c r="G465" s="29"/>
      <c r="H465" s="29"/>
      <c r="I465" s="29"/>
      <c r="J465" s="29"/>
      <c r="K465" s="29"/>
      <c r="L465" s="29"/>
      <c r="M465" s="29"/>
      <c r="N465" s="29"/>
      <c r="O465" s="29"/>
      <c r="P465" s="28"/>
      <c r="Q465" s="29"/>
      <c r="R465" s="29"/>
      <c r="S465" s="29"/>
      <c r="T465" s="29"/>
      <c r="U465" s="29"/>
      <c r="V465" s="29"/>
      <c r="W465" s="29"/>
      <c r="X465" s="29"/>
      <c r="Y465" s="29"/>
      <c r="Z465" s="29"/>
      <c r="AA465" s="29"/>
      <c r="AB465" s="29"/>
      <c r="AC465" s="29"/>
      <c r="AD465" s="29"/>
      <c r="AE465" s="29"/>
      <c r="AF465" s="29"/>
      <c r="AG465" s="29"/>
      <c r="AH465" s="29"/>
      <c r="AI465" s="29"/>
      <c r="AJ465" s="29"/>
      <c r="AK465" s="29"/>
      <c r="AL465" s="29"/>
      <c r="AM465" s="29"/>
      <c r="AN465" s="29"/>
      <c r="AO465" s="29"/>
    </row>
    <row r="466" spans="1:41" ht="15.75" customHeight="1">
      <c r="A466" s="29"/>
      <c r="B466" s="29"/>
      <c r="C466" s="29"/>
      <c r="D466" s="29"/>
      <c r="E466" s="29"/>
      <c r="F466" s="29"/>
      <c r="G466" s="29"/>
      <c r="H466" s="29"/>
      <c r="I466" s="29"/>
      <c r="J466" s="29"/>
      <c r="K466" s="29"/>
      <c r="L466" s="29"/>
      <c r="M466" s="29"/>
      <c r="N466" s="29"/>
      <c r="O466" s="29"/>
      <c r="P466" s="28"/>
      <c r="Q466" s="29"/>
      <c r="R466" s="29"/>
      <c r="S466" s="29"/>
      <c r="T466" s="29"/>
      <c r="U466" s="29"/>
      <c r="V466" s="29"/>
      <c r="W466" s="29"/>
      <c r="X466" s="29"/>
      <c r="Y466" s="29"/>
      <c r="Z466" s="29"/>
      <c r="AA466" s="29"/>
      <c r="AB466" s="29"/>
      <c r="AC466" s="29"/>
      <c r="AD466" s="29"/>
      <c r="AE466" s="29"/>
      <c r="AF466" s="29"/>
      <c r="AG466" s="29"/>
      <c r="AH466" s="29"/>
      <c r="AI466" s="29"/>
      <c r="AJ466" s="29"/>
      <c r="AK466" s="29"/>
      <c r="AL466" s="29"/>
      <c r="AM466" s="29"/>
      <c r="AN466" s="29"/>
      <c r="AO466" s="29"/>
    </row>
    <row r="467" spans="1:41" ht="15.75" customHeight="1">
      <c r="A467" s="29"/>
      <c r="B467" s="29"/>
      <c r="C467" s="29"/>
      <c r="D467" s="29"/>
      <c r="E467" s="29"/>
      <c r="F467" s="29"/>
      <c r="G467" s="29"/>
      <c r="H467" s="29"/>
      <c r="I467" s="29"/>
      <c r="J467" s="29"/>
      <c r="K467" s="29"/>
      <c r="L467" s="29"/>
      <c r="M467" s="29"/>
      <c r="N467" s="29"/>
      <c r="O467" s="29"/>
      <c r="P467" s="28"/>
      <c r="Q467" s="29"/>
      <c r="R467" s="29"/>
      <c r="S467" s="29"/>
      <c r="T467" s="29"/>
      <c r="U467" s="29"/>
      <c r="V467" s="29"/>
      <c r="W467" s="29"/>
      <c r="X467" s="29"/>
      <c r="Y467" s="29"/>
      <c r="Z467" s="29"/>
      <c r="AA467" s="29"/>
      <c r="AB467" s="29"/>
      <c r="AC467" s="29"/>
      <c r="AD467" s="29"/>
      <c r="AE467" s="29"/>
      <c r="AF467" s="29"/>
      <c r="AG467" s="29"/>
      <c r="AH467" s="29"/>
      <c r="AI467" s="29"/>
      <c r="AJ467" s="29"/>
      <c r="AK467" s="29"/>
      <c r="AL467" s="29"/>
      <c r="AM467" s="29"/>
      <c r="AN467" s="29"/>
      <c r="AO467" s="29"/>
    </row>
    <row r="468" spans="1:41" ht="15.75" customHeight="1">
      <c r="A468" s="29"/>
      <c r="B468" s="29"/>
      <c r="C468" s="29"/>
      <c r="D468" s="29"/>
      <c r="E468" s="29"/>
      <c r="F468" s="29"/>
      <c r="G468" s="29"/>
      <c r="H468" s="29"/>
      <c r="I468" s="29"/>
      <c r="J468" s="29"/>
      <c r="K468" s="29"/>
      <c r="L468" s="29"/>
      <c r="M468" s="29"/>
      <c r="N468" s="29"/>
      <c r="O468" s="29"/>
      <c r="P468" s="28"/>
      <c r="Q468" s="29"/>
      <c r="R468" s="29"/>
      <c r="S468" s="29"/>
      <c r="T468" s="29"/>
      <c r="U468" s="29"/>
      <c r="V468" s="29"/>
      <c r="W468" s="29"/>
      <c r="X468" s="29"/>
      <c r="Y468" s="29"/>
      <c r="Z468" s="29"/>
      <c r="AA468" s="29"/>
      <c r="AB468" s="29"/>
      <c r="AC468" s="29"/>
      <c r="AD468" s="29"/>
      <c r="AE468" s="29"/>
      <c r="AF468" s="29"/>
      <c r="AG468" s="29"/>
      <c r="AH468" s="29"/>
      <c r="AI468" s="29"/>
      <c r="AJ468" s="29"/>
      <c r="AK468" s="29"/>
      <c r="AL468" s="29"/>
      <c r="AM468" s="29"/>
      <c r="AN468" s="29"/>
      <c r="AO468" s="29"/>
    </row>
    <row r="469" spans="1:41" ht="15.75" customHeight="1">
      <c r="A469" s="29"/>
      <c r="B469" s="29"/>
      <c r="C469" s="29"/>
      <c r="D469" s="29"/>
      <c r="E469" s="29"/>
      <c r="F469" s="29"/>
      <c r="G469" s="29"/>
      <c r="H469" s="29"/>
      <c r="I469" s="29"/>
      <c r="J469" s="29"/>
      <c r="K469" s="29"/>
      <c r="L469" s="29"/>
      <c r="M469" s="29"/>
      <c r="N469" s="29"/>
      <c r="O469" s="29"/>
      <c r="P469" s="28"/>
      <c r="Q469" s="29"/>
      <c r="R469" s="29"/>
      <c r="S469" s="29"/>
      <c r="T469" s="29"/>
      <c r="U469" s="29"/>
      <c r="V469" s="29"/>
      <c r="W469" s="29"/>
      <c r="X469" s="29"/>
      <c r="Y469" s="29"/>
      <c r="Z469" s="29"/>
      <c r="AA469" s="29"/>
      <c r="AB469" s="29"/>
      <c r="AC469" s="29"/>
      <c r="AD469" s="29"/>
      <c r="AE469" s="29"/>
      <c r="AF469" s="29"/>
      <c r="AG469" s="29"/>
      <c r="AH469" s="29"/>
      <c r="AI469" s="29"/>
      <c r="AJ469" s="29"/>
      <c r="AK469" s="29"/>
      <c r="AL469" s="29"/>
      <c r="AM469" s="29"/>
      <c r="AN469" s="29"/>
      <c r="AO469" s="29"/>
    </row>
    <row r="470" spans="1:41" ht="15.75" customHeight="1">
      <c r="A470" s="29"/>
      <c r="B470" s="29"/>
      <c r="C470" s="29"/>
      <c r="D470" s="29"/>
      <c r="E470" s="29"/>
      <c r="F470" s="29"/>
      <c r="G470" s="29"/>
      <c r="H470" s="29"/>
      <c r="I470" s="29"/>
      <c r="J470" s="29"/>
      <c r="K470" s="29"/>
      <c r="L470" s="29"/>
      <c r="M470" s="29"/>
      <c r="N470" s="29"/>
      <c r="O470" s="29"/>
      <c r="P470" s="28"/>
      <c r="Q470" s="29"/>
      <c r="R470" s="29"/>
      <c r="S470" s="29"/>
      <c r="T470" s="29"/>
      <c r="U470" s="29"/>
      <c r="V470" s="29"/>
      <c r="W470" s="29"/>
      <c r="X470" s="29"/>
      <c r="Y470" s="29"/>
      <c r="Z470" s="29"/>
      <c r="AA470" s="29"/>
      <c r="AB470" s="29"/>
      <c r="AC470" s="29"/>
      <c r="AD470" s="29"/>
      <c r="AE470" s="29"/>
      <c r="AF470" s="29"/>
      <c r="AG470" s="29"/>
      <c r="AH470" s="29"/>
      <c r="AI470" s="29"/>
      <c r="AJ470" s="29"/>
      <c r="AK470" s="29"/>
      <c r="AL470" s="29"/>
      <c r="AM470" s="29"/>
      <c r="AN470" s="29"/>
      <c r="AO470" s="29"/>
    </row>
    <row r="471" spans="1:41" ht="15.75" customHeight="1">
      <c r="A471" s="29"/>
      <c r="B471" s="29"/>
      <c r="C471" s="29"/>
      <c r="D471" s="29"/>
      <c r="E471" s="29"/>
      <c r="F471" s="29"/>
      <c r="G471" s="29"/>
      <c r="H471" s="29"/>
      <c r="I471" s="29"/>
      <c r="J471" s="29"/>
      <c r="K471" s="29"/>
      <c r="L471" s="29"/>
      <c r="M471" s="29"/>
      <c r="N471" s="29"/>
      <c r="O471" s="29"/>
      <c r="P471" s="28"/>
      <c r="Q471" s="29"/>
      <c r="R471" s="29"/>
      <c r="S471" s="29"/>
      <c r="T471" s="29"/>
      <c r="U471" s="29"/>
      <c r="V471" s="29"/>
      <c r="W471" s="29"/>
      <c r="X471" s="29"/>
      <c r="Y471" s="29"/>
      <c r="Z471" s="29"/>
      <c r="AA471" s="29"/>
      <c r="AB471" s="29"/>
      <c r="AC471" s="29"/>
      <c r="AD471" s="29"/>
      <c r="AE471" s="29"/>
      <c r="AF471" s="29"/>
      <c r="AG471" s="29"/>
      <c r="AH471" s="29"/>
      <c r="AI471" s="29"/>
      <c r="AJ471" s="29"/>
      <c r="AK471" s="29"/>
      <c r="AL471" s="29"/>
      <c r="AM471" s="29"/>
      <c r="AN471" s="29"/>
      <c r="AO471" s="29"/>
    </row>
    <row r="472" spans="1:41" ht="15.75" customHeight="1">
      <c r="A472" s="29"/>
      <c r="B472" s="29"/>
      <c r="C472" s="29"/>
      <c r="D472" s="29"/>
      <c r="E472" s="29"/>
      <c r="F472" s="29"/>
      <c r="G472" s="29"/>
      <c r="H472" s="29"/>
      <c r="I472" s="29"/>
      <c r="J472" s="29"/>
      <c r="K472" s="29"/>
      <c r="L472" s="29"/>
      <c r="M472" s="29"/>
      <c r="N472" s="29"/>
      <c r="O472" s="29"/>
      <c r="P472" s="28"/>
      <c r="Q472" s="29"/>
      <c r="R472" s="29"/>
      <c r="S472" s="29"/>
      <c r="T472" s="29"/>
      <c r="U472" s="29"/>
      <c r="V472" s="29"/>
      <c r="W472" s="29"/>
      <c r="X472" s="29"/>
      <c r="Y472" s="29"/>
      <c r="Z472" s="29"/>
      <c r="AA472" s="29"/>
      <c r="AB472" s="29"/>
      <c r="AC472" s="29"/>
      <c r="AD472" s="29"/>
      <c r="AE472" s="29"/>
      <c r="AF472" s="29"/>
      <c r="AG472" s="29"/>
      <c r="AH472" s="29"/>
      <c r="AI472" s="29"/>
      <c r="AJ472" s="29"/>
      <c r="AK472" s="29"/>
      <c r="AL472" s="29"/>
      <c r="AM472" s="29"/>
      <c r="AN472" s="29"/>
      <c r="AO472" s="29"/>
    </row>
    <row r="473" spans="1:41" ht="15.75" customHeight="1">
      <c r="A473" s="29"/>
      <c r="B473" s="29"/>
      <c r="C473" s="29"/>
      <c r="D473" s="29"/>
      <c r="E473" s="29"/>
      <c r="F473" s="29"/>
      <c r="G473" s="29"/>
      <c r="H473" s="29"/>
      <c r="I473" s="29"/>
      <c r="J473" s="29"/>
      <c r="K473" s="29"/>
      <c r="L473" s="29"/>
      <c r="M473" s="29"/>
      <c r="N473" s="29"/>
      <c r="O473" s="29"/>
      <c r="P473" s="28"/>
      <c r="Q473" s="29"/>
      <c r="R473" s="29"/>
      <c r="S473" s="29"/>
      <c r="T473" s="29"/>
      <c r="U473" s="29"/>
      <c r="V473" s="29"/>
      <c r="W473" s="29"/>
      <c r="X473" s="29"/>
      <c r="Y473" s="29"/>
      <c r="Z473" s="29"/>
      <c r="AA473" s="29"/>
      <c r="AB473" s="29"/>
      <c r="AC473" s="29"/>
      <c r="AD473" s="29"/>
      <c r="AE473" s="29"/>
      <c r="AF473" s="29"/>
      <c r="AG473" s="29"/>
      <c r="AH473" s="29"/>
      <c r="AI473" s="29"/>
      <c r="AJ473" s="29"/>
      <c r="AK473" s="29"/>
      <c r="AL473" s="29"/>
      <c r="AM473" s="29"/>
      <c r="AN473" s="29"/>
      <c r="AO473" s="29"/>
    </row>
    <row r="474" spans="1:41" ht="15.75" customHeight="1">
      <c r="A474" s="29"/>
      <c r="B474" s="29"/>
      <c r="C474" s="29"/>
      <c r="D474" s="29"/>
      <c r="E474" s="29"/>
      <c r="F474" s="29"/>
      <c r="G474" s="29"/>
      <c r="H474" s="29"/>
      <c r="I474" s="29"/>
      <c r="J474" s="29"/>
      <c r="K474" s="29"/>
      <c r="L474" s="29"/>
      <c r="M474" s="29"/>
      <c r="N474" s="29"/>
      <c r="O474" s="29"/>
      <c r="P474" s="28"/>
      <c r="Q474" s="29"/>
      <c r="R474" s="29"/>
      <c r="S474" s="29"/>
      <c r="T474" s="29"/>
      <c r="U474" s="29"/>
      <c r="V474" s="29"/>
      <c r="W474" s="29"/>
      <c r="X474" s="29"/>
      <c r="Y474" s="29"/>
      <c r="Z474" s="29"/>
      <c r="AA474" s="29"/>
      <c r="AB474" s="29"/>
      <c r="AC474" s="29"/>
      <c r="AD474" s="29"/>
      <c r="AE474" s="29"/>
      <c r="AF474" s="29"/>
      <c r="AG474" s="29"/>
      <c r="AH474" s="29"/>
      <c r="AI474" s="29"/>
      <c r="AJ474" s="29"/>
      <c r="AK474" s="29"/>
      <c r="AL474" s="29"/>
      <c r="AM474" s="29"/>
      <c r="AN474" s="29"/>
      <c r="AO474" s="29"/>
    </row>
    <row r="475" spans="1:41" ht="15.75" customHeight="1">
      <c r="A475" s="29"/>
      <c r="B475" s="29"/>
      <c r="C475" s="29"/>
      <c r="D475" s="29"/>
      <c r="E475" s="29"/>
      <c r="F475" s="29"/>
      <c r="G475" s="29"/>
      <c r="H475" s="29"/>
      <c r="I475" s="29"/>
      <c r="J475" s="29"/>
      <c r="K475" s="29"/>
      <c r="L475" s="29"/>
      <c r="M475" s="29"/>
      <c r="N475" s="29"/>
      <c r="O475" s="29"/>
      <c r="P475" s="28"/>
      <c r="Q475" s="29"/>
      <c r="R475" s="29"/>
      <c r="S475" s="29"/>
      <c r="T475" s="29"/>
      <c r="U475" s="29"/>
      <c r="V475" s="29"/>
      <c r="W475" s="29"/>
      <c r="X475" s="29"/>
      <c r="Y475" s="29"/>
      <c r="Z475" s="29"/>
      <c r="AA475" s="29"/>
      <c r="AB475" s="29"/>
      <c r="AC475" s="29"/>
      <c r="AD475" s="29"/>
      <c r="AE475" s="29"/>
      <c r="AF475" s="29"/>
      <c r="AG475" s="29"/>
      <c r="AH475" s="29"/>
      <c r="AI475" s="29"/>
      <c r="AJ475" s="29"/>
      <c r="AK475" s="29"/>
      <c r="AL475" s="29"/>
      <c r="AM475" s="29"/>
      <c r="AN475" s="29"/>
      <c r="AO475" s="29"/>
    </row>
    <row r="476" spans="1:41" ht="15.75" customHeight="1">
      <c r="A476" s="29"/>
      <c r="B476" s="29"/>
      <c r="C476" s="29"/>
      <c r="D476" s="29"/>
      <c r="E476" s="29"/>
      <c r="F476" s="29"/>
      <c r="G476" s="29"/>
      <c r="H476" s="29"/>
      <c r="I476" s="29"/>
      <c r="J476" s="29"/>
      <c r="K476" s="29"/>
      <c r="L476" s="29"/>
      <c r="M476" s="29"/>
      <c r="N476" s="29"/>
      <c r="O476" s="29"/>
      <c r="P476" s="28"/>
      <c r="Q476" s="29"/>
      <c r="R476" s="29"/>
      <c r="S476" s="29"/>
      <c r="T476" s="29"/>
      <c r="U476" s="29"/>
      <c r="V476" s="29"/>
      <c r="W476" s="29"/>
      <c r="X476" s="29"/>
      <c r="Y476" s="29"/>
      <c r="Z476" s="29"/>
      <c r="AA476" s="29"/>
      <c r="AB476" s="29"/>
      <c r="AC476" s="29"/>
      <c r="AD476" s="29"/>
      <c r="AE476" s="29"/>
      <c r="AF476" s="29"/>
      <c r="AG476" s="29"/>
      <c r="AH476" s="29"/>
      <c r="AI476" s="29"/>
      <c r="AJ476" s="29"/>
      <c r="AK476" s="29"/>
      <c r="AL476" s="29"/>
      <c r="AM476" s="29"/>
      <c r="AN476" s="29"/>
      <c r="AO476" s="29"/>
    </row>
    <row r="477" spans="1:41" ht="15.75" customHeight="1">
      <c r="A477" s="29"/>
      <c r="B477" s="29"/>
      <c r="C477" s="29"/>
      <c r="D477" s="29"/>
      <c r="E477" s="29"/>
      <c r="F477" s="29"/>
      <c r="G477" s="29"/>
      <c r="H477" s="29"/>
      <c r="I477" s="29"/>
      <c r="J477" s="29"/>
      <c r="K477" s="29"/>
      <c r="L477" s="29"/>
      <c r="M477" s="29"/>
      <c r="N477" s="29"/>
      <c r="O477" s="29"/>
      <c r="P477" s="28"/>
      <c r="Q477" s="29"/>
      <c r="R477" s="29"/>
      <c r="S477" s="29"/>
      <c r="T477" s="29"/>
      <c r="U477" s="29"/>
      <c r="V477" s="29"/>
      <c r="W477" s="29"/>
      <c r="X477" s="29"/>
      <c r="Y477" s="29"/>
      <c r="Z477" s="29"/>
      <c r="AA477" s="29"/>
      <c r="AB477" s="29"/>
      <c r="AC477" s="29"/>
      <c r="AD477" s="29"/>
      <c r="AE477" s="29"/>
      <c r="AF477" s="29"/>
      <c r="AG477" s="29"/>
      <c r="AH477" s="29"/>
      <c r="AI477" s="29"/>
      <c r="AJ477" s="29"/>
      <c r="AK477" s="29"/>
      <c r="AL477" s="29"/>
      <c r="AM477" s="29"/>
      <c r="AN477" s="29"/>
      <c r="AO477" s="29"/>
    </row>
    <row r="478" spans="1:41" ht="15.75" customHeight="1">
      <c r="A478" s="29"/>
      <c r="B478" s="29"/>
      <c r="C478" s="29"/>
      <c r="D478" s="29"/>
      <c r="E478" s="29"/>
      <c r="F478" s="29"/>
      <c r="G478" s="29"/>
      <c r="H478" s="29"/>
      <c r="I478" s="29"/>
      <c r="J478" s="29"/>
      <c r="K478" s="29"/>
      <c r="L478" s="29"/>
      <c r="M478" s="29"/>
      <c r="N478" s="29"/>
      <c r="O478" s="29"/>
      <c r="P478" s="28"/>
      <c r="Q478" s="29"/>
      <c r="R478" s="29"/>
      <c r="S478" s="29"/>
      <c r="T478" s="29"/>
      <c r="U478" s="29"/>
      <c r="V478" s="29"/>
      <c r="W478" s="29"/>
      <c r="X478" s="29"/>
      <c r="Y478" s="29"/>
      <c r="Z478" s="29"/>
      <c r="AA478" s="29"/>
      <c r="AB478" s="29"/>
      <c r="AC478" s="29"/>
      <c r="AD478" s="29"/>
      <c r="AE478" s="29"/>
      <c r="AF478" s="29"/>
      <c r="AG478" s="29"/>
      <c r="AH478" s="29"/>
      <c r="AI478" s="29"/>
      <c r="AJ478" s="29"/>
      <c r="AK478" s="29"/>
      <c r="AL478" s="29"/>
      <c r="AM478" s="29"/>
      <c r="AN478" s="29"/>
      <c r="AO478" s="29"/>
    </row>
    <row r="479" spans="1:41" ht="15.75" customHeight="1">
      <c r="A479" s="29"/>
      <c r="B479" s="29"/>
      <c r="C479" s="29"/>
      <c r="D479" s="29"/>
      <c r="E479" s="29"/>
      <c r="F479" s="29"/>
      <c r="G479" s="29"/>
      <c r="H479" s="29"/>
      <c r="I479" s="29"/>
      <c r="J479" s="29"/>
      <c r="K479" s="29"/>
      <c r="L479" s="29"/>
      <c r="M479" s="29"/>
      <c r="N479" s="29"/>
      <c r="O479" s="29"/>
      <c r="P479" s="28"/>
      <c r="Q479" s="29"/>
      <c r="R479" s="29"/>
      <c r="S479" s="29"/>
      <c r="T479" s="29"/>
      <c r="U479" s="29"/>
      <c r="V479" s="29"/>
      <c r="W479" s="29"/>
      <c r="X479" s="29"/>
      <c r="Y479" s="29"/>
      <c r="Z479" s="29"/>
      <c r="AA479" s="29"/>
      <c r="AB479" s="29"/>
      <c r="AC479" s="29"/>
      <c r="AD479" s="29"/>
      <c r="AE479" s="29"/>
      <c r="AF479" s="29"/>
      <c r="AG479" s="29"/>
      <c r="AH479" s="29"/>
      <c r="AI479" s="29"/>
      <c r="AJ479" s="29"/>
      <c r="AK479" s="29"/>
      <c r="AL479" s="29"/>
      <c r="AM479" s="29"/>
      <c r="AN479" s="29"/>
      <c r="AO479" s="29"/>
    </row>
    <row r="480" spans="1:41" ht="15.75" customHeight="1">
      <c r="A480" s="29"/>
      <c r="B480" s="29"/>
      <c r="C480" s="29"/>
      <c r="D480" s="29"/>
      <c r="E480" s="29"/>
      <c r="F480" s="29"/>
      <c r="G480" s="29"/>
      <c r="H480" s="29"/>
      <c r="I480" s="29"/>
      <c r="J480" s="29"/>
      <c r="K480" s="29"/>
      <c r="L480" s="29"/>
      <c r="M480" s="29"/>
      <c r="N480" s="29"/>
      <c r="O480" s="29"/>
      <c r="P480" s="28"/>
      <c r="Q480" s="29"/>
      <c r="R480" s="29"/>
      <c r="S480" s="29"/>
      <c r="T480" s="29"/>
      <c r="U480" s="29"/>
      <c r="V480" s="29"/>
      <c r="W480" s="29"/>
      <c r="X480" s="29"/>
      <c r="Y480" s="29"/>
      <c r="Z480" s="29"/>
      <c r="AA480" s="29"/>
      <c r="AB480" s="29"/>
      <c r="AC480" s="29"/>
      <c r="AD480" s="29"/>
      <c r="AE480" s="29"/>
      <c r="AF480" s="29"/>
      <c r="AG480" s="29"/>
      <c r="AH480" s="29"/>
      <c r="AI480" s="29"/>
      <c r="AJ480" s="29"/>
      <c r="AK480" s="29"/>
      <c r="AL480" s="29"/>
      <c r="AM480" s="29"/>
      <c r="AN480" s="29"/>
      <c r="AO480" s="29"/>
    </row>
    <row r="481" spans="1:41" ht="15.75" customHeight="1">
      <c r="A481" s="29"/>
      <c r="B481" s="29"/>
      <c r="C481" s="29"/>
      <c r="D481" s="29"/>
      <c r="E481" s="29"/>
      <c r="F481" s="29"/>
      <c r="G481" s="29"/>
      <c r="H481" s="29"/>
      <c r="I481" s="29"/>
      <c r="J481" s="29"/>
      <c r="K481" s="29"/>
      <c r="L481" s="29"/>
      <c r="M481" s="29"/>
      <c r="N481" s="29"/>
      <c r="O481" s="29"/>
      <c r="P481" s="28"/>
      <c r="Q481" s="29"/>
      <c r="R481" s="29"/>
      <c r="S481" s="29"/>
      <c r="T481" s="29"/>
      <c r="U481" s="29"/>
      <c r="V481" s="29"/>
      <c r="W481" s="29"/>
      <c r="X481" s="29"/>
      <c r="Y481" s="29"/>
      <c r="Z481" s="29"/>
      <c r="AA481" s="29"/>
      <c r="AB481" s="29"/>
      <c r="AC481" s="29"/>
      <c r="AD481" s="29"/>
      <c r="AE481" s="29"/>
      <c r="AF481" s="29"/>
      <c r="AG481" s="29"/>
      <c r="AH481" s="29"/>
      <c r="AI481" s="29"/>
      <c r="AJ481" s="29"/>
      <c r="AK481" s="29"/>
      <c r="AL481" s="29"/>
      <c r="AM481" s="29"/>
      <c r="AN481" s="29"/>
      <c r="AO481" s="29"/>
    </row>
    <row r="482" spans="1:41" ht="15.75" customHeight="1">
      <c r="A482" s="29"/>
      <c r="B482" s="29"/>
      <c r="C482" s="29"/>
      <c r="D482" s="29"/>
      <c r="E482" s="29"/>
      <c r="F482" s="29"/>
      <c r="G482" s="29"/>
      <c r="H482" s="29"/>
      <c r="I482" s="29"/>
      <c r="J482" s="29"/>
      <c r="K482" s="29"/>
      <c r="L482" s="29"/>
      <c r="M482" s="29"/>
      <c r="N482" s="29"/>
      <c r="O482" s="29"/>
      <c r="P482" s="28"/>
      <c r="Q482" s="29"/>
      <c r="R482" s="29"/>
      <c r="S482" s="29"/>
      <c r="T482" s="29"/>
      <c r="U482" s="29"/>
      <c r="V482" s="29"/>
      <c r="W482" s="29"/>
      <c r="X482" s="29"/>
      <c r="Y482" s="29"/>
      <c r="Z482" s="29"/>
      <c r="AA482" s="29"/>
      <c r="AB482" s="29"/>
      <c r="AC482" s="29"/>
      <c r="AD482" s="29"/>
      <c r="AE482" s="29"/>
      <c r="AF482" s="29"/>
      <c r="AG482" s="29"/>
      <c r="AH482" s="29"/>
      <c r="AI482" s="29"/>
      <c r="AJ482" s="29"/>
      <c r="AK482" s="29"/>
      <c r="AL482" s="29"/>
      <c r="AM482" s="29"/>
      <c r="AN482" s="29"/>
      <c r="AO482" s="29"/>
    </row>
    <row r="483" spans="1:41" ht="15.75" customHeight="1">
      <c r="A483" s="29"/>
      <c r="B483" s="29"/>
      <c r="C483" s="29"/>
      <c r="D483" s="29"/>
      <c r="E483" s="29"/>
      <c r="F483" s="29"/>
      <c r="G483" s="29"/>
      <c r="H483" s="29"/>
      <c r="I483" s="29"/>
      <c r="J483" s="29"/>
      <c r="K483" s="29"/>
      <c r="L483" s="29"/>
      <c r="M483" s="29"/>
      <c r="N483" s="29"/>
      <c r="O483" s="29"/>
      <c r="P483" s="28"/>
      <c r="Q483" s="29"/>
      <c r="R483" s="29"/>
      <c r="S483" s="29"/>
      <c r="T483" s="29"/>
      <c r="U483" s="29"/>
      <c r="V483" s="29"/>
      <c r="W483" s="29"/>
      <c r="X483" s="29"/>
      <c r="Y483" s="29"/>
      <c r="Z483" s="29"/>
      <c r="AA483" s="29"/>
      <c r="AB483" s="29"/>
      <c r="AC483" s="29"/>
      <c r="AD483" s="29"/>
      <c r="AE483" s="29"/>
      <c r="AF483" s="29"/>
      <c r="AG483" s="29"/>
      <c r="AH483" s="29"/>
      <c r="AI483" s="29"/>
      <c r="AJ483" s="29"/>
      <c r="AK483" s="29"/>
      <c r="AL483" s="29"/>
      <c r="AM483" s="29"/>
      <c r="AN483" s="29"/>
      <c r="AO483" s="29"/>
    </row>
    <row r="484" spans="1:41" ht="15.75" customHeight="1">
      <c r="A484" s="29"/>
      <c r="B484" s="29"/>
      <c r="C484" s="29"/>
      <c r="D484" s="29"/>
      <c r="E484" s="29"/>
      <c r="F484" s="29"/>
      <c r="G484" s="29"/>
      <c r="H484" s="29"/>
      <c r="I484" s="29"/>
      <c r="J484" s="29"/>
      <c r="K484" s="29"/>
      <c r="L484" s="29"/>
      <c r="M484" s="29"/>
      <c r="N484" s="29"/>
      <c r="O484" s="29"/>
      <c r="P484" s="28"/>
      <c r="Q484" s="29"/>
      <c r="R484" s="29"/>
      <c r="S484" s="29"/>
      <c r="T484" s="29"/>
      <c r="U484" s="29"/>
      <c r="V484" s="29"/>
      <c r="W484" s="29"/>
      <c r="X484" s="29"/>
      <c r="Y484" s="29"/>
      <c r="Z484" s="29"/>
      <c r="AA484" s="29"/>
      <c r="AB484" s="29"/>
      <c r="AC484" s="29"/>
      <c r="AD484" s="29"/>
      <c r="AE484" s="29"/>
      <c r="AF484" s="29"/>
      <c r="AG484" s="29"/>
      <c r="AH484" s="29"/>
      <c r="AI484" s="29"/>
      <c r="AJ484" s="29"/>
      <c r="AK484" s="29"/>
      <c r="AL484" s="29"/>
      <c r="AM484" s="29"/>
      <c r="AN484" s="29"/>
      <c r="AO484" s="29"/>
    </row>
    <row r="485" spans="1:41" ht="15.75" customHeight="1">
      <c r="A485" s="29"/>
      <c r="B485" s="29"/>
      <c r="C485" s="29"/>
      <c r="D485" s="29"/>
      <c r="E485" s="29"/>
      <c r="F485" s="29"/>
      <c r="G485" s="29"/>
      <c r="H485" s="29"/>
      <c r="I485" s="29"/>
      <c r="J485" s="29"/>
      <c r="K485" s="29"/>
      <c r="L485" s="29"/>
      <c r="M485" s="29"/>
      <c r="N485" s="29"/>
      <c r="O485" s="29"/>
      <c r="P485" s="28"/>
      <c r="Q485" s="29"/>
      <c r="R485" s="29"/>
      <c r="S485" s="29"/>
      <c r="T485" s="29"/>
      <c r="U485" s="29"/>
      <c r="V485" s="29"/>
      <c r="W485" s="29"/>
      <c r="X485" s="29"/>
      <c r="Y485" s="29"/>
      <c r="Z485" s="29"/>
      <c r="AA485" s="29"/>
      <c r="AB485" s="29"/>
      <c r="AC485" s="29"/>
      <c r="AD485" s="29"/>
      <c r="AE485" s="29"/>
      <c r="AF485" s="29"/>
      <c r="AG485" s="29"/>
      <c r="AH485" s="29"/>
      <c r="AI485" s="29"/>
      <c r="AJ485" s="29"/>
      <c r="AK485" s="29"/>
      <c r="AL485" s="29"/>
      <c r="AM485" s="29"/>
      <c r="AN485" s="29"/>
      <c r="AO485" s="29"/>
    </row>
    <row r="486" spans="1:41" ht="15.75" customHeight="1">
      <c r="A486" s="29"/>
      <c r="B486" s="29"/>
      <c r="C486" s="29"/>
      <c r="D486" s="29"/>
      <c r="E486" s="29"/>
      <c r="F486" s="29"/>
      <c r="G486" s="29"/>
      <c r="H486" s="29"/>
      <c r="I486" s="29"/>
      <c r="J486" s="29"/>
      <c r="K486" s="29"/>
      <c r="L486" s="29"/>
      <c r="M486" s="29"/>
      <c r="N486" s="29"/>
      <c r="O486" s="29"/>
      <c r="P486" s="28"/>
      <c r="Q486" s="29"/>
      <c r="R486" s="29"/>
      <c r="S486" s="29"/>
      <c r="T486" s="29"/>
      <c r="U486" s="29"/>
      <c r="V486" s="29"/>
      <c r="W486" s="29"/>
      <c r="X486" s="29"/>
      <c r="Y486" s="29"/>
      <c r="Z486" s="29"/>
      <c r="AA486" s="29"/>
      <c r="AB486" s="29"/>
      <c r="AC486" s="29"/>
      <c r="AD486" s="29"/>
      <c r="AE486" s="29"/>
      <c r="AF486" s="29"/>
      <c r="AG486" s="29"/>
      <c r="AH486" s="29"/>
      <c r="AI486" s="29"/>
      <c r="AJ486" s="29"/>
      <c r="AK486" s="29"/>
      <c r="AL486" s="29"/>
      <c r="AM486" s="29"/>
      <c r="AN486" s="29"/>
      <c r="AO486" s="29"/>
    </row>
    <row r="487" spans="1:41" ht="15.75" customHeight="1">
      <c r="A487" s="29"/>
      <c r="B487" s="29"/>
      <c r="C487" s="29"/>
      <c r="D487" s="29"/>
      <c r="E487" s="29"/>
      <c r="F487" s="29"/>
      <c r="G487" s="29"/>
      <c r="H487" s="29"/>
      <c r="I487" s="29"/>
      <c r="J487" s="29"/>
      <c r="K487" s="29"/>
      <c r="L487" s="29"/>
      <c r="M487" s="29"/>
      <c r="N487" s="29"/>
      <c r="O487" s="29"/>
      <c r="P487" s="28"/>
      <c r="Q487" s="29"/>
      <c r="R487" s="29"/>
      <c r="S487" s="29"/>
      <c r="T487" s="29"/>
      <c r="U487" s="29"/>
      <c r="V487" s="29"/>
      <c r="W487" s="29"/>
      <c r="X487" s="29"/>
      <c r="Y487" s="29"/>
      <c r="Z487" s="29"/>
      <c r="AA487" s="29"/>
      <c r="AB487" s="29"/>
      <c r="AC487" s="29"/>
      <c r="AD487" s="29"/>
      <c r="AE487" s="29"/>
      <c r="AF487" s="29"/>
      <c r="AG487" s="29"/>
      <c r="AH487" s="29"/>
      <c r="AI487" s="29"/>
      <c r="AJ487" s="29"/>
      <c r="AK487" s="29"/>
      <c r="AL487" s="29"/>
      <c r="AM487" s="29"/>
      <c r="AN487" s="29"/>
      <c r="AO487" s="29"/>
    </row>
    <row r="488" spans="1:41" ht="15.75" customHeight="1">
      <c r="A488" s="29"/>
      <c r="B488" s="29"/>
      <c r="C488" s="29"/>
      <c r="D488" s="29"/>
      <c r="E488" s="29"/>
      <c r="F488" s="29"/>
      <c r="G488" s="29"/>
      <c r="H488" s="29"/>
      <c r="I488" s="29"/>
      <c r="J488" s="29"/>
      <c r="K488" s="29"/>
      <c r="L488" s="29"/>
      <c r="M488" s="29"/>
      <c r="N488" s="29"/>
      <c r="O488" s="29"/>
      <c r="P488" s="28"/>
      <c r="Q488" s="29"/>
      <c r="R488" s="29"/>
      <c r="S488" s="29"/>
      <c r="T488" s="29"/>
      <c r="U488" s="29"/>
      <c r="V488" s="29"/>
      <c r="W488" s="29"/>
      <c r="X488" s="29"/>
      <c r="Y488" s="29"/>
      <c r="Z488" s="29"/>
      <c r="AA488" s="29"/>
      <c r="AB488" s="29"/>
      <c r="AC488" s="29"/>
      <c r="AD488" s="29"/>
      <c r="AE488" s="29"/>
      <c r="AF488" s="29"/>
      <c r="AG488" s="29"/>
      <c r="AH488" s="29"/>
      <c r="AI488" s="29"/>
      <c r="AJ488" s="29"/>
      <c r="AK488" s="29"/>
      <c r="AL488" s="29"/>
      <c r="AM488" s="29"/>
      <c r="AN488" s="29"/>
      <c r="AO488" s="29"/>
    </row>
    <row r="489" spans="1:41" ht="15.75" customHeight="1">
      <c r="A489" s="29"/>
      <c r="B489" s="29"/>
      <c r="C489" s="29"/>
      <c r="D489" s="29"/>
      <c r="E489" s="29"/>
      <c r="F489" s="29"/>
      <c r="G489" s="29"/>
      <c r="H489" s="29"/>
      <c r="I489" s="29"/>
      <c r="J489" s="29"/>
      <c r="K489" s="29"/>
      <c r="L489" s="29"/>
      <c r="M489" s="29"/>
      <c r="N489" s="29"/>
      <c r="O489" s="29"/>
      <c r="P489" s="28"/>
      <c r="Q489" s="29"/>
      <c r="R489" s="29"/>
      <c r="S489" s="29"/>
      <c r="T489" s="29"/>
      <c r="U489" s="29"/>
      <c r="V489" s="29"/>
      <c r="W489" s="29"/>
      <c r="X489" s="29"/>
      <c r="Y489" s="29"/>
      <c r="Z489" s="29"/>
      <c r="AA489" s="29"/>
      <c r="AB489" s="29"/>
      <c r="AC489" s="29"/>
      <c r="AD489" s="29"/>
      <c r="AE489" s="29"/>
      <c r="AF489" s="29"/>
      <c r="AG489" s="29"/>
      <c r="AH489" s="29"/>
      <c r="AI489" s="29"/>
      <c r="AJ489" s="29"/>
      <c r="AK489" s="29"/>
      <c r="AL489" s="29"/>
      <c r="AM489" s="29"/>
      <c r="AN489" s="29"/>
      <c r="AO489" s="29"/>
    </row>
    <row r="490" spans="1:41" ht="15.75" customHeight="1">
      <c r="A490" s="29"/>
      <c r="B490" s="29"/>
      <c r="C490" s="29"/>
      <c r="D490" s="29"/>
      <c r="E490" s="29"/>
      <c r="F490" s="29"/>
      <c r="G490" s="29"/>
      <c r="H490" s="29"/>
      <c r="I490" s="29"/>
      <c r="J490" s="29"/>
      <c r="K490" s="29"/>
      <c r="L490" s="29"/>
      <c r="M490" s="29"/>
      <c r="N490" s="29"/>
      <c r="O490" s="29"/>
      <c r="P490" s="28"/>
      <c r="Q490" s="29"/>
      <c r="R490" s="29"/>
      <c r="S490" s="29"/>
      <c r="T490" s="29"/>
      <c r="U490" s="29"/>
      <c r="V490" s="29"/>
      <c r="W490" s="29"/>
      <c r="X490" s="29"/>
      <c r="Y490" s="29"/>
      <c r="Z490" s="29"/>
      <c r="AA490" s="29"/>
      <c r="AB490" s="29"/>
      <c r="AC490" s="29"/>
      <c r="AD490" s="29"/>
      <c r="AE490" s="29"/>
      <c r="AF490" s="29"/>
      <c r="AG490" s="29"/>
      <c r="AH490" s="29"/>
      <c r="AI490" s="29"/>
      <c r="AJ490" s="29"/>
      <c r="AK490" s="29"/>
      <c r="AL490" s="29"/>
      <c r="AM490" s="29"/>
      <c r="AN490" s="29"/>
      <c r="AO490" s="29"/>
    </row>
    <row r="491" spans="1:41" ht="15.75" customHeight="1">
      <c r="A491" s="29"/>
      <c r="B491" s="29"/>
      <c r="C491" s="29"/>
      <c r="D491" s="29"/>
      <c r="E491" s="29"/>
      <c r="F491" s="29"/>
      <c r="G491" s="29"/>
      <c r="H491" s="29"/>
      <c r="I491" s="29"/>
      <c r="J491" s="29"/>
      <c r="K491" s="29"/>
      <c r="L491" s="29"/>
      <c r="M491" s="29"/>
      <c r="N491" s="29"/>
      <c r="O491" s="29"/>
      <c r="P491" s="28"/>
      <c r="Q491" s="29"/>
      <c r="R491" s="29"/>
      <c r="S491" s="29"/>
      <c r="T491" s="29"/>
      <c r="U491" s="29"/>
      <c r="V491" s="29"/>
      <c r="W491" s="29"/>
      <c r="X491" s="29"/>
      <c r="Y491" s="29"/>
      <c r="Z491" s="29"/>
      <c r="AA491" s="29"/>
      <c r="AB491" s="29"/>
      <c r="AC491" s="29"/>
      <c r="AD491" s="29"/>
      <c r="AE491" s="29"/>
      <c r="AF491" s="29"/>
      <c r="AG491" s="29"/>
      <c r="AH491" s="29"/>
      <c r="AI491" s="29"/>
      <c r="AJ491" s="29"/>
      <c r="AK491" s="29"/>
      <c r="AL491" s="29"/>
      <c r="AM491" s="29"/>
      <c r="AN491" s="29"/>
      <c r="AO491" s="29"/>
    </row>
    <row r="492" spans="1:41" ht="15.75" customHeight="1">
      <c r="A492" s="29"/>
      <c r="B492" s="29"/>
      <c r="C492" s="29"/>
      <c r="D492" s="29"/>
      <c r="E492" s="29"/>
      <c r="F492" s="29"/>
      <c r="G492" s="29"/>
      <c r="H492" s="29"/>
      <c r="I492" s="29"/>
      <c r="J492" s="29"/>
      <c r="K492" s="29"/>
      <c r="L492" s="29"/>
      <c r="M492" s="29"/>
      <c r="N492" s="29"/>
      <c r="O492" s="29"/>
      <c r="P492" s="28"/>
      <c r="Q492" s="29"/>
      <c r="R492" s="29"/>
      <c r="S492" s="29"/>
      <c r="T492" s="29"/>
      <c r="U492" s="29"/>
      <c r="V492" s="29"/>
      <c r="W492" s="29"/>
      <c r="X492" s="29"/>
      <c r="Y492" s="29"/>
      <c r="Z492" s="29"/>
      <c r="AA492" s="29"/>
      <c r="AB492" s="29"/>
      <c r="AC492" s="29"/>
      <c r="AD492" s="29"/>
      <c r="AE492" s="29"/>
      <c r="AF492" s="29"/>
      <c r="AG492" s="29"/>
      <c r="AH492" s="29"/>
      <c r="AI492" s="29"/>
      <c r="AJ492" s="29"/>
      <c r="AK492" s="29"/>
      <c r="AL492" s="29"/>
      <c r="AM492" s="29"/>
      <c r="AN492" s="29"/>
      <c r="AO492" s="29"/>
    </row>
    <row r="493" spans="1:41" ht="15.75" customHeight="1">
      <c r="A493" s="29"/>
      <c r="B493" s="29"/>
      <c r="C493" s="29"/>
      <c r="D493" s="29"/>
      <c r="E493" s="29"/>
      <c r="F493" s="29"/>
      <c r="G493" s="29"/>
      <c r="H493" s="29"/>
      <c r="I493" s="29"/>
      <c r="J493" s="29"/>
      <c r="K493" s="29"/>
      <c r="L493" s="29"/>
      <c r="M493" s="29"/>
      <c r="N493" s="29"/>
      <c r="O493" s="29"/>
      <c r="P493" s="28"/>
      <c r="Q493" s="29"/>
      <c r="R493" s="29"/>
      <c r="S493" s="29"/>
      <c r="T493" s="29"/>
      <c r="U493" s="29"/>
      <c r="V493" s="29"/>
      <c r="W493" s="29"/>
      <c r="X493" s="29"/>
      <c r="Y493" s="29"/>
      <c r="Z493" s="29"/>
      <c r="AA493" s="29"/>
      <c r="AB493" s="29"/>
      <c r="AC493" s="29"/>
      <c r="AD493" s="29"/>
      <c r="AE493" s="29"/>
      <c r="AF493" s="29"/>
      <c r="AG493" s="29"/>
      <c r="AH493" s="29"/>
      <c r="AI493" s="29"/>
      <c r="AJ493" s="29"/>
      <c r="AK493" s="29"/>
      <c r="AL493" s="29"/>
      <c r="AM493" s="29"/>
      <c r="AN493" s="29"/>
      <c r="AO493" s="29"/>
    </row>
    <row r="494" spans="1:41" ht="15.75" customHeight="1">
      <c r="A494" s="29"/>
      <c r="B494" s="29"/>
      <c r="C494" s="29"/>
      <c r="D494" s="29"/>
      <c r="E494" s="29"/>
      <c r="F494" s="29"/>
      <c r="G494" s="29"/>
      <c r="H494" s="29"/>
      <c r="I494" s="29"/>
      <c r="J494" s="29"/>
      <c r="K494" s="29"/>
      <c r="L494" s="29"/>
      <c r="M494" s="29"/>
      <c r="N494" s="29"/>
      <c r="O494" s="29"/>
      <c r="P494" s="28"/>
      <c r="Q494" s="29"/>
      <c r="R494" s="29"/>
      <c r="S494" s="29"/>
      <c r="T494" s="29"/>
      <c r="U494" s="29"/>
      <c r="V494" s="29"/>
      <c r="W494" s="29"/>
      <c r="X494" s="29"/>
      <c r="Y494" s="29"/>
      <c r="Z494" s="29"/>
      <c r="AA494" s="29"/>
      <c r="AB494" s="29"/>
      <c r="AC494" s="29"/>
      <c r="AD494" s="29"/>
      <c r="AE494" s="29"/>
      <c r="AF494" s="29"/>
      <c r="AG494" s="29"/>
      <c r="AH494" s="29"/>
      <c r="AI494" s="29"/>
      <c r="AJ494" s="29"/>
      <c r="AK494" s="29"/>
      <c r="AL494" s="29"/>
      <c r="AM494" s="29"/>
      <c r="AN494" s="29"/>
      <c r="AO494" s="29"/>
    </row>
    <row r="495" spans="1:41" ht="15.75" customHeight="1">
      <c r="A495" s="29"/>
      <c r="B495" s="29"/>
      <c r="C495" s="29"/>
      <c r="D495" s="29"/>
      <c r="E495" s="29"/>
      <c r="F495" s="29"/>
      <c r="G495" s="29"/>
      <c r="H495" s="29"/>
      <c r="I495" s="29"/>
      <c r="J495" s="29"/>
      <c r="K495" s="29"/>
      <c r="L495" s="29"/>
      <c r="M495" s="29"/>
      <c r="N495" s="29"/>
      <c r="O495" s="29"/>
      <c r="P495" s="28"/>
      <c r="Q495" s="29"/>
      <c r="R495" s="29"/>
      <c r="S495" s="29"/>
      <c r="T495" s="29"/>
      <c r="U495" s="29"/>
      <c r="V495" s="29"/>
      <c r="W495" s="29"/>
      <c r="X495" s="29"/>
      <c r="Y495" s="29"/>
      <c r="Z495" s="29"/>
      <c r="AA495" s="29"/>
      <c r="AB495" s="29"/>
      <c r="AC495" s="29"/>
      <c r="AD495" s="29"/>
      <c r="AE495" s="29"/>
      <c r="AF495" s="29"/>
      <c r="AG495" s="29"/>
      <c r="AH495" s="29"/>
      <c r="AI495" s="29"/>
      <c r="AJ495" s="29"/>
      <c r="AK495" s="29"/>
      <c r="AL495" s="29"/>
      <c r="AM495" s="29"/>
      <c r="AN495" s="29"/>
      <c r="AO495" s="29"/>
    </row>
    <row r="496" spans="1:41" ht="15.75" customHeight="1">
      <c r="A496" s="29"/>
      <c r="B496" s="29"/>
      <c r="C496" s="29"/>
      <c r="D496" s="29"/>
      <c r="E496" s="29"/>
      <c r="F496" s="29"/>
      <c r="G496" s="29"/>
      <c r="H496" s="29"/>
      <c r="I496" s="29"/>
      <c r="J496" s="29"/>
      <c r="K496" s="29"/>
      <c r="L496" s="29"/>
      <c r="M496" s="29"/>
      <c r="N496" s="29"/>
      <c r="O496" s="29"/>
      <c r="P496" s="28"/>
      <c r="Q496" s="29"/>
      <c r="R496" s="29"/>
      <c r="S496" s="29"/>
      <c r="T496" s="29"/>
      <c r="U496" s="29"/>
      <c r="V496" s="29"/>
      <c r="W496" s="29"/>
      <c r="X496" s="29"/>
      <c r="Y496" s="29"/>
      <c r="Z496" s="29"/>
      <c r="AA496" s="29"/>
      <c r="AB496" s="29"/>
      <c r="AC496" s="29"/>
      <c r="AD496" s="29"/>
      <c r="AE496" s="29"/>
      <c r="AF496" s="29"/>
      <c r="AG496" s="29"/>
      <c r="AH496" s="29"/>
      <c r="AI496" s="29"/>
      <c r="AJ496" s="29"/>
      <c r="AK496" s="29"/>
      <c r="AL496" s="29"/>
      <c r="AM496" s="29"/>
      <c r="AN496" s="29"/>
      <c r="AO496" s="29"/>
    </row>
    <row r="497" spans="1:41" ht="15.75" customHeight="1">
      <c r="A497" s="29"/>
      <c r="B497" s="29"/>
      <c r="C497" s="29"/>
      <c r="D497" s="29"/>
      <c r="E497" s="29"/>
      <c r="F497" s="29"/>
      <c r="G497" s="29"/>
      <c r="H497" s="29"/>
      <c r="I497" s="29"/>
      <c r="J497" s="29"/>
      <c r="K497" s="29"/>
      <c r="L497" s="29"/>
      <c r="M497" s="29"/>
      <c r="N497" s="29"/>
      <c r="O497" s="29"/>
      <c r="P497" s="28"/>
      <c r="Q497" s="29"/>
      <c r="R497" s="29"/>
      <c r="S497" s="29"/>
      <c r="T497" s="29"/>
      <c r="U497" s="29"/>
      <c r="V497" s="29"/>
      <c r="W497" s="29"/>
      <c r="X497" s="29"/>
      <c r="Y497" s="29"/>
      <c r="Z497" s="29"/>
      <c r="AA497" s="29"/>
      <c r="AB497" s="29"/>
      <c r="AC497" s="29"/>
      <c r="AD497" s="29"/>
      <c r="AE497" s="29"/>
      <c r="AF497" s="29"/>
      <c r="AG497" s="29"/>
      <c r="AH497" s="29"/>
      <c r="AI497" s="29"/>
      <c r="AJ497" s="29"/>
      <c r="AK497" s="29"/>
      <c r="AL497" s="29"/>
      <c r="AM497" s="29"/>
      <c r="AN497" s="29"/>
      <c r="AO497" s="29"/>
    </row>
    <row r="498" spans="1:41" ht="15.75" customHeight="1">
      <c r="A498" s="29"/>
      <c r="B498" s="29"/>
      <c r="C498" s="29"/>
      <c r="D498" s="29"/>
      <c r="E498" s="29"/>
      <c r="F498" s="29"/>
      <c r="G498" s="29"/>
      <c r="H498" s="29"/>
      <c r="I498" s="29"/>
      <c r="J498" s="29"/>
      <c r="K498" s="29"/>
      <c r="L498" s="29"/>
      <c r="M498" s="29"/>
      <c r="N498" s="29"/>
      <c r="O498" s="29"/>
      <c r="P498" s="28"/>
      <c r="Q498" s="29"/>
      <c r="R498" s="29"/>
      <c r="S498" s="29"/>
      <c r="T498" s="29"/>
      <c r="U498" s="29"/>
      <c r="V498" s="29"/>
      <c r="W498" s="29"/>
      <c r="X498" s="29"/>
      <c r="Y498" s="29"/>
      <c r="Z498" s="29"/>
      <c r="AA498" s="29"/>
      <c r="AB498" s="29"/>
      <c r="AC498" s="29"/>
      <c r="AD498" s="29"/>
      <c r="AE498" s="29"/>
      <c r="AF498" s="29"/>
      <c r="AG498" s="29"/>
      <c r="AH498" s="29"/>
      <c r="AI498" s="29"/>
      <c r="AJ498" s="29"/>
      <c r="AK498" s="29"/>
      <c r="AL498" s="29"/>
      <c r="AM498" s="29"/>
      <c r="AN498" s="29"/>
      <c r="AO498" s="29"/>
    </row>
    <row r="499" spans="1:41" ht="15.75" customHeight="1">
      <c r="A499" s="29"/>
      <c r="B499" s="29"/>
      <c r="C499" s="29"/>
      <c r="D499" s="29"/>
      <c r="E499" s="29"/>
      <c r="F499" s="29"/>
      <c r="G499" s="29"/>
      <c r="H499" s="29"/>
      <c r="I499" s="29"/>
      <c r="J499" s="29"/>
      <c r="K499" s="29"/>
      <c r="L499" s="29"/>
      <c r="M499" s="29"/>
      <c r="N499" s="29"/>
      <c r="O499" s="29"/>
      <c r="P499" s="28"/>
      <c r="Q499" s="29"/>
      <c r="R499" s="29"/>
      <c r="S499" s="29"/>
      <c r="T499" s="29"/>
      <c r="U499" s="29"/>
      <c r="V499" s="29"/>
      <c r="W499" s="29"/>
      <c r="X499" s="29"/>
      <c r="Y499" s="29"/>
      <c r="Z499" s="29"/>
      <c r="AA499" s="29"/>
      <c r="AB499" s="29"/>
      <c r="AC499" s="29"/>
      <c r="AD499" s="29"/>
      <c r="AE499" s="29"/>
      <c r="AF499" s="29"/>
      <c r="AG499" s="29"/>
      <c r="AH499" s="29"/>
      <c r="AI499" s="29"/>
      <c r="AJ499" s="29"/>
      <c r="AK499" s="29"/>
      <c r="AL499" s="29"/>
      <c r="AM499" s="29"/>
      <c r="AN499" s="29"/>
      <c r="AO499" s="29"/>
    </row>
    <row r="500" spans="1:41" ht="15.75" customHeight="1">
      <c r="A500" s="29"/>
      <c r="B500" s="29"/>
      <c r="C500" s="29"/>
      <c r="D500" s="29"/>
      <c r="E500" s="29"/>
      <c r="F500" s="29"/>
      <c r="G500" s="29"/>
      <c r="H500" s="29"/>
      <c r="I500" s="29"/>
      <c r="J500" s="29"/>
      <c r="K500" s="29"/>
      <c r="L500" s="29"/>
      <c r="M500" s="29"/>
      <c r="N500" s="29"/>
      <c r="O500" s="29"/>
      <c r="P500" s="28"/>
      <c r="Q500" s="29"/>
      <c r="R500" s="29"/>
      <c r="S500" s="29"/>
      <c r="T500" s="29"/>
      <c r="U500" s="29"/>
      <c r="V500" s="29"/>
      <c r="W500" s="29"/>
      <c r="X500" s="29"/>
      <c r="Y500" s="29"/>
      <c r="Z500" s="29"/>
      <c r="AA500" s="29"/>
      <c r="AB500" s="29"/>
      <c r="AC500" s="29"/>
      <c r="AD500" s="29"/>
      <c r="AE500" s="29"/>
      <c r="AF500" s="29"/>
      <c r="AG500" s="29"/>
      <c r="AH500" s="29"/>
      <c r="AI500" s="29"/>
      <c r="AJ500" s="29"/>
      <c r="AK500" s="29"/>
      <c r="AL500" s="29"/>
      <c r="AM500" s="29"/>
      <c r="AN500" s="29"/>
      <c r="AO500" s="29"/>
    </row>
    <row r="501" spans="1:41" ht="15.75" customHeight="1">
      <c r="A501" s="29"/>
      <c r="B501" s="29"/>
      <c r="C501" s="29"/>
      <c r="D501" s="29"/>
      <c r="E501" s="29"/>
      <c r="F501" s="29"/>
      <c r="G501" s="29"/>
      <c r="H501" s="29"/>
      <c r="I501" s="29"/>
      <c r="J501" s="29"/>
      <c r="K501" s="29"/>
      <c r="L501" s="29"/>
      <c r="M501" s="29"/>
      <c r="N501" s="29"/>
      <c r="O501" s="29"/>
      <c r="P501" s="28"/>
      <c r="Q501" s="29"/>
      <c r="R501" s="29"/>
      <c r="S501" s="29"/>
      <c r="T501" s="29"/>
      <c r="U501" s="29"/>
      <c r="V501" s="29"/>
      <c r="W501" s="29"/>
      <c r="X501" s="29"/>
      <c r="Y501" s="29"/>
      <c r="Z501" s="29"/>
      <c r="AA501" s="29"/>
      <c r="AB501" s="29"/>
      <c r="AC501" s="29"/>
      <c r="AD501" s="29"/>
      <c r="AE501" s="29"/>
      <c r="AF501" s="29"/>
      <c r="AG501" s="29"/>
      <c r="AH501" s="29"/>
      <c r="AI501" s="29"/>
      <c r="AJ501" s="29"/>
      <c r="AK501" s="29"/>
      <c r="AL501" s="29"/>
      <c r="AM501" s="29"/>
      <c r="AN501" s="29"/>
      <c r="AO501" s="29"/>
    </row>
    <row r="502" spans="1:41" ht="15.75" customHeight="1">
      <c r="A502" s="29"/>
      <c r="B502" s="29"/>
      <c r="C502" s="29"/>
      <c r="D502" s="29"/>
      <c r="E502" s="29"/>
      <c r="F502" s="29"/>
      <c r="G502" s="29"/>
      <c r="H502" s="29"/>
      <c r="I502" s="29"/>
      <c r="J502" s="29"/>
      <c r="K502" s="29"/>
      <c r="L502" s="29"/>
      <c r="M502" s="29"/>
      <c r="N502" s="29"/>
      <c r="O502" s="29"/>
      <c r="P502" s="28"/>
      <c r="Q502" s="29"/>
      <c r="R502" s="29"/>
      <c r="S502" s="29"/>
      <c r="T502" s="29"/>
      <c r="U502" s="29"/>
      <c r="V502" s="29"/>
      <c r="W502" s="29"/>
      <c r="X502" s="29"/>
      <c r="Y502" s="29"/>
      <c r="Z502" s="29"/>
      <c r="AA502" s="29"/>
      <c r="AB502" s="29"/>
      <c r="AC502" s="29"/>
      <c r="AD502" s="29"/>
      <c r="AE502" s="29"/>
      <c r="AF502" s="29"/>
      <c r="AG502" s="29"/>
      <c r="AH502" s="29"/>
      <c r="AI502" s="29"/>
      <c r="AJ502" s="29"/>
      <c r="AK502" s="29"/>
      <c r="AL502" s="29"/>
      <c r="AM502" s="29"/>
      <c r="AN502" s="29"/>
      <c r="AO502" s="29"/>
    </row>
    <row r="503" spans="1:41" ht="15.75" customHeight="1">
      <c r="A503" s="29"/>
      <c r="B503" s="29"/>
      <c r="C503" s="29"/>
      <c r="D503" s="29"/>
      <c r="E503" s="29"/>
      <c r="F503" s="29"/>
      <c r="G503" s="29"/>
      <c r="H503" s="29"/>
      <c r="I503" s="29"/>
      <c r="J503" s="29"/>
      <c r="K503" s="29"/>
      <c r="L503" s="29"/>
      <c r="M503" s="29"/>
      <c r="N503" s="29"/>
      <c r="O503" s="29"/>
      <c r="P503" s="28"/>
      <c r="Q503" s="29"/>
      <c r="R503" s="29"/>
      <c r="S503" s="29"/>
      <c r="T503" s="29"/>
      <c r="U503" s="29"/>
      <c r="V503" s="29"/>
      <c r="W503" s="29"/>
      <c r="X503" s="29"/>
      <c r="Y503" s="29"/>
      <c r="Z503" s="29"/>
      <c r="AA503" s="29"/>
      <c r="AB503" s="29"/>
      <c r="AC503" s="29"/>
      <c r="AD503" s="29"/>
      <c r="AE503" s="29"/>
      <c r="AF503" s="29"/>
      <c r="AG503" s="29"/>
      <c r="AH503" s="29"/>
      <c r="AI503" s="29"/>
      <c r="AJ503" s="29"/>
      <c r="AK503" s="29"/>
      <c r="AL503" s="29"/>
      <c r="AM503" s="29"/>
      <c r="AN503" s="29"/>
      <c r="AO503" s="29"/>
    </row>
    <row r="504" spans="1:41" ht="15.75" customHeight="1">
      <c r="A504" s="29"/>
      <c r="B504" s="29"/>
      <c r="C504" s="29"/>
      <c r="D504" s="29"/>
      <c r="E504" s="29"/>
      <c r="F504" s="29"/>
      <c r="G504" s="29"/>
      <c r="H504" s="29"/>
      <c r="I504" s="29"/>
      <c r="J504" s="29"/>
      <c r="K504" s="29"/>
      <c r="L504" s="29"/>
      <c r="M504" s="29"/>
      <c r="N504" s="29"/>
      <c r="O504" s="29"/>
      <c r="P504" s="28"/>
      <c r="Q504" s="29"/>
      <c r="R504" s="29"/>
      <c r="S504" s="29"/>
      <c r="T504" s="29"/>
      <c r="U504" s="29"/>
      <c r="V504" s="29"/>
      <c r="W504" s="29"/>
      <c r="X504" s="29"/>
      <c r="Y504" s="29"/>
      <c r="Z504" s="29"/>
      <c r="AA504" s="29"/>
      <c r="AB504" s="29"/>
      <c r="AC504" s="29"/>
      <c r="AD504" s="29"/>
      <c r="AE504" s="29"/>
      <c r="AF504" s="29"/>
      <c r="AG504" s="29"/>
      <c r="AH504" s="29"/>
      <c r="AI504" s="29"/>
      <c r="AJ504" s="29"/>
      <c r="AK504" s="29"/>
      <c r="AL504" s="29"/>
      <c r="AM504" s="29"/>
      <c r="AN504" s="29"/>
      <c r="AO504" s="29"/>
    </row>
    <row r="505" spans="1:41" ht="15.75" customHeight="1">
      <c r="A505" s="29"/>
      <c r="B505" s="29"/>
      <c r="C505" s="29"/>
      <c r="D505" s="29"/>
      <c r="E505" s="29"/>
      <c r="F505" s="29"/>
      <c r="G505" s="29"/>
      <c r="H505" s="29"/>
      <c r="I505" s="29"/>
      <c r="J505" s="29"/>
      <c r="K505" s="29"/>
      <c r="L505" s="29"/>
      <c r="M505" s="29"/>
      <c r="N505" s="29"/>
      <c r="O505" s="29"/>
      <c r="P505" s="28"/>
      <c r="Q505" s="29"/>
      <c r="R505" s="29"/>
      <c r="S505" s="29"/>
      <c r="T505" s="29"/>
      <c r="U505" s="29"/>
      <c r="V505" s="29"/>
      <c r="W505" s="29"/>
      <c r="X505" s="29"/>
      <c r="Y505" s="29"/>
      <c r="Z505" s="29"/>
      <c r="AA505" s="29"/>
      <c r="AB505" s="29"/>
      <c r="AC505" s="29"/>
      <c r="AD505" s="29"/>
      <c r="AE505" s="29"/>
      <c r="AF505" s="29"/>
      <c r="AG505" s="29"/>
      <c r="AH505" s="29"/>
      <c r="AI505" s="29"/>
      <c r="AJ505" s="29"/>
      <c r="AK505" s="29"/>
      <c r="AL505" s="29"/>
      <c r="AM505" s="29"/>
      <c r="AN505" s="29"/>
      <c r="AO505" s="29"/>
    </row>
    <row r="506" spans="1:41" ht="15.75" customHeight="1">
      <c r="A506" s="29"/>
      <c r="B506" s="29"/>
      <c r="C506" s="29"/>
      <c r="D506" s="29"/>
      <c r="E506" s="29"/>
      <c r="F506" s="29"/>
      <c r="G506" s="29"/>
      <c r="H506" s="29"/>
      <c r="I506" s="29"/>
      <c r="J506" s="29"/>
      <c r="K506" s="29"/>
      <c r="L506" s="29"/>
      <c r="M506" s="29"/>
      <c r="N506" s="29"/>
      <c r="O506" s="29"/>
      <c r="P506" s="28"/>
      <c r="Q506" s="29"/>
      <c r="R506" s="29"/>
      <c r="S506" s="29"/>
      <c r="T506" s="29"/>
      <c r="U506" s="29"/>
      <c r="V506" s="29"/>
      <c r="W506" s="29"/>
      <c r="X506" s="29"/>
      <c r="Y506" s="29"/>
      <c r="Z506" s="29"/>
      <c r="AA506" s="29"/>
      <c r="AB506" s="29"/>
      <c r="AC506" s="29"/>
      <c r="AD506" s="29"/>
      <c r="AE506" s="29"/>
      <c r="AF506" s="29"/>
      <c r="AG506" s="29"/>
      <c r="AH506" s="29"/>
      <c r="AI506" s="29"/>
      <c r="AJ506" s="29"/>
      <c r="AK506" s="29"/>
      <c r="AL506" s="29"/>
      <c r="AM506" s="29"/>
      <c r="AN506" s="29"/>
      <c r="AO506" s="29"/>
    </row>
    <row r="507" spans="1:41" ht="15.75" customHeight="1">
      <c r="A507" s="29"/>
      <c r="B507" s="29"/>
      <c r="C507" s="29"/>
      <c r="D507" s="29"/>
      <c r="E507" s="29"/>
      <c r="F507" s="29"/>
      <c r="G507" s="29"/>
      <c r="H507" s="29"/>
      <c r="I507" s="29"/>
      <c r="J507" s="29"/>
      <c r="K507" s="29"/>
      <c r="L507" s="29"/>
      <c r="M507" s="29"/>
      <c r="N507" s="29"/>
      <c r="O507" s="29"/>
      <c r="P507" s="28"/>
      <c r="Q507" s="29"/>
      <c r="R507" s="29"/>
      <c r="S507" s="29"/>
      <c r="T507" s="29"/>
      <c r="U507" s="29"/>
      <c r="V507" s="29"/>
      <c r="W507" s="29"/>
      <c r="X507" s="29"/>
      <c r="Y507" s="29"/>
      <c r="Z507" s="29"/>
      <c r="AA507" s="29"/>
      <c r="AB507" s="29"/>
      <c r="AC507" s="29"/>
      <c r="AD507" s="29"/>
      <c r="AE507" s="29"/>
      <c r="AF507" s="29"/>
      <c r="AG507" s="29"/>
      <c r="AH507" s="29"/>
      <c r="AI507" s="29"/>
      <c r="AJ507" s="29"/>
      <c r="AK507" s="29"/>
      <c r="AL507" s="29"/>
      <c r="AM507" s="29"/>
      <c r="AN507" s="29"/>
      <c r="AO507" s="29"/>
    </row>
    <row r="508" spans="1:41" ht="15.75" customHeight="1">
      <c r="A508" s="29"/>
      <c r="B508" s="29"/>
      <c r="C508" s="29"/>
      <c r="D508" s="29"/>
      <c r="E508" s="29"/>
      <c r="F508" s="29"/>
      <c r="G508" s="29"/>
      <c r="H508" s="29"/>
      <c r="I508" s="29"/>
      <c r="J508" s="29"/>
      <c r="K508" s="29"/>
      <c r="L508" s="29"/>
      <c r="M508" s="29"/>
      <c r="N508" s="29"/>
      <c r="O508" s="29"/>
      <c r="P508" s="28"/>
      <c r="Q508" s="29"/>
      <c r="R508" s="29"/>
      <c r="S508" s="29"/>
      <c r="T508" s="29"/>
      <c r="U508" s="29"/>
      <c r="V508" s="29"/>
      <c r="W508" s="29"/>
      <c r="X508" s="29"/>
      <c r="Y508" s="29"/>
      <c r="Z508" s="29"/>
      <c r="AA508" s="29"/>
      <c r="AB508" s="29"/>
      <c r="AC508" s="29"/>
      <c r="AD508" s="29"/>
      <c r="AE508" s="29"/>
      <c r="AF508" s="29"/>
      <c r="AG508" s="29"/>
      <c r="AH508" s="29"/>
      <c r="AI508" s="29"/>
      <c r="AJ508" s="29"/>
      <c r="AK508" s="29"/>
      <c r="AL508" s="29"/>
      <c r="AM508" s="29"/>
      <c r="AN508" s="29"/>
      <c r="AO508" s="29"/>
    </row>
    <row r="509" spans="1:41" ht="15.75" customHeight="1">
      <c r="A509" s="29"/>
      <c r="B509" s="29"/>
      <c r="C509" s="29"/>
      <c r="D509" s="29"/>
      <c r="E509" s="29"/>
      <c r="F509" s="29"/>
      <c r="G509" s="29"/>
      <c r="H509" s="29"/>
      <c r="I509" s="29"/>
      <c r="J509" s="29"/>
      <c r="K509" s="29"/>
      <c r="L509" s="29"/>
      <c r="M509" s="29"/>
      <c r="N509" s="29"/>
      <c r="O509" s="29"/>
      <c r="P509" s="28"/>
      <c r="Q509" s="29"/>
      <c r="R509" s="29"/>
      <c r="S509" s="29"/>
      <c r="T509" s="29"/>
      <c r="U509" s="29"/>
      <c r="V509" s="29"/>
      <c r="W509" s="29"/>
      <c r="X509" s="29"/>
      <c r="Y509" s="29"/>
      <c r="Z509" s="29"/>
      <c r="AA509" s="29"/>
      <c r="AB509" s="29"/>
      <c r="AC509" s="29"/>
      <c r="AD509" s="29"/>
      <c r="AE509" s="29"/>
      <c r="AF509" s="29"/>
      <c r="AG509" s="29"/>
      <c r="AH509" s="29"/>
      <c r="AI509" s="29"/>
      <c r="AJ509" s="29"/>
      <c r="AK509" s="29"/>
      <c r="AL509" s="29"/>
      <c r="AM509" s="29"/>
      <c r="AN509" s="29"/>
      <c r="AO509" s="29"/>
    </row>
    <row r="510" spans="1:41" ht="15.75" customHeight="1">
      <c r="A510" s="29"/>
      <c r="B510" s="29"/>
      <c r="C510" s="29"/>
      <c r="D510" s="29"/>
      <c r="E510" s="29"/>
      <c r="F510" s="29"/>
      <c r="G510" s="29"/>
      <c r="H510" s="29"/>
      <c r="I510" s="29"/>
      <c r="J510" s="29"/>
      <c r="K510" s="29"/>
      <c r="L510" s="29"/>
      <c r="M510" s="29"/>
      <c r="N510" s="29"/>
      <c r="O510" s="29"/>
      <c r="P510" s="28"/>
      <c r="Q510" s="29"/>
      <c r="R510" s="29"/>
      <c r="S510" s="29"/>
      <c r="T510" s="29"/>
      <c r="U510" s="29"/>
      <c r="V510" s="29"/>
      <c r="W510" s="29"/>
      <c r="X510" s="29"/>
      <c r="Y510" s="29"/>
      <c r="Z510" s="29"/>
      <c r="AA510" s="29"/>
      <c r="AB510" s="29"/>
      <c r="AC510" s="29"/>
      <c r="AD510" s="29"/>
      <c r="AE510" s="29"/>
      <c r="AF510" s="29"/>
      <c r="AG510" s="29"/>
      <c r="AH510" s="29"/>
      <c r="AI510" s="29"/>
      <c r="AJ510" s="29"/>
      <c r="AK510" s="29"/>
      <c r="AL510" s="29"/>
      <c r="AM510" s="29"/>
      <c r="AN510" s="29"/>
      <c r="AO510" s="29"/>
    </row>
    <row r="511" spans="1:41" ht="15.75" customHeight="1">
      <c r="A511" s="29"/>
      <c r="B511" s="29"/>
      <c r="C511" s="29"/>
      <c r="D511" s="29"/>
      <c r="E511" s="29"/>
      <c r="F511" s="29"/>
      <c r="G511" s="29"/>
      <c r="H511" s="29"/>
      <c r="I511" s="29"/>
      <c r="J511" s="29"/>
      <c r="K511" s="29"/>
      <c r="L511" s="29"/>
      <c r="M511" s="29"/>
      <c r="N511" s="29"/>
      <c r="O511" s="29"/>
      <c r="P511" s="28"/>
      <c r="Q511" s="29"/>
      <c r="R511" s="29"/>
      <c r="S511" s="29"/>
      <c r="T511" s="29"/>
      <c r="U511" s="29"/>
      <c r="V511" s="29"/>
      <c r="W511" s="29"/>
      <c r="X511" s="29"/>
      <c r="Y511" s="29"/>
      <c r="Z511" s="29"/>
      <c r="AA511" s="29"/>
      <c r="AB511" s="29"/>
      <c r="AC511" s="29"/>
      <c r="AD511" s="29"/>
      <c r="AE511" s="29"/>
      <c r="AF511" s="29"/>
      <c r="AG511" s="29"/>
      <c r="AH511" s="29"/>
      <c r="AI511" s="29"/>
      <c r="AJ511" s="29"/>
      <c r="AK511" s="29"/>
      <c r="AL511" s="29"/>
      <c r="AM511" s="29"/>
      <c r="AN511" s="29"/>
      <c r="AO511" s="29"/>
    </row>
    <row r="512" spans="1:41" ht="15.75" customHeight="1">
      <c r="A512" s="29"/>
      <c r="B512" s="29"/>
      <c r="C512" s="29"/>
      <c r="D512" s="29"/>
      <c r="E512" s="29"/>
      <c r="F512" s="29"/>
      <c r="G512" s="29"/>
      <c r="H512" s="29"/>
      <c r="I512" s="29"/>
      <c r="J512" s="29"/>
      <c r="K512" s="29"/>
      <c r="L512" s="29"/>
      <c r="M512" s="29"/>
      <c r="N512" s="29"/>
      <c r="O512" s="29"/>
      <c r="P512" s="28"/>
      <c r="Q512" s="29"/>
      <c r="R512" s="29"/>
      <c r="S512" s="29"/>
      <c r="T512" s="29"/>
      <c r="U512" s="29"/>
      <c r="V512" s="29"/>
      <c r="W512" s="29"/>
      <c r="X512" s="29"/>
      <c r="Y512" s="29"/>
      <c r="Z512" s="29"/>
      <c r="AA512" s="29"/>
      <c r="AB512" s="29"/>
      <c r="AC512" s="29"/>
      <c r="AD512" s="29"/>
      <c r="AE512" s="29"/>
      <c r="AF512" s="29"/>
      <c r="AG512" s="29"/>
      <c r="AH512" s="29"/>
      <c r="AI512" s="29"/>
      <c r="AJ512" s="29"/>
      <c r="AK512" s="29"/>
      <c r="AL512" s="29"/>
      <c r="AM512" s="29"/>
      <c r="AN512" s="29"/>
      <c r="AO512" s="29"/>
    </row>
    <row r="513" spans="1:41" ht="15.75" customHeight="1">
      <c r="A513" s="29"/>
      <c r="B513" s="29"/>
      <c r="C513" s="29"/>
      <c r="D513" s="29"/>
      <c r="E513" s="29"/>
      <c r="F513" s="29"/>
      <c r="G513" s="29"/>
      <c r="H513" s="29"/>
      <c r="I513" s="29"/>
      <c r="J513" s="29"/>
      <c r="K513" s="29"/>
      <c r="L513" s="29"/>
      <c r="M513" s="29"/>
      <c r="N513" s="29"/>
      <c r="O513" s="29"/>
      <c r="P513" s="28"/>
      <c r="Q513" s="29"/>
      <c r="R513" s="29"/>
      <c r="S513" s="29"/>
      <c r="T513" s="29"/>
      <c r="U513" s="29"/>
      <c r="V513" s="29"/>
      <c r="W513" s="29"/>
      <c r="X513" s="29"/>
      <c r="Y513" s="29"/>
      <c r="Z513" s="29"/>
      <c r="AA513" s="29"/>
      <c r="AB513" s="29"/>
      <c r="AC513" s="29"/>
      <c r="AD513" s="29"/>
      <c r="AE513" s="29"/>
      <c r="AF513" s="29"/>
      <c r="AG513" s="29"/>
      <c r="AH513" s="29"/>
      <c r="AI513" s="29"/>
      <c r="AJ513" s="29"/>
      <c r="AK513" s="29"/>
      <c r="AL513" s="29"/>
      <c r="AM513" s="29"/>
      <c r="AN513" s="29"/>
      <c r="AO513" s="29"/>
    </row>
    <row r="514" spans="1:41" ht="15.75" customHeight="1">
      <c r="A514" s="29"/>
      <c r="B514" s="29"/>
      <c r="C514" s="29"/>
      <c r="D514" s="29"/>
      <c r="E514" s="29"/>
      <c r="F514" s="29"/>
      <c r="G514" s="29"/>
      <c r="H514" s="29"/>
      <c r="I514" s="29"/>
      <c r="J514" s="29"/>
      <c r="K514" s="29"/>
      <c r="L514" s="29"/>
      <c r="M514" s="29"/>
      <c r="N514" s="29"/>
      <c r="O514" s="29"/>
      <c r="P514" s="28"/>
      <c r="Q514" s="29"/>
      <c r="R514" s="29"/>
      <c r="S514" s="29"/>
      <c r="T514" s="29"/>
      <c r="U514" s="29"/>
      <c r="V514" s="29"/>
      <c r="W514" s="29"/>
      <c r="X514" s="29"/>
      <c r="Y514" s="29"/>
      <c r="Z514" s="29"/>
      <c r="AA514" s="29"/>
      <c r="AB514" s="29"/>
      <c r="AC514" s="29"/>
      <c r="AD514" s="29"/>
      <c r="AE514" s="29"/>
      <c r="AF514" s="29"/>
      <c r="AG514" s="29"/>
      <c r="AH514" s="29"/>
      <c r="AI514" s="29"/>
      <c r="AJ514" s="29"/>
      <c r="AK514" s="29"/>
      <c r="AL514" s="29"/>
      <c r="AM514" s="29"/>
      <c r="AN514" s="29"/>
      <c r="AO514" s="29"/>
    </row>
    <row r="515" spans="1:41" ht="15.75" customHeight="1">
      <c r="A515" s="29"/>
      <c r="B515" s="29"/>
      <c r="C515" s="29"/>
      <c r="D515" s="29"/>
      <c r="E515" s="29"/>
      <c r="F515" s="29"/>
      <c r="G515" s="29"/>
      <c r="H515" s="29"/>
      <c r="I515" s="29"/>
      <c r="J515" s="29"/>
      <c r="K515" s="29"/>
      <c r="L515" s="29"/>
      <c r="M515" s="29"/>
      <c r="N515" s="29"/>
      <c r="O515" s="29"/>
      <c r="P515" s="28"/>
      <c r="Q515" s="29"/>
      <c r="R515" s="29"/>
      <c r="S515" s="29"/>
      <c r="T515" s="29"/>
      <c r="U515" s="29"/>
      <c r="V515" s="29"/>
      <c r="W515" s="29"/>
      <c r="X515" s="29"/>
      <c r="Y515" s="29"/>
      <c r="Z515" s="29"/>
      <c r="AA515" s="29"/>
      <c r="AB515" s="29"/>
      <c r="AC515" s="29"/>
      <c r="AD515" s="29"/>
      <c r="AE515" s="29"/>
      <c r="AF515" s="29"/>
      <c r="AG515" s="29"/>
      <c r="AH515" s="29"/>
      <c r="AI515" s="29"/>
      <c r="AJ515" s="29"/>
      <c r="AK515" s="29"/>
      <c r="AL515" s="29"/>
      <c r="AM515" s="29"/>
      <c r="AN515" s="29"/>
      <c r="AO515" s="29"/>
    </row>
    <row r="516" spans="1:41" ht="15.75" customHeight="1">
      <c r="A516" s="29"/>
      <c r="B516" s="29"/>
      <c r="C516" s="29"/>
      <c r="D516" s="29"/>
      <c r="E516" s="29"/>
      <c r="F516" s="29"/>
      <c r="G516" s="29"/>
      <c r="H516" s="29"/>
      <c r="I516" s="29"/>
      <c r="J516" s="29"/>
      <c r="K516" s="29"/>
      <c r="L516" s="29"/>
      <c r="M516" s="29"/>
      <c r="N516" s="29"/>
      <c r="O516" s="29"/>
      <c r="P516" s="28"/>
      <c r="Q516" s="29"/>
      <c r="R516" s="29"/>
      <c r="S516" s="29"/>
      <c r="T516" s="29"/>
      <c r="U516" s="29"/>
      <c r="V516" s="29"/>
      <c r="W516" s="29"/>
      <c r="X516" s="29"/>
      <c r="Y516" s="29"/>
      <c r="Z516" s="29"/>
      <c r="AA516" s="29"/>
      <c r="AB516" s="29"/>
      <c r="AC516" s="29"/>
      <c r="AD516" s="29"/>
      <c r="AE516" s="29"/>
      <c r="AF516" s="29"/>
      <c r="AG516" s="29"/>
      <c r="AH516" s="29"/>
      <c r="AI516" s="29"/>
      <c r="AJ516" s="29"/>
      <c r="AK516" s="29"/>
      <c r="AL516" s="29"/>
      <c r="AM516" s="29"/>
      <c r="AN516" s="29"/>
      <c r="AO516" s="29"/>
    </row>
    <row r="517" spans="1:41" ht="15.75" customHeight="1">
      <c r="A517" s="29"/>
      <c r="B517" s="29"/>
      <c r="C517" s="29"/>
      <c r="D517" s="29"/>
      <c r="E517" s="29"/>
      <c r="F517" s="29"/>
      <c r="G517" s="29"/>
      <c r="H517" s="29"/>
      <c r="I517" s="29"/>
      <c r="J517" s="29"/>
      <c r="K517" s="29"/>
      <c r="L517" s="29"/>
      <c r="M517" s="29"/>
      <c r="N517" s="29"/>
      <c r="O517" s="29"/>
      <c r="P517" s="28"/>
      <c r="Q517" s="29"/>
      <c r="R517" s="29"/>
      <c r="S517" s="29"/>
      <c r="T517" s="29"/>
      <c r="U517" s="29"/>
      <c r="V517" s="29"/>
      <c r="W517" s="29"/>
      <c r="X517" s="29"/>
      <c r="Y517" s="29"/>
      <c r="Z517" s="29"/>
      <c r="AA517" s="29"/>
      <c r="AB517" s="29"/>
      <c r="AC517" s="29"/>
      <c r="AD517" s="29"/>
      <c r="AE517" s="29"/>
      <c r="AF517" s="29"/>
      <c r="AG517" s="29"/>
      <c r="AH517" s="29"/>
      <c r="AI517" s="29"/>
      <c r="AJ517" s="29"/>
      <c r="AK517" s="29"/>
      <c r="AL517" s="29"/>
      <c r="AM517" s="29"/>
      <c r="AN517" s="29"/>
      <c r="AO517" s="29"/>
    </row>
    <row r="518" spans="1:41" ht="15.75" customHeight="1">
      <c r="A518" s="29"/>
      <c r="B518" s="29"/>
      <c r="C518" s="29"/>
      <c r="D518" s="29"/>
      <c r="E518" s="29"/>
      <c r="F518" s="29"/>
      <c r="G518" s="29"/>
      <c r="H518" s="29"/>
      <c r="I518" s="29"/>
      <c r="J518" s="29"/>
      <c r="K518" s="29"/>
      <c r="L518" s="29"/>
      <c r="M518" s="29"/>
      <c r="N518" s="29"/>
      <c r="O518" s="29"/>
      <c r="P518" s="28"/>
      <c r="Q518" s="29"/>
      <c r="R518" s="29"/>
      <c r="S518" s="29"/>
      <c r="T518" s="29"/>
      <c r="U518" s="29"/>
      <c r="V518" s="29"/>
      <c r="W518" s="29"/>
      <c r="X518" s="29"/>
      <c r="Y518" s="29"/>
      <c r="Z518" s="29"/>
      <c r="AA518" s="29"/>
      <c r="AB518" s="29"/>
      <c r="AC518" s="29"/>
      <c r="AD518" s="29"/>
      <c r="AE518" s="29"/>
      <c r="AF518" s="29"/>
      <c r="AG518" s="29"/>
      <c r="AH518" s="29"/>
      <c r="AI518" s="29"/>
      <c r="AJ518" s="29"/>
      <c r="AK518" s="29"/>
      <c r="AL518" s="29"/>
      <c r="AM518" s="29"/>
      <c r="AN518" s="29"/>
      <c r="AO518" s="29"/>
    </row>
    <row r="519" spans="1:41" ht="15.75" customHeight="1">
      <c r="A519" s="29"/>
      <c r="B519" s="29"/>
      <c r="C519" s="29"/>
      <c r="D519" s="29"/>
      <c r="E519" s="29"/>
      <c r="F519" s="29"/>
      <c r="G519" s="29"/>
      <c r="H519" s="29"/>
      <c r="I519" s="29"/>
      <c r="J519" s="29"/>
      <c r="K519" s="29"/>
      <c r="L519" s="29"/>
      <c r="M519" s="29"/>
      <c r="N519" s="29"/>
      <c r="O519" s="29"/>
      <c r="P519" s="28"/>
      <c r="Q519" s="29"/>
      <c r="R519" s="29"/>
      <c r="S519" s="29"/>
      <c r="T519" s="29"/>
      <c r="U519" s="29"/>
      <c r="V519" s="29"/>
      <c r="W519" s="29"/>
      <c r="X519" s="29"/>
      <c r="Y519" s="29"/>
      <c r="Z519" s="29"/>
      <c r="AA519" s="29"/>
      <c r="AB519" s="29"/>
      <c r="AC519" s="29"/>
      <c r="AD519" s="29"/>
      <c r="AE519" s="29"/>
      <c r="AF519" s="29"/>
      <c r="AG519" s="29"/>
      <c r="AH519" s="29"/>
      <c r="AI519" s="29"/>
      <c r="AJ519" s="29"/>
      <c r="AK519" s="29"/>
      <c r="AL519" s="29"/>
      <c r="AM519" s="29"/>
      <c r="AN519" s="29"/>
      <c r="AO519" s="29"/>
    </row>
    <row r="520" spans="1:41" ht="15.75" customHeight="1">
      <c r="A520" s="29"/>
      <c r="B520" s="29"/>
      <c r="C520" s="29"/>
      <c r="D520" s="29"/>
      <c r="E520" s="29"/>
      <c r="F520" s="29"/>
      <c r="G520" s="29"/>
      <c r="H520" s="29"/>
      <c r="I520" s="29"/>
      <c r="J520" s="29"/>
      <c r="K520" s="29"/>
      <c r="L520" s="29"/>
      <c r="M520" s="29"/>
      <c r="N520" s="29"/>
      <c r="O520" s="29"/>
      <c r="P520" s="28"/>
      <c r="Q520" s="29"/>
      <c r="R520" s="29"/>
      <c r="S520" s="29"/>
      <c r="T520" s="29"/>
      <c r="U520" s="29"/>
      <c r="V520" s="29"/>
      <c r="W520" s="29"/>
      <c r="X520" s="29"/>
      <c r="Y520" s="29"/>
      <c r="Z520" s="29"/>
      <c r="AA520" s="29"/>
      <c r="AB520" s="29"/>
      <c r="AC520" s="29"/>
      <c r="AD520" s="29"/>
      <c r="AE520" s="29"/>
      <c r="AF520" s="29"/>
      <c r="AG520" s="29"/>
      <c r="AH520" s="29"/>
      <c r="AI520" s="29"/>
      <c r="AJ520" s="29"/>
      <c r="AK520" s="29"/>
      <c r="AL520" s="29"/>
      <c r="AM520" s="29"/>
      <c r="AN520" s="29"/>
      <c r="AO520" s="29"/>
    </row>
    <row r="521" spans="1:41" ht="15.75" customHeight="1">
      <c r="A521" s="29"/>
      <c r="B521" s="29"/>
      <c r="C521" s="29"/>
      <c r="D521" s="29"/>
      <c r="E521" s="29"/>
      <c r="F521" s="29"/>
      <c r="G521" s="29"/>
      <c r="H521" s="29"/>
      <c r="I521" s="29"/>
      <c r="J521" s="29"/>
      <c r="K521" s="29"/>
      <c r="L521" s="29"/>
      <c r="M521" s="29"/>
      <c r="N521" s="29"/>
      <c r="O521" s="29"/>
      <c r="P521" s="28"/>
      <c r="Q521" s="29"/>
      <c r="R521" s="29"/>
      <c r="S521" s="29"/>
      <c r="T521" s="29"/>
      <c r="U521" s="29"/>
      <c r="V521" s="29"/>
      <c r="W521" s="29"/>
      <c r="X521" s="29"/>
      <c r="Y521" s="29"/>
      <c r="Z521" s="29"/>
      <c r="AA521" s="29"/>
      <c r="AB521" s="29"/>
      <c r="AC521" s="29"/>
      <c r="AD521" s="29"/>
      <c r="AE521" s="29"/>
      <c r="AF521" s="29"/>
      <c r="AG521" s="29"/>
      <c r="AH521" s="29"/>
      <c r="AI521" s="29"/>
      <c r="AJ521" s="29"/>
      <c r="AK521" s="29"/>
      <c r="AL521" s="29"/>
      <c r="AM521" s="29"/>
      <c r="AN521" s="29"/>
      <c r="AO521" s="29"/>
    </row>
    <row r="522" spans="1:41" ht="15.75" customHeight="1">
      <c r="A522" s="29"/>
      <c r="B522" s="29"/>
      <c r="C522" s="29"/>
      <c r="D522" s="29"/>
      <c r="E522" s="29"/>
      <c r="F522" s="29"/>
      <c r="G522" s="29"/>
      <c r="H522" s="29"/>
      <c r="I522" s="29"/>
      <c r="J522" s="29"/>
      <c r="K522" s="29"/>
      <c r="L522" s="29"/>
      <c r="M522" s="29"/>
      <c r="N522" s="29"/>
      <c r="O522" s="29"/>
      <c r="P522" s="28"/>
      <c r="Q522" s="29"/>
      <c r="R522" s="29"/>
      <c r="S522" s="29"/>
      <c r="T522" s="29"/>
      <c r="U522" s="29"/>
      <c r="V522" s="29"/>
      <c r="W522" s="29"/>
      <c r="X522" s="29"/>
      <c r="Y522" s="29"/>
      <c r="Z522" s="29"/>
      <c r="AA522" s="29"/>
      <c r="AB522" s="29"/>
      <c r="AC522" s="29"/>
      <c r="AD522" s="29"/>
      <c r="AE522" s="29"/>
      <c r="AF522" s="29"/>
      <c r="AG522" s="29"/>
      <c r="AH522" s="29"/>
      <c r="AI522" s="29"/>
      <c r="AJ522" s="29"/>
      <c r="AK522" s="29"/>
      <c r="AL522" s="29"/>
      <c r="AM522" s="29"/>
      <c r="AN522" s="29"/>
      <c r="AO522" s="29"/>
    </row>
    <row r="523" spans="1:41" ht="15.75" customHeight="1">
      <c r="A523" s="29"/>
      <c r="B523" s="29"/>
      <c r="C523" s="29"/>
      <c r="D523" s="29"/>
      <c r="E523" s="29"/>
      <c r="F523" s="29"/>
      <c r="G523" s="29"/>
      <c r="H523" s="29"/>
      <c r="I523" s="29"/>
      <c r="J523" s="29"/>
      <c r="K523" s="29"/>
      <c r="L523" s="29"/>
      <c r="M523" s="29"/>
      <c r="N523" s="29"/>
      <c r="O523" s="29"/>
      <c r="P523" s="28"/>
      <c r="Q523" s="29"/>
      <c r="R523" s="29"/>
      <c r="S523" s="29"/>
      <c r="T523" s="29"/>
      <c r="U523" s="29"/>
      <c r="V523" s="29"/>
      <c r="W523" s="29"/>
      <c r="X523" s="29"/>
      <c r="Y523" s="29"/>
      <c r="Z523" s="29"/>
      <c r="AA523" s="29"/>
      <c r="AB523" s="29"/>
      <c r="AC523" s="29"/>
      <c r="AD523" s="29"/>
      <c r="AE523" s="29"/>
      <c r="AF523" s="29"/>
      <c r="AG523" s="29"/>
      <c r="AH523" s="29"/>
      <c r="AI523" s="29"/>
      <c r="AJ523" s="29"/>
      <c r="AK523" s="29"/>
      <c r="AL523" s="29"/>
      <c r="AM523" s="29"/>
      <c r="AN523" s="29"/>
      <c r="AO523" s="29"/>
    </row>
    <row r="524" spans="1:41" ht="15.75" customHeight="1">
      <c r="A524" s="29"/>
      <c r="B524" s="29"/>
      <c r="C524" s="29"/>
      <c r="D524" s="29"/>
      <c r="E524" s="29"/>
      <c r="F524" s="29"/>
      <c r="G524" s="29"/>
      <c r="H524" s="29"/>
      <c r="I524" s="29"/>
      <c r="J524" s="29"/>
      <c r="K524" s="29"/>
      <c r="L524" s="29"/>
      <c r="M524" s="29"/>
      <c r="N524" s="29"/>
      <c r="O524" s="29"/>
      <c r="P524" s="28"/>
      <c r="Q524" s="29"/>
      <c r="R524" s="29"/>
      <c r="S524" s="29"/>
      <c r="T524" s="29"/>
      <c r="U524" s="29"/>
      <c r="V524" s="29"/>
      <c r="W524" s="29"/>
      <c r="X524" s="29"/>
      <c r="Y524" s="29"/>
      <c r="Z524" s="29"/>
      <c r="AA524" s="29"/>
      <c r="AB524" s="29"/>
      <c r="AC524" s="29"/>
      <c r="AD524" s="29"/>
      <c r="AE524" s="29"/>
      <c r="AF524" s="29"/>
      <c r="AG524" s="29"/>
      <c r="AH524" s="29"/>
      <c r="AI524" s="29"/>
      <c r="AJ524" s="29"/>
      <c r="AK524" s="29"/>
      <c r="AL524" s="29"/>
      <c r="AM524" s="29"/>
      <c r="AN524" s="29"/>
      <c r="AO524" s="29"/>
    </row>
    <row r="525" spans="1:41" ht="15.75" customHeight="1">
      <c r="A525" s="29"/>
      <c r="B525" s="29"/>
      <c r="C525" s="29"/>
      <c r="D525" s="29"/>
      <c r="E525" s="29"/>
      <c r="F525" s="29"/>
      <c r="G525" s="29"/>
      <c r="H525" s="29"/>
      <c r="I525" s="29"/>
      <c r="J525" s="29"/>
      <c r="K525" s="29"/>
      <c r="L525" s="29"/>
      <c r="M525" s="29"/>
      <c r="N525" s="29"/>
      <c r="O525" s="29"/>
      <c r="P525" s="28"/>
      <c r="Q525" s="29"/>
      <c r="R525" s="29"/>
      <c r="S525" s="29"/>
      <c r="T525" s="29"/>
      <c r="U525" s="29"/>
      <c r="V525" s="29"/>
      <c r="W525" s="29"/>
      <c r="X525" s="29"/>
      <c r="Y525" s="29"/>
      <c r="Z525" s="29"/>
      <c r="AA525" s="29"/>
      <c r="AB525" s="29"/>
      <c r="AC525" s="29"/>
      <c r="AD525" s="29"/>
      <c r="AE525" s="29"/>
      <c r="AF525" s="29"/>
      <c r="AG525" s="29"/>
      <c r="AH525" s="29"/>
      <c r="AI525" s="29"/>
      <c r="AJ525" s="29"/>
      <c r="AK525" s="29"/>
      <c r="AL525" s="29"/>
      <c r="AM525" s="29"/>
      <c r="AN525" s="29"/>
      <c r="AO525" s="29"/>
    </row>
    <row r="526" spans="1:41" ht="15.75" customHeight="1">
      <c r="A526" s="29"/>
      <c r="B526" s="29"/>
      <c r="C526" s="29"/>
      <c r="D526" s="29"/>
      <c r="E526" s="29"/>
      <c r="F526" s="29"/>
      <c r="G526" s="29"/>
      <c r="H526" s="29"/>
      <c r="I526" s="29"/>
      <c r="J526" s="29"/>
      <c r="K526" s="29"/>
      <c r="L526" s="29"/>
      <c r="M526" s="29"/>
      <c r="N526" s="29"/>
      <c r="O526" s="29"/>
      <c r="P526" s="28"/>
      <c r="Q526" s="29"/>
      <c r="R526" s="29"/>
      <c r="S526" s="29"/>
      <c r="T526" s="29"/>
      <c r="U526" s="29"/>
      <c r="V526" s="29"/>
      <c r="W526" s="29"/>
      <c r="X526" s="29"/>
      <c r="Y526" s="29"/>
      <c r="Z526" s="29"/>
      <c r="AA526" s="29"/>
      <c r="AB526" s="29"/>
      <c r="AC526" s="29"/>
      <c r="AD526" s="29"/>
      <c r="AE526" s="29"/>
      <c r="AF526" s="29"/>
      <c r="AG526" s="29"/>
      <c r="AH526" s="29"/>
      <c r="AI526" s="29"/>
      <c r="AJ526" s="29"/>
      <c r="AK526" s="29"/>
      <c r="AL526" s="29"/>
      <c r="AM526" s="29"/>
      <c r="AN526" s="29"/>
      <c r="AO526" s="29"/>
    </row>
    <row r="527" spans="1:41" ht="15.75" customHeight="1">
      <c r="A527" s="29"/>
      <c r="B527" s="29"/>
      <c r="C527" s="29"/>
      <c r="D527" s="29"/>
      <c r="E527" s="29"/>
      <c r="F527" s="29"/>
      <c r="G527" s="29"/>
      <c r="H527" s="29"/>
      <c r="I527" s="29"/>
      <c r="J527" s="29"/>
      <c r="K527" s="29"/>
      <c r="L527" s="29"/>
      <c r="M527" s="29"/>
      <c r="N527" s="29"/>
      <c r="O527" s="29"/>
      <c r="P527" s="28"/>
      <c r="Q527" s="29"/>
      <c r="R527" s="29"/>
      <c r="S527" s="29"/>
      <c r="T527" s="29"/>
      <c r="U527" s="29"/>
      <c r="V527" s="29"/>
      <c r="W527" s="29"/>
      <c r="X527" s="29"/>
      <c r="Y527" s="29"/>
      <c r="Z527" s="29"/>
      <c r="AA527" s="29"/>
      <c r="AB527" s="29"/>
      <c r="AC527" s="29"/>
      <c r="AD527" s="29"/>
      <c r="AE527" s="29"/>
      <c r="AF527" s="29"/>
      <c r="AG527" s="29"/>
      <c r="AH527" s="29"/>
      <c r="AI527" s="29"/>
      <c r="AJ527" s="29"/>
      <c r="AK527" s="29"/>
      <c r="AL527" s="29"/>
      <c r="AM527" s="29"/>
      <c r="AN527" s="29"/>
      <c r="AO527" s="29"/>
    </row>
    <row r="528" spans="1:41" ht="15.75" customHeight="1">
      <c r="A528" s="29"/>
      <c r="B528" s="29"/>
      <c r="C528" s="29"/>
      <c r="D528" s="29"/>
      <c r="E528" s="29"/>
      <c r="F528" s="29"/>
      <c r="G528" s="29"/>
      <c r="H528" s="29"/>
      <c r="I528" s="29"/>
      <c r="J528" s="29"/>
      <c r="K528" s="29"/>
      <c r="L528" s="29"/>
      <c r="M528" s="29"/>
      <c r="N528" s="29"/>
      <c r="O528" s="29"/>
      <c r="P528" s="28"/>
      <c r="Q528" s="29"/>
      <c r="R528" s="29"/>
      <c r="S528" s="29"/>
      <c r="T528" s="29"/>
      <c r="U528" s="29"/>
      <c r="V528" s="29"/>
      <c r="W528" s="29"/>
      <c r="X528" s="29"/>
      <c r="Y528" s="29"/>
      <c r="Z528" s="29"/>
      <c r="AA528" s="29"/>
      <c r="AB528" s="29"/>
      <c r="AC528" s="29"/>
      <c r="AD528" s="29"/>
      <c r="AE528" s="29"/>
      <c r="AF528" s="29"/>
      <c r="AG528" s="29"/>
      <c r="AH528" s="29"/>
      <c r="AI528" s="29"/>
      <c r="AJ528" s="29"/>
      <c r="AK528" s="29"/>
      <c r="AL528" s="29"/>
      <c r="AM528" s="29"/>
      <c r="AN528" s="29"/>
      <c r="AO528" s="29"/>
    </row>
    <row r="529" spans="1:41" ht="15.75" customHeight="1">
      <c r="A529" s="29"/>
      <c r="B529" s="29"/>
      <c r="C529" s="29"/>
      <c r="D529" s="29"/>
      <c r="E529" s="29"/>
      <c r="F529" s="29"/>
      <c r="G529" s="29"/>
      <c r="H529" s="29"/>
      <c r="I529" s="29"/>
      <c r="J529" s="29"/>
      <c r="K529" s="29"/>
      <c r="L529" s="29"/>
      <c r="M529" s="29"/>
      <c r="N529" s="29"/>
      <c r="O529" s="29"/>
      <c r="P529" s="28"/>
      <c r="Q529" s="29"/>
      <c r="R529" s="29"/>
      <c r="S529" s="29"/>
      <c r="T529" s="29"/>
      <c r="U529" s="29"/>
      <c r="V529" s="29"/>
      <c r="W529" s="29"/>
      <c r="X529" s="29"/>
      <c r="Y529" s="29"/>
      <c r="Z529" s="29"/>
      <c r="AA529" s="29"/>
      <c r="AB529" s="29"/>
      <c r="AC529" s="29"/>
      <c r="AD529" s="29"/>
      <c r="AE529" s="29"/>
      <c r="AF529" s="29"/>
      <c r="AG529" s="29"/>
      <c r="AH529" s="29"/>
      <c r="AI529" s="29"/>
      <c r="AJ529" s="29"/>
      <c r="AK529" s="29"/>
      <c r="AL529" s="29"/>
      <c r="AM529" s="29"/>
      <c r="AN529" s="29"/>
      <c r="AO529" s="29"/>
    </row>
    <row r="530" spans="1:41" ht="15.75" customHeight="1">
      <c r="A530" s="29"/>
      <c r="B530" s="29"/>
      <c r="C530" s="29"/>
      <c r="D530" s="29"/>
      <c r="E530" s="29"/>
      <c r="F530" s="29"/>
      <c r="G530" s="29"/>
      <c r="H530" s="29"/>
      <c r="I530" s="29"/>
      <c r="J530" s="29"/>
      <c r="K530" s="29"/>
      <c r="L530" s="29"/>
      <c r="M530" s="29"/>
      <c r="N530" s="29"/>
      <c r="O530" s="29"/>
      <c r="P530" s="28"/>
      <c r="Q530" s="29"/>
      <c r="R530" s="29"/>
      <c r="S530" s="29"/>
      <c r="T530" s="29"/>
      <c r="U530" s="29"/>
      <c r="V530" s="29"/>
      <c r="W530" s="29"/>
      <c r="X530" s="29"/>
      <c r="Y530" s="29"/>
      <c r="Z530" s="29"/>
      <c r="AA530" s="29"/>
      <c r="AB530" s="29"/>
      <c r="AC530" s="29"/>
      <c r="AD530" s="29"/>
      <c r="AE530" s="29"/>
      <c r="AF530" s="29"/>
      <c r="AG530" s="29"/>
      <c r="AH530" s="29"/>
      <c r="AI530" s="29"/>
      <c r="AJ530" s="29"/>
      <c r="AK530" s="29"/>
      <c r="AL530" s="29"/>
      <c r="AM530" s="29"/>
      <c r="AN530" s="29"/>
      <c r="AO530" s="29"/>
    </row>
    <row r="531" spans="1:41" ht="15.75" customHeight="1">
      <c r="A531" s="29"/>
      <c r="B531" s="29"/>
      <c r="C531" s="29"/>
      <c r="D531" s="29"/>
      <c r="E531" s="29"/>
      <c r="F531" s="29"/>
      <c r="G531" s="29"/>
      <c r="H531" s="29"/>
      <c r="I531" s="29"/>
      <c r="J531" s="29"/>
      <c r="K531" s="29"/>
      <c r="L531" s="29"/>
      <c r="M531" s="29"/>
      <c r="N531" s="29"/>
      <c r="O531" s="29"/>
      <c r="P531" s="28"/>
      <c r="Q531" s="29"/>
      <c r="R531" s="29"/>
      <c r="S531" s="29"/>
      <c r="T531" s="29"/>
      <c r="U531" s="29"/>
      <c r="V531" s="29"/>
      <c r="W531" s="29"/>
      <c r="X531" s="29"/>
      <c r="Y531" s="29"/>
      <c r="Z531" s="29"/>
      <c r="AA531" s="29"/>
      <c r="AB531" s="29"/>
      <c r="AC531" s="29"/>
      <c r="AD531" s="29"/>
      <c r="AE531" s="29"/>
      <c r="AF531" s="29"/>
      <c r="AG531" s="29"/>
      <c r="AH531" s="29"/>
      <c r="AI531" s="29"/>
      <c r="AJ531" s="29"/>
      <c r="AK531" s="29"/>
      <c r="AL531" s="29"/>
      <c r="AM531" s="29"/>
      <c r="AN531" s="29"/>
      <c r="AO531" s="29"/>
    </row>
    <row r="532" spans="1:41" ht="15.75" customHeight="1">
      <c r="A532" s="29"/>
      <c r="B532" s="29"/>
      <c r="C532" s="29"/>
      <c r="D532" s="29"/>
      <c r="E532" s="29"/>
      <c r="F532" s="29"/>
      <c r="G532" s="29"/>
      <c r="H532" s="29"/>
      <c r="I532" s="29"/>
      <c r="J532" s="29"/>
      <c r="K532" s="29"/>
      <c r="L532" s="29"/>
      <c r="M532" s="29"/>
      <c r="N532" s="29"/>
      <c r="O532" s="29"/>
      <c r="P532" s="28"/>
      <c r="Q532" s="29"/>
      <c r="R532" s="29"/>
      <c r="S532" s="29"/>
      <c r="T532" s="29"/>
      <c r="U532" s="29"/>
      <c r="V532" s="29"/>
      <c r="W532" s="29"/>
      <c r="X532" s="29"/>
      <c r="Y532" s="29"/>
      <c r="Z532" s="29"/>
      <c r="AA532" s="29"/>
      <c r="AB532" s="29"/>
      <c r="AC532" s="29"/>
      <c r="AD532" s="29"/>
      <c r="AE532" s="29"/>
      <c r="AF532" s="29"/>
      <c r="AG532" s="29"/>
      <c r="AH532" s="29"/>
      <c r="AI532" s="29"/>
      <c r="AJ532" s="29"/>
      <c r="AK532" s="29"/>
      <c r="AL532" s="29"/>
      <c r="AM532" s="29"/>
      <c r="AN532" s="29"/>
      <c r="AO532" s="29"/>
    </row>
    <row r="533" spans="1:41" ht="15.75" customHeight="1">
      <c r="A533" s="29"/>
      <c r="B533" s="29"/>
      <c r="C533" s="29"/>
      <c r="D533" s="29"/>
      <c r="E533" s="29"/>
      <c r="F533" s="29"/>
      <c r="G533" s="29"/>
      <c r="H533" s="29"/>
      <c r="I533" s="29"/>
      <c r="J533" s="29"/>
      <c r="K533" s="29"/>
      <c r="L533" s="29"/>
      <c r="M533" s="29"/>
      <c r="N533" s="29"/>
      <c r="O533" s="29"/>
      <c r="P533" s="28"/>
      <c r="Q533" s="29"/>
      <c r="R533" s="29"/>
      <c r="S533" s="29"/>
      <c r="T533" s="29"/>
      <c r="U533" s="29"/>
      <c r="V533" s="29"/>
      <c r="W533" s="29"/>
      <c r="X533" s="29"/>
      <c r="Y533" s="29"/>
      <c r="Z533" s="29"/>
      <c r="AA533" s="29"/>
      <c r="AB533" s="29"/>
      <c r="AC533" s="29"/>
      <c r="AD533" s="29"/>
      <c r="AE533" s="29"/>
      <c r="AF533" s="29"/>
      <c r="AG533" s="29"/>
      <c r="AH533" s="29"/>
      <c r="AI533" s="29"/>
      <c r="AJ533" s="29"/>
      <c r="AK533" s="29"/>
      <c r="AL533" s="29"/>
      <c r="AM533" s="29"/>
      <c r="AN533" s="29"/>
      <c r="AO533" s="29"/>
    </row>
    <row r="534" spans="1:41" ht="15.75" customHeight="1">
      <c r="A534" s="29"/>
      <c r="B534" s="29"/>
      <c r="C534" s="29"/>
      <c r="D534" s="29"/>
      <c r="E534" s="29"/>
      <c r="F534" s="29"/>
      <c r="G534" s="29"/>
      <c r="H534" s="29"/>
      <c r="I534" s="29"/>
      <c r="J534" s="29"/>
      <c r="K534" s="29"/>
      <c r="L534" s="29"/>
      <c r="M534" s="29"/>
      <c r="N534" s="29"/>
      <c r="O534" s="29"/>
      <c r="P534" s="28"/>
      <c r="Q534" s="29"/>
      <c r="R534" s="29"/>
      <c r="S534" s="29"/>
      <c r="T534" s="29"/>
      <c r="U534" s="29"/>
      <c r="V534" s="29"/>
      <c r="W534" s="29"/>
      <c r="X534" s="29"/>
      <c r="Y534" s="29"/>
      <c r="Z534" s="29"/>
      <c r="AA534" s="29"/>
      <c r="AB534" s="29"/>
      <c r="AC534" s="29"/>
      <c r="AD534" s="29"/>
      <c r="AE534" s="29"/>
      <c r="AF534" s="29"/>
      <c r="AG534" s="29"/>
      <c r="AH534" s="29"/>
      <c r="AI534" s="29"/>
      <c r="AJ534" s="29"/>
      <c r="AK534" s="29"/>
      <c r="AL534" s="29"/>
      <c r="AM534" s="29"/>
      <c r="AN534" s="29"/>
      <c r="AO534" s="29"/>
    </row>
    <row r="535" spans="1:41" ht="15.75" customHeight="1">
      <c r="A535" s="29"/>
      <c r="B535" s="29"/>
      <c r="C535" s="29"/>
      <c r="D535" s="29"/>
      <c r="E535" s="29"/>
      <c r="F535" s="29"/>
      <c r="G535" s="29"/>
      <c r="H535" s="29"/>
      <c r="I535" s="29"/>
      <c r="J535" s="29"/>
      <c r="K535" s="29"/>
      <c r="L535" s="29"/>
      <c r="M535" s="29"/>
      <c r="N535" s="29"/>
      <c r="O535" s="29"/>
      <c r="P535" s="28"/>
      <c r="Q535" s="29"/>
      <c r="R535" s="29"/>
      <c r="S535" s="29"/>
      <c r="T535" s="29"/>
      <c r="U535" s="29"/>
      <c r="V535" s="29"/>
      <c r="W535" s="29"/>
      <c r="X535" s="29"/>
      <c r="Y535" s="29"/>
      <c r="Z535" s="29"/>
      <c r="AA535" s="29"/>
      <c r="AB535" s="29"/>
      <c r="AC535" s="29"/>
      <c r="AD535" s="29"/>
      <c r="AE535" s="29"/>
      <c r="AF535" s="29"/>
      <c r="AG535" s="29"/>
      <c r="AH535" s="29"/>
      <c r="AI535" s="29"/>
      <c r="AJ535" s="29"/>
      <c r="AK535" s="29"/>
      <c r="AL535" s="29"/>
      <c r="AM535" s="29"/>
      <c r="AN535" s="29"/>
      <c r="AO535" s="29"/>
    </row>
    <row r="536" spans="1:41" ht="15.75" customHeight="1">
      <c r="A536" s="29"/>
      <c r="B536" s="29"/>
      <c r="C536" s="29"/>
      <c r="D536" s="29"/>
      <c r="E536" s="29"/>
      <c r="F536" s="29"/>
      <c r="G536" s="29"/>
      <c r="H536" s="29"/>
      <c r="I536" s="29"/>
      <c r="J536" s="29"/>
      <c r="K536" s="29"/>
      <c r="L536" s="29"/>
      <c r="M536" s="29"/>
      <c r="N536" s="29"/>
      <c r="O536" s="29"/>
      <c r="P536" s="28"/>
      <c r="Q536" s="29"/>
      <c r="R536" s="29"/>
      <c r="S536" s="29"/>
      <c r="T536" s="29"/>
      <c r="U536" s="29"/>
      <c r="V536" s="29"/>
      <c r="W536" s="29"/>
      <c r="X536" s="29"/>
      <c r="Y536" s="29"/>
      <c r="Z536" s="29"/>
      <c r="AA536" s="29"/>
      <c r="AB536" s="29"/>
      <c r="AC536" s="29"/>
      <c r="AD536" s="29"/>
      <c r="AE536" s="29"/>
      <c r="AF536" s="29"/>
      <c r="AG536" s="29"/>
      <c r="AH536" s="29"/>
      <c r="AI536" s="29"/>
      <c r="AJ536" s="29"/>
      <c r="AK536" s="29"/>
      <c r="AL536" s="29"/>
      <c r="AM536" s="29"/>
      <c r="AN536" s="29"/>
      <c r="AO536" s="29"/>
    </row>
    <row r="537" spans="1:41" ht="15.75" customHeight="1">
      <c r="A537" s="29"/>
      <c r="B537" s="29"/>
      <c r="C537" s="29"/>
      <c r="D537" s="29"/>
      <c r="E537" s="29"/>
      <c r="F537" s="29"/>
      <c r="G537" s="29"/>
      <c r="H537" s="29"/>
      <c r="I537" s="29"/>
      <c r="J537" s="29"/>
      <c r="K537" s="29"/>
      <c r="L537" s="29"/>
      <c r="M537" s="29"/>
      <c r="N537" s="29"/>
      <c r="O537" s="29"/>
      <c r="P537" s="28"/>
      <c r="Q537" s="29"/>
      <c r="R537" s="29"/>
      <c r="S537" s="29"/>
      <c r="T537" s="29"/>
      <c r="U537" s="29"/>
      <c r="V537" s="29"/>
      <c r="W537" s="29"/>
      <c r="X537" s="29"/>
      <c r="Y537" s="29"/>
      <c r="Z537" s="29"/>
      <c r="AA537" s="29"/>
      <c r="AB537" s="29"/>
      <c r="AC537" s="29"/>
      <c r="AD537" s="29"/>
      <c r="AE537" s="29"/>
      <c r="AF537" s="29"/>
      <c r="AG537" s="29"/>
      <c r="AH537" s="29"/>
      <c r="AI537" s="29"/>
      <c r="AJ537" s="29"/>
      <c r="AK537" s="29"/>
      <c r="AL537" s="29"/>
      <c r="AM537" s="29"/>
      <c r="AN537" s="29"/>
      <c r="AO537" s="29"/>
    </row>
    <row r="538" spans="1:41" ht="15.75" customHeight="1">
      <c r="A538" s="29"/>
      <c r="B538" s="29"/>
      <c r="C538" s="29"/>
      <c r="D538" s="29"/>
      <c r="E538" s="29"/>
      <c r="F538" s="29"/>
      <c r="G538" s="29"/>
      <c r="H538" s="29"/>
      <c r="I538" s="29"/>
      <c r="J538" s="29"/>
      <c r="K538" s="29"/>
      <c r="L538" s="29"/>
      <c r="M538" s="29"/>
      <c r="N538" s="29"/>
      <c r="O538" s="29"/>
      <c r="P538" s="28"/>
      <c r="Q538" s="29"/>
      <c r="R538" s="29"/>
      <c r="S538" s="29"/>
      <c r="T538" s="29"/>
      <c r="U538" s="29"/>
      <c r="V538" s="29"/>
      <c r="W538" s="29"/>
      <c r="X538" s="29"/>
      <c r="Y538" s="29"/>
      <c r="Z538" s="29"/>
      <c r="AA538" s="29"/>
      <c r="AB538" s="29"/>
      <c r="AC538" s="29"/>
      <c r="AD538" s="29"/>
      <c r="AE538" s="29"/>
      <c r="AF538" s="29"/>
      <c r="AG538" s="29"/>
      <c r="AH538" s="29"/>
      <c r="AI538" s="29"/>
      <c r="AJ538" s="29"/>
      <c r="AK538" s="29"/>
      <c r="AL538" s="29"/>
      <c r="AM538" s="29"/>
      <c r="AN538" s="29"/>
      <c r="AO538" s="29"/>
    </row>
    <row r="539" spans="1:41" ht="15.75" customHeight="1">
      <c r="A539" s="29"/>
      <c r="B539" s="29"/>
      <c r="C539" s="29"/>
      <c r="D539" s="29"/>
      <c r="E539" s="29"/>
      <c r="F539" s="29"/>
      <c r="G539" s="29"/>
      <c r="H539" s="29"/>
      <c r="I539" s="29"/>
      <c r="J539" s="29"/>
      <c r="K539" s="29"/>
      <c r="L539" s="29"/>
      <c r="M539" s="29"/>
      <c r="N539" s="29"/>
      <c r="O539" s="29"/>
      <c r="P539" s="28"/>
      <c r="Q539" s="29"/>
      <c r="R539" s="29"/>
      <c r="S539" s="29"/>
      <c r="T539" s="29"/>
      <c r="U539" s="29"/>
      <c r="V539" s="29"/>
      <c r="W539" s="29"/>
      <c r="X539" s="29"/>
      <c r="Y539" s="29"/>
      <c r="Z539" s="29"/>
      <c r="AA539" s="29"/>
      <c r="AB539" s="29"/>
      <c r="AC539" s="29"/>
      <c r="AD539" s="29"/>
      <c r="AE539" s="29"/>
      <c r="AF539" s="29"/>
      <c r="AG539" s="29"/>
      <c r="AH539" s="29"/>
      <c r="AI539" s="29"/>
      <c r="AJ539" s="29"/>
      <c r="AK539" s="29"/>
      <c r="AL539" s="29"/>
      <c r="AM539" s="29"/>
      <c r="AN539" s="29"/>
      <c r="AO539" s="29"/>
    </row>
    <row r="540" spans="1:41" ht="15.75" customHeight="1">
      <c r="A540" s="29"/>
      <c r="B540" s="29"/>
      <c r="C540" s="29"/>
      <c r="D540" s="29"/>
      <c r="E540" s="29"/>
      <c r="F540" s="29"/>
      <c r="G540" s="29"/>
      <c r="H540" s="29"/>
      <c r="I540" s="29"/>
      <c r="J540" s="29"/>
      <c r="K540" s="29"/>
      <c r="L540" s="29"/>
      <c r="M540" s="29"/>
      <c r="N540" s="29"/>
      <c r="O540" s="29"/>
      <c r="P540" s="28"/>
      <c r="Q540" s="29"/>
      <c r="R540" s="29"/>
      <c r="S540" s="29"/>
      <c r="T540" s="29"/>
      <c r="U540" s="29"/>
      <c r="V540" s="29"/>
      <c r="W540" s="29"/>
      <c r="X540" s="29"/>
      <c r="Y540" s="29"/>
      <c r="Z540" s="29"/>
      <c r="AA540" s="29"/>
      <c r="AB540" s="29"/>
      <c r="AC540" s="29"/>
      <c r="AD540" s="29"/>
      <c r="AE540" s="29"/>
      <c r="AF540" s="29"/>
      <c r="AG540" s="29"/>
      <c r="AH540" s="29"/>
      <c r="AI540" s="29"/>
      <c r="AJ540" s="29"/>
      <c r="AK540" s="29"/>
      <c r="AL540" s="29"/>
      <c r="AM540" s="29"/>
      <c r="AN540" s="29"/>
      <c r="AO540" s="29"/>
    </row>
    <row r="541" spans="1:41" ht="15.75" customHeight="1">
      <c r="A541" s="29"/>
      <c r="B541" s="29"/>
      <c r="C541" s="29"/>
      <c r="D541" s="29"/>
      <c r="E541" s="29"/>
      <c r="F541" s="29"/>
      <c r="G541" s="29"/>
      <c r="H541" s="29"/>
      <c r="I541" s="29"/>
      <c r="J541" s="29"/>
      <c r="K541" s="29"/>
      <c r="L541" s="29"/>
      <c r="M541" s="29"/>
      <c r="N541" s="29"/>
      <c r="O541" s="29"/>
      <c r="P541" s="28"/>
      <c r="Q541" s="29"/>
      <c r="R541" s="29"/>
      <c r="S541" s="29"/>
      <c r="T541" s="29"/>
      <c r="U541" s="29"/>
      <c r="V541" s="29"/>
      <c r="W541" s="29"/>
      <c r="X541" s="29"/>
      <c r="Y541" s="29"/>
      <c r="Z541" s="29"/>
      <c r="AA541" s="29"/>
      <c r="AB541" s="29"/>
      <c r="AC541" s="29"/>
      <c r="AD541" s="29"/>
      <c r="AE541" s="29"/>
      <c r="AF541" s="29"/>
      <c r="AG541" s="29"/>
      <c r="AH541" s="29"/>
      <c r="AI541" s="29"/>
      <c r="AJ541" s="29"/>
      <c r="AK541" s="29"/>
      <c r="AL541" s="29"/>
      <c r="AM541" s="29"/>
      <c r="AN541" s="29"/>
      <c r="AO541" s="29"/>
    </row>
    <row r="542" spans="1:41" ht="15.75" customHeight="1">
      <c r="A542" s="29"/>
      <c r="B542" s="29"/>
      <c r="C542" s="29"/>
      <c r="D542" s="29"/>
      <c r="E542" s="29"/>
      <c r="F542" s="29"/>
      <c r="G542" s="29"/>
      <c r="H542" s="29"/>
      <c r="I542" s="29"/>
      <c r="J542" s="29"/>
      <c r="K542" s="29"/>
      <c r="L542" s="29"/>
      <c r="M542" s="29"/>
      <c r="N542" s="29"/>
      <c r="O542" s="29"/>
      <c r="P542" s="28"/>
      <c r="Q542" s="29"/>
      <c r="R542" s="29"/>
      <c r="S542" s="29"/>
      <c r="T542" s="29"/>
      <c r="U542" s="29"/>
      <c r="V542" s="29"/>
      <c r="W542" s="29"/>
      <c r="X542" s="29"/>
      <c r="Y542" s="29"/>
      <c r="Z542" s="29"/>
      <c r="AA542" s="29"/>
      <c r="AB542" s="29"/>
      <c r="AC542" s="29"/>
      <c r="AD542" s="29"/>
      <c r="AE542" s="29"/>
      <c r="AF542" s="29"/>
      <c r="AG542" s="29"/>
      <c r="AH542" s="29"/>
      <c r="AI542" s="29"/>
      <c r="AJ542" s="29"/>
      <c r="AK542" s="29"/>
      <c r="AL542" s="29"/>
      <c r="AM542" s="29"/>
      <c r="AN542" s="29"/>
      <c r="AO542" s="29"/>
    </row>
    <row r="543" spans="1:41" ht="15.75" customHeight="1">
      <c r="A543" s="29"/>
      <c r="B543" s="29"/>
      <c r="C543" s="29"/>
      <c r="D543" s="29"/>
      <c r="E543" s="29"/>
      <c r="F543" s="29"/>
      <c r="G543" s="29"/>
      <c r="H543" s="29"/>
      <c r="I543" s="29"/>
      <c r="J543" s="29"/>
      <c r="K543" s="29"/>
      <c r="L543" s="29"/>
      <c r="M543" s="29"/>
      <c r="N543" s="29"/>
      <c r="O543" s="29"/>
      <c r="P543" s="28"/>
      <c r="Q543" s="29"/>
      <c r="R543" s="29"/>
      <c r="S543" s="29"/>
      <c r="T543" s="29"/>
      <c r="U543" s="29"/>
      <c r="V543" s="29"/>
      <c r="W543" s="29"/>
      <c r="X543" s="29"/>
      <c r="Y543" s="29"/>
      <c r="Z543" s="29"/>
      <c r="AA543" s="29"/>
      <c r="AB543" s="29"/>
      <c r="AC543" s="29"/>
      <c r="AD543" s="29"/>
      <c r="AE543" s="29"/>
      <c r="AF543" s="29"/>
      <c r="AG543" s="29"/>
      <c r="AH543" s="29"/>
      <c r="AI543" s="29"/>
      <c r="AJ543" s="29"/>
      <c r="AK543" s="29"/>
      <c r="AL543" s="29"/>
      <c r="AM543" s="29"/>
      <c r="AN543" s="29"/>
      <c r="AO543" s="29"/>
    </row>
    <row r="544" spans="1:41" ht="15.75" customHeight="1">
      <c r="A544" s="29"/>
      <c r="B544" s="29"/>
      <c r="C544" s="29"/>
      <c r="D544" s="29"/>
      <c r="E544" s="29"/>
      <c r="F544" s="29"/>
      <c r="G544" s="29"/>
      <c r="H544" s="29"/>
      <c r="I544" s="29"/>
      <c r="J544" s="29"/>
      <c r="K544" s="29"/>
      <c r="L544" s="29"/>
      <c r="M544" s="29"/>
      <c r="N544" s="29"/>
      <c r="O544" s="29"/>
      <c r="P544" s="28"/>
      <c r="Q544" s="29"/>
      <c r="R544" s="29"/>
      <c r="S544" s="29"/>
      <c r="T544" s="29"/>
      <c r="U544" s="29"/>
      <c r="V544" s="29"/>
      <c r="W544" s="29"/>
      <c r="X544" s="29"/>
      <c r="Y544" s="29"/>
      <c r="Z544" s="29"/>
      <c r="AA544" s="29"/>
      <c r="AB544" s="29"/>
      <c r="AC544" s="29"/>
      <c r="AD544" s="29"/>
      <c r="AE544" s="29"/>
      <c r="AF544" s="29"/>
      <c r="AG544" s="29"/>
      <c r="AH544" s="29"/>
      <c r="AI544" s="29"/>
      <c r="AJ544" s="29"/>
      <c r="AK544" s="29"/>
      <c r="AL544" s="29"/>
      <c r="AM544" s="29"/>
      <c r="AN544" s="29"/>
      <c r="AO544" s="29"/>
    </row>
    <row r="545" spans="1:41" ht="15.75" customHeight="1">
      <c r="A545" s="29"/>
      <c r="B545" s="29"/>
      <c r="C545" s="29"/>
      <c r="D545" s="29"/>
      <c r="E545" s="29"/>
      <c r="F545" s="29"/>
      <c r="G545" s="29"/>
      <c r="H545" s="29"/>
      <c r="I545" s="29"/>
      <c r="J545" s="29"/>
      <c r="K545" s="29"/>
      <c r="L545" s="29"/>
      <c r="M545" s="29"/>
      <c r="N545" s="29"/>
      <c r="O545" s="29"/>
      <c r="P545" s="28"/>
      <c r="Q545" s="29"/>
      <c r="R545" s="29"/>
      <c r="S545" s="29"/>
      <c r="T545" s="29"/>
      <c r="U545" s="29"/>
      <c r="V545" s="29"/>
      <c r="W545" s="29"/>
      <c r="X545" s="29"/>
      <c r="Y545" s="29"/>
      <c r="Z545" s="29"/>
      <c r="AA545" s="29"/>
      <c r="AB545" s="29"/>
      <c r="AC545" s="29"/>
      <c r="AD545" s="29"/>
      <c r="AE545" s="29"/>
      <c r="AF545" s="29"/>
      <c r="AG545" s="29"/>
      <c r="AH545" s="29"/>
      <c r="AI545" s="29"/>
      <c r="AJ545" s="29"/>
      <c r="AK545" s="29"/>
      <c r="AL545" s="29"/>
      <c r="AM545" s="29"/>
      <c r="AN545" s="29"/>
      <c r="AO545" s="29"/>
    </row>
    <row r="546" spans="1:41" ht="15.75" customHeight="1">
      <c r="A546" s="29"/>
      <c r="B546" s="29"/>
      <c r="C546" s="29"/>
      <c r="D546" s="29"/>
      <c r="E546" s="29"/>
      <c r="F546" s="29"/>
      <c r="G546" s="29"/>
      <c r="H546" s="29"/>
      <c r="I546" s="29"/>
      <c r="J546" s="29"/>
      <c r="K546" s="29"/>
      <c r="L546" s="29"/>
      <c r="M546" s="29"/>
      <c r="N546" s="29"/>
      <c r="O546" s="29"/>
      <c r="P546" s="28"/>
      <c r="Q546" s="29"/>
      <c r="R546" s="29"/>
      <c r="S546" s="29"/>
      <c r="T546" s="29"/>
      <c r="U546" s="29"/>
      <c r="V546" s="29"/>
      <c r="W546" s="29"/>
      <c r="X546" s="29"/>
      <c r="Y546" s="29"/>
      <c r="Z546" s="29"/>
      <c r="AA546" s="29"/>
      <c r="AB546" s="29"/>
      <c r="AC546" s="29"/>
      <c r="AD546" s="29"/>
      <c r="AE546" s="29"/>
      <c r="AF546" s="29"/>
      <c r="AG546" s="29"/>
      <c r="AH546" s="29"/>
      <c r="AI546" s="29"/>
      <c r="AJ546" s="29"/>
      <c r="AK546" s="29"/>
      <c r="AL546" s="29"/>
      <c r="AM546" s="29"/>
      <c r="AN546" s="29"/>
      <c r="AO546" s="29"/>
    </row>
    <row r="547" spans="1:41" ht="15.75" customHeight="1">
      <c r="A547" s="29"/>
      <c r="B547" s="29"/>
      <c r="C547" s="29"/>
      <c r="D547" s="29"/>
      <c r="E547" s="29"/>
      <c r="F547" s="29"/>
      <c r="G547" s="29"/>
      <c r="H547" s="29"/>
      <c r="I547" s="29"/>
      <c r="J547" s="29"/>
      <c r="K547" s="29"/>
      <c r="L547" s="29"/>
      <c r="M547" s="29"/>
      <c r="N547" s="29"/>
      <c r="O547" s="29"/>
      <c r="P547" s="28"/>
      <c r="Q547" s="29"/>
      <c r="R547" s="29"/>
      <c r="S547" s="29"/>
      <c r="T547" s="29"/>
      <c r="U547" s="29"/>
      <c r="V547" s="29"/>
      <c r="W547" s="29"/>
      <c r="X547" s="29"/>
      <c r="Y547" s="29"/>
      <c r="Z547" s="29"/>
      <c r="AA547" s="29"/>
      <c r="AB547" s="29"/>
      <c r="AC547" s="29"/>
      <c r="AD547" s="29"/>
      <c r="AE547" s="29"/>
      <c r="AF547" s="29"/>
      <c r="AG547" s="29"/>
      <c r="AH547" s="29"/>
      <c r="AI547" s="29"/>
      <c r="AJ547" s="29"/>
      <c r="AK547" s="29"/>
      <c r="AL547" s="29"/>
      <c r="AM547" s="29"/>
      <c r="AN547" s="29"/>
      <c r="AO547" s="29"/>
    </row>
    <row r="548" spans="1:41" ht="15.75" customHeight="1">
      <c r="A548" s="29"/>
      <c r="B548" s="29"/>
      <c r="C548" s="29"/>
      <c r="D548" s="29"/>
      <c r="E548" s="29"/>
      <c r="F548" s="29"/>
      <c r="G548" s="29"/>
      <c r="H548" s="29"/>
      <c r="I548" s="29"/>
      <c r="J548" s="29"/>
      <c r="K548" s="29"/>
      <c r="L548" s="29"/>
      <c r="M548" s="29"/>
      <c r="N548" s="29"/>
      <c r="O548" s="29"/>
      <c r="P548" s="28"/>
      <c r="Q548" s="29"/>
      <c r="R548" s="29"/>
      <c r="S548" s="29"/>
      <c r="T548" s="29"/>
      <c r="U548" s="29"/>
      <c r="V548" s="29"/>
      <c r="W548" s="29"/>
      <c r="X548" s="29"/>
      <c r="Y548" s="29"/>
      <c r="Z548" s="29"/>
      <c r="AA548" s="29"/>
      <c r="AB548" s="29"/>
      <c r="AC548" s="29"/>
      <c r="AD548" s="29"/>
      <c r="AE548" s="29"/>
      <c r="AF548" s="29"/>
      <c r="AG548" s="29"/>
      <c r="AH548" s="29"/>
      <c r="AI548" s="29"/>
      <c r="AJ548" s="29"/>
      <c r="AK548" s="29"/>
      <c r="AL548" s="29"/>
      <c r="AM548" s="29"/>
      <c r="AN548" s="29"/>
      <c r="AO548" s="29"/>
    </row>
    <row r="549" spans="1:41" ht="15.75" customHeight="1">
      <c r="A549" s="29"/>
      <c r="B549" s="29"/>
      <c r="C549" s="29"/>
      <c r="D549" s="29"/>
      <c r="E549" s="29"/>
      <c r="F549" s="29"/>
      <c r="G549" s="29"/>
      <c r="H549" s="29"/>
      <c r="I549" s="29"/>
      <c r="J549" s="29"/>
      <c r="K549" s="29"/>
      <c r="L549" s="29"/>
      <c r="M549" s="29"/>
      <c r="N549" s="29"/>
      <c r="O549" s="29"/>
      <c r="P549" s="28"/>
      <c r="Q549" s="29"/>
      <c r="R549" s="29"/>
      <c r="S549" s="29"/>
      <c r="T549" s="29"/>
      <c r="U549" s="29"/>
      <c r="V549" s="29"/>
      <c r="W549" s="29"/>
      <c r="X549" s="29"/>
      <c r="Y549" s="29"/>
      <c r="Z549" s="29"/>
      <c r="AA549" s="29"/>
      <c r="AB549" s="29"/>
      <c r="AC549" s="29"/>
      <c r="AD549" s="29"/>
      <c r="AE549" s="29"/>
      <c r="AF549" s="29"/>
      <c r="AG549" s="29"/>
      <c r="AH549" s="29"/>
      <c r="AI549" s="29"/>
      <c r="AJ549" s="29"/>
      <c r="AK549" s="29"/>
      <c r="AL549" s="29"/>
      <c r="AM549" s="29"/>
      <c r="AN549" s="29"/>
      <c r="AO549" s="29"/>
    </row>
    <row r="550" spans="1:41" ht="15.75" customHeight="1">
      <c r="A550" s="29"/>
      <c r="B550" s="29"/>
      <c r="C550" s="29"/>
      <c r="D550" s="29"/>
      <c r="E550" s="29"/>
      <c r="F550" s="29"/>
      <c r="G550" s="29"/>
      <c r="H550" s="29"/>
      <c r="I550" s="29"/>
      <c r="J550" s="29"/>
      <c r="K550" s="29"/>
      <c r="L550" s="29"/>
      <c r="M550" s="29"/>
      <c r="N550" s="29"/>
      <c r="O550" s="29"/>
      <c r="P550" s="28"/>
      <c r="Q550" s="29"/>
      <c r="R550" s="29"/>
      <c r="S550" s="29"/>
      <c r="T550" s="29"/>
      <c r="U550" s="29"/>
      <c r="V550" s="29"/>
      <c r="W550" s="29"/>
      <c r="X550" s="29"/>
      <c r="Y550" s="29"/>
      <c r="Z550" s="29"/>
      <c r="AA550" s="29"/>
      <c r="AB550" s="29"/>
      <c r="AC550" s="29"/>
      <c r="AD550" s="29"/>
      <c r="AE550" s="29"/>
      <c r="AF550" s="29"/>
      <c r="AG550" s="29"/>
      <c r="AH550" s="29"/>
      <c r="AI550" s="29"/>
      <c r="AJ550" s="29"/>
      <c r="AK550" s="29"/>
      <c r="AL550" s="29"/>
      <c r="AM550" s="29"/>
      <c r="AN550" s="29"/>
      <c r="AO550" s="29"/>
    </row>
    <row r="551" spans="1:41" ht="15.75" customHeight="1">
      <c r="A551" s="29"/>
      <c r="B551" s="29"/>
      <c r="C551" s="29"/>
      <c r="D551" s="29"/>
      <c r="E551" s="29"/>
      <c r="F551" s="29"/>
      <c r="G551" s="29"/>
      <c r="H551" s="29"/>
      <c r="I551" s="29"/>
      <c r="J551" s="29"/>
      <c r="K551" s="29"/>
      <c r="L551" s="29"/>
      <c r="M551" s="29"/>
      <c r="N551" s="29"/>
      <c r="O551" s="29"/>
      <c r="P551" s="28"/>
      <c r="Q551" s="29"/>
      <c r="R551" s="29"/>
      <c r="S551" s="29"/>
      <c r="T551" s="29"/>
      <c r="U551" s="29"/>
      <c r="V551" s="29"/>
      <c r="W551" s="29"/>
      <c r="X551" s="29"/>
      <c r="Y551" s="29"/>
      <c r="Z551" s="29"/>
      <c r="AA551" s="29"/>
      <c r="AB551" s="29"/>
      <c r="AC551" s="29"/>
      <c r="AD551" s="29"/>
      <c r="AE551" s="29"/>
      <c r="AF551" s="29"/>
      <c r="AG551" s="29"/>
      <c r="AH551" s="29"/>
      <c r="AI551" s="29"/>
      <c r="AJ551" s="29"/>
      <c r="AK551" s="29"/>
      <c r="AL551" s="29"/>
      <c r="AM551" s="29"/>
      <c r="AN551" s="29"/>
      <c r="AO551" s="29"/>
    </row>
    <row r="552" spans="1:41" ht="15.75" customHeight="1">
      <c r="A552" s="29"/>
      <c r="B552" s="29"/>
      <c r="C552" s="29"/>
      <c r="D552" s="29"/>
      <c r="E552" s="29"/>
      <c r="F552" s="29"/>
      <c r="G552" s="29"/>
      <c r="H552" s="29"/>
      <c r="I552" s="29"/>
      <c r="J552" s="29"/>
      <c r="K552" s="29"/>
      <c r="L552" s="29"/>
      <c r="M552" s="29"/>
      <c r="N552" s="29"/>
      <c r="O552" s="29"/>
      <c r="P552" s="28"/>
      <c r="Q552" s="29"/>
      <c r="R552" s="29"/>
      <c r="S552" s="29"/>
      <c r="T552" s="29"/>
      <c r="U552" s="29"/>
      <c r="V552" s="29"/>
      <c r="W552" s="29"/>
      <c r="X552" s="29"/>
      <c r="Y552" s="29"/>
      <c r="Z552" s="29"/>
      <c r="AA552" s="29"/>
      <c r="AB552" s="29"/>
      <c r="AC552" s="29"/>
      <c r="AD552" s="29"/>
      <c r="AE552" s="29"/>
      <c r="AF552" s="29"/>
      <c r="AG552" s="29"/>
      <c r="AH552" s="29"/>
      <c r="AI552" s="29"/>
      <c r="AJ552" s="29"/>
      <c r="AK552" s="29"/>
      <c r="AL552" s="29"/>
      <c r="AM552" s="29"/>
      <c r="AN552" s="29"/>
      <c r="AO552" s="29"/>
    </row>
    <row r="553" spans="1:41" ht="15.75" customHeight="1">
      <c r="A553" s="29"/>
      <c r="B553" s="29"/>
      <c r="C553" s="29"/>
      <c r="D553" s="29"/>
      <c r="E553" s="29"/>
      <c r="F553" s="29"/>
      <c r="G553" s="29"/>
      <c r="H553" s="29"/>
      <c r="I553" s="29"/>
      <c r="J553" s="29"/>
      <c r="K553" s="29"/>
      <c r="L553" s="29"/>
      <c r="M553" s="29"/>
      <c r="N553" s="29"/>
      <c r="O553" s="29"/>
      <c r="P553" s="28"/>
      <c r="Q553" s="29"/>
      <c r="R553" s="29"/>
      <c r="S553" s="29"/>
      <c r="T553" s="29"/>
      <c r="U553" s="29"/>
      <c r="V553" s="29"/>
      <c r="W553" s="29"/>
      <c r="X553" s="29"/>
      <c r="Y553" s="29"/>
      <c r="Z553" s="29"/>
      <c r="AA553" s="29"/>
      <c r="AB553" s="29"/>
      <c r="AC553" s="29"/>
      <c r="AD553" s="29"/>
      <c r="AE553" s="29"/>
      <c r="AF553" s="29"/>
      <c r="AG553" s="29"/>
      <c r="AH553" s="29"/>
      <c r="AI553" s="29"/>
      <c r="AJ553" s="29"/>
      <c r="AK553" s="29"/>
      <c r="AL553" s="29"/>
      <c r="AM553" s="29"/>
      <c r="AN553" s="29"/>
      <c r="AO553" s="29"/>
    </row>
    <row r="554" spans="1:41" ht="15.75" customHeight="1">
      <c r="A554" s="29"/>
      <c r="B554" s="29"/>
      <c r="C554" s="29"/>
      <c r="D554" s="29"/>
      <c r="E554" s="29"/>
      <c r="F554" s="29"/>
      <c r="G554" s="29"/>
      <c r="H554" s="29"/>
      <c r="I554" s="29"/>
      <c r="J554" s="29"/>
      <c r="K554" s="29"/>
      <c r="L554" s="29"/>
      <c r="M554" s="29"/>
      <c r="N554" s="29"/>
      <c r="O554" s="29"/>
      <c r="P554" s="28"/>
      <c r="Q554" s="29"/>
      <c r="R554" s="29"/>
      <c r="S554" s="29"/>
      <c r="T554" s="29"/>
      <c r="U554" s="29"/>
      <c r="V554" s="29"/>
      <c r="W554" s="29"/>
      <c r="X554" s="29"/>
      <c r="Y554" s="29"/>
      <c r="Z554" s="29"/>
      <c r="AA554" s="29"/>
      <c r="AB554" s="29"/>
      <c r="AC554" s="29"/>
      <c r="AD554" s="29"/>
      <c r="AE554" s="29"/>
      <c r="AF554" s="29"/>
      <c r="AG554" s="29"/>
      <c r="AH554" s="29"/>
      <c r="AI554" s="29"/>
      <c r="AJ554" s="29"/>
      <c r="AK554" s="29"/>
      <c r="AL554" s="29"/>
      <c r="AM554" s="29"/>
      <c r="AN554" s="29"/>
      <c r="AO554" s="29"/>
    </row>
    <row r="555" spans="1:41" ht="15.75" customHeight="1">
      <c r="A555" s="29"/>
      <c r="B555" s="29"/>
      <c r="C555" s="29"/>
      <c r="D555" s="29"/>
      <c r="E555" s="29"/>
      <c r="F555" s="29"/>
      <c r="G555" s="29"/>
      <c r="H555" s="29"/>
      <c r="I555" s="29"/>
      <c r="J555" s="29"/>
      <c r="K555" s="29"/>
      <c r="L555" s="29"/>
      <c r="M555" s="29"/>
      <c r="N555" s="29"/>
      <c r="O555" s="29"/>
      <c r="P555" s="28"/>
      <c r="Q555" s="29"/>
      <c r="R555" s="29"/>
      <c r="S555" s="29"/>
      <c r="T555" s="29"/>
      <c r="U555" s="29"/>
      <c r="V555" s="29"/>
      <c r="W555" s="29"/>
      <c r="X555" s="29"/>
      <c r="Y555" s="29"/>
      <c r="Z555" s="29"/>
      <c r="AA555" s="29"/>
      <c r="AB555" s="29"/>
      <c r="AC555" s="29"/>
      <c r="AD555" s="29"/>
      <c r="AE555" s="29"/>
      <c r="AF555" s="29"/>
      <c r="AG555" s="29"/>
      <c r="AH555" s="29"/>
      <c r="AI555" s="29"/>
      <c r="AJ555" s="29"/>
      <c r="AK555" s="29"/>
      <c r="AL555" s="29"/>
      <c r="AM555" s="29"/>
      <c r="AN555" s="29"/>
      <c r="AO555" s="29"/>
    </row>
    <row r="556" spans="1:41" ht="15.75" customHeight="1">
      <c r="A556" s="29"/>
      <c r="B556" s="29"/>
      <c r="C556" s="29"/>
      <c r="D556" s="29"/>
      <c r="E556" s="29"/>
      <c r="F556" s="29"/>
      <c r="G556" s="29"/>
      <c r="H556" s="29"/>
      <c r="I556" s="29"/>
      <c r="J556" s="29"/>
      <c r="K556" s="29"/>
      <c r="L556" s="29"/>
      <c r="M556" s="29"/>
      <c r="N556" s="29"/>
      <c r="O556" s="29"/>
      <c r="P556" s="28"/>
      <c r="Q556" s="29"/>
      <c r="R556" s="29"/>
      <c r="S556" s="29"/>
      <c r="T556" s="29"/>
      <c r="U556" s="29"/>
      <c r="V556" s="29"/>
      <c r="W556" s="29"/>
      <c r="X556" s="29"/>
      <c r="Y556" s="29"/>
      <c r="Z556" s="29"/>
      <c r="AA556" s="29"/>
      <c r="AB556" s="29"/>
      <c r="AC556" s="29"/>
      <c r="AD556" s="29"/>
      <c r="AE556" s="29"/>
      <c r="AF556" s="29"/>
      <c r="AG556" s="29"/>
      <c r="AH556" s="29"/>
      <c r="AI556" s="29"/>
      <c r="AJ556" s="29"/>
      <c r="AK556" s="29"/>
      <c r="AL556" s="29"/>
      <c r="AM556" s="29"/>
      <c r="AN556" s="29"/>
      <c r="AO556" s="29"/>
    </row>
    <row r="557" spans="1:41" ht="15.75" customHeight="1">
      <c r="A557" s="29"/>
      <c r="B557" s="29"/>
      <c r="C557" s="29"/>
      <c r="D557" s="29"/>
      <c r="E557" s="29"/>
      <c r="F557" s="29"/>
      <c r="G557" s="29"/>
      <c r="H557" s="29"/>
      <c r="I557" s="29"/>
      <c r="J557" s="29"/>
      <c r="K557" s="29"/>
      <c r="L557" s="29"/>
      <c r="M557" s="29"/>
      <c r="N557" s="29"/>
      <c r="O557" s="29"/>
      <c r="P557" s="28"/>
      <c r="Q557" s="29"/>
      <c r="R557" s="29"/>
      <c r="S557" s="29"/>
      <c r="T557" s="29"/>
      <c r="U557" s="29"/>
      <c r="V557" s="29"/>
      <c r="W557" s="29"/>
      <c r="X557" s="29"/>
      <c r="Y557" s="29"/>
      <c r="Z557" s="29"/>
      <c r="AA557" s="29"/>
      <c r="AB557" s="29"/>
      <c r="AC557" s="29"/>
      <c r="AD557" s="29"/>
      <c r="AE557" s="29"/>
      <c r="AF557" s="29"/>
      <c r="AG557" s="29"/>
      <c r="AH557" s="29"/>
      <c r="AI557" s="29"/>
      <c r="AJ557" s="29"/>
      <c r="AK557" s="29"/>
      <c r="AL557" s="29"/>
      <c r="AM557" s="29"/>
      <c r="AN557" s="29"/>
      <c r="AO557" s="29"/>
    </row>
    <row r="558" spans="1:41" ht="15.75" customHeight="1">
      <c r="A558" s="29"/>
      <c r="B558" s="29"/>
      <c r="C558" s="29"/>
      <c r="D558" s="29"/>
      <c r="E558" s="29"/>
      <c r="F558" s="29"/>
      <c r="G558" s="29"/>
      <c r="H558" s="29"/>
      <c r="I558" s="29"/>
      <c r="J558" s="29"/>
      <c r="K558" s="29"/>
      <c r="L558" s="29"/>
      <c r="M558" s="29"/>
      <c r="N558" s="29"/>
      <c r="O558" s="29"/>
      <c r="P558" s="28"/>
      <c r="Q558" s="29"/>
      <c r="R558" s="29"/>
      <c r="S558" s="29"/>
      <c r="T558" s="29"/>
      <c r="U558" s="29"/>
      <c r="V558" s="29"/>
      <c r="W558" s="29"/>
      <c r="X558" s="29"/>
      <c r="Y558" s="29"/>
      <c r="Z558" s="29"/>
      <c r="AA558" s="29"/>
      <c r="AB558" s="29"/>
      <c r="AC558" s="29"/>
      <c r="AD558" s="29"/>
      <c r="AE558" s="29"/>
      <c r="AF558" s="29"/>
      <c r="AG558" s="29"/>
      <c r="AH558" s="29"/>
      <c r="AI558" s="29"/>
      <c r="AJ558" s="29"/>
      <c r="AK558" s="29"/>
      <c r="AL558" s="29"/>
      <c r="AM558" s="29"/>
      <c r="AN558" s="29"/>
      <c r="AO558" s="29"/>
    </row>
    <row r="559" spans="1:41" ht="15.75" customHeight="1">
      <c r="A559" s="29"/>
      <c r="B559" s="29"/>
      <c r="C559" s="29"/>
      <c r="D559" s="29"/>
      <c r="E559" s="29"/>
      <c r="F559" s="29"/>
      <c r="G559" s="29"/>
      <c r="H559" s="29"/>
      <c r="I559" s="29"/>
      <c r="J559" s="29"/>
      <c r="K559" s="29"/>
      <c r="L559" s="29"/>
      <c r="M559" s="29"/>
      <c r="N559" s="29"/>
      <c r="O559" s="29"/>
      <c r="P559" s="28"/>
      <c r="Q559" s="29"/>
      <c r="R559" s="29"/>
      <c r="S559" s="29"/>
      <c r="T559" s="29"/>
      <c r="U559" s="29"/>
      <c r="V559" s="29"/>
      <c r="W559" s="29"/>
      <c r="X559" s="29"/>
      <c r="Y559" s="29"/>
      <c r="Z559" s="29"/>
      <c r="AA559" s="29"/>
      <c r="AB559" s="29"/>
      <c r="AC559" s="29"/>
      <c r="AD559" s="29"/>
      <c r="AE559" s="29"/>
      <c r="AF559" s="29"/>
      <c r="AG559" s="29"/>
      <c r="AH559" s="29"/>
      <c r="AI559" s="29"/>
      <c r="AJ559" s="29"/>
      <c r="AK559" s="29"/>
      <c r="AL559" s="29"/>
      <c r="AM559" s="29"/>
      <c r="AN559" s="29"/>
      <c r="AO559" s="29"/>
    </row>
    <row r="560" spans="1:41" ht="15.75" customHeight="1">
      <c r="A560" s="29"/>
      <c r="B560" s="29"/>
      <c r="C560" s="29"/>
      <c r="D560" s="29"/>
      <c r="E560" s="29"/>
      <c r="F560" s="29"/>
      <c r="G560" s="29"/>
      <c r="H560" s="29"/>
      <c r="I560" s="29"/>
      <c r="J560" s="29"/>
      <c r="K560" s="29"/>
      <c r="L560" s="29"/>
      <c r="M560" s="29"/>
      <c r="N560" s="29"/>
      <c r="O560" s="29"/>
      <c r="P560" s="28"/>
      <c r="Q560" s="29"/>
      <c r="R560" s="29"/>
      <c r="S560" s="29"/>
      <c r="T560" s="29"/>
      <c r="U560" s="29"/>
      <c r="V560" s="29"/>
      <c r="W560" s="29"/>
      <c r="X560" s="29"/>
      <c r="Y560" s="29"/>
      <c r="Z560" s="29"/>
      <c r="AA560" s="29"/>
      <c r="AB560" s="29"/>
      <c r="AC560" s="29"/>
      <c r="AD560" s="29"/>
      <c r="AE560" s="29"/>
      <c r="AF560" s="29"/>
      <c r="AG560" s="29"/>
      <c r="AH560" s="29"/>
      <c r="AI560" s="29"/>
      <c r="AJ560" s="29"/>
      <c r="AK560" s="29"/>
      <c r="AL560" s="29"/>
      <c r="AM560" s="29"/>
      <c r="AN560" s="29"/>
      <c r="AO560" s="29"/>
    </row>
    <row r="561" spans="1:41" ht="15.75" customHeight="1">
      <c r="A561" s="29"/>
      <c r="B561" s="29"/>
      <c r="C561" s="29"/>
      <c r="D561" s="29"/>
      <c r="E561" s="29"/>
      <c r="F561" s="29"/>
      <c r="G561" s="29"/>
      <c r="H561" s="29"/>
      <c r="I561" s="29"/>
      <c r="J561" s="29"/>
      <c r="K561" s="29"/>
      <c r="L561" s="29"/>
      <c r="M561" s="29"/>
      <c r="N561" s="29"/>
      <c r="O561" s="29"/>
      <c r="P561" s="28"/>
      <c r="Q561" s="29"/>
      <c r="R561" s="29"/>
      <c r="S561" s="29"/>
      <c r="T561" s="29"/>
      <c r="U561" s="29"/>
      <c r="V561" s="29"/>
      <c r="W561" s="29"/>
      <c r="X561" s="29"/>
      <c r="Y561" s="29"/>
      <c r="Z561" s="29"/>
      <c r="AA561" s="29"/>
      <c r="AB561" s="29"/>
      <c r="AC561" s="29"/>
      <c r="AD561" s="29"/>
      <c r="AE561" s="29"/>
      <c r="AF561" s="29"/>
      <c r="AG561" s="29"/>
      <c r="AH561" s="29"/>
      <c r="AI561" s="29"/>
      <c r="AJ561" s="29"/>
      <c r="AK561" s="29"/>
      <c r="AL561" s="29"/>
      <c r="AM561" s="29"/>
      <c r="AN561" s="29"/>
      <c r="AO561" s="29"/>
    </row>
    <row r="562" spans="1:41" ht="15.75" customHeight="1">
      <c r="A562" s="29"/>
      <c r="B562" s="29"/>
      <c r="C562" s="29"/>
      <c r="D562" s="29"/>
      <c r="E562" s="29"/>
      <c r="F562" s="29"/>
      <c r="G562" s="29"/>
      <c r="H562" s="29"/>
      <c r="I562" s="29"/>
      <c r="J562" s="29"/>
      <c r="K562" s="29"/>
      <c r="L562" s="29"/>
      <c r="M562" s="29"/>
      <c r="N562" s="29"/>
      <c r="O562" s="29"/>
      <c r="P562" s="28"/>
      <c r="Q562" s="29"/>
      <c r="R562" s="29"/>
      <c r="S562" s="29"/>
      <c r="T562" s="29"/>
      <c r="U562" s="29"/>
      <c r="V562" s="29"/>
      <c r="W562" s="29"/>
      <c r="X562" s="29"/>
      <c r="Y562" s="29"/>
      <c r="Z562" s="29"/>
      <c r="AA562" s="29"/>
      <c r="AB562" s="29"/>
      <c r="AC562" s="29"/>
      <c r="AD562" s="29"/>
      <c r="AE562" s="29"/>
      <c r="AF562" s="29"/>
      <c r="AG562" s="29"/>
      <c r="AH562" s="29"/>
      <c r="AI562" s="29"/>
      <c r="AJ562" s="29"/>
      <c r="AK562" s="29"/>
      <c r="AL562" s="29"/>
      <c r="AM562" s="29"/>
      <c r="AN562" s="29"/>
      <c r="AO562" s="29"/>
    </row>
    <row r="563" spans="1:41" ht="15.75" customHeight="1">
      <c r="A563" s="29"/>
      <c r="B563" s="29"/>
      <c r="C563" s="29"/>
      <c r="D563" s="29"/>
      <c r="E563" s="29"/>
      <c r="F563" s="29"/>
      <c r="G563" s="29"/>
      <c r="H563" s="29"/>
      <c r="I563" s="29"/>
      <c r="J563" s="29"/>
      <c r="K563" s="29"/>
      <c r="L563" s="29"/>
      <c r="M563" s="29"/>
      <c r="N563" s="29"/>
      <c r="O563" s="29"/>
      <c r="P563" s="28"/>
      <c r="Q563" s="29"/>
      <c r="R563" s="29"/>
      <c r="S563" s="29"/>
      <c r="T563" s="29"/>
      <c r="U563" s="29"/>
      <c r="V563" s="29"/>
      <c r="W563" s="29"/>
      <c r="X563" s="29"/>
      <c r="Y563" s="29"/>
      <c r="Z563" s="29"/>
      <c r="AA563" s="29"/>
      <c r="AB563" s="29"/>
      <c r="AC563" s="29"/>
      <c r="AD563" s="29"/>
      <c r="AE563" s="29"/>
      <c r="AF563" s="29"/>
      <c r="AG563" s="29"/>
      <c r="AH563" s="29"/>
      <c r="AI563" s="29"/>
      <c r="AJ563" s="29"/>
      <c r="AK563" s="29"/>
      <c r="AL563" s="29"/>
      <c r="AM563" s="29"/>
      <c r="AN563" s="29"/>
      <c r="AO563" s="29"/>
    </row>
    <row r="564" spans="1:41" ht="15.75" customHeight="1">
      <c r="A564" s="29"/>
      <c r="B564" s="29"/>
      <c r="C564" s="29"/>
      <c r="D564" s="29"/>
      <c r="E564" s="29"/>
      <c r="F564" s="29"/>
      <c r="G564" s="29"/>
      <c r="H564" s="29"/>
      <c r="I564" s="29"/>
      <c r="J564" s="29"/>
      <c r="K564" s="29"/>
      <c r="L564" s="29"/>
      <c r="M564" s="29"/>
      <c r="N564" s="29"/>
      <c r="O564" s="29"/>
      <c r="P564" s="28"/>
      <c r="Q564" s="29"/>
      <c r="R564" s="29"/>
      <c r="S564" s="29"/>
      <c r="T564" s="29"/>
      <c r="U564" s="29"/>
      <c r="V564" s="29"/>
      <c r="W564" s="29"/>
      <c r="X564" s="29"/>
      <c r="Y564" s="29"/>
      <c r="Z564" s="29"/>
      <c r="AA564" s="29"/>
      <c r="AB564" s="29"/>
      <c r="AC564" s="29"/>
      <c r="AD564" s="29"/>
      <c r="AE564" s="29"/>
      <c r="AF564" s="29"/>
      <c r="AG564" s="29"/>
      <c r="AH564" s="29"/>
      <c r="AI564" s="29"/>
      <c r="AJ564" s="29"/>
      <c r="AK564" s="29"/>
      <c r="AL564" s="29"/>
      <c r="AM564" s="29"/>
      <c r="AN564" s="29"/>
      <c r="AO564" s="29"/>
    </row>
    <row r="565" spans="1:41" ht="15.75" customHeight="1">
      <c r="A565" s="29"/>
      <c r="B565" s="29"/>
      <c r="C565" s="29"/>
      <c r="D565" s="29"/>
      <c r="E565" s="29"/>
      <c r="F565" s="29"/>
      <c r="G565" s="29"/>
      <c r="H565" s="29"/>
      <c r="I565" s="29"/>
      <c r="J565" s="29"/>
      <c r="K565" s="29"/>
      <c r="L565" s="29"/>
      <c r="M565" s="29"/>
      <c r="N565" s="29"/>
      <c r="O565" s="29"/>
      <c r="P565" s="28"/>
      <c r="Q565" s="29"/>
      <c r="R565" s="29"/>
      <c r="S565" s="29"/>
      <c r="T565" s="29"/>
      <c r="U565" s="29"/>
      <c r="V565" s="29"/>
      <c r="W565" s="29"/>
      <c r="X565" s="29"/>
      <c r="Y565" s="29"/>
      <c r="Z565" s="29"/>
      <c r="AA565" s="29"/>
      <c r="AB565" s="29"/>
      <c r="AC565" s="29"/>
      <c r="AD565" s="29"/>
      <c r="AE565" s="29"/>
      <c r="AF565" s="29"/>
      <c r="AG565" s="29"/>
      <c r="AH565" s="29"/>
      <c r="AI565" s="29"/>
      <c r="AJ565" s="29"/>
      <c r="AK565" s="29"/>
      <c r="AL565" s="29"/>
      <c r="AM565" s="29"/>
      <c r="AN565" s="29"/>
      <c r="AO565" s="29"/>
    </row>
    <row r="566" spans="1:41" ht="15.75" customHeight="1">
      <c r="A566" s="29"/>
      <c r="B566" s="29"/>
      <c r="C566" s="29"/>
      <c r="D566" s="29"/>
      <c r="E566" s="29"/>
      <c r="F566" s="29"/>
      <c r="G566" s="29"/>
      <c r="H566" s="29"/>
      <c r="I566" s="29"/>
      <c r="J566" s="29"/>
      <c r="K566" s="29"/>
      <c r="L566" s="29"/>
      <c r="M566" s="29"/>
      <c r="N566" s="29"/>
      <c r="O566" s="29"/>
      <c r="P566" s="28"/>
      <c r="Q566" s="29"/>
      <c r="R566" s="29"/>
      <c r="S566" s="29"/>
      <c r="T566" s="29"/>
      <c r="U566" s="29"/>
      <c r="V566" s="29"/>
      <c r="W566" s="29"/>
      <c r="X566" s="29"/>
      <c r="Y566" s="29"/>
      <c r="Z566" s="29"/>
      <c r="AA566" s="29"/>
      <c r="AB566" s="29"/>
      <c r="AC566" s="29"/>
      <c r="AD566" s="29"/>
      <c r="AE566" s="29"/>
      <c r="AF566" s="29"/>
      <c r="AG566" s="29"/>
      <c r="AH566" s="29"/>
      <c r="AI566" s="29"/>
      <c r="AJ566" s="29"/>
      <c r="AK566" s="29"/>
      <c r="AL566" s="29"/>
      <c r="AM566" s="29"/>
      <c r="AN566" s="29"/>
      <c r="AO566" s="29"/>
    </row>
    <row r="567" spans="1:41" ht="15.75" customHeight="1">
      <c r="A567" s="29"/>
      <c r="B567" s="29"/>
      <c r="C567" s="29"/>
      <c r="D567" s="29"/>
      <c r="E567" s="29"/>
      <c r="F567" s="29"/>
      <c r="G567" s="29"/>
      <c r="H567" s="29"/>
      <c r="I567" s="29"/>
      <c r="J567" s="29"/>
      <c r="K567" s="29"/>
      <c r="L567" s="29"/>
      <c r="M567" s="29"/>
      <c r="N567" s="29"/>
      <c r="O567" s="29"/>
      <c r="P567" s="28"/>
      <c r="Q567" s="29"/>
      <c r="R567" s="29"/>
      <c r="S567" s="29"/>
      <c r="T567" s="29"/>
      <c r="U567" s="29"/>
      <c r="V567" s="29"/>
      <c r="W567" s="29"/>
      <c r="X567" s="29"/>
      <c r="Y567" s="29"/>
      <c r="Z567" s="29"/>
      <c r="AA567" s="29"/>
      <c r="AB567" s="29"/>
      <c r="AC567" s="29"/>
      <c r="AD567" s="29"/>
      <c r="AE567" s="29"/>
      <c r="AF567" s="29"/>
      <c r="AG567" s="29"/>
      <c r="AH567" s="29"/>
      <c r="AI567" s="29"/>
      <c r="AJ567" s="29"/>
      <c r="AK567" s="29"/>
      <c r="AL567" s="29"/>
      <c r="AM567" s="29"/>
      <c r="AN567" s="29"/>
      <c r="AO567" s="29"/>
    </row>
    <row r="568" spans="1:41" ht="15.75" customHeight="1">
      <c r="A568" s="29"/>
      <c r="B568" s="29"/>
      <c r="C568" s="29"/>
      <c r="D568" s="29"/>
      <c r="E568" s="29"/>
      <c r="F568" s="29"/>
      <c r="G568" s="29"/>
      <c r="H568" s="29"/>
      <c r="I568" s="29"/>
      <c r="J568" s="29"/>
      <c r="K568" s="29"/>
      <c r="L568" s="29"/>
      <c r="M568" s="29"/>
      <c r="N568" s="29"/>
      <c r="O568" s="29"/>
      <c r="P568" s="28"/>
      <c r="Q568" s="29"/>
      <c r="R568" s="29"/>
      <c r="S568" s="29"/>
      <c r="T568" s="29"/>
      <c r="U568" s="29"/>
      <c r="V568" s="29"/>
      <c r="W568" s="29"/>
      <c r="X568" s="29"/>
      <c r="Y568" s="29"/>
      <c r="Z568" s="29"/>
      <c r="AA568" s="29"/>
      <c r="AB568" s="29"/>
      <c r="AC568" s="29"/>
      <c r="AD568" s="29"/>
      <c r="AE568" s="29"/>
      <c r="AF568" s="29"/>
      <c r="AG568" s="29"/>
      <c r="AH568" s="29"/>
      <c r="AI568" s="29"/>
      <c r="AJ568" s="29"/>
      <c r="AK568" s="29"/>
      <c r="AL568" s="29"/>
      <c r="AM568" s="29"/>
      <c r="AN568" s="29"/>
      <c r="AO568" s="29"/>
    </row>
    <row r="569" spans="1:41" ht="15.75" customHeight="1">
      <c r="A569" s="29"/>
      <c r="B569" s="29"/>
      <c r="C569" s="29"/>
      <c r="D569" s="29"/>
      <c r="E569" s="29"/>
      <c r="F569" s="29"/>
      <c r="G569" s="29"/>
      <c r="H569" s="29"/>
      <c r="I569" s="29"/>
      <c r="J569" s="29"/>
      <c r="K569" s="29"/>
      <c r="L569" s="29"/>
      <c r="M569" s="29"/>
      <c r="N569" s="29"/>
      <c r="O569" s="29"/>
      <c r="P569" s="28"/>
      <c r="Q569" s="29"/>
      <c r="R569" s="29"/>
      <c r="S569" s="29"/>
      <c r="T569" s="29"/>
      <c r="U569" s="29"/>
      <c r="V569" s="29"/>
      <c r="W569" s="29"/>
      <c r="X569" s="29"/>
      <c r="Y569" s="29"/>
      <c r="Z569" s="29"/>
      <c r="AA569" s="29"/>
      <c r="AB569" s="29"/>
      <c r="AC569" s="29"/>
      <c r="AD569" s="29"/>
      <c r="AE569" s="29"/>
      <c r="AF569" s="29"/>
      <c r="AG569" s="29"/>
      <c r="AH569" s="29"/>
      <c r="AI569" s="29"/>
      <c r="AJ569" s="29"/>
      <c r="AK569" s="29"/>
      <c r="AL569" s="29"/>
      <c r="AM569" s="29"/>
      <c r="AN569" s="29"/>
      <c r="AO569" s="29"/>
    </row>
    <row r="570" spans="1:41" ht="15.75" customHeight="1">
      <c r="A570" s="29"/>
      <c r="B570" s="29"/>
      <c r="C570" s="29"/>
      <c r="D570" s="29"/>
      <c r="E570" s="29"/>
      <c r="F570" s="29"/>
      <c r="G570" s="29"/>
      <c r="H570" s="29"/>
      <c r="I570" s="29"/>
      <c r="J570" s="29"/>
      <c r="K570" s="29"/>
      <c r="L570" s="29"/>
      <c r="M570" s="29"/>
      <c r="N570" s="29"/>
      <c r="O570" s="29"/>
      <c r="P570" s="28"/>
      <c r="Q570" s="29"/>
      <c r="R570" s="29"/>
      <c r="S570" s="29"/>
      <c r="T570" s="29"/>
      <c r="U570" s="29"/>
      <c r="V570" s="29"/>
      <c r="W570" s="29"/>
      <c r="X570" s="29"/>
      <c r="Y570" s="29"/>
      <c r="Z570" s="29"/>
      <c r="AA570" s="29"/>
      <c r="AB570" s="29"/>
      <c r="AC570" s="29"/>
      <c r="AD570" s="29"/>
      <c r="AE570" s="29"/>
      <c r="AF570" s="29"/>
      <c r="AG570" s="29"/>
      <c r="AH570" s="29"/>
      <c r="AI570" s="29"/>
      <c r="AJ570" s="29"/>
      <c r="AK570" s="29"/>
      <c r="AL570" s="29"/>
      <c r="AM570" s="29"/>
      <c r="AN570" s="29"/>
      <c r="AO570" s="29"/>
    </row>
    <row r="571" spans="1:41" ht="15.75" customHeight="1">
      <c r="A571" s="29"/>
      <c r="B571" s="29"/>
      <c r="C571" s="29"/>
      <c r="D571" s="29"/>
      <c r="E571" s="29"/>
      <c r="F571" s="29"/>
      <c r="G571" s="29"/>
      <c r="H571" s="29"/>
      <c r="I571" s="29"/>
      <c r="J571" s="29"/>
      <c r="K571" s="29"/>
      <c r="L571" s="29"/>
      <c r="M571" s="29"/>
      <c r="N571" s="29"/>
      <c r="O571" s="29"/>
      <c r="P571" s="28"/>
      <c r="Q571" s="29"/>
      <c r="R571" s="29"/>
      <c r="S571" s="29"/>
      <c r="T571" s="29"/>
      <c r="U571" s="29"/>
      <c r="V571" s="29"/>
      <c r="W571" s="29"/>
      <c r="X571" s="29"/>
      <c r="Y571" s="29"/>
      <c r="Z571" s="29"/>
      <c r="AA571" s="29"/>
      <c r="AB571" s="29"/>
      <c r="AC571" s="29"/>
      <c r="AD571" s="29"/>
      <c r="AE571" s="29"/>
      <c r="AF571" s="29"/>
      <c r="AG571" s="29"/>
      <c r="AH571" s="29"/>
      <c r="AI571" s="29"/>
      <c r="AJ571" s="29"/>
      <c r="AK571" s="29"/>
      <c r="AL571" s="29"/>
      <c r="AM571" s="29"/>
      <c r="AN571" s="29"/>
      <c r="AO571" s="29"/>
    </row>
    <row r="572" spans="1:41" ht="15.75" customHeight="1">
      <c r="A572" s="29"/>
      <c r="B572" s="29"/>
      <c r="C572" s="29"/>
      <c r="D572" s="29"/>
      <c r="E572" s="29"/>
      <c r="F572" s="29"/>
      <c r="G572" s="29"/>
      <c r="H572" s="29"/>
      <c r="I572" s="29"/>
      <c r="J572" s="29"/>
      <c r="K572" s="29"/>
      <c r="L572" s="29"/>
      <c r="M572" s="29"/>
      <c r="N572" s="29"/>
      <c r="O572" s="29"/>
      <c r="P572" s="28"/>
      <c r="Q572" s="29"/>
      <c r="R572" s="29"/>
      <c r="S572" s="29"/>
      <c r="T572" s="29"/>
      <c r="U572" s="29"/>
      <c r="V572" s="29"/>
      <c r="W572" s="29"/>
      <c r="X572" s="29"/>
      <c r="Y572" s="29"/>
      <c r="Z572" s="29"/>
      <c r="AA572" s="29"/>
      <c r="AB572" s="29"/>
      <c r="AC572" s="29"/>
      <c r="AD572" s="29"/>
      <c r="AE572" s="29"/>
      <c r="AF572" s="29"/>
      <c r="AG572" s="29"/>
      <c r="AH572" s="29"/>
      <c r="AI572" s="29"/>
      <c r="AJ572" s="29"/>
      <c r="AK572" s="29"/>
      <c r="AL572" s="29"/>
      <c r="AM572" s="29"/>
      <c r="AN572" s="29"/>
      <c r="AO572" s="29"/>
    </row>
    <row r="573" spans="1:41" ht="15.75" customHeight="1">
      <c r="A573" s="29"/>
      <c r="B573" s="29"/>
      <c r="C573" s="29"/>
      <c r="D573" s="29"/>
      <c r="E573" s="29"/>
      <c r="F573" s="29"/>
      <c r="G573" s="29"/>
      <c r="H573" s="29"/>
      <c r="I573" s="29"/>
      <c r="J573" s="29"/>
      <c r="K573" s="29"/>
      <c r="L573" s="29"/>
      <c r="M573" s="29"/>
      <c r="N573" s="29"/>
      <c r="O573" s="29"/>
      <c r="P573" s="28"/>
      <c r="Q573" s="29"/>
      <c r="R573" s="29"/>
      <c r="S573" s="29"/>
      <c r="T573" s="29"/>
      <c r="U573" s="29"/>
      <c r="V573" s="29"/>
      <c r="W573" s="29"/>
      <c r="X573" s="29"/>
      <c r="Y573" s="29"/>
      <c r="Z573" s="29"/>
      <c r="AA573" s="29"/>
      <c r="AB573" s="29"/>
      <c r="AC573" s="29"/>
      <c r="AD573" s="29"/>
      <c r="AE573" s="29"/>
      <c r="AF573" s="29"/>
      <c r="AG573" s="29"/>
      <c r="AH573" s="29"/>
      <c r="AI573" s="29"/>
      <c r="AJ573" s="29"/>
      <c r="AK573" s="29"/>
      <c r="AL573" s="29"/>
      <c r="AM573" s="29"/>
      <c r="AN573" s="29"/>
      <c r="AO573" s="29"/>
    </row>
    <row r="574" spans="1:41" ht="15.75" customHeight="1">
      <c r="A574" s="29"/>
      <c r="B574" s="29"/>
      <c r="C574" s="29"/>
      <c r="D574" s="29"/>
      <c r="E574" s="29"/>
      <c r="F574" s="29"/>
      <c r="G574" s="29"/>
      <c r="H574" s="29"/>
      <c r="I574" s="29"/>
      <c r="J574" s="29"/>
      <c r="K574" s="29"/>
      <c r="L574" s="29"/>
      <c r="M574" s="29"/>
      <c r="N574" s="29"/>
      <c r="O574" s="29"/>
      <c r="P574" s="28"/>
      <c r="Q574" s="29"/>
      <c r="R574" s="29"/>
      <c r="S574" s="29"/>
      <c r="T574" s="29"/>
      <c r="U574" s="29"/>
      <c r="V574" s="29"/>
      <c r="W574" s="29"/>
      <c r="X574" s="29"/>
      <c r="Y574" s="29"/>
      <c r="Z574" s="29"/>
      <c r="AA574" s="29"/>
      <c r="AB574" s="29"/>
      <c r="AC574" s="29"/>
      <c r="AD574" s="29"/>
      <c r="AE574" s="29"/>
      <c r="AF574" s="29"/>
      <c r="AG574" s="29"/>
      <c r="AH574" s="29"/>
      <c r="AI574" s="29"/>
      <c r="AJ574" s="29"/>
      <c r="AK574" s="29"/>
      <c r="AL574" s="29"/>
      <c r="AM574" s="29"/>
      <c r="AN574" s="29"/>
      <c r="AO574" s="29"/>
    </row>
    <row r="575" spans="1:41" ht="15.75" customHeight="1">
      <c r="A575" s="29"/>
      <c r="B575" s="29"/>
      <c r="C575" s="29"/>
      <c r="D575" s="29"/>
      <c r="E575" s="29"/>
      <c r="F575" s="29"/>
      <c r="G575" s="29"/>
      <c r="H575" s="29"/>
      <c r="I575" s="29"/>
      <c r="J575" s="29"/>
      <c r="K575" s="29"/>
      <c r="L575" s="29"/>
      <c r="M575" s="29"/>
      <c r="N575" s="29"/>
      <c r="O575" s="29"/>
      <c r="P575" s="28"/>
      <c r="Q575" s="29"/>
      <c r="R575" s="29"/>
      <c r="S575" s="29"/>
      <c r="T575" s="29"/>
      <c r="U575" s="29"/>
      <c r="V575" s="29"/>
      <c r="W575" s="29"/>
      <c r="X575" s="29"/>
      <c r="Y575" s="29"/>
      <c r="Z575" s="29"/>
      <c r="AA575" s="29"/>
      <c r="AB575" s="29"/>
      <c r="AC575" s="29"/>
      <c r="AD575" s="29"/>
      <c r="AE575" s="29"/>
      <c r="AF575" s="29"/>
      <c r="AG575" s="29"/>
      <c r="AH575" s="29"/>
      <c r="AI575" s="29"/>
      <c r="AJ575" s="29"/>
      <c r="AK575" s="29"/>
      <c r="AL575" s="29"/>
      <c r="AM575" s="29"/>
      <c r="AN575" s="29"/>
      <c r="AO575" s="29"/>
    </row>
    <row r="576" spans="1:41" ht="15.75" customHeight="1">
      <c r="A576" s="29"/>
      <c r="B576" s="29"/>
      <c r="C576" s="29"/>
      <c r="D576" s="29"/>
      <c r="E576" s="29"/>
      <c r="F576" s="29"/>
      <c r="G576" s="29"/>
      <c r="H576" s="29"/>
      <c r="I576" s="29"/>
      <c r="J576" s="29"/>
      <c r="K576" s="29"/>
      <c r="L576" s="29"/>
      <c r="M576" s="29"/>
      <c r="N576" s="29"/>
      <c r="O576" s="29"/>
      <c r="P576" s="28"/>
      <c r="Q576" s="29"/>
      <c r="R576" s="29"/>
      <c r="S576" s="29"/>
      <c r="T576" s="29"/>
      <c r="U576" s="29"/>
      <c r="V576" s="29"/>
      <c r="W576" s="29"/>
      <c r="X576" s="29"/>
      <c r="Y576" s="29"/>
      <c r="Z576" s="29"/>
      <c r="AA576" s="29"/>
      <c r="AB576" s="29"/>
      <c r="AC576" s="29"/>
      <c r="AD576" s="29"/>
      <c r="AE576" s="29"/>
      <c r="AF576" s="29"/>
      <c r="AG576" s="29"/>
      <c r="AH576" s="29"/>
      <c r="AI576" s="29"/>
      <c r="AJ576" s="29"/>
      <c r="AK576" s="29"/>
      <c r="AL576" s="29"/>
      <c r="AM576" s="29"/>
      <c r="AN576" s="29"/>
      <c r="AO576" s="29"/>
    </row>
    <row r="577" spans="1:41" ht="15.75" customHeight="1">
      <c r="A577" s="29"/>
      <c r="B577" s="29"/>
      <c r="C577" s="29"/>
      <c r="D577" s="29"/>
      <c r="E577" s="29"/>
      <c r="F577" s="29"/>
      <c r="G577" s="29"/>
      <c r="H577" s="29"/>
      <c r="I577" s="29"/>
      <c r="J577" s="29"/>
      <c r="K577" s="29"/>
      <c r="L577" s="29"/>
      <c r="M577" s="29"/>
      <c r="N577" s="29"/>
      <c r="O577" s="29"/>
      <c r="P577" s="28"/>
      <c r="Q577" s="29"/>
      <c r="R577" s="29"/>
      <c r="S577" s="29"/>
      <c r="T577" s="29"/>
      <c r="U577" s="29"/>
      <c r="V577" s="29"/>
      <c r="W577" s="29"/>
      <c r="X577" s="29"/>
      <c r="Y577" s="29"/>
      <c r="Z577" s="29"/>
      <c r="AA577" s="29"/>
      <c r="AB577" s="29"/>
      <c r="AC577" s="29"/>
      <c r="AD577" s="29"/>
      <c r="AE577" s="29"/>
      <c r="AF577" s="29"/>
      <c r="AG577" s="29"/>
      <c r="AH577" s="29"/>
      <c r="AI577" s="29"/>
      <c r="AJ577" s="29"/>
      <c r="AK577" s="29"/>
      <c r="AL577" s="29"/>
      <c r="AM577" s="29"/>
      <c r="AN577" s="29"/>
      <c r="AO577" s="29"/>
    </row>
    <row r="578" spans="1:41" ht="15.75" customHeight="1">
      <c r="A578" s="29"/>
      <c r="B578" s="29"/>
      <c r="C578" s="29"/>
      <c r="D578" s="29"/>
      <c r="E578" s="29"/>
      <c r="F578" s="29"/>
      <c r="G578" s="29"/>
      <c r="H578" s="29"/>
      <c r="I578" s="29"/>
      <c r="J578" s="29"/>
      <c r="K578" s="29"/>
      <c r="L578" s="29"/>
      <c r="M578" s="29"/>
      <c r="N578" s="29"/>
      <c r="O578" s="29"/>
      <c r="P578" s="28"/>
      <c r="Q578" s="29"/>
      <c r="R578" s="29"/>
      <c r="S578" s="29"/>
      <c r="T578" s="29"/>
      <c r="U578" s="29"/>
      <c r="V578" s="29"/>
      <c r="W578" s="29"/>
      <c r="X578" s="29"/>
      <c r="Y578" s="29"/>
      <c r="Z578" s="29"/>
      <c r="AA578" s="29"/>
      <c r="AB578" s="29"/>
      <c r="AC578" s="29"/>
      <c r="AD578" s="29"/>
      <c r="AE578" s="29"/>
      <c r="AF578" s="29"/>
      <c r="AG578" s="29"/>
      <c r="AH578" s="29"/>
      <c r="AI578" s="29"/>
      <c r="AJ578" s="29"/>
      <c r="AK578" s="29"/>
      <c r="AL578" s="29"/>
      <c r="AM578" s="29"/>
      <c r="AN578" s="29"/>
      <c r="AO578" s="29"/>
    </row>
    <row r="579" spans="1:41" ht="15.75" customHeight="1">
      <c r="A579" s="29"/>
      <c r="B579" s="29"/>
      <c r="C579" s="29"/>
      <c r="D579" s="29"/>
      <c r="E579" s="29"/>
      <c r="F579" s="29"/>
      <c r="G579" s="29"/>
      <c r="H579" s="29"/>
      <c r="I579" s="29"/>
      <c r="J579" s="29"/>
      <c r="K579" s="29"/>
      <c r="L579" s="29"/>
      <c r="M579" s="29"/>
      <c r="N579" s="29"/>
      <c r="O579" s="29"/>
      <c r="P579" s="28"/>
      <c r="Q579" s="29"/>
      <c r="R579" s="29"/>
      <c r="S579" s="29"/>
      <c r="T579" s="29"/>
      <c r="U579" s="29"/>
      <c r="V579" s="29"/>
      <c r="W579" s="29"/>
      <c r="X579" s="29"/>
      <c r="Y579" s="29"/>
      <c r="Z579" s="29"/>
      <c r="AA579" s="29"/>
      <c r="AB579" s="29"/>
      <c r="AC579" s="29"/>
      <c r="AD579" s="29"/>
      <c r="AE579" s="29"/>
      <c r="AF579" s="29"/>
      <c r="AG579" s="29"/>
      <c r="AH579" s="29"/>
      <c r="AI579" s="29"/>
      <c r="AJ579" s="29"/>
      <c r="AK579" s="29"/>
      <c r="AL579" s="29"/>
      <c r="AM579" s="29"/>
      <c r="AN579" s="29"/>
      <c r="AO579" s="29"/>
    </row>
    <row r="580" spans="1:41" ht="15.75" customHeight="1">
      <c r="A580" s="29"/>
      <c r="B580" s="29"/>
      <c r="C580" s="29"/>
      <c r="D580" s="29"/>
      <c r="E580" s="29"/>
      <c r="F580" s="29"/>
      <c r="G580" s="29"/>
      <c r="H580" s="29"/>
      <c r="I580" s="29"/>
      <c r="J580" s="29"/>
      <c r="K580" s="29"/>
      <c r="L580" s="29"/>
      <c r="M580" s="29"/>
      <c r="N580" s="29"/>
      <c r="O580" s="29"/>
      <c r="P580" s="28"/>
      <c r="Q580" s="29"/>
      <c r="R580" s="29"/>
      <c r="S580" s="29"/>
      <c r="T580" s="29"/>
      <c r="U580" s="29"/>
      <c r="V580" s="29"/>
      <c r="W580" s="29"/>
      <c r="X580" s="29"/>
      <c r="Y580" s="29"/>
      <c r="Z580" s="29"/>
      <c r="AA580" s="29"/>
      <c r="AB580" s="29"/>
      <c r="AC580" s="29"/>
      <c r="AD580" s="29"/>
      <c r="AE580" s="29"/>
      <c r="AF580" s="29"/>
      <c r="AG580" s="29"/>
      <c r="AH580" s="29"/>
      <c r="AI580" s="29"/>
      <c r="AJ580" s="29"/>
      <c r="AK580" s="29"/>
      <c r="AL580" s="29"/>
      <c r="AM580" s="29"/>
      <c r="AN580" s="29"/>
      <c r="AO580" s="29"/>
    </row>
    <row r="581" spans="1:41" ht="15.75" customHeight="1">
      <c r="A581" s="29"/>
      <c r="B581" s="29"/>
      <c r="C581" s="29"/>
      <c r="D581" s="29"/>
      <c r="E581" s="29"/>
      <c r="F581" s="29"/>
      <c r="G581" s="29"/>
      <c r="H581" s="29"/>
      <c r="I581" s="29"/>
      <c r="J581" s="29"/>
      <c r="K581" s="29"/>
      <c r="L581" s="29"/>
      <c r="M581" s="29"/>
      <c r="N581" s="29"/>
      <c r="O581" s="29"/>
      <c r="P581" s="28"/>
      <c r="Q581" s="29"/>
      <c r="R581" s="29"/>
      <c r="S581" s="29"/>
      <c r="T581" s="29"/>
      <c r="U581" s="29"/>
      <c r="V581" s="29"/>
      <c r="W581" s="29"/>
      <c r="X581" s="29"/>
      <c r="Y581" s="29"/>
      <c r="Z581" s="29"/>
      <c r="AA581" s="29"/>
      <c r="AB581" s="29"/>
      <c r="AC581" s="29"/>
      <c r="AD581" s="29"/>
      <c r="AE581" s="29"/>
      <c r="AF581" s="29"/>
      <c r="AG581" s="29"/>
      <c r="AH581" s="29"/>
      <c r="AI581" s="29"/>
      <c r="AJ581" s="29"/>
      <c r="AK581" s="29"/>
      <c r="AL581" s="29"/>
      <c r="AM581" s="29"/>
      <c r="AN581" s="29"/>
      <c r="AO581" s="29"/>
    </row>
    <row r="582" spans="1:41" ht="15.75" customHeight="1">
      <c r="A582" s="29"/>
      <c r="B582" s="29"/>
      <c r="C582" s="29"/>
      <c r="D582" s="29"/>
      <c r="E582" s="29"/>
      <c r="F582" s="29"/>
      <c r="G582" s="29"/>
      <c r="H582" s="29"/>
      <c r="I582" s="29"/>
      <c r="J582" s="29"/>
      <c r="K582" s="29"/>
      <c r="L582" s="29"/>
      <c r="M582" s="29"/>
      <c r="N582" s="29"/>
      <c r="O582" s="29"/>
      <c r="P582" s="28"/>
      <c r="Q582" s="29"/>
      <c r="R582" s="29"/>
      <c r="S582" s="29"/>
      <c r="T582" s="29"/>
      <c r="U582" s="29"/>
      <c r="V582" s="29"/>
      <c r="W582" s="29"/>
      <c r="X582" s="29"/>
      <c r="Y582" s="29"/>
      <c r="Z582" s="29"/>
      <c r="AA582" s="29"/>
      <c r="AB582" s="29"/>
      <c r="AC582" s="29"/>
      <c r="AD582" s="29"/>
      <c r="AE582" s="29"/>
      <c r="AF582" s="29"/>
      <c r="AG582" s="29"/>
      <c r="AH582" s="29"/>
      <c r="AI582" s="29"/>
      <c r="AJ582" s="29"/>
      <c r="AK582" s="29"/>
      <c r="AL582" s="29"/>
      <c r="AM582" s="29"/>
      <c r="AN582" s="29"/>
      <c r="AO582" s="29"/>
    </row>
    <row r="583" spans="1:41" ht="15.75" customHeight="1">
      <c r="A583" s="29"/>
      <c r="B583" s="29"/>
      <c r="C583" s="29"/>
      <c r="D583" s="29"/>
      <c r="E583" s="29"/>
      <c r="F583" s="29"/>
      <c r="G583" s="29"/>
      <c r="H583" s="29"/>
      <c r="I583" s="29"/>
      <c r="J583" s="29"/>
      <c r="K583" s="29"/>
      <c r="L583" s="29"/>
      <c r="M583" s="29"/>
      <c r="N583" s="29"/>
      <c r="O583" s="29"/>
      <c r="P583" s="28"/>
      <c r="Q583" s="29"/>
      <c r="R583" s="29"/>
      <c r="S583" s="29"/>
      <c r="T583" s="29"/>
      <c r="U583" s="29"/>
      <c r="V583" s="29"/>
      <c r="W583" s="29"/>
      <c r="X583" s="29"/>
      <c r="Y583" s="29"/>
      <c r="Z583" s="29"/>
      <c r="AA583" s="29"/>
      <c r="AB583" s="29"/>
      <c r="AC583" s="29"/>
      <c r="AD583" s="29"/>
      <c r="AE583" s="29"/>
      <c r="AF583" s="29"/>
      <c r="AG583" s="29"/>
      <c r="AH583" s="29"/>
      <c r="AI583" s="29"/>
      <c r="AJ583" s="29"/>
      <c r="AK583" s="29"/>
      <c r="AL583" s="29"/>
      <c r="AM583" s="29"/>
      <c r="AN583" s="29"/>
      <c r="AO583" s="29"/>
    </row>
    <row r="584" spans="1:41" ht="15.75" customHeight="1">
      <c r="A584" s="29"/>
      <c r="B584" s="29"/>
      <c r="C584" s="29"/>
      <c r="D584" s="29"/>
      <c r="E584" s="29"/>
      <c r="F584" s="29"/>
      <c r="G584" s="29"/>
      <c r="H584" s="29"/>
      <c r="I584" s="29"/>
      <c r="J584" s="29"/>
      <c r="K584" s="29"/>
      <c r="L584" s="29"/>
      <c r="M584" s="29"/>
      <c r="N584" s="29"/>
      <c r="O584" s="29"/>
      <c r="P584" s="28"/>
      <c r="Q584" s="29"/>
      <c r="R584" s="29"/>
      <c r="S584" s="29"/>
      <c r="T584" s="29"/>
      <c r="U584" s="29"/>
      <c r="V584" s="29"/>
      <c r="W584" s="29"/>
      <c r="X584" s="29"/>
      <c r="Y584" s="29"/>
      <c r="Z584" s="29"/>
      <c r="AA584" s="29"/>
      <c r="AB584" s="29"/>
      <c r="AC584" s="29"/>
      <c r="AD584" s="29"/>
      <c r="AE584" s="29"/>
      <c r="AF584" s="29"/>
      <c r="AG584" s="29"/>
      <c r="AH584" s="29"/>
      <c r="AI584" s="29"/>
      <c r="AJ584" s="29"/>
      <c r="AK584" s="29"/>
      <c r="AL584" s="29"/>
      <c r="AM584" s="29"/>
      <c r="AN584" s="29"/>
      <c r="AO584" s="29"/>
    </row>
    <row r="585" spans="1:41" ht="15.75" customHeight="1">
      <c r="A585" s="29"/>
      <c r="B585" s="29"/>
      <c r="C585" s="29"/>
      <c r="D585" s="29"/>
      <c r="E585" s="29"/>
      <c r="F585" s="29"/>
      <c r="G585" s="29"/>
      <c r="H585" s="29"/>
      <c r="I585" s="29"/>
      <c r="J585" s="29"/>
      <c r="K585" s="29"/>
      <c r="L585" s="29"/>
      <c r="M585" s="29"/>
      <c r="N585" s="29"/>
      <c r="O585" s="29"/>
      <c r="P585" s="28"/>
      <c r="Q585" s="29"/>
      <c r="R585" s="29"/>
      <c r="S585" s="29"/>
      <c r="T585" s="29"/>
      <c r="U585" s="29"/>
      <c r="V585" s="29"/>
      <c r="W585" s="29"/>
      <c r="X585" s="29"/>
      <c r="Y585" s="29"/>
      <c r="Z585" s="29"/>
      <c r="AA585" s="29"/>
      <c r="AB585" s="29"/>
      <c r="AC585" s="29"/>
      <c r="AD585" s="29"/>
      <c r="AE585" s="29"/>
      <c r="AF585" s="29"/>
      <c r="AG585" s="29"/>
      <c r="AH585" s="29"/>
      <c r="AI585" s="29"/>
      <c r="AJ585" s="29"/>
      <c r="AK585" s="29"/>
      <c r="AL585" s="29"/>
      <c r="AM585" s="29"/>
      <c r="AN585" s="29"/>
      <c r="AO585" s="29"/>
    </row>
    <row r="586" spans="1:41" ht="15.75" customHeight="1">
      <c r="A586" s="29"/>
      <c r="B586" s="29"/>
      <c r="C586" s="29"/>
      <c r="D586" s="29"/>
      <c r="E586" s="29"/>
      <c r="F586" s="29"/>
      <c r="G586" s="29"/>
      <c r="H586" s="29"/>
      <c r="I586" s="29"/>
      <c r="J586" s="29"/>
      <c r="K586" s="29"/>
      <c r="L586" s="29"/>
      <c r="M586" s="29"/>
      <c r="N586" s="29"/>
      <c r="O586" s="29"/>
      <c r="P586" s="28"/>
      <c r="Q586" s="29"/>
      <c r="R586" s="29"/>
      <c r="S586" s="29"/>
      <c r="T586" s="29"/>
      <c r="U586" s="29"/>
      <c r="V586" s="29"/>
      <c r="W586" s="29"/>
      <c r="X586" s="29"/>
      <c r="Y586" s="29"/>
      <c r="Z586" s="29"/>
      <c r="AA586" s="29"/>
      <c r="AB586" s="29"/>
      <c r="AC586" s="29"/>
      <c r="AD586" s="29"/>
      <c r="AE586" s="29"/>
      <c r="AF586" s="29"/>
      <c r="AG586" s="29"/>
      <c r="AH586" s="29"/>
      <c r="AI586" s="29"/>
      <c r="AJ586" s="29"/>
      <c r="AK586" s="29"/>
      <c r="AL586" s="29"/>
      <c r="AM586" s="29"/>
      <c r="AN586" s="29"/>
      <c r="AO586" s="29"/>
    </row>
    <row r="587" spans="1:41" ht="15.75" customHeight="1">
      <c r="A587" s="29"/>
      <c r="B587" s="29"/>
      <c r="C587" s="29"/>
      <c r="D587" s="29"/>
      <c r="E587" s="29"/>
      <c r="F587" s="29"/>
      <c r="G587" s="29"/>
      <c r="H587" s="29"/>
      <c r="I587" s="29"/>
      <c r="J587" s="29"/>
      <c r="K587" s="29"/>
      <c r="L587" s="29"/>
      <c r="M587" s="29"/>
      <c r="N587" s="29"/>
      <c r="O587" s="29"/>
      <c r="P587" s="28"/>
      <c r="Q587" s="29"/>
      <c r="R587" s="29"/>
      <c r="S587" s="29"/>
      <c r="T587" s="29"/>
      <c r="U587" s="29"/>
      <c r="V587" s="29"/>
      <c r="W587" s="29"/>
      <c r="X587" s="29"/>
      <c r="Y587" s="29"/>
      <c r="Z587" s="29"/>
      <c r="AA587" s="29"/>
      <c r="AB587" s="29"/>
      <c r="AC587" s="29"/>
      <c r="AD587" s="29"/>
      <c r="AE587" s="29"/>
      <c r="AF587" s="29"/>
      <c r="AG587" s="29"/>
      <c r="AH587" s="29"/>
      <c r="AI587" s="29"/>
      <c r="AJ587" s="29"/>
      <c r="AK587" s="29"/>
      <c r="AL587" s="29"/>
      <c r="AM587" s="29"/>
      <c r="AN587" s="29"/>
      <c r="AO587" s="29"/>
    </row>
    <row r="588" spans="1:41" ht="15.75" customHeight="1">
      <c r="A588" s="29"/>
      <c r="B588" s="29"/>
      <c r="C588" s="29"/>
      <c r="D588" s="29"/>
      <c r="E588" s="29"/>
      <c r="F588" s="29"/>
      <c r="G588" s="29"/>
      <c r="H588" s="29"/>
      <c r="I588" s="29"/>
      <c r="J588" s="29"/>
      <c r="K588" s="29"/>
      <c r="L588" s="29"/>
      <c r="M588" s="29"/>
      <c r="N588" s="29"/>
      <c r="O588" s="29"/>
      <c r="P588" s="28"/>
      <c r="Q588" s="29"/>
      <c r="R588" s="29"/>
      <c r="S588" s="29"/>
      <c r="T588" s="29"/>
      <c r="U588" s="29"/>
      <c r="V588" s="29"/>
      <c r="W588" s="29"/>
      <c r="X588" s="29"/>
      <c r="Y588" s="29"/>
      <c r="Z588" s="29"/>
      <c r="AA588" s="29"/>
      <c r="AB588" s="29"/>
      <c r="AC588" s="29"/>
      <c r="AD588" s="29"/>
      <c r="AE588" s="29"/>
      <c r="AF588" s="29"/>
      <c r="AG588" s="29"/>
      <c r="AH588" s="29"/>
      <c r="AI588" s="29"/>
      <c r="AJ588" s="29"/>
      <c r="AK588" s="29"/>
      <c r="AL588" s="29"/>
      <c r="AM588" s="29"/>
      <c r="AN588" s="29"/>
      <c r="AO588" s="29"/>
    </row>
    <row r="589" spans="1:41" ht="15.75" customHeight="1">
      <c r="A589" s="29"/>
      <c r="B589" s="29"/>
      <c r="C589" s="29"/>
      <c r="D589" s="29"/>
      <c r="E589" s="29"/>
      <c r="F589" s="29"/>
      <c r="G589" s="29"/>
      <c r="H589" s="29"/>
      <c r="I589" s="29"/>
      <c r="J589" s="29"/>
      <c r="K589" s="29"/>
      <c r="L589" s="29"/>
      <c r="M589" s="29"/>
      <c r="N589" s="29"/>
      <c r="O589" s="29"/>
      <c r="P589" s="28"/>
      <c r="Q589" s="29"/>
      <c r="R589" s="29"/>
      <c r="S589" s="29"/>
      <c r="T589" s="29"/>
      <c r="U589" s="29"/>
      <c r="V589" s="29"/>
      <c r="W589" s="29"/>
      <c r="X589" s="29"/>
      <c r="Y589" s="29"/>
      <c r="Z589" s="29"/>
      <c r="AA589" s="29"/>
      <c r="AB589" s="29"/>
      <c r="AC589" s="29"/>
      <c r="AD589" s="29"/>
      <c r="AE589" s="29"/>
      <c r="AF589" s="29"/>
      <c r="AG589" s="29"/>
      <c r="AH589" s="29"/>
      <c r="AI589" s="29"/>
      <c r="AJ589" s="29"/>
      <c r="AK589" s="29"/>
      <c r="AL589" s="29"/>
      <c r="AM589" s="29"/>
      <c r="AN589" s="29"/>
      <c r="AO589" s="29"/>
    </row>
    <row r="590" spans="1:41" ht="15.75" customHeight="1">
      <c r="A590" s="29"/>
      <c r="B590" s="29"/>
      <c r="C590" s="29"/>
      <c r="D590" s="29"/>
      <c r="E590" s="29"/>
      <c r="F590" s="29"/>
      <c r="G590" s="29"/>
      <c r="H590" s="29"/>
      <c r="I590" s="29"/>
      <c r="J590" s="29"/>
      <c r="K590" s="29"/>
      <c r="L590" s="29"/>
      <c r="M590" s="29"/>
      <c r="N590" s="29"/>
      <c r="O590" s="29"/>
      <c r="P590" s="28"/>
      <c r="Q590" s="29"/>
      <c r="R590" s="29"/>
      <c r="S590" s="29"/>
      <c r="T590" s="29"/>
      <c r="U590" s="29"/>
      <c r="V590" s="29"/>
      <c r="W590" s="29"/>
      <c r="X590" s="29"/>
      <c r="Y590" s="29"/>
      <c r="Z590" s="29"/>
      <c r="AA590" s="29"/>
      <c r="AB590" s="29"/>
      <c r="AC590" s="29"/>
      <c r="AD590" s="29"/>
      <c r="AE590" s="29"/>
      <c r="AF590" s="29"/>
      <c r="AG590" s="29"/>
      <c r="AH590" s="29"/>
      <c r="AI590" s="29"/>
      <c r="AJ590" s="29"/>
      <c r="AK590" s="29"/>
      <c r="AL590" s="29"/>
      <c r="AM590" s="29"/>
      <c r="AN590" s="29"/>
      <c r="AO590" s="29"/>
    </row>
    <row r="591" spans="1:41" ht="15.75" customHeight="1">
      <c r="A591" s="29"/>
      <c r="B591" s="29"/>
      <c r="C591" s="29"/>
      <c r="D591" s="29"/>
      <c r="E591" s="29"/>
      <c r="F591" s="29"/>
      <c r="G591" s="29"/>
      <c r="H591" s="29"/>
      <c r="I591" s="29"/>
      <c r="J591" s="29"/>
      <c r="K591" s="29"/>
      <c r="L591" s="29"/>
      <c r="M591" s="29"/>
      <c r="N591" s="29"/>
      <c r="O591" s="29"/>
      <c r="P591" s="28"/>
      <c r="Q591" s="29"/>
      <c r="R591" s="29"/>
      <c r="S591" s="29"/>
      <c r="T591" s="29"/>
      <c r="U591" s="29"/>
      <c r="V591" s="29"/>
      <c r="W591" s="29"/>
      <c r="X591" s="29"/>
      <c r="Y591" s="29"/>
      <c r="Z591" s="29"/>
      <c r="AA591" s="29"/>
      <c r="AB591" s="29"/>
      <c r="AC591" s="29"/>
      <c r="AD591" s="29"/>
      <c r="AE591" s="29"/>
      <c r="AF591" s="29"/>
      <c r="AG591" s="29"/>
      <c r="AH591" s="29"/>
      <c r="AI591" s="29"/>
      <c r="AJ591" s="29"/>
      <c r="AK591" s="29"/>
      <c r="AL591" s="29"/>
      <c r="AM591" s="29"/>
      <c r="AN591" s="29"/>
      <c r="AO591" s="29"/>
    </row>
    <row r="592" spans="1:41" ht="15.75" customHeight="1">
      <c r="A592" s="29"/>
      <c r="B592" s="29"/>
      <c r="C592" s="29"/>
      <c r="D592" s="29"/>
      <c r="E592" s="29"/>
      <c r="F592" s="29"/>
      <c r="G592" s="29"/>
      <c r="H592" s="29"/>
      <c r="I592" s="29"/>
      <c r="J592" s="29"/>
      <c r="K592" s="29"/>
      <c r="L592" s="29"/>
      <c r="M592" s="29"/>
      <c r="N592" s="29"/>
      <c r="O592" s="29"/>
      <c r="P592" s="28"/>
      <c r="Q592" s="29"/>
      <c r="R592" s="29"/>
      <c r="S592" s="29"/>
      <c r="T592" s="29"/>
      <c r="U592" s="29"/>
      <c r="V592" s="29"/>
      <c r="W592" s="29"/>
      <c r="X592" s="29"/>
      <c r="Y592" s="29"/>
      <c r="Z592" s="29"/>
      <c r="AA592" s="29"/>
      <c r="AB592" s="29"/>
      <c r="AC592" s="29"/>
      <c r="AD592" s="29"/>
      <c r="AE592" s="29"/>
      <c r="AF592" s="29"/>
      <c r="AG592" s="29"/>
      <c r="AH592" s="29"/>
      <c r="AI592" s="29"/>
      <c r="AJ592" s="29"/>
      <c r="AK592" s="29"/>
      <c r="AL592" s="29"/>
      <c r="AM592" s="29"/>
      <c r="AN592" s="29"/>
      <c r="AO592" s="29"/>
    </row>
    <row r="593" spans="1:41" ht="15.75" customHeight="1">
      <c r="A593" s="29"/>
      <c r="B593" s="29"/>
      <c r="C593" s="29"/>
      <c r="D593" s="29"/>
      <c r="E593" s="29"/>
      <c r="F593" s="29"/>
      <c r="G593" s="29"/>
      <c r="H593" s="29"/>
      <c r="I593" s="29"/>
      <c r="J593" s="29"/>
      <c r="K593" s="29"/>
      <c r="L593" s="29"/>
      <c r="M593" s="29"/>
      <c r="N593" s="29"/>
      <c r="O593" s="29"/>
      <c r="P593" s="28"/>
      <c r="Q593" s="29"/>
      <c r="R593" s="29"/>
      <c r="S593" s="29"/>
      <c r="T593" s="29"/>
      <c r="U593" s="29"/>
      <c r="V593" s="29"/>
      <c r="W593" s="29"/>
      <c r="X593" s="29"/>
      <c r="Y593" s="29"/>
      <c r="Z593" s="29"/>
      <c r="AA593" s="29"/>
      <c r="AB593" s="29"/>
      <c r="AC593" s="29"/>
      <c r="AD593" s="29"/>
      <c r="AE593" s="29"/>
      <c r="AF593" s="29"/>
      <c r="AG593" s="29"/>
      <c r="AH593" s="29"/>
      <c r="AI593" s="29"/>
      <c r="AJ593" s="29"/>
      <c r="AK593" s="29"/>
      <c r="AL593" s="29"/>
      <c r="AM593" s="29"/>
      <c r="AN593" s="29"/>
      <c r="AO593" s="29"/>
    </row>
    <row r="594" spans="1:41" ht="15.75" customHeight="1">
      <c r="A594" s="29"/>
      <c r="B594" s="29"/>
      <c r="C594" s="29"/>
      <c r="D594" s="29"/>
      <c r="E594" s="29"/>
      <c r="F594" s="29"/>
      <c r="G594" s="29"/>
      <c r="H594" s="29"/>
      <c r="I594" s="29"/>
      <c r="J594" s="29"/>
      <c r="K594" s="29"/>
      <c r="L594" s="29"/>
      <c r="M594" s="29"/>
      <c r="N594" s="29"/>
      <c r="O594" s="29"/>
      <c r="P594" s="28"/>
      <c r="Q594" s="29"/>
      <c r="R594" s="29"/>
      <c r="S594" s="29"/>
      <c r="T594" s="29"/>
      <c r="U594" s="29"/>
      <c r="V594" s="29"/>
      <c r="W594" s="29"/>
      <c r="X594" s="29"/>
      <c r="Y594" s="29"/>
      <c r="Z594" s="29"/>
      <c r="AA594" s="29"/>
      <c r="AB594" s="29"/>
      <c r="AC594" s="29"/>
      <c r="AD594" s="29"/>
      <c r="AE594" s="29"/>
      <c r="AF594" s="29"/>
      <c r="AG594" s="29"/>
      <c r="AH594" s="29"/>
      <c r="AI594" s="29"/>
      <c r="AJ594" s="29"/>
      <c r="AK594" s="29"/>
      <c r="AL594" s="29"/>
      <c r="AM594" s="29"/>
      <c r="AN594" s="29"/>
      <c r="AO594" s="29"/>
    </row>
    <row r="595" spans="1:41" ht="15.75" customHeight="1">
      <c r="A595" s="29"/>
      <c r="B595" s="29"/>
      <c r="C595" s="29"/>
      <c r="D595" s="29"/>
      <c r="E595" s="29"/>
      <c r="F595" s="29"/>
      <c r="G595" s="29"/>
      <c r="H595" s="29"/>
      <c r="I595" s="29"/>
      <c r="J595" s="29"/>
      <c r="K595" s="29"/>
      <c r="L595" s="29"/>
      <c r="M595" s="29"/>
      <c r="N595" s="29"/>
      <c r="O595" s="29"/>
      <c r="P595" s="28"/>
      <c r="Q595" s="29"/>
      <c r="R595" s="29"/>
      <c r="S595" s="29"/>
      <c r="T595" s="29"/>
      <c r="U595" s="29"/>
      <c r="V595" s="29"/>
      <c r="W595" s="29"/>
      <c r="X595" s="29"/>
      <c r="Y595" s="29"/>
      <c r="Z595" s="29"/>
      <c r="AA595" s="29"/>
      <c r="AB595" s="29"/>
      <c r="AC595" s="29"/>
      <c r="AD595" s="29"/>
      <c r="AE595" s="29"/>
      <c r="AF595" s="29"/>
      <c r="AG595" s="29"/>
      <c r="AH595" s="29"/>
      <c r="AI595" s="29"/>
      <c r="AJ595" s="29"/>
      <c r="AK595" s="29"/>
      <c r="AL595" s="29"/>
      <c r="AM595" s="29"/>
      <c r="AN595" s="29"/>
      <c r="AO595" s="29"/>
    </row>
    <row r="596" spans="1:41" ht="15.75" customHeight="1">
      <c r="A596" s="29"/>
      <c r="B596" s="29"/>
      <c r="C596" s="29"/>
      <c r="D596" s="29"/>
      <c r="E596" s="29"/>
      <c r="F596" s="29"/>
      <c r="G596" s="29"/>
      <c r="H596" s="29"/>
      <c r="I596" s="29"/>
      <c r="J596" s="29"/>
      <c r="K596" s="29"/>
      <c r="L596" s="29"/>
      <c r="M596" s="29"/>
      <c r="N596" s="29"/>
      <c r="O596" s="29"/>
      <c r="P596" s="28"/>
      <c r="Q596" s="29"/>
      <c r="R596" s="29"/>
      <c r="S596" s="29"/>
      <c r="T596" s="29"/>
      <c r="U596" s="29"/>
      <c r="V596" s="29"/>
      <c r="W596" s="29"/>
      <c r="X596" s="29"/>
      <c r="Y596" s="29"/>
      <c r="Z596" s="29"/>
      <c r="AA596" s="29"/>
      <c r="AB596" s="29"/>
      <c r="AC596" s="29"/>
      <c r="AD596" s="29"/>
      <c r="AE596" s="29"/>
      <c r="AF596" s="29"/>
      <c r="AG596" s="29"/>
      <c r="AH596" s="29"/>
      <c r="AI596" s="29"/>
      <c r="AJ596" s="29"/>
      <c r="AK596" s="29"/>
      <c r="AL596" s="29"/>
      <c r="AM596" s="29"/>
      <c r="AN596" s="29"/>
      <c r="AO596" s="29"/>
    </row>
    <row r="597" spans="1:41" ht="15.75" customHeight="1">
      <c r="A597" s="29"/>
      <c r="B597" s="29"/>
      <c r="C597" s="29"/>
      <c r="D597" s="29"/>
      <c r="E597" s="29"/>
      <c r="F597" s="29"/>
      <c r="G597" s="29"/>
      <c r="H597" s="29"/>
      <c r="I597" s="29"/>
      <c r="J597" s="29"/>
      <c r="K597" s="29"/>
      <c r="L597" s="29"/>
      <c r="M597" s="29"/>
      <c r="N597" s="29"/>
      <c r="O597" s="29"/>
      <c r="P597" s="28"/>
      <c r="Q597" s="29"/>
      <c r="R597" s="29"/>
      <c r="S597" s="29"/>
      <c r="T597" s="29"/>
      <c r="U597" s="29"/>
      <c r="V597" s="29"/>
      <c r="W597" s="29"/>
      <c r="X597" s="29"/>
      <c r="Y597" s="29"/>
      <c r="Z597" s="29"/>
      <c r="AA597" s="29"/>
      <c r="AB597" s="29"/>
      <c r="AC597" s="29"/>
      <c r="AD597" s="29"/>
      <c r="AE597" s="29"/>
      <c r="AF597" s="29"/>
      <c r="AG597" s="29"/>
      <c r="AH597" s="29"/>
      <c r="AI597" s="29"/>
      <c r="AJ597" s="29"/>
      <c r="AK597" s="29"/>
      <c r="AL597" s="29"/>
      <c r="AM597" s="29"/>
      <c r="AN597" s="29"/>
      <c r="AO597" s="29"/>
    </row>
    <row r="598" spans="1:41" ht="15.75" customHeight="1">
      <c r="A598" s="29"/>
      <c r="B598" s="29"/>
      <c r="C598" s="29"/>
      <c r="D598" s="29"/>
      <c r="E598" s="29"/>
      <c r="F598" s="29"/>
      <c r="G598" s="29"/>
      <c r="H598" s="29"/>
      <c r="I598" s="29"/>
      <c r="J598" s="29"/>
      <c r="K598" s="29"/>
      <c r="L598" s="29"/>
      <c r="M598" s="29"/>
      <c r="N598" s="29"/>
      <c r="O598" s="29"/>
      <c r="P598" s="28"/>
      <c r="Q598" s="29"/>
      <c r="R598" s="29"/>
      <c r="S598" s="29"/>
      <c r="T598" s="29"/>
      <c r="U598" s="29"/>
      <c r="V598" s="29"/>
      <c r="W598" s="29"/>
      <c r="X598" s="29"/>
      <c r="Y598" s="29"/>
      <c r="Z598" s="29"/>
      <c r="AA598" s="29"/>
      <c r="AB598" s="29"/>
      <c r="AC598" s="29"/>
      <c r="AD598" s="29"/>
      <c r="AE598" s="29"/>
      <c r="AF598" s="29"/>
      <c r="AG598" s="29"/>
      <c r="AH598" s="29"/>
      <c r="AI598" s="29"/>
      <c r="AJ598" s="29"/>
      <c r="AK598" s="29"/>
      <c r="AL598" s="29"/>
      <c r="AM598" s="29"/>
      <c r="AN598" s="29"/>
      <c r="AO598" s="29"/>
    </row>
    <row r="599" spans="1:41" ht="15.75" customHeight="1">
      <c r="A599" s="29"/>
      <c r="B599" s="29"/>
      <c r="C599" s="29"/>
      <c r="D599" s="29"/>
      <c r="E599" s="29"/>
      <c r="F599" s="29"/>
      <c r="G599" s="29"/>
      <c r="H599" s="29"/>
      <c r="I599" s="29"/>
      <c r="J599" s="29"/>
      <c r="K599" s="29"/>
      <c r="L599" s="29"/>
      <c r="M599" s="29"/>
      <c r="N599" s="29"/>
      <c r="O599" s="29"/>
      <c r="P599" s="28"/>
      <c r="Q599" s="29"/>
      <c r="R599" s="29"/>
      <c r="S599" s="29"/>
      <c r="T599" s="29"/>
      <c r="U599" s="29"/>
      <c r="V599" s="29"/>
      <c r="W599" s="29"/>
      <c r="X599" s="29"/>
      <c r="Y599" s="29"/>
      <c r="Z599" s="29"/>
      <c r="AA599" s="29"/>
      <c r="AB599" s="29"/>
      <c r="AC599" s="29"/>
      <c r="AD599" s="29"/>
      <c r="AE599" s="29"/>
      <c r="AF599" s="29"/>
      <c r="AG599" s="29"/>
      <c r="AH599" s="29"/>
      <c r="AI599" s="29"/>
      <c r="AJ599" s="29"/>
      <c r="AK599" s="29"/>
      <c r="AL599" s="29"/>
      <c r="AM599" s="29"/>
      <c r="AN599" s="29"/>
      <c r="AO599" s="29"/>
    </row>
    <row r="600" spans="1:41" ht="15.75" customHeight="1">
      <c r="A600" s="29"/>
      <c r="B600" s="29"/>
      <c r="C600" s="29"/>
      <c r="D600" s="29"/>
      <c r="E600" s="29"/>
      <c r="F600" s="29"/>
      <c r="G600" s="29"/>
      <c r="H600" s="29"/>
      <c r="I600" s="29"/>
      <c r="J600" s="29"/>
      <c r="K600" s="29"/>
      <c r="L600" s="29"/>
      <c r="M600" s="29"/>
      <c r="N600" s="29"/>
      <c r="O600" s="29"/>
      <c r="P600" s="28"/>
      <c r="Q600" s="29"/>
      <c r="R600" s="29"/>
      <c r="S600" s="29"/>
      <c r="T600" s="29"/>
      <c r="U600" s="29"/>
      <c r="V600" s="29"/>
      <c r="W600" s="29"/>
      <c r="X600" s="29"/>
      <c r="Y600" s="29"/>
      <c r="Z600" s="29"/>
      <c r="AA600" s="29"/>
      <c r="AB600" s="29"/>
      <c r="AC600" s="29"/>
      <c r="AD600" s="29"/>
      <c r="AE600" s="29"/>
      <c r="AF600" s="29"/>
      <c r="AG600" s="29"/>
      <c r="AH600" s="29"/>
      <c r="AI600" s="29"/>
      <c r="AJ600" s="29"/>
      <c r="AK600" s="29"/>
      <c r="AL600" s="29"/>
      <c r="AM600" s="29"/>
      <c r="AN600" s="29"/>
      <c r="AO600" s="29"/>
    </row>
    <row r="601" spans="1:41" ht="15.75" customHeight="1">
      <c r="A601" s="29"/>
      <c r="B601" s="29"/>
      <c r="C601" s="29"/>
      <c r="D601" s="29"/>
      <c r="E601" s="29"/>
      <c r="F601" s="29"/>
      <c r="G601" s="29"/>
      <c r="H601" s="29"/>
      <c r="I601" s="29"/>
      <c r="J601" s="29"/>
      <c r="K601" s="29"/>
      <c r="L601" s="29"/>
      <c r="M601" s="29"/>
      <c r="N601" s="29"/>
      <c r="O601" s="29"/>
      <c r="P601" s="28"/>
      <c r="Q601" s="29"/>
      <c r="R601" s="29"/>
      <c r="S601" s="29"/>
      <c r="T601" s="29"/>
      <c r="U601" s="29"/>
      <c r="V601" s="29"/>
      <c r="W601" s="29"/>
      <c r="X601" s="29"/>
      <c r="Y601" s="29"/>
      <c r="Z601" s="29"/>
      <c r="AA601" s="29"/>
      <c r="AB601" s="29"/>
      <c r="AC601" s="29"/>
      <c r="AD601" s="29"/>
      <c r="AE601" s="29"/>
      <c r="AF601" s="29"/>
      <c r="AG601" s="29"/>
      <c r="AH601" s="29"/>
      <c r="AI601" s="29"/>
      <c r="AJ601" s="29"/>
      <c r="AK601" s="29"/>
      <c r="AL601" s="29"/>
      <c r="AM601" s="29"/>
      <c r="AN601" s="29"/>
      <c r="AO601" s="29"/>
    </row>
    <row r="602" spans="1:41" ht="15.75" customHeight="1">
      <c r="A602" s="29"/>
      <c r="B602" s="29"/>
      <c r="C602" s="29"/>
      <c r="D602" s="29"/>
      <c r="E602" s="29"/>
      <c r="F602" s="29"/>
      <c r="G602" s="29"/>
      <c r="H602" s="29"/>
      <c r="I602" s="29"/>
      <c r="J602" s="29"/>
      <c r="K602" s="29"/>
      <c r="L602" s="29"/>
      <c r="M602" s="29"/>
      <c r="N602" s="29"/>
      <c r="O602" s="29"/>
      <c r="P602" s="28"/>
      <c r="Q602" s="29"/>
      <c r="R602" s="29"/>
      <c r="S602" s="29"/>
      <c r="T602" s="29"/>
      <c r="U602" s="29"/>
      <c r="V602" s="29"/>
      <c r="W602" s="29"/>
      <c r="X602" s="29"/>
      <c r="Y602" s="29"/>
      <c r="Z602" s="29"/>
      <c r="AA602" s="29"/>
      <c r="AB602" s="29"/>
      <c r="AC602" s="29"/>
      <c r="AD602" s="29"/>
      <c r="AE602" s="29"/>
      <c r="AF602" s="29"/>
      <c r="AG602" s="29"/>
      <c r="AH602" s="29"/>
      <c r="AI602" s="29"/>
      <c r="AJ602" s="29"/>
      <c r="AK602" s="29"/>
      <c r="AL602" s="29"/>
      <c r="AM602" s="29"/>
      <c r="AN602" s="29"/>
      <c r="AO602" s="29"/>
    </row>
    <row r="603" spans="1:41" ht="15.75" customHeight="1">
      <c r="A603" s="29"/>
      <c r="B603" s="29"/>
      <c r="C603" s="29"/>
      <c r="D603" s="29"/>
      <c r="E603" s="29"/>
      <c r="F603" s="29"/>
      <c r="G603" s="29"/>
      <c r="H603" s="29"/>
      <c r="I603" s="29"/>
      <c r="J603" s="29"/>
      <c r="K603" s="29"/>
      <c r="L603" s="29"/>
      <c r="M603" s="29"/>
      <c r="N603" s="29"/>
      <c r="O603" s="29"/>
      <c r="P603" s="28"/>
      <c r="Q603" s="29"/>
      <c r="R603" s="29"/>
      <c r="S603" s="29"/>
      <c r="T603" s="29"/>
      <c r="U603" s="29"/>
      <c r="V603" s="29"/>
      <c r="W603" s="29"/>
      <c r="X603" s="29"/>
      <c r="Y603" s="29"/>
      <c r="Z603" s="29"/>
      <c r="AA603" s="29"/>
      <c r="AB603" s="29"/>
      <c r="AC603" s="29"/>
      <c r="AD603" s="29"/>
      <c r="AE603" s="29"/>
      <c r="AF603" s="29"/>
      <c r="AG603" s="29"/>
      <c r="AH603" s="29"/>
      <c r="AI603" s="29"/>
      <c r="AJ603" s="29"/>
      <c r="AK603" s="29"/>
      <c r="AL603" s="29"/>
      <c r="AM603" s="29"/>
      <c r="AN603" s="29"/>
      <c r="AO603" s="29"/>
    </row>
    <row r="604" spans="1:41" ht="15.75" customHeight="1">
      <c r="A604" s="29"/>
      <c r="B604" s="29"/>
      <c r="C604" s="29"/>
      <c r="D604" s="29"/>
      <c r="E604" s="29"/>
      <c r="F604" s="29"/>
      <c r="G604" s="29"/>
      <c r="H604" s="29"/>
      <c r="I604" s="29"/>
      <c r="J604" s="29"/>
      <c r="K604" s="29"/>
      <c r="L604" s="29"/>
      <c r="M604" s="29"/>
      <c r="N604" s="29"/>
      <c r="O604" s="29"/>
      <c r="P604" s="28"/>
      <c r="Q604" s="29"/>
      <c r="R604" s="29"/>
      <c r="S604" s="29"/>
      <c r="T604" s="29"/>
      <c r="U604" s="29"/>
      <c r="V604" s="29"/>
      <c r="W604" s="29"/>
      <c r="X604" s="29"/>
      <c r="Y604" s="29"/>
      <c r="Z604" s="29"/>
      <c r="AA604" s="29"/>
      <c r="AB604" s="29"/>
      <c r="AC604" s="29"/>
      <c r="AD604" s="29"/>
      <c r="AE604" s="29"/>
      <c r="AF604" s="29"/>
      <c r="AG604" s="29"/>
      <c r="AH604" s="29"/>
      <c r="AI604" s="29"/>
      <c r="AJ604" s="29"/>
      <c r="AK604" s="29"/>
      <c r="AL604" s="29"/>
      <c r="AM604" s="29"/>
      <c r="AN604" s="29"/>
      <c r="AO604" s="29"/>
    </row>
    <row r="605" spans="1:41" ht="15.75" customHeight="1">
      <c r="A605" s="29"/>
      <c r="B605" s="29"/>
      <c r="C605" s="29"/>
      <c r="D605" s="29"/>
      <c r="E605" s="29"/>
      <c r="F605" s="29"/>
      <c r="G605" s="29"/>
      <c r="H605" s="29"/>
      <c r="I605" s="29"/>
      <c r="J605" s="29"/>
      <c r="K605" s="29"/>
      <c r="L605" s="29"/>
      <c r="M605" s="29"/>
      <c r="N605" s="29"/>
      <c r="O605" s="29"/>
      <c r="P605" s="28"/>
      <c r="Q605" s="29"/>
      <c r="R605" s="29"/>
      <c r="S605" s="29"/>
      <c r="T605" s="29"/>
      <c r="U605" s="29"/>
      <c r="V605" s="29"/>
      <c r="W605" s="29"/>
      <c r="X605" s="29"/>
      <c r="Y605" s="29"/>
      <c r="Z605" s="29"/>
      <c r="AA605" s="29"/>
      <c r="AB605" s="29"/>
      <c r="AC605" s="29"/>
      <c r="AD605" s="29"/>
      <c r="AE605" s="29"/>
      <c r="AF605" s="29"/>
      <c r="AG605" s="29"/>
      <c r="AH605" s="29"/>
      <c r="AI605" s="29"/>
      <c r="AJ605" s="29"/>
      <c r="AK605" s="29"/>
      <c r="AL605" s="29"/>
      <c r="AM605" s="29"/>
      <c r="AN605" s="29"/>
      <c r="AO605" s="29"/>
    </row>
    <row r="606" spans="1:41" ht="15.75" customHeight="1">
      <c r="A606" s="29"/>
      <c r="B606" s="29"/>
      <c r="C606" s="29"/>
      <c r="D606" s="29"/>
      <c r="E606" s="29"/>
      <c r="F606" s="29"/>
      <c r="G606" s="29"/>
      <c r="H606" s="29"/>
      <c r="I606" s="29"/>
      <c r="J606" s="29"/>
      <c r="K606" s="29"/>
      <c r="L606" s="29"/>
      <c r="M606" s="29"/>
      <c r="N606" s="29"/>
      <c r="O606" s="29"/>
      <c r="P606" s="28"/>
      <c r="Q606" s="29"/>
      <c r="R606" s="29"/>
      <c r="S606" s="29"/>
      <c r="T606" s="29"/>
      <c r="U606" s="29"/>
      <c r="V606" s="29"/>
      <c r="W606" s="29"/>
      <c r="X606" s="29"/>
      <c r="Y606" s="29"/>
      <c r="Z606" s="29"/>
      <c r="AA606" s="29"/>
      <c r="AB606" s="29"/>
      <c r="AC606" s="29"/>
      <c r="AD606" s="29"/>
      <c r="AE606" s="29"/>
      <c r="AF606" s="29"/>
      <c r="AG606" s="29"/>
      <c r="AH606" s="29"/>
      <c r="AI606" s="29"/>
      <c r="AJ606" s="29"/>
      <c r="AK606" s="29"/>
      <c r="AL606" s="29"/>
      <c r="AM606" s="29"/>
      <c r="AN606" s="29"/>
      <c r="AO606" s="29"/>
    </row>
    <row r="607" spans="1:41" ht="15.75" customHeight="1">
      <c r="A607" s="29"/>
      <c r="B607" s="29"/>
      <c r="C607" s="29"/>
      <c r="D607" s="29"/>
      <c r="E607" s="29"/>
      <c r="F607" s="29"/>
      <c r="G607" s="29"/>
      <c r="H607" s="29"/>
      <c r="I607" s="29"/>
      <c r="J607" s="29"/>
      <c r="K607" s="29"/>
      <c r="L607" s="29"/>
      <c r="M607" s="29"/>
      <c r="N607" s="29"/>
      <c r="O607" s="29"/>
      <c r="P607" s="28"/>
      <c r="Q607" s="29"/>
      <c r="R607" s="29"/>
      <c r="S607" s="29"/>
      <c r="T607" s="29"/>
      <c r="U607" s="29"/>
      <c r="V607" s="29"/>
      <c r="W607" s="29"/>
      <c r="X607" s="29"/>
      <c r="Y607" s="29"/>
      <c r="Z607" s="29"/>
      <c r="AA607" s="29"/>
      <c r="AB607" s="29"/>
      <c r="AC607" s="29"/>
      <c r="AD607" s="29"/>
      <c r="AE607" s="29"/>
      <c r="AF607" s="29"/>
      <c r="AG607" s="29"/>
      <c r="AH607" s="29"/>
      <c r="AI607" s="29"/>
      <c r="AJ607" s="29"/>
      <c r="AK607" s="29"/>
      <c r="AL607" s="29"/>
      <c r="AM607" s="29"/>
      <c r="AN607" s="29"/>
      <c r="AO607" s="29"/>
    </row>
    <row r="608" spans="1:41" ht="15.75" customHeight="1">
      <c r="A608" s="29"/>
      <c r="B608" s="29"/>
      <c r="C608" s="29"/>
      <c r="D608" s="29"/>
      <c r="E608" s="29"/>
      <c r="F608" s="29"/>
      <c r="G608" s="29"/>
      <c r="H608" s="29"/>
      <c r="I608" s="29"/>
      <c r="J608" s="29"/>
      <c r="K608" s="29"/>
      <c r="L608" s="29"/>
      <c r="M608" s="29"/>
      <c r="N608" s="29"/>
      <c r="O608" s="29"/>
      <c r="P608" s="28"/>
      <c r="Q608" s="29"/>
      <c r="R608" s="29"/>
      <c r="S608" s="29"/>
      <c r="T608" s="29"/>
      <c r="U608" s="29"/>
      <c r="V608" s="29"/>
      <c r="W608" s="29"/>
      <c r="X608" s="29"/>
      <c r="Y608" s="29"/>
      <c r="Z608" s="29"/>
      <c r="AA608" s="29"/>
      <c r="AB608" s="29"/>
      <c r="AC608" s="29"/>
      <c r="AD608" s="29"/>
      <c r="AE608" s="29"/>
      <c r="AF608" s="29"/>
      <c r="AG608" s="29"/>
      <c r="AH608" s="29"/>
      <c r="AI608" s="29"/>
      <c r="AJ608" s="29"/>
      <c r="AK608" s="29"/>
      <c r="AL608" s="29"/>
      <c r="AM608" s="29"/>
      <c r="AN608" s="29"/>
      <c r="AO608" s="29"/>
    </row>
    <row r="609" spans="1:41" ht="15.75" customHeight="1">
      <c r="A609" s="29"/>
      <c r="B609" s="29"/>
      <c r="C609" s="29"/>
      <c r="D609" s="29"/>
      <c r="E609" s="29"/>
      <c r="F609" s="29"/>
      <c r="G609" s="29"/>
      <c r="H609" s="29"/>
      <c r="I609" s="29"/>
      <c r="J609" s="29"/>
      <c r="K609" s="29"/>
      <c r="L609" s="29"/>
      <c r="M609" s="29"/>
      <c r="N609" s="29"/>
      <c r="O609" s="29"/>
      <c r="P609" s="28"/>
      <c r="Q609" s="29"/>
      <c r="R609" s="29"/>
      <c r="S609" s="29"/>
      <c r="T609" s="29"/>
      <c r="U609" s="29"/>
      <c r="V609" s="29"/>
      <c r="W609" s="29"/>
      <c r="X609" s="29"/>
      <c r="Y609" s="29"/>
      <c r="Z609" s="29"/>
      <c r="AA609" s="29"/>
      <c r="AB609" s="29"/>
      <c r="AC609" s="29"/>
      <c r="AD609" s="29"/>
      <c r="AE609" s="29"/>
      <c r="AF609" s="29"/>
      <c r="AG609" s="29"/>
      <c r="AH609" s="29"/>
      <c r="AI609" s="29"/>
      <c r="AJ609" s="29"/>
      <c r="AK609" s="29"/>
      <c r="AL609" s="29"/>
      <c r="AM609" s="29"/>
      <c r="AN609" s="29"/>
      <c r="AO609" s="29"/>
    </row>
    <row r="610" spans="1:41" ht="15.75" customHeight="1">
      <c r="A610" s="29"/>
      <c r="B610" s="29"/>
      <c r="C610" s="29"/>
      <c r="D610" s="29"/>
      <c r="E610" s="29"/>
      <c r="F610" s="29"/>
      <c r="G610" s="29"/>
      <c r="H610" s="29"/>
      <c r="I610" s="29"/>
      <c r="J610" s="29"/>
      <c r="K610" s="29"/>
      <c r="L610" s="29"/>
      <c r="M610" s="29"/>
      <c r="N610" s="29"/>
      <c r="O610" s="29"/>
      <c r="P610" s="28"/>
      <c r="Q610" s="29"/>
      <c r="R610" s="29"/>
      <c r="S610" s="29"/>
      <c r="T610" s="29"/>
      <c r="U610" s="29"/>
      <c r="V610" s="29"/>
      <c r="W610" s="29"/>
      <c r="X610" s="29"/>
      <c r="Y610" s="29"/>
      <c r="Z610" s="29"/>
      <c r="AA610" s="29"/>
      <c r="AB610" s="29"/>
      <c r="AC610" s="29"/>
      <c r="AD610" s="29"/>
      <c r="AE610" s="29"/>
      <c r="AF610" s="29"/>
      <c r="AG610" s="29"/>
      <c r="AH610" s="29"/>
      <c r="AI610" s="29"/>
      <c r="AJ610" s="29"/>
      <c r="AK610" s="29"/>
      <c r="AL610" s="29"/>
      <c r="AM610" s="29"/>
      <c r="AN610" s="29"/>
      <c r="AO610" s="29"/>
    </row>
    <row r="611" spans="1:41" ht="15.75" customHeight="1">
      <c r="A611" s="29"/>
      <c r="B611" s="29"/>
      <c r="C611" s="29"/>
      <c r="D611" s="29"/>
      <c r="E611" s="29"/>
      <c r="F611" s="29"/>
      <c r="G611" s="29"/>
      <c r="H611" s="29"/>
      <c r="I611" s="29"/>
      <c r="J611" s="29"/>
      <c r="K611" s="29"/>
      <c r="L611" s="29"/>
      <c r="M611" s="29"/>
      <c r="N611" s="29"/>
      <c r="O611" s="29"/>
      <c r="P611" s="28"/>
      <c r="Q611" s="29"/>
      <c r="R611" s="29"/>
      <c r="S611" s="29"/>
      <c r="T611" s="29"/>
      <c r="U611" s="29"/>
      <c r="V611" s="29"/>
      <c r="W611" s="29"/>
      <c r="X611" s="29"/>
      <c r="Y611" s="29"/>
      <c r="Z611" s="29"/>
      <c r="AA611" s="29"/>
      <c r="AB611" s="29"/>
      <c r="AC611" s="29"/>
      <c r="AD611" s="29"/>
      <c r="AE611" s="29"/>
      <c r="AF611" s="29"/>
      <c r="AG611" s="29"/>
      <c r="AH611" s="29"/>
      <c r="AI611" s="29"/>
      <c r="AJ611" s="29"/>
      <c r="AK611" s="29"/>
      <c r="AL611" s="29"/>
      <c r="AM611" s="29"/>
      <c r="AN611" s="29"/>
      <c r="AO611" s="29"/>
    </row>
    <row r="612" spans="1:41" ht="15.75" customHeight="1">
      <c r="A612" s="29"/>
      <c r="B612" s="29"/>
      <c r="C612" s="29"/>
      <c r="D612" s="29"/>
      <c r="E612" s="29"/>
      <c r="F612" s="29"/>
      <c r="G612" s="29"/>
      <c r="H612" s="29"/>
      <c r="I612" s="29"/>
      <c r="J612" s="29"/>
      <c r="K612" s="29"/>
      <c r="L612" s="29"/>
      <c r="M612" s="29"/>
      <c r="N612" s="29"/>
      <c r="O612" s="29"/>
      <c r="P612" s="28"/>
      <c r="Q612" s="29"/>
      <c r="R612" s="29"/>
      <c r="S612" s="29"/>
      <c r="T612" s="29"/>
      <c r="U612" s="29"/>
      <c r="V612" s="29"/>
      <c r="W612" s="29"/>
      <c r="X612" s="29"/>
      <c r="Y612" s="29"/>
      <c r="Z612" s="29"/>
      <c r="AA612" s="29"/>
      <c r="AB612" s="29"/>
      <c r="AC612" s="29"/>
      <c r="AD612" s="29"/>
      <c r="AE612" s="29"/>
      <c r="AF612" s="29"/>
      <c r="AG612" s="29"/>
      <c r="AH612" s="29"/>
      <c r="AI612" s="29"/>
      <c r="AJ612" s="29"/>
      <c r="AK612" s="29"/>
      <c r="AL612" s="29"/>
      <c r="AM612" s="29"/>
      <c r="AN612" s="29"/>
      <c r="AO612" s="29"/>
    </row>
    <row r="613" spans="1:41" ht="15.75" customHeight="1">
      <c r="A613" s="29"/>
      <c r="B613" s="29"/>
      <c r="C613" s="29"/>
      <c r="D613" s="29"/>
      <c r="E613" s="29"/>
      <c r="F613" s="29"/>
      <c r="G613" s="29"/>
      <c r="H613" s="29"/>
      <c r="I613" s="29"/>
      <c r="J613" s="29"/>
      <c r="K613" s="29"/>
      <c r="L613" s="29"/>
      <c r="M613" s="29"/>
      <c r="N613" s="29"/>
      <c r="O613" s="29"/>
      <c r="P613" s="28"/>
      <c r="Q613" s="29"/>
      <c r="R613" s="29"/>
      <c r="S613" s="29"/>
      <c r="T613" s="29"/>
      <c r="U613" s="29"/>
      <c r="V613" s="29"/>
      <c r="W613" s="29"/>
      <c r="X613" s="29"/>
      <c r="Y613" s="29"/>
      <c r="Z613" s="29"/>
      <c r="AA613" s="29"/>
      <c r="AB613" s="29"/>
      <c r="AC613" s="29"/>
      <c r="AD613" s="29"/>
      <c r="AE613" s="29"/>
      <c r="AF613" s="29"/>
      <c r="AG613" s="29"/>
      <c r="AH613" s="29"/>
      <c r="AI613" s="29"/>
      <c r="AJ613" s="29"/>
      <c r="AK613" s="29"/>
      <c r="AL613" s="29"/>
      <c r="AM613" s="29"/>
      <c r="AN613" s="29"/>
      <c r="AO613" s="29"/>
    </row>
    <row r="614" spans="1:41" ht="15.75" customHeight="1">
      <c r="A614" s="29"/>
      <c r="B614" s="29"/>
      <c r="C614" s="29"/>
      <c r="D614" s="29"/>
      <c r="E614" s="29"/>
      <c r="F614" s="29"/>
      <c r="G614" s="29"/>
      <c r="H614" s="29"/>
      <c r="I614" s="29"/>
      <c r="J614" s="29"/>
      <c r="K614" s="29"/>
      <c r="L614" s="29"/>
      <c r="M614" s="29"/>
      <c r="N614" s="29"/>
      <c r="O614" s="29"/>
      <c r="P614" s="28"/>
      <c r="Q614" s="29"/>
      <c r="R614" s="29"/>
      <c r="S614" s="29"/>
      <c r="T614" s="29"/>
      <c r="U614" s="29"/>
      <c r="V614" s="29"/>
      <c r="W614" s="29"/>
      <c r="X614" s="29"/>
      <c r="Y614" s="29"/>
      <c r="Z614" s="29"/>
      <c r="AA614" s="29"/>
      <c r="AB614" s="29"/>
      <c r="AC614" s="29"/>
      <c r="AD614" s="29"/>
      <c r="AE614" s="29"/>
      <c r="AF614" s="29"/>
      <c r="AG614" s="29"/>
      <c r="AH614" s="29"/>
      <c r="AI614" s="29"/>
      <c r="AJ614" s="29"/>
      <c r="AK614" s="29"/>
      <c r="AL614" s="29"/>
      <c r="AM614" s="29"/>
      <c r="AN614" s="29"/>
      <c r="AO614" s="29"/>
    </row>
    <row r="615" spans="1:41" ht="15.75" customHeight="1">
      <c r="A615" s="29"/>
      <c r="B615" s="29"/>
      <c r="C615" s="29"/>
      <c r="D615" s="29"/>
      <c r="E615" s="29"/>
      <c r="F615" s="29"/>
      <c r="G615" s="29"/>
      <c r="H615" s="29"/>
      <c r="I615" s="29"/>
      <c r="J615" s="29"/>
      <c r="K615" s="29"/>
      <c r="L615" s="29"/>
      <c r="M615" s="29"/>
      <c r="N615" s="29"/>
      <c r="O615" s="29"/>
      <c r="P615" s="28"/>
      <c r="Q615" s="29"/>
      <c r="R615" s="29"/>
      <c r="S615" s="29"/>
      <c r="T615" s="29"/>
      <c r="U615" s="29"/>
      <c r="V615" s="29"/>
      <c r="W615" s="29"/>
      <c r="X615" s="29"/>
      <c r="Y615" s="29"/>
      <c r="Z615" s="29"/>
      <c r="AA615" s="29"/>
      <c r="AB615" s="29"/>
      <c r="AC615" s="29"/>
      <c r="AD615" s="29"/>
      <c r="AE615" s="29"/>
      <c r="AF615" s="29"/>
      <c r="AG615" s="29"/>
      <c r="AH615" s="29"/>
      <c r="AI615" s="29"/>
      <c r="AJ615" s="29"/>
      <c r="AK615" s="29"/>
      <c r="AL615" s="29"/>
      <c r="AM615" s="29"/>
      <c r="AN615" s="29"/>
      <c r="AO615" s="29"/>
    </row>
    <row r="616" spans="1:41" ht="15.75" customHeight="1">
      <c r="A616" s="29"/>
      <c r="B616" s="29"/>
      <c r="C616" s="29"/>
      <c r="D616" s="29"/>
      <c r="E616" s="29"/>
      <c r="F616" s="29"/>
      <c r="G616" s="29"/>
      <c r="H616" s="29"/>
      <c r="I616" s="29"/>
      <c r="J616" s="29"/>
      <c r="K616" s="29"/>
      <c r="L616" s="29"/>
      <c r="M616" s="29"/>
      <c r="N616" s="29"/>
      <c r="O616" s="29"/>
      <c r="P616" s="28"/>
      <c r="Q616" s="29"/>
      <c r="R616" s="29"/>
      <c r="S616" s="29"/>
      <c r="T616" s="29"/>
      <c r="U616" s="29"/>
      <c r="V616" s="29"/>
      <c r="W616" s="29"/>
      <c r="X616" s="29"/>
      <c r="Y616" s="29"/>
      <c r="Z616" s="29"/>
      <c r="AA616" s="29"/>
      <c r="AB616" s="29"/>
      <c r="AC616" s="29"/>
      <c r="AD616" s="29"/>
      <c r="AE616" s="29"/>
      <c r="AF616" s="29"/>
      <c r="AG616" s="29"/>
      <c r="AH616" s="29"/>
      <c r="AI616" s="29"/>
      <c r="AJ616" s="29"/>
      <c r="AK616" s="29"/>
      <c r="AL616" s="29"/>
      <c r="AM616" s="29"/>
      <c r="AN616" s="29"/>
      <c r="AO616" s="29"/>
    </row>
    <row r="617" spans="1:41" ht="15.75" customHeight="1">
      <c r="A617" s="29"/>
      <c r="B617" s="29"/>
      <c r="C617" s="29"/>
      <c r="D617" s="29"/>
      <c r="E617" s="29"/>
      <c r="F617" s="29"/>
      <c r="G617" s="29"/>
      <c r="H617" s="29"/>
      <c r="I617" s="29"/>
      <c r="J617" s="29"/>
      <c r="K617" s="29"/>
      <c r="L617" s="29"/>
      <c r="M617" s="29"/>
      <c r="N617" s="29"/>
      <c r="O617" s="29"/>
      <c r="P617" s="28"/>
      <c r="Q617" s="29"/>
      <c r="R617" s="29"/>
      <c r="S617" s="29"/>
      <c r="T617" s="29"/>
      <c r="U617" s="29"/>
      <c r="V617" s="29"/>
      <c r="W617" s="29"/>
      <c r="X617" s="29"/>
      <c r="Y617" s="29"/>
      <c r="Z617" s="29"/>
      <c r="AA617" s="29"/>
      <c r="AB617" s="29"/>
      <c r="AC617" s="29"/>
      <c r="AD617" s="29"/>
      <c r="AE617" s="29"/>
      <c r="AF617" s="29"/>
      <c r="AG617" s="29"/>
      <c r="AH617" s="29"/>
      <c r="AI617" s="29"/>
      <c r="AJ617" s="29"/>
      <c r="AK617" s="29"/>
      <c r="AL617" s="29"/>
      <c r="AM617" s="29"/>
      <c r="AN617" s="29"/>
      <c r="AO617" s="29"/>
    </row>
    <row r="618" spans="1:41" ht="15.75" customHeight="1">
      <c r="A618" s="29"/>
      <c r="B618" s="29"/>
      <c r="C618" s="29"/>
      <c r="D618" s="29"/>
      <c r="E618" s="29"/>
      <c r="F618" s="29"/>
      <c r="G618" s="29"/>
      <c r="H618" s="29"/>
      <c r="I618" s="29"/>
      <c r="J618" s="29"/>
      <c r="K618" s="29"/>
      <c r="L618" s="29"/>
      <c r="M618" s="29"/>
      <c r="N618" s="29"/>
      <c r="O618" s="29"/>
      <c r="P618" s="28"/>
      <c r="Q618" s="29"/>
      <c r="R618" s="29"/>
      <c r="S618" s="29"/>
      <c r="T618" s="29"/>
      <c r="U618" s="29"/>
      <c r="V618" s="29"/>
      <c r="W618" s="29"/>
      <c r="X618" s="29"/>
      <c r="Y618" s="29"/>
      <c r="Z618" s="29"/>
      <c r="AA618" s="29"/>
      <c r="AB618" s="29"/>
      <c r="AC618" s="29"/>
      <c r="AD618" s="29"/>
      <c r="AE618" s="29"/>
      <c r="AF618" s="29"/>
      <c r="AG618" s="29"/>
      <c r="AH618" s="29"/>
      <c r="AI618" s="29"/>
      <c r="AJ618" s="29"/>
      <c r="AK618" s="29"/>
      <c r="AL618" s="29"/>
      <c r="AM618" s="29"/>
      <c r="AN618" s="29"/>
      <c r="AO618" s="29"/>
    </row>
    <row r="619" spans="1:41" ht="15.75" customHeight="1">
      <c r="A619" s="29"/>
      <c r="B619" s="29"/>
      <c r="C619" s="29"/>
      <c r="D619" s="29"/>
      <c r="E619" s="29"/>
      <c r="F619" s="29"/>
      <c r="G619" s="29"/>
      <c r="H619" s="29"/>
      <c r="I619" s="29"/>
      <c r="J619" s="29"/>
      <c r="K619" s="29"/>
      <c r="L619" s="29"/>
      <c r="M619" s="29"/>
      <c r="N619" s="29"/>
      <c r="O619" s="29"/>
      <c r="P619" s="28"/>
      <c r="Q619" s="29"/>
      <c r="R619" s="29"/>
      <c r="S619" s="29"/>
      <c r="T619" s="29"/>
      <c r="U619" s="29"/>
      <c r="V619" s="29"/>
      <c r="W619" s="29"/>
      <c r="X619" s="29"/>
      <c r="Y619" s="29"/>
      <c r="Z619" s="29"/>
      <c r="AA619" s="29"/>
      <c r="AB619" s="29"/>
      <c r="AC619" s="29"/>
      <c r="AD619" s="29"/>
      <c r="AE619" s="29"/>
      <c r="AF619" s="29"/>
      <c r="AG619" s="29"/>
      <c r="AH619" s="29"/>
      <c r="AI619" s="29"/>
      <c r="AJ619" s="29"/>
      <c r="AK619" s="29"/>
      <c r="AL619" s="29"/>
      <c r="AM619" s="29"/>
      <c r="AN619" s="29"/>
      <c r="AO619" s="29"/>
    </row>
    <row r="620" spans="1:41" ht="15.75" customHeight="1">
      <c r="A620" s="29"/>
      <c r="B620" s="29"/>
      <c r="C620" s="29"/>
      <c r="D620" s="29"/>
      <c r="E620" s="29"/>
      <c r="F620" s="29"/>
      <c r="G620" s="29"/>
      <c r="H620" s="29"/>
      <c r="I620" s="29"/>
      <c r="J620" s="29"/>
      <c r="K620" s="29"/>
      <c r="L620" s="29"/>
      <c r="M620" s="29"/>
      <c r="N620" s="29"/>
      <c r="O620" s="29"/>
      <c r="P620" s="28"/>
      <c r="Q620" s="29"/>
      <c r="R620" s="29"/>
      <c r="S620" s="29"/>
      <c r="T620" s="29"/>
      <c r="U620" s="29"/>
      <c r="V620" s="29"/>
      <c r="W620" s="29"/>
      <c r="X620" s="29"/>
      <c r="Y620" s="29"/>
      <c r="Z620" s="29"/>
      <c r="AA620" s="29"/>
      <c r="AB620" s="29"/>
      <c r="AC620" s="29"/>
      <c r="AD620" s="29"/>
      <c r="AE620" s="29"/>
      <c r="AF620" s="29"/>
      <c r="AG620" s="29"/>
      <c r="AH620" s="29"/>
      <c r="AI620" s="29"/>
      <c r="AJ620" s="29"/>
      <c r="AK620" s="29"/>
      <c r="AL620" s="29"/>
      <c r="AM620" s="29"/>
      <c r="AN620" s="29"/>
      <c r="AO620" s="29"/>
    </row>
    <row r="621" spans="1:41" ht="15.75" customHeight="1">
      <c r="A621" s="29"/>
      <c r="B621" s="29"/>
      <c r="C621" s="29"/>
      <c r="D621" s="29"/>
      <c r="E621" s="29"/>
      <c r="F621" s="29"/>
      <c r="G621" s="29"/>
      <c r="H621" s="29"/>
      <c r="I621" s="29"/>
      <c r="J621" s="29"/>
      <c r="K621" s="29"/>
      <c r="L621" s="29"/>
      <c r="M621" s="29"/>
      <c r="N621" s="29"/>
      <c r="O621" s="29"/>
      <c r="P621" s="28"/>
      <c r="Q621" s="29"/>
      <c r="R621" s="29"/>
      <c r="S621" s="29"/>
      <c r="T621" s="29"/>
      <c r="U621" s="29"/>
      <c r="V621" s="29"/>
      <c r="W621" s="29"/>
      <c r="X621" s="29"/>
      <c r="Y621" s="29"/>
      <c r="Z621" s="29"/>
      <c r="AA621" s="29"/>
      <c r="AB621" s="29"/>
      <c r="AC621" s="29"/>
      <c r="AD621" s="29"/>
      <c r="AE621" s="29"/>
      <c r="AF621" s="29"/>
      <c r="AG621" s="29"/>
      <c r="AH621" s="29"/>
      <c r="AI621" s="29"/>
      <c r="AJ621" s="29"/>
      <c r="AK621" s="29"/>
      <c r="AL621" s="29"/>
      <c r="AM621" s="29"/>
      <c r="AN621" s="29"/>
      <c r="AO621" s="29"/>
    </row>
    <row r="622" spans="1:41" ht="15.75" customHeight="1">
      <c r="A622" s="29"/>
      <c r="B622" s="29"/>
      <c r="C622" s="29"/>
      <c r="D622" s="29"/>
      <c r="E622" s="29"/>
      <c r="F622" s="29"/>
      <c r="G622" s="29"/>
      <c r="H622" s="29"/>
      <c r="I622" s="29"/>
      <c r="J622" s="29"/>
      <c r="K622" s="29"/>
      <c r="L622" s="29"/>
      <c r="M622" s="29"/>
      <c r="N622" s="29"/>
      <c r="O622" s="29"/>
      <c r="P622" s="28"/>
      <c r="Q622" s="29"/>
      <c r="R622" s="29"/>
      <c r="S622" s="29"/>
      <c r="T622" s="29"/>
      <c r="U622" s="29"/>
      <c r="V622" s="29"/>
      <c r="W622" s="29"/>
      <c r="X622" s="29"/>
      <c r="Y622" s="29"/>
      <c r="Z622" s="29"/>
      <c r="AA622" s="29"/>
      <c r="AB622" s="29"/>
      <c r="AC622" s="29"/>
      <c r="AD622" s="29"/>
      <c r="AE622" s="29"/>
      <c r="AF622" s="29"/>
      <c r="AG622" s="29"/>
      <c r="AH622" s="29"/>
      <c r="AI622" s="29"/>
      <c r="AJ622" s="29"/>
      <c r="AK622" s="29"/>
      <c r="AL622" s="29"/>
      <c r="AM622" s="29"/>
      <c r="AN622" s="29"/>
      <c r="AO622" s="29"/>
    </row>
    <row r="623" spans="1:41" ht="15.75" customHeight="1">
      <c r="A623" s="29"/>
      <c r="B623" s="29"/>
      <c r="C623" s="29"/>
      <c r="D623" s="29"/>
      <c r="E623" s="29"/>
      <c r="F623" s="29"/>
      <c r="G623" s="29"/>
      <c r="H623" s="29"/>
      <c r="I623" s="29"/>
      <c r="J623" s="29"/>
      <c r="K623" s="29"/>
      <c r="L623" s="29"/>
      <c r="M623" s="29"/>
      <c r="N623" s="29"/>
      <c r="O623" s="29"/>
      <c r="P623" s="28"/>
      <c r="Q623" s="29"/>
      <c r="R623" s="29"/>
      <c r="S623" s="29"/>
      <c r="T623" s="29"/>
      <c r="U623" s="29"/>
      <c r="V623" s="29"/>
      <c r="W623" s="29"/>
      <c r="X623" s="29"/>
      <c r="Y623" s="29"/>
      <c r="Z623" s="29"/>
      <c r="AA623" s="29"/>
      <c r="AB623" s="29"/>
      <c r="AC623" s="29"/>
      <c r="AD623" s="29"/>
      <c r="AE623" s="29"/>
      <c r="AF623" s="29"/>
      <c r="AG623" s="29"/>
      <c r="AH623" s="29"/>
      <c r="AI623" s="29"/>
      <c r="AJ623" s="29"/>
      <c r="AK623" s="29"/>
      <c r="AL623" s="29"/>
      <c r="AM623" s="29"/>
      <c r="AN623" s="29"/>
      <c r="AO623" s="29"/>
    </row>
    <row r="624" spans="1:41" ht="15.75" customHeight="1">
      <c r="A624" s="29"/>
      <c r="B624" s="29"/>
      <c r="C624" s="29"/>
      <c r="D624" s="29"/>
      <c r="E624" s="29"/>
      <c r="F624" s="29"/>
      <c r="G624" s="29"/>
      <c r="H624" s="29"/>
      <c r="I624" s="29"/>
      <c r="J624" s="29"/>
      <c r="K624" s="29"/>
      <c r="L624" s="29"/>
      <c r="M624" s="29"/>
      <c r="N624" s="29"/>
      <c r="O624" s="29"/>
      <c r="P624" s="28"/>
      <c r="Q624" s="29"/>
      <c r="R624" s="29"/>
      <c r="S624" s="29"/>
      <c r="T624" s="29"/>
      <c r="U624" s="29"/>
      <c r="V624" s="29"/>
      <c r="W624" s="29"/>
      <c r="X624" s="29"/>
      <c r="Y624" s="29"/>
      <c r="Z624" s="29"/>
      <c r="AA624" s="29"/>
      <c r="AB624" s="29"/>
      <c r="AC624" s="29"/>
      <c r="AD624" s="29"/>
      <c r="AE624" s="29"/>
      <c r="AF624" s="29"/>
      <c r="AG624" s="29"/>
      <c r="AH624" s="29"/>
      <c r="AI624" s="29"/>
      <c r="AJ624" s="29"/>
      <c r="AK624" s="29"/>
      <c r="AL624" s="29"/>
      <c r="AM624" s="29"/>
      <c r="AN624" s="29"/>
      <c r="AO624" s="29"/>
    </row>
    <row r="625" spans="1:41" ht="15.75" customHeight="1">
      <c r="A625" s="29"/>
      <c r="B625" s="29"/>
      <c r="C625" s="29"/>
      <c r="D625" s="29"/>
      <c r="E625" s="29"/>
      <c r="F625" s="29"/>
      <c r="G625" s="29"/>
      <c r="H625" s="29"/>
      <c r="I625" s="29"/>
      <c r="J625" s="29"/>
      <c r="K625" s="29"/>
      <c r="L625" s="29"/>
      <c r="M625" s="29"/>
      <c r="N625" s="29"/>
      <c r="O625" s="29"/>
      <c r="P625" s="28"/>
      <c r="Q625" s="29"/>
      <c r="R625" s="29"/>
      <c r="S625" s="29"/>
      <c r="T625" s="29"/>
      <c r="U625" s="29"/>
      <c r="V625" s="29"/>
      <c r="W625" s="29"/>
      <c r="X625" s="29"/>
      <c r="Y625" s="29"/>
      <c r="Z625" s="29"/>
      <c r="AA625" s="29"/>
      <c r="AB625" s="29"/>
      <c r="AC625" s="29"/>
      <c r="AD625" s="29"/>
      <c r="AE625" s="29"/>
      <c r="AF625" s="29"/>
      <c r="AG625" s="29"/>
      <c r="AH625" s="29"/>
      <c r="AI625" s="29"/>
      <c r="AJ625" s="29"/>
      <c r="AK625" s="29"/>
      <c r="AL625" s="29"/>
      <c r="AM625" s="29"/>
      <c r="AN625" s="29"/>
      <c r="AO625" s="29"/>
    </row>
    <row r="626" spans="1:41" ht="15.75" customHeight="1">
      <c r="A626" s="29"/>
      <c r="B626" s="29"/>
      <c r="C626" s="29"/>
      <c r="D626" s="29"/>
      <c r="E626" s="29"/>
      <c r="F626" s="29"/>
      <c r="G626" s="29"/>
      <c r="H626" s="29"/>
      <c r="I626" s="29"/>
      <c r="J626" s="29"/>
      <c r="K626" s="29"/>
      <c r="L626" s="29"/>
      <c r="M626" s="29"/>
      <c r="N626" s="29"/>
      <c r="O626" s="29"/>
      <c r="P626" s="28"/>
      <c r="Q626" s="29"/>
      <c r="R626" s="29"/>
      <c r="S626" s="29"/>
      <c r="T626" s="29"/>
      <c r="U626" s="29"/>
      <c r="V626" s="29"/>
      <c r="W626" s="29"/>
      <c r="X626" s="29"/>
      <c r="Y626" s="29"/>
      <c r="Z626" s="29"/>
      <c r="AA626" s="29"/>
      <c r="AB626" s="29"/>
      <c r="AC626" s="29"/>
      <c r="AD626" s="29"/>
      <c r="AE626" s="29"/>
      <c r="AF626" s="29"/>
      <c r="AG626" s="29"/>
      <c r="AH626" s="29"/>
      <c r="AI626" s="29"/>
      <c r="AJ626" s="29"/>
      <c r="AK626" s="29"/>
      <c r="AL626" s="29"/>
      <c r="AM626" s="29"/>
      <c r="AN626" s="29"/>
      <c r="AO626" s="29"/>
    </row>
    <row r="627" spans="1:41" ht="15.75" customHeight="1">
      <c r="A627" s="29"/>
      <c r="B627" s="29"/>
      <c r="C627" s="29"/>
      <c r="D627" s="29"/>
      <c r="E627" s="29"/>
      <c r="F627" s="29"/>
      <c r="G627" s="29"/>
      <c r="H627" s="29"/>
      <c r="I627" s="29"/>
      <c r="J627" s="29"/>
      <c r="K627" s="29"/>
      <c r="L627" s="29"/>
      <c r="M627" s="29"/>
      <c r="N627" s="29"/>
      <c r="O627" s="29"/>
      <c r="P627" s="28"/>
      <c r="Q627" s="29"/>
      <c r="R627" s="29"/>
      <c r="S627" s="29"/>
      <c r="T627" s="29"/>
      <c r="U627" s="29"/>
      <c r="V627" s="29"/>
      <c r="W627" s="29"/>
      <c r="X627" s="29"/>
      <c r="Y627" s="29"/>
      <c r="Z627" s="29"/>
      <c r="AA627" s="29"/>
      <c r="AB627" s="29"/>
      <c r="AC627" s="29"/>
      <c r="AD627" s="29"/>
      <c r="AE627" s="29"/>
      <c r="AF627" s="29"/>
      <c r="AG627" s="29"/>
      <c r="AH627" s="29"/>
      <c r="AI627" s="29"/>
      <c r="AJ627" s="29"/>
      <c r="AK627" s="29"/>
      <c r="AL627" s="29"/>
      <c r="AM627" s="29"/>
      <c r="AN627" s="29"/>
      <c r="AO627" s="29"/>
    </row>
    <row r="628" spans="1:41" ht="15.75" customHeight="1">
      <c r="A628" s="29"/>
      <c r="B628" s="29"/>
      <c r="C628" s="29"/>
      <c r="D628" s="29"/>
      <c r="E628" s="29"/>
      <c r="F628" s="29"/>
      <c r="G628" s="29"/>
      <c r="H628" s="29"/>
      <c r="I628" s="29"/>
      <c r="J628" s="29"/>
      <c r="K628" s="29"/>
      <c r="L628" s="29"/>
      <c r="M628" s="29"/>
      <c r="N628" s="29"/>
      <c r="O628" s="29"/>
      <c r="P628" s="28"/>
      <c r="Q628" s="29"/>
      <c r="R628" s="29"/>
      <c r="S628" s="29"/>
      <c r="T628" s="29"/>
      <c r="U628" s="29"/>
      <c r="V628" s="29"/>
      <c r="W628" s="29"/>
      <c r="X628" s="29"/>
      <c r="Y628" s="29"/>
      <c r="Z628" s="29"/>
      <c r="AA628" s="29"/>
      <c r="AB628" s="29"/>
      <c r="AC628" s="29"/>
      <c r="AD628" s="29"/>
      <c r="AE628" s="29"/>
      <c r="AF628" s="29"/>
      <c r="AG628" s="29"/>
      <c r="AH628" s="29"/>
      <c r="AI628" s="29"/>
      <c r="AJ628" s="29"/>
      <c r="AK628" s="29"/>
      <c r="AL628" s="29"/>
      <c r="AM628" s="29"/>
      <c r="AN628" s="29"/>
      <c r="AO628" s="29"/>
    </row>
    <row r="629" spans="1:41" ht="15.75" customHeight="1">
      <c r="A629" s="29"/>
      <c r="B629" s="29"/>
      <c r="C629" s="29"/>
      <c r="D629" s="29"/>
      <c r="E629" s="29"/>
      <c r="F629" s="29"/>
      <c r="G629" s="29"/>
      <c r="H629" s="29"/>
      <c r="I629" s="29"/>
      <c r="J629" s="29"/>
      <c r="K629" s="29"/>
      <c r="L629" s="29"/>
      <c r="M629" s="29"/>
      <c r="N629" s="29"/>
      <c r="O629" s="29"/>
      <c r="P629" s="28"/>
      <c r="Q629" s="29"/>
      <c r="R629" s="29"/>
      <c r="S629" s="29"/>
      <c r="T629" s="29"/>
      <c r="U629" s="29"/>
      <c r="V629" s="29"/>
      <c r="W629" s="29"/>
      <c r="X629" s="29"/>
      <c r="Y629" s="29"/>
      <c r="Z629" s="29"/>
      <c r="AA629" s="29"/>
      <c r="AB629" s="29"/>
      <c r="AC629" s="29"/>
      <c r="AD629" s="29"/>
      <c r="AE629" s="29"/>
      <c r="AF629" s="29"/>
      <c r="AG629" s="29"/>
      <c r="AH629" s="29"/>
      <c r="AI629" s="29"/>
      <c r="AJ629" s="29"/>
      <c r="AK629" s="29"/>
      <c r="AL629" s="29"/>
      <c r="AM629" s="29"/>
      <c r="AN629" s="29"/>
      <c r="AO629" s="29"/>
    </row>
    <row r="630" spans="1:41" ht="15.75" customHeight="1">
      <c r="A630" s="29"/>
      <c r="B630" s="29"/>
      <c r="C630" s="29"/>
      <c r="D630" s="29"/>
      <c r="E630" s="29"/>
      <c r="F630" s="29"/>
      <c r="G630" s="29"/>
      <c r="H630" s="29"/>
      <c r="I630" s="29"/>
      <c r="J630" s="29"/>
      <c r="K630" s="29"/>
      <c r="L630" s="29"/>
      <c r="M630" s="29"/>
      <c r="N630" s="29"/>
      <c r="O630" s="29"/>
      <c r="P630" s="28"/>
      <c r="Q630" s="29"/>
      <c r="R630" s="29"/>
      <c r="S630" s="29"/>
      <c r="T630" s="29"/>
      <c r="U630" s="29"/>
      <c r="V630" s="29"/>
      <c r="W630" s="29"/>
      <c r="X630" s="29"/>
      <c r="Y630" s="29"/>
      <c r="Z630" s="29"/>
      <c r="AA630" s="29"/>
      <c r="AB630" s="29"/>
      <c r="AC630" s="29"/>
      <c r="AD630" s="29"/>
      <c r="AE630" s="29"/>
      <c r="AF630" s="29"/>
      <c r="AG630" s="29"/>
      <c r="AH630" s="29"/>
      <c r="AI630" s="29"/>
      <c r="AJ630" s="29"/>
      <c r="AK630" s="29"/>
      <c r="AL630" s="29"/>
      <c r="AM630" s="29"/>
      <c r="AN630" s="29"/>
      <c r="AO630" s="29"/>
    </row>
    <row r="631" spans="1:41" ht="15.75" customHeight="1">
      <c r="A631" s="29"/>
      <c r="B631" s="29"/>
      <c r="C631" s="29"/>
      <c r="D631" s="29"/>
      <c r="E631" s="29"/>
      <c r="F631" s="29"/>
      <c r="G631" s="29"/>
      <c r="H631" s="29"/>
      <c r="I631" s="29"/>
      <c r="J631" s="29"/>
      <c r="K631" s="29"/>
      <c r="L631" s="29"/>
      <c r="M631" s="29"/>
      <c r="N631" s="29"/>
      <c r="O631" s="29"/>
      <c r="P631" s="28"/>
      <c r="Q631" s="29"/>
      <c r="R631" s="29"/>
      <c r="S631" s="29"/>
      <c r="T631" s="29"/>
      <c r="U631" s="29"/>
      <c r="V631" s="29"/>
      <c r="W631" s="29"/>
      <c r="X631" s="29"/>
      <c r="Y631" s="29"/>
      <c r="Z631" s="29"/>
      <c r="AA631" s="29"/>
      <c r="AB631" s="29"/>
      <c r="AC631" s="29"/>
      <c r="AD631" s="29"/>
      <c r="AE631" s="29"/>
      <c r="AF631" s="29"/>
      <c r="AG631" s="29"/>
      <c r="AH631" s="29"/>
      <c r="AI631" s="29"/>
      <c r="AJ631" s="29"/>
      <c r="AK631" s="29"/>
      <c r="AL631" s="29"/>
      <c r="AM631" s="29"/>
      <c r="AN631" s="29"/>
      <c r="AO631" s="29"/>
    </row>
    <row r="632" spans="1:41" ht="15.75" customHeight="1">
      <c r="A632" s="29"/>
      <c r="B632" s="29"/>
      <c r="C632" s="29"/>
      <c r="D632" s="29"/>
      <c r="E632" s="29"/>
      <c r="F632" s="29"/>
      <c r="G632" s="29"/>
      <c r="H632" s="29"/>
      <c r="I632" s="29"/>
      <c r="J632" s="29"/>
      <c r="K632" s="29"/>
      <c r="L632" s="29"/>
      <c r="M632" s="29"/>
      <c r="N632" s="29"/>
      <c r="O632" s="29"/>
      <c r="P632" s="28"/>
      <c r="Q632" s="29"/>
      <c r="R632" s="29"/>
      <c r="S632" s="29"/>
      <c r="T632" s="29"/>
      <c r="U632" s="29"/>
      <c r="V632" s="29"/>
      <c r="W632" s="29"/>
      <c r="X632" s="29"/>
      <c r="Y632" s="29"/>
      <c r="Z632" s="29"/>
      <c r="AA632" s="29"/>
      <c r="AB632" s="29"/>
      <c r="AC632" s="29"/>
      <c r="AD632" s="29"/>
      <c r="AE632" s="29"/>
      <c r="AF632" s="29"/>
      <c r="AG632" s="29"/>
      <c r="AH632" s="29"/>
      <c r="AI632" s="29"/>
      <c r="AJ632" s="29"/>
      <c r="AK632" s="29"/>
      <c r="AL632" s="29"/>
      <c r="AM632" s="29"/>
      <c r="AN632" s="29"/>
      <c r="AO632" s="29"/>
    </row>
    <row r="633" spans="1:41" ht="15.75" customHeight="1">
      <c r="A633" s="29"/>
      <c r="B633" s="29"/>
      <c r="C633" s="29"/>
      <c r="D633" s="29"/>
      <c r="E633" s="29"/>
      <c r="F633" s="29"/>
      <c r="G633" s="29"/>
      <c r="H633" s="29"/>
      <c r="I633" s="29"/>
      <c r="J633" s="29"/>
      <c r="K633" s="29"/>
      <c r="L633" s="29"/>
      <c r="M633" s="29"/>
      <c r="N633" s="29"/>
      <c r="O633" s="29"/>
      <c r="P633" s="28"/>
      <c r="Q633" s="29"/>
      <c r="R633" s="29"/>
      <c r="S633" s="29"/>
      <c r="T633" s="29"/>
      <c r="U633" s="29"/>
      <c r="V633" s="29"/>
      <c r="W633" s="29"/>
      <c r="X633" s="29"/>
      <c r="Y633" s="29"/>
      <c r="Z633" s="29"/>
      <c r="AA633" s="29"/>
      <c r="AB633" s="29"/>
      <c r="AC633" s="29"/>
      <c r="AD633" s="29"/>
      <c r="AE633" s="29"/>
      <c r="AF633" s="29"/>
      <c r="AG633" s="29"/>
      <c r="AH633" s="29"/>
      <c r="AI633" s="29"/>
      <c r="AJ633" s="29"/>
      <c r="AK633" s="29"/>
      <c r="AL633" s="29"/>
      <c r="AM633" s="29"/>
      <c r="AN633" s="29"/>
      <c r="AO633" s="29"/>
    </row>
    <row r="634" spans="1:41" ht="15.75" customHeight="1">
      <c r="A634" s="29"/>
      <c r="B634" s="29"/>
      <c r="C634" s="29"/>
      <c r="D634" s="29"/>
      <c r="E634" s="29"/>
      <c r="F634" s="29"/>
      <c r="G634" s="29"/>
      <c r="H634" s="29"/>
      <c r="I634" s="29"/>
      <c r="J634" s="29"/>
      <c r="K634" s="29"/>
      <c r="L634" s="29"/>
      <c r="M634" s="29"/>
      <c r="N634" s="29"/>
      <c r="O634" s="29"/>
      <c r="P634" s="28"/>
      <c r="Q634" s="29"/>
      <c r="R634" s="29"/>
      <c r="S634" s="29"/>
      <c r="T634" s="29"/>
      <c r="U634" s="29"/>
      <c r="V634" s="29"/>
      <c r="W634" s="29"/>
      <c r="X634" s="29"/>
      <c r="Y634" s="29"/>
      <c r="Z634" s="29"/>
      <c r="AA634" s="29"/>
      <c r="AB634" s="29"/>
      <c r="AC634" s="29"/>
      <c r="AD634" s="29"/>
      <c r="AE634" s="29"/>
      <c r="AF634" s="29"/>
      <c r="AG634" s="29"/>
      <c r="AH634" s="29"/>
      <c r="AI634" s="29"/>
      <c r="AJ634" s="29"/>
      <c r="AK634" s="29"/>
      <c r="AL634" s="29"/>
      <c r="AM634" s="29"/>
      <c r="AN634" s="29"/>
      <c r="AO634" s="29"/>
    </row>
    <row r="635" spans="1:41" ht="15.75" customHeight="1">
      <c r="A635" s="29"/>
      <c r="B635" s="29"/>
      <c r="C635" s="29"/>
      <c r="D635" s="29"/>
      <c r="E635" s="29"/>
      <c r="F635" s="29"/>
      <c r="G635" s="29"/>
      <c r="H635" s="29"/>
      <c r="I635" s="29"/>
      <c r="J635" s="29"/>
      <c r="K635" s="29"/>
      <c r="L635" s="29"/>
      <c r="M635" s="29"/>
      <c r="N635" s="29"/>
      <c r="O635" s="29"/>
      <c r="P635" s="28"/>
      <c r="Q635" s="29"/>
      <c r="R635" s="29"/>
      <c r="S635" s="29"/>
      <c r="T635" s="29"/>
      <c r="U635" s="29"/>
      <c r="V635" s="29"/>
      <c r="W635" s="29"/>
      <c r="X635" s="29"/>
      <c r="Y635" s="29"/>
      <c r="Z635" s="29"/>
      <c r="AA635" s="29"/>
      <c r="AB635" s="29"/>
      <c r="AC635" s="29"/>
      <c r="AD635" s="29"/>
      <c r="AE635" s="29"/>
      <c r="AF635" s="29"/>
      <c r="AG635" s="29"/>
      <c r="AH635" s="29"/>
      <c r="AI635" s="29"/>
      <c r="AJ635" s="29"/>
      <c r="AK635" s="29"/>
      <c r="AL635" s="29"/>
      <c r="AM635" s="29"/>
      <c r="AN635" s="29"/>
      <c r="AO635" s="29"/>
    </row>
    <row r="636" spans="1:41" ht="15.75" customHeight="1">
      <c r="A636" s="29"/>
      <c r="B636" s="29"/>
      <c r="C636" s="29"/>
      <c r="D636" s="29"/>
      <c r="E636" s="29"/>
      <c r="F636" s="29"/>
      <c r="G636" s="29"/>
      <c r="H636" s="29"/>
      <c r="I636" s="29"/>
      <c r="J636" s="29"/>
      <c r="K636" s="29"/>
      <c r="L636" s="29"/>
      <c r="M636" s="29"/>
      <c r="N636" s="29"/>
      <c r="O636" s="29"/>
      <c r="P636" s="28"/>
      <c r="Q636" s="29"/>
      <c r="R636" s="29"/>
      <c r="S636" s="29"/>
      <c r="T636" s="29"/>
      <c r="U636" s="29"/>
      <c r="V636" s="29"/>
      <c r="W636" s="29"/>
      <c r="X636" s="29"/>
      <c r="Y636" s="29"/>
      <c r="Z636" s="29"/>
      <c r="AA636" s="29"/>
      <c r="AB636" s="29"/>
      <c r="AC636" s="29"/>
      <c r="AD636" s="29"/>
      <c r="AE636" s="29"/>
      <c r="AF636" s="29"/>
      <c r="AG636" s="29"/>
      <c r="AH636" s="29"/>
      <c r="AI636" s="29"/>
      <c r="AJ636" s="29"/>
      <c r="AK636" s="29"/>
      <c r="AL636" s="29"/>
      <c r="AM636" s="29"/>
      <c r="AN636" s="29"/>
      <c r="AO636" s="29"/>
    </row>
    <row r="637" spans="1:41" ht="15.75" customHeight="1">
      <c r="A637" s="29"/>
      <c r="B637" s="29"/>
      <c r="C637" s="29"/>
      <c r="D637" s="29"/>
      <c r="E637" s="29"/>
      <c r="F637" s="29"/>
      <c r="G637" s="29"/>
      <c r="H637" s="29"/>
      <c r="I637" s="29"/>
      <c r="J637" s="29"/>
      <c r="K637" s="29"/>
      <c r="L637" s="29"/>
      <c r="M637" s="29"/>
      <c r="N637" s="29"/>
      <c r="O637" s="29"/>
      <c r="P637" s="28"/>
      <c r="Q637" s="29"/>
      <c r="R637" s="29"/>
      <c r="S637" s="29"/>
      <c r="T637" s="29"/>
      <c r="U637" s="29"/>
      <c r="V637" s="29"/>
      <c r="W637" s="29"/>
      <c r="X637" s="29"/>
      <c r="Y637" s="29"/>
      <c r="Z637" s="29"/>
      <c r="AA637" s="29"/>
      <c r="AB637" s="29"/>
      <c r="AC637" s="29"/>
      <c r="AD637" s="29"/>
      <c r="AE637" s="29"/>
      <c r="AF637" s="29"/>
      <c r="AG637" s="29"/>
      <c r="AH637" s="29"/>
      <c r="AI637" s="29"/>
      <c r="AJ637" s="29"/>
      <c r="AK637" s="29"/>
      <c r="AL637" s="29"/>
      <c r="AM637" s="29"/>
      <c r="AN637" s="29"/>
      <c r="AO637" s="29"/>
    </row>
    <row r="638" spans="1:41" ht="15.75" customHeight="1">
      <c r="A638" s="29"/>
      <c r="B638" s="29"/>
      <c r="C638" s="29"/>
      <c r="D638" s="29"/>
      <c r="E638" s="29"/>
      <c r="F638" s="29"/>
      <c r="G638" s="29"/>
      <c r="H638" s="29"/>
      <c r="I638" s="29"/>
      <c r="J638" s="29"/>
      <c r="K638" s="29"/>
      <c r="L638" s="29"/>
      <c r="M638" s="29"/>
      <c r="N638" s="29"/>
      <c r="O638" s="29"/>
      <c r="P638" s="28"/>
      <c r="Q638" s="29"/>
      <c r="R638" s="29"/>
      <c r="S638" s="29"/>
      <c r="T638" s="29"/>
      <c r="U638" s="29"/>
      <c r="V638" s="29"/>
      <c r="W638" s="29"/>
      <c r="X638" s="29"/>
      <c r="Y638" s="29"/>
      <c r="Z638" s="29"/>
      <c r="AA638" s="29"/>
      <c r="AB638" s="29"/>
      <c r="AC638" s="29"/>
      <c r="AD638" s="29"/>
      <c r="AE638" s="29"/>
      <c r="AF638" s="29"/>
      <c r="AG638" s="29"/>
      <c r="AH638" s="29"/>
      <c r="AI638" s="29"/>
      <c r="AJ638" s="29"/>
      <c r="AK638" s="29"/>
      <c r="AL638" s="29"/>
      <c r="AM638" s="29"/>
      <c r="AN638" s="29"/>
      <c r="AO638" s="29"/>
    </row>
    <row r="639" spans="1:41" ht="15.75" customHeight="1">
      <c r="A639" s="29"/>
      <c r="B639" s="29"/>
      <c r="C639" s="29"/>
      <c r="D639" s="29"/>
      <c r="E639" s="29"/>
      <c r="F639" s="29"/>
      <c r="G639" s="29"/>
      <c r="H639" s="29"/>
      <c r="I639" s="29"/>
      <c r="J639" s="29"/>
      <c r="K639" s="29"/>
      <c r="L639" s="29"/>
      <c r="M639" s="29"/>
      <c r="N639" s="29"/>
      <c r="O639" s="29"/>
      <c r="P639" s="28"/>
      <c r="Q639" s="29"/>
      <c r="R639" s="29"/>
      <c r="S639" s="29"/>
      <c r="T639" s="29"/>
      <c r="U639" s="29"/>
      <c r="V639" s="29"/>
      <c r="W639" s="29"/>
      <c r="X639" s="29"/>
      <c r="Y639" s="29"/>
      <c r="Z639" s="29"/>
      <c r="AA639" s="29"/>
      <c r="AB639" s="29"/>
      <c r="AC639" s="29"/>
      <c r="AD639" s="29"/>
      <c r="AE639" s="29"/>
      <c r="AF639" s="29"/>
      <c r="AG639" s="29"/>
      <c r="AH639" s="29"/>
      <c r="AI639" s="29"/>
      <c r="AJ639" s="29"/>
      <c r="AK639" s="29"/>
      <c r="AL639" s="29"/>
      <c r="AM639" s="29"/>
      <c r="AN639" s="29"/>
      <c r="AO639" s="29"/>
    </row>
    <row r="640" spans="1:41" ht="15.75" customHeight="1">
      <c r="A640" s="29"/>
      <c r="B640" s="29"/>
      <c r="C640" s="29"/>
      <c r="D640" s="29"/>
      <c r="E640" s="29"/>
      <c r="F640" s="29"/>
      <c r="G640" s="29"/>
      <c r="H640" s="29"/>
      <c r="I640" s="29"/>
      <c r="J640" s="29"/>
      <c r="K640" s="29"/>
      <c r="L640" s="29"/>
      <c r="M640" s="29"/>
      <c r="N640" s="29"/>
      <c r="O640" s="29"/>
      <c r="P640" s="28"/>
      <c r="Q640" s="29"/>
      <c r="R640" s="29"/>
      <c r="S640" s="29"/>
      <c r="T640" s="29"/>
      <c r="U640" s="29"/>
      <c r="V640" s="29"/>
      <c r="W640" s="29"/>
      <c r="X640" s="29"/>
      <c r="Y640" s="29"/>
      <c r="Z640" s="29"/>
      <c r="AA640" s="29"/>
      <c r="AB640" s="29"/>
      <c r="AC640" s="29"/>
      <c r="AD640" s="29"/>
      <c r="AE640" s="29"/>
      <c r="AF640" s="29"/>
      <c r="AG640" s="29"/>
      <c r="AH640" s="29"/>
      <c r="AI640" s="29"/>
      <c r="AJ640" s="29"/>
      <c r="AK640" s="29"/>
      <c r="AL640" s="29"/>
      <c r="AM640" s="29"/>
      <c r="AN640" s="29"/>
      <c r="AO640" s="29"/>
    </row>
    <row r="641" spans="1:41" ht="15.75" customHeight="1">
      <c r="A641" s="29"/>
      <c r="B641" s="29"/>
      <c r="C641" s="29"/>
      <c r="D641" s="29"/>
      <c r="E641" s="29"/>
      <c r="F641" s="29"/>
      <c r="G641" s="29"/>
      <c r="H641" s="29"/>
      <c r="I641" s="29"/>
      <c r="J641" s="29"/>
      <c r="K641" s="29"/>
      <c r="L641" s="29"/>
      <c r="M641" s="29"/>
      <c r="N641" s="29"/>
      <c r="O641" s="29"/>
      <c r="P641" s="28"/>
      <c r="Q641" s="29"/>
      <c r="R641" s="29"/>
      <c r="S641" s="29"/>
      <c r="T641" s="29"/>
      <c r="U641" s="29"/>
      <c r="V641" s="29"/>
      <c r="W641" s="29"/>
      <c r="X641" s="29"/>
      <c r="Y641" s="29"/>
      <c r="Z641" s="29"/>
      <c r="AA641" s="29"/>
      <c r="AB641" s="29"/>
      <c r="AC641" s="29"/>
      <c r="AD641" s="29"/>
      <c r="AE641" s="29"/>
      <c r="AF641" s="29"/>
      <c r="AG641" s="29"/>
      <c r="AH641" s="29"/>
      <c r="AI641" s="29"/>
      <c r="AJ641" s="29"/>
      <c r="AK641" s="29"/>
      <c r="AL641" s="29"/>
      <c r="AM641" s="29"/>
      <c r="AN641" s="29"/>
      <c r="AO641" s="29"/>
    </row>
    <row r="642" spans="1:41" ht="15.75" customHeight="1">
      <c r="A642" s="29"/>
      <c r="B642" s="29"/>
      <c r="C642" s="29"/>
      <c r="D642" s="29"/>
      <c r="E642" s="29"/>
      <c r="F642" s="29"/>
      <c r="G642" s="29"/>
      <c r="H642" s="29"/>
      <c r="I642" s="29"/>
      <c r="J642" s="29"/>
      <c r="K642" s="29"/>
      <c r="L642" s="29"/>
      <c r="M642" s="29"/>
      <c r="N642" s="29"/>
      <c r="O642" s="29"/>
      <c r="P642" s="28"/>
      <c r="Q642" s="29"/>
      <c r="R642" s="29"/>
      <c r="S642" s="29"/>
      <c r="T642" s="29"/>
      <c r="U642" s="29"/>
      <c r="V642" s="29"/>
      <c r="W642" s="29"/>
      <c r="X642" s="29"/>
      <c r="Y642" s="29"/>
      <c r="Z642" s="29"/>
      <c r="AA642" s="29"/>
      <c r="AB642" s="29"/>
      <c r="AC642" s="29"/>
      <c r="AD642" s="29"/>
      <c r="AE642" s="29"/>
      <c r="AF642" s="29"/>
      <c r="AG642" s="29"/>
      <c r="AH642" s="29"/>
      <c r="AI642" s="29"/>
      <c r="AJ642" s="29"/>
      <c r="AK642" s="29"/>
      <c r="AL642" s="29"/>
      <c r="AM642" s="29"/>
      <c r="AN642" s="29"/>
      <c r="AO642" s="29"/>
    </row>
    <row r="643" spans="1:41" ht="15.75" customHeight="1">
      <c r="A643" s="29"/>
      <c r="B643" s="29"/>
      <c r="C643" s="29"/>
      <c r="D643" s="29"/>
      <c r="E643" s="29"/>
      <c r="F643" s="29"/>
      <c r="G643" s="29"/>
      <c r="H643" s="29"/>
      <c r="I643" s="29"/>
      <c r="J643" s="29"/>
      <c r="K643" s="29"/>
      <c r="L643" s="29"/>
      <c r="M643" s="29"/>
      <c r="N643" s="29"/>
      <c r="O643" s="29"/>
      <c r="P643" s="28"/>
      <c r="Q643" s="29"/>
      <c r="R643" s="29"/>
      <c r="S643" s="29"/>
      <c r="T643" s="29"/>
      <c r="U643" s="29"/>
      <c r="V643" s="29"/>
      <c r="W643" s="29"/>
      <c r="X643" s="29"/>
      <c r="Y643" s="29"/>
      <c r="Z643" s="29"/>
      <c r="AA643" s="29"/>
      <c r="AB643" s="29"/>
      <c r="AC643" s="29"/>
      <c r="AD643" s="29"/>
      <c r="AE643" s="29"/>
      <c r="AF643" s="29"/>
      <c r="AG643" s="29"/>
      <c r="AH643" s="29"/>
      <c r="AI643" s="29"/>
      <c r="AJ643" s="29"/>
      <c r="AK643" s="29"/>
      <c r="AL643" s="29"/>
      <c r="AM643" s="29"/>
      <c r="AN643" s="29"/>
      <c r="AO643" s="29"/>
    </row>
    <row r="644" spans="1:41" ht="15.75" customHeight="1">
      <c r="A644" s="29"/>
      <c r="B644" s="29"/>
      <c r="C644" s="29"/>
      <c r="D644" s="29"/>
      <c r="E644" s="29"/>
      <c r="F644" s="29"/>
      <c r="G644" s="29"/>
      <c r="H644" s="29"/>
      <c r="I644" s="29"/>
      <c r="J644" s="29"/>
      <c r="K644" s="29"/>
      <c r="L644" s="29"/>
      <c r="M644" s="29"/>
      <c r="N644" s="29"/>
      <c r="O644" s="29"/>
      <c r="P644" s="28"/>
      <c r="Q644" s="29"/>
      <c r="R644" s="29"/>
      <c r="S644" s="29"/>
      <c r="T644" s="29"/>
      <c r="U644" s="29"/>
      <c r="V644" s="29"/>
      <c r="W644" s="29"/>
      <c r="X644" s="29"/>
      <c r="Y644" s="29"/>
      <c r="Z644" s="29"/>
      <c r="AA644" s="29"/>
      <c r="AB644" s="29"/>
      <c r="AC644" s="29"/>
      <c r="AD644" s="29"/>
      <c r="AE644" s="29"/>
      <c r="AF644" s="29"/>
      <c r="AG644" s="29"/>
      <c r="AH644" s="29"/>
      <c r="AI644" s="29"/>
      <c r="AJ644" s="29"/>
      <c r="AK644" s="29"/>
      <c r="AL644" s="29"/>
      <c r="AM644" s="29"/>
      <c r="AN644" s="29"/>
      <c r="AO644" s="29"/>
    </row>
    <row r="645" spans="1:41" ht="15.75" customHeight="1">
      <c r="A645" s="29"/>
      <c r="B645" s="29"/>
      <c r="C645" s="29"/>
      <c r="D645" s="29"/>
      <c r="E645" s="29"/>
      <c r="F645" s="29"/>
      <c r="G645" s="29"/>
      <c r="H645" s="29"/>
      <c r="I645" s="29"/>
      <c r="J645" s="29"/>
      <c r="K645" s="29"/>
      <c r="L645" s="29"/>
      <c r="M645" s="29"/>
      <c r="N645" s="29"/>
      <c r="O645" s="29"/>
      <c r="P645" s="28"/>
      <c r="Q645" s="29"/>
      <c r="R645" s="29"/>
      <c r="S645" s="29"/>
      <c r="T645" s="29"/>
      <c r="U645" s="29"/>
      <c r="V645" s="29"/>
      <c r="W645" s="29"/>
      <c r="X645" s="29"/>
      <c r="Y645" s="29"/>
      <c r="Z645" s="29"/>
      <c r="AA645" s="29"/>
      <c r="AB645" s="29"/>
      <c r="AC645" s="29"/>
      <c r="AD645" s="29"/>
      <c r="AE645" s="29"/>
      <c r="AF645" s="29"/>
      <c r="AG645" s="29"/>
      <c r="AH645" s="29"/>
      <c r="AI645" s="29"/>
      <c r="AJ645" s="29"/>
      <c r="AK645" s="29"/>
      <c r="AL645" s="29"/>
      <c r="AM645" s="29"/>
      <c r="AN645" s="29"/>
      <c r="AO645" s="29"/>
    </row>
    <row r="646" spans="1:41" ht="15.75" customHeight="1">
      <c r="A646" s="29"/>
      <c r="B646" s="29"/>
      <c r="C646" s="29"/>
      <c r="D646" s="29"/>
      <c r="E646" s="29"/>
      <c r="F646" s="29"/>
      <c r="G646" s="29"/>
      <c r="H646" s="29"/>
      <c r="I646" s="29"/>
      <c r="J646" s="29"/>
      <c r="K646" s="29"/>
      <c r="L646" s="29"/>
      <c r="M646" s="29"/>
      <c r="N646" s="29"/>
      <c r="O646" s="29"/>
      <c r="P646" s="28"/>
      <c r="Q646" s="29"/>
      <c r="R646" s="29"/>
      <c r="S646" s="29"/>
      <c r="T646" s="29"/>
      <c r="U646" s="29"/>
      <c r="V646" s="29"/>
      <c r="W646" s="29"/>
      <c r="X646" s="29"/>
      <c r="Y646" s="29"/>
      <c r="Z646" s="29"/>
      <c r="AA646" s="29"/>
      <c r="AB646" s="29"/>
      <c r="AC646" s="29"/>
      <c r="AD646" s="29"/>
      <c r="AE646" s="29"/>
      <c r="AF646" s="29"/>
      <c r="AG646" s="29"/>
      <c r="AH646" s="29"/>
      <c r="AI646" s="29"/>
      <c r="AJ646" s="29"/>
      <c r="AK646" s="29"/>
      <c r="AL646" s="29"/>
      <c r="AM646" s="29"/>
      <c r="AN646" s="29"/>
      <c r="AO646" s="29"/>
    </row>
    <row r="647" spans="1:41" ht="15.75" customHeight="1">
      <c r="A647" s="29"/>
      <c r="B647" s="29"/>
      <c r="C647" s="29"/>
      <c r="D647" s="29"/>
      <c r="E647" s="29"/>
      <c r="F647" s="29"/>
      <c r="G647" s="29"/>
      <c r="H647" s="29"/>
      <c r="I647" s="29"/>
      <c r="J647" s="29"/>
      <c r="K647" s="29"/>
      <c r="L647" s="29"/>
      <c r="M647" s="29"/>
      <c r="N647" s="29"/>
      <c r="O647" s="29"/>
      <c r="P647" s="28"/>
      <c r="Q647" s="29"/>
      <c r="R647" s="29"/>
      <c r="S647" s="29"/>
      <c r="T647" s="29"/>
      <c r="U647" s="29"/>
      <c r="V647" s="29"/>
      <c r="W647" s="29"/>
      <c r="X647" s="29"/>
      <c r="Y647" s="29"/>
      <c r="Z647" s="29"/>
      <c r="AA647" s="29"/>
      <c r="AB647" s="29"/>
      <c r="AC647" s="29"/>
      <c r="AD647" s="29"/>
      <c r="AE647" s="29"/>
      <c r="AF647" s="29"/>
      <c r="AG647" s="29"/>
      <c r="AH647" s="29"/>
      <c r="AI647" s="29"/>
      <c r="AJ647" s="29"/>
      <c r="AK647" s="29"/>
      <c r="AL647" s="29"/>
      <c r="AM647" s="29"/>
      <c r="AN647" s="29"/>
      <c r="AO647" s="29"/>
    </row>
    <row r="648" spans="1:41" ht="15.75" customHeight="1">
      <c r="A648" s="29"/>
      <c r="B648" s="29"/>
      <c r="C648" s="29"/>
      <c r="D648" s="29"/>
      <c r="E648" s="29"/>
      <c r="F648" s="29"/>
      <c r="G648" s="29"/>
      <c r="H648" s="29"/>
      <c r="I648" s="29"/>
      <c r="J648" s="29"/>
      <c r="K648" s="29"/>
      <c r="L648" s="29"/>
      <c r="M648" s="29"/>
      <c r="N648" s="29"/>
      <c r="O648" s="29"/>
      <c r="P648" s="28"/>
      <c r="Q648" s="29"/>
      <c r="R648" s="29"/>
      <c r="S648" s="29"/>
      <c r="T648" s="29"/>
      <c r="U648" s="29"/>
      <c r="V648" s="29"/>
      <c r="W648" s="29"/>
      <c r="X648" s="29"/>
      <c r="Y648" s="29"/>
      <c r="Z648" s="29"/>
      <c r="AA648" s="29"/>
      <c r="AB648" s="29"/>
      <c r="AC648" s="29"/>
      <c r="AD648" s="29"/>
      <c r="AE648" s="29"/>
      <c r="AF648" s="29"/>
      <c r="AG648" s="29"/>
      <c r="AH648" s="29"/>
      <c r="AI648" s="29"/>
      <c r="AJ648" s="29"/>
      <c r="AK648" s="29"/>
      <c r="AL648" s="29"/>
      <c r="AM648" s="29"/>
      <c r="AN648" s="29"/>
      <c r="AO648" s="29"/>
    </row>
    <row r="649" spans="1:41" ht="15.75" customHeight="1">
      <c r="A649" s="29"/>
      <c r="B649" s="29"/>
      <c r="C649" s="29"/>
      <c r="D649" s="29"/>
      <c r="E649" s="29"/>
      <c r="F649" s="29"/>
      <c r="G649" s="29"/>
      <c r="H649" s="29"/>
      <c r="I649" s="29"/>
      <c r="J649" s="29"/>
      <c r="K649" s="29"/>
      <c r="L649" s="29"/>
      <c r="M649" s="29"/>
      <c r="N649" s="29"/>
      <c r="O649" s="29"/>
      <c r="P649" s="28"/>
      <c r="Q649" s="29"/>
      <c r="R649" s="29"/>
      <c r="S649" s="29"/>
      <c r="T649" s="29"/>
      <c r="U649" s="29"/>
      <c r="V649" s="29"/>
      <c r="W649" s="29"/>
      <c r="X649" s="29"/>
      <c r="Y649" s="29"/>
      <c r="Z649" s="29"/>
      <c r="AA649" s="29"/>
      <c r="AB649" s="29"/>
      <c r="AC649" s="29"/>
      <c r="AD649" s="29"/>
      <c r="AE649" s="29"/>
      <c r="AF649" s="29"/>
      <c r="AG649" s="29"/>
      <c r="AH649" s="29"/>
      <c r="AI649" s="29"/>
      <c r="AJ649" s="29"/>
      <c r="AK649" s="29"/>
      <c r="AL649" s="29"/>
      <c r="AM649" s="29"/>
      <c r="AN649" s="29"/>
      <c r="AO649" s="29"/>
    </row>
    <row r="650" spans="1:41" ht="15.75" customHeight="1">
      <c r="A650" s="29"/>
      <c r="B650" s="29"/>
      <c r="C650" s="29"/>
      <c r="D650" s="29"/>
      <c r="E650" s="29"/>
      <c r="F650" s="29"/>
      <c r="G650" s="29"/>
      <c r="H650" s="29"/>
      <c r="I650" s="29"/>
      <c r="J650" s="29"/>
      <c r="K650" s="29"/>
      <c r="L650" s="29"/>
      <c r="M650" s="29"/>
      <c r="N650" s="29"/>
      <c r="O650" s="29"/>
      <c r="P650" s="28"/>
      <c r="Q650" s="29"/>
      <c r="R650" s="29"/>
      <c r="S650" s="29"/>
      <c r="T650" s="29"/>
      <c r="U650" s="29"/>
      <c r="V650" s="29"/>
      <c r="W650" s="29"/>
      <c r="X650" s="29"/>
      <c r="Y650" s="29"/>
      <c r="Z650" s="29"/>
      <c r="AA650" s="29"/>
      <c r="AB650" s="29"/>
      <c r="AC650" s="29"/>
      <c r="AD650" s="29"/>
      <c r="AE650" s="29"/>
      <c r="AF650" s="29"/>
      <c r="AG650" s="29"/>
      <c r="AH650" s="29"/>
      <c r="AI650" s="29"/>
      <c r="AJ650" s="29"/>
      <c r="AK650" s="29"/>
      <c r="AL650" s="29"/>
      <c r="AM650" s="29"/>
      <c r="AN650" s="29"/>
      <c r="AO650" s="29"/>
    </row>
    <row r="651" spans="1:41" ht="15.75" customHeight="1">
      <c r="A651" s="29"/>
      <c r="B651" s="29"/>
      <c r="C651" s="29"/>
      <c r="D651" s="29"/>
      <c r="E651" s="29"/>
      <c r="F651" s="29"/>
      <c r="G651" s="29"/>
      <c r="H651" s="29"/>
      <c r="I651" s="29"/>
      <c r="J651" s="29"/>
      <c r="K651" s="29"/>
      <c r="L651" s="29"/>
      <c r="M651" s="29"/>
      <c r="N651" s="29"/>
      <c r="O651" s="29"/>
      <c r="P651" s="28"/>
      <c r="Q651" s="29"/>
      <c r="R651" s="29"/>
      <c r="S651" s="29"/>
      <c r="T651" s="29"/>
      <c r="U651" s="29"/>
      <c r="V651" s="29"/>
      <c r="W651" s="29"/>
      <c r="X651" s="29"/>
      <c r="Y651" s="29"/>
      <c r="Z651" s="29"/>
      <c r="AA651" s="29"/>
      <c r="AB651" s="29"/>
      <c r="AC651" s="29"/>
      <c r="AD651" s="29"/>
      <c r="AE651" s="29"/>
      <c r="AF651" s="29"/>
      <c r="AG651" s="29"/>
      <c r="AH651" s="29"/>
      <c r="AI651" s="29"/>
      <c r="AJ651" s="29"/>
      <c r="AK651" s="29"/>
      <c r="AL651" s="29"/>
      <c r="AM651" s="29"/>
      <c r="AN651" s="29"/>
      <c r="AO651" s="29"/>
    </row>
    <row r="652" spans="1:41" ht="15.75" customHeight="1">
      <c r="A652" s="29"/>
      <c r="B652" s="29"/>
      <c r="C652" s="29"/>
      <c r="D652" s="29"/>
      <c r="E652" s="29"/>
      <c r="F652" s="29"/>
      <c r="G652" s="29"/>
      <c r="H652" s="29"/>
      <c r="I652" s="29"/>
      <c r="J652" s="29"/>
      <c r="K652" s="29"/>
      <c r="L652" s="29"/>
      <c r="M652" s="29"/>
      <c r="N652" s="29"/>
      <c r="O652" s="29"/>
      <c r="P652" s="28"/>
      <c r="Q652" s="29"/>
      <c r="R652" s="29"/>
      <c r="S652" s="29"/>
      <c r="T652" s="29"/>
      <c r="U652" s="29"/>
      <c r="V652" s="29"/>
      <c r="W652" s="29"/>
      <c r="X652" s="29"/>
      <c r="Y652" s="29"/>
      <c r="Z652" s="29"/>
      <c r="AA652" s="29"/>
      <c r="AB652" s="29"/>
      <c r="AC652" s="29"/>
      <c r="AD652" s="29"/>
      <c r="AE652" s="29"/>
      <c r="AF652" s="29"/>
      <c r="AG652" s="29"/>
      <c r="AH652" s="29"/>
      <c r="AI652" s="29"/>
      <c r="AJ652" s="29"/>
      <c r="AK652" s="29"/>
      <c r="AL652" s="29"/>
      <c r="AM652" s="29"/>
      <c r="AN652" s="29"/>
      <c r="AO652" s="29"/>
    </row>
    <row r="653" spans="1:41" ht="15.75" customHeight="1">
      <c r="A653" s="29"/>
      <c r="B653" s="29"/>
      <c r="C653" s="29"/>
      <c r="D653" s="29"/>
      <c r="E653" s="29"/>
      <c r="F653" s="29"/>
      <c r="G653" s="29"/>
      <c r="H653" s="29"/>
      <c r="I653" s="29"/>
      <c r="J653" s="29"/>
      <c r="K653" s="29"/>
      <c r="L653" s="29"/>
      <c r="M653" s="29"/>
      <c r="N653" s="29"/>
      <c r="O653" s="29"/>
      <c r="P653" s="28"/>
      <c r="Q653" s="29"/>
      <c r="R653" s="29"/>
      <c r="S653" s="29"/>
      <c r="T653" s="29"/>
      <c r="U653" s="29"/>
      <c r="V653" s="29"/>
      <c r="W653" s="29"/>
      <c r="X653" s="29"/>
      <c r="Y653" s="29"/>
      <c r="Z653" s="29"/>
      <c r="AA653" s="29"/>
      <c r="AB653" s="29"/>
      <c r="AC653" s="29"/>
      <c r="AD653" s="29"/>
      <c r="AE653" s="29"/>
      <c r="AF653" s="29"/>
      <c r="AG653" s="29"/>
      <c r="AH653" s="29"/>
      <c r="AI653" s="29"/>
      <c r="AJ653" s="29"/>
      <c r="AK653" s="29"/>
      <c r="AL653" s="29"/>
      <c r="AM653" s="29"/>
      <c r="AN653" s="29"/>
      <c r="AO653" s="29"/>
    </row>
    <row r="654" spans="1:41" ht="15.75" customHeight="1">
      <c r="A654" s="29"/>
      <c r="B654" s="29"/>
      <c r="C654" s="29"/>
      <c r="D654" s="29"/>
      <c r="E654" s="29"/>
      <c r="F654" s="29"/>
      <c r="G654" s="29"/>
      <c r="H654" s="29"/>
      <c r="I654" s="29"/>
      <c r="J654" s="29"/>
      <c r="K654" s="29"/>
      <c r="L654" s="29"/>
      <c r="M654" s="29"/>
      <c r="N654" s="29"/>
      <c r="O654" s="29"/>
      <c r="P654" s="28"/>
      <c r="Q654" s="29"/>
      <c r="R654" s="29"/>
      <c r="S654" s="29"/>
      <c r="T654" s="29"/>
      <c r="U654" s="29"/>
      <c r="V654" s="29"/>
      <c r="W654" s="29"/>
      <c r="X654" s="29"/>
      <c r="Y654" s="29"/>
      <c r="Z654" s="29"/>
      <c r="AA654" s="29"/>
      <c r="AB654" s="29"/>
      <c r="AC654" s="29"/>
      <c r="AD654" s="29"/>
      <c r="AE654" s="29"/>
      <c r="AF654" s="29"/>
      <c r="AG654" s="29"/>
      <c r="AH654" s="29"/>
      <c r="AI654" s="29"/>
      <c r="AJ654" s="29"/>
      <c r="AK654" s="29"/>
      <c r="AL654" s="29"/>
      <c r="AM654" s="29"/>
      <c r="AN654" s="29"/>
      <c r="AO654" s="29"/>
    </row>
    <row r="655" spans="1:41" ht="15.75" customHeight="1">
      <c r="A655" s="29"/>
      <c r="B655" s="29"/>
      <c r="C655" s="29"/>
      <c r="D655" s="29"/>
      <c r="E655" s="29"/>
      <c r="F655" s="29"/>
      <c r="G655" s="29"/>
      <c r="H655" s="29"/>
      <c r="I655" s="29"/>
      <c r="J655" s="29"/>
      <c r="K655" s="29"/>
      <c r="L655" s="29"/>
      <c r="M655" s="29"/>
      <c r="N655" s="29"/>
      <c r="O655" s="29"/>
      <c r="P655" s="28"/>
      <c r="Q655" s="29"/>
      <c r="R655" s="29"/>
      <c r="S655" s="29"/>
      <c r="T655" s="29"/>
      <c r="U655" s="29"/>
      <c r="V655" s="29"/>
      <c r="W655" s="29"/>
      <c r="X655" s="29"/>
      <c r="Y655" s="29"/>
      <c r="Z655" s="29"/>
      <c r="AA655" s="29"/>
      <c r="AB655" s="29"/>
      <c r="AC655" s="29"/>
      <c r="AD655" s="29"/>
      <c r="AE655" s="29"/>
      <c r="AF655" s="29"/>
      <c r="AG655" s="29"/>
      <c r="AH655" s="29"/>
      <c r="AI655" s="29"/>
      <c r="AJ655" s="29"/>
      <c r="AK655" s="29"/>
      <c r="AL655" s="29"/>
      <c r="AM655" s="29"/>
      <c r="AN655" s="29"/>
      <c r="AO655" s="29"/>
    </row>
    <row r="656" spans="1:41" ht="15.75" customHeight="1">
      <c r="A656" s="29"/>
      <c r="B656" s="29"/>
      <c r="C656" s="29"/>
      <c r="D656" s="29"/>
      <c r="E656" s="29"/>
      <c r="F656" s="29"/>
      <c r="G656" s="29"/>
      <c r="H656" s="29"/>
      <c r="I656" s="29"/>
      <c r="J656" s="29"/>
      <c r="K656" s="29"/>
      <c r="L656" s="29"/>
      <c r="M656" s="29"/>
      <c r="N656" s="29"/>
      <c r="O656" s="29"/>
      <c r="P656" s="28"/>
      <c r="Q656" s="29"/>
      <c r="R656" s="29"/>
      <c r="S656" s="29"/>
      <c r="T656" s="29"/>
      <c r="U656" s="29"/>
      <c r="V656" s="29"/>
      <c r="W656" s="29"/>
      <c r="X656" s="29"/>
      <c r="Y656" s="29"/>
      <c r="Z656" s="29"/>
      <c r="AA656" s="29"/>
      <c r="AB656" s="29"/>
      <c r="AC656" s="29"/>
      <c r="AD656" s="29"/>
      <c r="AE656" s="29"/>
      <c r="AF656" s="29"/>
      <c r="AG656" s="29"/>
      <c r="AH656" s="29"/>
      <c r="AI656" s="29"/>
      <c r="AJ656" s="29"/>
      <c r="AK656" s="29"/>
      <c r="AL656" s="29"/>
      <c r="AM656" s="29"/>
      <c r="AN656" s="29"/>
      <c r="AO656" s="29"/>
    </row>
    <row r="657" spans="1:41" ht="15.75" customHeight="1">
      <c r="A657" s="29"/>
      <c r="B657" s="29"/>
      <c r="C657" s="29"/>
      <c r="D657" s="29"/>
      <c r="E657" s="29"/>
      <c r="F657" s="29"/>
      <c r="G657" s="29"/>
      <c r="H657" s="29"/>
      <c r="I657" s="29"/>
      <c r="J657" s="29"/>
      <c r="K657" s="29"/>
      <c r="L657" s="29"/>
      <c r="M657" s="29"/>
      <c r="N657" s="29"/>
      <c r="O657" s="29"/>
      <c r="P657" s="28"/>
      <c r="Q657" s="29"/>
      <c r="R657" s="29"/>
      <c r="S657" s="29"/>
      <c r="T657" s="29"/>
      <c r="U657" s="29"/>
      <c r="V657" s="29"/>
      <c r="W657" s="29"/>
      <c r="X657" s="29"/>
      <c r="Y657" s="29"/>
      <c r="Z657" s="29"/>
      <c r="AA657" s="29"/>
      <c r="AB657" s="29"/>
      <c r="AC657" s="29"/>
      <c r="AD657" s="29"/>
      <c r="AE657" s="29"/>
      <c r="AF657" s="29"/>
      <c r="AG657" s="29"/>
      <c r="AH657" s="29"/>
      <c r="AI657" s="29"/>
      <c r="AJ657" s="29"/>
      <c r="AK657" s="29"/>
      <c r="AL657" s="29"/>
      <c r="AM657" s="29"/>
      <c r="AN657" s="29"/>
      <c r="AO657" s="29"/>
    </row>
    <row r="658" spans="1:41" ht="15.75" customHeight="1">
      <c r="A658" s="29"/>
      <c r="B658" s="29"/>
      <c r="C658" s="29"/>
      <c r="D658" s="29"/>
      <c r="E658" s="29"/>
      <c r="F658" s="29"/>
      <c r="G658" s="29"/>
      <c r="H658" s="29"/>
      <c r="I658" s="29"/>
      <c r="J658" s="29"/>
      <c r="K658" s="29"/>
      <c r="L658" s="29"/>
      <c r="M658" s="29"/>
      <c r="N658" s="29"/>
      <c r="O658" s="29"/>
      <c r="P658" s="28"/>
      <c r="Q658" s="29"/>
      <c r="R658" s="29"/>
      <c r="S658" s="29"/>
      <c r="T658" s="29"/>
      <c r="U658" s="29"/>
      <c r="V658" s="29"/>
      <c r="W658" s="29"/>
      <c r="X658" s="29"/>
      <c r="Y658" s="29"/>
      <c r="Z658" s="29"/>
      <c r="AA658" s="29"/>
      <c r="AB658" s="29"/>
      <c r="AC658" s="29"/>
      <c r="AD658" s="29"/>
      <c r="AE658" s="29"/>
      <c r="AF658" s="29"/>
      <c r="AG658" s="29"/>
      <c r="AH658" s="29"/>
      <c r="AI658" s="29"/>
      <c r="AJ658" s="29"/>
      <c r="AK658" s="29"/>
      <c r="AL658" s="29"/>
      <c r="AM658" s="29"/>
      <c r="AN658" s="29"/>
      <c r="AO658" s="29"/>
    </row>
    <row r="659" spans="1:41" ht="15.75" customHeight="1">
      <c r="A659" s="29"/>
      <c r="B659" s="29"/>
      <c r="C659" s="29"/>
      <c r="D659" s="29"/>
      <c r="E659" s="29"/>
      <c r="F659" s="29"/>
      <c r="G659" s="29"/>
      <c r="H659" s="29"/>
      <c r="I659" s="29"/>
      <c r="J659" s="29"/>
      <c r="K659" s="29"/>
      <c r="L659" s="29"/>
      <c r="M659" s="29"/>
      <c r="N659" s="29"/>
      <c r="O659" s="29"/>
      <c r="P659" s="28"/>
      <c r="Q659" s="29"/>
      <c r="R659" s="29"/>
      <c r="S659" s="29"/>
      <c r="T659" s="29"/>
      <c r="U659" s="29"/>
      <c r="V659" s="29"/>
      <c r="W659" s="29"/>
      <c r="X659" s="29"/>
      <c r="Y659" s="29"/>
      <c r="Z659" s="29"/>
      <c r="AA659" s="29"/>
      <c r="AB659" s="29"/>
      <c r="AC659" s="29"/>
      <c r="AD659" s="29"/>
      <c r="AE659" s="29"/>
      <c r="AF659" s="29"/>
      <c r="AG659" s="29"/>
      <c r="AH659" s="29"/>
      <c r="AI659" s="29"/>
      <c r="AJ659" s="29"/>
      <c r="AK659" s="29"/>
      <c r="AL659" s="29"/>
      <c r="AM659" s="29"/>
      <c r="AN659" s="29"/>
      <c r="AO659" s="29"/>
    </row>
    <row r="660" spans="1:41" ht="15.75" customHeight="1">
      <c r="A660" s="29"/>
      <c r="B660" s="29"/>
      <c r="C660" s="29"/>
      <c r="D660" s="29"/>
      <c r="E660" s="29"/>
      <c r="F660" s="29"/>
      <c r="G660" s="29"/>
      <c r="H660" s="29"/>
      <c r="I660" s="29"/>
      <c r="J660" s="29"/>
      <c r="K660" s="29"/>
      <c r="L660" s="29"/>
      <c r="M660" s="29"/>
      <c r="N660" s="29"/>
      <c r="O660" s="29"/>
      <c r="P660" s="28"/>
      <c r="Q660" s="29"/>
      <c r="R660" s="29"/>
      <c r="S660" s="29"/>
      <c r="T660" s="29"/>
      <c r="U660" s="29"/>
      <c r="V660" s="29"/>
      <c r="W660" s="29"/>
      <c r="X660" s="29"/>
      <c r="Y660" s="29"/>
      <c r="Z660" s="29"/>
      <c r="AA660" s="29"/>
      <c r="AB660" s="29"/>
      <c r="AC660" s="29"/>
      <c r="AD660" s="29"/>
      <c r="AE660" s="29"/>
      <c r="AF660" s="29"/>
      <c r="AG660" s="29"/>
      <c r="AH660" s="29"/>
      <c r="AI660" s="29"/>
      <c r="AJ660" s="29"/>
      <c r="AK660" s="29"/>
      <c r="AL660" s="29"/>
      <c r="AM660" s="29"/>
      <c r="AN660" s="29"/>
      <c r="AO660" s="29"/>
    </row>
    <row r="661" spans="1:41" ht="15.75" customHeight="1">
      <c r="A661" s="29"/>
      <c r="B661" s="29"/>
      <c r="C661" s="29"/>
      <c r="D661" s="29"/>
      <c r="E661" s="29"/>
      <c r="F661" s="29"/>
      <c r="G661" s="29"/>
      <c r="H661" s="29"/>
      <c r="I661" s="29"/>
      <c r="J661" s="29"/>
      <c r="K661" s="29"/>
      <c r="L661" s="29"/>
      <c r="M661" s="29"/>
      <c r="N661" s="29"/>
      <c r="O661" s="29"/>
      <c r="P661" s="28"/>
      <c r="Q661" s="29"/>
      <c r="R661" s="29"/>
      <c r="S661" s="29"/>
      <c r="T661" s="29"/>
      <c r="U661" s="29"/>
      <c r="V661" s="29"/>
      <c r="W661" s="29"/>
      <c r="X661" s="29"/>
      <c r="Y661" s="29"/>
      <c r="Z661" s="29"/>
      <c r="AA661" s="29"/>
      <c r="AB661" s="29"/>
      <c r="AC661" s="29"/>
      <c r="AD661" s="29"/>
      <c r="AE661" s="29"/>
      <c r="AF661" s="29"/>
      <c r="AG661" s="29"/>
      <c r="AH661" s="29"/>
      <c r="AI661" s="29"/>
      <c r="AJ661" s="29"/>
      <c r="AK661" s="29"/>
      <c r="AL661" s="29"/>
      <c r="AM661" s="29"/>
      <c r="AN661" s="29"/>
      <c r="AO661" s="29"/>
    </row>
    <row r="662" spans="1:41" ht="15.75" customHeight="1">
      <c r="A662" s="29"/>
      <c r="B662" s="29"/>
      <c r="C662" s="29"/>
      <c r="D662" s="29"/>
      <c r="E662" s="29"/>
      <c r="F662" s="29"/>
      <c r="G662" s="29"/>
      <c r="H662" s="29"/>
      <c r="I662" s="29"/>
      <c r="J662" s="29"/>
      <c r="K662" s="29"/>
      <c r="L662" s="29"/>
      <c r="M662" s="29"/>
      <c r="N662" s="29"/>
      <c r="O662" s="29"/>
      <c r="P662" s="28"/>
      <c r="Q662" s="29"/>
      <c r="R662" s="29"/>
      <c r="S662" s="29"/>
      <c r="T662" s="29"/>
      <c r="U662" s="29"/>
      <c r="V662" s="29"/>
      <c r="W662" s="29"/>
      <c r="X662" s="29"/>
      <c r="Y662" s="29"/>
      <c r="Z662" s="29"/>
      <c r="AA662" s="29"/>
      <c r="AB662" s="29"/>
      <c r="AC662" s="29"/>
      <c r="AD662" s="29"/>
      <c r="AE662" s="29"/>
      <c r="AF662" s="29"/>
      <c r="AG662" s="29"/>
      <c r="AH662" s="29"/>
      <c r="AI662" s="29"/>
      <c r="AJ662" s="29"/>
      <c r="AK662" s="29"/>
      <c r="AL662" s="29"/>
      <c r="AM662" s="29"/>
      <c r="AN662" s="29"/>
      <c r="AO662" s="29"/>
    </row>
    <row r="663" spans="1:41" ht="15.75" customHeight="1">
      <c r="A663" s="29"/>
      <c r="B663" s="29"/>
      <c r="C663" s="29"/>
      <c r="D663" s="29"/>
      <c r="E663" s="29"/>
      <c r="F663" s="29"/>
      <c r="G663" s="29"/>
      <c r="H663" s="29"/>
      <c r="I663" s="29"/>
      <c r="J663" s="29"/>
      <c r="K663" s="29"/>
      <c r="L663" s="29"/>
      <c r="M663" s="29"/>
      <c r="N663" s="29"/>
      <c r="O663" s="29"/>
      <c r="P663" s="28"/>
      <c r="Q663" s="29"/>
      <c r="R663" s="29"/>
      <c r="S663" s="29"/>
      <c r="T663" s="29"/>
      <c r="U663" s="29"/>
      <c r="V663" s="29"/>
      <c r="W663" s="29"/>
      <c r="X663" s="29"/>
      <c r="Y663" s="29"/>
      <c r="Z663" s="29"/>
      <c r="AA663" s="29"/>
      <c r="AB663" s="29"/>
      <c r="AC663" s="29"/>
      <c r="AD663" s="29"/>
      <c r="AE663" s="29"/>
      <c r="AF663" s="29"/>
      <c r="AG663" s="29"/>
      <c r="AH663" s="29"/>
      <c r="AI663" s="29"/>
      <c r="AJ663" s="29"/>
      <c r="AK663" s="29"/>
      <c r="AL663" s="29"/>
      <c r="AM663" s="29"/>
      <c r="AN663" s="29"/>
      <c r="AO663" s="29"/>
    </row>
    <row r="664" spans="1:41" ht="15.75" customHeight="1">
      <c r="A664" s="29"/>
      <c r="B664" s="29"/>
      <c r="C664" s="29"/>
      <c r="D664" s="29"/>
      <c r="E664" s="29"/>
      <c r="F664" s="29"/>
      <c r="G664" s="29"/>
      <c r="H664" s="29"/>
      <c r="I664" s="29"/>
      <c r="J664" s="29"/>
      <c r="K664" s="29"/>
      <c r="L664" s="29"/>
      <c r="M664" s="29"/>
      <c r="N664" s="29"/>
      <c r="O664" s="29"/>
      <c r="P664" s="28"/>
      <c r="Q664" s="29"/>
      <c r="R664" s="29"/>
      <c r="S664" s="29"/>
      <c r="T664" s="29"/>
      <c r="U664" s="29"/>
      <c r="V664" s="29"/>
      <c r="W664" s="29"/>
      <c r="X664" s="29"/>
      <c r="Y664" s="29"/>
      <c r="Z664" s="29"/>
      <c r="AA664" s="29"/>
      <c r="AB664" s="29"/>
      <c r="AC664" s="29"/>
      <c r="AD664" s="29"/>
      <c r="AE664" s="29"/>
      <c r="AF664" s="29"/>
      <c r="AG664" s="29"/>
      <c r="AH664" s="29"/>
      <c r="AI664" s="29"/>
      <c r="AJ664" s="29"/>
      <c r="AK664" s="29"/>
      <c r="AL664" s="29"/>
      <c r="AM664" s="29"/>
      <c r="AN664" s="29"/>
      <c r="AO664" s="29"/>
    </row>
    <row r="665" spans="1:41" ht="15.75" customHeight="1">
      <c r="A665" s="29"/>
      <c r="B665" s="29"/>
      <c r="C665" s="29"/>
      <c r="D665" s="29"/>
      <c r="E665" s="29"/>
      <c r="F665" s="29"/>
      <c r="G665" s="29"/>
      <c r="H665" s="29"/>
      <c r="I665" s="29"/>
      <c r="J665" s="29"/>
      <c r="K665" s="29"/>
      <c r="L665" s="29"/>
      <c r="M665" s="29"/>
      <c r="N665" s="29"/>
      <c r="O665" s="29"/>
      <c r="P665" s="28"/>
      <c r="Q665" s="29"/>
      <c r="R665" s="29"/>
      <c r="S665" s="29"/>
      <c r="T665" s="29"/>
      <c r="U665" s="29"/>
      <c r="V665" s="29"/>
      <c r="W665" s="29"/>
      <c r="X665" s="29"/>
      <c r="Y665" s="29"/>
      <c r="Z665" s="29"/>
      <c r="AA665" s="29"/>
      <c r="AB665" s="29"/>
      <c r="AC665" s="29"/>
      <c r="AD665" s="29"/>
      <c r="AE665" s="29"/>
      <c r="AF665" s="29"/>
      <c r="AG665" s="29"/>
      <c r="AH665" s="29"/>
      <c r="AI665" s="29"/>
      <c r="AJ665" s="29"/>
      <c r="AK665" s="29"/>
      <c r="AL665" s="29"/>
      <c r="AM665" s="29"/>
      <c r="AN665" s="29"/>
      <c r="AO665" s="29"/>
    </row>
    <row r="666" spans="1:41" ht="15.75" customHeight="1">
      <c r="A666" s="29"/>
      <c r="B666" s="29"/>
      <c r="C666" s="29"/>
      <c r="D666" s="29"/>
      <c r="E666" s="29"/>
      <c r="F666" s="29"/>
      <c r="G666" s="29"/>
      <c r="H666" s="29"/>
      <c r="I666" s="29"/>
      <c r="J666" s="29"/>
      <c r="K666" s="29"/>
      <c r="L666" s="29"/>
      <c r="M666" s="29"/>
      <c r="N666" s="29"/>
      <c r="O666" s="29"/>
      <c r="P666" s="28"/>
      <c r="Q666" s="29"/>
      <c r="R666" s="29"/>
      <c r="S666" s="29"/>
      <c r="T666" s="29"/>
      <c r="U666" s="29"/>
      <c r="V666" s="29"/>
      <c r="W666" s="29"/>
      <c r="X666" s="29"/>
      <c r="Y666" s="29"/>
      <c r="Z666" s="29"/>
      <c r="AA666" s="29"/>
      <c r="AB666" s="29"/>
      <c r="AC666" s="29"/>
      <c r="AD666" s="29"/>
      <c r="AE666" s="29"/>
      <c r="AF666" s="29"/>
      <c r="AG666" s="29"/>
      <c r="AH666" s="29"/>
      <c r="AI666" s="29"/>
      <c r="AJ666" s="29"/>
      <c r="AK666" s="29"/>
      <c r="AL666" s="29"/>
      <c r="AM666" s="29"/>
      <c r="AN666" s="29"/>
      <c r="AO666" s="29"/>
    </row>
    <row r="667" spans="1:41" ht="15.75" customHeight="1">
      <c r="A667" s="29"/>
      <c r="B667" s="29"/>
      <c r="C667" s="29"/>
      <c r="D667" s="29"/>
      <c r="E667" s="29"/>
      <c r="F667" s="29"/>
      <c r="G667" s="29"/>
      <c r="H667" s="29"/>
      <c r="I667" s="29"/>
      <c r="J667" s="29"/>
      <c r="K667" s="29"/>
      <c r="L667" s="29"/>
      <c r="M667" s="29"/>
      <c r="N667" s="29"/>
      <c r="O667" s="29"/>
      <c r="P667" s="28"/>
      <c r="Q667" s="29"/>
      <c r="R667" s="29"/>
      <c r="S667" s="29"/>
      <c r="T667" s="29"/>
      <c r="U667" s="29"/>
      <c r="V667" s="29"/>
      <c r="W667" s="29"/>
      <c r="X667" s="29"/>
      <c r="Y667" s="29"/>
      <c r="Z667" s="29"/>
      <c r="AA667" s="29"/>
      <c r="AB667" s="29"/>
      <c r="AC667" s="29"/>
      <c r="AD667" s="29"/>
      <c r="AE667" s="29"/>
      <c r="AF667" s="29"/>
      <c r="AG667" s="29"/>
      <c r="AH667" s="29"/>
      <c r="AI667" s="29"/>
      <c r="AJ667" s="29"/>
      <c r="AK667" s="29"/>
      <c r="AL667" s="29"/>
      <c r="AM667" s="29"/>
      <c r="AN667" s="29"/>
      <c r="AO667" s="29"/>
    </row>
    <row r="668" spans="1:41" ht="15.75" customHeight="1">
      <c r="A668" s="29"/>
      <c r="B668" s="29"/>
      <c r="C668" s="29"/>
      <c r="D668" s="29"/>
      <c r="E668" s="29"/>
      <c r="F668" s="29"/>
      <c r="G668" s="29"/>
      <c r="H668" s="29"/>
      <c r="I668" s="29"/>
      <c r="J668" s="29"/>
      <c r="K668" s="29"/>
      <c r="L668" s="29"/>
      <c r="M668" s="29"/>
      <c r="N668" s="29"/>
      <c r="O668" s="29"/>
      <c r="P668" s="28"/>
      <c r="Q668" s="29"/>
      <c r="R668" s="29"/>
      <c r="S668" s="29"/>
      <c r="T668" s="29"/>
      <c r="U668" s="29"/>
      <c r="V668" s="29"/>
      <c r="W668" s="29"/>
      <c r="X668" s="29"/>
      <c r="Y668" s="29"/>
      <c r="Z668" s="29"/>
      <c r="AA668" s="29"/>
      <c r="AB668" s="29"/>
      <c r="AC668" s="29"/>
      <c r="AD668" s="29"/>
      <c r="AE668" s="29"/>
      <c r="AF668" s="29"/>
      <c r="AG668" s="29"/>
      <c r="AH668" s="29"/>
      <c r="AI668" s="29"/>
      <c r="AJ668" s="29"/>
      <c r="AK668" s="29"/>
      <c r="AL668" s="29"/>
      <c r="AM668" s="29"/>
      <c r="AN668" s="29"/>
      <c r="AO668" s="29"/>
    </row>
    <row r="669" spans="1:41" ht="15.75" customHeight="1">
      <c r="A669" s="29"/>
      <c r="B669" s="29"/>
      <c r="C669" s="29"/>
      <c r="D669" s="29"/>
      <c r="E669" s="29"/>
      <c r="F669" s="29"/>
      <c r="G669" s="29"/>
      <c r="H669" s="29"/>
      <c r="I669" s="29"/>
      <c r="J669" s="29"/>
      <c r="K669" s="29"/>
      <c r="L669" s="29"/>
      <c r="M669" s="29"/>
      <c r="N669" s="29"/>
      <c r="O669" s="29"/>
      <c r="P669" s="28"/>
      <c r="Q669" s="29"/>
      <c r="R669" s="29"/>
      <c r="S669" s="29"/>
      <c r="T669" s="29"/>
      <c r="U669" s="29"/>
      <c r="V669" s="29"/>
      <c r="W669" s="29"/>
      <c r="X669" s="29"/>
      <c r="Y669" s="29"/>
      <c r="Z669" s="29"/>
      <c r="AA669" s="29"/>
      <c r="AB669" s="29"/>
      <c r="AC669" s="29"/>
      <c r="AD669" s="29"/>
      <c r="AE669" s="29"/>
      <c r="AF669" s="29"/>
      <c r="AG669" s="29"/>
      <c r="AH669" s="29"/>
      <c r="AI669" s="29"/>
      <c r="AJ669" s="29"/>
      <c r="AK669" s="29"/>
      <c r="AL669" s="29"/>
      <c r="AM669" s="29"/>
      <c r="AN669" s="29"/>
      <c r="AO669" s="29"/>
    </row>
    <row r="670" spans="1:41" ht="15.75" customHeight="1">
      <c r="A670" s="29"/>
      <c r="B670" s="29"/>
      <c r="C670" s="29"/>
      <c r="D670" s="29"/>
      <c r="E670" s="29"/>
      <c r="F670" s="29"/>
      <c r="G670" s="29"/>
      <c r="H670" s="29"/>
      <c r="I670" s="29"/>
      <c r="J670" s="29"/>
      <c r="K670" s="29"/>
      <c r="L670" s="29"/>
      <c r="M670" s="29"/>
      <c r="N670" s="29"/>
      <c r="O670" s="29"/>
      <c r="P670" s="28"/>
      <c r="Q670" s="29"/>
      <c r="R670" s="29"/>
      <c r="S670" s="29"/>
      <c r="T670" s="29"/>
      <c r="U670" s="29"/>
      <c r="V670" s="29"/>
      <c r="W670" s="29"/>
      <c r="X670" s="29"/>
      <c r="Y670" s="29"/>
      <c r="Z670" s="29"/>
      <c r="AA670" s="29"/>
      <c r="AB670" s="29"/>
      <c r="AC670" s="29"/>
      <c r="AD670" s="29"/>
      <c r="AE670" s="29"/>
      <c r="AF670" s="29"/>
      <c r="AG670" s="29"/>
      <c r="AH670" s="29"/>
      <c r="AI670" s="29"/>
      <c r="AJ670" s="29"/>
      <c r="AK670" s="29"/>
      <c r="AL670" s="29"/>
      <c r="AM670" s="29"/>
      <c r="AN670" s="29"/>
      <c r="AO670" s="29"/>
    </row>
    <row r="671" spans="1:41" ht="15.75" customHeight="1">
      <c r="A671" s="29"/>
      <c r="B671" s="29"/>
      <c r="C671" s="29"/>
      <c r="D671" s="29"/>
      <c r="E671" s="29"/>
      <c r="F671" s="29"/>
      <c r="G671" s="29"/>
      <c r="H671" s="29"/>
      <c r="I671" s="29"/>
      <c r="J671" s="29"/>
      <c r="K671" s="29"/>
      <c r="L671" s="29"/>
      <c r="M671" s="29"/>
      <c r="N671" s="29"/>
      <c r="O671" s="29"/>
      <c r="P671" s="28"/>
      <c r="Q671" s="29"/>
      <c r="R671" s="29"/>
      <c r="S671" s="29"/>
      <c r="T671" s="29"/>
      <c r="U671" s="29"/>
      <c r="V671" s="29"/>
      <c r="W671" s="29"/>
      <c r="X671" s="29"/>
      <c r="Y671" s="29"/>
      <c r="Z671" s="29"/>
      <c r="AA671" s="29"/>
      <c r="AB671" s="29"/>
      <c r="AC671" s="29"/>
      <c r="AD671" s="29"/>
      <c r="AE671" s="29"/>
      <c r="AF671" s="29"/>
      <c r="AG671" s="29"/>
      <c r="AH671" s="29"/>
      <c r="AI671" s="29"/>
      <c r="AJ671" s="29"/>
      <c r="AK671" s="29"/>
      <c r="AL671" s="29"/>
      <c r="AM671" s="29"/>
      <c r="AN671" s="29"/>
      <c r="AO671" s="29"/>
    </row>
    <row r="672" spans="1:41" ht="15.75" customHeight="1">
      <c r="A672" s="29"/>
      <c r="B672" s="29"/>
      <c r="C672" s="29"/>
      <c r="D672" s="29"/>
      <c r="E672" s="29"/>
      <c r="F672" s="29"/>
      <c r="G672" s="29"/>
      <c r="H672" s="29"/>
      <c r="I672" s="29"/>
      <c r="J672" s="29"/>
      <c r="K672" s="29"/>
      <c r="L672" s="29"/>
      <c r="M672" s="29"/>
      <c r="N672" s="29"/>
      <c r="O672" s="29"/>
      <c r="P672" s="28"/>
      <c r="Q672" s="29"/>
      <c r="R672" s="29"/>
      <c r="S672" s="29"/>
      <c r="T672" s="29"/>
      <c r="U672" s="29"/>
      <c r="V672" s="29"/>
      <c r="W672" s="29"/>
      <c r="X672" s="29"/>
      <c r="Y672" s="29"/>
      <c r="Z672" s="29"/>
      <c r="AA672" s="29"/>
      <c r="AB672" s="29"/>
      <c r="AC672" s="29"/>
      <c r="AD672" s="29"/>
      <c r="AE672" s="29"/>
      <c r="AF672" s="29"/>
      <c r="AG672" s="29"/>
      <c r="AH672" s="29"/>
      <c r="AI672" s="29"/>
      <c r="AJ672" s="29"/>
      <c r="AK672" s="29"/>
      <c r="AL672" s="29"/>
      <c r="AM672" s="29"/>
      <c r="AN672" s="29"/>
      <c r="AO672" s="29"/>
    </row>
    <row r="673" spans="1:41" ht="15.75" customHeight="1">
      <c r="A673" s="29"/>
      <c r="B673" s="29"/>
      <c r="C673" s="29"/>
      <c r="D673" s="29"/>
      <c r="E673" s="29"/>
      <c r="F673" s="29"/>
      <c r="G673" s="29"/>
      <c r="H673" s="29"/>
      <c r="I673" s="29"/>
      <c r="J673" s="29"/>
      <c r="K673" s="29"/>
      <c r="L673" s="29"/>
      <c r="M673" s="29"/>
      <c r="N673" s="29"/>
      <c r="O673" s="29"/>
      <c r="P673" s="28"/>
      <c r="Q673" s="29"/>
      <c r="R673" s="29"/>
      <c r="S673" s="29"/>
      <c r="T673" s="29"/>
      <c r="U673" s="29"/>
      <c r="V673" s="29"/>
      <c r="W673" s="29"/>
      <c r="X673" s="29"/>
      <c r="Y673" s="29"/>
      <c r="Z673" s="29"/>
      <c r="AA673" s="29"/>
      <c r="AB673" s="29"/>
      <c r="AC673" s="29"/>
      <c r="AD673" s="29"/>
      <c r="AE673" s="29"/>
      <c r="AF673" s="29"/>
      <c r="AG673" s="29"/>
      <c r="AH673" s="29"/>
      <c r="AI673" s="29"/>
      <c r="AJ673" s="29"/>
      <c r="AK673" s="29"/>
      <c r="AL673" s="29"/>
      <c r="AM673" s="29"/>
      <c r="AN673" s="29"/>
      <c r="AO673" s="29"/>
    </row>
    <row r="674" spans="1:41" ht="15.75" customHeight="1">
      <c r="A674" s="29"/>
      <c r="B674" s="29"/>
      <c r="C674" s="29"/>
      <c r="D674" s="29"/>
      <c r="E674" s="29"/>
      <c r="F674" s="29"/>
      <c r="G674" s="29"/>
      <c r="H674" s="29"/>
      <c r="I674" s="29"/>
      <c r="J674" s="29"/>
      <c r="K674" s="29"/>
      <c r="L674" s="29"/>
      <c r="M674" s="29"/>
      <c r="N674" s="29"/>
      <c r="O674" s="29"/>
      <c r="P674" s="28"/>
      <c r="Q674" s="29"/>
      <c r="R674" s="29"/>
      <c r="S674" s="29"/>
      <c r="T674" s="29"/>
      <c r="U674" s="29"/>
      <c r="V674" s="29"/>
      <c r="W674" s="29"/>
      <c r="X674" s="29"/>
      <c r="Y674" s="29"/>
      <c r="Z674" s="29"/>
      <c r="AA674" s="29"/>
      <c r="AB674" s="29"/>
      <c r="AC674" s="29"/>
      <c r="AD674" s="29"/>
      <c r="AE674" s="29"/>
      <c r="AF674" s="29"/>
      <c r="AG674" s="29"/>
      <c r="AH674" s="29"/>
      <c r="AI674" s="29"/>
      <c r="AJ674" s="29"/>
      <c r="AK674" s="29"/>
      <c r="AL674" s="29"/>
      <c r="AM674" s="29"/>
      <c r="AN674" s="29"/>
      <c r="AO674" s="29"/>
    </row>
    <row r="675" spans="1:41" ht="15.75" customHeight="1">
      <c r="A675" s="29"/>
      <c r="B675" s="29"/>
      <c r="C675" s="29"/>
      <c r="D675" s="29"/>
      <c r="E675" s="29"/>
      <c r="F675" s="29"/>
      <c r="G675" s="29"/>
      <c r="H675" s="29"/>
      <c r="I675" s="29"/>
      <c r="J675" s="29"/>
      <c r="K675" s="29"/>
      <c r="L675" s="29"/>
      <c r="M675" s="29"/>
      <c r="N675" s="29"/>
      <c r="O675" s="29"/>
      <c r="P675" s="28"/>
      <c r="Q675" s="29"/>
      <c r="R675" s="29"/>
      <c r="S675" s="29"/>
      <c r="T675" s="29"/>
      <c r="U675" s="29"/>
      <c r="V675" s="29"/>
      <c r="W675" s="29"/>
      <c r="X675" s="29"/>
      <c r="Y675" s="29"/>
      <c r="Z675" s="29"/>
      <c r="AA675" s="29"/>
      <c r="AB675" s="29"/>
      <c r="AC675" s="29"/>
      <c r="AD675" s="29"/>
      <c r="AE675" s="29"/>
      <c r="AF675" s="29"/>
      <c r="AG675" s="29"/>
      <c r="AH675" s="29"/>
      <c r="AI675" s="29"/>
      <c r="AJ675" s="29"/>
      <c r="AK675" s="29"/>
      <c r="AL675" s="29"/>
      <c r="AM675" s="29"/>
      <c r="AN675" s="29"/>
      <c r="AO675" s="29"/>
    </row>
    <row r="676" spans="1:41" ht="15.75" customHeight="1">
      <c r="A676" s="29"/>
      <c r="B676" s="29"/>
      <c r="C676" s="29"/>
      <c r="D676" s="29"/>
      <c r="E676" s="29"/>
      <c r="F676" s="29"/>
      <c r="G676" s="29"/>
      <c r="H676" s="29"/>
      <c r="I676" s="29"/>
      <c r="J676" s="29"/>
      <c r="K676" s="29"/>
      <c r="L676" s="29"/>
      <c r="M676" s="29"/>
      <c r="N676" s="29"/>
      <c r="O676" s="29"/>
      <c r="P676" s="28"/>
      <c r="Q676" s="29"/>
      <c r="R676" s="29"/>
      <c r="S676" s="29"/>
      <c r="T676" s="29"/>
      <c r="U676" s="29"/>
      <c r="V676" s="29"/>
      <c r="W676" s="29"/>
      <c r="X676" s="29"/>
      <c r="Y676" s="29"/>
      <c r="Z676" s="29"/>
      <c r="AA676" s="29"/>
      <c r="AB676" s="29"/>
      <c r="AC676" s="29"/>
      <c r="AD676" s="29"/>
      <c r="AE676" s="29"/>
      <c r="AF676" s="29"/>
      <c r="AG676" s="29"/>
      <c r="AH676" s="29"/>
      <c r="AI676" s="29"/>
      <c r="AJ676" s="29"/>
      <c r="AK676" s="29"/>
      <c r="AL676" s="29"/>
      <c r="AM676" s="29"/>
      <c r="AN676" s="29"/>
      <c r="AO676" s="29"/>
    </row>
    <row r="677" spans="1:41" ht="15.75" customHeight="1">
      <c r="A677" s="29"/>
      <c r="B677" s="29"/>
      <c r="C677" s="29"/>
      <c r="D677" s="29"/>
      <c r="E677" s="29"/>
      <c r="F677" s="29"/>
      <c r="G677" s="29"/>
      <c r="H677" s="29"/>
      <c r="I677" s="29"/>
      <c r="J677" s="29"/>
      <c r="K677" s="29"/>
      <c r="L677" s="29"/>
      <c r="M677" s="29"/>
      <c r="N677" s="29"/>
      <c r="O677" s="29"/>
      <c r="P677" s="28"/>
      <c r="Q677" s="29"/>
      <c r="R677" s="29"/>
      <c r="S677" s="29"/>
      <c r="T677" s="29"/>
      <c r="U677" s="29"/>
      <c r="V677" s="29"/>
      <c r="W677" s="29"/>
      <c r="X677" s="29"/>
      <c r="Y677" s="29"/>
      <c r="Z677" s="29"/>
      <c r="AA677" s="29"/>
      <c r="AB677" s="29"/>
      <c r="AC677" s="29"/>
      <c r="AD677" s="29"/>
      <c r="AE677" s="29"/>
      <c r="AF677" s="29"/>
      <c r="AG677" s="29"/>
      <c r="AH677" s="29"/>
      <c r="AI677" s="29"/>
      <c r="AJ677" s="29"/>
      <c r="AK677" s="29"/>
      <c r="AL677" s="29"/>
      <c r="AM677" s="29"/>
      <c r="AN677" s="29"/>
      <c r="AO677" s="29"/>
    </row>
    <row r="678" spans="1:41" ht="15.75" customHeight="1">
      <c r="A678" s="29"/>
      <c r="B678" s="29"/>
      <c r="C678" s="29"/>
      <c r="D678" s="29"/>
      <c r="E678" s="29"/>
      <c r="F678" s="29"/>
      <c r="G678" s="29"/>
      <c r="H678" s="29"/>
      <c r="I678" s="29"/>
      <c r="J678" s="29"/>
      <c r="K678" s="29"/>
      <c r="L678" s="29"/>
      <c r="M678" s="29"/>
      <c r="N678" s="29"/>
      <c r="O678" s="29"/>
      <c r="P678" s="28"/>
      <c r="Q678" s="29"/>
      <c r="R678" s="29"/>
      <c r="S678" s="29"/>
      <c r="T678" s="29"/>
      <c r="U678" s="29"/>
      <c r="V678" s="29"/>
      <c r="W678" s="29"/>
      <c r="X678" s="29"/>
      <c r="Y678" s="29"/>
      <c r="Z678" s="29"/>
      <c r="AA678" s="29"/>
      <c r="AB678" s="29"/>
      <c r="AC678" s="29"/>
      <c r="AD678" s="29"/>
      <c r="AE678" s="29"/>
      <c r="AF678" s="29"/>
      <c r="AG678" s="29"/>
      <c r="AH678" s="29"/>
      <c r="AI678" s="29"/>
      <c r="AJ678" s="29"/>
      <c r="AK678" s="29"/>
      <c r="AL678" s="29"/>
      <c r="AM678" s="29"/>
      <c r="AN678" s="29"/>
      <c r="AO678" s="29"/>
    </row>
    <row r="679" spans="1:41" ht="15.75" customHeight="1">
      <c r="A679" s="29"/>
      <c r="B679" s="29"/>
      <c r="C679" s="29"/>
      <c r="D679" s="29"/>
      <c r="E679" s="29"/>
      <c r="F679" s="29"/>
      <c r="G679" s="29"/>
      <c r="H679" s="29"/>
      <c r="I679" s="29"/>
      <c r="J679" s="29"/>
      <c r="K679" s="29"/>
      <c r="L679" s="29"/>
      <c r="M679" s="29"/>
      <c r="N679" s="29"/>
      <c r="O679" s="29"/>
      <c r="P679" s="28"/>
      <c r="Q679" s="29"/>
      <c r="R679" s="29"/>
      <c r="S679" s="29"/>
      <c r="T679" s="29"/>
      <c r="U679" s="29"/>
      <c r="V679" s="29"/>
      <c r="W679" s="29"/>
      <c r="X679" s="29"/>
      <c r="Y679" s="29"/>
      <c r="Z679" s="29"/>
      <c r="AA679" s="29"/>
      <c r="AB679" s="29"/>
      <c r="AC679" s="29"/>
      <c r="AD679" s="29"/>
      <c r="AE679" s="29"/>
      <c r="AF679" s="29"/>
      <c r="AG679" s="29"/>
      <c r="AH679" s="29"/>
      <c r="AI679" s="29"/>
      <c r="AJ679" s="29"/>
      <c r="AK679" s="29"/>
      <c r="AL679" s="29"/>
      <c r="AM679" s="29"/>
      <c r="AN679" s="29"/>
      <c r="AO679" s="29"/>
    </row>
    <row r="680" spans="1:41" ht="15.75" customHeight="1">
      <c r="A680" s="29"/>
      <c r="B680" s="29"/>
      <c r="C680" s="29"/>
      <c r="D680" s="29"/>
      <c r="E680" s="29"/>
      <c r="F680" s="29"/>
      <c r="G680" s="29"/>
      <c r="H680" s="29"/>
      <c r="I680" s="29"/>
      <c r="J680" s="29"/>
      <c r="K680" s="29"/>
      <c r="L680" s="29"/>
      <c r="M680" s="29"/>
      <c r="N680" s="29"/>
      <c r="O680" s="29"/>
      <c r="P680" s="28"/>
      <c r="Q680" s="29"/>
      <c r="R680" s="29"/>
      <c r="S680" s="29"/>
      <c r="T680" s="29"/>
      <c r="U680" s="29"/>
      <c r="V680" s="29"/>
      <c r="W680" s="29"/>
      <c r="X680" s="29"/>
      <c r="Y680" s="29"/>
      <c r="Z680" s="29"/>
      <c r="AA680" s="29"/>
      <c r="AB680" s="29"/>
      <c r="AC680" s="29"/>
      <c r="AD680" s="29"/>
      <c r="AE680" s="29"/>
      <c r="AF680" s="29"/>
      <c r="AG680" s="29"/>
      <c r="AH680" s="29"/>
      <c r="AI680" s="29"/>
      <c r="AJ680" s="29"/>
      <c r="AK680" s="29"/>
      <c r="AL680" s="29"/>
      <c r="AM680" s="29"/>
      <c r="AN680" s="29"/>
      <c r="AO680" s="29"/>
    </row>
    <row r="681" spans="1:41" ht="15.75" customHeight="1">
      <c r="A681" s="29"/>
      <c r="B681" s="29"/>
      <c r="C681" s="29"/>
      <c r="D681" s="29"/>
      <c r="E681" s="29"/>
      <c r="F681" s="29"/>
      <c r="G681" s="29"/>
      <c r="H681" s="29"/>
      <c r="I681" s="29"/>
      <c r="J681" s="29"/>
      <c r="K681" s="29"/>
      <c r="L681" s="29"/>
      <c r="M681" s="29"/>
      <c r="N681" s="29"/>
      <c r="O681" s="29"/>
      <c r="P681" s="28"/>
      <c r="Q681" s="29"/>
      <c r="R681" s="29"/>
      <c r="S681" s="29"/>
      <c r="T681" s="29"/>
      <c r="U681" s="29"/>
      <c r="V681" s="29"/>
      <c r="W681" s="29"/>
      <c r="X681" s="29"/>
      <c r="Y681" s="29"/>
      <c r="Z681" s="29"/>
      <c r="AA681" s="29"/>
      <c r="AB681" s="29"/>
      <c r="AC681" s="29"/>
      <c r="AD681" s="29"/>
      <c r="AE681" s="29"/>
      <c r="AF681" s="29"/>
      <c r="AG681" s="29"/>
      <c r="AH681" s="29"/>
      <c r="AI681" s="29"/>
      <c r="AJ681" s="29"/>
      <c r="AK681" s="29"/>
      <c r="AL681" s="29"/>
      <c r="AM681" s="29"/>
      <c r="AN681" s="29"/>
      <c r="AO681" s="29"/>
    </row>
    <row r="682" spans="1:41" ht="15.75" customHeight="1">
      <c r="A682" s="29"/>
      <c r="B682" s="29"/>
      <c r="C682" s="29"/>
      <c r="D682" s="29"/>
      <c r="E682" s="29"/>
      <c r="F682" s="29"/>
      <c r="G682" s="29"/>
      <c r="H682" s="29"/>
      <c r="I682" s="29"/>
      <c r="J682" s="29"/>
      <c r="K682" s="29"/>
      <c r="L682" s="29"/>
      <c r="M682" s="29"/>
      <c r="N682" s="29"/>
      <c r="O682" s="29"/>
      <c r="P682" s="28"/>
      <c r="Q682" s="29"/>
      <c r="R682" s="29"/>
      <c r="S682" s="29"/>
      <c r="T682" s="29"/>
      <c r="U682" s="29"/>
      <c r="V682" s="29"/>
      <c r="W682" s="29"/>
      <c r="X682" s="29"/>
      <c r="Y682" s="29"/>
      <c r="Z682" s="29"/>
      <c r="AA682" s="29"/>
      <c r="AB682" s="29"/>
      <c r="AC682" s="29"/>
      <c r="AD682" s="29"/>
      <c r="AE682" s="29"/>
      <c r="AF682" s="29"/>
      <c r="AG682" s="29"/>
      <c r="AH682" s="29"/>
      <c r="AI682" s="29"/>
      <c r="AJ682" s="29"/>
      <c r="AK682" s="29"/>
      <c r="AL682" s="29"/>
      <c r="AM682" s="29"/>
      <c r="AN682" s="29"/>
      <c r="AO682" s="29"/>
    </row>
    <row r="683" spans="1:41" ht="15.75" customHeight="1">
      <c r="A683" s="29"/>
      <c r="B683" s="29"/>
      <c r="C683" s="29"/>
      <c r="D683" s="29"/>
      <c r="E683" s="29"/>
      <c r="F683" s="29"/>
      <c r="G683" s="29"/>
      <c r="H683" s="29"/>
      <c r="I683" s="29"/>
      <c r="J683" s="29"/>
      <c r="K683" s="29"/>
      <c r="L683" s="29"/>
      <c r="M683" s="29"/>
      <c r="N683" s="29"/>
      <c r="O683" s="29"/>
      <c r="P683" s="28"/>
      <c r="Q683" s="29"/>
      <c r="R683" s="29"/>
      <c r="S683" s="29"/>
      <c r="T683" s="29"/>
      <c r="U683" s="29"/>
      <c r="V683" s="29"/>
      <c r="W683" s="29"/>
      <c r="X683" s="29"/>
      <c r="Y683" s="29"/>
      <c r="Z683" s="29"/>
      <c r="AA683" s="29"/>
      <c r="AB683" s="29"/>
      <c r="AC683" s="29"/>
      <c r="AD683" s="29"/>
      <c r="AE683" s="29"/>
      <c r="AF683" s="29"/>
      <c r="AG683" s="29"/>
      <c r="AH683" s="29"/>
      <c r="AI683" s="29"/>
      <c r="AJ683" s="29"/>
      <c r="AK683" s="29"/>
      <c r="AL683" s="29"/>
      <c r="AM683" s="29"/>
      <c r="AN683" s="29"/>
      <c r="AO683" s="29"/>
    </row>
    <row r="684" spans="1:41" ht="15.75" customHeight="1">
      <c r="A684" s="29"/>
      <c r="B684" s="29"/>
      <c r="C684" s="29"/>
      <c r="D684" s="29"/>
      <c r="E684" s="29"/>
      <c r="F684" s="29"/>
      <c r="G684" s="29"/>
      <c r="H684" s="29"/>
      <c r="I684" s="29"/>
      <c r="J684" s="29"/>
      <c r="K684" s="29"/>
      <c r="L684" s="29"/>
      <c r="M684" s="29"/>
      <c r="N684" s="29"/>
      <c r="O684" s="29"/>
      <c r="P684" s="28"/>
      <c r="Q684" s="29"/>
      <c r="R684" s="29"/>
      <c r="S684" s="29"/>
      <c r="T684" s="29"/>
      <c r="U684" s="29"/>
      <c r="V684" s="29"/>
      <c r="W684" s="29"/>
      <c r="X684" s="29"/>
      <c r="Y684" s="29"/>
      <c r="Z684" s="29"/>
      <c r="AA684" s="29"/>
      <c r="AB684" s="29"/>
      <c r="AC684" s="29"/>
      <c r="AD684" s="29"/>
      <c r="AE684" s="29"/>
      <c r="AF684" s="29"/>
      <c r="AG684" s="29"/>
      <c r="AH684" s="29"/>
      <c r="AI684" s="29"/>
      <c r="AJ684" s="29"/>
      <c r="AK684" s="29"/>
      <c r="AL684" s="29"/>
      <c r="AM684" s="29"/>
      <c r="AN684" s="29"/>
      <c r="AO684" s="29"/>
    </row>
    <row r="685" spans="1:41" ht="15.75" customHeight="1">
      <c r="A685" s="29"/>
      <c r="B685" s="29"/>
      <c r="C685" s="29"/>
      <c r="D685" s="29"/>
      <c r="E685" s="29"/>
      <c r="F685" s="29"/>
      <c r="G685" s="29"/>
      <c r="H685" s="29"/>
      <c r="I685" s="29"/>
      <c r="J685" s="29"/>
      <c r="K685" s="29"/>
      <c r="L685" s="29"/>
      <c r="M685" s="29"/>
      <c r="N685" s="29"/>
      <c r="O685" s="29"/>
      <c r="P685" s="28"/>
      <c r="Q685" s="29"/>
      <c r="R685" s="29"/>
      <c r="S685" s="29"/>
      <c r="T685" s="29"/>
      <c r="U685" s="29"/>
      <c r="V685" s="29"/>
      <c r="W685" s="29"/>
      <c r="X685" s="29"/>
      <c r="Y685" s="29"/>
      <c r="Z685" s="29"/>
      <c r="AA685" s="29"/>
      <c r="AB685" s="29"/>
      <c r="AC685" s="29"/>
      <c r="AD685" s="29"/>
      <c r="AE685" s="29"/>
      <c r="AF685" s="29"/>
      <c r="AG685" s="29"/>
      <c r="AH685" s="29"/>
      <c r="AI685" s="29"/>
      <c r="AJ685" s="29"/>
      <c r="AK685" s="29"/>
      <c r="AL685" s="29"/>
      <c r="AM685" s="29"/>
      <c r="AN685" s="29"/>
      <c r="AO685" s="29"/>
    </row>
    <row r="686" spans="1:41" ht="15.75" customHeight="1">
      <c r="A686" s="29"/>
      <c r="B686" s="29"/>
      <c r="C686" s="29"/>
      <c r="D686" s="29"/>
      <c r="E686" s="29"/>
      <c r="F686" s="29"/>
      <c r="G686" s="29"/>
      <c r="H686" s="29"/>
      <c r="I686" s="29"/>
      <c r="J686" s="29"/>
      <c r="K686" s="29"/>
      <c r="L686" s="29"/>
      <c r="M686" s="29"/>
      <c r="N686" s="29"/>
      <c r="O686" s="29"/>
      <c r="P686" s="28"/>
      <c r="Q686" s="29"/>
      <c r="R686" s="29"/>
      <c r="S686" s="29"/>
      <c r="T686" s="29"/>
      <c r="U686" s="29"/>
      <c r="V686" s="29"/>
      <c r="W686" s="29"/>
      <c r="X686" s="29"/>
      <c r="Y686" s="29"/>
      <c r="Z686" s="29"/>
      <c r="AA686" s="29"/>
      <c r="AB686" s="29"/>
      <c r="AC686" s="29"/>
      <c r="AD686" s="29"/>
      <c r="AE686" s="29"/>
      <c r="AF686" s="29"/>
      <c r="AG686" s="29"/>
      <c r="AH686" s="29"/>
      <c r="AI686" s="29"/>
      <c r="AJ686" s="29"/>
      <c r="AK686" s="29"/>
      <c r="AL686" s="29"/>
      <c r="AM686" s="29"/>
      <c r="AN686" s="29"/>
      <c r="AO686" s="29"/>
    </row>
    <row r="687" spans="1:41" ht="15.75" customHeight="1">
      <c r="A687" s="29"/>
      <c r="B687" s="29"/>
      <c r="C687" s="29"/>
      <c r="D687" s="29"/>
      <c r="E687" s="29"/>
      <c r="F687" s="29"/>
      <c r="G687" s="29"/>
      <c r="H687" s="29"/>
      <c r="I687" s="29"/>
      <c r="J687" s="29"/>
      <c r="K687" s="29"/>
      <c r="L687" s="29"/>
      <c r="M687" s="29"/>
      <c r="N687" s="29"/>
      <c r="O687" s="29"/>
      <c r="P687" s="28"/>
      <c r="Q687" s="29"/>
      <c r="R687" s="29"/>
      <c r="S687" s="29"/>
      <c r="T687" s="29"/>
      <c r="U687" s="29"/>
      <c r="V687" s="29"/>
      <c r="W687" s="29"/>
      <c r="X687" s="29"/>
      <c r="Y687" s="29"/>
      <c r="Z687" s="29"/>
      <c r="AA687" s="29"/>
      <c r="AB687" s="29"/>
      <c r="AC687" s="29"/>
      <c r="AD687" s="29"/>
      <c r="AE687" s="29"/>
      <c r="AF687" s="29"/>
      <c r="AG687" s="29"/>
      <c r="AH687" s="29"/>
      <c r="AI687" s="29"/>
      <c r="AJ687" s="29"/>
      <c r="AK687" s="29"/>
      <c r="AL687" s="29"/>
      <c r="AM687" s="29"/>
      <c r="AN687" s="29"/>
      <c r="AO687" s="29"/>
    </row>
    <row r="688" spans="1:41" ht="15.75" customHeight="1">
      <c r="A688" s="29"/>
      <c r="B688" s="29"/>
      <c r="C688" s="29"/>
      <c r="D688" s="29"/>
      <c r="E688" s="29"/>
      <c r="F688" s="29"/>
      <c r="G688" s="29"/>
      <c r="H688" s="29"/>
      <c r="I688" s="29"/>
      <c r="J688" s="29"/>
      <c r="K688" s="29"/>
      <c r="L688" s="29"/>
      <c r="M688" s="29"/>
      <c r="N688" s="29"/>
      <c r="O688" s="29"/>
      <c r="P688" s="28"/>
      <c r="Q688" s="29"/>
      <c r="R688" s="29"/>
      <c r="S688" s="29"/>
      <c r="T688" s="29"/>
      <c r="U688" s="29"/>
      <c r="V688" s="29"/>
      <c r="W688" s="29"/>
      <c r="X688" s="29"/>
      <c r="Y688" s="29"/>
      <c r="Z688" s="29"/>
      <c r="AA688" s="29"/>
      <c r="AB688" s="29"/>
      <c r="AC688" s="29"/>
      <c r="AD688" s="29"/>
      <c r="AE688" s="29"/>
      <c r="AF688" s="29"/>
      <c r="AG688" s="29"/>
      <c r="AH688" s="29"/>
      <c r="AI688" s="29"/>
      <c r="AJ688" s="29"/>
      <c r="AK688" s="29"/>
      <c r="AL688" s="29"/>
      <c r="AM688" s="29"/>
      <c r="AN688" s="29"/>
      <c r="AO688" s="29"/>
    </row>
    <row r="689" spans="1:41" ht="15.75" customHeight="1">
      <c r="A689" s="29"/>
      <c r="B689" s="29"/>
      <c r="C689" s="29"/>
      <c r="D689" s="29"/>
      <c r="E689" s="29"/>
      <c r="F689" s="29"/>
      <c r="G689" s="29"/>
      <c r="H689" s="29"/>
      <c r="I689" s="29"/>
      <c r="J689" s="29"/>
      <c r="K689" s="29"/>
      <c r="L689" s="29"/>
      <c r="M689" s="29"/>
      <c r="N689" s="29"/>
      <c r="O689" s="29"/>
      <c r="P689" s="28"/>
      <c r="Q689" s="29"/>
      <c r="R689" s="29"/>
      <c r="S689" s="29"/>
      <c r="T689" s="29"/>
      <c r="U689" s="29"/>
      <c r="V689" s="29"/>
      <c r="W689" s="29"/>
      <c r="X689" s="29"/>
      <c r="Y689" s="29"/>
      <c r="Z689" s="29"/>
      <c r="AA689" s="29"/>
      <c r="AB689" s="29"/>
      <c r="AC689" s="29"/>
      <c r="AD689" s="29"/>
      <c r="AE689" s="29"/>
      <c r="AF689" s="29"/>
      <c r="AG689" s="29"/>
      <c r="AH689" s="29"/>
      <c r="AI689" s="29"/>
      <c r="AJ689" s="29"/>
      <c r="AK689" s="29"/>
      <c r="AL689" s="29"/>
      <c r="AM689" s="29"/>
      <c r="AN689" s="29"/>
      <c r="AO689" s="29"/>
    </row>
    <row r="690" spans="1:41" ht="15.75" customHeight="1">
      <c r="A690" s="29"/>
      <c r="B690" s="29"/>
      <c r="C690" s="29"/>
      <c r="D690" s="29"/>
      <c r="E690" s="29"/>
      <c r="F690" s="29"/>
      <c r="G690" s="29"/>
      <c r="H690" s="29"/>
      <c r="I690" s="29"/>
      <c r="J690" s="29"/>
      <c r="K690" s="29"/>
      <c r="L690" s="29"/>
      <c r="M690" s="29"/>
      <c r="N690" s="29"/>
      <c r="O690" s="29"/>
      <c r="P690" s="28"/>
      <c r="Q690" s="29"/>
      <c r="R690" s="29"/>
      <c r="S690" s="29"/>
      <c r="T690" s="29"/>
      <c r="U690" s="29"/>
      <c r="V690" s="29"/>
      <c r="W690" s="29"/>
      <c r="X690" s="29"/>
      <c r="Y690" s="29"/>
      <c r="Z690" s="29"/>
      <c r="AA690" s="29"/>
      <c r="AB690" s="29"/>
      <c r="AC690" s="29"/>
      <c r="AD690" s="29"/>
      <c r="AE690" s="29"/>
      <c r="AF690" s="29"/>
      <c r="AG690" s="29"/>
      <c r="AH690" s="29"/>
      <c r="AI690" s="29"/>
      <c r="AJ690" s="29"/>
      <c r="AK690" s="29"/>
      <c r="AL690" s="29"/>
      <c r="AM690" s="29"/>
      <c r="AN690" s="29"/>
      <c r="AO690" s="29"/>
    </row>
    <row r="691" spans="1:41" ht="15.75" customHeight="1">
      <c r="A691" s="29"/>
      <c r="B691" s="29"/>
      <c r="C691" s="29"/>
      <c r="D691" s="29"/>
      <c r="E691" s="29"/>
      <c r="F691" s="29"/>
      <c r="G691" s="29"/>
      <c r="H691" s="29"/>
      <c r="I691" s="29"/>
      <c r="J691" s="29"/>
      <c r="K691" s="29"/>
      <c r="L691" s="29"/>
      <c r="M691" s="29"/>
      <c r="N691" s="29"/>
      <c r="O691" s="29"/>
      <c r="P691" s="28"/>
      <c r="Q691" s="29"/>
      <c r="R691" s="29"/>
      <c r="S691" s="29"/>
      <c r="T691" s="29"/>
      <c r="U691" s="29"/>
      <c r="V691" s="29"/>
      <c r="W691" s="29"/>
      <c r="X691" s="29"/>
      <c r="Y691" s="29"/>
      <c r="Z691" s="29"/>
      <c r="AA691" s="29"/>
      <c r="AB691" s="29"/>
      <c r="AC691" s="29"/>
      <c r="AD691" s="29"/>
      <c r="AE691" s="29"/>
      <c r="AF691" s="29"/>
      <c r="AG691" s="29"/>
      <c r="AH691" s="29"/>
      <c r="AI691" s="29"/>
      <c r="AJ691" s="29"/>
      <c r="AK691" s="29"/>
      <c r="AL691" s="29"/>
      <c r="AM691" s="29"/>
      <c r="AN691" s="29"/>
      <c r="AO691" s="29"/>
    </row>
    <row r="692" spans="1:41" ht="15.75" customHeight="1">
      <c r="A692" s="29"/>
      <c r="B692" s="29"/>
      <c r="C692" s="29"/>
      <c r="D692" s="29"/>
      <c r="E692" s="29"/>
      <c r="F692" s="29"/>
      <c r="G692" s="29"/>
      <c r="H692" s="29"/>
      <c r="I692" s="29"/>
      <c r="J692" s="29"/>
      <c r="K692" s="29"/>
      <c r="L692" s="29"/>
      <c r="M692" s="29"/>
      <c r="N692" s="29"/>
      <c r="O692" s="29"/>
      <c r="P692" s="28"/>
      <c r="Q692" s="29"/>
      <c r="R692" s="29"/>
      <c r="S692" s="29"/>
      <c r="T692" s="29"/>
      <c r="U692" s="29"/>
      <c r="V692" s="29"/>
      <c r="W692" s="29"/>
      <c r="X692" s="29"/>
      <c r="Y692" s="29"/>
      <c r="Z692" s="29"/>
      <c r="AA692" s="29"/>
      <c r="AB692" s="29"/>
      <c r="AC692" s="29"/>
      <c r="AD692" s="29"/>
      <c r="AE692" s="29"/>
      <c r="AF692" s="29"/>
      <c r="AG692" s="29"/>
      <c r="AH692" s="29"/>
      <c r="AI692" s="29"/>
      <c r="AJ692" s="29"/>
      <c r="AK692" s="29"/>
      <c r="AL692" s="29"/>
      <c r="AM692" s="29"/>
      <c r="AN692" s="29"/>
      <c r="AO692" s="29"/>
    </row>
    <row r="693" spans="1:41" ht="15.75" customHeight="1">
      <c r="A693" s="29"/>
      <c r="B693" s="29"/>
      <c r="C693" s="29"/>
      <c r="D693" s="29"/>
      <c r="E693" s="29"/>
      <c r="F693" s="29"/>
      <c r="G693" s="29"/>
      <c r="H693" s="29"/>
      <c r="I693" s="29"/>
      <c r="J693" s="29"/>
      <c r="K693" s="29"/>
      <c r="L693" s="29"/>
      <c r="M693" s="29"/>
      <c r="N693" s="29"/>
      <c r="O693" s="29"/>
      <c r="P693" s="28"/>
      <c r="Q693" s="29"/>
      <c r="R693" s="29"/>
      <c r="S693" s="29"/>
      <c r="T693" s="29"/>
      <c r="U693" s="29"/>
      <c r="V693" s="29"/>
      <c r="W693" s="29"/>
      <c r="X693" s="29"/>
      <c r="Y693" s="29"/>
      <c r="Z693" s="29"/>
      <c r="AA693" s="29"/>
      <c r="AB693" s="29"/>
      <c r="AC693" s="29"/>
      <c r="AD693" s="29"/>
      <c r="AE693" s="29"/>
      <c r="AF693" s="29"/>
      <c r="AG693" s="29"/>
      <c r="AH693" s="29"/>
      <c r="AI693" s="29"/>
      <c r="AJ693" s="29"/>
      <c r="AK693" s="29"/>
      <c r="AL693" s="29"/>
      <c r="AM693" s="29"/>
      <c r="AN693" s="29"/>
      <c r="AO693" s="29"/>
    </row>
    <row r="694" spans="1:41" ht="15.75" customHeight="1">
      <c r="A694" s="29"/>
      <c r="B694" s="29"/>
      <c r="C694" s="29"/>
      <c r="D694" s="29"/>
      <c r="E694" s="29"/>
      <c r="F694" s="29"/>
      <c r="G694" s="29"/>
      <c r="H694" s="29"/>
      <c r="I694" s="29"/>
      <c r="J694" s="29"/>
      <c r="K694" s="29"/>
      <c r="L694" s="29"/>
      <c r="M694" s="29"/>
      <c r="N694" s="29"/>
      <c r="O694" s="29"/>
      <c r="P694" s="28"/>
      <c r="Q694" s="29"/>
      <c r="R694" s="29"/>
      <c r="S694" s="29"/>
      <c r="T694" s="29"/>
      <c r="U694" s="29"/>
      <c r="V694" s="29"/>
      <c r="W694" s="29"/>
      <c r="X694" s="29"/>
      <c r="Y694" s="29"/>
      <c r="Z694" s="29"/>
      <c r="AA694" s="29"/>
      <c r="AB694" s="29"/>
      <c r="AC694" s="29"/>
      <c r="AD694" s="29"/>
      <c r="AE694" s="29"/>
      <c r="AF694" s="29"/>
      <c r="AG694" s="29"/>
      <c r="AH694" s="29"/>
      <c r="AI694" s="29"/>
      <c r="AJ694" s="29"/>
      <c r="AK694" s="29"/>
      <c r="AL694" s="29"/>
      <c r="AM694" s="29"/>
      <c r="AN694" s="29"/>
      <c r="AO694" s="29"/>
    </row>
    <row r="695" spans="1:41" ht="15.75" customHeight="1">
      <c r="A695" s="29"/>
      <c r="B695" s="29"/>
      <c r="C695" s="29"/>
      <c r="D695" s="29"/>
      <c r="E695" s="29"/>
      <c r="F695" s="29"/>
      <c r="G695" s="29"/>
      <c r="H695" s="29"/>
      <c r="I695" s="29"/>
      <c r="J695" s="29"/>
      <c r="K695" s="29"/>
      <c r="L695" s="29"/>
      <c r="M695" s="29"/>
      <c r="N695" s="29"/>
      <c r="O695" s="29"/>
      <c r="P695" s="28"/>
      <c r="Q695" s="29"/>
      <c r="R695" s="29"/>
      <c r="S695" s="29"/>
      <c r="T695" s="29"/>
      <c r="U695" s="29"/>
      <c r="V695" s="29"/>
      <c r="W695" s="29"/>
      <c r="X695" s="29"/>
      <c r="Y695" s="29"/>
      <c r="Z695" s="29"/>
      <c r="AA695" s="29"/>
      <c r="AB695" s="29"/>
      <c r="AC695" s="29"/>
      <c r="AD695" s="29"/>
      <c r="AE695" s="29"/>
      <c r="AF695" s="29"/>
      <c r="AG695" s="29"/>
      <c r="AH695" s="29"/>
      <c r="AI695" s="29"/>
      <c r="AJ695" s="29"/>
      <c r="AK695" s="29"/>
      <c r="AL695" s="29"/>
      <c r="AM695" s="29"/>
      <c r="AN695" s="29"/>
      <c r="AO695" s="29"/>
    </row>
    <row r="696" spans="1:41" ht="15.75" customHeight="1">
      <c r="A696" s="29"/>
      <c r="B696" s="29"/>
      <c r="C696" s="29"/>
      <c r="D696" s="29"/>
      <c r="E696" s="29"/>
      <c r="F696" s="29"/>
      <c r="G696" s="29"/>
      <c r="H696" s="29"/>
      <c r="I696" s="29"/>
      <c r="J696" s="29"/>
      <c r="K696" s="29"/>
      <c r="L696" s="29"/>
      <c r="M696" s="29"/>
      <c r="N696" s="29"/>
      <c r="O696" s="29"/>
      <c r="P696" s="28"/>
      <c r="Q696" s="29"/>
      <c r="R696" s="29"/>
      <c r="S696" s="29"/>
      <c r="T696" s="29"/>
      <c r="U696" s="29"/>
      <c r="V696" s="29"/>
      <c r="W696" s="29"/>
      <c r="X696" s="29"/>
      <c r="Y696" s="29"/>
      <c r="Z696" s="29"/>
      <c r="AA696" s="29"/>
      <c r="AB696" s="29"/>
      <c r="AC696" s="29"/>
      <c r="AD696" s="29"/>
      <c r="AE696" s="29"/>
      <c r="AF696" s="29"/>
      <c r="AG696" s="29"/>
      <c r="AH696" s="29"/>
      <c r="AI696" s="29"/>
      <c r="AJ696" s="29"/>
      <c r="AK696" s="29"/>
      <c r="AL696" s="29"/>
      <c r="AM696" s="29"/>
      <c r="AN696" s="29"/>
      <c r="AO696" s="29"/>
    </row>
    <row r="697" spans="1:41" ht="15.75" customHeight="1">
      <c r="A697" s="29"/>
      <c r="B697" s="29"/>
      <c r="C697" s="29"/>
      <c r="D697" s="29"/>
      <c r="E697" s="29"/>
      <c r="F697" s="29"/>
      <c r="G697" s="29"/>
      <c r="H697" s="29"/>
      <c r="I697" s="29"/>
      <c r="J697" s="29"/>
      <c r="K697" s="29"/>
      <c r="L697" s="29"/>
      <c r="M697" s="29"/>
      <c r="N697" s="29"/>
      <c r="O697" s="29"/>
      <c r="P697" s="28"/>
      <c r="Q697" s="29"/>
      <c r="R697" s="29"/>
      <c r="S697" s="29"/>
      <c r="T697" s="29"/>
      <c r="U697" s="29"/>
      <c r="V697" s="29"/>
      <c r="W697" s="29"/>
      <c r="X697" s="29"/>
      <c r="Y697" s="29"/>
      <c r="Z697" s="29"/>
      <c r="AA697" s="29"/>
      <c r="AB697" s="29"/>
      <c r="AC697" s="29"/>
      <c r="AD697" s="29"/>
      <c r="AE697" s="29"/>
      <c r="AF697" s="29"/>
      <c r="AG697" s="29"/>
      <c r="AH697" s="29"/>
      <c r="AI697" s="29"/>
      <c r="AJ697" s="29"/>
      <c r="AK697" s="29"/>
      <c r="AL697" s="29"/>
      <c r="AM697" s="29"/>
      <c r="AN697" s="29"/>
      <c r="AO697" s="29"/>
    </row>
    <row r="698" spans="1:41" ht="15.75" customHeight="1">
      <c r="A698" s="29"/>
      <c r="B698" s="29"/>
      <c r="C698" s="29"/>
      <c r="D698" s="29"/>
      <c r="E698" s="29"/>
      <c r="F698" s="29"/>
      <c r="G698" s="29"/>
      <c r="H698" s="29"/>
      <c r="I698" s="29"/>
      <c r="J698" s="29"/>
      <c r="K698" s="29"/>
      <c r="L698" s="29"/>
      <c r="M698" s="29"/>
      <c r="N698" s="29"/>
      <c r="O698" s="29"/>
      <c r="P698" s="28"/>
      <c r="Q698" s="29"/>
      <c r="R698" s="29"/>
      <c r="S698" s="29"/>
      <c r="T698" s="29"/>
      <c r="U698" s="29"/>
      <c r="V698" s="29"/>
      <c r="W698" s="29"/>
      <c r="X698" s="29"/>
      <c r="Y698" s="29"/>
      <c r="Z698" s="29"/>
      <c r="AA698" s="29"/>
      <c r="AB698" s="29"/>
      <c r="AC698" s="29"/>
      <c r="AD698" s="29"/>
      <c r="AE698" s="29"/>
      <c r="AF698" s="29"/>
      <c r="AG698" s="29"/>
      <c r="AH698" s="29"/>
      <c r="AI698" s="29"/>
      <c r="AJ698" s="29"/>
      <c r="AK698" s="29"/>
      <c r="AL698" s="29"/>
      <c r="AM698" s="29"/>
      <c r="AN698" s="29"/>
      <c r="AO698" s="29"/>
    </row>
    <row r="699" spans="1:41" ht="15.75" customHeight="1">
      <c r="A699" s="29"/>
      <c r="B699" s="29"/>
      <c r="C699" s="29"/>
      <c r="D699" s="29"/>
      <c r="E699" s="29"/>
      <c r="F699" s="29"/>
      <c r="G699" s="29"/>
      <c r="H699" s="29"/>
      <c r="I699" s="29"/>
      <c r="J699" s="29"/>
      <c r="K699" s="29"/>
      <c r="L699" s="29"/>
      <c r="M699" s="29"/>
      <c r="N699" s="29"/>
      <c r="O699" s="29"/>
      <c r="P699" s="28"/>
      <c r="Q699" s="29"/>
      <c r="R699" s="29"/>
      <c r="S699" s="29"/>
      <c r="T699" s="29"/>
      <c r="U699" s="29"/>
      <c r="V699" s="29"/>
      <c r="W699" s="29"/>
      <c r="X699" s="29"/>
      <c r="Y699" s="29"/>
      <c r="Z699" s="29"/>
      <c r="AA699" s="29"/>
      <c r="AB699" s="29"/>
      <c r="AC699" s="29"/>
      <c r="AD699" s="29"/>
      <c r="AE699" s="29"/>
      <c r="AF699" s="29"/>
      <c r="AG699" s="29"/>
      <c r="AH699" s="29"/>
      <c r="AI699" s="29"/>
      <c r="AJ699" s="29"/>
      <c r="AK699" s="29"/>
      <c r="AL699" s="29"/>
      <c r="AM699" s="29"/>
      <c r="AN699" s="29"/>
      <c r="AO699" s="29"/>
    </row>
    <row r="700" spans="1:41" ht="15.75" customHeight="1">
      <c r="A700" s="29"/>
      <c r="B700" s="29"/>
      <c r="C700" s="29"/>
      <c r="D700" s="29"/>
      <c r="E700" s="29"/>
      <c r="F700" s="29"/>
      <c r="G700" s="29"/>
      <c r="H700" s="29"/>
      <c r="I700" s="29"/>
      <c r="J700" s="29"/>
      <c r="K700" s="29"/>
      <c r="L700" s="29"/>
      <c r="M700" s="29"/>
      <c r="N700" s="29"/>
      <c r="O700" s="29"/>
      <c r="P700" s="28"/>
      <c r="Q700" s="29"/>
      <c r="R700" s="29"/>
      <c r="S700" s="29"/>
      <c r="T700" s="29"/>
      <c r="U700" s="29"/>
      <c r="V700" s="29"/>
      <c r="W700" s="29"/>
      <c r="X700" s="29"/>
      <c r="Y700" s="29"/>
      <c r="Z700" s="29"/>
      <c r="AA700" s="29"/>
      <c r="AB700" s="29"/>
      <c r="AC700" s="29"/>
      <c r="AD700" s="29"/>
      <c r="AE700" s="29"/>
      <c r="AF700" s="29"/>
      <c r="AG700" s="29"/>
      <c r="AH700" s="29"/>
      <c r="AI700" s="29"/>
      <c r="AJ700" s="29"/>
      <c r="AK700" s="29"/>
      <c r="AL700" s="29"/>
      <c r="AM700" s="29"/>
      <c r="AN700" s="29"/>
      <c r="AO700" s="29"/>
    </row>
    <row r="701" spans="1:41" ht="15.75" customHeight="1">
      <c r="A701" s="29"/>
      <c r="B701" s="29"/>
      <c r="C701" s="29"/>
      <c r="D701" s="29"/>
      <c r="E701" s="29"/>
      <c r="F701" s="29"/>
      <c r="G701" s="29"/>
      <c r="H701" s="29"/>
      <c r="I701" s="29"/>
      <c r="J701" s="29"/>
      <c r="K701" s="29"/>
      <c r="L701" s="29"/>
      <c r="M701" s="29"/>
      <c r="N701" s="29"/>
      <c r="O701" s="29"/>
      <c r="P701" s="28"/>
      <c r="Q701" s="29"/>
      <c r="R701" s="29"/>
      <c r="S701" s="29"/>
      <c r="T701" s="29"/>
      <c r="U701" s="29"/>
      <c r="V701" s="29"/>
      <c r="W701" s="29"/>
      <c r="X701" s="29"/>
      <c r="Y701" s="29"/>
      <c r="Z701" s="29"/>
      <c r="AA701" s="29"/>
      <c r="AB701" s="29"/>
      <c r="AC701" s="29"/>
      <c r="AD701" s="29"/>
      <c r="AE701" s="29"/>
      <c r="AF701" s="29"/>
      <c r="AG701" s="29"/>
      <c r="AH701" s="29"/>
      <c r="AI701" s="29"/>
      <c r="AJ701" s="29"/>
      <c r="AK701" s="29"/>
      <c r="AL701" s="29"/>
      <c r="AM701" s="29"/>
      <c r="AN701" s="29"/>
      <c r="AO701" s="29"/>
    </row>
    <row r="702" spans="1:41" ht="15.75" customHeight="1">
      <c r="A702" s="29"/>
      <c r="B702" s="29"/>
      <c r="C702" s="29"/>
      <c r="D702" s="29"/>
      <c r="E702" s="29"/>
      <c r="F702" s="29"/>
      <c r="G702" s="29"/>
      <c r="H702" s="29"/>
      <c r="I702" s="29"/>
      <c r="J702" s="29"/>
      <c r="K702" s="29"/>
      <c r="L702" s="29"/>
      <c r="M702" s="29"/>
      <c r="N702" s="29"/>
      <c r="O702" s="29"/>
      <c r="P702" s="28"/>
      <c r="Q702" s="29"/>
      <c r="R702" s="29"/>
      <c r="S702" s="29"/>
      <c r="T702" s="29"/>
      <c r="U702" s="29"/>
      <c r="V702" s="29"/>
      <c r="W702" s="29"/>
      <c r="X702" s="29"/>
      <c r="Y702" s="29"/>
      <c r="Z702" s="29"/>
      <c r="AA702" s="29"/>
      <c r="AB702" s="29"/>
      <c r="AC702" s="29"/>
      <c r="AD702" s="29"/>
      <c r="AE702" s="29"/>
      <c r="AF702" s="29"/>
      <c r="AG702" s="29"/>
      <c r="AH702" s="29"/>
      <c r="AI702" s="29"/>
      <c r="AJ702" s="29"/>
      <c r="AK702" s="29"/>
      <c r="AL702" s="29"/>
      <c r="AM702" s="29"/>
      <c r="AN702" s="29"/>
      <c r="AO702" s="29"/>
    </row>
    <row r="703" spans="1:41" ht="15.75" customHeight="1">
      <c r="A703" s="29"/>
      <c r="B703" s="29"/>
      <c r="C703" s="29"/>
      <c r="D703" s="29"/>
      <c r="E703" s="29"/>
      <c r="F703" s="29"/>
      <c r="G703" s="29"/>
      <c r="H703" s="29"/>
      <c r="I703" s="29"/>
      <c r="J703" s="29"/>
      <c r="K703" s="29"/>
      <c r="L703" s="29"/>
      <c r="M703" s="29"/>
      <c r="N703" s="29"/>
      <c r="O703" s="29"/>
      <c r="P703" s="28"/>
      <c r="Q703" s="29"/>
      <c r="R703" s="29"/>
      <c r="S703" s="29"/>
      <c r="T703" s="29"/>
      <c r="U703" s="29"/>
      <c r="V703" s="29"/>
      <c r="W703" s="29"/>
      <c r="X703" s="29"/>
      <c r="Y703" s="29"/>
      <c r="Z703" s="29"/>
      <c r="AA703" s="29"/>
      <c r="AB703" s="29"/>
      <c r="AC703" s="29"/>
      <c r="AD703" s="29"/>
      <c r="AE703" s="29"/>
      <c r="AF703" s="29"/>
      <c r="AG703" s="29"/>
      <c r="AH703" s="29"/>
      <c r="AI703" s="29"/>
      <c r="AJ703" s="29"/>
      <c r="AK703" s="29"/>
      <c r="AL703" s="29"/>
      <c r="AM703" s="29"/>
      <c r="AN703" s="29"/>
      <c r="AO703" s="29"/>
    </row>
    <row r="704" spans="1:41" ht="15.75" customHeight="1">
      <c r="A704" s="29"/>
      <c r="B704" s="29"/>
      <c r="C704" s="29"/>
      <c r="D704" s="29"/>
      <c r="E704" s="29"/>
      <c r="F704" s="29"/>
      <c r="G704" s="29"/>
      <c r="H704" s="29"/>
      <c r="I704" s="29"/>
      <c r="J704" s="29"/>
      <c r="K704" s="29"/>
      <c r="L704" s="29"/>
      <c r="M704" s="29"/>
      <c r="N704" s="29"/>
      <c r="O704" s="29"/>
      <c r="P704" s="28"/>
      <c r="Q704" s="29"/>
      <c r="R704" s="29"/>
      <c r="S704" s="29"/>
      <c r="T704" s="29"/>
      <c r="U704" s="29"/>
      <c r="V704" s="29"/>
      <c r="W704" s="29"/>
      <c r="X704" s="29"/>
      <c r="Y704" s="29"/>
      <c r="Z704" s="29"/>
      <c r="AA704" s="29"/>
      <c r="AB704" s="29"/>
      <c r="AC704" s="29"/>
      <c r="AD704" s="29"/>
      <c r="AE704" s="29"/>
      <c r="AF704" s="29"/>
      <c r="AG704" s="29"/>
      <c r="AH704" s="29"/>
      <c r="AI704" s="29"/>
      <c r="AJ704" s="29"/>
      <c r="AK704" s="29"/>
      <c r="AL704" s="29"/>
      <c r="AM704" s="29"/>
      <c r="AN704" s="29"/>
      <c r="AO704" s="29"/>
    </row>
    <row r="705" spans="1:41" ht="15.75" customHeight="1">
      <c r="A705" s="29"/>
      <c r="B705" s="29"/>
      <c r="C705" s="29"/>
      <c r="D705" s="29"/>
      <c r="E705" s="29"/>
      <c r="F705" s="29"/>
      <c r="G705" s="29"/>
      <c r="H705" s="29"/>
      <c r="I705" s="29"/>
      <c r="J705" s="29"/>
      <c r="K705" s="29"/>
      <c r="L705" s="29"/>
      <c r="M705" s="29"/>
      <c r="N705" s="29"/>
      <c r="O705" s="29"/>
      <c r="P705" s="28"/>
      <c r="Q705" s="29"/>
      <c r="R705" s="29"/>
      <c r="S705" s="29"/>
      <c r="T705" s="29"/>
      <c r="U705" s="29"/>
      <c r="V705" s="29"/>
      <c r="W705" s="29"/>
      <c r="X705" s="29"/>
      <c r="Y705" s="29"/>
      <c r="Z705" s="29"/>
      <c r="AA705" s="29"/>
      <c r="AB705" s="29"/>
      <c r="AC705" s="29"/>
      <c r="AD705" s="29"/>
      <c r="AE705" s="29"/>
      <c r="AF705" s="29"/>
      <c r="AG705" s="29"/>
      <c r="AH705" s="29"/>
      <c r="AI705" s="29"/>
      <c r="AJ705" s="29"/>
      <c r="AK705" s="29"/>
      <c r="AL705" s="29"/>
      <c r="AM705" s="29"/>
      <c r="AN705" s="29"/>
      <c r="AO705" s="29"/>
    </row>
    <row r="706" spans="1:41" ht="15.75" customHeight="1">
      <c r="A706" s="29"/>
      <c r="B706" s="29"/>
      <c r="C706" s="29"/>
      <c r="D706" s="29"/>
      <c r="E706" s="29"/>
      <c r="F706" s="29"/>
      <c r="G706" s="29"/>
      <c r="H706" s="29"/>
      <c r="I706" s="29"/>
      <c r="J706" s="29"/>
      <c r="K706" s="29"/>
      <c r="L706" s="29"/>
      <c r="M706" s="29"/>
      <c r="N706" s="29"/>
      <c r="O706" s="29"/>
      <c r="P706" s="28"/>
      <c r="Q706" s="29"/>
      <c r="R706" s="29"/>
      <c r="S706" s="29"/>
      <c r="T706" s="29"/>
      <c r="U706" s="29"/>
      <c r="V706" s="29"/>
      <c r="W706" s="29"/>
      <c r="X706" s="29"/>
      <c r="Y706" s="29"/>
      <c r="Z706" s="29"/>
      <c r="AA706" s="29"/>
      <c r="AB706" s="29"/>
      <c r="AC706" s="29"/>
      <c r="AD706" s="29"/>
      <c r="AE706" s="29"/>
      <c r="AF706" s="29"/>
      <c r="AG706" s="29"/>
      <c r="AH706" s="29"/>
      <c r="AI706" s="29"/>
      <c r="AJ706" s="29"/>
      <c r="AK706" s="29"/>
      <c r="AL706" s="29"/>
      <c r="AM706" s="29"/>
      <c r="AN706" s="29"/>
      <c r="AO706" s="29"/>
    </row>
    <row r="707" spans="1:41" ht="15.75" customHeight="1">
      <c r="A707" s="29"/>
      <c r="B707" s="29"/>
      <c r="C707" s="29"/>
      <c r="D707" s="29"/>
      <c r="E707" s="29"/>
      <c r="F707" s="29"/>
      <c r="G707" s="29"/>
      <c r="H707" s="29"/>
      <c r="I707" s="29"/>
      <c r="J707" s="29"/>
      <c r="K707" s="29"/>
      <c r="L707" s="29"/>
      <c r="M707" s="29"/>
      <c r="N707" s="29"/>
      <c r="O707" s="29"/>
      <c r="P707" s="28"/>
      <c r="Q707" s="29"/>
      <c r="R707" s="29"/>
      <c r="S707" s="29"/>
      <c r="T707" s="29"/>
      <c r="U707" s="29"/>
      <c r="V707" s="29"/>
      <c r="W707" s="29"/>
      <c r="X707" s="29"/>
      <c r="Y707" s="29"/>
      <c r="Z707" s="29"/>
      <c r="AA707" s="29"/>
      <c r="AB707" s="29"/>
      <c r="AC707" s="29"/>
      <c r="AD707" s="29"/>
      <c r="AE707" s="29"/>
      <c r="AF707" s="29"/>
      <c r="AG707" s="29"/>
      <c r="AH707" s="29"/>
      <c r="AI707" s="29"/>
      <c r="AJ707" s="29"/>
      <c r="AK707" s="29"/>
      <c r="AL707" s="29"/>
      <c r="AM707" s="29"/>
      <c r="AN707" s="29"/>
      <c r="AO707" s="29"/>
    </row>
    <row r="708" spans="1:41" ht="15.75" customHeight="1">
      <c r="A708" s="29"/>
      <c r="B708" s="29"/>
      <c r="C708" s="29"/>
      <c r="D708" s="29"/>
      <c r="E708" s="29"/>
      <c r="F708" s="29"/>
      <c r="G708" s="29"/>
      <c r="H708" s="29"/>
      <c r="I708" s="29"/>
      <c r="J708" s="29"/>
      <c r="K708" s="29"/>
      <c r="L708" s="29"/>
      <c r="M708" s="29"/>
      <c r="N708" s="29"/>
      <c r="O708" s="29"/>
      <c r="P708" s="28"/>
      <c r="Q708" s="29"/>
      <c r="R708" s="29"/>
      <c r="S708" s="29"/>
      <c r="T708" s="29"/>
      <c r="U708" s="29"/>
      <c r="V708" s="29"/>
      <c r="W708" s="29"/>
      <c r="X708" s="29"/>
      <c r="Y708" s="29"/>
      <c r="Z708" s="29"/>
      <c r="AA708" s="29"/>
      <c r="AB708" s="29"/>
      <c r="AC708" s="29"/>
      <c r="AD708" s="29"/>
      <c r="AE708" s="29"/>
      <c r="AF708" s="29"/>
      <c r="AG708" s="29"/>
      <c r="AH708" s="29"/>
      <c r="AI708" s="29"/>
      <c r="AJ708" s="29"/>
      <c r="AK708" s="29"/>
      <c r="AL708" s="29"/>
      <c r="AM708" s="29"/>
      <c r="AN708" s="29"/>
      <c r="AO708" s="29"/>
    </row>
    <row r="709" spans="1:41" ht="15.75" customHeight="1">
      <c r="A709" s="29"/>
      <c r="B709" s="29"/>
      <c r="C709" s="29"/>
      <c r="D709" s="29"/>
      <c r="E709" s="29"/>
      <c r="F709" s="29"/>
      <c r="G709" s="29"/>
      <c r="H709" s="29"/>
      <c r="I709" s="29"/>
      <c r="J709" s="29"/>
      <c r="K709" s="29"/>
      <c r="L709" s="29"/>
      <c r="M709" s="29"/>
      <c r="N709" s="29"/>
      <c r="O709" s="29"/>
      <c r="P709" s="28"/>
      <c r="Q709" s="29"/>
      <c r="R709" s="29"/>
      <c r="S709" s="29"/>
      <c r="T709" s="29"/>
      <c r="U709" s="29"/>
      <c r="V709" s="29"/>
      <c r="W709" s="29"/>
      <c r="X709" s="29"/>
      <c r="Y709" s="29"/>
      <c r="Z709" s="29"/>
      <c r="AA709" s="29"/>
      <c r="AB709" s="29"/>
      <c r="AC709" s="29"/>
      <c r="AD709" s="29"/>
      <c r="AE709" s="29"/>
      <c r="AF709" s="29"/>
      <c r="AG709" s="29"/>
      <c r="AH709" s="29"/>
      <c r="AI709" s="29"/>
      <c r="AJ709" s="29"/>
      <c r="AK709" s="29"/>
      <c r="AL709" s="29"/>
      <c r="AM709" s="29"/>
      <c r="AN709" s="29"/>
      <c r="AO709" s="29"/>
    </row>
    <row r="710" spans="1:41" ht="15.75" customHeight="1">
      <c r="A710" s="29"/>
      <c r="B710" s="29"/>
      <c r="C710" s="29"/>
      <c r="D710" s="29"/>
      <c r="E710" s="29"/>
      <c r="F710" s="29"/>
      <c r="G710" s="29"/>
      <c r="H710" s="29"/>
      <c r="I710" s="29"/>
      <c r="J710" s="29"/>
      <c r="K710" s="29"/>
      <c r="L710" s="29"/>
      <c r="M710" s="29"/>
      <c r="N710" s="29"/>
      <c r="O710" s="29"/>
      <c r="P710" s="28"/>
      <c r="Q710" s="29"/>
      <c r="R710" s="29"/>
      <c r="S710" s="29"/>
      <c r="T710" s="29"/>
      <c r="U710" s="29"/>
      <c r="V710" s="29"/>
      <c r="W710" s="29"/>
      <c r="X710" s="29"/>
      <c r="Y710" s="29"/>
      <c r="Z710" s="29"/>
      <c r="AA710" s="29"/>
      <c r="AB710" s="29"/>
      <c r="AC710" s="29"/>
      <c r="AD710" s="29"/>
      <c r="AE710" s="29"/>
      <c r="AF710" s="29"/>
      <c r="AG710" s="29"/>
      <c r="AH710" s="29"/>
      <c r="AI710" s="29"/>
      <c r="AJ710" s="29"/>
      <c r="AK710" s="29"/>
      <c r="AL710" s="29"/>
      <c r="AM710" s="29"/>
      <c r="AN710" s="29"/>
      <c r="AO710" s="29"/>
    </row>
    <row r="711" spans="1:41" ht="15.75" customHeight="1">
      <c r="A711" s="29"/>
      <c r="B711" s="29"/>
      <c r="C711" s="29"/>
      <c r="D711" s="29"/>
      <c r="E711" s="29"/>
      <c r="F711" s="29"/>
      <c r="G711" s="29"/>
      <c r="H711" s="29"/>
      <c r="I711" s="29"/>
      <c r="J711" s="29"/>
      <c r="K711" s="29"/>
      <c r="L711" s="29"/>
      <c r="M711" s="29"/>
      <c r="N711" s="29"/>
      <c r="O711" s="29"/>
      <c r="P711" s="28"/>
      <c r="Q711" s="29"/>
      <c r="R711" s="29"/>
      <c r="S711" s="29"/>
      <c r="T711" s="29"/>
      <c r="U711" s="29"/>
      <c r="V711" s="29"/>
      <c r="W711" s="29"/>
      <c r="X711" s="29"/>
      <c r="Y711" s="29"/>
      <c r="Z711" s="29"/>
      <c r="AA711" s="29"/>
      <c r="AB711" s="29"/>
      <c r="AC711" s="29"/>
      <c r="AD711" s="29"/>
      <c r="AE711" s="29"/>
      <c r="AF711" s="29"/>
      <c r="AG711" s="29"/>
      <c r="AH711" s="29"/>
      <c r="AI711" s="29"/>
      <c r="AJ711" s="29"/>
      <c r="AK711" s="29"/>
      <c r="AL711" s="29"/>
      <c r="AM711" s="29"/>
      <c r="AN711" s="29"/>
      <c r="AO711" s="29"/>
    </row>
    <row r="712" spans="1:41" ht="15.75" customHeight="1">
      <c r="A712" s="29"/>
      <c r="B712" s="29"/>
      <c r="C712" s="29"/>
      <c r="D712" s="29"/>
      <c r="E712" s="29"/>
      <c r="F712" s="29"/>
      <c r="G712" s="29"/>
      <c r="H712" s="29"/>
      <c r="I712" s="29"/>
      <c r="J712" s="29"/>
      <c r="K712" s="29"/>
      <c r="L712" s="29"/>
      <c r="M712" s="29"/>
      <c r="N712" s="29"/>
      <c r="O712" s="29"/>
      <c r="P712" s="28"/>
      <c r="Q712" s="29"/>
      <c r="R712" s="29"/>
      <c r="S712" s="29"/>
      <c r="T712" s="29"/>
      <c r="U712" s="29"/>
      <c r="V712" s="29"/>
      <c r="W712" s="29"/>
      <c r="X712" s="29"/>
      <c r="Y712" s="29"/>
      <c r="Z712" s="29"/>
      <c r="AA712" s="29"/>
      <c r="AB712" s="29"/>
      <c r="AC712" s="29"/>
      <c r="AD712" s="29"/>
      <c r="AE712" s="29"/>
      <c r="AF712" s="29"/>
      <c r="AG712" s="29"/>
      <c r="AH712" s="29"/>
      <c r="AI712" s="29"/>
      <c r="AJ712" s="29"/>
      <c r="AK712" s="29"/>
      <c r="AL712" s="29"/>
      <c r="AM712" s="29"/>
      <c r="AN712" s="29"/>
      <c r="AO712" s="29"/>
    </row>
    <row r="713" spans="1:41" ht="15.75" customHeight="1">
      <c r="A713" s="29"/>
      <c r="B713" s="29"/>
      <c r="C713" s="29"/>
      <c r="D713" s="29"/>
      <c r="E713" s="29"/>
      <c r="F713" s="29"/>
      <c r="G713" s="29"/>
      <c r="H713" s="29"/>
      <c r="I713" s="29"/>
      <c r="J713" s="29"/>
      <c r="K713" s="29"/>
      <c r="L713" s="29"/>
      <c r="M713" s="29"/>
      <c r="N713" s="29"/>
      <c r="O713" s="29"/>
      <c r="P713" s="28"/>
      <c r="Q713" s="29"/>
      <c r="R713" s="29"/>
      <c r="S713" s="29"/>
      <c r="T713" s="29"/>
      <c r="U713" s="29"/>
      <c r="V713" s="29"/>
      <c r="W713" s="29"/>
      <c r="X713" s="29"/>
      <c r="Y713" s="29"/>
      <c r="Z713" s="29"/>
      <c r="AA713" s="29"/>
      <c r="AB713" s="29"/>
      <c r="AC713" s="29"/>
      <c r="AD713" s="29"/>
      <c r="AE713" s="29"/>
      <c r="AF713" s="29"/>
      <c r="AG713" s="29"/>
      <c r="AH713" s="29"/>
      <c r="AI713" s="29"/>
      <c r="AJ713" s="29"/>
      <c r="AK713" s="29"/>
      <c r="AL713" s="29"/>
      <c r="AM713" s="29"/>
      <c r="AN713" s="29"/>
      <c r="AO713" s="29"/>
    </row>
    <row r="714" spans="1:41" ht="15.75" customHeight="1">
      <c r="A714" s="29"/>
      <c r="B714" s="29"/>
      <c r="C714" s="29"/>
      <c r="D714" s="29"/>
      <c r="E714" s="29"/>
      <c r="F714" s="29"/>
      <c r="G714" s="29"/>
      <c r="H714" s="29"/>
      <c r="I714" s="29"/>
      <c r="J714" s="29"/>
      <c r="K714" s="29"/>
      <c r="L714" s="29"/>
      <c r="M714" s="29"/>
      <c r="N714" s="29"/>
      <c r="O714" s="29"/>
      <c r="P714" s="28"/>
      <c r="Q714" s="29"/>
      <c r="R714" s="29"/>
      <c r="S714" s="29"/>
      <c r="T714" s="29"/>
      <c r="U714" s="29"/>
      <c r="V714" s="29"/>
      <c r="W714" s="29"/>
      <c r="X714" s="29"/>
      <c r="Y714" s="29"/>
      <c r="Z714" s="29"/>
      <c r="AA714" s="29"/>
      <c r="AB714" s="29"/>
      <c r="AC714" s="29"/>
      <c r="AD714" s="29"/>
      <c r="AE714" s="29"/>
      <c r="AF714" s="29"/>
      <c r="AG714" s="29"/>
      <c r="AH714" s="29"/>
      <c r="AI714" s="29"/>
      <c r="AJ714" s="29"/>
      <c r="AK714" s="29"/>
      <c r="AL714" s="29"/>
      <c r="AM714" s="29"/>
      <c r="AN714" s="29"/>
      <c r="AO714" s="29"/>
    </row>
    <row r="715" spans="1:41" ht="15.75" customHeight="1">
      <c r="A715" s="29"/>
      <c r="B715" s="29"/>
      <c r="C715" s="29"/>
      <c r="D715" s="29"/>
      <c r="E715" s="29"/>
      <c r="F715" s="29"/>
      <c r="G715" s="29"/>
      <c r="H715" s="29"/>
      <c r="I715" s="29"/>
      <c r="J715" s="29"/>
      <c r="K715" s="29"/>
      <c r="L715" s="29"/>
      <c r="M715" s="29"/>
      <c r="N715" s="29"/>
      <c r="O715" s="29"/>
      <c r="P715" s="28"/>
      <c r="Q715" s="29"/>
      <c r="R715" s="29"/>
      <c r="S715" s="29"/>
      <c r="T715" s="29"/>
      <c r="U715" s="29"/>
      <c r="V715" s="29"/>
      <c r="W715" s="29"/>
      <c r="X715" s="29"/>
      <c r="Y715" s="29"/>
      <c r="Z715" s="29"/>
      <c r="AA715" s="29"/>
      <c r="AB715" s="29"/>
      <c r="AC715" s="29"/>
      <c r="AD715" s="29"/>
      <c r="AE715" s="29"/>
      <c r="AF715" s="29"/>
      <c r="AG715" s="29"/>
      <c r="AH715" s="29"/>
      <c r="AI715" s="29"/>
      <c r="AJ715" s="29"/>
      <c r="AK715" s="29"/>
      <c r="AL715" s="29"/>
      <c r="AM715" s="29"/>
      <c r="AN715" s="29"/>
      <c r="AO715" s="29"/>
    </row>
    <row r="716" spans="1:41" ht="15.75" customHeight="1">
      <c r="A716" s="29"/>
      <c r="B716" s="29"/>
      <c r="C716" s="29"/>
      <c r="D716" s="29"/>
      <c r="E716" s="29"/>
      <c r="F716" s="29"/>
      <c r="G716" s="29"/>
      <c r="H716" s="29"/>
      <c r="I716" s="29"/>
      <c r="J716" s="29"/>
      <c r="K716" s="29"/>
      <c r="L716" s="29"/>
      <c r="M716" s="29"/>
      <c r="N716" s="29"/>
      <c r="O716" s="29"/>
      <c r="P716" s="28"/>
      <c r="Q716" s="29"/>
      <c r="R716" s="29"/>
      <c r="S716" s="29"/>
      <c r="T716" s="29"/>
      <c r="U716" s="29"/>
      <c r="V716" s="29"/>
      <c r="W716" s="29"/>
      <c r="X716" s="29"/>
      <c r="Y716" s="29"/>
      <c r="Z716" s="29"/>
      <c r="AA716" s="29"/>
      <c r="AB716" s="29"/>
      <c r="AC716" s="29"/>
      <c r="AD716" s="29"/>
      <c r="AE716" s="29"/>
      <c r="AF716" s="29"/>
      <c r="AG716" s="29"/>
      <c r="AH716" s="29"/>
      <c r="AI716" s="29"/>
      <c r="AJ716" s="29"/>
      <c r="AK716" s="29"/>
      <c r="AL716" s="29"/>
      <c r="AM716" s="29"/>
      <c r="AN716" s="29"/>
      <c r="AO716" s="29"/>
    </row>
    <row r="717" spans="1:41" ht="15.75" customHeight="1">
      <c r="A717" s="29"/>
      <c r="B717" s="29"/>
      <c r="C717" s="29"/>
      <c r="D717" s="29"/>
      <c r="E717" s="29"/>
      <c r="F717" s="29"/>
      <c r="G717" s="29"/>
      <c r="H717" s="29"/>
      <c r="I717" s="29"/>
      <c r="J717" s="29"/>
      <c r="K717" s="29"/>
      <c r="L717" s="29"/>
      <c r="M717" s="29"/>
      <c r="N717" s="29"/>
      <c r="O717" s="29"/>
      <c r="P717" s="28"/>
      <c r="Q717" s="29"/>
      <c r="R717" s="29"/>
      <c r="S717" s="29"/>
      <c r="T717" s="29"/>
      <c r="U717" s="29"/>
      <c r="V717" s="29"/>
      <c r="W717" s="29"/>
      <c r="X717" s="29"/>
      <c r="Y717" s="29"/>
      <c r="Z717" s="29"/>
      <c r="AA717" s="29"/>
      <c r="AB717" s="29"/>
      <c r="AC717" s="29"/>
      <c r="AD717" s="29"/>
      <c r="AE717" s="29"/>
      <c r="AF717" s="29"/>
      <c r="AG717" s="29"/>
      <c r="AH717" s="29"/>
      <c r="AI717" s="29"/>
      <c r="AJ717" s="29"/>
      <c r="AK717" s="29"/>
      <c r="AL717" s="29"/>
      <c r="AM717" s="29"/>
      <c r="AN717" s="29"/>
      <c r="AO717" s="29"/>
    </row>
    <row r="718" spans="1:41" ht="15.75" customHeight="1">
      <c r="A718" s="29"/>
      <c r="B718" s="29"/>
      <c r="C718" s="29"/>
      <c r="D718" s="29"/>
      <c r="E718" s="29"/>
      <c r="F718" s="29"/>
      <c r="G718" s="29"/>
      <c r="H718" s="29"/>
      <c r="I718" s="29"/>
      <c r="J718" s="29"/>
      <c r="K718" s="29"/>
      <c r="L718" s="29"/>
      <c r="M718" s="29"/>
      <c r="N718" s="29"/>
      <c r="O718" s="29"/>
      <c r="P718" s="28"/>
      <c r="Q718" s="29"/>
      <c r="R718" s="29"/>
      <c r="S718" s="29"/>
      <c r="T718" s="29"/>
      <c r="U718" s="29"/>
      <c r="V718" s="29"/>
      <c r="W718" s="29"/>
      <c r="X718" s="29"/>
      <c r="Y718" s="29"/>
      <c r="Z718" s="29"/>
      <c r="AA718" s="29"/>
      <c r="AB718" s="29"/>
      <c r="AC718" s="29"/>
      <c r="AD718" s="29"/>
      <c r="AE718" s="29"/>
      <c r="AF718" s="29"/>
      <c r="AG718" s="29"/>
      <c r="AH718" s="29"/>
      <c r="AI718" s="29"/>
      <c r="AJ718" s="29"/>
      <c r="AK718" s="29"/>
      <c r="AL718" s="29"/>
      <c r="AM718" s="29"/>
      <c r="AN718" s="29"/>
      <c r="AO718" s="29"/>
    </row>
    <row r="719" spans="1:41" ht="15.75" customHeight="1">
      <c r="A719" s="29"/>
      <c r="B719" s="29"/>
      <c r="C719" s="29"/>
      <c r="D719" s="29"/>
      <c r="E719" s="29"/>
      <c r="F719" s="29"/>
      <c r="G719" s="29"/>
      <c r="H719" s="29"/>
      <c r="I719" s="29"/>
      <c r="J719" s="29"/>
      <c r="K719" s="29"/>
      <c r="L719" s="29"/>
      <c r="M719" s="29"/>
      <c r="N719" s="29"/>
      <c r="O719" s="29"/>
      <c r="P719" s="28"/>
      <c r="Q719" s="29"/>
      <c r="R719" s="29"/>
      <c r="S719" s="29"/>
      <c r="T719" s="29"/>
      <c r="U719" s="29"/>
      <c r="V719" s="29"/>
      <c r="W719" s="29"/>
      <c r="X719" s="29"/>
      <c r="Y719" s="29"/>
      <c r="Z719" s="29"/>
      <c r="AA719" s="29"/>
      <c r="AB719" s="29"/>
      <c r="AC719" s="29"/>
      <c r="AD719" s="29"/>
      <c r="AE719" s="29"/>
      <c r="AF719" s="29"/>
      <c r="AG719" s="29"/>
      <c r="AH719" s="29"/>
      <c r="AI719" s="29"/>
      <c r="AJ719" s="29"/>
      <c r="AK719" s="29"/>
      <c r="AL719" s="29"/>
      <c r="AM719" s="29"/>
      <c r="AN719" s="29"/>
      <c r="AO719" s="29"/>
    </row>
    <row r="720" spans="1:41" ht="15.75" customHeight="1">
      <c r="A720" s="29"/>
      <c r="B720" s="29"/>
      <c r="C720" s="29"/>
      <c r="D720" s="29"/>
      <c r="E720" s="29"/>
      <c r="F720" s="29"/>
      <c r="G720" s="29"/>
      <c r="H720" s="29"/>
      <c r="I720" s="29"/>
      <c r="J720" s="29"/>
      <c r="K720" s="29"/>
      <c r="L720" s="29"/>
      <c r="M720" s="29"/>
      <c r="N720" s="29"/>
      <c r="O720" s="29"/>
      <c r="P720" s="28"/>
      <c r="Q720" s="29"/>
      <c r="R720" s="29"/>
      <c r="S720" s="29"/>
      <c r="T720" s="29"/>
      <c r="U720" s="29"/>
      <c r="V720" s="29"/>
      <c r="W720" s="29"/>
      <c r="X720" s="29"/>
      <c r="Y720" s="29"/>
      <c r="Z720" s="29"/>
      <c r="AA720" s="29"/>
      <c r="AB720" s="29"/>
      <c r="AC720" s="29"/>
      <c r="AD720" s="29"/>
      <c r="AE720" s="29"/>
      <c r="AF720" s="29"/>
      <c r="AG720" s="29"/>
      <c r="AH720" s="29"/>
      <c r="AI720" s="29"/>
      <c r="AJ720" s="29"/>
      <c r="AK720" s="29"/>
      <c r="AL720" s="29"/>
      <c r="AM720" s="29"/>
      <c r="AN720" s="29"/>
      <c r="AO720" s="29"/>
    </row>
    <row r="721" spans="1:41" ht="15.75" customHeight="1">
      <c r="A721" s="29"/>
      <c r="B721" s="29"/>
      <c r="C721" s="29"/>
      <c r="D721" s="29"/>
      <c r="E721" s="29"/>
      <c r="F721" s="29"/>
      <c r="G721" s="29"/>
      <c r="H721" s="29"/>
      <c r="I721" s="29"/>
      <c r="J721" s="29"/>
      <c r="K721" s="29"/>
      <c r="L721" s="29"/>
      <c r="M721" s="29"/>
      <c r="N721" s="29"/>
      <c r="O721" s="29"/>
      <c r="P721" s="28"/>
      <c r="Q721" s="29"/>
      <c r="R721" s="29"/>
      <c r="S721" s="29"/>
      <c r="T721" s="29"/>
      <c r="U721" s="29"/>
      <c r="V721" s="29"/>
      <c r="W721" s="29"/>
      <c r="X721" s="29"/>
      <c r="Y721" s="29"/>
      <c r="Z721" s="29"/>
      <c r="AA721" s="29"/>
      <c r="AB721" s="29"/>
      <c r="AC721" s="29"/>
      <c r="AD721" s="29"/>
      <c r="AE721" s="29"/>
      <c r="AF721" s="29"/>
      <c r="AG721" s="29"/>
      <c r="AH721" s="29"/>
      <c r="AI721" s="29"/>
      <c r="AJ721" s="29"/>
      <c r="AK721" s="29"/>
      <c r="AL721" s="29"/>
      <c r="AM721" s="29"/>
      <c r="AN721" s="29"/>
      <c r="AO721" s="29"/>
    </row>
    <row r="722" spans="1:41" ht="15.75" customHeight="1">
      <c r="A722" s="29"/>
      <c r="B722" s="29"/>
      <c r="C722" s="29"/>
      <c r="D722" s="29"/>
      <c r="E722" s="29"/>
      <c r="F722" s="29"/>
      <c r="G722" s="29"/>
      <c r="H722" s="29"/>
      <c r="I722" s="29"/>
      <c r="J722" s="29"/>
      <c r="K722" s="29"/>
      <c r="L722" s="29"/>
      <c r="M722" s="29"/>
      <c r="N722" s="29"/>
      <c r="O722" s="29"/>
      <c r="P722" s="28"/>
      <c r="Q722" s="29"/>
      <c r="R722" s="29"/>
      <c r="S722" s="29"/>
      <c r="T722" s="29"/>
      <c r="U722" s="29"/>
      <c r="V722" s="29"/>
      <c r="W722" s="29"/>
      <c r="X722" s="29"/>
      <c r="Y722" s="29"/>
      <c r="Z722" s="29"/>
      <c r="AA722" s="29"/>
      <c r="AB722" s="29"/>
      <c r="AC722" s="29"/>
      <c r="AD722" s="29"/>
      <c r="AE722" s="29"/>
      <c r="AF722" s="29"/>
      <c r="AG722" s="29"/>
      <c r="AH722" s="29"/>
      <c r="AI722" s="29"/>
      <c r="AJ722" s="29"/>
      <c r="AK722" s="29"/>
      <c r="AL722" s="29"/>
      <c r="AM722" s="29"/>
      <c r="AN722" s="29"/>
      <c r="AO722" s="29"/>
    </row>
    <row r="723" spans="1:41" ht="15.75" customHeight="1">
      <c r="A723" s="29"/>
      <c r="B723" s="29"/>
      <c r="C723" s="29"/>
      <c r="D723" s="29"/>
      <c r="E723" s="29"/>
      <c r="F723" s="29"/>
      <c r="G723" s="29"/>
      <c r="H723" s="29"/>
      <c r="I723" s="29"/>
      <c r="J723" s="29"/>
      <c r="K723" s="29"/>
      <c r="L723" s="29"/>
      <c r="M723" s="29"/>
      <c r="N723" s="29"/>
      <c r="O723" s="29"/>
      <c r="P723" s="28"/>
      <c r="Q723" s="29"/>
      <c r="R723" s="29"/>
      <c r="S723" s="29"/>
      <c r="T723" s="29"/>
      <c r="U723" s="29"/>
      <c r="V723" s="29"/>
      <c r="W723" s="29"/>
      <c r="X723" s="29"/>
      <c r="Y723" s="29"/>
      <c r="Z723" s="29"/>
      <c r="AA723" s="29"/>
      <c r="AB723" s="29"/>
      <c r="AC723" s="29"/>
      <c r="AD723" s="29"/>
      <c r="AE723" s="29"/>
      <c r="AF723" s="29"/>
      <c r="AG723" s="29"/>
      <c r="AH723" s="29"/>
      <c r="AI723" s="29"/>
      <c r="AJ723" s="29"/>
      <c r="AK723" s="29"/>
      <c r="AL723" s="29"/>
      <c r="AM723" s="29"/>
      <c r="AN723" s="29"/>
      <c r="AO723" s="29"/>
    </row>
    <row r="724" spans="1:41" ht="15.75" customHeight="1">
      <c r="A724" s="29"/>
      <c r="B724" s="29"/>
      <c r="C724" s="29"/>
      <c r="D724" s="29"/>
      <c r="E724" s="29"/>
      <c r="F724" s="29"/>
      <c r="G724" s="29"/>
      <c r="H724" s="29"/>
      <c r="I724" s="29"/>
      <c r="J724" s="29"/>
      <c r="K724" s="29"/>
      <c r="L724" s="29"/>
      <c r="M724" s="29"/>
      <c r="N724" s="29"/>
      <c r="O724" s="29"/>
      <c r="P724" s="28"/>
      <c r="Q724" s="29"/>
      <c r="R724" s="29"/>
      <c r="S724" s="29"/>
      <c r="T724" s="29"/>
      <c r="U724" s="29"/>
      <c r="V724" s="29"/>
      <c r="W724" s="29"/>
      <c r="X724" s="29"/>
      <c r="Y724" s="29"/>
      <c r="Z724" s="29"/>
      <c r="AA724" s="29"/>
      <c r="AB724" s="29"/>
      <c r="AC724" s="29"/>
      <c r="AD724" s="29"/>
      <c r="AE724" s="29"/>
      <c r="AF724" s="29"/>
      <c r="AG724" s="29"/>
      <c r="AH724" s="29"/>
      <c r="AI724" s="29"/>
      <c r="AJ724" s="29"/>
      <c r="AK724" s="29"/>
      <c r="AL724" s="29"/>
      <c r="AM724" s="29"/>
      <c r="AN724" s="29"/>
      <c r="AO724" s="29"/>
    </row>
    <row r="725" spans="1:41" ht="15.75" customHeight="1">
      <c r="A725" s="29"/>
      <c r="B725" s="29"/>
      <c r="C725" s="29"/>
      <c r="D725" s="29"/>
      <c r="E725" s="29"/>
      <c r="F725" s="29"/>
      <c r="G725" s="29"/>
      <c r="H725" s="29"/>
      <c r="I725" s="29"/>
      <c r="J725" s="29"/>
      <c r="K725" s="29"/>
      <c r="L725" s="29"/>
      <c r="M725" s="29"/>
      <c r="N725" s="29"/>
      <c r="O725" s="29"/>
      <c r="P725" s="28"/>
      <c r="Q725" s="29"/>
      <c r="R725" s="29"/>
      <c r="S725" s="29"/>
      <c r="T725" s="29"/>
      <c r="U725" s="29"/>
      <c r="V725" s="29"/>
      <c r="W725" s="29"/>
      <c r="X725" s="29"/>
      <c r="Y725" s="29"/>
      <c r="Z725" s="29"/>
      <c r="AA725" s="29"/>
      <c r="AB725" s="29"/>
      <c r="AC725" s="29"/>
      <c r="AD725" s="29"/>
      <c r="AE725" s="29"/>
      <c r="AF725" s="29"/>
      <c r="AG725" s="29"/>
      <c r="AH725" s="29"/>
      <c r="AI725" s="29"/>
      <c r="AJ725" s="29"/>
      <c r="AK725" s="29"/>
      <c r="AL725" s="29"/>
      <c r="AM725" s="29"/>
      <c r="AN725" s="29"/>
      <c r="AO725" s="29"/>
    </row>
    <row r="726" spans="1:41" ht="15.75" customHeight="1">
      <c r="A726" s="29"/>
      <c r="B726" s="29"/>
      <c r="C726" s="29"/>
      <c r="D726" s="29"/>
      <c r="E726" s="29"/>
      <c r="F726" s="29"/>
      <c r="G726" s="29"/>
      <c r="H726" s="29"/>
      <c r="I726" s="29"/>
      <c r="J726" s="29"/>
      <c r="K726" s="29"/>
      <c r="L726" s="29"/>
      <c r="M726" s="29"/>
      <c r="N726" s="29"/>
      <c r="O726" s="29"/>
      <c r="P726" s="28"/>
      <c r="Q726" s="29"/>
      <c r="R726" s="29"/>
      <c r="S726" s="29"/>
      <c r="T726" s="29"/>
      <c r="U726" s="29"/>
      <c r="V726" s="29"/>
      <c r="W726" s="29"/>
      <c r="X726" s="29"/>
      <c r="Y726" s="29"/>
      <c r="Z726" s="29"/>
      <c r="AA726" s="29"/>
      <c r="AB726" s="29"/>
      <c r="AC726" s="29"/>
      <c r="AD726" s="29"/>
      <c r="AE726" s="29"/>
      <c r="AF726" s="29"/>
      <c r="AG726" s="29"/>
      <c r="AH726" s="29"/>
      <c r="AI726" s="29"/>
      <c r="AJ726" s="29"/>
      <c r="AK726" s="29"/>
      <c r="AL726" s="29"/>
      <c r="AM726" s="29"/>
      <c r="AN726" s="29"/>
      <c r="AO726" s="29"/>
    </row>
    <row r="727" spans="1:41" ht="15.75" customHeight="1">
      <c r="A727" s="29"/>
      <c r="B727" s="29"/>
      <c r="C727" s="29"/>
      <c r="D727" s="29"/>
      <c r="E727" s="29"/>
      <c r="F727" s="29"/>
      <c r="G727" s="29"/>
      <c r="H727" s="29"/>
      <c r="I727" s="29"/>
      <c r="J727" s="29"/>
      <c r="K727" s="29"/>
      <c r="L727" s="29"/>
      <c r="M727" s="29"/>
      <c r="N727" s="29"/>
      <c r="O727" s="29"/>
      <c r="P727" s="28"/>
      <c r="Q727" s="29"/>
      <c r="R727" s="29"/>
      <c r="S727" s="29"/>
      <c r="T727" s="29"/>
      <c r="U727" s="29"/>
      <c r="V727" s="29"/>
      <c r="W727" s="29"/>
      <c r="X727" s="29"/>
      <c r="Y727" s="29"/>
      <c r="Z727" s="29"/>
      <c r="AA727" s="29"/>
      <c r="AB727" s="29"/>
      <c r="AC727" s="29"/>
      <c r="AD727" s="29"/>
      <c r="AE727" s="29"/>
      <c r="AF727" s="29"/>
      <c r="AG727" s="29"/>
      <c r="AH727" s="29"/>
      <c r="AI727" s="29"/>
      <c r="AJ727" s="29"/>
      <c r="AK727" s="29"/>
      <c r="AL727" s="29"/>
      <c r="AM727" s="29"/>
      <c r="AN727" s="29"/>
      <c r="AO727" s="29"/>
    </row>
    <row r="728" spans="1:41" ht="15.75" customHeight="1">
      <c r="A728" s="29"/>
      <c r="B728" s="29"/>
      <c r="C728" s="29"/>
      <c r="D728" s="29"/>
      <c r="E728" s="29"/>
      <c r="F728" s="29"/>
      <c r="G728" s="29"/>
      <c r="H728" s="29"/>
      <c r="I728" s="29"/>
      <c r="J728" s="29"/>
      <c r="K728" s="29"/>
      <c r="L728" s="29"/>
      <c r="M728" s="29"/>
      <c r="N728" s="29"/>
      <c r="O728" s="29"/>
      <c r="P728" s="28"/>
      <c r="Q728" s="29"/>
      <c r="R728" s="29"/>
      <c r="S728" s="29"/>
      <c r="T728" s="29"/>
      <c r="U728" s="29"/>
      <c r="V728" s="29"/>
      <c r="W728" s="29"/>
      <c r="X728" s="29"/>
      <c r="Y728" s="29"/>
      <c r="Z728" s="29"/>
      <c r="AA728" s="29"/>
      <c r="AB728" s="29"/>
      <c r="AC728" s="29"/>
      <c r="AD728" s="29"/>
      <c r="AE728" s="29"/>
      <c r="AF728" s="29"/>
      <c r="AG728" s="29"/>
      <c r="AH728" s="29"/>
      <c r="AI728" s="29"/>
      <c r="AJ728" s="29"/>
      <c r="AK728" s="29"/>
      <c r="AL728" s="29"/>
      <c r="AM728" s="29"/>
      <c r="AN728" s="29"/>
      <c r="AO728" s="29"/>
    </row>
    <row r="729" spans="1:41" ht="15.75" customHeight="1">
      <c r="A729" s="29"/>
      <c r="B729" s="29"/>
      <c r="C729" s="29"/>
      <c r="D729" s="29"/>
      <c r="E729" s="29"/>
      <c r="F729" s="29"/>
      <c r="G729" s="29"/>
      <c r="H729" s="29"/>
      <c r="I729" s="29"/>
      <c r="J729" s="29"/>
      <c r="K729" s="29"/>
      <c r="L729" s="29"/>
      <c r="M729" s="29"/>
      <c r="N729" s="29"/>
      <c r="O729" s="29"/>
      <c r="P729" s="28"/>
      <c r="Q729" s="29"/>
      <c r="R729" s="29"/>
      <c r="S729" s="29"/>
      <c r="T729" s="29"/>
      <c r="U729" s="29"/>
      <c r="V729" s="29"/>
      <c r="W729" s="29"/>
      <c r="X729" s="29"/>
      <c r="Y729" s="29"/>
      <c r="Z729" s="29"/>
      <c r="AA729" s="29"/>
      <c r="AB729" s="29"/>
      <c r="AC729" s="29"/>
      <c r="AD729" s="29"/>
      <c r="AE729" s="29"/>
      <c r="AF729" s="29"/>
      <c r="AG729" s="29"/>
      <c r="AH729" s="29"/>
      <c r="AI729" s="29"/>
      <c r="AJ729" s="29"/>
      <c r="AK729" s="29"/>
      <c r="AL729" s="29"/>
      <c r="AM729" s="29"/>
      <c r="AN729" s="29"/>
      <c r="AO729" s="29"/>
    </row>
    <row r="730" spans="1:41" ht="15.75" customHeight="1">
      <c r="A730" s="29"/>
      <c r="B730" s="29"/>
      <c r="C730" s="29"/>
      <c r="D730" s="29"/>
      <c r="E730" s="29"/>
      <c r="F730" s="29"/>
      <c r="G730" s="29"/>
      <c r="H730" s="29"/>
      <c r="I730" s="29"/>
      <c r="J730" s="29"/>
      <c r="K730" s="29"/>
      <c r="L730" s="29"/>
      <c r="M730" s="29"/>
      <c r="N730" s="29"/>
      <c r="O730" s="29"/>
      <c r="P730" s="28"/>
      <c r="Q730" s="29"/>
      <c r="R730" s="29"/>
      <c r="S730" s="29"/>
      <c r="T730" s="29"/>
      <c r="U730" s="29"/>
      <c r="V730" s="29"/>
      <c r="W730" s="29"/>
      <c r="X730" s="29"/>
      <c r="Y730" s="29"/>
      <c r="Z730" s="29"/>
      <c r="AA730" s="29"/>
      <c r="AB730" s="29"/>
      <c r="AC730" s="29"/>
      <c r="AD730" s="29"/>
      <c r="AE730" s="29"/>
      <c r="AF730" s="29"/>
      <c r="AG730" s="29"/>
      <c r="AH730" s="29"/>
      <c r="AI730" s="29"/>
      <c r="AJ730" s="29"/>
      <c r="AK730" s="29"/>
      <c r="AL730" s="29"/>
      <c r="AM730" s="29"/>
      <c r="AN730" s="29"/>
      <c r="AO730" s="29"/>
    </row>
    <row r="731" spans="1:41" ht="15.75" customHeight="1">
      <c r="A731" s="29"/>
      <c r="B731" s="29"/>
      <c r="C731" s="29"/>
      <c r="D731" s="29"/>
      <c r="E731" s="29"/>
      <c r="F731" s="29"/>
      <c r="G731" s="29"/>
      <c r="H731" s="29"/>
      <c r="I731" s="29"/>
      <c r="J731" s="29"/>
      <c r="K731" s="29"/>
      <c r="L731" s="29"/>
      <c r="M731" s="29"/>
      <c r="N731" s="29"/>
      <c r="O731" s="29"/>
      <c r="P731" s="28"/>
      <c r="Q731" s="29"/>
      <c r="R731" s="29"/>
      <c r="S731" s="29"/>
      <c r="T731" s="29"/>
      <c r="U731" s="29"/>
      <c r="V731" s="29"/>
      <c r="W731" s="29"/>
      <c r="X731" s="29"/>
      <c r="Y731" s="29"/>
      <c r="Z731" s="29"/>
      <c r="AA731" s="29"/>
      <c r="AB731" s="29"/>
      <c r="AC731" s="29"/>
      <c r="AD731" s="29"/>
      <c r="AE731" s="29"/>
      <c r="AF731" s="29"/>
      <c r="AG731" s="29"/>
      <c r="AH731" s="29"/>
      <c r="AI731" s="29"/>
      <c r="AJ731" s="29"/>
      <c r="AK731" s="29"/>
      <c r="AL731" s="29"/>
      <c r="AM731" s="29"/>
      <c r="AN731" s="29"/>
      <c r="AO731" s="29"/>
    </row>
    <row r="732" spans="1:41" ht="15.75" customHeight="1">
      <c r="A732" s="29"/>
      <c r="B732" s="29"/>
      <c r="C732" s="29"/>
      <c r="D732" s="29"/>
      <c r="E732" s="29"/>
      <c r="F732" s="29"/>
      <c r="G732" s="29"/>
      <c r="H732" s="29"/>
      <c r="I732" s="29"/>
      <c r="J732" s="29"/>
      <c r="K732" s="29"/>
      <c r="L732" s="29"/>
      <c r="M732" s="29"/>
      <c r="N732" s="29"/>
      <c r="O732" s="29"/>
      <c r="P732" s="28"/>
      <c r="Q732" s="29"/>
      <c r="R732" s="29"/>
      <c r="S732" s="29"/>
      <c r="T732" s="29"/>
      <c r="U732" s="29"/>
      <c r="V732" s="29"/>
      <c r="W732" s="29"/>
      <c r="X732" s="29"/>
      <c r="Y732" s="29"/>
      <c r="Z732" s="29"/>
      <c r="AA732" s="29"/>
      <c r="AB732" s="29"/>
      <c r="AC732" s="29"/>
      <c r="AD732" s="29"/>
      <c r="AE732" s="29"/>
      <c r="AF732" s="29"/>
      <c r="AG732" s="29"/>
      <c r="AH732" s="29"/>
      <c r="AI732" s="29"/>
      <c r="AJ732" s="29"/>
      <c r="AK732" s="29"/>
      <c r="AL732" s="29"/>
      <c r="AM732" s="29"/>
      <c r="AN732" s="29"/>
      <c r="AO732" s="29"/>
    </row>
    <row r="733" spans="1:41" ht="15.75" customHeight="1">
      <c r="A733" s="29"/>
      <c r="B733" s="29"/>
      <c r="C733" s="29"/>
      <c r="D733" s="29"/>
      <c r="E733" s="29"/>
      <c r="F733" s="29"/>
      <c r="G733" s="29"/>
      <c r="H733" s="29"/>
      <c r="I733" s="29"/>
      <c r="J733" s="29"/>
      <c r="K733" s="29"/>
      <c r="L733" s="29"/>
      <c r="M733" s="29"/>
      <c r="N733" s="29"/>
      <c r="O733" s="29"/>
      <c r="P733" s="28"/>
      <c r="Q733" s="29"/>
      <c r="R733" s="29"/>
      <c r="S733" s="29"/>
      <c r="T733" s="29"/>
      <c r="U733" s="29"/>
      <c r="V733" s="29"/>
      <c r="W733" s="29"/>
      <c r="X733" s="29"/>
      <c r="Y733" s="29"/>
      <c r="Z733" s="29"/>
      <c r="AA733" s="29"/>
      <c r="AB733" s="29"/>
      <c r="AC733" s="29"/>
      <c r="AD733" s="29"/>
      <c r="AE733" s="29"/>
      <c r="AF733" s="29"/>
      <c r="AG733" s="29"/>
      <c r="AH733" s="29"/>
      <c r="AI733" s="29"/>
      <c r="AJ733" s="29"/>
      <c r="AK733" s="29"/>
      <c r="AL733" s="29"/>
      <c r="AM733" s="29"/>
      <c r="AN733" s="29"/>
      <c r="AO733" s="29"/>
    </row>
    <row r="734" spans="1:41" ht="15.75" customHeight="1">
      <c r="A734" s="29"/>
      <c r="B734" s="29"/>
      <c r="C734" s="29"/>
      <c r="D734" s="29"/>
      <c r="E734" s="29"/>
      <c r="F734" s="29"/>
      <c r="G734" s="29"/>
      <c r="H734" s="29"/>
      <c r="I734" s="29"/>
      <c r="J734" s="29"/>
      <c r="K734" s="29"/>
      <c r="L734" s="29"/>
      <c r="M734" s="29"/>
      <c r="N734" s="29"/>
      <c r="O734" s="29"/>
      <c r="P734" s="28"/>
      <c r="Q734" s="29"/>
      <c r="R734" s="29"/>
      <c r="S734" s="29"/>
      <c r="T734" s="29"/>
      <c r="U734" s="29"/>
      <c r="V734" s="29"/>
      <c r="W734" s="29"/>
      <c r="X734" s="29"/>
      <c r="Y734" s="29"/>
      <c r="Z734" s="29"/>
      <c r="AA734" s="29"/>
      <c r="AB734" s="29"/>
      <c r="AC734" s="29"/>
      <c r="AD734" s="29"/>
      <c r="AE734" s="29"/>
      <c r="AF734" s="29"/>
      <c r="AG734" s="29"/>
      <c r="AH734" s="29"/>
      <c r="AI734" s="29"/>
      <c r="AJ734" s="29"/>
      <c r="AK734" s="29"/>
      <c r="AL734" s="29"/>
      <c r="AM734" s="29"/>
      <c r="AN734" s="29"/>
      <c r="AO734" s="29"/>
    </row>
    <row r="735" spans="1:41" ht="15.75" customHeight="1">
      <c r="A735" s="29"/>
      <c r="B735" s="29"/>
      <c r="C735" s="29"/>
      <c r="D735" s="29"/>
      <c r="E735" s="29"/>
      <c r="F735" s="29"/>
      <c r="G735" s="29"/>
      <c r="H735" s="29"/>
      <c r="I735" s="29"/>
      <c r="J735" s="29"/>
      <c r="K735" s="29"/>
      <c r="L735" s="29"/>
      <c r="M735" s="29"/>
      <c r="N735" s="29"/>
      <c r="O735" s="29"/>
      <c r="P735" s="28"/>
      <c r="Q735" s="29"/>
      <c r="R735" s="29"/>
      <c r="S735" s="29"/>
      <c r="T735" s="29"/>
      <c r="U735" s="29"/>
      <c r="V735" s="29"/>
      <c r="W735" s="29"/>
      <c r="X735" s="29"/>
      <c r="Y735" s="29"/>
      <c r="Z735" s="29"/>
      <c r="AA735" s="29"/>
      <c r="AB735" s="29"/>
      <c r="AC735" s="29"/>
      <c r="AD735" s="29"/>
      <c r="AE735" s="29"/>
      <c r="AF735" s="29"/>
      <c r="AG735" s="29"/>
      <c r="AH735" s="29"/>
      <c r="AI735" s="29"/>
      <c r="AJ735" s="29"/>
      <c r="AK735" s="29"/>
      <c r="AL735" s="29"/>
      <c r="AM735" s="29"/>
      <c r="AN735" s="29"/>
      <c r="AO735" s="29"/>
    </row>
    <row r="736" spans="1:41" ht="15.75" customHeight="1">
      <c r="A736" s="29"/>
      <c r="B736" s="29"/>
      <c r="C736" s="29"/>
      <c r="D736" s="29"/>
      <c r="E736" s="29"/>
      <c r="F736" s="29"/>
      <c r="G736" s="29"/>
      <c r="H736" s="29"/>
      <c r="I736" s="29"/>
      <c r="J736" s="29"/>
      <c r="K736" s="29"/>
      <c r="L736" s="29"/>
      <c r="M736" s="29"/>
      <c r="N736" s="29"/>
      <c r="O736" s="29"/>
      <c r="P736" s="28"/>
      <c r="Q736" s="29"/>
      <c r="R736" s="29"/>
      <c r="S736" s="29"/>
      <c r="T736" s="29"/>
      <c r="U736" s="29"/>
      <c r="V736" s="29"/>
      <c r="W736" s="29"/>
      <c r="X736" s="29"/>
      <c r="Y736" s="29"/>
      <c r="Z736" s="29"/>
      <c r="AA736" s="29"/>
      <c r="AB736" s="29"/>
      <c r="AC736" s="29"/>
      <c r="AD736" s="29"/>
      <c r="AE736" s="29"/>
      <c r="AF736" s="29"/>
      <c r="AG736" s="29"/>
      <c r="AH736" s="29"/>
      <c r="AI736" s="29"/>
      <c r="AJ736" s="29"/>
      <c r="AK736" s="29"/>
      <c r="AL736" s="29"/>
      <c r="AM736" s="29"/>
      <c r="AN736" s="29"/>
      <c r="AO736" s="29"/>
    </row>
    <row r="737" spans="1:41" ht="15.75" customHeight="1">
      <c r="A737" s="29"/>
      <c r="B737" s="29"/>
      <c r="C737" s="29"/>
      <c r="D737" s="29"/>
      <c r="E737" s="29"/>
      <c r="F737" s="29"/>
      <c r="G737" s="29"/>
      <c r="H737" s="29"/>
      <c r="I737" s="29"/>
      <c r="J737" s="29"/>
      <c r="K737" s="29"/>
      <c r="L737" s="29"/>
      <c r="M737" s="29"/>
      <c r="N737" s="29"/>
      <c r="O737" s="29"/>
      <c r="P737" s="28"/>
      <c r="Q737" s="29"/>
      <c r="R737" s="29"/>
      <c r="S737" s="29"/>
      <c r="T737" s="29"/>
      <c r="U737" s="29"/>
      <c r="V737" s="29"/>
      <c r="W737" s="29"/>
      <c r="X737" s="29"/>
      <c r="Y737" s="29"/>
      <c r="Z737" s="29"/>
      <c r="AA737" s="29"/>
      <c r="AB737" s="29"/>
      <c r="AC737" s="29"/>
      <c r="AD737" s="29"/>
      <c r="AE737" s="29"/>
      <c r="AF737" s="29"/>
      <c r="AG737" s="29"/>
      <c r="AH737" s="29"/>
      <c r="AI737" s="29"/>
      <c r="AJ737" s="29"/>
      <c r="AK737" s="29"/>
      <c r="AL737" s="29"/>
      <c r="AM737" s="29"/>
      <c r="AN737" s="29"/>
      <c r="AO737" s="29"/>
    </row>
    <row r="738" spans="1:41" ht="15.75" customHeight="1">
      <c r="A738" s="29"/>
      <c r="B738" s="29"/>
      <c r="C738" s="29"/>
      <c r="D738" s="29"/>
      <c r="E738" s="29"/>
      <c r="F738" s="29"/>
      <c r="G738" s="29"/>
      <c r="H738" s="29"/>
      <c r="I738" s="29"/>
      <c r="J738" s="29"/>
      <c r="K738" s="29"/>
      <c r="L738" s="29"/>
      <c r="M738" s="29"/>
      <c r="N738" s="29"/>
      <c r="O738" s="29"/>
      <c r="P738" s="28"/>
      <c r="Q738" s="29"/>
      <c r="R738" s="29"/>
      <c r="S738" s="29"/>
      <c r="T738" s="29"/>
      <c r="U738" s="29"/>
      <c r="V738" s="29"/>
      <c r="W738" s="29"/>
      <c r="X738" s="29"/>
      <c r="Y738" s="29"/>
      <c r="Z738" s="29"/>
      <c r="AA738" s="29"/>
      <c r="AB738" s="29"/>
      <c r="AC738" s="29"/>
      <c r="AD738" s="29"/>
      <c r="AE738" s="29"/>
      <c r="AF738" s="29"/>
      <c r="AG738" s="29"/>
      <c r="AH738" s="29"/>
      <c r="AI738" s="29"/>
      <c r="AJ738" s="29"/>
      <c r="AK738" s="29"/>
      <c r="AL738" s="29"/>
      <c r="AM738" s="29"/>
      <c r="AN738" s="29"/>
      <c r="AO738" s="29"/>
    </row>
    <row r="739" spans="1:41" ht="15.75" customHeight="1">
      <c r="A739" s="29"/>
      <c r="B739" s="29"/>
      <c r="C739" s="29"/>
      <c r="D739" s="29"/>
      <c r="E739" s="29"/>
      <c r="F739" s="29"/>
      <c r="G739" s="29"/>
      <c r="H739" s="29"/>
      <c r="I739" s="29"/>
      <c r="J739" s="29"/>
      <c r="K739" s="29"/>
      <c r="L739" s="29"/>
      <c r="M739" s="29"/>
      <c r="N739" s="29"/>
      <c r="O739" s="29"/>
      <c r="P739" s="28"/>
      <c r="Q739" s="29"/>
      <c r="R739" s="29"/>
      <c r="S739" s="29"/>
      <c r="T739" s="29"/>
      <c r="U739" s="29"/>
      <c r="V739" s="29"/>
      <c r="W739" s="29"/>
      <c r="X739" s="29"/>
      <c r="Y739" s="29"/>
      <c r="Z739" s="29"/>
      <c r="AA739" s="29"/>
      <c r="AB739" s="29"/>
      <c r="AC739" s="29"/>
      <c r="AD739" s="29"/>
      <c r="AE739" s="29"/>
      <c r="AF739" s="29"/>
      <c r="AG739" s="29"/>
      <c r="AH739" s="29"/>
      <c r="AI739" s="29"/>
      <c r="AJ739" s="29"/>
      <c r="AK739" s="29"/>
      <c r="AL739" s="29"/>
      <c r="AM739" s="29"/>
      <c r="AN739" s="29"/>
      <c r="AO739" s="29"/>
    </row>
    <row r="740" spans="1:41" ht="15.75" customHeight="1">
      <c r="A740" s="29"/>
      <c r="B740" s="29"/>
      <c r="C740" s="29"/>
      <c r="D740" s="29"/>
      <c r="E740" s="29"/>
      <c r="F740" s="29"/>
      <c r="G740" s="29"/>
      <c r="H740" s="29"/>
      <c r="I740" s="29"/>
      <c r="J740" s="29"/>
      <c r="K740" s="29"/>
      <c r="L740" s="29"/>
      <c r="M740" s="29"/>
      <c r="N740" s="29"/>
      <c r="O740" s="29"/>
      <c r="P740" s="28"/>
      <c r="Q740" s="29"/>
      <c r="R740" s="29"/>
      <c r="S740" s="29"/>
      <c r="T740" s="29"/>
      <c r="U740" s="29"/>
      <c r="V740" s="29"/>
      <c r="W740" s="29"/>
      <c r="X740" s="29"/>
      <c r="Y740" s="29"/>
      <c r="Z740" s="29"/>
      <c r="AA740" s="29"/>
      <c r="AB740" s="29"/>
      <c r="AC740" s="29"/>
      <c r="AD740" s="29"/>
      <c r="AE740" s="29"/>
      <c r="AF740" s="29"/>
      <c r="AG740" s="29"/>
      <c r="AH740" s="29"/>
      <c r="AI740" s="29"/>
      <c r="AJ740" s="29"/>
      <c r="AK740" s="29"/>
      <c r="AL740" s="29"/>
      <c r="AM740" s="29"/>
      <c r="AN740" s="29"/>
      <c r="AO740" s="29"/>
    </row>
    <row r="741" spans="1:41" ht="15.75" customHeight="1">
      <c r="A741" s="29"/>
      <c r="B741" s="29"/>
      <c r="C741" s="29"/>
      <c r="D741" s="29"/>
      <c r="E741" s="29"/>
      <c r="F741" s="29"/>
      <c r="G741" s="29"/>
      <c r="H741" s="29"/>
      <c r="I741" s="29"/>
      <c r="J741" s="29"/>
      <c r="K741" s="29"/>
      <c r="L741" s="29"/>
      <c r="M741" s="29"/>
      <c r="N741" s="29"/>
      <c r="O741" s="29"/>
      <c r="P741" s="28"/>
      <c r="Q741" s="29"/>
      <c r="R741" s="29"/>
      <c r="S741" s="29"/>
      <c r="T741" s="29"/>
      <c r="U741" s="29"/>
      <c r="V741" s="29"/>
      <c r="W741" s="29"/>
      <c r="X741" s="29"/>
      <c r="Y741" s="29"/>
      <c r="Z741" s="29"/>
      <c r="AA741" s="29"/>
      <c r="AB741" s="29"/>
      <c r="AC741" s="29"/>
      <c r="AD741" s="29"/>
      <c r="AE741" s="29"/>
      <c r="AF741" s="29"/>
      <c r="AG741" s="29"/>
      <c r="AH741" s="29"/>
      <c r="AI741" s="29"/>
      <c r="AJ741" s="29"/>
      <c r="AK741" s="29"/>
      <c r="AL741" s="29"/>
      <c r="AM741" s="29"/>
      <c r="AN741" s="29"/>
      <c r="AO741" s="29"/>
    </row>
    <row r="742" spans="1:41" ht="15.75" customHeight="1">
      <c r="A742" s="29"/>
      <c r="B742" s="29"/>
      <c r="C742" s="29"/>
      <c r="D742" s="29"/>
      <c r="E742" s="29"/>
      <c r="F742" s="29"/>
      <c r="G742" s="29"/>
      <c r="H742" s="29"/>
      <c r="I742" s="29"/>
      <c r="J742" s="29"/>
      <c r="K742" s="29"/>
      <c r="L742" s="29"/>
      <c r="M742" s="29"/>
      <c r="N742" s="29"/>
      <c r="O742" s="29"/>
      <c r="P742" s="28"/>
      <c r="Q742" s="29"/>
      <c r="R742" s="29"/>
      <c r="S742" s="29"/>
      <c r="T742" s="29"/>
      <c r="U742" s="29"/>
      <c r="V742" s="29"/>
      <c r="W742" s="29"/>
      <c r="X742" s="29"/>
      <c r="Y742" s="29"/>
      <c r="Z742" s="29"/>
      <c r="AA742" s="29"/>
      <c r="AB742" s="29"/>
      <c r="AC742" s="29"/>
      <c r="AD742" s="29"/>
      <c r="AE742" s="29"/>
      <c r="AF742" s="29"/>
      <c r="AG742" s="29"/>
      <c r="AH742" s="29"/>
      <c r="AI742" s="29"/>
      <c r="AJ742" s="29"/>
      <c r="AK742" s="29"/>
      <c r="AL742" s="29"/>
      <c r="AM742" s="29"/>
      <c r="AN742" s="29"/>
      <c r="AO742" s="29"/>
    </row>
    <row r="743" spans="1:41" ht="15.75" customHeight="1">
      <c r="A743" s="29"/>
      <c r="B743" s="29"/>
      <c r="C743" s="29"/>
      <c r="D743" s="29"/>
      <c r="E743" s="29"/>
      <c r="F743" s="29"/>
      <c r="G743" s="29"/>
      <c r="H743" s="29"/>
      <c r="I743" s="29"/>
      <c r="J743" s="29"/>
      <c r="K743" s="29"/>
      <c r="L743" s="29"/>
      <c r="M743" s="29"/>
      <c r="N743" s="29"/>
      <c r="O743" s="29"/>
      <c r="P743" s="28"/>
      <c r="Q743" s="29"/>
      <c r="R743" s="29"/>
      <c r="S743" s="29"/>
      <c r="T743" s="29"/>
      <c r="U743" s="29"/>
      <c r="V743" s="29"/>
      <c r="W743" s="29"/>
      <c r="X743" s="29"/>
      <c r="Y743" s="29"/>
      <c r="Z743" s="29"/>
      <c r="AA743" s="29"/>
      <c r="AB743" s="29"/>
      <c r="AC743" s="29"/>
      <c r="AD743" s="29"/>
      <c r="AE743" s="29"/>
      <c r="AF743" s="29"/>
      <c r="AG743" s="29"/>
      <c r="AH743" s="29"/>
      <c r="AI743" s="29"/>
      <c r="AJ743" s="29"/>
      <c r="AK743" s="29"/>
      <c r="AL743" s="29"/>
      <c r="AM743" s="29"/>
      <c r="AN743" s="29"/>
      <c r="AO743" s="29"/>
    </row>
    <row r="744" spans="1:41" ht="15.75" customHeight="1">
      <c r="A744" s="29"/>
      <c r="B744" s="29"/>
      <c r="C744" s="29"/>
      <c r="D744" s="29"/>
      <c r="E744" s="29"/>
      <c r="F744" s="29"/>
      <c r="G744" s="29"/>
      <c r="H744" s="29"/>
      <c r="I744" s="29"/>
      <c r="J744" s="29"/>
      <c r="K744" s="29"/>
      <c r="L744" s="29"/>
      <c r="M744" s="29"/>
      <c r="N744" s="29"/>
      <c r="O744" s="29"/>
      <c r="P744" s="28"/>
      <c r="Q744" s="29"/>
      <c r="R744" s="29"/>
      <c r="S744" s="29"/>
      <c r="T744" s="29"/>
      <c r="U744" s="29"/>
      <c r="V744" s="29"/>
      <c r="W744" s="29"/>
      <c r="X744" s="29"/>
      <c r="Y744" s="29"/>
      <c r="Z744" s="29"/>
      <c r="AA744" s="29"/>
      <c r="AB744" s="29"/>
      <c r="AC744" s="29"/>
      <c r="AD744" s="29"/>
      <c r="AE744" s="29"/>
      <c r="AF744" s="29"/>
      <c r="AG744" s="29"/>
      <c r="AH744" s="29"/>
      <c r="AI744" s="29"/>
      <c r="AJ744" s="29"/>
      <c r="AK744" s="29"/>
      <c r="AL744" s="29"/>
      <c r="AM744" s="29"/>
      <c r="AN744" s="29"/>
      <c r="AO744" s="29"/>
    </row>
    <row r="745" spans="1:41" ht="15.75" customHeight="1">
      <c r="A745" s="29"/>
      <c r="B745" s="29"/>
      <c r="C745" s="29"/>
      <c r="D745" s="29"/>
      <c r="E745" s="29"/>
      <c r="F745" s="29"/>
      <c r="G745" s="29"/>
      <c r="H745" s="29"/>
      <c r="I745" s="29"/>
      <c r="J745" s="29"/>
      <c r="K745" s="29"/>
      <c r="L745" s="29"/>
      <c r="M745" s="29"/>
      <c r="N745" s="29"/>
      <c r="O745" s="29"/>
      <c r="P745" s="28"/>
      <c r="Q745" s="29"/>
      <c r="R745" s="29"/>
      <c r="S745" s="29"/>
      <c r="T745" s="29"/>
      <c r="U745" s="29"/>
      <c r="V745" s="29"/>
      <c r="W745" s="29"/>
      <c r="X745" s="29"/>
      <c r="Y745" s="29"/>
      <c r="Z745" s="29"/>
      <c r="AA745" s="29"/>
      <c r="AB745" s="29"/>
      <c r="AC745" s="29"/>
      <c r="AD745" s="29"/>
      <c r="AE745" s="29"/>
      <c r="AF745" s="29"/>
      <c r="AG745" s="29"/>
      <c r="AH745" s="29"/>
      <c r="AI745" s="29"/>
      <c r="AJ745" s="29"/>
      <c r="AK745" s="29"/>
      <c r="AL745" s="29"/>
      <c r="AM745" s="29"/>
      <c r="AN745" s="29"/>
      <c r="AO745" s="29"/>
    </row>
    <row r="746" spans="1:41" ht="15.75" customHeight="1">
      <c r="A746" s="29"/>
      <c r="B746" s="29"/>
      <c r="C746" s="29"/>
      <c r="D746" s="29"/>
      <c r="E746" s="29"/>
      <c r="F746" s="29"/>
      <c r="G746" s="29"/>
      <c r="H746" s="29"/>
      <c r="I746" s="29"/>
      <c r="J746" s="29"/>
      <c r="K746" s="29"/>
      <c r="L746" s="29"/>
      <c r="M746" s="29"/>
      <c r="N746" s="29"/>
      <c r="O746" s="29"/>
      <c r="P746" s="28"/>
      <c r="Q746" s="29"/>
      <c r="R746" s="29"/>
      <c r="S746" s="29"/>
      <c r="T746" s="29"/>
      <c r="U746" s="29"/>
      <c r="V746" s="29"/>
      <c r="W746" s="29"/>
      <c r="X746" s="29"/>
      <c r="Y746" s="29"/>
      <c r="Z746" s="29"/>
      <c r="AA746" s="29"/>
      <c r="AB746" s="29"/>
      <c r="AC746" s="29"/>
      <c r="AD746" s="29"/>
      <c r="AE746" s="29"/>
      <c r="AF746" s="29"/>
      <c r="AG746" s="29"/>
      <c r="AH746" s="29"/>
      <c r="AI746" s="29"/>
      <c r="AJ746" s="29"/>
      <c r="AK746" s="29"/>
      <c r="AL746" s="29"/>
      <c r="AM746" s="29"/>
      <c r="AN746" s="29"/>
      <c r="AO746" s="29"/>
    </row>
    <row r="747" spans="1:41" ht="15.75" customHeight="1">
      <c r="A747" s="29"/>
      <c r="B747" s="29"/>
      <c r="C747" s="29"/>
      <c r="D747" s="29"/>
      <c r="E747" s="29"/>
      <c r="F747" s="29"/>
      <c r="G747" s="29"/>
      <c r="H747" s="29"/>
      <c r="I747" s="29"/>
      <c r="J747" s="29"/>
      <c r="K747" s="29"/>
      <c r="L747" s="29"/>
      <c r="M747" s="29"/>
      <c r="N747" s="29"/>
      <c r="O747" s="29"/>
      <c r="P747" s="28"/>
      <c r="Q747" s="29"/>
      <c r="R747" s="29"/>
      <c r="S747" s="29"/>
      <c r="T747" s="29"/>
      <c r="U747" s="29"/>
      <c r="V747" s="29"/>
      <c r="W747" s="29"/>
      <c r="X747" s="29"/>
      <c r="Y747" s="29"/>
      <c r="Z747" s="29"/>
      <c r="AA747" s="29"/>
      <c r="AB747" s="29"/>
      <c r="AC747" s="29"/>
      <c r="AD747" s="29"/>
      <c r="AE747" s="29"/>
      <c r="AF747" s="29"/>
      <c r="AG747" s="29"/>
      <c r="AH747" s="29"/>
      <c r="AI747" s="29"/>
      <c r="AJ747" s="29"/>
      <c r="AK747" s="29"/>
      <c r="AL747" s="29"/>
      <c r="AM747" s="29"/>
      <c r="AN747" s="29"/>
      <c r="AO747" s="29"/>
    </row>
    <row r="748" spans="1:41" ht="15.75" customHeight="1">
      <c r="A748" s="29"/>
      <c r="B748" s="29"/>
      <c r="C748" s="29"/>
      <c r="D748" s="29"/>
      <c r="E748" s="29"/>
      <c r="F748" s="29"/>
      <c r="G748" s="29"/>
      <c r="H748" s="29"/>
      <c r="I748" s="29"/>
      <c r="J748" s="29"/>
      <c r="K748" s="29"/>
      <c r="L748" s="29"/>
      <c r="M748" s="29"/>
      <c r="N748" s="29"/>
      <c r="O748" s="29"/>
      <c r="P748" s="28"/>
      <c r="Q748" s="29"/>
      <c r="R748" s="29"/>
      <c r="S748" s="29"/>
      <c r="T748" s="29"/>
      <c r="U748" s="29"/>
      <c r="V748" s="29"/>
      <c r="W748" s="29"/>
      <c r="X748" s="29"/>
      <c r="Y748" s="29"/>
      <c r="Z748" s="29"/>
      <c r="AA748" s="29"/>
      <c r="AB748" s="29"/>
      <c r="AC748" s="29"/>
      <c r="AD748" s="29"/>
      <c r="AE748" s="29"/>
      <c r="AF748" s="29"/>
      <c r="AG748" s="29"/>
      <c r="AH748" s="29"/>
      <c r="AI748" s="29"/>
      <c r="AJ748" s="29"/>
      <c r="AK748" s="29"/>
      <c r="AL748" s="29"/>
      <c r="AM748" s="29"/>
      <c r="AN748" s="29"/>
      <c r="AO748" s="29"/>
    </row>
    <row r="749" spans="1:41" ht="15.75" customHeight="1">
      <c r="A749" s="29"/>
      <c r="B749" s="29"/>
      <c r="C749" s="29"/>
      <c r="D749" s="29"/>
      <c r="E749" s="29"/>
      <c r="F749" s="29"/>
      <c r="G749" s="29"/>
      <c r="H749" s="29"/>
      <c r="I749" s="29"/>
      <c r="J749" s="29"/>
      <c r="K749" s="29"/>
      <c r="L749" s="29"/>
      <c r="M749" s="29"/>
      <c r="N749" s="29"/>
      <c r="O749" s="29"/>
      <c r="P749" s="28"/>
      <c r="Q749" s="29"/>
      <c r="R749" s="29"/>
      <c r="S749" s="29"/>
      <c r="T749" s="29"/>
      <c r="U749" s="29"/>
      <c r="V749" s="29"/>
      <c r="W749" s="29"/>
      <c r="X749" s="29"/>
      <c r="Y749" s="29"/>
      <c r="Z749" s="29"/>
      <c r="AA749" s="29"/>
      <c r="AB749" s="29"/>
      <c r="AC749" s="29"/>
      <c r="AD749" s="29"/>
      <c r="AE749" s="29"/>
      <c r="AF749" s="29"/>
      <c r="AG749" s="29"/>
      <c r="AH749" s="29"/>
      <c r="AI749" s="29"/>
      <c r="AJ749" s="29"/>
      <c r="AK749" s="29"/>
      <c r="AL749" s="29"/>
      <c r="AM749" s="29"/>
      <c r="AN749" s="29"/>
      <c r="AO749" s="29"/>
    </row>
    <row r="750" spans="1:41" ht="15.75" customHeight="1">
      <c r="A750" s="29"/>
      <c r="B750" s="29"/>
      <c r="C750" s="29"/>
      <c r="D750" s="29"/>
      <c r="E750" s="29"/>
      <c r="F750" s="29"/>
      <c r="G750" s="29"/>
      <c r="H750" s="29"/>
      <c r="I750" s="29"/>
      <c r="J750" s="29"/>
      <c r="K750" s="29"/>
      <c r="L750" s="29"/>
      <c r="M750" s="29"/>
      <c r="N750" s="29"/>
      <c r="O750" s="29"/>
      <c r="P750" s="28"/>
      <c r="Q750" s="29"/>
      <c r="R750" s="29"/>
      <c r="S750" s="29"/>
      <c r="T750" s="29"/>
      <c r="U750" s="29"/>
      <c r="V750" s="29"/>
      <c r="W750" s="29"/>
      <c r="X750" s="29"/>
      <c r="Y750" s="29"/>
      <c r="Z750" s="29"/>
      <c r="AA750" s="29"/>
      <c r="AB750" s="29"/>
      <c r="AC750" s="29"/>
      <c r="AD750" s="29"/>
      <c r="AE750" s="29"/>
      <c r="AF750" s="29"/>
      <c r="AG750" s="29"/>
      <c r="AH750" s="29"/>
      <c r="AI750" s="29"/>
      <c r="AJ750" s="29"/>
      <c r="AK750" s="29"/>
      <c r="AL750" s="29"/>
      <c r="AM750" s="29"/>
      <c r="AN750" s="29"/>
      <c r="AO750" s="29"/>
    </row>
    <row r="751" spans="1:41" ht="15.75" customHeight="1">
      <c r="A751" s="29"/>
      <c r="B751" s="29"/>
      <c r="C751" s="29"/>
      <c r="D751" s="29"/>
      <c r="E751" s="29"/>
      <c r="F751" s="29"/>
      <c r="G751" s="29"/>
      <c r="H751" s="29"/>
      <c r="I751" s="29"/>
      <c r="J751" s="29"/>
      <c r="K751" s="29"/>
      <c r="L751" s="29"/>
      <c r="M751" s="29"/>
      <c r="N751" s="29"/>
      <c r="O751" s="29"/>
      <c r="P751" s="28"/>
      <c r="Q751" s="29"/>
      <c r="R751" s="29"/>
      <c r="S751" s="29"/>
      <c r="T751" s="29"/>
      <c r="U751" s="29"/>
      <c r="V751" s="29"/>
      <c r="W751" s="29"/>
      <c r="X751" s="29"/>
      <c r="Y751" s="29"/>
      <c r="Z751" s="29"/>
      <c r="AA751" s="29"/>
      <c r="AB751" s="29"/>
      <c r="AC751" s="29"/>
      <c r="AD751" s="29"/>
      <c r="AE751" s="29"/>
      <c r="AF751" s="29"/>
      <c r="AG751" s="29"/>
      <c r="AH751" s="29"/>
      <c r="AI751" s="29"/>
      <c r="AJ751" s="29"/>
      <c r="AK751" s="29"/>
      <c r="AL751" s="29"/>
      <c r="AM751" s="29"/>
      <c r="AN751" s="29"/>
      <c r="AO751" s="29"/>
    </row>
    <row r="752" spans="1:41" ht="15.75" customHeight="1">
      <c r="A752" s="29"/>
      <c r="B752" s="29"/>
      <c r="C752" s="29"/>
      <c r="D752" s="29"/>
      <c r="E752" s="29"/>
      <c r="F752" s="29"/>
      <c r="G752" s="29"/>
      <c r="H752" s="29"/>
      <c r="I752" s="29"/>
      <c r="J752" s="29"/>
      <c r="K752" s="29"/>
      <c r="L752" s="29"/>
      <c r="M752" s="29"/>
      <c r="N752" s="29"/>
      <c r="O752" s="29"/>
      <c r="P752" s="28"/>
      <c r="Q752" s="29"/>
      <c r="R752" s="29"/>
      <c r="S752" s="29"/>
      <c r="T752" s="29"/>
      <c r="U752" s="29"/>
      <c r="V752" s="29"/>
      <c r="W752" s="29"/>
      <c r="X752" s="29"/>
      <c r="Y752" s="29"/>
      <c r="Z752" s="29"/>
      <c r="AA752" s="29"/>
      <c r="AB752" s="29"/>
      <c r="AC752" s="29"/>
      <c r="AD752" s="29"/>
      <c r="AE752" s="29"/>
      <c r="AF752" s="29"/>
      <c r="AG752" s="29"/>
      <c r="AH752" s="29"/>
      <c r="AI752" s="29"/>
      <c r="AJ752" s="29"/>
      <c r="AK752" s="29"/>
      <c r="AL752" s="29"/>
      <c r="AM752" s="29"/>
      <c r="AN752" s="29"/>
      <c r="AO752" s="29"/>
    </row>
    <row r="753" spans="1:41" ht="15.75" customHeight="1">
      <c r="A753" s="29"/>
      <c r="B753" s="29"/>
      <c r="C753" s="29"/>
      <c r="D753" s="29"/>
      <c r="E753" s="29"/>
      <c r="F753" s="29"/>
      <c r="G753" s="29"/>
      <c r="H753" s="29"/>
      <c r="I753" s="29"/>
      <c r="J753" s="29"/>
      <c r="K753" s="29"/>
      <c r="L753" s="29"/>
      <c r="M753" s="29"/>
      <c r="N753" s="29"/>
      <c r="O753" s="29"/>
      <c r="P753" s="28"/>
      <c r="Q753" s="29"/>
      <c r="R753" s="29"/>
      <c r="S753" s="29"/>
      <c r="T753" s="29"/>
      <c r="U753" s="29"/>
      <c r="V753" s="29"/>
      <c r="W753" s="29"/>
      <c r="X753" s="29"/>
      <c r="Y753" s="29"/>
      <c r="Z753" s="29"/>
      <c r="AA753" s="29"/>
      <c r="AB753" s="29"/>
      <c r="AC753" s="29"/>
      <c r="AD753" s="29"/>
      <c r="AE753" s="29"/>
      <c r="AF753" s="29"/>
      <c r="AG753" s="29"/>
      <c r="AH753" s="29"/>
      <c r="AI753" s="29"/>
      <c r="AJ753" s="29"/>
      <c r="AK753" s="29"/>
      <c r="AL753" s="29"/>
      <c r="AM753" s="29"/>
      <c r="AN753" s="29"/>
      <c r="AO753" s="29"/>
    </row>
    <row r="754" spans="1:41" ht="15.75" customHeight="1">
      <c r="A754" s="29"/>
      <c r="B754" s="29"/>
      <c r="C754" s="29"/>
      <c r="D754" s="29"/>
      <c r="E754" s="29"/>
      <c r="F754" s="29"/>
      <c r="G754" s="29"/>
      <c r="H754" s="29"/>
      <c r="I754" s="29"/>
      <c r="J754" s="29"/>
      <c r="K754" s="29"/>
      <c r="L754" s="29"/>
      <c r="M754" s="29"/>
      <c r="N754" s="29"/>
      <c r="O754" s="29"/>
      <c r="P754" s="28"/>
      <c r="Q754" s="29"/>
      <c r="R754" s="29"/>
      <c r="S754" s="29"/>
      <c r="T754" s="29"/>
      <c r="U754" s="29"/>
      <c r="V754" s="29"/>
      <c r="W754" s="29"/>
      <c r="X754" s="29"/>
      <c r="Y754" s="29"/>
      <c r="Z754" s="29"/>
      <c r="AA754" s="29"/>
      <c r="AB754" s="29"/>
      <c r="AC754" s="29"/>
      <c r="AD754" s="29"/>
      <c r="AE754" s="29"/>
      <c r="AF754" s="29"/>
      <c r="AG754" s="29"/>
      <c r="AH754" s="29"/>
      <c r="AI754" s="29"/>
      <c r="AJ754" s="29"/>
      <c r="AK754" s="29"/>
      <c r="AL754" s="29"/>
      <c r="AM754" s="29"/>
      <c r="AN754" s="29"/>
      <c r="AO754" s="29"/>
    </row>
    <row r="755" spans="1:41" ht="15.75" customHeight="1">
      <c r="A755" s="29"/>
      <c r="B755" s="29"/>
      <c r="C755" s="29"/>
      <c r="D755" s="29"/>
      <c r="E755" s="29"/>
      <c r="F755" s="29"/>
      <c r="G755" s="29"/>
      <c r="H755" s="29"/>
      <c r="I755" s="29"/>
      <c r="J755" s="29"/>
      <c r="K755" s="29"/>
      <c r="L755" s="29"/>
      <c r="M755" s="29"/>
      <c r="N755" s="29"/>
      <c r="O755" s="29"/>
      <c r="P755" s="28"/>
      <c r="Q755" s="29"/>
      <c r="R755" s="29"/>
      <c r="S755" s="29"/>
      <c r="T755" s="29"/>
      <c r="U755" s="29"/>
      <c r="V755" s="29"/>
      <c r="W755" s="29"/>
      <c r="X755" s="29"/>
      <c r="Y755" s="29"/>
      <c r="Z755" s="29"/>
      <c r="AA755" s="29"/>
      <c r="AB755" s="29"/>
      <c r="AC755" s="29"/>
      <c r="AD755" s="29"/>
      <c r="AE755" s="29"/>
      <c r="AF755" s="29"/>
      <c r="AG755" s="29"/>
      <c r="AH755" s="29"/>
      <c r="AI755" s="29"/>
      <c r="AJ755" s="29"/>
      <c r="AK755" s="29"/>
      <c r="AL755" s="29"/>
      <c r="AM755" s="29"/>
      <c r="AN755" s="29"/>
      <c r="AO755" s="29"/>
    </row>
    <row r="756" spans="1:41" ht="15.75" customHeight="1">
      <c r="A756" s="29"/>
      <c r="B756" s="29"/>
      <c r="C756" s="29"/>
      <c r="D756" s="29"/>
      <c r="E756" s="29"/>
      <c r="F756" s="29"/>
      <c r="G756" s="29"/>
      <c r="H756" s="29"/>
      <c r="I756" s="29"/>
      <c r="J756" s="29"/>
      <c r="K756" s="29"/>
      <c r="L756" s="29"/>
      <c r="M756" s="29"/>
      <c r="N756" s="29"/>
      <c r="O756" s="29"/>
      <c r="P756" s="28"/>
      <c r="Q756" s="29"/>
      <c r="R756" s="29"/>
      <c r="S756" s="29"/>
      <c r="T756" s="29"/>
      <c r="U756" s="29"/>
      <c r="V756" s="29"/>
      <c r="W756" s="29"/>
      <c r="X756" s="29"/>
      <c r="Y756" s="29"/>
      <c r="Z756" s="29"/>
      <c r="AA756" s="29"/>
      <c r="AB756" s="29"/>
      <c r="AC756" s="29"/>
      <c r="AD756" s="29"/>
      <c r="AE756" s="29"/>
      <c r="AF756" s="29"/>
      <c r="AG756" s="29"/>
      <c r="AH756" s="29"/>
      <c r="AI756" s="29"/>
      <c r="AJ756" s="29"/>
      <c r="AK756" s="29"/>
      <c r="AL756" s="29"/>
      <c r="AM756" s="29"/>
      <c r="AN756" s="29"/>
      <c r="AO756" s="29"/>
    </row>
    <row r="757" spans="1:41" ht="15.75" customHeight="1">
      <c r="A757" s="29"/>
      <c r="B757" s="29"/>
      <c r="C757" s="29"/>
      <c r="D757" s="29"/>
      <c r="E757" s="29"/>
      <c r="F757" s="29"/>
      <c r="G757" s="29"/>
      <c r="H757" s="29"/>
      <c r="I757" s="29"/>
      <c r="J757" s="29"/>
      <c r="K757" s="29"/>
      <c r="L757" s="29"/>
      <c r="M757" s="29"/>
      <c r="N757" s="29"/>
      <c r="O757" s="29"/>
      <c r="P757" s="28"/>
      <c r="Q757" s="29"/>
      <c r="R757" s="29"/>
      <c r="S757" s="29"/>
      <c r="T757" s="29"/>
      <c r="U757" s="29"/>
      <c r="V757" s="29"/>
      <c r="W757" s="29"/>
      <c r="X757" s="29"/>
      <c r="Y757" s="29"/>
      <c r="Z757" s="29"/>
      <c r="AA757" s="29"/>
      <c r="AB757" s="29"/>
      <c r="AC757" s="29"/>
      <c r="AD757" s="29"/>
      <c r="AE757" s="29"/>
      <c r="AF757" s="29"/>
      <c r="AG757" s="29"/>
      <c r="AH757" s="29"/>
      <c r="AI757" s="29"/>
      <c r="AJ757" s="29"/>
      <c r="AK757" s="29"/>
      <c r="AL757" s="29"/>
      <c r="AM757" s="29"/>
      <c r="AN757" s="29"/>
      <c r="AO757" s="29"/>
    </row>
    <row r="758" spans="1:41" ht="15.75" customHeight="1">
      <c r="A758" s="29"/>
      <c r="B758" s="29"/>
      <c r="C758" s="29"/>
      <c r="D758" s="29"/>
      <c r="E758" s="29"/>
      <c r="F758" s="29"/>
      <c r="G758" s="29"/>
      <c r="H758" s="29"/>
      <c r="I758" s="29"/>
      <c r="J758" s="29"/>
      <c r="K758" s="29"/>
      <c r="L758" s="29"/>
      <c r="M758" s="29"/>
      <c r="N758" s="29"/>
      <c r="O758" s="29"/>
      <c r="P758" s="28"/>
      <c r="Q758" s="29"/>
      <c r="R758" s="29"/>
      <c r="S758" s="29"/>
      <c r="T758" s="29"/>
      <c r="U758" s="29"/>
      <c r="V758" s="29"/>
      <c r="W758" s="29"/>
      <c r="X758" s="29"/>
      <c r="Y758" s="29"/>
      <c r="Z758" s="29"/>
      <c r="AA758" s="29"/>
      <c r="AB758" s="29"/>
      <c r="AC758" s="29"/>
      <c r="AD758" s="29"/>
      <c r="AE758" s="29"/>
      <c r="AF758" s="29"/>
      <c r="AG758" s="29"/>
      <c r="AH758" s="29"/>
      <c r="AI758" s="29"/>
      <c r="AJ758" s="29"/>
      <c r="AK758" s="29"/>
      <c r="AL758" s="29"/>
      <c r="AM758" s="29"/>
      <c r="AN758" s="29"/>
      <c r="AO758" s="29"/>
    </row>
    <row r="759" spans="1:41" ht="15.75" customHeight="1">
      <c r="A759" s="29"/>
      <c r="B759" s="29"/>
      <c r="C759" s="29"/>
      <c r="D759" s="29"/>
      <c r="E759" s="29"/>
      <c r="F759" s="29"/>
      <c r="G759" s="29"/>
      <c r="H759" s="29"/>
      <c r="I759" s="29"/>
      <c r="J759" s="29"/>
      <c r="K759" s="29"/>
      <c r="L759" s="29"/>
      <c r="M759" s="29"/>
      <c r="N759" s="29"/>
      <c r="O759" s="29"/>
      <c r="P759" s="28"/>
      <c r="Q759" s="29"/>
      <c r="R759" s="29"/>
      <c r="S759" s="29"/>
      <c r="T759" s="29"/>
      <c r="U759" s="29"/>
      <c r="V759" s="29"/>
      <c r="W759" s="29"/>
      <c r="X759" s="29"/>
      <c r="Y759" s="29"/>
      <c r="Z759" s="29"/>
      <c r="AA759" s="29"/>
      <c r="AB759" s="29"/>
      <c r="AC759" s="29"/>
      <c r="AD759" s="29"/>
      <c r="AE759" s="29"/>
      <c r="AF759" s="29"/>
      <c r="AG759" s="29"/>
      <c r="AH759" s="29"/>
      <c r="AI759" s="29"/>
      <c r="AJ759" s="29"/>
      <c r="AK759" s="29"/>
      <c r="AL759" s="29"/>
      <c r="AM759" s="29"/>
      <c r="AN759" s="29"/>
      <c r="AO759" s="29"/>
    </row>
    <row r="760" spans="1:41" ht="15.75" customHeight="1">
      <c r="A760" s="29"/>
      <c r="B760" s="29"/>
      <c r="C760" s="29"/>
      <c r="D760" s="29"/>
      <c r="E760" s="29"/>
      <c r="F760" s="29"/>
      <c r="G760" s="29"/>
      <c r="H760" s="29"/>
      <c r="I760" s="29"/>
      <c r="J760" s="29"/>
      <c r="K760" s="29"/>
      <c r="L760" s="29"/>
      <c r="M760" s="29"/>
      <c r="N760" s="29"/>
      <c r="O760" s="29"/>
      <c r="P760" s="28"/>
      <c r="Q760" s="29"/>
      <c r="R760" s="29"/>
      <c r="S760" s="29"/>
      <c r="T760" s="29"/>
      <c r="U760" s="29"/>
      <c r="V760" s="29"/>
      <c r="W760" s="29"/>
      <c r="X760" s="29"/>
      <c r="Y760" s="29"/>
      <c r="Z760" s="29"/>
      <c r="AA760" s="29"/>
      <c r="AB760" s="29"/>
      <c r="AC760" s="29"/>
      <c r="AD760" s="29"/>
      <c r="AE760" s="29"/>
      <c r="AF760" s="29"/>
      <c r="AG760" s="29"/>
      <c r="AH760" s="29"/>
      <c r="AI760" s="29"/>
      <c r="AJ760" s="29"/>
      <c r="AK760" s="29"/>
      <c r="AL760" s="29"/>
      <c r="AM760" s="29"/>
      <c r="AN760" s="29"/>
      <c r="AO760" s="29"/>
    </row>
    <row r="761" spans="1:41" ht="15.75" customHeight="1">
      <c r="A761" s="29"/>
      <c r="B761" s="29"/>
      <c r="C761" s="29"/>
      <c r="D761" s="29"/>
      <c r="E761" s="29"/>
      <c r="F761" s="29"/>
      <c r="G761" s="29"/>
      <c r="H761" s="29"/>
      <c r="I761" s="29"/>
      <c r="J761" s="29"/>
      <c r="K761" s="29"/>
      <c r="L761" s="29"/>
      <c r="M761" s="29"/>
      <c r="N761" s="29"/>
      <c r="O761" s="29"/>
      <c r="P761" s="28"/>
      <c r="Q761" s="29"/>
      <c r="R761" s="29"/>
      <c r="S761" s="29"/>
      <c r="T761" s="29"/>
      <c r="U761" s="29"/>
      <c r="V761" s="29"/>
      <c r="W761" s="29"/>
      <c r="X761" s="29"/>
      <c r="Y761" s="29"/>
      <c r="Z761" s="29"/>
      <c r="AA761" s="29"/>
      <c r="AB761" s="29"/>
      <c r="AC761" s="29"/>
      <c r="AD761" s="29"/>
      <c r="AE761" s="29"/>
      <c r="AF761" s="29"/>
      <c r="AG761" s="29"/>
      <c r="AH761" s="29"/>
      <c r="AI761" s="29"/>
      <c r="AJ761" s="29"/>
      <c r="AK761" s="29"/>
      <c r="AL761" s="29"/>
      <c r="AM761" s="29"/>
      <c r="AN761" s="29"/>
      <c r="AO761" s="29"/>
    </row>
    <row r="762" spans="1:41" ht="15.75" customHeight="1">
      <c r="A762" s="29"/>
      <c r="B762" s="29"/>
      <c r="C762" s="29"/>
      <c r="D762" s="29"/>
      <c r="E762" s="29"/>
      <c r="F762" s="29"/>
      <c r="G762" s="29"/>
      <c r="H762" s="29"/>
      <c r="I762" s="29"/>
      <c r="J762" s="29"/>
      <c r="K762" s="29"/>
      <c r="L762" s="29"/>
      <c r="M762" s="29"/>
      <c r="N762" s="29"/>
      <c r="O762" s="29"/>
      <c r="P762" s="28"/>
      <c r="Q762" s="29"/>
      <c r="R762" s="29"/>
      <c r="S762" s="29"/>
      <c r="T762" s="29"/>
      <c r="U762" s="29"/>
      <c r="V762" s="29"/>
      <c r="W762" s="29"/>
      <c r="X762" s="29"/>
      <c r="Y762" s="29"/>
      <c r="Z762" s="29"/>
      <c r="AA762" s="29"/>
      <c r="AB762" s="29"/>
      <c r="AC762" s="29"/>
      <c r="AD762" s="29"/>
      <c r="AE762" s="29"/>
      <c r="AF762" s="29"/>
      <c r="AG762" s="29"/>
      <c r="AH762" s="29"/>
      <c r="AI762" s="29"/>
      <c r="AJ762" s="29"/>
      <c r="AK762" s="29"/>
      <c r="AL762" s="29"/>
      <c r="AM762" s="29"/>
      <c r="AN762" s="29"/>
      <c r="AO762" s="29"/>
    </row>
    <row r="763" spans="1:41" ht="15.75" customHeight="1">
      <c r="A763" s="29"/>
      <c r="B763" s="29"/>
      <c r="C763" s="29"/>
      <c r="D763" s="29"/>
      <c r="E763" s="29"/>
      <c r="F763" s="29"/>
      <c r="G763" s="29"/>
      <c r="H763" s="29"/>
      <c r="I763" s="29"/>
      <c r="J763" s="29"/>
      <c r="K763" s="29"/>
      <c r="L763" s="29"/>
      <c r="M763" s="29"/>
      <c r="N763" s="29"/>
      <c r="O763" s="29"/>
      <c r="P763" s="28"/>
      <c r="Q763" s="29"/>
      <c r="R763" s="29"/>
      <c r="S763" s="29"/>
      <c r="T763" s="29"/>
      <c r="U763" s="29"/>
      <c r="V763" s="29"/>
      <c r="W763" s="29"/>
      <c r="X763" s="29"/>
      <c r="Y763" s="29"/>
      <c r="Z763" s="29"/>
      <c r="AA763" s="29"/>
      <c r="AB763" s="29"/>
      <c r="AC763" s="29"/>
      <c r="AD763" s="29"/>
      <c r="AE763" s="29"/>
      <c r="AF763" s="29"/>
      <c r="AG763" s="29"/>
      <c r="AH763" s="29"/>
      <c r="AI763" s="29"/>
      <c r="AJ763" s="29"/>
      <c r="AK763" s="29"/>
      <c r="AL763" s="29"/>
      <c r="AM763" s="29"/>
      <c r="AN763" s="29"/>
      <c r="AO763" s="29"/>
    </row>
    <row r="764" spans="1:41" ht="15.75" customHeight="1">
      <c r="A764" s="29"/>
      <c r="B764" s="29"/>
      <c r="C764" s="29"/>
      <c r="D764" s="29"/>
      <c r="E764" s="29"/>
      <c r="F764" s="29"/>
      <c r="G764" s="29"/>
      <c r="H764" s="29"/>
      <c r="I764" s="29"/>
      <c r="J764" s="29"/>
      <c r="K764" s="29"/>
      <c r="L764" s="29"/>
      <c r="M764" s="29"/>
      <c r="N764" s="29"/>
      <c r="O764" s="29"/>
      <c r="P764" s="28"/>
      <c r="Q764" s="29"/>
      <c r="R764" s="29"/>
      <c r="S764" s="29"/>
      <c r="T764" s="29"/>
      <c r="U764" s="29"/>
      <c r="V764" s="29"/>
      <c r="W764" s="29"/>
      <c r="X764" s="29"/>
      <c r="Y764" s="29"/>
      <c r="Z764" s="29"/>
      <c r="AA764" s="29"/>
      <c r="AB764" s="29"/>
      <c r="AC764" s="29"/>
      <c r="AD764" s="29"/>
      <c r="AE764" s="29"/>
      <c r="AF764" s="29"/>
      <c r="AG764" s="29"/>
      <c r="AH764" s="29"/>
      <c r="AI764" s="29"/>
      <c r="AJ764" s="29"/>
      <c r="AK764" s="29"/>
      <c r="AL764" s="29"/>
      <c r="AM764" s="29"/>
      <c r="AN764" s="29"/>
      <c r="AO764" s="29"/>
    </row>
    <row r="765" spans="1:41" ht="15.75" customHeight="1">
      <c r="A765" s="29"/>
      <c r="B765" s="29"/>
      <c r="C765" s="29"/>
      <c r="D765" s="29"/>
      <c r="E765" s="29"/>
      <c r="F765" s="29"/>
      <c r="G765" s="29"/>
      <c r="H765" s="29"/>
      <c r="I765" s="29"/>
      <c r="J765" s="29"/>
      <c r="K765" s="29"/>
      <c r="L765" s="29"/>
      <c r="M765" s="29"/>
      <c r="N765" s="29"/>
      <c r="O765" s="29"/>
      <c r="P765" s="28"/>
      <c r="Q765" s="29"/>
      <c r="R765" s="29"/>
      <c r="S765" s="29"/>
      <c r="T765" s="29"/>
      <c r="U765" s="29"/>
      <c r="V765" s="29"/>
      <c r="W765" s="29"/>
      <c r="X765" s="29"/>
      <c r="Y765" s="29"/>
      <c r="Z765" s="29"/>
      <c r="AA765" s="29"/>
      <c r="AB765" s="29"/>
      <c r="AC765" s="29"/>
      <c r="AD765" s="29"/>
      <c r="AE765" s="29"/>
      <c r="AF765" s="29"/>
      <c r="AG765" s="29"/>
      <c r="AH765" s="29"/>
      <c r="AI765" s="29"/>
      <c r="AJ765" s="29"/>
      <c r="AK765" s="29"/>
      <c r="AL765" s="29"/>
      <c r="AM765" s="29"/>
      <c r="AN765" s="29"/>
      <c r="AO765" s="29"/>
    </row>
    <row r="766" spans="1:41" ht="15.75" customHeight="1">
      <c r="A766" s="29"/>
      <c r="B766" s="29"/>
      <c r="C766" s="29"/>
      <c r="D766" s="29"/>
      <c r="E766" s="29"/>
      <c r="F766" s="29"/>
      <c r="G766" s="29"/>
      <c r="H766" s="29"/>
      <c r="I766" s="29"/>
      <c r="J766" s="29"/>
      <c r="K766" s="29"/>
      <c r="L766" s="29"/>
      <c r="M766" s="29"/>
      <c r="N766" s="29"/>
      <c r="O766" s="29"/>
      <c r="P766" s="28"/>
      <c r="Q766" s="29"/>
      <c r="R766" s="29"/>
      <c r="S766" s="29"/>
      <c r="T766" s="29"/>
      <c r="U766" s="29"/>
      <c r="V766" s="29"/>
      <c r="W766" s="29"/>
      <c r="X766" s="29"/>
      <c r="Y766" s="29"/>
      <c r="Z766" s="29"/>
      <c r="AA766" s="29"/>
      <c r="AB766" s="29"/>
      <c r="AC766" s="29"/>
      <c r="AD766" s="29"/>
      <c r="AE766" s="29"/>
      <c r="AF766" s="29"/>
      <c r="AG766" s="29"/>
      <c r="AH766" s="29"/>
      <c r="AI766" s="29"/>
      <c r="AJ766" s="29"/>
      <c r="AK766" s="29"/>
      <c r="AL766" s="29"/>
      <c r="AM766" s="29"/>
      <c r="AN766" s="29"/>
      <c r="AO766" s="29"/>
    </row>
    <row r="767" spans="1:41" ht="15.75" customHeight="1">
      <c r="A767" s="29"/>
      <c r="B767" s="29"/>
      <c r="C767" s="29"/>
      <c r="D767" s="29"/>
      <c r="E767" s="29"/>
      <c r="F767" s="29"/>
      <c r="G767" s="29"/>
      <c r="H767" s="29"/>
      <c r="I767" s="29"/>
      <c r="J767" s="29"/>
      <c r="K767" s="29"/>
      <c r="L767" s="29"/>
      <c r="M767" s="29"/>
      <c r="N767" s="29"/>
      <c r="O767" s="29"/>
      <c r="P767" s="28"/>
      <c r="Q767" s="29"/>
      <c r="R767" s="29"/>
      <c r="S767" s="29"/>
      <c r="T767" s="29"/>
      <c r="U767" s="29"/>
      <c r="V767" s="29"/>
      <c r="W767" s="29"/>
      <c r="X767" s="29"/>
      <c r="Y767" s="29"/>
      <c r="Z767" s="29"/>
      <c r="AA767" s="29"/>
      <c r="AB767" s="29"/>
      <c r="AC767" s="29"/>
      <c r="AD767" s="29"/>
      <c r="AE767" s="29"/>
      <c r="AF767" s="29"/>
      <c r="AG767" s="29"/>
      <c r="AH767" s="29"/>
      <c r="AI767" s="29"/>
      <c r="AJ767" s="29"/>
      <c r="AK767" s="29"/>
      <c r="AL767" s="29"/>
      <c r="AM767" s="29"/>
      <c r="AN767" s="29"/>
      <c r="AO767" s="29"/>
    </row>
    <row r="768" spans="1:41" ht="15.75" customHeight="1">
      <c r="A768" s="29"/>
      <c r="B768" s="29"/>
      <c r="C768" s="29"/>
      <c r="D768" s="29"/>
      <c r="E768" s="29"/>
      <c r="F768" s="29"/>
      <c r="G768" s="29"/>
      <c r="H768" s="29"/>
      <c r="I768" s="29"/>
      <c r="J768" s="29"/>
      <c r="K768" s="29"/>
      <c r="L768" s="29"/>
      <c r="M768" s="29"/>
      <c r="N768" s="29"/>
      <c r="O768" s="29"/>
      <c r="P768" s="28"/>
      <c r="Q768" s="29"/>
      <c r="R768" s="29"/>
      <c r="S768" s="29"/>
      <c r="T768" s="29"/>
      <c r="U768" s="29"/>
      <c r="V768" s="29"/>
      <c r="W768" s="29"/>
      <c r="X768" s="29"/>
      <c r="Y768" s="29"/>
      <c r="Z768" s="29"/>
      <c r="AA768" s="29"/>
      <c r="AB768" s="29"/>
      <c r="AC768" s="29"/>
      <c r="AD768" s="29"/>
      <c r="AE768" s="29"/>
      <c r="AF768" s="29"/>
      <c r="AG768" s="29"/>
      <c r="AH768" s="29"/>
      <c r="AI768" s="29"/>
      <c r="AJ768" s="29"/>
      <c r="AK768" s="29"/>
      <c r="AL768" s="29"/>
      <c r="AM768" s="29"/>
      <c r="AN768" s="29"/>
      <c r="AO768" s="29"/>
    </row>
    <row r="769" spans="1:41" ht="15.75" customHeight="1">
      <c r="A769" s="29"/>
      <c r="B769" s="29"/>
      <c r="C769" s="29"/>
      <c r="D769" s="29"/>
      <c r="E769" s="29"/>
      <c r="F769" s="29"/>
      <c r="G769" s="29"/>
      <c r="H769" s="29"/>
      <c r="I769" s="29"/>
      <c r="J769" s="29"/>
      <c r="K769" s="29"/>
      <c r="L769" s="29"/>
      <c r="M769" s="29"/>
      <c r="N769" s="29"/>
      <c r="O769" s="29"/>
      <c r="P769" s="28"/>
      <c r="Q769" s="29"/>
      <c r="R769" s="29"/>
      <c r="S769" s="29"/>
      <c r="T769" s="29"/>
      <c r="U769" s="29"/>
      <c r="V769" s="29"/>
      <c r="W769" s="29"/>
      <c r="X769" s="29"/>
      <c r="Y769" s="29"/>
      <c r="Z769" s="29"/>
      <c r="AA769" s="29"/>
      <c r="AB769" s="29"/>
      <c r="AC769" s="29"/>
      <c r="AD769" s="29"/>
      <c r="AE769" s="29"/>
      <c r="AF769" s="29"/>
      <c r="AG769" s="29"/>
      <c r="AH769" s="29"/>
      <c r="AI769" s="29"/>
      <c r="AJ769" s="29"/>
      <c r="AK769" s="29"/>
      <c r="AL769" s="29"/>
      <c r="AM769" s="29"/>
      <c r="AN769" s="29"/>
      <c r="AO769" s="29"/>
    </row>
    <row r="770" spans="1:41" ht="15.75" customHeight="1">
      <c r="A770" s="29"/>
      <c r="B770" s="29"/>
      <c r="C770" s="29"/>
      <c r="D770" s="29"/>
      <c r="E770" s="29"/>
      <c r="F770" s="29"/>
      <c r="G770" s="29"/>
      <c r="H770" s="29"/>
      <c r="I770" s="29"/>
      <c r="J770" s="29"/>
      <c r="K770" s="29"/>
      <c r="L770" s="29"/>
      <c r="M770" s="29"/>
      <c r="N770" s="29"/>
      <c r="O770" s="29"/>
      <c r="P770" s="28"/>
      <c r="Q770" s="29"/>
      <c r="R770" s="29"/>
      <c r="S770" s="29"/>
      <c r="T770" s="29"/>
      <c r="U770" s="29"/>
      <c r="V770" s="29"/>
      <c r="W770" s="29"/>
      <c r="X770" s="29"/>
      <c r="Y770" s="29"/>
      <c r="Z770" s="29"/>
      <c r="AA770" s="29"/>
      <c r="AB770" s="29"/>
      <c r="AC770" s="29"/>
      <c r="AD770" s="29"/>
      <c r="AE770" s="29"/>
      <c r="AF770" s="29"/>
      <c r="AG770" s="29"/>
      <c r="AH770" s="29"/>
      <c r="AI770" s="29"/>
      <c r="AJ770" s="29"/>
      <c r="AK770" s="29"/>
      <c r="AL770" s="29"/>
      <c r="AM770" s="29"/>
      <c r="AN770" s="29"/>
      <c r="AO770" s="29"/>
    </row>
    <row r="771" spans="1:41" ht="15.75" customHeight="1">
      <c r="A771" s="29"/>
      <c r="B771" s="29"/>
      <c r="C771" s="29"/>
      <c r="D771" s="29"/>
      <c r="E771" s="29"/>
      <c r="F771" s="29"/>
      <c r="G771" s="29"/>
      <c r="H771" s="29"/>
      <c r="I771" s="29"/>
      <c r="J771" s="29"/>
      <c r="K771" s="29"/>
      <c r="L771" s="29"/>
      <c r="M771" s="29"/>
      <c r="N771" s="29"/>
      <c r="O771" s="29"/>
      <c r="P771" s="28"/>
      <c r="Q771" s="29"/>
      <c r="R771" s="29"/>
      <c r="S771" s="29"/>
      <c r="T771" s="29"/>
      <c r="U771" s="29"/>
      <c r="V771" s="29"/>
      <c r="W771" s="29"/>
      <c r="X771" s="29"/>
      <c r="Y771" s="29"/>
      <c r="Z771" s="29"/>
      <c r="AA771" s="29"/>
      <c r="AB771" s="29"/>
      <c r="AC771" s="29"/>
      <c r="AD771" s="29"/>
      <c r="AE771" s="29"/>
      <c r="AF771" s="29"/>
      <c r="AG771" s="29"/>
      <c r="AH771" s="29"/>
      <c r="AI771" s="29"/>
      <c r="AJ771" s="29"/>
      <c r="AK771" s="29"/>
      <c r="AL771" s="29"/>
      <c r="AM771" s="29"/>
      <c r="AN771" s="29"/>
      <c r="AO771" s="29"/>
    </row>
    <row r="772" spans="1:41" ht="15.75" customHeight="1">
      <c r="A772" s="29"/>
      <c r="B772" s="29"/>
      <c r="C772" s="29"/>
      <c r="D772" s="29"/>
      <c r="E772" s="29"/>
      <c r="F772" s="29"/>
      <c r="G772" s="29"/>
      <c r="H772" s="29"/>
      <c r="I772" s="29"/>
      <c r="J772" s="29"/>
      <c r="K772" s="29"/>
      <c r="L772" s="29"/>
      <c r="M772" s="29"/>
      <c r="N772" s="29"/>
      <c r="O772" s="29"/>
      <c r="P772" s="28"/>
      <c r="Q772" s="29"/>
      <c r="R772" s="29"/>
      <c r="S772" s="29"/>
      <c r="T772" s="29"/>
      <c r="U772" s="29"/>
      <c r="V772" s="29"/>
      <c r="W772" s="29"/>
      <c r="X772" s="29"/>
      <c r="Y772" s="29"/>
      <c r="Z772" s="29"/>
      <c r="AA772" s="29"/>
      <c r="AB772" s="29"/>
      <c r="AC772" s="29"/>
      <c r="AD772" s="29"/>
      <c r="AE772" s="29"/>
      <c r="AF772" s="29"/>
      <c r="AG772" s="29"/>
      <c r="AH772" s="29"/>
      <c r="AI772" s="29"/>
      <c r="AJ772" s="29"/>
      <c r="AK772" s="29"/>
      <c r="AL772" s="29"/>
      <c r="AM772" s="29"/>
      <c r="AN772" s="29"/>
      <c r="AO772" s="29"/>
    </row>
    <row r="773" spans="1:41" ht="15.75" customHeight="1">
      <c r="A773" s="29"/>
      <c r="B773" s="29"/>
      <c r="C773" s="29"/>
      <c r="D773" s="29"/>
      <c r="E773" s="29"/>
      <c r="F773" s="29"/>
      <c r="G773" s="29"/>
      <c r="H773" s="29"/>
      <c r="I773" s="29"/>
      <c r="J773" s="29"/>
      <c r="K773" s="29"/>
      <c r="L773" s="29"/>
      <c r="M773" s="29"/>
      <c r="N773" s="29"/>
      <c r="O773" s="29"/>
      <c r="P773" s="28"/>
      <c r="Q773" s="29"/>
      <c r="R773" s="29"/>
      <c r="S773" s="29"/>
      <c r="T773" s="29"/>
      <c r="U773" s="29"/>
      <c r="V773" s="29"/>
      <c r="W773" s="29"/>
      <c r="X773" s="29"/>
      <c r="Y773" s="29"/>
      <c r="Z773" s="29"/>
      <c r="AA773" s="29"/>
      <c r="AB773" s="29"/>
      <c r="AC773" s="29"/>
      <c r="AD773" s="29"/>
      <c r="AE773" s="29"/>
      <c r="AF773" s="29"/>
      <c r="AG773" s="29"/>
      <c r="AH773" s="29"/>
      <c r="AI773" s="29"/>
      <c r="AJ773" s="29"/>
      <c r="AK773" s="29"/>
      <c r="AL773" s="29"/>
      <c r="AM773" s="29"/>
      <c r="AN773" s="29"/>
      <c r="AO773" s="29"/>
    </row>
    <row r="774" spans="1:41" ht="15.75" customHeight="1">
      <c r="A774" s="29"/>
      <c r="B774" s="29"/>
      <c r="C774" s="29"/>
      <c r="D774" s="29"/>
      <c r="E774" s="29"/>
      <c r="F774" s="29"/>
      <c r="G774" s="29"/>
      <c r="H774" s="29"/>
      <c r="I774" s="29"/>
      <c r="J774" s="29"/>
      <c r="K774" s="29"/>
      <c r="L774" s="29"/>
      <c r="M774" s="29"/>
      <c r="N774" s="29"/>
      <c r="O774" s="29"/>
      <c r="P774" s="28"/>
      <c r="Q774" s="29"/>
      <c r="R774" s="29"/>
      <c r="S774" s="29"/>
      <c r="T774" s="29"/>
      <c r="U774" s="29"/>
      <c r="V774" s="29"/>
      <c r="W774" s="29"/>
      <c r="X774" s="29"/>
      <c r="Y774" s="29"/>
      <c r="Z774" s="29"/>
      <c r="AA774" s="29"/>
      <c r="AB774" s="29"/>
      <c r="AC774" s="29"/>
      <c r="AD774" s="29"/>
      <c r="AE774" s="29"/>
      <c r="AF774" s="29"/>
      <c r="AG774" s="29"/>
      <c r="AH774" s="29"/>
      <c r="AI774" s="29"/>
      <c r="AJ774" s="29"/>
      <c r="AK774" s="29"/>
      <c r="AL774" s="29"/>
      <c r="AM774" s="29"/>
      <c r="AN774" s="29"/>
      <c r="AO774" s="29"/>
    </row>
    <row r="775" spans="1:41" ht="15.75" customHeight="1">
      <c r="A775" s="29"/>
      <c r="B775" s="29"/>
      <c r="C775" s="29"/>
      <c r="D775" s="29"/>
      <c r="E775" s="29"/>
      <c r="F775" s="29"/>
      <c r="G775" s="29"/>
      <c r="H775" s="29"/>
      <c r="I775" s="29"/>
      <c r="J775" s="29"/>
      <c r="K775" s="29"/>
      <c r="L775" s="29"/>
      <c r="M775" s="29"/>
      <c r="N775" s="29"/>
      <c r="O775" s="29"/>
      <c r="P775" s="28"/>
      <c r="Q775" s="29"/>
      <c r="R775" s="29"/>
      <c r="S775" s="29"/>
      <c r="T775" s="29"/>
      <c r="U775" s="29"/>
      <c r="V775" s="29"/>
      <c r="W775" s="29"/>
      <c r="X775" s="29"/>
      <c r="Y775" s="29"/>
      <c r="Z775" s="29"/>
      <c r="AA775" s="29"/>
      <c r="AB775" s="29"/>
      <c r="AC775" s="29"/>
      <c r="AD775" s="29"/>
      <c r="AE775" s="29"/>
      <c r="AF775" s="29"/>
      <c r="AG775" s="29"/>
      <c r="AH775" s="29"/>
      <c r="AI775" s="29"/>
      <c r="AJ775" s="29"/>
      <c r="AK775" s="29"/>
      <c r="AL775" s="29"/>
      <c r="AM775" s="29"/>
      <c r="AN775" s="29"/>
      <c r="AO775" s="29"/>
    </row>
    <row r="776" spans="1:41" ht="15.75" customHeight="1">
      <c r="A776" s="29"/>
      <c r="B776" s="29"/>
      <c r="C776" s="29"/>
      <c r="D776" s="29"/>
      <c r="E776" s="29"/>
      <c r="F776" s="29"/>
      <c r="G776" s="29"/>
      <c r="H776" s="29"/>
      <c r="I776" s="29"/>
      <c r="J776" s="29"/>
      <c r="K776" s="29"/>
      <c r="L776" s="29"/>
      <c r="M776" s="29"/>
      <c r="N776" s="29"/>
      <c r="O776" s="29"/>
      <c r="P776" s="28"/>
      <c r="Q776" s="29"/>
      <c r="R776" s="29"/>
      <c r="S776" s="29"/>
      <c r="T776" s="29"/>
      <c r="U776" s="29"/>
      <c r="V776" s="29"/>
      <c r="W776" s="29"/>
      <c r="X776" s="29"/>
      <c r="Y776" s="29"/>
      <c r="Z776" s="29"/>
      <c r="AA776" s="29"/>
      <c r="AB776" s="29"/>
      <c r="AC776" s="29"/>
      <c r="AD776" s="29"/>
      <c r="AE776" s="29"/>
      <c r="AF776" s="29"/>
      <c r="AG776" s="29"/>
      <c r="AH776" s="29"/>
      <c r="AI776" s="29"/>
      <c r="AJ776" s="29"/>
      <c r="AK776" s="29"/>
      <c r="AL776" s="29"/>
      <c r="AM776" s="29"/>
      <c r="AN776" s="29"/>
      <c r="AO776" s="29"/>
    </row>
    <row r="777" spans="1:41" ht="15.75" customHeight="1">
      <c r="A777" s="29"/>
      <c r="B777" s="29"/>
      <c r="C777" s="29"/>
      <c r="D777" s="29"/>
      <c r="E777" s="29"/>
      <c r="F777" s="29"/>
      <c r="G777" s="29"/>
      <c r="H777" s="29"/>
      <c r="I777" s="29"/>
      <c r="J777" s="29"/>
      <c r="K777" s="29"/>
      <c r="L777" s="29"/>
      <c r="M777" s="29"/>
      <c r="N777" s="29"/>
      <c r="O777" s="29"/>
      <c r="P777" s="28"/>
      <c r="Q777" s="29"/>
      <c r="R777" s="29"/>
      <c r="S777" s="29"/>
      <c r="T777" s="29"/>
      <c r="U777" s="29"/>
      <c r="V777" s="29"/>
      <c r="W777" s="29"/>
      <c r="X777" s="29"/>
      <c r="Y777" s="29"/>
      <c r="Z777" s="29"/>
      <c r="AA777" s="29"/>
      <c r="AB777" s="29"/>
      <c r="AC777" s="29"/>
      <c r="AD777" s="29"/>
      <c r="AE777" s="29"/>
      <c r="AF777" s="29"/>
      <c r="AG777" s="29"/>
      <c r="AH777" s="29"/>
      <c r="AI777" s="29"/>
      <c r="AJ777" s="29"/>
      <c r="AK777" s="29"/>
      <c r="AL777" s="29"/>
      <c r="AM777" s="29"/>
      <c r="AN777" s="29"/>
      <c r="AO777" s="29"/>
    </row>
    <row r="778" spans="1:41" ht="15.75" customHeight="1">
      <c r="A778" s="29"/>
      <c r="B778" s="29"/>
      <c r="C778" s="29"/>
      <c r="D778" s="29"/>
      <c r="E778" s="29"/>
      <c r="F778" s="29"/>
      <c r="G778" s="29"/>
      <c r="H778" s="29"/>
      <c r="I778" s="29"/>
      <c r="J778" s="29"/>
      <c r="K778" s="29"/>
      <c r="L778" s="29"/>
      <c r="M778" s="29"/>
      <c r="N778" s="29"/>
      <c r="O778" s="29"/>
      <c r="P778" s="28"/>
      <c r="Q778" s="29"/>
      <c r="R778" s="29"/>
      <c r="S778" s="29"/>
      <c r="T778" s="29"/>
      <c r="U778" s="29"/>
      <c r="V778" s="29"/>
      <c r="W778" s="29"/>
      <c r="X778" s="29"/>
      <c r="Y778" s="29"/>
      <c r="Z778" s="29"/>
      <c r="AA778" s="29"/>
      <c r="AB778" s="29"/>
      <c r="AC778" s="29"/>
      <c r="AD778" s="29"/>
      <c r="AE778" s="29"/>
      <c r="AF778" s="29"/>
      <c r="AG778" s="29"/>
      <c r="AH778" s="29"/>
      <c r="AI778" s="29"/>
      <c r="AJ778" s="29"/>
      <c r="AK778" s="29"/>
      <c r="AL778" s="29"/>
      <c r="AM778" s="29"/>
      <c r="AN778" s="29"/>
      <c r="AO778" s="29"/>
    </row>
    <row r="779" spans="1:41" ht="15.75" customHeight="1">
      <c r="A779" s="29"/>
      <c r="B779" s="29"/>
      <c r="C779" s="29"/>
      <c r="D779" s="29"/>
      <c r="E779" s="29"/>
      <c r="F779" s="29"/>
      <c r="G779" s="29"/>
      <c r="H779" s="29"/>
      <c r="I779" s="29"/>
      <c r="J779" s="29"/>
      <c r="K779" s="29"/>
      <c r="L779" s="29"/>
      <c r="M779" s="29"/>
      <c r="N779" s="29"/>
      <c r="O779" s="29"/>
      <c r="P779" s="28"/>
      <c r="Q779" s="29"/>
      <c r="R779" s="29"/>
      <c r="S779" s="29"/>
      <c r="T779" s="29"/>
      <c r="U779" s="29"/>
      <c r="V779" s="29"/>
      <c r="W779" s="29"/>
      <c r="X779" s="29"/>
      <c r="Y779" s="29"/>
      <c r="Z779" s="29"/>
      <c r="AA779" s="29"/>
      <c r="AB779" s="29"/>
      <c r="AC779" s="29"/>
      <c r="AD779" s="29"/>
      <c r="AE779" s="29"/>
      <c r="AF779" s="29"/>
      <c r="AG779" s="29"/>
      <c r="AH779" s="29"/>
      <c r="AI779" s="29"/>
      <c r="AJ779" s="29"/>
      <c r="AK779" s="29"/>
      <c r="AL779" s="29"/>
      <c r="AM779" s="29"/>
      <c r="AN779" s="29"/>
      <c r="AO779" s="29"/>
    </row>
    <row r="780" spans="1:41" ht="15.75" customHeight="1">
      <c r="A780" s="29"/>
      <c r="B780" s="29"/>
      <c r="C780" s="29"/>
      <c r="D780" s="29"/>
      <c r="E780" s="29"/>
      <c r="F780" s="29"/>
      <c r="G780" s="29"/>
      <c r="H780" s="29"/>
      <c r="I780" s="29"/>
      <c r="J780" s="29"/>
      <c r="K780" s="29"/>
      <c r="L780" s="29"/>
      <c r="M780" s="29"/>
      <c r="N780" s="29"/>
      <c r="O780" s="29"/>
      <c r="P780" s="28"/>
      <c r="Q780" s="29"/>
      <c r="R780" s="29"/>
      <c r="S780" s="29"/>
      <c r="T780" s="29"/>
      <c r="U780" s="29"/>
      <c r="V780" s="29"/>
      <c r="W780" s="29"/>
      <c r="X780" s="29"/>
      <c r="Y780" s="29"/>
      <c r="Z780" s="29"/>
      <c r="AA780" s="29"/>
      <c r="AB780" s="29"/>
      <c r="AC780" s="29"/>
      <c r="AD780" s="29"/>
      <c r="AE780" s="29"/>
      <c r="AF780" s="29"/>
      <c r="AG780" s="29"/>
      <c r="AH780" s="29"/>
      <c r="AI780" s="29"/>
      <c r="AJ780" s="29"/>
      <c r="AK780" s="29"/>
      <c r="AL780" s="29"/>
      <c r="AM780" s="29"/>
      <c r="AN780" s="29"/>
      <c r="AO780" s="29"/>
    </row>
    <row r="781" spans="1:41" ht="15.75" customHeight="1">
      <c r="A781" s="29"/>
      <c r="B781" s="29"/>
      <c r="C781" s="29"/>
      <c r="D781" s="29"/>
      <c r="E781" s="29"/>
      <c r="F781" s="29"/>
      <c r="G781" s="29"/>
      <c r="H781" s="29"/>
      <c r="I781" s="29"/>
      <c r="J781" s="29"/>
      <c r="K781" s="29"/>
      <c r="L781" s="29"/>
      <c r="M781" s="29"/>
      <c r="N781" s="29"/>
      <c r="O781" s="29"/>
      <c r="P781" s="28"/>
      <c r="Q781" s="29"/>
      <c r="R781" s="29"/>
      <c r="S781" s="29"/>
      <c r="T781" s="29"/>
      <c r="U781" s="29"/>
      <c r="V781" s="29"/>
      <c r="W781" s="29"/>
      <c r="X781" s="29"/>
      <c r="Y781" s="29"/>
      <c r="Z781" s="29"/>
      <c r="AA781" s="29"/>
      <c r="AB781" s="29"/>
      <c r="AC781" s="29"/>
      <c r="AD781" s="29"/>
      <c r="AE781" s="29"/>
      <c r="AF781" s="29"/>
      <c r="AG781" s="29"/>
      <c r="AH781" s="29"/>
      <c r="AI781" s="29"/>
      <c r="AJ781" s="29"/>
      <c r="AK781" s="29"/>
      <c r="AL781" s="29"/>
      <c r="AM781" s="29"/>
      <c r="AN781" s="29"/>
      <c r="AO781" s="29"/>
    </row>
    <row r="782" spans="1:41" ht="15.75" customHeight="1">
      <c r="A782" s="29"/>
      <c r="B782" s="29"/>
      <c r="C782" s="29"/>
      <c r="D782" s="29"/>
      <c r="E782" s="29"/>
      <c r="F782" s="29"/>
      <c r="G782" s="29"/>
      <c r="H782" s="29"/>
      <c r="I782" s="29"/>
      <c r="J782" s="29"/>
      <c r="K782" s="29"/>
      <c r="L782" s="29"/>
      <c r="M782" s="29"/>
      <c r="N782" s="29"/>
      <c r="O782" s="29"/>
      <c r="P782" s="28"/>
      <c r="Q782" s="29"/>
      <c r="R782" s="29"/>
      <c r="S782" s="29"/>
      <c r="T782" s="29"/>
      <c r="U782" s="29"/>
      <c r="V782" s="29"/>
      <c r="W782" s="29"/>
      <c r="X782" s="29"/>
      <c r="Y782" s="29"/>
      <c r="Z782" s="29"/>
      <c r="AA782" s="29"/>
      <c r="AB782" s="29"/>
      <c r="AC782" s="29"/>
      <c r="AD782" s="29"/>
      <c r="AE782" s="29"/>
      <c r="AF782" s="29"/>
      <c r="AG782" s="29"/>
      <c r="AH782" s="29"/>
      <c r="AI782" s="29"/>
      <c r="AJ782" s="29"/>
      <c r="AK782" s="29"/>
      <c r="AL782" s="29"/>
      <c r="AM782" s="29"/>
      <c r="AN782" s="29"/>
      <c r="AO782" s="29"/>
    </row>
    <row r="783" spans="1:41" ht="15.75" customHeight="1">
      <c r="A783" s="29"/>
      <c r="B783" s="29"/>
      <c r="C783" s="29"/>
      <c r="D783" s="29"/>
      <c r="E783" s="29"/>
      <c r="F783" s="29"/>
      <c r="G783" s="29"/>
      <c r="H783" s="29"/>
      <c r="I783" s="29"/>
      <c r="J783" s="29"/>
      <c r="K783" s="29"/>
      <c r="L783" s="29"/>
      <c r="M783" s="29"/>
      <c r="N783" s="29"/>
      <c r="O783" s="29"/>
      <c r="P783" s="28"/>
      <c r="Q783" s="29"/>
      <c r="R783" s="29"/>
      <c r="S783" s="29"/>
      <c r="T783" s="29"/>
      <c r="U783" s="29"/>
      <c r="V783" s="29"/>
      <c r="W783" s="29"/>
      <c r="X783" s="29"/>
      <c r="Y783" s="29"/>
      <c r="Z783" s="29"/>
      <c r="AA783" s="29"/>
      <c r="AB783" s="29"/>
      <c r="AC783" s="29"/>
      <c r="AD783" s="29"/>
      <c r="AE783" s="29"/>
      <c r="AF783" s="29"/>
      <c r="AG783" s="29"/>
      <c r="AH783" s="29"/>
      <c r="AI783" s="29"/>
      <c r="AJ783" s="29"/>
      <c r="AK783" s="29"/>
      <c r="AL783" s="29"/>
      <c r="AM783" s="29"/>
      <c r="AN783" s="29"/>
      <c r="AO783" s="29"/>
    </row>
    <row r="784" spans="1:41" ht="15.75" customHeight="1">
      <c r="A784" s="29"/>
      <c r="B784" s="29"/>
      <c r="C784" s="29"/>
      <c r="D784" s="29"/>
      <c r="E784" s="29"/>
      <c r="F784" s="29"/>
      <c r="G784" s="29"/>
      <c r="H784" s="29"/>
      <c r="I784" s="29"/>
      <c r="J784" s="29"/>
      <c r="K784" s="29"/>
      <c r="L784" s="29"/>
      <c r="M784" s="29"/>
      <c r="N784" s="29"/>
      <c r="O784" s="29"/>
      <c r="P784" s="28"/>
      <c r="Q784" s="29"/>
      <c r="R784" s="29"/>
      <c r="S784" s="29"/>
      <c r="T784" s="29"/>
      <c r="U784" s="29"/>
      <c r="V784" s="29"/>
      <c r="W784" s="29"/>
      <c r="X784" s="29"/>
      <c r="Y784" s="29"/>
      <c r="Z784" s="29"/>
      <c r="AA784" s="29"/>
      <c r="AB784" s="29"/>
      <c r="AC784" s="29"/>
      <c r="AD784" s="29"/>
      <c r="AE784" s="29"/>
      <c r="AF784" s="29"/>
      <c r="AG784" s="29"/>
      <c r="AH784" s="29"/>
      <c r="AI784" s="29"/>
      <c r="AJ784" s="29"/>
      <c r="AK784" s="29"/>
      <c r="AL784" s="29"/>
      <c r="AM784" s="29"/>
      <c r="AN784" s="29"/>
      <c r="AO784" s="29"/>
    </row>
    <row r="785" spans="1:41" ht="15.75" customHeight="1">
      <c r="A785" s="29"/>
      <c r="B785" s="29"/>
      <c r="C785" s="29"/>
      <c r="D785" s="29"/>
      <c r="E785" s="29"/>
      <c r="F785" s="29"/>
      <c r="G785" s="29"/>
      <c r="H785" s="29"/>
      <c r="I785" s="29"/>
      <c r="J785" s="29"/>
      <c r="K785" s="29"/>
      <c r="L785" s="29"/>
      <c r="M785" s="29"/>
      <c r="N785" s="29"/>
      <c r="O785" s="29"/>
      <c r="P785" s="28"/>
      <c r="Q785" s="29"/>
      <c r="R785" s="29"/>
      <c r="S785" s="29"/>
      <c r="T785" s="29"/>
      <c r="U785" s="29"/>
      <c r="V785" s="29"/>
      <c r="W785" s="29"/>
      <c r="X785" s="29"/>
      <c r="Y785" s="29"/>
      <c r="Z785" s="29"/>
      <c r="AA785" s="29"/>
      <c r="AB785" s="29"/>
      <c r="AC785" s="29"/>
      <c r="AD785" s="29"/>
      <c r="AE785" s="29"/>
      <c r="AF785" s="29"/>
      <c r="AG785" s="29"/>
      <c r="AH785" s="29"/>
      <c r="AI785" s="29"/>
      <c r="AJ785" s="29"/>
      <c r="AK785" s="29"/>
      <c r="AL785" s="29"/>
      <c r="AM785" s="29"/>
      <c r="AN785" s="29"/>
      <c r="AO785" s="29"/>
    </row>
    <row r="786" spans="1:41" ht="15.75" customHeight="1">
      <c r="A786" s="29"/>
      <c r="B786" s="29"/>
      <c r="C786" s="29"/>
      <c r="D786" s="29"/>
      <c r="E786" s="29"/>
      <c r="F786" s="29"/>
      <c r="G786" s="29"/>
      <c r="H786" s="29"/>
      <c r="I786" s="29"/>
      <c r="J786" s="29"/>
      <c r="K786" s="29"/>
      <c r="L786" s="29"/>
      <c r="M786" s="29"/>
      <c r="N786" s="29"/>
      <c r="O786" s="29"/>
      <c r="P786" s="28"/>
      <c r="Q786" s="29"/>
      <c r="R786" s="29"/>
      <c r="S786" s="29"/>
      <c r="T786" s="29"/>
      <c r="U786" s="29"/>
      <c r="V786" s="29"/>
      <c r="W786" s="29"/>
      <c r="X786" s="29"/>
      <c r="Y786" s="29"/>
      <c r="Z786" s="29"/>
      <c r="AA786" s="29"/>
      <c r="AB786" s="29"/>
      <c r="AC786" s="29"/>
      <c r="AD786" s="29"/>
      <c r="AE786" s="29"/>
      <c r="AF786" s="29"/>
      <c r="AG786" s="29"/>
      <c r="AH786" s="29"/>
      <c r="AI786" s="29"/>
      <c r="AJ786" s="29"/>
      <c r="AK786" s="29"/>
      <c r="AL786" s="29"/>
      <c r="AM786" s="29"/>
      <c r="AN786" s="29"/>
      <c r="AO786" s="29"/>
    </row>
    <row r="787" spans="1:41" ht="15.75" customHeight="1">
      <c r="A787" s="29"/>
      <c r="B787" s="29"/>
      <c r="C787" s="29"/>
      <c r="D787" s="29"/>
      <c r="E787" s="29"/>
      <c r="F787" s="29"/>
      <c r="G787" s="29"/>
      <c r="H787" s="29"/>
      <c r="I787" s="29"/>
      <c r="J787" s="29"/>
      <c r="K787" s="29"/>
      <c r="L787" s="29"/>
      <c r="M787" s="29"/>
      <c r="N787" s="29"/>
      <c r="O787" s="29"/>
      <c r="P787" s="28"/>
      <c r="Q787" s="29"/>
      <c r="R787" s="29"/>
      <c r="S787" s="29"/>
      <c r="T787" s="29"/>
      <c r="U787" s="29"/>
      <c r="V787" s="29"/>
      <c r="W787" s="29"/>
      <c r="X787" s="29"/>
      <c r="Y787" s="29"/>
      <c r="Z787" s="29"/>
      <c r="AA787" s="29"/>
      <c r="AB787" s="29"/>
      <c r="AC787" s="29"/>
      <c r="AD787" s="29"/>
      <c r="AE787" s="29"/>
      <c r="AF787" s="29"/>
      <c r="AG787" s="29"/>
      <c r="AH787" s="29"/>
      <c r="AI787" s="29"/>
      <c r="AJ787" s="29"/>
      <c r="AK787" s="29"/>
      <c r="AL787" s="29"/>
      <c r="AM787" s="29"/>
      <c r="AN787" s="29"/>
      <c r="AO787" s="29"/>
    </row>
    <row r="788" spans="1:41" ht="15.75" customHeight="1">
      <c r="A788" s="29"/>
      <c r="B788" s="29"/>
      <c r="C788" s="29"/>
      <c r="D788" s="29"/>
      <c r="E788" s="29"/>
      <c r="F788" s="29"/>
      <c r="G788" s="29"/>
      <c r="H788" s="29"/>
      <c r="I788" s="29"/>
      <c r="J788" s="29"/>
      <c r="K788" s="29"/>
      <c r="L788" s="29"/>
      <c r="M788" s="29"/>
      <c r="N788" s="29"/>
      <c r="O788" s="29"/>
      <c r="P788" s="28"/>
      <c r="Q788" s="29"/>
      <c r="R788" s="29"/>
      <c r="S788" s="29"/>
      <c r="T788" s="29"/>
      <c r="U788" s="29"/>
      <c r="V788" s="29"/>
      <c r="W788" s="29"/>
      <c r="X788" s="29"/>
      <c r="Y788" s="29"/>
      <c r="Z788" s="29"/>
      <c r="AA788" s="29"/>
      <c r="AB788" s="29"/>
      <c r="AC788" s="29"/>
      <c r="AD788" s="29"/>
      <c r="AE788" s="29"/>
      <c r="AF788" s="29"/>
      <c r="AG788" s="29"/>
      <c r="AH788" s="29"/>
      <c r="AI788" s="29"/>
      <c r="AJ788" s="29"/>
      <c r="AK788" s="29"/>
      <c r="AL788" s="29"/>
      <c r="AM788" s="29"/>
      <c r="AN788" s="29"/>
      <c r="AO788" s="29"/>
    </row>
    <row r="789" spans="1:41" ht="15.75" customHeight="1">
      <c r="A789" s="29"/>
      <c r="B789" s="29"/>
      <c r="C789" s="29"/>
      <c r="D789" s="29"/>
      <c r="E789" s="29"/>
      <c r="F789" s="29"/>
      <c r="G789" s="29"/>
      <c r="H789" s="29"/>
      <c r="I789" s="29"/>
      <c r="J789" s="29"/>
      <c r="K789" s="29"/>
      <c r="L789" s="29"/>
      <c r="M789" s="29"/>
      <c r="N789" s="29"/>
      <c r="O789" s="29"/>
      <c r="P789" s="28"/>
      <c r="Q789" s="29"/>
      <c r="R789" s="29"/>
      <c r="S789" s="29"/>
      <c r="T789" s="29"/>
      <c r="U789" s="29"/>
      <c r="V789" s="29"/>
      <c r="W789" s="29"/>
      <c r="X789" s="29"/>
      <c r="Y789" s="29"/>
      <c r="Z789" s="29"/>
      <c r="AA789" s="29"/>
      <c r="AB789" s="29"/>
      <c r="AC789" s="29"/>
      <c r="AD789" s="29"/>
      <c r="AE789" s="29"/>
      <c r="AF789" s="29"/>
      <c r="AG789" s="29"/>
      <c r="AH789" s="29"/>
      <c r="AI789" s="29"/>
      <c r="AJ789" s="29"/>
      <c r="AK789" s="29"/>
      <c r="AL789" s="29"/>
      <c r="AM789" s="29"/>
      <c r="AN789" s="29"/>
      <c r="AO789" s="29"/>
    </row>
    <row r="790" spans="1:41" ht="15.75" customHeight="1">
      <c r="A790" s="29"/>
      <c r="B790" s="29"/>
      <c r="C790" s="29"/>
      <c r="D790" s="29"/>
      <c r="E790" s="29"/>
      <c r="F790" s="29"/>
      <c r="G790" s="29"/>
      <c r="H790" s="29"/>
      <c r="I790" s="29"/>
      <c r="J790" s="29"/>
      <c r="K790" s="29"/>
      <c r="L790" s="29"/>
      <c r="M790" s="29"/>
      <c r="N790" s="29"/>
      <c r="O790" s="29"/>
      <c r="P790" s="28"/>
      <c r="Q790" s="29"/>
      <c r="R790" s="29"/>
      <c r="S790" s="29"/>
      <c r="T790" s="29"/>
      <c r="U790" s="29"/>
      <c r="V790" s="29"/>
      <c r="W790" s="29"/>
      <c r="X790" s="29"/>
      <c r="Y790" s="29"/>
      <c r="Z790" s="29"/>
      <c r="AA790" s="29"/>
      <c r="AB790" s="29"/>
      <c r="AC790" s="29"/>
      <c r="AD790" s="29"/>
      <c r="AE790" s="29"/>
      <c r="AF790" s="29"/>
      <c r="AG790" s="29"/>
      <c r="AH790" s="29"/>
      <c r="AI790" s="29"/>
      <c r="AJ790" s="29"/>
      <c r="AK790" s="29"/>
      <c r="AL790" s="29"/>
      <c r="AM790" s="29"/>
      <c r="AN790" s="29"/>
      <c r="AO790" s="29"/>
    </row>
    <row r="791" spans="1:41" ht="15.75" customHeight="1">
      <c r="A791" s="29"/>
      <c r="B791" s="29"/>
      <c r="C791" s="29"/>
      <c r="D791" s="29"/>
      <c r="E791" s="29"/>
      <c r="F791" s="29"/>
      <c r="G791" s="29"/>
      <c r="H791" s="29"/>
      <c r="I791" s="29"/>
      <c r="J791" s="29"/>
      <c r="K791" s="29"/>
      <c r="L791" s="29"/>
      <c r="M791" s="29"/>
      <c r="N791" s="29"/>
      <c r="O791" s="29"/>
      <c r="P791" s="28"/>
      <c r="Q791" s="29"/>
      <c r="R791" s="29"/>
      <c r="S791" s="29"/>
      <c r="T791" s="29"/>
      <c r="U791" s="29"/>
      <c r="V791" s="29"/>
      <c r="W791" s="29"/>
      <c r="X791" s="29"/>
      <c r="Y791" s="29"/>
      <c r="Z791" s="29"/>
      <c r="AA791" s="29"/>
      <c r="AB791" s="29"/>
      <c r="AC791" s="29"/>
      <c r="AD791" s="29"/>
      <c r="AE791" s="29"/>
      <c r="AF791" s="29"/>
      <c r="AG791" s="29"/>
      <c r="AH791" s="29"/>
      <c r="AI791" s="29"/>
      <c r="AJ791" s="29"/>
      <c r="AK791" s="29"/>
      <c r="AL791" s="29"/>
      <c r="AM791" s="29"/>
      <c r="AN791" s="29"/>
      <c r="AO791" s="29"/>
    </row>
    <row r="792" spans="1:41" ht="15.75" customHeight="1">
      <c r="A792" s="29"/>
      <c r="B792" s="29"/>
      <c r="C792" s="29"/>
      <c r="D792" s="29"/>
      <c r="E792" s="29"/>
      <c r="F792" s="29"/>
      <c r="G792" s="29"/>
      <c r="H792" s="29"/>
      <c r="I792" s="29"/>
      <c r="J792" s="29"/>
      <c r="K792" s="29"/>
      <c r="L792" s="29"/>
      <c r="M792" s="29"/>
      <c r="N792" s="29"/>
      <c r="O792" s="29"/>
      <c r="P792" s="28"/>
      <c r="Q792" s="29"/>
      <c r="R792" s="29"/>
      <c r="S792" s="29"/>
      <c r="T792" s="29"/>
      <c r="U792" s="29"/>
      <c r="V792" s="29"/>
      <c r="W792" s="29"/>
      <c r="X792" s="29"/>
      <c r="Y792" s="29"/>
      <c r="Z792" s="29"/>
      <c r="AA792" s="29"/>
      <c r="AB792" s="29"/>
      <c r="AC792" s="29"/>
      <c r="AD792" s="29"/>
      <c r="AE792" s="29"/>
      <c r="AF792" s="29"/>
      <c r="AG792" s="29"/>
      <c r="AH792" s="29"/>
      <c r="AI792" s="29"/>
      <c r="AJ792" s="29"/>
      <c r="AK792" s="29"/>
      <c r="AL792" s="29"/>
      <c r="AM792" s="29"/>
      <c r="AN792" s="29"/>
      <c r="AO792" s="29"/>
    </row>
    <row r="793" spans="1:41" ht="15.75" customHeight="1">
      <c r="A793" s="29"/>
      <c r="B793" s="29"/>
      <c r="C793" s="29"/>
      <c r="D793" s="29"/>
      <c r="E793" s="29"/>
      <c r="F793" s="29"/>
      <c r="G793" s="29"/>
      <c r="H793" s="29"/>
      <c r="I793" s="29"/>
      <c r="J793" s="29"/>
      <c r="K793" s="29"/>
      <c r="L793" s="29"/>
      <c r="M793" s="29"/>
      <c r="N793" s="29"/>
      <c r="O793" s="29"/>
      <c r="P793" s="28"/>
      <c r="Q793" s="29"/>
      <c r="R793" s="29"/>
      <c r="S793" s="29"/>
      <c r="T793" s="29"/>
      <c r="U793" s="29"/>
      <c r="V793" s="29"/>
      <c r="W793" s="29"/>
      <c r="X793" s="29"/>
      <c r="Y793" s="29"/>
      <c r="Z793" s="29"/>
      <c r="AA793" s="29"/>
      <c r="AB793" s="29"/>
      <c r="AC793" s="29"/>
      <c r="AD793" s="29"/>
      <c r="AE793" s="29"/>
      <c r="AF793" s="29"/>
      <c r="AG793" s="29"/>
      <c r="AH793" s="29"/>
      <c r="AI793" s="29"/>
      <c r="AJ793" s="29"/>
      <c r="AK793" s="29"/>
      <c r="AL793" s="29"/>
      <c r="AM793" s="29"/>
      <c r="AN793" s="29"/>
      <c r="AO793" s="29"/>
    </row>
    <row r="794" spans="1:41" ht="15.75" customHeight="1">
      <c r="A794" s="29"/>
      <c r="B794" s="29"/>
      <c r="C794" s="29"/>
      <c r="D794" s="29"/>
      <c r="E794" s="29"/>
      <c r="F794" s="29"/>
      <c r="G794" s="29"/>
      <c r="H794" s="29"/>
      <c r="I794" s="29"/>
      <c r="J794" s="29"/>
      <c r="K794" s="29"/>
      <c r="L794" s="29"/>
      <c r="M794" s="29"/>
      <c r="N794" s="29"/>
      <c r="O794" s="29"/>
      <c r="P794" s="28"/>
      <c r="Q794" s="29"/>
      <c r="R794" s="29"/>
      <c r="S794" s="29"/>
      <c r="T794" s="29"/>
      <c r="U794" s="29"/>
      <c r="V794" s="29"/>
      <c r="W794" s="29"/>
      <c r="X794" s="29"/>
      <c r="Y794" s="29"/>
      <c r="Z794" s="29"/>
      <c r="AA794" s="29"/>
      <c r="AB794" s="29"/>
      <c r="AC794" s="29"/>
      <c r="AD794" s="29"/>
      <c r="AE794" s="29"/>
      <c r="AF794" s="29"/>
      <c r="AG794" s="29"/>
      <c r="AH794" s="29"/>
      <c r="AI794" s="29"/>
      <c r="AJ794" s="29"/>
      <c r="AK794" s="29"/>
      <c r="AL794" s="29"/>
      <c r="AM794" s="29"/>
      <c r="AN794" s="29"/>
      <c r="AO794" s="29"/>
    </row>
    <row r="795" spans="1:41" ht="15.75" customHeight="1">
      <c r="A795" s="29"/>
      <c r="B795" s="29"/>
      <c r="C795" s="29"/>
      <c r="D795" s="29"/>
      <c r="E795" s="29"/>
      <c r="F795" s="29"/>
      <c r="G795" s="29"/>
      <c r="H795" s="29"/>
      <c r="I795" s="29"/>
      <c r="J795" s="29"/>
      <c r="K795" s="29"/>
      <c r="L795" s="29"/>
      <c r="M795" s="29"/>
      <c r="N795" s="29"/>
      <c r="O795" s="29"/>
      <c r="P795" s="28"/>
      <c r="Q795" s="29"/>
      <c r="R795" s="29"/>
      <c r="S795" s="29"/>
      <c r="T795" s="29"/>
      <c r="U795" s="29"/>
      <c r="V795" s="29"/>
      <c r="W795" s="29"/>
      <c r="X795" s="29"/>
      <c r="Y795" s="29"/>
      <c r="Z795" s="29"/>
      <c r="AA795" s="29"/>
      <c r="AB795" s="29"/>
      <c r="AC795" s="29"/>
      <c r="AD795" s="29"/>
      <c r="AE795" s="29"/>
      <c r="AF795" s="29"/>
      <c r="AG795" s="29"/>
      <c r="AH795" s="29"/>
      <c r="AI795" s="29"/>
      <c r="AJ795" s="29"/>
      <c r="AK795" s="29"/>
      <c r="AL795" s="29"/>
      <c r="AM795" s="29"/>
      <c r="AN795" s="29"/>
      <c r="AO795" s="29"/>
    </row>
    <row r="796" spans="1:41" ht="15.75" customHeight="1">
      <c r="A796" s="29"/>
      <c r="B796" s="29"/>
      <c r="C796" s="29"/>
      <c r="D796" s="29"/>
      <c r="E796" s="29"/>
      <c r="F796" s="29"/>
      <c r="G796" s="29"/>
      <c r="H796" s="29"/>
      <c r="I796" s="29"/>
      <c r="J796" s="29"/>
      <c r="K796" s="29"/>
      <c r="L796" s="29"/>
      <c r="M796" s="29"/>
      <c r="N796" s="29"/>
      <c r="O796" s="29"/>
      <c r="P796" s="28"/>
      <c r="Q796" s="29"/>
      <c r="R796" s="29"/>
      <c r="S796" s="29"/>
      <c r="T796" s="29"/>
      <c r="U796" s="29"/>
      <c r="V796" s="29"/>
      <c r="W796" s="29"/>
      <c r="X796" s="29"/>
      <c r="Y796" s="29"/>
      <c r="Z796" s="29"/>
      <c r="AA796" s="29"/>
      <c r="AB796" s="29"/>
      <c r="AC796" s="29"/>
      <c r="AD796" s="29"/>
      <c r="AE796" s="29"/>
      <c r="AF796" s="29"/>
      <c r="AG796" s="29"/>
      <c r="AH796" s="29"/>
      <c r="AI796" s="29"/>
      <c r="AJ796" s="29"/>
      <c r="AK796" s="29"/>
      <c r="AL796" s="29"/>
      <c r="AM796" s="29"/>
      <c r="AN796" s="29"/>
      <c r="AO796" s="29"/>
    </row>
    <row r="797" spans="1:41" ht="15.75" customHeight="1">
      <c r="A797" s="29"/>
      <c r="B797" s="29"/>
      <c r="C797" s="29"/>
      <c r="D797" s="29"/>
      <c r="E797" s="29"/>
      <c r="F797" s="29"/>
      <c r="G797" s="29"/>
      <c r="H797" s="29"/>
      <c r="I797" s="29"/>
      <c r="J797" s="29"/>
      <c r="K797" s="29"/>
      <c r="L797" s="29"/>
      <c r="M797" s="29"/>
      <c r="N797" s="29"/>
      <c r="O797" s="29"/>
      <c r="P797" s="28"/>
      <c r="Q797" s="29"/>
      <c r="R797" s="29"/>
      <c r="S797" s="29"/>
      <c r="T797" s="29"/>
      <c r="U797" s="29"/>
      <c r="V797" s="29"/>
      <c r="W797" s="29"/>
      <c r="X797" s="29"/>
      <c r="Y797" s="29"/>
      <c r="Z797" s="29"/>
      <c r="AA797" s="29"/>
      <c r="AB797" s="29"/>
      <c r="AC797" s="29"/>
      <c r="AD797" s="29"/>
      <c r="AE797" s="29"/>
      <c r="AF797" s="29"/>
      <c r="AG797" s="29"/>
      <c r="AH797" s="29"/>
      <c r="AI797" s="29"/>
      <c r="AJ797" s="29"/>
      <c r="AK797" s="29"/>
      <c r="AL797" s="29"/>
      <c r="AM797" s="29"/>
      <c r="AN797" s="29"/>
      <c r="AO797" s="29"/>
    </row>
    <row r="798" spans="1:41" ht="15.75" customHeight="1">
      <c r="A798" s="29"/>
      <c r="B798" s="29"/>
      <c r="C798" s="29"/>
      <c r="D798" s="29"/>
      <c r="E798" s="29"/>
      <c r="F798" s="29"/>
      <c r="G798" s="29"/>
      <c r="H798" s="29"/>
      <c r="I798" s="29"/>
      <c r="J798" s="29"/>
      <c r="K798" s="29"/>
      <c r="L798" s="29"/>
      <c r="M798" s="29"/>
      <c r="N798" s="29"/>
      <c r="O798" s="29"/>
      <c r="P798" s="28"/>
      <c r="Q798" s="29"/>
      <c r="R798" s="29"/>
      <c r="S798" s="29"/>
      <c r="T798" s="29"/>
      <c r="U798" s="29"/>
      <c r="V798" s="29"/>
      <c r="W798" s="29"/>
      <c r="X798" s="29"/>
      <c r="Y798" s="29"/>
      <c r="Z798" s="29"/>
      <c r="AA798" s="29"/>
      <c r="AB798" s="29"/>
      <c r="AC798" s="29"/>
      <c r="AD798" s="29"/>
      <c r="AE798" s="29"/>
      <c r="AF798" s="29"/>
      <c r="AG798" s="29"/>
      <c r="AH798" s="29"/>
      <c r="AI798" s="29"/>
      <c r="AJ798" s="29"/>
      <c r="AK798" s="29"/>
      <c r="AL798" s="29"/>
      <c r="AM798" s="29"/>
      <c r="AN798" s="29"/>
      <c r="AO798" s="29"/>
    </row>
    <row r="799" spans="1:41" ht="15.75" customHeight="1">
      <c r="A799" s="29"/>
      <c r="B799" s="29"/>
      <c r="C799" s="29"/>
      <c r="D799" s="29"/>
      <c r="E799" s="29"/>
      <c r="F799" s="29"/>
      <c r="G799" s="29"/>
      <c r="H799" s="29"/>
      <c r="I799" s="29"/>
      <c r="J799" s="29"/>
      <c r="K799" s="29"/>
      <c r="L799" s="29"/>
      <c r="M799" s="29"/>
      <c r="N799" s="29"/>
      <c r="O799" s="29"/>
      <c r="P799" s="28"/>
      <c r="Q799" s="29"/>
      <c r="R799" s="29"/>
      <c r="S799" s="29"/>
      <c r="T799" s="29"/>
      <c r="U799" s="29"/>
      <c r="V799" s="29"/>
      <c r="W799" s="29"/>
      <c r="X799" s="29"/>
      <c r="Y799" s="29"/>
      <c r="Z799" s="29"/>
      <c r="AA799" s="29"/>
      <c r="AB799" s="29"/>
      <c r="AC799" s="29"/>
      <c r="AD799" s="29"/>
      <c r="AE799" s="29"/>
      <c r="AF799" s="29"/>
      <c r="AG799" s="29"/>
      <c r="AH799" s="29"/>
      <c r="AI799" s="29"/>
      <c r="AJ799" s="29"/>
      <c r="AK799" s="29"/>
      <c r="AL799" s="29"/>
      <c r="AM799" s="29"/>
      <c r="AN799" s="29"/>
      <c r="AO799" s="29"/>
    </row>
    <row r="800" spans="1:41" ht="15.75" customHeight="1">
      <c r="A800" s="29"/>
      <c r="B800" s="29"/>
      <c r="C800" s="29"/>
      <c r="D800" s="29"/>
      <c r="E800" s="29"/>
      <c r="F800" s="29"/>
      <c r="G800" s="29"/>
      <c r="H800" s="29"/>
      <c r="I800" s="29"/>
      <c r="J800" s="29"/>
      <c r="K800" s="29"/>
      <c r="L800" s="29"/>
      <c r="M800" s="29"/>
      <c r="N800" s="29"/>
      <c r="O800" s="29"/>
      <c r="P800" s="28"/>
      <c r="Q800" s="29"/>
      <c r="R800" s="29"/>
      <c r="S800" s="29"/>
      <c r="T800" s="29"/>
      <c r="U800" s="29"/>
      <c r="V800" s="29"/>
      <c r="W800" s="29"/>
      <c r="X800" s="29"/>
      <c r="Y800" s="29"/>
      <c r="Z800" s="29"/>
      <c r="AA800" s="29"/>
      <c r="AB800" s="29"/>
      <c r="AC800" s="29"/>
      <c r="AD800" s="29"/>
      <c r="AE800" s="29"/>
      <c r="AF800" s="29"/>
      <c r="AG800" s="29"/>
      <c r="AH800" s="29"/>
      <c r="AI800" s="29"/>
      <c r="AJ800" s="29"/>
      <c r="AK800" s="29"/>
      <c r="AL800" s="29"/>
      <c r="AM800" s="29"/>
      <c r="AN800" s="29"/>
      <c r="AO800" s="29"/>
    </row>
    <row r="801" spans="1:41" ht="15.75" customHeight="1">
      <c r="A801" s="29"/>
      <c r="B801" s="29"/>
      <c r="C801" s="29"/>
      <c r="D801" s="29"/>
      <c r="E801" s="29"/>
      <c r="F801" s="29"/>
      <c r="G801" s="29"/>
      <c r="H801" s="29"/>
      <c r="I801" s="29"/>
      <c r="J801" s="29"/>
      <c r="K801" s="29"/>
      <c r="L801" s="29"/>
      <c r="M801" s="29"/>
      <c r="N801" s="29"/>
      <c r="O801" s="29"/>
      <c r="P801" s="28"/>
      <c r="Q801" s="29"/>
      <c r="R801" s="29"/>
      <c r="S801" s="29"/>
      <c r="T801" s="29"/>
      <c r="U801" s="29"/>
      <c r="V801" s="29"/>
      <c r="W801" s="29"/>
      <c r="X801" s="29"/>
      <c r="Y801" s="29"/>
      <c r="Z801" s="29"/>
      <c r="AA801" s="29"/>
      <c r="AB801" s="29"/>
      <c r="AC801" s="29"/>
      <c r="AD801" s="29"/>
      <c r="AE801" s="29"/>
      <c r="AF801" s="29"/>
      <c r="AG801" s="29"/>
      <c r="AH801" s="29"/>
      <c r="AI801" s="29"/>
      <c r="AJ801" s="29"/>
      <c r="AK801" s="29"/>
      <c r="AL801" s="29"/>
      <c r="AM801" s="29"/>
      <c r="AN801" s="29"/>
      <c r="AO801" s="29"/>
    </row>
    <row r="802" spans="1:41" ht="15.75" customHeight="1">
      <c r="A802" s="29"/>
      <c r="B802" s="29"/>
      <c r="C802" s="29"/>
      <c r="D802" s="29"/>
      <c r="E802" s="29"/>
      <c r="F802" s="29"/>
      <c r="G802" s="29"/>
      <c r="H802" s="29"/>
      <c r="I802" s="29"/>
      <c r="J802" s="29"/>
      <c r="K802" s="29"/>
      <c r="L802" s="29"/>
      <c r="M802" s="29"/>
      <c r="N802" s="29"/>
      <c r="O802" s="29"/>
      <c r="P802" s="28"/>
      <c r="Q802" s="29"/>
      <c r="R802" s="29"/>
      <c r="S802" s="29"/>
      <c r="T802" s="29"/>
      <c r="U802" s="29"/>
      <c r="V802" s="29"/>
      <c r="W802" s="29"/>
      <c r="X802" s="29"/>
      <c r="Y802" s="29"/>
      <c r="Z802" s="29"/>
      <c r="AA802" s="29"/>
      <c r="AB802" s="29"/>
      <c r="AC802" s="29"/>
      <c r="AD802" s="29"/>
      <c r="AE802" s="29"/>
      <c r="AF802" s="29"/>
      <c r="AG802" s="29"/>
      <c r="AH802" s="29"/>
      <c r="AI802" s="29"/>
      <c r="AJ802" s="29"/>
      <c r="AK802" s="29"/>
      <c r="AL802" s="29"/>
      <c r="AM802" s="29"/>
      <c r="AN802" s="29"/>
      <c r="AO802" s="29"/>
    </row>
    <row r="803" spans="1:41" ht="15.75" customHeight="1">
      <c r="A803" s="29"/>
      <c r="B803" s="29"/>
      <c r="C803" s="29"/>
      <c r="D803" s="29"/>
      <c r="E803" s="29"/>
      <c r="F803" s="29"/>
      <c r="G803" s="29"/>
      <c r="H803" s="29"/>
      <c r="I803" s="29"/>
      <c r="J803" s="29"/>
      <c r="K803" s="29"/>
      <c r="L803" s="29"/>
      <c r="M803" s="29"/>
      <c r="N803" s="29"/>
      <c r="O803" s="29"/>
      <c r="P803" s="28"/>
      <c r="Q803" s="29"/>
      <c r="R803" s="29"/>
      <c r="S803" s="29"/>
      <c r="T803" s="29"/>
      <c r="U803" s="29"/>
      <c r="V803" s="29"/>
      <c r="W803" s="29"/>
      <c r="X803" s="29"/>
      <c r="Y803" s="29"/>
      <c r="Z803" s="29"/>
      <c r="AA803" s="29"/>
      <c r="AB803" s="29"/>
      <c r="AC803" s="29"/>
      <c r="AD803" s="29"/>
      <c r="AE803" s="29"/>
      <c r="AF803" s="29"/>
      <c r="AG803" s="29"/>
      <c r="AH803" s="29"/>
      <c r="AI803" s="29"/>
      <c r="AJ803" s="29"/>
      <c r="AK803" s="29"/>
      <c r="AL803" s="29"/>
      <c r="AM803" s="29"/>
      <c r="AN803" s="29"/>
      <c r="AO803" s="29"/>
    </row>
    <row r="804" spans="1:41" ht="15.75" customHeight="1">
      <c r="A804" s="29"/>
      <c r="B804" s="29"/>
      <c r="C804" s="29"/>
      <c r="D804" s="29"/>
      <c r="E804" s="29"/>
      <c r="F804" s="29"/>
      <c r="G804" s="29"/>
      <c r="H804" s="29"/>
      <c r="I804" s="29"/>
      <c r="J804" s="29"/>
      <c r="K804" s="29"/>
      <c r="L804" s="29"/>
      <c r="M804" s="29"/>
      <c r="N804" s="29"/>
      <c r="O804" s="29"/>
      <c r="P804" s="28"/>
      <c r="Q804" s="29"/>
      <c r="R804" s="29"/>
      <c r="S804" s="29"/>
      <c r="T804" s="29"/>
      <c r="U804" s="29"/>
      <c r="V804" s="29"/>
      <c r="W804" s="29"/>
      <c r="X804" s="29"/>
      <c r="Y804" s="29"/>
      <c r="Z804" s="29"/>
      <c r="AA804" s="29"/>
      <c r="AB804" s="29"/>
      <c r="AC804" s="29"/>
      <c r="AD804" s="29"/>
      <c r="AE804" s="29"/>
      <c r="AF804" s="29"/>
      <c r="AG804" s="29"/>
      <c r="AH804" s="29"/>
      <c r="AI804" s="29"/>
      <c r="AJ804" s="29"/>
      <c r="AK804" s="29"/>
      <c r="AL804" s="29"/>
      <c r="AM804" s="29"/>
      <c r="AN804" s="29"/>
      <c r="AO804" s="29"/>
    </row>
    <row r="805" spans="1:41" ht="15.75" customHeight="1">
      <c r="A805" s="29"/>
      <c r="B805" s="29"/>
      <c r="C805" s="29"/>
      <c r="D805" s="29"/>
      <c r="E805" s="29"/>
      <c r="F805" s="29"/>
      <c r="G805" s="29"/>
      <c r="H805" s="29"/>
      <c r="I805" s="29"/>
      <c r="J805" s="29"/>
      <c r="K805" s="29"/>
      <c r="L805" s="29"/>
      <c r="M805" s="29"/>
      <c r="N805" s="29"/>
      <c r="O805" s="29"/>
      <c r="P805" s="28"/>
      <c r="Q805" s="29"/>
      <c r="R805" s="29"/>
      <c r="S805" s="29"/>
      <c r="T805" s="29"/>
      <c r="U805" s="29"/>
      <c r="V805" s="29"/>
      <c r="W805" s="29"/>
      <c r="X805" s="29"/>
      <c r="Y805" s="29"/>
      <c r="Z805" s="29"/>
      <c r="AA805" s="29"/>
      <c r="AB805" s="29"/>
      <c r="AC805" s="29"/>
      <c r="AD805" s="29"/>
      <c r="AE805" s="29"/>
      <c r="AF805" s="29"/>
      <c r="AG805" s="29"/>
      <c r="AH805" s="29"/>
      <c r="AI805" s="29"/>
      <c r="AJ805" s="29"/>
      <c r="AK805" s="29"/>
      <c r="AL805" s="29"/>
      <c r="AM805" s="29"/>
      <c r="AN805" s="29"/>
      <c r="AO805" s="29"/>
    </row>
    <row r="806" spans="1:41" ht="15.75" customHeight="1">
      <c r="A806" s="29"/>
      <c r="B806" s="29"/>
      <c r="C806" s="29"/>
      <c r="D806" s="29"/>
      <c r="E806" s="29"/>
      <c r="F806" s="29"/>
      <c r="G806" s="29"/>
      <c r="H806" s="29"/>
      <c r="I806" s="29"/>
      <c r="J806" s="29"/>
      <c r="K806" s="29"/>
      <c r="L806" s="29"/>
      <c r="M806" s="29"/>
      <c r="N806" s="29"/>
      <c r="O806" s="29"/>
      <c r="P806" s="28"/>
      <c r="Q806" s="29"/>
      <c r="R806" s="29"/>
      <c r="S806" s="29"/>
      <c r="T806" s="29"/>
      <c r="U806" s="29"/>
      <c r="V806" s="29"/>
      <c r="W806" s="29"/>
      <c r="X806" s="29"/>
      <c r="Y806" s="29"/>
      <c r="Z806" s="29"/>
      <c r="AA806" s="29"/>
      <c r="AB806" s="29"/>
      <c r="AC806" s="29"/>
      <c r="AD806" s="29"/>
      <c r="AE806" s="29"/>
      <c r="AF806" s="29"/>
      <c r="AG806" s="29"/>
      <c r="AH806" s="29"/>
      <c r="AI806" s="29"/>
      <c r="AJ806" s="29"/>
      <c r="AK806" s="29"/>
      <c r="AL806" s="29"/>
      <c r="AM806" s="29"/>
      <c r="AN806" s="29"/>
      <c r="AO806" s="29"/>
    </row>
    <row r="807" spans="1:41" ht="15.75" customHeight="1">
      <c r="A807" s="29"/>
      <c r="B807" s="29"/>
      <c r="C807" s="29"/>
      <c r="D807" s="29"/>
      <c r="E807" s="29"/>
      <c r="F807" s="29"/>
      <c r="G807" s="29"/>
      <c r="H807" s="29"/>
      <c r="I807" s="29"/>
      <c r="J807" s="29"/>
      <c r="K807" s="29"/>
      <c r="L807" s="29"/>
      <c r="M807" s="29"/>
      <c r="N807" s="29"/>
      <c r="O807" s="29"/>
      <c r="P807" s="28"/>
      <c r="Q807" s="29"/>
      <c r="R807" s="29"/>
      <c r="S807" s="29"/>
      <c r="T807" s="29"/>
      <c r="U807" s="29"/>
      <c r="V807" s="29"/>
      <c r="W807" s="29"/>
      <c r="X807" s="29"/>
      <c r="Y807" s="29"/>
      <c r="Z807" s="29"/>
      <c r="AA807" s="29"/>
      <c r="AB807" s="29"/>
      <c r="AC807" s="29"/>
      <c r="AD807" s="29"/>
      <c r="AE807" s="29"/>
      <c r="AF807" s="29"/>
      <c r="AG807" s="29"/>
      <c r="AH807" s="29"/>
      <c r="AI807" s="29"/>
      <c r="AJ807" s="29"/>
      <c r="AK807" s="29"/>
      <c r="AL807" s="29"/>
      <c r="AM807" s="29"/>
      <c r="AN807" s="29"/>
      <c r="AO807" s="29"/>
    </row>
    <row r="808" spans="1:41" ht="15.75" customHeight="1">
      <c r="A808" s="29"/>
      <c r="B808" s="29"/>
      <c r="C808" s="29"/>
      <c r="D808" s="29"/>
      <c r="E808" s="29"/>
      <c r="F808" s="29"/>
      <c r="G808" s="29"/>
      <c r="H808" s="29"/>
      <c r="I808" s="29"/>
      <c r="J808" s="29"/>
      <c r="K808" s="29"/>
      <c r="L808" s="29"/>
      <c r="M808" s="29"/>
      <c r="N808" s="29"/>
      <c r="O808" s="29"/>
      <c r="P808" s="28"/>
      <c r="Q808" s="29"/>
      <c r="R808" s="29"/>
      <c r="S808" s="29"/>
      <c r="T808" s="29"/>
      <c r="U808" s="29"/>
      <c r="V808" s="29"/>
      <c r="W808" s="29"/>
      <c r="X808" s="29"/>
      <c r="Y808" s="29"/>
      <c r="Z808" s="29"/>
      <c r="AA808" s="29"/>
      <c r="AB808" s="29"/>
      <c r="AC808" s="29"/>
      <c r="AD808" s="29"/>
      <c r="AE808" s="29"/>
      <c r="AF808" s="29"/>
      <c r="AG808" s="29"/>
      <c r="AH808" s="29"/>
      <c r="AI808" s="29"/>
      <c r="AJ808" s="29"/>
      <c r="AK808" s="29"/>
      <c r="AL808" s="29"/>
      <c r="AM808" s="29"/>
      <c r="AN808" s="29"/>
      <c r="AO808" s="29"/>
    </row>
    <row r="809" spans="1:41" ht="15.75" customHeight="1">
      <c r="A809" s="29"/>
      <c r="B809" s="29"/>
      <c r="C809" s="29"/>
      <c r="D809" s="29"/>
      <c r="E809" s="29"/>
      <c r="F809" s="29"/>
      <c r="G809" s="29"/>
      <c r="H809" s="29"/>
      <c r="I809" s="29"/>
      <c r="J809" s="29"/>
      <c r="K809" s="29"/>
      <c r="L809" s="29"/>
      <c r="M809" s="29"/>
      <c r="N809" s="29"/>
      <c r="O809" s="29"/>
      <c r="P809" s="28"/>
      <c r="Q809" s="29"/>
      <c r="R809" s="29"/>
      <c r="S809" s="29"/>
      <c r="T809" s="29"/>
      <c r="U809" s="29"/>
      <c r="V809" s="29"/>
      <c r="W809" s="29"/>
      <c r="X809" s="29"/>
      <c r="Y809" s="29"/>
      <c r="Z809" s="29"/>
      <c r="AA809" s="29"/>
      <c r="AB809" s="29"/>
      <c r="AC809" s="29"/>
      <c r="AD809" s="29"/>
      <c r="AE809" s="29"/>
      <c r="AF809" s="29"/>
      <c r="AG809" s="29"/>
      <c r="AH809" s="29"/>
      <c r="AI809" s="29"/>
      <c r="AJ809" s="29"/>
      <c r="AK809" s="29"/>
      <c r="AL809" s="29"/>
      <c r="AM809" s="29"/>
      <c r="AN809" s="29"/>
      <c r="AO809" s="29"/>
    </row>
    <row r="810" spans="1:41" ht="15.75" customHeight="1">
      <c r="A810" s="29"/>
      <c r="B810" s="29"/>
      <c r="C810" s="29"/>
      <c r="D810" s="29"/>
      <c r="E810" s="29"/>
      <c r="F810" s="29"/>
      <c r="G810" s="29"/>
      <c r="H810" s="29"/>
      <c r="I810" s="29"/>
      <c r="J810" s="29"/>
      <c r="K810" s="29"/>
      <c r="L810" s="29"/>
      <c r="M810" s="29"/>
      <c r="N810" s="29"/>
      <c r="O810" s="29"/>
      <c r="P810" s="28"/>
      <c r="Q810" s="29"/>
      <c r="R810" s="29"/>
      <c r="S810" s="29"/>
      <c r="T810" s="29"/>
      <c r="U810" s="29"/>
      <c r="V810" s="29"/>
      <c r="W810" s="29"/>
      <c r="X810" s="29"/>
      <c r="Y810" s="29"/>
      <c r="Z810" s="29"/>
      <c r="AA810" s="29"/>
      <c r="AB810" s="29"/>
      <c r="AC810" s="29"/>
      <c r="AD810" s="29"/>
      <c r="AE810" s="29"/>
      <c r="AF810" s="29"/>
      <c r="AG810" s="29"/>
      <c r="AH810" s="29"/>
      <c r="AI810" s="29"/>
      <c r="AJ810" s="29"/>
      <c r="AK810" s="29"/>
      <c r="AL810" s="29"/>
      <c r="AM810" s="29"/>
      <c r="AN810" s="29"/>
      <c r="AO810" s="29"/>
    </row>
    <row r="811" spans="1:41" ht="15.75" customHeight="1">
      <c r="A811" s="29"/>
      <c r="B811" s="29"/>
      <c r="C811" s="29"/>
      <c r="D811" s="29"/>
      <c r="E811" s="29"/>
      <c r="F811" s="29"/>
      <c r="G811" s="29"/>
      <c r="H811" s="29"/>
      <c r="I811" s="29"/>
      <c r="J811" s="29"/>
      <c r="K811" s="29"/>
      <c r="L811" s="29"/>
      <c r="M811" s="29"/>
      <c r="N811" s="29"/>
      <c r="O811" s="29"/>
      <c r="P811" s="28"/>
      <c r="Q811" s="29"/>
      <c r="R811" s="29"/>
      <c r="S811" s="29"/>
      <c r="T811" s="29"/>
      <c r="U811" s="29"/>
      <c r="V811" s="29"/>
      <c r="W811" s="29"/>
      <c r="X811" s="29"/>
      <c r="Y811" s="29"/>
      <c r="Z811" s="29"/>
      <c r="AA811" s="29"/>
      <c r="AB811" s="29"/>
      <c r="AC811" s="29"/>
      <c r="AD811" s="29"/>
      <c r="AE811" s="29"/>
      <c r="AF811" s="29"/>
      <c r="AG811" s="29"/>
      <c r="AH811" s="29"/>
      <c r="AI811" s="29"/>
      <c r="AJ811" s="29"/>
      <c r="AK811" s="29"/>
      <c r="AL811" s="29"/>
      <c r="AM811" s="29"/>
      <c r="AN811" s="29"/>
      <c r="AO811" s="29"/>
    </row>
    <row r="812" spans="1:41" ht="15.75" customHeight="1">
      <c r="A812" s="29"/>
      <c r="B812" s="29"/>
      <c r="C812" s="29"/>
      <c r="D812" s="29"/>
      <c r="E812" s="29"/>
      <c r="F812" s="29"/>
      <c r="G812" s="29"/>
      <c r="H812" s="29"/>
      <c r="I812" s="29"/>
      <c r="J812" s="29"/>
      <c r="K812" s="29"/>
      <c r="L812" s="29"/>
      <c r="M812" s="29"/>
      <c r="N812" s="29"/>
      <c r="O812" s="29"/>
      <c r="P812" s="28"/>
      <c r="Q812" s="29"/>
      <c r="R812" s="29"/>
      <c r="S812" s="29"/>
      <c r="T812" s="29"/>
      <c r="U812" s="29"/>
      <c r="V812" s="29"/>
      <c r="W812" s="29"/>
      <c r="X812" s="29"/>
      <c r="Y812" s="29"/>
      <c r="Z812" s="29"/>
      <c r="AA812" s="29"/>
      <c r="AB812" s="29"/>
      <c r="AC812" s="29"/>
      <c r="AD812" s="29"/>
      <c r="AE812" s="29"/>
      <c r="AF812" s="29"/>
      <c r="AG812" s="29"/>
      <c r="AH812" s="29"/>
      <c r="AI812" s="29"/>
      <c r="AJ812" s="29"/>
      <c r="AK812" s="29"/>
      <c r="AL812" s="29"/>
      <c r="AM812" s="29"/>
      <c r="AN812" s="29"/>
      <c r="AO812" s="29"/>
    </row>
    <row r="813" spans="1:41" ht="15.75" customHeight="1">
      <c r="A813" s="29"/>
      <c r="B813" s="29"/>
      <c r="C813" s="29"/>
      <c r="D813" s="29"/>
      <c r="E813" s="29"/>
      <c r="F813" s="29"/>
      <c r="G813" s="29"/>
      <c r="H813" s="29"/>
      <c r="I813" s="29"/>
      <c r="J813" s="29"/>
      <c r="K813" s="29"/>
      <c r="L813" s="29"/>
      <c r="M813" s="29"/>
      <c r="N813" s="29"/>
      <c r="O813" s="29"/>
      <c r="P813" s="28"/>
      <c r="Q813" s="29"/>
      <c r="R813" s="29"/>
      <c r="S813" s="29"/>
      <c r="T813" s="29"/>
      <c r="U813" s="29"/>
      <c r="V813" s="29"/>
      <c r="W813" s="29"/>
      <c r="X813" s="29"/>
      <c r="Y813" s="29"/>
      <c r="Z813" s="29"/>
      <c r="AA813" s="29"/>
      <c r="AB813" s="29"/>
      <c r="AC813" s="29"/>
      <c r="AD813" s="29"/>
      <c r="AE813" s="29"/>
      <c r="AF813" s="29"/>
      <c r="AG813" s="29"/>
      <c r="AH813" s="29"/>
      <c r="AI813" s="29"/>
      <c r="AJ813" s="29"/>
      <c r="AK813" s="29"/>
      <c r="AL813" s="29"/>
      <c r="AM813" s="29"/>
      <c r="AN813" s="29"/>
      <c r="AO813" s="29"/>
    </row>
    <row r="814" spans="1:41" ht="15.75" customHeight="1">
      <c r="A814" s="29"/>
      <c r="B814" s="29"/>
      <c r="C814" s="29"/>
      <c r="D814" s="29"/>
      <c r="E814" s="29"/>
      <c r="F814" s="29"/>
      <c r="G814" s="29"/>
      <c r="H814" s="29"/>
      <c r="I814" s="29"/>
      <c r="J814" s="29"/>
      <c r="K814" s="29"/>
      <c r="L814" s="29"/>
      <c r="M814" s="29"/>
      <c r="N814" s="29"/>
      <c r="O814" s="29"/>
      <c r="P814" s="28"/>
      <c r="Q814" s="29"/>
      <c r="R814" s="29"/>
      <c r="S814" s="29"/>
      <c r="T814" s="29"/>
      <c r="U814" s="29"/>
      <c r="V814" s="29"/>
      <c r="W814" s="29"/>
      <c r="X814" s="29"/>
      <c r="Y814" s="29"/>
      <c r="Z814" s="29"/>
      <c r="AA814" s="29"/>
      <c r="AB814" s="29"/>
      <c r="AC814" s="29"/>
      <c r="AD814" s="29"/>
      <c r="AE814" s="29"/>
      <c r="AF814" s="29"/>
      <c r="AG814" s="29"/>
      <c r="AH814" s="29"/>
      <c r="AI814" s="29"/>
      <c r="AJ814" s="29"/>
      <c r="AK814" s="29"/>
      <c r="AL814" s="29"/>
      <c r="AM814" s="29"/>
      <c r="AN814" s="29"/>
      <c r="AO814" s="29"/>
    </row>
    <row r="815" spans="1:41" ht="15.75" customHeight="1">
      <c r="A815" s="29"/>
      <c r="B815" s="29"/>
      <c r="C815" s="29"/>
      <c r="D815" s="29"/>
      <c r="E815" s="29"/>
      <c r="F815" s="29"/>
      <c r="G815" s="29"/>
      <c r="H815" s="29"/>
      <c r="I815" s="29"/>
      <c r="J815" s="29"/>
      <c r="K815" s="29"/>
      <c r="L815" s="29"/>
      <c r="M815" s="29"/>
      <c r="N815" s="29"/>
      <c r="O815" s="29"/>
      <c r="P815" s="28"/>
      <c r="Q815" s="29"/>
      <c r="R815" s="29"/>
      <c r="S815" s="29"/>
      <c r="T815" s="29"/>
      <c r="U815" s="29"/>
      <c r="V815" s="29"/>
      <c r="W815" s="29"/>
      <c r="X815" s="29"/>
      <c r="Y815" s="29"/>
      <c r="Z815" s="29"/>
      <c r="AA815" s="29"/>
      <c r="AB815" s="29"/>
      <c r="AC815" s="29"/>
      <c r="AD815" s="29"/>
      <c r="AE815" s="29"/>
      <c r="AF815" s="29"/>
      <c r="AG815" s="29"/>
      <c r="AH815" s="29"/>
      <c r="AI815" s="29"/>
      <c r="AJ815" s="29"/>
      <c r="AK815" s="29"/>
      <c r="AL815" s="29"/>
      <c r="AM815" s="29"/>
      <c r="AN815" s="29"/>
      <c r="AO815" s="29"/>
    </row>
    <row r="816" spans="1:41" ht="15.75" customHeight="1">
      <c r="A816" s="29"/>
      <c r="B816" s="29"/>
      <c r="C816" s="29"/>
      <c r="D816" s="29"/>
      <c r="E816" s="29"/>
      <c r="F816" s="29"/>
      <c r="G816" s="29"/>
      <c r="H816" s="29"/>
      <c r="I816" s="29"/>
      <c r="J816" s="29"/>
      <c r="K816" s="29"/>
      <c r="L816" s="29"/>
      <c r="M816" s="29"/>
      <c r="N816" s="29"/>
      <c r="O816" s="29"/>
      <c r="P816" s="28"/>
      <c r="Q816" s="29"/>
      <c r="R816" s="29"/>
      <c r="S816" s="29"/>
      <c r="T816" s="29"/>
      <c r="U816" s="29"/>
      <c r="V816" s="29"/>
      <c r="W816" s="29"/>
      <c r="X816" s="29"/>
      <c r="Y816" s="29"/>
      <c r="Z816" s="29"/>
      <c r="AA816" s="29"/>
      <c r="AB816" s="29"/>
      <c r="AC816" s="29"/>
      <c r="AD816" s="29"/>
      <c r="AE816" s="29"/>
      <c r="AF816" s="29"/>
      <c r="AG816" s="29"/>
      <c r="AH816" s="29"/>
      <c r="AI816" s="29"/>
      <c r="AJ816" s="29"/>
      <c r="AK816" s="29"/>
      <c r="AL816" s="29"/>
      <c r="AM816" s="29"/>
      <c r="AN816" s="29"/>
      <c r="AO816" s="29"/>
    </row>
    <row r="817" spans="1:41" ht="15.75" customHeight="1">
      <c r="A817" s="29"/>
      <c r="B817" s="29"/>
      <c r="C817" s="29"/>
      <c r="D817" s="29"/>
      <c r="E817" s="29"/>
      <c r="F817" s="29"/>
      <c r="G817" s="29"/>
      <c r="H817" s="29"/>
      <c r="I817" s="29"/>
      <c r="J817" s="29"/>
      <c r="K817" s="29"/>
      <c r="L817" s="29"/>
      <c r="M817" s="29"/>
      <c r="N817" s="29"/>
      <c r="O817" s="29"/>
      <c r="P817" s="28"/>
      <c r="Q817" s="29"/>
      <c r="R817" s="29"/>
      <c r="S817" s="29"/>
      <c r="T817" s="29"/>
      <c r="U817" s="29"/>
      <c r="V817" s="29"/>
      <c r="W817" s="29"/>
      <c r="X817" s="29"/>
      <c r="Y817" s="29"/>
      <c r="Z817" s="29"/>
      <c r="AA817" s="29"/>
      <c r="AB817" s="29"/>
      <c r="AC817" s="29"/>
      <c r="AD817" s="29"/>
      <c r="AE817" s="29"/>
      <c r="AF817" s="29"/>
      <c r="AG817" s="29"/>
      <c r="AH817" s="29"/>
      <c r="AI817" s="29"/>
      <c r="AJ817" s="29"/>
      <c r="AK817" s="29"/>
      <c r="AL817" s="29"/>
      <c r="AM817" s="29"/>
      <c r="AN817" s="29"/>
      <c r="AO817" s="29"/>
    </row>
    <row r="818" spans="1:41" ht="15.75" customHeight="1">
      <c r="A818" s="29"/>
      <c r="B818" s="29"/>
      <c r="C818" s="29"/>
      <c r="D818" s="29"/>
      <c r="E818" s="29"/>
      <c r="F818" s="29"/>
      <c r="G818" s="29"/>
      <c r="H818" s="29"/>
      <c r="I818" s="29"/>
      <c r="J818" s="29"/>
      <c r="K818" s="29"/>
      <c r="L818" s="29"/>
      <c r="M818" s="29"/>
      <c r="N818" s="29"/>
      <c r="O818" s="29"/>
      <c r="P818" s="28"/>
      <c r="Q818" s="29"/>
      <c r="R818" s="29"/>
      <c r="S818" s="29"/>
      <c r="T818" s="29"/>
      <c r="U818" s="29"/>
      <c r="V818" s="29"/>
      <c r="W818" s="29"/>
      <c r="X818" s="29"/>
      <c r="Y818" s="29"/>
      <c r="Z818" s="29"/>
      <c r="AA818" s="29"/>
      <c r="AB818" s="29"/>
      <c r="AC818" s="29"/>
      <c r="AD818" s="29"/>
      <c r="AE818" s="29"/>
      <c r="AF818" s="29"/>
      <c r="AG818" s="29"/>
      <c r="AH818" s="29"/>
      <c r="AI818" s="29"/>
      <c r="AJ818" s="29"/>
      <c r="AK818" s="29"/>
      <c r="AL818" s="29"/>
      <c r="AM818" s="29"/>
      <c r="AN818" s="29"/>
      <c r="AO818" s="29"/>
    </row>
    <row r="819" spans="1:41" ht="15.75" customHeight="1">
      <c r="A819" s="29"/>
      <c r="B819" s="29"/>
      <c r="C819" s="29"/>
      <c r="D819" s="29"/>
      <c r="E819" s="29"/>
      <c r="F819" s="29"/>
      <c r="G819" s="29"/>
      <c r="H819" s="29"/>
      <c r="I819" s="29"/>
      <c r="J819" s="29"/>
      <c r="K819" s="29"/>
      <c r="L819" s="29"/>
      <c r="M819" s="29"/>
      <c r="N819" s="29"/>
      <c r="O819" s="29"/>
      <c r="P819" s="28"/>
      <c r="Q819" s="29"/>
      <c r="R819" s="29"/>
      <c r="S819" s="29"/>
      <c r="T819" s="29"/>
      <c r="U819" s="29"/>
      <c r="V819" s="29"/>
      <c r="W819" s="29"/>
      <c r="X819" s="29"/>
      <c r="Y819" s="29"/>
      <c r="Z819" s="29"/>
      <c r="AA819" s="29"/>
      <c r="AB819" s="29"/>
      <c r="AC819" s="29"/>
      <c r="AD819" s="29"/>
      <c r="AE819" s="29"/>
      <c r="AF819" s="29"/>
      <c r="AG819" s="29"/>
      <c r="AH819" s="29"/>
      <c r="AI819" s="29"/>
      <c r="AJ819" s="29"/>
      <c r="AK819" s="29"/>
      <c r="AL819" s="29"/>
      <c r="AM819" s="29"/>
      <c r="AN819" s="29"/>
      <c r="AO819" s="29"/>
    </row>
    <row r="820" spans="1:41" ht="15.75" customHeight="1">
      <c r="A820" s="29"/>
      <c r="B820" s="29"/>
      <c r="C820" s="29"/>
      <c r="D820" s="29"/>
      <c r="E820" s="29"/>
      <c r="F820" s="29"/>
      <c r="G820" s="29"/>
      <c r="H820" s="29"/>
      <c r="I820" s="29"/>
      <c r="J820" s="29"/>
      <c r="K820" s="29"/>
      <c r="L820" s="29"/>
      <c r="M820" s="29"/>
      <c r="N820" s="29"/>
      <c r="O820" s="29"/>
      <c r="P820" s="28"/>
      <c r="Q820" s="29"/>
      <c r="R820" s="29"/>
      <c r="S820" s="29"/>
      <c r="T820" s="29"/>
      <c r="U820" s="29"/>
      <c r="V820" s="29"/>
      <c r="W820" s="29"/>
      <c r="X820" s="29"/>
      <c r="Y820" s="29"/>
      <c r="Z820" s="29"/>
      <c r="AA820" s="29"/>
      <c r="AB820" s="29"/>
      <c r="AC820" s="29"/>
      <c r="AD820" s="29"/>
      <c r="AE820" s="29"/>
      <c r="AF820" s="29"/>
      <c r="AG820" s="29"/>
      <c r="AH820" s="29"/>
      <c r="AI820" s="29"/>
      <c r="AJ820" s="29"/>
      <c r="AK820" s="29"/>
      <c r="AL820" s="29"/>
      <c r="AM820" s="29"/>
      <c r="AN820" s="29"/>
      <c r="AO820" s="29"/>
    </row>
    <row r="821" spans="1:41" ht="15.75" customHeight="1">
      <c r="A821" s="29"/>
      <c r="B821" s="29"/>
      <c r="C821" s="29"/>
      <c r="D821" s="29"/>
      <c r="E821" s="29"/>
      <c r="F821" s="29"/>
      <c r="G821" s="29"/>
      <c r="H821" s="29"/>
      <c r="I821" s="29"/>
      <c r="J821" s="29"/>
      <c r="K821" s="29"/>
      <c r="L821" s="29"/>
      <c r="M821" s="29"/>
      <c r="N821" s="29"/>
      <c r="O821" s="29"/>
      <c r="P821" s="28"/>
      <c r="Q821" s="29"/>
      <c r="R821" s="29"/>
      <c r="S821" s="29"/>
      <c r="T821" s="29"/>
      <c r="U821" s="29"/>
      <c r="V821" s="29"/>
      <c r="W821" s="29"/>
      <c r="X821" s="29"/>
      <c r="Y821" s="29"/>
      <c r="Z821" s="29"/>
      <c r="AA821" s="29"/>
      <c r="AB821" s="29"/>
      <c r="AC821" s="29"/>
      <c r="AD821" s="29"/>
      <c r="AE821" s="29"/>
      <c r="AF821" s="29"/>
      <c r="AG821" s="29"/>
      <c r="AH821" s="29"/>
      <c r="AI821" s="29"/>
      <c r="AJ821" s="29"/>
      <c r="AK821" s="29"/>
      <c r="AL821" s="29"/>
      <c r="AM821" s="29"/>
      <c r="AN821" s="29"/>
      <c r="AO821" s="29"/>
    </row>
    <row r="822" spans="1:41" ht="15.75" customHeight="1">
      <c r="A822" s="29"/>
      <c r="B822" s="29"/>
      <c r="C822" s="29"/>
      <c r="D822" s="29"/>
      <c r="E822" s="29"/>
      <c r="F822" s="29"/>
      <c r="G822" s="29"/>
      <c r="H822" s="29"/>
      <c r="I822" s="29"/>
      <c r="J822" s="29"/>
      <c r="K822" s="29"/>
      <c r="L822" s="29"/>
      <c r="M822" s="29"/>
      <c r="N822" s="29"/>
      <c r="O822" s="29"/>
      <c r="P822" s="28"/>
      <c r="Q822" s="29"/>
      <c r="R822" s="29"/>
      <c r="S822" s="29"/>
      <c r="T822" s="29"/>
      <c r="U822" s="29"/>
      <c r="V822" s="29"/>
      <c r="W822" s="29"/>
      <c r="X822" s="29"/>
      <c r="Y822" s="29"/>
      <c r="Z822" s="29"/>
      <c r="AA822" s="29"/>
      <c r="AB822" s="29"/>
      <c r="AC822" s="29"/>
      <c r="AD822" s="29"/>
      <c r="AE822" s="29"/>
      <c r="AF822" s="29"/>
      <c r="AG822" s="29"/>
      <c r="AH822" s="29"/>
      <c r="AI822" s="29"/>
      <c r="AJ822" s="29"/>
      <c r="AK822" s="29"/>
      <c r="AL822" s="29"/>
      <c r="AM822" s="29"/>
      <c r="AN822" s="29"/>
      <c r="AO822" s="29"/>
    </row>
    <row r="823" spans="1:41" ht="15.75" customHeight="1">
      <c r="A823" s="29"/>
      <c r="B823" s="29"/>
      <c r="C823" s="29"/>
      <c r="D823" s="29"/>
      <c r="E823" s="29"/>
      <c r="F823" s="29"/>
      <c r="G823" s="29"/>
      <c r="H823" s="29"/>
      <c r="I823" s="29"/>
      <c r="J823" s="29"/>
      <c r="K823" s="29"/>
      <c r="L823" s="29"/>
      <c r="M823" s="29"/>
      <c r="N823" s="29"/>
      <c r="O823" s="29"/>
      <c r="P823" s="28"/>
      <c r="Q823" s="29"/>
      <c r="R823" s="29"/>
      <c r="S823" s="29"/>
      <c r="T823" s="29"/>
      <c r="U823" s="29"/>
      <c r="V823" s="29"/>
      <c r="W823" s="29"/>
      <c r="X823" s="29"/>
      <c r="Y823" s="29"/>
      <c r="Z823" s="29"/>
      <c r="AA823" s="29"/>
      <c r="AB823" s="29"/>
      <c r="AC823" s="29"/>
      <c r="AD823" s="29"/>
      <c r="AE823" s="29"/>
      <c r="AF823" s="29"/>
      <c r="AG823" s="29"/>
      <c r="AH823" s="29"/>
      <c r="AI823" s="29"/>
      <c r="AJ823" s="29"/>
      <c r="AK823" s="29"/>
      <c r="AL823" s="29"/>
      <c r="AM823" s="29"/>
      <c r="AN823" s="29"/>
      <c r="AO823" s="29"/>
    </row>
    <row r="824" spans="1:41" ht="15.75" customHeight="1">
      <c r="A824" s="29"/>
      <c r="B824" s="29"/>
      <c r="C824" s="29"/>
      <c r="D824" s="29"/>
      <c r="E824" s="29"/>
      <c r="F824" s="29"/>
      <c r="G824" s="29"/>
      <c r="H824" s="29"/>
      <c r="I824" s="29"/>
      <c r="J824" s="29"/>
      <c r="K824" s="29"/>
      <c r="L824" s="29"/>
      <c r="M824" s="29"/>
      <c r="N824" s="29"/>
      <c r="O824" s="29"/>
      <c r="P824" s="28"/>
      <c r="Q824" s="29"/>
      <c r="R824" s="29"/>
      <c r="S824" s="29"/>
      <c r="T824" s="29"/>
      <c r="U824" s="29"/>
      <c r="V824" s="29"/>
      <c r="W824" s="29"/>
      <c r="X824" s="29"/>
      <c r="Y824" s="29"/>
      <c r="Z824" s="29"/>
      <c r="AA824" s="29"/>
      <c r="AB824" s="29"/>
      <c r="AC824" s="29"/>
      <c r="AD824" s="29"/>
      <c r="AE824" s="29"/>
      <c r="AF824" s="29"/>
      <c r="AG824" s="29"/>
      <c r="AH824" s="29"/>
      <c r="AI824" s="29"/>
      <c r="AJ824" s="29"/>
      <c r="AK824" s="29"/>
      <c r="AL824" s="29"/>
      <c r="AM824" s="29"/>
      <c r="AN824" s="29"/>
      <c r="AO824" s="29"/>
    </row>
    <row r="825" spans="1:41" ht="15.75" customHeight="1">
      <c r="A825" s="29"/>
      <c r="B825" s="29"/>
      <c r="C825" s="29"/>
      <c r="D825" s="29"/>
      <c r="E825" s="29"/>
      <c r="F825" s="29"/>
      <c r="G825" s="29"/>
      <c r="H825" s="29"/>
      <c r="I825" s="29"/>
      <c r="J825" s="29"/>
      <c r="K825" s="29"/>
      <c r="L825" s="29"/>
      <c r="M825" s="29"/>
      <c r="N825" s="29"/>
      <c r="O825" s="29"/>
      <c r="P825" s="28"/>
      <c r="Q825" s="29"/>
      <c r="R825" s="29"/>
      <c r="S825" s="29"/>
      <c r="T825" s="29"/>
      <c r="U825" s="29"/>
      <c r="V825" s="29"/>
      <c r="W825" s="29"/>
      <c r="X825" s="29"/>
      <c r="Y825" s="29"/>
      <c r="Z825" s="29"/>
      <c r="AA825" s="29"/>
      <c r="AB825" s="29"/>
      <c r="AC825" s="29"/>
      <c r="AD825" s="29"/>
      <c r="AE825" s="29"/>
      <c r="AF825" s="29"/>
      <c r="AG825" s="29"/>
      <c r="AH825" s="29"/>
      <c r="AI825" s="29"/>
      <c r="AJ825" s="29"/>
      <c r="AK825" s="29"/>
      <c r="AL825" s="29"/>
      <c r="AM825" s="29"/>
      <c r="AN825" s="29"/>
      <c r="AO825" s="29"/>
    </row>
    <row r="826" spans="1:41" ht="15.75" customHeight="1">
      <c r="A826" s="29"/>
      <c r="B826" s="29"/>
      <c r="C826" s="29"/>
      <c r="D826" s="29"/>
      <c r="E826" s="29"/>
      <c r="F826" s="29"/>
      <c r="G826" s="29"/>
      <c r="H826" s="29"/>
      <c r="I826" s="29"/>
      <c r="J826" s="29"/>
      <c r="K826" s="29"/>
      <c r="L826" s="29"/>
      <c r="M826" s="29"/>
      <c r="N826" s="29"/>
      <c r="O826" s="29"/>
      <c r="P826" s="28"/>
      <c r="Q826" s="29"/>
      <c r="R826" s="29"/>
      <c r="S826" s="29"/>
      <c r="T826" s="29"/>
      <c r="U826" s="29"/>
      <c r="V826" s="29"/>
      <c r="W826" s="29"/>
      <c r="X826" s="29"/>
      <c r="Y826" s="29"/>
      <c r="Z826" s="29"/>
      <c r="AA826" s="29"/>
      <c r="AB826" s="29"/>
      <c r="AC826" s="29"/>
      <c r="AD826" s="29"/>
      <c r="AE826" s="29"/>
      <c r="AF826" s="29"/>
      <c r="AG826" s="29"/>
      <c r="AH826" s="29"/>
      <c r="AI826" s="29"/>
      <c r="AJ826" s="29"/>
      <c r="AK826" s="29"/>
      <c r="AL826" s="29"/>
      <c r="AM826" s="29"/>
      <c r="AN826" s="29"/>
      <c r="AO826" s="29"/>
    </row>
    <row r="827" spans="1:41" ht="15.75" customHeight="1">
      <c r="A827" s="29"/>
      <c r="B827" s="29"/>
      <c r="C827" s="29"/>
      <c r="D827" s="29"/>
      <c r="E827" s="29"/>
      <c r="F827" s="29"/>
      <c r="G827" s="29"/>
      <c r="H827" s="29"/>
      <c r="I827" s="29"/>
      <c r="J827" s="29"/>
      <c r="K827" s="29"/>
      <c r="L827" s="29"/>
      <c r="M827" s="29"/>
      <c r="N827" s="29"/>
      <c r="O827" s="29"/>
      <c r="P827" s="28"/>
      <c r="Q827" s="29"/>
      <c r="R827" s="29"/>
      <c r="S827" s="29"/>
      <c r="T827" s="29"/>
      <c r="U827" s="29"/>
      <c r="V827" s="29"/>
      <c r="W827" s="29"/>
      <c r="X827" s="29"/>
      <c r="Y827" s="29"/>
      <c r="Z827" s="29"/>
      <c r="AA827" s="29"/>
      <c r="AB827" s="29"/>
      <c r="AC827" s="29"/>
      <c r="AD827" s="29"/>
      <c r="AE827" s="29"/>
      <c r="AF827" s="29"/>
      <c r="AG827" s="29"/>
      <c r="AH827" s="29"/>
      <c r="AI827" s="29"/>
      <c r="AJ827" s="29"/>
      <c r="AK827" s="29"/>
      <c r="AL827" s="29"/>
      <c r="AM827" s="29"/>
      <c r="AN827" s="29"/>
      <c r="AO827" s="29"/>
    </row>
    <row r="828" spans="1:41" ht="15.75" customHeight="1">
      <c r="A828" s="29"/>
      <c r="B828" s="29"/>
      <c r="C828" s="29"/>
      <c r="D828" s="29"/>
      <c r="E828" s="29"/>
      <c r="F828" s="29"/>
      <c r="G828" s="29"/>
      <c r="H828" s="29"/>
      <c r="I828" s="29"/>
      <c r="J828" s="29"/>
      <c r="K828" s="29"/>
      <c r="L828" s="29"/>
      <c r="M828" s="29"/>
      <c r="N828" s="29"/>
      <c r="O828" s="29"/>
      <c r="P828" s="28"/>
      <c r="Q828" s="29"/>
      <c r="R828" s="29"/>
      <c r="S828" s="29"/>
      <c r="T828" s="29"/>
      <c r="U828" s="29"/>
      <c r="V828" s="29"/>
      <c r="W828" s="29"/>
      <c r="X828" s="29"/>
      <c r="Y828" s="29"/>
      <c r="Z828" s="29"/>
      <c r="AA828" s="29"/>
      <c r="AB828" s="29"/>
      <c r="AC828" s="29"/>
      <c r="AD828" s="29"/>
      <c r="AE828" s="29"/>
      <c r="AF828" s="29"/>
      <c r="AG828" s="29"/>
      <c r="AH828" s="29"/>
      <c r="AI828" s="29"/>
      <c r="AJ828" s="29"/>
      <c r="AK828" s="29"/>
      <c r="AL828" s="29"/>
      <c r="AM828" s="29"/>
      <c r="AN828" s="29"/>
      <c r="AO828" s="29"/>
    </row>
    <row r="829" spans="1:41" ht="15.75" customHeight="1">
      <c r="A829" s="29"/>
      <c r="B829" s="29"/>
      <c r="C829" s="29"/>
      <c r="D829" s="29"/>
      <c r="E829" s="29"/>
      <c r="F829" s="29"/>
      <c r="G829" s="29"/>
      <c r="H829" s="29"/>
      <c r="I829" s="29"/>
      <c r="J829" s="29"/>
      <c r="K829" s="29"/>
      <c r="L829" s="29"/>
      <c r="M829" s="29"/>
      <c r="N829" s="29"/>
      <c r="O829" s="29"/>
      <c r="P829" s="28"/>
      <c r="Q829" s="29"/>
      <c r="R829" s="29"/>
      <c r="S829" s="29"/>
      <c r="T829" s="29"/>
      <c r="U829" s="29"/>
      <c r="V829" s="29"/>
      <c r="W829" s="29"/>
      <c r="X829" s="29"/>
      <c r="Y829" s="29"/>
      <c r="Z829" s="29"/>
      <c r="AA829" s="29"/>
      <c r="AB829" s="29"/>
      <c r="AC829" s="29"/>
      <c r="AD829" s="29"/>
      <c r="AE829" s="29"/>
      <c r="AF829" s="29"/>
      <c r="AG829" s="29"/>
      <c r="AH829" s="29"/>
      <c r="AI829" s="29"/>
      <c r="AJ829" s="29"/>
      <c r="AK829" s="29"/>
      <c r="AL829" s="29"/>
      <c r="AM829" s="29"/>
      <c r="AN829" s="29"/>
      <c r="AO829" s="29"/>
    </row>
    <row r="830" spans="1:41" ht="15.75" customHeight="1">
      <c r="A830" s="29"/>
      <c r="B830" s="29"/>
      <c r="C830" s="29"/>
      <c r="D830" s="29"/>
      <c r="E830" s="29"/>
      <c r="F830" s="29"/>
      <c r="G830" s="29"/>
      <c r="H830" s="29"/>
      <c r="I830" s="29"/>
      <c r="J830" s="29"/>
      <c r="K830" s="29"/>
      <c r="L830" s="29"/>
      <c r="M830" s="29"/>
      <c r="N830" s="29"/>
      <c r="O830" s="29"/>
      <c r="P830" s="28"/>
      <c r="Q830" s="29"/>
      <c r="R830" s="29"/>
      <c r="S830" s="29"/>
      <c r="T830" s="29"/>
      <c r="U830" s="29"/>
      <c r="V830" s="29"/>
      <c r="W830" s="29"/>
      <c r="X830" s="29"/>
      <c r="Y830" s="29"/>
      <c r="Z830" s="29"/>
      <c r="AA830" s="29"/>
      <c r="AB830" s="29"/>
      <c r="AC830" s="29"/>
      <c r="AD830" s="29"/>
      <c r="AE830" s="29"/>
      <c r="AF830" s="29"/>
      <c r="AG830" s="29"/>
      <c r="AH830" s="29"/>
      <c r="AI830" s="29"/>
      <c r="AJ830" s="29"/>
      <c r="AK830" s="29"/>
      <c r="AL830" s="29"/>
      <c r="AM830" s="29"/>
      <c r="AN830" s="29"/>
      <c r="AO830" s="29"/>
    </row>
    <row r="831" spans="1:41" ht="15.75" customHeight="1">
      <c r="A831" s="29"/>
      <c r="B831" s="29"/>
      <c r="C831" s="29"/>
      <c r="D831" s="29"/>
      <c r="E831" s="29"/>
      <c r="F831" s="29"/>
      <c r="G831" s="29"/>
      <c r="H831" s="29"/>
      <c r="I831" s="29"/>
      <c r="J831" s="29"/>
      <c r="K831" s="29"/>
      <c r="L831" s="29"/>
      <c r="M831" s="29"/>
      <c r="N831" s="29"/>
      <c r="O831" s="29"/>
      <c r="P831" s="28"/>
      <c r="Q831" s="29"/>
      <c r="R831" s="29"/>
      <c r="S831" s="29"/>
      <c r="T831" s="29"/>
      <c r="U831" s="29"/>
      <c r="V831" s="29"/>
      <c r="W831" s="29"/>
      <c r="X831" s="29"/>
      <c r="Y831" s="29"/>
      <c r="Z831" s="29"/>
      <c r="AA831" s="29"/>
      <c r="AB831" s="29"/>
      <c r="AC831" s="29"/>
      <c r="AD831" s="29"/>
      <c r="AE831" s="29"/>
      <c r="AF831" s="29"/>
      <c r="AG831" s="29"/>
      <c r="AH831" s="29"/>
      <c r="AI831" s="29"/>
      <c r="AJ831" s="29"/>
      <c r="AK831" s="29"/>
      <c r="AL831" s="29"/>
      <c r="AM831" s="29"/>
      <c r="AN831" s="29"/>
      <c r="AO831" s="29"/>
    </row>
    <row r="832" spans="1:41" ht="15.75" customHeight="1">
      <c r="A832" s="29"/>
      <c r="B832" s="29"/>
      <c r="C832" s="29"/>
      <c r="D832" s="29"/>
      <c r="E832" s="29"/>
      <c r="F832" s="29"/>
      <c r="G832" s="29"/>
      <c r="H832" s="29"/>
      <c r="I832" s="29"/>
      <c r="J832" s="29"/>
      <c r="K832" s="29"/>
      <c r="L832" s="29"/>
      <c r="M832" s="29"/>
      <c r="N832" s="29"/>
      <c r="O832" s="29"/>
      <c r="P832" s="28"/>
      <c r="Q832" s="29"/>
      <c r="R832" s="29"/>
      <c r="S832" s="29"/>
      <c r="T832" s="29"/>
      <c r="U832" s="29"/>
      <c r="V832" s="29"/>
      <c r="W832" s="29"/>
      <c r="X832" s="29"/>
      <c r="Y832" s="29"/>
      <c r="Z832" s="29"/>
      <c r="AA832" s="29"/>
      <c r="AB832" s="29"/>
      <c r="AC832" s="29"/>
      <c r="AD832" s="29"/>
      <c r="AE832" s="29"/>
      <c r="AF832" s="29"/>
      <c r="AG832" s="29"/>
      <c r="AH832" s="29"/>
      <c r="AI832" s="29"/>
      <c r="AJ832" s="29"/>
      <c r="AK832" s="29"/>
      <c r="AL832" s="29"/>
      <c r="AM832" s="29"/>
      <c r="AN832" s="29"/>
      <c r="AO832" s="29"/>
    </row>
    <row r="833" spans="1:41" ht="15.75" customHeight="1">
      <c r="A833" s="29"/>
      <c r="B833" s="29"/>
      <c r="C833" s="29"/>
      <c r="D833" s="29"/>
      <c r="E833" s="29"/>
      <c r="F833" s="29"/>
      <c r="G833" s="29"/>
      <c r="H833" s="29"/>
      <c r="I833" s="29"/>
      <c r="J833" s="29"/>
      <c r="K833" s="29"/>
      <c r="L833" s="29"/>
      <c r="M833" s="29"/>
      <c r="N833" s="29"/>
      <c r="O833" s="29"/>
      <c r="P833" s="28"/>
      <c r="Q833" s="29"/>
      <c r="R833" s="29"/>
      <c r="S833" s="29"/>
      <c r="T833" s="29"/>
      <c r="U833" s="29"/>
      <c r="V833" s="29"/>
      <c r="W833" s="29"/>
      <c r="X833" s="29"/>
      <c r="Y833" s="29"/>
      <c r="Z833" s="29"/>
      <c r="AA833" s="29"/>
      <c r="AB833" s="29"/>
      <c r="AC833" s="29"/>
      <c r="AD833" s="29"/>
      <c r="AE833" s="29"/>
      <c r="AF833" s="29"/>
      <c r="AG833" s="29"/>
      <c r="AH833" s="29"/>
      <c r="AI833" s="29"/>
      <c r="AJ833" s="29"/>
      <c r="AK833" s="29"/>
      <c r="AL833" s="29"/>
      <c r="AM833" s="29"/>
      <c r="AN833" s="29"/>
      <c r="AO833" s="29"/>
    </row>
    <row r="834" spans="1:41" ht="15.75" customHeight="1">
      <c r="A834" s="29"/>
      <c r="B834" s="29"/>
      <c r="C834" s="29"/>
      <c r="D834" s="29"/>
      <c r="E834" s="29"/>
      <c r="F834" s="29"/>
      <c r="G834" s="29"/>
      <c r="H834" s="29"/>
      <c r="I834" s="29"/>
      <c r="J834" s="29"/>
      <c r="K834" s="29"/>
      <c r="L834" s="29"/>
      <c r="M834" s="29"/>
      <c r="N834" s="29"/>
      <c r="O834" s="29"/>
      <c r="P834" s="28"/>
      <c r="Q834" s="29"/>
      <c r="R834" s="29"/>
      <c r="S834" s="29"/>
      <c r="T834" s="29"/>
      <c r="U834" s="29"/>
      <c r="V834" s="29"/>
      <c r="W834" s="29"/>
      <c r="X834" s="29"/>
      <c r="Y834" s="29"/>
      <c r="Z834" s="29"/>
      <c r="AA834" s="29"/>
      <c r="AB834" s="29"/>
      <c r="AC834" s="29"/>
      <c r="AD834" s="29"/>
      <c r="AE834" s="29"/>
      <c r="AF834" s="29"/>
      <c r="AG834" s="29"/>
      <c r="AH834" s="29"/>
      <c r="AI834" s="29"/>
      <c r="AJ834" s="29"/>
      <c r="AK834" s="29"/>
      <c r="AL834" s="29"/>
      <c r="AM834" s="29"/>
      <c r="AN834" s="29"/>
      <c r="AO834" s="29"/>
    </row>
    <row r="835" spans="1:41" ht="15.75" customHeight="1">
      <c r="A835" s="29"/>
      <c r="B835" s="29"/>
      <c r="C835" s="29"/>
      <c r="D835" s="29"/>
      <c r="E835" s="29"/>
      <c r="F835" s="29"/>
      <c r="G835" s="29"/>
      <c r="H835" s="29"/>
      <c r="I835" s="29"/>
      <c r="J835" s="29"/>
      <c r="K835" s="29"/>
      <c r="L835" s="29"/>
      <c r="M835" s="29"/>
      <c r="N835" s="29"/>
      <c r="O835" s="29"/>
      <c r="P835" s="28"/>
      <c r="Q835" s="29"/>
      <c r="R835" s="29"/>
      <c r="S835" s="29"/>
      <c r="T835" s="29"/>
      <c r="U835" s="29"/>
      <c r="V835" s="29"/>
      <c r="W835" s="29"/>
      <c r="X835" s="29"/>
      <c r="Y835" s="29"/>
      <c r="Z835" s="29"/>
      <c r="AA835" s="29"/>
      <c r="AB835" s="29"/>
      <c r="AC835" s="29"/>
      <c r="AD835" s="29"/>
      <c r="AE835" s="29"/>
      <c r="AF835" s="29"/>
      <c r="AG835" s="29"/>
      <c r="AH835" s="29"/>
      <c r="AI835" s="29"/>
      <c r="AJ835" s="29"/>
      <c r="AK835" s="29"/>
      <c r="AL835" s="29"/>
      <c r="AM835" s="29"/>
      <c r="AN835" s="29"/>
      <c r="AO835" s="29"/>
    </row>
    <row r="836" spans="1:41" ht="15.75" customHeight="1">
      <c r="A836" s="29"/>
      <c r="B836" s="29"/>
      <c r="C836" s="29"/>
      <c r="D836" s="29"/>
      <c r="E836" s="29"/>
      <c r="F836" s="29"/>
      <c r="G836" s="29"/>
      <c r="H836" s="29"/>
      <c r="I836" s="29"/>
      <c r="J836" s="29"/>
      <c r="K836" s="29"/>
      <c r="L836" s="29"/>
      <c r="M836" s="29"/>
      <c r="N836" s="29"/>
      <c r="O836" s="29"/>
      <c r="P836" s="28"/>
      <c r="Q836" s="29"/>
      <c r="R836" s="29"/>
      <c r="S836" s="29"/>
      <c r="T836" s="29"/>
      <c r="U836" s="29"/>
      <c r="V836" s="29"/>
      <c r="W836" s="29"/>
      <c r="X836" s="29"/>
      <c r="Y836" s="29"/>
      <c r="Z836" s="29"/>
      <c r="AA836" s="29"/>
      <c r="AB836" s="29"/>
      <c r="AC836" s="29"/>
      <c r="AD836" s="29"/>
      <c r="AE836" s="29"/>
      <c r="AF836" s="29"/>
      <c r="AG836" s="29"/>
      <c r="AH836" s="29"/>
      <c r="AI836" s="29"/>
      <c r="AJ836" s="29"/>
      <c r="AK836" s="29"/>
      <c r="AL836" s="29"/>
      <c r="AM836" s="29"/>
      <c r="AN836" s="29"/>
      <c r="AO836" s="29"/>
    </row>
    <row r="837" spans="1:41" ht="15.75" customHeight="1">
      <c r="A837" s="29"/>
      <c r="B837" s="29"/>
      <c r="C837" s="29"/>
      <c r="D837" s="29"/>
      <c r="E837" s="29"/>
      <c r="F837" s="29"/>
      <c r="G837" s="29"/>
      <c r="H837" s="29"/>
      <c r="I837" s="29"/>
      <c r="J837" s="29"/>
      <c r="K837" s="29"/>
      <c r="L837" s="29"/>
      <c r="M837" s="29"/>
      <c r="N837" s="29"/>
      <c r="O837" s="29"/>
      <c r="P837" s="28"/>
      <c r="Q837" s="29"/>
      <c r="R837" s="29"/>
      <c r="S837" s="29"/>
      <c r="T837" s="29"/>
      <c r="U837" s="29"/>
      <c r="V837" s="29"/>
      <c r="W837" s="29"/>
      <c r="X837" s="29"/>
      <c r="Y837" s="29"/>
      <c r="Z837" s="29"/>
      <c r="AA837" s="29"/>
      <c r="AB837" s="29"/>
      <c r="AC837" s="29"/>
      <c r="AD837" s="29"/>
      <c r="AE837" s="29"/>
      <c r="AF837" s="29"/>
      <c r="AG837" s="29"/>
      <c r="AH837" s="29"/>
      <c r="AI837" s="29"/>
      <c r="AJ837" s="29"/>
      <c r="AK837" s="29"/>
      <c r="AL837" s="29"/>
      <c r="AM837" s="29"/>
      <c r="AN837" s="29"/>
      <c r="AO837" s="29"/>
    </row>
    <row r="838" spans="1:41" ht="15.75" customHeight="1">
      <c r="A838" s="29"/>
      <c r="B838" s="29"/>
      <c r="C838" s="29"/>
      <c r="D838" s="29"/>
      <c r="E838" s="29"/>
      <c r="F838" s="29"/>
      <c r="G838" s="29"/>
      <c r="H838" s="29"/>
      <c r="I838" s="29"/>
      <c r="J838" s="29"/>
      <c r="K838" s="29"/>
      <c r="L838" s="29"/>
      <c r="M838" s="29"/>
      <c r="N838" s="29"/>
      <c r="O838" s="29"/>
      <c r="P838" s="28"/>
      <c r="Q838" s="29"/>
      <c r="R838" s="29"/>
      <c r="S838" s="29"/>
      <c r="T838" s="29"/>
      <c r="U838" s="29"/>
      <c r="V838" s="29"/>
      <c r="W838" s="29"/>
      <c r="X838" s="29"/>
      <c r="Y838" s="29"/>
      <c r="Z838" s="29"/>
      <c r="AA838" s="29"/>
      <c r="AB838" s="29"/>
      <c r="AC838" s="29"/>
      <c r="AD838" s="29"/>
      <c r="AE838" s="29"/>
      <c r="AF838" s="29"/>
      <c r="AG838" s="29"/>
      <c r="AH838" s="29"/>
      <c r="AI838" s="29"/>
      <c r="AJ838" s="29"/>
      <c r="AK838" s="29"/>
      <c r="AL838" s="29"/>
      <c r="AM838" s="29"/>
      <c r="AN838" s="29"/>
      <c r="AO838" s="29"/>
    </row>
    <row r="839" spans="1:41" ht="15.75" customHeight="1">
      <c r="A839" s="29"/>
      <c r="B839" s="29"/>
      <c r="C839" s="29"/>
      <c r="D839" s="29"/>
      <c r="E839" s="29"/>
      <c r="F839" s="29"/>
      <c r="G839" s="29"/>
      <c r="H839" s="29"/>
      <c r="I839" s="29"/>
      <c r="J839" s="29"/>
      <c r="K839" s="29"/>
      <c r="L839" s="29"/>
      <c r="M839" s="29"/>
      <c r="N839" s="29"/>
      <c r="O839" s="29"/>
      <c r="P839" s="28"/>
      <c r="Q839" s="29"/>
      <c r="R839" s="29"/>
      <c r="S839" s="29"/>
      <c r="T839" s="29"/>
      <c r="U839" s="29"/>
      <c r="V839" s="29"/>
      <c r="W839" s="29"/>
      <c r="X839" s="29"/>
      <c r="Y839" s="29"/>
      <c r="Z839" s="29"/>
      <c r="AA839" s="29"/>
      <c r="AB839" s="29"/>
      <c r="AC839" s="29"/>
      <c r="AD839" s="29"/>
      <c r="AE839" s="29"/>
      <c r="AF839" s="29"/>
      <c r="AG839" s="29"/>
      <c r="AH839" s="29"/>
      <c r="AI839" s="29"/>
      <c r="AJ839" s="29"/>
      <c r="AK839" s="29"/>
      <c r="AL839" s="29"/>
      <c r="AM839" s="29"/>
      <c r="AN839" s="29"/>
      <c r="AO839" s="29"/>
    </row>
    <row r="840" spans="1:41" ht="15.75" customHeight="1">
      <c r="A840" s="29"/>
      <c r="B840" s="29"/>
      <c r="C840" s="29"/>
      <c r="D840" s="29"/>
      <c r="E840" s="29"/>
      <c r="F840" s="29"/>
      <c r="G840" s="29"/>
      <c r="H840" s="29"/>
      <c r="I840" s="29"/>
      <c r="J840" s="29"/>
      <c r="K840" s="29"/>
      <c r="L840" s="29"/>
      <c r="M840" s="29"/>
      <c r="N840" s="29"/>
      <c r="O840" s="29"/>
      <c r="P840" s="28"/>
      <c r="Q840" s="29"/>
      <c r="R840" s="29"/>
      <c r="S840" s="29"/>
      <c r="T840" s="29"/>
      <c r="U840" s="29"/>
      <c r="V840" s="29"/>
      <c r="W840" s="29"/>
      <c r="X840" s="29"/>
      <c r="Y840" s="29"/>
      <c r="Z840" s="29"/>
      <c r="AA840" s="29"/>
      <c r="AB840" s="29"/>
      <c r="AC840" s="29"/>
      <c r="AD840" s="29"/>
      <c r="AE840" s="29"/>
      <c r="AF840" s="29"/>
      <c r="AG840" s="29"/>
      <c r="AH840" s="29"/>
      <c r="AI840" s="29"/>
      <c r="AJ840" s="29"/>
      <c r="AK840" s="29"/>
      <c r="AL840" s="29"/>
      <c r="AM840" s="29"/>
      <c r="AN840" s="29"/>
      <c r="AO840" s="29"/>
    </row>
    <row r="841" spans="1:41" ht="15.75" customHeight="1">
      <c r="A841" s="29"/>
      <c r="B841" s="29"/>
      <c r="C841" s="29"/>
      <c r="D841" s="29"/>
      <c r="E841" s="29"/>
      <c r="F841" s="29"/>
      <c r="G841" s="29"/>
      <c r="H841" s="29"/>
      <c r="I841" s="29"/>
      <c r="J841" s="29"/>
      <c r="K841" s="29"/>
      <c r="L841" s="29"/>
      <c r="M841" s="29"/>
      <c r="N841" s="29"/>
      <c r="O841" s="29"/>
      <c r="P841" s="28"/>
      <c r="Q841" s="29"/>
      <c r="R841" s="29"/>
      <c r="S841" s="29"/>
      <c r="T841" s="29"/>
      <c r="U841" s="29"/>
      <c r="V841" s="29"/>
      <c r="W841" s="29"/>
      <c r="X841" s="29"/>
      <c r="Y841" s="29"/>
      <c r="Z841" s="29"/>
      <c r="AA841" s="29"/>
      <c r="AB841" s="29"/>
      <c r="AC841" s="29"/>
      <c r="AD841" s="29"/>
      <c r="AE841" s="29"/>
      <c r="AF841" s="29"/>
      <c r="AG841" s="29"/>
      <c r="AH841" s="29"/>
      <c r="AI841" s="29"/>
      <c r="AJ841" s="29"/>
      <c r="AK841" s="29"/>
      <c r="AL841" s="29"/>
      <c r="AM841" s="29"/>
      <c r="AN841" s="29"/>
      <c r="AO841" s="29"/>
    </row>
    <row r="842" spans="1:41" ht="15.75" customHeight="1">
      <c r="A842" s="29"/>
      <c r="B842" s="29"/>
      <c r="C842" s="29"/>
      <c r="D842" s="29"/>
      <c r="E842" s="29"/>
      <c r="F842" s="29"/>
      <c r="G842" s="29"/>
      <c r="H842" s="29"/>
      <c r="I842" s="29"/>
      <c r="J842" s="29"/>
      <c r="K842" s="29"/>
      <c r="L842" s="29"/>
      <c r="M842" s="29"/>
      <c r="N842" s="29"/>
      <c r="O842" s="29"/>
      <c r="P842" s="28"/>
      <c r="Q842" s="29"/>
      <c r="R842" s="29"/>
      <c r="S842" s="29"/>
      <c r="T842" s="29"/>
      <c r="U842" s="29"/>
      <c r="V842" s="29"/>
      <c r="W842" s="29"/>
      <c r="X842" s="29"/>
      <c r="Y842" s="29"/>
      <c r="Z842" s="29"/>
      <c r="AA842" s="29"/>
      <c r="AB842" s="29"/>
      <c r="AC842" s="29"/>
      <c r="AD842" s="29"/>
      <c r="AE842" s="29"/>
      <c r="AF842" s="29"/>
      <c r="AG842" s="29"/>
      <c r="AH842" s="29"/>
      <c r="AI842" s="29"/>
      <c r="AJ842" s="29"/>
      <c r="AK842" s="29"/>
      <c r="AL842" s="29"/>
      <c r="AM842" s="29"/>
      <c r="AN842" s="29"/>
      <c r="AO842" s="29"/>
    </row>
    <row r="843" spans="1:41" ht="15.75" customHeight="1">
      <c r="A843" s="29"/>
      <c r="B843" s="29"/>
      <c r="C843" s="29"/>
      <c r="D843" s="29"/>
      <c r="E843" s="29"/>
      <c r="F843" s="29"/>
      <c r="G843" s="29"/>
      <c r="H843" s="29"/>
      <c r="I843" s="29"/>
      <c r="J843" s="29"/>
      <c r="K843" s="29"/>
      <c r="L843" s="29"/>
      <c r="M843" s="29"/>
      <c r="N843" s="29"/>
      <c r="O843" s="29"/>
      <c r="P843" s="28"/>
      <c r="Q843" s="29"/>
      <c r="R843" s="29"/>
      <c r="S843" s="29"/>
      <c r="T843" s="29"/>
      <c r="U843" s="29"/>
      <c r="V843" s="29"/>
      <c r="W843" s="29"/>
      <c r="X843" s="29"/>
      <c r="Y843" s="29"/>
      <c r="Z843" s="29"/>
      <c r="AA843" s="29"/>
      <c r="AB843" s="29"/>
      <c r="AC843" s="29"/>
      <c r="AD843" s="29"/>
      <c r="AE843" s="29"/>
      <c r="AF843" s="29"/>
      <c r="AG843" s="29"/>
      <c r="AH843" s="29"/>
      <c r="AI843" s="29"/>
      <c r="AJ843" s="29"/>
      <c r="AK843" s="29"/>
      <c r="AL843" s="29"/>
      <c r="AM843" s="29"/>
      <c r="AN843" s="29"/>
      <c r="AO843" s="29"/>
    </row>
    <row r="844" spans="1:41" ht="15.75" customHeight="1">
      <c r="A844" s="29"/>
      <c r="B844" s="29"/>
      <c r="C844" s="29"/>
      <c r="D844" s="29"/>
      <c r="E844" s="29"/>
      <c r="F844" s="29"/>
      <c r="G844" s="29"/>
      <c r="H844" s="29"/>
      <c r="I844" s="29"/>
      <c r="J844" s="29"/>
      <c r="K844" s="29"/>
      <c r="L844" s="29"/>
      <c r="M844" s="29"/>
      <c r="N844" s="29"/>
      <c r="O844" s="29"/>
      <c r="P844" s="28"/>
      <c r="Q844" s="29"/>
      <c r="R844" s="29"/>
      <c r="S844" s="29"/>
      <c r="T844" s="29"/>
      <c r="U844" s="29"/>
      <c r="V844" s="29"/>
      <c r="W844" s="29"/>
      <c r="X844" s="29"/>
      <c r="Y844" s="29"/>
      <c r="Z844" s="29"/>
      <c r="AA844" s="29"/>
      <c r="AB844" s="29"/>
      <c r="AC844" s="29"/>
      <c r="AD844" s="29"/>
      <c r="AE844" s="29"/>
      <c r="AF844" s="29"/>
      <c r="AG844" s="29"/>
      <c r="AH844" s="29"/>
      <c r="AI844" s="29"/>
      <c r="AJ844" s="29"/>
      <c r="AK844" s="29"/>
      <c r="AL844" s="29"/>
      <c r="AM844" s="29"/>
      <c r="AN844" s="29"/>
      <c r="AO844" s="29"/>
    </row>
    <row r="845" spans="1:41" ht="15.75" customHeight="1">
      <c r="A845" s="29"/>
      <c r="B845" s="29"/>
      <c r="C845" s="29"/>
      <c r="D845" s="29"/>
      <c r="E845" s="29"/>
      <c r="F845" s="29"/>
      <c r="G845" s="29"/>
      <c r="H845" s="29"/>
      <c r="I845" s="29"/>
      <c r="J845" s="29"/>
      <c r="K845" s="29"/>
      <c r="L845" s="29"/>
      <c r="M845" s="29"/>
      <c r="N845" s="29"/>
      <c r="O845" s="29"/>
      <c r="P845" s="28"/>
      <c r="Q845" s="29"/>
      <c r="R845" s="29"/>
      <c r="S845" s="29"/>
      <c r="T845" s="29"/>
      <c r="U845" s="29"/>
      <c r="V845" s="29"/>
      <c r="W845" s="29"/>
      <c r="X845" s="29"/>
      <c r="Y845" s="29"/>
      <c r="Z845" s="29"/>
      <c r="AA845" s="29"/>
      <c r="AB845" s="29"/>
      <c r="AC845" s="29"/>
      <c r="AD845" s="29"/>
      <c r="AE845" s="29"/>
      <c r="AF845" s="29"/>
      <c r="AG845" s="29"/>
      <c r="AH845" s="29"/>
      <c r="AI845" s="29"/>
      <c r="AJ845" s="29"/>
      <c r="AK845" s="29"/>
      <c r="AL845" s="29"/>
      <c r="AM845" s="29"/>
      <c r="AN845" s="29"/>
      <c r="AO845" s="29"/>
    </row>
    <row r="846" spans="1:41" ht="15.75" customHeight="1">
      <c r="A846" s="29"/>
      <c r="B846" s="29"/>
      <c r="C846" s="29"/>
      <c r="D846" s="29"/>
      <c r="E846" s="29"/>
      <c r="F846" s="29"/>
      <c r="G846" s="29"/>
      <c r="H846" s="29"/>
      <c r="I846" s="29"/>
      <c r="J846" s="29"/>
      <c r="K846" s="29"/>
      <c r="L846" s="29"/>
      <c r="M846" s="29"/>
      <c r="N846" s="29"/>
      <c r="O846" s="29"/>
      <c r="P846" s="28"/>
      <c r="Q846" s="29"/>
      <c r="R846" s="29"/>
      <c r="S846" s="29"/>
      <c r="T846" s="29"/>
      <c r="U846" s="29"/>
      <c r="V846" s="29"/>
      <c r="W846" s="29"/>
      <c r="X846" s="29"/>
      <c r="Y846" s="29"/>
      <c r="Z846" s="29"/>
      <c r="AA846" s="29"/>
      <c r="AB846" s="29"/>
      <c r="AC846" s="29"/>
      <c r="AD846" s="29"/>
      <c r="AE846" s="29"/>
      <c r="AF846" s="29"/>
      <c r="AG846" s="29"/>
      <c r="AH846" s="29"/>
      <c r="AI846" s="29"/>
      <c r="AJ846" s="29"/>
      <c r="AK846" s="29"/>
      <c r="AL846" s="29"/>
      <c r="AM846" s="29"/>
      <c r="AN846" s="29"/>
      <c r="AO846" s="29"/>
    </row>
    <row r="847" spans="1:41" ht="15.75" customHeight="1">
      <c r="A847" s="29"/>
      <c r="B847" s="29"/>
      <c r="C847" s="29"/>
      <c r="D847" s="29"/>
      <c r="E847" s="29"/>
      <c r="F847" s="29"/>
      <c r="G847" s="29"/>
      <c r="H847" s="29"/>
      <c r="I847" s="29"/>
      <c r="J847" s="29"/>
      <c r="K847" s="29"/>
      <c r="L847" s="29"/>
      <c r="M847" s="29"/>
      <c r="N847" s="29"/>
      <c r="O847" s="29"/>
      <c r="P847" s="28"/>
      <c r="Q847" s="29"/>
      <c r="R847" s="29"/>
      <c r="S847" s="29"/>
      <c r="T847" s="29"/>
      <c r="U847" s="29"/>
      <c r="V847" s="29"/>
      <c r="W847" s="29"/>
      <c r="X847" s="29"/>
      <c r="Y847" s="29"/>
      <c r="Z847" s="29"/>
      <c r="AA847" s="29"/>
      <c r="AB847" s="29"/>
      <c r="AC847" s="29"/>
      <c r="AD847" s="29"/>
      <c r="AE847" s="29"/>
      <c r="AF847" s="29"/>
      <c r="AG847" s="29"/>
      <c r="AH847" s="29"/>
      <c r="AI847" s="29"/>
      <c r="AJ847" s="29"/>
      <c r="AK847" s="29"/>
      <c r="AL847" s="29"/>
      <c r="AM847" s="29"/>
      <c r="AN847" s="29"/>
      <c r="AO847" s="29"/>
    </row>
    <row r="848" spans="1:41" ht="15.75" customHeight="1">
      <c r="A848" s="29"/>
      <c r="B848" s="29"/>
      <c r="C848" s="29"/>
      <c r="D848" s="29"/>
      <c r="E848" s="29"/>
      <c r="F848" s="29"/>
      <c r="G848" s="29"/>
      <c r="H848" s="29"/>
      <c r="I848" s="29"/>
      <c r="J848" s="29"/>
      <c r="K848" s="29"/>
      <c r="L848" s="29"/>
      <c r="M848" s="29"/>
      <c r="N848" s="29"/>
      <c r="O848" s="29"/>
      <c r="P848" s="28"/>
      <c r="Q848" s="29"/>
      <c r="R848" s="29"/>
      <c r="S848" s="29"/>
      <c r="T848" s="29"/>
      <c r="U848" s="29"/>
      <c r="V848" s="29"/>
      <c r="W848" s="29"/>
      <c r="X848" s="29"/>
      <c r="Y848" s="29"/>
      <c r="Z848" s="29"/>
      <c r="AA848" s="29"/>
      <c r="AB848" s="29"/>
      <c r="AC848" s="29"/>
      <c r="AD848" s="29"/>
      <c r="AE848" s="29"/>
      <c r="AF848" s="29"/>
      <c r="AG848" s="29"/>
      <c r="AH848" s="29"/>
      <c r="AI848" s="29"/>
      <c r="AJ848" s="29"/>
      <c r="AK848" s="29"/>
      <c r="AL848" s="29"/>
      <c r="AM848" s="29"/>
      <c r="AN848" s="29"/>
      <c r="AO848" s="29"/>
    </row>
    <row r="849" spans="1:41" ht="15.75" customHeight="1">
      <c r="A849" s="29"/>
      <c r="B849" s="29"/>
      <c r="C849" s="29"/>
      <c r="D849" s="29"/>
      <c r="E849" s="29"/>
      <c r="F849" s="29"/>
      <c r="G849" s="29"/>
      <c r="H849" s="29"/>
      <c r="I849" s="29"/>
      <c r="J849" s="29"/>
      <c r="K849" s="29"/>
      <c r="L849" s="29"/>
      <c r="M849" s="29"/>
      <c r="N849" s="29"/>
      <c r="O849" s="29"/>
      <c r="P849" s="28"/>
      <c r="Q849" s="29"/>
      <c r="R849" s="29"/>
      <c r="S849" s="29"/>
      <c r="T849" s="29"/>
      <c r="U849" s="29"/>
      <c r="V849" s="29"/>
      <c r="W849" s="29"/>
      <c r="X849" s="29"/>
      <c r="Y849" s="29"/>
      <c r="Z849" s="29"/>
      <c r="AA849" s="29"/>
      <c r="AB849" s="29"/>
      <c r="AC849" s="29"/>
      <c r="AD849" s="29"/>
      <c r="AE849" s="29"/>
      <c r="AF849" s="29"/>
      <c r="AG849" s="29"/>
      <c r="AH849" s="29"/>
      <c r="AI849" s="29"/>
      <c r="AJ849" s="29"/>
      <c r="AK849" s="29"/>
      <c r="AL849" s="29"/>
      <c r="AM849" s="29"/>
      <c r="AN849" s="29"/>
      <c r="AO849" s="29"/>
    </row>
    <row r="850" spans="1:41" ht="15.75" customHeight="1">
      <c r="A850" s="29"/>
      <c r="B850" s="29"/>
      <c r="C850" s="29"/>
      <c r="D850" s="29"/>
      <c r="E850" s="29"/>
      <c r="F850" s="29"/>
      <c r="G850" s="29"/>
      <c r="H850" s="29"/>
      <c r="I850" s="29"/>
      <c r="J850" s="29"/>
      <c r="K850" s="29"/>
      <c r="L850" s="29"/>
      <c r="M850" s="29"/>
      <c r="N850" s="29"/>
      <c r="O850" s="29"/>
      <c r="P850" s="28"/>
      <c r="Q850" s="29"/>
      <c r="R850" s="29"/>
      <c r="S850" s="29"/>
      <c r="T850" s="29"/>
      <c r="U850" s="29"/>
      <c r="V850" s="29"/>
      <c r="W850" s="29"/>
      <c r="X850" s="29"/>
      <c r="Y850" s="29"/>
      <c r="Z850" s="29"/>
      <c r="AA850" s="29"/>
      <c r="AB850" s="29"/>
      <c r="AC850" s="29"/>
      <c r="AD850" s="29"/>
      <c r="AE850" s="29"/>
      <c r="AF850" s="29"/>
      <c r="AG850" s="29"/>
      <c r="AH850" s="29"/>
      <c r="AI850" s="29"/>
      <c r="AJ850" s="29"/>
      <c r="AK850" s="29"/>
      <c r="AL850" s="29"/>
      <c r="AM850" s="29"/>
      <c r="AN850" s="29"/>
      <c r="AO850" s="29"/>
    </row>
    <row r="851" spans="1:41" ht="15.75" customHeight="1">
      <c r="A851" s="29"/>
      <c r="B851" s="29"/>
      <c r="C851" s="29"/>
      <c r="D851" s="29"/>
      <c r="E851" s="29"/>
      <c r="F851" s="29"/>
      <c r="G851" s="29"/>
      <c r="H851" s="29"/>
      <c r="I851" s="29"/>
      <c r="J851" s="29"/>
      <c r="K851" s="29"/>
      <c r="L851" s="29"/>
      <c r="M851" s="29"/>
      <c r="N851" s="29"/>
      <c r="O851" s="29"/>
      <c r="P851" s="28"/>
      <c r="Q851" s="29"/>
      <c r="R851" s="29"/>
      <c r="S851" s="29"/>
      <c r="T851" s="29"/>
      <c r="U851" s="29"/>
      <c r="V851" s="29"/>
      <c r="W851" s="29"/>
      <c r="X851" s="29"/>
      <c r="Y851" s="29"/>
      <c r="Z851" s="29"/>
      <c r="AA851" s="29"/>
      <c r="AB851" s="29"/>
      <c r="AC851" s="29"/>
      <c r="AD851" s="29"/>
      <c r="AE851" s="29"/>
      <c r="AF851" s="29"/>
      <c r="AG851" s="29"/>
      <c r="AH851" s="29"/>
      <c r="AI851" s="29"/>
      <c r="AJ851" s="29"/>
      <c r="AK851" s="29"/>
      <c r="AL851" s="29"/>
      <c r="AM851" s="29"/>
      <c r="AN851" s="29"/>
      <c r="AO851" s="29"/>
    </row>
    <row r="852" spans="1:41" ht="15.75" customHeight="1">
      <c r="A852" s="29"/>
      <c r="B852" s="29"/>
      <c r="C852" s="29"/>
      <c r="D852" s="29"/>
      <c r="E852" s="29"/>
      <c r="F852" s="29"/>
      <c r="G852" s="29"/>
      <c r="H852" s="29"/>
      <c r="I852" s="29"/>
      <c r="J852" s="29"/>
      <c r="K852" s="29"/>
      <c r="L852" s="29"/>
      <c r="M852" s="29"/>
      <c r="N852" s="29"/>
      <c r="O852" s="29"/>
      <c r="P852" s="28"/>
      <c r="Q852" s="29"/>
      <c r="R852" s="29"/>
      <c r="S852" s="29"/>
      <c r="T852" s="29"/>
      <c r="U852" s="29"/>
      <c r="V852" s="29"/>
      <c r="W852" s="29"/>
      <c r="X852" s="29"/>
      <c r="Y852" s="29"/>
      <c r="Z852" s="29"/>
      <c r="AA852" s="29"/>
      <c r="AB852" s="29"/>
      <c r="AC852" s="29"/>
      <c r="AD852" s="29"/>
      <c r="AE852" s="29"/>
      <c r="AF852" s="29"/>
      <c r="AG852" s="29"/>
      <c r="AH852" s="29"/>
      <c r="AI852" s="29"/>
      <c r="AJ852" s="29"/>
      <c r="AK852" s="29"/>
      <c r="AL852" s="29"/>
      <c r="AM852" s="29"/>
      <c r="AN852" s="29"/>
      <c r="AO852" s="29"/>
    </row>
    <row r="853" spans="1:41" ht="15.75" customHeight="1">
      <c r="A853" s="29"/>
      <c r="B853" s="29"/>
      <c r="C853" s="29"/>
      <c r="D853" s="29"/>
      <c r="E853" s="29"/>
      <c r="F853" s="29"/>
      <c r="G853" s="29"/>
      <c r="H853" s="29"/>
      <c r="I853" s="29"/>
      <c r="J853" s="29"/>
      <c r="K853" s="29"/>
      <c r="L853" s="29"/>
      <c r="M853" s="29"/>
      <c r="N853" s="29"/>
      <c r="O853" s="29"/>
      <c r="P853" s="28"/>
      <c r="Q853" s="29"/>
      <c r="R853" s="29"/>
      <c r="S853" s="29"/>
      <c r="T853" s="29"/>
      <c r="U853" s="29"/>
      <c r="V853" s="29"/>
      <c r="W853" s="29"/>
      <c r="X853" s="29"/>
      <c r="Y853" s="29"/>
      <c r="Z853" s="29"/>
      <c r="AA853" s="29"/>
      <c r="AB853" s="29"/>
      <c r="AC853" s="29"/>
      <c r="AD853" s="29"/>
      <c r="AE853" s="29"/>
      <c r="AF853" s="29"/>
      <c r="AG853" s="29"/>
      <c r="AH853" s="29"/>
      <c r="AI853" s="29"/>
      <c r="AJ853" s="29"/>
      <c r="AK853" s="29"/>
      <c r="AL853" s="29"/>
      <c r="AM853" s="29"/>
      <c r="AN853" s="29"/>
      <c r="AO853" s="29"/>
    </row>
    <row r="854" spans="1:41" ht="15.75" customHeight="1">
      <c r="A854" s="29"/>
      <c r="B854" s="29"/>
      <c r="C854" s="29"/>
      <c r="D854" s="29"/>
      <c r="E854" s="29"/>
      <c r="F854" s="29"/>
      <c r="G854" s="29"/>
      <c r="H854" s="29"/>
      <c r="I854" s="29"/>
      <c r="J854" s="29"/>
      <c r="K854" s="29"/>
      <c r="L854" s="29"/>
      <c r="M854" s="29"/>
      <c r="N854" s="29"/>
      <c r="O854" s="29"/>
      <c r="P854" s="28"/>
      <c r="Q854" s="29"/>
      <c r="R854" s="29"/>
      <c r="S854" s="29"/>
      <c r="T854" s="29"/>
      <c r="U854" s="29"/>
      <c r="V854" s="29"/>
      <c r="W854" s="29"/>
      <c r="X854" s="29"/>
      <c r="Y854" s="29"/>
      <c r="Z854" s="29"/>
      <c r="AA854" s="29"/>
      <c r="AB854" s="29"/>
      <c r="AC854" s="29"/>
      <c r="AD854" s="29"/>
      <c r="AE854" s="29"/>
      <c r="AF854" s="29"/>
      <c r="AG854" s="29"/>
      <c r="AH854" s="29"/>
      <c r="AI854" s="29"/>
      <c r="AJ854" s="29"/>
      <c r="AK854" s="29"/>
      <c r="AL854" s="29"/>
      <c r="AM854" s="29"/>
      <c r="AN854" s="29"/>
      <c r="AO854" s="29"/>
    </row>
    <row r="855" spans="1:41" ht="15.75" customHeight="1">
      <c r="A855" s="29"/>
      <c r="B855" s="29"/>
      <c r="C855" s="29"/>
      <c r="D855" s="29"/>
      <c r="E855" s="29"/>
      <c r="F855" s="29"/>
      <c r="G855" s="29"/>
      <c r="H855" s="29"/>
      <c r="I855" s="29"/>
      <c r="J855" s="29"/>
      <c r="K855" s="29"/>
      <c r="L855" s="29"/>
      <c r="M855" s="29"/>
      <c r="N855" s="29"/>
      <c r="O855" s="29"/>
      <c r="P855" s="28"/>
      <c r="Q855" s="29"/>
      <c r="R855" s="29"/>
      <c r="S855" s="29"/>
      <c r="T855" s="29"/>
      <c r="U855" s="29"/>
      <c r="V855" s="29"/>
      <c r="W855" s="29"/>
      <c r="X855" s="29"/>
      <c r="Y855" s="29"/>
      <c r="Z855" s="29"/>
      <c r="AA855" s="29"/>
      <c r="AB855" s="29"/>
      <c r="AC855" s="29"/>
      <c r="AD855" s="29"/>
      <c r="AE855" s="29"/>
      <c r="AF855" s="29"/>
      <c r="AG855" s="29"/>
      <c r="AH855" s="29"/>
      <c r="AI855" s="29"/>
      <c r="AJ855" s="29"/>
      <c r="AK855" s="29"/>
      <c r="AL855" s="29"/>
      <c r="AM855" s="29"/>
      <c r="AN855" s="29"/>
      <c r="AO855" s="29"/>
    </row>
    <row r="856" spans="1:41" ht="15.75" customHeight="1">
      <c r="A856" s="29"/>
      <c r="B856" s="29"/>
      <c r="C856" s="29"/>
      <c r="D856" s="29"/>
      <c r="E856" s="29"/>
      <c r="F856" s="29"/>
      <c r="G856" s="29"/>
      <c r="H856" s="29"/>
      <c r="I856" s="29"/>
      <c r="J856" s="29"/>
      <c r="K856" s="29"/>
      <c r="L856" s="29"/>
      <c r="M856" s="29"/>
      <c r="N856" s="29"/>
      <c r="O856" s="29"/>
      <c r="P856" s="28"/>
      <c r="Q856" s="29"/>
      <c r="R856" s="29"/>
      <c r="S856" s="29"/>
      <c r="T856" s="29"/>
      <c r="U856" s="29"/>
      <c r="V856" s="29"/>
      <c r="W856" s="29"/>
      <c r="X856" s="29"/>
      <c r="Y856" s="29"/>
      <c r="Z856" s="29"/>
      <c r="AA856" s="29"/>
      <c r="AB856" s="29"/>
      <c r="AC856" s="29"/>
      <c r="AD856" s="29"/>
      <c r="AE856" s="29"/>
      <c r="AF856" s="29"/>
      <c r="AG856" s="29"/>
      <c r="AH856" s="29"/>
      <c r="AI856" s="29"/>
      <c r="AJ856" s="29"/>
      <c r="AK856" s="29"/>
      <c r="AL856" s="29"/>
      <c r="AM856" s="29"/>
      <c r="AN856" s="29"/>
      <c r="AO856" s="29"/>
    </row>
    <row r="857" spans="1:41" ht="15.75" customHeight="1">
      <c r="A857" s="29"/>
      <c r="B857" s="29"/>
      <c r="C857" s="29"/>
      <c r="D857" s="29"/>
      <c r="E857" s="29"/>
      <c r="F857" s="29"/>
      <c r="G857" s="29"/>
      <c r="H857" s="29"/>
      <c r="I857" s="29"/>
      <c r="J857" s="29"/>
      <c r="K857" s="29"/>
      <c r="L857" s="29"/>
      <c r="M857" s="29"/>
      <c r="N857" s="29"/>
      <c r="O857" s="29"/>
      <c r="P857" s="28"/>
      <c r="Q857" s="29"/>
      <c r="R857" s="29"/>
      <c r="S857" s="29"/>
      <c r="T857" s="29"/>
      <c r="U857" s="29"/>
      <c r="V857" s="29"/>
      <c r="W857" s="29"/>
      <c r="X857" s="29"/>
      <c r="Y857" s="29"/>
      <c r="Z857" s="29"/>
      <c r="AA857" s="29"/>
      <c r="AB857" s="29"/>
      <c r="AC857" s="29"/>
      <c r="AD857" s="29"/>
      <c r="AE857" s="29"/>
      <c r="AF857" s="29"/>
      <c r="AG857" s="29"/>
      <c r="AH857" s="29"/>
      <c r="AI857" s="29"/>
      <c r="AJ857" s="29"/>
      <c r="AK857" s="29"/>
      <c r="AL857" s="29"/>
      <c r="AM857" s="29"/>
      <c r="AN857" s="29"/>
      <c r="AO857" s="29"/>
    </row>
    <row r="858" spans="1:41" ht="15.75" customHeight="1">
      <c r="A858" s="29"/>
      <c r="B858" s="29"/>
      <c r="C858" s="29"/>
      <c r="D858" s="29"/>
      <c r="E858" s="29"/>
      <c r="F858" s="29"/>
      <c r="G858" s="29"/>
      <c r="H858" s="29"/>
      <c r="I858" s="29"/>
      <c r="J858" s="29"/>
      <c r="K858" s="29"/>
      <c r="L858" s="29"/>
      <c r="M858" s="29"/>
      <c r="N858" s="29"/>
      <c r="O858" s="29"/>
      <c r="P858" s="28"/>
      <c r="Q858" s="29"/>
      <c r="R858" s="29"/>
      <c r="S858" s="29"/>
      <c r="T858" s="29"/>
      <c r="U858" s="29"/>
      <c r="V858" s="29"/>
      <c r="W858" s="29"/>
      <c r="X858" s="29"/>
      <c r="Y858" s="29"/>
      <c r="Z858" s="29"/>
      <c r="AA858" s="29"/>
      <c r="AB858" s="29"/>
      <c r="AC858" s="29"/>
      <c r="AD858" s="29"/>
      <c r="AE858" s="29"/>
      <c r="AF858" s="29"/>
      <c r="AG858" s="29"/>
      <c r="AH858" s="29"/>
      <c r="AI858" s="29"/>
      <c r="AJ858" s="29"/>
      <c r="AK858" s="29"/>
      <c r="AL858" s="29"/>
      <c r="AM858" s="29"/>
      <c r="AN858" s="29"/>
      <c r="AO858" s="29"/>
    </row>
    <row r="859" spans="1:41" ht="15.75" customHeight="1">
      <c r="A859" s="29"/>
      <c r="B859" s="29"/>
      <c r="C859" s="29"/>
      <c r="D859" s="29"/>
      <c r="E859" s="29"/>
      <c r="F859" s="29"/>
      <c r="G859" s="29"/>
      <c r="H859" s="29"/>
      <c r="I859" s="29"/>
      <c r="J859" s="29"/>
      <c r="K859" s="29"/>
      <c r="L859" s="29"/>
      <c r="M859" s="29"/>
      <c r="N859" s="29"/>
      <c r="O859" s="29"/>
      <c r="P859" s="28"/>
      <c r="Q859" s="29"/>
      <c r="R859" s="29"/>
      <c r="S859" s="29"/>
      <c r="T859" s="29"/>
      <c r="U859" s="29"/>
      <c r="V859" s="29"/>
      <c r="W859" s="29"/>
      <c r="X859" s="29"/>
      <c r="Y859" s="29"/>
      <c r="Z859" s="29"/>
      <c r="AA859" s="29"/>
      <c r="AB859" s="29"/>
      <c r="AC859" s="29"/>
      <c r="AD859" s="29"/>
      <c r="AE859" s="29"/>
      <c r="AF859" s="29"/>
      <c r="AG859" s="29"/>
      <c r="AH859" s="29"/>
      <c r="AI859" s="29"/>
      <c r="AJ859" s="29"/>
      <c r="AK859" s="29"/>
      <c r="AL859" s="29"/>
      <c r="AM859" s="29"/>
      <c r="AN859" s="29"/>
      <c r="AO859" s="29"/>
    </row>
    <row r="860" spans="1:41" ht="15.75" customHeight="1">
      <c r="A860" s="29"/>
      <c r="B860" s="29"/>
      <c r="C860" s="29"/>
      <c r="D860" s="29"/>
      <c r="E860" s="29"/>
      <c r="F860" s="29"/>
      <c r="G860" s="29"/>
      <c r="H860" s="29"/>
      <c r="I860" s="29"/>
      <c r="J860" s="29"/>
      <c r="K860" s="29"/>
      <c r="L860" s="29"/>
      <c r="M860" s="29"/>
      <c r="N860" s="29"/>
      <c r="O860" s="29"/>
      <c r="P860" s="28"/>
      <c r="Q860" s="29"/>
      <c r="R860" s="29"/>
      <c r="S860" s="29"/>
      <c r="T860" s="29"/>
      <c r="U860" s="29"/>
      <c r="V860" s="29"/>
      <c r="W860" s="29"/>
      <c r="X860" s="29"/>
      <c r="Y860" s="29"/>
      <c r="Z860" s="29"/>
      <c r="AA860" s="29"/>
      <c r="AB860" s="29"/>
      <c r="AC860" s="29"/>
      <c r="AD860" s="29"/>
      <c r="AE860" s="29"/>
      <c r="AF860" s="29"/>
      <c r="AG860" s="29"/>
      <c r="AH860" s="29"/>
      <c r="AI860" s="29"/>
      <c r="AJ860" s="29"/>
      <c r="AK860" s="29"/>
      <c r="AL860" s="29"/>
      <c r="AM860" s="29"/>
      <c r="AN860" s="29"/>
      <c r="AO860" s="29"/>
    </row>
    <row r="861" spans="1:41" ht="15.75" customHeight="1">
      <c r="A861" s="29"/>
      <c r="B861" s="29"/>
      <c r="C861" s="29"/>
      <c r="D861" s="29"/>
      <c r="E861" s="29"/>
      <c r="F861" s="29"/>
      <c r="G861" s="29"/>
      <c r="H861" s="29"/>
      <c r="I861" s="29"/>
      <c r="J861" s="29"/>
      <c r="K861" s="29"/>
      <c r="L861" s="29"/>
      <c r="M861" s="29"/>
      <c r="N861" s="29"/>
      <c r="O861" s="29"/>
      <c r="P861" s="28"/>
      <c r="Q861" s="29"/>
      <c r="R861" s="29"/>
      <c r="S861" s="29"/>
      <c r="T861" s="29"/>
      <c r="U861" s="29"/>
      <c r="V861" s="29"/>
      <c r="W861" s="29"/>
      <c r="X861" s="29"/>
      <c r="Y861" s="29"/>
      <c r="Z861" s="29"/>
      <c r="AA861" s="29"/>
      <c r="AB861" s="29"/>
      <c r="AC861" s="29"/>
      <c r="AD861" s="29"/>
      <c r="AE861" s="29"/>
      <c r="AF861" s="29"/>
      <c r="AG861" s="29"/>
      <c r="AH861" s="29"/>
      <c r="AI861" s="29"/>
      <c r="AJ861" s="29"/>
      <c r="AK861" s="29"/>
      <c r="AL861" s="29"/>
      <c r="AM861" s="29"/>
      <c r="AN861" s="29"/>
      <c r="AO861" s="29"/>
    </row>
    <row r="862" spans="1:41" ht="15.75" customHeight="1">
      <c r="A862" s="29"/>
      <c r="B862" s="29"/>
      <c r="C862" s="29"/>
      <c r="D862" s="29"/>
      <c r="E862" s="29"/>
      <c r="F862" s="29"/>
      <c r="G862" s="29"/>
      <c r="H862" s="29"/>
      <c r="I862" s="29"/>
      <c r="J862" s="29"/>
      <c r="K862" s="29"/>
      <c r="L862" s="29"/>
      <c r="M862" s="29"/>
      <c r="N862" s="29"/>
      <c r="O862" s="29"/>
      <c r="P862" s="28"/>
      <c r="Q862" s="29"/>
      <c r="R862" s="29"/>
      <c r="S862" s="29"/>
      <c r="T862" s="29"/>
      <c r="U862" s="29"/>
      <c r="V862" s="29"/>
      <c r="W862" s="29"/>
      <c r="X862" s="29"/>
      <c r="Y862" s="29"/>
      <c r="Z862" s="29"/>
      <c r="AA862" s="29"/>
      <c r="AB862" s="29"/>
      <c r="AC862" s="29"/>
      <c r="AD862" s="29"/>
      <c r="AE862" s="29"/>
      <c r="AF862" s="29"/>
      <c r="AG862" s="29"/>
      <c r="AH862" s="29"/>
      <c r="AI862" s="29"/>
      <c r="AJ862" s="29"/>
      <c r="AK862" s="29"/>
      <c r="AL862" s="29"/>
      <c r="AM862" s="29"/>
      <c r="AN862" s="29"/>
      <c r="AO862" s="29"/>
    </row>
    <row r="863" spans="1:41" ht="15.75" customHeight="1">
      <c r="A863" s="29"/>
      <c r="B863" s="29"/>
      <c r="C863" s="29"/>
      <c r="D863" s="29"/>
      <c r="E863" s="29"/>
      <c r="F863" s="29"/>
      <c r="G863" s="29"/>
      <c r="H863" s="29"/>
      <c r="I863" s="29"/>
      <c r="J863" s="29"/>
      <c r="K863" s="29"/>
      <c r="L863" s="29"/>
      <c r="M863" s="29"/>
      <c r="N863" s="29"/>
      <c r="O863" s="29"/>
      <c r="P863" s="28"/>
      <c r="Q863" s="29"/>
      <c r="R863" s="29"/>
      <c r="S863" s="29"/>
      <c r="T863" s="29"/>
      <c r="U863" s="29"/>
      <c r="V863" s="29"/>
      <c r="W863" s="29"/>
      <c r="X863" s="29"/>
      <c r="Y863" s="29"/>
      <c r="Z863" s="29"/>
      <c r="AA863" s="29"/>
      <c r="AB863" s="29"/>
      <c r="AC863" s="29"/>
      <c r="AD863" s="29"/>
      <c r="AE863" s="29"/>
      <c r="AF863" s="29"/>
      <c r="AG863" s="29"/>
      <c r="AH863" s="29"/>
      <c r="AI863" s="29"/>
      <c r="AJ863" s="29"/>
      <c r="AK863" s="29"/>
      <c r="AL863" s="29"/>
      <c r="AM863" s="29"/>
      <c r="AN863" s="29"/>
      <c r="AO863" s="29"/>
    </row>
    <row r="864" spans="1:41" ht="15.75" customHeight="1">
      <c r="A864" s="29"/>
      <c r="B864" s="29"/>
      <c r="C864" s="29"/>
      <c r="D864" s="29"/>
      <c r="E864" s="29"/>
      <c r="F864" s="29"/>
      <c r="G864" s="29"/>
      <c r="H864" s="29"/>
      <c r="I864" s="29"/>
      <c r="J864" s="29"/>
      <c r="K864" s="29"/>
      <c r="L864" s="29"/>
      <c r="M864" s="29"/>
      <c r="N864" s="29"/>
      <c r="O864" s="29"/>
      <c r="P864" s="28"/>
      <c r="Q864" s="29"/>
      <c r="R864" s="29"/>
      <c r="S864" s="29"/>
      <c r="T864" s="29"/>
      <c r="U864" s="29"/>
      <c r="V864" s="29"/>
      <c r="W864" s="29"/>
      <c r="X864" s="29"/>
      <c r="Y864" s="29"/>
      <c r="Z864" s="29"/>
      <c r="AA864" s="29"/>
      <c r="AB864" s="29"/>
      <c r="AC864" s="29"/>
      <c r="AD864" s="29"/>
      <c r="AE864" s="29"/>
      <c r="AF864" s="29"/>
      <c r="AG864" s="29"/>
      <c r="AH864" s="29"/>
      <c r="AI864" s="29"/>
      <c r="AJ864" s="29"/>
      <c r="AK864" s="29"/>
      <c r="AL864" s="29"/>
      <c r="AM864" s="29"/>
      <c r="AN864" s="29"/>
      <c r="AO864" s="29"/>
    </row>
    <row r="865" spans="1:41" ht="15.75" customHeight="1">
      <c r="A865" s="29"/>
      <c r="B865" s="29"/>
      <c r="C865" s="29"/>
      <c r="D865" s="29"/>
      <c r="E865" s="29"/>
      <c r="F865" s="29"/>
      <c r="G865" s="29"/>
      <c r="H865" s="29"/>
      <c r="I865" s="29"/>
      <c r="J865" s="29"/>
      <c r="K865" s="29"/>
      <c r="L865" s="29"/>
      <c r="M865" s="29"/>
      <c r="N865" s="29"/>
      <c r="O865" s="29"/>
      <c r="P865" s="28"/>
      <c r="Q865" s="29"/>
      <c r="R865" s="29"/>
      <c r="S865" s="29"/>
      <c r="T865" s="29"/>
      <c r="U865" s="29"/>
      <c r="V865" s="29"/>
      <c r="W865" s="29"/>
      <c r="X865" s="29"/>
      <c r="Y865" s="29"/>
      <c r="Z865" s="29"/>
      <c r="AA865" s="29"/>
      <c r="AB865" s="29"/>
      <c r="AC865" s="29"/>
      <c r="AD865" s="29"/>
      <c r="AE865" s="29"/>
      <c r="AF865" s="29"/>
      <c r="AG865" s="29"/>
      <c r="AH865" s="29"/>
      <c r="AI865" s="29"/>
      <c r="AJ865" s="29"/>
      <c r="AK865" s="29"/>
      <c r="AL865" s="29"/>
      <c r="AM865" s="29"/>
      <c r="AN865" s="29"/>
      <c r="AO865" s="29"/>
    </row>
    <row r="866" spans="1:41" ht="15.75" customHeight="1">
      <c r="A866" s="29"/>
      <c r="B866" s="29"/>
      <c r="C866" s="29"/>
      <c r="D866" s="29"/>
      <c r="E866" s="29"/>
      <c r="F866" s="29"/>
      <c r="G866" s="29"/>
      <c r="H866" s="29"/>
      <c r="I866" s="29"/>
      <c r="J866" s="29"/>
      <c r="K866" s="29"/>
      <c r="L866" s="29"/>
      <c r="M866" s="29"/>
      <c r="N866" s="29"/>
      <c r="O866" s="29"/>
      <c r="P866" s="28"/>
      <c r="Q866" s="29"/>
      <c r="R866" s="29"/>
      <c r="S866" s="29"/>
      <c r="T866" s="29"/>
      <c r="U866" s="29"/>
      <c r="V866" s="29"/>
      <c r="W866" s="29"/>
      <c r="X866" s="29"/>
      <c r="Y866" s="29"/>
      <c r="Z866" s="29"/>
      <c r="AA866" s="29"/>
      <c r="AB866" s="29"/>
      <c r="AC866" s="29"/>
      <c r="AD866" s="29"/>
      <c r="AE866" s="29"/>
      <c r="AF866" s="29"/>
      <c r="AG866" s="29"/>
      <c r="AH866" s="29"/>
      <c r="AI866" s="29"/>
      <c r="AJ866" s="29"/>
      <c r="AK866" s="29"/>
      <c r="AL866" s="29"/>
      <c r="AM866" s="29"/>
      <c r="AN866" s="29"/>
      <c r="AO866" s="29"/>
    </row>
    <row r="867" spans="1:41" ht="15.75" customHeight="1">
      <c r="A867" s="29"/>
      <c r="B867" s="29"/>
      <c r="C867" s="29"/>
      <c r="D867" s="29"/>
      <c r="E867" s="29"/>
      <c r="F867" s="29"/>
      <c r="G867" s="29"/>
      <c r="H867" s="29"/>
      <c r="I867" s="29"/>
      <c r="J867" s="29"/>
      <c r="K867" s="29"/>
      <c r="L867" s="29"/>
      <c r="M867" s="29"/>
      <c r="N867" s="29"/>
      <c r="O867" s="29"/>
      <c r="P867" s="28"/>
      <c r="Q867" s="29"/>
      <c r="R867" s="29"/>
      <c r="S867" s="29"/>
      <c r="T867" s="29"/>
      <c r="U867" s="29"/>
      <c r="V867" s="29"/>
      <c r="W867" s="29"/>
      <c r="X867" s="29"/>
      <c r="Y867" s="29"/>
      <c r="Z867" s="29"/>
      <c r="AA867" s="29"/>
      <c r="AB867" s="29"/>
      <c r="AC867" s="29"/>
      <c r="AD867" s="29"/>
      <c r="AE867" s="29"/>
      <c r="AF867" s="29"/>
      <c r="AG867" s="29"/>
      <c r="AH867" s="29"/>
      <c r="AI867" s="29"/>
      <c r="AJ867" s="29"/>
      <c r="AK867" s="29"/>
      <c r="AL867" s="29"/>
      <c r="AM867" s="29"/>
      <c r="AN867" s="29"/>
      <c r="AO867" s="29"/>
    </row>
    <row r="868" spans="1:41" ht="15.75" customHeight="1">
      <c r="A868" s="29"/>
      <c r="B868" s="29"/>
      <c r="C868" s="29"/>
      <c r="D868" s="29"/>
      <c r="E868" s="29"/>
      <c r="F868" s="29"/>
      <c r="G868" s="29"/>
      <c r="H868" s="29"/>
      <c r="I868" s="29"/>
      <c r="J868" s="29"/>
      <c r="K868" s="29"/>
      <c r="L868" s="29"/>
      <c r="M868" s="29"/>
      <c r="N868" s="29"/>
      <c r="O868" s="29"/>
      <c r="P868" s="28"/>
      <c r="Q868" s="29"/>
      <c r="R868" s="29"/>
      <c r="S868" s="29"/>
      <c r="T868" s="29"/>
      <c r="U868" s="29"/>
      <c r="V868" s="29"/>
      <c r="W868" s="29"/>
      <c r="X868" s="29"/>
      <c r="Y868" s="29"/>
      <c r="Z868" s="29"/>
      <c r="AA868" s="29"/>
      <c r="AB868" s="29"/>
      <c r="AC868" s="29"/>
      <c r="AD868" s="29"/>
      <c r="AE868" s="29"/>
      <c r="AF868" s="29"/>
      <c r="AG868" s="29"/>
      <c r="AH868" s="29"/>
      <c r="AI868" s="29"/>
      <c r="AJ868" s="29"/>
      <c r="AK868" s="29"/>
      <c r="AL868" s="29"/>
      <c r="AM868" s="29"/>
      <c r="AN868" s="29"/>
      <c r="AO868" s="29"/>
    </row>
    <row r="869" spans="1:41" ht="15.75" customHeight="1">
      <c r="A869" s="29"/>
      <c r="B869" s="29"/>
      <c r="C869" s="29"/>
      <c r="D869" s="29"/>
      <c r="E869" s="29"/>
      <c r="F869" s="29"/>
      <c r="G869" s="29"/>
      <c r="H869" s="29"/>
      <c r="I869" s="29"/>
      <c r="J869" s="29"/>
      <c r="K869" s="29"/>
      <c r="L869" s="29"/>
      <c r="M869" s="29"/>
      <c r="N869" s="29"/>
      <c r="O869" s="29"/>
      <c r="P869" s="28"/>
      <c r="Q869" s="29"/>
      <c r="R869" s="29"/>
      <c r="S869" s="29"/>
      <c r="T869" s="29"/>
      <c r="U869" s="29"/>
      <c r="V869" s="29"/>
      <c r="W869" s="29"/>
      <c r="X869" s="29"/>
      <c r="Y869" s="29"/>
      <c r="Z869" s="29"/>
      <c r="AA869" s="29"/>
      <c r="AB869" s="29"/>
      <c r="AC869" s="29"/>
      <c r="AD869" s="29"/>
      <c r="AE869" s="29"/>
      <c r="AF869" s="29"/>
      <c r="AG869" s="29"/>
      <c r="AH869" s="29"/>
      <c r="AI869" s="29"/>
      <c r="AJ869" s="29"/>
      <c r="AK869" s="29"/>
      <c r="AL869" s="29"/>
      <c r="AM869" s="29"/>
      <c r="AN869" s="29"/>
      <c r="AO869" s="29"/>
    </row>
    <row r="870" spans="1:41" ht="15.75" customHeight="1">
      <c r="A870" s="29"/>
      <c r="B870" s="29"/>
      <c r="C870" s="29"/>
      <c r="D870" s="29"/>
      <c r="E870" s="29"/>
      <c r="F870" s="29"/>
      <c r="G870" s="29"/>
      <c r="H870" s="29"/>
      <c r="I870" s="29"/>
      <c r="J870" s="29"/>
      <c r="K870" s="29"/>
      <c r="L870" s="29"/>
      <c r="M870" s="29"/>
      <c r="N870" s="29"/>
      <c r="O870" s="29"/>
      <c r="P870" s="28"/>
      <c r="Q870" s="29"/>
      <c r="R870" s="29"/>
      <c r="S870" s="29"/>
      <c r="T870" s="29"/>
      <c r="U870" s="29"/>
      <c r="V870" s="29"/>
      <c r="W870" s="29"/>
      <c r="X870" s="29"/>
      <c r="Y870" s="29"/>
      <c r="Z870" s="29"/>
      <c r="AA870" s="29"/>
      <c r="AB870" s="29"/>
      <c r="AC870" s="29"/>
      <c r="AD870" s="29"/>
      <c r="AE870" s="29"/>
      <c r="AF870" s="29"/>
      <c r="AG870" s="29"/>
      <c r="AH870" s="29"/>
      <c r="AI870" s="29"/>
      <c r="AJ870" s="29"/>
      <c r="AK870" s="29"/>
      <c r="AL870" s="29"/>
      <c r="AM870" s="29"/>
      <c r="AN870" s="29"/>
      <c r="AO870" s="29"/>
    </row>
    <row r="871" spans="1:41" ht="15.75" customHeight="1">
      <c r="A871" s="29"/>
      <c r="B871" s="29"/>
      <c r="C871" s="29"/>
      <c r="D871" s="29"/>
      <c r="E871" s="29"/>
      <c r="F871" s="29"/>
      <c r="G871" s="29"/>
      <c r="H871" s="29"/>
      <c r="I871" s="29"/>
      <c r="J871" s="29"/>
      <c r="K871" s="29"/>
      <c r="L871" s="29"/>
      <c r="M871" s="29"/>
      <c r="N871" s="29"/>
      <c r="O871" s="29"/>
      <c r="P871" s="28"/>
      <c r="Q871" s="29"/>
      <c r="R871" s="29"/>
      <c r="S871" s="29"/>
      <c r="T871" s="29"/>
      <c r="U871" s="29"/>
      <c r="V871" s="29"/>
      <c r="W871" s="29"/>
      <c r="X871" s="29"/>
      <c r="Y871" s="29"/>
      <c r="Z871" s="29"/>
      <c r="AA871" s="29"/>
      <c r="AB871" s="29"/>
      <c r="AC871" s="29"/>
      <c r="AD871" s="29"/>
      <c r="AE871" s="29"/>
      <c r="AF871" s="29"/>
      <c r="AG871" s="29"/>
      <c r="AH871" s="29"/>
      <c r="AI871" s="29"/>
      <c r="AJ871" s="29"/>
      <c r="AK871" s="29"/>
      <c r="AL871" s="29"/>
      <c r="AM871" s="29"/>
      <c r="AN871" s="29"/>
      <c r="AO871" s="29"/>
    </row>
    <row r="872" spans="1:41" ht="15.75" customHeight="1">
      <c r="A872" s="29"/>
      <c r="B872" s="29"/>
      <c r="C872" s="29"/>
      <c r="D872" s="29"/>
      <c r="E872" s="29"/>
      <c r="F872" s="29"/>
      <c r="G872" s="29"/>
      <c r="H872" s="29"/>
      <c r="I872" s="29"/>
      <c r="J872" s="29"/>
      <c r="K872" s="29"/>
      <c r="L872" s="29"/>
      <c r="M872" s="29"/>
      <c r="N872" s="29"/>
      <c r="O872" s="29"/>
      <c r="P872" s="28"/>
      <c r="Q872" s="29"/>
      <c r="R872" s="29"/>
      <c r="S872" s="29"/>
      <c r="T872" s="29"/>
      <c r="U872" s="29"/>
      <c r="V872" s="29"/>
      <c r="W872" s="29"/>
      <c r="X872" s="29"/>
      <c r="Y872" s="29"/>
      <c r="Z872" s="29"/>
      <c r="AA872" s="29"/>
      <c r="AB872" s="29"/>
      <c r="AC872" s="29"/>
      <c r="AD872" s="29"/>
      <c r="AE872" s="29"/>
      <c r="AF872" s="29"/>
      <c r="AG872" s="29"/>
      <c r="AH872" s="29"/>
      <c r="AI872" s="29"/>
      <c r="AJ872" s="29"/>
      <c r="AK872" s="29"/>
      <c r="AL872" s="29"/>
      <c r="AM872" s="29"/>
      <c r="AN872" s="29"/>
      <c r="AO872" s="29"/>
    </row>
    <row r="873" spans="1:41" ht="15.75" customHeight="1">
      <c r="A873" s="29"/>
      <c r="B873" s="29"/>
      <c r="C873" s="29"/>
      <c r="D873" s="29"/>
      <c r="E873" s="29"/>
      <c r="F873" s="29"/>
      <c r="G873" s="29"/>
      <c r="H873" s="29"/>
      <c r="I873" s="29"/>
      <c r="J873" s="29"/>
      <c r="K873" s="29"/>
      <c r="L873" s="29"/>
      <c r="M873" s="29"/>
      <c r="N873" s="29"/>
      <c r="O873" s="29"/>
      <c r="P873" s="28"/>
      <c r="Q873" s="29"/>
      <c r="R873" s="29"/>
      <c r="S873" s="29"/>
      <c r="T873" s="29"/>
      <c r="U873" s="29"/>
      <c r="V873" s="29"/>
      <c r="W873" s="29"/>
      <c r="X873" s="29"/>
      <c r="Y873" s="29"/>
      <c r="Z873" s="29"/>
      <c r="AA873" s="29"/>
      <c r="AB873" s="29"/>
      <c r="AC873" s="29"/>
      <c r="AD873" s="29"/>
      <c r="AE873" s="29"/>
      <c r="AF873" s="29"/>
      <c r="AG873" s="29"/>
      <c r="AH873" s="29"/>
      <c r="AI873" s="29"/>
      <c r="AJ873" s="29"/>
      <c r="AK873" s="29"/>
      <c r="AL873" s="29"/>
      <c r="AM873" s="29"/>
      <c r="AN873" s="29"/>
      <c r="AO873" s="29"/>
    </row>
    <row r="874" spans="1:41" ht="15.75" customHeight="1">
      <c r="A874" s="29"/>
      <c r="B874" s="29"/>
      <c r="C874" s="29"/>
      <c r="D874" s="29"/>
      <c r="E874" s="29"/>
      <c r="F874" s="29"/>
      <c r="G874" s="29"/>
      <c r="H874" s="29"/>
      <c r="I874" s="29"/>
      <c r="J874" s="29"/>
      <c r="K874" s="29"/>
      <c r="L874" s="29"/>
      <c r="M874" s="29"/>
      <c r="N874" s="29"/>
      <c r="O874" s="29"/>
      <c r="P874" s="28"/>
      <c r="Q874" s="29"/>
      <c r="R874" s="29"/>
      <c r="S874" s="29"/>
      <c r="T874" s="29"/>
      <c r="U874" s="29"/>
      <c r="V874" s="29"/>
      <c r="W874" s="29"/>
      <c r="X874" s="29"/>
      <c r="Y874" s="29"/>
      <c r="Z874" s="29"/>
      <c r="AA874" s="29"/>
      <c r="AB874" s="29"/>
      <c r="AC874" s="29"/>
      <c r="AD874" s="29"/>
      <c r="AE874" s="29"/>
      <c r="AF874" s="29"/>
      <c r="AG874" s="29"/>
      <c r="AH874" s="29"/>
      <c r="AI874" s="29"/>
      <c r="AJ874" s="29"/>
      <c r="AK874" s="29"/>
      <c r="AL874" s="29"/>
      <c r="AM874" s="29"/>
      <c r="AN874" s="29"/>
      <c r="AO874" s="29"/>
    </row>
    <row r="875" spans="1:41" ht="15.75" customHeight="1">
      <c r="A875" s="29"/>
      <c r="B875" s="29"/>
      <c r="C875" s="29"/>
      <c r="D875" s="29"/>
      <c r="E875" s="29"/>
      <c r="F875" s="29"/>
      <c r="G875" s="29"/>
      <c r="H875" s="29"/>
      <c r="I875" s="29"/>
      <c r="J875" s="29"/>
      <c r="K875" s="29"/>
      <c r="L875" s="29"/>
      <c r="M875" s="29"/>
      <c r="N875" s="29"/>
      <c r="O875" s="29"/>
      <c r="P875" s="28"/>
      <c r="Q875" s="29"/>
      <c r="R875" s="29"/>
      <c r="S875" s="29"/>
      <c r="T875" s="29"/>
      <c r="U875" s="29"/>
      <c r="V875" s="29"/>
      <c r="W875" s="29"/>
      <c r="X875" s="29"/>
      <c r="Y875" s="29"/>
      <c r="Z875" s="29"/>
      <c r="AA875" s="29"/>
      <c r="AB875" s="29"/>
      <c r="AC875" s="29"/>
      <c r="AD875" s="29"/>
      <c r="AE875" s="29"/>
      <c r="AF875" s="29"/>
      <c r="AG875" s="29"/>
      <c r="AH875" s="29"/>
      <c r="AI875" s="29"/>
      <c r="AJ875" s="29"/>
      <c r="AK875" s="29"/>
      <c r="AL875" s="29"/>
      <c r="AM875" s="29"/>
      <c r="AN875" s="29"/>
      <c r="AO875" s="29"/>
    </row>
    <row r="876" spans="1:41" ht="15.75" customHeight="1">
      <c r="A876" s="29"/>
      <c r="B876" s="29"/>
      <c r="C876" s="29"/>
      <c r="D876" s="29"/>
      <c r="E876" s="29"/>
      <c r="F876" s="29"/>
      <c r="G876" s="29"/>
      <c r="H876" s="29"/>
      <c r="I876" s="29"/>
      <c r="J876" s="29"/>
      <c r="K876" s="29"/>
      <c r="L876" s="29"/>
      <c r="M876" s="29"/>
      <c r="N876" s="29"/>
      <c r="O876" s="29"/>
      <c r="P876" s="28"/>
      <c r="Q876" s="29"/>
      <c r="R876" s="29"/>
      <c r="S876" s="29"/>
      <c r="T876" s="29"/>
      <c r="U876" s="29"/>
      <c r="V876" s="29"/>
      <c r="W876" s="29"/>
      <c r="X876" s="29"/>
      <c r="Y876" s="29"/>
      <c r="Z876" s="29"/>
      <c r="AA876" s="29"/>
      <c r="AB876" s="29"/>
      <c r="AC876" s="29"/>
      <c r="AD876" s="29"/>
      <c r="AE876" s="29"/>
      <c r="AF876" s="29"/>
      <c r="AG876" s="29"/>
      <c r="AH876" s="29"/>
      <c r="AI876" s="29"/>
      <c r="AJ876" s="29"/>
      <c r="AK876" s="29"/>
      <c r="AL876" s="29"/>
      <c r="AM876" s="29"/>
      <c r="AN876" s="29"/>
      <c r="AO876" s="29"/>
    </row>
    <row r="877" spans="1:41" ht="15.75" customHeight="1">
      <c r="A877" s="29"/>
      <c r="B877" s="29"/>
      <c r="C877" s="29"/>
      <c r="D877" s="29"/>
      <c r="E877" s="29"/>
      <c r="F877" s="29"/>
      <c r="G877" s="29"/>
      <c r="H877" s="29"/>
      <c r="I877" s="29"/>
      <c r="J877" s="29"/>
      <c r="K877" s="29"/>
      <c r="L877" s="29"/>
      <c r="M877" s="29"/>
      <c r="N877" s="29"/>
      <c r="O877" s="29"/>
      <c r="P877" s="28"/>
      <c r="Q877" s="29"/>
      <c r="R877" s="29"/>
      <c r="S877" s="29"/>
      <c r="T877" s="29"/>
      <c r="U877" s="29"/>
      <c r="V877" s="29"/>
      <c r="W877" s="29"/>
      <c r="X877" s="29"/>
      <c r="Y877" s="29"/>
      <c r="Z877" s="29"/>
      <c r="AA877" s="29"/>
      <c r="AB877" s="29"/>
      <c r="AC877" s="29"/>
      <c r="AD877" s="29"/>
      <c r="AE877" s="29"/>
      <c r="AF877" s="29"/>
      <c r="AG877" s="29"/>
      <c r="AH877" s="29"/>
      <c r="AI877" s="29"/>
      <c r="AJ877" s="29"/>
      <c r="AK877" s="29"/>
      <c r="AL877" s="29"/>
      <c r="AM877" s="29"/>
      <c r="AN877" s="29"/>
      <c r="AO877" s="29"/>
    </row>
    <row r="878" spans="1:41" ht="15.75" customHeight="1">
      <c r="A878" s="29"/>
      <c r="B878" s="29"/>
      <c r="C878" s="29"/>
      <c r="D878" s="29"/>
      <c r="E878" s="29"/>
      <c r="F878" s="29"/>
      <c r="G878" s="29"/>
      <c r="H878" s="29"/>
      <c r="I878" s="29"/>
      <c r="J878" s="29"/>
      <c r="K878" s="29"/>
      <c r="L878" s="29"/>
      <c r="M878" s="29"/>
      <c r="N878" s="29"/>
      <c r="O878" s="29"/>
      <c r="P878" s="28"/>
      <c r="Q878" s="29"/>
      <c r="R878" s="29"/>
      <c r="S878" s="29"/>
      <c r="T878" s="29"/>
      <c r="U878" s="29"/>
      <c r="V878" s="29"/>
      <c r="W878" s="29"/>
      <c r="X878" s="29"/>
      <c r="Y878" s="29"/>
      <c r="Z878" s="29"/>
      <c r="AA878" s="29"/>
      <c r="AB878" s="29"/>
      <c r="AC878" s="29"/>
      <c r="AD878" s="29"/>
      <c r="AE878" s="29"/>
      <c r="AF878" s="29"/>
      <c r="AG878" s="29"/>
      <c r="AH878" s="29"/>
      <c r="AI878" s="29"/>
      <c r="AJ878" s="29"/>
      <c r="AK878" s="29"/>
      <c r="AL878" s="29"/>
      <c r="AM878" s="29"/>
      <c r="AN878" s="29"/>
      <c r="AO878" s="29"/>
    </row>
    <row r="879" spans="1:41" ht="15.75" customHeight="1">
      <c r="A879" s="29"/>
      <c r="B879" s="29"/>
      <c r="C879" s="29"/>
      <c r="D879" s="29"/>
      <c r="E879" s="29"/>
      <c r="F879" s="29"/>
      <c r="G879" s="29"/>
      <c r="H879" s="29"/>
      <c r="I879" s="29"/>
      <c r="J879" s="29"/>
      <c r="K879" s="29"/>
      <c r="L879" s="29"/>
      <c r="M879" s="29"/>
      <c r="N879" s="29"/>
      <c r="O879" s="29"/>
      <c r="P879" s="28"/>
      <c r="Q879" s="29"/>
      <c r="R879" s="29"/>
      <c r="S879" s="29"/>
      <c r="T879" s="29"/>
      <c r="U879" s="29"/>
      <c r="V879" s="29"/>
      <c r="W879" s="29"/>
      <c r="X879" s="29"/>
      <c r="Y879" s="29"/>
      <c r="Z879" s="29"/>
      <c r="AA879" s="29"/>
      <c r="AB879" s="29"/>
      <c r="AC879" s="29"/>
      <c r="AD879" s="29"/>
      <c r="AE879" s="29"/>
      <c r="AF879" s="29"/>
      <c r="AG879" s="29"/>
      <c r="AH879" s="29"/>
      <c r="AI879" s="29"/>
      <c r="AJ879" s="29"/>
      <c r="AK879" s="29"/>
      <c r="AL879" s="29"/>
      <c r="AM879" s="29"/>
      <c r="AN879" s="29"/>
      <c r="AO879" s="29"/>
    </row>
    <row r="880" spans="1:41" ht="15.75" customHeight="1">
      <c r="A880" s="29"/>
      <c r="B880" s="29"/>
      <c r="C880" s="29"/>
      <c r="D880" s="29"/>
      <c r="E880" s="29"/>
      <c r="F880" s="29"/>
      <c r="G880" s="29"/>
      <c r="H880" s="29"/>
      <c r="I880" s="29"/>
      <c r="J880" s="29"/>
      <c r="K880" s="29"/>
      <c r="L880" s="29"/>
      <c r="M880" s="29"/>
      <c r="N880" s="29"/>
      <c r="O880" s="29"/>
      <c r="P880" s="28"/>
      <c r="Q880" s="29"/>
      <c r="R880" s="29"/>
      <c r="S880" s="29"/>
      <c r="T880" s="29"/>
      <c r="U880" s="29"/>
      <c r="V880" s="29"/>
      <c r="W880" s="29"/>
      <c r="X880" s="29"/>
      <c r="Y880" s="29"/>
      <c r="Z880" s="29"/>
      <c r="AA880" s="29"/>
      <c r="AB880" s="29"/>
      <c r="AC880" s="29"/>
      <c r="AD880" s="29"/>
      <c r="AE880" s="29"/>
      <c r="AF880" s="29"/>
      <c r="AG880" s="29"/>
      <c r="AH880" s="29"/>
      <c r="AI880" s="29"/>
      <c r="AJ880" s="29"/>
      <c r="AK880" s="29"/>
      <c r="AL880" s="29"/>
      <c r="AM880" s="29"/>
      <c r="AN880" s="29"/>
      <c r="AO880" s="29"/>
    </row>
    <row r="881" spans="1:41" ht="15.75" customHeight="1">
      <c r="A881" s="29"/>
      <c r="B881" s="29"/>
      <c r="C881" s="29"/>
      <c r="D881" s="29"/>
      <c r="E881" s="29"/>
      <c r="F881" s="29"/>
      <c r="G881" s="29"/>
      <c r="H881" s="29"/>
      <c r="I881" s="29"/>
      <c r="J881" s="29"/>
      <c r="K881" s="29"/>
      <c r="L881" s="29"/>
      <c r="M881" s="29"/>
      <c r="N881" s="29"/>
      <c r="O881" s="29"/>
      <c r="P881" s="28"/>
      <c r="Q881" s="29"/>
      <c r="R881" s="29"/>
      <c r="S881" s="29"/>
      <c r="T881" s="29"/>
      <c r="U881" s="29"/>
      <c r="V881" s="29"/>
      <c r="W881" s="29"/>
      <c r="X881" s="29"/>
      <c r="Y881" s="29"/>
      <c r="Z881" s="29"/>
      <c r="AA881" s="29"/>
      <c r="AB881" s="29"/>
      <c r="AC881" s="29"/>
      <c r="AD881" s="29"/>
      <c r="AE881" s="29"/>
      <c r="AF881" s="29"/>
      <c r="AG881" s="29"/>
      <c r="AH881" s="29"/>
      <c r="AI881" s="29"/>
      <c r="AJ881" s="29"/>
      <c r="AK881" s="29"/>
      <c r="AL881" s="29"/>
      <c r="AM881" s="29"/>
      <c r="AN881" s="29"/>
      <c r="AO881" s="29"/>
    </row>
    <row r="882" spans="1:41" ht="15.75" customHeight="1">
      <c r="A882" s="29"/>
      <c r="B882" s="29"/>
      <c r="C882" s="29"/>
      <c r="D882" s="29"/>
      <c r="E882" s="29"/>
      <c r="F882" s="29"/>
      <c r="G882" s="29"/>
      <c r="H882" s="29"/>
      <c r="I882" s="29"/>
      <c r="J882" s="29"/>
      <c r="K882" s="29"/>
      <c r="L882" s="29"/>
      <c r="M882" s="29"/>
      <c r="N882" s="29"/>
      <c r="O882" s="29"/>
      <c r="P882" s="28"/>
      <c r="Q882" s="29"/>
      <c r="R882" s="29"/>
      <c r="S882" s="29"/>
      <c r="T882" s="29"/>
      <c r="U882" s="29"/>
      <c r="V882" s="29"/>
      <c r="W882" s="29"/>
      <c r="X882" s="29"/>
      <c r="Y882" s="29"/>
      <c r="Z882" s="29"/>
      <c r="AA882" s="29"/>
      <c r="AB882" s="29"/>
      <c r="AC882" s="29"/>
      <c r="AD882" s="29"/>
      <c r="AE882" s="29"/>
      <c r="AF882" s="29"/>
      <c r="AG882" s="29"/>
      <c r="AH882" s="29"/>
      <c r="AI882" s="29"/>
      <c r="AJ882" s="29"/>
      <c r="AK882" s="29"/>
      <c r="AL882" s="29"/>
      <c r="AM882" s="29"/>
      <c r="AN882" s="29"/>
      <c r="AO882" s="29"/>
    </row>
    <row r="883" spans="1:41" ht="15.75" customHeight="1">
      <c r="A883" s="29"/>
      <c r="B883" s="29"/>
      <c r="C883" s="29"/>
      <c r="D883" s="29"/>
      <c r="E883" s="29"/>
      <c r="F883" s="29"/>
      <c r="G883" s="29"/>
      <c r="H883" s="29"/>
      <c r="I883" s="29"/>
      <c r="J883" s="29"/>
      <c r="K883" s="29"/>
      <c r="L883" s="29"/>
      <c r="M883" s="29"/>
      <c r="N883" s="29"/>
      <c r="O883" s="29"/>
      <c r="P883" s="28"/>
      <c r="Q883" s="29"/>
      <c r="R883" s="29"/>
      <c r="S883" s="29"/>
      <c r="T883" s="29"/>
      <c r="U883" s="29"/>
      <c r="V883" s="29"/>
      <c r="W883" s="29"/>
      <c r="X883" s="29"/>
      <c r="Y883" s="29"/>
      <c r="Z883" s="29"/>
      <c r="AA883" s="29"/>
      <c r="AB883" s="29"/>
      <c r="AC883" s="29"/>
      <c r="AD883" s="29"/>
      <c r="AE883" s="29"/>
      <c r="AF883" s="29"/>
      <c r="AG883" s="29"/>
      <c r="AH883" s="29"/>
      <c r="AI883" s="29"/>
      <c r="AJ883" s="29"/>
      <c r="AK883" s="29"/>
      <c r="AL883" s="29"/>
      <c r="AM883" s="29"/>
      <c r="AN883" s="29"/>
      <c r="AO883" s="29"/>
    </row>
    <row r="884" spans="1:41" ht="15.75" customHeight="1">
      <c r="A884" s="29"/>
      <c r="B884" s="29"/>
      <c r="C884" s="29"/>
      <c r="D884" s="29"/>
      <c r="E884" s="29"/>
      <c r="F884" s="29"/>
      <c r="G884" s="29"/>
      <c r="H884" s="29"/>
      <c r="I884" s="29"/>
      <c r="J884" s="29"/>
      <c r="K884" s="29"/>
      <c r="L884" s="29"/>
      <c r="M884" s="29"/>
      <c r="N884" s="29"/>
      <c r="O884" s="29"/>
      <c r="P884" s="28"/>
      <c r="Q884" s="29"/>
      <c r="R884" s="29"/>
      <c r="S884" s="29"/>
      <c r="T884" s="29"/>
      <c r="U884" s="29"/>
      <c r="V884" s="29"/>
      <c r="W884" s="29"/>
      <c r="X884" s="29"/>
      <c r="Y884" s="29"/>
      <c r="Z884" s="29"/>
      <c r="AA884" s="29"/>
      <c r="AB884" s="29"/>
      <c r="AC884" s="29"/>
      <c r="AD884" s="29"/>
      <c r="AE884" s="29"/>
      <c r="AF884" s="29"/>
      <c r="AG884" s="29"/>
      <c r="AH884" s="29"/>
      <c r="AI884" s="29"/>
      <c r="AJ884" s="29"/>
      <c r="AK884" s="29"/>
      <c r="AL884" s="29"/>
      <c r="AM884" s="29"/>
      <c r="AN884" s="29"/>
      <c r="AO884" s="29"/>
    </row>
    <row r="885" spans="1:41" ht="15.75" customHeight="1">
      <c r="A885" s="29"/>
      <c r="B885" s="29"/>
      <c r="C885" s="29"/>
      <c r="D885" s="29"/>
      <c r="E885" s="29"/>
      <c r="F885" s="29"/>
      <c r="G885" s="29"/>
      <c r="H885" s="29"/>
      <c r="I885" s="29"/>
      <c r="J885" s="29"/>
      <c r="K885" s="29"/>
      <c r="L885" s="29"/>
      <c r="M885" s="29"/>
      <c r="N885" s="29"/>
      <c r="O885" s="29"/>
      <c r="P885" s="28"/>
      <c r="Q885" s="29"/>
      <c r="R885" s="29"/>
      <c r="S885" s="29"/>
      <c r="T885" s="29"/>
      <c r="U885" s="29"/>
      <c r="V885" s="29"/>
      <c r="W885" s="29"/>
      <c r="X885" s="29"/>
      <c r="Y885" s="29"/>
      <c r="Z885" s="29"/>
      <c r="AA885" s="29"/>
      <c r="AB885" s="29"/>
      <c r="AC885" s="29"/>
      <c r="AD885" s="29"/>
      <c r="AE885" s="29"/>
      <c r="AF885" s="29"/>
      <c r="AG885" s="29"/>
      <c r="AH885" s="29"/>
      <c r="AI885" s="29"/>
      <c r="AJ885" s="29"/>
      <c r="AK885" s="29"/>
      <c r="AL885" s="29"/>
      <c r="AM885" s="29"/>
      <c r="AN885" s="29"/>
      <c r="AO885" s="29"/>
    </row>
    <row r="886" spans="1:41" ht="15.75" customHeight="1">
      <c r="A886" s="29"/>
      <c r="B886" s="29"/>
      <c r="C886" s="29"/>
      <c r="D886" s="29"/>
      <c r="E886" s="29"/>
      <c r="F886" s="29"/>
      <c r="G886" s="29"/>
      <c r="H886" s="29"/>
      <c r="I886" s="29"/>
      <c r="J886" s="29"/>
      <c r="K886" s="29"/>
      <c r="L886" s="29"/>
      <c r="M886" s="29"/>
      <c r="N886" s="29"/>
      <c r="O886" s="29"/>
      <c r="P886" s="28"/>
      <c r="Q886" s="29"/>
      <c r="R886" s="29"/>
      <c r="S886" s="29"/>
      <c r="T886" s="29"/>
      <c r="U886" s="29"/>
      <c r="V886" s="29"/>
      <c r="W886" s="29"/>
      <c r="X886" s="29"/>
      <c r="Y886" s="29"/>
      <c r="Z886" s="29"/>
      <c r="AA886" s="29"/>
      <c r="AB886" s="29"/>
      <c r="AC886" s="29"/>
      <c r="AD886" s="29"/>
      <c r="AE886" s="29"/>
      <c r="AF886" s="29"/>
      <c r="AG886" s="29"/>
      <c r="AH886" s="29"/>
      <c r="AI886" s="29"/>
      <c r="AJ886" s="29"/>
      <c r="AK886" s="29"/>
      <c r="AL886" s="29"/>
      <c r="AM886" s="29"/>
      <c r="AN886" s="29"/>
      <c r="AO886" s="29"/>
    </row>
    <row r="887" spans="1:41" ht="15.75" customHeight="1">
      <c r="A887" s="29"/>
      <c r="B887" s="29"/>
      <c r="C887" s="29"/>
      <c r="D887" s="29"/>
      <c r="E887" s="29"/>
      <c r="F887" s="29"/>
      <c r="G887" s="29"/>
      <c r="H887" s="29"/>
      <c r="I887" s="29"/>
      <c r="J887" s="29"/>
      <c r="K887" s="29"/>
      <c r="L887" s="29"/>
      <c r="M887" s="29"/>
      <c r="N887" s="29"/>
      <c r="O887" s="29"/>
      <c r="P887" s="28"/>
      <c r="Q887" s="29"/>
      <c r="R887" s="29"/>
      <c r="S887" s="29"/>
      <c r="T887" s="29"/>
      <c r="U887" s="29"/>
      <c r="V887" s="29"/>
      <c r="W887" s="29"/>
      <c r="X887" s="29"/>
      <c r="Y887" s="29"/>
      <c r="Z887" s="29"/>
      <c r="AA887" s="29"/>
      <c r="AB887" s="29"/>
      <c r="AC887" s="29"/>
      <c r="AD887" s="29"/>
      <c r="AE887" s="29"/>
      <c r="AF887" s="29"/>
      <c r="AG887" s="29"/>
      <c r="AH887" s="29"/>
      <c r="AI887" s="29"/>
      <c r="AJ887" s="29"/>
      <c r="AK887" s="29"/>
      <c r="AL887" s="29"/>
      <c r="AM887" s="29"/>
      <c r="AN887" s="29"/>
      <c r="AO887" s="29"/>
    </row>
    <row r="888" spans="1:41" ht="15.75" customHeight="1">
      <c r="A888" s="29"/>
      <c r="B888" s="29"/>
      <c r="C888" s="29"/>
      <c r="D888" s="29"/>
      <c r="E888" s="29"/>
      <c r="F888" s="29"/>
      <c r="G888" s="29"/>
      <c r="H888" s="29"/>
      <c r="I888" s="29"/>
      <c r="J888" s="29"/>
      <c r="K888" s="29"/>
      <c r="L888" s="29"/>
      <c r="M888" s="29"/>
      <c r="N888" s="29"/>
      <c r="O888" s="29"/>
      <c r="P888" s="28"/>
      <c r="Q888" s="29"/>
      <c r="R888" s="29"/>
      <c r="S888" s="29"/>
      <c r="T888" s="29"/>
      <c r="U888" s="29"/>
      <c r="V888" s="29"/>
      <c r="W888" s="29"/>
      <c r="X888" s="29"/>
      <c r="Y888" s="29"/>
      <c r="Z888" s="29"/>
      <c r="AA888" s="29"/>
      <c r="AB888" s="29"/>
      <c r="AC888" s="29"/>
      <c r="AD888" s="29"/>
      <c r="AE888" s="29"/>
      <c r="AF888" s="29"/>
      <c r="AG888" s="29"/>
      <c r="AH888" s="29"/>
      <c r="AI888" s="29"/>
      <c r="AJ888" s="29"/>
      <c r="AK888" s="29"/>
      <c r="AL888" s="29"/>
      <c r="AM888" s="29"/>
      <c r="AN888" s="29"/>
      <c r="AO888" s="29"/>
    </row>
    <row r="889" spans="1:41" ht="15.75" customHeight="1">
      <c r="A889" s="29"/>
      <c r="B889" s="29"/>
      <c r="C889" s="29"/>
      <c r="D889" s="29"/>
      <c r="E889" s="29"/>
      <c r="F889" s="29"/>
      <c r="G889" s="29"/>
      <c r="H889" s="29"/>
      <c r="I889" s="29"/>
      <c r="J889" s="29"/>
      <c r="K889" s="29"/>
      <c r="L889" s="29"/>
      <c r="M889" s="29"/>
      <c r="N889" s="29"/>
      <c r="O889" s="29"/>
      <c r="P889" s="28"/>
      <c r="Q889" s="29"/>
      <c r="R889" s="29"/>
      <c r="S889" s="29"/>
      <c r="T889" s="29"/>
      <c r="U889" s="29"/>
      <c r="V889" s="29"/>
      <c r="W889" s="29"/>
      <c r="X889" s="29"/>
      <c r="Y889" s="29"/>
      <c r="Z889" s="29"/>
      <c r="AA889" s="29"/>
      <c r="AB889" s="29"/>
      <c r="AC889" s="29"/>
      <c r="AD889" s="29"/>
      <c r="AE889" s="29"/>
      <c r="AF889" s="29"/>
      <c r="AG889" s="29"/>
      <c r="AH889" s="29"/>
      <c r="AI889" s="29"/>
      <c r="AJ889" s="29"/>
      <c r="AK889" s="29"/>
      <c r="AL889" s="29"/>
      <c r="AM889" s="29"/>
      <c r="AN889" s="29"/>
      <c r="AO889" s="29"/>
    </row>
    <row r="890" spans="1:41" ht="15.75" customHeight="1">
      <c r="A890" s="29"/>
      <c r="B890" s="29"/>
      <c r="C890" s="29"/>
      <c r="D890" s="29"/>
      <c r="E890" s="29"/>
      <c r="F890" s="29"/>
      <c r="G890" s="29"/>
      <c r="H890" s="29"/>
      <c r="I890" s="29"/>
      <c r="J890" s="29"/>
      <c r="K890" s="29"/>
      <c r="L890" s="29"/>
      <c r="M890" s="29"/>
      <c r="N890" s="29"/>
      <c r="O890" s="29"/>
      <c r="P890" s="28"/>
      <c r="Q890" s="29"/>
      <c r="R890" s="29"/>
      <c r="S890" s="29"/>
      <c r="T890" s="29"/>
      <c r="U890" s="29"/>
      <c r="V890" s="29"/>
      <c r="W890" s="29"/>
      <c r="X890" s="29"/>
      <c r="Y890" s="29"/>
      <c r="Z890" s="29"/>
      <c r="AA890" s="29"/>
      <c r="AB890" s="29"/>
      <c r="AC890" s="29"/>
      <c r="AD890" s="29"/>
      <c r="AE890" s="29"/>
      <c r="AF890" s="29"/>
      <c r="AG890" s="29"/>
      <c r="AH890" s="29"/>
      <c r="AI890" s="29"/>
      <c r="AJ890" s="29"/>
      <c r="AK890" s="29"/>
      <c r="AL890" s="29"/>
      <c r="AM890" s="29"/>
      <c r="AN890" s="29"/>
      <c r="AO890" s="29"/>
    </row>
    <row r="891" spans="1:41" ht="15.75" customHeight="1">
      <c r="A891" s="29"/>
      <c r="B891" s="29"/>
      <c r="C891" s="29"/>
      <c r="D891" s="29"/>
      <c r="E891" s="29"/>
      <c r="F891" s="29"/>
      <c r="G891" s="29"/>
      <c r="H891" s="29"/>
      <c r="I891" s="29"/>
      <c r="J891" s="29"/>
      <c r="K891" s="29"/>
      <c r="L891" s="29"/>
      <c r="M891" s="29"/>
      <c r="N891" s="29"/>
      <c r="O891" s="29"/>
      <c r="P891" s="28"/>
      <c r="Q891" s="29"/>
      <c r="R891" s="29"/>
      <c r="S891" s="29"/>
      <c r="T891" s="29"/>
      <c r="U891" s="29"/>
      <c r="V891" s="29"/>
      <c r="W891" s="29"/>
      <c r="X891" s="29"/>
      <c r="Y891" s="29"/>
      <c r="Z891" s="29"/>
      <c r="AA891" s="29"/>
      <c r="AB891" s="29"/>
      <c r="AC891" s="29"/>
      <c r="AD891" s="29"/>
      <c r="AE891" s="29"/>
      <c r="AF891" s="29"/>
      <c r="AG891" s="29"/>
      <c r="AH891" s="29"/>
      <c r="AI891" s="29"/>
      <c r="AJ891" s="29"/>
      <c r="AK891" s="29"/>
      <c r="AL891" s="29"/>
      <c r="AM891" s="29"/>
      <c r="AN891" s="29"/>
      <c r="AO891" s="29"/>
    </row>
    <row r="892" spans="1:41" ht="15.75" customHeight="1">
      <c r="A892" s="29"/>
      <c r="B892" s="29"/>
      <c r="C892" s="29"/>
      <c r="D892" s="29"/>
      <c r="E892" s="29"/>
      <c r="F892" s="29"/>
      <c r="G892" s="29"/>
      <c r="H892" s="29"/>
      <c r="I892" s="29"/>
      <c r="J892" s="29"/>
      <c r="K892" s="29"/>
      <c r="L892" s="29"/>
      <c r="M892" s="29"/>
      <c r="N892" s="29"/>
      <c r="O892" s="29"/>
      <c r="P892" s="28"/>
      <c r="Q892" s="29"/>
      <c r="R892" s="29"/>
      <c r="S892" s="29"/>
      <c r="T892" s="29"/>
      <c r="U892" s="29"/>
      <c r="V892" s="29"/>
      <c r="W892" s="29"/>
      <c r="X892" s="29"/>
      <c r="Y892" s="29"/>
      <c r="Z892" s="29"/>
      <c r="AA892" s="29"/>
      <c r="AB892" s="29"/>
      <c r="AC892" s="29"/>
      <c r="AD892" s="29"/>
      <c r="AE892" s="29"/>
      <c r="AF892" s="29"/>
      <c r="AG892" s="29"/>
      <c r="AH892" s="29"/>
      <c r="AI892" s="29"/>
      <c r="AJ892" s="29"/>
      <c r="AK892" s="29"/>
      <c r="AL892" s="29"/>
      <c r="AM892" s="29"/>
      <c r="AN892" s="29"/>
      <c r="AO892" s="29"/>
    </row>
    <row r="893" spans="1:41" ht="15.75" customHeight="1">
      <c r="A893" s="29"/>
      <c r="B893" s="29"/>
      <c r="C893" s="29"/>
      <c r="D893" s="29"/>
      <c r="E893" s="29"/>
      <c r="F893" s="29"/>
      <c r="G893" s="29"/>
      <c r="H893" s="29"/>
      <c r="I893" s="29"/>
      <c r="J893" s="29"/>
      <c r="K893" s="29"/>
      <c r="L893" s="29"/>
      <c r="M893" s="29"/>
      <c r="N893" s="29"/>
      <c r="O893" s="29"/>
      <c r="P893" s="28"/>
      <c r="Q893" s="29"/>
      <c r="R893" s="29"/>
      <c r="S893" s="29"/>
      <c r="T893" s="29"/>
      <c r="U893" s="29"/>
      <c r="V893" s="29"/>
      <c r="W893" s="29"/>
      <c r="X893" s="29"/>
      <c r="Y893" s="29"/>
      <c r="Z893" s="29"/>
      <c r="AA893" s="29"/>
      <c r="AB893" s="29"/>
      <c r="AC893" s="29"/>
      <c r="AD893" s="29"/>
      <c r="AE893" s="29"/>
      <c r="AF893" s="29"/>
      <c r="AG893" s="29"/>
      <c r="AH893" s="29"/>
      <c r="AI893" s="29"/>
      <c r="AJ893" s="29"/>
      <c r="AK893" s="29"/>
      <c r="AL893" s="29"/>
      <c r="AM893" s="29"/>
      <c r="AN893" s="29"/>
      <c r="AO893" s="29"/>
    </row>
    <row r="894" spans="1:41" ht="15.75" customHeight="1">
      <c r="A894" s="29"/>
      <c r="B894" s="29"/>
      <c r="C894" s="29"/>
      <c r="D894" s="29"/>
      <c r="E894" s="29"/>
      <c r="F894" s="29"/>
      <c r="G894" s="29"/>
      <c r="H894" s="29"/>
      <c r="I894" s="29"/>
      <c r="J894" s="29"/>
      <c r="K894" s="29"/>
      <c r="L894" s="29"/>
      <c r="M894" s="29"/>
      <c r="N894" s="29"/>
      <c r="O894" s="29"/>
      <c r="P894" s="28"/>
      <c r="Q894" s="29"/>
      <c r="R894" s="29"/>
      <c r="S894" s="29"/>
      <c r="T894" s="29"/>
      <c r="U894" s="29"/>
      <c r="V894" s="29"/>
      <c r="W894" s="29"/>
      <c r="X894" s="29"/>
      <c r="Y894" s="29"/>
      <c r="Z894" s="29"/>
      <c r="AA894" s="29"/>
      <c r="AB894" s="29"/>
      <c r="AC894" s="29"/>
      <c r="AD894" s="29"/>
      <c r="AE894" s="29"/>
      <c r="AF894" s="29"/>
      <c r="AG894" s="29"/>
      <c r="AH894" s="29"/>
      <c r="AI894" s="29"/>
      <c r="AJ894" s="29"/>
      <c r="AK894" s="29"/>
      <c r="AL894" s="29"/>
      <c r="AM894" s="29"/>
      <c r="AN894" s="29"/>
      <c r="AO894" s="29"/>
    </row>
    <row r="895" spans="1:41" ht="15.75" customHeight="1">
      <c r="A895" s="29"/>
      <c r="B895" s="29"/>
      <c r="C895" s="29"/>
      <c r="D895" s="29"/>
      <c r="E895" s="29"/>
      <c r="F895" s="29"/>
      <c r="G895" s="29"/>
      <c r="H895" s="29"/>
      <c r="I895" s="29"/>
      <c r="J895" s="29"/>
      <c r="K895" s="29"/>
      <c r="L895" s="29"/>
      <c r="M895" s="29"/>
      <c r="N895" s="29"/>
      <c r="O895" s="29"/>
      <c r="P895" s="28"/>
      <c r="Q895" s="29"/>
      <c r="R895" s="29"/>
      <c r="S895" s="29"/>
      <c r="T895" s="29"/>
      <c r="U895" s="29"/>
      <c r="V895" s="29"/>
      <c r="W895" s="29"/>
      <c r="X895" s="29"/>
      <c r="Y895" s="29"/>
      <c r="Z895" s="29"/>
      <c r="AA895" s="29"/>
      <c r="AB895" s="29"/>
      <c r="AC895" s="29"/>
      <c r="AD895" s="29"/>
      <c r="AE895" s="29"/>
      <c r="AF895" s="29"/>
      <c r="AG895" s="29"/>
      <c r="AH895" s="29"/>
      <c r="AI895" s="29"/>
      <c r="AJ895" s="29"/>
      <c r="AK895" s="29"/>
      <c r="AL895" s="29"/>
      <c r="AM895" s="29"/>
      <c r="AN895" s="29"/>
      <c r="AO895" s="29"/>
    </row>
    <row r="896" spans="1:41" ht="15.75" customHeight="1">
      <c r="A896" s="29"/>
      <c r="B896" s="29"/>
      <c r="C896" s="29"/>
      <c r="D896" s="29"/>
      <c r="E896" s="29"/>
      <c r="F896" s="29"/>
      <c r="G896" s="29"/>
      <c r="H896" s="29"/>
      <c r="I896" s="29"/>
      <c r="J896" s="29"/>
      <c r="K896" s="29"/>
      <c r="L896" s="29"/>
      <c r="M896" s="29"/>
      <c r="N896" s="29"/>
      <c r="O896" s="29"/>
      <c r="P896" s="28"/>
      <c r="Q896" s="29"/>
      <c r="R896" s="29"/>
      <c r="S896" s="29"/>
      <c r="T896" s="29"/>
      <c r="U896" s="29"/>
      <c r="V896" s="29"/>
      <c r="W896" s="29"/>
      <c r="X896" s="29"/>
      <c r="Y896" s="29"/>
      <c r="Z896" s="29"/>
      <c r="AA896" s="29"/>
      <c r="AB896" s="29"/>
      <c r="AC896" s="29"/>
      <c r="AD896" s="29"/>
      <c r="AE896" s="29"/>
      <c r="AF896" s="29"/>
      <c r="AG896" s="29"/>
      <c r="AH896" s="29"/>
      <c r="AI896" s="29"/>
      <c r="AJ896" s="29"/>
      <c r="AK896" s="29"/>
      <c r="AL896" s="29"/>
      <c r="AM896" s="29"/>
      <c r="AN896" s="29"/>
      <c r="AO896" s="29"/>
    </row>
    <row r="897" spans="1:41" ht="15.75" customHeight="1">
      <c r="A897" s="29"/>
      <c r="B897" s="29"/>
      <c r="C897" s="29"/>
      <c r="D897" s="29"/>
      <c r="E897" s="29"/>
      <c r="F897" s="29"/>
      <c r="G897" s="29"/>
      <c r="H897" s="29"/>
      <c r="I897" s="29"/>
      <c r="J897" s="29"/>
      <c r="K897" s="29"/>
      <c r="L897" s="29"/>
      <c r="M897" s="29"/>
      <c r="N897" s="29"/>
      <c r="O897" s="29"/>
      <c r="P897" s="28"/>
      <c r="Q897" s="29"/>
      <c r="R897" s="29"/>
      <c r="S897" s="29"/>
      <c r="T897" s="29"/>
      <c r="U897" s="29"/>
      <c r="V897" s="29"/>
      <c r="W897" s="29"/>
      <c r="X897" s="29"/>
      <c r="Y897" s="29"/>
      <c r="Z897" s="29"/>
      <c r="AA897" s="29"/>
      <c r="AB897" s="29"/>
      <c r="AC897" s="29"/>
      <c r="AD897" s="29"/>
      <c r="AE897" s="29"/>
      <c r="AF897" s="29"/>
      <c r="AG897" s="29"/>
      <c r="AH897" s="29"/>
      <c r="AI897" s="29"/>
      <c r="AJ897" s="29"/>
      <c r="AK897" s="29"/>
      <c r="AL897" s="29"/>
      <c r="AM897" s="29"/>
      <c r="AN897" s="29"/>
      <c r="AO897" s="29"/>
    </row>
    <row r="898" spans="1:41" ht="15.75" customHeight="1">
      <c r="A898" s="29"/>
      <c r="B898" s="29"/>
      <c r="C898" s="29"/>
      <c r="D898" s="29"/>
      <c r="E898" s="29"/>
      <c r="F898" s="29"/>
      <c r="G898" s="29"/>
      <c r="H898" s="29"/>
      <c r="I898" s="29"/>
      <c r="J898" s="29"/>
      <c r="K898" s="29"/>
      <c r="L898" s="29"/>
      <c r="M898" s="29"/>
      <c r="N898" s="29"/>
      <c r="O898" s="29"/>
      <c r="P898" s="28"/>
      <c r="Q898" s="29"/>
      <c r="R898" s="29"/>
      <c r="S898" s="29"/>
      <c r="T898" s="29"/>
      <c r="U898" s="29"/>
      <c r="V898" s="29"/>
      <c r="W898" s="29"/>
      <c r="X898" s="29"/>
      <c r="Y898" s="29"/>
      <c r="Z898" s="29"/>
      <c r="AA898" s="29"/>
      <c r="AB898" s="29"/>
      <c r="AC898" s="29"/>
      <c r="AD898" s="29"/>
      <c r="AE898" s="29"/>
      <c r="AF898" s="29"/>
      <c r="AG898" s="29"/>
      <c r="AH898" s="29"/>
      <c r="AI898" s="29"/>
      <c r="AJ898" s="29"/>
      <c r="AK898" s="29"/>
      <c r="AL898" s="29"/>
      <c r="AM898" s="29"/>
      <c r="AN898" s="29"/>
      <c r="AO898" s="29"/>
    </row>
    <row r="899" spans="1:41" ht="15.75" customHeight="1">
      <c r="A899" s="29"/>
      <c r="B899" s="29"/>
      <c r="C899" s="29"/>
      <c r="D899" s="29"/>
      <c r="E899" s="29"/>
      <c r="F899" s="29"/>
      <c r="G899" s="29"/>
      <c r="H899" s="29"/>
      <c r="I899" s="29"/>
      <c r="J899" s="29"/>
      <c r="K899" s="29"/>
      <c r="L899" s="29"/>
      <c r="M899" s="29"/>
      <c r="N899" s="29"/>
      <c r="O899" s="29"/>
      <c r="P899" s="28"/>
      <c r="Q899" s="29"/>
      <c r="R899" s="29"/>
      <c r="S899" s="29"/>
      <c r="T899" s="29"/>
      <c r="U899" s="29"/>
      <c r="V899" s="29"/>
      <c r="W899" s="29"/>
      <c r="X899" s="29"/>
      <c r="Y899" s="29"/>
      <c r="Z899" s="29"/>
      <c r="AA899" s="29"/>
      <c r="AB899" s="29"/>
      <c r="AC899" s="29"/>
      <c r="AD899" s="29"/>
      <c r="AE899" s="29"/>
      <c r="AF899" s="29"/>
      <c r="AG899" s="29"/>
      <c r="AH899" s="29"/>
      <c r="AI899" s="29"/>
      <c r="AJ899" s="29"/>
      <c r="AK899" s="29"/>
      <c r="AL899" s="29"/>
      <c r="AM899" s="29"/>
      <c r="AN899" s="29"/>
      <c r="AO899" s="29"/>
    </row>
    <row r="900" spans="1:41" ht="15.75" customHeight="1">
      <c r="A900" s="29"/>
      <c r="B900" s="29"/>
      <c r="C900" s="29"/>
      <c r="D900" s="29"/>
      <c r="E900" s="29"/>
      <c r="F900" s="29"/>
      <c r="G900" s="29"/>
      <c r="H900" s="29"/>
      <c r="I900" s="29"/>
      <c r="J900" s="29"/>
      <c r="K900" s="29"/>
      <c r="L900" s="29"/>
      <c r="M900" s="29"/>
      <c r="N900" s="29"/>
      <c r="O900" s="29"/>
      <c r="P900" s="28"/>
      <c r="Q900" s="29"/>
      <c r="R900" s="29"/>
      <c r="S900" s="29"/>
      <c r="T900" s="29"/>
      <c r="U900" s="29"/>
      <c r="V900" s="29"/>
      <c r="W900" s="29"/>
      <c r="X900" s="29"/>
      <c r="Y900" s="29"/>
      <c r="Z900" s="29"/>
      <c r="AA900" s="29"/>
      <c r="AB900" s="29"/>
      <c r="AC900" s="29"/>
      <c r="AD900" s="29"/>
      <c r="AE900" s="29"/>
      <c r="AF900" s="29"/>
      <c r="AG900" s="29"/>
      <c r="AH900" s="29"/>
      <c r="AI900" s="29"/>
      <c r="AJ900" s="29"/>
      <c r="AK900" s="29"/>
      <c r="AL900" s="29"/>
      <c r="AM900" s="29"/>
      <c r="AN900" s="29"/>
      <c r="AO900" s="29"/>
    </row>
    <row r="901" spans="1:41" ht="15.75" customHeight="1">
      <c r="A901" s="29"/>
      <c r="B901" s="29"/>
      <c r="C901" s="29"/>
      <c r="D901" s="29"/>
      <c r="E901" s="29"/>
      <c r="F901" s="29"/>
      <c r="G901" s="29"/>
      <c r="H901" s="29"/>
      <c r="I901" s="29"/>
      <c r="J901" s="29"/>
      <c r="K901" s="29"/>
      <c r="L901" s="29"/>
      <c r="M901" s="29"/>
      <c r="N901" s="29"/>
      <c r="O901" s="29"/>
      <c r="P901" s="28"/>
      <c r="Q901" s="29"/>
      <c r="R901" s="29"/>
      <c r="S901" s="29"/>
      <c r="T901" s="29"/>
      <c r="U901" s="29"/>
      <c r="V901" s="29"/>
      <c r="W901" s="29"/>
      <c r="X901" s="29"/>
      <c r="Y901" s="29"/>
      <c r="Z901" s="29"/>
      <c r="AA901" s="29"/>
      <c r="AB901" s="29"/>
      <c r="AC901" s="29"/>
      <c r="AD901" s="29"/>
      <c r="AE901" s="29"/>
      <c r="AF901" s="29"/>
      <c r="AG901" s="29"/>
      <c r="AH901" s="29"/>
      <c r="AI901" s="29"/>
      <c r="AJ901" s="29"/>
      <c r="AK901" s="29"/>
      <c r="AL901" s="29"/>
      <c r="AM901" s="29"/>
      <c r="AN901" s="29"/>
      <c r="AO901" s="29"/>
    </row>
    <row r="902" spans="1:41" ht="15.75" customHeight="1">
      <c r="A902" s="29"/>
      <c r="B902" s="29"/>
      <c r="C902" s="29"/>
      <c r="D902" s="29"/>
      <c r="E902" s="29"/>
      <c r="F902" s="29"/>
      <c r="G902" s="29"/>
      <c r="H902" s="29"/>
      <c r="I902" s="29"/>
      <c r="J902" s="29"/>
      <c r="K902" s="29"/>
      <c r="L902" s="29"/>
      <c r="M902" s="29"/>
      <c r="N902" s="29"/>
      <c r="O902" s="29"/>
      <c r="P902" s="28"/>
      <c r="Q902" s="29"/>
      <c r="R902" s="29"/>
      <c r="S902" s="29"/>
      <c r="T902" s="29"/>
      <c r="U902" s="29"/>
      <c r="V902" s="29"/>
      <c r="W902" s="29"/>
      <c r="X902" s="29"/>
      <c r="Y902" s="29"/>
      <c r="Z902" s="29"/>
      <c r="AA902" s="29"/>
      <c r="AB902" s="29"/>
      <c r="AC902" s="29"/>
      <c r="AD902" s="29"/>
      <c r="AE902" s="29"/>
      <c r="AF902" s="29"/>
      <c r="AG902" s="29"/>
      <c r="AH902" s="29"/>
      <c r="AI902" s="29"/>
      <c r="AJ902" s="29"/>
      <c r="AK902" s="29"/>
      <c r="AL902" s="29"/>
      <c r="AM902" s="29"/>
      <c r="AN902" s="29"/>
      <c r="AO902" s="29"/>
    </row>
    <row r="903" spans="1:41" ht="15.75" customHeight="1">
      <c r="A903" s="29"/>
      <c r="B903" s="29"/>
      <c r="C903" s="29"/>
      <c r="D903" s="29"/>
      <c r="E903" s="29"/>
      <c r="F903" s="29"/>
      <c r="G903" s="29"/>
      <c r="H903" s="29"/>
      <c r="I903" s="29"/>
      <c r="J903" s="29"/>
      <c r="K903" s="29"/>
      <c r="L903" s="29"/>
      <c r="M903" s="29"/>
      <c r="N903" s="29"/>
      <c r="O903" s="29"/>
      <c r="P903" s="28"/>
      <c r="Q903" s="29"/>
      <c r="R903" s="29"/>
      <c r="S903" s="29"/>
      <c r="T903" s="29"/>
      <c r="U903" s="29"/>
      <c r="V903" s="29"/>
      <c r="W903" s="29"/>
      <c r="X903" s="29"/>
      <c r="Y903" s="29"/>
      <c r="Z903" s="29"/>
      <c r="AA903" s="29"/>
      <c r="AB903" s="29"/>
      <c r="AC903" s="29"/>
      <c r="AD903" s="29"/>
      <c r="AE903" s="29"/>
      <c r="AF903" s="29"/>
      <c r="AG903" s="29"/>
      <c r="AH903" s="29"/>
      <c r="AI903" s="29"/>
      <c r="AJ903" s="29"/>
      <c r="AK903" s="29"/>
      <c r="AL903" s="29"/>
      <c r="AM903" s="29"/>
      <c r="AN903" s="29"/>
      <c r="AO903" s="29"/>
    </row>
    <row r="904" spans="1:41" ht="15.75" customHeight="1">
      <c r="A904" s="29"/>
      <c r="B904" s="29"/>
      <c r="C904" s="29"/>
      <c r="D904" s="29"/>
      <c r="E904" s="29"/>
      <c r="F904" s="29"/>
      <c r="G904" s="29"/>
      <c r="H904" s="29"/>
      <c r="I904" s="29"/>
      <c r="J904" s="29"/>
      <c r="K904" s="29"/>
      <c r="L904" s="29"/>
      <c r="M904" s="29"/>
      <c r="N904" s="29"/>
      <c r="O904" s="29"/>
      <c r="P904" s="28"/>
      <c r="Q904" s="29"/>
      <c r="R904" s="29"/>
      <c r="S904" s="29"/>
      <c r="T904" s="29"/>
      <c r="U904" s="29"/>
      <c r="V904" s="29"/>
      <c r="W904" s="29"/>
      <c r="X904" s="29"/>
      <c r="Y904" s="29"/>
      <c r="Z904" s="29"/>
      <c r="AA904" s="29"/>
      <c r="AB904" s="29"/>
      <c r="AC904" s="29"/>
      <c r="AD904" s="29"/>
      <c r="AE904" s="29"/>
      <c r="AF904" s="29"/>
      <c r="AG904" s="29"/>
      <c r="AH904" s="29"/>
      <c r="AI904" s="29"/>
      <c r="AJ904" s="29"/>
      <c r="AK904" s="29"/>
      <c r="AL904" s="29"/>
      <c r="AM904" s="29"/>
      <c r="AN904" s="29"/>
      <c r="AO904" s="29"/>
    </row>
    <row r="905" spans="1:41" ht="15.75" customHeight="1">
      <c r="A905" s="29"/>
      <c r="B905" s="29"/>
      <c r="C905" s="29"/>
      <c r="D905" s="29"/>
      <c r="E905" s="29"/>
      <c r="F905" s="29"/>
      <c r="G905" s="29"/>
      <c r="H905" s="29"/>
      <c r="I905" s="29"/>
      <c r="J905" s="29"/>
      <c r="K905" s="29"/>
      <c r="L905" s="29"/>
      <c r="M905" s="29"/>
      <c r="N905" s="29"/>
      <c r="O905" s="29"/>
      <c r="P905" s="28"/>
      <c r="Q905" s="29"/>
      <c r="R905" s="29"/>
      <c r="S905" s="29"/>
      <c r="T905" s="29"/>
      <c r="U905" s="29"/>
      <c r="V905" s="29"/>
      <c r="W905" s="29"/>
      <c r="X905" s="29"/>
      <c r="Y905" s="29"/>
      <c r="Z905" s="29"/>
      <c r="AA905" s="29"/>
      <c r="AB905" s="29"/>
      <c r="AC905" s="29"/>
      <c r="AD905" s="29"/>
      <c r="AE905" s="29"/>
      <c r="AF905" s="29"/>
      <c r="AG905" s="29"/>
      <c r="AH905" s="29"/>
      <c r="AI905" s="29"/>
      <c r="AJ905" s="29"/>
      <c r="AK905" s="29"/>
      <c r="AL905" s="29"/>
      <c r="AM905" s="29"/>
      <c r="AN905" s="29"/>
      <c r="AO905" s="29"/>
    </row>
    <row r="906" spans="1:41" ht="15.75" customHeight="1">
      <c r="A906" s="29"/>
      <c r="B906" s="29"/>
      <c r="C906" s="29"/>
      <c r="D906" s="29"/>
      <c r="E906" s="29"/>
      <c r="F906" s="29"/>
      <c r="G906" s="29"/>
      <c r="H906" s="29"/>
      <c r="I906" s="29"/>
      <c r="J906" s="29"/>
      <c r="K906" s="29"/>
      <c r="L906" s="29"/>
      <c r="M906" s="29"/>
      <c r="N906" s="29"/>
      <c r="O906" s="29"/>
      <c r="P906" s="28"/>
      <c r="Q906" s="29"/>
      <c r="R906" s="29"/>
      <c r="S906" s="29"/>
      <c r="T906" s="29"/>
      <c r="U906" s="29"/>
      <c r="V906" s="29"/>
      <c r="W906" s="29"/>
      <c r="X906" s="29"/>
      <c r="Y906" s="29"/>
      <c r="Z906" s="29"/>
      <c r="AA906" s="29"/>
      <c r="AB906" s="29"/>
      <c r="AC906" s="29"/>
      <c r="AD906" s="29"/>
      <c r="AE906" s="29"/>
      <c r="AF906" s="29"/>
      <c r="AG906" s="29"/>
      <c r="AH906" s="29"/>
      <c r="AI906" s="29"/>
      <c r="AJ906" s="29"/>
      <c r="AK906" s="29"/>
      <c r="AL906" s="29"/>
      <c r="AM906" s="29"/>
      <c r="AN906" s="29"/>
      <c r="AO906" s="29"/>
    </row>
    <row r="907" spans="1:41" ht="15.75" customHeight="1">
      <c r="A907" s="29"/>
      <c r="B907" s="29"/>
      <c r="C907" s="29"/>
      <c r="D907" s="29"/>
      <c r="E907" s="29"/>
      <c r="F907" s="29"/>
      <c r="G907" s="29"/>
      <c r="H907" s="29"/>
      <c r="I907" s="29"/>
      <c r="J907" s="29"/>
      <c r="K907" s="29"/>
      <c r="L907" s="29"/>
      <c r="M907" s="29"/>
      <c r="N907" s="29"/>
      <c r="O907" s="29"/>
      <c r="P907" s="28"/>
      <c r="Q907" s="29"/>
      <c r="R907" s="29"/>
      <c r="S907" s="29"/>
      <c r="T907" s="29"/>
      <c r="U907" s="29"/>
      <c r="V907" s="29"/>
      <c r="W907" s="29"/>
      <c r="X907" s="29"/>
      <c r="Y907" s="29"/>
      <c r="Z907" s="29"/>
      <c r="AA907" s="29"/>
      <c r="AB907" s="29"/>
      <c r="AC907" s="29"/>
      <c r="AD907" s="29"/>
      <c r="AE907" s="29"/>
      <c r="AF907" s="29"/>
      <c r="AG907" s="29"/>
      <c r="AH907" s="29"/>
      <c r="AI907" s="29"/>
      <c r="AJ907" s="29"/>
      <c r="AK907" s="29"/>
      <c r="AL907" s="29"/>
      <c r="AM907" s="29"/>
      <c r="AN907" s="29"/>
      <c r="AO907" s="29"/>
    </row>
    <row r="908" spans="1:41" ht="15.75" customHeight="1">
      <c r="A908" s="29"/>
      <c r="B908" s="29"/>
      <c r="C908" s="29"/>
      <c r="D908" s="29"/>
      <c r="E908" s="29"/>
      <c r="F908" s="29"/>
      <c r="G908" s="29"/>
      <c r="H908" s="29"/>
      <c r="I908" s="29"/>
      <c r="J908" s="29"/>
      <c r="K908" s="29"/>
      <c r="L908" s="29"/>
      <c r="M908" s="29"/>
      <c r="N908" s="29"/>
      <c r="O908" s="29"/>
      <c r="P908" s="28"/>
      <c r="Q908" s="29"/>
      <c r="R908" s="29"/>
      <c r="S908" s="29"/>
      <c r="T908" s="29"/>
      <c r="U908" s="29"/>
      <c r="V908" s="29"/>
      <c r="W908" s="29"/>
      <c r="X908" s="29"/>
      <c r="Y908" s="29"/>
      <c r="Z908" s="29"/>
      <c r="AA908" s="29"/>
      <c r="AB908" s="29"/>
      <c r="AC908" s="29"/>
      <c r="AD908" s="29"/>
      <c r="AE908" s="29"/>
      <c r="AF908" s="29"/>
      <c r="AG908" s="29"/>
      <c r="AH908" s="29"/>
      <c r="AI908" s="29"/>
      <c r="AJ908" s="29"/>
      <c r="AK908" s="29"/>
      <c r="AL908" s="29"/>
      <c r="AM908" s="29"/>
      <c r="AN908" s="29"/>
      <c r="AO908" s="29"/>
    </row>
    <row r="909" spans="1:41" ht="15.75" customHeight="1">
      <c r="A909" s="29"/>
      <c r="B909" s="29"/>
      <c r="C909" s="29"/>
      <c r="D909" s="29"/>
      <c r="E909" s="29"/>
      <c r="F909" s="29"/>
      <c r="G909" s="29"/>
      <c r="H909" s="29"/>
      <c r="I909" s="29"/>
      <c r="J909" s="29"/>
      <c r="K909" s="29"/>
      <c r="L909" s="29"/>
      <c r="M909" s="29"/>
      <c r="N909" s="29"/>
      <c r="O909" s="29"/>
      <c r="P909" s="28"/>
      <c r="Q909" s="29"/>
      <c r="R909" s="29"/>
      <c r="S909" s="29"/>
      <c r="T909" s="29"/>
      <c r="U909" s="29"/>
      <c r="V909" s="29"/>
      <c r="W909" s="29"/>
      <c r="X909" s="29"/>
      <c r="Y909" s="29"/>
      <c r="Z909" s="29"/>
      <c r="AA909" s="29"/>
      <c r="AB909" s="29"/>
      <c r="AC909" s="29"/>
      <c r="AD909" s="29"/>
      <c r="AE909" s="29"/>
      <c r="AF909" s="29"/>
      <c r="AG909" s="29"/>
      <c r="AH909" s="29"/>
      <c r="AI909" s="29"/>
      <c r="AJ909" s="29"/>
      <c r="AK909" s="29"/>
      <c r="AL909" s="29"/>
      <c r="AM909" s="29"/>
      <c r="AN909" s="29"/>
      <c r="AO909" s="29"/>
    </row>
    <row r="910" spans="1:41" ht="15.75" customHeight="1">
      <c r="A910" s="29"/>
      <c r="B910" s="29"/>
      <c r="C910" s="29"/>
      <c r="D910" s="29"/>
      <c r="E910" s="29"/>
      <c r="F910" s="29"/>
      <c r="G910" s="29"/>
      <c r="H910" s="29"/>
      <c r="I910" s="29"/>
      <c r="J910" s="29"/>
      <c r="K910" s="29"/>
      <c r="L910" s="29"/>
      <c r="M910" s="29"/>
      <c r="N910" s="29"/>
      <c r="O910" s="29"/>
      <c r="P910" s="28"/>
      <c r="Q910" s="29"/>
      <c r="R910" s="29"/>
      <c r="S910" s="29"/>
      <c r="T910" s="29"/>
      <c r="U910" s="29"/>
      <c r="V910" s="29"/>
      <c r="W910" s="29"/>
      <c r="X910" s="29"/>
      <c r="Y910" s="29"/>
      <c r="Z910" s="29"/>
      <c r="AA910" s="29"/>
      <c r="AB910" s="29"/>
      <c r="AC910" s="29"/>
      <c r="AD910" s="29"/>
      <c r="AE910" s="29"/>
      <c r="AF910" s="29"/>
      <c r="AG910" s="29"/>
      <c r="AH910" s="29"/>
      <c r="AI910" s="29"/>
      <c r="AJ910" s="29"/>
      <c r="AK910" s="29"/>
      <c r="AL910" s="29"/>
      <c r="AM910" s="29"/>
      <c r="AN910" s="29"/>
      <c r="AO910" s="29"/>
    </row>
    <row r="911" spans="1:41" ht="15.75" customHeight="1">
      <c r="A911" s="29"/>
      <c r="B911" s="29"/>
      <c r="C911" s="29"/>
      <c r="D911" s="29"/>
      <c r="E911" s="29"/>
      <c r="F911" s="29"/>
      <c r="G911" s="29"/>
      <c r="H911" s="29"/>
      <c r="I911" s="29"/>
      <c r="J911" s="29"/>
      <c r="K911" s="29"/>
      <c r="L911" s="29"/>
      <c r="M911" s="29"/>
      <c r="N911" s="29"/>
      <c r="O911" s="29"/>
      <c r="P911" s="28"/>
      <c r="Q911" s="29"/>
      <c r="R911" s="29"/>
      <c r="S911" s="29"/>
      <c r="T911" s="29"/>
      <c r="U911" s="29"/>
      <c r="V911" s="29"/>
      <c r="W911" s="29"/>
      <c r="X911" s="29"/>
      <c r="Y911" s="29"/>
      <c r="Z911" s="29"/>
      <c r="AA911" s="29"/>
      <c r="AB911" s="29"/>
      <c r="AC911" s="29"/>
      <c r="AD911" s="29"/>
      <c r="AE911" s="29"/>
      <c r="AF911" s="29"/>
      <c r="AG911" s="29"/>
      <c r="AH911" s="29"/>
      <c r="AI911" s="29"/>
      <c r="AJ911" s="29"/>
      <c r="AK911" s="29"/>
      <c r="AL911" s="29"/>
      <c r="AM911" s="29"/>
      <c r="AN911" s="29"/>
      <c r="AO911" s="29"/>
    </row>
    <row r="912" spans="1:41" ht="15.75" customHeight="1">
      <c r="A912" s="29"/>
      <c r="B912" s="29"/>
      <c r="C912" s="29"/>
      <c r="D912" s="29"/>
      <c r="E912" s="29"/>
      <c r="F912" s="29"/>
      <c r="G912" s="29"/>
      <c r="H912" s="29"/>
      <c r="I912" s="29"/>
      <c r="J912" s="29"/>
      <c r="K912" s="29"/>
      <c r="L912" s="29"/>
      <c r="M912" s="29"/>
      <c r="N912" s="29"/>
      <c r="O912" s="29"/>
      <c r="P912" s="28"/>
      <c r="Q912" s="29"/>
      <c r="R912" s="29"/>
      <c r="S912" s="29"/>
      <c r="T912" s="29"/>
      <c r="U912" s="29"/>
      <c r="V912" s="29"/>
      <c r="W912" s="29"/>
      <c r="X912" s="29"/>
      <c r="Y912" s="29"/>
      <c r="Z912" s="29"/>
      <c r="AA912" s="29"/>
      <c r="AB912" s="29"/>
      <c r="AC912" s="29"/>
      <c r="AD912" s="29"/>
      <c r="AE912" s="29"/>
      <c r="AF912" s="29"/>
      <c r="AG912" s="29"/>
      <c r="AH912" s="29"/>
      <c r="AI912" s="29"/>
      <c r="AJ912" s="29"/>
      <c r="AK912" s="29"/>
      <c r="AL912" s="29"/>
      <c r="AM912" s="29"/>
      <c r="AN912" s="29"/>
      <c r="AO912" s="29"/>
    </row>
    <row r="913" spans="1:41" ht="15.75" customHeight="1">
      <c r="A913" s="29"/>
      <c r="B913" s="29"/>
      <c r="C913" s="29"/>
      <c r="D913" s="29"/>
      <c r="E913" s="29"/>
      <c r="F913" s="29"/>
      <c r="G913" s="29"/>
      <c r="H913" s="29"/>
      <c r="I913" s="29"/>
      <c r="J913" s="29"/>
      <c r="K913" s="29"/>
      <c r="L913" s="29"/>
      <c r="M913" s="29"/>
      <c r="N913" s="29"/>
      <c r="O913" s="29"/>
      <c r="P913" s="28"/>
      <c r="Q913" s="29"/>
      <c r="R913" s="29"/>
      <c r="S913" s="29"/>
      <c r="T913" s="29"/>
      <c r="U913" s="29"/>
      <c r="V913" s="29"/>
      <c r="W913" s="29"/>
      <c r="X913" s="29"/>
      <c r="Y913" s="29"/>
      <c r="Z913" s="29"/>
      <c r="AA913" s="29"/>
      <c r="AB913" s="29"/>
      <c r="AC913" s="29"/>
      <c r="AD913" s="29"/>
      <c r="AE913" s="29"/>
      <c r="AF913" s="29"/>
      <c r="AG913" s="29"/>
      <c r="AH913" s="29"/>
      <c r="AI913" s="29"/>
      <c r="AJ913" s="29"/>
      <c r="AK913" s="29"/>
      <c r="AL913" s="29"/>
      <c r="AM913" s="29"/>
      <c r="AN913" s="29"/>
      <c r="AO913" s="29"/>
    </row>
    <row r="914" spans="1:41" ht="15.75" customHeight="1">
      <c r="A914" s="29"/>
      <c r="B914" s="29"/>
      <c r="C914" s="29"/>
      <c r="D914" s="29"/>
      <c r="E914" s="29"/>
      <c r="F914" s="29"/>
      <c r="G914" s="29"/>
      <c r="H914" s="29"/>
      <c r="I914" s="29"/>
      <c r="J914" s="29"/>
      <c r="K914" s="29"/>
      <c r="L914" s="29"/>
      <c r="M914" s="29"/>
      <c r="N914" s="29"/>
      <c r="O914" s="29"/>
      <c r="P914" s="28"/>
      <c r="Q914" s="29"/>
      <c r="R914" s="29"/>
      <c r="S914" s="29"/>
      <c r="T914" s="29"/>
      <c r="U914" s="29"/>
      <c r="V914" s="29"/>
      <c r="W914" s="29"/>
      <c r="X914" s="29"/>
      <c r="Y914" s="29"/>
      <c r="Z914" s="29"/>
      <c r="AA914" s="29"/>
      <c r="AB914" s="29"/>
      <c r="AC914" s="29"/>
      <c r="AD914" s="29"/>
      <c r="AE914" s="29"/>
      <c r="AF914" s="29"/>
      <c r="AG914" s="29"/>
      <c r="AH914" s="29"/>
      <c r="AI914" s="29"/>
      <c r="AJ914" s="29"/>
      <c r="AK914" s="29"/>
      <c r="AL914" s="29"/>
      <c r="AM914" s="29"/>
      <c r="AN914" s="29"/>
      <c r="AO914" s="29"/>
    </row>
    <row r="915" spans="1:41" ht="15.75" customHeight="1">
      <c r="A915" s="29"/>
      <c r="B915" s="29"/>
      <c r="C915" s="29"/>
      <c r="D915" s="29"/>
      <c r="E915" s="29"/>
      <c r="F915" s="29"/>
      <c r="G915" s="29"/>
      <c r="H915" s="29"/>
      <c r="I915" s="29"/>
      <c r="J915" s="29"/>
      <c r="K915" s="29"/>
      <c r="L915" s="29"/>
      <c r="M915" s="29"/>
      <c r="N915" s="29"/>
      <c r="O915" s="29"/>
      <c r="P915" s="28"/>
      <c r="Q915" s="29"/>
      <c r="R915" s="29"/>
      <c r="S915" s="29"/>
      <c r="T915" s="29"/>
      <c r="U915" s="29"/>
      <c r="V915" s="29"/>
      <c r="W915" s="29"/>
      <c r="X915" s="29"/>
      <c r="Y915" s="29"/>
      <c r="Z915" s="29"/>
      <c r="AA915" s="29"/>
      <c r="AB915" s="29"/>
      <c r="AC915" s="29"/>
      <c r="AD915" s="29"/>
      <c r="AE915" s="29"/>
      <c r="AF915" s="29"/>
      <c r="AG915" s="29"/>
      <c r="AH915" s="29"/>
      <c r="AI915" s="29"/>
      <c r="AJ915" s="29"/>
      <c r="AK915" s="29"/>
      <c r="AL915" s="29"/>
      <c r="AM915" s="29"/>
      <c r="AN915" s="29"/>
      <c r="AO915" s="29"/>
    </row>
    <row r="916" spans="1:41" ht="15.75" customHeight="1">
      <c r="A916" s="29"/>
      <c r="B916" s="29"/>
      <c r="C916" s="29"/>
      <c r="D916" s="29"/>
      <c r="E916" s="29"/>
      <c r="F916" s="29"/>
      <c r="G916" s="29"/>
      <c r="H916" s="29"/>
      <c r="I916" s="29"/>
      <c r="J916" s="29"/>
      <c r="K916" s="29"/>
      <c r="L916" s="29"/>
      <c r="M916" s="29"/>
      <c r="N916" s="29"/>
      <c r="O916" s="29"/>
      <c r="P916" s="28"/>
      <c r="Q916" s="29"/>
      <c r="R916" s="29"/>
      <c r="S916" s="29"/>
      <c r="T916" s="29"/>
      <c r="U916" s="29"/>
      <c r="V916" s="29"/>
      <c r="W916" s="29"/>
      <c r="X916" s="29"/>
      <c r="Y916" s="29"/>
      <c r="Z916" s="29"/>
      <c r="AA916" s="29"/>
      <c r="AB916" s="29"/>
      <c r="AC916" s="29"/>
      <c r="AD916" s="29"/>
      <c r="AE916" s="29"/>
      <c r="AF916" s="29"/>
      <c r="AG916" s="29"/>
      <c r="AH916" s="29"/>
      <c r="AI916" s="29"/>
      <c r="AJ916" s="29"/>
      <c r="AK916" s="29"/>
      <c r="AL916" s="29"/>
      <c r="AM916" s="29"/>
      <c r="AN916" s="29"/>
      <c r="AO916" s="29"/>
    </row>
    <row r="917" spans="1:41" ht="15.75" customHeight="1">
      <c r="A917" s="29"/>
      <c r="B917" s="29"/>
      <c r="C917" s="29"/>
      <c r="D917" s="29"/>
      <c r="E917" s="29"/>
      <c r="F917" s="29"/>
      <c r="G917" s="29"/>
      <c r="H917" s="29"/>
      <c r="I917" s="29"/>
      <c r="J917" s="29"/>
      <c r="K917" s="29"/>
      <c r="L917" s="29"/>
      <c r="M917" s="29"/>
      <c r="N917" s="29"/>
      <c r="O917" s="29"/>
      <c r="P917" s="28"/>
      <c r="Q917" s="29"/>
      <c r="R917" s="29"/>
      <c r="S917" s="29"/>
      <c r="T917" s="29"/>
      <c r="U917" s="29"/>
      <c r="V917" s="29"/>
      <c r="W917" s="29"/>
      <c r="X917" s="29"/>
      <c r="Y917" s="29"/>
      <c r="Z917" s="29"/>
      <c r="AA917" s="29"/>
      <c r="AB917" s="29"/>
      <c r="AC917" s="29"/>
      <c r="AD917" s="29"/>
      <c r="AE917" s="29"/>
      <c r="AF917" s="29"/>
      <c r="AG917" s="29"/>
      <c r="AH917" s="29"/>
      <c r="AI917" s="29"/>
      <c r="AJ917" s="29"/>
      <c r="AK917" s="29"/>
      <c r="AL917" s="29"/>
      <c r="AM917" s="29"/>
      <c r="AN917" s="29"/>
      <c r="AO917" s="29"/>
    </row>
    <row r="918" spans="1:41" ht="15.75" customHeight="1">
      <c r="A918" s="29"/>
      <c r="B918" s="29"/>
      <c r="C918" s="29"/>
      <c r="D918" s="29"/>
      <c r="E918" s="29"/>
      <c r="F918" s="29"/>
      <c r="G918" s="29"/>
      <c r="H918" s="29"/>
      <c r="I918" s="29"/>
      <c r="J918" s="29"/>
      <c r="K918" s="29"/>
      <c r="L918" s="29"/>
      <c r="M918" s="29"/>
      <c r="N918" s="29"/>
      <c r="O918" s="29"/>
      <c r="P918" s="28"/>
      <c r="Q918" s="29"/>
      <c r="R918" s="29"/>
      <c r="S918" s="29"/>
      <c r="T918" s="29"/>
      <c r="U918" s="29"/>
      <c r="V918" s="29"/>
      <c r="W918" s="29"/>
      <c r="X918" s="29"/>
      <c r="Y918" s="29"/>
      <c r="Z918" s="29"/>
      <c r="AA918" s="29"/>
      <c r="AB918" s="29"/>
      <c r="AC918" s="29"/>
      <c r="AD918" s="29"/>
      <c r="AE918" s="29"/>
      <c r="AF918" s="29"/>
      <c r="AG918" s="29"/>
      <c r="AH918" s="29"/>
      <c r="AI918" s="29"/>
      <c r="AJ918" s="29"/>
      <c r="AK918" s="29"/>
      <c r="AL918" s="29"/>
      <c r="AM918" s="29"/>
      <c r="AN918" s="29"/>
      <c r="AO918" s="29"/>
    </row>
    <row r="919" spans="1:41" ht="15.75" customHeight="1">
      <c r="A919" s="29"/>
      <c r="B919" s="29"/>
      <c r="C919" s="29"/>
      <c r="D919" s="29"/>
      <c r="E919" s="29"/>
      <c r="F919" s="29"/>
      <c r="G919" s="29"/>
      <c r="H919" s="29"/>
      <c r="I919" s="29"/>
      <c r="J919" s="29"/>
      <c r="K919" s="29"/>
      <c r="L919" s="29"/>
      <c r="M919" s="29"/>
      <c r="N919" s="29"/>
      <c r="O919" s="29"/>
      <c r="P919" s="28"/>
      <c r="Q919" s="29"/>
      <c r="R919" s="29"/>
      <c r="S919" s="29"/>
      <c r="T919" s="29"/>
      <c r="U919" s="29"/>
      <c r="V919" s="29"/>
      <c r="W919" s="29"/>
      <c r="X919" s="29"/>
      <c r="Y919" s="29"/>
      <c r="Z919" s="29"/>
      <c r="AA919" s="29"/>
      <c r="AB919" s="29"/>
      <c r="AC919" s="29"/>
      <c r="AD919" s="29"/>
      <c r="AE919" s="29"/>
      <c r="AF919" s="29"/>
      <c r="AG919" s="29"/>
      <c r="AH919" s="29"/>
      <c r="AI919" s="29"/>
      <c r="AJ919" s="29"/>
      <c r="AK919" s="29"/>
      <c r="AL919" s="29"/>
      <c r="AM919" s="29"/>
      <c r="AN919" s="29"/>
      <c r="AO919" s="29"/>
    </row>
    <row r="920" spans="1:41" ht="15.75" customHeight="1">
      <c r="A920" s="29"/>
      <c r="B920" s="29"/>
      <c r="C920" s="29"/>
      <c r="D920" s="29"/>
      <c r="E920" s="29"/>
      <c r="F920" s="29"/>
      <c r="G920" s="29"/>
      <c r="H920" s="29"/>
      <c r="I920" s="29"/>
      <c r="J920" s="29"/>
      <c r="K920" s="29"/>
      <c r="L920" s="29"/>
      <c r="M920" s="29"/>
      <c r="N920" s="29"/>
      <c r="O920" s="29"/>
      <c r="P920" s="28"/>
      <c r="Q920" s="29"/>
      <c r="R920" s="29"/>
      <c r="S920" s="29"/>
      <c r="T920" s="29"/>
      <c r="U920" s="29"/>
      <c r="V920" s="29"/>
      <c r="W920" s="29"/>
      <c r="X920" s="29"/>
      <c r="Y920" s="29"/>
      <c r="Z920" s="29"/>
      <c r="AA920" s="29"/>
      <c r="AB920" s="29"/>
      <c r="AC920" s="29"/>
      <c r="AD920" s="29"/>
      <c r="AE920" s="29"/>
      <c r="AF920" s="29"/>
      <c r="AG920" s="29"/>
      <c r="AH920" s="29"/>
      <c r="AI920" s="29"/>
      <c r="AJ920" s="29"/>
      <c r="AK920" s="29"/>
      <c r="AL920" s="29"/>
      <c r="AM920" s="29"/>
      <c r="AN920" s="29"/>
      <c r="AO920" s="29"/>
    </row>
    <row r="921" spans="1:41" ht="15.75" customHeight="1">
      <c r="A921" s="29"/>
      <c r="B921" s="29"/>
      <c r="C921" s="29"/>
      <c r="D921" s="29"/>
      <c r="E921" s="29"/>
      <c r="F921" s="29"/>
      <c r="G921" s="29"/>
      <c r="H921" s="29"/>
      <c r="I921" s="29"/>
      <c r="J921" s="29"/>
      <c r="K921" s="29"/>
      <c r="L921" s="29"/>
      <c r="M921" s="29"/>
      <c r="N921" s="29"/>
      <c r="O921" s="29"/>
      <c r="P921" s="28"/>
      <c r="Q921" s="29"/>
      <c r="R921" s="29"/>
      <c r="S921" s="29"/>
      <c r="T921" s="29"/>
      <c r="U921" s="29"/>
      <c r="V921" s="29"/>
      <c r="W921" s="29"/>
      <c r="X921" s="29"/>
      <c r="Y921" s="29"/>
      <c r="Z921" s="29"/>
      <c r="AA921" s="29"/>
      <c r="AB921" s="29"/>
      <c r="AC921" s="29"/>
      <c r="AD921" s="29"/>
      <c r="AE921" s="29"/>
      <c r="AF921" s="29"/>
      <c r="AG921" s="29"/>
      <c r="AH921" s="29"/>
      <c r="AI921" s="29"/>
      <c r="AJ921" s="29"/>
      <c r="AK921" s="29"/>
      <c r="AL921" s="29"/>
      <c r="AM921" s="29"/>
      <c r="AN921" s="29"/>
      <c r="AO921" s="29"/>
    </row>
    <row r="922" spans="1:41" ht="15.75" customHeight="1">
      <c r="A922" s="29"/>
      <c r="B922" s="29"/>
      <c r="C922" s="29"/>
      <c r="D922" s="29"/>
      <c r="E922" s="29"/>
      <c r="F922" s="29"/>
      <c r="G922" s="29"/>
      <c r="H922" s="29"/>
      <c r="I922" s="29"/>
      <c r="J922" s="29"/>
      <c r="K922" s="29"/>
      <c r="L922" s="29"/>
      <c r="M922" s="29"/>
      <c r="N922" s="29"/>
      <c r="O922" s="29"/>
      <c r="P922" s="28"/>
      <c r="Q922" s="29"/>
      <c r="R922" s="29"/>
      <c r="S922" s="29"/>
      <c r="T922" s="29"/>
      <c r="U922" s="29"/>
      <c r="V922" s="29"/>
      <c r="W922" s="29"/>
      <c r="X922" s="29"/>
      <c r="Y922" s="29"/>
      <c r="Z922" s="29"/>
      <c r="AA922" s="29"/>
      <c r="AB922" s="29"/>
      <c r="AC922" s="29"/>
      <c r="AD922" s="29"/>
      <c r="AE922" s="29"/>
      <c r="AF922" s="29"/>
      <c r="AG922" s="29"/>
      <c r="AH922" s="29"/>
      <c r="AI922" s="29"/>
      <c r="AJ922" s="29"/>
      <c r="AK922" s="29"/>
      <c r="AL922" s="29"/>
      <c r="AM922" s="29"/>
      <c r="AN922" s="29"/>
      <c r="AO922" s="29"/>
    </row>
    <row r="923" spans="1:41" ht="15.75" customHeight="1">
      <c r="A923" s="29"/>
      <c r="B923" s="29"/>
      <c r="C923" s="29"/>
      <c r="D923" s="29"/>
      <c r="E923" s="29"/>
      <c r="F923" s="29"/>
      <c r="G923" s="29"/>
      <c r="H923" s="29"/>
      <c r="I923" s="29"/>
      <c r="J923" s="29"/>
      <c r="K923" s="29"/>
      <c r="L923" s="29"/>
      <c r="M923" s="29"/>
      <c r="N923" s="29"/>
      <c r="O923" s="29"/>
      <c r="P923" s="28"/>
      <c r="Q923" s="29"/>
      <c r="R923" s="29"/>
      <c r="S923" s="29"/>
      <c r="T923" s="29"/>
      <c r="U923" s="29"/>
      <c r="V923" s="29"/>
      <c r="W923" s="29"/>
      <c r="X923" s="29"/>
      <c r="Y923" s="29"/>
      <c r="Z923" s="29"/>
      <c r="AA923" s="29"/>
      <c r="AB923" s="29"/>
      <c r="AC923" s="29"/>
      <c r="AD923" s="29"/>
      <c r="AE923" s="29"/>
      <c r="AF923" s="29"/>
      <c r="AG923" s="29"/>
      <c r="AH923" s="29"/>
      <c r="AI923" s="29"/>
      <c r="AJ923" s="29"/>
      <c r="AK923" s="29"/>
      <c r="AL923" s="29"/>
      <c r="AM923" s="29"/>
      <c r="AN923" s="29"/>
      <c r="AO923" s="29"/>
    </row>
    <row r="924" spans="1:41" ht="15.75" customHeight="1">
      <c r="A924" s="29"/>
      <c r="B924" s="29"/>
      <c r="C924" s="29"/>
      <c r="D924" s="29"/>
      <c r="E924" s="29"/>
      <c r="F924" s="29"/>
      <c r="G924" s="29"/>
      <c r="H924" s="29"/>
      <c r="I924" s="29"/>
      <c r="J924" s="29"/>
      <c r="K924" s="29"/>
      <c r="L924" s="29"/>
      <c r="M924" s="29"/>
      <c r="N924" s="29"/>
      <c r="O924" s="29"/>
      <c r="P924" s="28"/>
      <c r="Q924" s="29"/>
      <c r="R924" s="29"/>
      <c r="S924" s="29"/>
      <c r="T924" s="29"/>
      <c r="U924" s="29"/>
      <c r="V924" s="29"/>
      <c r="W924" s="29"/>
      <c r="X924" s="29"/>
      <c r="Y924" s="29"/>
      <c r="Z924" s="29"/>
      <c r="AA924" s="29"/>
      <c r="AB924" s="29"/>
      <c r="AC924" s="29"/>
      <c r="AD924" s="29"/>
      <c r="AE924" s="29"/>
      <c r="AF924" s="29"/>
      <c r="AG924" s="29"/>
      <c r="AH924" s="29"/>
      <c r="AI924" s="29"/>
      <c r="AJ924" s="29"/>
      <c r="AK924" s="29"/>
      <c r="AL924" s="29"/>
      <c r="AM924" s="29"/>
      <c r="AN924" s="29"/>
      <c r="AO924" s="29"/>
    </row>
    <row r="925" spans="1:41" ht="15.75" customHeight="1">
      <c r="A925" s="29"/>
      <c r="B925" s="29"/>
      <c r="C925" s="29"/>
      <c r="D925" s="29"/>
      <c r="E925" s="29"/>
      <c r="F925" s="29"/>
      <c r="G925" s="29"/>
      <c r="H925" s="29"/>
      <c r="I925" s="29"/>
      <c r="J925" s="29"/>
      <c r="K925" s="29"/>
      <c r="L925" s="29"/>
      <c r="M925" s="29"/>
      <c r="N925" s="29"/>
      <c r="O925" s="29"/>
      <c r="P925" s="28"/>
      <c r="Q925" s="29"/>
      <c r="R925" s="29"/>
      <c r="S925" s="29"/>
      <c r="T925" s="29"/>
      <c r="U925" s="29"/>
      <c r="V925" s="29"/>
      <c r="W925" s="29"/>
      <c r="X925" s="29"/>
      <c r="Y925" s="29"/>
      <c r="Z925" s="29"/>
      <c r="AA925" s="29"/>
      <c r="AB925" s="29"/>
      <c r="AC925" s="29"/>
      <c r="AD925" s="29"/>
      <c r="AE925" s="29"/>
      <c r="AF925" s="29"/>
      <c r="AG925" s="29"/>
      <c r="AH925" s="29"/>
      <c r="AI925" s="29"/>
      <c r="AJ925" s="29"/>
      <c r="AK925" s="29"/>
      <c r="AL925" s="29"/>
      <c r="AM925" s="29"/>
      <c r="AN925" s="29"/>
      <c r="AO925" s="29"/>
    </row>
    <row r="926" spans="1:41" ht="15.75" customHeight="1">
      <c r="A926" s="29"/>
      <c r="B926" s="29"/>
      <c r="C926" s="29"/>
      <c r="D926" s="29"/>
      <c r="E926" s="29"/>
      <c r="F926" s="29"/>
      <c r="G926" s="29"/>
      <c r="H926" s="29"/>
      <c r="I926" s="29"/>
      <c r="J926" s="29"/>
      <c r="K926" s="29"/>
      <c r="L926" s="29"/>
      <c r="M926" s="29"/>
      <c r="N926" s="29"/>
      <c r="O926" s="29"/>
      <c r="P926" s="28"/>
      <c r="Q926" s="29"/>
      <c r="R926" s="29"/>
      <c r="S926" s="29"/>
      <c r="T926" s="29"/>
      <c r="U926" s="29"/>
      <c r="V926" s="29"/>
      <c r="W926" s="29"/>
      <c r="X926" s="29"/>
      <c r="Y926" s="29"/>
      <c r="Z926" s="29"/>
      <c r="AA926" s="29"/>
      <c r="AB926" s="29"/>
      <c r="AC926" s="29"/>
      <c r="AD926" s="29"/>
      <c r="AE926" s="29"/>
      <c r="AF926" s="29"/>
      <c r="AG926" s="29"/>
      <c r="AH926" s="29"/>
      <c r="AI926" s="29"/>
      <c r="AJ926" s="29"/>
      <c r="AK926" s="29"/>
      <c r="AL926" s="29"/>
      <c r="AM926" s="29"/>
      <c r="AN926" s="29"/>
      <c r="AO926" s="29"/>
    </row>
    <row r="927" spans="1:41" ht="15.75" customHeight="1">
      <c r="A927" s="29"/>
      <c r="B927" s="29"/>
      <c r="C927" s="29"/>
      <c r="D927" s="29"/>
      <c r="E927" s="29"/>
      <c r="F927" s="29"/>
      <c r="G927" s="29"/>
      <c r="H927" s="29"/>
      <c r="I927" s="29"/>
      <c r="J927" s="29"/>
      <c r="K927" s="29"/>
      <c r="L927" s="29"/>
      <c r="M927" s="29"/>
      <c r="N927" s="29"/>
      <c r="O927" s="29"/>
      <c r="P927" s="28"/>
      <c r="Q927" s="29"/>
      <c r="R927" s="29"/>
      <c r="S927" s="29"/>
      <c r="T927" s="29"/>
      <c r="U927" s="29"/>
      <c r="V927" s="29"/>
      <c r="W927" s="29"/>
      <c r="X927" s="29"/>
      <c r="Y927" s="29"/>
      <c r="Z927" s="29"/>
      <c r="AA927" s="29"/>
      <c r="AB927" s="29"/>
      <c r="AC927" s="29"/>
      <c r="AD927" s="29"/>
      <c r="AE927" s="29"/>
      <c r="AF927" s="29"/>
      <c r="AG927" s="29"/>
      <c r="AH927" s="29"/>
      <c r="AI927" s="29"/>
      <c r="AJ927" s="29"/>
      <c r="AK927" s="29"/>
      <c r="AL927" s="29"/>
      <c r="AM927" s="29"/>
      <c r="AN927" s="29"/>
      <c r="AO927" s="29"/>
    </row>
    <row r="928" spans="1:41" ht="15.75" customHeight="1">
      <c r="A928" s="29"/>
      <c r="B928" s="29"/>
      <c r="C928" s="29"/>
      <c r="D928" s="29"/>
      <c r="E928" s="29"/>
      <c r="F928" s="29"/>
      <c r="G928" s="29"/>
      <c r="H928" s="29"/>
      <c r="I928" s="29"/>
      <c r="J928" s="29"/>
      <c r="K928" s="29"/>
      <c r="L928" s="29"/>
      <c r="M928" s="29"/>
      <c r="N928" s="29"/>
      <c r="O928" s="29"/>
      <c r="P928" s="28"/>
      <c r="Q928" s="29"/>
      <c r="R928" s="29"/>
      <c r="S928" s="29"/>
      <c r="T928" s="29"/>
      <c r="U928" s="29"/>
      <c r="V928" s="29"/>
      <c r="W928" s="29"/>
      <c r="X928" s="29"/>
      <c r="Y928" s="29"/>
      <c r="Z928" s="29"/>
      <c r="AA928" s="29"/>
      <c r="AB928" s="29"/>
      <c r="AC928" s="29"/>
      <c r="AD928" s="29"/>
      <c r="AE928" s="29"/>
      <c r="AF928" s="29"/>
      <c r="AG928" s="29"/>
      <c r="AH928" s="29"/>
      <c r="AI928" s="29"/>
      <c r="AJ928" s="29"/>
      <c r="AK928" s="29"/>
      <c r="AL928" s="29"/>
      <c r="AM928" s="29"/>
      <c r="AN928" s="29"/>
      <c r="AO928" s="29"/>
    </row>
    <row r="929" spans="1:41" ht="15.75" customHeight="1">
      <c r="A929" s="29"/>
      <c r="B929" s="29"/>
      <c r="C929" s="29"/>
      <c r="D929" s="29"/>
      <c r="E929" s="29"/>
      <c r="F929" s="29"/>
      <c r="G929" s="29"/>
      <c r="H929" s="29"/>
      <c r="I929" s="29"/>
      <c r="J929" s="29"/>
      <c r="K929" s="29"/>
      <c r="L929" s="29"/>
      <c r="M929" s="29"/>
      <c r="N929" s="29"/>
      <c r="O929" s="29"/>
      <c r="P929" s="28"/>
      <c r="Q929" s="29"/>
      <c r="R929" s="29"/>
      <c r="S929" s="29"/>
      <c r="T929" s="29"/>
      <c r="U929" s="29"/>
      <c r="V929" s="29"/>
      <c r="W929" s="29"/>
      <c r="X929" s="29"/>
      <c r="Y929" s="29"/>
      <c r="Z929" s="29"/>
      <c r="AA929" s="29"/>
      <c r="AB929" s="29"/>
      <c r="AC929" s="29"/>
      <c r="AD929" s="29"/>
      <c r="AE929" s="29"/>
      <c r="AF929" s="29"/>
      <c r="AG929" s="29"/>
      <c r="AH929" s="29"/>
      <c r="AI929" s="29"/>
      <c r="AJ929" s="29"/>
      <c r="AK929" s="29"/>
      <c r="AL929" s="29"/>
      <c r="AM929" s="29"/>
      <c r="AN929" s="29"/>
      <c r="AO929" s="29"/>
    </row>
    <row r="930" spans="1:41" ht="15.75" customHeight="1">
      <c r="A930" s="29"/>
      <c r="B930" s="29"/>
      <c r="C930" s="29"/>
      <c r="D930" s="29"/>
      <c r="E930" s="29"/>
      <c r="F930" s="29"/>
      <c r="G930" s="29"/>
      <c r="H930" s="29"/>
      <c r="I930" s="29"/>
      <c r="J930" s="29"/>
      <c r="K930" s="29"/>
      <c r="L930" s="29"/>
      <c r="M930" s="29"/>
      <c r="N930" s="29"/>
      <c r="O930" s="29"/>
      <c r="P930" s="28"/>
      <c r="Q930" s="29"/>
      <c r="R930" s="29"/>
      <c r="S930" s="29"/>
      <c r="T930" s="29"/>
      <c r="U930" s="29"/>
      <c r="V930" s="29"/>
      <c r="W930" s="29"/>
      <c r="X930" s="29"/>
      <c r="Y930" s="29"/>
      <c r="Z930" s="29"/>
      <c r="AA930" s="29"/>
      <c r="AB930" s="29"/>
      <c r="AC930" s="29"/>
      <c r="AD930" s="29"/>
      <c r="AE930" s="29"/>
      <c r="AF930" s="29"/>
      <c r="AG930" s="29"/>
      <c r="AH930" s="29"/>
      <c r="AI930" s="29"/>
      <c r="AJ930" s="29"/>
      <c r="AK930" s="29"/>
      <c r="AL930" s="29"/>
      <c r="AM930" s="29"/>
      <c r="AN930" s="29"/>
      <c r="AO930" s="29"/>
    </row>
    <row r="931" spans="1:41" ht="15.75" customHeight="1">
      <c r="A931" s="29"/>
      <c r="B931" s="29"/>
      <c r="C931" s="29"/>
      <c r="D931" s="29"/>
      <c r="E931" s="29"/>
      <c r="F931" s="29"/>
      <c r="G931" s="29"/>
      <c r="H931" s="29"/>
      <c r="I931" s="29"/>
      <c r="J931" s="29"/>
      <c r="K931" s="29"/>
      <c r="L931" s="29"/>
      <c r="M931" s="29"/>
      <c r="N931" s="29"/>
      <c r="O931" s="29"/>
      <c r="P931" s="28"/>
      <c r="Q931" s="29"/>
      <c r="R931" s="29"/>
      <c r="S931" s="29"/>
      <c r="T931" s="29"/>
      <c r="U931" s="29"/>
      <c r="V931" s="29"/>
      <c r="W931" s="29"/>
      <c r="X931" s="29"/>
      <c r="Y931" s="29"/>
      <c r="Z931" s="29"/>
      <c r="AA931" s="29"/>
      <c r="AB931" s="29"/>
      <c r="AC931" s="29"/>
      <c r="AD931" s="29"/>
      <c r="AE931" s="29"/>
      <c r="AF931" s="29"/>
      <c r="AG931" s="29"/>
      <c r="AH931" s="29"/>
      <c r="AI931" s="29"/>
      <c r="AJ931" s="29"/>
      <c r="AK931" s="29"/>
      <c r="AL931" s="29"/>
      <c r="AM931" s="29"/>
      <c r="AN931" s="29"/>
      <c r="AO931" s="29"/>
    </row>
    <row r="932" spans="1:41" ht="15.75" customHeight="1">
      <c r="A932" s="29"/>
      <c r="B932" s="29"/>
      <c r="C932" s="29"/>
      <c r="D932" s="29"/>
      <c r="E932" s="29"/>
      <c r="F932" s="29"/>
      <c r="G932" s="29"/>
      <c r="H932" s="29"/>
      <c r="I932" s="29"/>
      <c r="J932" s="29"/>
      <c r="K932" s="29"/>
      <c r="L932" s="29"/>
      <c r="M932" s="29"/>
      <c r="N932" s="29"/>
      <c r="O932" s="29"/>
      <c r="P932" s="28"/>
      <c r="Q932" s="29"/>
      <c r="R932" s="29"/>
      <c r="S932" s="29"/>
      <c r="T932" s="29"/>
      <c r="U932" s="29"/>
      <c r="V932" s="29"/>
      <c r="W932" s="29"/>
      <c r="X932" s="29"/>
      <c r="Y932" s="29"/>
      <c r="Z932" s="29"/>
      <c r="AA932" s="29"/>
      <c r="AB932" s="29"/>
      <c r="AC932" s="29"/>
      <c r="AD932" s="29"/>
      <c r="AE932" s="29"/>
      <c r="AF932" s="29"/>
      <c r="AG932" s="29"/>
      <c r="AH932" s="29"/>
      <c r="AI932" s="29"/>
      <c r="AJ932" s="29"/>
      <c r="AK932" s="29"/>
      <c r="AL932" s="29"/>
      <c r="AM932" s="29"/>
      <c r="AN932" s="29"/>
      <c r="AO932" s="29"/>
    </row>
    <row r="933" spans="1:41" ht="15.75" customHeight="1">
      <c r="A933" s="29"/>
      <c r="B933" s="29"/>
      <c r="C933" s="29"/>
      <c r="D933" s="29"/>
      <c r="E933" s="29"/>
      <c r="F933" s="29"/>
      <c r="G933" s="29"/>
      <c r="H933" s="29"/>
      <c r="I933" s="29"/>
      <c r="J933" s="29"/>
      <c r="K933" s="29"/>
      <c r="L933" s="29"/>
      <c r="M933" s="29"/>
      <c r="N933" s="29"/>
      <c r="O933" s="29"/>
      <c r="P933" s="28"/>
      <c r="Q933" s="29"/>
      <c r="R933" s="29"/>
      <c r="S933" s="29"/>
      <c r="T933" s="29"/>
      <c r="U933" s="29"/>
      <c r="V933" s="29"/>
      <c r="W933" s="29"/>
      <c r="X933" s="29"/>
      <c r="Y933" s="29"/>
      <c r="Z933" s="29"/>
      <c r="AA933" s="29"/>
      <c r="AB933" s="29"/>
      <c r="AC933" s="29"/>
      <c r="AD933" s="29"/>
      <c r="AE933" s="29"/>
      <c r="AF933" s="29"/>
      <c r="AG933" s="29"/>
      <c r="AH933" s="29"/>
      <c r="AI933" s="29"/>
      <c r="AJ933" s="29"/>
      <c r="AK933" s="29"/>
      <c r="AL933" s="29"/>
      <c r="AM933" s="29"/>
      <c r="AN933" s="29"/>
      <c r="AO933" s="29"/>
    </row>
    <row r="934" spans="1:41" ht="15.75" customHeight="1">
      <c r="A934" s="29"/>
      <c r="B934" s="29"/>
      <c r="C934" s="29"/>
      <c r="D934" s="29"/>
      <c r="E934" s="29"/>
      <c r="F934" s="29"/>
      <c r="G934" s="29"/>
      <c r="H934" s="29"/>
      <c r="I934" s="29"/>
      <c r="J934" s="29"/>
      <c r="K934" s="29"/>
      <c r="L934" s="29"/>
      <c r="M934" s="29"/>
      <c r="N934" s="29"/>
      <c r="O934" s="29"/>
      <c r="P934" s="28"/>
      <c r="Q934" s="29"/>
      <c r="R934" s="29"/>
      <c r="S934" s="29"/>
      <c r="T934" s="29"/>
      <c r="U934" s="29"/>
      <c r="V934" s="29"/>
      <c r="W934" s="29"/>
      <c r="X934" s="29"/>
      <c r="Y934" s="29"/>
      <c r="Z934" s="29"/>
      <c r="AA934" s="29"/>
      <c r="AB934" s="29"/>
      <c r="AC934" s="29"/>
      <c r="AD934" s="29"/>
      <c r="AE934" s="29"/>
      <c r="AF934" s="29"/>
      <c r="AG934" s="29"/>
      <c r="AH934" s="29"/>
      <c r="AI934" s="29"/>
      <c r="AJ934" s="29"/>
      <c r="AK934" s="29"/>
      <c r="AL934" s="29"/>
      <c r="AM934" s="29"/>
      <c r="AN934" s="29"/>
      <c r="AO934" s="29"/>
    </row>
    <row r="935" spans="1:41" ht="15.75" customHeight="1">
      <c r="A935" s="29"/>
      <c r="B935" s="29"/>
      <c r="C935" s="29"/>
      <c r="D935" s="29"/>
      <c r="E935" s="29"/>
      <c r="F935" s="29"/>
      <c r="G935" s="29"/>
      <c r="H935" s="29"/>
      <c r="I935" s="29"/>
      <c r="J935" s="29"/>
      <c r="K935" s="29"/>
      <c r="L935" s="29"/>
      <c r="M935" s="29"/>
      <c r="N935" s="29"/>
      <c r="O935" s="29"/>
      <c r="P935" s="28"/>
      <c r="Q935" s="29"/>
      <c r="R935" s="29"/>
      <c r="S935" s="29"/>
      <c r="T935" s="29"/>
      <c r="U935" s="29"/>
      <c r="V935" s="29"/>
      <c r="W935" s="29"/>
      <c r="X935" s="29"/>
      <c r="Y935" s="29"/>
      <c r="Z935" s="29"/>
      <c r="AA935" s="29"/>
      <c r="AB935" s="29"/>
      <c r="AC935" s="29"/>
      <c r="AD935" s="29"/>
      <c r="AE935" s="29"/>
      <c r="AF935" s="29"/>
      <c r="AG935" s="29"/>
      <c r="AH935" s="29"/>
      <c r="AI935" s="29"/>
      <c r="AJ935" s="29"/>
      <c r="AK935" s="29"/>
      <c r="AL935" s="29"/>
      <c r="AM935" s="29"/>
      <c r="AN935" s="29"/>
      <c r="AO935" s="29"/>
    </row>
    <row r="936" spans="1:41" ht="15.75" customHeight="1">
      <c r="A936" s="29"/>
      <c r="B936" s="29"/>
      <c r="C936" s="29"/>
      <c r="D936" s="29"/>
      <c r="E936" s="29"/>
      <c r="F936" s="29"/>
      <c r="G936" s="29"/>
      <c r="H936" s="29"/>
      <c r="I936" s="29"/>
      <c r="J936" s="29"/>
      <c r="K936" s="29"/>
      <c r="L936" s="29"/>
      <c r="M936" s="29"/>
      <c r="N936" s="29"/>
      <c r="O936" s="29"/>
      <c r="P936" s="28"/>
      <c r="Q936" s="29"/>
      <c r="R936" s="29"/>
      <c r="S936" s="29"/>
      <c r="T936" s="29"/>
      <c r="U936" s="29"/>
      <c r="V936" s="29"/>
      <c r="W936" s="29"/>
      <c r="X936" s="29"/>
      <c r="Y936" s="29"/>
      <c r="Z936" s="29"/>
      <c r="AA936" s="29"/>
      <c r="AB936" s="29"/>
      <c r="AC936" s="29"/>
      <c r="AD936" s="29"/>
      <c r="AE936" s="29"/>
      <c r="AF936" s="29"/>
      <c r="AG936" s="29"/>
      <c r="AH936" s="29"/>
      <c r="AI936" s="29"/>
      <c r="AJ936" s="29"/>
      <c r="AK936" s="29"/>
      <c r="AL936" s="29"/>
      <c r="AM936" s="29"/>
      <c r="AN936" s="29"/>
      <c r="AO936" s="29"/>
    </row>
    <row r="937" spans="1:41" ht="15.75" customHeight="1">
      <c r="A937" s="29"/>
      <c r="B937" s="29"/>
      <c r="C937" s="29"/>
      <c r="D937" s="29"/>
      <c r="E937" s="29"/>
      <c r="F937" s="29"/>
      <c r="G937" s="29"/>
      <c r="H937" s="29"/>
      <c r="I937" s="29"/>
      <c r="J937" s="29"/>
      <c r="K937" s="29"/>
      <c r="L937" s="29"/>
      <c r="M937" s="29"/>
      <c r="N937" s="29"/>
      <c r="O937" s="29"/>
      <c r="P937" s="28"/>
      <c r="Q937" s="29"/>
      <c r="R937" s="29"/>
      <c r="S937" s="29"/>
      <c r="T937" s="29"/>
      <c r="U937" s="29"/>
      <c r="V937" s="29"/>
      <c r="W937" s="29"/>
      <c r="X937" s="29"/>
      <c r="Y937" s="29"/>
      <c r="Z937" s="29"/>
      <c r="AA937" s="29"/>
      <c r="AB937" s="29"/>
      <c r="AC937" s="29"/>
      <c r="AD937" s="29"/>
      <c r="AE937" s="29"/>
      <c r="AF937" s="29"/>
      <c r="AG937" s="29"/>
      <c r="AH937" s="29"/>
      <c r="AI937" s="29"/>
      <c r="AJ937" s="29"/>
      <c r="AK937" s="29"/>
      <c r="AL937" s="29"/>
      <c r="AM937" s="29"/>
      <c r="AN937" s="29"/>
      <c r="AO937" s="29"/>
    </row>
    <row r="938" spans="1:41" ht="15.75" customHeight="1">
      <c r="A938" s="29"/>
      <c r="B938" s="29"/>
      <c r="C938" s="29"/>
      <c r="D938" s="29"/>
      <c r="E938" s="29"/>
      <c r="F938" s="29"/>
      <c r="G938" s="29"/>
      <c r="H938" s="29"/>
      <c r="I938" s="29"/>
      <c r="J938" s="29"/>
      <c r="K938" s="29"/>
      <c r="L938" s="29"/>
      <c r="M938" s="29"/>
      <c r="N938" s="29"/>
      <c r="O938" s="29"/>
      <c r="P938" s="28"/>
      <c r="Q938" s="29"/>
      <c r="R938" s="29"/>
      <c r="S938" s="29"/>
      <c r="T938" s="29"/>
      <c r="U938" s="29"/>
      <c r="V938" s="29"/>
      <c r="W938" s="29"/>
      <c r="X938" s="29"/>
      <c r="Y938" s="29"/>
      <c r="Z938" s="29"/>
      <c r="AA938" s="29"/>
      <c r="AB938" s="29"/>
      <c r="AC938" s="29"/>
      <c r="AD938" s="29"/>
      <c r="AE938" s="29"/>
      <c r="AF938" s="29"/>
      <c r="AG938" s="29"/>
      <c r="AH938" s="29"/>
      <c r="AI938" s="29"/>
      <c r="AJ938" s="29"/>
      <c r="AK938" s="29"/>
      <c r="AL938" s="29"/>
      <c r="AM938" s="29"/>
      <c r="AN938" s="29"/>
      <c r="AO938" s="29"/>
    </row>
    <row r="939" spans="1:41" ht="15.75" customHeight="1">
      <c r="A939" s="29"/>
      <c r="B939" s="29"/>
      <c r="C939" s="29"/>
      <c r="D939" s="29"/>
      <c r="E939" s="29"/>
      <c r="F939" s="29"/>
      <c r="G939" s="29"/>
      <c r="H939" s="29"/>
      <c r="I939" s="29"/>
      <c r="J939" s="29"/>
      <c r="K939" s="29"/>
      <c r="L939" s="29"/>
      <c r="M939" s="29"/>
      <c r="N939" s="29"/>
      <c r="O939" s="29"/>
      <c r="P939" s="28"/>
      <c r="Q939" s="29"/>
      <c r="R939" s="29"/>
      <c r="S939" s="29"/>
      <c r="T939" s="29"/>
      <c r="U939" s="29"/>
      <c r="V939" s="29"/>
      <c r="W939" s="29"/>
      <c r="X939" s="29"/>
      <c r="Y939" s="29"/>
      <c r="Z939" s="29"/>
      <c r="AA939" s="29"/>
      <c r="AB939" s="29"/>
      <c r="AC939" s="29"/>
      <c r="AD939" s="29"/>
      <c r="AE939" s="29"/>
      <c r="AF939" s="29"/>
      <c r="AG939" s="29"/>
      <c r="AH939" s="29"/>
      <c r="AI939" s="29"/>
      <c r="AJ939" s="29"/>
      <c r="AK939" s="29"/>
      <c r="AL939" s="29"/>
      <c r="AM939" s="29"/>
      <c r="AN939" s="29"/>
      <c r="AO939" s="29"/>
    </row>
    <row r="940" spans="1:41" ht="15.75" customHeight="1">
      <c r="A940" s="29"/>
      <c r="B940" s="29"/>
      <c r="C940" s="29"/>
      <c r="D940" s="29"/>
      <c r="E940" s="29"/>
      <c r="F940" s="29"/>
      <c r="G940" s="29"/>
      <c r="H940" s="29"/>
      <c r="I940" s="29"/>
      <c r="J940" s="29"/>
      <c r="K940" s="29"/>
      <c r="L940" s="29"/>
      <c r="M940" s="29"/>
      <c r="N940" s="29"/>
      <c r="O940" s="29"/>
      <c r="P940" s="28"/>
      <c r="Q940" s="29"/>
      <c r="R940" s="29"/>
      <c r="S940" s="29"/>
      <c r="T940" s="29"/>
      <c r="U940" s="29"/>
      <c r="V940" s="29"/>
      <c r="W940" s="29"/>
      <c r="X940" s="29"/>
      <c r="Y940" s="29"/>
      <c r="Z940" s="29"/>
      <c r="AA940" s="29"/>
      <c r="AB940" s="29"/>
      <c r="AC940" s="29"/>
      <c r="AD940" s="29"/>
      <c r="AE940" s="29"/>
      <c r="AF940" s="29"/>
      <c r="AG940" s="29"/>
      <c r="AH940" s="29"/>
      <c r="AI940" s="29"/>
      <c r="AJ940" s="29"/>
      <c r="AK940" s="29"/>
      <c r="AL940" s="29"/>
      <c r="AM940" s="29"/>
      <c r="AN940" s="29"/>
      <c r="AO940" s="29"/>
    </row>
    <row r="941" spans="1:41" ht="15.75" customHeight="1">
      <c r="A941" s="29"/>
      <c r="B941" s="29"/>
      <c r="C941" s="29"/>
      <c r="D941" s="29"/>
      <c r="E941" s="29"/>
      <c r="F941" s="29"/>
      <c r="G941" s="29"/>
      <c r="H941" s="29"/>
      <c r="I941" s="29"/>
      <c r="J941" s="29"/>
      <c r="K941" s="29"/>
      <c r="L941" s="29"/>
      <c r="M941" s="29"/>
      <c r="N941" s="29"/>
      <c r="O941" s="29"/>
      <c r="P941" s="28"/>
      <c r="Q941" s="29"/>
      <c r="R941" s="29"/>
      <c r="S941" s="29"/>
      <c r="T941" s="29"/>
      <c r="U941" s="29"/>
      <c r="V941" s="29"/>
      <c r="W941" s="29"/>
      <c r="X941" s="29"/>
      <c r="Y941" s="29"/>
      <c r="Z941" s="29"/>
      <c r="AA941" s="29"/>
      <c r="AB941" s="29"/>
      <c r="AC941" s="29"/>
      <c r="AD941" s="29"/>
      <c r="AE941" s="29"/>
      <c r="AF941" s="29"/>
      <c r="AG941" s="29"/>
      <c r="AH941" s="29"/>
      <c r="AI941" s="29"/>
      <c r="AJ941" s="29"/>
      <c r="AK941" s="29"/>
      <c r="AL941" s="29"/>
      <c r="AM941" s="29"/>
      <c r="AN941" s="29"/>
      <c r="AO941" s="29"/>
    </row>
    <row r="942" spans="1:41" ht="15.75" customHeight="1">
      <c r="A942" s="29"/>
      <c r="B942" s="29"/>
      <c r="C942" s="29"/>
      <c r="D942" s="29"/>
      <c r="E942" s="29"/>
      <c r="F942" s="29"/>
      <c r="G942" s="29"/>
      <c r="H942" s="29"/>
      <c r="I942" s="29"/>
      <c r="J942" s="29"/>
      <c r="K942" s="29"/>
      <c r="L942" s="29"/>
      <c r="M942" s="29"/>
      <c r="N942" s="29"/>
      <c r="O942" s="29"/>
      <c r="P942" s="28"/>
      <c r="Q942" s="29"/>
      <c r="R942" s="29"/>
      <c r="S942" s="29"/>
      <c r="T942" s="29"/>
      <c r="U942" s="29"/>
      <c r="V942" s="29"/>
      <c r="W942" s="29"/>
      <c r="X942" s="29"/>
      <c r="Y942" s="29"/>
      <c r="Z942" s="29"/>
      <c r="AA942" s="29"/>
      <c r="AB942" s="29"/>
      <c r="AC942" s="29"/>
      <c r="AD942" s="29"/>
      <c r="AE942" s="29"/>
      <c r="AF942" s="29"/>
      <c r="AG942" s="29"/>
      <c r="AH942" s="29"/>
      <c r="AI942" s="29"/>
      <c r="AJ942" s="29"/>
      <c r="AK942" s="29"/>
      <c r="AL942" s="29"/>
      <c r="AM942" s="29"/>
      <c r="AN942" s="29"/>
      <c r="AO942" s="29"/>
    </row>
    <row r="943" spans="1:41" ht="15.75" customHeight="1">
      <c r="A943" s="29"/>
      <c r="B943" s="29"/>
      <c r="C943" s="29"/>
      <c r="D943" s="29"/>
      <c r="E943" s="29"/>
      <c r="F943" s="29"/>
      <c r="G943" s="29"/>
      <c r="H943" s="29"/>
      <c r="I943" s="29"/>
      <c r="J943" s="29"/>
      <c r="K943" s="29"/>
      <c r="L943" s="29"/>
      <c r="M943" s="29"/>
      <c r="N943" s="29"/>
      <c r="O943" s="29"/>
      <c r="P943" s="28"/>
      <c r="Q943" s="29"/>
      <c r="R943" s="29"/>
      <c r="S943" s="29"/>
      <c r="T943" s="29"/>
      <c r="U943" s="29"/>
      <c r="V943" s="29"/>
      <c r="W943" s="29"/>
      <c r="X943" s="29"/>
      <c r="Y943" s="29"/>
      <c r="Z943" s="29"/>
      <c r="AA943" s="29"/>
      <c r="AB943" s="29"/>
      <c r="AC943" s="29"/>
      <c r="AD943" s="29"/>
      <c r="AE943" s="29"/>
      <c r="AF943" s="29"/>
      <c r="AG943" s="29"/>
      <c r="AH943" s="29"/>
      <c r="AI943" s="29"/>
      <c r="AJ943" s="29"/>
      <c r="AK943" s="29"/>
      <c r="AL943" s="29"/>
      <c r="AM943" s="29"/>
      <c r="AN943" s="29"/>
      <c r="AO943" s="29"/>
    </row>
    <row r="944" spans="1:41" ht="15.75" customHeight="1">
      <c r="A944" s="29"/>
      <c r="B944" s="29"/>
      <c r="C944" s="29"/>
      <c r="D944" s="29"/>
      <c r="E944" s="29"/>
      <c r="F944" s="29"/>
      <c r="G944" s="29"/>
      <c r="H944" s="29"/>
      <c r="I944" s="29"/>
      <c r="J944" s="29"/>
      <c r="K944" s="29"/>
      <c r="L944" s="29"/>
      <c r="M944" s="29"/>
      <c r="N944" s="29"/>
      <c r="O944" s="29"/>
      <c r="P944" s="28"/>
      <c r="Q944" s="29"/>
      <c r="R944" s="29"/>
      <c r="S944" s="29"/>
      <c r="T944" s="29"/>
      <c r="U944" s="29"/>
      <c r="V944" s="29"/>
      <c r="W944" s="29"/>
      <c r="X944" s="29"/>
      <c r="Y944" s="29"/>
      <c r="Z944" s="29"/>
      <c r="AA944" s="29"/>
      <c r="AB944" s="29"/>
      <c r="AC944" s="29"/>
      <c r="AD944" s="29"/>
      <c r="AE944" s="29"/>
      <c r="AF944" s="29"/>
      <c r="AG944" s="29"/>
      <c r="AH944" s="29"/>
      <c r="AI944" s="29"/>
      <c r="AJ944" s="29"/>
      <c r="AK944" s="29"/>
      <c r="AL944" s="29"/>
      <c r="AM944" s="29"/>
      <c r="AN944" s="29"/>
      <c r="AO944" s="29"/>
    </row>
    <row r="945" spans="1:41" ht="15.75" customHeight="1">
      <c r="A945" s="29"/>
      <c r="B945" s="29"/>
      <c r="C945" s="29"/>
      <c r="D945" s="29"/>
      <c r="E945" s="29"/>
      <c r="F945" s="29"/>
      <c r="G945" s="29"/>
      <c r="H945" s="29"/>
      <c r="I945" s="29"/>
      <c r="J945" s="29"/>
      <c r="K945" s="29"/>
      <c r="L945" s="29"/>
      <c r="M945" s="29"/>
      <c r="N945" s="29"/>
      <c r="O945" s="29"/>
      <c r="P945" s="28"/>
      <c r="Q945" s="29"/>
      <c r="R945" s="29"/>
      <c r="S945" s="29"/>
      <c r="T945" s="29"/>
      <c r="U945" s="29"/>
      <c r="V945" s="29"/>
      <c r="W945" s="29"/>
      <c r="X945" s="29"/>
      <c r="Y945" s="29"/>
      <c r="Z945" s="29"/>
      <c r="AA945" s="29"/>
      <c r="AB945" s="29"/>
      <c r="AC945" s="29"/>
      <c r="AD945" s="29"/>
      <c r="AE945" s="29"/>
      <c r="AF945" s="29"/>
      <c r="AG945" s="29"/>
      <c r="AH945" s="29"/>
      <c r="AI945" s="29"/>
      <c r="AJ945" s="29"/>
      <c r="AK945" s="29"/>
      <c r="AL945" s="29"/>
      <c r="AM945" s="29"/>
      <c r="AN945" s="29"/>
      <c r="AO945" s="29"/>
    </row>
    <row r="946" spans="1:41" ht="15.75" customHeight="1">
      <c r="A946" s="29"/>
      <c r="B946" s="29"/>
      <c r="C946" s="29"/>
      <c r="D946" s="29"/>
      <c r="E946" s="29"/>
      <c r="F946" s="29"/>
      <c r="G946" s="29"/>
      <c r="H946" s="29"/>
      <c r="I946" s="29"/>
      <c r="J946" s="29"/>
      <c r="K946" s="29"/>
      <c r="L946" s="29"/>
      <c r="M946" s="29"/>
      <c r="N946" s="29"/>
      <c r="O946" s="29"/>
      <c r="P946" s="28"/>
      <c r="Q946" s="29"/>
      <c r="R946" s="29"/>
      <c r="S946" s="29"/>
      <c r="T946" s="29"/>
      <c r="U946" s="29"/>
      <c r="V946" s="29"/>
      <c r="W946" s="29"/>
      <c r="X946" s="29"/>
      <c r="Y946" s="29"/>
      <c r="Z946" s="29"/>
      <c r="AA946" s="29"/>
      <c r="AB946" s="29"/>
      <c r="AC946" s="29"/>
      <c r="AD946" s="29"/>
      <c r="AE946" s="29"/>
      <c r="AF946" s="29"/>
      <c r="AG946" s="29"/>
      <c r="AH946" s="29"/>
      <c r="AI946" s="29"/>
      <c r="AJ946" s="29"/>
      <c r="AK946" s="29"/>
      <c r="AL946" s="29"/>
      <c r="AM946" s="29"/>
      <c r="AN946" s="29"/>
      <c r="AO946" s="29"/>
    </row>
    <row r="947" spans="1:41" ht="15.75" customHeight="1">
      <c r="A947" s="29"/>
      <c r="B947" s="29"/>
      <c r="C947" s="29"/>
      <c r="D947" s="29"/>
      <c r="E947" s="29"/>
      <c r="F947" s="29"/>
      <c r="G947" s="29"/>
      <c r="H947" s="29"/>
      <c r="I947" s="29"/>
      <c r="J947" s="29"/>
      <c r="K947" s="29"/>
      <c r="L947" s="29"/>
      <c r="M947" s="29"/>
      <c r="N947" s="29"/>
      <c r="O947" s="29"/>
      <c r="P947" s="28"/>
      <c r="Q947" s="29"/>
      <c r="R947" s="29"/>
      <c r="S947" s="29"/>
      <c r="T947" s="29"/>
      <c r="U947" s="29"/>
      <c r="V947" s="29"/>
      <c r="W947" s="29"/>
      <c r="X947" s="29"/>
      <c r="Y947" s="29"/>
      <c r="Z947" s="29"/>
      <c r="AA947" s="29"/>
      <c r="AB947" s="29"/>
      <c r="AC947" s="29"/>
      <c r="AD947" s="29"/>
      <c r="AE947" s="29"/>
      <c r="AF947" s="29"/>
      <c r="AG947" s="29"/>
      <c r="AH947" s="29"/>
      <c r="AI947" s="29"/>
      <c r="AJ947" s="29"/>
      <c r="AK947" s="29"/>
      <c r="AL947" s="29"/>
      <c r="AM947" s="29"/>
      <c r="AN947" s="29"/>
      <c r="AO947" s="29"/>
    </row>
    <row r="948" spans="1:41" ht="15.75" customHeight="1">
      <c r="A948" s="29"/>
      <c r="B948" s="29"/>
      <c r="C948" s="29"/>
      <c r="D948" s="29"/>
      <c r="E948" s="29"/>
      <c r="F948" s="29"/>
      <c r="G948" s="29"/>
      <c r="H948" s="29"/>
      <c r="I948" s="29"/>
      <c r="J948" s="29"/>
      <c r="K948" s="29"/>
      <c r="L948" s="29"/>
      <c r="M948" s="29"/>
      <c r="N948" s="29"/>
      <c r="O948" s="29"/>
      <c r="P948" s="28"/>
      <c r="Q948" s="29"/>
      <c r="R948" s="29"/>
      <c r="S948" s="29"/>
      <c r="T948" s="29"/>
      <c r="U948" s="29"/>
      <c r="V948" s="29"/>
      <c r="W948" s="29"/>
      <c r="X948" s="29"/>
      <c r="Y948" s="29"/>
      <c r="Z948" s="29"/>
      <c r="AA948" s="29"/>
      <c r="AB948" s="29"/>
      <c r="AC948" s="29"/>
      <c r="AD948" s="29"/>
      <c r="AE948" s="29"/>
      <c r="AF948" s="29"/>
      <c r="AG948" s="29"/>
      <c r="AH948" s="29"/>
      <c r="AI948" s="29"/>
      <c r="AJ948" s="29"/>
      <c r="AK948" s="29"/>
      <c r="AL948" s="29"/>
      <c r="AM948" s="29"/>
      <c r="AN948" s="29"/>
      <c r="AO948" s="29"/>
    </row>
    <row r="949" spans="1:41" ht="15.75" customHeight="1">
      <c r="A949" s="29"/>
      <c r="B949" s="29"/>
      <c r="C949" s="29"/>
      <c r="D949" s="29"/>
      <c r="E949" s="29"/>
      <c r="F949" s="29"/>
      <c r="G949" s="29"/>
      <c r="H949" s="29"/>
      <c r="I949" s="29"/>
      <c r="J949" s="29"/>
      <c r="K949" s="29"/>
      <c r="L949" s="29"/>
      <c r="M949" s="29"/>
      <c r="N949" s="29"/>
      <c r="O949" s="29"/>
      <c r="P949" s="28"/>
      <c r="Q949" s="29"/>
      <c r="R949" s="29"/>
      <c r="S949" s="29"/>
      <c r="T949" s="29"/>
      <c r="U949" s="29"/>
      <c r="V949" s="29"/>
      <c r="W949" s="29"/>
      <c r="X949" s="29"/>
      <c r="Y949" s="29"/>
      <c r="Z949" s="29"/>
      <c r="AA949" s="29"/>
      <c r="AB949" s="29"/>
      <c r="AC949" s="29"/>
      <c r="AD949" s="29"/>
      <c r="AE949" s="29"/>
      <c r="AF949" s="29"/>
      <c r="AG949" s="29"/>
      <c r="AH949" s="29"/>
      <c r="AI949" s="29"/>
      <c r="AJ949" s="29"/>
      <c r="AK949" s="29"/>
      <c r="AL949" s="29"/>
      <c r="AM949" s="29"/>
      <c r="AN949" s="29"/>
      <c r="AO949" s="29"/>
    </row>
    <row r="950" spans="1:41" ht="15.75" customHeight="1">
      <c r="A950" s="29"/>
      <c r="B950" s="29"/>
      <c r="C950" s="29"/>
      <c r="D950" s="29"/>
      <c r="E950" s="29"/>
      <c r="F950" s="29"/>
      <c r="G950" s="29"/>
      <c r="H950" s="29"/>
      <c r="I950" s="29"/>
      <c r="J950" s="29"/>
      <c r="K950" s="29"/>
      <c r="L950" s="29"/>
      <c r="M950" s="29"/>
      <c r="N950" s="29"/>
      <c r="O950" s="29"/>
      <c r="P950" s="28"/>
      <c r="Q950" s="29"/>
      <c r="R950" s="29"/>
      <c r="S950" s="29"/>
      <c r="T950" s="29"/>
      <c r="U950" s="29"/>
      <c r="V950" s="29"/>
      <c r="W950" s="29"/>
      <c r="X950" s="29"/>
      <c r="Y950" s="29"/>
      <c r="Z950" s="29"/>
      <c r="AA950" s="29"/>
      <c r="AB950" s="29"/>
      <c r="AC950" s="29"/>
      <c r="AD950" s="29"/>
      <c r="AE950" s="29"/>
      <c r="AF950" s="29"/>
      <c r="AG950" s="29"/>
      <c r="AH950" s="29"/>
      <c r="AI950" s="29"/>
      <c r="AJ950" s="29"/>
      <c r="AK950" s="29"/>
      <c r="AL950" s="29"/>
      <c r="AM950" s="29"/>
      <c r="AN950" s="29"/>
      <c r="AO950" s="29"/>
    </row>
    <row r="951" spans="1:41" ht="15.75" customHeight="1">
      <c r="A951" s="29"/>
      <c r="B951" s="29"/>
      <c r="C951" s="29"/>
      <c r="D951" s="29"/>
      <c r="E951" s="29"/>
      <c r="F951" s="29"/>
      <c r="G951" s="29"/>
      <c r="H951" s="29"/>
      <c r="I951" s="29"/>
      <c r="J951" s="29"/>
      <c r="K951" s="29"/>
      <c r="L951" s="29"/>
      <c r="M951" s="29"/>
      <c r="N951" s="29"/>
      <c r="O951" s="29"/>
      <c r="P951" s="28"/>
      <c r="Q951" s="29"/>
      <c r="R951" s="29"/>
      <c r="S951" s="29"/>
      <c r="T951" s="29"/>
      <c r="U951" s="29"/>
      <c r="V951" s="29"/>
      <c r="W951" s="29"/>
      <c r="X951" s="29"/>
      <c r="Y951" s="29"/>
      <c r="Z951" s="29"/>
      <c r="AA951" s="29"/>
      <c r="AB951" s="29"/>
      <c r="AC951" s="29"/>
      <c r="AD951" s="29"/>
      <c r="AE951" s="29"/>
      <c r="AF951" s="29"/>
      <c r="AG951" s="29"/>
      <c r="AH951" s="29"/>
      <c r="AI951" s="29"/>
      <c r="AJ951" s="29"/>
      <c r="AK951" s="29"/>
      <c r="AL951" s="29"/>
      <c r="AM951" s="29"/>
      <c r="AN951" s="29"/>
      <c r="AO951" s="29"/>
    </row>
    <row r="952" spans="1:41" ht="15.75" customHeight="1">
      <c r="A952" s="29"/>
      <c r="B952" s="29"/>
      <c r="C952" s="29"/>
      <c r="D952" s="29"/>
      <c r="E952" s="29"/>
      <c r="F952" s="29"/>
      <c r="G952" s="29"/>
      <c r="H952" s="29"/>
      <c r="I952" s="29"/>
      <c r="J952" s="29"/>
      <c r="K952" s="29"/>
      <c r="L952" s="29"/>
      <c r="M952" s="29"/>
      <c r="N952" s="29"/>
      <c r="O952" s="29"/>
      <c r="P952" s="28"/>
      <c r="Q952" s="29"/>
      <c r="R952" s="29"/>
      <c r="S952" s="29"/>
      <c r="T952" s="29"/>
      <c r="U952" s="29"/>
      <c r="V952" s="29"/>
      <c r="W952" s="29"/>
      <c r="X952" s="29"/>
      <c r="Y952" s="29"/>
      <c r="Z952" s="29"/>
      <c r="AA952" s="29"/>
      <c r="AB952" s="29"/>
      <c r="AC952" s="29"/>
      <c r="AD952" s="29"/>
      <c r="AE952" s="29"/>
      <c r="AF952" s="29"/>
      <c r="AG952" s="29"/>
      <c r="AH952" s="29"/>
      <c r="AI952" s="29"/>
      <c r="AJ952" s="29"/>
      <c r="AK952" s="29"/>
      <c r="AL952" s="29"/>
      <c r="AM952" s="29"/>
      <c r="AN952" s="29"/>
      <c r="AO952" s="29"/>
    </row>
    <row r="953" spans="1:41" ht="15.75" customHeight="1">
      <c r="A953" s="29"/>
      <c r="B953" s="29"/>
      <c r="C953" s="29"/>
      <c r="D953" s="29"/>
      <c r="E953" s="29"/>
      <c r="F953" s="29"/>
      <c r="G953" s="29"/>
      <c r="H953" s="29"/>
      <c r="I953" s="29"/>
      <c r="J953" s="29"/>
      <c r="K953" s="29"/>
      <c r="L953" s="29"/>
      <c r="M953" s="29"/>
      <c r="N953" s="29"/>
      <c r="O953" s="29"/>
      <c r="P953" s="28"/>
      <c r="Q953" s="29"/>
      <c r="R953" s="29"/>
      <c r="S953" s="29"/>
      <c r="T953" s="29"/>
      <c r="U953" s="29"/>
      <c r="V953" s="29"/>
      <c r="W953" s="29"/>
      <c r="X953" s="29"/>
      <c r="Y953" s="29"/>
      <c r="Z953" s="29"/>
      <c r="AA953" s="29"/>
      <c r="AB953" s="29"/>
      <c r="AC953" s="29"/>
      <c r="AD953" s="29"/>
      <c r="AE953" s="29"/>
      <c r="AF953" s="29"/>
      <c r="AG953" s="29"/>
      <c r="AH953" s="29"/>
      <c r="AI953" s="29"/>
      <c r="AJ953" s="29"/>
      <c r="AK953" s="29"/>
      <c r="AL953" s="29"/>
      <c r="AM953" s="29"/>
      <c r="AN953" s="29"/>
      <c r="AO953" s="29"/>
    </row>
    <row r="954" spans="1:41" ht="15.75" customHeight="1">
      <c r="A954" s="29"/>
      <c r="B954" s="29"/>
      <c r="C954" s="29"/>
      <c r="D954" s="29"/>
      <c r="E954" s="29"/>
      <c r="F954" s="29"/>
      <c r="G954" s="29"/>
      <c r="H954" s="29"/>
      <c r="I954" s="29"/>
      <c r="J954" s="29"/>
      <c r="K954" s="29"/>
      <c r="L954" s="29"/>
      <c r="M954" s="29"/>
      <c r="N954" s="29"/>
      <c r="O954" s="29"/>
      <c r="P954" s="28"/>
      <c r="Q954" s="29"/>
      <c r="R954" s="29"/>
      <c r="S954" s="29"/>
      <c r="T954" s="29"/>
      <c r="U954" s="29"/>
      <c r="V954" s="29"/>
      <c r="W954" s="29"/>
      <c r="X954" s="29"/>
      <c r="Y954" s="29"/>
      <c r="Z954" s="29"/>
      <c r="AA954" s="29"/>
      <c r="AB954" s="29"/>
      <c r="AC954" s="29"/>
      <c r="AD954" s="29"/>
      <c r="AE954" s="29"/>
      <c r="AF954" s="29"/>
      <c r="AG954" s="29"/>
      <c r="AH954" s="29"/>
      <c r="AI954" s="29"/>
      <c r="AJ954" s="29"/>
      <c r="AK954" s="29"/>
      <c r="AL954" s="29"/>
      <c r="AM954" s="29"/>
      <c r="AN954" s="29"/>
      <c r="AO954" s="29"/>
    </row>
    <row r="955" spans="1:41" ht="15.75" customHeight="1">
      <c r="A955" s="29"/>
      <c r="B955" s="29"/>
      <c r="C955" s="29"/>
      <c r="D955" s="29"/>
      <c r="E955" s="29"/>
      <c r="F955" s="29"/>
      <c r="G955" s="29"/>
      <c r="H955" s="29"/>
      <c r="I955" s="29"/>
      <c r="J955" s="29"/>
      <c r="K955" s="29"/>
      <c r="L955" s="29"/>
      <c r="M955" s="29"/>
      <c r="N955" s="29"/>
      <c r="O955" s="29"/>
      <c r="P955" s="28"/>
      <c r="Q955" s="29"/>
      <c r="R955" s="29"/>
      <c r="S955" s="29"/>
      <c r="T955" s="29"/>
      <c r="U955" s="29"/>
      <c r="V955" s="29"/>
      <c r="W955" s="29"/>
      <c r="X955" s="29"/>
      <c r="Y955" s="29"/>
      <c r="Z955" s="29"/>
      <c r="AA955" s="29"/>
      <c r="AB955" s="29"/>
      <c r="AC955" s="29"/>
      <c r="AD955" s="29"/>
      <c r="AE955" s="29"/>
      <c r="AF955" s="29"/>
      <c r="AG955" s="29"/>
      <c r="AH955" s="29"/>
      <c r="AI955" s="29"/>
      <c r="AJ955" s="29"/>
      <c r="AK955" s="29"/>
      <c r="AL955" s="29"/>
      <c r="AM955" s="29"/>
      <c r="AN955" s="29"/>
      <c r="AO955" s="29"/>
    </row>
    <row r="956" spans="1:41" ht="15.75" customHeight="1">
      <c r="A956" s="29"/>
      <c r="B956" s="29"/>
      <c r="C956" s="29"/>
      <c r="D956" s="29"/>
      <c r="E956" s="29"/>
      <c r="F956" s="29"/>
      <c r="G956" s="29"/>
      <c r="H956" s="29"/>
      <c r="I956" s="29"/>
      <c r="J956" s="29"/>
      <c r="K956" s="29"/>
      <c r="L956" s="29"/>
      <c r="M956" s="29"/>
      <c r="N956" s="29"/>
      <c r="O956" s="29"/>
      <c r="P956" s="28"/>
      <c r="Q956" s="29"/>
      <c r="R956" s="29"/>
      <c r="S956" s="29"/>
      <c r="T956" s="29"/>
      <c r="U956" s="29"/>
      <c r="V956" s="29"/>
      <c r="W956" s="29"/>
      <c r="X956" s="29"/>
      <c r="Y956" s="29"/>
      <c r="Z956" s="29"/>
      <c r="AA956" s="29"/>
      <c r="AB956" s="29"/>
      <c r="AC956" s="29"/>
      <c r="AD956" s="29"/>
      <c r="AE956" s="29"/>
      <c r="AF956" s="29"/>
      <c r="AG956" s="29"/>
      <c r="AH956" s="29"/>
      <c r="AI956" s="29"/>
      <c r="AJ956" s="29"/>
      <c r="AK956" s="29"/>
      <c r="AL956" s="29"/>
      <c r="AM956" s="29"/>
      <c r="AN956" s="29"/>
      <c r="AO956" s="29"/>
    </row>
    <row r="957" spans="1:41" ht="15.75" customHeight="1">
      <c r="A957" s="29"/>
      <c r="B957" s="29"/>
      <c r="C957" s="29"/>
      <c r="D957" s="29"/>
      <c r="E957" s="29"/>
      <c r="F957" s="29"/>
      <c r="G957" s="29"/>
      <c r="H957" s="29"/>
      <c r="I957" s="29"/>
      <c r="J957" s="29"/>
      <c r="K957" s="29"/>
      <c r="L957" s="29"/>
      <c r="M957" s="29"/>
      <c r="N957" s="29"/>
      <c r="O957" s="29"/>
      <c r="P957" s="28"/>
      <c r="Q957" s="29"/>
      <c r="R957" s="29"/>
      <c r="S957" s="29"/>
      <c r="T957" s="29"/>
      <c r="U957" s="29"/>
      <c r="V957" s="29"/>
      <c r="W957" s="29"/>
      <c r="X957" s="29"/>
      <c r="Y957" s="29"/>
      <c r="Z957" s="29"/>
      <c r="AA957" s="29"/>
      <c r="AB957" s="29"/>
      <c r="AC957" s="29"/>
      <c r="AD957" s="29"/>
      <c r="AE957" s="29"/>
      <c r="AF957" s="29"/>
      <c r="AG957" s="29"/>
      <c r="AH957" s="29"/>
      <c r="AI957" s="29"/>
      <c r="AJ957" s="29"/>
      <c r="AK957" s="29"/>
      <c r="AL957" s="29"/>
      <c r="AM957" s="29"/>
      <c r="AN957" s="29"/>
      <c r="AO957" s="29"/>
    </row>
    <row r="958" spans="1:41" ht="15.75" customHeight="1">
      <c r="A958" s="29"/>
      <c r="B958" s="29"/>
      <c r="C958" s="29"/>
      <c r="D958" s="29"/>
      <c r="E958" s="29"/>
      <c r="F958" s="29"/>
      <c r="G958" s="29"/>
      <c r="H958" s="29"/>
      <c r="I958" s="29"/>
      <c r="J958" s="29"/>
      <c r="K958" s="29"/>
      <c r="L958" s="29"/>
      <c r="M958" s="29"/>
      <c r="N958" s="29"/>
      <c r="O958" s="29"/>
      <c r="P958" s="28"/>
      <c r="Q958" s="29"/>
      <c r="R958" s="29"/>
      <c r="S958" s="29"/>
      <c r="T958" s="29"/>
      <c r="U958" s="29"/>
      <c r="V958" s="29"/>
      <c r="W958" s="29"/>
      <c r="X958" s="29"/>
      <c r="Y958" s="29"/>
      <c r="Z958" s="29"/>
      <c r="AA958" s="29"/>
      <c r="AB958" s="29"/>
      <c r="AC958" s="29"/>
      <c r="AD958" s="29"/>
      <c r="AE958" s="29"/>
      <c r="AF958" s="29"/>
      <c r="AG958" s="29"/>
      <c r="AH958" s="29"/>
      <c r="AI958" s="29"/>
      <c r="AJ958" s="29"/>
      <c r="AK958" s="29"/>
      <c r="AL958" s="29"/>
      <c r="AM958" s="29"/>
      <c r="AN958" s="29"/>
      <c r="AO958" s="29"/>
    </row>
    <row r="959" spans="1:41" ht="15.75" customHeight="1">
      <c r="A959" s="29"/>
      <c r="B959" s="29"/>
      <c r="C959" s="29"/>
      <c r="D959" s="29"/>
      <c r="E959" s="29"/>
      <c r="F959" s="29"/>
      <c r="G959" s="29"/>
      <c r="H959" s="29"/>
      <c r="I959" s="29"/>
      <c r="J959" s="29"/>
      <c r="K959" s="29"/>
      <c r="L959" s="29"/>
      <c r="M959" s="29"/>
      <c r="N959" s="29"/>
      <c r="O959" s="29"/>
      <c r="P959" s="28"/>
      <c r="Q959" s="29"/>
      <c r="R959" s="29"/>
      <c r="S959" s="29"/>
      <c r="T959" s="29"/>
      <c r="U959" s="29"/>
      <c r="V959" s="29"/>
      <c r="W959" s="29"/>
      <c r="X959" s="29"/>
      <c r="Y959" s="29"/>
      <c r="Z959" s="29"/>
      <c r="AA959" s="29"/>
      <c r="AB959" s="29"/>
      <c r="AC959" s="29"/>
      <c r="AD959" s="29"/>
      <c r="AE959" s="29"/>
      <c r="AF959" s="29"/>
      <c r="AG959" s="29"/>
      <c r="AH959" s="29"/>
      <c r="AI959" s="29"/>
      <c r="AJ959" s="29"/>
      <c r="AK959" s="29"/>
      <c r="AL959" s="29"/>
      <c r="AM959" s="29"/>
      <c r="AN959" s="29"/>
      <c r="AO959" s="29"/>
    </row>
    <row r="960" spans="1:41" ht="15.75" customHeight="1">
      <c r="A960" s="29"/>
      <c r="B960" s="29"/>
      <c r="C960" s="29"/>
      <c r="D960" s="29"/>
      <c r="E960" s="29"/>
      <c r="F960" s="29"/>
      <c r="G960" s="29"/>
      <c r="H960" s="29"/>
      <c r="I960" s="29"/>
      <c r="J960" s="29"/>
      <c r="K960" s="29"/>
      <c r="L960" s="29"/>
      <c r="M960" s="29"/>
      <c r="N960" s="29"/>
      <c r="O960" s="29"/>
      <c r="P960" s="28"/>
      <c r="Q960" s="29"/>
      <c r="R960" s="29"/>
      <c r="S960" s="29"/>
      <c r="T960" s="29"/>
      <c r="U960" s="29"/>
      <c r="V960" s="29"/>
      <c r="W960" s="29"/>
      <c r="X960" s="29"/>
      <c r="Y960" s="29"/>
      <c r="Z960" s="29"/>
      <c r="AA960" s="29"/>
      <c r="AB960" s="29"/>
      <c r="AC960" s="29"/>
      <c r="AD960" s="29"/>
      <c r="AE960" s="29"/>
      <c r="AF960" s="29"/>
      <c r="AG960" s="29"/>
      <c r="AH960" s="29"/>
      <c r="AI960" s="29"/>
      <c r="AJ960" s="29"/>
      <c r="AK960" s="29"/>
      <c r="AL960" s="29"/>
      <c r="AM960" s="29"/>
      <c r="AN960" s="29"/>
      <c r="AO960" s="29"/>
    </row>
    <row r="961" spans="1:41" ht="15.75" customHeight="1">
      <c r="A961" s="29"/>
      <c r="B961" s="29"/>
      <c r="C961" s="29"/>
      <c r="D961" s="29"/>
      <c r="E961" s="29"/>
      <c r="F961" s="29"/>
      <c r="G961" s="29"/>
      <c r="H961" s="29"/>
      <c r="I961" s="29"/>
      <c r="J961" s="29"/>
      <c r="K961" s="29"/>
      <c r="L961" s="29"/>
      <c r="M961" s="29"/>
      <c r="N961" s="29"/>
      <c r="O961" s="29"/>
      <c r="P961" s="28"/>
      <c r="Q961" s="29"/>
      <c r="R961" s="29"/>
      <c r="S961" s="29"/>
      <c r="T961" s="29"/>
      <c r="U961" s="29"/>
      <c r="V961" s="29"/>
      <c r="W961" s="29"/>
      <c r="X961" s="29"/>
      <c r="Y961" s="29"/>
      <c r="Z961" s="29"/>
      <c r="AA961" s="29"/>
      <c r="AB961" s="29"/>
      <c r="AC961" s="29"/>
      <c r="AD961" s="29"/>
      <c r="AE961" s="29"/>
      <c r="AF961" s="29"/>
      <c r="AG961" s="29"/>
      <c r="AH961" s="29"/>
      <c r="AI961" s="29"/>
      <c r="AJ961" s="29"/>
      <c r="AK961" s="29"/>
      <c r="AL961" s="29"/>
      <c r="AM961" s="29"/>
      <c r="AN961" s="29"/>
      <c r="AO961" s="29"/>
    </row>
    <row r="962" spans="1:41" ht="15.75" customHeight="1">
      <c r="A962" s="29"/>
      <c r="B962" s="29"/>
      <c r="C962" s="29"/>
      <c r="D962" s="29"/>
      <c r="E962" s="29"/>
      <c r="F962" s="29"/>
      <c r="G962" s="29"/>
      <c r="H962" s="29"/>
      <c r="I962" s="29"/>
      <c r="J962" s="29"/>
      <c r="K962" s="29"/>
      <c r="L962" s="29"/>
      <c r="M962" s="29"/>
      <c r="N962" s="29"/>
      <c r="O962" s="29"/>
      <c r="P962" s="28"/>
      <c r="Q962" s="29"/>
      <c r="R962" s="29"/>
      <c r="S962" s="29"/>
      <c r="T962" s="29"/>
      <c r="U962" s="29"/>
      <c r="V962" s="29"/>
      <c r="W962" s="29"/>
      <c r="X962" s="29"/>
      <c r="Y962" s="29"/>
      <c r="Z962" s="29"/>
      <c r="AA962" s="29"/>
      <c r="AB962" s="29"/>
      <c r="AC962" s="29"/>
      <c r="AD962" s="29"/>
      <c r="AE962" s="29"/>
      <c r="AF962" s="29"/>
      <c r="AG962" s="29"/>
      <c r="AH962" s="29"/>
      <c r="AI962" s="29"/>
      <c r="AJ962" s="29"/>
      <c r="AK962" s="29"/>
      <c r="AL962" s="29"/>
      <c r="AM962" s="29"/>
      <c r="AN962" s="29"/>
      <c r="AO962" s="29"/>
    </row>
    <row r="963" spans="1:41" ht="15.75" customHeight="1">
      <c r="A963" s="29"/>
      <c r="B963" s="29"/>
      <c r="C963" s="29"/>
      <c r="D963" s="29"/>
      <c r="E963" s="29"/>
      <c r="F963" s="29"/>
      <c r="G963" s="29"/>
      <c r="H963" s="29"/>
      <c r="I963" s="29"/>
      <c r="J963" s="29"/>
      <c r="K963" s="29"/>
      <c r="L963" s="29"/>
      <c r="M963" s="29"/>
      <c r="N963" s="29"/>
      <c r="O963" s="29"/>
      <c r="P963" s="28"/>
      <c r="Q963" s="29"/>
      <c r="R963" s="29"/>
      <c r="S963" s="29"/>
      <c r="T963" s="29"/>
      <c r="U963" s="29"/>
      <c r="V963" s="29"/>
      <c r="W963" s="29"/>
      <c r="X963" s="29"/>
      <c r="Y963" s="29"/>
      <c r="Z963" s="29"/>
      <c r="AA963" s="29"/>
      <c r="AB963" s="29"/>
      <c r="AC963" s="29"/>
      <c r="AD963" s="29"/>
      <c r="AE963" s="29"/>
      <c r="AF963" s="29"/>
      <c r="AG963" s="29"/>
      <c r="AH963" s="29"/>
      <c r="AI963" s="29"/>
      <c r="AJ963" s="29"/>
      <c r="AK963" s="29"/>
      <c r="AL963" s="29"/>
      <c r="AM963" s="29"/>
      <c r="AN963" s="29"/>
      <c r="AO963" s="29"/>
    </row>
    <row r="964" spans="1:41" ht="15.75" customHeight="1">
      <c r="A964" s="29"/>
      <c r="B964" s="29"/>
      <c r="C964" s="29"/>
      <c r="D964" s="29"/>
      <c r="E964" s="29"/>
      <c r="F964" s="29"/>
      <c r="G964" s="29"/>
      <c r="H964" s="29"/>
      <c r="I964" s="29"/>
      <c r="J964" s="29"/>
      <c r="K964" s="29"/>
      <c r="L964" s="29"/>
      <c r="M964" s="29"/>
      <c r="N964" s="29"/>
      <c r="O964" s="29"/>
      <c r="P964" s="28"/>
      <c r="Q964" s="29"/>
      <c r="R964" s="29"/>
      <c r="S964" s="29"/>
      <c r="T964" s="29"/>
      <c r="U964" s="29"/>
      <c r="V964" s="29"/>
      <c r="W964" s="29"/>
      <c r="X964" s="29"/>
      <c r="Y964" s="29"/>
      <c r="Z964" s="29"/>
      <c r="AA964" s="29"/>
      <c r="AB964" s="29"/>
      <c r="AC964" s="29"/>
      <c r="AD964" s="29"/>
      <c r="AE964" s="29"/>
      <c r="AF964" s="29"/>
      <c r="AG964" s="29"/>
      <c r="AH964" s="29"/>
      <c r="AI964" s="29"/>
      <c r="AJ964" s="29"/>
      <c r="AK964" s="29"/>
      <c r="AL964" s="29"/>
      <c r="AM964" s="29"/>
      <c r="AN964" s="29"/>
      <c r="AO964" s="29"/>
    </row>
    <row r="965" spans="1:41" ht="15.75" customHeight="1">
      <c r="A965" s="29"/>
      <c r="B965" s="29"/>
      <c r="C965" s="29"/>
      <c r="D965" s="29"/>
      <c r="E965" s="29"/>
      <c r="F965" s="29"/>
      <c r="G965" s="29"/>
      <c r="H965" s="29"/>
      <c r="I965" s="29"/>
      <c r="J965" s="29"/>
      <c r="K965" s="29"/>
      <c r="L965" s="29"/>
      <c r="M965" s="29"/>
      <c r="N965" s="29"/>
      <c r="O965" s="29"/>
      <c r="P965" s="28"/>
      <c r="Q965" s="29"/>
      <c r="R965" s="29"/>
      <c r="S965" s="29"/>
      <c r="T965" s="29"/>
      <c r="U965" s="29"/>
      <c r="V965" s="29"/>
      <c r="W965" s="29"/>
      <c r="X965" s="29"/>
      <c r="Y965" s="29"/>
      <c r="Z965" s="29"/>
      <c r="AA965" s="29"/>
      <c r="AB965" s="29"/>
      <c r="AC965" s="29"/>
      <c r="AD965" s="29"/>
      <c r="AE965" s="29"/>
      <c r="AF965" s="29"/>
      <c r="AG965" s="29"/>
      <c r="AH965" s="29"/>
      <c r="AI965" s="29"/>
      <c r="AJ965" s="29"/>
      <c r="AK965" s="29"/>
      <c r="AL965" s="29"/>
      <c r="AM965" s="29"/>
      <c r="AN965" s="29"/>
      <c r="AO965" s="29"/>
    </row>
    <row r="966" spans="1:41" ht="15.75" customHeight="1">
      <c r="A966" s="29"/>
      <c r="B966" s="29"/>
      <c r="C966" s="29"/>
      <c r="D966" s="29"/>
      <c r="E966" s="29"/>
      <c r="F966" s="29"/>
      <c r="G966" s="29"/>
      <c r="H966" s="29"/>
      <c r="I966" s="29"/>
      <c r="J966" s="29"/>
      <c r="K966" s="29"/>
      <c r="L966" s="29"/>
      <c r="M966" s="29"/>
      <c r="N966" s="29"/>
      <c r="O966" s="29"/>
      <c r="P966" s="28"/>
      <c r="Q966" s="29"/>
      <c r="R966" s="29"/>
      <c r="S966" s="29"/>
      <c r="T966" s="29"/>
      <c r="U966" s="29"/>
      <c r="V966" s="29"/>
      <c r="W966" s="29"/>
      <c r="X966" s="29"/>
      <c r="Y966" s="29"/>
      <c r="Z966" s="29"/>
      <c r="AA966" s="29"/>
      <c r="AB966" s="29"/>
      <c r="AC966" s="29"/>
      <c r="AD966" s="29"/>
      <c r="AE966" s="29"/>
      <c r="AF966" s="29"/>
      <c r="AG966" s="29"/>
      <c r="AH966" s="29"/>
      <c r="AI966" s="29"/>
      <c r="AJ966" s="29"/>
      <c r="AK966" s="29"/>
      <c r="AL966" s="29"/>
      <c r="AM966" s="29"/>
      <c r="AN966" s="29"/>
      <c r="AO966" s="29"/>
    </row>
    <row r="967" spans="1:41" ht="15.75" customHeight="1">
      <c r="A967" s="29"/>
      <c r="B967" s="29"/>
      <c r="C967" s="29"/>
      <c r="D967" s="29"/>
      <c r="E967" s="29"/>
      <c r="F967" s="29"/>
      <c r="G967" s="29"/>
      <c r="H967" s="29"/>
      <c r="I967" s="29"/>
      <c r="J967" s="29"/>
      <c r="K967" s="29"/>
      <c r="L967" s="29"/>
      <c r="M967" s="29"/>
      <c r="N967" s="29"/>
      <c r="O967" s="29"/>
      <c r="P967" s="28"/>
      <c r="Q967" s="29"/>
      <c r="R967" s="29"/>
      <c r="S967" s="29"/>
      <c r="T967" s="29"/>
      <c r="U967" s="29"/>
      <c r="V967" s="29"/>
      <c r="W967" s="29"/>
      <c r="X967" s="29"/>
      <c r="Y967" s="29"/>
      <c r="Z967" s="29"/>
      <c r="AA967" s="29"/>
      <c r="AB967" s="29"/>
      <c r="AC967" s="29"/>
      <c r="AD967" s="29"/>
      <c r="AE967" s="29"/>
      <c r="AF967" s="29"/>
      <c r="AG967" s="29"/>
      <c r="AH967" s="29"/>
      <c r="AI967" s="29"/>
      <c r="AJ967" s="29"/>
      <c r="AK967" s="29"/>
      <c r="AL967" s="29"/>
      <c r="AM967" s="29"/>
      <c r="AN967" s="29"/>
      <c r="AO967" s="29"/>
    </row>
    <row r="968" spans="1:41" ht="15.75" customHeight="1">
      <c r="A968" s="29"/>
      <c r="B968" s="29"/>
      <c r="C968" s="29"/>
      <c r="D968" s="29"/>
      <c r="E968" s="29"/>
      <c r="F968" s="29"/>
      <c r="G968" s="29"/>
      <c r="H968" s="29"/>
      <c r="I968" s="29"/>
      <c r="J968" s="29"/>
      <c r="K968" s="29"/>
      <c r="L968" s="29"/>
      <c r="M968" s="29"/>
      <c r="N968" s="29"/>
      <c r="O968" s="29"/>
      <c r="P968" s="28"/>
      <c r="Q968" s="29"/>
      <c r="R968" s="29"/>
      <c r="S968" s="29"/>
      <c r="T968" s="29"/>
      <c r="U968" s="29"/>
      <c r="V968" s="29"/>
      <c r="W968" s="29"/>
      <c r="X968" s="29"/>
      <c r="Y968" s="29"/>
      <c r="Z968" s="29"/>
      <c r="AA968" s="29"/>
      <c r="AB968" s="29"/>
      <c r="AC968" s="29"/>
      <c r="AD968" s="29"/>
      <c r="AE968" s="29"/>
      <c r="AF968" s="29"/>
      <c r="AG968" s="29"/>
      <c r="AH968" s="29"/>
      <c r="AI968" s="29"/>
      <c r="AJ968" s="29"/>
      <c r="AK968" s="29"/>
      <c r="AL968" s="29"/>
      <c r="AM968" s="29"/>
      <c r="AN968" s="29"/>
      <c r="AO968" s="29"/>
    </row>
    <row r="969" spans="1:41" ht="15.75" customHeight="1">
      <c r="A969" s="29"/>
      <c r="B969" s="29"/>
      <c r="C969" s="29"/>
      <c r="D969" s="29"/>
      <c r="E969" s="29"/>
      <c r="F969" s="29"/>
      <c r="G969" s="29"/>
      <c r="H969" s="29"/>
      <c r="I969" s="29"/>
      <c r="J969" s="29"/>
      <c r="K969" s="29"/>
      <c r="L969" s="29"/>
      <c r="M969" s="29"/>
      <c r="N969" s="29"/>
      <c r="O969" s="29"/>
      <c r="P969" s="28"/>
      <c r="Q969" s="29"/>
      <c r="R969" s="29"/>
      <c r="S969" s="29"/>
      <c r="T969" s="29"/>
      <c r="U969" s="29"/>
      <c r="V969" s="29"/>
      <c r="W969" s="29"/>
      <c r="X969" s="29"/>
      <c r="Y969" s="29"/>
      <c r="Z969" s="29"/>
      <c r="AA969" s="29"/>
      <c r="AB969" s="29"/>
      <c r="AC969" s="29"/>
      <c r="AD969" s="29"/>
      <c r="AE969" s="29"/>
      <c r="AF969" s="29"/>
      <c r="AG969" s="29"/>
      <c r="AH969" s="29"/>
      <c r="AI969" s="29"/>
      <c r="AJ969" s="29"/>
      <c r="AK969" s="29"/>
      <c r="AL969" s="29"/>
      <c r="AM969" s="29"/>
      <c r="AN969" s="29"/>
      <c r="AO969" s="29"/>
    </row>
    <row r="970" spans="1:41" ht="15.75" customHeight="1">
      <c r="A970" s="29"/>
      <c r="B970" s="29"/>
      <c r="C970" s="29"/>
      <c r="D970" s="29"/>
      <c r="E970" s="29"/>
      <c r="F970" s="29"/>
      <c r="G970" s="29"/>
      <c r="H970" s="29"/>
      <c r="I970" s="29"/>
      <c r="J970" s="29"/>
      <c r="K970" s="29"/>
      <c r="L970" s="29"/>
      <c r="M970" s="29"/>
      <c r="N970" s="29"/>
      <c r="O970" s="29"/>
      <c r="P970" s="28"/>
      <c r="Q970" s="29"/>
      <c r="R970" s="29"/>
      <c r="S970" s="29"/>
      <c r="T970" s="29"/>
      <c r="U970" s="29"/>
      <c r="V970" s="29"/>
      <c r="W970" s="29"/>
      <c r="X970" s="29"/>
      <c r="Y970" s="29"/>
      <c r="Z970" s="29"/>
      <c r="AA970" s="29"/>
      <c r="AB970" s="29"/>
      <c r="AC970" s="29"/>
      <c r="AD970" s="29"/>
      <c r="AE970" s="29"/>
      <c r="AF970" s="29"/>
      <c r="AG970" s="29"/>
      <c r="AH970" s="29"/>
      <c r="AI970" s="29"/>
      <c r="AJ970" s="29"/>
      <c r="AK970" s="29"/>
      <c r="AL970" s="29"/>
      <c r="AM970" s="29"/>
      <c r="AN970" s="29"/>
      <c r="AO970" s="29"/>
    </row>
    <row r="971" spans="1:41" ht="15.75" customHeight="1">
      <c r="A971" s="29"/>
      <c r="B971" s="29"/>
      <c r="C971" s="29"/>
      <c r="D971" s="29"/>
      <c r="E971" s="29"/>
      <c r="F971" s="29"/>
      <c r="G971" s="29"/>
      <c r="H971" s="29"/>
      <c r="I971" s="29"/>
      <c r="J971" s="29"/>
      <c r="K971" s="29"/>
      <c r="L971" s="29"/>
      <c r="M971" s="29"/>
      <c r="N971" s="29"/>
      <c r="O971" s="29"/>
      <c r="P971" s="28"/>
      <c r="Q971" s="29"/>
      <c r="R971" s="29"/>
      <c r="S971" s="29"/>
      <c r="T971" s="29"/>
      <c r="U971" s="29"/>
      <c r="V971" s="29"/>
      <c r="W971" s="29"/>
      <c r="X971" s="29"/>
      <c r="Y971" s="29"/>
      <c r="Z971" s="29"/>
      <c r="AA971" s="29"/>
      <c r="AB971" s="29"/>
      <c r="AC971" s="29"/>
      <c r="AD971" s="29"/>
      <c r="AE971" s="29"/>
      <c r="AF971" s="29"/>
      <c r="AG971" s="29"/>
      <c r="AH971" s="29"/>
      <c r="AI971" s="29"/>
      <c r="AJ971" s="29"/>
      <c r="AK971" s="29"/>
      <c r="AL971" s="29"/>
      <c r="AM971" s="29"/>
      <c r="AN971" s="29"/>
      <c r="AO971" s="29"/>
    </row>
    <row r="972" spans="1:41" ht="15.75" customHeight="1">
      <c r="A972" s="29"/>
      <c r="B972" s="29"/>
      <c r="C972" s="29"/>
      <c r="D972" s="29"/>
      <c r="E972" s="29"/>
      <c r="F972" s="29"/>
      <c r="G972" s="29"/>
      <c r="H972" s="29"/>
      <c r="I972" s="29"/>
      <c r="J972" s="29"/>
      <c r="K972" s="29"/>
      <c r="L972" s="29"/>
      <c r="M972" s="29"/>
      <c r="N972" s="29"/>
      <c r="O972" s="29"/>
      <c r="P972" s="28"/>
      <c r="Q972" s="29"/>
      <c r="R972" s="29"/>
      <c r="S972" s="29"/>
      <c r="T972" s="29"/>
      <c r="U972" s="29"/>
      <c r="V972" s="29"/>
      <c r="W972" s="29"/>
      <c r="X972" s="29"/>
      <c r="Y972" s="29"/>
      <c r="Z972" s="29"/>
      <c r="AA972" s="29"/>
      <c r="AB972" s="29"/>
      <c r="AC972" s="29"/>
      <c r="AD972" s="29"/>
      <c r="AE972" s="29"/>
      <c r="AF972" s="29"/>
      <c r="AG972" s="29"/>
      <c r="AH972" s="29"/>
      <c r="AI972" s="29"/>
      <c r="AJ972" s="29"/>
      <c r="AK972" s="29"/>
      <c r="AL972" s="29"/>
      <c r="AM972" s="29"/>
      <c r="AN972" s="29"/>
      <c r="AO972" s="29"/>
    </row>
    <row r="973" spans="1:41" ht="15.75" customHeight="1">
      <c r="A973" s="29"/>
      <c r="B973" s="29"/>
      <c r="C973" s="29"/>
      <c r="D973" s="29"/>
      <c r="E973" s="29"/>
      <c r="F973" s="29"/>
      <c r="G973" s="29"/>
      <c r="H973" s="29"/>
      <c r="I973" s="29"/>
      <c r="J973" s="29"/>
      <c r="K973" s="29"/>
      <c r="L973" s="29"/>
      <c r="M973" s="29"/>
      <c r="N973" s="29"/>
      <c r="O973" s="29"/>
      <c r="P973" s="28"/>
      <c r="Q973" s="29"/>
      <c r="R973" s="29"/>
      <c r="S973" s="29"/>
      <c r="T973" s="29"/>
      <c r="U973" s="29"/>
      <c r="V973" s="29"/>
      <c r="W973" s="29"/>
      <c r="X973" s="29"/>
      <c r="Y973" s="29"/>
      <c r="Z973" s="29"/>
      <c r="AA973" s="29"/>
      <c r="AB973" s="29"/>
      <c r="AC973" s="29"/>
      <c r="AD973" s="29"/>
      <c r="AE973" s="29"/>
      <c r="AF973" s="29"/>
      <c r="AG973" s="29"/>
      <c r="AH973" s="29"/>
      <c r="AI973" s="29"/>
      <c r="AJ973" s="29"/>
      <c r="AK973" s="29"/>
      <c r="AL973" s="29"/>
      <c r="AM973" s="29"/>
      <c r="AN973" s="29"/>
      <c r="AO973" s="29"/>
    </row>
    <row r="974" spans="1:41" ht="15.75" customHeight="1">
      <c r="A974" s="29"/>
      <c r="B974" s="29"/>
      <c r="C974" s="29"/>
      <c r="D974" s="29"/>
      <c r="E974" s="29"/>
      <c r="F974" s="29"/>
      <c r="G974" s="29"/>
      <c r="H974" s="29"/>
      <c r="I974" s="29"/>
      <c r="J974" s="29"/>
      <c r="K974" s="29"/>
      <c r="L974" s="29"/>
      <c r="M974" s="29"/>
      <c r="N974" s="29"/>
      <c r="O974" s="29"/>
      <c r="P974" s="28"/>
      <c r="Q974" s="29"/>
      <c r="R974" s="29"/>
      <c r="S974" s="29"/>
      <c r="T974" s="29"/>
      <c r="U974" s="29"/>
      <c r="V974" s="29"/>
      <c r="W974" s="29"/>
      <c r="X974" s="29"/>
      <c r="Y974" s="29"/>
      <c r="Z974" s="29"/>
      <c r="AA974" s="29"/>
      <c r="AB974" s="29"/>
      <c r="AC974" s="29"/>
      <c r="AD974" s="29"/>
      <c r="AE974" s="29"/>
      <c r="AF974" s="29"/>
      <c r="AG974" s="29"/>
      <c r="AH974" s="29"/>
      <c r="AI974" s="29"/>
      <c r="AJ974" s="29"/>
      <c r="AK974" s="29"/>
      <c r="AL974" s="29"/>
      <c r="AM974" s="29"/>
      <c r="AN974" s="29"/>
      <c r="AO974" s="29"/>
    </row>
    <row r="975" spans="1:41" ht="15.75" customHeight="1">
      <c r="A975" s="29"/>
      <c r="B975" s="29"/>
      <c r="C975" s="29"/>
      <c r="D975" s="29"/>
      <c r="E975" s="29"/>
      <c r="F975" s="29"/>
      <c r="G975" s="29"/>
      <c r="H975" s="29"/>
      <c r="I975" s="29"/>
      <c r="J975" s="29"/>
      <c r="K975" s="29"/>
      <c r="L975" s="29"/>
      <c r="M975" s="29"/>
      <c r="N975" s="29"/>
      <c r="O975" s="29"/>
      <c r="P975" s="28"/>
      <c r="Q975" s="29"/>
      <c r="R975" s="29"/>
      <c r="S975" s="29"/>
      <c r="T975" s="29"/>
      <c r="U975" s="29"/>
      <c r="V975" s="29"/>
      <c r="W975" s="29"/>
      <c r="X975" s="29"/>
      <c r="Y975" s="29"/>
      <c r="Z975" s="29"/>
      <c r="AA975" s="29"/>
      <c r="AB975" s="29"/>
      <c r="AC975" s="29"/>
      <c r="AD975" s="29"/>
      <c r="AE975" s="29"/>
      <c r="AF975" s="29"/>
      <c r="AG975" s="29"/>
      <c r="AH975" s="29"/>
      <c r="AI975" s="29"/>
      <c r="AJ975" s="29"/>
      <c r="AK975" s="29"/>
      <c r="AL975" s="29"/>
      <c r="AM975" s="29"/>
      <c r="AN975" s="29"/>
      <c r="AO975" s="29"/>
    </row>
    <row r="976" spans="1:41" ht="15.75" customHeight="1">
      <c r="A976" s="29"/>
      <c r="B976" s="29"/>
      <c r="C976" s="29"/>
      <c r="D976" s="29"/>
      <c r="E976" s="29"/>
      <c r="F976" s="29"/>
      <c r="G976" s="29"/>
      <c r="H976" s="29"/>
      <c r="I976" s="29"/>
      <c r="J976" s="29"/>
      <c r="K976" s="29"/>
      <c r="L976" s="29"/>
      <c r="M976" s="29"/>
      <c r="N976" s="29"/>
      <c r="O976" s="29"/>
      <c r="P976" s="28"/>
      <c r="Q976" s="29"/>
      <c r="R976" s="29"/>
      <c r="S976" s="29"/>
      <c r="T976" s="29"/>
      <c r="U976" s="29"/>
      <c r="V976" s="29"/>
      <c r="W976" s="29"/>
      <c r="X976" s="29"/>
      <c r="Y976" s="29"/>
      <c r="Z976" s="29"/>
      <c r="AA976" s="29"/>
      <c r="AB976" s="29"/>
      <c r="AC976" s="29"/>
      <c r="AD976" s="29"/>
      <c r="AE976" s="29"/>
      <c r="AF976" s="29"/>
      <c r="AG976" s="29"/>
      <c r="AH976" s="29"/>
      <c r="AI976" s="29"/>
      <c r="AJ976" s="29"/>
      <c r="AK976" s="29"/>
      <c r="AL976" s="29"/>
      <c r="AM976" s="29"/>
      <c r="AN976" s="29"/>
      <c r="AO976" s="29"/>
    </row>
    <row r="977" spans="1:41" ht="15.75" customHeight="1">
      <c r="A977" s="29"/>
      <c r="B977" s="29"/>
      <c r="C977" s="29"/>
      <c r="D977" s="29"/>
      <c r="E977" s="29"/>
      <c r="F977" s="29"/>
      <c r="G977" s="29"/>
      <c r="H977" s="29"/>
      <c r="I977" s="29"/>
      <c r="J977" s="29"/>
      <c r="K977" s="29"/>
      <c r="L977" s="29"/>
      <c r="M977" s="29"/>
      <c r="N977" s="29"/>
      <c r="O977" s="29"/>
      <c r="P977" s="28"/>
      <c r="Q977" s="29"/>
      <c r="R977" s="29"/>
      <c r="S977" s="29"/>
      <c r="T977" s="29"/>
      <c r="U977" s="29"/>
      <c r="V977" s="29"/>
      <c r="W977" s="29"/>
      <c r="X977" s="29"/>
      <c r="Y977" s="29"/>
      <c r="Z977" s="29"/>
      <c r="AA977" s="29"/>
      <c r="AB977" s="29"/>
      <c r="AC977" s="29"/>
      <c r="AD977" s="29"/>
      <c r="AE977" s="29"/>
      <c r="AF977" s="29"/>
      <c r="AG977" s="29"/>
      <c r="AH977" s="29"/>
      <c r="AI977" s="29"/>
      <c r="AJ977" s="29"/>
      <c r="AK977" s="29"/>
      <c r="AL977" s="29"/>
      <c r="AM977" s="29"/>
      <c r="AN977" s="29"/>
      <c r="AO977" s="29"/>
    </row>
    <row r="978" spans="1:41" ht="15.75" customHeight="1">
      <c r="A978" s="29"/>
      <c r="B978" s="29"/>
      <c r="C978" s="29"/>
      <c r="D978" s="29"/>
      <c r="E978" s="29"/>
      <c r="F978" s="29"/>
      <c r="G978" s="29"/>
      <c r="H978" s="29"/>
      <c r="I978" s="29"/>
      <c r="J978" s="29"/>
      <c r="K978" s="29"/>
      <c r="L978" s="29"/>
      <c r="M978" s="29"/>
      <c r="N978" s="29"/>
      <c r="O978" s="29"/>
      <c r="P978" s="28"/>
      <c r="Q978" s="29"/>
      <c r="R978" s="29"/>
      <c r="S978" s="29"/>
      <c r="T978" s="29"/>
      <c r="U978" s="29"/>
      <c r="V978" s="29"/>
      <c r="W978" s="29"/>
      <c r="X978" s="29"/>
      <c r="Y978" s="29"/>
      <c r="Z978" s="29"/>
      <c r="AA978" s="29"/>
      <c r="AB978" s="29"/>
      <c r="AC978" s="29"/>
      <c r="AD978" s="29"/>
      <c r="AE978" s="29"/>
      <c r="AF978" s="29"/>
      <c r="AG978" s="29"/>
      <c r="AH978" s="29"/>
      <c r="AI978" s="29"/>
      <c r="AJ978" s="29"/>
      <c r="AK978" s="29"/>
      <c r="AL978" s="29"/>
      <c r="AM978" s="29"/>
      <c r="AN978" s="29"/>
      <c r="AO978" s="29"/>
    </row>
    <row r="979" spans="1:41" ht="15.75" customHeight="1">
      <c r="A979" s="29"/>
      <c r="B979" s="29"/>
      <c r="C979" s="29"/>
      <c r="D979" s="29"/>
      <c r="E979" s="29"/>
      <c r="F979" s="29"/>
      <c r="G979" s="29"/>
      <c r="H979" s="29"/>
      <c r="I979" s="29"/>
      <c r="J979" s="29"/>
      <c r="K979" s="29"/>
      <c r="L979" s="29"/>
      <c r="M979" s="29"/>
      <c r="N979" s="29"/>
      <c r="O979" s="29"/>
      <c r="P979" s="28"/>
      <c r="Q979" s="29"/>
      <c r="R979" s="29"/>
      <c r="S979" s="29"/>
      <c r="T979" s="29"/>
      <c r="U979" s="29"/>
      <c r="V979" s="29"/>
      <c r="W979" s="29"/>
      <c r="X979" s="29"/>
      <c r="Y979" s="29"/>
      <c r="Z979" s="29"/>
      <c r="AA979" s="29"/>
      <c r="AB979" s="29"/>
      <c r="AC979" s="29"/>
      <c r="AD979" s="29"/>
      <c r="AE979" s="29"/>
      <c r="AF979" s="29"/>
      <c r="AG979" s="29"/>
      <c r="AH979" s="29"/>
      <c r="AI979" s="29"/>
      <c r="AJ979" s="29"/>
      <c r="AK979" s="29"/>
      <c r="AL979" s="29"/>
      <c r="AM979" s="29"/>
      <c r="AN979" s="29"/>
      <c r="AO979" s="29"/>
    </row>
    <row r="980" spans="1:41" ht="15.75" customHeight="1">
      <c r="A980" s="29"/>
      <c r="B980" s="29"/>
      <c r="C980" s="29"/>
      <c r="D980" s="29"/>
      <c r="E980" s="29"/>
      <c r="F980" s="29"/>
      <c r="G980" s="29"/>
      <c r="H980" s="29"/>
      <c r="I980" s="29"/>
      <c r="J980" s="29"/>
      <c r="K980" s="29"/>
      <c r="L980" s="29"/>
      <c r="M980" s="29"/>
      <c r="N980" s="29"/>
      <c r="O980" s="29"/>
      <c r="P980" s="28"/>
      <c r="Q980" s="29"/>
      <c r="R980" s="29"/>
      <c r="S980" s="29"/>
      <c r="T980" s="29"/>
      <c r="U980" s="29"/>
      <c r="V980" s="29"/>
      <c r="W980" s="29"/>
      <c r="X980" s="29"/>
      <c r="Y980" s="29"/>
      <c r="Z980" s="29"/>
      <c r="AA980" s="29"/>
      <c r="AB980" s="29"/>
      <c r="AC980" s="29"/>
      <c r="AD980" s="29"/>
      <c r="AE980" s="29"/>
      <c r="AF980" s="29"/>
      <c r="AG980" s="29"/>
      <c r="AH980" s="29"/>
      <c r="AI980" s="29"/>
      <c r="AJ980" s="29"/>
      <c r="AK980" s="29"/>
      <c r="AL980" s="29"/>
      <c r="AM980" s="29"/>
      <c r="AN980" s="29"/>
      <c r="AO980" s="29"/>
    </row>
    <row r="981" spans="1:41" ht="15.75" customHeight="1">
      <c r="A981" s="29"/>
      <c r="B981" s="29"/>
      <c r="C981" s="29"/>
      <c r="D981" s="29"/>
      <c r="E981" s="29"/>
      <c r="F981" s="29"/>
      <c r="G981" s="29"/>
      <c r="H981" s="29"/>
      <c r="I981" s="29"/>
      <c r="J981" s="29"/>
      <c r="K981" s="29"/>
      <c r="L981" s="29"/>
      <c r="M981" s="29"/>
      <c r="N981" s="29"/>
      <c r="O981" s="29"/>
      <c r="P981" s="28"/>
      <c r="Q981" s="29"/>
      <c r="R981" s="29"/>
      <c r="S981" s="29"/>
      <c r="T981" s="29"/>
      <c r="U981" s="29"/>
      <c r="V981" s="29"/>
      <c r="W981" s="29"/>
      <c r="X981" s="29"/>
      <c r="Y981" s="29"/>
      <c r="Z981" s="29"/>
      <c r="AA981" s="29"/>
      <c r="AB981" s="29"/>
      <c r="AC981" s="29"/>
      <c r="AD981" s="29"/>
      <c r="AE981" s="29"/>
      <c r="AF981" s="29"/>
      <c r="AG981" s="29"/>
      <c r="AH981" s="29"/>
      <c r="AI981" s="29"/>
      <c r="AJ981" s="29"/>
      <c r="AK981" s="29"/>
      <c r="AL981" s="29"/>
      <c r="AM981" s="29"/>
      <c r="AN981" s="29"/>
      <c r="AO981" s="29"/>
    </row>
    <row r="982" spans="1:41" ht="15.75" customHeight="1">
      <c r="A982" s="29"/>
      <c r="B982" s="29"/>
      <c r="C982" s="29"/>
      <c r="D982" s="29"/>
      <c r="E982" s="29"/>
      <c r="F982" s="29"/>
      <c r="G982" s="29"/>
      <c r="H982" s="29"/>
      <c r="I982" s="29"/>
      <c r="J982" s="29"/>
      <c r="K982" s="29"/>
      <c r="L982" s="29"/>
      <c r="M982" s="29"/>
      <c r="N982" s="29"/>
      <c r="O982" s="29"/>
      <c r="P982" s="28"/>
      <c r="Q982" s="29"/>
      <c r="R982" s="29"/>
      <c r="S982" s="29"/>
      <c r="T982" s="29"/>
      <c r="U982" s="29"/>
      <c r="V982" s="29"/>
      <c r="W982" s="29"/>
      <c r="X982" s="29"/>
      <c r="Y982" s="29"/>
      <c r="Z982" s="29"/>
      <c r="AA982" s="29"/>
      <c r="AB982" s="29"/>
      <c r="AC982" s="29"/>
      <c r="AD982" s="29"/>
      <c r="AE982" s="29"/>
      <c r="AF982" s="29"/>
      <c r="AG982" s="29"/>
      <c r="AH982" s="29"/>
      <c r="AI982" s="29"/>
      <c r="AJ982" s="29"/>
      <c r="AK982" s="29"/>
      <c r="AL982" s="29"/>
      <c r="AM982" s="29"/>
      <c r="AN982" s="29"/>
      <c r="AO982" s="29"/>
    </row>
    <row r="983" spans="1:41" ht="15.75" customHeight="1">
      <c r="A983" s="29"/>
      <c r="B983" s="29"/>
      <c r="C983" s="29"/>
      <c r="D983" s="29"/>
      <c r="E983" s="29"/>
      <c r="F983" s="29"/>
      <c r="G983" s="29"/>
      <c r="H983" s="29"/>
      <c r="I983" s="29"/>
      <c r="J983" s="29"/>
      <c r="K983" s="29"/>
      <c r="L983" s="29"/>
      <c r="M983" s="29"/>
      <c r="N983" s="29"/>
      <c r="O983" s="29"/>
      <c r="P983" s="28"/>
      <c r="Q983" s="29"/>
      <c r="R983" s="29"/>
      <c r="S983" s="29"/>
      <c r="T983" s="29"/>
      <c r="U983" s="29"/>
      <c r="V983" s="29"/>
      <c r="W983" s="29"/>
      <c r="X983" s="29"/>
      <c r="Y983" s="29"/>
      <c r="Z983" s="29"/>
      <c r="AA983" s="29"/>
      <c r="AB983" s="29"/>
      <c r="AC983" s="29"/>
      <c r="AD983" s="29"/>
      <c r="AE983" s="29"/>
      <c r="AF983" s="29"/>
      <c r="AG983" s="29"/>
      <c r="AH983" s="29"/>
      <c r="AI983" s="29"/>
      <c r="AJ983" s="29"/>
      <c r="AK983" s="29"/>
      <c r="AL983" s="29"/>
      <c r="AM983" s="29"/>
      <c r="AN983" s="29"/>
      <c r="AO983" s="29"/>
    </row>
    <row r="984" spans="1:41" ht="15.75" customHeight="1">
      <c r="A984" s="29"/>
      <c r="B984" s="29"/>
      <c r="C984" s="29"/>
      <c r="D984" s="29"/>
      <c r="E984" s="29"/>
      <c r="F984" s="29"/>
      <c r="G984" s="29"/>
      <c r="H984" s="29"/>
      <c r="I984" s="29"/>
      <c r="J984" s="29"/>
      <c r="K984" s="29"/>
      <c r="L984" s="29"/>
      <c r="M984" s="29"/>
      <c r="N984" s="29"/>
      <c r="O984" s="29"/>
      <c r="Q984" s="29"/>
      <c r="R984" s="29"/>
      <c r="S984" s="29"/>
      <c r="T984" s="29"/>
      <c r="U984" s="29"/>
      <c r="V984" s="29"/>
      <c r="W984" s="29"/>
      <c r="X984" s="29"/>
      <c r="Y984" s="29"/>
      <c r="Z984" s="29"/>
      <c r="AA984" s="29"/>
      <c r="AB984" s="29"/>
      <c r="AC984" s="29"/>
      <c r="AD984" s="29"/>
      <c r="AE984" s="29"/>
      <c r="AF984" s="29"/>
      <c r="AG984" s="29"/>
      <c r="AH984" s="29"/>
      <c r="AI984" s="29"/>
      <c r="AJ984" s="29"/>
      <c r="AK984" s="29"/>
      <c r="AL984" s="29"/>
      <c r="AM984" s="29"/>
      <c r="AN984" s="29"/>
      <c r="AO984" s="29"/>
    </row>
  </sheetData>
  <phoneticPr fontId="3"/>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2BC784-2121-4BD2-9D8D-0AFF02BAADDE}">
  <sheetPr codeName="Sheet21">
    <tabColor rgb="FF7030A0"/>
  </sheetPr>
  <dimension ref="A1:AM984"/>
  <sheetViews>
    <sheetView topLeftCell="A136" workbookViewId="0">
      <selection activeCell="N150" sqref="N150"/>
    </sheetView>
  </sheetViews>
  <sheetFormatPr defaultColWidth="12.5" defaultRowHeight="18"/>
  <cols>
    <col min="1" max="1" width="8.09765625" style="21" customWidth="1"/>
    <col min="2" max="2" width="8.09765625" style="77" customWidth="1"/>
    <col min="3" max="3" width="22.8984375" style="77" customWidth="1"/>
    <col min="4" max="4" width="6.3984375" style="21" customWidth="1"/>
    <col min="5" max="6" width="35.3984375" style="77" customWidth="1"/>
    <col min="7" max="10" width="3.69921875" style="77" customWidth="1"/>
    <col min="11" max="11" width="10" style="77" customWidth="1"/>
    <col min="12" max="12" width="7.8984375" style="77" customWidth="1"/>
    <col min="13" max="14" width="8.19921875" style="77" customWidth="1"/>
    <col min="15" max="39" width="6.8984375" style="77" customWidth="1"/>
    <col min="40" max="16384" width="12.5" style="77"/>
  </cols>
  <sheetData>
    <row r="1" spans="1:39" ht="38.25" customHeight="1">
      <c r="A1" s="19"/>
      <c r="B1" s="85" t="s">
        <v>83</v>
      </c>
      <c r="C1" s="85" t="s">
        <v>84</v>
      </c>
      <c r="D1" s="19"/>
      <c r="E1" s="86" t="s">
        <v>85</v>
      </c>
      <c r="F1" s="87" t="s">
        <v>86</v>
      </c>
      <c r="G1" s="88" t="s">
        <v>87</v>
      </c>
      <c r="H1" s="88" t="s">
        <v>88</v>
      </c>
      <c r="I1" s="88" t="s">
        <v>89</v>
      </c>
      <c r="J1" s="88" t="s">
        <v>90</v>
      </c>
      <c r="K1" s="88" t="s">
        <v>91</v>
      </c>
      <c r="L1" s="88" t="s">
        <v>92</v>
      </c>
      <c r="M1" s="88" t="s">
        <v>93</v>
      </c>
      <c r="N1" s="84" t="s">
        <v>94</v>
      </c>
      <c r="O1" s="88" t="s">
        <v>95</v>
      </c>
      <c r="P1" s="88" t="s">
        <v>96</v>
      </c>
      <c r="Q1" s="88" t="s">
        <v>97</v>
      </c>
      <c r="R1" s="88" t="s">
        <v>98</v>
      </c>
      <c r="S1" s="88" t="s">
        <v>99</v>
      </c>
      <c r="T1" s="88" t="s">
        <v>100</v>
      </c>
      <c r="U1" s="88" t="s">
        <v>101</v>
      </c>
      <c r="V1" s="88" t="s">
        <v>102</v>
      </c>
      <c r="W1" s="88" t="s">
        <v>103</v>
      </c>
      <c r="X1" s="88" t="s">
        <v>104</v>
      </c>
      <c r="Y1" s="88" t="s">
        <v>105</v>
      </c>
      <c r="Z1" s="88" t="s">
        <v>106</v>
      </c>
      <c r="AA1" s="88" t="s">
        <v>107</v>
      </c>
      <c r="AB1" s="88" t="s">
        <v>108</v>
      </c>
      <c r="AC1" s="88" t="s">
        <v>109</v>
      </c>
      <c r="AD1" s="88" t="s">
        <v>110</v>
      </c>
      <c r="AE1" s="88" t="s">
        <v>111</v>
      </c>
      <c r="AF1" s="88" t="s">
        <v>112</v>
      </c>
      <c r="AG1" s="88" t="s">
        <v>113</v>
      </c>
      <c r="AH1" s="88" t="s">
        <v>114</v>
      </c>
      <c r="AI1" s="88" t="s">
        <v>115</v>
      </c>
      <c r="AJ1" s="88" t="s">
        <v>116</v>
      </c>
      <c r="AK1" s="88" t="s">
        <v>117</v>
      </c>
      <c r="AL1" s="88" t="s">
        <v>118</v>
      </c>
      <c r="AM1" s="88" t="s">
        <v>119</v>
      </c>
    </row>
    <row r="2" spans="1:39" ht="57.75" customHeight="1">
      <c r="A2" s="74" t="s">
        <v>159</v>
      </c>
      <c r="B2" s="74" t="s">
        <v>331</v>
      </c>
      <c r="C2" s="74" t="s">
        <v>387</v>
      </c>
      <c r="D2" s="74" t="s">
        <v>180</v>
      </c>
      <c r="E2" s="74" t="s">
        <v>388</v>
      </c>
      <c r="F2" s="74" t="s">
        <v>442</v>
      </c>
      <c r="G2" s="75" t="s">
        <v>390</v>
      </c>
      <c r="H2" s="76" t="s">
        <v>356</v>
      </c>
      <c r="I2" s="76" t="s">
        <v>356</v>
      </c>
      <c r="J2" s="76" t="s">
        <v>357</v>
      </c>
      <c r="K2" s="76" t="s">
        <v>391</v>
      </c>
      <c r="L2" s="76" t="s">
        <v>392</v>
      </c>
      <c r="M2" s="76" t="s">
        <v>386</v>
      </c>
      <c r="N2" s="76" t="s">
        <v>389</v>
      </c>
      <c r="O2" s="74" t="s">
        <v>361</v>
      </c>
      <c r="P2" s="74" t="s">
        <v>362</v>
      </c>
      <c r="Q2" s="74" t="s">
        <v>363</v>
      </c>
      <c r="R2" s="74" t="s">
        <v>364</v>
      </c>
      <c r="S2" s="74" t="s">
        <v>365</v>
      </c>
      <c r="T2" s="74" t="s">
        <v>366</v>
      </c>
      <c r="U2" s="74" t="s">
        <v>367</v>
      </c>
      <c r="V2" s="74" t="s">
        <v>368</v>
      </c>
      <c r="W2" s="74" t="s">
        <v>369</v>
      </c>
      <c r="X2" s="74" t="s">
        <v>370</v>
      </c>
      <c r="Y2" s="74" t="s">
        <v>371</v>
      </c>
      <c r="Z2" s="74" t="s">
        <v>372</v>
      </c>
      <c r="AA2" s="74" t="s">
        <v>373</v>
      </c>
      <c r="AB2" s="74" t="s">
        <v>374</v>
      </c>
      <c r="AC2" s="74" t="s">
        <v>375</v>
      </c>
      <c r="AD2" s="74" t="s">
        <v>376</v>
      </c>
      <c r="AE2" s="74" t="s">
        <v>377</v>
      </c>
      <c r="AF2" s="74" t="s">
        <v>378</v>
      </c>
      <c r="AG2" s="74" t="s">
        <v>379</v>
      </c>
      <c r="AH2" s="74" t="s">
        <v>380</v>
      </c>
      <c r="AI2" s="74" t="s">
        <v>381</v>
      </c>
      <c r="AJ2" s="74" t="s">
        <v>382</v>
      </c>
      <c r="AK2" s="74" t="s">
        <v>383</v>
      </c>
      <c r="AL2" s="74" t="s">
        <v>384</v>
      </c>
      <c r="AM2" s="74" t="s">
        <v>385</v>
      </c>
    </row>
    <row r="3" spans="1:39">
      <c r="A3" s="38">
        <v>1</v>
      </c>
      <c r="B3" s="38" t="str">
        <f>IF(ISBLANK(ID管理番号商品名入力!D3),"",ID管理番号商品名入力!D3)</f>
        <v/>
      </c>
      <c r="C3" s="39" t="str">
        <f>IF(ISBLANK(ID管理番号商品名入力!F3),"",ID管理番号商品名入力!F3)</f>
        <v/>
      </c>
      <c r="D3" s="22" t="str">
        <f>IF(ISBLANK(サンプル入力!J4),"",サンプル入力!J4)</f>
        <v/>
      </c>
      <c r="E3" s="80" t="str">
        <f>IFERROR(VLOOKUP($D3,配送グループ設定!$A$31:$H$40,6,FALSE),"")</f>
        <v/>
      </c>
      <c r="F3" s="80" t="str">
        <f>IFERROR(VLOOKUP($D3,配送グループ設定!$A$31:$H$40,8,FALSE),"")</f>
        <v/>
      </c>
      <c r="G3" s="78">
        <v>0</v>
      </c>
      <c r="H3" s="78">
        <v>0</v>
      </c>
      <c r="I3" s="78">
        <v>0</v>
      </c>
      <c r="J3" s="78">
        <v>1</v>
      </c>
      <c r="K3" s="78" t="str">
        <f>IF(ISBLANK(サンプル入力!M4),"",サンプル入力!M4)</f>
        <v/>
      </c>
      <c r="L3" s="78">
        <v>1</v>
      </c>
      <c r="M3" s="81" t="str">
        <f>IF(ISBLANK(中部・下部フリースペース作成!$E$10),"5",中部・下部フリースペース作成!$E$10&amp;",5")</f>
        <v>5</v>
      </c>
      <c r="N3" s="81" t="str">
        <f>IF(商品台帳反映用!E308="","",商品台帳反映用!E308)</f>
        <v/>
      </c>
      <c r="O3" s="114" t="str">
        <f>IF(ISBLANK('計算（イレギュラーサンプル）'!O4),"",'計算（イレギュラーサンプル）'!O4)</f>
        <v/>
      </c>
      <c r="P3" s="78" t="str">
        <f ca="1">IFERROR(OFFSET('計算（イレギュラーサンプル）'!$O4,0,(COLUMN()-COLUMN($P3))*(COLUMNS('計算（イレギュラーサンプル）'!$O$3:$U$3)-1)/(COLUMNS($P$2:$Q$2)-1)),"")</f>
        <v/>
      </c>
      <c r="Q3" s="78" t="str">
        <f ca="1">IFERROR(OFFSET('計算（イレギュラーサンプル）'!$O4,0,(COLUMN()-COLUMN($P3))*(COLUMNS('計算（イレギュラーサンプル）'!$O$3:$U$3)-1)/(COLUMNS($P$2:$Q$2)-1)),"")</f>
        <v/>
      </c>
      <c r="R3" s="78" t="str">
        <f ca="1">IFERROR(OFFSET('計算（イレギュラーサンプル）'!$O4,0,(COLUMN()-COLUMN($P3))*(COLUMNS('計算（イレギュラーサンプル）'!$O$3:$U$3)-1)/(COLUMNS($P$2:$Q$2)-1)),"")</f>
        <v/>
      </c>
      <c r="S3" s="78" t="str">
        <f ca="1">IFERROR(OFFSET('計算（イレギュラーサンプル）'!$O4,0,(COLUMN()-COLUMN($P3))*(COLUMNS('計算（イレギュラーサンプル）'!$O$3:$U$3)-1)/(COLUMNS($P$2:$Q$2)-1)),"")</f>
        <v/>
      </c>
      <c r="T3" s="78" t="str">
        <f ca="1">IFERROR(OFFSET('計算（イレギュラーサンプル）'!$O4,0,(COLUMN()-COLUMN($P3))*(COLUMNS('計算（イレギュラーサンプル）'!$O$3:$U$3)-1)/(COLUMNS($P$2:$Q$2)-1)),"")</f>
        <v/>
      </c>
      <c r="U3" s="78" t="str">
        <f ca="1">IFERROR(OFFSET('計算（イレギュラーサンプル）'!$O4,0,(COLUMN()-COLUMN($P3))*(COLUMNS('計算（イレギュラーサンプル）'!$O$3:$U$3)-1)/(COLUMNS($P$2:$Q$2)-1)),"")</f>
        <v/>
      </c>
      <c r="V3" s="78" t="str">
        <f ca="1">IFERROR(OFFSET('計算（イレギュラーサンプル）'!$O4,0,(COLUMN()-COLUMN($P3))*(COLUMNS('計算（イレギュラーサンプル）'!$O$3:$U$3)-1)/(COLUMNS($P$2:$Q$2)-1)),"")</f>
        <v/>
      </c>
      <c r="W3" s="78" t="str">
        <f ca="1">IFERROR(OFFSET('計算（イレギュラーサンプル）'!$O4,0,(COLUMN()-COLUMN($P3))*(COLUMNS('計算（イレギュラーサンプル）'!$O$3:$U$3)-1)/(COLUMNS($P$2:$Q$2)-1)),"")</f>
        <v/>
      </c>
      <c r="X3" s="78" t="str">
        <f ca="1">IFERROR(OFFSET('計算（イレギュラーサンプル）'!$O4,0,(COLUMN()-COLUMN($P3))*(COLUMNS('計算（イレギュラーサンプル）'!$O$3:$U$3)-1)/(COLUMNS($P$2:$Q$2)-1)),"")</f>
        <v/>
      </c>
      <c r="Y3" s="78" t="str">
        <f ca="1">IFERROR(OFFSET('計算（イレギュラーサンプル）'!$O4,0,(COLUMN()-COLUMN($P3))*(COLUMNS('計算（イレギュラーサンプル）'!$O$3:$U$3)-1)/(COLUMNS($P$2:$Q$2)-1)),"")</f>
        <v/>
      </c>
      <c r="Z3" s="78" t="str">
        <f ca="1">IFERROR(OFFSET('計算（イレギュラーサンプル）'!$O4,0,(COLUMN()-COLUMN($P3))*(COLUMNS('計算（イレギュラーサンプル）'!$O$3:$U$3)-1)/(COLUMNS($P$2:$Q$2)-1)),"")</f>
        <v/>
      </c>
      <c r="AA3" s="78" t="str">
        <f ca="1">IFERROR(OFFSET('計算（イレギュラーサンプル）'!$O4,0,(COLUMN()-COLUMN($P3))*(COLUMNS('計算（イレギュラーサンプル）'!$O$3:$U$3)-1)/(COLUMNS($P$2:$Q$2)-1)),"")</f>
        <v/>
      </c>
      <c r="AB3" s="78" t="str">
        <f ca="1">IFERROR(_xlfn.CEILING.MATH(P3*1.2),"")</f>
        <v/>
      </c>
      <c r="AC3" s="78" t="str">
        <f t="shared" ref="AC3:AC66" ca="1" si="0">IFERROR(_xlfn.CEILING.MATH(Q3*1.2),"")</f>
        <v/>
      </c>
      <c r="AD3" s="78" t="str">
        <f t="shared" ref="AD3:AD66" ca="1" si="1">IFERROR(_xlfn.CEILING.MATH(R3*1.2),"")</f>
        <v/>
      </c>
      <c r="AE3" s="78" t="str">
        <f t="shared" ref="AE3:AE66" ca="1" si="2">IFERROR(_xlfn.CEILING.MATH(S3*1.2),"")</f>
        <v/>
      </c>
      <c r="AF3" s="78" t="str">
        <f t="shared" ref="AF3:AF66" ca="1" si="3">IFERROR(_xlfn.CEILING.MATH(T3*1.2),"")</f>
        <v/>
      </c>
      <c r="AG3" s="78" t="str">
        <f t="shared" ref="AG3:AG66" ca="1" si="4">IFERROR(_xlfn.CEILING.MATH(U3*1.2),"")</f>
        <v/>
      </c>
      <c r="AH3" s="78" t="str">
        <f t="shared" ref="AH3:AH66" ca="1" si="5">IFERROR(_xlfn.CEILING.MATH(V3*1.2),"")</f>
        <v/>
      </c>
      <c r="AI3" s="78" t="str">
        <f t="shared" ref="AI3:AI66" ca="1" si="6">IFERROR(_xlfn.CEILING.MATH(W3*1.2),"")</f>
        <v/>
      </c>
      <c r="AJ3" s="78" t="str">
        <f t="shared" ref="AJ3:AJ66" ca="1" si="7">IFERROR(_xlfn.CEILING.MATH(X3*1.2),"")</f>
        <v/>
      </c>
      <c r="AK3" s="78" t="str">
        <f t="shared" ref="AK3:AK66" ca="1" si="8">IFERROR(_xlfn.CEILING.MATH(Y3*1.2),"")</f>
        <v/>
      </c>
      <c r="AL3" s="78" t="str">
        <f t="shared" ref="AL3:AL66" ca="1" si="9">IFERROR(_xlfn.CEILING.MATH(Z3*1.2),"")</f>
        <v/>
      </c>
      <c r="AM3" s="78" t="str">
        <f t="shared" ref="AM3:AM66" ca="1" si="10">IFERROR(_xlfn.CEILING.MATH(AA3*1.2),"")</f>
        <v/>
      </c>
    </row>
    <row r="4" spans="1:39">
      <c r="A4" s="38">
        <v>2</v>
      </c>
      <c r="B4" s="38" t="str">
        <f>IF(ISBLANK(ID管理番号商品名入力!D4),"",ID管理番号商品名入力!D4)</f>
        <v/>
      </c>
      <c r="C4" s="39" t="str">
        <f>IF(ISBLANK(ID管理番号商品名入力!F4),"",ID管理番号商品名入力!F4)</f>
        <v/>
      </c>
      <c r="D4" s="22" t="str">
        <f>IF(ISBLANK(サンプル入力!J5),"",サンプル入力!J5)</f>
        <v/>
      </c>
      <c r="E4" s="80" t="str">
        <f>IFERROR(VLOOKUP($D4,配送グループ設定!$A$31:$H$40,6,FALSE),"")</f>
        <v/>
      </c>
      <c r="F4" s="80" t="str">
        <f>IFERROR(VLOOKUP($D4,配送グループ設定!$A$31:$H$40,8,FALSE),"")</f>
        <v/>
      </c>
      <c r="G4" s="78">
        <v>0</v>
      </c>
      <c r="H4" s="78">
        <v>0</v>
      </c>
      <c r="I4" s="78">
        <v>0</v>
      </c>
      <c r="J4" s="78">
        <v>1</v>
      </c>
      <c r="K4" s="78" t="str">
        <f>IF(ISBLANK(サンプル入力!M5),"",サンプル入力!M5)</f>
        <v/>
      </c>
      <c r="L4" s="78">
        <v>1</v>
      </c>
      <c r="M4" s="81" t="str">
        <f>IF(ISBLANK(中部・下部フリースペース作成!$E$10),"5",中部・下部フリースペース作成!$E$10&amp;",5")</f>
        <v>5</v>
      </c>
      <c r="N4" s="81" t="str">
        <f>IF(商品台帳反映用!E309="","",商品台帳反映用!E309)</f>
        <v/>
      </c>
      <c r="O4" s="114" t="str">
        <f>IF(ISBLANK('計算（イレギュラーサンプル）'!O5),"",'計算（イレギュラーサンプル）'!O5)</f>
        <v/>
      </c>
      <c r="P4" s="78" t="str">
        <f ca="1">IFERROR(OFFSET('計算（イレギュラーサンプル）'!$O5,0,(COLUMN()-COLUMN($P4))*(COLUMNS('計算（イレギュラーサンプル）'!$O$3:$U$3)-1)/(COLUMNS($P$2:$Q$2)-1)),"")</f>
        <v/>
      </c>
      <c r="Q4" s="78" t="str">
        <f ca="1">IFERROR(OFFSET('計算（イレギュラーサンプル）'!$O5,0,(COLUMN()-COLUMN($P4))*(COLUMNS('計算（イレギュラーサンプル）'!$O$3:$U$3)-1)/(COLUMNS($P$2:$Q$2)-1)),"")</f>
        <v/>
      </c>
      <c r="R4" s="78" t="str">
        <f ca="1">IFERROR(OFFSET('計算（イレギュラーサンプル）'!$O5,0,(COLUMN()-COLUMN($P4))*(COLUMNS('計算（イレギュラーサンプル）'!$O$3:$U$3)-1)/(COLUMNS($P$2:$Q$2)-1)),"")</f>
        <v/>
      </c>
      <c r="S4" s="78" t="str">
        <f ca="1">IFERROR(OFFSET('計算（イレギュラーサンプル）'!$O5,0,(COLUMN()-COLUMN($P4))*(COLUMNS('計算（イレギュラーサンプル）'!$O$3:$U$3)-1)/(COLUMNS($P$2:$Q$2)-1)),"")</f>
        <v/>
      </c>
      <c r="T4" s="78" t="str">
        <f ca="1">IFERROR(OFFSET('計算（イレギュラーサンプル）'!$O5,0,(COLUMN()-COLUMN($P4))*(COLUMNS('計算（イレギュラーサンプル）'!$O$3:$U$3)-1)/(COLUMNS($P$2:$Q$2)-1)),"")</f>
        <v/>
      </c>
      <c r="U4" s="78" t="str">
        <f ca="1">IFERROR(OFFSET('計算（イレギュラーサンプル）'!$O5,0,(COLUMN()-COLUMN($P4))*(COLUMNS('計算（イレギュラーサンプル）'!$O$3:$U$3)-1)/(COLUMNS($P$2:$Q$2)-1)),"")</f>
        <v/>
      </c>
      <c r="V4" s="78" t="str">
        <f ca="1">IFERROR(OFFSET('計算（イレギュラーサンプル）'!$O5,0,(COLUMN()-COLUMN($P4))*(COLUMNS('計算（イレギュラーサンプル）'!$O$3:$U$3)-1)/(COLUMNS($P$2:$Q$2)-1)),"")</f>
        <v/>
      </c>
      <c r="W4" s="78" t="str">
        <f ca="1">IFERROR(OFFSET('計算（イレギュラーサンプル）'!$O5,0,(COLUMN()-COLUMN($P4))*(COLUMNS('計算（イレギュラーサンプル）'!$O$3:$U$3)-1)/(COLUMNS($P$2:$Q$2)-1)),"")</f>
        <v/>
      </c>
      <c r="X4" s="78" t="str">
        <f ca="1">IFERROR(OFFSET('計算（イレギュラーサンプル）'!$O5,0,(COLUMN()-COLUMN($P4))*(COLUMNS('計算（イレギュラーサンプル）'!$O$3:$U$3)-1)/(COLUMNS($P$2:$Q$2)-1)),"")</f>
        <v/>
      </c>
      <c r="Y4" s="78" t="str">
        <f ca="1">IFERROR(OFFSET('計算（イレギュラーサンプル）'!$O5,0,(COLUMN()-COLUMN($P4))*(COLUMNS('計算（イレギュラーサンプル）'!$O$3:$U$3)-1)/(COLUMNS($P$2:$Q$2)-1)),"")</f>
        <v/>
      </c>
      <c r="Z4" s="78" t="str">
        <f ca="1">IFERROR(OFFSET('計算（イレギュラーサンプル）'!$O5,0,(COLUMN()-COLUMN($P4))*(COLUMNS('計算（イレギュラーサンプル）'!$O$3:$U$3)-1)/(COLUMNS($P$2:$Q$2)-1)),"")</f>
        <v/>
      </c>
      <c r="AA4" s="78" t="str">
        <f ca="1">IFERROR(OFFSET('計算（イレギュラーサンプル）'!$O5,0,(COLUMN()-COLUMN($P4))*(COLUMNS('計算（イレギュラーサンプル）'!$O$3:$U$3)-1)/(COLUMNS($P$2:$Q$2)-1)),"")</f>
        <v/>
      </c>
      <c r="AB4" s="78" t="str">
        <f t="shared" ref="AB4:AB67" ca="1" si="11">IFERROR(_xlfn.CEILING.MATH(P4*1.2),"")</f>
        <v/>
      </c>
      <c r="AC4" s="78" t="str">
        <f t="shared" ca="1" si="0"/>
        <v/>
      </c>
      <c r="AD4" s="78" t="str">
        <f t="shared" ca="1" si="1"/>
        <v/>
      </c>
      <c r="AE4" s="78" t="str">
        <f t="shared" ca="1" si="2"/>
        <v/>
      </c>
      <c r="AF4" s="78" t="str">
        <f t="shared" ca="1" si="3"/>
        <v/>
      </c>
      <c r="AG4" s="78" t="str">
        <f t="shared" ca="1" si="4"/>
        <v/>
      </c>
      <c r="AH4" s="78" t="str">
        <f t="shared" ca="1" si="5"/>
        <v/>
      </c>
      <c r="AI4" s="78" t="str">
        <f t="shared" ca="1" si="6"/>
        <v/>
      </c>
      <c r="AJ4" s="78" t="str">
        <f t="shared" ca="1" si="7"/>
        <v/>
      </c>
      <c r="AK4" s="78" t="str">
        <f t="shared" ca="1" si="8"/>
        <v/>
      </c>
      <c r="AL4" s="78" t="str">
        <f t="shared" ca="1" si="9"/>
        <v/>
      </c>
      <c r="AM4" s="78" t="str">
        <f t="shared" ca="1" si="10"/>
        <v/>
      </c>
    </row>
    <row r="5" spans="1:39">
      <c r="A5" s="38">
        <v>3</v>
      </c>
      <c r="B5" s="38" t="str">
        <f>IF(ISBLANK(ID管理番号商品名入力!D5),"",ID管理番号商品名入力!D5)</f>
        <v/>
      </c>
      <c r="C5" s="39" t="str">
        <f>IF(ISBLANK(ID管理番号商品名入力!F5),"",ID管理番号商品名入力!F5)</f>
        <v/>
      </c>
      <c r="D5" s="22" t="str">
        <f>IF(ISBLANK(サンプル入力!J6),"",サンプル入力!J6)</f>
        <v/>
      </c>
      <c r="E5" s="80" t="str">
        <f>IFERROR(VLOOKUP($D5,配送グループ設定!$A$31:$H$40,6,FALSE),"")</f>
        <v/>
      </c>
      <c r="F5" s="80" t="str">
        <f>IFERROR(VLOOKUP($D5,配送グループ設定!$A$31:$H$40,8,FALSE),"")</f>
        <v/>
      </c>
      <c r="G5" s="78">
        <v>0</v>
      </c>
      <c r="H5" s="78">
        <v>0</v>
      </c>
      <c r="I5" s="78">
        <v>0</v>
      </c>
      <c r="J5" s="78">
        <v>1</v>
      </c>
      <c r="K5" s="78" t="str">
        <f>IF(ISBLANK(サンプル入力!M6),"",サンプル入力!M6)</f>
        <v/>
      </c>
      <c r="L5" s="78">
        <v>1</v>
      </c>
      <c r="M5" s="81" t="str">
        <f>IF(ISBLANK(中部・下部フリースペース作成!$E$10),"5",中部・下部フリースペース作成!$E$10&amp;",5")</f>
        <v>5</v>
      </c>
      <c r="N5" s="81" t="str">
        <f>IF(商品台帳反映用!E310="","",商品台帳反映用!E310)</f>
        <v/>
      </c>
      <c r="O5" s="114" t="str">
        <f>IF(ISBLANK('計算（イレギュラーサンプル）'!O6),"",'計算（イレギュラーサンプル）'!O6)</f>
        <v/>
      </c>
      <c r="P5" s="78" t="str">
        <f ca="1">IFERROR(OFFSET('計算（イレギュラーサンプル）'!$O6,0,(COLUMN()-COLUMN($P5))*(COLUMNS('計算（イレギュラーサンプル）'!$O$3:$U$3)-1)/(COLUMNS($P$2:$Q$2)-1)),"")</f>
        <v/>
      </c>
      <c r="Q5" s="78" t="str">
        <f ca="1">IFERROR(OFFSET('計算（イレギュラーサンプル）'!$O6,0,(COLUMN()-COLUMN($P5))*(COLUMNS('計算（イレギュラーサンプル）'!$O$3:$U$3)-1)/(COLUMNS($P$2:$Q$2)-1)),"")</f>
        <v/>
      </c>
      <c r="R5" s="78" t="str">
        <f ca="1">IFERROR(OFFSET('計算（イレギュラーサンプル）'!$O6,0,(COLUMN()-COLUMN($P5))*(COLUMNS('計算（イレギュラーサンプル）'!$O$3:$U$3)-1)/(COLUMNS($P$2:$Q$2)-1)),"")</f>
        <v/>
      </c>
      <c r="S5" s="78" t="str">
        <f ca="1">IFERROR(OFFSET('計算（イレギュラーサンプル）'!$O6,0,(COLUMN()-COLUMN($P5))*(COLUMNS('計算（イレギュラーサンプル）'!$O$3:$U$3)-1)/(COLUMNS($P$2:$Q$2)-1)),"")</f>
        <v/>
      </c>
      <c r="T5" s="78" t="str">
        <f ca="1">IFERROR(OFFSET('計算（イレギュラーサンプル）'!$O6,0,(COLUMN()-COLUMN($P5))*(COLUMNS('計算（イレギュラーサンプル）'!$O$3:$U$3)-1)/(COLUMNS($P$2:$Q$2)-1)),"")</f>
        <v/>
      </c>
      <c r="U5" s="78" t="str">
        <f ca="1">IFERROR(OFFSET('計算（イレギュラーサンプル）'!$O6,0,(COLUMN()-COLUMN($P5))*(COLUMNS('計算（イレギュラーサンプル）'!$O$3:$U$3)-1)/(COLUMNS($P$2:$Q$2)-1)),"")</f>
        <v/>
      </c>
      <c r="V5" s="78" t="str">
        <f ca="1">IFERROR(OFFSET('計算（イレギュラーサンプル）'!$O6,0,(COLUMN()-COLUMN($P5))*(COLUMNS('計算（イレギュラーサンプル）'!$O$3:$U$3)-1)/(COLUMNS($P$2:$Q$2)-1)),"")</f>
        <v/>
      </c>
      <c r="W5" s="78" t="str">
        <f ca="1">IFERROR(OFFSET('計算（イレギュラーサンプル）'!$O6,0,(COLUMN()-COLUMN($P5))*(COLUMNS('計算（イレギュラーサンプル）'!$O$3:$U$3)-1)/(COLUMNS($P$2:$Q$2)-1)),"")</f>
        <v/>
      </c>
      <c r="X5" s="78" t="str">
        <f ca="1">IFERROR(OFFSET('計算（イレギュラーサンプル）'!$O6,0,(COLUMN()-COLUMN($P5))*(COLUMNS('計算（イレギュラーサンプル）'!$O$3:$U$3)-1)/(COLUMNS($P$2:$Q$2)-1)),"")</f>
        <v/>
      </c>
      <c r="Y5" s="78" t="str">
        <f ca="1">IFERROR(OFFSET('計算（イレギュラーサンプル）'!$O6,0,(COLUMN()-COLUMN($P5))*(COLUMNS('計算（イレギュラーサンプル）'!$O$3:$U$3)-1)/(COLUMNS($P$2:$Q$2)-1)),"")</f>
        <v/>
      </c>
      <c r="Z5" s="78" t="str">
        <f ca="1">IFERROR(OFFSET('計算（イレギュラーサンプル）'!$O6,0,(COLUMN()-COLUMN($P5))*(COLUMNS('計算（イレギュラーサンプル）'!$O$3:$U$3)-1)/(COLUMNS($P$2:$Q$2)-1)),"")</f>
        <v/>
      </c>
      <c r="AA5" s="78" t="str">
        <f ca="1">IFERROR(OFFSET('計算（イレギュラーサンプル）'!$O6,0,(COLUMN()-COLUMN($P5))*(COLUMNS('計算（イレギュラーサンプル）'!$O$3:$U$3)-1)/(COLUMNS($P$2:$Q$2)-1)),"")</f>
        <v/>
      </c>
      <c r="AB5" s="78" t="str">
        <f t="shared" ca="1" si="11"/>
        <v/>
      </c>
      <c r="AC5" s="78" t="str">
        <f t="shared" ca="1" si="0"/>
        <v/>
      </c>
      <c r="AD5" s="78" t="str">
        <f t="shared" ca="1" si="1"/>
        <v/>
      </c>
      <c r="AE5" s="78" t="str">
        <f t="shared" ca="1" si="2"/>
        <v/>
      </c>
      <c r="AF5" s="78" t="str">
        <f t="shared" ca="1" si="3"/>
        <v/>
      </c>
      <c r="AG5" s="78" t="str">
        <f t="shared" ca="1" si="4"/>
        <v/>
      </c>
      <c r="AH5" s="78" t="str">
        <f t="shared" ca="1" si="5"/>
        <v/>
      </c>
      <c r="AI5" s="78" t="str">
        <f t="shared" ca="1" si="6"/>
        <v/>
      </c>
      <c r="AJ5" s="78" t="str">
        <f t="shared" ca="1" si="7"/>
        <v/>
      </c>
      <c r="AK5" s="78" t="str">
        <f t="shared" ca="1" si="8"/>
        <v/>
      </c>
      <c r="AL5" s="78" t="str">
        <f t="shared" ca="1" si="9"/>
        <v/>
      </c>
      <c r="AM5" s="78" t="str">
        <f t="shared" ca="1" si="10"/>
        <v/>
      </c>
    </row>
    <row r="6" spans="1:39">
      <c r="A6" s="38">
        <v>4</v>
      </c>
      <c r="B6" s="38" t="str">
        <f>IF(ISBLANK(ID管理番号商品名入力!D6),"",ID管理番号商品名入力!D6)</f>
        <v/>
      </c>
      <c r="C6" s="39" t="str">
        <f>IF(ISBLANK(ID管理番号商品名入力!F6),"",ID管理番号商品名入力!F6)</f>
        <v/>
      </c>
      <c r="D6" s="22" t="str">
        <f>IF(ISBLANK(サンプル入力!J7),"",サンプル入力!J7)</f>
        <v/>
      </c>
      <c r="E6" s="80" t="str">
        <f>IFERROR(VLOOKUP($D6,配送グループ設定!$A$31:$H$40,6,FALSE),"")</f>
        <v/>
      </c>
      <c r="F6" s="80" t="str">
        <f>IFERROR(VLOOKUP($D6,配送グループ設定!$A$31:$H$40,8,FALSE),"")</f>
        <v/>
      </c>
      <c r="G6" s="78">
        <v>0</v>
      </c>
      <c r="H6" s="78">
        <v>0</v>
      </c>
      <c r="I6" s="78">
        <v>0</v>
      </c>
      <c r="J6" s="78">
        <v>1</v>
      </c>
      <c r="K6" s="78" t="str">
        <f>IF(ISBLANK(サンプル入力!M7),"",サンプル入力!M7)</f>
        <v/>
      </c>
      <c r="L6" s="78">
        <v>1</v>
      </c>
      <c r="M6" s="81" t="str">
        <f>IF(ISBLANK(中部・下部フリースペース作成!$E$10),"5",中部・下部フリースペース作成!$E$10&amp;",5")</f>
        <v>5</v>
      </c>
      <c r="N6" s="81" t="str">
        <f>IF(商品台帳反映用!E311="","",商品台帳反映用!E311)</f>
        <v/>
      </c>
      <c r="O6" s="114" t="str">
        <f>IF(ISBLANK('計算（イレギュラーサンプル）'!O7),"",'計算（イレギュラーサンプル）'!O7)</f>
        <v/>
      </c>
      <c r="P6" s="78" t="str">
        <f ca="1">IFERROR(OFFSET('計算（イレギュラーサンプル）'!$O7,0,(COLUMN()-COLUMN($P6))*(COLUMNS('計算（イレギュラーサンプル）'!$O$3:$U$3)-1)/(COLUMNS($P$2:$Q$2)-1)),"")</f>
        <v/>
      </c>
      <c r="Q6" s="78" t="str">
        <f ca="1">IFERROR(OFFSET('計算（イレギュラーサンプル）'!$O7,0,(COLUMN()-COLUMN($P6))*(COLUMNS('計算（イレギュラーサンプル）'!$O$3:$U$3)-1)/(COLUMNS($P$2:$Q$2)-1)),"")</f>
        <v/>
      </c>
      <c r="R6" s="78" t="str">
        <f ca="1">IFERROR(OFFSET('計算（イレギュラーサンプル）'!$O7,0,(COLUMN()-COLUMN($P6))*(COLUMNS('計算（イレギュラーサンプル）'!$O$3:$U$3)-1)/(COLUMNS($P$2:$Q$2)-1)),"")</f>
        <v/>
      </c>
      <c r="S6" s="78" t="str">
        <f ca="1">IFERROR(OFFSET('計算（イレギュラーサンプル）'!$O7,0,(COLUMN()-COLUMN($P6))*(COLUMNS('計算（イレギュラーサンプル）'!$O$3:$U$3)-1)/(COLUMNS($P$2:$Q$2)-1)),"")</f>
        <v/>
      </c>
      <c r="T6" s="78" t="str">
        <f ca="1">IFERROR(OFFSET('計算（イレギュラーサンプル）'!$O7,0,(COLUMN()-COLUMN($P6))*(COLUMNS('計算（イレギュラーサンプル）'!$O$3:$U$3)-1)/(COLUMNS($P$2:$Q$2)-1)),"")</f>
        <v/>
      </c>
      <c r="U6" s="78" t="str">
        <f ca="1">IFERROR(OFFSET('計算（イレギュラーサンプル）'!$O7,0,(COLUMN()-COLUMN($P6))*(COLUMNS('計算（イレギュラーサンプル）'!$O$3:$U$3)-1)/(COLUMNS($P$2:$Q$2)-1)),"")</f>
        <v/>
      </c>
      <c r="V6" s="78" t="str">
        <f ca="1">IFERROR(OFFSET('計算（イレギュラーサンプル）'!$O7,0,(COLUMN()-COLUMN($P6))*(COLUMNS('計算（イレギュラーサンプル）'!$O$3:$U$3)-1)/(COLUMNS($P$2:$Q$2)-1)),"")</f>
        <v/>
      </c>
      <c r="W6" s="78" t="str">
        <f ca="1">IFERROR(OFFSET('計算（イレギュラーサンプル）'!$O7,0,(COLUMN()-COLUMN($P6))*(COLUMNS('計算（イレギュラーサンプル）'!$O$3:$U$3)-1)/(COLUMNS($P$2:$Q$2)-1)),"")</f>
        <v/>
      </c>
      <c r="X6" s="78" t="str">
        <f ca="1">IFERROR(OFFSET('計算（イレギュラーサンプル）'!$O7,0,(COLUMN()-COLUMN($P6))*(COLUMNS('計算（イレギュラーサンプル）'!$O$3:$U$3)-1)/(COLUMNS($P$2:$Q$2)-1)),"")</f>
        <v/>
      </c>
      <c r="Y6" s="78" t="str">
        <f ca="1">IFERROR(OFFSET('計算（イレギュラーサンプル）'!$O7,0,(COLUMN()-COLUMN($P6))*(COLUMNS('計算（イレギュラーサンプル）'!$O$3:$U$3)-1)/(COLUMNS($P$2:$Q$2)-1)),"")</f>
        <v/>
      </c>
      <c r="Z6" s="78" t="str">
        <f ca="1">IFERROR(OFFSET('計算（イレギュラーサンプル）'!$O7,0,(COLUMN()-COLUMN($P6))*(COLUMNS('計算（イレギュラーサンプル）'!$O$3:$U$3)-1)/(COLUMNS($P$2:$Q$2)-1)),"")</f>
        <v/>
      </c>
      <c r="AA6" s="78" t="str">
        <f ca="1">IFERROR(OFFSET('計算（イレギュラーサンプル）'!$O7,0,(COLUMN()-COLUMN($P6))*(COLUMNS('計算（イレギュラーサンプル）'!$O$3:$U$3)-1)/(COLUMNS($P$2:$Q$2)-1)),"")</f>
        <v/>
      </c>
      <c r="AB6" s="78" t="str">
        <f t="shared" ca="1" si="11"/>
        <v/>
      </c>
      <c r="AC6" s="78" t="str">
        <f t="shared" ca="1" si="0"/>
        <v/>
      </c>
      <c r="AD6" s="78" t="str">
        <f t="shared" ca="1" si="1"/>
        <v/>
      </c>
      <c r="AE6" s="78" t="str">
        <f t="shared" ca="1" si="2"/>
        <v/>
      </c>
      <c r="AF6" s="78" t="str">
        <f t="shared" ca="1" si="3"/>
        <v/>
      </c>
      <c r="AG6" s="78" t="str">
        <f t="shared" ca="1" si="4"/>
        <v/>
      </c>
      <c r="AH6" s="78" t="str">
        <f t="shared" ca="1" si="5"/>
        <v/>
      </c>
      <c r="AI6" s="78" t="str">
        <f t="shared" ca="1" si="6"/>
        <v/>
      </c>
      <c r="AJ6" s="78" t="str">
        <f t="shared" ca="1" si="7"/>
        <v/>
      </c>
      <c r="AK6" s="78" t="str">
        <f t="shared" ca="1" si="8"/>
        <v/>
      </c>
      <c r="AL6" s="78" t="str">
        <f t="shared" ca="1" si="9"/>
        <v/>
      </c>
      <c r="AM6" s="78" t="str">
        <f t="shared" ca="1" si="10"/>
        <v/>
      </c>
    </row>
    <row r="7" spans="1:39" ht="18.75" customHeight="1">
      <c r="A7" s="38">
        <v>5</v>
      </c>
      <c r="B7" s="38" t="str">
        <f>IF(ISBLANK(ID管理番号商品名入力!D7),"",ID管理番号商品名入力!D7)</f>
        <v/>
      </c>
      <c r="C7" s="39" t="str">
        <f>IF(ISBLANK(ID管理番号商品名入力!F7),"",ID管理番号商品名入力!F7)</f>
        <v/>
      </c>
      <c r="D7" s="22" t="str">
        <f>IF(ISBLANK(サンプル入力!J8),"",サンプル入力!J8)</f>
        <v/>
      </c>
      <c r="E7" s="80" t="str">
        <f>IFERROR(VLOOKUP($D7,配送グループ設定!$A$31:$H$40,6,FALSE),"")</f>
        <v/>
      </c>
      <c r="F7" s="80" t="str">
        <f>IFERROR(VLOOKUP($D7,配送グループ設定!$A$31:$H$40,8,FALSE),"")</f>
        <v/>
      </c>
      <c r="G7" s="78">
        <v>0</v>
      </c>
      <c r="H7" s="78">
        <v>0</v>
      </c>
      <c r="I7" s="78">
        <v>0</v>
      </c>
      <c r="J7" s="78">
        <v>1</v>
      </c>
      <c r="K7" s="78" t="str">
        <f>IF(ISBLANK(サンプル入力!M8),"",サンプル入力!M8)</f>
        <v/>
      </c>
      <c r="L7" s="78">
        <v>1</v>
      </c>
      <c r="M7" s="81" t="str">
        <f>IF(ISBLANK(中部・下部フリースペース作成!$E$10),"5",中部・下部フリースペース作成!$E$10&amp;",5")</f>
        <v>5</v>
      </c>
      <c r="N7" s="81" t="str">
        <f>IF(商品台帳反映用!E312="","",商品台帳反映用!E312)</f>
        <v/>
      </c>
      <c r="O7" s="114" t="str">
        <f>IF(ISBLANK('計算（イレギュラーサンプル）'!O8),"",'計算（イレギュラーサンプル）'!O8)</f>
        <v/>
      </c>
      <c r="P7" s="78" t="str">
        <f ca="1">IFERROR(OFFSET('計算（イレギュラーサンプル）'!$O8,0,(COLUMN()-COLUMN($P7))*(COLUMNS('計算（イレギュラーサンプル）'!$O$3:$U$3)-1)/(COLUMNS($P$2:$Q$2)-1)),"")</f>
        <v/>
      </c>
      <c r="Q7" s="78" t="str">
        <f ca="1">IFERROR(OFFSET('計算（イレギュラーサンプル）'!$O8,0,(COLUMN()-COLUMN($P7))*(COLUMNS('計算（イレギュラーサンプル）'!$O$3:$U$3)-1)/(COLUMNS($P$2:$Q$2)-1)),"")</f>
        <v/>
      </c>
      <c r="R7" s="78" t="str">
        <f ca="1">IFERROR(OFFSET('計算（イレギュラーサンプル）'!$O8,0,(COLUMN()-COLUMN($P7))*(COLUMNS('計算（イレギュラーサンプル）'!$O$3:$U$3)-1)/(COLUMNS($P$2:$Q$2)-1)),"")</f>
        <v/>
      </c>
      <c r="S7" s="78" t="str">
        <f ca="1">IFERROR(OFFSET('計算（イレギュラーサンプル）'!$O8,0,(COLUMN()-COLUMN($P7))*(COLUMNS('計算（イレギュラーサンプル）'!$O$3:$U$3)-1)/(COLUMNS($P$2:$Q$2)-1)),"")</f>
        <v/>
      </c>
      <c r="T7" s="78" t="str">
        <f ca="1">IFERROR(OFFSET('計算（イレギュラーサンプル）'!$O8,0,(COLUMN()-COLUMN($P7))*(COLUMNS('計算（イレギュラーサンプル）'!$O$3:$U$3)-1)/(COLUMNS($P$2:$Q$2)-1)),"")</f>
        <v/>
      </c>
      <c r="U7" s="78" t="str">
        <f ca="1">IFERROR(OFFSET('計算（イレギュラーサンプル）'!$O8,0,(COLUMN()-COLUMN($P7))*(COLUMNS('計算（イレギュラーサンプル）'!$O$3:$U$3)-1)/(COLUMNS($P$2:$Q$2)-1)),"")</f>
        <v/>
      </c>
      <c r="V7" s="78" t="str">
        <f ca="1">IFERROR(OFFSET('計算（イレギュラーサンプル）'!$O8,0,(COLUMN()-COLUMN($P7))*(COLUMNS('計算（イレギュラーサンプル）'!$O$3:$U$3)-1)/(COLUMNS($P$2:$Q$2)-1)),"")</f>
        <v/>
      </c>
      <c r="W7" s="78" t="str">
        <f ca="1">IFERROR(OFFSET('計算（イレギュラーサンプル）'!$O8,0,(COLUMN()-COLUMN($P7))*(COLUMNS('計算（イレギュラーサンプル）'!$O$3:$U$3)-1)/(COLUMNS($P$2:$Q$2)-1)),"")</f>
        <v/>
      </c>
      <c r="X7" s="78" t="str">
        <f ca="1">IFERROR(OFFSET('計算（イレギュラーサンプル）'!$O8,0,(COLUMN()-COLUMN($P7))*(COLUMNS('計算（イレギュラーサンプル）'!$O$3:$U$3)-1)/(COLUMNS($P$2:$Q$2)-1)),"")</f>
        <v/>
      </c>
      <c r="Y7" s="78" t="str">
        <f ca="1">IFERROR(OFFSET('計算（イレギュラーサンプル）'!$O8,0,(COLUMN()-COLUMN($P7))*(COLUMNS('計算（イレギュラーサンプル）'!$O$3:$U$3)-1)/(COLUMNS($P$2:$Q$2)-1)),"")</f>
        <v/>
      </c>
      <c r="Z7" s="78" t="str">
        <f ca="1">IFERROR(OFFSET('計算（イレギュラーサンプル）'!$O8,0,(COLUMN()-COLUMN($P7))*(COLUMNS('計算（イレギュラーサンプル）'!$O$3:$U$3)-1)/(COLUMNS($P$2:$Q$2)-1)),"")</f>
        <v/>
      </c>
      <c r="AA7" s="78" t="str">
        <f ca="1">IFERROR(OFFSET('計算（イレギュラーサンプル）'!$O8,0,(COLUMN()-COLUMN($P7))*(COLUMNS('計算（イレギュラーサンプル）'!$O$3:$U$3)-1)/(COLUMNS($P$2:$Q$2)-1)),"")</f>
        <v/>
      </c>
      <c r="AB7" s="78" t="str">
        <f t="shared" ca="1" si="11"/>
        <v/>
      </c>
      <c r="AC7" s="78" t="str">
        <f t="shared" ca="1" si="0"/>
        <v/>
      </c>
      <c r="AD7" s="78" t="str">
        <f t="shared" ca="1" si="1"/>
        <v/>
      </c>
      <c r="AE7" s="78" t="str">
        <f t="shared" ca="1" si="2"/>
        <v/>
      </c>
      <c r="AF7" s="78" t="str">
        <f t="shared" ca="1" si="3"/>
        <v/>
      </c>
      <c r="AG7" s="78" t="str">
        <f t="shared" ca="1" si="4"/>
        <v/>
      </c>
      <c r="AH7" s="78" t="str">
        <f t="shared" ca="1" si="5"/>
        <v/>
      </c>
      <c r="AI7" s="78" t="str">
        <f t="shared" ca="1" si="6"/>
        <v/>
      </c>
      <c r="AJ7" s="78" t="str">
        <f t="shared" ca="1" si="7"/>
        <v/>
      </c>
      <c r="AK7" s="78" t="str">
        <f t="shared" ca="1" si="8"/>
        <v/>
      </c>
      <c r="AL7" s="78" t="str">
        <f t="shared" ca="1" si="9"/>
        <v/>
      </c>
      <c r="AM7" s="78" t="str">
        <f t="shared" ca="1" si="10"/>
        <v/>
      </c>
    </row>
    <row r="8" spans="1:39" ht="18.75" customHeight="1">
      <c r="A8" s="38">
        <v>6</v>
      </c>
      <c r="B8" s="38" t="str">
        <f>IF(ISBLANK(ID管理番号商品名入力!D8),"",ID管理番号商品名入力!D8)</f>
        <v/>
      </c>
      <c r="C8" s="39" t="str">
        <f>IF(ISBLANK(ID管理番号商品名入力!F8),"",ID管理番号商品名入力!F8)</f>
        <v/>
      </c>
      <c r="D8" s="22" t="str">
        <f>IF(ISBLANK(サンプル入力!J9),"",サンプル入力!J9)</f>
        <v/>
      </c>
      <c r="E8" s="80" t="str">
        <f>IFERROR(VLOOKUP($D8,配送グループ設定!$A$31:$H$40,6,FALSE),"")</f>
        <v/>
      </c>
      <c r="F8" s="80" t="str">
        <f>IFERROR(VLOOKUP($D8,配送グループ設定!$A$31:$H$40,8,FALSE),"")</f>
        <v/>
      </c>
      <c r="G8" s="78">
        <v>0</v>
      </c>
      <c r="H8" s="78">
        <v>0</v>
      </c>
      <c r="I8" s="78">
        <v>0</v>
      </c>
      <c r="J8" s="78">
        <v>1</v>
      </c>
      <c r="K8" s="78" t="str">
        <f>IF(ISBLANK(サンプル入力!M9),"",サンプル入力!M9)</f>
        <v/>
      </c>
      <c r="L8" s="78">
        <v>1</v>
      </c>
      <c r="M8" s="81" t="str">
        <f>IF(ISBLANK(中部・下部フリースペース作成!$E$10),"5",中部・下部フリースペース作成!$E$10&amp;",5")</f>
        <v>5</v>
      </c>
      <c r="N8" s="81" t="str">
        <f>IF(商品台帳反映用!E313="","",商品台帳反映用!E313)</f>
        <v/>
      </c>
      <c r="O8" s="114" t="str">
        <f>IF(ISBLANK('計算（イレギュラーサンプル）'!O9),"",'計算（イレギュラーサンプル）'!O9)</f>
        <v/>
      </c>
      <c r="P8" s="78" t="str">
        <f ca="1">IFERROR(OFFSET('計算（イレギュラーサンプル）'!$O9,0,(COLUMN()-COLUMN($P8))*(COLUMNS('計算（イレギュラーサンプル）'!$O$3:$U$3)-1)/(COLUMNS($P$2:$Q$2)-1)),"")</f>
        <v/>
      </c>
      <c r="Q8" s="78" t="str">
        <f ca="1">IFERROR(OFFSET('計算（イレギュラーサンプル）'!$O9,0,(COLUMN()-COLUMN($P8))*(COLUMNS('計算（イレギュラーサンプル）'!$O$3:$U$3)-1)/(COLUMNS($P$2:$Q$2)-1)),"")</f>
        <v/>
      </c>
      <c r="R8" s="78" t="str">
        <f ca="1">IFERROR(OFFSET('計算（イレギュラーサンプル）'!$O9,0,(COLUMN()-COLUMN($P8))*(COLUMNS('計算（イレギュラーサンプル）'!$O$3:$U$3)-1)/(COLUMNS($P$2:$Q$2)-1)),"")</f>
        <v/>
      </c>
      <c r="S8" s="78" t="str">
        <f ca="1">IFERROR(OFFSET('計算（イレギュラーサンプル）'!$O9,0,(COLUMN()-COLUMN($P8))*(COLUMNS('計算（イレギュラーサンプル）'!$O$3:$U$3)-1)/(COLUMNS($P$2:$Q$2)-1)),"")</f>
        <v/>
      </c>
      <c r="T8" s="78" t="str">
        <f ca="1">IFERROR(OFFSET('計算（イレギュラーサンプル）'!$O9,0,(COLUMN()-COLUMN($P8))*(COLUMNS('計算（イレギュラーサンプル）'!$O$3:$U$3)-1)/(COLUMNS($P$2:$Q$2)-1)),"")</f>
        <v/>
      </c>
      <c r="U8" s="78" t="str">
        <f ca="1">IFERROR(OFFSET('計算（イレギュラーサンプル）'!$O9,0,(COLUMN()-COLUMN($P8))*(COLUMNS('計算（イレギュラーサンプル）'!$O$3:$U$3)-1)/(COLUMNS($P$2:$Q$2)-1)),"")</f>
        <v/>
      </c>
      <c r="V8" s="78" t="str">
        <f ca="1">IFERROR(OFFSET('計算（イレギュラーサンプル）'!$O9,0,(COLUMN()-COLUMN($P8))*(COLUMNS('計算（イレギュラーサンプル）'!$O$3:$U$3)-1)/(COLUMNS($P$2:$Q$2)-1)),"")</f>
        <v/>
      </c>
      <c r="W8" s="78" t="str">
        <f ca="1">IFERROR(OFFSET('計算（イレギュラーサンプル）'!$O9,0,(COLUMN()-COLUMN($P8))*(COLUMNS('計算（イレギュラーサンプル）'!$O$3:$U$3)-1)/(COLUMNS($P$2:$Q$2)-1)),"")</f>
        <v/>
      </c>
      <c r="X8" s="78" t="str">
        <f ca="1">IFERROR(OFFSET('計算（イレギュラーサンプル）'!$O9,0,(COLUMN()-COLUMN($P8))*(COLUMNS('計算（イレギュラーサンプル）'!$O$3:$U$3)-1)/(COLUMNS($P$2:$Q$2)-1)),"")</f>
        <v/>
      </c>
      <c r="Y8" s="78" t="str">
        <f ca="1">IFERROR(OFFSET('計算（イレギュラーサンプル）'!$O9,0,(COLUMN()-COLUMN($P8))*(COLUMNS('計算（イレギュラーサンプル）'!$O$3:$U$3)-1)/(COLUMNS($P$2:$Q$2)-1)),"")</f>
        <v/>
      </c>
      <c r="Z8" s="78" t="str">
        <f ca="1">IFERROR(OFFSET('計算（イレギュラーサンプル）'!$O9,0,(COLUMN()-COLUMN($P8))*(COLUMNS('計算（イレギュラーサンプル）'!$O$3:$U$3)-1)/(COLUMNS($P$2:$Q$2)-1)),"")</f>
        <v/>
      </c>
      <c r="AA8" s="78" t="str">
        <f ca="1">IFERROR(OFFSET('計算（イレギュラーサンプル）'!$O9,0,(COLUMN()-COLUMN($P8))*(COLUMNS('計算（イレギュラーサンプル）'!$O$3:$U$3)-1)/(COLUMNS($P$2:$Q$2)-1)),"")</f>
        <v/>
      </c>
      <c r="AB8" s="78" t="str">
        <f t="shared" ca="1" si="11"/>
        <v/>
      </c>
      <c r="AC8" s="78" t="str">
        <f t="shared" ca="1" si="0"/>
        <v/>
      </c>
      <c r="AD8" s="78" t="str">
        <f t="shared" ca="1" si="1"/>
        <v/>
      </c>
      <c r="AE8" s="78" t="str">
        <f t="shared" ca="1" si="2"/>
        <v/>
      </c>
      <c r="AF8" s="78" t="str">
        <f t="shared" ca="1" si="3"/>
        <v/>
      </c>
      <c r="AG8" s="78" t="str">
        <f t="shared" ca="1" si="4"/>
        <v/>
      </c>
      <c r="AH8" s="78" t="str">
        <f t="shared" ca="1" si="5"/>
        <v/>
      </c>
      <c r="AI8" s="78" t="str">
        <f t="shared" ca="1" si="6"/>
        <v/>
      </c>
      <c r="AJ8" s="78" t="str">
        <f t="shared" ca="1" si="7"/>
        <v/>
      </c>
      <c r="AK8" s="78" t="str">
        <f t="shared" ca="1" si="8"/>
        <v/>
      </c>
      <c r="AL8" s="78" t="str">
        <f t="shared" ca="1" si="9"/>
        <v/>
      </c>
      <c r="AM8" s="78" t="str">
        <f t="shared" ca="1" si="10"/>
        <v/>
      </c>
    </row>
    <row r="9" spans="1:39" ht="18.75" customHeight="1">
      <c r="A9" s="38">
        <v>7</v>
      </c>
      <c r="B9" s="38" t="str">
        <f>IF(ISBLANK(ID管理番号商品名入力!D9),"",ID管理番号商品名入力!D9)</f>
        <v/>
      </c>
      <c r="C9" s="39" t="str">
        <f>IF(ISBLANK(ID管理番号商品名入力!F9),"",ID管理番号商品名入力!F9)</f>
        <v/>
      </c>
      <c r="D9" s="22" t="str">
        <f>IF(ISBLANK(サンプル入力!J10),"",サンプル入力!J10)</f>
        <v/>
      </c>
      <c r="E9" s="80" t="str">
        <f>IFERROR(VLOOKUP($D9,配送グループ設定!$A$31:$H$40,6,FALSE),"")</f>
        <v/>
      </c>
      <c r="F9" s="80" t="str">
        <f>IFERROR(VLOOKUP($D9,配送グループ設定!$A$31:$H$40,8,FALSE),"")</f>
        <v/>
      </c>
      <c r="G9" s="78">
        <v>0</v>
      </c>
      <c r="H9" s="78">
        <v>0</v>
      </c>
      <c r="I9" s="78">
        <v>0</v>
      </c>
      <c r="J9" s="78">
        <v>1</v>
      </c>
      <c r="K9" s="78" t="str">
        <f>IF(ISBLANK(サンプル入力!M10),"",サンプル入力!M10)</f>
        <v/>
      </c>
      <c r="L9" s="78">
        <v>1</v>
      </c>
      <c r="M9" s="81" t="str">
        <f>IF(ISBLANK(中部・下部フリースペース作成!$E$10),"5",中部・下部フリースペース作成!$E$10&amp;",5")</f>
        <v>5</v>
      </c>
      <c r="N9" s="81" t="str">
        <f>IF(商品台帳反映用!E314="","",商品台帳反映用!E314)</f>
        <v/>
      </c>
      <c r="O9" s="114" t="str">
        <f>IF(ISBLANK('計算（イレギュラーサンプル）'!O10),"",'計算（イレギュラーサンプル）'!O10)</f>
        <v/>
      </c>
      <c r="P9" s="78" t="str">
        <f ca="1">IFERROR(OFFSET('計算（イレギュラーサンプル）'!$O10,0,(COLUMN()-COLUMN($P9))*(COLUMNS('計算（イレギュラーサンプル）'!$O$3:$U$3)-1)/(COLUMNS($P$2:$Q$2)-1)),"")</f>
        <v/>
      </c>
      <c r="Q9" s="78" t="str">
        <f ca="1">IFERROR(OFFSET('計算（イレギュラーサンプル）'!$O10,0,(COLUMN()-COLUMN($P9))*(COLUMNS('計算（イレギュラーサンプル）'!$O$3:$U$3)-1)/(COLUMNS($P$2:$Q$2)-1)),"")</f>
        <v/>
      </c>
      <c r="R9" s="78" t="str">
        <f ca="1">IFERROR(OFFSET('計算（イレギュラーサンプル）'!$O10,0,(COLUMN()-COLUMN($P9))*(COLUMNS('計算（イレギュラーサンプル）'!$O$3:$U$3)-1)/(COLUMNS($P$2:$Q$2)-1)),"")</f>
        <v/>
      </c>
      <c r="S9" s="78" t="str">
        <f ca="1">IFERROR(OFFSET('計算（イレギュラーサンプル）'!$O10,0,(COLUMN()-COLUMN($P9))*(COLUMNS('計算（イレギュラーサンプル）'!$O$3:$U$3)-1)/(COLUMNS($P$2:$Q$2)-1)),"")</f>
        <v/>
      </c>
      <c r="T9" s="78" t="str">
        <f ca="1">IFERROR(OFFSET('計算（イレギュラーサンプル）'!$O10,0,(COLUMN()-COLUMN($P9))*(COLUMNS('計算（イレギュラーサンプル）'!$O$3:$U$3)-1)/(COLUMNS($P$2:$Q$2)-1)),"")</f>
        <v/>
      </c>
      <c r="U9" s="78" t="str">
        <f ca="1">IFERROR(OFFSET('計算（イレギュラーサンプル）'!$O10,0,(COLUMN()-COLUMN($P9))*(COLUMNS('計算（イレギュラーサンプル）'!$O$3:$U$3)-1)/(COLUMNS($P$2:$Q$2)-1)),"")</f>
        <v/>
      </c>
      <c r="V9" s="78" t="str">
        <f ca="1">IFERROR(OFFSET('計算（イレギュラーサンプル）'!$O10,0,(COLUMN()-COLUMN($P9))*(COLUMNS('計算（イレギュラーサンプル）'!$O$3:$U$3)-1)/(COLUMNS($P$2:$Q$2)-1)),"")</f>
        <v/>
      </c>
      <c r="W9" s="78" t="str">
        <f ca="1">IFERROR(OFFSET('計算（イレギュラーサンプル）'!$O10,0,(COLUMN()-COLUMN($P9))*(COLUMNS('計算（イレギュラーサンプル）'!$O$3:$U$3)-1)/(COLUMNS($P$2:$Q$2)-1)),"")</f>
        <v/>
      </c>
      <c r="X9" s="78" t="str">
        <f ca="1">IFERROR(OFFSET('計算（イレギュラーサンプル）'!$O10,0,(COLUMN()-COLUMN($P9))*(COLUMNS('計算（イレギュラーサンプル）'!$O$3:$U$3)-1)/(COLUMNS($P$2:$Q$2)-1)),"")</f>
        <v/>
      </c>
      <c r="Y9" s="78" t="str">
        <f ca="1">IFERROR(OFFSET('計算（イレギュラーサンプル）'!$O10,0,(COLUMN()-COLUMN($P9))*(COLUMNS('計算（イレギュラーサンプル）'!$O$3:$U$3)-1)/(COLUMNS($P$2:$Q$2)-1)),"")</f>
        <v/>
      </c>
      <c r="Z9" s="78" t="str">
        <f ca="1">IFERROR(OFFSET('計算（イレギュラーサンプル）'!$O10,0,(COLUMN()-COLUMN($P9))*(COLUMNS('計算（イレギュラーサンプル）'!$O$3:$U$3)-1)/(COLUMNS($P$2:$Q$2)-1)),"")</f>
        <v/>
      </c>
      <c r="AA9" s="78" t="str">
        <f ca="1">IFERROR(OFFSET('計算（イレギュラーサンプル）'!$O10,0,(COLUMN()-COLUMN($P9))*(COLUMNS('計算（イレギュラーサンプル）'!$O$3:$U$3)-1)/(COLUMNS($P$2:$Q$2)-1)),"")</f>
        <v/>
      </c>
      <c r="AB9" s="78" t="str">
        <f t="shared" ca="1" si="11"/>
        <v/>
      </c>
      <c r="AC9" s="78" t="str">
        <f t="shared" ca="1" si="0"/>
        <v/>
      </c>
      <c r="AD9" s="78" t="str">
        <f t="shared" ca="1" si="1"/>
        <v/>
      </c>
      <c r="AE9" s="78" t="str">
        <f t="shared" ca="1" si="2"/>
        <v/>
      </c>
      <c r="AF9" s="78" t="str">
        <f t="shared" ca="1" si="3"/>
        <v/>
      </c>
      <c r="AG9" s="78" t="str">
        <f t="shared" ca="1" si="4"/>
        <v/>
      </c>
      <c r="AH9" s="78" t="str">
        <f t="shared" ca="1" si="5"/>
        <v/>
      </c>
      <c r="AI9" s="78" t="str">
        <f t="shared" ca="1" si="6"/>
        <v/>
      </c>
      <c r="AJ9" s="78" t="str">
        <f t="shared" ca="1" si="7"/>
        <v/>
      </c>
      <c r="AK9" s="78" t="str">
        <f t="shared" ca="1" si="8"/>
        <v/>
      </c>
      <c r="AL9" s="78" t="str">
        <f t="shared" ca="1" si="9"/>
        <v/>
      </c>
      <c r="AM9" s="78" t="str">
        <f t="shared" ca="1" si="10"/>
        <v/>
      </c>
    </row>
    <row r="10" spans="1:39" ht="18.75" customHeight="1">
      <c r="A10" s="38">
        <v>8</v>
      </c>
      <c r="B10" s="38" t="str">
        <f>IF(ISBLANK(ID管理番号商品名入力!D10),"",ID管理番号商品名入力!D10)</f>
        <v/>
      </c>
      <c r="C10" s="39" t="str">
        <f>IF(ISBLANK(ID管理番号商品名入力!F10),"",ID管理番号商品名入力!F10)</f>
        <v/>
      </c>
      <c r="D10" s="22" t="str">
        <f>IF(ISBLANK(サンプル入力!J11),"",サンプル入力!J11)</f>
        <v/>
      </c>
      <c r="E10" s="80" t="str">
        <f>IFERROR(VLOOKUP($D10,配送グループ設定!$A$31:$H$40,6,FALSE),"")</f>
        <v/>
      </c>
      <c r="F10" s="80" t="str">
        <f>IFERROR(VLOOKUP($D10,配送グループ設定!$A$31:$H$40,8,FALSE),"")</f>
        <v/>
      </c>
      <c r="G10" s="78">
        <v>0</v>
      </c>
      <c r="H10" s="78">
        <v>0</v>
      </c>
      <c r="I10" s="78">
        <v>0</v>
      </c>
      <c r="J10" s="78">
        <v>1</v>
      </c>
      <c r="K10" s="78" t="str">
        <f>IF(ISBLANK(サンプル入力!M11),"",サンプル入力!M11)</f>
        <v/>
      </c>
      <c r="L10" s="78">
        <v>1</v>
      </c>
      <c r="M10" s="81" t="str">
        <f>IF(ISBLANK(中部・下部フリースペース作成!$E$10),"5",中部・下部フリースペース作成!$E$10&amp;",5")</f>
        <v>5</v>
      </c>
      <c r="N10" s="81" t="str">
        <f>IF(商品台帳反映用!E315="","",商品台帳反映用!E315)</f>
        <v/>
      </c>
      <c r="O10" s="114" t="str">
        <f>IF(ISBLANK('計算（イレギュラーサンプル）'!O11),"",'計算（イレギュラーサンプル）'!O11)</f>
        <v/>
      </c>
      <c r="P10" s="78" t="str">
        <f ca="1">IFERROR(OFFSET('計算（イレギュラーサンプル）'!$O11,0,(COLUMN()-COLUMN($P10))*(COLUMNS('計算（イレギュラーサンプル）'!$O$3:$U$3)-1)/(COLUMNS($P$2:$Q$2)-1)),"")</f>
        <v/>
      </c>
      <c r="Q10" s="78" t="str">
        <f ca="1">IFERROR(OFFSET('計算（イレギュラーサンプル）'!$O11,0,(COLUMN()-COLUMN($P10))*(COLUMNS('計算（イレギュラーサンプル）'!$O$3:$U$3)-1)/(COLUMNS($P$2:$Q$2)-1)),"")</f>
        <v/>
      </c>
      <c r="R10" s="78" t="str">
        <f ca="1">IFERROR(OFFSET('計算（イレギュラーサンプル）'!$O11,0,(COLUMN()-COLUMN($P10))*(COLUMNS('計算（イレギュラーサンプル）'!$O$3:$U$3)-1)/(COLUMNS($P$2:$Q$2)-1)),"")</f>
        <v/>
      </c>
      <c r="S10" s="78" t="str">
        <f ca="1">IFERROR(OFFSET('計算（イレギュラーサンプル）'!$O11,0,(COLUMN()-COLUMN($P10))*(COLUMNS('計算（イレギュラーサンプル）'!$O$3:$U$3)-1)/(COLUMNS($P$2:$Q$2)-1)),"")</f>
        <v/>
      </c>
      <c r="T10" s="78" t="str">
        <f ca="1">IFERROR(OFFSET('計算（イレギュラーサンプル）'!$O11,0,(COLUMN()-COLUMN($P10))*(COLUMNS('計算（イレギュラーサンプル）'!$O$3:$U$3)-1)/(COLUMNS($P$2:$Q$2)-1)),"")</f>
        <v/>
      </c>
      <c r="U10" s="78" t="str">
        <f ca="1">IFERROR(OFFSET('計算（イレギュラーサンプル）'!$O11,0,(COLUMN()-COLUMN($P10))*(COLUMNS('計算（イレギュラーサンプル）'!$O$3:$U$3)-1)/(COLUMNS($P$2:$Q$2)-1)),"")</f>
        <v/>
      </c>
      <c r="V10" s="78" t="str">
        <f ca="1">IFERROR(OFFSET('計算（イレギュラーサンプル）'!$O11,0,(COLUMN()-COLUMN($P10))*(COLUMNS('計算（イレギュラーサンプル）'!$O$3:$U$3)-1)/(COLUMNS($P$2:$Q$2)-1)),"")</f>
        <v/>
      </c>
      <c r="W10" s="78" t="str">
        <f ca="1">IFERROR(OFFSET('計算（イレギュラーサンプル）'!$O11,0,(COLUMN()-COLUMN($P10))*(COLUMNS('計算（イレギュラーサンプル）'!$O$3:$U$3)-1)/(COLUMNS($P$2:$Q$2)-1)),"")</f>
        <v/>
      </c>
      <c r="X10" s="78" t="str">
        <f ca="1">IFERROR(OFFSET('計算（イレギュラーサンプル）'!$O11,0,(COLUMN()-COLUMN($P10))*(COLUMNS('計算（イレギュラーサンプル）'!$O$3:$U$3)-1)/(COLUMNS($P$2:$Q$2)-1)),"")</f>
        <v/>
      </c>
      <c r="Y10" s="78" t="str">
        <f ca="1">IFERROR(OFFSET('計算（イレギュラーサンプル）'!$O11,0,(COLUMN()-COLUMN($P10))*(COLUMNS('計算（イレギュラーサンプル）'!$O$3:$U$3)-1)/(COLUMNS($P$2:$Q$2)-1)),"")</f>
        <v/>
      </c>
      <c r="Z10" s="78" t="str">
        <f ca="1">IFERROR(OFFSET('計算（イレギュラーサンプル）'!$O11,0,(COLUMN()-COLUMN($P10))*(COLUMNS('計算（イレギュラーサンプル）'!$O$3:$U$3)-1)/(COLUMNS($P$2:$Q$2)-1)),"")</f>
        <v/>
      </c>
      <c r="AA10" s="78" t="str">
        <f ca="1">IFERROR(OFFSET('計算（イレギュラーサンプル）'!$O11,0,(COLUMN()-COLUMN($P10))*(COLUMNS('計算（イレギュラーサンプル）'!$O$3:$U$3)-1)/(COLUMNS($P$2:$Q$2)-1)),"")</f>
        <v/>
      </c>
      <c r="AB10" s="78" t="str">
        <f t="shared" ca="1" si="11"/>
        <v/>
      </c>
      <c r="AC10" s="78" t="str">
        <f t="shared" ca="1" si="0"/>
        <v/>
      </c>
      <c r="AD10" s="78" t="str">
        <f t="shared" ca="1" si="1"/>
        <v/>
      </c>
      <c r="AE10" s="78" t="str">
        <f t="shared" ca="1" si="2"/>
        <v/>
      </c>
      <c r="AF10" s="78" t="str">
        <f t="shared" ca="1" si="3"/>
        <v/>
      </c>
      <c r="AG10" s="78" t="str">
        <f t="shared" ca="1" si="4"/>
        <v/>
      </c>
      <c r="AH10" s="78" t="str">
        <f t="shared" ca="1" si="5"/>
        <v/>
      </c>
      <c r="AI10" s="78" t="str">
        <f t="shared" ca="1" si="6"/>
        <v/>
      </c>
      <c r="AJ10" s="78" t="str">
        <f t="shared" ca="1" si="7"/>
        <v/>
      </c>
      <c r="AK10" s="78" t="str">
        <f t="shared" ca="1" si="8"/>
        <v/>
      </c>
      <c r="AL10" s="78" t="str">
        <f t="shared" ca="1" si="9"/>
        <v/>
      </c>
      <c r="AM10" s="78" t="str">
        <f t="shared" ca="1" si="10"/>
        <v/>
      </c>
    </row>
    <row r="11" spans="1:39" ht="18.75" customHeight="1">
      <c r="A11" s="38">
        <v>9</v>
      </c>
      <c r="B11" s="38" t="str">
        <f>IF(ISBLANK(ID管理番号商品名入力!D11),"",ID管理番号商品名入力!D11)</f>
        <v/>
      </c>
      <c r="C11" s="39" t="str">
        <f>IF(ISBLANK(ID管理番号商品名入力!F11),"",ID管理番号商品名入力!F11)</f>
        <v/>
      </c>
      <c r="D11" s="22" t="str">
        <f>IF(ISBLANK(サンプル入力!J12),"",サンプル入力!J12)</f>
        <v/>
      </c>
      <c r="E11" s="80" t="str">
        <f>IFERROR(VLOOKUP($D11,配送グループ設定!$A$31:$H$40,6,FALSE),"")</f>
        <v/>
      </c>
      <c r="F11" s="80" t="str">
        <f>IFERROR(VLOOKUP($D11,配送グループ設定!$A$31:$H$40,8,FALSE),"")</f>
        <v/>
      </c>
      <c r="G11" s="78">
        <v>0</v>
      </c>
      <c r="H11" s="78">
        <v>0</v>
      </c>
      <c r="I11" s="78">
        <v>0</v>
      </c>
      <c r="J11" s="78">
        <v>1</v>
      </c>
      <c r="K11" s="78" t="str">
        <f>IF(ISBLANK(サンプル入力!M12),"",サンプル入力!M12)</f>
        <v/>
      </c>
      <c r="L11" s="78">
        <v>1</v>
      </c>
      <c r="M11" s="81" t="str">
        <f>IF(ISBLANK(中部・下部フリースペース作成!$E$10),"5",中部・下部フリースペース作成!$E$10&amp;",5")</f>
        <v>5</v>
      </c>
      <c r="N11" s="81" t="str">
        <f>IF(商品台帳反映用!E316="","",商品台帳反映用!E316)</f>
        <v/>
      </c>
      <c r="O11" s="114" t="str">
        <f>IF(ISBLANK('計算（イレギュラーサンプル）'!O12),"",'計算（イレギュラーサンプル）'!O12)</f>
        <v/>
      </c>
      <c r="P11" s="78" t="str">
        <f ca="1">IFERROR(OFFSET('計算（イレギュラーサンプル）'!$O12,0,(COLUMN()-COLUMN($P11))*(COLUMNS('計算（イレギュラーサンプル）'!$O$3:$U$3)-1)/(COLUMNS($P$2:$Q$2)-1)),"")</f>
        <v/>
      </c>
      <c r="Q11" s="78" t="str">
        <f ca="1">IFERROR(OFFSET('計算（イレギュラーサンプル）'!$O12,0,(COLUMN()-COLUMN($P11))*(COLUMNS('計算（イレギュラーサンプル）'!$O$3:$U$3)-1)/(COLUMNS($P$2:$Q$2)-1)),"")</f>
        <v/>
      </c>
      <c r="R11" s="78" t="str">
        <f ca="1">IFERROR(OFFSET('計算（イレギュラーサンプル）'!$O12,0,(COLUMN()-COLUMN($P11))*(COLUMNS('計算（イレギュラーサンプル）'!$O$3:$U$3)-1)/(COLUMNS($P$2:$Q$2)-1)),"")</f>
        <v/>
      </c>
      <c r="S11" s="78" t="str">
        <f ca="1">IFERROR(OFFSET('計算（イレギュラーサンプル）'!$O12,0,(COLUMN()-COLUMN($P11))*(COLUMNS('計算（イレギュラーサンプル）'!$O$3:$U$3)-1)/(COLUMNS($P$2:$Q$2)-1)),"")</f>
        <v/>
      </c>
      <c r="T11" s="78" t="str">
        <f ca="1">IFERROR(OFFSET('計算（イレギュラーサンプル）'!$O12,0,(COLUMN()-COLUMN($P11))*(COLUMNS('計算（イレギュラーサンプル）'!$O$3:$U$3)-1)/(COLUMNS($P$2:$Q$2)-1)),"")</f>
        <v/>
      </c>
      <c r="U11" s="78" t="str">
        <f ca="1">IFERROR(OFFSET('計算（イレギュラーサンプル）'!$O12,0,(COLUMN()-COLUMN($P11))*(COLUMNS('計算（イレギュラーサンプル）'!$O$3:$U$3)-1)/(COLUMNS($P$2:$Q$2)-1)),"")</f>
        <v/>
      </c>
      <c r="V11" s="78" t="str">
        <f ca="1">IFERROR(OFFSET('計算（イレギュラーサンプル）'!$O12,0,(COLUMN()-COLUMN($P11))*(COLUMNS('計算（イレギュラーサンプル）'!$O$3:$U$3)-1)/(COLUMNS($P$2:$Q$2)-1)),"")</f>
        <v/>
      </c>
      <c r="W11" s="78" t="str">
        <f ca="1">IFERROR(OFFSET('計算（イレギュラーサンプル）'!$O12,0,(COLUMN()-COLUMN($P11))*(COLUMNS('計算（イレギュラーサンプル）'!$O$3:$U$3)-1)/(COLUMNS($P$2:$Q$2)-1)),"")</f>
        <v/>
      </c>
      <c r="X11" s="78" t="str">
        <f ca="1">IFERROR(OFFSET('計算（イレギュラーサンプル）'!$O12,0,(COLUMN()-COLUMN($P11))*(COLUMNS('計算（イレギュラーサンプル）'!$O$3:$U$3)-1)/(COLUMNS($P$2:$Q$2)-1)),"")</f>
        <v/>
      </c>
      <c r="Y11" s="78" t="str">
        <f ca="1">IFERROR(OFFSET('計算（イレギュラーサンプル）'!$O12,0,(COLUMN()-COLUMN($P11))*(COLUMNS('計算（イレギュラーサンプル）'!$O$3:$U$3)-1)/(COLUMNS($P$2:$Q$2)-1)),"")</f>
        <v/>
      </c>
      <c r="Z11" s="78" t="str">
        <f ca="1">IFERROR(OFFSET('計算（イレギュラーサンプル）'!$O12,0,(COLUMN()-COLUMN($P11))*(COLUMNS('計算（イレギュラーサンプル）'!$O$3:$U$3)-1)/(COLUMNS($P$2:$Q$2)-1)),"")</f>
        <v/>
      </c>
      <c r="AA11" s="78" t="str">
        <f ca="1">IFERROR(OFFSET('計算（イレギュラーサンプル）'!$O12,0,(COLUMN()-COLUMN($P11))*(COLUMNS('計算（イレギュラーサンプル）'!$O$3:$U$3)-1)/(COLUMNS($P$2:$Q$2)-1)),"")</f>
        <v/>
      </c>
      <c r="AB11" s="78" t="str">
        <f t="shared" ca="1" si="11"/>
        <v/>
      </c>
      <c r="AC11" s="78" t="str">
        <f t="shared" ca="1" si="0"/>
        <v/>
      </c>
      <c r="AD11" s="78" t="str">
        <f t="shared" ca="1" si="1"/>
        <v/>
      </c>
      <c r="AE11" s="78" t="str">
        <f t="shared" ca="1" si="2"/>
        <v/>
      </c>
      <c r="AF11" s="78" t="str">
        <f t="shared" ca="1" si="3"/>
        <v/>
      </c>
      <c r="AG11" s="78" t="str">
        <f t="shared" ca="1" si="4"/>
        <v/>
      </c>
      <c r="AH11" s="78" t="str">
        <f t="shared" ca="1" si="5"/>
        <v/>
      </c>
      <c r="AI11" s="78" t="str">
        <f t="shared" ca="1" si="6"/>
        <v/>
      </c>
      <c r="AJ11" s="78" t="str">
        <f t="shared" ca="1" si="7"/>
        <v/>
      </c>
      <c r="AK11" s="78" t="str">
        <f t="shared" ca="1" si="8"/>
        <v/>
      </c>
      <c r="AL11" s="78" t="str">
        <f t="shared" ca="1" si="9"/>
        <v/>
      </c>
      <c r="AM11" s="78" t="str">
        <f t="shared" ca="1" si="10"/>
        <v/>
      </c>
    </row>
    <row r="12" spans="1:39" ht="18.75" customHeight="1">
      <c r="A12" s="38">
        <v>10</v>
      </c>
      <c r="B12" s="38" t="str">
        <f>IF(ISBLANK(ID管理番号商品名入力!D12),"",ID管理番号商品名入力!D12)</f>
        <v/>
      </c>
      <c r="C12" s="39" t="str">
        <f>IF(ISBLANK(ID管理番号商品名入力!F12),"",ID管理番号商品名入力!F12)</f>
        <v/>
      </c>
      <c r="D12" s="22" t="str">
        <f>IF(ISBLANK(サンプル入力!J13),"",サンプル入力!J13)</f>
        <v/>
      </c>
      <c r="E12" s="80" t="str">
        <f>IFERROR(VLOOKUP($D12,配送グループ設定!$A$31:$H$40,6,FALSE),"")</f>
        <v/>
      </c>
      <c r="F12" s="80" t="str">
        <f>IFERROR(VLOOKUP($D12,配送グループ設定!$A$31:$H$40,8,FALSE),"")</f>
        <v/>
      </c>
      <c r="G12" s="78">
        <v>0</v>
      </c>
      <c r="H12" s="78">
        <v>0</v>
      </c>
      <c r="I12" s="78">
        <v>0</v>
      </c>
      <c r="J12" s="78">
        <v>1</v>
      </c>
      <c r="K12" s="78" t="str">
        <f>IF(ISBLANK(サンプル入力!M13),"",サンプル入力!M13)</f>
        <v/>
      </c>
      <c r="L12" s="78">
        <v>1</v>
      </c>
      <c r="M12" s="81" t="str">
        <f>IF(ISBLANK(中部・下部フリースペース作成!$E$10),"5",中部・下部フリースペース作成!$E$10&amp;",5")</f>
        <v>5</v>
      </c>
      <c r="N12" s="81" t="str">
        <f>IF(商品台帳反映用!E317="","",商品台帳反映用!E317)</f>
        <v/>
      </c>
      <c r="O12" s="114" t="str">
        <f>IF(ISBLANK('計算（イレギュラーサンプル）'!O13),"",'計算（イレギュラーサンプル）'!O13)</f>
        <v/>
      </c>
      <c r="P12" s="78" t="str">
        <f ca="1">IFERROR(OFFSET('計算（イレギュラーサンプル）'!$O13,0,(COLUMN()-COLUMN($P12))*(COLUMNS('計算（イレギュラーサンプル）'!$O$3:$U$3)-1)/(COLUMNS($P$2:$Q$2)-1)),"")</f>
        <v/>
      </c>
      <c r="Q12" s="78" t="str">
        <f ca="1">IFERROR(OFFSET('計算（イレギュラーサンプル）'!$O13,0,(COLUMN()-COLUMN($P12))*(COLUMNS('計算（イレギュラーサンプル）'!$O$3:$U$3)-1)/(COLUMNS($P$2:$Q$2)-1)),"")</f>
        <v/>
      </c>
      <c r="R12" s="78" t="str">
        <f ca="1">IFERROR(OFFSET('計算（イレギュラーサンプル）'!$O13,0,(COLUMN()-COLUMN($P12))*(COLUMNS('計算（イレギュラーサンプル）'!$O$3:$U$3)-1)/(COLUMNS($P$2:$Q$2)-1)),"")</f>
        <v/>
      </c>
      <c r="S12" s="78" t="str">
        <f ca="1">IFERROR(OFFSET('計算（イレギュラーサンプル）'!$O13,0,(COLUMN()-COLUMN($P12))*(COLUMNS('計算（イレギュラーサンプル）'!$O$3:$U$3)-1)/(COLUMNS($P$2:$Q$2)-1)),"")</f>
        <v/>
      </c>
      <c r="T12" s="78" t="str">
        <f ca="1">IFERROR(OFFSET('計算（イレギュラーサンプル）'!$O13,0,(COLUMN()-COLUMN($P12))*(COLUMNS('計算（イレギュラーサンプル）'!$O$3:$U$3)-1)/(COLUMNS($P$2:$Q$2)-1)),"")</f>
        <v/>
      </c>
      <c r="U12" s="78" t="str">
        <f ca="1">IFERROR(OFFSET('計算（イレギュラーサンプル）'!$O13,0,(COLUMN()-COLUMN($P12))*(COLUMNS('計算（イレギュラーサンプル）'!$O$3:$U$3)-1)/(COLUMNS($P$2:$Q$2)-1)),"")</f>
        <v/>
      </c>
      <c r="V12" s="78" t="str">
        <f ca="1">IFERROR(OFFSET('計算（イレギュラーサンプル）'!$O13,0,(COLUMN()-COLUMN($P12))*(COLUMNS('計算（イレギュラーサンプル）'!$O$3:$U$3)-1)/(COLUMNS($P$2:$Q$2)-1)),"")</f>
        <v/>
      </c>
      <c r="W12" s="78" t="str">
        <f ca="1">IFERROR(OFFSET('計算（イレギュラーサンプル）'!$O13,0,(COLUMN()-COLUMN($P12))*(COLUMNS('計算（イレギュラーサンプル）'!$O$3:$U$3)-1)/(COLUMNS($P$2:$Q$2)-1)),"")</f>
        <v/>
      </c>
      <c r="X12" s="78" t="str">
        <f ca="1">IFERROR(OFFSET('計算（イレギュラーサンプル）'!$O13,0,(COLUMN()-COLUMN($P12))*(COLUMNS('計算（イレギュラーサンプル）'!$O$3:$U$3)-1)/(COLUMNS($P$2:$Q$2)-1)),"")</f>
        <v/>
      </c>
      <c r="Y12" s="78" t="str">
        <f ca="1">IFERROR(OFFSET('計算（イレギュラーサンプル）'!$O13,0,(COLUMN()-COLUMN($P12))*(COLUMNS('計算（イレギュラーサンプル）'!$O$3:$U$3)-1)/(COLUMNS($P$2:$Q$2)-1)),"")</f>
        <v/>
      </c>
      <c r="Z12" s="78" t="str">
        <f ca="1">IFERROR(OFFSET('計算（イレギュラーサンプル）'!$O13,0,(COLUMN()-COLUMN($P12))*(COLUMNS('計算（イレギュラーサンプル）'!$O$3:$U$3)-1)/(COLUMNS($P$2:$Q$2)-1)),"")</f>
        <v/>
      </c>
      <c r="AA12" s="78" t="str">
        <f ca="1">IFERROR(OFFSET('計算（イレギュラーサンプル）'!$O13,0,(COLUMN()-COLUMN($P12))*(COLUMNS('計算（イレギュラーサンプル）'!$O$3:$U$3)-1)/(COLUMNS($P$2:$Q$2)-1)),"")</f>
        <v/>
      </c>
      <c r="AB12" s="78" t="str">
        <f t="shared" ca="1" si="11"/>
        <v/>
      </c>
      <c r="AC12" s="78" t="str">
        <f t="shared" ca="1" si="0"/>
        <v/>
      </c>
      <c r="AD12" s="78" t="str">
        <f t="shared" ca="1" si="1"/>
        <v/>
      </c>
      <c r="AE12" s="78" t="str">
        <f t="shared" ca="1" si="2"/>
        <v/>
      </c>
      <c r="AF12" s="78" t="str">
        <f t="shared" ca="1" si="3"/>
        <v/>
      </c>
      <c r="AG12" s="78" t="str">
        <f t="shared" ca="1" si="4"/>
        <v/>
      </c>
      <c r="AH12" s="78" t="str">
        <f t="shared" ca="1" si="5"/>
        <v/>
      </c>
      <c r="AI12" s="78" t="str">
        <f t="shared" ca="1" si="6"/>
        <v/>
      </c>
      <c r="AJ12" s="78" t="str">
        <f t="shared" ca="1" si="7"/>
        <v/>
      </c>
      <c r="AK12" s="78" t="str">
        <f t="shared" ca="1" si="8"/>
        <v/>
      </c>
      <c r="AL12" s="78" t="str">
        <f t="shared" ca="1" si="9"/>
        <v/>
      </c>
      <c r="AM12" s="78" t="str">
        <f t="shared" ca="1" si="10"/>
        <v/>
      </c>
    </row>
    <row r="13" spans="1:39" ht="18.75" customHeight="1">
      <c r="A13" s="38">
        <v>11</v>
      </c>
      <c r="B13" s="38" t="str">
        <f>IF(ISBLANK(ID管理番号商品名入力!D13),"",ID管理番号商品名入力!D13)</f>
        <v/>
      </c>
      <c r="C13" s="39" t="str">
        <f>IF(ISBLANK(ID管理番号商品名入力!F13),"",ID管理番号商品名入力!F13)</f>
        <v/>
      </c>
      <c r="D13" s="22" t="str">
        <f>IF(ISBLANK(サンプル入力!J14),"",サンプル入力!J14)</f>
        <v/>
      </c>
      <c r="E13" s="80" t="str">
        <f>IFERROR(VLOOKUP($D13,配送グループ設定!$A$31:$H$40,6,FALSE),"")</f>
        <v/>
      </c>
      <c r="F13" s="80" t="str">
        <f>IFERROR(VLOOKUP($D13,配送グループ設定!$A$31:$H$40,8,FALSE),"")</f>
        <v/>
      </c>
      <c r="G13" s="78">
        <v>0</v>
      </c>
      <c r="H13" s="78">
        <v>0</v>
      </c>
      <c r="I13" s="78">
        <v>0</v>
      </c>
      <c r="J13" s="78">
        <v>1</v>
      </c>
      <c r="K13" s="78" t="str">
        <f>IF(ISBLANK(サンプル入力!M14),"",サンプル入力!M14)</f>
        <v/>
      </c>
      <c r="L13" s="78">
        <v>1</v>
      </c>
      <c r="M13" s="81" t="str">
        <f>IF(ISBLANK(中部・下部フリースペース作成!$E$10),"5",中部・下部フリースペース作成!$E$10&amp;",5")</f>
        <v>5</v>
      </c>
      <c r="N13" s="81" t="str">
        <f>IF(商品台帳反映用!E318="","",商品台帳反映用!E318)</f>
        <v/>
      </c>
      <c r="O13" s="114" t="str">
        <f>IF(ISBLANK('計算（イレギュラーサンプル）'!O14),"",'計算（イレギュラーサンプル）'!O14)</f>
        <v/>
      </c>
      <c r="P13" s="78" t="str">
        <f ca="1">IFERROR(OFFSET('計算（イレギュラーサンプル）'!$O14,0,(COLUMN()-COLUMN($P13))*(COLUMNS('計算（イレギュラーサンプル）'!$O$3:$U$3)-1)/(COLUMNS($P$2:$Q$2)-1)),"")</f>
        <v/>
      </c>
      <c r="Q13" s="78" t="str">
        <f ca="1">IFERROR(OFFSET('計算（イレギュラーサンプル）'!$O14,0,(COLUMN()-COLUMN($P13))*(COLUMNS('計算（イレギュラーサンプル）'!$O$3:$U$3)-1)/(COLUMNS($P$2:$Q$2)-1)),"")</f>
        <v/>
      </c>
      <c r="R13" s="78" t="str">
        <f ca="1">IFERROR(OFFSET('計算（イレギュラーサンプル）'!$O14,0,(COLUMN()-COLUMN($P13))*(COLUMNS('計算（イレギュラーサンプル）'!$O$3:$U$3)-1)/(COLUMNS($P$2:$Q$2)-1)),"")</f>
        <v/>
      </c>
      <c r="S13" s="78" t="str">
        <f ca="1">IFERROR(OFFSET('計算（イレギュラーサンプル）'!$O14,0,(COLUMN()-COLUMN($P13))*(COLUMNS('計算（イレギュラーサンプル）'!$O$3:$U$3)-1)/(COLUMNS($P$2:$Q$2)-1)),"")</f>
        <v/>
      </c>
      <c r="T13" s="78" t="str">
        <f ca="1">IFERROR(OFFSET('計算（イレギュラーサンプル）'!$O14,0,(COLUMN()-COLUMN($P13))*(COLUMNS('計算（イレギュラーサンプル）'!$O$3:$U$3)-1)/(COLUMNS($P$2:$Q$2)-1)),"")</f>
        <v/>
      </c>
      <c r="U13" s="78" t="str">
        <f ca="1">IFERROR(OFFSET('計算（イレギュラーサンプル）'!$O14,0,(COLUMN()-COLUMN($P13))*(COLUMNS('計算（イレギュラーサンプル）'!$O$3:$U$3)-1)/(COLUMNS($P$2:$Q$2)-1)),"")</f>
        <v/>
      </c>
      <c r="V13" s="78" t="str">
        <f ca="1">IFERROR(OFFSET('計算（イレギュラーサンプル）'!$O14,0,(COLUMN()-COLUMN($P13))*(COLUMNS('計算（イレギュラーサンプル）'!$O$3:$U$3)-1)/(COLUMNS($P$2:$Q$2)-1)),"")</f>
        <v/>
      </c>
      <c r="W13" s="78" t="str">
        <f ca="1">IFERROR(OFFSET('計算（イレギュラーサンプル）'!$O14,0,(COLUMN()-COLUMN($P13))*(COLUMNS('計算（イレギュラーサンプル）'!$O$3:$U$3)-1)/(COLUMNS($P$2:$Q$2)-1)),"")</f>
        <v/>
      </c>
      <c r="X13" s="78" t="str">
        <f ca="1">IFERROR(OFFSET('計算（イレギュラーサンプル）'!$O14,0,(COLUMN()-COLUMN($P13))*(COLUMNS('計算（イレギュラーサンプル）'!$O$3:$U$3)-1)/(COLUMNS($P$2:$Q$2)-1)),"")</f>
        <v/>
      </c>
      <c r="Y13" s="78" t="str">
        <f ca="1">IFERROR(OFFSET('計算（イレギュラーサンプル）'!$O14,0,(COLUMN()-COLUMN($P13))*(COLUMNS('計算（イレギュラーサンプル）'!$O$3:$U$3)-1)/(COLUMNS($P$2:$Q$2)-1)),"")</f>
        <v/>
      </c>
      <c r="Z13" s="78" t="str">
        <f ca="1">IFERROR(OFFSET('計算（イレギュラーサンプル）'!$O14,0,(COLUMN()-COLUMN($P13))*(COLUMNS('計算（イレギュラーサンプル）'!$O$3:$U$3)-1)/(COLUMNS($P$2:$Q$2)-1)),"")</f>
        <v/>
      </c>
      <c r="AA13" s="78" t="str">
        <f ca="1">IFERROR(OFFSET('計算（イレギュラーサンプル）'!$O14,0,(COLUMN()-COLUMN($P13))*(COLUMNS('計算（イレギュラーサンプル）'!$O$3:$U$3)-1)/(COLUMNS($P$2:$Q$2)-1)),"")</f>
        <v/>
      </c>
      <c r="AB13" s="78" t="str">
        <f t="shared" ca="1" si="11"/>
        <v/>
      </c>
      <c r="AC13" s="78" t="str">
        <f t="shared" ca="1" si="0"/>
        <v/>
      </c>
      <c r="AD13" s="78" t="str">
        <f t="shared" ca="1" si="1"/>
        <v/>
      </c>
      <c r="AE13" s="78" t="str">
        <f t="shared" ca="1" si="2"/>
        <v/>
      </c>
      <c r="AF13" s="78" t="str">
        <f t="shared" ca="1" si="3"/>
        <v/>
      </c>
      <c r="AG13" s="78" t="str">
        <f t="shared" ca="1" si="4"/>
        <v/>
      </c>
      <c r="AH13" s="78" t="str">
        <f t="shared" ca="1" si="5"/>
        <v/>
      </c>
      <c r="AI13" s="78" t="str">
        <f t="shared" ca="1" si="6"/>
        <v/>
      </c>
      <c r="AJ13" s="78" t="str">
        <f t="shared" ca="1" si="7"/>
        <v/>
      </c>
      <c r="AK13" s="78" t="str">
        <f t="shared" ca="1" si="8"/>
        <v/>
      </c>
      <c r="AL13" s="78" t="str">
        <f t="shared" ca="1" si="9"/>
        <v/>
      </c>
      <c r="AM13" s="78" t="str">
        <f t="shared" ca="1" si="10"/>
        <v/>
      </c>
    </row>
    <row r="14" spans="1:39" ht="18.75" customHeight="1">
      <c r="A14" s="38">
        <v>12</v>
      </c>
      <c r="B14" s="38" t="str">
        <f>IF(ISBLANK(ID管理番号商品名入力!D14),"",ID管理番号商品名入力!D14)</f>
        <v/>
      </c>
      <c r="C14" s="39" t="str">
        <f>IF(ISBLANK(ID管理番号商品名入力!F14),"",ID管理番号商品名入力!F14)</f>
        <v/>
      </c>
      <c r="D14" s="22" t="str">
        <f>IF(ISBLANK(サンプル入力!J15),"",サンプル入力!J15)</f>
        <v/>
      </c>
      <c r="E14" s="80" t="str">
        <f>IFERROR(VLOOKUP($D14,配送グループ設定!$A$31:$H$40,6,FALSE),"")</f>
        <v/>
      </c>
      <c r="F14" s="80" t="str">
        <f>IFERROR(VLOOKUP($D14,配送グループ設定!$A$31:$H$40,8,FALSE),"")</f>
        <v/>
      </c>
      <c r="G14" s="78">
        <v>0</v>
      </c>
      <c r="H14" s="78">
        <v>0</v>
      </c>
      <c r="I14" s="78">
        <v>0</v>
      </c>
      <c r="J14" s="78">
        <v>1</v>
      </c>
      <c r="K14" s="78" t="str">
        <f>IF(ISBLANK(サンプル入力!M15),"",サンプル入力!M15)</f>
        <v/>
      </c>
      <c r="L14" s="78">
        <v>1</v>
      </c>
      <c r="M14" s="81" t="str">
        <f>IF(ISBLANK(中部・下部フリースペース作成!$E$10),"5",中部・下部フリースペース作成!$E$10&amp;",5")</f>
        <v>5</v>
      </c>
      <c r="N14" s="81" t="str">
        <f>IF(商品台帳反映用!E319="","",商品台帳反映用!E319)</f>
        <v/>
      </c>
      <c r="O14" s="114" t="str">
        <f>IF(ISBLANK('計算（イレギュラーサンプル）'!O15),"",'計算（イレギュラーサンプル）'!O15)</f>
        <v/>
      </c>
      <c r="P14" s="78" t="str">
        <f ca="1">IFERROR(OFFSET('計算（イレギュラーサンプル）'!$O15,0,(COLUMN()-COLUMN($P14))*(COLUMNS('計算（イレギュラーサンプル）'!$O$3:$U$3)-1)/(COLUMNS($P$2:$Q$2)-1)),"")</f>
        <v/>
      </c>
      <c r="Q14" s="78" t="str">
        <f ca="1">IFERROR(OFFSET('計算（イレギュラーサンプル）'!$O15,0,(COLUMN()-COLUMN($P14))*(COLUMNS('計算（イレギュラーサンプル）'!$O$3:$U$3)-1)/(COLUMNS($P$2:$Q$2)-1)),"")</f>
        <v/>
      </c>
      <c r="R14" s="78" t="str">
        <f ca="1">IFERROR(OFFSET('計算（イレギュラーサンプル）'!$O15,0,(COLUMN()-COLUMN($P14))*(COLUMNS('計算（イレギュラーサンプル）'!$O$3:$U$3)-1)/(COLUMNS($P$2:$Q$2)-1)),"")</f>
        <v/>
      </c>
      <c r="S14" s="78" t="str">
        <f ca="1">IFERROR(OFFSET('計算（イレギュラーサンプル）'!$O15,0,(COLUMN()-COLUMN($P14))*(COLUMNS('計算（イレギュラーサンプル）'!$O$3:$U$3)-1)/(COLUMNS($P$2:$Q$2)-1)),"")</f>
        <v/>
      </c>
      <c r="T14" s="78" t="str">
        <f ca="1">IFERROR(OFFSET('計算（イレギュラーサンプル）'!$O15,0,(COLUMN()-COLUMN($P14))*(COLUMNS('計算（イレギュラーサンプル）'!$O$3:$U$3)-1)/(COLUMNS($P$2:$Q$2)-1)),"")</f>
        <v/>
      </c>
      <c r="U14" s="78" t="str">
        <f ca="1">IFERROR(OFFSET('計算（イレギュラーサンプル）'!$O15,0,(COLUMN()-COLUMN($P14))*(COLUMNS('計算（イレギュラーサンプル）'!$O$3:$U$3)-1)/(COLUMNS($P$2:$Q$2)-1)),"")</f>
        <v/>
      </c>
      <c r="V14" s="78" t="str">
        <f ca="1">IFERROR(OFFSET('計算（イレギュラーサンプル）'!$O15,0,(COLUMN()-COLUMN($P14))*(COLUMNS('計算（イレギュラーサンプル）'!$O$3:$U$3)-1)/(COLUMNS($P$2:$Q$2)-1)),"")</f>
        <v/>
      </c>
      <c r="W14" s="78" t="str">
        <f ca="1">IFERROR(OFFSET('計算（イレギュラーサンプル）'!$O15,0,(COLUMN()-COLUMN($P14))*(COLUMNS('計算（イレギュラーサンプル）'!$O$3:$U$3)-1)/(COLUMNS($P$2:$Q$2)-1)),"")</f>
        <v/>
      </c>
      <c r="X14" s="78" t="str">
        <f ca="1">IFERROR(OFFSET('計算（イレギュラーサンプル）'!$O15,0,(COLUMN()-COLUMN($P14))*(COLUMNS('計算（イレギュラーサンプル）'!$O$3:$U$3)-1)/(COLUMNS($P$2:$Q$2)-1)),"")</f>
        <v/>
      </c>
      <c r="Y14" s="78" t="str">
        <f ca="1">IFERROR(OFFSET('計算（イレギュラーサンプル）'!$O15,0,(COLUMN()-COLUMN($P14))*(COLUMNS('計算（イレギュラーサンプル）'!$O$3:$U$3)-1)/(COLUMNS($P$2:$Q$2)-1)),"")</f>
        <v/>
      </c>
      <c r="Z14" s="78" t="str">
        <f ca="1">IFERROR(OFFSET('計算（イレギュラーサンプル）'!$O15,0,(COLUMN()-COLUMN($P14))*(COLUMNS('計算（イレギュラーサンプル）'!$O$3:$U$3)-1)/(COLUMNS($P$2:$Q$2)-1)),"")</f>
        <v/>
      </c>
      <c r="AA14" s="78" t="str">
        <f ca="1">IFERROR(OFFSET('計算（イレギュラーサンプル）'!$O15,0,(COLUMN()-COLUMN($P14))*(COLUMNS('計算（イレギュラーサンプル）'!$O$3:$U$3)-1)/(COLUMNS($P$2:$Q$2)-1)),"")</f>
        <v/>
      </c>
      <c r="AB14" s="78" t="str">
        <f t="shared" ca="1" si="11"/>
        <v/>
      </c>
      <c r="AC14" s="78" t="str">
        <f t="shared" ca="1" si="0"/>
        <v/>
      </c>
      <c r="AD14" s="78" t="str">
        <f t="shared" ca="1" si="1"/>
        <v/>
      </c>
      <c r="AE14" s="78" t="str">
        <f t="shared" ca="1" si="2"/>
        <v/>
      </c>
      <c r="AF14" s="78" t="str">
        <f t="shared" ca="1" si="3"/>
        <v/>
      </c>
      <c r="AG14" s="78" t="str">
        <f t="shared" ca="1" si="4"/>
        <v/>
      </c>
      <c r="AH14" s="78" t="str">
        <f t="shared" ca="1" si="5"/>
        <v/>
      </c>
      <c r="AI14" s="78" t="str">
        <f t="shared" ca="1" si="6"/>
        <v/>
      </c>
      <c r="AJ14" s="78" t="str">
        <f t="shared" ca="1" si="7"/>
        <v/>
      </c>
      <c r="AK14" s="78" t="str">
        <f t="shared" ca="1" si="8"/>
        <v/>
      </c>
      <c r="AL14" s="78" t="str">
        <f t="shared" ca="1" si="9"/>
        <v/>
      </c>
      <c r="AM14" s="78" t="str">
        <f t="shared" ca="1" si="10"/>
        <v/>
      </c>
    </row>
    <row r="15" spans="1:39" ht="18.75" customHeight="1">
      <c r="A15" s="38">
        <v>13</v>
      </c>
      <c r="B15" s="38" t="str">
        <f>IF(ISBLANK(ID管理番号商品名入力!D15),"",ID管理番号商品名入力!D15)</f>
        <v/>
      </c>
      <c r="C15" s="39" t="str">
        <f>IF(ISBLANK(ID管理番号商品名入力!F15),"",ID管理番号商品名入力!F15)</f>
        <v/>
      </c>
      <c r="D15" s="22" t="str">
        <f>IF(ISBLANK(サンプル入力!J16),"",サンプル入力!J16)</f>
        <v/>
      </c>
      <c r="E15" s="80" t="str">
        <f>IFERROR(VLOOKUP($D15,配送グループ設定!$A$31:$H$40,6,FALSE),"")</f>
        <v/>
      </c>
      <c r="F15" s="80" t="str">
        <f>IFERROR(VLOOKUP($D15,配送グループ設定!$A$31:$H$40,8,FALSE),"")</f>
        <v/>
      </c>
      <c r="G15" s="78">
        <v>0</v>
      </c>
      <c r="H15" s="78">
        <v>0</v>
      </c>
      <c r="I15" s="78">
        <v>0</v>
      </c>
      <c r="J15" s="78">
        <v>1</v>
      </c>
      <c r="K15" s="78" t="str">
        <f>IF(ISBLANK(サンプル入力!M16),"",サンプル入力!M16)</f>
        <v/>
      </c>
      <c r="L15" s="78">
        <v>1</v>
      </c>
      <c r="M15" s="81" t="str">
        <f>IF(ISBLANK(中部・下部フリースペース作成!$E$10),"5",中部・下部フリースペース作成!$E$10&amp;",5")</f>
        <v>5</v>
      </c>
      <c r="N15" s="81" t="str">
        <f>IF(商品台帳反映用!E320="","",商品台帳反映用!E320)</f>
        <v/>
      </c>
      <c r="O15" s="114" t="str">
        <f>IF(ISBLANK('計算（イレギュラーサンプル）'!O16),"",'計算（イレギュラーサンプル）'!O16)</f>
        <v/>
      </c>
      <c r="P15" s="78" t="str">
        <f ca="1">IFERROR(OFFSET('計算（イレギュラーサンプル）'!$O16,0,(COLUMN()-COLUMN($P15))*(COLUMNS('計算（イレギュラーサンプル）'!$O$3:$U$3)-1)/(COLUMNS($P$2:$Q$2)-1)),"")</f>
        <v/>
      </c>
      <c r="Q15" s="78" t="str">
        <f ca="1">IFERROR(OFFSET('計算（イレギュラーサンプル）'!$O16,0,(COLUMN()-COLUMN($P15))*(COLUMNS('計算（イレギュラーサンプル）'!$O$3:$U$3)-1)/(COLUMNS($P$2:$Q$2)-1)),"")</f>
        <v/>
      </c>
      <c r="R15" s="78" t="str">
        <f ca="1">IFERROR(OFFSET('計算（イレギュラーサンプル）'!$O16,0,(COLUMN()-COLUMN($P15))*(COLUMNS('計算（イレギュラーサンプル）'!$O$3:$U$3)-1)/(COLUMNS($P$2:$Q$2)-1)),"")</f>
        <v/>
      </c>
      <c r="S15" s="78" t="str">
        <f ca="1">IFERROR(OFFSET('計算（イレギュラーサンプル）'!$O16,0,(COLUMN()-COLUMN($P15))*(COLUMNS('計算（イレギュラーサンプル）'!$O$3:$U$3)-1)/(COLUMNS($P$2:$Q$2)-1)),"")</f>
        <v/>
      </c>
      <c r="T15" s="78" t="str">
        <f ca="1">IFERROR(OFFSET('計算（イレギュラーサンプル）'!$O16,0,(COLUMN()-COLUMN($P15))*(COLUMNS('計算（イレギュラーサンプル）'!$O$3:$U$3)-1)/(COLUMNS($P$2:$Q$2)-1)),"")</f>
        <v/>
      </c>
      <c r="U15" s="78" t="str">
        <f ca="1">IFERROR(OFFSET('計算（イレギュラーサンプル）'!$O16,0,(COLUMN()-COLUMN($P15))*(COLUMNS('計算（イレギュラーサンプル）'!$O$3:$U$3)-1)/(COLUMNS($P$2:$Q$2)-1)),"")</f>
        <v/>
      </c>
      <c r="V15" s="78" t="str">
        <f ca="1">IFERROR(OFFSET('計算（イレギュラーサンプル）'!$O16,0,(COLUMN()-COLUMN($P15))*(COLUMNS('計算（イレギュラーサンプル）'!$O$3:$U$3)-1)/(COLUMNS($P$2:$Q$2)-1)),"")</f>
        <v/>
      </c>
      <c r="W15" s="78" t="str">
        <f ca="1">IFERROR(OFFSET('計算（イレギュラーサンプル）'!$O16,0,(COLUMN()-COLUMN($P15))*(COLUMNS('計算（イレギュラーサンプル）'!$O$3:$U$3)-1)/(COLUMNS($P$2:$Q$2)-1)),"")</f>
        <v/>
      </c>
      <c r="X15" s="78" t="str">
        <f ca="1">IFERROR(OFFSET('計算（イレギュラーサンプル）'!$O16,0,(COLUMN()-COLUMN($P15))*(COLUMNS('計算（イレギュラーサンプル）'!$O$3:$U$3)-1)/(COLUMNS($P$2:$Q$2)-1)),"")</f>
        <v/>
      </c>
      <c r="Y15" s="78" t="str">
        <f ca="1">IFERROR(OFFSET('計算（イレギュラーサンプル）'!$O16,0,(COLUMN()-COLUMN($P15))*(COLUMNS('計算（イレギュラーサンプル）'!$O$3:$U$3)-1)/(COLUMNS($P$2:$Q$2)-1)),"")</f>
        <v/>
      </c>
      <c r="Z15" s="78" t="str">
        <f ca="1">IFERROR(OFFSET('計算（イレギュラーサンプル）'!$O16,0,(COLUMN()-COLUMN($P15))*(COLUMNS('計算（イレギュラーサンプル）'!$O$3:$U$3)-1)/(COLUMNS($P$2:$Q$2)-1)),"")</f>
        <v/>
      </c>
      <c r="AA15" s="78" t="str">
        <f ca="1">IFERROR(OFFSET('計算（イレギュラーサンプル）'!$O16,0,(COLUMN()-COLUMN($P15))*(COLUMNS('計算（イレギュラーサンプル）'!$O$3:$U$3)-1)/(COLUMNS($P$2:$Q$2)-1)),"")</f>
        <v/>
      </c>
      <c r="AB15" s="78" t="str">
        <f t="shared" ca="1" si="11"/>
        <v/>
      </c>
      <c r="AC15" s="78" t="str">
        <f t="shared" ca="1" si="0"/>
        <v/>
      </c>
      <c r="AD15" s="78" t="str">
        <f t="shared" ca="1" si="1"/>
        <v/>
      </c>
      <c r="AE15" s="78" t="str">
        <f t="shared" ca="1" si="2"/>
        <v/>
      </c>
      <c r="AF15" s="78" t="str">
        <f t="shared" ca="1" si="3"/>
        <v/>
      </c>
      <c r="AG15" s="78" t="str">
        <f t="shared" ca="1" si="4"/>
        <v/>
      </c>
      <c r="AH15" s="78" t="str">
        <f t="shared" ca="1" si="5"/>
        <v/>
      </c>
      <c r="AI15" s="78" t="str">
        <f t="shared" ca="1" si="6"/>
        <v/>
      </c>
      <c r="AJ15" s="78" t="str">
        <f t="shared" ca="1" si="7"/>
        <v/>
      </c>
      <c r="AK15" s="78" t="str">
        <f t="shared" ca="1" si="8"/>
        <v/>
      </c>
      <c r="AL15" s="78" t="str">
        <f t="shared" ca="1" si="9"/>
        <v/>
      </c>
      <c r="AM15" s="78" t="str">
        <f t="shared" ca="1" si="10"/>
        <v/>
      </c>
    </row>
    <row r="16" spans="1:39" ht="18.75" customHeight="1">
      <c r="A16" s="38">
        <v>14</v>
      </c>
      <c r="B16" s="38" t="str">
        <f>IF(ISBLANK(ID管理番号商品名入力!D16),"",ID管理番号商品名入力!D16)</f>
        <v/>
      </c>
      <c r="C16" s="39" t="str">
        <f>IF(ISBLANK(ID管理番号商品名入力!F16),"",ID管理番号商品名入力!F16)</f>
        <v/>
      </c>
      <c r="D16" s="22" t="str">
        <f>IF(ISBLANK(サンプル入力!J17),"",サンプル入力!J17)</f>
        <v/>
      </c>
      <c r="E16" s="80" t="str">
        <f>IFERROR(VLOOKUP($D16,配送グループ設定!$A$31:$H$40,6,FALSE),"")</f>
        <v/>
      </c>
      <c r="F16" s="80" t="str">
        <f>IFERROR(VLOOKUP($D16,配送グループ設定!$A$31:$H$40,8,FALSE),"")</f>
        <v/>
      </c>
      <c r="G16" s="78">
        <v>0</v>
      </c>
      <c r="H16" s="78">
        <v>0</v>
      </c>
      <c r="I16" s="78">
        <v>0</v>
      </c>
      <c r="J16" s="78">
        <v>1</v>
      </c>
      <c r="K16" s="78" t="str">
        <f>IF(ISBLANK(サンプル入力!M17),"",サンプル入力!M17)</f>
        <v/>
      </c>
      <c r="L16" s="78">
        <v>1</v>
      </c>
      <c r="M16" s="81" t="str">
        <f>IF(ISBLANK(中部・下部フリースペース作成!$E$10),"5",中部・下部フリースペース作成!$E$10&amp;",5")</f>
        <v>5</v>
      </c>
      <c r="N16" s="81" t="str">
        <f>IF(商品台帳反映用!E321="","",商品台帳反映用!E321)</f>
        <v/>
      </c>
      <c r="O16" s="114" t="str">
        <f>IF(ISBLANK('計算（イレギュラーサンプル）'!O17),"",'計算（イレギュラーサンプル）'!O17)</f>
        <v/>
      </c>
      <c r="P16" s="78" t="str">
        <f ca="1">IFERROR(OFFSET('計算（イレギュラーサンプル）'!$O17,0,(COLUMN()-COLUMN($P16))*(COLUMNS('計算（イレギュラーサンプル）'!$O$3:$U$3)-1)/(COLUMNS($P$2:$Q$2)-1)),"")</f>
        <v/>
      </c>
      <c r="Q16" s="78" t="str">
        <f ca="1">IFERROR(OFFSET('計算（イレギュラーサンプル）'!$O17,0,(COLUMN()-COLUMN($P16))*(COLUMNS('計算（イレギュラーサンプル）'!$O$3:$U$3)-1)/(COLUMNS($P$2:$Q$2)-1)),"")</f>
        <v/>
      </c>
      <c r="R16" s="78" t="str">
        <f ca="1">IFERROR(OFFSET('計算（イレギュラーサンプル）'!$O17,0,(COLUMN()-COLUMN($P16))*(COLUMNS('計算（イレギュラーサンプル）'!$O$3:$U$3)-1)/(COLUMNS($P$2:$Q$2)-1)),"")</f>
        <v/>
      </c>
      <c r="S16" s="78" t="str">
        <f ca="1">IFERROR(OFFSET('計算（イレギュラーサンプル）'!$O17,0,(COLUMN()-COLUMN($P16))*(COLUMNS('計算（イレギュラーサンプル）'!$O$3:$U$3)-1)/(COLUMNS($P$2:$Q$2)-1)),"")</f>
        <v/>
      </c>
      <c r="T16" s="78" t="str">
        <f ca="1">IFERROR(OFFSET('計算（イレギュラーサンプル）'!$O17,0,(COLUMN()-COLUMN($P16))*(COLUMNS('計算（イレギュラーサンプル）'!$O$3:$U$3)-1)/(COLUMNS($P$2:$Q$2)-1)),"")</f>
        <v/>
      </c>
      <c r="U16" s="78" t="str">
        <f ca="1">IFERROR(OFFSET('計算（イレギュラーサンプル）'!$O17,0,(COLUMN()-COLUMN($P16))*(COLUMNS('計算（イレギュラーサンプル）'!$O$3:$U$3)-1)/(COLUMNS($P$2:$Q$2)-1)),"")</f>
        <v/>
      </c>
      <c r="V16" s="78" t="str">
        <f ca="1">IFERROR(OFFSET('計算（イレギュラーサンプル）'!$O17,0,(COLUMN()-COLUMN($P16))*(COLUMNS('計算（イレギュラーサンプル）'!$O$3:$U$3)-1)/(COLUMNS($P$2:$Q$2)-1)),"")</f>
        <v/>
      </c>
      <c r="W16" s="78" t="str">
        <f ca="1">IFERROR(OFFSET('計算（イレギュラーサンプル）'!$O17,0,(COLUMN()-COLUMN($P16))*(COLUMNS('計算（イレギュラーサンプル）'!$O$3:$U$3)-1)/(COLUMNS($P$2:$Q$2)-1)),"")</f>
        <v/>
      </c>
      <c r="X16" s="78" t="str">
        <f ca="1">IFERROR(OFFSET('計算（イレギュラーサンプル）'!$O17,0,(COLUMN()-COLUMN($P16))*(COLUMNS('計算（イレギュラーサンプル）'!$O$3:$U$3)-1)/(COLUMNS($P$2:$Q$2)-1)),"")</f>
        <v/>
      </c>
      <c r="Y16" s="78" t="str">
        <f ca="1">IFERROR(OFFSET('計算（イレギュラーサンプル）'!$O17,0,(COLUMN()-COLUMN($P16))*(COLUMNS('計算（イレギュラーサンプル）'!$O$3:$U$3)-1)/(COLUMNS($P$2:$Q$2)-1)),"")</f>
        <v/>
      </c>
      <c r="Z16" s="78" t="str">
        <f ca="1">IFERROR(OFFSET('計算（イレギュラーサンプル）'!$O17,0,(COLUMN()-COLUMN($P16))*(COLUMNS('計算（イレギュラーサンプル）'!$O$3:$U$3)-1)/(COLUMNS($P$2:$Q$2)-1)),"")</f>
        <v/>
      </c>
      <c r="AA16" s="78" t="str">
        <f ca="1">IFERROR(OFFSET('計算（イレギュラーサンプル）'!$O17,0,(COLUMN()-COLUMN($P16))*(COLUMNS('計算（イレギュラーサンプル）'!$O$3:$U$3)-1)/(COLUMNS($P$2:$Q$2)-1)),"")</f>
        <v/>
      </c>
      <c r="AB16" s="78" t="str">
        <f t="shared" ca="1" si="11"/>
        <v/>
      </c>
      <c r="AC16" s="78" t="str">
        <f t="shared" ca="1" si="0"/>
        <v/>
      </c>
      <c r="AD16" s="78" t="str">
        <f t="shared" ca="1" si="1"/>
        <v/>
      </c>
      <c r="AE16" s="78" t="str">
        <f t="shared" ca="1" si="2"/>
        <v/>
      </c>
      <c r="AF16" s="78" t="str">
        <f t="shared" ca="1" si="3"/>
        <v/>
      </c>
      <c r="AG16" s="78" t="str">
        <f t="shared" ca="1" si="4"/>
        <v/>
      </c>
      <c r="AH16" s="78" t="str">
        <f t="shared" ca="1" si="5"/>
        <v/>
      </c>
      <c r="AI16" s="78" t="str">
        <f t="shared" ca="1" si="6"/>
        <v/>
      </c>
      <c r="AJ16" s="78" t="str">
        <f t="shared" ca="1" si="7"/>
        <v/>
      </c>
      <c r="AK16" s="78" t="str">
        <f t="shared" ca="1" si="8"/>
        <v/>
      </c>
      <c r="AL16" s="78" t="str">
        <f t="shared" ca="1" si="9"/>
        <v/>
      </c>
      <c r="AM16" s="78" t="str">
        <f t="shared" ca="1" si="10"/>
        <v/>
      </c>
    </row>
    <row r="17" spans="1:39" ht="18.75" customHeight="1">
      <c r="A17" s="38">
        <v>15</v>
      </c>
      <c r="B17" s="38" t="str">
        <f>IF(ISBLANK(ID管理番号商品名入力!D17),"",ID管理番号商品名入力!D17)</f>
        <v/>
      </c>
      <c r="C17" s="39" t="str">
        <f>IF(ISBLANK(ID管理番号商品名入力!F17),"",ID管理番号商品名入力!F17)</f>
        <v/>
      </c>
      <c r="D17" s="22" t="str">
        <f>IF(ISBLANK(サンプル入力!J18),"",サンプル入力!J18)</f>
        <v/>
      </c>
      <c r="E17" s="80" t="str">
        <f>IFERROR(VLOOKUP($D17,配送グループ設定!$A$31:$H$40,6,FALSE),"")</f>
        <v/>
      </c>
      <c r="F17" s="80" t="str">
        <f>IFERROR(VLOOKUP($D17,配送グループ設定!$A$31:$H$40,8,FALSE),"")</f>
        <v/>
      </c>
      <c r="G17" s="78">
        <v>0</v>
      </c>
      <c r="H17" s="78">
        <v>0</v>
      </c>
      <c r="I17" s="78">
        <v>0</v>
      </c>
      <c r="J17" s="78">
        <v>1</v>
      </c>
      <c r="K17" s="78" t="str">
        <f>IF(ISBLANK(サンプル入力!M18),"",サンプル入力!M18)</f>
        <v/>
      </c>
      <c r="L17" s="78">
        <v>1</v>
      </c>
      <c r="M17" s="81" t="str">
        <f>IF(ISBLANK(中部・下部フリースペース作成!$E$10),"5",中部・下部フリースペース作成!$E$10&amp;",5")</f>
        <v>5</v>
      </c>
      <c r="N17" s="81" t="str">
        <f>IF(商品台帳反映用!E322="","",商品台帳反映用!E322)</f>
        <v/>
      </c>
      <c r="O17" s="114" t="str">
        <f>IF(ISBLANK('計算（イレギュラーサンプル）'!O18),"",'計算（イレギュラーサンプル）'!O18)</f>
        <v/>
      </c>
      <c r="P17" s="78" t="str">
        <f ca="1">IFERROR(OFFSET('計算（イレギュラーサンプル）'!$O18,0,(COLUMN()-COLUMN($P17))*(COLUMNS('計算（イレギュラーサンプル）'!$O$3:$U$3)-1)/(COLUMNS($P$2:$Q$2)-1)),"")</f>
        <v/>
      </c>
      <c r="Q17" s="78" t="str">
        <f ca="1">IFERROR(OFFSET('計算（イレギュラーサンプル）'!$O18,0,(COLUMN()-COLUMN($P17))*(COLUMNS('計算（イレギュラーサンプル）'!$O$3:$U$3)-1)/(COLUMNS($P$2:$Q$2)-1)),"")</f>
        <v/>
      </c>
      <c r="R17" s="78" t="str">
        <f ca="1">IFERROR(OFFSET('計算（イレギュラーサンプル）'!$O18,0,(COLUMN()-COLUMN($P17))*(COLUMNS('計算（イレギュラーサンプル）'!$O$3:$U$3)-1)/(COLUMNS($P$2:$Q$2)-1)),"")</f>
        <v/>
      </c>
      <c r="S17" s="78" t="str">
        <f ca="1">IFERROR(OFFSET('計算（イレギュラーサンプル）'!$O18,0,(COLUMN()-COLUMN($P17))*(COLUMNS('計算（イレギュラーサンプル）'!$O$3:$U$3)-1)/(COLUMNS($P$2:$Q$2)-1)),"")</f>
        <v/>
      </c>
      <c r="T17" s="78" t="str">
        <f ca="1">IFERROR(OFFSET('計算（イレギュラーサンプル）'!$O18,0,(COLUMN()-COLUMN($P17))*(COLUMNS('計算（イレギュラーサンプル）'!$O$3:$U$3)-1)/(COLUMNS($P$2:$Q$2)-1)),"")</f>
        <v/>
      </c>
      <c r="U17" s="78" t="str">
        <f ca="1">IFERROR(OFFSET('計算（イレギュラーサンプル）'!$O18,0,(COLUMN()-COLUMN($P17))*(COLUMNS('計算（イレギュラーサンプル）'!$O$3:$U$3)-1)/(COLUMNS($P$2:$Q$2)-1)),"")</f>
        <v/>
      </c>
      <c r="V17" s="78" t="str">
        <f ca="1">IFERROR(OFFSET('計算（イレギュラーサンプル）'!$O18,0,(COLUMN()-COLUMN($P17))*(COLUMNS('計算（イレギュラーサンプル）'!$O$3:$U$3)-1)/(COLUMNS($P$2:$Q$2)-1)),"")</f>
        <v/>
      </c>
      <c r="W17" s="78" t="str">
        <f ca="1">IFERROR(OFFSET('計算（イレギュラーサンプル）'!$O18,0,(COLUMN()-COLUMN($P17))*(COLUMNS('計算（イレギュラーサンプル）'!$O$3:$U$3)-1)/(COLUMNS($P$2:$Q$2)-1)),"")</f>
        <v/>
      </c>
      <c r="X17" s="78" t="str">
        <f ca="1">IFERROR(OFFSET('計算（イレギュラーサンプル）'!$O18,0,(COLUMN()-COLUMN($P17))*(COLUMNS('計算（イレギュラーサンプル）'!$O$3:$U$3)-1)/(COLUMNS($P$2:$Q$2)-1)),"")</f>
        <v/>
      </c>
      <c r="Y17" s="78" t="str">
        <f ca="1">IFERROR(OFFSET('計算（イレギュラーサンプル）'!$O18,0,(COLUMN()-COLUMN($P17))*(COLUMNS('計算（イレギュラーサンプル）'!$O$3:$U$3)-1)/(COLUMNS($P$2:$Q$2)-1)),"")</f>
        <v/>
      </c>
      <c r="Z17" s="78" t="str">
        <f ca="1">IFERROR(OFFSET('計算（イレギュラーサンプル）'!$O18,0,(COLUMN()-COLUMN($P17))*(COLUMNS('計算（イレギュラーサンプル）'!$O$3:$U$3)-1)/(COLUMNS($P$2:$Q$2)-1)),"")</f>
        <v/>
      </c>
      <c r="AA17" s="78" t="str">
        <f ca="1">IFERROR(OFFSET('計算（イレギュラーサンプル）'!$O18,0,(COLUMN()-COLUMN($P17))*(COLUMNS('計算（イレギュラーサンプル）'!$O$3:$U$3)-1)/(COLUMNS($P$2:$Q$2)-1)),"")</f>
        <v/>
      </c>
      <c r="AB17" s="78" t="str">
        <f t="shared" ca="1" si="11"/>
        <v/>
      </c>
      <c r="AC17" s="78" t="str">
        <f t="shared" ca="1" si="0"/>
        <v/>
      </c>
      <c r="AD17" s="78" t="str">
        <f t="shared" ca="1" si="1"/>
        <v/>
      </c>
      <c r="AE17" s="78" t="str">
        <f t="shared" ca="1" si="2"/>
        <v/>
      </c>
      <c r="AF17" s="78" t="str">
        <f t="shared" ca="1" si="3"/>
        <v/>
      </c>
      <c r="AG17" s="78" t="str">
        <f t="shared" ca="1" si="4"/>
        <v/>
      </c>
      <c r="AH17" s="78" t="str">
        <f t="shared" ca="1" si="5"/>
        <v/>
      </c>
      <c r="AI17" s="78" t="str">
        <f t="shared" ca="1" si="6"/>
        <v/>
      </c>
      <c r="AJ17" s="78" t="str">
        <f t="shared" ca="1" si="7"/>
        <v/>
      </c>
      <c r="AK17" s="78" t="str">
        <f t="shared" ca="1" si="8"/>
        <v/>
      </c>
      <c r="AL17" s="78" t="str">
        <f t="shared" ca="1" si="9"/>
        <v/>
      </c>
      <c r="AM17" s="78" t="str">
        <f t="shared" ca="1" si="10"/>
        <v/>
      </c>
    </row>
    <row r="18" spans="1:39" ht="18.75" customHeight="1">
      <c r="A18" s="38">
        <v>16</v>
      </c>
      <c r="B18" s="38" t="str">
        <f>IF(ISBLANK(ID管理番号商品名入力!D18),"",ID管理番号商品名入力!D18)</f>
        <v/>
      </c>
      <c r="C18" s="39" t="str">
        <f>IF(ISBLANK(ID管理番号商品名入力!F18),"",ID管理番号商品名入力!F18)</f>
        <v/>
      </c>
      <c r="D18" s="22" t="str">
        <f>IF(ISBLANK(サンプル入力!J19),"",サンプル入力!J19)</f>
        <v/>
      </c>
      <c r="E18" s="80" t="str">
        <f>IFERROR(VLOOKUP($D18,配送グループ設定!$A$31:$H$40,6,FALSE),"")</f>
        <v/>
      </c>
      <c r="F18" s="80" t="str">
        <f>IFERROR(VLOOKUP($D18,配送グループ設定!$A$31:$H$40,8,FALSE),"")</f>
        <v/>
      </c>
      <c r="G18" s="78">
        <v>0</v>
      </c>
      <c r="H18" s="78">
        <v>0</v>
      </c>
      <c r="I18" s="78">
        <v>0</v>
      </c>
      <c r="J18" s="78">
        <v>1</v>
      </c>
      <c r="K18" s="78" t="str">
        <f>IF(ISBLANK(サンプル入力!M19),"",サンプル入力!M19)</f>
        <v/>
      </c>
      <c r="L18" s="78">
        <v>1</v>
      </c>
      <c r="M18" s="81" t="str">
        <f>IF(ISBLANK(中部・下部フリースペース作成!$E$10),"5",中部・下部フリースペース作成!$E$10&amp;",5")</f>
        <v>5</v>
      </c>
      <c r="N18" s="81" t="str">
        <f>IF(商品台帳反映用!E323="","",商品台帳反映用!E323)</f>
        <v/>
      </c>
      <c r="O18" s="114" t="str">
        <f>IF(ISBLANK('計算（イレギュラーサンプル）'!O19),"",'計算（イレギュラーサンプル）'!O19)</f>
        <v/>
      </c>
      <c r="P18" s="78" t="str">
        <f ca="1">IFERROR(OFFSET('計算（イレギュラーサンプル）'!$O19,0,(COLUMN()-COLUMN($P18))*(COLUMNS('計算（イレギュラーサンプル）'!$O$3:$U$3)-1)/(COLUMNS($P$2:$Q$2)-1)),"")</f>
        <v/>
      </c>
      <c r="Q18" s="78" t="str">
        <f ca="1">IFERROR(OFFSET('計算（イレギュラーサンプル）'!$O19,0,(COLUMN()-COLUMN($P18))*(COLUMNS('計算（イレギュラーサンプル）'!$O$3:$U$3)-1)/(COLUMNS($P$2:$Q$2)-1)),"")</f>
        <v/>
      </c>
      <c r="R18" s="78" t="str">
        <f ca="1">IFERROR(OFFSET('計算（イレギュラーサンプル）'!$O19,0,(COLUMN()-COLUMN($P18))*(COLUMNS('計算（イレギュラーサンプル）'!$O$3:$U$3)-1)/(COLUMNS($P$2:$Q$2)-1)),"")</f>
        <v/>
      </c>
      <c r="S18" s="78" t="str">
        <f ca="1">IFERROR(OFFSET('計算（イレギュラーサンプル）'!$O19,0,(COLUMN()-COLUMN($P18))*(COLUMNS('計算（イレギュラーサンプル）'!$O$3:$U$3)-1)/(COLUMNS($P$2:$Q$2)-1)),"")</f>
        <v/>
      </c>
      <c r="T18" s="78" t="str">
        <f ca="1">IFERROR(OFFSET('計算（イレギュラーサンプル）'!$O19,0,(COLUMN()-COLUMN($P18))*(COLUMNS('計算（イレギュラーサンプル）'!$O$3:$U$3)-1)/(COLUMNS($P$2:$Q$2)-1)),"")</f>
        <v/>
      </c>
      <c r="U18" s="78" t="str">
        <f ca="1">IFERROR(OFFSET('計算（イレギュラーサンプル）'!$O19,0,(COLUMN()-COLUMN($P18))*(COLUMNS('計算（イレギュラーサンプル）'!$O$3:$U$3)-1)/(COLUMNS($P$2:$Q$2)-1)),"")</f>
        <v/>
      </c>
      <c r="V18" s="78" t="str">
        <f ca="1">IFERROR(OFFSET('計算（イレギュラーサンプル）'!$O19,0,(COLUMN()-COLUMN($P18))*(COLUMNS('計算（イレギュラーサンプル）'!$O$3:$U$3)-1)/(COLUMNS($P$2:$Q$2)-1)),"")</f>
        <v/>
      </c>
      <c r="W18" s="78" t="str">
        <f ca="1">IFERROR(OFFSET('計算（イレギュラーサンプル）'!$O19,0,(COLUMN()-COLUMN($P18))*(COLUMNS('計算（イレギュラーサンプル）'!$O$3:$U$3)-1)/(COLUMNS($P$2:$Q$2)-1)),"")</f>
        <v/>
      </c>
      <c r="X18" s="78" t="str">
        <f ca="1">IFERROR(OFFSET('計算（イレギュラーサンプル）'!$O19,0,(COLUMN()-COLUMN($P18))*(COLUMNS('計算（イレギュラーサンプル）'!$O$3:$U$3)-1)/(COLUMNS($P$2:$Q$2)-1)),"")</f>
        <v/>
      </c>
      <c r="Y18" s="78" t="str">
        <f ca="1">IFERROR(OFFSET('計算（イレギュラーサンプル）'!$O19,0,(COLUMN()-COLUMN($P18))*(COLUMNS('計算（イレギュラーサンプル）'!$O$3:$U$3)-1)/(COLUMNS($P$2:$Q$2)-1)),"")</f>
        <v/>
      </c>
      <c r="Z18" s="78" t="str">
        <f ca="1">IFERROR(OFFSET('計算（イレギュラーサンプル）'!$O19,0,(COLUMN()-COLUMN($P18))*(COLUMNS('計算（イレギュラーサンプル）'!$O$3:$U$3)-1)/(COLUMNS($P$2:$Q$2)-1)),"")</f>
        <v/>
      </c>
      <c r="AA18" s="78" t="str">
        <f ca="1">IFERROR(OFFSET('計算（イレギュラーサンプル）'!$O19,0,(COLUMN()-COLUMN($P18))*(COLUMNS('計算（イレギュラーサンプル）'!$O$3:$U$3)-1)/(COLUMNS($P$2:$Q$2)-1)),"")</f>
        <v/>
      </c>
      <c r="AB18" s="78" t="str">
        <f t="shared" ca="1" si="11"/>
        <v/>
      </c>
      <c r="AC18" s="78" t="str">
        <f t="shared" ca="1" si="0"/>
        <v/>
      </c>
      <c r="AD18" s="78" t="str">
        <f t="shared" ca="1" si="1"/>
        <v/>
      </c>
      <c r="AE18" s="78" t="str">
        <f t="shared" ca="1" si="2"/>
        <v/>
      </c>
      <c r="AF18" s="78" t="str">
        <f t="shared" ca="1" si="3"/>
        <v/>
      </c>
      <c r="AG18" s="78" t="str">
        <f t="shared" ca="1" si="4"/>
        <v/>
      </c>
      <c r="AH18" s="78" t="str">
        <f t="shared" ca="1" si="5"/>
        <v/>
      </c>
      <c r="AI18" s="78" t="str">
        <f t="shared" ca="1" si="6"/>
        <v/>
      </c>
      <c r="AJ18" s="78" t="str">
        <f t="shared" ca="1" si="7"/>
        <v/>
      </c>
      <c r="AK18" s="78" t="str">
        <f t="shared" ca="1" si="8"/>
        <v/>
      </c>
      <c r="AL18" s="78" t="str">
        <f t="shared" ca="1" si="9"/>
        <v/>
      </c>
      <c r="AM18" s="78" t="str">
        <f t="shared" ca="1" si="10"/>
        <v/>
      </c>
    </row>
    <row r="19" spans="1:39" ht="18.75" customHeight="1">
      <c r="A19" s="38">
        <v>17</v>
      </c>
      <c r="B19" s="38" t="str">
        <f>IF(ISBLANK(ID管理番号商品名入力!D19),"",ID管理番号商品名入力!D19)</f>
        <v/>
      </c>
      <c r="C19" s="39" t="str">
        <f>IF(ISBLANK(ID管理番号商品名入力!F19),"",ID管理番号商品名入力!F19)</f>
        <v/>
      </c>
      <c r="D19" s="22" t="str">
        <f>IF(ISBLANK(サンプル入力!J20),"",サンプル入力!J20)</f>
        <v/>
      </c>
      <c r="E19" s="80" t="str">
        <f>IFERROR(VLOOKUP($D19,配送グループ設定!$A$31:$H$40,6,FALSE),"")</f>
        <v/>
      </c>
      <c r="F19" s="80" t="str">
        <f>IFERROR(VLOOKUP($D19,配送グループ設定!$A$31:$H$40,8,FALSE),"")</f>
        <v/>
      </c>
      <c r="G19" s="78">
        <v>0</v>
      </c>
      <c r="H19" s="78">
        <v>0</v>
      </c>
      <c r="I19" s="78">
        <v>0</v>
      </c>
      <c r="J19" s="78">
        <v>1</v>
      </c>
      <c r="K19" s="78" t="str">
        <f>IF(ISBLANK(サンプル入力!M20),"",サンプル入力!M20)</f>
        <v/>
      </c>
      <c r="L19" s="78">
        <v>1</v>
      </c>
      <c r="M19" s="81" t="str">
        <f>IF(ISBLANK(中部・下部フリースペース作成!$E$10),"5",中部・下部フリースペース作成!$E$10&amp;",5")</f>
        <v>5</v>
      </c>
      <c r="N19" s="81" t="str">
        <f>IF(商品台帳反映用!E324="","",商品台帳反映用!E324)</f>
        <v/>
      </c>
      <c r="O19" s="114" t="str">
        <f>IF(ISBLANK('計算（イレギュラーサンプル）'!O20),"",'計算（イレギュラーサンプル）'!O20)</f>
        <v/>
      </c>
      <c r="P19" s="78" t="str">
        <f ca="1">IFERROR(OFFSET('計算（イレギュラーサンプル）'!$O20,0,(COLUMN()-COLUMN($P19))*(COLUMNS('計算（イレギュラーサンプル）'!$O$3:$U$3)-1)/(COLUMNS($P$2:$Q$2)-1)),"")</f>
        <v/>
      </c>
      <c r="Q19" s="78" t="str">
        <f ca="1">IFERROR(OFFSET('計算（イレギュラーサンプル）'!$O20,0,(COLUMN()-COLUMN($P19))*(COLUMNS('計算（イレギュラーサンプル）'!$O$3:$U$3)-1)/(COLUMNS($P$2:$Q$2)-1)),"")</f>
        <v/>
      </c>
      <c r="R19" s="78" t="str">
        <f ca="1">IFERROR(OFFSET('計算（イレギュラーサンプル）'!$O20,0,(COLUMN()-COLUMN($P19))*(COLUMNS('計算（イレギュラーサンプル）'!$O$3:$U$3)-1)/(COLUMNS($P$2:$Q$2)-1)),"")</f>
        <v/>
      </c>
      <c r="S19" s="78" t="str">
        <f ca="1">IFERROR(OFFSET('計算（イレギュラーサンプル）'!$O20,0,(COLUMN()-COLUMN($P19))*(COLUMNS('計算（イレギュラーサンプル）'!$O$3:$U$3)-1)/(COLUMNS($P$2:$Q$2)-1)),"")</f>
        <v/>
      </c>
      <c r="T19" s="78" t="str">
        <f ca="1">IFERROR(OFFSET('計算（イレギュラーサンプル）'!$O20,0,(COLUMN()-COLUMN($P19))*(COLUMNS('計算（イレギュラーサンプル）'!$O$3:$U$3)-1)/(COLUMNS($P$2:$Q$2)-1)),"")</f>
        <v/>
      </c>
      <c r="U19" s="78" t="str">
        <f ca="1">IFERROR(OFFSET('計算（イレギュラーサンプル）'!$O20,0,(COLUMN()-COLUMN($P19))*(COLUMNS('計算（イレギュラーサンプル）'!$O$3:$U$3)-1)/(COLUMNS($P$2:$Q$2)-1)),"")</f>
        <v/>
      </c>
      <c r="V19" s="78" t="str">
        <f ca="1">IFERROR(OFFSET('計算（イレギュラーサンプル）'!$O20,0,(COLUMN()-COLUMN($P19))*(COLUMNS('計算（イレギュラーサンプル）'!$O$3:$U$3)-1)/(COLUMNS($P$2:$Q$2)-1)),"")</f>
        <v/>
      </c>
      <c r="W19" s="78" t="str">
        <f ca="1">IFERROR(OFFSET('計算（イレギュラーサンプル）'!$O20,0,(COLUMN()-COLUMN($P19))*(COLUMNS('計算（イレギュラーサンプル）'!$O$3:$U$3)-1)/(COLUMNS($P$2:$Q$2)-1)),"")</f>
        <v/>
      </c>
      <c r="X19" s="78" t="str">
        <f ca="1">IFERROR(OFFSET('計算（イレギュラーサンプル）'!$O20,0,(COLUMN()-COLUMN($P19))*(COLUMNS('計算（イレギュラーサンプル）'!$O$3:$U$3)-1)/(COLUMNS($P$2:$Q$2)-1)),"")</f>
        <v/>
      </c>
      <c r="Y19" s="78" t="str">
        <f ca="1">IFERROR(OFFSET('計算（イレギュラーサンプル）'!$O20,0,(COLUMN()-COLUMN($P19))*(COLUMNS('計算（イレギュラーサンプル）'!$O$3:$U$3)-1)/(COLUMNS($P$2:$Q$2)-1)),"")</f>
        <v/>
      </c>
      <c r="Z19" s="78" t="str">
        <f ca="1">IFERROR(OFFSET('計算（イレギュラーサンプル）'!$O20,0,(COLUMN()-COLUMN($P19))*(COLUMNS('計算（イレギュラーサンプル）'!$O$3:$U$3)-1)/(COLUMNS($P$2:$Q$2)-1)),"")</f>
        <v/>
      </c>
      <c r="AA19" s="78" t="str">
        <f ca="1">IFERROR(OFFSET('計算（イレギュラーサンプル）'!$O20,0,(COLUMN()-COLUMN($P19))*(COLUMNS('計算（イレギュラーサンプル）'!$O$3:$U$3)-1)/(COLUMNS($P$2:$Q$2)-1)),"")</f>
        <v/>
      </c>
      <c r="AB19" s="78" t="str">
        <f t="shared" ca="1" si="11"/>
        <v/>
      </c>
      <c r="AC19" s="78" t="str">
        <f t="shared" ca="1" si="0"/>
        <v/>
      </c>
      <c r="AD19" s="78" t="str">
        <f t="shared" ca="1" si="1"/>
        <v/>
      </c>
      <c r="AE19" s="78" t="str">
        <f t="shared" ca="1" si="2"/>
        <v/>
      </c>
      <c r="AF19" s="78" t="str">
        <f t="shared" ca="1" si="3"/>
        <v/>
      </c>
      <c r="AG19" s="78" t="str">
        <f t="shared" ca="1" si="4"/>
        <v/>
      </c>
      <c r="AH19" s="78" t="str">
        <f t="shared" ca="1" si="5"/>
        <v/>
      </c>
      <c r="AI19" s="78" t="str">
        <f t="shared" ca="1" si="6"/>
        <v/>
      </c>
      <c r="AJ19" s="78" t="str">
        <f t="shared" ca="1" si="7"/>
        <v/>
      </c>
      <c r="AK19" s="78" t="str">
        <f t="shared" ca="1" si="8"/>
        <v/>
      </c>
      <c r="AL19" s="78" t="str">
        <f t="shared" ca="1" si="9"/>
        <v/>
      </c>
      <c r="AM19" s="78" t="str">
        <f t="shared" ca="1" si="10"/>
        <v/>
      </c>
    </row>
    <row r="20" spans="1:39" ht="18.75" customHeight="1">
      <c r="A20" s="38">
        <v>18</v>
      </c>
      <c r="B20" s="38" t="str">
        <f>IF(ISBLANK(ID管理番号商品名入力!D20),"",ID管理番号商品名入力!D20)</f>
        <v/>
      </c>
      <c r="C20" s="39" t="str">
        <f>IF(ISBLANK(ID管理番号商品名入力!F20),"",ID管理番号商品名入力!F20)</f>
        <v/>
      </c>
      <c r="D20" s="22" t="str">
        <f>IF(ISBLANK(サンプル入力!J21),"",サンプル入力!J21)</f>
        <v/>
      </c>
      <c r="E20" s="80" t="str">
        <f>IFERROR(VLOOKUP($D20,配送グループ設定!$A$31:$H$40,6,FALSE),"")</f>
        <v/>
      </c>
      <c r="F20" s="80" t="str">
        <f>IFERROR(VLOOKUP($D20,配送グループ設定!$A$31:$H$40,8,FALSE),"")</f>
        <v/>
      </c>
      <c r="G20" s="78">
        <v>0</v>
      </c>
      <c r="H20" s="78">
        <v>0</v>
      </c>
      <c r="I20" s="78">
        <v>0</v>
      </c>
      <c r="J20" s="78">
        <v>1</v>
      </c>
      <c r="K20" s="78" t="str">
        <f>IF(ISBLANK(サンプル入力!M21),"",サンプル入力!M21)</f>
        <v/>
      </c>
      <c r="L20" s="78">
        <v>1</v>
      </c>
      <c r="M20" s="81" t="str">
        <f>IF(ISBLANK(中部・下部フリースペース作成!$E$10),"5",中部・下部フリースペース作成!$E$10&amp;",5")</f>
        <v>5</v>
      </c>
      <c r="N20" s="81" t="str">
        <f>IF(商品台帳反映用!E325="","",商品台帳反映用!E325)</f>
        <v/>
      </c>
      <c r="O20" s="114" t="str">
        <f>IF(ISBLANK('計算（イレギュラーサンプル）'!O21),"",'計算（イレギュラーサンプル）'!O21)</f>
        <v/>
      </c>
      <c r="P20" s="78" t="str">
        <f ca="1">IFERROR(OFFSET('計算（イレギュラーサンプル）'!$O21,0,(COLUMN()-COLUMN($P20))*(COLUMNS('計算（イレギュラーサンプル）'!$O$3:$U$3)-1)/(COLUMNS($P$2:$Q$2)-1)),"")</f>
        <v/>
      </c>
      <c r="Q20" s="78" t="str">
        <f ca="1">IFERROR(OFFSET('計算（イレギュラーサンプル）'!$O21,0,(COLUMN()-COLUMN($P20))*(COLUMNS('計算（イレギュラーサンプル）'!$O$3:$U$3)-1)/(COLUMNS($P$2:$Q$2)-1)),"")</f>
        <v/>
      </c>
      <c r="R20" s="78" t="str">
        <f ca="1">IFERROR(OFFSET('計算（イレギュラーサンプル）'!$O21,0,(COLUMN()-COLUMN($P20))*(COLUMNS('計算（イレギュラーサンプル）'!$O$3:$U$3)-1)/(COLUMNS($P$2:$Q$2)-1)),"")</f>
        <v/>
      </c>
      <c r="S20" s="78" t="str">
        <f ca="1">IFERROR(OFFSET('計算（イレギュラーサンプル）'!$O21,0,(COLUMN()-COLUMN($P20))*(COLUMNS('計算（イレギュラーサンプル）'!$O$3:$U$3)-1)/(COLUMNS($P$2:$Q$2)-1)),"")</f>
        <v/>
      </c>
      <c r="T20" s="78" t="str">
        <f ca="1">IFERROR(OFFSET('計算（イレギュラーサンプル）'!$O21,0,(COLUMN()-COLUMN($P20))*(COLUMNS('計算（イレギュラーサンプル）'!$O$3:$U$3)-1)/(COLUMNS($P$2:$Q$2)-1)),"")</f>
        <v/>
      </c>
      <c r="U20" s="78" t="str">
        <f ca="1">IFERROR(OFFSET('計算（イレギュラーサンプル）'!$O21,0,(COLUMN()-COLUMN($P20))*(COLUMNS('計算（イレギュラーサンプル）'!$O$3:$U$3)-1)/(COLUMNS($P$2:$Q$2)-1)),"")</f>
        <v/>
      </c>
      <c r="V20" s="78" t="str">
        <f ca="1">IFERROR(OFFSET('計算（イレギュラーサンプル）'!$O21,0,(COLUMN()-COLUMN($P20))*(COLUMNS('計算（イレギュラーサンプル）'!$O$3:$U$3)-1)/(COLUMNS($P$2:$Q$2)-1)),"")</f>
        <v/>
      </c>
      <c r="W20" s="78" t="str">
        <f ca="1">IFERROR(OFFSET('計算（イレギュラーサンプル）'!$O21,0,(COLUMN()-COLUMN($P20))*(COLUMNS('計算（イレギュラーサンプル）'!$O$3:$U$3)-1)/(COLUMNS($P$2:$Q$2)-1)),"")</f>
        <v/>
      </c>
      <c r="X20" s="78" t="str">
        <f ca="1">IFERROR(OFFSET('計算（イレギュラーサンプル）'!$O21,0,(COLUMN()-COLUMN($P20))*(COLUMNS('計算（イレギュラーサンプル）'!$O$3:$U$3)-1)/(COLUMNS($P$2:$Q$2)-1)),"")</f>
        <v/>
      </c>
      <c r="Y20" s="78" t="str">
        <f ca="1">IFERROR(OFFSET('計算（イレギュラーサンプル）'!$O21,0,(COLUMN()-COLUMN($P20))*(COLUMNS('計算（イレギュラーサンプル）'!$O$3:$U$3)-1)/(COLUMNS($P$2:$Q$2)-1)),"")</f>
        <v/>
      </c>
      <c r="Z20" s="78" t="str">
        <f ca="1">IFERROR(OFFSET('計算（イレギュラーサンプル）'!$O21,0,(COLUMN()-COLUMN($P20))*(COLUMNS('計算（イレギュラーサンプル）'!$O$3:$U$3)-1)/(COLUMNS($P$2:$Q$2)-1)),"")</f>
        <v/>
      </c>
      <c r="AA20" s="78" t="str">
        <f ca="1">IFERROR(OFFSET('計算（イレギュラーサンプル）'!$O21,0,(COLUMN()-COLUMN($P20))*(COLUMNS('計算（イレギュラーサンプル）'!$O$3:$U$3)-1)/(COLUMNS($P$2:$Q$2)-1)),"")</f>
        <v/>
      </c>
      <c r="AB20" s="78" t="str">
        <f t="shared" ca="1" si="11"/>
        <v/>
      </c>
      <c r="AC20" s="78" t="str">
        <f t="shared" ca="1" si="0"/>
        <v/>
      </c>
      <c r="AD20" s="78" t="str">
        <f t="shared" ca="1" si="1"/>
        <v/>
      </c>
      <c r="AE20" s="78" t="str">
        <f t="shared" ca="1" si="2"/>
        <v/>
      </c>
      <c r="AF20" s="78" t="str">
        <f t="shared" ca="1" si="3"/>
        <v/>
      </c>
      <c r="AG20" s="78" t="str">
        <f t="shared" ca="1" si="4"/>
        <v/>
      </c>
      <c r="AH20" s="78" t="str">
        <f t="shared" ca="1" si="5"/>
        <v/>
      </c>
      <c r="AI20" s="78" t="str">
        <f t="shared" ca="1" si="6"/>
        <v/>
      </c>
      <c r="AJ20" s="78" t="str">
        <f t="shared" ca="1" si="7"/>
        <v/>
      </c>
      <c r="AK20" s="78" t="str">
        <f t="shared" ca="1" si="8"/>
        <v/>
      </c>
      <c r="AL20" s="78" t="str">
        <f t="shared" ca="1" si="9"/>
        <v/>
      </c>
      <c r="AM20" s="78" t="str">
        <f t="shared" ca="1" si="10"/>
        <v/>
      </c>
    </row>
    <row r="21" spans="1:39" ht="18.75" customHeight="1">
      <c r="A21" s="38">
        <v>19</v>
      </c>
      <c r="B21" s="38" t="str">
        <f>IF(ISBLANK(ID管理番号商品名入力!D21),"",ID管理番号商品名入力!D21)</f>
        <v/>
      </c>
      <c r="C21" s="39" t="str">
        <f>IF(ISBLANK(ID管理番号商品名入力!F21),"",ID管理番号商品名入力!F21)</f>
        <v/>
      </c>
      <c r="D21" s="22" t="str">
        <f>IF(ISBLANK(サンプル入力!J22),"",サンプル入力!J22)</f>
        <v/>
      </c>
      <c r="E21" s="80" t="str">
        <f>IFERROR(VLOOKUP($D21,配送グループ設定!$A$31:$H$40,6,FALSE),"")</f>
        <v/>
      </c>
      <c r="F21" s="80" t="str">
        <f>IFERROR(VLOOKUP($D21,配送グループ設定!$A$31:$H$40,8,FALSE),"")</f>
        <v/>
      </c>
      <c r="G21" s="78">
        <v>0</v>
      </c>
      <c r="H21" s="78">
        <v>0</v>
      </c>
      <c r="I21" s="78">
        <v>0</v>
      </c>
      <c r="J21" s="78">
        <v>1</v>
      </c>
      <c r="K21" s="78" t="str">
        <f>IF(ISBLANK(サンプル入力!M22),"",サンプル入力!M22)</f>
        <v/>
      </c>
      <c r="L21" s="78">
        <v>1</v>
      </c>
      <c r="M21" s="81" t="str">
        <f>IF(ISBLANK(中部・下部フリースペース作成!$E$10),"5",中部・下部フリースペース作成!$E$10&amp;",5")</f>
        <v>5</v>
      </c>
      <c r="N21" s="81" t="str">
        <f>IF(商品台帳反映用!E326="","",商品台帳反映用!E326)</f>
        <v/>
      </c>
      <c r="O21" s="114" t="str">
        <f>IF(ISBLANK('計算（イレギュラーサンプル）'!O22),"",'計算（イレギュラーサンプル）'!O22)</f>
        <v/>
      </c>
      <c r="P21" s="78" t="str">
        <f ca="1">IFERROR(OFFSET('計算（イレギュラーサンプル）'!$O22,0,(COLUMN()-COLUMN($P21))*(COLUMNS('計算（イレギュラーサンプル）'!$O$3:$U$3)-1)/(COLUMNS($P$2:$Q$2)-1)),"")</f>
        <v/>
      </c>
      <c r="Q21" s="78" t="str">
        <f ca="1">IFERROR(OFFSET('計算（イレギュラーサンプル）'!$O22,0,(COLUMN()-COLUMN($P21))*(COLUMNS('計算（イレギュラーサンプル）'!$O$3:$U$3)-1)/(COLUMNS($P$2:$Q$2)-1)),"")</f>
        <v/>
      </c>
      <c r="R21" s="78" t="str">
        <f ca="1">IFERROR(OFFSET('計算（イレギュラーサンプル）'!$O22,0,(COLUMN()-COLUMN($P21))*(COLUMNS('計算（イレギュラーサンプル）'!$O$3:$U$3)-1)/(COLUMNS($P$2:$Q$2)-1)),"")</f>
        <v/>
      </c>
      <c r="S21" s="78" t="str">
        <f ca="1">IFERROR(OFFSET('計算（イレギュラーサンプル）'!$O22,0,(COLUMN()-COLUMN($P21))*(COLUMNS('計算（イレギュラーサンプル）'!$O$3:$U$3)-1)/(COLUMNS($P$2:$Q$2)-1)),"")</f>
        <v/>
      </c>
      <c r="T21" s="78" t="str">
        <f ca="1">IFERROR(OFFSET('計算（イレギュラーサンプル）'!$O22,0,(COLUMN()-COLUMN($P21))*(COLUMNS('計算（イレギュラーサンプル）'!$O$3:$U$3)-1)/(COLUMNS($P$2:$Q$2)-1)),"")</f>
        <v/>
      </c>
      <c r="U21" s="78" t="str">
        <f ca="1">IFERROR(OFFSET('計算（イレギュラーサンプル）'!$O22,0,(COLUMN()-COLUMN($P21))*(COLUMNS('計算（イレギュラーサンプル）'!$O$3:$U$3)-1)/(COLUMNS($P$2:$Q$2)-1)),"")</f>
        <v/>
      </c>
      <c r="V21" s="78" t="str">
        <f ca="1">IFERROR(OFFSET('計算（イレギュラーサンプル）'!$O22,0,(COLUMN()-COLUMN($P21))*(COLUMNS('計算（イレギュラーサンプル）'!$O$3:$U$3)-1)/(COLUMNS($P$2:$Q$2)-1)),"")</f>
        <v/>
      </c>
      <c r="W21" s="78" t="str">
        <f ca="1">IFERROR(OFFSET('計算（イレギュラーサンプル）'!$O22,0,(COLUMN()-COLUMN($P21))*(COLUMNS('計算（イレギュラーサンプル）'!$O$3:$U$3)-1)/(COLUMNS($P$2:$Q$2)-1)),"")</f>
        <v/>
      </c>
      <c r="X21" s="78" t="str">
        <f ca="1">IFERROR(OFFSET('計算（イレギュラーサンプル）'!$O22,0,(COLUMN()-COLUMN($P21))*(COLUMNS('計算（イレギュラーサンプル）'!$O$3:$U$3)-1)/(COLUMNS($P$2:$Q$2)-1)),"")</f>
        <v/>
      </c>
      <c r="Y21" s="78" t="str">
        <f ca="1">IFERROR(OFFSET('計算（イレギュラーサンプル）'!$O22,0,(COLUMN()-COLUMN($P21))*(COLUMNS('計算（イレギュラーサンプル）'!$O$3:$U$3)-1)/(COLUMNS($P$2:$Q$2)-1)),"")</f>
        <v/>
      </c>
      <c r="Z21" s="78" t="str">
        <f ca="1">IFERROR(OFFSET('計算（イレギュラーサンプル）'!$O22,0,(COLUMN()-COLUMN($P21))*(COLUMNS('計算（イレギュラーサンプル）'!$O$3:$U$3)-1)/(COLUMNS($P$2:$Q$2)-1)),"")</f>
        <v/>
      </c>
      <c r="AA21" s="78" t="str">
        <f ca="1">IFERROR(OFFSET('計算（イレギュラーサンプル）'!$O22,0,(COLUMN()-COLUMN($P21))*(COLUMNS('計算（イレギュラーサンプル）'!$O$3:$U$3)-1)/(COLUMNS($P$2:$Q$2)-1)),"")</f>
        <v/>
      </c>
      <c r="AB21" s="78" t="str">
        <f t="shared" ca="1" si="11"/>
        <v/>
      </c>
      <c r="AC21" s="78" t="str">
        <f t="shared" ca="1" si="0"/>
        <v/>
      </c>
      <c r="AD21" s="78" t="str">
        <f t="shared" ca="1" si="1"/>
        <v/>
      </c>
      <c r="AE21" s="78" t="str">
        <f t="shared" ca="1" si="2"/>
        <v/>
      </c>
      <c r="AF21" s="78" t="str">
        <f t="shared" ca="1" si="3"/>
        <v/>
      </c>
      <c r="AG21" s="78" t="str">
        <f t="shared" ca="1" si="4"/>
        <v/>
      </c>
      <c r="AH21" s="78" t="str">
        <f t="shared" ca="1" si="5"/>
        <v/>
      </c>
      <c r="AI21" s="78" t="str">
        <f t="shared" ca="1" si="6"/>
        <v/>
      </c>
      <c r="AJ21" s="78" t="str">
        <f t="shared" ca="1" si="7"/>
        <v/>
      </c>
      <c r="AK21" s="78" t="str">
        <f t="shared" ca="1" si="8"/>
        <v/>
      </c>
      <c r="AL21" s="78" t="str">
        <f t="shared" ca="1" si="9"/>
        <v/>
      </c>
      <c r="AM21" s="78" t="str">
        <f t="shared" ca="1" si="10"/>
        <v/>
      </c>
    </row>
    <row r="22" spans="1:39" ht="18.75" customHeight="1">
      <c r="A22" s="38">
        <v>20</v>
      </c>
      <c r="B22" s="38" t="str">
        <f>IF(ISBLANK(ID管理番号商品名入力!D22),"",ID管理番号商品名入力!D22)</f>
        <v/>
      </c>
      <c r="C22" s="39" t="str">
        <f>IF(ISBLANK(ID管理番号商品名入力!F22),"",ID管理番号商品名入力!F22)</f>
        <v/>
      </c>
      <c r="D22" s="22" t="str">
        <f>IF(ISBLANK(サンプル入力!J23),"",サンプル入力!J23)</f>
        <v/>
      </c>
      <c r="E22" s="80" t="str">
        <f>IFERROR(VLOOKUP($D22,配送グループ設定!$A$31:$H$40,6,FALSE),"")</f>
        <v/>
      </c>
      <c r="F22" s="80" t="str">
        <f>IFERROR(VLOOKUP($D22,配送グループ設定!$A$31:$H$40,8,FALSE),"")</f>
        <v/>
      </c>
      <c r="G22" s="78">
        <v>0</v>
      </c>
      <c r="H22" s="78">
        <v>0</v>
      </c>
      <c r="I22" s="78">
        <v>0</v>
      </c>
      <c r="J22" s="78">
        <v>1</v>
      </c>
      <c r="K22" s="78" t="str">
        <f>IF(ISBLANK(サンプル入力!M23),"",サンプル入力!M23)</f>
        <v/>
      </c>
      <c r="L22" s="78">
        <v>1</v>
      </c>
      <c r="M22" s="81" t="str">
        <f>IF(ISBLANK(中部・下部フリースペース作成!$E$10),"5",中部・下部フリースペース作成!$E$10&amp;",5")</f>
        <v>5</v>
      </c>
      <c r="N22" s="81" t="str">
        <f>IF(商品台帳反映用!E327="","",商品台帳反映用!E327)</f>
        <v/>
      </c>
      <c r="O22" s="114" t="str">
        <f>IF(ISBLANK('計算（イレギュラーサンプル）'!O23),"",'計算（イレギュラーサンプル）'!O23)</f>
        <v/>
      </c>
      <c r="P22" s="78" t="str">
        <f ca="1">IFERROR(OFFSET('計算（イレギュラーサンプル）'!$O23,0,(COLUMN()-COLUMN($P22))*(COLUMNS('計算（イレギュラーサンプル）'!$O$3:$U$3)-1)/(COLUMNS($P$2:$Q$2)-1)),"")</f>
        <v/>
      </c>
      <c r="Q22" s="78" t="str">
        <f ca="1">IFERROR(OFFSET('計算（イレギュラーサンプル）'!$O23,0,(COLUMN()-COLUMN($P22))*(COLUMNS('計算（イレギュラーサンプル）'!$O$3:$U$3)-1)/(COLUMNS($P$2:$Q$2)-1)),"")</f>
        <v/>
      </c>
      <c r="R22" s="78" t="str">
        <f ca="1">IFERROR(OFFSET('計算（イレギュラーサンプル）'!$O23,0,(COLUMN()-COLUMN($P22))*(COLUMNS('計算（イレギュラーサンプル）'!$O$3:$U$3)-1)/(COLUMNS($P$2:$Q$2)-1)),"")</f>
        <v/>
      </c>
      <c r="S22" s="78" t="str">
        <f ca="1">IFERROR(OFFSET('計算（イレギュラーサンプル）'!$O23,0,(COLUMN()-COLUMN($P22))*(COLUMNS('計算（イレギュラーサンプル）'!$O$3:$U$3)-1)/(COLUMNS($P$2:$Q$2)-1)),"")</f>
        <v/>
      </c>
      <c r="T22" s="78" t="str">
        <f ca="1">IFERROR(OFFSET('計算（イレギュラーサンプル）'!$O23,0,(COLUMN()-COLUMN($P22))*(COLUMNS('計算（イレギュラーサンプル）'!$O$3:$U$3)-1)/(COLUMNS($P$2:$Q$2)-1)),"")</f>
        <v/>
      </c>
      <c r="U22" s="78" t="str">
        <f ca="1">IFERROR(OFFSET('計算（イレギュラーサンプル）'!$O23,0,(COLUMN()-COLUMN($P22))*(COLUMNS('計算（イレギュラーサンプル）'!$O$3:$U$3)-1)/(COLUMNS($P$2:$Q$2)-1)),"")</f>
        <v/>
      </c>
      <c r="V22" s="78" t="str">
        <f ca="1">IFERROR(OFFSET('計算（イレギュラーサンプル）'!$O23,0,(COLUMN()-COLUMN($P22))*(COLUMNS('計算（イレギュラーサンプル）'!$O$3:$U$3)-1)/(COLUMNS($P$2:$Q$2)-1)),"")</f>
        <v/>
      </c>
      <c r="W22" s="78" t="str">
        <f ca="1">IFERROR(OFFSET('計算（イレギュラーサンプル）'!$O23,0,(COLUMN()-COLUMN($P22))*(COLUMNS('計算（イレギュラーサンプル）'!$O$3:$U$3)-1)/(COLUMNS($P$2:$Q$2)-1)),"")</f>
        <v/>
      </c>
      <c r="X22" s="78" t="str">
        <f ca="1">IFERROR(OFFSET('計算（イレギュラーサンプル）'!$O23,0,(COLUMN()-COLUMN($P22))*(COLUMNS('計算（イレギュラーサンプル）'!$O$3:$U$3)-1)/(COLUMNS($P$2:$Q$2)-1)),"")</f>
        <v/>
      </c>
      <c r="Y22" s="78" t="str">
        <f ca="1">IFERROR(OFFSET('計算（イレギュラーサンプル）'!$O23,0,(COLUMN()-COLUMN($P22))*(COLUMNS('計算（イレギュラーサンプル）'!$O$3:$U$3)-1)/(COLUMNS($P$2:$Q$2)-1)),"")</f>
        <v/>
      </c>
      <c r="Z22" s="78" t="str">
        <f ca="1">IFERROR(OFFSET('計算（イレギュラーサンプル）'!$O23,0,(COLUMN()-COLUMN($P22))*(COLUMNS('計算（イレギュラーサンプル）'!$O$3:$U$3)-1)/(COLUMNS($P$2:$Q$2)-1)),"")</f>
        <v/>
      </c>
      <c r="AA22" s="78" t="str">
        <f ca="1">IFERROR(OFFSET('計算（イレギュラーサンプル）'!$O23,0,(COLUMN()-COLUMN($P22))*(COLUMNS('計算（イレギュラーサンプル）'!$O$3:$U$3)-1)/(COLUMNS($P$2:$Q$2)-1)),"")</f>
        <v/>
      </c>
      <c r="AB22" s="78" t="str">
        <f t="shared" ca="1" si="11"/>
        <v/>
      </c>
      <c r="AC22" s="78" t="str">
        <f t="shared" ca="1" si="0"/>
        <v/>
      </c>
      <c r="AD22" s="78" t="str">
        <f t="shared" ca="1" si="1"/>
        <v/>
      </c>
      <c r="AE22" s="78" t="str">
        <f t="shared" ca="1" si="2"/>
        <v/>
      </c>
      <c r="AF22" s="78" t="str">
        <f t="shared" ca="1" si="3"/>
        <v/>
      </c>
      <c r="AG22" s="78" t="str">
        <f t="shared" ca="1" si="4"/>
        <v/>
      </c>
      <c r="AH22" s="78" t="str">
        <f t="shared" ca="1" si="5"/>
        <v/>
      </c>
      <c r="AI22" s="78" t="str">
        <f t="shared" ca="1" si="6"/>
        <v/>
      </c>
      <c r="AJ22" s="78" t="str">
        <f t="shared" ca="1" si="7"/>
        <v/>
      </c>
      <c r="AK22" s="78" t="str">
        <f t="shared" ca="1" si="8"/>
        <v/>
      </c>
      <c r="AL22" s="78" t="str">
        <f t="shared" ca="1" si="9"/>
        <v/>
      </c>
      <c r="AM22" s="78" t="str">
        <f t="shared" ca="1" si="10"/>
        <v/>
      </c>
    </row>
    <row r="23" spans="1:39" ht="18.75" customHeight="1">
      <c r="A23" s="38">
        <v>21</v>
      </c>
      <c r="B23" s="38" t="str">
        <f>IF(ISBLANK(ID管理番号商品名入力!D23),"",ID管理番号商品名入力!D23)</f>
        <v/>
      </c>
      <c r="C23" s="39" t="str">
        <f>IF(ISBLANK(ID管理番号商品名入力!F23),"",ID管理番号商品名入力!F23)</f>
        <v/>
      </c>
      <c r="D23" s="22" t="str">
        <f>IF(ISBLANK(サンプル入力!J24),"",サンプル入力!J24)</f>
        <v/>
      </c>
      <c r="E23" s="80" t="str">
        <f>IFERROR(VLOOKUP($D23,配送グループ設定!$A$31:$H$40,6,FALSE),"")</f>
        <v/>
      </c>
      <c r="F23" s="80" t="str">
        <f>IFERROR(VLOOKUP($D23,配送グループ設定!$A$31:$H$40,8,FALSE),"")</f>
        <v/>
      </c>
      <c r="G23" s="78">
        <v>0</v>
      </c>
      <c r="H23" s="78">
        <v>0</v>
      </c>
      <c r="I23" s="78">
        <v>0</v>
      </c>
      <c r="J23" s="78">
        <v>1</v>
      </c>
      <c r="K23" s="78" t="str">
        <f>IF(ISBLANK(サンプル入力!M24),"",サンプル入力!M24)</f>
        <v/>
      </c>
      <c r="L23" s="78">
        <v>1</v>
      </c>
      <c r="M23" s="81" t="str">
        <f>IF(ISBLANK(中部・下部フリースペース作成!$E$10),"5",中部・下部フリースペース作成!$E$10&amp;",5")</f>
        <v>5</v>
      </c>
      <c r="N23" s="81" t="str">
        <f>IF(商品台帳反映用!E328="","",商品台帳反映用!E328)</f>
        <v/>
      </c>
      <c r="O23" s="114" t="str">
        <f>IF(ISBLANK('計算（イレギュラーサンプル）'!O24),"",'計算（イレギュラーサンプル）'!O24)</f>
        <v/>
      </c>
      <c r="P23" s="78" t="str">
        <f ca="1">IFERROR(OFFSET('計算（イレギュラーサンプル）'!$O24,0,(COLUMN()-COLUMN($P23))*(COLUMNS('計算（イレギュラーサンプル）'!$O$3:$U$3)-1)/(COLUMNS($P$2:$Q$2)-1)),"")</f>
        <v/>
      </c>
      <c r="Q23" s="78" t="str">
        <f ca="1">IFERROR(OFFSET('計算（イレギュラーサンプル）'!$O24,0,(COLUMN()-COLUMN($P23))*(COLUMNS('計算（イレギュラーサンプル）'!$O$3:$U$3)-1)/(COLUMNS($P$2:$Q$2)-1)),"")</f>
        <v/>
      </c>
      <c r="R23" s="78" t="str">
        <f ca="1">IFERROR(OFFSET('計算（イレギュラーサンプル）'!$O24,0,(COLUMN()-COLUMN($P23))*(COLUMNS('計算（イレギュラーサンプル）'!$O$3:$U$3)-1)/(COLUMNS($P$2:$Q$2)-1)),"")</f>
        <v/>
      </c>
      <c r="S23" s="78" t="str">
        <f ca="1">IFERROR(OFFSET('計算（イレギュラーサンプル）'!$O24,0,(COLUMN()-COLUMN($P23))*(COLUMNS('計算（イレギュラーサンプル）'!$O$3:$U$3)-1)/(COLUMNS($P$2:$Q$2)-1)),"")</f>
        <v/>
      </c>
      <c r="T23" s="78" t="str">
        <f ca="1">IFERROR(OFFSET('計算（イレギュラーサンプル）'!$O24,0,(COLUMN()-COLUMN($P23))*(COLUMNS('計算（イレギュラーサンプル）'!$O$3:$U$3)-1)/(COLUMNS($P$2:$Q$2)-1)),"")</f>
        <v/>
      </c>
      <c r="U23" s="78" t="str">
        <f ca="1">IFERROR(OFFSET('計算（イレギュラーサンプル）'!$O24,0,(COLUMN()-COLUMN($P23))*(COLUMNS('計算（イレギュラーサンプル）'!$O$3:$U$3)-1)/(COLUMNS($P$2:$Q$2)-1)),"")</f>
        <v/>
      </c>
      <c r="V23" s="78" t="str">
        <f ca="1">IFERROR(OFFSET('計算（イレギュラーサンプル）'!$O24,0,(COLUMN()-COLUMN($P23))*(COLUMNS('計算（イレギュラーサンプル）'!$O$3:$U$3)-1)/(COLUMNS($P$2:$Q$2)-1)),"")</f>
        <v/>
      </c>
      <c r="W23" s="78" t="str">
        <f ca="1">IFERROR(OFFSET('計算（イレギュラーサンプル）'!$O24,0,(COLUMN()-COLUMN($P23))*(COLUMNS('計算（イレギュラーサンプル）'!$O$3:$U$3)-1)/(COLUMNS($P$2:$Q$2)-1)),"")</f>
        <v/>
      </c>
      <c r="X23" s="78" t="str">
        <f ca="1">IFERROR(OFFSET('計算（イレギュラーサンプル）'!$O24,0,(COLUMN()-COLUMN($P23))*(COLUMNS('計算（イレギュラーサンプル）'!$O$3:$U$3)-1)/(COLUMNS($P$2:$Q$2)-1)),"")</f>
        <v/>
      </c>
      <c r="Y23" s="78" t="str">
        <f ca="1">IFERROR(OFFSET('計算（イレギュラーサンプル）'!$O24,0,(COLUMN()-COLUMN($P23))*(COLUMNS('計算（イレギュラーサンプル）'!$O$3:$U$3)-1)/(COLUMNS($P$2:$Q$2)-1)),"")</f>
        <v/>
      </c>
      <c r="Z23" s="78" t="str">
        <f ca="1">IFERROR(OFFSET('計算（イレギュラーサンプル）'!$O24,0,(COLUMN()-COLUMN($P23))*(COLUMNS('計算（イレギュラーサンプル）'!$O$3:$U$3)-1)/(COLUMNS($P$2:$Q$2)-1)),"")</f>
        <v/>
      </c>
      <c r="AA23" s="78" t="str">
        <f ca="1">IFERROR(OFFSET('計算（イレギュラーサンプル）'!$O24,0,(COLUMN()-COLUMN($P23))*(COLUMNS('計算（イレギュラーサンプル）'!$O$3:$U$3)-1)/(COLUMNS($P$2:$Q$2)-1)),"")</f>
        <v/>
      </c>
      <c r="AB23" s="78" t="str">
        <f t="shared" ca="1" si="11"/>
        <v/>
      </c>
      <c r="AC23" s="78" t="str">
        <f t="shared" ca="1" si="0"/>
        <v/>
      </c>
      <c r="AD23" s="78" t="str">
        <f t="shared" ca="1" si="1"/>
        <v/>
      </c>
      <c r="AE23" s="78" t="str">
        <f t="shared" ca="1" si="2"/>
        <v/>
      </c>
      <c r="AF23" s="78" t="str">
        <f t="shared" ca="1" si="3"/>
        <v/>
      </c>
      <c r="AG23" s="78" t="str">
        <f t="shared" ca="1" si="4"/>
        <v/>
      </c>
      <c r="AH23" s="78" t="str">
        <f t="shared" ca="1" si="5"/>
        <v/>
      </c>
      <c r="AI23" s="78" t="str">
        <f t="shared" ca="1" si="6"/>
        <v/>
      </c>
      <c r="AJ23" s="78" t="str">
        <f t="shared" ca="1" si="7"/>
        <v/>
      </c>
      <c r="AK23" s="78" t="str">
        <f t="shared" ca="1" si="8"/>
        <v/>
      </c>
      <c r="AL23" s="78" t="str">
        <f t="shared" ca="1" si="9"/>
        <v/>
      </c>
      <c r="AM23" s="78" t="str">
        <f t="shared" ca="1" si="10"/>
        <v/>
      </c>
    </row>
    <row r="24" spans="1:39" ht="18.75" customHeight="1">
      <c r="A24" s="38">
        <v>22</v>
      </c>
      <c r="B24" s="38" t="str">
        <f>IF(ISBLANK(ID管理番号商品名入力!D24),"",ID管理番号商品名入力!D24)</f>
        <v/>
      </c>
      <c r="C24" s="39" t="str">
        <f>IF(ISBLANK(ID管理番号商品名入力!F24),"",ID管理番号商品名入力!F24)</f>
        <v/>
      </c>
      <c r="D24" s="22" t="str">
        <f>IF(ISBLANK(サンプル入力!J25),"",サンプル入力!J25)</f>
        <v/>
      </c>
      <c r="E24" s="80" t="str">
        <f>IFERROR(VLOOKUP($D24,配送グループ設定!$A$31:$H$40,6,FALSE),"")</f>
        <v/>
      </c>
      <c r="F24" s="80" t="str">
        <f>IFERROR(VLOOKUP($D24,配送グループ設定!$A$31:$H$40,8,FALSE),"")</f>
        <v/>
      </c>
      <c r="G24" s="78">
        <v>0</v>
      </c>
      <c r="H24" s="78">
        <v>0</v>
      </c>
      <c r="I24" s="78">
        <v>0</v>
      </c>
      <c r="J24" s="78">
        <v>1</v>
      </c>
      <c r="K24" s="78" t="str">
        <f>IF(ISBLANK(サンプル入力!M25),"",サンプル入力!M25)</f>
        <v/>
      </c>
      <c r="L24" s="78">
        <v>1</v>
      </c>
      <c r="M24" s="81" t="str">
        <f>IF(ISBLANK(中部・下部フリースペース作成!$E$10),"5",中部・下部フリースペース作成!$E$10&amp;",5")</f>
        <v>5</v>
      </c>
      <c r="N24" s="81" t="str">
        <f>IF(商品台帳反映用!E329="","",商品台帳反映用!E329)</f>
        <v/>
      </c>
      <c r="O24" s="114" t="str">
        <f>IF(ISBLANK('計算（イレギュラーサンプル）'!O25),"",'計算（イレギュラーサンプル）'!O25)</f>
        <v/>
      </c>
      <c r="P24" s="78" t="str">
        <f ca="1">IFERROR(OFFSET('計算（イレギュラーサンプル）'!$O25,0,(COLUMN()-COLUMN($P24))*(COLUMNS('計算（イレギュラーサンプル）'!$O$3:$U$3)-1)/(COLUMNS($P$2:$Q$2)-1)),"")</f>
        <v/>
      </c>
      <c r="Q24" s="78" t="str">
        <f ca="1">IFERROR(OFFSET('計算（イレギュラーサンプル）'!$O25,0,(COLUMN()-COLUMN($P24))*(COLUMNS('計算（イレギュラーサンプル）'!$O$3:$U$3)-1)/(COLUMNS($P$2:$Q$2)-1)),"")</f>
        <v/>
      </c>
      <c r="R24" s="78" t="str">
        <f ca="1">IFERROR(OFFSET('計算（イレギュラーサンプル）'!$O25,0,(COLUMN()-COLUMN($P24))*(COLUMNS('計算（イレギュラーサンプル）'!$O$3:$U$3)-1)/(COLUMNS($P$2:$Q$2)-1)),"")</f>
        <v/>
      </c>
      <c r="S24" s="78" t="str">
        <f ca="1">IFERROR(OFFSET('計算（イレギュラーサンプル）'!$O25,0,(COLUMN()-COLUMN($P24))*(COLUMNS('計算（イレギュラーサンプル）'!$O$3:$U$3)-1)/(COLUMNS($P$2:$Q$2)-1)),"")</f>
        <v/>
      </c>
      <c r="T24" s="78" t="str">
        <f ca="1">IFERROR(OFFSET('計算（イレギュラーサンプル）'!$O25,0,(COLUMN()-COLUMN($P24))*(COLUMNS('計算（イレギュラーサンプル）'!$O$3:$U$3)-1)/(COLUMNS($P$2:$Q$2)-1)),"")</f>
        <v/>
      </c>
      <c r="U24" s="78" t="str">
        <f ca="1">IFERROR(OFFSET('計算（イレギュラーサンプル）'!$O25,0,(COLUMN()-COLUMN($P24))*(COLUMNS('計算（イレギュラーサンプル）'!$O$3:$U$3)-1)/(COLUMNS($P$2:$Q$2)-1)),"")</f>
        <v/>
      </c>
      <c r="V24" s="78" t="str">
        <f ca="1">IFERROR(OFFSET('計算（イレギュラーサンプル）'!$O25,0,(COLUMN()-COLUMN($P24))*(COLUMNS('計算（イレギュラーサンプル）'!$O$3:$U$3)-1)/(COLUMNS($P$2:$Q$2)-1)),"")</f>
        <v/>
      </c>
      <c r="W24" s="78" t="str">
        <f ca="1">IFERROR(OFFSET('計算（イレギュラーサンプル）'!$O25,0,(COLUMN()-COLUMN($P24))*(COLUMNS('計算（イレギュラーサンプル）'!$O$3:$U$3)-1)/(COLUMNS($P$2:$Q$2)-1)),"")</f>
        <v/>
      </c>
      <c r="X24" s="78" t="str">
        <f ca="1">IFERROR(OFFSET('計算（イレギュラーサンプル）'!$O25,0,(COLUMN()-COLUMN($P24))*(COLUMNS('計算（イレギュラーサンプル）'!$O$3:$U$3)-1)/(COLUMNS($P$2:$Q$2)-1)),"")</f>
        <v/>
      </c>
      <c r="Y24" s="78" t="str">
        <f ca="1">IFERROR(OFFSET('計算（イレギュラーサンプル）'!$O25,0,(COLUMN()-COLUMN($P24))*(COLUMNS('計算（イレギュラーサンプル）'!$O$3:$U$3)-1)/(COLUMNS($P$2:$Q$2)-1)),"")</f>
        <v/>
      </c>
      <c r="Z24" s="78" t="str">
        <f ca="1">IFERROR(OFFSET('計算（イレギュラーサンプル）'!$O25,0,(COLUMN()-COLUMN($P24))*(COLUMNS('計算（イレギュラーサンプル）'!$O$3:$U$3)-1)/(COLUMNS($P$2:$Q$2)-1)),"")</f>
        <v/>
      </c>
      <c r="AA24" s="78" t="str">
        <f ca="1">IFERROR(OFFSET('計算（イレギュラーサンプル）'!$O25,0,(COLUMN()-COLUMN($P24))*(COLUMNS('計算（イレギュラーサンプル）'!$O$3:$U$3)-1)/(COLUMNS($P$2:$Q$2)-1)),"")</f>
        <v/>
      </c>
      <c r="AB24" s="78" t="str">
        <f t="shared" ca="1" si="11"/>
        <v/>
      </c>
      <c r="AC24" s="78" t="str">
        <f t="shared" ca="1" si="0"/>
        <v/>
      </c>
      <c r="AD24" s="78" t="str">
        <f t="shared" ca="1" si="1"/>
        <v/>
      </c>
      <c r="AE24" s="78" t="str">
        <f t="shared" ca="1" si="2"/>
        <v/>
      </c>
      <c r="AF24" s="78" t="str">
        <f t="shared" ca="1" si="3"/>
        <v/>
      </c>
      <c r="AG24" s="78" t="str">
        <f t="shared" ca="1" si="4"/>
        <v/>
      </c>
      <c r="AH24" s="78" t="str">
        <f t="shared" ca="1" si="5"/>
        <v/>
      </c>
      <c r="AI24" s="78" t="str">
        <f t="shared" ca="1" si="6"/>
        <v/>
      </c>
      <c r="AJ24" s="78" t="str">
        <f t="shared" ca="1" si="7"/>
        <v/>
      </c>
      <c r="AK24" s="78" t="str">
        <f t="shared" ca="1" si="8"/>
        <v/>
      </c>
      <c r="AL24" s="78" t="str">
        <f t="shared" ca="1" si="9"/>
        <v/>
      </c>
      <c r="AM24" s="78" t="str">
        <f t="shared" ca="1" si="10"/>
        <v/>
      </c>
    </row>
    <row r="25" spans="1:39" ht="18.75" customHeight="1">
      <c r="A25" s="38">
        <v>23</v>
      </c>
      <c r="B25" s="38" t="str">
        <f>IF(ISBLANK(ID管理番号商品名入力!D25),"",ID管理番号商品名入力!D25)</f>
        <v/>
      </c>
      <c r="C25" s="39" t="str">
        <f>IF(ISBLANK(ID管理番号商品名入力!F25),"",ID管理番号商品名入力!F25)</f>
        <v/>
      </c>
      <c r="D25" s="22" t="str">
        <f>IF(ISBLANK(サンプル入力!J26),"",サンプル入力!J26)</f>
        <v/>
      </c>
      <c r="E25" s="80" t="str">
        <f>IFERROR(VLOOKUP($D25,配送グループ設定!$A$31:$H$40,6,FALSE),"")</f>
        <v/>
      </c>
      <c r="F25" s="80" t="str">
        <f>IFERROR(VLOOKUP($D25,配送グループ設定!$A$31:$H$40,8,FALSE),"")</f>
        <v/>
      </c>
      <c r="G25" s="78">
        <v>0</v>
      </c>
      <c r="H25" s="78">
        <v>0</v>
      </c>
      <c r="I25" s="78">
        <v>0</v>
      </c>
      <c r="J25" s="78">
        <v>1</v>
      </c>
      <c r="K25" s="78" t="str">
        <f>IF(ISBLANK(サンプル入力!M26),"",サンプル入力!M26)</f>
        <v/>
      </c>
      <c r="L25" s="78">
        <v>1</v>
      </c>
      <c r="M25" s="81" t="str">
        <f>IF(ISBLANK(中部・下部フリースペース作成!$E$10),"5",中部・下部フリースペース作成!$E$10&amp;",5")</f>
        <v>5</v>
      </c>
      <c r="N25" s="81" t="str">
        <f>IF(商品台帳反映用!E330="","",商品台帳反映用!E330)</f>
        <v/>
      </c>
      <c r="O25" s="114" t="str">
        <f>IF(ISBLANK('計算（イレギュラーサンプル）'!O26),"",'計算（イレギュラーサンプル）'!O26)</f>
        <v/>
      </c>
      <c r="P25" s="78" t="str">
        <f ca="1">IFERROR(OFFSET('計算（イレギュラーサンプル）'!$O26,0,(COLUMN()-COLUMN($P25))*(COLUMNS('計算（イレギュラーサンプル）'!$O$3:$U$3)-1)/(COLUMNS($P$2:$Q$2)-1)),"")</f>
        <v/>
      </c>
      <c r="Q25" s="78" t="str">
        <f ca="1">IFERROR(OFFSET('計算（イレギュラーサンプル）'!$O26,0,(COLUMN()-COLUMN($P25))*(COLUMNS('計算（イレギュラーサンプル）'!$O$3:$U$3)-1)/(COLUMNS($P$2:$Q$2)-1)),"")</f>
        <v/>
      </c>
      <c r="R25" s="78" t="str">
        <f ca="1">IFERROR(OFFSET('計算（イレギュラーサンプル）'!$O26,0,(COLUMN()-COLUMN($P25))*(COLUMNS('計算（イレギュラーサンプル）'!$O$3:$U$3)-1)/(COLUMNS($P$2:$Q$2)-1)),"")</f>
        <v/>
      </c>
      <c r="S25" s="78" t="str">
        <f ca="1">IFERROR(OFFSET('計算（イレギュラーサンプル）'!$O26,0,(COLUMN()-COLUMN($P25))*(COLUMNS('計算（イレギュラーサンプル）'!$O$3:$U$3)-1)/(COLUMNS($P$2:$Q$2)-1)),"")</f>
        <v/>
      </c>
      <c r="T25" s="78" t="str">
        <f ca="1">IFERROR(OFFSET('計算（イレギュラーサンプル）'!$O26,0,(COLUMN()-COLUMN($P25))*(COLUMNS('計算（イレギュラーサンプル）'!$O$3:$U$3)-1)/(COLUMNS($P$2:$Q$2)-1)),"")</f>
        <v/>
      </c>
      <c r="U25" s="78" t="str">
        <f ca="1">IFERROR(OFFSET('計算（イレギュラーサンプル）'!$O26,0,(COLUMN()-COLUMN($P25))*(COLUMNS('計算（イレギュラーサンプル）'!$O$3:$U$3)-1)/(COLUMNS($P$2:$Q$2)-1)),"")</f>
        <v/>
      </c>
      <c r="V25" s="78" t="str">
        <f ca="1">IFERROR(OFFSET('計算（イレギュラーサンプル）'!$O26,0,(COLUMN()-COLUMN($P25))*(COLUMNS('計算（イレギュラーサンプル）'!$O$3:$U$3)-1)/(COLUMNS($P$2:$Q$2)-1)),"")</f>
        <v/>
      </c>
      <c r="W25" s="78" t="str">
        <f ca="1">IFERROR(OFFSET('計算（イレギュラーサンプル）'!$O26,0,(COLUMN()-COLUMN($P25))*(COLUMNS('計算（イレギュラーサンプル）'!$O$3:$U$3)-1)/(COLUMNS($P$2:$Q$2)-1)),"")</f>
        <v/>
      </c>
      <c r="X25" s="78" t="str">
        <f ca="1">IFERROR(OFFSET('計算（イレギュラーサンプル）'!$O26,0,(COLUMN()-COLUMN($P25))*(COLUMNS('計算（イレギュラーサンプル）'!$O$3:$U$3)-1)/(COLUMNS($P$2:$Q$2)-1)),"")</f>
        <v/>
      </c>
      <c r="Y25" s="78" t="str">
        <f ca="1">IFERROR(OFFSET('計算（イレギュラーサンプル）'!$O26,0,(COLUMN()-COLUMN($P25))*(COLUMNS('計算（イレギュラーサンプル）'!$O$3:$U$3)-1)/(COLUMNS($P$2:$Q$2)-1)),"")</f>
        <v/>
      </c>
      <c r="Z25" s="78" t="str">
        <f ca="1">IFERROR(OFFSET('計算（イレギュラーサンプル）'!$O26,0,(COLUMN()-COLUMN($P25))*(COLUMNS('計算（イレギュラーサンプル）'!$O$3:$U$3)-1)/(COLUMNS($P$2:$Q$2)-1)),"")</f>
        <v/>
      </c>
      <c r="AA25" s="78" t="str">
        <f ca="1">IFERROR(OFFSET('計算（イレギュラーサンプル）'!$O26,0,(COLUMN()-COLUMN($P25))*(COLUMNS('計算（イレギュラーサンプル）'!$O$3:$U$3)-1)/(COLUMNS($P$2:$Q$2)-1)),"")</f>
        <v/>
      </c>
      <c r="AB25" s="78" t="str">
        <f t="shared" ca="1" si="11"/>
        <v/>
      </c>
      <c r="AC25" s="78" t="str">
        <f t="shared" ca="1" si="0"/>
        <v/>
      </c>
      <c r="AD25" s="78" t="str">
        <f t="shared" ca="1" si="1"/>
        <v/>
      </c>
      <c r="AE25" s="78" t="str">
        <f t="shared" ca="1" si="2"/>
        <v/>
      </c>
      <c r="AF25" s="78" t="str">
        <f t="shared" ca="1" si="3"/>
        <v/>
      </c>
      <c r="AG25" s="78" t="str">
        <f t="shared" ca="1" si="4"/>
        <v/>
      </c>
      <c r="AH25" s="78" t="str">
        <f t="shared" ca="1" si="5"/>
        <v/>
      </c>
      <c r="AI25" s="78" t="str">
        <f t="shared" ca="1" si="6"/>
        <v/>
      </c>
      <c r="AJ25" s="78" t="str">
        <f t="shared" ca="1" si="7"/>
        <v/>
      </c>
      <c r="AK25" s="78" t="str">
        <f t="shared" ca="1" si="8"/>
        <v/>
      </c>
      <c r="AL25" s="78" t="str">
        <f t="shared" ca="1" si="9"/>
        <v/>
      </c>
      <c r="AM25" s="78" t="str">
        <f t="shared" ca="1" si="10"/>
        <v/>
      </c>
    </row>
    <row r="26" spans="1:39" ht="18.75" customHeight="1">
      <c r="A26" s="38">
        <v>24</v>
      </c>
      <c r="B26" s="38" t="str">
        <f>IF(ISBLANK(ID管理番号商品名入力!D26),"",ID管理番号商品名入力!D26)</f>
        <v/>
      </c>
      <c r="C26" s="39" t="str">
        <f>IF(ISBLANK(ID管理番号商品名入力!F26),"",ID管理番号商品名入力!F26)</f>
        <v/>
      </c>
      <c r="D26" s="22" t="str">
        <f>IF(ISBLANK(サンプル入力!J27),"",サンプル入力!J27)</f>
        <v/>
      </c>
      <c r="E26" s="80" t="str">
        <f>IFERROR(VLOOKUP($D26,配送グループ設定!$A$31:$H$40,6,FALSE),"")</f>
        <v/>
      </c>
      <c r="F26" s="80" t="str">
        <f>IFERROR(VLOOKUP($D26,配送グループ設定!$A$31:$H$40,8,FALSE),"")</f>
        <v/>
      </c>
      <c r="G26" s="78">
        <v>0</v>
      </c>
      <c r="H26" s="78">
        <v>0</v>
      </c>
      <c r="I26" s="78">
        <v>0</v>
      </c>
      <c r="J26" s="78">
        <v>1</v>
      </c>
      <c r="K26" s="78" t="str">
        <f>IF(ISBLANK(サンプル入力!M27),"",サンプル入力!M27)</f>
        <v/>
      </c>
      <c r="L26" s="78">
        <v>1</v>
      </c>
      <c r="M26" s="81" t="str">
        <f>IF(ISBLANK(中部・下部フリースペース作成!$E$10),"5",中部・下部フリースペース作成!$E$10&amp;",5")</f>
        <v>5</v>
      </c>
      <c r="N26" s="81" t="str">
        <f>IF(商品台帳反映用!E331="","",商品台帳反映用!E331)</f>
        <v/>
      </c>
      <c r="O26" s="114" t="str">
        <f>IF(ISBLANK('計算（イレギュラーサンプル）'!O27),"",'計算（イレギュラーサンプル）'!O27)</f>
        <v/>
      </c>
      <c r="P26" s="78" t="str">
        <f ca="1">IFERROR(OFFSET('計算（イレギュラーサンプル）'!$O27,0,(COLUMN()-COLUMN($P26))*(COLUMNS('計算（イレギュラーサンプル）'!$O$3:$U$3)-1)/(COLUMNS($P$2:$Q$2)-1)),"")</f>
        <v/>
      </c>
      <c r="Q26" s="78" t="str">
        <f ca="1">IFERROR(OFFSET('計算（イレギュラーサンプル）'!$O27,0,(COLUMN()-COLUMN($P26))*(COLUMNS('計算（イレギュラーサンプル）'!$O$3:$U$3)-1)/(COLUMNS($P$2:$Q$2)-1)),"")</f>
        <v/>
      </c>
      <c r="R26" s="78" t="str">
        <f ca="1">IFERROR(OFFSET('計算（イレギュラーサンプル）'!$O27,0,(COLUMN()-COLUMN($P26))*(COLUMNS('計算（イレギュラーサンプル）'!$O$3:$U$3)-1)/(COLUMNS($P$2:$Q$2)-1)),"")</f>
        <v/>
      </c>
      <c r="S26" s="78" t="str">
        <f ca="1">IFERROR(OFFSET('計算（イレギュラーサンプル）'!$O27,0,(COLUMN()-COLUMN($P26))*(COLUMNS('計算（イレギュラーサンプル）'!$O$3:$U$3)-1)/(COLUMNS($P$2:$Q$2)-1)),"")</f>
        <v/>
      </c>
      <c r="T26" s="78" t="str">
        <f ca="1">IFERROR(OFFSET('計算（イレギュラーサンプル）'!$O27,0,(COLUMN()-COLUMN($P26))*(COLUMNS('計算（イレギュラーサンプル）'!$O$3:$U$3)-1)/(COLUMNS($P$2:$Q$2)-1)),"")</f>
        <v/>
      </c>
      <c r="U26" s="78" t="str">
        <f ca="1">IFERROR(OFFSET('計算（イレギュラーサンプル）'!$O27,0,(COLUMN()-COLUMN($P26))*(COLUMNS('計算（イレギュラーサンプル）'!$O$3:$U$3)-1)/(COLUMNS($P$2:$Q$2)-1)),"")</f>
        <v/>
      </c>
      <c r="V26" s="78" t="str">
        <f ca="1">IFERROR(OFFSET('計算（イレギュラーサンプル）'!$O27,0,(COLUMN()-COLUMN($P26))*(COLUMNS('計算（イレギュラーサンプル）'!$O$3:$U$3)-1)/(COLUMNS($P$2:$Q$2)-1)),"")</f>
        <v/>
      </c>
      <c r="W26" s="78" t="str">
        <f ca="1">IFERROR(OFFSET('計算（イレギュラーサンプル）'!$O27,0,(COLUMN()-COLUMN($P26))*(COLUMNS('計算（イレギュラーサンプル）'!$O$3:$U$3)-1)/(COLUMNS($P$2:$Q$2)-1)),"")</f>
        <v/>
      </c>
      <c r="X26" s="78" t="str">
        <f ca="1">IFERROR(OFFSET('計算（イレギュラーサンプル）'!$O27,0,(COLUMN()-COLUMN($P26))*(COLUMNS('計算（イレギュラーサンプル）'!$O$3:$U$3)-1)/(COLUMNS($P$2:$Q$2)-1)),"")</f>
        <v/>
      </c>
      <c r="Y26" s="78" t="str">
        <f ca="1">IFERROR(OFFSET('計算（イレギュラーサンプル）'!$O27,0,(COLUMN()-COLUMN($P26))*(COLUMNS('計算（イレギュラーサンプル）'!$O$3:$U$3)-1)/(COLUMNS($P$2:$Q$2)-1)),"")</f>
        <v/>
      </c>
      <c r="Z26" s="78" t="str">
        <f ca="1">IFERROR(OFFSET('計算（イレギュラーサンプル）'!$O27,0,(COLUMN()-COLUMN($P26))*(COLUMNS('計算（イレギュラーサンプル）'!$O$3:$U$3)-1)/(COLUMNS($P$2:$Q$2)-1)),"")</f>
        <v/>
      </c>
      <c r="AA26" s="78" t="str">
        <f ca="1">IFERROR(OFFSET('計算（イレギュラーサンプル）'!$O27,0,(COLUMN()-COLUMN($P26))*(COLUMNS('計算（イレギュラーサンプル）'!$O$3:$U$3)-1)/(COLUMNS($P$2:$Q$2)-1)),"")</f>
        <v/>
      </c>
      <c r="AB26" s="78" t="str">
        <f t="shared" ca="1" si="11"/>
        <v/>
      </c>
      <c r="AC26" s="78" t="str">
        <f t="shared" ca="1" si="0"/>
        <v/>
      </c>
      <c r="AD26" s="78" t="str">
        <f t="shared" ca="1" si="1"/>
        <v/>
      </c>
      <c r="AE26" s="78" t="str">
        <f t="shared" ca="1" si="2"/>
        <v/>
      </c>
      <c r="AF26" s="78" t="str">
        <f t="shared" ca="1" si="3"/>
        <v/>
      </c>
      <c r="AG26" s="78" t="str">
        <f t="shared" ca="1" si="4"/>
        <v/>
      </c>
      <c r="AH26" s="78" t="str">
        <f t="shared" ca="1" si="5"/>
        <v/>
      </c>
      <c r="AI26" s="78" t="str">
        <f t="shared" ca="1" si="6"/>
        <v/>
      </c>
      <c r="AJ26" s="78" t="str">
        <f t="shared" ca="1" si="7"/>
        <v/>
      </c>
      <c r="AK26" s="78" t="str">
        <f t="shared" ca="1" si="8"/>
        <v/>
      </c>
      <c r="AL26" s="78" t="str">
        <f t="shared" ca="1" si="9"/>
        <v/>
      </c>
      <c r="AM26" s="78" t="str">
        <f t="shared" ca="1" si="10"/>
        <v/>
      </c>
    </row>
    <row r="27" spans="1:39" ht="18.75" customHeight="1">
      <c r="A27" s="38">
        <v>25</v>
      </c>
      <c r="B27" s="38" t="str">
        <f>IF(ISBLANK(ID管理番号商品名入力!D27),"",ID管理番号商品名入力!D27)</f>
        <v/>
      </c>
      <c r="C27" s="39" t="str">
        <f>IF(ISBLANK(ID管理番号商品名入力!F27),"",ID管理番号商品名入力!F27)</f>
        <v/>
      </c>
      <c r="D27" s="22" t="str">
        <f>IF(ISBLANK(サンプル入力!J28),"",サンプル入力!J28)</f>
        <v/>
      </c>
      <c r="E27" s="80" t="str">
        <f>IFERROR(VLOOKUP($D27,配送グループ設定!$A$31:$H$40,6,FALSE),"")</f>
        <v/>
      </c>
      <c r="F27" s="80" t="str">
        <f>IFERROR(VLOOKUP($D27,配送グループ設定!$A$31:$H$40,8,FALSE),"")</f>
        <v/>
      </c>
      <c r="G27" s="78">
        <v>0</v>
      </c>
      <c r="H27" s="78">
        <v>0</v>
      </c>
      <c r="I27" s="78">
        <v>0</v>
      </c>
      <c r="J27" s="78">
        <v>1</v>
      </c>
      <c r="K27" s="78" t="str">
        <f>IF(ISBLANK(サンプル入力!M28),"",サンプル入力!M28)</f>
        <v/>
      </c>
      <c r="L27" s="78">
        <v>1</v>
      </c>
      <c r="M27" s="81" t="str">
        <f>IF(ISBLANK(中部・下部フリースペース作成!$E$10),"5",中部・下部フリースペース作成!$E$10&amp;",5")</f>
        <v>5</v>
      </c>
      <c r="N27" s="81" t="str">
        <f>IF(商品台帳反映用!E332="","",商品台帳反映用!E332)</f>
        <v/>
      </c>
      <c r="O27" s="114" t="str">
        <f>IF(ISBLANK('計算（イレギュラーサンプル）'!O28),"",'計算（イレギュラーサンプル）'!O28)</f>
        <v/>
      </c>
      <c r="P27" s="78" t="str">
        <f ca="1">IFERROR(OFFSET('計算（イレギュラーサンプル）'!$O28,0,(COLUMN()-COLUMN($P27))*(COLUMNS('計算（イレギュラーサンプル）'!$O$3:$U$3)-1)/(COLUMNS($P$2:$Q$2)-1)),"")</f>
        <v/>
      </c>
      <c r="Q27" s="78" t="str">
        <f ca="1">IFERROR(OFFSET('計算（イレギュラーサンプル）'!$O28,0,(COLUMN()-COLUMN($P27))*(COLUMNS('計算（イレギュラーサンプル）'!$O$3:$U$3)-1)/(COLUMNS($P$2:$Q$2)-1)),"")</f>
        <v/>
      </c>
      <c r="R27" s="78" t="str">
        <f ca="1">IFERROR(OFFSET('計算（イレギュラーサンプル）'!$O28,0,(COLUMN()-COLUMN($P27))*(COLUMNS('計算（イレギュラーサンプル）'!$O$3:$U$3)-1)/(COLUMNS($P$2:$Q$2)-1)),"")</f>
        <v/>
      </c>
      <c r="S27" s="78" t="str">
        <f ca="1">IFERROR(OFFSET('計算（イレギュラーサンプル）'!$O28,0,(COLUMN()-COLUMN($P27))*(COLUMNS('計算（イレギュラーサンプル）'!$O$3:$U$3)-1)/(COLUMNS($P$2:$Q$2)-1)),"")</f>
        <v/>
      </c>
      <c r="T27" s="78" t="str">
        <f ca="1">IFERROR(OFFSET('計算（イレギュラーサンプル）'!$O28,0,(COLUMN()-COLUMN($P27))*(COLUMNS('計算（イレギュラーサンプル）'!$O$3:$U$3)-1)/(COLUMNS($P$2:$Q$2)-1)),"")</f>
        <v/>
      </c>
      <c r="U27" s="78" t="str">
        <f ca="1">IFERROR(OFFSET('計算（イレギュラーサンプル）'!$O28,0,(COLUMN()-COLUMN($P27))*(COLUMNS('計算（イレギュラーサンプル）'!$O$3:$U$3)-1)/(COLUMNS($P$2:$Q$2)-1)),"")</f>
        <v/>
      </c>
      <c r="V27" s="78" t="str">
        <f ca="1">IFERROR(OFFSET('計算（イレギュラーサンプル）'!$O28,0,(COLUMN()-COLUMN($P27))*(COLUMNS('計算（イレギュラーサンプル）'!$O$3:$U$3)-1)/(COLUMNS($P$2:$Q$2)-1)),"")</f>
        <v/>
      </c>
      <c r="W27" s="78" t="str">
        <f ca="1">IFERROR(OFFSET('計算（イレギュラーサンプル）'!$O28,0,(COLUMN()-COLUMN($P27))*(COLUMNS('計算（イレギュラーサンプル）'!$O$3:$U$3)-1)/(COLUMNS($P$2:$Q$2)-1)),"")</f>
        <v/>
      </c>
      <c r="X27" s="78" t="str">
        <f ca="1">IFERROR(OFFSET('計算（イレギュラーサンプル）'!$O28,0,(COLUMN()-COLUMN($P27))*(COLUMNS('計算（イレギュラーサンプル）'!$O$3:$U$3)-1)/(COLUMNS($P$2:$Q$2)-1)),"")</f>
        <v/>
      </c>
      <c r="Y27" s="78" t="str">
        <f ca="1">IFERROR(OFFSET('計算（イレギュラーサンプル）'!$O28,0,(COLUMN()-COLUMN($P27))*(COLUMNS('計算（イレギュラーサンプル）'!$O$3:$U$3)-1)/(COLUMNS($P$2:$Q$2)-1)),"")</f>
        <v/>
      </c>
      <c r="Z27" s="78" t="str">
        <f ca="1">IFERROR(OFFSET('計算（イレギュラーサンプル）'!$O28,0,(COLUMN()-COLUMN($P27))*(COLUMNS('計算（イレギュラーサンプル）'!$O$3:$U$3)-1)/(COLUMNS($P$2:$Q$2)-1)),"")</f>
        <v/>
      </c>
      <c r="AA27" s="78" t="str">
        <f ca="1">IFERROR(OFFSET('計算（イレギュラーサンプル）'!$O28,0,(COLUMN()-COLUMN($P27))*(COLUMNS('計算（イレギュラーサンプル）'!$O$3:$U$3)-1)/(COLUMNS($P$2:$Q$2)-1)),"")</f>
        <v/>
      </c>
      <c r="AB27" s="78" t="str">
        <f t="shared" ca="1" si="11"/>
        <v/>
      </c>
      <c r="AC27" s="78" t="str">
        <f t="shared" ca="1" si="0"/>
        <v/>
      </c>
      <c r="AD27" s="78" t="str">
        <f t="shared" ca="1" si="1"/>
        <v/>
      </c>
      <c r="AE27" s="78" t="str">
        <f t="shared" ca="1" si="2"/>
        <v/>
      </c>
      <c r="AF27" s="78" t="str">
        <f t="shared" ca="1" si="3"/>
        <v/>
      </c>
      <c r="AG27" s="78" t="str">
        <f t="shared" ca="1" si="4"/>
        <v/>
      </c>
      <c r="AH27" s="78" t="str">
        <f t="shared" ca="1" si="5"/>
        <v/>
      </c>
      <c r="AI27" s="78" t="str">
        <f t="shared" ca="1" si="6"/>
        <v/>
      </c>
      <c r="AJ27" s="78" t="str">
        <f t="shared" ca="1" si="7"/>
        <v/>
      </c>
      <c r="AK27" s="78" t="str">
        <f t="shared" ca="1" si="8"/>
        <v/>
      </c>
      <c r="AL27" s="78" t="str">
        <f t="shared" ca="1" si="9"/>
        <v/>
      </c>
      <c r="AM27" s="78" t="str">
        <f t="shared" ca="1" si="10"/>
        <v/>
      </c>
    </row>
    <row r="28" spans="1:39" ht="18.75" customHeight="1">
      <c r="A28" s="38">
        <v>26</v>
      </c>
      <c r="B28" s="38" t="str">
        <f>IF(ISBLANK(ID管理番号商品名入力!D28),"",ID管理番号商品名入力!D28)</f>
        <v/>
      </c>
      <c r="C28" s="39" t="str">
        <f>IF(ISBLANK(ID管理番号商品名入力!F28),"",ID管理番号商品名入力!F28)</f>
        <v/>
      </c>
      <c r="D28" s="22" t="str">
        <f>IF(ISBLANK(サンプル入力!J29),"",サンプル入力!J29)</f>
        <v/>
      </c>
      <c r="E28" s="80" t="str">
        <f>IFERROR(VLOOKUP($D28,配送グループ設定!$A$31:$H$40,6,FALSE),"")</f>
        <v/>
      </c>
      <c r="F28" s="80" t="str">
        <f>IFERROR(VLOOKUP($D28,配送グループ設定!$A$31:$H$40,8,FALSE),"")</f>
        <v/>
      </c>
      <c r="G28" s="78">
        <v>0</v>
      </c>
      <c r="H28" s="78">
        <v>0</v>
      </c>
      <c r="I28" s="78">
        <v>0</v>
      </c>
      <c r="J28" s="78">
        <v>1</v>
      </c>
      <c r="K28" s="78" t="str">
        <f>IF(ISBLANK(サンプル入力!M29),"",サンプル入力!M29)</f>
        <v/>
      </c>
      <c r="L28" s="78">
        <v>1</v>
      </c>
      <c r="M28" s="81" t="str">
        <f>IF(ISBLANK(中部・下部フリースペース作成!$E$10),"5",中部・下部フリースペース作成!$E$10&amp;",5")</f>
        <v>5</v>
      </c>
      <c r="N28" s="81" t="str">
        <f>IF(商品台帳反映用!E333="","",商品台帳反映用!E333)</f>
        <v/>
      </c>
      <c r="O28" s="114" t="str">
        <f>IF(ISBLANK('計算（イレギュラーサンプル）'!O29),"",'計算（イレギュラーサンプル）'!O29)</f>
        <v/>
      </c>
      <c r="P28" s="78" t="str">
        <f ca="1">IFERROR(OFFSET('計算（イレギュラーサンプル）'!$O29,0,(COLUMN()-COLUMN($P28))*(COLUMNS('計算（イレギュラーサンプル）'!$O$3:$U$3)-1)/(COLUMNS($P$2:$Q$2)-1)),"")</f>
        <v/>
      </c>
      <c r="Q28" s="78" t="str">
        <f ca="1">IFERROR(OFFSET('計算（イレギュラーサンプル）'!$O29,0,(COLUMN()-COLUMN($P28))*(COLUMNS('計算（イレギュラーサンプル）'!$O$3:$U$3)-1)/(COLUMNS($P$2:$Q$2)-1)),"")</f>
        <v/>
      </c>
      <c r="R28" s="78" t="str">
        <f ca="1">IFERROR(OFFSET('計算（イレギュラーサンプル）'!$O29,0,(COLUMN()-COLUMN($P28))*(COLUMNS('計算（イレギュラーサンプル）'!$O$3:$U$3)-1)/(COLUMNS($P$2:$Q$2)-1)),"")</f>
        <v/>
      </c>
      <c r="S28" s="78" t="str">
        <f ca="1">IFERROR(OFFSET('計算（イレギュラーサンプル）'!$O29,0,(COLUMN()-COLUMN($P28))*(COLUMNS('計算（イレギュラーサンプル）'!$O$3:$U$3)-1)/(COLUMNS($P$2:$Q$2)-1)),"")</f>
        <v/>
      </c>
      <c r="T28" s="78" t="str">
        <f ca="1">IFERROR(OFFSET('計算（イレギュラーサンプル）'!$O29,0,(COLUMN()-COLUMN($P28))*(COLUMNS('計算（イレギュラーサンプル）'!$O$3:$U$3)-1)/(COLUMNS($P$2:$Q$2)-1)),"")</f>
        <v/>
      </c>
      <c r="U28" s="78" t="str">
        <f ca="1">IFERROR(OFFSET('計算（イレギュラーサンプル）'!$O29,0,(COLUMN()-COLUMN($P28))*(COLUMNS('計算（イレギュラーサンプル）'!$O$3:$U$3)-1)/(COLUMNS($P$2:$Q$2)-1)),"")</f>
        <v/>
      </c>
      <c r="V28" s="78" t="str">
        <f ca="1">IFERROR(OFFSET('計算（イレギュラーサンプル）'!$O29,0,(COLUMN()-COLUMN($P28))*(COLUMNS('計算（イレギュラーサンプル）'!$O$3:$U$3)-1)/(COLUMNS($P$2:$Q$2)-1)),"")</f>
        <v/>
      </c>
      <c r="W28" s="78" t="str">
        <f ca="1">IFERROR(OFFSET('計算（イレギュラーサンプル）'!$O29,0,(COLUMN()-COLUMN($P28))*(COLUMNS('計算（イレギュラーサンプル）'!$O$3:$U$3)-1)/(COLUMNS($P$2:$Q$2)-1)),"")</f>
        <v/>
      </c>
      <c r="X28" s="78" t="str">
        <f ca="1">IFERROR(OFFSET('計算（イレギュラーサンプル）'!$O29,0,(COLUMN()-COLUMN($P28))*(COLUMNS('計算（イレギュラーサンプル）'!$O$3:$U$3)-1)/(COLUMNS($P$2:$Q$2)-1)),"")</f>
        <v/>
      </c>
      <c r="Y28" s="78" t="str">
        <f ca="1">IFERROR(OFFSET('計算（イレギュラーサンプル）'!$O29,0,(COLUMN()-COLUMN($P28))*(COLUMNS('計算（イレギュラーサンプル）'!$O$3:$U$3)-1)/(COLUMNS($P$2:$Q$2)-1)),"")</f>
        <v/>
      </c>
      <c r="Z28" s="78" t="str">
        <f ca="1">IFERROR(OFFSET('計算（イレギュラーサンプル）'!$O29,0,(COLUMN()-COLUMN($P28))*(COLUMNS('計算（イレギュラーサンプル）'!$O$3:$U$3)-1)/(COLUMNS($P$2:$Q$2)-1)),"")</f>
        <v/>
      </c>
      <c r="AA28" s="78" t="str">
        <f ca="1">IFERROR(OFFSET('計算（イレギュラーサンプル）'!$O29,0,(COLUMN()-COLUMN($P28))*(COLUMNS('計算（イレギュラーサンプル）'!$O$3:$U$3)-1)/(COLUMNS($P$2:$Q$2)-1)),"")</f>
        <v/>
      </c>
      <c r="AB28" s="78" t="str">
        <f t="shared" ca="1" si="11"/>
        <v/>
      </c>
      <c r="AC28" s="78" t="str">
        <f t="shared" ca="1" si="0"/>
        <v/>
      </c>
      <c r="AD28" s="78" t="str">
        <f t="shared" ca="1" si="1"/>
        <v/>
      </c>
      <c r="AE28" s="78" t="str">
        <f t="shared" ca="1" si="2"/>
        <v/>
      </c>
      <c r="AF28" s="78" t="str">
        <f t="shared" ca="1" si="3"/>
        <v/>
      </c>
      <c r="AG28" s="78" t="str">
        <f t="shared" ca="1" si="4"/>
        <v/>
      </c>
      <c r="AH28" s="78" t="str">
        <f t="shared" ca="1" si="5"/>
        <v/>
      </c>
      <c r="AI28" s="78" t="str">
        <f t="shared" ca="1" si="6"/>
        <v/>
      </c>
      <c r="AJ28" s="78" t="str">
        <f t="shared" ca="1" si="7"/>
        <v/>
      </c>
      <c r="AK28" s="78" t="str">
        <f t="shared" ca="1" si="8"/>
        <v/>
      </c>
      <c r="AL28" s="78" t="str">
        <f t="shared" ca="1" si="9"/>
        <v/>
      </c>
      <c r="AM28" s="78" t="str">
        <f t="shared" ca="1" si="10"/>
        <v/>
      </c>
    </row>
    <row r="29" spans="1:39" ht="18.75" customHeight="1">
      <c r="A29" s="38">
        <v>27</v>
      </c>
      <c r="B29" s="38" t="str">
        <f>IF(ISBLANK(ID管理番号商品名入力!D29),"",ID管理番号商品名入力!D29)</f>
        <v/>
      </c>
      <c r="C29" s="39" t="str">
        <f>IF(ISBLANK(ID管理番号商品名入力!F29),"",ID管理番号商品名入力!F29)</f>
        <v/>
      </c>
      <c r="D29" s="22" t="str">
        <f>IF(ISBLANK(サンプル入力!J30),"",サンプル入力!J30)</f>
        <v/>
      </c>
      <c r="E29" s="80" t="str">
        <f>IFERROR(VLOOKUP($D29,配送グループ設定!$A$31:$H$40,6,FALSE),"")</f>
        <v/>
      </c>
      <c r="F29" s="80" t="str">
        <f>IFERROR(VLOOKUP($D29,配送グループ設定!$A$31:$H$40,8,FALSE),"")</f>
        <v/>
      </c>
      <c r="G29" s="78">
        <v>0</v>
      </c>
      <c r="H29" s="78">
        <v>0</v>
      </c>
      <c r="I29" s="78">
        <v>0</v>
      </c>
      <c r="J29" s="78">
        <v>1</v>
      </c>
      <c r="K29" s="78" t="str">
        <f>IF(ISBLANK(サンプル入力!M30),"",サンプル入力!M30)</f>
        <v/>
      </c>
      <c r="L29" s="78">
        <v>1</v>
      </c>
      <c r="M29" s="81" t="str">
        <f>IF(ISBLANK(中部・下部フリースペース作成!$E$10),"5",中部・下部フリースペース作成!$E$10&amp;",5")</f>
        <v>5</v>
      </c>
      <c r="N29" s="81" t="str">
        <f>IF(商品台帳反映用!E334="","",商品台帳反映用!E334)</f>
        <v/>
      </c>
      <c r="O29" s="114" t="str">
        <f>IF(ISBLANK('計算（イレギュラーサンプル）'!O30),"",'計算（イレギュラーサンプル）'!O30)</f>
        <v/>
      </c>
      <c r="P29" s="78" t="str">
        <f ca="1">IFERROR(OFFSET('計算（イレギュラーサンプル）'!$O30,0,(COLUMN()-COLUMN($P29))*(COLUMNS('計算（イレギュラーサンプル）'!$O$3:$U$3)-1)/(COLUMNS($P$2:$Q$2)-1)),"")</f>
        <v/>
      </c>
      <c r="Q29" s="78" t="str">
        <f ca="1">IFERROR(OFFSET('計算（イレギュラーサンプル）'!$O30,0,(COLUMN()-COLUMN($P29))*(COLUMNS('計算（イレギュラーサンプル）'!$O$3:$U$3)-1)/(COLUMNS($P$2:$Q$2)-1)),"")</f>
        <v/>
      </c>
      <c r="R29" s="78" t="str">
        <f ca="1">IFERROR(OFFSET('計算（イレギュラーサンプル）'!$O30,0,(COLUMN()-COLUMN($P29))*(COLUMNS('計算（イレギュラーサンプル）'!$O$3:$U$3)-1)/(COLUMNS($P$2:$Q$2)-1)),"")</f>
        <v/>
      </c>
      <c r="S29" s="78" t="str">
        <f ca="1">IFERROR(OFFSET('計算（イレギュラーサンプル）'!$O30,0,(COLUMN()-COLUMN($P29))*(COLUMNS('計算（イレギュラーサンプル）'!$O$3:$U$3)-1)/(COLUMNS($P$2:$Q$2)-1)),"")</f>
        <v/>
      </c>
      <c r="T29" s="78" t="str">
        <f ca="1">IFERROR(OFFSET('計算（イレギュラーサンプル）'!$O30,0,(COLUMN()-COLUMN($P29))*(COLUMNS('計算（イレギュラーサンプル）'!$O$3:$U$3)-1)/(COLUMNS($P$2:$Q$2)-1)),"")</f>
        <v/>
      </c>
      <c r="U29" s="78" t="str">
        <f ca="1">IFERROR(OFFSET('計算（イレギュラーサンプル）'!$O30,0,(COLUMN()-COLUMN($P29))*(COLUMNS('計算（イレギュラーサンプル）'!$O$3:$U$3)-1)/(COLUMNS($P$2:$Q$2)-1)),"")</f>
        <v/>
      </c>
      <c r="V29" s="78" t="str">
        <f ca="1">IFERROR(OFFSET('計算（イレギュラーサンプル）'!$O30,0,(COLUMN()-COLUMN($P29))*(COLUMNS('計算（イレギュラーサンプル）'!$O$3:$U$3)-1)/(COLUMNS($P$2:$Q$2)-1)),"")</f>
        <v/>
      </c>
      <c r="W29" s="78" t="str">
        <f ca="1">IFERROR(OFFSET('計算（イレギュラーサンプル）'!$O30,0,(COLUMN()-COLUMN($P29))*(COLUMNS('計算（イレギュラーサンプル）'!$O$3:$U$3)-1)/(COLUMNS($P$2:$Q$2)-1)),"")</f>
        <v/>
      </c>
      <c r="X29" s="78" t="str">
        <f ca="1">IFERROR(OFFSET('計算（イレギュラーサンプル）'!$O30,0,(COLUMN()-COLUMN($P29))*(COLUMNS('計算（イレギュラーサンプル）'!$O$3:$U$3)-1)/(COLUMNS($P$2:$Q$2)-1)),"")</f>
        <v/>
      </c>
      <c r="Y29" s="78" t="str">
        <f ca="1">IFERROR(OFFSET('計算（イレギュラーサンプル）'!$O30,0,(COLUMN()-COLUMN($P29))*(COLUMNS('計算（イレギュラーサンプル）'!$O$3:$U$3)-1)/(COLUMNS($P$2:$Q$2)-1)),"")</f>
        <v/>
      </c>
      <c r="Z29" s="78" t="str">
        <f ca="1">IFERROR(OFFSET('計算（イレギュラーサンプル）'!$O30,0,(COLUMN()-COLUMN($P29))*(COLUMNS('計算（イレギュラーサンプル）'!$O$3:$U$3)-1)/(COLUMNS($P$2:$Q$2)-1)),"")</f>
        <v/>
      </c>
      <c r="AA29" s="78" t="str">
        <f ca="1">IFERROR(OFFSET('計算（イレギュラーサンプル）'!$O30,0,(COLUMN()-COLUMN($P29))*(COLUMNS('計算（イレギュラーサンプル）'!$O$3:$U$3)-1)/(COLUMNS($P$2:$Q$2)-1)),"")</f>
        <v/>
      </c>
      <c r="AB29" s="78" t="str">
        <f t="shared" ca="1" si="11"/>
        <v/>
      </c>
      <c r="AC29" s="78" t="str">
        <f t="shared" ca="1" si="0"/>
        <v/>
      </c>
      <c r="AD29" s="78" t="str">
        <f t="shared" ca="1" si="1"/>
        <v/>
      </c>
      <c r="AE29" s="78" t="str">
        <f t="shared" ca="1" si="2"/>
        <v/>
      </c>
      <c r="AF29" s="78" t="str">
        <f t="shared" ca="1" si="3"/>
        <v/>
      </c>
      <c r="AG29" s="78" t="str">
        <f t="shared" ca="1" si="4"/>
        <v/>
      </c>
      <c r="AH29" s="78" t="str">
        <f t="shared" ca="1" si="5"/>
        <v/>
      </c>
      <c r="AI29" s="78" t="str">
        <f t="shared" ca="1" si="6"/>
        <v/>
      </c>
      <c r="AJ29" s="78" t="str">
        <f t="shared" ca="1" si="7"/>
        <v/>
      </c>
      <c r="AK29" s="78" t="str">
        <f t="shared" ca="1" si="8"/>
        <v/>
      </c>
      <c r="AL29" s="78" t="str">
        <f t="shared" ca="1" si="9"/>
        <v/>
      </c>
      <c r="AM29" s="78" t="str">
        <f t="shared" ca="1" si="10"/>
        <v/>
      </c>
    </row>
    <row r="30" spans="1:39" ht="18.75" customHeight="1">
      <c r="A30" s="38">
        <v>28</v>
      </c>
      <c r="B30" s="38" t="str">
        <f>IF(ISBLANK(ID管理番号商品名入力!D30),"",ID管理番号商品名入力!D30)</f>
        <v/>
      </c>
      <c r="C30" s="39" t="str">
        <f>IF(ISBLANK(ID管理番号商品名入力!F30),"",ID管理番号商品名入力!F30)</f>
        <v/>
      </c>
      <c r="D30" s="22" t="str">
        <f>IF(ISBLANK(サンプル入力!J31),"",サンプル入力!J31)</f>
        <v/>
      </c>
      <c r="E30" s="80" t="str">
        <f>IFERROR(VLOOKUP($D30,配送グループ設定!$A$31:$H$40,6,FALSE),"")</f>
        <v/>
      </c>
      <c r="F30" s="80" t="str">
        <f>IFERROR(VLOOKUP($D30,配送グループ設定!$A$31:$H$40,8,FALSE),"")</f>
        <v/>
      </c>
      <c r="G30" s="78">
        <v>0</v>
      </c>
      <c r="H30" s="78">
        <v>0</v>
      </c>
      <c r="I30" s="78">
        <v>0</v>
      </c>
      <c r="J30" s="78">
        <v>1</v>
      </c>
      <c r="K30" s="78" t="str">
        <f>IF(ISBLANK(サンプル入力!M31),"",サンプル入力!M31)</f>
        <v/>
      </c>
      <c r="L30" s="78">
        <v>1</v>
      </c>
      <c r="M30" s="81" t="str">
        <f>IF(ISBLANK(中部・下部フリースペース作成!$E$10),"5",中部・下部フリースペース作成!$E$10&amp;",5")</f>
        <v>5</v>
      </c>
      <c r="N30" s="81" t="str">
        <f>IF(商品台帳反映用!E335="","",商品台帳反映用!E335)</f>
        <v/>
      </c>
      <c r="O30" s="114" t="str">
        <f>IF(ISBLANK('計算（イレギュラーサンプル）'!O31),"",'計算（イレギュラーサンプル）'!O31)</f>
        <v/>
      </c>
      <c r="P30" s="78" t="str">
        <f ca="1">IFERROR(OFFSET('計算（イレギュラーサンプル）'!$O31,0,(COLUMN()-COLUMN($P30))*(COLUMNS('計算（イレギュラーサンプル）'!$O$3:$U$3)-1)/(COLUMNS($P$2:$Q$2)-1)),"")</f>
        <v/>
      </c>
      <c r="Q30" s="78" t="str">
        <f ca="1">IFERROR(OFFSET('計算（イレギュラーサンプル）'!$O31,0,(COLUMN()-COLUMN($P30))*(COLUMNS('計算（イレギュラーサンプル）'!$O$3:$U$3)-1)/(COLUMNS($P$2:$Q$2)-1)),"")</f>
        <v/>
      </c>
      <c r="R30" s="78" t="str">
        <f ca="1">IFERROR(OFFSET('計算（イレギュラーサンプル）'!$O31,0,(COLUMN()-COLUMN($P30))*(COLUMNS('計算（イレギュラーサンプル）'!$O$3:$U$3)-1)/(COLUMNS($P$2:$Q$2)-1)),"")</f>
        <v/>
      </c>
      <c r="S30" s="78" t="str">
        <f ca="1">IFERROR(OFFSET('計算（イレギュラーサンプル）'!$O31,0,(COLUMN()-COLUMN($P30))*(COLUMNS('計算（イレギュラーサンプル）'!$O$3:$U$3)-1)/(COLUMNS($P$2:$Q$2)-1)),"")</f>
        <v/>
      </c>
      <c r="T30" s="78" t="str">
        <f ca="1">IFERROR(OFFSET('計算（イレギュラーサンプル）'!$O31,0,(COLUMN()-COLUMN($P30))*(COLUMNS('計算（イレギュラーサンプル）'!$O$3:$U$3)-1)/(COLUMNS($P$2:$Q$2)-1)),"")</f>
        <v/>
      </c>
      <c r="U30" s="78" t="str">
        <f ca="1">IFERROR(OFFSET('計算（イレギュラーサンプル）'!$O31,0,(COLUMN()-COLUMN($P30))*(COLUMNS('計算（イレギュラーサンプル）'!$O$3:$U$3)-1)/(COLUMNS($P$2:$Q$2)-1)),"")</f>
        <v/>
      </c>
      <c r="V30" s="78" t="str">
        <f ca="1">IFERROR(OFFSET('計算（イレギュラーサンプル）'!$O31,0,(COLUMN()-COLUMN($P30))*(COLUMNS('計算（イレギュラーサンプル）'!$O$3:$U$3)-1)/(COLUMNS($P$2:$Q$2)-1)),"")</f>
        <v/>
      </c>
      <c r="W30" s="78" t="str">
        <f ca="1">IFERROR(OFFSET('計算（イレギュラーサンプル）'!$O31,0,(COLUMN()-COLUMN($P30))*(COLUMNS('計算（イレギュラーサンプル）'!$O$3:$U$3)-1)/(COLUMNS($P$2:$Q$2)-1)),"")</f>
        <v/>
      </c>
      <c r="X30" s="78" t="str">
        <f ca="1">IFERROR(OFFSET('計算（イレギュラーサンプル）'!$O31,0,(COLUMN()-COLUMN($P30))*(COLUMNS('計算（イレギュラーサンプル）'!$O$3:$U$3)-1)/(COLUMNS($P$2:$Q$2)-1)),"")</f>
        <v/>
      </c>
      <c r="Y30" s="78" t="str">
        <f ca="1">IFERROR(OFFSET('計算（イレギュラーサンプル）'!$O31,0,(COLUMN()-COLUMN($P30))*(COLUMNS('計算（イレギュラーサンプル）'!$O$3:$U$3)-1)/(COLUMNS($P$2:$Q$2)-1)),"")</f>
        <v/>
      </c>
      <c r="Z30" s="78" t="str">
        <f ca="1">IFERROR(OFFSET('計算（イレギュラーサンプル）'!$O31,0,(COLUMN()-COLUMN($P30))*(COLUMNS('計算（イレギュラーサンプル）'!$O$3:$U$3)-1)/(COLUMNS($P$2:$Q$2)-1)),"")</f>
        <v/>
      </c>
      <c r="AA30" s="78" t="str">
        <f ca="1">IFERROR(OFFSET('計算（イレギュラーサンプル）'!$O31,0,(COLUMN()-COLUMN($P30))*(COLUMNS('計算（イレギュラーサンプル）'!$O$3:$U$3)-1)/(COLUMNS($P$2:$Q$2)-1)),"")</f>
        <v/>
      </c>
      <c r="AB30" s="78" t="str">
        <f t="shared" ca="1" si="11"/>
        <v/>
      </c>
      <c r="AC30" s="78" t="str">
        <f t="shared" ca="1" si="0"/>
        <v/>
      </c>
      <c r="AD30" s="78" t="str">
        <f t="shared" ca="1" si="1"/>
        <v/>
      </c>
      <c r="AE30" s="78" t="str">
        <f t="shared" ca="1" si="2"/>
        <v/>
      </c>
      <c r="AF30" s="78" t="str">
        <f t="shared" ca="1" si="3"/>
        <v/>
      </c>
      <c r="AG30" s="78" t="str">
        <f t="shared" ca="1" si="4"/>
        <v/>
      </c>
      <c r="AH30" s="78" t="str">
        <f t="shared" ca="1" si="5"/>
        <v/>
      </c>
      <c r="AI30" s="78" t="str">
        <f t="shared" ca="1" si="6"/>
        <v/>
      </c>
      <c r="AJ30" s="78" t="str">
        <f t="shared" ca="1" si="7"/>
        <v/>
      </c>
      <c r="AK30" s="78" t="str">
        <f t="shared" ca="1" si="8"/>
        <v/>
      </c>
      <c r="AL30" s="78" t="str">
        <f t="shared" ca="1" si="9"/>
        <v/>
      </c>
      <c r="AM30" s="78" t="str">
        <f t="shared" ca="1" si="10"/>
        <v/>
      </c>
    </row>
    <row r="31" spans="1:39" ht="15.75" customHeight="1">
      <c r="A31" s="38">
        <v>29</v>
      </c>
      <c r="B31" s="38" t="str">
        <f>IF(ISBLANK(ID管理番号商品名入力!D31),"",ID管理番号商品名入力!D31)</f>
        <v/>
      </c>
      <c r="C31" s="39" t="str">
        <f>IF(ISBLANK(ID管理番号商品名入力!F31),"",ID管理番号商品名入力!F31)</f>
        <v/>
      </c>
      <c r="D31" s="22" t="str">
        <f>IF(ISBLANK(サンプル入力!J32),"",サンプル入力!J32)</f>
        <v/>
      </c>
      <c r="E31" s="80" t="str">
        <f>IFERROR(VLOOKUP($D31,配送グループ設定!$A$31:$H$40,6,FALSE),"")</f>
        <v/>
      </c>
      <c r="F31" s="80" t="str">
        <f>IFERROR(VLOOKUP($D31,配送グループ設定!$A$31:$H$40,8,FALSE),"")</f>
        <v/>
      </c>
      <c r="G31" s="78">
        <v>0</v>
      </c>
      <c r="H31" s="78">
        <v>0</v>
      </c>
      <c r="I31" s="78">
        <v>0</v>
      </c>
      <c r="J31" s="78">
        <v>1</v>
      </c>
      <c r="K31" s="78" t="str">
        <f>IF(ISBLANK(サンプル入力!M32),"",サンプル入力!M32)</f>
        <v/>
      </c>
      <c r="L31" s="78">
        <v>1</v>
      </c>
      <c r="M31" s="81" t="str">
        <f>IF(ISBLANK(中部・下部フリースペース作成!$E$10),"5",中部・下部フリースペース作成!$E$10&amp;",5")</f>
        <v>5</v>
      </c>
      <c r="N31" s="81" t="str">
        <f>IF(商品台帳反映用!E336="","",商品台帳反映用!E336)</f>
        <v/>
      </c>
      <c r="O31" s="114" t="str">
        <f>IF(ISBLANK('計算（イレギュラーサンプル）'!O32),"",'計算（イレギュラーサンプル）'!O32)</f>
        <v/>
      </c>
      <c r="P31" s="78" t="str">
        <f ca="1">IFERROR(OFFSET('計算（イレギュラーサンプル）'!$O32,0,(COLUMN()-COLUMN($P31))*(COLUMNS('計算（イレギュラーサンプル）'!$O$3:$U$3)-1)/(COLUMNS($P$2:$Q$2)-1)),"")</f>
        <v/>
      </c>
      <c r="Q31" s="78" t="str">
        <f ca="1">IFERROR(OFFSET('計算（イレギュラーサンプル）'!$O32,0,(COLUMN()-COLUMN($P31))*(COLUMNS('計算（イレギュラーサンプル）'!$O$3:$U$3)-1)/(COLUMNS($P$2:$Q$2)-1)),"")</f>
        <v/>
      </c>
      <c r="R31" s="78" t="str">
        <f ca="1">IFERROR(OFFSET('計算（イレギュラーサンプル）'!$O32,0,(COLUMN()-COLUMN($P31))*(COLUMNS('計算（イレギュラーサンプル）'!$O$3:$U$3)-1)/(COLUMNS($P$2:$Q$2)-1)),"")</f>
        <v/>
      </c>
      <c r="S31" s="78" t="str">
        <f ca="1">IFERROR(OFFSET('計算（イレギュラーサンプル）'!$O32,0,(COLUMN()-COLUMN($P31))*(COLUMNS('計算（イレギュラーサンプル）'!$O$3:$U$3)-1)/(COLUMNS($P$2:$Q$2)-1)),"")</f>
        <v/>
      </c>
      <c r="T31" s="78" t="str">
        <f ca="1">IFERROR(OFFSET('計算（イレギュラーサンプル）'!$O32,0,(COLUMN()-COLUMN($P31))*(COLUMNS('計算（イレギュラーサンプル）'!$O$3:$U$3)-1)/(COLUMNS($P$2:$Q$2)-1)),"")</f>
        <v/>
      </c>
      <c r="U31" s="78" t="str">
        <f ca="1">IFERROR(OFFSET('計算（イレギュラーサンプル）'!$O32,0,(COLUMN()-COLUMN($P31))*(COLUMNS('計算（イレギュラーサンプル）'!$O$3:$U$3)-1)/(COLUMNS($P$2:$Q$2)-1)),"")</f>
        <v/>
      </c>
      <c r="V31" s="78" t="str">
        <f ca="1">IFERROR(OFFSET('計算（イレギュラーサンプル）'!$O32,0,(COLUMN()-COLUMN($P31))*(COLUMNS('計算（イレギュラーサンプル）'!$O$3:$U$3)-1)/(COLUMNS($P$2:$Q$2)-1)),"")</f>
        <v/>
      </c>
      <c r="W31" s="78" t="str">
        <f ca="1">IFERROR(OFFSET('計算（イレギュラーサンプル）'!$O32,0,(COLUMN()-COLUMN($P31))*(COLUMNS('計算（イレギュラーサンプル）'!$O$3:$U$3)-1)/(COLUMNS($P$2:$Q$2)-1)),"")</f>
        <v/>
      </c>
      <c r="X31" s="78" t="str">
        <f ca="1">IFERROR(OFFSET('計算（イレギュラーサンプル）'!$O32,0,(COLUMN()-COLUMN($P31))*(COLUMNS('計算（イレギュラーサンプル）'!$O$3:$U$3)-1)/(COLUMNS($P$2:$Q$2)-1)),"")</f>
        <v/>
      </c>
      <c r="Y31" s="78" t="str">
        <f ca="1">IFERROR(OFFSET('計算（イレギュラーサンプル）'!$O32,0,(COLUMN()-COLUMN($P31))*(COLUMNS('計算（イレギュラーサンプル）'!$O$3:$U$3)-1)/(COLUMNS($P$2:$Q$2)-1)),"")</f>
        <v/>
      </c>
      <c r="Z31" s="78" t="str">
        <f ca="1">IFERROR(OFFSET('計算（イレギュラーサンプル）'!$O32,0,(COLUMN()-COLUMN($P31))*(COLUMNS('計算（イレギュラーサンプル）'!$O$3:$U$3)-1)/(COLUMNS($P$2:$Q$2)-1)),"")</f>
        <v/>
      </c>
      <c r="AA31" s="78" t="str">
        <f ca="1">IFERROR(OFFSET('計算（イレギュラーサンプル）'!$O32,0,(COLUMN()-COLUMN($P31))*(COLUMNS('計算（イレギュラーサンプル）'!$O$3:$U$3)-1)/(COLUMNS($P$2:$Q$2)-1)),"")</f>
        <v/>
      </c>
      <c r="AB31" s="78" t="str">
        <f t="shared" ca="1" si="11"/>
        <v/>
      </c>
      <c r="AC31" s="78" t="str">
        <f t="shared" ca="1" si="0"/>
        <v/>
      </c>
      <c r="AD31" s="78" t="str">
        <f t="shared" ca="1" si="1"/>
        <v/>
      </c>
      <c r="AE31" s="78" t="str">
        <f t="shared" ca="1" si="2"/>
        <v/>
      </c>
      <c r="AF31" s="78" t="str">
        <f t="shared" ca="1" si="3"/>
        <v/>
      </c>
      <c r="AG31" s="78" t="str">
        <f t="shared" ca="1" si="4"/>
        <v/>
      </c>
      <c r="AH31" s="78" t="str">
        <f t="shared" ca="1" si="5"/>
        <v/>
      </c>
      <c r="AI31" s="78" t="str">
        <f t="shared" ca="1" si="6"/>
        <v/>
      </c>
      <c r="AJ31" s="78" t="str">
        <f t="shared" ca="1" si="7"/>
        <v/>
      </c>
      <c r="AK31" s="78" t="str">
        <f t="shared" ca="1" si="8"/>
        <v/>
      </c>
      <c r="AL31" s="78" t="str">
        <f t="shared" ca="1" si="9"/>
        <v/>
      </c>
      <c r="AM31" s="78" t="str">
        <f t="shared" ca="1" si="10"/>
        <v/>
      </c>
    </row>
    <row r="32" spans="1:39" ht="15.75" customHeight="1">
      <c r="A32" s="38">
        <v>30</v>
      </c>
      <c r="B32" s="38" t="str">
        <f>IF(ISBLANK(ID管理番号商品名入力!D32),"",ID管理番号商品名入力!D32)</f>
        <v/>
      </c>
      <c r="C32" s="39" t="str">
        <f>IF(ISBLANK(ID管理番号商品名入力!F32),"",ID管理番号商品名入力!F32)</f>
        <v/>
      </c>
      <c r="D32" s="22" t="str">
        <f>IF(ISBLANK(サンプル入力!J33),"",サンプル入力!J33)</f>
        <v/>
      </c>
      <c r="E32" s="80" t="str">
        <f>IFERROR(VLOOKUP($D32,配送グループ設定!$A$31:$H$40,6,FALSE),"")</f>
        <v/>
      </c>
      <c r="F32" s="80" t="str">
        <f>IFERROR(VLOOKUP($D32,配送グループ設定!$A$31:$H$40,8,FALSE),"")</f>
        <v/>
      </c>
      <c r="G32" s="78">
        <v>0</v>
      </c>
      <c r="H32" s="78">
        <v>0</v>
      </c>
      <c r="I32" s="78">
        <v>0</v>
      </c>
      <c r="J32" s="78">
        <v>1</v>
      </c>
      <c r="K32" s="78" t="str">
        <f>IF(ISBLANK(サンプル入力!M33),"",サンプル入力!M33)</f>
        <v/>
      </c>
      <c r="L32" s="78">
        <v>1</v>
      </c>
      <c r="M32" s="81" t="str">
        <f>IF(ISBLANK(中部・下部フリースペース作成!$E$10),"5",中部・下部フリースペース作成!$E$10&amp;",5")</f>
        <v>5</v>
      </c>
      <c r="N32" s="81" t="str">
        <f>IF(商品台帳反映用!E337="","",商品台帳反映用!E337)</f>
        <v/>
      </c>
      <c r="O32" s="114" t="str">
        <f>IF(ISBLANK('計算（イレギュラーサンプル）'!O33),"",'計算（イレギュラーサンプル）'!O33)</f>
        <v/>
      </c>
      <c r="P32" s="78" t="str">
        <f ca="1">IFERROR(OFFSET('計算（イレギュラーサンプル）'!$O33,0,(COLUMN()-COLUMN($P32))*(COLUMNS('計算（イレギュラーサンプル）'!$O$3:$U$3)-1)/(COLUMNS($P$2:$Q$2)-1)),"")</f>
        <v/>
      </c>
      <c r="Q32" s="78" t="str">
        <f ca="1">IFERROR(OFFSET('計算（イレギュラーサンプル）'!$O33,0,(COLUMN()-COLUMN($P32))*(COLUMNS('計算（イレギュラーサンプル）'!$O$3:$U$3)-1)/(COLUMNS($P$2:$Q$2)-1)),"")</f>
        <v/>
      </c>
      <c r="R32" s="78" t="str">
        <f ca="1">IFERROR(OFFSET('計算（イレギュラーサンプル）'!$O33,0,(COLUMN()-COLUMN($P32))*(COLUMNS('計算（イレギュラーサンプル）'!$O$3:$U$3)-1)/(COLUMNS($P$2:$Q$2)-1)),"")</f>
        <v/>
      </c>
      <c r="S32" s="78" t="str">
        <f ca="1">IFERROR(OFFSET('計算（イレギュラーサンプル）'!$O33,0,(COLUMN()-COLUMN($P32))*(COLUMNS('計算（イレギュラーサンプル）'!$O$3:$U$3)-1)/(COLUMNS($P$2:$Q$2)-1)),"")</f>
        <v/>
      </c>
      <c r="T32" s="78" t="str">
        <f ca="1">IFERROR(OFFSET('計算（イレギュラーサンプル）'!$O33,0,(COLUMN()-COLUMN($P32))*(COLUMNS('計算（イレギュラーサンプル）'!$O$3:$U$3)-1)/(COLUMNS($P$2:$Q$2)-1)),"")</f>
        <v/>
      </c>
      <c r="U32" s="78" t="str">
        <f ca="1">IFERROR(OFFSET('計算（イレギュラーサンプル）'!$O33,0,(COLUMN()-COLUMN($P32))*(COLUMNS('計算（イレギュラーサンプル）'!$O$3:$U$3)-1)/(COLUMNS($P$2:$Q$2)-1)),"")</f>
        <v/>
      </c>
      <c r="V32" s="78" t="str">
        <f ca="1">IFERROR(OFFSET('計算（イレギュラーサンプル）'!$O33,0,(COLUMN()-COLUMN($P32))*(COLUMNS('計算（イレギュラーサンプル）'!$O$3:$U$3)-1)/(COLUMNS($P$2:$Q$2)-1)),"")</f>
        <v/>
      </c>
      <c r="W32" s="78" t="str">
        <f ca="1">IFERROR(OFFSET('計算（イレギュラーサンプル）'!$O33,0,(COLUMN()-COLUMN($P32))*(COLUMNS('計算（イレギュラーサンプル）'!$O$3:$U$3)-1)/(COLUMNS($P$2:$Q$2)-1)),"")</f>
        <v/>
      </c>
      <c r="X32" s="78" t="str">
        <f ca="1">IFERROR(OFFSET('計算（イレギュラーサンプル）'!$O33,0,(COLUMN()-COLUMN($P32))*(COLUMNS('計算（イレギュラーサンプル）'!$O$3:$U$3)-1)/(COLUMNS($P$2:$Q$2)-1)),"")</f>
        <v/>
      </c>
      <c r="Y32" s="78" t="str">
        <f ca="1">IFERROR(OFFSET('計算（イレギュラーサンプル）'!$O33,0,(COLUMN()-COLUMN($P32))*(COLUMNS('計算（イレギュラーサンプル）'!$O$3:$U$3)-1)/(COLUMNS($P$2:$Q$2)-1)),"")</f>
        <v/>
      </c>
      <c r="Z32" s="78" t="str">
        <f ca="1">IFERROR(OFFSET('計算（イレギュラーサンプル）'!$O33,0,(COLUMN()-COLUMN($P32))*(COLUMNS('計算（イレギュラーサンプル）'!$O$3:$U$3)-1)/(COLUMNS($P$2:$Q$2)-1)),"")</f>
        <v/>
      </c>
      <c r="AA32" s="78" t="str">
        <f ca="1">IFERROR(OFFSET('計算（イレギュラーサンプル）'!$O33,0,(COLUMN()-COLUMN($P32))*(COLUMNS('計算（イレギュラーサンプル）'!$O$3:$U$3)-1)/(COLUMNS($P$2:$Q$2)-1)),"")</f>
        <v/>
      </c>
      <c r="AB32" s="78" t="str">
        <f t="shared" ca="1" si="11"/>
        <v/>
      </c>
      <c r="AC32" s="78" t="str">
        <f t="shared" ca="1" si="0"/>
        <v/>
      </c>
      <c r="AD32" s="78" t="str">
        <f t="shared" ca="1" si="1"/>
        <v/>
      </c>
      <c r="AE32" s="78" t="str">
        <f t="shared" ca="1" si="2"/>
        <v/>
      </c>
      <c r="AF32" s="78" t="str">
        <f t="shared" ca="1" si="3"/>
        <v/>
      </c>
      <c r="AG32" s="78" t="str">
        <f t="shared" ca="1" si="4"/>
        <v/>
      </c>
      <c r="AH32" s="78" t="str">
        <f t="shared" ca="1" si="5"/>
        <v/>
      </c>
      <c r="AI32" s="78" t="str">
        <f t="shared" ca="1" si="6"/>
        <v/>
      </c>
      <c r="AJ32" s="78" t="str">
        <f t="shared" ca="1" si="7"/>
        <v/>
      </c>
      <c r="AK32" s="78" t="str">
        <f t="shared" ca="1" si="8"/>
        <v/>
      </c>
      <c r="AL32" s="78" t="str">
        <f t="shared" ca="1" si="9"/>
        <v/>
      </c>
      <c r="AM32" s="78" t="str">
        <f t="shared" ca="1" si="10"/>
        <v/>
      </c>
    </row>
    <row r="33" spans="1:39" ht="15.75" customHeight="1">
      <c r="A33" s="38">
        <v>31</v>
      </c>
      <c r="B33" s="38" t="str">
        <f>IF(ISBLANK(ID管理番号商品名入力!D33),"",ID管理番号商品名入力!D33)</f>
        <v/>
      </c>
      <c r="C33" s="39" t="str">
        <f>IF(ISBLANK(ID管理番号商品名入力!F33),"",ID管理番号商品名入力!F33)</f>
        <v/>
      </c>
      <c r="D33" s="22" t="str">
        <f>IF(ISBLANK(サンプル入力!J34),"",サンプル入力!J34)</f>
        <v/>
      </c>
      <c r="E33" s="80" t="str">
        <f>IFERROR(VLOOKUP($D33,配送グループ設定!$A$31:$H$40,6,FALSE),"")</f>
        <v/>
      </c>
      <c r="F33" s="80" t="str">
        <f>IFERROR(VLOOKUP($D33,配送グループ設定!$A$31:$H$40,8,FALSE),"")</f>
        <v/>
      </c>
      <c r="G33" s="78">
        <v>0</v>
      </c>
      <c r="H33" s="78">
        <v>0</v>
      </c>
      <c r="I33" s="78">
        <v>0</v>
      </c>
      <c r="J33" s="78">
        <v>1</v>
      </c>
      <c r="K33" s="78" t="str">
        <f>IF(ISBLANK(サンプル入力!M34),"",サンプル入力!M34)</f>
        <v/>
      </c>
      <c r="L33" s="78">
        <v>1</v>
      </c>
      <c r="M33" s="81" t="str">
        <f>IF(ISBLANK(中部・下部フリースペース作成!$E$10),"5",中部・下部フリースペース作成!$E$10&amp;",5")</f>
        <v>5</v>
      </c>
      <c r="N33" s="81" t="str">
        <f>IF(商品台帳反映用!E338="","",商品台帳反映用!E338)</f>
        <v/>
      </c>
      <c r="O33" s="114" t="str">
        <f>IF(ISBLANK('計算（イレギュラーサンプル）'!O34),"",'計算（イレギュラーサンプル）'!O34)</f>
        <v/>
      </c>
      <c r="P33" s="78" t="str">
        <f ca="1">IFERROR(OFFSET('計算（イレギュラーサンプル）'!$O34,0,(COLUMN()-COLUMN($P33))*(COLUMNS('計算（イレギュラーサンプル）'!$O$3:$U$3)-1)/(COLUMNS($P$2:$Q$2)-1)),"")</f>
        <v/>
      </c>
      <c r="Q33" s="78" t="str">
        <f ca="1">IFERROR(OFFSET('計算（イレギュラーサンプル）'!$O34,0,(COLUMN()-COLUMN($P33))*(COLUMNS('計算（イレギュラーサンプル）'!$O$3:$U$3)-1)/(COLUMNS($P$2:$Q$2)-1)),"")</f>
        <v/>
      </c>
      <c r="R33" s="78" t="str">
        <f ca="1">IFERROR(OFFSET('計算（イレギュラーサンプル）'!$O34,0,(COLUMN()-COLUMN($P33))*(COLUMNS('計算（イレギュラーサンプル）'!$O$3:$U$3)-1)/(COLUMNS($P$2:$Q$2)-1)),"")</f>
        <v/>
      </c>
      <c r="S33" s="78" t="str">
        <f ca="1">IFERROR(OFFSET('計算（イレギュラーサンプル）'!$O34,0,(COLUMN()-COLUMN($P33))*(COLUMNS('計算（イレギュラーサンプル）'!$O$3:$U$3)-1)/(COLUMNS($P$2:$Q$2)-1)),"")</f>
        <v/>
      </c>
      <c r="T33" s="78" t="str">
        <f ca="1">IFERROR(OFFSET('計算（イレギュラーサンプル）'!$O34,0,(COLUMN()-COLUMN($P33))*(COLUMNS('計算（イレギュラーサンプル）'!$O$3:$U$3)-1)/(COLUMNS($P$2:$Q$2)-1)),"")</f>
        <v/>
      </c>
      <c r="U33" s="78" t="str">
        <f ca="1">IFERROR(OFFSET('計算（イレギュラーサンプル）'!$O34,0,(COLUMN()-COLUMN($P33))*(COLUMNS('計算（イレギュラーサンプル）'!$O$3:$U$3)-1)/(COLUMNS($P$2:$Q$2)-1)),"")</f>
        <v/>
      </c>
      <c r="V33" s="78" t="str">
        <f ca="1">IFERROR(OFFSET('計算（イレギュラーサンプル）'!$O34,0,(COLUMN()-COLUMN($P33))*(COLUMNS('計算（イレギュラーサンプル）'!$O$3:$U$3)-1)/(COLUMNS($P$2:$Q$2)-1)),"")</f>
        <v/>
      </c>
      <c r="W33" s="78" t="str">
        <f ca="1">IFERROR(OFFSET('計算（イレギュラーサンプル）'!$O34,0,(COLUMN()-COLUMN($P33))*(COLUMNS('計算（イレギュラーサンプル）'!$O$3:$U$3)-1)/(COLUMNS($P$2:$Q$2)-1)),"")</f>
        <v/>
      </c>
      <c r="X33" s="78" t="str">
        <f ca="1">IFERROR(OFFSET('計算（イレギュラーサンプル）'!$O34,0,(COLUMN()-COLUMN($P33))*(COLUMNS('計算（イレギュラーサンプル）'!$O$3:$U$3)-1)/(COLUMNS($P$2:$Q$2)-1)),"")</f>
        <v/>
      </c>
      <c r="Y33" s="78" t="str">
        <f ca="1">IFERROR(OFFSET('計算（イレギュラーサンプル）'!$O34,0,(COLUMN()-COLUMN($P33))*(COLUMNS('計算（イレギュラーサンプル）'!$O$3:$U$3)-1)/(COLUMNS($P$2:$Q$2)-1)),"")</f>
        <v/>
      </c>
      <c r="Z33" s="78" t="str">
        <f ca="1">IFERROR(OFFSET('計算（イレギュラーサンプル）'!$O34,0,(COLUMN()-COLUMN($P33))*(COLUMNS('計算（イレギュラーサンプル）'!$O$3:$U$3)-1)/(COLUMNS($P$2:$Q$2)-1)),"")</f>
        <v/>
      </c>
      <c r="AA33" s="78" t="str">
        <f ca="1">IFERROR(OFFSET('計算（イレギュラーサンプル）'!$O34,0,(COLUMN()-COLUMN($P33))*(COLUMNS('計算（イレギュラーサンプル）'!$O$3:$U$3)-1)/(COLUMNS($P$2:$Q$2)-1)),"")</f>
        <v/>
      </c>
      <c r="AB33" s="78" t="str">
        <f t="shared" ca="1" si="11"/>
        <v/>
      </c>
      <c r="AC33" s="78" t="str">
        <f t="shared" ca="1" si="0"/>
        <v/>
      </c>
      <c r="AD33" s="78" t="str">
        <f t="shared" ca="1" si="1"/>
        <v/>
      </c>
      <c r="AE33" s="78" t="str">
        <f t="shared" ca="1" si="2"/>
        <v/>
      </c>
      <c r="AF33" s="78" t="str">
        <f t="shared" ca="1" si="3"/>
        <v/>
      </c>
      <c r="AG33" s="78" t="str">
        <f t="shared" ca="1" si="4"/>
        <v/>
      </c>
      <c r="AH33" s="78" t="str">
        <f t="shared" ca="1" si="5"/>
        <v/>
      </c>
      <c r="AI33" s="78" t="str">
        <f t="shared" ca="1" si="6"/>
        <v/>
      </c>
      <c r="AJ33" s="78" t="str">
        <f t="shared" ca="1" si="7"/>
        <v/>
      </c>
      <c r="AK33" s="78" t="str">
        <f t="shared" ca="1" si="8"/>
        <v/>
      </c>
      <c r="AL33" s="78" t="str">
        <f t="shared" ca="1" si="9"/>
        <v/>
      </c>
      <c r="AM33" s="78" t="str">
        <f t="shared" ca="1" si="10"/>
        <v/>
      </c>
    </row>
    <row r="34" spans="1:39" ht="15.75" customHeight="1">
      <c r="A34" s="38">
        <v>32</v>
      </c>
      <c r="B34" s="38" t="str">
        <f>IF(ISBLANK(ID管理番号商品名入力!D34),"",ID管理番号商品名入力!D34)</f>
        <v/>
      </c>
      <c r="C34" s="39" t="str">
        <f>IF(ISBLANK(ID管理番号商品名入力!F34),"",ID管理番号商品名入力!F34)</f>
        <v/>
      </c>
      <c r="D34" s="22" t="str">
        <f>IF(ISBLANK(サンプル入力!J35),"",サンプル入力!J35)</f>
        <v/>
      </c>
      <c r="E34" s="80" t="str">
        <f>IFERROR(VLOOKUP($D34,配送グループ設定!$A$31:$H$40,6,FALSE),"")</f>
        <v/>
      </c>
      <c r="F34" s="80" t="str">
        <f>IFERROR(VLOOKUP($D34,配送グループ設定!$A$31:$H$40,8,FALSE),"")</f>
        <v/>
      </c>
      <c r="G34" s="78">
        <v>0</v>
      </c>
      <c r="H34" s="78">
        <v>0</v>
      </c>
      <c r="I34" s="78">
        <v>0</v>
      </c>
      <c r="J34" s="78">
        <v>1</v>
      </c>
      <c r="K34" s="78" t="str">
        <f>IF(ISBLANK(サンプル入力!M35),"",サンプル入力!M35)</f>
        <v/>
      </c>
      <c r="L34" s="78">
        <v>1</v>
      </c>
      <c r="M34" s="81" t="str">
        <f>IF(ISBLANK(中部・下部フリースペース作成!$E$10),"5",中部・下部フリースペース作成!$E$10&amp;",5")</f>
        <v>5</v>
      </c>
      <c r="N34" s="81" t="str">
        <f>IF(商品台帳反映用!E339="","",商品台帳反映用!E339)</f>
        <v/>
      </c>
      <c r="O34" s="114" t="str">
        <f>IF(ISBLANK('計算（イレギュラーサンプル）'!O35),"",'計算（イレギュラーサンプル）'!O35)</f>
        <v/>
      </c>
      <c r="P34" s="78" t="str">
        <f ca="1">IFERROR(OFFSET('計算（イレギュラーサンプル）'!$O35,0,(COLUMN()-COLUMN($P34))*(COLUMNS('計算（イレギュラーサンプル）'!$O$3:$U$3)-1)/(COLUMNS($P$2:$Q$2)-1)),"")</f>
        <v/>
      </c>
      <c r="Q34" s="78" t="str">
        <f ca="1">IFERROR(OFFSET('計算（イレギュラーサンプル）'!$O35,0,(COLUMN()-COLUMN($P34))*(COLUMNS('計算（イレギュラーサンプル）'!$O$3:$U$3)-1)/(COLUMNS($P$2:$Q$2)-1)),"")</f>
        <v/>
      </c>
      <c r="R34" s="78" t="str">
        <f ca="1">IFERROR(OFFSET('計算（イレギュラーサンプル）'!$O35,0,(COLUMN()-COLUMN($P34))*(COLUMNS('計算（イレギュラーサンプル）'!$O$3:$U$3)-1)/(COLUMNS($P$2:$Q$2)-1)),"")</f>
        <v/>
      </c>
      <c r="S34" s="78" t="str">
        <f ca="1">IFERROR(OFFSET('計算（イレギュラーサンプル）'!$O35,0,(COLUMN()-COLUMN($P34))*(COLUMNS('計算（イレギュラーサンプル）'!$O$3:$U$3)-1)/(COLUMNS($P$2:$Q$2)-1)),"")</f>
        <v/>
      </c>
      <c r="T34" s="78" t="str">
        <f ca="1">IFERROR(OFFSET('計算（イレギュラーサンプル）'!$O35,0,(COLUMN()-COLUMN($P34))*(COLUMNS('計算（イレギュラーサンプル）'!$O$3:$U$3)-1)/(COLUMNS($P$2:$Q$2)-1)),"")</f>
        <v/>
      </c>
      <c r="U34" s="78" t="str">
        <f ca="1">IFERROR(OFFSET('計算（イレギュラーサンプル）'!$O35,0,(COLUMN()-COLUMN($P34))*(COLUMNS('計算（イレギュラーサンプル）'!$O$3:$U$3)-1)/(COLUMNS($P$2:$Q$2)-1)),"")</f>
        <v/>
      </c>
      <c r="V34" s="78" t="str">
        <f ca="1">IFERROR(OFFSET('計算（イレギュラーサンプル）'!$O35,0,(COLUMN()-COLUMN($P34))*(COLUMNS('計算（イレギュラーサンプル）'!$O$3:$U$3)-1)/(COLUMNS($P$2:$Q$2)-1)),"")</f>
        <v/>
      </c>
      <c r="W34" s="78" t="str">
        <f ca="1">IFERROR(OFFSET('計算（イレギュラーサンプル）'!$O35,0,(COLUMN()-COLUMN($P34))*(COLUMNS('計算（イレギュラーサンプル）'!$O$3:$U$3)-1)/(COLUMNS($P$2:$Q$2)-1)),"")</f>
        <v/>
      </c>
      <c r="X34" s="78" t="str">
        <f ca="1">IFERROR(OFFSET('計算（イレギュラーサンプル）'!$O35,0,(COLUMN()-COLUMN($P34))*(COLUMNS('計算（イレギュラーサンプル）'!$O$3:$U$3)-1)/(COLUMNS($P$2:$Q$2)-1)),"")</f>
        <v/>
      </c>
      <c r="Y34" s="78" t="str">
        <f ca="1">IFERROR(OFFSET('計算（イレギュラーサンプル）'!$O35,0,(COLUMN()-COLUMN($P34))*(COLUMNS('計算（イレギュラーサンプル）'!$O$3:$U$3)-1)/(COLUMNS($P$2:$Q$2)-1)),"")</f>
        <v/>
      </c>
      <c r="Z34" s="78" t="str">
        <f ca="1">IFERROR(OFFSET('計算（イレギュラーサンプル）'!$O35,0,(COLUMN()-COLUMN($P34))*(COLUMNS('計算（イレギュラーサンプル）'!$O$3:$U$3)-1)/(COLUMNS($P$2:$Q$2)-1)),"")</f>
        <v/>
      </c>
      <c r="AA34" s="78" t="str">
        <f ca="1">IFERROR(OFFSET('計算（イレギュラーサンプル）'!$O35,0,(COLUMN()-COLUMN($P34))*(COLUMNS('計算（イレギュラーサンプル）'!$O$3:$U$3)-1)/(COLUMNS($P$2:$Q$2)-1)),"")</f>
        <v/>
      </c>
      <c r="AB34" s="78" t="str">
        <f t="shared" ca="1" si="11"/>
        <v/>
      </c>
      <c r="AC34" s="78" t="str">
        <f t="shared" ca="1" si="0"/>
        <v/>
      </c>
      <c r="AD34" s="78" t="str">
        <f t="shared" ca="1" si="1"/>
        <v/>
      </c>
      <c r="AE34" s="78" t="str">
        <f t="shared" ca="1" si="2"/>
        <v/>
      </c>
      <c r="AF34" s="78" t="str">
        <f t="shared" ca="1" si="3"/>
        <v/>
      </c>
      <c r="AG34" s="78" t="str">
        <f t="shared" ca="1" si="4"/>
        <v/>
      </c>
      <c r="AH34" s="78" t="str">
        <f t="shared" ca="1" si="5"/>
        <v/>
      </c>
      <c r="AI34" s="78" t="str">
        <f t="shared" ca="1" si="6"/>
        <v/>
      </c>
      <c r="AJ34" s="78" t="str">
        <f t="shared" ca="1" si="7"/>
        <v/>
      </c>
      <c r="AK34" s="78" t="str">
        <f t="shared" ca="1" si="8"/>
        <v/>
      </c>
      <c r="AL34" s="78" t="str">
        <f t="shared" ca="1" si="9"/>
        <v/>
      </c>
      <c r="AM34" s="78" t="str">
        <f t="shared" ca="1" si="10"/>
        <v/>
      </c>
    </row>
    <row r="35" spans="1:39" ht="15.75" customHeight="1">
      <c r="A35" s="38">
        <v>33</v>
      </c>
      <c r="B35" s="38" t="str">
        <f>IF(ISBLANK(ID管理番号商品名入力!D35),"",ID管理番号商品名入力!D35)</f>
        <v/>
      </c>
      <c r="C35" s="39" t="str">
        <f>IF(ISBLANK(ID管理番号商品名入力!F35),"",ID管理番号商品名入力!F35)</f>
        <v/>
      </c>
      <c r="D35" s="22" t="str">
        <f>IF(ISBLANK(サンプル入力!J36),"",サンプル入力!J36)</f>
        <v/>
      </c>
      <c r="E35" s="80" t="str">
        <f>IFERROR(VLOOKUP($D35,配送グループ設定!$A$31:$H$40,6,FALSE),"")</f>
        <v/>
      </c>
      <c r="F35" s="80" t="str">
        <f>IFERROR(VLOOKUP($D35,配送グループ設定!$A$31:$H$40,8,FALSE),"")</f>
        <v/>
      </c>
      <c r="G35" s="78">
        <v>0</v>
      </c>
      <c r="H35" s="78">
        <v>0</v>
      </c>
      <c r="I35" s="78">
        <v>0</v>
      </c>
      <c r="J35" s="78">
        <v>1</v>
      </c>
      <c r="K35" s="78" t="str">
        <f>IF(ISBLANK(サンプル入力!M36),"",サンプル入力!M36)</f>
        <v/>
      </c>
      <c r="L35" s="78">
        <v>1</v>
      </c>
      <c r="M35" s="81" t="str">
        <f>IF(ISBLANK(中部・下部フリースペース作成!$E$10),"5",中部・下部フリースペース作成!$E$10&amp;",5")</f>
        <v>5</v>
      </c>
      <c r="N35" s="81" t="str">
        <f>IF(商品台帳反映用!E340="","",商品台帳反映用!E340)</f>
        <v/>
      </c>
      <c r="O35" s="114" t="str">
        <f>IF(ISBLANK('計算（イレギュラーサンプル）'!O36),"",'計算（イレギュラーサンプル）'!O36)</f>
        <v/>
      </c>
      <c r="P35" s="78" t="str">
        <f ca="1">IFERROR(OFFSET('計算（イレギュラーサンプル）'!$O36,0,(COLUMN()-COLUMN($P35))*(COLUMNS('計算（イレギュラーサンプル）'!$O$3:$U$3)-1)/(COLUMNS($P$2:$Q$2)-1)),"")</f>
        <v/>
      </c>
      <c r="Q35" s="78" t="str">
        <f ca="1">IFERROR(OFFSET('計算（イレギュラーサンプル）'!$O36,0,(COLUMN()-COLUMN($P35))*(COLUMNS('計算（イレギュラーサンプル）'!$O$3:$U$3)-1)/(COLUMNS($P$2:$Q$2)-1)),"")</f>
        <v/>
      </c>
      <c r="R35" s="78" t="str">
        <f ca="1">IFERROR(OFFSET('計算（イレギュラーサンプル）'!$O36,0,(COLUMN()-COLUMN($P35))*(COLUMNS('計算（イレギュラーサンプル）'!$O$3:$U$3)-1)/(COLUMNS($P$2:$Q$2)-1)),"")</f>
        <v/>
      </c>
      <c r="S35" s="78" t="str">
        <f ca="1">IFERROR(OFFSET('計算（イレギュラーサンプル）'!$O36,0,(COLUMN()-COLUMN($P35))*(COLUMNS('計算（イレギュラーサンプル）'!$O$3:$U$3)-1)/(COLUMNS($P$2:$Q$2)-1)),"")</f>
        <v/>
      </c>
      <c r="T35" s="78" t="str">
        <f ca="1">IFERROR(OFFSET('計算（イレギュラーサンプル）'!$O36,0,(COLUMN()-COLUMN($P35))*(COLUMNS('計算（イレギュラーサンプル）'!$O$3:$U$3)-1)/(COLUMNS($P$2:$Q$2)-1)),"")</f>
        <v/>
      </c>
      <c r="U35" s="78" t="str">
        <f ca="1">IFERROR(OFFSET('計算（イレギュラーサンプル）'!$O36,0,(COLUMN()-COLUMN($P35))*(COLUMNS('計算（イレギュラーサンプル）'!$O$3:$U$3)-1)/(COLUMNS($P$2:$Q$2)-1)),"")</f>
        <v/>
      </c>
      <c r="V35" s="78" t="str">
        <f ca="1">IFERROR(OFFSET('計算（イレギュラーサンプル）'!$O36,0,(COLUMN()-COLUMN($P35))*(COLUMNS('計算（イレギュラーサンプル）'!$O$3:$U$3)-1)/(COLUMNS($P$2:$Q$2)-1)),"")</f>
        <v/>
      </c>
      <c r="W35" s="78" t="str">
        <f ca="1">IFERROR(OFFSET('計算（イレギュラーサンプル）'!$O36,0,(COLUMN()-COLUMN($P35))*(COLUMNS('計算（イレギュラーサンプル）'!$O$3:$U$3)-1)/(COLUMNS($P$2:$Q$2)-1)),"")</f>
        <v/>
      </c>
      <c r="X35" s="78" t="str">
        <f ca="1">IFERROR(OFFSET('計算（イレギュラーサンプル）'!$O36,0,(COLUMN()-COLUMN($P35))*(COLUMNS('計算（イレギュラーサンプル）'!$O$3:$U$3)-1)/(COLUMNS($P$2:$Q$2)-1)),"")</f>
        <v/>
      </c>
      <c r="Y35" s="78" t="str">
        <f ca="1">IFERROR(OFFSET('計算（イレギュラーサンプル）'!$O36,0,(COLUMN()-COLUMN($P35))*(COLUMNS('計算（イレギュラーサンプル）'!$O$3:$U$3)-1)/(COLUMNS($P$2:$Q$2)-1)),"")</f>
        <v/>
      </c>
      <c r="Z35" s="78" t="str">
        <f ca="1">IFERROR(OFFSET('計算（イレギュラーサンプル）'!$O36,0,(COLUMN()-COLUMN($P35))*(COLUMNS('計算（イレギュラーサンプル）'!$O$3:$U$3)-1)/(COLUMNS($P$2:$Q$2)-1)),"")</f>
        <v/>
      </c>
      <c r="AA35" s="78" t="str">
        <f ca="1">IFERROR(OFFSET('計算（イレギュラーサンプル）'!$O36,0,(COLUMN()-COLUMN($P35))*(COLUMNS('計算（イレギュラーサンプル）'!$O$3:$U$3)-1)/(COLUMNS($P$2:$Q$2)-1)),"")</f>
        <v/>
      </c>
      <c r="AB35" s="78" t="str">
        <f t="shared" ca="1" si="11"/>
        <v/>
      </c>
      <c r="AC35" s="78" t="str">
        <f t="shared" ca="1" si="0"/>
        <v/>
      </c>
      <c r="AD35" s="78" t="str">
        <f t="shared" ca="1" si="1"/>
        <v/>
      </c>
      <c r="AE35" s="78" t="str">
        <f t="shared" ca="1" si="2"/>
        <v/>
      </c>
      <c r="AF35" s="78" t="str">
        <f t="shared" ca="1" si="3"/>
        <v/>
      </c>
      <c r="AG35" s="78" t="str">
        <f t="shared" ca="1" si="4"/>
        <v/>
      </c>
      <c r="AH35" s="78" t="str">
        <f t="shared" ca="1" si="5"/>
        <v/>
      </c>
      <c r="AI35" s="78" t="str">
        <f t="shared" ca="1" si="6"/>
        <v/>
      </c>
      <c r="AJ35" s="78" t="str">
        <f t="shared" ca="1" si="7"/>
        <v/>
      </c>
      <c r="AK35" s="78" t="str">
        <f t="shared" ca="1" si="8"/>
        <v/>
      </c>
      <c r="AL35" s="78" t="str">
        <f t="shared" ca="1" si="9"/>
        <v/>
      </c>
      <c r="AM35" s="78" t="str">
        <f t="shared" ca="1" si="10"/>
        <v/>
      </c>
    </row>
    <row r="36" spans="1:39" ht="15.75" customHeight="1">
      <c r="A36" s="38">
        <v>34</v>
      </c>
      <c r="B36" s="38" t="str">
        <f>IF(ISBLANK(ID管理番号商品名入力!D36),"",ID管理番号商品名入力!D36)</f>
        <v/>
      </c>
      <c r="C36" s="39" t="str">
        <f>IF(ISBLANK(ID管理番号商品名入力!F36),"",ID管理番号商品名入力!F36)</f>
        <v/>
      </c>
      <c r="D36" s="22" t="str">
        <f>IF(ISBLANK(サンプル入力!J37),"",サンプル入力!J37)</f>
        <v/>
      </c>
      <c r="E36" s="80" t="str">
        <f>IFERROR(VLOOKUP($D36,配送グループ設定!$A$31:$H$40,6,FALSE),"")</f>
        <v/>
      </c>
      <c r="F36" s="80" t="str">
        <f>IFERROR(VLOOKUP($D36,配送グループ設定!$A$31:$H$40,8,FALSE),"")</f>
        <v/>
      </c>
      <c r="G36" s="78">
        <v>0</v>
      </c>
      <c r="H36" s="78">
        <v>0</v>
      </c>
      <c r="I36" s="78">
        <v>0</v>
      </c>
      <c r="J36" s="78">
        <v>1</v>
      </c>
      <c r="K36" s="78" t="str">
        <f>IF(ISBLANK(サンプル入力!M37),"",サンプル入力!M37)</f>
        <v/>
      </c>
      <c r="L36" s="78">
        <v>1</v>
      </c>
      <c r="M36" s="81" t="str">
        <f>IF(ISBLANK(中部・下部フリースペース作成!$E$10),"5",中部・下部フリースペース作成!$E$10&amp;",5")</f>
        <v>5</v>
      </c>
      <c r="N36" s="81" t="str">
        <f>IF(商品台帳反映用!E341="","",商品台帳反映用!E341)</f>
        <v/>
      </c>
      <c r="O36" s="114" t="str">
        <f>IF(ISBLANK('計算（イレギュラーサンプル）'!O37),"",'計算（イレギュラーサンプル）'!O37)</f>
        <v/>
      </c>
      <c r="P36" s="78" t="str">
        <f ca="1">IFERROR(OFFSET('計算（イレギュラーサンプル）'!$O37,0,(COLUMN()-COLUMN($P36))*(COLUMNS('計算（イレギュラーサンプル）'!$O$3:$U$3)-1)/(COLUMNS($P$2:$Q$2)-1)),"")</f>
        <v/>
      </c>
      <c r="Q36" s="78" t="str">
        <f ca="1">IFERROR(OFFSET('計算（イレギュラーサンプル）'!$O37,0,(COLUMN()-COLUMN($P36))*(COLUMNS('計算（イレギュラーサンプル）'!$O$3:$U$3)-1)/(COLUMNS($P$2:$Q$2)-1)),"")</f>
        <v/>
      </c>
      <c r="R36" s="78" t="str">
        <f ca="1">IFERROR(OFFSET('計算（イレギュラーサンプル）'!$O37,0,(COLUMN()-COLUMN($P36))*(COLUMNS('計算（イレギュラーサンプル）'!$O$3:$U$3)-1)/(COLUMNS($P$2:$Q$2)-1)),"")</f>
        <v/>
      </c>
      <c r="S36" s="78" t="str">
        <f ca="1">IFERROR(OFFSET('計算（イレギュラーサンプル）'!$O37,0,(COLUMN()-COLUMN($P36))*(COLUMNS('計算（イレギュラーサンプル）'!$O$3:$U$3)-1)/(COLUMNS($P$2:$Q$2)-1)),"")</f>
        <v/>
      </c>
      <c r="T36" s="78" t="str">
        <f ca="1">IFERROR(OFFSET('計算（イレギュラーサンプル）'!$O37,0,(COLUMN()-COLUMN($P36))*(COLUMNS('計算（イレギュラーサンプル）'!$O$3:$U$3)-1)/(COLUMNS($P$2:$Q$2)-1)),"")</f>
        <v/>
      </c>
      <c r="U36" s="78" t="str">
        <f ca="1">IFERROR(OFFSET('計算（イレギュラーサンプル）'!$O37,0,(COLUMN()-COLUMN($P36))*(COLUMNS('計算（イレギュラーサンプル）'!$O$3:$U$3)-1)/(COLUMNS($P$2:$Q$2)-1)),"")</f>
        <v/>
      </c>
      <c r="V36" s="78" t="str">
        <f ca="1">IFERROR(OFFSET('計算（イレギュラーサンプル）'!$O37,0,(COLUMN()-COLUMN($P36))*(COLUMNS('計算（イレギュラーサンプル）'!$O$3:$U$3)-1)/(COLUMNS($P$2:$Q$2)-1)),"")</f>
        <v/>
      </c>
      <c r="W36" s="78" t="str">
        <f ca="1">IFERROR(OFFSET('計算（イレギュラーサンプル）'!$O37,0,(COLUMN()-COLUMN($P36))*(COLUMNS('計算（イレギュラーサンプル）'!$O$3:$U$3)-1)/(COLUMNS($P$2:$Q$2)-1)),"")</f>
        <v/>
      </c>
      <c r="X36" s="78" t="str">
        <f ca="1">IFERROR(OFFSET('計算（イレギュラーサンプル）'!$O37,0,(COLUMN()-COLUMN($P36))*(COLUMNS('計算（イレギュラーサンプル）'!$O$3:$U$3)-1)/(COLUMNS($P$2:$Q$2)-1)),"")</f>
        <v/>
      </c>
      <c r="Y36" s="78" t="str">
        <f ca="1">IFERROR(OFFSET('計算（イレギュラーサンプル）'!$O37,0,(COLUMN()-COLUMN($P36))*(COLUMNS('計算（イレギュラーサンプル）'!$O$3:$U$3)-1)/(COLUMNS($P$2:$Q$2)-1)),"")</f>
        <v/>
      </c>
      <c r="Z36" s="78" t="str">
        <f ca="1">IFERROR(OFFSET('計算（イレギュラーサンプル）'!$O37,0,(COLUMN()-COLUMN($P36))*(COLUMNS('計算（イレギュラーサンプル）'!$O$3:$U$3)-1)/(COLUMNS($P$2:$Q$2)-1)),"")</f>
        <v/>
      </c>
      <c r="AA36" s="78" t="str">
        <f ca="1">IFERROR(OFFSET('計算（イレギュラーサンプル）'!$O37,0,(COLUMN()-COLUMN($P36))*(COLUMNS('計算（イレギュラーサンプル）'!$O$3:$U$3)-1)/(COLUMNS($P$2:$Q$2)-1)),"")</f>
        <v/>
      </c>
      <c r="AB36" s="78" t="str">
        <f t="shared" ca="1" si="11"/>
        <v/>
      </c>
      <c r="AC36" s="78" t="str">
        <f t="shared" ca="1" si="0"/>
        <v/>
      </c>
      <c r="AD36" s="78" t="str">
        <f t="shared" ca="1" si="1"/>
        <v/>
      </c>
      <c r="AE36" s="78" t="str">
        <f t="shared" ca="1" si="2"/>
        <v/>
      </c>
      <c r="AF36" s="78" t="str">
        <f t="shared" ca="1" si="3"/>
        <v/>
      </c>
      <c r="AG36" s="78" t="str">
        <f t="shared" ca="1" si="4"/>
        <v/>
      </c>
      <c r="AH36" s="78" t="str">
        <f t="shared" ca="1" si="5"/>
        <v/>
      </c>
      <c r="AI36" s="78" t="str">
        <f t="shared" ca="1" si="6"/>
        <v/>
      </c>
      <c r="AJ36" s="78" t="str">
        <f t="shared" ca="1" si="7"/>
        <v/>
      </c>
      <c r="AK36" s="78" t="str">
        <f t="shared" ca="1" si="8"/>
        <v/>
      </c>
      <c r="AL36" s="78" t="str">
        <f t="shared" ca="1" si="9"/>
        <v/>
      </c>
      <c r="AM36" s="78" t="str">
        <f t="shared" ca="1" si="10"/>
        <v/>
      </c>
    </row>
    <row r="37" spans="1:39" ht="15.75" customHeight="1">
      <c r="A37" s="38">
        <v>35</v>
      </c>
      <c r="B37" s="38" t="str">
        <f>IF(ISBLANK(ID管理番号商品名入力!D37),"",ID管理番号商品名入力!D37)</f>
        <v/>
      </c>
      <c r="C37" s="39" t="str">
        <f>IF(ISBLANK(ID管理番号商品名入力!F37),"",ID管理番号商品名入力!F37)</f>
        <v/>
      </c>
      <c r="D37" s="22" t="str">
        <f>IF(ISBLANK(サンプル入力!J38),"",サンプル入力!J38)</f>
        <v/>
      </c>
      <c r="E37" s="80" t="str">
        <f>IFERROR(VLOOKUP($D37,配送グループ設定!$A$31:$H$40,6,FALSE),"")</f>
        <v/>
      </c>
      <c r="F37" s="80" t="str">
        <f>IFERROR(VLOOKUP($D37,配送グループ設定!$A$31:$H$40,8,FALSE),"")</f>
        <v/>
      </c>
      <c r="G37" s="78">
        <v>0</v>
      </c>
      <c r="H37" s="78">
        <v>0</v>
      </c>
      <c r="I37" s="78">
        <v>0</v>
      </c>
      <c r="J37" s="78">
        <v>1</v>
      </c>
      <c r="K37" s="78" t="str">
        <f>IF(ISBLANK(サンプル入力!M38),"",サンプル入力!M38)</f>
        <v/>
      </c>
      <c r="L37" s="78">
        <v>1</v>
      </c>
      <c r="M37" s="81" t="str">
        <f>IF(ISBLANK(中部・下部フリースペース作成!$E$10),"5",中部・下部フリースペース作成!$E$10&amp;",5")</f>
        <v>5</v>
      </c>
      <c r="N37" s="81" t="str">
        <f>IF(商品台帳反映用!E342="","",商品台帳反映用!E342)</f>
        <v/>
      </c>
      <c r="O37" s="114" t="str">
        <f>IF(ISBLANK('計算（イレギュラーサンプル）'!O38),"",'計算（イレギュラーサンプル）'!O38)</f>
        <v/>
      </c>
      <c r="P37" s="78" t="str">
        <f ca="1">IFERROR(OFFSET('計算（イレギュラーサンプル）'!$O38,0,(COLUMN()-COLUMN($P37))*(COLUMNS('計算（イレギュラーサンプル）'!$O$3:$U$3)-1)/(COLUMNS($P$2:$Q$2)-1)),"")</f>
        <v/>
      </c>
      <c r="Q37" s="78" t="str">
        <f ca="1">IFERROR(OFFSET('計算（イレギュラーサンプル）'!$O38,0,(COLUMN()-COLUMN($P37))*(COLUMNS('計算（イレギュラーサンプル）'!$O$3:$U$3)-1)/(COLUMNS($P$2:$Q$2)-1)),"")</f>
        <v/>
      </c>
      <c r="R37" s="78" t="str">
        <f ca="1">IFERROR(OFFSET('計算（イレギュラーサンプル）'!$O38,0,(COLUMN()-COLUMN($P37))*(COLUMNS('計算（イレギュラーサンプル）'!$O$3:$U$3)-1)/(COLUMNS($P$2:$Q$2)-1)),"")</f>
        <v/>
      </c>
      <c r="S37" s="78" t="str">
        <f ca="1">IFERROR(OFFSET('計算（イレギュラーサンプル）'!$O38,0,(COLUMN()-COLUMN($P37))*(COLUMNS('計算（イレギュラーサンプル）'!$O$3:$U$3)-1)/(COLUMNS($P$2:$Q$2)-1)),"")</f>
        <v/>
      </c>
      <c r="T37" s="78" t="str">
        <f ca="1">IFERROR(OFFSET('計算（イレギュラーサンプル）'!$O38,0,(COLUMN()-COLUMN($P37))*(COLUMNS('計算（イレギュラーサンプル）'!$O$3:$U$3)-1)/(COLUMNS($P$2:$Q$2)-1)),"")</f>
        <v/>
      </c>
      <c r="U37" s="78" t="str">
        <f ca="1">IFERROR(OFFSET('計算（イレギュラーサンプル）'!$O38,0,(COLUMN()-COLUMN($P37))*(COLUMNS('計算（イレギュラーサンプル）'!$O$3:$U$3)-1)/(COLUMNS($P$2:$Q$2)-1)),"")</f>
        <v/>
      </c>
      <c r="V37" s="78" t="str">
        <f ca="1">IFERROR(OFFSET('計算（イレギュラーサンプル）'!$O38,0,(COLUMN()-COLUMN($P37))*(COLUMNS('計算（イレギュラーサンプル）'!$O$3:$U$3)-1)/(COLUMNS($P$2:$Q$2)-1)),"")</f>
        <v/>
      </c>
      <c r="W37" s="78" t="str">
        <f ca="1">IFERROR(OFFSET('計算（イレギュラーサンプル）'!$O38,0,(COLUMN()-COLUMN($P37))*(COLUMNS('計算（イレギュラーサンプル）'!$O$3:$U$3)-1)/(COLUMNS($P$2:$Q$2)-1)),"")</f>
        <v/>
      </c>
      <c r="X37" s="78" t="str">
        <f ca="1">IFERROR(OFFSET('計算（イレギュラーサンプル）'!$O38,0,(COLUMN()-COLUMN($P37))*(COLUMNS('計算（イレギュラーサンプル）'!$O$3:$U$3)-1)/(COLUMNS($P$2:$Q$2)-1)),"")</f>
        <v/>
      </c>
      <c r="Y37" s="78" t="str">
        <f ca="1">IFERROR(OFFSET('計算（イレギュラーサンプル）'!$O38,0,(COLUMN()-COLUMN($P37))*(COLUMNS('計算（イレギュラーサンプル）'!$O$3:$U$3)-1)/(COLUMNS($P$2:$Q$2)-1)),"")</f>
        <v/>
      </c>
      <c r="Z37" s="78" t="str">
        <f ca="1">IFERROR(OFFSET('計算（イレギュラーサンプル）'!$O38,0,(COLUMN()-COLUMN($P37))*(COLUMNS('計算（イレギュラーサンプル）'!$O$3:$U$3)-1)/(COLUMNS($P$2:$Q$2)-1)),"")</f>
        <v/>
      </c>
      <c r="AA37" s="78" t="str">
        <f ca="1">IFERROR(OFFSET('計算（イレギュラーサンプル）'!$O38,0,(COLUMN()-COLUMN($P37))*(COLUMNS('計算（イレギュラーサンプル）'!$O$3:$U$3)-1)/(COLUMNS($P$2:$Q$2)-1)),"")</f>
        <v/>
      </c>
      <c r="AB37" s="78" t="str">
        <f t="shared" ca="1" si="11"/>
        <v/>
      </c>
      <c r="AC37" s="78" t="str">
        <f t="shared" ca="1" si="0"/>
        <v/>
      </c>
      <c r="AD37" s="78" t="str">
        <f t="shared" ca="1" si="1"/>
        <v/>
      </c>
      <c r="AE37" s="78" t="str">
        <f t="shared" ca="1" si="2"/>
        <v/>
      </c>
      <c r="AF37" s="78" t="str">
        <f t="shared" ca="1" si="3"/>
        <v/>
      </c>
      <c r="AG37" s="78" t="str">
        <f t="shared" ca="1" si="4"/>
        <v/>
      </c>
      <c r="AH37" s="78" t="str">
        <f t="shared" ca="1" si="5"/>
        <v/>
      </c>
      <c r="AI37" s="78" t="str">
        <f t="shared" ca="1" si="6"/>
        <v/>
      </c>
      <c r="AJ37" s="78" t="str">
        <f t="shared" ca="1" si="7"/>
        <v/>
      </c>
      <c r="AK37" s="78" t="str">
        <f t="shared" ca="1" si="8"/>
        <v/>
      </c>
      <c r="AL37" s="78" t="str">
        <f t="shared" ca="1" si="9"/>
        <v/>
      </c>
      <c r="AM37" s="78" t="str">
        <f t="shared" ca="1" si="10"/>
        <v/>
      </c>
    </row>
    <row r="38" spans="1:39" ht="15.75" customHeight="1">
      <c r="A38" s="38">
        <v>36</v>
      </c>
      <c r="B38" s="38" t="str">
        <f>IF(ISBLANK(ID管理番号商品名入力!D38),"",ID管理番号商品名入力!D38)</f>
        <v/>
      </c>
      <c r="C38" s="39" t="str">
        <f>IF(ISBLANK(ID管理番号商品名入力!F38),"",ID管理番号商品名入力!F38)</f>
        <v/>
      </c>
      <c r="D38" s="22" t="str">
        <f>IF(ISBLANK(サンプル入力!J39),"",サンプル入力!J39)</f>
        <v/>
      </c>
      <c r="E38" s="80" t="str">
        <f>IFERROR(VLOOKUP($D38,配送グループ設定!$A$31:$H$40,6,FALSE),"")</f>
        <v/>
      </c>
      <c r="F38" s="80" t="str">
        <f>IFERROR(VLOOKUP($D38,配送グループ設定!$A$31:$H$40,8,FALSE),"")</f>
        <v/>
      </c>
      <c r="G38" s="78">
        <v>0</v>
      </c>
      <c r="H38" s="78">
        <v>0</v>
      </c>
      <c r="I38" s="78">
        <v>0</v>
      </c>
      <c r="J38" s="78">
        <v>1</v>
      </c>
      <c r="K38" s="78" t="str">
        <f>IF(ISBLANK(サンプル入力!M39),"",サンプル入力!M39)</f>
        <v/>
      </c>
      <c r="L38" s="78">
        <v>1</v>
      </c>
      <c r="M38" s="81" t="str">
        <f>IF(ISBLANK(中部・下部フリースペース作成!$E$10),"5",中部・下部フリースペース作成!$E$10&amp;",5")</f>
        <v>5</v>
      </c>
      <c r="N38" s="81" t="str">
        <f>IF(商品台帳反映用!E343="","",商品台帳反映用!E343)</f>
        <v/>
      </c>
      <c r="O38" s="114" t="str">
        <f>IF(ISBLANK('計算（イレギュラーサンプル）'!O39),"",'計算（イレギュラーサンプル）'!O39)</f>
        <v/>
      </c>
      <c r="P38" s="78" t="str">
        <f ca="1">IFERROR(OFFSET('計算（イレギュラーサンプル）'!$O39,0,(COLUMN()-COLUMN($P38))*(COLUMNS('計算（イレギュラーサンプル）'!$O$3:$U$3)-1)/(COLUMNS($P$2:$Q$2)-1)),"")</f>
        <v/>
      </c>
      <c r="Q38" s="78" t="str">
        <f ca="1">IFERROR(OFFSET('計算（イレギュラーサンプル）'!$O39,0,(COLUMN()-COLUMN($P38))*(COLUMNS('計算（イレギュラーサンプル）'!$O$3:$U$3)-1)/(COLUMNS($P$2:$Q$2)-1)),"")</f>
        <v/>
      </c>
      <c r="R38" s="78" t="str">
        <f ca="1">IFERROR(OFFSET('計算（イレギュラーサンプル）'!$O39,0,(COLUMN()-COLUMN($P38))*(COLUMNS('計算（イレギュラーサンプル）'!$O$3:$U$3)-1)/(COLUMNS($P$2:$Q$2)-1)),"")</f>
        <v/>
      </c>
      <c r="S38" s="78" t="str">
        <f ca="1">IFERROR(OFFSET('計算（イレギュラーサンプル）'!$O39,0,(COLUMN()-COLUMN($P38))*(COLUMNS('計算（イレギュラーサンプル）'!$O$3:$U$3)-1)/(COLUMNS($P$2:$Q$2)-1)),"")</f>
        <v/>
      </c>
      <c r="T38" s="78" t="str">
        <f ca="1">IFERROR(OFFSET('計算（イレギュラーサンプル）'!$O39,0,(COLUMN()-COLUMN($P38))*(COLUMNS('計算（イレギュラーサンプル）'!$O$3:$U$3)-1)/(COLUMNS($P$2:$Q$2)-1)),"")</f>
        <v/>
      </c>
      <c r="U38" s="78" t="str">
        <f ca="1">IFERROR(OFFSET('計算（イレギュラーサンプル）'!$O39,0,(COLUMN()-COLUMN($P38))*(COLUMNS('計算（イレギュラーサンプル）'!$O$3:$U$3)-1)/(COLUMNS($P$2:$Q$2)-1)),"")</f>
        <v/>
      </c>
      <c r="V38" s="78" t="str">
        <f ca="1">IFERROR(OFFSET('計算（イレギュラーサンプル）'!$O39,0,(COLUMN()-COLUMN($P38))*(COLUMNS('計算（イレギュラーサンプル）'!$O$3:$U$3)-1)/(COLUMNS($P$2:$Q$2)-1)),"")</f>
        <v/>
      </c>
      <c r="W38" s="78" t="str">
        <f ca="1">IFERROR(OFFSET('計算（イレギュラーサンプル）'!$O39,0,(COLUMN()-COLUMN($P38))*(COLUMNS('計算（イレギュラーサンプル）'!$O$3:$U$3)-1)/(COLUMNS($P$2:$Q$2)-1)),"")</f>
        <v/>
      </c>
      <c r="X38" s="78" t="str">
        <f ca="1">IFERROR(OFFSET('計算（イレギュラーサンプル）'!$O39,0,(COLUMN()-COLUMN($P38))*(COLUMNS('計算（イレギュラーサンプル）'!$O$3:$U$3)-1)/(COLUMNS($P$2:$Q$2)-1)),"")</f>
        <v/>
      </c>
      <c r="Y38" s="78" t="str">
        <f ca="1">IFERROR(OFFSET('計算（イレギュラーサンプル）'!$O39,0,(COLUMN()-COLUMN($P38))*(COLUMNS('計算（イレギュラーサンプル）'!$O$3:$U$3)-1)/(COLUMNS($P$2:$Q$2)-1)),"")</f>
        <v/>
      </c>
      <c r="Z38" s="78" t="str">
        <f ca="1">IFERROR(OFFSET('計算（イレギュラーサンプル）'!$O39,0,(COLUMN()-COLUMN($P38))*(COLUMNS('計算（イレギュラーサンプル）'!$O$3:$U$3)-1)/(COLUMNS($P$2:$Q$2)-1)),"")</f>
        <v/>
      </c>
      <c r="AA38" s="78" t="str">
        <f ca="1">IFERROR(OFFSET('計算（イレギュラーサンプル）'!$O39,0,(COLUMN()-COLUMN($P38))*(COLUMNS('計算（イレギュラーサンプル）'!$O$3:$U$3)-1)/(COLUMNS($P$2:$Q$2)-1)),"")</f>
        <v/>
      </c>
      <c r="AB38" s="78" t="str">
        <f t="shared" ca="1" si="11"/>
        <v/>
      </c>
      <c r="AC38" s="78" t="str">
        <f t="shared" ca="1" si="0"/>
        <v/>
      </c>
      <c r="AD38" s="78" t="str">
        <f t="shared" ca="1" si="1"/>
        <v/>
      </c>
      <c r="AE38" s="78" t="str">
        <f t="shared" ca="1" si="2"/>
        <v/>
      </c>
      <c r="AF38" s="78" t="str">
        <f t="shared" ca="1" si="3"/>
        <v/>
      </c>
      <c r="AG38" s="78" t="str">
        <f t="shared" ca="1" si="4"/>
        <v/>
      </c>
      <c r="AH38" s="78" t="str">
        <f t="shared" ca="1" si="5"/>
        <v/>
      </c>
      <c r="AI38" s="78" t="str">
        <f t="shared" ca="1" si="6"/>
        <v/>
      </c>
      <c r="AJ38" s="78" t="str">
        <f t="shared" ca="1" si="7"/>
        <v/>
      </c>
      <c r="AK38" s="78" t="str">
        <f t="shared" ca="1" si="8"/>
        <v/>
      </c>
      <c r="AL38" s="78" t="str">
        <f t="shared" ca="1" si="9"/>
        <v/>
      </c>
      <c r="AM38" s="78" t="str">
        <f t="shared" ca="1" si="10"/>
        <v/>
      </c>
    </row>
    <row r="39" spans="1:39" ht="15.75" customHeight="1">
      <c r="A39" s="38">
        <v>37</v>
      </c>
      <c r="B39" s="38" t="str">
        <f>IF(ISBLANK(ID管理番号商品名入力!D39),"",ID管理番号商品名入力!D39)</f>
        <v/>
      </c>
      <c r="C39" s="39" t="str">
        <f>IF(ISBLANK(ID管理番号商品名入力!F39),"",ID管理番号商品名入力!F39)</f>
        <v/>
      </c>
      <c r="D39" s="22" t="str">
        <f>IF(ISBLANK(サンプル入力!J40),"",サンプル入力!J40)</f>
        <v/>
      </c>
      <c r="E39" s="80" t="str">
        <f>IFERROR(VLOOKUP($D39,配送グループ設定!$A$31:$H$40,6,FALSE),"")</f>
        <v/>
      </c>
      <c r="F39" s="80" t="str">
        <f>IFERROR(VLOOKUP($D39,配送グループ設定!$A$31:$H$40,8,FALSE),"")</f>
        <v/>
      </c>
      <c r="G39" s="78">
        <v>0</v>
      </c>
      <c r="H39" s="78">
        <v>0</v>
      </c>
      <c r="I39" s="78">
        <v>0</v>
      </c>
      <c r="J39" s="78">
        <v>1</v>
      </c>
      <c r="K39" s="78" t="str">
        <f>IF(ISBLANK(サンプル入力!M40),"",サンプル入力!M40)</f>
        <v/>
      </c>
      <c r="L39" s="78">
        <v>1</v>
      </c>
      <c r="M39" s="81" t="str">
        <f>IF(ISBLANK(中部・下部フリースペース作成!$E$10),"5",中部・下部フリースペース作成!$E$10&amp;",5")</f>
        <v>5</v>
      </c>
      <c r="N39" s="81" t="str">
        <f>IF(商品台帳反映用!E344="","",商品台帳反映用!E344)</f>
        <v/>
      </c>
      <c r="O39" s="114" t="str">
        <f>IF(ISBLANK('計算（イレギュラーサンプル）'!O40),"",'計算（イレギュラーサンプル）'!O40)</f>
        <v/>
      </c>
      <c r="P39" s="78" t="str">
        <f ca="1">IFERROR(OFFSET('計算（イレギュラーサンプル）'!$O40,0,(COLUMN()-COLUMN($P39))*(COLUMNS('計算（イレギュラーサンプル）'!$O$3:$U$3)-1)/(COLUMNS($P$2:$Q$2)-1)),"")</f>
        <v/>
      </c>
      <c r="Q39" s="78" t="str">
        <f ca="1">IFERROR(OFFSET('計算（イレギュラーサンプル）'!$O40,0,(COLUMN()-COLUMN($P39))*(COLUMNS('計算（イレギュラーサンプル）'!$O$3:$U$3)-1)/(COLUMNS($P$2:$Q$2)-1)),"")</f>
        <v/>
      </c>
      <c r="R39" s="78" t="str">
        <f ca="1">IFERROR(OFFSET('計算（イレギュラーサンプル）'!$O40,0,(COLUMN()-COLUMN($P39))*(COLUMNS('計算（イレギュラーサンプル）'!$O$3:$U$3)-1)/(COLUMNS($P$2:$Q$2)-1)),"")</f>
        <v/>
      </c>
      <c r="S39" s="78" t="str">
        <f ca="1">IFERROR(OFFSET('計算（イレギュラーサンプル）'!$O40,0,(COLUMN()-COLUMN($P39))*(COLUMNS('計算（イレギュラーサンプル）'!$O$3:$U$3)-1)/(COLUMNS($P$2:$Q$2)-1)),"")</f>
        <v/>
      </c>
      <c r="T39" s="78" t="str">
        <f ca="1">IFERROR(OFFSET('計算（イレギュラーサンプル）'!$O40,0,(COLUMN()-COLUMN($P39))*(COLUMNS('計算（イレギュラーサンプル）'!$O$3:$U$3)-1)/(COLUMNS($P$2:$Q$2)-1)),"")</f>
        <v/>
      </c>
      <c r="U39" s="78" t="str">
        <f ca="1">IFERROR(OFFSET('計算（イレギュラーサンプル）'!$O40,0,(COLUMN()-COLUMN($P39))*(COLUMNS('計算（イレギュラーサンプル）'!$O$3:$U$3)-1)/(COLUMNS($P$2:$Q$2)-1)),"")</f>
        <v/>
      </c>
      <c r="V39" s="78" t="str">
        <f ca="1">IFERROR(OFFSET('計算（イレギュラーサンプル）'!$O40,0,(COLUMN()-COLUMN($P39))*(COLUMNS('計算（イレギュラーサンプル）'!$O$3:$U$3)-1)/(COLUMNS($P$2:$Q$2)-1)),"")</f>
        <v/>
      </c>
      <c r="W39" s="78" t="str">
        <f ca="1">IFERROR(OFFSET('計算（イレギュラーサンプル）'!$O40,0,(COLUMN()-COLUMN($P39))*(COLUMNS('計算（イレギュラーサンプル）'!$O$3:$U$3)-1)/(COLUMNS($P$2:$Q$2)-1)),"")</f>
        <v/>
      </c>
      <c r="X39" s="78" t="str">
        <f ca="1">IFERROR(OFFSET('計算（イレギュラーサンプル）'!$O40,0,(COLUMN()-COLUMN($P39))*(COLUMNS('計算（イレギュラーサンプル）'!$O$3:$U$3)-1)/(COLUMNS($P$2:$Q$2)-1)),"")</f>
        <v/>
      </c>
      <c r="Y39" s="78" t="str">
        <f ca="1">IFERROR(OFFSET('計算（イレギュラーサンプル）'!$O40,0,(COLUMN()-COLUMN($P39))*(COLUMNS('計算（イレギュラーサンプル）'!$O$3:$U$3)-1)/(COLUMNS($P$2:$Q$2)-1)),"")</f>
        <v/>
      </c>
      <c r="Z39" s="78" t="str">
        <f ca="1">IFERROR(OFFSET('計算（イレギュラーサンプル）'!$O40,0,(COLUMN()-COLUMN($P39))*(COLUMNS('計算（イレギュラーサンプル）'!$O$3:$U$3)-1)/(COLUMNS($P$2:$Q$2)-1)),"")</f>
        <v/>
      </c>
      <c r="AA39" s="78" t="str">
        <f ca="1">IFERROR(OFFSET('計算（イレギュラーサンプル）'!$O40,0,(COLUMN()-COLUMN($P39))*(COLUMNS('計算（イレギュラーサンプル）'!$O$3:$U$3)-1)/(COLUMNS($P$2:$Q$2)-1)),"")</f>
        <v/>
      </c>
      <c r="AB39" s="78" t="str">
        <f t="shared" ca="1" si="11"/>
        <v/>
      </c>
      <c r="AC39" s="78" t="str">
        <f t="shared" ca="1" si="0"/>
        <v/>
      </c>
      <c r="AD39" s="78" t="str">
        <f t="shared" ca="1" si="1"/>
        <v/>
      </c>
      <c r="AE39" s="78" t="str">
        <f t="shared" ca="1" si="2"/>
        <v/>
      </c>
      <c r="AF39" s="78" t="str">
        <f t="shared" ca="1" si="3"/>
        <v/>
      </c>
      <c r="AG39" s="78" t="str">
        <f t="shared" ca="1" si="4"/>
        <v/>
      </c>
      <c r="AH39" s="78" t="str">
        <f t="shared" ca="1" si="5"/>
        <v/>
      </c>
      <c r="AI39" s="78" t="str">
        <f t="shared" ca="1" si="6"/>
        <v/>
      </c>
      <c r="AJ39" s="78" t="str">
        <f t="shared" ca="1" si="7"/>
        <v/>
      </c>
      <c r="AK39" s="78" t="str">
        <f t="shared" ca="1" si="8"/>
        <v/>
      </c>
      <c r="AL39" s="78" t="str">
        <f t="shared" ca="1" si="9"/>
        <v/>
      </c>
      <c r="AM39" s="78" t="str">
        <f t="shared" ca="1" si="10"/>
        <v/>
      </c>
    </row>
    <row r="40" spans="1:39" ht="15.75" customHeight="1">
      <c r="A40" s="38">
        <v>38</v>
      </c>
      <c r="B40" s="38" t="str">
        <f>IF(ISBLANK(ID管理番号商品名入力!D40),"",ID管理番号商品名入力!D40)</f>
        <v/>
      </c>
      <c r="C40" s="39" t="str">
        <f>IF(ISBLANK(ID管理番号商品名入力!F40),"",ID管理番号商品名入力!F40)</f>
        <v/>
      </c>
      <c r="D40" s="22" t="str">
        <f>IF(ISBLANK(サンプル入力!J41),"",サンプル入力!J41)</f>
        <v/>
      </c>
      <c r="E40" s="80" t="str">
        <f>IFERROR(VLOOKUP($D40,配送グループ設定!$A$31:$H$40,6,FALSE),"")</f>
        <v/>
      </c>
      <c r="F40" s="80" t="str">
        <f>IFERROR(VLOOKUP($D40,配送グループ設定!$A$31:$H$40,8,FALSE),"")</f>
        <v/>
      </c>
      <c r="G40" s="78">
        <v>0</v>
      </c>
      <c r="H40" s="78">
        <v>0</v>
      </c>
      <c r="I40" s="78">
        <v>0</v>
      </c>
      <c r="J40" s="78">
        <v>1</v>
      </c>
      <c r="K40" s="78" t="str">
        <f>IF(ISBLANK(サンプル入力!M41),"",サンプル入力!M41)</f>
        <v/>
      </c>
      <c r="L40" s="78">
        <v>1</v>
      </c>
      <c r="M40" s="81" t="str">
        <f>IF(ISBLANK(中部・下部フリースペース作成!$E$10),"5",中部・下部フリースペース作成!$E$10&amp;",5")</f>
        <v>5</v>
      </c>
      <c r="N40" s="81" t="str">
        <f>IF(商品台帳反映用!E345="","",商品台帳反映用!E345)</f>
        <v/>
      </c>
      <c r="O40" s="114" t="str">
        <f>IF(ISBLANK('計算（イレギュラーサンプル）'!O41),"",'計算（イレギュラーサンプル）'!O41)</f>
        <v/>
      </c>
      <c r="P40" s="78" t="str">
        <f ca="1">IFERROR(OFFSET('計算（イレギュラーサンプル）'!$O41,0,(COLUMN()-COLUMN($P40))*(COLUMNS('計算（イレギュラーサンプル）'!$O$3:$U$3)-1)/(COLUMNS($P$2:$Q$2)-1)),"")</f>
        <v/>
      </c>
      <c r="Q40" s="78" t="str">
        <f ca="1">IFERROR(OFFSET('計算（イレギュラーサンプル）'!$O41,0,(COLUMN()-COLUMN($P40))*(COLUMNS('計算（イレギュラーサンプル）'!$O$3:$U$3)-1)/(COLUMNS($P$2:$Q$2)-1)),"")</f>
        <v/>
      </c>
      <c r="R40" s="78" t="str">
        <f ca="1">IFERROR(OFFSET('計算（イレギュラーサンプル）'!$O41,0,(COLUMN()-COLUMN($P40))*(COLUMNS('計算（イレギュラーサンプル）'!$O$3:$U$3)-1)/(COLUMNS($P$2:$Q$2)-1)),"")</f>
        <v/>
      </c>
      <c r="S40" s="78" t="str">
        <f ca="1">IFERROR(OFFSET('計算（イレギュラーサンプル）'!$O41,0,(COLUMN()-COLUMN($P40))*(COLUMNS('計算（イレギュラーサンプル）'!$O$3:$U$3)-1)/(COLUMNS($P$2:$Q$2)-1)),"")</f>
        <v/>
      </c>
      <c r="T40" s="78" t="str">
        <f ca="1">IFERROR(OFFSET('計算（イレギュラーサンプル）'!$O41,0,(COLUMN()-COLUMN($P40))*(COLUMNS('計算（イレギュラーサンプル）'!$O$3:$U$3)-1)/(COLUMNS($P$2:$Q$2)-1)),"")</f>
        <v/>
      </c>
      <c r="U40" s="78" t="str">
        <f ca="1">IFERROR(OFFSET('計算（イレギュラーサンプル）'!$O41,0,(COLUMN()-COLUMN($P40))*(COLUMNS('計算（イレギュラーサンプル）'!$O$3:$U$3)-1)/(COLUMNS($P$2:$Q$2)-1)),"")</f>
        <v/>
      </c>
      <c r="V40" s="78" t="str">
        <f ca="1">IFERROR(OFFSET('計算（イレギュラーサンプル）'!$O41,0,(COLUMN()-COLUMN($P40))*(COLUMNS('計算（イレギュラーサンプル）'!$O$3:$U$3)-1)/(COLUMNS($P$2:$Q$2)-1)),"")</f>
        <v/>
      </c>
      <c r="W40" s="78" t="str">
        <f ca="1">IFERROR(OFFSET('計算（イレギュラーサンプル）'!$O41,0,(COLUMN()-COLUMN($P40))*(COLUMNS('計算（イレギュラーサンプル）'!$O$3:$U$3)-1)/(COLUMNS($P$2:$Q$2)-1)),"")</f>
        <v/>
      </c>
      <c r="X40" s="78" t="str">
        <f ca="1">IFERROR(OFFSET('計算（イレギュラーサンプル）'!$O41,0,(COLUMN()-COLUMN($P40))*(COLUMNS('計算（イレギュラーサンプル）'!$O$3:$U$3)-1)/(COLUMNS($P$2:$Q$2)-1)),"")</f>
        <v/>
      </c>
      <c r="Y40" s="78" t="str">
        <f ca="1">IFERROR(OFFSET('計算（イレギュラーサンプル）'!$O41,0,(COLUMN()-COLUMN($P40))*(COLUMNS('計算（イレギュラーサンプル）'!$O$3:$U$3)-1)/(COLUMNS($P$2:$Q$2)-1)),"")</f>
        <v/>
      </c>
      <c r="Z40" s="78" t="str">
        <f ca="1">IFERROR(OFFSET('計算（イレギュラーサンプル）'!$O41,0,(COLUMN()-COLUMN($P40))*(COLUMNS('計算（イレギュラーサンプル）'!$O$3:$U$3)-1)/(COLUMNS($P$2:$Q$2)-1)),"")</f>
        <v/>
      </c>
      <c r="AA40" s="78" t="str">
        <f ca="1">IFERROR(OFFSET('計算（イレギュラーサンプル）'!$O41,0,(COLUMN()-COLUMN($P40))*(COLUMNS('計算（イレギュラーサンプル）'!$O$3:$U$3)-1)/(COLUMNS($P$2:$Q$2)-1)),"")</f>
        <v/>
      </c>
      <c r="AB40" s="78" t="str">
        <f t="shared" ca="1" si="11"/>
        <v/>
      </c>
      <c r="AC40" s="78" t="str">
        <f t="shared" ca="1" si="0"/>
        <v/>
      </c>
      <c r="AD40" s="78" t="str">
        <f t="shared" ca="1" si="1"/>
        <v/>
      </c>
      <c r="AE40" s="78" t="str">
        <f t="shared" ca="1" si="2"/>
        <v/>
      </c>
      <c r="AF40" s="78" t="str">
        <f t="shared" ca="1" si="3"/>
        <v/>
      </c>
      <c r="AG40" s="78" t="str">
        <f t="shared" ca="1" si="4"/>
        <v/>
      </c>
      <c r="AH40" s="78" t="str">
        <f t="shared" ca="1" si="5"/>
        <v/>
      </c>
      <c r="AI40" s="78" t="str">
        <f t="shared" ca="1" si="6"/>
        <v/>
      </c>
      <c r="AJ40" s="78" t="str">
        <f t="shared" ca="1" si="7"/>
        <v/>
      </c>
      <c r="AK40" s="78" t="str">
        <f t="shared" ca="1" si="8"/>
        <v/>
      </c>
      <c r="AL40" s="78" t="str">
        <f t="shared" ca="1" si="9"/>
        <v/>
      </c>
      <c r="AM40" s="78" t="str">
        <f t="shared" ca="1" si="10"/>
        <v/>
      </c>
    </row>
    <row r="41" spans="1:39" ht="15.75" customHeight="1">
      <c r="A41" s="38">
        <v>39</v>
      </c>
      <c r="B41" s="38" t="str">
        <f>IF(ISBLANK(ID管理番号商品名入力!D41),"",ID管理番号商品名入力!D41)</f>
        <v/>
      </c>
      <c r="C41" s="39" t="str">
        <f>IF(ISBLANK(ID管理番号商品名入力!F41),"",ID管理番号商品名入力!F41)</f>
        <v/>
      </c>
      <c r="D41" s="22" t="str">
        <f>IF(ISBLANK(サンプル入力!J42),"",サンプル入力!J42)</f>
        <v/>
      </c>
      <c r="E41" s="80" t="str">
        <f>IFERROR(VLOOKUP($D41,配送グループ設定!$A$31:$H$40,6,FALSE),"")</f>
        <v/>
      </c>
      <c r="F41" s="80" t="str">
        <f>IFERROR(VLOOKUP($D41,配送グループ設定!$A$31:$H$40,8,FALSE),"")</f>
        <v/>
      </c>
      <c r="G41" s="78">
        <v>0</v>
      </c>
      <c r="H41" s="78">
        <v>0</v>
      </c>
      <c r="I41" s="78">
        <v>0</v>
      </c>
      <c r="J41" s="78">
        <v>1</v>
      </c>
      <c r="K41" s="78" t="str">
        <f>IF(ISBLANK(サンプル入力!M42),"",サンプル入力!M42)</f>
        <v/>
      </c>
      <c r="L41" s="78">
        <v>1</v>
      </c>
      <c r="M41" s="81" t="str">
        <f>IF(ISBLANK(中部・下部フリースペース作成!$E$10),"5",中部・下部フリースペース作成!$E$10&amp;",5")</f>
        <v>5</v>
      </c>
      <c r="N41" s="81" t="str">
        <f>IF(商品台帳反映用!E346="","",商品台帳反映用!E346)</f>
        <v/>
      </c>
      <c r="O41" s="114" t="str">
        <f>IF(ISBLANK('計算（イレギュラーサンプル）'!O42),"",'計算（イレギュラーサンプル）'!O42)</f>
        <v/>
      </c>
      <c r="P41" s="78" t="str">
        <f ca="1">IFERROR(OFFSET('計算（イレギュラーサンプル）'!$O42,0,(COLUMN()-COLUMN($P41))*(COLUMNS('計算（イレギュラーサンプル）'!$O$3:$U$3)-1)/(COLUMNS($P$2:$Q$2)-1)),"")</f>
        <v/>
      </c>
      <c r="Q41" s="78" t="str">
        <f ca="1">IFERROR(OFFSET('計算（イレギュラーサンプル）'!$O42,0,(COLUMN()-COLUMN($P41))*(COLUMNS('計算（イレギュラーサンプル）'!$O$3:$U$3)-1)/(COLUMNS($P$2:$Q$2)-1)),"")</f>
        <v/>
      </c>
      <c r="R41" s="78" t="str">
        <f ca="1">IFERROR(OFFSET('計算（イレギュラーサンプル）'!$O42,0,(COLUMN()-COLUMN($P41))*(COLUMNS('計算（イレギュラーサンプル）'!$O$3:$U$3)-1)/(COLUMNS($P$2:$Q$2)-1)),"")</f>
        <v/>
      </c>
      <c r="S41" s="78" t="str">
        <f ca="1">IFERROR(OFFSET('計算（イレギュラーサンプル）'!$O42,0,(COLUMN()-COLUMN($P41))*(COLUMNS('計算（イレギュラーサンプル）'!$O$3:$U$3)-1)/(COLUMNS($P$2:$Q$2)-1)),"")</f>
        <v/>
      </c>
      <c r="T41" s="78" t="str">
        <f ca="1">IFERROR(OFFSET('計算（イレギュラーサンプル）'!$O42,0,(COLUMN()-COLUMN($P41))*(COLUMNS('計算（イレギュラーサンプル）'!$O$3:$U$3)-1)/(COLUMNS($P$2:$Q$2)-1)),"")</f>
        <v/>
      </c>
      <c r="U41" s="78" t="str">
        <f ca="1">IFERROR(OFFSET('計算（イレギュラーサンプル）'!$O42,0,(COLUMN()-COLUMN($P41))*(COLUMNS('計算（イレギュラーサンプル）'!$O$3:$U$3)-1)/(COLUMNS($P$2:$Q$2)-1)),"")</f>
        <v/>
      </c>
      <c r="V41" s="78" t="str">
        <f ca="1">IFERROR(OFFSET('計算（イレギュラーサンプル）'!$O42,0,(COLUMN()-COLUMN($P41))*(COLUMNS('計算（イレギュラーサンプル）'!$O$3:$U$3)-1)/(COLUMNS($P$2:$Q$2)-1)),"")</f>
        <v/>
      </c>
      <c r="W41" s="78" t="str">
        <f ca="1">IFERROR(OFFSET('計算（イレギュラーサンプル）'!$O42,0,(COLUMN()-COLUMN($P41))*(COLUMNS('計算（イレギュラーサンプル）'!$O$3:$U$3)-1)/(COLUMNS($P$2:$Q$2)-1)),"")</f>
        <v/>
      </c>
      <c r="X41" s="78" t="str">
        <f ca="1">IFERROR(OFFSET('計算（イレギュラーサンプル）'!$O42,0,(COLUMN()-COLUMN($P41))*(COLUMNS('計算（イレギュラーサンプル）'!$O$3:$U$3)-1)/(COLUMNS($P$2:$Q$2)-1)),"")</f>
        <v/>
      </c>
      <c r="Y41" s="78" t="str">
        <f ca="1">IFERROR(OFFSET('計算（イレギュラーサンプル）'!$O42,0,(COLUMN()-COLUMN($P41))*(COLUMNS('計算（イレギュラーサンプル）'!$O$3:$U$3)-1)/(COLUMNS($P$2:$Q$2)-1)),"")</f>
        <v/>
      </c>
      <c r="Z41" s="78" t="str">
        <f ca="1">IFERROR(OFFSET('計算（イレギュラーサンプル）'!$O42,0,(COLUMN()-COLUMN($P41))*(COLUMNS('計算（イレギュラーサンプル）'!$O$3:$U$3)-1)/(COLUMNS($P$2:$Q$2)-1)),"")</f>
        <v/>
      </c>
      <c r="AA41" s="78" t="str">
        <f ca="1">IFERROR(OFFSET('計算（イレギュラーサンプル）'!$O42,0,(COLUMN()-COLUMN($P41))*(COLUMNS('計算（イレギュラーサンプル）'!$O$3:$U$3)-1)/(COLUMNS($P$2:$Q$2)-1)),"")</f>
        <v/>
      </c>
      <c r="AB41" s="78" t="str">
        <f t="shared" ca="1" si="11"/>
        <v/>
      </c>
      <c r="AC41" s="78" t="str">
        <f t="shared" ca="1" si="0"/>
        <v/>
      </c>
      <c r="AD41" s="78" t="str">
        <f t="shared" ca="1" si="1"/>
        <v/>
      </c>
      <c r="AE41" s="78" t="str">
        <f t="shared" ca="1" si="2"/>
        <v/>
      </c>
      <c r="AF41" s="78" t="str">
        <f t="shared" ca="1" si="3"/>
        <v/>
      </c>
      <c r="AG41" s="78" t="str">
        <f t="shared" ca="1" si="4"/>
        <v/>
      </c>
      <c r="AH41" s="78" t="str">
        <f t="shared" ca="1" si="5"/>
        <v/>
      </c>
      <c r="AI41" s="78" t="str">
        <f t="shared" ca="1" si="6"/>
        <v/>
      </c>
      <c r="AJ41" s="78" t="str">
        <f t="shared" ca="1" si="7"/>
        <v/>
      </c>
      <c r="AK41" s="78" t="str">
        <f t="shared" ca="1" si="8"/>
        <v/>
      </c>
      <c r="AL41" s="78" t="str">
        <f t="shared" ca="1" si="9"/>
        <v/>
      </c>
      <c r="AM41" s="78" t="str">
        <f t="shared" ca="1" si="10"/>
        <v/>
      </c>
    </row>
    <row r="42" spans="1:39" ht="15.75" customHeight="1">
      <c r="A42" s="38">
        <v>40</v>
      </c>
      <c r="B42" s="38" t="str">
        <f>IF(ISBLANK(ID管理番号商品名入力!D42),"",ID管理番号商品名入力!D42)</f>
        <v/>
      </c>
      <c r="C42" s="39" t="str">
        <f>IF(ISBLANK(ID管理番号商品名入力!F42),"",ID管理番号商品名入力!F42)</f>
        <v/>
      </c>
      <c r="D42" s="22" t="str">
        <f>IF(ISBLANK(サンプル入力!J43),"",サンプル入力!J43)</f>
        <v/>
      </c>
      <c r="E42" s="80" t="str">
        <f>IFERROR(VLOOKUP($D42,配送グループ設定!$A$31:$H$40,6,FALSE),"")</f>
        <v/>
      </c>
      <c r="F42" s="80" t="str">
        <f>IFERROR(VLOOKUP($D42,配送グループ設定!$A$31:$H$40,8,FALSE),"")</f>
        <v/>
      </c>
      <c r="G42" s="78">
        <v>0</v>
      </c>
      <c r="H42" s="78">
        <v>0</v>
      </c>
      <c r="I42" s="78">
        <v>0</v>
      </c>
      <c r="J42" s="78">
        <v>1</v>
      </c>
      <c r="K42" s="78" t="str">
        <f>IF(ISBLANK(サンプル入力!M43),"",サンプル入力!M43)</f>
        <v/>
      </c>
      <c r="L42" s="78">
        <v>1</v>
      </c>
      <c r="M42" s="81" t="str">
        <f>IF(ISBLANK(中部・下部フリースペース作成!$E$10),"5",中部・下部フリースペース作成!$E$10&amp;",5")</f>
        <v>5</v>
      </c>
      <c r="N42" s="81" t="str">
        <f>IF(商品台帳反映用!E347="","",商品台帳反映用!E347)</f>
        <v/>
      </c>
      <c r="O42" s="114" t="str">
        <f>IF(ISBLANK('計算（イレギュラーサンプル）'!O43),"",'計算（イレギュラーサンプル）'!O43)</f>
        <v/>
      </c>
      <c r="P42" s="78" t="str">
        <f ca="1">IFERROR(OFFSET('計算（イレギュラーサンプル）'!$O43,0,(COLUMN()-COLUMN($P42))*(COLUMNS('計算（イレギュラーサンプル）'!$O$3:$U$3)-1)/(COLUMNS($P$2:$Q$2)-1)),"")</f>
        <v/>
      </c>
      <c r="Q42" s="78" t="str">
        <f ca="1">IFERROR(OFFSET('計算（イレギュラーサンプル）'!$O43,0,(COLUMN()-COLUMN($P42))*(COLUMNS('計算（イレギュラーサンプル）'!$O$3:$U$3)-1)/(COLUMNS($P$2:$Q$2)-1)),"")</f>
        <v/>
      </c>
      <c r="R42" s="78" t="str">
        <f ca="1">IFERROR(OFFSET('計算（イレギュラーサンプル）'!$O43,0,(COLUMN()-COLUMN($P42))*(COLUMNS('計算（イレギュラーサンプル）'!$O$3:$U$3)-1)/(COLUMNS($P$2:$Q$2)-1)),"")</f>
        <v/>
      </c>
      <c r="S42" s="78" t="str">
        <f ca="1">IFERROR(OFFSET('計算（イレギュラーサンプル）'!$O43,0,(COLUMN()-COLUMN($P42))*(COLUMNS('計算（イレギュラーサンプル）'!$O$3:$U$3)-1)/(COLUMNS($P$2:$Q$2)-1)),"")</f>
        <v/>
      </c>
      <c r="T42" s="78" t="str">
        <f ca="1">IFERROR(OFFSET('計算（イレギュラーサンプル）'!$O43,0,(COLUMN()-COLUMN($P42))*(COLUMNS('計算（イレギュラーサンプル）'!$O$3:$U$3)-1)/(COLUMNS($P$2:$Q$2)-1)),"")</f>
        <v/>
      </c>
      <c r="U42" s="78" t="str">
        <f ca="1">IFERROR(OFFSET('計算（イレギュラーサンプル）'!$O43,0,(COLUMN()-COLUMN($P42))*(COLUMNS('計算（イレギュラーサンプル）'!$O$3:$U$3)-1)/(COLUMNS($P$2:$Q$2)-1)),"")</f>
        <v/>
      </c>
      <c r="V42" s="78" t="str">
        <f ca="1">IFERROR(OFFSET('計算（イレギュラーサンプル）'!$O43,0,(COLUMN()-COLUMN($P42))*(COLUMNS('計算（イレギュラーサンプル）'!$O$3:$U$3)-1)/(COLUMNS($P$2:$Q$2)-1)),"")</f>
        <v/>
      </c>
      <c r="W42" s="78" t="str">
        <f ca="1">IFERROR(OFFSET('計算（イレギュラーサンプル）'!$O43,0,(COLUMN()-COLUMN($P42))*(COLUMNS('計算（イレギュラーサンプル）'!$O$3:$U$3)-1)/(COLUMNS($P$2:$Q$2)-1)),"")</f>
        <v/>
      </c>
      <c r="X42" s="78" t="str">
        <f ca="1">IFERROR(OFFSET('計算（イレギュラーサンプル）'!$O43,0,(COLUMN()-COLUMN($P42))*(COLUMNS('計算（イレギュラーサンプル）'!$O$3:$U$3)-1)/(COLUMNS($P$2:$Q$2)-1)),"")</f>
        <v/>
      </c>
      <c r="Y42" s="78" t="str">
        <f ca="1">IFERROR(OFFSET('計算（イレギュラーサンプル）'!$O43,0,(COLUMN()-COLUMN($P42))*(COLUMNS('計算（イレギュラーサンプル）'!$O$3:$U$3)-1)/(COLUMNS($P$2:$Q$2)-1)),"")</f>
        <v/>
      </c>
      <c r="Z42" s="78" t="str">
        <f ca="1">IFERROR(OFFSET('計算（イレギュラーサンプル）'!$O43,0,(COLUMN()-COLUMN($P42))*(COLUMNS('計算（イレギュラーサンプル）'!$O$3:$U$3)-1)/(COLUMNS($P$2:$Q$2)-1)),"")</f>
        <v/>
      </c>
      <c r="AA42" s="78" t="str">
        <f ca="1">IFERROR(OFFSET('計算（イレギュラーサンプル）'!$O43,0,(COLUMN()-COLUMN($P42))*(COLUMNS('計算（イレギュラーサンプル）'!$O$3:$U$3)-1)/(COLUMNS($P$2:$Q$2)-1)),"")</f>
        <v/>
      </c>
      <c r="AB42" s="78" t="str">
        <f t="shared" ca="1" si="11"/>
        <v/>
      </c>
      <c r="AC42" s="78" t="str">
        <f t="shared" ca="1" si="0"/>
        <v/>
      </c>
      <c r="AD42" s="78" t="str">
        <f t="shared" ca="1" si="1"/>
        <v/>
      </c>
      <c r="AE42" s="78" t="str">
        <f t="shared" ca="1" si="2"/>
        <v/>
      </c>
      <c r="AF42" s="78" t="str">
        <f t="shared" ca="1" si="3"/>
        <v/>
      </c>
      <c r="AG42" s="78" t="str">
        <f t="shared" ca="1" si="4"/>
        <v/>
      </c>
      <c r="AH42" s="78" t="str">
        <f t="shared" ca="1" si="5"/>
        <v/>
      </c>
      <c r="AI42" s="78" t="str">
        <f t="shared" ca="1" si="6"/>
        <v/>
      </c>
      <c r="AJ42" s="78" t="str">
        <f t="shared" ca="1" si="7"/>
        <v/>
      </c>
      <c r="AK42" s="78" t="str">
        <f t="shared" ca="1" si="8"/>
        <v/>
      </c>
      <c r="AL42" s="78" t="str">
        <f t="shared" ca="1" si="9"/>
        <v/>
      </c>
      <c r="AM42" s="78" t="str">
        <f t="shared" ca="1" si="10"/>
        <v/>
      </c>
    </row>
    <row r="43" spans="1:39" ht="15.75" customHeight="1">
      <c r="A43" s="38">
        <v>41</v>
      </c>
      <c r="B43" s="38" t="str">
        <f>IF(ISBLANK(ID管理番号商品名入力!D43),"",ID管理番号商品名入力!D43)</f>
        <v/>
      </c>
      <c r="C43" s="39" t="str">
        <f>IF(ISBLANK(ID管理番号商品名入力!F43),"",ID管理番号商品名入力!F43)</f>
        <v/>
      </c>
      <c r="D43" s="22" t="str">
        <f>IF(ISBLANK(サンプル入力!J44),"",サンプル入力!J44)</f>
        <v/>
      </c>
      <c r="E43" s="80" t="str">
        <f>IFERROR(VLOOKUP($D43,配送グループ設定!$A$31:$H$40,6,FALSE),"")</f>
        <v/>
      </c>
      <c r="F43" s="80" t="str">
        <f>IFERROR(VLOOKUP($D43,配送グループ設定!$A$31:$H$40,8,FALSE),"")</f>
        <v/>
      </c>
      <c r="G43" s="78">
        <v>0</v>
      </c>
      <c r="H43" s="78">
        <v>0</v>
      </c>
      <c r="I43" s="78">
        <v>0</v>
      </c>
      <c r="J43" s="78">
        <v>1</v>
      </c>
      <c r="K43" s="78" t="str">
        <f>IF(ISBLANK(サンプル入力!M44),"",サンプル入力!M44)</f>
        <v/>
      </c>
      <c r="L43" s="78">
        <v>1</v>
      </c>
      <c r="M43" s="81" t="str">
        <f>IF(ISBLANK(中部・下部フリースペース作成!$E$10),"5",中部・下部フリースペース作成!$E$10&amp;",5")</f>
        <v>5</v>
      </c>
      <c r="N43" s="81" t="str">
        <f>IF(商品台帳反映用!E348="","",商品台帳反映用!E348)</f>
        <v/>
      </c>
      <c r="O43" s="114" t="str">
        <f>IF(ISBLANK('計算（イレギュラーサンプル）'!O44),"",'計算（イレギュラーサンプル）'!O44)</f>
        <v/>
      </c>
      <c r="P43" s="78" t="str">
        <f ca="1">IFERROR(OFFSET('計算（イレギュラーサンプル）'!$O44,0,(COLUMN()-COLUMN($P43))*(COLUMNS('計算（イレギュラーサンプル）'!$O$3:$U$3)-1)/(COLUMNS($P$2:$Q$2)-1)),"")</f>
        <v/>
      </c>
      <c r="Q43" s="78" t="str">
        <f ca="1">IFERROR(OFFSET('計算（イレギュラーサンプル）'!$O44,0,(COLUMN()-COLUMN($P43))*(COLUMNS('計算（イレギュラーサンプル）'!$O$3:$U$3)-1)/(COLUMNS($P$2:$Q$2)-1)),"")</f>
        <v/>
      </c>
      <c r="R43" s="78" t="str">
        <f ca="1">IFERROR(OFFSET('計算（イレギュラーサンプル）'!$O44,0,(COLUMN()-COLUMN($P43))*(COLUMNS('計算（イレギュラーサンプル）'!$O$3:$U$3)-1)/(COLUMNS($P$2:$Q$2)-1)),"")</f>
        <v/>
      </c>
      <c r="S43" s="78" t="str">
        <f ca="1">IFERROR(OFFSET('計算（イレギュラーサンプル）'!$O44,0,(COLUMN()-COLUMN($P43))*(COLUMNS('計算（イレギュラーサンプル）'!$O$3:$U$3)-1)/(COLUMNS($P$2:$Q$2)-1)),"")</f>
        <v/>
      </c>
      <c r="T43" s="78" t="str">
        <f ca="1">IFERROR(OFFSET('計算（イレギュラーサンプル）'!$O44,0,(COLUMN()-COLUMN($P43))*(COLUMNS('計算（イレギュラーサンプル）'!$O$3:$U$3)-1)/(COLUMNS($P$2:$Q$2)-1)),"")</f>
        <v/>
      </c>
      <c r="U43" s="78" t="str">
        <f ca="1">IFERROR(OFFSET('計算（イレギュラーサンプル）'!$O44,0,(COLUMN()-COLUMN($P43))*(COLUMNS('計算（イレギュラーサンプル）'!$O$3:$U$3)-1)/(COLUMNS($P$2:$Q$2)-1)),"")</f>
        <v/>
      </c>
      <c r="V43" s="78" t="str">
        <f ca="1">IFERROR(OFFSET('計算（イレギュラーサンプル）'!$O44,0,(COLUMN()-COLUMN($P43))*(COLUMNS('計算（イレギュラーサンプル）'!$O$3:$U$3)-1)/(COLUMNS($P$2:$Q$2)-1)),"")</f>
        <v/>
      </c>
      <c r="W43" s="78" t="str">
        <f ca="1">IFERROR(OFFSET('計算（イレギュラーサンプル）'!$O44,0,(COLUMN()-COLUMN($P43))*(COLUMNS('計算（イレギュラーサンプル）'!$O$3:$U$3)-1)/(COLUMNS($P$2:$Q$2)-1)),"")</f>
        <v/>
      </c>
      <c r="X43" s="78" t="str">
        <f ca="1">IFERROR(OFFSET('計算（イレギュラーサンプル）'!$O44,0,(COLUMN()-COLUMN($P43))*(COLUMNS('計算（イレギュラーサンプル）'!$O$3:$U$3)-1)/(COLUMNS($P$2:$Q$2)-1)),"")</f>
        <v/>
      </c>
      <c r="Y43" s="78" t="str">
        <f ca="1">IFERROR(OFFSET('計算（イレギュラーサンプル）'!$O44,0,(COLUMN()-COLUMN($P43))*(COLUMNS('計算（イレギュラーサンプル）'!$O$3:$U$3)-1)/(COLUMNS($P$2:$Q$2)-1)),"")</f>
        <v/>
      </c>
      <c r="Z43" s="78" t="str">
        <f ca="1">IFERROR(OFFSET('計算（イレギュラーサンプル）'!$O44,0,(COLUMN()-COLUMN($P43))*(COLUMNS('計算（イレギュラーサンプル）'!$O$3:$U$3)-1)/(COLUMNS($P$2:$Q$2)-1)),"")</f>
        <v/>
      </c>
      <c r="AA43" s="78" t="str">
        <f ca="1">IFERROR(OFFSET('計算（イレギュラーサンプル）'!$O44,0,(COLUMN()-COLUMN($P43))*(COLUMNS('計算（イレギュラーサンプル）'!$O$3:$U$3)-1)/(COLUMNS($P$2:$Q$2)-1)),"")</f>
        <v/>
      </c>
      <c r="AB43" s="78" t="str">
        <f t="shared" ca="1" si="11"/>
        <v/>
      </c>
      <c r="AC43" s="78" t="str">
        <f t="shared" ca="1" si="0"/>
        <v/>
      </c>
      <c r="AD43" s="78" t="str">
        <f t="shared" ca="1" si="1"/>
        <v/>
      </c>
      <c r="AE43" s="78" t="str">
        <f t="shared" ca="1" si="2"/>
        <v/>
      </c>
      <c r="AF43" s="78" t="str">
        <f t="shared" ca="1" si="3"/>
        <v/>
      </c>
      <c r="AG43" s="78" t="str">
        <f t="shared" ca="1" si="4"/>
        <v/>
      </c>
      <c r="AH43" s="78" t="str">
        <f t="shared" ca="1" si="5"/>
        <v/>
      </c>
      <c r="AI43" s="78" t="str">
        <f t="shared" ca="1" si="6"/>
        <v/>
      </c>
      <c r="AJ43" s="78" t="str">
        <f t="shared" ca="1" si="7"/>
        <v/>
      </c>
      <c r="AK43" s="78" t="str">
        <f t="shared" ca="1" si="8"/>
        <v/>
      </c>
      <c r="AL43" s="78" t="str">
        <f t="shared" ca="1" si="9"/>
        <v/>
      </c>
      <c r="AM43" s="78" t="str">
        <f t="shared" ca="1" si="10"/>
        <v/>
      </c>
    </row>
    <row r="44" spans="1:39" ht="15.75" customHeight="1">
      <c r="A44" s="38">
        <v>42</v>
      </c>
      <c r="B44" s="38" t="str">
        <f>IF(ISBLANK(ID管理番号商品名入力!D44),"",ID管理番号商品名入力!D44)</f>
        <v/>
      </c>
      <c r="C44" s="39" t="str">
        <f>IF(ISBLANK(ID管理番号商品名入力!F44),"",ID管理番号商品名入力!F44)</f>
        <v/>
      </c>
      <c r="D44" s="22" t="str">
        <f>IF(ISBLANK(サンプル入力!J45),"",サンプル入力!J45)</f>
        <v/>
      </c>
      <c r="E44" s="80" t="str">
        <f>IFERROR(VLOOKUP($D44,配送グループ設定!$A$31:$H$40,6,FALSE),"")</f>
        <v/>
      </c>
      <c r="F44" s="80" t="str">
        <f>IFERROR(VLOOKUP($D44,配送グループ設定!$A$31:$H$40,8,FALSE),"")</f>
        <v/>
      </c>
      <c r="G44" s="78">
        <v>0</v>
      </c>
      <c r="H44" s="78">
        <v>0</v>
      </c>
      <c r="I44" s="78">
        <v>0</v>
      </c>
      <c r="J44" s="78">
        <v>1</v>
      </c>
      <c r="K44" s="78" t="str">
        <f>IF(ISBLANK(サンプル入力!M45),"",サンプル入力!M45)</f>
        <v/>
      </c>
      <c r="L44" s="78">
        <v>1</v>
      </c>
      <c r="M44" s="81" t="str">
        <f>IF(ISBLANK(中部・下部フリースペース作成!$E$10),"5",中部・下部フリースペース作成!$E$10&amp;",5")</f>
        <v>5</v>
      </c>
      <c r="N44" s="81" t="str">
        <f>IF(商品台帳反映用!E349="","",商品台帳反映用!E349)</f>
        <v/>
      </c>
      <c r="O44" s="114" t="str">
        <f>IF(ISBLANK('計算（イレギュラーサンプル）'!O45),"",'計算（イレギュラーサンプル）'!O45)</f>
        <v/>
      </c>
      <c r="P44" s="78" t="str">
        <f ca="1">IFERROR(OFFSET('計算（イレギュラーサンプル）'!$O45,0,(COLUMN()-COLUMN($P44))*(COLUMNS('計算（イレギュラーサンプル）'!$O$3:$U$3)-1)/(COLUMNS($P$2:$Q$2)-1)),"")</f>
        <v/>
      </c>
      <c r="Q44" s="78" t="str">
        <f ca="1">IFERROR(OFFSET('計算（イレギュラーサンプル）'!$O45,0,(COLUMN()-COLUMN($P44))*(COLUMNS('計算（イレギュラーサンプル）'!$O$3:$U$3)-1)/(COLUMNS($P$2:$Q$2)-1)),"")</f>
        <v/>
      </c>
      <c r="R44" s="78" t="str">
        <f ca="1">IFERROR(OFFSET('計算（イレギュラーサンプル）'!$O45,0,(COLUMN()-COLUMN($P44))*(COLUMNS('計算（イレギュラーサンプル）'!$O$3:$U$3)-1)/(COLUMNS($P$2:$Q$2)-1)),"")</f>
        <v/>
      </c>
      <c r="S44" s="78" t="str">
        <f ca="1">IFERROR(OFFSET('計算（イレギュラーサンプル）'!$O45,0,(COLUMN()-COLUMN($P44))*(COLUMNS('計算（イレギュラーサンプル）'!$O$3:$U$3)-1)/(COLUMNS($P$2:$Q$2)-1)),"")</f>
        <v/>
      </c>
      <c r="T44" s="78" t="str">
        <f ca="1">IFERROR(OFFSET('計算（イレギュラーサンプル）'!$O45,0,(COLUMN()-COLUMN($P44))*(COLUMNS('計算（イレギュラーサンプル）'!$O$3:$U$3)-1)/(COLUMNS($P$2:$Q$2)-1)),"")</f>
        <v/>
      </c>
      <c r="U44" s="78" t="str">
        <f ca="1">IFERROR(OFFSET('計算（イレギュラーサンプル）'!$O45,0,(COLUMN()-COLUMN($P44))*(COLUMNS('計算（イレギュラーサンプル）'!$O$3:$U$3)-1)/(COLUMNS($P$2:$Q$2)-1)),"")</f>
        <v/>
      </c>
      <c r="V44" s="78" t="str">
        <f ca="1">IFERROR(OFFSET('計算（イレギュラーサンプル）'!$O45,0,(COLUMN()-COLUMN($P44))*(COLUMNS('計算（イレギュラーサンプル）'!$O$3:$U$3)-1)/(COLUMNS($P$2:$Q$2)-1)),"")</f>
        <v/>
      </c>
      <c r="W44" s="78" t="str">
        <f ca="1">IFERROR(OFFSET('計算（イレギュラーサンプル）'!$O45,0,(COLUMN()-COLUMN($P44))*(COLUMNS('計算（イレギュラーサンプル）'!$O$3:$U$3)-1)/(COLUMNS($P$2:$Q$2)-1)),"")</f>
        <v/>
      </c>
      <c r="X44" s="78" t="str">
        <f ca="1">IFERROR(OFFSET('計算（イレギュラーサンプル）'!$O45,0,(COLUMN()-COLUMN($P44))*(COLUMNS('計算（イレギュラーサンプル）'!$O$3:$U$3)-1)/(COLUMNS($P$2:$Q$2)-1)),"")</f>
        <v/>
      </c>
      <c r="Y44" s="78" t="str">
        <f ca="1">IFERROR(OFFSET('計算（イレギュラーサンプル）'!$O45,0,(COLUMN()-COLUMN($P44))*(COLUMNS('計算（イレギュラーサンプル）'!$O$3:$U$3)-1)/(COLUMNS($P$2:$Q$2)-1)),"")</f>
        <v/>
      </c>
      <c r="Z44" s="78" t="str">
        <f ca="1">IFERROR(OFFSET('計算（イレギュラーサンプル）'!$O45,0,(COLUMN()-COLUMN($P44))*(COLUMNS('計算（イレギュラーサンプル）'!$O$3:$U$3)-1)/(COLUMNS($P$2:$Q$2)-1)),"")</f>
        <v/>
      </c>
      <c r="AA44" s="78" t="str">
        <f ca="1">IFERROR(OFFSET('計算（イレギュラーサンプル）'!$O45,0,(COLUMN()-COLUMN($P44))*(COLUMNS('計算（イレギュラーサンプル）'!$O$3:$U$3)-1)/(COLUMNS($P$2:$Q$2)-1)),"")</f>
        <v/>
      </c>
      <c r="AB44" s="78" t="str">
        <f t="shared" ca="1" si="11"/>
        <v/>
      </c>
      <c r="AC44" s="78" t="str">
        <f t="shared" ca="1" si="0"/>
        <v/>
      </c>
      <c r="AD44" s="78" t="str">
        <f t="shared" ca="1" si="1"/>
        <v/>
      </c>
      <c r="AE44" s="78" t="str">
        <f t="shared" ca="1" si="2"/>
        <v/>
      </c>
      <c r="AF44" s="78" t="str">
        <f t="shared" ca="1" si="3"/>
        <v/>
      </c>
      <c r="AG44" s="78" t="str">
        <f t="shared" ca="1" si="4"/>
        <v/>
      </c>
      <c r="AH44" s="78" t="str">
        <f t="shared" ca="1" si="5"/>
        <v/>
      </c>
      <c r="AI44" s="78" t="str">
        <f t="shared" ca="1" si="6"/>
        <v/>
      </c>
      <c r="AJ44" s="78" t="str">
        <f t="shared" ca="1" si="7"/>
        <v/>
      </c>
      <c r="AK44" s="78" t="str">
        <f t="shared" ca="1" si="8"/>
        <v/>
      </c>
      <c r="AL44" s="78" t="str">
        <f t="shared" ca="1" si="9"/>
        <v/>
      </c>
      <c r="AM44" s="78" t="str">
        <f t="shared" ca="1" si="10"/>
        <v/>
      </c>
    </row>
    <row r="45" spans="1:39" ht="15.75" customHeight="1">
      <c r="A45" s="38">
        <v>43</v>
      </c>
      <c r="B45" s="38" t="str">
        <f>IF(ISBLANK(ID管理番号商品名入力!D45),"",ID管理番号商品名入力!D45)</f>
        <v/>
      </c>
      <c r="C45" s="39" t="str">
        <f>IF(ISBLANK(ID管理番号商品名入力!F45),"",ID管理番号商品名入力!F45)</f>
        <v/>
      </c>
      <c r="D45" s="22" t="str">
        <f>IF(ISBLANK(サンプル入力!J46),"",サンプル入力!J46)</f>
        <v/>
      </c>
      <c r="E45" s="80" t="str">
        <f>IFERROR(VLOOKUP($D45,配送グループ設定!$A$31:$H$40,6,FALSE),"")</f>
        <v/>
      </c>
      <c r="F45" s="80" t="str">
        <f>IFERROR(VLOOKUP($D45,配送グループ設定!$A$31:$H$40,8,FALSE),"")</f>
        <v/>
      </c>
      <c r="G45" s="78">
        <v>0</v>
      </c>
      <c r="H45" s="78">
        <v>0</v>
      </c>
      <c r="I45" s="78">
        <v>0</v>
      </c>
      <c r="J45" s="78">
        <v>1</v>
      </c>
      <c r="K45" s="78" t="str">
        <f>IF(ISBLANK(サンプル入力!M46),"",サンプル入力!M46)</f>
        <v/>
      </c>
      <c r="L45" s="78">
        <v>1</v>
      </c>
      <c r="M45" s="81" t="str">
        <f>IF(ISBLANK(中部・下部フリースペース作成!$E$10),"5",中部・下部フリースペース作成!$E$10&amp;",5")</f>
        <v>5</v>
      </c>
      <c r="N45" s="81" t="str">
        <f>IF(商品台帳反映用!E350="","",商品台帳反映用!E350)</f>
        <v/>
      </c>
      <c r="O45" s="114" t="str">
        <f>IF(ISBLANK('計算（イレギュラーサンプル）'!O46),"",'計算（イレギュラーサンプル）'!O46)</f>
        <v/>
      </c>
      <c r="P45" s="78" t="str">
        <f ca="1">IFERROR(OFFSET('計算（イレギュラーサンプル）'!$O46,0,(COLUMN()-COLUMN($P45))*(COLUMNS('計算（イレギュラーサンプル）'!$O$3:$U$3)-1)/(COLUMNS($P$2:$Q$2)-1)),"")</f>
        <v/>
      </c>
      <c r="Q45" s="78" t="str">
        <f ca="1">IFERROR(OFFSET('計算（イレギュラーサンプル）'!$O46,0,(COLUMN()-COLUMN($P45))*(COLUMNS('計算（イレギュラーサンプル）'!$O$3:$U$3)-1)/(COLUMNS($P$2:$Q$2)-1)),"")</f>
        <v/>
      </c>
      <c r="R45" s="78" t="str">
        <f ca="1">IFERROR(OFFSET('計算（イレギュラーサンプル）'!$O46,0,(COLUMN()-COLUMN($P45))*(COLUMNS('計算（イレギュラーサンプル）'!$O$3:$U$3)-1)/(COLUMNS($P$2:$Q$2)-1)),"")</f>
        <v/>
      </c>
      <c r="S45" s="78" t="str">
        <f ca="1">IFERROR(OFFSET('計算（イレギュラーサンプル）'!$O46,0,(COLUMN()-COLUMN($P45))*(COLUMNS('計算（イレギュラーサンプル）'!$O$3:$U$3)-1)/(COLUMNS($P$2:$Q$2)-1)),"")</f>
        <v/>
      </c>
      <c r="T45" s="78" t="str">
        <f ca="1">IFERROR(OFFSET('計算（イレギュラーサンプル）'!$O46,0,(COLUMN()-COLUMN($P45))*(COLUMNS('計算（イレギュラーサンプル）'!$O$3:$U$3)-1)/(COLUMNS($P$2:$Q$2)-1)),"")</f>
        <v/>
      </c>
      <c r="U45" s="78" t="str">
        <f ca="1">IFERROR(OFFSET('計算（イレギュラーサンプル）'!$O46,0,(COLUMN()-COLUMN($P45))*(COLUMNS('計算（イレギュラーサンプル）'!$O$3:$U$3)-1)/(COLUMNS($P$2:$Q$2)-1)),"")</f>
        <v/>
      </c>
      <c r="V45" s="78" t="str">
        <f ca="1">IFERROR(OFFSET('計算（イレギュラーサンプル）'!$O46,0,(COLUMN()-COLUMN($P45))*(COLUMNS('計算（イレギュラーサンプル）'!$O$3:$U$3)-1)/(COLUMNS($P$2:$Q$2)-1)),"")</f>
        <v/>
      </c>
      <c r="W45" s="78" t="str">
        <f ca="1">IFERROR(OFFSET('計算（イレギュラーサンプル）'!$O46,0,(COLUMN()-COLUMN($P45))*(COLUMNS('計算（イレギュラーサンプル）'!$O$3:$U$3)-1)/(COLUMNS($P$2:$Q$2)-1)),"")</f>
        <v/>
      </c>
      <c r="X45" s="78" t="str">
        <f ca="1">IFERROR(OFFSET('計算（イレギュラーサンプル）'!$O46,0,(COLUMN()-COLUMN($P45))*(COLUMNS('計算（イレギュラーサンプル）'!$O$3:$U$3)-1)/(COLUMNS($P$2:$Q$2)-1)),"")</f>
        <v/>
      </c>
      <c r="Y45" s="78" t="str">
        <f ca="1">IFERROR(OFFSET('計算（イレギュラーサンプル）'!$O46,0,(COLUMN()-COLUMN($P45))*(COLUMNS('計算（イレギュラーサンプル）'!$O$3:$U$3)-1)/(COLUMNS($P$2:$Q$2)-1)),"")</f>
        <v/>
      </c>
      <c r="Z45" s="78" t="str">
        <f ca="1">IFERROR(OFFSET('計算（イレギュラーサンプル）'!$O46,0,(COLUMN()-COLUMN($P45))*(COLUMNS('計算（イレギュラーサンプル）'!$O$3:$U$3)-1)/(COLUMNS($P$2:$Q$2)-1)),"")</f>
        <v/>
      </c>
      <c r="AA45" s="78" t="str">
        <f ca="1">IFERROR(OFFSET('計算（イレギュラーサンプル）'!$O46,0,(COLUMN()-COLUMN($P45))*(COLUMNS('計算（イレギュラーサンプル）'!$O$3:$U$3)-1)/(COLUMNS($P$2:$Q$2)-1)),"")</f>
        <v/>
      </c>
      <c r="AB45" s="78" t="str">
        <f t="shared" ca="1" si="11"/>
        <v/>
      </c>
      <c r="AC45" s="78" t="str">
        <f t="shared" ca="1" si="0"/>
        <v/>
      </c>
      <c r="AD45" s="78" t="str">
        <f t="shared" ca="1" si="1"/>
        <v/>
      </c>
      <c r="AE45" s="78" t="str">
        <f t="shared" ca="1" si="2"/>
        <v/>
      </c>
      <c r="AF45" s="78" t="str">
        <f t="shared" ca="1" si="3"/>
        <v/>
      </c>
      <c r="AG45" s="78" t="str">
        <f t="shared" ca="1" si="4"/>
        <v/>
      </c>
      <c r="AH45" s="78" t="str">
        <f t="shared" ca="1" si="5"/>
        <v/>
      </c>
      <c r="AI45" s="78" t="str">
        <f t="shared" ca="1" si="6"/>
        <v/>
      </c>
      <c r="AJ45" s="78" t="str">
        <f t="shared" ca="1" si="7"/>
        <v/>
      </c>
      <c r="AK45" s="78" t="str">
        <f t="shared" ca="1" si="8"/>
        <v/>
      </c>
      <c r="AL45" s="78" t="str">
        <f t="shared" ca="1" si="9"/>
        <v/>
      </c>
      <c r="AM45" s="78" t="str">
        <f t="shared" ca="1" si="10"/>
        <v/>
      </c>
    </row>
    <row r="46" spans="1:39" ht="15.75" customHeight="1">
      <c r="A46" s="38">
        <v>44</v>
      </c>
      <c r="B46" s="38" t="str">
        <f>IF(ISBLANK(ID管理番号商品名入力!D46),"",ID管理番号商品名入力!D46)</f>
        <v/>
      </c>
      <c r="C46" s="39" t="str">
        <f>IF(ISBLANK(ID管理番号商品名入力!F46),"",ID管理番号商品名入力!F46)</f>
        <v/>
      </c>
      <c r="D46" s="22" t="str">
        <f>IF(ISBLANK(サンプル入力!J47),"",サンプル入力!J47)</f>
        <v/>
      </c>
      <c r="E46" s="80" t="str">
        <f>IFERROR(VLOOKUP($D46,配送グループ設定!$A$31:$H$40,6,FALSE),"")</f>
        <v/>
      </c>
      <c r="F46" s="80" t="str">
        <f>IFERROR(VLOOKUP($D46,配送グループ設定!$A$31:$H$40,8,FALSE),"")</f>
        <v/>
      </c>
      <c r="G46" s="78">
        <v>0</v>
      </c>
      <c r="H46" s="78">
        <v>0</v>
      </c>
      <c r="I46" s="78">
        <v>0</v>
      </c>
      <c r="J46" s="78">
        <v>1</v>
      </c>
      <c r="K46" s="78" t="str">
        <f>IF(ISBLANK(サンプル入力!M47),"",サンプル入力!M47)</f>
        <v/>
      </c>
      <c r="L46" s="78">
        <v>1</v>
      </c>
      <c r="M46" s="81" t="str">
        <f>IF(ISBLANK(中部・下部フリースペース作成!$E$10),"5",中部・下部フリースペース作成!$E$10&amp;",5")</f>
        <v>5</v>
      </c>
      <c r="N46" s="81" t="str">
        <f>IF(商品台帳反映用!E351="","",商品台帳反映用!E351)</f>
        <v/>
      </c>
      <c r="O46" s="114" t="str">
        <f>IF(ISBLANK('計算（イレギュラーサンプル）'!O47),"",'計算（イレギュラーサンプル）'!O47)</f>
        <v/>
      </c>
      <c r="P46" s="78" t="str">
        <f ca="1">IFERROR(OFFSET('計算（イレギュラーサンプル）'!$O47,0,(COLUMN()-COLUMN($P46))*(COLUMNS('計算（イレギュラーサンプル）'!$O$3:$U$3)-1)/(COLUMNS($P$2:$Q$2)-1)),"")</f>
        <v/>
      </c>
      <c r="Q46" s="78" t="str">
        <f ca="1">IFERROR(OFFSET('計算（イレギュラーサンプル）'!$O47,0,(COLUMN()-COLUMN($P46))*(COLUMNS('計算（イレギュラーサンプル）'!$O$3:$U$3)-1)/(COLUMNS($P$2:$Q$2)-1)),"")</f>
        <v/>
      </c>
      <c r="R46" s="78" t="str">
        <f ca="1">IFERROR(OFFSET('計算（イレギュラーサンプル）'!$O47,0,(COLUMN()-COLUMN($P46))*(COLUMNS('計算（イレギュラーサンプル）'!$O$3:$U$3)-1)/(COLUMNS($P$2:$Q$2)-1)),"")</f>
        <v/>
      </c>
      <c r="S46" s="78" t="str">
        <f ca="1">IFERROR(OFFSET('計算（イレギュラーサンプル）'!$O47,0,(COLUMN()-COLUMN($P46))*(COLUMNS('計算（イレギュラーサンプル）'!$O$3:$U$3)-1)/(COLUMNS($P$2:$Q$2)-1)),"")</f>
        <v/>
      </c>
      <c r="T46" s="78" t="str">
        <f ca="1">IFERROR(OFFSET('計算（イレギュラーサンプル）'!$O47,0,(COLUMN()-COLUMN($P46))*(COLUMNS('計算（イレギュラーサンプル）'!$O$3:$U$3)-1)/(COLUMNS($P$2:$Q$2)-1)),"")</f>
        <v/>
      </c>
      <c r="U46" s="78" t="str">
        <f ca="1">IFERROR(OFFSET('計算（イレギュラーサンプル）'!$O47,0,(COLUMN()-COLUMN($P46))*(COLUMNS('計算（イレギュラーサンプル）'!$O$3:$U$3)-1)/(COLUMNS($P$2:$Q$2)-1)),"")</f>
        <v/>
      </c>
      <c r="V46" s="78" t="str">
        <f ca="1">IFERROR(OFFSET('計算（イレギュラーサンプル）'!$O47,0,(COLUMN()-COLUMN($P46))*(COLUMNS('計算（イレギュラーサンプル）'!$O$3:$U$3)-1)/(COLUMNS($P$2:$Q$2)-1)),"")</f>
        <v/>
      </c>
      <c r="W46" s="78" t="str">
        <f ca="1">IFERROR(OFFSET('計算（イレギュラーサンプル）'!$O47,0,(COLUMN()-COLUMN($P46))*(COLUMNS('計算（イレギュラーサンプル）'!$O$3:$U$3)-1)/(COLUMNS($P$2:$Q$2)-1)),"")</f>
        <v/>
      </c>
      <c r="X46" s="78" t="str">
        <f ca="1">IFERROR(OFFSET('計算（イレギュラーサンプル）'!$O47,0,(COLUMN()-COLUMN($P46))*(COLUMNS('計算（イレギュラーサンプル）'!$O$3:$U$3)-1)/(COLUMNS($P$2:$Q$2)-1)),"")</f>
        <v/>
      </c>
      <c r="Y46" s="78" t="str">
        <f ca="1">IFERROR(OFFSET('計算（イレギュラーサンプル）'!$O47,0,(COLUMN()-COLUMN($P46))*(COLUMNS('計算（イレギュラーサンプル）'!$O$3:$U$3)-1)/(COLUMNS($P$2:$Q$2)-1)),"")</f>
        <v/>
      </c>
      <c r="Z46" s="78" t="str">
        <f ca="1">IFERROR(OFFSET('計算（イレギュラーサンプル）'!$O47,0,(COLUMN()-COLUMN($P46))*(COLUMNS('計算（イレギュラーサンプル）'!$O$3:$U$3)-1)/(COLUMNS($P$2:$Q$2)-1)),"")</f>
        <v/>
      </c>
      <c r="AA46" s="78" t="str">
        <f ca="1">IFERROR(OFFSET('計算（イレギュラーサンプル）'!$O47,0,(COLUMN()-COLUMN($P46))*(COLUMNS('計算（イレギュラーサンプル）'!$O$3:$U$3)-1)/(COLUMNS($P$2:$Q$2)-1)),"")</f>
        <v/>
      </c>
      <c r="AB46" s="78" t="str">
        <f t="shared" ca="1" si="11"/>
        <v/>
      </c>
      <c r="AC46" s="78" t="str">
        <f t="shared" ca="1" si="0"/>
        <v/>
      </c>
      <c r="AD46" s="78" t="str">
        <f t="shared" ca="1" si="1"/>
        <v/>
      </c>
      <c r="AE46" s="78" t="str">
        <f t="shared" ca="1" si="2"/>
        <v/>
      </c>
      <c r="AF46" s="78" t="str">
        <f t="shared" ca="1" si="3"/>
        <v/>
      </c>
      <c r="AG46" s="78" t="str">
        <f t="shared" ca="1" si="4"/>
        <v/>
      </c>
      <c r="AH46" s="78" t="str">
        <f t="shared" ca="1" si="5"/>
        <v/>
      </c>
      <c r="AI46" s="78" t="str">
        <f t="shared" ca="1" si="6"/>
        <v/>
      </c>
      <c r="AJ46" s="78" t="str">
        <f t="shared" ca="1" si="7"/>
        <v/>
      </c>
      <c r="AK46" s="78" t="str">
        <f t="shared" ca="1" si="8"/>
        <v/>
      </c>
      <c r="AL46" s="78" t="str">
        <f t="shared" ca="1" si="9"/>
        <v/>
      </c>
      <c r="AM46" s="78" t="str">
        <f t="shared" ca="1" si="10"/>
        <v/>
      </c>
    </row>
    <row r="47" spans="1:39" ht="15.75" customHeight="1">
      <c r="A47" s="38">
        <v>45</v>
      </c>
      <c r="B47" s="38" t="str">
        <f>IF(ISBLANK(ID管理番号商品名入力!D47),"",ID管理番号商品名入力!D47)</f>
        <v/>
      </c>
      <c r="C47" s="39" t="str">
        <f>IF(ISBLANK(ID管理番号商品名入力!F47),"",ID管理番号商品名入力!F47)</f>
        <v/>
      </c>
      <c r="D47" s="22" t="str">
        <f>IF(ISBLANK(サンプル入力!J48),"",サンプル入力!J48)</f>
        <v/>
      </c>
      <c r="E47" s="80" t="str">
        <f>IFERROR(VLOOKUP($D47,配送グループ設定!$A$31:$H$40,6,FALSE),"")</f>
        <v/>
      </c>
      <c r="F47" s="80" t="str">
        <f>IFERROR(VLOOKUP($D47,配送グループ設定!$A$31:$H$40,8,FALSE),"")</f>
        <v/>
      </c>
      <c r="G47" s="78">
        <v>0</v>
      </c>
      <c r="H47" s="78">
        <v>0</v>
      </c>
      <c r="I47" s="78">
        <v>0</v>
      </c>
      <c r="J47" s="78">
        <v>1</v>
      </c>
      <c r="K47" s="78" t="str">
        <f>IF(ISBLANK(サンプル入力!M48),"",サンプル入力!M48)</f>
        <v/>
      </c>
      <c r="L47" s="78">
        <v>1</v>
      </c>
      <c r="M47" s="81" t="str">
        <f>IF(ISBLANK(中部・下部フリースペース作成!$E$10),"5",中部・下部フリースペース作成!$E$10&amp;",5")</f>
        <v>5</v>
      </c>
      <c r="N47" s="81" t="str">
        <f>IF(商品台帳反映用!E352="","",商品台帳反映用!E352)</f>
        <v/>
      </c>
      <c r="O47" s="114" t="str">
        <f>IF(ISBLANK('計算（イレギュラーサンプル）'!O48),"",'計算（イレギュラーサンプル）'!O48)</f>
        <v/>
      </c>
      <c r="P47" s="78" t="str">
        <f ca="1">IFERROR(OFFSET('計算（イレギュラーサンプル）'!$O48,0,(COLUMN()-COLUMN($P47))*(COLUMNS('計算（イレギュラーサンプル）'!$O$3:$U$3)-1)/(COLUMNS($P$2:$Q$2)-1)),"")</f>
        <v/>
      </c>
      <c r="Q47" s="78" t="str">
        <f ca="1">IFERROR(OFFSET('計算（イレギュラーサンプル）'!$O48,0,(COLUMN()-COLUMN($P47))*(COLUMNS('計算（イレギュラーサンプル）'!$O$3:$U$3)-1)/(COLUMNS($P$2:$Q$2)-1)),"")</f>
        <v/>
      </c>
      <c r="R47" s="78" t="str">
        <f ca="1">IFERROR(OFFSET('計算（イレギュラーサンプル）'!$O48,0,(COLUMN()-COLUMN($P47))*(COLUMNS('計算（イレギュラーサンプル）'!$O$3:$U$3)-1)/(COLUMNS($P$2:$Q$2)-1)),"")</f>
        <v/>
      </c>
      <c r="S47" s="78" t="str">
        <f ca="1">IFERROR(OFFSET('計算（イレギュラーサンプル）'!$O48,0,(COLUMN()-COLUMN($P47))*(COLUMNS('計算（イレギュラーサンプル）'!$O$3:$U$3)-1)/(COLUMNS($P$2:$Q$2)-1)),"")</f>
        <v/>
      </c>
      <c r="T47" s="78" t="str">
        <f ca="1">IFERROR(OFFSET('計算（イレギュラーサンプル）'!$O48,0,(COLUMN()-COLUMN($P47))*(COLUMNS('計算（イレギュラーサンプル）'!$O$3:$U$3)-1)/(COLUMNS($P$2:$Q$2)-1)),"")</f>
        <v/>
      </c>
      <c r="U47" s="78" t="str">
        <f ca="1">IFERROR(OFFSET('計算（イレギュラーサンプル）'!$O48,0,(COLUMN()-COLUMN($P47))*(COLUMNS('計算（イレギュラーサンプル）'!$O$3:$U$3)-1)/(COLUMNS($P$2:$Q$2)-1)),"")</f>
        <v/>
      </c>
      <c r="V47" s="78" t="str">
        <f ca="1">IFERROR(OFFSET('計算（イレギュラーサンプル）'!$O48,0,(COLUMN()-COLUMN($P47))*(COLUMNS('計算（イレギュラーサンプル）'!$O$3:$U$3)-1)/(COLUMNS($P$2:$Q$2)-1)),"")</f>
        <v/>
      </c>
      <c r="W47" s="78" t="str">
        <f ca="1">IFERROR(OFFSET('計算（イレギュラーサンプル）'!$O48,0,(COLUMN()-COLUMN($P47))*(COLUMNS('計算（イレギュラーサンプル）'!$O$3:$U$3)-1)/(COLUMNS($P$2:$Q$2)-1)),"")</f>
        <v/>
      </c>
      <c r="X47" s="78" t="str">
        <f ca="1">IFERROR(OFFSET('計算（イレギュラーサンプル）'!$O48,0,(COLUMN()-COLUMN($P47))*(COLUMNS('計算（イレギュラーサンプル）'!$O$3:$U$3)-1)/(COLUMNS($P$2:$Q$2)-1)),"")</f>
        <v/>
      </c>
      <c r="Y47" s="78" t="str">
        <f ca="1">IFERROR(OFFSET('計算（イレギュラーサンプル）'!$O48,0,(COLUMN()-COLUMN($P47))*(COLUMNS('計算（イレギュラーサンプル）'!$O$3:$U$3)-1)/(COLUMNS($P$2:$Q$2)-1)),"")</f>
        <v/>
      </c>
      <c r="Z47" s="78" t="str">
        <f ca="1">IFERROR(OFFSET('計算（イレギュラーサンプル）'!$O48,0,(COLUMN()-COLUMN($P47))*(COLUMNS('計算（イレギュラーサンプル）'!$O$3:$U$3)-1)/(COLUMNS($P$2:$Q$2)-1)),"")</f>
        <v/>
      </c>
      <c r="AA47" s="78" t="str">
        <f ca="1">IFERROR(OFFSET('計算（イレギュラーサンプル）'!$O48,0,(COLUMN()-COLUMN($P47))*(COLUMNS('計算（イレギュラーサンプル）'!$O$3:$U$3)-1)/(COLUMNS($P$2:$Q$2)-1)),"")</f>
        <v/>
      </c>
      <c r="AB47" s="78" t="str">
        <f t="shared" ca="1" si="11"/>
        <v/>
      </c>
      <c r="AC47" s="78" t="str">
        <f t="shared" ca="1" si="0"/>
        <v/>
      </c>
      <c r="AD47" s="78" t="str">
        <f t="shared" ca="1" si="1"/>
        <v/>
      </c>
      <c r="AE47" s="78" t="str">
        <f t="shared" ca="1" si="2"/>
        <v/>
      </c>
      <c r="AF47" s="78" t="str">
        <f t="shared" ca="1" si="3"/>
        <v/>
      </c>
      <c r="AG47" s="78" t="str">
        <f t="shared" ca="1" si="4"/>
        <v/>
      </c>
      <c r="AH47" s="78" t="str">
        <f t="shared" ca="1" si="5"/>
        <v/>
      </c>
      <c r="AI47" s="78" t="str">
        <f t="shared" ca="1" si="6"/>
        <v/>
      </c>
      <c r="AJ47" s="78" t="str">
        <f t="shared" ca="1" si="7"/>
        <v/>
      </c>
      <c r="AK47" s="78" t="str">
        <f t="shared" ca="1" si="8"/>
        <v/>
      </c>
      <c r="AL47" s="78" t="str">
        <f t="shared" ca="1" si="9"/>
        <v/>
      </c>
      <c r="AM47" s="78" t="str">
        <f t="shared" ca="1" si="10"/>
        <v/>
      </c>
    </row>
    <row r="48" spans="1:39" ht="15.75" customHeight="1">
      <c r="A48" s="38">
        <v>46</v>
      </c>
      <c r="B48" s="38" t="str">
        <f>IF(ISBLANK(ID管理番号商品名入力!D48),"",ID管理番号商品名入力!D48)</f>
        <v/>
      </c>
      <c r="C48" s="39" t="str">
        <f>IF(ISBLANK(ID管理番号商品名入力!F48),"",ID管理番号商品名入力!F48)</f>
        <v/>
      </c>
      <c r="D48" s="22" t="str">
        <f>IF(ISBLANK(サンプル入力!J49),"",サンプル入力!J49)</f>
        <v/>
      </c>
      <c r="E48" s="80" t="str">
        <f>IFERROR(VLOOKUP($D48,配送グループ設定!$A$31:$H$40,6,FALSE),"")</f>
        <v/>
      </c>
      <c r="F48" s="80" t="str">
        <f>IFERROR(VLOOKUP($D48,配送グループ設定!$A$31:$H$40,8,FALSE),"")</f>
        <v/>
      </c>
      <c r="G48" s="78">
        <v>0</v>
      </c>
      <c r="H48" s="78">
        <v>0</v>
      </c>
      <c r="I48" s="78">
        <v>0</v>
      </c>
      <c r="J48" s="78">
        <v>1</v>
      </c>
      <c r="K48" s="78" t="str">
        <f>IF(ISBLANK(サンプル入力!M49),"",サンプル入力!M49)</f>
        <v/>
      </c>
      <c r="L48" s="78">
        <v>1</v>
      </c>
      <c r="M48" s="81" t="str">
        <f>IF(ISBLANK(中部・下部フリースペース作成!$E$10),"5",中部・下部フリースペース作成!$E$10&amp;",5")</f>
        <v>5</v>
      </c>
      <c r="N48" s="81" t="str">
        <f>IF(商品台帳反映用!E353="","",商品台帳反映用!E353)</f>
        <v/>
      </c>
      <c r="O48" s="114" t="str">
        <f>IF(ISBLANK('計算（イレギュラーサンプル）'!O49),"",'計算（イレギュラーサンプル）'!O49)</f>
        <v/>
      </c>
      <c r="P48" s="78" t="str">
        <f ca="1">IFERROR(OFFSET('計算（イレギュラーサンプル）'!$O49,0,(COLUMN()-COLUMN($P48))*(COLUMNS('計算（イレギュラーサンプル）'!$O$3:$U$3)-1)/(COLUMNS($P$2:$Q$2)-1)),"")</f>
        <v/>
      </c>
      <c r="Q48" s="78" t="str">
        <f ca="1">IFERROR(OFFSET('計算（イレギュラーサンプル）'!$O49,0,(COLUMN()-COLUMN($P48))*(COLUMNS('計算（イレギュラーサンプル）'!$O$3:$U$3)-1)/(COLUMNS($P$2:$Q$2)-1)),"")</f>
        <v/>
      </c>
      <c r="R48" s="78" t="str">
        <f ca="1">IFERROR(OFFSET('計算（イレギュラーサンプル）'!$O49,0,(COLUMN()-COLUMN($P48))*(COLUMNS('計算（イレギュラーサンプル）'!$O$3:$U$3)-1)/(COLUMNS($P$2:$Q$2)-1)),"")</f>
        <v/>
      </c>
      <c r="S48" s="78" t="str">
        <f ca="1">IFERROR(OFFSET('計算（イレギュラーサンプル）'!$O49,0,(COLUMN()-COLUMN($P48))*(COLUMNS('計算（イレギュラーサンプル）'!$O$3:$U$3)-1)/(COLUMNS($P$2:$Q$2)-1)),"")</f>
        <v/>
      </c>
      <c r="T48" s="78" t="str">
        <f ca="1">IFERROR(OFFSET('計算（イレギュラーサンプル）'!$O49,0,(COLUMN()-COLUMN($P48))*(COLUMNS('計算（イレギュラーサンプル）'!$O$3:$U$3)-1)/(COLUMNS($P$2:$Q$2)-1)),"")</f>
        <v/>
      </c>
      <c r="U48" s="78" t="str">
        <f ca="1">IFERROR(OFFSET('計算（イレギュラーサンプル）'!$O49,0,(COLUMN()-COLUMN($P48))*(COLUMNS('計算（イレギュラーサンプル）'!$O$3:$U$3)-1)/(COLUMNS($P$2:$Q$2)-1)),"")</f>
        <v/>
      </c>
      <c r="V48" s="78" t="str">
        <f ca="1">IFERROR(OFFSET('計算（イレギュラーサンプル）'!$O49,0,(COLUMN()-COLUMN($P48))*(COLUMNS('計算（イレギュラーサンプル）'!$O$3:$U$3)-1)/(COLUMNS($P$2:$Q$2)-1)),"")</f>
        <v/>
      </c>
      <c r="W48" s="78" t="str">
        <f ca="1">IFERROR(OFFSET('計算（イレギュラーサンプル）'!$O49,0,(COLUMN()-COLUMN($P48))*(COLUMNS('計算（イレギュラーサンプル）'!$O$3:$U$3)-1)/(COLUMNS($P$2:$Q$2)-1)),"")</f>
        <v/>
      </c>
      <c r="X48" s="78" t="str">
        <f ca="1">IFERROR(OFFSET('計算（イレギュラーサンプル）'!$O49,0,(COLUMN()-COLUMN($P48))*(COLUMNS('計算（イレギュラーサンプル）'!$O$3:$U$3)-1)/(COLUMNS($P$2:$Q$2)-1)),"")</f>
        <v/>
      </c>
      <c r="Y48" s="78" t="str">
        <f ca="1">IFERROR(OFFSET('計算（イレギュラーサンプル）'!$O49,0,(COLUMN()-COLUMN($P48))*(COLUMNS('計算（イレギュラーサンプル）'!$O$3:$U$3)-1)/(COLUMNS($P$2:$Q$2)-1)),"")</f>
        <v/>
      </c>
      <c r="Z48" s="78" t="str">
        <f ca="1">IFERROR(OFFSET('計算（イレギュラーサンプル）'!$O49,0,(COLUMN()-COLUMN($P48))*(COLUMNS('計算（イレギュラーサンプル）'!$O$3:$U$3)-1)/(COLUMNS($P$2:$Q$2)-1)),"")</f>
        <v/>
      </c>
      <c r="AA48" s="78" t="str">
        <f ca="1">IFERROR(OFFSET('計算（イレギュラーサンプル）'!$O49,0,(COLUMN()-COLUMN($P48))*(COLUMNS('計算（イレギュラーサンプル）'!$O$3:$U$3)-1)/(COLUMNS($P$2:$Q$2)-1)),"")</f>
        <v/>
      </c>
      <c r="AB48" s="78" t="str">
        <f t="shared" ca="1" si="11"/>
        <v/>
      </c>
      <c r="AC48" s="78" t="str">
        <f t="shared" ca="1" si="0"/>
        <v/>
      </c>
      <c r="AD48" s="78" t="str">
        <f t="shared" ca="1" si="1"/>
        <v/>
      </c>
      <c r="AE48" s="78" t="str">
        <f t="shared" ca="1" si="2"/>
        <v/>
      </c>
      <c r="AF48" s="78" t="str">
        <f t="shared" ca="1" si="3"/>
        <v/>
      </c>
      <c r="AG48" s="78" t="str">
        <f t="shared" ca="1" si="4"/>
        <v/>
      </c>
      <c r="AH48" s="78" t="str">
        <f t="shared" ca="1" si="5"/>
        <v/>
      </c>
      <c r="AI48" s="78" t="str">
        <f t="shared" ca="1" si="6"/>
        <v/>
      </c>
      <c r="AJ48" s="78" t="str">
        <f t="shared" ca="1" si="7"/>
        <v/>
      </c>
      <c r="AK48" s="78" t="str">
        <f t="shared" ca="1" si="8"/>
        <v/>
      </c>
      <c r="AL48" s="78" t="str">
        <f t="shared" ca="1" si="9"/>
        <v/>
      </c>
      <c r="AM48" s="78" t="str">
        <f t="shared" ca="1" si="10"/>
        <v/>
      </c>
    </row>
    <row r="49" spans="1:39" ht="15.75" customHeight="1">
      <c r="A49" s="38">
        <v>47</v>
      </c>
      <c r="B49" s="38" t="str">
        <f>IF(ISBLANK(ID管理番号商品名入力!D49),"",ID管理番号商品名入力!D49)</f>
        <v/>
      </c>
      <c r="C49" s="39" t="str">
        <f>IF(ISBLANK(ID管理番号商品名入力!F49),"",ID管理番号商品名入力!F49)</f>
        <v/>
      </c>
      <c r="D49" s="22" t="str">
        <f>IF(ISBLANK(サンプル入力!J50),"",サンプル入力!J50)</f>
        <v/>
      </c>
      <c r="E49" s="80" t="str">
        <f>IFERROR(VLOOKUP($D49,配送グループ設定!$A$31:$H$40,6,FALSE),"")</f>
        <v/>
      </c>
      <c r="F49" s="80" t="str">
        <f>IFERROR(VLOOKUP($D49,配送グループ設定!$A$31:$H$40,8,FALSE),"")</f>
        <v/>
      </c>
      <c r="G49" s="78">
        <v>0</v>
      </c>
      <c r="H49" s="78">
        <v>0</v>
      </c>
      <c r="I49" s="78">
        <v>0</v>
      </c>
      <c r="J49" s="78">
        <v>1</v>
      </c>
      <c r="K49" s="78" t="str">
        <f>IF(ISBLANK(サンプル入力!M50),"",サンプル入力!M50)</f>
        <v/>
      </c>
      <c r="L49" s="78">
        <v>1</v>
      </c>
      <c r="M49" s="81" t="str">
        <f>IF(ISBLANK(中部・下部フリースペース作成!$E$10),"5",中部・下部フリースペース作成!$E$10&amp;",5")</f>
        <v>5</v>
      </c>
      <c r="N49" s="81" t="str">
        <f>IF(商品台帳反映用!E354="","",商品台帳反映用!E354)</f>
        <v/>
      </c>
      <c r="O49" s="114" t="str">
        <f>IF(ISBLANK('計算（イレギュラーサンプル）'!O50),"",'計算（イレギュラーサンプル）'!O50)</f>
        <v/>
      </c>
      <c r="P49" s="78" t="str">
        <f ca="1">IFERROR(OFFSET('計算（イレギュラーサンプル）'!$O50,0,(COLUMN()-COLUMN($P49))*(COLUMNS('計算（イレギュラーサンプル）'!$O$3:$U$3)-1)/(COLUMNS($P$2:$Q$2)-1)),"")</f>
        <v/>
      </c>
      <c r="Q49" s="78" t="str">
        <f ca="1">IFERROR(OFFSET('計算（イレギュラーサンプル）'!$O50,0,(COLUMN()-COLUMN($P49))*(COLUMNS('計算（イレギュラーサンプル）'!$O$3:$U$3)-1)/(COLUMNS($P$2:$Q$2)-1)),"")</f>
        <v/>
      </c>
      <c r="R49" s="78" t="str">
        <f ca="1">IFERROR(OFFSET('計算（イレギュラーサンプル）'!$O50,0,(COLUMN()-COLUMN($P49))*(COLUMNS('計算（イレギュラーサンプル）'!$O$3:$U$3)-1)/(COLUMNS($P$2:$Q$2)-1)),"")</f>
        <v/>
      </c>
      <c r="S49" s="78" t="str">
        <f ca="1">IFERROR(OFFSET('計算（イレギュラーサンプル）'!$O50,0,(COLUMN()-COLUMN($P49))*(COLUMNS('計算（イレギュラーサンプル）'!$O$3:$U$3)-1)/(COLUMNS($P$2:$Q$2)-1)),"")</f>
        <v/>
      </c>
      <c r="T49" s="78" t="str">
        <f ca="1">IFERROR(OFFSET('計算（イレギュラーサンプル）'!$O50,0,(COLUMN()-COLUMN($P49))*(COLUMNS('計算（イレギュラーサンプル）'!$O$3:$U$3)-1)/(COLUMNS($P$2:$Q$2)-1)),"")</f>
        <v/>
      </c>
      <c r="U49" s="78" t="str">
        <f ca="1">IFERROR(OFFSET('計算（イレギュラーサンプル）'!$O50,0,(COLUMN()-COLUMN($P49))*(COLUMNS('計算（イレギュラーサンプル）'!$O$3:$U$3)-1)/(COLUMNS($P$2:$Q$2)-1)),"")</f>
        <v/>
      </c>
      <c r="V49" s="78" t="str">
        <f ca="1">IFERROR(OFFSET('計算（イレギュラーサンプル）'!$O50,0,(COLUMN()-COLUMN($P49))*(COLUMNS('計算（イレギュラーサンプル）'!$O$3:$U$3)-1)/(COLUMNS($P$2:$Q$2)-1)),"")</f>
        <v/>
      </c>
      <c r="W49" s="78" t="str">
        <f ca="1">IFERROR(OFFSET('計算（イレギュラーサンプル）'!$O50,0,(COLUMN()-COLUMN($P49))*(COLUMNS('計算（イレギュラーサンプル）'!$O$3:$U$3)-1)/(COLUMNS($P$2:$Q$2)-1)),"")</f>
        <v/>
      </c>
      <c r="X49" s="78" t="str">
        <f ca="1">IFERROR(OFFSET('計算（イレギュラーサンプル）'!$O50,0,(COLUMN()-COLUMN($P49))*(COLUMNS('計算（イレギュラーサンプル）'!$O$3:$U$3)-1)/(COLUMNS($P$2:$Q$2)-1)),"")</f>
        <v/>
      </c>
      <c r="Y49" s="78" t="str">
        <f ca="1">IFERROR(OFFSET('計算（イレギュラーサンプル）'!$O50,0,(COLUMN()-COLUMN($P49))*(COLUMNS('計算（イレギュラーサンプル）'!$O$3:$U$3)-1)/(COLUMNS($P$2:$Q$2)-1)),"")</f>
        <v/>
      </c>
      <c r="Z49" s="78" t="str">
        <f ca="1">IFERROR(OFFSET('計算（イレギュラーサンプル）'!$O50,0,(COLUMN()-COLUMN($P49))*(COLUMNS('計算（イレギュラーサンプル）'!$O$3:$U$3)-1)/(COLUMNS($P$2:$Q$2)-1)),"")</f>
        <v/>
      </c>
      <c r="AA49" s="78" t="str">
        <f ca="1">IFERROR(OFFSET('計算（イレギュラーサンプル）'!$O50,0,(COLUMN()-COLUMN($P49))*(COLUMNS('計算（イレギュラーサンプル）'!$O$3:$U$3)-1)/(COLUMNS($P$2:$Q$2)-1)),"")</f>
        <v/>
      </c>
      <c r="AB49" s="78" t="str">
        <f t="shared" ca="1" si="11"/>
        <v/>
      </c>
      <c r="AC49" s="78" t="str">
        <f t="shared" ca="1" si="0"/>
        <v/>
      </c>
      <c r="AD49" s="78" t="str">
        <f t="shared" ca="1" si="1"/>
        <v/>
      </c>
      <c r="AE49" s="78" t="str">
        <f t="shared" ca="1" si="2"/>
        <v/>
      </c>
      <c r="AF49" s="78" t="str">
        <f t="shared" ca="1" si="3"/>
        <v/>
      </c>
      <c r="AG49" s="78" t="str">
        <f t="shared" ca="1" si="4"/>
        <v/>
      </c>
      <c r="AH49" s="78" t="str">
        <f t="shared" ca="1" si="5"/>
        <v/>
      </c>
      <c r="AI49" s="78" t="str">
        <f t="shared" ca="1" si="6"/>
        <v/>
      </c>
      <c r="AJ49" s="78" t="str">
        <f t="shared" ca="1" si="7"/>
        <v/>
      </c>
      <c r="AK49" s="78" t="str">
        <f t="shared" ca="1" si="8"/>
        <v/>
      </c>
      <c r="AL49" s="78" t="str">
        <f t="shared" ca="1" si="9"/>
        <v/>
      </c>
      <c r="AM49" s="78" t="str">
        <f t="shared" ca="1" si="10"/>
        <v/>
      </c>
    </row>
    <row r="50" spans="1:39" ht="15.75" customHeight="1">
      <c r="A50" s="38">
        <v>48</v>
      </c>
      <c r="B50" s="38" t="str">
        <f>IF(ISBLANK(ID管理番号商品名入力!D50),"",ID管理番号商品名入力!D50)</f>
        <v/>
      </c>
      <c r="C50" s="39" t="str">
        <f>IF(ISBLANK(ID管理番号商品名入力!F50),"",ID管理番号商品名入力!F50)</f>
        <v/>
      </c>
      <c r="D50" s="22" t="str">
        <f>IF(ISBLANK(サンプル入力!J51),"",サンプル入力!J51)</f>
        <v/>
      </c>
      <c r="E50" s="80" t="str">
        <f>IFERROR(VLOOKUP($D50,配送グループ設定!$A$31:$H$40,6,FALSE),"")</f>
        <v/>
      </c>
      <c r="F50" s="80" t="str">
        <f>IFERROR(VLOOKUP($D50,配送グループ設定!$A$31:$H$40,8,FALSE),"")</f>
        <v/>
      </c>
      <c r="G50" s="78">
        <v>0</v>
      </c>
      <c r="H50" s="78">
        <v>0</v>
      </c>
      <c r="I50" s="78">
        <v>0</v>
      </c>
      <c r="J50" s="78">
        <v>1</v>
      </c>
      <c r="K50" s="78" t="str">
        <f>IF(ISBLANK(サンプル入力!M51),"",サンプル入力!M51)</f>
        <v/>
      </c>
      <c r="L50" s="78">
        <v>1</v>
      </c>
      <c r="M50" s="81" t="str">
        <f>IF(ISBLANK(中部・下部フリースペース作成!$E$10),"5",中部・下部フリースペース作成!$E$10&amp;",5")</f>
        <v>5</v>
      </c>
      <c r="N50" s="81" t="str">
        <f>IF(商品台帳反映用!E355="","",商品台帳反映用!E355)</f>
        <v/>
      </c>
      <c r="O50" s="114" t="str">
        <f>IF(ISBLANK('計算（イレギュラーサンプル）'!O51),"",'計算（イレギュラーサンプル）'!O51)</f>
        <v/>
      </c>
      <c r="P50" s="78" t="str">
        <f ca="1">IFERROR(OFFSET('計算（イレギュラーサンプル）'!$O51,0,(COLUMN()-COLUMN($P50))*(COLUMNS('計算（イレギュラーサンプル）'!$O$3:$U$3)-1)/(COLUMNS($P$2:$Q$2)-1)),"")</f>
        <v/>
      </c>
      <c r="Q50" s="78" t="str">
        <f ca="1">IFERROR(OFFSET('計算（イレギュラーサンプル）'!$O51,0,(COLUMN()-COLUMN($P50))*(COLUMNS('計算（イレギュラーサンプル）'!$O$3:$U$3)-1)/(COLUMNS($P$2:$Q$2)-1)),"")</f>
        <v/>
      </c>
      <c r="R50" s="78" t="str">
        <f ca="1">IFERROR(OFFSET('計算（イレギュラーサンプル）'!$O51,0,(COLUMN()-COLUMN($P50))*(COLUMNS('計算（イレギュラーサンプル）'!$O$3:$U$3)-1)/(COLUMNS($P$2:$Q$2)-1)),"")</f>
        <v/>
      </c>
      <c r="S50" s="78" t="str">
        <f ca="1">IFERROR(OFFSET('計算（イレギュラーサンプル）'!$O51,0,(COLUMN()-COLUMN($P50))*(COLUMNS('計算（イレギュラーサンプル）'!$O$3:$U$3)-1)/(COLUMNS($P$2:$Q$2)-1)),"")</f>
        <v/>
      </c>
      <c r="T50" s="78" t="str">
        <f ca="1">IFERROR(OFFSET('計算（イレギュラーサンプル）'!$O51,0,(COLUMN()-COLUMN($P50))*(COLUMNS('計算（イレギュラーサンプル）'!$O$3:$U$3)-1)/(COLUMNS($P$2:$Q$2)-1)),"")</f>
        <v/>
      </c>
      <c r="U50" s="78" t="str">
        <f ca="1">IFERROR(OFFSET('計算（イレギュラーサンプル）'!$O51,0,(COLUMN()-COLUMN($P50))*(COLUMNS('計算（イレギュラーサンプル）'!$O$3:$U$3)-1)/(COLUMNS($P$2:$Q$2)-1)),"")</f>
        <v/>
      </c>
      <c r="V50" s="78" t="str">
        <f ca="1">IFERROR(OFFSET('計算（イレギュラーサンプル）'!$O51,0,(COLUMN()-COLUMN($P50))*(COLUMNS('計算（イレギュラーサンプル）'!$O$3:$U$3)-1)/(COLUMNS($P$2:$Q$2)-1)),"")</f>
        <v/>
      </c>
      <c r="W50" s="78" t="str">
        <f ca="1">IFERROR(OFFSET('計算（イレギュラーサンプル）'!$O51,0,(COLUMN()-COLUMN($P50))*(COLUMNS('計算（イレギュラーサンプル）'!$O$3:$U$3)-1)/(COLUMNS($P$2:$Q$2)-1)),"")</f>
        <v/>
      </c>
      <c r="X50" s="78" t="str">
        <f ca="1">IFERROR(OFFSET('計算（イレギュラーサンプル）'!$O51,0,(COLUMN()-COLUMN($P50))*(COLUMNS('計算（イレギュラーサンプル）'!$O$3:$U$3)-1)/(COLUMNS($P$2:$Q$2)-1)),"")</f>
        <v/>
      </c>
      <c r="Y50" s="78" t="str">
        <f ca="1">IFERROR(OFFSET('計算（イレギュラーサンプル）'!$O51,0,(COLUMN()-COLUMN($P50))*(COLUMNS('計算（イレギュラーサンプル）'!$O$3:$U$3)-1)/(COLUMNS($P$2:$Q$2)-1)),"")</f>
        <v/>
      </c>
      <c r="Z50" s="78" t="str">
        <f ca="1">IFERROR(OFFSET('計算（イレギュラーサンプル）'!$O51,0,(COLUMN()-COLUMN($P50))*(COLUMNS('計算（イレギュラーサンプル）'!$O$3:$U$3)-1)/(COLUMNS($P$2:$Q$2)-1)),"")</f>
        <v/>
      </c>
      <c r="AA50" s="78" t="str">
        <f ca="1">IFERROR(OFFSET('計算（イレギュラーサンプル）'!$O51,0,(COLUMN()-COLUMN($P50))*(COLUMNS('計算（イレギュラーサンプル）'!$O$3:$U$3)-1)/(COLUMNS($P$2:$Q$2)-1)),"")</f>
        <v/>
      </c>
      <c r="AB50" s="78" t="str">
        <f t="shared" ca="1" si="11"/>
        <v/>
      </c>
      <c r="AC50" s="78" t="str">
        <f t="shared" ca="1" si="0"/>
        <v/>
      </c>
      <c r="AD50" s="78" t="str">
        <f t="shared" ca="1" si="1"/>
        <v/>
      </c>
      <c r="AE50" s="78" t="str">
        <f t="shared" ca="1" si="2"/>
        <v/>
      </c>
      <c r="AF50" s="78" t="str">
        <f t="shared" ca="1" si="3"/>
        <v/>
      </c>
      <c r="AG50" s="78" t="str">
        <f t="shared" ca="1" si="4"/>
        <v/>
      </c>
      <c r="AH50" s="78" t="str">
        <f t="shared" ca="1" si="5"/>
        <v/>
      </c>
      <c r="AI50" s="78" t="str">
        <f t="shared" ca="1" si="6"/>
        <v/>
      </c>
      <c r="AJ50" s="78" t="str">
        <f t="shared" ca="1" si="7"/>
        <v/>
      </c>
      <c r="AK50" s="78" t="str">
        <f t="shared" ca="1" si="8"/>
        <v/>
      </c>
      <c r="AL50" s="78" t="str">
        <f t="shared" ca="1" si="9"/>
        <v/>
      </c>
      <c r="AM50" s="78" t="str">
        <f t="shared" ca="1" si="10"/>
        <v/>
      </c>
    </row>
    <row r="51" spans="1:39" ht="15.75" customHeight="1">
      <c r="A51" s="38">
        <v>49</v>
      </c>
      <c r="B51" s="38" t="str">
        <f>IF(ISBLANK(ID管理番号商品名入力!D51),"",ID管理番号商品名入力!D51)</f>
        <v/>
      </c>
      <c r="C51" s="39" t="str">
        <f>IF(ISBLANK(ID管理番号商品名入力!F51),"",ID管理番号商品名入力!F51)</f>
        <v/>
      </c>
      <c r="D51" s="22" t="str">
        <f>IF(ISBLANK(サンプル入力!J52),"",サンプル入力!J52)</f>
        <v/>
      </c>
      <c r="E51" s="80" t="str">
        <f>IFERROR(VLOOKUP($D51,配送グループ設定!$A$31:$H$40,6,FALSE),"")</f>
        <v/>
      </c>
      <c r="F51" s="80" t="str">
        <f>IFERROR(VLOOKUP($D51,配送グループ設定!$A$31:$H$40,8,FALSE),"")</f>
        <v/>
      </c>
      <c r="G51" s="78">
        <v>0</v>
      </c>
      <c r="H51" s="78">
        <v>0</v>
      </c>
      <c r="I51" s="78">
        <v>0</v>
      </c>
      <c r="J51" s="78">
        <v>1</v>
      </c>
      <c r="K51" s="78" t="str">
        <f>IF(ISBLANK(サンプル入力!M52),"",サンプル入力!M52)</f>
        <v/>
      </c>
      <c r="L51" s="78">
        <v>1</v>
      </c>
      <c r="M51" s="81" t="str">
        <f>IF(ISBLANK(中部・下部フリースペース作成!$E$10),"5",中部・下部フリースペース作成!$E$10&amp;",5")</f>
        <v>5</v>
      </c>
      <c r="N51" s="81" t="str">
        <f>IF(商品台帳反映用!E356="","",商品台帳反映用!E356)</f>
        <v/>
      </c>
      <c r="O51" s="114" t="str">
        <f>IF(ISBLANK('計算（イレギュラーサンプル）'!O52),"",'計算（イレギュラーサンプル）'!O52)</f>
        <v/>
      </c>
      <c r="P51" s="78" t="str">
        <f ca="1">IFERROR(OFFSET('計算（イレギュラーサンプル）'!$O52,0,(COLUMN()-COLUMN($P51))*(COLUMNS('計算（イレギュラーサンプル）'!$O$3:$U$3)-1)/(COLUMNS($P$2:$Q$2)-1)),"")</f>
        <v/>
      </c>
      <c r="Q51" s="78" t="str">
        <f ca="1">IFERROR(OFFSET('計算（イレギュラーサンプル）'!$O52,0,(COLUMN()-COLUMN($P51))*(COLUMNS('計算（イレギュラーサンプル）'!$O$3:$U$3)-1)/(COLUMNS($P$2:$Q$2)-1)),"")</f>
        <v/>
      </c>
      <c r="R51" s="78" t="str">
        <f ca="1">IFERROR(OFFSET('計算（イレギュラーサンプル）'!$O52,0,(COLUMN()-COLUMN($P51))*(COLUMNS('計算（イレギュラーサンプル）'!$O$3:$U$3)-1)/(COLUMNS($P$2:$Q$2)-1)),"")</f>
        <v/>
      </c>
      <c r="S51" s="78" t="str">
        <f ca="1">IFERROR(OFFSET('計算（イレギュラーサンプル）'!$O52,0,(COLUMN()-COLUMN($P51))*(COLUMNS('計算（イレギュラーサンプル）'!$O$3:$U$3)-1)/(COLUMNS($P$2:$Q$2)-1)),"")</f>
        <v/>
      </c>
      <c r="T51" s="78" t="str">
        <f ca="1">IFERROR(OFFSET('計算（イレギュラーサンプル）'!$O52,0,(COLUMN()-COLUMN($P51))*(COLUMNS('計算（イレギュラーサンプル）'!$O$3:$U$3)-1)/(COLUMNS($P$2:$Q$2)-1)),"")</f>
        <v/>
      </c>
      <c r="U51" s="78" t="str">
        <f ca="1">IFERROR(OFFSET('計算（イレギュラーサンプル）'!$O52,0,(COLUMN()-COLUMN($P51))*(COLUMNS('計算（イレギュラーサンプル）'!$O$3:$U$3)-1)/(COLUMNS($P$2:$Q$2)-1)),"")</f>
        <v/>
      </c>
      <c r="V51" s="78" t="str">
        <f ca="1">IFERROR(OFFSET('計算（イレギュラーサンプル）'!$O52,0,(COLUMN()-COLUMN($P51))*(COLUMNS('計算（イレギュラーサンプル）'!$O$3:$U$3)-1)/(COLUMNS($P$2:$Q$2)-1)),"")</f>
        <v/>
      </c>
      <c r="W51" s="78" t="str">
        <f ca="1">IFERROR(OFFSET('計算（イレギュラーサンプル）'!$O52,0,(COLUMN()-COLUMN($P51))*(COLUMNS('計算（イレギュラーサンプル）'!$O$3:$U$3)-1)/(COLUMNS($P$2:$Q$2)-1)),"")</f>
        <v/>
      </c>
      <c r="X51" s="78" t="str">
        <f ca="1">IFERROR(OFFSET('計算（イレギュラーサンプル）'!$O52,0,(COLUMN()-COLUMN($P51))*(COLUMNS('計算（イレギュラーサンプル）'!$O$3:$U$3)-1)/(COLUMNS($P$2:$Q$2)-1)),"")</f>
        <v/>
      </c>
      <c r="Y51" s="78" t="str">
        <f ca="1">IFERROR(OFFSET('計算（イレギュラーサンプル）'!$O52,0,(COLUMN()-COLUMN($P51))*(COLUMNS('計算（イレギュラーサンプル）'!$O$3:$U$3)-1)/(COLUMNS($P$2:$Q$2)-1)),"")</f>
        <v/>
      </c>
      <c r="Z51" s="78" t="str">
        <f ca="1">IFERROR(OFFSET('計算（イレギュラーサンプル）'!$O52,0,(COLUMN()-COLUMN($P51))*(COLUMNS('計算（イレギュラーサンプル）'!$O$3:$U$3)-1)/(COLUMNS($P$2:$Q$2)-1)),"")</f>
        <v/>
      </c>
      <c r="AA51" s="78" t="str">
        <f ca="1">IFERROR(OFFSET('計算（イレギュラーサンプル）'!$O52,0,(COLUMN()-COLUMN($P51))*(COLUMNS('計算（イレギュラーサンプル）'!$O$3:$U$3)-1)/(COLUMNS($P$2:$Q$2)-1)),"")</f>
        <v/>
      </c>
      <c r="AB51" s="78" t="str">
        <f t="shared" ca="1" si="11"/>
        <v/>
      </c>
      <c r="AC51" s="78" t="str">
        <f t="shared" ca="1" si="0"/>
        <v/>
      </c>
      <c r="AD51" s="78" t="str">
        <f t="shared" ca="1" si="1"/>
        <v/>
      </c>
      <c r="AE51" s="78" t="str">
        <f t="shared" ca="1" si="2"/>
        <v/>
      </c>
      <c r="AF51" s="78" t="str">
        <f t="shared" ca="1" si="3"/>
        <v/>
      </c>
      <c r="AG51" s="78" t="str">
        <f t="shared" ca="1" si="4"/>
        <v/>
      </c>
      <c r="AH51" s="78" t="str">
        <f t="shared" ca="1" si="5"/>
        <v/>
      </c>
      <c r="AI51" s="78" t="str">
        <f t="shared" ca="1" si="6"/>
        <v/>
      </c>
      <c r="AJ51" s="78" t="str">
        <f t="shared" ca="1" si="7"/>
        <v/>
      </c>
      <c r="AK51" s="78" t="str">
        <f t="shared" ca="1" si="8"/>
        <v/>
      </c>
      <c r="AL51" s="78" t="str">
        <f t="shared" ca="1" si="9"/>
        <v/>
      </c>
      <c r="AM51" s="78" t="str">
        <f t="shared" ca="1" si="10"/>
        <v/>
      </c>
    </row>
    <row r="52" spans="1:39" ht="15.75" customHeight="1">
      <c r="A52" s="38">
        <v>50</v>
      </c>
      <c r="B52" s="38" t="str">
        <f>IF(ISBLANK(ID管理番号商品名入力!D52),"",ID管理番号商品名入力!D52)</f>
        <v/>
      </c>
      <c r="C52" s="39" t="str">
        <f>IF(ISBLANK(ID管理番号商品名入力!F52),"",ID管理番号商品名入力!F52)</f>
        <v/>
      </c>
      <c r="D52" s="22" t="str">
        <f>IF(ISBLANK(サンプル入力!J53),"",サンプル入力!J53)</f>
        <v/>
      </c>
      <c r="E52" s="80" t="str">
        <f>IFERROR(VLOOKUP($D52,配送グループ設定!$A$31:$H$40,6,FALSE),"")</f>
        <v/>
      </c>
      <c r="F52" s="80" t="str">
        <f>IFERROR(VLOOKUP($D52,配送グループ設定!$A$31:$H$40,8,FALSE),"")</f>
        <v/>
      </c>
      <c r="G52" s="78">
        <v>0</v>
      </c>
      <c r="H52" s="78">
        <v>0</v>
      </c>
      <c r="I52" s="78">
        <v>0</v>
      </c>
      <c r="J52" s="78">
        <v>1</v>
      </c>
      <c r="K52" s="78" t="str">
        <f>IF(ISBLANK(サンプル入力!M53),"",サンプル入力!M53)</f>
        <v/>
      </c>
      <c r="L52" s="78">
        <v>1</v>
      </c>
      <c r="M52" s="81" t="str">
        <f>IF(ISBLANK(中部・下部フリースペース作成!$E$10),"5",中部・下部フリースペース作成!$E$10&amp;",5")</f>
        <v>5</v>
      </c>
      <c r="N52" s="81" t="str">
        <f>IF(商品台帳反映用!E357="","",商品台帳反映用!E357)</f>
        <v/>
      </c>
      <c r="O52" s="114" t="str">
        <f>IF(ISBLANK('計算（イレギュラーサンプル）'!O53),"",'計算（イレギュラーサンプル）'!O53)</f>
        <v/>
      </c>
      <c r="P52" s="78" t="str">
        <f ca="1">IFERROR(OFFSET('計算（イレギュラーサンプル）'!$O53,0,(COLUMN()-COLUMN($P52))*(COLUMNS('計算（イレギュラーサンプル）'!$O$3:$U$3)-1)/(COLUMNS($P$2:$Q$2)-1)),"")</f>
        <v/>
      </c>
      <c r="Q52" s="78" t="str">
        <f ca="1">IFERROR(OFFSET('計算（イレギュラーサンプル）'!$O53,0,(COLUMN()-COLUMN($P52))*(COLUMNS('計算（イレギュラーサンプル）'!$O$3:$U$3)-1)/(COLUMNS($P$2:$Q$2)-1)),"")</f>
        <v/>
      </c>
      <c r="R52" s="78" t="str">
        <f ca="1">IFERROR(OFFSET('計算（イレギュラーサンプル）'!$O53,0,(COLUMN()-COLUMN($P52))*(COLUMNS('計算（イレギュラーサンプル）'!$O$3:$U$3)-1)/(COLUMNS($P$2:$Q$2)-1)),"")</f>
        <v/>
      </c>
      <c r="S52" s="78" t="str">
        <f ca="1">IFERROR(OFFSET('計算（イレギュラーサンプル）'!$O53,0,(COLUMN()-COLUMN($P52))*(COLUMNS('計算（イレギュラーサンプル）'!$O$3:$U$3)-1)/(COLUMNS($P$2:$Q$2)-1)),"")</f>
        <v/>
      </c>
      <c r="T52" s="78" t="str">
        <f ca="1">IFERROR(OFFSET('計算（イレギュラーサンプル）'!$O53,0,(COLUMN()-COLUMN($P52))*(COLUMNS('計算（イレギュラーサンプル）'!$O$3:$U$3)-1)/(COLUMNS($P$2:$Q$2)-1)),"")</f>
        <v/>
      </c>
      <c r="U52" s="78" t="str">
        <f ca="1">IFERROR(OFFSET('計算（イレギュラーサンプル）'!$O53,0,(COLUMN()-COLUMN($P52))*(COLUMNS('計算（イレギュラーサンプル）'!$O$3:$U$3)-1)/(COLUMNS($P$2:$Q$2)-1)),"")</f>
        <v/>
      </c>
      <c r="V52" s="78" t="str">
        <f ca="1">IFERROR(OFFSET('計算（イレギュラーサンプル）'!$O53,0,(COLUMN()-COLUMN($P52))*(COLUMNS('計算（イレギュラーサンプル）'!$O$3:$U$3)-1)/(COLUMNS($P$2:$Q$2)-1)),"")</f>
        <v/>
      </c>
      <c r="W52" s="78" t="str">
        <f ca="1">IFERROR(OFFSET('計算（イレギュラーサンプル）'!$O53,0,(COLUMN()-COLUMN($P52))*(COLUMNS('計算（イレギュラーサンプル）'!$O$3:$U$3)-1)/(COLUMNS($P$2:$Q$2)-1)),"")</f>
        <v/>
      </c>
      <c r="X52" s="78" t="str">
        <f ca="1">IFERROR(OFFSET('計算（イレギュラーサンプル）'!$O53,0,(COLUMN()-COLUMN($P52))*(COLUMNS('計算（イレギュラーサンプル）'!$O$3:$U$3)-1)/(COLUMNS($P$2:$Q$2)-1)),"")</f>
        <v/>
      </c>
      <c r="Y52" s="78" t="str">
        <f ca="1">IFERROR(OFFSET('計算（イレギュラーサンプル）'!$O53,0,(COLUMN()-COLUMN($P52))*(COLUMNS('計算（イレギュラーサンプル）'!$O$3:$U$3)-1)/(COLUMNS($P$2:$Q$2)-1)),"")</f>
        <v/>
      </c>
      <c r="Z52" s="78" t="str">
        <f ca="1">IFERROR(OFFSET('計算（イレギュラーサンプル）'!$O53,0,(COLUMN()-COLUMN($P52))*(COLUMNS('計算（イレギュラーサンプル）'!$O$3:$U$3)-1)/(COLUMNS($P$2:$Q$2)-1)),"")</f>
        <v/>
      </c>
      <c r="AA52" s="78" t="str">
        <f ca="1">IFERROR(OFFSET('計算（イレギュラーサンプル）'!$O53,0,(COLUMN()-COLUMN($P52))*(COLUMNS('計算（イレギュラーサンプル）'!$O$3:$U$3)-1)/(COLUMNS($P$2:$Q$2)-1)),"")</f>
        <v/>
      </c>
      <c r="AB52" s="78" t="str">
        <f t="shared" ca="1" si="11"/>
        <v/>
      </c>
      <c r="AC52" s="78" t="str">
        <f t="shared" ca="1" si="0"/>
        <v/>
      </c>
      <c r="AD52" s="78" t="str">
        <f t="shared" ca="1" si="1"/>
        <v/>
      </c>
      <c r="AE52" s="78" t="str">
        <f t="shared" ca="1" si="2"/>
        <v/>
      </c>
      <c r="AF52" s="78" t="str">
        <f t="shared" ca="1" si="3"/>
        <v/>
      </c>
      <c r="AG52" s="78" t="str">
        <f t="shared" ca="1" si="4"/>
        <v/>
      </c>
      <c r="AH52" s="78" t="str">
        <f t="shared" ca="1" si="5"/>
        <v/>
      </c>
      <c r="AI52" s="78" t="str">
        <f t="shared" ca="1" si="6"/>
        <v/>
      </c>
      <c r="AJ52" s="78" t="str">
        <f t="shared" ca="1" si="7"/>
        <v/>
      </c>
      <c r="AK52" s="78" t="str">
        <f t="shared" ca="1" si="8"/>
        <v/>
      </c>
      <c r="AL52" s="78" t="str">
        <f t="shared" ca="1" si="9"/>
        <v/>
      </c>
      <c r="AM52" s="78" t="str">
        <f t="shared" ca="1" si="10"/>
        <v/>
      </c>
    </row>
    <row r="53" spans="1:39" ht="15.75" customHeight="1">
      <c r="A53" s="38">
        <v>51</v>
      </c>
      <c r="B53" s="38" t="str">
        <f>IF(ISBLANK(ID管理番号商品名入力!D53),"",ID管理番号商品名入力!D53)</f>
        <v/>
      </c>
      <c r="C53" s="39" t="str">
        <f>IF(ISBLANK(ID管理番号商品名入力!F53),"",ID管理番号商品名入力!F53)</f>
        <v/>
      </c>
      <c r="D53" s="22" t="str">
        <f>IF(ISBLANK(サンプル入力!J54),"",サンプル入力!J54)</f>
        <v/>
      </c>
      <c r="E53" s="80" t="str">
        <f>IFERROR(VLOOKUP($D53,配送グループ設定!$A$31:$H$40,6,FALSE),"")</f>
        <v/>
      </c>
      <c r="F53" s="80" t="str">
        <f>IFERROR(VLOOKUP($D53,配送グループ設定!$A$31:$H$40,8,FALSE),"")</f>
        <v/>
      </c>
      <c r="G53" s="78">
        <v>0</v>
      </c>
      <c r="H53" s="78">
        <v>0</v>
      </c>
      <c r="I53" s="78">
        <v>0</v>
      </c>
      <c r="J53" s="78">
        <v>1</v>
      </c>
      <c r="K53" s="78" t="str">
        <f>IF(ISBLANK(サンプル入力!M54),"",サンプル入力!M54)</f>
        <v/>
      </c>
      <c r="L53" s="78">
        <v>1</v>
      </c>
      <c r="M53" s="81" t="str">
        <f>IF(ISBLANK(中部・下部フリースペース作成!$E$10),"5",中部・下部フリースペース作成!$E$10&amp;",5")</f>
        <v>5</v>
      </c>
      <c r="N53" s="81" t="str">
        <f>IF(商品台帳反映用!E358="","",商品台帳反映用!E358)</f>
        <v/>
      </c>
      <c r="O53" s="114" t="str">
        <f>IF(ISBLANK('計算（イレギュラーサンプル）'!O54),"",'計算（イレギュラーサンプル）'!O54)</f>
        <v/>
      </c>
      <c r="P53" s="78" t="str">
        <f ca="1">IFERROR(OFFSET('計算（イレギュラーサンプル）'!$O54,0,(COLUMN()-COLUMN($P53))*(COLUMNS('計算（イレギュラーサンプル）'!$O$3:$U$3)-1)/(COLUMNS($P$2:$Q$2)-1)),"")</f>
        <v/>
      </c>
      <c r="Q53" s="78" t="str">
        <f ca="1">IFERROR(OFFSET('計算（イレギュラーサンプル）'!$O54,0,(COLUMN()-COLUMN($P53))*(COLUMNS('計算（イレギュラーサンプル）'!$O$3:$U$3)-1)/(COLUMNS($P$2:$Q$2)-1)),"")</f>
        <v/>
      </c>
      <c r="R53" s="78" t="str">
        <f ca="1">IFERROR(OFFSET('計算（イレギュラーサンプル）'!$O54,0,(COLUMN()-COLUMN($P53))*(COLUMNS('計算（イレギュラーサンプル）'!$O$3:$U$3)-1)/(COLUMNS($P$2:$Q$2)-1)),"")</f>
        <v/>
      </c>
      <c r="S53" s="78" t="str">
        <f ca="1">IFERROR(OFFSET('計算（イレギュラーサンプル）'!$O54,0,(COLUMN()-COLUMN($P53))*(COLUMNS('計算（イレギュラーサンプル）'!$O$3:$U$3)-1)/(COLUMNS($P$2:$Q$2)-1)),"")</f>
        <v/>
      </c>
      <c r="T53" s="78" t="str">
        <f ca="1">IFERROR(OFFSET('計算（イレギュラーサンプル）'!$O54,0,(COLUMN()-COLUMN($P53))*(COLUMNS('計算（イレギュラーサンプル）'!$O$3:$U$3)-1)/(COLUMNS($P$2:$Q$2)-1)),"")</f>
        <v/>
      </c>
      <c r="U53" s="78" t="str">
        <f ca="1">IFERROR(OFFSET('計算（イレギュラーサンプル）'!$O54,0,(COLUMN()-COLUMN($P53))*(COLUMNS('計算（イレギュラーサンプル）'!$O$3:$U$3)-1)/(COLUMNS($P$2:$Q$2)-1)),"")</f>
        <v/>
      </c>
      <c r="V53" s="78" t="str">
        <f ca="1">IFERROR(OFFSET('計算（イレギュラーサンプル）'!$O54,0,(COLUMN()-COLUMN($P53))*(COLUMNS('計算（イレギュラーサンプル）'!$O$3:$U$3)-1)/(COLUMNS($P$2:$Q$2)-1)),"")</f>
        <v/>
      </c>
      <c r="W53" s="78" t="str">
        <f ca="1">IFERROR(OFFSET('計算（イレギュラーサンプル）'!$O54,0,(COLUMN()-COLUMN($P53))*(COLUMNS('計算（イレギュラーサンプル）'!$O$3:$U$3)-1)/(COLUMNS($P$2:$Q$2)-1)),"")</f>
        <v/>
      </c>
      <c r="X53" s="78" t="str">
        <f ca="1">IFERROR(OFFSET('計算（イレギュラーサンプル）'!$O54,0,(COLUMN()-COLUMN($P53))*(COLUMNS('計算（イレギュラーサンプル）'!$O$3:$U$3)-1)/(COLUMNS($P$2:$Q$2)-1)),"")</f>
        <v/>
      </c>
      <c r="Y53" s="78" t="str">
        <f ca="1">IFERROR(OFFSET('計算（イレギュラーサンプル）'!$O54,0,(COLUMN()-COLUMN($P53))*(COLUMNS('計算（イレギュラーサンプル）'!$O$3:$U$3)-1)/(COLUMNS($P$2:$Q$2)-1)),"")</f>
        <v/>
      </c>
      <c r="Z53" s="78" t="str">
        <f ca="1">IFERROR(OFFSET('計算（イレギュラーサンプル）'!$O54,0,(COLUMN()-COLUMN($P53))*(COLUMNS('計算（イレギュラーサンプル）'!$O$3:$U$3)-1)/(COLUMNS($P$2:$Q$2)-1)),"")</f>
        <v/>
      </c>
      <c r="AA53" s="78" t="str">
        <f ca="1">IFERROR(OFFSET('計算（イレギュラーサンプル）'!$O54,0,(COLUMN()-COLUMN($P53))*(COLUMNS('計算（イレギュラーサンプル）'!$O$3:$U$3)-1)/(COLUMNS($P$2:$Q$2)-1)),"")</f>
        <v/>
      </c>
      <c r="AB53" s="78" t="str">
        <f t="shared" ca="1" si="11"/>
        <v/>
      </c>
      <c r="AC53" s="78" t="str">
        <f t="shared" ca="1" si="0"/>
        <v/>
      </c>
      <c r="AD53" s="78" t="str">
        <f t="shared" ca="1" si="1"/>
        <v/>
      </c>
      <c r="AE53" s="78" t="str">
        <f t="shared" ca="1" si="2"/>
        <v/>
      </c>
      <c r="AF53" s="78" t="str">
        <f t="shared" ca="1" si="3"/>
        <v/>
      </c>
      <c r="AG53" s="78" t="str">
        <f t="shared" ca="1" si="4"/>
        <v/>
      </c>
      <c r="AH53" s="78" t="str">
        <f t="shared" ca="1" si="5"/>
        <v/>
      </c>
      <c r="AI53" s="78" t="str">
        <f t="shared" ca="1" si="6"/>
        <v/>
      </c>
      <c r="AJ53" s="78" t="str">
        <f t="shared" ca="1" si="7"/>
        <v/>
      </c>
      <c r="AK53" s="78" t="str">
        <f t="shared" ca="1" si="8"/>
        <v/>
      </c>
      <c r="AL53" s="78" t="str">
        <f t="shared" ca="1" si="9"/>
        <v/>
      </c>
      <c r="AM53" s="78" t="str">
        <f t="shared" ca="1" si="10"/>
        <v/>
      </c>
    </row>
    <row r="54" spans="1:39" ht="15.75" customHeight="1">
      <c r="A54" s="38">
        <v>52</v>
      </c>
      <c r="B54" s="38" t="str">
        <f>IF(ISBLANK(ID管理番号商品名入力!D54),"",ID管理番号商品名入力!D54)</f>
        <v/>
      </c>
      <c r="C54" s="39" t="str">
        <f>IF(ISBLANK(ID管理番号商品名入力!F54),"",ID管理番号商品名入力!F54)</f>
        <v/>
      </c>
      <c r="D54" s="22" t="str">
        <f>IF(ISBLANK(サンプル入力!J55),"",サンプル入力!J55)</f>
        <v/>
      </c>
      <c r="E54" s="80" t="str">
        <f>IFERROR(VLOOKUP($D54,配送グループ設定!$A$31:$H$40,6,FALSE),"")</f>
        <v/>
      </c>
      <c r="F54" s="80" t="str">
        <f>IFERROR(VLOOKUP($D54,配送グループ設定!$A$31:$H$40,8,FALSE),"")</f>
        <v/>
      </c>
      <c r="G54" s="78">
        <v>0</v>
      </c>
      <c r="H54" s="78">
        <v>0</v>
      </c>
      <c r="I54" s="78">
        <v>0</v>
      </c>
      <c r="J54" s="78">
        <v>1</v>
      </c>
      <c r="K54" s="78" t="str">
        <f>IF(ISBLANK(サンプル入力!M55),"",サンプル入力!M55)</f>
        <v/>
      </c>
      <c r="L54" s="78">
        <v>1</v>
      </c>
      <c r="M54" s="81" t="str">
        <f>IF(ISBLANK(中部・下部フリースペース作成!$E$10),"5",中部・下部フリースペース作成!$E$10&amp;",5")</f>
        <v>5</v>
      </c>
      <c r="N54" s="81" t="str">
        <f>IF(商品台帳反映用!E359="","",商品台帳反映用!E359)</f>
        <v/>
      </c>
      <c r="O54" s="114" t="str">
        <f>IF(ISBLANK('計算（イレギュラーサンプル）'!O55),"",'計算（イレギュラーサンプル）'!O55)</f>
        <v/>
      </c>
      <c r="P54" s="78" t="str">
        <f ca="1">IFERROR(OFFSET('計算（イレギュラーサンプル）'!$O55,0,(COLUMN()-COLUMN($P54))*(COLUMNS('計算（イレギュラーサンプル）'!$O$3:$U$3)-1)/(COLUMNS($P$2:$Q$2)-1)),"")</f>
        <v/>
      </c>
      <c r="Q54" s="78" t="str">
        <f ca="1">IFERROR(OFFSET('計算（イレギュラーサンプル）'!$O55,0,(COLUMN()-COLUMN($P54))*(COLUMNS('計算（イレギュラーサンプル）'!$O$3:$U$3)-1)/(COLUMNS($P$2:$Q$2)-1)),"")</f>
        <v/>
      </c>
      <c r="R54" s="78" t="str">
        <f ca="1">IFERROR(OFFSET('計算（イレギュラーサンプル）'!$O55,0,(COLUMN()-COLUMN($P54))*(COLUMNS('計算（イレギュラーサンプル）'!$O$3:$U$3)-1)/(COLUMNS($P$2:$Q$2)-1)),"")</f>
        <v/>
      </c>
      <c r="S54" s="78" t="str">
        <f ca="1">IFERROR(OFFSET('計算（イレギュラーサンプル）'!$O55,0,(COLUMN()-COLUMN($P54))*(COLUMNS('計算（イレギュラーサンプル）'!$O$3:$U$3)-1)/(COLUMNS($P$2:$Q$2)-1)),"")</f>
        <v/>
      </c>
      <c r="T54" s="78" t="str">
        <f ca="1">IFERROR(OFFSET('計算（イレギュラーサンプル）'!$O55,0,(COLUMN()-COLUMN($P54))*(COLUMNS('計算（イレギュラーサンプル）'!$O$3:$U$3)-1)/(COLUMNS($P$2:$Q$2)-1)),"")</f>
        <v/>
      </c>
      <c r="U54" s="78" t="str">
        <f ca="1">IFERROR(OFFSET('計算（イレギュラーサンプル）'!$O55,0,(COLUMN()-COLUMN($P54))*(COLUMNS('計算（イレギュラーサンプル）'!$O$3:$U$3)-1)/(COLUMNS($P$2:$Q$2)-1)),"")</f>
        <v/>
      </c>
      <c r="V54" s="78" t="str">
        <f ca="1">IFERROR(OFFSET('計算（イレギュラーサンプル）'!$O55,0,(COLUMN()-COLUMN($P54))*(COLUMNS('計算（イレギュラーサンプル）'!$O$3:$U$3)-1)/(COLUMNS($P$2:$Q$2)-1)),"")</f>
        <v/>
      </c>
      <c r="W54" s="78" t="str">
        <f ca="1">IFERROR(OFFSET('計算（イレギュラーサンプル）'!$O55,0,(COLUMN()-COLUMN($P54))*(COLUMNS('計算（イレギュラーサンプル）'!$O$3:$U$3)-1)/(COLUMNS($P$2:$Q$2)-1)),"")</f>
        <v/>
      </c>
      <c r="X54" s="78" t="str">
        <f ca="1">IFERROR(OFFSET('計算（イレギュラーサンプル）'!$O55,0,(COLUMN()-COLUMN($P54))*(COLUMNS('計算（イレギュラーサンプル）'!$O$3:$U$3)-1)/(COLUMNS($P$2:$Q$2)-1)),"")</f>
        <v/>
      </c>
      <c r="Y54" s="78" t="str">
        <f ca="1">IFERROR(OFFSET('計算（イレギュラーサンプル）'!$O55,0,(COLUMN()-COLUMN($P54))*(COLUMNS('計算（イレギュラーサンプル）'!$O$3:$U$3)-1)/(COLUMNS($P$2:$Q$2)-1)),"")</f>
        <v/>
      </c>
      <c r="Z54" s="78" t="str">
        <f ca="1">IFERROR(OFFSET('計算（イレギュラーサンプル）'!$O55,0,(COLUMN()-COLUMN($P54))*(COLUMNS('計算（イレギュラーサンプル）'!$O$3:$U$3)-1)/(COLUMNS($P$2:$Q$2)-1)),"")</f>
        <v/>
      </c>
      <c r="AA54" s="78" t="str">
        <f ca="1">IFERROR(OFFSET('計算（イレギュラーサンプル）'!$O55,0,(COLUMN()-COLUMN($P54))*(COLUMNS('計算（イレギュラーサンプル）'!$O$3:$U$3)-1)/(COLUMNS($P$2:$Q$2)-1)),"")</f>
        <v/>
      </c>
      <c r="AB54" s="78" t="str">
        <f t="shared" ca="1" si="11"/>
        <v/>
      </c>
      <c r="AC54" s="78" t="str">
        <f t="shared" ca="1" si="0"/>
        <v/>
      </c>
      <c r="AD54" s="78" t="str">
        <f t="shared" ca="1" si="1"/>
        <v/>
      </c>
      <c r="AE54" s="78" t="str">
        <f t="shared" ca="1" si="2"/>
        <v/>
      </c>
      <c r="AF54" s="78" t="str">
        <f t="shared" ca="1" si="3"/>
        <v/>
      </c>
      <c r="AG54" s="78" t="str">
        <f t="shared" ca="1" si="4"/>
        <v/>
      </c>
      <c r="AH54" s="78" t="str">
        <f t="shared" ca="1" si="5"/>
        <v/>
      </c>
      <c r="AI54" s="78" t="str">
        <f t="shared" ca="1" si="6"/>
        <v/>
      </c>
      <c r="AJ54" s="78" t="str">
        <f t="shared" ca="1" si="7"/>
        <v/>
      </c>
      <c r="AK54" s="78" t="str">
        <f t="shared" ca="1" si="8"/>
        <v/>
      </c>
      <c r="AL54" s="78" t="str">
        <f t="shared" ca="1" si="9"/>
        <v/>
      </c>
      <c r="AM54" s="78" t="str">
        <f t="shared" ca="1" si="10"/>
        <v/>
      </c>
    </row>
    <row r="55" spans="1:39" ht="15.75" customHeight="1">
      <c r="A55" s="38">
        <v>53</v>
      </c>
      <c r="B55" s="38" t="str">
        <f>IF(ISBLANK(ID管理番号商品名入力!D55),"",ID管理番号商品名入力!D55)</f>
        <v/>
      </c>
      <c r="C55" s="39" t="str">
        <f>IF(ISBLANK(ID管理番号商品名入力!F55),"",ID管理番号商品名入力!F55)</f>
        <v/>
      </c>
      <c r="D55" s="22" t="str">
        <f>IF(ISBLANK(サンプル入力!J56),"",サンプル入力!J56)</f>
        <v/>
      </c>
      <c r="E55" s="80" t="str">
        <f>IFERROR(VLOOKUP($D55,配送グループ設定!$A$31:$H$40,6,FALSE),"")</f>
        <v/>
      </c>
      <c r="F55" s="80" t="str">
        <f>IFERROR(VLOOKUP($D55,配送グループ設定!$A$31:$H$40,8,FALSE),"")</f>
        <v/>
      </c>
      <c r="G55" s="78">
        <v>0</v>
      </c>
      <c r="H55" s="78">
        <v>0</v>
      </c>
      <c r="I55" s="78">
        <v>0</v>
      </c>
      <c r="J55" s="78">
        <v>1</v>
      </c>
      <c r="K55" s="78" t="str">
        <f>IF(ISBLANK(サンプル入力!M56),"",サンプル入力!M56)</f>
        <v/>
      </c>
      <c r="L55" s="78">
        <v>1</v>
      </c>
      <c r="M55" s="81" t="str">
        <f>IF(ISBLANK(中部・下部フリースペース作成!$E$10),"5",中部・下部フリースペース作成!$E$10&amp;",5")</f>
        <v>5</v>
      </c>
      <c r="N55" s="81" t="str">
        <f>IF(商品台帳反映用!E360="","",商品台帳反映用!E360)</f>
        <v/>
      </c>
      <c r="O55" s="114" t="str">
        <f>IF(ISBLANK('計算（イレギュラーサンプル）'!O56),"",'計算（イレギュラーサンプル）'!O56)</f>
        <v/>
      </c>
      <c r="P55" s="78" t="str">
        <f ca="1">IFERROR(OFFSET('計算（イレギュラーサンプル）'!$O56,0,(COLUMN()-COLUMN($P55))*(COLUMNS('計算（イレギュラーサンプル）'!$O$3:$U$3)-1)/(COLUMNS($P$2:$Q$2)-1)),"")</f>
        <v/>
      </c>
      <c r="Q55" s="78" t="str">
        <f ca="1">IFERROR(OFFSET('計算（イレギュラーサンプル）'!$O56,0,(COLUMN()-COLUMN($P55))*(COLUMNS('計算（イレギュラーサンプル）'!$O$3:$U$3)-1)/(COLUMNS($P$2:$Q$2)-1)),"")</f>
        <v/>
      </c>
      <c r="R55" s="78" t="str">
        <f ca="1">IFERROR(OFFSET('計算（イレギュラーサンプル）'!$O56,0,(COLUMN()-COLUMN($P55))*(COLUMNS('計算（イレギュラーサンプル）'!$O$3:$U$3)-1)/(COLUMNS($P$2:$Q$2)-1)),"")</f>
        <v/>
      </c>
      <c r="S55" s="78" t="str">
        <f ca="1">IFERROR(OFFSET('計算（イレギュラーサンプル）'!$O56,0,(COLUMN()-COLUMN($P55))*(COLUMNS('計算（イレギュラーサンプル）'!$O$3:$U$3)-1)/(COLUMNS($P$2:$Q$2)-1)),"")</f>
        <v/>
      </c>
      <c r="T55" s="78" t="str">
        <f ca="1">IFERROR(OFFSET('計算（イレギュラーサンプル）'!$O56,0,(COLUMN()-COLUMN($P55))*(COLUMNS('計算（イレギュラーサンプル）'!$O$3:$U$3)-1)/(COLUMNS($P$2:$Q$2)-1)),"")</f>
        <v/>
      </c>
      <c r="U55" s="78" t="str">
        <f ca="1">IFERROR(OFFSET('計算（イレギュラーサンプル）'!$O56,0,(COLUMN()-COLUMN($P55))*(COLUMNS('計算（イレギュラーサンプル）'!$O$3:$U$3)-1)/(COLUMNS($P$2:$Q$2)-1)),"")</f>
        <v/>
      </c>
      <c r="V55" s="78" t="str">
        <f ca="1">IFERROR(OFFSET('計算（イレギュラーサンプル）'!$O56,0,(COLUMN()-COLUMN($P55))*(COLUMNS('計算（イレギュラーサンプル）'!$O$3:$U$3)-1)/(COLUMNS($P$2:$Q$2)-1)),"")</f>
        <v/>
      </c>
      <c r="W55" s="78" t="str">
        <f ca="1">IFERROR(OFFSET('計算（イレギュラーサンプル）'!$O56,0,(COLUMN()-COLUMN($P55))*(COLUMNS('計算（イレギュラーサンプル）'!$O$3:$U$3)-1)/(COLUMNS($P$2:$Q$2)-1)),"")</f>
        <v/>
      </c>
      <c r="X55" s="78" t="str">
        <f ca="1">IFERROR(OFFSET('計算（イレギュラーサンプル）'!$O56,0,(COLUMN()-COLUMN($P55))*(COLUMNS('計算（イレギュラーサンプル）'!$O$3:$U$3)-1)/(COLUMNS($P$2:$Q$2)-1)),"")</f>
        <v/>
      </c>
      <c r="Y55" s="78" t="str">
        <f ca="1">IFERROR(OFFSET('計算（イレギュラーサンプル）'!$O56,0,(COLUMN()-COLUMN($P55))*(COLUMNS('計算（イレギュラーサンプル）'!$O$3:$U$3)-1)/(COLUMNS($P$2:$Q$2)-1)),"")</f>
        <v/>
      </c>
      <c r="Z55" s="78" t="str">
        <f ca="1">IFERROR(OFFSET('計算（イレギュラーサンプル）'!$O56,0,(COLUMN()-COLUMN($P55))*(COLUMNS('計算（イレギュラーサンプル）'!$O$3:$U$3)-1)/(COLUMNS($P$2:$Q$2)-1)),"")</f>
        <v/>
      </c>
      <c r="AA55" s="78" t="str">
        <f ca="1">IFERROR(OFFSET('計算（イレギュラーサンプル）'!$O56,0,(COLUMN()-COLUMN($P55))*(COLUMNS('計算（イレギュラーサンプル）'!$O$3:$U$3)-1)/(COLUMNS($P$2:$Q$2)-1)),"")</f>
        <v/>
      </c>
      <c r="AB55" s="78" t="str">
        <f t="shared" ca="1" si="11"/>
        <v/>
      </c>
      <c r="AC55" s="78" t="str">
        <f t="shared" ca="1" si="0"/>
        <v/>
      </c>
      <c r="AD55" s="78" t="str">
        <f t="shared" ca="1" si="1"/>
        <v/>
      </c>
      <c r="AE55" s="78" t="str">
        <f t="shared" ca="1" si="2"/>
        <v/>
      </c>
      <c r="AF55" s="78" t="str">
        <f t="shared" ca="1" si="3"/>
        <v/>
      </c>
      <c r="AG55" s="78" t="str">
        <f t="shared" ca="1" si="4"/>
        <v/>
      </c>
      <c r="AH55" s="78" t="str">
        <f t="shared" ca="1" si="5"/>
        <v/>
      </c>
      <c r="AI55" s="78" t="str">
        <f t="shared" ca="1" si="6"/>
        <v/>
      </c>
      <c r="AJ55" s="78" t="str">
        <f t="shared" ca="1" si="7"/>
        <v/>
      </c>
      <c r="AK55" s="78" t="str">
        <f t="shared" ca="1" si="8"/>
        <v/>
      </c>
      <c r="AL55" s="78" t="str">
        <f t="shared" ca="1" si="9"/>
        <v/>
      </c>
      <c r="AM55" s="78" t="str">
        <f t="shared" ca="1" si="10"/>
        <v/>
      </c>
    </row>
    <row r="56" spans="1:39" ht="15.75" customHeight="1">
      <c r="A56" s="38">
        <v>54</v>
      </c>
      <c r="B56" s="38" t="str">
        <f>IF(ISBLANK(ID管理番号商品名入力!D56),"",ID管理番号商品名入力!D56)</f>
        <v/>
      </c>
      <c r="C56" s="39" t="str">
        <f>IF(ISBLANK(ID管理番号商品名入力!F56),"",ID管理番号商品名入力!F56)</f>
        <v/>
      </c>
      <c r="D56" s="22" t="str">
        <f>IF(ISBLANK(サンプル入力!J57),"",サンプル入力!J57)</f>
        <v/>
      </c>
      <c r="E56" s="80" t="str">
        <f>IFERROR(VLOOKUP($D56,配送グループ設定!$A$31:$H$40,6,FALSE),"")</f>
        <v/>
      </c>
      <c r="F56" s="80" t="str">
        <f>IFERROR(VLOOKUP($D56,配送グループ設定!$A$31:$H$40,8,FALSE),"")</f>
        <v/>
      </c>
      <c r="G56" s="78">
        <v>0</v>
      </c>
      <c r="H56" s="78">
        <v>0</v>
      </c>
      <c r="I56" s="78">
        <v>0</v>
      </c>
      <c r="J56" s="78">
        <v>1</v>
      </c>
      <c r="K56" s="78" t="str">
        <f>IF(ISBLANK(サンプル入力!M57),"",サンプル入力!M57)</f>
        <v/>
      </c>
      <c r="L56" s="78">
        <v>1</v>
      </c>
      <c r="M56" s="81" t="str">
        <f>IF(ISBLANK(中部・下部フリースペース作成!$E$10),"5",中部・下部フリースペース作成!$E$10&amp;",5")</f>
        <v>5</v>
      </c>
      <c r="N56" s="81" t="str">
        <f>IF(商品台帳反映用!E361="","",商品台帳反映用!E361)</f>
        <v/>
      </c>
      <c r="O56" s="114" t="str">
        <f>IF(ISBLANK('計算（イレギュラーサンプル）'!O57),"",'計算（イレギュラーサンプル）'!O57)</f>
        <v/>
      </c>
      <c r="P56" s="78" t="str">
        <f ca="1">IFERROR(OFFSET('計算（イレギュラーサンプル）'!$O57,0,(COLUMN()-COLUMN($P56))*(COLUMNS('計算（イレギュラーサンプル）'!$O$3:$U$3)-1)/(COLUMNS($P$2:$Q$2)-1)),"")</f>
        <v/>
      </c>
      <c r="Q56" s="78" t="str">
        <f ca="1">IFERROR(OFFSET('計算（イレギュラーサンプル）'!$O57,0,(COLUMN()-COLUMN($P56))*(COLUMNS('計算（イレギュラーサンプル）'!$O$3:$U$3)-1)/(COLUMNS($P$2:$Q$2)-1)),"")</f>
        <v/>
      </c>
      <c r="R56" s="78" t="str">
        <f ca="1">IFERROR(OFFSET('計算（イレギュラーサンプル）'!$O57,0,(COLUMN()-COLUMN($P56))*(COLUMNS('計算（イレギュラーサンプル）'!$O$3:$U$3)-1)/(COLUMNS($P$2:$Q$2)-1)),"")</f>
        <v/>
      </c>
      <c r="S56" s="78" t="str">
        <f ca="1">IFERROR(OFFSET('計算（イレギュラーサンプル）'!$O57,0,(COLUMN()-COLUMN($P56))*(COLUMNS('計算（イレギュラーサンプル）'!$O$3:$U$3)-1)/(COLUMNS($P$2:$Q$2)-1)),"")</f>
        <v/>
      </c>
      <c r="T56" s="78" t="str">
        <f ca="1">IFERROR(OFFSET('計算（イレギュラーサンプル）'!$O57,0,(COLUMN()-COLUMN($P56))*(COLUMNS('計算（イレギュラーサンプル）'!$O$3:$U$3)-1)/(COLUMNS($P$2:$Q$2)-1)),"")</f>
        <v/>
      </c>
      <c r="U56" s="78" t="str">
        <f ca="1">IFERROR(OFFSET('計算（イレギュラーサンプル）'!$O57,0,(COLUMN()-COLUMN($P56))*(COLUMNS('計算（イレギュラーサンプル）'!$O$3:$U$3)-1)/(COLUMNS($P$2:$Q$2)-1)),"")</f>
        <v/>
      </c>
      <c r="V56" s="78" t="str">
        <f ca="1">IFERROR(OFFSET('計算（イレギュラーサンプル）'!$O57,0,(COLUMN()-COLUMN($P56))*(COLUMNS('計算（イレギュラーサンプル）'!$O$3:$U$3)-1)/(COLUMNS($P$2:$Q$2)-1)),"")</f>
        <v/>
      </c>
      <c r="W56" s="78" t="str">
        <f ca="1">IFERROR(OFFSET('計算（イレギュラーサンプル）'!$O57,0,(COLUMN()-COLUMN($P56))*(COLUMNS('計算（イレギュラーサンプル）'!$O$3:$U$3)-1)/(COLUMNS($P$2:$Q$2)-1)),"")</f>
        <v/>
      </c>
      <c r="X56" s="78" t="str">
        <f ca="1">IFERROR(OFFSET('計算（イレギュラーサンプル）'!$O57,0,(COLUMN()-COLUMN($P56))*(COLUMNS('計算（イレギュラーサンプル）'!$O$3:$U$3)-1)/(COLUMNS($P$2:$Q$2)-1)),"")</f>
        <v/>
      </c>
      <c r="Y56" s="78" t="str">
        <f ca="1">IFERROR(OFFSET('計算（イレギュラーサンプル）'!$O57,0,(COLUMN()-COLUMN($P56))*(COLUMNS('計算（イレギュラーサンプル）'!$O$3:$U$3)-1)/(COLUMNS($P$2:$Q$2)-1)),"")</f>
        <v/>
      </c>
      <c r="Z56" s="78" t="str">
        <f ca="1">IFERROR(OFFSET('計算（イレギュラーサンプル）'!$O57,0,(COLUMN()-COLUMN($P56))*(COLUMNS('計算（イレギュラーサンプル）'!$O$3:$U$3)-1)/(COLUMNS($P$2:$Q$2)-1)),"")</f>
        <v/>
      </c>
      <c r="AA56" s="78" t="str">
        <f ca="1">IFERROR(OFFSET('計算（イレギュラーサンプル）'!$O57,0,(COLUMN()-COLUMN($P56))*(COLUMNS('計算（イレギュラーサンプル）'!$O$3:$U$3)-1)/(COLUMNS($P$2:$Q$2)-1)),"")</f>
        <v/>
      </c>
      <c r="AB56" s="78" t="str">
        <f t="shared" ca="1" si="11"/>
        <v/>
      </c>
      <c r="AC56" s="78" t="str">
        <f t="shared" ca="1" si="0"/>
        <v/>
      </c>
      <c r="AD56" s="78" t="str">
        <f t="shared" ca="1" si="1"/>
        <v/>
      </c>
      <c r="AE56" s="78" t="str">
        <f t="shared" ca="1" si="2"/>
        <v/>
      </c>
      <c r="AF56" s="78" t="str">
        <f t="shared" ca="1" si="3"/>
        <v/>
      </c>
      <c r="AG56" s="78" t="str">
        <f t="shared" ca="1" si="4"/>
        <v/>
      </c>
      <c r="AH56" s="78" t="str">
        <f t="shared" ca="1" si="5"/>
        <v/>
      </c>
      <c r="AI56" s="78" t="str">
        <f t="shared" ca="1" si="6"/>
        <v/>
      </c>
      <c r="AJ56" s="78" t="str">
        <f t="shared" ca="1" si="7"/>
        <v/>
      </c>
      <c r="AK56" s="78" t="str">
        <f t="shared" ca="1" si="8"/>
        <v/>
      </c>
      <c r="AL56" s="78" t="str">
        <f t="shared" ca="1" si="9"/>
        <v/>
      </c>
      <c r="AM56" s="78" t="str">
        <f t="shared" ca="1" si="10"/>
        <v/>
      </c>
    </row>
    <row r="57" spans="1:39" ht="15.75" customHeight="1">
      <c r="A57" s="38">
        <v>55</v>
      </c>
      <c r="B57" s="38" t="str">
        <f>IF(ISBLANK(ID管理番号商品名入力!D57),"",ID管理番号商品名入力!D57)</f>
        <v/>
      </c>
      <c r="C57" s="39" t="str">
        <f>IF(ISBLANK(ID管理番号商品名入力!F57),"",ID管理番号商品名入力!F57)</f>
        <v/>
      </c>
      <c r="D57" s="22" t="str">
        <f>IF(ISBLANK(サンプル入力!J58),"",サンプル入力!J58)</f>
        <v/>
      </c>
      <c r="E57" s="80" t="str">
        <f>IFERROR(VLOOKUP($D57,配送グループ設定!$A$31:$H$40,6,FALSE),"")</f>
        <v/>
      </c>
      <c r="F57" s="80" t="str">
        <f>IFERROR(VLOOKUP($D57,配送グループ設定!$A$31:$H$40,8,FALSE),"")</f>
        <v/>
      </c>
      <c r="G57" s="78">
        <v>0</v>
      </c>
      <c r="H57" s="78">
        <v>0</v>
      </c>
      <c r="I57" s="78">
        <v>0</v>
      </c>
      <c r="J57" s="78">
        <v>1</v>
      </c>
      <c r="K57" s="78" t="str">
        <f>IF(ISBLANK(サンプル入力!M58),"",サンプル入力!M58)</f>
        <v/>
      </c>
      <c r="L57" s="78">
        <v>1</v>
      </c>
      <c r="M57" s="81" t="str">
        <f>IF(ISBLANK(中部・下部フリースペース作成!$E$10),"5",中部・下部フリースペース作成!$E$10&amp;",5")</f>
        <v>5</v>
      </c>
      <c r="N57" s="81" t="str">
        <f>IF(商品台帳反映用!E362="","",商品台帳反映用!E362)</f>
        <v/>
      </c>
      <c r="O57" s="114" t="str">
        <f>IF(ISBLANK('計算（イレギュラーサンプル）'!O58),"",'計算（イレギュラーサンプル）'!O58)</f>
        <v/>
      </c>
      <c r="P57" s="78" t="str">
        <f ca="1">IFERROR(OFFSET('計算（イレギュラーサンプル）'!$O58,0,(COLUMN()-COLUMN($P57))*(COLUMNS('計算（イレギュラーサンプル）'!$O$3:$U$3)-1)/(COLUMNS($P$2:$Q$2)-1)),"")</f>
        <v/>
      </c>
      <c r="Q57" s="78" t="str">
        <f ca="1">IFERROR(OFFSET('計算（イレギュラーサンプル）'!$O58,0,(COLUMN()-COLUMN($P57))*(COLUMNS('計算（イレギュラーサンプル）'!$O$3:$U$3)-1)/(COLUMNS($P$2:$Q$2)-1)),"")</f>
        <v/>
      </c>
      <c r="R57" s="78" t="str">
        <f ca="1">IFERROR(OFFSET('計算（イレギュラーサンプル）'!$O58,0,(COLUMN()-COLUMN($P57))*(COLUMNS('計算（イレギュラーサンプル）'!$O$3:$U$3)-1)/(COLUMNS($P$2:$Q$2)-1)),"")</f>
        <v/>
      </c>
      <c r="S57" s="78" t="str">
        <f ca="1">IFERROR(OFFSET('計算（イレギュラーサンプル）'!$O58,0,(COLUMN()-COLUMN($P57))*(COLUMNS('計算（イレギュラーサンプル）'!$O$3:$U$3)-1)/(COLUMNS($P$2:$Q$2)-1)),"")</f>
        <v/>
      </c>
      <c r="T57" s="78" t="str">
        <f ca="1">IFERROR(OFFSET('計算（イレギュラーサンプル）'!$O58,0,(COLUMN()-COLUMN($P57))*(COLUMNS('計算（イレギュラーサンプル）'!$O$3:$U$3)-1)/(COLUMNS($P$2:$Q$2)-1)),"")</f>
        <v/>
      </c>
      <c r="U57" s="78" t="str">
        <f ca="1">IFERROR(OFFSET('計算（イレギュラーサンプル）'!$O58,0,(COLUMN()-COLUMN($P57))*(COLUMNS('計算（イレギュラーサンプル）'!$O$3:$U$3)-1)/(COLUMNS($P$2:$Q$2)-1)),"")</f>
        <v/>
      </c>
      <c r="V57" s="78" t="str">
        <f ca="1">IFERROR(OFFSET('計算（イレギュラーサンプル）'!$O58,0,(COLUMN()-COLUMN($P57))*(COLUMNS('計算（イレギュラーサンプル）'!$O$3:$U$3)-1)/(COLUMNS($P$2:$Q$2)-1)),"")</f>
        <v/>
      </c>
      <c r="W57" s="78" t="str">
        <f ca="1">IFERROR(OFFSET('計算（イレギュラーサンプル）'!$O58,0,(COLUMN()-COLUMN($P57))*(COLUMNS('計算（イレギュラーサンプル）'!$O$3:$U$3)-1)/(COLUMNS($P$2:$Q$2)-1)),"")</f>
        <v/>
      </c>
      <c r="X57" s="78" t="str">
        <f ca="1">IFERROR(OFFSET('計算（イレギュラーサンプル）'!$O58,0,(COLUMN()-COLUMN($P57))*(COLUMNS('計算（イレギュラーサンプル）'!$O$3:$U$3)-1)/(COLUMNS($P$2:$Q$2)-1)),"")</f>
        <v/>
      </c>
      <c r="Y57" s="78" t="str">
        <f ca="1">IFERROR(OFFSET('計算（イレギュラーサンプル）'!$O58,0,(COLUMN()-COLUMN($P57))*(COLUMNS('計算（イレギュラーサンプル）'!$O$3:$U$3)-1)/(COLUMNS($P$2:$Q$2)-1)),"")</f>
        <v/>
      </c>
      <c r="Z57" s="78" t="str">
        <f ca="1">IFERROR(OFFSET('計算（イレギュラーサンプル）'!$O58,0,(COLUMN()-COLUMN($P57))*(COLUMNS('計算（イレギュラーサンプル）'!$O$3:$U$3)-1)/(COLUMNS($P$2:$Q$2)-1)),"")</f>
        <v/>
      </c>
      <c r="AA57" s="78" t="str">
        <f ca="1">IFERROR(OFFSET('計算（イレギュラーサンプル）'!$O58,0,(COLUMN()-COLUMN($P57))*(COLUMNS('計算（イレギュラーサンプル）'!$O$3:$U$3)-1)/(COLUMNS($P$2:$Q$2)-1)),"")</f>
        <v/>
      </c>
      <c r="AB57" s="78" t="str">
        <f t="shared" ca="1" si="11"/>
        <v/>
      </c>
      <c r="AC57" s="78" t="str">
        <f t="shared" ca="1" si="0"/>
        <v/>
      </c>
      <c r="AD57" s="78" t="str">
        <f t="shared" ca="1" si="1"/>
        <v/>
      </c>
      <c r="AE57" s="78" t="str">
        <f t="shared" ca="1" si="2"/>
        <v/>
      </c>
      <c r="AF57" s="78" t="str">
        <f t="shared" ca="1" si="3"/>
        <v/>
      </c>
      <c r="AG57" s="78" t="str">
        <f t="shared" ca="1" si="4"/>
        <v/>
      </c>
      <c r="AH57" s="78" t="str">
        <f t="shared" ca="1" si="5"/>
        <v/>
      </c>
      <c r="AI57" s="78" t="str">
        <f t="shared" ca="1" si="6"/>
        <v/>
      </c>
      <c r="AJ57" s="78" t="str">
        <f t="shared" ca="1" si="7"/>
        <v/>
      </c>
      <c r="AK57" s="78" t="str">
        <f t="shared" ca="1" si="8"/>
        <v/>
      </c>
      <c r="AL57" s="78" t="str">
        <f t="shared" ca="1" si="9"/>
        <v/>
      </c>
      <c r="AM57" s="78" t="str">
        <f t="shared" ca="1" si="10"/>
        <v/>
      </c>
    </row>
    <row r="58" spans="1:39" ht="15.75" customHeight="1">
      <c r="A58" s="38">
        <v>56</v>
      </c>
      <c r="B58" s="38" t="str">
        <f>IF(ISBLANK(ID管理番号商品名入力!D58),"",ID管理番号商品名入力!D58)</f>
        <v/>
      </c>
      <c r="C58" s="39" t="str">
        <f>IF(ISBLANK(ID管理番号商品名入力!F58),"",ID管理番号商品名入力!F58)</f>
        <v/>
      </c>
      <c r="D58" s="22" t="str">
        <f>IF(ISBLANK(サンプル入力!J59),"",サンプル入力!J59)</f>
        <v/>
      </c>
      <c r="E58" s="80" t="str">
        <f>IFERROR(VLOOKUP($D58,配送グループ設定!$A$31:$H$40,6,FALSE),"")</f>
        <v/>
      </c>
      <c r="F58" s="80" t="str">
        <f>IFERROR(VLOOKUP($D58,配送グループ設定!$A$31:$H$40,8,FALSE),"")</f>
        <v/>
      </c>
      <c r="G58" s="78">
        <v>0</v>
      </c>
      <c r="H58" s="78">
        <v>0</v>
      </c>
      <c r="I58" s="78">
        <v>0</v>
      </c>
      <c r="J58" s="78">
        <v>1</v>
      </c>
      <c r="K58" s="78" t="str">
        <f>IF(ISBLANK(サンプル入力!M59),"",サンプル入力!M59)</f>
        <v/>
      </c>
      <c r="L58" s="78">
        <v>1</v>
      </c>
      <c r="M58" s="81" t="str">
        <f>IF(ISBLANK(中部・下部フリースペース作成!$E$10),"5",中部・下部フリースペース作成!$E$10&amp;",5")</f>
        <v>5</v>
      </c>
      <c r="N58" s="81" t="str">
        <f>IF(商品台帳反映用!E363="","",商品台帳反映用!E363)</f>
        <v/>
      </c>
      <c r="O58" s="114" t="str">
        <f>IF(ISBLANK('計算（イレギュラーサンプル）'!O59),"",'計算（イレギュラーサンプル）'!O59)</f>
        <v/>
      </c>
      <c r="P58" s="78" t="str">
        <f ca="1">IFERROR(OFFSET('計算（イレギュラーサンプル）'!$O59,0,(COLUMN()-COLUMN($P58))*(COLUMNS('計算（イレギュラーサンプル）'!$O$3:$U$3)-1)/(COLUMNS($P$2:$Q$2)-1)),"")</f>
        <v/>
      </c>
      <c r="Q58" s="78" t="str">
        <f ca="1">IFERROR(OFFSET('計算（イレギュラーサンプル）'!$O59,0,(COLUMN()-COLUMN($P58))*(COLUMNS('計算（イレギュラーサンプル）'!$O$3:$U$3)-1)/(COLUMNS($P$2:$Q$2)-1)),"")</f>
        <v/>
      </c>
      <c r="R58" s="78" t="str">
        <f ca="1">IFERROR(OFFSET('計算（イレギュラーサンプル）'!$O59,0,(COLUMN()-COLUMN($P58))*(COLUMNS('計算（イレギュラーサンプル）'!$O$3:$U$3)-1)/(COLUMNS($P$2:$Q$2)-1)),"")</f>
        <v/>
      </c>
      <c r="S58" s="78" t="str">
        <f ca="1">IFERROR(OFFSET('計算（イレギュラーサンプル）'!$O59,0,(COLUMN()-COLUMN($P58))*(COLUMNS('計算（イレギュラーサンプル）'!$O$3:$U$3)-1)/(COLUMNS($P$2:$Q$2)-1)),"")</f>
        <v/>
      </c>
      <c r="T58" s="78" t="str">
        <f ca="1">IFERROR(OFFSET('計算（イレギュラーサンプル）'!$O59,0,(COLUMN()-COLUMN($P58))*(COLUMNS('計算（イレギュラーサンプル）'!$O$3:$U$3)-1)/(COLUMNS($P$2:$Q$2)-1)),"")</f>
        <v/>
      </c>
      <c r="U58" s="78" t="str">
        <f ca="1">IFERROR(OFFSET('計算（イレギュラーサンプル）'!$O59,0,(COLUMN()-COLUMN($P58))*(COLUMNS('計算（イレギュラーサンプル）'!$O$3:$U$3)-1)/(COLUMNS($P$2:$Q$2)-1)),"")</f>
        <v/>
      </c>
      <c r="V58" s="78" t="str">
        <f ca="1">IFERROR(OFFSET('計算（イレギュラーサンプル）'!$O59,0,(COLUMN()-COLUMN($P58))*(COLUMNS('計算（イレギュラーサンプル）'!$O$3:$U$3)-1)/(COLUMNS($P$2:$Q$2)-1)),"")</f>
        <v/>
      </c>
      <c r="W58" s="78" t="str">
        <f ca="1">IFERROR(OFFSET('計算（イレギュラーサンプル）'!$O59,0,(COLUMN()-COLUMN($P58))*(COLUMNS('計算（イレギュラーサンプル）'!$O$3:$U$3)-1)/(COLUMNS($P$2:$Q$2)-1)),"")</f>
        <v/>
      </c>
      <c r="X58" s="78" t="str">
        <f ca="1">IFERROR(OFFSET('計算（イレギュラーサンプル）'!$O59,0,(COLUMN()-COLUMN($P58))*(COLUMNS('計算（イレギュラーサンプル）'!$O$3:$U$3)-1)/(COLUMNS($P$2:$Q$2)-1)),"")</f>
        <v/>
      </c>
      <c r="Y58" s="78" t="str">
        <f ca="1">IFERROR(OFFSET('計算（イレギュラーサンプル）'!$O59,0,(COLUMN()-COLUMN($P58))*(COLUMNS('計算（イレギュラーサンプル）'!$O$3:$U$3)-1)/(COLUMNS($P$2:$Q$2)-1)),"")</f>
        <v/>
      </c>
      <c r="Z58" s="78" t="str">
        <f ca="1">IFERROR(OFFSET('計算（イレギュラーサンプル）'!$O59,0,(COLUMN()-COLUMN($P58))*(COLUMNS('計算（イレギュラーサンプル）'!$O$3:$U$3)-1)/(COLUMNS($P$2:$Q$2)-1)),"")</f>
        <v/>
      </c>
      <c r="AA58" s="78" t="str">
        <f ca="1">IFERROR(OFFSET('計算（イレギュラーサンプル）'!$O59,0,(COLUMN()-COLUMN($P58))*(COLUMNS('計算（イレギュラーサンプル）'!$O$3:$U$3)-1)/(COLUMNS($P$2:$Q$2)-1)),"")</f>
        <v/>
      </c>
      <c r="AB58" s="78" t="str">
        <f t="shared" ca="1" si="11"/>
        <v/>
      </c>
      <c r="AC58" s="78" t="str">
        <f t="shared" ca="1" si="0"/>
        <v/>
      </c>
      <c r="AD58" s="78" t="str">
        <f t="shared" ca="1" si="1"/>
        <v/>
      </c>
      <c r="AE58" s="78" t="str">
        <f t="shared" ca="1" si="2"/>
        <v/>
      </c>
      <c r="AF58" s="78" t="str">
        <f t="shared" ca="1" si="3"/>
        <v/>
      </c>
      <c r="AG58" s="78" t="str">
        <f t="shared" ca="1" si="4"/>
        <v/>
      </c>
      <c r="AH58" s="78" t="str">
        <f t="shared" ca="1" si="5"/>
        <v/>
      </c>
      <c r="AI58" s="78" t="str">
        <f t="shared" ca="1" si="6"/>
        <v/>
      </c>
      <c r="AJ58" s="78" t="str">
        <f t="shared" ca="1" si="7"/>
        <v/>
      </c>
      <c r="AK58" s="78" t="str">
        <f t="shared" ca="1" si="8"/>
        <v/>
      </c>
      <c r="AL58" s="78" t="str">
        <f t="shared" ca="1" si="9"/>
        <v/>
      </c>
      <c r="AM58" s="78" t="str">
        <f t="shared" ca="1" si="10"/>
        <v/>
      </c>
    </row>
    <row r="59" spans="1:39" ht="15.75" customHeight="1">
      <c r="A59" s="38">
        <v>57</v>
      </c>
      <c r="B59" s="38" t="str">
        <f>IF(ISBLANK(ID管理番号商品名入力!D59),"",ID管理番号商品名入力!D59)</f>
        <v/>
      </c>
      <c r="C59" s="39" t="str">
        <f>IF(ISBLANK(ID管理番号商品名入力!F59),"",ID管理番号商品名入力!F59)</f>
        <v/>
      </c>
      <c r="D59" s="22" t="str">
        <f>IF(ISBLANK(サンプル入力!J60),"",サンプル入力!J60)</f>
        <v/>
      </c>
      <c r="E59" s="80" t="str">
        <f>IFERROR(VLOOKUP($D59,配送グループ設定!$A$31:$H$40,6,FALSE),"")</f>
        <v/>
      </c>
      <c r="F59" s="80" t="str">
        <f>IFERROR(VLOOKUP($D59,配送グループ設定!$A$31:$H$40,8,FALSE),"")</f>
        <v/>
      </c>
      <c r="G59" s="78">
        <v>0</v>
      </c>
      <c r="H59" s="78">
        <v>0</v>
      </c>
      <c r="I59" s="78">
        <v>0</v>
      </c>
      <c r="J59" s="78">
        <v>1</v>
      </c>
      <c r="K59" s="78" t="str">
        <f>IF(ISBLANK(サンプル入力!M60),"",サンプル入力!M60)</f>
        <v/>
      </c>
      <c r="L59" s="78">
        <v>1</v>
      </c>
      <c r="M59" s="81" t="str">
        <f>IF(ISBLANK(中部・下部フリースペース作成!$E$10),"5",中部・下部フリースペース作成!$E$10&amp;",5")</f>
        <v>5</v>
      </c>
      <c r="N59" s="81" t="str">
        <f>IF(商品台帳反映用!E364="","",商品台帳反映用!E364)</f>
        <v/>
      </c>
      <c r="O59" s="114" t="str">
        <f>IF(ISBLANK('計算（イレギュラーサンプル）'!O60),"",'計算（イレギュラーサンプル）'!O60)</f>
        <v/>
      </c>
      <c r="P59" s="78" t="str">
        <f ca="1">IFERROR(OFFSET('計算（イレギュラーサンプル）'!$O60,0,(COLUMN()-COLUMN($P59))*(COLUMNS('計算（イレギュラーサンプル）'!$O$3:$U$3)-1)/(COLUMNS($P$2:$Q$2)-1)),"")</f>
        <v/>
      </c>
      <c r="Q59" s="78" t="str">
        <f ca="1">IFERROR(OFFSET('計算（イレギュラーサンプル）'!$O60,0,(COLUMN()-COLUMN($P59))*(COLUMNS('計算（イレギュラーサンプル）'!$O$3:$U$3)-1)/(COLUMNS($P$2:$Q$2)-1)),"")</f>
        <v/>
      </c>
      <c r="R59" s="78" t="str">
        <f ca="1">IFERROR(OFFSET('計算（イレギュラーサンプル）'!$O60,0,(COLUMN()-COLUMN($P59))*(COLUMNS('計算（イレギュラーサンプル）'!$O$3:$U$3)-1)/(COLUMNS($P$2:$Q$2)-1)),"")</f>
        <v/>
      </c>
      <c r="S59" s="78" t="str">
        <f ca="1">IFERROR(OFFSET('計算（イレギュラーサンプル）'!$O60,0,(COLUMN()-COLUMN($P59))*(COLUMNS('計算（イレギュラーサンプル）'!$O$3:$U$3)-1)/(COLUMNS($P$2:$Q$2)-1)),"")</f>
        <v/>
      </c>
      <c r="T59" s="78" t="str">
        <f ca="1">IFERROR(OFFSET('計算（イレギュラーサンプル）'!$O60,0,(COLUMN()-COLUMN($P59))*(COLUMNS('計算（イレギュラーサンプル）'!$O$3:$U$3)-1)/(COLUMNS($P$2:$Q$2)-1)),"")</f>
        <v/>
      </c>
      <c r="U59" s="78" t="str">
        <f ca="1">IFERROR(OFFSET('計算（イレギュラーサンプル）'!$O60,0,(COLUMN()-COLUMN($P59))*(COLUMNS('計算（イレギュラーサンプル）'!$O$3:$U$3)-1)/(COLUMNS($P$2:$Q$2)-1)),"")</f>
        <v/>
      </c>
      <c r="V59" s="78" t="str">
        <f ca="1">IFERROR(OFFSET('計算（イレギュラーサンプル）'!$O60,0,(COLUMN()-COLUMN($P59))*(COLUMNS('計算（イレギュラーサンプル）'!$O$3:$U$3)-1)/(COLUMNS($P$2:$Q$2)-1)),"")</f>
        <v/>
      </c>
      <c r="W59" s="78" t="str">
        <f ca="1">IFERROR(OFFSET('計算（イレギュラーサンプル）'!$O60,0,(COLUMN()-COLUMN($P59))*(COLUMNS('計算（イレギュラーサンプル）'!$O$3:$U$3)-1)/(COLUMNS($P$2:$Q$2)-1)),"")</f>
        <v/>
      </c>
      <c r="X59" s="78" t="str">
        <f ca="1">IFERROR(OFFSET('計算（イレギュラーサンプル）'!$O60,0,(COLUMN()-COLUMN($P59))*(COLUMNS('計算（イレギュラーサンプル）'!$O$3:$U$3)-1)/(COLUMNS($P$2:$Q$2)-1)),"")</f>
        <v/>
      </c>
      <c r="Y59" s="78" t="str">
        <f ca="1">IFERROR(OFFSET('計算（イレギュラーサンプル）'!$O60,0,(COLUMN()-COLUMN($P59))*(COLUMNS('計算（イレギュラーサンプル）'!$O$3:$U$3)-1)/(COLUMNS($P$2:$Q$2)-1)),"")</f>
        <v/>
      </c>
      <c r="Z59" s="78" t="str">
        <f ca="1">IFERROR(OFFSET('計算（イレギュラーサンプル）'!$O60,0,(COLUMN()-COLUMN($P59))*(COLUMNS('計算（イレギュラーサンプル）'!$O$3:$U$3)-1)/(COLUMNS($P$2:$Q$2)-1)),"")</f>
        <v/>
      </c>
      <c r="AA59" s="78" t="str">
        <f ca="1">IFERROR(OFFSET('計算（イレギュラーサンプル）'!$O60,0,(COLUMN()-COLUMN($P59))*(COLUMNS('計算（イレギュラーサンプル）'!$O$3:$U$3)-1)/(COLUMNS($P$2:$Q$2)-1)),"")</f>
        <v/>
      </c>
      <c r="AB59" s="78" t="str">
        <f t="shared" ca="1" si="11"/>
        <v/>
      </c>
      <c r="AC59" s="78" t="str">
        <f t="shared" ca="1" si="0"/>
        <v/>
      </c>
      <c r="AD59" s="78" t="str">
        <f t="shared" ca="1" si="1"/>
        <v/>
      </c>
      <c r="AE59" s="78" t="str">
        <f t="shared" ca="1" si="2"/>
        <v/>
      </c>
      <c r="AF59" s="78" t="str">
        <f t="shared" ca="1" si="3"/>
        <v/>
      </c>
      <c r="AG59" s="78" t="str">
        <f t="shared" ca="1" si="4"/>
        <v/>
      </c>
      <c r="AH59" s="78" t="str">
        <f t="shared" ca="1" si="5"/>
        <v/>
      </c>
      <c r="AI59" s="78" t="str">
        <f t="shared" ca="1" si="6"/>
        <v/>
      </c>
      <c r="AJ59" s="78" t="str">
        <f t="shared" ca="1" si="7"/>
        <v/>
      </c>
      <c r="AK59" s="78" t="str">
        <f t="shared" ca="1" si="8"/>
        <v/>
      </c>
      <c r="AL59" s="78" t="str">
        <f t="shared" ca="1" si="9"/>
        <v/>
      </c>
      <c r="AM59" s="78" t="str">
        <f t="shared" ca="1" si="10"/>
        <v/>
      </c>
    </row>
    <row r="60" spans="1:39" ht="15.75" customHeight="1">
      <c r="A60" s="38">
        <v>58</v>
      </c>
      <c r="B60" s="38" t="str">
        <f>IF(ISBLANK(ID管理番号商品名入力!D60),"",ID管理番号商品名入力!D60)</f>
        <v/>
      </c>
      <c r="C60" s="39" t="str">
        <f>IF(ISBLANK(ID管理番号商品名入力!F60),"",ID管理番号商品名入力!F60)</f>
        <v/>
      </c>
      <c r="D60" s="22" t="str">
        <f>IF(ISBLANK(サンプル入力!J61),"",サンプル入力!J61)</f>
        <v/>
      </c>
      <c r="E60" s="80" t="str">
        <f>IFERROR(VLOOKUP($D60,配送グループ設定!$A$31:$H$40,6,FALSE),"")</f>
        <v/>
      </c>
      <c r="F60" s="80" t="str">
        <f>IFERROR(VLOOKUP($D60,配送グループ設定!$A$31:$H$40,8,FALSE),"")</f>
        <v/>
      </c>
      <c r="G60" s="78">
        <v>0</v>
      </c>
      <c r="H60" s="78">
        <v>0</v>
      </c>
      <c r="I60" s="78">
        <v>0</v>
      </c>
      <c r="J60" s="78">
        <v>1</v>
      </c>
      <c r="K60" s="78" t="str">
        <f>IF(ISBLANK(サンプル入力!M61),"",サンプル入力!M61)</f>
        <v/>
      </c>
      <c r="L60" s="78">
        <v>1</v>
      </c>
      <c r="M60" s="81" t="str">
        <f>IF(ISBLANK(中部・下部フリースペース作成!$E$10),"5",中部・下部フリースペース作成!$E$10&amp;",5")</f>
        <v>5</v>
      </c>
      <c r="N60" s="81" t="str">
        <f>IF(商品台帳反映用!E365="","",商品台帳反映用!E365)</f>
        <v/>
      </c>
      <c r="O60" s="114" t="str">
        <f>IF(ISBLANK('計算（イレギュラーサンプル）'!O61),"",'計算（イレギュラーサンプル）'!O61)</f>
        <v/>
      </c>
      <c r="P60" s="78" t="str">
        <f ca="1">IFERROR(OFFSET('計算（イレギュラーサンプル）'!$O61,0,(COLUMN()-COLUMN($P60))*(COLUMNS('計算（イレギュラーサンプル）'!$O$3:$U$3)-1)/(COLUMNS($P$2:$Q$2)-1)),"")</f>
        <v/>
      </c>
      <c r="Q60" s="78" t="str">
        <f ca="1">IFERROR(OFFSET('計算（イレギュラーサンプル）'!$O61,0,(COLUMN()-COLUMN($P60))*(COLUMNS('計算（イレギュラーサンプル）'!$O$3:$U$3)-1)/(COLUMNS($P$2:$Q$2)-1)),"")</f>
        <v/>
      </c>
      <c r="R60" s="78" t="str">
        <f ca="1">IFERROR(OFFSET('計算（イレギュラーサンプル）'!$O61,0,(COLUMN()-COLUMN($P60))*(COLUMNS('計算（イレギュラーサンプル）'!$O$3:$U$3)-1)/(COLUMNS($P$2:$Q$2)-1)),"")</f>
        <v/>
      </c>
      <c r="S60" s="78" t="str">
        <f ca="1">IFERROR(OFFSET('計算（イレギュラーサンプル）'!$O61,0,(COLUMN()-COLUMN($P60))*(COLUMNS('計算（イレギュラーサンプル）'!$O$3:$U$3)-1)/(COLUMNS($P$2:$Q$2)-1)),"")</f>
        <v/>
      </c>
      <c r="T60" s="78" t="str">
        <f ca="1">IFERROR(OFFSET('計算（イレギュラーサンプル）'!$O61,0,(COLUMN()-COLUMN($P60))*(COLUMNS('計算（イレギュラーサンプル）'!$O$3:$U$3)-1)/(COLUMNS($P$2:$Q$2)-1)),"")</f>
        <v/>
      </c>
      <c r="U60" s="78" t="str">
        <f ca="1">IFERROR(OFFSET('計算（イレギュラーサンプル）'!$O61,0,(COLUMN()-COLUMN($P60))*(COLUMNS('計算（イレギュラーサンプル）'!$O$3:$U$3)-1)/(COLUMNS($P$2:$Q$2)-1)),"")</f>
        <v/>
      </c>
      <c r="V60" s="78" t="str">
        <f ca="1">IFERROR(OFFSET('計算（イレギュラーサンプル）'!$O61,0,(COLUMN()-COLUMN($P60))*(COLUMNS('計算（イレギュラーサンプル）'!$O$3:$U$3)-1)/(COLUMNS($P$2:$Q$2)-1)),"")</f>
        <v/>
      </c>
      <c r="W60" s="78" t="str">
        <f ca="1">IFERROR(OFFSET('計算（イレギュラーサンプル）'!$O61,0,(COLUMN()-COLUMN($P60))*(COLUMNS('計算（イレギュラーサンプル）'!$O$3:$U$3)-1)/(COLUMNS($P$2:$Q$2)-1)),"")</f>
        <v/>
      </c>
      <c r="X60" s="78" t="str">
        <f ca="1">IFERROR(OFFSET('計算（イレギュラーサンプル）'!$O61,0,(COLUMN()-COLUMN($P60))*(COLUMNS('計算（イレギュラーサンプル）'!$O$3:$U$3)-1)/(COLUMNS($P$2:$Q$2)-1)),"")</f>
        <v/>
      </c>
      <c r="Y60" s="78" t="str">
        <f ca="1">IFERROR(OFFSET('計算（イレギュラーサンプル）'!$O61,0,(COLUMN()-COLUMN($P60))*(COLUMNS('計算（イレギュラーサンプル）'!$O$3:$U$3)-1)/(COLUMNS($P$2:$Q$2)-1)),"")</f>
        <v/>
      </c>
      <c r="Z60" s="78" t="str">
        <f ca="1">IFERROR(OFFSET('計算（イレギュラーサンプル）'!$O61,0,(COLUMN()-COLUMN($P60))*(COLUMNS('計算（イレギュラーサンプル）'!$O$3:$U$3)-1)/(COLUMNS($P$2:$Q$2)-1)),"")</f>
        <v/>
      </c>
      <c r="AA60" s="78" t="str">
        <f ca="1">IFERROR(OFFSET('計算（イレギュラーサンプル）'!$O61,0,(COLUMN()-COLUMN($P60))*(COLUMNS('計算（イレギュラーサンプル）'!$O$3:$U$3)-1)/(COLUMNS($P$2:$Q$2)-1)),"")</f>
        <v/>
      </c>
      <c r="AB60" s="78" t="str">
        <f t="shared" ca="1" si="11"/>
        <v/>
      </c>
      <c r="AC60" s="78" t="str">
        <f t="shared" ca="1" si="0"/>
        <v/>
      </c>
      <c r="AD60" s="78" t="str">
        <f t="shared" ca="1" si="1"/>
        <v/>
      </c>
      <c r="AE60" s="78" t="str">
        <f t="shared" ca="1" si="2"/>
        <v/>
      </c>
      <c r="AF60" s="78" t="str">
        <f t="shared" ca="1" si="3"/>
        <v/>
      </c>
      <c r="AG60" s="78" t="str">
        <f t="shared" ca="1" si="4"/>
        <v/>
      </c>
      <c r="AH60" s="78" t="str">
        <f t="shared" ca="1" si="5"/>
        <v/>
      </c>
      <c r="AI60" s="78" t="str">
        <f t="shared" ca="1" si="6"/>
        <v/>
      </c>
      <c r="AJ60" s="78" t="str">
        <f t="shared" ca="1" si="7"/>
        <v/>
      </c>
      <c r="AK60" s="78" t="str">
        <f t="shared" ca="1" si="8"/>
        <v/>
      </c>
      <c r="AL60" s="78" t="str">
        <f t="shared" ca="1" si="9"/>
        <v/>
      </c>
      <c r="AM60" s="78" t="str">
        <f t="shared" ca="1" si="10"/>
        <v/>
      </c>
    </row>
    <row r="61" spans="1:39" ht="15.75" customHeight="1">
      <c r="A61" s="38">
        <v>59</v>
      </c>
      <c r="B61" s="38" t="str">
        <f>IF(ISBLANK(ID管理番号商品名入力!D61),"",ID管理番号商品名入力!D61)</f>
        <v/>
      </c>
      <c r="C61" s="39" t="str">
        <f>IF(ISBLANK(ID管理番号商品名入力!F61),"",ID管理番号商品名入力!F61)</f>
        <v/>
      </c>
      <c r="D61" s="22" t="str">
        <f>IF(ISBLANK(サンプル入力!J62),"",サンプル入力!J62)</f>
        <v/>
      </c>
      <c r="E61" s="80" t="str">
        <f>IFERROR(VLOOKUP($D61,配送グループ設定!$A$31:$H$40,6,FALSE),"")</f>
        <v/>
      </c>
      <c r="F61" s="80" t="str">
        <f>IFERROR(VLOOKUP($D61,配送グループ設定!$A$31:$H$40,8,FALSE),"")</f>
        <v/>
      </c>
      <c r="G61" s="78">
        <v>0</v>
      </c>
      <c r="H61" s="78">
        <v>0</v>
      </c>
      <c r="I61" s="78">
        <v>0</v>
      </c>
      <c r="J61" s="78">
        <v>1</v>
      </c>
      <c r="K61" s="78" t="str">
        <f>IF(ISBLANK(サンプル入力!M62),"",サンプル入力!M62)</f>
        <v/>
      </c>
      <c r="L61" s="78">
        <v>1</v>
      </c>
      <c r="M61" s="81" t="str">
        <f>IF(ISBLANK(中部・下部フリースペース作成!$E$10),"5",中部・下部フリースペース作成!$E$10&amp;",5")</f>
        <v>5</v>
      </c>
      <c r="N61" s="81" t="str">
        <f>IF(商品台帳反映用!E366="","",商品台帳反映用!E366)</f>
        <v/>
      </c>
      <c r="O61" s="114" t="str">
        <f>IF(ISBLANK('計算（イレギュラーサンプル）'!O62),"",'計算（イレギュラーサンプル）'!O62)</f>
        <v/>
      </c>
      <c r="P61" s="78" t="str">
        <f ca="1">IFERROR(OFFSET('計算（イレギュラーサンプル）'!$O62,0,(COLUMN()-COLUMN($P61))*(COLUMNS('計算（イレギュラーサンプル）'!$O$3:$U$3)-1)/(COLUMNS($P$2:$Q$2)-1)),"")</f>
        <v/>
      </c>
      <c r="Q61" s="78" t="str">
        <f ca="1">IFERROR(OFFSET('計算（イレギュラーサンプル）'!$O62,0,(COLUMN()-COLUMN($P61))*(COLUMNS('計算（イレギュラーサンプル）'!$O$3:$U$3)-1)/(COLUMNS($P$2:$Q$2)-1)),"")</f>
        <v/>
      </c>
      <c r="R61" s="78" t="str">
        <f ca="1">IFERROR(OFFSET('計算（イレギュラーサンプル）'!$O62,0,(COLUMN()-COLUMN($P61))*(COLUMNS('計算（イレギュラーサンプル）'!$O$3:$U$3)-1)/(COLUMNS($P$2:$Q$2)-1)),"")</f>
        <v/>
      </c>
      <c r="S61" s="78" t="str">
        <f ca="1">IFERROR(OFFSET('計算（イレギュラーサンプル）'!$O62,0,(COLUMN()-COLUMN($P61))*(COLUMNS('計算（イレギュラーサンプル）'!$O$3:$U$3)-1)/(COLUMNS($P$2:$Q$2)-1)),"")</f>
        <v/>
      </c>
      <c r="T61" s="78" t="str">
        <f ca="1">IFERROR(OFFSET('計算（イレギュラーサンプル）'!$O62,0,(COLUMN()-COLUMN($P61))*(COLUMNS('計算（イレギュラーサンプル）'!$O$3:$U$3)-1)/(COLUMNS($P$2:$Q$2)-1)),"")</f>
        <v/>
      </c>
      <c r="U61" s="78" t="str">
        <f ca="1">IFERROR(OFFSET('計算（イレギュラーサンプル）'!$O62,0,(COLUMN()-COLUMN($P61))*(COLUMNS('計算（イレギュラーサンプル）'!$O$3:$U$3)-1)/(COLUMNS($P$2:$Q$2)-1)),"")</f>
        <v/>
      </c>
      <c r="V61" s="78" t="str">
        <f ca="1">IFERROR(OFFSET('計算（イレギュラーサンプル）'!$O62,0,(COLUMN()-COLUMN($P61))*(COLUMNS('計算（イレギュラーサンプル）'!$O$3:$U$3)-1)/(COLUMNS($P$2:$Q$2)-1)),"")</f>
        <v/>
      </c>
      <c r="W61" s="78" t="str">
        <f ca="1">IFERROR(OFFSET('計算（イレギュラーサンプル）'!$O62,0,(COLUMN()-COLUMN($P61))*(COLUMNS('計算（イレギュラーサンプル）'!$O$3:$U$3)-1)/(COLUMNS($P$2:$Q$2)-1)),"")</f>
        <v/>
      </c>
      <c r="X61" s="78" t="str">
        <f ca="1">IFERROR(OFFSET('計算（イレギュラーサンプル）'!$O62,0,(COLUMN()-COLUMN($P61))*(COLUMNS('計算（イレギュラーサンプル）'!$O$3:$U$3)-1)/(COLUMNS($P$2:$Q$2)-1)),"")</f>
        <v/>
      </c>
      <c r="Y61" s="78" t="str">
        <f ca="1">IFERROR(OFFSET('計算（イレギュラーサンプル）'!$O62,0,(COLUMN()-COLUMN($P61))*(COLUMNS('計算（イレギュラーサンプル）'!$O$3:$U$3)-1)/(COLUMNS($P$2:$Q$2)-1)),"")</f>
        <v/>
      </c>
      <c r="Z61" s="78" t="str">
        <f ca="1">IFERROR(OFFSET('計算（イレギュラーサンプル）'!$O62,0,(COLUMN()-COLUMN($P61))*(COLUMNS('計算（イレギュラーサンプル）'!$O$3:$U$3)-1)/(COLUMNS($P$2:$Q$2)-1)),"")</f>
        <v/>
      </c>
      <c r="AA61" s="78" t="str">
        <f ca="1">IFERROR(OFFSET('計算（イレギュラーサンプル）'!$O62,0,(COLUMN()-COLUMN($P61))*(COLUMNS('計算（イレギュラーサンプル）'!$O$3:$U$3)-1)/(COLUMNS($P$2:$Q$2)-1)),"")</f>
        <v/>
      </c>
      <c r="AB61" s="78" t="str">
        <f t="shared" ca="1" si="11"/>
        <v/>
      </c>
      <c r="AC61" s="78" t="str">
        <f t="shared" ca="1" si="0"/>
        <v/>
      </c>
      <c r="AD61" s="78" t="str">
        <f t="shared" ca="1" si="1"/>
        <v/>
      </c>
      <c r="AE61" s="78" t="str">
        <f t="shared" ca="1" si="2"/>
        <v/>
      </c>
      <c r="AF61" s="78" t="str">
        <f t="shared" ca="1" si="3"/>
        <v/>
      </c>
      <c r="AG61" s="78" t="str">
        <f t="shared" ca="1" si="4"/>
        <v/>
      </c>
      <c r="AH61" s="78" t="str">
        <f t="shared" ca="1" si="5"/>
        <v/>
      </c>
      <c r="AI61" s="78" t="str">
        <f t="shared" ca="1" si="6"/>
        <v/>
      </c>
      <c r="AJ61" s="78" t="str">
        <f t="shared" ca="1" si="7"/>
        <v/>
      </c>
      <c r="AK61" s="78" t="str">
        <f t="shared" ca="1" si="8"/>
        <v/>
      </c>
      <c r="AL61" s="78" t="str">
        <f t="shared" ca="1" si="9"/>
        <v/>
      </c>
      <c r="AM61" s="78" t="str">
        <f t="shared" ca="1" si="10"/>
        <v/>
      </c>
    </row>
    <row r="62" spans="1:39" ht="15.75" customHeight="1">
      <c r="A62" s="38">
        <v>60</v>
      </c>
      <c r="B62" s="38" t="str">
        <f>IF(ISBLANK(ID管理番号商品名入力!D62),"",ID管理番号商品名入力!D62)</f>
        <v/>
      </c>
      <c r="C62" s="39" t="str">
        <f>IF(ISBLANK(ID管理番号商品名入力!F62),"",ID管理番号商品名入力!F62)</f>
        <v/>
      </c>
      <c r="D62" s="22" t="str">
        <f>IF(ISBLANK(サンプル入力!J63),"",サンプル入力!J63)</f>
        <v/>
      </c>
      <c r="E62" s="80" t="str">
        <f>IFERROR(VLOOKUP($D62,配送グループ設定!$A$31:$H$40,6,FALSE),"")</f>
        <v/>
      </c>
      <c r="F62" s="80" t="str">
        <f>IFERROR(VLOOKUP($D62,配送グループ設定!$A$31:$H$40,8,FALSE),"")</f>
        <v/>
      </c>
      <c r="G62" s="78">
        <v>0</v>
      </c>
      <c r="H62" s="78">
        <v>0</v>
      </c>
      <c r="I62" s="78">
        <v>0</v>
      </c>
      <c r="J62" s="78">
        <v>1</v>
      </c>
      <c r="K62" s="78" t="str">
        <f>IF(ISBLANK(サンプル入力!M63),"",サンプル入力!M63)</f>
        <v/>
      </c>
      <c r="L62" s="78">
        <v>1</v>
      </c>
      <c r="M62" s="81" t="str">
        <f>IF(ISBLANK(中部・下部フリースペース作成!$E$10),"5",中部・下部フリースペース作成!$E$10&amp;",5")</f>
        <v>5</v>
      </c>
      <c r="N62" s="81" t="str">
        <f>IF(商品台帳反映用!E367="","",商品台帳反映用!E367)</f>
        <v/>
      </c>
      <c r="O62" s="114" t="str">
        <f>IF(ISBLANK('計算（イレギュラーサンプル）'!O63),"",'計算（イレギュラーサンプル）'!O63)</f>
        <v/>
      </c>
      <c r="P62" s="78" t="str">
        <f ca="1">IFERROR(OFFSET('計算（イレギュラーサンプル）'!$O63,0,(COLUMN()-COLUMN($P62))*(COLUMNS('計算（イレギュラーサンプル）'!$O$3:$U$3)-1)/(COLUMNS($P$2:$Q$2)-1)),"")</f>
        <v/>
      </c>
      <c r="Q62" s="78" t="str">
        <f ca="1">IFERROR(OFFSET('計算（イレギュラーサンプル）'!$O63,0,(COLUMN()-COLUMN($P62))*(COLUMNS('計算（イレギュラーサンプル）'!$O$3:$U$3)-1)/(COLUMNS($P$2:$Q$2)-1)),"")</f>
        <v/>
      </c>
      <c r="R62" s="78" t="str">
        <f ca="1">IFERROR(OFFSET('計算（イレギュラーサンプル）'!$O63,0,(COLUMN()-COLUMN($P62))*(COLUMNS('計算（イレギュラーサンプル）'!$O$3:$U$3)-1)/(COLUMNS($P$2:$Q$2)-1)),"")</f>
        <v/>
      </c>
      <c r="S62" s="78" t="str">
        <f ca="1">IFERROR(OFFSET('計算（イレギュラーサンプル）'!$O63,0,(COLUMN()-COLUMN($P62))*(COLUMNS('計算（イレギュラーサンプル）'!$O$3:$U$3)-1)/(COLUMNS($P$2:$Q$2)-1)),"")</f>
        <v/>
      </c>
      <c r="T62" s="78" t="str">
        <f ca="1">IFERROR(OFFSET('計算（イレギュラーサンプル）'!$O63,0,(COLUMN()-COLUMN($P62))*(COLUMNS('計算（イレギュラーサンプル）'!$O$3:$U$3)-1)/(COLUMNS($P$2:$Q$2)-1)),"")</f>
        <v/>
      </c>
      <c r="U62" s="78" t="str">
        <f ca="1">IFERROR(OFFSET('計算（イレギュラーサンプル）'!$O63,0,(COLUMN()-COLUMN($P62))*(COLUMNS('計算（イレギュラーサンプル）'!$O$3:$U$3)-1)/(COLUMNS($P$2:$Q$2)-1)),"")</f>
        <v/>
      </c>
      <c r="V62" s="78" t="str">
        <f ca="1">IFERROR(OFFSET('計算（イレギュラーサンプル）'!$O63,0,(COLUMN()-COLUMN($P62))*(COLUMNS('計算（イレギュラーサンプル）'!$O$3:$U$3)-1)/(COLUMNS($P$2:$Q$2)-1)),"")</f>
        <v/>
      </c>
      <c r="W62" s="78" t="str">
        <f ca="1">IFERROR(OFFSET('計算（イレギュラーサンプル）'!$O63,0,(COLUMN()-COLUMN($P62))*(COLUMNS('計算（イレギュラーサンプル）'!$O$3:$U$3)-1)/(COLUMNS($P$2:$Q$2)-1)),"")</f>
        <v/>
      </c>
      <c r="X62" s="78" t="str">
        <f ca="1">IFERROR(OFFSET('計算（イレギュラーサンプル）'!$O63,0,(COLUMN()-COLUMN($P62))*(COLUMNS('計算（イレギュラーサンプル）'!$O$3:$U$3)-1)/(COLUMNS($P$2:$Q$2)-1)),"")</f>
        <v/>
      </c>
      <c r="Y62" s="78" t="str">
        <f ca="1">IFERROR(OFFSET('計算（イレギュラーサンプル）'!$O63,0,(COLUMN()-COLUMN($P62))*(COLUMNS('計算（イレギュラーサンプル）'!$O$3:$U$3)-1)/(COLUMNS($P$2:$Q$2)-1)),"")</f>
        <v/>
      </c>
      <c r="Z62" s="78" t="str">
        <f ca="1">IFERROR(OFFSET('計算（イレギュラーサンプル）'!$O63,0,(COLUMN()-COLUMN($P62))*(COLUMNS('計算（イレギュラーサンプル）'!$O$3:$U$3)-1)/(COLUMNS($P$2:$Q$2)-1)),"")</f>
        <v/>
      </c>
      <c r="AA62" s="78" t="str">
        <f ca="1">IFERROR(OFFSET('計算（イレギュラーサンプル）'!$O63,0,(COLUMN()-COLUMN($P62))*(COLUMNS('計算（イレギュラーサンプル）'!$O$3:$U$3)-1)/(COLUMNS($P$2:$Q$2)-1)),"")</f>
        <v/>
      </c>
      <c r="AB62" s="78" t="str">
        <f t="shared" ca="1" si="11"/>
        <v/>
      </c>
      <c r="AC62" s="78" t="str">
        <f t="shared" ca="1" si="0"/>
        <v/>
      </c>
      <c r="AD62" s="78" t="str">
        <f t="shared" ca="1" si="1"/>
        <v/>
      </c>
      <c r="AE62" s="78" t="str">
        <f t="shared" ca="1" si="2"/>
        <v/>
      </c>
      <c r="AF62" s="78" t="str">
        <f t="shared" ca="1" si="3"/>
        <v/>
      </c>
      <c r="AG62" s="78" t="str">
        <f t="shared" ca="1" si="4"/>
        <v/>
      </c>
      <c r="AH62" s="78" t="str">
        <f t="shared" ca="1" si="5"/>
        <v/>
      </c>
      <c r="AI62" s="78" t="str">
        <f t="shared" ca="1" si="6"/>
        <v/>
      </c>
      <c r="AJ62" s="78" t="str">
        <f t="shared" ca="1" si="7"/>
        <v/>
      </c>
      <c r="AK62" s="78" t="str">
        <f t="shared" ca="1" si="8"/>
        <v/>
      </c>
      <c r="AL62" s="78" t="str">
        <f t="shared" ca="1" si="9"/>
        <v/>
      </c>
      <c r="AM62" s="78" t="str">
        <f t="shared" ca="1" si="10"/>
        <v/>
      </c>
    </row>
    <row r="63" spans="1:39" ht="15.75" customHeight="1">
      <c r="A63" s="38">
        <v>61</v>
      </c>
      <c r="B63" s="38" t="str">
        <f>IF(ISBLANK(ID管理番号商品名入力!D63),"",ID管理番号商品名入力!D63)</f>
        <v/>
      </c>
      <c r="C63" s="39" t="str">
        <f>IF(ISBLANK(ID管理番号商品名入力!F63),"",ID管理番号商品名入力!F63)</f>
        <v/>
      </c>
      <c r="D63" s="22" t="str">
        <f>IF(ISBLANK(サンプル入力!J64),"",サンプル入力!J64)</f>
        <v/>
      </c>
      <c r="E63" s="80" t="str">
        <f>IFERROR(VLOOKUP($D63,配送グループ設定!$A$31:$H$40,6,FALSE),"")</f>
        <v/>
      </c>
      <c r="F63" s="80" t="str">
        <f>IFERROR(VLOOKUP($D63,配送グループ設定!$A$31:$H$40,8,FALSE),"")</f>
        <v/>
      </c>
      <c r="G63" s="78">
        <v>0</v>
      </c>
      <c r="H63" s="78">
        <v>0</v>
      </c>
      <c r="I63" s="78">
        <v>0</v>
      </c>
      <c r="J63" s="78">
        <v>1</v>
      </c>
      <c r="K63" s="78" t="str">
        <f>IF(ISBLANK(サンプル入力!M64),"",サンプル入力!M64)</f>
        <v/>
      </c>
      <c r="L63" s="78">
        <v>1</v>
      </c>
      <c r="M63" s="81" t="str">
        <f>IF(ISBLANK(中部・下部フリースペース作成!$E$10),"5",中部・下部フリースペース作成!$E$10&amp;",5")</f>
        <v>5</v>
      </c>
      <c r="N63" s="81" t="str">
        <f>IF(商品台帳反映用!E368="","",商品台帳反映用!E368)</f>
        <v/>
      </c>
      <c r="O63" s="114" t="str">
        <f>IF(ISBLANK('計算（イレギュラーサンプル）'!O64),"",'計算（イレギュラーサンプル）'!O64)</f>
        <v/>
      </c>
      <c r="P63" s="78" t="str">
        <f ca="1">IFERROR(OFFSET('計算（イレギュラーサンプル）'!$O64,0,(COLUMN()-COLUMN($P63))*(COLUMNS('計算（イレギュラーサンプル）'!$O$3:$U$3)-1)/(COLUMNS($P$2:$Q$2)-1)),"")</f>
        <v/>
      </c>
      <c r="Q63" s="78" t="str">
        <f ca="1">IFERROR(OFFSET('計算（イレギュラーサンプル）'!$O64,0,(COLUMN()-COLUMN($P63))*(COLUMNS('計算（イレギュラーサンプル）'!$O$3:$U$3)-1)/(COLUMNS($P$2:$Q$2)-1)),"")</f>
        <v/>
      </c>
      <c r="R63" s="78" t="str">
        <f ca="1">IFERROR(OFFSET('計算（イレギュラーサンプル）'!$O64,0,(COLUMN()-COLUMN($P63))*(COLUMNS('計算（イレギュラーサンプル）'!$O$3:$U$3)-1)/(COLUMNS($P$2:$Q$2)-1)),"")</f>
        <v/>
      </c>
      <c r="S63" s="78" t="str">
        <f ca="1">IFERROR(OFFSET('計算（イレギュラーサンプル）'!$O64,0,(COLUMN()-COLUMN($P63))*(COLUMNS('計算（イレギュラーサンプル）'!$O$3:$U$3)-1)/(COLUMNS($P$2:$Q$2)-1)),"")</f>
        <v/>
      </c>
      <c r="T63" s="78" t="str">
        <f ca="1">IFERROR(OFFSET('計算（イレギュラーサンプル）'!$O64,0,(COLUMN()-COLUMN($P63))*(COLUMNS('計算（イレギュラーサンプル）'!$O$3:$U$3)-1)/(COLUMNS($P$2:$Q$2)-1)),"")</f>
        <v/>
      </c>
      <c r="U63" s="78" t="str">
        <f ca="1">IFERROR(OFFSET('計算（イレギュラーサンプル）'!$O64,0,(COLUMN()-COLUMN($P63))*(COLUMNS('計算（イレギュラーサンプル）'!$O$3:$U$3)-1)/(COLUMNS($P$2:$Q$2)-1)),"")</f>
        <v/>
      </c>
      <c r="V63" s="78" t="str">
        <f ca="1">IFERROR(OFFSET('計算（イレギュラーサンプル）'!$O64,0,(COLUMN()-COLUMN($P63))*(COLUMNS('計算（イレギュラーサンプル）'!$O$3:$U$3)-1)/(COLUMNS($P$2:$Q$2)-1)),"")</f>
        <v/>
      </c>
      <c r="W63" s="78" t="str">
        <f ca="1">IFERROR(OFFSET('計算（イレギュラーサンプル）'!$O64,0,(COLUMN()-COLUMN($P63))*(COLUMNS('計算（イレギュラーサンプル）'!$O$3:$U$3)-1)/(COLUMNS($P$2:$Q$2)-1)),"")</f>
        <v/>
      </c>
      <c r="X63" s="78" t="str">
        <f ca="1">IFERROR(OFFSET('計算（イレギュラーサンプル）'!$O64,0,(COLUMN()-COLUMN($P63))*(COLUMNS('計算（イレギュラーサンプル）'!$O$3:$U$3)-1)/(COLUMNS($P$2:$Q$2)-1)),"")</f>
        <v/>
      </c>
      <c r="Y63" s="78" t="str">
        <f ca="1">IFERROR(OFFSET('計算（イレギュラーサンプル）'!$O64,0,(COLUMN()-COLUMN($P63))*(COLUMNS('計算（イレギュラーサンプル）'!$O$3:$U$3)-1)/(COLUMNS($P$2:$Q$2)-1)),"")</f>
        <v/>
      </c>
      <c r="Z63" s="78" t="str">
        <f ca="1">IFERROR(OFFSET('計算（イレギュラーサンプル）'!$O64,0,(COLUMN()-COLUMN($P63))*(COLUMNS('計算（イレギュラーサンプル）'!$O$3:$U$3)-1)/(COLUMNS($P$2:$Q$2)-1)),"")</f>
        <v/>
      </c>
      <c r="AA63" s="78" t="str">
        <f ca="1">IFERROR(OFFSET('計算（イレギュラーサンプル）'!$O64,0,(COLUMN()-COLUMN($P63))*(COLUMNS('計算（イレギュラーサンプル）'!$O$3:$U$3)-1)/(COLUMNS($P$2:$Q$2)-1)),"")</f>
        <v/>
      </c>
      <c r="AB63" s="78" t="str">
        <f t="shared" ca="1" si="11"/>
        <v/>
      </c>
      <c r="AC63" s="78" t="str">
        <f t="shared" ca="1" si="0"/>
        <v/>
      </c>
      <c r="AD63" s="78" t="str">
        <f t="shared" ca="1" si="1"/>
        <v/>
      </c>
      <c r="AE63" s="78" t="str">
        <f t="shared" ca="1" si="2"/>
        <v/>
      </c>
      <c r="AF63" s="78" t="str">
        <f t="shared" ca="1" si="3"/>
        <v/>
      </c>
      <c r="AG63" s="78" t="str">
        <f t="shared" ca="1" si="4"/>
        <v/>
      </c>
      <c r="AH63" s="78" t="str">
        <f t="shared" ca="1" si="5"/>
        <v/>
      </c>
      <c r="AI63" s="78" t="str">
        <f t="shared" ca="1" si="6"/>
        <v/>
      </c>
      <c r="AJ63" s="78" t="str">
        <f t="shared" ca="1" si="7"/>
        <v/>
      </c>
      <c r="AK63" s="78" t="str">
        <f t="shared" ca="1" si="8"/>
        <v/>
      </c>
      <c r="AL63" s="78" t="str">
        <f t="shared" ca="1" si="9"/>
        <v/>
      </c>
      <c r="AM63" s="78" t="str">
        <f t="shared" ca="1" si="10"/>
        <v/>
      </c>
    </row>
    <row r="64" spans="1:39" ht="15.75" customHeight="1">
      <c r="A64" s="38">
        <v>62</v>
      </c>
      <c r="B64" s="38" t="str">
        <f>IF(ISBLANK(ID管理番号商品名入力!D64),"",ID管理番号商品名入力!D64)</f>
        <v/>
      </c>
      <c r="C64" s="39" t="str">
        <f>IF(ISBLANK(ID管理番号商品名入力!F64),"",ID管理番号商品名入力!F64)</f>
        <v/>
      </c>
      <c r="D64" s="22" t="str">
        <f>IF(ISBLANK(サンプル入力!J65),"",サンプル入力!J65)</f>
        <v/>
      </c>
      <c r="E64" s="80" t="str">
        <f>IFERROR(VLOOKUP($D64,配送グループ設定!$A$31:$H$40,6,FALSE),"")</f>
        <v/>
      </c>
      <c r="F64" s="80" t="str">
        <f>IFERROR(VLOOKUP($D64,配送グループ設定!$A$31:$H$40,8,FALSE),"")</f>
        <v/>
      </c>
      <c r="G64" s="78">
        <v>0</v>
      </c>
      <c r="H64" s="78">
        <v>0</v>
      </c>
      <c r="I64" s="78">
        <v>0</v>
      </c>
      <c r="J64" s="78">
        <v>1</v>
      </c>
      <c r="K64" s="78" t="str">
        <f>IF(ISBLANK(サンプル入力!M65),"",サンプル入力!M65)</f>
        <v/>
      </c>
      <c r="L64" s="78">
        <v>1</v>
      </c>
      <c r="M64" s="81" t="str">
        <f>IF(ISBLANK(中部・下部フリースペース作成!$E$10),"5",中部・下部フリースペース作成!$E$10&amp;",5")</f>
        <v>5</v>
      </c>
      <c r="N64" s="81" t="str">
        <f>IF(商品台帳反映用!E369="","",商品台帳反映用!E369)</f>
        <v/>
      </c>
      <c r="O64" s="114" t="str">
        <f>IF(ISBLANK('計算（イレギュラーサンプル）'!O65),"",'計算（イレギュラーサンプル）'!O65)</f>
        <v/>
      </c>
      <c r="P64" s="78" t="str">
        <f ca="1">IFERROR(OFFSET('計算（イレギュラーサンプル）'!$O65,0,(COLUMN()-COLUMN($P64))*(COLUMNS('計算（イレギュラーサンプル）'!$O$3:$U$3)-1)/(COLUMNS($P$2:$Q$2)-1)),"")</f>
        <v/>
      </c>
      <c r="Q64" s="78" t="str">
        <f ca="1">IFERROR(OFFSET('計算（イレギュラーサンプル）'!$O65,0,(COLUMN()-COLUMN($P64))*(COLUMNS('計算（イレギュラーサンプル）'!$O$3:$U$3)-1)/(COLUMNS($P$2:$Q$2)-1)),"")</f>
        <v/>
      </c>
      <c r="R64" s="78" t="str">
        <f ca="1">IFERROR(OFFSET('計算（イレギュラーサンプル）'!$O65,0,(COLUMN()-COLUMN($P64))*(COLUMNS('計算（イレギュラーサンプル）'!$O$3:$U$3)-1)/(COLUMNS($P$2:$Q$2)-1)),"")</f>
        <v/>
      </c>
      <c r="S64" s="78" t="str">
        <f ca="1">IFERROR(OFFSET('計算（イレギュラーサンプル）'!$O65,0,(COLUMN()-COLUMN($P64))*(COLUMNS('計算（イレギュラーサンプル）'!$O$3:$U$3)-1)/(COLUMNS($P$2:$Q$2)-1)),"")</f>
        <v/>
      </c>
      <c r="T64" s="78" t="str">
        <f ca="1">IFERROR(OFFSET('計算（イレギュラーサンプル）'!$O65,0,(COLUMN()-COLUMN($P64))*(COLUMNS('計算（イレギュラーサンプル）'!$O$3:$U$3)-1)/(COLUMNS($P$2:$Q$2)-1)),"")</f>
        <v/>
      </c>
      <c r="U64" s="78" t="str">
        <f ca="1">IFERROR(OFFSET('計算（イレギュラーサンプル）'!$O65,0,(COLUMN()-COLUMN($P64))*(COLUMNS('計算（イレギュラーサンプル）'!$O$3:$U$3)-1)/(COLUMNS($P$2:$Q$2)-1)),"")</f>
        <v/>
      </c>
      <c r="V64" s="78" t="str">
        <f ca="1">IFERROR(OFFSET('計算（イレギュラーサンプル）'!$O65,0,(COLUMN()-COLUMN($P64))*(COLUMNS('計算（イレギュラーサンプル）'!$O$3:$U$3)-1)/(COLUMNS($P$2:$Q$2)-1)),"")</f>
        <v/>
      </c>
      <c r="W64" s="78" t="str">
        <f ca="1">IFERROR(OFFSET('計算（イレギュラーサンプル）'!$O65,0,(COLUMN()-COLUMN($P64))*(COLUMNS('計算（イレギュラーサンプル）'!$O$3:$U$3)-1)/(COLUMNS($P$2:$Q$2)-1)),"")</f>
        <v/>
      </c>
      <c r="X64" s="78" t="str">
        <f ca="1">IFERROR(OFFSET('計算（イレギュラーサンプル）'!$O65,0,(COLUMN()-COLUMN($P64))*(COLUMNS('計算（イレギュラーサンプル）'!$O$3:$U$3)-1)/(COLUMNS($P$2:$Q$2)-1)),"")</f>
        <v/>
      </c>
      <c r="Y64" s="78" t="str">
        <f ca="1">IFERROR(OFFSET('計算（イレギュラーサンプル）'!$O65,0,(COLUMN()-COLUMN($P64))*(COLUMNS('計算（イレギュラーサンプル）'!$O$3:$U$3)-1)/(COLUMNS($P$2:$Q$2)-1)),"")</f>
        <v/>
      </c>
      <c r="Z64" s="78" t="str">
        <f ca="1">IFERROR(OFFSET('計算（イレギュラーサンプル）'!$O65,0,(COLUMN()-COLUMN($P64))*(COLUMNS('計算（イレギュラーサンプル）'!$O$3:$U$3)-1)/(COLUMNS($P$2:$Q$2)-1)),"")</f>
        <v/>
      </c>
      <c r="AA64" s="78" t="str">
        <f ca="1">IFERROR(OFFSET('計算（イレギュラーサンプル）'!$O65,0,(COLUMN()-COLUMN($P64))*(COLUMNS('計算（イレギュラーサンプル）'!$O$3:$U$3)-1)/(COLUMNS($P$2:$Q$2)-1)),"")</f>
        <v/>
      </c>
      <c r="AB64" s="78" t="str">
        <f t="shared" ca="1" si="11"/>
        <v/>
      </c>
      <c r="AC64" s="78" t="str">
        <f t="shared" ca="1" si="0"/>
        <v/>
      </c>
      <c r="AD64" s="78" t="str">
        <f t="shared" ca="1" si="1"/>
        <v/>
      </c>
      <c r="AE64" s="78" t="str">
        <f t="shared" ca="1" si="2"/>
        <v/>
      </c>
      <c r="AF64" s="78" t="str">
        <f t="shared" ca="1" si="3"/>
        <v/>
      </c>
      <c r="AG64" s="78" t="str">
        <f t="shared" ca="1" si="4"/>
        <v/>
      </c>
      <c r="AH64" s="78" t="str">
        <f t="shared" ca="1" si="5"/>
        <v/>
      </c>
      <c r="AI64" s="78" t="str">
        <f t="shared" ca="1" si="6"/>
        <v/>
      </c>
      <c r="AJ64" s="78" t="str">
        <f t="shared" ca="1" si="7"/>
        <v/>
      </c>
      <c r="AK64" s="78" t="str">
        <f t="shared" ca="1" si="8"/>
        <v/>
      </c>
      <c r="AL64" s="78" t="str">
        <f t="shared" ca="1" si="9"/>
        <v/>
      </c>
      <c r="AM64" s="78" t="str">
        <f t="shared" ca="1" si="10"/>
        <v/>
      </c>
    </row>
    <row r="65" spans="1:39" ht="15.75" customHeight="1">
      <c r="A65" s="38">
        <v>63</v>
      </c>
      <c r="B65" s="38" t="str">
        <f>IF(ISBLANK(ID管理番号商品名入力!D65),"",ID管理番号商品名入力!D65)</f>
        <v/>
      </c>
      <c r="C65" s="39" t="str">
        <f>IF(ISBLANK(ID管理番号商品名入力!F65),"",ID管理番号商品名入力!F65)</f>
        <v/>
      </c>
      <c r="D65" s="22" t="str">
        <f>IF(ISBLANK(サンプル入力!J66),"",サンプル入力!J66)</f>
        <v/>
      </c>
      <c r="E65" s="80" t="str">
        <f>IFERROR(VLOOKUP($D65,配送グループ設定!$A$31:$H$40,6,FALSE),"")</f>
        <v/>
      </c>
      <c r="F65" s="80" t="str">
        <f>IFERROR(VLOOKUP($D65,配送グループ設定!$A$31:$H$40,8,FALSE),"")</f>
        <v/>
      </c>
      <c r="G65" s="78">
        <v>0</v>
      </c>
      <c r="H65" s="78">
        <v>0</v>
      </c>
      <c r="I65" s="78">
        <v>0</v>
      </c>
      <c r="J65" s="78">
        <v>1</v>
      </c>
      <c r="K65" s="78" t="str">
        <f>IF(ISBLANK(サンプル入力!M66),"",サンプル入力!M66)</f>
        <v/>
      </c>
      <c r="L65" s="78">
        <v>1</v>
      </c>
      <c r="M65" s="81" t="str">
        <f>IF(ISBLANK(中部・下部フリースペース作成!$E$10),"5",中部・下部フリースペース作成!$E$10&amp;",5")</f>
        <v>5</v>
      </c>
      <c r="N65" s="81" t="str">
        <f>IF(商品台帳反映用!E370="","",商品台帳反映用!E370)</f>
        <v/>
      </c>
      <c r="O65" s="114" t="str">
        <f>IF(ISBLANK('計算（イレギュラーサンプル）'!O66),"",'計算（イレギュラーサンプル）'!O66)</f>
        <v/>
      </c>
      <c r="P65" s="78" t="str">
        <f ca="1">IFERROR(OFFSET('計算（イレギュラーサンプル）'!$O66,0,(COLUMN()-COLUMN($P65))*(COLUMNS('計算（イレギュラーサンプル）'!$O$3:$U$3)-1)/(COLUMNS($P$2:$Q$2)-1)),"")</f>
        <v/>
      </c>
      <c r="Q65" s="78" t="str">
        <f ca="1">IFERROR(OFFSET('計算（イレギュラーサンプル）'!$O66,0,(COLUMN()-COLUMN($P65))*(COLUMNS('計算（イレギュラーサンプル）'!$O$3:$U$3)-1)/(COLUMNS($P$2:$Q$2)-1)),"")</f>
        <v/>
      </c>
      <c r="R65" s="78" t="str">
        <f ca="1">IFERROR(OFFSET('計算（イレギュラーサンプル）'!$O66,0,(COLUMN()-COLUMN($P65))*(COLUMNS('計算（イレギュラーサンプル）'!$O$3:$U$3)-1)/(COLUMNS($P$2:$Q$2)-1)),"")</f>
        <v/>
      </c>
      <c r="S65" s="78" t="str">
        <f ca="1">IFERROR(OFFSET('計算（イレギュラーサンプル）'!$O66,0,(COLUMN()-COLUMN($P65))*(COLUMNS('計算（イレギュラーサンプル）'!$O$3:$U$3)-1)/(COLUMNS($P$2:$Q$2)-1)),"")</f>
        <v/>
      </c>
      <c r="T65" s="78" t="str">
        <f ca="1">IFERROR(OFFSET('計算（イレギュラーサンプル）'!$O66,0,(COLUMN()-COLUMN($P65))*(COLUMNS('計算（イレギュラーサンプル）'!$O$3:$U$3)-1)/(COLUMNS($P$2:$Q$2)-1)),"")</f>
        <v/>
      </c>
      <c r="U65" s="78" t="str">
        <f ca="1">IFERROR(OFFSET('計算（イレギュラーサンプル）'!$O66,0,(COLUMN()-COLUMN($P65))*(COLUMNS('計算（イレギュラーサンプル）'!$O$3:$U$3)-1)/(COLUMNS($P$2:$Q$2)-1)),"")</f>
        <v/>
      </c>
      <c r="V65" s="78" t="str">
        <f ca="1">IFERROR(OFFSET('計算（イレギュラーサンプル）'!$O66,0,(COLUMN()-COLUMN($P65))*(COLUMNS('計算（イレギュラーサンプル）'!$O$3:$U$3)-1)/(COLUMNS($P$2:$Q$2)-1)),"")</f>
        <v/>
      </c>
      <c r="W65" s="78" t="str">
        <f ca="1">IFERROR(OFFSET('計算（イレギュラーサンプル）'!$O66,0,(COLUMN()-COLUMN($P65))*(COLUMNS('計算（イレギュラーサンプル）'!$O$3:$U$3)-1)/(COLUMNS($P$2:$Q$2)-1)),"")</f>
        <v/>
      </c>
      <c r="X65" s="78" t="str">
        <f ca="1">IFERROR(OFFSET('計算（イレギュラーサンプル）'!$O66,0,(COLUMN()-COLUMN($P65))*(COLUMNS('計算（イレギュラーサンプル）'!$O$3:$U$3)-1)/(COLUMNS($P$2:$Q$2)-1)),"")</f>
        <v/>
      </c>
      <c r="Y65" s="78" t="str">
        <f ca="1">IFERROR(OFFSET('計算（イレギュラーサンプル）'!$O66,0,(COLUMN()-COLUMN($P65))*(COLUMNS('計算（イレギュラーサンプル）'!$O$3:$U$3)-1)/(COLUMNS($P$2:$Q$2)-1)),"")</f>
        <v/>
      </c>
      <c r="Z65" s="78" t="str">
        <f ca="1">IFERROR(OFFSET('計算（イレギュラーサンプル）'!$O66,0,(COLUMN()-COLUMN($P65))*(COLUMNS('計算（イレギュラーサンプル）'!$O$3:$U$3)-1)/(COLUMNS($P$2:$Q$2)-1)),"")</f>
        <v/>
      </c>
      <c r="AA65" s="78" t="str">
        <f ca="1">IFERROR(OFFSET('計算（イレギュラーサンプル）'!$O66,0,(COLUMN()-COLUMN($P65))*(COLUMNS('計算（イレギュラーサンプル）'!$O$3:$U$3)-1)/(COLUMNS($P$2:$Q$2)-1)),"")</f>
        <v/>
      </c>
      <c r="AB65" s="78" t="str">
        <f t="shared" ca="1" si="11"/>
        <v/>
      </c>
      <c r="AC65" s="78" t="str">
        <f t="shared" ca="1" si="0"/>
        <v/>
      </c>
      <c r="AD65" s="78" t="str">
        <f t="shared" ca="1" si="1"/>
        <v/>
      </c>
      <c r="AE65" s="78" t="str">
        <f t="shared" ca="1" si="2"/>
        <v/>
      </c>
      <c r="AF65" s="78" t="str">
        <f t="shared" ca="1" si="3"/>
        <v/>
      </c>
      <c r="AG65" s="78" t="str">
        <f t="shared" ca="1" si="4"/>
        <v/>
      </c>
      <c r="AH65" s="78" t="str">
        <f t="shared" ca="1" si="5"/>
        <v/>
      </c>
      <c r="AI65" s="78" t="str">
        <f t="shared" ca="1" si="6"/>
        <v/>
      </c>
      <c r="AJ65" s="78" t="str">
        <f t="shared" ca="1" si="7"/>
        <v/>
      </c>
      <c r="AK65" s="78" t="str">
        <f t="shared" ca="1" si="8"/>
        <v/>
      </c>
      <c r="AL65" s="78" t="str">
        <f t="shared" ca="1" si="9"/>
        <v/>
      </c>
      <c r="AM65" s="78" t="str">
        <f t="shared" ca="1" si="10"/>
        <v/>
      </c>
    </row>
    <row r="66" spans="1:39" ht="15.75" customHeight="1">
      <c r="A66" s="38">
        <v>64</v>
      </c>
      <c r="B66" s="38" t="str">
        <f>IF(ISBLANK(ID管理番号商品名入力!D66),"",ID管理番号商品名入力!D66)</f>
        <v/>
      </c>
      <c r="C66" s="39" t="str">
        <f>IF(ISBLANK(ID管理番号商品名入力!F66),"",ID管理番号商品名入力!F66)</f>
        <v/>
      </c>
      <c r="D66" s="22" t="str">
        <f>IF(ISBLANK(サンプル入力!J67),"",サンプル入力!J67)</f>
        <v/>
      </c>
      <c r="E66" s="80" t="str">
        <f>IFERROR(VLOOKUP($D66,配送グループ設定!$A$31:$H$40,6,FALSE),"")</f>
        <v/>
      </c>
      <c r="F66" s="80" t="str">
        <f>IFERROR(VLOOKUP($D66,配送グループ設定!$A$31:$H$40,8,FALSE),"")</f>
        <v/>
      </c>
      <c r="G66" s="78">
        <v>0</v>
      </c>
      <c r="H66" s="78">
        <v>0</v>
      </c>
      <c r="I66" s="78">
        <v>0</v>
      </c>
      <c r="J66" s="78">
        <v>1</v>
      </c>
      <c r="K66" s="78" t="str">
        <f>IF(ISBLANK(サンプル入力!M67),"",サンプル入力!M67)</f>
        <v/>
      </c>
      <c r="L66" s="78">
        <v>1</v>
      </c>
      <c r="M66" s="81" t="str">
        <f>IF(ISBLANK(中部・下部フリースペース作成!$E$10),"5",中部・下部フリースペース作成!$E$10&amp;",5")</f>
        <v>5</v>
      </c>
      <c r="N66" s="81" t="str">
        <f>IF(商品台帳反映用!E371="","",商品台帳反映用!E371)</f>
        <v/>
      </c>
      <c r="O66" s="114" t="str">
        <f>IF(ISBLANK('計算（イレギュラーサンプル）'!O67),"",'計算（イレギュラーサンプル）'!O67)</f>
        <v/>
      </c>
      <c r="P66" s="78" t="str">
        <f ca="1">IFERROR(OFFSET('計算（イレギュラーサンプル）'!$O67,0,(COLUMN()-COLUMN($P66))*(COLUMNS('計算（イレギュラーサンプル）'!$O$3:$U$3)-1)/(COLUMNS($P$2:$Q$2)-1)),"")</f>
        <v/>
      </c>
      <c r="Q66" s="78" t="str">
        <f ca="1">IFERROR(OFFSET('計算（イレギュラーサンプル）'!$O67,0,(COLUMN()-COLUMN($P66))*(COLUMNS('計算（イレギュラーサンプル）'!$O$3:$U$3)-1)/(COLUMNS($P$2:$Q$2)-1)),"")</f>
        <v/>
      </c>
      <c r="R66" s="78" t="str">
        <f ca="1">IFERROR(OFFSET('計算（イレギュラーサンプル）'!$O67,0,(COLUMN()-COLUMN($P66))*(COLUMNS('計算（イレギュラーサンプル）'!$O$3:$U$3)-1)/(COLUMNS($P$2:$Q$2)-1)),"")</f>
        <v/>
      </c>
      <c r="S66" s="78" t="str">
        <f ca="1">IFERROR(OFFSET('計算（イレギュラーサンプル）'!$O67,0,(COLUMN()-COLUMN($P66))*(COLUMNS('計算（イレギュラーサンプル）'!$O$3:$U$3)-1)/(COLUMNS($P$2:$Q$2)-1)),"")</f>
        <v/>
      </c>
      <c r="T66" s="78" t="str">
        <f ca="1">IFERROR(OFFSET('計算（イレギュラーサンプル）'!$O67,0,(COLUMN()-COLUMN($P66))*(COLUMNS('計算（イレギュラーサンプル）'!$O$3:$U$3)-1)/(COLUMNS($P$2:$Q$2)-1)),"")</f>
        <v/>
      </c>
      <c r="U66" s="78" t="str">
        <f ca="1">IFERROR(OFFSET('計算（イレギュラーサンプル）'!$O67,0,(COLUMN()-COLUMN($P66))*(COLUMNS('計算（イレギュラーサンプル）'!$O$3:$U$3)-1)/(COLUMNS($P$2:$Q$2)-1)),"")</f>
        <v/>
      </c>
      <c r="V66" s="78" t="str">
        <f ca="1">IFERROR(OFFSET('計算（イレギュラーサンプル）'!$O67,0,(COLUMN()-COLUMN($P66))*(COLUMNS('計算（イレギュラーサンプル）'!$O$3:$U$3)-1)/(COLUMNS($P$2:$Q$2)-1)),"")</f>
        <v/>
      </c>
      <c r="W66" s="78" t="str">
        <f ca="1">IFERROR(OFFSET('計算（イレギュラーサンプル）'!$O67,0,(COLUMN()-COLUMN($P66))*(COLUMNS('計算（イレギュラーサンプル）'!$O$3:$U$3)-1)/(COLUMNS($P$2:$Q$2)-1)),"")</f>
        <v/>
      </c>
      <c r="X66" s="78" t="str">
        <f ca="1">IFERROR(OFFSET('計算（イレギュラーサンプル）'!$O67,0,(COLUMN()-COLUMN($P66))*(COLUMNS('計算（イレギュラーサンプル）'!$O$3:$U$3)-1)/(COLUMNS($P$2:$Q$2)-1)),"")</f>
        <v/>
      </c>
      <c r="Y66" s="78" t="str">
        <f ca="1">IFERROR(OFFSET('計算（イレギュラーサンプル）'!$O67,0,(COLUMN()-COLUMN($P66))*(COLUMNS('計算（イレギュラーサンプル）'!$O$3:$U$3)-1)/(COLUMNS($P$2:$Q$2)-1)),"")</f>
        <v/>
      </c>
      <c r="Z66" s="78" t="str">
        <f ca="1">IFERROR(OFFSET('計算（イレギュラーサンプル）'!$O67,0,(COLUMN()-COLUMN($P66))*(COLUMNS('計算（イレギュラーサンプル）'!$O$3:$U$3)-1)/(COLUMNS($P$2:$Q$2)-1)),"")</f>
        <v/>
      </c>
      <c r="AA66" s="78" t="str">
        <f ca="1">IFERROR(OFFSET('計算（イレギュラーサンプル）'!$O67,0,(COLUMN()-COLUMN($P66))*(COLUMNS('計算（イレギュラーサンプル）'!$O$3:$U$3)-1)/(COLUMNS($P$2:$Q$2)-1)),"")</f>
        <v/>
      </c>
      <c r="AB66" s="78" t="str">
        <f t="shared" ca="1" si="11"/>
        <v/>
      </c>
      <c r="AC66" s="78" t="str">
        <f t="shared" ca="1" si="0"/>
        <v/>
      </c>
      <c r="AD66" s="78" t="str">
        <f t="shared" ca="1" si="1"/>
        <v/>
      </c>
      <c r="AE66" s="78" t="str">
        <f t="shared" ca="1" si="2"/>
        <v/>
      </c>
      <c r="AF66" s="78" t="str">
        <f t="shared" ca="1" si="3"/>
        <v/>
      </c>
      <c r="AG66" s="78" t="str">
        <f t="shared" ca="1" si="4"/>
        <v/>
      </c>
      <c r="AH66" s="78" t="str">
        <f t="shared" ca="1" si="5"/>
        <v/>
      </c>
      <c r="AI66" s="78" t="str">
        <f t="shared" ca="1" si="6"/>
        <v/>
      </c>
      <c r="AJ66" s="78" t="str">
        <f t="shared" ca="1" si="7"/>
        <v/>
      </c>
      <c r="AK66" s="78" t="str">
        <f t="shared" ca="1" si="8"/>
        <v/>
      </c>
      <c r="AL66" s="78" t="str">
        <f t="shared" ca="1" si="9"/>
        <v/>
      </c>
      <c r="AM66" s="78" t="str">
        <f t="shared" ca="1" si="10"/>
        <v/>
      </c>
    </row>
    <row r="67" spans="1:39" ht="15.75" customHeight="1">
      <c r="A67" s="38">
        <v>65</v>
      </c>
      <c r="B67" s="38" t="str">
        <f>IF(ISBLANK(ID管理番号商品名入力!D67),"",ID管理番号商品名入力!D67)</f>
        <v/>
      </c>
      <c r="C67" s="39" t="str">
        <f>IF(ISBLANK(ID管理番号商品名入力!F67),"",ID管理番号商品名入力!F67)</f>
        <v/>
      </c>
      <c r="D67" s="22" t="str">
        <f>IF(ISBLANK(サンプル入力!J68),"",サンプル入力!J68)</f>
        <v/>
      </c>
      <c r="E67" s="80" t="str">
        <f>IFERROR(VLOOKUP($D67,配送グループ設定!$A$31:$H$40,6,FALSE),"")</f>
        <v/>
      </c>
      <c r="F67" s="80" t="str">
        <f>IFERROR(VLOOKUP($D67,配送グループ設定!$A$31:$H$40,8,FALSE),"")</f>
        <v/>
      </c>
      <c r="G67" s="78">
        <v>0</v>
      </c>
      <c r="H67" s="78">
        <v>0</v>
      </c>
      <c r="I67" s="78">
        <v>0</v>
      </c>
      <c r="J67" s="78">
        <v>1</v>
      </c>
      <c r="K67" s="78" t="str">
        <f>IF(ISBLANK(サンプル入力!M68),"",サンプル入力!M68)</f>
        <v/>
      </c>
      <c r="L67" s="78">
        <v>1</v>
      </c>
      <c r="M67" s="81" t="str">
        <f>IF(ISBLANK(中部・下部フリースペース作成!$E$10),"5",中部・下部フリースペース作成!$E$10&amp;",5")</f>
        <v>5</v>
      </c>
      <c r="N67" s="81" t="str">
        <f>IF(商品台帳反映用!E372="","",商品台帳反映用!E372)</f>
        <v/>
      </c>
      <c r="O67" s="114" t="str">
        <f>IF(ISBLANK('計算（イレギュラーサンプル）'!O68),"",'計算（イレギュラーサンプル）'!O68)</f>
        <v/>
      </c>
      <c r="P67" s="78" t="str">
        <f ca="1">IFERROR(OFFSET('計算（イレギュラーサンプル）'!$O68,0,(COLUMN()-COLUMN($P67))*(COLUMNS('計算（イレギュラーサンプル）'!$O$3:$U$3)-1)/(COLUMNS($P$2:$Q$2)-1)),"")</f>
        <v/>
      </c>
      <c r="Q67" s="78" t="str">
        <f ca="1">IFERROR(OFFSET('計算（イレギュラーサンプル）'!$O68,0,(COLUMN()-COLUMN($P67))*(COLUMNS('計算（イレギュラーサンプル）'!$O$3:$U$3)-1)/(COLUMNS($P$2:$Q$2)-1)),"")</f>
        <v/>
      </c>
      <c r="R67" s="78" t="str">
        <f ca="1">IFERROR(OFFSET('計算（イレギュラーサンプル）'!$O68,0,(COLUMN()-COLUMN($P67))*(COLUMNS('計算（イレギュラーサンプル）'!$O$3:$U$3)-1)/(COLUMNS($P$2:$Q$2)-1)),"")</f>
        <v/>
      </c>
      <c r="S67" s="78" t="str">
        <f ca="1">IFERROR(OFFSET('計算（イレギュラーサンプル）'!$O68,0,(COLUMN()-COLUMN($P67))*(COLUMNS('計算（イレギュラーサンプル）'!$O$3:$U$3)-1)/(COLUMNS($P$2:$Q$2)-1)),"")</f>
        <v/>
      </c>
      <c r="T67" s="78" t="str">
        <f ca="1">IFERROR(OFFSET('計算（イレギュラーサンプル）'!$O68,0,(COLUMN()-COLUMN($P67))*(COLUMNS('計算（イレギュラーサンプル）'!$O$3:$U$3)-1)/(COLUMNS($P$2:$Q$2)-1)),"")</f>
        <v/>
      </c>
      <c r="U67" s="78" t="str">
        <f ca="1">IFERROR(OFFSET('計算（イレギュラーサンプル）'!$O68,0,(COLUMN()-COLUMN($P67))*(COLUMNS('計算（イレギュラーサンプル）'!$O$3:$U$3)-1)/(COLUMNS($P$2:$Q$2)-1)),"")</f>
        <v/>
      </c>
      <c r="V67" s="78" t="str">
        <f ca="1">IFERROR(OFFSET('計算（イレギュラーサンプル）'!$O68,0,(COLUMN()-COLUMN($P67))*(COLUMNS('計算（イレギュラーサンプル）'!$O$3:$U$3)-1)/(COLUMNS($P$2:$Q$2)-1)),"")</f>
        <v/>
      </c>
      <c r="W67" s="78" t="str">
        <f ca="1">IFERROR(OFFSET('計算（イレギュラーサンプル）'!$O68,0,(COLUMN()-COLUMN($P67))*(COLUMNS('計算（イレギュラーサンプル）'!$O$3:$U$3)-1)/(COLUMNS($P$2:$Q$2)-1)),"")</f>
        <v/>
      </c>
      <c r="X67" s="78" t="str">
        <f ca="1">IFERROR(OFFSET('計算（イレギュラーサンプル）'!$O68,0,(COLUMN()-COLUMN($P67))*(COLUMNS('計算（イレギュラーサンプル）'!$O$3:$U$3)-1)/(COLUMNS($P$2:$Q$2)-1)),"")</f>
        <v/>
      </c>
      <c r="Y67" s="78" t="str">
        <f ca="1">IFERROR(OFFSET('計算（イレギュラーサンプル）'!$O68,0,(COLUMN()-COLUMN($P67))*(COLUMNS('計算（イレギュラーサンプル）'!$O$3:$U$3)-1)/(COLUMNS($P$2:$Q$2)-1)),"")</f>
        <v/>
      </c>
      <c r="Z67" s="78" t="str">
        <f ca="1">IFERROR(OFFSET('計算（イレギュラーサンプル）'!$O68,0,(COLUMN()-COLUMN($P67))*(COLUMNS('計算（イレギュラーサンプル）'!$O$3:$U$3)-1)/(COLUMNS($P$2:$Q$2)-1)),"")</f>
        <v/>
      </c>
      <c r="AA67" s="78" t="str">
        <f ca="1">IFERROR(OFFSET('計算（イレギュラーサンプル）'!$O68,0,(COLUMN()-COLUMN($P67))*(COLUMNS('計算（イレギュラーサンプル）'!$O$3:$U$3)-1)/(COLUMNS($P$2:$Q$2)-1)),"")</f>
        <v/>
      </c>
      <c r="AB67" s="78" t="str">
        <f t="shared" ca="1" si="11"/>
        <v/>
      </c>
      <c r="AC67" s="78" t="str">
        <f t="shared" ref="AC67:AC130" ca="1" si="12">IFERROR(_xlfn.CEILING.MATH(Q67*1.2),"")</f>
        <v/>
      </c>
      <c r="AD67" s="78" t="str">
        <f t="shared" ref="AD67:AD130" ca="1" si="13">IFERROR(_xlfn.CEILING.MATH(R67*1.2),"")</f>
        <v/>
      </c>
      <c r="AE67" s="78" t="str">
        <f t="shared" ref="AE67:AE130" ca="1" si="14">IFERROR(_xlfn.CEILING.MATH(S67*1.2),"")</f>
        <v/>
      </c>
      <c r="AF67" s="78" t="str">
        <f t="shared" ref="AF67:AF130" ca="1" si="15">IFERROR(_xlfn.CEILING.MATH(T67*1.2),"")</f>
        <v/>
      </c>
      <c r="AG67" s="78" t="str">
        <f t="shared" ref="AG67:AG130" ca="1" si="16">IFERROR(_xlfn.CEILING.MATH(U67*1.2),"")</f>
        <v/>
      </c>
      <c r="AH67" s="78" t="str">
        <f t="shared" ref="AH67:AH130" ca="1" si="17">IFERROR(_xlfn.CEILING.MATH(V67*1.2),"")</f>
        <v/>
      </c>
      <c r="AI67" s="78" t="str">
        <f t="shared" ref="AI67:AI130" ca="1" si="18">IFERROR(_xlfn.CEILING.MATH(W67*1.2),"")</f>
        <v/>
      </c>
      <c r="AJ67" s="78" t="str">
        <f t="shared" ref="AJ67:AJ130" ca="1" si="19">IFERROR(_xlfn.CEILING.MATH(X67*1.2),"")</f>
        <v/>
      </c>
      <c r="AK67" s="78" t="str">
        <f t="shared" ref="AK67:AK130" ca="1" si="20">IFERROR(_xlfn.CEILING.MATH(Y67*1.2),"")</f>
        <v/>
      </c>
      <c r="AL67" s="78" t="str">
        <f t="shared" ref="AL67:AL130" ca="1" si="21">IFERROR(_xlfn.CEILING.MATH(Z67*1.2),"")</f>
        <v/>
      </c>
      <c r="AM67" s="78" t="str">
        <f t="shared" ref="AM67:AM130" ca="1" si="22">IFERROR(_xlfn.CEILING.MATH(AA67*1.2),"")</f>
        <v/>
      </c>
    </row>
    <row r="68" spans="1:39" ht="15.75" customHeight="1">
      <c r="A68" s="38">
        <v>66</v>
      </c>
      <c r="B68" s="38" t="str">
        <f>IF(ISBLANK(ID管理番号商品名入力!D68),"",ID管理番号商品名入力!D68)</f>
        <v/>
      </c>
      <c r="C68" s="39" t="str">
        <f>IF(ISBLANK(ID管理番号商品名入力!F68),"",ID管理番号商品名入力!F68)</f>
        <v/>
      </c>
      <c r="D68" s="22" t="str">
        <f>IF(ISBLANK(サンプル入力!J69),"",サンプル入力!J69)</f>
        <v/>
      </c>
      <c r="E68" s="80" t="str">
        <f>IFERROR(VLOOKUP($D68,配送グループ設定!$A$31:$H$40,6,FALSE),"")</f>
        <v/>
      </c>
      <c r="F68" s="80" t="str">
        <f>IFERROR(VLOOKUP($D68,配送グループ設定!$A$31:$H$40,8,FALSE),"")</f>
        <v/>
      </c>
      <c r="G68" s="78">
        <v>0</v>
      </c>
      <c r="H68" s="78">
        <v>0</v>
      </c>
      <c r="I68" s="78">
        <v>0</v>
      </c>
      <c r="J68" s="78">
        <v>1</v>
      </c>
      <c r="K68" s="78" t="str">
        <f>IF(ISBLANK(サンプル入力!M69),"",サンプル入力!M69)</f>
        <v/>
      </c>
      <c r="L68" s="78">
        <v>1</v>
      </c>
      <c r="M68" s="81" t="str">
        <f>IF(ISBLANK(中部・下部フリースペース作成!$E$10),"5",中部・下部フリースペース作成!$E$10&amp;",5")</f>
        <v>5</v>
      </c>
      <c r="N68" s="81" t="str">
        <f>IF(商品台帳反映用!E373="","",商品台帳反映用!E373)</f>
        <v/>
      </c>
      <c r="O68" s="114" t="str">
        <f>IF(ISBLANK('計算（イレギュラーサンプル）'!O69),"",'計算（イレギュラーサンプル）'!O69)</f>
        <v/>
      </c>
      <c r="P68" s="78" t="str">
        <f ca="1">IFERROR(OFFSET('計算（イレギュラーサンプル）'!$O69,0,(COLUMN()-COLUMN($P68))*(COLUMNS('計算（イレギュラーサンプル）'!$O$3:$U$3)-1)/(COLUMNS($P$2:$Q$2)-1)),"")</f>
        <v/>
      </c>
      <c r="Q68" s="78" t="str">
        <f ca="1">IFERROR(OFFSET('計算（イレギュラーサンプル）'!$O69,0,(COLUMN()-COLUMN($P68))*(COLUMNS('計算（イレギュラーサンプル）'!$O$3:$U$3)-1)/(COLUMNS($P$2:$Q$2)-1)),"")</f>
        <v/>
      </c>
      <c r="R68" s="78" t="str">
        <f ca="1">IFERROR(OFFSET('計算（イレギュラーサンプル）'!$O69,0,(COLUMN()-COLUMN($P68))*(COLUMNS('計算（イレギュラーサンプル）'!$O$3:$U$3)-1)/(COLUMNS($P$2:$Q$2)-1)),"")</f>
        <v/>
      </c>
      <c r="S68" s="78" t="str">
        <f ca="1">IFERROR(OFFSET('計算（イレギュラーサンプル）'!$O69,0,(COLUMN()-COLUMN($P68))*(COLUMNS('計算（イレギュラーサンプル）'!$O$3:$U$3)-1)/(COLUMNS($P$2:$Q$2)-1)),"")</f>
        <v/>
      </c>
      <c r="T68" s="78" t="str">
        <f ca="1">IFERROR(OFFSET('計算（イレギュラーサンプル）'!$O69,0,(COLUMN()-COLUMN($P68))*(COLUMNS('計算（イレギュラーサンプル）'!$O$3:$U$3)-1)/(COLUMNS($P$2:$Q$2)-1)),"")</f>
        <v/>
      </c>
      <c r="U68" s="78" t="str">
        <f ca="1">IFERROR(OFFSET('計算（イレギュラーサンプル）'!$O69,0,(COLUMN()-COLUMN($P68))*(COLUMNS('計算（イレギュラーサンプル）'!$O$3:$U$3)-1)/(COLUMNS($P$2:$Q$2)-1)),"")</f>
        <v/>
      </c>
      <c r="V68" s="78" t="str">
        <f ca="1">IFERROR(OFFSET('計算（イレギュラーサンプル）'!$O69,0,(COLUMN()-COLUMN($P68))*(COLUMNS('計算（イレギュラーサンプル）'!$O$3:$U$3)-1)/(COLUMNS($P$2:$Q$2)-1)),"")</f>
        <v/>
      </c>
      <c r="W68" s="78" t="str">
        <f ca="1">IFERROR(OFFSET('計算（イレギュラーサンプル）'!$O69,0,(COLUMN()-COLUMN($P68))*(COLUMNS('計算（イレギュラーサンプル）'!$O$3:$U$3)-1)/(COLUMNS($P$2:$Q$2)-1)),"")</f>
        <v/>
      </c>
      <c r="X68" s="78" t="str">
        <f ca="1">IFERROR(OFFSET('計算（イレギュラーサンプル）'!$O69,0,(COLUMN()-COLUMN($P68))*(COLUMNS('計算（イレギュラーサンプル）'!$O$3:$U$3)-1)/(COLUMNS($P$2:$Q$2)-1)),"")</f>
        <v/>
      </c>
      <c r="Y68" s="78" t="str">
        <f ca="1">IFERROR(OFFSET('計算（イレギュラーサンプル）'!$O69,0,(COLUMN()-COLUMN($P68))*(COLUMNS('計算（イレギュラーサンプル）'!$O$3:$U$3)-1)/(COLUMNS($P$2:$Q$2)-1)),"")</f>
        <v/>
      </c>
      <c r="Z68" s="78" t="str">
        <f ca="1">IFERROR(OFFSET('計算（イレギュラーサンプル）'!$O69,0,(COLUMN()-COLUMN($P68))*(COLUMNS('計算（イレギュラーサンプル）'!$O$3:$U$3)-1)/(COLUMNS($P$2:$Q$2)-1)),"")</f>
        <v/>
      </c>
      <c r="AA68" s="78" t="str">
        <f ca="1">IFERROR(OFFSET('計算（イレギュラーサンプル）'!$O69,0,(COLUMN()-COLUMN($P68))*(COLUMNS('計算（イレギュラーサンプル）'!$O$3:$U$3)-1)/(COLUMNS($P$2:$Q$2)-1)),"")</f>
        <v/>
      </c>
      <c r="AB68" s="78" t="str">
        <f t="shared" ref="AB68:AB131" ca="1" si="23">IFERROR(_xlfn.CEILING.MATH(P68*1.2),"")</f>
        <v/>
      </c>
      <c r="AC68" s="78" t="str">
        <f t="shared" ca="1" si="12"/>
        <v/>
      </c>
      <c r="AD68" s="78" t="str">
        <f t="shared" ca="1" si="13"/>
        <v/>
      </c>
      <c r="AE68" s="78" t="str">
        <f t="shared" ca="1" si="14"/>
        <v/>
      </c>
      <c r="AF68" s="78" t="str">
        <f t="shared" ca="1" si="15"/>
        <v/>
      </c>
      <c r="AG68" s="78" t="str">
        <f t="shared" ca="1" si="16"/>
        <v/>
      </c>
      <c r="AH68" s="78" t="str">
        <f t="shared" ca="1" si="17"/>
        <v/>
      </c>
      <c r="AI68" s="78" t="str">
        <f t="shared" ca="1" si="18"/>
        <v/>
      </c>
      <c r="AJ68" s="78" t="str">
        <f t="shared" ca="1" si="19"/>
        <v/>
      </c>
      <c r="AK68" s="78" t="str">
        <f t="shared" ca="1" si="20"/>
        <v/>
      </c>
      <c r="AL68" s="78" t="str">
        <f t="shared" ca="1" si="21"/>
        <v/>
      </c>
      <c r="AM68" s="78" t="str">
        <f t="shared" ca="1" si="22"/>
        <v/>
      </c>
    </row>
    <row r="69" spans="1:39" ht="15.75" customHeight="1">
      <c r="A69" s="38">
        <v>67</v>
      </c>
      <c r="B69" s="38" t="str">
        <f>IF(ISBLANK(ID管理番号商品名入力!D69),"",ID管理番号商品名入力!D69)</f>
        <v/>
      </c>
      <c r="C69" s="39" t="str">
        <f>IF(ISBLANK(ID管理番号商品名入力!F69),"",ID管理番号商品名入力!F69)</f>
        <v/>
      </c>
      <c r="D69" s="22" t="str">
        <f>IF(ISBLANK(サンプル入力!J70),"",サンプル入力!J70)</f>
        <v/>
      </c>
      <c r="E69" s="80" t="str">
        <f>IFERROR(VLOOKUP($D69,配送グループ設定!$A$31:$H$40,6,FALSE),"")</f>
        <v/>
      </c>
      <c r="F69" s="80" t="str">
        <f>IFERROR(VLOOKUP($D69,配送グループ設定!$A$31:$H$40,8,FALSE),"")</f>
        <v/>
      </c>
      <c r="G69" s="78">
        <v>0</v>
      </c>
      <c r="H69" s="78">
        <v>0</v>
      </c>
      <c r="I69" s="78">
        <v>0</v>
      </c>
      <c r="J69" s="78">
        <v>1</v>
      </c>
      <c r="K69" s="78" t="str">
        <f>IF(ISBLANK(サンプル入力!M70),"",サンプル入力!M70)</f>
        <v/>
      </c>
      <c r="L69" s="78">
        <v>1</v>
      </c>
      <c r="M69" s="81" t="str">
        <f>IF(ISBLANK(中部・下部フリースペース作成!$E$10),"5",中部・下部フリースペース作成!$E$10&amp;",5")</f>
        <v>5</v>
      </c>
      <c r="N69" s="81" t="str">
        <f>IF(商品台帳反映用!E374="","",商品台帳反映用!E374)</f>
        <v/>
      </c>
      <c r="O69" s="114" t="str">
        <f>IF(ISBLANK('計算（イレギュラーサンプル）'!O70),"",'計算（イレギュラーサンプル）'!O70)</f>
        <v/>
      </c>
      <c r="P69" s="78" t="str">
        <f ca="1">IFERROR(OFFSET('計算（イレギュラーサンプル）'!$O70,0,(COLUMN()-COLUMN($P69))*(COLUMNS('計算（イレギュラーサンプル）'!$O$3:$U$3)-1)/(COLUMNS($P$2:$Q$2)-1)),"")</f>
        <v/>
      </c>
      <c r="Q69" s="78" t="str">
        <f ca="1">IFERROR(OFFSET('計算（イレギュラーサンプル）'!$O70,0,(COLUMN()-COLUMN($P69))*(COLUMNS('計算（イレギュラーサンプル）'!$O$3:$U$3)-1)/(COLUMNS($P$2:$Q$2)-1)),"")</f>
        <v/>
      </c>
      <c r="R69" s="78" t="str">
        <f ca="1">IFERROR(OFFSET('計算（イレギュラーサンプル）'!$O70,0,(COLUMN()-COLUMN($P69))*(COLUMNS('計算（イレギュラーサンプル）'!$O$3:$U$3)-1)/(COLUMNS($P$2:$Q$2)-1)),"")</f>
        <v/>
      </c>
      <c r="S69" s="78" t="str">
        <f ca="1">IFERROR(OFFSET('計算（イレギュラーサンプル）'!$O70,0,(COLUMN()-COLUMN($P69))*(COLUMNS('計算（イレギュラーサンプル）'!$O$3:$U$3)-1)/(COLUMNS($P$2:$Q$2)-1)),"")</f>
        <v/>
      </c>
      <c r="T69" s="78" t="str">
        <f ca="1">IFERROR(OFFSET('計算（イレギュラーサンプル）'!$O70,0,(COLUMN()-COLUMN($P69))*(COLUMNS('計算（イレギュラーサンプル）'!$O$3:$U$3)-1)/(COLUMNS($P$2:$Q$2)-1)),"")</f>
        <v/>
      </c>
      <c r="U69" s="78" t="str">
        <f ca="1">IFERROR(OFFSET('計算（イレギュラーサンプル）'!$O70,0,(COLUMN()-COLUMN($P69))*(COLUMNS('計算（イレギュラーサンプル）'!$O$3:$U$3)-1)/(COLUMNS($P$2:$Q$2)-1)),"")</f>
        <v/>
      </c>
      <c r="V69" s="78" t="str">
        <f ca="1">IFERROR(OFFSET('計算（イレギュラーサンプル）'!$O70,0,(COLUMN()-COLUMN($P69))*(COLUMNS('計算（イレギュラーサンプル）'!$O$3:$U$3)-1)/(COLUMNS($P$2:$Q$2)-1)),"")</f>
        <v/>
      </c>
      <c r="W69" s="78" t="str">
        <f ca="1">IFERROR(OFFSET('計算（イレギュラーサンプル）'!$O70,0,(COLUMN()-COLUMN($P69))*(COLUMNS('計算（イレギュラーサンプル）'!$O$3:$U$3)-1)/(COLUMNS($P$2:$Q$2)-1)),"")</f>
        <v/>
      </c>
      <c r="X69" s="78" t="str">
        <f ca="1">IFERROR(OFFSET('計算（イレギュラーサンプル）'!$O70,0,(COLUMN()-COLUMN($P69))*(COLUMNS('計算（イレギュラーサンプル）'!$O$3:$U$3)-1)/(COLUMNS($P$2:$Q$2)-1)),"")</f>
        <v/>
      </c>
      <c r="Y69" s="78" t="str">
        <f ca="1">IFERROR(OFFSET('計算（イレギュラーサンプル）'!$O70,0,(COLUMN()-COLUMN($P69))*(COLUMNS('計算（イレギュラーサンプル）'!$O$3:$U$3)-1)/(COLUMNS($P$2:$Q$2)-1)),"")</f>
        <v/>
      </c>
      <c r="Z69" s="78" t="str">
        <f ca="1">IFERROR(OFFSET('計算（イレギュラーサンプル）'!$O70,0,(COLUMN()-COLUMN($P69))*(COLUMNS('計算（イレギュラーサンプル）'!$O$3:$U$3)-1)/(COLUMNS($P$2:$Q$2)-1)),"")</f>
        <v/>
      </c>
      <c r="AA69" s="78" t="str">
        <f ca="1">IFERROR(OFFSET('計算（イレギュラーサンプル）'!$O70,0,(COLUMN()-COLUMN($P69))*(COLUMNS('計算（イレギュラーサンプル）'!$O$3:$U$3)-1)/(COLUMNS($P$2:$Q$2)-1)),"")</f>
        <v/>
      </c>
      <c r="AB69" s="78" t="str">
        <f t="shared" ca="1" si="23"/>
        <v/>
      </c>
      <c r="AC69" s="78" t="str">
        <f t="shared" ca="1" si="12"/>
        <v/>
      </c>
      <c r="AD69" s="78" t="str">
        <f t="shared" ca="1" si="13"/>
        <v/>
      </c>
      <c r="AE69" s="78" t="str">
        <f t="shared" ca="1" si="14"/>
        <v/>
      </c>
      <c r="AF69" s="78" t="str">
        <f t="shared" ca="1" si="15"/>
        <v/>
      </c>
      <c r="AG69" s="78" t="str">
        <f t="shared" ca="1" si="16"/>
        <v/>
      </c>
      <c r="AH69" s="78" t="str">
        <f t="shared" ca="1" si="17"/>
        <v/>
      </c>
      <c r="AI69" s="78" t="str">
        <f t="shared" ca="1" si="18"/>
        <v/>
      </c>
      <c r="AJ69" s="78" t="str">
        <f t="shared" ca="1" si="19"/>
        <v/>
      </c>
      <c r="AK69" s="78" t="str">
        <f t="shared" ca="1" si="20"/>
        <v/>
      </c>
      <c r="AL69" s="78" t="str">
        <f t="shared" ca="1" si="21"/>
        <v/>
      </c>
      <c r="AM69" s="78" t="str">
        <f t="shared" ca="1" si="22"/>
        <v/>
      </c>
    </row>
    <row r="70" spans="1:39" ht="15.75" customHeight="1">
      <c r="A70" s="38">
        <v>68</v>
      </c>
      <c r="B70" s="38" t="str">
        <f>IF(ISBLANK(ID管理番号商品名入力!D70),"",ID管理番号商品名入力!D70)</f>
        <v/>
      </c>
      <c r="C70" s="39" t="str">
        <f>IF(ISBLANK(ID管理番号商品名入力!F70),"",ID管理番号商品名入力!F70)</f>
        <v/>
      </c>
      <c r="D70" s="22" t="str">
        <f>IF(ISBLANK(サンプル入力!J71),"",サンプル入力!J71)</f>
        <v/>
      </c>
      <c r="E70" s="80" t="str">
        <f>IFERROR(VLOOKUP($D70,配送グループ設定!$A$31:$H$40,6,FALSE),"")</f>
        <v/>
      </c>
      <c r="F70" s="80" t="str">
        <f>IFERROR(VLOOKUP($D70,配送グループ設定!$A$31:$H$40,8,FALSE),"")</f>
        <v/>
      </c>
      <c r="G70" s="78">
        <v>0</v>
      </c>
      <c r="H70" s="78">
        <v>0</v>
      </c>
      <c r="I70" s="78">
        <v>0</v>
      </c>
      <c r="J70" s="78">
        <v>1</v>
      </c>
      <c r="K70" s="78" t="str">
        <f>IF(ISBLANK(サンプル入力!M71),"",サンプル入力!M71)</f>
        <v/>
      </c>
      <c r="L70" s="78">
        <v>1</v>
      </c>
      <c r="M70" s="81" t="str">
        <f>IF(ISBLANK(中部・下部フリースペース作成!$E$10),"5",中部・下部フリースペース作成!$E$10&amp;",5")</f>
        <v>5</v>
      </c>
      <c r="N70" s="81" t="str">
        <f>IF(商品台帳反映用!E375="","",商品台帳反映用!E375)</f>
        <v/>
      </c>
      <c r="O70" s="114" t="str">
        <f>IF(ISBLANK('計算（イレギュラーサンプル）'!O71),"",'計算（イレギュラーサンプル）'!O71)</f>
        <v/>
      </c>
      <c r="P70" s="78" t="str">
        <f ca="1">IFERROR(OFFSET('計算（イレギュラーサンプル）'!$O71,0,(COLUMN()-COLUMN($P70))*(COLUMNS('計算（イレギュラーサンプル）'!$O$3:$U$3)-1)/(COLUMNS($P$2:$Q$2)-1)),"")</f>
        <v/>
      </c>
      <c r="Q70" s="78" t="str">
        <f ca="1">IFERROR(OFFSET('計算（イレギュラーサンプル）'!$O71,0,(COLUMN()-COLUMN($P70))*(COLUMNS('計算（イレギュラーサンプル）'!$O$3:$U$3)-1)/(COLUMNS($P$2:$Q$2)-1)),"")</f>
        <v/>
      </c>
      <c r="R70" s="78" t="str">
        <f ca="1">IFERROR(OFFSET('計算（イレギュラーサンプル）'!$O71,0,(COLUMN()-COLUMN($P70))*(COLUMNS('計算（イレギュラーサンプル）'!$O$3:$U$3)-1)/(COLUMNS($P$2:$Q$2)-1)),"")</f>
        <v/>
      </c>
      <c r="S70" s="78" t="str">
        <f ca="1">IFERROR(OFFSET('計算（イレギュラーサンプル）'!$O71,0,(COLUMN()-COLUMN($P70))*(COLUMNS('計算（イレギュラーサンプル）'!$O$3:$U$3)-1)/(COLUMNS($P$2:$Q$2)-1)),"")</f>
        <v/>
      </c>
      <c r="T70" s="78" t="str">
        <f ca="1">IFERROR(OFFSET('計算（イレギュラーサンプル）'!$O71,0,(COLUMN()-COLUMN($P70))*(COLUMNS('計算（イレギュラーサンプル）'!$O$3:$U$3)-1)/(COLUMNS($P$2:$Q$2)-1)),"")</f>
        <v/>
      </c>
      <c r="U70" s="78" t="str">
        <f ca="1">IFERROR(OFFSET('計算（イレギュラーサンプル）'!$O71,0,(COLUMN()-COLUMN($P70))*(COLUMNS('計算（イレギュラーサンプル）'!$O$3:$U$3)-1)/(COLUMNS($P$2:$Q$2)-1)),"")</f>
        <v/>
      </c>
      <c r="V70" s="78" t="str">
        <f ca="1">IFERROR(OFFSET('計算（イレギュラーサンプル）'!$O71,0,(COLUMN()-COLUMN($P70))*(COLUMNS('計算（イレギュラーサンプル）'!$O$3:$U$3)-1)/(COLUMNS($P$2:$Q$2)-1)),"")</f>
        <v/>
      </c>
      <c r="W70" s="78" t="str">
        <f ca="1">IFERROR(OFFSET('計算（イレギュラーサンプル）'!$O71,0,(COLUMN()-COLUMN($P70))*(COLUMNS('計算（イレギュラーサンプル）'!$O$3:$U$3)-1)/(COLUMNS($P$2:$Q$2)-1)),"")</f>
        <v/>
      </c>
      <c r="X70" s="78" t="str">
        <f ca="1">IFERROR(OFFSET('計算（イレギュラーサンプル）'!$O71,0,(COLUMN()-COLUMN($P70))*(COLUMNS('計算（イレギュラーサンプル）'!$O$3:$U$3)-1)/(COLUMNS($P$2:$Q$2)-1)),"")</f>
        <v/>
      </c>
      <c r="Y70" s="78" t="str">
        <f ca="1">IFERROR(OFFSET('計算（イレギュラーサンプル）'!$O71,0,(COLUMN()-COLUMN($P70))*(COLUMNS('計算（イレギュラーサンプル）'!$O$3:$U$3)-1)/(COLUMNS($P$2:$Q$2)-1)),"")</f>
        <v/>
      </c>
      <c r="Z70" s="78" t="str">
        <f ca="1">IFERROR(OFFSET('計算（イレギュラーサンプル）'!$O71,0,(COLUMN()-COLUMN($P70))*(COLUMNS('計算（イレギュラーサンプル）'!$O$3:$U$3)-1)/(COLUMNS($P$2:$Q$2)-1)),"")</f>
        <v/>
      </c>
      <c r="AA70" s="78" t="str">
        <f ca="1">IFERROR(OFFSET('計算（イレギュラーサンプル）'!$O71,0,(COLUMN()-COLUMN($P70))*(COLUMNS('計算（イレギュラーサンプル）'!$O$3:$U$3)-1)/(COLUMNS($P$2:$Q$2)-1)),"")</f>
        <v/>
      </c>
      <c r="AB70" s="78" t="str">
        <f t="shared" ca="1" si="23"/>
        <v/>
      </c>
      <c r="AC70" s="78" t="str">
        <f t="shared" ca="1" si="12"/>
        <v/>
      </c>
      <c r="AD70" s="78" t="str">
        <f t="shared" ca="1" si="13"/>
        <v/>
      </c>
      <c r="AE70" s="78" t="str">
        <f t="shared" ca="1" si="14"/>
        <v/>
      </c>
      <c r="AF70" s="78" t="str">
        <f t="shared" ca="1" si="15"/>
        <v/>
      </c>
      <c r="AG70" s="78" t="str">
        <f t="shared" ca="1" si="16"/>
        <v/>
      </c>
      <c r="AH70" s="78" t="str">
        <f t="shared" ca="1" si="17"/>
        <v/>
      </c>
      <c r="AI70" s="78" t="str">
        <f t="shared" ca="1" si="18"/>
        <v/>
      </c>
      <c r="AJ70" s="78" t="str">
        <f t="shared" ca="1" si="19"/>
        <v/>
      </c>
      <c r="AK70" s="78" t="str">
        <f t="shared" ca="1" si="20"/>
        <v/>
      </c>
      <c r="AL70" s="78" t="str">
        <f t="shared" ca="1" si="21"/>
        <v/>
      </c>
      <c r="AM70" s="78" t="str">
        <f t="shared" ca="1" si="22"/>
        <v/>
      </c>
    </row>
    <row r="71" spans="1:39" ht="15.75" customHeight="1">
      <c r="A71" s="38">
        <v>69</v>
      </c>
      <c r="B71" s="38" t="str">
        <f>IF(ISBLANK(ID管理番号商品名入力!D71),"",ID管理番号商品名入力!D71)</f>
        <v/>
      </c>
      <c r="C71" s="39" t="str">
        <f>IF(ISBLANK(ID管理番号商品名入力!F71),"",ID管理番号商品名入力!F71)</f>
        <v/>
      </c>
      <c r="D71" s="22" t="str">
        <f>IF(ISBLANK(サンプル入力!J72),"",サンプル入力!J72)</f>
        <v/>
      </c>
      <c r="E71" s="80" t="str">
        <f>IFERROR(VLOOKUP($D71,配送グループ設定!$A$31:$H$40,6,FALSE),"")</f>
        <v/>
      </c>
      <c r="F71" s="80" t="str">
        <f>IFERROR(VLOOKUP($D71,配送グループ設定!$A$31:$H$40,8,FALSE),"")</f>
        <v/>
      </c>
      <c r="G71" s="78">
        <v>0</v>
      </c>
      <c r="H71" s="78">
        <v>0</v>
      </c>
      <c r="I71" s="78">
        <v>0</v>
      </c>
      <c r="J71" s="78">
        <v>1</v>
      </c>
      <c r="K71" s="78" t="str">
        <f>IF(ISBLANK(サンプル入力!M72),"",サンプル入力!M72)</f>
        <v/>
      </c>
      <c r="L71" s="78">
        <v>1</v>
      </c>
      <c r="M71" s="81" t="str">
        <f>IF(ISBLANK(中部・下部フリースペース作成!$E$10),"5",中部・下部フリースペース作成!$E$10&amp;",5")</f>
        <v>5</v>
      </c>
      <c r="N71" s="81" t="str">
        <f>IF(商品台帳反映用!E376="","",商品台帳反映用!E376)</f>
        <v/>
      </c>
      <c r="O71" s="114" t="str">
        <f>IF(ISBLANK('計算（イレギュラーサンプル）'!O72),"",'計算（イレギュラーサンプル）'!O72)</f>
        <v/>
      </c>
      <c r="P71" s="78" t="str">
        <f ca="1">IFERROR(OFFSET('計算（イレギュラーサンプル）'!$O72,0,(COLUMN()-COLUMN($P71))*(COLUMNS('計算（イレギュラーサンプル）'!$O$3:$U$3)-1)/(COLUMNS($P$2:$Q$2)-1)),"")</f>
        <v/>
      </c>
      <c r="Q71" s="78" t="str">
        <f ca="1">IFERROR(OFFSET('計算（イレギュラーサンプル）'!$O72,0,(COLUMN()-COLUMN($P71))*(COLUMNS('計算（イレギュラーサンプル）'!$O$3:$U$3)-1)/(COLUMNS($P$2:$Q$2)-1)),"")</f>
        <v/>
      </c>
      <c r="R71" s="78" t="str">
        <f ca="1">IFERROR(OFFSET('計算（イレギュラーサンプル）'!$O72,0,(COLUMN()-COLUMN($P71))*(COLUMNS('計算（イレギュラーサンプル）'!$O$3:$U$3)-1)/(COLUMNS($P$2:$Q$2)-1)),"")</f>
        <v/>
      </c>
      <c r="S71" s="78" t="str">
        <f ca="1">IFERROR(OFFSET('計算（イレギュラーサンプル）'!$O72,0,(COLUMN()-COLUMN($P71))*(COLUMNS('計算（イレギュラーサンプル）'!$O$3:$U$3)-1)/(COLUMNS($P$2:$Q$2)-1)),"")</f>
        <v/>
      </c>
      <c r="T71" s="78" t="str">
        <f ca="1">IFERROR(OFFSET('計算（イレギュラーサンプル）'!$O72,0,(COLUMN()-COLUMN($P71))*(COLUMNS('計算（イレギュラーサンプル）'!$O$3:$U$3)-1)/(COLUMNS($P$2:$Q$2)-1)),"")</f>
        <v/>
      </c>
      <c r="U71" s="78" t="str">
        <f ca="1">IFERROR(OFFSET('計算（イレギュラーサンプル）'!$O72,0,(COLUMN()-COLUMN($P71))*(COLUMNS('計算（イレギュラーサンプル）'!$O$3:$U$3)-1)/(COLUMNS($P$2:$Q$2)-1)),"")</f>
        <v/>
      </c>
      <c r="V71" s="78" t="str">
        <f ca="1">IFERROR(OFFSET('計算（イレギュラーサンプル）'!$O72,0,(COLUMN()-COLUMN($P71))*(COLUMNS('計算（イレギュラーサンプル）'!$O$3:$U$3)-1)/(COLUMNS($P$2:$Q$2)-1)),"")</f>
        <v/>
      </c>
      <c r="W71" s="78" t="str">
        <f ca="1">IFERROR(OFFSET('計算（イレギュラーサンプル）'!$O72,0,(COLUMN()-COLUMN($P71))*(COLUMNS('計算（イレギュラーサンプル）'!$O$3:$U$3)-1)/(COLUMNS($P$2:$Q$2)-1)),"")</f>
        <v/>
      </c>
      <c r="X71" s="78" t="str">
        <f ca="1">IFERROR(OFFSET('計算（イレギュラーサンプル）'!$O72,0,(COLUMN()-COLUMN($P71))*(COLUMNS('計算（イレギュラーサンプル）'!$O$3:$U$3)-1)/(COLUMNS($P$2:$Q$2)-1)),"")</f>
        <v/>
      </c>
      <c r="Y71" s="78" t="str">
        <f ca="1">IFERROR(OFFSET('計算（イレギュラーサンプル）'!$O72,0,(COLUMN()-COLUMN($P71))*(COLUMNS('計算（イレギュラーサンプル）'!$O$3:$U$3)-1)/(COLUMNS($P$2:$Q$2)-1)),"")</f>
        <v/>
      </c>
      <c r="Z71" s="78" t="str">
        <f ca="1">IFERROR(OFFSET('計算（イレギュラーサンプル）'!$O72,0,(COLUMN()-COLUMN($P71))*(COLUMNS('計算（イレギュラーサンプル）'!$O$3:$U$3)-1)/(COLUMNS($P$2:$Q$2)-1)),"")</f>
        <v/>
      </c>
      <c r="AA71" s="78" t="str">
        <f ca="1">IFERROR(OFFSET('計算（イレギュラーサンプル）'!$O72,0,(COLUMN()-COLUMN($P71))*(COLUMNS('計算（イレギュラーサンプル）'!$O$3:$U$3)-1)/(COLUMNS($P$2:$Q$2)-1)),"")</f>
        <v/>
      </c>
      <c r="AB71" s="78" t="str">
        <f t="shared" ca="1" si="23"/>
        <v/>
      </c>
      <c r="AC71" s="78" t="str">
        <f t="shared" ca="1" si="12"/>
        <v/>
      </c>
      <c r="AD71" s="78" t="str">
        <f t="shared" ca="1" si="13"/>
        <v/>
      </c>
      <c r="AE71" s="78" t="str">
        <f t="shared" ca="1" si="14"/>
        <v/>
      </c>
      <c r="AF71" s="78" t="str">
        <f t="shared" ca="1" si="15"/>
        <v/>
      </c>
      <c r="AG71" s="78" t="str">
        <f t="shared" ca="1" si="16"/>
        <v/>
      </c>
      <c r="AH71" s="78" t="str">
        <f t="shared" ca="1" si="17"/>
        <v/>
      </c>
      <c r="AI71" s="78" t="str">
        <f t="shared" ca="1" si="18"/>
        <v/>
      </c>
      <c r="AJ71" s="78" t="str">
        <f t="shared" ca="1" si="19"/>
        <v/>
      </c>
      <c r="AK71" s="78" t="str">
        <f t="shared" ca="1" si="20"/>
        <v/>
      </c>
      <c r="AL71" s="78" t="str">
        <f t="shared" ca="1" si="21"/>
        <v/>
      </c>
      <c r="AM71" s="78" t="str">
        <f t="shared" ca="1" si="22"/>
        <v/>
      </c>
    </row>
    <row r="72" spans="1:39" ht="15.75" customHeight="1">
      <c r="A72" s="38">
        <v>70</v>
      </c>
      <c r="B72" s="38" t="str">
        <f>IF(ISBLANK(ID管理番号商品名入力!D72),"",ID管理番号商品名入力!D72)</f>
        <v/>
      </c>
      <c r="C72" s="39" t="str">
        <f>IF(ISBLANK(ID管理番号商品名入力!F72),"",ID管理番号商品名入力!F72)</f>
        <v/>
      </c>
      <c r="D72" s="22" t="str">
        <f>IF(ISBLANK(サンプル入力!J73),"",サンプル入力!J73)</f>
        <v/>
      </c>
      <c r="E72" s="80" t="str">
        <f>IFERROR(VLOOKUP($D72,配送グループ設定!$A$31:$H$40,6,FALSE),"")</f>
        <v/>
      </c>
      <c r="F72" s="80" t="str">
        <f>IFERROR(VLOOKUP($D72,配送グループ設定!$A$31:$H$40,8,FALSE),"")</f>
        <v/>
      </c>
      <c r="G72" s="78">
        <v>0</v>
      </c>
      <c r="H72" s="78">
        <v>0</v>
      </c>
      <c r="I72" s="78">
        <v>0</v>
      </c>
      <c r="J72" s="78">
        <v>1</v>
      </c>
      <c r="K72" s="78" t="str">
        <f>IF(ISBLANK(サンプル入力!M73),"",サンプル入力!M73)</f>
        <v/>
      </c>
      <c r="L72" s="78">
        <v>1</v>
      </c>
      <c r="M72" s="81" t="str">
        <f>IF(ISBLANK(中部・下部フリースペース作成!$E$10),"5",中部・下部フリースペース作成!$E$10&amp;",5")</f>
        <v>5</v>
      </c>
      <c r="N72" s="81" t="str">
        <f>IF(商品台帳反映用!E377="","",商品台帳反映用!E377)</f>
        <v/>
      </c>
      <c r="O72" s="114" t="str">
        <f>IF(ISBLANK('計算（イレギュラーサンプル）'!O73),"",'計算（イレギュラーサンプル）'!O73)</f>
        <v/>
      </c>
      <c r="P72" s="78" t="str">
        <f ca="1">IFERROR(OFFSET('計算（イレギュラーサンプル）'!$O73,0,(COLUMN()-COLUMN($P72))*(COLUMNS('計算（イレギュラーサンプル）'!$O$3:$U$3)-1)/(COLUMNS($P$2:$Q$2)-1)),"")</f>
        <v/>
      </c>
      <c r="Q72" s="78" t="str">
        <f ca="1">IFERROR(OFFSET('計算（イレギュラーサンプル）'!$O73,0,(COLUMN()-COLUMN($P72))*(COLUMNS('計算（イレギュラーサンプル）'!$O$3:$U$3)-1)/(COLUMNS($P$2:$Q$2)-1)),"")</f>
        <v/>
      </c>
      <c r="R72" s="78" t="str">
        <f ca="1">IFERROR(OFFSET('計算（イレギュラーサンプル）'!$O73,0,(COLUMN()-COLUMN($P72))*(COLUMNS('計算（イレギュラーサンプル）'!$O$3:$U$3)-1)/(COLUMNS($P$2:$Q$2)-1)),"")</f>
        <v/>
      </c>
      <c r="S72" s="78" t="str">
        <f ca="1">IFERROR(OFFSET('計算（イレギュラーサンプル）'!$O73,0,(COLUMN()-COLUMN($P72))*(COLUMNS('計算（イレギュラーサンプル）'!$O$3:$U$3)-1)/(COLUMNS($P$2:$Q$2)-1)),"")</f>
        <v/>
      </c>
      <c r="T72" s="78" t="str">
        <f ca="1">IFERROR(OFFSET('計算（イレギュラーサンプル）'!$O73,0,(COLUMN()-COLUMN($P72))*(COLUMNS('計算（イレギュラーサンプル）'!$O$3:$U$3)-1)/(COLUMNS($P$2:$Q$2)-1)),"")</f>
        <v/>
      </c>
      <c r="U72" s="78" t="str">
        <f ca="1">IFERROR(OFFSET('計算（イレギュラーサンプル）'!$O73,0,(COLUMN()-COLUMN($P72))*(COLUMNS('計算（イレギュラーサンプル）'!$O$3:$U$3)-1)/(COLUMNS($P$2:$Q$2)-1)),"")</f>
        <v/>
      </c>
      <c r="V72" s="78" t="str">
        <f ca="1">IFERROR(OFFSET('計算（イレギュラーサンプル）'!$O73,0,(COLUMN()-COLUMN($P72))*(COLUMNS('計算（イレギュラーサンプル）'!$O$3:$U$3)-1)/(COLUMNS($P$2:$Q$2)-1)),"")</f>
        <v/>
      </c>
      <c r="W72" s="78" t="str">
        <f ca="1">IFERROR(OFFSET('計算（イレギュラーサンプル）'!$O73,0,(COLUMN()-COLUMN($P72))*(COLUMNS('計算（イレギュラーサンプル）'!$O$3:$U$3)-1)/(COLUMNS($P$2:$Q$2)-1)),"")</f>
        <v/>
      </c>
      <c r="X72" s="78" t="str">
        <f ca="1">IFERROR(OFFSET('計算（イレギュラーサンプル）'!$O73,0,(COLUMN()-COLUMN($P72))*(COLUMNS('計算（イレギュラーサンプル）'!$O$3:$U$3)-1)/(COLUMNS($P$2:$Q$2)-1)),"")</f>
        <v/>
      </c>
      <c r="Y72" s="78" t="str">
        <f ca="1">IFERROR(OFFSET('計算（イレギュラーサンプル）'!$O73,0,(COLUMN()-COLUMN($P72))*(COLUMNS('計算（イレギュラーサンプル）'!$O$3:$U$3)-1)/(COLUMNS($P$2:$Q$2)-1)),"")</f>
        <v/>
      </c>
      <c r="Z72" s="78" t="str">
        <f ca="1">IFERROR(OFFSET('計算（イレギュラーサンプル）'!$O73,0,(COLUMN()-COLUMN($P72))*(COLUMNS('計算（イレギュラーサンプル）'!$O$3:$U$3)-1)/(COLUMNS($P$2:$Q$2)-1)),"")</f>
        <v/>
      </c>
      <c r="AA72" s="78" t="str">
        <f ca="1">IFERROR(OFFSET('計算（イレギュラーサンプル）'!$O73,0,(COLUMN()-COLUMN($P72))*(COLUMNS('計算（イレギュラーサンプル）'!$O$3:$U$3)-1)/(COLUMNS($P$2:$Q$2)-1)),"")</f>
        <v/>
      </c>
      <c r="AB72" s="78" t="str">
        <f t="shared" ca="1" si="23"/>
        <v/>
      </c>
      <c r="AC72" s="78" t="str">
        <f t="shared" ca="1" si="12"/>
        <v/>
      </c>
      <c r="AD72" s="78" t="str">
        <f t="shared" ca="1" si="13"/>
        <v/>
      </c>
      <c r="AE72" s="78" t="str">
        <f t="shared" ca="1" si="14"/>
        <v/>
      </c>
      <c r="AF72" s="78" t="str">
        <f t="shared" ca="1" si="15"/>
        <v/>
      </c>
      <c r="AG72" s="78" t="str">
        <f t="shared" ca="1" si="16"/>
        <v/>
      </c>
      <c r="AH72" s="78" t="str">
        <f t="shared" ca="1" si="17"/>
        <v/>
      </c>
      <c r="AI72" s="78" t="str">
        <f t="shared" ca="1" si="18"/>
        <v/>
      </c>
      <c r="AJ72" s="78" t="str">
        <f t="shared" ca="1" si="19"/>
        <v/>
      </c>
      <c r="AK72" s="78" t="str">
        <f t="shared" ca="1" si="20"/>
        <v/>
      </c>
      <c r="AL72" s="78" t="str">
        <f t="shared" ca="1" si="21"/>
        <v/>
      </c>
      <c r="AM72" s="78" t="str">
        <f t="shared" ca="1" si="22"/>
        <v/>
      </c>
    </row>
    <row r="73" spans="1:39" ht="15.75" customHeight="1">
      <c r="A73" s="38">
        <v>71</v>
      </c>
      <c r="B73" s="38" t="str">
        <f>IF(ISBLANK(ID管理番号商品名入力!D73),"",ID管理番号商品名入力!D73)</f>
        <v/>
      </c>
      <c r="C73" s="39" t="str">
        <f>IF(ISBLANK(ID管理番号商品名入力!F73),"",ID管理番号商品名入力!F73)</f>
        <v/>
      </c>
      <c r="D73" s="22" t="str">
        <f>IF(ISBLANK(サンプル入力!J74),"",サンプル入力!J74)</f>
        <v/>
      </c>
      <c r="E73" s="80" t="str">
        <f>IFERROR(VLOOKUP($D73,配送グループ設定!$A$31:$H$40,6,FALSE),"")</f>
        <v/>
      </c>
      <c r="F73" s="80" t="str">
        <f>IFERROR(VLOOKUP($D73,配送グループ設定!$A$31:$H$40,8,FALSE),"")</f>
        <v/>
      </c>
      <c r="G73" s="78">
        <v>0</v>
      </c>
      <c r="H73" s="78">
        <v>0</v>
      </c>
      <c r="I73" s="78">
        <v>0</v>
      </c>
      <c r="J73" s="78">
        <v>1</v>
      </c>
      <c r="K73" s="78" t="str">
        <f>IF(ISBLANK(サンプル入力!M74),"",サンプル入力!M74)</f>
        <v/>
      </c>
      <c r="L73" s="78">
        <v>1</v>
      </c>
      <c r="M73" s="81" t="str">
        <f>IF(ISBLANK(中部・下部フリースペース作成!$E$10),"5",中部・下部フリースペース作成!$E$10&amp;",5")</f>
        <v>5</v>
      </c>
      <c r="N73" s="81" t="str">
        <f>IF(商品台帳反映用!E378="","",商品台帳反映用!E378)</f>
        <v/>
      </c>
      <c r="O73" s="114" t="str">
        <f>IF(ISBLANK('計算（イレギュラーサンプル）'!O74),"",'計算（イレギュラーサンプル）'!O74)</f>
        <v/>
      </c>
      <c r="P73" s="78" t="str">
        <f ca="1">IFERROR(OFFSET('計算（イレギュラーサンプル）'!$O74,0,(COLUMN()-COLUMN($P73))*(COLUMNS('計算（イレギュラーサンプル）'!$O$3:$U$3)-1)/(COLUMNS($P$2:$Q$2)-1)),"")</f>
        <v/>
      </c>
      <c r="Q73" s="78" t="str">
        <f ca="1">IFERROR(OFFSET('計算（イレギュラーサンプル）'!$O74,0,(COLUMN()-COLUMN($P73))*(COLUMNS('計算（イレギュラーサンプル）'!$O$3:$U$3)-1)/(COLUMNS($P$2:$Q$2)-1)),"")</f>
        <v/>
      </c>
      <c r="R73" s="78" t="str">
        <f ca="1">IFERROR(OFFSET('計算（イレギュラーサンプル）'!$O74,0,(COLUMN()-COLUMN($P73))*(COLUMNS('計算（イレギュラーサンプル）'!$O$3:$U$3)-1)/(COLUMNS($P$2:$Q$2)-1)),"")</f>
        <v/>
      </c>
      <c r="S73" s="78" t="str">
        <f ca="1">IFERROR(OFFSET('計算（イレギュラーサンプル）'!$O74,0,(COLUMN()-COLUMN($P73))*(COLUMNS('計算（イレギュラーサンプル）'!$O$3:$U$3)-1)/(COLUMNS($P$2:$Q$2)-1)),"")</f>
        <v/>
      </c>
      <c r="T73" s="78" t="str">
        <f ca="1">IFERROR(OFFSET('計算（イレギュラーサンプル）'!$O74,0,(COLUMN()-COLUMN($P73))*(COLUMNS('計算（イレギュラーサンプル）'!$O$3:$U$3)-1)/(COLUMNS($P$2:$Q$2)-1)),"")</f>
        <v/>
      </c>
      <c r="U73" s="78" t="str">
        <f ca="1">IFERROR(OFFSET('計算（イレギュラーサンプル）'!$O74,0,(COLUMN()-COLUMN($P73))*(COLUMNS('計算（イレギュラーサンプル）'!$O$3:$U$3)-1)/(COLUMNS($P$2:$Q$2)-1)),"")</f>
        <v/>
      </c>
      <c r="V73" s="78" t="str">
        <f ca="1">IFERROR(OFFSET('計算（イレギュラーサンプル）'!$O74,0,(COLUMN()-COLUMN($P73))*(COLUMNS('計算（イレギュラーサンプル）'!$O$3:$U$3)-1)/(COLUMNS($P$2:$Q$2)-1)),"")</f>
        <v/>
      </c>
      <c r="W73" s="78" t="str">
        <f ca="1">IFERROR(OFFSET('計算（イレギュラーサンプル）'!$O74,0,(COLUMN()-COLUMN($P73))*(COLUMNS('計算（イレギュラーサンプル）'!$O$3:$U$3)-1)/(COLUMNS($P$2:$Q$2)-1)),"")</f>
        <v/>
      </c>
      <c r="X73" s="78" t="str">
        <f ca="1">IFERROR(OFFSET('計算（イレギュラーサンプル）'!$O74,0,(COLUMN()-COLUMN($P73))*(COLUMNS('計算（イレギュラーサンプル）'!$O$3:$U$3)-1)/(COLUMNS($P$2:$Q$2)-1)),"")</f>
        <v/>
      </c>
      <c r="Y73" s="78" t="str">
        <f ca="1">IFERROR(OFFSET('計算（イレギュラーサンプル）'!$O74,0,(COLUMN()-COLUMN($P73))*(COLUMNS('計算（イレギュラーサンプル）'!$O$3:$U$3)-1)/(COLUMNS($P$2:$Q$2)-1)),"")</f>
        <v/>
      </c>
      <c r="Z73" s="78" t="str">
        <f ca="1">IFERROR(OFFSET('計算（イレギュラーサンプル）'!$O74,0,(COLUMN()-COLUMN($P73))*(COLUMNS('計算（イレギュラーサンプル）'!$O$3:$U$3)-1)/(COLUMNS($P$2:$Q$2)-1)),"")</f>
        <v/>
      </c>
      <c r="AA73" s="78" t="str">
        <f ca="1">IFERROR(OFFSET('計算（イレギュラーサンプル）'!$O74,0,(COLUMN()-COLUMN($P73))*(COLUMNS('計算（イレギュラーサンプル）'!$O$3:$U$3)-1)/(COLUMNS($P$2:$Q$2)-1)),"")</f>
        <v/>
      </c>
      <c r="AB73" s="78" t="str">
        <f t="shared" ca="1" si="23"/>
        <v/>
      </c>
      <c r="AC73" s="78" t="str">
        <f t="shared" ca="1" si="12"/>
        <v/>
      </c>
      <c r="AD73" s="78" t="str">
        <f t="shared" ca="1" si="13"/>
        <v/>
      </c>
      <c r="AE73" s="78" t="str">
        <f t="shared" ca="1" si="14"/>
        <v/>
      </c>
      <c r="AF73" s="78" t="str">
        <f t="shared" ca="1" si="15"/>
        <v/>
      </c>
      <c r="AG73" s="78" t="str">
        <f t="shared" ca="1" si="16"/>
        <v/>
      </c>
      <c r="AH73" s="78" t="str">
        <f t="shared" ca="1" si="17"/>
        <v/>
      </c>
      <c r="AI73" s="78" t="str">
        <f t="shared" ca="1" si="18"/>
        <v/>
      </c>
      <c r="AJ73" s="78" t="str">
        <f t="shared" ca="1" si="19"/>
        <v/>
      </c>
      <c r="AK73" s="78" t="str">
        <f t="shared" ca="1" si="20"/>
        <v/>
      </c>
      <c r="AL73" s="78" t="str">
        <f t="shared" ca="1" si="21"/>
        <v/>
      </c>
      <c r="AM73" s="78" t="str">
        <f t="shared" ca="1" si="22"/>
        <v/>
      </c>
    </row>
    <row r="74" spans="1:39" ht="15.75" customHeight="1">
      <c r="A74" s="38">
        <v>72</v>
      </c>
      <c r="B74" s="38" t="str">
        <f>IF(ISBLANK(ID管理番号商品名入力!D74),"",ID管理番号商品名入力!D74)</f>
        <v/>
      </c>
      <c r="C74" s="39" t="str">
        <f>IF(ISBLANK(ID管理番号商品名入力!F74),"",ID管理番号商品名入力!F74)</f>
        <v/>
      </c>
      <c r="D74" s="22" t="str">
        <f>IF(ISBLANK(サンプル入力!J75),"",サンプル入力!J75)</f>
        <v/>
      </c>
      <c r="E74" s="80" t="str">
        <f>IFERROR(VLOOKUP($D74,配送グループ設定!$A$31:$H$40,6,FALSE),"")</f>
        <v/>
      </c>
      <c r="F74" s="80" t="str">
        <f>IFERROR(VLOOKUP($D74,配送グループ設定!$A$31:$H$40,8,FALSE),"")</f>
        <v/>
      </c>
      <c r="G74" s="78">
        <v>0</v>
      </c>
      <c r="H74" s="78">
        <v>0</v>
      </c>
      <c r="I74" s="78">
        <v>0</v>
      </c>
      <c r="J74" s="78">
        <v>1</v>
      </c>
      <c r="K74" s="78" t="str">
        <f>IF(ISBLANK(サンプル入力!M75),"",サンプル入力!M75)</f>
        <v/>
      </c>
      <c r="L74" s="78">
        <v>1</v>
      </c>
      <c r="M74" s="81" t="str">
        <f>IF(ISBLANK(中部・下部フリースペース作成!$E$10),"5",中部・下部フリースペース作成!$E$10&amp;",5")</f>
        <v>5</v>
      </c>
      <c r="N74" s="81" t="str">
        <f>IF(商品台帳反映用!E379="","",商品台帳反映用!E379)</f>
        <v/>
      </c>
      <c r="O74" s="114" t="str">
        <f>IF(ISBLANK('計算（イレギュラーサンプル）'!O75),"",'計算（イレギュラーサンプル）'!O75)</f>
        <v/>
      </c>
      <c r="P74" s="78" t="str">
        <f ca="1">IFERROR(OFFSET('計算（イレギュラーサンプル）'!$O75,0,(COLUMN()-COLUMN($P74))*(COLUMNS('計算（イレギュラーサンプル）'!$O$3:$U$3)-1)/(COLUMNS($P$2:$Q$2)-1)),"")</f>
        <v/>
      </c>
      <c r="Q74" s="78" t="str">
        <f ca="1">IFERROR(OFFSET('計算（イレギュラーサンプル）'!$O75,0,(COLUMN()-COLUMN($P74))*(COLUMNS('計算（イレギュラーサンプル）'!$O$3:$U$3)-1)/(COLUMNS($P$2:$Q$2)-1)),"")</f>
        <v/>
      </c>
      <c r="R74" s="78" t="str">
        <f ca="1">IFERROR(OFFSET('計算（イレギュラーサンプル）'!$O75,0,(COLUMN()-COLUMN($P74))*(COLUMNS('計算（イレギュラーサンプル）'!$O$3:$U$3)-1)/(COLUMNS($P$2:$Q$2)-1)),"")</f>
        <v/>
      </c>
      <c r="S74" s="78" t="str">
        <f ca="1">IFERROR(OFFSET('計算（イレギュラーサンプル）'!$O75,0,(COLUMN()-COLUMN($P74))*(COLUMNS('計算（イレギュラーサンプル）'!$O$3:$U$3)-1)/(COLUMNS($P$2:$Q$2)-1)),"")</f>
        <v/>
      </c>
      <c r="T74" s="78" t="str">
        <f ca="1">IFERROR(OFFSET('計算（イレギュラーサンプル）'!$O75,0,(COLUMN()-COLUMN($P74))*(COLUMNS('計算（イレギュラーサンプル）'!$O$3:$U$3)-1)/(COLUMNS($P$2:$Q$2)-1)),"")</f>
        <v/>
      </c>
      <c r="U74" s="78" t="str">
        <f ca="1">IFERROR(OFFSET('計算（イレギュラーサンプル）'!$O75,0,(COLUMN()-COLUMN($P74))*(COLUMNS('計算（イレギュラーサンプル）'!$O$3:$U$3)-1)/(COLUMNS($P$2:$Q$2)-1)),"")</f>
        <v/>
      </c>
      <c r="V74" s="78" t="str">
        <f ca="1">IFERROR(OFFSET('計算（イレギュラーサンプル）'!$O75,0,(COLUMN()-COLUMN($P74))*(COLUMNS('計算（イレギュラーサンプル）'!$O$3:$U$3)-1)/(COLUMNS($P$2:$Q$2)-1)),"")</f>
        <v/>
      </c>
      <c r="W74" s="78" t="str">
        <f ca="1">IFERROR(OFFSET('計算（イレギュラーサンプル）'!$O75,0,(COLUMN()-COLUMN($P74))*(COLUMNS('計算（イレギュラーサンプル）'!$O$3:$U$3)-1)/(COLUMNS($P$2:$Q$2)-1)),"")</f>
        <v/>
      </c>
      <c r="X74" s="78" t="str">
        <f ca="1">IFERROR(OFFSET('計算（イレギュラーサンプル）'!$O75,0,(COLUMN()-COLUMN($P74))*(COLUMNS('計算（イレギュラーサンプル）'!$O$3:$U$3)-1)/(COLUMNS($P$2:$Q$2)-1)),"")</f>
        <v/>
      </c>
      <c r="Y74" s="78" t="str">
        <f ca="1">IFERROR(OFFSET('計算（イレギュラーサンプル）'!$O75,0,(COLUMN()-COLUMN($P74))*(COLUMNS('計算（イレギュラーサンプル）'!$O$3:$U$3)-1)/(COLUMNS($P$2:$Q$2)-1)),"")</f>
        <v/>
      </c>
      <c r="Z74" s="78" t="str">
        <f ca="1">IFERROR(OFFSET('計算（イレギュラーサンプル）'!$O75,0,(COLUMN()-COLUMN($P74))*(COLUMNS('計算（イレギュラーサンプル）'!$O$3:$U$3)-1)/(COLUMNS($P$2:$Q$2)-1)),"")</f>
        <v/>
      </c>
      <c r="AA74" s="78" t="str">
        <f ca="1">IFERROR(OFFSET('計算（イレギュラーサンプル）'!$O75,0,(COLUMN()-COLUMN($P74))*(COLUMNS('計算（イレギュラーサンプル）'!$O$3:$U$3)-1)/(COLUMNS($P$2:$Q$2)-1)),"")</f>
        <v/>
      </c>
      <c r="AB74" s="78" t="str">
        <f t="shared" ca="1" si="23"/>
        <v/>
      </c>
      <c r="AC74" s="78" t="str">
        <f t="shared" ca="1" si="12"/>
        <v/>
      </c>
      <c r="AD74" s="78" t="str">
        <f t="shared" ca="1" si="13"/>
        <v/>
      </c>
      <c r="AE74" s="78" t="str">
        <f t="shared" ca="1" si="14"/>
        <v/>
      </c>
      <c r="AF74" s="78" t="str">
        <f t="shared" ca="1" si="15"/>
        <v/>
      </c>
      <c r="AG74" s="78" t="str">
        <f t="shared" ca="1" si="16"/>
        <v/>
      </c>
      <c r="AH74" s="78" t="str">
        <f t="shared" ca="1" si="17"/>
        <v/>
      </c>
      <c r="AI74" s="78" t="str">
        <f t="shared" ca="1" si="18"/>
        <v/>
      </c>
      <c r="AJ74" s="78" t="str">
        <f t="shared" ca="1" si="19"/>
        <v/>
      </c>
      <c r="AK74" s="78" t="str">
        <f t="shared" ca="1" si="20"/>
        <v/>
      </c>
      <c r="AL74" s="78" t="str">
        <f t="shared" ca="1" si="21"/>
        <v/>
      </c>
      <c r="AM74" s="78" t="str">
        <f t="shared" ca="1" si="22"/>
        <v/>
      </c>
    </row>
    <row r="75" spans="1:39" ht="15.75" customHeight="1">
      <c r="A75" s="38">
        <v>73</v>
      </c>
      <c r="B75" s="38" t="str">
        <f>IF(ISBLANK(ID管理番号商品名入力!D75),"",ID管理番号商品名入力!D75)</f>
        <v/>
      </c>
      <c r="C75" s="39" t="str">
        <f>IF(ISBLANK(ID管理番号商品名入力!F75),"",ID管理番号商品名入力!F75)</f>
        <v/>
      </c>
      <c r="D75" s="22" t="str">
        <f>IF(ISBLANK(サンプル入力!J76),"",サンプル入力!J76)</f>
        <v/>
      </c>
      <c r="E75" s="80" t="str">
        <f>IFERROR(VLOOKUP($D75,配送グループ設定!$A$31:$H$40,6,FALSE),"")</f>
        <v/>
      </c>
      <c r="F75" s="80" t="str">
        <f>IFERROR(VLOOKUP($D75,配送グループ設定!$A$31:$H$40,8,FALSE),"")</f>
        <v/>
      </c>
      <c r="G75" s="78">
        <v>0</v>
      </c>
      <c r="H75" s="78">
        <v>0</v>
      </c>
      <c r="I75" s="78">
        <v>0</v>
      </c>
      <c r="J75" s="78">
        <v>1</v>
      </c>
      <c r="K75" s="78" t="str">
        <f>IF(ISBLANK(サンプル入力!M76),"",サンプル入力!M76)</f>
        <v/>
      </c>
      <c r="L75" s="78">
        <v>1</v>
      </c>
      <c r="M75" s="81" t="str">
        <f>IF(ISBLANK(中部・下部フリースペース作成!$E$10),"5",中部・下部フリースペース作成!$E$10&amp;",5")</f>
        <v>5</v>
      </c>
      <c r="N75" s="81" t="str">
        <f>IF(商品台帳反映用!E380="","",商品台帳反映用!E380)</f>
        <v/>
      </c>
      <c r="O75" s="114" t="str">
        <f>IF(ISBLANK('計算（イレギュラーサンプル）'!O76),"",'計算（イレギュラーサンプル）'!O76)</f>
        <v/>
      </c>
      <c r="P75" s="78" t="str">
        <f ca="1">IFERROR(OFFSET('計算（イレギュラーサンプル）'!$O76,0,(COLUMN()-COLUMN($P75))*(COLUMNS('計算（イレギュラーサンプル）'!$O$3:$U$3)-1)/(COLUMNS($P$2:$Q$2)-1)),"")</f>
        <v/>
      </c>
      <c r="Q75" s="78" t="str">
        <f ca="1">IFERROR(OFFSET('計算（イレギュラーサンプル）'!$O76,0,(COLUMN()-COLUMN($P75))*(COLUMNS('計算（イレギュラーサンプル）'!$O$3:$U$3)-1)/(COLUMNS($P$2:$Q$2)-1)),"")</f>
        <v/>
      </c>
      <c r="R75" s="78" t="str">
        <f ca="1">IFERROR(OFFSET('計算（イレギュラーサンプル）'!$O76,0,(COLUMN()-COLUMN($P75))*(COLUMNS('計算（イレギュラーサンプル）'!$O$3:$U$3)-1)/(COLUMNS($P$2:$Q$2)-1)),"")</f>
        <v/>
      </c>
      <c r="S75" s="78" t="str">
        <f ca="1">IFERROR(OFFSET('計算（イレギュラーサンプル）'!$O76,0,(COLUMN()-COLUMN($P75))*(COLUMNS('計算（イレギュラーサンプル）'!$O$3:$U$3)-1)/(COLUMNS($P$2:$Q$2)-1)),"")</f>
        <v/>
      </c>
      <c r="T75" s="78" t="str">
        <f ca="1">IFERROR(OFFSET('計算（イレギュラーサンプル）'!$O76,0,(COLUMN()-COLUMN($P75))*(COLUMNS('計算（イレギュラーサンプル）'!$O$3:$U$3)-1)/(COLUMNS($P$2:$Q$2)-1)),"")</f>
        <v/>
      </c>
      <c r="U75" s="78" t="str">
        <f ca="1">IFERROR(OFFSET('計算（イレギュラーサンプル）'!$O76,0,(COLUMN()-COLUMN($P75))*(COLUMNS('計算（イレギュラーサンプル）'!$O$3:$U$3)-1)/(COLUMNS($P$2:$Q$2)-1)),"")</f>
        <v/>
      </c>
      <c r="V75" s="78" t="str">
        <f ca="1">IFERROR(OFFSET('計算（イレギュラーサンプル）'!$O76,0,(COLUMN()-COLUMN($P75))*(COLUMNS('計算（イレギュラーサンプル）'!$O$3:$U$3)-1)/(COLUMNS($P$2:$Q$2)-1)),"")</f>
        <v/>
      </c>
      <c r="W75" s="78" t="str">
        <f ca="1">IFERROR(OFFSET('計算（イレギュラーサンプル）'!$O76,0,(COLUMN()-COLUMN($P75))*(COLUMNS('計算（イレギュラーサンプル）'!$O$3:$U$3)-1)/(COLUMNS($P$2:$Q$2)-1)),"")</f>
        <v/>
      </c>
      <c r="X75" s="78" t="str">
        <f ca="1">IFERROR(OFFSET('計算（イレギュラーサンプル）'!$O76,0,(COLUMN()-COLUMN($P75))*(COLUMNS('計算（イレギュラーサンプル）'!$O$3:$U$3)-1)/(COLUMNS($P$2:$Q$2)-1)),"")</f>
        <v/>
      </c>
      <c r="Y75" s="78" t="str">
        <f ca="1">IFERROR(OFFSET('計算（イレギュラーサンプル）'!$O76,0,(COLUMN()-COLUMN($P75))*(COLUMNS('計算（イレギュラーサンプル）'!$O$3:$U$3)-1)/(COLUMNS($P$2:$Q$2)-1)),"")</f>
        <v/>
      </c>
      <c r="Z75" s="78" t="str">
        <f ca="1">IFERROR(OFFSET('計算（イレギュラーサンプル）'!$O76,0,(COLUMN()-COLUMN($P75))*(COLUMNS('計算（イレギュラーサンプル）'!$O$3:$U$3)-1)/(COLUMNS($P$2:$Q$2)-1)),"")</f>
        <v/>
      </c>
      <c r="AA75" s="78" t="str">
        <f ca="1">IFERROR(OFFSET('計算（イレギュラーサンプル）'!$O76,0,(COLUMN()-COLUMN($P75))*(COLUMNS('計算（イレギュラーサンプル）'!$O$3:$U$3)-1)/(COLUMNS($P$2:$Q$2)-1)),"")</f>
        <v/>
      </c>
      <c r="AB75" s="78" t="str">
        <f t="shared" ca="1" si="23"/>
        <v/>
      </c>
      <c r="AC75" s="78" t="str">
        <f t="shared" ca="1" si="12"/>
        <v/>
      </c>
      <c r="AD75" s="78" t="str">
        <f t="shared" ca="1" si="13"/>
        <v/>
      </c>
      <c r="AE75" s="78" t="str">
        <f t="shared" ca="1" si="14"/>
        <v/>
      </c>
      <c r="AF75" s="78" t="str">
        <f t="shared" ca="1" si="15"/>
        <v/>
      </c>
      <c r="AG75" s="78" t="str">
        <f t="shared" ca="1" si="16"/>
        <v/>
      </c>
      <c r="AH75" s="78" t="str">
        <f t="shared" ca="1" si="17"/>
        <v/>
      </c>
      <c r="AI75" s="78" t="str">
        <f t="shared" ca="1" si="18"/>
        <v/>
      </c>
      <c r="AJ75" s="78" t="str">
        <f t="shared" ca="1" si="19"/>
        <v/>
      </c>
      <c r="AK75" s="78" t="str">
        <f t="shared" ca="1" si="20"/>
        <v/>
      </c>
      <c r="AL75" s="78" t="str">
        <f t="shared" ca="1" si="21"/>
        <v/>
      </c>
      <c r="AM75" s="78" t="str">
        <f t="shared" ca="1" si="22"/>
        <v/>
      </c>
    </row>
    <row r="76" spans="1:39" ht="15.75" customHeight="1">
      <c r="A76" s="38">
        <v>74</v>
      </c>
      <c r="B76" s="38" t="str">
        <f>IF(ISBLANK(ID管理番号商品名入力!D76),"",ID管理番号商品名入力!D76)</f>
        <v/>
      </c>
      <c r="C76" s="39" t="str">
        <f>IF(ISBLANK(ID管理番号商品名入力!F76),"",ID管理番号商品名入力!F76)</f>
        <v/>
      </c>
      <c r="D76" s="22" t="str">
        <f>IF(ISBLANK(サンプル入力!J77),"",サンプル入力!J77)</f>
        <v/>
      </c>
      <c r="E76" s="80" t="str">
        <f>IFERROR(VLOOKUP($D76,配送グループ設定!$A$31:$H$40,6,FALSE),"")</f>
        <v/>
      </c>
      <c r="F76" s="80" t="str">
        <f>IFERROR(VLOOKUP($D76,配送グループ設定!$A$31:$H$40,8,FALSE),"")</f>
        <v/>
      </c>
      <c r="G76" s="78">
        <v>0</v>
      </c>
      <c r="H76" s="78">
        <v>0</v>
      </c>
      <c r="I76" s="78">
        <v>0</v>
      </c>
      <c r="J76" s="78">
        <v>1</v>
      </c>
      <c r="K76" s="78" t="str">
        <f>IF(ISBLANK(サンプル入力!M77),"",サンプル入力!M77)</f>
        <v/>
      </c>
      <c r="L76" s="78">
        <v>1</v>
      </c>
      <c r="M76" s="81" t="str">
        <f>IF(ISBLANK(中部・下部フリースペース作成!$E$10),"5",中部・下部フリースペース作成!$E$10&amp;",5")</f>
        <v>5</v>
      </c>
      <c r="N76" s="81" t="str">
        <f>IF(商品台帳反映用!E381="","",商品台帳反映用!E381)</f>
        <v/>
      </c>
      <c r="O76" s="114" t="str">
        <f>IF(ISBLANK('計算（イレギュラーサンプル）'!O77),"",'計算（イレギュラーサンプル）'!O77)</f>
        <v/>
      </c>
      <c r="P76" s="78" t="str">
        <f ca="1">IFERROR(OFFSET('計算（イレギュラーサンプル）'!$O77,0,(COLUMN()-COLUMN($P76))*(COLUMNS('計算（イレギュラーサンプル）'!$O$3:$U$3)-1)/(COLUMNS($P$2:$Q$2)-1)),"")</f>
        <v/>
      </c>
      <c r="Q76" s="78" t="str">
        <f ca="1">IFERROR(OFFSET('計算（イレギュラーサンプル）'!$O77,0,(COLUMN()-COLUMN($P76))*(COLUMNS('計算（イレギュラーサンプル）'!$O$3:$U$3)-1)/(COLUMNS($P$2:$Q$2)-1)),"")</f>
        <v/>
      </c>
      <c r="R76" s="78" t="str">
        <f ca="1">IFERROR(OFFSET('計算（イレギュラーサンプル）'!$O77,0,(COLUMN()-COLUMN($P76))*(COLUMNS('計算（イレギュラーサンプル）'!$O$3:$U$3)-1)/(COLUMNS($P$2:$Q$2)-1)),"")</f>
        <v/>
      </c>
      <c r="S76" s="78" t="str">
        <f ca="1">IFERROR(OFFSET('計算（イレギュラーサンプル）'!$O77,0,(COLUMN()-COLUMN($P76))*(COLUMNS('計算（イレギュラーサンプル）'!$O$3:$U$3)-1)/(COLUMNS($P$2:$Q$2)-1)),"")</f>
        <v/>
      </c>
      <c r="T76" s="78" t="str">
        <f ca="1">IFERROR(OFFSET('計算（イレギュラーサンプル）'!$O77,0,(COLUMN()-COLUMN($P76))*(COLUMNS('計算（イレギュラーサンプル）'!$O$3:$U$3)-1)/(COLUMNS($P$2:$Q$2)-1)),"")</f>
        <v/>
      </c>
      <c r="U76" s="78" t="str">
        <f ca="1">IFERROR(OFFSET('計算（イレギュラーサンプル）'!$O77,0,(COLUMN()-COLUMN($P76))*(COLUMNS('計算（イレギュラーサンプル）'!$O$3:$U$3)-1)/(COLUMNS($P$2:$Q$2)-1)),"")</f>
        <v/>
      </c>
      <c r="V76" s="78" t="str">
        <f ca="1">IFERROR(OFFSET('計算（イレギュラーサンプル）'!$O77,0,(COLUMN()-COLUMN($P76))*(COLUMNS('計算（イレギュラーサンプル）'!$O$3:$U$3)-1)/(COLUMNS($P$2:$Q$2)-1)),"")</f>
        <v/>
      </c>
      <c r="W76" s="78" t="str">
        <f ca="1">IFERROR(OFFSET('計算（イレギュラーサンプル）'!$O77,0,(COLUMN()-COLUMN($P76))*(COLUMNS('計算（イレギュラーサンプル）'!$O$3:$U$3)-1)/(COLUMNS($P$2:$Q$2)-1)),"")</f>
        <v/>
      </c>
      <c r="X76" s="78" t="str">
        <f ca="1">IFERROR(OFFSET('計算（イレギュラーサンプル）'!$O77,0,(COLUMN()-COLUMN($P76))*(COLUMNS('計算（イレギュラーサンプル）'!$O$3:$U$3)-1)/(COLUMNS($P$2:$Q$2)-1)),"")</f>
        <v/>
      </c>
      <c r="Y76" s="78" t="str">
        <f ca="1">IFERROR(OFFSET('計算（イレギュラーサンプル）'!$O77,0,(COLUMN()-COLUMN($P76))*(COLUMNS('計算（イレギュラーサンプル）'!$O$3:$U$3)-1)/(COLUMNS($P$2:$Q$2)-1)),"")</f>
        <v/>
      </c>
      <c r="Z76" s="78" t="str">
        <f ca="1">IFERROR(OFFSET('計算（イレギュラーサンプル）'!$O77,0,(COLUMN()-COLUMN($P76))*(COLUMNS('計算（イレギュラーサンプル）'!$O$3:$U$3)-1)/(COLUMNS($P$2:$Q$2)-1)),"")</f>
        <v/>
      </c>
      <c r="AA76" s="78" t="str">
        <f ca="1">IFERROR(OFFSET('計算（イレギュラーサンプル）'!$O77,0,(COLUMN()-COLUMN($P76))*(COLUMNS('計算（イレギュラーサンプル）'!$O$3:$U$3)-1)/(COLUMNS($P$2:$Q$2)-1)),"")</f>
        <v/>
      </c>
      <c r="AB76" s="78" t="str">
        <f t="shared" ca="1" si="23"/>
        <v/>
      </c>
      <c r="AC76" s="78" t="str">
        <f t="shared" ca="1" si="12"/>
        <v/>
      </c>
      <c r="AD76" s="78" t="str">
        <f t="shared" ca="1" si="13"/>
        <v/>
      </c>
      <c r="AE76" s="78" t="str">
        <f t="shared" ca="1" si="14"/>
        <v/>
      </c>
      <c r="AF76" s="78" t="str">
        <f t="shared" ca="1" si="15"/>
        <v/>
      </c>
      <c r="AG76" s="78" t="str">
        <f t="shared" ca="1" si="16"/>
        <v/>
      </c>
      <c r="AH76" s="78" t="str">
        <f t="shared" ca="1" si="17"/>
        <v/>
      </c>
      <c r="AI76" s="78" t="str">
        <f t="shared" ca="1" si="18"/>
        <v/>
      </c>
      <c r="AJ76" s="78" t="str">
        <f t="shared" ca="1" si="19"/>
        <v/>
      </c>
      <c r="AK76" s="78" t="str">
        <f t="shared" ca="1" si="20"/>
        <v/>
      </c>
      <c r="AL76" s="78" t="str">
        <f t="shared" ca="1" si="21"/>
        <v/>
      </c>
      <c r="AM76" s="78" t="str">
        <f t="shared" ca="1" si="22"/>
        <v/>
      </c>
    </row>
    <row r="77" spans="1:39" ht="15.75" customHeight="1">
      <c r="A77" s="38">
        <v>75</v>
      </c>
      <c r="B77" s="38" t="str">
        <f>IF(ISBLANK(ID管理番号商品名入力!D77),"",ID管理番号商品名入力!D77)</f>
        <v/>
      </c>
      <c r="C77" s="39" t="str">
        <f>IF(ISBLANK(ID管理番号商品名入力!F77),"",ID管理番号商品名入力!F77)</f>
        <v/>
      </c>
      <c r="D77" s="22" t="str">
        <f>IF(ISBLANK(サンプル入力!J78),"",サンプル入力!J78)</f>
        <v/>
      </c>
      <c r="E77" s="80" t="str">
        <f>IFERROR(VLOOKUP($D77,配送グループ設定!$A$31:$H$40,6,FALSE),"")</f>
        <v/>
      </c>
      <c r="F77" s="80" t="str">
        <f>IFERROR(VLOOKUP($D77,配送グループ設定!$A$31:$H$40,8,FALSE),"")</f>
        <v/>
      </c>
      <c r="G77" s="78">
        <v>0</v>
      </c>
      <c r="H77" s="78">
        <v>0</v>
      </c>
      <c r="I77" s="78">
        <v>0</v>
      </c>
      <c r="J77" s="78">
        <v>1</v>
      </c>
      <c r="K77" s="78" t="str">
        <f>IF(ISBLANK(サンプル入力!M78),"",サンプル入力!M78)</f>
        <v/>
      </c>
      <c r="L77" s="78">
        <v>1</v>
      </c>
      <c r="M77" s="81" t="str">
        <f>IF(ISBLANK(中部・下部フリースペース作成!$E$10),"5",中部・下部フリースペース作成!$E$10&amp;",5")</f>
        <v>5</v>
      </c>
      <c r="N77" s="81" t="str">
        <f>IF(商品台帳反映用!E382="","",商品台帳反映用!E382)</f>
        <v/>
      </c>
      <c r="O77" s="114" t="str">
        <f>IF(ISBLANK('計算（イレギュラーサンプル）'!O78),"",'計算（イレギュラーサンプル）'!O78)</f>
        <v/>
      </c>
      <c r="P77" s="78" t="str">
        <f ca="1">IFERROR(OFFSET('計算（イレギュラーサンプル）'!$O78,0,(COLUMN()-COLUMN($P77))*(COLUMNS('計算（イレギュラーサンプル）'!$O$3:$U$3)-1)/(COLUMNS($P$2:$Q$2)-1)),"")</f>
        <v/>
      </c>
      <c r="Q77" s="78" t="str">
        <f ca="1">IFERROR(OFFSET('計算（イレギュラーサンプル）'!$O78,0,(COLUMN()-COLUMN($P77))*(COLUMNS('計算（イレギュラーサンプル）'!$O$3:$U$3)-1)/(COLUMNS($P$2:$Q$2)-1)),"")</f>
        <v/>
      </c>
      <c r="R77" s="78" t="str">
        <f ca="1">IFERROR(OFFSET('計算（イレギュラーサンプル）'!$O78,0,(COLUMN()-COLUMN($P77))*(COLUMNS('計算（イレギュラーサンプル）'!$O$3:$U$3)-1)/(COLUMNS($P$2:$Q$2)-1)),"")</f>
        <v/>
      </c>
      <c r="S77" s="78" t="str">
        <f ca="1">IFERROR(OFFSET('計算（イレギュラーサンプル）'!$O78,0,(COLUMN()-COLUMN($P77))*(COLUMNS('計算（イレギュラーサンプル）'!$O$3:$U$3)-1)/(COLUMNS($P$2:$Q$2)-1)),"")</f>
        <v/>
      </c>
      <c r="T77" s="78" t="str">
        <f ca="1">IFERROR(OFFSET('計算（イレギュラーサンプル）'!$O78,0,(COLUMN()-COLUMN($P77))*(COLUMNS('計算（イレギュラーサンプル）'!$O$3:$U$3)-1)/(COLUMNS($P$2:$Q$2)-1)),"")</f>
        <v/>
      </c>
      <c r="U77" s="78" t="str">
        <f ca="1">IFERROR(OFFSET('計算（イレギュラーサンプル）'!$O78,0,(COLUMN()-COLUMN($P77))*(COLUMNS('計算（イレギュラーサンプル）'!$O$3:$U$3)-1)/(COLUMNS($P$2:$Q$2)-1)),"")</f>
        <v/>
      </c>
      <c r="V77" s="78" t="str">
        <f ca="1">IFERROR(OFFSET('計算（イレギュラーサンプル）'!$O78,0,(COLUMN()-COLUMN($P77))*(COLUMNS('計算（イレギュラーサンプル）'!$O$3:$U$3)-1)/(COLUMNS($P$2:$Q$2)-1)),"")</f>
        <v/>
      </c>
      <c r="W77" s="78" t="str">
        <f ca="1">IFERROR(OFFSET('計算（イレギュラーサンプル）'!$O78,0,(COLUMN()-COLUMN($P77))*(COLUMNS('計算（イレギュラーサンプル）'!$O$3:$U$3)-1)/(COLUMNS($P$2:$Q$2)-1)),"")</f>
        <v/>
      </c>
      <c r="X77" s="78" t="str">
        <f ca="1">IFERROR(OFFSET('計算（イレギュラーサンプル）'!$O78,0,(COLUMN()-COLUMN($P77))*(COLUMNS('計算（イレギュラーサンプル）'!$O$3:$U$3)-1)/(COLUMNS($P$2:$Q$2)-1)),"")</f>
        <v/>
      </c>
      <c r="Y77" s="78" t="str">
        <f ca="1">IFERROR(OFFSET('計算（イレギュラーサンプル）'!$O78,0,(COLUMN()-COLUMN($P77))*(COLUMNS('計算（イレギュラーサンプル）'!$O$3:$U$3)-1)/(COLUMNS($P$2:$Q$2)-1)),"")</f>
        <v/>
      </c>
      <c r="Z77" s="78" t="str">
        <f ca="1">IFERROR(OFFSET('計算（イレギュラーサンプル）'!$O78,0,(COLUMN()-COLUMN($P77))*(COLUMNS('計算（イレギュラーサンプル）'!$O$3:$U$3)-1)/(COLUMNS($P$2:$Q$2)-1)),"")</f>
        <v/>
      </c>
      <c r="AA77" s="78" t="str">
        <f ca="1">IFERROR(OFFSET('計算（イレギュラーサンプル）'!$O78,0,(COLUMN()-COLUMN($P77))*(COLUMNS('計算（イレギュラーサンプル）'!$O$3:$U$3)-1)/(COLUMNS($P$2:$Q$2)-1)),"")</f>
        <v/>
      </c>
      <c r="AB77" s="78" t="str">
        <f t="shared" ca="1" si="23"/>
        <v/>
      </c>
      <c r="AC77" s="78" t="str">
        <f t="shared" ca="1" si="12"/>
        <v/>
      </c>
      <c r="AD77" s="78" t="str">
        <f t="shared" ca="1" si="13"/>
        <v/>
      </c>
      <c r="AE77" s="78" t="str">
        <f t="shared" ca="1" si="14"/>
        <v/>
      </c>
      <c r="AF77" s="78" t="str">
        <f t="shared" ca="1" si="15"/>
        <v/>
      </c>
      <c r="AG77" s="78" t="str">
        <f t="shared" ca="1" si="16"/>
        <v/>
      </c>
      <c r="AH77" s="78" t="str">
        <f t="shared" ca="1" si="17"/>
        <v/>
      </c>
      <c r="AI77" s="78" t="str">
        <f t="shared" ca="1" si="18"/>
        <v/>
      </c>
      <c r="AJ77" s="78" t="str">
        <f t="shared" ca="1" si="19"/>
        <v/>
      </c>
      <c r="AK77" s="78" t="str">
        <f t="shared" ca="1" si="20"/>
        <v/>
      </c>
      <c r="AL77" s="78" t="str">
        <f t="shared" ca="1" si="21"/>
        <v/>
      </c>
      <c r="AM77" s="78" t="str">
        <f t="shared" ca="1" si="22"/>
        <v/>
      </c>
    </row>
    <row r="78" spans="1:39" ht="15.75" customHeight="1">
      <c r="A78" s="38">
        <v>76</v>
      </c>
      <c r="B78" s="38" t="str">
        <f>IF(ISBLANK(ID管理番号商品名入力!D78),"",ID管理番号商品名入力!D78)</f>
        <v/>
      </c>
      <c r="C78" s="39" t="str">
        <f>IF(ISBLANK(ID管理番号商品名入力!F78),"",ID管理番号商品名入力!F78)</f>
        <v/>
      </c>
      <c r="D78" s="22" t="str">
        <f>IF(ISBLANK(サンプル入力!J79),"",サンプル入力!J79)</f>
        <v/>
      </c>
      <c r="E78" s="80" t="str">
        <f>IFERROR(VLOOKUP($D78,配送グループ設定!$A$31:$H$40,6,FALSE),"")</f>
        <v/>
      </c>
      <c r="F78" s="80" t="str">
        <f>IFERROR(VLOOKUP($D78,配送グループ設定!$A$31:$H$40,8,FALSE),"")</f>
        <v/>
      </c>
      <c r="G78" s="78">
        <v>0</v>
      </c>
      <c r="H78" s="78">
        <v>0</v>
      </c>
      <c r="I78" s="78">
        <v>0</v>
      </c>
      <c r="J78" s="78">
        <v>1</v>
      </c>
      <c r="K78" s="78" t="str">
        <f>IF(ISBLANK(サンプル入力!M79),"",サンプル入力!M79)</f>
        <v/>
      </c>
      <c r="L78" s="78">
        <v>1</v>
      </c>
      <c r="M78" s="81" t="str">
        <f>IF(ISBLANK(中部・下部フリースペース作成!$E$10),"5",中部・下部フリースペース作成!$E$10&amp;",5")</f>
        <v>5</v>
      </c>
      <c r="N78" s="81" t="str">
        <f>IF(商品台帳反映用!E383="","",商品台帳反映用!E383)</f>
        <v/>
      </c>
      <c r="O78" s="114" t="str">
        <f>IF(ISBLANK('計算（イレギュラーサンプル）'!O79),"",'計算（イレギュラーサンプル）'!O79)</f>
        <v/>
      </c>
      <c r="P78" s="78" t="str">
        <f ca="1">IFERROR(OFFSET('計算（イレギュラーサンプル）'!$O79,0,(COLUMN()-COLUMN($P78))*(COLUMNS('計算（イレギュラーサンプル）'!$O$3:$U$3)-1)/(COLUMNS($P$2:$Q$2)-1)),"")</f>
        <v/>
      </c>
      <c r="Q78" s="78" t="str">
        <f ca="1">IFERROR(OFFSET('計算（イレギュラーサンプル）'!$O79,0,(COLUMN()-COLUMN($P78))*(COLUMNS('計算（イレギュラーサンプル）'!$O$3:$U$3)-1)/(COLUMNS($P$2:$Q$2)-1)),"")</f>
        <v/>
      </c>
      <c r="R78" s="78" t="str">
        <f ca="1">IFERROR(OFFSET('計算（イレギュラーサンプル）'!$O79,0,(COLUMN()-COLUMN($P78))*(COLUMNS('計算（イレギュラーサンプル）'!$O$3:$U$3)-1)/(COLUMNS($P$2:$Q$2)-1)),"")</f>
        <v/>
      </c>
      <c r="S78" s="78" t="str">
        <f ca="1">IFERROR(OFFSET('計算（イレギュラーサンプル）'!$O79,0,(COLUMN()-COLUMN($P78))*(COLUMNS('計算（イレギュラーサンプル）'!$O$3:$U$3)-1)/(COLUMNS($P$2:$Q$2)-1)),"")</f>
        <v/>
      </c>
      <c r="T78" s="78" t="str">
        <f ca="1">IFERROR(OFFSET('計算（イレギュラーサンプル）'!$O79,0,(COLUMN()-COLUMN($P78))*(COLUMNS('計算（イレギュラーサンプル）'!$O$3:$U$3)-1)/(COLUMNS($P$2:$Q$2)-1)),"")</f>
        <v/>
      </c>
      <c r="U78" s="78" t="str">
        <f ca="1">IFERROR(OFFSET('計算（イレギュラーサンプル）'!$O79,0,(COLUMN()-COLUMN($P78))*(COLUMNS('計算（イレギュラーサンプル）'!$O$3:$U$3)-1)/(COLUMNS($P$2:$Q$2)-1)),"")</f>
        <v/>
      </c>
      <c r="V78" s="78" t="str">
        <f ca="1">IFERROR(OFFSET('計算（イレギュラーサンプル）'!$O79,0,(COLUMN()-COLUMN($P78))*(COLUMNS('計算（イレギュラーサンプル）'!$O$3:$U$3)-1)/(COLUMNS($P$2:$Q$2)-1)),"")</f>
        <v/>
      </c>
      <c r="W78" s="78" t="str">
        <f ca="1">IFERROR(OFFSET('計算（イレギュラーサンプル）'!$O79,0,(COLUMN()-COLUMN($P78))*(COLUMNS('計算（イレギュラーサンプル）'!$O$3:$U$3)-1)/(COLUMNS($P$2:$Q$2)-1)),"")</f>
        <v/>
      </c>
      <c r="X78" s="78" t="str">
        <f ca="1">IFERROR(OFFSET('計算（イレギュラーサンプル）'!$O79,0,(COLUMN()-COLUMN($P78))*(COLUMNS('計算（イレギュラーサンプル）'!$O$3:$U$3)-1)/(COLUMNS($P$2:$Q$2)-1)),"")</f>
        <v/>
      </c>
      <c r="Y78" s="78" t="str">
        <f ca="1">IFERROR(OFFSET('計算（イレギュラーサンプル）'!$O79,0,(COLUMN()-COLUMN($P78))*(COLUMNS('計算（イレギュラーサンプル）'!$O$3:$U$3)-1)/(COLUMNS($P$2:$Q$2)-1)),"")</f>
        <v/>
      </c>
      <c r="Z78" s="78" t="str">
        <f ca="1">IFERROR(OFFSET('計算（イレギュラーサンプル）'!$O79,0,(COLUMN()-COLUMN($P78))*(COLUMNS('計算（イレギュラーサンプル）'!$O$3:$U$3)-1)/(COLUMNS($P$2:$Q$2)-1)),"")</f>
        <v/>
      </c>
      <c r="AA78" s="78" t="str">
        <f ca="1">IFERROR(OFFSET('計算（イレギュラーサンプル）'!$O79,0,(COLUMN()-COLUMN($P78))*(COLUMNS('計算（イレギュラーサンプル）'!$O$3:$U$3)-1)/(COLUMNS($P$2:$Q$2)-1)),"")</f>
        <v/>
      </c>
      <c r="AB78" s="78" t="str">
        <f t="shared" ca="1" si="23"/>
        <v/>
      </c>
      <c r="AC78" s="78" t="str">
        <f t="shared" ca="1" si="12"/>
        <v/>
      </c>
      <c r="AD78" s="78" t="str">
        <f t="shared" ca="1" si="13"/>
        <v/>
      </c>
      <c r="AE78" s="78" t="str">
        <f t="shared" ca="1" si="14"/>
        <v/>
      </c>
      <c r="AF78" s="78" t="str">
        <f t="shared" ca="1" si="15"/>
        <v/>
      </c>
      <c r="AG78" s="78" t="str">
        <f t="shared" ca="1" si="16"/>
        <v/>
      </c>
      <c r="AH78" s="78" t="str">
        <f t="shared" ca="1" si="17"/>
        <v/>
      </c>
      <c r="AI78" s="78" t="str">
        <f t="shared" ca="1" si="18"/>
        <v/>
      </c>
      <c r="AJ78" s="78" t="str">
        <f t="shared" ca="1" si="19"/>
        <v/>
      </c>
      <c r="AK78" s="78" t="str">
        <f t="shared" ca="1" si="20"/>
        <v/>
      </c>
      <c r="AL78" s="78" t="str">
        <f t="shared" ca="1" si="21"/>
        <v/>
      </c>
      <c r="AM78" s="78" t="str">
        <f t="shared" ca="1" si="22"/>
        <v/>
      </c>
    </row>
    <row r="79" spans="1:39" ht="15.75" customHeight="1">
      <c r="A79" s="38">
        <v>77</v>
      </c>
      <c r="B79" s="38" t="str">
        <f>IF(ISBLANK(ID管理番号商品名入力!D79),"",ID管理番号商品名入力!D79)</f>
        <v/>
      </c>
      <c r="C79" s="39" t="str">
        <f>IF(ISBLANK(ID管理番号商品名入力!F79),"",ID管理番号商品名入力!F79)</f>
        <v/>
      </c>
      <c r="D79" s="22" t="str">
        <f>IF(ISBLANK(サンプル入力!J80),"",サンプル入力!J80)</f>
        <v/>
      </c>
      <c r="E79" s="80" t="str">
        <f>IFERROR(VLOOKUP($D79,配送グループ設定!$A$31:$H$40,6,FALSE),"")</f>
        <v/>
      </c>
      <c r="F79" s="80" t="str">
        <f>IFERROR(VLOOKUP($D79,配送グループ設定!$A$31:$H$40,8,FALSE),"")</f>
        <v/>
      </c>
      <c r="G79" s="78">
        <v>0</v>
      </c>
      <c r="H79" s="78">
        <v>0</v>
      </c>
      <c r="I79" s="78">
        <v>0</v>
      </c>
      <c r="J79" s="78">
        <v>1</v>
      </c>
      <c r="K79" s="78" t="str">
        <f>IF(ISBLANK(サンプル入力!M80),"",サンプル入力!M80)</f>
        <v/>
      </c>
      <c r="L79" s="78">
        <v>1</v>
      </c>
      <c r="M79" s="81" t="str">
        <f>IF(ISBLANK(中部・下部フリースペース作成!$E$10),"5",中部・下部フリースペース作成!$E$10&amp;",5")</f>
        <v>5</v>
      </c>
      <c r="N79" s="81" t="str">
        <f>IF(商品台帳反映用!E384="","",商品台帳反映用!E384)</f>
        <v/>
      </c>
      <c r="O79" s="114" t="str">
        <f>IF(ISBLANK('計算（イレギュラーサンプル）'!O80),"",'計算（イレギュラーサンプル）'!O80)</f>
        <v/>
      </c>
      <c r="P79" s="78" t="str">
        <f ca="1">IFERROR(OFFSET('計算（イレギュラーサンプル）'!$O80,0,(COLUMN()-COLUMN($P79))*(COLUMNS('計算（イレギュラーサンプル）'!$O$3:$U$3)-1)/(COLUMNS($P$2:$Q$2)-1)),"")</f>
        <v/>
      </c>
      <c r="Q79" s="78" t="str">
        <f ca="1">IFERROR(OFFSET('計算（イレギュラーサンプル）'!$O80,0,(COLUMN()-COLUMN($P79))*(COLUMNS('計算（イレギュラーサンプル）'!$O$3:$U$3)-1)/(COLUMNS($P$2:$Q$2)-1)),"")</f>
        <v/>
      </c>
      <c r="R79" s="78" t="str">
        <f ca="1">IFERROR(OFFSET('計算（イレギュラーサンプル）'!$O80,0,(COLUMN()-COLUMN($P79))*(COLUMNS('計算（イレギュラーサンプル）'!$O$3:$U$3)-1)/(COLUMNS($P$2:$Q$2)-1)),"")</f>
        <v/>
      </c>
      <c r="S79" s="78" t="str">
        <f ca="1">IFERROR(OFFSET('計算（イレギュラーサンプル）'!$O80,0,(COLUMN()-COLUMN($P79))*(COLUMNS('計算（イレギュラーサンプル）'!$O$3:$U$3)-1)/(COLUMNS($P$2:$Q$2)-1)),"")</f>
        <v/>
      </c>
      <c r="T79" s="78" t="str">
        <f ca="1">IFERROR(OFFSET('計算（イレギュラーサンプル）'!$O80,0,(COLUMN()-COLUMN($P79))*(COLUMNS('計算（イレギュラーサンプル）'!$O$3:$U$3)-1)/(COLUMNS($P$2:$Q$2)-1)),"")</f>
        <v/>
      </c>
      <c r="U79" s="78" t="str">
        <f ca="1">IFERROR(OFFSET('計算（イレギュラーサンプル）'!$O80,0,(COLUMN()-COLUMN($P79))*(COLUMNS('計算（イレギュラーサンプル）'!$O$3:$U$3)-1)/(COLUMNS($P$2:$Q$2)-1)),"")</f>
        <v/>
      </c>
      <c r="V79" s="78" t="str">
        <f ca="1">IFERROR(OFFSET('計算（イレギュラーサンプル）'!$O80,0,(COLUMN()-COLUMN($P79))*(COLUMNS('計算（イレギュラーサンプル）'!$O$3:$U$3)-1)/(COLUMNS($P$2:$Q$2)-1)),"")</f>
        <v/>
      </c>
      <c r="W79" s="78" t="str">
        <f ca="1">IFERROR(OFFSET('計算（イレギュラーサンプル）'!$O80,0,(COLUMN()-COLUMN($P79))*(COLUMNS('計算（イレギュラーサンプル）'!$O$3:$U$3)-1)/(COLUMNS($P$2:$Q$2)-1)),"")</f>
        <v/>
      </c>
      <c r="X79" s="78" t="str">
        <f ca="1">IFERROR(OFFSET('計算（イレギュラーサンプル）'!$O80,0,(COLUMN()-COLUMN($P79))*(COLUMNS('計算（イレギュラーサンプル）'!$O$3:$U$3)-1)/(COLUMNS($P$2:$Q$2)-1)),"")</f>
        <v/>
      </c>
      <c r="Y79" s="78" t="str">
        <f ca="1">IFERROR(OFFSET('計算（イレギュラーサンプル）'!$O80,0,(COLUMN()-COLUMN($P79))*(COLUMNS('計算（イレギュラーサンプル）'!$O$3:$U$3)-1)/(COLUMNS($P$2:$Q$2)-1)),"")</f>
        <v/>
      </c>
      <c r="Z79" s="78" t="str">
        <f ca="1">IFERROR(OFFSET('計算（イレギュラーサンプル）'!$O80,0,(COLUMN()-COLUMN($P79))*(COLUMNS('計算（イレギュラーサンプル）'!$O$3:$U$3)-1)/(COLUMNS($P$2:$Q$2)-1)),"")</f>
        <v/>
      </c>
      <c r="AA79" s="78" t="str">
        <f ca="1">IFERROR(OFFSET('計算（イレギュラーサンプル）'!$O80,0,(COLUMN()-COLUMN($P79))*(COLUMNS('計算（イレギュラーサンプル）'!$O$3:$U$3)-1)/(COLUMNS($P$2:$Q$2)-1)),"")</f>
        <v/>
      </c>
      <c r="AB79" s="78" t="str">
        <f t="shared" ca="1" si="23"/>
        <v/>
      </c>
      <c r="AC79" s="78" t="str">
        <f t="shared" ca="1" si="12"/>
        <v/>
      </c>
      <c r="AD79" s="78" t="str">
        <f t="shared" ca="1" si="13"/>
        <v/>
      </c>
      <c r="AE79" s="78" t="str">
        <f t="shared" ca="1" si="14"/>
        <v/>
      </c>
      <c r="AF79" s="78" t="str">
        <f t="shared" ca="1" si="15"/>
        <v/>
      </c>
      <c r="AG79" s="78" t="str">
        <f t="shared" ca="1" si="16"/>
        <v/>
      </c>
      <c r="AH79" s="78" t="str">
        <f t="shared" ca="1" si="17"/>
        <v/>
      </c>
      <c r="AI79" s="78" t="str">
        <f t="shared" ca="1" si="18"/>
        <v/>
      </c>
      <c r="AJ79" s="78" t="str">
        <f t="shared" ca="1" si="19"/>
        <v/>
      </c>
      <c r="AK79" s="78" t="str">
        <f t="shared" ca="1" si="20"/>
        <v/>
      </c>
      <c r="AL79" s="78" t="str">
        <f t="shared" ca="1" si="21"/>
        <v/>
      </c>
      <c r="AM79" s="78" t="str">
        <f t="shared" ca="1" si="22"/>
        <v/>
      </c>
    </row>
    <row r="80" spans="1:39" ht="15.75" customHeight="1">
      <c r="A80" s="38">
        <v>78</v>
      </c>
      <c r="B80" s="38" t="str">
        <f>IF(ISBLANK(ID管理番号商品名入力!D80),"",ID管理番号商品名入力!D80)</f>
        <v/>
      </c>
      <c r="C80" s="39" t="str">
        <f>IF(ISBLANK(ID管理番号商品名入力!F80),"",ID管理番号商品名入力!F80)</f>
        <v/>
      </c>
      <c r="D80" s="22" t="str">
        <f>IF(ISBLANK(サンプル入力!J81),"",サンプル入力!J81)</f>
        <v/>
      </c>
      <c r="E80" s="80" t="str">
        <f>IFERROR(VLOOKUP($D80,配送グループ設定!$A$31:$H$40,6,FALSE),"")</f>
        <v/>
      </c>
      <c r="F80" s="80" t="str">
        <f>IFERROR(VLOOKUP($D80,配送グループ設定!$A$31:$H$40,8,FALSE),"")</f>
        <v/>
      </c>
      <c r="G80" s="78">
        <v>0</v>
      </c>
      <c r="H80" s="78">
        <v>0</v>
      </c>
      <c r="I80" s="78">
        <v>0</v>
      </c>
      <c r="J80" s="78">
        <v>1</v>
      </c>
      <c r="K80" s="78" t="str">
        <f>IF(ISBLANK(サンプル入力!M81),"",サンプル入力!M81)</f>
        <v/>
      </c>
      <c r="L80" s="78">
        <v>1</v>
      </c>
      <c r="M80" s="81" t="str">
        <f>IF(ISBLANK(中部・下部フリースペース作成!$E$10),"5",中部・下部フリースペース作成!$E$10&amp;",5")</f>
        <v>5</v>
      </c>
      <c r="N80" s="81" t="str">
        <f>IF(商品台帳反映用!E385="","",商品台帳反映用!E385)</f>
        <v/>
      </c>
      <c r="O80" s="114" t="str">
        <f>IF(ISBLANK('計算（イレギュラーサンプル）'!O81),"",'計算（イレギュラーサンプル）'!O81)</f>
        <v/>
      </c>
      <c r="P80" s="78" t="str">
        <f ca="1">IFERROR(OFFSET('計算（イレギュラーサンプル）'!$O81,0,(COLUMN()-COLUMN($P80))*(COLUMNS('計算（イレギュラーサンプル）'!$O$3:$U$3)-1)/(COLUMNS($P$2:$Q$2)-1)),"")</f>
        <v/>
      </c>
      <c r="Q80" s="78" t="str">
        <f ca="1">IFERROR(OFFSET('計算（イレギュラーサンプル）'!$O81,0,(COLUMN()-COLUMN($P80))*(COLUMNS('計算（イレギュラーサンプル）'!$O$3:$U$3)-1)/(COLUMNS($P$2:$Q$2)-1)),"")</f>
        <v/>
      </c>
      <c r="R80" s="78" t="str">
        <f ca="1">IFERROR(OFFSET('計算（イレギュラーサンプル）'!$O81,0,(COLUMN()-COLUMN($P80))*(COLUMNS('計算（イレギュラーサンプル）'!$O$3:$U$3)-1)/(COLUMNS($P$2:$Q$2)-1)),"")</f>
        <v/>
      </c>
      <c r="S80" s="78" t="str">
        <f ca="1">IFERROR(OFFSET('計算（イレギュラーサンプル）'!$O81,0,(COLUMN()-COLUMN($P80))*(COLUMNS('計算（イレギュラーサンプル）'!$O$3:$U$3)-1)/(COLUMNS($P$2:$Q$2)-1)),"")</f>
        <v/>
      </c>
      <c r="T80" s="78" t="str">
        <f ca="1">IFERROR(OFFSET('計算（イレギュラーサンプル）'!$O81,0,(COLUMN()-COLUMN($P80))*(COLUMNS('計算（イレギュラーサンプル）'!$O$3:$U$3)-1)/(COLUMNS($P$2:$Q$2)-1)),"")</f>
        <v/>
      </c>
      <c r="U80" s="78" t="str">
        <f ca="1">IFERROR(OFFSET('計算（イレギュラーサンプル）'!$O81,0,(COLUMN()-COLUMN($P80))*(COLUMNS('計算（イレギュラーサンプル）'!$O$3:$U$3)-1)/(COLUMNS($P$2:$Q$2)-1)),"")</f>
        <v/>
      </c>
      <c r="V80" s="78" t="str">
        <f ca="1">IFERROR(OFFSET('計算（イレギュラーサンプル）'!$O81,0,(COLUMN()-COLUMN($P80))*(COLUMNS('計算（イレギュラーサンプル）'!$O$3:$U$3)-1)/(COLUMNS($P$2:$Q$2)-1)),"")</f>
        <v/>
      </c>
      <c r="W80" s="78" t="str">
        <f ca="1">IFERROR(OFFSET('計算（イレギュラーサンプル）'!$O81,0,(COLUMN()-COLUMN($P80))*(COLUMNS('計算（イレギュラーサンプル）'!$O$3:$U$3)-1)/(COLUMNS($P$2:$Q$2)-1)),"")</f>
        <v/>
      </c>
      <c r="X80" s="78" t="str">
        <f ca="1">IFERROR(OFFSET('計算（イレギュラーサンプル）'!$O81,0,(COLUMN()-COLUMN($P80))*(COLUMNS('計算（イレギュラーサンプル）'!$O$3:$U$3)-1)/(COLUMNS($P$2:$Q$2)-1)),"")</f>
        <v/>
      </c>
      <c r="Y80" s="78" t="str">
        <f ca="1">IFERROR(OFFSET('計算（イレギュラーサンプル）'!$O81,0,(COLUMN()-COLUMN($P80))*(COLUMNS('計算（イレギュラーサンプル）'!$O$3:$U$3)-1)/(COLUMNS($P$2:$Q$2)-1)),"")</f>
        <v/>
      </c>
      <c r="Z80" s="78" t="str">
        <f ca="1">IFERROR(OFFSET('計算（イレギュラーサンプル）'!$O81,0,(COLUMN()-COLUMN($P80))*(COLUMNS('計算（イレギュラーサンプル）'!$O$3:$U$3)-1)/(COLUMNS($P$2:$Q$2)-1)),"")</f>
        <v/>
      </c>
      <c r="AA80" s="78" t="str">
        <f ca="1">IFERROR(OFFSET('計算（イレギュラーサンプル）'!$O81,0,(COLUMN()-COLUMN($P80))*(COLUMNS('計算（イレギュラーサンプル）'!$O$3:$U$3)-1)/(COLUMNS($P$2:$Q$2)-1)),"")</f>
        <v/>
      </c>
      <c r="AB80" s="78" t="str">
        <f t="shared" ca="1" si="23"/>
        <v/>
      </c>
      <c r="AC80" s="78" t="str">
        <f t="shared" ca="1" si="12"/>
        <v/>
      </c>
      <c r="AD80" s="78" t="str">
        <f t="shared" ca="1" si="13"/>
        <v/>
      </c>
      <c r="AE80" s="78" t="str">
        <f t="shared" ca="1" si="14"/>
        <v/>
      </c>
      <c r="AF80" s="78" t="str">
        <f t="shared" ca="1" si="15"/>
        <v/>
      </c>
      <c r="AG80" s="78" t="str">
        <f t="shared" ca="1" si="16"/>
        <v/>
      </c>
      <c r="AH80" s="78" t="str">
        <f t="shared" ca="1" si="17"/>
        <v/>
      </c>
      <c r="AI80" s="78" t="str">
        <f t="shared" ca="1" si="18"/>
        <v/>
      </c>
      <c r="AJ80" s="78" t="str">
        <f t="shared" ca="1" si="19"/>
        <v/>
      </c>
      <c r="AK80" s="78" t="str">
        <f t="shared" ca="1" si="20"/>
        <v/>
      </c>
      <c r="AL80" s="78" t="str">
        <f t="shared" ca="1" si="21"/>
        <v/>
      </c>
      <c r="AM80" s="78" t="str">
        <f t="shared" ca="1" si="22"/>
        <v/>
      </c>
    </row>
    <row r="81" spans="1:39" ht="15.75" customHeight="1">
      <c r="A81" s="38">
        <v>79</v>
      </c>
      <c r="B81" s="38" t="str">
        <f>IF(ISBLANK(ID管理番号商品名入力!D81),"",ID管理番号商品名入力!D81)</f>
        <v/>
      </c>
      <c r="C81" s="39" t="str">
        <f>IF(ISBLANK(ID管理番号商品名入力!F81),"",ID管理番号商品名入力!F81)</f>
        <v/>
      </c>
      <c r="D81" s="22" t="str">
        <f>IF(ISBLANK(サンプル入力!J82),"",サンプル入力!J82)</f>
        <v/>
      </c>
      <c r="E81" s="80" t="str">
        <f>IFERROR(VLOOKUP($D81,配送グループ設定!$A$31:$H$40,6,FALSE),"")</f>
        <v/>
      </c>
      <c r="F81" s="80" t="str">
        <f>IFERROR(VLOOKUP($D81,配送グループ設定!$A$31:$H$40,8,FALSE),"")</f>
        <v/>
      </c>
      <c r="G81" s="78">
        <v>0</v>
      </c>
      <c r="H81" s="78">
        <v>0</v>
      </c>
      <c r="I81" s="78">
        <v>0</v>
      </c>
      <c r="J81" s="78">
        <v>1</v>
      </c>
      <c r="K81" s="78" t="str">
        <f>IF(ISBLANK(サンプル入力!M82),"",サンプル入力!M82)</f>
        <v/>
      </c>
      <c r="L81" s="78">
        <v>1</v>
      </c>
      <c r="M81" s="81" t="str">
        <f>IF(ISBLANK(中部・下部フリースペース作成!$E$10),"5",中部・下部フリースペース作成!$E$10&amp;",5")</f>
        <v>5</v>
      </c>
      <c r="N81" s="81" t="str">
        <f>IF(商品台帳反映用!E386="","",商品台帳反映用!E386)</f>
        <v/>
      </c>
      <c r="O81" s="114" t="str">
        <f>IF(ISBLANK('計算（イレギュラーサンプル）'!O82),"",'計算（イレギュラーサンプル）'!O82)</f>
        <v/>
      </c>
      <c r="P81" s="78" t="str">
        <f ca="1">IFERROR(OFFSET('計算（イレギュラーサンプル）'!$O82,0,(COLUMN()-COLUMN($P81))*(COLUMNS('計算（イレギュラーサンプル）'!$O$3:$U$3)-1)/(COLUMNS($P$2:$Q$2)-1)),"")</f>
        <v/>
      </c>
      <c r="Q81" s="78" t="str">
        <f ca="1">IFERROR(OFFSET('計算（イレギュラーサンプル）'!$O82,0,(COLUMN()-COLUMN($P81))*(COLUMNS('計算（イレギュラーサンプル）'!$O$3:$U$3)-1)/(COLUMNS($P$2:$Q$2)-1)),"")</f>
        <v/>
      </c>
      <c r="R81" s="78" t="str">
        <f ca="1">IFERROR(OFFSET('計算（イレギュラーサンプル）'!$O82,0,(COLUMN()-COLUMN($P81))*(COLUMNS('計算（イレギュラーサンプル）'!$O$3:$U$3)-1)/(COLUMNS($P$2:$Q$2)-1)),"")</f>
        <v/>
      </c>
      <c r="S81" s="78" t="str">
        <f ca="1">IFERROR(OFFSET('計算（イレギュラーサンプル）'!$O82,0,(COLUMN()-COLUMN($P81))*(COLUMNS('計算（イレギュラーサンプル）'!$O$3:$U$3)-1)/(COLUMNS($P$2:$Q$2)-1)),"")</f>
        <v/>
      </c>
      <c r="T81" s="78" t="str">
        <f ca="1">IFERROR(OFFSET('計算（イレギュラーサンプル）'!$O82,0,(COLUMN()-COLUMN($P81))*(COLUMNS('計算（イレギュラーサンプル）'!$O$3:$U$3)-1)/(COLUMNS($P$2:$Q$2)-1)),"")</f>
        <v/>
      </c>
      <c r="U81" s="78" t="str">
        <f ca="1">IFERROR(OFFSET('計算（イレギュラーサンプル）'!$O82,0,(COLUMN()-COLUMN($P81))*(COLUMNS('計算（イレギュラーサンプル）'!$O$3:$U$3)-1)/(COLUMNS($P$2:$Q$2)-1)),"")</f>
        <v/>
      </c>
      <c r="V81" s="78" t="str">
        <f ca="1">IFERROR(OFFSET('計算（イレギュラーサンプル）'!$O82,0,(COLUMN()-COLUMN($P81))*(COLUMNS('計算（イレギュラーサンプル）'!$O$3:$U$3)-1)/(COLUMNS($P$2:$Q$2)-1)),"")</f>
        <v/>
      </c>
      <c r="W81" s="78" t="str">
        <f ca="1">IFERROR(OFFSET('計算（イレギュラーサンプル）'!$O82,0,(COLUMN()-COLUMN($P81))*(COLUMNS('計算（イレギュラーサンプル）'!$O$3:$U$3)-1)/(COLUMNS($P$2:$Q$2)-1)),"")</f>
        <v/>
      </c>
      <c r="X81" s="78" t="str">
        <f ca="1">IFERROR(OFFSET('計算（イレギュラーサンプル）'!$O82,0,(COLUMN()-COLUMN($P81))*(COLUMNS('計算（イレギュラーサンプル）'!$O$3:$U$3)-1)/(COLUMNS($P$2:$Q$2)-1)),"")</f>
        <v/>
      </c>
      <c r="Y81" s="78" t="str">
        <f ca="1">IFERROR(OFFSET('計算（イレギュラーサンプル）'!$O82,0,(COLUMN()-COLUMN($P81))*(COLUMNS('計算（イレギュラーサンプル）'!$O$3:$U$3)-1)/(COLUMNS($P$2:$Q$2)-1)),"")</f>
        <v/>
      </c>
      <c r="Z81" s="78" t="str">
        <f ca="1">IFERROR(OFFSET('計算（イレギュラーサンプル）'!$O82,0,(COLUMN()-COLUMN($P81))*(COLUMNS('計算（イレギュラーサンプル）'!$O$3:$U$3)-1)/(COLUMNS($P$2:$Q$2)-1)),"")</f>
        <v/>
      </c>
      <c r="AA81" s="78" t="str">
        <f ca="1">IFERROR(OFFSET('計算（イレギュラーサンプル）'!$O82,0,(COLUMN()-COLUMN($P81))*(COLUMNS('計算（イレギュラーサンプル）'!$O$3:$U$3)-1)/(COLUMNS($P$2:$Q$2)-1)),"")</f>
        <v/>
      </c>
      <c r="AB81" s="78" t="str">
        <f t="shared" ca="1" si="23"/>
        <v/>
      </c>
      <c r="AC81" s="78" t="str">
        <f t="shared" ca="1" si="12"/>
        <v/>
      </c>
      <c r="AD81" s="78" t="str">
        <f t="shared" ca="1" si="13"/>
        <v/>
      </c>
      <c r="AE81" s="78" t="str">
        <f t="shared" ca="1" si="14"/>
        <v/>
      </c>
      <c r="AF81" s="78" t="str">
        <f t="shared" ca="1" si="15"/>
        <v/>
      </c>
      <c r="AG81" s="78" t="str">
        <f t="shared" ca="1" si="16"/>
        <v/>
      </c>
      <c r="AH81" s="78" t="str">
        <f t="shared" ca="1" si="17"/>
        <v/>
      </c>
      <c r="AI81" s="78" t="str">
        <f t="shared" ca="1" si="18"/>
        <v/>
      </c>
      <c r="AJ81" s="78" t="str">
        <f t="shared" ca="1" si="19"/>
        <v/>
      </c>
      <c r="AK81" s="78" t="str">
        <f t="shared" ca="1" si="20"/>
        <v/>
      </c>
      <c r="AL81" s="78" t="str">
        <f t="shared" ca="1" si="21"/>
        <v/>
      </c>
      <c r="AM81" s="78" t="str">
        <f t="shared" ca="1" si="22"/>
        <v/>
      </c>
    </row>
    <row r="82" spans="1:39" ht="15.75" customHeight="1">
      <c r="A82" s="38">
        <v>80</v>
      </c>
      <c r="B82" s="38" t="str">
        <f>IF(ISBLANK(ID管理番号商品名入力!D82),"",ID管理番号商品名入力!D82)</f>
        <v/>
      </c>
      <c r="C82" s="39" t="str">
        <f>IF(ISBLANK(ID管理番号商品名入力!F82),"",ID管理番号商品名入力!F82)</f>
        <v/>
      </c>
      <c r="D82" s="22" t="str">
        <f>IF(ISBLANK(サンプル入力!J83),"",サンプル入力!J83)</f>
        <v/>
      </c>
      <c r="E82" s="80" t="str">
        <f>IFERROR(VLOOKUP($D82,配送グループ設定!$A$31:$H$40,6,FALSE),"")</f>
        <v/>
      </c>
      <c r="F82" s="80" t="str">
        <f>IFERROR(VLOOKUP($D82,配送グループ設定!$A$31:$H$40,8,FALSE),"")</f>
        <v/>
      </c>
      <c r="G82" s="78">
        <v>0</v>
      </c>
      <c r="H82" s="78">
        <v>0</v>
      </c>
      <c r="I82" s="78">
        <v>0</v>
      </c>
      <c r="J82" s="78">
        <v>1</v>
      </c>
      <c r="K82" s="78" t="str">
        <f>IF(ISBLANK(サンプル入力!M83),"",サンプル入力!M83)</f>
        <v/>
      </c>
      <c r="L82" s="78">
        <v>1</v>
      </c>
      <c r="M82" s="81" t="str">
        <f>IF(ISBLANK(中部・下部フリースペース作成!$E$10),"5",中部・下部フリースペース作成!$E$10&amp;",5")</f>
        <v>5</v>
      </c>
      <c r="N82" s="81" t="str">
        <f>IF(商品台帳反映用!E387="","",商品台帳反映用!E387)</f>
        <v/>
      </c>
      <c r="O82" s="114" t="str">
        <f>IF(ISBLANK('計算（イレギュラーサンプル）'!O83),"",'計算（イレギュラーサンプル）'!O83)</f>
        <v/>
      </c>
      <c r="P82" s="78" t="str">
        <f ca="1">IFERROR(OFFSET('計算（イレギュラーサンプル）'!$O83,0,(COLUMN()-COLUMN($P82))*(COLUMNS('計算（イレギュラーサンプル）'!$O$3:$U$3)-1)/(COLUMNS($P$2:$Q$2)-1)),"")</f>
        <v/>
      </c>
      <c r="Q82" s="78" t="str">
        <f ca="1">IFERROR(OFFSET('計算（イレギュラーサンプル）'!$O83,0,(COLUMN()-COLUMN($P82))*(COLUMNS('計算（イレギュラーサンプル）'!$O$3:$U$3)-1)/(COLUMNS($P$2:$Q$2)-1)),"")</f>
        <v/>
      </c>
      <c r="R82" s="78" t="str">
        <f ca="1">IFERROR(OFFSET('計算（イレギュラーサンプル）'!$O83,0,(COLUMN()-COLUMN($P82))*(COLUMNS('計算（イレギュラーサンプル）'!$O$3:$U$3)-1)/(COLUMNS($P$2:$Q$2)-1)),"")</f>
        <v/>
      </c>
      <c r="S82" s="78" t="str">
        <f ca="1">IFERROR(OFFSET('計算（イレギュラーサンプル）'!$O83,0,(COLUMN()-COLUMN($P82))*(COLUMNS('計算（イレギュラーサンプル）'!$O$3:$U$3)-1)/(COLUMNS($P$2:$Q$2)-1)),"")</f>
        <v/>
      </c>
      <c r="T82" s="78" t="str">
        <f ca="1">IFERROR(OFFSET('計算（イレギュラーサンプル）'!$O83,0,(COLUMN()-COLUMN($P82))*(COLUMNS('計算（イレギュラーサンプル）'!$O$3:$U$3)-1)/(COLUMNS($P$2:$Q$2)-1)),"")</f>
        <v/>
      </c>
      <c r="U82" s="78" t="str">
        <f ca="1">IFERROR(OFFSET('計算（イレギュラーサンプル）'!$O83,0,(COLUMN()-COLUMN($P82))*(COLUMNS('計算（イレギュラーサンプル）'!$O$3:$U$3)-1)/(COLUMNS($P$2:$Q$2)-1)),"")</f>
        <v/>
      </c>
      <c r="V82" s="78" t="str">
        <f ca="1">IFERROR(OFFSET('計算（イレギュラーサンプル）'!$O83,0,(COLUMN()-COLUMN($P82))*(COLUMNS('計算（イレギュラーサンプル）'!$O$3:$U$3)-1)/(COLUMNS($P$2:$Q$2)-1)),"")</f>
        <v/>
      </c>
      <c r="W82" s="78" t="str">
        <f ca="1">IFERROR(OFFSET('計算（イレギュラーサンプル）'!$O83,0,(COLUMN()-COLUMN($P82))*(COLUMNS('計算（イレギュラーサンプル）'!$O$3:$U$3)-1)/(COLUMNS($P$2:$Q$2)-1)),"")</f>
        <v/>
      </c>
      <c r="X82" s="78" t="str">
        <f ca="1">IFERROR(OFFSET('計算（イレギュラーサンプル）'!$O83,0,(COLUMN()-COLUMN($P82))*(COLUMNS('計算（イレギュラーサンプル）'!$O$3:$U$3)-1)/(COLUMNS($P$2:$Q$2)-1)),"")</f>
        <v/>
      </c>
      <c r="Y82" s="78" t="str">
        <f ca="1">IFERROR(OFFSET('計算（イレギュラーサンプル）'!$O83,0,(COLUMN()-COLUMN($P82))*(COLUMNS('計算（イレギュラーサンプル）'!$O$3:$U$3)-1)/(COLUMNS($P$2:$Q$2)-1)),"")</f>
        <v/>
      </c>
      <c r="Z82" s="78" t="str">
        <f ca="1">IFERROR(OFFSET('計算（イレギュラーサンプル）'!$O83,0,(COLUMN()-COLUMN($P82))*(COLUMNS('計算（イレギュラーサンプル）'!$O$3:$U$3)-1)/(COLUMNS($P$2:$Q$2)-1)),"")</f>
        <v/>
      </c>
      <c r="AA82" s="78" t="str">
        <f ca="1">IFERROR(OFFSET('計算（イレギュラーサンプル）'!$O83,0,(COLUMN()-COLUMN($P82))*(COLUMNS('計算（イレギュラーサンプル）'!$O$3:$U$3)-1)/(COLUMNS($P$2:$Q$2)-1)),"")</f>
        <v/>
      </c>
      <c r="AB82" s="78" t="str">
        <f t="shared" ca="1" si="23"/>
        <v/>
      </c>
      <c r="AC82" s="78" t="str">
        <f t="shared" ca="1" si="12"/>
        <v/>
      </c>
      <c r="AD82" s="78" t="str">
        <f t="shared" ca="1" si="13"/>
        <v/>
      </c>
      <c r="AE82" s="78" t="str">
        <f t="shared" ca="1" si="14"/>
        <v/>
      </c>
      <c r="AF82" s="78" t="str">
        <f t="shared" ca="1" si="15"/>
        <v/>
      </c>
      <c r="AG82" s="78" t="str">
        <f t="shared" ca="1" si="16"/>
        <v/>
      </c>
      <c r="AH82" s="78" t="str">
        <f t="shared" ca="1" si="17"/>
        <v/>
      </c>
      <c r="AI82" s="78" t="str">
        <f t="shared" ca="1" si="18"/>
        <v/>
      </c>
      <c r="AJ82" s="78" t="str">
        <f t="shared" ca="1" si="19"/>
        <v/>
      </c>
      <c r="AK82" s="78" t="str">
        <f t="shared" ca="1" si="20"/>
        <v/>
      </c>
      <c r="AL82" s="78" t="str">
        <f t="shared" ca="1" si="21"/>
        <v/>
      </c>
      <c r="AM82" s="78" t="str">
        <f t="shared" ca="1" si="22"/>
        <v/>
      </c>
    </row>
    <row r="83" spans="1:39" ht="15.75" customHeight="1">
      <c r="A83" s="38">
        <v>81</v>
      </c>
      <c r="B83" s="38" t="str">
        <f>IF(ISBLANK(ID管理番号商品名入力!D83),"",ID管理番号商品名入力!D83)</f>
        <v/>
      </c>
      <c r="C83" s="39" t="str">
        <f>IF(ISBLANK(ID管理番号商品名入力!F83),"",ID管理番号商品名入力!F83)</f>
        <v/>
      </c>
      <c r="D83" s="22" t="str">
        <f>IF(ISBLANK(サンプル入力!J84),"",サンプル入力!J84)</f>
        <v/>
      </c>
      <c r="E83" s="80" t="str">
        <f>IFERROR(VLOOKUP($D83,配送グループ設定!$A$31:$H$40,6,FALSE),"")</f>
        <v/>
      </c>
      <c r="F83" s="80" t="str">
        <f>IFERROR(VLOOKUP($D83,配送グループ設定!$A$31:$H$40,8,FALSE),"")</f>
        <v/>
      </c>
      <c r="G83" s="78">
        <v>0</v>
      </c>
      <c r="H83" s="78">
        <v>0</v>
      </c>
      <c r="I83" s="78">
        <v>0</v>
      </c>
      <c r="J83" s="78">
        <v>1</v>
      </c>
      <c r="K83" s="78" t="str">
        <f>IF(ISBLANK(サンプル入力!M84),"",サンプル入力!M84)</f>
        <v/>
      </c>
      <c r="L83" s="78">
        <v>1</v>
      </c>
      <c r="M83" s="81" t="str">
        <f>IF(ISBLANK(中部・下部フリースペース作成!$E$10),"5",中部・下部フリースペース作成!$E$10&amp;",5")</f>
        <v>5</v>
      </c>
      <c r="N83" s="81" t="str">
        <f>IF(商品台帳反映用!E388="","",商品台帳反映用!E388)</f>
        <v/>
      </c>
      <c r="O83" s="114" t="str">
        <f>IF(ISBLANK('計算（イレギュラーサンプル）'!O84),"",'計算（イレギュラーサンプル）'!O84)</f>
        <v/>
      </c>
      <c r="P83" s="78" t="str">
        <f ca="1">IFERROR(OFFSET('計算（イレギュラーサンプル）'!$O84,0,(COLUMN()-COLUMN($P83))*(COLUMNS('計算（イレギュラーサンプル）'!$O$3:$U$3)-1)/(COLUMNS($P$2:$Q$2)-1)),"")</f>
        <v/>
      </c>
      <c r="Q83" s="78" t="str">
        <f ca="1">IFERROR(OFFSET('計算（イレギュラーサンプル）'!$O84,0,(COLUMN()-COLUMN($P83))*(COLUMNS('計算（イレギュラーサンプル）'!$O$3:$U$3)-1)/(COLUMNS($P$2:$Q$2)-1)),"")</f>
        <v/>
      </c>
      <c r="R83" s="78" t="str">
        <f ca="1">IFERROR(OFFSET('計算（イレギュラーサンプル）'!$O84,0,(COLUMN()-COLUMN($P83))*(COLUMNS('計算（イレギュラーサンプル）'!$O$3:$U$3)-1)/(COLUMNS($P$2:$Q$2)-1)),"")</f>
        <v/>
      </c>
      <c r="S83" s="78" t="str">
        <f ca="1">IFERROR(OFFSET('計算（イレギュラーサンプル）'!$O84,0,(COLUMN()-COLUMN($P83))*(COLUMNS('計算（イレギュラーサンプル）'!$O$3:$U$3)-1)/(COLUMNS($P$2:$Q$2)-1)),"")</f>
        <v/>
      </c>
      <c r="T83" s="78" t="str">
        <f ca="1">IFERROR(OFFSET('計算（イレギュラーサンプル）'!$O84,0,(COLUMN()-COLUMN($P83))*(COLUMNS('計算（イレギュラーサンプル）'!$O$3:$U$3)-1)/(COLUMNS($P$2:$Q$2)-1)),"")</f>
        <v/>
      </c>
      <c r="U83" s="78" t="str">
        <f ca="1">IFERROR(OFFSET('計算（イレギュラーサンプル）'!$O84,0,(COLUMN()-COLUMN($P83))*(COLUMNS('計算（イレギュラーサンプル）'!$O$3:$U$3)-1)/(COLUMNS($P$2:$Q$2)-1)),"")</f>
        <v/>
      </c>
      <c r="V83" s="78" t="str">
        <f ca="1">IFERROR(OFFSET('計算（イレギュラーサンプル）'!$O84,0,(COLUMN()-COLUMN($P83))*(COLUMNS('計算（イレギュラーサンプル）'!$O$3:$U$3)-1)/(COLUMNS($P$2:$Q$2)-1)),"")</f>
        <v/>
      </c>
      <c r="W83" s="78" t="str">
        <f ca="1">IFERROR(OFFSET('計算（イレギュラーサンプル）'!$O84,0,(COLUMN()-COLUMN($P83))*(COLUMNS('計算（イレギュラーサンプル）'!$O$3:$U$3)-1)/(COLUMNS($P$2:$Q$2)-1)),"")</f>
        <v/>
      </c>
      <c r="X83" s="78" t="str">
        <f ca="1">IFERROR(OFFSET('計算（イレギュラーサンプル）'!$O84,0,(COLUMN()-COLUMN($P83))*(COLUMNS('計算（イレギュラーサンプル）'!$O$3:$U$3)-1)/(COLUMNS($P$2:$Q$2)-1)),"")</f>
        <v/>
      </c>
      <c r="Y83" s="78" t="str">
        <f ca="1">IFERROR(OFFSET('計算（イレギュラーサンプル）'!$O84,0,(COLUMN()-COLUMN($P83))*(COLUMNS('計算（イレギュラーサンプル）'!$O$3:$U$3)-1)/(COLUMNS($P$2:$Q$2)-1)),"")</f>
        <v/>
      </c>
      <c r="Z83" s="78" t="str">
        <f ca="1">IFERROR(OFFSET('計算（イレギュラーサンプル）'!$O84,0,(COLUMN()-COLUMN($P83))*(COLUMNS('計算（イレギュラーサンプル）'!$O$3:$U$3)-1)/(COLUMNS($P$2:$Q$2)-1)),"")</f>
        <v/>
      </c>
      <c r="AA83" s="78" t="str">
        <f ca="1">IFERROR(OFFSET('計算（イレギュラーサンプル）'!$O84,0,(COLUMN()-COLUMN($P83))*(COLUMNS('計算（イレギュラーサンプル）'!$O$3:$U$3)-1)/(COLUMNS($P$2:$Q$2)-1)),"")</f>
        <v/>
      </c>
      <c r="AB83" s="78" t="str">
        <f t="shared" ca="1" si="23"/>
        <v/>
      </c>
      <c r="AC83" s="78" t="str">
        <f t="shared" ca="1" si="12"/>
        <v/>
      </c>
      <c r="AD83" s="78" t="str">
        <f t="shared" ca="1" si="13"/>
        <v/>
      </c>
      <c r="AE83" s="78" t="str">
        <f t="shared" ca="1" si="14"/>
        <v/>
      </c>
      <c r="AF83" s="78" t="str">
        <f t="shared" ca="1" si="15"/>
        <v/>
      </c>
      <c r="AG83" s="78" t="str">
        <f t="shared" ca="1" si="16"/>
        <v/>
      </c>
      <c r="AH83" s="78" t="str">
        <f t="shared" ca="1" si="17"/>
        <v/>
      </c>
      <c r="AI83" s="78" t="str">
        <f t="shared" ca="1" si="18"/>
        <v/>
      </c>
      <c r="AJ83" s="78" t="str">
        <f t="shared" ca="1" si="19"/>
        <v/>
      </c>
      <c r="AK83" s="78" t="str">
        <f t="shared" ca="1" si="20"/>
        <v/>
      </c>
      <c r="AL83" s="78" t="str">
        <f t="shared" ca="1" si="21"/>
        <v/>
      </c>
      <c r="AM83" s="78" t="str">
        <f t="shared" ca="1" si="22"/>
        <v/>
      </c>
    </row>
    <row r="84" spans="1:39" ht="15.75" customHeight="1">
      <c r="A84" s="38">
        <v>82</v>
      </c>
      <c r="B84" s="38" t="str">
        <f>IF(ISBLANK(ID管理番号商品名入力!D84),"",ID管理番号商品名入力!D84)</f>
        <v/>
      </c>
      <c r="C84" s="39" t="str">
        <f>IF(ISBLANK(ID管理番号商品名入力!F84),"",ID管理番号商品名入力!F84)</f>
        <v/>
      </c>
      <c r="D84" s="22" t="str">
        <f>IF(ISBLANK(サンプル入力!J85),"",サンプル入力!J85)</f>
        <v/>
      </c>
      <c r="E84" s="80" t="str">
        <f>IFERROR(VLOOKUP($D84,配送グループ設定!$A$31:$H$40,6,FALSE),"")</f>
        <v/>
      </c>
      <c r="F84" s="80" t="str">
        <f>IFERROR(VLOOKUP($D84,配送グループ設定!$A$31:$H$40,8,FALSE),"")</f>
        <v/>
      </c>
      <c r="G84" s="78">
        <v>0</v>
      </c>
      <c r="H84" s="78">
        <v>0</v>
      </c>
      <c r="I84" s="78">
        <v>0</v>
      </c>
      <c r="J84" s="78">
        <v>1</v>
      </c>
      <c r="K84" s="78" t="str">
        <f>IF(ISBLANK(サンプル入力!M85),"",サンプル入力!M85)</f>
        <v/>
      </c>
      <c r="L84" s="78">
        <v>1</v>
      </c>
      <c r="M84" s="81" t="str">
        <f>IF(ISBLANK(中部・下部フリースペース作成!$E$10),"5",中部・下部フリースペース作成!$E$10&amp;",5")</f>
        <v>5</v>
      </c>
      <c r="N84" s="81" t="str">
        <f>IF(商品台帳反映用!E389="","",商品台帳反映用!E389)</f>
        <v/>
      </c>
      <c r="O84" s="114" t="str">
        <f>IF(ISBLANK('計算（イレギュラーサンプル）'!O85),"",'計算（イレギュラーサンプル）'!O85)</f>
        <v/>
      </c>
      <c r="P84" s="78" t="str">
        <f ca="1">IFERROR(OFFSET('計算（イレギュラーサンプル）'!$O85,0,(COLUMN()-COLUMN($P84))*(COLUMNS('計算（イレギュラーサンプル）'!$O$3:$U$3)-1)/(COLUMNS($P$2:$Q$2)-1)),"")</f>
        <v/>
      </c>
      <c r="Q84" s="78" t="str">
        <f ca="1">IFERROR(OFFSET('計算（イレギュラーサンプル）'!$O85,0,(COLUMN()-COLUMN($P84))*(COLUMNS('計算（イレギュラーサンプル）'!$O$3:$U$3)-1)/(COLUMNS($P$2:$Q$2)-1)),"")</f>
        <v/>
      </c>
      <c r="R84" s="78" t="str">
        <f ca="1">IFERROR(OFFSET('計算（イレギュラーサンプル）'!$O85,0,(COLUMN()-COLUMN($P84))*(COLUMNS('計算（イレギュラーサンプル）'!$O$3:$U$3)-1)/(COLUMNS($P$2:$Q$2)-1)),"")</f>
        <v/>
      </c>
      <c r="S84" s="78" t="str">
        <f ca="1">IFERROR(OFFSET('計算（イレギュラーサンプル）'!$O85,0,(COLUMN()-COLUMN($P84))*(COLUMNS('計算（イレギュラーサンプル）'!$O$3:$U$3)-1)/(COLUMNS($P$2:$Q$2)-1)),"")</f>
        <v/>
      </c>
      <c r="T84" s="78" t="str">
        <f ca="1">IFERROR(OFFSET('計算（イレギュラーサンプル）'!$O85,0,(COLUMN()-COLUMN($P84))*(COLUMNS('計算（イレギュラーサンプル）'!$O$3:$U$3)-1)/(COLUMNS($P$2:$Q$2)-1)),"")</f>
        <v/>
      </c>
      <c r="U84" s="78" t="str">
        <f ca="1">IFERROR(OFFSET('計算（イレギュラーサンプル）'!$O85,0,(COLUMN()-COLUMN($P84))*(COLUMNS('計算（イレギュラーサンプル）'!$O$3:$U$3)-1)/(COLUMNS($P$2:$Q$2)-1)),"")</f>
        <v/>
      </c>
      <c r="V84" s="78" t="str">
        <f ca="1">IFERROR(OFFSET('計算（イレギュラーサンプル）'!$O85,0,(COLUMN()-COLUMN($P84))*(COLUMNS('計算（イレギュラーサンプル）'!$O$3:$U$3)-1)/(COLUMNS($P$2:$Q$2)-1)),"")</f>
        <v/>
      </c>
      <c r="W84" s="78" t="str">
        <f ca="1">IFERROR(OFFSET('計算（イレギュラーサンプル）'!$O85,0,(COLUMN()-COLUMN($P84))*(COLUMNS('計算（イレギュラーサンプル）'!$O$3:$U$3)-1)/(COLUMNS($P$2:$Q$2)-1)),"")</f>
        <v/>
      </c>
      <c r="X84" s="78" t="str">
        <f ca="1">IFERROR(OFFSET('計算（イレギュラーサンプル）'!$O85,0,(COLUMN()-COLUMN($P84))*(COLUMNS('計算（イレギュラーサンプル）'!$O$3:$U$3)-1)/(COLUMNS($P$2:$Q$2)-1)),"")</f>
        <v/>
      </c>
      <c r="Y84" s="78" t="str">
        <f ca="1">IFERROR(OFFSET('計算（イレギュラーサンプル）'!$O85,0,(COLUMN()-COLUMN($P84))*(COLUMNS('計算（イレギュラーサンプル）'!$O$3:$U$3)-1)/(COLUMNS($P$2:$Q$2)-1)),"")</f>
        <v/>
      </c>
      <c r="Z84" s="78" t="str">
        <f ca="1">IFERROR(OFFSET('計算（イレギュラーサンプル）'!$O85,0,(COLUMN()-COLUMN($P84))*(COLUMNS('計算（イレギュラーサンプル）'!$O$3:$U$3)-1)/(COLUMNS($P$2:$Q$2)-1)),"")</f>
        <v/>
      </c>
      <c r="AA84" s="78" t="str">
        <f ca="1">IFERROR(OFFSET('計算（イレギュラーサンプル）'!$O85,0,(COLUMN()-COLUMN($P84))*(COLUMNS('計算（イレギュラーサンプル）'!$O$3:$U$3)-1)/(COLUMNS($P$2:$Q$2)-1)),"")</f>
        <v/>
      </c>
      <c r="AB84" s="78" t="str">
        <f t="shared" ca="1" si="23"/>
        <v/>
      </c>
      <c r="AC84" s="78" t="str">
        <f t="shared" ca="1" si="12"/>
        <v/>
      </c>
      <c r="AD84" s="78" t="str">
        <f t="shared" ca="1" si="13"/>
        <v/>
      </c>
      <c r="AE84" s="78" t="str">
        <f t="shared" ca="1" si="14"/>
        <v/>
      </c>
      <c r="AF84" s="78" t="str">
        <f t="shared" ca="1" si="15"/>
        <v/>
      </c>
      <c r="AG84" s="78" t="str">
        <f t="shared" ca="1" si="16"/>
        <v/>
      </c>
      <c r="AH84" s="78" t="str">
        <f t="shared" ca="1" si="17"/>
        <v/>
      </c>
      <c r="AI84" s="78" t="str">
        <f t="shared" ca="1" si="18"/>
        <v/>
      </c>
      <c r="AJ84" s="78" t="str">
        <f t="shared" ca="1" si="19"/>
        <v/>
      </c>
      <c r="AK84" s="78" t="str">
        <f t="shared" ca="1" si="20"/>
        <v/>
      </c>
      <c r="AL84" s="78" t="str">
        <f t="shared" ca="1" si="21"/>
        <v/>
      </c>
      <c r="AM84" s="78" t="str">
        <f t="shared" ca="1" si="22"/>
        <v/>
      </c>
    </row>
    <row r="85" spans="1:39" ht="15.75" customHeight="1">
      <c r="A85" s="38">
        <v>83</v>
      </c>
      <c r="B85" s="38" t="str">
        <f>IF(ISBLANK(ID管理番号商品名入力!D85),"",ID管理番号商品名入力!D85)</f>
        <v/>
      </c>
      <c r="C85" s="39" t="str">
        <f>IF(ISBLANK(ID管理番号商品名入力!F85),"",ID管理番号商品名入力!F85)</f>
        <v/>
      </c>
      <c r="D85" s="22" t="str">
        <f>IF(ISBLANK(サンプル入力!J86),"",サンプル入力!J86)</f>
        <v/>
      </c>
      <c r="E85" s="80" t="str">
        <f>IFERROR(VLOOKUP($D85,配送グループ設定!$A$31:$H$40,6,FALSE),"")</f>
        <v/>
      </c>
      <c r="F85" s="80" t="str">
        <f>IFERROR(VLOOKUP($D85,配送グループ設定!$A$31:$H$40,8,FALSE),"")</f>
        <v/>
      </c>
      <c r="G85" s="78">
        <v>0</v>
      </c>
      <c r="H85" s="78">
        <v>0</v>
      </c>
      <c r="I85" s="78">
        <v>0</v>
      </c>
      <c r="J85" s="78">
        <v>1</v>
      </c>
      <c r="K85" s="78" t="str">
        <f>IF(ISBLANK(サンプル入力!M86),"",サンプル入力!M86)</f>
        <v/>
      </c>
      <c r="L85" s="78">
        <v>1</v>
      </c>
      <c r="M85" s="81" t="str">
        <f>IF(ISBLANK(中部・下部フリースペース作成!$E$10),"5",中部・下部フリースペース作成!$E$10&amp;",5")</f>
        <v>5</v>
      </c>
      <c r="N85" s="81" t="str">
        <f>IF(商品台帳反映用!E390="","",商品台帳反映用!E390)</f>
        <v/>
      </c>
      <c r="O85" s="114" t="str">
        <f>IF(ISBLANK('計算（イレギュラーサンプル）'!O86),"",'計算（イレギュラーサンプル）'!O86)</f>
        <v/>
      </c>
      <c r="P85" s="78" t="str">
        <f ca="1">IFERROR(OFFSET('計算（イレギュラーサンプル）'!$O86,0,(COLUMN()-COLUMN($P85))*(COLUMNS('計算（イレギュラーサンプル）'!$O$3:$U$3)-1)/(COLUMNS($P$2:$Q$2)-1)),"")</f>
        <v/>
      </c>
      <c r="Q85" s="78" t="str">
        <f ca="1">IFERROR(OFFSET('計算（イレギュラーサンプル）'!$O86,0,(COLUMN()-COLUMN($P85))*(COLUMNS('計算（イレギュラーサンプル）'!$O$3:$U$3)-1)/(COLUMNS($P$2:$Q$2)-1)),"")</f>
        <v/>
      </c>
      <c r="R85" s="78" t="str">
        <f ca="1">IFERROR(OFFSET('計算（イレギュラーサンプル）'!$O86,0,(COLUMN()-COLUMN($P85))*(COLUMNS('計算（イレギュラーサンプル）'!$O$3:$U$3)-1)/(COLUMNS($P$2:$Q$2)-1)),"")</f>
        <v/>
      </c>
      <c r="S85" s="78" t="str">
        <f ca="1">IFERROR(OFFSET('計算（イレギュラーサンプル）'!$O86,0,(COLUMN()-COLUMN($P85))*(COLUMNS('計算（イレギュラーサンプル）'!$O$3:$U$3)-1)/(COLUMNS($P$2:$Q$2)-1)),"")</f>
        <v/>
      </c>
      <c r="T85" s="78" t="str">
        <f ca="1">IFERROR(OFFSET('計算（イレギュラーサンプル）'!$O86,0,(COLUMN()-COLUMN($P85))*(COLUMNS('計算（イレギュラーサンプル）'!$O$3:$U$3)-1)/(COLUMNS($P$2:$Q$2)-1)),"")</f>
        <v/>
      </c>
      <c r="U85" s="78" t="str">
        <f ca="1">IFERROR(OFFSET('計算（イレギュラーサンプル）'!$O86,0,(COLUMN()-COLUMN($P85))*(COLUMNS('計算（イレギュラーサンプル）'!$O$3:$U$3)-1)/(COLUMNS($P$2:$Q$2)-1)),"")</f>
        <v/>
      </c>
      <c r="V85" s="78" t="str">
        <f ca="1">IFERROR(OFFSET('計算（イレギュラーサンプル）'!$O86,0,(COLUMN()-COLUMN($P85))*(COLUMNS('計算（イレギュラーサンプル）'!$O$3:$U$3)-1)/(COLUMNS($P$2:$Q$2)-1)),"")</f>
        <v/>
      </c>
      <c r="W85" s="78" t="str">
        <f ca="1">IFERROR(OFFSET('計算（イレギュラーサンプル）'!$O86,0,(COLUMN()-COLUMN($P85))*(COLUMNS('計算（イレギュラーサンプル）'!$O$3:$U$3)-1)/(COLUMNS($P$2:$Q$2)-1)),"")</f>
        <v/>
      </c>
      <c r="X85" s="78" t="str">
        <f ca="1">IFERROR(OFFSET('計算（イレギュラーサンプル）'!$O86,0,(COLUMN()-COLUMN($P85))*(COLUMNS('計算（イレギュラーサンプル）'!$O$3:$U$3)-1)/(COLUMNS($P$2:$Q$2)-1)),"")</f>
        <v/>
      </c>
      <c r="Y85" s="78" t="str">
        <f ca="1">IFERROR(OFFSET('計算（イレギュラーサンプル）'!$O86,0,(COLUMN()-COLUMN($P85))*(COLUMNS('計算（イレギュラーサンプル）'!$O$3:$U$3)-1)/(COLUMNS($P$2:$Q$2)-1)),"")</f>
        <v/>
      </c>
      <c r="Z85" s="78" t="str">
        <f ca="1">IFERROR(OFFSET('計算（イレギュラーサンプル）'!$O86,0,(COLUMN()-COLUMN($P85))*(COLUMNS('計算（イレギュラーサンプル）'!$O$3:$U$3)-1)/(COLUMNS($P$2:$Q$2)-1)),"")</f>
        <v/>
      </c>
      <c r="AA85" s="78" t="str">
        <f ca="1">IFERROR(OFFSET('計算（イレギュラーサンプル）'!$O86,0,(COLUMN()-COLUMN($P85))*(COLUMNS('計算（イレギュラーサンプル）'!$O$3:$U$3)-1)/(COLUMNS($P$2:$Q$2)-1)),"")</f>
        <v/>
      </c>
      <c r="AB85" s="78" t="str">
        <f t="shared" ca="1" si="23"/>
        <v/>
      </c>
      <c r="AC85" s="78" t="str">
        <f t="shared" ca="1" si="12"/>
        <v/>
      </c>
      <c r="AD85" s="78" t="str">
        <f t="shared" ca="1" si="13"/>
        <v/>
      </c>
      <c r="AE85" s="78" t="str">
        <f t="shared" ca="1" si="14"/>
        <v/>
      </c>
      <c r="AF85" s="78" t="str">
        <f t="shared" ca="1" si="15"/>
        <v/>
      </c>
      <c r="AG85" s="78" t="str">
        <f t="shared" ca="1" si="16"/>
        <v/>
      </c>
      <c r="AH85" s="78" t="str">
        <f t="shared" ca="1" si="17"/>
        <v/>
      </c>
      <c r="AI85" s="78" t="str">
        <f t="shared" ca="1" si="18"/>
        <v/>
      </c>
      <c r="AJ85" s="78" t="str">
        <f t="shared" ca="1" si="19"/>
        <v/>
      </c>
      <c r="AK85" s="78" t="str">
        <f t="shared" ca="1" si="20"/>
        <v/>
      </c>
      <c r="AL85" s="78" t="str">
        <f t="shared" ca="1" si="21"/>
        <v/>
      </c>
      <c r="AM85" s="78" t="str">
        <f t="shared" ca="1" si="22"/>
        <v/>
      </c>
    </row>
    <row r="86" spans="1:39" ht="15.75" customHeight="1">
      <c r="A86" s="38">
        <v>84</v>
      </c>
      <c r="B86" s="38" t="str">
        <f>IF(ISBLANK(ID管理番号商品名入力!D86),"",ID管理番号商品名入力!D86)</f>
        <v/>
      </c>
      <c r="C86" s="39" t="str">
        <f>IF(ISBLANK(ID管理番号商品名入力!F86),"",ID管理番号商品名入力!F86)</f>
        <v/>
      </c>
      <c r="D86" s="22" t="str">
        <f>IF(ISBLANK(サンプル入力!J87),"",サンプル入力!J87)</f>
        <v/>
      </c>
      <c r="E86" s="80" t="str">
        <f>IFERROR(VLOOKUP($D86,配送グループ設定!$A$31:$H$40,6,FALSE),"")</f>
        <v/>
      </c>
      <c r="F86" s="80" t="str">
        <f>IFERROR(VLOOKUP($D86,配送グループ設定!$A$31:$H$40,8,FALSE),"")</f>
        <v/>
      </c>
      <c r="G86" s="78">
        <v>0</v>
      </c>
      <c r="H86" s="78">
        <v>0</v>
      </c>
      <c r="I86" s="78">
        <v>0</v>
      </c>
      <c r="J86" s="78">
        <v>1</v>
      </c>
      <c r="K86" s="78" t="str">
        <f>IF(ISBLANK(サンプル入力!M87),"",サンプル入力!M87)</f>
        <v/>
      </c>
      <c r="L86" s="78">
        <v>1</v>
      </c>
      <c r="M86" s="81" t="str">
        <f>IF(ISBLANK(中部・下部フリースペース作成!$E$10),"5",中部・下部フリースペース作成!$E$10&amp;",5")</f>
        <v>5</v>
      </c>
      <c r="N86" s="81" t="str">
        <f>IF(商品台帳反映用!E391="","",商品台帳反映用!E391)</f>
        <v/>
      </c>
      <c r="O86" s="114" t="str">
        <f>IF(ISBLANK('計算（イレギュラーサンプル）'!O87),"",'計算（イレギュラーサンプル）'!O87)</f>
        <v/>
      </c>
      <c r="P86" s="78" t="str">
        <f ca="1">IFERROR(OFFSET('計算（イレギュラーサンプル）'!$O87,0,(COLUMN()-COLUMN($P86))*(COLUMNS('計算（イレギュラーサンプル）'!$O$3:$U$3)-1)/(COLUMNS($P$2:$Q$2)-1)),"")</f>
        <v/>
      </c>
      <c r="Q86" s="78" t="str">
        <f ca="1">IFERROR(OFFSET('計算（イレギュラーサンプル）'!$O87,0,(COLUMN()-COLUMN($P86))*(COLUMNS('計算（イレギュラーサンプル）'!$O$3:$U$3)-1)/(COLUMNS($P$2:$Q$2)-1)),"")</f>
        <v/>
      </c>
      <c r="R86" s="78" t="str">
        <f ca="1">IFERROR(OFFSET('計算（イレギュラーサンプル）'!$O87,0,(COLUMN()-COLUMN($P86))*(COLUMNS('計算（イレギュラーサンプル）'!$O$3:$U$3)-1)/(COLUMNS($P$2:$Q$2)-1)),"")</f>
        <v/>
      </c>
      <c r="S86" s="78" t="str">
        <f ca="1">IFERROR(OFFSET('計算（イレギュラーサンプル）'!$O87,0,(COLUMN()-COLUMN($P86))*(COLUMNS('計算（イレギュラーサンプル）'!$O$3:$U$3)-1)/(COLUMNS($P$2:$Q$2)-1)),"")</f>
        <v/>
      </c>
      <c r="T86" s="78" t="str">
        <f ca="1">IFERROR(OFFSET('計算（イレギュラーサンプル）'!$O87,0,(COLUMN()-COLUMN($P86))*(COLUMNS('計算（イレギュラーサンプル）'!$O$3:$U$3)-1)/(COLUMNS($P$2:$Q$2)-1)),"")</f>
        <v/>
      </c>
      <c r="U86" s="78" t="str">
        <f ca="1">IFERROR(OFFSET('計算（イレギュラーサンプル）'!$O87,0,(COLUMN()-COLUMN($P86))*(COLUMNS('計算（イレギュラーサンプル）'!$O$3:$U$3)-1)/(COLUMNS($P$2:$Q$2)-1)),"")</f>
        <v/>
      </c>
      <c r="V86" s="78" t="str">
        <f ca="1">IFERROR(OFFSET('計算（イレギュラーサンプル）'!$O87,0,(COLUMN()-COLUMN($P86))*(COLUMNS('計算（イレギュラーサンプル）'!$O$3:$U$3)-1)/(COLUMNS($P$2:$Q$2)-1)),"")</f>
        <v/>
      </c>
      <c r="W86" s="78" t="str">
        <f ca="1">IFERROR(OFFSET('計算（イレギュラーサンプル）'!$O87,0,(COLUMN()-COLUMN($P86))*(COLUMNS('計算（イレギュラーサンプル）'!$O$3:$U$3)-1)/(COLUMNS($P$2:$Q$2)-1)),"")</f>
        <v/>
      </c>
      <c r="X86" s="78" t="str">
        <f ca="1">IFERROR(OFFSET('計算（イレギュラーサンプル）'!$O87,0,(COLUMN()-COLUMN($P86))*(COLUMNS('計算（イレギュラーサンプル）'!$O$3:$U$3)-1)/(COLUMNS($P$2:$Q$2)-1)),"")</f>
        <v/>
      </c>
      <c r="Y86" s="78" t="str">
        <f ca="1">IFERROR(OFFSET('計算（イレギュラーサンプル）'!$O87,0,(COLUMN()-COLUMN($P86))*(COLUMNS('計算（イレギュラーサンプル）'!$O$3:$U$3)-1)/(COLUMNS($P$2:$Q$2)-1)),"")</f>
        <v/>
      </c>
      <c r="Z86" s="78" t="str">
        <f ca="1">IFERROR(OFFSET('計算（イレギュラーサンプル）'!$O87,0,(COLUMN()-COLUMN($P86))*(COLUMNS('計算（イレギュラーサンプル）'!$O$3:$U$3)-1)/(COLUMNS($P$2:$Q$2)-1)),"")</f>
        <v/>
      </c>
      <c r="AA86" s="78" t="str">
        <f ca="1">IFERROR(OFFSET('計算（イレギュラーサンプル）'!$O87,0,(COLUMN()-COLUMN($P86))*(COLUMNS('計算（イレギュラーサンプル）'!$O$3:$U$3)-1)/(COLUMNS($P$2:$Q$2)-1)),"")</f>
        <v/>
      </c>
      <c r="AB86" s="78" t="str">
        <f t="shared" ca="1" si="23"/>
        <v/>
      </c>
      <c r="AC86" s="78" t="str">
        <f t="shared" ca="1" si="12"/>
        <v/>
      </c>
      <c r="AD86" s="78" t="str">
        <f t="shared" ca="1" si="13"/>
        <v/>
      </c>
      <c r="AE86" s="78" t="str">
        <f t="shared" ca="1" si="14"/>
        <v/>
      </c>
      <c r="AF86" s="78" t="str">
        <f t="shared" ca="1" si="15"/>
        <v/>
      </c>
      <c r="AG86" s="78" t="str">
        <f t="shared" ca="1" si="16"/>
        <v/>
      </c>
      <c r="AH86" s="78" t="str">
        <f t="shared" ca="1" si="17"/>
        <v/>
      </c>
      <c r="AI86" s="78" t="str">
        <f t="shared" ca="1" si="18"/>
        <v/>
      </c>
      <c r="AJ86" s="78" t="str">
        <f t="shared" ca="1" si="19"/>
        <v/>
      </c>
      <c r="AK86" s="78" t="str">
        <f t="shared" ca="1" si="20"/>
        <v/>
      </c>
      <c r="AL86" s="78" t="str">
        <f t="shared" ca="1" si="21"/>
        <v/>
      </c>
      <c r="AM86" s="78" t="str">
        <f t="shared" ca="1" si="22"/>
        <v/>
      </c>
    </row>
    <row r="87" spans="1:39" ht="15.75" customHeight="1">
      <c r="A87" s="38">
        <v>85</v>
      </c>
      <c r="B87" s="38" t="str">
        <f>IF(ISBLANK(ID管理番号商品名入力!D87),"",ID管理番号商品名入力!D87)</f>
        <v/>
      </c>
      <c r="C87" s="39" t="str">
        <f>IF(ISBLANK(ID管理番号商品名入力!F87),"",ID管理番号商品名入力!F87)</f>
        <v/>
      </c>
      <c r="D87" s="22" t="str">
        <f>IF(ISBLANK(サンプル入力!J88),"",サンプル入力!J88)</f>
        <v/>
      </c>
      <c r="E87" s="80" t="str">
        <f>IFERROR(VLOOKUP($D87,配送グループ設定!$A$31:$H$40,6,FALSE),"")</f>
        <v/>
      </c>
      <c r="F87" s="80" t="str">
        <f>IFERROR(VLOOKUP($D87,配送グループ設定!$A$31:$H$40,8,FALSE),"")</f>
        <v/>
      </c>
      <c r="G87" s="78">
        <v>0</v>
      </c>
      <c r="H87" s="78">
        <v>0</v>
      </c>
      <c r="I87" s="78">
        <v>0</v>
      </c>
      <c r="J87" s="78">
        <v>1</v>
      </c>
      <c r="K87" s="78" t="str">
        <f>IF(ISBLANK(サンプル入力!M88),"",サンプル入力!M88)</f>
        <v/>
      </c>
      <c r="L87" s="78">
        <v>1</v>
      </c>
      <c r="M87" s="81" t="str">
        <f>IF(ISBLANK(中部・下部フリースペース作成!$E$10),"5",中部・下部フリースペース作成!$E$10&amp;",5")</f>
        <v>5</v>
      </c>
      <c r="N87" s="81" t="str">
        <f>IF(商品台帳反映用!E392="","",商品台帳反映用!E392)</f>
        <v/>
      </c>
      <c r="O87" s="114" t="str">
        <f>IF(ISBLANK('計算（イレギュラーサンプル）'!O88),"",'計算（イレギュラーサンプル）'!O88)</f>
        <v/>
      </c>
      <c r="P87" s="78" t="str">
        <f ca="1">IFERROR(OFFSET('計算（イレギュラーサンプル）'!$O88,0,(COLUMN()-COLUMN($P87))*(COLUMNS('計算（イレギュラーサンプル）'!$O$3:$U$3)-1)/(COLUMNS($P$2:$Q$2)-1)),"")</f>
        <v/>
      </c>
      <c r="Q87" s="78" t="str">
        <f ca="1">IFERROR(OFFSET('計算（イレギュラーサンプル）'!$O88,0,(COLUMN()-COLUMN($P87))*(COLUMNS('計算（イレギュラーサンプル）'!$O$3:$U$3)-1)/(COLUMNS($P$2:$Q$2)-1)),"")</f>
        <v/>
      </c>
      <c r="R87" s="78" t="str">
        <f ca="1">IFERROR(OFFSET('計算（イレギュラーサンプル）'!$O88,0,(COLUMN()-COLUMN($P87))*(COLUMNS('計算（イレギュラーサンプル）'!$O$3:$U$3)-1)/(COLUMNS($P$2:$Q$2)-1)),"")</f>
        <v/>
      </c>
      <c r="S87" s="78" t="str">
        <f ca="1">IFERROR(OFFSET('計算（イレギュラーサンプル）'!$O88,0,(COLUMN()-COLUMN($P87))*(COLUMNS('計算（イレギュラーサンプル）'!$O$3:$U$3)-1)/(COLUMNS($P$2:$Q$2)-1)),"")</f>
        <v/>
      </c>
      <c r="T87" s="78" t="str">
        <f ca="1">IFERROR(OFFSET('計算（イレギュラーサンプル）'!$O88,0,(COLUMN()-COLUMN($P87))*(COLUMNS('計算（イレギュラーサンプル）'!$O$3:$U$3)-1)/(COLUMNS($P$2:$Q$2)-1)),"")</f>
        <v/>
      </c>
      <c r="U87" s="78" t="str">
        <f ca="1">IFERROR(OFFSET('計算（イレギュラーサンプル）'!$O88,0,(COLUMN()-COLUMN($P87))*(COLUMNS('計算（イレギュラーサンプル）'!$O$3:$U$3)-1)/(COLUMNS($P$2:$Q$2)-1)),"")</f>
        <v/>
      </c>
      <c r="V87" s="78" t="str">
        <f ca="1">IFERROR(OFFSET('計算（イレギュラーサンプル）'!$O88,0,(COLUMN()-COLUMN($P87))*(COLUMNS('計算（イレギュラーサンプル）'!$O$3:$U$3)-1)/(COLUMNS($P$2:$Q$2)-1)),"")</f>
        <v/>
      </c>
      <c r="W87" s="78" t="str">
        <f ca="1">IFERROR(OFFSET('計算（イレギュラーサンプル）'!$O88,0,(COLUMN()-COLUMN($P87))*(COLUMNS('計算（イレギュラーサンプル）'!$O$3:$U$3)-1)/(COLUMNS($P$2:$Q$2)-1)),"")</f>
        <v/>
      </c>
      <c r="X87" s="78" t="str">
        <f ca="1">IFERROR(OFFSET('計算（イレギュラーサンプル）'!$O88,0,(COLUMN()-COLUMN($P87))*(COLUMNS('計算（イレギュラーサンプル）'!$O$3:$U$3)-1)/(COLUMNS($P$2:$Q$2)-1)),"")</f>
        <v/>
      </c>
      <c r="Y87" s="78" t="str">
        <f ca="1">IFERROR(OFFSET('計算（イレギュラーサンプル）'!$O88,0,(COLUMN()-COLUMN($P87))*(COLUMNS('計算（イレギュラーサンプル）'!$O$3:$U$3)-1)/(COLUMNS($P$2:$Q$2)-1)),"")</f>
        <v/>
      </c>
      <c r="Z87" s="78" t="str">
        <f ca="1">IFERROR(OFFSET('計算（イレギュラーサンプル）'!$O88,0,(COLUMN()-COLUMN($P87))*(COLUMNS('計算（イレギュラーサンプル）'!$O$3:$U$3)-1)/(COLUMNS($P$2:$Q$2)-1)),"")</f>
        <v/>
      </c>
      <c r="AA87" s="78" t="str">
        <f ca="1">IFERROR(OFFSET('計算（イレギュラーサンプル）'!$O88,0,(COLUMN()-COLUMN($P87))*(COLUMNS('計算（イレギュラーサンプル）'!$O$3:$U$3)-1)/(COLUMNS($P$2:$Q$2)-1)),"")</f>
        <v/>
      </c>
      <c r="AB87" s="78" t="str">
        <f t="shared" ca="1" si="23"/>
        <v/>
      </c>
      <c r="AC87" s="78" t="str">
        <f t="shared" ca="1" si="12"/>
        <v/>
      </c>
      <c r="AD87" s="78" t="str">
        <f t="shared" ca="1" si="13"/>
        <v/>
      </c>
      <c r="AE87" s="78" t="str">
        <f t="shared" ca="1" si="14"/>
        <v/>
      </c>
      <c r="AF87" s="78" t="str">
        <f t="shared" ca="1" si="15"/>
        <v/>
      </c>
      <c r="AG87" s="78" t="str">
        <f t="shared" ca="1" si="16"/>
        <v/>
      </c>
      <c r="AH87" s="78" t="str">
        <f t="shared" ca="1" si="17"/>
        <v/>
      </c>
      <c r="AI87" s="78" t="str">
        <f t="shared" ca="1" si="18"/>
        <v/>
      </c>
      <c r="AJ87" s="78" t="str">
        <f t="shared" ca="1" si="19"/>
        <v/>
      </c>
      <c r="AK87" s="78" t="str">
        <f t="shared" ca="1" si="20"/>
        <v/>
      </c>
      <c r="AL87" s="78" t="str">
        <f t="shared" ca="1" si="21"/>
        <v/>
      </c>
      <c r="AM87" s="78" t="str">
        <f t="shared" ca="1" si="22"/>
        <v/>
      </c>
    </row>
    <row r="88" spans="1:39" ht="15.75" customHeight="1">
      <c r="A88" s="38">
        <v>86</v>
      </c>
      <c r="B88" s="38" t="str">
        <f>IF(ISBLANK(ID管理番号商品名入力!D88),"",ID管理番号商品名入力!D88)</f>
        <v/>
      </c>
      <c r="C88" s="39" t="str">
        <f>IF(ISBLANK(ID管理番号商品名入力!F88),"",ID管理番号商品名入力!F88)</f>
        <v/>
      </c>
      <c r="D88" s="22" t="str">
        <f>IF(ISBLANK(サンプル入力!J89),"",サンプル入力!J89)</f>
        <v/>
      </c>
      <c r="E88" s="80" t="str">
        <f>IFERROR(VLOOKUP($D88,配送グループ設定!$A$31:$H$40,6,FALSE),"")</f>
        <v/>
      </c>
      <c r="F88" s="80" t="str">
        <f>IFERROR(VLOOKUP($D88,配送グループ設定!$A$31:$H$40,8,FALSE),"")</f>
        <v/>
      </c>
      <c r="G88" s="78">
        <v>0</v>
      </c>
      <c r="H88" s="78">
        <v>0</v>
      </c>
      <c r="I88" s="78">
        <v>0</v>
      </c>
      <c r="J88" s="78">
        <v>1</v>
      </c>
      <c r="K88" s="78" t="str">
        <f>IF(ISBLANK(サンプル入力!M89),"",サンプル入力!M89)</f>
        <v/>
      </c>
      <c r="L88" s="78">
        <v>1</v>
      </c>
      <c r="M88" s="81" t="str">
        <f>IF(ISBLANK(中部・下部フリースペース作成!$E$10),"5",中部・下部フリースペース作成!$E$10&amp;",5")</f>
        <v>5</v>
      </c>
      <c r="N88" s="81" t="str">
        <f>IF(商品台帳反映用!E393="","",商品台帳反映用!E393)</f>
        <v/>
      </c>
      <c r="O88" s="114" t="str">
        <f>IF(ISBLANK('計算（イレギュラーサンプル）'!O89),"",'計算（イレギュラーサンプル）'!O89)</f>
        <v/>
      </c>
      <c r="P88" s="78" t="str">
        <f ca="1">IFERROR(OFFSET('計算（イレギュラーサンプル）'!$O89,0,(COLUMN()-COLUMN($P88))*(COLUMNS('計算（イレギュラーサンプル）'!$O$3:$U$3)-1)/(COLUMNS($P$2:$Q$2)-1)),"")</f>
        <v/>
      </c>
      <c r="Q88" s="78" t="str">
        <f ca="1">IFERROR(OFFSET('計算（イレギュラーサンプル）'!$O89,0,(COLUMN()-COLUMN($P88))*(COLUMNS('計算（イレギュラーサンプル）'!$O$3:$U$3)-1)/(COLUMNS($P$2:$Q$2)-1)),"")</f>
        <v/>
      </c>
      <c r="R88" s="78" t="str">
        <f ca="1">IFERROR(OFFSET('計算（イレギュラーサンプル）'!$O89,0,(COLUMN()-COLUMN($P88))*(COLUMNS('計算（イレギュラーサンプル）'!$O$3:$U$3)-1)/(COLUMNS($P$2:$Q$2)-1)),"")</f>
        <v/>
      </c>
      <c r="S88" s="78" t="str">
        <f ca="1">IFERROR(OFFSET('計算（イレギュラーサンプル）'!$O89,0,(COLUMN()-COLUMN($P88))*(COLUMNS('計算（イレギュラーサンプル）'!$O$3:$U$3)-1)/(COLUMNS($P$2:$Q$2)-1)),"")</f>
        <v/>
      </c>
      <c r="T88" s="78" t="str">
        <f ca="1">IFERROR(OFFSET('計算（イレギュラーサンプル）'!$O89,0,(COLUMN()-COLUMN($P88))*(COLUMNS('計算（イレギュラーサンプル）'!$O$3:$U$3)-1)/(COLUMNS($P$2:$Q$2)-1)),"")</f>
        <v/>
      </c>
      <c r="U88" s="78" t="str">
        <f ca="1">IFERROR(OFFSET('計算（イレギュラーサンプル）'!$O89,0,(COLUMN()-COLUMN($P88))*(COLUMNS('計算（イレギュラーサンプル）'!$O$3:$U$3)-1)/(COLUMNS($P$2:$Q$2)-1)),"")</f>
        <v/>
      </c>
      <c r="V88" s="78" t="str">
        <f ca="1">IFERROR(OFFSET('計算（イレギュラーサンプル）'!$O89,0,(COLUMN()-COLUMN($P88))*(COLUMNS('計算（イレギュラーサンプル）'!$O$3:$U$3)-1)/(COLUMNS($P$2:$Q$2)-1)),"")</f>
        <v/>
      </c>
      <c r="W88" s="78" t="str">
        <f ca="1">IFERROR(OFFSET('計算（イレギュラーサンプル）'!$O89,0,(COLUMN()-COLUMN($P88))*(COLUMNS('計算（イレギュラーサンプル）'!$O$3:$U$3)-1)/(COLUMNS($P$2:$Q$2)-1)),"")</f>
        <v/>
      </c>
      <c r="X88" s="78" t="str">
        <f ca="1">IFERROR(OFFSET('計算（イレギュラーサンプル）'!$O89,0,(COLUMN()-COLUMN($P88))*(COLUMNS('計算（イレギュラーサンプル）'!$O$3:$U$3)-1)/(COLUMNS($P$2:$Q$2)-1)),"")</f>
        <v/>
      </c>
      <c r="Y88" s="78" t="str">
        <f ca="1">IFERROR(OFFSET('計算（イレギュラーサンプル）'!$O89,0,(COLUMN()-COLUMN($P88))*(COLUMNS('計算（イレギュラーサンプル）'!$O$3:$U$3)-1)/(COLUMNS($P$2:$Q$2)-1)),"")</f>
        <v/>
      </c>
      <c r="Z88" s="78" t="str">
        <f ca="1">IFERROR(OFFSET('計算（イレギュラーサンプル）'!$O89,0,(COLUMN()-COLUMN($P88))*(COLUMNS('計算（イレギュラーサンプル）'!$O$3:$U$3)-1)/(COLUMNS($P$2:$Q$2)-1)),"")</f>
        <v/>
      </c>
      <c r="AA88" s="78" t="str">
        <f ca="1">IFERROR(OFFSET('計算（イレギュラーサンプル）'!$O89,0,(COLUMN()-COLUMN($P88))*(COLUMNS('計算（イレギュラーサンプル）'!$O$3:$U$3)-1)/(COLUMNS($P$2:$Q$2)-1)),"")</f>
        <v/>
      </c>
      <c r="AB88" s="78" t="str">
        <f t="shared" ca="1" si="23"/>
        <v/>
      </c>
      <c r="AC88" s="78" t="str">
        <f t="shared" ca="1" si="12"/>
        <v/>
      </c>
      <c r="AD88" s="78" t="str">
        <f t="shared" ca="1" si="13"/>
        <v/>
      </c>
      <c r="AE88" s="78" t="str">
        <f t="shared" ca="1" si="14"/>
        <v/>
      </c>
      <c r="AF88" s="78" t="str">
        <f t="shared" ca="1" si="15"/>
        <v/>
      </c>
      <c r="AG88" s="78" t="str">
        <f t="shared" ca="1" si="16"/>
        <v/>
      </c>
      <c r="AH88" s="78" t="str">
        <f t="shared" ca="1" si="17"/>
        <v/>
      </c>
      <c r="AI88" s="78" t="str">
        <f t="shared" ca="1" si="18"/>
        <v/>
      </c>
      <c r="AJ88" s="78" t="str">
        <f t="shared" ca="1" si="19"/>
        <v/>
      </c>
      <c r="AK88" s="78" t="str">
        <f t="shared" ca="1" si="20"/>
        <v/>
      </c>
      <c r="AL88" s="78" t="str">
        <f t="shared" ca="1" si="21"/>
        <v/>
      </c>
      <c r="AM88" s="78" t="str">
        <f t="shared" ca="1" si="22"/>
        <v/>
      </c>
    </row>
    <row r="89" spans="1:39" ht="15.75" customHeight="1">
      <c r="A89" s="38">
        <v>87</v>
      </c>
      <c r="B89" s="38" t="str">
        <f>IF(ISBLANK(ID管理番号商品名入力!D89),"",ID管理番号商品名入力!D89)</f>
        <v/>
      </c>
      <c r="C89" s="39" t="str">
        <f>IF(ISBLANK(ID管理番号商品名入力!F89),"",ID管理番号商品名入力!F89)</f>
        <v/>
      </c>
      <c r="D89" s="22" t="str">
        <f>IF(ISBLANK(サンプル入力!J90),"",サンプル入力!J90)</f>
        <v/>
      </c>
      <c r="E89" s="80" t="str">
        <f>IFERROR(VLOOKUP($D89,配送グループ設定!$A$31:$H$40,6,FALSE),"")</f>
        <v/>
      </c>
      <c r="F89" s="80" t="str">
        <f>IFERROR(VLOOKUP($D89,配送グループ設定!$A$31:$H$40,8,FALSE),"")</f>
        <v/>
      </c>
      <c r="G89" s="78">
        <v>0</v>
      </c>
      <c r="H89" s="78">
        <v>0</v>
      </c>
      <c r="I89" s="78">
        <v>0</v>
      </c>
      <c r="J89" s="78">
        <v>1</v>
      </c>
      <c r="K89" s="78" t="str">
        <f>IF(ISBLANK(サンプル入力!M90),"",サンプル入力!M90)</f>
        <v/>
      </c>
      <c r="L89" s="78">
        <v>1</v>
      </c>
      <c r="M89" s="81" t="str">
        <f>IF(ISBLANK(中部・下部フリースペース作成!$E$10),"5",中部・下部フリースペース作成!$E$10&amp;",5")</f>
        <v>5</v>
      </c>
      <c r="N89" s="81" t="str">
        <f>IF(商品台帳反映用!E394="","",商品台帳反映用!E394)</f>
        <v/>
      </c>
      <c r="O89" s="114" t="str">
        <f>IF(ISBLANK('計算（イレギュラーサンプル）'!O90),"",'計算（イレギュラーサンプル）'!O90)</f>
        <v/>
      </c>
      <c r="P89" s="78" t="str">
        <f ca="1">IFERROR(OFFSET('計算（イレギュラーサンプル）'!$O90,0,(COLUMN()-COLUMN($P89))*(COLUMNS('計算（イレギュラーサンプル）'!$O$3:$U$3)-1)/(COLUMNS($P$2:$Q$2)-1)),"")</f>
        <v/>
      </c>
      <c r="Q89" s="78" t="str">
        <f ca="1">IFERROR(OFFSET('計算（イレギュラーサンプル）'!$O90,0,(COLUMN()-COLUMN($P89))*(COLUMNS('計算（イレギュラーサンプル）'!$O$3:$U$3)-1)/(COLUMNS($P$2:$Q$2)-1)),"")</f>
        <v/>
      </c>
      <c r="R89" s="78" t="str">
        <f ca="1">IFERROR(OFFSET('計算（イレギュラーサンプル）'!$O90,0,(COLUMN()-COLUMN($P89))*(COLUMNS('計算（イレギュラーサンプル）'!$O$3:$U$3)-1)/(COLUMNS($P$2:$Q$2)-1)),"")</f>
        <v/>
      </c>
      <c r="S89" s="78" t="str">
        <f ca="1">IFERROR(OFFSET('計算（イレギュラーサンプル）'!$O90,0,(COLUMN()-COLUMN($P89))*(COLUMNS('計算（イレギュラーサンプル）'!$O$3:$U$3)-1)/(COLUMNS($P$2:$Q$2)-1)),"")</f>
        <v/>
      </c>
      <c r="T89" s="78" t="str">
        <f ca="1">IFERROR(OFFSET('計算（イレギュラーサンプル）'!$O90,0,(COLUMN()-COLUMN($P89))*(COLUMNS('計算（イレギュラーサンプル）'!$O$3:$U$3)-1)/(COLUMNS($P$2:$Q$2)-1)),"")</f>
        <v/>
      </c>
      <c r="U89" s="78" t="str">
        <f ca="1">IFERROR(OFFSET('計算（イレギュラーサンプル）'!$O90,0,(COLUMN()-COLUMN($P89))*(COLUMNS('計算（イレギュラーサンプル）'!$O$3:$U$3)-1)/(COLUMNS($P$2:$Q$2)-1)),"")</f>
        <v/>
      </c>
      <c r="V89" s="78" t="str">
        <f ca="1">IFERROR(OFFSET('計算（イレギュラーサンプル）'!$O90,0,(COLUMN()-COLUMN($P89))*(COLUMNS('計算（イレギュラーサンプル）'!$O$3:$U$3)-1)/(COLUMNS($P$2:$Q$2)-1)),"")</f>
        <v/>
      </c>
      <c r="W89" s="78" t="str">
        <f ca="1">IFERROR(OFFSET('計算（イレギュラーサンプル）'!$O90,0,(COLUMN()-COLUMN($P89))*(COLUMNS('計算（イレギュラーサンプル）'!$O$3:$U$3)-1)/(COLUMNS($P$2:$Q$2)-1)),"")</f>
        <v/>
      </c>
      <c r="X89" s="78" t="str">
        <f ca="1">IFERROR(OFFSET('計算（イレギュラーサンプル）'!$O90,0,(COLUMN()-COLUMN($P89))*(COLUMNS('計算（イレギュラーサンプル）'!$O$3:$U$3)-1)/(COLUMNS($P$2:$Q$2)-1)),"")</f>
        <v/>
      </c>
      <c r="Y89" s="78" t="str">
        <f ca="1">IFERROR(OFFSET('計算（イレギュラーサンプル）'!$O90,0,(COLUMN()-COLUMN($P89))*(COLUMNS('計算（イレギュラーサンプル）'!$O$3:$U$3)-1)/(COLUMNS($P$2:$Q$2)-1)),"")</f>
        <v/>
      </c>
      <c r="Z89" s="78" t="str">
        <f ca="1">IFERROR(OFFSET('計算（イレギュラーサンプル）'!$O90,0,(COLUMN()-COLUMN($P89))*(COLUMNS('計算（イレギュラーサンプル）'!$O$3:$U$3)-1)/(COLUMNS($P$2:$Q$2)-1)),"")</f>
        <v/>
      </c>
      <c r="AA89" s="78" t="str">
        <f ca="1">IFERROR(OFFSET('計算（イレギュラーサンプル）'!$O90,0,(COLUMN()-COLUMN($P89))*(COLUMNS('計算（イレギュラーサンプル）'!$O$3:$U$3)-1)/(COLUMNS($P$2:$Q$2)-1)),"")</f>
        <v/>
      </c>
      <c r="AB89" s="78" t="str">
        <f t="shared" ca="1" si="23"/>
        <v/>
      </c>
      <c r="AC89" s="78" t="str">
        <f t="shared" ca="1" si="12"/>
        <v/>
      </c>
      <c r="AD89" s="78" t="str">
        <f t="shared" ca="1" si="13"/>
        <v/>
      </c>
      <c r="AE89" s="78" t="str">
        <f t="shared" ca="1" si="14"/>
        <v/>
      </c>
      <c r="AF89" s="78" t="str">
        <f t="shared" ca="1" si="15"/>
        <v/>
      </c>
      <c r="AG89" s="78" t="str">
        <f t="shared" ca="1" si="16"/>
        <v/>
      </c>
      <c r="AH89" s="78" t="str">
        <f t="shared" ca="1" si="17"/>
        <v/>
      </c>
      <c r="AI89" s="78" t="str">
        <f t="shared" ca="1" si="18"/>
        <v/>
      </c>
      <c r="AJ89" s="78" t="str">
        <f t="shared" ca="1" si="19"/>
        <v/>
      </c>
      <c r="AK89" s="78" t="str">
        <f t="shared" ca="1" si="20"/>
        <v/>
      </c>
      <c r="AL89" s="78" t="str">
        <f t="shared" ca="1" si="21"/>
        <v/>
      </c>
      <c r="AM89" s="78" t="str">
        <f t="shared" ca="1" si="22"/>
        <v/>
      </c>
    </row>
    <row r="90" spans="1:39" ht="15.75" customHeight="1">
      <c r="A90" s="38">
        <v>88</v>
      </c>
      <c r="B90" s="38" t="str">
        <f>IF(ISBLANK(ID管理番号商品名入力!D90),"",ID管理番号商品名入力!D90)</f>
        <v/>
      </c>
      <c r="C90" s="39" t="str">
        <f>IF(ISBLANK(ID管理番号商品名入力!F90),"",ID管理番号商品名入力!F90)</f>
        <v/>
      </c>
      <c r="D90" s="22" t="str">
        <f>IF(ISBLANK(サンプル入力!J91),"",サンプル入力!J91)</f>
        <v/>
      </c>
      <c r="E90" s="80" t="str">
        <f>IFERROR(VLOOKUP($D90,配送グループ設定!$A$31:$H$40,6,FALSE),"")</f>
        <v/>
      </c>
      <c r="F90" s="80" t="str">
        <f>IFERROR(VLOOKUP($D90,配送グループ設定!$A$31:$H$40,8,FALSE),"")</f>
        <v/>
      </c>
      <c r="G90" s="78">
        <v>0</v>
      </c>
      <c r="H90" s="78">
        <v>0</v>
      </c>
      <c r="I90" s="78">
        <v>0</v>
      </c>
      <c r="J90" s="78">
        <v>1</v>
      </c>
      <c r="K90" s="78" t="str">
        <f>IF(ISBLANK(サンプル入力!M91),"",サンプル入力!M91)</f>
        <v/>
      </c>
      <c r="L90" s="78">
        <v>1</v>
      </c>
      <c r="M90" s="81" t="str">
        <f>IF(ISBLANK(中部・下部フリースペース作成!$E$10),"5",中部・下部フリースペース作成!$E$10&amp;",5")</f>
        <v>5</v>
      </c>
      <c r="N90" s="81" t="str">
        <f>IF(商品台帳反映用!E395="","",商品台帳反映用!E395)</f>
        <v/>
      </c>
      <c r="O90" s="114" t="str">
        <f>IF(ISBLANK('計算（イレギュラーサンプル）'!O91),"",'計算（イレギュラーサンプル）'!O91)</f>
        <v/>
      </c>
      <c r="P90" s="78" t="str">
        <f ca="1">IFERROR(OFFSET('計算（イレギュラーサンプル）'!$O91,0,(COLUMN()-COLUMN($P90))*(COLUMNS('計算（イレギュラーサンプル）'!$O$3:$U$3)-1)/(COLUMNS($P$2:$Q$2)-1)),"")</f>
        <v/>
      </c>
      <c r="Q90" s="78" t="str">
        <f ca="1">IFERROR(OFFSET('計算（イレギュラーサンプル）'!$O91,0,(COLUMN()-COLUMN($P90))*(COLUMNS('計算（イレギュラーサンプル）'!$O$3:$U$3)-1)/(COLUMNS($P$2:$Q$2)-1)),"")</f>
        <v/>
      </c>
      <c r="R90" s="78" t="str">
        <f ca="1">IFERROR(OFFSET('計算（イレギュラーサンプル）'!$O91,0,(COLUMN()-COLUMN($P90))*(COLUMNS('計算（イレギュラーサンプル）'!$O$3:$U$3)-1)/(COLUMNS($P$2:$Q$2)-1)),"")</f>
        <v/>
      </c>
      <c r="S90" s="78" t="str">
        <f ca="1">IFERROR(OFFSET('計算（イレギュラーサンプル）'!$O91,0,(COLUMN()-COLUMN($P90))*(COLUMNS('計算（イレギュラーサンプル）'!$O$3:$U$3)-1)/(COLUMNS($P$2:$Q$2)-1)),"")</f>
        <v/>
      </c>
      <c r="T90" s="78" t="str">
        <f ca="1">IFERROR(OFFSET('計算（イレギュラーサンプル）'!$O91,0,(COLUMN()-COLUMN($P90))*(COLUMNS('計算（イレギュラーサンプル）'!$O$3:$U$3)-1)/(COLUMNS($P$2:$Q$2)-1)),"")</f>
        <v/>
      </c>
      <c r="U90" s="78" t="str">
        <f ca="1">IFERROR(OFFSET('計算（イレギュラーサンプル）'!$O91,0,(COLUMN()-COLUMN($P90))*(COLUMNS('計算（イレギュラーサンプル）'!$O$3:$U$3)-1)/(COLUMNS($P$2:$Q$2)-1)),"")</f>
        <v/>
      </c>
      <c r="V90" s="78" t="str">
        <f ca="1">IFERROR(OFFSET('計算（イレギュラーサンプル）'!$O91,0,(COLUMN()-COLUMN($P90))*(COLUMNS('計算（イレギュラーサンプル）'!$O$3:$U$3)-1)/(COLUMNS($P$2:$Q$2)-1)),"")</f>
        <v/>
      </c>
      <c r="W90" s="78" t="str">
        <f ca="1">IFERROR(OFFSET('計算（イレギュラーサンプル）'!$O91,0,(COLUMN()-COLUMN($P90))*(COLUMNS('計算（イレギュラーサンプル）'!$O$3:$U$3)-1)/(COLUMNS($P$2:$Q$2)-1)),"")</f>
        <v/>
      </c>
      <c r="X90" s="78" t="str">
        <f ca="1">IFERROR(OFFSET('計算（イレギュラーサンプル）'!$O91,0,(COLUMN()-COLUMN($P90))*(COLUMNS('計算（イレギュラーサンプル）'!$O$3:$U$3)-1)/(COLUMNS($P$2:$Q$2)-1)),"")</f>
        <v/>
      </c>
      <c r="Y90" s="78" t="str">
        <f ca="1">IFERROR(OFFSET('計算（イレギュラーサンプル）'!$O91,0,(COLUMN()-COLUMN($P90))*(COLUMNS('計算（イレギュラーサンプル）'!$O$3:$U$3)-1)/(COLUMNS($P$2:$Q$2)-1)),"")</f>
        <v/>
      </c>
      <c r="Z90" s="78" t="str">
        <f ca="1">IFERROR(OFFSET('計算（イレギュラーサンプル）'!$O91,0,(COLUMN()-COLUMN($P90))*(COLUMNS('計算（イレギュラーサンプル）'!$O$3:$U$3)-1)/(COLUMNS($P$2:$Q$2)-1)),"")</f>
        <v/>
      </c>
      <c r="AA90" s="78" t="str">
        <f ca="1">IFERROR(OFFSET('計算（イレギュラーサンプル）'!$O91,0,(COLUMN()-COLUMN($P90))*(COLUMNS('計算（イレギュラーサンプル）'!$O$3:$U$3)-1)/(COLUMNS($P$2:$Q$2)-1)),"")</f>
        <v/>
      </c>
      <c r="AB90" s="78" t="str">
        <f t="shared" ca="1" si="23"/>
        <v/>
      </c>
      <c r="AC90" s="78" t="str">
        <f t="shared" ca="1" si="12"/>
        <v/>
      </c>
      <c r="AD90" s="78" t="str">
        <f t="shared" ca="1" si="13"/>
        <v/>
      </c>
      <c r="AE90" s="78" t="str">
        <f t="shared" ca="1" si="14"/>
        <v/>
      </c>
      <c r="AF90" s="78" t="str">
        <f t="shared" ca="1" si="15"/>
        <v/>
      </c>
      <c r="AG90" s="78" t="str">
        <f t="shared" ca="1" si="16"/>
        <v/>
      </c>
      <c r="AH90" s="78" t="str">
        <f t="shared" ca="1" si="17"/>
        <v/>
      </c>
      <c r="AI90" s="78" t="str">
        <f t="shared" ca="1" si="18"/>
        <v/>
      </c>
      <c r="AJ90" s="78" t="str">
        <f t="shared" ca="1" si="19"/>
        <v/>
      </c>
      <c r="AK90" s="78" t="str">
        <f t="shared" ca="1" si="20"/>
        <v/>
      </c>
      <c r="AL90" s="78" t="str">
        <f t="shared" ca="1" si="21"/>
        <v/>
      </c>
      <c r="AM90" s="78" t="str">
        <f t="shared" ca="1" si="22"/>
        <v/>
      </c>
    </row>
    <row r="91" spans="1:39" ht="15.75" customHeight="1">
      <c r="A91" s="38">
        <v>89</v>
      </c>
      <c r="B91" s="38" t="str">
        <f>IF(ISBLANK(ID管理番号商品名入力!D91),"",ID管理番号商品名入力!D91)</f>
        <v/>
      </c>
      <c r="C91" s="39" t="str">
        <f>IF(ISBLANK(ID管理番号商品名入力!F91),"",ID管理番号商品名入力!F91)</f>
        <v/>
      </c>
      <c r="D91" s="22" t="str">
        <f>IF(ISBLANK(サンプル入力!J92),"",サンプル入力!J92)</f>
        <v/>
      </c>
      <c r="E91" s="80" t="str">
        <f>IFERROR(VLOOKUP($D91,配送グループ設定!$A$31:$H$40,6,FALSE),"")</f>
        <v/>
      </c>
      <c r="F91" s="80" t="str">
        <f>IFERROR(VLOOKUP($D91,配送グループ設定!$A$31:$H$40,8,FALSE),"")</f>
        <v/>
      </c>
      <c r="G91" s="78">
        <v>0</v>
      </c>
      <c r="H91" s="78">
        <v>0</v>
      </c>
      <c r="I91" s="78">
        <v>0</v>
      </c>
      <c r="J91" s="78">
        <v>1</v>
      </c>
      <c r="K91" s="78" t="str">
        <f>IF(ISBLANK(サンプル入力!M92),"",サンプル入力!M92)</f>
        <v/>
      </c>
      <c r="L91" s="78">
        <v>1</v>
      </c>
      <c r="M91" s="81" t="str">
        <f>IF(ISBLANK(中部・下部フリースペース作成!$E$10),"5",中部・下部フリースペース作成!$E$10&amp;",5")</f>
        <v>5</v>
      </c>
      <c r="N91" s="81" t="str">
        <f>IF(商品台帳反映用!E396="","",商品台帳反映用!E396)</f>
        <v/>
      </c>
      <c r="O91" s="114" t="str">
        <f>IF(ISBLANK('計算（イレギュラーサンプル）'!O92),"",'計算（イレギュラーサンプル）'!O92)</f>
        <v/>
      </c>
      <c r="P91" s="78" t="str">
        <f ca="1">IFERROR(OFFSET('計算（イレギュラーサンプル）'!$O92,0,(COLUMN()-COLUMN($P91))*(COLUMNS('計算（イレギュラーサンプル）'!$O$3:$U$3)-1)/(COLUMNS($P$2:$Q$2)-1)),"")</f>
        <v/>
      </c>
      <c r="Q91" s="78" t="str">
        <f ca="1">IFERROR(OFFSET('計算（イレギュラーサンプル）'!$O92,0,(COLUMN()-COLUMN($P91))*(COLUMNS('計算（イレギュラーサンプル）'!$O$3:$U$3)-1)/(COLUMNS($P$2:$Q$2)-1)),"")</f>
        <v/>
      </c>
      <c r="R91" s="78" t="str">
        <f ca="1">IFERROR(OFFSET('計算（イレギュラーサンプル）'!$O92,0,(COLUMN()-COLUMN($P91))*(COLUMNS('計算（イレギュラーサンプル）'!$O$3:$U$3)-1)/(COLUMNS($P$2:$Q$2)-1)),"")</f>
        <v/>
      </c>
      <c r="S91" s="78" t="str">
        <f ca="1">IFERROR(OFFSET('計算（イレギュラーサンプル）'!$O92,0,(COLUMN()-COLUMN($P91))*(COLUMNS('計算（イレギュラーサンプル）'!$O$3:$U$3)-1)/(COLUMNS($P$2:$Q$2)-1)),"")</f>
        <v/>
      </c>
      <c r="T91" s="78" t="str">
        <f ca="1">IFERROR(OFFSET('計算（イレギュラーサンプル）'!$O92,0,(COLUMN()-COLUMN($P91))*(COLUMNS('計算（イレギュラーサンプル）'!$O$3:$U$3)-1)/(COLUMNS($P$2:$Q$2)-1)),"")</f>
        <v/>
      </c>
      <c r="U91" s="78" t="str">
        <f ca="1">IFERROR(OFFSET('計算（イレギュラーサンプル）'!$O92,0,(COLUMN()-COLUMN($P91))*(COLUMNS('計算（イレギュラーサンプル）'!$O$3:$U$3)-1)/(COLUMNS($P$2:$Q$2)-1)),"")</f>
        <v/>
      </c>
      <c r="V91" s="78" t="str">
        <f ca="1">IFERROR(OFFSET('計算（イレギュラーサンプル）'!$O92,0,(COLUMN()-COLUMN($P91))*(COLUMNS('計算（イレギュラーサンプル）'!$O$3:$U$3)-1)/(COLUMNS($P$2:$Q$2)-1)),"")</f>
        <v/>
      </c>
      <c r="W91" s="78" t="str">
        <f ca="1">IFERROR(OFFSET('計算（イレギュラーサンプル）'!$O92,0,(COLUMN()-COLUMN($P91))*(COLUMNS('計算（イレギュラーサンプル）'!$O$3:$U$3)-1)/(COLUMNS($P$2:$Q$2)-1)),"")</f>
        <v/>
      </c>
      <c r="X91" s="78" t="str">
        <f ca="1">IFERROR(OFFSET('計算（イレギュラーサンプル）'!$O92,0,(COLUMN()-COLUMN($P91))*(COLUMNS('計算（イレギュラーサンプル）'!$O$3:$U$3)-1)/(COLUMNS($P$2:$Q$2)-1)),"")</f>
        <v/>
      </c>
      <c r="Y91" s="78" t="str">
        <f ca="1">IFERROR(OFFSET('計算（イレギュラーサンプル）'!$O92,0,(COLUMN()-COLUMN($P91))*(COLUMNS('計算（イレギュラーサンプル）'!$O$3:$U$3)-1)/(COLUMNS($P$2:$Q$2)-1)),"")</f>
        <v/>
      </c>
      <c r="Z91" s="78" t="str">
        <f ca="1">IFERROR(OFFSET('計算（イレギュラーサンプル）'!$O92,0,(COLUMN()-COLUMN($P91))*(COLUMNS('計算（イレギュラーサンプル）'!$O$3:$U$3)-1)/(COLUMNS($P$2:$Q$2)-1)),"")</f>
        <v/>
      </c>
      <c r="AA91" s="78" t="str">
        <f ca="1">IFERROR(OFFSET('計算（イレギュラーサンプル）'!$O92,0,(COLUMN()-COLUMN($P91))*(COLUMNS('計算（イレギュラーサンプル）'!$O$3:$U$3)-1)/(COLUMNS($P$2:$Q$2)-1)),"")</f>
        <v/>
      </c>
      <c r="AB91" s="78" t="str">
        <f t="shared" ca="1" si="23"/>
        <v/>
      </c>
      <c r="AC91" s="78" t="str">
        <f t="shared" ca="1" si="12"/>
        <v/>
      </c>
      <c r="AD91" s="78" t="str">
        <f t="shared" ca="1" si="13"/>
        <v/>
      </c>
      <c r="AE91" s="78" t="str">
        <f t="shared" ca="1" si="14"/>
        <v/>
      </c>
      <c r="AF91" s="78" t="str">
        <f t="shared" ca="1" si="15"/>
        <v/>
      </c>
      <c r="AG91" s="78" t="str">
        <f t="shared" ca="1" si="16"/>
        <v/>
      </c>
      <c r="AH91" s="78" t="str">
        <f t="shared" ca="1" si="17"/>
        <v/>
      </c>
      <c r="AI91" s="78" t="str">
        <f t="shared" ca="1" si="18"/>
        <v/>
      </c>
      <c r="AJ91" s="78" t="str">
        <f t="shared" ca="1" si="19"/>
        <v/>
      </c>
      <c r="AK91" s="78" t="str">
        <f t="shared" ca="1" si="20"/>
        <v/>
      </c>
      <c r="AL91" s="78" t="str">
        <f t="shared" ca="1" si="21"/>
        <v/>
      </c>
      <c r="AM91" s="78" t="str">
        <f t="shared" ca="1" si="22"/>
        <v/>
      </c>
    </row>
    <row r="92" spans="1:39" ht="15.75" customHeight="1">
      <c r="A92" s="38">
        <v>90</v>
      </c>
      <c r="B92" s="38" t="str">
        <f>IF(ISBLANK(ID管理番号商品名入力!D92),"",ID管理番号商品名入力!D92)</f>
        <v/>
      </c>
      <c r="C92" s="39" t="str">
        <f>IF(ISBLANK(ID管理番号商品名入力!F92),"",ID管理番号商品名入力!F92)</f>
        <v/>
      </c>
      <c r="D92" s="22" t="str">
        <f>IF(ISBLANK(サンプル入力!J93),"",サンプル入力!J93)</f>
        <v/>
      </c>
      <c r="E92" s="80" t="str">
        <f>IFERROR(VLOOKUP($D92,配送グループ設定!$A$31:$H$40,6,FALSE),"")</f>
        <v/>
      </c>
      <c r="F92" s="80" t="str">
        <f>IFERROR(VLOOKUP($D92,配送グループ設定!$A$31:$H$40,8,FALSE),"")</f>
        <v/>
      </c>
      <c r="G92" s="78">
        <v>0</v>
      </c>
      <c r="H92" s="78">
        <v>0</v>
      </c>
      <c r="I92" s="78">
        <v>0</v>
      </c>
      <c r="J92" s="78">
        <v>1</v>
      </c>
      <c r="K92" s="78" t="str">
        <f>IF(ISBLANK(サンプル入力!M93),"",サンプル入力!M93)</f>
        <v/>
      </c>
      <c r="L92" s="78">
        <v>1</v>
      </c>
      <c r="M92" s="81" t="str">
        <f>IF(ISBLANK(中部・下部フリースペース作成!$E$10),"5",中部・下部フリースペース作成!$E$10&amp;",5")</f>
        <v>5</v>
      </c>
      <c r="N92" s="81" t="str">
        <f>IF(商品台帳反映用!E397="","",商品台帳反映用!E397)</f>
        <v/>
      </c>
      <c r="O92" s="114" t="str">
        <f>IF(ISBLANK('計算（イレギュラーサンプル）'!O93),"",'計算（イレギュラーサンプル）'!O93)</f>
        <v/>
      </c>
      <c r="P92" s="78" t="str">
        <f ca="1">IFERROR(OFFSET('計算（イレギュラーサンプル）'!$O93,0,(COLUMN()-COLUMN($P92))*(COLUMNS('計算（イレギュラーサンプル）'!$O$3:$U$3)-1)/(COLUMNS($P$2:$Q$2)-1)),"")</f>
        <v/>
      </c>
      <c r="Q92" s="78" t="str">
        <f ca="1">IFERROR(OFFSET('計算（イレギュラーサンプル）'!$O93,0,(COLUMN()-COLUMN($P92))*(COLUMNS('計算（イレギュラーサンプル）'!$O$3:$U$3)-1)/(COLUMNS($P$2:$Q$2)-1)),"")</f>
        <v/>
      </c>
      <c r="R92" s="78" t="str">
        <f ca="1">IFERROR(OFFSET('計算（イレギュラーサンプル）'!$O93,0,(COLUMN()-COLUMN($P92))*(COLUMNS('計算（イレギュラーサンプル）'!$O$3:$U$3)-1)/(COLUMNS($P$2:$Q$2)-1)),"")</f>
        <v/>
      </c>
      <c r="S92" s="78" t="str">
        <f ca="1">IFERROR(OFFSET('計算（イレギュラーサンプル）'!$O93,0,(COLUMN()-COLUMN($P92))*(COLUMNS('計算（イレギュラーサンプル）'!$O$3:$U$3)-1)/(COLUMNS($P$2:$Q$2)-1)),"")</f>
        <v/>
      </c>
      <c r="T92" s="78" t="str">
        <f ca="1">IFERROR(OFFSET('計算（イレギュラーサンプル）'!$O93,0,(COLUMN()-COLUMN($P92))*(COLUMNS('計算（イレギュラーサンプル）'!$O$3:$U$3)-1)/(COLUMNS($P$2:$Q$2)-1)),"")</f>
        <v/>
      </c>
      <c r="U92" s="78" t="str">
        <f ca="1">IFERROR(OFFSET('計算（イレギュラーサンプル）'!$O93,0,(COLUMN()-COLUMN($P92))*(COLUMNS('計算（イレギュラーサンプル）'!$O$3:$U$3)-1)/(COLUMNS($P$2:$Q$2)-1)),"")</f>
        <v/>
      </c>
      <c r="V92" s="78" t="str">
        <f ca="1">IFERROR(OFFSET('計算（イレギュラーサンプル）'!$O93,0,(COLUMN()-COLUMN($P92))*(COLUMNS('計算（イレギュラーサンプル）'!$O$3:$U$3)-1)/(COLUMNS($P$2:$Q$2)-1)),"")</f>
        <v/>
      </c>
      <c r="W92" s="78" t="str">
        <f ca="1">IFERROR(OFFSET('計算（イレギュラーサンプル）'!$O93,0,(COLUMN()-COLUMN($P92))*(COLUMNS('計算（イレギュラーサンプル）'!$O$3:$U$3)-1)/(COLUMNS($P$2:$Q$2)-1)),"")</f>
        <v/>
      </c>
      <c r="X92" s="78" t="str">
        <f ca="1">IFERROR(OFFSET('計算（イレギュラーサンプル）'!$O93,0,(COLUMN()-COLUMN($P92))*(COLUMNS('計算（イレギュラーサンプル）'!$O$3:$U$3)-1)/(COLUMNS($P$2:$Q$2)-1)),"")</f>
        <v/>
      </c>
      <c r="Y92" s="78" t="str">
        <f ca="1">IFERROR(OFFSET('計算（イレギュラーサンプル）'!$O93,0,(COLUMN()-COLUMN($P92))*(COLUMNS('計算（イレギュラーサンプル）'!$O$3:$U$3)-1)/(COLUMNS($P$2:$Q$2)-1)),"")</f>
        <v/>
      </c>
      <c r="Z92" s="78" t="str">
        <f ca="1">IFERROR(OFFSET('計算（イレギュラーサンプル）'!$O93,0,(COLUMN()-COLUMN($P92))*(COLUMNS('計算（イレギュラーサンプル）'!$O$3:$U$3)-1)/(COLUMNS($P$2:$Q$2)-1)),"")</f>
        <v/>
      </c>
      <c r="AA92" s="78" t="str">
        <f ca="1">IFERROR(OFFSET('計算（イレギュラーサンプル）'!$O93,0,(COLUMN()-COLUMN($P92))*(COLUMNS('計算（イレギュラーサンプル）'!$O$3:$U$3)-1)/(COLUMNS($P$2:$Q$2)-1)),"")</f>
        <v/>
      </c>
      <c r="AB92" s="78" t="str">
        <f t="shared" ca="1" si="23"/>
        <v/>
      </c>
      <c r="AC92" s="78" t="str">
        <f t="shared" ca="1" si="12"/>
        <v/>
      </c>
      <c r="AD92" s="78" t="str">
        <f t="shared" ca="1" si="13"/>
        <v/>
      </c>
      <c r="AE92" s="78" t="str">
        <f t="shared" ca="1" si="14"/>
        <v/>
      </c>
      <c r="AF92" s="78" t="str">
        <f t="shared" ca="1" si="15"/>
        <v/>
      </c>
      <c r="AG92" s="78" t="str">
        <f t="shared" ca="1" si="16"/>
        <v/>
      </c>
      <c r="AH92" s="78" t="str">
        <f t="shared" ca="1" si="17"/>
        <v/>
      </c>
      <c r="AI92" s="78" t="str">
        <f t="shared" ca="1" si="18"/>
        <v/>
      </c>
      <c r="AJ92" s="78" t="str">
        <f t="shared" ca="1" si="19"/>
        <v/>
      </c>
      <c r="AK92" s="78" t="str">
        <f t="shared" ca="1" si="20"/>
        <v/>
      </c>
      <c r="AL92" s="78" t="str">
        <f t="shared" ca="1" si="21"/>
        <v/>
      </c>
      <c r="AM92" s="78" t="str">
        <f t="shared" ca="1" si="22"/>
        <v/>
      </c>
    </row>
    <row r="93" spans="1:39" ht="15.75" customHeight="1">
      <c r="A93" s="38">
        <v>91</v>
      </c>
      <c r="B93" s="38" t="str">
        <f>IF(ISBLANK(ID管理番号商品名入力!D93),"",ID管理番号商品名入力!D93)</f>
        <v/>
      </c>
      <c r="C93" s="39" t="str">
        <f>IF(ISBLANK(ID管理番号商品名入力!F93),"",ID管理番号商品名入力!F93)</f>
        <v/>
      </c>
      <c r="D93" s="22" t="str">
        <f>IF(ISBLANK(サンプル入力!J94),"",サンプル入力!J94)</f>
        <v/>
      </c>
      <c r="E93" s="80" t="str">
        <f>IFERROR(VLOOKUP($D93,配送グループ設定!$A$31:$H$40,6,FALSE),"")</f>
        <v/>
      </c>
      <c r="F93" s="80" t="str">
        <f>IFERROR(VLOOKUP($D93,配送グループ設定!$A$31:$H$40,8,FALSE),"")</f>
        <v/>
      </c>
      <c r="G93" s="78">
        <v>0</v>
      </c>
      <c r="H93" s="78">
        <v>0</v>
      </c>
      <c r="I93" s="78">
        <v>0</v>
      </c>
      <c r="J93" s="78">
        <v>1</v>
      </c>
      <c r="K93" s="78" t="str">
        <f>IF(ISBLANK(サンプル入力!M94),"",サンプル入力!M94)</f>
        <v/>
      </c>
      <c r="L93" s="78">
        <v>1</v>
      </c>
      <c r="M93" s="81" t="str">
        <f>IF(ISBLANK(中部・下部フリースペース作成!$E$10),"5",中部・下部フリースペース作成!$E$10&amp;",5")</f>
        <v>5</v>
      </c>
      <c r="N93" s="81" t="str">
        <f>IF(商品台帳反映用!E398="","",商品台帳反映用!E398)</f>
        <v/>
      </c>
      <c r="O93" s="114" t="str">
        <f>IF(ISBLANK('計算（イレギュラーサンプル）'!O94),"",'計算（イレギュラーサンプル）'!O94)</f>
        <v/>
      </c>
      <c r="P93" s="78" t="str">
        <f ca="1">IFERROR(OFFSET('計算（イレギュラーサンプル）'!$O94,0,(COLUMN()-COLUMN($P93))*(COLUMNS('計算（イレギュラーサンプル）'!$O$3:$U$3)-1)/(COLUMNS($P$2:$Q$2)-1)),"")</f>
        <v/>
      </c>
      <c r="Q93" s="78" t="str">
        <f ca="1">IFERROR(OFFSET('計算（イレギュラーサンプル）'!$O94,0,(COLUMN()-COLUMN($P93))*(COLUMNS('計算（イレギュラーサンプル）'!$O$3:$U$3)-1)/(COLUMNS($P$2:$Q$2)-1)),"")</f>
        <v/>
      </c>
      <c r="R93" s="78" t="str">
        <f ca="1">IFERROR(OFFSET('計算（イレギュラーサンプル）'!$O94,0,(COLUMN()-COLUMN($P93))*(COLUMNS('計算（イレギュラーサンプル）'!$O$3:$U$3)-1)/(COLUMNS($P$2:$Q$2)-1)),"")</f>
        <v/>
      </c>
      <c r="S93" s="78" t="str">
        <f ca="1">IFERROR(OFFSET('計算（イレギュラーサンプル）'!$O94,0,(COLUMN()-COLUMN($P93))*(COLUMNS('計算（イレギュラーサンプル）'!$O$3:$U$3)-1)/(COLUMNS($P$2:$Q$2)-1)),"")</f>
        <v/>
      </c>
      <c r="T93" s="78" t="str">
        <f ca="1">IFERROR(OFFSET('計算（イレギュラーサンプル）'!$O94,0,(COLUMN()-COLUMN($P93))*(COLUMNS('計算（イレギュラーサンプル）'!$O$3:$U$3)-1)/(COLUMNS($P$2:$Q$2)-1)),"")</f>
        <v/>
      </c>
      <c r="U93" s="78" t="str">
        <f ca="1">IFERROR(OFFSET('計算（イレギュラーサンプル）'!$O94,0,(COLUMN()-COLUMN($P93))*(COLUMNS('計算（イレギュラーサンプル）'!$O$3:$U$3)-1)/(COLUMNS($P$2:$Q$2)-1)),"")</f>
        <v/>
      </c>
      <c r="V93" s="78" t="str">
        <f ca="1">IFERROR(OFFSET('計算（イレギュラーサンプル）'!$O94,0,(COLUMN()-COLUMN($P93))*(COLUMNS('計算（イレギュラーサンプル）'!$O$3:$U$3)-1)/(COLUMNS($P$2:$Q$2)-1)),"")</f>
        <v/>
      </c>
      <c r="W93" s="78" t="str">
        <f ca="1">IFERROR(OFFSET('計算（イレギュラーサンプル）'!$O94,0,(COLUMN()-COLUMN($P93))*(COLUMNS('計算（イレギュラーサンプル）'!$O$3:$U$3)-1)/(COLUMNS($P$2:$Q$2)-1)),"")</f>
        <v/>
      </c>
      <c r="X93" s="78" t="str">
        <f ca="1">IFERROR(OFFSET('計算（イレギュラーサンプル）'!$O94,0,(COLUMN()-COLUMN($P93))*(COLUMNS('計算（イレギュラーサンプル）'!$O$3:$U$3)-1)/(COLUMNS($P$2:$Q$2)-1)),"")</f>
        <v/>
      </c>
      <c r="Y93" s="78" t="str">
        <f ca="1">IFERROR(OFFSET('計算（イレギュラーサンプル）'!$O94,0,(COLUMN()-COLUMN($P93))*(COLUMNS('計算（イレギュラーサンプル）'!$O$3:$U$3)-1)/(COLUMNS($P$2:$Q$2)-1)),"")</f>
        <v/>
      </c>
      <c r="Z93" s="78" t="str">
        <f ca="1">IFERROR(OFFSET('計算（イレギュラーサンプル）'!$O94,0,(COLUMN()-COLUMN($P93))*(COLUMNS('計算（イレギュラーサンプル）'!$O$3:$U$3)-1)/(COLUMNS($P$2:$Q$2)-1)),"")</f>
        <v/>
      </c>
      <c r="AA93" s="78" t="str">
        <f ca="1">IFERROR(OFFSET('計算（イレギュラーサンプル）'!$O94,0,(COLUMN()-COLUMN($P93))*(COLUMNS('計算（イレギュラーサンプル）'!$O$3:$U$3)-1)/(COLUMNS($P$2:$Q$2)-1)),"")</f>
        <v/>
      </c>
      <c r="AB93" s="78" t="str">
        <f t="shared" ca="1" si="23"/>
        <v/>
      </c>
      <c r="AC93" s="78" t="str">
        <f t="shared" ca="1" si="12"/>
        <v/>
      </c>
      <c r="AD93" s="78" t="str">
        <f t="shared" ca="1" si="13"/>
        <v/>
      </c>
      <c r="AE93" s="78" t="str">
        <f t="shared" ca="1" si="14"/>
        <v/>
      </c>
      <c r="AF93" s="78" t="str">
        <f t="shared" ca="1" si="15"/>
        <v/>
      </c>
      <c r="AG93" s="78" t="str">
        <f t="shared" ca="1" si="16"/>
        <v/>
      </c>
      <c r="AH93" s="78" t="str">
        <f t="shared" ca="1" si="17"/>
        <v/>
      </c>
      <c r="AI93" s="78" t="str">
        <f t="shared" ca="1" si="18"/>
        <v/>
      </c>
      <c r="AJ93" s="78" t="str">
        <f t="shared" ca="1" si="19"/>
        <v/>
      </c>
      <c r="AK93" s="78" t="str">
        <f t="shared" ca="1" si="20"/>
        <v/>
      </c>
      <c r="AL93" s="78" t="str">
        <f t="shared" ca="1" si="21"/>
        <v/>
      </c>
      <c r="AM93" s="78" t="str">
        <f t="shared" ca="1" si="22"/>
        <v/>
      </c>
    </row>
    <row r="94" spans="1:39" ht="15.75" customHeight="1">
      <c r="A94" s="38">
        <v>92</v>
      </c>
      <c r="B94" s="38" t="str">
        <f>IF(ISBLANK(ID管理番号商品名入力!D94),"",ID管理番号商品名入力!D94)</f>
        <v/>
      </c>
      <c r="C94" s="39" t="str">
        <f>IF(ISBLANK(ID管理番号商品名入力!F94),"",ID管理番号商品名入力!F94)</f>
        <v/>
      </c>
      <c r="D94" s="22" t="str">
        <f>IF(ISBLANK(サンプル入力!J95),"",サンプル入力!J95)</f>
        <v/>
      </c>
      <c r="E94" s="80" t="str">
        <f>IFERROR(VLOOKUP($D94,配送グループ設定!$A$31:$H$40,6,FALSE),"")</f>
        <v/>
      </c>
      <c r="F94" s="80" t="str">
        <f>IFERROR(VLOOKUP($D94,配送グループ設定!$A$31:$H$40,8,FALSE),"")</f>
        <v/>
      </c>
      <c r="G94" s="78">
        <v>0</v>
      </c>
      <c r="H94" s="78">
        <v>0</v>
      </c>
      <c r="I94" s="78">
        <v>0</v>
      </c>
      <c r="J94" s="78">
        <v>1</v>
      </c>
      <c r="K94" s="78" t="str">
        <f>IF(ISBLANK(サンプル入力!M95),"",サンプル入力!M95)</f>
        <v/>
      </c>
      <c r="L94" s="78">
        <v>1</v>
      </c>
      <c r="M94" s="81" t="str">
        <f>IF(ISBLANK(中部・下部フリースペース作成!$E$10),"5",中部・下部フリースペース作成!$E$10&amp;",5")</f>
        <v>5</v>
      </c>
      <c r="N94" s="81" t="str">
        <f>IF(商品台帳反映用!E399="","",商品台帳反映用!E399)</f>
        <v/>
      </c>
      <c r="O94" s="114" t="str">
        <f>IF(ISBLANK('計算（イレギュラーサンプル）'!O95),"",'計算（イレギュラーサンプル）'!O95)</f>
        <v/>
      </c>
      <c r="P94" s="78" t="str">
        <f ca="1">IFERROR(OFFSET('計算（イレギュラーサンプル）'!$O95,0,(COLUMN()-COLUMN($P94))*(COLUMNS('計算（イレギュラーサンプル）'!$O$3:$U$3)-1)/(COLUMNS($P$2:$Q$2)-1)),"")</f>
        <v/>
      </c>
      <c r="Q94" s="78" t="str">
        <f ca="1">IFERROR(OFFSET('計算（イレギュラーサンプル）'!$O95,0,(COLUMN()-COLUMN($P94))*(COLUMNS('計算（イレギュラーサンプル）'!$O$3:$U$3)-1)/(COLUMNS($P$2:$Q$2)-1)),"")</f>
        <v/>
      </c>
      <c r="R94" s="78" t="str">
        <f ca="1">IFERROR(OFFSET('計算（イレギュラーサンプル）'!$O95,0,(COLUMN()-COLUMN($P94))*(COLUMNS('計算（イレギュラーサンプル）'!$O$3:$U$3)-1)/(COLUMNS($P$2:$Q$2)-1)),"")</f>
        <v/>
      </c>
      <c r="S94" s="78" t="str">
        <f ca="1">IFERROR(OFFSET('計算（イレギュラーサンプル）'!$O95,0,(COLUMN()-COLUMN($P94))*(COLUMNS('計算（イレギュラーサンプル）'!$O$3:$U$3)-1)/(COLUMNS($P$2:$Q$2)-1)),"")</f>
        <v/>
      </c>
      <c r="T94" s="78" t="str">
        <f ca="1">IFERROR(OFFSET('計算（イレギュラーサンプル）'!$O95,0,(COLUMN()-COLUMN($P94))*(COLUMNS('計算（イレギュラーサンプル）'!$O$3:$U$3)-1)/(COLUMNS($P$2:$Q$2)-1)),"")</f>
        <v/>
      </c>
      <c r="U94" s="78" t="str">
        <f ca="1">IFERROR(OFFSET('計算（イレギュラーサンプル）'!$O95,0,(COLUMN()-COLUMN($P94))*(COLUMNS('計算（イレギュラーサンプル）'!$O$3:$U$3)-1)/(COLUMNS($P$2:$Q$2)-1)),"")</f>
        <v/>
      </c>
      <c r="V94" s="78" t="str">
        <f ca="1">IFERROR(OFFSET('計算（イレギュラーサンプル）'!$O95,0,(COLUMN()-COLUMN($P94))*(COLUMNS('計算（イレギュラーサンプル）'!$O$3:$U$3)-1)/(COLUMNS($P$2:$Q$2)-1)),"")</f>
        <v/>
      </c>
      <c r="W94" s="78" t="str">
        <f ca="1">IFERROR(OFFSET('計算（イレギュラーサンプル）'!$O95,0,(COLUMN()-COLUMN($P94))*(COLUMNS('計算（イレギュラーサンプル）'!$O$3:$U$3)-1)/(COLUMNS($P$2:$Q$2)-1)),"")</f>
        <v/>
      </c>
      <c r="X94" s="78" t="str">
        <f ca="1">IFERROR(OFFSET('計算（イレギュラーサンプル）'!$O95,0,(COLUMN()-COLUMN($P94))*(COLUMNS('計算（イレギュラーサンプル）'!$O$3:$U$3)-1)/(COLUMNS($P$2:$Q$2)-1)),"")</f>
        <v/>
      </c>
      <c r="Y94" s="78" t="str">
        <f ca="1">IFERROR(OFFSET('計算（イレギュラーサンプル）'!$O95,0,(COLUMN()-COLUMN($P94))*(COLUMNS('計算（イレギュラーサンプル）'!$O$3:$U$3)-1)/(COLUMNS($P$2:$Q$2)-1)),"")</f>
        <v/>
      </c>
      <c r="Z94" s="78" t="str">
        <f ca="1">IFERROR(OFFSET('計算（イレギュラーサンプル）'!$O95,0,(COLUMN()-COLUMN($P94))*(COLUMNS('計算（イレギュラーサンプル）'!$O$3:$U$3)-1)/(COLUMNS($P$2:$Q$2)-1)),"")</f>
        <v/>
      </c>
      <c r="AA94" s="78" t="str">
        <f ca="1">IFERROR(OFFSET('計算（イレギュラーサンプル）'!$O95,0,(COLUMN()-COLUMN($P94))*(COLUMNS('計算（イレギュラーサンプル）'!$O$3:$U$3)-1)/(COLUMNS($P$2:$Q$2)-1)),"")</f>
        <v/>
      </c>
      <c r="AB94" s="78" t="str">
        <f t="shared" ca="1" si="23"/>
        <v/>
      </c>
      <c r="AC94" s="78" t="str">
        <f t="shared" ca="1" si="12"/>
        <v/>
      </c>
      <c r="AD94" s="78" t="str">
        <f t="shared" ca="1" si="13"/>
        <v/>
      </c>
      <c r="AE94" s="78" t="str">
        <f t="shared" ca="1" si="14"/>
        <v/>
      </c>
      <c r="AF94" s="78" t="str">
        <f t="shared" ca="1" si="15"/>
        <v/>
      </c>
      <c r="AG94" s="78" t="str">
        <f t="shared" ca="1" si="16"/>
        <v/>
      </c>
      <c r="AH94" s="78" t="str">
        <f t="shared" ca="1" si="17"/>
        <v/>
      </c>
      <c r="AI94" s="78" t="str">
        <f t="shared" ca="1" si="18"/>
        <v/>
      </c>
      <c r="AJ94" s="78" t="str">
        <f t="shared" ca="1" si="19"/>
        <v/>
      </c>
      <c r="AK94" s="78" t="str">
        <f t="shared" ca="1" si="20"/>
        <v/>
      </c>
      <c r="AL94" s="78" t="str">
        <f t="shared" ca="1" si="21"/>
        <v/>
      </c>
      <c r="AM94" s="78" t="str">
        <f t="shared" ca="1" si="22"/>
        <v/>
      </c>
    </row>
    <row r="95" spans="1:39" ht="15.75" customHeight="1">
      <c r="A95" s="38">
        <v>93</v>
      </c>
      <c r="B95" s="38" t="str">
        <f>IF(ISBLANK(ID管理番号商品名入力!D95),"",ID管理番号商品名入力!D95)</f>
        <v/>
      </c>
      <c r="C95" s="39" t="str">
        <f>IF(ISBLANK(ID管理番号商品名入力!F95),"",ID管理番号商品名入力!F95)</f>
        <v/>
      </c>
      <c r="D95" s="22" t="str">
        <f>IF(ISBLANK(サンプル入力!J96),"",サンプル入力!J96)</f>
        <v/>
      </c>
      <c r="E95" s="80" t="str">
        <f>IFERROR(VLOOKUP($D95,配送グループ設定!$A$31:$H$40,6,FALSE),"")</f>
        <v/>
      </c>
      <c r="F95" s="80" t="str">
        <f>IFERROR(VLOOKUP($D95,配送グループ設定!$A$31:$H$40,8,FALSE),"")</f>
        <v/>
      </c>
      <c r="G95" s="78">
        <v>0</v>
      </c>
      <c r="H95" s="78">
        <v>0</v>
      </c>
      <c r="I95" s="78">
        <v>0</v>
      </c>
      <c r="J95" s="78">
        <v>1</v>
      </c>
      <c r="K95" s="78" t="str">
        <f>IF(ISBLANK(サンプル入力!M96),"",サンプル入力!M96)</f>
        <v/>
      </c>
      <c r="L95" s="78">
        <v>1</v>
      </c>
      <c r="M95" s="81" t="str">
        <f>IF(ISBLANK(中部・下部フリースペース作成!$E$10),"5",中部・下部フリースペース作成!$E$10&amp;",5")</f>
        <v>5</v>
      </c>
      <c r="N95" s="81" t="str">
        <f>IF(商品台帳反映用!E400="","",商品台帳反映用!E400)</f>
        <v/>
      </c>
      <c r="O95" s="114" t="str">
        <f>IF(ISBLANK('計算（イレギュラーサンプル）'!O96),"",'計算（イレギュラーサンプル）'!O96)</f>
        <v/>
      </c>
      <c r="P95" s="78" t="str">
        <f ca="1">IFERROR(OFFSET('計算（イレギュラーサンプル）'!$O96,0,(COLUMN()-COLUMN($P95))*(COLUMNS('計算（イレギュラーサンプル）'!$O$3:$U$3)-1)/(COLUMNS($P$2:$Q$2)-1)),"")</f>
        <v/>
      </c>
      <c r="Q95" s="78" t="str">
        <f ca="1">IFERROR(OFFSET('計算（イレギュラーサンプル）'!$O96,0,(COLUMN()-COLUMN($P95))*(COLUMNS('計算（イレギュラーサンプル）'!$O$3:$U$3)-1)/(COLUMNS($P$2:$Q$2)-1)),"")</f>
        <v/>
      </c>
      <c r="R95" s="78" t="str">
        <f ca="1">IFERROR(OFFSET('計算（イレギュラーサンプル）'!$O96,0,(COLUMN()-COLUMN($P95))*(COLUMNS('計算（イレギュラーサンプル）'!$O$3:$U$3)-1)/(COLUMNS($P$2:$Q$2)-1)),"")</f>
        <v/>
      </c>
      <c r="S95" s="78" t="str">
        <f ca="1">IFERROR(OFFSET('計算（イレギュラーサンプル）'!$O96,0,(COLUMN()-COLUMN($P95))*(COLUMNS('計算（イレギュラーサンプル）'!$O$3:$U$3)-1)/(COLUMNS($P$2:$Q$2)-1)),"")</f>
        <v/>
      </c>
      <c r="T95" s="78" t="str">
        <f ca="1">IFERROR(OFFSET('計算（イレギュラーサンプル）'!$O96,0,(COLUMN()-COLUMN($P95))*(COLUMNS('計算（イレギュラーサンプル）'!$O$3:$U$3)-1)/(COLUMNS($P$2:$Q$2)-1)),"")</f>
        <v/>
      </c>
      <c r="U95" s="78" t="str">
        <f ca="1">IFERROR(OFFSET('計算（イレギュラーサンプル）'!$O96,0,(COLUMN()-COLUMN($P95))*(COLUMNS('計算（イレギュラーサンプル）'!$O$3:$U$3)-1)/(COLUMNS($P$2:$Q$2)-1)),"")</f>
        <v/>
      </c>
      <c r="V95" s="78" t="str">
        <f ca="1">IFERROR(OFFSET('計算（イレギュラーサンプル）'!$O96,0,(COLUMN()-COLUMN($P95))*(COLUMNS('計算（イレギュラーサンプル）'!$O$3:$U$3)-1)/(COLUMNS($P$2:$Q$2)-1)),"")</f>
        <v/>
      </c>
      <c r="W95" s="78" t="str">
        <f ca="1">IFERROR(OFFSET('計算（イレギュラーサンプル）'!$O96,0,(COLUMN()-COLUMN($P95))*(COLUMNS('計算（イレギュラーサンプル）'!$O$3:$U$3)-1)/(COLUMNS($P$2:$Q$2)-1)),"")</f>
        <v/>
      </c>
      <c r="X95" s="78" t="str">
        <f ca="1">IFERROR(OFFSET('計算（イレギュラーサンプル）'!$O96,0,(COLUMN()-COLUMN($P95))*(COLUMNS('計算（イレギュラーサンプル）'!$O$3:$U$3)-1)/(COLUMNS($P$2:$Q$2)-1)),"")</f>
        <v/>
      </c>
      <c r="Y95" s="78" t="str">
        <f ca="1">IFERROR(OFFSET('計算（イレギュラーサンプル）'!$O96,0,(COLUMN()-COLUMN($P95))*(COLUMNS('計算（イレギュラーサンプル）'!$O$3:$U$3)-1)/(COLUMNS($P$2:$Q$2)-1)),"")</f>
        <v/>
      </c>
      <c r="Z95" s="78" t="str">
        <f ca="1">IFERROR(OFFSET('計算（イレギュラーサンプル）'!$O96,0,(COLUMN()-COLUMN($P95))*(COLUMNS('計算（イレギュラーサンプル）'!$O$3:$U$3)-1)/(COLUMNS($P$2:$Q$2)-1)),"")</f>
        <v/>
      </c>
      <c r="AA95" s="78" t="str">
        <f ca="1">IFERROR(OFFSET('計算（イレギュラーサンプル）'!$O96,0,(COLUMN()-COLUMN($P95))*(COLUMNS('計算（イレギュラーサンプル）'!$O$3:$U$3)-1)/(COLUMNS($P$2:$Q$2)-1)),"")</f>
        <v/>
      </c>
      <c r="AB95" s="78" t="str">
        <f t="shared" ca="1" si="23"/>
        <v/>
      </c>
      <c r="AC95" s="78" t="str">
        <f t="shared" ca="1" si="12"/>
        <v/>
      </c>
      <c r="AD95" s="78" t="str">
        <f t="shared" ca="1" si="13"/>
        <v/>
      </c>
      <c r="AE95" s="78" t="str">
        <f t="shared" ca="1" si="14"/>
        <v/>
      </c>
      <c r="AF95" s="78" t="str">
        <f t="shared" ca="1" si="15"/>
        <v/>
      </c>
      <c r="AG95" s="78" t="str">
        <f t="shared" ca="1" si="16"/>
        <v/>
      </c>
      <c r="AH95" s="78" t="str">
        <f t="shared" ca="1" si="17"/>
        <v/>
      </c>
      <c r="AI95" s="78" t="str">
        <f t="shared" ca="1" si="18"/>
        <v/>
      </c>
      <c r="AJ95" s="78" t="str">
        <f t="shared" ca="1" si="19"/>
        <v/>
      </c>
      <c r="AK95" s="78" t="str">
        <f t="shared" ca="1" si="20"/>
        <v/>
      </c>
      <c r="AL95" s="78" t="str">
        <f t="shared" ca="1" si="21"/>
        <v/>
      </c>
      <c r="AM95" s="78" t="str">
        <f t="shared" ca="1" si="22"/>
        <v/>
      </c>
    </row>
    <row r="96" spans="1:39" ht="15.75" customHeight="1">
      <c r="A96" s="38">
        <v>94</v>
      </c>
      <c r="B96" s="38" t="str">
        <f>IF(ISBLANK(ID管理番号商品名入力!D96),"",ID管理番号商品名入力!D96)</f>
        <v/>
      </c>
      <c r="C96" s="39" t="str">
        <f>IF(ISBLANK(ID管理番号商品名入力!F96),"",ID管理番号商品名入力!F96)</f>
        <v/>
      </c>
      <c r="D96" s="22" t="str">
        <f>IF(ISBLANK(サンプル入力!J97),"",サンプル入力!J97)</f>
        <v/>
      </c>
      <c r="E96" s="80" t="str">
        <f>IFERROR(VLOOKUP($D96,配送グループ設定!$A$31:$H$40,6,FALSE),"")</f>
        <v/>
      </c>
      <c r="F96" s="80" t="str">
        <f>IFERROR(VLOOKUP($D96,配送グループ設定!$A$31:$H$40,8,FALSE),"")</f>
        <v/>
      </c>
      <c r="G96" s="78">
        <v>0</v>
      </c>
      <c r="H96" s="78">
        <v>0</v>
      </c>
      <c r="I96" s="78">
        <v>0</v>
      </c>
      <c r="J96" s="78">
        <v>1</v>
      </c>
      <c r="K96" s="78" t="str">
        <f>IF(ISBLANK(サンプル入力!M97),"",サンプル入力!M97)</f>
        <v/>
      </c>
      <c r="L96" s="78">
        <v>1</v>
      </c>
      <c r="M96" s="81" t="str">
        <f>IF(ISBLANK(中部・下部フリースペース作成!$E$10),"5",中部・下部フリースペース作成!$E$10&amp;",5")</f>
        <v>5</v>
      </c>
      <c r="N96" s="81" t="str">
        <f>IF(商品台帳反映用!E401="","",商品台帳反映用!E401)</f>
        <v/>
      </c>
      <c r="O96" s="114" t="str">
        <f>IF(ISBLANK('計算（イレギュラーサンプル）'!O97),"",'計算（イレギュラーサンプル）'!O97)</f>
        <v/>
      </c>
      <c r="P96" s="78" t="str">
        <f ca="1">IFERROR(OFFSET('計算（イレギュラーサンプル）'!$O97,0,(COLUMN()-COLUMN($P96))*(COLUMNS('計算（イレギュラーサンプル）'!$O$3:$U$3)-1)/(COLUMNS($P$2:$Q$2)-1)),"")</f>
        <v/>
      </c>
      <c r="Q96" s="78" t="str">
        <f ca="1">IFERROR(OFFSET('計算（イレギュラーサンプル）'!$O97,0,(COLUMN()-COLUMN($P96))*(COLUMNS('計算（イレギュラーサンプル）'!$O$3:$U$3)-1)/(COLUMNS($P$2:$Q$2)-1)),"")</f>
        <v/>
      </c>
      <c r="R96" s="78" t="str">
        <f ca="1">IFERROR(OFFSET('計算（イレギュラーサンプル）'!$O97,0,(COLUMN()-COLUMN($P96))*(COLUMNS('計算（イレギュラーサンプル）'!$O$3:$U$3)-1)/(COLUMNS($P$2:$Q$2)-1)),"")</f>
        <v/>
      </c>
      <c r="S96" s="78" t="str">
        <f ca="1">IFERROR(OFFSET('計算（イレギュラーサンプル）'!$O97,0,(COLUMN()-COLUMN($P96))*(COLUMNS('計算（イレギュラーサンプル）'!$O$3:$U$3)-1)/(COLUMNS($P$2:$Q$2)-1)),"")</f>
        <v/>
      </c>
      <c r="T96" s="78" t="str">
        <f ca="1">IFERROR(OFFSET('計算（イレギュラーサンプル）'!$O97,0,(COLUMN()-COLUMN($P96))*(COLUMNS('計算（イレギュラーサンプル）'!$O$3:$U$3)-1)/(COLUMNS($P$2:$Q$2)-1)),"")</f>
        <v/>
      </c>
      <c r="U96" s="78" t="str">
        <f ca="1">IFERROR(OFFSET('計算（イレギュラーサンプル）'!$O97,0,(COLUMN()-COLUMN($P96))*(COLUMNS('計算（イレギュラーサンプル）'!$O$3:$U$3)-1)/(COLUMNS($P$2:$Q$2)-1)),"")</f>
        <v/>
      </c>
      <c r="V96" s="78" t="str">
        <f ca="1">IFERROR(OFFSET('計算（イレギュラーサンプル）'!$O97,0,(COLUMN()-COLUMN($P96))*(COLUMNS('計算（イレギュラーサンプル）'!$O$3:$U$3)-1)/(COLUMNS($P$2:$Q$2)-1)),"")</f>
        <v/>
      </c>
      <c r="W96" s="78" t="str">
        <f ca="1">IFERROR(OFFSET('計算（イレギュラーサンプル）'!$O97,0,(COLUMN()-COLUMN($P96))*(COLUMNS('計算（イレギュラーサンプル）'!$O$3:$U$3)-1)/(COLUMNS($P$2:$Q$2)-1)),"")</f>
        <v/>
      </c>
      <c r="X96" s="78" t="str">
        <f ca="1">IFERROR(OFFSET('計算（イレギュラーサンプル）'!$O97,0,(COLUMN()-COLUMN($P96))*(COLUMNS('計算（イレギュラーサンプル）'!$O$3:$U$3)-1)/(COLUMNS($P$2:$Q$2)-1)),"")</f>
        <v/>
      </c>
      <c r="Y96" s="78" t="str">
        <f ca="1">IFERROR(OFFSET('計算（イレギュラーサンプル）'!$O97,0,(COLUMN()-COLUMN($P96))*(COLUMNS('計算（イレギュラーサンプル）'!$O$3:$U$3)-1)/(COLUMNS($P$2:$Q$2)-1)),"")</f>
        <v/>
      </c>
      <c r="Z96" s="78" t="str">
        <f ca="1">IFERROR(OFFSET('計算（イレギュラーサンプル）'!$O97,0,(COLUMN()-COLUMN($P96))*(COLUMNS('計算（イレギュラーサンプル）'!$O$3:$U$3)-1)/(COLUMNS($P$2:$Q$2)-1)),"")</f>
        <v/>
      </c>
      <c r="AA96" s="78" t="str">
        <f ca="1">IFERROR(OFFSET('計算（イレギュラーサンプル）'!$O97,0,(COLUMN()-COLUMN($P96))*(COLUMNS('計算（イレギュラーサンプル）'!$O$3:$U$3)-1)/(COLUMNS($P$2:$Q$2)-1)),"")</f>
        <v/>
      </c>
      <c r="AB96" s="78" t="str">
        <f t="shared" ca="1" si="23"/>
        <v/>
      </c>
      <c r="AC96" s="78" t="str">
        <f t="shared" ca="1" si="12"/>
        <v/>
      </c>
      <c r="AD96" s="78" t="str">
        <f t="shared" ca="1" si="13"/>
        <v/>
      </c>
      <c r="AE96" s="78" t="str">
        <f t="shared" ca="1" si="14"/>
        <v/>
      </c>
      <c r="AF96" s="78" t="str">
        <f t="shared" ca="1" si="15"/>
        <v/>
      </c>
      <c r="AG96" s="78" t="str">
        <f t="shared" ca="1" si="16"/>
        <v/>
      </c>
      <c r="AH96" s="78" t="str">
        <f t="shared" ca="1" si="17"/>
        <v/>
      </c>
      <c r="AI96" s="78" t="str">
        <f t="shared" ca="1" si="18"/>
        <v/>
      </c>
      <c r="AJ96" s="78" t="str">
        <f t="shared" ca="1" si="19"/>
        <v/>
      </c>
      <c r="AK96" s="78" t="str">
        <f t="shared" ca="1" si="20"/>
        <v/>
      </c>
      <c r="AL96" s="78" t="str">
        <f t="shared" ca="1" si="21"/>
        <v/>
      </c>
      <c r="AM96" s="78" t="str">
        <f t="shared" ca="1" si="22"/>
        <v/>
      </c>
    </row>
    <row r="97" spans="1:39" ht="15.75" customHeight="1">
      <c r="A97" s="38">
        <v>95</v>
      </c>
      <c r="B97" s="38" t="str">
        <f>IF(ISBLANK(ID管理番号商品名入力!D97),"",ID管理番号商品名入力!D97)</f>
        <v/>
      </c>
      <c r="C97" s="39" t="str">
        <f>IF(ISBLANK(ID管理番号商品名入力!F97),"",ID管理番号商品名入力!F97)</f>
        <v/>
      </c>
      <c r="D97" s="22" t="str">
        <f>IF(ISBLANK(サンプル入力!J98),"",サンプル入力!J98)</f>
        <v/>
      </c>
      <c r="E97" s="80" t="str">
        <f>IFERROR(VLOOKUP($D97,配送グループ設定!$A$31:$H$40,6,FALSE),"")</f>
        <v/>
      </c>
      <c r="F97" s="80" t="str">
        <f>IFERROR(VLOOKUP($D97,配送グループ設定!$A$31:$H$40,8,FALSE),"")</f>
        <v/>
      </c>
      <c r="G97" s="78">
        <v>0</v>
      </c>
      <c r="H97" s="78">
        <v>0</v>
      </c>
      <c r="I97" s="78">
        <v>0</v>
      </c>
      <c r="J97" s="78">
        <v>1</v>
      </c>
      <c r="K97" s="78" t="str">
        <f>IF(ISBLANK(サンプル入力!M98),"",サンプル入力!M98)</f>
        <v/>
      </c>
      <c r="L97" s="78">
        <v>1</v>
      </c>
      <c r="M97" s="81" t="str">
        <f>IF(ISBLANK(中部・下部フリースペース作成!$E$10),"5",中部・下部フリースペース作成!$E$10&amp;",5")</f>
        <v>5</v>
      </c>
      <c r="N97" s="81" t="str">
        <f>IF(商品台帳反映用!E402="","",商品台帳反映用!E402)</f>
        <v/>
      </c>
      <c r="O97" s="114" t="str">
        <f>IF(ISBLANK('計算（イレギュラーサンプル）'!O98),"",'計算（イレギュラーサンプル）'!O98)</f>
        <v/>
      </c>
      <c r="P97" s="78" t="str">
        <f ca="1">IFERROR(OFFSET('計算（イレギュラーサンプル）'!$O98,0,(COLUMN()-COLUMN($P97))*(COLUMNS('計算（イレギュラーサンプル）'!$O$3:$U$3)-1)/(COLUMNS($P$2:$Q$2)-1)),"")</f>
        <v/>
      </c>
      <c r="Q97" s="78" t="str">
        <f ca="1">IFERROR(OFFSET('計算（イレギュラーサンプル）'!$O98,0,(COLUMN()-COLUMN($P97))*(COLUMNS('計算（イレギュラーサンプル）'!$O$3:$U$3)-1)/(COLUMNS($P$2:$Q$2)-1)),"")</f>
        <v/>
      </c>
      <c r="R97" s="78" t="str">
        <f ca="1">IFERROR(OFFSET('計算（イレギュラーサンプル）'!$O98,0,(COLUMN()-COLUMN($P97))*(COLUMNS('計算（イレギュラーサンプル）'!$O$3:$U$3)-1)/(COLUMNS($P$2:$Q$2)-1)),"")</f>
        <v/>
      </c>
      <c r="S97" s="78" t="str">
        <f ca="1">IFERROR(OFFSET('計算（イレギュラーサンプル）'!$O98,0,(COLUMN()-COLUMN($P97))*(COLUMNS('計算（イレギュラーサンプル）'!$O$3:$U$3)-1)/(COLUMNS($P$2:$Q$2)-1)),"")</f>
        <v/>
      </c>
      <c r="T97" s="78" t="str">
        <f ca="1">IFERROR(OFFSET('計算（イレギュラーサンプル）'!$O98,0,(COLUMN()-COLUMN($P97))*(COLUMNS('計算（イレギュラーサンプル）'!$O$3:$U$3)-1)/(COLUMNS($P$2:$Q$2)-1)),"")</f>
        <v/>
      </c>
      <c r="U97" s="78" t="str">
        <f ca="1">IFERROR(OFFSET('計算（イレギュラーサンプル）'!$O98,0,(COLUMN()-COLUMN($P97))*(COLUMNS('計算（イレギュラーサンプル）'!$O$3:$U$3)-1)/(COLUMNS($P$2:$Q$2)-1)),"")</f>
        <v/>
      </c>
      <c r="V97" s="78" t="str">
        <f ca="1">IFERROR(OFFSET('計算（イレギュラーサンプル）'!$O98,0,(COLUMN()-COLUMN($P97))*(COLUMNS('計算（イレギュラーサンプル）'!$O$3:$U$3)-1)/(COLUMNS($P$2:$Q$2)-1)),"")</f>
        <v/>
      </c>
      <c r="W97" s="78" t="str">
        <f ca="1">IFERROR(OFFSET('計算（イレギュラーサンプル）'!$O98,0,(COLUMN()-COLUMN($P97))*(COLUMNS('計算（イレギュラーサンプル）'!$O$3:$U$3)-1)/(COLUMNS($P$2:$Q$2)-1)),"")</f>
        <v/>
      </c>
      <c r="X97" s="78" t="str">
        <f ca="1">IFERROR(OFFSET('計算（イレギュラーサンプル）'!$O98,0,(COLUMN()-COLUMN($P97))*(COLUMNS('計算（イレギュラーサンプル）'!$O$3:$U$3)-1)/(COLUMNS($P$2:$Q$2)-1)),"")</f>
        <v/>
      </c>
      <c r="Y97" s="78" t="str">
        <f ca="1">IFERROR(OFFSET('計算（イレギュラーサンプル）'!$O98,0,(COLUMN()-COLUMN($P97))*(COLUMNS('計算（イレギュラーサンプル）'!$O$3:$U$3)-1)/(COLUMNS($P$2:$Q$2)-1)),"")</f>
        <v/>
      </c>
      <c r="Z97" s="78" t="str">
        <f ca="1">IFERROR(OFFSET('計算（イレギュラーサンプル）'!$O98,0,(COLUMN()-COLUMN($P97))*(COLUMNS('計算（イレギュラーサンプル）'!$O$3:$U$3)-1)/(COLUMNS($P$2:$Q$2)-1)),"")</f>
        <v/>
      </c>
      <c r="AA97" s="78" t="str">
        <f ca="1">IFERROR(OFFSET('計算（イレギュラーサンプル）'!$O98,0,(COLUMN()-COLUMN($P97))*(COLUMNS('計算（イレギュラーサンプル）'!$O$3:$U$3)-1)/(COLUMNS($P$2:$Q$2)-1)),"")</f>
        <v/>
      </c>
      <c r="AB97" s="78" t="str">
        <f t="shared" ca="1" si="23"/>
        <v/>
      </c>
      <c r="AC97" s="78" t="str">
        <f t="shared" ca="1" si="12"/>
        <v/>
      </c>
      <c r="AD97" s="78" t="str">
        <f t="shared" ca="1" si="13"/>
        <v/>
      </c>
      <c r="AE97" s="78" t="str">
        <f t="shared" ca="1" si="14"/>
        <v/>
      </c>
      <c r="AF97" s="78" t="str">
        <f t="shared" ca="1" si="15"/>
        <v/>
      </c>
      <c r="AG97" s="78" t="str">
        <f t="shared" ca="1" si="16"/>
        <v/>
      </c>
      <c r="AH97" s="78" t="str">
        <f t="shared" ca="1" si="17"/>
        <v/>
      </c>
      <c r="AI97" s="78" t="str">
        <f t="shared" ca="1" si="18"/>
        <v/>
      </c>
      <c r="AJ97" s="78" t="str">
        <f t="shared" ca="1" si="19"/>
        <v/>
      </c>
      <c r="AK97" s="78" t="str">
        <f t="shared" ca="1" si="20"/>
        <v/>
      </c>
      <c r="AL97" s="78" t="str">
        <f t="shared" ca="1" si="21"/>
        <v/>
      </c>
      <c r="AM97" s="78" t="str">
        <f t="shared" ca="1" si="22"/>
        <v/>
      </c>
    </row>
    <row r="98" spans="1:39" ht="15.75" customHeight="1">
      <c r="A98" s="38">
        <v>96</v>
      </c>
      <c r="B98" s="38" t="str">
        <f>IF(ISBLANK(ID管理番号商品名入力!D98),"",ID管理番号商品名入力!D98)</f>
        <v/>
      </c>
      <c r="C98" s="39" t="str">
        <f>IF(ISBLANK(ID管理番号商品名入力!F98),"",ID管理番号商品名入力!F98)</f>
        <v/>
      </c>
      <c r="D98" s="22" t="str">
        <f>IF(ISBLANK(サンプル入力!J99),"",サンプル入力!J99)</f>
        <v/>
      </c>
      <c r="E98" s="80" t="str">
        <f>IFERROR(VLOOKUP($D98,配送グループ設定!$A$31:$H$40,6,FALSE),"")</f>
        <v/>
      </c>
      <c r="F98" s="80" t="str">
        <f>IFERROR(VLOOKUP($D98,配送グループ設定!$A$31:$H$40,8,FALSE),"")</f>
        <v/>
      </c>
      <c r="G98" s="78">
        <v>0</v>
      </c>
      <c r="H98" s="78">
        <v>0</v>
      </c>
      <c r="I98" s="78">
        <v>0</v>
      </c>
      <c r="J98" s="78">
        <v>1</v>
      </c>
      <c r="K98" s="78" t="str">
        <f>IF(ISBLANK(サンプル入力!M99),"",サンプル入力!M99)</f>
        <v/>
      </c>
      <c r="L98" s="78">
        <v>1</v>
      </c>
      <c r="M98" s="81" t="str">
        <f>IF(ISBLANK(中部・下部フリースペース作成!$E$10),"5",中部・下部フリースペース作成!$E$10&amp;",5")</f>
        <v>5</v>
      </c>
      <c r="N98" s="81" t="str">
        <f>IF(商品台帳反映用!E403="","",商品台帳反映用!E403)</f>
        <v/>
      </c>
      <c r="O98" s="114" t="str">
        <f>IF(ISBLANK('計算（イレギュラーサンプル）'!O99),"",'計算（イレギュラーサンプル）'!O99)</f>
        <v/>
      </c>
      <c r="P98" s="78" t="str">
        <f ca="1">IFERROR(OFFSET('計算（イレギュラーサンプル）'!$O99,0,(COLUMN()-COLUMN($P98))*(COLUMNS('計算（イレギュラーサンプル）'!$O$3:$U$3)-1)/(COLUMNS($P$2:$Q$2)-1)),"")</f>
        <v/>
      </c>
      <c r="Q98" s="78" t="str">
        <f ca="1">IFERROR(OFFSET('計算（イレギュラーサンプル）'!$O99,0,(COLUMN()-COLUMN($P98))*(COLUMNS('計算（イレギュラーサンプル）'!$O$3:$U$3)-1)/(COLUMNS($P$2:$Q$2)-1)),"")</f>
        <v/>
      </c>
      <c r="R98" s="78" t="str">
        <f ca="1">IFERROR(OFFSET('計算（イレギュラーサンプル）'!$O99,0,(COLUMN()-COLUMN($P98))*(COLUMNS('計算（イレギュラーサンプル）'!$O$3:$U$3)-1)/(COLUMNS($P$2:$Q$2)-1)),"")</f>
        <v/>
      </c>
      <c r="S98" s="78" t="str">
        <f ca="1">IFERROR(OFFSET('計算（イレギュラーサンプル）'!$O99,0,(COLUMN()-COLUMN($P98))*(COLUMNS('計算（イレギュラーサンプル）'!$O$3:$U$3)-1)/(COLUMNS($P$2:$Q$2)-1)),"")</f>
        <v/>
      </c>
      <c r="T98" s="78" t="str">
        <f ca="1">IFERROR(OFFSET('計算（イレギュラーサンプル）'!$O99,0,(COLUMN()-COLUMN($P98))*(COLUMNS('計算（イレギュラーサンプル）'!$O$3:$U$3)-1)/(COLUMNS($P$2:$Q$2)-1)),"")</f>
        <v/>
      </c>
      <c r="U98" s="78" t="str">
        <f ca="1">IFERROR(OFFSET('計算（イレギュラーサンプル）'!$O99,0,(COLUMN()-COLUMN($P98))*(COLUMNS('計算（イレギュラーサンプル）'!$O$3:$U$3)-1)/(COLUMNS($P$2:$Q$2)-1)),"")</f>
        <v/>
      </c>
      <c r="V98" s="78" t="str">
        <f ca="1">IFERROR(OFFSET('計算（イレギュラーサンプル）'!$O99,0,(COLUMN()-COLUMN($P98))*(COLUMNS('計算（イレギュラーサンプル）'!$O$3:$U$3)-1)/(COLUMNS($P$2:$Q$2)-1)),"")</f>
        <v/>
      </c>
      <c r="W98" s="78" t="str">
        <f ca="1">IFERROR(OFFSET('計算（イレギュラーサンプル）'!$O99,0,(COLUMN()-COLUMN($P98))*(COLUMNS('計算（イレギュラーサンプル）'!$O$3:$U$3)-1)/(COLUMNS($P$2:$Q$2)-1)),"")</f>
        <v/>
      </c>
      <c r="X98" s="78" t="str">
        <f ca="1">IFERROR(OFFSET('計算（イレギュラーサンプル）'!$O99,0,(COLUMN()-COLUMN($P98))*(COLUMNS('計算（イレギュラーサンプル）'!$O$3:$U$3)-1)/(COLUMNS($P$2:$Q$2)-1)),"")</f>
        <v/>
      </c>
      <c r="Y98" s="78" t="str">
        <f ca="1">IFERROR(OFFSET('計算（イレギュラーサンプル）'!$O99,0,(COLUMN()-COLUMN($P98))*(COLUMNS('計算（イレギュラーサンプル）'!$O$3:$U$3)-1)/(COLUMNS($P$2:$Q$2)-1)),"")</f>
        <v/>
      </c>
      <c r="Z98" s="78" t="str">
        <f ca="1">IFERROR(OFFSET('計算（イレギュラーサンプル）'!$O99,0,(COLUMN()-COLUMN($P98))*(COLUMNS('計算（イレギュラーサンプル）'!$O$3:$U$3)-1)/(COLUMNS($P$2:$Q$2)-1)),"")</f>
        <v/>
      </c>
      <c r="AA98" s="78" t="str">
        <f ca="1">IFERROR(OFFSET('計算（イレギュラーサンプル）'!$O99,0,(COLUMN()-COLUMN($P98))*(COLUMNS('計算（イレギュラーサンプル）'!$O$3:$U$3)-1)/(COLUMNS($P$2:$Q$2)-1)),"")</f>
        <v/>
      </c>
      <c r="AB98" s="78" t="str">
        <f t="shared" ca="1" si="23"/>
        <v/>
      </c>
      <c r="AC98" s="78" t="str">
        <f t="shared" ca="1" si="12"/>
        <v/>
      </c>
      <c r="AD98" s="78" t="str">
        <f t="shared" ca="1" si="13"/>
        <v/>
      </c>
      <c r="AE98" s="78" t="str">
        <f t="shared" ca="1" si="14"/>
        <v/>
      </c>
      <c r="AF98" s="78" t="str">
        <f t="shared" ca="1" si="15"/>
        <v/>
      </c>
      <c r="AG98" s="78" t="str">
        <f t="shared" ca="1" si="16"/>
        <v/>
      </c>
      <c r="AH98" s="78" t="str">
        <f t="shared" ca="1" si="17"/>
        <v/>
      </c>
      <c r="AI98" s="78" t="str">
        <f t="shared" ca="1" si="18"/>
        <v/>
      </c>
      <c r="AJ98" s="78" t="str">
        <f t="shared" ca="1" si="19"/>
        <v/>
      </c>
      <c r="AK98" s="78" t="str">
        <f t="shared" ca="1" si="20"/>
        <v/>
      </c>
      <c r="AL98" s="78" t="str">
        <f t="shared" ca="1" si="21"/>
        <v/>
      </c>
      <c r="AM98" s="78" t="str">
        <f t="shared" ca="1" si="22"/>
        <v/>
      </c>
    </row>
    <row r="99" spans="1:39" ht="15.75" customHeight="1">
      <c r="A99" s="38">
        <v>97</v>
      </c>
      <c r="B99" s="38" t="str">
        <f>IF(ISBLANK(ID管理番号商品名入力!D99),"",ID管理番号商品名入力!D99)</f>
        <v/>
      </c>
      <c r="C99" s="39" t="str">
        <f>IF(ISBLANK(ID管理番号商品名入力!F99),"",ID管理番号商品名入力!F99)</f>
        <v/>
      </c>
      <c r="D99" s="22" t="str">
        <f>IF(ISBLANK(サンプル入力!J100),"",サンプル入力!J100)</f>
        <v/>
      </c>
      <c r="E99" s="80" t="str">
        <f>IFERROR(VLOOKUP($D99,配送グループ設定!$A$31:$H$40,6,FALSE),"")</f>
        <v/>
      </c>
      <c r="F99" s="80" t="str">
        <f>IFERROR(VLOOKUP($D99,配送グループ設定!$A$31:$H$40,8,FALSE),"")</f>
        <v/>
      </c>
      <c r="G99" s="78">
        <v>0</v>
      </c>
      <c r="H99" s="78">
        <v>0</v>
      </c>
      <c r="I99" s="78">
        <v>0</v>
      </c>
      <c r="J99" s="78">
        <v>1</v>
      </c>
      <c r="K99" s="78" t="str">
        <f>IF(ISBLANK(サンプル入力!M100),"",サンプル入力!M100)</f>
        <v/>
      </c>
      <c r="L99" s="78">
        <v>1</v>
      </c>
      <c r="M99" s="81" t="str">
        <f>IF(ISBLANK(中部・下部フリースペース作成!$E$10),"5",中部・下部フリースペース作成!$E$10&amp;",5")</f>
        <v>5</v>
      </c>
      <c r="N99" s="81" t="str">
        <f>IF(商品台帳反映用!E404="","",商品台帳反映用!E404)</f>
        <v/>
      </c>
      <c r="O99" s="114" t="str">
        <f>IF(ISBLANK('計算（イレギュラーサンプル）'!O100),"",'計算（イレギュラーサンプル）'!O100)</f>
        <v/>
      </c>
      <c r="P99" s="78" t="str">
        <f ca="1">IFERROR(OFFSET('計算（イレギュラーサンプル）'!$O100,0,(COLUMN()-COLUMN($P99))*(COLUMNS('計算（イレギュラーサンプル）'!$O$3:$U$3)-1)/(COLUMNS($P$2:$Q$2)-1)),"")</f>
        <v/>
      </c>
      <c r="Q99" s="78" t="str">
        <f ca="1">IFERROR(OFFSET('計算（イレギュラーサンプル）'!$O100,0,(COLUMN()-COLUMN($P99))*(COLUMNS('計算（イレギュラーサンプル）'!$O$3:$U$3)-1)/(COLUMNS($P$2:$Q$2)-1)),"")</f>
        <v/>
      </c>
      <c r="R99" s="78" t="str">
        <f ca="1">IFERROR(OFFSET('計算（イレギュラーサンプル）'!$O100,0,(COLUMN()-COLUMN($P99))*(COLUMNS('計算（イレギュラーサンプル）'!$O$3:$U$3)-1)/(COLUMNS($P$2:$Q$2)-1)),"")</f>
        <v/>
      </c>
      <c r="S99" s="78" t="str">
        <f ca="1">IFERROR(OFFSET('計算（イレギュラーサンプル）'!$O100,0,(COLUMN()-COLUMN($P99))*(COLUMNS('計算（イレギュラーサンプル）'!$O$3:$U$3)-1)/(COLUMNS($P$2:$Q$2)-1)),"")</f>
        <v/>
      </c>
      <c r="T99" s="78" t="str">
        <f ca="1">IFERROR(OFFSET('計算（イレギュラーサンプル）'!$O100,0,(COLUMN()-COLUMN($P99))*(COLUMNS('計算（イレギュラーサンプル）'!$O$3:$U$3)-1)/(COLUMNS($P$2:$Q$2)-1)),"")</f>
        <v/>
      </c>
      <c r="U99" s="78" t="str">
        <f ca="1">IFERROR(OFFSET('計算（イレギュラーサンプル）'!$O100,0,(COLUMN()-COLUMN($P99))*(COLUMNS('計算（イレギュラーサンプル）'!$O$3:$U$3)-1)/(COLUMNS($P$2:$Q$2)-1)),"")</f>
        <v/>
      </c>
      <c r="V99" s="78" t="str">
        <f ca="1">IFERROR(OFFSET('計算（イレギュラーサンプル）'!$O100,0,(COLUMN()-COLUMN($P99))*(COLUMNS('計算（イレギュラーサンプル）'!$O$3:$U$3)-1)/(COLUMNS($P$2:$Q$2)-1)),"")</f>
        <v/>
      </c>
      <c r="W99" s="78" t="str">
        <f ca="1">IFERROR(OFFSET('計算（イレギュラーサンプル）'!$O100,0,(COLUMN()-COLUMN($P99))*(COLUMNS('計算（イレギュラーサンプル）'!$O$3:$U$3)-1)/(COLUMNS($P$2:$Q$2)-1)),"")</f>
        <v/>
      </c>
      <c r="X99" s="78" t="str">
        <f ca="1">IFERROR(OFFSET('計算（イレギュラーサンプル）'!$O100,0,(COLUMN()-COLUMN($P99))*(COLUMNS('計算（イレギュラーサンプル）'!$O$3:$U$3)-1)/(COLUMNS($P$2:$Q$2)-1)),"")</f>
        <v/>
      </c>
      <c r="Y99" s="78" t="str">
        <f ca="1">IFERROR(OFFSET('計算（イレギュラーサンプル）'!$O100,0,(COLUMN()-COLUMN($P99))*(COLUMNS('計算（イレギュラーサンプル）'!$O$3:$U$3)-1)/(COLUMNS($P$2:$Q$2)-1)),"")</f>
        <v/>
      </c>
      <c r="Z99" s="78" t="str">
        <f ca="1">IFERROR(OFFSET('計算（イレギュラーサンプル）'!$O100,0,(COLUMN()-COLUMN($P99))*(COLUMNS('計算（イレギュラーサンプル）'!$O$3:$U$3)-1)/(COLUMNS($P$2:$Q$2)-1)),"")</f>
        <v/>
      </c>
      <c r="AA99" s="78" t="str">
        <f ca="1">IFERROR(OFFSET('計算（イレギュラーサンプル）'!$O100,0,(COLUMN()-COLUMN($P99))*(COLUMNS('計算（イレギュラーサンプル）'!$O$3:$U$3)-1)/(COLUMNS($P$2:$Q$2)-1)),"")</f>
        <v/>
      </c>
      <c r="AB99" s="78" t="str">
        <f t="shared" ca="1" si="23"/>
        <v/>
      </c>
      <c r="AC99" s="78" t="str">
        <f t="shared" ca="1" si="12"/>
        <v/>
      </c>
      <c r="AD99" s="78" t="str">
        <f t="shared" ca="1" si="13"/>
        <v/>
      </c>
      <c r="AE99" s="78" t="str">
        <f t="shared" ca="1" si="14"/>
        <v/>
      </c>
      <c r="AF99" s="78" t="str">
        <f t="shared" ca="1" si="15"/>
        <v/>
      </c>
      <c r="AG99" s="78" t="str">
        <f t="shared" ca="1" si="16"/>
        <v/>
      </c>
      <c r="AH99" s="78" t="str">
        <f t="shared" ca="1" si="17"/>
        <v/>
      </c>
      <c r="AI99" s="78" t="str">
        <f t="shared" ca="1" si="18"/>
        <v/>
      </c>
      <c r="AJ99" s="78" t="str">
        <f t="shared" ca="1" si="19"/>
        <v/>
      </c>
      <c r="AK99" s="78" t="str">
        <f t="shared" ca="1" si="20"/>
        <v/>
      </c>
      <c r="AL99" s="78" t="str">
        <f t="shared" ca="1" si="21"/>
        <v/>
      </c>
      <c r="AM99" s="78" t="str">
        <f t="shared" ca="1" si="22"/>
        <v/>
      </c>
    </row>
    <row r="100" spans="1:39" ht="15.75" customHeight="1">
      <c r="A100" s="38">
        <v>98</v>
      </c>
      <c r="B100" s="38" t="str">
        <f>IF(ISBLANK(ID管理番号商品名入力!D100),"",ID管理番号商品名入力!D100)</f>
        <v/>
      </c>
      <c r="C100" s="39" t="str">
        <f>IF(ISBLANK(ID管理番号商品名入力!F100),"",ID管理番号商品名入力!F100)</f>
        <v/>
      </c>
      <c r="D100" s="22" t="str">
        <f>IF(ISBLANK(サンプル入力!J101),"",サンプル入力!J101)</f>
        <v/>
      </c>
      <c r="E100" s="80" t="str">
        <f>IFERROR(VLOOKUP($D100,配送グループ設定!$A$31:$H$40,6,FALSE),"")</f>
        <v/>
      </c>
      <c r="F100" s="80" t="str">
        <f>IFERROR(VLOOKUP($D100,配送グループ設定!$A$31:$H$40,8,FALSE),"")</f>
        <v/>
      </c>
      <c r="G100" s="78">
        <v>0</v>
      </c>
      <c r="H100" s="78">
        <v>0</v>
      </c>
      <c r="I100" s="78">
        <v>0</v>
      </c>
      <c r="J100" s="78">
        <v>1</v>
      </c>
      <c r="K100" s="78" t="str">
        <f>IF(ISBLANK(サンプル入力!M101),"",サンプル入力!M101)</f>
        <v/>
      </c>
      <c r="L100" s="78">
        <v>1</v>
      </c>
      <c r="M100" s="81" t="str">
        <f>IF(ISBLANK(中部・下部フリースペース作成!$E$10),"5",中部・下部フリースペース作成!$E$10&amp;",5")</f>
        <v>5</v>
      </c>
      <c r="N100" s="81" t="str">
        <f>IF(商品台帳反映用!E405="","",商品台帳反映用!E405)</f>
        <v/>
      </c>
      <c r="O100" s="114" t="str">
        <f>IF(ISBLANK('計算（イレギュラーサンプル）'!O101),"",'計算（イレギュラーサンプル）'!O101)</f>
        <v/>
      </c>
      <c r="P100" s="78" t="str">
        <f ca="1">IFERROR(OFFSET('計算（イレギュラーサンプル）'!$O101,0,(COLUMN()-COLUMN($P100))*(COLUMNS('計算（イレギュラーサンプル）'!$O$3:$U$3)-1)/(COLUMNS($P$2:$Q$2)-1)),"")</f>
        <v/>
      </c>
      <c r="Q100" s="78" t="str">
        <f ca="1">IFERROR(OFFSET('計算（イレギュラーサンプル）'!$O101,0,(COLUMN()-COLUMN($P100))*(COLUMNS('計算（イレギュラーサンプル）'!$O$3:$U$3)-1)/(COLUMNS($P$2:$Q$2)-1)),"")</f>
        <v/>
      </c>
      <c r="R100" s="78" t="str">
        <f ca="1">IFERROR(OFFSET('計算（イレギュラーサンプル）'!$O101,0,(COLUMN()-COLUMN($P100))*(COLUMNS('計算（イレギュラーサンプル）'!$O$3:$U$3)-1)/(COLUMNS($P$2:$Q$2)-1)),"")</f>
        <v/>
      </c>
      <c r="S100" s="78" t="str">
        <f ca="1">IFERROR(OFFSET('計算（イレギュラーサンプル）'!$O101,0,(COLUMN()-COLUMN($P100))*(COLUMNS('計算（イレギュラーサンプル）'!$O$3:$U$3)-1)/(COLUMNS($P$2:$Q$2)-1)),"")</f>
        <v/>
      </c>
      <c r="T100" s="78" t="str">
        <f ca="1">IFERROR(OFFSET('計算（イレギュラーサンプル）'!$O101,0,(COLUMN()-COLUMN($P100))*(COLUMNS('計算（イレギュラーサンプル）'!$O$3:$U$3)-1)/(COLUMNS($P$2:$Q$2)-1)),"")</f>
        <v/>
      </c>
      <c r="U100" s="78" t="str">
        <f ca="1">IFERROR(OFFSET('計算（イレギュラーサンプル）'!$O101,0,(COLUMN()-COLUMN($P100))*(COLUMNS('計算（イレギュラーサンプル）'!$O$3:$U$3)-1)/(COLUMNS($P$2:$Q$2)-1)),"")</f>
        <v/>
      </c>
      <c r="V100" s="78" t="str">
        <f ca="1">IFERROR(OFFSET('計算（イレギュラーサンプル）'!$O101,0,(COLUMN()-COLUMN($P100))*(COLUMNS('計算（イレギュラーサンプル）'!$O$3:$U$3)-1)/(COLUMNS($P$2:$Q$2)-1)),"")</f>
        <v/>
      </c>
      <c r="W100" s="78" t="str">
        <f ca="1">IFERROR(OFFSET('計算（イレギュラーサンプル）'!$O101,0,(COLUMN()-COLUMN($P100))*(COLUMNS('計算（イレギュラーサンプル）'!$O$3:$U$3)-1)/(COLUMNS($P$2:$Q$2)-1)),"")</f>
        <v/>
      </c>
      <c r="X100" s="78" t="str">
        <f ca="1">IFERROR(OFFSET('計算（イレギュラーサンプル）'!$O101,0,(COLUMN()-COLUMN($P100))*(COLUMNS('計算（イレギュラーサンプル）'!$O$3:$U$3)-1)/(COLUMNS($P$2:$Q$2)-1)),"")</f>
        <v/>
      </c>
      <c r="Y100" s="78" t="str">
        <f ca="1">IFERROR(OFFSET('計算（イレギュラーサンプル）'!$O101,0,(COLUMN()-COLUMN($P100))*(COLUMNS('計算（イレギュラーサンプル）'!$O$3:$U$3)-1)/(COLUMNS($P$2:$Q$2)-1)),"")</f>
        <v/>
      </c>
      <c r="Z100" s="78" t="str">
        <f ca="1">IFERROR(OFFSET('計算（イレギュラーサンプル）'!$O101,0,(COLUMN()-COLUMN($P100))*(COLUMNS('計算（イレギュラーサンプル）'!$O$3:$U$3)-1)/(COLUMNS($P$2:$Q$2)-1)),"")</f>
        <v/>
      </c>
      <c r="AA100" s="78" t="str">
        <f ca="1">IFERROR(OFFSET('計算（イレギュラーサンプル）'!$O101,0,(COLUMN()-COLUMN($P100))*(COLUMNS('計算（イレギュラーサンプル）'!$O$3:$U$3)-1)/(COLUMNS($P$2:$Q$2)-1)),"")</f>
        <v/>
      </c>
      <c r="AB100" s="78" t="str">
        <f t="shared" ca="1" si="23"/>
        <v/>
      </c>
      <c r="AC100" s="78" t="str">
        <f t="shared" ca="1" si="12"/>
        <v/>
      </c>
      <c r="AD100" s="78" t="str">
        <f t="shared" ca="1" si="13"/>
        <v/>
      </c>
      <c r="AE100" s="78" t="str">
        <f t="shared" ca="1" si="14"/>
        <v/>
      </c>
      <c r="AF100" s="78" t="str">
        <f t="shared" ca="1" si="15"/>
        <v/>
      </c>
      <c r="AG100" s="78" t="str">
        <f t="shared" ca="1" si="16"/>
        <v/>
      </c>
      <c r="AH100" s="78" t="str">
        <f t="shared" ca="1" si="17"/>
        <v/>
      </c>
      <c r="AI100" s="78" t="str">
        <f t="shared" ca="1" si="18"/>
        <v/>
      </c>
      <c r="AJ100" s="78" t="str">
        <f t="shared" ca="1" si="19"/>
        <v/>
      </c>
      <c r="AK100" s="78" t="str">
        <f t="shared" ca="1" si="20"/>
        <v/>
      </c>
      <c r="AL100" s="78" t="str">
        <f t="shared" ca="1" si="21"/>
        <v/>
      </c>
      <c r="AM100" s="78" t="str">
        <f t="shared" ca="1" si="22"/>
        <v/>
      </c>
    </row>
    <row r="101" spans="1:39" ht="15.75" customHeight="1">
      <c r="A101" s="38">
        <v>99</v>
      </c>
      <c r="B101" s="38" t="str">
        <f>IF(ISBLANK(ID管理番号商品名入力!D101),"",ID管理番号商品名入力!D101)</f>
        <v/>
      </c>
      <c r="C101" s="39" t="str">
        <f>IF(ISBLANK(ID管理番号商品名入力!F101),"",ID管理番号商品名入力!F101)</f>
        <v/>
      </c>
      <c r="D101" s="22" t="str">
        <f>IF(ISBLANK(サンプル入力!J102),"",サンプル入力!J102)</f>
        <v/>
      </c>
      <c r="E101" s="80" t="str">
        <f>IFERROR(VLOOKUP($D101,配送グループ設定!$A$31:$H$40,6,FALSE),"")</f>
        <v/>
      </c>
      <c r="F101" s="80" t="str">
        <f>IFERROR(VLOOKUP($D101,配送グループ設定!$A$31:$H$40,8,FALSE),"")</f>
        <v/>
      </c>
      <c r="G101" s="78">
        <v>0</v>
      </c>
      <c r="H101" s="78">
        <v>0</v>
      </c>
      <c r="I101" s="78">
        <v>0</v>
      </c>
      <c r="J101" s="78">
        <v>1</v>
      </c>
      <c r="K101" s="78" t="str">
        <f>IF(ISBLANK(サンプル入力!M102),"",サンプル入力!M102)</f>
        <v/>
      </c>
      <c r="L101" s="78">
        <v>1</v>
      </c>
      <c r="M101" s="81" t="str">
        <f>IF(ISBLANK(中部・下部フリースペース作成!$E$10),"5",中部・下部フリースペース作成!$E$10&amp;",5")</f>
        <v>5</v>
      </c>
      <c r="N101" s="81" t="str">
        <f>IF(商品台帳反映用!E406="","",商品台帳反映用!E406)</f>
        <v/>
      </c>
      <c r="O101" s="114" t="str">
        <f>IF(ISBLANK('計算（イレギュラーサンプル）'!O102),"",'計算（イレギュラーサンプル）'!O102)</f>
        <v/>
      </c>
      <c r="P101" s="78" t="str">
        <f ca="1">IFERROR(OFFSET('計算（イレギュラーサンプル）'!$O102,0,(COLUMN()-COLUMN($P101))*(COLUMNS('計算（イレギュラーサンプル）'!$O$3:$U$3)-1)/(COLUMNS($P$2:$Q$2)-1)),"")</f>
        <v/>
      </c>
      <c r="Q101" s="78" t="str">
        <f ca="1">IFERROR(OFFSET('計算（イレギュラーサンプル）'!$O102,0,(COLUMN()-COLUMN($P101))*(COLUMNS('計算（イレギュラーサンプル）'!$O$3:$U$3)-1)/(COLUMNS($P$2:$Q$2)-1)),"")</f>
        <v/>
      </c>
      <c r="R101" s="78" t="str">
        <f ca="1">IFERROR(OFFSET('計算（イレギュラーサンプル）'!$O102,0,(COLUMN()-COLUMN($P101))*(COLUMNS('計算（イレギュラーサンプル）'!$O$3:$U$3)-1)/(COLUMNS($P$2:$Q$2)-1)),"")</f>
        <v/>
      </c>
      <c r="S101" s="78" t="str">
        <f ca="1">IFERROR(OFFSET('計算（イレギュラーサンプル）'!$O102,0,(COLUMN()-COLUMN($P101))*(COLUMNS('計算（イレギュラーサンプル）'!$O$3:$U$3)-1)/(COLUMNS($P$2:$Q$2)-1)),"")</f>
        <v/>
      </c>
      <c r="T101" s="78" t="str">
        <f ca="1">IFERROR(OFFSET('計算（イレギュラーサンプル）'!$O102,0,(COLUMN()-COLUMN($P101))*(COLUMNS('計算（イレギュラーサンプル）'!$O$3:$U$3)-1)/(COLUMNS($P$2:$Q$2)-1)),"")</f>
        <v/>
      </c>
      <c r="U101" s="78" t="str">
        <f ca="1">IFERROR(OFFSET('計算（イレギュラーサンプル）'!$O102,0,(COLUMN()-COLUMN($P101))*(COLUMNS('計算（イレギュラーサンプル）'!$O$3:$U$3)-1)/(COLUMNS($P$2:$Q$2)-1)),"")</f>
        <v/>
      </c>
      <c r="V101" s="78" t="str">
        <f ca="1">IFERROR(OFFSET('計算（イレギュラーサンプル）'!$O102,0,(COLUMN()-COLUMN($P101))*(COLUMNS('計算（イレギュラーサンプル）'!$O$3:$U$3)-1)/(COLUMNS($P$2:$Q$2)-1)),"")</f>
        <v/>
      </c>
      <c r="W101" s="78" t="str">
        <f ca="1">IFERROR(OFFSET('計算（イレギュラーサンプル）'!$O102,0,(COLUMN()-COLUMN($P101))*(COLUMNS('計算（イレギュラーサンプル）'!$O$3:$U$3)-1)/(COLUMNS($P$2:$Q$2)-1)),"")</f>
        <v/>
      </c>
      <c r="X101" s="78" t="str">
        <f ca="1">IFERROR(OFFSET('計算（イレギュラーサンプル）'!$O102,0,(COLUMN()-COLUMN($P101))*(COLUMNS('計算（イレギュラーサンプル）'!$O$3:$U$3)-1)/(COLUMNS($P$2:$Q$2)-1)),"")</f>
        <v/>
      </c>
      <c r="Y101" s="78" t="str">
        <f ca="1">IFERROR(OFFSET('計算（イレギュラーサンプル）'!$O102,0,(COLUMN()-COLUMN($P101))*(COLUMNS('計算（イレギュラーサンプル）'!$O$3:$U$3)-1)/(COLUMNS($P$2:$Q$2)-1)),"")</f>
        <v/>
      </c>
      <c r="Z101" s="78" t="str">
        <f ca="1">IFERROR(OFFSET('計算（イレギュラーサンプル）'!$O102,0,(COLUMN()-COLUMN($P101))*(COLUMNS('計算（イレギュラーサンプル）'!$O$3:$U$3)-1)/(COLUMNS($P$2:$Q$2)-1)),"")</f>
        <v/>
      </c>
      <c r="AA101" s="78" t="str">
        <f ca="1">IFERROR(OFFSET('計算（イレギュラーサンプル）'!$O102,0,(COLUMN()-COLUMN($P101))*(COLUMNS('計算（イレギュラーサンプル）'!$O$3:$U$3)-1)/(COLUMNS($P$2:$Q$2)-1)),"")</f>
        <v/>
      </c>
      <c r="AB101" s="78" t="str">
        <f t="shared" ca="1" si="23"/>
        <v/>
      </c>
      <c r="AC101" s="78" t="str">
        <f t="shared" ca="1" si="12"/>
        <v/>
      </c>
      <c r="AD101" s="78" t="str">
        <f t="shared" ca="1" si="13"/>
        <v/>
      </c>
      <c r="AE101" s="78" t="str">
        <f t="shared" ca="1" si="14"/>
        <v/>
      </c>
      <c r="AF101" s="78" t="str">
        <f t="shared" ca="1" si="15"/>
        <v/>
      </c>
      <c r="AG101" s="78" t="str">
        <f t="shared" ca="1" si="16"/>
        <v/>
      </c>
      <c r="AH101" s="78" t="str">
        <f t="shared" ca="1" si="17"/>
        <v/>
      </c>
      <c r="AI101" s="78" t="str">
        <f t="shared" ca="1" si="18"/>
        <v/>
      </c>
      <c r="AJ101" s="78" t="str">
        <f t="shared" ca="1" si="19"/>
        <v/>
      </c>
      <c r="AK101" s="78" t="str">
        <f t="shared" ca="1" si="20"/>
        <v/>
      </c>
      <c r="AL101" s="78" t="str">
        <f t="shared" ca="1" si="21"/>
        <v/>
      </c>
      <c r="AM101" s="78" t="str">
        <f t="shared" ca="1" si="22"/>
        <v/>
      </c>
    </row>
    <row r="102" spans="1:39" ht="15.75" customHeight="1">
      <c r="A102" s="38">
        <v>100</v>
      </c>
      <c r="B102" s="38" t="str">
        <f>IF(ISBLANK(ID管理番号商品名入力!D102),"",ID管理番号商品名入力!D102)</f>
        <v/>
      </c>
      <c r="C102" s="39" t="str">
        <f>IF(ISBLANK(ID管理番号商品名入力!F102),"",ID管理番号商品名入力!F102)</f>
        <v/>
      </c>
      <c r="D102" s="22" t="str">
        <f>IF(ISBLANK(サンプル入力!J103),"",サンプル入力!J103)</f>
        <v/>
      </c>
      <c r="E102" s="80" t="str">
        <f>IFERROR(VLOOKUP($D102,配送グループ設定!$A$31:$H$40,6,FALSE),"")</f>
        <v/>
      </c>
      <c r="F102" s="80" t="str">
        <f>IFERROR(VLOOKUP($D102,配送グループ設定!$A$31:$H$40,8,FALSE),"")</f>
        <v/>
      </c>
      <c r="G102" s="78">
        <v>0</v>
      </c>
      <c r="H102" s="78">
        <v>0</v>
      </c>
      <c r="I102" s="78">
        <v>0</v>
      </c>
      <c r="J102" s="78">
        <v>1</v>
      </c>
      <c r="K102" s="78" t="str">
        <f>IF(ISBLANK(サンプル入力!M103),"",サンプル入力!M103)</f>
        <v/>
      </c>
      <c r="L102" s="78">
        <v>1</v>
      </c>
      <c r="M102" s="81" t="str">
        <f>IF(ISBLANK(中部・下部フリースペース作成!$E$10),"5",中部・下部フリースペース作成!$E$10&amp;",5")</f>
        <v>5</v>
      </c>
      <c r="N102" s="81" t="str">
        <f>IF(商品台帳反映用!E407="","",商品台帳反映用!E407)</f>
        <v/>
      </c>
      <c r="O102" s="114" t="str">
        <f>IF(ISBLANK('計算（イレギュラーサンプル）'!O103),"",'計算（イレギュラーサンプル）'!O103)</f>
        <v/>
      </c>
      <c r="P102" s="78" t="str">
        <f ca="1">IFERROR(OFFSET('計算（イレギュラーサンプル）'!$O103,0,(COLUMN()-COLUMN($P102))*(COLUMNS('計算（イレギュラーサンプル）'!$O$3:$U$3)-1)/(COLUMNS($P$2:$Q$2)-1)),"")</f>
        <v/>
      </c>
      <c r="Q102" s="78" t="str">
        <f ca="1">IFERROR(OFFSET('計算（イレギュラーサンプル）'!$O103,0,(COLUMN()-COLUMN($P102))*(COLUMNS('計算（イレギュラーサンプル）'!$O$3:$U$3)-1)/(COLUMNS($P$2:$Q$2)-1)),"")</f>
        <v/>
      </c>
      <c r="R102" s="78" t="str">
        <f ca="1">IFERROR(OFFSET('計算（イレギュラーサンプル）'!$O103,0,(COLUMN()-COLUMN($P102))*(COLUMNS('計算（イレギュラーサンプル）'!$O$3:$U$3)-1)/(COLUMNS($P$2:$Q$2)-1)),"")</f>
        <v/>
      </c>
      <c r="S102" s="78" t="str">
        <f ca="1">IFERROR(OFFSET('計算（イレギュラーサンプル）'!$O103,0,(COLUMN()-COLUMN($P102))*(COLUMNS('計算（イレギュラーサンプル）'!$O$3:$U$3)-1)/(COLUMNS($P$2:$Q$2)-1)),"")</f>
        <v/>
      </c>
      <c r="T102" s="78" t="str">
        <f ca="1">IFERROR(OFFSET('計算（イレギュラーサンプル）'!$O103,0,(COLUMN()-COLUMN($P102))*(COLUMNS('計算（イレギュラーサンプル）'!$O$3:$U$3)-1)/(COLUMNS($P$2:$Q$2)-1)),"")</f>
        <v/>
      </c>
      <c r="U102" s="78" t="str">
        <f ca="1">IFERROR(OFFSET('計算（イレギュラーサンプル）'!$O103,0,(COLUMN()-COLUMN($P102))*(COLUMNS('計算（イレギュラーサンプル）'!$O$3:$U$3)-1)/(COLUMNS($P$2:$Q$2)-1)),"")</f>
        <v/>
      </c>
      <c r="V102" s="78" t="str">
        <f ca="1">IFERROR(OFFSET('計算（イレギュラーサンプル）'!$O103,0,(COLUMN()-COLUMN($P102))*(COLUMNS('計算（イレギュラーサンプル）'!$O$3:$U$3)-1)/(COLUMNS($P$2:$Q$2)-1)),"")</f>
        <v/>
      </c>
      <c r="W102" s="78" t="str">
        <f ca="1">IFERROR(OFFSET('計算（イレギュラーサンプル）'!$O103,0,(COLUMN()-COLUMN($P102))*(COLUMNS('計算（イレギュラーサンプル）'!$O$3:$U$3)-1)/(COLUMNS($P$2:$Q$2)-1)),"")</f>
        <v/>
      </c>
      <c r="X102" s="78" t="str">
        <f ca="1">IFERROR(OFFSET('計算（イレギュラーサンプル）'!$O103,0,(COLUMN()-COLUMN($P102))*(COLUMNS('計算（イレギュラーサンプル）'!$O$3:$U$3)-1)/(COLUMNS($P$2:$Q$2)-1)),"")</f>
        <v/>
      </c>
      <c r="Y102" s="78" t="str">
        <f ca="1">IFERROR(OFFSET('計算（イレギュラーサンプル）'!$O103,0,(COLUMN()-COLUMN($P102))*(COLUMNS('計算（イレギュラーサンプル）'!$O$3:$U$3)-1)/(COLUMNS($P$2:$Q$2)-1)),"")</f>
        <v/>
      </c>
      <c r="Z102" s="78" t="str">
        <f ca="1">IFERROR(OFFSET('計算（イレギュラーサンプル）'!$O103,0,(COLUMN()-COLUMN($P102))*(COLUMNS('計算（イレギュラーサンプル）'!$O$3:$U$3)-1)/(COLUMNS($P$2:$Q$2)-1)),"")</f>
        <v/>
      </c>
      <c r="AA102" s="78" t="str">
        <f ca="1">IFERROR(OFFSET('計算（イレギュラーサンプル）'!$O103,0,(COLUMN()-COLUMN($P102))*(COLUMNS('計算（イレギュラーサンプル）'!$O$3:$U$3)-1)/(COLUMNS($P$2:$Q$2)-1)),"")</f>
        <v/>
      </c>
      <c r="AB102" s="78" t="str">
        <f t="shared" ca="1" si="23"/>
        <v/>
      </c>
      <c r="AC102" s="78" t="str">
        <f t="shared" ca="1" si="12"/>
        <v/>
      </c>
      <c r="AD102" s="78" t="str">
        <f t="shared" ca="1" si="13"/>
        <v/>
      </c>
      <c r="AE102" s="78" t="str">
        <f t="shared" ca="1" si="14"/>
        <v/>
      </c>
      <c r="AF102" s="78" t="str">
        <f t="shared" ca="1" si="15"/>
        <v/>
      </c>
      <c r="AG102" s="78" t="str">
        <f t="shared" ca="1" si="16"/>
        <v/>
      </c>
      <c r="AH102" s="78" t="str">
        <f t="shared" ca="1" si="17"/>
        <v/>
      </c>
      <c r="AI102" s="78" t="str">
        <f t="shared" ca="1" si="18"/>
        <v/>
      </c>
      <c r="AJ102" s="78" t="str">
        <f t="shared" ca="1" si="19"/>
        <v/>
      </c>
      <c r="AK102" s="78" t="str">
        <f t="shared" ca="1" si="20"/>
        <v/>
      </c>
      <c r="AL102" s="78" t="str">
        <f t="shared" ca="1" si="21"/>
        <v/>
      </c>
      <c r="AM102" s="78" t="str">
        <f t="shared" ca="1" si="22"/>
        <v/>
      </c>
    </row>
    <row r="103" spans="1:39" ht="15.75" customHeight="1">
      <c r="A103" s="38">
        <v>101</v>
      </c>
      <c r="B103" s="38" t="str">
        <f>IF(ISBLANK(ID管理番号商品名入力!D103),"",ID管理番号商品名入力!D103)</f>
        <v/>
      </c>
      <c r="C103" s="39" t="str">
        <f>IF(ISBLANK(ID管理番号商品名入力!F103),"",ID管理番号商品名入力!F103)</f>
        <v/>
      </c>
      <c r="D103" s="22" t="str">
        <f>IF(ISBLANK(サンプル入力!J104),"",サンプル入力!J104)</f>
        <v/>
      </c>
      <c r="E103" s="80" t="str">
        <f>IFERROR(VLOOKUP($D103,配送グループ設定!$A$31:$H$40,6,FALSE),"")</f>
        <v/>
      </c>
      <c r="F103" s="80" t="str">
        <f>IFERROR(VLOOKUP($D103,配送グループ設定!$A$31:$H$40,8,FALSE),"")</f>
        <v/>
      </c>
      <c r="G103" s="78">
        <v>0</v>
      </c>
      <c r="H103" s="78">
        <v>0</v>
      </c>
      <c r="I103" s="78">
        <v>0</v>
      </c>
      <c r="J103" s="78">
        <v>1</v>
      </c>
      <c r="K103" s="78" t="str">
        <f>IF(ISBLANK(サンプル入力!M104),"",サンプル入力!M104)</f>
        <v/>
      </c>
      <c r="L103" s="78">
        <v>1</v>
      </c>
      <c r="M103" s="81" t="str">
        <f>IF(ISBLANK(中部・下部フリースペース作成!$E$10),"5",中部・下部フリースペース作成!$E$10&amp;",5")</f>
        <v>5</v>
      </c>
      <c r="N103" s="81" t="str">
        <f>IF(商品台帳反映用!E408="","",商品台帳反映用!E408)</f>
        <v/>
      </c>
      <c r="O103" s="114" t="str">
        <f>IF(ISBLANK('計算（イレギュラーサンプル）'!O104),"",'計算（イレギュラーサンプル）'!O104)</f>
        <v/>
      </c>
      <c r="P103" s="78" t="str">
        <f ca="1">IFERROR(OFFSET('計算（イレギュラーサンプル）'!$O104,0,(COLUMN()-COLUMN($P103))*(COLUMNS('計算（イレギュラーサンプル）'!$O$3:$U$3)-1)/(COLUMNS($P$2:$Q$2)-1)),"")</f>
        <v/>
      </c>
      <c r="Q103" s="78" t="str">
        <f ca="1">IFERROR(OFFSET('計算（イレギュラーサンプル）'!$O104,0,(COLUMN()-COLUMN($P103))*(COLUMNS('計算（イレギュラーサンプル）'!$O$3:$U$3)-1)/(COLUMNS($P$2:$Q$2)-1)),"")</f>
        <v/>
      </c>
      <c r="R103" s="78" t="str">
        <f ca="1">IFERROR(OFFSET('計算（イレギュラーサンプル）'!$O104,0,(COLUMN()-COLUMN($P103))*(COLUMNS('計算（イレギュラーサンプル）'!$O$3:$U$3)-1)/(COLUMNS($P$2:$Q$2)-1)),"")</f>
        <v/>
      </c>
      <c r="S103" s="78" t="str">
        <f ca="1">IFERROR(OFFSET('計算（イレギュラーサンプル）'!$O104,0,(COLUMN()-COLUMN($P103))*(COLUMNS('計算（イレギュラーサンプル）'!$O$3:$U$3)-1)/(COLUMNS($P$2:$Q$2)-1)),"")</f>
        <v/>
      </c>
      <c r="T103" s="78" t="str">
        <f ca="1">IFERROR(OFFSET('計算（イレギュラーサンプル）'!$O104,0,(COLUMN()-COLUMN($P103))*(COLUMNS('計算（イレギュラーサンプル）'!$O$3:$U$3)-1)/(COLUMNS($P$2:$Q$2)-1)),"")</f>
        <v/>
      </c>
      <c r="U103" s="78" t="str">
        <f ca="1">IFERROR(OFFSET('計算（イレギュラーサンプル）'!$O104,0,(COLUMN()-COLUMN($P103))*(COLUMNS('計算（イレギュラーサンプル）'!$O$3:$U$3)-1)/(COLUMNS($P$2:$Q$2)-1)),"")</f>
        <v/>
      </c>
      <c r="V103" s="78" t="str">
        <f ca="1">IFERROR(OFFSET('計算（イレギュラーサンプル）'!$O104,0,(COLUMN()-COLUMN($P103))*(COLUMNS('計算（イレギュラーサンプル）'!$O$3:$U$3)-1)/(COLUMNS($P$2:$Q$2)-1)),"")</f>
        <v/>
      </c>
      <c r="W103" s="78" t="str">
        <f ca="1">IFERROR(OFFSET('計算（イレギュラーサンプル）'!$O104,0,(COLUMN()-COLUMN($P103))*(COLUMNS('計算（イレギュラーサンプル）'!$O$3:$U$3)-1)/(COLUMNS($P$2:$Q$2)-1)),"")</f>
        <v/>
      </c>
      <c r="X103" s="78" t="str">
        <f ca="1">IFERROR(OFFSET('計算（イレギュラーサンプル）'!$O104,0,(COLUMN()-COLUMN($P103))*(COLUMNS('計算（イレギュラーサンプル）'!$O$3:$U$3)-1)/(COLUMNS($P$2:$Q$2)-1)),"")</f>
        <v/>
      </c>
      <c r="Y103" s="78" t="str">
        <f ca="1">IFERROR(OFFSET('計算（イレギュラーサンプル）'!$O104,0,(COLUMN()-COLUMN($P103))*(COLUMNS('計算（イレギュラーサンプル）'!$O$3:$U$3)-1)/(COLUMNS($P$2:$Q$2)-1)),"")</f>
        <v/>
      </c>
      <c r="Z103" s="78" t="str">
        <f ca="1">IFERROR(OFFSET('計算（イレギュラーサンプル）'!$O104,0,(COLUMN()-COLUMN($P103))*(COLUMNS('計算（イレギュラーサンプル）'!$O$3:$U$3)-1)/(COLUMNS($P$2:$Q$2)-1)),"")</f>
        <v/>
      </c>
      <c r="AA103" s="78" t="str">
        <f ca="1">IFERROR(OFFSET('計算（イレギュラーサンプル）'!$O104,0,(COLUMN()-COLUMN($P103))*(COLUMNS('計算（イレギュラーサンプル）'!$O$3:$U$3)-1)/(COLUMNS($P$2:$Q$2)-1)),"")</f>
        <v/>
      </c>
      <c r="AB103" s="78" t="str">
        <f t="shared" ca="1" si="23"/>
        <v/>
      </c>
      <c r="AC103" s="78" t="str">
        <f t="shared" ca="1" si="12"/>
        <v/>
      </c>
      <c r="AD103" s="78" t="str">
        <f t="shared" ca="1" si="13"/>
        <v/>
      </c>
      <c r="AE103" s="78" t="str">
        <f t="shared" ca="1" si="14"/>
        <v/>
      </c>
      <c r="AF103" s="78" t="str">
        <f t="shared" ca="1" si="15"/>
        <v/>
      </c>
      <c r="AG103" s="78" t="str">
        <f t="shared" ca="1" si="16"/>
        <v/>
      </c>
      <c r="AH103" s="78" t="str">
        <f t="shared" ca="1" si="17"/>
        <v/>
      </c>
      <c r="AI103" s="78" t="str">
        <f t="shared" ca="1" si="18"/>
        <v/>
      </c>
      <c r="AJ103" s="78" t="str">
        <f t="shared" ca="1" si="19"/>
        <v/>
      </c>
      <c r="AK103" s="78" t="str">
        <f t="shared" ca="1" si="20"/>
        <v/>
      </c>
      <c r="AL103" s="78" t="str">
        <f t="shared" ca="1" si="21"/>
        <v/>
      </c>
      <c r="AM103" s="78" t="str">
        <f t="shared" ca="1" si="22"/>
        <v/>
      </c>
    </row>
    <row r="104" spans="1:39" ht="15.75" customHeight="1">
      <c r="A104" s="38">
        <v>102</v>
      </c>
      <c r="B104" s="38" t="str">
        <f>IF(ISBLANK(ID管理番号商品名入力!D104),"",ID管理番号商品名入力!D104)</f>
        <v/>
      </c>
      <c r="C104" s="39" t="str">
        <f>IF(ISBLANK(ID管理番号商品名入力!F104),"",ID管理番号商品名入力!F104)</f>
        <v/>
      </c>
      <c r="D104" s="22" t="str">
        <f>IF(ISBLANK(サンプル入力!J105),"",サンプル入力!J105)</f>
        <v/>
      </c>
      <c r="E104" s="80" t="str">
        <f>IFERROR(VLOOKUP($D104,配送グループ設定!$A$31:$H$40,6,FALSE),"")</f>
        <v/>
      </c>
      <c r="F104" s="80" t="str">
        <f>IFERROR(VLOOKUP($D104,配送グループ設定!$A$31:$H$40,8,FALSE),"")</f>
        <v/>
      </c>
      <c r="G104" s="78">
        <v>0</v>
      </c>
      <c r="H104" s="78">
        <v>0</v>
      </c>
      <c r="I104" s="78">
        <v>0</v>
      </c>
      <c r="J104" s="78">
        <v>1</v>
      </c>
      <c r="K104" s="78" t="str">
        <f>IF(ISBLANK(サンプル入力!M105),"",サンプル入力!M105)</f>
        <v/>
      </c>
      <c r="L104" s="78">
        <v>1</v>
      </c>
      <c r="M104" s="81" t="str">
        <f>IF(ISBLANK(中部・下部フリースペース作成!$E$10),"5",中部・下部フリースペース作成!$E$10&amp;",5")</f>
        <v>5</v>
      </c>
      <c r="N104" s="81" t="str">
        <f>IF(商品台帳反映用!E409="","",商品台帳反映用!E409)</f>
        <v/>
      </c>
      <c r="O104" s="114" t="str">
        <f>IF(ISBLANK('計算（イレギュラーサンプル）'!O105),"",'計算（イレギュラーサンプル）'!O105)</f>
        <v/>
      </c>
      <c r="P104" s="78" t="str">
        <f ca="1">IFERROR(OFFSET('計算（イレギュラーサンプル）'!$O105,0,(COLUMN()-COLUMN($P104))*(COLUMNS('計算（イレギュラーサンプル）'!$O$3:$U$3)-1)/(COLUMNS($P$2:$Q$2)-1)),"")</f>
        <v/>
      </c>
      <c r="Q104" s="78" t="str">
        <f ca="1">IFERROR(OFFSET('計算（イレギュラーサンプル）'!$O105,0,(COLUMN()-COLUMN($P104))*(COLUMNS('計算（イレギュラーサンプル）'!$O$3:$U$3)-1)/(COLUMNS($P$2:$Q$2)-1)),"")</f>
        <v/>
      </c>
      <c r="R104" s="78" t="str">
        <f ca="1">IFERROR(OFFSET('計算（イレギュラーサンプル）'!$O105,0,(COLUMN()-COLUMN($P104))*(COLUMNS('計算（イレギュラーサンプル）'!$O$3:$U$3)-1)/(COLUMNS($P$2:$Q$2)-1)),"")</f>
        <v/>
      </c>
      <c r="S104" s="78" t="str">
        <f ca="1">IFERROR(OFFSET('計算（イレギュラーサンプル）'!$O105,0,(COLUMN()-COLUMN($P104))*(COLUMNS('計算（イレギュラーサンプル）'!$O$3:$U$3)-1)/(COLUMNS($P$2:$Q$2)-1)),"")</f>
        <v/>
      </c>
      <c r="T104" s="78" t="str">
        <f ca="1">IFERROR(OFFSET('計算（イレギュラーサンプル）'!$O105,0,(COLUMN()-COLUMN($P104))*(COLUMNS('計算（イレギュラーサンプル）'!$O$3:$U$3)-1)/(COLUMNS($P$2:$Q$2)-1)),"")</f>
        <v/>
      </c>
      <c r="U104" s="78" t="str">
        <f ca="1">IFERROR(OFFSET('計算（イレギュラーサンプル）'!$O105,0,(COLUMN()-COLUMN($P104))*(COLUMNS('計算（イレギュラーサンプル）'!$O$3:$U$3)-1)/(COLUMNS($P$2:$Q$2)-1)),"")</f>
        <v/>
      </c>
      <c r="V104" s="78" t="str">
        <f ca="1">IFERROR(OFFSET('計算（イレギュラーサンプル）'!$O105,0,(COLUMN()-COLUMN($P104))*(COLUMNS('計算（イレギュラーサンプル）'!$O$3:$U$3)-1)/(COLUMNS($P$2:$Q$2)-1)),"")</f>
        <v/>
      </c>
      <c r="W104" s="78" t="str">
        <f ca="1">IFERROR(OFFSET('計算（イレギュラーサンプル）'!$O105,0,(COLUMN()-COLUMN($P104))*(COLUMNS('計算（イレギュラーサンプル）'!$O$3:$U$3)-1)/(COLUMNS($P$2:$Q$2)-1)),"")</f>
        <v/>
      </c>
      <c r="X104" s="78" t="str">
        <f ca="1">IFERROR(OFFSET('計算（イレギュラーサンプル）'!$O105,0,(COLUMN()-COLUMN($P104))*(COLUMNS('計算（イレギュラーサンプル）'!$O$3:$U$3)-1)/(COLUMNS($P$2:$Q$2)-1)),"")</f>
        <v/>
      </c>
      <c r="Y104" s="78" t="str">
        <f ca="1">IFERROR(OFFSET('計算（イレギュラーサンプル）'!$O105,0,(COLUMN()-COLUMN($P104))*(COLUMNS('計算（イレギュラーサンプル）'!$O$3:$U$3)-1)/(COLUMNS($P$2:$Q$2)-1)),"")</f>
        <v/>
      </c>
      <c r="Z104" s="78" t="str">
        <f ca="1">IFERROR(OFFSET('計算（イレギュラーサンプル）'!$O105,0,(COLUMN()-COLUMN($P104))*(COLUMNS('計算（イレギュラーサンプル）'!$O$3:$U$3)-1)/(COLUMNS($P$2:$Q$2)-1)),"")</f>
        <v/>
      </c>
      <c r="AA104" s="78" t="str">
        <f ca="1">IFERROR(OFFSET('計算（イレギュラーサンプル）'!$O105,0,(COLUMN()-COLUMN($P104))*(COLUMNS('計算（イレギュラーサンプル）'!$O$3:$U$3)-1)/(COLUMNS($P$2:$Q$2)-1)),"")</f>
        <v/>
      </c>
      <c r="AB104" s="78" t="str">
        <f t="shared" ca="1" si="23"/>
        <v/>
      </c>
      <c r="AC104" s="78" t="str">
        <f t="shared" ca="1" si="12"/>
        <v/>
      </c>
      <c r="AD104" s="78" t="str">
        <f t="shared" ca="1" si="13"/>
        <v/>
      </c>
      <c r="AE104" s="78" t="str">
        <f t="shared" ca="1" si="14"/>
        <v/>
      </c>
      <c r="AF104" s="78" t="str">
        <f t="shared" ca="1" si="15"/>
        <v/>
      </c>
      <c r="AG104" s="78" t="str">
        <f t="shared" ca="1" si="16"/>
        <v/>
      </c>
      <c r="AH104" s="78" t="str">
        <f t="shared" ca="1" si="17"/>
        <v/>
      </c>
      <c r="AI104" s="78" t="str">
        <f t="shared" ca="1" si="18"/>
        <v/>
      </c>
      <c r="AJ104" s="78" t="str">
        <f t="shared" ca="1" si="19"/>
        <v/>
      </c>
      <c r="AK104" s="78" t="str">
        <f t="shared" ca="1" si="20"/>
        <v/>
      </c>
      <c r="AL104" s="78" t="str">
        <f t="shared" ca="1" si="21"/>
        <v/>
      </c>
      <c r="AM104" s="78" t="str">
        <f t="shared" ca="1" si="22"/>
        <v/>
      </c>
    </row>
    <row r="105" spans="1:39" ht="15.75" customHeight="1">
      <c r="A105" s="38">
        <v>103</v>
      </c>
      <c r="B105" s="38" t="str">
        <f>IF(ISBLANK(ID管理番号商品名入力!D105),"",ID管理番号商品名入力!D105)</f>
        <v/>
      </c>
      <c r="C105" s="39" t="str">
        <f>IF(ISBLANK(ID管理番号商品名入力!F105),"",ID管理番号商品名入力!F105)</f>
        <v/>
      </c>
      <c r="D105" s="22" t="str">
        <f>IF(ISBLANK(サンプル入力!J106),"",サンプル入力!J106)</f>
        <v/>
      </c>
      <c r="E105" s="80" t="str">
        <f>IFERROR(VLOOKUP($D105,配送グループ設定!$A$31:$H$40,6,FALSE),"")</f>
        <v/>
      </c>
      <c r="F105" s="80" t="str">
        <f>IFERROR(VLOOKUP($D105,配送グループ設定!$A$31:$H$40,8,FALSE),"")</f>
        <v/>
      </c>
      <c r="G105" s="78">
        <v>0</v>
      </c>
      <c r="H105" s="78">
        <v>0</v>
      </c>
      <c r="I105" s="78">
        <v>0</v>
      </c>
      <c r="J105" s="78">
        <v>1</v>
      </c>
      <c r="K105" s="78" t="str">
        <f>IF(ISBLANK(サンプル入力!M106),"",サンプル入力!M106)</f>
        <v/>
      </c>
      <c r="L105" s="78">
        <v>1</v>
      </c>
      <c r="M105" s="81" t="str">
        <f>IF(ISBLANK(中部・下部フリースペース作成!$E$10),"5",中部・下部フリースペース作成!$E$10&amp;",5")</f>
        <v>5</v>
      </c>
      <c r="N105" s="81" t="str">
        <f>IF(商品台帳反映用!E410="","",商品台帳反映用!E410)</f>
        <v/>
      </c>
      <c r="O105" s="114" t="str">
        <f>IF(ISBLANK('計算（イレギュラーサンプル）'!O106),"",'計算（イレギュラーサンプル）'!O106)</f>
        <v/>
      </c>
      <c r="P105" s="78" t="str">
        <f ca="1">IFERROR(OFFSET('計算（イレギュラーサンプル）'!$O106,0,(COLUMN()-COLUMN($P105))*(COLUMNS('計算（イレギュラーサンプル）'!$O$3:$U$3)-1)/(COLUMNS($P$2:$Q$2)-1)),"")</f>
        <v/>
      </c>
      <c r="Q105" s="78" t="str">
        <f ca="1">IFERROR(OFFSET('計算（イレギュラーサンプル）'!$O106,0,(COLUMN()-COLUMN($P105))*(COLUMNS('計算（イレギュラーサンプル）'!$O$3:$U$3)-1)/(COLUMNS($P$2:$Q$2)-1)),"")</f>
        <v/>
      </c>
      <c r="R105" s="78" t="str">
        <f ca="1">IFERROR(OFFSET('計算（イレギュラーサンプル）'!$O106,0,(COLUMN()-COLUMN($P105))*(COLUMNS('計算（イレギュラーサンプル）'!$O$3:$U$3)-1)/(COLUMNS($P$2:$Q$2)-1)),"")</f>
        <v/>
      </c>
      <c r="S105" s="78" t="str">
        <f ca="1">IFERROR(OFFSET('計算（イレギュラーサンプル）'!$O106,0,(COLUMN()-COLUMN($P105))*(COLUMNS('計算（イレギュラーサンプル）'!$O$3:$U$3)-1)/(COLUMNS($P$2:$Q$2)-1)),"")</f>
        <v/>
      </c>
      <c r="T105" s="78" t="str">
        <f ca="1">IFERROR(OFFSET('計算（イレギュラーサンプル）'!$O106,0,(COLUMN()-COLUMN($P105))*(COLUMNS('計算（イレギュラーサンプル）'!$O$3:$U$3)-1)/(COLUMNS($P$2:$Q$2)-1)),"")</f>
        <v/>
      </c>
      <c r="U105" s="78" t="str">
        <f ca="1">IFERROR(OFFSET('計算（イレギュラーサンプル）'!$O106,0,(COLUMN()-COLUMN($P105))*(COLUMNS('計算（イレギュラーサンプル）'!$O$3:$U$3)-1)/(COLUMNS($P$2:$Q$2)-1)),"")</f>
        <v/>
      </c>
      <c r="V105" s="78" t="str">
        <f ca="1">IFERROR(OFFSET('計算（イレギュラーサンプル）'!$O106,0,(COLUMN()-COLUMN($P105))*(COLUMNS('計算（イレギュラーサンプル）'!$O$3:$U$3)-1)/(COLUMNS($P$2:$Q$2)-1)),"")</f>
        <v/>
      </c>
      <c r="W105" s="78" t="str">
        <f ca="1">IFERROR(OFFSET('計算（イレギュラーサンプル）'!$O106,0,(COLUMN()-COLUMN($P105))*(COLUMNS('計算（イレギュラーサンプル）'!$O$3:$U$3)-1)/(COLUMNS($P$2:$Q$2)-1)),"")</f>
        <v/>
      </c>
      <c r="X105" s="78" t="str">
        <f ca="1">IFERROR(OFFSET('計算（イレギュラーサンプル）'!$O106,0,(COLUMN()-COLUMN($P105))*(COLUMNS('計算（イレギュラーサンプル）'!$O$3:$U$3)-1)/(COLUMNS($P$2:$Q$2)-1)),"")</f>
        <v/>
      </c>
      <c r="Y105" s="78" t="str">
        <f ca="1">IFERROR(OFFSET('計算（イレギュラーサンプル）'!$O106,0,(COLUMN()-COLUMN($P105))*(COLUMNS('計算（イレギュラーサンプル）'!$O$3:$U$3)-1)/(COLUMNS($P$2:$Q$2)-1)),"")</f>
        <v/>
      </c>
      <c r="Z105" s="78" t="str">
        <f ca="1">IFERROR(OFFSET('計算（イレギュラーサンプル）'!$O106,0,(COLUMN()-COLUMN($P105))*(COLUMNS('計算（イレギュラーサンプル）'!$O$3:$U$3)-1)/(COLUMNS($P$2:$Q$2)-1)),"")</f>
        <v/>
      </c>
      <c r="AA105" s="78" t="str">
        <f ca="1">IFERROR(OFFSET('計算（イレギュラーサンプル）'!$O106,0,(COLUMN()-COLUMN($P105))*(COLUMNS('計算（イレギュラーサンプル）'!$O$3:$U$3)-1)/(COLUMNS($P$2:$Q$2)-1)),"")</f>
        <v/>
      </c>
      <c r="AB105" s="78" t="str">
        <f t="shared" ca="1" si="23"/>
        <v/>
      </c>
      <c r="AC105" s="78" t="str">
        <f t="shared" ca="1" si="12"/>
        <v/>
      </c>
      <c r="AD105" s="78" t="str">
        <f t="shared" ca="1" si="13"/>
        <v/>
      </c>
      <c r="AE105" s="78" t="str">
        <f t="shared" ca="1" si="14"/>
        <v/>
      </c>
      <c r="AF105" s="78" t="str">
        <f t="shared" ca="1" si="15"/>
        <v/>
      </c>
      <c r="AG105" s="78" t="str">
        <f t="shared" ca="1" si="16"/>
        <v/>
      </c>
      <c r="AH105" s="78" t="str">
        <f t="shared" ca="1" si="17"/>
        <v/>
      </c>
      <c r="AI105" s="78" t="str">
        <f t="shared" ca="1" si="18"/>
        <v/>
      </c>
      <c r="AJ105" s="78" t="str">
        <f t="shared" ca="1" si="19"/>
        <v/>
      </c>
      <c r="AK105" s="78" t="str">
        <f t="shared" ca="1" si="20"/>
        <v/>
      </c>
      <c r="AL105" s="78" t="str">
        <f t="shared" ca="1" si="21"/>
        <v/>
      </c>
      <c r="AM105" s="78" t="str">
        <f t="shared" ca="1" si="22"/>
        <v/>
      </c>
    </row>
    <row r="106" spans="1:39" ht="15.75" customHeight="1">
      <c r="A106" s="38">
        <v>104</v>
      </c>
      <c r="B106" s="38" t="str">
        <f>IF(ISBLANK(ID管理番号商品名入力!D106),"",ID管理番号商品名入力!D106)</f>
        <v/>
      </c>
      <c r="C106" s="39" t="str">
        <f>IF(ISBLANK(ID管理番号商品名入力!F106),"",ID管理番号商品名入力!F106)</f>
        <v/>
      </c>
      <c r="D106" s="22" t="str">
        <f>IF(ISBLANK(サンプル入力!J107),"",サンプル入力!J107)</f>
        <v/>
      </c>
      <c r="E106" s="80" t="str">
        <f>IFERROR(VLOOKUP($D106,配送グループ設定!$A$31:$H$40,6,FALSE),"")</f>
        <v/>
      </c>
      <c r="F106" s="80" t="str">
        <f>IFERROR(VLOOKUP($D106,配送グループ設定!$A$31:$H$40,8,FALSE),"")</f>
        <v/>
      </c>
      <c r="G106" s="78">
        <v>0</v>
      </c>
      <c r="H106" s="78">
        <v>0</v>
      </c>
      <c r="I106" s="78">
        <v>0</v>
      </c>
      <c r="J106" s="78">
        <v>1</v>
      </c>
      <c r="K106" s="78" t="str">
        <f>IF(ISBLANK(サンプル入力!M107),"",サンプル入力!M107)</f>
        <v/>
      </c>
      <c r="L106" s="78">
        <v>1</v>
      </c>
      <c r="M106" s="81" t="str">
        <f>IF(ISBLANK(中部・下部フリースペース作成!$E$10),"5",中部・下部フリースペース作成!$E$10&amp;",5")</f>
        <v>5</v>
      </c>
      <c r="N106" s="81" t="str">
        <f>IF(商品台帳反映用!E411="","",商品台帳反映用!E411)</f>
        <v/>
      </c>
      <c r="O106" s="114" t="str">
        <f>IF(ISBLANK('計算（イレギュラーサンプル）'!O107),"",'計算（イレギュラーサンプル）'!O107)</f>
        <v/>
      </c>
      <c r="P106" s="78" t="str">
        <f ca="1">IFERROR(OFFSET('計算（イレギュラーサンプル）'!$O107,0,(COLUMN()-COLUMN($P106))*(COLUMNS('計算（イレギュラーサンプル）'!$O$3:$U$3)-1)/(COLUMNS($P$2:$Q$2)-1)),"")</f>
        <v/>
      </c>
      <c r="Q106" s="78" t="str">
        <f ca="1">IFERROR(OFFSET('計算（イレギュラーサンプル）'!$O107,0,(COLUMN()-COLUMN($P106))*(COLUMNS('計算（イレギュラーサンプル）'!$O$3:$U$3)-1)/(COLUMNS($P$2:$Q$2)-1)),"")</f>
        <v/>
      </c>
      <c r="R106" s="78" t="str">
        <f ca="1">IFERROR(OFFSET('計算（イレギュラーサンプル）'!$O107,0,(COLUMN()-COLUMN($P106))*(COLUMNS('計算（イレギュラーサンプル）'!$O$3:$U$3)-1)/(COLUMNS($P$2:$Q$2)-1)),"")</f>
        <v/>
      </c>
      <c r="S106" s="78" t="str">
        <f ca="1">IFERROR(OFFSET('計算（イレギュラーサンプル）'!$O107,0,(COLUMN()-COLUMN($P106))*(COLUMNS('計算（イレギュラーサンプル）'!$O$3:$U$3)-1)/(COLUMNS($P$2:$Q$2)-1)),"")</f>
        <v/>
      </c>
      <c r="T106" s="78" t="str">
        <f ca="1">IFERROR(OFFSET('計算（イレギュラーサンプル）'!$O107,0,(COLUMN()-COLUMN($P106))*(COLUMNS('計算（イレギュラーサンプル）'!$O$3:$U$3)-1)/(COLUMNS($P$2:$Q$2)-1)),"")</f>
        <v/>
      </c>
      <c r="U106" s="78" t="str">
        <f ca="1">IFERROR(OFFSET('計算（イレギュラーサンプル）'!$O107,0,(COLUMN()-COLUMN($P106))*(COLUMNS('計算（イレギュラーサンプル）'!$O$3:$U$3)-1)/(COLUMNS($P$2:$Q$2)-1)),"")</f>
        <v/>
      </c>
      <c r="V106" s="78" t="str">
        <f ca="1">IFERROR(OFFSET('計算（イレギュラーサンプル）'!$O107,0,(COLUMN()-COLUMN($P106))*(COLUMNS('計算（イレギュラーサンプル）'!$O$3:$U$3)-1)/(COLUMNS($P$2:$Q$2)-1)),"")</f>
        <v/>
      </c>
      <c r="W106" s="78" t="str">
        <f ca="1">IFERROR(OFFSET('計算（イレギュラーサンプル）'!$O107,0,(COLUMN()-COLUMN($P106))*(COLUMNS('計算（イレギュラーサンプル）'!$O$3:$U$3)-1)/(COLUMNS($P$2:$Q$2)-1)),"")</f>
        <v/>
      </c>
      <c r="X106" s="78" t="str">
        <f ca="1">IFERROR(OFFSET('計算（イレギュラーサンプル）'!$O107,0,(COLUMN()-COLUMN($P106))*(COLUMNS('計算（イレギュラーサンプル）'!$O$3:$U$3)-1)/(COLUMNS($P$2:$Q$2)-1)),"")</f>
        <v/>
      </c>
      <c r="Y106" s="78" t="str">
        <f ca="1">IFERROR(OFFSET('計算（イレギュラーサンプル）'!$O107,0,(COLUMN()-COLUMN($P106))*(COLUMNS('計算（イレギュラーサンプル）'!$O$3:$U$3)-1)/(COLUMNS($P$2:$Q$2)-1)),"")</f>
        <v/>
      </c>
      <c r="Z106" s="78" t="str">
        <f ca="1">IFERROR(OFFSET('計算（イレギュラーサンプル）'!$O107,0,(COLUMN()-COLUMN($P106))*(COLUMNS('計算（イレギュラーサンプル）'!$O$3:$U$3)-1)/(COLUMNS($P$2:$Q$2)-1)),"")</f>
        <v/>
      </c>
      <c r="AA106" s="78" t="str">
        <f ca="1">IFERROR(OFFSET('計算（イレギュラーサンプル）'!$O107,0,(COLUMN()-COLUMN($P106))*(COLUMNS('計算（イレギュラーサンプル）'!$O$3:$U$3)-1)/(COLUMNS($P$2:$Q$2)-1)),"")</f>
        <v/>
      </c>
      <c r="AB106" s="78" t="str">
        <f t="shared" ca="1" si="23"/>
        <v/>
      </c>
      <c r="AC106" s="78" t="str">
        <f t="shared" ca="1" si="12"/>
        <v/>
      </c>
      <c r="AD106" s="78" t="str">
        <f t="shared" ca="1" si="13"/>
        <v/>
      </c>
      <c r="AE106" s="78" t="str">
        <f t="shared" ca="1" si="14"/>
        <v/>
      </c>
      <c r="AF106" s="78" t="str">
        <f t="shared" ca="1" si="15"/>
        <v/>
      </c>
      <c r="AG106" s="78" t="str">
        <f t="shared" ca="1" si="16"/>
        <v/>
      </c>
      <c r="AH106" s="78" t="str">
        <f t="shared" ca="1" si="17"/>
        <v/>
      </c>
      <c r="AI106" s="78" t="str">
        <f t="shared" ca="1" si="18"/>
        <v/>
      </c>
      <c r="AJ106" s="78" t="str">
        <f t="shared" ca="1" si="19"/>
        <v/>
      </c>
      <c r="AK106" s="78" t="str">
        <f t="shared" ca="1" si="20"/>
        <v/>
      </c>
      <c r="AL106" s="78" t="str">
        <f t="shared" ca="1" si="21"/>
        <v/>
      </c>
      <c r="AM106" s="78" t="str">
        <f t="shared" ca="1" si="22"/>
        <v/>
      </c>
    </row>
    <row r="107" spans="1:39" ht="15.75" customHeight="1">
      <c r="A107" s="38">
        <v>105</v>
      </c>
      <c r="B107" s="38" t="str">
        <f>IF(ISBLANK(ID管理番号商品名入力!D107),"",ID管理番号商品名入力!D107)</f>
        <v/>
      </c>
      <c r="C107" s="39" t="str">
        <f>IF(ISBLANK(ID管理番号商品名入力!F107),"",ID管理番号商品名入力!F107)</f>
        <v/>
      </c>
      <c r="D107" s="22" t="str">
        <f>IF(ISBLANK(サンプル入力!J108),"",サンプル入力!J108)</f>
        <v/>
      </c>
      <c r="E107" s="80" t="str">
        <f>IFERROR(VLOOKUP($D107,配送グループ設定!$A$31:$H$40,6,FALSE),"")</f>
        <v/>
      </c>
      <c r="F107" s="80" t="str">
        <f>IFERROR(VLOOKUP($D107,配送グループ設定!$A$31:$H$40,8,FALSE),"")</f>
        <v/>
      </c>
      <c r="G107" s="78">
        <v>0</v>
      </c>
      <c r="H107" s="78">
        <v>0</v>
      </c>
      <c r="I107" s="78">
        <v>0</v>
      </c>
      <c r="J107" s="78">
        <v>1</v>
      </c>
      <c r="K107" s="78" t="str">
        <f>IF(ISBLANK(サンプル入力!M108),"",サンプル入力!M108)</f>
        <v/>
      </c>
      <c r="L107" s="78">
        <v>1</v>
      </c>
      <c r="M107" s="81" t="str">
        <f>IF(ISBLANK(中部・下部フリースペース作成!$E$10),"5",中部・下部フリースペース作成!$E$10&amp;",5")</f>
        <v>5</v>
      </c>
      <c r="N107" s="81" t="str">
        <f>IF(商品台帳反映用!E412="","",商品台帳反映用!E412)</f>
        <v/>
      </c>
      <c r="O107" s="114" t="str">
        <f>IF(ISBLANK('計算（イレギュラーサンプル）'!O108),"",'計算（イレギュラーサンプル）'!O108)</f>
        <v/>
      </c>
      <c r="P107" s="78" t="str">
        <f ca="1">IFERROR(OFFSET('計算（イレギュラーサンプル）'!$O108,0,(COLUMN()-COLUMN($P107))*(COLUMNS('計算（イレギュラーサンプル）'!$O$3:$U$3)-1)/(COLUMNS($P$2:$Q$2)-1)),"")</f>
        <v/>
      </c>
      <c r="Q107" s="78" t="str">
        <f ca="1">IFERROR(OFFSET('計算（イレギュラーサンプル）'!$O108,0,(COLUMN()-COLUMN($P107))*(COLUMNS('計算（イレギュラーサンプル）'!$O$3:$U$3)-1)/(COLUMNS($P$2:$Q$2)-1)),"")</f>
        <v/>
      </c>
      <c r="R107" s="78" t="str">
        <f ca="1">IFERROR(OFFSET('計算（イレギュラーサンプル）'!$O108,0,(COLUMN()-COLUMN($P107))*(COLUMNS('計算（イレギュラーサンプル）'!$O$3:$U$3)-1)/(COLUMNS($P$2:$Q$2)-1)),"")</f>
        <v/>
      </c>
      <c r="S107" s="78" t="str">
        <f ca="1">IFERROR(OFFSET('計算（イレギュラーサンプル）'!$O108,0,(COLUMN()-COLUMN($P107))*(COLUMNS('計算（イレギュラーサンプル）'!$O$3:$U$3)-1)/(COLUMNS($P$2:$Q$2)-1)),"")</f>
        <v/>
      </c>
      <c r="T107" s="78" t="str">
        <f ca="1">IFERROR(OFFSET('計算（イレギュラーサンプル）'!$O108,0,(COLUMN()-COLUMN($P107))*(COLUMNS('計算（イレギュラーサンプル）'!$O$3:$U$3)-1)/(COLUMNS($P$2:$Q$2)-1)),"")</f>
        <v/>
      </c>
      <c r="U107" s="78" t="str">
        <f ca="1">IFERROR(OFFSET('計算（イレギュラーサンプル）'!$O108,0,(COLUMN()-COLUMN($P107))*(COLUMNS('計算（イレギュラーサンプル）'!$O$3:$U$3)-1)/(COLUMNS($P$2:$Q$2)-1)),"")</f>
        <v/>
      </c>
      <c r="V107" s="78" t="str">
        <f ca="1">IFERROR(OFFSET('計算（イレギュラーサンプル）'!$O108,0,(COLUMN()-COLUMN($P107))*(COLUMNS('計算（イレギュラーサンプル）'!$O$3:$U$3)-1)/(COLUMNS($P$2:$Q$2)-1)),"")</f>
        <v/>
      </c>
      <c r="W107" s="78" t="str">
        <f ca="1">IFERROR(OFFSET('計算（イレギュラーサンプル）'!$O108,0,(COLUMN()-COLUMN($P107))*(COLUMNS('計算（イレギュラーサンプル）'!$O$3:$U$3)-1)/(COLUMNS($P$2:$Q$2)-1)),"")</f>
        <v/>
      </c>
      <c r="X107" s="78" t="str">
        <f ca="1">IFERROR(OFFSET('計算（イレギュラーサンプル）'!$O108,0,(COLUMN()-COLUMN($P107))*(COLUMNS('計算（イレギュラーサンプル）'!$O$3:$U$3)-1)/(COLUMNS($P$2:$Q$2)-1)),"")</f>
        <v/>
      </c>
      <c r="Y107" s="78" t="str">
        <f ca="1">IFERROR(OFFSET('計算（イレギュラーサンプル）'!$O108,0,(COLUMN()-COLUMN($P107))*(COLUMNS('計算（イレギュラーサンプル）'!$O$3:$U$3)-1)/(COLUMNS($P$2:$Q$2)-1)),"")</f>
        <v/>
      </c>
      <c r="Z107" s="78" t="str">
        <f ca="1">IFERROR(OFFSET('計算（イレギュラーサンプル）'!$O108,0,(COLUMN()-COLUMN($P107))*(COLUMNS('計算（イレギュラーサンプル）'!$O$3:$U$3)-1)/(COLUMNS($P$2:$Q$2)-1)),"")</f>
        <v/>
      </c>
      <c r="AA107" s="78" t="str">
        <f ca="1">IFERROR(OFFSET('計算（イレギュラーサンプル）'!$O108,0,(COLUMN()-COLUMN($P107))*(COLUMNS('計算（イレギュラーサンプル）'!$O$3:$U$3)-1)/(COLUMNS($P$2:$Q$2)-1)),"")</f>
        <v/>
      </c>
      <c r="AB107" s="78" t="str">
        <f t="shared" ca="1" si="23"/>
        <v/>
      </c>
      <c r="AC107" s="78" t="str">
        <f t="shared" ca="1" si="12"/>
        <v/>
      </c>
      <c r="AD107" s="78" t="str">
        <f t="shared" ca="1" si="13"/>
        <v/>
      </c>
      <c r="AE107" s="78" t="str">
        <f t="shared" ca="1" si="14"/>
        <v/>
      </c>
      <c r="AF107" s="78" t="str">
        <f t="shared" ca="1" si="15"/>
        <v/>
      </c>
      <c r="AG107" s="78" t="str">
        <f t="shared" ca="1" si="16"/>
        <v/>
      </c>
      <c r="AH107" s="78" t="str">
        <f t="shared" ca="1" si="17"/>
        <v/>
      </c>
      <c r="AI107" s="78" t="str">
        <f t="shared" ca="1" si="18"/>
        <v/>
      </c>
      <c r="AJ107" s="78" t="str">
        <f t="shared" ca="1" si="19"/>
        <v/>
      </c>
      <c r="AK107" s="78" t="str">
        <f t="shared" ca="1" si="20"/>
        <v/>
      </c>
      <c r="AL107" s="78" t="str">
        <f t="shared" ca="1" si="21"/>
        <v/>
      </c>
      <c r="AM107" s="78" t="str">
        <f t="shared" ca="1" si="22"/>
        <v/>
      </c>
    </row>
    <row r="108" spans="1:39" ht="15.75" customHeight="1">
      <c r="A108" s="38">
        <v>106</v>
      </c>
      <c r="B108" s="38" t="str">
        <f>IF(ISBLANK(ID管理番号商品名入力!D108),"",ID管理番号商品名入力!D108)</f>
        <v/>
      </c>
      <c r="C108" s="39" t="str">
        <f>IF(ISBLANK(ID管理番号商品名入力!F108),"",ID管理番号商品名入力!F108)</f>
        <v/>
      </c>
      <c r="D108" s="22" t="str">
        <f>IF(ISBLANK(サンプル入力!J109),"",サンプル入力!J109)</f>
        <v/>
      </c>
      <c r="E108" s="80" t="str">
        <f>IFERROR(VLOOKUP($D108,配送グループ設定!$A$31:$H$40,6,FALSE),"")</f>
        <v/>
      </c>
      <c r="F108" s="80" t="str">
        <f>IFERROR(VLOOKUP($D108,配送グループ設定!$A$31:$H$40,8,FALSE),"")</f>
        <v/>
      </c>
      <c r="G108" s="78">
        <v>0</v>
      </c>
      <c r="H108" s="78">
        <v>0</v>
      </c>
      <c r="I108" s="78">
        <v>0</v>
      </c>
      <c r="J108" s="78">
        <v>1</v>
      </c>
      <c r="K108" s="78" t="str">
        <f>IF(ISBLANK(サンプル入力!M109),"",サンプル入力!M109)</f>
        <v/>
      </c>
      <c r="L108" s="78">
        <v>1</v>
      </c>
      <c r="M108" s="81" t="str">
        <f>IF(ISBLANK(中部・下部フリースペース作成!$E$10),"5",中部・下部フリースペース作成!$E$10&amp;",5")</f>
        <v>5</v>
      </c>
      <c r="N108" s="81" t="str">
        <f>IF(商品台帳反映用!E413="","",商品台帳反映用!E413)</f>
        <v/>
      </c>
      <c r="O108" s="114" t="str">
        <f>IF(ISBLANK('計算（イレギュラーサンプル）'!O109),"",'計算（イレギュラーサンプル）'!O109)</f>
        <v/>
      </c>
      <c r="P108" s="78" t="str">
        <f ca="1">IFERROR(OFFSET('計算（イレギュラーサンプル）'!$O109,0,(COLUMN()-COLUMN($P108))*(COLUMNS('計算（イレギュラーサンプル）'!$O$3:$U$3)-1)/(COLUMNS($P$2:$Q$2)-1)),"")</f>
        <v/>
      </c>
      <c r="Q108" s="78" t="str">
        <f ca="1">IFERROR(OFFSET('計算（イレギュラーサンプル）'!$O109,0,(COLUMN()-COLUMN($P108))*(COLUMNS('計算（イレギュラーサンプル）'!$O$3:$U$3)-1)/(COLUMNS($P$2:$Q$2)-1)),"")</f>
        <v/>
      </c>
      <c r="R108" s="78" t="str">
        <f ca="1">IFERROR(OFFSET('計算（イレギュラーサンプル）'!$O109,0,(COLUMN()-COLUMN($P108))*(COLUMNS('計算（イレギュラーサンプル）'!$O$3:$U$3)-1)/(COLUMNS($P$2:$Q$2)-1)),"")</f>
        <v/>
      </c>
      <c r="S108" s="78" t="str">
        <f ca="1">IFERROR(OFFSET('計算（イレギュラーサンプル）'!$O109,0,(COLUMN()-COLUMN($P108))*(COLUMNS('計算（イレギュラーサンプル）'!$O$3:$U$3)-1)/(COLUMNS($P$2:$Q$2)-1)),"")</f>
        <v/>
      </c>
      <c r="T108" s="78" t="str">
        <f ca="1">IFERROR(OFFSET('計算（イレギュラーサンプル）'!$O109,0,(COLUMN()-COLUMN($P108))*(COLUMNS('計算（イレギュラーサンプル）'!$O$3:$U$3)-1)/(COLUMNS($P$2:$Q$2)-1)),"")</f>
        <v/>
      </c>
      <c r="U108" s="78" t="str">
        <f ca="1">IFERROR(OFFSET('計算（イレギュラーサンプル）'!$O109,0,(COLUMN()-COLUMN($P108))*(COLUMNS('計算（イレギュラーサンプル）'!$O$3:$U$3)-1)/(COLUMNS($P$2:$Q$2)-1)),"")</f>
        <v/>
      </c>
      <c r="V108" s="78" t="str">
        <f ca="1">IFERROR(OFFSET('計算（イレギュラーサンプル）'!$O109,0,(COLUMN()-COLUMN($P108))*(COLUMNS('計算（イレギュラーサンプル）'!$O$3:$U$3)-1)/(COLUMNS($P$2:$Q$2)-1)),"")</f>
        <v/>
      </c>
      <c r="W108" s="78" t="str">
        <f ca="1">IFERROR(OFFSET('計算（イレギュラーサンプル）'!$O109,0,(COLUMN()-COLUMN($P108))*(COLUMNS('計算（イレギュラーサンプル）'!$O$3:$U$3)-1)/(COLUMNS($P$2:$Q$2)-1)),"")</f>
        <v/>
      </c>
      <c r="X108" s="78" t="str">
        <f ca="1">IFERROR(OFFSET('計算（イレギュラーサンプル）'!$O109,0,(COLUMN()-COLUMN($P108))*(COLUMNS('計算（イレギュラーサンプル）'!$O$3:$U$3)-1)/(COLUMNS($P$2:$Q$2)-1)),"")</f>
        <v/>
      </c>
      <c r="Y108" s="78" t="str">
        <f ca="1">IFERROR(OFFSET('計算（イレギュラーサンプル）'!$O109,0,(COLUMN()-COLUMN($P108))*(COLUMNS('計算（イレギュラーサンプル）'!$O$3:$U$3)-1)/(COLUMNS($P$2:$Q$2)-1)),"")</f>
        <v/>
      </c>
      <c r="Z108" s="78" t="str">
        <f ca="1">IFERROR(OFFSET('計算（イレギュラーサンプル）'!$O109,0,(COLUMN()-COLUMN($P108))*(COLUMNS('計算（イレギュラーサンプル）'!$O$3:$U$3)-1)/(COLUMNS($P$2:$Q$2)-1)),"")</f>
        <v/>
      </c>
      <c r="AA108" s="78" t="str">
        <f ca="1">IFERROR(OFFSET('計算（イレギュラーサンプル）'!$O109,0,(COLUMN()-COLUMN($P108))*(COLUMNS('計算（イレギュラーサンプル）'!$O$3:$U$3)-1)/(COLUMNS($P$2:$Q$2)-1)),"")</f>
        <v/>
      </c>
      <c r="AB108" s="78" t="str">
        <f t="shared" ca="1" si="23"/>
        <v/>
      </c>
      <c r="AC108" s="78" t="str">
        <f t="shared" ca="1" si="12"/>
        <v/>
      </c>
      <c r="AD108" s="78" t="str">
        <f t="shared" ca="1" si="13"/>
        <v/>
      </c>
      <c r="AE108" s="78" t="str">
        <f t="shared" ca="1" si="14"/>
        <v/>
      </c>
      <c r="AF108" s="78" t="str">
        <f t="shared" ca="1" si="15"/>
        <v/>
      </c>
      <c r="AG108" s="78" t="str">
        <f t="shared" ca="1" si="16"/>
        <v/>
      </c>
      <c r="AH108" s="78" t="str">
        <f t="shared" ca="1" si="17"/>
        <v/>
      </c>
      <c r="AI108" s="78" t="str">
        <f t="shared" ca="1" si="18"/>
        <v/>
      </c>
      <c r="AJ108" s="78" t="str">
        <f t="shared" ca="1" si="19"/>
        <v/>
      </c>
      <c r="AK108" s="78" t="str">
        <f t="shared" ca="1" si="20"/>
        <v/>
      </c>
      <c r="AL108" s="78" t="str">
        <f t="shared" ca="1" si="21"/>
        <v/>
      </c>
      <c r="AM108" s="78" t="str">
        <f t="shared" ca="1" si="22"/>
        <v/>
      </c>
    </row>
    <row r="109" spans="1:39" ht="15.75" customHeight="1">
      <c r="A109" s="38">
        <v>107</v>
      </c>
      <c r="B109" s="38" t="str">
        <f>IF(ISBLANK(ID管理番号商品名入力!D109),"",ID管理番号商品名入力!D109)</f>
        <v/>
      </c>
      <c r="C109" s="39" t="str">
        <f>IF(ISBLANK(ID管理番号商品名入力!F109),"",ID管理番号商品名入力!F109)</f>
        <v/>
      </c>
      <c r="D109" s="22" t="str">
        <f>IF(ISBLANK(サンプル入力!J110),"",サンプル入力!J110)</f>
        <v/>
      </c>
      <c r="E109" s="80" t="str">
        <f>IFERROR(VLOOKUP($D109,配送グループ設定!$A$31:$H$40,6,FALSE),"")</f>
        <v/>
      </c>
      <c r="F109" s="80" t="str">
        <f>IFERROR(VLOOKUP($D109,配送グループ設定!$A$31:$H$40,8,FALSE),"")</f>
        <v/>
      </c>
      <c r="G109" s="78">
        <v>0</v>
      </c>
      <c r="H109" s="78">
        <v>0</v>
      </c>
      <c r="I109" s="78">
        <v>0</v>
      </c>
      <c r="J109" s="78">
        <v>1</v>
      </c>
      <c r="K109" s="78" t="str">
        <f>IF(ISBLANK(サンプル入力!M110),"",サンプル入力!M110)</f>
        <v/>
      </c>
      <c r="L109" s="78">
        <v>1</v>
      </c>
      <c r="M109" s="81" t="str">
        <f>IF(ISBLANK(中部・下部フリースペース作成!$E$10),"5",中部・下部フリースペース作成!$E$10&amp;",5")</f>
        <v>5</v>
      </c>
      <c r="N109" s="81" t="str">
        <f>IF(商品台帳反映用!E414="","",商品台帳反映用!E414)</f>
        <v/>
      </c>
      <c r="O109" s="114" t="str">
        <f>IF(ISBLANK('計算（イレギュラーサンプル）'!O110),"",'計算（イレギュラーサンプル）'!O110)</f>
        <v/>
      </c>
      <c r="P109" s="78" t="str">
        <f ca="1">IFERROR(OFFSET('計算（イレギュラーサンプル）'!$O110,0,(COLUMN()-COLUMN($P109))*(COLUMNS('計算（イレギュラーサンプル）'!$O$3:$U$3)-1)/(COLUMNS($P$2:$Q$2)-1)),"")</f>
        <v/>
      </c>
      <c r="Q109" s="78" t="str">
        <f ca="1">IFERROR(OFFSET('計算（イレギュラーサンプル）'!$O110,0,(COLUMN()-COLUMN($P109))*(COLUMNS('計算（イレギュラーサンプル）'!$O$3:$U$3)-1)/(COLUMNS($P$2:$Q$2)-1)),"")</f>
        <v/>
      </c>
      <c r="R109" s="78" t="str">
        <f ca="1">IFERROR(OFFSET('計算（イレギュラーサンプル）'!$O110,0,(COLUMN()-COLUMN($P109))*(COLUMNS('計算（イレギュラーサンプル）'!$O$3:$U$3)-1)/(COLUMNS($P$2:$Q$2)-1)),"")</f>
        <v/>
      </c>
      <c r="S109" s="78" t="str">
        <f ca="1">IFERROR(OFFSET('計算（イレギュラーサンプル）'!$O110,0,(COLUMN()-COLUMN($P109))*(COLUMNS('計算（イレギュラーサンプル）'!$O$3:$U$3)-1)/(COLUMNS($P$2:$Q$2)-1)),"")</f>
        <v/>
      </c>
      <c r="T109" s="78" t="str">
        <f ca="1">IFERROR(OFFSET('計算（イレギュラーサンプル）'!$O110,0,(COLUMN()-COLUMN($P109))*(COLUMNS('計算（イレギュラーサンプル）'!$O$3:$U$3)-1)/(COLUMNS($P$2:$Q$2)-1)),"")</f>
        <v/>
      </c>
      <c r="U109" s="78" t="str">
        <f ca="1">IFERROR(OFFSET('計算（イレギュラーサンプル）'!$O110,0,(COLUMN()-COLUMN($P109))*(COLUMNS('計算（イレギュラーサンプル）'!$O$3:$U$3)-1)/(COLUMNS($P$2:$Q$2)-1)),"")</f>
        <v/>
      </c>
      <c r="V109" s="78" t="str">
        <f ca="1">IFERROR(OFFSET('計算（イレギュラーサンプル）'!$O110,0,(COLUMN()-COLUMN($P109))*(COLUMNS('計算（イレギュラーサンプル）'!$O$3:$U$3)-1)/(COLUMNS($P$2:$Q$2)-1)),"")</f>
        <v/>
      </c>
      <c r="W109" s="78" t="str">
        <f ca="1">IFERROR(OFFSET('計算（イレギュラーサンプル）'!$O110,0,(COLUMN()-COLUMN($P109))*(COLUMNS('計算（イレギュラーサンプル）'!$O$3:$U$3)-1)/(COLUMNS($P$2:$Q$2)-1)),"")</f>
        <v/>
      </c>
      <c r="X109" s="78" t="str">
        <f ca="1">IFERROR(OFFSET('計算（イレギュラーサンプル）'!$O110,0,(COLUMN()-COLUMN($P109))*(COLUMNS('計算（イレギュラーサンプル）'!$O$3:$U$3)-1)/(COLUMNS($P$2:$Q$2)-1)),"")</f>
        <v/>
      </c>
      <c r="Y109" s="78" t="str">
        <f ca="1">IFERROR(OFFSET('計算（イレギュラーサンプル）'!$O110,0,(COLUMN()-COLUMN($P109))*(COLUMNS('計算（イレギュラーサンプル）'!$O$3:$U$3)-1)/(COLUMNS($P$2:$Q$2)-1)),"")</f>
        <v/>
      </c>
      <c r="Z109" s="78" t="str">
        <f ca="1">IFERROR(OFFSET('計算（イレギュラーサンプル）'!$O110,0,(COLUMN()-COLUMN($P109))*(COLUMNS('計算（イレギュラーサンプル）'!$O$3:$U$3)-1)/(COLUMNS($P$2:$Q$2)-1)),"")</f>
        <v/>
      </c>
      <c r="AA109" s="78" t="str">
        <f ca="1">IFERROR(OFFSET('計算（イレギュラーサンプル）'!$O110,0,(COLUMN()-COLUMN($P109))*(COLUMNS('計算（イレギュラーサンプル）'!$O$3:$U$3)-1)/(COLUMNS($P$2:$Q$2)-1)),"")</f>
        <v/>
      </c>
      <c r="AB109" s="78" t="str">
        <f t="shared" ca="1" si="23"/>
        <v/>
      </c>
      <c r="AC109" s="78" t="str">
        <f t="shared" ca="1" si="12"/>
        <v/>
      </c>
      <c r="AD109" s="78" t="str">
        <f t="shared" ca="1" si="13"/>
        <v/>
      </c>
      <c r="AE109" s="78" t="str">
        <f t="shared" ca="1" si="14"/>
        <v/>
      </c>
      <c r="AF109" s="78" t="str">
        <f t="shared" ca="1" si="15"/>
        <v/>
      </c>
      <c r="AG109" s="78" t="str">
        <f t="shared" ca="1" si="16"/>
        <v/>
      </c>
      <c r="AH109" s="78" t="str">
        <f t="shared" ca="1" si="17"/>
        <v/>
      </c>
      <c r="AI109" s="78" t="str">
        <f t="shared" ca="1" si="18"/>
        <v/>
      </c>
      <c r="AJ109" s="78" t="str">
        <f t="shared" ca="1" si="19"/>
        <v/>
      </c>
      <c r="AK109" s="78" t="str">
        <f t="shared" ca="1" si="20"/>
        <v/>
      </c>
      <c r="AL109" s="78" t="str">
        <f t="shared" ca="1" si="21"/>
        <v/>
      </c>
      <c r="AM109" s="78" t="str">
        <f t="shared" ca="1" si="22"/>
        <v/>
      </c>
    </row>
    <row r="110" spans="1:39" ht="15.75" customHeight="1">
      <c r="A110" s="38">
        <v>108</v>
      </c>
      <c r="B110" s="38" t="str">
        <f>IF(ISBLANK(ID管理番号商品名入力!D110),"",ID管理番号商品名入力!D110)</f>
        <v/>
      </c>
      <c r="C110" s="39" t="str">
        <f>IF(ISBLANK(ID管理番号商品名入力!F110),"",ID管理番号商品名入力!F110)</f>
        <v/>
      </c>
      <c r="D110" s="22" t="str">
        <f>IF(ISBLANK(サンプル入力!J111),"",サンプル入力!J111)</f>
        <v/>
      </c>
      <c r="E110" s="80" t="str">
        <f>IFERROR(VLOOKUP($D110,配送グループ設定!$A$31:$H$40,6,FALSE),"")</f>
        <v/>
      </c>
      <c r="F110" s="80" t="str">
        <f>IFERROR(VLOOKUP($D110,配送グループ設定!$A$31:$H$40,8,FALSE),"")</f>
        <v/>
      </c>
      <c r="G110" s="78">
        <v>0</v>
      </c>
      <c r="H110" s="78">
        <v>0</v>
      </c>
      <c r="I110" s="78">
        <v>0</v>
      </c>
      <c r="J110" s="78">
        <v>1</v>
      </c>
      <c r="K110" s="78" t="str">
        <f>IF(ISBLANK(サンプル入力!M111),"",サンプル入力!M111)</f>
        <v/>
      </c>
      <c r="L110" s="78">
        <v>1</v>
      </c>
      <c r="M110" s="81" t="str">
        <f>IF(ISBLANK(中部・下部フリースペース作成!$E$10),"5",中部・下部フリースペース作成!$E$10&amp;",5")</f>
        <v>5</v>
      </c>
      <c r="N110" s="81" t="str">
        <f>IF(商品台帳反映用!E415="","",商品台帳反映用!E415)</f>
        <v/>
      </c>
      <c r="O110" s="114" t="str">
        <f>IF(ISBLANK('計算（イレギュラーサンプル）'!O111),"",'計算（イレギュラーサンプル）'!O111)</f>
        <v/>
      </c>
      <c r="P110" s="78" t="str">
        <f ca="1">IFERROR(OFFSET('計算（イレギュラーサンプル）'!$O111,0,(COLUMN()-COLUMN($P110))*(COLUMNS('計算（イレギュラーサンプル）'!$O$3:$U$3)-1)/(COLUMNS($P$2:$Q$2)-1)),"")</f>
        <v/>
      </c>
      <c r="Q110" s="78" t="str">
        <f ca="1">IFERROR(OFFSET('計算（イレギュラーサンプル）'!$O111,0,(COLUMN()-COLUMN($P110))*(COLUMNS('計算（イレギュラーサンプル）'!$O$3:$U$3)-1)/(COLUMNS($P$2:$Q$2)-1)),"")</f>
        <v/>
      </c>
      <c r="R110" s="78" t="str">
        <f ca="1">IFERROR(OFFSET('計算（イレギュラーサンプル）'!$O111,0,(COLUMN()-COLUMN($P110))*(COLUMNS('計算（イレギュラーサンプル）'!$O$3:$U$3)-1)/(COLUMNS($P$2:$Q$2)-1)),"")</f>
        <v/>
      </c>
      <c r="S110" s="78" t="str">
        <f ca="1">IFERROR(OFFSET('計算（イレギュラーサンプル）'!$O111,0,(COLUMN()-COLUMN($P110))*(COLUMNS('計算（イレギュラーサンプル）'!$O$3:$U$3)-1)/(COLUMNS($P$2:$Q$2)-1)),"")</f>
        <v/>
      </c>
      <c r="T110" s="78" t="str">
        <f ca="1">IFERROR(OFFSET('計算（イレギュラーサンプル）'!$O111,0,(COLUMN()-COLUMN($P110))*(COLUMNS('計算（イレギュラーサンプル）'!$O$3:$U$3)-1)/(COLUMNS($P$2:$Q$2)-1)),"")</f>
        <v/>
      </c>
      <c r="U110" s="78" t="str">
        <f ca="1">IFERROR(OFFSET('計算（イレギュラーサンプル）'!$O111,0,(COLUMN()-COLUMN($P110))*(COLUMNS('計算（イレギュラーサンプル）'!$O$3:$U$3)-1)/(COLUMNS($P$2:$Q$2)-1)),"")</f>
        <v/>
      </c>
      <c r="V110" s="78" t="str">
        <f ca="1">IFERROR(OFFSET('計算（イレギュラーサンプル）'!$O111,0,(COLUMN()-COLUMN($P110))*(COLUMNS('計算（イレギュラーサンプル）'!$O$3:$U$3)-1)/(COLUMNS($P$2:$Q$2)-1)),"")</f>
        <v/>
      </c>
      <c r="W110" s="78" t="str">
        <f ca="1">IFERROR(OFFSET('計算（イレギュラーサンプル）'!$O111,0,(COLUMN()-COLUMN($P110))*(COLUMNS('計算（イレギュラーサンプル）'!$O$3:$U$3)-1)/(COLUMNS($P$2:$Q$2)-1)),"")</f>
        <v/>
      </c>
      <c r="X110" s="78" t="str">
        <f ca="1">IFERROR(OFFSET('計算（イレギュラーサンプル）'!$O111,0,(COLUMN()-COLUMN($P110))*(COLUMNS('計算（イレギュラーサンプル）'!$O$3:$U$3)-1)/(COLUMNS($P$2:$Q$2)-1)),"")</f>
        <v/>
      </c>
      <c r="Y110" s="78" t="str">
        <f ca="1">IFERROR(OFFSET('計算（イレギュラーサンプル）'!$O111,0,(COLUMN()-COLUMN($P110))*(COLUMNS('計算（イレギュラーサンプル）'!$O$3:$U$3)-1)/(COLUMNS($P$2:$Q$2)-1)),"")</f>
        <v/>
      </c>
      <c r="Z110" s="78" t="str">
        <f ca="1">IFERROR(OFFSET('計算（イレギュラーサンプル）'!$O111,0,(COLUMN()-COLUMN($P110))*(COLUMNS('計算（イレギュラーサンプル）'!$O$3:$U$3)-1)/(COLUMNS($P$2:$Q$2)-1)),"")</f>
        <v/>
      </c>
      <c r="AA110" s="78" t="str">
        <f ca="1">IFERROR(OFFSET('計算（イレギュラーサンプル）'!$O111,0,(COLUMN()-COLUMN($P110))*(COLUMNS('計算（イレギュラーサンプル）'!$O$3:$U$3)-1)/(COLUMNS($P$2:$Q$2)-1)),"")</f>
        <v/>
      </c>
      <c r="AB110" s="78" t="str">
        <f t="shared" ca="1" si="23"/>
        <v/>
      </c>
      <c r="AC110" s="78" t="str">
        <f t="shared" ca="1" si="12"/>
        <v/>
      </c>
      <c r="AD110" s="78" t="str">
        <f t="shared" ca="1" si="13"/>
        <v/>
      </c>
      <c r="AE110" s="78" t="str">
        <f t="shared" ca="1" si="14"/>
        <v/>
      </c>
      <c r="AF110" s="78" t="str">
        <f t="shared" ca="1" si="15"/>
        <v/>
      </c>
      <c r="AG110" s="78" t="str">
        <f t="shared" ca="1" si="16"/>
        <v/>
      </c>
      <c r="AH110" s="78" t="str">
        <f t="shared" ca="1" si="17"/>
        <v/>
      </c>
      <c r="AI110" s="78" t="str">
        <f t="shared" ca="1" si="18"/>
        <v/>
      </c>
      <c r="AJ110" s="78" t="str">
        <f t="shared" ca="1" si="19"/>
        <v/>
      </c>
      <c r="AK110" s="78" t="str">
        <f t="shared" ca="1" si="20"/>
        <v/>
      </c>
      <c r="AL110" s="78" t="str">
        <f t="shared" ca="1" si="21"/>
        <v/>
      </c>
      <c r="AM110" s="78" t="str">
        <f t="shared" ca="1" si="22"/>
        <v/>
      </c>
    </row>
    <row r="111" spans="1:39" ht="15.75" customHeight="1">
      <c r="A111" s="38">
        <v>109</v>
      </c>
      <c r="B111" s="38" t="str">
        <f>IF(ISBLANK(ID管理番号商品名入力!D111),"",ID管理番号商品名入力!D111)</f>
        <v/>
      </c>
      <c r="C111" s="39" t="str">
        <f>IF(ISBLANK(ID管理番号商品名入力!F111),"",ID管理番号商品名入力!F111)</f>
        <v/>
      </c>
      <c r="D111" s="22" t="str">
        <f>IF(ISBLANK(サンプル入力!J112),"",サンプル入力!J112)</f>
        <v/>
      </c>
      <c r="E111" s="80" t="str">
        <f>IFERROR(VLOOKUP($D111,配送グループ設定!$A$31:$H$40,6,FALSE),"")</f>
        <v/>
      </c>
      <c r="F111" s="80" t="str">
        <f>IFERROR(VLOOKUP($D111,配送グループ設定!$A$31:$H$40,8,FALSE),"")</f>
        <v/>
      </c>
      <c r="G111" s="78">
        <v>0</v>
      </c>
      <c r="H111" s="78">
        <v>0</v>
      </c>
      <c r="I111" s="78">
        <v>0</v>
      </c>
      <c r="J111" s="78">
        <v>1</v>
      </c>
      <c r="K111" s="78" t="str">
        <f>IF(ISBLANK(サンプル入力!M112),"",サンプル入力!M112)</f>
        <v/>
      </c>
      <c r="L111" s="78">
        <v>1</v>
      </c>
      <c r="M111" s="81" t="str">
        <f>IF(ISBLANK(中部・下部フリースペース作成!$E$10),"5",中部・下部フリースペース作成!$E$10&amp;",5")</f>
        <v>5</v>
      </c>
      <c r="N111" s="81" t="str">
        <f>IF(商品台帳反映用!E416="","",商品台帳反映用!E416)</f>
        <v/>
      </c>
      <c r="O111" s="114" t="str">
        <f>IF(ISBLANK('計算（イレギュラーサンプル）'!O112),"",'計算（イレギュラーサンプル）'!O112)</f>
        <v/>
      </c>
      <c r="P111" s="78" t="str">
        <f ca="1">IFERROR(OFFSET('計算（イレギュラーサンプル）'!$O112,0,(COLUMN()-COLUMN($P111))*(COLUMNS('計算（イレギュラーサンプル）'!$O$3:$U$3)-1)/(COLUMNS($P$2:$Q$2)-1)),"")</f>
        <v/>
      </c>
      <c r="Q111" s="78" t="str">
        <f ca="1">IFERROR(OFFSET('計算（イレギュラーサンプル）'!$O112,0,(COLUMN()-COLUMN($P111))*(COLUMNS('計算（イレギュラーサンプル）'!$O$3:$U$3)-1)/(COLUMNS($P$2:$Q$2)-1)),"")</f>
        <v/>
      </c>
      <c r="R111" s="78" t="str">
        <f ca="1">IFERROR(OFFSET('計算（イレギュラーサンプル）'!$O112,0,(COLUMN()-COLUMN($P111))*(COLUMNS('計算（イレギュラーサンプル）'!$O$3:$U$3)-1)/(COLUMNS($P$2:$Q$2)-1)),"")</f>
        <v/>
      </c>
      <c r="S111" s="78" t="str">
        <f ca="1">IFERROR(OFFSET('計算（イレギュラーサンプル）'!$O112,0,(COLUMN()-COLUMN($P111))*(COLUMNS('計算（イレギュラーサンプル）'!$O$3:$U$3)-1)/(COLUMNS($P$2:$Q$2)-1)),"")</f>
        <v/>
      </c>
      <c r="T111" s="78" t="str">
        <f ca="1">IFERROR(OFFSET('計算（イレギュラーサンプル）'!$O112,0,(COLUMN()-COLUMN($P111))*(COLUMNS('計算（イレギュラーサンプル）'!$O$3:$U$3)-1)/(COLUMNS($P$2:$Q$2)-1)),"")</f>
        <v/>
      </c>
      <c r="U111" s="78" t="str">
        <f ca="1">IFERROR(OFFSET('計算（イレギュラーサンプル）'!$O112,0,(COLUMN()-COLUMN($P111))*(COLUMNS('計算（イレギュラーサンプル）'!$O$3:$U$3)-1)/(COLUMNS($P$2:$Q$2)-1)),"")</f>
        <v/>
      </c>
      <c r="V111" s="78" t="str">
        <f ca="1">IFERROR(OFFSET('計算（イレギュラーサンプル）'!$O112,0,(COLUMN()-COLUMN($P111))*(COLUMNS('計算（イレギュラーサンプル）'!$O$3:$U$3)-1)/(COLUMNS($P$2:$Q$2)-1)),"")</f>
        <v/>
      </c>
      <c r="W111" s="78" t="str">
        <f ca="1">IFERROR(OFFSET('計算（イレギュラーサンプル）'!$O112,0,(COLUMN()-COLUMN($P111))*(COLUMNS('計算（イレギュラーサンプル）'!$O$3:$U$3)-1)/(COLUMNS($P$2:$Q$2)-1)),"")</f>
        <v/>
      </c>
      <c r="X111" s="78" t="str">
        <f ca="1">IFERROR(OFFSET('計算（イレギュラーサンプル）'!$O112,0,(COLUMN()-COLUMN($P111))*(COLUMNS('計算（イレギュラーサンプル）'!$O$3:$U$3)-1)/(COLUMNS($P$2:$Q$2)-1)),"")</f>
        <v/>
      </c>
      <c r="Y111" s="78" t="str">
        <f ca="1">IFERROR(OFFSET('計算（イレギュラーサンプル）'!$O112,0,(COLUMN()-COLUMN($P111))*(COLUMNS('計算（イレギュラーサンプル）'!$O$3:$U$3)-1)/(COLUMNS($P$2:$Q$2)-1)),"")</f>
        <v/>
      </c>
      <c r="Z111" s="78" t="str">
        <f ca="1">IFERROR(OFFSET('計算（イレギュラーサンプル）'!$O112,0,(COLUMN()-COLUMN($P111))*(COLUMNS('計算（イレギュラーサンプル）'!$O$3:$U$3)-1)/(COLUMNS($P$2:$Q$2)-1)),"")</f>
        <v/>
      </c>
      <c r="AA111" s="78" t="str">
        <f ca="1">IFERROR(OFFSET('計算（イレギュラーサンプル）'!$O112,0,(COLUMN()-COLUMN($P111))*(COLUMNS('計算（イレギュラーサンプル）'!$O$3:$U$3)-1)/(COLUMNS($P$2:$Q$2)-1)),"")</f>
        <v/>
      </c>
      <c r="AB111" s="78" t="str">
        <f t="shared" ca="1" si="23"/>
        <v/>
      </c>
      <c r="AC111" s="78" t="str">
        <f t="shared" ca="1" si="12"/>
        <v/>
      </c>
      <c r="AD111" s="78" t="str">
        <f t="shared" ca="1" si="13"/>
        <v/>
      </c>
      <c r="AE111" s="78" t="str">
        <f t="shared" ca="1" si="14"/>
        <v/>
      </c>
      <c r="AF111" s="78" t="str">
        <f t="shared" ca="1" si="15"/>
        <v/>
      </c>
      <c r="AG111" s="78" t="str">
        <f t="shared" ca="1" si="16"/>
        <v/>
      </c>
      <c r="AH111" s="78" t="str">
        <f t="shared" ca="1" si="17"/>
        <v/>
      </c>
      <c r="AI111" s="78" t="str">
        <f t="shared" ca="1" si="18"/>
        <v/>
      </c>
      <c r="AJ111" s="78" t="str">
        <f t="shared" ca="1" si="19"/>
        <v/>
      </c>
      <c r="AK111" s="78" t="str">
        <f t="shared" ca="1" si="20"/>
        <v/>
      </c>
      <c r="AL111" s="78" t="str">
        <f t="shared" ca="1" si="21"/>
        <v/>
      </c>
      <c r="AM111" s="78" t="str">
        <f t="shared" ca="1" si="22"/>
        <v/>
      </c>
    </row>
    <row r="112" spans="1:39" ht="15.75" customHeight="1">
      <c r="A112" s="38">
        <v>110</v>
      </c>
      <c r="B112" s="38" t="str">
        <f>IF(ISBLANK(ID管理番号商品名入力!D112),"",ID管理番号商品名入力!D112)</f>
        <v/>
      </c>
      <c r="C112" s="39" t="str">
        <f>IF(ISBLANK(ID管理番号商品名入力!F112),"",ID管理番号商品名入力!F112)</f>
        <v/>
      </c>
      <c r="D112" s="22" t="str">
        <f>IF(ISBLANK(サンプル入力!J113),"",サンプル入力!J113)</f>
        <v/>
      </c>
      <c r="E112" s="80" t="str">
        <f>IFERROR(VLOOKUP($D112,配送グループ設定!$A$31:$H$40,6,FALSE),"")</f>
        <v/>
      </c>
      <c r="F112" s="80" t="str">
        <f>IFERROR(VLOOKUP($D112,配送グループ設定!$A$31:$H$40,8,FALSE),"")</f>
        <v/>
      </c>
      <c r="G112" s="78">
        <v>0</v>
      </c>
      <c r="H112" s="78">
        <v>0</v>
      </c>
      <c r="I112" s="78">
        <v>0</v>
      </c>
      <c r="J112" s="78">
        <v>1</v>
      </c>
      <c r="K112" s="78" t="str">
        <f>IF(ISBLANK(サンプル入力!M113),"",サンプル入力!M113)</f>
        <v/>
      </c>
      <c r="L112" s="78">
        <v>1</v>
      </c>
      <c r="M112" s="81" t="str">
        <f>IF(ISBLANK(中部・下部フリースペース作成!$E$10),"5",中部・下部フリースペース作成!$E$10&amp;",5")</f>
        <v>5</v>
      </c>
      <c r="N112" s="81" t="str">
        <f>IF(商品台帳反映用!E417="","",商品台帳反映用!E417)</f>
        <v/>
      </c>
      <c r="O112" s="114" t="str">
        <f>IF(ISBLANK('計算（イレギュラーサンプル）'!O113),"",'計算（イレギュラーサンプル）'!O113)</f>
        <v/>
      </c>
      <c r="P112" s="78" t="str">
        <f ca="1">IFERROR(OFFSET('計算（イレギュラーサンプル）'!$O113,0,(COLUMN()-COLUMN($P112))*(COLUMNS('計算（イレギュラーサンプル）'!$O$3:$U$3)-1)/(COLUMNS($P$2:$Q$2)-1)),"")</f>
        <v/>
      </c>
      <c r="Q112" s="78" t="str">
        <f ca="1">IFERROR(OFFSET('計算（イレギュラーサンプル）'!$O113,0,(COLUMN()-COLUMN($P112))*(COLUMNS('計算（イレギュラーサンプル）'!$O$3:$U$3)-1)/(COLUMNS($P$2:$Q$2)-1)),"")</f>
        <v/>
      </c>
      <c r="R112" s="78" t="str">
        <f ca="1">IFERROR(OFFSET('計算（イレギュラーサンプル）'!$O113,0,(COLUMN()-COLUMN($P112))*(COLUMNS('計算（イレギュラーサンプル）'!$O$3:$U$3)-1)/(COLUMNS($P$2:$Q$2)-1)),"")</f>
        <v/>
      </c>
      <c r="S112" s="78" t="str">
        <f ca="1">IFERROR(OFFSET('計算（イレギュラーサンプル）'!$O113,0,(COLUMN()-COLUMN($P112))*(COLUMNS('計算（イレギュラーサンプル）'!$O$3:$U$3)-1)/(COLUMNS($P$2:$Q$2)-1)),"")</f>
        <v/>
      </c>
      <c r="T112" s="78" t="str">
        <f ca="1">IFERROR(OFFSET('計算（イレギュラーサンプル）'!$O113,0,(COLUMN()-COLUMN($P112))*(COLUMNS('計算（イレギュラーサンプル）'!$O$3:$U$3)-1)/(COLUMNS($P$2:$Q$2)-1)),"")</f>
        <v/>
      </c>
      <c r="U112" s="78" t="str">
        <f ca="1">IFERROR(OFFSET('計算（イレギュラーサンプル）'!$O113,0,(COLUMN()-COLUMN($P112))*(COLUMNS('計算（イレギュラーサンプル）'!$O$3:$U$3)-1)/(COLUMNS($P$2:$Q$2)-1)),"")</f>
        <v/>
      </c>
      <c r="V112" s="78" t="str">
        <f ca="1">IFERROR(OFFSET('計算（イレギュラーサンプル）'!$O113,0,(COLUMN()-COLUMN($P112))*(COLUMNS('計算（イレギュラーサンプル）'!$O$3:$U$3)-1)/(COLUMNS($P$2:$Q$2)-1)),"")</f>
        <v/>
      </c>
      <c r="W112" s="78" t="str">
        <f ca="1">IFERROR(OFFSET('計算（イレギュラーサンプル）'!$O113,0,(COLUMN()-COLUMN($P112))*(COLUMNS('計算（イレギュラーサンプル）'!$O$3:$U$3)-1)/(COLUMNS($P$2:$Q$2)-1)),"")</f>
        <v/>
      </c>
      <c r="X112" s="78" t="str">
        <f ca="1">IFERROR(OFFSET('計算（イレギュラーサンプル）'!$O113,0,(COLUMN()-COLUMN($P112))*(COLUMNS('計算（イレギュラーサンプル）'!$O$3:$U$3)-1)/(COLUMNS($P$2:$Q$2)-1)),"")</f>
        <v/>
      </c>
      <c r="Y112" s="78" t="str">
        <f ca="1">IFERROR(OFFSET('計算（イレギュラーサンプル）'!$O113,0,(COLUMN()-COLUMN($P112))*(COLUMNS('計算（イレギュラーサンプル）'!$O$3:$U$3)-1)/(COLUMNS($P$2:$Q$2)-1)),"")</f>
        <v/>
      </c>
      <c r="Z112" s="78" t="str">
        <f ca="1">IFERROR(OFFSET('計算（イレギュラーサンプル）'!$O113,0,(COLUMN()-COLUMN($P112))*(COLUMNS('計算（イレギュラーサンプル）'!$O$3:$U$3)-1)/(COLUMNS($P$2:$Q$2)-1)),"")</f>
        <v/>
      </c>
      <c r="AA112" s="78" t="str">
        <f ca="1">IFERROR(OFFSET('計算（イレギュラーサンプル）'!$O113,0,(COLUMN()-COLUMN($P112))*(COLUMNS('計算（イレギュラーサンプル）'!$O$3:$U$3)-1)/(COLUMNS($P$2:$Q$2)-1)),"")</f>
        <v/>
      </c>
      <c r="AB112" s="78" t="str">
        <f t="shared" ca="1" si="23"/>
        <v/>
      </c>
      <c r="AC112" s="78" t="str">
        <f t="shared" ca="1" si="12"/>
        <v/>
      </c>
      <c r="AD112" s="78" t="str">
        <f t="shared" ca="1" si="13"/>
        <v/>
      </c>
      <c r="AE112" s="78" t="str">
        <f t="shared" ca="1" si="14"/>
        <v/>
      </c>
      <c r="AF112" s="78" t="str">
        <f t="shared" ca="1" si="15"/>
        <v/>
      </c>
      <c r="AG112" s="78" t="str">
        <f t="shared" ca="1" si="16"/>
        <v/>
      </c>
      <c r="AH112" s="78" t="str">
        <f t="shared" ca="1" si="17"/>
        <v/>
      </c>
      <c r="AI112" s="78" t="str">
        <f t="shared" ca="1" si="18"/>
        <v/>
      </c>
      <c r="AJ112" s="78" t="str">
        <f t="shared" ca="1" si="19"/>
        <v/>
      </c>
      <c r="AK112" s="78" t="str">
        <f t="shared" ca="1" si="20"/>
        <v/>
      </c>
      <c r="AL112" s="78" t="str">
        <f t="shared" ca="1" si="21"/>
        <v/>
      </c>
      <c r="AM112" s="78" t="str">
        <f t="shared" ca="1" si="22"/>
        <v/>
      </c>
    </row>
    <row r="113" spans="1:39" ht="15.75" customHeight="1">
      <c r="A113" s="38">
        <v>111</v>
      </c>
      <c r="B113" s="38" t="str">
        <f>IF(ISBLANK(ID管理番号商品名入力!D113),"",ID管理番号商品名入力!D113)</f>
        <v/>
      </c>
      <c r="C113" s="39" t="str">
        <f>IF(ISBLANK(ID管理番号商品名入力!F113),"",ID管理番号商品名入力!F113)</f>
        <v/>
      </c>
      <c r="D113" s="22" t="str">
        <f>IF(ISBLANK(サンプル入力!J114),"",サンプル入力!J114)</f>
        <v/>
      </c>
      <c r="E113" s="80" t="str">
        <f>IFERROR(VLOOKUP($D113,配送グループ設定!$A$31:$H$40,6,FALSE),"")</f>
        <v/>
      </c>
      <c r="F113" s="80" t="str">
        <f>IFERROR(VLOOKUP($D113,配送グループ設定!$A$31:$H$40,8,FALSE),"")</f>
        <v/>
      </c>
      <c r="G113" s="78">
        <v>0</v>
      </c>
      <c r="H113" s="78">
        <v>0</v>
      </c>
      <c r="I113" s="78">
        <v>0</v>
      </c>
      <c r="J113" s="78">
        <v>1</v>
      </c>
      <c r="K113" s="78" t="str">
        <f>IF(ISBLANK(サンプル入力!M114),"",サンプル入力!M114)</f>
        <v/>
      </c>
      <c r="L113" s="78">
        <v>1</v>
      </c>
      <c r="M113" s="81" t="str">
        <f>IF(ISBLANK(中部・下部フリースペース作成!$E$10),"5",中部・下部フリースペース作成!$E$10&amp;",5")</f>
        <v>5</v>
      </c>
      <c r="N113" s="81" t="str">
        <f>IF(商品台帳反映用!E418="","",商品台帳反映用!E418)</f>
        <v/>
      </c>
      <c r="O113" s="114" t="str">
        <f>IF(ISBLANK('計算（イレギュラーサンプル）'!O114),"",'計算（イレギュラーサンプル）'!O114)</f>
        <v/>
      </c>
      <c r="P113" s="78" t="str">
        <f ca="1">IFERROR(OFFSET('計算（イレギュラーサンプル）'!$O114,0,(COLUMN()-COLUMN($P113))*(COLUMNS('計算（イレギュラーサンプル）'!$O$3:$U$3)-1)/(COLUMNS($P$2:$Q$2)-1)),"")</f>
        <v/>
      </c>
      <c r="Q113" s="78" t="str">
        <f ca="1">IFERROR(OFFSET('計算（イレギュラーサンプル）'!$O114,0,(COLUMN()-COLUMN($P113))*(COLUMNS('計算（イレギュラーサンプル）'!$O$3:$U$3)-1)/(COLUMNS($P$2:$Q$2)-1)),"")</f>
        <v/>
      </c>
      <c r="R113" s="78" t="str">
        <f ca="1">IFERROR(OFFSET('計算（イレギュラーサンプル）'!$O114,0,(COLUMN()-COLUMN($P113))*(COLUMNS('計算（イレギュラーサンプル）'!$O$3:$U$3)-1)/(COLUMNS($P$2:$Q$2)-1)),"")</f>
        <v/>
      </c>
      <c r="S113" s="78" t="str">
        <f ca="1">IFERROR(OFFSET('計算（イレギュラーサンプル）'!$O114,0,(COLUMN()-COLUMN($P113))*(COLUMNS('計算（イレギュラーサンプル）'!$O$3:$U$3)-1)/(COLUMNS($P$2:$Q$2)-1)),"")</f>
        <v/>
      </c>
      <c r="T113" s="78" t="str">
        <f ca="1">IFERROR(OFFSET('計算（イレギュラーサンプル）'!$O114,0,(COLUMN()-COLUMN($P113))*(COLUMNS('計算（イレギュラーサンプル）'!$O$3:$U$3)-1)/(COLUMNS($P$2:$Q$2)-1)),"")</f>
        <v/>
      </c>
      <c r="U113" s="78" t="str">
        <f ca="1">IFERROR(OFFSET('計算（イレギュラーサンプル）'!$O114,0,(COLUMN()-COLUMN($P113))*(COLUMNS('計算（イレギュラーサンプル）'!$O$3:$U$3)-1)/(COLUMNS($P$2:$Q$2)-1)),"")</f>
        <v/>
      </c>
      <c r="V113" s="78" t="str">
        <f ca="1">IFERROR(OFFSET('計算（イレギュラーサンプル）'!$O114,0,(COLUMN()-COLUMN($P113))*(COLUMNS('計算（イレギュラーサンプル）'!$O$3:$U$3)-1)/(COLUMNS($P$2:$Q$2)-1)),"")</f>
        <v/>
      </c>
      <c r="W113" s="78" t="str">
        <f ca="1">IFERROR(OFFSET('計算（イレギュラーサンプル）'!$O114,0,(COLUMN()-COLUMN($P113))*(COLUMNS('計算（イレギュラーサンプル）'!$O$3:$U$3)-1)/(COLUMNS($P$2:$Q$2)-1)),"")</f>
        <v/>
      </c>
      <c r="X113" s="78" t="str">
        <f ca="1">IFERROR(OFFSET('計算（イレギュラーサンプル）'!$O114,0,(COLUMN()-COLUMN($P113))*(COLUMNS('計算（イレギュラーサンプル）'!$O$3:$U$3)-1)/(COLUMNS($P$2:$Q$2)-1)),"")</f>
        <v/>
      </c>
      <c r="Y113" s="78" t="str">
        <f ca="1">IFERROR(OFFSET('計算（イレギュラーサンプル）'!$O114,0,(COLUMN()-COLUMN($P113))*(COLUMNS('計算（イレギュラーサンプル）'!$O$3:$U$3)-1)/(COLUMNS($P$2:$Q$2)-1)),"")</f>
        <v/>
      </c>
      <c r="Z113" s="78" t="str">
        <f ca="1">IFERROR(OFFSET('計算（イレギュラーサンプル）'!$O114,0,(COLUMN()-COLUMN($P113))*(COLUMNS('計算（イレギュラーサンプル）'!$O$3:$U$3)-1)/(COLUMNS($P$2:$Q$2)-1)),"")</f>
        <v/>
      </c>
      <c r="AA113" s="78" t="str">
        <f ca="1">IFERROR(OFFSET('計算（イレギュラーサンプル）'!$O114,0,(COLUMN()-COLUMN($P113))*(COLUMNS('計算（イレギュラーサンプル）'!$O$3:$U$3)-1)/(COLUMNS($P$2:$Q$2)-1)),"")</f>
        <v/>
      </c>
      <c r="AB113" s="78" t="str">
        <f t="shared" ca="1" si="23"/>
        <v/>
      </c>
      <c r="AC113" s="78" t="str">
        <f t="shared" ca="1" si="12"/>
        <v/>
      </c>
      <c r="AD113" s="78" t="str">
        <f t="shared" ca="1" si="13"/>
        <v/>
      </c>
      <c r="AE113" s="78" t="str">
        <f t="shared" ca="1" si="14"/>
        <v/>
      </c>
      <c r="AF113" s="78" t="str">
        <f t="shared" ca="1" si="15"/>
        <v/>
      </c>
      <c r="AG113" s="78" t="str">
        <f t="shared" ca="1" si="16"/>
        <v/>
      </c>
      <c r="AH113" s="78" t="str">
        <f t="shared" ca="1" si="17"/>
        <v/>
      </c>
      <c r="AI113" s="78" t="str">
        <f t="shared" ca="1" si="18"/>
        <v/>
      </c>
      <c r="AJ113" s="78" t="str">
        <f t="shared" ca="1" si="19"/>
        <v/>
      </c>
      <c r="AK113" s="78" t="str">
        <f t="shared" ca="1" si="20"/>
        <v/>
      </c>
      <c r="AL113" s="78" t="str">
        <f t="shared" ca="1" si="21"/>
        <v/>
      </c>
      <c r="AM113" s="78" t="str">
        <f t="shared" ca="1" si="22"/>
        <v/>
      </c>
    </row>
    <row r="114" spans="1:39" ht="15.75" customHeight="1">
      <c r="A114" s="38">
        <v>112</v>
      </c>
      <c r="B114" s="38" t="str">
        <f>IF(ISBLANK(ID管理番号商品名入力!D114),"",ID管理番号商品名入力!D114)</f>
        <v/>
      </c>
      <c r="C114" s="39" t="str">
        <f>IF(ISBLANK(ID管理番号商品名入力!F114),"",ID管理番号商品名入力!F114)</f>
        <v/>
      </c>
      <c r="D114" s="22" t="str">
        <f>IF(ISBLANK(サンプル入力!J115),"",サンプル入力!J115)</f>
        <v/>
      </c>
      <c r="E114" s="80" t="str">
        <f>IFERROR(VLOOKUP($D114,配送グループ設定!$A$31:$H$40,6,FALSE),"")</f>
        <v/>
      </c>
      <c r="F114" s="80" t="str">
        <f>IFERROR(VLOOKUP($D114,配送グループ設定!$A$31:$H$40,8,FALSE),"")</f>
        <v/>
      </c>
      <c r="G114" s="78">
        <v>0</v>
      </c>
      <c r="H114" s="78">
        <v>0</v>
      </c>
      <c r="I114" s="78">
        <v>0</v>
      </c>
      <c r="J114" s="78">
        <v>1</v>
      </c>
      <c r="K114" s="78" t="str">
        <f>IF(ISBLANK(サンプル入力!M115),"",サンプル入力!M115)</f>
        <v/>
      </c>
      <c r="L114" s="78">
        <v>1</v>
      </c>
      <c r="M114" s="81" t="str">
        <f>IF(ISBLANK(中部・下部フリースペース作成!$E$10),"5",中部・下部フリースペース作成!$E$10&amp;",5")</f>
        <v>5</v>
      </c>
      <c r="N114" s="81" t="str">
        <f>IF(商品台帳反映用!E419="","",商品台帳反映用!E419)</f>
        <v/>
      </c>
      <c r="O114" s="114" t="str">
        <f>IF(ISBLANK('計算（イレギュラーサンプル）'!O115),"",'計算（イレギュラーサンプル）'!O115)</f>
        <v/>
      </c>
      <c r="P114" s="78" t="str">
        <f ca="1">IFERROR(OFFSET('計算（イレギュラーサンプル）'!$O115,0,(COLUMN()-COLUMN($P114))*(COLUMNS('計算（イレギュラーサンプル）'!$O$3:$U$3)-1)/(COLUMNS($P$2:$Q$2)-1)),"")</f>
        <v/>
      </c>
      <c r="Q114" s="78" t="str">
        <f ca="1">IFERROR(OFFSET('計算（イレギュラーサンプル）'!$O115,0,(COLUMN()-COLUMN($P114))*(COLUMNS('計算（イレギュラーサンプル）'!$O$3:$U$3)-1)/(COLUMNS($P$2:$Q$2)-1)),"")</f>
        <v/>
      </c>
      <c r="R114" s="78" t="str">
        <f ca="1">IFERROR(OFFSET('計算（イレギュラーサンプル）'!$O115,0,(COLUMN()-COLUMN($P114))*(COLUMNS('計算（イレギュラーサンプル）'!$O$3:$U$3)-1)/(COLUMNS($P$2:$Q$2)-1)),"")</f>
        <v/>
      </c>
      <c r="S114" s="78" t="str">
        <f ca="1">IFERROR(OFFSET('計算（イレギュラーサンプル）'!$O115,0,(COLUMN()-COLUMN($P114))*(COLUMNS('計算（イレギュラーサンプル）'!$O$3:$U$3)-1)/(COLUMNS($P$2:$Q$2)-1)),"")</f>
        <v/>
      </c>
      <c r="T114" s="78" t="str">
        <f ca="1">IFERROR(OFFSET('計算（イレギュラーサンプル）'!$O115,0,(COLUMN()-COLUMN($P114))*(COLUMNS('計算（イレギュラーサンプル）'!$O$3:$U$3)-1)/(COLUMNS($P$2:$Q$2)-1)),"")</f>
        <v/>
      </c>
      <c r="U114" s="78" t="str">
        <f ca="1">IFERROR(OFFSET('計算（イレギュラーサンプル）'!$O115,0,(COLUMN()-COLUMN($P114))*(COLUMNS('計算（イレギュラーサンプル）'!$O$3:$U$3)-1)/(COLUMNS($P$2:$Q$2)-1)),"")</f>
        <v/>
      </c>
      <c r="V114" s="78" t="str">
        <f ca="1">IFERROR(OFFSET('計算（イレギュラーサンプル）'!$O115,0,(COLUMN()-COLUMN($P114))*(COLUMNS('計算（イレギュラーサンプル）'!$O$3:$U$3)-1)/(COLUMNS($P$2:$Q$2)-1)),"")</f>
        <v/>
      </c>
      <c r="W114" s="78" t="str">
        <f ca="1">IFERROR(OFFSET('計算（イレギュラーサンプル）'!$O115,0,(COLUMN()-COLUMN($P114))*(COLUMNS('計算（イレギュラーサンプル）'!$O$3:$U$3)-1)/(COLUMNS($P$2:$Q$2)-1)),"")</f>
        <v/>
      </c>
      <c r="X114" s="78" t="str">
        <f ca="1">IFERROR(OFFSET('計算（イレギュラーサンプル）'!$O115,0,(COLUMN()-COLUMN($P114))*(COLUMNS('計算（イレギュラーサンプル）'!$O$3:$U$3)-1)/(COLUMNS($P$2:$Q$2)-1)),"")</f>
        <v/>
      </c>
      <c r="Y114" s="78" t="str">
        <f ca="1">IFERROR(OFFSET('計算（イレギュラーサンプル）'!$O115,0,(COLUMN()-COLUMN($P114))*(COLUMNS('計算（イレギュラーサンプル）'!$O$3:$U$3)-1)/(COLUMNS($P$2:$Q$2)-1)),"")</f>
        <v/>
      </c>
      <c r="Z114" s="78" t="str">
        <f ca="1">IFERROR(OFFSET('計算（イレギュラーサンプル）'!$O115,0,(COLUMN()-COLUMN($P114))*(COLUMNS('計算（イレギュラーサンプル）'!$O$3:$U$3)-1)/(COLUMNS($P$2:$Q$2)-1)),"")</f>
        <v/>
      </c>
      <c r="AA114" s="78" t="str">
        <f ca="1">IFERROR(OFFSET('計算（イレギュラーサンプル）'!$O115,0,(COLUMN()-COLUMN($P114))*(COLUMNS('計算（イレギュラーサンプル）'!$O$3:$U$3)-1)/(COLUMNS($P$2:$Q$2)-1)),"")</f>
        <v/>
      </c>
      <c r="AB114" s="78" t="str">
        <f t="shared" ca="1" si="23"/>
        <v/>
      </c>
      <c r="AC114" s="78" t="str">
        <f t="shared" ca="1" si="12"/>
        <v/>
      </c>
      <c r="AD114" s="78" t="str">
        <f t="shared" ca="1" si="13"/>
        <v/>
      </c>
      <c r="AE114" s="78" t="str">
        <f t="shared" ca="1" si="14"/>
        <v/>
      </c>
      <c r="AF114" s="78" t="str">
        <f t="shared" ca="1" si="15"/>
        <v/>
      </c>
      <c r="AG114" s="78" t="str">
        <f t="shared" ca="1" si="16"/>
        <v/>
      </c>
      <c r="AH114" s="78" t="str">
        <f t="shared" ca="1" si="17"/>
        <v/>
      </c>
      <c r="AI114" s="78" t="str">
        <f t="shared" ca="1" si="18"/>
        <v/>
      </c>
      <c r="AJ114" s="78" t="str">
        <f t="shared" ca="1" si="19"/>
        <v/>
      </c>
      <c r="AK114" s="78" t="str">
        <f t="shared" ca="1" si="20"/>
        <v/>
      </c>
      <c r="AL114" s="78" t="str">
        <f t="shared" ca="1" si="21"/>
        <v/>
      </c>
      <c r="AM114" s="78" t="str">
        <f t="shared" ca="1" si="22"/>
        <v/>
      </c>
    </row>
    <row r="115" spans="1:39" ht="15.75" customHeight="1">
      <c r="A115" s="38">
        <v>113</v>
      </c>
      <c r="B115" s="38" t="str">
        <f>IF(ISBLANK(ID管理番号商品名入力!D115),"",ID管理番号商品名入力!D115)</f>
        <v/>
      </c>
      <c r="C115" s="39" t="str">
        <f>IF(ISBLANK(ID管理番号商品名入力!F115),"",ID管理番号商品名入力!F115)</f>
        <v/>
      </c>
      <c r="D115" s="22" t="str">
        <f>IF(ISBLANK(サンプル入力!J116),"",サンプル入力!J116)</f>
        <v/>
      </c>
      <c r="E115" s="80" t="str">
        <f>IFERROR(VLOOKUP($D115,配送グループ設定!$A$31:$H$40,6,FALSE),"")</f>
        <v/>
      </c>
      <c r="F115" s="80" t="str">
        <f>IFERROR(VLOOKUP($D115,配送グループ設定!$A$31:$H$40,8,FALSE),"")</f>
        <v/>
      </c>
      <c r="G115" s="78">
        <v>0</v>
      </c>
      <c r="H115" s="78">
        <v>0</v>
      </c>
      <c r="I115" s="78">
        <v>0</v>
      </c>
      <c r="J115" s="78">
        <v>1</v>
      </c>
      <c r="K115" s="78" t="str">
        <f>IF(ISBLANK(サンプル入力!M116),"",サンプル入力!M116)</f>
        <v/>
      </c>
      <c r="L115" s="78">
        <v>1</v>
      </c>
      <c r="M115" s="81" t="str">
        <f>IF(ISBLANK(中部・下部フリースペース作成!$E$10),"5",中部・下部フリースペース作成!$E$10&amp;",5")</f>
        <v>5</v>
      </c>
      <c r="N115" s="81" t="str">
        <f>IF(商品台帳反映用!E420="","",商品台帳反映用!E420)</f>
        <v/>
      </c>
      <c r="O115" s="114" t="str">
        <f>IF(ISBLANK('計算（イレギュラーサンプル）'!O116),"",'計算（イレギュラーサンプル）'!O116)</f>
        <v/>
      </c>
      <c r="P115" s="78" t="str">
        <f ca="1">IFERROR(OFFSET('計算（イレギュラーサンプル）'!$O116,0,(COLUMN()-COLUMN($P115))*(COLUMNS('計算（イレギュラーサンプル）'!$O$3:$U$3)-1)/(COLUMNS($P$2:$Q$2)-1)),"")</f>
        <v/>
      </c>
      <c r="Q115" s="78" t="str">
        <f ca="1">IFERROR(OFFSET('計算（イレギュラーサンプル）'!$O116,0,(COLUMN()-COLUMN($P115))*(COLUMNS('計算（イレギュラーサンプル）'!$O$3:$U$3)-1)/(COLUMNS($P$2:$Q$2)-1)),"")</f>
        <v/>
      </c>
      <c r="R115" s="78" t="str">
        <f ca="1">IFERROR(OFFSET('計算（イレギュラーサンプル）'!$O116,0,(COLUMN()-COLUMN($P115))*(COLUMNS('計算（イレギュラーサンプル）'!$O$3:$U$3)-1)/(COLUMNS($P$2:$Q$2)-1)),"")</f>
        <v/>
      </c>
      <c r="S115" s="78" t="str">
        <f ca="1">IFERROR(OFFSET('計算（イレギュラーサンプル）'!$O116,0,(COLUMN()-COLUMN($P115))*(COLUMNS('計算（イレギュラーサンプル）'!$O$3:$U$3)-1)/(COLUMNS($P$2:$Q$2)-1)),"")</f>
        <v/>
      </c>
      <c r="T115" s="78" t="str">
        <f ca="1">IFERROR(OFFSET('計算（イレギュラーサンプル）'!$O116,0,(COLUMN()-COLUMN($P115))*(COLUMNS('計算（イレギュラーサンプル）'!$O$3:$U$3)-1)/(COLUMNS($P$2:$Q$2)-1)),"")</f>
        <v/>
      </c>
      <c r="U115" s="78" t="str">
        <f ca="1">IFERROR(OFFSET('計算（イレギュラーサンプル）'!$O116,0,(COLUMN()-COLUMN($P115))*(COLUMNS('計算（イレギュラーサンプル）'!$O$3:$U$3)-1)/(COLUMNS($P$2:$Q$2)-1)),"")</f>
        <v/>
      </c>
      <c r="V115" s="78" t="str">
        <f ca="1">IFERROR(OFFSET('計算（イレギュラーサンプル）'!$O116,0,(COLUMN()-COLUMN($P115))*(COLUMNS('計算（イレギュラーサンプル）'!$O$3:$U$3)-1)/(COLUMNS($P$2:$Q$2)-1)),"")</f>
        <v/>
      </c>
      <c r="W115" s="78" t="str">
        <f ca="1">IFERROR(OFFSET('計算（イレギュラーサンプル）'!$O116,0,(COLUMN()-COLUMN($P115))*(COLUMNS('計算（イレギュラーサンプル）'!$O$3:$U$3)-1)/(COLUMNS($P$2:$Q$2)-1)),"")</f>
        <v/>
      </c>
      <c r="X115" s="78" t="str">
        <f ca="1">IFERROR(OFFSET('計算（イレギュラーサンプル）'!$O116,0,(COLUMN()-COLUMN($P115))*(COLUMNS('計算（イレギュラーサンプル）'!$O$3:$U$3)-1)/(COLUMNS($P$2:$Q$2)-1)),"")</f>
        <v/>
      </c>
      <c r="Y115" s="78" t="str">
        <f ca="1">IFERROR(OFFSET('計算（イレギュラーサンプル）'!$O116,0,(COLUMN()-COLUMN($P115))*(COLUMNS('計算（イレギュラーサンプル）'!$O$3:$U$3)-1)/(COLUMNS($P$2:$Q$2)-1)),"")</f>
        <v/>
      </c>
      <c r="Z115" s="78" t="str">
        <f ca="1">IFERROR(OFFSET('計算（イレギュラーサンプル）'!$O116,0,(COLUMN()-COLUMN($P115))*(COLUMNS('計算（イレギュラーサンプル）'!$O$3:$U$3)-1)/(COLUMNS($P$2:$Q$2)-1)),"")</f>
        <v/>
      </c>
      <c r="AA115" s="78" t="str">
        <f ca="1">IFERROR(OFFSET('計算（イレギュラーサンプル）'!$O116,0,(COLUMN()-COLUMN($P115))*(COLUMNS('計算（イレギュラーサンプル）'!$O$3:$U$3)-1)/(COLUMNS($P$2:$Q$2)-1)),"")</f>
        <v/>
      </c>
      <c r="AB115" s="78" t="str">
        <f t="shared" ca="1" si="23"/>
        <v/>
      </c>
      <c r="AC115" s="78" t="str">
        <f t="shared" ca="1" si="12"/>
        <v/>
      </c>
      <c r="AD115" s="78" t="str">
        <f t="shared" ca="1" si="13"/>
        <v/>
      </c>
      <c r="AE115" s="78" t="str">
        <f t="shared" ca="1" si="14"/>
        <v/>
      </c>
      <c r="AF115" s="78" t="str">
        <f t="shared" ca="1" si="15"/>
        <v/>
      </c>
      <c r="AG115" s="78" t="str">
        <f t="shared" ca="1" si="16"/>
        <v/>
      </c>
      <c r="AH115" s="78" t="str">
        <f t="shared" ca="1" si="17"/>
        <v/>
      </c>
      <c r="AI115" s="78" t="str">
        <f t="shared" ca="1" si="18"/>
        <v/>
      </c>
      <c r="AJ115" s="78" t="str">
        <f t="shared" ca="1" si="19"/>
        <v/>
      </c>
      <c r="AK115" s="78" t="str">
        <f t="shared" ca="1" si="20"/>
        <v/>
      </c>
      <c r="AL115" s="78" t="str">
        <f t="shared" ca="1" si="21"/>
        <v/>
      </c>
      <c r="AM115" s="78" t="str">
        <f t="shared" ca="1" si="22"/>
        <v/>
      </c>
    </row>
    <row r="116" spans="1:39" ht="15.75" customHeight="1">
      <c r="A116" s="38">
        <v>114</v>
      </c>
      <c r="B116" s="38" t="str">
        <f>IF(ISBLANK(ID管理番号商品名入力!D116),"",ID管理番号商品名入力!D116)</f>
        <v/>
      </c>
      <c r="C116" s="39" t="str">
        <f>IF(ISBLANK(ID管理番号商品名入力!F116),"",ID管理番号商品名入力!F116)</f>
        <v/>
      </c>
      <c r="D116" s="22" t="str">
        <f>IF(ISBLANK(サンプル入力!J117),"",サンプル入力!J117)</f>
        <v/>
      </c>
      <c r="E116" s="80" t="str">
        <f>IFERROR(VLOOKUP($D116,配送グループ設定!$A$31:$H$40,6,FALSE),"")</f>
        <v/>
      </c>
      <c r="F116" s="80" t="str">
        <f>IFERROR(VLOOKUP($D116,配送グループ設定!$A$31:$H$40,8,FALSE),"")</f>
        <v/>
      </c>
      <c r="G116" s="78">
        <v>0</v>
      </c>
      <c r="H116" s="78">
        <v>0</v>
      </c>
      <c r="I116" s="78">
        <v>0</v>
      </c>
      <c r="J116" s="78">
        <v>1</v>
      </c>
      <c r="K116" s="78" t="str">
        <f>IF(ISBLANK(サンプル入力!M117),"",サンプル入力!M117)</f>
        <v/>
      </c>
      <c r="L116" s="78">
        <v>1</v>
      </c>
      <c r="M116" s="81" t="str">
        <f>IF(ISBLANK(中部・下部フリースペース作成!$E$10),"5",中部・下部フリースペース作成!$E$10&amp;",5")</f>
        <v>5</v>
      </c>
      <c r="N116" s="81" t="str">
        <f>IF(商品台帳反映用!E421="","",商品台帳反映用!E421)</f>
        <v/>
      </c>
      <c r="O116" s="114" t="str">
        <f>IF(ISBLANK('計算（イレギュラーサンプル）'!O117),"",'計算（イレギュラーサンプル）'!O117)</f>
        <v/>
      </c>
      <c r="P116" s="78" t="str">
        <f ca="1">IFERROR(OFFSET('計算（イレギュラーサンプル）'!$O117,0,(COLUMN()-COLUMN($P116))*(COLUMNS('計算（イレギュラーサンプル）'!$O$3:$U$3)-1)/(COLUMNS($P$2:$Q$2)-1)),"")</f>
        <v/>
      </c>
      <c r="Q116" s="78" t="str">
        <f ca="1">IFERROR(OFFSET('計算（イレギュラーサンプル）'!$O117,0,(COLUMN()-COLUMN($P116))*(COLUMNS('計算（イレギュラーサンプル）'!$O$3:$U$3)-1)/(COLUMNS($P$2:$Q$2)-1)),"")</f>
        <v/>
      </c>
      <c r="R116" s="78" t="str">
        <f ca="1">IFERROR(OFFSET('計算（イレギュラーサンプル）'!$O117,0,(COLUMN()-COLUMN($P116))*(COLUMNS('計算（イレギュラーサンプル）'!$O$3:$U$3)-1)/(COLUMNS($P$2:$Q$2)-1)),"")</f>
        <v/>
      </c>
      <c r="S116" s="78" t="str">
        <f ca="1">IFERROR(OFFSET('計算（イレギュラーサンプル）'!$O117,0,(COLUMN()-COLUMN($P116))*(COLUMNS('計算（イレギュラーサンプル）'!$O$3:$U$3)-1)/(COLUMNS($P$2:$Q$2)-1)),"")</f>
        <v/>
      </c>
      <c r="T116" s="78" t="str">
        <f ca="1">IFERROR(OFFSET('計算（イレギュラーサンプル）'!$O117,0,(COLUMN()-COLUMN($P116))*(COLUMNS('計算（イレギュラーサンプル）'!$O$3:$U$3)-1)/(COLUMNS($P$2:$Q$2)-1)),"")</f>
        <v/>
      </c>
      <c r="U116" s="78" t="str">
        <f ca="1">IFERROR(OFFSET('計算（イレギュラーサンプル）'!$O117,0,(COLUMN()-COLUMN($P116))*(COLUMNS('計算（イレギュラーサンプル）'!$O$3:$U$3)-1)/(COLUMNS($P$2:$Q$2)-1)),"")</f>
        <v/>
      </c>
      <c r="V116" s="78" t="str">
        <f ca="1">IFERROR(OFFSET('計算（イレギュラーサンプル）'!$O117,0,(COLUMN()-COLUMN($P116))*(COLUMNS('計算（イレギュラーサンプル）'!$O$3:$U$3)-1)/(COLUMNS($P$2:$Q$2)-1)),"")</f>
        <v/>
      </c>
      <c r="W116" s="78" t="str">
        <f ca="1">IFERROR(OFFSET('計算（イレギュラーサンプル）'!$O117,0,(COLUMN()-COLUMN($P116))*(COLUMNS('計算（イレギュラーサンプル）'!$O$3:$U$3)-1)/(COLUMNS($P$2:$Q$2)-1)),"")</f>
        <v/>
      </c>
      <c r="X116" s="78" t="str">
        <f ca="1">IFERROR(OFFSET('計算（イレギュラーサンプル）'!$O117,0,(COLUMN()-COLUMN($P116))*(COLUMNS('計算（イレギュラーサンプル）'!$O$3:$U$3)-1)/(COLUMNS($P$2:$Q$2)-1)),"")</f>
        <v/>
      </c>
      <c r="Y116" s="78" t="str">
        <f ca="1">IFERROR(OFFSET('計算（イレギュラーサンプル）'!$O117,0,(COLUMN()-COLUMN($P116))*(COLUMNS('計算（イレギュラーサンプル）'!$O$3:$U$3)-1)/(COLUMNS($P$2:$Q$2)-1)),"")</f>
        <v/>
      </c>
      <c r="Z116" s="78" t="str">
        <f ca="1">IFERROR(OFFSET('計算（イレギュラーサンプル）'!$O117,0,(COLUMN()-COLUMN($P116))*(COLUMNS('計算（イレギュラーサンプル）'!$O$3:$U$3)-1)/(COLUMNS($P$2:$Q$2)-1)),"")</f>
        <v/>
      </c>
      <c r="AA116" s="78" t="str">
        <f ca="1">IFERROR(OFFSET('計算（イレギュラーサンプル）'!$O117,0,(COLUMN()-COLUMN($P116))*(COLUMNS('計算（イレギュラーサンプル）'!$O$3:$U$3)-1)/(COLUMNS($P$2:$Q$2)-1)),"")</f>
        <v/>
      </c>
      <c r="AB116" s="78" t="str">
        <f t="shared" ca="1" si="23"/>
        <v/>
      </c>
      <c r="AC116" s="78" t="str">
        <f t="shared" ca="1" si="12"/>
        <v/>
      </c>
      <c r="AD116" s="78" t="str">
        <f t="shared" ca="1" si="13"/>
        <v/>
      </c>
      <c r="AE116" s="78" t="str">
        <f t="shared" ca="1" si="14"/>
        <v/>
      </c>
      <c r="AF116" s="78" t="str">
        <f t="shared" ca="1" si="15"/>
        <v/>
      </c>
      <c r="AG116" s="78" t="str">
        <f t="shared" ca="1" si="16"/>
        <v/>
      </c>
      <c r="AH116" s="78" t="str">
        <f t="shared" ca="1" si="17"/>
        <v/>
      </c>
      <c r="AI116" s="78" t="str">
        <f t="shared" ca="1" si="18"/>
        <v/>
      </c>
      <c r="AJ116" s="78" t="str">
        <f t="shared" ca="1" si="19"/>
        <v/>
      </c>
      <c r="AK116" s="78" t="str">
        <f t="shared" ca="1" si="20"/>
        <v/>
      </c>
      <c r="AL116" s="78" t="str">
        <f t="shared" ca="1" si="21"/>
        <v/>
      </c>
      <c r="AM116" s="78" t="str">
        <f t="shared" ca="1" si="22"/>
        <v/>
      </c>
    </row>
    <row r="117" spans="1:39" ht="15.75" customHeight="1">
      <c r="A117" s="38">
        <v>115</v>
      </c>
      <c r="B117" s="38" t="str">
        <f>IF(ISBLANK(ID管理番号商品名入力!D117),"",ID管理番号商品名入力!D117)</f>
        <v/>
      </c>
      <c r="C117" s="39" t="str">
        <f>IF(ISBLANK(ID管理番号商品名入力!F117),"",ID管理番号商品名入力!F117)</f>
        <v/>
      </c>
      <c r="D117" s="22" t="str">
        <f>IF(ISBLANK(サンプル入力!J118),"",サンプル入力!J118)</f>
        <v/>
      </c>
      <c r="E117" s="80" t="str">
        <f>IFERROR(VLOOKUP($D117,配送グループ設定!$A$31:$H$40,6,FALSE),"")</f>
        <v/>
      </c>
      <c r="F117" s="80" t="str">
        <f>IFERROR(VLOOKUP($D117,配送グループ設定!$A$31:$H$40,8,FALSE),"")</f>
        <v/>
      </c>
      <c r="G117" s="78">
        <v>0</v>
      </c>
      <c r="H117" s="78">
        <v>0</v>
      </c>
      <c r="I117" s="78">
        <v>0</v>
      </c>
      <c r="J117" s="78">
        <v>1</v>
      </c>
      <c r="K117" s="78" t="str">
        <f>IF(ISBLANK(サンプル入力!M118),"",サンプル入力!M118)</f>
        <v/>
      </c>
      <c r="L117" s="78">
        <v>1</v>
      </c>
      <c r="M117" s="81" t="str">
        <f>IF(ISBLANK(中部・下部フリースペース作成!$E$10),"5",中部・下部フリースペース作成!$E$10&amp;",5")</f>
        <v>5</v>
      </c>
      <c r="N117" s="81" t="str">
        <f>IF(商品台帳反映用!E422="","",商品台帳反映用!E422)</f>
        <v/>
      </c>
      <c r="O117" s="114" t="str">
        <f>IF(ISBLANK('計算（イレギュラーサンプル）'!O118),"",'計算（イレギュラーサンプル）'!O118)</f>
        <v/>
      </c>
      <c r="P117" s="78" t="str">
        <f ca="1">IFERROR(OFFSET('計算（イレギュラーサンプル）'!$O118,0,(COLUMN()-COLUMN($P117))*(COLUMNS('計算（イレギュラーサンプル）'!$O$3:$U$3)-1)/(COLUMNS($P$2:$Q$2)-1)),"")</f>
        <v/>
      </c>
      <c r="Q117" s="78" t="str">
        <f ca="1">IFERROR(OFFSET('計算（イレギュラーサンプル）'!$O118,0,(COLUMN()-COLUMN($P117))*(COLUMNS('計算（イレギュラーサンプル）'!$O$3:$U$3)-1)/(COLUMNS($P$2:$Q$2)-1)),"")</f>
        <v/>
      </c>
      <c r="R117" s="78" t="str">
        <f ca="1">IFERROR(OFFSET('計算（イレギュラーサンプル）'!$O118,0,(COLUMN()-COLUMN($P117))*(COLUMNS('計算（イレギュラーサンプル）'!$O$3:$U$3)-1)/(COLUMNS($P$2:$Q$2)-1)),"")</f>
        <v/>
      </c>
      <c r="S117" s="78" t="str">
        <f ca="1">IFERROR(OFFSET('計算（イレギュラーサンプル）'!$O118,0,(COLUMN()-COLUMN($P117))*(COLUMNS('計算（イレギュラーサンプル）'!$O$3:$U$3)-1)/(COLUMNS($P$2:$Q$2)-1)),"")</f>
        <v/>
      </c>
      <c r="T117" s="78" t="str">
        <f ca="1">IFERROR(OFFSET('計算（イレギュラーサンプル）'!$O118,0,(COLUMN()-COLUMN($P117))*(COLUMNS('計算（イレギュラーサンプル）'!$O$3:$U$3)-1)/(COLUMNS($P$2:$Q$2)-1)),"")</f>
        <v/>
      </c>
      <c r="U117" s="78" t="str">
        <f ca="1">IFERROR(OFFSET('計算（イレギュラーサンプル）'!$O118,0,(COLUMN()-COLUMN($P117))*(COLUMNS('計算（イレギュラーサンプル）'!$O$3:$U$3)-1)/(COLUMNS($P$2:$Q$2)-1)),"")</f>
        <v/>
      </c>
      <c r="V117" s="78" t="str">
        <f ca="1">IFERROR(OFFSET('計算（イレギュラーサンプル）'!$O118,0,(COLUMN()-COLUMN($P117))*(COLUMNS('計算（イレギュラーサンプル）'!$O$3:$U$3)-1)/(COLUMNS($P$2:$Q$2)-1)),"")</f>
        <v/>
      </c>
      <c r="W117" s="78" t="str">
        <f ca="1">IFERROR(OFFSET('計算（イレギュラーサンプル）'!$O118,0,(COLUMN()-COLUMN($P117))*(COLUMNS('計算（イレギュラーサンプル）'!$O$3:$U$3)-1)/(COLUMNS($P$2:$Q$2)-1)),"")</f>
        <v/>
      </c>
      <c r="X117" s="78" t="str">
        <f ca="1">IFERROR(OFFSET('計算（イレギュラーサンプル）'!$O118,0,(COLUMN()-COLUMN($P117))*(COLUMNS('計算（イレギュラーサンプル）'!$O$3:$U$3)-1)/(COLUMNS($P$2:$Q$2)-1)),"")</f>
        <v/>
      </c>
      <c r="Y117" s="78" t="str">
        <f ca="1">IFERROR(OFFSET('計算（イレギュラーサンプル）'!$O118,0,(COLUMN()-COLUMN($P117))*(COLUMNS('計算（イレギュラーサンプル）'!$O$3:$U$3)-1)/(COLUMNS($P$2:$Q$2)-1)),"")</f>
        <v/>
      </c>
      <c r="Z117" s="78" t="str">
        <f ca="1">IFERROR(OFFSET('計算（イレギュラーサンプル）'!$O118,0,(COLUMN()-COLUMN($P117))*(COLUMNS('計算（イレギュラーサンプル）'!$O$3:$U$3)-1)/(COLUMNS($P$2:$Q$2)-1)),"")</f>
        <v/>
      </c>
      <c r="AA117" s="78" t="str">
        <f ca="1">IFERROR(OFFSET('計算（イレギュラーサンプル）'!$O118,0,(COLUMN()-COLUMN($P117))*(COLUMNS('計算（イレギュラーサンプル）'!$O$3:$U$3)-1)/(COLUMNS($P$2:$Q$2)-1)),"")</f>
        <v/>
      </c>
      <c r="AB117" s="78" t="str">
        <f t="shared" ca="1" si="23"/>
        <v/>
      </c>
      <c r="AC117" s="78" t="str">
        <f t="shared" ca="1" si="12"/>
        <v/>
      </c>
      <c r="AD117" s="78" t="str">
        <f t="shared" ca="1" si="13"/>
        <v/>
      </c>
      <c r="AE117" s="78" t="str">
        <f t="shared" ca="1" si="14"/>
        <v/>
      </c>
      <c r="AF117" s="78" t="str">
        <f t="shared" ca="1" si="15"/>
        <v/>
      </c>
      <c r="AG117" s="78" t="str">
        <f t="shared" ca="1" si="16"/>
        <v/>
      </c>
      <c r="AH117" s="78" t="str">
        <f t="shared" ca="1" si="17"/>
        <v/>
      </c>
      <c r="AI117" s="78" t="str">
        <f t="shared" ca="1" si="18"/>
        <v/>
      </c>
      <c r="AJ117" s="78" t="str">
        <f t="shared" ca="1" si="19"/>
        <v/>
      </c>
      <c r="AK117" s="78" t="str">
        <f t="shared" ca="1" si="20"/>
        <v/>
      </c>
      <c r="AL117" s="78" t="str">
        <f t="shared" ca="1" si="21"/>
        <v/>
      </c>
      <c r="AM117" s="78" t="str">
        <f t="shared" ca="1" si="22"/>
        <v/>
      </c>
    </row>
    <row r="118" spans="1:39" ht="15.75" customHeight="1">
      <c r="A118" s="38">
        <v>116</v>
      </c>
      <c r="B118" s="38" t="str">
        <f>IF(ISBLANK(ID管理番号商品名入力!D118),"",ID管理番号商品名入力!D118)</f>
        <v/>
      </c>
      <c r="C118" s="39" t="str">
        <f>IF(ISBLANK(ID管理番号商品名入力!F118),"",ID管理番号商品名入力!F118)</f>
        <v/>
      </c>
      <c r="D118" s="22" t="str">
        <f>IF(ISBLANK(サンプル入力!J119),"",サンプル入力!J119)</f>
        <v/>
      </c>
      <c r="E118" s="80" t="str">
        <f>IFERROR(VLOOKUP($D118,配送グループ設定!$A$31:$H$40,6,FALSE),"")</f>
        <v/>
      </c>
      <c r="F118" s="80" t="str">
        <f>IFERROR(VLOOKUP($D118,配送グループ設定!$A$31:$H$40,8,FALSE),"")</f>
        <v/>
      </c>
      <c r="G118" s="78">
        <v>0</v>
      </c>
      <c r="H118" s="78">
        <v>0</v>
      </c>
      <c r="I118" s="78">
        <v>0</v>
      </c>
      <c r="J118" s="78">
        <v>1</v>
      </c>
      <c r="K118" s="78" t="str">
        <f>IF(ISBLANK(サンプル入力!M119),"",サンプル入力!M119)</f>
        <v/>
      </c>
      <c r="L118" s="78">
        <v>1</v>
      </c>
      <c r="M118" s="81" t="str">
        <f>IF(ISBLANK(中部・下部フリースペース作成!$E$10),"5",中部・下部フリースペース作成!$E$10&amp;",5")</f>
        <v>5</v>
      </c>
      <c r="N118" s="81" t="str">
        <f>IF(商品台帳反映用!E423="","",商品台帳反映用!E423)</f>
        <v/>
      </c>
      <c r="O118" s="114" t="str">
        <f>IF(ISBLANK('計算（イレギュラーサンプル）'!O119),"",'計算（イレギュラーサンプル）'!O119)</f>
        <v/>
      </c>
      <c r="P118" s="78" t="str">
        <f ca="1">IFERROR(OFFSET('計算（イレギュラーサンプル）'!$O119,0,(COLUMN()-COLUMN($P118))*(COLUMNS('計算（イレギュラーサンプル）'!$O$3:$U$3)-1)/(COLUMNS($P$2:$Q$2)-1)),"")</f>
        <v/>
      </c>
      <c r="Q118" s="78" t="str">
        <f ca="1">IFERROR(OFFSET('計算（イレギュラーサンプル）'!$O119,0,(COLUMN()-COLUMN($P118))*(COLUMNS('計算（イレギュラーサンプル）'!$O$3:$U$3)-1)/(COLUMNS($P$2:$Q$2)-1)),"")</f>
        <v/>
      </c>
      <c r="R118" s="78" t="str">
        <f ca="1">IFERROR(OFFSET('計算（イレギュラーサンプル）'!$O119,0,(COLUMN()-COLUMN($P118))*(COLUMNS('計算（イレギュラーサンプル）'!$O$3:$U$3)-1)/(COLUMNS($P$2:$Q$2)-1)),"")</f>
        <v/>
      </c>
      <c r="S118" s="78" t="str">
        <f ca="1">IFERROR(OFFSET('計算（イレギュラーサンプル）'!$O119,0,(COLUMN()-COLUMN($P118))*(COLUMNS('計算（イレギュラーサンプル）'!$O$3:$U$3)-1)/(COLUMNS($P$2:$Q$2)-1)),"")</f>
        <v/>
      </c>
      <c r="T118" s="78" t="str">
        <f ca="1">IFERROR(OFFSET('計算（イレギュラーサンプル）'!$O119,0,(COLUMN()-COLUMN($P118))*(COLUMNS('計算（イレギュラーサンプル）'!$O$3:$U$3)-1)/(COLUMNS($P$2:$Q$2)-1)),"")</f>
        <v/>
      </c>
      <c r="U118" s="78" t="str">
        <f ca="1">IFERROR(OFFSET('計算（イレギュラーサンプル）'!$O119,0,(COLUMN()-COLUMN($P118))*(COLUMNS('計算（イレギュラーサンプル）'!$O$3:$U$3)-1)/(COLUMNS($P$2:$Q$2)-1)),"")</f>
        <v/>
      </c>
      <c r="V118" s="78" t="str">
        <f ca="1">IFERROR(OFFSET('計算（イレギュラーサンプル）'!$O119,0,(COLUMN()-COLUMN($P118))*(COLUMNS('計算（イレギュラーサンプル）'!$O$3:$U$3)-1)/(COLUMNS($P$2:$Q$2)-1)),"")</f>
        <v/>
      </c>
      <c r="W118" s="78" t="str">
        <f ca="1">IFERROR(OFFSET('計算（イレギュラーサンプル）'!$O119,0,(COLUMN()-COLUMN($P118))*(COLUMNS('計算（イレギュラーサンプル）'!$O$3:$U$3)-1)/(COLUMNS($P$2:$Q$2)-1)),"")</f>
        <v/>
      </c>
      <c r="X118" s="78" t="str">
        <f ca="1">IFERROR(OFFSET('計算（イレギュラーサンプル）'!$O119,0,(COLUMN()-COLUMN($P118))*(COLUMNS('計算（イレギュラーサンプル）'!$O$3:$U$3)-1)/(COLUMNS($P$2:$Q$2)-1)),"")</f>
        <v/>
      </c>
      <c r="Y118" s="78" t="str">
        <f ca="1">IFERROR(OFFSET('計算（イレギュラーサンプル）'!$O119,0,(COLUMN()-COLUMN($P118))*(COLUMNS('計算（イレギュラーサンプル）'!$O$3:$U$3)-1)/(COLUMNS($P$2:$Q$2)-1)),"")</f>
        <v/>
      </c>
      <c r="Z118" s="78" t="str">
        <f ca="1">IFERROR(OFFSET('計算（イレギュラーサンプル）'!$O119,0,(COLUMN()-COLUMN($P118))*(COLUMNS('計算（イレギュラーサンプル）'!$O$3:$U$3)-1)/(COLUMNS($P$2:$Q$2)-1)),"")</f>
        <v/>
      </c>
      <c r="AA118" s="78" t="str">
        <f ca="1">IFERROR(OFFSET('計算（イレギュラーサンプル）'!$O119,0,(COLUMN()-COLUMN($P118))*(COLUMNS('計算（イレギュラーサンプル）'!$O$3:$U$3)-1)/(COLUMNS($P$2:$Q$2)-1)),"")</f>
        <v/>
      </c>
      <c r="AB118" s="78" t="str">
        <f t="shared" ca="1" si="23"/>
        <v/>
      </c>
      <c r="AC118" s="78" t="str">
        <f t="shared" ca="1" si="12"/>
        <v/>
      </c>
      <c r="AD118" s="78" t="str">
        <f t="shared" ca="1" si="13"/>
        <v/>
      </c>
      <c r="AE118" s="78" t="str">
        <f t="shared" ca="1" si="14"/>
        <v/>
      </c>
      <c r="AF118" s="78" t="str">
        <f t="shared" ca="1" si="15"/>
        <v/>
      </c>
      <c r="AG118" s="78" t="str">
        <f t="shared" ca="1" si="16"/>
        <v/>
      </c>
      <c r="AH118" s="78" t="str">
        <f t="shared" ca="1" si="17"/>
        <v/>
      </c>
      <c r="AI118" s="78" t="str">
        <f t="shared" ca="1" si="18"/>
        <v/>
      </c>
      <c r="AJ118" s="78" t="str">
        <f t="shared" ca="1" si="19"/>
        <v/>
      </c>
      <c r="AK118" s="78" t="str">
        <f t="shared" ca="1" si="20"/>
        <v/>
      </c>
      <c r="AL118" s="78" t="str">
        <f t="shared" ca="1" si="21"/>
        <v/>
      </c>
      <c r="AM118" s="78" t="str">
        <f t="shared" ca="1" si="22"/>
        <v/>
      </c>
    </row>
    <row r="119" spans="1:39" ht="15.75" customHeight="1">
      <c r="A119" s="38">
        <v>117</v>
      </c>
      <c r="B119" s="38" t="str">
        <f>IF(ISBLANK(ID管理番号商品名入力!D119),"",ID管理番号商品名入力!D119)</f>
        <v/>
      </c>
      <c r="C119" s="39" t="str">
        <f>IF(ISBLANK(ID管理番号商品名入力!F119),"",ID管理番号商品名入力!F119)</f>
        <v/>
      </c>
      <c r="D119" s="22" t="str">
        <f>IF(ISBLANK(サンプル入力!J120),"",サンプル入力!J120)</f>
        <v/>
      </c>
      <c r="E119" s="80" t="str">
        <f>IFERROR(VLOOKUP($D119,配送グループ設定!$A$31:$H$40,6,FALSE),"")</f>
        <v/>
      </c>
      <c r="F119" s="80" t="str">
        <f>IFERROR(VLOOKUP($D119,配送グループ設定!$A$31:$H$40,8,FALSE),"")</f>
        <v/>
      </c>
      <c r="G119" s="78">
        <v>0</v>
      </c>
      <c r="H119" s="78">
        <v>0</v>
      </c>
      <c r="I119" s="78">
        <v>0</v>
      </c>
      <c r="J119" s="78">
        <v>1</v>
      </c>
      <c r="K119" s="78" t="str">
        <f>IF(ISBLANK(サンプル入力!M120),"",サンプル入力!M120)</f>
        <v/>
      </c>
      <c r="L119" s="78">
        <v>1</v>
      </c>
      <c r="M119" s="81" t="str">
        <f>IF(ISBLANK(中部・下部フリースペース作成!$E$10),"5",中部・下部フリースペース作成!$E$10&amp;",5")</f>
        <v>5</v>
      </c>
      <c r="N119" s="81" t="str">
        <f>IF(商品台帳反映用!E424="","",商品台帳反映用!E424)</f>
        <v/>
      </c>
      <c r="O119" s="114" t="str">
        <f>IF(ISBLANK('計算（イレギュラーサンプル）'!O120),"",'計算（イレギュラーサンプル）'!O120)</f>
        <v/>
      </c>
      <c r="P119" s="78" t="str">
        <f ca="1">IFERROR(OFFSET('計算（イレギュラーサンプル）'!$O120,0,(COLUMN()-COLUMN($P119))*(COLUMNS('計算（イレギュラーサンプル）'!$O$3:$U$3)-1)/(COLUMNS($P$2:$Q$2)-1)),"")</f>
        <v/>
      </c>
      <c r="Q119" s="78" t="str">
        <f ca="1">IFERROR(OFFSET('計算（イレギュラーサンプル）'!$O120,0,(COLUMN()-COLUMN($P119))*(COLUMNS('計算（イレギュラーサンプル）'!$O$3:$U$3)-1)/(COLUMNS($P$2:$Q$2)-1)),"")</f>
        <v/>
      </c>
      <c r="R119" s="78" t="str">
        <f ca="1">IFERROR(OFFSET('計算（イレギュラーサンプル）'!$O120,0,(COLUMN()-COLUMN($P119))*(COLUMNS('計算（イレギュラーサンプル）'!$O$3:$U$3)-1)/(COLUMNS($P$2:$Q$2)-1)),"")</f>
        <v/>
      </c>
      <c r="S119" s="78" t="str">
        <f ca="1">IFERROR(OFFSET('計算（イレギュラーサンプル）'!$O120,0,(COLUMN()-COLUMN($P119))*(COLUMNS('計算（イレギュラーサンプル）'!$O$3:$U$3)-1)/(COLUMNS($P$2:$Q$2)-1)),"")</f>
        <v/>
      </c>
      <c r="T119" s="78" t="str">
        <f ca="1">IFERROR(OFFSET('計算（イレギュラーサンプル）'!$O120,0,(COLUMN()-COLUMN($P119))*(COLUMNS('計算（イレギュラーサンプル）'!$O$3:$U$3)-1)/(COLUMNS($P$2:$Q$2)-1)),"")</f>
        <v/>
      </c>
      <c r="U119" s="78" t="str">
        <f ca="1">IFERROR(OFFSET('計算（イレギュラーサンプル）'!$O120,0,(COLUMN()-COLUMN($P119))*(COLUMNS('計算（イレギュラーサンプル）'!$O$3:$U$3)-1)/(COLUMNS($P$2:$Q$2)-1)),"")</f>
        <v/>
      </c>
      <c r="V119" s="78" t="str">
        <f ca="1">IFERROR(OFFSET('計算（イレギュラーサンプル）'!$O120,0,(COLUMN()-COLUMN($P119))*(COLUMNS('計算（イレギュラーサンプル）'!$O$3:$U$3)-1)/(COLUMNS($P$2:$Q$2)-1)),"")</f>
        <v/>
      </c>
      <c r="W119" s="78" t="str">
        <f ca="1">IFERROR(OFFSET('計算（イレギュラーサンプル）'!$O120,0,(COLUMN()-COLUMN($P119))*(COLUMNS('計算（イレギュラーサンプル）'!$O$3:$U$3)-1)/(COLUMNS($P$2:$Q$2)-1)),"")</f>
        <v/>
      </c>
      <c r="X119" s="78" t="str">
        <f ca="1">IFERROR(OFFSET('計算（イレギュラーサンプル）'!$O120,0,(COLUMN()-COLUMN($P119))*(COLUMNS('計算（イレギュラーサンプル）'!$O$3:$U$3)-1)/(COLUMNS($P$2:$Q$2)-1)),"")</f>
        <v/>
      </c>
      <c r="Y119" s="78" t="str">
        <f ca="1">IFERROR(OFFSET('計算（イレギュラーサンプル）'!$O120,0,(COLUMN()-COLUMN($P119))*(COLUMNS('計算（イレギュラーサンプル）'!$O$3:$U$3)-1)/(COLUMNS($P$2:$Q$2)-1)),"")</f>
        <v/>
      </c>
      <c r="Z119" s="78" t="str">
        <f ca="1">IFERROR(OFFSET('計算（イレギュラーサンプル）'!$O120,0,(COLUMN()-COLUMN($P119))*(COLUMNS('計算（イレギュラーサンプル）'!$O$3:$U$3)-1)/(COLUMNS($P$2:$Q$2)-1)),"")</f>
        <v/>
      </c>
      <c r="AA119" s="78" t="str">
        <f ca="1">IFERROR(OFFSET('計算（イレギュラーサンプル）'!$O120,0,(COLUMN()-COLUMN($P119))*(COLUMNS('計算（イレギュラーサンプル）'!$O$3:$U$3)-1)/(COLUMNS($P$2:$Q$2)-1)),"")</f>
        <v/>
      </c>
      <c r="AB119" s="78" t="str">
        <f t="shared" ca="1" si="23"/>
        <v/>
      </c>
      <c r="AC119" s="78" t="str">
        <f t="shared" ca="1" si="12"/>
        <v/>
      </c>
      <c r="AD119" s="78" t="str">
        <f t="shared" ca="1" si="13"/>
        <v/>
      </c>
      <c r="AE119" s="78" t="str">
        <f t="shared" ca="1" si="14"/>
        <v/>
      </c>
      <c r="AF119" s="78" t="str">
        <f t="shared" ca="1" si="15"/>
        <v/>
      </c>
      <c r="AG119" s="78" t="str">
        <f t="shared" ca="1" si="16"/>
        <v/>
      </c>
      <c r="AH119" s="78" t="str">
        <f t="shared" ca="1" si="17"/>
        <v/>
      </c>
      <c r="AI119" s="78" t="str">
        <f t="shared" ca="1" si="18"/>
        <v/>
      </c>
      <c r="AJ119" s="78" t="str">
        <f t="shared" ca="1" si="19"/>
        <v/>
      </c>
      <c r="AK119" s="78" t="str">
        <f t="shared" ca="1" si="20"/>
        <v/>
      </c>
      <c r="AL119" s="78" t="str">
        <f t="shared" ca="1" si="21"/>
        <v/>
      </c>
      <c r="AM119" s="78" t="str">
        <f t="shared" ca="1" si="22"/>
        <v/>
      </c>
    </row>
    <row r="120" spans="1:39" ht="15.75" customHeight="1">
      <c r="A120" s="38">
        <v>118</v>
      </c>
      <c r="B120" s="38" t="str">
        <f>IF(ISBLANK(ID管理番号商品名入力!D120),"",ID管理番号商品名入力!D120)</f>
        <v/>
      </c>
      <c r="C120" s="39" t="str">
        <f>IF(ISBLANK(ID管理番号商品名入力!F120),"",ID管理番号商品名入力!F120)</f>
        <v/>
      </c>
      <c r="D120" s="22" t="str">
        <f>IF(ISBLANK(サンプル入力!J121),"",サンプル入力!J121)</f>
        <v/>
      </c>
      <c r="E120" s="80" t="str">
        <f>IFERROR(VLOOKUP($D120,配送グループ設定!$A$31:$H$40,6,FALSE),"")</f>
        <v/>
      </c>
      <c r="F120" s="80" t="str">
        <f>IFERROR(VLOOKUP($D120,配送グループ設定!$A$31:$H$40,8,FALSE),"")</f>
        <v/>
      </c>
      <c r="G120" s="78">
        <v>0</v>
      </c>
      <c r="H120" s="78">
        <v>0</v>
      </c>
      <c r="I120" s="78">
        <v>0</v>
      </c>
      <c r="J120" s="78">
        <v>1</v>
      </c>
      <c r="K120" s="78" t="str">
        <f>IF(ISBLANK(サンプル入力!M121),"",サンプル入力!M121)</f>
        <v/>
      </c>
      <c r="L120" s="78">
        <v>1</v>
      </c>
      <c r="M120" s="81" t="str">
        <f>IF(ISBLANK(中部・下部フリースペース作成!$E$10),"5",中部・下部フリースペース作成!$E$10&amp;",5")</f>
        <v>5</v>
      </c>
      <c r="N120" s="81" t="str">
        <f>IF(商品台帳反映用!E425="","",商品台帳反映用!E425)</f>
        <v/>
      </c>
      <c r="O120" s="114" t="str">
        <f>IF(ISBLANK('計算（イレギュラーサンプル）'!O121),"",'計算（イレギュラーサンプル）'!O121)</f>
        <v/>
      </c>
      <c r="P120" s="78" t="str">
        <f ca="1">IFERROR(OFFSET('計算（イレギュラーサンプル）'!$O121,0,(COLUMN()-COLUMN($P120))*(COLUMNS('計算（イレギュラーサンプル）'!$O$3:$U$3)-1)/(COLUMNS($P$2:$Q$2)-1)),"")</f>
        <v/>
      </c>
      <c r="Q120" s="78" t="str">
        <f ca="1">IFERROR(OFFSET('計算（イレギュラーサンプル）'!$O121,0,(COLUMN()-COLUMN($P120))*(COLUMNS('計算（イレギュラーサンプル）'!$O$3:$U$3)-1)/(COLUMNS($P$2:$Q$2)-1)),"")</f>
        <v/>
      </c>
      <c r="R120" s="78" t="str">
        <f ca="1">IFERROR(OFFSET('計算（イレギュラーサンプル）'!$O121,0,(COLUMN()-COLUMN($P120))*(COLUMNS('計算（イレギュラーサンプル）'!$O$3:$U$3)-1)/(COLUMNS($P$2:$Q$2)-1)),"")</f>
        <v/>
      </c>
      <c r="S120" s="78" t="str">
        <f ca="1">IFERROR(OFFSET('計算（イレギュラーサンプル）'!$O121,0,(COLUMN()-COLUMN($P120))*(COLUMNS('計算（イレギュラーサンプル）'!$O$3:$U$3)-1)/(COLUMNS($P$2:$Q$2)-1)),"")</f>
        <v/>
      </c>
      <c r="T120" s="78" t="str">
        <f ca="1">IFERROR(OFFSET('計算（イレギュラーサンプル）'!$O121,0,(COLUMN()-COLUMN($P120))*(COLUMNS('計算（イレギュラーサンプル）'!$O$3:$U$3)-1)/(COLUMNS($P$2:$Q$2)-1)),"")</f>
        <v/>
      </c>
      <c r="U120" s="78" t="str">
        <f ca="1">IFERROR(OFFSET('計算（イレギュラーサンプル）'!$O121,0,(COLUMN()-COLUMN($P120))*(COLUMNS('計算（イレギュラーサンプル）'!$O$3:$U$3)-1)/(COLUMNS($P$2:$Q$2)-1)),"")</f>
        <v/>
      </c>
      <c r="V120" s="78" t="str">
        <f ca="1">IFERROR(OFFSET('計算（イレギュラーサンプル）'!$O121,0,(COLUMN()-COLUMN($P120))*(COLUMNS('計算（イレギュラーサンプル）'!$O$3:$U$3)-1)/(COLUMNS($P$2:$Q$2)-1)),"")</f>
        <v/>
      </c>
      <c r="W120" s="78" t="str">
        <f ca="1">IFERROR(OFFSET('計算（イレギュラーサンプル）'!$O121,0,(COLUMN()-COLUMN($P120))*(COLUMNS('計算（イレギュラーサンプル）'!$O$3:$U$3)-1)/(COLUMNS($P$2:$Q$2)-1)),"")</f>
        <v/>
      </c>
      <c r="X120" s="78" t="str">
        <f ca="1">IFERROR(OFFSET('計算（イレギュラーサンプル）'!$O121,0,(COLUMN()-COLUMN($P120))*(COLUMNS('計算（イレギュラーサンプル）'!$O$3:$U$3)-1)/(COLUMNS($P$2:$Q$2)-1)),"")</f>
        <v/>
      </c>
      <c r="Y120" s="78" t="str">
        <f ca="1">IFERROR(OFFSET('計算（イレギュラーサンプル）'!$O121,0,(COLUMN()-COLUMN($P120))*(COLUMNS('計算（イレギュラーサンプル）'!$O$3:$U$3)-1)/(COLUMNS($P$2:$Q$2)-1)),"")</f>
        <v/>
      </c>
      <c r="Z120" s="78" t="str">
        <f ca="1">IFERROR(OFFSET('計算（イレギュラーサンプル）'!$O121,0,(COLUMN()-COLUMN($P120))*(COLUMNS('計算（イレギュラーサンプル）'!$O$3:$U$3)-1)/(COLUMNS($P$2:$Q$2)-1)),"")</f>
        <v/>
      </c>
      <c r="AA120" s="78" t="str">
        <f ca="1">IFERROR(OFFSET('計算（イレギュラーサンプル）'!$O121,0,(COLUMN()-COLUMN($P120))*(COLUMNS('計算（イレギュラーサンプル）'!$O$3:$U$3)-1)/(COLUMNS($P$2:$Q$2)-1)),"")</f>
        <v/>
      </c>
      <c r="AB120" s="78" t="str">
        <f t="shared" ca="1" si="23"/>
        <v/>
      </c>
      <c r="AC120" s="78" t="str">
        <f t="shared" ca="1" si="12"/>
        <v/>
      </c>
      <c r="AD120" s="78" t="str">
        <f t="shared" ca="1" si="13"/>
        <v/>
      </c>
      <c r="AE120" s="78" t="str">
        <f t="shared" ca="1" si="14"/>
        <v/>
      </c>
      <c r="AF120" s="78" t="str">
        <f t="shared" ca="1" si="15"/>
        <v/>
      </c>
      <c r="AG120" s="78" t="str">
        <f t="shared" ca="1" si="16"/>
        <v/>
      </c>
      <c r="AH120" s="78" t="str">
        <f t="shared" ca="1" si="17"/>
        <v/>
      </c>
      <c r="AI120" s="78" t="str">
        <f t="shared" ca="1" si="18"/>
        <v/>
      </c>
      <c r="AJ120" s="78" t="str">
        <f t="shared" ca="1" si="19"/>
        <v/>
      </c>
      <c r="AK120" s="78" t="str">
        <f t="shared" ca="1" si="20"/>
        <v/>
      </c>
      <c r="AL120" s="78" t="str">
        <f t="shared" ca="1" si="21"/>
        <v/>
      </c>
      <c r="AM120" s="78" t="str">
        <f t="shared" ca="1" si="22"/>
        <v/>
      </c>
    </row>
    <row r="121" spans="1:39" ht="15.75" customHeight="1">
      <c r="A121" s="38">
        <v>119</v>
      </c>
      <c r="B121" s="38" t="str">
        <f>IF(ISBLANK(ID管理番号商品名入力!D121),"",ID管理番号商品名入力!D121)</f>
        <v/>
      </c>
      <c r="C121" s="39" t="str">
        <f>IF(ISBLANK(ID管理番号商品名入力!F121),"",ID管理番号商品名入力!F121)</f>
        <v/>
      </c>
      <c r="D121" s="22" t="str">
        <f>IF(ISBLANK(サンプル入力!J122),"",サンプル入力!J122)</f>
        <v/>
      </c>
      <c r="E121" s="80" t="str">
        <f>IFERROR(VLOOKUP($D121,配送グループ設定!$A$31:$H$40,6,FALSE),"")</f>
        <v/>
      </c>
      <c r="F121" s="80" t="str">
        <f>IFERROR(VLOOKUP($D121,配送グループ設定!$A$31:$H$40,8,FALSE),"")</f>
        <v/>
      </c>
      <c r="G121" s="78">
        <v>0</v>
      </c>
      <c r="H121" s="78">
        <v>0</v>
      </c>
      <c r="I121" s="78">
        <v>0</v>
      </c>
      <c r="J121" s="78">
        <v>1</v>
      </c>
      <c r="K121" s="78" t="str">
        <f>IF(ISBLANK(サンプル入力!M122),"",サンプル入力!M122)</f>
        <v/>
      </c>
      <c r="L121" s="78">
        <v>1</v>
      </c>
      <c r="M121" s="81" t="str">
        <f>IF(ISBLANK(中部・下部フリースペース作成!$E$10),"5",中部・下部フリースペース作成!$E$10&amp;",5")</f>
        <v>5</v>
      </c>
      <c r="N121" s="81" t="str">
        <f>IF(商品台帳反映用!E426="","",商品台帳反映用!E426)</f>
        <v/>
      </c>
      <c r="O121" s="114" t="str">
        <f>IF(ISBLANK('計算（イレギュラーサンプル）'!O122),"",'計算（イレギュラーサンプル）'!O122)</f>
        <v/>
      </c>
      <c r="P121" s="78" t="str">
        <f ca="1">IFERROR(OFFSET('計算（イレギュラーサンプル）'!$O122,0,(COLUMN()-COLUMN($P121))*(COLUMNS('計算（イレギュラーサンプル）'!$O$3:$U$3)-1)/(COLUMNS($P$2:$Q$2)-1)),"")</f>
        <v/>
      </c>
      <c r="Q121" s="78" t="str">
        <f ca="1">IFERROR(OFFSET('計算（イレギュラーサンプル）'!$O122,0,(COLUMN()-COLUMN($P121))*(COLUMNS('計算（イレギュラーサンプル）'!$O$3:$U$3)-1)/(COLUMNS($P$2:$Q$2)-1)),"")</f>
        <v/>
      </c>
      <c r="R121" s="78" t="str">
        <f ca="1">IFERROR(OFFSET('計算（イレギュラーサンプル）'!$O122,0,(COLUMN()-COLUMN($P121))*(COLUMNS('計算（イレギュラーサンプル）'!$O$3:$U$3)-1)/(COLUMNS($P$2:$Q$2)-1)),"")</f>
        <v/>
      </c>
      <c r="S121" s="78" t="str">
        <f ca="1">IFERROR(OFFSET('計算（イレギュラーサンプル）'!$O122,0,(COLUMN()-COLUMN($P121))*(COLUMNS('計算（イレギュラーサンプル）'!$O$3:$U$3)-1)/(COLUMNS($P$2:$Q$2)-1)),"")</f>
        <v/>
      </c>
      <c r="T121" s="78" t="str">
        <f ca="1">IFERROR(OFFSET('計算（イレギュラーサンプル）'!$O122,0,(COLUMN()-COLUMN($P121))*(COLUMNS('計算（イレギュラーサンプル）'!$O$3:$U$3)-1)/(COLUMNS($P$2:$Q$2)-1)),"")</f>
        <v/>
      </c>
      <c r="U121" s="78" t="str">
        <f ca="1">IFERROR(OFFSET('計算（イレギュラーサンプル）'!$O122,0,(COLUMN()-COLUMN($P121))*(COLUMNS('計算（イレギュラーサンプル）'!$O$3:$U$3)-1)/(COLUMNS($P$2:$Q$2)-1)),"")</f>
        <v/>
      </c>
      <c r="V121" s="78" t="str">
        <f ca="1">IFERROR(OFFSET('計算（イレギュラーサンプル）'!$O122,0,(COLUMN()-COLUMN($P121))*(COLUMNS('計算（イレギュラーサンプル）'!$O$3:$U$3)-1)/(COLUMNS($P$2:$Q$2)-1)),"")</f>
        <v/>
      </c>
      <c r="W121" s="78" t="str">
        <f ca="1">IFERROR(OFFSET('計算（イレギュラーサンプル）'!$O122,0,(COLUMN()-COLUMN($P121))*(COLUMNS('計算（イレギュラーサンプル）'!$O$3:$U$3)-1)/(COLUMNS($P$2:$Q$2)-1)),"")</f>
        <v/>
      </c>
      <c r="X121" s="78" t="str">
        <f ca="1">IFERROR(OFFSET('計算（イレギュラーサンプル）'!$O122,0,(COLUMN()-COLUMN($P121))*(COLUMNS('計算（イレギュラーサンプル）'!$O$3:$U$3)-1)/(COLUMNS($P$2:$Q$2)-1)),"")</f>
        <v/>
      </c>
      <c r="Y121" s="78" t="str">
        <f ca="1">IFERROR(OFFSET('計算（イレギュラーサンプル）'!$O122,0,(COLUMN()-COLUMN($P121))*(COLUMNS('計算（イレギュラーサンプル）'!$O$3:$U$3)-1)/(COLUMNS($P$2:$Q$2)-1)),"")</f>
        <v/>
      </c>
      <c r="Z121" s="78" t="str">
        <f ca="1">IFERROR(OFFSET('計算（イレギュラーサンプル）'!$O122,0,(COLUMN()-COLUMN($P121))*(COLUMNS('計算（イレギュラーサンプル）'!$O$3:$U$3)-1)/(COLUMNS($P$2:$Q$2)-1)),"")</f>
        <v/>
      </c>
      <c r="AA121" s="78" t="str">
        <f ca="1">IFERROR(OFFSET('計算（イレギュラーサンプル）'!$O122,0,(COLUMN()-COLUMN($P121))*(COLUMNS('計算（イレギュラーサンプル）'!$O$3:$U$3)-1)/(COLUMNS($P$2:$Q$2)-1)),"")</f>
        <v/>
      </c>
      <c r="AB121" s="78" t="str">
        <f t="shared" ca="1" si="23"/>
        <v/>
      </c>
      <c r="AC121" s="78" t="str">
        <f t="shared" ca="1" si="12"/>
        <v/>
      </c>
      <c r="AD121" s="78" t="str">
        <f t="shared" ca="1" si="13"/>
        <v/>
      </c>
      <c r="AE121" s="78" t="str">
        <f t="shared" ca="1" si="14"/>
        <v/>
      </c>
      <c r="AF121" s="78" t="str">
        <f t="shared" ca="1" si="15"/>
        <v/>
      </c>
      <c r="AG121" s="78" t="str">
        <f t="shared" ca="1" si="16"/>
        <v/>
      </c>
      <c r="AH121" s="78" t="str">
        <f t="shared" ca="1" si="17"/>
        <v/>
      </c>
      <c r="AI121" s="78" t="str">
        <f t="shared" ca="1" si="18"/>
        <v/>
      </c>
      <c r="AJ121" s="78" t="str">
        <f t="shared" ca="1" si="19"/>
        <v/>
      </c>
      <c r="AK121" s="78" t="str">
        <f t="shared" ca="1" si="20"/>
        <v/>
      </c>
      <c r="AL121" s="78" t="str">
        <f t="shared" ca="1" si="21"/>
        <v/>
      </c>
      <c r="AM121" s="78" t="str">
        <f t="shared" ca="1" si="22"/>
        <v/>
      </c>
    </row>
    <row r="122" spans="1:39" ht="15.75" customHeight="1">
      <c r="A122" s="38">
        <v>120</v>
      </c>
      <c r="B122" s="38" t="str">
        <f>IF(ISBLANK(ID管理番号商品名入力!D122),"",ID管理番号商品名入力!D122)</f>
        <v/>
      </c>
      <c r="C122" s="39" t="str">
        <f>IF(ISBLANK(ID管理番号商品名入力!F122),"",ID管理番号商品名入力!F122)</f>
        <v/>
      </c>
      <c r="D122" s="22" t="str">
        <f>IF(ISBLANK(サンプル入力!J123),"",サンプル入力!J123)</f>
        <v/>
      </c>
      <c r="E122" s="80" t="str">
        <f>IFERROR(VLOOKUP($D122,配送グループ設定!$A$31:$H$40,6,FALSE),"")</f>
        <v/>
      </c>
      <c r="F122" s="80" t="str">
        <f>IFERROR(VLOOKUP($D122,配送グループ設定!$A$31:$H$40,8,FALSE),"")</f>
        <v/>
      </c>
      <c r="G122" s="78">
        <v>0</v>
      </c>
      <c r="H122" s="78">
        <v>0</v>
      </c>
      <c r="I122" s="78">
        <v>0</v>
      </c>
      <c r="J122" s="78">
        <v>1</v>
      </c>
      <c r="K122" s="78" t="str">
        <f>IF(ISBLANK(サンプル入力!M123),"",サンプル入力!M123)</f>
        <v/>
      </c>
      <c r="L122" s="78">
        <v>1</v>
      </c>
      <c r="M122" s="81" t="str">
        <f>IF(ISBLANK(中部・下部フリースペース作成!$E$10),"5",中部・下部フリースペース作成!$E$10&amp;",5")</f>
        <v>5</v>
      </c>
      <c r="N122" s="81" t="str">
        <f>IF(商品台帳反映用!E427="","",商品台帳反映用!E427)</f>
        <v/>
      </c>
      <c r="O122" s="114" t="str">
        <f>IF(ISBLANK('計算（イレギュラーサンプル）'!O123),"",'計算（イレギュラーサンプル）'!O123)</f>
        <v/>
      </c>
      <c r="P122" s="78" t="str">
        <f ca="1">IFERROR(OFFSET('計算（イレギュラーサンプル）'!$O123,0,(COLUMN()-COLUMN($P122))*(COLUMNS('計算（イレギュラーサンプル）'!$O$3:$U$3)-1)/(COLUMNS($P$2:$Q$2)-1)),"")</f>
        <v/>
      </c>
      <c r="Q122" s="78" t="str">
        <f ca="1">IFERROR(OFFSET('計算（イレギュラーサンプル）'!$O123,0,(COLUMN()-COLUMN($P122))*(COLUMNS('計算（イレギュラーサンプル）'!$O$3:$U$3)-1)/(COLUMNS($P$2:$Q$2)-1)),"")</f>
        <v/>
      </c>
      <c r="R122" s="78" t="str">
        <f ca="1">IFERROR(OFFSET('計算（イレギュラーサンプル）'!$O123,0,(COLUMN()-COLUMN($P122))*(COLUMNS('計算（イレギュラーサンプル）'!$O$3:$U$3)-1)/(COLUMNS($P$2:$Q$2)-1)),"")</f>
        <v/>
      </c>
      <c r="S122" s="78" t="str">
        <f ca="1">IFERROR(OFFSET('計算（イレギュラーサンプル）'!$O123,0,(COLUMN()-COLUMN($P122))*(COLUMNS('計算（イレギュラーサンプル）'!$O$3:$U$3)-1)/(COLUMNS($P$2:$Q$2)-1)),"")</f>
        <v/>
      </c>
      <c r="T122" s="78" t="str">
        <f ca="1">IFERROR(OFFSET('計算（イレギュラーサンプル）'!$O123,0,(COLUMN()-COLUMN($P122))*(COLUMNS('計算（イレギュラーサンプル）'!$O$3:$U$3)-1)/(COLUMNS($P$2:$Q$2)-1)),"")</f>
        <v/>
      </c>
      <c r="U122" s="78" t="str">
        <f ca="1">IFERROR(OFFSET('計算（イレギュラーサンプル）'!$O123,0,(COLUMN()-COLUMN($P122))*(COLUMNS('計算（イレギュラーサンプル）'!$O$3:$U$3)-1)/(COLUMNS($P$2:$Q$2)-1)),"")</f>
        <v/>
      </c>
      <c r="V122" s="78" t="str">
        <f ca="1">IFERROR(OFFSET('計算（イレギュラーサンプル）'!$O123,0,(COLUMN()-COLUMN($P122))*(COLUMNS('計算（イレギュラーサンプル）'!$O$3:$U$3)-1)/(COLUMNS($P$2:$Q$2)-1)),"")</f>
        <v/>
      </c>
      <c r="W122" s="78" t="str">
        <f ca="1">IFERROR(OFFSET('計算（イレギュラーサンプル）'!$O123,0,(COLUMN()-COLUMN($P122))*(COLUMNS('計算（イレギュラーサンプル）'!$O$3:$U$3)-1)/(COLUMNS($P$2:$Q$2)-1)),"")</f>
        <v/>
      </c>
      <c r="X122" s="78" t="str">
        <f ca="1">IFERROR(OFFSET('計算（イレギュラーサンプル）'!$O123,0,(COLUMN()-COLUMN($P122))*(COLUMNS('計算（イレギュラーサンプル）'!$O$3:$U$3)-1)/(COLUMNS($P$2:$Q$2)-1)),"")</f>
        <v/>
      </c>
      <c r="Y122" s="78" t="str">
        <f ca="1">IFERROR(OFFSET('計算（イレギュラーサンプル）'!$O123,0,(COLUMN()-COLUMN($P122))*(COLUMNS('計算（イレギュラーサンプル）'!$O$3:$U$3)-1)/(COLUMNS($P$2:$Q$2)-1)),"")</f>
        <v/>
      </c>
      <c r="Z122" s="78" t="str">
        <f ca="1">IFERROR(OFFSET('計算（イレギュラーサンプル）'!$O123,0,(COLUMN()-COLUMN($P122))*(COLUMNS('計算（イレギュラーサンプル）'!$O$3:$U$3)-1)/(COLUMNS($P$2:$Q$2)-1)),"")</f>
        <v/>
      </c>
      <c r="AA122" s="78" t="str">
        <f ca="1">IFERROR(OFFSET('計算（イレギュラーサンプル）'!$O123,0,(COLUMN()-COLUMN($P122))*(COLUMNS('計算（イレギュラーサンプル）'!$O$3:$U$3)-1)/(COLUMNS($P$2:$Q$2)-1)),"")</f>
        <v/>
      </c>
      <c r="AB122" s="78" t="str">
        <f t="shared" ca="1" si="23"/>
        <v/>
      </c>
      <c r="AC122" s="78" t="str">
        <f t="shared" ca="1" si="12"/>
        <v/>
      </c>
      <c r="AD122" s="78" t="str">
        <f t="shared" ca="1" si="13"/>
        <v/>
      </c>
      <c r="AE122" s="78" t="str">
        <f t="shared" ca="1" si="14"/>
        <v/>
      </c>
      <c r="AF122" s="78" t="str">
        <f t="shared" ca="1" si="15"/>
        <v/>
      </c>
      <c r="AG122" s="78" t="str">
        <f t="shared" ca="1" si="16"/>
        <v/>
      </c>
      <c r="AH122" s="78" t="str">
        <f t="shared" ca="1" si="17"/>
        <v/>
      </c>
      <c r="AI122" s="78" t="str">
        <f t="shared" ca="1" si="18"/>
        <v/>
      </c>
      <c r="AJ122" s="78" t="str">
        <f t="shared" ca="1" si="19"/>
        <v/>
      </c>
      <c r="AK122" s="78" t="str">
        <f t="shared" ca="1" si="20"/>
        <v/>
      </c>
      <c r="AL122" s="78" t="str">
        <f t="shared" ca="1" si="21"/>
        <v/>
      </c>
      <c r="AM122" s="78" t="str">
        <f t="shared" ca="1" si="22"/>
        <v/>
      </c>
    </row>
    <row r="123" spans="1:39" ht="15.75" customHeight="1">
      <c r="A123" s="38">
        <v>121</v>
      </c>
      <c r="B123" s="38" t="str">
        <f>IF(ISBLANK(ID管理番号商品名入力!D123),"",ID管理番号商品名入力!D123)</f>
        <v/>
      </c>
      <c r="C123" s="39" t="str">
        <f>IF(ISBLANK(ID管理番号商品名入力!F123),"",ID管理番号商品名入力!F123)</f>
        <v/>
      </c>
      <c r="D123" s="22" t="str">
        <f>IF(ISBLANK(サンプル入力!J124),"",サンプル入力!J124)</f>
        <v/>
      </c>
      <c r="E123" s="80" t="str">
        <f>IFERROR(VLOOKUP($D123,配送グループ設定!$A$31:$H$40,6,FALSE),"")</f>
        <v/>
      </c>
      <c r="F123" s="80" t="str">
        <f>IFERROR(VLOOKUP($D123,配送グループ設定!$A$31:$H$40,8,FALSE),"")</f>
        <v/>
      </c>
      <c r="G123" s="78">
        <v>0</v>
      </c>
      <c r="H123" s="78">
        <v>0</v>
      </c>
      <c r="I123" s="78">
        <v>0</v>
      </c>
      <c r="J123" s="78">
        <v>1</v>
      </c>
      <c r="K123" s="78" t="str">
        <f>IF(ISBLANK(サンプル入力!M124),"",サンプル入力!M124)</f>
        <v/>
      </c>
      <c r="L123" s="78">
        <v>1</v>
      </c>
      <c r="M123" s="81" t="str">
        <f>IF(ISBLANK(中部・下部フリースペース作成!$E$10),"5",中部・下部フリースペース作成!$E$10&amp;",5")</f>
        <v>5</v>
      </c>
      <c r="N123" s="81" t="str">
        <f>IF(商品台帳反映用!E428="","",商品台帳反映用!E428)</f>
        <v/>
      </c>
      <c r="O123" s="114" t="str">
        <f>IF(ISBLANK('計算（イレギュラーサンプル）'!O124),"",'計算（イレギュラーサンプル）'!O124)</f>
        <v/>
      </c>
      <c r="P123" s="78" t="str">
        <f ca="1">IFERROR(OFFSET('計算（イレギュラーサンプル）'!$O124,0,(COLUMN()-COLUMN($P123))*(COLUMNS('計算（イレギュラーサンプル）'!$O$3:$U$3)-1)/(COLUMNS($P$2:$Q$2)-1)),"")</f>
        <v/>
      </c>
      <c r="Q123" s="78" t="str">
        <f ca="1">IFERROR(OFFSET('計算（イレギュラーサンプル）'!$O124,0,(COLUMN()-COLUMN($P123))*(COLUMNS('計算（イレギュラーサンプル）'!$O$3:$U$3)-1)/(COLUMNS($P$2:$Q$2)-1)),"")</f>
        <v/>
      </c>
      <c r="R123" s="78" t="str">
        <f ca="1">IFERROR(OFFSET('計算（イレギュラーサンプル）'!$O124,0,(COLUMN()-COLUMN($P123))*(COLUMNS('計算（イレギュラーサンプル）'!$O$3:$U$3)-1)/(COLUMNS($P$2:$Q$2)-1)),"")</f>
        <v/>
      </c>
      <c r="S123" s="78" t="str">
        <f ca="1">IFERROR(OFFSET('計算（イレギュラーサンプル）'!$O124,0,(COLUMN()-COLUMN($P123))*(COLUMNS('計算（イレギュラーサンプル）'!$O$3:$U$3)-1)/(COLUMNS($P$2:$Q$2)-1)),"")</f>
        <v/>
      </c>
      <c r="T123" s="78" t="str">
        <f ca="1">IFERROR(OFFSET('計算（イレギュラーサンプル）'!$O124,0,(COLUMN()-COLUMN($P123))*(COLUMNS('計算（イレギュラーサンプル）'!$O$3:$U$3)-1)/(COLUMNS($P$2:$Q$2)-1)),"")</f>
        <v/>
      </c>
      <c r="U123" s="78" t="str">
        <f ca="1">IFERROR(OFFSET('計算（イレギュラーサンプル）'!$O124,0,(COLUMN()-COLUMN($P123))*(COLUMNS('計算（イレギュラーサンプル）'!$O$3:$U$3)-1)/(COLUMNS($P$2:$Q$2)-1)),"")</f>
        <v/>
      </c>
      <c r="V123" s="78" t="str">
        <f ca="1">IFERROR(OFFSET('計算（イレギュラーサンプル）'!$O124,0,(COLUMN()-COLUMN($P123))*(COLUMNS('計算（イレギュラーサンプル）'!$O$3:$U$3)-1)/(COLUMNS($P$2:$Q$2)-1)),"")</f>
        <v/>
      </c>
      <c r="W123" s="78" t="str">
        <f ca="1">IFERROR(OFFSET('計算（イレギュラーサンプル）'!$O124,0,(COLUMN()-COLUMN($P123))*(COLUMNS('計算（イレギュラーサンプル）'!$O$3:$U$3)-1)/(COLUMNS($P$2:$Q$2)-1)),"")</f>
        <v/>
      </c>
      <c r="X123" s="78" t="str">
        <f ca="1">IFERROR(OFFSET('計算（イレギュラーサンプル）'!$O124,0,(COLUMN()-COLUMN($P123))*(COLUMNS('計算（イレギュラーサンプル）'!$O$3:$U$3)-1)/(COLUMNS($P$2:$Q$2)-1)),"")</f>
        <v/>
      </c>
      <c r="Y123" s="78" t="str">
        <f ca="1">IFERROR(OFFSET('計算（イレギュラーサンプル）'!$O124,0,(COLUMN()-COLUMN($P123))*(COLUMNS('計算（イレギュラーサンプル）'!$O$3:$U$3)-1)/(COLUMNS($P$2:$Q$2)-1)),"")</f>
        <v/>
      </c>
      <c r="Z123" s="78" t="str">
        <f ca="1">IFERROR(OFFSET('計算（イレギュラーサンプル）'!$O124,0,(COLUMN()-COLUMN($P123))*(COLUMNS('計算（イレギュラーサンプル）'!$O$3:$U$3)-1)/(COLUMNS($P$2:$Q$2)-1)),"")</f>
        <v/>
      </c>
      <c r="AA123" s="78" t="str">
        <f ca="1">IFERROR(OFFSET('計算（イレギュラーサンプル）'!$O124,0,(COLUMN()-COLUMN($P123))*(COLUMNS('計算（イレギュラーサンプル）'!$O$3:$U$3)-1)/(COLUMNS($P$2:$Q$2)-1)),"")</f>
        <v/>
      </c>
      <c r="AB123" s="78" t="str">
        <f t="shared" ca="1" si="23"/>
        <v/>
      </c>
      <c r="AC123" s="78" t="str">
        <f t="shared" ca="1" si="12"/>
        <v/>
      </c>
      <c r="AD123" s="78" t="str">
        <f t="shared" ca="1" si="13"/>
        <v/>
      </c>
      <c r="AE123" s="78" t="str">
        <f t="shared" ca="1" si="14"/>
        <v/>
      </c>
      <c r="AF123" s="78" t="str">
        <f t="shared" ca="1" si="15"/>
        <v/>
      </c>
      <c r="AG123" s="78" t="str">
        <f t="shared" ca="1" si="16"/>
        <v/>
      </c>
      <c r="AH123" s="78" t="str">
        <f t="shared" ca="1" si="17"/>
        <v/>
      </c>
      <c r="AI123" s="78" t="str">
        <f t="shared" ca="1" si="18"/>
        <v/>
      </c>
      <c r="AJ123" s="78" t="str">
        <f t="shared" ca="1" si="19"/>
        <v/>
      </c>
      <c r="AK123" s="78" t="str">
        <f t="shared" ca="1" si="20"/>
        <v/>
      </c>
      <c r="AL123" s="78" t="str">
        <f t="shared" ca="1" si="21"/>
        <v/>
      </c>
      <c r="AM123" s="78" t="str">
        <f t="shared" ca="1" si="22"/>
        <v/>
      </c>
    </row>
    <row r="124" spans="1:39" ht="15.75" customHeight="1">
      <c r="A124" s="38">
        <v>122</v>
      </c>
      <c r="B124" s="38" t="str">
        <f>IF(ISBLANK(ID管理番号商品名入力!D124),"",ID管理番号商品名入力!D124)</f>
        <v/>
      </c>
      <c r="C124" s="39" t="str">
        <f>IF(ISBLANK(ID管理番号商品名入力!F124),"",ID管理番号商品名入力!F124)</f>
        <v/>
      </c>
      <c r="D124" s="22" t="str">
        <f>IF(ISBLANK(サンプル入力!J125),"",サンプル入力!J125)</f>
        <v/>
      </c>
      <c r="E124" s="80" t="str">
        <f>IFERROR(VLOOKUP($D124,配送グループ設定!$A$31:$H$40,6,FALSE),"")</f>
        <v/>
      </c>
      <c r="F124" s="80" t="str">
        <f>IFERROR(VLOOKUP($D124,配送グループ設定!$A$31:$H$40,8,FALSE),"")</f>
        <v/>
      </c>
      <c r="G124" s="78">
        <v>0</v>
      </c>
      <c r="H124" s="78">
        <v>0</v>
      </c>
      <c r="I124" s="78">
        <v>0</v>
      </c>
      <c r="J124" s="78">
        <v>1</v>
      </c>
      <c r="K124" s="78" t="str">
        <f>IF(ISBLANK(サンプル入力!M125),"",サンプル入力!M125)</f>
        <v/>
      </c>
      <c r="L124" s="78">
        <v>1</v>
      </c>
      <c r="M124" s="81" t="str">
        <f>IF(ISBLANK(中部・下部フリースペース作成!$E$10),"5",中部・下部フリースペース作成!$E$10&amp;",5")</f>
        <v>5</v>
      </c>
      <c r="N124" s="81" t="str">
        <f>IF(商品台帳反映用!E429="","",商品台帳反映用!E429)</f>
        <v/>
      </c>
      <c r="O124" s="114" t="str">
        <f>IF(ISBLANK('計算（イレギュラーサンプル）'!O125),"",'計算（イレギュラーサンプル）'!O125)</f>
        <v/>
      </c>
      <c r="P124" s="78" t="str">
        <f ca="1">IFERROR(OFFSET('計算（イレギュラーサンプル）'!$O125,0,(COLUMN()-COLUMN($P124))*(COLUMNS('計算（イレギュラーサンプル）'!$O$3:$U$3)-1)/(COLUMNS($P$2:$Q$2)-1)),"")</f>
        <v/>
      </c>
      <c r="Q124" s="78" t="str">
        <f ca="1">IFERROR(OFFSET('計算（イレギュラーサンプル）'!$O125,0,(COLUMN()-COLUMN($P124))*(COLUMNS('計算（イレギュラーサンプル）'!$O$3:$U$3)-1)/(COLUMNS($P$2:$Q$2)-1)),"")</f>
        <v/>
      </c>
      <c r="R124" s="78" t="str">
        <f ca="1">IFERROR(OFFSET('計算（イレギュラーサンプル）'!$O125,0,(COLUMN()-COLUMN($P124))*(COLUMNS('計算（イレギュラーサンプル）'!$O$3:$U$3)-1)/(COLUMNS($P$2:$Q$2)-1)),"")</f>
        <v/>
      </c>
      <c r="S124" s="78" t="str">
        <f ca="1">IFERROR(OFFSET('計算（イレギュラーサンプル）'!$O125,0,(COLUMN()-COLUMN($P124))*(COLUMNS('計算（イレギュラーサンプル）'!$O$3:$U$3)-1)/(COLUMNS($P$2:$Q$2)-1)),"")</f>
        <v/>
      </c>
      <c r="T124" s="78" t="str">
        <f ca="1">IFERROR(OFFSET('計算（イレギュラーサンプル）'!$O125,0,(COLUMN()-COLUMN($P124))*(COLUMNS('計算（イレギュラーサンプル）'!$O$3:$U$3)-1)/(COLUMNS($P$2:$Q$2)-1)),"")</f>
        <v/>
      </c>
      <c r="U124" s="78" t="str">
        <f ca="1">IFERROR(OFFSET('計算（イレギュラーサンプル）'!$O125,0,(COLUMN()-COLUMN($P124))*(COLUMNS('計算（イレギュラーサンプル）'!$O$3:$U$3)-1)/(COLUMNS($P$2:$Q$2)-1)),"")</f>
        <v/>
      </c>
      <c r="V124" s="78" t="str">
        <f ca="1">IFERROR(OFFSET('計算（イレギュラーサンプル）'!$O125,0,(COLUMN()-COLUMN($P124))*(COLUMNS('計算（イレギュラーサンプル）'!$O$3:$U$3)-1)/(COLUMNS($P$2:$Q$2)-1)),"")</f>
        <v/>
      </c>
      <c r="W124" s="78" t="str">
        <f ca="1">IFERROR(OFFSET('計算（イレギュラーサンプル）'!$O125,0,(COLUMN()-COLUMN($P124))*(COLUMNS('計算（イレギュラーサンプル）'!$O$3:$U$3)-1)/(COLUMNS($P$2:$Q$2)-1)),"")</f>
        <v/>
      </c>
      <c r="X124" s="78" t="str">
        <f ca="1">IFERROR(OFFSET('計算（イレギュラーサンプル）'!$O125,0,(COLUMN()-COLUMN($P124))*(COLUMNS('計算（イレギュラーサンプル）'!$O$3:$U$3)-1)/(COLUMNS($P$2:$Q$2)-1)),"")</f>
        <v/>
      </c>
      <c r="Y124" s="78" t="str">
        <f ca="1">IFERROR(OFFSET('計算（イレギュラーサンプル）'!$O125,0,(COLUMN()-COLUMN($P124))*(COLUMNS('計算（イレギュラーサンプル）'!$O$3:$U$3)-1)/(COLUMNS($P$2:$Q$2)-1)),"")</f>
        <v/>
      </c>
      <c r="Z124" s="78" t="str">
        <f ca="1">IFERROR(OFFSET('計算（イレギュラーサンプル）'!$O125,0,(COLUMN()-COLUMN($P124))*(COLUMNS('計算（イレギュラーサンプル）'!$O$3:$U$3)-1)/(COLUMNS($P$2:$Q$2)-1)),"")</f>
        <v/>
      </c>
      <c r="AA124" s="78" t="str">
        <f ca="1">IFERROR(OFFSET('計算（イレギュラーサンプル）'!$O125,0,(COLUMN()-COLUMN($P124))*(COLUMNS('計算（イレギュラーサンプル）'!$O$3:$U$3)-1)/(COLUMNS($P$2:$Q$2)-1)),"")</f>
        <v/>
      </c>
      <c r="AB124" s="78" t="str">
        <f t="shared" ca="1" si="23"/>
        <v/>
      </c>
      <c r="AC124" s="78" t="str">
        <f t="shared" ca="1" si="12"/>
        <v/>
      </c>
      <c r="AD124" s="78" t="str">
        <f t="shared" ca="1" si="13"/>
        <v/>
      </c>
      <c r="AE124" s="78" t="str">
        <f t="shared" ca="1" si="14"/>
        <v/>
      </c>
      <c r="AF124" s="78" t="str">
        <f t="shared" ca="1" si="15"/>
        <v/>
      </c>
      <c r="AG124" s="78" t="str">
        <f t="shared" ca="1" si="16"/>
        <v/>
      </c>
      <c r="AH124" s="78" t="str">
        <f t="shared" ca="1" si="17"/>
        <v/>
      </c>
      <c r="AI124" s="78" t="str">
        <f t="shared" ca="1" si="18"/>
        <v/>
      </c>
      <c r="AJ124" s="78" t="str">
        <f t="shared" ca="1" si="19"/>
        <v/>
      </c>
      <c r="AK124" s="78" t="str">
        <f t="shared" ca="1" si="20"/>
        <v/>
      </c>
      <c r="AL124" s="78" t="str">
        <f t="shared" ca="1" si="21"/>
        <v/>
      </c>
      <c r="AM124" s="78" t="str">
        <f t="shared" ca="1" si="22"/>
        <v/>
      </c>
    </row>
    <row r="125" spans="1:39" ht="15.75" customHeight="1">
      <c r="A125" s="38">
        <v>123</v>
      </c>
      <c r="B125" s="38" t="str">
        <f>IF(ISBLANK(ID管理番号商品名入力!D125),"",ID管理番号商品名入力!D125)</f>
        <v/>
      </c>
      <c r="C125" s="39" t="str">
        <f>IF(ISBLANK(ID管理番号商品名入力!F125),"",ID管理番号商品名入力!F125)</f>
        <v/>
      </c>
      <c r="D125" s="22" t="str">
        <f>IF(ISBLANK(サンプル入力!J126),"",サンプル入力!J126)</f>
        <v/>
      </c>
      <c r="E125" s="80" t="str">
        <f>IFERROR(VLOOKUP($D125,配送グループ設定!$A$31:$H$40,6,FALSE),"")</f>
        <v/>
      </c>
      <c r="F125" s="80" t="str">
        <f>IFERROR(VLOOKUP($D125,配送グループ設定!$A$31:$H$40,8,FALSE),"")</f>
        <v/>
      </c>
      <c r="G125" s="78">
        <v>0</v>
      </c>
      <c r="H125" s="78">
        <v>0</v>
      </c>
      <c r="I125" s="78">
        <v>0</v>
      </c>
      <c r="J125" s="78">
        <v>1</v>
      </c>
      <c r="K125" s="78" t="str">
        <f>IF(ISBLANK(サンプル入力!M126),"",サンプル入力!M126)</f>
        <v/>
      </c>
      <c r="L125" s="78">
        <v>1</v>
      </c>
      <c r="M125" s="81" t="str">
        <f>IF(ISBLANK(中部・下部フリースペース作成!$E$10),"5",中部・下部フリースペース作成!$E$10&amp;",5")</f>
        <v>5</v>
      </c>
      <c r="N125" s="81" t="str">
        <f>IF(商品台帳反映用!E430="","",商品台帳反映用!E430)</f>
        <v/>
      </c>
      <c r="O125" s="114" t="str">
        <f>IF(ISBLANK('計算（イレギュラーサンプル）'!O126),"",'計算（イレギュラーサンプル）'!O126)</f>
        <v/>
      </c>
      <c r="P125" s="78" t="str">
        <f ca="1">IFERROR(OFFSET('計算（イレギュラーサンプル）'!$O126,0,(COLUMN()-COLUMN($P125))*(COLUMNS('計算（イレギュラーサンプル）'!$O$3:$U$3)-1)/(COLUMNS($P$2:$Q$2)-1)),"")</f>
        <v/>
      </c>
      <c r="Q125" s="78" t="str">
        <f ca="1">IFERROR(OFFSET('計算（イレギュラーサンプル）'!$O126,0,(COLUMN()-COLUMN($P125))*(COLUMNS('計算（イレギュラーサンプル）'!$O$3:$U$3)-1)/(COLUMNS($P$2:$Q$2)-1)),"")</f>
        <v/>
      </c>
      <c r="R125" s="78" t="str">
        <f ca="1">IFERROR(OFFSET('計算（イレギュラーサンプル）'!$O126,0,(COLUMN()-COLUMN($P125))*(COLUMNS('計算（イレギュラーサンプル）'!$O$3:$U$3)-1)/(COLUMNS($P$2:$Q$2)-1)),"")</f>
        <v/>
      </c>
      <c r="S125" s="78" t="str">
        <f ca="1">IFERROR(OFFSET('計算（イレギュラーサンプル）'!$O126,0,(COLUMN()-COLUMN($P125))*(COLUMNS('計算（イレギュラーサンプル）'!$O$3:$U$3)-1)/(COLUMNS($P$2:$Q$2)-1)),"")</f>
        <v/>
      </c>
      <c r="T125" s="78" t="str">
        <f ca="1">IFERROR(OFFSET('計算（イレギュラーサンプル）'!$O126,0,(COLUMN()-COLUMN($P125))*(COLUMNS('計算（イレギュラーサンプル）'!$O$3:$U$3)-1)/(COLUMNS($P$2:$Q$2)-1)),"")</f>
        <v/>
      </c>
      <c r="U125" s="78" t="str">
        <f ca="1">IFERROR(OFFSET('計算（イレギュラーサンプル）'!$O126,0,(COLUMN()-COLUMN($P125))*(COLUMNS('計算（イレギュラーサンプル）'!$O$3:$U$3)-1)/(COLUMNS($P$2:$Q$2)-1)),"")</f>
        <v/>
      </c>
      <c r="V125" s="78" t="str">
        <f ca="1">IFERROR(OFFSET('計算（イレギュラーサンプル）'!$O126,0,(COLUMN()-COLUMN($P125))*(COLUMNS('計算（イレギュラーサンプル）'!$O$3:$U$3)-1)/(COLUMNS($P$2:$Q$2)-1)),"")</f>
        <v/>
      </c>
      <c r="W125" s="78" t="str">
        <f ca="1">IFERROR(OFFSET('計算（イレギュラーサンプル）'!$O126,0,(COLUMN()-COLUMN($P125))*(COLUMNS('計算（イレギュラーサンプル）'!$O$3:$U$3)-1)/(COLUMNS($P$2:$Q$2)-1)),"")</f>
        <v/>
      </c>
      <c r="X125" s="78" t="str">
        <f ca="1">IFERROR(OFFSET('計算（イレギュラーサンプル）'!$O126,0,(COLUMN()-COLUMN($P125))*(COLUMNS('計算（イレギュラーサンプル）'!$O$3:$U$3)-1)/(COLUMNS($P$2:$Q$2)-1)),"")</f>
        <v/>
      </c>
      <c r="Y125" s="78" t="str">
        <f ca="1">IFERROR(OFFSET('計算（イレギュラーサンプル）'!$O126,0,(COLUMN()-COLUMN($P125))*(COLUMNS('計算（イレギュラーサンプル）'!$O$3:$U$3)-1)/(COLUMNS($P$2:$Q$2)-1)),"")</f>
        <v/>
      </c>
      <c r="Z125" s="78" t="str">
        <f ca="1">IFERROR(OFFSET('計算（イレギュラーサンプル）'!$O126,0,(COLUMN()-COLUMN($P125))*(COLUMNS('計算（イレギュラーサンプル）'!$O$3:$U$3)-1)/(COLUMNS($P$2:$Q$2)-1)),"")</f>
        <v/>
      </c>
      <c r="AA125" s="78" t="str">
        <f ca="1">IFERROR(OFFSET('計算（イレギュラーサンプル）'!$O126,0,(COLUMN()-COLUMN($P125))*(COLUMNS('計算（イレギュラーサンプル）'!$O$3:$U$3)-1)/(COLUMNS($P$2:$Q$2)-1)),"")</f>
        <v/>
      </c>
      <c r="AB125" s="78" t="str">
        <f t="shared" ca="1" si="23"/>
        <v/>
      </c>
      <c r="AC125" s="78" t="str">
        <f t="shared" ca="1" si="12"/>
        <v/>
      </c>
      <c r="AD125" s="78" t="str">
        <f t="shared" ca="1" si="13"/>
        <v/>
      </c>
      <c r="AE125" s="78" t="str">
        <f t="shared" ca="1" si="14"/>
        <v/>
      </c>
      <c r="AF125" s="78" t="str">
        <f t="shared" ca="1" si="15"/>
        <v/>
      </c>
      <c r="AG125" s="78" t="str">
        <f t="shared" ca="1" si="16"/>
        <v/>
      </c>
      <c r="AH125" s="78" t="str">
        <f t="shared" ca="1" si="17"/>
        <v/>
      </c>
      <c r="AI125" s="78" t="str">
        <f t="shared" ca="1" si="18"/>
        <v/>
      </c>
      <c r="AJ125" s="78" t="str">
        <f t="shared" ca="1" si="19"/>
        <v/>
      </c>
      <c r="AK125" s="78" t="str">
        <f t="shared" ca="1" si="20"/>
        <v/>
      </c>
      <c r="AL125" s="78" t="str">
        <f t="shared" ca="1" si="21"/>
        <v/>
      </c>
      <c r="AM125" s="78" t="str">
        <f t="shared" ca="1" si="22"/>
        <v/>
      </c>
    </row>
    <row r="126" spans="1:39" ht="15.75" customHeight="1">
      <c r="A126" s="38">
        <v>124</v>
      </c>
      <c r="B126" s="38" t="str">
        <f>IF(ISBLANK(ID管理番号商品名入力!D126),"",ID管理番号商品名入力!D126)</f>
        <v/>
      </c>
      <c r="C126" s="39" t="str">
        <f>IF(ISBLANK(ID管理番号商品名入力!F126),"",ID管理番号商品名入力!F126)</f>
        <v/>
      </c>
      <c r="D126" s="22" t="str">
        <f>IF(ISBLANK(サンプル入力!J127),"",サンプル入力!J127)</f>
        <v/>
      </c>
      <c r="E126" s="80" t="str">
        <f>IFERROR(VLOOKUP($D126,配送グループ設定!$A$31:$H$40,6,FALSE),"")</f>
        <v/>
      </c>
      <c r="F126" s="80" t="str">
        <f>IFERROR(VLOOKUP($D126,配送グループ設定!$A$31:$H$40,8,FALSE),"")</f>
        <v/>
      </c>
      <c r="G126" s="78">
        <v>0</v>
      </c>
      <c r="H126" s="78">
        <v>0</v>
      </c>
      <c r="I126" s="78">
        <v>0</v>
      </c>
      <c r="J126" s="78">
        <v>1</v>
      </c>
      <c r="K126" s="78" t="str">
        <f>IF(ISBLANK(サンプル入力!M127),"",サンプル入力!M127)</f>
        <v/>
      </c>
      <c r="L126" s="78">
        <v>1</v>
      </c>
      <c r="M126" s="81" t="str">
        <f>IF(ISBLANK(中部・下部フリースペース作成!$E$10),"5",中部・下部フリースペース作成!$E$10&amp;",5")</f>
        <v>5</v>
      </c>
      <c r="N126" s="81" t="str">
        <f>IF(商品台帳反映用!E431="","",商品台帳反映用!E431)</f>
        <v/>
      </c>
      <c r="O126" s="114" t="str">
        <f>IF(ISBLANK('計算（イレギュラーサンプル）'!O127),"",'計算（イレギュラーサンプル）'!O127)</f>
        <v/>
      </c>
      <c r="P126" s="78" t="str">
        <f ca="1">IFERROR(OFFSET('計算（イレギュラーサンプル）'!$O127,0,(COLUMN()-COLUMN($P126))*(COLUMNS('計算（イレギュラーサンプル）'!$O$3:$U$3)-1)/(COLUMNS($P$2:$Q$2)-1)),"")</f>
        <v/>
      </c>
      <c r="Q126" s="78" t="str">
        <f ca="1">IFERROR(OFFSET('計算（イレギュラーサンプル）'!$O127,0,(COLUMN()-COLUMN($P126))*(COLUMNS('計算（イレギュラーサンプル）'!$O$3:$U$3)-1)/(COLUMNS($P$2:$Q$2)-1)),"")</f>
        <v/>
      </c>
      <c r="R126" s="78" t="str">
        <f ca="1">IFERROR(OFFSET('計算（イレギュラーサンプル）'!$O127,0,(COLUMN()-COLUMN($P126))*(COLUMNS('計算（イレギュラーサンプル）'!$O$3:$U$3)-1)/(COLUMNS($P$2:$Q$2)-1)),"")</f>
        <v/>
      </c>
      <c r="S126" s="78" t="str">
        <f ca="1">IFERROR(OFFSET('計算（イレギュラーサンプル）'!$O127,0,(COLUMN()-COLUMN($P126))*(COLUMNS('計算（イレギュラーサンプル）'!$O$3:$U$3)-1)/(COLUMNS($P$2:$Q$2)-1)),"")</f>
        <v/>
      </c>
      <c r="T126" s="78" t="str">
        <f ca="1">IFERROR(OFFSET('計算（イレギュラーサンプル）'!$O127,0,(COLUMN()-COLUMN($P126))*(COLUMNS('計算（イレギュラーサンプル）'!$O$3:$U$3)-1)/(COLUMNS($P$2:$Q$2)-1)),"")</f>
        <v/>
      </c>
      <c r="U126" s="78" t="str">
        <f ca="1">IFERROR(OFFSET('計算（イレギュラーサンプル）'!$O127,0,(COLUMN()-COLUMN($P126))*(COLUMNS('計算（イレギュラーサンプル）'!$O$3:$U$3)-1)/(COLUMNS($P$2:$Q$2)-1)),"")</f>
        <v/>
      </c>
      <c r="V126" s="78" t="str">
        <f ca="1">IFERROR(OFFSET('計算（イレギュラーサンプル）'!$O127,0,(COLUMN()-COLUMN($P126))*(COLUMNS('計算（イレギュラーサンプル）'!$O$3:$U$3)-1)/(COLUMNS($P$2:$Q$2)-1)),"")</f>
        <v/>
      </c>
      <c r="W126" s="78" t="str">
        <f ca="1">IFERROR(OFFSET('計算（イレギュラーサンプル）'!$O127,0,(COLUMN()-COLUMN($P126))*(COLUMNS('計算（イレギュラーサンプル）'!$O$3:$U$3)-1)/(COLUMNS($P$2:$Q$2)-1)),"")</f>
        <v/>
      </c>
      <c r="X126" s="78" t="str">
        <f ca="1">IFERROR(OFFSET('計算（イレギュラーサンプル）'!$O127,0,(COLUMN()-COLUMN($P126))*(COLUMNS('計算（イレギュラーサンプル）'!$O$3:$U$3)-1)/(COLUMNS($P$2:$Q$2)-1)),"")</f>
        <v/>
      </c>
      <c r="Y126" s="78" t="str">
        <f ca="1">IFERROR(OFFSET('計算（イレギュラーサンプル）'!$O127,0,(COLUMN()-COLUMN($P126))*(COLUMNS('計算（イレギュラーサンプル）'!$O$3:$U$3)-1)/(COLUMNS($P$2:$Q$2)-1)),"")</f>
        <v/>
      </c>
      <c r="Z126" s="78" t="str">
        <f ca="1">IFERROR(OFFSET('計算（イレギュラーサンプル）'!$O127,0,(COLUMN()-COLUMN($P126))*(COLUMNS('計算（イレギュラーサンプル）'!$O$3:$U$3)-1)/(COLUMNS($P$2:$Q$2)-1)),"")</f>
        <v/>
      </c>
      <c r="AA126" s="78" t="str">
        <f ca="1">IFERROR(OFFSET('計算（イレギュラーサンプル）'!$O127,0,(COLUMN()-COLUMN($P126))*(COLUMNS('計算（イレギュラーサンプル）'!$O$3:$U$3)-1)/(COLUMNS($P$2:$Q$2)-1)),"")</f>
        <v/>
      </c>
      <c r="AB126" s="78" t="str">
        <f t="shared" ca="1" si="23"/>
        <v/>
      </c>
      <c r="AC126" s="78" t="str">
        <f t="shared" ca="1" si="12"/>
        <v/>
      </c>
      <c r="AD126" s="78" t="str">
        <f t="shared" ca="1" si="13"/>
        <v/>
      </c>
      <c r="AE126" s="78" t="str">
        <f t="shared" ca="1" si="14"/>
        <v/>
      </c>
      <c r="AF126" s="78" t="str">
        <f t="shared" ca="1" si="15"/>
        <v/>
      </c>
      <c r="AG126" s="78" t="str">
        <f t="shared" ca="1" si="16"/>
        <v/>
      </c>
      <c r="AH126" s="78" t="str">
        <f t="shared" ca="1" si="17"/>
        <v/>
      </c>
      <c r="AI126" s="78" t="str">
        <f t="shared" ca="1" si="18"/>
        <v/>
      </c>
      <c r="AJ126" s="78" t="str">
        <f t="shared" ca="1" si="19"/>
        <v/>
      </c>
      <c r="AK126" s="78" t="str">
        <f t="shared" ca="1" si="20"/>
        <v/>
      </c>
      <c r="AL126" s="78" t="str">
        <f t="shared" ca="1" si="21"/>
        <v/>
      </c>
      <c r="AM126" s="78" t="str">
        <f t="shared" ca="1" si="22"/>
        <v/>
      </c>
    </row>
    <row r="127" spans="1:39" ht="15.75" customHeight="1">
      <c r="A127" s="38">
        <v>125</v>
      </c>
      <c r="B127" s="38" t="str">
        <f>IF(ISBLANK(ID管理番号商品名入力!D127),"",ID管理番号商品名入力!D127)</f>
        <v/>
      </c>
      <c r="C127" s="39" t="str">
        <f>IF(ISBLANK(ID管理番号商品名入力!F127),"",ID管理番号商品名入力!F127)</f>
        <v/>
      </c>
      <c r="D127" s="22" t="str">
        <f>IF(ISBLANK(サンプル入力!J128),"",サンプル入力!J128)</f>
        <v/>
      </c>
      <c r="E127" s="80" t="str">
        <f>IFERROR(VLOOKUP($D127,配送グループ設定!$A$31:$H$40,6,FALSE),"")</f>
        <v/>
      </c>
      <c r="F127" s="80" t="str">
        <f>IFERROR(VLOOKUP($D127,配送グループ設定!$A$31:$H$40,8,FALSE),"")</f>
        <v/>
      </c>
      <c r="G127" s="78">
        <v>0</v>
      </c>
      <c r="H127" s="78">
        <v>0</v>
      </c>
      <c r="I127" s="78">
        <v>0</v>
      </c>
      <c r="J127" s="78">
        <v>1</v>
      </c>
      <c r="K127" s="78" t="str">
        <f>IF(ISBLANK(サンプル入力!M128),"",サンプル入力!M128)</f>
        <v/>
      </c>
      <c r="L127" s="78">
        <v>1</v>
      </c>
      <c r="M127" s="81" t="str">
        <f>IF(ISBLANK(中部・下部フリースペース作成!$E$10),"5",中部・下部フリースペース作成!$E$10&amp;",5")</f>
        <v>5</v>
      </c>
      <c r="N127" s="81" t="str">
        <f>IF(商品台帳反映用!E432="","",商品台帳反映用!E432)</f>
        <v/>
      </c>
      <c r="O127" s="114" t="str">
        <f>IF(ISBLANK('計算（イレギュラーサンプル）'!O128),"",'計算（イレギュラーサンプル）'!O128)</f>
        <v/>
      </c>
      <c r="P127" s="78" t="str">
        <f ca="1">IFERROR(OFFSET('計算（イレギュラーサンプル）'!$O128,0,(COLUMN()-COLUMN($P127))*(COLUMNS('計算（イレギュラーサンプル）'!$O$3:$U$3)-1)/(COLUMNS($P$2:$Q$2)-1)),"")</f>
        <v/>
      </c>
      <c r="Q127" s="78" t="str">
        <f ca="1">IFERROR(OFFSET('計算（イレギュラーサンプル）'!$O128,0,(COLUMN()-COLUMN($P127))*(COLUMNS('計算（イレギュラーサンプル）'!$O$3:$U$3)-1)/(COLUMNS($P$2:$Q$2)-1)),"")</f>
        <v/>
      </c>
      <c r="R127" s="78" t="str">
        <f ca="1">IFERROR(OFFSET('計算（イレギュラーサンプル）'!$O128,0,(COLUMN()-COLUMN($P127))*(COLUMNS('計算（イレギュラーサンプル）'!$O$3:$U$3)-1)/(COLUMNS($P$2:$Q$2)-1)),"")</f>
        <v/>
      </c>
      <c r="S127" s="78" t="str">
        <f ca="1">IFERROR(OFFSET('計算（イレギュラーサンプル）'!$O128,0,(COLUMN()-COLUMN($P127))*(COLUMNS('計算（イレギュラーサンプル）'!$O$3:$U$3)-1)/(COLUMNS($P$2:$Q$2)-1)),"")</f>
        <v/>
      </c>
      <c r="T127" s="78" t="str">
        <f ca="1">IFERROR(OFFSET('計算（イレギュラーサンプル）'!$O128,0,(COLUMN()-COLUMN($P127))*(COLUMNS('計算（イレギュラーサンプル）'!$O$3:$U$3)-1)/(COLUMNS($P$2:$Q$2)-1)),"")</f>
        <v/>
      </c>
      <c r="U127" s="78" t="str">
        <f ca="1">IFERROR(OFFSET('計算（イレギュラーサンプル）'!$O128,0,(COLUMN()-COLUMN($P127))*(COLUMNS('計算（イレギュラーサンプル）'!$O$3:$U$3)-1)/(COLUMNS($P$2:$Q$2)-1)),"")</f>
        <v/>
      </c>
      <c r="V127" s="78" t="str">
        <f ca="1">IFERROR(OFFSET('計算（イレギュラーサンプル）'!$O128,0,(COLUMN()-COLUMN($P127))*(COLUMNS('計算（イレギュラーサンプル）'!$O$3:$U$3)-1)/(COLUMNS($P$2:$Q$2)-1)),"")</f>
        <v/>
      </c>
      <c r="W127" s="78" t="str">
        <f ca="1">IFERROR(OFFSET('計算（イレギュラーサンプル）'!$O128,0,(COLUMN()-COLUMN($P127))*(COLUMNS('計算（イレギュラーサンプル）'!$O$3:$U$3)-1)/(COLUMNS($P$2:$Q$2)-1)),"")</f>
        <v/>
      </c>
      <c r="X127" s="78" t="str">
        <f ca="1">IFERROR(OFFSET('計算（イレギュラーサンプル）'!$O128,0,(COLUMN()-COLUMN($P127))*(COLUMNS('計算（イレギュラーサンプル）'!$O$3:$U$3)-1)/(COLUMNS($P$2:$Q$2)-1)),"")</f>
        <v/>
      </c>
      <c r="Y127" s="78" t="str">
        <f ca="1">IFERROR(OFFSET('計算（イレギュラーサンプル）'!$O128,0,(COLUMN()-COLUMN($P127))*(COLUMNS('計算（イレギュラーサンプル）'!$O$3:$U$3)-1)/(COLUMNS($P$2:$Q$2)-1)),"")</f>
        <v/>
      </c>
      <c r="Z127" s="78" t="str">
        <f ca="1">IFERROR(OFFSET('計算（イレギュラーサンプル）'!$O128,0,(COLUMN()-COLUMN($P127))*(COLUMNS('計算（イレギュラーサンプル）'!$O$3:$U$3)-1)/(COLUMNS($P$2:$Q$2)-1)),"")</f>
        <v/>
      </c>
      <c r="AA127" s="78" t="str">
        <f ca="1">IFERROR(OFFSET('計算（イレギュラーサンプル）'!$O128,0,(COLUMN()-COLUMN($P127))*(COLUMNS('計算（イレギュラーサンプル）'!$O$3:$U$3)-1)/(COLUMNS($P$2:$Q$2)-1)),"")</f>
        <v/>
      </c>
      <c r="AB127" s="78" t="str">
        <f t="shared" ca="1" si="23"/>
        <v/>
      </c>
      <c r="AC127" s="78" t="str">
        <f t="shared" ca="1" si="12"/>
        <v/>
      </c>
      <c r="AD127" s="78" t="str">
        <f t="shared" ca="1" si="13"/>
        <v/>
      </c>
      <c r="AE127" s="78" t="str">
        <f t="shared" ca="1" si="14"/>
        <v/>
      </c>
      <c r="AF127" s="78" t="str">
        <f t="shared" ca="1" si="15"/>
        <v/>
      </c>
      <c r="AG127" s="78" t="str">
        <f t="shared" ca="1" si="16"/>
        <v/>
      </c>
      <c r="AH127" s="78" t="str">
        <f t="shared" ca="1" si="17"/>
        <v/>
      </c>
      <c r="AI127" s="78" t="str">
        <f t="shared" ca="1" si="18"/>
        <v/>
      </c>
      <c r="AJ127" s="78" t="str">
        <f t="shared" ca="1" si="19"/>
        <v/>
      </c>
      <c r="AK127" s="78" t="str">
        <f t="shared" ca="1" si="20"/>
        <v/>
      </c>
      <c r="AL127" s="78" t="str">
        <f t="shared" ca="1" si="21"/>
        <v/>
      </c>
      <c r="AM127" s="78" t="str">
        <f t="shared" ca="1" si="22"/>
        <v/>
      </c>
    </row>
    <row r="128" spans="1:39" ht="15.75" customHeight="1">
      <c r="A128" s="38">
        <v>126</v>
      </c>
      <c r="B128" s="38" t="str">
        <f>IF(ISBLANK(ID管理番号商品名入力!D128),"",ID管理番号商品名入力!D128)</f>
        <v/>
      </c>
      <c r="C128" s="39" t="str">
        <f>IF(ISBLANK(ID管理番号商品名入力!F128),"",ID管理番号商品名入力!F128)</f>
        <v/>
      </c>
      <c r="D128" s="22" t="str">
        <f>IF(ISBLANK(サンプル入力!J129),"",サンプル入力!J129)</f>
        <v/>
      </c>
      <c r="E128" s="80" t="str">
        <f>IFERROR(VLOOKUP($D128,配送グループ設定!$A$31:$H$40,6,FALSE),"")</f>
        <v/>
      </c>
      <c r="F128" s="80" t="str">
        <f>IFERROR(VLOOKUP($D128,配送グループ設定!$A$31:$H$40,8,FALSE),"")</f>
        <v/>
      </c>
      <c r="G128" s="78">
        <v>0</v>
      </c>
      <c r="H128" s="78">
        <v>0</v>
      </c>
      <c r="I128" s="78">
        <v>0</v>
      </c>
      <c r="J128" s="78">
        <v>1</v>
      </c>
      <c r="K128" s="78" t="str">
        <f>IF(ISBLANK(サンプル入力!M129),"",サンプル入力!M129)</f>
        <v/>
      </c>
      <c r="L128" s="78">
        <v>1</v>
      </c>
      <c r="M128" s="81" t="str">
        <f>IF(ISBLANK(中部・下部フリースペース作成!$E$10),"5",中部・下部フリースペース作成!$E$10&amp;",5")</f>
        <v>5</v>
      </c>
      <c r="N128" s="81" t="str">
        <f>IF(商品台帳反映用!E433="","",商品台帳反映用!E433)</f>
        <v/>
      </c>
      <c r="O128" s="114" t="str">
        <f>IF(ISBLANK('計算（イレギュラーサンプル）'!O129),"",'計算（イレギュラーサンプル）'!O129)</f>
        <v/>
      </c>
      <c r="P128" s="78" t="str">
        <f ca="1">IFERROR(OFFSET('計算（イレギュラーサンプル）'!$O129,0,(COLUMN()-COLUMN($P128))*(COLUMNS('計算（イレギュラーサンプル）'!$O$3:$U$3)-1)/(COLUMNS($P$2:$Q$2)-1)),"")</f>
        <v/>
      </c>
      <c r="Q128" s="78" t="str">
        <f ca="1">IFERROR(OFFSET('計算（イレギュラーサンプル）'!$O129,0,(COLUMN()-COLUMN($P128))*(COLUMNS('計算（イレギュラーサンプル）'!$O$3:$U$3)-1)/(COLUMNS($P$2:$Q$2)-1)),"")</f>
        <v/>
      </c>
      <c r="R128" s="78" t="str">
        <f ca="1">IFERROR(OFFSET('計算（イレギュラーサンプル）'!$O129,0,(COLUMN()-COLUMN($P128))*(COLUMNS('計算（イレギュラーサンプル）'!$O$3:$U$3)-1)/(COLUMNS($P$2:$Q$2)-1)),"")</f>
        <v/>
      </c>
      <c r="S128" s="78" t="str">
        <f ca="1">IFERROR(OFFSET('計算（イレギュラーサンプル）'!$O129,0,(COLUMN()-COLUMN($P128))*(COLUMNS('計算（イレギュラーサンプル）'!$O$3:$U$3)-1)/(COLUMNS($P$2:$Q$2)-1)),"")</f>
        <v/>
      </c>
      <c r="T128" s="78" t="str">
        <f ca="1">IFERROR(OFFSET('計算（イレギュラーサンプル）'!$O129,0,(COLUMN()-COLUMN($P128))*(COLUMNS('計算（イレギュラーサンプル）'!$O$3:$U$3)-1)/(COLUMNS($P$2:$Q$2)-1)),"")</f>
        <v/>
      </c>
      <c r="U128" s="78" t="str">
        <f ca="1">IFERROR(OFFSET('計算（イレギュラーサンプル）'!$O129,0,(COLUMN()-COLUMN($P128))*(COLUMNS('計算（イレギュラーサンプル）'!$O$3:$U$3)-1)/(COLUMNS($P$2:$Q$2)-1)),"")</f>
        <v/>
      </c>
      <c r="V128" s="78" t="str">
        <f ca="1">IFERROR(OFFSET('計算（イレギュラーサンプル）'!$O129,0,(COLUMN()-COLUMN($P128))*(COLUMNS('計算（イレギュラーサンプル）'!$O$3:$U$3)-1)/(COLUMNS($P$2:$Q$2)-1)),"")</f>
        <v/>
      </c>
      <c r="W128" s="78" t="str">
        <f ca="1">IFERROR(OFFSET('計算（イレギュラーサンプル）'!$O129,0,(COLUMN()-COLUMN($P128))*(COLUMNS('計算（イレギュラーサンプル）'!$O$3:$U$3)-1)/(COLUMNS($P$2:$Q$2)-1)),"")</f>
        <v/>
      </c>
      <c r="X128" s="78" t="str">
        <f ca="1">IFERROR(OFFSET('計算（イレギュラーサンプル）'!$O129,0,(COLUMN()-COLUMN($P128))*(COLUMNS('計算（イレギュラーサンプル）'!$O$3:$U$3)-1)/(COLUMNS($P$2:$Q$2)-1)),"")</f>
        <v/>
      </c>
      <c r="Y128" s="78" t="str">
        <f ca="1">IFERROR(OFFSET('計算（イレギュラーサンプル）'!$O129,0,(COLUMN()-COLUMN($P128))*(COLUMNS('計算（イレギュラーサンプル）'!$O$3:$U$3)-1)/(COLUMNS($P$2:$Q$2)-1)),"")</f>
        <v/>
      </c>
      <c r="Z128" s="78" t="str">
        <f ca="1">IFERROR(OFFSET('計算（イレギュラーサンプル）'!$O129,0,(COLUMN()-COLUMN($P128))*(COLUMNS('計算（イレギュラーサンプル）'!$O$3:$U$3)-1)/(COLUMNS($P$2:$Q$2)-1)),"")</f>
        <v/>
      </c>
      <c r="AA128" s="78" t="str">
        <f ca="1">IFERROR(OFFSET('計算（イレギュラーサンプル）'!$O129,0,(COLUMN()-COLUMN($P128))*(COLUMNS('計算（イレギュラーサンプル）'!$O$3:$U$3)-1)/(COLUMNS($P$2:$Q$2)-1)),"")</f>
        <v/>
      </c>
      <c r="AB128" s="78" t="str">
        <f t="shared" ca="1" si="23"/>
        <v/>
      </c>
      <c r="AC128" s="78" t="str">
        <f t="shared" ca="1" si="12"/>
        <v/>
      </c>
      <c r="AD128" s="78" t="str">
        <f t="shared" ca="1" si="13"/>
        <v/>
      </c>
      <c r="AE128" s="78" t="str">
        <f t="shared" ca="1" si="14"/>
        <v/>
      </c>
      <c r="AF128" s="78" t="str">
        <f t="shared" ca="1" si="15"/>
        <v/>
      </c>
      <c r="AG128" s="78" t="str">
        <f t="shared" ca="1" si="16"/>
        <v/>
      </c>
      <c r="AH128" s="78" t="str">
        <f t="shared" ca="1" si="17"/>
        <v/>
      </c>
      <c r="AI128" s="78" t="str">
        <f t="shared" ca="1" si="18"/>
        <v/>
      </c>
      <c r="AJ128" s="78" t="str">
        <f t="shared" ca="1" si="19"/>
        <v/>
      </c>
      <c r="AK128" s="78" t="str">
        <f t="shared" ca="1" si="20"/>
        <v/>
      </c>
      <c r="AL128" s="78" t="str">
        <f t="shared" ca="1" si="21"/>
        <v/>
      </c>
      <c r="AM128" s="78" t="str">
        <f t="shared" ca="1" si="22"/>
        <v/>
      </c>
    </row>
    <row r="129" spans="1:39" ht="15.75" customHeight="1">
      <c r="A129" s="38">
        <v>127</v>
      </c>
      <c r="B129" s="38" t="str">
        <f>IF(ISBLANK(ID管理番号商品名入力!D129),"",ID管理番号商品名入力!D129)</f>
        <v/>
      </c>
      <c r="C129" s="39" t="str">
        <f>IF(ISBLANK(ID管理番号商品名入力!F129),"",ID管理番号商品名入力!F129)</f>
        <v/>
      </c>
      <c r="D129" s="22" t="str">
        <f>IF(ISBLANK(サンプル入力!J130),"",サンプル入力!J130)</f>
        <v/>
      </c>
      <c r="E129" s="80" t="str">
        <f>IFERROR(VLOOKUP($D129,配送グループ設定!$A$31:$H$40,6,FALSE),"")</f>
        <v/>
      </c>
      <c r="F129" s="80" t="str">
        <f>IFERROR(VLOOKUP($D129,配送グループ設定!$A$31:$H$40,8,FALSE),"")</f>
        <v/>
      </c>
      <c r="G129" s="78">
        <v>0</v>
      </c>
      <c r="H129" s="78">
        <v>0</v>
      </c>
      <c r="I129" s="78">
        <v>0</v>
      </c>
      <c r="J129" s="78">
        <v>1</v>
      </c>
      <c r="K129" s="78" t="str">
        <f>IF(ISBLANK(サンプル入力!M130),"",サンプル入力!M130)</f>
        <v/>
      </c>
      <c r="L129" s="78">
        <v>1</v>
      </c>
      <c r="M129" s="81" t="str">
        <f>IF(ISBLANK(中部・下部フリースペース作成!$E$10),"5",中部・下部フリースペース作成!$E$10&amp;",5")</f>
        <v>5</v>
      </c>
      <c r="N129" s="81" t="str">
        <f>IF(商品台帳反映用!E434="","",商品台帳反映用!E434)</f>
        <v/>
      </c>
      <c r="O129" s="114" t="str">
        <f>IF(ISBLANK('計算（イレギュラーサンプル）'!O130),"",'計算（イレギュラーサンプル）'!O130)</f>
        <v/>
      </c>
      <c r="P129" s="78" t="str">
        <f ca="1">IFERROR(OFFSET('計算（イレギュラーサンプル）'!$O130,0,(COLUMN()-COLUMN($P129))*(COLUMNS('計算（イレギュラーサンプル）'!$O$3:$U$3)-1)/(COLUMNS($P$2:$Q$2)-1)),"")</f>
        <v/>
      </c>
      <c r="Q129" s="78" t="str">
        <f ca="1">IFERROR(OFFSET('計算（イレギュラーサンプル）'!$O130,0,(COLUMN()-COLUMN($P129))*(COLUMNS('計算（イレギュラーサンプル）'!$O$3:$U$3)-1)/(COLUMNS($P$2:$Q$2)-1)),"")</f>
        <v/>
      </c>
      <c r="R129" s="78" t="str">
        <f ca="1">IFERROR(OFFSET('計算（イレギュラーサンプル）'!$O130,0,(COLUMN()-COLUMN($P129))*(COLUMNS('計算（イレギュラーサンプル）'!$O$3:$U$3)-1)/(COLUMNS($P$2:$Q$2)-1)),"")</f>
        <v/>
      </c>
      <c r="S129" s="78" t="str">
        <f ca="1">IFERROR(OFFSET('計算（イレギュラーサンプル）'!$O130,0,(COLUMN()-COLUMN($P129))*(COLUMNS('計算（イレギュラーサンプル）'!$O$3:$U$3)-1)/(COLUMNS($P$2:$Q$2)-1)),"")</f>
        <v/>
      </c>
      <c r="T129" s="78" t="str">
        <f ca="1">IFERROR(OFFSET('計算（イレギュラーサンプル）'!$O130,0,(COLUMN()-COLUMN($P129))*(COLUMNS('計算（イレギュラーサンプル）'!$O$3:$U$3)-1)/(COLUMNS($P$2:$Q$2)-1)),"")</f>
        <v/>
      </c>
      <c r="U129" s="78" t="str">
        <f ca="1">IFERROR(OFFSET('計算（イレギュラーサンプル）'!$O130,0,(COLUMN()-COLUMN($P129))*(COLUMNS('計算（イレギュラーサンプル）'!$O$3:$U$3)-1)/(COLUMNS($P$2:$Q$2)-1)),"")</f>
        <v/>
      </c>
      <c r="V129" s="78" t="str">
        <f ca="1">IFERROR(OFFSET('計算（イレギュラーサンプル）'!$O130,0,(COLUMN()-COLUMN($P129))*(COLUMNS('計算（イレギュラーサンプル）'!$O$3:$U$3)-1)/(COLUMNS($P$2:$Q$2)-1)),"")</f>
        <v/>
      </c>
      <c r="W129" s="78" t="str">
        <f ca="1">IFERROR(OFFSET('計算（イレギュラーサンプル）'!$O130,0,(COLUMN()-COLUMN($P129))*(COLUMNS('計算（イレギュラーサンプル）'!$O$3:$U$3)-1)/(COLUMNS($P$2:$Q$2)-1)),"")</f>
        <v/>
      </c>
      <c r="X129" s="78" t="str">
        <f ca="1">IFERROR(OFFSET('計算（イレギュラーサンプル）'!$O130,0,(COLUMN()-COLUMN($P129))*(COLUMNS('計算（イレギュラーサンプル）'!$O$3:$U$3)-1)/(COLUMNS($P$2:$Q$2)-1)),"")</f>
        <v/>
      </c>
      <c r="Y129" s="78" t="str">
        <f ca="1">IFERROR(OFFSET('計算（イレギュラーサンプル）'!$O130,0,(COLUMN()-COLUMN($P129))*(COLUMNS('計算（イレギュラーサンプル）'!$O$3:$U$3)-1)/(COLUMNS($P$2:$Q$2)-1)),"")</f>
        <v/>
      </c>
      <c r="Z129" s="78" t="str">
        <f ca="1">IFERROR(OFFSET('計算（イレギュラーサンプル）'!$O130,0,(COLUMN()-COLUMN($P129))*(COLUMNS('計算（イレギュラーサンプル）'!$O$3:$U$3)-1)/(COLUMNS($P$2:$Q$2)-1)),"")</f>
        <v/>
      </c>
      <c r="AA129" s="78" t="str">
        <f ca="1">IFERROR(OFFSET('計算（イレギュラーサンプル）'!$O130,0,(COLUMN()-COLUMN($P129))*(COLUMNS('計算（イレギュラーサンプル）'!$O$3:$U$3)-1)/(COLUMNS($P$2:$Q$2)-1)),"")</f>
        <v/>
      </c>
      <c r="AB129" s="78" t="str">
        <f t="shared" ca="1" si="23"/>
        <v/>
      </c>
      <c r="AC129" s="78" t="str">
        <f t="shared" ca="1" si="12"/>
        <v/>
      </c>
      <c r="AD129" s="78" t="str">
        <f t="shared" ca="1" si="13"/>
        <v/>
      </c>
      <c r="AE129" s="78" t="str">
        <f t="shared" ca="1" si="14"/>
        <v/>
      </c>
      <c r="AF129" s="78" t="str">
        <f t="shared" ca="1" si="15"/>
        <v/>
      </c>
      <c r="AG129" s="78" t="str">
        <f t="shared" ca="1" si="16"/>
        <v/>
      </c>
      <c r="AH129" s="78" t="str">
        <f t="shared" ca="1" si="17"/>
        <v/>
      </c>
      <c r="AI129" s="78" t="str">
        <f t="shared" ca="1" si="18"/>
        <v/>
      </c>
      <c r="AJ129" s="78" t="str">
        <f t="shared" ca="1" si="19"/>
        <v/>
      </c>
      <c r="AK129" s="78" t="str">
        <f t="shared" ca="1" si="20"/>
        <v/>
      </c>
      <c r="AL129" s="78" t="str">
        <f t="shared" ca="1" si="21"/>
        <v/>
      </c>
      <c r="AM129" s="78" t="str">
        <f t="shared" ca="1" si="22"/>
        <v/>
      </c>
    </row>
    <row r="130" spans="1:39" ht="15.75" customHeight="1">
      <c r="A130" s="38">
        <v>128</v>
      </c>
      <c r="B130" s="38" t="str">
        <f>IF(ISBLANK(ID管理番号商品名入力!D130),"",ID管理番号商品名入力!D130)</f>
        <v/>
      </c>
      <c r="C130" s="39" t="str">
        <f>IF(ISBLANK(ID管理番号商品名入力!F130),"",ID管理番号商品名入力!F130)</f>
        <v/>
      </c>
      <c r="D130" s="22" t="str">
        <f>IF(ISBLANK(サンプル入力!J131),"",サンプル入力!J131)</f>
        <v/>
      </c>
      <c r="E130" s="80" t="str">
        <f>IFERROR(VLOOKUP($D130,配送グループ設定!$A$31:$H$40,6,FALSE),"")</f>
        <v/>
      </c>
      <c r="F130" s="80" t="str">
        <f>IFERROR(VLOOKUP($D130,配送グループ設定!$A$31:$H$40,8,FALSE),"")</f>
        <v/>
      </c>
      <c r="G130" s="78">
        <v>0</v>
      </c>
      <c r="H130" s="78">
        <v>0</v>
      </c>
      <c r="I130" s="78">
        <v>0</v>
      </c>
      <c r="J130" s="78">
        <v>1</v>
      </c>
      <c r="K130" s="78" t="str">
        <f>IF(ISBLANK(サンプル入力!M131),"",サンプル入力!M131)</f>
        <v/>
      </c>
      <c r="L130" s="78">
        <v>1</v>
      </c>
      <c r="M130" s="81" t="str">
        <f>IF(ISBLANK(中部・下部フリースペース作成!$E$10),"5",中部・下部フリースペース作成!$E$10&amp;",5")</f>
        <v>5</v>
      </c>
      <c r="N130" s="81" t="str">
        <f>IF(商品台帳反映用!E435="","",商品台帳反映用!E435)</f>
        <v/>
      </c>
      <c r="O130" s="114" t="str">
        <f>IF(ISBLANK('計算（イレギュラーサンプル）'!O131),"",'計算（イレギュラーサンプル）'!O131)</f>
        <v/>
      </c>
      <c r="P130" s="78" t="str">
        <f ca="1">IFERROR(OFFSET('計算（イレギュラーサンプル）'!$O131,0,(COLUMN()-COLUMN($P130))*(COLUMNS('計算（イレギュラーサンプル）'!$O$3:$U$3)-1)/(COLUMNS($P$2:$Q$2)-1)),"")</f>
        <v/>
      </c>
      <c r="Q130" s="78" t="str">
        <f ca="1">IFERROR(OFFSET('計算（イレギュラーサンプル）'!$O131,0,(COLUMN()-COLUMN($P130))*(COLUMNS('計算（イレギュラーサンプル）'!$O$3:$U$3)-1)/(COLUMNS($P$2:$Q$2)-1)),"")</f>
        <v/>
      </c>
      <c r="R130" s="78" t="str">
        <f ca="1">IFERROR(OFFSET('計算（イレギュラーサンプル）'!$O131,0,(COLUMN()-COLUMN($P130))*(COLUMNS('計算（イレギュラーサンプル）'!$O$3:$U$3)-1)/(COLUMNS($P$2:$Q$2)-1)),"")</f>
        <v/>
      </c>
      <c r="S130" s="78" t="str">
        <f ca="1">IFERROR(OFFSET('計算（イレギュラーサンプル）'!$O131,0,(COLUMN()-COLUMN($P130))*(COLUMNS('計算（イレギュラーサンプル）'!$O$3:$U$3)-1)/(COLUMNS($P$2:$Q$2)-1)),"")</f>
        <v/>
      </c>
      <c r="T130" s="78" t="str">
        <f ca="1">IFERROR(OFFSET('計算（イレギュラーサンプル）'!$O131,0,(COLUMN()-COLUMN($P130))*(COLUMNS('計算（イレギュラーサンプル）'!$O$3:$U$3)-1)/(COLUMNS($P$2:$Q$2)-1)),"")</f>
        <v/>
      </c>
      <c r="U130" s="78" t="str">
        <f ca="1">IFERROR(OFFSET('計算（イレギュラーサンプル）'!$O131,0,(COLUMN()-COLUMN($P130))*(COLUMNS('計算（イレギュラーサンプル）'!$O$3:$U$3)-1)/(COLUMNS($P$2:$Q$2)-1)),"")</f>
        <v/>
      </c>
      <c r="V130" s="78" t="str">
        <f ca="1">IFERROR(OFFSET('計算（イレギュラーサンプル）'!$O131,0,(COLUMN()-COLUMN($P130))*(COLUMNS('計算（イレギュラーサンプル）'!$O$3:$U$3)-1)/(COLUMNS($P$2:$Q$2)-1)),"")</f>
        <v/>
      </c>
      <c r="W130" s="78" t="str">
        <f ca="1">IFERROR(OFFSET('計算（イレギュラーサンプル）'!$O131,0,(COLUMN()-COLUMN($P130))*(COLUMNS('計算（イレギュラーサンプル）'!$O$3:$U$3)-1)/(COLUMNS($P$2:$Q$2)-1)),"")</f>
        <v/>
      </c>
      <c r="X130" s="78" t="str">
        <f ca="1">IFERROR(OFFSET('計算（イレギュラーサンプル）'!$O131,0,(COLUMN()-COLUMN($P130))*(COLUMNS('計算（イレギュラーサンプル）'!$O$3:$U$3)-1)/(COLUMNS($P$2:$Q$2)-1)),"")</f>
        <v/>
      </c>
      <c r="Y130" s="78" t="str">
        <f ca="1">IFERROR(OFFSET('計算（イレギュラーサンプル）'!$O131,0,(COLUMN()-COLUMN($P130))*(COLUMNS('計算（イレギュラーサンプル）'!$O$3:$U$3)-1)/(COLUMNS($P$2:$Q$2)-1)),"")</f>
        <v/>
      </c>
      <c r="Z130" s="78" t="str">
        <f ca="1">IFERROR(OFFSET('計算（イレギュラーサンプル）'!$O131,0,(COLUMN()-COLUMN($P130))*(COLUMNS('計算（イレギュラーサンプル）'!$O$3:$U$3)-1)/(COLUMNS($P$2:$Q$2)-1)),"")</f>
        <v/>
      </c>
      <c r="AA130" s="78" t="str">
        <f ca="1">IFERROR(OFFSET('計算（イレギュラーサンプル）'!$O131,0,(COLUMN()-COLUMN($P130))*(COLUMNS('計算（イレギュラーサンプル）'!$O$3:$U$3)-1)/(COLUMNS($P$2:$Q$2)-1)),"")</f>
        <v/>
      </c>
      <c r="AB130" s="78" t="str">
        <f t="shared" ca="1" si="23"/>
        <v/>
      </c>
      <c r="AC130" s="78" t="str">
        <f t="shared" ca="1" si="12"/>
        <v/>
      </c>
      <c r="AD130" s="78" t="str">
        <f t="shared" ca="1" si="13"/>
        <v/>
      </c>
      <c r="AE130" s="78" t="str">
        <f t="shared" ca="1" si="14"/>
        <v/>
      </c>
      <c r="AF130" s="78" t="str">
        <f t="shared" ca="1" si="15"/>
        <v/>
      </c>
      <c r="AG130" s="78" t="str">
        <f t="shared" ca="1" si="16"/>
        <v/>
      </c>
      <c r="AH130" s="78" t="str">
        <f t="shared" ca="1" si="17"/>
        <v/>
      </c>
      <c r="AI130" s="78" t="str">
        <f t="shared" ca="1" si="18"/>
        <v/>
      </c>
      <c r="AJ130" s="78" t="str">
        <f t="shared" ca="1" si="19"/>
        <v/>
      </c>
      <c r="AK130" s="78" t="str">
        <f t="shared" ca="1" si="20"/>
        <v/>
      </c>
      <c r="AL130" s="78" t="str">
        <f t="shared" ca="1" si="21"/>
        <v/>
      </c>
      <c r="AM130" s="78" t="str">
        <f t="shared" ca="1" si="22"/>
        <v/>
      </c>
    </row>
    <row r="131" spans="1:39" ht="15.75" customHeight="1">
      <c r="A131" s="38">
        <v>129</v>
      </c>
      <c r="B131" s="38" t="str">
        <f>IF(ISBLANK(ID管理番号商品名入力!D131),"",ID管理番号商品名入力!D131)</f>
        <v/>
      </c>
      <c r="C131" s="39" t="str">
        <f>IF(ISBLANK(ID管理番号商品名入力!F131),"",ID管理番号商品名入力!F131)</f>
        <v/>
      </c>
      <c r="D131" s="22" t="str">
        <f>IF(ISBLANK(サンプル入力!J132),"",サンプル入力!J132)</f>
        <v/>
      </c>
      <c r="E131" s="80" t="str">
        <f>IFERROR(VLOOKUP($D131,配送グループ設定!$A$31:$H$40,6,FALSE),"")</f>
        <v/>
      </c>
      <c r="F131" s="80" t="str">
        <f>IFERROR(VLOOKUP($D131,配送グループ設定!$A$31:$H$40,8,FALSE),"")</f>
        <v/>
      </c>
      <c r="G131" s="78">
        <v>0</v>
      </c>
      <c r="H131" s="78">
        <v>0</v>
      </c>
      <c r="I131" s="78">
        <v>0</v>
      </c>
      <c r="J131" s="78">
        <v>1</v>
      </c>
      <c r="K131" s="78" t="str">
        <f>IF(ISBLANK(サンプル入力!M132),"",サンプル入力!M132)</f>
        <v/>
      </c>
      <c r="L131" s="78">
        <v>1</v>
      </c>
      <c r="M131" s="81" t="str">
        <f>IF(ISBLANK(中部・下部フリースペース作成!$E$10),"5",中部・下部フリースペース作成!$E$10&amp;",5")</f>
        <v>5</v>
      </c>
      <c r="N131" s="81" t="str">
        <f>IF(商品台帳反映用!E436="","",商品台帳反映用!E436)</f>
        <v/>
      </c>
      <c r="O131" s="114" t="str">
        <f>IF(ISBLANK('計算（イレギュラーサンプル）'!O132),"",'計算（イレギュラーサンプル）'!O132)</f>
        <v/>
      </c>
      <c r="P131" s="78" t="str">
        <f ca="1">IFERROR(OFFSET('計算（イレギュラーサンプル）'!$O132,0,(COLUMN()-COLUMN($P131))*(COLUMNS('計算（イレギュラーサンプル）'!$O$3:$U$3)-1)/(COLUMNS($P$2:$Q$2)-1)),"")</f>
        <v/>
      </c>
      <c r="Q131" s="78" t="str">
        <f ca="1">IFERROR(OFFSET('計算（イレギュラーサンプル）'!$O132,0,(COLUMN()-COLUMN($P131))*(COLUMNS('計算（イレギュラーサンプル）'!$O$3:$U$3)-1)/(COLUMNS($P$2:$Q$2)-1)),"")</f>
        <v/>
      </c>
      <c r="R131" s="78" t="str">
        <f ca="1">IFERROR(OFFSET('計算（イレギュラーサンプル）'!$O132,0,(COLUMN()-COLUMN($P131))*(COLUMNS('計算（イレギュラーサンプル）'!$O$3:$U$3)-1)/(COLUMNS($P$2:$Q$2)-1)),"")</f>
        <v/>
      </c>
      <c r="S131" s="78" t="str">
        <f ca="1">IFERROR(OFFSET('計算（イレギュラーサンプル）'!$O132,0,(COLUMN()-COLUMN($P131))*(COLUMNS('計算（イレギュラーサンプル）'!$O$3:$U$3)-1)/(COLUMNS($P$2:$Q$2)-1)),"")</f>
        <v/>
      </c>
      <c r="T131" s="78" t="str">
        <f ca="1">IFERROR(OFFSET('計算（イレギュラーサンプル）'!$O132,0,(COLUMN()-COLUMN($P131))*(COLUMNS('計算（イレギュラーサンプル）'!$O$3:$U$3)-1)/(COLUMNS($P$2:$Q$2)-1)),"")</f>
        <v/>
      </c>
      <c r="U131" s="78" t="str">
        <f ca="1">IFERROR(OFFSET('計算（イレギュラーサンプル）'!$O132,0,(COLUMN()-COLUMN($P131))*(COLUMNS('計算（イレギュラーサンプル）'!$O$3:$U$3)-1)/(COLUMNS($P$2:$Q$2)-1)),"")</f>
        <v/>
      </c>
      <c r="V131" s="78" t="str">
        <f ca="1">IFERROR(OFFSET('計算（イレギュラーサンプル）'!$O132,0,(COLUMN()-COLUMN($P131))*(COLUMNS('計算（イレギュラーサンプル）'!$O$3:$U$3)-1)/(COLUMNS($P$2:$Q$2)-1)),"")</f>
        <v/>
      </c>
      <c r="W131" s="78" t="str">
        <f ca="1">IFERROR(OFFSET('計算（イレギュラーサンプル）'!$O132,0,(COLUMN()-COLUMN($P131))*(COLUMNS('計算（イレギュラーサンプル）'!$O$3:$U$3)-1)/(COLUMNS($P$2:$Q$2)-1)),"")</f>
        <v/>
      </c>
      <c r="X131" s="78" t="str">
        <f ca="1">IFERROR(OFFSET('計算（イレギュラーサンプル）'!$O132,0,(COLUMN()-COLUMN($P131))*(COLUMNS('計算（イレギュラーサンプル）'!$O$3:$U$3)-1)/(COLUMNS($P$2:$Q$2)-1)),"")</f>
        <v/>
      </c>
      <c r="Y131" s="78" t="str">
        <f ca="1">IFERROR(OFFSET('計算（イレギュラーサンプル）'!$O132,0,(COLUMN()-COLUMN($P131))*(COLUMNS('計算（イレギュラーサンプル）'!$O$3:$U$3)-1)/(COLUMNS($P$2:$Q$2)-1)),"")</f>
        <v/>
      </c>
      <c r="Z131" s="78" t="str">
        <f ca="1">IFERROR(OFFSET('計算（イレギュラーサンプル）'!$O132,0,(COLUMN()-COLUMN($P131))*(COLUMNS('計算（イレギュラーサンプル）'!$O$3:$U$3)-1)/(COLUMNS($P$2:$Q$2)-1)),"")</f>
        <v/>
      </c>
      <c r="AA131" s="78" t="str">
        <f ca="1">IFERROR(OFFSET('計算（イレギュラーサンプル）'!$O132,0,(COLUMN()-COLUMN($P131))*(COLUMNS('計算（イレギュラーサンプル）'!$O$3:$U$3)-1)/(COLUMNS($P$2:$Q$2)-1)),"")</f>
        <v/>
      </c>
      <c r="AB131" s="78" t="str">
        <f t="shared" ca="1" si="23"/>
        <v/>
      </c>
      <c r="AC131" s="78" t="str">
        <f t="shared" ref="AC131:AC149" ca="1" si="24">IFERROR(_xlfn.CEILING.MATH(Q131*1.2),"")</f>
        <v/>
      </c>
      <c r="AD131" s="78" t="str">
        <f t="shared" ref="AD131:AD149" ca="1" si="25">IFERROR(_xlfn.CEILING.MATH(R131*1.2),"")</f>
        <v/>
      </c>
      <c r="AE131" s="78" t="str">
        <f t="shared" ref="AE131:AE149" ca="1" si="26">IFERROR(_xlfn.CEILING.MATH(S131*1.2),"")</f>
        <v/>
      </c>
      <c r="AF131" s="78" t="str">
        <f t="shared" ref="AF131:AF149" ca="1" si="27">IFERROR(_xlfn.CEILING.MATH(T131*1.2),"")</f>
        <v/>
      </c>
      <c r="AG131" s="78" t="str">
        <f t="shared" ref="AG131:AG149" ca="1" si="28">IFERROR(_xlfn.CEILING.MATH(U131*1.2),"")</f>
        <v/>
      </c>
      <c r="AH131" s="78" t="str">
        <f t="shared" ref="AH131:AH149" ca="1" si="29">IFERROR(_xlfn.CEILING.MATH(V131*1.2),"")</f>
        <v/>
      </c>
      <c r="AI131" s="78" t="str">
        <f t="shared" ref="AI131:AI149" ca="1" si="30">IFERROR(_xlfn.CEILING.MATH(W131*1.2),"")</f>
        <v/>
      </c>
      <c r="AJ131" s="78" t="str">
        <f t="shared" ref="AJ131:AJ149" ca="1" si="31">IFERROR(_xlfn.CEILING.MATH(X131*1.2),"")</f>
        <v/>
      </c>
      <c r="AK131" s="78" t="str">
        <f t="shared" ref="AK131:AK149" ca="1" si="32">IFERROR(_xlfn.CEILING.MATH(Y131*1.2),"")</f>
        <v/>
      </c>
      <c r="AL131" s="78" t="str">
        <f t="shared" ref="AL131:AL149" ca="1" si="33">IFERROR(_xlfn.CEILING.MATH(Z131*1.2),"")</f>
        <v/>
      </c>
      <c r="AM131" s="78" t="str">
        <f t="shared" ref="AM131:AM149" ca="1" si="34">IFERROR(_xlfn.CEILING.MATH(AA131*1.2),"")</f>
        <v/>
      </c>
    </row>
    <row r="132" spans="1:39" ht="15.75" customHeight="1">
      <c r="A132" s="38">
        <v>130</v>
      </c>
      <c r="B132" s="38" t="str">
        <f>IF(ISBLANK(ID管理番号商品名入力!D132),"",ID管理番号商品名入力!D132)</f>
        <v/>
      </c>
      <c r="C132" s="39" t="str">
        <f>IF(ISBLANK(ID管理番号商品名入力!F132),"",ID管理番号商品名入力!F132)</f>
        <v/>
      </c>
      <c r="D132" s="22" t="str">
        <f>IF(ISBLANK(サンプル入力!J133),"",サンプル入力!J133)</f>
        <v/>
      </c>
      <c r="E132" s="80" t="str">
        <f>IFERROR(VLOOKUP($D132,配送グループ設定!$A$31:$H$40,6,FALSE),"")</f>
        <v/>
      </c>
      <c r="F132" s="80" t="str">
        <f>IFERROR(VLOOKUP($D132,配送グループ設定!$A$31:$H$40,8,FALSE),"")</f>
        <v/>
      </c>
      <c r="G132" s="78">
        <v>0</v>
      </c>
      <c r="H132" s="78">
        <v>0</v>
      </c>
      <c r="I132" s="78">
        <v>0</v>
      </c>
      <c r="J132" s="78">
        <v>1</v>
      </c>
      <c r="K132" s="78" t="str">
        <f>IF(ISBLANK(サンプル入力!M133),"",サンプル入力!M133)</f>
        <v/>
      </c>
      <c r="L132" s="78">
        <v>1</v>
      </c>
      <c r="M132" s="81" t="str">
        <f>IF(ISBLANK(中部・下部フリースペース作成!$E$10),"5",中部・下部フリースペース作成!$E$10&amp;",5")</f>
        <v>5</v>
      </c>
      <c r="N132" s="81" t="str">
        <f>IF(商品台帳反映用!E437="","",商品台帳反映用!E437)</f>
        <v/>
      </c>
      <c r="O132" s="114" t="str">
        <f>IF(ISBLANK('計算（イレギュラーサンプル）'!O133),"",'計算（イレギュラーサンプル）'!O133)</f>
        <v/>
      </c>
      <c r="P132" s="78" t="str">
        <f ca="1">IFERROR(OFFSET('計算（イレギュラーサンプル）'!$O133,0,(COLUMN()-COLUMN($P132))*(COLUMNS('計算（イレギュラーサンプル）'!$O$3:$U$3)-1)/(COLUMNS($P$2:$Q$2)-1)),"")</f>
        <v/>
      </c>
      <c r="Q132" s="78" t="str">
        <f ca="1">IFERROR(OFFSET('計算（イレギュラーサンプル）'!$O133,0,(COLUMN()-COLUMN($P132))*(COLUMNS('計算（イレギュラーサンプル）'!$O$3:$U$3)-1)/(COLUMNS($P$2:$Q$2)-1)),"")</f>
        <v/>
      </c>
      <c r="R132" s="78" t="str">
        <f ca="1">IFERROR(OFFSET('計算（イレギュラーサンプル）'!$O133,0,(COLUMN()-COLUMN($P132))*(COLUMNS('計算（イレギュラーサンプル）'!$O$3:$U$3)-1)/(COLUMNS($P$2:$Q$2)-1)),"")</f>
        <v/>
      </c>
      <c r="S132" s="78" t="str">
        <f ca="1">IFERROR(OFFSET('計算（イレギュラーサンプル）'!$O133,0,(COLUMN()-COLUMN($P132))*(COLUMNS('計算（イレギュラーサンプル）'!$O$3:$U$3)-1)/(COLUMNS($P$2:$Q$2)-1)),"")</f>
        <v/>
      </c>
      <c r="T132" s="78" t="str">
        <f ca="1">IFERROR(OFFSET('計算（イレギュラーサンプル）'!$O133,0,(COLUMN()-COLUMN($P132))*(COLUMNS('計算（イレギュラーサンプル）'!$O$3:$U$3)-1)/(COLUMNS($P$2:$Q$2)-1)),"")</f>
        <v/>
      </c>
      <c r="U132" s="78" t="str">
        <f ca="1">IFERROR(OFFSET('計算（イレギュラーサンプル）'!$O133,0,(COLUMN()-COLUMN($P132))*(COLUMNS('計算（イレギュラーサンプル）'!$O$3:$U$3)-1)/(COLUMNS($P$2:$Q$2)-1)),"")</f>
        <v/>
      </c>
      <c r="V132" s="78" t="str">
        <f ca="1">IFERROR(OFFSET('計算（イレギュラーサンプル）'!$O133,0,(COLUMN()-COLUMN($P132))*(COLUMNS('計算（イレギュラーサンプル）'!$O$3:$U$3)-1)/(COLUMNS($P$2:$Q$2)-1)),"")</f>
        <v/>
      </c>
      <c r="W132" s="78" t="str">
        <f ca="1">IFERROR(OFFSET('計算（イレギュラーサンプル）'!$O133,0,(COLUMN()-COLUMN($P132))*(COLUMNS('計算（イレギュラーサンプル）'!$O$3:$U$3)-1)/(COLUMNS($P$2:$Q$2)-1)),"")</f>
        <v/>
      </c>
      <c r="X132" s="78" t="str">
        <f ca="1">IFERROR(OFFSET('計算（イレギュラーサンプル）'!$O133,0,(COLUMN()-COLUMN($P132))*(COLUMNS('計算（イレギュラーサンプル）'!$O$3:$U$3)-1)/(COLUMNS($P$2:$Q$2)-1)),"")</f>
        <v/>
      </c>
      <c r="Y132" s="78" t="str">
        <f ca="1">IFERROR(OFFSET('計算（イレギュラーサンプル）'!$O133,0,(COLUMN()-COLUMN($P132))*(COLUMNS('計算（イレギュラーサンプル）'!$O$3:$U$3)-1)/(COLUMNS($P$2:$Q$2)-1)),"")</f>
        <v/>
      </c>
      <c r="Z132" s="78" t="str">
        <f ca="1">IFERROR(OFFSET('計算（イレギュラーサンプル）'!$O133,0,(COLUMN()-COLUMN($P132))*(COLUMNS('計算（イレギュラーサンプル）'!$O$3:$U$3)-1)/(COLUMNS($P$2:$Q$2)-1)),"")</f>
        <v/>
      </c>
      <c r="AA132" s="78" t="str">
        <f ca="1">IFERROR(OFFSET('計算（イレギュラーサンプル）'!$O133,0,(COLUMN()-COLUMN($P132))*(COLUMNS('計算（イレギュラーサンプル）'!$O$3:$U$3)-1)/(COLUMNS($P$2:$Q$2)-1)),"")</f>
        <v/>
      </c>
      <c r="AB132" s="78" t="str">
        <f t="shared" ref="AB132:AB149" ca="1" si="35">IFERROR(_xlfn.CEILING.MATH(P132*1.2),"")</f>
        <v/>
      </c>
      <c r="AC132" s="78" t="str">
        <f t="shared" ca="1" si="24"/>
        <v/>
      </c>
      <c r="AD132" s="78" t="str">
        <f t="shared" ca="1" si="25"/>
        <v/>
      </c>
      <c r="AE132" s="78" t="str">
        <f t="shared" ca="1" si="26"/>
        <v/>
      </c>
      <c r="AF132" s="78" t="str">
        <f t="shared" ca="1" si="27"/>
        <v/>
      </c>
      <c r="AG132" s="78" t="str">
        <f t="shared" ca="1" si="28"/>
        <v/>
      </c>
      <c r="AH132" s="78" t="str">
        <f t="shared" ca="1" si="29"/>
        <v/>
      </c>
      <c r="AI132" s="78" t="str">
        <f t="shared" ca="1" si="30"/>
        <v/>
      </c>
      <c r="AJ132" s="78" t="str">
        <f t="shared" ca="1" si="31"/>
        <v/>
      </c>
      <c r="AK132" s="78" t="str">
        <f t="shared" ca="1" si="32"/>
        <v/>
      </c>
      <c r="AL132" s="78" t="str">
        <f t="shared" ca="1" si="33"/>
        <v/>
      </c>
      <c r="AM132" s="78" t="str">
        <f t="shared" ca="1" si="34"/>
        <v/>
      </c>
    </row>
    <row r="133" spans="1:39" ht="15.75" customHeight="1">
      <c r="A133" s="38">
        <v>131</v>
      </c>
      <c r="B133" s="38" t="str">
        <f>IF(ISBLANK(ID管理番号商品名入力!D133),"",ID管理番号商品名入力!D133)</f>
        <v/>
      </c>
      <c r="C133" s="39" t="str">
        <f>IF(ISBLANK(ID管理番号商品名入力!F133),"",ID管理番号商品名入力!F133)</f>
        <v/>
      </c>
      <c r="D133" s="22" t="str">
        <f>IF(ISBLANK(サンプル入力!J134),"",サンプル入力!J134)</f>
        <v/>
      </c>
      <c r="E133" s="80" t="str">
        <f>IFERROR(VLOOKUP($D133,配送グループ設定!$A$31:$H$40,6,FALSE),"")</f>
        <v/>
      </c>
      <c r="F133" s="80" t="str">
        <f>IFERROR(VLOOKUP($D133,配送グループ設定!$A$31:$H$40,8,FALSE),"")</f>
        <v/>
      </c>
      <c r="G133" s="78">
        <v>0</v>
      </c>
      <c r="H133" s="78">
        <v>0</v>
      </c>
      <c r="I133" s="78">
        <v>0</v>
      </c>
      <c r="J133" s="78">
        <v>1</v>
      </c>
      <c r="K133" s="78" t="str">
        <f>IF(ISBLANK(サンプル入力!M134),"",サンプル入力!M134)</f>
        <v/>
      </c>
      <c r="L133" s="78">
        <v>1</v>
      </c>
      <c r="M133" s="81" t="str">
        <f>IF(ISBLANK(中部・下部フリースペース作成!$E$10),"5",中部・下部フリースペース作成!$E$10&amp;",5")</f>
        <v>5</v>
      </c>
      <c r="N133" s="81" t="str">
        <f>IF(商品台帳反映用!E438="","",商品台帳反映用!E438)</f>
        <v/>
      </c>
      <c r="O133" s="114" t="str">
        <f>IF(ISBLANK('計算（イレギュラーサンプル）'!O134),"",'計算（イレギュラーサンプル）'!O134)</f>
        <v/>
      </c>
      <c r="P133" s="78" t="str">
        <f ca="1">IFERROR(OFFSET('計算（イレギュラーサンプル）'!$O134,0,(COLUMN()-COLUMN($P133))*(COLUMNS('計算（イレギュラーサンプル）'!$O$3:$U$3)-1)/(COLUMNS($P$2:$Q$2)-1)),"")</f>
        <v/>
      </c>
      <c r="Q133" s="78" t="str">
        <f ca="1">IFERROR(OFFSET('計算（イレギュラーサンプル）'!$O134,0,(COLUMN()-COLUMN($P133))*(COLUMNS('計算（イレギュラーサンプル）'!$O$3:$U$3)-1)/(COLUMNS($P$2:$Q$2)-1)),"")</f>
        <v/>
      </c>
      <c r="R133" s="78" t="str">
        <f ca="1">IFERROR(OFFSET('計算（イレギュラーサンプル）'!$O134,0,(COLUMN()-COLUMN($P133))*(COLUMNS('計算（イレギュラーサンプル）'!$O$3:$U$3)-1)/(COLUMNS($P$2:$Q$2)-1)),"")</f>
        <v/>
      </c>
      <c r="S133" s="78" t="str">
        <f ca="1">IFERROR(OFFSET('計算（イレギュラーサンプル）'!$O134,0,(COLUMN()-COLUMN($P133))*(COLUMNS('計算（イレギュラーサンプル）'!$O$3:$U$3)-1)/(COLUMNS($P$2:$Q$2)-1)),"")</f>
        <v/>
      </c>
      <c r="T133" s="78" t="str">
        <f ca="1">IFERROR(OFFSET('計算（イレギュラーサンプル）'!$O134,0,(COLUMN()-COLUMN($P133))*(COLUMNS('計算（イレギュラーサンプル）'!$O$3:$U$3)-1)/(COLUMNS($P$2:$Q$2)-1)),"")</f>
        <v/>
      </c>
      <c r="U133" s="78" t="str">
        <f ca="1">IFERROR(OFFSET('計算（イレギュラーサンプル）'!$O134,0,(COLUMN()-COLUMN($P133))*(COLUMNS('計算（イレギュラーサンプル）'!$O$3:$U$3)-1)/(COLUMNS($P$2:$Q$2)-1)),"")</f>
        <v/>
      </c>
      <c r="V133" s="78" t="str">
        <f ca="1">IFERROR(OFFSET('計算（イレギュラーサンプル）'!$O134,0,(COLUMN()-COLUMN($P133))*(COLUMNS('計算（イレギュラーサンプル）'!$O$3:$U$3)-1)/(COLUMNS($P$2:$Q$2)-1)),"")</f>
        <v/>
      </c>
      <c r="W133" s="78" t="str">
        <f ca="1">IFERROR(OFFSET('計算（イレギュラーサンプル）'!$O134,0,(COLUMN()-COLUMN($P133))*(COLUMNS('計算（イレギュラーサンプル）'!$O$3:$U$3)-1)/(COLUMNS($P$2:$Q$2)-1)),"")</f>
        <v/>
      </c>
      <c r="X133" s="78" t="str">
        <f ca="1">IFERROR(OFFSET('計算（イレギュラーサンプル）'!$O134,0,(COLUMN()-COLUMN($P133))*(COLUMNS('計算（イレギュラーサンプル）'!$O$3:$U$3)-1)/(COLUMNS($P$2:$Q$2)-1)),"")</f>
        <v/>
      </c>
      <c r="Y133" s="78" t="str">
        <f ca="1">IFERROR(OFFSET('計算（イレギュラーサンプル）'!$O134,0,(COLUMN()-COLUMN($P133))*(COLUMNS('計算（イレギュラーサンプル）'!$O$3:$U$3)-1)/(COLUMNS($P$2:$Q$2)-1)),"")</f>
        <v/>
      </c>
      <c r="Z133" s="78" t="str">
        <f ca="1">IFERROR(OFFSET('計算（イレギュラーサンプル）'!$O134,0,(COLUMN()-COLUMN($P133))*(COLUMNS('計算（イレギュラーサンプル）'!$O$3:$U$3)-1)/(COLUMNS($P$2:$Q$2)-1)),"")</f>
        <v/>
      </c>
      <c r="AA133" s="78" t="str">
        <f ca="1">IFERROR(OFFSET('計算（イレギュラーサンプル）'!$O134,0,(COLUMN()-COLUMN($P133))*(COLUMNS('計算（イレギュラーサンプル）'!$O$3:$U$3)-1)/(COLUMNS($P$2:$Q$2)-1)),"")</f>
        <v/>
      </c>
      <c r="AB133" s="78" t="str">
        <f t="shared" ca="1" si="35"/>
        <v/>
      </c>
      <c r="AC133" s="78" t="str">
        <f t="shared" ca="1" si="24"/>
        <v/>
      </c>
      <c r="AD133" s="78" t="str">
        <f t="shared" ca="1" si="25"/>
        <v/>
      </c>
      <c r="AE133" s="78" t="str">
        <f t="shared" ca="1" si="26"/>
        <v/>
      </c>
      <c r="AF133" s="78" t="str">
        <f t="shared" ca="1" si="27"/>
        <v/>
      </c>
      <c r="AG133" s="78" t="str">
        <f t="shared" ca="1" si="28"/>
        <v/>
      </c>
      <c r="AH133" s="78" t="str">
        <f t="shared" ca="1" si="29"/>
        <v/>
      </c>
      <c r="AI133" s="78" t="str">
        <f t="shared" ca="1" si="30"/>
        <v/>
      </c>
      <c r="AJ133" s="78" t="str">
        <f t="shared" ca="1" si="31"/>
        <v/>
      </c>
      <c r="AK133" s="78" t="str">
        <f t="shared" ca="1" si="32"/>
        <v/>
      </c>
      <c r="AL133" s="78" t="str">
        <f t="shared" ca="1" si="33"/>
        <v/>
      </c>
      <c r="AM133" s="78" t="str">
        <f t="shared" ca="1" si="34"/>
        <v/>
      </c>
    </row>
    <row r="134" spans="1:39" ht="15.75" customHeight="1">
      <c r="A134" s="38">
        <v>132</v>
      </c>
      <c r="B134" s="38" t="str">
        <f>IF(ISBLANK(ID管理番号商品名入力!D134),"",ID管理番号商品名入力!D134)</f>
        <v/>
      </c>
      <c r="C134" s="39" t="str">
        <f>IF(ISBLANK(ID管理番号商品名入力!F134),"",ID管理番号商品名入力!F134)</f>
        <v/>
      </c>
      <c r="D134" s="22" t="str">
        <f>IF(ISBLANK(サンプル入力!J135),"",サンプル入力!J135)</f>
        <v/>
      </c>
      <c r="E134" s="80" t="str">
        <f>IFERROR(VLOOKUP($D134,配送グループ設定!$A$31:$H$40,6,FALSE),"")</f>
        <v/>
      </c>
      <c r="F134" s="80" t="str">
        <f>IFERROR(VLOOKUP($D134,配送グループ設定!$A$31:$H$40,8,FALSE),"")</f>
        <v/>
      </c>
      <c r="G134" s="78">
        <v>0</v>
      </c>
      <c r="H134" s="78">
        <v>0</v>
      </c>
      <c r="I134" s="78">
        <v>0</v>
      </c>
      <c r="J134" s="78">
        <v>1</v>
      </c>
      <c r="K134" s="78" t="str">
        <f>IF(ISBLANK(サンプル入力!M135),"",サンプル入力!M135)</f>
        <v/>
      </c>
      <c r="L134" s="78">
        <v>1</v>
      </c>
      <c r="M134" s="81" t="str">
        <f>IF(ISBLANK(中部・下部フリースペース作成!$E$10),"5",中部・下部フリースペース作成!$E$10&amp;",5")</f>
        <v>5</v>
      </c>
      <c r="N134" s="81" t="str">
        <f>IF(商品台帳反映用!E439="","",商品台帳反映用!E439)</f>
        <v/>
      </c>
      <c r="O134" s="114" t="str">
        <f>IF(ISBLANK('計算（イレギュラーサンプル）'!O135),"",'計算（イレギュラーサンプル）'!O135)</f>
        <v/>
      </c>
      <c r="P134" s="78" t="str">
        <f ca="1">IFERROR(OFFSET('計算（イレギュラーサンプル）'!$O135,0,(COLUMN()-COLUMN($P134))*(COLUMNS('計算（イレギュラーサンプル）'!$O$3:$U$3)-1)/(COLUMNS($P$2:$Q$2)-1)),"")</f>
        <v/>
      </c>
      <c r="Q134" s="78" t="str">
        <f ca="1">IFERROR(OFFSET('計算（イレギュラーサンプル）'!$O135,0,(COLUMN()-COLUMN($P134))*(COLUMNS('計算（イレギュラーサンプル）'!$O$3:$U$3)-1)/(COLUMNS($P$2:$Q$2)-1)),"")</f>
        <v/>
      </c>
      <c r="R134" s="78" t="str">
        <f ca="1">IFERROR(OFFSET('計算（イレギュラーサンプル）'!$O135,0,(COLUMN()-COLUMN($P134))*(COLUMNS('計算（イレギュラーサンプル）'!$O$3:$U$3)-1)/(COLUMNS($P$2:$Q$2)-1)),"")</f>
        <v/>
      </c>
      <c r="S134" s="78" t="str">
        <f ca="1">IFERROR(OFFSET('計算（イレギュラーサンプル）'!$O135,0,(COLUMN()-COLUMN($P134))*(COLUMNS('計算（イレギュラーサンプル）'!$O$3:$U$3)-1)/(COLUMNS($P$2:$Q$2)-1)),"")</f>
        <v/>
      </c>
      <c r="T134" s="78" t="str">
        <f ca="1">IFERROR(OFFSET('計算（イレギュラーサンプル）'!$O135,0,(COLUMN()-COLUMN($P134))*(COLUMNS('計算（イレギュラーサンプル）'!$O$3:$U$3)-1)/(COLUMNS($P$2:$Q$2)-1)),"")</f>
        <v/>
      </c>
      <c r="U134" s="78" t="str">
        <f ca="1">IFERROR(OFFSET('計算（イレギュラーサンプル）'!$O135,0,(COLUMN()-COLUMN($P134))*(COLUMNS('計算（イレギュラーサンプル）'!$O$3:$U$3)-1)/(COLUMNS($P$2:$Q$2)-1)),"")</f>
        <v/>
      </c>
      <c r="V134" s="78" t="str">
        <f ca="1">IFERROR(OFFSET('計算（イレギュラーサンプル）'!$O135,0,(COLUMN()-COLUMN($P134))*(COLUMNS('計算（イレギュラーサンプル）'!$O$3:$U$3)-1)/(COLUMNS($P$2:$Q$2)-1)),"")</f>
        <v/>
      </c>
      <c r="W134" s="78" t="str">
        <f ca="1">IFERROR(OFFSET('計算（イレギュラーサンプル）'!$O135,0,(COLUMN()-COLUMN($P134))*(COLUMNS('計算（イレギュラーサンプル）'!$O$3:$U$3)-1)/(COLUMNS($P$2:$Q$2)-1)),"")</f>
        <v/>
      </c>
      <c r="X134" s="78" t="str">
        <f ca="1">IFERROR(OFFSET('計算（イレギュラーサンプル）'!$O135,0,(COLUMN()-COLUMN($P134))*(COLUMNS('計算（イレギュラーサンプル）'!$O$3:$U$3)-1)/(COLUMNS($P$2:$Q$2)-1)),"")</f>
        <v/>
      </c>
      <c r="Y134" s="78" t="str">
        <f ca="1">IFERROR(OFFSET('計算（イレギュラーサンプル）'!$O135,0,(COLUMN()-COLUMN($P134))*(COLUMNS('計算（イレギュラーサンプル）'!$O$3:$U$3)-1)/(COLUMNS($P$2:$Q$2)-1)),"")</f>
        <v/>
      </c>
      <c r="Z134" s="78" t="str">
        <f ca="1">IFERROR(OFFSET('計算（イレギュラーサンプル）'!$O135,0,(COLUMN()-COLUMN($P134))*(COLUMNS('計算（イレギュラーサンプル）'!$O$3:$U$3)-1)/(COLUMNS($P$2:$Q$2)-1)),"")</f>
        <v/>
      </c>
      <c r="AA134" s="78" t="str">
        <f ca="1">IFERROR(OFFSET('計算（イレギュラーサンプル）'!$O135,0,(COLUMN()-COLUMN($P134))*(COLUMNS('計算（イレギュラーサンプル）'!$O$3:$U$3)-1)/(COLUMNS($P$2:$Q$2)-1)),"")</f>
        <v/>
      </c>
      <c r="AB134" s="78" t="str">
        <f t="shared" ca="1" si="35"/>
        <v/>
      </c>
      <c r="AC134" s="78" t="str">
        <f t="shared" ca="1" si="24"/>
        <v/>
      </c>
      <c r="AD134" s="78" t="str">
        <f t="shared" ca="1" si="25"/>
        <v/>
      </c>
      <c r="AE134" s="78" t="str">
        <f t="shared" ca="1" si="26"/>
        <v/>
      </c>
      <c r="AF134" s="78" t="str">
        <f t="shared" ca="1" si="27"/>
        <v/>
      </c>
      <c r="AG134" s="78" t="str">
        <f t="shared" ca="1" si="28"/>
        <v/>
      </c>
      <c r="AH134" s="78" t="str">
        <f t="shared" ca="1" si="29"/>
        <v/>
      </c>
      <c r="AI134" s="78" t="str">
        <f t="shared" ca="1" si="30"/>
        <v/>
      </c>
      <c r="AJ134" s="78" t="str">
        <f t="shared" ca="1" si="31"/>
        <v/>
      </c>
      <c r="AK134" s="78" t="str">
        <f t="shared" ca="1" si="32"/>
        <v/>
      </c>
      <c r="AL134" s="78" t="str">
        <f t="shared" ca="1" si="33"/>
        <v/>
      </c>
      <c r="AM134" s="78" t="str">
        <f t="shared" ca="1" si="34"/>
        <v/>
      </c>
    </row>
    <row r="135" spans="1:39" ht="15.75" customHeight="1">
      <c r="A135" s="38">
        <v>133</v>
      </c>
      <c r="B135" s="38" t="str">
        <f>IF(ISBLANK(ID管理番号商品名入力!D135),"",ID管理番号商品名入力!D135)</f>
        <v/>
      </c>
      <c r="C135" s="39" t="str">
        <f>IF(ISBLANK(ID管理番号商品名入力!F135),"",ID管理番号商品名入力!F135)</f>
        <v/>
      </c>
      <c r="D135" s="22" t="str">
        <f>IF(ISBLANK(サンプル入力!J136),"",サンプル入力!J136)</f>
        <v/>
      </c>
      <c r="E135" s="80" t="str">
        <f>IFERROR(VLOOKUP($D135,配送グループ設定!$A$31:$H$40,6,FALSE),"")</f>
        <v/>
      </c>
      <c r="F135" s="80" t="str">
        <f>IFERROR(VLOOKUP($D135,配送グループ設定!$A$31:$H$40,8,FALSE),"")</f>
        <v/>
      </c>
      <c r="G135" s="78">
        <v>0</v>
      </c>
      <c r="H135" s="78">
        <v>0</v>
      </c>
      <c r="I135" s="78">
        <v>0</v>
      </c>
      <c r="J135" s="78">
        <v>1</v>
      </c>
      <c r="K135" s="78" t="str">
        <f>IF(ISBLANK(サンプル入力!M136),"",サンプル入力!M136)</f>
        <v/>
      </c>
      <c r="L135" s="78">
        <v>1</v>
      </c>
      <c r="M135" s="81" t="str">
        <f>IF(ISBLANK(中部・下部フリースペース作成!$E$10),"5",中部・下部フリースペース作成!$E$10&amp;",5")</f>
        <v>5</v>
      </c>
      <c r="N135" s="81" t="str">
        <f>IF(商品台帳反映用!E440="","",商品台帳反映用!E440)</f>
        <v/>
      </c>
      <c r="O135" s="114" t="str">
        <f>IF(ISBLANK('計算（イレギュラーサンプル）'!O136),"",'計算（イレギュラーサンプル）'!O136)</f>
        <v/>
      </c>
      <c r="P135" s="78" t="str">
        <f ca="1">IFERROR(OFFSET('計算（イレギュラーサンプル）'!$O136,0,(COLUMN()-COLUMN($P135))*(COLUMNS('計算（イレギュラーサンプル）'!$O$3:$U$3)-1)/(COLUMNS($P$2:$Q$2)-1)),"")</f>
        <v/>
      </c>
      <c r="Q135" s="78" t="str">
        <f ca="1">IFERROR(OFFSET('計算（イレギュラーサンプル）'!$O136,0,(COLUMN()-COLUMN($P135))*(COLUMNS('計算（イレギュラーサンプル）'!$O$3:$U$3)-1)/(COLUMNS($P$2:$Q$2)-1)),"")</f>
        <v/>
      </c>
      <c r="R135" s="78" t="str">
        <f ca="1">IFERROR(OFFSET('計算（イレギュラーサンプル）'!$O136,0,(COLUMN()-COLUMN($P135))*(COLUMNS('計算（イレギュラーサンプル）'!$O$3:$U$3)-1)/(COLUMNS($P$2:$Q$2)-1)),"")</f>
        <v/>
      </c>
      <c r="S135" s="78" t="str">
        <f ca="1">IFERROR(OFFSET('計算（イレギュラーサンプル）'!$O136,0,(COLUMN()-COLUMN($P135))*(COLUMNS('計算（イレギュラーサンプル）'!$O$3:$U$3)-1)/(COLUMNS($P$2:$Q$2)-1)),"")</f>
        <v/>
      </c>
      <c r="T135" s="78" t="str">
        <f ca="1">IFERROR(OFFSET('計算（イレギュラーサンプル）'!$O136,0,(COLUMN()-COLUMN($P135))*(COLUMNS('計算（イレギュラーサンプル）'!$O$3:$U$3)-1)/(COLUMNS($P$2:$Q$2)-1)),"")</f>
        <v/>
      </c>
      <c r="U135" s="78" t="str">
        <f ca="1">IFERROR(OFFSET('計算（イレギュラーサンプル）'!$O136,0,(COLUMN()-COLUMN($P135))*(COLUMNS('計算（イレギュラーサンプル）'!$O$3:$U$3)-1)/(COLUMNS($P$2:$Q$2)-1)),"")</f>
        <v/>
      </c>
      <c r="V135" s="78" t="str">
        <f ca="1">IFERROR(OFFSET('計算（イレギュラーサンプル）'!$O136,0,(COLUMN()-COLUMN($P135))*(COLUMNS('計算（イレギュラーサンプル）'!$O$3:$U$3)-1)/(COLUMNS($P$2:$Q$2)-1)),"")</f>
        <v/>
      </c>
      <c r="W135" s="78" t="str">
        <f ca="1">IFERROR(OFFSET('計算（イレギュラーサンプル）'!$O136,0,(COLUMN()-COLUMN($P135))*(COLUMNS('計算（イレギュラーサンプル）'!$O$3:$U$3)-1)/(COLUMNS($P$2:$Q$2)-1)),"")</f>
        <v/>
      </c>
      <c r="X135" s="78" t="str">
        <f ca="1">IFERROR(OFFSET('計算（イレギュラーサンプル）'!$O136,0,(COLUMN()-COLUMN($P135))*(COLUMNS('計算（イレギュラーサンプル）'!$O$3:$U$3)-1)/(COLUMNS($P$2:$Q$2)-1)),"")</f>
        <v/>
      </c>
      <c r="Y135" s="78" t="str">
        <f ca="1">IFERROR(OFFSET('計算（イレギュラーサンプル）'!$O136,0,(COLUMN()-COLUMN($P135))*(COLUMNS('計算（イレギュラーサンプル）'!$O$3:$U$3)-1)/(COLUMNS($P$2:$Q$2)-1)),"")</f>
        <v/>
      </c>
      <c r="Z135" s="78" t="str">
        <f ca="1">IFERROR(OFFSET('計算（イレギュラーサンプル）'!$O136,0,(COLUMN()-COLUMN($P135))*(COLUMNS('計算（イレギュラーサンプル）'!$O$3:$U$3)-1)/(COLUMNS($P$2:$Q$2)-1)),"")</f>
        <v/>
      </c>
      <c r="AA135" s="78" t="str">
        <f ca="1">IFERROR(OFFSET('計算（イレギュラーサンプル）'!$O136,0,(COLUMN()-COLUMN($P135))*(COLUMNS('計算（イレギュラーサンプル）'!$O$3:$U$3)-1)/(COLUMNS($P$2:$Q$2)-1)),"")</f>
        <v/>
      </c>
      <c r="AB135" s="78" t="str">
        <f t="shared" ca="1" si="35"/>
        <v/>
      </c>
      <c r="AC135" s="78" t="str">
        <f t="shared" ca="1" si="24"/>
        <v/>
      </c>
      <c r="AD135" s="78" t="str">
        <f t="shared" ca="1" si="25"/>
        <v/>
      </c>
      <c r="AE135" s="78" t="str">
        <f t="shared" ca="1" si="26"/>
        <v/>
      </c>
      <c r="AF135" s="78" t="str">
        <f t="shared" ca="1" si="27"/>
        <v/>
      </c>
      <c r="AG135" s="78" t="str">
        <f t="shared" ca="1" si="28"/>
        <v/>
      </c>
      <c r="AH135" s="78" t="str">
        <f t="shared" ca="1" si="29"/>
        <v/>
      </c>
      <c r="AI135" s="78" t="str">
        <f t="shared" ca="1" si="30"/>
        <v/>
      </c>
      <c r="AJ135" s="78" t="str">
        <f t="shared" ca="1" si="31"/>
        <v/>
      </c>
      <c r="AK135" s="78" t="str">
        <f t="shared" ca="1" si="32"/>
        <v/>
      </c>
      <c r="AL135" s="78" t="str">
        <f t="shared" ca="1" si="33"/>
        <v/>
      </c>
      <c r="AM135" s="78" t="str">
        <f t="shared" ca="1" si="34"/>
        <v/>
      </c>
    </row>
    <row r="136" spans="1:39" ht="15.75" customHeight="1">
      <c r="A136" s="38">
        <v>134</v>
      </c>
      <c r="B136" s="38" t="str">
        <f>IF(ISBLANK(ID管理番号商品名入力!D136),"",ID管理番号商品名入力!D136)</f>
        <v/>
      </c>
      <c r="C136" s="39" t="str">
        <f>IF(ISBLANK(ID管理番号商品名入力!F136),"",ID管理番号商品名入力!F136)</f>
        <v/>
      </c>
      <c r="D136" s="22" t="str">
        <f>IF(ISBLANK(サンプル入力!J137),"",サンプル入力!J137)</f>
        <v/>
      </c>
      <c r="E136" s="80" t="str">
        <f>IFERROR(VLOOKUP($D136,配送グループ設定!$A$31:$H$40,6,FALSE),"")</f>
        <v/>
      </c>
      <c r="F136" s="80" t="str">
        <f>IFERROR(VLOOKUP($D136,配送グループ設定!$A$31:$H$40,8,FALSE),"")</f>
        <v/>
      </c>
      <c r="G136" s="78">
        <v>0</v>
      </c>
      <c r="H136" s="78">
        <v>0</v>
      </c>
      <c r="I136" s="78">
        <v>0</v>
      </c>
      <c r="J136" s="78">
        <v>1</v>
      </c>
      <c r="K136" s="78" t="str">
        <f>IF(ISBLANK(サンプル入力!M137),"",サンプル入力!M137)</f>
        <v/>
      </c>
      <c r="L136" s="78">
        <v>1</v>
      </c>
      <c r="M136" s="81" t="str">
        <f>IF(ISBLANK(中部・下部フリースペース作成!$E$10),"5",中部・下部フリースペース作成!$E$10&amp;",5")</f>
        <v>5</v>
      </c>
      <c r="N136" s="81" t="str">
        <f>IF(商品台帳反映用!E441="","",商品台帳反映用!E441)</f>
        <v/>
      </c>
      <c r="O136" s="114" t="str">
        <f>IF(ISBLANK('計算（イレギュラーサンプル）'!O137),"",'計算（イレギュラーサンプル）'!O137)</f>
        <v/>
      </c>
      <c r="P136" s="78" t="str">
        <f ca="1">IFERROR(OFFSET('計算（イレギュラーサンプル）'!$O137,0,(COLUMN()-COLUMN($P136))*(COLUMNS('計算（イレギュラーサンプル）'!$O$3:$U$3)-1)/(COLUMNS($P$2:$Q$2)-1)),"")</f>
        <v/>
      </c>
      <c r="Q136" s="78" t="str">
        <f ca="1">IFERROR(OFFSET('計算（イレギュラーサンプル）'!$O137,0,(COLUMN()-COLUMN($P136))*(COLUMNS('計算（イレギュラーサンプル）'!$O$3:$U$3)-1)/(COLUMNS($P$2:$Q$2)-1)),"")</f>
        <v/>
      </c>
      <c r="R136" s="78" t="str">
        <f ca="1">IFERROR(OFFSET('計算（イレギュラーサンプル）'!$O137,0,(COLUMN()-COLUMN($P136))*(COLUMNS('計算（イレギュラーサンプル）'!$O$3:$U$3)-1)/(COLUMNS($P$2:$Q$2)-1)),"")</f>
        <v/>
      </c>
      <c r="S136" s="78" t="str">
        <f ca="1">IFERROR(OFFSET('計算（イレギュラーサンプル）'!$O137,0,(COLUMN()-COLUMN($P136))*(COLUMNS('計算（イレギュラーサンプル）'!$O$3:$U$3)-1)/(COLUMNS($P$2:$Q$2)-1)),"")</f>
        <v/>
      </c>
      <c r="T136" s="78" t="str">
        <f ca="1">IFERROR(OFFSET('計算（イレギュラーサンプル）'!$O137,0,(COLUMN()-COLUMN($P136))*(COLUMNS('計算（イレギュラーサンプル）'!$O$3:$U$3)-1)/(COLUMNS($P$2:$Q$2)-1)),"")</f>
        <v/>
      </c>
      <c r="U136" s="78" t="str">
        <f ca="1">IFERROR(OFFSET('計算（イレギュラーサンプル）'!$O137,0,(COLUMN()-COLUMN($P136))*(COLUMNS('計算（イレギュラーサンプル）'!$O$3:$U$3)-1)/(COLUMNS($P$2:$Q$2)-1)),"")</f>
        <v/>
      </c>
      <c r="V136" s="78" t="str">
        <f ca="1">IFERROR(OFFSET('計算（イレギュラーサンプル）'!$O137,0,(COLUMN()-COLUMN($P136))*(COLUMNS('計算（イレギュラーサンプル）'!$O$3:$U$3)-1)/(COLUMNS($P$2:$Q$2)-1)),"")</f>
        <v/>
      </c>
      <c r="W136" s="78" t="str">
        <f ca="1">IFERROR(OFFSET('計算（イレギュラーサンプル）'!$O137,0,(COLUMN()-COLUMN($P136))*(COLUMNS('計算（イレギュラーサンプル）'!$O$3:$U$3)-1)/(COLUMNS($P$2:$Q$2)-1)),"")</f>
        <v/>
      </c>
      <c r="X136" s="78" t="str">
        <f ca="1">IFERROR(OFFSET('計算（イレギュラーサンプル）'!$O137,0,(COLUMN()-COLUMN($P136))*(COLUMNS('計算（イレギュラーサンプル）'!$O$3:$U$3)-1)/(COLUMNS($P$2:$Q$2)-1)),"")</f>
        <v/>
      </c>
      <c r="Y136" s="78" t="str">
        <f ca="1">IFERROR(OFFSET('計算（イレギュラーサンプル）'!$O137,0,(COLUMN()-COLUMN($P136))*(COLUMNS('計算（イレギュラーサンプル）'!$O$3:$U$3)-1)/(COLUMNS($P$2:$Q$2)-1)),"")</f>
        <v/>
      </c>
      <c r="Z136" s="78" t="str">
        <f ca="1">IFERROR(OFFSET('計算（イレギュラーサンプル）'!$O137,0,(COLUMN()-COLUMN($P136))*(COLUMNS('計算（イレギュラーサンプル）'!$O$3:$U$3)-1)/(COLUMNS($P$2:$Q$2)-1)),"")</f>
        <v/>
      </c>
      <c r="AA136" s="78" t="str">
        <f ca="1">IFERROR(OFFSET('計算（イレギュラーサンプル）'!$O137,0,(COLUMN()-COLUMN($P136))*(COLUMNS('計算（イレギュラーサンプル）'!$O$3:$U$3)-1)/(COLUMNS($P$2:$Q$2)-1)),"")</f>
        <v/>
      </c>
      <c r="AB136" s="78" t="str">
        <f t="shared" ca="1" si="35"/>
        <v/>
      </c>
      <c r="AC136" s="78" t="str">
        <f t="shared" ca="1" si="24"/>
        <v/>
      </c>
      <c r="AD136" s="78" t="str">
        <f t="shared" ca="1" si="25"/>
        <v/>
      </c>
      <c r="AE136" s="78" t="str">
        <f t="shared" ca="1" si="26"/>
        <v/>
      </c>
      <c r="AF136" s="78" t="str">
        <f t="shared" ca="1" si="27"/>
        <v/>
      </c>
      <c r="AG136" s="78" t="str">
        <f t="shared" ca="1" si="28"/>
        <v/>
      </c>
      <c r="AH136" s="78" t="str">
        <f t="shared" ca="1" si="29"/>
        <v/>
      </c>
      <c r="AI136" s="78" t="str">
        <f t="shared" ca="1" si="30"/>
        <v/>
      </c>
      <c r="AJ136" s="78" t="str">
        <f t="shared" ca="1" si="31"/>
        <v/>
      </c>
      <c r="AK136" s="78" t="str">
        <f t="shared" ca="1" si="32"/>
        <v/>
      </c>
      <c r="AL136" s="78" t="str">
        <f t="shared" ca="1" si="33"/>
        <v/>
      </c>
      <c r="AM136" s="78" t="str">
        <f t="shared" ca="1" si="34"/>
        <v/>
      </c>
    </row>
    <row r="137" spans="1:39" ht="15.75" customHeight="1">
      <c r="A137" s="38">
        <v>135</v>
      </c>
      <c r="B137" s="38" t="str">
        <f>IF(ISBLANK(ID管理番号商品名入力!D137),"",ID管理番号商品名入力!D137)</f>
        <v/>
      </c>
      <c r="C137" s="39" t="str">
        <f>IF(ISBLANK(ID管理番号商品名入力!F137),"",ID管理番号商品名入力!F137)</f>
        <v/>
      </c>
      <c r="D137" s="22" t="str">
        <f>IF(ISBLANK(サンプル入力!J138),"",サンプル入力!J138)</f>
        <v/>
      </c>
      <c r="E137" s="80" t="str">
        <f>IFERROR(VLOOKUP($D137,配送グループ設定!$A$31:$H$40,6,FALSE),"")</f>
        <v/>
      </c>
      <c r="F137" s="80" t="str">
        <f>IFERROR(VLOOKUP($D137,配送グループ設定!$A$31:$H$40,8,FALSE),"")</f>
        <v/>
      </c>
      <c r="G137" s="78">
        <v>0</v>
      </c>
      <c r="H137" s="78">
        <v>0</v>
      </c>
      <c r="I137" s="78">
        <v>0</v>
      </c>
      <c r="J137" s="78">
        <v>1</v>
      </c>
      <c r="K137" s="78" t="str">
        <f>IF(ISBLANK(サンプル入力!M138),"",サンプル入力!M138)</f>
        <v/>
      </c>
      <c r="L137" s="78">
        <v>1</v>
      </c>
      <c r="M137" s="81" t="str">
        <f>IF(ISBLANK(中部・下部フリースペース作成!$E$10),"5",中部・下部フリースペース作成!$E$10&amp;",5")</f>
        <v>5</v>
      </c>
      <c r="N137" s="81" t="str">
        <f>IF(商品台帳反映用!E442="","",商品台帳反映用!E442)</f>
        <v/>
      </c>
      <c r="O137" s="114" t="str">
        <f>IF(ISBLANK('計算（イレギュラーサンプル）'!O138),"",'計算（イレギュラーサンプル）'!O138)</f>
        <v/>
      </c>
      <c r="P137" s="78" t="str">
        <f ca="1">IFERROR(OFFSET('計算（イレギュラーサンプル）'!$O138,0,(COLUMN()-COLUMN($P137))*(COLUMNS('計算（イレギュラーサンプル）'!$O$3:$U$3)-1)/(COLUMNS($P$2:$Q$2)-1)),"")</f>
        <v/>
      </c>
      <c r="Q137" s="78" t="str">
        <f ca="1">IFERROR(OFFSET('計算（イレギュラーサンプル）'!$O138,0,(COLUMN()-COLUMN($P137))*(COLUMNS('計算（イレギュラーサンプル）'!$O$3:$U$3)-1)/(COLUMNS($P$2:$Q$2)-1)),"")</f>
        <v/>
      </c>
      <c r="R137" s="78" t="str">
        <f ca="1">IFERROR(OFFSET('計算（イレギュラーサンプル）'!$O138,0,(COLUMN()-COLUMN($P137))*(COLUMNS('計算（イレギュラーサンプル）'!$O$3:$U$3)-1)/(COLUMNS($P$2:$Q$2)-1)),"")</f>
        <v/>
      </c>
      <c r="S137" s="78" t="str">
        <f ca="1">IFERROR(OFFSET('計算（イレギュラーサンプル）'!$O138,0,(COLUMN()-COLUMN($P137))*(COLUMNS('計算（イレギュラーサンプル）'!$O$3:$U$3)-1)/(COLUMNS($P$2:$Q$2)-1)),"")</f>
        <v/>
      </c>
      <c r="T137" s="78" t="str">
        <f ca="1">IFERROR(OFFSET('計算（イレギュラーサンプル）'!$O138,0,(COLUMN()-COLUMN($P137))*(COLUMNS('計算（イレギュラーサンプル）'!$O$3:$U$3)-1)/(COLUMNS($P$2:$Q$2)-1)),"")</f>
        <v/>
      </c>
      <c r="U137" s="78" t="str">
        <f ca="1">IFERROR(OFFSET('計算（イレギュラーサンプル）'!$O138,0,(COLUMN()-COLUMN($P137))*(COLUMNS('計算（イレギュラーサンプル）'!$O$3:$U$3)-1)/(COLUMNS($P$2:$Q$2)-1)),"")</f>
        <v/>
      </c>
      <c r="V137" s="78" t="str">
        <f ca="1">IFERROR(OFFSET('計算（イレギュラーサンプル）'!$O138,0,(COLUMN()-COLUMN($P137))*(COLUMNS('計算（イレギュラーサンプル）'!$O$3:$U$3)-1)/(COLUMNS($P$2:$Q$2)-1)),"")</f>
        <v/>
      </c>
      <c r="W137" s="78" t="str">
        <f ca="1">IFERROR(OFFSET('計算（イレギュラーサンプル）'!$O138,0,(COLUMN()-COLUMN($P137))*(COLUMNS('計算（イレギュラーサンプル）'!$O$3:$U$3)-1)/(COLUMNS($P$2:$Q$2)-1)),"")</f>
        <v/>
      </c>
      <c r="X137" s="78" t="str">
        <f ca="1">IFERROR(OFFSET('計算（イレギュラーサンプル）'!$O138,0,(COLUMN()-COLUMN($P137))*(COLUMNS('計算（イレギュラーサンプル）'!$O$3:$U$3)-1)/(COLUMNS($P$2:$Q$2)-1)),"")</f>
        <v/>
      </c>
      <c r="Y137" s="78" t="str">
        <f ca="1">IFERROR(OFFSET('計算（イレギュラーサンプル）'!$O138,0,(COLUMN()-COLUMN($P137))*(COLUMNS('計算（イレギュラーサンプル）'!$O$3:$U$3)-1)/(COLUMNS($P$2:$Q$2)-1)),"")</f>
        <v/>
      </c>
      <c r="Z137" s="78" t="str">
        <f ca="1">IFERROR(OFFSET('計算（イレギュラーサンプル）'!$O138,0,(COLUMN()-COLUMN($P137))*(COLUMNS('計算（イレギュラーサンプル）'!$O$3:$U$3)-1)/(COLUMNS($P$2:$Q$2)-1)),"")</f>
        <v/>
      </c>
      <c r="AA137" s="78" t="str">
        <f ca="1">IFERROR(OFFSET('計算（イレギュラーサンプル）'!$O138,0,(COLUMN()-COLUMN($P137))*(COLUMNS('計算（イレギュラーサンプル）'!$O$3:$U$3)-1)/(COLUMNS($P$2:$Q$2)-1)),"")</f>
        <v/>
      </c>
      <c r="AB137" s="78" t="str">
        <f t="shared" ca="1" si="35"/>
        <v/>
      </c>
      <c r="AC137" s="78" t="str">
        <f t="shared" ca="1" si="24"/>
        <v/>
      </c>
      <c r="AD137" s="78" t="str">
        <f t="shared" ca="1" si="25"/>
        <v/>
      </c>
      <c r="AE137" s="78" t="str">
        <f t="shared" ca="1" si="26"/>
        <v/>
      </c>
      <c r="AF137" s="78" t="str">
        <f t="shared" ca="1" si="27"/>
        <v/>
      </c>
      <c r="AG137" s="78" t="str">
        <f t="shared" ca="1" si="28"/>
        <v/>
      </c>
      <c r="AH137" s="78" t="str">
        <f t="shared" ca="1" si="29"/>
        <v/>
      </c>
      <c r="AI137" s="78" t="str">
        <f t="shared" ca="1" si="30"/>
        <v/>
      </c>
      <c r="AJ137" s="78" t="str">
        <f t="shared" ca="1" si="31"/>
        <v/>
      </c>
      <c r="AK137" s="78" t="str">
        <f t="shared" ca="1" si="32"/>
        <v/>
      </c>
      <c r="AL137" s="78" t="str">
        <f t="shared" ca="1" si="33"/>
        <v/>
      </c>
      <c r="AM137" s="78" t="str">
        <f t="shared" ca="1" si="34"/>
        <v/>
      </c>
    </row>
    <row r="138" spans="1:39" ht="15.75" customHeight="1">
      <c r="A138" s="38">
        <v>136</v>
      </c>
      <c r="B138" s="38" t="str">
        <f>IF(ISBLANK(ID管理番号商品名入力!D138),"",ID管理番号商品名入力!D138)</f>
        <v/>
      </c>
      <c r="C138" s="39" t="str">
        <f>IF(ISBLANK(ID管理番号商品名入力!F138),"",ID管理番号商品名入力!F138)</f>
        <v/>
      </c>
      <c r="D138" s="22" t="str">
        <f>IF(ISBLANK(サンプル入力!J139),"",サンプル入力!J139)</f>
        <v/>
      </c>
      <c r="E138" s="80" t="str">
        <f>IFERROR(VLOOKUP($D138,配送グループ設定!$A$31:$H$40,6,FALSE),"")</f>
        <v/>
      </c>
      <c r="F138" s="80" t="str">
        <f>IFERROR(VLOOKUP($D138,配送グループ設定!$A$31:$H$40,8,FALSE),"")</f>
        <v/>
      </c>
      <c r="G138" s="78">
        <v>0</v>
      </c>
      <c r="H138" s="78">
        <v>0</v>
      </c>
      <c r="I138" s="78">
        <v>0</v>
      </c>
      <c r="J138" s="78">
        <v>1</v>
      </c>
      <c r="K138" s="78" t="str">
        <f>IF(ISBLANK(サンプル入力!M139),"",サンプル入力!M139)</f>
        <v/>
      </c>
      <c r="L138" s="78">
        <v>1</v>
      </c>
      <c r="M138" s="81" t="str">
        <f>IF(ISBLANK(中部・下部フリースペース作成!$E$10),"5",中部・下部フリースペース作成!$E$10&amp;",5")</f>
        <v>5</v>
      </c>
      <c r="N138" s="81" t="str">
        <f>IF(商品台帳反映用!E443="","",商品台帳反映用!E443)</f>
        <v/>
      </c>
      <c r="O138" s="114" t="str">
        <f>IF(ISBLANK('計算（イレギュラーサンプル）'!O139),"",'計算（イレギュラーサンプル）'!O139)</f>
        <v/>
      </c>
      <c r="P138" s="78" t="str">
        <f ca="1">IFERROR(OFFSET('計算（イレギュラーサンプル）'!$O139,0,(COLUMN()-COLUMN($P138))*(COLUMNS('計算（イレギュラーサンプル）'!$O$3:$U$3)-1)/(COLUMNS($P$2:$Q$2)-1)),"")</f>
        <v/>
      </c>
      <c r="Q138" s="78" t="str">
        <f ca="1">IFERROR(OFFSET('計算（イレギュラーサンプル）'!$O139,0,(COLUMN()-COLUMN($P138))*(COLUMNS('計算（イレギュラーサンプル）'!$O$3:$U$3)-1)/(COLUMNS($P$2:$Q$2)-1)),"")</f>
        <v/>
      </c>
      <c r="R138" s="78" t="str">
        <f ca="1">IFERROR(OFFSET('計算（イレギュラーサンプル）'!$O139,0,(COLUMN()-COLUMN($P138))*(COLUMNS('計算（イレギュラーサンプル）'!$O$3:$U$3)-1)/(COLUMNS($P$2:$Q$2)-1)),"")</f>
        <v/>
      </c>
      <c r="S138" s="78" t="str">
        <f ca="1">IFERROR(OFFSET('計算（イレギュラーサンプル）'!$O139,0,(COLUMN()-COLUMN($P138))*(COLUMNS('計算（イレギュラーサンプル）'!$O$3:$U$3)-1)/(COLUMNS($P$2:$Q$2)-1)),"")</f>
        <v/>
      </c>
      <c r="T138" s="78" t="str">
        <f ca="1">IFERROR(OFFSET('計算（イレギュラーサンプル）'!$O139,0,(COLUMN()-COLUMN($P138))*(COLUMNS('計算（イレギュラーサンプル）'!$O$3:$U$3)-1)/(COLUMNS($P$2:$Q$2)-1)),"")</f>
        <v/>
      </c>
      <c r="U138" s="78" t="str">
        <f ca="1">IFERROR(OFFSET('計算（イレギュラーサンプル）'!$O139,0,(COLUMN()-COLUMN($P138))*(COLUMNS('計算（イレギュラーサンプル）'!$O$3:$U$3)-1)/(COLUMNS($P$2:$Q$2)-1)),"")</f>
        <v/>
      </c>
      <c r="V138" s="78" t="str">
        <f ca="1">IFERROR(OFFSET('計算（イレギュラーサンプル）'!$O139,0,(COLUMN()-COLUMN($P138))*(COLUMNS('計算（イレギュラーサンプル）'!$O$3:$U$3)-1)/(COLUMNS($P$2:$Q$2)-1)),"")</f>
        <v/>
      </c>
      <c r="W138" s="78" t="str">
        <f ca="1">IFERROR(OFFSET('計算（イレギュラーサンプル）'!$O139,0,(COLUMN()-COLUMN($P138))*(COLUMNS('計算（イレギュラーサンプル）'!$O$3:$U$3)-1)/(COLUMNS($P$2:$Q$2)-1)),"")</f>
        <v/>
      </c>
      <c r="X138" s="78" t="str">
        <f ca="1">IFERROR(OFFSET('計算（イレギュラーサンプル）'!$O139,0,(COLUMN()-COLUMN($P138))*(COLUMNS('計算（イレギュラーサンプル）'!$O$3:$U$3)-1)/(COLUMNS($P$2:$Q$2)-1)),"")</f>
        <v/>
      </c>
      <c r="Y138" s="78" t="str">
        <f ca="1">IFERROR(OFFSET('計算（イレギュラーサンプル）'!$O139,0,(COLUMN()-COLUMN($P138))*(COLUMNS('計算（イレギュラーサンプル）'!$O$3:$U$3)-1)/(COLUMNS($P$2:$Q$2)-1)),"")</f>
        <v/>
      </c>
      <c r="Z138" s="78" t="str">
        <f ca="1">IFERROR(OFFSET('計算（イレギュラーサンプル）'!$O139,0,(COLUMN()-COLUMN($P138))*(COLUMNS('計算（イレギュラーサンプル）'!$O$3:$U$3)-1)/(COLUMNS($P$2:$Q$2)-1)),"")</f>
        <v/>
      </c>
      <c r="AA138" s="78" t="str">
        <f ca="1">IFERROR(OFFSET('計算（イレギュラーサンプル）'!$O139,0,(COLUMN()-COLUMN($P138))*(COLUMNS('計算（イレギュラーサンプル）'!$O$3:$U$3)-1)/(COLUMNS($P$2:$Q$2)-1)),"")</f>
        <v/>
      </c>
      <c r="AB138" s="78" t="str">
        <f t="shared" ca="1" si="35"/>
        <v/>
      </c>
      <c r="AC138" s="78" t="str">
        <f t="shared" ca="1" si="24"/>
        <v/>
      </c>
      <c r="AD138" s="78" t="str">
        <f t="shared" ca="1" si="25"/>
        <v/>
      </c>
      <c r="AE138" s="78" t="str">
        <f t="shared" ca="1" si="26"/>
        <v/>
      </c>
      <c r="AF138" s="78" t="str">
        <f t="shared" ca="1" si="27"/>
        <v/>
      </c>
      <c r="AG138" s="78" t="str">
        <f t="shared" ca="1" si="28"/>
        <v/>
      </c>
      <c r="AH138" s="78" t="str">
        <f t="shared" ca="1" si="29"/>
        <v/>
      </c>
      <c r="AI138" s="78" t="str">
        <f t="shared" ca="1" si="30"/>
        <v/>
      </c>
      <c r="AJ138" s="78" t="str">
        <f t="shared" ca="1" si="31"/>
        <v/>
      </c>
      <c r="AK138" s="78" t="str">
        <f t="shared" ca="1" si="32"/>
        <v/>
      </c>
      <c r="AL138" s="78" t="str">
        <f t="shared" ca="1" si="33"/>
        <v/>
      </c>
      <c r="AM138" s="78" t="str">
        <f t="shared" ca="1" si="34"/>
        <v/>
      </c>
    </row>
    <row r="139" spans="1:39" ht="15.75" customHeight="1">
      <c r="A139" s="38">
        <v>137</v>
      </c>
      <c r="B139" s="38" t="str">
        <f>IF(ISBLANK(ID管理番号商品名入力!D139),"",ID管理番号商品名入力!D139)</f>
        <v/>
      </c>
      <c r="C139" s="39" t="str">
        <f>IF(ISBLANK(ID管理番号商品名入力!F139),"",ID管理番号商品名入力!F139)</f>
        <v/>
      </c>
      <c r="D139" s="22" t="str">
        <f>IF(ISBLANK(サンプル入力!J140),"",サンプル入力!J140)</f>
        <v/>
      </c>
      <c r="E139" s="80" t="str">
        <f>IFERROR(VLOOKUP($D139,配送グループ設定!$A$31:$H$40,6,FALSE),"")</f>
        <v/>
      </c>
      <c r="F139" s="80" t="str">
        <f>IFERROR(VLOOKUP($D139,配送グループ設定!$A$31:$H$40,8,FALSE),"")</f>
        <v/>
      </c>
      <c r="G139" s="78">
        <v>0</v>
      </c>
      <c r="H139" s="78">
        <v>0</v>
      </c>
      <c r="I139" s="78">
        <v>0</v>
      </c>
      <c r="J139" s="78">
        <v>1</v>
      </c>
      <c r="K139" s="78" t="str">
        <f>IF(ISBLANK(サンプル入力!M140),"",サンプル入力!M140)</f>
        <v/>
      </c>
      <c r="L139" s="78">
        <v>1</v>
      </c>
      <c r="M139" s="81" t="str">
        <f>IF(ISBLANK(中部・下部フリースペース作成!$E$10),"5",中部・下部フリースペース作成!$E$10&amp;",5")</f>
        <v>5</v>
      </c>
      <c r="N139" s="81" t="str">
        <f>IF(商品台帳反映用!E444="","",商品台帳反映用!E444)</f>
        <v/>
      </c>
      <c r="O139" s="114" t="str">
        <f>IF(ISBLANK('計算（イレギュラーサンプル）'!O140),"",'計算（イレギュラーサンプル）'!O140)</f>
        <v/>
      </c>
      <c r="P139" s="78" t="str">
        <f ca="1">IFERROR(OFFSET('計算（イレギュラーサンプル）'!$O140,0,(COLUMN()-COLUMN($P139))*(COLUMNS('計算（イレギュラーサンプル）'!$O$3:$U$3)-1)/(COLUMNS($P$2:$Q$2)-1)),"")</f>
        <v/>
      </c>
      <c r="Q139" s="78" t="str">
        <f ca="1">IFERROR(OFFSET('計算（イレギュラーサンプル）'!$O140,0,(COLUMN()-COLUMN($P139))*(COLUMNS('計算（イレギュラーサンプル）'!$O$3:$U$3)-1)/(COLUMNS($P$2:$Q$2)-1)),"")</f>
        <v/>
      </c>
      <c r="R139" s="78" t="str">
        <f ca="1">IFERROR(OFFSET('計算（イレギュラーサンプル）'!$O140,0,(COLUMN()-COLUMN($P139))*(COLUMNS('計算（イレギュラーサンプル）'!$O$3:$U$3)-1)/(COLUMNS($P$2:$Q$2)-1)),"")</f>
        <v/>
      </c>
      <c r="S139" s="78" t="str">
        <f ca="1">IFERROR(OFFSET('計算（イレギュラーサンプル）'!$O140,0,(COLUMN()-COLUMN($P139))*(COLUMNS('計算（イレギュラーサンプル）'!$O$3:$U$3)-1)/(COLUMNS($P$2:$Q$2)-1)),"")</f>
        <v/>
      </c>
      <c r="T139" s="78" t="str">
        <f ca="1">IFERROR(OFFSET('計算（イレギュラーサンプル）'!$O140,0,(COLUMN()-COLUMN($P139))*(COLUMNS('計算（イレギュラーサンプル）'!$O$3:$U$3)-1)/(COLUMNS($P$2:$Q$2)-1)),"")</f>
        <v/>
      </c>
      <c r="U139" s="78" t="str">
        <f ca="1">IFERROR(OFFSET('計算（イレギュラーサンプル）'!$O140,0,(COLUMN()-COLUMN($P139))*(COLUMNS('計算（イレギュラーサンプル）'!$O$3:$U$3)-1)/(COLUMNS($P$2:$Q$2)-1)),"")</f>
        <v/>
      </c>
      <c r="V139" s="78" t="str">
        <f ca="1">IFERROR(OFFSET('計算（イレギュラーサンプル）'!$O140,0,(COLUMN()-COLUMN($P139))*(COLUMNS('計算（イレギュラーサンプル）'!$O$3:$U$3)-1)/(COLUMNS($P$2:$Q$2)-1)),"")</f>
        <v/>
      </c>
      <c r="W139" s="78" t="str">
        <f ca="1">IFERROR(OFFSET('計算（イレギュラーサンプル）'!$O140,0,(COLUMN()-COLUMN($P139))*(COLUMNS('計算（イレギュラーサンプル）'!$O$3:$U$3)-1)/(COLUMNS($P$2:$Q$2)-1)),"")</f>
        <v/>
      </c>
      <c r="X139" s="78" t="str">
        <f ca="1">IFERROR(OFFSET('計算（イレギュラーサンプル）'!$O140,0,(COLUMN()-COLUMN($P139))*(COLUMNS('計算（イレギュラーサンプル）'!$O$3:$U$3)-1)/(COLUMNS($P$2:$Q$2)-1)),"")</f>
        <v/>
      </c>
      <c r="Y139" s="78" t="str">
        <f ca="1">IFERROR(OFFSET('計算（イレギュラーサンプル）'!$O140,0,(COLUMN()-COLUMN($P139))*(COLUMNS('計算（イレギュラーサンプル）'!$O$3:$U$3)-1)/(COLUMNS($P$2:$Q$2)-1)),"")</f>
        <v/>
      </c>
      <c r="Z139" s="78" t="str">
        <f ca="1">IFERROR(OFFSET('計算（イレギュラーサンプル）'!$O140,0,(COLUMN()-COLUMN($P139))*(COLUMNS('計算（イレギュラーサンプル）'!$O$3:$U$3)-1)/(COLUMNS($P$2:$Q$2)-1)),"")</f>
        <v/>
      </c>
      <c r="AA139" s="78" t="str">
        <f ca="1">IFERROR(OFFSET('計算（イレギュラーサンプル）'!$O140,0,(COLUMN()-COLUMN($P139))*(COLUMNS('計算（イレギュラーサンプル）'!$O$3:$U$3)-1)/(COLUMNS($P$2:$Q$2)-1)),"")</f>
        <v/>
      </c>
      <c r="AB139" s="78" t="str">
        <f t="shared" ca="1" si="35"/>
        <v/>
      </c>
      <c r="AC139" s="78" t="str">
        <f t="shared" ca="1" si="24"/>
        <v/>
      </c>
      <c r="AD139" s="78" t="str">
        <f t="shared" ca="1" si="25"/>
        <v/>
      </c>
      <c r="AE139" s="78" t="str">
        <f t="shared" ca="1" si="26"/>
        <v/>
      </c>
      <c r="AF139" s="78" t="str">
        <f t="shared" ca="1" si="27"/>
        <v/>
      </c>
      <c r="AG139" s="78" t="str">
        <f t="shared" ca="1" si="28"/>
        <v/>
      </c>
      <c r="AH139" s="78" t="str">
        <f t="shared" ca="1" si="29"/>
        <v/>
      </c>
      <c r="AI139" s="78" t="str">
        <f t="shared" ca="1" si="30"/>
        <v/>
      </c>
      <c r="AJ139" s="78" t="str">
        <f t="shared" ca="1" si="31"/>
        <v/>
      </c>
      <c r="AK139" s="78" t="str">
        <f t="shared" ca="1" si="32"/>
        <v/>
      </c>
      <c r="AL139" s="78" t="str">
        <f t="shared" ca="1" si="33"/>
        <v/>
      </c>
      <c r="AM139" s="78" t="str">
        <f t="shared" ca="1" si="34"/>
        <v/>
      </c>
    </row>
    <row r="140" spans="1:39" ht="15.75" customHeight="1">
      <c r="A140" s="38">
        <v>138</v>
      </c>
      <c r="B140" s="38" t="str">
        <f>IF(ISBLANK(ID管理番号商品名入力!D140),"",ID管理番号商品名入力!D140)</f>
        <v/>
      </c>
      <c r="C140" s="39" t="str">
        <f>IF(ISBLANK(ID管理番号商品名入力!F140),"",ID管理番号商品名入力!F140)</f>
        <v/>
      </c>
      <c r="D140" s="22" t="str">
        <f>IF(ISBLANK(サンプル入力!J141),"",サンプル入力!J141)</f>
        <v/>
      </c>
      <c r="E140" s="80" t="str">
        <f>IFERROR(VLOOKUP($D140,配送グループ設定!$A$31:$H$40,6,FALSE),"")</f>
        <v/>
      </c>
      <c r="F140" s="80" t="str">
        <f>IFERROR(VLOOKUP($D140,配送グループ設定!$A$31:$H$40,8,FALSE),"")</f>
        <v/>
      </c>
      <c r="G140" s="78">
        <v>0</v>
      </c>
      <c r="H140" s="78">
        <v>0</v>
      </c>
      <c r="I140" s="78">
        <v>0</v>
      </c>
      <c r="J140" s="78">
        <v>1</v>
      </c>
      <c r="K140" s="78" t="str">
        <f>IF(ISBLANK(サンプル入力!M141),"",サンプル入力!M141)</f>
        <v/>
      </c>
      <c r="L140" s="78">
        <v>1</v>
      </c>
      <c r="M140" s="81" t="str">
        <f>IF(ISBLANK(中部・下部フリースペース作成!$E$10),"5",中部・下部フリースペース作成!$E$10&amp;",5")</f>
        <v>5</v>
      </c>
      <c r="N140" s="81" t="str">
        <f>IF(商品台帳反映用!E445="","",商品台帳反映用!E445)</f>
        <v/>
      </c>
      <c r="O140" s="114" t="str">
        <f>IF(ISBLANK('計算（イレギュラーサンプル）'!O141),"",'計算（イレギュラーサンプル）'!O141)</f>
        <v/>
      </c>
      <c r="P140" s="78" t="str">
        <f ca="1">IFERROR(OFFSET('計算（イレギュラーサンプル）'!$O141,0,(COLUMN()-COLUMN($P140))*(COLUMNS('計算（イレギュラーサンプル）'!$O$3:$U$3)-1)/(COLUMNS($P$2:$Q$2)-1)),"")</f>
        <v/>
      </c>
      <c r="Q140" s="78" t="str">
        <f ca="1">IFERROR(OFFSET('計算（イレギュラーサンプル）'!$O141,0,(COLUMN()-COLUMN($P140))*(COLUMNS('計算（イレギュラーサンプル）'!$O$3:$U$3)-1)/(COLUMNS($P$2:$Q$2)-1)),"")</f>
        <v/>
      </c>
      <c r="R140" s="78" t="str">
        <f ca="1">IFERROR(OFFSET('計算（イレギュラーサンプル）'!$O141,0,(COLUMN()-COLUMN($P140))*(COLUMNS('計算（イレギュラーサンプル）'!$O$3:$U$3)-1)/(COLUMNS($P$2:$Q$2)-1)),"")</f>
        <v/>
      </c>
      <c r="S140" s="78" t="str">
        <f ca="1">IFERROR(OFFSET('計算（イレギュラーサンプル）'!$O141,0,(COLUMN()-COLUMN($P140))*(COLUMNS('計算（イレギュラーサンプル）'!$O$3:$U$3)-1)/(COLUMNS($P$2:$Q$2)-1)),"")</f>
        <v/>
      </c>
      <c r="T140" s="78" t="str">
        <f ca="1">IFERROR(OFFSET('計算（イレギュラーサンプル）'!$O141,0,(COLUMN()-COLUMN($P140))*(COLUMNS('計算（イレギュラーサンプル）'!$O$3:$U$3)-1)/(COLUMNS($P$2:$Q$2)-1)),"")</f>
        <v/>
      </c>
      <c r="U140" s="78" t="str">
        <f ca="1">IFERROR(OFFSET('計算（イレギュラーサンプル）'!$O141,0,(COLUMN()-COLUMN($P140))*(COLUMNS('計算（イレギュラーサンプル）'!$O$3:$U$3)-1)/(COLUMNS($P$2:$Q$2)-1)),"")</f>
        <v/>
      </c>
      <c r="V140" s="78" t="str">
        <f ca="1">IFERROR(OFFSET('計算（イレギュラーサンプル）'!$O141,0,(COLUMN()-COLUMN($P140))*(COLUMNS('計算（イレギュラーサンプル）'!$O$3:$U$3)-1)/(COLUMNS($P$2:$Q$2)-1)),"")</f>
        <v/>
      </c>
      <c r="W140" s="78" t="str">
        <f ca="1">IFERROR(OFFSET('計算（イレギュラーサンプル）'!$O141,0,(COLUMN()-COLUMN($P140))*(COLUMNS('計算（イレギュラーサンプル）'!$O$3:$U$3)-1)/(COLUMNS($P$2:$Q$2)-1)),"")</f>
        <v/>
      </c>
      <c r="X140" s="78" t="str">
        <f ca="1">IFERROR(OFFSET('計算（イレギュラーサンプル）'!$O141,0,(COLUMN()-COLUMN($P140))*(COLUMNS('計算（イレギュラーサンプル）'!$O$3:$U$3)-1)/(COLUMNS($P$2:$Q$2)-1)),"")</f>
        <v/>
      </c>
      <c r="Y140" s="78" t="str">
        <f ca="1">IFERROR(OFFSET('計算（イレギュラーサンプル）'!$O141,0,(COLUMN()-COLUMN($P140))*(COLUMNS('計算（イレギュラーサンプル）'!$O$3:$U$3)-1)/(COLUMNS($P$2:$Q$2)-1)),"")</f>
        <v/>
      </c>
      <c r="Z140" s="78" t="str">
        <f ca="1">IFERROR(OFFSET('計算（イレギュラーサンプル）'!$O141,0,(COLUMN()-COLUMN($P140))*(COLUMNS('計算（イレギュラーサンプル）'!$O$3:$U$3)-1)/(COLUMNS($P$2:$Q$2)-1)),"")</f>
        <v/>
      </c>
      <c r="AA140" s="78" t="str">
        <f ca="1">IFERROR(OFFSET('計算（イレギュラーサンプル）'!$O141,0,(COLUMN()-COLUMN($P140))*(COLUMNS('計算（イレギュラーサンプル）'!$O$3:$U$3)-1)/(COLUMNS($P$2:$Q$2)-1)),"")</f>
        <v/>
      </c>
      <c r="AB140" s="78" t="str">
        <f t="shared" ca="1" si="35"/>
        <v/>
      </c>
      <c r="AC140" s="78" t="str">
        <f t="shared" ca="1" si="24"/>
        <v/>
      </c>
      <c r="AD140" s="78" t="str">
        <f t="shared" ca="1" si="25"/>
        <v/>
      </c>
      <c r="AE140" s="78" t="str">
        <f t="shared" ca="1" si="26"/>
        <v/>
      </c>
      <c r="AF140" s="78" t="str">
        <f t="shared" ca="1" si="27"/>
        <v/>
      </c>
      <c r="AG140" s="78" t="str">
        <f t="shared" ca="1" si="28"/>
        <v/>
      </c>
      <c r="AH140" s="78" t="str">
        <f t="shared" ca="1" si="29"/>
        <v/>
      </c>
      <c r="AI140" s="78" t="str">
        <f t="shared" ca="1" si="30"/>
        <v/>
      </c>
      <c r="AJ140" s="78" t="str">
        <f t="shared" ca="1" si="31"/>
        <v/>
      </c>
      <c r="AK140" s="78" t="str">
        <f t="shared" ca="1" si="32"/>
        <v/>
      </c>
      <c r="AL140" s="78" t="str">
        <f t="shared" ca="1" si="33"/>
        <v/>
      </c>
      <c r="AM140" s="78" t="str">
        <f t="shared" ca="1" si="34"/>
        <v/>
      </c>
    </row>
    <row r="141" spans="1:39" ht="15.75" customHeight="1">
      <c r="A141" s="38">
        <v>139</v>
      </c>
      <c r="B141" s="38" t="str">
        <f>IF(ISBLANK(ID管理番号商品名入力!D141),"",ID管理番号商品名入力!D141)</f>
        <v/>
      </c>
      <c r="C141" s="39" t="str">
        <f>IF(ISBLANK(ID管理番号商品名入力!F141),"",ID管理番号商品名入力!F141)</f>
        <v/>
      </c>
      <c r="D141" s="22" t="str">
        <f>IF(ISBLANK(サンプル入力!J142),"",サンプル入力!J142)</f>
        <v/>
      </c>
      <c r="E141" s="80" t="str">
        <f>IFERROR(VLOOKUP($D141,配送グループ設定!$A$31:$H$40,6,FALSE),"")</f>
        <v/>
      </c>
      <c r="F141" s="80" t="str">
        <f>IFERROR(VLOOKUP($D141,配送グループ設定!$A$31:$H$40,8,FALSE),"")</f>
        <v/>
      </c>
      <c r="G141" s="78">
        <v>0</v>
      </c>
      <c r="H141" s="78">
        <v>0</v>
      </c>
      <c r="I141" s="78">
        <v>0</v>
      </c>
      <c r="J141" s="78">
        <v>1</v>
      </c>
      <c r="K141" s="78" t="str">
        <f>IF(ISBLANK(サンプル入力!M142),"",サンプル入力!M142)</f>
        <v/>
      </c>
      <c r="L141" s="78">
        <v>1</v>
      </c>
      <c r="M141" s="81" t="str">
        <f>IF(ISBLANK(中部・下部フリースペース作成!$E$10),"5",中部・下部フリースペース作成!$E$10&amp;",5")</f>
        <v>5</v>
      </c>
      <c r="N141" s="81" t="str">
        <f>IF(商品台帳反映用!E446="","",商品台帳反映用!E446)</f>
        <v/>
      </c>
      <c r="O141" s="114" t="str">
        <f>IF(ISBLANK('計算（イレギュラーサンプル）'!O142),"",'計算（イレギュラーサンプル）'!O142)</f>
        <v/>
      </c>
      <c r="P141" s="78" t="str">
        <f ca="1">IFERROR(OFFSET('計算（イレギュラーサンプル）'!$O142,0,(COLUMN()-COLUMN($P141))*(COLUMNS('計算（イレギュラーサンプル）'!$O$3:$U$3)-1)/(COLUMNS($P$2:$Q$2)-1)),"")</f>
        <v/>
      </c>
      <c r="Q141" s="78" t="str">
        <f ca="1">IFERROR(OFFSET('計算（イレギュラーサンプル）'!$O142,0,(COLUMN()-COLUMN($P141))*(COLUMNS('計算（イレギュラーサンプル）'!$O$3:$U$3)-1)/(COLUMNS($P$2:$Q$2)-1)),"")</f>
        <v/>
      </c>
      <c r="R141" s="78" t="str">
        <f ca="1">IFERROR(OFFSET('計算（イレギュラーサンプル）'!$O142,0,(COLUMN()-COLUMN($P141))*(COLUMNS('計算（イレギュラーサンプル）'!$O$3:$U$3)-1)/(COLUMNS($P$2:$Q$2)-1)),"")</f>
        <v/>
      </c>
      <c r="S141" s="78" t="str">
        <f ca="1">IFERROR(OFFSET('計算（イレギュラーサンプル）'!$O142,0,(COLUMN()-COLUMN($P141))*(COLUMNS('計算（イレギュラーサンプル）'!$O$3:$U$3)-1)/(COLUMNS($P$2:$Q$2)-1)),"")</f>
        <v/>
      </c>
      <c r="T141" s="78" t="str">
        <f ca="1">IFERROR(OFFSET('計算（イレギュラーサンプル）'!$O142,0,(COLUMN()-COLUMN($P141))*(COLUMNS('計算（イレギュラーサンプル）'!$O$3:$U$3)-1)/(COLUMNS($P$2:$Q$2)-1)),"")</f>
        <v/>
      </c>
      <c r="U141" s="78" t="str">
        <f ca="1">IFERROR(OFFSET('計算（イレギュラーサンプル）'!$O142,0,(COLUMN()-COLUMN($P141))*(COLUMNS('計算（イレギュラーサンプル）'!$O$3:$U$3)-1)/(COLUMNS($P$2:$Q$2)-1)),"")</f>
        <v/>
      </c>
      <c r="V141" s="78" t="str">
        <f ca="1">IFERROR(OFFSET('計算（イレギュラーサンプル）'!$O142,0,(COLUMN()-COLUMN($P141))*(COLUMNS('計算（イレギュラーサンプル）'!$O$3:$U$3)-1)/(COLUMNS($P$2:$Q$2)-1)),"")</f>
        <v/>
      </c>
      <c r="W141" s="78" t="str">
        <f ca="1">IFERROR(OFFSET('計算（イレギュラーサンプル）'!$O142,0,(COLUMN()-COLUMN($P141))*(COLUMNS('計算（イレギュラーサンプル）'!$O$3:$U$3)-1)/(COLUMNS($P$2:$Q$2)-1)),"")</f>
        <v/>
      </c>
      <c r="X141" s="78" t="str">
        <f ca="1">IFERROR(OFFSET('計算（イレギュラーサンプル）'!$O142,0,(COLUMN()-COLUMN($P141))*(COLUMNS('計算（イレギュラーサンプル）'!$O$3:$U$3)-1)/(COLUMNS($P$2:$Q$2)-1)),"")</f>
        <v/>
      </c>
      <c r="Y141" s="78" t="str">
        <f ca="1">IFERROR(OFFSET('計算（イレギュラーサンプル）'!$O142,0,(COLUMN()-COLUMN($P141))*(COLUMNS('計算（イレギュラーサンプル）'!$O$3:$U$3)-1)/(COLUMNS($P$2:$Q$2)-1)),"")</f>
        <v/>
      </c>
      <c r="Z141" s="78" t="str">
        <f ca="1">IFERROR(OFFSET('計算（イレギュラーサンプル）'!$O142,0,(COLUMN()-COLUMN($P141))*(COLUMNS('計算（イレギュラーサンプル）'!$O$3:$U$3)-1)/(COLUMNS($P$2:$Q$2)-1)),"")</f>
        <v/>
      </c>
      <c r="AA141" s="78" t="str">
        <f ca="1">IFERROR(OFFSET('計算（イレギュラーサンプル）'!$O142,0,(COLUMN()-COLUMN($P141))*(COLUMNS('計算（イレギュラーサンプル）'!$O$3:$U$3)-1)/(COLUMNS($P$2:$Q$2)-1)),"")</f>
        <v/>
      </c>
      <c r="AB141" s="78" t="str">
        <f t="shared" ca="1" si="35"/>
        <v/>
      </c>
      <c r="AC141" s="78" t="str">
        <f t="shared" ca="1" si="24"/>
        <v/>
      </c>
      <c r="AD141" s="78" t="str">
        <f t="shared" ca="1" si="25"/>
        <v/>
      </c>
      <c r="AE141" s="78" t="str">
        <f t="shared" ca="1" si="26"/>
        <v/>
      </c>
      <c r="AF141" s="78" t="str">
        <f t="shared" ca="1" si="27"/>
        <v/>
      </c>
      <c r="AG141" s="78" t="str">
        <f t="shared" ca="1" si="28"/>
        <v/>
      </c>
      <c r="AH141" s="78" t="str">
        <f t="shared" ca="1" si="29"/>
        <v/>
      </c>
      <c r="AI141" s="78" t="str">
        <f t="shared" ca="1" si="30"/>
        <v/>
      </c>
      <c r="AJ141" s="78" t="str">
        <f t="shared" ca="1" si="31"/>
        <v/>
      </c>
      <c r="AK141" s="78" t="str">
        <f t="shared" ca="1" si="32"/>
        <v/>
      </c>
      <c r="AL141" s="78" t="str">
        <f t="shared" ca="1" si="33"/>
        <v/>
      </c>
      <c r="AM141" s="78" t="str">
        <f t="shared" ca="1" si="34"/>
        <v/>
      </c>
    </row>
    <row r="142" spans="1:39" ht="15.75" customHeight="1">
      <c r="A142" s="38">
        <v>140</v>
      </c>
      <c r="B142" s="38" t="str">
        <f>IF(ISBLANK(ID管理番号商品名入力!D142),"",ID管理番号商品名入力!D142)</f>
        <v/>
      </c>
      <c r="C142" s="39" t="str">
        <f>IF(ISBLANK(ID管理番号商品名入力!F142),"",ID管理番号商品名入力!F142)</f>
        <v/>
      </c>
      <c r="D142" s="22" t="str">
        <f>IF(ISBLANK(サンプル入力!J143),"",サンプル入力!J143)</f>
        <v/>
      </c>
      <c r="E142" s="80" t="str">
        <f>IFERROR(VLOOKUP($D142,配送グループ設定!$A$31:$H$40,6,FALSE),"")</f>
        <v/>
      </c>
      <c r="F142" s="80" t="str">
        <f>IFERROR(VLOOKUP($D142,配送グループ設定!$A$31:$H$40,8,FALSE),"")</f>
        <v/>
      </c>
      <c r="G142" s="78">
        <v>0</v>
      </c>
      <c r="H142" s="78">
        <v>0</v>
      </c>
      <c r="I142" s="78">
        <v>0</v>
      </c>
      <c r="J142" s="78">
        <v>1</v>
      </c>
      <c r="K142" s="78" t="str">
        <f>IF(ISBLANK(サンプル入力!M143),"",サンプル入力!M143)</f>
        <v/>
      </c>
      <c r="L142" s="78">
        <v>1</v>
      </c>
      <c r="M142" s="81" t="str">
        <f>IF(ISBLANK(中部・下部フリースペース作成!$E$10),"5",中部・下部フリースペース作成!$E$10&amp;",5")</f>
        <v>5</v>
      </c>
      <c r="N142" s="81" t="str">
        <f>IF(商品台帳反映用!E447="","",商品台帳反映用!E447)</f>
        <v/>
      </c>
      <c r="O142" s="114" t="str">
        <f>IF(ISBLANK('計算（イレギュラーサンプル）'!O143),"",'計算（イレギュラーサンプル）'!O143)</f>
        <v/>
      </c>
      <c r="P142" s="78" t="str">
        <f ca="1">IFERROR(OFFSET('計算（イレギュラーサンプル）'!$O143,0,(COLUMN()-COLUMN($P142))*(COLUMNS('計算（イレギュラーサンプル）'!$O$3:$U$3)-1)/(COLUMNS($P$2:$Q$2)-1)),"")</f>
        <v/>
      </c>
      <c r="Q142" s="78" t="str">
        <f ca="1">IFERROR(OFFSET('計算（イレギュラーサンプル）'!$O143,0,(COLUMN()-COLUMN($P142))*(COLUMNS('計算（イレギュラーサンプル）'!$O$3:$U$3)-1)/(COLUMNS($P$2:$Q$2)-1)),"")</f>
        <v/>
      </c>
      <c r="R142" s="78" t="str">
        <f ca="1">IFERROR(OFFSET('計算（イレギュラーサンプル）'!$O143,0,(COLUMN()-COLUMN($P142))*(COLUMNS('計算（イレギュラーサンプル）'!$O$3:$U$3)-1)/(COLUMNS($P$2:$Q$2)-1)),"")</f>
        <v/>
      </c>
      <c r="S142" s="78" t="str">
        <f ca="1">IFERROR(OFFSET('計算（イレギュラーサンプル）'!$O143,0,(COLUMN()-COLUMN($P142))*(COLUMNS('計算（イレギュラーサンプル）'!$O$3:$U$3)-1)/(COLUMNS($P$2:$Q$2)-1)),"")</f>
        <v/>
      </c>
      <c r="T142" s="78" t="str">
        <f ca="1">IFERROR(OFFSET('計算（イレギュラーサンプル）'!$O143,0,(COLUMN()-COLUMN($P142))*(COLUMNS('計算（イレギュラーサンプル）'!$O$3:$U$3)-1)/(COLUMNS($P$2:$Q$2)-1)),"")</f>
        <v/>
      </c>
      <c r="U142" s="78" t="str">
        <f ca="1">IFERROR(OFFSET('計算（イレギュラーサンプル）'!$O143,0,(COLUMN()-COLUMN($P142))*(COLUMNS('計算（イレギュラーサンプル）'!$O$3:$U$3)-1)/(COLUMNS($P$2:$Q$2)-1)),"")</f>
        <v/>
      </c>
      <c r="V142" s="78" t="str">
        <f ca="1">IFERROR(OFFSET('計算（イレギュラーサンプル）'!$O143,0,(COLUMN()-COLUMN($P142))*(COLUMNS('計算（イレギュラーサンプル）'!$O$3:$U$3)-1)/(COLUMNS($P$2:$Q$2)-1)),"")</f>
        <v/>
      </c>
      <c r="W142" s="78" t="str">
        <f ca="1">IFERROR(OFFSET('計算（イレギュラーサンプル）'!$O143,0,(COLUMN()-COLUMN($P142))*(COLUMNS('計算（イレギュラーサンプル）'!$O$3:$U$3)-1)/(COLUMNS($P$2:$Q$2)-1)),"")</f>
        <v/>
      </c>
      <c r="X142" s="78" t="str">
        <f ca="1">IFERROR(OFFSET('計算（イレギュラーサンプル）'!$O143,0,(COLUMN()-COLUMN($P142))*(COLUMNS('計算（イレギュラーサンプル）'!$O$3:$U$3)-1)/(COLUMNS($P$2:$Q$2)-1)),"")</f>
        <v/>
      </c>
      <c r="Y142" s="78" t="str">
        <f ca="1">IFERROR(OFFSET('計算（イレギュラーサンプル）'!$O143,0,(COLUMN()-COLUMN($P142))*(COLUMNS('計算（イレギュラーサンプル）'!$O$3:$U$3)-1)/(COLUMNS($P$2:$Q$2)-1)),"")</f>
        <v/>
      </c>
      <c r="Z142" s="78" t="str">
        <f ca="1">IFERROR(OFFSET('計算（イレギュラーサンプル）'!$O143,0,(COLUMN()-COLUMN($P142))*(COLUMNS('計算（イレギュラーサンプル）'!$O$3:$U$3)-1)/(COLUMNS($P$2:$Q$2)-1)),"")</f>
        <v/>
      </c>
      <c r="AA142" s="78" t="str">
        <f ca="1">IFERROR(OFFSET('計算（イレギュラーサンプル）'!$O143,0,(COLUMN()-COLUMN($P142))*(COLUMNS('計算（イレギュラーサンプル）'!$O$3:$U$3)-1)/(COLUMNS($P$2:$Q$2)-1)),"")</f>
        <v/>
      </c>
      <c r="AB142" s="78" t="str">
        <f t="shared" ca="1" si="35"/>
        <v/>
      </c>
      <c r="AC142" s="78" t="str">
        <f t="shared" ca="1" si="24"/>
        <v/>
      </c>
      <c r="AD142" s="78" t="str">
        <f t="shared" ca="1" si="25"/>
        <v/>
      </c>
      <c r="AE142" s="78" t="str">
        <f t="shared" ca="1" si="26"/>
        <v/>
      </c>
      <c r="AF142" s="78" t="str">
        <f t="shared" ca="1" si="27"/>
        <v/>
      </c>
      <c r="AG142" s="78" t="str">
        <f t="shared" ca="1" si="28"/>
        <v/>
      </c>
      <c r="AH142" s="78" t="str">
        <f t="shared" ca="1" si="29"/>
        <v/>
      </c>
      <c r="AI142" s="78" t="str">
        <f t="shared" ca="1" si="30"/>
        <v/>
      </c>
      <c r="AJ142" s="78" t="str">
        <f t="shared" ca="1" si="31"/>
        <v/>
      </c>
      <c r="AK142" s="78" t="str">
        <f t="shared" ca="1" si="32"/>
        <v/>
      </c>
      <c r="AL142" s="78" t="str">
        <f t="shared" ca="1" si="33"/>
        <v/>
      </c>
      <c r="AM142" s="78" t="str">
        <f t="shared" ca="1" si="34"/>
        <v/>
      </c>
    </row>
    <row r="143" spans="1:39" ht="15.75" customHeight="1">
      <c r="A143" s="38">
        <v>141</v>
      </c>
      <c r="B143" s="38" t="str">
        <f>IF(ISBLANK(ID管理番号商品名入力!D143),"",ID管理番号商品名入力!D143)</f>
        <v/>
      </c>
      <c r="C143" s="39" t="str">
        <f>IF(ISBLANK(ID管理番号商品名入力!F143),"",ID管理番号商品名入力!F143)</f>
        <v/>
      </c>
      <c r="D143" s="22" t="str">
        <f>IF(ISBLANK(サンプル入力!J144),"",サンプル入力!J144)</f>
        <v/>
      </c>
      <c r="E143" s="80" t="str">
        <f>IFERROR(VLOOKUP($D143,配送グループ設定!$A$31:$H$40,6,FALSE),"")</f>
        <v/>
      </c>
      <c r="F143" s="80" t="str">
        <f>IFERROR(VLOOKUP($D143,配送グループ設定!$A$31:$H$40,8,FALSE),"")</f>
        <v/>
      </c>
      <c r="G143" s="78">
        <v>0</v>
      </c>
      <c r="H143" s="78">
        <v>0</v>
      </c>
      <c r="I143" s="78">
        <v>0</v>
      </c>
      <c r="J143" s="78">
        <v>1</v>
      </c>
      <c r="K143" s="78" t="str">
        <f>IF(ISBLANK(サンプル入力!M144),"",サンプル入力!M144)</f>
        <v/>
      </c>
      <c r="L143" s="78">
        <v>1</v>
      </c>
      <c r="M143" s="81" t="str">
        <f>IF(ISBLANK(中部・下部フリースペース作成!$E$10),"5",中部・下部フリースペース作成!$E$10&amp;",5")</f>
        <v>5</v>
      </c>
      <c r="N143" s="81" t="str">
        <f>IF(商品台帳反映用!E448="","",商品台帳反映用!E448)</f>
        <v/>
      </c>
      <c r="O143" s="114" t="str">
        <f>IF(ISBLANK('計算（イレギュラーサンプル）'!O144),"",'計算（イレギュラーサンプル）'!O144)</f>
        <v/>
      </c>
      <c r="P143" s="78" t="str">
        <f ca="1">IFERROR(OFFSET('計算（イレギュラーサンプル）'!$O144,0,(COLUMN()-COLUMN($P143))*(COLUMNS('計算（イレギュラーサンプル）'!$O$3:$U$3)-1)/(COLUMNS($P$2:$Q$2)-1)),"")</f>
        <v/>
      </c>
      <c r="Q143" s="78" t="str">
        <f ca="1">IFERROR(OFFSET('計算（イレギュラーサンプル）'!$O144,0,(COLUMN()-COLUMN($P143))*(COLUMNS('計算（イレギュラーサンプル）'!$O$3:$U$3)-1)/(COLUMNS($P$2:$Q$2)-1)),"")</f>
        <v/>
      </c>
      <c r="R143" s="78" t="str">
        <f ca="1">IFERROR(OFFSET('計算（イレギュラーサンプル）'!$O144,0,(COLUMN()-COLUMN($P143))*(COLUMNS('計算（イレギュラーサンプル）'!$O$3:$U$3)-1)/(COLUMNS($P$2:$Q$2)-1)),"")</f>
        <v/>
      </c>
      <c r="S143" s="78" t="str">
        <f ca="1">IFERROR(OFFSET('計算（イレギュラーサンプル）'!$O144,0,(COLUMN()-COLUMN($P143))*(COLUMNS('計算（イレギュラーサンプル）'!$O$3:$U$3)-1)/(COLUMNS($P$2:$Q$2)-1)),"")</f>
        <v/>
      </c>
      <c r="T143" s="78" t="str">
        <f ca="1">IFERROR(OFFSET('計算（イレギュラーサンプル）'!$O144,0,(COLUMN()-COLUMN($P143))*(COLUMNS('計算（イレギュラーサンプル）'!$O$3:$U$3)-1)/(COLUMNS($P$2:$Q$2)-1)),"")</f>
        <v/>
      </c>
      <c r="U143" s="78" t="str">
        <f ca="1">IFERROR(OFFSET('計算（イレギュラーサンプル）'!$O144,0,(COLUMN()-COLUMN($P143))*(COLUMNS('計算（イレギュラーサンプル）'!$O$3:$U$3)-1)/(COLUMNS($P$2:$Q$2)-1)),"")</f>
        <v/>
      </c>
      <c r="V143" s="78" t="str">
        <f ca="1">IFERROR(OFFSET('計算（イレギュラーサンプル）'!$O144,0,(COLUMN()-COLUMN($P143))*(COLUMNS('計算（イレギュラーサンプル）'!$O$3:$U$3)-1)/(COLUMNS($P$2:$Q$2)-1)),"")</f>
        <v/>
      </c>
      <c r="W143" s="78" t="str">
        <f ca="1">IFERROR(OFFSET('計算（イレギュラーサンプル）'!$O144,0,(COLUMN()-COLUMN($P143))*(COLUMNS('計算（イレギュラーサンプル）'!$O$3:$U$3)-1)/(COLUMNS($P$2:$Q$2)-1)),"")</f>
        <v/>
      </c>
      <c r="X143" s="78" t="str">
        <f ca="1">IFERROR(OFFSET('計算（イレギュラーサンプル）'!$O144,0,(COLUMN()-COLUMN($P143))*(COLUMNS('計算（イレギュラーサンプル）'!$O$3:$U$3)-1)/(COLUMNS($P$2:$Q$2)-1)),"")</f>
        <v/>
      </c>
      <c r="Y143" s="78" t="str">
        <f ca="1">IFERROR(OFFSET('計算（イレギュラーサンプル）'!$O144,0,(COLUMN()-COLUMN($P143))*(COLUMNS('計算（イレギュラーサンプル）'!$O$3:$U$3)-1)/(COLUMNS($P$2:$Q$2)-1)),"")</f>
        <v/>
      </c>
      <c r="Z143" s="78" t="str">
        <f ca="1">IFERROR(OFFSET('計算（イレギュラーサンプル）'!$O144,0,(COLUMN()-COLUMN($P143))*(COLUMNS('計算（イレギュラーサンプル）'!$O$3:$U$3)-1)/(COLUMNS($P$2:$Q$2)-1)),"")</f>
        <v/>
      </c>
      <c r="AA143" s="78" t="str">
        <f ca="1">IFERROR(OFFSET('計算（イレギュラーサンプル）'!$O144,0,(COLUMN()-COLUMN($P143))*(COLUMNS('計算（イレギュラーサンプル）'!$O$3:$U$3)-1)/(COLUMNS($P$2:$Q$2)-1)),"")</f>
        <v/>
      </c>
      <c r="AB143" s="78" t="str">
        <f t="shared" ca="1" si="35"/>
        <v/>
      </c>
      <c r="AC143" s="78" t="str">
        <f t="shared" ca="1" si="24"/>
        <v/>
      </c>
      <c r="AD143" s="78" t="str">
        <f t="shared" ca="1" si="25"/>
        <v/>
      </c>
      <c r="AE143" s="78" t="str">
        <f t="shared" ca="1" si="26"/>
        <v/>
      </c>
      <c r="AF143" s="78" t="str">
        <f t="shared" ca="1" si="27"/>
        <v/>
      </c>
      <c r="AG143" s="78" t="str">
        <f t="shared" ca="1" si="28"/>
        <v/>
      </c>
      <c r="AH143" s="78" t="str">
        <f t="shared" ca="1" si="29"/>
        <v/>
      </c>
      <c r="AI143" s="78" t="str">
        <f t="shared" ca="1" si="30"/>
        <v/>
      </c>
      <c r="AJ143" s="78" t="str">
        <f t="shared" ca="1" si="31"/>
        <v/>
      </c>
      <c r="AK143" s="78" t="str">
        <f t="shared" ca="1" si="32"/>
        <v/>
      </c>
      <c r="AL143" s="78" t="str">
        <f t="shared" ca="1" si="33"/>
        <v/>
      </c>
      <c r="AM143" s="78" t="str">
        <f t="shared" ca="1" si="34"/>
        <v/>
      </c>
    </row>
    <row r="144" spans="1:39" ht="15.75" customHeight="1">
      <c r="A144" s="38">
        <v>142</v>
      </c>
      <c r="B144" s="38" t="str">
        <f>IF(ISBLANK(ID管理番号商品名入力!D144),"",ID管理番号商品名入力!D144)</f>
        <v/>
      </c>
      <c r="C144" s="39" t="str">
        <f>IF(ISBLANK(ID管理番号商品名入力!F144),"",ID管理番号商品名入力!F144)</f>
        <v/>
      </c>
      <c r="D144" s="22" t="str">
        <f>IF(ISBLANK(サンプル入力!J145),"",サンプル入力!J145)</f>
        <v/>
      </c>
      <c r="E144" s="80" t="str">
        <f>IFERROR(VLOOKUP($D144,配送グループ設定!$A$31:$H$40,6,FALSE),"")</f>
        <v/>
      </c>
      <c r="F144" s="80" t="str">
        <f>IFERROR(VLOOKUP($D144,配送グループ設定!$A$31:$H$40,8,FALSE),"")</f>
        <v/>
      </c>
      <c r="G144" s="78">
        <v>0</v>
      </c>
      <c r="H144" s="78">
        <v>0</v>
      </c>
      <c r="I144" s="78">
        <v>0</v>
      </c>
      <c r="J144" s="78">
        <v>1</v>
      </c>
      <c r="K144" s="78" t="str">
        <f>IF(ISBLANK(サンプル入力!M145),"",サンプル入力!M145)</f>
        <v/>
      </c>
      <c r="L144" s="78">
        <v>1</v>
      </c>
      <c r="M144" s="81" t="str">
        <f>IF(ISBLANK(中部・下部フリースペース作成!$E$10),"5",中部・下部フリースペース作成!$E$10&amp;",5")</f>
        <v>5</v>
      </c>
      <c r="N144" s="81" t="str">
        <f>IF(商品台帳反映用!E449="","",商品台帳反映用!E449)</f>
        <v/>
      </c>
      <c r="O144" s="114" t="str">
        <f>IF(ISBLANK('計算（イレギュラーサンプル）'!O145),"",'計算（イレギュラーサンプル）'!O145)</f>
        <v/>
      </c>
      <c r="P144" s="78" t="str">
        <f ca="1">IFERROR(OFFSET('計算（イレギュラーサンプル）'!$O145,0,(COLUMN()-COLUMN($P144))*(COLUMNS('計算（イレギュラーサンプル）'!$O$3:$U$3)-1)/(COLUMNS($P$2:$Q$2)-1)),"")</f>
        <v/>
      </c>
      <c r="Q144" s="78" t="str">
        <f ca="1">IFERROR(OFFSET('計算（イレギュラーサンプル）'!$O145,0,(COLUMN()-COLUMN($P144))*(COLUMNS('計算（イレギュラーサンプル）'!$O$3:$U$3)-1)/(COLUMNS($P$2:$Q$2)-1)),"")</f>
        <v/>
      </c>
      <c r="R144" s="78" t="str">
        <f ca="1">IFERROR(OFFSET('計算（イレギュラーサンプル）'!$O145,0,(COLUMN()-COLUMN($P144))*(COLUMNS('計算（イレギュラーサンプル）'!$O$3:$U$3)-1)/(COLUMNS($P$2:$Q$2)-1)),"")</f>
        <v/>
      </c>
      <c r="S144" s="78" t="str">
        <f ca="1">IFERROR(OFFSET('計算（イレギュラーサンプル）'!$O145,0,(COLUMN()-COLUMN($P144))*(COLUMNS('計算（イレギュラーサンプル）'!$O$3:$U$3)-1)/(COLUMNS($P$2:$Q$2)-1)),"")</f>
        <v/>
      </c>
      <c r="T144" s="78" t="str">
        <f ca="1">IFERROR(OFFSET('計算（イレギュラーサンプル）'!$O145,0,(COLUMN()-COLUMN($P144))*(COLUMNS('計算（イレギュラーサンプル）'!$O$3:$U$3)-1)/(COLUMNS($P$2:$Q$2)-1)),"")</f>
        <v/>
      </c>
      <c r="U144" s="78" t="str">
        <f ca="1">IFERROR(OFFSET('計算（イレギュラーサンプル）'!$O145,0,(COLUMN()-COLUMN($P144))*(COLUMNS('計算（イレギュラーサンプル）'!$O$3:$U$3)-1)/(COLUMNS($P$2:$Q$2)-1)),"")</f>
        <v/>
      </c>
      <c r="V144" s="78" t="str">
        <f ca="1">IFERROR(OFFSET('計算（イレギュラーサンプル）'!$O145,0,(COLUMN()-COLUMN($P144))*(COLUMNS('計算（イレギュラーサンプル）'!$O$3:$U$3)-1)/(COLUMNS($P$2:$Q$2)-1)),"")</f>
        <v/>
      </c>
      <c r="W144" s="78" t="str">
        <f ca="1">IFERROR(OFFSET('計算（イレギュラーサンプル）'!$O145,0,(COLUMN()-COLUMN($P144))*(COLUMNS('計算（イレギュラーサンプル）'!$O$3:$U$3)-1)/(COLUMNS($P$2:$Q$2)-1)),"")</f>
        <v/>
      </c>
      <c r="X144" s="78" t="str">
        <f ca="1">IFERROR(OFFSET('計算（イレギュラーサンプル）'!$O145,0,(COLUMN()-COLUMN($P144))*(COLUMNS('計算（イレギュラーサンプル）'!$O$3:$U$3)-1)/(COLUMNS($P$2:$Q$2)-1)),"")</f>
        <v/>
      </c>
      <c r="Y144" s="78" t="str">
        <f ca="1">IFERROR(OFFSET('計算（イレギュラーサンプル）'!$O145,0,(COLUMN()-COLUMN($P144))*(COLUMNS('計算（イレギュラーサンプル）'!$O$3:$U$3)-1)/(COLUMNS($P$2:$Q$2)-1)),"")</f>
        <v/>
      </c>
      <c r="Z144" s="78" t="str">
        <f ca="1">IFERROR(OFFSET('計算（イレギュラーサンプル）'!$O145,0,(COLUMN()-COLUMN($P144))*(COLUMNS('計算（イレギュラーサンプル）'!$O$3:$U$3)-1)/(COLUMNS($P$2:$Q$2)-1)),"")</f>
        <v/>
      </c>
      <c r="AA144" s="78" t="str">
        <f ca="1">IFERROR(OFFSET('計算（イレギュラーサンプル）'!$O145,0,(COLUMN()-COLUMN($P144))*(COLUMNS('計算（イレギュラーサンプル）'!$O$3:$U$3)-1)/(COLUMNS($P$2:$Q$2)-1)),"")</f>
        <v/>
      </c>
      <c r="AB144" s="78" t="str">
        <f t="shared" ca="1" si="35"/>
        <v/>
      </c>
      <c r="AC144" s="78" t="str">
        <f t="shared" ca="1" si="24"/>
        <v/>
      </c>
      <c r="AD144" s="78" t="str">
        <f t="shared" ca="1" si="25"/>
        <v/>
      </c>
      <c r="AE144" s="78" t="str">
        <f t="shared" ca="1" si="26"/>
        <v/>
      </c>
      <c r="AF144" s="78" t="str">
        <f t="shared" ca="1" si="27"/>
        <v/>
      </c>
      <c r="AG144" s="78" t="str">
        <f t="shared" ca="1" si="28"/>
        <v/>
      </c>
      <c r="AH144" s="78" t="str">
        <f t="shared" ca="1" si="29"/>
        <v/>
      </c>
      <c r="AI144" s="78" t="str">
        <f t="shared" ca="1" si="30"/>
        <v/>
      </c>
      <c r="AJ144" s="78" t="str">
        <f t="shared" ca="1" si="31"/>
        <v/>
      </c>
      <c r="AK144" s="78" t="str">
        <f t="shared" ca="1" si="32"/>
        <v/>
      </c>
      <c r="AL144" s="78" t="str">
        <f t="shared" ca="1" si="33"/>
        <v/>
      </c>
      <c r="AM144" s="78" t="str">
        <f t="shared" ca="1" si="34"/>
        <v/>
      </c>
    </row>
    <row r="145" spans="1:39" ht="15.75" customHeight="1">
      <c r="A145" s="38">
        <v>143</v>
      </c>
      <c r="B145" s="38" t="str">
        <f>IF(ISBLANK(ID管理番号商品名入力!D145),"",ID管理番号商品名入力!D145)</f>
        <v/>
      </c>
      <c r="C145" s="39" t="str">
        <f>IF(ISBLANK(ID管理番号商品名入力!F145),"",ID管理番号商品名入力!F145)</f>
        <v/>
      </c>
      <c r="D145" s="22" t="str">
        <f>IF(ISBLANK(サンプル入力!J146),"",サンプル入力!J146)</f>
        <v/>
      </c>
      <c r="E145" s="80" t="str">
        <f>IFERROR(VLOOKUP($D145,配送グループ設定!$A$31:$H$40,6,FALSE),"")</f>
        <v/>
      </c>
      <c r="F145" s="80" t="str">
        <f>IFERROR(VLOOKUP($D145,配送グループ設定!$A$31:$H$40,8,FALSE),"")</f>
        <v/>
      </c>
      <c r="G145" s="78">
        <v>0</v>
      </c>
      <c r="H145" s="78">
        <v>0</v>
      </c>
      <c r="I145" s="78">
        <v>0</v>
      </c>
      <c r="J145" s="78">
        <v>1</v>
      </c>
      <c r="K145" s="78" t="str">
        <f>IF(ISBLANK(サンプル入力!M146),"",サンプル入力!M146)</f>
        <v/>
      </c>
      <c r="L145" s="78">
        <v>1</v>
      </c>
      <c r="M145" s="81" t="str">
        <f>IF(ISBLANK(中部・下部フリースペース作成!$E$10),"5",中部・下部フリースペース作成!$E$10&amp;",5")</f>
        <v>5</v>
      </c>
      <c r="N145" s="81" t="str">
        <f>IF(商品台帳反映用!E450="","",商品台帳反映用!E450)</f>
        <v/>
      </c>
      <c r="O145" s="114" t="str">
        <f>IF(ISBLANK('計算（イレギュラーサンプル）'!O146),"",'計算（イレギュラーサンプル）'!O146)</f>
        <v/>
      </c>
      <c r="P145" s="78" t="str">
        <f ca="1">IFERROR(OFFSET('計算（イレギュラーサンプル）'!$O146,0,(COLUMN()-COLUMN($P145))*(COLUMNS('計算（イレギュラーサンプル）'!$O$3:$U$3)-1)/(COLUMNS($P$2:$Q$2)-1)),"")</f>
        <v/>
      </c>
      <c r="Q145" s="78" t="str">
        <f ca="1">IFERROR(OFFSET('計算（イレギュラーサンプル）'!$O146,0,(COLUMN()-COLUMN($P145))*(COLUMNS('計算（イレギュラーサンプル）'!$O$3:$U$3)-1)/(COLUMNS($P$2:$Q$2)-1)),"")</f>
        <v/>
      </c>
      <c r="R145" s="78" t="str">
        <f ca="1">IFERROR(OFFSET('計算（イレギュラーサンプル）'!$O146,0,(COLUMN()-COLUMN($P145))*(COLUMNS('計算（イレギュラーサンプル）'!$O$3:$U$3)-1)/(COLUMNS($P$2:$Q$2)-1)),"")</f>
        <v/>
      </c>
      <c r="S145" s="78" t="str">
        <f ca="1">IFERROR(OFFSET('計算（イレギュラーサンプル）'!$O146,0,(COLUMN()-COLUMN($P145))*(COLUMNS('計算（イレギュラーサンプル）'!$O$3:$U$3)-1)/(COLUMNS($P$2:$Q$2)-1)),"")</f>
        <v/>
      </c>
      <c r="T145" s="78" t="str">
        <f ca="1">IFERROR(OFFSET('計算（イレギュラーサンプル）'!$O146,0,(COLUMN()-COLUMN($P145))*(COLUMNS('計算（イレギュラーサンプル）'!$O$3:$U$3)-1)/(COLUMNS($P$2:$Q$2)-1)),"")</f>
        <v/>
      </c>
      <c r="U145" s="78" t="str">
        <f ca="1">IFERROR(OFFSET('計算（イレギュラーサンプル）'!$O146,0,(COLUMN()-COLUMN($P145))*(COLUMNS('計算（イレギュラーサンプル）'!$O$3:$U$3)-1)/(COLUMNS($P$2:$Q$2)-1)),"")</f>
        <v/>
      </c>
      <c r="V145" s="78" t="str">
        <f ca="1">IFERROR(OFFSET('計算（イレギュラーサンプル）'!$O146,0,(COLUMN()-COLUMN($P145))*(COLUMNS('計算（イレギュラーサンプル）'!$O$3:$U$3)-1)/(COLUMNS($P$2:$Q$2)-1)),"")</f>
        <v/>
      </c>
      <c r="W145" s="78" t="str">
        <f ca="1">IFERROR(OFFSET('計算（イレギュラーサンプル）'!$O146,0,(COLUMN()-COLUMN($P145))*(COLUMNS('計算（イレギュラーサンプル）'!$O$3:$U$3)-1)/(COLUMNS($P$2:$Q$2)-1)),"")</f>
        <v/>
      </c>
      <c r="X145" s="78" t="str">
        <f ca="1">IFERROR(OFFSET('計算（イレギュラーサンプル）'!$O146,0,(COLUMN()-COLUMN($P145))*(COLUMNS('計算（イレギュラーサンプル）'!$O$3:$U$3)-1)/(COLUMNS($P$2:$Q$2)-1)),"")</f>
        <v/>
      </c>
      <c r="Y145" s="78" t="str">
        <f ca="1">IFERROR(OFFSET('計算（イレギュラーサンプル）'!$O146,0,(COLUMN()-COLUMN($P145))*(COLUMNS('計算（イレギュラーサンプル）'!$O$3:$U$3)-1)/(COLUMNS($P$2:$Q$2)-1)),"")</f>
        <v/>
      </c>
      <c r="Z145" s="78" t="str">
        <f ca="1">IFERROR(OFFSET('計算（イレギュラーサンプル）'!$O146,0,(COLUMN()-COLUMN($P145))*(COLUMNS('計算（イレギュラーサンプル）'!$O$3:$U$3)-1)/(COLUMNS($P$2:$Q$2)-1)),"")</f>
        <v/>
      </c>
      <c r="AA145" s="78" t="str">
        <f ca="1">IFERROR(OFFSET('計算（イレギュラーサンプル）'!$O146,0,(COLUMN()-COLUMN($P145))*(COLUMNS('計算（イレギュラーサンプル）'!$O$3:$U$3)-1)/(COLUMNS($P$2:$Q$2)-1)),"")</f>
        <v/>
      </c>
      <c r="AB145" s="78" t="str">
        <f t="shared" ca="1" si="35"/>
        <v/>
      </c>
      <c r="AC145" s="78" t="str">
        <f t="shared" ca="1" si="24"/>
        <v/>
      </c>
      <c r="AD145" s="78" t="str">
        <f t="shared" ca="1" si="25"/>
        <v/>
      </c>
      <c r="AE145" s="78" t="str">
        <f t="shared" ca="1" si="26"/>
        <v/>
      </c>
      <c r="AF145" s="78" t="str">
        <f t="shared" ca="1" si="27"/>
        <v/>
      </c>
      <c r="AG145" s="78" t="str">
        <f t="shared" ca="1" si="28"/>
        <v/>
      </c>
      <c r="AH145" s="78" t="str">
        <f t="shared" ca="1" si="29"/>
        <v/>
      </c>
      <c r="AI145" s="78" t="str">
        <f t="shared" ca="1" si="30"/>
        <v/>
      </c>
      <c r="AJ145" s="78" t="str">
        <f t="shared" ca="1" si="31"/>
        <v/>
      </c>
      <c r="AK145" s="78" t="str">
        <f t="shared" ca="1" si="32"/>
        <v/>
      </c>
      <c r="AL145" s="78" t="str">
        <f t="shared" ca="1" si="33"/>
        <v/>
      </c>
      <c r="AM145" s="78" t="str">
        <f t="shared" ca="1" si="34"/>
        <v/>
      </c>
    </row>
    <row r="146" spans="1:39" ht="15.75" customHeight="1">
      <c r="A146" s="38">
        <v>144</v>
      </c>
      <c r="B146" s="38" t="str">
        <f>IF(ISBLANK(ID管理番号商品名入力!D146),"",ID管理番号商品名入力!D146)</f>
        <v/>
      </c>
      <c r="C146" s="39" t="str">
        <f>IF(ISBLANK(ID管理番号商品名入力!F146),"",ID管理番号商品名入力!F146)</f>
        <v/>
      </c>
      <c r="D146" s="22" t="str">
        <f>IF(ISBLANK(サンプル入力!J147),"",サンプル入力!J147)</f>
        <v/>
      </c>
      <c r="E146" s="80" t="str">
        <f>IFERROR(VLOOKUP($D146,配送グループ設定!$A$31:$H$40,6,FALSE),"")</f>
        <v/>
      </c>
      <c r="F146" s="80" t="str">
        <f>IFERROR(VLOOKUP($D146,配送グループ設定!$A$31:$H$40,8,FALSE),"")</f>
        <v/>
      </c>
      <c r="G146" s="78">
        <v>0</v>
      </c>
      <c r="H146" s="78">
        <v>0</v>
      </c>
      <c r="I146" s="78">
        <v>0</v>
      </c>
      <c r="J146" s="78">
        <v>1</v>
      </c>
      <c r="K146" s="78" t="str">
        <f>IF(ISBLANK(サンプル入力!M147),"",サンプル入力!M147)</f>
        <v/>
      </c>
      <c r="L146" s="78">
        <v>1</v>
      </c>
      <c r="M146" s="81" t="str">
        <f>IF(ISBLANK(中部・下部フリースペース作成!$E$10),"5",中部・下部フリースペース作成!$E$10&amp;",5")</f>
        <v>5</v>
      </c>
      <c r="N146" s="81" t="str">
        <f>IF(商品台帳反映用!E451="","",商品台帳反映用!E451)</f>
        <v/>
      </c>
      <c r="O146" s="114" t="str">
        <f>IF(ISBLANK('計算（イレギュラーサンプル）'!O147),"",'計算（イレギュラーサンプル）'!O147)</f>
        <v/>
      </c>
      <c r="P146" s="78" t="str">
        <f ca="1">IFERROR(OFFSET('計算（イレギュラーサンプル）'!$O147,0,(COLUMN()-COLUMN($P146))*(COLUMNS('計算（イレギュラーサンプル）'!$O$3:$U$3)-1)/(COLUMNS($P$2:$Q$2)-1)),"")</f>
        <v/>
      </c>
      <c r="Q146" s="78" t="str">
        <f ca="1">IFERROR(OFFSET('計算（イレギュラーサンプル）'!$O147,0,(COLUMN()-COLUMN($P146))*(COLUMNS('計算（イレギュラーサンプル）'!$O$3:$U$3)-1)/(COLUMNS($P$2:$Q$2)-1)),"")</f>
        <v/>
      </c>
      <c r="R146" s="78" t="str">
        <f ca="1">IFERROR(OFFSET('計算（イレギュラーサンプル）'!$O147,0,(COLUMN()-COLUMN($P146))*(COLUMNS('計算（イレギュラーサンプル）'!$O$3:$U$3)-1)/(COLUMNS($P$2:$Q$2)-1)),"")</f>
        <v/>
      </c>
      <c r="S146" s="78" t="str">
        <f ca="1">IFERROR(OFFSET('計算（イレギュラーサンプル）'!$O147,0,(COLUMN()-COLUMN($P146))*(COLUMNS('計算（イレギュラーサンプル）'!$O$3:$U$3)-1)/(COLUMNS($P$2:$Q$2)-1)),"")</f>
        <v/>
      </c>
      <c r="T146" s="78" t="str">
        <f ca="1">IFERROR(OFFSET('計算（イレギュラーサンプル）'!$O147,0,(COLUMN()-COLUMN($P146))*(COLUMNS('計算（イレギュラーサンプル）'!$O$3:$U$3)-1)/(COLUMNS($P$2:$Q$2)-1)),"")</f>
        <v/>
      </c>
      <c r="U146" s="78" t="str">
        <f ca="1">IFERROR(OFFSET('計算（イレギュラーサンプル）'!$O147,0,(COLUMN()-COLUMN($P146))*(COLUMNS('計算（イレギュラーサンプル）'!$O$3:$U$3)-1)/(COLUMNS($P$2:$Q$2)-1)),"")</f>
        <v/>
      </c>
      <c r="V146" s="78" t="str">
        <f ca="1">IFERROR(OFFSET('計算（イレギュラーサンプル）'!$O147,0,(COLUMN()-COLUMN($P146))*(COLUMNS('計算（イレギュラーサンプル）'!$O$3:$U$3)-1)/(COLUMNS($P$2:$Q$2)-1)),"")</f>
        <v/>
      </c>
      <c r="W146" s="78" t="str">
        <f ca="1">IFERROR(OFFSET('計算（イレギュラーサンプル）'!$O147,0,(COLUMN()-COLUMN($P146))*(COLUMNS('計算（イレギュラーサンプル）'!$O$3:$U$3)-1)/(COLUMNS($P$2:$Q$2)-1)),"")</f>
        <v/>
      </c>
      <c r="X146" s="78" t="str">
        <f ca="1">IFERROR(OFFSET('計算（イレギュラーサンプル）'!$O147,0,(COLUMN()-COLUMN($P146))*(COLUMNS('計算（イレギュラーサンプル）'!$O$3:$U$3)-1)/(COLUMNS($P$2:$Q$2)-1)),"")</f>
        <v/>
      </c>
      <c r="Y146" s="78" t="str">
        <f ca="1">IFERROR(OFFSET('計算（イレギュラーサンプル）'!$O147,0,(COLUMN()-COLUMN($P146))*(COLUMNS('計算（イレギュラーサンプル）'!$O$3:$U$3)-1)/(COLUMNS($P$2:$Q$2)-1)),"")</f>
        <v/>
      </c>
      <c r="Z146" s="78" t="str">
        <f ca="1">IFERROR(OFFSET('計算（イレギュラーサンプル）'!$O147,0,(COLUMN()-COLUMN($P146))*(COLUMNS('計算（イレギュラーサンプル）'!$O$3:$U$3)-1)/(COLUMNS($P$2:$Q$2)-1)),"")</f>
        <v/>
      </c>
      <c r="AA146" s="78" t="str">
        <f ca="1">IFERROR(OFFSET('計算（イレギュラーサンプル）'!$O147,0,(COLUMN()-COLUMN($P146))*(COLUMNS('計算（イレギュラーサンプル）'!$O$3:$U$3)-1)/(COLUMNS($P$2:$Q$2)-1)),"")</f>
        <v/>
      </c>
      <c r="AB146" s="78" t="str">
        <f t="shared" ca="1" si="35"/>
        <v/>
      </c>
      <c r="AC146" s="78" t="str">
        <f t="shared" ca="1" si="24"/>
        <v/>
      </c>
      <c r="AD146" s="78" t="str">
        <f t="shared" ca="1" si="25"/>
        <v/>
      </c>
      <c r="AE146" s="78" t="str">
        <f t="shared" ca="1" si="26"/>
        <v/>
      </c>
      <c r="AF146" s="78" t="str">
        <f t="shared" ca="1" si="27"/>
        <v/>
      </c>
      <c r="AG146" s="78" t="str">
        <f t="shared" ca="1" si="28"/>
        <v/>
      </c>
      <c r="AH146" s="78" t="str">
        <f t="shared" ca="1" si="29"/>
        <v/>
      </c>
      <c r="AI146" s="78" t="str">
        <f t="shared" ca="1" si="30"/>
        <v/>
      </c>
      <c r="AJ146" s="78" t="str">
        <f t="shared" ca="1" si="31"/>
        <v/>
      </c>
      <c r="AK146" s="78" t="str">
        <f t="shared" ca="1" si="32"/>
        <v/>
      </c>
      <c r="AL146" s="78" t="str">
        <f t="shared" ca="1" si="33"/>
        <v/>
      </c>
      <c r="AM146" s="78" t="str">
        <f t="shared" ca="1" si="34"/>
        <v/>
      </c>
    </row>
    <row r="147" spans="1:39" ht="15.75" customHeight="1">
      <c r="A147" s="38">
        <v>145</v>
      </c>
      <c r="B147" s="38" t="str">
        <f>IF(ISBLANK(ID管理番号商品名入力!D147),"",ID管理番号商品名入力!D147)</f>
        <v/>
      </c>
      <c r="C147" s="39" t="str">
        <f>IF(ISBLANK(ID管理番号商品名入力!F147),"",ID管理番号商品名入力!F147)</f>
        <v/>
      </c>
      <c r="D147" s="22" t="str">
        <f>IF(ISBLANK(サンプル入力!J148),"",サンプル入力!J148)</f>
        <v/>
      </c>
      <c r="E147" s="80" t="str">
        <f>IFERROR(VLOOKUP($D147,配送グループ設定!$A$31:$H$40,6,FALSE),"")</f>
        <v/>
      </c>
      <c r="F147" s="80" t="str">
        <f>IFERROR(VLOOKUP($D147,配送グループ設定!$A$31:$H$40,8,FALSE),"")</f>
        <v/>
      </c>
      <c r="G147" s="78">
        <v>0</v>
      </c>
      <c r="H147" s="78">
        <v>0</v>
      </c>
      <c r="I147" s="78">
        <v>0</v>
      </c>
      <c r="J147" s="78">
        <v>1</v>
      </c>
      <c r="K147" s="78" t="str">
        <f>IF(ISBLANK(サンプル入力!M148),"",サンプル入力!M148)</f>
        <v/>
      </c>
      <c r="L147" s="78">
        <v>1</v>
      </c>
      <c r="M147" s="81" t="str">
        <f>IF(ISBLANK(中部・下部フリースペース作成!$E$10),"5",中部・下部フリースペース作成!$E$10&amp;",5")</f>
        <v>5</v>
      </c>
      <c r="N147" s="81" t="str">
        <f>IF(商品台帳反映用!E452="","",商品台帳反映用!E452)</f>
        <v/>
      </c>
      <c r="O147" s="114" t="str">
        <f>IF(ISBLANK('計算（イレギュラーサンプル）'!O148),"",'計算（イレギュラーサンプル）'!O148)</f>
        <v/>
      </c>
      <c r="P147" s="78" t="str">
        <f ca="1">IFERROR(OFFSET('計算（イレギュラーサンプル）'!$O148,0,(COLUMN()-COLUMN($P147))*(COLUMNS('計算（イレギュラーサンプル）'!$O$3:$U$3)-1)/(COLUMNS($P$2:$Q$2)-1)),"")</f>
        <v/>
      </c>
      <c r="Q147" s="78" t="str">
        <f ca="1">IFERROR(OFFSET('計算（イレギュラーサンプル）'!$O148,0,(COLUMN()-COLUMN($P147))*(COLUMNS('計算（イレギュラーサンプル）'!$O$3:$U$3)-1)/(COLUMNS($P$2:$Q$2)-1)),"")</f>
        <v/>
      </c>
      <c r="R147" s="78" t="str">
        <f ca="1">IFERROR(OFFSET('計算（イレギュラーサンプル）'!$O148,0,(COLUMN()-COLUMN($P147))*(COLUMNS('計算（イレギュラーサンプル）'!$O$3:$U$3)-1)/(COLUMNS($P$2:$Q$2)-1)),"")</f>
        <v/>
      </c>
      <c r="S147" s="78" t="str">
        <f ca="1">IFERROR(OFFSET('計算（イレギュラーサンプル）'!$O148,0,(COLUMN()-COLUMN($P147))*(COLUMNS('計算（イレギュラーサンプル）'!$O$3:$U$3)-1)/(COLUMNS($P$2:$Q$2)-1)),"")</f>
        <v/>
      </c>
      <c r="T147" s="78" t="str">
        <f ca="1">IFERROR(OFFSET('計算（イレギュラーサンプル）'!$O148,0,(COLUMN()-COLUMN($P147))*(COLUMNS('計算（イレギュラーサンプル）'!$O$3:$U$3)-1)/(COLUMNS($P$2:$Q$2)-1)),"")</f>
        <v/>
      </c>
      <c r="U147" s="78" t="str">
        <f ca="1">IFERROR(OFFSET('計算（イレギュラーサンプル）'!$O148,0,(COLUMN()-COLUMN($P147))*(COLUMNS('計算（イレギュラーサンプル）'!$O$3:$U$3)-1)/(COLUMNS($P$2:$Q$2)-1)),"")</f>
        <v/>
      </c>
      <c r="V147" s="78" t="str">
        <f ca="1">IFERROR(OFFSET('計算（イレギュラーサンプル）'!$O148,0,(COLUMN()-COLUMN($P147))*(COLUMNS('計算（イレギュラーサンプル）'!$O$3:$U$3)-1)/(COLUMNS($P$2:$Q$2)-1)),"")</f>
        <v/>
      </c>
      <c r="W147" s="78" t="str">
        <f ca="1">IFERROR(OFFSET('計算（イレギュラーサンプル）'!$O148,0,(COLUMN()-COLUMN($P147))*(COLUMNS('計算（イレギュラーサンプル）'!$O$3:$U$3)-1)/(COLUMNS($P$2:$Q$2)-1)),"")</f>
        <v/>
      </c>
      <c r="X147" s="78" t="str">
        <f ca="1">IFERROR(OFFSET('計算（イレギュラーサンプル）'!$O148,0,(COLUMN()-COLUMN($P147))*(COLUMNS('計算（イレギュラーサンプル）'!$O$3:$U$3)-1)/(COLUMNS($P$2:$Q$2)-1)),"")</f>
        <v/>
      </c>
      <c r="Y147" s="78" t="str">
        <f ca="1">IFERROR(OFFSET('計算（イレギュラーサンプル）'!$O148,0,(COLUMN()-COLUMN($P147))*(COLUMNS('計算（イレギュラーサンプル）'!$O$3:$U$3)-1)/(COLUMNS($P$2:$Q$2)-1)),"")</f>
        <v/>
      </c>
      <c r="Z147" s="78" t="str">
        <f ca="1">IFERROR(OFFSET('計算（イレギュラーサンプル）'!$O148,0,(COLUMN()-COLUMN($P147))*(COLUMNS('計算（イレギュラーサンプル）'!$O$3:$U$3)-1)/(COLUMNS($P$2:$Q$2)-1)),"")</f>
        <v/>
      </c>
      <c r="AA147" s="78" t="str">
        <f ca="1">IFERROR(OFFSET('計算（イレギュラーサンプル）'!$O148,0,(COLUMN()-COLUMN($P147))*(COLUMNS('計算（イレギュラーサンプル）'!$O$3:$U$3)-1)/(COLUMNS($P$2:$Q$2)-1)),"")</f>
        <v/>
      </c>
      <c r="AB147" s="78" t="str">
        <f t="shared" ca="1" si="35"/>
        <v/>
      </c>
      <c r="AC147" s="78" t="str">
        <f t="shared" ca="1" si="24"/>
        <v/>
      </c>
      <c r="AD147" s="78" t="str">
        <f t="shared" ca="1" si="25"/>
        <v/>
      </c>
      <c r="AE147" s="78" t="str">
        <f t="shared" ca="1" si="26"/>
        <v/>
      </c>
      <c r="AF147" s="78" t="str">
        <f t="shared" ca="1" si="27"/>
        <v/>
      </c>
      <c r="AG147" s="78" t="str">
        <f t="shared" ca="1" si="28"/>
        <v/>
      </c>
      <c r="AH147" s="78" t="str">
        <f t="shared" ca="1" si="29"/>
        <v/>
      </c>
      <c r="AI147" s="78" t="str">
        <f t="shared" ca="1" si="30"/>
        <v/>
      </c>
      <c r="AJ147" s="78" t="str">
        <f t="shared" ca="1" si="31"/>
        <v/>
      </c>
      <c r="AK147" s="78" t="str">
        <f t="shared" ca="1" si="32"/>
        <v/>
      </c>
      <c r="AL147" s="78" t="str">
        <f t="shared" ca="1" si="33"/>
        <v/>
      </c>
      <c r="AM147" s="78" t="str">
        <f t="shared" ca="1" si="34"/>
        <v/>
      </c>
    </row>
    <row r="148" spans="1:39" ht="15.75" customHeight="1">
      <c r="A148" s="38">
        <v>146</v>
      </c>
      <c r="B148" s="38" t="str">
        <f>IF(ISBLANK(ID管理番号商品名入力!D148),"",ID管理番号商品名入力!D148)</f>
        <v/>
      </c>
      <c r="C148" s="39" t="str">
        <f>IF(ISBLANK(ID管理番号商品名入力!F148),"",ID管理番号商品名入力!F148)</f>
        <v/>
      </c>
      <c r="D148" s="22" t="str">
        <f>IF(ISBLANK(サンプル入力!J149),"",サンプル入力!J149)</f>
        <v/>
      </c>
      <c r="E148" s="80" t="str">
        <f>IFERROR(VLOOKUP($D148,配送グループ設定!$A$31:$H$40,6,FALSE),"")</f>
        <v/>
      </c>
      <c r="F148" s="80" t="str">
        <f>IFERROR(VLOOKUP($D148,配送グループ設定!$A$31:$H$40,8,FALSE),"")</f>
        <v/>
      </c>
      <c r="G148" s="78">
        <v>0</v>
      </c>
      <c r="H148" s="78">
        <v>0</v>
      </c>
      <c r="I148" s="78">
        <v>0</v>
      </c>
      <c r="J148" s="78">
        <v>1</v>
      </c>
      <c r="K148" s="78" t="str">
        <f>IF(ISBLANK(サンプル入力!M149),"",サンプル入力!M149)</f>
        <v/>
      </c>
      <c r="L148" s="78">
        <v>1</v>
      </c>
      <c r="M148" s="81" t="str">
        <f>IF(ISBLANK(中部・下部フリースペース作成!$E$10),"5",中部・下部フリースペース作成!$E$10&amp;",5")</f>
        <v>5</v>
      </c>
      <c r="N148" s="81" t="str">
        <f>IF(商品台帳反映用!E453="","",商品台帳反映用!E453)</f>
        <v/>
      </c>
      <c r="O148" s="114" t="str">
        <f>IF(ISBLANK('計算（イレギュラーサンプル）'!O149),"",'計算（イレギュラーサンプル）'!O149)</f>
        <v/>
      </c>
      <c r="P148" s="78" t="str">
        <f ca="1">IFERROR(OFFSET('計算（イレギュラーサンプル）'!$O149,0,(COLUMN()-COLUMN($P148))*(COLUMNS('計算（イレギュラーサンプル）'!$O$3:$U$3)-1)/(COLUMNS($P$2:$Q$2)-1)),"")</f>
        <v/>
      </c>
      <c r="Q148" s="78" t="str">
        <f ca="1">IFERROR(OFFSET('計算（イレギュラーサンプル）'!$O149,0,(COLUMN()-COLUMN($P148))*(COLUMNS('計算（イレギュラーサンプル）'!$O$3:$U$3)-1)/(COLUMNS($P$2:$Q$2)-1)),"")</f>
        <v/>
      </c>
      <c r="R148" s="78" t="str">
        <f ca="1">IFERROR(OFFSET('計算（イレギュラーサンプル）'!$O149,0,(COLUMN()-COLUMN($P148))*(COLUMNS('計算（イレギュラーサンプル）'!$O$3:$U$3)-1)/(COLUMNS($P$2:$Q$2)-1)),"")</f>
        <v/>
      </c>
      <c r="S148" s="78" t="str">
        <f ca="1">IFERROR(OFFSET('計算（イレギュラーサンプル）'!$O149,0,(COLUMN()-COLUMN($P148))*(COLUMNS('計算（イレギュラーサンプル）'!$O$3:$U$3)-1)/(COLUMNS($P$2:$Q$2)-1)),"")</f>
        <v/>
      </c>
      <c r="T148" s="78" t="str">
        <f ca="1">IFERROR(OFFSET('計算（イレギュラーサンプル）'!$O149,0,(COLUMN()-COLUMN($P148))*(COLUMNS('計算（イレギュラーサンプル）'!$O$3:$U$3)-1)/(COLUMNS($P$2:$Q$2)-1)),"")</f>
        <v/>
      </c>
      <c r="U148" s="78" t="str">
        <f ca="1">IFERROR(OFFSET('計算（イレギュラーサンプル）'!$O149,0,(COLUMN()-COLUMN($P148))*(COLUMNS('計算（イレギュラーサンプル）'!$O$3:$U$3)-1)/(COLUMNS($P$2:$Q$2)-1)),"")</f>
        <v/>
      </c>
      <c r="V148" s="78" t="str">
        <f ca="1">IFERROR(OFFSET('計算（イレギュラーサンプル）'!$O149,0,(COLUMN()-COLUMN($P148))*(COLUMNS('計算（イレギュラーサンプル）'!$O$3:$U$3)-1)/(COLUMNS($P$2:$Q$2)-1)),"")</f>
        <v/>
      </c>
      <c r="W148" s="78" t="str">
        <f ca="1">IFERROR(OFFSET('計算（イレギュラーサンプル）'!$O149,0,(COLUMN()-COLUMN($P148))*(COLUMNS('計算（イレギュラーサンプル）'!$O$3:$U$3)-1)/(COLUMNS($P$2:$Q$2)-1)),"")</f>
        <v/>
      </c>
      <c r="X148" s="78" t="str">
        <f ca="1">IFERROR(OFFSET('計算（イレギュラーサンプル）'!$O149,0,(COLUMN()-COLUMN($P148))*(COLUMNS('計算（イレギュラーサンプル）'!$O$3:$U$3)-1)/(COLUMNS($P$2:$Q$2)-1)),"")</f>
        <v/>
      </c>
      <c r="Y148" s="78" t="str">
        <f ca="1">IFERROR(OFFSET('計算（イレギュラーサンプル）'!$O149,0,(COLUMN()-COLUMN($P148))*(COLUMNS('計算（イレギュラーサンプル）'!$O$3:$U$3)-1)/(COLUMNS($P$2:$Q$2)-1)),"")</f>
        <v/>
      </c>
      <c r="Z148" s="78" t="str">
        <f ca="1">IFERROR(OFFSET('計算（イレギュラーサンプル）'!$O149,0,(COLUMN()-COLUMN($P148))*(COLUMNS('計算（イレギュラーサンプル）'!$O$3:$U$3)-1)/(COLUMNS($P$2:$Q$2)-1)),"")</f>
        <v/>
      </c>
      <c r="AA148" s="78" t="str">
        <f ca="1">IFERROR(OFFSET('計算（イレギュラーサンプル）'!$O149,0,(COLUMN()-COLUMN($P148))*(COLUMNS('計算（イレギュラーサンプル）'!$O$3:$U$3)-1)/(COLUMNS($P$2:$Q$2)-1)),"")</f>
        <v/>
      </c>
      <c r="AB148" s="78" t="str">
        <f t="shared" ca="1" si="35"/>
        <v/>
      </c>
      <c r="AC148" s="78" t="str">
        <f t="shared" ca="1" si="24"/>
        <v/>
      </c>
      <c r="AD148" s="78" t="str">
        <f t="shared" ca="1" si="25"/>
        <v/>
      </c>
      <c r="AE148" s="78" t="str">
        <f t="shared" ca="1" si="26"/>
        <v/>
      </c>
      <c r="AF148" s="78" t="str">
        <f t="shared" ca="1" si="27"/>
        <v/>
      </c>
      <c r="AG148" s="78" t="str">
        <f t="shared" ca="1" si="28"/>
        <v/>
      </c>
      <c r="AH148" s="78" t="str">
        <f t="shared" ca="1" si="29"/>
        <v/>
      </c>
      <c r="AI148" s="78" t="str">
        <f t="shared" ca="1" si="30"/>
        <v/>
      </c>
      <c r="AJ148" s="78" t="str">
        <f t="shared" ca="1" si="31"/>
        <v/>
      </c>
      <c r="AK148" s="78" t="str">
        <f t="shared" ca="1" si="32"/>
        <v/>
      </c>
      <c r="AL148" s="78" t="str">
        <f t="shared" ca="1" si="33"/>
        <v/>
      </c>
      <c r="AM148" s="78" t="str">
        <f t="shared" ca="1" si="34"/>
        <v/>
      </c>
    </row>
    <row r="149" spans="1:39" ht="15.75" customHeight="1">
      <c r="A149" s="38">
        <v>147</v>
      </c>
      <c r="B149" s="38" t="str">
        <f>IF(ISBLANK(ID管理番号商品名入力!D149),"",ID管理番号商品名入力!D149)</f>
        <v/>
      </c>
      <c r="C149" s="39" t="str">
        <f>IF(ISBLANK(ID管理番号商品名入力!F149),"",ID管理番号商品名入力!F149)</f>
        <v/>
      </c>
      <c r="D149" s="22" t="str">
        <f>IF(ISBLANK(サンプル入力!J150),"",サンプル入力!J150)</f>
        <v/>
      </c>
      <c r="E149" s="80" t="str">
        <f>IFERROR(VLOOKUP($D149,配送グループ設定!$A$31:$H$40,6,FALSE),"")</f>
        <v/>
      </c>
      <c r="F149" s="80" t="str">
        <f>IFERROR(VLOOKUP($D149,配送グループ設定!$A$31:$H$40,8,FALSE),"")</f>
        <v/>
      </c>
      <c r="G149" s="78">
        <v>0</v>
      </c>
      <c r="H149" s="78">
        <v>0</v>
      </c>
      <c r="I149" s="78">
        <v>0</v>
      </c>
      <c r="J149" s="78">
        <v>1</v>
      </c>
      <c r="K149" s="78" t="str">
        <f>IF(ISBLANK(サンプル入力!M150),"",サンプル入力!M150)</f>
        <v/>
      </c>
      <c r="L149" s="78">
        <v>1</v>
      </c>
      <c r="M149" s="81" t="str">
        <f>IF(ISBLANK(中部・下部フリースペース作成!$E$10),"5",中部・下部フリースペース作成!$E$10&amp;",5")</f>
        <v>5</v>
      </c>
      <c r="N149" s="81" t="str">
        <f>IF(商品台帳反映用!E454="","",商品台帳反映用!E454)</f>
        <v/>
      </c>
      <c r="O149" s="114" t="str">
        <f>IF(ISBLANK('計算（イレギュラーサンプル）'!O150),"",'計算（イレギュラーサンプル）'!O150)</f>
        <v/>
      </c>
      <c r="P149" s="78" t="str">
        <f ca="1">IFERROR(OFFSET('計算（イレギュラーサンプル）'!$O150,0,(COLUMN()-COLUMN($P149))*(COLUMNS('計算（イレギュラーサンプル）'!$O$3:$U$3)-1)/(COLUMNS($P$2:$Q$2)-1)),"")</f>
        <v/>
      </c>
      <c r="Q149" s="78" t="str">
        <f ca="1">IFERROR(OFFSET('計算（イレギュラーサンプル）'!$O150,0,(COLUMN()-COLUMN($P149))*(COLUMNS('計算（イレギュラーサンプル）'!$O$3:$U$3)-1)/(COLUMNS($P$2:$Q$2)-1)),"")</f>
        <v/>
      </c>
      <c r="R149" s="78" t="str">
        <f ca="1">IFERROR(OFFSET('計算（イレギュラーサンプル）'!$O150,0,(COLUMN()-COLUMN($P149))*(COLUMNS('計算（イレギュラーサンプル）'!$O$3:$U$3)-1)/(COLUMNS($P$2:$Q$2)-1)),"")</f>
        <v/>
      </c>
      <c r="S149" s="78" t="str">
        <f ca="1">IFERROR(OFFSET('計算（イレギュラーサンプル）'!$O150,0,(COLUMN()-COLUMN($P149))*(COLUMNS('計算（イレギュラーサンプル）'!$O$3:$U$3)-1)/(COLUMNS($P$2:$Q$2)-1)),"")</f>
        <v/>
      </c>
      <c r="T149" s="78" t="str">
        <f ca="1">IFERROR(OFFSET('計算（イレギュラーサンプル）'!$O150,0,(COLUMN()-COLUMN($P149))*(COLUMNS('計算（イレギュラーサンプル）'!$O$3:$U$3)-1)/(COLUMNS($P$2:$Q$2)-1)),"")</f>
        <v/>
      </c>
      <c r="U149" s="78" t="str">
        <f ca="1">IFERROR(OFFSET('計算（イレギュラーサンプル）'!$O150,0,(COLUMN()-COLUMN($P149))*(COLUMNS('計算（イレギュラーサンプル）'!$O$3:$U$3)-1)/(COLUMNS($P$2:$Q$2)-1)),"")</f>
        <v/>
      </c>
      <c r="V149" s="78" t="str">
        <f ca="1">IFERROR(OFFSET('計算（イレギュラーサンプル）'!$O150,0,(COLUMN()-COLUMN($P149))*(COLUMNS('計算（イレギュラーサンプル）'!$O$3:$U$3)-1)/(COLUMNS($P$2:$Q$2)-1)),"")</f>
        <v/>
      </c>
      <c r="W149" s="78" t="str">
        <f ca="1">IFERROR(OFFSET('計算（イレギュラーサンプル）'!$O150,0,(COLUMN()-COLUMN($P149))*(COLUMNS('計算（イレギュラーサンプル）'!$O$3:$U$3)-1)/(COLUMNS($P$2:$Q$2)-1)),"")</f>
        <v/>
      </c>
      <c r="X149" s="78" t="str">
        <f ca="1">IFERROR(OFFSET('計算（イレギュラーサンプル）'!$O150,0,(COLUMN()-COLUMN($P149))*(COLUMNS('計算（イレギュラーサンプル）'!$O$3:$U$3)-1)/(COLUMNS($P$2:$Q$2)-1)),"")</f>
        <v/>
      </c>
      <c r="Y149" s="78" t="str">
        <f ca="1">IFERROR(OFFSET('計算（イレギュラーサンプル）'!$O150,0,(COLUMN()-COLUMN($P149))*(COLUMNS('計算（イレギュラーサンプル）'!$O$3:$U$3)-1)/(COLUMNS($P$2:$Q$2)-1)),"")</f>
        <v/>
      </c>
      <c r="Z149" s="78" t="str">
        <f ca="1">IFERROR(OFFSET('計算（イレギュラーサンプル）'!$O150,0,(COLUMN()-COLUMN($P149))*(COLUMNS('計算（イレギュラーサンプル）'!$O$3:$U$3)-1)/(COLUMNS($P$2:$Q$2)-1)),"")</f>
        <v/>
      </c>
      <c r="AA149" s="78" t="str">
        <f ca="1">IFERROR(OFFSET('計算（イレギュラーサンプル）'!$O150,0,(COLUMN()-COLUMN($P149))*(COLUMNS('計算（イレギュラーサンプル）'!$O$3:$U$3)-1)/(COLUMNS($P$2:$Q$2)-1)),"")</f>
        <v/>
      </c>
      <c r="AB149" s="78" t="str">
        <f t="shared" ca="1" si="35"/>
        <v/>
      </c>
      <c r="AC149" s="78" t="str">
        <f t="shared" ca="1" si="24"/>
        <v/>
      </c>
      <c r="AD149" s="78" t="str">
        <f t="shared" ca="1" si="25"/>
        <v/>
      </c>
      <c r="AE149" s="78" t="str">
        <f t="shared" ca="1" si="26"/>
        <v/>
      </c>
      <c r="AF149" s="78" t="str">
        <f t="shared" ca="1" si="27"/>
        <v/>
      </c>
      <c r="AG149" s="78" t="str">
        <f t="shared" ca="1" si="28"/>
        <v/>
      </c>
      <c r="AH149" s="78" t="str">
        <f t="shared" ca="1" si="29"/>
        <v/>
      </c>
      <c r="AI149" s="78" t="str">
        <f t="shared" ca="1" si="30"/>
        <v/>
      </c>
      <c r="AJ149" s="78" t="str">
        <f t="shared" ca="1" si="31"/>
        <v/>
      </c>
      <c r="AK149" s="78" t="str">
        <f t="shared" ca="1" si="32"/>
        <v/>
      </c>
      <c r="AL149" s="78" t="str">
        <f t="shared" ca="1" si="33"/>
        <v/>
      </c>
      <c r="AM149" s="78" t="str">
        <f t="shared" ca="1" si="34"/>
        <v/>
      </c>
    </row>
    <row r="150" spans="1:39" ht="15.75" customHeight="1">
      <c r="A150" s="26"/>
      <c r="B150" s="79"/>
      <c r="C150" s="79"/>
      <c r="D150" s="26"/>
      <c r="E150" s="79"/>
      <c r="F150" s="79"/>
      <c r="G150" s="79"/>
      <c r="H150" s="79"/>
      <c r="I150" s="79"/>
      <c r="J150" s="79"/>
      <c r="K150" s="79"/>
      <c r="L150" s="79"/>
      <c r="M150" s="79"/>
      <c r="N150" s="79"/>
      <c r="O150" s="79"/>
      <c r="P150" s="79"/>
      <c r="Q150" s="79"/>
      <c r="R150" s="79"/>
      <c r="S150" s="79"/>
      <c r="T150" s="79"/>
      <c r="U150" s="79"/>
      <c r="V150" s="79"/>
      <c r="W150" s="79"/>
      <c r="X150" s="79"/>
      <c r="Y150" s="79"/>
      <c r="Z150" s="79"/>
      <c r="AA150" s="79"/>
      <c r="AB150" s="79"/>
      <c r="AC150" s="79"/>
      <c r="AD150" s="79"/>
      <c r="AE150" s="79"/>
      <c r="AF150" s="79"/>
      <c r="AG150" s="79"/>
      <c r="AH150" s="79"/>
      <c r="AI150" s="79"/>
      <c r="AJ150" s="79"/>
      <c r="AK150" s="79"/>
      <c r="AL150" s="79"/>
      <c r="AM150" s="79"/>
    </row>
    <row r="151" spans="1:39" ht="15.75" customHeight="1">
      <c r="A151" s="26"/>
      <c r="B151" s="79"/>
      <c r="C151" s="79"/>
      <c r="D151" s="26"/>
      <c r="E151" s="79"/>
      <c r="F151" s="79"/>
      <c r="G151" s="79"/>
      <c r="H151" s="79"/>
      <c r="I151" s="79"/>
      <c r="J151" s="79"/>
      <c r="K151" s="79"/>
      <c r="L151" s="79"/>
      <c r="M151" s="79"/>
      <c r="N151" s="79"/>
      <c r="O151" s="79"/>
      <c r="P151" s="79"/>
      <c r="Q151" s="79"/>
      <c r="R151" s="79"/>
      <c r="S151" s="79"/>
      <c r="T151" s="79"/>
      <c r="U151" s="79"/>
      <c r="V151" s="79"/>
      <c r="W151" s="79"/>
      <c r="X151" s="79"/>
      <c r="Y151" s="79"/>
      <c r="Z151" s="79"/>
      <c r="AA151" s="79"/>
      <c r="AB151" s="79"/>
      <c r="AC151" s="79"/>
      <c r="AD151" s="79"/>
      <c r="AE151" s="79"/>
      <c r="AF151" s="79"/>
      <c r="AG151" s="79"/>
      <c r="AH151" s="79"/>
      <c r="AI151" s="79"/>
      <c r="AJ151" s="79"/>
      <c r="AK151" s="79"/>
      <c r="AL151" s="79"/>
      <c r="AM151" s="79"/>
    </row>
    <row r="152" spans="1:39" ht="15.75" customHeight="1">
      <c r="A152" s="26"/>
      <c r="B152" s="79"/>
      <c r="C152" s="79"/>
      <c r="D152" s="26"/>
      <c r="E152" s="79"/>
      <c r="F152" s="79"/>
      <c r="G152" s="79"/>
      <c r="H152" s="79"/>
      <c r="I152" s="79"/>
      <c r="J152" s="79"/>
      <c r="K152" s="79"/>
      <c r="L152" s="79"/>
      <c r="M152" s="79"/>
      <c r="N152" s="79"/>
      <c r="O152" s="79"/>
      <c r="P152" s="79"/>
      <c r="Q152" s="79"/>
      <c r="R152" s="79"/>
      <c r="S152" s="79"/>
      <c r="T152" s="79"/>
      <c r="U152" s="79"/>
      <c r="V152" s="79"/>
      <c r="W152" s="79"/>
      <c r="X152" s="79"/>
      <c r="Y152" s="79"/>
      <c r="Z152" s="79"/>
      <c r="AA152" s="79"/>
      <c r="AB152" s="79"/>
      <c r="AC152" s="79"/>
      <c r="AD152" s="79"/>
      <c r="AE152" s="79"/>
      <c r="AF152" s="79"/>
      <c r="AG152" s="79"/>
      <c r="AH152" s="79"/>
      <c r="AI152" s="79"/>
      <c r="AJ152" s="79"/>
      <c r="AK152" s="79"/>
      <c r="AL152" s="79"/>
      <c r="AM152" s="79"/>
    </row>
    <row r="153" spans="1:39" ht="15.75" customHeight="1">
      <c r="A153" s="26"/>
      <c r="B153" s="79"/>
      <c r="C153" s="79"/>
      <c r="D153" s="26"/>
      <c r="E153" s="79"/>
      <c r="F153" s="79"/>
      <c r="G153" s="79"/>
      <c r="H153" s="79"/>
      <c r="I153" s="79"/>
      <c r="J153" s="79"/>
      <c r="K153" s="79"/>
      <c r="L153" s="79"/>
      <c r="M153" s="79"/>
      <c r="N153" s="79"/>
      <c r="O153" s="79"/>
      <c r="P153" s="79"/>
      <c r="Q153" s="79"/>
      <c r="R153" s="79"/>
      <c r="S153" s="79"/>
      <c r="T153" s="79"/>
      <c r="U153" s="79"/>
      <c r="V153" s="79"/>
      <c r="W153" s="79"/>
      <c r="X153" s="79"/>
      <c r="Y153" s="79"/>
      <c r="Z153" s="79"/>
      <c r="AA153" s="79"/>
      <c r="AB153" s="79"/>
      <c r="AC153" s="79"/>
      <c r="AD153" s="79"/>
      <c r="AE153" s="79"/>
      <c r="AF153" s="79"/>
      <c r="AG153" s="79"/>
      <c r="AH153" s="79"/>
      <c r="AI153" s="79"/>
      <c r="AJ153" s="79"/>
      <c r="AK153" s="79"/>
      <c r="AL153" s="79"/>
      <c r="AM153" s="79"/>
    </row>
    <row r="154" spans="1:39" ht="15.75" customHeight="1">
      <c r="A154" s="26"/>
      <c r="B154" s="79"/>
      <c r="C154" s="79"/>
      <c r="D154" s="26"/>
      <c r="E154" s="79"/>
      <c r="F154" s="79"/>
      <c r="G154" s="79"/>
      <c r="H154" s="79"/>
      <c r="I154" s="79"/>
      <c r="J154" s="79"/>
      <c r="K154" s="79"/>
      <c r="L154" s="79"/>
      <c r="M154" s="79"/>
      <c r="N154" s="79"/>
      <c r="O154" s="79"/>
      <c r="P154" s="79"/>
      <c r="Q154" s="79"/>
      <c r="R154" s="79"/>
      <c r="S154" s="79"/>
      <c r="T154" s="79"/>
      <c r="U154" s="79"/>
      <c r="V154" s="79"/>
      <c r="W154" s="79"/>
      <c r="X154" s="79"/>
      <c r="Y154" s="79"/>
      <c r="Z154" s="79"/>
      <c r="AA154" s="79"/>
      <c r="AB154" s="79"/>
      <c r="AC154" s="79"/>
      <c r="AD154" s="79"/>
      <c r="AE154" s="79"/>
      <c r="AF154" s="79"/>
      <c r="AG154" s="79"/>
      <c r="AH154" s="79"/>
      <c r="AI154" s="79"/>
      <c r="AJ154" s="79"/>
      <c r="AK154" s="79"/>
      <c r="AL154" s="79"/>
      <c r="AM154" s="79"/>
    </row>
    <row r="155" spans="1:39" ht="15.75" customHeight="1">
      <c r="A155" s="26"/>
      <c r="B155" s="79"/>
      <c r="C155" s="79"/>
      <c r="D155" s="26"/>
      <c r="E155" s="79"/>
      <c r="F155" s="79"/>
      <c r="G155" s="79"/>
      <c r="H155" s="79"/>
      <c r="I155" s="79"/>
      <c r="J155" s="79"/>
      <c r="K155" s="79"/>
      <c r="L155" s="79"/>
      <c r="M155" s="79"/>
      <c r="N155" s="79"/>
      <c r="O155" s="79"/>
      <c r="P155" s="79"/>
      <c r="Q155" s="79"/>
      <c r="R155" s="79"/>
      <c r="S155" s="79"/>
      <c r="T155" s="79"/>
      <c r="U155" s="79"/>
      <c r="V155" s="79"/>
      <c r="W155" s="79"/>
      <c r="X155" s="79"/>
      <c r="Y155" s="79"/>
      <c r="Z155" s="79"/>
      <c r="AA155" s="79"/>
      <c r="AB155" s="79"/>
      <c r="AC155" s="79"/>
      <c r="AD155" s="79"/>
      <c r="AE155" s="79"/>
      <c r="AF155" s="79"/>
      <c r="AG155" s="79"/>
      <c r="AH155" s="79"/>
      <c r="AI155" s="79"/>
      <c r="AJ155" s="79"/>
      <c r="AK155" s="79"/>
      <c r="AL155" s="79"/>
      <c r="AM155" s="79"/>
    </row>
    <row r="156" spans="1:39" ht="15.75" customHeight="1">
      <c r="A156" s="26"/>
      <c r="B156" s="79"/>
      <c r="C156" s="79"/>
      <c r="D156" s="26"/>
      <c r="E156" s="79"/>
      <c r="F156" s="79"/>
      <c r="G156" s="79"/>
      <c r="H156" s="79"/>
      <c r="I156" s="79"/>
      <c r="J156" s="79"/>
      <c r="K156" s="79"/>
      <c r="L156" s="79"/>
      <c r="M156" s="79"/>
      <c r="N156" s="79"/>
      <c r="O156" s="79"/>
      <c r="P156" s="79"/>
      <c r="Q156" s="79"/>
      <c r="R156" s="79"/>
      <c r="S156" s="79"/>
      <c r="T156" s="79"/>
      <c r="U156" s="79"/>
      <c r="V156" s="79"/>
      <c r="W156" s="79"/>
      <c r="X156" s="79"/>
      <c r="Y156" s="79"/>
      <c r="Z156" s="79"/>
      <c r="AA156" s="79"/>
      <c r="AB156" s="79"/>
      <c r="AC156" s="79"/>
      <c r="AD156" s="79"/>
      <c r="AE156" s="79"/>
      <c r="AF156" s="79"/>
      <c r="AG156" s="79"/>
      <c r="AH156" s="79"/>
      <c r="AI156" s="79"/>
      <c r="AJ156" s="79"/>
      <c r="AK156" s="79"/>
      <c r="AL156" s="79"/>
      <c r="AM156" s="79"/>
    </row>
    <row r="157" spans="1:39" ht="15.75" customHeight="1">
      <c r="A157" s="26"/>
      <c r="B157" s="79"/>
      <c r="C157" s="79"/>
      <c r="D157" s="26"/>
      <c r="E157" s="79"/>
      <c r="F157" s="79"/>
      <c r="G157" s="79"/>
      <c r="H157" s="79"/>
      <c r="I157" s="79"/>
      <c r="J157" s="79"/>
      <c r="K157" s="79"/>
      <c r="L157" s="79"/>
      <c r="M157" s="79"/>
      <c r="N157" s="79"/>
      <c r="O157" s="79"/>
      <c r="P157" s="79"/>
      <c r="Q157" s="79"/>
      <c r="R157" s="79"/>
      <c r="S157" s="79"/>
      <c r="T157" s="79"/>
      <c r="U157" s="79"/>
      <c r="V157" s="79"/>
      <c r="W157" s="79"/>
      <c r="X157" s="79"/>
      <c r="Y157" s="79"/>
      <c r="Z157" s="79"/>
      <c r="AA157" s="79"/>
      <c r="AB157" s="79"/>
      <c r="AC157" s="79"/>
      <c r="AD157" s="79"/>
      <c r="AE157" s="79"/>
      <c r="AF157" s="79"/>
      <c r="AG157" s="79"/>
      <c r="AH157" s="79"/>
      <c r="AI157" s="79"/>
      <c r="AJ157" s="79"/>
      <c r="AK157" s="79"/>
      <c r="AL157" s="79"/>
      <c r="AM157" s="79"/>
    </row>
    <row r="158" spans="1:39" ht="15.75" customHeight="1">
      <c r="A158" s="26"/>
      <c r="B158" s="79"/>
      <c r="C158" s="79"/>
      <c r="D158" s="26"/>
      <c r="E158" s="79"/>
      <c r="F158" s="79"/>
      <c r="G158" s="79"/>
      <c r="H158" s="79"/>
      <c r="I158" s="79"/>
      <c r="J158" s="79"/>
      <c r="K158" s="79"/>
      <c r="L158" s="79"/>
      <c r="M158" s="79"/>
      <c r="N158" s="79"/>
      <c r="O158" s="79"/>
      <c r="P158" s="79"/>
      <c r="Q158" s="79"/>
      <c r="R158" s="79"/>
      <c r="S158" s="79"/>
      <c r="T158" s="79"/>
      <c r="U158" s="79"/>
      <c r="V158" s="79"/>
      <c r="W158" s="79"/>
      <c r="X158" s="79"/>
      <c r="Y158" s="79"/>
      <c r="Z158" s="79"/>
      <c r="AA158" s="79"/>
      <c r="AB158" s="79"/>
      <c r="AC158" s="79"/>
      <c r="AD158" s="79"/>
      <c r="AE158" s="79"/>
      <c r="AF158" s="79"/>
      <c r="AG158" s="79"/>
      <c r="AH158" s="79"/>
      <c r="AI158" s="79"/>
      <c r="AJ158" s="79"/>
      <c r="AK158" s="79"/>
      <c r="AL158" s="79"/>
      <c r="AM158" s="79"/>
    </row>
    <row r="159" spans="1:39" ht="15.75" customHeight="1">
      <c r="A159" s="26"/>
      <c r="B159" s="79"/>
      <c r="C159" s="79"/>
      <c r="D159" s="26"/>
      <c r="E159" s="79"/>
      <c r="F159" s="79"/>
      <c r="G159" s="79"/>
      <c r="H159" s="79"/>
      <c r="I159" s="79"/>
      <c r="J159" s="79"/>
      <c r="K159" s="79"/>
      <c r="L159" s="79"/>
      <c r="M159" s="79"/>
      <c r="N159" s="79"/>
      <c r="O159" s="79"/>
      <c r="P159" s="79"/>
      <c r="Q159" s="79"/>
      <c r="R159" s="79"/>
      <c r="S159" s="79"/>
      <c r="T159" s="79"/>
      <c r="U159" s="79"/>
      <c r="V159" s="79"/>
      <c r="W159" s="79"/>
      <c r="X159" s="79"/>
      <c r="Y159" s="79"/>
      <c r="Z159" s="79"/>
      <c r="AA159" s="79"/>
      <c r="AB159" s="79"/>
      <c r="AC159" s="79"/>
      <c r="AD159" s="79"/>
      <c r="AE159" s="79"/>
      <c r="AF159" s="79"/>
      <c r="AG159" s="79"/>
      <c r="AH159" s="79"/>
      <c r="AI159" s="79"/>
      <c r="AJ159" s="79"/>
      <c r="AK159" s="79"/>
      <c r="AL159" s="79"/>
      <c r="AM159" s="79"/>
    </row>
    <row r="160" spans="1:39" ht="15.75" customHeight="1">
      <c r="A160" s="26"/>
      <c r="B160" s="79"/>
      <c r="C160" s="79"/>
      <c r="D160" s="26"/>
      <c r="E160" s="79"/>
      <c r="F160" s="79"/>
      <c r="G160" s="79"/>
      <c r="H160" s="79"/>
      <c r="I160" s="79"/>
      <c r="J160" s="79"/>
      <c r="K160" s="79"/>
      <c r="L160" s="79"/>
      <c r="M160" s="79"/>
      <c r="N160" s="79"/>
      <c r="O160" s="79"/>
      <c r="P160" s="79"/>
      <c r="Q160" s="79"/>
      <c r="R160" s="79"/>
      <c r="S160" s="79"/>
      <c r="T160" s="79"/>
      <c r="U160" s="79"/>
      <c r="V160" s="79"/>
      <c r="W160" s="79"/>
      <c r="X160" s="79"/>
      <c r="Y160" s="79"/>
      <c r="Z160" s="79"/>
      <c r="AA160" s="79"/>
      <c r="AB160" s="79"/>
      <c r="AC160" s="79"/>
      <c r="AD160" s="79"/>
      <c r="AE160" s="79"/>
      <c r="AF160" s="79"/>
      <c r="AG160" s="79"/>
      <c r="AH160" s="79"/>
      <c r="AI160" s="79"/>
      <c r="AJ160" s="79"/>
      <c r="AK160" s="79"/>
      <c r="AL160" s="79"/>
      <c r="AM160" s="79"/>
    </row>
    <row r="161" spans="1:39" ht="15.75" customHeight="1">
      <c r="A161" s="26"/>
      <c r="B161" s="79"/>
      <c r="C161" s="79"/>
      <c r="D161" s="26"/>
      <c r="E161" s="79"/>
      <c r="F161" s="79"/>
      <c r="G161" s="79"/>
      <c r="H161" s="79"/>
      <c r="I161" s="79"/>
      <c r="J161" s="79"/>
      <c r="K161" s="79"/>
      <c r="L161" s="79"/>
      <c r="M161" s="79"/>
      <c r="N161" s="79"/>
      <c r="O161" s="79"/>
      <c r="P161" s="79"/>
      <c r="Q161" s="79"/>
      <c r="R161" s="79"/>
      <c r="S161" s="79"/>
      <c r="T161" s="79"/>
      <c r="U161" s="79"/>
      <c r="V161" s="79"/>
      <c r="W161" s="79"/>
      <c r="X161" s="79"/>
      <c r="Y161" s="79"/>
      <c r="Z161" s="79"/>
      <c r="AA161" s="79"/>
      <c r="AB161" s="79"/>
      <c r="AC161" s="79"/>
      <c r="AD161" s="79"/>
      <c r="AE161" s="79"/>
      <c r="AF161" s="79"/>
      <c r="AG161" s="79"/>
      <c r="AH161" s="79"/>
      <c r="AI161" s="79"/>
      <c r="AJ161" s="79"/>
      <c r="AK161" s="79"/>
      <c r="AL161" s="79"/>
      <c r="AM161" s="79"/>
    </row>
    <row r="162" spans="1:39" ht="15.75" customHeight="1">
      <c r="A162" s="26"/>
      <c r="B162" s="79"/>
      <c r="C162" s="79"/>
      <c r="D162" s="26"/>
      <c r="E162" s="79"/>
      <c r="F162" s="79"/>
      <c r="G162" s="79"/>
      <c r="H162" s="79"/>
      <c r="I162" s="79"/>
      <c r="J162" s="79"/>
      <c r="K162" s="79"/>
      <c r="L162" s="79"/>
      <c r="M162" s="79"/>
      <c r="N162" s="79"/>
      <c r="O162" s="79"/>
      <c r="P162" s="79"/>
      <c r="Q162" s="79"/>
      <c r="R162" s="79"/>
      <c r="S162" s="79"/>
      <c r="T162" s="79"/>
      <c r="U162" s="79"/>
      <c r="V162" s="79"/>
      <c r="W162" s="79"/>
      <c r="X162" s="79"/>
      <c r="Y162" s="79"/>
      <c r="Z162" s="79"/>
      <c r="AA162" s="79"/>
      <c r="AB162" s="79"/>
      <c r="AC162" s="79"/>
      <c r="AD162" s="79"/>
      <c r="AE162" s="79"/>
      <c r="AF162" s="79"/>
      <c r="AG162" s="79"/>
      <c r="AH162" s="79"/>
      <c r="AI162" s="79"/>
      <c r="AJ162" s="79"/>
      <c r="AK162" s="79"/>
      <c r="AL162" s="79"/>
      <c r="AM162" s="79"/>
    </row>
    <row r="163" spans="1:39" ht="15.75" customHeight="1">
      <c r="A163" s="26"/>
      <c r="B163" s="79"/>
      <c r="C163" s="79"/>
      <c r="D163" s="26"/>
      <c r="E163" s="79"/>
      <c r="F163" s="79"/>
      <c r="G163" s="79"/>
      <c r="H163" s="79"/>
      <c r="I163" s="79"/>
      <c r="J163" s="79"/>
      <c r="K163" s="79"/>
      <c r="L163" s="79"/>
      <c r="M163" s="79"/>
      <c r="N163" s="79"/>
      <c r="O163" s="79"/>
      <c r="P163" s="79"/>
      <c r="Q163" s="79"/>
      <c r="R163" s="79"/>
      <c r="S163" s="79"/>
      <c r="T163" s="79"/>
      <c r="U163" s="79"/>
      <c r="V163" s="79"/>
      <c r="W163" s="79"/>
      <c r="X163" s="79"/>
      <c r="Y163" s="79"/>
      <c r="Z163" s="79"/>
      <c r="AA163" s="79"/>
      <c r="AB163" s="79"/>
      <c r="AC163" s="79"/>
      <c r="AD163" s="79"/>
      <c r="AE163" s="79"/>
      <c r="AF163" s="79"/>
      <c r="AG163" s="79"/>
      <c r="AH163" s="79"/>
      <c r="AI163" s="79"/>
      <c r="AJ163" s="79"/>
      <c r="AK163" s="79"/>
      <c r="AL163" s="79"/>
      <c r="AM163" s="79"/>
    </row>
    <row r="164" spans="1:39" ht="15.75" customHeight="1">
      <c r="A164" s="26"/>
      <c r="B164" s="79"/>
      <c r="C164" s="79"/>
      <c r="D164" s="26"/>
      <c r="E164" s="79"/>
      <c r="F164" s="79"/>
      <c r="G164" s="79"/>
      <c r="H164" s="79"/>
      <c r="I164" s="79"/>
      <c r="J164" s="79"/>
      <c r="K164" s="79"/>
      <c r="L164" s="79"/>
      <c r="M164" s="79"/>
      <c r="N164" s="79"/>
      <c r="O164" s="79"/>
      <c r="P164" s="79"/>
      <c r="Q164" s="79"/>
      <c r="R164" s="79"/>
      <c r="S164" s="79"/>
      <c r="T164" s="79"/>
      <c r="U164" s="79"/>
      <c r="V164" s="79"/>
      <c r="W164" s="79"/>
      <c r="X164" s="79"/>
      <c r="Y164" s="79"/>
      <c r="Z164" s="79"/>
      <c r="AA164" s="79"/>
      <c r="AB164" s="79"/>
      <c r="AC164" s="79"/>
      <c r="AD164" s="79"/>
      <c r="AE164" s="79"/>
      <c r="AF164" s="79"/>
      <c r="AG164" s="79"/>
      <c r="AH164" s="79"/>
      <c r="AI164" s="79"/>
      <c r="AJ164" s="79"/>
      <c r="AK164" s="79"/>
      <c r="AL164" s="79"/>
      <c r="AM164" s="79"/>
    </row>
    <row r="165" spans="1:39" ht="15.75" customHeight="1">
      <c r="A165" s="26"/>
      <c r="B165" s="79"/>
      <c r="C165" s="79"/>
      <c r="D165" s="26"/>
      <c r="E165" s="79"/>
      <c r="F165" s="79"/>
      <c r="G165" s="79"/>
      <c r="H165" s="79"/>
      <c r="I165" s="79"/>
      <c r="J165" s="79"/>
      <c r="K165" s="79"/>
      <c r="L165" s="79"/>
      <c r="M165" s="79"/>
      <c r="N165" s="79"/>
      <c r="O165" s="79"/>
      <c r="P165" s="79"/>
      <c r="Q165" s="79"/>
      <c r="R165" s="79"/>
      <c r="S165" s="79"/>
      <c r="T165" s="79"/>
      <c r="U165" s="79"/>
      <c r="V165" s="79"/>
      <c r="W165" s="79"/>
      <c r="X165" s="79"/>
      <c r="Y165" s="79"/>
      <c r="Z165" s="79"/>
      <c r="AA165" s="79"/>
      <c r="AB165" s="79"/>
      <c r="AC165" s="79"/>
      <c r="AD165" s="79"/>
      <c r="AE165" s="79"/>
      <c r="AF165" s="79"/>
      <c r="AG165" s="79"/>
      <c r="AH165" s="79"/>
      <c r="AI165" s="79"/>
      <c r="AJ165" s="79"/>
      <c r="AK165" s="79"/>
      <c r="AL165" s="79"/>
      <c r="AM165" s="79"/>
    </row>
    <row r="166" spans="1:39" ht="15.75" customHeight="1">
      <c r="A166" s="26"/>
      <c r="B166" s="79"/>
      <c r="C166" s="79"/>
      <c r="D166" s="26"/>
      <c r="E166" s="79"/>
      <c r="F166" s="79"/>
      <c r="G166" s="79"/>
      <c r="H166" s="79"/>
      <c r="I166" s="79"/>
      <c r="J166" s="79"/>
      <c r="K166" s="79"/>
      <c r="L166" s="79"/>
      <c r="M166" s="79"/>
      <c r="N166" s="79"/>
      <c r="O166" s="79"/>
      <c r="P166" s="79"/>
      <c r="Q166" s="79"/>
      <c r="R166" s="79"/>
      <c r="S166" s="79"/>
      <c r="T166" s="79"/>
      <c r="U166" s="79"/>
      <c r="V166" s="79"/>
      <c r="W166" s="79"/>
      <c r="X166" s="79"/>
      <c r="Y166" s="79"/>
      <c r="Z166" s="79"/>
      <c r="AA166" s="79"/>
      <c r="AB166" s="79"/>
      <c r="AC166" s="79"/>
      <c r="AD166" s="79"/>
      <c r="AE166" s="79"/>
      <c r="AF166" s="79"/>
      <c r="AG166" s="79"/>
      <c r="AH166" s="79"/>
      <c r="AI166" s="79"/>
      <c r="AJ166" s="79"/>
      <c r="AK166" s="79"/>
      <c r="AL166" s="79"/>
      <c r="AM166" s="79"/>
    </row>
    <row r="167" spans="1:39" ht="15.75" customHeight="1">
      <c r="A167" s="26"/>
      <c r="B167" s="79"/>
      <c r="C167" s="79"/>
      <c r="D167" s="26"/>
      <c r="E167" s="79"/>
      <c r="F167" s="79"/>
      <c r="G167" s="79"/>
      <c r="H167" s="79"/>
      <c r="I167" s="79"/>
      <c r="J167" s="79"/>
      <c r="K167" s="79"/>
      <c r="L167" s="79"/>
      <c r="M167" s="79"/>
      <c r="N167" s="79"/>
      <c r="O167" s="79"/>
      <c r="P167" s="79"/>
      <c r="Q167" s="79"/>
      <c r="R167" s="79"/>
      <c r="S167" s="79"/>
      <c r="T167" s="79"/>
      <c r="U167" s="79"/>
      <c r="V167" s="79"/>
      <c r="W167" s="79"/>
      <c r="X167" s="79"/>
      <c r="Y167" s="79"/>
      <c r="Z167" s="79"/>
      <c r="AA167" s="79"/>
      <c r="AB167" s="79"/>
      <c r="AC167" s="79"/>
      <c r="AD167" s="79"/>
      <c r="AE167" s="79"/>
      <c r="AF167" s="79"/>
      <c r="AG167" s="79"/>
      <c r="AH167" s="79"/>
      <c r="AI167" s="79"/>
      <c r="AJ167" s="79"/>
      <c r="AK167" s="79"/>
      <c r="AL167" s="79"/>
      <c r="AM167" s="79"/>
    </row>
    <row r="168" spans="1:39" ht="15.75" customHeight="1">
      <c r="A168" s="26"/>
      <c r="B168" s="79"/>
      <c r="C168" s="79"/>
      <c r="D168" s="26"/>
      <c r="E168" s="79"/>
      <c r="F168" s="79"/>
      <c r="G168" s="79"/>
      <c r="H168" s="79"/>
      <c r="I168" s="79"/>
      <c r="J168" s="79"/>
      <c r="K168" s="79"/>
      <c r="L168" s="79"/>
      <c r="M168" s="79"/>
      <c r="N168" s="79"/>
      <c r="O168" s="79"/>
      <c r="P168" s="79"/>
      <c r="Q168" s="79"/>
      <c r="R168" s="79"/>
      <c r="S168" s="79"/>
      <c r="T168" s="79"/>
      <c r="U168" s="79"/>
      <c r="V168" s="79"/>
      <c r="W168" s="79"/>
      <c r="X168" s="79"/>
      <c r="Y168" s="79"/>
      <c r="Z168" s="79"/>
      <c r="AA168" s="79"/>
      <c r="AB168" s="79"/>
      <c r="AC168" s="79"/>
      <c r="AD168" s="79"/>
      <c r="AE168" s="79"/>
      <c r="AF168" s="79"/>
      <c r="AG168" s="79"/>
      <c r="AH168" s="79"/>
      <c r="AI168" s="79"/>
      <c r="AJ168" s="79"/>
      <c r="AK168" s="79"/>
      <c r="AL168" s="79"/>
      <c r="AM168" s="79"/>
    </row>
    <row r="169" spans="1:39" ht="15.75" customHeight="1">
      <c r="A169" s="26"/>
      <c r="B169" s="79"/>
      <c r="C169" s="79"/>
      <c r="D169" s="26"/>
      <c r="E169" s="79"/>
      <c r="F169" s="79"/>
      <c r="G169" s="79"/>
      <c r="H169" s="79"/>
      <c r="I169" s="79"/>
      <c r="J169" s="79"/>
      <c r="K169" s="79"/>
      <c r="L169" s="79"/>
      <c r="M169" s="79"/>
      <c r="N169" s="79"/>
      <c r="O169" s="79"/>
      <c r="P169" s="79"/>
      <c r="Q169" s="79"/>
      <c r="R169" s="79"/>
      <c r="S169" s="79"/>
      <c r="T169" s="79"/>
      <c r="U169" s="79"/>
      <c r="V169" s="79"/>
      <c r="W169" s="79"/>
      <c r="X169" s="79"/>
      <c r="Y169" s="79"/>
      <c r="Z169" s="79"/>
      <c r="AA169" s="79"/>
      <c r="AB169" s="79"/>
      <c r="AC169" s="79"/>
      <c r="AD169" s="79"/>
      <c r="AE169" s="79"/>
      <c r="AF169" s="79"/>
      <c r="AG169" s="79"/>
      <c r="AH169" s="79"/>
      <c r="AI169" s="79"/>
      <c r="AJ169" s="79"/>
      <c r="AK169" s="79"/>
      <c r="AL169" s="79"/>
      <c r="AM169" s="79"/>
    </row>
    <row r="170" spans="1:39" ht="15.75" customHeight="1">
      <c r="A170" s="26"/>
      <c r="B170" s="79"/>
      <c r="C170" s="79"/>
      <c r="D170" s="26"/>
      <c r="E170" s="79"/>
      <c r="F170" s="79"/>
      <c r="G170" s="79"/>
      <c r="H170" s="79"/>
      <c r="I170" s="79"/>
      <c r="J170" s="79"/>
      <c r="K170" s="79"/>
      <c r="L170" s="79"/>
      <c r="M170" s="79"/>
      <c r="N170" s="79"/>
      <c r="O170" s="79"/>
      <c r="P170" s="79"/>
      <c r="Q170" s="79"/>
      <c r="R170" s="79"/>
      <c r="S170" s="79"/>
      <c r="T170" s="79"/>
      <c r="U170" s="79"/>
      <c r="V170" s="79"/>
      <c r="W170" s="79"/>
      <c r="X170" s="79"/>
      <c r="Y170" s="79"/>
      <c r="Z170" s="79"/>
      <c r="AA170" s="79"/>
      <c r="AB170" s="79"/>
      <c r="AC170" s="79"/>
      <c r="AD170" s="79"/>
      <c r="AE170" s="79"/>
      <c r="AF170" s="79"/>
      <c r="AG170" s="79"/>
      <c r="AH170" s="79"/>
      <c r="AI170" s="79"/>
      <c r="AJ170" s="79"/>
      <c r="AK170" s="79"/>
      <c r="AL170" s="79"/>
      <c r="AM170" s="79"/>
    </row>
    <row r="171" spans="1:39" ht="15.75" customHeight="1">
      <c r="A171" s="26"/>
      <c r="B171" s="79"/>
      <c r="C171" s="79"/>
      <c r="D171" s="26"/>
      <c r="E171" s="79"/>
      <c r="F171" s="79"/>
      <c r="G171" s="79"/>
      <c r="H171" s="79"/>
      <c r="I171" s="79"/>
      <c r="J171" s="79"/>
      <c r="K171" s="79"/>
      <c r="L171" s="79"/>
      <c r="M171" s="79"/>
      <c r="N171" s="79"/>
      <c r="O171" s="79"/>
      <c r="P171" s="79"/>
      <c r="Q171" s="79"/>
      <c r="R171" s="79"/>
      <c r="S171" s="79"/>
      <c r="T171" s="79"/>
      <c r="U171" s="79"/>
      <c r="V171" s="79"/>
      <c r="W171" s="79"/>
      <c r="X171" s="79"/>
      <c r="Y171" s="79"/>
      <c r="Z171" s="79"/>
      <c r="AA171" s="79"/>
      <c r="AB171" s="79"/>
      <c r="AC171" s="79"/>
      <c r="AD171" s="79"/>
      <c r="AE171" s="79"/>
      <c r="AF171" s="79"/>
      <c r="AG171" s="79"/>
      <c r="AH171" s="79"/>
      <c r="AI171" s="79"/>
      <c r="AJ171" s="79"/>
      <c r="AK171" s="79"/>
      <c r="AL171" s="79"/>
      <c r="AM171" s="79"/>
    </row>
    <row r="172" spans="1:39" ht="15.75" customHeight="1">
      <c r="A172" s="26"/>
      <c r="B172" s="79"/>
      <c r="C172" s="79"/>
      <c r="D172" s="26"/>
      <c r="E172" s="79"/>
      <c r="F172" s="79"/>
      <c r="G172" s="79"/>
      <c r="H172" s="79"/>
      <c r="I172" s="79"/>
      <c r="J172" s="79"/>
      <c r="K172" s="79"/>
      <c r="L172" s="79"/>
      <c r="M172" s="79"/>
      <c r="N172" s="79"/>
      <c r="O172" s="79"/>
      <c r="P172" s="79"/>
      <c r="Q172" s="79"/>
      <c r="R172" s="79"/>
      <c r="S172" s="79"/>
      <c r="T172" s="79"/>
      <c r="U172" s="79"/>
      <c r="V172" s="79"/>
      <c r="W172" s="79"/>
      <c r="X172" s="79"/>
      <c r="Y172" s="79"/>
      <c r="Z172" s="79"/>
      <c r="AA172" s="79"/>
      <c r="AB172" s="79"/>
      <c r="AC172" s="79"/>
      <c r="AD172" s="79"/>
      <c r="AE172" s="79"/>
      <c r="AF172" s="79"/>
      <c r="AG172" s="79"/>
      <c r="AH172" s="79"/>
      <c r="AI172" s="79"/>
      <c r="AJ172" s="79"/>
      <c r="AK172" s="79"/>
      <c r="AL172" s="79"/>
      <c r="AM172" s="79"/>
    </row>
    <row r="173" spans="1:39" ht="15.75" customHeight="1">
      <c r="A173" s="26"/>
      <c r="B173" s="79"/>
      <c r="C173" s="79"/>
      <c r="D173" s="26"/>
      <c r="E173" s="79"/>
      <c r="F173" s="79"/>
      <c r="G173" s="79"/>
      <c r="H173" s="79"/>
      <c r="I173" s="79"/>
      <c r="J173" s="79"/>
      <c r="K173" s="79"/>
      <c r="L173" s="79"/>
      <c r="M173" s="79"/>
      <c r="N173" s="79"/>
      <c r="O173" s="79"/>
      <c r="P173" s="79"/>
      <c r="Q173" s="79"/>
      <c r="R173" s="79"/>
      <c r="S173" s="79"/>
      <c r="T173" s="79"/>
      <c r="U173" s="79"/>
      <c r="V173" s="79"/>
      <c r="W173" s="79"/>
      <c r="X173" s="79"/>
      <c r="Y173" s="79"/>
      <c r="Z173" s="79"/>
      <c r="AA173" s="79"/>
      <c r="AB173" s="79"/>
      <c r="AC173" s="79"/>
      <c r="AD173" s="79"/>
      <c r="AE173" s="79"/>
      <c r="AF173" s="79"/>
      <c r="AG173" s="79"/>
      <c r="AH173" s="79"/>
      <c r="AI173" s="79"/>
      <c r="AJ173" s="79"/>
      <c r="AK173" s="79"/>
      <c r="AL173" s="79"/>
      <c r="AM173" s="79"/>
    </row>
    <row r="174" spans="1:39" ht="15.75" customHeight="1">
      <c r="A174" s="26"/>
      <c r="B174" s="79"/>
      <c r="C174" s="79"/>
      <c r="D174" s="26"/>
      <c r="E174" s="79"/>
      <c r="F174" s="79"/>
      <c r="G174" s="79"/>
      <c r="H174" s="79"/>
      <c r="I174" s="79"/>
      <c r="J174" s="79"/>
      <c r="K174" s="79"/>
      <c r="L174" s="79"/>
      <c r="M174" s="79"/>
      <c r="N174" s="79"/>
      <c r="O174" s="79"/>
      <c r="P174" s="79"/>
      <c r="Q174" s="79"/>
      <c r="R174" s="79"/>
      <c r="S174" s="79"/>
      <c r="T174" s="79"/>
      <c r="U174" s="79"/>
      <c r="V174" s="79"/>
      <c r="W174" s="79"/>
      <c r="X174" s="79"/>
      <c r="Y174" s="79"/>
      <c r="Z174" s="79"/>
      <c r="AA174" s="79"/>
      <c r="AB174" s="79"/>
      <c r="AC174" s="79"/>
      <c r="AD174" s="79"/>
      <c r="AE174" s="79"/>
      <c r="AF174" s="79"/>
      <c r="AG174" s="79"/>
      <c r="AH174" s="79"/>
      <c r="AI174" s="79"/>
      <c r="AJ174" s="79"/>
      <c r="AK174" s="79"/>
      <c r="AL174" s="79"/>
      <c r="AM174" s="79"/>
    </row>
    <row r="175" spans="1:39" ht="15.75" customHeight="1">
      <c r="A175" s="26"/>
      <c r="B175" s="79"/>
      <c r="C175" s="79"/>
      <c r="D175" s="26"/>
      <c r="E175" s="79"/>
      <c r="F175" s="79"/>
      <c r="G175" s="79"/>
      <c r="H175" s="79"/>
      <c r="I175" s="79"/>
      <c r="J175" s="79"/>
      <c r="K175" s="79"/>
      <c r="L175" s="79"/>
      <c r="M175" s="79"/>
      <c r="N175" s="79"/>
      <c r="O175" s="79"/>
      <c r="P175" s="79"/>
      <c r="Q175" s="79"/>
      <c r="R175" s="79"/>
      <c r="S175" s="79"/>
      <c r="T175" s="79"/>
      <c r="U175" s="79"/>
      <c r="V175" s="79"/>
      <c r="W175" s="79"/>
      <c r="X175" s="79"/>
      <c r="Y175" s="79"/>
      <c r="Z175" s="79"/>
      <c r="AA175" s="79"/>
      <c r="AB175" s="79"/>
      <c r="AC175" s="79"/>
      <c r="AD175" s="79"/>
      <c r="AE175" s="79"/>
      <c r="AF175" s="79"/>
      <c r="AG175" s="79"/>
      <c r="AH175" s="79"/>
      <c r="AI175" s="79"/>
      <c r="AJ175" s="79"/>
      <c r="AK175" s="79"/>
      <c r="AL175" s="79"/>
      <c r="AM175" s="79"/>
    </row>
    <row r="176" spans="1:39" ht="15.75" customHeight="1">
      <c r="A176" s="26"/>
      <c r="B176" s="79"/>
      <c r="C176" s="79"/>
      <c r="D176" s="26"/>
      <c r="E176" s="79"/>
      <c r="F176" s="79"/>
      <c r="G176" s="79"/>
      <c r="H176" s="79"/>
      <c r="I176" s="79"/>
      <c r="J176" s="79"/>
      <c r="K176" s="79"/>
      <c r="L176" s="79"/>
      <c r="M176" s="79"/>
      <c r="N176" s="79"/>
      <c r="O176" s="79"/>
      <c r="P176" s="79"/>
      <c r="Q176" s="79"/>
      <c r="R176" s="79"/>
      <c r="S176" s="79"/>
      <c r="T176" s="79"/>
      <c r="U176" s="79"/>
      <c r="V176" s="79"/>
      <c r="W176" s="79"/>
      <c r="X176" s="79"/>
      <c r="Y176" s="79"/>
      <c r="Z176" s="79"/>
      <c r="AA176" s="79"/>
      <c r="AB176" s="79"/>
      <c r="AC176" s="79"/>
      <c r="AD176" s="79"/>
      <c r="AE176" s="79"/>
      <c r="AF176" s="79"/>
      <c r="AG176" s="79"/>
      <c r="AH176" s="79"/>
      <c r="AI176" s="79"/>
      <c r="AJ176" s="79"/>
      <c r="AK176" s="79"/>
      <c r="AL176" s="79"/>
      <c r="AM176" s="79"/>
    </row>
    <row r="177" spans="1:39" ht="15.75" customHeight="1">
      <c r="A177" s="26"/>
      <c r="B177" s="79"/>
      <c r="C177" s="79"/>
      <c r="D177" s="26"/>
      <c r="E177" s="79"/>
      <c r="F177" s="79"/>
      <c r="G177" s="79"/>
      <c r="H177" s="79"/>
      <c r="I177" s="79"/>
      <c r="J177" s="79"/>
      <c r="K177" s="79"/>
      <c r="L177" s="79"/>
      <c r="M177" s="79"/>
      <c r="N177" s="79"/>
      <c r="O177" s="79"/>
      <c r="P177" s="79"/>
      <c r="Q177" s="79"/>
      <c r="R177" s="79"/>
      <c r="S177" s="79"/>
      <c r="T177" s="79"/>
      <c r="U177" s="79"/>
      <c r="V177" s="79"/>
      <c r="W177" s="79"/>
      <c r="X177" s="79"/>
      <c r="Y177" s="79"/>
      <c r="Z177" s="79"/>
      <c r="AA177" s="79"/>
      <c r="AB177" s="79"/>
      <c r="AC177" s="79"/>
      <c r="AD177" s="79"/>
      <c r="AE177" s="79"/>
      <c r="AF177" s="79"/>
      <c r="AG177" s="79"/>
      <c r="AH177" s="79"/>
      <c r="AI177" s="79"/>
      <c r="AJ177" s="79"/>
      <c r="AK177" s="79"/>
      <c r="AL177" s="79"/>
      <c r="AM177" s="79"/>
    </row>
    <row r="178" spans="1:39" ht="15.75" customHeight="1">
      <c r="A178" s="26"/>
      <c r="B178" s="79"/>
      <c r="C178" s="79"/>
      <c r="D178" s="26"/>
      <c r="E178" s="79"/>
      <c r="F178" s="79"/>
      <c r="G178" s="79"/>
      <c r="H178" s="79"/>
      <c r="I178" s="79"/>
      <c r="J178" s="79"/>
      <c r="K178" s="79"/>
      <c r="L178" s="79"/>
      <c r="M178" s="79"/>
      <c r="N178" s="79"/>
      <c r="O178" s="79"/>
      <c r="P178" s="79"/>
      <c r="Q178" s="79"/>
      <c r="R178" s="79"/>
      <c r="S178" s="79"/>
      <c r="T178" s="79"/>
      <c r="U178" s="79"/>
      <c r="V178" s="79"/>
      <c r="W178" s="79"/>
      <c r="X178" s="79"/>
      <c r="Y178" s="79"/>
      <c r="Z178" s="79"/>
      <c r="AA178" s="79"/>
      <c r="AB178" s="79"/>
      <c r="AC178" s="79"/>
      <c r="AD178" s="79"/>
      <c r="AE178" s="79"/>
      <c r="AF178" s="79"/>
      <c r="AG178" s="79"/>
      <c r="AH178" s="79"/>
      <c r="AI178" s="79"/>
      <c r="AJ178" s="79"/>
      <c r="AK178" s="79"/>
      <c r="AL178" s="79"/>
      <c r="AM178" s="79"/>
    </row>
    <row r="179" spans="1:39" ht="15.75" customHeight="1">
      <c r="A179" s="26"/>
      <c r="B179" s="79"/>
      <c r="C179" s="79"/>
      <c r="D179" s="26"/>
      <c r="E179" s="79"/>
      <c r="F179" s="79"/>
      <c r="G179" s="79"/>
      <c r="H179" s="79"/>
      <c r="I179" s="79"/>
      <c r="J179" s="79"/>
      <c r="K179" s="79"/>
      <c r="L179" s="79"/>
      <c r="M179" s="79"/>
      <c r="N179" s="79"/>
      <c r="O179" s="79"/>
      <c r="P179" s="79"/>
      <c r="Q179" s="79"/>
      <c r="R179" s="79"/>
      <c r="S179" s="79"/>
      <c r="T179" s="79"/>
      <c r="U179" s="79"/>
      <c r="V179" s="79"/>
      <c r="W179" s="79"/>
      <c r="X179" s="79"/>
      <c r="Y179" s="79"/>
      <c r="Z179" s="79"/>
      <c r="AA179" s="79"/>
      <c r="AB179" s="79"/>
      <c r="AC179" s="79"/>
      <c r="AD179" s="79"/>
      <c r="AE179" s="79"/>
      <c r="AF179" s="79"/>
      <c r="AG179" s="79"/>
      <c r="AH179" s="79"/>
      <c r="AI179" s="79"/>
      <c r="AJ179" s="79"/>
      <c r="AK179" s="79"/>
      <c r="AL179" s="79"/>
      <c r="AM179" s="79"/>
    </row>
    <row r="180" spans="1:39" ht="15.75" customHeight="1">
      <c r="A180" s="26"/>
      <c r="B180" s="79"/>
      <c r="C180" s="79"/>
      <c r="D180" s="26"/>
      <c r="E180" s="79"/>
      <c r="F180" s="79"/>
      <c r="G180" s="79"/>
      <c r="H180" s="79"/>
      <c r="I180" s="79"/>
      <c r="J180" s="79"/>
      <c r="K180" s="79"/>
      <c r="L180" s="79"/>
      <c r="M180" s="79"/>
      <c r="N180" s="79"/>
      <c r="O180" s="79"/>
      <c r="P180" s="79"/>
      <c r="Q180" s="79"/>
      <c r="R180" s="79"/>
      <c r="S180" s="79"/>
      <c r="T180" s="79"/>
      <c r="U180" s="79"/>
      <c r="V180" s="79"/>
      <c r="W180" s="79"/>
      <c r="X180" s="79"/>
      <c r="Y180" s="79"/>
      <c r="Z180" s="79"/>
      <c r="AA180" s="79"/>
      <c r="AB180" s="79"/>
      <c r="AC180" s="79"/>
      <c r="AD180" s="79"/>
      <c r="AE180" s="79"/>
      <c r="AF180" s="79"/>
      <c r="AG180" s="79"/>
      <c r="AH180" s="79"/>
      <c r="AI180" s="79"/>
      <c r="AJ180" s="79"/>
      <c r="AK180" s="79"/>
      <c r="AL180" s="79"/>
      <c r="AM180" s="79"/>
    </row>
    <row r="181" spans="1:39" ht="15.75" customHeight="1">
      <c r="A181" s="26"/>
      <c r="B181" s="79"/>
      <c r="C181" s="79"/>
      <c r="D181" s="26"/>
      <c r="E181" s="79"/>
      <c r="F181" s="79"/>
      <c r="G181" s="79"/>
      <c r="H181" s="79"/>
      <c r="I181" s="79"/>
      <c r="J181" s="79"/>
      <c r="K181" s="79"/>
      <c r="L181" s="79"/>
      <c r="M181" s="79"/>
      <c r="N181" s="79"/>
      <c r="O181" s="79"/>
      <c r="P181" s="79"/>
      <c r="Q181" s="79"/>
      <c r="R181" s="79"/>
      <c r="S181" s="79"/>
      <c r="T181" s="79"/>
      <c r="U181" s="79"/>
      <c r="V181" s="79"/>
      <c r="W181" s="79"/>
      <c r="X181" s="79"/>
      <c r="Y181" s="79"/>
      <c r="Z181" s="79"/>
      <c r="AA181" s="79"/>
      <c r="AB181" s="79"/>
      <c r="AC181" s="79"/>
      <c r="AD181" s="79"/>
      <c r="AE181" s="79"/>
      <c r="AF181" s="79"/>
      <c r="AG181" s="79"/>
      <c r="AH181" s="79"/>
      <c r="AI181" s="79"/>
      <c r="AJ181" s="79"/>
      <c r="AK181" s="79"/>
      <c r="AL181" s="79"/>
      <c r="AM181" s="79"/>
    </row>
    <row r="182" spans="1:39" ht="15.75" customHeight="1">
      <c r="A182" s="26"/>
      <c r="B182" s="79"/>
      <c r="C182" s="79"/>
      <c r="D182" s="26"/>
      <c r="E182" s="79"/>
      <c r="F182" s="79"/>
      <c r="G182" s="79"/>
      <c r="H182" s="79"/>
      <c r="I182" s="79"/>
      <c r="J182" s="79"/>
      <c r="K182" s="79"/>
      <c r="L182" s="79"/>
      <c r="M182" s="79"/>
      <c r="N182" s="79"/>
      <c r="O182" s="79"/>
      <c r="P182" s="79"/>
      <c r="Q182" s="79"/>
      <c r="R182" s="79"/>
      <c r="S182" s="79"/>
      <c r="T182" s="79"/>
      <c r="U182" s="79"/>
      <c r="V182" s="79"/>
      <c r="W182" s="79"/>
      <c r="X182" s="79"/>
      <c r="Y182" s="79"/>
      <c r="Z182" s="79"/>
      <c r="AA182" s="79"/>
      <c r="AB182" s="79"/>
      <c r="AC182" s="79"/>
      <c r="AD182" s="79"/>
      <c r="AE182" s="79"/>
      <c r="AF182" s="79"/>
      <c r="AG182" s="79"/>
      <c r="AH182" s="79"/>
      <c r="AI182" s="79"/>
      <c r="AJ182" s="79"/>
      <c r="AK182" s="79"/>
      <c r="AL182" s="79"/>
      <c r="AM182" s="79"/>
    </row>
    <row r="183" spans="1:39" ht="15.75" customHeight="1">
      <c r="A183" s="26"/>
      <c r="B183" s="79"/>
      <c r="C183" s="79"/>
      <c r="D183" s="26"/>
      <c r="E183" s="79"/>
      <c r="F183" s="79"/>
      <c r="G183" s="79"/>
      <c r="H183" s="79"/>
      <c r="I183" s="79"/>
      <c r="J183" s="79"/>
      <c r="K183" s="79"/>
      <c r="L183" s="79"/>
      <c r="M183" s="79"/>
      <c r="N183" s="79"/>
      <c r="O183" s="79"/>
      <c r="P183" s="79"/>
      <c r="Q183" s="79"/>
      <c r="R183" s="79"/>
      <c r="S183" s="79"/>
      <c r="T183" s="79"/>
      <c r="U183" s="79"/>
      <c r="V183" s="79"/>
      <c r="W183" s="79"/>
      <c r="X183" s="79"/>
      <c r="Y183" s="79"/>
      <c r="Z183" s="79"/>
      <c r="AA183" s="79"/>
      <c r="AB183" s="79"/>
      <c r="AC183" s="79"/>
      <c r="AD183" s="79"/>
      <c r="AE183" s="79"/>
      <c r="AF183" s="79"/>
      <c r="AG183" s="79"/>
      <c r="AH183" s="79"/>
      <c r="AI183" s="79"/>
      <c r="AJ183" s="79"/>
      <c r="AK183" s="79"/>
      <c r="AL183" s="79"/>
      <c r="AM183" s="79"/>
    </row>
    <row r="184" spans="1:39" ht="15.75" customHeight="1">
      <c r="A184" s="26"/>
      <c r="B184" s="79"/>
      <c r="C184" s="79"/>
      <c r="D184" s="26"/>
      <c r="E184" s="79"/>
      <c r="F184" s="79"/>
      <c r="G184" s="79"/>
      <c r="H184" s="79"/>
      <c r="I184" s="79"/>
      <c r="J184" s="79"/>
      <c r="K184" s="79"/>
      <c r="L184" s="79"/>
      <c r="M184" s="79"/>
      <c r="N184" s="79"/>
      <c r="O184" s="79"/>
      <c r="P184" s="79"/>
      <c r="Q184" s="79"/>
      <c r="R184" s="79"/>
      <c r="S184" s="79"/>
      <c r="T184" s="79"/>
      <c r="U184" s="79"/>
      <c r="V184" s="79"/>
      <c r="W184" s="79"/>
      <c r="X184" s="79"/>
      <c r="Y184" s="79"/>
      <c r="Z184" s="79"/>
      <c r="AA184" s="79"/>
      <c r="AB184" s="79"/>
      <c r="AC184" s="79"/>
      <c r="AD184" s="79"/>
      <c r="AE184" s="79"/>
      <c r="AF184" s="79"/>
      <c r="AG184" s="79"/>
      <c r="AH184" s="79"/>
      <c r="AI184" s="79"/>
      <c r="AJ184" s="79"/>
      <c r="AK184" s="79"/>
      <c r="AL184" s="79"/>
      <c r="AM184" s="79"/>
    </row>
    <row r="185" spans="1:39" ht="15.75" customHeight="1">
      <c r="A185" s="26"/>
      <c r="B185" s="79"/>
      <c r="C185" s="79"/>
      <c r="D185" s="26"/>
      <c r="E185" s="79"/>
      <c r="F185" s="79"/>
      <c r="G185" s="79"/>
      <c r="H185" s="79"/>
      <c r="I185" s="79"/>
      <c r="J185" s="79"/>
      <c r="K185" s="79"/>
      <c r="L185" s="79"/>
      <c r="M185" s="79"/>
      <c r="N185" s="79"/>
      <c r="O185" s="79"/>
      <c r="P185" s="79"/>
      <c r="Q185" s="79"/>
      <c r="R185" s="79"/>
      <c r="S185" s="79"/>
      <c r="T185" s="79"/>
      <c r="U185" s="79"/>
      <c r="V185" s="79"/>
      <c r="W185" s="79"/>
      <c r="X185" s="79"/>
      <c r="Y185" s="79"/>
      <c r="Z185" s="79"/>
      <c r="AA185" s="79"/>
      <c r="AB185" s="79"/>
      <c r="AC185" s="79"/>
      <c r="AD185" s="79"/>
      <c r="AE185" s="79"/>
      <c r="AF185" s="79"/>
      <c r="AG185" s="79"/>
      <c r="AH185" s="79"/>
      <c r="AI185" s="79"/>
      <c r="AJ185" s="79"/>
      <c r="AK185" s="79"/>
      <c r="AL185" s="79"/>
      <c r="AM185" s="79"/>
    </row>
    <row r="186" spans="1:39" ht="15.75" customHeight="1">
      <c r="A186" s="26"/>
      <c r="B186" s="79"/>
      <c r="C186" s="79"/>
      <c r="D186" s="26"/>
      <c r="E186" s="79"/>
      <c r="F186" s="79"/>
      <c r="G186" s="79"/>
      <c r="H186" s="79"/>
      <c r="I186" s="79"/>
      <c r="J186" s="79"/>
      <c r="K186" s="79"/>
      <c r="L186" s="79"/>
      <c r="M186" s="79"/>
      <c r="N186" s="79"/>
      <c r="O186" s="79"/>
      <c r="P186" s="79"/>
      <c r="Q186" s="79"/>
      <c r="R186" s="79"/>
      <c r="S186" s="79"/>
      <c r="T186" s="79"/>
      <c r="U186" s="79"/>
      <c r="V186" s="79"/>
      <c r="W186" s="79"/>
      <c r="X186" s="79"/>
      <c r="Y186" s="79"/>
      <c r="Z186" s="79"/>
      <c r="AA186" s="79"/>
      <c r="AB186" s="79"/>
      <c r="AC186" s="79"/>
      <c r="AD186" s="79"/>
      <c r="AE186" s="79"/>
      <c r="AF186" s="79"/>
      <c r="AG186" s="79"/>
      <c r="AH186" s="79"/>
      <c r="AI186" s="79"/>
      <c r="AJ186" s="79"/>
      <c r="AK186" s="79"/>
      <c r="AL186" s="79"/>
      <c r="AM186" s="79"/>
    </row>
    <row r="187" spans="1:39" ht="15.75" customHeight="1">
      <c r="A187" s="26"/>
      <c r="B187" s="79"/>
      <c r="C187" s="79"/>
      <c r="D187" s="26"/>
      <c r="E187" s="79"/>
      <c r="F187" s="79"/>
      <c r="G187" s="79"/>
      <c r="H187" s="79"/>
      <c r="I187" s="79"/>
      <c r="J187" s="79"/>
      <c r="K187" s="79"/>
      <c r="L187" s="79"/>
      <c r="M187" s="79"/>
      <c r="N187" s="79"/>
      <c r="O187" s="79"/>
      <c r="P187" s="79"/>
      <c r="Q187" s="79"/>
      <c r="R187" s="79"/>
      <c r="S187" s="79"/>
      <c r="T187" s="79"/>
      <c r="U187" s="79"/>
      <c r="V187" s="79"/>
      <c r="W187" s="79"/>
      <c r="X187" s="79"/>
      <c r="Y187" s="79"/>
      <c r="Z187" s="79"/>
      <c r="AA187" s="79"/>
      <c r="AB187" s="79"/>
      <c r="AC187" s="79"/>
      <c r="AD187" s="79"/>
      <c r="AE187" s="79"/>
      <c r="AF187" s="79"/>
      <c r="AG187" s="79"/>
      <c r="AH187" s="79"/>
      <c r="AI187" s="79"/>
      <c r="AJ187" s="79"/>
      <c r="AK187" s="79"/>
      <c r="AL187" s="79"/>
      <c r="AM187" s="79"/>
    </row>
    <row r="188" spans="1:39" ht="15.75" customHeight="1">
      <c r="A188" s="26"/>
      <c r="B188" s="79"/>
      <c r="C188" s="79"/>
      <c r="D188" s="26"/>
      <c r="E188" s="79"/>
      <c r="F188" s="79"/>
      <c r="G188" s="79"/>
      <c r="H188" s="79"/>
      <c r="I188" s="79"/>
      <c r="J188" s="79"/>
      <c r="K188" s="79"/>
      <c r="L188" s="79"/>
      <c r="M188" s="79"/>
      <c r="N188" s="79"/>
      <c r="O188" s="79"/>
      <c r="P188" s="79"/>
      <c r="Q188" s="79"/>
      <c r="R188" s="79"/>
      <c r="S188" s="79"/>
      <c r="T188" s="79"/>
      <c r="U188" s="79"/>
      <c r="V188" s="79"/>
      <c r="W188" s="79"/>
      <c r="X188" s="79"/>
      <c r="Y188" s="79"/>
      <c r="Z188" s="79"/>
      <c r="AA188" s="79"/>
      <c r="AB188" s="79"/>
      <c r="AC188" s="79"/>
      <c r="AD188" s="79"/>
      <c r="AE188" s="79"/>
      <c r="AF188" s="79"/>
      <c r="AG188" s="79"/>
      <c r="AH188" s="79"/>
      <c r="AI188" s="79"/>
      <c r="AJ188" s="79"/>
      <c r="AK188" s="79"/>
      <c r="AL188" s="79"/>
      <c r="AM188" s="79"/>
    </row>
    <row r="189" spans="1:39" ht="15.75" customHeight="1">
      <c r="A189" s="26"/>
      <c r="B189" s="79"/>
      <c r="C189" s="79"/>
      <c r="D189" s="26"/>
      <c r="E189" s="79"/>
      <c r="F189" s="79"/>
      <c r="G189" s="79"/>
      <c r="H189" s="79"/>
      <c r="I189" s="79"/>
      <c r="J189" s="79"/>
      <c r="K189" s="79"/>
      <c r="L189" s="79"/>
      <c r="M189" s="79"/>
      <c r="N189" s="79"/>
      <c r="O189" s="79"/>
      <c r="P189" s="79"/>
      <c r="Q189" s="79"/>
      <c r="R189" s="79"/>
      <c r="S189" s="79"/>
      <c r="T189" s="79"/>
      <c r="U189" s="79"/>
      <c r="V189" s="79"/>
      <c r="W189" s="79"/>
      <c r="X189" s="79"/>
      <c r="Y189" s="79"/>
      <c r="Z189" s="79"/>
      <c r="AA189" s="79"/>
      <c r="AB189" s="79"/>
      <c r="AC189" s="79"/>
      <c r="AD189" s="79"/>
      <c r="AE189" s="79"/>
      <c r="AF189" s="79"/>
      <c r="AG189" s="79"/>
      <c r="AH189" s="79"/>
      <c r="AI189" s="79"/>
      <c r="AJ189" s="79"/>
      <c r="AK189" s="79"/>
      <c r="AL189" s="79"/>
      <c r="AM189" s="79"/>
    </row>
    <row r="190" spans="1:39" ht="15.75" customHeight="1">
      <c r="A190" s="26"/>
      <c r="B190" s="79"/>
      <c r="C190" s="79"/>
      <c r="D190" s="26"/>
      <c r="E190" s="79"/>
      <c r="F190" s="79"/>
      <c r="G190" s="79"/>
      <c r="H190" s="79"/>
      <c r="I190" s="79"/>
      <c r="J190" s="79"/>
      <c r="K190" s="79"/>
      <c r="L190" s="79"/>
      <c r="M190" s="79"/>
      <c r="N190" s="79"/>
      <c r="O190" s="79"/>
      <c r="P190" s="79"/>
      <c r="Q190" s="79"/>
      <c r="R190" s="79"/>
      <c r="S190" s="79"/>
      <c r="T190" s="79"/>
      <c r="U190" s="79"/>
      <c r="V190" s="79"/>
      <c r="W190" s="79"/>
      <c r="X190" s="79"/>
      <c r="Y190" s="79"/>
      <c r="Z190" s="79"/>
      <c r="AA190" s="79"/>
      <c r="AB190" s="79"/>
      <c r="AC190" s="79"/>
      <c r="AD190" s="79"/>
      <c r="AE190" s="79"/>
      <c r="AF190" s="79"/>
      <c r="AG190" s="79"/>
      <c r="AH190" s="79"/>
      <c r="AI190" s="79"/>
      <c r="AJ190" s="79"/>
      <c r="AK190" s="79"/>
      <c r="AL190" s="79"/>
      <c r="AM190" s="79"/>
    </row>
    <row r="191" spans="1:39" ht="15.75" customHeight="1">
      <c r="A191" s="26"/>
      <c r="B191" s="79"/>
      <c r="C191" s="79"/>
      <c r="D191" s="26"/>
      <c r="E191" s="79"/>
      <c r="F191" s="79"/>
      <c r="G191" s="79"/>
      <c r="H191" s="79"/>
      <c r="I191" s="79"/>
      <c r="J191" s="79"/>
      <c r="K191" s="79"/>
      <c r="L191" s="79"/>
      <c r="M191" s="79"/>
      <c r="N191" s="79"/>
      <c r="O191" s="79"/>
      <c r="P191" s="79"/>
      <c r="Q191" s="79"/>
      <c r="R191" s="79"/>
      <c r="S191" s="79"/>
      <c r="T191" s="79"/>
      <c r="U191" s="79"/>
      <c r="V191" s="79"/>
      <c r="W191" s="79"/>
      <c r="X191" s="79"/>
      <c r="Y191" s="79"/>
      <c r="Z191" s="79"/>
      <c r="AA191" s="79"/>
      <c r="AB191" s="79"/>
      <c r="AC191" s="79"/>
      <c r="AD191" s="79"/>
      <c r="AE191" s="79"/>
      <c r="AF191" s="79"/>
      <c r="AG191" s="79"/>
      <c r="AH191" s="79"/>
      <c r="AI191" s="79"/>
      <c r="AJ191" s="79"/>
      <c r="AK191" s="79"/>
      <c r="AL191" s="79"/>
      <c r="AM191" s="79"/>
    </row>
    <row r="192" spans="1:39" ht="15.75" customHeight="1">
      <c r="A192" s="26"/>
      <c r="B192" s="79"/>
      <c r="C192" s="79"/>
      <c r="D192" s="26"/>
      <c r="E192" s="79"/>
      <c r="F192" s="79"/>
      <c r="G192" s="79"/>
      <c r="H192" s="79"/>
      <c r="I192" s="79"/>
      <c r="J192" s="79"/>
      <c r="K192" s="79"/>
      <c r="L192" s="79"/>
      <c r="M192" s="79"/>
      <c r="N192" s="79"/>
      <c r="O192" s="79"/>
      <c r="P192" s="79"/>
      <c r="Q192" s="79"/>
      <c r="R192" s="79"/>
      <c r="S192" s="79"/>
      <c r="T192" s="79"/>
      <c r="U192" s="79"/>
      <c r="V192" s="79"/>
      <c r="W192" s="79"/>
      <c r="X192" s="79"/>
      <c r="Y192" s="79"/>
      <c r="Z192" s="79"/>
      <c r="AA192" s="79"/>
      <c r="AB192" s="79"/>
      <c r="AC192" s="79"/>
      <c r="AD192" s="79"/>
      <c r="AE192" s="79"/>
      <c r="AF192" s="79"/>
      <c r="AG192" s="79"/>
      <c r="AH192" s="79"/>
      <c r="AI192" s="79"/>
      <c r="AJ192" s="79"/>
      <c r="AK192" s="79"/>
      <c r="AL192" s="79"/>
      <c r="AM192" s="79"/>
    </row>
    <row r="193" spans="1:39" ht="15.75" customHeight="1">
      <c r="A193" s="26"/>
      <c r="B193" s="79"/>
      <c r="C193" s="79"/>
      <c r="D193" s="26"/>
      <c r="E193" s="79"/>
      <c r="F193" s="79"/>
      <c r="G193" s="79"/>
      <c r="H193" s="79"/>
      <c r="I193" s="79"/>
      <c r="J193" s="79"/>
      <c r="K193" s="79"/>
      <c r="L193" s="79"/>
      <c r="M193" s="79"/>
      <c r="N193" s="79"/>
      <c r="O193" s="79"/>
      <c r="P193" s="79"/>
      <c r="Q193" s="79"/>
      <c r="R193" s="79"/>
      <c r="S193" s="79"/>
      <c r="T193" s="79"/>
      <c r="U193" s="79"/>
      <c r="V193" s="79"/>
      <c r="W193" s="79"/>
      <c r="X193" s="79"/>
      <c r="Y193" s="79"/>
      <c r="Z193" s="79"/>
      <c r="AA193" s="79"/>
      <c r="AB193" s="79"/>
      <c r="AC193" s="79"/>
      <c r="AD193" s="79"/>
      <c r="AE193" s="79"/>
      <c r="AF193" s="79"/>
      <c r="AG193" s="79"/>
      <c r="AH193" s="79"/>
      <c r="AI193" s="79"/>
      <c r="AJ193" s="79"/>
      <c r="AK193" s="79"/>
      <c r="AL193" s="79"/>
      <c r="AM193" s="79"/>
    </row>
    <row r="194" spans="1:39" ht="15.75" customHeight="1">
      <c r="A194" s="26"/>
      <c r="B194" s="79"/>
      <c r="C194" s="79"/>
      <c r="D194" s="26"/>
      <c r="E194" s="79"/>
      <c r="F194" s="79"/>
      <c r="G194" s="79"/>
      <c r="H194" s="79"/>
      <c r="I194" s="79"/>
      <c r="J194" s="79"/>
      <c r="K194" s="79"/>
      <c r="L194" s="79"/>
      <c r="M194" s="79"/>
      <c r="N194" s="79"/>
      <c r="O194" s="79"/>
      <c r="P194" s="79"/>
      <c r="Q194" s="79"/>
      <c r="R194" s="79"/>
      <c r="S194" s="79"/>
      <c r="T194" s="79"/>
      <c r="U194" s="79"/>
      <c r="V194" s="79"/>
      <c r="W194" s="79"/>
      <c r="X194" s="79"/>
      <c r="Y194" s="79"/>
      <c r="Z194" s="79"/>
      <c r="AA194" s="79"/>
      <c r="AB194" s="79"/>
      <c r="AC194" s="79"/>
      <c r="AD194" s="79"/>
      <c r="AE194" s="79"/>
      <c r="AF194" s="79"/>
      <c r="AG194" s="79"/>
      <c r="AH194" s="79"/>
      <c r="AI194" s="79"/>
      <c r="AJ194" s="79"/>
      <c r="AK194" s="79"/>
      <c r="AL194" s="79"/>
      <c r="AM194" s="79"/>
    </row>
    <row r="195" spans="1:39" ht="15.75" customHeight="1">
      <c r="A195" s="26"/>
      <c r="B195" s="79"/>
      <c r="C195" s="79"/>
      <c r="D195" s="26"/>
      <c r="E195" s="79"/>
      <c r="F195" s="79"/>
      <c r="G195" s="79"/>
      <c r="H195" s="79"/>
      <c r="I195" s="79"/>
      <c r="J195" s="79"/>
      <c r="K195" s="79"/>
      <c r="L195" s="79"/>
      <c r="M195" s="79"/>
      <c r="N195" s="79"/>
      <c r="O195" s="79"/>
      <c r="P195" s="79"/>
      <c r="Q195" s="79"/>
      <c r="R195" s="79"/>
      <c r="S195" s="79"/>
      <c r="T195" s="79"/>
      <c r="U195" s="79"/>
      <c r="V195" s="79"/>
      <c r="W195" s="79"/>
      <c r="X195" s="79"/>
      <c r="Y195" s="79"/>
      <c r="Z195" s="79"/>
      <c r="AA195" s="79"/>
      <c r="AB195" s="79"/>
      <c r="AC195" s="79"/>
      <c r="AD195" s="79"/>
      <c r="AE195" s="79"/>
      <c r="AF195" s="79"/>
      <c r="AG195" s="79"/>
      <c r="AH195" s="79"/>
      <c r="AI195" s="79"/>
      <c r="AJ195" s="79"/>
      <c r="AK195" s="79"/>
      <c r="AL195" s="79"/>
      <c r="AM195" s="79"/>
    </row>
    <row r="196" spans="1:39" ht="15.75" customHeight="1">
      <c r="A196" s="26"/>
      <c r="B196" s="79"/>
      <c r="C196" s="79"/>
      <c r="D196" s="26"/>
      <c r="E196" s="79"/>
      <c r="F196" s="79"/>
      <c r="G196" s="79"/>
      <c r="H196" s="79"/>
      <c r="I196" s="79"/>
      <c r="J196" s="79"/>
      <c r="K196" s="79"/>
      <c r="L196" s="79"/>
      <c r="M196" s="79"/>
      <c r="N196" s="79"/>
      <c r="O196" s="79"/>
      <c r="P196" s="79"/>
      <c r="Q196" s="79"/>
      <c r="R196" s="79"/>
      <c r="S196" s="79"/>
      <c r="T196" s="79"/>
      <c r="U196" s="79"/>
      <c r="V196" s="79"/>
      <c r="W196" s="79"/>
      <c r="X196" s="79"/>
      <c r="Y196" s="79"/>
      <c r="Z196" s="79"/>
      <c r="AA196" s="79"/>
      <c r="AB196" s="79"/>
      <c r="AC196" s="79"/>
      <c r="AD196" s="79"/>
      <c r="AE196" s="79"/>
      <c r="AF196" s="79"/>
      <c r="AG196" s="79"/>
      <c r="AH196" s="79"/>
      <c r="AI196" s="79"/>
      <c r="AJ196" s="79"/>
      <c r="AK196" s="79"/>
      <c r="AL196" s="79"/>
      <c r="AM196" s="79"/>
    </row>
    <row r="197" spans="1:39" ht="15.75" customHeight="1">
      <c r="A197" s="26"/>
      <c r="B197" s="79"/>
      <c r="C197" s="79"/>
      <c r="D197" s="26"/>
      <c r="E197" s="79"/>
      <c r="F197" s="79"/>
      <c r="G197" s="79"/>
      <c r="H197" s="79"/>
      <c r="I197" s="79"/>
      <c r="J197" s="79"/>
      <c r="K197" s="79"/>
      <c r="L197" s="79"/>
      <c r="M197" s="79"/>
      <c r="N197" s="79"/>
      <c r="O197" s="79"/>
      <c r="P197" s="79"/>
      <c r="Q197" s="79"/>
      <c r="R197" s="79"/>
      <c r="S197" s="79"/>
      <c r="T197" s="79"/>
      <c r="U197" s="79"/>
      <c r="V197" s="79"/>
      <c r="W197" s="79"/>
      <c r="X197" s="79"/>
      <c r="Y197" s="79"/>
      <c r="Z197" s="79"/>
      <c r="AA197" s="79"/>
      <c r="AB197" s="79"/>
      <c r="AC197" s="79"/>
      <c r="AD197" s="79"/>
      <c r="AE197" s="79"/>
      <c r="AF197" s="79"/>
      <c r="AG197" s="79"/>
      <c r="AH197" s="79"/>
      <c r="AI197" s="79"/>
      <c r="AJ197" s="79"/>
      <c r="AK197" s="79"/>
      <c r="AL197" s="79"/>
      <c r="AM197" s="79"/>
    </row>
    <row r="198" spans="1:39" ht="15.75" customHeight="1">
      <c r="A198" s="26"/>
      <c r="B198" s="79"/>
      <c r="C198" s="79"/>
      <c r="D198" s="26"/>
      <c r="E198" s="79"/>
      <c r="F198" s="79"/>
      <c r="G198" s="79"/>
      <c r="H198" s="79"/>
      <c r="I198" s="79"/>
      <c r="J198" s="79"/>
      <c r="K198" s="79"/>
      <c r="L198" s="79"/>
      <c r="M198" s="79"/>
      <c r="N198" s="79"/>
      <c r="O198" s="79"/>
      <c r="P198" s="79"/>
      <c r="Q198" s="79"/>
      <c r="R198" s="79"/>
      <c r="S198" s="79"/>
      <c r="T198" s="79"/>
      <c r="U198" s="79"/>
      <c r="V198" s="79"/>
      <c r="W198" s="79"/>
      <c r="X198" s="79"/>
      <c r="Y198" s="79"/>
      <c r="Z198" s="79"/>
      <c r="AA198" s="79"/>
      <c r="AB198" s="79"/>
      <c r="AC198" s="79"/>
      <c r="AD198" s="79"/>
      <c r="AE198" s="79"/>
      <c r="AF198" s="79"/>
      <c r="AG198" s="79"/>
      <c r="AH198" s="79"/>
      <c r="AI198" s="79"/>
      <c r="AJ198" s="79"/>
      <c r="AK198" s="79"/>
      <c r="AL198" s="79"/>
      <c r="AM198" s="79"/>
    </row>
    <row r="199" spans="1:39" ht="15.75" customHeight="1">
      <c r="A199" s="26"/>
      <c r="B199" s="79"/>
      <c r="C199" s="79"/>
      <c r="D199" s="26"/>
      <c r="E199" s="79"/>
      <c r="F199" s="79"/>
      <c r="G199" s="79"/>
      <c r="H199" s="79"/>
      <c r="I199" s="79"/>
      <c r="J199" s="79"/>
      <c r="K199" s="79"/>
      <c r="L199" s="79"/>
      <c r="M199" s="79"/>
      <c r="N199" s="79"/>
      <c r="O199" s="79"/>
      <c r="P199" s="79"/>
      <c r="Q199" s="79"/>
      <c r="R199" s="79"/>
      <c r="S199" s="79"/>
      <c r="T199" s="79"/>
      <c r="U199" s="79"/>
      <c r="V199" s="79"/>
      <c r="W199" s="79"/>
      <c r="X199" s="79"/>
      <c r="Y199" s="79"/>
      <c r="Z199" s="79"/>
      <c r="AA199" s="79"/>
      <c r="AB199" s="79"/>
      <c r="AC199" s="79"/>
      <c r="AD199" s="79"/>
      <c r="AE199" s="79"/>
      <c r="AF199" s="79"/>
      <c r="AG199" s="79"/>
      <c r="AH199" s="79"/>
      <c r="AI199" s="79"/>
      <c r="AJ199" s="79"/>
      <c r="AK199" s="79"/>
      <c r="AL199" s="79"/>
      <c r="AM199" s="79"/>
    </row>
    <row r="200" spans="1:39" ht="15.75" customHeight="1">
      <c r="A200" s="26"/>
      <c r="B200" s="79"/>
      <c r="C200" s="79"/>
      <c r="D200" s="26"/>
      <c r="E200" s="79"/>
      <c r="F200" s="79"/>
      <c r="G200" s="79"/>
      <c r="H200" s="79"/>
      <c r="I200" s="79"/>
      <c r="J200" s="79"/>
      <c r="K200" s="79"/>
      <c r="L200" s="79"/>
      <c r="M200" s="79"/>
      <c r="N200" s="79"/>
      <c r="O200" s="79"/>
      <c r="P200" s="79"/>
      <c r="Q200" s="79"/>
      <c r="R200" s="79"/>
      <c r="S200" s="79"/>
      <c r="T200" s="79"/>
      <c r="U200" s="79"/>
      <c r="V200" s="79"/>
      <c r="W200" s="79"/>
      <c r="X200" s="79"/>
      <c r="Y200" s="79"/>
      <c r="Z200" s="79"/>
      <c r="AA200" s="79"/>
      <c r="AB200" s="79"/>
      <c r="AC200" s="79"/>
      <c r="AD200" s="79"/>
      <c r="AE200" s="79"/>
      <c r="AF200" s="79"/>
      <c r="AG200" s="79"/>
      <c r="AH200" s="79"/>
      <c r="AI200" s="79"/>
      <c r="AJ200" s="79"/>
      <c r="AK200" s="79"/>
      <c r="AL200" s="79"/>
      <c r="AM200" s="79"/>
    </row>
    <row r="201" spans="1:39" ht="15.75" customHeight="1">
      <c r="A201" s="26"/>
      <c r="B201" s="79"/>
      <c r="C201" s="79"/>
      <c r="D201" s="26"/>
      <c r="E201" s="79"/>
      <c r="F201" s="79"/>
      <c r="G201" s="79"/>
      <c r="H201" s="79"/>
      <c r="I201" s="79"/>
      <c r="J201" s="79"/>
      <c r="K201" s="79"/>
      <c r="L201" s="79"/>
      <c r="M201" s="79"/>
      <c r="N201" s="79"/>
      <c r="O201" s="79"/>
      <c r="P201" s="79"/>
      <c r="Q201" s="79"/>
      <c r="R201" s="79"/>
      <c r="S201" s="79"/>
      <c r="T201" s="79"/>
      <c r="U201" s="79"/>
      <c r="V201" s="79"/>
      <c r="W201" s="79"/>
      <c r="X201" s="79"/>
      <c r="Y201" s="79"/>
      <c r="Z201" s="79"/>
      <c r="AA201" s="79"/>
      <c r="AB201" s="79"/>
      <c r="AC201" s="79"/>
      <c r="AD201" s="79"/>
      <c r="AE201" s="79"/>
      <c r="AF201" s="79"/>
      <c r="AG201" s="79"/>
      <c r="AH201" s="79"/>
      <c r="AI201" s="79"/>
      <c r="AJ201" s="79"/>
      <c r="AK201" s="79"/>
      <c r="AL201" s="79"/>
      <c r="AM201" s="79"/>
    </row>
    <row r="202" spans="1:39" ht="15.75" customHeight="1">
      <c r="A202" s="26"/>
      <c r="B202" s="79"/>
      <c r="C202" s="79"/>
      <c r="D202" s="26"/>
      <c r="E202" s="79"/>
      <c r="F202" s="79"/>
      <c r="G202" s="79"/>
      <c r="H202" s="79"/>
      <c r="I202" s="79"/>
      <c r="J202" s="79"/>
      <c r="K202" s="79"/>
      <c r="L202" s="79"/>
      <c r="M202" s="79"/>
      <c r="N202" s="79"/>
      <c r="O202" s="79"/>
      <c r="P202" s="79"/>
      <c r="Q202" s="79"/>
      <c r="R202" s="79"/>
      <c r="S202" s="79"/>
      <c r="T202" s="79"/>
      <c r="U202" s="79"/>
      <c r="V202" s="79"/>
      <c r="W202" s="79"/>
      <c r="X202" s="79"/>
      <c r="Y202" s="79"/>
      <c r="Z202" s="79"/>
      <c r="AA202" s="79"/>
      <c r="AB202" s="79"/>
      <c r="AC202" s="79"/>
      <c r="AD202" s="79"/>
      <c r="AE202" s="79"/>
      <c r="AF202" s="79"/>
      <c r="AG202" s="79"/>
      <c r="AH202" s="79"/>
      <c r="AI202" s="79"/>
      <c r="AJ202" s="79"/>
      <c r="AK202" s="79"/>
      <c r="AL202" s="79"/>
      <c r="AM202" s="79"/>
    </row>
    <row r="203" spans="1:39" ht="15.75" customHeight="1">
      <c r="A203" s="26"/>
      <c r="B203" s="79"/>
      <c r="C203" s="79"/>
      <c r="D203" s="26"/>
      <c r="E203" s="79"/>
      <c r="F203" s="79"/>
      <c r="G203" s="79"/>
      <c r="H203" s="79"/>
      <c r="I203" s="79"/>
      <c r="J203" s="79"/>
      <c r="K203" s="79"/>
      <c r="L203" s="79"/>
      <c r="M203" s="79"/>
      <c r="N203" s="79"/>
      <c r="O203" s="79"/>
      <c r="P203" s="79"/>
      <c r="Q203" s="79"/>
      <c r="R203" s="79"/>
      <c r="S203" s="79"/>
      <c r="T203" s="79"/>
      <c r="U203" s="79"/>
      <c r="V203" s="79"/>
      <c r="W203" s="79"/>
      <c r="X203" s="79"/>
      <c r="Y203" s="79"/>
      <c r="Z203" s="79"/>
      <c r="AA203" s="79"/>
      <c r="AB203" s="79"/>
      <c r="AC203" s="79"/>
      <c r="AD203" s="79"/>
      <c r="AE203" s="79"/>
      <c r="AF203" s="79"/>
      <c r="AG203" s="79"/>
      <c r="AH203" s="79"/>
      <c r="AI203" s="79"/>
      <c r="AJ203" s="79"/>
      <c r="AK203" s="79"/>
      <c r="AL203" s="79"/>
      <c r="AM203" s="79"/>
    </row>
    <row r="204" spans="1:39" ht="15.75" customHeight="1">
      <c r="A204" s="26"/>
      <c r="B204" s="79"/>
      <c r="C204" s="79"/>
      <c r="D204" s="26"/>
      <c r="E204" s="79"/>
      <c r="F204" s="79"/>
      <c r="G204" s="79"/>
      <c r="H204" s="79"/>
      <c r="I204" s="79"/>
      <c r="J204" s="79"/>
      <c r="K204" s="79"/>
      <c r="L204" s="79"/>
      <c r="M204" s="79"/>
      <c r="N204" s="79"/>
      <c r="O204" s="79"/>
      <c r="P204" s="79"/>
      <c r="Q204" s="79"/>
      <c r="R204" s="79"/>
      <c r="S204" s="79"/>
      <c r="T204" s="79"/>
      <c r="U204" s="79"/>
      <c r="V204" s="79"/>
      <c r="W204" s="79"/>
      <c r="X204" s="79"/>
      <c r="Y204" s="79"/>
      <c r="Z204" s="79"/>
      <c r="AA204" s="79"/>
      <c r="AB204" s="79"/>
      <c r="AC204" s="79"/>
      <c r="AD204" s="79"/>
      <c r="AE204" s="79"/>
      <c r="AF204" s="79"/>
      <c r="AG204" s="79"/>
      <c r="AH204" s="79"/>
      <c r="AI204" s="79"/>
      <c r="AJ204" s="79"/>
      <c r="AK204" s="79"/>
      <c r="AL204" s="79"/>
      <c r="AM204" s="79"/>
    </row>
    <row r="205" spans="1:39" ht="15.75" customHeight="1">
      <c r="A205" s="29"/>
      <c r="B205" s="79"/>
      <c r="C205" s="79"/>
      <c r="D205" s="29"/>
      <c r="E205" s="79"/>
      <c r="F205" s="79"/>
      <c r="G205" s="79"/>
      <c r="H205" s="79"/>
      <c r="I205" s="79"/>
      <c r="J205" s="79"/>
      <c r="K205" s="79"/>
      <c r="L205" s="79"/>
      <c r="M205" s="79"/>
      <c r="N205" s="79"/>
      <c r="O205" s="79"/>
      <c r="P205" s="79"/>
      <c r="Q205" s="79"/>
      <c r="R205" s="79"/>
      <c r="S205" s="79"/>
      <c r="T205" s="79"/>
      <c r="U205" s="79"/>
      <c r="V205" s="79"/>
      <c r="W205" s="79"/>
      <c r="X205" s="79"/>
      <c r="Y205" s="79"/>
      <c r="Z205" s="79"/>
      <c r="AA205" s="79"/>
      <c r="AB205" s="79"/>
      <c r="AC205" s="79"/>
      <c r="AD205" s="79"/>
      <c r="AE205" s="79"/>
      <c r="AF205" s="79"/>
      <c r="AG205" s="79"/>
      <c r="AH205" s="79"/>
      <c r="AI205" s="79"/>
      <c r="AJ205" s="79"/>
      <c r="AK205" s="79"/>
      <c r="AL205" s="79"/>
      <c r="AM205" s="79"/>
    </row>
    <row r="206" spans="1:39" ht="15.75" customHeight="1">
      <c r="A206" s="29"/>
      <c r="B206" s="79"/>
      <c r="C206" s="79"/>
      <c r="D206" s="29"/>
      <c r="E206" s="79"/>
      <c r="F206" s="79"/>
      <c r="G206" s="79"/>
      <c r="H206" s="79"/>
      <c r="I206" s="79"/>
      <c r="J206" s="79"/>
      <c r="K206" s="79"/>
      <c r="L206" s="79"/>
      <c r="M206" s="79"/>
      <c r="N206" s="79"/>
      <c r="O206" s="79"/>
      <c r="P206" s="79"/>
      <c r="Q206" s="79"/>
      <c r="R206" s="79"/>
      <c r="S206" s="79"/>
      <c r="T206" s="79"/>
      <c r="U206" s="79"/>
      <c r="V206" s="79"/>
      <c r="W206" s="79"/>
      <c r="X206" s="79"/>
      <c r="Y206" s="79"/>
      <c r="Z206" s="79"/>
      <c r="AA206" s="79"/>
      <c r="AB206" s="79"/>
      <c r="AC206" s="79"/>
      <c r="AD206" s="79"/>
      <c r="AE206" s="79"/>
      <c r="AF206" s="79"/>
      <c r="AG206" s="79"/>
      <c r="AH206" s="79"/>
      <c r="AI206" s="79"/>
      <c r="AJ206" s="79"/>
      <c r="AK206" s="79"/>
      <c r="AL206" s="79"/>
      <c r="AM206" s="79"/>
    </row>
    <row r="207" spans="1:39" ht="15.75" customHeight="1">
      <c r="A207" s="29"/>
      <c r="B207" s="79"/>
      <c r="C207" s="79"/>
      <c r="D207" s="29"/>
      <c r="E207" s="79"/>
      <c r="F207" s="79"/>
      <c r="G207" s="79"/>
      <c r="H207" s="79"/>
      <c r="I207" s="79"/>
      <c r="J207" s="79"/>
      <c r="K207" s="79"/>
      <c r="L207" s="79"/>
      <c r="M207" s="79"/>
      <c r="N207" s="79"/>
      <c r="O207" s="79"/>
      <c r="P207" s="79"/>
      <c r="Q207" s="79"/>
      <c r="R207" s="79"/>
      <c r="S207" s="79"/>
      <c r="T207" s="79"/>
      <c r="U207" s="79"/>
      <c r="V207" s="79"/>
      <c r="W207" s="79"/>
      <c r="X207" s="79"/>
      <c r="Y207" s="79"/>
      <c r="Z207" s="79"/>
      <c r="AA207" s="79"/>
      <c r="AB207" s="79"/>
      <c r="AC207" s="79"/>
      <c r="AD207" s="79"/>
      <c r="AE207" s="79"/>
      <c r="AF207" s="79"/>
      <c r="AG207" s="79"/>
      <c r="AH207" s="79"/>
      <c r="AI207" s="79"/>
      <c r="AJ207" s="79"/>
      <c r="AK207" s="79"/>
      <c r="AL207" s="79"/>
      <c r="AM207" s="79"/>
    </row>
    <row r="208" spans="1:39" ht="15.75" customHeight="1">
      <c r="A208" s="29"/>
      <c r="B208" s="79"/>
      <c r="C208" s="79"/>
      <c r="D208" s="29"/>
      <c r="E208" s="79"/>
      <c r="F208" s="79"/>
      <c r="G208" s="79"/>
      <c r="H208" s="79"/>
      <c r="I208" s="79"/>
      <c r="J208" s="79"/>
      <c r="K208" s="79"/>
      <c r="L208" s="79"/>
      <c r="M208" s="79"/>
      <c r="N208" s="79"/>
      <c r="O208" s="79"/>
      <c r="P208" s="79"/>
      <c r="Q208" s="79"/>
      <c r="R208" s="79"/>
      <c r="S208" s="79"/>
      <c r="T208" s="79"/>
      <c r="U208" s="79"/>
      <c r="V208" s="79"/>
      <c r="W208" s="79"/>
      <c r="X208" s="79"/>
      <c r="Y208" s="79"/>
      <c r="Z208" s="79"/>
      <c r="AA208" s="79"/>
      <c r="AB208" s="79"/>
      <c r="AC208" s="79"/>
      <c r="AD208" s="79"/>
      <c r="AE208" s="79"/>
      <c r="AF208" s="79"/>
      <c r="AG208" s="79"/>
      <c r="AH208" s="79"/>
      <c r="AI208" s="79"/>
      <c r="AJ208" s="79"/>
      <c r="AK208" s="79"/>
      <c r="AL208" s="79"/>
      <c r="AM208" s="79"/>
    </row>
    <row r="209" spans="1:39" ht="15.75" customHeight="1">
      <c r="A209" s="29"/>
      <c r="B209" s="79"/>
      <c r="C209" s="79"/>
      <c r="D209" s="29"/>
      <c r="E209" s="79"/>
      <c r="F209" s="79"/>
      <c r="G209" s="79"/>
      <c r="H209" s="79"/>
      <c r="I209" s="79"/>
      <c r="J209" s="79"/>
      <c r="K209" s="79"/>
      <c r="L209" s="79"/>
      <c r="M209" s="79"/>
      <c r="N209" s="79"/>
      <c r="O209" s="79"/>
      <c r="P209" s="79"/>
      <c r="Q209" s="79"/>
      <c r="R209" s="79"/>
      <c r="S209" s="79"/>
      <c r="T209" s="79"/>
      <c r="U209" s="79"/>
      <c r="V209" s="79"/>
      <c r="W209" s="79"/>
      <c r="X209" s="79"/>
      <c r="Y209" s="79"/>
      <c r="Z209" s="79"/>
      <c r="AA209" s="79"/>
      <c r="AB209" s="79"/>
      <c r="AC209" s="79"/>
      <c r="AD209" s="79"/>
      <c r="AE209" s="79"/>
      <c r="AF209" s="79"/>
      <c r="AG209" s="79"/>
      <c r="AH209" s="79"/>
      <c r="AI209" s="79"/>
      <c r="AJ209" s="79"/>
      <c r="AK209" s="79"/>
      <c r="AL209" s="79"/>
      <c r="AM209" s="79"/>
    </row>
    <row r="210" spans="1:39" ht="15.75" customHeight="1">
      <c r="A210" s="29"/>
      <c r="B210" s="79"/>
      <c r="C210" s="79"/>
      <c r="D210" s="29"/>
      <c r="E210" s="79"/>
      <c r="F210" s="79"/>
      <c r="G210" s="79"/>
      <c r="H210" s="79"/>
      <c r="I210" s="79"/>
      <c r="J210" s="79"/>
      <c r="K210" s="79"/>
      <c r="L210" s="79"/>
      <c r="M210" s="79"/>
      <c r="N210" s="79"/>
      <c r="O210" s="79"/>
      <c r="P210" s="79"/>
      <c r="Q210" s="79"/>
      <c r="R210" s="79"/>
      <c r="S210" s="79"/>
      <c r="T210" s="79"/>
      <c r="U210" s="79"/>
      <c r="V210" s="79"/>
      <c r="W210" s="79"/>
      <c r="X210" s="79"/>
      <c r="Y210" s="79"/>
      <c r="Z210" s="79"/>
      <c r="AA210" s="79"/>
      <c r="AB210" s="79"/>
      <c r="AC210" s="79"/>
      <c r="AD210" s="79"/>
      <c r="AE210" s="79"/>
      <c r="AF210" s="79"/>
      <c r="AG210" s="79"/>
      <c r="AH210" s="79"/>
      <c r="AI210" s="79"/>
      <c r="AJ210" s="79"/>
      <c r="AK210" s="79"/>
      <c r="AL210" s="79"/>
      <c r="AM210" s="79"/>
    </row>
    <row r="211" spans="1:39" ht="15.75" customHeight="1">
      <c r="A211" s="29"/>
      <c r="B211" s="79"/>
      <c r="C211" s="79"/>
      <c r="D211" s="29"/>
      <c r="E211" s="79"/>
      <c r="F211" s="79"/>
      <c r="G211" s="79"/>
      <c r="H211" s="79"/>
      <c r="I211" s="79"/>
      <c r="J211" s="79"/>
      <c r="K211" s="79"/>
      <c r="L211" s="79"/>
      <c r="M211" s="79"/>
      <c r="N211" s="79"/>
      <c r="O211" s="79"/>
      <c r="P211" s="79"/>
      <c r="Q211" s="79"/>
      <c r="R211" s="79"/>
      <c r="S211" s="79"/>
      <c r="T211" s="79"/>
      <c r="U211" s="79"/>
      <c r="V211" s="79"/>
      <c r="W211" s="79"/>
      <c r="X211" s="79"/>
      <c r="Y211" s="79"/>
      <c r="Z211" s="79"/>
      <c r="AA211" s="79"/>
      <c r="AB211" s="79"/>
      <c r="AC211" s="79"/>
      <c r="AD211" s="79"/>
      <c r="AE211" s="79"/>
      <c r="AF211" s="79"/>
      <c r="AG211" s="79"/>
      <c r="AH211" s="79"/>
      <c r="AI211" s="79"/>
      <c r="AJ211" s="79"/>
      <c r="AK211" s="79"/>
      <c r="AL211" s="79"/>
      <c r="AM211" s="79"/>
    </row>
    <row r="212" spans="1:39" ht="15.75" customHeight="1">
      <c r="A212" s="29"/>
      <c r="B212" s="79"/>
      <c r="C212" s="79"/>
      <c r="D212" s="29"/>
      <c r="E212" s="79"/>
      <c r="F212" s="79"/>
      <c r="G212" s="79"/>
      <c r="H212" s="79"/>
      <c r="I212" s="79"/>
      <c r="J212" s="79"/>
      <c r="K212" s="79"/>
      <c r="L212" s="79"/>
      <c r="M212" s="79"/>
      <c r="N212" s="79"/>
      <c r="O212" s="79"/>
      <c r="P212" s="79"/>
      <c r="Q212" s="79"/>
      <c r="R212" s="79"/>
      <c r="S212" s="79"/>
      <c r="T212" s="79"/>
      <c r="U212" s="79"/>
      <c r="V212" s="79"/>
      <c r="W212" s="79"/>
      <c r="X212" s="79"/>
      <c r="Y212" s="79"/>
      <c r="Z212" s="79"/>
      <c r="AA212" s="79"/>
      <c r="AB212" s="79"/>
      <c r="AC212" s="79"/>
      <c r="AD212" s="79"/>
      <c r="AE212" s="79"/>
      <c r="AF212" s="79"/>
      <c r="AG212" s="79"/>
      <c r="AH212" s="79"/>
      <c r="AI212" s="79"/>
      <c r="AJ212" s="79"/>
      <c r="AK212" s="79"/>
      <c r="AL212" s="79"/>
      <c r="AM212" s="79"/>
    </row>
    <row r="213" spans="1:39" ht="15.75" customHeight="1">
      <c r="A213" s="29"/>
      <c r="B213" s="79"/>
      <c r="C213" s="79"/>
      <c r="D213" s="29"/>
      <c r="E213" s="79"/>
      <c r="F213" s="79"/>
      <c r="G213" s="79"/>
      <c r="H213" s="79"/>
      <c r="I213" s="79"/>
      <c r="J213" s="79"/>
      <c r="K213" s="79"/>
      <c r="L213" s="79"/>
      <c r="M213" s="79"/>
      <c r="N213" s="79"/>
      <c r="O213" s="79"/>
      <c r="P213" s="79"/>
      <c r="Q213" s="79"/>
      <c r="R213" s="79"/>
      <c r="S213" s="79"/>
      <c r="T213" s="79"/>
      <c r="U213" s="79"/>
      <c r="V213" s="79"/>
      <c r="W213" s="79"/>
      <c r="X213" s="79"/>
      <c r="Y213" s="79"/>
      <c r="Z213" s="79"/>
      <c r="AA213" s="79"/>
      <c r="AB213" s="79"/>
      <c r="AC213" s="79"/>
      <c r="AD213" s="79"/>
      <c r="AE213" s="79"/>
      <c r="AF213" s="79"/>
      <c r="AG213" s="79"/>
      <c r="AH213" s="79"/>
      <c r="AI213" s="79"/>
      <c r="AJ213" s="79"/>
      <c r="AK213" s="79"/>
      <c r="AL213" s="79"/>
      <c r="AM213" s="79"/>
    </row>
    <row r="214" spans="1:39" ht="15.75" customHeight="1">
      <c r="A214" s="29"/>
      <c r="B214" s="79"/>
      <c r="C214" s="79"/>
      <c r="D214" s="29"/>
      <c r="E214" s="79"/>
      <c r="F214" s="79"/>
      <c r="G214" s="79"/>
      <c r="H214" s="79"/>
      <c r="I214" s="79"/>
      <c r="J214" s="79"/>
      <c r="K214" s="79"/>
      <c r="L214" s="79"/>
      <c r="M214" s="79"/>
      <c r="N214" s="79"/>
      <c r="O214" s="79"/>
      <c r="P214" s="79"/>
      <c r="Q214" s="79"/>
      <c r="R214" s="79"/>
      <c r="S214" s="79"/>
      <c r="T214" s="79"/>
      <c r="U214" s="79"/>
      <c r="V214" s="79"/>
      <c r="W214" s="79"/>
      <c r="X214" s="79"/>
      <c r="Y214" s="79"/>
      <c r="Z214" s="79"/>
      <c r="AA214" s="79"/>
      <c r="AB214" s="79"/>
      <c r="AC214" s="79"/>
      <c r="AD214" s="79"/>
      <c r="AE214" s="79"/>
      <c r="AF214" s="79"/>
      <c r="AG214" s="79"/>
      <c r="AH214" s="79"/>
      <c r="AI214" s="79"/>
      <c r="AJ214" s="79"/>
      <c r="AK214" s="79"/>
      <c r="AL214" s="79"/>
      <c r="AM214" s="79"/>
    </row>
    <row r="215" spans="1:39" ht="15.75" customHeight="1">
      <c r="A215" s="29"/>
      <c r="B215" s="79"/>
      <c r="C215" s="79"/>
      <c r="D215" s="29"/>
      <c r="E215" s="79"/>
      <c r="F215" s="79"/>
      <c r="G215" s="79"/>
      <c r="H215" s="79"/>
      <c r="I215" s="79"/>
      <c r="J215" s="79"/>
      <c r="K215" s="79"/>
      <c r="L215" s="79"/>
      <c r="M215" s="79"/>
      <c r="N215" s="79"/>
      <c r="O215" s="79"/>
      <c r="P215" s="79"/>
      <c r="Q215" s="79"/>
      <c r="R215" s="79"/>
      <c r="S215" s="79"/>
      <c r="T215" s="79"/>
      <c r="U215" s="79"/>
      <c r="V215" s="79"/>
      <c r="W215" s="79"/>
      <c r="X215" s="79"/>
      <c r="Y215" s="79"/>
      <c r="Z215" s="79"/>
      <c r="AA215" s="79"/>
      <c r="AB215" s="79"/>
      <c r="AC215" s="79"/>
      <c r="AD215" s="79"/>
      <c r="AE215" s="79"/>
      <c r="AF215" s="79"/>
      <c r="AG215" s="79"/>
      <c r="AH215" s="79"/>
      <c r="AI215" s="79"/>
      <c r="AJ215" s="79"/>
      <c r="AK215" s="79"/>
      <c r="AL215" s="79"/>
      <c r="AM215" s="79"/>
    </row>
    <row r="216" spans="1:39" ht="15.75" customHeight="1">
      <c r="A216" s="29"/>
      <c r="B216" s="79"/>
      <c r="C216" s="79"/>
      <c r="D216" s="29"/>
      <c r="E216" s="79"/>
      <c r="F216" s="79"/>
      <c r="G216" s="79"/>
      <c r="H216" s="79"/>
      <c r="I216" s="79"/>
      <c r="J216" s="79"/>
      <c r="K216" s="79"/>
      <c r="L216" s="79"/>
      <c r="M216" s="79"/>
      <c r="N216" s="79"/>
      <c r="O216" s="79"/>
      <c r="P216" s="79"/>
      <c r="Q216" s="79"/>
      <c r="R216" s="79"/>
      <c r="S216" s="79"/>
      <c r="T216" s="79"/>
      <c r="U216" s="79"/>
      <c r="V216" s="79"/>
      <c r="W216" s="79"/>
      <c r="X216" s="79"/>
      <c r="Y216" s="79"/>
      <c r="Z216" s="79"/>
      <c r="AA216" s="79"/>
      <c r="AB216" s="79"/>
      <c r="AC216" s="79"/>
      <c r="AD216" s="79"/>
      <c r="AE216" s="79"/>
      <c r="AF216" s="79"/>
      <c r="AG216" s="79"/>
      <c r="AH216" s="79"/>
      <c r="AI216" s="79"/>
      <c r="AJ216" s="79"/>
      <c r="AK216" s="79"/>
      <c r="AL216" s="79"/>
      <c r="AM216" s="79"/>
    </row>
    <row r="217" spans="1:39" ht="15.75" customHeight="1">
      <c r="A217" s="29"/>
      <c r="B217" s="79"/>
      <c r="C217" s="79"/>
      <c r="D217" s="29"/>
      <c r="E217" s="79"/>
      <c r="F217" s="79"/>
      <c r="G217" s="79"/>
      <c r="H217" s="79"/>
      <c r="I217" s="79"/>
      <c r="J217" s="79"/>
      <c r="K217" s="79"/>
      <c r="L217" s="79"/>
      <c r="M217" s="79"/>
      <c r="N217" s="79"/>
      <c r="O217" s="79"/>
      <c r="P217" s="79"/>
      <c r="Q217" s="79"/>
      <c r="R217" s="79"/>
      <c r="S217" s="79"/>
      <c r="T217" s="79"/>
      <c r="U217" s="79"/>
      <c r="V217" s="79"/>
      <c r="W217" s="79"/>
      <c r="X217" s="79"/>
      <c r="Y217" s="79"/>
      <c r="Z217" s="79"/>
      <c r="AA217" s="79"/>
      <c r="AB217" s="79"/>
      <c r="AC217" s="79"/>
      <c r="AD217" s="79"/>
      <c r="AE217" s="79"/>
      <c r="AF217" s="79"/>
      <c r="AG217" s="79"/>
      <c r="AH217" s="79"/>
      <c r="AI217" s="79"/>
      <c r="AJ217" s="79"/>
      <c r="AK217" s="79"/>
      <c r="AL217" s="79"/>
      <c r="AM217" s="79"/>
    </row>
    <row r="218" spans="1:39" ht="15.75" customHeight="1">
      <c r="A218" s="29"/>
      <c r="B218" s="79"/>
      <c r="C218" s="79"/>
      <c r="D218" s="29"/>
      <c r="E218" s="79"/>
      <c r="F218" s="79"/>
      <c r="G218" s="79"/>
      <c r="H218" s="79"/>
      <c r="I218" s="79"/>
      <c r="J218" s="79"/>
      <c r="K218" s="79"/>
      <c r="L218" s="79"/>
      <c r="M218" s="79"/>
      <c r="N218" s="79"/>
      <c r="O218" s="79"/>
      <c r="P218" s="79"/>
      <c r="Q218" s="79"/>
      <c r="R218" s="79"/>
      <c r="S218" s="79"/>
      <c r="T218" s="79"/>
      <c r="U218" s="79"/>
      <c r="V218" s="79"/>
      <c r="W218" s="79"/>
      <c r="X218" s="79"/>
      <c r="Y218" s="79"/>
      <c r="Z218" s="79"/>
      <c r="AA218" s="79"/>
      <c r="AB218" s="79"/>
      <c r="AC218" s="79"/>
      <c r="AD218" s="79"/>
      <c r="AE218" s="79"/>
      <c r="AF218" s="79"/>
      <c r="AG218" s="79"/>
      <c r="AH218" s="79"/>
      <c r="AI218" s="79"/>
      <c r="AJ218" s="79"/>
      <c r="AK218" s="79"/>
      <c r="AL218" s="79"/>
      <c r="AM218" s="79"/>
    </row>
    <row r="219" spans="1:39" ht="15.75" customHeight="1">
      <c r="A219" s="29"/>
      <c r="B219" s="79"/>
      <c r="C219" s="79"/>
      <c r="D219" s="29"/>
      <c r="E219" s="79"/>
      <c r="F219" s="79"/>
      <c r="G219" s="79"/>
      <c r="H219" s="79"/>
      <c r="I219" s="79"/>
      <c r="J219" s="79"/>
      <c r="K219" s="79"/>
      <c r="L219" s="79"/>
      <c r="M219" s="79"/>
      <c r="N219" s="79"/>
      <c r="O219" s="79"/>
      <c r="P219" s="79"/>
      <c r="Q219" s="79"/>
      <c r="R219" s="79"/>
      <c r="S219" s="79"/>
      <c r="T219" s="79"/>
      <c r="U219" s="79"/>
      <c r="V219" s="79"/>
      <c r="W219" s="79"/>
      <c r="X219" s="79"/>
      <c r="Y219" s="79"/>
      <c r="Z219" s="79"/>
      <c r="AA219" s="79"/>
      <c r="AB219" s="79"/>
      <c r="AC219" s="79"/>
      <c r="AD219" s="79"/>
      <c r="AE219" s="79"/>
      <c r="AF219" s="79"/>
      <c r="AG219" s="79"/>
      <c r="AH219" s="79"/>
      <c r="AI219" s="79"/>
      <c r="AJ219" s="79"/>
      <c r="AK219" s="79"/>
      <c r="AL219" s="79"/>
      <c r="AM219" s="79"/>
    </row>
    <row r="220" spans="1:39" ht="15.75" customHeight="1">
      <c r="A220" s="29"/>
      <c r="B220" s="79"/>
      <c r="C220" s="79"/>
      <c r="D220" s="29"/>
      <c r="E220" s="79"/>
      <c r="F220" s="79"/>
      <c r="G220" s="79"/>
      <c r="H220" s="79"/>
      <c r="I220" s="79"/>
      <c r="J220" s="79"/>
      <c r="K220" s="79"/>
      <c r="L220" s="79"/>
      <c r="M220" s="79"/>
      <c r="N220" s="79"/>
      <c r="O220" s="79"/>
      <c r="P220" s="79"/>
      <c r="Q220" s="79"/>
      <c r="R220" s="79"/>
      <c r="S220" s="79"/>
      <c r="T220" s="79"/>
      <c r="U220" s="79"/>
      <c r="V220" s="79"/>
      <c r="W220" s="79"/>
      <c r="X220" s="79"/>
      <c r="Y220" s="79"/>
      <c r="Z220" s="79"/>
      <c r="AA220" s="79"/>
      <c r="AB220" s="79"/>
      <c r="AC220" s="79"/>
      <c r="AD220" s="79"/>
      <c r="AE220" s="79"/>
      <c r="AF220" s="79"/>
      <c r="AG220" s="79"/>
      <c r="AH220" s="79"/>
      <c r="AI220" s="79"/>
      <c r="AJ220" s="79"/>
      <c r="AK220" s="79"/>
      <c r="AL220" s="79"/>
      <c r="AM220" s="79"/>
    </row>
    <row r="221" spans="1:39" ht="15.75" customHeight="1">
      <c r="A221" s="29"/>
      <c r="B221" s="79"/>
      <c r="C221" s="79"/>
      <c r="D221" s="29"/>
      <c r="E221" s="79"/>
      <c r="F221" s="79"/>
      <c r="G221" s="79"/>
      <c r="H221" s="79"/>
      <c r="I221" s="79"/>
      <c r="J221" s="79"/>
      <c r="K221" s="79"/>
      <c r="L221" s="79"/>
      <c r="M221" s="79"/>
      <c r="N221" s="79"/>
      <c r="O221" s="79"/>
      <c r="P221" s="79"/>
      <c r="Q221" s="79"/>
      <c r="R221" s="79"/>
      <c r="S221" s="79"/>
      <c r="T221" s="79"/>
      <c r="U221" s="79"/>
      <c r="V221" s="79"/>
      <c r="W221" s="79"/>
      <c r="X221" s="79"/>
      <c r="Y221" s="79"/>
      <c r="Z221" s="79"/>
      <c r="AA221" s="79"/>
      <c r="AB221" s="79"/>
      <c r="AC221" s="79"/>
      <c r="AD221" s="79"/>
      <c r="AE221" s="79"/>
      <c r="AF221" s="79"/>
      <c r="AG221" s="79"/>
      <c r="AH221" s="79"/>
      <c r="AI221" s="79"/>
      <c r="AJ221" s="79"/>
      <c r="AK221" s="79"/>
      <c r="AL221" s="79"/>
      <c r="AM221" s="79"/>
    </row>
    <row r="222" spans="1:39" ht="15.75" customHeight="1">
      <c r="A222" s="29"/>
      <c r="B222" s="79"/>
      <c r="C222" s="79"/>
      <c r="D222" s="29"/>
      <c r="E222" s="79"/>
      <c r="F222" s="79"/>
      <c r="G222" s="79"/>
      <c r="H222" s="79"/>
      <c r="I222" s="79"/>
      <c r="J222" s="79"/>
      <c r="K222" s="79"/>
      <c r="L222" s="79"/>
      <c r="M222" s="79"/>
      <c r="N222" s="79"/>
      <c r="O222" s="79"/>
      <c r="P222" s="79"/>
      <c r="Q222" s="79"/>
      <c r="R222" s="79"/>
      <c r="S222" s="79"/>
      <c r="T222" s="79"/>
      <c r="U222" s="79"/>
      <c r="V222" s="79"/>
      <c r="W222" s="79"/>
      <c r="X222" s="79"/>
      <c r="Y222" s="79"/>
      <c r="Z222" s="79"/>
      <c r="AA222" s="79"/>
      <c r="AB222" s="79"/>
      <c r="AC222" s="79"/>
      <c r="AD222" s="79"/>
      <c r="AE222" s="79"/>
      <c r="AF222" s="79"/>
      <c r="AG222" s="79"/>
      <c r="AH222" s="79"/>
      <c r="AI222" s="79"/>
      <c r="AJ222" s="79"/>
      <c r="AK222" s="79"/>
      <c r="AL222" s="79"/>
      <c r="AM222" s="79"/>
    </row>
    <row r="223" spans="1:39" ht="15.75" customHeight="1">
      <c r="A223" s="29"/>
      <c r="B223" s="79"/>
      <c r="C223" s="79"/>
      <c r="D223" s="29"/>
      <c r="E223" s="79"/>
      <c r="F223" s="79"/>
      <c r="G223" s="79"/>
      <c r="H223" s="79"/>
      <c r="I223" s="79"/>
      <c r="J223" s="79"/>
      <c r="K223" s="79"/>
      <c r="L223" s="79"/>
      <c r="M223" s="79"/>
      <c r="N223" s="79"/>
      <c r="O223" s="79"/>
      <c r="P223" s="79"/>
      <c r="Q223" s="79"/>
      <c r="R223" s="79"/>
      <c r="S223" s="79"/>
      <c r="T223" s="79"/>
      <c r="U223" s="79"/>
      <c r="V223" s="79"/>
      <c r="W223" s="79"/>
      <c r="X223" s="79"/>
      <c r="Y223" s="79"/>
      <c r="Z223" s="79"/>
      <c r="AA223" s="79"/>
      <c r="AB223" s="79"/>
      <c r="AC223" s="79"/>
      <c r="AD223" s="79"/>
      <c r="AE223" s="79"/>
      <c r="AF223" s="79"/>
      <c r="AG223" s="79"/>
      <c r="AH223" s="79"/>
      <c r="AI223" s="79"/>
      <c r="AJ223" s="79"/>
      <c r="AK223" s="79"/>
      <c r="AL223" s="79"/>
      <c r="AM223" s="79"/>
    </row>
    <row r="224" spans="1:39" ht="15.75" customHeight="1">
      <c r="A224" s="29"/>
      <c r="B224" s="79"/>
      <c r="C224" s="79"/>
      <c r="D224" s="29"/>
      <c r="E224" s="79"/>
      <c r="F224" s="79"/>
      <c r="G224" s="79"/>
      <c r="H224" s="79"/>
      <c r="I224" s="79"/>
      <c r="J224" s="79"/>
      <c r="K224" s="79"/>
      <c r="L224" s="79"/>
      <c r="M224" s="79"/>
      <c r="N224" s="79"/>
      <c r="O224" s="79"/>
      <c r="P224" s="79"/>
      <c r="Q224" s="79"/>
      <c r="R224" s="79"/>
      <c r="S224" s="79"/>
      <c r="T224" s="79"/>
      <c r="U224" s="79"/>
      <c r="V224" s="79"/>
      <c r="W224" s="79"/>
      <c r="X224" s="79"/>
      <c r="Y224" s="79"/>
      <c r="Z224" s="79"/>
      <c r="AA224" s="79"/>
      <c r="AB224" s="79"/>
      <c r="AC224" s="79"/>
      <c r="AD224" s="79"/>
      <c r="AE224" s="79"/>
      <c r="AF224" s="79"/>
      <c r="AG224" s="79"/>
      <c r="AH224" s="79"/>
      <c r="AI224" s="79"/>
      <c r="AJ224" s="79"/>
      <c r="AK224" s="79"/>
      <c r="AL224" s="79"/>
      <c r="AM224" s="79"/>
    </row>
    <row r="225" spans="1:39" ht="15.75" customHeight="1">
      <c r="A225" s="29"/>
      <c r="B225" s="79"/>
      <c r="C225" s="79"/>
      <c r="D225" s="29"/>
      <c r="E225" s="79"/>
      <c r="F225" s="79"/>
      <c r="G225" s="79"/>
      <c r="H225" s="79"/>
      <c r="I225" s="79"/>
      <c r="J225" s="79"/>
      <c r="K225" s="79"/>
      <c r="L225" s="79"/>
      <c r="M225" s="79"/>
      <c r="N225" s="79"/>
      <c r="O225" s="79"/>
      <c r="P225" s="79"/>
      <c r="Q225" s="79"/>
      <c r="R225" s="79"/>
      <c r="S225" s="79"/>
      <c r="T225" s="79"/>
      <c r="U225" s="79"/>
      <c r="V225" s="79"/>
      <c r="W225" s="79"/>
      <c r="X225" s="79"/>
      <c r="Y225" s="79"/>
      <c r="Z225" s="79"/>
      <c r="AA225" s="79"/>
      <c r="AB225" s="79"/>
      <c r="AC225" s="79"/>
      <c r="AD225" s="79"/>
      <c r="AE225" s="79"/>
      <c r="AF225" s="79"/>
      <c r="AG225" s="79"/>
      <c r="AH225" s="79"/>
      <c r="AI225" s="79"/>
      <c r="AJ225" s="79"/>
      <c r="AK225" s="79"/>
      <c r="AL225" s="79"/>
      <c r="AM225" s="79"/>
    </row>
    <row r="226" spans="1:39" ht="15.75" customHeight="1">
      <c r="A226" s="29"/>
      <c r="B226" s="79"/>
      <c r="C226" s="79"/>
      <c r="D226" s="29"/>
      <c r="E226" s="79"/>
      <c r="F226" s="79"/>
      <c r="G226" s="79"/>
      <c r="H226" s="79"/>
      <c r="I226" s="79"/>
      <c r="J226" s="79"/>
      <c r="K226" s="79"/>
      <c r="L226" s="79"/>
      <c r="M226" s="79"/>
      <c r="N226" s="79"/>
      <c r="O226" s="79"/>
      <c r="P226" s="79"/>
      <c r="Q226" s="79"/>
      <c r="R226" s="79"/>
      <c r="S226" s="79"/>
      <c r="T226" s="79"/>
      <c r="U226" s="79"/>
      <c r="V226" s="79"/>
      <c r="W226" s="79"/>
      <c r="X226" s="79"/>
      <c r="Y226" s="79"/>
      <c r="Z226" s="79"/>
      <c r="AA226" s="79"/>
      <c r="AB226" s="79"/>
      <c r="AC226" s="79"/>
      <c r="AD226" s="79"/>
      <c r="AE226" s="79"/>
      <c r="AF226" s="79"/>
      <c r="AG226" s="79"/>
      <c r="AH226" s="79"/>
      <c r="AI226" s="79"/>
      <c r="AJ226" s="79"/>
      <c r="AK226" s="79"/>
      <c r="AL226" s="79"/>
      <c r="AM226" s="79"/>
    </row>
    <row r="227" spans="1:39" ht="15.75" customHeight="1">
      <c r="A227" s="29"/>
      <c r="B227" s="79"/>
      <c r="C227" s="79"/>
      <c r="D227" s="29"/>
      <c r="E227" s="79"/>
      <c r="F227" s="79"/>
      <c r="G227" s="79"/>
      <c r="H227" s="79"/>
      <c r="I227" s="79"/>
      <c r="J227" s="79"/>
      <c r="K227" s="79"/>
      <c r="L227" s="79"/>
      <c r="M227" s="79"/>
      <c r="N227" s="79"/>
      <c r="O227" s="79"/>
      <c r="P227" s="79"/>
      <c r="Q227" s="79"/>
      <c r="R227" s="79"/>
      <c r="S227" s="79"/>
      <c r="T227" s="79"/>
      <c r="U227" s="79"/>
      <c r="V227" s="79"/>
      <c r="W227" s="79"/>
      <c r="X227" s="79"/>
      <c r="Y227" s="79"/>
      <c r="Z227" s="79"/>
      <c r="AA227" s="79"/>
      <c r="AB227" s="79"/>
      <c r="AC227" s="79"/>
      <c r="AD227" s="79"/>
      <c r="AE227" s="79"/>
      <c r="AF227" s="79"/>
      <c r="AG227" s="79"/>
      <c r="AH227" s="79"/>
      <c r="AI227" s="79"/>
      <c r="AJ227" s="79"/>
      <c r="AK227" s="79"/>
      <c r="AL227" s="79"/>
      <c r="AM227" s="79"/>
    </row>
    <row r="228" spans="1:39" ht="15.75" customHeight="1">
      <c r="A228" s="29"/>
      <c r="B228" s="79"/>
      <c r="C228" s="79"/>
      <c r="D228" s="29"/>
      <c r="E228" s="79"/>
      <c r="F228" s="79"/>
      <c r="G228" s="79"/>
      <c r="H228" s="79"/>
      <c r="I228" s="79"/>
      <c r="J228" s="79"/>
      <c r="K228" s="79"/>
      <c r="L228" s="79"/>
      <c r="M228" s="79"/>
      <c r="N228" s="79"/>
      <c r="O228" s="79"/>
      <c r="P228" s="79"/>
      <c r="Q228" s="79"/>
      <c r="R228" s="79"/>
      <c r="S228" s="79"/>
      <c r="T228" s="79"/>
      <c r="U228" s="79"/>
      <c r="V228" s="79"/>
      <c r="W228" s="79"/>
      <c r="X228" s="79"/>
      <c r="Y228" s="79"/>
      <c r="Z228" s="79"/>
      <c r="AA228" s="79"/>
      <c r="AB228" s="79"/>
      <c r="AC228" s="79"/>
      <c r="AD228" s="79"/>
      <c r="AE228" s="79"/>
      <c r="AF228" s="79"/>
      <c r="AG228" s="79"/>
      <c r="AH228" s="79"/>
      <c r="AI228" s="79"/>
      <c r="AJ228" s="79"/>
      <c r="AK228" s="79"/>
      <c r="AL228" s="79"/>
      <c r="AM228" s="79"/>
    </row>
    <row r="229" spans="1:39" ht="15.75" customHeight="1">
      <c r="A229" s="29"/>
      <c r="B229" s="79"/>
      <c r="C229" s="79"/>
      <c r="D229" s="29"/>
      <c r="E229" s="79"/>
      <c r="F229" s="79"/>
      <c r="G229" s="79"/>
      <c r="H229" s="79"/>
      <c r="I229" s="79"/>
      <c r="J229" s="79"/>
      <c r="K229" s="79"/>
      <c r="L229" s="79"/>
      <c r="M229" s="79"/>
      <c r="N229" s="79"/>
      <c r="O229" s="79"/>
      <c r="P229" s="79"/>
      <c r="Q229" s="79"/>
      <c r="R229" s="79"/>
      <c r="S229" s="79"/>
      <c r="T229" s="79"/>
      <c r="U229" s="79"/>
      <c r="V229" s="79"/>
      <c r="W229" s="79"/>
      <c r="X229" s="79"/>
      <c r="Y229" s="79"/>
      <c r="Z229" s="79"/>
      <c r="AA229" s="79"/>
      <c r="AB229" s="79"/>
      <c r="AC229" s="79"/>
      <c r="AD229" s="79"/>
      <c r="AE229" s="79"/>
      <c r="AF229" s="79"/>
      <c r="AG229" s="79"/>
      <c r="AH229" s="79"/>
      <c r="AI229" s="79"/>
      <c r="AJ229" s="79"/>
      <c r="AK229" s="79"/>
      <c r="AL229" s="79"/>
      <c r="AM229" s="79"/>
    </row>
    <row r="230" spans="1:39" ht="15.75" customHeight="1">
      <c r="A230" s="29"/>
      <c r="B230" s="79"/>
      <c r="C230" s="79"/>
      <c r="D230" s="29"/>
      <c r="E230" s="79"/>
      <c r="F230" s="79"/>
      <c r="G230" s="79"/>
      <c r="H230" s="79"/>
      <c r="I230" s="79"/>
      <c r="J230" s="79"/>
      <c r="K230" s="79"/>
      <c r="L230" s="79"/>
      <c r="M230" s="79"/>
      <c r="N230" s="79"/>
      <c r="O230" s="79"/>
      <c r="P230" s="79"/>
      <c r="Q230" s="79"/>
      <c r="R230" s="79"/>
      <c r="S230" s="79"/>
      <c r="T230" s="79"/>
      <c r="U230" s="79"/>
      <c r="V230" s="79"/>
      <c r="W230" s="79"/>
      <c r="X230" s="79"/>
      <c r="Y230" s="79"/>
      <c r="Z230" s="79"/>
      <c r="AA230" s="79"/>
      <c r="AB230" s="79"/>
      <c r="AC230" s="79"/>
      <c r="AD230" s="79"/>
      <c r="AE230" s="79"/>
      <c r="AF230" s="79"/>
      <c r="AG230" s="79"/>
      <c r="AH230" s="79"/>
      <c r="AI230" s="79"/>
      <c r="AJ230" s="79"/>
      <c r="AK230" s="79"/>
      <c r="AL230" s="79"/>
      <c r="AM230" s="79"/>
    </row>
    <row r="231" spans="1:39" ht="15.75" customHeight="1">
      <c r="A231" s="29"/>
      <c r="B231" s="79"/>
      <c r="C231" s="79"/>
      <c r="D231" s="29"/>
      <c r="E231" s="79"/>
      <c r="F231" s="79"/>
      <c r="G231" s="79"/>
      <c r="H231" s="79"/>
      <c r="I231" s="79"/>
      <c r="J231" s="79"/>
      <c r="K231" s="79"/>
      <c r="L231" s="79"/>
      <c r="M231" s="79"/>
      <c r="N231" s="79"/>
      <c r="O231" s="79"/>
      <c r="P231" s="79"/>
      <c r="Q231" s="79"/>
      <c r="R231" s="79"/>
      <c r="S231" s="79"/>
      <c r="T231" s="79"/>
      <c r="U231" s="79"/>
      <c r="V231" s="79"/>
      <c r="W231" s="79"/>
      <c r="X231" s="79"/>
      <c r="Y231" s="79"/>
      <c r="Z231" s="79"/>
      <c r="AA231" s="79"/>
      <c r="AB231" s="79"/>
      <c r="AC231" s="79"/>
      <c r="AD231" s="79"/>
      <c r="AE231" s="79"/>
      <c r="AF231" s="79"/>
      <c r="AG231" s="79"/>
      <c r="AH231" s="79"/>
      <c r="AI231" s="79"/>
      <c r="AJ231" s="79"/>
      <c r="AK231" s="79"/>
      <c r="AL231" s="79"/>
      <c r="AM231" s="79"/>
    </row>
    <row r="232" spans="1:39" ht="15.75" customHeight="1">
      <c r="A232" s="29"/>
      <c r="B232" s="79"/>
      <c r="C232" s="79"/>
      <c r="D232" s="29"/>
      <c r="E232" s="79"/>
      <c r="F232" s="79"/>
      <c r="G232" s="79"/>
      <c r="H232" s="79"/>
      <c r="I232" s="79"/>
      <c r="J232" s="79"/>
      <c r="K232" s="79"/>
      <c r="L232" s="79"/>
      <c r="M232" s="79"/>
      <c r="N232" s="79"/>
      <c r="O232" s="79"/>
      <c r="P232" s="79"/>
      <c r="Q232" s="79"/>
      <c r="R232" s="79"/>
      <c r="S232" s="79"/>
      <c r="T232" s="79"/>
      <c r="U232" s="79"/>
      <c r="V232" s="79"/>
      <c r="W232" s="79"/>
      <c r="X232" s="79"/>
      <c r="Y232" s="79"/>
      <c r="Z232" s="79"/>
      <c r="AA232" s="79"/>
      <c r="AB232" s="79"/>
      <c r="AC232" s="79"/>
      <c r="AD232" s="79"/>
      <c r="AE232" s="79"/>
      <c r="AF232" s="79"/>
      <c r="AG232" s="79"/>
      <c r="AH232" s="79"/>
      <c r="AI232" s="79"/>
      <c r="AJ232" s="79"/>
      <c r="AK232" s="79"/>
      <c r="AL232" s="79"/>
      <c r="AM232" s="79"/>
    </row>
    <row r="233" spans="1:39" ht="15.75" customHeight="1">
      <c r="A233" s="29"/>
      <c r="B233" s="79"/>
      <c r="C233" s="79"/>
      <c r="D233" s="29"/>
      <c r="E233" s="79"/>
      <c r="F233" s="79"/>
      <c r="G233" s="79"/>
      <c r="H233" s="79"/>
      <c r="I233" s="79"/>
      <c r="J233" s="79"/>
      <c r="K233" s="79"/>
      <c r="L233" s="79"/>
      <c r="M233" s="79"/>
      <c r="N233" s="79"/>
      <c r="O233" s="79"/>
      <c r="P233" s="79"/>
      <c r="Q233" s="79"/>
      <c r="R233" s="79"/>
      <c r="S233" s="79"/>
      <c r="T233" s="79"/>
      <c r="U233" s="79"/>
      <c r="V233" s="79"/>
      <c r="W233" s="79"/>
      <c r="X233" s="79"/>
      <c r="Y233" s="79"/>
      <c r="Z233" s="79"/>
      <c r="AA233" s="79"/>
      <c r="AB233" s="79"/>
      <c r="AC233" s="79"/>
      <c r="AD233" s="79"/>
      <c r="AE233" s="79"/>
      <c r="AF233" s="79"/>
      <c r="AG233" s="79"/>
      <c r="AH233" s="79"/>
      <c r="AI233" s="79"/>
      <c r="AJ233" s="79"/>
      <c r="AK233" s="79"/>
      <c r="AL233" s="79"/>
      <c r="AM233" s="79"/>
    </row>
    <row r="234" spans="1:39" ht="15.75" customHeight="1">
      <c r="A234" s="29"/>
      <c r="B234" s="79"/>
      <c r="C234" s="79"/>
      <c r="D234" s="29"/>
      <c r="E234" s="79"/>
      <c r="F234" s="79"/>
      <c r="G234" s="79"/>
      <c r="H234" s="79"/>
      <c r="I234" s="79"/>
      <c r="J234" s="79"/>
      <c r="K234" s="79"/>
      <c r="L234" s="79"/>
      <c r="M234" s="79"/>
      <c r="N234" s="79"/>
      <c r="O234" s="79"/>
      <c r="P234" s="79"/>
      <c r="Q234" s="79"/>
      <c r="R234" s="79"/>
      <c r="S234" s="79"/>
      <c r="T234" s="79"/>
      <c r="U234" s="79"/>
      <c r="V234" s="79"/>
      <c r="W234" s="79"/>
      <c r="X234" s="79"/>
      <c r="Y234" s="79"/>
      <c r="Z234" s="79"/>
      <c r="AA234" s="79"/>
      <c r="AB234" s="79"/>
      <c r="AC234" s="79"/>
      <c r="AD234" s="79"/>
      <c r="AE234" s="79"/>
      <c r="AF234" s="79"/>
      <c r="AG234" s="79"/>
      <c r="AH234" s="79"/>
      <c r="AI234" s="79"/>
      <c r="AJ234" s="79"/>
      <c r="AK234" s="79"/>
      <c r="AL234" s="79"/>
      <c r="AM234" s="79"/>
    </row>
    <row r="235" spans="1:39" ht="15.75" customHeight="1">
      <c r="A235" s="29"/>
      <c r="B235" s="79"/>
      <c r="C235" s="79"/>
      <c r="D235" s="29"/>
      <c r="E235" s="79"/>
      <c r="F235" s="79"/>
      <c r="G235" s="79"/>
      <c r="H235" s="79"/>
      <c r="I235" s="79"/>
      <c r="J235" s="79"/>
      <c r="K235" s="79"/>
      <c r="L235" s="79"/>
      <c r="M235" s="79"/>
      <c r="N235" s="79"/>
      <c r="O235" s="79"/>
      <c r="P235" s="79"/>
      <c r="Q235" s="79"/>
      <c r="R235" s="79"/>
      <c r="S235" s="79"/>
      <c r="T235" s="79"/>
      <c r="U235" s="79"/>
      <c r="V235" s="79"/>
      <c r="W235" s="79"/>
      <c r="X235" s="79"/>
      <c r="Y235" s="79"/>
      <c r="Z235" s="79"/>
      <c r="AA235" s="79"/>
      <c r="AB235" s="79"/>
      <c r="AC235" s="79"/>
      <c r="AD235" s="79"/>
      <c r="AE235" s="79"/>
      <c r="AF235" s="79"/>
      <c r="AG235" s="79"/>
      <c r="AH235" s="79"/>
      <c r="AI235" s="79"/>
      <c r="AJ235" s="79"/>
      <c r="AK235" s="79"/>
      <c r="AL235" s="79"/>
      <c r="AM235" s="79"/>
    </row>
    <row r="236" spans="1:39" ht="15.75" customHeight="1">
      <c r="A236" s="29"/>
      <c r="B236" s="79"/>
      <c r="C236" s="79"/>
      <c r="D236" s="29"/>
      <c r="E236" s="79"/>
      <c r="F236" s="79"/>
      <c r="G236" s="79"/>
      <c r="H236" s="79"/>
      <c r="I236" s="79"/>
      <c r="J236" s="79"/>
      <c r="K236" s="79"/>
      <c r="L236" s="79"/>
      <c r="M236" s="79"/>
      <c r="N236" s="79"/>
      <c r="O236" s="79"/>
      <c r="P236" s="79"/>
      <c r="Q236" s="79"/>
      <c r="R236" s="79"/>
      <c r="S236" s="79"/>
      <c r="T236" s="79"/>
      <c r="U236" s="79"/>
      <c r="V236" s="79"/>
      <c r="W236" s="79"/>
      <c r="X236" s="79"/>
      <c r="Y236" s="79"/>
      <c r="Z236" s="79"/>
      <c r="AA236" s="79"/>
      <c r="AB236" s="79"/>
      <c r="AC236" s="79"/>
      <c r="AD236" s="79"/>
      <c r="AE236" s="79"/>
      <c r="AF236" s="79"/>
      <c r="AG236" s="79"/>
      <c r="AH236" s="79"/>
      <c r="AI236" s="79"/>
      <c r="AJ236" s="79"/>
      <c r="AK236" s="79"/>
      <c r="AL236" s="79"/>
      <c r="AM236" s="79"/>
    </row>
    <row r="237" spans="1:39" ht="15.75" customHeight="1">
      <c r="A237" s="29"/>
      <c r="B237" s="79"/>
      <c r="C237" s="79"/>
      <c r="D237" s="29"/>
      <c r="E237" s="79"/>
      <c r="F237" s="79"/>
      <c r="G237" s="79"/>
      <c r="H237" s="79"/>
      <c r="I237" s="79"/>
      <c r="J237" s="79"/>
      <c r="K237" s="79"/>
      <c r="L237" s="79"/>
      <c r="M237" s="79"/>
      <c r="N237" s="79"/>
      <c r="O237" s="79"/>
      <c r="P237" s="79"/>
      <c r="Q237" s="79"/>
      <c r="R237" s="79"/>
      <c r="S237" s="79"/>
      <c r="T237" s="79"/>
      <c r="U237" s="79"/>
      <c r="V237" s="79"/>
      <c r="W237" s="79"/>
      <c r="X237" s="79"/>
      <c r="Y237" s="79"/>
      <c r="Z237" s="79"/>
      <c r="AA237" s="79"/>
      <c r="AB237" s="79"/>
      <c r="AC237" s="79"/>
      <c r="AD237" s="79"/>
      <c r="AE237" s="79"/>
      <c r="AF237" s="79"/>
      <c r="AG237" s="79"/>
      <c r="AH237" s="79"/>
      <c r="AI237" s="79"/>
      <c r="AJ237" s="79"/>
      <c r="AK237" s="79"/>
      <c r="AL237" s="79"/>
      <c r="AM237" s="79"/>
    </row>
    <row r="238" spans="1:39" ht="15.75" customHeight="1">
      <c r="A238" s="29"/>
      <c r="B238" s="79"/>
      <c r="C238" s="79"/>
      <c r="D238" s="29"/>
      <c r="E238" s="79"/>
      <c r="F238" s="79"/>
      <c r="G238" s="79"/>
      <c r="H238" s="79"/>
      <c r="I238" s="79"/>
      <c r="J238" s="79"/>
      <c r="K238" s="79"/>
      <c r="L238" s="79"/>
      <c r="M238" s="79"/>
      <c r="N238" s="79"/>
      <c r="O238" s="79"/>
      <c r="P238" s="79"/>
      <c r="Q238" s="79"/>
      <c r="R238" s="79"/>
      <c r="S238" s="79"/>
      <c r="T238" s="79"/>
      <c r="U238" s="79"/>
      <c r="V238" s="79"/>
      <c r="W238" s="79"/>
      <c r="X238" s="79"/>
      <c r="Y238" s="79"/>
      <c r="Z238" s="79"/>
      <c r="AA238" s="79"/>
      <c r="AB238" s="79"/>
      <c r="AC238" s="79"/>
      <c r="AD238" s="79"/>
      <c r="AE238" s="79"/>
      <c r="AF238" s="79"/>
      <c r="AG238" s="79"/>
      <c r="AH238" s="79"/>
      <c r="AI238" s="79"/>
      <c r="AJ238" s="79"/>
      <c r="AK238" s="79"/>
      <c r="AL238" s="79"/>
      <c r="AM238" s="79"/>
    </row>
    <row r="239" spans="1:39" ht="15.75" customHeight="1">
      <c r="A239" s="29"/>
      <c r="B239" s="79"/>
      <c r="C239" s="79"/>
      <c r="D239" s="29"/>
      <c r="E239" s="79"/>
      <c r="F239" s="79"/>
      <c r="G239" s="79"/>
      <c r="H239" s="79"/>
      <c r="I239" s="79"/>
      <c r="J239" s="79"/>
      <c r="K239" s="79"/>
      <c r="L239" s="79"/>
      <c r="M239" s="79"/>
      <c r="N239" s="79"/>
      <c r="O239" s="79"/>
      <c r="P239" s="79"/>
      <c r="Q239" s="79"/>
      <c r="R239" s="79"/>
      <c r="S239" s="79"/>
      <c r="T239" s="79"/>
      <c r="U239" s="79"/>
      <c r="V239" s="79"/>
      <c r="W239" s="79"/>
      <c r="X239" s="79"/>
      <c r="Y239" s="79"/>
      <c r="Z239" s="79"/>
      <c r="AA239" s="79"/>
      <c r="AB239" s="79"/>
      <c r="AC239" s="79"/>
      <c r="AD239" s="79"/>
      <c r="AE239" s="79"/>
      <c r="AF239" s="79"/>
      <c r="AG239" s="79"/>
      <c r="AH239" s="79"/>
      <c r="AI239" s="79"/>
      <c r="AJ239" s="79"/>
      <c r="AK239" s="79"/>
      <c r="AL239" s="79"/>
      <c r="AM239" s="79"/>
    </row>
    <row r="240" spans="1:39" ht="15.75" customHeight="1">
      <c r="A240" s="29"/>
      <c r="B240" s="79"/>
      <c r="C240" s="79"/>
      <c r="D240" s="29"/>
      <c r="E240" s="79"/>
      <c r="F240" s="79"/>
      <c r="G240" s="79"/>
      <c r="H240" s="79"/>
      <c r="I240" s="79"/>
      <c r="J240" s="79"/>
      <c r="K240" s="79"/>
      <c r="L240" s="79"/>
      <c r="M240" s="79"/>
      <c r="N240" s="79"/>
      <c r="O240" s="79"/>
      <c r="P240" s="79"/>
      <c r="Q240" s="79"/>
      <c r="R240" s="79"/>
      <c r="S240" s="79"/>
      <c r="T240" s="79"/>
      <c r="U240" s="79"/>
      <c r="V240" s="79"/>
      <c r="W240" s="79"/>
      <c r="X240" s="79"/>
      <c r="Y240" s="79"/>
      <c r="Z240" s="79"/>
      <c r="AA240" s="79"/>
      <c r="AB240" s="79"/>
      <c r="AC240" s="79"/>
      <c r="AD240" s="79"/>
      <c r="AE240" s="79"/>
      <c r="AF240" s="79"/>
      <c r="AG240" s="79"/>
      <c r="AH240" s="79"/>
      <c r="AI240" s="79"/>
      <c r="AJ240" s="79"/>
      <c r="AK240" s="79"/>
      <c r="AL240" s="79"/>
      <c r="AM240" s="79"/>
    </row>
    <row r="241" spans="1:39" ht="15.75" customHeight="1">
      <c r="A241" s="29"/>
      <c r="B241" s="79"/>
      <c r="C241" s="79"/>
      <c r="D241" s="29"/>
      <c r="E241" s="79"/>
      <c r="F241" s="79"/>
      <c r="G241" s="79"/>
      <c r="H241" s="79"/>
      <c r="I241" s="79"/>
      <c r="J241" s="79"/>
      <c r="K241" s="79"/>
      <c r="L241" s="79"/>
      <c r="M241" s="79"/>
      <c r="N241" s="79"/>
      <c r="O241" s="79"/>
      <c r="P241" s="79"/>
      <c r="Q241" s="79"/>
      <c r="R241" s="79"/>
      <c r="S241" s="79"/>
      <c r="T241" s="79"/>
      <c r="U241" s="79"/>
      <c r="V241" s="79"/>
      <c r="W241" s="79"/>
      <c r="X241" s="79"/>
      <c r="Y241" s="79"/>
      <c r="Z241" s="79"/>
      <c r="AA241" s="79"/>
      <c r="AB241" s="79"/>
      <c r="AC241" s="79"/>
      <c r="AD241" s="79"/>
      <c r="AE241" s="79"/>
      <c r="AF241" s="79"/>
      <c r="AG241" s="79"/>
      <c r="AH241" s="79"/>
      <c r="AI241" s="79"/>
      <c r="AJ241" s="79"/>
      <c r="AK241" s="79"/>
      <c r="AL241" s="79"/>
      <c r="AM241" s="79"/>
    </row>
    <row r="242" spans="1:39" ht="15.75" customHeight="1">
      <c r="A242" s="29"/>
      <c r="B242" s="79"/>
      <c r="C242" s="79"/>
      <c r="D242" s="29"/>
      <c r="E242" s="79"/>
      <c r="F242" s="79"/>
      <c r="G242" s="79"/>
      <c r="H242" s="79"/>
      <c r="I242" s="79"/>
      <c r="J242" s="79"/>
      <c r="K242" s="79"/>
      <c r="L242" s="79"/>
      <c r="M242" s="79"/>
      <c r="N242" s="79"/>
      <c r="O242" s="79"/>
      <c r="P242" s="79"/>
      <c r="Q242" s="79"/>
      <c r="R242" s="79"/>
      <c r="S242" s="79"/>
      <c r="T242" s="79"/>
      <c r="U242" s="79"/>
      <c r="V242" s="79"/>
      <c r="W242" s="79"/>
      <c r="X242" s="79"/>
      <c r="Y242" s="79"/>
      <c r="Z242" s="79"/>
      <c r="AA242" s="79"/>
      <c r="AB242" s="79"/>
      <c r="AC242" s="79"/>
      <c r="AD242" s="79"/>
      <c r="AE242" s="79"/>
      <c r="AF242" s="79"/>
      <c r="AG242" s="79"/>
      <c r="AH242" s="79"/>
      <c r="AI242" s="79"/>
      <c r="AJ242" s="79"/>
      <c r="AK242" s="79"/>
      <c r="AL242" s="79"/>
      <c r="AM242" s="79"/>
    </row>
    <row r="243" spans="1:39" ht="15.75" customHeight="1">
      <c r="A243" s="29"/>
      <c r="B243" s="79"/>
      <c r="C243" s="79"/>
      <c r="D243" s="29"/>
      <c r="E243" s="79"/>
      <c r="F243" s="79"/>
      <c r="G243" s="79"/>
      <c r="H243" s="79"/>
      <c r="I243" s="79"/>
      <c r="J243" s="79"/>
      <c r="K243" s="79"/>
      <c r="L243" s="79"/>
      <c r="M243" s="79"/>
      <c r="N243" s="79"/>
      <c r="O243" s="79"/>
      <c r="P243" s="79"/>
      <c r="Q243" s="79"/>
      <c r="R243" s="79"/>
      <c r="S243" s="79"/>
      <c r="T243" s="79"/>
      <c r="U243" s="79"/>
      <c r="V243" s="79"/>
      <c r="W243" s="79"/>
      <c r="X243" s="79"/>
      <c r="Y243" s="79"/>
      <c r="Z243" s="79"/>
      <c r="AA243" s="79"/>
      <c r="AB243" s="79"/>
      <c r="AC243" s="79"/>
      <c r="AD243" s="79"/>
      <c r="AE243" s="79"/>
      <c r="AF243" s="79"/>
      <c r="AG243" s="79"/>
      <c r="AH243" s="79"/>
      <c r="AI243" s="79"/>
      <c r="AJ243" s="79"/>
      <c r="AK243" s="79"/>
      <c r="AL243" s="79"/>
      <c r="AM243" s="79"/>
    </row>
    <row r="244" spans="1:39" ht="15.75" customHeight="1">
      <c r="A244" s="29"/>
      <c r="B244" s="79"/>
      <c r="C244" s="79"/>
      <c r="D244" s="29"/>
      <c r="E244" s="79"/>
      <c r="F244" s="79"/>
      <c r="G244" s="79"/>
      <c r="H244" s="79"/>
      <c r="I244" s="79"/>
      <c r="J244" s="79"/>
      <c r="K244" s="79"/>
      <c r="L244" s="79"/>
      <c r="M244" s="79"/>
      <c r="N244" s="79"/>
      <c r="O244" s="79"/>
      <c r="P244" s="79"/>
      <c r="Q244" s="79"/>
      <c r="R244" s="79"/>
      <c r="S244" s="79"/>
      <c r="T244" s="79"/>
      <c r="U244" s="79"/>
      <c r="V244" s="79"/>
      <c r="W244" s="79"/>
      <c r="X244" s="79"/>
      <c r="Y244" s="79"/>
      <c r="Z244" s="79"/>
      <c r="AA244" s="79"/>
      <c r="AB244" s="79"/>
      <c r="AC244" s="79"/>
      <c r="AD244" s="79"/>
      <c r="AE244" s="79"/>
      <c r="AF244" s="79"/>
      <c r="AG244" s="79"/>
      <c r="AH244" s="79"/>
      <c r="AI244" s="79"/>
      <c r="AJ244" s="79"/>
      <c r="AK244" s="79"/>
      <c r="AL244" s="79"/>
      <c r="AM244" s="79"/>
    </row>
    <row r="245" spans="1:39" ht="15.75" customHeight="1">
      <c r="A245" s="29"/>
      <c r="B245" s="79"/>
      <c r="C245" s="79"/>
      <c r="D245" s="29"/>
      <c r="E245" s="79"/>
      <c r="F245" s="79"/>
      <c r="G245" s="79"/>
      <c r="H245" s="79"/>
      <c r="I245" s="79"/>
      <c r="J245" s="79"/>
      <c r="K245" s="79"/>
      <c r="L245" s="79"/>
      <c r="M245" s="79"/>
      <c r="N245" s="79"/>
      <c r="O245" s="79"/>
      <c r="P245" s="79"/>
      <c r="Q245" s="79"/>
      <c r="R245" s="79"/>
      <c r="S245" s="79"/>
      <c r="T245" s="79"/>
      <c r="U245" s="79"/>
      <c r="V245" s="79"/>
      <c r="W245" s="79"/>
      <c r="X245" s="79"/>
      <c r="Y245" s="79"/>
      <c r="Z245" s="79"/>
      <c r="AA245" s="79"/>
      <c r="AB245" s="79"/>
      <c r="AC245" s="79"/>
      <c r="AD245" s="79"/>
      <c r="AE245" s="79"/>
      <c r="AF245" s="79"/>
      <c r="AG245" s="79"/>
      <c r="AH245" s="79"/>
      <c r="AI245" s="79"/>
      <c r="AJ245" s="79"/>
      <c r="AK245" s="79"/>
      <c r="AL245" s="79"/>
      <c r="AM245" s="79"/>
    </row>
    <row r="246" spans="1:39" ht="15.75" customHeight="1">
      <c r="A246" s="29"/>
      <c r="B246" s="79"/>
      <c r="C246" s="79"/>
      <c r="D246" s="29"/>
      <c r="E246" s="79"/>
      <c r="F246" s="79"/>
      <c r="G246" s="79"/>
      <c r="H246" s="79"/>
      <c r="I246" s="79"/>
      <c r="J246" s="79"/>
      <c r="K246" s="79"/>
      <c r="L246" s="79"/>
      <c r="M246" s="79"/>
      <c r="N246" s="79"/>
      <c r="O246" s="79"/>
      <c r="P246" s="79"/>
      <c r="Q246" s="79"/>
      <c r="R246" s="79"/>
      <c r="S246" s="79"/>
      <c r="T246" s="79"/>
      <c r="U246" s="79"/>
      <c r="V246" s="79"/>
      <c r="W246" s="79"/>
      <c r="X246" s="79"/>
      <c r="Y246" s="79"/>
      <c r="Z246" s="79"/>
      <c r="AA246" s="79"/>
      <c r="AB246" s="79"/>
      <c r="AC246" s="79"/>
      <c r="AD246" s="79"/>
      <c r="AE246" s="79"/>
      <c r="AF246" s="79"/>
      <c r="AG246" s="79"/>
      <c r="AH246" s="79"/>
      <c r="AI246" s="79"/>
      <c r="AJ246" s="79"/>
      <c r="AK246" s="79"/>
      <c r="AL246" s="79"/>
      <c r="AM246" s="79"/>
    </row>
    <row r="247" spans="1:39" ht="15.75" customHeight="1">
      <c r="A247" s="29"/>
      <c r="B247" s="79"/>
      <c r="C247" s="79"/>
      <c r="D247" s="29"/>
      <c r="E247" s="79"/>
      <c r="F247" s="79"/>
      <c r="G247" s="79"/>
      <c r="H247" s="79"/>
      <c r="I247" s="79"/>
      <c r="J247" s="79"/>
      <c r="K247" s="79"/>
      <c r="L247" s="79"/>
      <c r="M247" s="79"/>
      <c r="N247" s="79"/>
      <c r="O247" s="79"/>
      <c r="P247" s="79"/>
      <c r="Q247" s="79"/>
      <c r="R247" s="79"/>
      <c r="S247" s="79"/>
      <c r="T247" s="79"/>
      <c r="U247" s="79"/>
      <c r="V247" s="79"/>
      <c r="W247" s="79"/>
      <c r="X247" s="79"/>
      <c r="Y247" s="79"/>
      <c r="Z247" s="79"/>
      <c r="AA247" s="79"/>
      <c r="AB247" s="79"/>
      <c r="AC247" s="79"/>
      <c r="AD247" s="79"/>
      <c r="AE247" s="79"/>
      <c r="AF247" s="79"/>
      <c r="AG247" s="79"/>
      <c r="AH247" s="79"/>
      <c r="AI247" s="79"/>
      <c r="AJ247" s="79"/>
      <c r="AK247" s="79"/>
      <c r="AL247" s="79"/>
      <c r="AM247" s="79"/>
    </row>
    <row r="248" spans="1:39" ht="15.75" customHeight="1">
      <c r="A248" s="29"/>
      <c r="B248" s="79"/>
      <c r="C248" s="79"/>
      <c r="D248" s="29"/>
      <c r="E248" s="79"/>
      <c r="F248" s="79"/>
      <c r="G248" s="79"/>
      <c r="H248" s="79"/>
      <c r="I248" s="79"/>
      <c r="J248" s="79"/>
      <c r="K248" s="79"/>
      <c r="L248" s="79"/>
      <c r="M248" s="79"/>
      <c r="N248" s="79"/>
      <c r="O248" s="79"/>
      <c r="P248" s="79"/>
      <c r="Q248" s="79"/>
      <c r="R248" s="79"/>
      <c r="S248" s="79"/>
      <c r="T248" s="79"/>
      <c r="U248" s="79"/>
      <c r="V248" s="79"/>
      <c r="W248" s="79"/>
      <c r="X248" s="79"/>
      <c r="Y248" s="79"/>
      <c r="Z248" s="79"/>
      <c r="AA248" s="79"/>
      <c r="AB248" s="79"/>
      <c r="AC248" s="79"/>
      <c r="AD248" s="79"/>
      <c r="AE248" s="79"/>
      <c r="AF248" s="79"/>
      <c r="AG248" s="79"/>
      <c r="AH248" s="79"/>
      <c r="AI248" s="79"/>
      <c r="AJ248" s="79"/>
      <c r="AK248" s="79"/>
      <c r="AL248" s="79"/>
      <c r="AM248" s="79"/>
    </row>
    <row r="249" spans="1:39" ht="15.75" customHeight="1">
      <c r="A249" s="29"/>
      <c r="B249" s="79"/>
      <c r="C249" s="79"/>
      <c r="D249" s="29"/>
      <c r="E249" s="79"/>
      <c r="F249" s="79"/>
      <c r="G249" s="79"/>
      <c r="H249" s="79"/>
      <c r="I249" s="79"/>
      <c r="J249" s="79"/>
      <c r="K249" s="79"/>
      <c r="L249" s="79"/>
      <c r="M249" s="79"/>
      <c r="N249" s="79"/>
      <c r="O249" s="79"/>
      <c r="P249" s="79"/>
      <c r="Q249" s="79"/>
      <c r="R249" s="79"/>
      <c r="S249" s="79"/>
      <c r="T249" s="79"/>
      <c r="U249" s="79"/>
      <c r="V249" s="79"/>
      <c r="W249" s="79"/>
      <c r="X249" s="79"/>
      <c r="Y249" s="79"/>
      <c r="Z249" s="79"/>
      <c r="AA249" s="79"/>
      <c r="AB249" s="79"/>
      <c r="AC249" s="79"/>
      <c r="AD249" s="79"/>
      <c r="AE249" s="79"/>
      <c r="AF249" s="79"/>
      <c r="AG249" s="79"/>
      <c r="AH249" s="79"/>
      <c r="AI249" s="79"/>
      <c r="AJ249" s="79"/>
      <c r="AK249" s="79"/>
      <c r="AL249" s="79"/>
      <c r="AM249" s="79"/>
    </row>
    <row r="250" spans="1:39" ht="15.75" customHeight="1">
      <c r="A250" s="29"/>
      <c r="B250" s="79"/>
      <c r="C250" s="79"/>
      <c r="D250" s="29"/>
      <c r="E250" s="79"/>
      <c r="F250" s="79"/>
      <c r="G250" s="79"/>
      <c r="H250" s="79"/>
      <c r="I250" s="79"/>
      <c r="J250" s="79"/>
      <c r="K250" s="79"/>
      <c r="L250" s="79"/>
      <c r="M250" s="79"/>
      <c r="N250" s="79"/>
      <c r="O250" s="79"/>
      <c r="P250" s="79"/>
      <c r="Q250" s="79"/>
      <c r="R250" s="79"/>
      <c r="S250" s="79"/>
      <c r="T250" s="79"/>
      <c r="U250" s="79"/>
      <c r="V250" s="79"/>
      <c r="W250" s="79"/>
      <c r="X250" s="79"/>
      <c r="Y250" s="79"/>
      <c r="Z250" s="79"/>
      <c r="AA250" s="79"/>
      <c r="AB250" s="79"/>
      <c r="AC250" s="79"/>
      <c r="AD250" s="79"/>
      <c r="AE250" s="79"/>
      <c r="AF250" s="79"/>
      <c r="AG250" s="79"/>
      <c r="AH250" s="79"/>
      <c r="AI250" s="79"/>
      <c r="AJ250" s="79"/>
      <c r="AK250" s="79"/>
      <c r="AL250" s="79"/>
      <c r="AM250" s="79"/>
    </row>
    <row r="251" spans="1:39" ht="15.75" customHeight="1">
      <c r="A251" s="29"/>
      <c r="B251" s="79"/>
      <c r="C251" s="79"/>
      <c r="D251" s="29"/>
      <c r="E251" s="79"/>
      <c r="F251" s="79"/>
      <c r="G251" s="79"/>
      <c r="H251" s="79"/>
      <c r="I251" s="79"/>
      <c r="J251" s="79"/>
      <c r="K251" s="79"/>
      <c r="L251" s="79"/>
      <c r="M251" s="79"/>
      <c r="N251" s="79"/>
      <c r="O251" s="79"/>
      <c r="P251" s="79"/>
      <c r="Q251" s="79"/>
      <c r="R251" s="79"/>
      <c r="S251" s="79"/>
      <c r="T251" s="79"/>
      <c r="U251" s="79"/>
      <c r="V251" s="79"/>
      <c r="W251" s="79"/>
      <c r="X251" s="79"/>
      <c r="Y251" s="79"/>
      <c r="Z251" s="79"/>
      <c r="AA251" s="79"/>
      <c r="AB251" s="79"/>
      <c r="AC251" s="79"/>
      <c r="AD251" s="79"/>
      <c r="AE251" s="79"/>
      <c r="AF251" s="79"/>
      <c r="AG251" s="79"/>
      <c r="AH251" s="79"/>
      <c r="AI251" s="79"/>
      <c r="AJ251" s="79"/>
      <c r="AK251" s="79"/>
      <c r="AL251" s="79"/>
      <c r="AM251" s="79"/>
    </row>
    <row r="252" spans="1:39" ht="15.75" customHeight="1">
      <c r="A252" s="29"/>
      <c r="B252" s="79"/>
      <c r="C252" s="79"/>
      <c r="D252" s="29"/>
      <c r="E252" s="79"/>
      <c r="F252" s="79"/>
      <c r="G252" s="79"/>
      <c r="H252" s="79"/>
      <c r="I252" s="79"/>
      <c r="J252" s="79"/>
      <c r="K252" s="79"/>
      <c r="L252" s="79"/>
      <c r="M252" s="79"/>
      <c r="N252" s="79"/>
      <c r="O252" s="79"/>
      <c r="P252" s="79"/>
      <c r="Q252" s="79"/>
      <c r="R252" s="79"/>
      <c r="S252" s="79"/>
      <c r="T252" s="79"/>
      <c r="U252" s="79"/>
      <c r="V252" s="79"/>
      <c r="W252" s="79"/>
      <c r="X252" s="79"/>
      <c r="Y252" s="79"/>
      <c r="Z252" s="79"/>
      <c r="AA252" s="79"/>
      <c r="AB252" s="79"/>
      <c r="AC252" s="79"/>
      <c r="AD252" s="79"/>
      <c r="AE252" s="79"/>
      <c r="AF252" s="79"/>
      <c r="AG252" s="79"/>
      <c r="AH252" s="79"/>
      <c r="AI252" s="79"/>
      <c r="AJ252" s="79"/>
      <c r="AK252" s="79"/>
      <c r="AL252" s="79"/>
      <c r="AM252" s="79"/>
    </row>
    <row r="253" spans="1:39" ht="15.75" customHeight="1">
      <c r="A253" s="29"/>
      <c r="B253" s="79"/>
      <c r="C253" s="79"/>
      <c r="D253" s="29"/>
      <c r="E253" s="79"/>
      <c r="F253" s="79"/>
      <c r="G253" s="79"/>
      <c r="H253" s="79"/>
      <c r="I253" s="79"/>
      <c r="J253" s="79"/>
      <c r="K253" s="79"/>
      <c r="L253" s="79"/>
      <c r="M253" s="79"/>
      <c r="N253" s="79"/>
      <c r="O253" s="79"/>
      <c r="P253" s="79"/>
      <c r="Q253" s="79"/>
      <c r="R253" s="79"/>
      <c r="S253" s="79"/>
      <c r="T253" s="79"/>
      <c r="U253" s="79"/>
      <c r="V253" s="79"/>
      <c r="W253" s="79"/>
      <c r="X253" s="79"/>
      <c r="Y253" s="79"/>
      <c r="Z253" s="79"/>
      <c r="AA253" s="79"/>
      <c r="AB253" s="79"/>
      <c r="AC253" s="79"/>
      <c r="AD253" s="79"/>
      <c r="AE253" s="79"/>
      <c r="AF253" s="79"/>
      <c r="AG253" s="79"/>
      <c r="AH253" s="79"/>
      <c r="AI253" s="79"/>
      <c r="AJ253" s="79"/>
      <c r="AK253" s="79"/>
      <c r="AL253" s="79"/>
      <c r="AM253" s="79"/>
    </row>
    <row r="254" spans="1:39" ht="15.75" customHeight="1">
      <c r="A254" s="29"/>
      <c r="B254" s="79"/>
      <c r="C254" s="79"/>
      <c r="D254" s="29"/>
      <c r="E254" s="79"/>
      <c r="F254" s="79"/>
      <c r="G254" s="79"/>
      <c r="H254" s="79"/>
      <c r="I254" s="79"/>
      <c r="J254" s="79"/>
      <c r="K254" s="79"/>
      <c r="L254" s="79"/>
      <c r="M254" s="79"/>
      <c r="N254" s="79"/>
      <c r="O254" s="79"/>
      <c r="P254" s="79"/>
      <c r="Q254" s="79"/>
      <c r="R254" s="79"/>
      <c r="S254" s="79"/>
      <c r="T254" s="79"/>
      <c r="U254" s="79"/>
      <c r="V254" s="79"/>
      <c r="W254" s="79"/>
      <c r="X254" s="79"/>
      <c r="Y254" s="79"/>
      <c r="Z254" s="79"/>
      <c r="AA254" s="79"/>
      <c r="AB254" s="79"/>
      <c r="AC254" s="79"/>
      <c r="AD254" s="79"/>
      <c r="AE254" s="79"/>
      <c r="AF254" s="79"/>
      <c r="AG254" s="79"/>
      <c r="AH254" s="79"/>
      <c r="AI254" s="79"/>
      <c r="AJ254" s="79"/>
      <c r="AK254" s="79"/>
      <c r="AL254" s="79"/>
      <c r="AM254" s="79"/>
    </row>
    <row r="255" spans="1:39" ht="15.75" customHeight="1">
      <c r="A255" s="29"/>
      <c r="B255" s="79"/>
      <c r="C255" s="79"/>
      <c r="D255" s="29"/>
      <c r="E255" s="79"/>
      <c r="F255" s="79"/>
      <c r="G255" s="79"/>
      <c r="H255" s="79"/>
      <c r="I255" s="79"/>
      <c r="J255" s="79"/>
      <c r="K255" s="79"/>
      <c r="L255" s="79"/>
      <c r="M255" s="79"/>
      <c r="N255" s="79"/>
      <c r="O255" s="79"/>
      <c r="P255" s="79"/>
      <c r="Q255" s="79"/>
      <c r="R255" s="79"/>
      <c r="S255" s="79"/>
      <c r="T255" s="79"/>
      <c r="U255" s="79"/>
      <c r="V255" s="79"/>
      <c r="W255" s="79"/>
      <c r="X255" s="79"/>
      <c r="Y255" s="79"/>
      <c r="Z255" s="79"/>
      <c r="AA255" s="79"/>
      <c r="AB255" s="79"/>
      <c r="AC255" s="79"/>
      <c r="AD255" s="79"/>
      <c r="AE255" s="79"/>
      <c r="AF255" s="79"/>
      <c r="AG255" s="79"/>
      <c r="AH255" s="79"/>
      <c r="AI255" s="79"/>
      <c r="AJ255" s="79"/>
      <c r="AK255" s="79"/>
      <c r="AL255" s="79"/>
      <c r="AM255" s="79"/>
    </row>
    <row r="256" spans="1:39" ht="15.75" customHeight="1">
      <c r="A256" s="29"/>
      <c r="B256" s="79"/>
      <c r="C256" s="79"/>
      <c r="D256" s="29"/>
      <c r="E256" s="79"/>
      <c r="F256" s="79"/>
      <c r="G256" s="79"/>
      <c r="H256" s="79"/>
      <c r="I256" s="79"/>
      <c r="J256" s="79"/>
      <c r="K256" s="79"/>
      <c r="L256" s="79"/>
      <c r="M256" s="79"/>
      <c r="N256" s="79"/>
      <c r="O256" s="79"/>
      <c r="P256" s="79"/>
      <c r="Q256" s="79"/>
      <c r="R256" s="79"/>
      <c r="S256" s="79"/>
      <c r="T256" s="79"/>
      <c r="U256" s="79"/>
      <c r="V256" s="79"/>
      <c r="W256" s="79"/>
      <c r="X256" s="79"/>
      <c r="Y256" s="79"/>
      <c r="Z256" s="79"/>
      <c r="AA256" s="79"/>
      <c r="AB256" s="79"/>
      <c r="AC256" s="79"/>
      <c r="AD256" s="79"/>
      <c r="AE256" s="79"/>
      <c r="AF256" s="79"/>
      <c r="AG256" s="79"/>
      <c r="AH256" s="79"/>
      <c r="AI256" s="79"/>
      <c r="AJ256" s="79"/>
      <c r="AK256" s="79"/>
      <c r="AL256" s="79"/>
      <c r="AM256" s="79"/>
    </row>
    <row r="257" spans="1:39" ht="15.75" customHeight="1">
      <c r="A257" s="29"/>
      <c r="B257" s="79"/>
      <c r="C257" s="79"/>
      <c r="D257" s="29"/>
      <c r="E257" s="79"/>
      <c r="F257" s="79"/>
      <c r="G257" s="79"/>
      <c r="H257" s="79"/>
      <c r="I257" s="79"/>
      <c r="J257" s="79"/>
      <c r="K257" s="79"/>
      <c r="L257" s="79"/>
      <c r="M257" s="79"/>
      <c r="N257" s="79"/>
      <c r="O257" s="79"/>
      <c r="P257" s="79"/>
      <c r="Q257" s="79"/>
      <c r="R257" s="79"/>
      <c r="S257" s="79"/>
      <c r="T257" s="79"/>
      <c r="U257" s="79"/>
      <c r="V257" s="79"/>
      <c r="W257" s="79"/>
      <c r="X257" s="79"/>
      <c r="Y257" s="79"/>
      <c r="Z257" s="79"/>
      <c r="AA257" s="79"/>
      <c r="AB257" s="79"/>
      <c r="AC257" s="79"/>
      <c r="AD257" s="79"/>
      <c r="AE257" s="79"/>
      <c r="AF257" s="79"/>
      <c r="AG257" s="79"/>
      <c r="AH257" s="79"/>
      <c r="AI257" s="79"/>
      <c r="AJ257" s="79"/>
      <c r="AK257" s="79"/>
      <c r="AL257" s="79"/>
      <c r="AM257" s="79"/>
    </row>
    <row r="258" spans="1:39" ht="15.75" customHeight="1">
      <c r="A258" s="29"/>
      <c r="B258" s="79"/>
      <c r="C258" s="79"/>
      <c r="D258" s="29"/>
      <c r="E258" s="79"/>
      <c r="F258" s="79"/>
      <c r="G258" s="79"/>
      <c r="H258" s="79"/>
      <c r="I258" s="79"/>
      <c r="J258" s="79"/>
      <c r="K258" s="79"/>
      <c r="L258" s="79"/>
      <c r="M258" s="79"/>
      <c r="N258" s="79"/>
      <c r="O258" s="79"/>
      <c r="P258" s="79"/>
      <c r="Q258" s="79"/>
      <c r="R258" s="79"/>
      <c r="S258" s="79"/>
      <c r="T258" s="79"/>
      <c r="U258" s="79"/>
      <c r="V258" s="79"/>
      <c r="W258" s="79"/>
      <c r="X258" s="79"/>
      <c r="Y258" s="79"/>
      <c r="Z258" s="79"/>
      <c r="AA258" s="79"/>
      <c r="AB258" s="79"/>
      <c r="AC258" s="79"/>
      <c r="AD258" s="79"/>
      <c r="AE258" s="79"/>
      <c r="AF258" s="79"/>
      <c r="AG258" s="79"/>
      <c r="AH258" s="79"/>
      <c r="AI258" s="79"/>
      <c r="AJ258" s="79"/>
      <c r="AK258" s="79"/>
      <c r="AL258" s="79"/>
      <c r="AM258" s="79"/>
    </row>
    <row r="259" spans="1:39" ht="15.75" customHeight="1">
      <c r="A259" s="29"/>
      <c r="B259" s="79"/>
      <c r="C259" s="79"/>
      <c r="D259" s="29"/>
      <c r="E259" s="79"/>
      <c r="F259" s="79"/>
      <c r="G259" s="79"/>
      <c r="H259" s="79"/>
      <c r="I259" s="79"/>
      <c r="J259" s="79"/>
      <c r="K259" s="79"/>
      <c r="L259" s="79"/>
      <c r="M259" s="79"/>
      <c r="N259" s="79"/>
      <c r="O259" s="79"/>
      <c r="P259" s="79"/>
      <c r="Q259" s="79"/>
      <c r="R259" s="79"/>
      <c r="S259" s="79"/>
      <c r="T259" s="79"/>
      <c r="U259" s="79"/>
      <c r="V259" s="79"/>
      <c r="W259" s="79"/>
      <c r="X259" s="79"/>
      <c r="Y259" s="79"/>
      <c r="Z259" s="79"/>
      <c r="AA259" s="79"/>
      <c r="AB259" s="79"/>
      <c r="AC259" s="79"/>
      <c r="AD259" s="79"/>
      <c r="AE259" s="79"/>
      <c r="AF259" s="79"/>
      <c r="AG259" s="79"/>
      <c r="AH259" s="79"/>
      <c r="AI259" s="79"/>
      <c r="AJ259" s="79"/>
      <c r="AK259" s="79"/>
      <c r="AL259" s="79"/>
      <c r="AM259" s="79"/>
    </row>
    <row r="260" spans="1:39" ht="15.75" customHeight="1">
      <c r="A260" s="29"/>
      <c r="B260" s="79"/>
      <c r="C260" s="79"/>
      <c r="D260" s="29"/>
      <c r="E260" s="79"/>
      <c r="F260" s="79"/>
      <c r="G260" s="79"/>
      <c r="H260" s="79"/>
      <c r="I260" s="79"/>
      <c r="J260" s="79"/>
      <c r="K260" s="79"/>
      <c r="L260" s="79"/>
      <c r="M260" s="79"/>
      <c r="N260" s="79"/>
      <c r="O260" s="79"/>
      <c r="P260" s="79"/>
      <c r="Q260" s="79"/>
      <c r="R260" s="79"/>
      <c r="S260" s="79"/>
      <c r="T260" s="79"/>
      <c r="U260" s="79"/>
      <c r="V260" s="79"/>
      <c r="W260" s="79"/>
      <c r="X260" s="79"/>
      <c r="Y260" s="79"/>
      <c r="Z260" s="79"/>
      <c r="AA260" s="79"/>
      <c r="AB260" s="79"/>
      <c r="AC260" s="79"/>
      <c r="AD260" s="79"/>
      <c r="AE260" s="79"/>
      <c r="AF260" s="79"/>
      <c r="AG260" s="79"/>
      <c r="AH260" s="79"/>
      <c r="AI260" s="79"/>
      <c r="AJ260" s="79"/>
      <c r="AK260" s="79"/>
      <c r="AL260" s="79"/>
      <c r="AM260" s="79"/>
    </row>
    <row r="261" spans="1:39" ht="15.75" customHeight="1">
      <c r="A261" s="29"/>
      <c r="B261" s="79"/>
      <c r="C261" s="79"/>
      <c r="D261" s="29"/>
      <c r="E261" s="79"/>
      <c r="F261" s="79"/>
      <c r="G261" s="79"/>
      <c r="H261" s="79"/>
      <c r="I261" s="79"/>
      <c r="J261" s="79"/>
      <c r="K261" s="79"/>
      <c r="L261" s="79"/>
      <c r="M261" s="79"/>
      <c r="N261" s="79"/>
      <c r="O261" s="79"/>
      <c r="P261" s="79"/>
      <c r="Q261" s="79"/>
      <c r="R261" s="79"/>
      <c r="S261" s="79"/>
      <c r="T261" s="79"/>
      <c r="U261" s="79"/>
      <c r="V261" s="79"/>
      <c r="W261" s="79"/>
      <c r="X261" s="79"/>
      <c r="Y261" s="79"/>
      <c r="Z261" s="79"/>
      <c r="AA261" s="79"/>
      <c r="AB261" s="79"/>
      <c r="AC261" s="79"/>
      <c r="AD261" s="79"/>
      <c r="AE261" s="79"/>
      <c r="AF261" s="79"/>
      <c r="AG261" s="79"/>
      <c r="AH261" s="79"/>
      <c r="AI261" s="79"/>
      <c r="AJ261" s="79"/>
      <c r="AK261" s="79"/>
      <c r="AL261" s="79"/>
      <c r="AM261" s="79"/>
    </row>
    <row r="262" spans="1:39" ht="15.75" customHeight="1">
      <c r="A262" s="29"/>
      <c r="B262" s="79"/>
      <c r="C262" s="79"/>
      <c r="D262" s="29"/>
      <c r="E262" s="79"/>
      <c r="F262" s="79"/>
      <c r="G262" s="79"/>
      <c r="H262" s="79"/>
      <c r="I262" s="79"/>
      <c r="J262" s="79"/>
      <c r="K262" s="79"/>
      <c r="L262" s="79"/>
      <c r="M262" s="79"/>
      <c r="N262" s="79"/>
      <c r="O262" s="79"/>
      <c r="P262" s="79"/>
      <c r="Q262" s="79"/>
      <c r="R262" s="79"/>
      <c r="S262" s="79"/>
      <c r="T262" s="79"/>
      <c r="U262" s="79"/>
      <c r="V262" s="79"/>
      <c r="W262" s="79"/>
      <c r="X262" s="79"/>
      <c r="Y262" s="79"/>
      <c r="Z262" s="79"/>
      <c r="AA262" s="79"/>
      <c r="AB262" s="79"/>
      <c r="AC262" s="79"/>
      <c r="AD262" s="79"/>
      <c r="AE262" s="79"/>
      <c r="AF262" s="79"/>
      <c r="AG262" s="79"/>
      <c r="AH262" s="79"/>
      <c r="AI262" s="79"/>
      <c r="AJ262" s="79"/>
      <c r="AK262" s="79"/>
      <c r="AL262" s="79"/>
      <c r="AM262" s="79"/>
    </row>
    <row r="263" spans="1:39" ht="15.75" customHeight="1">
      <c r="A263" s="29"/>
      <c r="B263" s="79"/>
      <c r="C263" s="79"/>
      <c r="D263" s="29"/>
      <c r="E263" s="79"/>
      <c r="F263" s="79"/>
      <c r="G263" s="79"/>
      <c r="H263" s="79"/>
      <c r="I263" s="79"/>
      <c r="J263" s="79"/>
      <c r="K263" s="79"/>
      <c r="L263" s="79"/>
      <c r="M263" s="79"/>
      <c r="N263" s="79"/>
      <c r="O263" s="79"/>
      <c r="P263" s="79"/>
      <c r="Q263" s="79"/>
      <c r="R263" s="79"/>
      <c r="S263" s="79"/>
      <c r="T263" s="79"/>
      <c r="U263" s="79"/>
      <c r="V263" s="79"/>
      <c r="W263" s="79"/>
      <c r="X263" s="79"/>
      <c r="Y263" s="79"/>
      <c r="Z263" s="79"/>
      <c r="AA263" s="79"/>
      <c r="AB263" s="79"/>
      <c r="AC263" s="79"/>
      <c r="AD263" s="79"/>
      <c r="AE263" s="79"/>
      <c r="AF263" s="79"/>
      <c r="AG263" s="79"/>
      <c r="AH263" s="79"/>
      <c r="AI263" s="79"/>
      <c r="AJ263" s="79"/>
      <c r="AK263" s="79"/>
      <c r="AL263" s="79"/>
      <c r="AM263" s="79"/>
    </row>
    <row r="264" spans="1:39" ht="15.75" customHeight="1">
      <c r="A264" s="29"/>
      <c r="B264" s="79"/>
      <c r="C264" s="79"/>
      <c r="D264" s="29"/>
      <c r="E264" s="79"/>
      <c r="F264" s="79"/>
      <c r="G264" s="79"/>
      <c r="H264" s="79"/>
      <c r="I264" s="79"/>
      <c r="J264" s="79"/>
      <c r="K264" s="79"/>
      <c r="L264" s="79"/>
      <c r="M264" s="79"/>
      <c r="N264" s="79"/>
      <c r="O264" s="79"/>
      <c r="P264" s="79"/>
      <c r="Q264" s="79"/>
      <c r="R264" s="79"/>
      <c r="S264" s="79"/>
      <c r="T264" s="79"/>
      <c r="U264" s="79"/>
      <c r="V264" s="79"/>
      <c r="W264" s="79"/>
      <c r="X264" s="79"/>
      <c r="Y264" s="79"/>
      <c r="Z264" s="79"/>
      <c r="AA264" s="79"/>
      <c r="AB264" s="79"/>
      <c r="AC264" s="79"/>
      <c r="AD264" s="79"/>
      <c r="AE264" s="79"/>
      <c r="AF264" s="79"/>
      <c r="AG264" s="79"/>
      <c r="AH264" s="79"/>
      <c r="AI264" s="79"/>
      <c r="AJ264" s="79"/>
      <c r="AK264" s="79"/>
      <c r="AL264" s="79"/>
      <c r="AM264" s="79"/>
    </row>
    <row r="265" spans="1:39" ht="15.75" customHeight="1">
      <c r="A265" s="29"/>
      <c r="B265" s="79"/>
      <c r="C265" s="79"/>
      <c r="D265" s="29"/>
      <c r="E265" s="79"/>
      <c r="F265" s="79"/>
      <c r="G265" s="79"/>
      <c r="H265" s="79"/>
      <c r="I265" s="79"/>
      <c r="J265" s="79"/>
      <c r="K265" s="79"/>
      <c r="L265" s="79"/>
      <c r="M265" s="79"/>
      <c r="N265" s="79"/>
      <c r="O265" s="79"/>
      <c r="P265" s="79"/>
      <c r="Q265" s="79"/>
      <c r="R265" s="79"/>
      <c r="S265" s="79"/>
      <c r="T265" s="79"/>
      <c r="U265" s="79"/>
      <c r="V265" s="79"/>
      <c r="W265" s="79"/>
      <c r="X265" s="79"/>
      <c r="Y265" s="79"/>
      <c r="Z265" s="79"/>
      <c r="AA265" s="79"/>
      <c r="AB265" s="79"/>
      <c r="AC265" s="79"/>
      <c r="AD265" s="79"/>
      <c r="AE265" s="79"/>
      <c r="AF265" s="79"/>
      <c r="AG265" s="79"/>
      <c r="AH265" s="79"/>
      <c r="AI265" s="79"/>
      <c r="AJ265" s="79"/>
      <c r="AK265" s="79"/>
      <c r="AL265" s="79"/>
      <c r="AM265" s="79"/>
    </row>
    <row r="266" spans="1:39" ht="15.75" customHeight="1">
      <c r="A266" s="29"/>
      <c r="B266" s="79"/>
      <c r="C266" s="79"/>
      <c r="D266" s="29"/>
      <c r="E266" s="79"/>
      <c r="F266" s="79"/>
      <c r="G266" s="79"/>
      <c r="H266" s="79"/>
      <c r="I266" s="79"/>
      <c r="J266" s="79"/>
      <c r="K266" s="79"/>
      <c r="L266" s="79"/>
      <c r="M266" s="79"/>
      <c r="N266" s="79"/>
      <c r="O266" s="79"/>
      <c r="P266" s="79"/>
      <c r="Q266" s="79"/>
      <c r="R266" s="79"/>
      <c r="S266" s="79"/>
      <c r="T266" s="79"/>
      <c r="U266" s="79"/>
      <c r="V266" s="79"/>
      <c r="W266" s="79"/>
      <c r="X266" s="79"/>
      <c r="Y266" s="79"/>
      <c r="Z266" s="79"/>
      <c r="AA266" s="79"/>
      <c r="AB266" s="79"/>
      <c r="AC266" s="79"/>
      <c r="AD266" s="79"/>
      <c r="AE266" s="79"/>
      <c r="AF266" s="79"/>
      <c r="AG266" s="79"/>
      <c r="AH266" s="79"/>
      <c r="AI266" s="79"/>
      <c r="AJ266" s="79"/>
      <c r="AK266" s="79"/>
      <c r="AL266" s="79"/>
      <c r="AM266" s="79"/>
    </row>
    <row r="267" spans="1:39" ht="15.75" customHeight="1">
      <c r="A267" s="29"/>
      <c r="B267" s="79"/>
      <c r="C267" s="79"/>
      <c r="D267" s="29"/>
      <c r="E267" s="79"/>
      <c r="F267" s="79"/>
      <c r="G267" s="79"/>
      <c r="H267" s="79"/>
      <c r="I267" s="79"/>
      <c r="J267" s="79"/>
      <c r="K267" s="79"/>
      <c r="L267" s="79"/>
      <c r="M267" s="79"/>
      <c r="N267" s="79"/>
      <c r="O267" s="79"/>
      <c r="P267" s="79"/>
      <c r="Q267" s="79"/>
      <c r="R267" s="79"/>
      <c r="S267" s="79"/>
      <c r="T267" s="79"/>
      <c r="U267" s="79"/>
      <c r="V267" s="79"/>
      <c r="W267" s="79"/>
      <c r="X267" s="79"/>
      <c r="Y267" s="79"/>
      <c r="Z267" s="79"/>
      <c r="AA267" s="79"/>
      <c r="AB267" s="79"/>
      <c r="AC267" s="79"/>
      <c r="AD267" s="79"/>
      <c r="AE267" s="79"/>
      <c r="AF267" s="79"/>
      <c r="AG267" s="79"/>
      <c r="AH267" s="79"/>
      <c r="AI267" s="79"/>
      <c r="AJ267" s="79"/>
      <c r="AK267" s="79"/>
      <c r="AL267" s="79"/>
      <c r="AM267" s="79"/>
    </row>
    <row r="268" spans="1:39" ht="15.75" customHeight="1">
      <c r="A268" s="29"/>
      <c r="B268" s="79"/>
      <c r="C268" s="79"/>
      <c r="D268" s="29"/>
      <c r="E268" s="79"/>
      <c r="F268" s="79"/>
      <c r="G268" s="79"/>
      <c r="H268" s="79"/>
      <c r="I268" s="79"/>
      <c r="J268" s="79"/>
      <c r="K268" s="79"/>
      <c r="L268" s="79"/>
      <c r="M268" s="79"/>
      <c r="N268" s="79"/>
      <c r="O268" s="79"/>
      <c r="P268" s="79"/>
      <c r="Q268" s="79"/>
      <c r="R268" s="79"/>
      <c r="S268" s="79"/>
      <c r="T268" s="79"/>
      <c r="U268" s="79"/>
      <c r="V268" s="79"/>
      <c r="W268" s="79"/>
      <c r="X268" s="79"/>
      <c r="Y268" s="79"/>
      <c r="Z268" s="79"/>
      <c r="AA268" s="79"/>
      <c r="AB268" s="79"/>
      <c r="AC268" s="79"/>
      <c r="AD268" s="79"/>
      <c r="AE268" s="79"/>
      <c r="AF268" s="79"/>
      <c r="AG268" s="79"/>
      <c r="AH268" s="79"/>
      <c r="AI268" s="79"/>
      <c r="AJ268" s="79"/>
      <c r="AK268" s="79"/>
      <c r="AL268" s="79"/>
      <c r="AM268" s="79"/>
    </row>
    <row r="269" spans="1:39" ht="15.75" customHeight="1">
      <c r="A269" s="29"/>
      <c r="B269" s="79"/>
      <c r="C269" s="79"/>
      <c r="D269" s="29"/>
      <c r="E269" s="79"/>
      <c r="F269" s="79"/>
      <c r="G269" s="79"/>
      <c r="H269" s="79"/>
      <c r="I269" s="79"/>
      <c r="J269" s="79"/>
      <c r="K269" s="79"/>
      <c r="L269" s="79"/>
      <c r="M269" s="79"/>
      <c r="N269" s="79"/>
      <c r="O269" s="79"/>
      <c r="P269" s="79"/>
      <c r="Q269" s="79"/>
      <c r="R269" s="79"/>
      <c r="S269" s="79"/>
      <c r="T269" s="79"/>
      <c r="U269" s="79"/>
      <c r="V269" s="79"/>
      <c r="W269" s="79"/>
      <c r="X269" s="79"/>
      <c r="Y269" s="79"/>
      <c r="Z269" s="79"/>
      <c r="AA269" s="79"/>
      <c r="AB269" s="79"/>
      <c r="AC269" s="79"/>
      <c r="AD269" s="79"/>
      <c r="AE269" s="79"/>
      <c r="AF269" s="79"/>
      <c r="AG269" s="79"/>
      <c r="AH269" s="79"/>
      <c r="AI269" s="79"/>
      <c r="AJ269" s="79"/>
      <c r="AK269" s="79"/>
      <c r="AL269" s="79"/>
      <c r="AM269" s="79"/>
    </row>
    <row r="270" spans="1:39" ht="15.75" customHeight="1">
      <c r="A270" s="29"/>
      <c r="B270" s="79"/>
      <c r="C270" s="79"/>
      <c r="D270" s="29"/>
      <c r="E270" s="79"/>
      <c r="F270" s="79"/>
      <c r="G270" s="79"/>
      <c r="H270" s="79"/>
      <c r="I270" s="79"/>
      <c r="J270" s="79"/>
      <c r="K270" s="79"/>
      <c r="L270" s="79"/>
      <c r="M270" s="79"/>
      <c r="N270" s="79"/>
      <c r="O270" s="79"/>
      <c r="P270" s="79"/>
      <c r="Q270" s="79"/>
      <c r="R270" s="79"/>
      <c r="S270" s="79"/>
      <c r="T270" s="79"/>
      <c r="U270" s="79"/>
      <c r="V270" s="79"/>
      <c r="W270" s="79"/>
      <c r="X270" s="79"/>
      <c r="Y270" s="79"/>
      <c r="Z270" s="79"/>
      <c r="AA270" s="79"/>
      <c r="AB270" s="79"/>
      <c r="AC270" s="79"/>
      <c r="AD270" s="79"/>
      <c r="AE270" s="79"/>
      <c r="AF270" s="79"/>
      <c r="AG270" s="79"/>
      <c r="AH270" s="79"/>
      <c r="AI270" s="79"/>
      <c r="AJ270" s="79"/>
      <c r="AK270" s="79"/>
      <c r="AL270" s="79"/>
      <c r="AM270" s="79"/>
    </row>
    <row r="271" spans="1:39" ht="15.75" customHeight="1">
      <c r="A271" s="29"/>
      <c r="B271" s="79"/>
      <c r="C271" s="79"/>
      <c r="D271" s="29"/>
      <c r="E271" s="79"/>
      <c r="F271" s="79"/>
      <c r="G271" s="79"/>
      <c r="H271" s="79"/>
      <c r="I271" s="79"/>
      <c r="J271" s="79"/>
      <c r="K271" s="79"/>
      <c r="L271" s="79"/>
      <c r="M271" s="79"/>
      <c r="N271" s="79"/>
      <c r="O271" s="79"/>
      <c r="P271" s="79"/>
      <c r="Q271" s="79"/>
      <c r="R271" s="79"/>
      <c r="S271" s="79"/>
      <c r="T271" s="79"/>
      <c r="U271" s="79"/>
      <c r="V271" s="79"/>
      <c r="W271" s="79"/>
      <c r="X271" s="79"/>
      <c r="Y271" s="79"/>
      <c r="Z271" s="79"/>
      <c r="AA271" s="79"/>
      <c r="AB271" s="79"/>
      <c r="AC271" s="79"/>
      <c r="AD271" s="79"/>
      <c r="AE271" s="79"/>
      <c r="AF271" s="79"/>
      <c r="AG271" s="79"/>
      <c r="AH271" s="79"/>
      <c r="AI271" s="79"/>
      <c r="AJ271" s="79"/>
      <c r="AK271" s="79"/>
      <c r="AL271" s="79"/>
      <c r="AM271" s="79"/>
    </row>
    <row r="272" spans="1:39" ht="15.75" customHeight="1">
      <c r="A272" s="29"/>
      <c r="B272" s="79"/>
      <c r="C272" s="79"/>
      <c r="D272" s="29"/>
      <c r="E272" s="79"/>
      <c r="F272" s="79"/>
      <c r="G272" s="79"/>
      <c r="H272" s="79"/>
      <c r="I272" s="79"/>
      <c r="J272" s="79"/>
      <c r="K272" s="79"/>
      <c r="L272" s="79"/>
      <c r="M272" s="79"/>
      <c r="N272" s="79"/>
      <c r="O272" s="79"/>
      <c r="P272" s="79"/>
      <c r="Q272" s="79"/>
      <c r="R272" s="79"/>
      <c r="S272" s="79"/>
      <c r="T272" s="79"/>
      <c r="U272" s="79"/>
      <c r="V272" s="79"/>
      <c r="W272" s="79"/>
      <c r="X272" s="79"/>
      <c r="Y272" s="79"/>
      <c r="Z272" s="79"/>
      <c r="AA272" s="79"/>
      <c r="AB272" s="79"/>
      <c r="AC272" s="79"/>
      <c r="AD272" s="79"/>
      <c r="AE272" s="79"/>
      <c r="AF272" s="79"/>
      <c r="AG272" s="79"/>
      <c r="AH272" s="79"/>
      <c r="AI272" s="79"/>
      <c r="AJ272" s="79"/>
      <c r="AK272" s="79"/>
      <c r="AL272" s="79"/>
      <c r="AM272" s="79"/>
    </row>
    <row r="273" spans="1:39" ht="15.75" customHeight="1">
      <c r="A273" s="29"/>
      <c r="B273" s="79"/>
      <c r="C273" s="79"/>
      <c r="D273" s="29"/>
      <c r="E273" s="79"/>
      <c r="F273" s="79"/>
      <c r="G273" s="79"/>
      <c r="H273" s="79"/>
      <c r="I273" s="79"/>
      <c r="J273" s="79"/>
      <c r="K273" s="79"/>
      <c r="L273" s="79"/>
      <c r="M273" s="79"/>
      <c r="N273" s="79"/>
      <c r="O273" s="79"/>
      <c r="P273" s="79"/>
      <c r="Q273" s="79"/>
      <c r="R273" s="79"/>
      <c r="S273" s="79"/>
      <c r="T273" s="79"/>
      <c r="U273" s="79"/>
      <c r="V273" s="79"/>
      <c r="W273" s="79"/>
      <c r="X273" s="79"/>
      <c r="Y273" s="79"/>
      <c r="Z273" s="79"/>
      <c r="AA273" s="79"/>
      <c r="AB273" s="79"/>
      <c r="AC273" s="79"/>
      <c r="AD273" s="79"/>
      <c r="AE273" s="79"/>
      <c r="AF273" s="79"/>
      <c r="AG273" s="79"/>
      <c r="AH273" s="79"/>
      <c r="AI273" s="79"/>
      <c r="AJ273" s="79"/>
      <c r="AK273" s="79"/>
      <c r="AL273" s="79"/>
      <c r="AM273" s="79"/>
    </row>
    <row r="274" spans="1:39" ht="15.75" customHeight="1">
      <c r="A274" s="29"/>
      <c r="B274" s="79"/>
      <c r="C274" s="79"/>
      <c r="D274" s="29"/>
      <c r="E274" s="79"/>
      <c r="F274" s="79"/>
      <c r="G274" s="79"/>
      <c r="H274" s="79"/>
      <c r="I274" s="79"/>
      <c r="J274" s="79"/>
      <c r="K274" s="79"/>
      <c r="L274" s="79"/>
      <c r="M274" s="79"/>
      <c r="N274" s="79"/>
      <c r="O274" s="79"/>
      <c r="P274" s="79"/>
      <c r="Q274" s="79"/>
      <c r="R274" s="79"/>
      <c r="S274" s="79"/>
      <c r="T274" s="79"/>
      <c r="U274" s="79"/>
      <c r="V274" s="79"/>
      <c r="W274" s="79"/>
      <c r="X274" s="79"/>
      <c r="Y274" s="79"/>
      <c r="Z274" s="79"/>
      <c r="AA274" s="79"/>
      <c r="AB274" s="79"/>
      <c r="AC274" s="79"/>
      <c r="AD274" s="79"/>
      <c r="AE274" s="79"/>
      <c r="AF274" s="79"/>
      <c r="AG274" s="79"/>
      <c r="AH274" s="79"/>
      <c r="AI274" s="79"/>
      <c r="AJ274" s="79"/>
      <c r="AK274" s="79"/>
      <c r="AL274" s="79"/>
      <c r="AM274" s="79"/>
    </row>
    <row r="275" spans="1:39" ht="15.75" customHeight="1">
      <c r="A275" s="29"/>
      <c r="B275" s="79"/>
      <c r="C275" s="79"/>
      <c r="D275" s="29"/>
      <c r="E275" s="79"/>
      <c r="F275" s="79"/>
      <c r="G275" s="79"/>
      <c r="H275" s="79"/>
      <c r="I275" s="79"/>
      <c r="J275" s="79"/>
      <c r="K275" s="79"/>
      <c r="L275" s="79"/>
      <c r="M275" s="79"/>
      <c r="N275" s="79"/>
      <c r="O275" s="79"/>
      <c r="P275" s="79"/>
      <c r="Q275" s="79"/>
      <c r="R275" s="79"/>
      <c r="S275" s="79"/>
      <c r="T275" s="79"/>
      <c r="U275" s="79"/>
      <c r="V275" s="79"/>
      <c r="W275" s="79"/>
      <c r="X275" s="79"/>
      <c r="Y275" s="79"/>
      <c r="Z275" s="79"/>
      <c r="AA275" s="79"/>
      <c r="AB275" s="79"/>
      <c r="AC275" s="79"/>
      <c r="AD275" s="79"/>
      <c r="AE275" s="79"/>
      <c r="AF275" s="79"/>
      <c r="AG275" s="79"/>
      <c r="AH275" s="79"/>
      <c r="AI275" s="79"/>
      <c r="AJ275" s="79"/>
      <c r="AK275" s="79"/>
      <c r="AL275" s="79"/>
      <c r="AM275" s="79"/>
    </row>
    <row r="276" spans="1:39" ht="15.75" customHeight="1">
      <c r="A276" s="29"/>
      <c r="B276" s="79"/>
      <c r="C276" s="79"/>
      <c r="D276" s="29"/>
      <c r="E276" s="79"/>
      <c r="F276" s="79"/>
      <c r="G276" s="79"/>
      <c r="H276" s="79"/>
      <c r="I276" s="79"/>
      <c r="J276" s="79"/>
      <c r="K276" s="79"/>
      <c r="L276" s="79"/>
      <c r="M276" s="79"/>
      <c r="N276" s="79"/>
      <c r="O276" s="79"/>
      <c r="P276" s="79"/>
      <c r="Q276" s="79"/>
      <c r="R276" s="79"/>
      <c r="S276" s="79"/>
      <c r="T276" s="79"/>
      <c r="U276" s="79"/>
      <c r="V276" s="79"/>
      <c r="W276" s="79"/>
      <c r="X276" s="79"/>
      <c r="Y276" s="79"/>
      <c r="Z276" s="79"/>
      <c r="AA276" s="79"/>
      <c r="AB276" s="79"/>
      <c r="AC276" s="79"/>
      <c r="AD276" s="79"/>
      <c r="AE276" s="79"/>
      <c r="AF276" s="79"/>
      <c r="AG276" s="79"/>
      <c r="AH276" s="79"/>
      <c r="AI276" s="79"/>
      <c r="AJ276" s="79"/>
      <c r="AK276" s="79"/>
      <c r="AL276" s="79"/>
      <c r="AM276" s="79"/>
    </row>
    <row r="277" spans="1:39" ht="15.75" customHeight="1">
      <c r="A277" s="29"/>
      <c r="B277" s="79"/>
      <c r="C277" s="79"/>
      <c r="D277" s="29"/>
      <c r="E277" s="79"/>
      <c r="F277" s="79"/>
      <c r="G277" s="79"/>
      <c r="H277" s="79"/>
      <c r="I277" s="79"/>
      <c r="J277" s="79"/>
      <c r="K277" s="79"/>
      <c r="L277" s="79"/>
      <c r="M277" s="79"/>
      <c r="N277" s="79"/>
      <c r="O277" s="79"/>
      <c r="P277" s="79"/>
      <c r="Q277" s="79"/>
      <c r="R277" s="79"/>
      <c r="S277" s="79"/>
      <c r="T277" s="79"/>
      <c r="U277" s="79"/>
      <c r="V277" s="79"/>
      <c r="W277" s="79"/>
      <c r="X277" s="79"/>
      <c r="Y277" s="79"/>
      <c r="Z277" s="79"/>
      <c r="AA277" s="79"/>
      <c r="AB277" s="79"/>
      <c r="AC277" s="79"/>
      <c r="AD277" s="79"/>
      <c r="AE277" s="79"/>
      <c r="AF277" s="79"/>
      <c r="AG277" s="79"/>
      <c r="AH277" s="79"/>
      <c r="AI277" s="79"/>
      <c r="AJ277" s="79"/>
      <c r="AK277" s="79"/>
      <c r="AL277" s="79"/>
      <c r="AM277" s="79"/>
    </row>
    <row r="278" spans="1:39" ht="15.75" customHeight="1">
      <c r="A278" s="29"/>
      <c r="B278" s="79"/>
      <c r="C278" s="79"/>
      <c r="D278" s="29"/>
      <c r="E278" s="79"/>
      <c r="F278" s="79"/>
      <c r="G278" s="79"/>
      <c r="H278" s="79"/>
      <c r="I278" s="79"/>
      <c r="J278" s="79"/>
      <c r="K278" s="79"/>
      <c r="L278" s="79"/>
      <c r="M278" s="79"/>
      <c r="N278" s="79"/>
      <c r="O278" s="79"/>
      <c r="P278" s="79"/>
      <c r="Q278" s="79"/>
      <c r="R278" s="79"/>
      <c r="S278" s="79"/>
      <c r="T278" s="79"/>
      <c r="U278" s="79"/>
      <c r="V278" s="79"/>
      <c r="W278" s="79"/>
      <c r="X278" s="79"/>
      <c r="Y278" s="79"/>
      <c r="Z278" s="79"/>
      <c r="AA278" s="79"/>
      <c r="AB278" s="79"/>
      <c r="AC278" s="79"/>
      <c r="AD278" s="79"/>
      <c r="AE278" s="79"/>
      <c r="AF278" s="79"/>
      <c r="AG278" s="79"/>
      <c r="AH278" s="79"/>
      <c r="AI278" s="79"/>
      <c r="AJ278" s="79"/>
      <c r="AK278" s="79"/>
      <c r="AL278" s="79"/>
      <c r="AM278" s="79"/>
    </row>
    <row r="279" spans="1:39" ht="15.75" customHeight="1">
      <c r="A279" s="29"/>
      <c r="B279" s="79"/>
      <c r="C279" s="79"/>
      <c r="D279" s="29"/>
      <c r="E279" s="79"/>
      <c r="F279" s="79"/>
      <c r="G279" s="79"/>
      <c r="H279" s="79"/>
      <c r="I279" s="79"/>
      <c r="J279" s="79"/>
      <c r="K279" s="79"/>
      <c r="L279" s="79"/>
      <c r="M279" s="79"/>
      <c r="N279" s="79"/>
      <c r="O279" s="79"/>
      <c r="P279" s="79"/>
      <c r="Q279" s="79"/>
      <c r="R279" s="79"/>
      <c r="S279" s="79"/>
      <c r="T279" s="79"/>
      <c r="U279" s="79"/>
      <c r="V279" s="79"/>
      <c r="W279" s="79"/>
      <c r="X279" s="79"/>
      <c r="Y279" s="79"/>
      <c r="Z279" s="79"/>
      <c r="AA279" s="79"/>
      <c r="AB279" s="79"/>
      <c r="AC279" s="79"/>
      <c r="AD279" s="79"/>
      <c r="AE279" s="79"/>
      <c r="AF279" s="79"/>
      <c r="AG279" s="79"/>
      <c r="AH279" s="79"/>
      <c r="AI279" s="79"/>
      <c r="AJ279" s="79"/>
      <c r="AK279" s="79"/>
      <c r="AL279" s="79"/>
      <c r="AM279" s="79"/>
    </row>
    <row r="280" spans="1:39" ht="15.75" customHeight="1">
      <c r="A280" s="29"/>
      <c r="B280" s="79"/>
      <c r="C280" s="79"/>
      <c r="D280" s="29"/>
      <c r="E280" s="79"/>
      <c r="F280" s="79"/>
      <c r="G280" s="79"/>
      <c r="H280" s="79"/>
      <c r="I280" s="79"/>
      <c r="J280" s="79"/>
      <c r="K280" s="79"/>
      <c r="L280" s="79"/>
      <c r="M280" s="79"/>
      <c r="N280" s="79"/>
      <c r="O280" s="79"/>
      <c r="P280" s="79"/>
      <c r="Q280" s="79"/>
      <c r="R280" s="79"/>
      <c r="S280" s="79"/>
      <c r="T280" s="79"/>
      <c r="U280" s="79"/>
      <c r="V280" s="79"/>
      <c r="W280" s="79"/>
      <c r="X280" s="79"/>
      <c r="Y280" s="79"/>
      <c r="Z280" s="79"/>
      <c r="AA280" s="79"/>
      <c r="AB280" s="79"/>
      <c r="AC280" s="79"/>
      <c r="AD280" s="79"/>
      <c r="AE280" s="79"/>
      <c r="AF280" s="79"/>
      <c r="AG280" s="79"/>
      <c r="AH280" s="79"/>
      <c r="AI280" s="79"/>
      <c r="AJ280" s="79"/>
      <c r="AK280" s="79"/>
      <c r="AL280" s="79"/>
      <c r="AM280" s="79"/>
    </row>
    <row r="281" spans="1:39" ht="15.75" customHeight="1">
      <c r="A281" s="29"/>
      <c r="B281" s="79"/>
      <c r="C281" s="79"/>
      <c r="D281" s="29"/>
      <c r="E281" s="79"/>
      <c r="F281" s="79"/>
      <c r="G281" s="79"/>
      <c r="H281" s="79"/>
      <c r="I281" s="79"/>
      <c r="J281" s="79"/>
      <c r="K281" s="79"/>
      <c r="L281" s="79"/>
      <c r="M281" s="79"/>
      <c r="N281" s="79"/>
      <c r="O281" s="79"/>
      <c r="P281" s="79"/>
      <c r="Q281" s="79"/>
      <c r="R281" s="79"/>
      <c r="S281" s="79"/>
      <c r="T281" s="79"/>
      <c r="U281" s="79"/>
      <c r="V281" s="79"/>
      <c r="W281" s="79"/>
      <c r="X281" s="79"/>
      <c r="Y281" s="79"/>
      <c r="Z281" s="79"/>
      <c r="AA281" s="79"/>
      <c r="AB281" s="79"/>
      <c r="AC281" s="79"/>
      <c r="AD281" s="79"/>
      <c r="AE281" s="79"/>
      <c r="AF281" s="79"/>
      <c r="AG281" s="79"/>
      <c r="AH281" s="79"/>
      <c r="AI281" s="79"/>
      <c r="AJ281" s="79"/>
      <c r="AK281" s="79"/>
      <c r="AL281" s="79"/>
      <c r="AM281" s="79"/>
    </row>
    <row r="282" spans="1:39" ht="15.75" customHeight="1">
      <c r="A282" s="29"/>
      <c r="B282" s="79"/>
      <c r="C282" s="79"/>
      <c r="D282" s="29"/>
      <c r="E282" s="79"/>
      <c r="F282" s="79"/>
      <c r="G282" s="79"/>
      <c r="H282" s="79"/>
      <c r="I282" s="79"/>
      <c r="J282" s="79"/>
      <c r="K282" s="79"/>
      <c r="L282" s="79"/>
      <c r="M282" s="79"/>
      <c r="N282" s="79"/>
      <c r="O282" s="79"/>
      <c r="P282" s="79"/>
      <c r="Q282" s="79"/>
      <c r="R282" s="79"/>
      <c r="S282" s="79"/>
      <c r="T282" s="79"/>
      <c r="U282" s="79"/>
      <c r="V282" s="79"/>
      <c r="W282" s="79"/>
      <c r="X282" s="79"/>
      <c r="Y282" s="79"/>
      <c r="Z282" s="79"/>
      <c r="AA282" s="79"/>
      <c r="AB282" s="79"/>
      <c r="AC282" s="79"/>
      <c r="AD282" s="79"/>
      <c r="AE282" s="79"/>
      <c r="AF282" s="79"/>
      <c r="AG282" s="79"/>
      <c r="AH282" s="79"/>
      <c r="AI282" s="79"/>
      <c r="AJ282" s="79"/>
      <c r="AK282" s="79"/>
      <c r="AL282" s="79"/>
      <c r="AM282" s="79"/>
    </row>
    <row r="283" spans="1:39" ht="15.75" customHeight="1">
      <c r="A283" s="29"/>
      <c r="B283" s="79"/>
      <c r="C283" s="79"/>
      <c r="D283" s="29"/>
      <c r="E283" s="79"/>
      <c r="F283" s="79"/>
      <c r="G283" s="79"/>
      <c r="H283" s="79"/>
      <c r="I283" s="79"/>
      <c r="J283" s="79"/>
      <c r="K283" s="79"/>
      <c r="L283" s="79"/>
      <c r="M283" s="79"/>
      <c r="N283" s="79"/>
      <c r="O283" s="79"/>
      <c r="P283" s="79"/>
      <c r="Q283" s="79"/>
      <c r="R283" s="79"/>
      <c r="S283" s="79"/>
      <c r="T283" s="79"/>
      <c r="U283" s="79"/>
      <c r="V283" s="79"/>
      <c r="W283" s="79"/>
      <c r="X283" s="79"/>
      <c r="Y283" s="79"/>
      <c r="Z283" s="79"/>
      <c r="AA283" s="79"/>
      <c r="AB283" s="79"/>
      <c r="AC283" s="79"/>
      <c r="AD283" s="79"/>
      <c r="AE283" s="79"/>
      <c r="AF283" s="79"/>
      <c r="AG283" s="79"/>
      <c r="AH283" s="79"/>
      <c r="AI283" s="79"/>
      <c r="AJ283" s="79"/>
      <c r="AK283" s="79"/>
      <c r="AL283" s="79"/>
      <c r="AM283" s="79"/>
    </row>
    <row r="284" spans="1:39" ht="15.75" customHeight="1">
      <c r="A284" s="29"/>
      <c r="B284" s="79"/>
      <c r="C284" s="79"/>
      <c r="D284" s="29"/>
      <c r="E284" s="79"/>
      <c r="F284" s="79"/>
      <c r="G284" s="79"/>
      <c r="H284" s="79"/>
      <c r="I284" s="79"/>
      <c r="J284" s="79"/>
      <c r="K284" s="79"/>
      <c r="L284" s="79"/>
      <c r="M284" s="79"/>
      <c r="N284" s="79"/>
      <c r="O284" s="79"/>
      <c r="P284" s="79"/>
      <c r="Q284" s="79"/>
      <c r="R284" s="79"/>
      <c r="S284" s="79"/>
      <c r="T284" s="79"/>
      <c r="U284" s="79"/>
      <c r="V284" s="79"/>
      <c r="W284" s="79"/>
      <c r="X284" s="79"/>
      <c r="Y284" s="79"/>
      <c r="Z284" s="79"/>
      <c r="AA284" s="79"/>
      <c r="AB284" s="79"/>
      <c r="AC284" s="79"/>
      <c r="AD284" s="79"/>
      <c r="AE284" s="79"/>
      <c r="AF284" s="79"/>
      <c r="AG284" s="79"/>
      <c r="AH284" s="79"/>
      <c r="AI284" s="79"/>
      <c r="AJ284" s="79"/>
      <c r="AK284" s="79"/>
      <c r="AL284" s="79"/>
      <c r="AM284" s="79"/>
    </row>
    <row r="285" spans="1:39" ht="15.75" customHeight="1">
      <c r="A285" s="29"/>
      <c r="B285" s="79"/>
      <c r="C285" s="79"/>
      <c r="D285" s="29"/>
      <c r="E285" s="79"/>
      <c r="F285" s="79"/>
      <c r="G285" s="79"/>
      <c r="H285" s="79"/>
      <c r="I285" s="79"/>
      <c r="J285" s="79"/>
      <c r="K285" s="79"/>
      <c r="L285" s="79"/>
      <c r="M285" s="79"/>
      <c r="N285" s="79"/>
      <c r="O285" s="79"/>
      <c r="P285" s="79"/>
      <c r="Q285" s="79"/>
      <c r="R285" s="79"/>
      <c r="S285" s="79"/>
      <c r="T285" s="79"/>
      <c r="U285" s="79"/>
      <c r="V285" s="79"/>
      <c r="W285" s="79"/>
      <c r="X285" s="79"/>
      <c r="Y285" s="79"/>
      <c r="Z285" s="79"/>
      <c r="AA285" s="79"/>
      <c r="AB285" s="79"/>
      <c r="AC285" s="79"/>
      <c r="AD285" s="79"/>
      <c r="AE285" s="79"/>
      <c r="AF285" s="79"/>
      <c r="AG285" s="79"/>
      <c r="AH285" s="79"/>
      <c r="AI285" s="79"/>
      <c r="AJ285" s="79"/>
      <c r="AK285" s="79"/>
      <c r="AL285" s="79"/>
      <c r="AM285" s="79"/>
    </row>
    <row r="286" spans="1:39" ht="15.75" customHeight="1">
      <c r="A286" s="29"/>
      <c r="B286" s="79"/>
      <c r="C286" s="79"/>
      <c r="D286" s="29"/>
      <c r="E286" s="79"/>
      <c r="F286" s="79"/>
      <c r="G286" s="79"/>
      <c r="H286" s="79"/>
      <c r="I286" s="79"/>
      <c r="J286" s="79"/>
      <c r="K286" s="79"/>
      <c r="L286" s="79"/>
      <c r="M286" s="79"/>
      <c r="N286" s="79"/>
      <c r="O286" s="79"/>
      <c r="P286" s="79"/>
      <c r="Q286" s="79"/>
      <c r="R286" s="79"/>
      <c r="S286" s="79"/>
      <c r="T286" s="79"/>
      <c r="U286" s="79"/>
      <c r="V286" s="79"/>
      <c r="W286" s="79"/>
      <c r="X286" s="79"/>
      <c r="Y286" s="79"/>
      <c r="Z286" s="79"/>
      <c r="AA286" s="79"/>
      <c r="AB286" s="79"/>
      <c r="AC286" s="79"/>
      <c r="AD286" s="79"/>
      <c r="AE286" s="79"/>
      <c r="AF286" s="79"/>
      <c r="AG286" s="79"/>
      <c r="AH286" s="79"/>
      <c r="AI286" s="79"/>
      <c r="AJ286" s="79"/>
      <c r="AK286" s="79"/>
      <c r="AL286" s="79"/>
      <c r="AM286" s="79"/>
    </row>
    <row r="287" spans="1:39" ht="15.75" customHeight="1">
      <c r="A287" s="29"/>
      <c r="B287" s="79"/>
      <c r="C287" s="79"/>
      <c r="D287" s="29"/>
      <c r="E287" s="79"/>
      <c r="F287" s="79"/>
      <c r="G287" s="79"/>
      <c r="H287" s="79"/>
      <c r="I287" s="79"/>
      <c r="J287" s="79"/>
      <c r="K287" s="79"/>
      <c r="L287" s="79"/>
      <c r="M287" s="79"/>
      <c r="N287" s="79"/>
      <c r="O287" s="79"/>
      <c r="P287" s="79"/>
      <c r="Q287" s="79"/>
      <c r="R287" s="79"/>
      <c r="S287" s="79"/>
      <c r="T287" s="79"/>
      <c r="U287" s="79"/>
      <c r="V287" s="79"/>
      <c r="W287" s="79"/>
      <c r="X287" s="79"/>
      <c r="Y287" s="79"/>
      <c r="Z287" s="79"/>
      <c r="AA287" s="79"/>
      <c r="AB287" s="79"/>
      <c r="AC287" s="79"/>
      <c r="AD287" s="79"/>
      <c r="AE287" s="79"/>
      <c r="AF287" s="79"/>
      <c r="AG287" s="79"/>
      <c r="AH287" s="79"/>
      <c r="AI287" s="79"/>
      <c r="AJ287" s="79"/>
      <c r="AK287" s="79"/>
      <c r="AL287" s="79"/>
      <c r="AM287" s="79"/>
    </row>
    <row r="288" spans="1:39" ht="15.75" customHeight="1">
      <c r="A288" s="29"/>
      <c r="B288" s="79"/>
      <c r="C288" s="79"/>
      <c r="D288" s="29"/>
      <c r="E288" s="79"/>
      <c r="F288" s="79"/>
      <c r="G288" s="79"/>
      <c r="H288" s="79"/>
      <c r="I288" s="79"/>
      <c r="J288" s="79"/>
      <c r="K288" s="79"/>
      <c r="L288" s="79"/>
      <c r="M288" s="79"/>
      <c r="N288" s="79"/>
      <c r="O288" s="79"/>
      <c r="P288" s="79"/>
      <c r="Q288" s="79"/>
      <c r="R288" s="79"/>
      <c r="S288" s="79"/>
      <c r="T288" s="79"/>
      <c r="U288" s="79"/>
      <c r="V288" s="79"/>
      <c r="W288" s="79"/>
      <c r="X288" s="79"/>
      <c r="Y288" s="79"/>
      <c r="Z288" s="79"/>
      <c r="AA288" s="79"/>
      <c r="AB288" s="79"/>
      <c r="AC288" s="79"/>
      <c r="AD288" s="79"/>
      <c r="AE288" s="79"/>
      <c r="AF288" s="79"/>
      <c r="AG288" s="79"/>
      <c r="AH288" s="79"/>
      <c r="AI288" s="79"/>
      <c r="AJ288" s="79"/>
      <c r="AK288" s="79"/>
      <c r="AL288" s="79"/>
      <c r="AM288" s="79"/>
    </row>
    <row r="289" spans="1:39" ht="15.75" customHeight="1">
      <c r="A289" s="29"/>
      <c r="B289" s="79"/>
      <c r="C289" s="79"/>
      <c r="D289" s="29"/>
      <c r="E289" s="79"/>
      <c r="F289" s="79"/>
      <c r="G289" s="79"/>
      <c r="H289" s="79"/>
      <c r="I289" s="79"/>
      <c r="J289" s="79"/>
      <c r="K289" s="79"/>
      <c r="L289" s="79"/>
      <c r="M289" s="79"/>
      <c r="N289" s="79"/>
      <c r="O289" s="79"/>
      <c r="P289" s="79"/>
      <c r="Q289" s="79"/>
      <c r="R289" s="79"/>
      <c r="S289" s="79"/>
      <c r="T289" s="79"/>
      <c r="U289" s="79"/>
      <c r="V289" s="79"/>
      <c r="W289" s="79"/>
      <c r="X289" s="79"/>
      <c r="Y289" s="79"/>
      <c r="Z289" s="79"/>
      <c r="AA289" s="79"/>
      <c r="AB289" s="79"/>
      <c r="AC289" s="79"/>
      <c r="AD289" s="79"/>
      <c r="AE289" s="79"/>
      <c r="AF289" s="79"/>
      <c r="AG289" s="79"/>
      <c r="AH289" s="79"/>
      <c r="AI289" s="79"/>
      <c r="AJ289" s="79"/>
      <c r="AK289" s="79"/>
      <c r="AL289" s="79"/>
      <c r="AM289" s="79"/>
    </row>
    <row r="290" spans="1:39" ht="15.75" customHeight="1">
      <c r="A290" s="29"/>
      <c r="B290" s="79"/>
      <c r="C290" s="79"/>
      <c r="D290" s="29"/>
      <c r="E290" s="79"/>
      <c r="F290" s="79"/>
      <c r="G290" s="79"/>
      <c r="H290" s="79"/>
      <c r="I290" s="79"/>
      <c r="J290" s="79"/>
      <c r="K290" s="79"/>
      <c r="L290" s="79"/>
      <c r="M290" s="79"/>
      <c r="N290" s="79"/>
      <c r="O290" s="79"/>
      <c r="P290" s="79"/>
      <c r="Q290" s="79"/>
      <c r="R290" s="79"/>
      <c r="S290" s="79"/>
      <c r="T290" s="79"/>
      <c r="U290" s="79"/>
      <c r="V290" s="79"/>
      <c r="W290" s="79"/>
      <c r="X290" s="79"/>
      <c r="Y290" s="79"/>
      <c r="Z290" s="79"/>
      <c r="AA290" s="79"/>
      <c r="AB290" s="79"/>
      <c r="AC290" s="79"/>
      <c r="AD290" s="79"/>
      <c r="AE290" s="79"/>
      <c r="AF290" s="79"/>
      <c r="AG290" s="79"/>
      <c r="AH290" s="79"/>
      <c r="AI290" s="79"/>
      <c r="AJ290" s="79"/>
      <c r="AK290" s="79"/>
      <c r="AL290" s="79"/>
      <c r="AM290" s="79"/>
    </row>
    <row r="291" spans="1:39" ht="15.75" customHeight="1">
      <c r="A291" s="29"/>
      <c r="B291" s="79"/>
      <c r="C291" s="79"/>
      <c r="D291" s="29"/>
      <c r="E291" s="79"/>
      <c r="F291" s="79"/>
      <c r="G291" s="79"/>
      <c r="H291" s="79"/>
      <c r="I291" s="79"/>
      <c r="J291" s="79"/>
      <c r="K291" s="79"/>
      <c r="L291" s="79"/>
      <c r="M291" s="79"/>
      <c r="N291" s="79"/>
      <c r="O291" s="79"/>
      <c r="P291" s="79"/>
      <c r="Q291" s="79"/>
      <c r="R291" s="79"/>
      <c r="S291" s="79"/>
      <c r="T291" s="79"/>
      <c r="U291" s="79"/>
      <c r="V291" s="79"/>
      <c r="W291" s="79"/>
      <c r="X291" s="79"/>
      <c r="Y291" s="79"/>
      <c r="Z291" s="79"/>
      <c r="AA291" s="79"/>
      <c r="AB291" s="79"/>
      <c r="AC291" s="79"/>
      <c r="AD291" s="79"/>
      <c r="AE291" s="79"/>
      <c r="AF291" s="79"/>
      <c r="AG291" s="79"/>
      <c r="AH291" s="79"/>
      <c r="AI291" s="79"/>
      <c r="AJ291" s="79"/>
      <c r="AK291" s="79"/>
      <c r="AL291" s="79"/>
      <c r="AM291" s="79"/>
    </row>
    <row r="292" spans="1:39" ht="15.75" customHeight="1">
      <c r="A292" s="29"/>
      <c r="B292" s="79"/>
      <c r="C292" s="79"/>
      <c r="D292" s="29"/>
      <c r="E292" s="79"/>
      <c r="F292" s="79"/>
      <c r="G292" s="79"/>
      <c r="H292" s="79"/>
      <c r="I292" s="79"/>
      <c r="J292" s="79"/>
      <c r="K292" s="79"/>
      <c r="L292" s="79"/>
      <c r="M292" s="79"/>
      <c r="N292" s="79"/>
      <c r="O292" s="79"/>
      <c r="P292" s="79"/>
      <c r="Q292" s="79"/>
      <c r="R292" s="79"/>
      <c r="S292" s="79"/>
      <c r="T292" s="79"/>
      <c r="U292" s="79"/>
      <c r="V292" s="79"/>
      <c r="W292" s="79"/>
      <c r="X292" s="79"/>
      <c r="Y292" s="79"/>
      <c r="Z292" s="79"/>
      <c r="AA292" s="79"/>
      <c r="AB292" s="79"/>
      <c r="AC292" s="79"/>
      <c r="AD292" s="79"/>
      <c r="AE292" s="79"/>
      <c r="AF292" s="79"/>
      <c r="AG292" s="79"/>
      <c r="AH292" s="79"/>
      <c r="AI292" s="79"/>
      <c r="AJ292" s="79"/>
      <c r="AK292" s="79"/>
      <c r="AL292" s="79"/>
      <c r="AM292" s="79"/>
    </row>
    <row r="293" spans="1:39" ht="15.75" customHeight="1">
      <c r="A293" s="29"/>
      <c r="B293" s="79"/>
      <c r="C293" s="79"/>
      <c r="D293" s="29"/>
      <c r="E293" s="79"/>
      <c r="F293" s="79"/>
      <c r="G293" s="79"/>
      <c r="H293" s="79"/>
      <c r="I293" s="79"/>
      <c r="J293" s="79"/>
      <c r="K293" s="79"/>
      <c r="L293" s="79"/>
      <c r="M293" s="79"/>
      <c r="N293" s="79"/>
      <c r="O293" s="79"/>
      <c r="P293" s="79"/>
      <c r="Q293" s="79"/>
      <c r="R293" s="79"/>
      <c r="S293" s="79"/>
      <c r="T293" s="79"/>
      <c r="U293" s="79"/>
      <c r="V293" s="79"/>
      <c r="W293" s="79"/>
      <c r="X293" s="79"/>
      <c r="Y293" s="79"/>
      <c r="Z293" s="79"/>
      <c r="AA293" s="79"/>
      <c r="AB293" s="79"/>
      <c r="AC293" s="79"/>
      <c r="AD293" s="79"/>
      <c r="AE293" s="79"/>
      <c r="AF293" s="79"/>
      <c r="AG293" s="79"/>
      <c r="AH293" s="79"/>
      <c r="AI293" s="79"/>
      <c r="AJ293" s="79"/>
      <c r="AK293" s="79"/>
      <c r="AL293" s="79"/>
      <c r="AM293" s="79"/>
    </row>
    <row r="294" spans="1:39" ht="15.75" customHeight="1">
      <c r="A294" s="29"/>
      <c r="B294" s="79"/>
      <c r="C294" s="79"/>
      <c r="D294" s="29"/>
      <c r="E294" s="79"/>
      <c r="F294" s="79"/>
      <c r="G294" s="79"/>
      <c r="H294" s="79"/>
      <c r="I294" s="79"/>
      <c r="J294" s="79"/>
      <c r="K294" s="79"/>
      <c r="L294" s="79"/>
      <c r="M294" s="79"/>
      <c r="N294" s="79"/>
      <c r="O294" s="79"/>
      <c r="P294" s="79"/>
      <c r="Q294" s="79"/>
      <c r="R294" s="79"/>
      <c r="S294" s="79"/>
      <c r="T294" s="79"/>
      <c r="U294" s="79"/>
      <c r="V294" s="79"/>
      <c r="W294" s="79"/>
      <c r="X294" s="79"/>
      <c r="Y294" s="79"/>
      <c r="Z294" s="79"/>
      <c r="AA294" s="79"/>
      <c r="AB294" s="79"/>
      <c r="AC294" s="79"/>
      <c r="AD294" s="79"/>
      <c r="AE294" s="79"/>
      <c r="AF294" s="79"/>
      <c r="AG294" s="79"/>
      <c r="AH294" s="79"/>
      <c r="AI294" s="79"/>
      <c r="AJ294" s="79"/>
      <c r="AK294" s="79"/>
      <c r="AL294" s="79"/>
      <c r="AM294" s="79"/>
    </row>
    <row r="295" spans="1:39" ht="15.75" customHeight="1">
      <c r="A295" s="29"/>
      <c r="B295" s="79"/>
      <c r="C295" s="79"/>
      <c r="D295" s="29"/>
      <c r="E295" s="79"/>
      <c r="F295" s="79"/>
      <c r="G295" s="79"/>
      <c r="H295" s="79"/>
      <c r="I295" s="79"/>
      <c r="J295" s="79"/>
      <c r="K295" s="79"/>
      <c r="L295" s="79"/>
      <c r="M295" s="79"/>
      <c r="N295" s="79"/>
      <c r="O295" s="79"/>
      <c r="P295" s="79"/>
      <c r="Q295" s="79"/>
      <c r="R295" s="79"/>
      <c r="S295" s="79"/>
      <c r="T295" s="79"/>
      <c r="U295" s="79"/>
      <c r="V295" s="79"/>
      <c r="W295" s="79"/>
      <c r="X295" s="79"/>
      <c r="Y295" s="79"/>
      <c r="Z295" s="79"/>
      <c r="AA295" s="79"/>
      <c r="AB295" s="79"/>
      <c r="AC295" s="79"/>
      <c r="AD295" s="79"/>
      <c r="AE295" s="79"/>
      <c r="AF295" s="79"/>
      <c r="AG295" s="79"/>
      <c r="AH295" s="79"/>
      <c r="AI295" s="79"/>
      <c r="AJ295" s="79"/>
      <c r="AK295" s="79"/>
      <c r="AL295" s="79"/>
      <c r="AM295" s="79"/>
    </row>
    <row r="296" spans="1:39" ht="15.75" customHeight="1">
      <c r="A296" s="29"/>
      <c r="B296" s="79"/>
      <c r="C296" s="79"/>
      <c r="D296" s="29"/>
      <c r="E296" s="79"/>
      <c r="F296" s="79"/>
      <c r="G296" s="79"/>
      <c r="H296" s="79"/>
      <c r="I296" s="79"/>
      <c r="J296" s="79"/>
      <c r="K296" s="79"/>
      <c r="L296" s="79"/>
      <c r="M296" s="79"/>
      <c r="N296" s="79"/>
      <c r="O296" s="79"/>
      <c r="P296" s="79"/>
      <c r="Q296" s="79"/>
      <c r="R296" s="79"/>
      <c r="S296" s="79"/>
      <c r="T296" s="79"/>
      <c r="U296" s="79"/>
      <c r="V296" s="79"/>
      <c r="W296" s="79"/>
      <c r="X296" s="79"/>
      <c r="Y296" s="79"/>
      <c r="Z296" s="79"/>
      <c r="AA296" s="79"/>
      <c r="AB296" s="79"/>
      <c r="AC296" s="79"/>
      <c r="AD296" s="79"/>
      <c r="AE296" s="79"/>
      <c r="AF296" s="79"/>
      <c r="AG296" s="79"/>
      <c r="AH296" s="79"/>
      <c r="AI296" s="79"/>
      <c r="AJ296" s="79"/>
      <c r="AK296" s="79"/>
      <c r="AL296" s="79"/>
      <c r="AM296" s="79"/>
    </row>
    <row r="297" spans="1:39" ht="15.75" customHeight="1">
      <c r="A297" s="29"/>
      <c r="B297" s="79"/>
      <c r="C297" s="79"/>
      <c r="D297" s="29"/>
      <c r="E297" s="79"/>
      <c r="F297" s="79"/>
      <c r="G297" s="79"/>
      <c r="H297" s="79"/>
      <c r="I297" s="79"/>
      <c r="J297" s="79"/>
      <c r="K297" s="79"/>
      <c r="L297" s="79"/>
      <c r="M297" s="79"/>
      <c r="N297" s="79"/>
      <c r="O297" s="79"/>
      <c r="P297" s="79"/>
      <c r="Q297" s="79"/>
      <c r="R297" s="79"/>
      <c r="S297" s="79"/>
      <c r="T297" s="79"/>
      <c r="U297" s="79"/>
      <c r="V297" s="79"/>
      <c r="W297" s="79"/>
      <c r="X297" s="79"/>
      <c r="Y297" s="79"/>
      <c r="Z297" s="79"/>
      <c r="AA297" s="79"/>
      <c r="AB297" s="79"/>
      <c r="AC297" s="79"/>
      <c r="AD297" s="79"/>
      <c r="AE297" s="79"/>
      <c r="AF297" s="79"/>
      <c r="AG297" s="79"/>
      <c r="AH297" s="79"/>
      <c r="AI297" s="79"/>
      <c r="AJ297" s="79"/>
      <c r="AK297" s="79"/>
      <c r="AL297" s="79"/>
      <c r="AM297" s="79"/>
    </row>
    <row r="298" spans="1:39" ht="15.75" customHeight="1">
      <c r="A298" s="29"/>
      <c r="B298" s="79"/>
      <c r="C298" s="79"/>
      <c r="D298" s="29"/>
      <c r="E298" s="79"/>
      <c r="F298" s="79"/>
      <c r="G298" s="79"/>
      <c r="H298" s="79"/>
      <c r="I298" s="79"/>
      <c r="J298" s="79"/>
      <c r="K298" s="79"/>
      <c r="L298" s="79"/>
      <c r="M298" s="79"/>
      <c r="N298" s="79"/>
      <c r="O298" s="79"/>
      <c r="P298" s="79"/>
      <c r="Q298" s="79"/>
      <c r="R298" s="79"/>
      <c r="S298" s="79"/>
      <c r="T298" s="79"/>
      <c r="U298" s="79"/>
      <c r="V298" s="79"/>
      <c r="W298" s="79"/>
      <c r="X298" s="79"/>
      <c r="Y298" s="79"/>
      <c r="Z298" s="79"/>
      <c r="AA298" s="79"/>
      <c r="AB298" s="79"/>
      <c r="AC298" s="79"/>
      <c r="AD298" s="79"/>
      <c r="AE298" s="79"/>
      <c r="AF298" s="79"/>
      <c r="AG298" s="79"/>
      <c r="AH298" s="79"/>
      <c r="AI298" s="79"/>
      <c r="AJ298" s="79"/>
      <c r="AK298" s="79"/>
      <c r="AL298" s="79"/>
      <c r="AM298" s="79"/>
    </row>
    <row r="299" spans="1:39" ht="15.75" customHeight="1">
      <c r="A299" s="29"/>
      <c r="B299" s="79"/>
      <c r="C299" s="79"/>
      <c r="D299" s="29"/>
      <c r="E299" s="79"/>
      <c r="F299" s="79"/>
      <c r="G299" s="79"/>
      <c r="H299" s="79"/>
      <c r="I299" s="79"/>
      <c r="J299" s="79"/>
      <c r="K299" s="79"/>
      <c r="L299" s="79"/>
      <c r="M299" s="79"/>
      <c r="N299" s="79"/>
      <c r="O299" s="79"/>
      <c r="P299" s="79"/>
      <c r="Q299" s="79"/>
      <c r="R299" s="79"/>
      <c r="S299" s="79"/>
      <c r="T299" s="79"/>
      <c r="U299" s="79"/>
      <c r="V299" s="79"/>
      <c r="W299" s="79"/>
      <c r="X299" s="79"/>
      <c r="Y299" s="79"/>
      <c r="Z299" s="79"/>
      <c r="AA299" s="79"/>
      <c r="AB299" s="79"/>
      <c r="AC299" s="79"/>
      <c r="AD299" s="79"/>
      <c r="AE299" s="79"/>
      <c r="AF299" s="79"/>
      <c r="AG299" s="79"/>
      <c r="AH299" s="79"/>
      <c r="AI299" s="79"/>
      <c r="AJ299" s="79"/>
      <c r="AK299" s="79"/>
      <c r="AL299" s="79"/>
      <c r="AM299" s="79"/>
    </row>
    <row r="300" spans="1:39" ht="15.75" customHeight="1">
      <c r="A300" s="29"/>
      <c r="B300" s="79"/>
      <c r="C300" s="79"/>
      <c r="D300" s="29"/>
      <c r="E300" s="79"/>
      <c r="F300" s="79"/>
      <c r="G300" s="79"/>
      <c r="H300" s="79"/>
      <c r="I300" s="79"/>
      <c r="J300" s="79"/>
      <c r="K300" s="79"/>
      <c r="L300" s="79"/>
      <c r="M300" s="79"/>
      <c r="N300" s="79"/>
      <c r="O300" s="79"/>
      <c r="P300" s="79"/>
      <c r="Q300" s="79"/>
      <c r="R300" s="79"/>
      <c r="S300" s="79"/>
      <c r="T300" s="79"/>
      <c r="U300" s="79"/>
      <c r="V300" s="79"/>
      <c r="W300" s="79"/>
      <c r="X300" s="79"/>
      <c r="Y300" s="79"/>
      <c r="Z300" s="79"/>
      <c r="AA300" s="79"/>
      <c r="AB300" s="79"/>
      <c r="AC300" s="79"/>
      <c r="AD300" s="79"/>
      <c r="AE300" s="79"/>
      <c r="AF300" s="79"/>
      <c r="AG300" s="79"/>
      <c r="AH300" s="79"/>
      <c r="AI300" s="79"/>
      <c r="AJ300" s="79"/>
      <c r="AK300" s="79"/>
      <c r="AL300" s="79"/>
      <c r="AM300" s="79"/>
    </row>
    <row r="301" spans="1:39" ht="15.75" customHeight="1">
      <c r="A301" s="29"/>
      <c r="B301" s="79"/>
      <c r="C301" s="79"/>
      <c r="D301" s="29"/>
      <c r="E301" s="79"/>
      <c r="F301" s="79"/>
      <c r="G301" s="79"/>
      <c r="H301" s="79"/>
      <c r="I301" s="79"/>
      <c r="J301" s="79"/>
      <c r="K301" s="79"/>
      <c r="L301" s="79"/>
      <c r="M301" s="79"/>
      <c r="N301" s="79"/>
      <c r="O301" s="79"/>
      <c r="P301" s="79"/>
      <c r="Q301" s="79"/>
      <c r="R301" s="79"/>
      <c r="S301" s="79"/>
      <c r="T301" s="79"/>
      <c r="U301" s="79"/>
      <c r="V301" s="79"/>
      <c r="W301" s="79"/>
      <c r="X301" s="79"/>
      <c r="Y301" s="79"/>
      <c r="Z301" s="79"/>
      <c r="AA301" s="79"/>
      <c r="AB301" s="79"/>
      <c r="AC301" s="79"/>
      <c r="AD301" s="79"/>
      <c r="AE301" s="79"/>
      <c r="AF301" s="79"/>
      <c r="AG301" s="79"/>
      <c r="AH301" s="79"/>
      <c r="AI301" s="79"/>
      <c r="AJ301" s="79"/>
      <c r="AK301" s="79"/>
      <c r="AL301" s="79"/>
      <c r="AM301" s="79"/>
    </row>
    <row r="302" spans="1:39" ht="15.75" customHeight="1">
      <c r="A302" s="29"/>
      <c r="B302" s="79"/>
      <c r="C302" s="79"/>
      <c r="D302" s="29"/>
      <c r="E302" s="79"/>
      <c r="F302" s="79"/>
      <c r="G302" s="79"/>
      <c r="H302" s="79"/>
      <c r="I302" s="79"/>
      <c r="J302" s="79"/>
      <c r="K302" s="79"/>
      <c r="L302" s="79"/>
      <c r="M302" s="79"/>
      <c r="N302" s="79"/>
      <c r="O302" s="79"/>
      <c r="P302" s="79"/>
      <c r="Q302" s="79"/>
      <c r="R302" s="79"/>
      <c r="S302" s="79"/>
      <c r="T302" s="79"/>
      <c r="U302" s="79"/>
      <c r="V302" s="79"/>
      <c r="W302" s="79"/>
      <c r="X302" s="79"/>
      <c r="Y302" s="79"/>
      <c r="Z302" s="79"/>
      <c r="AA302" s="79"/>
      <c r="AB302" s="79"/>
      <c r="AC302" s="79"/>
      <c r="AD302" s="79"/>
      <c r="AE302" s="79"/>
      <c r="AF302" s="79"/>
      <c r="AG302" s="79"/>
      <c r="AH302" s="79"/>
      <c r="AI302" s="79"/>
      <c r="AJ302" s="79"/>
      <c r="AK302" s="79"/>
      <c r="AL302" s="79"/>
      <c r="AM302" s="79"/>
    </row>
    <row r="303" spans="1:39" ht="15.75" customHeight="1">
      <c r="A303" s="29"/>
      <c r="B303" s="79"/>
      <c r="C303" s="79"/>
      <c r="D303" s="29"/>
      <c r="E303" s="79"/>
      <c r="F303" s="79"/>
      <c r="G303" s="79"/>
      <c r="H303" s="79"/>
      <c r="I303" s="79"/>
      <c r="J303" s="79"/>
      <c r="K303" s="79"/>
      <c r="L303" s="79"/>
      <c r="M303" s="79"/>
      <c r="N303" s="79"/>
      <c r="O303" s="79"/>
      <c r="P303" s="79"/>
      <c r="Q303" s="79"/>
      <c r="R303" s="79"/>
      <c r="S303" s="79"/>
      <c r="T303" s="79"/>
      <c r="U303" s="79"/>
      <c r="V303" s="79"/>
      <c r="W303" s="79"/>
      <c r="X303" s="79"/>
      <c r="Y303" s="79"/>
      <c r="Z303" s="79"/>
      <c r="AA303" s="79"/>
      <c r="AB303" s="79"/>
      <c r="AC303" s="79"/>
      <c r="AD303" s="79"/>
      <c r="AE303" s="79"/>
      <c r="AF303" s="79"/>
      <c r="AG303" s="79"/>
      <c r="AH303" s="79"/>
      <c r="AI303" s="79"/>
      <c r="AJ303" s="79"/>
      <c r="AK303" s="79"/>
      <c r="AL303" s="79"/>
      <c r="AM303" s="79"/>
    </row>
    <row r="304" spans="1:39" ht="15.75" customHeight="1">
      <c r="A304" s="29"/>
      <c r="B304" s="79"/>
      <c r="C304" s="79"/>
      <c r="D304" s="29"/>
      <c r="E304" s="79"/>
      <c r="F304" s="79"/>
      <c r="G304" s="79"/>
      <c r="H304" s="79"/>
      <c r="I304" s="79"/>
      <c r="J304" s="79"/>
      <c r="K304" s="79"/>
      <c r="L304" s="79"/>
      <c r="M304" s="79"/>
      <c r="N304" s="79"/>
      <c r="O304" s="79"/>
      <c r="P304" s="79"/>
      <c r="Q304" s="79"/>
      <c r="R304" s="79"/>
      <c r="S304" s="79"/>
      <c r="T304" s="79"/>
      <c r="U304" s="79"/>
      <c r="V304" s="79"/>
      <c r="W304" s="79"/>
      <c r="X304" s="79"/>
      <c r="Y304" s="79"/>
      <c r="Z304" s="79"/>
      <c r="AA304" s="79"/>
      <c r="AB304" s="79"/>
      <c r="AC304" s="79"/>
      <c r="AD304" s="79"/>
      <c r="AE304" s="79"/>
      <c r="AF304" s="79"/>
      <c r="AG304" s="79"/>
      <c r="AH304" s="79"/>
      <c r="AI304" s="79"/>
      <c r="AJ304" s="79"/>
      <c r="AK304" s="79"/>
      <c r="AL304" s="79"/>
      <c r="AM304" s="79"/>
    </row>
    <row r="305" spans="1:39" ht="15.75" customHeight="1">
      <c r="A305" s="29"/>
      <c r="B305" s="79"/>
      <c r="C305" s="79"/>
      <c r="D305" s="29"/>
      <c r="E305" s="79"/>
      <c r="F305" s="79"/>
      <c r="G305" s="79"/>
      <c r="H305" s="79"/>
      <c r="I305" s="79"/>
      <c r="J305" s="79"/>
      <c r="K305" s="79"/>
      <c r="L305" s="79"/>
      <c r="M305" s="79"/>
      <c r="N305" s="79"/>
      <c r="O305" s="79"/>
      <c r="P305" s="79"/>
      <c r="Q305" s="79"/>
      <c r="R305" s="79"/>
      <c r="S305" s="79"/>
      <c r="T305" s="79"/>
      <c r="U305" s="79"/>
      <c r="V305" s="79"/>
      <c r="W305" s="79"/>
      <c r="X305" s="79"/>
      <c r="Y305" s="79"/>
      <c r="Z305" s="79"/>
      <c r="AA305" s="79"/>
      <c r="AB305" s="79"/>
      <c r="AC305" s="79"/>
      <c r="AD305" s="79"/>
      <c r="AE305" s="79"/>
      <c r="AF305" s="79"/>
      <c r="AG305" s="79"/>
      <c r="AH305" s="79"/>
      <c r="AI305" s="79"/>
      <c r="AJ305" s="79"/>
      <c r="AK305" s="79"/>
      <c r="AL305" s="79"/>
      <c r="AM305" s="79"/>
    </row>
    <row r="306" spans="1:39" ht="15.75" customHeight="1">
      <c r="A306" s="29"/>
      <c r="B306" s="79"/>
      <c r="C306" s="79"/>
      <c r="D306" s="29"/>
      <c r="E306" s="79"/>
      <c r="F306" s="79"/>
      <c r="G306" s="79"/>
      <c r="H306" s="79"/>
      <c r="I306" s="79"/>
      <c r="J306" s="79"/>
      <c r="K306" s="79"/>
      <c r="L306" s="79"/>
      <c r="M306" s="79"/>
      <c r="N306" s="79"/>
      <c r="O306" s="79"/>
      <c r="P306" s="79"/>
      <c r="Q306" s="79"/>
      <c r="R306" s="79"/>
      <c r="S306" s="79"/>
      <c r="T306" s="79"/>
      <c r="U306" s="79"/>
      <c r="V306" s="79"/>
      <c r="W306" s="79"/>
      <c r="X306" s="79"/>
      <c r="Y306" s="79"/>
      <c r="Z306" s="79"/>
      <c r="AA306" s="79"/>
      <c r="AB306" s="79"/>
      <c r="AC306" s="79"/>
      <c r="AD306" s="79"/>
      <c r="AE306" s="79"/>
      <c r="AF306" s="79"/>
      <c r="AG306" s="79"/>
      <c r="AH306" s="79"/>
      <c r="AI306" s="79"/>
      <c r="AJ306" s="79"/>
      <c r="AK306" s="79"/>
      <c r="AL306" s="79"/>
      <c r="AM306" s="79"/>
    </row>
    <row r="307" spans="1:39" ht="15.75" customHeight="1">
      <c r="A307" s="29"/>
      <c r="B307" s="79"/>
      <c r="C307" s="79"/>
      <c r="D307" s="29"/>
      <c r="E307" s="79"/>
      <c r="F307" s="79"/>
      <c r="G307" s="79"/>
      <c r="H307" s="79"/>
      <c r="I307" s="79"/>
      <c r="J307" s="79"/>
      <c r="K307" s="79"/>
      <c r="L307" s="79"/>
      <c r="M307" s="79"/>
      <c r="N307" s="79"/>
      <c r="O307" s="79"/>
      <c r="P307" s="79"/>
      <c r="Q307" s="79"/>
      <c r="R307" s="79"/>
      <c r="S307" s="79"/>
      <c r="T307" s="79"/>
      <c r="U307" s="79"/>
      <c r="V307" s="79"/>
      <c r="W307" s="79"/>
      <c r="X307" s="79"/>
      <c r="Y307" s="79"/>
      <c r="Z307" s="79"/>
      <c r="AA307" s="79"/>
      <c r="AB307" s="79"/>
      <c r="AC307" s="79"/>
      <c r="AD307" s="79"/>
      <c r="AE307" s="79"/>
      <c r="AF307" s="79"/>
      <c r="AG307" s="79"/>
      <c r="AH307" s="79"/>
      <c r="AI307" s="79"/>
      <c r="AJ307" s="79"/>
      <c r="AK307" s="79"/>
      <c r="AL307" s="79"/>
      <c r="AM307" s="79"/>
    </row>
    <row r="308" spans="1:39" ht="15.75" customHeight="1">
      <c r="A308" s="29"/>
      <c r="B308" s="79"/>
      <c r="C308" s="79"/>
      <c r="D308" s="29"/>
      <c r="E308" s="79"/>
      <c r="F308" s="79"/>
      <c r="G308" s="79"/>
      <c r="H308" s="79"/>
      <c r="I308" s="79"/>
      <c r="J308" s="79"/>
      <c r="K308" s="79"/>
      <c r="L308" s="79"/>
      <c r="M308" s="79"/>
      <c r="N308" s="79"/>
      <c r="O308" s="79"/>
      <c r="P308" s="79"/>
      <c r="Q308" s="79"/>
      <c r="R308" s="79"/>
      <c r="S308" s="79"/>
      <c r="T308" s="79"/>
      <c r="U308" s="79"/>
      <c r="V308" s="79"/>
      <c r="W308" s="79"/>
      <c r="X308" s="79"/>
      <c r="Y308" s="79"/>
      <c r="Z308" s="79"/>
      <c r="AA308" s="79"/>
      <c r="AB308" s="79"/>
      <c r="AC308" s="79"/>
      <c r="AD308" s="79"/>
      <c r="AE308" s="79"/>
      <c r="AF308" s="79"/>
      <c r="AG308" s="79"/>
      <c r="AH308" s="79"/>
      <c r="AI308" s="79"/>
      <c r="AJ308" s="79"/>
      <c r="AK308" s="79"/>
      <c r="AL308" s="79"/>
      <c r="AM308" s="79"/>
    </row>
    <row r="309" spans="1:39" ht="15.75" customHeight="1">
      <c r="A309" s="29"/>
      <c r="B309" s="79"/>
      <c r="C309" s="79"/>
      <c r="D309" s="29"/>
      <c r="E309" s="79"/>
      <c r="F309" s="79"/>
      <c r="G309" s="79"/>
      <c r="H309" s="79"/>
      <c r="I309" s="79"/>
      <c r="J309" s="79"/>
      <c r="K309" s="79"/>
      <c r="L309" s="79"/>
      <c r="M309" s="79"/>
      <c r="N309" s="79"/>
      <c r="O309" s="79"/>
      <c r="P309" s="79"/>
      <c r="Q309" s="79"/>
      <c r="R309" s="79"/>
      <c r="S309" s="79"/>
      <c r="T309" s="79"/>
      <c r="U309" s="79"/>
      <c r="V309" s="79"/>
      <c r="W309" s="79"/>
      <c r="X309" s="79"/>
      <c r="Y309" s="79"/>
      <c r="Z309" s="79"/>
      <c r="AA309" s="79"/>
      <c r="AB309" s="79"/>
      <c r="AC309" s="79"/>
      <c r="AD309" s="79"/>
      <c r="AE309" s="79"/>
      <c r="AF309" s="79"/>
      <c r="AG309" s="79"/>
      <c r="AH309" s="79"/>
      <c r="AI309" s="79"/>
      <c r="AJ309" s="79"/>
      <c r="AK309" s="79"/>
      <c r="AL309" s="79"/>
      <c r="AM309" s="79"/>
    </row>
    <row r="310" spans="1:39" ht="15.75" customHeight="1">
      <c r="A310" s="29"/>
      <c r="B310" s="79"/>
      <c r="C310" s="79"/>
      <c r="D310" s="29"/>
      <c r="E310" s="79"/>
      <c r="F310" s="79"/>
      <c r="G310" s="79"/>
      <c r="H310" s="79"/>
      <c r="I310" s="79"/>
      <c r="J310" s="79"/>
      <c r="K310" s="79"/>
      <c r="L310" s="79"/>
      <c r="M310" s="79"/>
      <c r="N310" s="79"/>
      <c r="O310" s="79"/>
      <c r="P310" s="79"/>
      <c r="Q310" s="79"/>
      <c r="R310" s="79"/>
      <c r="S310" s="79"/>
      <c r="T310" s="79"/>
      <c r="U310" s="79"/>
      <c r="V310" s="79"/>
      <c r="W310" s="79"/>
      <c r="X310" s="79"/>
      <c r="Y310" s="79"/>
      <c r="Z310" s="79"/>
      <c r="AA310" s="79"/>
      <c r="AB310" s="79"/>
      <c r="AC310" s="79"/>
      <c r="AD310" s="79"/>
      <c r="AE310" s="79"/>
      <c r="AF310" s="79"/>
      <c r="AG310" s="79"/>
      <c r="AH310" s="79"/>
      <c r="AI310" s="79"/>
      <c r="AJ310" s="79"/>
      <c r="AK310" s="79"/>
      <c r="AL310" s="79"/>
      <c r="AM310" s="79"/>
    </row>
    <row r="311" spans="1:39" ht="15.75" customHeight="1">
      <c r="A311" s="29"/>
      <c r="B311" s="79"/>
      <c r="C311" s="79"/>
      <c r="D311" s="29"/>
      <c r="E311" s="79"/>
      <c r="F311" s="79"/>
      <c r="G311" s="79"/>
      <c r="H311" s="79"/>
      <c r="I311" s="79"/>
      <c r="J311" s="79"/>
      <c r="K311" s="79"/>
      <c r="L311" s="79"/>
      <c r="M311" s="79"/>
      <c r="N311" s="79"/>
      <c r="O311" s="79"/>
      <c r="P311" s="79"/>
      <c r="Q311" s="79"/>
      <c r="R311" s="79"/>
      <c r="S311" s="79"/>
      <c r="T311" s="79"/>
      <c r="U311" s="79"/>
      <c r="V311" s="79"/>
      <c r="W311" s="79"/>
      <c r="X311" s="79"/>
      <c r="Y311" s="79"/>
      <c r="Z311" s="79"/>
      <c r="AA311" s="79"/>
      <c r="AB311" s="79"/>
      <c r="AC311" s="79"/>
      <c r="AD311" s="79"/>
      <c r="AE311" s="79"/>
      <c r="AF311" s="79"/>
      <c r="AG311" s="79"/>
      <c r="AH311" s="79"/>
      <c r="AI311" s="79"/>
      <c r="AJ311" s="79"/>
      <c r="AK311" s="79"/>
      <c r="AL311" s="79"/>
      <c r="AM311" s="79"/>
    </row>
    <row r="312" spans="1:39" ht="15.75" customHeight="1">
      <c r="A312" s="29"/>
      <c r="B312" s="79"/>
      <c r="C312" s="79"/>
      <c r="D312" s="29"/>
      <c r="E312" s="79"/>
      <c r="F312" s="79"/>
      <c r="G312" s="79"/>
      <c r="H312" s="79"/>
      <c r="I312" s="79"/>
      <c r="J312" s="79"/>
      <c r="K312" s="79"/>
      <c r="L312" s="79"/>
      <c r="M312" s="79"/>
      <c r="N312" s="79"/>
      <c r="O312" s="79"/>
      <c r="P312" s="79"/>
      <c r="Q312" s="79"/>
      <c r="R312" s="79"/>
      <c r="S312" s="79"/>
      <c r="T312" s="79"/>
      <c r="U312" s="79"/>
      <c r="V312" s="79"/>
      <c r="W312" s="79"/>
      <c r="X312" s="79"/>
      <c r="Y312" s="79"/>
      <c r="Z312" s="79"/>
      <c r="AA312" s="79"/>
      <c r="AB312" s="79"/>
      <c r="AC312" s="79"/>
      <c r="AD312" s="79"/>
      <c r="AE312" s="79"/>
      <c r="AF312" s="79"/>
      <c r="AG312" s="79"/>
      <c r="AH312" s="79"/>
      <c r="AI312" s="79"/>
      <c r="AJ312" s="79"/>
      <c r="AK312" s="79"/>
      <c r="AL312" s="79"/>
      <c r="AM312" s="79"/>
    </row>
    <row r="313" spans="1:39" ht="15.75" customHeight="1">
      <c r="A313" s="29"/>
      <c r="B313" s="79"/>
      <c r="C313" s="79"/>
      <c r="D313" s="29"/>
      <c r="E313" s="79"/>
      <c r="F313" s="79"/>
      <c r="G313" s="79"/>
      <c r="H313" s="79"/>
      <c r="I313" s="79"/>
      <c r="J313" s="79"/>
      <c r="K313" s="79"/>
      <c r="L313" s="79"/>
      <c r="M313" s="79"/>
      <c r="N313" s="79"/>
      <c r="O313" s="79"/>
      <c r="P313" s="79"/>
      <c r="Q313" s="79"/>
      <c r="R313" s="79"/>
      <c r="S313" s="79"/>
      <c r="T313" s="79"/>
      <c r="U313" s="79"/>
      <c r="V313" s="79"/>
      <c r="W313" s="79"/>
      <c r="X313" s="79"/>
      <c r="Y313" s="79"/>
      <c r="Z313" s="79"/>
      <c r="AA313" s="79"/>
      <c r="AB313" s="79"/>
      <c r="AC313" s="79"/>
      <c r="AD313" s="79"/>
      <c r="AE313" s="79"/>
      <c r="AF313" s="79"/>
      <c r="AG313" s="79"/>
      <c r="AH313" s="79"/>
      <c r="AI313" s="79"/>
      <c r="AJ313" s="79"/>
      <c r="AK313" s="79"/>
      <c r="AL313" s="79"/>
      <c r="AM313" s="79"/>
    </row>
    <row r="314" spans="1:39" ht="15.75" customHeight="1">
      <c r="A314" s="29"/>
      <c r="B314" s="79"/>
      <c r="C314" s="79"/>
      <c r="D314" s="29"/>
      <c r="E314" s="79"/>
      <c r="F314" s="79"/>
      <c r="G314" s="79"/>
      <c r="H314" s="79"/>
      <c r="I314" s="79"/>
      <c r="J314" s="79"/>
      <c r="K314" s="79"/>
      <c r="L314" s="79"/>
      <c r="M314" s="79"/>
      <c r="N314" s="79"/>
      <c r="O314" s="79"/>
      <c r="P314" s="79"/>
      <c r="Q314" s="79"/>
      <c r="R314" s="79"/>
      <c r="S314" s="79"/>
      <c r="T314" s="79"/>
      <c r="U314" s="79"/>
      <c r="V314" s="79"/>
      <c r="W314" s="79"/>
      <c r="X314" s="79"/>
      <c r="Y314" s="79"/>
      <c r="Z314" s="79"/>
      <c r="AA314" s="79"/>
      <c r="AB314" s="79"/>
      <c r="AC314" s="79"/>
      <c r="AD314" s="79"/>
      <c r="AE314" s="79"/>
      <c r="AF314" s="79"/>
      <c r="AG314" s="79"/>
      <c r="AH314" s="79"/>
      <c r="AI314" s="79"/>
      <c r="AJ314" s="79"/>
      <c r="AK314" s="79"/>
      <c r="AL314" s="79"/>
      <c r="AM314" s="79"/>
    </row>
    <row r="315" spans="1:39" ht="15.75" customHeight="1">
      <c r="A315" s="29"/>
      <c r="B315" s="79"/>
      <c r="C315" s="79"/>
      <c r="D315" s="29"/>
      <c r="E315" s="79"/>
      <c r="F315" s="79"/>
      <c r="G315" s="79"/>
      <c r="H315" s="79"/>
      <c r="I315" s="79"/>
      <c r="J315" s="79"/>
      <c r="K315" s="79"/>
      <c r="L315" s="79"/>
      <c r="M315" s="79"/>
      <c r="N315" s="79"/>
      <c r="O315" s="79"/>
      <c r="P315" s="79"/>
      <c r="Q315" s="79"/>
      <c r="R315" s="79"/>
      <c r="S315" s="79"/>
      <c r="T315" s="79"/>
      <c r="U315" s="79"/>
      <c r="V315" s="79"/>
      <c r="W315" s="79"/>
      <c r="X315" s="79"/>
      <c r="Y315" s="79"/>
      <c r="Z315" s="79"/>
      <c r="AA315" s="79"/>
      <c r="AB315" s="79"/>
      <c r="AC315" s="79"/>
      <c r="AD315" s="79"/>
      <c r="AE315" s="79"/>
      <c r="AF315" s="79"/>
      <c r="AG315" s="79"/>
      <c r="AH315" s="79"/>
      <c r="AI315" s="79"/>
      <c r="AJ315" s="79"/>
      <c r="AK315" s="79"/>
      <c r="AL315" s="79"/>
      <c r="AM315" s="79"/>
    </row>
    <row r="316" spans="1:39" ht="15.75" customHeight="1">
      <c r="A316" s="29"/>
      <c r="B316" s="79"/>
      <c r="C316" s="79"/>
      <c r="D316" s="29"/>
      <c r="E316" s="79"/>
      <c r="F316" s="79"/>
      <c r="G316" s="79"/>
      <c r="H316" s="79"/>
      <c r="I316" s="79"/>
      <c r="J316" s="79"/>
      <c r="K316" s="79"/>
      <c r="L316" s="79"/>
      <c r="M316" s="79"/>
      <c r="N316" s="79"/>
      <c r="O316" s="79"/>
      <c r="P316" s="79"/>
      <c r="Q316" s="79"/>
      <c r="R316" s="79"/>
      <c r="S316" s="79"/>
      <c r="T316" s="79"/>
      <c r="U316" s="79"/>
      <c r="V316" s="79"/>
      <c r="W316" s="79"/>
      <c r="X316" s="79"/>
      <c r="Y316" s="79"/>
      <c r="Z316" s="79"/>
      <c r="AA316" s="79"/>
      <c r="AB316" s="79"/>
      <c r="AC316" s="79"/>
      <c r="AD316" s="79"/>
      <c r="AE316" s="79"/>
      <c r="AF316" s="79"/>
      <c r="AG316" s="79"/>
      <c r="AH316" s="79"/>
      <c r="AI316" s="79"/>
      <c r="AJ316" s="79"/>
      <c r="AK316" s="79"/>
      <c r="AL316" s="79"/>
      <c r="AM316" s="79"/>
    </row>
    <row r="317" spans="1:39" ht="15.75" customHeight="1">
      <c r="A317" s="29"/>
      <c r="B317" s="79"/>
      <c r="C317" s="79"/>
      <c r="D317" s="29"/>
      <c r="E317" s="79"/>
      <c r="F317" s="79"/>
      <c r="G317" s="79"/>
      <c r="H317" s="79"/>
      <c r="I317" s="79"/>
      <c r="J317" s="79"/>
      <c r="K317" s="79"/>
      <c r="L317" s="79"/>
      <c r="M317" s="79"/>
      <c r="N317" s="79"/>
      <c r="O317" s="79"/>
      <c r="P317" s="79"/>
      <c r="Q317" s="79"/>
      <c r="R317" s="79"/>
      <c r="S317" s="79"/>
      <c r="T317" s="79"/>
      <c r="U317" s="79"/>
      <c r="V317" s="79"/>
      <c r="W317" s="79"/>
      <c r="X317" s="79"/>
      <c r="Y317" s="79"/>
      <c r="Z317" s="79"/>
      <c r="AA317" s="79"/>
      <c r="AB317" s="79"/>
      <c r="AC317" s="79"/>
      <c r="AD317" s="79"/>
      <c r="AE317" s="79"/>
      <c r="AF317" s="79"/>
      <c r="AG317" s="79"/>
      <c r="AH317" s="79"/>
      <c r="AI317" s="79"/>
      <c r="AJ317" s="79"/>
      <c r="AK317" s="79"/>
      <c r="AL317" s="79"/>
      <c r="AM317" s="79"/>
    </row>
    <row r="318" spans="1:39" ht="15.75" customHeight="1">
      <c r="A318" s="29"/>
      <c r="B318" s="79"/>
      <c r="C318" s="79"/>
      <c r="D318" s="29"/>
      <c r="E318" s="79"/>
      <c r="F318" s="79"/>
      <c r="G318" s="79"/>
      <c r="H318" s="79"/>
      <c r="I318" s="79"/>
      <c r="J318" s="79"/>
      <c r="K318" s="79"/>
      <c r="L318" s="79"/>
      <c r="M318" s="79"/>
      <c r="N318" s="79"/>
      <c r="O318" s="79"/>
      <c r="P318" s="79"/>
      <c r="Q318" s="79"/>
      <c r="R318" s="79"/>
      <c r="S318" s="79"/>
      <c r="T318" s="79"/>
      <c r="U318" s="79"/>
      <c r="V318" s="79"/>
      <c r="W318" s="79"/>
      <c r="X318" s="79"/>
      <c r="Y318" s="79"/>
      <c r="Z318" s="79"/>
      <c r="AA318" s="79"/>
      <c r="AB318" s="79"/>
      <c r="AC318" s="79"/>
      <c r="AD318" s="79"/>
      <c r="AE318" s="79"/>
      <c r="AF318" s="79"/>
      <c r="AG318" s="79"/>
      <c r="AH318" s="79"/>
      <c r="AI318" s="79"/>
      <c r="AJ318" s="79"/>
      <c r="AK318" s="79"/>
      <c r="AL318" s="79"/>
      <c r="AM318" s="79"/>
    </row>
    <row r="319" spans="1:39" ht="15.75" customHeight="1">
      <c r="A319" s="29"/>
      <c r="B319" s="79"/>
      <c r="C319" s="79"/>
      <c r="D319" s="29"/>
      <c r="E319" s="79"/>
      <c r="F319" s="79"/>
      <c r="G319" s="79"/>
      <c r="H319" s="79"/>
      <c r="I319" s="79"/>
      <c r="J319" s="79"/>
      <c r="K319" s="79"/>
      <c r="L319" s="79"/>
      <c r="M319" s="79"/>
      <c r="N319" s="79"/>
      <c r="O319" s="79"/>
      <c r="P319" s="79"/>
      <c r="Q319" s="79"/>
      <c r="R319" s="79"/>
      <c r="S319" s="79"/>
      <c r="T319" s="79"/>
      <c r="U319" s="79"/>
      <c r="V319" s="79"/>
      <c r="W319" s="79"/>
      <c r="X319" s="79"/>
      <c r="Y319" s="79"/>
      <c r="Z319" s="79"/>
      <c r="AA319" s="79"/>
      <c r="AB319" s="79"/>
      <c r="AC319" s="79"/>
      <c r="AD319" s="79"/>
      <c r="AE319" s="79"/>
      <c r="AF319" s="79"/>
      <c r="AG319" s="79"/>
      <c r="AH319" s="79"/>
      <c r="AI319" s="79"/>
      <c r="AJ319" s="79"/>
      <c r="AK319" s="79"/>
      <c r="AL319" s="79"/>
      <c r="AM319" s="79"/>
    </row>
    <row r="320" spans="1:39" ht="15.75" customHeight="1">
      <c r="A320" s="29"/>
      <c r="B320" s="79"/>
      <c r="C320" s="79"/>
      <c r="D320" s="29"/>
      <c r="E320" s="79"/>
      <c r="F320" s="79"/>
      <c r="G320" s="79"/>
      <c r="H320" s="79"/>
      <c r="I320" s="79"/>
      <c r="J320" s="79"/>
      <c r="K320" s="79"/>
      <c r="L320" s="79"/>
      <c r="M320" s="79"/>
      <c r="N320" s="79"/>
      <c r="O320" s="79"/>
      <c r="P320" s="79"/>
      <c r="Q320" s="79"/>
      <c r="R320" s="79"/>
      <c r="S320" s="79"/>
      <c r="T320" s="79"/>
      <c r="U320" s="79"/>
      <c r="V320" s="79"/>
      <c r="W320" s="79"/>
      <c r="X320" s="79"/>
      <c r="Y320" s="79"/>
      <c r="Z320" s="79"/>
      <c r="AA320" s="79"/>
      <c r="AB320" s="79"/>
      <c r="AC320" s="79"/>
      <c r="AD320" s="79"/>
      <c r="AE320" s="79"/>
      <c r="AF320" s="79"/>
      <c r="AG320" s="79"/>
      <c r="AH320" s="79"/>
      <c r="AI320" s="79"/>
      <c r="AJ320" s="79"/>
      <c r="AK320" s="79"/>
      <c r="AL320" s="79"/>
      <c r="AM320" s="79"/>
    </row>
    <row r="321" spans="1:39" ht="15.75" customHeight="1">
      <c r="A321" s="29"/>
      <c r="B321" s="79"/>
      <c r="C321" s="79"/>
      <c r="D321" s="29"/>
      <c r="E321" s="79"/>
      <c r="F321" s="79"/>
      <c r="G321" s="79"/>
      <c r="H321" s="79"/>
      <c r="I321" s="79"/>
      <c r="J321" s="79"/>
      <c r="K321" s="79"/>
      <c r="L321" s="79"/>
      <c r="M321" s="79"/>
      <c r="N321" s="79"/>
      <c r="O321" s="79"/>
      <c r="P321" s="79"/>
      <c r="Q321" s="79"/>
      <c r="R321" s="79"/>
      <c r="S321" s="79"/>
      <c r="T321" s="79"/>
      <c r="U321" s="79"/>
      <c r="V321" s="79"/>
      <c r="W321" s="79"/>
      <c r="X321" s="79"/>
      <c r="Y321" s="79"/>
      <c r="Z321" s="79"/>
      <c r="AA321" s="79"/>
      <c r="AB321" s="79"/>
      <c r="AC321" s="79"/>
      <c r="AD321" s="79"/>
      <c r="AE321" s="79"/>
      <c r="AF321" s="79"/>
      <c r="AG321" s="79"/>
      <c r="AH321" s="79"/>
      <c r="AI321" s="79"/>
      <c r="AJ321" s="79"/>
      <c r="AK321" s="79"/>
      <c r="AL321" s="79"/>
      <c r="AM321" s="79"/>
    </row>
    <row r="322" spans="1:39" ht="15.75" customHeight="1">
      <c r="A322" s="29"/>
      <c r="B322" s="79"/>
      <c r="C322" s="79"/>
      <c r="D322" s="29"/>
      <c r="E322" s="79"/>
      <c r="F322" s="79"/>
      <c r="G322" s="79"/>
      <c r="H322" s="79"/>
      <c r="I322" s="79"/>
      <c r="J322" s="79"/>
      <c r="K322" s="79"/>
      <c r="L322" s="79"/>
      <c r="M322" s="79"/>
      <c r="N322" s="79"/>
      <c r="O322" s="79"/>
      <c r="P322" s="79"/>
      <c r="Q322" s="79"/>
      <c r="R322" s="79"/>
      <c r="S322" s="79"/>
      <c r="T322" s="79"/>
      <c r="U322" s="79"/>
      <c r="V322" s="79"/>
      <c r="W322" s="79"/>
      <c r="X322" s="79"/>
      <c r="Y322" s="79"/>
      <c r="Z322" s="79"/>
      <c r="AA322" s="79"/>
      <c r="AB322" s="79"/>
      <c r="AC322" s="79"/>
      <c r="AD322" s="79"/>
      <c r="AE322" s="79"/>
      <c r="AF322" s="79"/>
      <c r="AG322" s="79"/>
      <c r="AH322" s="79"/>
      <c r="AI322" s="79"/>
      <c r="AJ322" s="79"/>
      <c r="AK322" s="79"/>
      <c r="AL322" s="79"/>
      <c r="AM322" s="79"/>
    </row>
    <row r="323" spans="1:39" ht="15.75" customHeight="1">
      <c r="A323" s="29"/>
      <c r="B323" s="79"/>
      <c r="C323" s="79"/>
      <c r="D323" s="29"/>
      <c r="E323" s="79"/>
      <c r="F323" s="79"/>
      <c r="G323" s="79"/>
      <c r="H323" s="79"/>
      <c r="I323" s="79"/>
      <c r="J323" s="79"/>
      <c r="K323" s="79"/>
      <c r="L323" s="79"/>
      <c r="M323" s="79"/>
      <c r="N323" s="79"/>
      <c r="O323" s="79"/>
      <c r="P323" s="79"/>
      <c r="Q323" s="79"/>
      <c r="R323" s="79"/>
      <c r="S323" s="79"/>
      <c r="T323" s="79"/>
      <c r="U323" s="79"/>
      <c r="V323" s="79"/>
      <c r="W323" s="79"/>
      <c r="X323" s="79"/>
      <c r="Y323" s="79"/>
      <c r="Z323" s="79"/>
      <c r="AA323" s="79"/>
      <c r="AB323" s="79"/>
      <c r="AC323" s="79"/>
      <c r="AD323" s="79"/>
      <c r="AE323" s="79"/>
      <c r="AF323" s="79"/>
      <c r="AG323" s="79"/>
      <c r="AH323" s="79"/>
      <c r="AI323" s="79"/>
      <c r="AJ323" s="79"/>
      <c r="AK323" s="79"/>
      <c r="AL323" s="79"/>
      <c r="AM323" s="79"/>
    </row>
    <row r="324" spans="1:39" ht="15.75" customHeight="1">
      <c r="A324" s="29"/>
      <c r="B324" s="79"/>
      <c r="C324" s="79"/>
      <c r="D324" s="29"/>
      <c r="E324" s="79"/>
      <c r="F324" s="79"/>
      <c r="G324" s="79"/>
      <c r="H324" s="79"/>
      <c r="I324" s="79"/>
      <c r="J324" s="79"/>
      <c r="K324" s="79"/>
      <c r="L324" s="79"/>
      <c r="M324" s="79"/>
      <c r="N324" s="79"/>
      <c r="O324" s="79"/>
      <c r="P324" s="79"/>
      <c r="Q324" s="79"/>
      <c r="R324" s="79"/>
      <c r="S324" s="79"/>
      <c r="T324" s="79"/>
      <c r="U324" s="79"/>
      <c r="V324" s="79"/>
      <c r="W324" s="79"/>
      <c r="X324" s="79"/>
      <c r="Y324" s="79"/>
      <c r="Z324" s="79"/>
      <c r="AA324" s="79"/>
      <c r="AB324" s="79"/>
      <c r="AC324" s="79"/>
      <c r="AD324" s="79"/>
      <c r="AE324" s="79"/>
      <c r="AF324" s="79"/>
      <c r="AG324" s="79"/>
      <c r="AH324" s="79"/>
      <c r="AI324" s="79"/>
      <c r="AJ324" s="79"/>
      <c r="AK324" s="79"/>
      <c r="AL324" s="79"/>
      <c r="AM324" s="79"/>
    </row>
    <row r="325" spans="1:39" ht="15.75" customHeight="1">
      <c r="A325" s="29"/>
      <c r="B325" s="79"/>
      <c r="C325" s="79"/>
      <c r="D325" s="29"/>
      <c r="E325" s="79"/>
      <c r="F325" s="79"/>
      <c r="G325" s="79"/>
      <c r="H325" s="79"/>
      <c r="I325" s="79"/>
      <c r="J325" s="79"/>
      <c r="K325" s="79"/>
      <c r="L325" s="79"/>
      <c r="M325" s="79"/>
      <c r="N325" s="79"/>
      <c r="O325" s="79"/>
      <c r="P325" s="79"/>
      <c r="Q325" s="79"/>
      <c r="R325" s="79"/>
      <c r="S325" s="79"/>
      <c r="T325" s="79"/>
      <c r="U325" s="79"/>
      <c r="V325" s="79"/>
      <c r="W325" s="79"/>
      <c r="X325" s="79"/>
      <c r="Y325" s="79"/>
      <c r="Z325" s="79"/>
      <c r="AA325" s="79"/>
      <c r="AB325" s="79"/>
      <c r="AC325" s="79"/>
      <c r="AD325" s="79"/>
      <c r="AE325" s="79"/>
      <c r="AF325" s="79"/>
      <c r="AG325" s="79"/>
      <c r="AH325" s="79"/>
      <c r="AI325" s="79"/>
      <c r="AJ325" s="79"/>
      <c r="AK325" s="79"/>
      <c r="AL325" s="79"/>
      <c r="AM325" s="79"/>
    </row>
    <row r="326" spans="1:39" ht="15.75" customHeight="1">
      <c r="A326" s="29"/>
      <c r="B326" s="79"/>
      <c r="C326" s="79"/>
      <c r="D326" s="29"/>
      <c r="E326" s="79"/>
      <c r="F326" s="79"/>
      <c r="G326" s="79"/>
      <c r="H326" s="79"/>
      <c r="I326" s="79"/>
      <c r="J326" s="79"/>
      <c r="K326" s="79"/>
      <c r="L326" s="79"/>
      <c r="M326" s="79"/>
      <c r="N326" s="79"/>
      <c r="O326" s="79"/>
      <c r="P326" s="79"/>
      <c r="Q326" s="79"/>
      <c r="R326" s="79"/>
      <c r="S326" s="79"/>
      <c r="T326" s="79"/>
      <c r="U326" s="79"/>
      <c r="V326" s="79"/>
      <c r="W326" s="79"/>
      <c r="X326" s="79"/>
      <c r="Y326" s="79"/>
      <c r="Z326" s="79"/>
      <c r="AA326" s="79"/>
      <c r="AB326" s="79"/>
      <c r="AC326" s="79"/>
      <c r="AD326" s="79"/>
      <c r="AE326" s="79"/>
      <c r="AF326" s="79"/>
      <c r="AG326" s="79"/>
      <c r="AH326" s="79"/>
      <c r="AI326" s="79"/>
      <c r="AJ326" s="79"/>
      <c r="AK326" s="79"/>
      <c r="AL326" s="79"/>
      <c r="AM326" s="79"/>
    </row>
    <row r="327" spans="1:39" ht="15.75" customHeight="1">
      <c r="A327" s="29"/>
      <c r="B327" s="79"/>
      <c r="C327" s="79"/>
      <c r="D327" s="29"/>
      <c r="E327" s="79"/>
      <c r="F327" s="79"/>
      <c r="G327" s="79"/>
      <c r="H327" s="79"/>
      <c r="I327" s="79"/>
      <c r="J327" s="79"/>
      <c r="K327" s="79"/>
      <c r="L327" s="79"/>
      <c r="M327" s="79"/>
      <c r="N327" s="79"/>
      <c r="O327" s="79"/>
      <c r="P327" s="79"/>
      <c r="Q327" s="79"/>
      <c r="R327" s="79"/>
      <c r="S327" s="79"/>
      <c r="T327" s="79"/>
      <c r="U327" s="79"/>
      <c r="V327" s="79"/>
      <c r="W327" s="79"/>
      <c r="X327" s="79"/>
      <c r="Y327" s="79"/>
      <c r="Z327" s="79"/>
      <c r="AA327" s="79"/>
      <c r="AB327" s="79"/>
      <c r="AC327" s="79"/>
      <c r="AD327" s="79"/>
      <c r="AE327" s="79"/>
      <c r="AF327" s="79"/>
      <c r="AG327" s="79"/>
      <c r="AH327" s="79"/>
      <c r="AI327" s="79"/>
      <c r="AJ327" s="79"/>
      <c r="AK327" s="79"/>
      <c r="AL327" s="79"/>
      <c r="AM327" s="79"/>
    </row>
    <row r="328" spans="1:39" ht="15.75" customHeight="1">
      <c r="A328" s="29"/>
      <c r="B328" s="79"/>
      <c r="C328" s="79"/>
      <c r="D328" s="29"/>
      <c r="E328" s="79"/>
      <c r="F328" s="79"/>
      <c r="G328" s="79"/>
      <c r="H328" s="79"/>
      <c r="I328" s="79"/>
      <c r="J328" s="79"/>
      <c r="K328" s="79"/>
      <c r="L328" s="79"/>
      <c r="M328" s="79"/>
      <c r="N328" s="79"/>
      <c r="O328" s="79"/>
      <c r="P328" s="79"/>
      <c r="Q328" s="79"/>
      <c r="R328" s="79"/>
      <c r="S328" s="79"/>
      <c r="T328" s="79"/>
      <c r="U328" s="79"/>
      <c r="V328" s="79"/>
      <c r="W328" s="79"/>
      <c r="X328" s="79"/>
      <c r="Y328" s="79"/>
      <c r="Z328" s="79"/>
      <c r="AA328" s="79"/>
      <c r="AB328" s="79"/>
      <c r="AC328" s="79"/>
      <c r="AD328" s="79"/>
      <c r="AE328" s="79"/>
      <c r="AF328" s="79"/>
      <c r="AG328" s="79"/>
      <c r="AH328" s="79"/>
      <c r="AI328" s="79"/>
      <c r="AJ328" s="79"/>
      <c r="AK328" s="79"/>
      <c r="AL328" s="79"/>
      <c r="AM328" s="79"/>
    </row>
    <row r="329" spans="1:39" ht="15.75" customHeight="1">
      <c r="A329" s="29"/>
      <c r="B329" s="79"/>
      <c r="C329" s="79"/>
      <c r="D329" s="29"/>
      <c r="E329" s="79"/>
      <c r="F329" s="79"/>
      <c r="G329" s="79"/>
      <c r="H329" s="79"/>
      <c r="I329" s="79"/>
      <c r="J329" s="79"/>
      <c r="K329" s="79"/>
      <c r="L329" s="79"/>
      <c r="M329" s="79"/>
      <c r="N329" s="79"/>
      <c r="O329" s="79"/>
      <c r="P329" s="79"/>
      <c r="Q329" s="79"/>
      <c r="R329" s="79"/>
      <c r="S329" s="79"/>
      <c r="T329" s="79"/>
      <c r="U329" s="79"/>
      <c r="V329" s="79"/>
      <c r="W329" s="79"/>
      <c r="X329" s="79"/>
      <c r="Y329" s="79"/>
      <c r="Z329" s="79"/>
      <c r="AA329" s="79"/>
      <c r="AB329" s="79"/>
      <c r="AC329" s="79"/>
      <c r="AD329" s="79"/>
      <c r="AE329" s="79"/>
      <c r="AF329" s="79"/>
      <c r="AG329" s="79"/>
      <c r="AH329" s="79"/>
      <c r="AI329" s="79"/>
      <c r="AJ329" s="79"/>
      <c r="AK329" s="79"/>
      <c r="AL329" s="79"/>
      <c r="AM329" s="79"/>
    </row>
    <row r="330" spans="1:39" ht="15.75" customHeight="1">
      <c r="A330" s="29"/>
      <c r="B330" s="79"/>
      <c r="C330" s="79"/>
      <c r="D330" s="29"/>
      <c r="E330" s="79"/>
      <c r="F330" s="79"/>
      <c r="G330" s="79"/>
      <c r="H330" s="79"/>
      <c r="I330" s="79"/>
      <c r="J330" s="79"/>
      <c r="K330" s="79"/>
      <c r="L330" s="79"/>
      <c r="M330" s="79"/>
      <c r="N330" s="79"/>
      <c r="O330" s="79"/>
      <c r="P330" s="79"/>
      <c r="Q330" s="79"/>
      <c r="R330" s="79"/>
      <c r="S330" s="79"/>
      <c r="T330" s="79"/>
      <c r="U330" s="79"/>
      <c r="V330" s="79"/>
      <c r="W330" s="79"/>
      <c r="X330" s="79"/>
      <c r="Y330" s="79"/>
      <c r="Z330" s="79"/>
      <c r="AA330" s="79"/>
      <c r="AB330" s="79"/>
      <c r="AC330" s="79"/>
      <c r="AD330" s="79"/>
      <c r="AE330" s="79"/>
      <c r="AF330" s="79"/>
      <c r="AG330" s="79"/>
      <c r="AH330" s="79"/>
      <c r="AI330" s="79"/>
      <c r="AJ330" s="79"/>
      <c r="AK330" s="79"/>
      <c r="AL330" s="79"/>
      <c r="AM330" s="79"/>
    </row>
    <row r="331" spans="1:39" ht="15.75" customHeight="1">
      <c r="A331" s="29"/>
      <c r="B331" s="79"/>
      <c r="C331" s="79"/>
      <c r="D331" s="29"/>
      <c r="E331" s="79"/>
      <c r="F331" s="79"/>
      <c r="G331" s="79"/>
      <c r="H331" s="79"/>
      <c r="I331" s="79"/>
      <c r="J331" s="79"/>
      <c r="K331" s="79"/>
      <c r="L331" s="79"/>
      <c r="M331" s="79"/>
      <c r="N331" s="79"/>
      <c r="O331" s="79"/>
      <c r="P331" s="79"/>
      <c r="Q331" s="79"/>
      <c r="R331" s="79"/>
      <c r="S331" s="79"/>
      <c r="T331" s="79"/>
      <c r="U331" s="79"/>
      <c r="V331" s="79"/>
      <c r="W331" s="79"/>
      <c r="X331" s="79"/>
      <c r="Y331" s="79"/>
      <c r="Z331" s="79"/>
      <c r="AA331" s="79"/>
      <c r="AB331" s="79"/>
      <c r="AC331" s="79"/>
      <c r="AD331" s="79"/>
      <c r="AE331" s="79"/>
      <c r="AF331" s="79"/>
      <c r="AG331" s="79"/>
      <c r="AH331" s="79"/>
      <c r="AI331" s="79"/>
      <c r="AJ331" s="79"/>
      <c r="AK331" s="79"/>
      <c r="AL331" s="79"/>
      <c r="AM331" s="79"/>
    </row>
    <row r="332" spans="1:39" ht="15.75" customHeight="1">
      <c r="A332" s="29"/>
      <c r="B332" s="79"/>
      <c r="C332" s="79"/>
      <c r="D332" s="29"/>
      <c r="E332" s="79"/>
      <c r="F332" s="79"/>
      <c r="G332" s="79"/>
      <c r="H332" s="79"/>
      <c r="I332" s="79"/>
      <c r="J332" s="79"/>
      <c r="K332" s="79"/>
      <c r="L332" s="79"/>
      <c r="M332" s="79"/>
      <c r="N332" s="79"/>
      <c r="O332" s="79"/>
      <c r="P332" s="79"/>
      <c r="Q332" s="79"/>
      <c r="R332" s="79"/>
      <c r="S332" s="79"/>
      <c r="T332" s="79"/>
      <c r="U332" s="79"/>
      <c r="V332" s="79"/>
      <c r="W332" s="79"/>
      <c r="X332" s="79"/>
      <c r="Y332" s="79"/>
      <c r="Z332" s="79"/>
      <c r="AA332" s="79"/>
      <c r="AB332" s="79"/>
      <c r="AC332" s="79"/>
      <c r="AD332" s="79"/>
      <c r="AE332" s="79"/>
      <c r="AF332" s="79"/>
      <c r="AG332" s="79"/>
      <c r="AH332" s="79"/>
      <c r="AI332" s="79"/>
      <c r="AJ332" s="79"/>
      <c r="AK332" s="79"/>
      <c r="AL332" s="79"/>
      <c r="AM332" s="79"/>
    </row>
    <row r="333" spans="1:39" ht="15.75" customHeight="1">
      <c r="A333" s="29"/>
      <c r="B333" s="79"/>
      <c r="C333" s="79"/>
      <c r="D333" s="29"/>
      <c r="E333" s="79"/>
      <c r="F333" s="79"/>
      <c r="G333" s="79"/>
      <c r="H333" s="79"/>
      <c r="I333" s="79"/>
      <c r="J333" s="79"/>
      <c r="K333" s="79"/>
      <c r="L333" s="79"/>
      <c r="M333" s="79"/>
      <c r="N333" s="79"/>
      <c r="O333" s="79"/>
      <c r="P333" s="79"/>
      <c r="Q333" s="79"/>
      <c r="R333" s="79"/>
      <c r="S333" s="79"/>
      <c r="T333" s="79"/>
      <c r="U333" s="79"/>
      <c r="V333" s="79"/>
      <c r="W333" s="79"/>
      <c r="X333" s="79"/>
      <c r="Y333" s="79"/>
      <c r="Z333" s="79"/>
      <c r="AA333" s="79"/>
      <c r="AB333" s="79"/>
      <c r="AC333" s="79"/>
      <c r="AD333" s="79"/>
      <c r="AE333" s="79"/>
      <c r="AF333" s="79"/>
      <c r="AG333" s="79"/>
      <c r="AH333" s="79"/>
      <c r="AI333" s="79"/>
      <c r="AJ333" s="79"/>
      <c r="AK333" s="79"/>
      <c r="AL333" s="79"/>
      <c r="AM333" s="79"/>
    </row>
    <row r="334" spans="1:39" ht="15.75" customHeight="1">
      <c r="A334" s="29"/>
      <c r="B334" s="79"/>
      <c r="C334" s="79"/>
      <c r="D334" s="29"/>
      <c r="E334" s="79"/>
      <c r="F334" s="79"/>
      <c r="G334" s="79"/>
      <c r="H334" s="79"/>
      <c r="I334" s="79"/>
      <c r="J334" s="79"/>
      <c r="K334" s="79"/>
      <c r="L334" s="79"/>
      <c r="M334" s="79"/>
      <c r="N334" s="79"/>
      <c r="O334" s="79"/>
      <c r="P334" s="79"/>
      <c r="Q334" s="79"/>
      <c r="R334" s="79"/>
      <c r="S334" s="79"/>
      <c r="T334" s="79"/>
      <c r="U334" s="79"/>
      <c r="V334" s="79"/>
      <c r="W334" s="79"/>
      <c r="X334" s="79"/>
      <c r="Y334" s="79"/>
      <c r="Z334" s="79"/>
      <c r="AA334" s="79"/>
      <c r="AB334" s="79"/>
      <c r="AC334" s="79"/>
      <c r="AD334" s="79"/>
      <c r="AE334" s="79"/>
      <c r="AF334" s="79"/>
      <c r="AG334" s="79"/>
      <c r="AH334" s="79"/>
      <c r="AI334" s="79"/>
      <c r="AJ334" s="79"/>
      <c r="AK334" s="79"/>
      <c r="AL334" s="79"/>
      <c r="AM334" s="79"/>
    </row>
    <row r="335" spans="1:39" ht="15.75" customHeight="1">
      <c r="A335" s="29"/>
      <c r="B335" s="79"/>
      <c r="C335" s="79"/>
      <c r="D335" s="29"/>
      <c r="E335" s="79"/>
      <c r="F335" s="79"/>
      <c r="G335" s="79"/>
      <c r="H335" s="79"/>
      <c r="I335" s="79"/>
      <c r="J335" s="79"/>
      <c r="K335" s="79"/>
      <c r="L335" s="79"/>
      <c r="M335" s="79"/>
      <c r="N335" s="79"/>
      <c r="O335" s="79"/>
      <c r="P335" s="79"/>
      <c r="Q335" s="79"/>
      <c r="R335" s="79"/>
      <c r="S335" s="79"/>
      <c r="T335" s="79"/>
      <c r="U335" s="79"/>
      <c r="V335" s="79"/>
      <c r="W335" s="79"/>
      <c r="X335" s="79"/>
      <c r="Y335" s="79"/>
      <c r="Z335" s="79"/>
      <c r="AA335" s="79"/>
      <c r="AB335" s="79"/>
      <c r="AC335" s="79"/>
      <c r="AD335" s="79"/>
      <c r="AE335" s="79"/>
      <c r="AF335" s="79"/>
      <c r="AG335" s="79"/>
      <c r="AH335" s="79"/>
      <c r="AI335" s="79"/>
      <c r="AJ335" s="79"/>
      <c r="AK335" s="79"/>
      <c r="AL335" s="79"/>
      <c r="AM335" s="79"/>
    </row>
    <row r="336" spans="1:39" ht="15.75" customHeight="1">
      <c r="A336" s="29"/>
      <c r="B336" s="79"/>
      <c r="C336" s="79"/>
      <c r="D336" s="29"/>
      <c r="E336" s="79"/>
      <c r="F336" s="79"/>
      <c r="G336" s="79"/>
      <c r="H336" s="79"/>
      <c r="I336" s="79"/>
      <c r="J336" s="79"/>
      <c r="K336" s="79"/>
      <c r="L336" s="79"/>
      <c r="M336" s="79"/>
      <c r="N336" s="79"/>
      <c r="O336" s="79"/>
      <c r="P336" s="79"/>
      <c r="Q336" s="79"/>
      <c r="R336" s="79"/>
      <c r="S336" s="79"/>
      <c r="T336" s="79"/>
      <c r="U336" s="79"/>
      <c r="V336" s="79"/>
      <c r="W336" s="79"/>
      <c r="X336" s="79"/>
      <c r="Y336" s="79"/>
      <c r="Z336" s="79"/>
      <c r="AA336" s="79"/>
      <c r="AB336" s="79"/>
      <c r="AC336" s="79"/>
      <c r="AD336" s="79"/>
      <c r="AE336" s="79"/>
      <c r="AF336" s="79"/>
      <c r="AG336" s="79"/>
      <c r="AH336" s="79"/>
      <c r="AI336" s="79"/>
      <c r="AJ336" s="79"/>
      <c r="AK336" s="79"/>
      <c r="AL336" s="79"/>
      <c r="AM336" s="79"/>
    </row>
    <row r="337" spans="1:39" ht="15.75" customHeight="1">
      <c r="A337" s="29"/>
      <c r="B337" s="79"/>
      <c r="C337" s="79"/>
      <c r="D337" s="29"/>
      <c r="E337" s="79"/>
      <c r="F337" s="79"/>
      <c r="G337" s="79"/>
      <c r="H337" s="79"/>
      <c r="I337" s="79"/>
      <c r="J337" s="79"/>
      <c r="K337" s="79"/>
      <c r="L337" s="79"/>
      <c r="M337" s="79"/>
      <c r="N337" s="79"/>
      <c r="O337" s="79"/>
      <c r="P337" s="79"/>
      <c r="Q337" s="79"/>
      <c r="R337" s="79"/>
      <c r="S337" s="79"/>
      <c r="T337" s="79"/>
      <c r="U337" s="79"/>
      <c r="V337" s="79"/>
      <c r="W337" s="79"/>
      <c r="X337" s="79"/>
      <c r="Y337" s="79"/>
      <c r="Z337" s="79"/>
      <c r="AA337" s="79"/>
      <c r="AB337" s="79"/>
      <c r="AC337" s="79"/>
      <c r="AD337" s="79"/>
      <c r="AE337" s="79"/>
      <c r="AF337" s="79"/>
      <c r="AG337" s="79"/>
      <c r="AH337" s="79"/>
      <c r="AI337" s="79"/>
      <c r="AJ337" s="79"/>
      <c r="AK337" s="79"/>
      <c r="AL337" s="79"/>
      <c r="AM337" s="79"/>
    </row>
    <row r="338" spans="1:39" ht="15.75" customHeight="1">
      <c r="A338" s="29"/>
      <c r="B338" s="79"/>
      <c r="C338" s="79"/>
      <c r="D338" s="29"/>
      <c r="E338" s="79"/>
      <c r="F338" s="79"/>
      <c r="G338" s="79"/>
      <c r="H338" s="79"/>
      <c r="I338" s="79"/>
      <c r="J338" s="79"/>
      <c r="K338" s="79"/>
      <c r="L338" s="79"/>
      <c r="M338" s="79"/>
      <c r="N338" s="79"/>
      <c r="O338" s="79"/>
      <c r="P338" s="79"/>
      <c r="Q338" s="79"/>
      <c r="R338" s="79"/>
      <c r="S338" s="79"/>
      <c r="T338" s="79"/>
      <c r="U338" s="79"/>
      <c r="V338" s="79"/>
      <c r="W338" s="79"/>
      <c r="X338" s="79"/>
      <c r="Y338" s="79"/>
      <c r="Z338" s="79"/>
      <c r="AA338" s="79"/>
      <c r="AB338" s="79"/>
      <c r="AC338" s="79"/>
      <c r="AD338" s="79"/>
      <c r="AE338" s="79"/>
      <c r="AF338" s="79"/>
      <c r="AG338" s="79"/>
      <c r="AH338" s="79"/>
      <c r="AI338" s="79"/>
      <c r="AJ338" s="79"/>
      <c r="AK338" s="79"/>
      <c r="AL338" s="79"/>
      <c r="AM338" s="79"/>
    </row>
    <row r="339" spans="1:39" ht="15.75" customHeight="1">
      <c r="A339" s="29"/>
      <c r="B339" s="79"/>
      <c r="C339" s="79"/>
      <c r="D339" s="29"/>
      <c r="E339" s="79"/>
      <c r="F339" s="79"/>
      <c r="G339" s="79"/>
      <c r="H339" s="79"/>
      <c r="I339" s="79"/>
      <c r="J339" s="79"/>
      <c r="K339" s="79"/>
      <c r="L339" s="79"/>
      <c r="M339" s="79"/>
      <c r="N339" s="79"/>
      <c r="O339" s="79"/>
      <c r="P339" s="79"/>
      <c r="Q339" s="79"/>
      <c r="R339" s="79"/>
      <c r="S339" s="79"/>
      <c r="T339" s="79"/>
      <c r="U339" s="79"/>
      <c r="V339" s="79"/>
      <c r="W339" s="79"/>
      <c r="X339" s="79"/>
      <c r="Y339" s="79"/>
      <c r="Z339" s="79"/>
      <c r="AA339" s="79"/>
      <c r="AB339" s="79"/>
      <c r="AC339" s="79"/>
      <c r="AD339" s="79"/>
      <c r="AE339" s="79"/>
      <c r="AF339" s="79"/>
      <c r="AG339" s="79"/>
      <c r="AH339" s="79"/>
      <c r="AI339" s="79"/>
      <c r="AJ339" s="79"/>
      <c r="AK339" s="79"/>
      <c r="AL339" s="79"/>
      <c r="AM339" s="79"/>
    </row>
    <row r="340" spans="1:39" ht="15.75" customHeight="1">
      <c r="A340" s="29"/>
      <c r="B340" s="79"/>
      <c r="C340" s="79"/>
      <c r="D340" s="29"/>
      <c r="E340" s="79"/>
      <c r="F340" s="79"/>
      <c r="G340" s="79"/>
      <c r="H340" s="79"/>
      <c r="I340" s="79"/>
      <c r="J340" s="79"/>
      <c r="K340" s="79"/>
      <c r="L340" s="79"/>
      <c r="M340" s="79"/>
      <c r="N340" s="79"/>
      <c r="O340" s="79"/>
      <c r="P340" s="79"/>
      <c r="Q340" s="79"/>
      <c r="R340" s="79"/>
      <c r="S340" s="79"/>
      <c r="T340" s="79"/>
      <c r="U340" s="79"/>
      <c r="V340" s="79"/>
      <c r="W340" s="79"/>
      <c r="X340" s="79"/>
      <c r="Y340" s="79"/>
      <c r="Z340" s="79"/>
      <c r="AA340" s="79"/>
      <c r="AB340" s="79"/>
      <c r="AC340" s="79"/>
      <c r="AD340" s="79"/>
      <c r="AE340" s="79"/>
      <c r="AF340" s="79"/>
      <c r="AG340" s="79"/>
      <c r="AH340" s="79"/>
      <c r="AI340" s="79"/>
      <c r="AJ340" s="79"/>
      <c r="AK340" s="79"/>
      <c r="AL340" s="79"/>
      <c r="AM340" s="79"/>
    </row>
    <row r="341" spans="1:39" ht="15.75" customHeight="1">
      <c r="A341" s="29"/>
      <c r="B341" s="79"/>
      <c r="C341" s="79"/>
      <c r="D341" s="29"/>
      <c r="E341" s="79"/>
      <c r="F341" s="79"/>
      <c r="G341" s="79"/>
      <c r="H341" s="79"/>
      <c r="I341" s="79"/>
      <c r="J341" s="79"/>
      <c r="K341" s="79"/>
      <c r="L341" s="79"/>
      <c r="M341" s="79"/>
      <c r="N341" s="79"/>
      <c r="O341" s="79"/>
      <c r="P341" s="79"/>
      <c r="Q341" s="79"/>
      <c r="R341" s="79"/>
      <c r="S341" s="79"/>
      <c r="T341" s="79"/>
      <c r="U341" s="79"/>
      <c r="V341" s="79"/>
      <c r="W341" s="79"/>
      <c r="X341" s="79"/>
      <c r="Y341" s="79"/>
      <c r="Z341" s="79"/>
      <c r="AA341" s="79"/>
      <c r="AB341" s="79"/>
      <c r="AC341" s="79"/>
      <c r="AD341" s="79"/>
      <c r="AE341" s="79"/>
      <c r="AF341" s="79"/>
      <c r="AG341" s="79"/>
      <c r="AH341" s="79"/>
      <c r="AI341" s="79"/>
      <c r="AJ341" s="79"/>
      <c r="AK341" s="79"/>
      <c r="AL341" s="79"/>
      <c r="AM341" s="79"/>
    </row>
    <row r="342" spans="1:39" ht="15.75" customHeight="1">
      <c r="A342" s="29"/>
      <c r="B342" s="79"/>
      <c r="C342" s="79"/>
      <c r="D342" s="29"/>
      <c r="E342" s="79"/>
      <c r="F342" s="79"/>
      <c r="G342" s="79"/>
      <c r="H342" s="79"/>
      <c r="I342" s="79"/>
      <c r="J342" s="79"/>
      <c r="K342" s="79"/>
      <c r="L342" s="79"/>
      <c r="M342" s="79"/>
      <c r="N342" s="79"/>
      <c r="O342" s="79"/>
      <c r="P342" s="79"/>
      <c r="Q342" s="79"/>
      <c r="R342" s="79"/>
      <c r="S342" s="79"/>
      <c r="T342" s="79"/>
      <c r="U342" s="79"/>
      <c r="V342" s="79"/>
      <c r="W342" s="79"/>
      <c r="X342" s="79"/>
      <c r="Y342" s="79"/>
      <c r="Z342" s="79"/>
      <c r="AA342" s="79"/>
      <c r="AB342" s="79"/>
      <c r="AC342" s="79"/>
      <c r="AD342" s="79"/>
      <c r="AE342" s="79"/>
      <c r="AF342" s="79"/>
      <c r="AG342" s="79"/>
      <c r="AH342" s="79"/>
      <c r="AI342" s="79"/>
      <c r="AJ342" s="79"/>
      <c r="AK342" s="79"/>
      <c r="AL342" s="79"/>
      <c r="AM342" s="79"/>
    </row>
    <row r="343" spans="1:39" ht="15.75" customHeight="1">
      <c r="A343" s="29"/>
      <c r="B343" s="79"/>
      <c r="C343" s="79"/>
      <c r="D343" s="29"/>
      <c r="E343" s="79"/>
      <c r="F343" s="79"/>
      <c r="G343" s="79"/>
      <c r="H343" s="79"/>
      <c r="I343" s="79"/>
      <c r="J343" s="79"/>
      <c r="K343" s="79"/>
      <c r="L343" s="79"/>
      <c r="M343" s="79"/>
      <c r="N343" s="79"/>
      <c r="O343" s="79"/>
      <c r="P343" s="79"/>
      <c r="Q343" s="79"/>
      <c r="R343" s="79"/>
      <c r="S343" s="79"/>
      <c r="T343" s="79"/>
      <c r="U343" s="79"/>
      <c r="V343" s="79"/>
      <c r="W343" s="79"/>
      <c r="X343" s="79"/>
      <c r="Y343" s="79"/>
      <c r="Z343" s="79"/>
      <c r="AA343" s="79"/>
      <c r="AB343" s="79"/>
      <c r="AC343" s="79"/>
      <c r="AD343" s="79"/>
      <c r="AE343" s="79"/>
      <c r="AF343" s="79"/>
      <c r="AG343" s="79"/>
      <c r="AH343" s="79"/>
      <c r="AI343" s="79"/>
      <c r="AJ343" s="79"/>
      <c r="AK343" s="79"/>
      <c r="AL343" s="79"/>
      <c r="AM343" s="79"/>
    </row>
    <row r="344" spans="1:39" ht="15.75" customHeight="1">
      <c r="A344" s="29"/>
      <c r="B344" s="79"/>
      <c r="C344" s="79"/>
      <c r="D344" s="29"/>
      <c r="E344" s="79"/>
      <c r="F344" s="79"/>
      <c r="G344" s="79"/>
      <c r="H344" s="79"/>
      <c r="I344" s="79"/>
      <c r="J344" s="79"/>
      <c r="K344" s="79"/>
      <c r="L344" s="79"/>
      <c r="M344" s="79"/>
      <c r="N344" s="79"/>
      <c r="O344" s="79"/>
      <c r="P344" s="79"/>
      <c r="Q344" s="79"/>
      <c r="R344" s="79"/>
      <c r="S344" s="79"/>
      <c r="T344" s="79"/>
      <c r="U344" s="79"/>
      <c r="V344" s="79"/>
      <c r="W344" s="79"/>
      <c r="X344" s="79"/>
      <c r="Y344" s="79"/>
      <c r="Z344" s="79"/>
      <c r="AA344" s="79"/>
      <c r="AB344" s="79"/>
      <c r="AC344" s="79"/>
      <c r="AD344" s="79"/>
      <c r="AE344" s="79"/>
      <c r="AF344" s="79"/>
      <c r="AG344" s="79"/>
      <c r="AH344" s="79"/>
      <c r="AI344" s="79"/>
      <c r="AJ344" s="79"/>
      <c r="AK344" s="79"/>
      <c r="AL344" s="79"/>
      <c r="AM344" s="79"/>
    </row>
    <row r="345" spans="1:39" ht="15.75" customHeight="1">
      <c r="A345" s="29"/>
      <c r="B345" s="79"/>
      <c r="C345" s="79"/>
      <c r="D345" s="29"/>
      <c r="E345" s="79"/>
      <c r="F345" s="79"/>
      <c r="G345" s="79"/>
      <c r="H345" s="79"/>
      <c r="I345" s="79"/>
      <c r="J345" s="79"/>
      <c r="K345" s="79"/>
      <c r="L345" s="79"/>
      <c r="M345" s="79"/>
      <c r="N345" s="79"/>
      <c r="O345" s="79"/>
      <c r="P345" s="79"/>
      <c r="Q345" s="79"/>
      <c r="R345" s="79"/>
      <c r="S345" s="79"/>
      <c r="T345" s="79"/>
      <c r="U345" s="79"/>
      <c r="V345" s="79"/>
      <c r="W345" s="79"/>
      <c r="X345" s="79"/>
      <c r="Y345" s="79"/>
      <c r="Z345" s="79"/>
      <c r="AA345" s="79"/>
      <c r="AB345" s="79"/>
      <c r="AC345" s="79"/>
      <c r="AD345" s="79"/>
      <c r="AE345" s="79"/>
      <c r="AF345" s="79"/>
      <c r="AG345" s="79"/>
      <c r="AH345" s="79"/>
      <c r="AI345" s="79"/>
      <c r="AJ345" s="79"/>
      <c r="AK345" s="79"/>
      <c r="AL345" s="79"/>
      <c r="AM345" s="79"/>
    </row>
    <row r="346" spans="1:39" ht="15.75" customHeight="1">
      <c r="A346" s="29"/>
      <c r="B346" s="79"/>
      <c r="C346" s="79"/>
      <c r="D346" s="29"/>
      <c r="E346" s="79"/>
      <c r="F346" s="79"/>
      <c r="G346" s="79"/>
      <c r="H346" s="79"/>
      <c r="I346" s="79"/>
      <c r="J346" s="79"/>
      <c r="K346" s="79"/>
      <c r="L346" s="79"/>
      <c r="M346" s="79"/>
      <c r="N346" s="79"/>
      <c r="O346" s="79"/>
      <c r="P346" s="79"/>
      <c r="Q346" s="79"/>
      <c r="R346" s="79"/>
      <c r="S346" s="79"/>
      <c r="T346" s="79"/>
      <c r="U346" s="79"/>
      <c r="V346" s="79"/>
      <c r="W346" s="79"/>
      <c r="X346" s="79"/>
      <c r="Y346" s="79"/>
      <c r="Z346" s="79"/>
      <c r="AA346" s="79"/>
      <c r="AB346" s="79"/>
      <c r="AC346" s="79"/>
      <c r="AD346" s="79"/>
      <c r="AE346" s="79"/>
      <c r="AF346" s="79"/>
      <c r="AG346" s="79"/>
      <c r="AH346" s="79"/>
      <c r="AI346" s="79"/>
      <c r="AJ346" s="79"/>
      <c r="AK346" s="79"/>
      <c r="AL346" s="79"/>
      <c r="AM346" s="79"/>
    </row>
    <row r="347" spans="1:39" ht="15.75" customHeight="1">
      <c r="A347" s="29"/>
      <c r="B347" s="79"/>
      <c r="C347" s="79"/>
      <c r="D347" s="29"/>
      <c r="E347" s="79"/>
      <c r="F347" s="79"/>
      <c r="G347" s="79"/>
      <c r="H347" s="79"/>
      <c r="I347" s="79"/>
      <c r="J347" s="79"/>
      <c r="K347" s="79"/>
      <c r="L347" s="79"/>
      <c r="M347" s="79"/>
      <c r="N347" s="79"/>
      <c r="O347" s="79"/>
      <c r="P347" s="79"/>
      <c r="Q347" s="79"/>
      <c r="R347" s="79"/>
      <c r="S347" s="79"/>
      <c r="T347" s="79"/>
      <c r="U347" s="79"/>
      <c r="V347" s="79"/>
      <c r="W347" s="79"/>
      <c r="X347" s="79"/>
      <c r="Y347" s="79"/>
      <c r="Z347" s="79"/>
      <c r="AA347" s="79"/>
      <c r="AB347" s="79"/>
      <c r="AC347" s="79"/>
      <c r="AD347" s="79"/>
      <c r="AE347" s="79"/>
      <c r="AF347" s="79"/>
      <c r="AG347" s="79"/>
      <c r="AH347" s="79"/>
      <c r="AI347" s="79"/>
      <c r="AJ347" s="79"/>
      <c r="AK347" s="79"/>
      <c r="AL347" s="79"/>
      <c r="AM347" s="79"/>
    </row>
    <row r="348" spans="1:39" ht="15.75" customHeight="1">
      <c r="A348" s="29"/>
      <c r="B348" s="79"/>
      <c r="C348" s="79"/>
      <c r="D348" s="29"/>
      <c r="E348" s="79"/>
      <c r="F348" s="79"/>
      <c r="G348" s="79"/>
      <c r="H348" s="79"/>
      <c r="I348" s="79"/>
      <c r="J348" s="79"/>
      <c r="K348" s="79"/>
      <c r="L348" s="79"/>
      <c r="M348" s="79"/>
      <c r="N348" s="79"/>
      <c r="O348" s="79"/>
      <c r="P348" s="79"/>
      <c r="Q348" s="79"/>
      <c r="R348" s="79"/>
      <c r="S348" s="79"/>
      <c r="T348" s="79"/>
      <c r="U348" s="79"/>
      <c r="V348" s="79"/>
      <c r="W348" s="79"/>
      <c r="X348" s="79"/>
      <c r="Y348" s="79"/>
      <c r="Z348" s="79"/>
      <c r="AA348" s="79"/>
      <c r="AB348" s="79"/>
      <c r="AC348" s="79"/>
      <c r="AD348" s="79"/>
      <c r="AE348" s="79"/>
      <c r="AF348" s="79"/>
      <c r="AG348" s="79"/>
      <c r="AH348" s="79"/>
      <c r="AI348" s="79"/>
      <c r="AJ348" s="79"/>
      <c r="AK348" s="79"/>
      <c r="AL348" s="79"/>
      <c r="AM348" s="79"/>
    </row>
    <row r="349" spans="1:39" ht="15.75" customHeight="1">
      <c r="A349" s="29"/>
      <c r="B349" s="79"/>
      <c r="C349" s="79"/>
      <c r="D349" s="29"/>
      <c r="E349" s="79"/>
      <c r="F349" s="79"/>
      <c r="G349" s="79"/>
      <c r="H349" s="79"/>
      <c r="I349" s="79"/>
      <c r="J349" s="79"/>
      <c r="K349" s="79"/>
      <c r="L349" s="79"/>
      <c r="M349" s="79"/>
      <c r="N349" s="79"/>
      <c r="O349" s="79"/>
      <c r="P349" s="79"/>
      <c r="Q349" s="79"/>
      <c r="R349" s="79"/>
      <c r="S349" s="79"/>
      <c r="T349" s="79"/>
      <c r="U349" s="79"/>
      <c r="V349" s="79"/>
      <c r="W349" s="79"/>
      <c r="X349" s="79"/>
      <c r="Y349" s="79"/>
      <c r="Z349" s="79"/>
      <c r="AA349" s="79"/>
      <c r="AB349" s="79"/>
      <c r="AC349" s="79"/>
      <c r="AD349" s="79"/>
      <c r="AE349" s="79"/>
      <c r="AF349" s="79"/>
      <c r="AG349" s="79"/>
      <c r="AH349" s="79"/>
      <c r="AI349" s="79"/>
      <c r="AJ349" s="79"/>
      <c r="AK349" s="79"/>
      <c r="AL349" s="79"/>
      <c r="AM349" s="79"/>
    </row>
    <row r="350" spans="1:39" ht="15.75" customHeight="1">
      <c r="A350" s="29"/>
      <c r="B350" s="79"/>
      <c r="C350" s="79"/>
      <c r="D350" s="29"/>
      <c r="E350" s="79"/>
      <c r="F350" s="79"/>
      <c r="G350" s="79"/>
      <c r="H350" s="79"/>
      <c r="I350" s="79"/>
      <c r="J350" s="79"/>
      <c r="K350" s="79"/>
      <c r="L350" s="79"/>
      <c r="M350" s="79"/>
      <c r="N350" s="79"/>
      <c r="O350" s="79"/>
      <c r="P350" s="79"/>
      <c r="Q350" s="79"/>
      <c r="R350" s="79"/>
      <c r="S350" s="79"/>
      <c r="T350" s="79"/>
      <c r="U350" s="79"/>
      <c r="V350" s="79"/>
      <c r="W350" s="79"/>
      <c r="X350" s="79"/>
      <c r="Y350" s="79"/>
      <c r="Z350" s="79"/>
      <c r="AA350" s="79"/>
      <c r="AB350" s="79"/>
      <c r="AC350" s="79"/>
      <c r="AD350" s="79"/>
      <c r="AE350" s="79"/>
      <c r="AF350" s="79"/>
      <c r="AG350" s="79"/>
      <c r="AH350" s="79"/>
      <c r="AI350" s="79"/>
      <c r="AJ350" s="79"/>
      <c r="AK350" s="79"/>
      <c r="AL350" s="79"/>
      <c r="AM350" s="79"/>
    </row>
    <row r="351" spans="1:39" ht="15.75" customHeight="1">
      <c r="A351" s="29"/>
      <c r="B351" s="79"/>
      <c r="C351" s="79"/>
      <c r="D351" s="29"/>
      <c r="E351" s="79"/>
      <c r="F351" s="79"/>
      <c r="G351" s="79"/>
      <c r="H351" s="79"/>
      <c r="I351" s="79"/>
      <c r="J351" s="79"/>
      <c r="K351" s="79"/>
      <c r="L351" s="79"/>
      <c r="M351" s="79"/>
      <c r="N351" s="79"/>
      <c r="O351" s="79"/>
      <c r="P351" s="79"/>
      <c r="Q351" s="79"/>
      <c r="R351" s="79"/>
      <c r="S351" s="79"/>
      <c r="T351" s="79"/>
      <c r="U351" s="79"/>
      <c r="V351" s="79"/>
      <c r="W351" s="79"/>
      <c r="X351" s="79"/>
      <c r="Y351" s="79"/>
      <c r="Z351" s="79"/>
      <c r="AA351" s="79"/>
      <c r="AB351" s="79"/>
      <c r="AC351" s="79"/>
      <c r="AD351" s="79"/>
      <c r="AE351" s="79"/>
      <c r="AF351" s="79"/>
      <c r="AG351" s="79"/>
      <c r="AH351" s="79"/>
      <c r="AI351" s="79"/>
      <c r="AJ351" s="79"/>
      <c r="AK351" s="79"/>
      <c r="AL351" s="79"/>
      <c r="AM351" s="79"/>
    </row>
    <row r="352" spans="1:39" ht="15.75" customHeight="1">
      <c r="A352" s="29"/>
      <c r="B352" s="79"/>
      <c r="C352" s="79"/>
      <c r="D352" s="29"/>
      <c r="E352" s="79"/>
      <c r="F352" s="79"/>
      <c r="G352" s="79"/>
      <c r="H352" s="79"/>
      <c r="I352" s="79"/>
      <c r="J352" s="79"/>
      <c r="K352" s="79"/>
      <c r="L352" s="79"/>
      <c r="M352" s="79"/>
      <c r="N352" s="79"/>
      <c r="O352" s="79"/>
      <c r="P352" s="79"/>
      <c r="Q352" s="79"/>
      <c r="R352" s="79"/>
      <c r="S352" s="79"/>
      <c r="T352" s="79"/>
      <c r="U352" s="79"/>
      <c r="V352" s="79"/>
      <c r="W352" s="79"/>
      <c r="X352" s="79"/>
      <c r="Y352" s="79"/>
      <c r="Z352" s="79"/>
      <c r="AA352" s="79"/>
      <c r="AB352" s="79"/>
      <c r="AC352" s="79"/>
      <c r="AD352" s="79"/>
      <c r="AE352" s="79"/>
      <c r="AF352" s="79"/>
      <c r="AG352" s="79"/>
      <c r="AH352" s="79"/>
      <c r="AI352" s="79"/>
      <c r="AJ352" s="79"/>
      <c r="AK352" s="79"/>
      <c r="AL352" s="79"/>
      <c r="AM352" s="79"/>
    </row>
    <row r="353" spans="1:39" ht="15.75" customHeight="1">
      <c r="A353" s="29"/>
      <c r="B353" s="79"/>
      <c r="C353" s="79"/>
      <c r="D353" s="29"/>
      <c r="E353" s="79"/>
      <c r="F353" s="79"/>
      <c r="G353" s="79"/>
      <c r="H353" s="79"/>
      <c r="I353" s="79"/>
      <c r="J353" s="79"/>
      <c r="K353" s="79"/>
      <c r="L353" s="79"/>
      <c r="M353" s="79"/>
      <c r="N353" s="79"/>
      <c r="O353" s="79"/>
      <c r="P353" s="79"/>
      <c r="Q353" s="79"/>
      <c r="R353" s="79"/>
      <c r="S353" s="79"/>
      <c r="T353" s="79"/>
      <c r="U353" s="79"/>
      <c r="V353" s="79"/>
      <c r="W353" s="79"/>
      <c r="X353" s="79"/>
      <c r="Y353" s="79"/>
      <c r="Z353" s="79"/>
      <c r="AA353" s="79"/>
      <c r="AB353" s="79"/>
      <c r="AC353" s="79"/>
      <c r="AD353" s="79"/>
      <c r="AE353" s="79"/>
      <c r="AF353" s="79"/>
      <c r="AG353" s="79"/>
      <c r="AH353" s="79"/>
      <c r="AI353" s="79"/>
      <c r="AJ353" s="79"/>
      <c r="AK353" s="79"/>
      <c r="AL353" s="79"/>
      <c r="AM353" s="79"/>
    </row>
    <row r="354" spans="1:39" ht="15.75" customHeight="1">
      <c r="A354" s="29"/>
      <c r="B354" s="79"/>
      <c r="C354" s="79"/>
      <c r="D354" s="29"/>
      <c r="E354" s="79"/>
      <c r="F354" s="79"/>
      <c r="G354" s="79"/>
      <c r="H354" s="79"/>
      <c r="I354" s="79"/>
      <c r="J354" s="79"/>
      <c r="K354" s="79"/>
      <c r="L354" s="79"/>
      <c r="M354" s="79"/>
      <c r="N354" s="79"/>
      <c r="O354" s="79"/>
      <c r="P354" s="79"/>
      <c r="Q354" s="79"/>
      <c r="R354" s="79"/>
      <c r="S354" s="79"/>
      <c r="T354" s="79"/>
      <c r="U354" s="79"/>
      <c r="V354" s="79"/>
      <c r="W354" s="79"/>
      <c r="X354" s="79"/>
      <c r="Y354" s="79"/>
      <c r="Z354" s="79"/>
      <c r="AA354" s="79"/>
      <c r="AB354" s="79"/>
      <c r="AC354" s="79"/>
      <c r="AD354" s="79"/>
      <c r="AE354" s="79"/>
      <c r="AF354" s="79"/>
      <c r="AG354" s="79"/>
      <c r="AH354" s="79"/>
      <c r="AI354" s="79"/>
      <c r="AJ354" s="79"/>
      <c r="AK354" s="79"/>
      <c r="AL354" s="79"/>
      <c r="AM354" s="79"/>
    </row>
    <row r="355" spans="1:39" ht="15.75" customHeight="1">
      <c r="A355" s="29"/>
      <c r="B355" s="79"/>
      <c r="C355" s="79"/>
      <c r="D355" s="29"/>
      <c r="E355" s="79"/>
      <c r="F355" s="79"/>
      <c r="G355" s="79"/>
      <c r="H355" s="79"/>
      <c r="I355" s="79"/>
      <c r="J355" s="79"/>
      <c r="K355" s="79"/>
      <c r="L355" s="79"/>
      <c r="M355" s="79"/>
      <c r="N355" s="79"/>
      <c r="O355" s="79"/>
      <c r="P355" s="79"/>
      <c r="Q355" s="79"/>
      <c r="R355" s="79"/>
      <c r="S355" s="79"/>
      <c r="T355" s="79"/>
      <c r="U355" s="79"/>
      <c r="V355" s="79"/>
      <c r="W355" s="79"/>
      <c r="X355" s="79"/>
      <c r="Y355" s="79"/>
      <c r="Z355" s="79"/>
      <c r="AA355" s="79"/>
      <c r="AB355" s="79"/>
      <c r="AC355" s="79"/>
      <c r="AD355" s="79"/>
      <c r="AE355" s="79"/>
      <c r="AF355" s="79"/>
      <c r="AG355" s="79"/>
      <c r="AH355" s="79"/>
      <c r="AI355" s="79"/>
      <c r="AJ355" s="79"/>
      <c r="AK355" s="79"/>
      <c r="AL355" s="79"/>
      <c r="AM355" s="79"/>
    </row>
    <row r="356" spans="1:39" ht="15.75" customHeight="1">
      <c r="A356" s="29"/>
      <c r="B356" s="79"/>
      <c r="C356" s="79"/>
      <c r="D356" s="29"/>
      <c r="E356" s="79"/>
      <c r="F356" s="79"/>
      <c r="G356" s="79"/>
      <c r="H356" s="79"/>
      <c r="I356" s="79"/>
      <c r="J356" s="79"/>
      <c r="K356" s="79"/>
      <c r="L356" s="79"/>
      <c r="M356" s="79"/>
      <c r="N356" s="79"/>
      <c r="O356" s="79"/>
      <c r="P356" s="79"/>
      <c r="Q356" s="79"/>
      <c r="R356" s="79"/>
      <c r="S356" s="79"/>
      <c r="T356" s="79"/>
      <c r="U356" s="79"/>
      <c r="V356" s="79"/>
      <c r="W356" s="79"/>
      <c r="X356" s="79"/>
      <c r="Y356" s="79"/>
      <c r="Z356" s="79"/>
      <c r="AA356" s="79"/>
      <c r="AB356" s="79"/>
      <c r="AC356" s="79"/>
      <c r="AD356" s="79"/>
      <c r="AE356" s="79"/>
      <c r="AF356" s="79"/>
      <c r="AG356" s="79"/>
      <c r="AH356" s="79"/>
      <c r="AI356" s="79"/>
      <c r="AJ356" s="79"/>
      <c r="AK356" s="79"/>
      <c r="AL356" s="79"/>
      <c r="AM356" s="79"/>
    </row>
    <row r="357" spans="1:39" ht="15.75" customHeight="1">
      <c r="A357" s="29"/>
      <c r="B357" s="79"/>
      <c r="C357" s="79"/>
      <c r="D357" s="29"/>
      <c r="E357" s="79"/>
      <c r="F357" s="79"/>
      <c r="G357" s="79"/>
      <c r="H357" s="79"/>
      <c r="I357" s="79"/>
      <c r="J357" s="79"/>
      <c r="K357" s="79"/>
      <c r="L357" s="79"/>
      <c r="M357" s="79"/>
      <c r="N357" s="79"/>
      <c r="O357" s="79"/>
      <c r="P357" s="79"/>
      <c r="Q357" s="79"/>
      <c r="R357" s="79"/>
      <c r="S357" s="79"/>
      <c r="T357" s="79"/>
      <c r="U357" s="79"/>
      <c r="V357" s="79"/>
      <c r="W357" s="79"/>
      <c r="X357" s="79"/>
      <c r="Y357" s="79"/>
      <c r="Z357" s="79"/>
      <c r="AA357" s="79"/>
      <c r="AB357" s="79"/>
      <c r="AC357" s="79"/>
      <c r="AD357" s="79"/>
      <c r="AE357" s="79"/>
      <c r="AF357" s="79"/>
      <c r="AG357" s="79"/>
      <c r="AH357" s="79"/>
      <c r="AI357" s="79"/>
      <c r="AJ357" s="79"/>
      <c r="AK357" s="79"/>
      <c r="AL357" s="79"/>
      <c r="AM357" s="79"/>
    </row>
    <row r="358" spans="1:39" ht="15.75" customHeight="1">
      <c r="A358" s="29"/>
      <c r="B358" s="79"/>
      <c r="C358" s="79"/>
      <c r="D358" s="29"/>
      <c r="E358" s="79"/>
      <c r="F358" s="79"/>
      <c r="G358" s="79"/>
      <c r="H358" s="79"/>
      <c r="I358" s="79"/>
      <c r="J358" s="79"/>
      <c r="K358" s="79"/>
      <c r="L358" s="79"/>
      <c r="M358" s="79"/>
      <c r="N358" s="79"/>
      <c r="O358" s="79"/>
      <c r="P358" s="79"/>
      <c r="Q358" s="79"/>
      <c r="R358" s="79"/>
      <c r="S358" s="79"/>
      <c r="T358" s="79"/>
      <c r="U358" s="79"/>
      <c r="V358" s="79"/>
      <c r="W358" s="79"/>
      <c r="X358" s="79"/>
      <c r="Y358" s="79"/>
      <c r="Z358" s="79"/>
      <c r="AA358" s="79"/>
      <c r="AB358" s="79"/>
      <c r="AC358" s="79"/>
      <c r="AD358" s="79"/>
      <c r="AE358" s="79"/>
      <c r="AF358" s="79"/>
      <c r="AG358" s="79"/>
      <c r="AH358" s="79"/>
      <c r="AI358" s="79"/>
      <c r="AJ358" s="79"/>
      <c r="AK358" s="79"/>
      <c r="AL358" s="79"/>
      <c r="AM358" s="79"/>
    </row>
    <row r="359" spans="1:39" ht="15.75" customHeight="1">
      <c r="A359" s="29"/>
      <c r="B359" s="79"/>
      <c r="C359" s="79"/>
      <c r="D359" s="29"/>
      <c r="E359" s="79"/>
      <c r="F359" s="79"/>
      <c r="G359" s="79"/>
      <c r="H359" s="79"/>
      <c r="I359" s="79"/>
      <c r="J359" s="79"/>
      <c r="K359" s="79"/>
      <c r="L359" s="79"/>
      <c r="M359" s="79"/>
      <c r="N359" s="79"/>
      <c r="O359" s="79"/>
      <c r="P359" s="79"/>
      <c r="Q359" s="79"/>
      <c r="R359" s="79"/>
      <c r="S359" s="79"/>
      <c r="T359" s="79"/>
      <c r="U359" s="79"/>
      <c r="V359" s="79"/>
      <c r="W359" s="79"/>
      <c r="X359" s="79"/>
      <c r="Y359" s="79"/>
      <c r="Z359" s="79"/>
      <c r="AA359" s="79"/>
      <c r="AB359" s="79"/>
      <c r="AC359" s="79"/>
      <c r="AD359" s="79"/>
      <c r="AE359" s="79"/>
      <c r="AF359" s="79"/>
      <c r="AG359" s="79"/>
      <c r="AH359" s="79"/>
      <c r="AI359" s="79"/>
      <c r="AJ359" s="79"/>
      <c r="AK359" s="79"/>
      <c r="AL359" s="79"/>
      <c r="AM359" s="79"/>
    </row>
    <row r="360" spans="1:39" ht="15.75" customHeight="1">
      <c r="A360" s="29"/>
      <c r="B360" s="79"/>
      <c r="C360" s="79"/>
      <c r="D360" s="29"/>
      <c r="E360" s="79"/>
      <c r="F360" s="79"/>
      <c r="G360" s="79"/>
      <c r="H360" s="79"/>
      <c r="I360" s="79"/>
      <c r="J360" s="79"/>
      <c r="K360" s="79"/>
      <c r="L360" s="79"/>
      <c r="M360" s="79"/>
      <c r="N360" s="79"/>
      <c r="O360" s="79"/>
      <c r="P360" s="79"/>
      <c r="Q360" s="79"/>
      <c r="R360" s="79"/>
      <c r="S360" s="79"/>
      <c r="T360" s="79"/>
      <c r="U360" s="79"/>
      <c r="V360" s="79"/>
      <c r="W360" s="79"/>
      <c r="X360" s="79"/>
      <c r="Y360" s="79"/>
      <c r="Z360" s="79"/>
      <c r="AA360" s="79"/>
      <c r="AB360" s="79"/>
      <c r="AC360" s="79"/>
      <c r="AD360" s="79"/>
      <c r="AE360" s="79"/>
      <c r="AF360" s="79"/>
      <c r="AG360" s="79"/>
      <c r="AH360" s="79"/>
      <c r="AI360" s="79"/>
      <c r="AJ360" s="79"/>
      <c r="AK360" s="79"/>
      <c r="AL360" s="79"/>
      <c r="AM360" s="79"/>
    </row>
    <row r="361" spans="1:39" ht="15.75" customHeight="1">
      <c r="A361" s="29"/>
      <c r="B361" s="79"/>
      <c r="C361" s="79"/>
      <c r="D361" s="29"/>
      <c r="E361" s="79"/>
      <c r="F361" s="79"/>
      <c r="G361" s="79"/>
      <c r="H361" s="79"/>
      <c r="I361" s="79"/>
      <c r="J361" s="79"/>
      <c r="K361" s="79"/>
      <c r="L361" s="79"/>
      <c r="M361" s="79"/>
      <c r="N361" s="79"/>
      <c r="O361" s="79"/>
      <c r="P361" s="79"/>
      <c r="Q361" s="79"/>
      <c r="R361" s="79"/>
      <c r="S361" s="79"/>
      <c r="T361" s="79"/>
      <c r="U361" s="79"/>
      <c r="V361" s="79"/>
      <c r="W361" s="79"/>
      <c r="X361" s="79"/>
      <c r="Y361" s="79"/>
      <c r="Z361" s="79"/>
      <c r="AA361" s="79"/>
      <c r="AB361" s="79"/>
      <c r="AC361" s="79"/>
      <c r="AD361" s="79"/>
      <c r="AE361" s="79"/>
      <c r="AF361" s="79"/>
      <c r="AG361" s="79"/>
      <c r="AH361" s="79"/>
      <c r="AI361" s="79"/>
      <c r="AJ361" s="79"/>
      <c r="AK361" s="79"/>
      <c r="AL361" s="79"/>
      <c r="AM361" s="79"/>
    </row>
    <row r="362" spans="1:39" ht="15.75" customHeight="1">
      <c r="A362" s="29"/>
      <c r="B362" s="79"/>
      <c r="C362" s="79"/>
      <c r="D362" s="29"/>
      <c r="E362" s="79"/>
      <c r="F362" s="79"/>
      <c r="G362" s="79"/>
      <c r="H362" s="79"/>
      <c r="I362" s="79"/>
      <c r="J362" s="79"/>
      <c r="K362" s="79"/>
      <c r="L362" s="79"/>
      <c r="M362" s="79"/>
      <c r="N362" s="79"/>
      <c r="O362" s="79"/>
      <c r="P362" s="79"/>
      <c r="Q362" s="79"/>
      <c r="R362" s="79"/>
      <c r="S362" s="79"/>
      <c r="T362" s="79"/>
      <c r="U362" s="79"/>
      <c r="V362" s="79"/>
      <c r="W362" s="79"/>
      <c r="X362" s="79"/>
      <c r="Y362" s="79"/>
      <c r="Z362" s="79"/>
      <c r="AA362" s="79"/>
      <c r="AB362" s="79"/>
      <c r="AC362" s="79"/>
      <c r="AD362" s="79"/>
      <c r="AE362" s="79"/>
      <c r="AF362" s="79"/>
      <c r="AG362" s="79"/>
      <c r="AH362" s="79"/>
      <c r="AI362" s="79"/>
      <c r="AJ362" s="79"/>
      <c r="AK362" s="79"/>
      <c r="AL362" s="79"/>
      <c r="AM362" s="79"/>
    </row>
    <row r="363" spans="1:39" ht="15.75" customHeight="1">
      <c r="A363" s="29"/>
      <c r="B363" s="79"/>
      <c r="C363" s="79"/>
      <c r="D363" s="29"/>
      <c r="E363" s="79"/>
      <c r="F363" s="79"/>
      <c r="G363" s="79"/>
      <c r="H363" s="79"/>
      <c r="I363" s="79"/>
      <c r="J363" s="79"/>
      <c r="K363" s="79"/>
      <c r="L363" s="79"/>
      <c r="M363" s="79"/>
      <c r="N363" s="79"/>
      <c r="O363" s="79"/>
      <c r="P363" s="79"/>
      <c r="Q363" s="79"/>
      <c r="R363" s="79"/>
      <c r="S363" s="79"/>
      <c r="T363" s="79"/>
      <c r="U363" s="79"/>
      <c r="V363" s="79"/>
      <c r="W363" s="79"/>
      <c r="X363" s="79"/>
      <c r="Y363" s="79"/>
      <c r="Z363" s="79"/>
      <c r="AA363" s="79"/>
      <c r="AB363" s="79"/>
      <c r="AC363" s="79"/>
      <c r="AD363" s="79"/>
      <c r="AE363" s="79"/>
      <c r="AF363" s="79"/>
      <c r="AG363" s="79"/>
      <c r="AH363" s="79"/>
      <c r="AI363" s="79"/>
      <c r="AJ363" s="79"/>
      <c r="AK363" s="79"/>
      <c r="AL363" s="79"/>
      <c r="AM363" s="79"/>
    </row>
    <row r="364" spans="1:39" ht="15.75" customHeight="1">
      <c r="A364" s="29"/>
      <c r="B364" s="79"/>
      <c r="C364" s="79"/>
      <c r="D364" s="29"/>
      <c r="E364" s="79"/>
      <c r="F364" s="79"/>
      <c r="G364" s="79"/>
      <c r="H364" s="79"/>
      <c r="I364" s="79"/>
      <c r="J364" s="79"/>
      <c r="K364" s="79"/>
      <c r="L364" s="79"/>
      <c r="M364" s="79"/>
      <c r="N364" s="79"/>
      <c r="O364" s="79"/>
      <c r="P364" s="79"/>
      <c r="Q364" s="79"/>
      <c r="R364" s="79"/>
      <c r="S364" s="79"/>
      <c r="T364" s="79"/>
      <c r="U364" s="79"/>
      <c r="V364" s="79"/>
      <c r="W364" s="79"/>
      <c r="X364" s="79"/>
      <c r="Y364" s="79"/>
      <c r="Z364" s="79"/>
      <c r="AA364" s="79"/>
      <c r="AB364" s="79"/>
      <c r="AC364" s="79"/>
      <c r="AD364" s="79"/>
      <c r="AE364" s="79"/>
      <c r="AF364" s="79"/>
      <c r="AG364" s="79"/>
      <c r="AH364" s="79"/>
      <c r="AI364" s="79"/>
      <c r="AJ364" s="79"/>
      <c r="AK364" s="79"/>
      <c r="AL364" s="79"/>
      <c r="AM364" s="79"/>
    </row>
    <row r="365" spans="1:39" ht="15.75" customHeight="1">
      <c r="A365" s="29"/>
      <c r="B365" s="79"/>
      <c r="C365" s="79"/>
      <c r="D365" s="29"/>
      <c r="E365" s="79"/>
      <c r="F365" s="79"/>
      <c r="G365" s="79"/>
      <c r="H365" s="79"/>
      <c r="I365" s="79"/>
      <c r="J365" s="79"/>
      <c r="K365" s="79"/>
      <c r="L365" s="79"/>
      <c r="M365" s="79"/>
      <c r="N365" s="79"/>
      <c r="O365" s="79"/>
      <c r="P365" s="79"/>
      <c r="Q365" s="79"/>
      <c r="R365" s="79"/>
      <c r="S365" s="79"/>
      <c r="T365" s="79"/>
      <c r="U365" s="79"/>
      <c r="V365" s="79"/>
      <c r="W365" s="79"/>
      <c r="X365" s="79"/>
      <c r="Y365" s="79"/>
      <c r="Z365" s="79"/>
      <c r="AA365" s="79"/>
      <c r="AB365" s="79"/>
      <c r="AC365" s="79"/>
      <c r="AD365" s="79"/>
      <c r="AE365" s="79"/>
      <c r="AF365" s="79"/>
      <c r="AG365" s="79"/>
      <c r="AH365" s="79"/>
      <c r="AI365" s="79"/>
      <c r="AJ365" s="79"/>
      <c r="AK365" s="79"/>
      <c r="AL365" s="79"/>
      <c r="AM365" s="79"/>
    </row>
    <row r="366" spans="1:39" ht="15.75" customHeight="1">
      <c r="A366" s="29"/>
      <c r="B366" s="79"/>
      <c r="C366" s="79"/>
      <c r="D366" s="29"/>
      <c r="E366" s="79"/>
      <c r="F366" s="79"/>
      <c r="G366" s="79"/>
      <c r="H366" s="79"/>
      <c r="I366" s="79"/>
      <c r="J366" s="79"/>
      <c r="K366" s="79"/>
      <c r="L366" s="79"/>
      <c r="M366" s="79"/>
      <c r="N366" s="79"/>
      <c r="O366" s="79"/>
      <c r="P366" s="79"/>
      <c r="Q366" s="79"/>
      <c r="R366" s="79"/>
      <c r="S366" s="79"/>
      <c r="T366" s="79"/>
      <c r="U366" s="79"/>
      <c r="V366" s="79"/>
      <c r="W366" s="79"/>
      <c r="X366" s="79"/>
      <c r="Y366" s="79"/>
      <c r="Z366" s="79"/>
      <c r="AA366" s="79"/>
      <c r="AB366" s="79"/>
      <c r="AC366" s="79"/>
      <c r="AD366" s="79"/>
      <c r="AE366" s="79"/>
      <c r="AF366" s="79"/>
      <c r="AG366" s="79"/>
      <c r="AH366" s="79"/>
      <c r="AI366" s="79"/>
      <c r="AJ366" s="79"/>
      <c r="AK366" s="79"/>
      <c r="AL366" s="79"/>
      <c r="AM366" s="79"/>
    </row>
    <row r="367" spans="1:39" ht="15.75" customHeight="1">
      <c r="A367" s="29"/>
      <c r="B367" s="79"/>
      <c r="C367" s="79"/>
      <c r="D367" s="29"/>
      <c r="E367" s="79"/>
      <c r="F367" s="79"/>
      <c r="G367" s="79"/>
      <c r="H367" s="79"/>
      <c r="I367" s="79"/>
      <c r="J367" s="79"/>
      <c r="K367" s="79"/>
      <c r="L367" s="79"/>
      <c r="M367" s="79"/>
      <c r="N367" s="79"/>
      <c r="O367" s="79"/>
      <c r="P367" s="79"/>
      <c r="Q367" s="79"/>
      <c r="R367" s="79"/>
      <c r="S367" s="79"/>
      <c r="T367" s="79"/>
      <c r="U367" s="79"/>
      <c r="V367" s="79"/>
      <c r="W367" s="79"/>
      <c r="X367" s="79"/>
      <c r="Y367" s="79"/>
      <c r="Z367" s="79"/>
      <c r="AA367" s="79"/>
      <c r="AB367" s="79"/>
      <c r="AC367" s="79"/>
      <c r="AD367" s="79"/>
      <c r="AE367" s="79"/>
      <c r="AF367" s="79"/>
      <c r="AG367" s="79"/>
      <c r="AH367" s="79"/>
      <c r="AI367" s="79"/>
      <c r="AJ367" s="79"/>
      <c r="AK367" s="79"/>
      <c r="AL367" s="79"/>
      <c r="AM367" s="79"/>
    </row>
    <row r="368" spans="1:39" ht="15.75" customHeight="1">
      <c r="A368" s="29"/>
      <c r="B368" s="79"/>
      <c r="C368" s="79"/>
      <c r="D368" s="29"/>
      <c r="E368" s="79"/>
      <c r="F368" s="79"/>
      <c r="G368" s="79"/>
      <c r="H368" s="79"/>
      <c r="I368" s="79"/>
      <c r="J368" s="79"/>
      <c r="K368" s="79"/>
      <c r="L368" s="79"/>
      <c r="M368" s="79"/>
      <c r="N368" s="79"/>
      <c r="O368" s="79"/>
      <c r="P368" s="79"/>
      <c r="Q368" s="79"/>
      <c r="R368" s="79"/>
      <c r="S368" s="79"/>
      <c r="T368" s="79"/>
      <c r="U368" s="79"/>
      <c r="V368" s="79"/>
      <c r="W368" s="79"/>
      <c r="X368" s="79"/>
      <c r="Y368" s="79"/>
      <c r="Z368" s="79"/>
      <c r="AA368" s="79"/>
      <c r="AB368" s="79"/>
      <c r="AC368" s="79"/>
      <c r="AD368" s="79"/>
      <c r="AE368" s="79"/>
      <c r="AF368" s="79"/>
      <c r="AG368" s="79"/>
      <c r="AH368" s="79"/>
      <c r="AI368" s="79"/>
      <c r="AJ368" s="79"/>
      <c r="AK368" s="79"/>
      <c r="AL368" s="79"/>
      <c r="AM368" s="79"/>
    </row>
    <row r="369" spans="1:39" ht="15.75" customHeight="1">
      <c r="A369" s="29"/>
      <c r="B369" s="79"/>
      <c r="C369" s="79"/>
      <c r="D369" s="29"/>
      <c r="E369" s="79"/>
      <c r="F369" s="79"/>
      <c r="G369" s="79"/>
      <c r="H369" s="79"/>
      <c r="I369" s="79"/>
      <c r="J369" s="79"/>
      <c r="K369" s="79"/>
      <c r="L369" s="79"/>
      <c r="M369" s="79"/>
      <c r="N369" s="79"/>
      <c r="O369" s="79"/>
      <c r="P369" s="79"/>
      <c r="Q369" s="79"/>
      <c r="R369" s="79"/>
      <c r="S369" s="79"/>
      <c r="T369" s="79"/>
      <c r="U369" s="79"/>
      <c r="V369" s="79"/>
      <c r="W369" s="79"/>
      <c r="X369" s="79"/>
      <c r="Y369" s="79"/>
      <c r="Z369" s="79"/>
      <c r="AA369" s="79"/>
      <c r="AB369" s="79"/>
      <c r="AC369" s="79"/>
      <c r="AD369" s="79"/>
      <c r="AE369" s="79"/>
      <c r="AF369" s="79"/>
      <c r="AG369" s="79"/>
      <c r="AH369" s="79"/>
      <c r="AI369" s="79"/>
      <c r="AJ369" s="79"/>
      <c r="AK369" s="79"/>
      <c r="AL369" s="79"/>
      <c r="AM369" s="79"/>
    </row>
    <row r="370" spans="1:39" ht="15.75" customHeight="1">
      <c r="A370" s="29"/>
      <c r="B370" s="79"/>
      <c r="C370" s="79"/>
      <c r="D370" s="29"/>
      <c r="E370" s="79"/>
      <c r="F370" s="79"/>
      <c r="G370" s="79"/>
      <c r="H370" s="79"/>
      <c r="I370" s="79"/>
      <c r="J370" s="79"/>
      <c r="K370" s="79"/>
      <c r="L370" s="79"/>
      <c r="M370" s="79"/>
      <c r="N370" s="79"/>
      <c r="O370" s="79"/>
      <c r="P370" s="79"/>
      <c r="Q370" s="79"/>
      <c r="R370" s="79"/>
      <c r="S370" s="79"/>
      <c r="T370" s="79"/>
      <c r="U370" s="79"/>
      <c r="V370" s="79"/>
      <c r="W370" s="79"/>
      <c r="X370" s="79"/>
      <c r="Y370" s="79"/>
      <c r="Z370" s="79"/>
      <c r="AA370" s="79"/>
      <c r="AB370" s="79"/>
      <c r="AC370" s="79"/>
      <c r="AD370" s="79"/>
      <c r="AE370" s="79"/>
      <c r="AF370" s="79"/>
      <c r="AG370" s="79"/>
      <c r="AH370" s="79"/>
      <c r="AI370" s="79"/>
      <c r="AJ370" s="79"/>
      <c r="AK370" s="79"/>
      <c r="AL370" s="79"/>
      <c r="AM370" s="79"/>
    </row>
    <row r="371" spans="1:39" ht="15.75" customHeight="1">
      <c r="A371" s="29"/>
      <c r="B371" s="79"/>
      <c r="C371" s="79"/>
      <c r="D371" s="29"/>
      <c r="E371" s="79"/>
      <c r="F371" s="79"/>
      <c r="G371" s="79"/>
      <c r="H371" s="79"/>
      <c r="I371" s="79"/>
      <c r="J371" s="79"/>
      <c r="K371" s="79"/>
      <c r="L371" s="79"/>
      <c r="M371" s="79"/>
      <c r="N371" s="79"/>
      <c r="O371" s="79"/>
      <c r="P371" s="79"/>
      <c r="Q371" s="79"/>
      <c r="R371" s="79"/>
      <c r="S371" s="79"/>
      <c r="T371" s="79"/>
      <c r="U371" s="79"/>
      <c r="V371" s="79"/>
      <c r="W371" s="79"/>
      <c r="X371" s="79"/>
      <c r="Y371" s="79"/>
      <c r="Z371" s="79"/>
      <c r="AA371" s="79"/>
      <c r="AB371" s="79"/>
      <c r="AC371" s="79"/>
      <c r="AD371" s="79"/>
      <c r="AE371" s="79"/>
      <c r="AF371" s="79"/>
      <c r="AG371" s="79"/>
      <c r="AH371" s="79"/>
      <c r="AI371" s="79"/>
      <c r="AJ371" s="79"/>
      <c r="AK371" s="79"/>
      <c r="AL371" s="79"/>
      <c r="AM371" s="79"/>
    </row>
    <row r="372" spans="1:39" ht="15.75" customHeight="1">
      <c r="A372" s="29"/>
      <c r="B372" s="79"/>
      <c r="C372" s="79"/>
      <c r="D372" s="29"/>
      <c r="E372" s="79"/>
      <c r="F372" s="79"/>
      <c r="G372" s="79"/>
      <c r="H372" s="79"/>
      <c r="I372" s="79"/>
      <c r="J372" s="79"/>
      <c r="K372" s="79"/>
      <c r="L372" s="79"/>
      <c r="M372" s="79"/>
      <c r="N372" s="79"/>
      <c r="O372" s="79"/>
      <c r="P372" s="79"/>
      <c r="Q372" s="79"/>
      <c r="R372" s="79"/>
      <c r="S372" s="79"/>
      <c r="T372" s="79"/>
      <c r="U372" s="79"/>
      <c r="V372" s="79"/>
      <c r="W372" s="79"/>
      <c r="X372" s="79"/>
      <c r="Y372" s="79"/>
      <c r="Z372" s="79"/>
      <c r="AA372" s="79"/>
      <c r="AB372" s="79"/>
      <c r="AC372" s="79"/>
      <c r="AD372" s="79"/>
      <c r="AE372" s="79"/>
      <c r="AF372" s="79"/>
      <c r="AG372" s="79"/>
      <c r="AH372" s="79"/>
      <c r="AI372" s="79"/>
      <c r="AJ372" s="79"/>
      <c r="AK372" s="79"/>
      <c r="AL372" s="79"/>
      <c r="AM372" s="79"/>
    </row>
    <row r="373" spans="1:39" ht="15.75" customHeight="1">
      <c r="A373" s="29"/>
      <c r="B373" s="79"/>
      <c r="C373" s="79"/>
      <c r="D373" s="29"/>
      <c r="E373" s="79"/>
      <c r="F373" s="79"/>
      <c r="G373" s="79"/>
      <c r="H373" s="79"/>
      <c r="I373" s="79"/>
      <c r="J373" s="79"/>
      <c r="K373" s="79"/>
      <c r="L373" s="79"/>
      <c r="M373" s="79"/>
      <c r="N373" s="79"/>
      <c r="O373" s="79"/>
      <c r="P373" s="79"/>
      <c r="Q373" s="79"/>
      <c r="R373" s="79"/>
      <c r="S373" s="79"/>
      <c r="T373" s="79"/>
      <c r="U373" s="79"/>
      <c r="V373" s="79"/>
      <c r="W373" s="79"/>
      <c r="X373" s="79"/>
      <c r="Y373" s="79"/>
      <c r="Z373" s="79"/>
      <c r="AA373" s="79"/>
      <c r="AB373" s="79"/>
      <c r="AC373" s="79"/>
      <c r="AD373" s="79"/>
      <c r="AE373" s="79"/>
      <c r="AF373" s="79"/>
      <c r="AG373" s="79"/>
      <c r="AH373" s="79"/>
      <c r="AI373" s="79"/>
      <c r="AJ373" s="79"/>
      <c r="AK373" s="79"/>
      <c r="AL373" s="79"/>
      <c r="AM373" s="79"/>
    </row>
    <row r="374" spans="1:39" ht="15.75" customHeight="1">
      <c r="A374" s="29"/>
      <c r="B374" s="79"/>
      <c r="C374" s="79"/>
      <c r="D374" s="29"/>
      <c r="E374" s="79"/>
      <c r="F374" s="79"/>
      <c r="G374" s="79"/>
      <c r="H374" s="79"/>
      <c r="I374" s="79"/>
      <c r="J374" s="79"/>
      <c r="K374" s="79"/>
      <c r="L374" s="79"/>
      <c r="M374" s="79"/>
      <c r="N374" s="79"/>
      <c r="O374" s="79"/>
      <c r="P374" s="79"/>
      <c r="Q374" s="79"/>
      <c r="R374" s="79"/>
      <c r="S374" s="79"/>
      <c r="T374" s="79"/>
      <c r="U374" s="79"/>
      <c r="V374" s="79"/>
      <c r="W374" s="79"/>
      <c r="X374" s="79"/>
      <c r="Y374" s="79"/>
      <c r="Z374" s="79"/>
      <c r="AA374" s="79"/>
      <c r="AB374" s="79"/>
      <c r="AC374" s="79"/>
      <c r="AD374" s="79"/>
      <c r="AE374" s="79"/>
      <c r="AF374" s="79"/>
      <c r="AG374" s="79"/>
      <c r="AH374" s="79"/>
      <c r="AI374" s="79"/>
      <c r="AJ374" s="79"/>
      <c r="AK374" s="79"/>
      <c r="AL374" s="79"/>
      <c r="AM374" s="79"/>
    </row>
    <row r="375" spans="1:39" ht="15.75" customHeight="1">
      <c r="A375" s="29"/>
      <c r="B375" s="79"/>
      <c r="C375" s="79"/>
      <c r="D375" s="29"/>
      <c r="E375" s="79"/>
      <c r="F375" s="79"/>
      <c r="G375" s="79"/>
      <c r="H375" s="79"/>
      <c r="I375" s="79"/>
      <c r="J375" s="79"/>
      <c r="K375" s="79"/>
      <c r="L375" s="79"/>
      <c r="M375" s="79"/>
      <c r="N375" s="79"/>
      <c r="O375" s="79"/>
      <c r="P375" s="79"/>
      <c r="Q375" s="79"/>
      <c r="R375" s="79"/>
      <c r="S375" s="79"/>
      <c r="T375" s="79"/>
      <c r="U375" s="79"/>
      <c r="V375" s="79"/>
      <c r="W375" s="79"/>
      <c r="X375" s="79"/>
      <c r="Y375" s="79"/>
      <c r="Z375" s="79"/>
      <c r="AA375" s="79"/>
      <c r="AB375" s="79"/>
      <c r="AC375" s="79"/>
      <c r="AD375" s="79"/>
      <c r="AE375" s="79"/>
      <c r="AF375" s="79"/>
      <c r="AG375" s="79"/>
      <c r="AH375" s="79"/>
      <c r="AI375" s="79"/>
      <c r="AJ375" s="79"/>
      <c r="AK375" s="79"/>
      <c r="AL375" s="79"/>
      <c r="AM375" s="79"/>
    </row>
    <row r="376" spans="1:39" ht="15.75" customHeight="1">
      <c r="A376" s="29"/>
      <c r="B376" s="79"/>
      <c r="C376" s="79"/>
      <c r="D376" s="29"/>
      <c r="E376" s="79"/>
      <c r="F376" s="79"/>
      <c r="G376" s="79"/>
      <c r="H376" s="79"/>
      <c r="I376" s="79"/>
      <c r="J376" s="79"/>
      <c r="K376" s="79"/>
      <c r="L376" s="79"/>
      <c r="M376" s="79"/>
      <c r="N376" s="79"/>
      <c r="O376" s="79"/>
      <c r="P376" s="79"/>
      <c r="Q376" s="79"/>
      <c r="R376" s="79"/>
      <c r="S376" s="79"/>
      <c r="T376" s="79"/>
      <c r="U376" s="79"/>
      <c r="V376" s="79"/>
      <c r="W376" s="79"/>
      <c r="X376" s="79"/>
      <c r="Y376" s="79"/>
      <c r="Z376" s="79"/>
      <c r="AA376" s="79"/>
      <c r="AB376" s="79"/>
      <c r="AC376" s="79"/>
      <c r="AD376" s="79"/>
      <c r="AE376" s="79"/>
      <c r="AF376" s="79"/>
      <c r="AG376" s="79"/>
      <c r="AH376" s="79"/>
      <c r="AI376" s="79"/>
      <c r="AJ376" s="79"/>
      <c r="AK376" s="79"/>
      <c r="AL376" s="79"/>
      <c r="AM376" s="79"/>
    </row>
    <row r="377" spans="1:39" ht="15.75" customHeight="1">
      <c r="A377" s="29"/>
      <c r="B377" s="79"/>
      <c r="C377" s="79"/>
      <c r="D377" s="29"/>
      <c r="E377" s="79"/>
      <c r="F377" s="79"/>
      <c r="G377" s="79"/>
      <c r="H377" s="79"/>
      <c r="I377" s="79"/>
      <c r="J377" s="79"/>
      <c r="K377" s="79"/>
      <c r="L377" s="79"/>
      <c r="M377" s="79"/>
      <c r="N377" s="79"/>
      <c r="O377" s="79"/>
      <c r="P377" s="79"/>
      <c r="Q377" s="79"/>
      <c r="R377" s="79"/>
      <c r="S377" s="79"/>
      <c r="T377" s="79"/>
      <c r="U377" s="79"/>
      <c r="V377" s="79"/>
      <c r="W377" s="79"/>
      <c r="X377" s="79"/>
      <c r="Y377" s="79"/>
      <c r="Z377" s="79"/>
      <c r="AA377" s="79"/>
      <c r="AB377" s="79"/>
      <c r="AC377" s="79"/>
      <c r="AD377" s="79"/>
      <c r="AE377" s="79"/>
      <c r="AF377" s="79"/>
      <c r="AG377" s="79"/>
      <c r="AH377" s="79"/>
      <c r="AI377" s="79"/>
      <c r="AJ377" s="79"/>
      <c r="AK377" s="79"/>
      <c r="AL377" s="79"/>
      <c r="AM377" s="79"/>
    </row>
    <row r="378" spans="1:39" ht="15.75" customHeight="1">
      <c r="A378" s="29"/>
      <c r="B378" s="79"/>
      <c r="C378" s="79"/>
      <c r="D378" s="29"/>
      <c r="E378" s="79"/>
      <c r="F378" s="79"/>
      <c r="G378" s="79"/>
      <c r="H378" s="79"/>
      <c r="I378" s="79"/>
      <c r="J378" s="79"/>
      <c r="K378" s="79"/>
      <c r="L378" s="79"/>
      <c r="M378" s="79"/>
      <c r="N378" s="79"/>
      <c r="O378" s="79"/>
      <c r="P378" s="79"/>
      <c r="Q378" s="79"/>
      <c r="R378" s="79"/>
      <c r="S378" s="79"/>
      <c r="T378" s="79"/>
      <c r="U378" s="79"/>
      <c r="V378" s="79"/>
      <c r="W378" s="79"/>
      <c r="X378" s="79"/>
      <c r="Y378" s="79"/>
      <c r="Z378" s="79"/>
      <c r="AA378" s="79"/>
      <c r="AB378" s="79"/>
      <c r="AC378" s="79"/>
      <c r="AD378" s="79"/>
      <c r="AE378" s="79"/>
      <c r="AF378" s="79"/>
      <c r="AG378" s="79"/>
      <c r="AH378" s="79"/>
      <c r="AI378" s="79"/>
      <c r="AJ378" s="79"/>
      <c r="AK378" s="79"/>
      <c r="AL378" s="79"/>
      <c r="AM378" s="79"/>
    </row>
    <row r="379" spans="1:39" ht="15.75" customHeight="1">
      <c r="A379" s="29"/>
      <c r="B379" s="79"/>
      <c r="C379" s="79"/>
      <c r="D379" s="29"/>
      <c r="E379" s="79"/>
      <c r="F379" s="79"/>
      <c r="G379" s="79"/>
      <c r="H379" s="79"/>
      <c r="I379" s="79"/>
      <c r="J379" s="79"/>
      <c r="K379" s="79"/>
      <c r="L379" s="79"/>
      <c r="M379" s="79"/>
      <c r="N379" s="79"/>
      <c r="O379" s="79"/>
      <c r="P379" s="79"/>
      <c r="Q379" s="79"/>
      <c r="R379" s="79"/>
      <c r="S379" s="79"/>
      <c r="T379" s="79"/>
      <c r="U379" s="79"/>
      <c r="V379" s="79"/>
      <c r="W379" s="79"/>
      <c r="X379" s="79"/>
      <c r="Y379" s="79"/>
      <c r="Z379" s="79"/>
      <c r="AA379" s="79"/>
      <c r="AB379" s="79"/>
      <c r="AC379" s="79"/>
      <c r="AD379" s="79"/>
      <c r="AE379" s="79"/>
      <c r="AF379" s="79"/>
      <c r="AG379" s="79"/>
      <c r="AH379" s="79"/>
      <c r="AI379" s="79"/>
      <c r="AJ379" s="79"/>
      <c r="AK379" s="79"/>
      <c r="AL379" s="79"/>
      <c r="AM379" s="79"/>
    </row>
    <row r="380" spans="1:39" ht="15.75" customHeight="1">
      <c r="A380" s="29"/>
      <c r="B380" s="79"/>
      <c r="C380" s="79"/>
      <c r="D380" s="29"/>
      <c r="E380" s="79"/>
      <c r="F380" s="79"/>
      <c r="G380" s="79"/>
      <c r="H380" s="79"/>
      <c r="I380" s="79"/>
      <c r="J380" s="79"/>
      <c r="K380" s="79"/>
      <c r="L380" s="79"/>
      <c r="M380" s="79"/>
      <c r="N380" s="79"/>
      <c r="O380" s="79"/>
      <c r="P380" s="79"/>
      <c r="Q380" s="79"/>
      <c r="R380" s="79"/>
      <c r="S380" s="79"/>
      <c r="T380" s="79"/>
      <c r="U380" s="79"/>
      <c r="V380" s="79"/>
      <c r="W380" s="79"/>
      <c r="X380" s="79"/>
      <c r="Y380" s="79"/>
      <c r="Z380" s="79"/>
      <c r="AA380" s="79"/>
      <c r="AB380" s="79"/>
      <c r="AC380" s="79"/>
      <c r="AD380" s="79"/>
      <c r="AE380" s="79"/>
      <c r="AF380" s="79"/>
      <c r="AG380" s="79"/>
      <c r="AH380" s="79"/>
      <c r="AI380" s="79"/>
      <c r="AJ380" s="79"/>
      <c r="AK380" s="79"/>
      <c r="AL380" s="79"/>
      <c r="AM380" s="79"/>
    </row>
    <row r="381" spans="1:39" ht="15.75" customHeight="1">
      <c r="A381" s="29"/>
      <c r="B381" s="79"/>
      <c r="C381" s="79"/>
      <c r="D381" s="29"/>
      <c r="E381" s="79"/>
      <c r="F381" s="79"/>
      <c r="G381" s="79"/>
      <c r="H381" s="79"/>
      <c r="I381" s="79"/>
      <c r="J381" s="79"/>
      <c r="K381" s="79"/>
      <c r="L381" s="79"/>
      <c r="M381" s="79"/>
      <c r="N381" s="79"/>
      <c r="O381" s="79"/>
      <c r="P381" s="79"/>
      <c r="Q381" s="79"/>
      <c r="R381" s="79"/>
      <c r="S381" s="79"/>
      <c r="T381" s="79"/>
      <c r="U381" s="79"/>
      <c r="V381" s="79"/>
      <c r="W381" s="79"/>
      <c r="X381" s="79"/>
      <c r="Y381" s="79"/>
      <c r="Z381" s="79"/>
      <c r="AA381" s="79"/>
      <c r="AB381" s="79"/>
      <c r="AC381" s="79"/>
      <c r="AD381" s="79"/>
      <c r="AE381" s="79"/>
      <c r="AF381" s="79"/>
      <c r="AG381" s="79"/>
      <c r="AH381" s="79"/>
      <c r="AI381" s="79"/>
      <c r="AJ381" s="79"/>
      <c r="AK381" s="79"/>
      <c r="AL381" s="79"/>
      <c r="AM381" s="79"/>
    </row>
    <row r="382" spans="1:39" ht="15.75" customHeight="1">
      <c r="A382" s="29"/>
      <c r="B382" s="79"/>
      <c r="C382" s="79"/>
      <c r="D382" s="29"/>
      <c r="E382" s="79"/>
      <c r="F382" s="79"/>
      <c r="G382" s="79"/>
      <c r="H382" s="79"/>
      <c r="I382" s="79"/>
      <c r="J382" s="79"/>
      <c r="K382" s="79"/>
      <c r="L382" s="79"/>
      <c r="M382" s="79"/>
      <c r="N382" s="79"/>
      <c r="O382" s="79"/>
      <c r="P382" s="79"/>
      <c r="Q382" s="79"/>
      <c r="R382" s="79"/>
      <c r="S382" s="79"/>
      <c r="T382" s="79"/>
      <c r="U382" s="79"/>
      <c r="V382" s="79"/>
      <c r="W382" s="79"/>
      <c r="X382" s="79"/>
      <c r="Y382" s="79"/>
      <c r="Z382" s="79"/>
      <c r="AA382" s="79"/>
      <c r="AB382" s="79"/>
      <c r="AC382" s="79"/>
      <c r="AD382" s="79"/>
      <c r="AE382" s="79"/>
      <c r="AF382" s="79"/>
      <c r="AG382" s="79"/>
      <c r="AH382" s="79"/>
      <c r="AI382" s="79"/>
      <c r="AJ382" s="79"/>
      <c r="AK382" s="79"/>
      <c r="AL382" s="79"/>
      <c r="AM382" s="79"/>
    </row>
    <row r="383" spans="1:39" ht="15.75" customHeight="1">
      <c r="A383" s="29"/>
      <c r="B383" s="79"/>
      <c r="C383" s="79"/>
      <c r="D383" s="29"/>
      <c r="E383" s="79"/>
      <c r="F383" s="79"/>
      <c r="G383" s="79"/>
      <c r="H383" s="79"/>
      <c r="I383" s="79"/>
      <c r="J383" s="79"/>
      <c r="K383" s="79"/>
      <c r="L383" s="79"/>
      <c r="M383" s="79"/>
      <c r="N383" s="79"/>
      <c r="O383" s="79"/>
      <c r="P383" s="79"/>
      <c r="Q383" s="79"/>
      <c r="R383" s="79"/>
      <c r="S383" s="79"/>
      <c r="T383" s="79"/>
      <c r="U383" s="79"/>
      <c r="V383" s="79"/>
      <c r="W383" s="79"/>
      <c r="X383" s="79"/>
      <c r="Y383" s="79"/>
      <c r="Z383" s="79"/>
      <c r="AA383" s="79"/>
      <c r="AB383" s="79"/>
      <c r="AC383" s="79"/>
      <c r="AD383" s="79"/>
      <c r="AE383" s="79"/>
      <c r="AF383" s="79"/>
      <c r="AG383" s="79"/>
      <c r="AH383" s="79"/>
      <c r="AI383" s="79"/>
      <c r="AJ383" s="79"/>
      <c r="AK383" s="79"/>
      <c r="AL383" s="79"/>
      <c r="AM383" s="79"/>
    </row>
    <row r="384" spans="1:39" ht="15.75" customHeight="1">
      <c r="A384" s="29"/>
      <c r="B384" s="79"/>
      <c r="C384" s="79"/>
      <c r="D384" s="29"/>
      <c r="E384" s="79"/>
      <c r="F384" s="79"/>
      <c r="G384" s="79"/>
      <c r="H384" s="79"/>
      <c r="I384" s="79"/>
      <c r="J384" s="79"/>
      <c r="K384" s="79"/>
      <c r="L384" s="79"/>
      <c r="M384" s="79"/>
      <c r="N384" s="79"/>
      <c r="O384" s="79"/>
      <c r="P384" s="79"/>
      <c r="Q384" s="79"/>
      <c r="R384" s="79"/>
      <c r="S384" s="79"/>
      <c r="T384" s="79"/>
      <c r="U384" s="79"/>
      <c r="V384" s="79"/>
      <c r="W384" s="79"/>
      <c r="X384" s="79"/>
      <c r="Y384" s="79"/>
      <c r="Z384" s="79"/>
      <c r="AA384" s="79"/>
      <c r="AB384" s="79"/>
      <c r="AC384" s="79"/>
      <c r="AD384" s="79"/>
      <c r="AE384" s="79"/>
      <c r="AF384" s="79"/>
      <c r="AG384" s="79"/>
      <c r="AH384" s="79"/>
      <c r="AI384" s="79"/>
      <c r="AJ384" s="79"/>
      <c r="AK384" s="79"/>
      <c r="AL384" s="79"/>
      <c r="AM384" s="79"/>
    </row>
    <row r="385" spans="1:39" ht="15.75" customHeight="1">
      <c r="A385" s="29"/>
      <c r="B385" s="79"/>
      <c r="C385" s="79"/>
      <c r="D385" s="29"/>
      <c r="E385" s="79"/>
      <c r="F385" s="79"/>
      <c r="G385" s="79"/>
      <c r="H385" s="79"/>
      <c r="I385" s="79"/>
      <c r="J385" s="79"/>
      <c r="K385" s="79"/>
      <c r="L385" s="79"/>
      <c r="M385" s="79"/>
      <c r="N385" s="79"/>
      <c r="O385" s="79"/>
      <c r="P385" s="79"/>
      <c r="Q385" s="79"/>
      <c r="R385" s="79"/>
      <c r="S385" s="79"/>
      <c r="T385" s="79"/>
      <c r="U385" s="79"/>
      <c r="V385" s="79"/>
      <c r="W385" s="79"/>
      <c r="X385" s="79"/>
      <c r="Y385" s="79"/>
      <c r="Z385" s="79"/>
      <c r="AA385" s="79"/>
      <c r="AB385" s="79"/>
      <c r="AC385" s="79"/>
      <c r="AD385" s="79"/>
      <c r="AE385" s="79"/>
      <c r="AF385" s="79"/>
      <c r="AG385" s="79"/>
      <c r="AH385" s="79"/>
      <c r="AI385" s="79"/>
      <c r="AJ385" s="79"/>
      <c r="AK385" s="79"/>
      <c r="AL385" s="79"/>
      <c r="AM385" s="79"/>
    </row>
    <row r="386" spans="1:39" ht="15.75" customHeight="1">
      <c r="A386" s="29"/>
      <c r="B386" s="79"/>
      <c r="C386" s="79"/>
      <c r="D386" s="29"/>
      <c r="E386" s="79"/>
      <c r="F386" s="79"/>
      <c r="G386" s="79"/>
      <c r="H386" s="79"/>
      <c r="I386" s="79"/>
      <c r="J386" s="79"/>
      <c r="K386" s="79"/>
      <c r="L386" s="79"/>
      <c r="M386" s="79"/>
      <c r="N386" s="79"/>
      <c r="O386" s="79"/>
      <c r="P386" s="79"/>
      <c r="Q386" s="79"/>
      <c r="R386" s="79"/>
      <c r="S386" s="79"/>
      <c r="T386" s="79"/>
      <c r="U386" s="79"/>
      <c r="V386" s="79"/>
      <c r="W386" s="79"/>
      <c r="X386" s="79"/>
      <c r="Y386" s="79"/>
      <c r="Z386" s="79"/>
      <c r="AA386" s="79"/>
      <c r="AB386" s="79"/>
      <c r="AC386" s="79"/>
      <c r="AD386" s="79"/>
      <c r="AE386" s="79"/>
      <c r="AF386" s="79"/>
      <c r="AG386" s="79"/>
      <c r="AH386" s="79"/>
      <c r="AI386" s="79"/>
      <c r="AJ386" s="79"/>
      <c r="AK386" s="79"/>
      <c r="AL386" s="79"/>
      <c r="AM386" s="79"/>
    </row>
    <row r="387" spans="1:39" ht="15.75" customHeight="1">
      <c r="A387" s="29"/>
      <c r="B387" s="79"/>
      <c r="C387" s="79"/>
      <c r="D387" s="29"/>
      <c r="E387" s="79"/>
      <c r="F387" s="79"/>
      <c r="G387" s="79"/>
      <c r="H387" s="79"/>
      <c r="I387" s="79"/>
      <c r="J387" s="79"/>
      <c r="K387" s="79"/>
      <c r="L387" s="79"/>
      <c r="M387" s="79"/>
      <c r="N387" s="79"/>
      <c r="O387" s="79"/>
      <c r="P387" s="79"/>
      <c r="Q387" s="79"/>
      <c r="R387" s="79"/>
      <c r="S387" s="79"/>
      <c r="T387" s="79"/>
      <c r="U387" s="79"/>
      <c r="V387" s="79"/>
      <c r="W387" s="79"/>
      <c r="X387" s="79"/>
      <c r="Y387" s="79"/>
      <c r="Z387" s="79"/>
      <c r="AA387" s="79"/>
      <c r="AB387" s="79"/>
      <c r="AC387" s="79"/>
      <c r="AD387" s="79"/>
      <c r="AE387" s="79"/>
      <c r="AF387" s="79"/>
      <c r="AG387" s="79"/>
      <c r="AH387" s="79"/>
      <c r="AI387" s="79"/>
      <c r="AJ387" s="79"/>
      <c r="AK387" s="79"/>
      <c r="AL387" s="79"/>
      <c r="AM387" s="79"/>
    </row>
    <row r="388" spans="1:39" ht="15.75" customHeight="1">
      <c r="A388" s="29"/>
      <c r="B388" s="79"/>
      <c r="C388" s="79"/>
      <c r="D388" s="29"/>
      <c r="E388" s="79"/>
      <c r="F388" s="79"/>
      <c r="G388" s="79"/>
      <c r="H388" s="79"/>
      <c r="I388" s="79"/>
      <c r="J388" s="79"/>
      <c r="K388" s="79"/>
      <c r="L388" s="79"/>
      <c r="M388" s="79"/>
      <c r="N388" s="79"/>
      <c r="O388" s="79"/>
      <c r="P388" s="79"/>
      <c r="Q388" s="79"/>
      <c r="R388" s="79"/>
      <c r="S388" s="79"/>
      <c r="T388" s="79"/>
      <c r="U388" s="79"/>
      <c r="V388" s="79"/>
      <c r="W388" s="79"/>
      <c r="X388" s="79"/>
      <c r="Y388" s="79"/>
      <c r="Z388" s="79"/>
      <c r="AA388" s="79"/>
      <c r="AB388" s="79"/>
      <c r="AC388" s="79"/>
      <c r="AD388" s="79"/>
      <c r="AE388" s="79"/>
      <c r="AF388" s="79"/>
      <c r="AG388" s="79"/>
      <c r="AH388" s="79"/>
      <c r="AI388" s="79"/>
      <c r="AJ388" s="79"/>
      <c r="AK388" s="79"/>
      <c r="AL388" s="79"/>
      <c r="AM388" s="79"/>
    </row>
    <row r="389" spans="1:39" ht="15.75" customHeight="1">
      <c r="A389" s="29"/>
      <c r="B389" s="79"/>
      <c r="C389" s="79"/>
      <c r="D389" s="29"/>
      <c r="E389" s="79"/>
      <c r="F389" s="79"/>
      <c r="G389" s="79"/>
      <c r="H389" s="79"/>
      <c r="I389" s="79"/>
      <c r="J389" s="79"/>
      <c r="K389" s="79"/>
      <c r="L389" s="79"/>
      <c r="M389" s="79"/>
      <c r="N389" s="79"/>
      <c r="O389" s="79"/>
      <c r="P389" s="79"/>
      <c r="Q389" s="79"/>
      <c r="R389" s="79"/>
      <c r="S389" s="79"/>
      <c r="T389" s="79"/>
      <c r="U389" s="79"/>
      <c r="V389" s="79"/>
      <c r="W389" s="79"/>
      <c r="X389" s="79"/>
      <c r="Y389" s="79"/>
      <c r="Z389" s="79"/>
      <c r="AA389" s="79"/>
      <c r="AB389" s="79"/>
      <c r="AC389" s="79"/>
      <c r="AD389" s="79"/>
      <c r="AE389" s="79"/>
      <c r="AF389" s="79"/>
      <c r="AG389" s="79"/>
      <c r="AH389" s="79"/>
      <c r="AI389" s="79"/>
      <c r="AJ389" s="79"/>
      <c r="AK389" s="79"/>
      <c r="AL389" s="79"/>
      <c r="AM389" s="79"/>
    </row>
    <row r="390" spans="1:39" ht="15.75" customHeight="1">
      <c r="A390" s="29"/>
      <c r="B390" s="79"/>
      <c r="C390" s="79"/>
      <c r="D390" s="29"/>
      <c r="E390" s="79"/>
      <c r="F390" s="79"/>
      <c r="G390" s="79"/>
      <c r="H390" s="79"/>
      <c r="I390" s="79"/>
      <c r="J390" s="79"/>
      <c r="K390" s="79"/>
      <c r="L390" s="79"/>
      <c r="M390" s="79"/>
      <c r="N390" s="79"/>
      <c r="O390" s="79"/>
      <c r="P390" s="79"/>
      <c r="Q390" s="79"/>
      <c r="R390" s="79"/>
      <c r="S390" s="79"/>
      <c r="T390" s="79"/>
      <c r="U390" s="79"/>
      <c r="V390" s="79"/>
      <c r="W390" s="79"/>
      <c r="X390" s="79"/>
      <c r="Y390" s="79"/>
      <c r="Z390" s="79"/>
      <c r="AA390" s="79"/>
      <c r="AB390" s="79"/>
      <c r="AC390" s="79"/>
      <c r="AD390" s="79"/>
      <c r="AE390" s="79"/>
      <c r="AF390" s="79"/>
      <c r="AG390" s="79"/>
      <c r="AH390" s="79"/>
      <c r="AI390" s="79"/>
      <c r="AJ390" s="79"/>
      <c r="AK390" s="79"/>
      <c r="AL390" s="79"/>
      <c r="AM390" s="79"/>
    </row>
    <row r="391" spans="1:39" ht="15.75" customHeight="1">
      <c r="A391" s="29"/>
      <c r="B391" s="79"/>
      <c r="C391" s="79"/>
      <c r="D391" s="29"/>
      <c r="E391" s="79"/>
      <c r="F391" s="79"/>
      <c r="G391" s="79"/>
      <c r="H391" s="79"/>
      <c r="I391" s="79"/>
      <c r="J391" s="79"/>
      <c r="K391" s="79"/>
      <c r="L391" s="79"/>
      <c r="M391" s="79"/>
      <c r="N391" s="79"/>
      <c r="O391" s="79"/>
      <c r="P391" s="79"/>
      <c r="Q391" s="79"/>
      <c r="R391" s="79"/>
      <c r="S391" s="79"/>
      <c r="T391" s="79"/>
      <c r="U391" s="79"/>
      <c r="V391" s="79"/>
      <c r="W391" s="79"/>
      <c r="X391" s="79"/>
      <c r="Y391" s="79"/>
      <c r="Z391" s="79"/>
      <c r="AA391" s="79"/>
      <c r="AB391" s="79"/>
      <c r="AC391" s="79"/>
      <c r="AD391" s="79"/>
      <c r="AE391" s="79"/>
      <c r="AF391" s="79"/>
      <c r="AG391" s="79"/>
      <c r="AH391" s="79"/>
      <c r="AI391" s="79"/>
      <c r="AJ391" s="79"/>
      <c r="AK391" s="79"/>
      <c r="AL391" s="79"/>
      <c r="AM391" s="79"/>
    </row>
    <row r="392" spans="1:39" ht="15.75" customHeight="1">
      <c r="A392" s="29"/>
      <c r="B392" s="79"/>
      <c r="C392" s="79"/>
      <c r="D392" s="29"/>
      <c r="E392" s="79"/>
      <c r="F392" s="79"/>
      <c r="G392" s="79"/>
      <c r="H392" s="79"/>
      <c r="I392" s="79"/>
      <c r="J392" s="79"/>
      <c r="K392" s="79"/>
      <c r="L392" s="79"/>
      <c r="M392" s="79"/>
      <c r="N392" s="79"/>
      <c r="O392" s="79"/>
      <c r="P392" s="79"/>
      <c r="Q392" s="79"/>
      <c r="R392" s="79"/>
      <c r="S392" s="79"/>
      <c r="T392" s="79"/>
      <c r="U392" s="79"/>
      <c r="V392" s="79"/>
      <c r="W392" s="79"/>
      <c r="X392" s="79"/>
      <c r="Y392" s="79"/>
      <c r="Z392" s="79"/>
      <c r="AA392" s="79"/>
      <c r="AB392" s="79"/>
      <c r="AC392" s="79"/>
      <c r="AD392" s="79"/>
      <c r="AE392" s="79"/>
      <c r="AF392" s="79"/>
      <c r="AG392" s="79"/>
      <c r="AH392" s="79"/>
      <c r="AI392" s="79"/>
      <c r="AJ392" s="79"/>
      <c r="AK392" s="79"/>
      <c r="AL392" s="79"/>
      <c r="AM392" s="79"/>
    </row>
    <row r="393" spans="1:39" ht="15.75" customHeight="1">
      <c r="A393" s="29"/>
      <c r="B393" s="79"/>
      <c r="C393" s="79"/>
      <c r="D393" s="29"/>
      <c r="E393" s="79"/>
      <c r="F393" s="79"/>
      <c r="G393" s="79"/>
      <c r="H393" s="79"/>
      <c r="I393" s="79"/>
      <c r="J393" s="79"/>
      <c r="K393" s="79"/>
      <c r="L393" s="79"/>
      <c r="M393" s="79"/>
      <c r="N393" s="79"/>
      <c r="O393" s="79"/>
      <c r="P393" s="79"/>
      <c r="Q393" s="79"/>
      <c r="R393" s="79"/>
      <c r="S393" s="79"/>
      <c r="T393" s="79"/>
      <c r="U393" s="79"/>
      <c r="V393" s="79"/>
      <c r="W393" s="79"/>
      <c r="X393" s="79"/>
      <c r="Y393" s="79"/>
      <c r="Z393" s="79"/>
      <c r="AA393" s="79"/>
      <c r="AB393" s="79"/>
      <c r="AC393" s="79"/>
      <c r="AD393" s="79"/>
      <c r="AE393" s="79"/>
      <c r="AF393" s="79"/>
      <c r="AG393" s="79"/>
      <c r="AH393" s="79"/>
      <c r="AI393" s="79"/>
      <c r="AJ393" s="79"/>
      <c r="AK393" s="79"/>
      <c r="AL393" s="79"/>
      <c r="AM393" s="79"/>
    </row>
    <row r="394" spans="1:39" ht="15.75" customHeight="1">
      <c r="A394" s="29"/>
      <c r="B394" s="79"/>
      <c r="C394" s="79"/>
      <c r="D394" s="29"/>
      <c r="E394" s="79"/>
      <c r="F394" s="79"/>
      <c r="G394" s="79"/>
      <c r="H394" s="79"/>
      <c r="I394" s="79"/>
      <c r="J394" s="79"/>
      <c r="K394" s="79"/>
      <c r="L394" s="79"/>
      <c r="M394" s="79"/>
      <c r="N394" s="79"/>
      <c r="O394" s="79"/>
      <c r="P394" s="79"/>
      <c r="Q394" s="79"/>
      <c r="R394" s="79"/>
      <c r="S394" s="79"/>
      <c r="T394" s="79"/>
      <c r="U394" s="79"/>
      <c r="V394" s="79"/>
      <c r="W394" s="79"/>
      <c r="X394" s="79"/>
      <c r="Y394" s="79"/>
      <c r="Z394" s="79"/>
      <c r="AA394" s="79"/>
      <c r="AB394" s="79"/>
      <c r="AC394" s="79"/>
      <c r="AD394" s="79"/>
      <c r="AE394" s="79"/>
      <c r="AF394" s="79"/>
      <c r="AG394" s="79"/>
      <c r="AH394" s="79"/>
      <c r="AI394" s="79"/>
      <c r="AJ394" s="79"/>
      <c r="AK394" s="79"/>
      <c r="AL394" s="79"/>
      <c r="AM394" s="79"/>
    </row>
    <row r="395" spans="1:39" ht="15.75" customHeight="1">
      <c r="A395" s="29"/>
      <c r="B395" s="79"/>
      <c r="C395" s="79"/>
      <c r="D395" s="29"/>
      <c r="E395" s="79"/>
      <c r="F395" s="79"/>
      <c r="G395" s="79"/>
      <c r="H395" s="79"/>
      <c r="I395" s="79"/>
      <c r="J395" s="79"/>
      <c r="K395" s="79"/>
      <c r="L395" s="79"/>
      <c r="M395" s="79"/>
      <c r="N395" s="79"/>
      <c r="O395" s="79"/>
      <c r="P395" s="79"/>
      <c r="Q395" s="79"/>
      <c r="R395" s="79"/>
      <c r="S395" s="79"/>
      <c r="T395" s="79"/>
      <c r="U395" s="79"/>
      <c r="V395" s="79"/>
      <c r="W395" s="79"/>
      <c r="X395" s="79"/>
      <c r="Y395" s="79"/>
      <c r="Z395" s="79"/>
      <c r="AA395" s="79"/>
      <c r="AB395" s="79"/>
      <c r="AC395" s="79"/>
      <c r="AD395" s="79"/>
      <c r="AE395" s="79"/>
      <c r="AF395" s="79"/>
      <c r="AG395" s="79"/>
      <c r="AH395" s="79"/>
      <c r="AI395" s="79"/>
      <c r="AJ395" s="79"/>
      <c r="AK395" s="79"/>
      <c r="AL395" s="79"/>
      <c r="AM395" s="79"/>
    </row>
    <row r="396" spans="1:39" ht="15.75" customHeight="1">
      <c r="A396" s="29"/>
      <c r="B396" s="79"/>
      <c r="C396" s="79"/>
      <c r="D396" s="29"/>
      <c r="E396" s="79"/>
      <c r="F396" s="79"/>
      <c r="G396" s="79"/>
      <c r="H396" s="79"/>
      <c r="I396" s="79"/>
      <c r="J396" s="79"/>
      <c r="K396" s="79"/>
      <c r="L396" s="79"/>
      <c r="M396" s="79"/>
      <c r="N396" s="79"/>
      <c r="O396" s="79"/>
      <c r="P396" s="79"/>
      <c r="Q396" s="79"/>
      <c r="R396" s="79"/>
      <c r="S396" s="79"/>
      <c r="T396" s="79"/>
      <c r="U396" s="79"/>
      <c r="V396" s="79"/>
      <c r="W396" s="79"/>
      <c r="X396" s="79"/>
      <c r="Y396" s="79"/>
      <c r="Z396" s="79"/>
      <c r="AA396" s="79"/>
      <c r="AB396" s="79"/>
      <c r="AC396" s="79"/>
      <c r="AD396" s="79"/>
      <c r="AE396" s="79"/>
      <c r="AF396" s="79"/>
      <c r="AG396" s="79"/>
      <c r="AH396" s="79"/>
      <c r="AI396" s="79"/>
      <c r="AJ396" s="79"/>
      <c r="AK396" s="79"/>
      <c r="AL396" s="79"/>
      <c r="AM396" s="79"/>
    </row>
    <row r="397" spans="1:39" ht="15.75" customHeight="1">
      <c r="A397" s="29"/>
      <c r="B397" s="79"/>
      <c r="C397" s="79"/>
      <c r="D397" s="29"/>
      <c r="E397" s="79"/>
      <c r="F397" s="79"/>
      <c r="G397" s="79"/>
      <c r="H397" s="79"/>
      <c r="I397" s="79"/>
      <c r="J397" s="79"/>
      <c r="K397" s="79"/>
      <c r="L397" s="79"/>
      <c r="M397" s="79"/>
      <c r="N397" s="79"/>
      <c r="O397" s="79"/>
      <c r="P397" s="79"/>
      <c r="Q397" s="79"/>
      <c r="R397" s="79"/>
      <c r="S397" s="79"/>
      <c r="T397" s="79"/>
      <c r="U397" s="79"/>
      <c r="V397" s="79"/>
      <c r="W397" s="79"/>
      <c r="X397" s="79"/>
      <c r="Y397" s="79"/>
      <c r="Z397" s="79"/>
      <c r="AA397" s="79"/>
      <c r="AB397" s="79"/>
      <c r="AC397" s="79"/>
      <c r="AD397" s="79"/>
      <c r="AE397" s="79"/>
      <c r="AF397" s="79"/>
      <c r="AG397" s="79"/>
      <c r="AH397" s="79"/>
      <c r="AI397" s="79"/>
      <c r="AJ397" s="79"/>
      <c r="AK397" s="79"/>
      <c r="AL397" s="79"/>
      <c r="AM397" s="79"/>
    </row>
    <row r="398" spans="1:39" ht="15.75" customHeight="1">
      <c r="A398" s="29"/>
      <c r="B398" s="79"/>
      <c r="C398" s="79"/>
      <c r="D398" s="29"/>
      <c r="E398" s="79"/>
      <c r="F398" s="79"/>
      <c r="G398" s="79"/>
      <c r="H398" s="79"/>
      <c r="I398" s="79"/>
      <c r="J398" s="79"/>
      <c r="K398" s="79"/>
      <c r="L398" s="79"/>
      <c r="M398" s="79"/>
      <c r="N398" s="79"/>
      <c r="O398" s="79"/>
      <c r="P398" s="79"/>
      <c r="Q398" s="79"/>
      <c r="R398" s="79"/>
      <c r="S398" s="79"/>
      <c r="T398" s="79"/>
      <c r="U398" s="79"/>
      <c r="V398" s="79"/>
      <c r="W398" s="79"/>
      <c r="X398" s="79"/>
      <c r="Y398" s="79"/>
      <c r="Z398" s="79"/>
      <c r="AA398" s="79"/>
      <c r="AB398" s="79"/>
      <c r="AC398" s="79"/>
      <c r="AD398" s="79"/>
      <c r="AE398" s="79"/>
      <c r="AF398" s="79"/>
      <c r="AG398" s="79"/>
      <c r="AH398" s="79"/>
      <c r="AI398" s="79"/>
      <c r="AJ398" s="79"/>
      <c r="AK398" s="79"/>
      <c r="AL398" s="79"/>
      <c r="AM398" s="79"/>
    </row>
    <row r="399" spans="1:39" ht="15.75" customHeight="1">
      <c r="A399" s="29"/>
      <c r="B399" s="79"/>
      <c r="C399" s="79"/>
      <c r="D399" s="29"/>
      <c r="E399" s="79"/>
      <c r="F399" s="79"/>
      <c r="G399" s="79"/>
      <c r="H399" s="79"/>
      <c r="I399" s="79"/>
      <c r="J399" s="79"/>
      <c r="K399" s="79"/>
      <c r="L399" s="79"/>
      <c r="M399" s="79"/>
      <c r="N399" s="79"/>
      <c r="O399" s="79"/>
      <c r="P399" s="79"/>
      <c r="Q399" s="79"/>
      <c r="R399" s="79"/>
      <c r="S399" s="79"/>
      <c r="T399" s="79"/>
      <c r="U399" s="79"/>
      <c r="V399" s="79"/>
      <c r="W399" s="79"/>
      <c r="X399" s="79"/>
      <c r="Y399" s="79"/>
      <c r="Z399" s="79"/>
      <c r="AA399" s="79"/>
      <c r="AB399" s="79"/>
      <c r="AC399" s="79"/>
      <c r="AD399" s="79"/>
      <c r="AE399" s="79"/>
      <c r="AF399" s="79"/>
      <c r="AG399" s="79"/>
      <c r="AH399" s="79"/>
      <c r="AI399" s="79"/>
      <c r="AJ399" s="79"/>
      <c r="AK399" s="79"/>
      <c r="AL399" s="79"/>
      <c r="AM399" s="79"/>
    </row>
    <row r="400" spans="1:39" ht="15.75" customHeight="1">
      <c r="A400" s="29"/>
      <c r="B400" s="79"/>
      <c r="C400" s="79"/>
      <c r="D400" s="29"/>
      <c r="E400" s="79"/>
      <c r="F400" s="79"/>
      <c r="G400" s="79"/>
      <c r="H400" s="79"/>
      <c r="I400" s="79"/>
      <c r="J400" s="79"/>
      <c r="K400" s="79"/>
      <c r="L400" s="79"/>
      <c r="M400" s="79"/>
      <c r="N400" s="79"/>
      <c r="O400" s="79"/>
      <c r="P400" s="79"/>
      <c r="Q400" s="79"/>
      <c r="R400" s="79"/>
      <c r="S400" s="79"/>
      <c r="T400" s="79"/>
      <c r="U400" s="79"/>
      <c r="V400" s="79"/>
      <c r="W400" s="79"/>
      <c r="X400" s="79"/>
      <c r="Y400" s="79"/>
      <c r="Z400" s="79"/>
      <c r="AA400" s="79"/>
      <c r="AB400" s="79"/>
      <c r="AC400" s="79"/>
      <c r="AD400" s="79"/>
      <c r="AE400" s="79"/>
      <c r="AF400" s="79"/>
      <c r="AG400" s="79"/>
      <c r="AH400" s="79"/>
      <c r="AI400" s="79"/>
      <c r="AJ400" s="79"/>
      <c r="AK400" s="79"/>
      <c r="AL400" s="79"/>
      <c r="AM400" s="79"/>
    </row>
    <row r="401" spans="1:39" ht="15.75" customHeight="1">
      <c r="A401" s="29"/>
      <c r="B401" s="79"/>
      <c r="C401" s="79"/>
      <c r="D401" s="29"/>
      <c r="E401" s="79"/>
      <c r="F401" s="79"/>
      <c r="G401" s="79"/>
      <c r="H401" s="79"/>
      <c r="I401" s="79"/>
      <c r="J401" s="79"/>
      <c r="K401" s="79"/>
      <c r="L401" s="79"/>
      <c r="M401" s="79"/>
      <c r="N401" s="79"/>
      <c r="O401" s="79"/>
      <c r="P401" s="79"/>
      <c r="Q401" s="79"/>
      <c r="R401" s="79"/>
      <c r="S401" s="79"/>
      <c r="T401" s="79"/>
      <c r="U401" s="79"/>
      <c r="V401" s="79"/>
      <c r="W401" s="79"/>
      <c r="X401" s="79"/>
      <c r="Y401" s="79"/>
      <c r="Z401" s="79"/>
      <c r="AA401" s="79"/>
      <c r="AB401" s="79"/>
      <c r="AC401" s="79"/>
      <c r="AD401" s="79"/>
      <c r="AE401" s="79"/>
      <c r="AF401" s="79"/>
      <c r="AG401" s="79"/>
      <c r="AH401" s="79"/>
      <c r="AI401" s="79"/>
      <c r="AJ401" s="79"/>
      <c r="AK401" s="79"/>
      <c r="AL401" s="79"/>
      <c r="AM401" s="79"/>
    </row>
    <row r="402" spans="1:39" ht="15.75" customHeight="1">
      <c r="A402" s="29"/>
      <c r="B402" s="79"/>
      <c r="C402" s="79"/>
      <c r="D402" s="29"/>
      <c r="E402" s="79"/>
      <c r="F402" s="79"/>
      <c r="G402" s="79"/>
      <c r="H402" s="79"/>
      <c r="I402" s="79"/>
      <c r="J402" s="79"/>
      <c r="K402" s="79"/>
      <c r="L402" s="79"/>
      <c r="M402" s="79"/>
      <c r="N402" s="79"/>
      <c r="O402" s="79"/>
      <c r="P402" s="79"/>
      <c r="Q402" s="79"/>
      <c r="R402" s="79"/>
      <c r="S402" s="79"/>
      <c r="T402" s="79"/>
      <c r="U402" s="79"/>
      <c r="V402" s="79"/>
      <c r="W402" s="79"/>
      <c r="X402" s="79"/>
      <c r="Y402" s="79"/>
      <c r="Z402" s="79"/>
      <c r="AA402" s="79"/>
      <c r="AB402" s="79"/>
      <c r="AC402" s="79"/>
      <c r="AD402" s="79"/>
      <c r="AE402" s="79"/>
      <c r="AF402" s="79"/>
      <c r="AG402" s="79"/>
      <c r="AH402" s="79"/>
      <c r="AI402" s="79"/>
      <c r="AJ402" s="79"/>
      <c r="AK402" s="79"/>
      <c r="AL402" s="79"/>
      <c r="AM402" s="79"/>
    </row>
    <row r="403" spans="1:39" ht="15.75" customHeight="1">
      <c r="A403" s="29"/>
      <c r="B403" s="79"/>
      <c r="C403" s="79"/>
      <c r="D403" s="29"/>
      <c r="E403" s="79"/>
      <c r="F403" s="79"/>
      <c r="G403" s="79"/>
      <c r="H403" s="79"/>
      <c r="I403" s="79"/>
      <c r="J403" s="79"/>
      <c r="K403" s="79"/>
      <c r="L403" s="79"/>
      <c r="M403" s="79"/>
      <c r="N403" s="79"/>
      <c r="O403" s="79"/>
      <c r="P403" s="79"/>
      <c r="Q403" s="79"/>
      <c r="R403" s="79"/>
      <c r="S403" s="79"/>
      <c r="T403" s="79"/>
      <c r="U403" s="79"/>
      <c r="V403" s="79"/>
      <c r="W403" s="79"/>
      <c r="X403" s="79"/>
      <c r="Y403" s="79"/>
      <c r="Z403" s="79"/>
      <c r="AA403" s="79"/>
      <c r="AB403" s="79"/>
      <c r="AC403" s="79"/>
      <c r="AD403" s="79"/>
      <c r="AE403" s="79"/>
      <c r="AF403" s="79"/>
      <c r="AG403" s="79"/>
      <c r="AH403" s="79"/>
      <c r="AI403" s="79"/>
      <c r="AJ403" s="79"/>
      <c r="AK403" s="79"/>
      <c r="AL403" s="79"/>
      <c r="AM403" s="79"/>
    </row>
    <row r="404" spans="1:39" ht="15.75" customHeight="1">
      <c r="A404" s="29"/>
      <c r="B404" s="79"/>
      <c r="C404" s="79"/>
      <c r="D404" s="29"/>
      <c r="E404" s="79"/>
      <c r="F404" s="79"/>
      <c r="G404" s="79"/>
      <c r="H404" s="79"/>
      <c r="I404" s="79"/>
      <c r="J404" s="79"/>
      <c r="K404" s="79"/>
      <c r="L404" s="79"/>
      <c r="M404" s="79"/>
      <c r="N404" s="79"/>
      <c r="O404" s="79"/>
      <c r="P404" s="79"/>
      <c r="Q404" s="79"/>
      <c r="R404" s="79"/>
      <c r="S404" s="79"/>
      <c r="T404" s="79"/>
      <c r="U404" s="79"/>
      <c r="V404" s="79"/>
      <c r="W404" s="79"/>
      <c r="X404" s="79"/>
      <c r="Y404" s="79"/>
      <c r="Z404" s="79"/>
      <c r="AA404" s="79"/>
      <c r="AB404" s="79"/>
      <c r="AC404" s="79"/>
      <c r="AD404" s="79"/>
      <c r="AE404" s="79"/>
      <c r="AF404" s="79"/>
      <c r="AG404" s="79"/>
      <c r="AH404" s="79"/>
      <c r="AI404" s="79"/>
      <c r="AJ404" s="79"/>
      <c r="AK404" s="79"/>
      <c r="AL404" s="79"/>
      <c r="AM404" s="79"/>
    </row>
    <row r="405" spans="1:39" ht="15.75" customHeight="1">
      <c r="A405" s="29"/>
      <c r="B405" s="79"/>
      <c r="C405" s="79"/>
      <c r="D405" s="29"/>
      <c r="E405" s="79"/>
      <c r="F405" s="79"/>
      <c r="G405" s="79"/>
      <c r="H405" s="79"/>
      <c r="I405" s="79"/>
      <c r="J405" s="79"/>
      <c r="K405" s="79"/>
      <c r="L405" s="79"/>
      <c r="M405" s="79"/>
      <c r="N405" s="79"/>
      <c r="O405" s="79"/>
      <c r="P405" s="79"/>
      <c r="Q405" s="79"/>
      <c r="R405" s="79"/>
      <c r="S405" s="79"/>
      <c r="T405" s="79"/>
      <c r="U405" s="79"/>
      <c r="V405" s="79"/>
      <c r="W405" s="79"/>
      <c r="X405" s="79"/>
      <c r="Y405" s="79"/>
      <c r="Z405" s="79"/>
      <c r="AA405" s="79"/>
      <c r="AB405" s="79"/>
      <c r="AC405" s="79"/>
      <c r="AD405" s="79"/>
      <c r="AE405" s="79"/>
      <c r="AF405" s="79"/>
      <c r="AG405" s="79"/>
      <c r="AH405" s="79"/>
      <c r="AI405" s="79"/>
      <c r="AJ405" s="79"/>
      <c r="AK405" s="79"/>
      <c r="AL405" s="79"/>
      <c r="AM405" s="79"/>
    </row>
    <row r="406" spans="1:39" ht="15.75" customHeight="1">
      <c r="A406" s="29"/>
      <c r="B406" s="79"/>
      <c r="C406" s="79"/>
      <c r="D406" s="29"/>
      <c r="E406" s="79"/>
      <c r="F406" s="79"/>
      <c r="G406" s="79"/>
      <c r="H406" s="79"/>
      <c r="I406" s="79"/>
      <c r="J406" s="79"/>
      <c r="K406" s="79"/>
      <c r="L406" s="79"/>
      <c r="M406" s="79"/>
      <c r="N406" s="79"/>
      <c r="O406" s="79"/>
      <c r="P406" s="79"/>
      <c r="Q406" s="79"/>
      <c r="R406" s="79"/>
      <c r="S406" s="79"/>
      <c r="T406" s="79"/>
      <c r="U406" s="79"/>
      <c r="V406" s="79"/>
      <c r="W406" s="79"/>
      <c r="X406" s="79"/>
      <c r="Y406" s="79"/>
      <c r="Z406" s="79"/>
      <c r="AA406" s="79"/>
      <c r="AB406" s="79"/>
      <c r="AC406" s="79"/>
      <c r="AD406" s="79"/>
      <c r="AE406" s="79"/>
      <c r="AF406" s="79"/>
      <c r="AG406" s="79"/>
      <c r="AH406" s="79"/>
      <c r="AI406" s="79"/>
      <c r="AJ406" s="79"/>
      <c r="AK406" s="79"/>
      <c r="AL406" s="79"/>
      <c r="AM406" s="79"/>
    </row>
    <row r="407" spans="1:39" ht="15.75" customHeight="1">
      <c r="A407" s="29"/>
      <c r="B407" s="79"/>
      <c r="C407" s="79"/>
      <c r="D407" s="29"/>
      <c r="E407" s="79"/>
      <c r="F407" s="79"/>
      <c r="G407" s="79"/>
      <c r="H407" s="79"/>
      <c r="I407" s="79"/>
      <c r="J407" s="79"/>
      <c r="K407" s="79"/>
      <c r="L407" s="79"/>
      <c r="M407" s="79"/>
      <c r="N407" s="79"/>
      <c r="O407" s="79"/>
      <c r="P407" s="79"/>
      <c r="Q407" s="79"/>
      <c r="R407" s="79"/>
      <c r="S407" s="79"/>
      <c r="T407" s="79"/>
      <c r="U407" s="79"/>
      <c r="V407" s="79"/>
      <c r="W407" s="79"/>
      <c r="X407" s="79"/>
      <c r="Y407" s="79"/>
      <c r="Z407" s="79"/>
      <c r="AA407" s="79"/>
      <c r="AB407" s="79"/>
      <c r="AC407" s="79"/>
      <c r="AD407" s="79"/>
      <c r="AE407" s="79"/>
      <c r="AF407" s="79"/>
      <c r="AG407" s="79"/>
      <c r="AH407" s="79"/>
      <c r="AI407" s="79"/>
      <c r="AJ407" s="79"/>
      <c r="AK407" s="79"/>
      <c r="AL407" s="79"/>
      <c r="AM407" s="79"/>
    </row>
    <row r="408" spans="1:39" ht="15.75" customHeight="1">
      <c r="A408" s="29"/>
      <c r="B408" s="79"/>
      <c r="C408" s="79"/>
      <c r="D408" s="29"/>
      <c r="E408" s="79"/>
      <c r="F408" s="79"/>
      <c r="G408" s="79"/>
      <c r="H408" s="79"/>
      <c r="I408" s="79"/>
      <c r="J408" s="79"/>
      <c r="K408" s="79"/>
      <c r="L408" s="79"/>
      <c r="M408" s="79"/>
      <c r="N408" s="79"/>
      <c r="O408" s="79"/>
      <c r="P408" s="79"/>
      <c r="Q408" s="79"/>
      <c r="R408" s="79"/>
      <c r="S408" s="79"/>
      <c r="T408" s="79"/>
      <c r="U408" s="79"/>
      <c r="V408" s="79"/>
      <c r="W408" s="79"/>
      <c r="X408" s="79"/>
      <c r="Y408" s="79"/>
      <c r="Z408" s="79"/>
      <c r="AA408" s="79"/>
      <c r="AB408" s="79"/>
      <c r="AC408" s="79"/>
      <c r="AD408" s="79"/>
      <c r="AE408" s="79"/>
      <c r="AF408" s="79"/>
      <c r="AG408" s="79"/>
      <c r="AH408" s="79"/>
      <c r="AI408" s="79"/>
      <c r="AJ408" s="79"/>
      <c r="AK408" s="79"/>
      <c r="AL408" s="79"/>
      <c r="AM408" s="79"/>
    </row>
    <row r="409" spans="1:39" ht="15.75" customHeight="1">
      <c r="A409" s="29"/>
      <c r="B409" s="79"/>
      <c r="C409" s="79"/>
      <c r="D409" s="29"/>
      <c r="E409" s="79"/>
      <c r="F409" s="79"/>
      <c r="G409" s="79"/>
      <c r="H409" s="79"/>
      <c r="I409" s="79"/>
      <c r="J409" s="79"/>
      <c r="K409" s="79"/>
      <c r="L409" s="79"/>
      <c r="M409" s="79"/>
      <c r="N409" s="79"/>
      <c r="O409" s="79"/>
      <c r="P409" s="79"/>
      <c r="Q409" s="79"/>
      <c r="R409" s="79"/>
      <c r="S409" s="79"/>
      <c r="T409" s="79"/>
      <c r="U409" s="79"/>
      <c r="V409" s="79"/>
      <c r="W409" s="79"/>
      <c r="X409" s="79"/>
      <c r="Y409" s="79"/>
      <c r="Z409" s="79"/>
      <c r="AA409" s="79"/>
      <c r="AB409" s="79"/>
      <c r="AC409" s="79"/>
      <c r="AD409" s="79"/>
      <c r="AE409" s="79"/>
      <c r="AF409" s="79"/>
      <c r="AG409" s="79"/>
      <c r="AH409" s="79"/>
      <c r="AI409" s="79"/>
      <c r="AJ409" s="79"/>
      <c r="AK409" s="79"/>
      <c r="AL409" s="79"/>
      <c r="AM409" s="79"/>
    </row>
    <row r="410" spans="1:39" ht="15.75" customHeight="1">
      <c r="A410" s="29"/>
      <c r="B410" s="79"/>
      <c r="C410" s="79"/>
      <c r="D410" s="29"/>
      <c r="E410" s="79"/>
      <c r="F410" s="79"/>
      <c r="G410" s="79"/>
      <c r="H410" s="79"/>
      <c r="I410" s="79"/>
      <c r="J410" s="79"/>
      <c r="K410" s="79"/>
      <c r="L410" s="79"/>
      <c r="M410" s="79"/>
      <c r="N410" s="79"/>
      <c r="O410" s="79"/>
      <c r="P410" s="79"/>
      <c r="Q410" s="79"/>
      <c r="R410" s="79"/>
      <c r="S410" s="79"/>
      <c r="T410" s="79"/>
      <c r="U410" s="79"/>
      <c r="V410" s="79"/>
      <c r="W410" s="79"/>
      <c r="X410" s="79"/>
      <c r="Y410" s="79"/>
      <c r="Z410" s="79"/>
      <c r="AA410" s="79"/>
      <c r="AB410" s="79"/>
      <c r="AC410" s="79"/>
      <c r="AD410" s="79"/>
      <c r="AE410" s="79"/>
      <c r="AF410" s="79"/>
      <c r="AG410" s="79"/>
      <c r="AH410" s="79"/>
      <c r="AI410" s="79"/>
      <c r="AJ410" s="79"/>
      <c r="AK410" s="79"/>
      <c r="AL410" s="79"/>
      <c r="AM410" s="79"/>
    </row>
    <row r="411" spans="1:39" ht="15.75" customHeight="1">
      <c r="A411" s="29"/>
      <c r="B411" s="79"/>
      <c r="C411" s="79"/>
      <c r="D411" s="29"/>
      <c r="E411" s="79"/>
      <c r="F411" s="79"/>
      <c r="G411" s="79"/>
      <c r="H411" s="79"/>
      <c r="I411" s="79"/>
      <c r="J411" s="79"/>
      <c r="K411" s="79"/>
      <c r="L411" s="79"/>
      <c r="M411" s="79"/>
      <c r="N411" s="79"/>
      <c r="O411" s="79"/>
      <c r="P411" s="79"/>
      <c r="Q411" s="79"/>
      <c r="R411" s="79"/>
      <c r="S411" s="79"/>
      <c r="T411" s="79"/>
      <c r="U411" s="79"/>
      <c r="V411" s="79"/>
      <c r="W411" s="79"/>
      <c r="X411" s="79"/>
      <c r="Y411" s="79"/>
      <c r="Z411" s="79"/>
      <c r="AA411" s="79"/>
      <c r="AB411" s="79"/>
      <c r="AC411" s="79"/>
      <c r="AD411" s="79"/>
      <c r="AE411" s="79"/>
      <c r="AF411" s="79"/>
      <c r="AG411" s="79"/>
      <c r="AH411" s="79"/>
      <c r="AI411" s="79"/>
      <c r="AJ411" s="79"/>
      <c r="AK411" s="79"/>
      <c r="AL411" s="79"/>
      <c r="AM411" s="79"/>
    </row>
    <row r="412" spans="1:39" ht="15.75" customHeight="1">
      <c r="A412" s="29"/>
      <c r="B412" s="79"/>
      <c r="C412" s="79"/>
      <c r="D412" s="29"/>
      <c r="E412" s="79"/>
      <c r="F412" s="79"/>
      <c r="G412" s="79"/>
      <c r="H412" s="79"/>
      <c r="I412" s="79"/>
      <c r="J412" s="79"/>
      <c r="K412" s="79"/>
      <c r="L412" s="79"/>
      <c r="M412" s="79"/>
      <c r="N412" s="79"/>
      <c r="O412" s="79"/>
      <c r="P412" s="79"/>
      <c r="Q412" s="79"/>
      <c r="R412" s="79"/>
      <c r="S412" s="79"/>
      <c r="T412" s="79"/>
      <c r="U412" s="79"/>
      <c r="V412" s="79"/>
      <c r="W412" s="79"/>
      <c r="X412" s="79"/>
      <c r="Y412" s="79"/>
      <c r="Z412" s="79"/>
      <c r="AA412" s="79"/>
      <c r="AB412" s="79"/>
      <c r="AC412" s="79"/>
      <c r="AD412" s="79"/>
      <c r="AE412" s="79"/>
      <c r="AF412" s="79"/>
      <c r="AG412" s="79"/>
      <c r="AH412" s="79"/>
      <c r="AI412" s="79"/>
      <c r="AJ412" s="79"/>
      <c r="AK412" s="79"/>
      <c r="AL412" s="79"/>
      <c r="AM412" s="79"/>
    </row>
    <row r="413" spans="1:39" ht="15.75" customHeight="1">
      <c r="A413" s="29"/>
      <c r="B413" s="79"/>
      <c r="C413" s="79"/>
      <c r="D413" s="29"/>
      <c r="E413" s="79"/>
      <c r="F413" s="79"/>
      <c r="G413" s="79"/>
      <c r="H413" s="79"/>
      <c r="I413" s="79"/>
      <c r="J413" s="79"/>
      <c r="K413" s="79"/>
      <c r="L413" s="79"/>
      <c r="M413" s="79"/>
      <c r="N413" s="79"/>
      <c r="O413" s="79"/>
      <c r="P413" s="79"/>
      <c r="Q413" s="79"/>
      <c r="R413" s="79"/>
      <c r="S413" s="79"/>
      <c r="T413" s="79"/>
      <c r="U413" s="79"/>
      <c r="V413" s="79"/>
      <c r="W413" s="79"/>
      <c r="X413" s="79"/>
      <c r="Y413" s="79"/>
      <c r="Z413" s="79"/>
      <c r="AA413" s="79"/>
      <c r="AB413" s="79"/>
      <c r="AC413" s="79"/>
      <c r="AD413" s="79"/>
      <c r="AE413" s="79"/>
      <c r="AF413" s="79"/>
      <c r="AG413" s="79"/>
      <c r="AH413" s="79"/>
      <c r="AI413" s="79"/>
      <c r="AJ413" s="79"/>
      <c r="AK413" s="79"/>
      <c r="AL413" s="79"/>
      <c r="AM413" s="79"/>
    </row>
    <row r="414" spans="1:39" ht="15.75" customHeight="1">
      <c r="A414" s="29"/>
      <c r="B414" s="79"/>
      <c r="C414" s="79"/>
      <c r="D414" s="29"/>
      <c r="E414" s="79"/>
      <c r="F414" s="79"/>
      <c r="G414" s="79"/>
      <c r="H414" s="79"/>
      <c r="I414" s="79"/>
      <c r="J414" s="79"/>
      <c r="K414" s="79"/>
      <c r="L414" s="79"/>
      <c r="M414" s="79"/>
      <c r="N414" s="79"/>
      <c r="O414" s="79"/>
      <c r="P414" s="79"/>
      <c r="Q414" s="79"/>
      <c r="R414" s="79"/>
      <c r="S414" s="79"/>
      <c r="T414" s="79"/>
      <c r="U414" s="79"/>
      <c r="V414" s="79"/>
      <c r="W414" s="79"/>
      <c r="X414" s="79"/>
      <c r="Y414" s="79"/>
      <c r="Z414" s="79"/>
      <c r="AA414" s="79"/>
      <c r="AB414" s="79"/>
      <c r="AC414" s="79"/>
      <c r="AD414" s="79"/>
      <c r="AE414" s="79"/>
      <c r="AF414" s="79"/>
      <c r="AG414" s="79"/>
      <c r="AH414" s="79"/>
      <c r="AI414" s="79"/>
      <c r="AJ414" s="79"/>
      <c r="AK414" s="79"/>
      <c r="AL414" s="79"/>
      <c r="AM414" s="79"/>
    </row>
    <row r="415" spans="1:39" ht="15.75" customHeight="1">
      <c r="A415" s="29"/>
      <c r="B415" s="79"/>
      <c r="C415" s="79"/>
      <c r="D415" s="29"/>
      <c r="E415" s="79"/>
      <c r="F415" s="79"/>
      <c r="G415" s="79"/>
      <c r="H415" s="79"/>
      <c r="I415" s="79"/>
      <c r="J415" s="79"/>
      <c r="K415" s="79"/>
      <c r="L415" s="79"/>
      <c r="M415" s="79"/>
      <c r="N415" s="79"/>
      <c r="O415" s="79"/>
      <c r="P415" s="79"/>
      <c r="Q415" s="79"/>
      <c r="R415" s="79"/>
      <c r="S415" s="79"/>
      <c r="T415" s="79"/>
      <c r="U415" s="79"/>
      <c r="V415" s="79"/>
      <c r="W415" s="79"/>
      <c r="X415" s="79"/>
      <c r="Y415" s="79"/>
      <c r="Z415" s="79"/>
      <c r="AA415" s="79"/>
      <c r="AB415" s="79"/>
      <c r="AC415" s="79"/>
      <c r="AD415" s="79"/>
      <c r="AE415" s="79"/>
      <c r="AF415" s="79"/>
      <c r="AG415" s="79"/>
      <c r="AH415" s="79"/>
      <c r="AI415" s="79"/>
      <c r="AJ415" s="79"/>
      <c r="AK415" s="79"/>
      <c r="AL415" s="79"/>
      <c r="AM415" s="79"/>
    </row>
    <row r="416" spans="1:39" ht="15.75" customHeight="1">
      <c r="A416" s="29"/>
      <c r="B416" s="79"/>
      <c r="C416" s="79"/>
      <c r="D416" s="29"/>
      <c r="E416" s="79"/>
      <c r="F416" s="79"/>
      <c r="G416" s="79"/>
      <c r="H416" s="79"/>
      <c r="I416" s="79"/>
      <c r="J416" s="79"/>
      <c r="K416" s="79"/>
      <c r="L416" s="79"/>
      <c r="M416" s="79"/>
      <c r="N416" s="79"/>
      <c r="O416" s="79"/>
      <c r="P416" s="79"/>
      <c r="Q416" s="79"/>
      <c r="R416" s="79"/>
      <c r="S416" s="79"/>
      <c r="T416" s="79"/>
      <c r="U416" s="79"/>
      <c r="V416" s="79"/>
      <c r="W416" s="79"/>
      <c r="X416" s="79"/>
      <c r="Y416" s="79"/>
      <c r="Z416" s="79"/>
      <c r="AA416" s="79"/>
      <c r="AB416" s="79"/>
      <c r="AC416" s="79"/>
      <c r="AD416" s="79"/>
      <c r="AE416" s="79"/>
      <c r="AF416" s="79"/>
      <c r="AG416" s="79"/>
      <c r="AH416" s="79"/>
      <c r="AI416" s="79"/>
      <c r="AJ416" s="79"/>
      <c r="AK416" s="79"/>
      <c r="AL416" s="79"/>
      <c r="AM416" s="79"/>
    </row>
    <row r="417" spans="1:39" ht="15.75" customHeight="1">
      <c r="A417" s="29"/>
      <c r="B417" s="79"/>
      <c r="C417" s="79"/>
      <c r="D417" s="29"/>
      <c r="E417" s="79"/>
      <c r="F417" s="79"/>
      <c r="G417" s="79"/>
      <c r="H417" s="79"/>
      <c r="I417" s="79"/>
      <c r="J417" s="79"/>
      <c r="K417" s="79"/>
      <c r="L417" s="79"/>
      <c r="M417" s="79"/>
      <c r="N417" s="79"/>
      <c r="O417" s="79"/>
      <c r="P417" s="79"/>
      <c r="Q417" s="79"/>
      <c r="R417" s="79"/>
      <c r="S417" s="79"/>
      <c r="T417" s="79"/>
      <c r="U417" s="79"/>
      <c r="V417" s="79"/>
      <c r="W417" s="79"/>
      <c r="X417" s="79"/>
      <c r="Y417" s="79"/>
      <c r="Z417" s="79"/>
      <c r="AA417" s="79"/>
      <c r="AB417" s="79"/>
      <c r="AC417" s="79"/>
      <c r="AD417" s="79"/>
      <c r="AE417" s="79"/>
      <c r="AF417" s="79"/>
      <c r="AG417" s="79"/>
      <c r="AH417" s="79"/>
      <c r="AI417" s="79"/>
      <c r="AJ417" s="79"/>
      <c r="AK417" s="79"/>
      <c r="AL417" s="79"/>
      <c r="AM417" s="79"/>
    </row>
    <row r="418" spans="1:39" ht="15.75" customHeight="1">
      <c r="A418" s="29"/>
      <c r="B418" s="79"/>
      <c r="C418" s="79"/>
      <c r="D418" s="29"/>
      <c r="E418" s="79"/>
      <c r="F418" s="79"/>
      <c r="G418" s="79"/>
      <c r="H418" s="79"/>
      <c r="I418" s="79"/>
      <c r="J418" s="79"/>
      <c r="K418" s="79"/>
      <c r="L418" s="79"/>
      <c r="M418" s="79"/>
      <c r="N418" s="79"/>
      <c r="O418" s="79"/>
      <c r="P418" s="79"/>
      <c r="Q418" s="79"/>
      <c r="R418" s="79"/>
      <c r="S418" s="79"/>
      <c r="T418" s="79"/>
      <c r="U418" s="79"/>
      <c r="V418" s="79"/>
      <c r="W418" s="79"/>
      <c r="X418" s="79"/>
      <c r="Y418" s="79"/>
      <c r="Z418" s="79"/>
      <c r="AA418" s="79"/>
      <c r="AB418" s="79"/>
      <c r="AC418" s="79"/>
      <c r="AD418" s="79"/>
      <c r="AE418" s="79"/>
      <c r="AF418" s="79"/>
      <c r="AG418" s="79"/>
      <c r="AH418" s="79"/>
      <c r="AI418" s="79"/>
      <c r="AJ418" s="79"/>
      <c r="AK418" s="79"/>
      <c r="AL418" s="79"/>
      <c r="AM418" s="79"/>
    </row>
    <row r="419" spans="1:39" ht="15.75" customHeight="1">
      <c r="A419" s="29"/>
      <c r="B419" s="79"/>
      <c r="C419" s="79"/>
      <c r="D419" s="29"/>
      <c r="E419" s="79"/>
      <c r="F419" s="79"/>
      <c r="G419" s="79"/>
      <c r="H419" s="79"/>
      <c r="I419" s="79"/>
      <c r="J419" s="79"/>
      <c r="K419" s="79"/>
      <c r="L419" s="79"/>
      <c r="M419" s="79"/>
      <c r="N419" s="79"/>
      <c r="O419" s="79"/>
      <c r="P419" s="79"/>
      <c r="Q419" s="79"/>
      <c r="R419" s="79"/>
      <c r="S419" s="79"/>
      <c r="T419" s="79"/>
      <c r="U419" s="79"/>
      <c r="V419" s="79"/>
      <c r="W419" s="79"/>
      <c r="X419" s="79"/>
      <c r="Y419" s="79"/>
      <c r="Z419" s="79"/>
      <c r="AA419" s="79"/>
      <c r="AB419" s="79"/>
      <c r="AC419" s="79"/>
      <c r="AD419" s="79"/>
      <c r="AE419" s="79"/>
      <c r="AF419" s="79"/>
      <c r="AG419" s="79"/>
      <c r="AH419" s="79"/>
      <c r="AI419" s="79"/>
      <c r="AJ419" s="79"/>
      <c r="AK419" s="79"/>
      <c r="AL419" s="79"/>
      <c r="AM419" s="79"/>
    </row>
    <row r="420" spans="1:39" ht="15.75" customHeight="1">
      <c r="A420" s="29"/>
      <c r="B420" s="79"/>
      <c r="C420" s="79"/>
      <c r="D420" s="29"/>
      <c r="E420" s="79"/>
      <c r="F420" s="79"/>
      <c r="G420" s="79"/>
      <c r="H420" s="79"/>
      <c r="I420" s="79"/>
      <c r="J420" s="79"/>
      <c r="K420" s="79"/>
      <c r="L420" s="79"/>
      <c r="M420" s="79"/>
      <c r="N420" s="79"/>
      <c r="O420" s="79"/>
      <c r="P420" s="79"/>
      <c r="Q420" s="79"/>
      <c r="R420" s="79"/>
      <c r="S420" s="79"/>
      <c r="T420" s="79"/>
      <c r="U420" s="79"/>
      <c r="V420" s="79"/>
      <c r="W420" s="79"/>
      <c r="X420" s="79"/>
      <c r="Y420" s="79"/>
      <c r="Z420" s="79"/>
      <c r="AA420" s="79"/>
      <c r="AB420" s="79"/>
      <c r="AC420" s="79"/>
      <c r="AD420" s="79"/>
      <c r="AE420" s="79"/>
      <c r="AF420" s="79"/>
      <c r="AG420" s="79"/>
      <c r="AH420" s="79"/>
      <c r="AI420" s="79"/>
      <c r="AJ420" s="79"/>
      <c r="AK420" s="79"/>
      <c r="AL420" s="79"/>
      <c r="AM420" s="79"/>
    </row>
    <row r="421" spans="1:39" ht="15.75" customHeight="1">
      <c r="A421" s="29"/>
      <c r="B421" s="79"/>
      <c r="C421" s="79"/>
      <c r="D421" s="29"/>
      <c r="E421" s="79"/>
      <c r="F421" s="79"/>
      <c r="G421" s="79"/>
      <c r="H421" s="79"/>
      <c r="I421" s="79"/>
      <c r="J421" s="79"/>
      <c r="K421" s="79"/>
      <c r="L421" s="79"/>
      <c r="M421" s="79"/>
      <c r="N421" s="79"/>
      <c r="O421" s="79"/>
      <c r="P421" s="79"/>
      <c r="Q421" s="79"/>
      <c r="R421" s="79"/>
      <c r="S421" s="79"/>
      <c r="T421" s="79"/>
      <c r="U421" s="79"/>
      <c r="V421" s="79"/>
      <c r="W421" s="79"/>
      <c r="X421" s="79"/>
      <c r="Y421" s="79"/>
      <c r="Z421" s="79"/>
      <c r="AA421" s="79"/>
      <c r="AB421" s="79"/>
      <c r="AC421" s="79"/>
      <c r="AD421" s="79"/>
      <c r="AE421" s="79"/>
      <c r="AF421" s="79"/>
      <c r="AG421" s="79"/>
      <c r="AH421" s="79"/>
      <c r="AI421" s="79"/>
      <c r="AJ421" s="79"/>
      <c r="AK421" s="79"/>
      <c r="AL421" s="79"/>
      <c r="AM421" s="79"/>
    </row>
    <row r="422" spans="1:39" ht="15.75" customHeight="1">
      <c r="A422" s="29"/>
      <c r="B422" s="79"/>
      <c r="C422" s="79"/>
      <c r="D422" s="29"/>
      <c r="E422" s="79"/>
      <c r="F422" s="79"/>
      <c r="G422" s="79"/>
      <c r="H422" s="79"/>
      <c r="I422" s="79"/>
      <c r="J422" s="79"/>
      <c r="K422" s="79"/>
      <c r="L422" s="79"/>
      <c r="M422" s="79"/>
      <c r="N422" s="79"/>
      <c r="O422" s="79"/>
      <c r="P422" s="79"/>
      <c r="Q422" s="79"/>
      <c r="R422" s="79"/>
      <c r="S422" s="79"/>
      <c r="T422" s="79"/>
      <c r="U422" s="79"/>
      <c r="V422" s="79"/>
      <c r="W422" s="79"/>
      <c r="X422" s="79"/>
      <c r="Y422" s="79"/>
      <c r="Z422" s="79"/>
      <c r="AA422" s="79"/>
      <c r="AB422" s="79"/>
      <c r="AC422" s="79"/>
      <c r="AD422" s="79"/>
      <c r="AE422" s="79"/>
      <c r="AF422" s="79"/>
      <c r="AG422" s="79"/>
      <c r="AH422" s="79"/>
      <c r="AI422" s="79"/>
      <c r="AJ422" s="79"/>
      <c r="AK422" s="79"/>
      <c r="AL422" s="79"/>
      <c r="AM422" s="79"/>
    </row>
    <row r="423" spans="1:39" ht="15.75" customHeight="1">
      <c r="A423" s="29"/>
      <c r="B423" s="79"/>
      <c r="C423" s="79"/>
      <c r="D423" s="29"/>
      <c r="E423" s="79"/>
      <c r="F423" s="79"/>
      <c r="G423" s="79"/>
      <c r="H423" s="79"/>
      <c r="I423" s="79"/>
      <c r="J423" s="79"/>
      <c r="K423" s="79"/>
      <c r="L423" s="79"/>
      <c r="M423" s="79"/>
      <c r="N423" s="79"/>
      <c r="O423" s="79"/>
      <c r="P423" s="79"/>
      <c r="Q423" s="79"/>
      <c r="R423" s="79"/>
      <c r="S423" s="79"/>
      <c r="T423" s="79"/>
      <c r="U423" s="79"/>
      <c r="V423" s="79"/>
      <c r="W423" s="79"/>
      <c r="X423" s="79"/>
      <c r="Y423" s="79"/>
      <c r="Z423" s="79"/>
      <c r="AA423" s="79"/>
      <c r="AB423" s="79"/>
      <c r="AC423" s="79"/>
      <c r="AD423" s="79"/>
      <c r="AE423" s="79"/>
      <c r="AF423" s="79"/>
      <c r="AG423" s="79"/>
      <c r="AH423" s="79"/>
      <c r="AI423" s="79"/>
      <c r="AJ423" s="79"/>
      <c r="AK423" s="79"/>
      <c r="AL423" s="79"/>
      <c r="AM423" s="79"/>
    </row>
    <row r="424" spans="1:39" ht="15.75" customHeight="1">
      <c r="A424" s="29"/>
      <c r="B424" s="79"/>
      <c r="C424" s="79"/>
      <c r="D424" s="29"/>
      <c r="E424" s="79"/>
      <c r="F424" s="79"/>
      <c r="G424" s="79"/>
      <c r="H424" s="79"/>
      <c r="I424" s="79"/>
      <c r="J424" s="79"/>
      <c r="K424" s="79"/>
      <c r="L424" s="79"/>
      <c r="M424" s="79"/>
      <c r="N424" s="79"/>
      <c r="O424" s="79"/>
      <c r="P424" s="79"/>
      <c r="Q424" s="79"/>
      <c r="R424" s="79"/>
      <c r="S424" s="79"/>
      <c r="T424" s="79"/>
      <c r="U424" s="79"/>
      <c r="V424" s="79"/>
      <c r="W424" s="79"/>
      <c r="X424" s="79"/>
      <c r="Y424" s="79"/>
      <c r="Z424" s="79"/>
      <c r="AA424" s="79"/>
      <c r="AB424" s="79"/>
      <c r="AC424" s="79"/>
      <c r="AD424" s="79"/>
      <c r="AE424" s="79"/>
      <c r="AF424" s="79"/>
      <c r="AG424" s="79"/>
      <c r="AH424" s="79"/>
      <c r="AI424" s="79"/>
      <c r="AJ424" s="79"/>
      <c r="AK424" s="79"/>
      <c r="AL424" s="79"/>
      <c r="AM424" s="79"/>
    </row>
    <row r="425" spans="1:39" ht="15.75" customHeight="1">
      <c r="A425" s="29"/>
      <c r="B425" s="79"/>
      <c r="C425" s="79"/>
      <c r="D425" s="29"/>
      <c r="E425" s="79"/>
      <c r="F425" s="79"/>
      <c r="G425" s="79"/>
      <c r="H425" s="79"/>
      <c r="I425" s="79"/>
      <c r="J425" s="79"/>
      <c r="K425" s="79"/>
      <c r="L425" s="79"/>
      <c r="M425" s="79"/>
      <c r="N425" s="79"/>
      <c r="O425" s="79"/>
      <c r="P425" s="79"/>
      <c r="Q425" s="79"/>
      <c r="R425" s="79"/>
      <c r="S425" s="79"/>
      <c r="T425" s="79"/>
      <c r="U425" s="79"/>
      <c r="V425" s="79"/>
      <c r="W425" s="79"/>
      <c r="X425" s="79"/>
      <c r="Y425" s="79"/>
      <c r="Z425" s="79"/>
      <c r="AA425" s="79"/>
      <c r="AB425" s="79"/>
      <c r="AC425" s="79"/>
      <c r="AD425" s="79"/>
      <c r="AE425" s="79"/>
      <c r="AF425" s="79"/>
      <c r="AG425" s="79"/>
      <c r="AH425" s="79"/>
      <c r="AI425" s="79"/>
      <c r="AJ425" s="79"/>
      <c r="AK425" s="79"/>
      <c r="AL425" s="79"/>
      <c r="AM425" s="79"/>
    </row>
    <row r="426" spans="1:39" ht="15.75" customHeight="1">
      <c r="A426" s="29"/>
      <c r="B426" s="79"/>
      <c r="C426" s="79"/>
      <c r="D426" s="29"/>
      <c r="E426" s="79"/>
      <c r="F426" s="79"/>
      <c r="G426" s="79"/>
      <c r="H426" s="79"/>
      <c r="I426" s="79"/>
      <c r="J426" s="79"/>
      <c r="K426" s="79"/>
      <c r="L426" s="79"/>
      <c r="M426" s="79"/>
      <c r="N426" s="79"/>
      <c r="O426" s="79"/>
      <c r="P426" s="79"/>
      <c r="Q426" s="79"/>
      <c r="R426" s="79"/>
      <c r="S426" s="79"/>
      <c r="T426" s="79"/>
      <c r="U426" s="79"/>
      <c r="V426" s="79"/>
      <c r="W426" s="79"/>
      <c r="X426" s="79"/>
      <c r="Y426" s="79"/>
      <c r="Z426" s="79"/>
      <c r="AA426" s="79"/>
      <c r="AB426" s="79"/>
      <c r="AC426" s="79"/>
      <c r="AD426" s="79"/>
      <c r="AE426" s="79"/>
      <c r="AF426" s="79"/>
      <c r="AG426" s="79"/>
      <c r="AH426" s="79"/>
      <c r="AI426" s="79"/>
      <c r="AJ426" s="79"/>
      <c r="AK426" s="79"/>
      <c r="AL426" s="79"/>
      <c r="AM426" s="79"/>
    </row>
    <row r="427" spans="1:39" ht="15.75" customHeight="1">
      <c r="A427" s="29"/>
      <c r="B427" s="79"/>
      <c r="C427" s="79"/>
      <c r="D427" s="29"/>
      <c r="E427" s="79"/>
      <c r="F427" s="79"/>
      <c r="G427" s="79"/>
      <c r="H427" s="79"/>
      <c r="I427" s="79"/>
      <c r="J427" s="79"/>
      <c r="K427" s="79"/>
      <c r="L427" s="79"/>
      <c r="M427" s="79"/>
      <c r="N427" s="79"/>
      <c r="O427" s="79"/>
      <c r="P427" s="79"/>
      <c r="Q427" s="79"/>
      <c r="R427" s="79"/>
      <c r="S427" s="79"/>
      <c r="T427" s="79"/>
      <c r="U427" s="79"/>
      <c r="V427" s="79"/>
      <c r="W427" s="79"/>
      <c r="X427" s="79"/>
      <c r="Y427" s="79"/>
      <c r="Z427" s="79"/>
      <c r="AA427" s="79"/>
      <c r="AB427" s="79"/>
      <c r="AC427" s="79"/>
      <c r="AD427" s="79"/>
      <c r="AE427" s="79"/>
      <c r="AF427" s="79"/>
      <c r="AG427" s="79"/>
      <c r="AH427" s="79"/>
      <c r="AI427" s="79"/>
      <c r="AJ427" s="79"/>
      <c r="AK427" s="79"/>
      <c r="AL427" s="79"/>
      <c r="AM427" s="79"/>
    </row>
    <row r="428" spans="1:39" ht="15.75" customHeight="1">
      <c r="A428" s="29"/>
      <c r="B428" s="79"/>
      <c r="C428" s="79"/>
      <c r="D428" s="29"/>
      <c r="E428" s="79"/>
      <c r="F428" s="79"/>
      <c r="G428" s="79"/>
      <c r="H428" s="79"/>
      <c r="I428" s="79"/>
      <c r="J428" s="79"/>
      <c r="K428" s="79"/>
      <c r="L428" s="79"/>
      <c r="M428" s="79"/>
      <c r="N428" s="79"/>
      <c r="O428" s="79"/>
      <c r="P428" s="79"/>
      <c r="Q428" s="79"/>
      <c r="R428" s="79"/>
      <c r="S428" s="79"/>
      <c r="T428" s="79"/>
      <c r="U428" s="79"/>
      <c r="V428" s="79"/>
      <c r="W428" s="79"/>
      <c r="X428" s="79"/>
      <c r="Y428" s="79"/>
      <c r="Z428" s="79"/>
      <c r="AA428" s="79"/>
      <c r="AB428" s="79"/>
      <c r="AC428" s="79"/>
      <c r="AD428" s="79"/>
      <c r="AE428" s="79"/>
      <c r="AF428" s="79"/>
      <c r="AG428" s="79"/>
      <c r="AH428" s="79"/>
      <c r="AI428" s="79"/>
      <c r="AJ428" s="79"/>
      <c r="AK428" s="79"/>
      <c r="AL428" s="79"/>
      <c r="AM428" s="79"/>
    </row>
    <row r="429" spans="1:39" ht="15.75" customHeight="1">
      <c r="A429" s="29"/>
      <c r="B429" s="79"/>
      <c r="C429" s="79"/>
      <c r="D429" s="29"/>
      <c r="E429" s="79"/>
      <c r="F429" s="79"/>
      <c r="G429" s="79"/>
      <c r="H429" s="79"/>
      <c r="I429" s="79"/>
      <c r="J429" s="79"/>
      <c r="K429" s="79"/>
      <c r="L429" s="79"/>
      <c r="M429" s="79"/>
      <c r="N429" s="79"/>
      <c r="O429" s="79"/>
      <c r="P429" s="79"/>
      <c r="Q429" s="79"/>
      <c r="R429" s="79"/>
      <c r="S429" s="79"/>
      <c r="T429" s="79"/>
      <c r="U429" s="79"/>
      <c r="V429" s="79"/>
      <c r="W429" s="79"/>
      <c r="X429" s="79"/>
      <c r="Y429" s="79"/>
      <c r="Z429" s="79"/>
      <c r="AA429" s="79"/>
      <c r="AB429" s="79"/>
      <c r="AC429" s="79"/>
      <c r="AD429" s="79"/>
      <c r="AE429" s="79"/>
      <c r="AF429" s="79"/>
      <c r="AG429" s="79"/>
      <c r="AH429" s="79"/>
      <c r="AI429" s="79"/>
      <c r="AJ429" s="79"/>
      <c r="AK429" s="79"/>
      <c r="AL429" s="79"/>
      <c r="AM429" s="79"/>
    </row>
    <row r="430" spans="1:39" ht="15.75" customHeight="1">
      <c r="A430" s="29"/>
      <c r="B430" s="79"/>
      <c r="C430" s="79"/>
      <c r="D430" s="29"/>
      <c r="E430" s="79"/>
      <c r="F430" s="79"/>
      <c r="G430" s="79"/>
      <c r="H430" s="79"/>
      <c r="I430" s="79"/>
      <c r="J430" s="79"/>
      <c r="K430" s="79"/>
      <c r="L430" s="79"/>
      <c r="M430" s="79"/>
      <c r="N430" s="79"/>
      <c r="O430" s="79"/>
      <c r="P430" s="79"/>
      <c r="Q430" s="79"/>
      <c r="R430" s="79"/>
      <c r="S430" s="79"/>
      <c r="T430" s="79"/>
      <c r="U430" s="79"/>
      <c r="V430" s="79"/>
      <c r="W430" s="79"/>
      <c r="X430" s="79"/>
      <c r="Y430" s="79"/>
      <c r="Z430" s="79"/>
      <c r="AA430" s="79"/>
      <c r="AB430" s="79"/>
      <c r="AC430" s="79"/>
      <c r="AD430" s="79"/>
      <c r="AE430" s="79"/>
      <c r="AF430" s="79"/>
      <c r="AG430" s="79"/>
      <c r="AH430" s="79"/>
      <c r="AI430" s="79"/>
      <c r="AJ430" s="79"/>
      <c r="AK430" s="79"/>
      <c r="AL430" s="79"/>
      <c r="AM430" s="79"/>
    </row>
    <row r="431" spans="1:39" ht="15.75" customHeight="1">
      <c r="A431" s="29"/>
      <c r="B431" s="79"/>
      <c r="C431" s="79"/>
      <c r="D431" s="29"/>
      <c r="E431" s="79"/>
      <c r="F431" s="79"/>
      <c r="G431" s="79"/>
      <c r="H431" s="79"/>
      <c r="I431" s="79"/>
      <c r="J431" s="79"/>
      <c r="K431" s="79"/>
      <c r="L431" s="79"/>
      <c r="M431" s="79"/>
      <c r="N431" s="79"/>
      <c r="O431" s="79"/>
      <c r="P431" s="79"/>
      <c r="Q431" s="79"/>
      <c r="R431" s="79"/>
      <c r="S431" s="79"/>
      <c r="T431" s="79"/>
      <c r="U431" s="79"/>
      <c r="V431" s="79"/>
      <c r="W431" s="79"/>
      <c r="X431" s="79"/>
      <c r="Y431" s="79"/>
      <c r="Z431" s="79"/>
      <c r="AA431" s="79"/>
      <c r="AB431" s="79"/>
      <c r="AC431" s="79"/>
      <c r="AD431" s="79"/>
      <c r="AE431" s="79"/>
      <c r="AF431" s="79"/>
      <c r="AG431" s="79"/>
      <c r="AH431" s="79"/>
      <c r="AI431" s="79"/>
      <c r="AJ431" s="79"/>
      <c r="AK431" s="79"/>
      <c r="AL431" s="79"/>
      <c r="AM431" s="79"/>
    </row>
    <row r="432" spans="1:39" ht="15.75" customHeight="1">
      <c r="A432" s="29"/>
      <c r="B432" s="79"/>
      <c r="C432" s="79"/>
      <c r="D432" s="29"/>
      <c r="E432" s="79"/>
      <c r="F432" s="79"/>
      <c r="G432" s="79"/>
      <c r="H432" s="79"/>
      <c r="I432" s="79"/>
      <c r="J432" s="79"/>
      <c r="K432" s="79"/>
      <c r="L432" s="79"/>
      <c r="M432" s="79"/>
      <c r="N432" s="79"/>
      <c r="O432" s="79"/>
      <c r="P432" s="79"/>
      <c r="Q432" s="79"/>
      <c r="R432" s="79"/>
      <c r="S432" s="79"/>
      <c r="T432" s="79"/>
      <c r="U432" s="79"/>
      <c r="V432" s="79"/>
      <c r="W432" s="79"/>
      <c r="X432" s="79"/>
      <c r="Y432" s="79"/>
      <c r="Z432" s="79"/>
      <c r="AA432" s="79"/>
      <c r="AB432" s="79"/>
      <c r="AC432" s="79"/>
      <c r="AD432" s="79"/>
      <c r="AE432" s="79"/>
      <c r="AF432" s="79"/>
      <c r="AG432" s="79"/>
      <c r="AH432" s="79"/>
      <c r="AI432" s="79"/>
      <c r="AJ432" s="79"/>
      <c r="AK432" s="79"/>
      <c r="AL432" s="79"/>
      <c r="AM432" s="79"/>
    </row>
    <row r="433" spans="1:39" ht="15.75" customHeight="1">
      <c r="A433" s="29"/>
      <c r="B433" s="79"/>
      <c r="C433" s="79"/>
      <c r="D433" s="29"/>
      <c r="E433" s="79"/>
      <c r="F433" s="79"/>
      <c r="G433" s="79"/>
      <c r="H433" s="79"/>
      <c r="I433" s="79"/>
      <c r="J433" s="79"/>
      <c r="K433" s="79"/>
      <c r="L433" s="79"/>
      <c r="M433" s="79"/>
      <c r="N433" s="79"/>
      <c r="O433" s="79"/>
      <c r="P433" s="79"/>
      <c r="Q433" s="79"/>
      <c r="R433" s="79"/>
      <c r="S433" s="79"/>
      <c r="T433" s="79"/>
      <c r="U433" s="79"/>
      <c r="V433" s="79"/>
      <c r="W433" s="79"/>
      <c r="X433" s="79"/>
      <c r="Y433" s="79"/>
      <c r="Z433" s="79"/>
      <c r="AA433" s="79"/>
      <c r="AB433" s="79"/>
      <c r="AC433" s="79"/>
      <c r="AD433" s="79"/>
      <c r="AE433" s="79"/>
      <c r="AF433" s="79"/>
      <c r="AG433" s="79"/>
      <c r="AH433" s="79"/>
      <c r="AI433" s="79"/>
      <c r="AJ433" s="79"/>
      <c r="AK433" s="79"/>
      <c r="AL433" s="79"/>
      <c r="AM433" s="79"/>
    </row>
    <row r="434" spans="1:39" ht="15.75" customHeight="1">
      <c r="A434" s="29"/>
      <c r="B434" s="79"/>
      <c r="C434" s="79"/>
      <c r="D434" s="29"/>
      <c r="E434" s="79"/>
      <c r="F434" s="79"/>
      <c r="G434" s="79"/>
      <c r="H434" s="79"/>
      <c r="I434" s="79"/>
      <c r="J434" s="79"/>
      <c r="K434" s="79"/>
      <c r="L434" s="79"/>
      <c r="M434" s="79"/>
      <c r="N434" s="79"/>
      <c r="O434" s="79"/>
      <c r="P434" s="79"/>
      <c r="Q434" s="79"/>
      <c r="R434" s="79"/>
      <c r="S434" s="79"/>
      <c r="T434" s="79"/>
      <c r="U434" s="79"/>
      <c r="V434" s="79"/>
      <c r="W434" s="79"/>
      <c r="X434" s="79"/>
      <c r="Y434" s="79"/>
      <c r="Z434" s="79"/>
      <c r="AA434" s="79"/>
      <c r="AB434" s="79"/>
      <c r="AC434" s="79"/>
      <c r="AD434" s="79"/>
      <c r="AE434" s="79"/>
      <c r="AF434" s="79"/>
      <c r="AG434" s="79"/>
      <c r="AH434" s="79"/>
      <c r="AI434" s="79"/>
      <c r="AJ434" s="79"/>
      <c r="AK434" s="79"/>
      <c r="AL434" s="79"/>
      <c r="AM434" s="79"/>
    </row>
    <row r="435" spans="1:39" ht="15.75" customHeight="1">
      <c r="A435" s="29"/>
      <c r="B435" s="79"/>
      <c r="C435" s="79"/>
      <c r="D435" s="29"/>
      <c r="E435" s="79"/>
      <c r="F435" s="79"/>
      <c r="G435" s="79"/>
      <c r="H435" s="79"/>
      <c r="I435" s="79"/>
      <c r="J435" s="79"/>
      <c r="K435" s="79"/>
      <c r="L435" s="79"/>
      <c r="M435" s="79"/>
      <c r="N435" s="79"/>
      <c r="O435" s="79"/>
      <c r="P435" s="79"/>
      <c r="Q435" s="79"/>
      <c r="R435" s="79"/>
      <c r="S435" s="79"/>
      <c r="T435" s="79"/>
      <c r="U435" s="79"/>
      <c r="V435" s="79"/>
      <c r="W435" s="79"/>
      <c r="X435" s="79"/>
      <c r="Y435" s="79"/>
      <c r="Z435" s="79"/>
      <c r="AA435" s="79"/>
      <c r="AB435" s="79"/>
      <c r="AC435" s="79"/>
      <c r="AD435" s="79"/>
      <c r="AE435" s="79"/>
      <c r="AF435" s="79"/>
      <c r="AG435" s="79"/>
      <c r="AH435" s="79"/>
      <c r="AI435" s="79"/>
      <c r="AJ435" s="79"/>
      <c r="AK435" s="79"/>
      <c r="AL435" s="79"/>
      <c r="AM435" s="79"/>
    </row>
    <row r="436" spans="1:39" ht="15.75" customHeight="1">
      <c r="A436" s="29"/>
      <c r="B436" s="79"/>
      <c r="C436" s="79"/>
      <c r="D436" s="29"/>
      <c r="E436" s="79"/>
      <c r="F436" s="79"/>
      <c r="G436" s="79"/>
      <c r="H436" s="79"/>
      <c r="I436" s="79"/>
      <c r="J436" s="79"/>
      <c r="K436" s="79"/>
      <c r="L436" s="79"/>
      <c r="M436" s="79"/>
      <c r="N436" s="79"/>
      <c r="O436" s="79"/>
      <c r="P436" s="79"/>
      <c r="Q436" s="79"/>
      <c r="R436" s="79"/>
      <c r="S436" s="79"/>
      <c r="T436" s="79"/>
      <c r="U436" s="79"/>
      <c r="V436" s="79"/>
      <c r="W436" s="79"/>
      <c r="X436" s="79"/>
      <c r="Y436" s="79"/>
      <c r="Z436" s="79"/>
      <c r="AA436" s="79"/>
      <c r="AB436" s="79"/>
      <c r="AC436" s="79"/>
      <c r="AD436" s="79"/>
      <c r="AE436" s="79"/>
      <c r="AF436" s="79"/>
      <c r="AG436" s="79"/>
      <c r="AH436" s="79"/>
      <c r="AI436" s="79"/>
      <c r="AJ436" s="79"/>
      <c r="AK436" s="79"/>
      <c r="AL436" s="79"/>
      <c r="AM436" s="79"/>
    </row>
    <row r="437" spans="1:39" ht="15.75" customHeight="1">
      <c r="A437" s="29"/>
      <c r="B437" s="79"/>
      <c r="C437" s="79"/>
      <c r="D437" s="29"/>
      <c r="E437" s="79"/>
      <c r="F437" s="79"/>
      <c r="G437" s="79"/>
      <c r="H437" s="79"/>
      <c r="I437" s="79"/>
      <c r="J437" s="79"/>
      <c r="K437" s="79"/>
      <c r="L437" s="79"/>
      <c r="M437" s="79"/>
      <c r="N437" s="79"/>
      <c r="O437" s="79"/>
      <c r="P437" s="79"/>
      <c r="Q437" s="79"/>
      <c r="R437" s="79"/>
      <c r="S437" s="79"/>
      <c r="T437" s="79"/>
      <c r="U437" s="79"/>
      <c r="V437" s="79"/>
      <c r="W437" s="79"/>
      <c r="X437" s="79"/>
      <c r="Y437" s="79"/>
      <c r="Z437" s="79"/>
      <c r="AA437" s="79"/>
      <c r="AB437" s="79"/>
      <c r="AC437" s="79"/>
      <c r="AD437" s="79"/>
      <c r="AE437" s="79"/>
      <c r="AF437" s="79"/>
      <c r="AG437" s="79"/>
      <c r="AH437" s="79"/>
      <c r="AI437" s="79"/>
      <c r="AJ437" s="79"/>
      <c r="AK437" s="79"/>
      <c r="AL437" s="79"/>
      <c r="AM437" s="79"/>
    </row>
    <row r="438" spans="1:39" ht="15.75" customHeight="1">
      <c r="A438" s="29"/>
      <c r="B438" s="79"/>
      <c r="C438" s="79"/>
      <c r="D438" s="29"/>
      <c r="E438" s="79"/>
      <c r="F438" s="79"/>
      <c r="G438" s="79"/>
      <c r="H438" s="79"/>
      <c r="I438" s="79"/>
      <c r="J438" s="79"/>
      <c r="K438" s="79"/>
      <c r="L438" s="79"/>
      <c r="M438" s="79"/>
      <c r="N438" s="79"/>
      <c r="O438" s="79"/>
      <c r="P438" s="79"/>
      <c r="Q438" s="79"/>
      <c r="R438" s="79"/>
      <c r="S438" s="79"/>
      <c r="T438" s="79"/>
      <c r="U438" s="79"/>
      <c r="V438" s="79"/>
      <c r="W438" s="79"/>
      <c r="X438" s="79"/>
      <c r="Y438" s="79"/>
      <c r="Z438" s="79"/>
      <c r="AA438" s="79"/>
      <c r="AB438" s="79"/>
      <c r="AC438" s="79"/>
      <c r="AD438" s="79"/>
      <c r="AE438" s="79"/>
      <c r="AF438" s="79"/>
      <c r="AG438" s="79"/>
      <c r="AH438" s="79"/>
      <c r="AI438" s="79"/>
      <c r="AJ438" s="79"/>
      <c r="AK438" s="79"/>
      <c r="AL438" s="79"/>
      <c r="AM438" s="79"/>
    </row>
    <row r="439" spans="1:39" ht="15.75" customHeight="1">
      <c r="A439" s="29"/>
      <c r="B439" s="79"/>
      <c r="C439" s="79"/>
      <c r="D439" s="29"/>
      <c r="E439" s="79"/>
      <c r="F439" s="79"/>
      <c r="G439" s="79"/>
      <c r="H439" s="79"/>
      <c r="I439" s="79"/>
      <c r="J439" s="79"/>
      <c r="K439" s="79"/>
      <c r="L439" s="79"/>
      <c r="M439" s="79"/>
      <c r="N439" s="79"/>
      <c r="O439" s="79"/>
      <c r="P439" s="79"/>
      <c r="Q439" s="79"/>
      <c r="R439" s="79"/>
      <c r="S439" s="79"/>
      <c r="T439" s="79"/>
      <c r="U439" s="79"/>
      <c r="V439" s="79"/>
      <c r="W439" s="79"/>
      <c r="X439" s="79"/>
      <c r="Y439" s="79"/>
      <c r="Z439" s="79"/>
      <c r="AA439" s="79"/>
      <c r="AB439" s="79"/>
      <c r="AC439" s="79"/>
      <c r="AD439" s="79"/>
      <c r="AE439" s="79"/>
      <c r="AF439" s="79"/>
      <c r="AG439" s="79"/>
      <c r="AH439" s="79"/>
      <c r="AI439" s="79"/>
      <c r="AJ439" s="79"/>
      <c r="AK439" s="79"/>
      <c r="AL439" s="79"/>
      <c r="AM439" s="79"/>
    </row>
    <row r="440" spans="1:39" ht="15.75" customHeight="1">
      <c r="A440" s="29"/>
      <c r="B440" s="79"/>
      <c r="C440" s="79"/>
      <c r="D440" s="29"/>
      <c r="E440" s="79"/>
      <c r="F440" s="79"/>
      <c r="G440" s="79"/>
      <c r="H440" s="79"/>
      <c r="I440" s="79"/>
      <c r="J440" s="79"/>
      <c r="K440" s="79"/>
      <c r="L440" s="79"/>
      <c r="M440" s="79"/>
      <c r="N440" s="79"/>
      <c r="O440" s="79"/>
      <c r="P440" s="79"/>
      <c r="Q440" s="79"/>
      <c r="R440" s="79"/>
      <c r="S440" s="79"/>
      <c r="T440" s="79"/>
      <c r="U440" s="79"/>
      <c r="V440" s="79"/>
      <c r="W440" s="79"/>
      <c r="X440" s="79"/>
      <c r="Y440" s="79"/>
      <c r="Z440" s="79"/>
      <c r="AA440" s="79"/>
      <c r="AB440" s="79"/>
      <c r="AC440" s="79"/>
      <c r="AD440" s="79"/>
      <c r="AE440" s="79"/>
      <c r="AF440" s="79"/>
      <c r="AG440" s="79"/>
      <c r="AH440" s="79"/>
      <c r="AI440" s="79"/>
      <c r="AJ440" s="79"/>
      <c r="AK440" s="79"/>
      <c r="AL440" s="79"/>
      <c r="AM440" s="79"/>
    </row>
    <row r="441" spans="1:39" ht="15.75" customHeight="1">
      <c r="A441" s="29"/>
      <c r="B441" s="79"/>
      <c r="C441" s="79"/>
      <c r="D441" s="29"/>
      <c r="E441" s="79"/>
      <c r="F441" s="79"/>
      <c r="G441" s="79"/>
      <c r="H441" s="79"/>
      <c r="I441" s="79"/>
      <c r="J441" s="79"/>
      <c r="K441" s="79"/>
      <c r="L441" s="79"/>
      <c r="M441" s="79"/>
      <c r="N441" s="79"/>
      <c r="O441" s="79"/>
      <c r="P441" s="79"/>
      <c r="Q441" s="79"/>
      <c r="R441" s="79"/>
      <c r="S441" s="79"/>
      <c r="T441" s="79"/>
      <c r="U441" s="79"/>
      <c r="V441" s="79"/>
      <c r="W441" s="79"/>
      <c r="X441" s="79"/>
      <c r="Y441" s="79"/>
      <c r="Z441" s="79"/>
      <c r="AA441" s="79"/>
      <c r="AB441" s="79"/>
      <c r="AC441" s="79"/>
      <c r="AD441" s="79"/>
      <c r="AE441" s="79"/>
      <c r="AF441" s="79"/>
      <c r="AG441" s="79"/>
      <c r="AH441" s="79"/>
      <c r="AI441" s="79"/>
      <c r="AJ441" s="79"/>
      <c r="AK441" s="79"/>
      <c r="AL441" s="79"/>
      <c r="AM441" s="79"/>
    </row>
    <row r="442" spans="1:39" ht="15.75" customHeight="1">
      <c r="A442" s="29"/>
      <c r="B442" s="79"/>
      <c r="C442" s="79"/>
      <c r="D442" s="29"/>
      <c r="E442" s="79"/>
      <c r="F442" s="79"/>
      <c r="G442" s="79"/>
      <c r="H442" s="79"/>
      <c r="I442" s="79"/>
      <c r="J442" s="79"/>
      <c r="K442" s="79"/>
      <c r="L442" s="79"/>
      <c r="M442" s="79"/>
      <c r="N442" s="79"/>
      <c r="O442" s="79"/>
      <c r="P442" s="79"/>
      <c r="Q442" s="79"/>
      <c r="R442" s="79"/>
      <c r="S442" s="79"/>
      <c r="T442" s="79"/>
      <c r="U442" s="79"/>
      <c r="V442" s="79"/>
      <c r="W442" s="79"/>
      <c r="X442" s="79"/>
      <c r="Y442" s="79"/>
      <c r="Z442" s="79"/>
      <c r="AA442" s="79"/>
      <c r="AB442" s="79"/>
      <c r="AC442" s="79"/>
      <c r="AD442" s="79"/>
      <c r="AE442" s="79"/>
      <c r="AF442" s="79"/>
      <c r="AG442" s="79"/>
      <c r="AH442" s="79"/>
      <c r="AI442" s="79"/>
      <c r="AJ442" s="79"/>
      <c r="AK442" s="79"/>
      <c r="AL442" s="79"/>
      <c r="AM442" s="79"/>
    </row>
    <row r="443" spans="1:39" ht="15.75" customHeight="1">
      <c r="A443" s="29"/>
      <c r="B443" s="79"/>
      <c r="C443" s="79"/>
      <c r="D443" s="29"/>
      <c r="E443" s="79"/>
      <c r="F443" s="79"/>
      <c r="G443" s="79"/>
      <c r="H443" s="79"/>
      <c r="I443" s="79"/>
      <c r="J443" s="79"/>
      <c r="K443" s="79"/>
      <c r="L443" s="79"/>
      <c r="M443" s="79"/>
      <c r="N443" s="79"/>
      <c r="O443" s="79"/>
      <c r="P443" s="79"/>
      <c r="Q443" s="79"/>
      <c r="R443" s="79"/>
      <c r="S443" s="79"/>
      <c r="T443" s="79"/>
      <c r="U443" s="79"/>
      <c r="V443" s="79"/>
      <c r="W443" s="79"/>
      <c r="X443" s="79"/>
      <c r="Y443" s="79"/>
      <c r="Z443" s="79"/>
      <c r="AA443" s="79"/>
      <c r="AB443" s="79"/>
      <c r="AC443" s="79"/>
      <c r="AD443" s="79"/>
      <c r="AE443" s="79"/>
      <c r="AF443" s="79"/>
      <c r="AG443" s="79"/>
      <c r="AH443" s="79"/>
      <c r="AI443" s="79"/>
      <c r="AJ443" s="79"/>
      <c r="AK443" s="79"/>
      <c r="AL443" s="79"/>
      <c r="AM443" s="79"/>
    </row>
    <row r="444" spans="1:39" ht="15.75" customHeight="1">
      <c r="A444" s="29"/>
      <c r="B444" s="79"/>
      <c r="C444" s="79"/>
      <c r="D444" s="29"/>
      <c r="E444" s="79"/>
      <c r="F444" s="79"/>
      <c r="G444" s="79"/>
      <c r="H444" s="79"/>
      <c r="I444" s="79"/>
      <c r="J444" s="79"/>
      <c r="K444" s="79"/>
      <c r="L444" s="79"/>
      <c r="M444" s="79"/>
      <c r="N444" s="79"/>
      <c r="O444" s="79"/>
      <c r="P444" s="79"/>
      <c r="Q444" s="79"/>
      <c r="R444" s="79"/>
      <c r="S444" s="79"/>
      <c r="T444" s="79"/>
      <c r="U444" s="79"/>
      <c r="V444" s="79"/>
      <c r="W444" s="79"/>
      <c r="X444" s="79"/>
      <c r="Y444" s="79"/>
      <c r="Z444" s="79"/>
      <c r="AA444" s="79"/>
      <c r="AB444" s="79"/>
      <c r="AC444" s="79"/>
      <c r="AD444" s="79"/>
      <c r="AE444" s="79"/>
      <c r="AF444" s="79"/>
      <c r="AG444" s="79"/>
      <c r="AH444" s="79"/>
      <c r="AI444" s="79"/>
      <c r="AJ444" s="79"/>
      <c r="AK444" s="79"/>
      <c r="AL444" s="79"/>
      <c r="AM444" s="79"/>
    </row>
    <row r="445" spans="1:39" ht="15.75" customHeight="1">
      <c r="A445" s="29"/>
      <c r="B445" s="79"/>
      <c r="C445" s="79"/>
      <c r="D445" s="29"/>
      <c r="E445" s="79"/>
      <c r="F445" s="79"/>
      <c r="G445" s="79"/>
      <c r="H445" s="79"/>
      <c r="I445" s="79"/>
      <c r="J445" s="79"/>
      <c r="K445" s="79"/>
      <c r="L445" s="79"/>
      <c r="M445" s="79"/>
      <c r="N445" s="79"/>
      <c r="O445" s="79"/>
      <c r="P445" s="79"/>
      <c r="Q445" s="79"/>
      <c r="R445" s="79"/>
      <c r="S445" s="79"/>
      <c r="T445" s="79"/>
      <c r="U445" s="79"/>
      <c r="V445" s="79"/>
      <c r="W445" s="79"/>
      <c r="X445" s="79"/>
      <c r="Y445" s="79"/>
      <c r="Z445" s="79"/>
      <c r="AA445" s="79"/>
      <c r="AB445" s="79"/>
      <c r="AC445" s="79"/>
      <c r="AD445" s="79"/>
      <c r="AE445" s="79"/>
      <c r="AF445" s="79"/>
      <c r="AG445" s="79"/>
      <c r="AH445" s="79"/>
      <c r="AI445" s="79"/>
      <c r="AJ445" s="79"/>
      <c r="AK445" s="79"/>
      <c r="AL445" s="79"/>
      <c r="AM445" s="79"/>
    </row>
    <row r="446" spans="1:39" ht="15.75" customHeight="1">
      <c r="A446" s="29"/>
      <c r="B446" s="79"/>
      <c r="C446" s="79"/>
      <c r="D446" s="29"/>
      <c r="E446" s="79"/>
      <c r="F446" s="79"/>
      <c r="G446" s="79"/>
      <c r="H446" s="79"/>
      <c r="I446" s="79"/>
      <c r="J446" s="79"/>
      <c r="K446" s="79"/>
      <c r="L446" s="79"/>
      <c r="M446" s="79"/>
      <c r="N446" s="79"/>
      <c r="O446" s="79"/>
      <c r="P446" s="79"/>
      <c r="Q446" s="79"/>
      <c r="R446" s="79"/>
      <c r="S446" s="79"/>
      <c r="T446" s="79"/>
      <c r="U446" s="79"/>
      <c r="V446" s="79"/>
      <c r="W446" s="79"/>
      <c r="X446" s="79"/>
      <c r="Y446" s="79"/>
      <c r="Z446" s="79"/>
      <c r="AA446" s="79"/>
      <c r="AB446" s="79"/>
      <c r="AC446" s="79"/>
      <c r="AD446" s="79"/>
      <c r="AE446" s="79"/>
      <c r="AF446" s="79"/>
      <c r="AG446" s="79"/>
      <c r="AH446" s="79"/>
      <c r="AI446" s="79"/>
      <c r="AJ446" s="79"/>
      <c r="AK446" s="79"/>
      <c r="AL446" s="79"/>
      <c r="AM446" s="79"/>
    </row>
    <row r="447" spans="1:39" ht="15.75" customHeight="1">
      <c r="A447" s="29"/>
      <c r="B447" s="79"/>
      <c r="C447" s="79"/>
      <c r="D447" s="29"/>
      <c r="E447" s="79"/>
      <c r="F447" s="79"/>
      <c r="G447" s="79"/>
      <c r="H447" s="79"/>
      <c r="I447" s="79"/>
      <c r="J447" s="79"/>
      <c r="K447" s="79"/>
      <c r="L447" s="79"/>
      <c r="M447" s="79"/>
      <c r="N447" s="79"/>
      <c r="O447" s="79"/>
      <c r="P447" s="79"/>
      <c r="Q447" s="79"/>
      <c r="R447" s="79"/>
      <c r="S447" s="79"/>
      <c r="T447" s="79"/>
      <c r="U447" s="79"/>
      <c r="V447" s="79"/>
      <c r="W447" s="79"/>
      <c r="X447" s="79"/>
      <c r="Y447" s="79"/>
      <c r="Z447" s="79"/>
      <c r="AA447" s="79"/>
      <c r="AB447" s="79"/>
      <c r="AC447" s="79"/>
      <c r="AD447" s="79"/>
      <c r="AE447" s="79"/>
      <c r="AF447" s="79"/>
      <c r="AG447" s="79"/>
      <c r="AH447" s="79"/>
      <c r="AI447" s="79"/>
      <c r="AJ447" s="79"/>
      <c r="AK447" s="79"/>
      <c r="AL447" s="79"/>
      <c r="AM447" s="79"/>
    </row>
    <row r="448" spans="1:39" ht="15.75" customHeight="1">
      <c r="A448" s="29"/>
      <c r="B448" s="79"/>
      <c r="C448" s="79"/>
      <c r="D448" s="29"/>
      <c r="E448" s="79"/>
      <c r="F448" s="79"/>
      <c r="G448" s="79"/>
      <c r="H448" s="79"/>
      <c r="I448" s="79"/>
      <c r="J448" s="79"/>
      <c r="K448" s="79"/>
      <c r="L448" s="79"/>
      <c r="M448" s="79"/>
      <c r="N448" s="79"/>
      <c r="O448" s="79"/>
      <c r="P448" s="79"/>
      <c r="Q448" s="79"/>
      <c r="R448" s="79"/>
      <c r="S448" s="79"/>
      <c r="T448" s="79"/>
      <c r="U448" s="79"/>
      <c r="V448" s="79"/>
      <c r="W448" s="79"/>
      <c r="X448" s="79"/>
      <c r="Y448" s="79"/>
      <c r="Z448" s="79"/>
      <c r="AA448" s="79"/>
      <c r="AB448" s="79"/>
      <c r="AC448" s="79"/>
      <c r="AD448" s="79"/>
      <c r="AE448" s="79"/>
      <c r="AF448" s="79"/>
      <c r="AG448" s="79"/>
      <c r="AH448" s="79"/>
      <c r="AI448" s="79"/>
      <c r="AJ448" s="79"/>
      <c r="AK448" s="79"/>
      <c r="AL448" s="79"/>
      <c r="AM448" s="79"/>
    </row>
    <row r="449" spans="1:39" ht="15.75" customHeight="1">
      <c r="A449" s="29"/>
      <c r="B449" s="79"/>
      <c r="C449" s="79"/>
      <c r="D449" s="29"/>
      <c r="E449" s="79"/>
      <c r="F449" s="79"/>
      <c r="G449" s="79"/>
      <c r="H449" s="79"/>
      <c r="I449" s="79"/>
      <c r="J449" s="79"/>
      <c r="K449" s="79"/>
      <c r="L449" s="79"/>
      <c r="M449" s="79"/>
      <c r="N449" s="79"/>
      <c r="O449" s="79"/>
      <c r="P449" s="79"/>
      <c r="Q449" s="79"/>
      <c r="R449" s="79"/>
      <c r="S449" s="79"/>
      <c r="T449" s="79"/>
      <c r="U449" s="79"/>
      <c r="V449" s="79"/>
      <c r="W449" s="79"/>
      <c r="X449" s="79"/>
      <c r="Y449" s="79"/>
      <c r="Z449" s="79"/>
      <c r="AA449" s="79"/>
      <c r="AB449" s="79"/>
      <c r="AC449" s="79"/>
      <c r="AD449" s="79"/>
      <c r="AE449" s="79"/>
      <c r="AF449" s="79"/>
      <c r="AG449" s="79"/>
      <c r="AH449" s="79"/>
      <c r="AI449" s="79"/>
      <c r="AJ449" s="79"/>
      <c r="AK449" s="79"/>
      <c r="AL449" s="79"/>
      <c r="AM449" s="79"/>
    </row>
    <row r="450" spans="1:39" ht="15.75" customHeight="1">
      <c r="A450" s="29"/>
      <c r="B450" s="79"/>
      <c r="C450" s="79"/>
      <c r="D450" s="29"/>
      <c r="E450" s="79"/>
      <c r="F450" s="79"/>
      <c r="G450" s="79"/>
      <c r="H450" s="79"/>
      <c r="I450" s="79"/>
      <c r="J450" s="79"/>
      <c r="K450" s="79"/>
      <c r="L450" s="79"/>
      <c r="M450" s="79"/>
      <c r="N450" s="79"/>
      <c r="O450" s="79"/>
      <c r="P450" s="79"/>
      <c r="Q450" s="79"/>
      <c r="R450" s="79"/>
      <c r="S450" s="79"/>
      <c r="T450" s="79"/>
      <c r="U450" s="79"/>
      <c r="V450" s="79"/>
      <c r="W450" s="79"/>
      <c r="X450" s="79"/>
      <c r="Y450" s="79"/>
      <c r="Z450" s="79"/>
      <c r="AA450" s="79"/>
      <c r="AB450" s="79"/>
      <c r="AC450" s="79"/>
      <c r="AD450" s="79"/>
      <c r="AE450" s="79"/>
      <c r="AF450" s="79"/>
      <c r="AG450" s="79"/>
      <c r="AH450" s="79"/>
      <c r="AI450" s="79"/>
      <c r="AJ450" s="79"/>
      <c r="AK450" s="79"/>
      <c r="AL450" s="79"/>
      <c r="AM450" s="79"/>
    </row>
    <row r="451" spans="1:39" ht="15.75" customHeight="1">
      <c r="A451" s="29"/>
      <c r="B451" s="79"/>
      <c r="C451" s="79"/>
      <c r="D451" s="29"/>
      <c r="E451" s="79"/>
      <c r="F451" s="79"/>
      <c r="G451" s="79"/>
      <c r="H451" s="79"/>
      <c r="I451" s="79"/>
      <c r="J451" s="79"/>
      <c r="K451" s="79"/>
      <c r="L451" s="79"/>
      <c r="M451" s="79"/>
      <c r="N451" s="79"/>
      <c r="O451" s="79"/>
      <c r="P451" s="79"/>
      <c r="Q451" s="79"/>
      <c r="R451" s="79"/>
      <c r="S451" s="79"/>
      <c r="T451" s="79"/>
      <c r="U451" s="79"/>
      <c r="V451" s="79"/>
      <c r="W451" s="79"/>
      <c r="X451" s="79"/>
      <c r="Y451" s="79"/>
      <c r="Z451" s="79"/>
      <c r="AA451" s="79"/>
      <c r="AB451" s="79"/>
      <c r="AC451" s="79"/>
      <c r="AD451" s="79"/>
      <c r="AE451" s="79"/>
      <c r="AF451" s="79"/>
      <c r="AG451" s="79"/>
      <c r="AH451" s="79"/>
      <c r="AI451" s="79"/>
      <c r="AJ451" s="79"/>
      <c r="AK451" s="79"/>
      <c r="AL451" s="79"/>
      <c r="AM451" s="79"/>
    </row>
    <row r="452" spans="1:39" ht="15.75" customHeight="1">
      <c r="A452" s="29"/>
      <c r="B452" s="79"/>
      <c r="C452" s="79"/>
      <c r="D452" s="29"/>
      <c r="E452" s="79"/>
      <c r="F452" s="79"/>
      <c r="G452" s="79"/>
      <c r="H452" s="79"/>
      <c r="I452" s="79"/>
      <c r="J452" s="79"/>
      <c r="K452" s="79"/>
      <c r="L452" s="79"/>
      <c r="M452" s="79"/>
      <c r="N452" s="79"/>
      <c r="O452" s="79"/>
      <c r="P452" s="79"/>
      <c r="Q452" s="79"/>
      <c r="R452" s="79"/>
      <c r="S452" s="79"/>
      <c r="T452" s="79"/>
      <c r="U452" s="79"/>
      <c r="V452" s="79"/>
      <c r="W452" s="79"/>
      <c r="X452" s="79"/>
      <c r="Y452" s="79"/>
      <c r="Z452" s="79"/>
      <c r="AA452" s="79"/>
      <c r="AB452" s="79"/>
      <c r="AC452" s="79"/>
      <c r="AD452" s="79"/>
      <c r="AE452" s="79"/>
      <c r="AF452" s="79"/>
      <c r="AG452" s="79"/>
      <c r="AH452" s="79"/>
      <c r="AI452" s="79"/>
      <c r="AJ452" s="79"/>
      <c r="AK452" s="79"/>
      <c r="AL452" s="79"/>
      <c r="AM452" s="79"/>
    </row>
    <row r="453" spans="1:39" ht="15.75" customHeight="1">
      <c r="A453" s="29"/>
      <c r="B453" s="79"/>
      <c r="C453" s="79"/>
      <c r="D453" s="29"/>
      <c r="E453" s="79"/>
      <c r="F453" s="79"/>
      <c r="G453" s="79"/>
      <c r="H453" s="79"/>
      <c r="I453" s="79"/>
      <c r="J453" s="79"/>
      <c r="K453" s="79"/>
      <c r="L453" s="79"/>
      <c r="M453" s="79"/>
      <c r="N453" s="79"/>
      <c r="O453" s="79"/>
      <c r="P453" s="79"/>
      <c r="Q453" s="79"/>
      <c r="R453" s="79"/>
      <c r="S453" s="79"/>
      <c r="T453" s="79"/>
      <c r="U453" s="79"/>
      <c r="V453" s="79"/>
      <c r="W453" s="79"/>
      <c r="X453" s="79"/>
      <c r="Y453" s="79"/>
      <c r="Z453" s="79"/>
      <c r="AA453" s="79"/>
      <c r="AB453" s="79"/>
      <c r="AC453" s="79"/>
      <c r="AD453" s="79"/>
      <c r="AE453" s="79"/>
      <c r="AF453" s="79"/>
      <c r="AG453" s="79"/>
      <c r="AH453" s="79"/>
      <c r="AI453" s="79"/>
      <c r="AJ453" s="79"/>
      <c r="AK453" s="79"/>
      <c r="AL453" s="79"/>
      <c r="AM453" s="79"/>
    </row>
    <row r="454" spans="1:39" ht="15.75" customHeight="1">
      <c r="A454" s="29"/>
      <c r="B454" s="79"/>
      <c r="C454" s="79"/>
      <c r="D454" s="29"/>
      <c r="E454" s="79"/>
      <c r="F454" s="79"/>
      <c r="G454" s="79"/>
      <c r="H454" s="79"/>
      <c r="I454" s="79"/>
      <c r="J454" s="79"/>
      <c r="K454" s="79"/>
      <c r="L454" s="79"/>
      <c r="M454" s="79"/>
      <c r="N454" s="79"/>
      <c r="O454" s="79"/>
      <c r="P454" s="79"/>
      <c r="Q454" s="79"/>
      <c r="R454" s="79"/>
      <c r="S454" s="79"/>
      <c r="T454" s="79"/>
      <c r="U454" s="79"/>
      <c r="V454" s="79"/>
      <c r="W454" s="79"/>
      <c r="X454" s="79"/>
      <c r="Y454" s="79"/>
      <c r="Z454" s="79"/>
      <c r="AA454" s="79"/>
      <c r="AB454" s="79"/>
      <c r="AC454" s="79"/>
      <c r="AD454" s="79"/>
      <c r="AE454" s="79"/>
      <c r="AF454" s="79"/>
      <c r="AG454" s="79"/>
      <c r="AH454" s="79"/>
      <c r="AI454" s="79"/>
      <c r="AJ454" s="79"/>
      <c r="AK454" s="79"/>
      <c r="AL454" s="79"/>
      <c r="AM454" s="79"/>
    </row>
    <row r="455" spans="1:39" ht="15.75" customHeight="1">
      <c r="A455" s="29"/>
      <c r="B455" s="79"/>
      <c r="C455" s="79"/>
      <c r="D455" s="29"/>
      <c r="E455" s="79"/>
      <c r="F455" s="79"/>
      <c r="G455" s="79"/>
      <c r="H455" s="79"/>
      <c r="I455" s="79"/>
      <c r="J455" s="79"/>
      <c r="K455" s="79"/>
      <c r="L455" s="79"/>
      <c r="M455" s="79"/>
      <c r="N455" s="79"/>
      <c r="O455" s="79"/>
      <c r="P455" s="79"/>
      <c r="Q455" s="79"/>
      <c r="R455" s="79"/>
      <c r="S455" s="79"/>
      <c r="T455" s="79"/>
      <c r="U455" s="79"/>
      <c r="V455" s="79"/>
      <c r="W455" s="79"/>
      <c r="X455" s="79"/>
      <c r="Y455" s="79"/>
      <c r="Z455" s="79"/>
      <c r="AA455" s="79"/>
      <c r="AB455" s="79"/>
      <c r="AC455" s="79"/>
      <c r="AD455" s="79"/>
      <c r="AE455" s="79"/>
      <c r="AF455" s="79"/>
      <c r="AG455" s="79"/>
      <c r="AH455" s="79"/>
      <c r="AI455" s="79"/>
      <c r="AJ455" s="79"/>
      <c r="AK455" s="79"/>
      <c r="AL455" s="79"/>
      <c r="AM455" s="79"/>
    </row>
    <row r="456" spans="1:39" ht="15.75" customHeight="1">
      <c r="A456" s="29"/>
      <c r="B456" s="79"/>
      <c r="C456" s="79"/>
      <c r="D456" s="29"/>
      <c r="E456" s="79"/>
      <c r="F456" s="79"/>
      <c r="G456" s="79"/>
      <c r="H456" s="79"/>
      <c r="I456" s="79"/>
      <c r="J456" s="79"/>
      <c r="K456" s="79"/>
      <c r="L456" s="79"/>
      <c r="M456" s="79"/>
      <c r="N456" s="79"/>
      <c r="O456" s="79"/>
      <c r="P456" s="79"/>
      <c r="Q456" s="79"/>
      <c r="R456" s="79"/>
      <c r="S456" s="79"/>
      <c r="T456" s="79"/>
      <c r="U456" s="79"/>
      <c r="V456" s="79"/>
      <c r="W456" s="79"/>
      <c r="X456" s="79"/>
      <c r="Y456" s="79"/>
      <c r="Z456" s="79"/>
      <c r="AA456" s="79"/>
      <c r="AB456" s="79"/>
      <c r="AC456" s="79"/>
      <c r="AD456" s="79"/>
      <c r="AE456" s="79"/>
      <c r="AF456" s="79"/>
      <c r="AG456" s="79"/>
      <c r="AH456" s="79"/>
      <c r="AI456" s="79"/>
      <c r="AJ456" s="79"/>
      <c r="AK456" s="79"/>
      <c r="AL456" s="79"/>
      <c r="AM456" s="79"/>
    </row>
    <row r="457" spans="1:39" ht="15.75" customHeight="1">
      <c r="A457" s="29"/>
      <c r="B457" s="79"/>
      <c r="C457" s="79"/>
      <c r="D457" s="29"/>
      <c r="E457" s="79"/>
      <c r="F457" s="79"/>
      <c r="G457" s="79"/>
      <c r="H457" s="79"/>
      <c r="I457" s="79"/>
      <c r="J457" s="79"/>
      <c r="K457" s="79"/>
      <c r="L457" s="79"/>
      <c r="M457" s="79"/>
      <c r="N457" s="79"/>
      <c r="O457" s="79"/>
      <c r="P457" s="79"/>
      <c r="Q457" s="79"/>
      <c r="R457" s="79"/>
      <c r="S457" s="79"/>
      <c r="T457" s="79"/>
      <c r="U457" s="79"/>
      <c r="V457" s="79"/>
      <c r="W457" s="79"/>
      <c r="X457" s="79"/>
      <c r="Y457" s="79"/>
      <c r="Z457" s="79"/>
      <c r="AA457" s="79"/>
      <c r="AB457" s="79"/>
      <c r="AC457" s="79"/>
      <c r="AD457" s="79"/>
      <c r="AE457" s="79"/>
      <c r="AF457" s="79"/>
      <c r="AG457" s="79"/>
      <c r="AH457" s="79"/>
      <c r="AI457" s="79"/>
      <c r="AJ457" s="79"/>
      <c r="AK457" s="79"/>
      <c r="AL457" s="79"/>
      <c r="AM457" s="79"/>
    </row>
    <row r="458" spans="1:39" ht="15.75" customHeight="1">
      <c r="A458" s="29"/>
      <c r="B458" s="79"/>
      <c r="C458" s="79"/>
      <c r="D458" s="29"/>
      <c r="E458" s="79"/>
      <c r="F458" s="79"/>
      <c r="G458" s="79"/>
      <c r="H458" s="79"/>
      <c r="I458" s="79"/>
      <c r="J458" s="79"/>
      <c r="K458" s="79"/>
      <c r="L458" s="79"/>
      <c r="M458" s="79"/>
      <c r="N458" s="79"/>
      <c r="O458" s="79"/>
      <c r="P458" s="79"/>
      <c r="Q458" s="79"/>
      <c r="R458" s="79"/>
      <c r="S458" s="79"/>
      <c r="T458" s="79"/>
      <c r="U458" s="79"/>
      <c r="V458" s="79"/>
      <c r="W458" s="79"/>
      <c r="X458" s="79"/>
      <c r="Y458" s="79"/>
      <c r="Z458" s="79"/>
      <c r="AA458" s="79"/>
      <c r="AB458" s="79"/>
      <c r="AC458" s="79"/>
      <c r="AD458" s="79"/>
      <c r="AE458" s="79"/>
      <c r="AF458" s="79"/>
      <c r="AG458" s="79"/>
      <c r="AH458" s="79"/>
      <c r="AI458" s="79"/>
      <c r="AJ458" s="79"/>
      <c r="AK458" s="79"/>
      <c r="AL458" s="79"/>
      <c r="AM458" s="79"/>
    </row>
    <row r="459" spans="1:39" ht="15.75" customHeight="1">
      <c r="A459" s="29"/>
      <c r="B459" s="79"/>
      <c r="C459" s="79"/>
      <c r="D459" s="29"/>
      <c r="E459" s="79"/>
      <c r="F459" s="79"/>
      <c r="G459" s="79"/>
      <c r="H459" s="79"/>
      <c r="I459" s="79"/>
      <c r="J459" s="79"/>
      <c r="K459" s="79"/>
      <c r="L459" s="79"/>
      <c r="M459" s="79"/>
      <c r="N459" s="79"/>
      <c r="O459" s="79"/>
      <c r="P459" s="79"/>
      <c r="Q459" s="79"/>
      <c r="R459" s="79"/>
      <c r="S459" s="79"/>
      <c r="T459" s="79"/>
      <c r="U459" s="79"/>
      <c r="V459" s="79"/>
      <c r="W459" s="79"/>
      <c r="X459" s="79"/>
      <c r="Y459" s="79"/>
      <c r="Z459" s="79"/>
      <c r="AA459" s="79"/>
      <c r="AB459" s="79"/>
      <c r="AC459" s="79"/>
      <c r="AD459" s="79"/>
      <c r="AE459" s="79"/>
      <c r="AF459" s="79"/>
      <c r="AG459" s="79"/>
      <c r="AH459" s="79"/>
      <c r="AI459" s="79"/>
      <c r="AJ459" s="79"/>
      <c r="AK459" s="79"/>
      <c r="AL459" s="79"/>
      <c r="AM459" s="79"/>
    </row>
    <row r="460" spans="1:39" ht="15.75" customHeight="1">
      <c r="A460" s="29"/>
      <c r="B460" s="79"/>
      <c r="C460" s="79"/>
      <c r="D460" s="29"/>
      <c r="E460" s="79"/>
      <c r="F460" s="79"/>
      <c r="G460" s="79"/>
      <c r="H460" s="79"/>
      <c r="I460" s="79"/>
      <c r="J460" s="79"/>
      <c r="K460" s="79"/>
      <c r="L460" s="79"/>
      <c r="M460" s="79"/>
      <c r="N460" s="79"/>
      <c r="O460" s="79"/>
      <c r="P460" s="79"/>
      <c r="Q460" s="79"/>
      <c r="R460" s="79"/>
      <c r="S460" s="79"/>
      <c r="T460" s="79"/>
      <c r="U460" s="79"/>
      <c r="V460" s="79"/>
      <c r="W460" s="79"/>
      <c r="X460" s="79"/>
      <c r="Y460" s="79"/>
      <c r="Z460" s="79"/>
      <c r="AA460" s="79"/>
      <c r="AB460" s="79"/>
      <c r="AC460" s="79"/>
      <c r="AD460" s="79"/>
      <c r="AE460" s="79"/>
      <c r="AF460" s="79"/>
      <c r="AG460" s="79"/>
      <c r="AH460" s="79"/>
      <c r="AI460" s="79"/>
      <c r="AJ460" s="79"/>
      <c r="AK460" s="79"/>
      <c r="AL460" s="79"/>
      <c r="AM460" s="79"/>
    </row>
    <row r="461" spans="1:39" ht="15.75" customHeight="1">
      <c r="A461" s="29"/>
      <c r="B461" s="79"/>
      <c r="C461" s="79"/>
      <c r="D461" s="29"/>
      <c r="E461" s="79"/>
      <c r="F461" s="79"/>
      <c r="G461" s="79"/>
      <c r="H461" s="79"/>
      <c r="I461" s="79"/>
      <c r="J461" s="79"/>
      <c r="K461" s="79"/>
      <c r="L461" s="79"/>
      <c r="M461" s="79"/>
      <c r="N461" s="79"/>
      <c r="O461" s="79"/>
      <c r="P461" s="79"/>
      <c r="Q461" s="79"/>
      <c r="R461" s="79"/>
      <c r="S461" s="79"/>
      <c r="T461" s="79"/>
      <c r="U461" s="79"/>
      <c r="V461" s="79"/>
      <c r="W461" s="79"/>
      <c r="X461" s="79"/>
      <c r="Y461" s="79"/>
      <c r="Z461" s="79"/>
      <c r="AA461" s="79"/>
      <c r="AB461" s="79"/>
      <c r="AC461" s="79"/>
      <c r="AD461" s="79"/>
      <c r="AE461" s="79"/>
      <c r="AF461" s="79"/>
      <c r="AG461" s="79"/>
      <c r="AH461" s="79"/>
      <c r="AI461" s="79"/>
      <c r="AJ461" s="79"/>
      <c r="AK461" s="79"/>
      <c r="AL461" s="79"/>
      <c r="AM461" s="79"/>
    </row>
    <row r="462" spans="1:39" ht="15.75" customHeight="1">
      <c r="A462" s="29"/>
      <c r="B462" s="79"/>
      <c r="C462" s="79"/>
      <c r="D462" s="29"/>
      <c r="E462" s="79"/>
      <c r="F462" s="79"/>
      <c r="G462" s="79"/>
      <c r="H462" s="79"/>
      <c r="I462" s="79"/>
      <c r="J462" s="79"/>
      <c r="K462" s="79"/>
      <c r="L462" s="79"/>
      <c r="M462" s="79"/>
      <c r="N462" s="79"/>
      <c r="O462" s="79"/>
      <c r="P462" s="79"/>
      <c r="Q462" s="79"/>
      <c r="R462" s="79"/>
      <c r="S462" s="79"/>
      <c r="T462" s="79"/>
      <c r="U462" s="79"/>
      <c r="V462" s="79"/>
      <c r="W462" s="79"/>
      <c r="X462" s="79"/>
      <c r="Y462" s="79"/>
      <c r="Z462" s="79"/>
      <c r="AA462" s="79"/>
      <c r="AB462" s="79"/>
      <c r="AC462" s="79"/>
      <c r="AD462" s="79"/>
      <c r="AE462" s="79"/>
      <c r="AF462" s="79"/>
      <c r="AG462" s="79"/>
      <c r="AH462" s="79"/>
      <c r="AI462" s="79"/>
      <c r="AJ462" s="79"/>
      <c r="AK462" s="79"/>
      <c r="AL462" s="79"/>
      <c r="AM462" s="79"/>
    </row>
    <row r="463" spans="1:39" ht="15.75" customHeight="1">
      <c r="A463" s="29"/>
      <c r="B463" s="79"/>
      <c r="C463" s="79"/>
      <c r="D463" s="29"/>
      <c r="E463" s="79"/>
      <c r="F463" s="79"/>
      <c r="G463" s="79"/>
      <c r="H463" s="79"/>
      <c r="I463" s="79"/>
      <c r="J463" s="79"/>
      <c r="K463" s="79"/>
      <c r="L463" s="79"/>
      <c r="M463" s="79"/>
      <c r="N463" s="79"/>
      <c r="O463" s="79"/>
      <c r="P463" s="79"/>
      <c r="Q463" s="79"/>
      <c r="R463" s="79"/>
      <c r="S463" s="79"/>
      <c r="T463" s="79"/>
      <c r="U463" s="79"/>
      <c r="V463" s="79"/>
      <c r="W463" s="79"/>
      <c r="X463" s="79"/>
      <c r="Y463" s="79"/>
      <c r="Z463" s="79"/>
      <c r="AA463" s="79"/>
      <c r="AB463" s="79"/>
      <c r="AC463" s="79"/>
      <c r="AD463" s="79"/>
      <c r="AE463" s="79"/>
      <c r="AF463" s="79"/>
      <c r="AG463" s="79"/>
      <c r="AH463" s="79"/>
      <c r="AI463" s="79"/>
      <c r="AJ463" s="79"/>
      <c r="AK463" s="79"/>
      <c r="AL463" s="79"/>
      <c r="AM463" s="79"/>
    </row>
    <row r="464" spans="1:39" ht="15.75" customHeight="1">
      <c r="A464" s="29"/>
      <c r="B464" s="79"/>
      <c r="C464" s="79"/>
      <c r="D464" s="29"/>
      <c r="E464" s="79"/>
      <c r="F464" s="79"/>
      <c r="G464" s="79"/>
      <c r="H464" s="79"/>
      <c r="I464" s="79"/>
      <c r="J464" s="79"/>
      <c r="K464" s="79"/>
      <c r="L464" s="79"/>
      <c r="M464" s="79"/>
      <c r="N464" s="79"/>
      <c r="O464" s="79"/>
      <c r="P464" s="79"/>
      <c r="Q464" s="79"/>
      <c r="R464" s="79"/>
      <c r="S464" s="79"/>
      <c r="T464" s="79"/>
      <c r="U464" s="79"/>
      <c r="V464" s="79"/>
      <c r="W464" s="79"/>
      <c r="X464" s="79"/>
      <c r="Y464" s="79"/>
      <c r="Z464" s="79"/>
      <c r="AA464" s="79"/>
      <c r="AB464" s="79"/>
      <c r="AC464" s="79"/>
      <c r="AD464" s="79"/>
      <c r="AE464" s="79"/>
      <c r="AF464" s="79"/>
      <c r="AG464" s="79"/>
      <c r="AH464" s="79"/>
      <c r="AI464" s="79"/>
      <c r="AJ464" s="79"/>
      <c r="AK464" s="79"/>
      <c r="AL464" s="79"/>
      <c r="AM464" s="79"/>
    </row>
    <row r="465" spans="1:39" ht="15.75" customHeight="1">
      <c r="A465" s="29"/>
      <c r="B465" s="79"/>
      <c r="C465" s="79"/>
      <c r="D465" s="29"/>
      <c r="E465" s="79"/>
      <c r="F465" s="79"/>
      <c r="G465" s="79"/>
      <c r="H465" s="79"/>
      <c r="I465" s="79"/>
      <c r="J465" s="79"/>
      <c r="K465" s="79"/>
      <c r="L465" s="79"/>
      <c r="M465" s="79"/>
      <c r="N465" s="79"/>
      <c r="O465" s="79"/>
      <c r="P465" s="79"/>
      <c r="Q465" s="79"/>
      <c r="R465" s="79"/>
      <c r="S465" s="79"/>
      <c r="T465" s="79"/>
      <c r="U465" s="79"/>
      <c r="V465" s="79"/>
      <c r="W465" s="79"/>
      <c r="X465" s="79"/>
      <c r="Y465" s="79"/>
      <c r="Z465" s="79"/>
      <c r="AA465" s="79"/>
      <c r="AB465" s="79"/>
      <c r="AC465" s="79"/>
      <c r="AD465" s="79"/>
      <c r="AE465" s="79"/>
      <c r="AF465" s="79"/>
      <c r="AG465" s="79"/>
      <c r="AH465" s="79"/>
      <c r="AI465" s="79"/>
      <c r="AJ465" s="79"/>
      <c r="AK465" s="79"/>
      <c r="AL465" s="79"/>
      <c r="AM465" s="79"/>
    </row>
    <row r="466" spans="1:39" ht="15.75" customHeight="1">
      <c r="A466" s="29"/>
      <c r="B466" s="79"/>
      <c r="C466" s="79"/>
      <c r="D466" s="29"/>
      <c r="E466" s="79"/>
      <c r="F466" s="79"/>
      <c r="G466" s="79"/>
      <c r="H466" s="79"/>
      <c r="I466" s="79"/>
      <c r="J466" s="79"/>
      <c r="K466" s="79"/>
      <c r="L466" s="79"/>
      <c r="M466" s="79"/>
      <c r="N466" s="79"/>
      <c r="O466" s="79"/>
      <c r="P466" s="79"/>
      <c r="Q466" s="79"/>
      <c r="R466" s="79"/>
      <c r="S466" s="79"/>
      <c r="T466" s="79"/>
      <c r="U466" s="79"/>
      <c r="V466" s="79"/>
      <c r="W466" s="79"/>
      <c r="X466" s="79"/>
      <c r="Y466" s="79"/>
      <c r="Z466" s="79"/>
      <c r="AA466" s="79"/>
      <c r="AB466" s="79"/>
      <c r="AC466" s="79"/>
      <c r="AD466" s="79"/>
      <c r="AE466" s="79"/>
      <c r="AF466" s="79"/>
      <c r="AG466" s="79"/>
      <c r="AH466" s="79"/>
      <c r="AI466" s="79"/>
      <c r="AJ466" s="79"/>
      <c r="AK466" s="79"/>
      <c r="AL466" s="79"/>
      <c r="AM466" s="79"/>
    </row>
    <row r="467" spans="1:39" ht="15.75" customHeight="1">
      <c r="A467" s="29"/>
      <c r="B467" s="79"/>
      <c r="C467" s="79"/>
      <c r="D467" s="29"/>
      <c r="E467" s="79"/>
      <c r="F467" s="79"/>
      <c r="G467" s="79"/>
      <c r="H467" s="79"/>
      <c r="I467" s="79"/>
      <c r="J467" s="79"/>
      <c r="K467" s="79"/>
      <c r="L467" s="79"/>
      <c r="M467" s="79"/>
      <c r="N467" s="79"/>
      <c r="O467" s="79"/>
      <c r="P467" s="79"/>
      <c r="Q467" s="79"/>
      <c r="R467" s="79"/>
      <c r="S467" s="79"/>
      <c r="T467" s="79"/>
      <c r="U467" s="79"/>
      <c r="V467" s="79"/>
      <c r="W467" s="79"/>
      <c r="X467" s="79"/>
      <c r="Y467" s="79"/>
      <c r="Z467" s="79"/>
      <c r="AA467" s="79"/>
      <c r="AB467" s="79"/>
      <c r="AC467" s="79"/>
      <c r="AD467" s="79"/>
      <c r="AE467" s="79"/>
      <c r="AF467" s="79"/>
      <c r="AG467" s="79"/>
      <c r="AH467" s="79"/>
      <c r="AI467" s="79"/>
      <c r="AJ467" s="79"/>
      <c r="AK467" s="79"/>
      <c r="AL467" s="79"/>
      <c r="AM467" s="79"/>
    </row>
    <row r="468" spans="1:39" ht="15.75" customHeight="1">
      <c r="A468" s="29"/>
      <c r="B468" s="79"/>
      <c r="C468" s="79"/>
      <c r="D468" s="29"/>
      <c r="E468" s="79"/>
      <c r="F468" s="79"/>
      <c r="G468" s="79"/>
      <c r="H468" s="79"/>
      <c r="I468" s="79"/>
      <c r="J468" s="79"/>
      <c r="K468" s="79"/>
      <c r="L468" s="79"/>
      <c r="M468" s="79"/>
      <c r="N468" s="79"/>
      <c r="O468" s="79"/>
      <c r="P468" s="79"/>
      <c r="Q468" s="79"/>
      <c r="R468" s="79"/>
      <c r="S468" s="79"/>
      <c r="T468" s="79"/>
      <c r="U468" s="79"/>
      <c r="V468" s="79"/>
      <c r="W468" s="79"/>
      <c r="X468" s="79"/>
      <c r="Y468" s="79"/>
      <c r="Z468" s="79"/>
      <c r="AA468" s="79"/>
      <c r="AB468" s="79"/>
      <c r="AC468" s="79"/>
      <c r="AD468" s="79"/>
      <c r="AE468" s="79"/>
      <c r="AF468" s="79"/>
      <c r="AG468" s="79"/>
      <c r="AH468" s="79"/>
      <c r="AI468" s="79"/>
      <c r="AJ468" s="79"/>
      <c r="AK468" s="79"/>
      <c r="AL468" s="79"/>
      <c r="AM468" s="79"/>
    </row>
    <row r="469" spans="1:39" ht="15.75" customHeight="1">
      <c r="A469" s="29"/>
      <c r="B469" s="79"/>
      <c r="C469" s="79"/>
      <c r="D469" s="29"/>
      <c r="E469" s="79"/>
      <c r="F469" s="79"/>
      <c r="G469" s="79"/>
      <c r="H469" s="79"/>
      <c r="I469" s="79"/>
      <c r="J469" s="79"/>
      <c r="K469" s="79"/>
      <c r="L469" s="79"/>
      <c r="M469" s="79"/>
      <c r="N469" s="79"/>
      <c r="O469" s="79"/>
      <c r="P469" s="79"/>
      <c r="Q469" s="79"/>
      <c r="R469" s="79"/>
      <c r="S469" s="79"/>
      <c r="T469" s="79"/>
      <c r="U469" s="79"/>
      <c r="V469" s="79"/>
      <c r="W469" s="79"/>
      <c r="X469" s="79"/>
      <c r="Y469" s="79"/>
      <c r="Z469" s="79"/>
      <c r="AA469" s="79"/>
      <c r="AB469" s="79"/>
      <c r="AC469" s="79"/>
      <c r="AD469" s="79"/>
      <c r="AE469" s="79"/>
      <c r="AF469" s="79"/>
      <c r="AG469" s="79"/>
      <c r="AH469" s="79"/>
      <c r="AI469" s="79"/>
      <c r="AJ469" s="79"/>
      <c r="AK469" s="79"/>
      <c r="AL469" s="79"/>
      <c r="AM469" s="79"/>
    </row>
    <row r="470" spans="1:39" ht="15.75" customHeight="1">
      <c r="A470" s="29"/>
      <c r="B470" s="79"/>
      <c r="C470" s="79"/>
      <c r="D470" s="29"/>
      <c r="E470" s="79"/>
      <c r="F470" s="79"/>
      <c r="G470" s="79"/>
      <c r="H470" s="79"/>
      <c r="I470" s="79"/>
      <c r="J470" s="79"/>
      <c r="K470" s="79"/>
      <c r="L470" s="79"/>
      <c r="M470" s="79"/>
      <c r="N470" s="79"/>
      <c r="O470" s="79"/>
      <c r="P470" s="79"/>
      <c r="Q470" s="79"/>
      <c r="R470" s="79"/>
      <c r="S470" s="79"/>
      <c r="T470" s="79"/>
      <c r="U470" s="79"/>
      <c r="V470" s="79"/>
      <c r="W470" s="79"/>
      <c r="X470" s="79"/>
      <c r="Y470" s="79"/>
      <c r="Z470" s="79"/>
      <c r="AA470" s="79"/>
      <c r="AB470" s="79"/>
      <c r="AC470" s="79"/>
      <c r="AD470" s="79"/>
      <c r="AE470" s="79"/>
      <c r="AF470" s="79"/>
      <c r="AG470" s="79"/>
      <c r="AH470" s="79"/>
      <c r="AI470" s="79"/>
      <c r="AJ470" s="79"/>
      <c r="AK470" s="79"/>
      <c r="AL470" s="79"/>
      <c r="AM470" s="79"/>
    </row>
    <row r="471" spans="1:39" ht="15.75" customHeight="1">
      <c r="A471" s="29"/>
      <c r="B471" s="79"/>
      <c r="C471" s="79"/>
      <c r="D471" s="29"/>
      <c r="E471" s="79"/>
      <c r="F471" s="79"/>
      <c r="G471" s="79"/>
      <c r="H471" s="79"/>
      <c r="I471" s="79"/>
      <c r="J471" s="79"/>
      <c r="K471" s="79"/>
      <c r="L471" s="79"/>
      <c r="M471" s="79"/>
      <c r="N471" s="79"/>
      <c r="O471" s="79"/>
      <c r="P471" s="79"/>
      <c r="Q471" s="79"/>
      <c r="R471" s="79"/>
      <c r="S471" s="79"/>
      <c r="T471" s="79"/>
      <c r="U471" s="79"/>
      <c r="V471" s="79"/>
      <c r="W471" s="79"/>
      <c r="X471" s="79"/>
      <c r="Y471" s="79"/>
      <c r="Z471" s="79"/>
      <c r="AA471" s="79"/>
      <c r="AB471" s="79"/>
      <c r="AC471" s="79"/>
      <c r="AD471" s="79"/>
      <c r="AE471" s="79"/>
      <c r="AF471" s="79"/>
      <c r="AG471" s="79"/>
      <c r="AH471" s="79"/>
      <c r="AI471" s="79"/>
      <c r="AJ471" s="79"/>
      <c r="AK471" s="79"/>
      <c r="AL471" s="79"/>
      <c r="AM471" s="79"/>
    </row>
    <row r="472" spans="1:39" ht="15.75" customHeight="1">
      <c r="A472" s="29"/>
      <c r="B472" s="79"/>
      <c r="C472" s="79"/>
      <c r="D472" s="29"/>
      <c r="E472" s="79"/>
      <c r="F472" s="79"/>
      <c r="G472" s="79"/>
      <c r="H472" s="79"/>
      <c r="I472" s="79"/>
      <c r="J472" s="79"/>
      <c r="K472" s="79"/>
      <c r="L472" s="79"/>
      <c r="M472" s="79"/>
      <c r="N472" s="79"/>
      <c r="O472" s="79"/>
      <c r="P472" s="79"/>
      <c r="Q472" s="79"/>
      <c r="R472" s="79"/>
      <c r="S472" s="79"/>
      <c r="T472" s="79"/>
      <c r="U472" s="79"/>
      <c r="V472" s="79"/>
      <c r="W472" s="79"/>
      <c r="X472" s="79"/>
      <c r="Y472" s="79"/>
      <c r="Z472" s="79"/>
      <c r="AA472" s="79"/>
      <c r="AB472" s="79"/>
      <c r="AC472" s="79"/>
      <c r="AD472" s="79"/>
      <c r="AE472" s="79"/>
      <c r="AF472" s="79"/>
      <c r="AG472" s="79"/>
      <c r="AH472" s="79"/>
      <c r="AI472" s="79"/>
      <c r="AJ472" s="79"/>
      <c r="AK472" s="79"/>
      <c r="AL472" s="79"/>
      <c r="AM472" s="79"/>
    </row>
    <row r="473" spans="1:39" ht="15.75" customHeight="1">
      <c r="A473" s="29"/>
      <c r="B473" s="79"/>
      <c r="C473" s="79"/>
      <c r="D473" s="29"/>
      <c r="E473" s="79"/>
      <c r="F473" s="79"/>
      <c r="G473" s="79"/>
      <c r="H473" s="79"/>
      <c r="I473" s="79"/>
      <c r="J473" s="79"/>
      <c r="K473" s="79"/>
      <c r="L473" s="79"/>
      <c r="M473" s="79"/>
      <c r="N473" s="79"/>
      <c r="O473" s="79"/>
      <c r="P473" s="79"/>
      <c r="Q473" s="79"/>
      <c r="R473" s="79"/>
      <c r="S473" s="79"/>
      <c r="T473" s="79"/>
      <c r="U473" s="79"/>
      <c r="V473" s="79"/>
      <c r="W473" s="79"/>
      <c r="X473" s="79"/>
      <c r="Y473" s="79"/>
      <c r="Z473" s="79"/>
      <c r="AA473" s="79"/>
      <c r="AB473" s="79"/>
      <c r="AC473" s="79"/>
      <c r="AD473" s="79"/>
      <c r="AE473" s="79"/>
      <c r="AF473" s="79"/>
      <c r="AG473" s="79"/>
      <c r="AH473" s="79"/>
      <c r="AI473" s="79"/>
      <c r="AJ473" s="79"/>
      <c r="AK473" s="79"/>
      <c r="AL473" s="79"/>
      <c r="AM473" s="79"/>
    </row>
    <row r="474" spans="1:39" ht="15.75" customHeight="1">
      <c r="A474" s="29"/>
      <c r="B474" s="79"/>
      <c r="C474" s="79"/>
      <c r="D474" s="29"/>
      <c r="E474" s="79"/>
      <c r="F474" s="79"/>
      <c r="G474" s="79"/>
      <c r="H474" s="79"/>
      <c r="I474" s="79"/>
      <c r="J474" s="79"/>
      <c r="K474" s="79"/>
      <c r="L474" s="79"/>
      <c r="M474" s="79"/>
      <c r="N474" s="79"/>
      <c r="O474" s="79"/>
      <c r="P474" s="79"/>
      <c r="Q474" s="79"/>
      <c r="R474" s="79"/>
      <c r="S474" s="79"/>
      <c r="T474" s="79"/>
      <c r="U474" s="79"/>
      <c r="V474" s="79"/>
      <c r="W474" s="79"/>
      <c r="X474" s="79"/>
      <c r="Y474" s="79"/>
      <c r="Z474" s="79"/>
      <c r="AA474" s="79"/>
      <c r="AB474" s="79"/>
      <c r="AC474" s="79"/>
      <c r="AD474" s="79"/>
      <c r="AE474" s="79"/>
      <c r="AF474" s="79"/>
      <c r="AG474" s="79"/>
      <c r="AH474" s="79"/>
      <c r="AI474" s="79"/>
      <c r="AJ474" s="79"/>
      <c r="AK474" s="79"/>
      <c r="AL474" s="79"/>
      <c r="AM474" s="79"/>
    </row>
    <row r="475" spans="1:39" ht="15.75" customHeight="1">
      <c r="A475" s="29"/>
      <c r="B475" s="79"/>
      <c r="C475" s="79"/>
      <c r="D475" s="29"/>
      <c r="E475" s="79"/>
      <c r="F475" s="79"/>
      <c r="G475" s="79"/>
      <c r="H475" s="79"/>
      <c r="I475" s="79"/>
      <c r="J475" s="79"/>
      <c r="K475" s="79"/>
      <c r="L475" s="79"/>
      <c r="M475" s="79"/>
      <c r="N475" s="79"/>
      <c r="O475" s="79"/>
      <c r="P475" s="79"/>
      <c r="Q475" s="79"/>
      <c r="R475" s="79"/>
      <c r="S475" s="79"/>
      <c r="T475" s="79"/>
      <c r="U475" s="79"/>
      <c r="V475" s="79"/>
      <c r="W475" s="79"/>
      <c r="X475" s="79"/>
      <c r="Y475" s="79"/>
      <c r="Z475" s="79"/>
      <c r="AA475" s="79"/>
      <c r="AB475" s="79"/>
      <c r="AC475" s="79"/>
      <c r="AD475" s="79"/>
      <c r="AE475" s="79"/>
      <c r="AF475" s="79"/>
      <c r="AG475" s="79"/>
      <c r="AH475" s="79"/>
      <c r="AI475" s="79"/>
      <c r="AJ475" s="79"/>
      <c r="AK475" s="79"/>
      <c r="AL475" s="79"/>
      <c r="AM475" s="79"/>
    </row>
    <row r="476" spans="1:39" ht="15.75" customHeight="1">
      <c r="A476" s="29"/>
      <c r="B476" s="79"/>
      <c r="C476" s="79"/>
      <c r="D476" s="29"/>
      <c r="E476" s="79"/>
      <c r="F476" s="79"/>
      <c r="G476" s="79"/>
      <c r="H476" s="79"/>
      <c r="I476" s="79"/>
      <c r="J476" s="79"/>
      <c r="K476" s="79"/>
      <c r="L476" s="79"/>
      <c r="M476" s="79"/>
      <c r="N476" s="79"/>
      <c r="O476" s="79"/>
      <c r="P476" s="79"/>
      <c r="Q476" s="79"/>
      <c r="R476" s="79"/>
      <c r="S476" s="79"/>
      <c r="T476" s="79"/>
      <c r="U476" s="79"/>
      <c r="V476" s="79"/>
      <c r="W476" s="79"/>
      <c r="X476" s="79"/>
      <c r="Y476" s="79"/>
      <c r="Z476" s="79"/>
      <c r="AA476" s="79"/>
      <c r="AB476" s="79"/>
      <c r="AC476" s="79"/>
      <c r="AD476" s="79"/>
      <c r="AE476" s="79"/>
      <c r="AF476" s="79"/>
      <c r="AG476" s="79"/>
      <c r="AH476" s="79"/>
      <c r="AI476" s="79"/>
      <c r="AJ476" s="79"/>
      <c r="AK476" s="79"/>
      <c r="AL476" s="79"/>
      <c r="AM476" s="79"/>
    </row>
    <row r="477" spans="1:39" ht="15.75" customHeight="1">
      <c r="A477" s="29"/>
      <c r="B477" s="79"/>
      <c r="C477" s="79"/>
      <c r="D477" s="29"/>
      <c r="E477" s="79"/>
      <c r="F477" s="79"/>
      <c r="G477" s="79"/>
      <c r="H477" s="79"/>
      <c r="I477" s="79"/>
      <c r="J477" s="79"/>
      <c r="K477" s="79"/>
      <c r="L477" s="79"/>
      <c r="M477" s="79"/>
      <c r="N477" s="79"/>
      <c r="O477" s="79"/>
      <c r="P477" s="79"/>
      <c r="Q477" s="79"/>
      <c r="R477" s="79"/>
      <c r="S477" s="79"/>
      <c r="T477" s="79"/>
      <c r="U477" s="79"/>
      <c r="V477" s="79"/>
      <c r="W477" s="79"/>
      <c r="X477" s="79"/>
      <c r="Y477" s="79"/>
      <c r="Z477" s="79"/>
      <c r="AA477" s="79"/>
      <c r="AB477" s="79"/>
      <c r="AC477" s="79"/>
      <c r="AD477" s="79"/>
      <c r="AE477" s="79"/>
      <c r="AF477" s="79"/>
      <c r="AG477" s="79"/>
      <c r="AH477" s="79"/>
      <c r="AI477" s="79"/>
      <c r="AJ477" s="79"/>
      <c r="AK477" s="79"/>
      <c r="AL477" s="79"/>
      <c r="AM477" s="79"/>
    </row>
    <row r="478" spans="1:39" ht="15.75" customHeight="1">
      <c r="A478" s="29"/>
      <c r="B478" s="79"/>
      <c r="C478" s="79"/>
      <c r="D478" s="29"/>
      <c r="E478" s="79"/>
      <c r="F478" s="79"/>
      <c r="G478" s="79"/>
      <c r="H478" s="79"/>
      <c r="I478" s="79"/>
      <c r="J478" s="79"/>
      <c r="K478" s="79"/>
      <c r="L478" s="79"/>
      <c r="M478" s="79"/>
      <c r="N478" s="79"/>
      <c r="O478" s="79"/>
      <c r="P478" s="79"/>
      <c r="Q478" s="79"/>
      <c r="R478" s="79"/>
      <c r="S478" s="79"/>
      <c r="T478" s="79"/>
      <c r="U478" s="79"/>
      <c r="V478" s="79"/>
      <c r="W478" s="79"/>
      <c r="X478" s="79"/>
      <c r="Y478" s="79"/>
      <c r="Z478" s="79"/>
      <c r="AA478" s="79"/>
      <c r="AB478" s="79"/>
      <c r="AC478" s="79"/>
      <c r="AD478" s="79"/>
      <c r="AE478" s="79"/>
      <c r="AF478" s="79"/>
      <c r="AG478" s="79"/>
      <c r="AH478" s="79"/>
      <c r="AI478" s="79"/>
      <c r="AJ478" s="79"/>
      <c r="AK478" s="79"/>
      <c r="AL478" s="79"/>
      <c r="AM478" s="79"/>
    </row>
    <row r="479" spans="1:39" ht="15.75" customHeight="1">
      <c r="A479" s="29"/>
      <c r="B479" s="79"/>
      <c r="C479" s="79"/>
      <c r="D479" s="29"/>
      <c r="E479" s="79"/>
      <c r="F479" s="79"/>
      <c r="G479" s="79"/>
      <c r="H479" s="79"/>
      <c r="I479" s="79"/>
      <c r="J479" s="79"/>
      <c r="K479" s="79"/>
      <c r="L479" s="79"/>
      <c r="M479" s="79"/>
      <c r="N479" s="79"/>
      <c r="O479" s="79"/>
      <c r="P479" s="79"/>
      <c r="Q479" s="79"/>
      <c r="R479" s="79"/>
      <c r="S479" s="79"/>
      <c r="T479" s="79"/>
      <c r="U479" s="79"/>
      <c r="V479" s="79"/>
      <c r="W479" s="79"/>
      <c r="X479" s="79"/>
      <c r="Y479" s="79"/>
      <c r="Z479" s="79"/>
      <c r="AA479" s="79"/>
      <c r="AB479" s="79"/>
      <c r="AC479" s="79"/>
      <c r="AD479" s="79"/>
      <c r="AE479" s="79"/>
      <c r="AF479" s="79"/>
      <c r="AG479" s="79"/>
      <c r="AH479" s="79"/>
      <c r="AI479" s="79"/>
      <c r="AJ479" s="79"/>
      <c r="AK479" s="79"/>
      <c r="AL479" s="79"/>
      <c r="AM479" s="79"/>
    </row>
    <row r="480" spans="1:39" ht="15.75" customHeight="1">
      <c r="A480" s="29"/>
      <c r="B480" s="79"/>
      <c r="C480" s="79"/>
      <c r="D480" s="29"/>
      <c r="E480" s="79"/>
      <c r="F480" s="79"/>
      <c r="G480" s="79"/>
      <c r="H480" s="79"/>
      <c r="I480" s="79"/>
      <c r="J480" s="79"/>
      <c r="K480" s="79"/>
      <c r="L480" s="79"/>
      <c r="M480" s="79"/>
      <c r="N480" s="79"/>
      <c r="O480" s="79"/>
      <c r="P480" s="79"/>
      <c r="Q480" s="79"/>
      <c r="R480" s="79"/>
      <c r="S480" s="79"/>
      <c r="T480" s="79"/>
      <c r="U480" s="79"/>
      <c r="V480" s="79"/>
      <c r="W480" s="79"/>
      <c r="X480" s="79"/>
      <c r="Y480" s="79"/>
      <c r="Z480" s="79"/>
      <c r="AA480" s="79"/>
      <c r="AB480" s="79"/>
      <c r="AC480" s="79"/>
      <c r="AD480" s="79"/>
      <c r="AE480" s="79"/>
      <c r="AF480" s="79"/>
      <c r="AG480" s="79"/>
      <c r="AH480" s="79"/>
      <c r="AI480" s="79"/>
      <c r="AJ480" s="79"/>
      <c r="AK480" s="79"/>
      <c r="AL480" s="79"/>
      <c r="AM480" s="79"/>
    </row>
    <row r="481" spans="1:39" ht="15.75" customHeight="1">
      <c r="A481" s="29"/>
      <c r="B481" s="79"/>
      <c r="C481" s="79"/>
      <c r="D481" s="29"/>
      <c r="E481" s="79"/>
      <c r="F481" s="79"/>
      <c r="G481" s="79"/>
      <c r="H481" s="79"/>
      <c r="I481" s="79"/>
      <c r="J481" s="79"/>
      <c r="K481" s="79"/>
      <c r="L481" s="79"/>
      <c r="M481" s="79"/>
      <c r="N481" s="79"/>
      <c r="O481" s="79"/>
      <c r="P481" s="79"/>
      <c r="Q481" s="79"/>
      <c r="R481" s="79"/>
      <c r="S481" s="79"/>
      <c r="T481" s="79"/>
      <c r="U481" s="79"/>
      <c r="V481" s="79"/>
      <c r="W481" s="79"/>
      <c r="X481" s="79"/>
      <c r="Y481" s="79"/>
      <c r="Z481" s="79"/>
      <c r="AA481" s="79"/>
      <c r="AB481" s="79"/>
      <c r="AC481" s="79"/>
      <c r="AD481" s="79"/>
      <c r="AE481" s="79"/>
      <c r="AF481" s="79"/>
      <c r="AG481" s="79"/>
      <c r="AH481" s="79"/>
      <c r="AI481" s="79"/>
      <c r="AJ481" s="79"/>
      <c r="AK481" s="79"/>
      <c r="AL481" s="79"/>
      <c r="AM481" s="79"/>
    </row>
    <row r="482" spans="1:39" ht="15.75" customHeight="1">
      <c r="A482" s="29"/>
      <c r="B482" s="79"/>
      <c r="C482" s="79"/>
      <c r="D482" s="29"/>
      <c r="E482" s="79"/>
      <c r="F482" s="79"/>
      <c r="G482" s="79"/>
      <c r="H482" s="79"/>
      <c r="I482" s="79"/>
      <c r="J482" s="79"/>
      <c r="K482" s="79"/>
      <c r="L482" s="79"/>
      <c r="M482" s="79"/>
      <c r="N482" s="79"/>
      <c r="O482" s="79"/>
      <c r="P482" s="79"/>
      <c r="Q482" s="79"/>
      <c r="R482" s="79"/>
      <c r="S482" s="79"/>
      <c r="T482" s="79"/>
      <c r="U482" s="79"/>
      <c r="V482" s="79"/>
      <c r="W482" s="79"/>
      <c r="X482" s="79"/>
      <c r="Y482" s="79"/>
      <c r="Z482" s="79"/>
      <c r="AA482" s="79"/>
      <c r="AB482" s="79"/>
      <c r="AC482" s="79"/>
      <c r="AD482" s="79"/>
      <c r="AE482" s="79"/>
      <c r="AF482" s="79"/>
      <c r="AG482" s="79"/>
      <c r="AH482" s="79"/>
      <c r="AI482" s="79"/>
      <c r="AJ482" s="79"/>
      <c r="AK482" s="79"/>
      <c r="AL482" s="79"/>
      <c r="AM482" s="79"/>
    </row>
    <row r="483" spans="1:39" ht="15.75" customHeight="1">
      <c r="A483" s="29"/>
      <c r="B483" s="79"/>
      <c r="C483" s="79"/>
      <c r="D483" s="29"/>
      <c r="E483" s="79"/>
      <c r="F483" s="79"/>
      <c r="G483" s="79"/>
      <c r="H483" s="79"/>
      <c r="I483" s="79"/>
      <c r="J483" s="79"/>
      <c r="K483" s="79"/>
      <c r="L483" s="79"/>
      <c r="M483" s="79"/>
      <c r="N483" s="79"/>
      <c r="O483" s="79"/>
      <c r="P483" s="79"/>
      <c r="Q483" s="79"/>
      <c r="R483" s="79"/>
      <c r="S483" s="79"/>
      <c r="T483" s="79"/>
      <c r="U483" s="79"/>
      <c r="V483" s="79"/>
      <c r="W483" s="79"/>
      <c r="X483" s="79"/>
      <c r="Y483" s="79"/>
      <c r="Z483" s="79"/>
      <c r="AA483" s="79"/>
      <c r="AB483" s="79"/>
      <c r="AC483" s="79"/>
      <c r="AD483" s="79"/>
      <c r="AE483" s="79"/>
      <c r="AF483" s="79"/>
      <c r="AG483" s="79"/>
      <c r="AH483" s="79"/>
      <c r="AI483" s="79"/>
      <c r="AJ483" s="79"/>
      <c r="AK483" s="79"/>
      <c r="AL483" s="79"/>
      <c r="AM483" s="79"/>
    </row>
    <row r="484" spans="1:39" ht="15.75" customHeight="1">
      <c r="A484" s="29"/>
      <c r="B484" s="79"/>
      <c r="C484" s="79"/>
      <c r="D484" s="29"/>
      <c r="E484" s="79"/>
      <c r="F484" s="79"/>
      <c r="G484" s="79"/>
      <c r="H484" s="79"/>
      <c r="I484" s="79"/>
      <c r="J484" s="79"/>
      <c r="K484" s="79"/>
      <c r="L484" s="79"/>
      <c r="M484" s="79"/>
      <c r="N484" s="79"/>
      <c r="O484" s="79"/>
      <c r="P484" s="79"/>
      <c r="Q484" s="79"/>
      <c r="R484" s="79"/>
      <c r="S484" s="79"/>
      <c r="T484" s="79"/>
      <c r="U484" s="79"/>
      <c r="V484" s="79"/>
      <c r="W484" s="79"/>
      <c r="X484" s="79"/>
      <c r="Y484" s="79"/>
      <c r="Z484" s="79"/>
      <c r="AA484" s="79"/>
      <c r="AB484" s="79"/>
      <c r="AC484" s="79"/>
      <c r="AD484" s="79"/>
      <c r="AE484" s="79"/>
      <c r="AF484" s="79"/>
      <c r="AG484" s="79"/>
      <c r="AH484" s="79"/>
      <c r="AI484" s="79"/>
      <c r="AJ484" s="79"/>
      <c r="AK484" s="79"/>
      <c r="AL484" s="79"/>
      <c r="AM484" s="79"/>
    </row>
    <row r="485" spans="1:39" ht="15.75" customHeight="1">
      <c r="A485" s="29"/>
      <c r="B485" s="79"/>
      <c r="C485" s="79"/>
      <c r="D485" s="29"/>
      <c r="E485" s="79"/>
      <c r="F485" s="79"/>
      <c r="G485" s="79"/>
      <c r="H485" s="79"/>
      <c r="I485" s="79"/>
      <c r="J485" s="79"/>
      <c r="K485" s="79"/>
      <c r="L485" s="79"/>
      <c r="M485" s="79"/>
      <c r="N485" s="79"/>
      <c r="O485" s="79"/>
      <c r="P485" s="79"/>
      <c r="Q485" s="79"/>
      <c r="R485" s="79"/>
      <c r="S485" s="79"/>
      <c r="T485" s="79"/>
      <c r="U485" s="79"/>
      <c r="V485" s="79"/>
      <c r="W485" s="79"/>
      <c r="X485" s="79"/>
      <c r="Y485" s="79"/>
      <c r="Z485" s="79"/>
      <c r="AA485" s="79"/>
      <c r="AB485" s="79"/>
      <c r="AC485" s="79"/>
      <c r="AD485" s="79"/>
      <c r="AE485" s="79"/>
      <c r="AF485" s="79"/>
      <c r="AG485" s="79"/>
      <c r="AH485" s="79"/>
      <c r="AI485" s="79"/>
      <c r="AJ485" s="79"/>
      <c r="AK485" s="79"/>
      <c r="AL485" s="79"/>
      <c r="AM485" s="79"/>
    </row>
    <row r="486" spans="1:39" ht="15.75" customHeight="1">
      <c r="A486" s="29"/>
      <c r="B486" s="79"/>
      <c r="C486" s="79"/>
      <c r="D486" s="29"/>
      <c r="E486" s="79"/>
      <c r="F486" s="79"/>
      <c r="G486" s="79"/>
      <c r="H486" s="79"/>
      <c r="I486" s="79"/>
      <c r="J486" s="79"/>
      <c r="K486" s="79"/>
      <c r="L486" s="79"/>
      <c r="M486" s="79"/>
      <c r="N486" s="79"/>
      <c r="O486" s="79"/>
      <c r="P486" s="79"/>
      <c r="Q486" s="79"/>
      <c r="R486" s="79"/>
      <c r="S486" s="79"/>
      <c r="T486" s="79"/>
      <c r="U486" s="79"/>
      <c r="V486" s="79"/>
      <c r="W486" s="79"/>
      <c r="X486" s="79"/>
      <c r="Y486" s="79"/>
      <c r="Z486" s="79"/>
      <c r="AA486" s="79"/>
      <c r="AB486" s="79"/>
      <c r="AC486" s="79"/>
      <c r="AD486" s="79"/>
      <c r="AE486" s="79"/>
      <c r="AF486" s="79"/>
      <c r="AG486" s="79"/>
      <c r="AH486" s="79"/>
      <c r="AI486" s="79"/>
      <c r="AJ486" s="79"/>
      <c r="AK486" s="79"/>
      <c r="AL486" s="79"/>
      <c r="AM486" s="79"/>
    </row>
    <row r="487" spans="1:39" ht="15.75" customHeight="1">
      <c r="A487" s="29"/>
      <c r="B487" s="79"/>
      <c r="C487" s="79"/>
      <c r="D487" s="29"/>
      <c r="E487" s="79"/>
      <c r="F487" s="79"/>
      <c r="G487" s="79"/>
      <c r="H487" s="79"/>
      <c r="I487" s="79"/>
      <c r="J487" s="79"/>
      <c r="K487" s="79"/>
      <c r="L487" s="79"/>
      <c r="M487" s="79"/>
      <c r="N487" s="79"/>
      <c r="O487" s="79"/>
      <c r="P487" s="79"/>
      <c r="Q487" s="79"/>
      <c r="R487" s="79"/>
      <c r="S487" s="79"/>
      <c r="T487" s="79"/>
      <c r="U487" s="79"/>
      <c r="V487" s="79"/>
      <c r="W487" s="79"/>
      <c r="X487" s="79"/>
      <c r="Y487" s="79"/>
      <c r="Z487" s="79"/>
      <c r="AA487" s="79"/>
      <c r="AB487" s="79"/>
      <c r="AC487" s="79"/>
      <c r="AD487" s="79"/>
      <c r="AE487" s="79"/>
      <c r="AF487" s="79"/>
      <c r="AG487" s="79"/>
      <c r="AH487" s="79"/>
      <c r="AI487" s="79"/>
      <c r="AJ487" s="79"/>
      <c r="AK487" s="79"/>
      <c r="AL487" s="79"/>
      <c r="AM487" s="79"/>
    </row>
    <row r="488" spans="1:39" ht="15.75" customHeight="1">
      <c r="A488" s="29"/>
      <c r="B488" s="79"/>
      <c r="C488" s="79"/>
      <c r="D488" s="29"/>
      <c r="E488" s="79"/>
      <c r="F488" s="79"/>
      <c r="G488" s="79"/>
      <c r="H488" s="79"/>
      <c r="I488" s="79"/>
      <c r="J488" s="79"/>
      <c r="K488" s="79"/>
      <c r="L488" s="79"/>
      <c r="M488" s="79"/>
      <c r="N488" s="79"/>
      <c r="O488" s="79"/>
      <c r="P488" s="79"/>
      <c r="Q488" s="79"/>
      <c r="R488" s="79"/>
      <c r="S488" s="79"/>
      <c r="T488" s="79"/>
      <c r="U488" s="79"/>
      <c r="V488" s="79"/>
      <c r="W488" s="79"/>
      <c r="X488" s="79"/>
      <c r="Y488" s="79"/>
      <c r="Z488" s="79"/>
      <c r="AA488" s="79"/>
      <c r="AB488" s="79"/>
      <c r="AC488" s="79"/>
      <c r="AD488" s="79"/>
      <c r="AE488" s="79"/>
      <c r="AF488" s="79"/>
      <c r="AG488" s="79"/>
      <c r="AH488" s="79"/>
      <c r="AI488" s="79"/>
      <c r="AJ488" s="79"/>
      <c r="AK488" s="79"/>
      <c r="AL488" s="79"/>
      <c r="AM488" s="79"/>
    </row>
    <row r="489" spans="1:39" ht="15.75" customHeight="1">
      <c r="A489" s="29"/>
      <c r="B489" s="79"/>
      <c r="C489" s="79"/>
      <c r="D489" s="29"/>
      <c r="E489" s="79"/>
      <c r="F489" s="79"/>
      <c r="G489" s="79"/>
      <c r="H489" s="79"/>
      <c r="I489" s="79"/>
      <c r="J489" s="79"/>
      <c r="K489" s="79"/>
      <c r="L489" s="79"/>
      <c r="M489" s="79"/>
      <c r="N489" s="79"/>
      <c r="O489" s="79"/>
      <c r="P489" s="79"/>
      <c r="Q489" s="79"/>
      <c r="R489" s="79"/>
      <c r="S489" s="79"/>
      <c r="T489" s="79"/>
      <c r="U489" s="79"/>
      <c r="V489" s="79"/>
      <c r="W489" s="79"/>
      <c r="X489" s="79"/>
      <c r="Y489" s="79"/>
      <c r="Z489" s="79"/>
      <c r="AA489" s="79"/>
      <c r="AB489" s="79"/>
      <c r="AC489" s="79"/>
      <c r="AD489" s="79"/>
      <c r="AE489" s="79"/>
      <c r="AF489" s="79"/>
      <c r="AG489" s="79"/>
      <c r="AH489" s="79"/>
      <c r="AI489" s="79"/>
      <c r="AJ489" s="79"/>
      <c r="AK489" s="79"/>
      <c r="AL489" s="79"/>
      <c r="AM489" s="79"/>
    </row>
    <row r="490" spans="1:39" ht="15.75" customHeight="1">
      <c r="A490" s="29"/>
      <c r="B490" s="79"/>
      <c r="C490" s="79"/>
      <c r="D490" s="29"/>
      <c r="E490" s="79"/>
      <c r="F490" s="79"/>
      <c r="G490" s="79"/>
      <c r="H490" s="79"/>
      <c r="I490" s="79"/>
      <c r="J490" s="79"/>
      <c r="K490" s="79"/>
      <c r="L490" s="79"/>
      <c r="M490" s="79"/>
      <c r="N490" s="79"/>
      <c r="O490" s="79"/>
      <c r="P490" s="79"/>
      <c r="Q490" s="79"/>
      <c r="R490" s="79"/>
      <c r="S490" s="79"/>
      <c r="T490" s="79"/>
      <c r="U490" s="79"/>
      <c r="V490" s="79"/>
      <c r="W490" s="79"/>
      <c r="X490" s="79"/>
      <c r="Y490" s="79"/>
      <c r="Z490" s="79"/>
      <c r="AA490" s="79"/>
      <c r="AB490" s="79"/>
      <c r="AC490" s="79"/>
      <c r="AD490" s="79"/>
      <c r="AE490" s="79"/>
      <c r="AF490" s="79"/>
      <c r="AG490" s="79"/>
      <c r="AH490" s="79"/>
      <c r="AI490" s="79"/>
      <c r="AJ490" s="79"/>
      <c r="AK490" s="79"/>
      <c r="AL490" s="79"/>
      <c r="AM490" s="79"/>
    </row>
    <row r="491" spans="1:39" ht="15.75" customHeight="1">
      <c r="A491" s="29"/>
      <c r="B491" s="79"/>
      <c r="C491" s="79"/>
      <c r="D491" s="29"/>
      <c r="E491" s="79"/>
      <c r="F491" s="79"/>
      <c r="G491" s="79"/>
      <c r="H491" s="79"/>
      <c r="I491" s="79"/>
      <c r="J491" s="79"/>
      <c r="K491" s="79"/>
      <c r="L491" s="79"/>
      <c r="M491" s="79"/>
      <c r="N491" s="79"/>
      <c r="O491" s="79"/>
      <c r="P491" s="79"/>
      <c r="Q491" s="79"/>
      <c r="R491" s="79"/>
      <c r="S491" s="79"/>
      <c r="T491" s="79"/>
      <c r="U491" s="79"/>
      <c r="V491" s="79"/>
      <c r="W491" s="79"/>
      <c r="X491" s="79"/>
      <c r="Y491" s="79"/>
      <c r="Z491" s="79"/>
      <c r="AA491" s="79"/>
      <c r="AB491" s="79"/>
      <c r="AC491" s="79"/>
      <c r="AD491" s="79"/>
      <c r="AE491" s="79"/>
      <c r="AF491" s="79"/>
      <c r="AG491" s="79"/>
      <c r="AH491" s="79"/>
      <c r="AI491" s="79"/>
      <c r="AJ491" s="79"/>
      <c r="AK491" s="79"/>
      <c r="AL491" s="79"/>
      <c r="AM491" s="79"/>
    </row>
    <row r="492" spans="1:39" ht="15.75" customHeight="1">
      <c r="A492" s="29"/>
      <c r="B492" s="79"/>
      <c r="C492" s="79"/>
      <c r="D492" s="29"/>
      <c r="E492" s="79"/>
      <c r="F492" s="79"/>
      <c r="G492" s="79"/>
      <c r="H492" s="79"/>
      <c r="I492" s="79"/>
      <c r="J492" s="79"/>
      <c r="K492" s="79"/>
      <c r="L492" s="79"/>
      <c r="M492" s="79"/>
      <c r="N492" s="79"/>
      <c r="O492" s="79"/>
      <c r="P492" s="79"/>
      <c r="Q492" s="79"/>
      <c r="R492" s="79"/>
      <c r="S492" s="79"/>
      <c r="T492" s="79"/>
      <c r="U492" s="79"/>
      <c r="V492" s="79"/>
      <c r="W492" s="79"/>
      <c r="X492" s="79"/>
      <c r="Y492" s="79"/>
      <c r="Z492" s="79"/>
      <c r="AA492" s="79"/>
      <c r="AB492" s="79"/>
      <c r="AC492" s="79"/>
      <c r="AD492" s="79"/>
      <c r="AE492" s="79"/>
      <c r="AF492" s="79"/>
      <c r="AG492" s="79"/>
      <c r="AH492" s="79"/>
      <c r="AI492" s="79"/>
      <c r="AJ492" s="79"/>
      <c r="AK492" s="79"/>
      <c r="AL492" s="79"/>
      <c r="AM492" s="79"/>
    </row>
    <row r="493" spans="1:39" ht="15.75" customHeight="1">
      <c r="A493" s="29"/>
      <c r="B493" s="79"/>
      <c r="C493" s="79"/>
      <c r="D493" s="29"/>
      <c r="E493" s="79"/>
      <c r="F493" s="79"/>
      <c r="G493" s="79"/>
      <c r="H493" s="79"/>
      <c r="I493" s="79"/>
      <c r="J493" s="79"/>
      <c r="K493" s="79"/>
      <c r="L493" s="79"/>
      <c r="M493" s="79"/>
      <c r="N493" s="79"/>
      <c r="O493" s="79"/>
      <c r="P493" s="79"/>
      <c r="Q493" s="79"/>
      <c r="R493" s="79"/>
      <c r="S493" s="79"/>
      <c r="T493" s="79"/>
      <c r="U493" s="79"/>
      <c r="V493" s="79"/>
      <c r="W493" s="79"/>
      <c r="X493" s="79"/>
      <c r="Y493" s="79"/>
      <c r="Z493" s="79"/>
      <c r="AA493" s="79"/>
      <c r="AB493" s="79"/>
      <c r="AC493" s="79"/>
      <c r="AD493" s="79"/>
      <c r="AE493" s="79"/>
      <c r="AF493" s="79"/>
      <c r="AG493" s="79"/>
      <c r="AH493" s="79"/>
      <c r="AI493" s="79"/>
      <c r="AJ493" s="79"/>
      <c r="AK493" s="79"/>
      <c r="AL493" s="79"/>
      <c r="AM493" s="79"/>
    </row>
    <row r="494" spans="1:39" ht="15.75" customHeight="1">
      <c r="A494" s="29"/>
      <c r="B494" s="79"/>
      <c r="C494" s="79"/>
      <c r="D494" s="29"/>
      <c r="E494" s="79"/>
      <c r="F494" s="79"/>
      <c r="G494" s="79"/>
      <c r="H494" s="79"/>
      <c r="I494" s="79"/>
      <c r="J494" s="79"/>
      <c r="K494" s="79"/>
      <c r="L494" s="79"/>
      <c r="M494" s="79"/>
      <c r="N494" s="79"/>
      <c r="O494" s="79"/>
      <c r="P494" s="79"/>
      <c r="Q494" s="79"/>
      <c r="R494" s="79"/>
      <c r="S494" s="79"/>
      <c r="T494" s="79"/>
      <c r="U494" s="79"/>
      <c r="V494" s="79"/>
      <c r="W494" s="79"/>
      <c r="X494" s="79"/>
      <c r="Y494" s="79"/>
      <c r="Z494" s="79"/>
      <c r="AA494" s="79"/>
      <c r="AB494" s="79"/>
      <c r="AC494" s="79"/>
      <c r="AD494" s="79"/>
      <c r="AE494" s="79"/>
      <c r="AF494" s="79"/>
      <c r="AG494" s="79"/>
      <c r="AH494" s="79"/>
      <c r="AI494" s="79"/>
      <c r="AJ494" s="79"/>
      <c r="AK494" s="79"/>
      <c r="AL494" s="79"/>
      <c r="AM494" s="79"/>
    </row>
    <row r="495" spans="1:39" ht="15.75" customHeight="1">
      <c r="A495" s="29"/>
      <c r="B495" s="79"/>
      <c r="C495" s="79"/>
      <c r="D495" s="29"/>
      <c r="E495" s="79"/>
      <c r="F495" s="79"/>
      <c r="G495" s="79"/>
      <c r="H495" s="79"/>
      <c r="I495" s="79"/>
      <c r="J495" s="79"/>
      <c r="K495" s="79"/>
      <c r="L495" s="79"/>
      <c r="M495" s="79"/>
      <c r="N495" s="79"/>
      <c r="O495" s="79"/>
      <c r="P495" s="79"/>
      <c r="Q495" s="79"/>
      <c r="R495" s="79"/>
      <c r="S495" s="79"/>
      <c r="T495" s="79"/>
      <c r="U495" s="79"/>
      <c r="V495" s="79"/>
      <c r="W495" s="79"/>
      <c r="X495" s="79"/>
      <c r="Y495" s="79"/>
      <c r="Z495" s="79"/>
      <c r="AA495" s="79"/>
      <c r="AB495" s="79"/>
      <c r="AC495" s="79"/>
      <c r="AD495" s="79"/>
      <c r="AE495" s="79"/>
      <c r="AF495" s="79"/>
      <c r="AG495" s="79"/>
      <c r="AH495" s="79"/>
      <c r="AI495" s="79"/>
      <c r="AJ495" s="79"/>
      <c r="AK495" s="79"/>
      <c r="AL495" s="79"/>
      <c r="AM495" s="79"/>
    </row>
    <row r="496" spans="1:39" ht="15.75" customHeight="1">
      <c r="A496" s="29"/>
      <c r="B496" s="79"/>
      <c r="C496" s="79"/>
      <c r="D496" s="29"/>
      <c r="E496" s="79"/>
      <c r="F496" s="79"/>
      <c r="G496" s="79"/>
      <c r="H496" s="79"/>
      <c r="I496" s="79"/>
      <c r="J496" s="79"/>
      <c r="K496" s="79"/>
      <c r="L496" s="79"/>
      <c r="M496" s="79"/>
      <c r="N496" s="79"/>
      <c r="O496" s="79"/>
      <c r="P496" s="79"/>
      <c r="Q496" s="79"/>
      <c r="R496" s="79"/>
      <c r="S496" s="79"/>
      <c r="T496" s="79"/>
      <c r="U496" s="79"/>
      <c r="V496" s="79"/>
      <c r="W496" s="79"/>
      <c r="X496" s="79"/>
      <c r="Y496" s="79"/>
      <c r="Z496" s="79"/>
      <c r="AA496" s="79"/>
      <c r="AB496" s="79"/>
      <c r="AC496" s="79"/>
      <c r="AD496" s="79"/>
      <c r="AE496" s="79"/>
      <c r="AF496" s="79"/>
      <c r="AG496" s="79"/>
      <c r="AH496" s="79"/>
      <c r="AI496" s="79"/>
      <c r="AJ496" s="79"/>
      <c r="AK496" s="79"/>
      <c r="AL496" s="79"/>
      <c r="AM496" s="79"/>
    </row>
    <row r="497" spans="1:39" ht="15.75" customHeight="1">
      <c r="A497" s="29"/>
      <c r="B497" s="79"/>
      <c r="C497" s="79"/>
      <c r="D497" s="29"/>
      <c r="E497" s="79"/>
      <c r="F497" s="79"/>
      <c r="G497" s="79"/>
      <c r="H497" s="79"/>
      <c r="I497" s="79"/>
      <c r="J497" s="79"/>
      <c r="K497" s="79"/>
      <c r="L497" s="79"/>
      <c r="M497" s="79"/>
      <c r="N497" s="79"/>
      <c r="O497" s="79"/>
      <c r="P497" s="79"/>
      <c r="Q497" s="79"/>
      <c r="R497" s="79"/>
      <c r="S497" s="79"/>
      <c r="T497" s="79"/>
      <c r="U497" s="79"/>
      <c r="V497" s="79"/>
      <c r="W497" s="79"/>
      <c r="X497" s="79"/>
      <c r="Y497" s="79"/>
      <c r="Z497" s="79"/>
      <c r="AA497" s="79"/>
      <c r="AB497" s="79"/>
      <c r="AC497" s="79"/>
      <c r="AD497" s="79"/>
      <c r="AE497" s="79"/>
      <c r="AF497" s="79"/>
      <c r="AG497" s="79"/>
      <c r="AH497" s="79"/>
      <c r="AI497" s="79"/>
      <c r="AJ497" s="79"/>
      <c r="AK497" s="79"/>
      <c r="AL497" s="79"/>
      <c r="AM497" s="79"/>
    </row>
    <row r="498" spans="1:39" ht="15.75" customHeight="1">
      <c r="A498" s="29"/>
      <c r="B498" s="79"/>
      <c r="C498" s="79"/>
      <c r="D498" s="29"/>
      <c r="E498" s="79"/>
      <c r="F498" s="79"/>
      <c r="G498" s="79"/>
      <c r="H498" s="79"/>
      <c r="I498" s="79"/>
      <c r="J498" s="79"/>
      <c r="K498" s="79"/>
      <c r="L498" s="79"/>
      <c r="M498" s="79"/>
      <c r="N498" s="79"/>
      <c r="O498" s="79"/>
      <c r="P498" s="79"/>
      <c r="Q498" s="79"/>
      <c r="R498" s="79"/>
      <c r="S498" s="79"/>
      <c r="T498" s="79"/>
      <c r="U498" s="79"/>
      <c r="V498" s="79"/>
      <c r="W498" s="79"/>
      <c r="X498" s="79"/>
      <c r="Y498" s="79"/>
      <c r="Z498" s="79"/>
      <c r="AA498" s="79"/>
      <c r="AB498" s="79"/>
      <c r="AC498" s="79"/>
      <c r="AD498" s="79"/>
      <c r="AE498" s="79"/>
      <c r="AF498" s="79"/>
      <c r="AG498" s="79"/>
      <c r="AH498" s="79"/>
      <c r="AI498" s="79"/>
      <c r="AJ498" s="79"/>
      <c r="AK498" s="79"/>
      <c r="AL498" s="79"/>
      <c r="AM498" s="79"/>
    </row>
    <row r="499" spans="1:39" ht="15.75" customHeight="1">
      <c r="A499" s="29"/>
      <c r="B499" s="79"/>
      <c r="C499" s="79"/>
      <c r="D499" s="29"/>
      <c r="E499" s="79"/>
      <c r="F499" s="79"/>
      <c r="G499" s="79"/>
      <c r="H499" s="79"/>
      <c r="I499" s="79"/>
      <c r="J499" s="79"/>
      <c r="K499" s="79"/>
      <c r="L499" s="79"/>
      <c r="M499" s="79"/>
      <c r="N499" s="79"/>
      <c r="O499" s="79"/>
      <c r="P499" s="79"/>
      <c r="Q499" s="79"/>
      <c r="R499" s="79"/>
      <c r="S499" s="79"/>
      <c r="T499" s="79"/>
      <c r="U499" s="79"/>
      <c r="V499" s="79"/>
      <c r="W499" s="79"/>
      <c r="X499" s="79"/>
      <c r="Y499" s="79"/>
      <c r="Z499" s="79"/>
      <c r="AA499" s="79"/>
      <c r="AB499" s="79"/>
      <c r="AC499" s="79"/>
      <c r="AD499" s="79"/>
      <c r="AE499" s="79"/>
      <c r="AF499" s="79"/>
      <c r="AG499" s="79"/>
      <c r="AH499" s="79"/>
      <c r="AI499" s="79"/>
      <c r="AJ499" s="79"/>
      <c r="AK499" s="79"/>
      <c r="AL499" s="79"/>
      <c r="AM499" s="79"/>
    </row>
    <row r="500" spans="1:39" ht="15.75" customHeight="1">
      <c r="A500" s="29"/>
      <c r="B500" s="79"/>
      <c r="C500" s="79"/>
      <c r="D500" s="29"/>
      <c r="E500" s="79"/>
      <c r="F500" s="79"/>
      <c r="G500" s="79"/>
      <c r="H500" s="79"/>
      <c r="I500" s="79"/>
      <c r="J500" s="79"/>
      <c r="K500" s="79"/>
      <c r="L500" s="79"/>
      <c r="M500" s="79"/>
      <c r="N500" s="79"/>
      <c r="O500" s="79"/>
      <c r="P500" s="79"/>
      <c r="Q500" s="79"/>
      <c r="R500" s="79"/>
      <c r="S500" s="79"/>
      <c r="T500" s="79"/>
      <c r="U500" s="79"/>
      <c r="V500" s="79"/>
      <c r="W500" s="79"/>
      <c r="X500" s="79"/>
      <c r="Y500" s="79"/>
      <c r="Z500" s="79"/>
      <c r="AA500" s="79"/>
      <c r="AB500" s="79"/>
      <c r="AC500" s="79"/>
      <c r="AD500" s="79"/>
      <c r="AE500" s="79"/>
      <c r="AF500" s="79"/>
      <c r="AG500" s="79"/>
      <c r="AH500" s="79"/>
      <c r="AI500" s="79"/>
      <c r="AJ500" s="79"/>
      <c r="AK500" s="79"/>
      <c r="AL500" s="79"/>
      <c r="AM500" s="79"/>
    </row>
    <row r="501" spans="1:39" ht="15.75" customHeight="1">
      <c r="A501" s="29"/>
      <c r="B501" s="79"/>
      <c r="C501" s="79"/>
      <c r="D501" s="29"/>
      <c r="E501" s="79"/>
      <c r="F501" s="79"/>
      <c r="G501" s="79"/>
      <c r="H501" s="79"/>
      <c r="I501" s="79"/>
      <c r="J501" s="79"/>
      <c r="K501" s="79"/>
      <c r="L501" s="79"/>
      <c r="M501" s="79"/>
      <c r="N501" s="79"/>
      <c r="O501" s="79"/>
      <c r="P501" s="79"/>
      <c r="Q501" s="79"/>
      <c r="R501" s="79"/>
      <c r="S501" s="79"/>
      <c r="T501" s="79"/>
      <c r="U501" s="79"/>
      <c r="V501" s="79"/>
      <c r="W501" s="79"/>
      <c r="X501" s="79"/>
      <c r="Y501" s="79"/>
      <c r="Z501" s="79"/>
      <c r="AA501" s="79"/>
      <c r="AB501" s="79"/>
      <c r="AC501" s="79"/>
      <c r="AD501" s="79"/>
      <c r="AE501" s="79"/>
      <c r="AF501" s="79"/>
      <c r="AG501" s="79"/>
      <c r="AH501" s="79"/>
      <c r="AI501" s="79"/>
      <c r="AJ501" s="79"/>
      <c r="AK501" s="79"/>
      <c r="AL501" s="79"/>
      <c r="AM501" s="79"/>
    </row>
    <row r="502" spans="1:39" ht="15.75" customHeight="1">
      <c r="A502" s="29"/>
      <c r="B502" s="79"/>
      <c r="C502" s="79"/>
      <c r="D502" s="29"/>
      <c r="E502" s="79"/>
      <c r="F502" s="79"/>
      <c r="G502" s="79"/>
      <c r="H502" s="79"/>
      <c r="I502" s="79"/>
      <c r="J502" s="79"/>
      <c r="K502" s="79"/>
      <c r="L502" s="79"/>
      <c r="M502" s="79"/>
      <c r="N502" s="79"/>
      <c r="O502" s="79"/>
      <c r="P502" s="79"/>
      <c r="Q502" s="79"/>
      <c r="R502" s="79"/>
      <c r="S502" s="79"/>
      <c r="T502" s="79"/>
      <c r="U502" s="79"/>
      <c r="V502" s="79"/>
      <c r="W502" s="79"/>
      <c r="X502" s="79"/>
      <c r="Y502" s="79"/>
      <c r="Z502" s="79"/>
      <c r="AA502" s="79"/>
      <c r="AB502" s="79"/>
      <c r="AC502" s="79"/>
      <c r="AD502" s="79"/>
      <c r="AE502" s="79"/>
      <c r="AF502" s="79"/>
      <c r="AG502" s="79"/>
      <c r="AH502" s="79"/>
      <c r="AI502" s="79"/>
      <c r="AJ502" s="79"/>
      <c r="AK502" s="79"/>
      <c r="AL502" s="79"/>
      <c r="AM502" s="79"/>
    </row>
    <row r="503" spans="1:39" ht="15.75" customHeight="1">
      <c r="A503" s="29"/>
      <c r="B503" s="79"/>
      <c r="C503" s="79"/>
      <c r="D503" s="29"/>
      <c r="E503" s="79"/>
      <c r="F503" s="79"/>
      <c r="G503" s="79"/>
      <c r="H503" s="79"/>
      <c r="I503" s="79"/>
      <c r="J503" s="79"/>
      <c r="K503" s="79"/>
      <c r="L503" s="79"/>
      <c r="M503" s="79"/>
      <c r="N503" s="79"/>
      <c r="O503" s="79"/>
      <c r="P503" s="79"/>
      <c r="Q503" s="79"/>
      <c r="R503" s="79"/>
      <c r="S503" s="79"/>
      <c r="T503" s="79"/>
      <c r="U503" s="79"/>
      <c r="V503" s="79"/>
      <c r="W503" s="79"/>
      <c r="X503" s="79"/>
      <c r="Y503" s="79"/>
      <c r="Z503" s="79"/>
      <c r="AA503" s="79"/>
      <c r="AB503" s="79"/>
      <c r="AC503" s="79"/>
      <c r="AD503" s="79"/>
      <c r="AE503" s="79"/>
      <c r="AF503" s="79"/>
      <c r="AG503" s="79"/>
      <c r="AH503" s="79"/>
      <c r="AI503" s="79"/>
      <c r="AJ503" s="79"/>
      <c r="AK503" s="79"/>
      <c r="AL503" s="79"/>
      <c r="AM503" s="79"/>
    </row>
    <row r="504" spans="1:39" ht="15.75" customHeight="1">
      <c r="A504" s="29"/>
      <c r="B504" s="79"/>
      <c r="C504" s="79"/>
      <c r="D504" s="29"/>
      <c r="E504" s="79"/>
      <c r="F504" s="79"/>
      <c r="G504" s="79"/>
      <c r="H504" s="79"/>
      <c r="I504" s="79"/>
      <c r="J504" s="79"/>
      <c r="K504" s="79"/>
      <c r="L504" s="79"/>
      <c r="M504" s="79"/>
      <c r="N504" s="79"/>
      <c r="O504" s="79"/>
      <c r="P504" s="79"/>
      <c r="Q504" s="79"/>
      <c r="R504" s="79"/>
      <c r="S504" s="79"/>
      <c r="T504" s="79"/>
      <c r="U504" s="79"/>
      <c r="V504" s="79"/>
      <c r="W504" s="79"/>
      <c r="X504" s="79"/>
      <c r="Y504" s="79"/>
      <c r="Z504" s="79"/>
      <c r="AA504" s="79"/>
      <c r="AB504" s="79"/>
      <c r="AC504" s="79"/>
      <c r="AD504" s="79"/>
      <c r="AE504" s="79"/>
      <c r="AF504" s="79"/>
      <c r="AG504" s="79"/>
      <c r="AH504" s="79"/>
      <c r="AI504" s="79"/>
      <c r="AJ504" s="79"/>
      <c r="AK504" s="79"/>
      <c r="AL504" s="79"/>
      <c r="AM504" s="79"/>
    </row>
    <row r="505" spans="1:39" ht="15.75" customHeight="1">
      <c r="A505" s="29"/>
      <c r="B505" s="79"/>
      <c r="C505" s="79"/>
      <c r="D505" s="29"/>
      <c r="E505" s="79"/>
      <c r="F505" s="79"/>
      <c r="G505" s="79"/>
      <c r="H505" s="79"/>
      <c r="I505" s="79"/>
      <c r="J505" s="79"/>
      <c r="K505" s="79"/>
      <c r="L505" s="79"/>
      <c r="M505" s="79"/>
      <c r="N505" s="79"/>
      <c r="O505" s="79"/>
      <c r="P505" s="79"/>
      <c r="Q505" s="79"/>
      <c r="R505" s="79"/>
      <c r="S505" s="79"/>
      <c r="T505" s="79"/>
      <c r="U505" s="79"/>
      <c r="V505" s="79"/>
      <c r="W505" s="79"/>
      <c r="X505" s="79"/>
      <c r="Y505" s="79"/>
      <c r="Z505" s="79"/>
      <c r="AA505" s="79"/>
      <c r="AB505" s="79"/>
      <c r="AC505" s="79"/>
      <c r="AD505" s="79"/>
      <c r="AE505" s="79"/>
      <c r="AF505" s="79"/>
      <c r="AG505" s="79"/>
      <c r="AH505" s="79"/>
      <c r="AI505" s="79"/>
      <c r="AJ505" s="79"/>
      <c r="AK505" s="79"/>
      <c r="AL505" s="79"/>
      <c r="AM505" s="79"/>
    </row>
    <row r="506" spans="1:39" ht="15.75" customHeight="1">
      <c r="A506" s="29"/>
      <c r="B506" s="79"/>
      <c r="C506" s="79"/>
      <c r="D506" s="29"/>
      <c r="E506" s="79"/>
      <c r="F506" s="79"/>
      <c r="G506" s="79"/>
      <c r="H506" s="79"/>
      <c r="I506" s="79"/>
      <c r="J506" s="79"/>
      <c r="K506" s="79"/>
      <c r="L506" s="79"/>
      <c r="M506" s="79"/>
      <c r="N506" s="79"/>
      <c r="O506" s="79"/>
      <c r="P506" s="79"/>
      <c r="Q506" s="79"/>
      <c r="R506" s="79"/>
      <c r="S506" s="79"/>
      <c r="T506" s="79"/>
      <c r="U506" s="79"/>
      <c r="V506" s="79"/>
      <c r="W506" s="79"/>
      <c r="X506" s="79"/>
      <c r="Y506" s="79"/>
      <c r="Z506" s="79"/>
      <c r="AA506" s="79"/>
      <c r="AB506" s="79"/>
      <c r="AC506" s="79"/>
      <c r="AD506" s="79"/>
      <c r="AE506" s="79"/>
      <c r="AF506" s="79"/>
      <c r="AG506" s="79"/>
      <c r="AH506" s="79"/>
      <c r="AI506" s="79"/>
      <c r="AJ506" s="79"/>
      <c r="AK506" s="79"/>
      <c r="AL506" s="79"/>
      <c r="AM506" s="79"/>
    </row>
    <row r="507" spans="1:39" ht="15.75" customHeight="1">
      <c r="A507" s="29"/>
      <c r="B507" s="79"/>
      <c r="C507" s="79"/>
      <c r="D507" s="29"/>
      <c r="E507" s="79"/>
      <c r="F507" s="79"/>
      <c r="G507" s="79"/>
      <c r="H507" s="79"/>
      <c r="I507" s="79"/>
      <c r="J507" s="79"/>
      <c r="K507" s="79"/>
      <c r="L507" s="79"/>
      <c r="M507" s="79"/>
      <c r="N507" s="79"/>
      <c r="O507" s="79"/>
      <c r="P507" s="79"/>
      <c r="Q507" s="79"/>
      <c r="R507" s="79"/>
      <c r="S507" s="79"/>
      <c r="T507" s="79"/>
      <c r="U507" s="79"/>
      <c r="V507" s="79"/>
      <c r="W507" s="79"/>
      <c r="X507" s="79"/>
      <c r="Y507" s="79"/>
      <c r="Z507" s="79"/>
      <c r="AA507" s="79"/>
      <c r="AB507" s="79"/>
      <c r="AC507" s="79"/>
      <c r="AD507" s="79"/>
      <c r="AE507" s="79"/>
      <c r="AF507" s="79"/>
      <c r="AG507" s="79"/>
      <c r="AH507" s="79"/>
      <c r="AI507" s="79"/>
      <c r="AJ507" s="79"/>
      <c r="AK507" s="79"/>
      <c r="AL507" s="79"/>
      <c r="AM507" s="79"/>
    </row>
    <row r="508" spans="1:39" ht="15.75" customHeight="1">
      <c r="A508" s="29"/>
      <c r="B508" s="79"/>
      <c r="C508" s="79"/>
      <c r="D508" s="29"/>
      <c r="E508" s="79"/>
      <c r="F508" s="79"/>
      <c r="G508" s="79"/>
      <c r="H508" s="79"/>
      <c r="I508" s="79"/>
      <c r="J508" s="79"/>
      <c r="K508" s="79"/>
      <c r="L508" s="79"/>
      <c r="M508" s="79"/>
      <c r="N508" s="79"/>
      <c r="O508" s="79"/>
      <c r="P508" s="79"/>
      <c r="Q508" s="79"/>
      <c r="R508" s="79"/>
      <c r="S508" s="79"/>
      <c r="T508" s="79"/>
      <c r="U508" s="79"/>
      <c r="V508" s="79"/>
      <c r="W508" s="79"/>
      <c r="X508" s="79"/>
      <c r="Y508" s="79"/>
      <c r="Z508" s="79"/>
      <c r="AA508" s="79"/>
      <c r="AB508" s="79"/>
      <c r="AC508" s="79"/>
      <c r="AD508" s="79"/>
      <c r="AE508" s="79"/>
      <c r="AF508" s="79"/>
      <c r="AG508" s="79"/>
      <c r="AH508" s="79"/>
      <c r="AI508" s="79"/>
      <c r="AJ508" s="79"/>
      <c r="AK508" s="79"/>
      <c r="AL508" s="79"/>
      <c r="AM508" s="79"/>
    </row>
    <row r="509" spans="1:39" ht="15.75" customHeight="1">
      <c r="A509" s="29"/>
      <c r="B509" s="79"/>
      <c r="C509" s="79"/>
      <c r="D509" s="29"/>
      <c r="E509" s="79"/>
      <c r="F509" s="79"/>
      <c r="G509" s="79"/>
      <c r="H509" s="79"/>
      <c r="I509" s="79"/>
      <c r="J509" s="79"/>
      <c r="K509" s="79"/>
      <c r="L509" s="79"/>
      <c r="M509" s="79"/>
      <c r="N509" s="79"/>
      <c r="O509" s="79"/>
      <c r="P509" s="79"/>
      <c r="Q509" s="79"/>
      <c r="R509" s="79"/>
      <c r="S509" s="79"/>
      <c r="T509" s="79"/>
      <c r="U509" s="79"/>
      <c r="V509" s="79"/>
      <c r="W509" s="79"/>
      <c r="X509" s="79"/>
      <c r="Y509" s="79"/>
      <c r="Z509" s="79"/>
      <c r="AA509" s="79"/>
      <c r="AB509" s="79"/>
      <c r="AC509" s="79"/>
      <c r="AD509" s="79"/>
      <c r="AE509" s="79"/>
      <c r="AF509" s="79"/>
      <c r="AG509" s="79"/>
      <c r="AH509" s="79"/>
      <c r="AI509" s="79"/>
      <c r="AJ509" s="79"/>
      <c r="AK509" s="79"/>
      <c r="AL509" s="79"/>
      <c r="AM509" s="79"/>
    </row>
    <row r="510" spans="1:39" ht="15.75" customHeight="1">
      <c r="A510" s="29"/>
      <c r="B510" s="79"/>
      <c r="C510" s="79"/>
      <c r="D510" s="29"/>
      <c r="E510" s="79"/>
      <c r="F510" s="79"/>
      <c r="G510" s="79"/>
      <c r="H510" s="79"/>
      <c r="I510" s="79"/>
      <c r="J510" s="79"/>
      <c r="K510" s="79"/>
      <c r="L510" s="79"/>
      <c r="M510" s="79"/>
      <c r="N510" s="79"/>
      <c r="O510" s="79"/>
      <c r="P510" s="79"/>
      <c r="Q510" s="79"/>
      <c r="R510" s="79"/>
      <c r="S510" s="79"/>
      <c r="T510" s="79"/>
      <c r="U510" s="79"/>
      <c r="V510" s="79"/>
      <c r="W510" s="79"/>
      <c r="X510" s="79"/>
      <c r="Y510" s="79"/>
      <c r="Z510" s="79"/>
      <c r="AA510" s="79"/>
      <c r="AB510" s="79"/>
      <c r="AC510" s="79"/>
      <c r="AD510" s="79"/>
      <c r="AE510" s="79"/>
      <c r="AF510" s="79"/>
      <c r="AG510" s="79"/>
      <c r="AH510" s="79"/>
      <c r="AI510" s="79"/>
      <c r="AJ510" s="79"/>
      <c r="AK510" s="79"/>
      <c r="AL510" s="79"/>
      <c r="AM510" s="79"/>
    </row>
    <row r="511" spans="1:39" ht="15.75" customHeight="1">
      <c r="A511" s="29"/>
      <c r="B511" s="79"/>
      <c r="C511" s="79"/>
      <c r="D511" s="29"/>
      <c r="E511" s="79"/>
      <c r="F511" s="79"/>
      <c r="G511" s="79"/>
      <c r="H511" s="79"/>
      <c r="I511" s="79"/>
      <c r="J511" s="79"/>
      <c r="K511" s="79"/>
      <c r="L511" s="79"/>
      <c r="M511" s="79"/>
      <c r="N511" s="79"/>
      <c r="O511" s="79"/>
      <c r="P511" s="79"/>
      <c r="Q511" s="79"/>
      <c r="R511" s="79"/>
      <c r="S511" s="79"/>
      <c r="T511" s="79"/>
      <c r="U511" s="79"/>
      <c r="V511" s="79"/>
      <c r="W511" s="79"/>
      <c r="X511" s="79"/>
      <c r="Y511" s="79"/>
      <c r="Z511" s="79"/>
      <c r="AA511" s="79"/>
      <c r="AB511" s="79"/>
      <c r="AC511" s="79"/>
      <c r="AD511" s="79"/>
      <c r="AE511" s="79"/>
      <c r="AF511" s="79"/>
      <c r="AG511" s="79"/>
      <c r="AH511" s="79"/>
      <c r="AI511" s="79"/>
      <c r="AJ511" s="79"/>
      <c r="AK511" s="79"/>
      <c r="AL511" s="79"/>
      <c r="AM511" s="79"/>
    </row>
    <row r="512" spans="1:39" ht="15.75" customHeight="1">
      <c r="A512" s="29"/>
      <c r="B512" s="79"/>
      <c r="C512" s="79"/>
      <c r="D512" s="29"/>
      <c r="E512" s="79"/>
      <c r="F512" s="79"/>
      <c r="G512" s="79"/>
      <c r="H512" s="79"/>
      <c r="I512" s="79"/>
      <c r="J512" s="79"/>
      <c r="K512" s="79"/>
      <c r="L512" s="79"/>
      <c r="M512" s="79"/>
      <c r="N512" s="79"/>
      <c r="O512" s="79"/>
      <c r="P512" s="79"/>
      <c r="Q512" s="79"/>
      <c r="R512" s="79"/>
      <c r="S512" s="79"/>
      <c r="T512" s="79"/>
      <c r="U512" s="79"/>
      <c r="V512" s="79"/>
      <c r="W512" s="79"/>
      <c r="X512" s="79"/>
      <c r="Y512" s="79"/>
      <c r="Z512" s="79"/>
      <c r="AA512" s="79"/>
      <c r="AB512" s="79"/>
      <c r="AC512" s="79"/>
      <c r="AD512" s="79"/>
      <c r="AE512" s="79"/>
      <c r="AF512" s="79"/>
      <c r="AG512" s="79"/>
      <c r="AH512" s="79"/>
      <c r="AI512" s="79"/>
      <c r="AJ512" s="79"/>
      <c r="AK512" s="79"/>
      <c r="AL512" s="79"/>
      <c r="AM512" s="79"/>
    </row>
    <row r="513" spans="1:39" ht="15.75" customHeight="1">
      <c r="A513" s="29"/>
      <c r="B513" s="79"/>
      <c r="C513" s="79"/>
      <c r="D513" s="29"/>
      <c r="E513" s="79"/>
      <c r="F513" s="79"/>
      <c r="G513" s="79"/>
      <c r="H513" s="79"/>
      <c r="I513" s="79"/>
      <c r="J513" s="79"/>
      <c r="K513" s="79"/>
      <c r="L513" s="79"/>
      <c r="M513" s="79"/>
      <c r="N513" s="79"/>
      <c r="O513" s="79"/>
      <c r="P513" s="79"/>
      <c r="Q513" s="79"/>
      <c r="R513" s="79"/>
      <c r="S513" s="79"/>
      <c r="T513" s="79"/>
      <c r="U513" s="79"/>
      <c r="V513" s="79"/>
      <c r="W513" s="79"/>
      <c r="X513" s="79"/>
      <c r="Y513" s="79"/>
      <c r="Z513" s="79"/>
      <c r="AA513" s="79"/>
      <c r="AB513" s="79"/>
      <c r="AC513" s="79"/>
      <c r="AD513" s="79"/>
      <c r="AE513" s="79"/>
      <c r="AF513" s="79"/>
      <c r="AG513" s="79"/>
      <c r="AH513" s="79"/>
      <c r="AI513" s="79"/>
      <c r="AJ513" s="79"/>
      <c r="AK513" s="79"/>
      <c r="AL513" s="79"/>
      <c r="AM513" s="79"/>
    </row>
    <row r="514" spans="1:39" ht="15.75" customHeight="1">
      <c r="A514" s="29"/>
      <c r="B514" s="79"/>
      <c r="C514" s="79"/>
      <c r="D514" s="29"/>
      <c r="E514" s="79"/>
      <c r="F514" s="79"/>
      <c r="G514" s="79"/>
      <c r="H514" s="79"/>
      <c r="I514" s="79"/>
      <c r="J514" s="79"/>
      <c r="K514" s="79"/>
      <c r="L514" s="79"/>
      <c r="M514" s="79"/>
      <c r="N514" s="79"/>
      <c r="O514" s="79"/>
      <c r="P514" s="79"/>
      <c r="Q514" s="79"/>
      <c r="R514" s="79"/>
      <c r="S514" s="79"/>
      <c r="T514" s="79"/>
      <c r="U514" s="79"/>
      <c r="V514" s="79"/>
      <c r="W514" s="79"/>
      <c r="X514" s="79"/>
      <c r="Y514" s="79"/>
      <c r="Z514" s="79"/>
      <c r="AA514" s="79"/>
      <c r="AB514" s="79"/>
      <c r="AC514" s="79"/>
      <c r="AD514" s="79"/>
      <c r="AE514" s="79"/>
      <c r="AF514" s="79"/>
      <c r="AG514" s="79"/>
      <c r="AH514" s="79"/>
      <c r="AI514" s="79"/>
      <c r="AJ514" s="79"/>
      <c r="AK514" s="79"/>
      <c r="AL514" s="79"/>
      <c r="AM514" s="79"/>
    </row>
    <row r="515" spans="1:39" ht="15.75" customHeight="1">
      <c r="A515" s="29"/>
      <c r="B515" s="79"/>
      <c r="C515" s="79"/>
      <c r="D515" s="29"/>
      <c r="E515" s="79"/>
      <c r="F515" s="79"/>
      <c r="G515" s="79"/>
      <c r="H515" s="79"/>
      <c r="I515" s="79"/>
      <c r="J515" s="79"/>
      <c r="K515" s="79"/>
      <c r="L515" s="79"/>
      <c r="M515" s="79"/>
      <c r="N515" s="79"/>
      <c r="O515" s="79"/>
      <c r="P515" s="79"/>
      <c r="Q515" s="79"/>
      <c r="R515" s="79"/>
      <c r="S515" s="79"/>
      <c r="T515" s="79"/>
      <c r="U515" s="79"/>
      <c r="V515" s="79"/>
      <c r="W515" s="79"/>
      <c r="X515" s="79"/>
      <c r="Y515" s="79"/>
      <c r="Z515" s="79"/>
      <c r="AA515" s="79"/>
      <c r="AB515" s="79"/>
      <c r="AC515" s="79"/>
      <c r="AD515" s="79"/>
      <c r="AE515" s="79"/>
      <c r="AF515" s="79"/>
      <c r="AG515" s="79"/>
      <c r="AH515" s="79"/>
      <c r="AI515" s="79"/>
      <c r="AJ515" s="79"/>
      <c r="AK515" s="79"/>
      <c r="AL515" s="79"/>
      <c r="AM515" s="79"/>
    </row>
    <row r="516" spans="1:39" ht="15.75" customHeight="1">
      <c r="A516" s="29"/>
      <c r="B516" s="79"/>
      <c r="C516" s="79"/>
      <c r="D516" s="29"/>
      <c r="E516" s="79"/>
      <c r="F516" s="79"/>
      <c r="G516" s="79"/>
      <c r="H516" s="79"/>
      <c r="I516" s="79"/>
      <c r="J516" s="79"/>
      <c r="K516" s="79"/>
      <c r="L516" s="79"/>
      <c r="M516" s="79"/>
      <c r="N516" s="79"/>
      <c r="O516" s="79"/>
      <c r="P516" s="79"/>
      <c r="Q516" s="79"/>
      <c r="R516" s="79"/>
      <c r="S516" s="79"/>
      <c r="T516" s="79"/>
      <c r="U516" s="79"/>
      <c r="V516" s="79"/>
      <c r="W516" s="79"/>
      <c r="X516" s="79"/>
      <c r="Y516" s="79"/>
      <c r="Z516" s="79"/>
      <c r="AA516" s="79"/>
      <c r="AB516" s="79"/>
      <c r="AC516" s="79"/>
      <c r="AD516" s="79"/>
      <c r="AE516" s="79"/>
      <c r="AF516" s="79"/>
      <c r="AG516" s="79"/>
      <c r="AH516" s="79"/>
      <c r="AI516" s="79"/>
      <c r="AJ516" s="79"/>
      <c r="AK516" s="79"/>
      <c r="AL516" s="79"/>
      <c r="AM516" s="79"/>
    </row>
    <row r="517" spans="1:39" ht="15.75" customHeight="1">
      <c r="A517" s="29"/>
      <c r="B517" s="79"/>
      <c r="C517" s="79"/>
      <c r="D517" s="29"/>
      <c r="E517" s="79"/>
      <c r="F517" s="79"/>
      <c r="G517" s="79"/>
      <c r="H517" s="79"/>
      <c r="I517" s="79"/>
      <c r="J517" s="79"/>
      <c r="K517" s="79"/>
      <c r="L517" s="79"/>
      <c r="M517" s="79"/>
      <c r="N517" s="79"/>
      <c r="O517" s="79"/>
      <c r="P517" s="79"/>
      <c r="Q517" s="79"/>
      <c r="R517" s="79"/>
      <c r="S517" s="79"/>
      <c r="T517" s="79"/>
      <c r="U517" s="79"/>
      <c r="V517" s="79"/>
      <c r="W517" s="79"/>
      <c r="X517" s="79"/>
      <c r="Y517" s="79"/>
      <c r="Z517" s="79"/>
      <c r="AA517" s="79"/>
      <c r="AB517" s="79"/>
      <c r="AC517" s="79"/>
      <c r="AD517" s="79"/>
      <c r="AE517" s="79"/>
      <c r="AF517" s="79"/>
      <c r="AG517" s="79"/>
      <c r="AH517" s="79"/>
      <c r="AI517" s="79"/>
      <c r="AJ517" s="79"/>
      <c r="AK517" s="79"/>
      <c r="AL517" s="79"/>
      <c r="AM517" s="79"/>
    </row>
    <row r="518" spans="1:39" ht="15.75" customHeight="1">
      <c r="A518" s="29"/>
      <c r="B518" s="79"/>
      <c r="C518" s="79"/>
      <c r="D518" s="29"/>
      <c r="E518" s="79"/>
      <c r="F518" s="79"/>
      <c r="G518" s="79"/>
      <c r="H518" s="79"/>
      <c r="I518" s="79"/>
      <c r="J518" s="79"/>
      <c r="K518" s="79"/>
      <c r="L518" s="79"/>
      <c r="M518" s="79"/>
      <c r="N518" s="79"/>
      <c r="O518" s="79"/>
      <c r="P518" s="79"/>
      <c r="Q518" s="79"/>
      <c r="R518" s="79"/>
      <c r="S518" s="79"/>
      <c r="T518" s="79"/>
      <c r="U518" s="79"/>
      <c r="V518" s="79"/>
      <c r="W518" s="79"/>
      <c r="X518" s="79"/>
      <c r="Y518" s="79"/>
      <c r="Z518" s="79"/>
      <c r="AA518" s="79"/>
      <c r="AB518" s="79"/>
      <c r="AC518" s="79"/>
      <c r="AD518" s="79"/>
      <c r="AE518" s="79"/>
      <c r="AF518" s="79"/>
      <c r="AG518" s="79"/>
      <c r="AH518" s="79"/>
      <c r="AI518" s="79"/>
      <c r="AJ518" s="79"/>
      <c r="AK518" s="79"/>
      <c r="AL518" s="79"/>
      <c r="AM518" s="79"/>
    </row>
    <row r="519" spans="1:39" ht="15.75" customHeight="1">
      <c r="A519" s="29"/>
      <c r="B519" s="79"/>
      <c r="C519" s="79"/>
      <c r="D519" s="29"/>
      <c r="E519" s="79"/>
      <c r="F519" s="79"/>
      <c r="G519" s="79"/>
      <c r="H519" s="79"/>
      <c r="I519" s="79"/>
      <c r="J519" s="79"/>
      <c r="K519" s="79"/>
      <c r="L519" s="79"/>
      <c r="M519" s="79"/>
      <c r="N519" s="79"/>
      <c r="O519" s="79"/>
      <c r="P519" s="79"/>
      <c r="Q519" s="79"/>
      <c r="R519" s="79"/>
      <c r="S519" s="79"/>
      <c r="T519" s="79"/>
      <c r="U519" s="79"/>
      <c r="V519" s="79"/>
      <c r="W519" s="79"/>
      <c r="X519" s="79"/>
      <c r="Y519" s="79"/>
      <c r="Z519" s="79"/>
      <c r="AA519" s="79"/>
      <c r="AB519" s="79"/>
      <c r="AC519" s="79"/>
      <c r="AD519" s="79"/>
      <c r="AE519" s="79"/>
      <c r="AF519" s="79"/>
      <c r="AG519" s="79"/>
      <c r="AH519" s="79"/>
      <c r="AI519" s="79"/>
      <c r="AJ519" s="79"/>
      <c r="AK519" s="79"/>
      <c r="AL519" s="79"/>
      <c r="AM519" s="79"/>
    </row>
    <row r="520" spans="1:39" ht="15.75" customHeight="1">
      <c r="A520" s="29"/>
      <c r="B520" s="79"/>
      <c r="C520" s="79"/>
      <c r="D520" s="29"/>
      <c r="E520" s="79"/>
      <c r="F520" s="79"/>
      <c r="G520" s="79"/>
      <c r="H520" s="79"/>
      <c r="I520" s="79"/>
      <c r="J520" s="79"/>
      <c r="K520" s="79"/>
      <c r="L520" s="79"/>
      <c r="M520" s="79"/>
      <c r="N520" s="79"/>
      <c r="O520" s="79"/>
      <c r="P520" s="79"/>
      <c r="Q520" s="79"/>
      <c r="R520" s="79"/>
      <c r="S520" s="79"/>
      <c r="T520" s="79"/>
      <c r="U520" s="79"/>
      <c r="V520" s="79"/>
      <c r="W520" s="79"/>
      <c r="X520" s="79"/>
      <c r="Y520" s="79"/>
      <c r="Z520" s="79"/>
      <c r="AA520" s="79"/>
      <c r="AB520" s="79"/>
      <c r="AC520" s="79"/>
      <c r="AD520" s="79"/>
      <c r="AE520" s="79"/>
      <c r="AF520" s="79"/>
      <c r="AG520" s="79"/>
      <c r="AH520" s="79"/>
      <c r="AI520" s="79"/>
      <c r="AJ520" s="79"/>
      <c r="AK520" s="79"/>
      <c r="AL520" s="79"/>
      <c r="AM520" s="79"/>
    </row>
    <row r="521" spans="1:39" ht="15.75" customHeight="1">
      <c r="A521" s="29"/>
      <c r="B521" s="79"/>
      <c r="C521" s="79"/>
      <c r="D521" s="29"/>
      <c r="E521" s="79"/>
      <c r="F521" s="79"/>
      <c r="G521" s="79"/>
      <c r="H521" s="79"/>
      <c r="I521" s="79"/>
      <c r="J521" s="79"/>
      <c r="K521" s="79"/>
      <c r="L521" s="79"/>
      <c r="M521" s="79"/>
      <c r="N521" s="79"/>
      <c r="O521" s="79"/>
      <c r="P521" s="79"/>
      <c r="Q521" s="79"/>
      <c r="R521" s="79"/>
      <c r="S521" s="79"/>
      <c r="T521" s="79"/>
      <c r="U521" s="79"/>
      <c r="V521" s="79"/>
      <c r="W521" s="79"/>
      <c r="X521" s="79"/>
      <c r="Y521" s="79"/>
      <c r="Z521" s="79"/>
      <c r="AA521" s="79"/>
      <c r="AB521" s="79"/>
      <c r="AC521" s="79"/>
      <c r="AD521" s="79"/>
      <c r="AE521" s="79"/>
      <c r="AF521" s="79"/>
      <c r="AG521" s="79"/>
      <c r="AH521" s="79"/>
      <c r="AI521" s="79"/>
      <c r="AJ521" s="79"/>
      <c r="AK521" s="79"/>
      <c r="AL521" s="79"/>
      <c r="AM521" s="79"/>
    </row>
    <row r="522" spans="1:39" ht="15.75" customHeight="1">
      <c r="A522" s="29"/>
      <c r="B522" s="79"/>
      <c r="C522" s="79"/>
      <c r="D522" s="29"/>
      <c r="E522" s="79"/>
      <c r="F522" s="79"/>
      <c r="G522" s="79"/>
      <c r="H522" s="79"/>
      <c r="I522" s="79"/>
      <c r="J522" s="79"/>
      <c r="K522" s="79"/>
      <c r="L522" s="79"/>
      <c r="M522" s="79"/>
      <c r="N522" s="79"/>
      <c r="O522" s="79"/>
      <c r="P522" s="79"/>
      <c r="Q522" s="79"/>
      <c r="R522" s="79"/>
      <c r="S522" s="79"/>
      <c r="T522" s="79"/>
      <c r="U522" s="79"/>
      <c r="V522" s="79"/>
      <c r="W522" s="79"/>
      <c r="X522" s="79"/>
      <c r="Y522" s="79"/>
      <c r="Z522" s="79"/>
      <c r="AA522" s="79"/>
      <c r="AB522" s="79"/>
      <c r="AC522" s="79"/>
      <c r="AD522" s="79"/>
      <c r="AE522" s="79"/>
      <c r="AF522" s="79"/>
      <c r="AG522" s="79"/>
      <c r="AH522" s="79"/>
      <c r="AI522" s="79"/>
      <c r="AJ522" s="79"/>
      <c r="AK522" s="79"/>
      <c r="AL522" s="79"/>
      <c r="AM522" s="79"/>
    </row>
    <row r="523" spans="1:39" ht="15.75" customHeight="1">
      <c r="A523" s="29"/>
      <c r="B523" s="79"/>
      <c r="C523" s="79"/>
      <c r="D523" s="29"/>
      <c r="E523" s="79"/>
      <c r="F523" s="79"/>
      <c r="G523" s="79"/>
      <c r="H523" s="79"/>
      <c r="I523" s="79"/>
      <c r="J523" s="79"/>
      <c r="K523" s="79"/>
      <c r="L523" s="79"/>
      <c r="M523" s="79"/>
      <c r="N523" s="79"/>
      <c r="O523" s="79"/>
      <c r="P523" s="79"/>
      <c r="Q523" s="79"/>
      <c r="R523" s="79"/>
      <c r="S523" s="79"/>
      <c r="T523" s="79"/>
      <c r="U523" s="79"/>
      <c r="V523" s="79"/>
      <c r="W523" s="79"/>
      <c r="X523" s="79"/>
      <c r="Y523" s="79"/>
      <c r="Z523" s="79"/>
      <c r="AA523" s="79"/>
      <c r="AB523" s="79"/>
      <c r="AC523" s="79"/>
      <c r="AD523" s="79"/>
      <c r="AE523" s="79"/>
      <c r="AF523" s="79"/>
      <c r="AG523" s="79"/>
      <c r="AH523" s="79"/>
      <c r="AI523" s="79"/>
      <c r="AJ523" s="79"/>
      <c r="AK523" s="79"/>
      <c r="AL523" s="79"/>
      <c r="AM523" s="79"/>
    </row>
    <row r="524" spans="1:39" ht="15.75" customHeight="1">
      <c r="A524" s="29"/>
      <c r="B524" s="79"/>
      <c r="C524" s="79"/>
      <c r="D524" s="29"/>
      <c r="E524" s="79"/>
      <c r="F524" s="79"/>
      <c r="G524" s="79"/>
      <c r="H524" s="79"/>
      <c r="I524" s="79"/>
      <c r="J524" s="79"/>
      <c r="K524" s="79"/>
      <c r="L524" s="79"/>
      <c r="M524" s="79"/>
      <c r="N524" s="79"/>
      <c r="O524" s="79"/>
      <c r="P524" s="79"/>
      <c r="Q524" s="79"/>
      <c r="R524" s="79"/>
      <c r="S524" s="79"/>
      <c r="T524" s="79"/>
      <c r="U524" s="79"/>
      <c r="V524" s="79"/>
      <c r="W524" s="79"/>
      <c r="X524" s="79"/>
      <c r="Y524" s="79"/>
      <c r="Z524" s="79"/>
      <c r="AA524" s="79"/>
      <c r="AB524" s="79"/>
      <c r="AC524" s="79"/>
      <c r="AD524" s="79"/>
      <c r="AE524" s="79"/>
      <c r="AF524" s="79"/>
      <c r="AG524" s="79"/>
      <c r="AH524" s="79"/>
      <c r="AI524" s="79"/>
      <c r="AJ524" s="79"/>
      <c r="AK524" s="79"/>
      <c r="AL524" s="79"/>
      <c r="AM524" s="79"/>
    </row>
    <row r="525" spans="1:39" ht="15.75" customHeight="1">
      <c r="A525" s="29"/>
      <c r="B525" s="79"/>
      <c r="C525" s="79"/>
      <c r="D525" s="29"/>
      <c r="E525" s="79"/>
      <c r="F525" s="79"/>
      <c r="G525" s="79"/>
      <c r="H525" s="79"/>
      <c r="I525" s="79"/>
      <c r="J525" s="79"/>
      <c r="K525" s="79"/>
      <c r="L525" s="79"/>
      <c r="M525" s="79"/>
      <c r="N525" s="79"/>
      <c r="O525" s="79"/>
      <c r="P525" s="79"/>
      <c r="Q525" s="79"/>
      <c r="R525" s="79"/>
      <c r="S525" s="79"/>
      <c r="T525" s="79"/>
      <c r="U525" s="79"/>
      <c r="V525" s="79"/>
      <c r="W525" s="79"/>
      <c r="X525" s="79"/>
      <c r="Y525" s="79"/>
      <c r="Z525" s="79"/>
      <c r="AA525" s="79"/>
      <c r="AB525" s="79"/>
      <c r="AC525" s="79"/>
      <c r="AD525" s="79"/>
      <c r="AE525" s="79"/>
      <c r="AF525" s="79"/>
      <c r="AG525" s="79"/>
      <c r="AH525" s="79"/>
      <c r="AI525" s="79"/>
      <c r="AJ525" s="79"/>
      <c r="AK525" s="79"/>
      <c r="AL525" s="79"/>
      <c r="AM525" s="79"/>
    </row>
    <row r="526" spans="1:39" ht="15.75" customHeight="1">
      <c r="A526" s="29"/>
      <c r="B526" s="79"/>
      <c r="C526" s="79"/>
      <c r="D526" s="29"/>
      <c r="E526" s="79"/>
      <c r="F526" s="79"/>
      <c r="G526" s="79"/>
      <c r="H526" s="79"/>
      <c r="I526" s="79"/>
      <c r="J526" s="79"/>
      <c r="K526" s="79"/>
      <c r="L526" s="79"/>
      <c r="M526" s="79"/>
      <c r="N526" s="79"/>
      <c r="O526" s="79"/>
      <c r="P526" s="79"/>
      <c r="Q526" s="79"/>
      <c r="R526" s="79"/>
      <c r="S526" s="79"/>
      <c r="T526" s="79"/>
      <c r="U526" s="79"/>
      <c r="V526" s="79"/>
      <c r="W526" s="79"/>
      <c r="X526" s="79"/>
      <c r="Y526" s="79"/>
      <c r="Z526" s="79"/>
      <c r="AA526" s="79"/>
      <c r="AB526" s="79"/>
      <c r="AC526" s="79"/>
      <c r="AD526" s="79"/>
      <c r="AE526" s="79"/>
      <c r="AF526" s="79"/>
      <c r="AG526" s="79"/>
      <c r="AH526" s="79"/>
      <c r="AI526" s="79"/>
      <c r="AJ526" s="79"/>
      <c r="AK526" s="79"/>
      <c r="AL526" s="79"/>
      <c r="AM526" s="79"/>
    </row>
    <row r="527" spans="1:39" ht="15.75" customHeight="1">
      <c r="A527" s="29"/>
      <c r="B527" s="79"/>
      <c r="C527" s="79"/>
      <c r="D527" s="29"/>
      <c r="E527" s="79"/>
      <c r="F527" s="79"/>
      <c r="G527" s="79"/>
      <c r="H527" s="79"/>
      <c r="I527" s="79"/>
      <c r="J527" s="79"/>
      <c r="K527" s="79"/>
      <c r="L527" s="79"/>
      <c r="M527" s="79"/>
      <c r="N527" s="79"/>
      <c r="O527" s="79"/>
      <c r="P527" s="79"/>
      <c r="Q527" s="79"/>
      <c r="R527" s="79"/>
      <c r="S527" s="79"/>
      <c r="T527" s="79"/>
      <c r="U527" s="79"/>
      <c r="V527" s="79"/>
      <c r="W527" s="79"/>
      <c r="X527" s="79"/>
      <c r="Y527" s="79"/>
      <c r="Z527" s="79"/>
      <c r="AA527" s="79"/>
      <c r="AB527" s="79"/>
      <c r="AC527" s="79"/>
      <c r="AD527" s="79"/>
      <c r="AE527" s="79"/>
      <c r="AF527" s="79"/>
      <c r="AG527" s="79"/>
      <c r="AH527" s="79"/>
      <c r="AI527" s="79"/>
      <c r="AJ527" s="79"/>
      <c r="AK527" s="79"/>
      <c r="AL527" s="79"/>
      <c r="AM527" s="79"/>
    </row>
    <row r="528" spans="1:39" ht="15.75" customHeight="1">
      <c r="A528" s="29"/>
      <c r="B528" s="79"/>
      <c r="C528" s="79"/>
      <c r="D528" s="29"/>
      <c r="E528" s="79"/>
      <c r="F528" s="79"/>
      <c r="G528" s="79"/>
      <c r="H528" s="79"/>
      <c r="I528" s="79"/>
      <c r="J528" s="79"/>
      <c r="K528" s="79"/>
      <c r="L528" s="79"/>
      <c r="M528" s="79"/>
      <c r="N528" s="79"/>
      <c r="O528" s="79"/>
      <c r="P528" s="79"/>
      <c r="Q528" s="79"/>
      <c r="R528" s="79"/>
      <c r="S528" s="79"/>
      <c r="T528" s="79"/>
      <c r="U528" s="79"/>
      <c r="V528" s="79"/>
      <c r="W528" s="79"/>
      <c r="X528" s="79"/>
      <c r="Y528" s="79"/>
      <c r="Z528" s="79"/>
      <c r="AA528" s="79"/>
      <c r="AB528" s="79"/>
      <c r="AC528" s="79"/>
      <c r="AD528" s="79"/>
      <c r="AE528" s="79"/>
      <c r="AF528" s="79"/>
      <c r="AG528" s="79"/>
      <c r="AH528" s="79"/>
      <c r="AI528" s="79"/>
      <c r="AJ528" s="79"/>
      <c r="AK528" s="79"/>
      <c r="AL528" s="79"/>
      <c r="AM528" s="79"/>
    </row>
    <row r="529" spans="1:39" ht="15.75" customHeight="1">
      <c r="A529" s="29"/>
      <c r="B529" s="79"/>
      <c r="C529" s="79"/>
      <c r="D529" s="29"/>
      <c r="E529" s="79"/>
      <c r="F529" s="79"/>
      <c r="G529" s="79"/>
      <c r="H529" s="79"/>
      <c r="I529" s="79"/>
      <c r="J529" s="79"/>
      <c r="K529" s="79"/>
      <c r="L529" s="79"/>
      <c r="M529" s="79"/>
      <c r="N529" s="79"/>
      <c r="O529" s="79"/>
      <c r="P529" s="79"/>
      <c r="Q529" s="79"/>
      <c r="R529" s="79"/>
      <c r="S529" s="79"/>
      <c r="T529" s="79"/>
      <c r="U529" s="79"/>
      <c r="V529" s="79"/>
      <c r="W529" s="79"/>
      <c r="X529" s="79"/>
      <c r="Y529" s="79"/>
      <c r="Z529" s="79"/>
      <c r="AA529" s="79"/>
      <c r="AB529" s="79"/>
      <c r="AC529" s="79"/>
      <c r="AD529" s="79"/>
      <c r="AE529" s="79"/>
      <c r="AF529" s="79"/>
      <c r="AG529" s="79"/>
      <c r="AH529" s="79"/>
      <c r="AI529" s="79"/>
      <c r="AJ529" s="79"/>
      <c r="AK529" s="79"/>
      <c r="AL529" s="79"/>
      <c r="AM529" s="79"/>
    </row>
    <row r="530" spans="1:39" ht="15.75" customHeight="1">
      <c r="A530" s="29"/>
      <c r="B530" s="79"/>
      <c r="C530" s="79"/>
      <c r="D530" s="29"/>
      <c r="E530" s="79"/>
      <c r="F530" s="79"/>
      <c r="G530" s="79"/>
      <c r="H530" s="79"/>
      <c r="I530" s="79"/>
      <c r="J530" s="79"/>
      <c r="K530" s="79"/>
      <c r="L530" s="79"/>
      <c r="M530" s="79"/>
      <c r="N530" s="79"/>
      <c r="O530" s="79"/>
      <c r="P530" s="79"/>
      <c r="Q530" s="79"/>
      <c r="R530" s="79"/>
      <c r="S530" s="79"/>
      <c r="T530" s="79"/>
      <c r="U530" s="79"/>
      <c r="V530" s="79"/>
      <c r="W530" s="79"/>
      <c r="X530" s="79"/>
      <c r="Y530" s="79"/>
      <c r="Z530" s="79"/>
      <c r="AA530" s="79"/>
      <c r="AB530" s="79"/>
      <c r="AC530" s="79"/>
      <c r="AD530" s="79"/>
      <c r="AE530" s="79"/>
      <c r="AF530" s="79"/>
      <c r="AG530" s="79"/>
      <c r="AH530" s="79"/>
      <c r="AI530" s="79"/>
      <c r="AJ530" s="79"/>
      <c r="AK530" s="79"/>
      <c r="AL530" s="79"/>
      <c r="AM530" s="79"/>
    </row>
    <row r="531" spans="1:39" ht="15.75" customHeight="1">
      <c r="A531" s="29"/>
      <c r="B531" s="79"/>
      <c r="C531" s="79"/>
      <c r="D531" s="29"/>
      <c r="E531" s="79"/>
      <c r="F531" s="79"/>
      <c r="G531" s="79"/>
      <c r="H531" s="79"/>
      <c r="I531" s="79"/>
      <c r="J531" s="79"/>
      <c r="K531" s="79"/>
      <c r="L531" s="79"/>
      <c r="M531" s="79"/>
      <c r="N531" s="79"/>
      <c r="O531" s="79"/>
      <c r="P531" s="79"/>
      <c r="Q531" s="79"/>
      <c r="R531" s="79"/>
      <c r="S531" s="79"/>
      <c r="T531" s="79"/>
      <c r="U531" s="79"/>
      <c r="V531" s="79"/>
      <c r="W531" s="79"/>
      <c r="X531" s="79"/>
      <c r="Y531" s="79"/>
      <c r="Z531" s="79"/>
      <c r="AA531" s="79"/>
      <c r="AB531" s="79"/>
      <c r="AC531" s="79"/>
      <c r="AD531" s="79"/>
      <c r="AE531" s="79"/>
      <c r="AF531" s="79"/>
      <c r="AG531" s="79"/>
      <c r="AH531" s="79"/>
      <c r="AI531" s="79"/>
      <c r="AJ531" s="79"/>
      <c r="AK531" s="79"/>
      <c r="AL531" s="79"/>
      <c r="AM531" s="79"/>
    </row>
    <row r="532" spans="1:39" ht="15.75" customHeight="1">
      <c r="A532" s="29"/>
      <c r="B532" s="79"/>
      <c r="C532" s="79"/>
      <c r="D532" s="29"/>
      <c r="E532" s="79"/>
      <c r="F532" s="79"/>
      <c r="G532" s="79"/>
      <c r="H532" s="79"/>
      <c r="I532" s="79"/>
      <c r="J532" s="79"/>
      <c r="K532" s="79"/>
      <c r="L532" s="79"/>
      <c r="M532" s="79"/>
      <c r="N532" s="79"/>
      <c r="O532" s="79"/>
      <c r="P532" s="79"/>
      <c r="Q532" s="79"/>
      <c r="R532" s="79"/>
      <c r="S532" s="79"/>
      <c r="T532" s="79"/>
      <c r="U532" s="79"/>
      <c r="V532" s="79"/>
      <c r="W532" s="79"/>
      <c r="X532" s="79"/>
      <c r="Y532" s="79"/>
      <c r="Z532" s="79"/>
      <c r="AA532" s="79"/>
      <c r="AB532" s="79"/>
      <c r="AC532" s="79"/>
      <c r="AD532" s="79"/>
      <c r="AE532" s="79"/>
      <c r="AF532" s="79"/>
      <c r="AG532" s="79"/>
      <c r="AH532" s="79"/>
      <c r="AI532" s="79"/>
      <c r="AJ532" s="79"/>
      <c r="AK532" s="79"/>
      <c r="AL532" s="79"/>
      <c r="AM532" s="79"/>
    </row>
    <row r="533" spans="1:39" ht="15.75" customHeight="1">
      <c r="A533" s="29"/>
      <c r="B533" s="79"/>
      <c r="C533" s="79"/>
      <c r="D533" s="29"/>
      <c r="E533" s="79"/>
      <c r="F533" s="79"/>
      <c r="G533" s="79"/>
      <c r="H533" s="79"/>
      <c r="I533" s="79"/>
      <c r="J533" s="79"/>
      <c r="K533" s="79"/>
      <c r="L533" s="79"/>
      <c r="M533" s="79"/>
      <c r="N533" s="79"/>
      <c r="O533" s="79"/>
      <c r="P533" s="79"/>
      <c r="Q533" s="79"/>
      <c r="R533" s="79"/>
      <c r="S533" s="79"/>
      <c r="T533" s="79"/>
      <c r="U533" s="79"/>
      <c r="V533" s="79"/>
      <c r="W533" s="79"/>
      <c r="X533" s="79"/>
      <c r="Y533" s="79"/>
      <c r="Z533" s="79"/>
      <c r="AA533" s="79"/>
      <c r="AB533" s="79"/>
      <c r="AC533" s="79"/>
      <c r="AD533" s="79"/>
      <c r="AE533" s="79"/>
      <c r="AF533" s="79"/>
      <c r="AG533" s="79"/>
      <c r="AH533" s="79"/>
      <c r="AI533" s="79"/>
      <c r="AJ533" s="79"/>
      <c r="AK533" s="79"/>
      <c r="AL533" s="79"/>
      <c r="AM533" s="79"/>
    </row>
    <row r="534" spans="1:39" ht="15.75" customHeight="1">
      <c r="A534" s="29"/>
      <c r="B534" s="79"/>
      <c r="C534" s="79"/>
      <c r="D534" s="29"/>
      <c r="E534" s="79"/>
      <c r="F534" s="79"/>
      <c r="G534" s="79"/>
      <c r="H534" s="79"/>
      <c r="I534" s="79"/>
      <c r="J534" s="79"/>
      <c r="K534" s="79"/>
      <c r="L534" s="79"/>
      <c r="M534" s="79"/>
      <c r="N534" s="79"/>
      <c r="O534" s="79"/>
      <c r="P534" s="79"/>
      <c r="Q534" s="79"/>
      <c r="R534" s="79"/>
      <c r="S534" s="79"/>
      <c r="T534" s="79"/>
      <c r="U534" s="79"/>
      <c r="V534" s="79"/>
      <c r="W534" s="79"/>
      <c r="X534" s="79"/>
      <c r="Y534" s="79"/>
      <c r="Z534" s="79"/>
      <c r="AA534" s="79"/>
      <c r="AB534" s="79"/>
      <c r="AC534" s="79"/>
      <c r="AD534" s="79"/>
      <c r="AE534" s="79"/>
      <c r="AF534" s="79"/>
      <c r="AG534" s="79"/>
      <c r="AH534" s="79"/>
      <c r="AI534" s="79"/>
      <c r="AJ534" s="79"/>
      <c r="AK534" s="79"/>
      <c r="AL534" s="79"/>
      <c r="AM534" s="79"/>
    </row>
    <row r="535" spans="1:39" ht="15.75" customHeight="1">
      <c r="A535" s="29"/>
      <c r="B535" s="79"/>
      <c r="C535" s="79"/>
      <c r="D535" s="29"/>
      <c r="E535" s="79"/>
      <c r="F535" s="79"/>
      <c r="G535" s="79"/>
      <c r="H535" s="79"/>
      <c r="I535" s="79"/>
      <c r="J535" s="79"/>
      <c r="K535" s="79"/>
      <c r="L535" s="79"/>
      <c r="M535" s="79"/>
      <c r="N535" s="79"/>
      <c r="O535" s="79"/>
      <c r="P535" s="79"/>
      <c r="Q535" s="79"/>
      <c r="R535" s="79"/>
      <c r="S535" s="79"/>
      <c r="T535" s="79"/>
      <c r="U535" s="79"/>
      <c r="V535" s="79"/>
      <c r="W535" s="79"/>
      <c r="X535" s="79"/>
      <c r="Y535" s="79"/>
      <c r="Z535" s="79"/>
      <c r="AA535" s="79"/>
      <c r="AB535" s="79"/>
      <c r="AC535" s="79"/>
      <c r="AD535" s="79"/>
      <c r="AE535" s="79"/>
      <c r="AF535" s="79"/>
      <c r="AG535" s="79"/>
      <c r="AH535" s="79"/>
      <c r="AI535" s="79"/>
      <c r="AJ535" s="79"/>
      <c r="AK535" s="79"/>
      <c r="AL535" s="79"/>
      <c r="AM535" s="79"/>
    </row>
    <row r="536" spans="1:39" ht="15.75" customHeight="1">
      <c r="A536" s="29"/>
      <c r="B536" s="79"/>
      <c r="C536" s="79"/>
      <c r="D536" s="29"/>
      <c r="E536" s="79"/>
      <c r="F536" s="79"/>
      <c r="G536" s="79"/>
      <c r="H536" s="79"/>
      <c r="I536" s="79"/>
      <c r="J536" s="79"/>
      <c r="K536" s="79"/>
      <c r="L536" s="79"/>
      <c r="M536" s="79"/>
      <c r="N536" s="79"/>
      <c r="O536" s="79"/>
      <c r="P536" s="79"/>
      <c r="Q536" s="79"/>
      <c r="R536" s="79"/>
      <c r="S536" s="79"/>
      <c r="T536" s="79"/>
      <c r="U536" s="79"/>
      <c r="V536" s="79"/>
      <c r="W536" s="79"/>
      <c r="X536" s="79"/>
      <c r="Y536" s="79"/>
      <c r="Z536" s="79"/>
      <c r="AA536" s="79"/>
      <c r="AB536" s="79"/>
      <c r="AC536" s="79"/>
      <c r="AD536" s="79"/>
      <c r="AE536" s="79"/>
      <c r="AF536" s="79"/>
      <c r="AG536" s="79"/>
      <c r="AH536" s="79"/>
      <c r="AI536" s="79"/>
      <c r="AJ536" s="79"/>
      <c r="AK536" s="79"/>
      <c r="AL536" s="79"/>
      <c r="AM536" s="79"/>
    </row>
    <row r="537" spans="1:39" ht="15.75" customHeight="1">
      <c r="A537" s="29"/>
      <c r="B537" s="79"/>
      <c r="C537" s="79"/>
      <c r="D537" s="29"/>
      <c r="E537" s="79"/>
      <c r="F537" s="79"/>
      <c r="G537" s="79"/>
      <c r="H537" s="79"/>
      <c r="I537" s="79"/>
      <c r="J537" s="79"/>
      <c r="K537" s="79"/>
      <c r="L537" s="79"/>
      <c r="M537" s="79"/>
      <c r="N537" s="79"/>
      <c r="O537" s="79"/>
      <c r="P537" s="79"/>
      <c r="Q537" s="79"/>
      <c r="R537" s="79"/>
      <c r="S537" s="79"/>
      <c r="T537" s="79"/>
      <c r="U537" s="79"/>
      <c r="V537" s="79"/>
      <c r="W537" s="79"/>
      <c r="X537" s="79"/>
      <c r="Y537" s="79"/>
      <c r="Z537" s="79"/>
      <c r="AA537" s="79"/>
      <c r="AB537" s="79"/>
      <c r="AC537" s="79"/>
      <c r="AD537" s="79"/>
      <c r="AE537" s="79"/>
      <c r="AF537" s="79"/>
      <c r="AG537" s="79"/>
      <c r="AH537" s="79"/>
      <c r="AI537" s="79"/>
      <c r="AJ537" s="79"/>
      <c r="AK537" s="79"/>
      <c r="AL537" s="79"/>
      <c r="AM537" s="79"/>
    </row>
    <row r="538" spans="1:39" ht="15.75" customHeight="1">
      <c r="A538" s="29"/>
      <c r="B538" s="79"/>
      <c r="C538" s="79"/>
      <c r="D538" s="29"/>
      <c r="E538" s="79"/>
      <c r="F538" s="79"/>
      <c r="G538" s="79"/>
      <c r="H538" s="79"/>
      <c r="I538" s="79"/>
      <c r="J538" s="79"/>
      <c r="K538" s="79"/>
      <c r="L538" s="79"/>
      <c r="M538" s="79"/>
      <c r="N538" s="79"/>
      <c r="O538" s="79"/>
      <c r="P538" s="79"/>
      <c r="Q538" s="79"/>
      <c r="R538" s="79"/>
      <c r="S538" s="79"/>
      <c r="T538" s="79"/>
      <c r="U538" s="79"/>
      <c r="V538" s="79"/>
      <c r="W538" s="79"/>
      <c r="X538" s="79"/>
      <c r="Y538" s="79"/>
      <c r="Z538" s="79"/>
      <c r="AA538" s="79"/>
      <c r="AB538" s="79"/>
      <c r="AC538" s="79"/>
      <c r="AD538" s="79"/>
      <c r="AE538" s="79"/>
      <c r="AF538" s="79"/>
      <c r="AG538" s="79"/>
      <c r="AH538" s="79"/>
      <c r="AI538" s="79"/>
      <c r="AJ538" s="79"/>
      <c r="AK538" s="79"/>
      <c r="AL538" s="79"/>
      <c r="AM538" s="79"/>
    </row>
    <row r="539" spans="1:39" ht="15.75" customHeight="1">
      <c r="A539" s="29"/>
      <c r="B539" s="79"/>
      <c r="C539" s="79"/>
      <c r="D539" s="29"/>
      <c r="E539" s="79"/>
      <c r="F539" s="79"/>
      <c r="G539" s="79"/>
      <c r="H539" s="79"/>
      <c r="I539" s="79"/>
      <c r="J539" s="79"/>
      <c r="K539" s="79"/>
      <c r="L539" s="79"/>
      <c r="M539" s="79"/>
      <c r="N539" s="79"/>
      <c r="O539" s="79"/>
      <c r="P539" s="79"/>
      <c r="Q539" s="79"/>
      <c r="R539" s="79"/>
      <c r="S539" s="79"/>
      <c r="T539" s="79"/>
      <c r="U539" s="79"/>
      <c r="V539" s="79"/>
      <c r="W539" s="79"/>
      <c r="X539" s="79"/>
      <c r="Y539" s="79"/>
      <c r="Z539" s="79"/>
      <c r="AA539" s="79"/>
      <c r="AB539" s="79"/>
      <c r="AC539" s="79"/>
      <c r="AD539" s="79"/>
      <c r="AE539" s="79"/>
      <c r="AF539" s="79"/>
      <c r="AG539" s="79"/>
      <c r="AH539" s="79"/>
      <c r="AI539" s="79"/>
      <c r="AJ539" s="79"/>
      <c r="AK539" s="79"/>
      <c r="AL539" s="79"/>
      <c r="AM539" s="79"/>
    </row>
    <row r="540" spans="1:39" ht="15.75" customHeight="1">
      <c r="A540" s="29"/>
      <c r="B540" s="79"/>
      <c r="C540" s="79"/>
      <c r="D540" s="29"/>
      <c r="E540" s="79"/>
      <c r="F540" s="79"/>
      <c r="G540" s="79"/>
      <c r="H540" s="79"/>
      <c r="I540" s="79"/>
      <c r="J540" s="79"/>
      <c r="K540" s="79"/>
      <c r="L540" s="79"/>
      <c r="M540" s="79"/>
      <c r="N540" s="79"/>
      <c r="O540" s="79"/>
      <c r="P540" s="79"/>
      <c r="Q540" s="79"/>
      <c r="R540" s="79"/>
      <c r="S540" s="79"/>
      <c r="T540" s="79"/>
      <c r="U540" s="79"/>
      <c r="V540" s="79"/>
      <c r="W540" s="79"/>
      <c r="X540" s="79"/>
      <c r="Y540" s="79"/>
      <c r="Z540" s="79"/>
      <c r="AA540" s="79"/>
      <c r="AB540" s="79"/>
      <c r="AC540" s="79"/>
      <c r="AD540" s="79"/>
      <c r="AE540" s="79"/>
      <c r="AF540" s="79"/>
      <c r="AG540" s="79"/>
      <c r="AH540" s="79"/>
      <c r="AI540" s="79"/>
      <c r="AJ540" s="79"/>
      <c r="AK540" s="79"/>
      <c r="AL540" s="79"/>
      <c r="AM540" s="79"/>
    </row>
    <row r="541" spans="1:39" ht="15.75" customHeight="1">
      <c r="A541" s="29"/>
      <c r="B541" s="79"/>
      <c r="C541" s="79"/>
      <c r="D541" s="29"/>
      <c r="E541" s="79"/>
      <c r="F541" s="79"/>
      <c r="G541" s="79"/>
      <c r="H541" s="79"/>
      <c r="I541" s="79"/>
      <c r="J541" s="79"/>
      <c r="K541" s="79"/>
      <c r="L541" s="79"/>
      <c r="M541" s="79"/>
      <c r="N541" s="79"/>
      <c r="O541" s="79"/>
      <c r="P541" s="79"/>
      <c r="Q541" s="79"/>
      <c r="R541" s="79"/>
      <c r="S541" s="79"/>
      <c r="T541" s="79"/>
      <c r="U541" s="79"/>
      <c r="V541" s="79"/>
      <c r="W541" s="79"/>
      <c r="X541" s="79"/>
      <c r="Y541" s="79"/>
      <c r="Z541" s="79"/>
      <c r="AA541" s="79"/>
      <c r="AB541" s="79"/>
      <c r="AC541" s="79"/>
      <c r="AD541" s="79"/>
      <c r="AE541" s="79"/>
      <c r="AF541" s="79"/>
      <c r="AG541" s="79"/>
      <c r="AH541" s="79"/>
      <c r="AI541" s="79"/>
      <c r="AJ541" s="79"/>
      <c r="AK541" s="79"/>
      <c r="AL541" s="79"/>
      <c r="AM541" s="79"/>
    </row>
    <row r="542" spans="1:39" ht="15.75" customHeight="1">
      <c r="A542" s="29"/>
      <c r="B542" s="79"/>
      <c r="C542" s="79"/>
      <c r="D542" s="29"/>
      <c r="E542" s="79"/>
      <c r="F542" s="79"/>
      <c r="G542" s="79"/>
      <c r="H542" s="79"/>
      <c r="I542" s="79"/>
      <c r="J542" s="79"/>
      <c r="K542" s="79"/>
      <c r="L542" s="79"/>
      <c r="M542" s="79"/>
      <c r="N542" s="79"/>
      <c r="O542" s="79"/>
      <c r="P542" s="79"/>
      <c r="Q542" s="79"/>
      <c r="R542" s="79"/>
      <c r="S542" s="79"/>
      <c r="T542" s="79"/>
      <c r="U542" s="79"/>
      <c r="V542" s="79"/>
      <c r="W542" s="79"/>
      <c r="X542" s="79"/>
      <c r="Y542" s="79"/>
      <c r="Z542" s="79"/>
      <c r="AA542" s="79"/>
      <c r="AB542" s="79"/>
      <c r="AC542" s="79"/>
      <c r="AD542" s="79"/>
      <c r="AE542" s="79"/>
      <c r="AF542" s="79"/>
      <c r="AG542" s="79"/>
      <c r="AH542" s="79"/>
      <c r="AI542" s="79"/>
      <c r="AJ542" s="79"/>
      <c r="AK542" s="79"/>
      <c r="AL542" s="79"/>
      <c r="AM542" s="79"/>
    </row>
    <row r="543" spans="1:39" ht="15.75" customHeight="1">
      <c r="A543" s="29"/>
      <c r="B543" s="79"/>
      <c r="C543" s="79"/>
      <c r="D543" s="29"/>
      <c r="E543" s="79"/>
      <c r="F543" s="79"/>
      <c r="G543" s="79"/>
      <c r="H543" s="79"/>
      <c r="I543" s="79"/>
      <c r="J543" s="79"/>
      <c r="K543" s="79"/>
      <c r="L543" s="79"/>
      <c r="M543" s="79"/>
      <c r="N543" s="79"/>
      <c r="O543" s="79"/>
      <c r="P543" s="79"/>
      <c r="Q543" s="79"/>
      <c r="R543" s="79"/>
      <c r="S543" s="79"/>
      <c r="T543" s="79"/>
      <c r="U543" s="79"/>
      <c r="V543" s="79"/>
      <c r="W543" s="79"/>
      <c r="X543" s="79"/>
      <c r="Y543" s="79"/>
      <c r="Z543" s="79"/>
      <c r="AA543" s="79"/>
      <c r="AB543" s="79"/>
      <c r="AC543" s="79"/>
      <c r="AD543" s="79"/>
      <c r="AE543" s="79"/>
      <c r="AF543" s="79"/>
      <c r="AG543" s="79"/>
      <c r="AH543" s="79"/>
      <c r="AI543" s="79"/>
      <c r="AJ543" s="79"/>
      <c r="AK543" s="79"/>
      <c r="AL543" s="79"/>
      <c r="AM543" s="79"/>
    </row>
    <row r="544" spans="1:39" ht="15.75" customHeight="1">
      <c r="A544" s="29"/>
      <c r="B544" s="79"/>
      <c r="C544" s="79"/>
      <c r="D544" s="29"/>
      <c r="E544" s="79"/>
      <c r="F544" s="79"/>
      <c r="G544" s="79"/>
      <c r="H544" s="79"/>
      <c r="I544" s="79"/>
      <c r="J544" s="79"/>
      <c r="K544" s="79"/>
      <c r="L544" s="79"/>
      <c r="M544" s="79"/>
      <c r="N544" s="79"/>
      <c r="O544" s="79"/>
      <c r="P544" s="79"/>
      <c r="Q544" s="79"/>
      <c r="R544" s="79"/>
      <c r="S544" s="79"/>
      <c r="T544" s="79"/>
      <c r="U544" s="79"/>
      <c r="V544" s="79"/>
      <c r="W544" s="79"/>
      <c r="X544" s="79"/>
      <c r="Y544" s="79"/>
      <c r="Z544" s="79"/>
      <c r="AA544" s="79"/>
      <c r="AB544" s="79"/>
      <c r="AC544" s="79"/>
      <c r="AD544" s="79"/>
      <c r="AE544" s="79"/>
      <c r="AF544" s="79"/>
      <c r="AG544" s="79"/>
      <c r="AH544" s="79"/>
      <c r="AI544" s="79"/>
      <c r="AJ544" s="79"/>
      <c r="AK544" s="79"/>
      <c r="AL544" s="79"/>
      <c r="AM544" s="79"/>
    </row>
    <row r="545" spans="1:39" ht="15.75" customHeight="1">
      <c r="A545" s="29"/>
      <c r="B545" s="79"/>
      <c r="C545" s="79"/>
      <c r="D545" s="29"/>
      <c r="E545" s="79"/>
      <c r="F545" s="79"/>
      <c r="G545" s="79"/>
      <c r="H545" s="79"/>
      <c r="I545" s="79"/>
      <c r="J545" s="79"/>
      <c r="K545" s="79"/>
      <c r="L545" s="79"/>
      <c r="M545" s="79"/>
      <c r="N545" s="79"/>
      <c r="O545" s="79"/>
      <c r="P545" s="79"/>
      <c r="Q545" s="79"/>
      <c r="R545" s="79"/>
      <c r="S545" s="79"/>
      <c r="T545" s="79"/>
      <c r="U545" s="79"/>
      <c r="V545" s="79"/>
      <c r="W545" s="79"/>
      <c r="X545" s="79"/>
      <c r="Y545" s="79"/>
      <c r="Z545" s="79"/>
      <c r="AA545" s="79"/>
      <c r="AB545" s="79"/>
      <c r="AC545" s="79"/>
      <c r="AD545" s="79"/>
      <c r="AE545" s="79"/>
      <c r="AF545" s="79"/>
      <c r="AG545" s="79"/>
      <c r="AH545" s="79"/>
      <c r="AI545" s="79"/>
      <c r="AJ545" s="79"/>
      <c r="AK545" s="79"/>
      <c r="AL545" s="79"/>
      <c r="AM545" s="79"/>
    </row>
    <row r="546" spans="1:39" ht="15.75" customHeight="1">
      <c r="A546" s="29"/>
      <c r="B546" s="79"/>
      <c r="C546" s="79"/>
      <c r="D546" s="29"/>
      <c r="E546" s="79"/>
      <c r="F546" s="79"/>
      <c r="G546" s="79"/>
      <c r="H546" s="79"/>
      <c r="I546" s="79"/>
      <c r="J546" s="79"/>
      <c r="K546" s="79"/>
      <c r="L546" s="79"/>
      <c r="M546" s="79"/>
      <c r="N546" s="79"/>
      <c r="O546" s="79"/>
      <c r="P546" s="79"/>
      <c r="Q546" s="79"/>
      <c r="R546" s="79"/>
      <c r="S546" s="79"/>
      <c r="T546" s="79"/>
      <c r="U546" s="79"/>
      <c r="V546" s="79"/>
      <c r="W546" s="79"/>
      <c r="X546" s="79"/>
      <c r="Y546" s="79"/>
      <c r="Z546" s="79"/>
      <c r="AA546" s="79"/>
      <c r="AB546" s="79"/>
      <c r="AC546" s="79"/>
      <c r="AD546" s="79"/>
      <c r="AE546" s="79"/>
      <c r="AF546" s="79"/>
      <c r="AG546" s="79"/>
      <c r="AH546" s="79"/>
      <c r="AI546" s="79"/>
      <c r="AJ546" s="79"/>
      <c r="AK546" s="79"/>
      <c r="AL546" s="79"/>
      <c r="AM546" s="79"/>
    </row>
    <row r="547" spans="1:39" ht="15.75" customHeight="1">
      <c r="A547" s="29"/>
      <c r="B547" s="79"/>
      <c r="C547" s="79"/>
      <c r="D547" s="29"/>
      <c r="E547" s="79"/>
      <c r="F547" s="79"/>
      <c r="G547" s="79"/>
      <c r="H547" s="79"/>
      <c r="I547" s="79"/>
      <c r="J547" s="79"/>
      <c r="K547" s="79"/>
      <c r="L547" s="79"/>
      <c r="M547" s="79"/>
      <c r="N547" s="79"/>
      <c r="O547" s="79"/>
      <c r="P547" s="79"/>
      <c r="Q547" s="79"/>
      <c r="R547" s="79"/>
      <c r="S547" s="79"/>
      <c r="T547" s="79"/>
      <c r="U547" s="79"/>
      <c r="V547" s="79"/>
      <c r="W547" s="79"/>
      <c r="X547" s="79"/>
      <c r="Y547" s="79"/>
      <c r="Z547" s="79"/>
      <c r="AA547" s="79"/>
      <c r="AB547" s="79"/>
      <c r="AC547" s="79"/>
      <c r="AD547" s="79"/>
      <c r="AE547" s="79"/>
      <c r="AF547" s="79"/>
      <c r="AG547" s="79"/>
      <c r="AH547" s="79"/>
      <c r="AI547" s="79"/>
      <c r="AJ547" s="79"/>
      <c r="AK547" s="79"/>
      <c r="AL547" s="79"/>
      <c r="AM547" s="79"/>
    </row>
    <row r="548" spans="1:39" ht="15.75" customHeight="1">
      <c r="A548" s="29"/>
      <c r="B548" s="79"/>
      <c r="C548" s="79"/>
      <c r="D548" s="29"/>
      <c r="E548" s="79"/>
      <c r="F548" s="79"/>
      <c r="G548" s="79"/>
      <c r="H548" s="79"/>
      <c r="I548" s="79"/>
      <c r="J548" s="79"/>
      <c r="K548" s="79"/>
      <c r="L548" s="79"/>
      <c r="M548" s="79"/>
      <c r="N548" s="79"/>
      <c r="O548" s="79"/>
      <c r="P548" s="79"/>
      <c r="Q548" s="79"/>
      <c r="R548" s="79"/>
      <c r="S548" s="79"/>
      <c r="T548" s="79"/>
      <c r="U548" s="79"/>
      <c r="V548" s="79"/>
      <c r="W548" s="79"/>
      <c r="X548" s="79"/>
      <c r="Y548" s="79"/>
      <c r="Z548" s="79"/>
      <c r="AA548" s="79"/>
      <c r="AB548" s="79"/>
      <c r="AC548" s="79"/>
      <c r="AD548" s="79"/>
      <c r="AE548" s="79"/>
      <c r="AF548" s="79"/>
      <c r="AG548" s="79"/>
      <c r="AH548" s="79"/>
      <c r="AI548" s="79"/>
      <c r="AJ548" s="79"/>
      <c r="AK548" s="79"/>
      <c r="AL548" s="79"/>
      <c r="AM548" s="79"/>
    </row>
    <row r="549" spans="1:39" ht="15.75" customHeight="1">
      <c r="A549" s="29"/>
      <c r="B549" s="79"/>
      <c r="C549" s="79"/>
      <c r="D549" s="29"/>
      <c r="E549" s="79"/>
      <c r="F549" s="79"/>
      <c r="G549" s="79"/>
      <c r="H549" s="79"/>
      <c r="I549" s="79"/>
      <c r="J549" s="79"/>
      <c r="K549" s="79"/>
      <c r="L549" s="79"/>
      <c r="M549" s="79"/>
      <c r="N549" s="79"/>
      <c r="O549" s="79"/>
      <c r="P549" s="79"/>
      <c r="Q549" s="79"/>
      <c r="R549" s="79"/>
      <c r="S549" s="79"/>
      <c r="T549" s="79"/>
      <c r="U549" s="79"/>
      <c r="V549" s="79"/>
      <c r="W549" s="79"/>
      <c r="X549" s="79"/>
      <c r="Y549" s="79"/>
      <c r="Z549" s="79"/>
      <c r="AA549" s="79"/>
      <c r="AB549" s="79"/>
      <c r="AC549" s="79"/>
      <c r="AD549" s="79"/>
      <c r="AE549" s="79"/>
      <c r="AF549" s="79"/>
      <c r="AG549" s="79"/>
      <c r="AH549" s="79"/>
      <c r="AI549" s="79"/>
      <c r="AJ549" s="79"/>
      <c r="AK549" s="79"/>
      <c r="AL549" s="79"/>
      <c r="AM549" s="79"/>
    </row>
    <row r="550" spans="1:39" ht="15.75" customHeight="1">
      <c r="A550" s="29"/>
      <c r="B550" s="79"/>
      <c r="C550" s="79"/>
      <c r="D550" s="29"/>
      <c r="E550" s="79"/>
      <c r="F550" s="79"/>
      <c r="G550" s="79"/>
      <c r="H550" s="79"/>
      <c r="I550" s="79"/>
      <c r="J550" s="79"/>
      <c r="K550" s="79"/>
      <c r="L550" s="79"/>
      <c r="M550" s="79"/>
      <c r="N550" s="79"/>
      <c r="O550" s="79"/>
      <c r="P550" s="79"/>
      <c r="Q550" s="79"/>
      <c r="R550" s="79"/>
      <c r="S550" s="79"/>
      <c r="T550" s="79"/>
      <c r="U550" s="79"/>
      <c r="V550" s="79"/>
      <c r="W550" s="79"/>
      <c r="X550" s="79"/>
      <c r="Y550" s="79"/>
      <c r="Z550" s="79"/>
      <c r="AA550" s="79"/>
      <c r="AB550" s="79"/>
      <c r="AC550" s="79"/>
      <c r="AD550" s="79"/>
      <c r="AE550" s="79"/>
      <c r="AF550" s="79"/>
      <c r="AG550" s="79"/>
      <c r="AH550" s="79"/>
      <c r="AI550" s="79"/>
      <c r="AJ550" s="79"/>
      <c r="AK550" s="79"/>
      <c r="AL550" s="79"/>
      <c r="AM550" s="79"/>
    </row>
    <row r="551" spans="1:39" ht="15.75" customHeight="1">
      <c r="A551" s="29"/>
      <c r="B551" s="79"/>
      <c r="C551" s="79"/>
      <c r="D551" s="29"/>
      <c r="E551" s="79"/>
      <c r="F551" s="79"/>
      <c r="G551" s="79"/>
      <c r="H551" s="79"/>
      <c r="I551" s="79"/>
      <c r="J551" s="79"/>
      <c r="K551" s="79"/>
      <c r="L551" s="79"/>
      <c r="M551" s="79"/>
      <c r="N551" s="79"/>
      <c r="O551" s="79"/>
      <c r="P551" s="79"/>
      <c r="Q551" s="79"/>
      <c r="R551" s="79"/>
      <c r="S551" s="79"/>
      <c r="T551" s="79"/>
      <c r="U551" s="79"/>
      <c r="V551" s="79"/>
      <c r="W551" s="79"/>
      <c r="X551" s="79"/>
      <c r="Y551" s="79"/>
      <c r="Z551" s="79"/>
      <c r="AA551" s="79"/>
      <c r="AB551" s="79"/>
      <c r="AC551" s="79"/>
      <c r="AD551" s="79"/>
      <c r="AE551" s="79"/>
      <c r="AF551" s="79"/>
      <c r="AG551" s="79"/>
      <c r="AH551" s="79"/>
      <c r="AI551" s="79"/>
      <c r="AJ551" s="79"/>
      <c r="AK551" s="79"/>
      <c r="AL551" s="79"/>
      <c r="AM551" s="79"/>
    </row>
    <row r="552" spans="1:39" ht="15.75" customHeight="1">
      <c r="A552" s="29"/>
      <c r="B552" s="79"/>
      <c r="C552" s="79"/>
      <c r="D552" s="29"/>
      <c r="E552" s="79"/>
      <c r="F552" s="79"/>
      <c r="G552" s="79"/>
      <c r="H552" s="79"/>
      <c r="I552" s="79"/>
      <c r="J552" s="79"/>
      <c r="K552" s="79"/>
      <c r="L552" s="79"/>
      <c r="M552" s="79"/>
      <c r="N552" s="79"/>
      <c r="O552" s="79"/>
      <c r="P552" s="79"/>
      <c r="Q552" s="79"/>
      <c r="R552" s="79"/>
      <c r="S552" s="79"/>
      <c r="T552" s="79"/>
      <c r="U552" s="79"/>
      <c r="V552" s="79"/>
      <c r="W552" s="79"/>
      <c r="X552" s="79"/>
      <c r="Y552" s="79"/>
      <c r="Z552" s="79"/>
      <c r="AA552" s="79"/>
      <c r="AB552" s="79"/>
      <c r="AC552" s="79"/>
      <c r="AD552" s="79"/>
      <c r="AE552" s="79"/>
      <c r="AF552" s="79"/>
      <c r="AG552" s="79"/>
      <c r="AH552" s="79"/>
      <c r="AI552" s="79"/>
      <c r="AJ552" s="79"/>
      <c r="AK552" s="79"/>
      <c r="AL552" s="79"/>
      <c r="AM552" s="79"/>
    </row>
    <row r="553" spans="1:39" ht="15.75" customHeight="1">
      <c r="A553" s="29"/>
      <c r="B553" s="79"/>
      <c r="C553" s="79"/>
      <c r="D553" s="29"/>
      <c r="E553" s="79"/>
      <c r="F553" s="79"/>
      <c r="G553" s="79"/>
      <c r="H553" s="79"/>
      <c r="I553" s="79"/>
      <c r="J553" s="79"/>
      <c r="K553" s="79"/>
      <c r="L553" s="79"/>
      <c r="M553" s="79"/>
      <c r="N553" s="79"/>
      <c r="O553" s="79"/>
      <c r="P553" s="79"/>
      <c r="Q553" s="79"/>
      <c r="R553" s="79"/>
      <c r="S553" s="79"/>
      <c r="T553" s="79"/>
      <c r="U553" s="79"/>
      <c r="V553" s="79"/>
      <c r="W553" s="79"/>
      <c r="X553" s="79"/>
      <c r="Y553" s="79"/>
      <c r="Z553" s="79"/>
      <c r="AA553" s="79"/>
      <c r="AB553" s="79"/>
      <c r="AC553" s="79"/>
      <c r="AD553" s="79"/>
      <c r="AE553" s="79"/>
      <c r="AF553" s="79"/>
      <c r="AG553" s="79"/>
      <c r="AH553" s="79"/>
      <c r="AI553" s="79"/>
      <c r="AJ553" s="79"/>
      <c r="AK553" s="79"/>
      <c r="AL553" s="79"/>
      <c r="AM553" s="79"/>
    </row>
    <row r="554" spans="1:39" ht="15.75" customHeight="1">
      <c r="A554" s="29"/>
      <c r="B554" s="79"/>
      <c r="C554" s="79"/>
      <c r="D554" s="29"/>
      <c r="E554" s="79"/>
      <c r="F554" s="79"/>
      <c r="G554" s="79"/>
      <c r="H554" s="79"/>
      <c r="I554" s="79"/>
      <c r="J554" s="79"/>
      <c r="K554" s="79"/>
      <c r="L554" s="79"/>
      <c r="M554" s="79"/>
      <c r="N554" s="79"/>
      <c r="O554" s="79"/>
      <c r="P554" s="79"/>
      <c r="Q554" s="79"/>
      <c r="R554" s="79"/>
      <c r="S554" s="79"/>
      <c r="T554" s="79"/>
      <c r="U554" s="79"/>
      <c r="V554" s="79"/>
      <c r="W554" s="79"/>
      <c r="X554" s="79"/>
      <c r="Y554" s="79"/>
      <c r="Z554" s="79"/>
      <c r="AA554" s="79"/>
      <c r="AB554" s="79"/>
      <c r="AC554" s="79"/>
      <c r="AD554" s="79"/>
      <c r="AE554" s="79"/>
      <c r="AF554" s="79"/>
      <c r="AG554" s="79"/>
      <c r="AH554" s="79"/>
      <c r="AI554" s="79"/>
      <c r="AJ554" s="79"/>
      <c r="AK554" s="79"/>
      <c r="AL554" s="79"/>
      <c r="AM554" s="79"/>
    </row>
    <row r="555" spans="1:39" ht="15.75" customHeight="1">
      <c r="A555" s="29"/>
      <c r="B555" s="79"/>
      <c r="C555" s="79"/>
      <c r="D555" s="29"/>
      <c r="E555" s="79"/>
      <c r="F555" s="79"/>
      <c r="G555" s="79"/>
      <c r="H555" s="79"/>
      <c r="I555" s="79"/>
      <c r="J555" s="79"/>
      <c r="K555" s="79"/>
      <c r="L555" s="79"/>
      <c r="M555" s="79"/>
      <c r="N555" s="79"/>
      <c r="O555" s="79"/>
      <c r="P555" s="79"/>
      <c r="Q555" s="79"/>
      <c r="R555" s="79"/>
      <c r="S555" s="79"/>
      <c r="T555" s="79"/>
      <c r="U555" s="79"/>
      <c r="V555" s="79"/>
      <c r="W555" s="79"/>
      <c r="X555" s="79"/>
      <c r="Y555" s="79"/>
      <c r="Z555" s="79"/>
      <c r="AA555" s="79"/>
      <c r="AB555" s="79"/>
      <c r="AC555" s="79"/>
      <c r="AD555" s="79"/>
      <c r="AE555" s="79"/>
      <c r="AF555" s="79"/>
      <c r="AG555" s="79"/>
      <c r="AH555" s="79"/>
      <c r="AI555" s="79"/>
      <c r="AJ555" s="79"/>
      <c r="AK555" s="79"/>
      <c r="AL555" s="79"/>
      <c r="AM555" s="79"/>
    </row>
    <row r="556" spans="1:39" ht="15.75" customHeight="1">
      <c r="A556" s="29"/>
      <c r="B556" s="79"/>
      <c r="C556" s="79"/>
      <c r="D556" s="29"/>
      <c r="E556" s="79"/>
      <c r="F556" s="79"/>
      <c r="G556" s="79"/>
      <c r="H556" s="79"/>
      <c r="I556" s="79"/>
      <c r="J556" s="79"/>
      <c r="K556" s="79"/>
      <c r="L556" s="79"/>
      <c r="M556" s="79"/>
      <c r="N556" s="79"/>
      <c r="O556" s="79"/>
      <c r="P556" s="79"/>
      <c r="Q556" s="79"/>
      <c r="R556" s="79"/>
      <c r="S556" s="79"/>
      <c r="T556" s="79"/>
      <c r="U556" s="79"/>
      <c r="V556" s="79"/>
      <c r="W556" s="79"/>
      <c r="X556" s="79"/>
      <c r="Y556" s="79"/>
      <c r="Z556" s="79"/>
      <c r="AA556" s="79"/>
      <c r="AB556" s="79"/>
      <c r="AC556" s="79"/>
      <c r="AD556" s="79"/>
      <c r="AE556" s="79"/>
      <c r="AF556" s="79"/>
      <c r="AG556" s="79"/>
      <c r="AH556" s="79"/>
      <c r="AI556" s="79"/>
      <c r="AJ556" s="79"/>
      <c r="AK556" s="79"/>
      <c r="AL556" s="79"/>
      <c r="AM556" s="79"/>
    </row>
    <row r="557" spans="1:39" ht="15.75" customHeight="1">
      <c r="A557" s="29"/>
      <c r="B557" s="79"/>
      <c r="C557" s="79"/>
      <c r="D557" s="29"/>
      <c r="E557" s="79"/>
      <c r="F557" s="79"/>
      <c r="G557" s="79"/>
      <c r="H557" s="79"/>
      <c r="I557" s="79"/>
      <c r="J557" s="79"/>
      <c r="K557" s="79"/>
      <c r="L557" s="79"/>
      <c r="M557" s="79"/>
      <c r="N557" s="79"/>
      <c r="O557" s="79"/>
      <c r="P557" s="79"/>
      <c r="Q557" s="79"/>
      <c r="R557" s="79"/>
      <c r="S557" s="79"/>
      <c r="T557" s="79"/>
      <c r="U557" s="79"/>
      <c r="V557" s="79"/>
      <c r="W557" s="79"/>
      <c r="X557" s="79"/>
      <c r="Y557" s="79"/>
      <c r="Z557" s="79"/>
      <c r="AA557" s="79"/>
      <c r="AB557" s="79"/>
      <c r="AC557" s="79"/>
      <c r="AD557" s="79"/>
      <c r="AE557" s="79"/>
      <c r="AF557" s="79"/>
      <c r="AG557" s="79"/>
      <c r="AH557" s="79"/>
      <c r="AI557" s="79"/>
      <c r="AJ557" s="79"/>
      <c r="AK557" s="79"/>
      <c r="AL557" s="79"/>
      <c r="AM557" s="79"/>
    </row>
    <row r="558" spans="1:39" ht="15.75" customHeight="1">
      <c r="A558" s="29"/>
      <c r="B558" s="79"/>
      <c r="C558" s="79"/>
      <c r="D558" s="29"/>
      <c r="E558" s="79"/>
      <c r="F558" s="79"/>
      <c r="G558" s="79"/>
      <c r="H558" s="79"/>
      <c r="I558" s="79"/>
      <c r="J558" s="79"/>
      <c r="K558" s="79"/>
      <c r="L558" s="79"/>
      <c r="M558" s="79"/>
      <c r="N558" s="79"/>
      <c r="O558" s="79"/>
      <c r="P558" s="79"/>
      <c r="Q558" s="79"/>
      <c r="R558" s="79"/>
      <c r="S558" s="79"/>
      <c r="T558" s="79"/>
      <c r="U558" s="79"/>
      <c r="V558" s="79"/>
      <c r="W558" s="79"/>
      <c r="X558" s="79"/>
      <c r="Y558" s="79"/>
      <c r="Z558" s="79"/>
      <c r="AA558" s="79"/>
      <c r="AB558" s="79"/>
      <c r="AC558" s="79"/>
      <c r="AD558" s="79"/>
      <c r="AE558" s="79"/>
      <c r="AF558" s="79"/>
      <c r="AG558" s="79"/>
      <c r="AH558" s="79"/>
      <c r="AI558" s="79"/>
      <c r="AJ558" s="79"/>
      <c r="AK558" s="79"/>
      <c r="AL558" s="79"/>
      <c r="AM558" s="79"/>
    </row>
    <row r="559" spans="1:39" ht="15.75" customHeight="1">
      <c r="A559" s="29"/>
      <c r="B559" s="79"/>
      <c r="C559" s="79"/>
      <c r="D559" s="29"/>
      <c r="E559" s="79"/>
      <c r="F559" s="79"/>
      <c r="G559" s="79"/>
      <c r="H559" s="79"/>
      <c r="I559" s="79"/>
      <c r="J559" s="79"/>
      <c r="K559" s="79"/>
      <c r="L559" s="79"/>
      <c r="M559" s="79"/>
      <c r="N559" s="79"/>
      <c r="O559" s="79"/>
      <c r="P559" s="79"/>
      <c r="Q559" s="79"/>
      <c r="R559" s="79"/>
      <c r="S559" s="79"/>
      <c r="T559" s="79"/>
      <c r="U559" s="79"/>
      <c r="V559" s="79"/>
      <c r="W559" s="79"/>
      <c r="X559" s="79"/>
      <c r="Y559" s="79"/>
      <c r="Z559" s="79"/>
      <c r="AA559" s="79"/>
      <c r="AB559" s="79"/>
      <c r="AC559" s="79"/>
      <c r="AD559" s="79"/>
      <c r="AE559" s="79"/>
      <c r="AF559" s="79"/>
      <c r="AG559" s="79"/>
      <c r="AH559" s="79"/>
      <c r="AI559" s="79"/>
      <c r="AJ559" s="79"/>
      <c r="AK559" s="79"/>
      <c r="AL559" s="79"/>
      <c r="AM559" s="79"/>
    </row>
    <row r="560" spans="1:39" ht="15.75" customHeight="1">
      <c r="A560" s="29"/>
      <c r="B560" s="79"/>
      <c r="C560" s="79"/>
      <c r="D560" s="29"/>
      <c r="E560" s="79"/>
      <c r="F560" s="79"/>
      <c r="G560" s="79"/>
      <c r="H560" s="79"/>
      <c r="I560" s="79"/>
      <c r="J560" s="79"/>
      <c r="K560" s="79"/>
      <c r="L560" s="79"/>
      <c r="M560" s="79"/>
      <c r="N560" s="79"/>
      <c r="O560" s="79"/>
      <c r="P560" s="79"/>
      <c r="Q560" s="79"/>
      <c r="R560" s="79"/>
      <c r="S560" s="79"/>
      <c r="T560" s="79"/>
      <c r="U560" s="79"/>
      <c r="V560" s="79"/>
      <c r="W560" s="79"/>
      <c r="X560" s="79"/>
      <c r="Y560" s="79"/>
      <c r="Z560" s="79"/>
      <c r="AA560" s="79"/>
      <c r="AB560" s="79"/>
      <c r="AC560" s="79"/>
      <c r="AD560" s="79"/>
      <c r="AE560" s="79"/>
      <c r="AF560" s="79"/>
      <c r="AG560" s="79"/>
      <c r="AH560" s="79"/>
      <c r="AI560" s="79"/>
      <c r="AJ560" s="79"/>
      <c r="AK560" s="79"/>
      <c r="AL560" s="79"/>
      <c r="AM560" s="79"/>
    </row>
    <row r="561" spans="1:39" ht="15.75" customHeight="1">
      <c r="A561" s="29"/>
      <c r="B561" s="79"/>
      <c r="C561" s="79"/>
      <c r="D561" s="29"/>
      <c r="E561" s="79"/>
      <c r="F561" s="79"/>
      <c r="G561" s="79"/>
      <c r="H561" s="79"/>
      <c r="I561" s="79"/>
      <c r="J561" s="79"/>
      <c r="K561" s="79"/>
      <c r="L561" s="79"/>
      <c r="M561" s="79"/>
      <c r="N561" s="79"/>
      <c r="O561" s="79"/>
      <c r="P561" s="79"/>
      <c r="Q561" s="79"/>
      <c r="R561" s="79"/>
      <c r="S561" s="79"/>
      <c r="T561" s="79"/>
      <c r="U561" s="79"/>
      <c r="V561" s="79"/>
      <c r="W561" s="79"/>
      <c r="X561" s="79"/>
      <c r="Y561" s="79"/>
      <c r="Z561" s="79"/>
      <c r="AA561" s="79"/>
      <c r="AB561" s="79"/>
      <c r="AC561" s="79"/>
      <c r="AD561" s="79"/>
      <c r="AE561" s="79"/>
      <c r="AF561" s="79"/>
      <c r="AG561" s="79"/>
      <c r="AH561" s="79"/>
      <c r="AI561" s="79"/>
      <c r="AJ561" s="79"/>
      <c r="AK561" s="79"/>
      <c r="AL561" s="79"/>
      <c r="AM561" s="79"/>
    </row>
    <row r="562" spans="1:39" ht="15.75" customHeight="1">
      <c r="A562" s="29"/>
      <c r="B562" s="79"/>
      <c r="C562" s="79"/>
      <c r="D562" s="29"/>
      <c r="E562" s="79"/>
      <c r="F562" s="79"/>
      <c r="G562" s="79"/>
      <c r="H562" s="79"/>
      <c r="I562" s="79"/>
      <c r="J562" s="79"/>
      <c r="K562" s="79"/>
      <c r="L562" s="79"/>
      <c r="M562" s="79"/>
      <c r="N562" s="79"/>
      <c r="O562" s="79"/>
      <c r="P562" s="79"/>
      <c r="Q562" s="79"/>
      <c r="R562" s="79"/>
      <c r="S562" s="79"/>
      <c r="T562" s="79"/>
      <c r="U562" s="79"/>
      <c r="V562" s="79"/>
      <c r="W562" s="79"/>
      <c r="X562" s="79"/>
      <c r="Y562" s="79"/>
      <c r="Z562" s="79"/>
      <c r="AA562" s="79"/>
      <c r="AB562" s="79"/>
      <c r="AC562" s="79"/>
      <c r="AD562" s="79"/>
      <c r="AE562" s="79"/>
      <c r="AF562" s="79"/>
      <c r="AG562" s="79"/>
      <c r="AH562" s="79"/>
      <c r="AI562" s="79"/>
      <c r="AJ562" s="79"/>
      <c r="AK562" s="79"/>
      <c r="AL562" s="79"/>
      <c r="AM562" s="79"/>
    </row>
    <row r="563" spans="1:39" ht="15.75" customHeight="1">
      <c r="A563" s="29"/>
      <c r="B563" s="79"/>
      <c r="C563" s="79"/>
      <c r="D563" s="29"/>
      <c r="E563" s="79"/>
      <c r="F563" s="79"/>
      <c r="G563" s="79"/>
      <c r="H563" s="79"/>
      <c r="I563" s="79"/>
      <c r="J563" s="79"/>
      <c r="K563" s="79"/>
      <c r="L563" s="79"/>
      <c r="M563" s="79"/>
      <c r="N563" s="79"/>
      <c r="O563" s="79"/>
      <c r="P563" s="79"/>
      <c r="Q563" s="79"/>
      <c r="R563" s="79"/>
      <c r="S563" s="79"/>
      <c r="T563" s="79"/>
      <c r="U563" s="79"/>
      <c r="V563" s="79"/>
      <c r="W563" s="79"/>
      <c r="X563" s="79"/>
      <c r="Y563" s="79"/>
      <c r="Z563" s="79"/>
      <c r="AA563" s="79"/>
      <c r="AB563" s="79"/>
      <c r="AC563" s="79"/>
      <c r="AD563" s="79"/>
      <c r="AE563" s="79"/>
      <c r="AF563" s="79"/>
      <c r="AG563" s="79"/>
      <c r="AH563" s="79"/>
      <c r="AI563" s="79"/>
      <c r="AJ563" s="79"/>
      <c r="AK563" s="79"/>
      <c r="AL563" s="79"/>
      <c r="AM563" s="79"/>
    </row>
    <row r="564" spans="1:39" ht="15.75" customHeight="1">
      <c r="A564" s="29"/>
      <c r="B564" s="79"/>
      <c r="C564" s="79"/>
      <c r="D564" s="29"/>
      <c r="E564" s="79"/>
      <c r="F564" s="79"/>
      <c r="G564" s="79"/>
      <c r="H564" s="79"/>
      <c r="I564" s="79"/>
      <c r="J564" s="79"/>
      <c r="K564" s="79"/>
      <c r="L564" s="79"/>
      <c r="M564" s="79"/>
      <c r="N564" s="79"/>
      <c r="O564" s="79"/>
      <c r="P564" s="79"/>
      <c r="Q564" s="79"/>
      <c r="R564" s="79"/>
      <c r="S564" s="79"/>
      <c r="T564" s="79"/>
      <c r="U564" s="79"/>
      <c r="V564" s="79"/>
      <c r="W564" s="79"/>
      <c r="X564" s="79"/>
      <c r="Y564" s="79"/>
      <c r="Z564" s="79"/>
      <c r="AA564" s="79"/>
      <c r="AB564" s="79"/>
      <c r="AC564" s="79"/>
      <c r="AD564" s="79"/>
      <c r="AE564" s="79"/>
      <c r="AF564" s="79"/>
      <c r="AG564" s="79"/>
      <c r="AH564" s="79"/>
      <c r="AI564" s="79"/>
      <c r="AJ564" s="79"/>
      <c r="AK564" s="79"/>
      <c r="AL564" s="79"/>
      <c r="AM564" s="79"/>
    </row>
    <row r="565" spans="1:39" ht="15.75" customHeight="1">
      <c r="A565" s="29"/>
      <c r="B565" s="79"/>
      <c r="C565" s="79"/>
      <c r="D565" s="29"/>
      <c r="E565" s="79"/>
      <c r="F565" s="79"/>
      <c r="G565" s="79"/>
      <c r="H565" s="79"/>
      <c r="I565" s="79"/>
      <c r="J565" s="79"/>
      <c r="K565" s="79"/>
      <c r="L565" s="79"/>
      <c r="M565" s="79"/>
      <c r="N565" s="79"/>
      <c r="O565" s="79"/>
      <c r="P565" s="79"/>
      <c r="Q565" s="79"/>
      <c r="R565" s="79"/>
      <c r="S565" s="79"/>
      <c r="T565" s="79"/>
      <c r="U565" s="79"/>
      <c r="V565" s="79"/>
      <c r="W565" s="79"/>
      <c r="X565" s="79"/>
      <c r="Y565" s="79"/>
      <c r="Z565" s="79"/>
      <c r="AA565" s="79"/>
      <c r="AB565" s="79"/>
      <c r="AC565" s="79"/>
      <c r="AD565" s="79"/>
      <c r="AE565" s="79"/>
      <c r="AF565" s="79"/>
      <c r="AG565" s="79"/>
      <c r="AH565" s="79"/>
      <c r="AI565" s="79"/>
      <c r="AJ565" s="79"/>
      <c r="AK565" s="79"/>
      <c r="AL565" s="79"/>
      <c r="AM565" s="79"/>
    </row>
    <row r="566" spans="1:39" ht="15.75" customHeight="1">
      <c r="A566" s="29"/>
      <c r="B566" s="79"/>
      <c r="C566" s="79"/>
      <c r="D566" s="29"/>
      <c r="E566" s="79"/>
      <c r="F566" s="79"/>
      <c r="G566" s="79"/>
      <c r="H566" s="79"/>
      <c r="I566" s="79"/>
      <c r="J566" s="79"/>
      <c r="K566" s="79"/>
      <c r="L566" s="79"/>
      <c r="M566" s="79"/>
      <c r="N566" s="79"/>
      <c r="O566" s="79"/>
      <c r="P566" s="79"/>
      <c r="Q566" s="79"/>
      <c r="R566" s="79"/>
      <c r="S566" s="79"/>
      <c r="T566" s="79"/>
      <c r="U566" s="79"/>
      <c r="V566" s="79"/>
      <c r="W566" s="79"/>
      <c r="X566" s="79"/>
      <c r="Y566" s="79"/>
      <c r="Z566" s="79"/>
      <c r="AA566" s="79"/>
      <c r="AB566" s="79"/>
      <c r="AC566" s="79"/>
      <c r="AD566" s="79"/>
      <c r="AE566" s="79"/>
      <c r="AF566" s="79"/>
      <c r="AG566" s="79"/>
      <c r="AH566" s="79"/>
      <c r="AI566" s="79"/>
      <c r="AJ566" s="79"/>
      <c r="AK566" s="79"/>
      <c r="AL566" s="79"/>
      <c r="AM566" s="79"/>
    </row>
    <row r="567" spans="1:39" ht="15.75" customHeight="1">
      <c r="A567" s="29"/>
      <c r="B567" s="79"/>
      <c r="C567" s="79"/>
      <c r="D567" s="29"/>
      <c r="E567" s="79"/>
      <c r="F567" s="79"/>
      <c r="G567" s="79"/>
      <c r="H567" s="79"/>
      <c r="I567" s="79"/>
      <c r="J567" s="79"/>
      <c r="K567" s="79"/>
      <c r="L567" s="79"/>
      <c r="M567" s="79"/>
      <c r="N567" s="79"/>
      <c r="O567" s="79"/>
      <c r="P567" s="79"/>
      <c r="Q567" s="79"/>
      <c r="R567" s="79"/>
      <c r="S567" s="79"/>
      <c r="T567" s="79"/>
      <c r="U567" s="79"/>
      <c r="V567" s="79"/>
      <c r="W567" s="79"/>
      <c r="X567" s="79"/>
      <c r="Y567" s="79"/>
      <c r="Z567" s="79"/>
      <c r="AA567" s="79"/>
      <c r="AB567" s="79"/>
      <c r="AC567" s="79"/>
      <c r="AD567" s="79"/>
      <c r="AE567" s="79"/>
      <c r="AF567" s="79"/>
      <c r="AG567" s="79"/>
      <c r="AH567" s="79"/>
      <c r="AI567" s="79"/>
      <c r="AJ567" s="79"/>
      <c r="AK567" s="79"/>
      <c r="AL567" s="79"/>
      <c r="AM567" s="79"/>
    </row>
    <row r="568" spans="1:39" ht="15.75" customHeight="1">
      <c r="A568" s="29"/>
      <c r="B568" s="79"/>
      <c r="C568" s="79"/>
      <c r="D568" s="29"/>
      <c r="E568" s="79"/>
      <c r="F568" s="79"/>
      <c r="G568" s="79"/>
      <c r="H568" s="79"/>
      <c r="I568" s="79"/>
      <c r="J568" s="79"/>
      <c r="K568" s="79"/>
      <c r="L568" s="79"/>
      <c r="M568" s="79"/>
      <c r="N568" s="79"/>
      <c r="O568" s="79"/>
      <c r="P568" s="79"/>
      <c r="Q568" s="79"/>
      <c r="R568" s="79"/>
      <c r="S568" s="79"/>
      <c r="T568" s="79"/>
      <c r="U568" s="79"/>
      <c r="V568" s="79"/>
      <c r="W568" s="79"/>
      <c r="X568" s="79"/>
      <c r="Y568" s="79"/>
      <c r="Z568" s="79"/>
      <c r="AA568" s="79"/>
      <c r="AB568" s="79"/>
      <c r="AC568" s="79"/>
      <c r="AD568" s="79"/>
      <c r="AE568" s="79"/>
      <c r="AF568" s="79"/>
      <c r="AG568" s="79"/>
      <c r="AH568" s="79"/>
      <c r="AI568" s="79"/>
      <c r="AJ568" s="79"/>
      <c r="AK568" s="79"/>
      <c r="AL568" s="79"/>
      <c r="AM568" s="79"/>
    </row>
    <row r="569" spans="1:39" ht="15.75" customHeight="1">
      <c r="A569" s="29"/>
      <c r="B569" s="79"/>
      <c r="C569" s="79"/>
      <c r="D569" s="29"/>
      <c r="E569" s="79"/>
      <c r="F569" s="79"/>
      <c r="G569" s="79"/>
      <c r="H569" s="79"/>
      <c r="I569" s="79"/>
      <c r="J569" s="79"/>
      <c r="K569" s="79"/>
      <c r="L569" s="79"/>
      <c r="M569" s="79"/>
      <c r="N569" s="79"/>
      <c r="O569" s="79"/>
      <c r="P569" s="79"/>
      <c r="Q569" s="79"/>
      <c r="R569" s="79"/>
      <c r="S569" s="79"/>
      <c r="T569" s="79"/>
      <c r="U569" s="79"/>
      <c r="V569" s="79"/>
      <c r="W569" s="79"/>
      <c r="X569" s="79"/>
      <c r="Y569" s="79"/>
      <c r="Z569" s="79"/>
      <c r="AA569" s="79"/>
      <c r="AB569" s="79"/>
      <c r="AC569" s="79"/>
      <c r="AD569" s="79"/>
      <c r="AE569" s="79"/>
      <c r="AF569" s="79"/>
      <c r="AG569" s="79"/>
      <c r="AH569" s="79"/>
      <c r="AI569" s="79"/>
      <c r="AJ569" s="79"/>
      <c r="AK569" s="79"/>
      <c r="AL569" s="79"/>
      <c r="AM569" s="79"/>
    </row>
    <row r="570" spans="1:39" ht="15.75" customHeight="1">
      <c r="A570" s="29"/>
      <c r="B570" s="79"/>
      <c r="C570" s="79"/>
      <c r="D570" s="29"/>
      <c r="E570" s="79"/>
      <c r="F570" s="79"/>
      <c r="G570" s="79"/>
      <c r="H570" s="79"/>
      <c r="I570" s="79"/>
      <c r="J570" s="79"/>
      <c r="K570" s="79"/>
      <c r="L570" s="79"/>
      <c r="M570" s="79"/>
      <c r="N570" s="79"/>
      <c r="O570" s="79"/>
      <c r="P570" s="79"/>
      <c r="Q570" s="79"/>
      <c r="R570" s="79"/>
      <c r="S570" s="79"/>
      <c r="T570" s="79"/>
      <c r="U570" s="79"/>
      <c r="V570" s="79"/>
      <c r="W570" s="79"/>
      <c r="X570" s="79"/>
      <c r="Y570" s="79"/>
      <c r="Z570" s="79"/>
      <c r="AA570" s="79"/>
      <c r="AB570" s="79"/>
      <c r="AC570" s="79"/>
      <c r="AD570" s="79"/>
      <c r="AE570" s="79"/>
      <c r="AF570" s="79"/>
      <c r="AG570" s="79"/>
      <c r="AH570" s="79"/>
      <c r="AI570" s="79"/>
      <c r="AJ570" s="79"/>
      <c r="AK570" s="79"/>
      <c r="AL570" s="79"/>
      <c r="AM570" s="79"/>
    </row>
    <row r="571" spans="1:39" ht="15.75" customHeight="1">
      <c r="A571" s="29"/>
      <c r="B571" s="79"/>
      <c r="C571" s="79"/>
      <c r="D571" s="29"/>
      <c r="E571" s="79"/>
      <c r="F571" s="79"/>
      <c r="G571" s="79"/>
      <c r="H571" s="79"/>
      <c r="I571" s="79"/>
      <c r="J571" s="79"/>
      <c r="K571" s="79"/>
      <c r="L571" s="79"/>
      <c r="M571" s="79"/>
      <c r="N571" s="79"/>
      <c r="O571" s="79"/>
      <c r="P571" s="79"/>
      <c r="Q571" s="79"/>
      <c r="R571" s="79"/>
      <c r="S571" s="79"/>
      <c r="T571" s="79"/>
      <c r="U571" s="79"/>
      <c r="V571" s="79"/>
      <c r="W571" s="79"/>
      <c r="X571" s="79"/>
      <c r="Y571" s="79"/>
      <c r="Z571" s="79"/>
      <c r="AA571" s="79"/>
      <c r="AB571" s="79"/>
      <c r="AC571" s="79"/>
      <c r="AD571" s="79"/>
      <c r="AE571" s="79"/>
      <c r="AF571" s="79"/>
      <c r="AG571" s="79"/>
      <c r="AH571" s="79"/>
      <c r="AI571" s="79"/>
      <c r="AJ571" s="79"/>
      <c r="AK571" s="79"/>
      <c r="AL571" s="79"/>
      <c r="AM571" s="79"/>
    </row>
    <row r="572" spans="1:39" ht="15.75" customHeight="1">
      <c r="A572" s="29"/>
      <c r="B572" s="79"/>
      <c r="C572" s="79"/>
      <c r="D572" s="29"/>
      <c r="E572" s="79"/>
      <c r="F572" s="79"/>
      <c r="G572" s="79"/>
      <c r="H572" s="79"/>
      <c r="I572" s="79"/>
      <c r="J572" s="79"/>
      <c r="K572" s="79"/>
      <c r="L572" s="79"/>
      <c r="M572" s="79"/>
      <c r="N572" s="79"/>
      <c r="O572" s="79"/>
      <c r="P572" s="79"/>
      <c r="Q572" s="79"/>
      <c r="R572" s="79"/>
      <c r="S572" s="79"/>
      <c r="T572" s="79"/>
      <c r="U572" s="79"/>
      <c r="V572" s="79"/>
      <c r="W572" s="79"/>
      <c r="X572" s="79"/>
      <c r="Y572" s="79"/>
      <c r="Z572" s="79"/>
      <c r="AA572" s="79"/>
      <c r="AB572" s="79"/>
      <c r="AC572" s="79"/>
      <c r="AD572" s="79"/>
      <c r="AE572" s="79"/>
      <c r="AF572" s="79"/>
      <c r="AG572" s="79"/>
      <c r="AH572" s="79"/>
      <c r="AI572" s="79"/>
      <c r="AJ572" s="79"/>
      <c r="AK572" s="79"/>
      <c r="AL572" s="79"/>
      <c r="AM572" s="79"/>
    </row>
    <row r="573" spans="1:39" ht="15.75" customHeight="1">
      <c r="A573" s="29"/>
      <c r="B573" s="79"/>
      <c r="C573" s="79"/>
      <c r="D573" s="29"/>
      <c r="E573" s="79"/>
      <c r="F573" s="79"/>
      <c r="G573" s="79"/>
      <c r="H573" s="79"/>
      <c r="I573" s="79"/>
      <c r="J573" s="79"/>
      <c r="K573" s="79"/>
      <c r="L573" s="79"/>
      <c r="M573" s="79"/>
      <c r="N573" s="79"/>
      <c r="O573" s="79"/>
      <c r="P573" s="79"/>
      <c r="Q573" s="79"/>
      <c r="R573" s="79"/>
      <c r="S573" s="79"/>
      <c r="T573" s="79"/>
      <c r="U573" s="79"/>
      <c r="V573" s="79"/>
      <c r="W573" s="79"/>
      <c r="X573" s="79"/>
      <c r="Y573" s="79"/>
      <c r="Z573" s="79"/>
      <c r="AA573" s="79"/>
      <c r="AB573" s="79"/>
      <c r="AC573" s="79"/>
      <c r="AD573" s="79"/>
      <c r="AE573" s="79"/>
      <c r="AF573" s="79"/>
      <c r="AG573" s="79"/>
      <c r="AH573" s="79"/>
      <c r="AI573" s="79"/>
      <c r="AJ573" s="79"/>
      <c r="AK573" s="79"/>
      <c r="AL573" s="79"/>
      <c r="AM573" s="79"/>
    </row>
    <row r="574" spans="1:39" ht="15.75" customHeight="1">
      <c r="A574" s="29"/>
      <c r="B574" s="79"/>
      <c r="C574" s="79"/>
      <c r="D574" s="29"/>
      <c r="E574" s="79"/>
      <c r="F574" s="79"/>
      <c r="G574" s="79"/>
      <c r="H574" s="79"/>
      <c r="I574" s="79"/>
      <c r="J574" s="79"/>
      <c r="K574" s="79"/>
      <c r="L574" s="79"/>
      <c r="M574" s="79"/>
      <c r="N574" s="79"/>
      <c r="O574" s="79"/>
      <c r="P574" s="79"/>
      <c r="Q574" s="79"/>
      <c r="R574" s="79"/>
      <c r="S574" s="79"/>
      <c r="T574" s="79"/>
      <c r="U574" s="79"/>
      <c r="V574" s="79"/>
      <c r="W574" s="79"/>
      <c r="X574" s="79"/>
      <c r="Y574" s="79"/>
      <c r="Z574" s="79"/>
      <c r="AA574" s="79"/>
      <c r="AB574" s="79"/>
      <c r="AC574" s="79"/>
      <c r="AD574" s="79"/>
      <c r="AE574" s="79"/>
      <c r="AF574" s="79"/>
      <c r="AG574" s="79"/>
      <c r="AH574" s="79"/>
      <c r="AI574" s="79"/>
      <c r="AJ574" s="79"/>
      <c r="AK574" s="79"/>
      <c r="AL574" s="79"/>
      <c r="AM574" s="79"/>
    </row>
    <row r="575" spans="1:39" ht="15.75" customHeight="1">
      <c r="A575" s="29"/>
      <c r="B575" s="79"/>
      <c r="C575" s="79"/>
      <c r="D575" s="29"/>
      <c r="E575" s="79"/>
      <c r="F575" s="79"/>
      <c r="G575" s="79"/>
      <c r="H575" s="79"/>
      <c r="I575" s="79"/>
      <c r="J575" s="79"/>
      <c r="K575" s="79"/>
      <c r="L575" s="79"/>
      <c r="M575" s="79"/>
      <c r="N575" s="79"/>
      <c r="O575" s="79"/>
      <c r="P575" s="79"/>
      <c r="Q575" s="79"/>
      <c r="R575" s="79"/>
      <c r="S575" s="79"/>
      <c r="T575" s="79"/>
      <c r="U575" s="79"/>
      <c r="V575" s="79"/>
      <c r="W575" s="79"/>
      <c r="X575" s="79"/>
      <c r="Y575" s="79"/>
      <c r="Z575" s="79"/>
      <c r="AA575" s="79"/>
      <c r="AB575" s="79"/>
      <c r="AC575" s="79"/>
      <c r="AD575" s="79"/>
      <c r="AE575" s="79"/>
      <c r="AF575" s="79"/>
      <c r="AG575" s="79"/>
      <c r="AH575" s="79"/>
      <c r="AI575" s="79"/>
      <c r="AJ575" s="79"/>
      <c r="AK575" s="79"/>
      <c r="AL575" s="79"/>
      <c r="AM575" s="79"/>
    </row>
    <row r="576" spans="1:39" ht="15.75" customHeight="1">
      <c r="A576" s="29"/>
      <c r="B576" s="79"/>
      <c r="C576" s="79"/>
      <c r="D576" s="29"/>
      <c r="E576" s="79"/>
      <c r="F576" s="79"/>
      <c r="G576" s="79"/>
      <c r="H576" s="79"/>
      <c r="I576" s="79"/>
      <c r="J576" s="79"/>
      <c r="K576" s="79"/>
      <c r="L576" s="79"/>
      <c r="M576" s="79"/>
      <c r="N576" s="79"/>
      <c r="O576" s="79"/>
      <c r="P576" s="79"/>
      <c r="Q576" s="79"/>
      <c r="R576" s="79"/>
      <c r="S576" s="79"/>
      <c r="T576" s="79"/>
      <c r="U576" s="79"/>
      <c r="V576" s="79"/>
      <c r="W576" s="79"/>
      <c r="X576" s="79"/>
      <c r="Y576" s="79"/>
      <c r="Z576" s="79"/>
      <c r="AA576" s="79"/>
      <c r="AB576" s="79"/>
      <c r="AC576" s="79"/>
      <c r="AD576" s="79"/>
      <c r="AE576" s="79"/>
      <c r="AF576" s="79"/>
      <c r="AG576" s="79"/>
      <c r="AH576" s="79"/>
      <c r="AI576" s="79"/>
      <c r="AJ576" s="79"/>
      <c r="AK576" s="79"/>
      <c r="AL576" s="79"/>
      <c r="AM576" s="79"/>
    </row>
    <row r="577" spans="1:39" ht="15.75" customHeight="1">
      <c r="A577" s="29"/>
      <c r="B577" s="79"/>
      <c r="C577" s="79"/>
      <c r="D577" s="29"/>
      <c r="E577" s="79"/>
      <c r="F577" s="79"/>
      <c r="G577" s="79"/>
      <c r="H577" s="79"/>
      <c r="I577" s="79"/>
      <c r="J577" s="79"/>
      <c r="K577" s="79"/>
      <c r="L577" s="79"/>
      <c r="M577" s="79"/>
      <c r="N577" s="79"/>
      <c r="O577" s="79"/>
      <c r="P577" s="79"/>
      <c r="Q577" s="79"/>
      <c r="R577" s="79"/>
      <c r="S577" s="79"/>
      <c r="T577" s="79"/>
      <c r="U577" s="79"/>
      <c r="V577" s="79"/>
      <c r="W577" s="79"/>
      <c r="X577" s="79"/>
      <c r="Y577" s="79"/>
      <c r="Z577" s="79"/>
      <c r="AA577" s="79"/>
      <c r="AB577" s="79"/>
      <c r="AC577" s="79"/>
      <c r="AD577" s="79"/>
      <c r="AE577" s="79"/>
      <c r="AF577" s="79"/>
      <c r="AG577" s="79"/>
      <c r="AH577" s="79"/>
      <c r="AI577" s="79"/>
      <c r="AJ577" s="79"/>
      <c r="AK577" s="79"/>
      <c r="AL577" s="79"/>
      <c r="AM577" s="79"/>
    </row>
    <row r="578" spans="1:39" ht="15.75" customHeight="1">
      <c r="A578" s="29"/>
      <c r="B578" s="79"/>
      <c r="C578" s="79"/>
      <c r="D578" s="29"/>
      <c r="E578" s="79"/>
      <c r="F578" s="79"/>
      <c r="G578" s="79"/>
      <c r="H578" s="79"/>
      <c r="I578" s="79"/>
      <c r="J578" s="79"/>
      <c r="K578" s="79"/>
      <c r="L578" s="79"/>
      <c r="M578" s="79"/>
      <c r="N578" s="79"/>
      <c r="O578" s="79"/>
      <c r="P578" s="79"/>
      <c r="Q578" s="79"/>
      <c r="R578" s="79"/>
      <c r="S578" s="79"/>
      <c r="T578" s="79"/>
      <c r="U578" s="79"/>
      <c r="V578" s="79"/>
      <c r="W578" s="79"/>
      <c r="X578" s="79"/>
      <c r="Y578" s="79"/>
      <c r="Z578" s="79"/>
      <c r="AA578" s="79"/>
      <c r="AB578" s="79"/>
      <c r="AC578" s="79"/>
      <c r="AD578" s="79"/>
      <c r="AE578" s="79"/>
      <c r="AF578" s="79"/>
      <c r="AG578" s="79"/>
      <c r="AH578" s="79"/>
      <c r="AI578" s="79"/>
      <c r="AJ578" s="79"/>
      <c r="AK578" s="79"/>
      <c r="AL578" s="79"/>
      <c r="AM578" s="79"/>
    </row>
    <row r="579" spans="1:39" ht="15.75" customHeight="1">
      <c r="A579" s="29"/>
      <c r="B579" s="79"/>
      <c r="C579" s="79"/>
      <c r="D579" s="29"/>
      <c r="E579" s="79"/>
      <c r="F579" s="79"/>
      <c r="G579" s="79"/>
      <c r="H579" s="79"/>
      <c r="I579" s="79"/>
      <c r="J579" s="79"/>
      <c r="K579" s="79"/>
      <c r="L579" s="79"/>
      <c r="M579" s="79"/>
      <c r="N579" s="79"/>
      <c r="O579" s="79"/>
      <c r="P579" s="79"/>
      <c r="Q579" s="79"/>
      <c r="R579" s="79"/>
      <c r="S579" s="79"/>
      <c r="T579" s="79"/>
      <c r="U579" s="79"/>
      <c r="V579" s="79"/>
      <c r="W579" s="79"/>
      <c r="X579" s="79"/>
      <c r="Y579" s="79"/>
      <c r="Z579" s="79"/>
      <c r="AA579" s="79"/>
      <c r="AB579" s="79"/>
      <c r="AC579" s="79"/>
      <c r="AD579" s="79"/>
      <c r="AE579" s="79"/>
      <c r="AF579" s="79"/>
      <c r="AG579" s="79"/>
      <c r="AH579" s="79"/>
      <c r="AI579" s="79"/>
      <c r="AJ579" s="79"/>
      <c r="AK579" s="79"/>
      <c r="AL579" s="79"/>
      <c r="AM579" s="79"/>
    </row>
    <row r="580" spans="1:39" ht="15.75" customHeight="1">
      <c r="A580" s="29"/>
      <c r="B580" s="79"/>
      <c r="C580" s="79"/>
      <c r="D580" s="29"/>
      <c r="E580" s="79"/>
      <c r="F580" s="79"/>
      <c r="G580" s="79"/>
      <c r="H580" s="79"/>
      <c r="I580" s="79"/>
      <c r="J580" s="79"/>
      <c r="K580" s="79"/>
      <c r="L580" s="79"/>
      <c r="M580" s="79"/>
      <c r="N580" s="79"/>
      <c r="O580" s="79"/>
      <c r="P580" s="79"/>
      <c r="Q580" s="79"/>
      <c r="R580" s="79"/>
      <c r="S580" s="79"/>
      <c r="T580" s="79"/>
      <c r="U580" s="79"/>
      <c r="V580" s="79"/>
      <c r="W580" s="79"/>
      <c r="X580" s="79"/>
      <c r="Y580" s="79"/>
      <c r="Z580" s="79"/>
      <c r="AA580" s="79"/>
      <c r="AB580" s="79"/>
      <c r="AC580" s="79"/>
      <c r="AD580" s="79"/>
      <c r="AE580" s="79"/>
      <c r="AF580" s="79"/>
      <c r="AG580" s="79"/>
      <c r="AH580" s="79"/>
      <c r="AI580" s="79"/>
      <c r="AJ580" s="79"/>
      <c r="AK580" s="79"/>
      <c r="AL580" s="79"/>
      <c r="AM580" s="79"/>
    </row>
    <row r="581" spans="1:39" ht="15.75" customHeight="1">
      <c r="A581" s="29"/>
      <c r="B581" s="79"/>
      <c r="C581" s="79"/>
      <c r="D581" s="29"/>
      <c r="E581" s="79"/>
      <c r="F581" s="79"/>
      <c r="G581" s="79"/>
      <c r="H581" s="79"/>
      <c r="I581" s="79"/>
      <c r="J581" s="79"/>
      <c r="K581" s="79"/>
      <c r="L581" s="79"/>
      <c r="M581" s="79"/>
      <c r="N581" s="79"/>
      <c r="O581" s="79"/>
      <c r="P581" s="79"/>
      <c r="Q581" s="79"/>
      <c r="R581" s="79"/>
      <c r="S581" s="79"/>
      <c r="T581" s="79"/>
      <c r="U581" s="79"/>
      <c r="V581" s="79"/>
      <c r="W581" s="79"/>
      <c r="X581" s="79"/>
      <c r="Y581" s="79"/>
      <c r="Z581" s="79"/>
      <c r="AA581" s="79"/>
      <c r="AB581" s="79"/>
      <c r="AC581" s="79"/>
      <c r="AD581" s="79"/>
      <c r="AE581" s="79"/>
      <c r="AF581" s="79"/>
      <c r="AG581" s="79"/>
      <c r="AH581" s="79"/>
      <c r="AI581" s="79"/>
      <c r="AJ581" s="79"/>
      <c r="AK581" s="79"/>
      <c r="AL581" s="79"/>
      <c r="AM581" s="79"/>
    </row>
    <row r="582" spans="1:39" ht="15.75" customHeight="1">
      <c r="A582" s="29"/>
      <c r="B582" s="79"/>
      <c r="C582" s="79"/>
      <c r="D582" s="29"/>
      <c r="E582" s="79"/>
      <c r="F582" s="79"/>
      <c r="G582" s="79"/>
      <c r="H582" s="79"/>
      <c r="I582" s="79"/>
      <c r="J582" s="79"/>
      <c r="K582" s="79"/>
      <c r="L582" s="79"/>
      <c r="M582" s="79"/>
      <c r="N582" s="79"/>
      <c r="O582" s="79"/>
      <c r="P582" s="79"/>
      <c r="Q582" s="79"/>
      <c r="R582" s="79"/>
      <c r="S582" s="79"/>
      <c r="T582" s="79"/>
      <c r="U582" s="79"/>
      <c r="V582" s="79"/>
      <c r="W582" s="79"/>
      <c r="X582" s="79"/>
      <c r="Y582" s="79"/>
      <c r="Z582" s="79"/>
      <c r="AA582" s="79"/>
      <c r="AB582" s="79"/>
      <c r="AC582" s="79"/>
      <c r="AD582" s="79"/>
      <c r="AE582" s="79"/>
      <c r="AF582" s="79"/>
      <c r="AG582" s="79"/>
      <c r="AH582" s="79"/>
      <c r="AI582" s="79"/>
      <c r="AJ582" s="79"/>
      <c r="AK582" s="79"/>
      <c r="AL582" s="79"/>
      <c r="AM582" s="79"/>
    </row>
    <row r="583" spans="1:39" ht="15.75" customHeight="1">
      <c r="A583" s="29"/>
      <c r="B583" s="79"/>
      <c r="C583" s="79"/>
      <c r="D583" s="29"/>
      <c r="E583" s="79"/>
      <c r="F583" s="79"/>
      <c r="G583" s="79"/>
      <c r="H583" s="79"/>
      <c r="I583" s="79"/>
      <c r="J583" s="79"/>
      <c r="K583" s="79"/>
      <c r="L583" s="79"/>
      <c r="M583" s="79"/>
      <c r="N583" s="79"/>
      <c r="O583" s="79"/>
      <c r="P583" s="79"/>
      <c r="Q583" s="79"/>
      <c r="R583" s="79"/>
      <c r="S583" s="79"/>
      <c r="T583" s="79"/>
      <c r="U583" s="79"/>
      <c r="V583" s="79"/>
      <c r="W583" s="79"/>
      <c r="X583" s="79"/>
      <c r="Y583" s="79"/>
      <c r="Z583" s="79"/>
      <c r="AA583" s="79"/>
      <c r="AB583" s="79"/>
      <c r="AC583" s="79"/>
      <c r="AD583" s="79"/>
      <c r="AE583" s="79"/>
      <c r="AF583" s="79"/>
      <c r="AG583" s="79"/>
      <c r="AH583" s="79"/>
      <c r="AI583" s="79"/>
      <c r="AJ583" s="79"/>
      <c r="AK583" s="79"/>
      <c r="AL583" s="79"/>
      <c r="AM583" s="79"/>
    </row>
    <row r="584" spans="1:39" ht="15.75" customHeight="1">
      <c r="A584" s="29"/>
      <c r="B584" s="79"/>
      <c r="C584" s="79"/>
      <c r="D584" s="29"/>
      <c r="E584" s="79"/>
      <c r="F584" s="79"/>
      <c r="G584" s="79"/>
      <c r="H584" s="79"/>
      <c r="I584" s="79"/>
      <c r="J584" s="79"/>
      <c r="K584" s="79"/>
      <c r="L584" s="79"/>
      <c r="M584" s="79"/>
      <c r="N584" s="79"/>
      <c r="O584" s="79"/>
      <c r="P584" s="79"/>
      <c r="Q584" s="79"/>
      <c r="R584" s="79"/>
      <c r="S584" s="79"/>
      <c r="T584" s="79"/>
      <c r="U584" s="79"/>
      <c r="V584" s="79"/>
      <c r="W584" s="79"/>
      <c r="X584" s="79"/>
      <c r="Y584" s="79"/>
      <c r="Z584" s="79"/>
      <c r="AA584" s="79"/>
      <c r="AB584" s="79"/>
      <c r="AC584" s="79"/>
      <c r="AD584" s="79"/>
      <c r="AE584" s="79"/>
      <c r="AF584" s="79"/>
      <c r="AG584" s="79"/>
      <c r="AH584" s="79"/>
      <c r="AI584" s="79"/>
      <c r="AJ584" s="79"/>
      <c r="AK584" s="79"/>
      <c r="AL584" s="79"/>
      <c r="AM584" s="79"/>
    </row>
    <row r="585" spans="1:39" ht="15.75" customHeight="1">
      <c r="A585" s="29"/>
      <c r="B585" s="79"/>
      <c r="C585" s="79"/>
      <c r="D585" s="29"/>
      <c r="E585" s="79"/>
      <c r="F585" s="79"/>
      <c r="G585" s="79"/>
      <c r="H585" s="79"/>
      <c r="I585" s="79"/>
      <c r="J585" s="79"/>
      <c r="K585" s="79"/>
      <c r="L585" s="79"/>
      <c r="M585" s="79"/>
      <c r="N585" s="79"/>
      <c r="O585" s="79"/>
      <c r="P585" s="79"/>
      <c r="Q585" s="79"/>
      <c r="R585" s="79"/>
      <c r="S585" s="79"/>
      <c r="T585" s="79"/>
      <c r="U585" s="79"/>
      <c r="V585" s="79"/>
      <c r="W585" s="79"/>
      <c r="X585" s="79"/>
      <c r="Y585" s="79"/>
      <c r="Z585" s="79"/>
      <c r="AA585" s="79"/>
      <c r="AB585" s="79"/>
      <c r="AC585" s="79"/>
      <c r="AD585" s="79"/>
      <c r="AE585" s="79"/>
      <c r="AF585" s="79"/>
      <c r="AG585" s="79"/>
      <c r="AH585" s="79"/>
      <c r="AI585" s="79"/>
      <c r="AJ585" s="79"/>
      <c r="AK585" s="79"/>
      <c r="AL585" s="79"/>
      <c r="AM585" s="79"/>
    </row>
    <row r="586" spans="1:39" ht="15.75" customHeight="1">
      <c r="A586" s="29"/>
      <c r="B586" s="79"/>
      <c r="C586" s="79"/>
      <c r="D586" s="29"/>
      <c r="E586" s="79"/>
      <c r="F586" s="79"/>
      <c r="G586" s="79"/>
      <c r="H586" s="79"/>
      <c r="I586" s="79"/>
      <c r="J586" s="79"/>
      <c r="K586" s="79"/>
      <c r="L586" s="79"/>
      <c r="M586" s="79"/>
      <c r="N586" s="79"/>
      <c r="O586" s="79"/>
      <c r="P586" s="79"/>
      <c r="Q586" s="79"/>
      <c r="R586" s="79"/>
      <c r="S586" s="79"/>
      <c r="T586" s="79"/>
      <c r="U586" s="79"/>
      <c r="V586" s="79"/>
      <c r="W586" s="79"/>
      <c r="X586" s="79"/>
      <c r="Y586" s="79"/>
      <c r="Z586" s="79"/>
      <c r="AA586" s="79"/>
      <c r="AB586" s="79"/>
      <c r="AC586" s="79"/>
      <c r="AD586" s="79"/>
      <c r="AE586" s="79"/>
      <c r="AF586" s="79"/>
      <c r="AG586" s="79"/>
      <c r="AH586" s="79"/>
      <c r="AI586" s="79"/>
      <c r="AJ586" s="79"/>
      <c r="AK586" s="79"/>
      <c r="AL586" s="79"/>
      <c r="AM586" s="79"/>
    </row>
    <row r="587" spans="1:39" ht="15.75" customHeight="1">
      <c r="A587" s="29"/>
      <c r="B587" s="79"/>
      <c r="C587" s="79"/>
      <c r="D587" s="29"/>
      <c r="E587" s="79"/>
      <c r="F587" s="79"/>
      <c r="G587" s="79"/>
      <c r="H587" s="79"/>
      <c r="I587" s="79"/>
      <c r="J587" s="79"/>
      <c r="K587" s="79"/>
      <c r="L587" s="79"/>
      <c r="M587" s="79"/>
      <c r="N587" s="79"/>
      <c r="O587" s="79"/>
      <c r="P587" s="79"/>
      <c r="Q587" s="79"/>
      <c r="R587" s="79"/>
      <c r="S587" s="79"/>
      <c r="T587" s="79"/>
      <c r="U587" s="79"/>
      <c r="V587" s="79"/>
      <c r="W587" s="79"/>
      <c r="X587" s="79"/>
      <c r="Y587" s="79"/>
      <c r="Z587" s="79"/>
      <c r="AA587" s="79"/>
      <c r="AB587" s="79"/>
      <c r="AC587" s="79"/>
      <c r="AD587" s="79"/>
      <c r="AE587" s="79"/>
      <c r="AF587" s="79"/>
      <c r="AG587" s="79"/>
      <c r="AH587" s="79"/>
      <c r="AI587" s="79"/>
      <c r="AJ587" s="79"/>
      <c r="AK587" s="79"/>
      <c r="AL587" s="79"/>
      <c r="AM587" s="79"/>
    </row>
    <row r="588" spans="1:39" ht="15.75" customHeight="1">
      <c r="A588" s="29"/>
      <c r="B588" s="79"/>
      <c r="C588" s="79"/>
      <c r="D588" s="29"/>
      <c r="E588" s="79"/>
      <c r="F588" s="79"/>
      <c r="G588" s="79"/>
      <c r="H588" s="79"/>
      <c r="I588" s="79"/>
      <c r="J588" s="79"/>
      <c r="K588" s="79"/>
      <c r="L588" s="79"/>
      <c r="M588" s="79"/>
      <c r="N588" s="79"/>
      <c r="O588" s="79"/>
      <c r="P588" s="79"/>
      <c r="Q588" s="79"/>
      <c r="R588" s="79"/>
      <c r="S588" s="79"/>
      <c r="T588" s="79"/>
      <c r="U588" s="79"/>
      <c r="V588" s="79"/>
      <c r="W588" s="79"/>
      <c r="X588" s="79"/>
      <c r="Y588" s="79"/>
      <c r="Z588" s="79"/>
      <c r="AA588" s="79"/>
      <c r="AB588" s="79"/>
      <c r="AC588" s="79"/>
      <c r="AD588" s="79"/>
      <c r="AE588" s="79"/>
      <c r="AF588" s="79"/>
      <c r="AG588" s="79"/>
      <c r="AH588" s="79"/>
      <c r="AI588" s="79"/>
      <c r="AJ588" s="79"/>
      <c r="AK588" s="79"/>
      <c r="AL588" s="79"/>
      <c r="AM588" s="79"/>
    </row>
    <row r="589" spans="1:39" ht="15.75" customHeight="1">
      <c r="A589" s="29"/>
      <c r="B589" s="79"/>
      <c r="C589" s="79"/>
      <c r="D589" s="29"/>
      <c r="E589" s="79"/>
      <c r="F589" s="79"/>
      <c r="G589" s="79"/>
      <c r="H589" s="79"/>
      <c r="I589" s="79"/>
      <c r="J589" s="79"/>
      <c r="K589" s="79"/>
      <c r="L589" s="79"/>
      <c r="M589" s="79"/>
      <c r="N589" s="79"/>
      <c r="O589" s="79"/>
      <c r="P589" s="79"/>
      <c r="Q589" s="79"/>
      <c r="R589" s="79"/>
      <c r="S589" s="79"/>
      <c r="T589" s="79"/>
      <c r="U589" s="79"/>
      <c r="V589" s="79"/>
      <c r="W589" s="79"/>
      <c r="X589" s="79"/>
      <c r="Y589" s="79"/>
      <c r="Z589" s="79"/>
      <c r="AA589" s="79"/>
      <c r="AB589" s="79"/>
      <c r="AC589" s="79"/>
      <c r="AD589" s="79"/>
      <c r="AE589" s="79"/>
      <c r="AF589" s="79"/>
      <c r="AG589" s="79"/>
      <c r="AH589" s="79"/>
      <c r="AI589" s="79"/>
      <c r="AJ589" s="79"/>
      <c r="AK589" s="79"/>
      <c r="AL589" s="79"/>
      <c r="AM589" s="79"/>
    </row>
    <row r="590" spans="1:39" ht="15.75" customHeight="1">
      <c r="A590" s="29"/>
      <c r="B590" s="79"/>
      <c r="C590" s="79"/>
      <c r="D590" s="29"/>
      <c r="E590" s="79"/>
      <c r="F590" s="79"/>
      <c r="G590" s="79"/>
      <c r="H590" s="79"/>
      <c r="I590" s="79"/>
      <c r="J590" s="79"/>
      <c r="K590" s="79"/>
      <c r="L590" s="79"/>
      <c r="M590" s="79"/>
      <c r="N590" s="79"/>
      <c r="O590" s="79"/>
      <c r="P590" s="79"/>
      <c r="Q590" s="79"/>
      <c r="R590" s="79"/>
      <c r="S590" s="79"/>
      <c r="T590" s="79"/>
      <c r="U590" s="79"/>
      <c r="V590" s="79"/>
      <c r="W590" s="79"/>
      <c r="X590" s="79"/>
      <c r="Y590" s="79"/>
      <c r="Z590" s="79"/>
      <c r="AA590" s="79"/>
      <c r="AB590" s="79"/>
      <c r="AC590" s="79"/>
      <c r="AD590" s="79"/>
      <c r="AE590" s="79"/>
      <c r="AF590" s="79"/>
      <c r="AG590" s="79"/>
      <c r="AH590" s="79"/>
      <c r="AI590" s="79"/>
      <c r="AJ590" s="79"/>
      <c r="AK590" s="79"/>
      <c r="AL590" s="79"/>
      <c r="AM590" s="79"/>
    </row>
    <row r="591" spans="1:39" ht="15.75" customHeight="1">
      <c r="A591" s="29"/>
      <c r="B591" s="79"/>
      <c r="C591" s="79"/>
      <c r="D591" s="29"/>
      <c r="E591" s="79"/>
      <c r="F591" s="79"/>
      <c r="G591" s="79"/>
      <c r="H591" s="79"/>
      <c r="I591" s="79"/>
      <c r="J591" s="79"/>
      <c r="K591" s="79"/>
      <c r="L591" s="79"/>
      <c r="M591" s="79"/>
      <c r="N591" s="79"/>
      <c r="O591" s="79"/>
      <c r="P591" s="79"/>
      <c r="Q591" s="79"/>
      <c r="R591" s="79"/>
      <c r="S591" s="79"/>
      <c r="T591" s="79"/>
      <c r="U591" s="79"/>
      <c r="V591" s="79"/>
      <c r="W591" s="79"/>
      <c r="X591" s="79"/>
      <c r="Y591" s="79"/>
      <c r="Z591" s="79"/>
      <c r="AA591" s="79"/>
      <c r="AB591" s="79"/>
      <c r="AC591" s="79"/>
      <c r="AD591" s="79"/>
      <c r="AE591" s="79"/>
      <c r="AF591" s="79"/>
      <c r="AG591" s="79"/>
      <c r="AH591" s="79"/>
      <c r="AI591" s="79"/>
      <c r="AJ591" s="79"/>
      <c r="AK591" s="79"/>
      <c r="AL591" s="79"/>
      <c r="AM591" s="79"/>
    </row>
    <row r="592" spans="1:39" ht="15.75" customHeight="1">
      <c r="A592" s="29"/>
      <c r="B592" s="79"/>
      <c r="C592" s="79"/>
      <c r="D592" s="29"/>
      <c r="E592" s="79"/>
      <c r="F592" s="79"/>
      <c r="G592" s="79"/>
      <c r="H592" s="79"/>
      <c r="I592" s="79"/>
      <c r="J592" s="79"/>
      <c r="K592" s="79"/>
      <c r="L592" s="79"/>
      <c r="M592" s="79"/>
      <c r="N592" s="79"/>
      <c r="O592" s="79"/>
      <c r="P592" s="79"/>
      <c r="Q592" s="79"/>
      <c r="R592" s="79"/>
      <c r="S592" s="79"/>
      <c r="T592" s="79"/>
      <c r="U592" s="79"/>
      <c r="V592" s="79"/>
      <c r="W592" s="79"/>
      <c r="X592" s="79"/>
      <c r="Y592" s="79"/>
      <c r="Z592" s="79"/>
      <c r="AA592" s="79"/>
      <c r="AB592" s="79"/>
      <c r="AC592" s="79"/>
      <c r="AD592" s="79"/>
      <c r="AE592" s="79"/>
      <c r="AF592" s="79"/>
      <c r="AG592" s="79"/>
      <c r="AH592" s="79"/>
      <c r="AI592" s="79"/>
      <c r="AJ592" s="79"/>
      <c r="AK592" s="79"/>
      <c r="AL592" s="79"/>
      <c r="AM592" s="79"/>
    </row>
    <row r="593" spans="1:39" ht="15.75" customHeight="1">
      <c r="A593" s="29"/>
      <c r="B593" s="79"/>
      <c r="C593" s="79"/>
      <c r="D593" s="29"/>
      <c r="E593" s="79"/>
      <c r="F593" s="79"/>
      <c r="G593" s="79"/>
      <c r="H593" s="79"/>
      <c r="I593" s="79"/>
      <c r="J593" s="79"/>
      <c r="K593" s="79"/>
      <c r="L593" s="79"/>
      <c r="M593" s="79"/>
      <c r="N593" s="79"/>
      <c r="O593" s="79"/>
      <c r="P593" s="79"/>
      <c r="Q593" s="79"/>
      <c r="R593" s="79"/>
      <c r="S593" s="79"/>
      <c r="T593" s="79"/>
      <c r="U593" s="79"/>
      <c r="V593" s="79"/>
      <c r="W593" s="79"/>
      <c r="X593" s="79"/>
      <c r="Y593" s="79"/>
      <c r="Z593" s="79"/>
      <c r="AA593" s="79"/>
      <c r="AB593" s="79"/>
      <c r="AC593" s="79"/>
      <c r="AD593" s="79"/>
      <c r="AE593" s="79"/>
      <c r="AF593" s="79"/>
      <c r="AG593" s="79"/>
      <c r="AH593" s="79"/>
      <c r="AI593" s="79"/>
      <c r="AJ593" s="79"/>
      <c r="AK593" s="79"/>
      <c r="AL593" s="79"/>
      <c r="AM593" s="79"/>
    </row>
    <row r="594" spans="1:39" ht="15.75" customHeight="1">
      <c r="A594" s="29"/>
      <c r="B594" s="79"/>
      <c r="C594" s="79"/>
      <c r="D594" s="29"/>
      <c r="E594" s="79"/>
      <c r="F594" s="79"/>
      <c r="G594" s="79"/>
      <c r="H594" s="79"/>
      <c r="I594" s="79"/>
      <c r="J594" s="79"/>
      <c r="K594" s="79"/>
      <c r="L594" s="79"/>
      <c r="M594" s="79"/>
      <c r="N594" s="79"/>
      <c r="O594" s="79"/>
      <c r="P594" s="79"/>
      <c r="Q594" s="79"/>
      <c r="R594" s="79"/>
      <c r="S594" s="79"/>
      <c r="T594" s="79"/>
      <c r="U594" s="79"/>
      <c r="V594" s="79"/>
      <c r="W594" s="79"/>
      <c r="X594" s="79"/>
      <c r="Y594" s="79"/>
      <c r="Z594" s="79"/>
      <c r="AA594" s="79"/>
      <c r="AB594" s="79"/>
      <c r="AC594" s="79"/>
      <c r="AD594" s="79"/>
      <c r="AE594" s="79"/>
      <c r="AF594" s="79"/>
      <c r="AG594" s="79"/>
      <c r="AH594" s="79"/>
      <c r="AI594" s="79"/>
      <c r="AJ594" s="79"/>
      <c r="AK594" s="79"/>
      <c r="AL594" s="79"/>
      <c r="AM594" s="79"/>
    </row>
    <row r="595" spans="1:39" ht="15.75" customHeight="1">
      <c r="A595" s="29"/>
      <c r="B595" s="79"/>
      <c r="C595" s="79"/>
      <c r="D595" s="29"/>
      <c r="E595" s="79"/>
      <c r="F595" s="79"/>
      <c r="G595" s="79"/>
      <c r="H595" s="79"/>
      <c r="I595" s="79"/>
      <c r="J595" s="79"/>
      <c r="K595" s="79"/>
      <c r="L595" s="79"/>
      <c r="M595" s="79"/>
      <c r="N595" s="79"/>
      <c r="O595" s="79"/>
      <c r="P595" s="79"/>
      <c r="Q595" s="79"/>
      <c r="R595" s="79"/>
      <c r="S595" s="79"/>
      <c r="T595" s="79"/>
      <c r="U595" s="79"/>
      <c r="V595" s="79"/>
      <c r="W595" s="79"/>
      <c r="X595" s="79"/>
      <c r="Y595" s="79"/>
      <c r="Z595" s="79"/>
      <c r="AA595" s="79"/>
      <c r="AB595" s="79"/>
      <c r="AC595" s="79"/>
      <c r="AD595" s="79"/>
      <c r="AE595" s="79"/>
      <c r="AF595" s="79"/>
      <c r="AG595" s="79"/>
      <c r="AH595" s="79"/>
      <c r="AI595" s="79"/>
      <c r="AJ595" s="79"/>
      <c r="AK595" s="79"/>
      <c r="AL595" s="79"/>
      <c r="AM595" s="79"/>
    </row>
    <row r="596" spans="1:39" ht="15.75" customHeight="1">
      <c r="A596" s="29"/>
      <c r="B596" s="79"/>
      <c r="C596" s="79"/>
      <c r="D596" s="29"/>
      <c r="E596" s="79"/>
      <c r="F596" s="79"/>
      <c r="G596" s="79"/>
      <c r="H596" s="79"/>
      <c r="I596" s="79"/>
      <c r="J596" s="79"/>
      <c r="K596" s="79"/>
      <c r="L596" s="79"/>
      <c r="M596" s="79"/>
      <c r="N596" s="79"/>
      <c r="O596" s="79"/>
      <c r="P596" s="79"/>
      <c r="Q596" s="79"/>
      <c r="R596" s="79"/>
      <c r="S596" s="79"/>
      <c r="T596" s="79"/>
      <c r="U596" s="79"/>
      <c r="V596" s="79"/>
      <c r="W596" s="79"/>
      <c r="X596" s="79"/>
      <c r="Y596" s="79"/>
      <c r="Z596" s="79"/>
      <c r="AA596" s="79"/>
      <c r="AB596" s="79"/>
      <c r="AC596" s="79"/>
      <c r="AD596" s="79"/>
      <c r="AE596" s="79"/>
      <c r="AF596" s="79"/>
      <c r="AG596" s="79"/>
      <c r="AH596" s="79"/>
      <c r="AI596" s="79"/>
      <c r="AJ596" s="79"/>
      <c r="AK596" s="79"/>
      <c r="AL596" s="79"/>
      <c r="AM596" s="79"/>
    </row>
    <row r="597" spans="1:39" ht="15.75" customHeight="1">
      <c r="A597" s="29"/>
      <c r="B597" s="79"/>
      <c r="C597" s="79"/>
      <c r="D597" s="29"/>
      <c r="E597" s="79"/>
      <c r="F597" s="79"/>
      <c r="G597" s="79"/>
      <c r="H597" s="79"/>
      <c r="I597" s="79"/>
      <c r="J597" s="79"/>
      <c r="K597" s="79"/>
      <c r="L597" s="79"/>
      <c r="M597" s="79"/>
      <c r="N597" s="79"/>
      <c r="O597" s="79"/>
      <c r="P597" s="79"/>
      <c r="Q597" s="79"/>
      <c r="R597" s="79"/>
      <c r="S597" s="79"/>
      <c r="T597" s="79"/>
      <c r="U597" s="79"/>
      <c r="V597" s="79"/>
      <c r="W597" s="79"/>
      <c r="X597" s="79"/>
      <c r="Y597" s="79"/>
      <c r="Z597" s="79"/>
      <c r="AA597" s="79"/>
      <c r="AB597" s="79"/>
      <c r="AC597" s="79"/>
      <c r="AD597" s="79"/>
      <c r="AE597" s="79"/>
      <c r="AF597" s="79"/>
      <c r="AG597" s="79"/>
      <c r="AH597" s="79"/>
      <c r="AI597" s="79"/>
      <c r="AJ597" s="79"/>
      <c r="AK597" s="79"/>
      <c r="AL597" s="79"/>
      <c r="AM597" s="79"/>
    </row>
    <row r="598" spans="1:39" ht="15.75" customHeight="1">
      <c r="A598" s="29"/>
      <c r="B598" s="79"/>
      <c r="C598" s="79"/>
      <c r="D598" s="29"/>
      <c r="E598" s="79"/>
      <c r="F598" s="79"/>
      <c r="G598" s="79"/>
      <c r="H598" s="79"/>
      <c r="I598" s="79"/>
      <c r="J598" s="79"/>
      <c r="K598" s="79"/>
      <c r="L598" s="79"/>
      <c r="M598" s="79"/>
      <c r="N598" s="79"/>
      <c r="O598" s="79"/>
      <c r="P598" s="79"/>
      <c r="Q598" s="79"/>
      <c r="R598" s="79"/>
      <c r="S598" s="79"/>
      <c r="T598" s="79"/>
      <c r="U598" s="79"/>
      <c r="V598" s="79"/>
      <c r="W598" s="79"/>
      <c r="X598" s="79"/>
      <c r="Y598" s="79"/>
      <c r="Z598" s="79"/>
      <c r="AA598" s="79"/>
      <c r="AB598" s="79"/>
      <c r="AC598" s="79"/>
      <c r="AD598" s="79"/>
      <c r="AE598" s="79"/>
      <c r="AF598" s="79"/>
      <c r="AG598" s="79"/>
      <c r="AH598" s="79"/>
      <c r="AI598" s="79"/>
      <c r="AJ598" s="79"/>
      <c r="AK598" s="79"/>
      <c r="AL598" s="79"/>
      <c r="AM598" s="79"/>
    </row>
    <row r="599" spans="1:39" ht="15.75" customHeight="1">
      <c r="A599" s="29"/>
      <c r="B599" s="79"/>
      <c r="C599" s="79"/>
      <c r="D599" s="29"/>
      <c r="E599" s="79"/>
      <c r="F599" s="79"/>
      <c r="G599" s="79"/>
      <c r="H599" s="79"/>
      <c r="I599" s="79"/>
      <c r="J599" s="79"/>
      <c r="K599" s="79"/>
      <c r="L599" s="79"/>
      <c r="M599" s="79"/>
      <c r="N599" s="79"/>
      <c r="O599" s="79"/>
      <c r="P599" s="79"/>
      <c r="Q599" s="79"/>
      <c r="R599" s="79"/>
      <c r="S599" s="79"/>
      <c r="T599" s="79"/>
      <c r="U599" s="79"/>
      <c r="V599" s="79"/>
      <c r="W599" s="79"/>
      <c r="X599" s="79"/>
      <c r="Y599" s="79"/>
      <c r="Z599" s="79"/>
      <c r="AA599" s="79"/>
      <c r="AB599" s="79"/>
      <c r="AC599" s="79"/>
      <c r="AD599" s="79"/>
      <c r="AE599" s="79"/>
      <c r="AF599" s="79"/>
      <c r="AG599" s="79"/>
      <c r="AH599" s="79"/>
      <c r="AI599" s="79"/>
      <c r="AJ599" s="79"/>
      <c r="AK599" s="79"/>
      <c r="AL599" s="79"/>
      <c r="AM599" s="79"/>
    </row>
    <row r="600" spans="1:39" ht="15.75" customHeight="1">
      <c r="A600" s="29"/>
      <c r="B600" s="79"/>
      <c r="C600" s="79"/>
      <c r="D600" s="29"/>
      <c r="E600" s="79"/>
      <c r="F600" s="79"/>
      <c r="G600" s="79"/>
      <c r="H600" s="79"/>
      <c r="I600" s="79"/>
      <c r="J600" s="79"/>
      <c r="K600" s="79"/>
      <c r="L600" s="79"/>
      <c r="M600" s="79"/>
      <c r="N600" s="79"/>
      <c r="O600" s="79"/>
      <c r="P600" s="79"/>
      <c r="Q600" s="79"/>
      <c r="R600" s="79"/>
      <c r="S600" s="79"/>
      <c r="T600" s="79"/>
      <c r="U600" s="79"/>
      <c r="V600" s="79"/>
      <c r="W600" s="79"/>
      <c r="X600" s="79"/>
      <c r="Y600" s="79"/>
      <c r="Z600" s="79"/>
      <c r="AA600" s="79"/>
      <c r="AB600" s="79"/>
      <c r="AC600" s="79"/>
      <c r="AD600" s="79"/>
      <c r="AE600" s="79"/>
      <c r="AF600" s="79"/>
      <c r="AG600" s="79"/>
      <c r="AH600" s="79"/>
      <c r="AI600" s="79"/>
      <c r="AJ600" s="79"/>
      <c r="AK600" s="79"/>
      <c r="AL600" s="79"/>
      <c r="AM600" s="79"/>
    </row>
    <row r="601" spans="1:39" ht="15.75" customHeight="1">
      <c r="A601" s="29"/>
      <c r="B601" s="79"/>
      <c r="C601" s="79"/>
      <c r="D601" s="29"/>
      <c r="E601" s="79"/>
      <c r="F601" s="79"/>
      <c r="G601" s="79"/>
      <c r="H601" s="79"/>
      <c r="I601" s="79"/>
      <c r="J601" s="79"/>
      <c r="K601" s="79"/>
      <c r="L601" s="79"/>
      <c r="M601" s="79"/>
      <c r="N601" s="79"/>
      <c r="O601" s="79"/>
      <c r="P601" s="79"/>
      <c r="Q601" s="79"/>
      <c r="R601" s="79"/>
      <c r="S601" s="79"/>
      <c r="T601" s="79"/>
      <c r="U601" s="79"/>
      <c r="V601" s="79"/>
      <c r="W601" s="79"/>
      <c r="X601" s="79"/>
      <c r="Y601" s="79"/>
      <c r="Z601" s="79"/>
      <c r="AA601" s="79"/>
      <c r="AB601" s="79"/>
      <c r="AC601" s="79"/>
      <c r="AD601" s="79"/>
      <c r="AE601" s="79"/>
      <c r="AF601" s="79"/>
      <c r="AG601" s="79"/>
      <c r="AH601" s="79"/>
      <c r="AI601" s="79"/>
      <c r="AJ601" s="79"/>
      <c r="AK601" s="79"/>
      <c r="AL601" s="79"/>
      <c r="AM601" s="79"/>
    </row>
    <row r="602" spans="1:39" ht="15.75" customHeight="1">
      <c r="A602" s="29"/>
      <c r="B602" s="79"/>
      <c r="C602" s="79"/>
      <c r="D602" s="29"/>
      <c r="E602" s="79"/>
      <c r="F602" s="79"/>
      <c r="G602" s="79"/>
      <c r="H602" s="79"/>
      <c r="I602" s="79"/>
      <c r="J602" s="79"/>
      <c r="K602" s="79"/>
      <c r="L602" s="79"/>
      <c r="M602" s="79"/>
      <c r="N602" s="79"/>
      <c r="O602" s="79"/>
      <c r="P602" s="79"/>
      <c r="Q602" s="79"/>
      <c r="R602" s="79"/>
      <c r="S602" s="79"/>
      <c r="T602" s="79"/>
      <c r="U602" s="79"/>
      <c r="V602" s="79"/>
      <c r="W602" s="79"/>
      <c r="X602" s="79"/>
      <c r="Y602" s="79"/>
      <c r="Z602" s="79"/>
      <c r="AA602" s="79"/>
      <c r="AB602" s="79"/>
      <c r="AC602" s="79"/>
      <c r="AD602" s="79"/>
      <c r="AE602" s="79"/>
      <c r="AF602" s="79"/>
      <c r="AG602" s="79"/>
      <c r="AH602" s="79"/>
      <c r="AI602" s="79"/>
      <c r="AJ602" s="79"/>
      <c r="AK602" s="79"/>
      <c r="AL602" s="79"/>
      <c r="AM602" s="79"/>
    </row>
    <row r="603" spans="1:39" ht="15.75" customHeight="1">
      <c r="A603" s="29"/>
      <c r="B603" s="79"/>
      <c r="C603" s="79"/>
      <c r="D603" s="29"/>
      <c r="E603" s="79"/>
      <c r="F603" s="79"/>
      <c r="G603" s="79"/>
      <c r="H603" s="79"/>
      <c r="I603" s="79"/>
      <c r="J603" s="79"/>
      <c r="K603" s="79"/>
      <c r="L603" s="79"/>
      <c r="M603" s="79"/>
      <c r="N603" s="79"/>
      <c r="O603" s="79"/>
      <c r="P603" s="79"/>
      <c r="Q603" s="79"/>
      <c r="R603" s="79"/>
      <c r="S603" s="79"/>
      <c r="T603" s="79"/>
      <c r="U603" s="79"/>
      <c r="V603" s="79"/>
      <c r="W603" s="79"/>
      <c r="X603" s="79"/>
      <c r="Y603" s="79"/>
      <c r="Z603" s="79"/>
      <c r="AA603" s="79"/>
      <c r="AB603" s="79"/>
      <c r="AC603" s="79"/>
      <c r="AD603" s="79"/>
      <c r="AE603" s="79"/>
      <c r="AF603" s="79"/>
      <c r="AG603" s="79"/>
      <c r="AH603" s="79"/>
      <c r="AI603" s="79"/>
      <c r="AJ603" s="79"/>
      <c r="AK603" s="79"/>
      <c r="AL603" s="79"/>
      <c r="AM603" s="79"/>
    </row>
    <row r="604" spans="1:39" ht="15.75" customHeight="1">
      <c r="A604" s="29"/>
      <c r="B604" s="79"/>
      <c r="C604" s="79"/>
      <c r="D604" s="29"/>
      <c r="E604" s="79"/>
      <c r="F604" s="79"/>
      <c r="G604" s="79"/>
      <c r="H604" s="79"/>
      <c r="I604" s="79"/>
      <c r="J604" s="79"/>
      <c r="K604" s="79"/>
      <c r="L604" s="79"/>
      <c r="M604" s="79"/>
      <c r="N604" s="79"/>
      <c r="O604" s="79"/>
      <c r="P604" s="79"/>
      <c r="Q604" s="79"/>
      <c r="R604" s="79"/>
      <c r="S604" s="79"/>
      <c r="T604" s="79"/>
      <c r="U604" s="79"/>
      <c r="V604" s="79"/>
      <c r="W604" s="79"/>
      <c r="X604" s="79"/>
      <c r="Y604" s="79"/>
      <c r="Z604" s="79"/>
      <c r="AA604" s="79"/>
      <c r="AB604" s="79"/>
      <c r="AC604" s="79"/>
      <c r="AD604" s="79"/>
      <c r="AE604" s="79"/>
      <c r="AF604" s="79"/>
      <c r="AG604" s="79"/>
      <c r="AH604" s="79"/>
      <c r="AI604" s="79"/>
      <c r="AJ604" s="79"/>
      <c r="AK604" s="79"/>
      <c r="AL604" s="79"/>
      <c r="AM604" s="79"/>
    </row>
    <row r="605" spans="1:39" ht="15.75" customHeight="1">
      <c r="A605" s="29"/>
      <c r="B605" s="79"/>
      <c r="C605" s="79"/>
      <c r="D605" s="29"/>
      <c r="E605" s="79"/>
      <c r="F605" s="79"/>
      <c r="G605" s="79"/>
      <c r="H605" s="79"/>
      <c r="I605" s="79"/>
      <c r="J605" s="79"/>
      <c r="K605" s="79"/>
      <c r="L605" s="79"/>
      <c r="M605" s="79"/>
      <c r="N605" s="79"/>
      <c r="O605" s="79"/>
      <c r="P605" s="79"/>
      <c r="Q605" s="79"/>
      <c r="R605" s="79"/>
      <c r="S605" s="79"/>
      <c r="T605" s="79"/>
      <c r="U605" s="79"/>
      <c r="V605" s="79"/>
      <c r="W605" s="79"/>
      <c r="X605" s="79"/>
      <c r="Y605" s="79"/>
      <c r="Z605" s="79"/>
      <c r="AA605" s="79"/>
      <c r="AB605" s="79"/>
      <c r="AC605" s="79"/>
      <c r="AD605" s="79"/>
      <c r="AE605" s="79"/>
      <c r="AF605" s="79"/>
      <c r="AG605" s="79"/>
      <c r="AH605" s="79"/>
      <c r="AI605" s="79"/>
      <c r="AJ605" s="79"/>
      <c r="AK605" s="79"/>
      <c r="AL605" s="79"/>
      <c r="AM605" s="79"/>
    </row>
    <row r="606" spans="1:39" ht="15.75" customHeight="1">
      <c r="A606" s="29"/>
      <c r="B606" s="79"/>
      <c r="C606" s="79"/>
      <c r="D606" s="29"/>
      <c r="E606" s="79"/>
      <c r="F606" s="79"/>
      <c r="G606" s="79"/>
      <c r="H606" s="79"/>
      <c r="I606" s="79"/>
      <c r="J606" s="79"/>
      <c r="K606" s="79"/>
      <c r="L606" s="79"/>
      <c r="M606" s="79"/>
      <c r="N606" s="79"/>
      <c r="O606" s="79"/>
      <c r="P606" s="79"/>
      <c r="Q606" s="79"/>
      <c r="R606" s="79"/>
      <c r="S606" s="79"/>
      <c r="T606" s="79"/>
      <c r="U606" s="79"/>
      <c r="V606" s="79"/>
      <c r="W606" s="79"/>
      <c r="X606" s="79"/>
      <c r="Y606" s="79"/>
      <c r="Z606" s="79"/>
      <c r="AA606" s="79"/>
      <c r="AB606" s="79"/>
      <c r="AC606" s="79"/>
      <c r="AD606" s="79"/>
      <c r="AE606" s="79"/>
      <c r="AF606" s="79"/>
      <c r="AG606" s="79"/>
      <c r="AH606" s="79"/>
      <c r="AI606" s="79"/>
      <c r="AJ606" s="79"/>
      <c r="AK606" s="79"/>
      <c r="AL606" s="79"/>
      <c r="AM606" s="79"/>
    </row>
    <row r="607" spans="1:39" ht="15.75" customHeight="1">
      <c r="A607" s="29"/>
      <c r="B607" s="79"/>
      <c r="C607" s="79"/>
      <c r="D607" s="29"/>
      <c r="E607" s="79"/>
      <c r="F607" s="79"/>
      <c r="G607" s="79"/>
      <c r="H607" s="79"/>
      <c r="I607" s="79"/>
      <c r="J607" s="79"/>
      <c r="K607" s="79"/>
      <c r="L607" s="79"/>
      <c r="M607" s="79"/>
      <c r="N607" s="79"/>
      <c r="O607" s="79"/>
      <c r="P607" s="79"/>
      <c r="Q607" s="79"/>
      <c r="R607" s="79"/>
      <c r="S607" s="79"/>
      <c r="T607" s="79"/>
      <c r="U607" s="79"/>
      <c r="V607" s="79"/>
      <c r="W607" s="79"/>
      <c r="X607" s="79"/>
      <c r="Y607" s="79"/>
      <c r="Z607" s="79"/>
      <c r="AA607" s="79"/>
      <c r="AB607" s="79"/>
      <c r="AC607" s="79"/>
      <c r="AD607" s="79"/>
      <c r="AE607" s="79"/>
      <c r="AF607" s="79"/>
      <c r="AG607" s="79"/>
      <c r="AH607" s="79"/>
      <c r="AI607" s="79"/>
      <c r="AJ607" s="79"/>
      <c r="AK607" s="79"/>
      <c r="AL607" s="79"/>
      <c r="AM607" s="79"/>
    </row>
    <row r="608" spans="1:39" ht="15.75" customHeight="1">
      <c r="A608" s="29"/>
      <c r="B608" s="79"/>
      <c r="C608" s="79"/>
      <c r="D608" s="29"/>
      <c r="E608" s="79"/>
      <c r="F608" s="79"/>
      <c r="G608" s="79"/>
      <c r="H608" s="79"/>
      <c r="I608" s="79"/>
      <c r="J608" s="79"/>
      <c r="K608" s="79"/>
      <c r="L608" s="79"/>
      <c r="M608" s="79"/>
      <c r="N608" s="79"/>
      <c r="O608" s="79"/>
      <c r="P608" s="79"/>
      <c r="Q608" s="79"/>
      <c r="R608" s="79"/>
      <c r="S608" s="79"/>
      <c r="T608" s="79"/>
      <c r="U608" s="79"/>
      <c r="V608" s="79"/>
      <c r="W608" s="79"/>
      <c r="X608" s="79"/>
      <c r="Y608" s="79"/>
      <c r="Z608" s="79"/>
      <c r="AA608" s="79"/>
      <c r="AB608" s="79"/>
      <c r="AC608" s="79"/>
      <c r="AD608" s="79"/>
      <c r="AE608" s="79"/>
      <c r="AF608" s="79"/>
      <c r="AG608" s="79"/>
      <c r="AH608" s="79"/>
      <c r="AI608" s="79"/>
      <c r="AJ608" s="79"/>
      <c r="AK608" s="79"/>
      <c r="AL608" s="79"/>
      <c r="AM608" s="79"/>
    </row>
    <row r="609" spans="1:39" ht="15.75" customHeight="1">
      <c r="A609" s="29"/>
      <c r="B609" s="79"/>
      <c r="C609" s="79"/>
      <c r="D609" s="29"/>
      <c r="E609" s="79"/>
      <c r="F609" s="79"/>
      <c r="G609" s="79"/>
      <c r="H609" s="79"/>
      <c r="I609" s="79"/>
      <c r="J609" s="79"/>
      <c r="K609" s="79"/>
      <c r="L609" s="79"/>
      <c r="M609" s="79"/>
      <c r="N609" s="79"/>
      <c r="O609" s="79"/>
      <c r="P609" s="79"/>
      <c r="Q609" s="79"/>
      <c r="R609" s="79"/>
      <c r="S609" s="79"/>
      <c r="T609" s="79"/>
      <c r="U609" s="79"/>
      <c r="V609" s="79"/>
      <c r="W609" s="79"/>
      <c r="X609" s="79"/>
      <c r="Y609" s="79"/>
      <c r="Z609" s="79"/>
      <c r="AA609" s="79"/>
      <c r="AB609" s="79"/>
      <c r="AC609" s="79"/>
      <c r="AD609" s="79"/>
      <c r="AE609" s="79"/>
      <c r="AF609" s="79"/>
      <c r="AG609" s="79"/>
      <c r="AH609" s="79"/>
      <c r="AI609" s="79"/>
      <c r="AJ609" s="79"/>
      <c r="AK609" s="79"/>
      <c r="AL609" s="79"/>
      <c r="AM609" s="79"/>
    </row>
    <row r="610" spans="1:39" ht="15.75" customHeight="1">
      <c r="A610" s="29"/>
      <c r="B610" s="79"/>
      <c r="C610" s="79"/>
      <c r="D610" s="29"/>
      <c r="E610" s="79"/>
      <c r="F610" s="79"/>
      <c r="G610" s="79"/>
      <c r="H610" s="79"/>
      <c r="I610" s="79"/>
      <c r="J610" s="79"/>
      <c r="K610" s="79"/>
      <c r="L610" s="79"/>
      <c r="M610" s="79"/>
      <c r="N610" s="79"/>
      <c r="O610" s="79"/>
      <c r="P610" s="79"/>
      <c r="Q610" s="79"/>
      <c r="R610" s="79"/>
      <c r="S610" s="79"/>
      <c r="T610" s="79"/>
      <c r="U610" s="79"/>
      <c r="V610" s="79"/>
      <c r="W610" s="79"/>
      <c r="X610" s="79"/>
      <c r="Y610" s="79"/>
      <c r="Z610" s="79"/>
      <c r="AA610" s="79"/>
      <c r="AB610" s="79"/>
      <c r="AC610" s="79"/>
      <c r="AD610" s="79"/>
      <c r="AE610" s="79"/>
      <c r="AF610" s="79"/>
      <c r="AG610" s="79"/>
      <c r="AH610" s="79"/>
      <c r="AI610" s="79"/>
      <c r="AJ610" s="79"/>
      <c r="AK610" s="79"/>
      <c r="AL610" s="79"/>
      <c r="AM610" s="79"/>
    </row>
    <row r="611" spans="1:39" ht="15.75" customHeight="1">
      <c r="A611" s="29"/>
      <c r="B611" s="79"/>
      <c r="C611" s="79"/>
      <c r="D611" s="29"/>
      <c r="E611" s="79"/>
      <c r="F611" s="79"/>
      <c r="G611" s="79"/>
      <c r="H611" s="79"/>
      <c r="I611" s="79"/>
      <c r="J611" s="79"/>
      <c r="K611" s="79"/>
      <c r="L611" s="79"/>
      <c r="M611" s="79"/>
      <c r="N611" s="79"/>
      <c r="O611" s="79"/>
      <c r="P611" s="79"/>
      <c r="Q611" s="79"/>
      <c r="R611" s="79"/>
      <c r="S611" s="79"/>
      <c r="T611" s="79"/>
      <c r="U611" s="79"/>
      <c r="V611" s="79"/>
      <c r="W611" s="79"/>
      <c r="X611" s="79"/>
      <c r="Y611" s="79"/>
      <c r="Z611" s="79"/>
      <c r="AA611" s="79"/>
      <c r="AB611" s="79"/>
      <c r="AC611" s="79"/>
      <c r="AD611" s="79"/>
      <c r="AE611" s="79"/>
      <c r="AF611" s="79"/>
      <c r="AG611" s="79"/>
      <c r="AH611" s="79"/>
      <c r="AI611" s="79"/>
      <c r="AJ611" s="79"/>
      <c r="AK611" s="79"/>
      <c r="AL611" s="79"/>
      <c r="AM611" s="79"/>
    </row>
    <row r="612" spans="1:39" ht="15.75" customHeight="1">
      <c r="A612" s="29"/>
      <c r="B612" s="79"/>
      <c r="C612" s="79"/>
      <c r="D612" s="29"/>
      <c r="E612" s="79"/>
      <c r="F612" s="79"/>
      <c r="G612" s="79"/>
      <c r="H612" s="79"/>
      <c r="I612" s="79"/>
      <c r="J612" s="79"/>
      <c r="K612" s="79"/>
      <c r="L612" s="79"/>
      <c r="M612" s="79"/>
      <c r="N612" s="79"/>
      <c r="O612" s="79"/>
      <c r="P612" s="79"/>
      <c r="Q612" s="79"/>
      <c r="R612" s="79"/>
      <c r="S612" s="79"/>
      <c r="T612" s="79"/>
      <c r="U612" s="79"/>
      <c r="V612" s="79"/>
      <c r="W612" s="79"/>
      <c r="X612" s="79"/>
      <c r="Y612" s="79"/>
      <c r="Z612" s="79"/>
      <c r="AA612" s="79"/>
      <c r="AB612" s="79"/>
      <c r="AC612" s="79"/>
      <c r="AD612" s="79"/>
      <c r="AE612" s="79"/>
      <c r="AF612" s="79"/>
      <c r="AG612" s="79"/>
      <c r="AH612" s="79"/>
      <c r="AI612" s="79"/>
      <c r="AJ612" s="79"/>
      <c r="AK612" s="79"/>
      <c r="AL612" s="79"/>
      <c r="AM612" s="79"/>
    </row>
    <row r="613" spans="1:39" ht="15.75" customHeight="1">
      <c r="A613" s="29"/>
      <c r="B613" s="79"/>
      <c r="C613" s="79"/>
      <c r="D613" s="29"/>
      <c r="E613" s="79"/>
      <c r="F613" s="79"/>
      <c r="G613" s="79"/>
      <c r="H613" s="79"/>
      <c r="I613" s="79"/>
      <c r="J613" s="79"/>
      <c r="K613" s="79"/>
      <c r="L613" s="79"/>
      <c r="M613" s="79"/>
      <c r="N613" s="79"/>
      <c r="O613" s="79"/>
      <c r="P613" s="79"/>
      <c r="Q613" s="79"/>
      <c r="R613" s="79"/>
      <c r="S613" s="79"/>
      <c r="T613" s="79"/>
      <c r="U613" s="79"/>
      <c r="V613" s="79"/>
      <c r="W613" s="79"/>
      <c r="X613" s="79"/>
      <c r="Y613" s="79"/>
      <c r="Z613" s="79"/>
      <c r="AA613" s="79"/>
      <c r="AB613" s="79"/>
      <c r="AC613" s="79"/>
      <c r="AD613" s="79"/>
      <c r="AE613" s="79"/>
      <c r="AF613" s="79"/>
      <c r="AG613" s="79"/>
      <c r="AH613" s="79"/>
      <c r="AI613" s="79"/>
      <c r="AJ613" s="79"/>
      <c r="AK613" s="79"/>
      <c r="AL613" s="79"/>
      <c r="AM613" s="79"/>
    </row>
    <row r="614" spans="1:39" ht="15.75" customHeight="1">
      <c r="A614" s="29"/>
      <c r="B614" s="79"/>
      <c r="C614" s="79"/>
      <c r="D614" s="29"/>
      <c r="E614" s="79"/>
      <c r="F614" s="79"/>
      <c r="G614" s="79"/>
      <c r="H614" s="79"/>
      <c r="I614" s="79"/>
      <c r="J614" s="79"/>
      <c r="K614" s="79"/>
      <c r="L614" s="79"/>
      <c r="M614" s="79"/>
      <c r="N614" s="79"/>
      <c r="O614" s="79"/>
      <c r="P614" s="79"/>
      <c r="Q614" s="79"/>
      <c r="R614" s="79"/>
      <c r="S614" s="79"/>
      <c r="T614" s="79"/>
      <c r="U614" s="79"/>
      <c r="V614" s="79"/>
      <c r="W614" s="79"/>
      <c r="X614" s="79"/>
      <c r="Y614" s="79"/>
      <c r="Z614" s="79"/>
      <c r="AA614" s="79"/>
      <c r="AB614" s="79"/>
      <c r="AC614" s="79"/>
      <c r="AD614" s="79"/>
      <c r="AE614" s="79"/>
      <c r="AF614" s="79"/>
      <c r="AG614" s="79"/>
      <c r="AH614" s="79"/>
      <c r="AI614" s="79"/>
      <c r="AJ614" s="79"/>
      <c r="AK614" s="79"/>
      <c r="AL614" s="79"/>
      <c r="AM614" s="79"/>
    </row>
    <row r="615" spans="1:39" ht="15.75" customHeight="1">
      <c r="A615" s="29"/>
      <c r="B615" s="79"/>
      <c r="C615" s="79"/>
      <c r="D615" s="29"/>
      <c r="E615" s="79"/>
      <c r="F615" s="79"/>
      <c r="G615" s="79"/>
      <c r="H615" s="79"/>
      <c r="I615" s="79"/>
      <c r="J615" s="79"/>
      <c r="K615" s="79"/>
      <c r="L615" s="79"/>
      <c r="M615" s="79"/>
      <c r="N615" s="79"/>
      <c r="O615" s="79"/>
      <c r="P615" s="79"/>
      <c r="Q615" s="79"/>
      <c r="R615" s="79"/>
      <c r="S615" s="79"/>
      <c r="T615" s="79"/>
      <c r="U615" s="79"/>
      <c r="V615" s="79"/>
      <c r="W615" s="79"/>
      <c r="X615" s="79"/>
      <c r="Y615" s="79"/>
      <c r="Z615" s="79"/>
      <c r="AA615" s="79"/>
      <c r="AB615" s="79"/>
      <c r="AC615" s="79"/>
      <c r="AD615" s="79"/>
      <c r="AE615" s="79"/>
      <c r="AF615" s="79"/>
      <c r="AG615" s="79"/>
      <c r="AH615" s="79"/>
      <c r="AI615" s="79"/>
      <c r="AJ615" s="79"/>
      <c r="AK615" s="79"/>
      <c r="AL615" s="79"/>
      <c r="AM615" s="79"/>
    </row>
    <row r="616" spans="1:39" ht="15.75" customHeight="1">
      <c r="A616" s="29"/>
      <c r="B616" s="79"/>
      <c r="C616" s="79"/>
      <c r="D616" s="29"/>
      <c r="E616" s="79"/>
      <c r="F616" s="79"/>
      <c r="G616" s="79"/>
      <c r="H616" s="79"/>
      <c r="I616" s="79"/>
      <c r="J616" s="79"/>
      <c r="K616" s="79"/>
      <c r="L616" s="79"/>
      <c r="M616" s="79"/>
      <c r="N616" s="79"/>
      <c r="O616" s="79"/>
      <c r="P616" s="79"/>
      <c r="Q616" s="79"/>
      <c r="R616" s="79"/>
      <c r="S616" s="79"/>
      <c r="T616" s="79"/>
      <c r="U616" s="79"/>
      <c r="V616" s="79"/>
      <c r="W616" s="79"/>
      <c r="X616" s="79"/>
      <c r="Y616" s="79"/>
      <c r="Z616" s="79"/>
      <c r="AA616" s="79"/>
      <c r="AB616" s="79"/>
      <c r="AC616" s="79"/>
      <c r="AD616" s="79"/>
      <c r="AE616" s="79"/>
      <c r="AF616" s="79"/>
      <c r="AG616" s="79"/>
      <c r="AH616" s="79"/>
      <c r="AI616" s="79"/>
      <c r="AJ616" s="79"/>
      <c r="AK616" s="79"/>
      <c r="AL616" s="79"/>
      <c r="AM616" s="79"/>
    </row>
    <row r="617" spans="1:39" ht="15.75" customHeight="1">
      <c r="A617" s="29"/>
      <c r="B617" s="79"/>
      <c r="C617" s="79"/>
      <c r="D617" s="29"/>
      <c r="E617" s="79"/>
      <c r="F617" s="79"/>
      <c r="G617" s="79"/>
      <c r="H617" s="79"/>
      <c r="I617" s="79"/>
      <c r="J617" s="79"/>
      <c r="K617" s="79"/>
      <c r="L617" s="79"/>
      <c r="M617" s="79"/>
      <c r="N617" s="79"/>
      <c r="O617" s="79"/>
      <c r="P617" s="79"/>
      <c r="Q617" s="79"/>
      <c r="R617" s="79"/>
      <c r="S617" s="79"/>
      <c r="T617" s="79"/>
      <c r="U617" s="79"/>
      <c r="V617" s="79"/>
      <c r="W617" s="79"/>
      <c r="X617" s="79"/>
      <c r="Y617" s="79"/>
      <c r="Z617" s="79"/>
      <c r="AA617" s="79"/>
      <c r="AB617" s="79"/>
      <c r="AC617" s="79"/>
      <c r="AD617" s="79"/>
      <c r="AE617" s="79"/>
      <c r="AF617" s="79"/>
      <c r="AG617" s="79"/>
      <c r="AH617" s="79"/>
      <c r="AI617" s="79"/>
      <c r="AJ617" s="79"/>
      <c r="AK617" s="79"/>
      <c r="AL617" s="79"/>
      <c r="AM617" s="79"/>
    </row>
    <row r="618" spans="1:39" ht="15.75" customHeight="1">
      <c r="A618" s="29"/>
      <c r="B618" s="79"/>
      <c r="C618" s="79"/>
      <c r="D618" s="29"/>
      <c r="E618" s="79"/>
      <c r="F618" s="79"/>
      <c r="G618" s="79"/>
      <c r="H618" s="79"/>
      <c r="I618" s="79"/>
      <c r="J618" s="79"/>
      <c r="K618" s="79"/>
      <c r="L618" s="79"/>
      <c r="M618" s="79"/>
      <c r="N618" s="79"/>
      <c r="O618" s="79"/>
      <c r="P618" s="79"/>
      <c r="Q618" s="79"/>
      <c r="R618" s="79"/>
      <c r="S618" s="79"/>
      <c r="T618" s="79"/>
      <c r="U618" s="79"/>
      <c r="V618" s="79"/>
      <c r="W618" s="79"/>
      <c r="X618" s="79"/>
      <c r="Y618" s="79"/>
      <c r="Z618" s="79"/>
      <c r="AA618" s="79"/>
      <c r="AB618" s="79"/>
      <c r="AC618" s="79"/>
      <c r="AD618" s="79"/>
      <c r="AE618" s="79"/>
      <c r="AF618" s="79"/>
      <c r="AG618" s="79"/>
      <c r="AH618" s="79"/>
      <c r="AI618" s="79"/>
      <c r="AJ618" s="79"/>
      <c r="AK618" s="79"/>
      <c r="AL618" s="79"/>
      <c r="AM618" s="79"/>
    </row>
    <row r="619" spans="1:39" ht="15.75" customHeight="1">
      <c r="A619" s="29"/>
      <c r="B619" s="79"/>
      <c r="C619" s="79"/>
      <c r="D619" s="29"/>
      <c r="E619" s="79"/>
      <c r="F619" s="79"/>
      <c r="G619" s="79"/>
      <c r="H619" s="79"/>
      <c r="I619" s="79"/>
      <c r="J619" s="79"/>
      <c r="K619" s="79"/>
      <c r="L619" s="79"/>
      <c r="M619" s="79"/>
      <c r="N619" s="79"/>
      <c r="O619" s="79"/>
      <c r="P619" s="79"/>
      <c r="Q619" s="79"/>
      <c r="R619" s="79"/>
      <c r="S619" s="79"/>
      <c r="T619" s="79"/>
      <c r="U619" s="79"/>
      <c r="V619" s="79"/>
      <c r="W619" s="79"/>
      <c r="X619" s="79"/>
      <c r="Y619" s="79"/>
      <c r="Z619" s="79"/>
      <c r="AA619" s="79"/>
      <c r="AB619" s="79"/>
      <c r="AC619" s="79"/>
      <c r="AD619" s="79"/>
      <c r="AE619" s="79"/>
      <c r="AF619" s="79"/>
      <c r="AG619" s="79"/>
      <c r="AH619" s="79"/>
      <c r="AI619" s="79"/>
      <c r="AJ619" s="79"/>
      <c r="AK619" s="79"/>
      <c r="AL619" s="79"/>
      <c r="AM619" s="79"/>
    </row>
    <row r="620" spans="1:39" ht="15.75" customHeight="1">
      <c r="A620" s="29"/>
      <c r="B620" s="79"/>
      <c r="C620" s="79"/>
      <c r="D620" s="29"/>
      <c r="E620" s="79"/>
      <c r="F620" s="79"/>
      <c r="G620" s="79"/>
      <c r="H620" s="79"/>
      <c r="I620" s="79"/>
      <c r="J620" s="79"/>
      <c r="K620" s="79"/>
      <c r="L620" s="79"/>
      <c r="M620" s="79"/>
      <c r="N620" s="79"/>
      <c r="O620" s="79"/>
      <c r="P620" s="79"/>
      <c r="Q620" s="79"/>
      <c r="R620" s="79"/>
      <c r="S620" s="79"/>
      <c r="T620" s="79"/>
      <c r="U620" s="79"/>
      <c r="V620" s="79"/>
      <c r="W620" s="79"/>
      <c r="X620" s="79"/>
      <c r="Y620" s="79"/>
      <c r="Z620" s="79"/>
      <c r="AA620" s="79"/>
      <c r="AB620" s="79"/>
      <c r="AC620" s="79"/>
      <c r="AD620" s="79"/>
      <c r="AE620" s="79"/>
      <c r="AF620" s="79"/>
      <c r="AG620" s="79"/>
      <c r="AH620" s="79"/>
      <c r="AI620" s="79"/>
      <c r="AJ620" s="79"/>
      <c r="AK620" s="79"/>
      <c r="AL620" s="79"/>
      <c r="AM620" s="79"/>
    </row>
    <row r="621" spans="1:39" ht="15.75" customHeight="1">
      <c r="A621" s="29"/>
      <c r="B621" s="79"/>
      <c r="C621" s="79"/>
      <c r="D621" s="29"/>
      <c r="E621" s="79"/>
      <c r="F621" s="79"/>
      <c r="G621" s="79"/>
      <c r="H621" s="79"/>
      <c r="I621" s="79"/>
      <c r="J621" s="79"/>
      <c r="K621" s="79"/>
      <c r="L621" s="79"/>
      <c r="M621" s="79"/>
      <c r="N621" s="79"/>
      <c r="O621" s="79"/>
      <c r="P621" s="79"/>
      <c r="Q621" s="79"/>
      <c r="R621" s="79"/>
      <c r="S621" s="79"/>
      <c r="T621" s="79"/>
      <c r="U621" s="79"/>
      <c r="V621" s="79"/>
      <c r="W621" s="79"/>
      <c r="X621" s="79"/>
      <c r="Y621" s="79"/>
      <c r="Z621" s="79"/>
      <c r="AA621" s="79"/>
      <c r="AB621" s="79"/>
      <c r="AC621" s="79"/>
      <c r="AD621" s="79"/>
      <c r="AE621" s="79"/>
      <c r="AF621" s="79"/>
      <c r="AG621" s="79"/>
      <c r="AH621" s="79"/>
      <c r="AI621" s="79"/>
      <c r="AJ621" s="79"/>
      <c r="AK621" s="79"/>
      <c r="AL621" s="79"/>
      <c r="AM621" s="79"/>
    </row>
    <row r="622" spans="1:39" ht="15.75" customHeight="1">
      <c r="A622" s="29"/>
      <c r="B622" s="79"/>
      <c r="C622" s="79"/>
      <c r="D622" s="29"/>
      <c r="E622" s="79"/>
      <c r="F622" s="79"/>
      <c r="G622" s="79"/>
      <c r="H622" s="79"/>
      <c r="I622" s="79"/>
      <c r="J622" s="79"/>
      <c r="K622" s="79"/>
      <c r="L622" s="79"/>
      <c r="M622" s="79"/>
      <c r="N622" s="79"/>
      <c r="O622" s="79"/>
      <c r="P622" s="79"/>
      <c r="Q622" s="79"/>
      <c r="R622" s="79"/>
      <c r="S622" s="79"/>
      <c r="T622" s="79"/>
      <c r="U622" s="79"/>
      <c r="V622" s="79"/>
      <c r="W622" s="79"/>
      <c r="X622" s="79"/>
      <c r="Y622" s="79"/>
      <c r="Z622" s="79"/>
      <c r="AA622" s="79"/>
      <c r="AB622" s="79"/>
      <c r="AC622" s="79"/>
      <c r="AD622" s="79"/>
      <c r="AE622" s="79"/>
      <c r="AF622" s="79"/>
      <c r="AG622" s="79"/>
      <c r="AH622" s="79"/>
      <c r="AI622" s="79"/>
      <c r="AJ622" s="79"/>
      <c r="AK622" s="79"/>
      <c r="AL622" s="79"/>
      <c r="AM622" s="79"/>
    </row>
    <row r="623" spans="1:39" ht="15.75" customHeight="1">
      <c r="A623" s="29"/>
      <c r="B623" s="79"/>
      <c r="C623" s="79"/>
      <c r="D623" s="29"/>
      <c r="E623" s="79"/>
      <c r="F623" s="79"/>
      <c r="G623" s="79"/>
      <c r="H623" s="79"/>
      <c r="I623" s="79"/>
      <c r="J623" s="79"/>
      <c r="K623" s="79"/>
      <c r="L623" s="79"/>
      <c r="M623" s="79"/>
      <c r="N623" s="79"/>
      <c r="O623" s="79"/>
      <c r="P623" s="79"/>
      <c r="Q623" s="79"/>
      <c r="R623" s="79"/>
      <c r="S623" s="79"/>
      <c r="T623" s="79"/>
      <c r="U623" s="79"/>
      <c r="V623" s="79"/>
      <c r="W623" s="79"/>
      <c r="X623" s="79"/>
      <c r="Y623" s="79"/>
      <c r="Z623" s="79"/>
      <c r="AA623" s="79"/>
      <c r="AB623" s="79"/>
      <c r="AC623" s="79"/>
      <c r="AD623" s="79"/>
      <c r="AE623" s="79"/>
      <c r="AF623" s="79"/>
      <c r="AG623" s="79"/>
      <c r="AH623" s="79"/>
      <c r="AI623" s="79"/>
      <c r="AJ623" s="79"/>
      <c r="AK623" s="79"/>
      <c r="AL623" s="79"/>
      <c r="AM623" s="79"/>
    </row>
    <row r="624" spans="1:39" ht="15.75" customHeight="1">
      <c r="A624" s="29"/>
      <c r="B624" s="79"/>
      <c r="C624" s="79"/>
      <c r="D624" s="29"/>
      <c r="E624" s="79"/>
      <c r="F624" s="79"/>
      <c r="G624" s="79"/>
      <c r="H624" s="79"/>
      <c r="I624" s="79"/>
      <c r="J624" s="79"/>
      <c r="K624" s="79"/>
      <c r="L624" s="79"/>
      <c r="M624" s="79"/>
      <c r="N624" s="79"/>
      <c r="O624" s="79"/>
      <c r="P624" s="79"/>
      <c r="Q624" s="79"/>
      <c r="R624" s="79"/>
      <c r="S624" s="79"/>
      <c r="T624" s="79"/>
      <c r="U624" s="79"/>
      <c r="V624" s="79"/>
      <c r="W624" s="79"/>
      <c r="X624" s="79"/>
      <c r="Y624" s="79"/>
      <c r="Z624" s="79"/>
      <c r="AA624" s="79"/>
      <c r="AB624" s="79"/>
      <c r="AC624" s="79"/>
      <c r="AD624" s="79"/>
      <c r="AE624" s="79"/>
      <c r="AF624" s="79"/>
      <c r="AG624" s="79"/>
      <c r="AH624" s="79"/>
      <c r="AI624" s="79"/>
      <c r="AJ624" s="79"/>
      <c r="AK624" s="79"/>
      <c r="AL624" s="79"/>
      <c r="AM624" s="79"/>
    </row>
    <row r="625" spans="1:39" ht="15.75" customHeight="1">
      <c r="A625" s="29"/>
      <c r="B625" s="79"/>
      <c r="C625" s="79"/>
      <c r="D625" s="29"/>
      <c r="E625" s="79"/>
      <c r="F625" s="79"/>
      <c r="G625" s="79"/>
      <c r="H625" s="79"/>
      <c r="I625" s="79"/>
      <c r="J625" s="79"/>
      <c r="K625" s="79"/>
      <c r="L625" s="79"/>
      <c r="M625" s="79"/>
      <c r="N625" s="79"/>
      <c r="O625" s="79"/>
      <c r="P625" s="79"/>
      <c r="Q625" s="79"/>
      <c r="R625" s="79"/>
      <c r="S625" s="79"/>
      <c r="T625" s="79"/>
      <c r="U625" s="79"/>
      <c r="V625" s="79"/>
      <c r="W625" s="79"/>
      <c r="X625" s="79"/>
      <c r="Y625" s="79"/>
      <c r="Z625" s="79"/>
      <c r="AA625" s="79"/>
      <c r="AB625" s="79"/>
      <c r="AC625" s="79"/>
      <c r="AD625" s="79"/>
      <c r="AE625" s="79"/>
      <c r="AF625" s="79"/>
      <c r="AG625" s="79"/>
      <c r="AH625" s="79"/>
      <c r="AI625" s="79"/>
      <c r="AJ625" s="79"/>
      <c r="AK625" s="79"/>
      <c r="AL625" s="79"/>
      <c r="AM625" s="79"/>
    </row>
    <row r="626" spans="1:39" ht="15.75" customHeight="1">
      <c r="A626" s="29"/>
      <c r="B626" s="79"/>
      <c r="C626" s="79"/>
      <c r="D626" s="29"/>
      <c r="E626" s="79"/>
      <c r="F626" s="79"/>
      <c r="G626" s="79"/>
      <c r="H626" s="79"/>
      <c r="I626" s="79"/>
      <c r="J626" s="79"/>
      <c r="K626" s="79"/>
      <c r="L626" s="79"/>
      <c r="M626" s="79"/>
      <c r="N626" s="79"/>
      <c r="O626" s="79"/>
      <c r="P626" s="79"/>
      <c r="Q626" s="79"/>
      <c r="R626" s="79"/>
      <c r="S626" s="79"/>
      <c r="T626" s="79"/>
      <c r="U626" s="79"/>
      <c r="V626" s="79"/>
      <c r="W626" s="79"/>
      <c r="X626" s="79"/>
      <c r="Y626" s="79"/>
      <c r="Z626" s="79"/>
      <c r="AA626" s="79"/>
      <c r="AB626" s="79"/>
      <c r="AC626" s="79"/>
      <c r="AD626" s="79"/>
      <c r="AE626" s="79"/>
      <c r="AF626" s="79"/>
      <c r="AG626" s="79"/>
      <c r="AH626" s="79"/>
      <c r="AI626" s="79"/>
      <c r="AJ626" s="79"/>
      <c r="AK626" s="79"/>
      <c r="AL626" s="79"/>
      <c r="AM626" s="79"/>
    </row>
    <row r="627" spans="1:39" ht="15.75" customHeight="1">
      <c r="A627" s="29"/>
      <c r="B627" s="79"/>
      <c r="C627" s="79"/>
      <c r="D627" s="29"/>
      <c r="E627" s="79"/>
      <c r="F627" s="79"/>
      <c r="G627" s="79"/>
      <c r="H627" s="79"/>
      <c r="I627" s="79"/>
      <c r="J627" s="79"/>
      <c r="K627" s="79"/>
      <c r="L627" s="79"/>
      <c r="M627" s="79"/>
      <c r="N627" s="79"/>
      <c r="O627" s="79"/>
      <c r="P627" s="79"/>
      <c r="Q627" s="79"/>
      <c r="R627" s="79"/>
      <c r="S627" s="79"/>
      <c r="T627" s="79"/>
      <c r="U627" s="79"/>
      <c r="V627" s="79"/>
      <c r="W627" s="79"/>
      <c r="X627" s="79"/>
      <c r="Y627" s="79"/>
      <c r="Z627" s="79"/>
      <c r="AA627" s="79"/>
      <c r="AB627" s="79"/>
      <c r="AC627" s="79"/>
      <c r="AD627" s="79"/>
      <c r="AE627" s="79"/>
      <c r="AF627" s="79"/>
      <c r="AG627" s="79"/>
      <c r="AH627" s="79"/>
      <c r="AI627" s="79"/>
      <c r="AJ627" s="79"/>
      <c r="AK627" s="79"/>
      <c r="AL627" s="79"/>
      <c r="AM627" s="79"/>
    </row>
    <row r="628" spans="1:39" ht="15.75" customHeight="1">
      <c r="A628" s="29"/>
      <c r="B628" s="79"/>
      <c r="C628" s="79"/>
      <c r="D628" s="29"/>
      <c r="E628" s="79"/>
      <c r="F628" s="79"/>
      <c r="G628" s="79"/>
      <c r="H628" s="79"/>
      <c r="I628" s="79"/>
      <c r="J628" s="79"/>
      <c r="K628" s="79"/>
      <c r="L628" s="79"/>
      <c r="M628" s="79"/>
      <c r="N628" s="79"/>
      <c r="O628" s="79"/>
      <c r="P628" s="79"/>
      <c r="Q628" s="79"/>
      <c r="R628" s="79"/>
      <c r="S628" s="79"/>
      <c r="T628" s="79"/>
      <c r="U628" s="79"/>
      <c r="V628" s="79"/>
      <c r="W628" s="79"/>
      <c r="X628" s="79"/>
      <c r="Y628" s="79"/>
      <c r="Z628" s="79"/>
      <c r="AA628" s="79"/>
      <c r="AB628" s="79"/>
      <c r="AC628" s="79"/>
      <c r="AD628" s="79"/>
      <c r="AE628" s="79"/>
      <c r="AF628" s="79"/>
      <c r="AG628" s="79"/>
      <c r="AH628" s="79"/>
      <c r="AI628" s="79"/>
      <c r="AJ628" s="79"/>
      <c r="AK628" s="79"/>
      <c r="AL628" s="79"/>
      <c r="AM628" s="79"/>
    </row>
    <row r="629" spans="1:39" ht="15.75" customHeight="1">
      <c r="A629" s="29"/>
      <c r="B629" s="79"/>
      <c r="C629" s="79"/>
      <c r="D629" s="29"/>
      <c r="E629" s="79"/>
      <c r="F629" s="79"/>
      <c r="G629" s="79"/>
      <c r="H629" s="79"/>
      <c r="I629" s="79"/>
      <c r="J629" s="79"/>
      <c r="K629" s="79"/>
      <c r="L629" s="79"/>
      <c r="M629" s="79"/>
      <c r="N629" s="79"/>
      <c r="O629" s="79"/>
      <c r="P629" s="79"/>
      <c r="Q629" s="79"/>
      <c r="R629" s="79"/>
      <c r="S629" s="79"/>
      <c r="T629" s="79"/>
      <c r="U629" s="79"/>
      <c r="V629" s="79"/>
      <c r="W629" s="79"/>
      <c r="X629" s="79"/>
      <c r="Y629" s="79"/>
      <c r="Z629" s="79"/>
      <c r="AA629" s="79"/>
      <c r="AB629" s="79"/>
      <c r="AC629" s="79"/>
      <c r="AD629" s="79"/>
      <c r="AE629" s="79"/>
      <c r="AF629" s="79"/>
      <c r="AG629" s="79"/>
      <c r="AH629" s="79"/>
      <c r="AI629" s="79"/>
      <c r="AJ629" s="79"/>
      <c r="AK629" s="79"/>
      <c r="AL629" s="79"/>
      <c r="AM629" s="79"/>
    </row>
    <row r="630" spans="1:39" ht="15.75" customHeight="1">
      <c r="A630" s="29"/>
      <c r="B630" s="79"/>
      <c r="C630" s="79"/>
      <c r="D630" s="29"/>
      <c r="E630" s="79"/>
      <c r="F630" s="79"/>
      <c r="G630" s="79"/>
      <c r="H630" s="79"/>
      <c r="I630" s="79"/>
      <c r="J630" s="79"/>
      <c r="K630" s="79"/>
      <c r="L630" s="79"/>
      <c r="M630" s="79"/>
      <c r="N630" s="79"/>
      <c r="O630" s="79"/>
      <c r="P630" s="79"/>
      <c r="Q630" s="79"/>
      <c r="R630" s="79"/>
      <c r="S630" s="79"/>
      <c r="T630" s="79"/>
      <c r="U630" s="79"/>
      <c r="V630" s="79"/>
      <c r="W630" s="79"/>
      <c r="X630" s="79"/>
      <c r="Y630" s="79"/>
      <c r="Z630" s="79"/>
      <c r="AA630" s="79"/>
      <c r="AB630" s="79"/>
      <c r="AC630" s="79"/>
      <c r="AD630" s="79"/>
      <c r="AE630" s="79"/>
      <c r="AF630" s="79"/>
      <c r="AG630" s="79"/>
      <c r="AH630" s="79"/>
      <c r="AI630" s="79"/>
      <c r="AJ630" s="79"/>
      <c r="AK630" s="79"/>
      <c r="AL630" s="79"/>
      <c r="AM630" s="79"/>
    </row>
    <row r="631" spans="1:39" ht="15.75" customHeight="1">
      <c r="A631" s="29"/>
      <c r="B631" s="79"/>
      <c r="C631" s="79"/>
      <c r="D631" s="29"/>
      <c r="E631" s="79"/>
      <c r="F631" s="79"/>
      <c r="G631" s="79"/>
      <c r="H631" s="79"/>
      <c r="I631" s="79"/>
      <c r="J631" s="79"/>
      <c r="K631" s="79"/>
      <c r="L631" s="79"/>
      <c r="M631" s="79"/>
      <c r="N631" s="79"/>
      <c r="O631" s="79"/>
      <c r="P631" s="79"/>
      <c r="Q631" s="79"/>
      <c r="R631" s="79"/>
      <c r="S631" s="79"/>
      <c r="T631" s="79"/>
      <c r="U631" s="79"/>
      <c r="V631" s="79"/>
      <c r="W631" s="79"/>
      <c r="X631" s="79"/>
      <c r="Y631" s="79"/>
      <c r="Z631" s="79"/>
      <c r="AA631" s="79"/>
      <c r="AB631" s="79"/>
      <c r="AC631" s="79"/>
      <c r="AD631" s="79"/>
      <c r="AE631" s="79"/>
      <c r="AF631" s="79"/>
      <c r="AG631" s="79"/>
      <c r="AH631" s="79"/>
      <c r="AI631" s="79"/>
      <c r="AJ631" s="79"/>
      <c r="AK631" s="79"/>
      <c r="AL631" s="79"/>
      <c r="AM631" s="79"/>
    </row>
    <row r="632" spans="1:39" ht="15.75" customHeight="1">
      <c r="A632" s="29"/>
      <c r="B632" s="79"/>
      <c r="C632" s="79"/>
      <c r="D632" s="29"/>
      <c r="E632" s="79"/>
      <c r="F632" s="79"/>
      <c r="G632" s="79"/>
      <c r="H632" s="79"/>
      <c r="I632" s="79"/>
      <c r="J632" s="79"/>
      <c r="K632" s="79"/>
      <c r="L632" s="79"/>
      <c r="M632" s="79"/>
      <c r="N632" s="79"/>
      <c r="O632" s="79"/>
      <c r="P632" s="79"/>
      <c r="Q632" s="79"/>
      <c r="R632" s="79"/>
      <c r="S632" s="79"/>
      <c r="T632" s="79"/>
      <c r="U632" s="79"/>
      <c r="V632" s="79"/>
      <c r="W632" s="79"/>
      <c r="X632" s="79"/>
      <c r="Y632" s="79"/>
      <c r="Z632" s="79"/>
      <c r="AA632" s="79"/>
      <c r="AB632" s="79"/>
      <c r="AC632" s="79"/>
      <c r="AD632" s="79"/>
      <c r="AE632" s="79"/>
      <c r="AF632" s="79"/>
      <c r="AG632" s="79"/>
      <c r="AH632" s="79"/>
      <c r="AI632" s="79"/>
      <c r="AJ632" s="79"/>
      <c r="AK632" s="79"/>
      <c r="AL632" s="79"/>
      <c r="AM632" s="79"/>
    </row>
    <row r="633" spans="1:39" ht="15.75" customHeight="1">
      <c r="A633" s="29"/>
      <c r="B633" s="79"/>
      <c r="C633" s="79"/>
      <c r="D633" s="29"/>
      <c r="E633" s="79"/>
      <c r="F633" s="79"/>
      <c r="G633" s="79"/>
      <c r="H633" s="79"/>
      <c r="I633" s="79"/>
      <c r="J633" s="79"/>
      <c r="K633" s="79"/>
      <c r="L633" s="79"/>
      <c r="M633" s="79"/>
      <c r="N633" s="79"/>
      <c r="O633" s="79"/>
      <c r="P633" s="79"/>
      <c r="Q633" s="79"/>
      <c r="R633" s="79"/>
      <c r="S633" s="79"/>
      <c r="T633" s="79"/>
      <c r="U633" s="79"/>
      <c r="V633" s="79"/>
      <c r="W633" s="79"/>
      <c r="X633" s="79"/>
      <c r="Y633" s="79"/>
      <c r="Z633" s="79"/>
      <c r="AA633" s="79"/>
      <c r="AB633" s="79"/>
      <c r="AC633" s="79"/>
      <c r="AD633" s="79"/>
      <c r="AE633" s="79"/>
      <c r="AF633" s="79"/>
      <c r="AG633" s="79"/>
      <c r="AH633" s="79"/>
      <c r="AI633" s="79"/>
      <c r="AJ633" s="79"/>
      <c r="AK633" s="79"/>
      <c r="AL633" s="79"/>
      <c r="AM633" s="79"/>
    </row>
    <row r="634" spans="1:39" ht="15.75" customHeight="1">
      <c r="A634" s="29"/>
      <c r="B634" s="79"/>
      <c r="C634" s="79"/>
      <c r="D634" s="29"/>
      <c r="E634" s="79"/>
      <c r="F634" s="79"/>
      <c r="G634" s="79"/>
      <c r="H634" s="79"/>
      <c r="I634" s="79"/>
      <c r="J634" s="79"/>
      <c r="K634" s="79"/>
      <c r="L634" s="79"/>
      <c r="M634" s="79"/>
      <c r="N634" s="79"/>
      <c r="O634" s="79"/>
      <c r="P634" s="79"/>
      <c r="Q634" s="79"/>
      <c r="R634" s="79"/>
      <c r="S634" s="79"/>
      <c r="T634" s="79"/>
      <c r="U634" s="79"/>
      <c r="V634" s="79"/>
      <c r="W634" s="79"/>
      <c r="X634" s="79"/>
      <c r="Y634" s="79"/>
      <c r="Z634" s="79"/>
      <c r="AA634" s="79"/>
      <c r="AB634" s="79"/>
      <c r="AC634" s="79"/>
      <c r="AD634" s="79"/>
      <c r="AE634" s="79"/>
      <c r="AF634" s="79"/>
      <c r="AG634" s="79"/>
      <c r="AH634" s="79"/>
      <c r="AI634" s="79"/>
      <c r="AJ634" s="79"/>
      <c r="AK634" s="79"/>
      <c r="AL634" s="79"/>
      <c r="AM634" s="79"/>
    </row>
    <row r="635" spans="1:39" ht="15.75" customHeight="1">
      <c r="A635" s="29"/>
      <c r="B635" s="79"/>
      <c r="C635" s="79"/>
      <c r="D635" s="29"/>
      <c r="E635" s="79"/>
      <c r="F635" s="79"/>
      <c r="G635" s="79"/>
      <c r="H635" s="79"/>
      <c r="I635" s="79"/>
      <c r="J635" s="79"/>
      <c r="K635" s="79"/>
      <c r="L635" s="79"/>
      <c r="M635" s="79"/>
      <c r="N635" s="79"/>
      <c r="O635" s="79"/>
      <c r="P635" s="79"/>
      <c r="Q635" s="79"/>
      <c r="R635" s="79"/>
      <c r="S635" s="79"/>
      <c r="T635" s="79"/>
      <c r="U635" s="79"/>
      <c r="V635" s="79"/>
      <c r="W635" s="79"/>
      <c r="X635" s="79"/>
      <c r="Y635" s="79"/>
      <c r="Z635" s="79"/>
      <c r="AA635" s="79"/>
      <c r="AB635" s="79"/>
      <c r="AC635" s="79"/>
      <c r="AD635" s="79"/>
      <c r="AE635" s="79"/>
      <c r="AF635" s="79"/>
      <c r="AG635" s="79"/>
      <c r="AH635" s="79"/>
      <c r="AI635" s="79"/>
      <c r="AJ635" s="79"/>
      <c r="AK635" s="79"/>
      <c r="AL635" s="79"/>
      <c r="AM635" s="79"/>
    </row>
    <row r="636" spans="1:39" ht="15.75" customHeight="1">
      <c r="A636" s="29"/>
      <c r="B636" s="79"/>
      <c r="C636" s="79"/>
      <c r="D636" s="29"/>
      <c r="E636" s="79"/>
      <c r="F636" s="79"/>
      <c r="G636" s="79"/>
      <c r="H636" s="79"/>
      <c r="I636" s="79"/>
      <c r="J636" s="79"/>
      <c r="K636" s="79"/>
      <c r="L636" s="79"/>
      <c r="M636" s="79"/>
      <c r="N636" s="79"/>
      <c r="O636" s="79"/>
      <c r="P636" s="79"/>
      <c r="Q636" s="79"/>
      <c r="R636" s="79"/>
      <c r="S636" s="79"/>
      <c r="T636" s="79"/>
      <c r="U636" s="79"/>
      <c r="V636" s="79"/>
      <c r="W636" s="79"/>
      <c r="X636" s="79"/>
      <c r="Y636" s="79"/>
      <c r="Z636" s="79"/>
      <c r="AA636" s="79"/>
      <c r="AB636" s="79"/>
      <c r="AC636" s="79"/>
      <c r="AD636" s="79"/>
      <c r="AE636" s="79"/>
      <c r="AF636" s="79"/>
      <c r="AG636" s="79"/>
      <c r="AH636" s="79"/>
      <c r="AI636" s="79"/>
      <c r="AJ636" s="79"/>
      <c r="AK636" s="79"/>
      <c r="AL636" s="79"/>
      <c r="AM636" s="79"/>
    </row>
    <row r="637" spans="1:39" ht="15.75" customHeight="1">
      <c r="A637" s="29"/>
      <c r="B637" s="79"/>
      <c r="C637" s="79"/>
      <c r="D637" s="29"/>
      <c r="E637" s="79"/>
      <c r="F637" s="79"/>
      <c r="G637" s="79"/>
      <c r="H637" s="79"/>
      <c r="I637" s="79"/>
      <c r="J637" s="79"/>
      <c r="K637" s="79"/>
      <c r="L637" s="79"/>
      <c r="M637" s="79"/>
      <c r="N637" s="79"/>
      <c r="O637" s="79"/>
      <c r="P637" s="79"/>
      <c r="Q637" s="79"/>
      <c r="R637" s="79"/>
      <c r="S637" s="79"/>
      <c r="T637" s="79"/>
      <c r="U637" s="79"/>
      <c r="V637" s="79"/>
      <c r="W637" s="79"/>
      <c r="X637" s="79"/>
      <c r="Y637" s="79"/>
      <c r="Z637" s="79"/>
      <c r="AA637" s="79"/>
      <c r="AB637" s="79"/>
      <c r="AC637" s="79"/>
      <c r="AD637" s="79"/>
      <c r="AE637" s="79"/>
      <c r="AF637" s="79"/>
      <c r="AG637" s="79"/>
      <c r="AH637" s="79"/>
      <c r="AI637" s="79"/>
      <c r="AJ637" s="79"/>
      <c r="AK637" s="79"/>
      <c r="AL637" s="79"/>
      <c r="AM637" s="79"/>
    </row>
    <row r="638" spans="1:39" ht="15.75" customHeight="1">
      <c r="A638" s="29"/>
      <c r="B638" s="79"/>
      <c r="C638" s="79"/>
      <c r="D638" s="29"/>
      <c r="E638" s="79"/>
      <c r="F638" s="79"/>
      <c r="G638" s="79"/>
      <c r="H638" s="79"/>
      <c r="I638" s="79"/>
      <c r="J638" s="79"/>
      <c r="K638" s="79"/>
      <c r="L638" s="79"/>
      <c r="M638" s="79"/>
      <c r="N638" s="79"/>
      <c r="O638" s="79"/>
      <c r="P638" s="79"/>
      <c r="Q638" s="79"/>
      <c r="R638" s="79"/>
      <c r="S638" s="79"/>
      <c r="T638" s="79"/>
      <c r="U638" s="79"/>
      <c r="V638" s="79"/>
      <c r="W638" s="79"/>
      <c r="X638" s="79"/>
      <c r="Y638" s="79"/>
      <c r="Z638" s="79"/>
      <c r="AA638" s="79"/>
      <c r="AB638" s="79"/>
      <c r="AC638" s="79"/>
      <c r="AD638" s="79"/>
      <c r="AE638" s="79"/>
      <c r="AF638" s="79"/>
      <c r="AG638" s="79"/>
      <c r="AH638" s="79"/>
      <c r="AI638" s="79"/>
      <c r="AJ638" s="79"/>
      <c r="AK638" s="79"/>
      <c r="AL638" s="79"/>
      <c r="AM638" s="79"/>
    </row>
    <row r="639" spans="1:39" ht="15.75" customHeight="1">
      <c r="A639" s="29"/>
      <c r="B639" s="79"/>
      <c r="C639" s="79"/>
      <c r="D639" s="29"/>
      <c r="E639" s="79"/>
      <c r="F639" s="79"/>
      <c r="G639" s="79"/>
      <c r="H639" s="79"/>
      <c r="I639" s="79"/>
      <c r="J639" s="79"/>
      <c r="K639" s="79"/>
      <c r="L639" s="79"/>
      <c r="M639" s="79"/>
      <c r="N639" s="79"/>
      <c r="O639" s="79"/>
      <c r="P639" s="79"/>
      <c r="Q639" s="79"/>
      <c r="R639" s="79"/>
      <c r="S639" s="79"/>
      <c r="T639" s="79"/>
      <c r="U639" s="79"/>
      <c r="V639" s="79"/>
      <c r="W639" s="79"/>
      <c r="X639" s="79"/>
      <c r="Y639" s="79"/>
      <c r="Z639" s="79"/>
      <c r="AA639" s="79"/>
      <c r="AB639" s="79"/>
      <c r="AC639" s="79"/>
      <c r="AD639" s="79"/>
      <c r="AE639" s="79"/>
      <c r="AF639" s="79"/>
      <c r="AG639" s="79"/>
      <c r="AH639" s="79"/>
      <c r="AI639" s="79"/>
      <c r="AJ639" s="79"/>
      <c r="AK639" s="79"/>
      <c r="AL639" s="79"/>
      <c r="AM639" s="79"/>
    </row>
    <row r="640" spans="1:39" ht="15.75" customHeight="1">
      <c r="A640" s="29"/>
      <c r="B640" s="79"/>
      <c r="C640" s="79"/>
      <c r="D640" s="29"/>
      <c r="E640" s="79"/>
      <c r="F640" s="79"/>
      <c r="G640" s="79"/>
      <c r="H640" s="79"/>
      <c r="I640" s="79"/>
      <c r="J640" s="79"/>
      <c r="K640" s="79"/>
      <c r="L640" s="79"/>
      <c r="M640" s="79"/>
      <c r="N640" s="79"/>
      <c r="O640" s="79"/>
      <c r="P640" s="79"/>
      <c r="Q640" s="79"/>
      <c r="R640" s="79"/>
      <c r="S640" s="79"/>
      <c r="T640" s="79"/>
      <c r="U640" s="79"/>
      <c r="V640" s="79"/>
      <c r="W640" s="79"/>
      <c r="X640" s="79"/>
      <c r="Y640" s="79"/>
      <c r="Z640" s="79"/>
      <c r="AA640" s="79"/>
      <c r="AB640" s="79"/>
      <c r="AC640" s="79"/>
      <c r="AD640" s="79"/>
      <c r="AE640" s="79"/>
      <c r="AF640" s="79"/>
      <c r="AG640" s="79"/>
      <c r="AH640" s="79"/>
      <c r="AI640" s="79"/>
      <c r="AJ640" s="79"/>
      <c r="AK640" s="79"/>
      <c r="AL640" s="79"/>
      <c r="AM640" s="79"/>
    </row>
    <row r="641" spans="1:39" ht="15.75" customHeight="1">
      <c r="A641" s="29"/>
      <c r="B641" s="79"/>
      <c r="C641" s="79"/>
      <c r="D641" s="29"/>
      <c r="E641" s="79"/>
      <c r="F641" s="79"/>
      <c r="G641" s="79"/>
      <c r="H641" s="79"/>
      <c r="I641" s="79"/>
      <c r="J641" s="79"/>
      <c r="K641" s="79"/>
      <c r="L641" s="79"/>
      <c r="M641" s="79"/>
      <c r="N641" s="79"/>
      <c r="O641" s="79"/>
      <c r="P641" s="79"/>
      <c r="Q641" s="79"/>
      <c r="R641" s="79"/>
      <c r="S641" s="79"/>
      <c r="T641" s="79"/>
      <c r="U641" s="79"/>
      <c r="V641" s="79"/>
      <c r="W641" s="79"/>
      <c r="X641" s="79"/>
      <c r="Y641" s="79"/>
      <c r="Z641" s="79"/>
      <c r="AA641" s="79"/>
      <c r="AB641" s="79"/>
      <c r="AC641" s="79"/>
      <c r="AD641" s="79"/>
      <c r="AE641" s="79"/>
      <c r="AF641" s="79"/>
      <c r="AG641" s="79"/>
      <c r="AH641" s="79"/>
      <c r="AI641" s="79"/>
      <c r="AJ641" s="79"/>
      <c r="AK641" s="79"/>
      <c r="AL641" s="79"/>
      <c r="AM641" s="79"/>
    </row>
    <row r="642" spans="1:39" ht="15.75" customHeight="1">
      <c r="A642" s="29"/>
      <c r="B642" s="79"/>
      <c r="C642" s="79"/>
      <c r="D642" s="29"/>
      <c r="E642" s="79"/>
      <c r="F642" s="79"/>
      <c r="G642" s="79"/>
      <c r="H642" s="79"/>
      <c r="I642" s="79"/>
      <c r="J642" s="79"/>
      <c r="K642" s="79"/>
      <c r="L642" s="79"/>
      <c r="M642" s="79"/>
      <c r="N642" s="79"/>
      <c r="O642" s="79"/>
      <c r="P642" s="79"/>
      <c r="Q642" s="79"/>
      <c r="R642" s="79"/>
      <c r="S642" s="79"/>
      <c r="T642" s="79"/>
      <c r="U642" s="79"/>
      <c r="V642" s="79"/>
      <c r="W642" s="79"/>
      <c r="X642" s="79"/>
      <c r="Y642" s="79"/>
      <c r="Z642" s="79"/>
      <c r="AA642" s="79"/>
      <c r="AB642" s="79"/>
      <c r="AC642" s="79"/>
      <c r="AD642" s="79"/>
      <c r="AE642" s="79"/>
      <c r="AF642" s="79"/>
      <c r="AG642" s="79"/>
      <c r="AH642" s="79"/>
      <c r="AI642" s="79"/>
      <c r="AJ642" s="79"/>
      <c r="AK642" s="79"/>
      <c r="AL642" s="79"/>
      <c r="AM642" s="79"/>
    </row>
    <row r="643" spans="1:39" ht="15.75" customHeight="1">
      <c r="A643" s="29"/>
      <c r="B643" s="79"/>
      <c r="C643" s="79"/>
      <c r="D643" s="29"/>
      <c r="E643" s="79"/>
      <c r="F643" s="79"/>
      <c r="G643" s="79"/>
      <c r="H643" s="79"/>
      <c r="I643" s="79"/>
      <c r="J643" s="79"/>
      <c r="K643" s="79"/>
      <c r="L643" s="79"/>
      <c r="M643" s="79"/>
      <c r="N643" s="79"/>
      <c r="O643" s="79"/>
      <c r="P643" s="79"/>
      <c r="Q643" s="79"/>
      <c r="R643" s="79"/>
      <c r="S643" s="79"/>
      <c r="T643" s="79"/>
      <c r="U643" s="79"/>
      <c r="V643" s="79"/>
      <c r="W643" s="79"/>
      <c r="X643" s="79"/>
      <c r="Y643" s="79"/>
      <c r="Z643" s="79"/>
      <c r="AA643" s="79"/>
      <c r="AB643" s="79"/>
      <c r="AC643" s="79"/>
      <c r="AD643" s="79"/>
      <c r="AE643" s="79"/>
      <c r="AF643" s="79"/>
      <c r="AG643" s="79"/>
      <c r="AH643" s="79"/>
      <c r="AI643" s="79"/>
      <c r="AJ643" s="79"/>
      <c r="AK643" s="79"/>
      <c r="AL643" s="79"/>
      <c r="AM643" s="79"/>
    </row>
    <row r="644" spans="1:39" ht="15.75" customHeight="1">
      <c r="A644" s="29"/>
      <c r="B644" s="79"/>
      <c r="C644" s="79"/>
      <c r="D644" s="29"/>
      <c r="E644" s="79"/>
      <c r="F644" s="79"/>
      <c r="G644" s="79"/>
      <c r="H644" s="79"/>
      <c r="I644" s="79"/>
      <c r="J644" s="79"/>
      <c r="K644" s="79"/>
      <c r="L644" s="79"/>
      <c r="M644" s="79"/>
      <c r="N644" s="79"/>
      <c r="O644" s="79"/>
      <c r="P644" s="79"/>
      <c r="Q644" s="79"/>
      <c r="R644" s="79"/>
      <c r="S644" s="79"/>
      <c r="T644" s="79"/>
      <c r="U644" s="79"/>
      <c r="V644" s="79"/>
      <c r="W644" s="79"/>
      <c r="X644" s="79"/>
      <c r="Y644" s="79"/>
      <c r="Z644" s="79"/>
      <c r="AA644" s="79"/>
      <c r="AB644" s="79"/>
      <c r="AC644" s="79"/>
      <c r="AD644" s="79"/>
      <c r="AE644" s="79"/>
      <c r="AF644" s="79"/>
      <c r="AG644" s="79"/>
      <c r="AH644" s="79"/>
      <c r="AI644" s="79"/>
      <c r="AJ644" s="79"/>
      <c r="AK644" s="79"/>
      <c r="AL644" s="79"/>
      <c r="AM644" s="79"/>
    </row>
    <row r="645" spans="1:39" ht="15.75" customHeight="1">
      <c r="A645" s="29"/>
      <c r="B645" s="79"/>
      <c r="C645" s="79"/>
      <c r="D645" s="29"/>
      <c r="E645" s="79"/>
      <c r="F645" s="79"/>
      <c r="G645" s="79"/>
      <c r="H645" s="79"/>
      <c r="I645" s="79"/>
      <c r="J645" s="79"/>
      <c r="K645" s="79"/>
      <c r="L645" s="79"/>
      <c r="M645" s="79"/>
      <c r="N645" s="79"/>
      <c r="O645" s="79"/>
      <c r="P645" s="79"/>
      <c r="Q645" s="79"/>
      <c r="R645" s="79"/>
      <c r="S645" s="79"/>
      <c r="T645" s="79"/>
      <c r="U645" s="79"/>
      <c r="V645" s="79"/>
      <c r="W645" s="79"/>
      <c r="X645" s="79"/>
      <c r="Y645" s="79"/>
      <c r="Z645" s="79"/>
      <c r="AA645" s="79"/>
      <c r="AB645" s="79"/>
      <c r="AC645" s="79"/>
      <c r="AD645" s="79"/>
      <c r="AE645" s="79"/>
      <c r="AF645" s="79"/>
      <c r="AG645" s="79"/>
      <c r="AH645" s="79"/>
      <c r="AI645" s="79"/>
      <c r="AJ645" s="79"/>
      <c r="AK645" s="79"/>
      <c r="AL645" s="79"/>
      <c r="AM645" s="79"/>
    </row>
    <row r="646" spans="1:39" ht="15.75" customHeight="1">
      <c r="A646" s="29"/>
      <c r="B646" s="79"/>
      <c r="C646" s="79"/>
      <c r="D646" s="29"/>
      <c r="E646" s="79"/>
      <c r="F646" s="79"/>
      <c r="G646" s="79"/>
      <c r="H646" s="79"/>
      <c r="I646" s="79"/>
      <c r="J646" s="79"/>
      <c r="K646" s="79"/>
      <c r="L646" s="79"/>
      <c r="M646" s="79"/>
      <c r="N646" s="79"/>
      <c r="O646" s="79"/>
      <c r="P646" s="79"/>
      <c r="Q646" s="79"/>
      <c r="R646" s="79"/>
      <c r="S646" s="79"/>
      <c r="T646" s="79"/>
      <c r="U646" s="79"/>
      <c r="V646" s="79"/>
      <c r="W646" s="79"/>
      <c r="X646" s="79"/>
      <c r="Y646" s="79"/>
      <c r="Z646" s="79"/>
      <c r="AA646" s="79"/>
      <c r="AB646" s="79"/>
      <c r="AC646" s="79"/>
      <c r="AD646" s="79"/>
      <c r="AE646" s="79"/>
      <c r="AF646" s="79"/>
      <c r="AG646" s="79"/>
      <c r="AH646" s="79"/>
      <c r="AI646" s="79"/>
      <c r="AJ646" s="79"/>
      <c r="AK646" s="79"/>
      <c r="AL646" s="79"/>
      <c r="AM646" s="79"/>
    </row>
    <row r="647" spans="1:39" ht="15.75" customHeight="1">
      <c r="A647" s="29"/>
      <c r="B647" s="79"/>
      <c r="C647" s="79"/>
      <c r="D647" s="29"/>
      <c r="E647" s="79"/>
      <c r="F647" s="79"/>
      <c r="G647" s="79"/>
      <c r="H647" s="79"/>
      <c r="I647" s="79"/>
      <c r="J647" s="79"/>
      <c r="K647" s="79"/>
      <c r="L647" s="79"/>
      <c r="M647" s="79"/>
      <c r="N647" s="79"/>
      <c r="O647" s="79"/>
      <c r="P647" s="79"/>
      <c r="Q647" s="79"/>
      <c r="R647" s="79"/>
      <c r="S647" s="79"/>
      <c r="T647" s="79"/>
      <c r="U647" s="79"/>
      <c r="V647" s="79"/>
      <c r="W647" s="79"/>
      <c r="X647" s="79"/>
      <c r="Y647" s="79"/>
      <c r="Z647" s="79"/>
      <c r="AA647" s="79"/>
      <c r="AB647" s="79"/>
      <c r="AC647" s="79"/>
      <c r="AD647" s="79"/>
      <c r="AE647" s="79"/>
      <c r="AF647" s="79"/>
      <c r="AG647" s="79"/>
      <c r="AH647" s="79"/>
      <c r="AI647" s="79"/>
      <c r="AJ647" s="79"/>
      <c r="AK647" s="79"/>
      <c r="AL647" s="79"/>
      <c r="AM647" s="79"/>
    </row>
    <row r="648" spans="1:39" ht="15.75" customHeight="1">
      <c r="A648" s="29"/>
      <c r="B648" s="79"/>
      <c r="C648" s="79"/>
      <c r="D648" s="29"/>
      <c r="E648" s="79"/>
      <c r="F648" s="79"/>
      <c r="G648" s="79"/>
      <c r="H648" s="79"/>
      <c r="I648" s="79"/>
      <c r="J648" s="79"/>
      <c r="K648" s="79"/>
      <c r="L648" s="79"/>
      <c r="M648" s="79"/>
      <c r="N648" s="79"/>
      <c r="O648" s="79"/>
      <c r="P648" s="79"/>
      <c r="Q648" s="79"/>
      <c r="R648" s="79"/>
      <c r="S648" s="79"/>
      <c r="T648" s="79"/>
      <c r="U648" s="79"/>
      <c r="V648" s="79"/>
      <c r="W648" s="79"/>
      <c r="X648" s="79"/>
      <c r="Y648" s="79"/>
      <c r="Z648" s="79"/>
      <c r="AA648" s="79"/>
      <c r="AB648" s="79"/>
      <c r="AC648" s="79"/>
      <c r="AD648" s="79"/>
      <c r="AE648" s="79"/>
      <c r="AF648" s="79"/>
      <c r="AG648" s="79"/>
      <c r="AH648" s="79"/>
      <c r="AI648" s="79"/>
      <c r="AJ648" s="79"/>
      <c r="AK648" s="79"/>
      <c r="AL648" s="79"/>
      <c r="AM648" s="79"/>
    </row>
    <row r="649" spans="1:39" ht="15.75" customHeight="1">
      <c r="A649" s="29"/>
      <c r="B649" s="79"/>
      <c r="C649" s="79"/>
      <c r="D649" s="29"/>
      <c r="E649" s="79"/>
      <c r="F649" s="79"/>
      <c r="G649" s="79"/>
      <c r="H649" s="79"/>
      <c r="I649" s="79"/>
      <c r="J649" s="79"/>
      <c r="K649" s="79"/>
      <c r="L649" s="79"/>
      <c r="M649" s="79"/>
      <c r="N649" s="79"/>
      <c r="O649" s="79"/>
      <c r="P649" s="79"/>
      <c r="Q649" s="79"/>
      <c r="R649" s="79"/>
      <c r="S649" s="79"/>
      <c r="T649" s="79"/>
      <c r="U649" s="79"/>
      <c r="V649" s="79"/>
      <c r="W649" s="79"/>
      <c r="X649" s="79"/>
      <c r="Y649" s="79"/>
      <c r="Z649" s="79"/>
      <c r="AA649" s="79"/>
      <c r="AB649" s="79"/>
      <c r="AC649" s="79"/>
      <c r="AD649" s="79"/>
      <c r="AE649" s="79"/>
      <c r="AF649" s="79"/>
      <c r="AG649" s="79"/>
      <c r="AH649" s="79"/>
      <c r="AI649" s="79"/>
      <c r="AJ649" s="79"/>
      <c r="AK649" s="79"/>
      <c r="AL649" s="79"/>
      <c r="AM649" s="79"/>
    </row>
    <row r="650" spans="1:39" ht="15.75" customHeight="1">
      <c r="A650" s="29"/>
      <c r="B650" s="79"/>
      <c r="C650" s="79"/>
      <c r="D650" s="29"/>
      <c r="E650" s="79"/>
      <c r="F650" s="79"/>
      <c r="G650" s="79"/>
      <c r="H650" s="79"/>
      <c r="I650" s="79"/>
      <c r="J650" s="79"/>
      <c r="K650" s="79"/>
      <c r="L650" s="79"/>
      <c r="M650" s="79"/>
      <c r="N650" s="79"/>
      <c r="O650" s="79"/>
      <c r="P650" s="79"/>
      <c r="Q650" s="79"/>
      <c r="R650" s="79"/>
      <c r="S650" s="79"/>
      <c r="T650" s="79"/>
      <c r="U650" s="79"/>
      <c r="V650" s="79"/>
      <c r="W650" s="79"/>
      <c r="X650" s="79"/>
      <c r="Y650" s="79"/>
      <c r="Z650" s="79"/>
      <c r="AA650" s="79"/>
      <c r="AB650" s="79"/>
      <c r="AC650" s="79"/>
      <c r="AD650" s="79"/>
      <c r="AE650" s="79"/>
      <c r="AF650" s="79"/>
      <c r="AG650" s="79"/>
      <c r="AH650" s="79"/>
      <c r="AI650" s="79"/>
      <c r="AJ650" s="79"/>
      <c r="AK650" s="79"/>
      <c r="AL650" s="79"/>
      <c r="AM650" s="79"/>
    </row>
    <row r="651" spans="1:39" ht="15.75" customHeight="1">
      <c r="A651" s="29"/>
      <c r="B651" s="79"/>
      <c r="C651" s="79"/>
      <c r="D651" s="29"/>
      <c r="E651" s="79"/>
      <c r="F651" s="79"/>
      <c r="G651" s="79"/>
      <c r="H651" s="79"/>
      <c r="I651" s="79"/>
      <c r="J651" s="79"/>
      <c r="K651" s="79"/>
      <c r="L651" s="79"/>
      <c r="M651" s="79"/>
      <c r="N651" s="79"/>
      <c r="O651" s="79"/>
      <c r="P651" s="79"/>
      <c r="Q651" s="79"/>
      <c r="R651" s="79"/>
      <c r="S651" s="79"/>
      <c r="T651" s="79"/>
      <c r="U651" s="79"/>
      <c r="V651" s="79"/>
      <c r="W651" s="79"/>
      <c r="X651" s="79"/>
      <c r="Y651" s="79"/>
      <c r="Z651" s="79"/>
      <c r="AA651" s="79"/>
      <c r="AB651" s="79"/>
      <c r="AC651" s="79"/>
      <c r="AD651" s="79"/>
      <c r="AE651" s="79"/>
      <c r="AF651" s="79"/>
      <c r="AG651" s="79"/>
      <c r="AH651" s="79"/>
      <c r="AI651" s="79"/>
      <c r="AJ651" s="79"/>
      <c r="AK651" s="79"/>
      <c r="AL651" s="79"/>
      <c r="AM651" s="79"/>
    </row>
    <row r="652" spans="1:39" ht="15.75" customHeight="1">
      <c r="A652" s="29"/>
      <c r="B652" s="79"/>
      <c r="C652" s="79"/>
      <c r="D652" s="29"/>
      <c r="E652" s="79"/>
      <c r="F652" s="79"/>
      <c r="G652" s="79"/>
      <c r="H652" s="79"/>
      <c r="I652" s="79"/>
      <c r="J652" s="79"/>
      <c r="K652" s="79"/>
      <c r="L652" s="79"/>
      <c r="M652" s="79"/>
      <c r="N652" s="79"/>
      <c r="O652" s="79"/>
      <c r="P652" s="79"/>
      <c r="Q652" s="79"/>
      <c r="R652" s="79"/>
      <c r="S652" s="79"/>
      <c r="T652" s="79"/>
      <c r="U652" s="79"/>
      <c r="V652" s="79"/>
      <c r="W652" s="79"/>
      <c r="X652" s="79"/>
      <c r="Y652" s="79"/>
      <c r="Z652" s="79"/>
      <c r="AA652" s="79"/>
      <c r="AB652" s="79"/>
      <c r="AC652" s="79"/>
      <c r="AD652" s="79"/>
      <c r="AE652" s="79"/>
      <c r="AF652" s="79"/>
      <c r="AG652" s="79"/>
      <c r="AH652" s="79"/>
      <c r="AI652" s="79"/>
      <c r="AJ652" s="79"/>
      <c r="AK652" s="79"/>
      <c r="AL652" s="79"/>
      <c r="AM652" s="79"/>
    </row>
    <row r="653" spans="1:39" ht="15.75" customHeight="1">
      <c r="A653" s="29"/>
      <c r="B653" s="79"/>
      <c r="C653" s="79"/>
      <c r="D653" s="29"/>
      <c r="E653" s="79"/>
      <c r="F653" s="79"/>
      <c r="G653" s="79"/>
      <c r="H653" s="79"/>
      <c r="I653" s="79"/>
      <c r="J653" s="79"/>
      <c r="K653" s="79"/>
      <c r="L653" s="79"/>
      <c r="M653" s="79"/>
      <c r="N653" s="79"/>
      <c r="O653" s="79"/>
      <c r="P653" s="79"/>
      <c r="Q653" s="79"/>
      <c r="R653" s="79"/>
      <c r="S653" s="79"/>
      <c r="T653" s="79"/>
      <c r="U653" s="79"/>
      <c r="V653" s="79"/>
      <c r="W653" s="79"/>
      <c r="X653" s="79"/>
      <c r="Y653" s="79"/>
      <c r="Z653" s="79"/>
      <c r="AA653" s="79"/>
      <c r="AB653" s="79"/>
      <c r="AC653" s="79"/>
      <c r="AD653" s="79"/>
      <c r="AE653" s="79"/>
      <c r="AF653" s="79"/>
      <c r="AG653" s="79"/>
      <c r="AH653" s="79"/>
      <c r="AI653" s="79"/>
      <c r="AJ653" s="79"/>
      <c r="AK653" s="79"/>
      <c r="AL653" s="79"/>
      <c r="AM653" s="79"/>
    </row>
    <row r="654" spans="1:39" ht="15.75" customHeight="1">
      <c r="A654" s="29"/>
      <c r="B654" s="79"/>
      <c r="C654" s="79"/>
      <c r="D654" s="29"/>
      <c r="E654" s="79"/>
      <c r="F654" s="79"/>
      <c r="G654" s="79"/>
      <c r="H654" s="79"/>
      <c r="I654" s="79"/>
      <c r="J654" s="79"/>
      <c r="K654" s="79"/>
      <c r="L654" s="79"/>
      <c r="M654" s="79"/>
      <c r="N654" s="79"/>
      <c r="O654" s="79"/>
      <c r="P654" s="79"/>
      <c r="Q654" s="79"/>
      <c r="R654" s="79"/>
      <c r="S654" s="79"/>
      <c r="T654" s="79"/>
      <c r="U654" s="79"/>
      <c r="V654" s="79"/>
      <c r="W654" s="79"/>
      <c r="X654" s="79"/>
      <c r="Y654" s="79"/>
      <c r="Z654" s="79"/>
      <c r="AA654" s="79"/>
      <c r="AB654" s="79"/>
      <c r="AC654" s="79"/>
      <c r="AD654" s="79"/>
      <c r="AE654" s="79"/>
      <c r="AF654" s="79"/>
      <c r="AG654" s="79"/>
      <c r="AH654" s="79"/>
      <c r="AI654" s="79"/>
      <c r="AJ654" s="79"/>
      <c r="AK654" s="79"/>
      <c r="AL654" s="79"/>
      <c r="AM654" s="79"/>
    </row>
    <row r="655" spans="1:39" ht="15.75" customHeight="1">
      <c r="A655" s="29"/>
      <c r="B655" s="79"/>
      <c r="C655" s="79"/>
      <c r="D655" s="29"/>
      <c r="E655" s="79"/>
      <c r="F655" s="79"/>
      <c r="G655" s="79"/>
      <c r="H655" s="79"/>
      <c r="I655" s="79"/>
      <c r="J655" s="79"/>
      <c r="K655" s="79"/>
      <c r="L655" s="79"/>
      <c r="M655" s="79"/>
      <c r="N655" s="79"/>
      <c r="O655" s="79"/>
      <c r="P655" s="79"/>
      <c r="Q655" s="79"/>
      <c r="R655" s="79"/>
      <c r="S655" s="79"/>
      <c r="T655" s="79"/>
      <c r="U655" s="79"/>
      <c r="V655" s="79"/>
      <c r="W655" s="79"/>
      <c r="X655" s="79"/>
      <c r="Y655" s="79"/>
      <c r="Z655" s="79"/>
      <c r="AA655" s="79"/>
      <c r="AB655" s="79"/>
      <c r="AC655" s="79"/>
      <c r="AD655" s="79"/>
      <c r="AE655" s="79"/>
      <c r="AF655" s="79"/>
      <c r="AG655" s="79"/>
      <c r="AH655" s="79"/>
      <c r="AI655" s="79"/>
      <c r="AJ655" s="79"/>
      <c r="AK655" s="79"/>
      <c r="AL655" s="79"/>
      <c r="AM655" s="79"/>
    </row>
    <row r="656" spans="1:39" ht="15.75" customHeight="1">
      <c r="A656" s="29"/>
      <c r="B656" s="79"/>
      <c r="C656" s="79"/>
      <c r="D656" s="29"/>
      <c r="E656" s="79"/>
      <c r="F656" s="79"/>
      <c r="G656" s="79"/>
      <c r="H656" s="79"/>
      <c r="I656" s="79"/>
      <c r="J656" s="79"/>
      <c r="K656" s="79"/>
      <c r="L656" s="79"/>
      <c r="M656" s="79"/>
      <c r="N656" s="79"/>
      <c r="O656" s="79"/>
      <c r="P656" s="79"/>
      <c r="Q656" s="79"/>
      <c r="R656" s="79"/>
      <c r="S656" s="79"/>
      <c r="T656" s="79"/>
      <c r="U656" s="79"/>
      <c r="V656" s="79"/>
      <c r="W656" s="79"/>
      <c r="X656" s="79"/>
      <c r="Y656" s="79"/>
      <c r="Z656" s="79"/>
      <c r="AA656" s="79"/>
      <c r="AB656" s="79"/>
      <c r="AC656" s="79"/>
      <c r="AD656" s="79"/>
      <c r="AE656" s="79"/>
      <c r="AF656" s="79"/>
      <c r="AG656" s="79"/>
      <c r="AH656" s="79"/>
      <c r="AI656" s="79"/>
      <c r="AJ656" s="79"/>
      <c r="AK656" s="79"/>
      <c r="AL656" s="79"/>
      <c r="AM656" s="79"/>
    </row>
    <row r="657" spans="1:39" ht="15.75" customHeight="1">
      <c r="A657" s="29"/>
      <c r="B657" s="79"/>
      <c r="C657" s="79"/>
      <c r="D657" s="29"/>
      <c r="E657" s="79"/>
      <c r="F657" s="79"/>
      <c r="G657" s="79"/>
      <c r="H657" s="79"/>
      <c r="I657" s="79"/>
      <c r="J657" s="79"/>
      <c r="K657" s="79"/>
      <c r="L657" s="79"/>
      <c r="M657" s="79"/>
      <c r="N657" s="79"/>
      <c r="O657" s="79"/>
      <c r="P657" s="79"/>
      <c r="Q657" s="79"/>
      <c r="R657" s="79"/>
      <c r="S657" s="79"/>
      <c r="T657" s="79"/>
      <c r="U657" s="79"/>
      <c r="V657" s="79"/>
      <c r="W657" s="79"/>
      <c r="X657" s="79"/>
      <c r="Y657" s="79"/>
      <c r="Z657" s="79"/>
      <c r="AA657" s="79"/>
      <c r="AB657" s="79"/>
      <c r="AC657" s="79"/>
      <c r="AD657" s="79"/>
      <c r="AE657" s="79"/>
      <c r="AF657" s="79"/>
      <c r="AG657" s="79"/>
      <c r="AH657" s="79"/>
      <c r="AI657" s="79"/>
      <c r="AJ657" s="79"/>
      <c r="AK657" s="79"/>
      <c r="AL657" s="79"/>
      <c r="AM657" s="79"/>
    </row>
    <row r="658" spans="1:39" ht="15.75" customHeight="1">
      <c r="A658" s="29"/>
      <c r="B658" s="79"/>
      <c r="C658" s="79"/>
      <c r="D658" s="29"/>
      <c r="E658" s="79"/>
      <c r="F658" s="79"/>
      <c r="G658" s="79"/>
      <c r="H658" s="79"/>
      <c r="I658" s="79"/>
      <c r="J658" s="79"/>
      <c r="K658" s="79"/>
      <c r="L658" s="79"/>
      <c r="M658" s="79"/>
      <c r="N658" s="79"/>
      <c r="O658" s="79"/>
      <c r="P658" s="79"/>
      <c r="Q658" s="79"/>
      <c r="R658" s="79"/>
      <c r="S658" s="79"/>
      <c r="T658" s="79"/>
      <c r="U658" s="79"/>
      <c r="V658" s="79"/>
      <c r="W658" s="79"/>
      <c r="X658" s="79"/>
      <c r="Y658" s="79"/>
      <c r="Z658" s="79"/>
      <c r="AA658" s="79"/>
      <c r="AB658" s="79"/>
      <c r="AC658" s="79"/>
      <c r="AD658" s="79"/>
      <c r="AE658" s="79"/>
      <c r="AF658" s="79"/>
      <c r="AG658" s="79"/>
      <c r="AH658" s="79"/>
      <c r="AI658" s="79"/>
      <c r="AJ658" s="79"/>
      <c r="AK658" s="79"/>
      <c r="AL658" s="79"/>
      <c r="AM658" s="79"/>
    </row>
    <row r="659" spans="1:39" ht="15.75" customHeight="1">
      <c r="A659" s="29"/>
      <c r="B659" s="79"/>
      <c r="C659" s="79"/>
      <c r="D659" s="29"/>
      <c r="E659" s="79"/>
      <c r="F659" s="79"/>
      <c r="G659" s="79"/>
      <c r="H659" s="79"/>
      <c r="I659" s="79"/>
      <c r="J659" s="79"/>
      <c r="K659" s="79"/>
      <c r="L659" s="79"/>
      <c r="M659" s="79"/>
      <c r="N659" s="79"/>
      <c r="O659" s="79"/>
      <c r="P659" s="79"/>
      <c r="Q659" s="79"/>
      <c r="R659" s="79"/>
      <c r="S659" s="79"/>
      <c r="T659" s="79"/>
      <c r="U659" s="79"/>
      <c r="V659" s="79"/>
      <c r="W659" s="79"/>
      <c r="X659" s="79"/>
      <c r="Y659" s="79"/>
      <c r="Z659" s="79"/>
      <c r="AA659" s="79"/>
      <c r="AB659" s="79"/>
      <c r="AC659" s="79"/>
      <c r="AD659" s="79"/>
      <c r="AE659" s="79"/>
      <c r="AF659" s="79"/>
      <c r="AG659" s="79"/>
      <c r="AH659" s="79"/>
      <c r="AI659" s="79"/>
      <c r="AJ659" s="79"/>
      <c r="AK659" s="79"/>
      <c r="AL659" s="79"/>
      <c r="AM659" s="79"/>
    </row>
    <row r="660" spans="1:39" ht="15.75" customHeight="1">
      <c r="A660" s="29"/>
      <c r="B660" s="79"/>
      <c r="C660" s="79"/>
      <c r="D660" s="29"/>
      <c r="E660" s="79"/>
      <c r="F660" s="79"/>
      <c r="G660" s="79"/>
      <c r="H660" s="79"/>
      <c r="I660" s="79"/>
      <c r="J660" s="79"/>
      <c r="K660" s="79"/>
      <c r="L660" s="79"/>
      <c r="M660" s="79"/>
      <c r="N660" s="79"/>
      <c r="O660" s="79"/>
      <c r="P660" s="79"/>
      <c r="Q660" s="79"/>
      <c r="R660" s="79"/>
      <c r="S660" s="79"/>
      <c r="T660" s="79"/>
      <c r="U660" s="79"/>
      <c r="V660" s="79"/>
      <c r="W660" s="79"/>
      <c r="X660" s="79"/>
      <c r="Y660" s="79"/>
      <c r="Z660" s="79"/>
      <c r="AA660" s="79"/>
      <c r="AB660" s="79"/>
      <c r="AC660" s="79"/>
      <c r="AD660" s="79"/>
      <c r="AE660" s="79"/>
      <c r="AF660" s="79"/>
      <c r="AG660" s="79"/>
      <c r="AH660" s="79"/>
      <c r="AI660" s="79"/>
      <c r="AJ660" s="79"/>
      <c r="AK660" s="79"/>
      <c r="AL660" s="79"/>
      <c r="AM660" s="79"/>
    </row>
    <row r="661" spans="1:39" ht="15.75" customHeight="1">
      <c r="A661" s="29"/>
      <c r="B661" s="79"/>
      <c r="C661" s="79"/>
      <c r="D661" s="29"/>
      <c r="E661" s="79"/>
      <c r="F661" s="79"/>
      <c r="G661" s="79"/>
      <c r="H661" s="79"/>
      <c r="I661" s="79"/>
      <c r="J661" s="79"/>
      <c r="K661" s="79"/>
      <c r="L661" s="79"/>
      <c r="M661" s="79"/>
      <c r="N661" s="79"/>
      <c r="O661" s="79"/>
      <c r="P661" s="79"/>
      <c r="Q661" s="79"/>
      <c r="R661" s="79"/>
      <c r="S661" s="79"/>
      <c r="T661" s="79"/>
      <c r="U661" s="79"/>
      <c r="V661" s="79"/>
      <c r="W661" s="79"/>
      <c r="X661" s="79"/>
      <c r="Y661" s="79"/>
      <c r="Z661" s="79"/>
      <c r="AA661" s="79"/>
      <c r="AB661" s="79"/>
      <c r="AC661" s="79"/>
      <c r="AD661" s="79"/>
      <c r="AE661" s="79"/>
      <c r="AF661" s="79"/>
      <c r="AG661" s="79"/>
      <c r="AH661" s="79"/>
      <c r="AI661" s="79"/>
      <c r="AJ661" s="79"/>
      <c r="AK661" s="79"/>
      <c r="AL661" s="79"/>
      <c r="AM661" s="79"/>
    </row>
    <row r="662" spans="1:39" ht="15.75" customHeight="1">
      <c r="A662" s="29"/>
      <c r="B662" s="79"/>
      <c r="C662" s="79"/>
      <c r="D662" s="29"/>
      <c r="E662" s="79"/>
      <c r="F662" s="79"/>
      <c r="G662" s="79"/>
      <c r="H662" s="79"/>
      <c r="I662" s="79"/>
      <c r="J662" s="79"/>
      <c r="K662" s="79"/>
      <c r="L662" s="79"/>
      <c r="M662" s="79"/>
      <c r="N662" s="79"/>
      <c r="O662" s="79"/>
      <c r="P662" s="79"/>
      <c r="Q662" s="79"/>
      <c r="R662" s="79"/>
      <c r="S662" s="79"/>
      <c r="T662" s="79"/>
      <c r="U662" s="79"/>
      <c r="V662" s="79"/>
      <c r="W662" s="79"/>
      <c r="X662" s="79"/>
      <c r="Y662" s="79"/>
      <c r="Z662" s="79"/>
      <c r="AA662" s="79"/>
      <c r="AB662" s="79"/>
      <c r="AC662" s="79"/>
      <c r="AD662" s="79"/>
      <c r="AE662" s="79"/>
      <c r="AF662" s="79"/>
      <c r="AG662" s="79"/>
      <c r="AH662" s="79"/>
      <c r="AI662" s="79"/>
      <c r="AJ662" s="79"/>
      <c r="AK662" s="79"/>
      <c r="AL662" s="79"/>
      <c r="AM662" s="79"/>
    </row>
    <row r="663" spans="1:39" ht="15.75" customHeight="1">
      <c r="A663" s="29"/>
      <c r="B663" s="79"/>
      <c r="C663" s="79"/>
      <c r="D663" s="29"/>
      <c r="E663" s="79"/>
      <c r="F663" s="79"/>
      <c r="G663" s="79"/>
      <c r="H663" s="79"/>
      <c r="I663" s="79"/>
      <c r="J663" s="79"/>
      <c r="K663" s="79"/>
      <c r="L663" s="79"/>
      <c r="M663" s="79"/>
      <c r="N663" s="79"/>
      <c r="O663" s="79"/>
      <c r="P663" s="79"/>
      <c r="Q663" s="79"/>
      <c r="R663" s="79"/>
      <c r="S663" s="79"/>
      <c r="T663" s="79"/>
      <c r="U663" s="79"/>
      <c r="V663" s="79"/>
      <c r="W663" s="79"/>
      <c r="X663" s="79"/>
      <c r="Y663" s="79"/>
      <c r="Z663" s="79"/>
      <c r="AA663" s="79"/>
      <c r="AB663" s="79"/>
      <c r="AC663" s="79"/>
      <c r="AD663" s="79"/>
      <c r="AE663" s="79"/>
      <c r="AF663" s="79"/>
      <c r="AG663" s="79"/>
      <c r="AH663" s="79"/>
      <c r="AI663" s="79"/>
      <c r="AJ663" s="79"/>
      <c r="AK663" s="79"/>
      <c r="AL663" s="79"/>
      <c r="AM663" s="79"/>
    </row>
    <row r="664" spans="1:39" ht="15.75" customHeight="1">
      <c r="A664" s="29"/>
      <c r="B664" s="79"/>
      <c r="C664" s="79"/>
      <c r="D664" s="29"/>
      <c r="E664" s="79"/>
      <c r="F664" s="79"/>
      <c r="G664" s="79"/>
      <c r="H664" s="79"/>
      <c r="I664" s="79"/>
      <c r="J664" s="79"/>
      <c r="K664" s="79"/>
      <c r="L664" s="79"/>
      <c r="M664" s="79"/>
      <c r="N664" s="79"/>
      <c r="O664" s="79"/>
      <c r="P664" s="79"/>
      <c r="Q664" s="79"/>
      <c r="R664" s="79"/>
      <c r="S664" s="79"/>
      <c r="T664" s="79"/>
      <c r="U664" s="79"/>
      <c r="V664" s="79"/>
      <c r="W664" s="79"/>
      <c r="X664" s="79"/>
      <c r="Y664" s="79"/>
      <c r="Z664" s="79"/>
      <c r="AA664" s="79"/>
      <c r="AB664" s="79"/>
      <c r="AC664" s="79"/>
      <c r="AD664" s="79"/>
      <c r="AE664" s="79"/>
      <c r="AF664" s="79"/>
      <c r="AG664" s="79"/>
      <c r="AH664" s="79"/>
      <c r="AI664" s="79"/>
      <c r="AJ664" s="79"/>
      <c r="AK664" s="79"/>
      <c r="AL664" s="79"/>
      <c r="AM664" s="79"/>
    </row>
    <row r="665" spans="1:39" ht="15.75" customHeight="1">
      <c r="A665" s="29"/>
      <c r="B665" s="79"/>
      <c r="C665" s="79"/>
      <c r="D665" s="29"/>
      <c r="E665" s="79"/>
      <c r="F665" s="79"/>
      <c r="G665" s="79"/>
      <c r="H665" s="79"/>
      <c r="I665" s="79"/>
      <c r="J665" s="79"/>
      <c r="K665" s="79"/>
      <c r="L665" s="79"/>
      <c r="M665" s="79"/>
      <c r="N665" s="79"/>
      <c r="O665" s="79"/>
      <c r="P665" s="79"/>
      <c r="Q665" s="79"/>
      <c r="R665" s="79"/>
      <c r="S665" s="79"/>
      <c r="T665" s="79"/>
      <c r="U665" s="79"/>
      <c r="V665" s="79"/>
      <c r="W665" s="79"/>
      <c r="X665" s="79"/>
      <c r="Y665" s="79"/>
      <c r="Z665" s="79"/>
      <c r="AA665" s="79"/>
      <c r="AB665" s="79"/>
      <c r="AC665" s="79"/>
      <c r="AD665" s="79"/>
      <c r="AE665" s="79"/>
      <c r="AF665" s="79"/>
      <c r="AG665" s="79"/>
      <c r="AH665" s="79"/>
      <c r="AI665" s="79"/>
      <c r="AJ665" s="79"/>
      <c r="AK665" s="79"/>
      <c r="AL665" s="79"/>
      <c r="AM665" s="79"/>
    </row>
    <row r="666" spans="1:39" ht="15.75" customHeight="1">
      <c r="A666" s="29"/>
      <c r="B666" s="79"/>
      <c r="C666" s="79"/>
      <c r="D666" s="29"/>
      <c r="E666" s="79"/>
      <c r="F666" s="79"/>
      <c r="G666" s="79"/>
      <c r="H666" s="79"/>
      <c r="I666" s="79"/>
      <c r="J666" s="79"/>
      <c r="K666" s="79"/>
      <c r="L666" s="79"/>
      <c r="M666" s="79"/>
      <c r="N666" s="79"/>
      <c r="O666" s="79"/>
      <c r="P666" s="79"/>
      <c r="Q666" s="79"/>
      <c r="R666" s="79"/>
      <c r="S666" s="79"/>
      <c r="T666" s="79"/>
      <c r="U666" s="79"/>
      <c r="V666" s="79"/>
      <c r="W666" s="79"/>
      <c r="X666" s="79"/>
      <c r="Y666" s="79"/>
      <c r="Z666" s="79"/>
      <c r="AA666" s="79"/>
      <c r="AB666" s="79"/>
      <c r="AC666" s="79"/>
      <c r="AD666" s="79"/>
      <c r="AE666" s="79"/>
      <c r="AF666" s="79"/>
      <c r="AG666" s="79"/>
      <c r="AH666" s="79"/>
      <c r="AI666" s="79"/>
      <c r="AJ666" s="79"/>
      <c r="AK666" s="79"/>
      <c r="AL666" s="79"/>
      <c r="AM666" s="79"/>
    </row>
    <row r="667" spans="1:39" ht="15.75" customHeight="1">
      <c r="A667" s="29"/>
      <c r="B667" s="79"/>
      <c r="C667" s="79"/>
      <c r="D667" s="29"/>
      <c r="E667" s="79"/>
      <c r="F667" s="79"/>
      <c r="G667" s="79"/>
      <c r="H667" s="79"/>
      <c r="I667" s="79"/>
      <c r="J667" s="79"/>
      <c r="K667" s="79"/>
      <c r="L667" s="79"/>
      <c r="M667" s="79"/>
      <c r="N667" s="79"/>
      <c r="O667" s="79"/>
      <c r="P667" s="79"/>
      <c r="Q667" s="79"/>
      <c r="R667" s="79"/>
      <c r="S667" s="79"/>
      <c r="T667" s="79"/>
      <c r="U667" s="79"/>
      <c r="V667" s="79"/>
      <c r="W667" s="79"/>
      <c r="X667" s="79"/>
      <c r="Y667" s="79"/>
      <c r="Z667" s="79"/>
      <c r="AA667" s="79"/>
      <c r="AB667" s="79"/>
      <c r="AC667" s="79"/>
      <c r="AD667" s="79"/>
      <c r="AE667" s="79"/>
      <c r="AF667" s="79"/>
      <c r="AG667" s="79"/>
      <c r="AH667" s="79"/>
      <c r="AI667" s="79"/>
      <c r="AJ667" s="79"/>
      <c r="AK667" s="79"/>
      <c r="AL667" s="79"/>
      <c r="AM667" s="79"/>
    </row>
    <row r="668" spans="1:39" ht="15.75" customHeight="1">
      <c r="A668" s="29"/>
      <c r="B668" s="79"/>
      <c r="C668" s="79"/>
      <c r="D668" s="29"/>
      <c r="E668" s="79"/>
      <c r="F668" s="79"/>
      <c r="G668" s="79"/>
      <c r="H668" s="79"/>
      <c r="I668" s="79"/>
      <c r="J668" s="79"/>
      <c r="K668" s="79"/>
      <c r="L668" s="79"/>
      <c r="M668" s="79"/>
      <c r="N668" s="79"/>
      <c r="O668" s="79"/>
      <c r="P668" s="79"/>
      <c r="Q668" s="79"/>
      <c r="R668" s="79"/>
      <c r="S668" s="79"/>
      <c r="T668" s="79"/>
      <c r="U668" s="79"/>
      <c r="V668" s="79"/>
      <c r="W668" s="79"/>
      <c r="X668" s="79"/>
      <c r="Y668" s="79"/>
      <c r="Z668" s="79"/>
      <c r="AA668" s="79"/>
      <c r="AB668" s="79"/>
      <c r="AC668" s="79"/>
      <c r="AD668" s="79"/>
      <c r="AE668" s="79"/>
      <c r="AF668" s="79"/>
      <c r="AG668" s="79"/>
      <c r="AH668" s="79"/>
      <c r="AI668" s="79"/>
      <c r="AJ668" s="79"/>
      <c r="AK668" s="79"/>
      <c r="AL668" s="79"/>
      <c r="AM668" s="79"/>
    </row>
    <row r="669" spans="1:39" ht="15.75" customHeight="1">
      <c r="A669" s="29"/>
      <c r="B669" s="79"/>
      <c r="C669" s="79"/>
      <c r="D669" s="29"/>
      <c r="E669" s="79"/>
      <c r="F669" s="79"/>
      <c r="G669" s="79"/>
      <c r="H669" s="79"/>
      <c r="I669" s="79"/>
      <c r="J669" s="79"/>
      <c r="K669" s="79"/>
      <c r="L669" s="79"/>
      <c r="M669" s="79"/>
      <c r="N669" s="79"/>
      <c r="O669" s="79"/>
      <c r="P669" s="79"/>
      <c r="Q669" s="79"/>
      <c r="R669" s="79"/>
      <c r="S669" s="79"/>
      <c r="T669" s="79"/>
      <c r="U669" s="79"/>
      <c r="V669" s="79"/>
      <c r="W669" s="79"/>
      <c r="X669" s="79"/>
      <c r="Y669" s="79"/>
      <c r="Z669" s="79"/>
      <c r="AA669" s="79"/>
      <c r="AB669" s="79"/>
      <c r="AC669" s="79"/>
      <c r="AD669" s="79"/>
      <c r="AE669" s="79"/>
      <c r="AF669" s="79"/>
      <c r="AG669" s="79"/>
      <c r="AH669" s="79"/>
      <c r="AI669" s="79"/>
      <c r="AJ669" s="79"/>
      <c r="AK669" s="79"/>
      <c r="AL669" s="79"/>
      <c r="AM669" s="79"/>
    </row>
    <row r="670" spans="1:39" ht="15.75" customHeight="1">
      <c r="A670" s="29"/>
      <c r="B670" s="79"/>
      <c r="C670" s="79"/>
      <c r="D670" s="29"/>
      <c r="E670" s="79"/>
      <c r="F670" s="79"/>
      <c r="G670" s="79"/>
      <c r="H670" s="79"/>
      <c r="I670" s="79"/>
      <c r="J670" s="79"/>
      <c r="K670" s="79"/>
      <c r="L670" s="79"/>
      <c r="M670" s="79"/>
      <c r="N670" s="79"/>
      <c r="O670" s="79"/>
      <c r="P670" s="79"/>
      <c r="Q670" s="79"/>
      <c r="R670" s="79"/>
      <c r="S670" s="79"/>
      <c r="T670" s="79"/>
      <c r="U670" s="79"/>
      <c r="V670" s="79"/>
      <c r="W670" s="79"/>
      <c r="X670" s="79"/>
      <c r="Y670" s="79"/>
      <c r="Z670" s="79"/>
      <c r="AA670" s="79"/>
      <c r="AB670" s="79"/>
      <c r="AC670" s="79"/>
      <c r="AD670" s="79"/>
      <c r="AE670" s="79"/>
      <c r="AF670" s="79"/>
      <c r="AG670" s="79"/>
      <c r="AH670" s="79"/>
      <c r="AI670" s="79"/>
      <c r="AJ670" s="79"/>
      <c r="AK670" s="79"/>
      <c r="AL670" s="79"/>
      <c r="AM670" s="79"/>
    </row>
    <row r="671" spans="1:39" ht="15.75" customHeight="1">
      <c r="A671" s="29"/>
      <c r="B671" s="79"/>
      <c r="C671" s="79"/>
      <c r="D671" s="29"/>
      <c r="E671" s="79"/>
      <c r="F671" s="79"/>
      <c r="G671" s="79"/>
      <c r="H671" s="79"/>
      <c r="I671" s="79"/>
      <c r="J671" s="79"/>
      <c r="K671" s="79"/>
      <c r="L671" s="79"/>
      <c r="M671" s="79"/>
      <c r="N671" s="79"/>
      <c r="O671" s="79"/>
      <c r="P671" s="79"/>
      <c r="Q671" s="79"/>
      <c r="R671" s="79"/>
      <c r="S671" s="79"/>
      <c r="T671" s="79"/>
      <c r="U671" s="79"/>
      <c r="V671" s="79"/>
      <c r="W671" s="79"/>
      <c r="X671" s="79"/>
      <c r="Y671" s="79"/>
      <c r="Z671" s="79"/>
      <c r="AA671" s="79"/>
      <c r="AB671" s="79"/>
      <c r="AC671" s="79"/>
      <c r="AD671" s="79"/>
      <c r="AE671" s="79"/>
      <c r="AF671" s="79"/>
      <c r="AG671" s="79"/>
      <c r="AH671" s="79"/>
      <c r="AI671" s="79"/>
      <c r="AJ671" s="79"/>
      <c r="AK671" s="79"/>
      <c r="AL671" s="79"/>
      <c r="AM671" s="79"/>
    </row>
    <row r="672" spans="1:39" ht="15.75" customHeight="1">
      <c r="A672" s="29"/>
      <c r="B672" s="79"/>
      <c r="C672" s="79"/>
      <c r="D672" s="29"/>
      <c r="E672" s="79"/>
      <c r="F672" s="79"/>
      <c r="G672" s="79"/>
      <c r="H672" s="79"/>
      <c r="I672" s="79"/>
      <c r="J672" s="79"/>
      <c r="K672" s="79"/>
      <c r="L672" s="79"/>
      <c r="M672" s="79"/>
      <c r="N672" s="79"/>
      <c r="O672" s="79"/>
      <c r="P672" s="79"/>
      <c r="Q672" s="79"/>
      <c r="R672" s="79"/>
      <c r="S672" s="79"/>
      <c r="T672" s="79"/>
      <c r="U672" s="79"/>
      <c r="V672" s="79"/>
      <c r="W672" s="79"/>
      <c r="X672" s="79"/>
      <c r="Y672" s="79"/>
      <c r="Z672" s="79"/>
      <c r="AA672" s="79"/>
      <c r="AB672" s="79"/>
      <c r="AC672" s="79"/>
      <c r="AD672" s="79"/>
      <c r="AE672" s="79"/>
      <c r="AF672" s="79"/>
      <c r="AG672" s="79"/>
      <c r="AH672" s="79"/>
      <c r="AI672" s="79"/>
      <c r="AJ672" s="79"/>
      <c r="AK672" s="79"/>
      <c r="AL672" s="79"/>
      <c r="AM672" s="79"/>
    </row>
    <row r="673" spans="1:39" ht="15.75" customHeight="1">
      <c r="A673" s="29"/>
      <c r="B673" s="79"/>
      <c r="C673" s="79"/>
      <c r="D673" s="29"/>
      <c r="E673" s="79"/>
      <c r="F673" s="79"/>
      <c r="G673" s="79"/>
      <c r="H673" s="79"/>
      <c r="I673" s="79"/>
      <c r="J673" s="79"/>
      <c r="K673" s="79"/>
      <c r="L673" s="79"/>
      <c r="M673" s="79"/>
      <c r="N673" s="79"/>
      <c r="O673" s="79"/>
      <c r="P673" s="79"/>
      <c r="Q673" s="79"/>
      <c r="R673" s="79"/>
      <c r="S673" s="79"/>
      <c r="T673" s="79"/>
      <c r="U673" s="79"/>
      <c r="V673" s="79"/>
      <c r="W673" s="79"/>
      <c r="X673" s="79"/>
      <c r="Y673" s="79"/>
      <c r="Z673" s="79"/>
      <c r="AA673" s="79"/>
      <c r="AB673" s="79"/>
      <c r="AC673" s="79"/>
      <c r="AD673" s="79"/>
      <c r="AE673" s="79"/>
      <c r="AF673" s="79"/>
      <c r="AG673" s="79"/>
      <c r="AH673" s="79"/>
      <c r="AI673" s="79"/>
      <c r="AJ673" s="79"/>
      <c r="AK673" s="79"/>
      <c r="AL673" s="79"/>
      <c r="AM673" s="79"/>
    </row>
    <row r="674" spans="1:39" ht="15.75" customHeight="1">
      <c r="A674" s="29"/>
      <c r="B674" s="79"/>
      <c r="C674" s="79"/>
      <c r="D674" s="29"/>
      <c r="E674" s="79"/>
      <c r="F674" s="79"/>
      <c r="G674" s="79"/>
      <c r="H674" s="79"/>
      <c r="I674" s="79"/>
      <c r="J674" s="79"/>
      <c r="K674" s="79"/>
      <c r="L674" s="79"/>
      <c r="M674" s="79"/>
      <c r="N674" s="79"/>
      <c r="O674" s="79"/>
      <c r="P674" s="79"/>
      <c r="Q674" s="79"/>
      <c r="R674" s="79"/>
      <c r="S674" s="79"/>
      <c r="T674" s="79"/>
      <c r="U674" s="79"/>
      <c r="V674" s="79"/>
      <c r="W674" s="79"/>
      <c r="X674" s="79"/>
      <c r="Y674" s="79"/>
      <c r="Z674" s="79"/>
      <c r="AA674" s="79"/>
      <c r="AB674" s="79"/>
      <c r="AC674" s="79"/>
      <c r="AD674" s="79"/>
      <c r="AE674" s="79"/>
      <c r="AF674" s="79"/>
      <c r="AG674" s="79"/>
      <c r="AH674" s="79"/>
      <c r="AI674" s="79"/>
      <c r="AJ674" s="79"/>
      <c r="AK674" s="79"/>
      <c r="AL674" s="79"/>
      <c r="AM674" s="79"/>
    </row>
    <row r="675" spans="1:39" ht="15.75" customHeight="1">
      <c r="A675" s="29"/>
      <c r="B675" s="79"/>
      <c r="C675" s="79"/>
      <c r="D675" s="29"/>
      <c r="E675" s="79"/>
      <c r="F675" s="79"/>
      <c r="G675" s="79"/>
      <c r="H675" s="79"/>
      <c r="I675" s="79"/>
      <c r="J675" s="79"/>
      <c r="K675" s="79"/>
      <c r="L675" s="79"/>
      <c r="M675" s="79"/>
      <c r="N675" s="79"/>
      <c r="O675" s="79"/>
      <c r="P675" s="79"/>
      <c r="Q675" s="79"/>
      <c r="R675" s="79"/>
      <c r="S675" s="79"/>
      <c r="T675" s="79"/>
      <c r="U675" s="79"/>
      <c r="V675" s="79"/>
      <c r="W675" s="79"/>
      <c r="X675" s="79"/>
      <c r="Y675" s="79"/>
      <c r="Z675" s="79"/>
      <c r="AA675" s="79"/>
      <c r="AB675" s="79"/>
      <c r="AC675" s="79"/>
      <c r="AD675" s="79"/>
      <c r="AE675" s="79"/>
      <c r="AF675" s="79"/>
      <c r="AG675" s="79"/>
      <c r="AH675" s="79"/>
      <c r="AI675" s="79"/>
      <c r="AJ675" s="79"/>
      <c r="AK675" s="79"/>
      <c r="AL675" s="79"/>
      <c r="AM675" s="79"/>
    </row>
    <row r="676" spans="1:39" ht="15.75" customHeight="1">
      <c r="A676" s="29"/>
      <c r="B676" s="79"/>
      <c r="C676" s="79"/>
      <c r="D676" s="29"/>
      <c r="E676" s="79"/>
      <c r="F676" s="79"/>
      <c r="G676" s="79"/>
      <c r="H676" s="79"/>
      <c r="I676" s="79"/>
      <c r="J676" s="79"/>
      <c r="K676" s="79"/>
      <c r="L676" s="79"/>
      <c r="M676" s="79"/>
      <c r="N676" s="79"/>
      <c r="O676" s="79"/>
      <c r="P676" s="79"/>
      <c r="Q676" s="79"/>
      <c r="R676" s="79"/>
      <c r="S676" s="79"/>
      <c r="T676" s="79"/>
      <c r="U676" s="79"/>
      <c r="V676" s="79"/>
      <c r="W676" s="79"/>
      <c r="X676" s="79"/>
      <c r="Y676" s="79"/>
      <c r="Z676" s="79"/>
      <c r="AA676" s="79"/>
      <c r="AB676" s="79"/>
      <c r="AC676" s="79"/>
      <c r="AD676" s="79"/>
      <c r="AE676" s="79"/>
      <c r="AF676" s="79"/>
      <c r="AG676" s="79"/>
      <c r="AH676" s="79"/>
      <c r="AI676" s="79"/>
      <c r="AJ676" s="79"/>
      <c r="AK676" s="79"/>
      <c r="AL676" s="79"/>
      <c r="AM676" s="79"/>
    </row>
    <row r="677" spans="1:39" ht="15.75" customHeight="1">
      <c r="A677" s="29"/>
      <c r="B677" s="79"/>
      <c r="C677" s="79"/>
      <c r="D677" s="29"/>
      <c r="E677" s="79"/>
      <c r="F677" s="79"/>
      <c r="G677" s="79"/>
      <c r="H677" s="79"/>
      <c r="I677" s="79"/>
      <c r="J677" s="79"/>
      <c r="K677" s="79"/>
      <c r="L677" s="79"/>
      <c r="M677" s="79"/>
      <c r="N677" s="79"/>
      <c r="O677" s="79"/>
      <c r="P677" s="79"/>
      <c r="Q677" s="79"/>
      <c r="R677" s="79"/>
      <c r="S677" s="79"/>
      <c r="T677" s="79"/>
      <c r="U677" s="79"/>
      <c r="V677" s="79"/>
      <c r="W677" s="79"/>
      <c r="X677" s="79"/>
      <c r="Y677" s="79"/>
      <c r="Z677" s="79"/>
      <c r="AA677" s="79"/>
      <c r="AB677" s="79"/>
      <c r="AC677" s="79"/>
      <c r="AD677" s="79"/>
      <c r="AE677" s="79"/>
      <c r="AF677" s="79"/>
      <c r="AG677" s="79"/>
      <c r="AH677" s="79"/>
      <c r="AI677" s="79"/>
      <c r="AJ677" s="79"/>
      <c r="AK677" s="79"/>
      <c r="AL677" s="79"/>
      <c r="AM677" s="79"/>
    </row>
    <row r="678" spans="1:39" ht="15.75" customHeight="1">
      <c r="A678" s="29"/>
      <c r="B678" s="79"/>
      <c r="C678" s="79"/>
      <c r="D678" s="29"/>
      <c r="E678" s="79"/>
      <c r="F678" s="79"/>
      <c r="G678" s="79"/>
      <c r="H678" s="79"/>
      <c r="I678" s="79"/>
      <c r="J678" s="79"/>
      <c r="K678" s="79"/>
      <c r="L678" s="79"/>
      <c r="M678" s="79"/>
      <c r="N678" s="79"/>
      <c r="O678" s="79"/>
      <c r="P678" s="79"/>
      <c r="Q678" s="79"/>
      <c r="R678" s="79"/>
      <c r="S678" s="79"/>
      <c r="T678" s="79"/>
      <c r="U678" s="79"/>
      <c r="V678" s="79"/>
      <c r="W678" s="79"/>
      <c r="X678" s="79"/>
      <c r="Y678" s="79"/>
      <c r="Z678" s="79"/>
      <c r="AA678" s="79"/>
      <c r="AB678" s="79"/>
      <c r="AC678" s="79"/>
      <c r="AD678" s="79"/>
      <c r="AE678" s="79"/>
      <c r="AF678" s="79"/>
      <c r="AG678" s="79"/>
      <c r="AH678" s="79"/>
      <c r="AI678" s="79"/>
      <c r="AJ678" s="79"/>
      <c r="AK678" s="79"/>
      <c r="AL678" s="79"/>
      <c r="AM678" s="79"/>
    </row>
    <row r="679" spans="1:39" ht="15.75" customHeight="1">
      <c r="A679" s="29"/>
      <c r="B679" s="79"/>
      <c r="C679" s="79"/>
      <c r="D679" s="29"/>
      <c r="E679" s="79"/>
      <c r="F679" s="79"/>
      <c r="G679" s="79"/>
      <c r="H679" s="79"/>
      <c r="I679" s="79"/>
      <c r="J679" s="79"/>
      <c r="K679" s="79"/>
      <c r="L679" s="79"/>
      <c r="M679" s="79"/>
      <c r="N679" s="79"/>
      <c r="O679" s="79"/>
      <c r="P679" s="79"/>
      <c r="Q679" s="79"/>
      <c r="R679" s="79"/>
      <c r="S679" s="79"/>
      <c r="T679" s="79"/>
      <c r="U679" s="79"/>
      <c r="V679" s="79"/>
      <c r="W679" s="79"/>
      <c r="X679" s="79"/>
      <c r="Y679" s="79"/>
      <c r="Z679" s="79"/>
      <c r="AA679" s="79"/>
      <c r="AB679" s="79"/>
      <c r="AC679" s="79"/>
      <c r="AD679" s="79"/>
      <c r="AE679" s="79"/>
      <c r="AF679" s="79"/>
      <c r="AG679" s="79"/>
      <c r="AH679" s="79"/>
      <c r="AI679" s="79"/>
      <c r="AJ679" s="79"/>
      <c r="AK679" s="79"/>
      <c r="AL679" s="79"/>
      <c r="AM679" s="79"/>
    </row>
    <row r="680" spans="1:39" ht="15.75" customHeight="1">
      <c r="A680" s="29"/>
      <c r="B680" s="79"/>
      <c r="C680" s="79"/>
      <c r="D680" s="29"/>
      <c r="E680" s="79"/>
      <c r="F680" s="79"/>
      <c r="G680" s="79"/>
      <c r="H680" s="79"/>
      <c r="I680" s="79"/>
      <c r="J680" s="79"/>
      <c r="K680" s="79"/>
      <c r="L680" s="79"/>
      <c r="M680" s="79"/>
      <c r="N680" s="79"/>
      <c r="O680" s="79"/>
      <c r="P680" s="79"/>
      <c r="Q680" s="79"/>
      <c r="R680" s="79"/>
      <c r="S680" s="79"/>
      <c r="T680" s="79"/>
      <c r="U680" s="79"/>
      <c r="V680" s="79"/>
      <c r="W680" s="79"/>
      <c r="X680" s="79"/>
      <c r="Y680" s="79"/>
      <c r="Z680" s="79"/>
      <c r="AA680" s="79"/>
      <c r="AB680" s="79"/>
      <c r="AC680" s="79"/>
      <c r="AD680" s="79"/>
      <c r="AE680" s="79"/>
      <c r="AF680" s="79"/>
      <c r="AG680" s="79"/>
      <c r="AH680" s="79"/>
      <c r="AI680" s="79"/>
      <c r="AJ680" s="79"/>
      <c r="AK680" s="79"/>
      <c r="AL680" s="79"/>
      <c r="AM680" s="79"/>
    </row>
    <row r="681" spans="1:39" ht="15.75" customHeight="1">
      <c r="A681" s="29"/>
      <c r="B681" s="79"/>
      <c r="C681" s="79"/>
      <c r="D681" s="29"/>
      <c r="E681" s="79"/>
      <c r="F681" s="79"/>
      <c r="G681" s="79"/>
      <c r="H681" s="79"/>
      <c r="I681" s="79"/>
      <c r="J681" s="79"/>
      <c r="K681" s="79"/>
      <c r="L681" s="79"/>
      <c r="M681" s="79"/>
      <c r="N681" s="79"/>
      <c r="O681" s="79"/>
      <c r="P681" s="79"/>
      <c r="Q681" s="79"/>
      <c r="R681" s="79"/>
      <c r="S681" s="79"/>
      <c r="T681" s="79"/>
      <c r="U681" s="79"/>
      <c r="V681" s="79"/>
      <c r="W681" s="79"/>
      <c r="X681" s="79"/>
      <c r="Y681" s="79"/>
      <c r="Z681" s="79"/>
      <c r="AA681" s="79"/>
      <c r="AB681" s="79"/>
      <c r="AC681" s="79"/>
      <c r="AD681" s="79"/>
      <c r="AE681" s="79"/>
      <c r="AF681" s="79"/>
      <c r="AG681" s="79"/>
      <c r="AH681" s="79"/>
      <c r="AI681" s="79"/>
      <c r="AJ681" s="79"/>
      <c r="AK681" s="79"/>
      <c r="AL681" s="79"/>
      <c r="AM681" s="79"/>
    </row>
    <row r="682" spans="1:39" ht="15.75" customHeight="1">
      <c r="A682" s="29"/>
      <c r="B682" s="79"/>
      <c r="C682" s="79"/>
      <c r="D682" s="29"/>
      <c r="E682" s="79"/>
      <c r="F682" s="79"/>
      <c r="G682" s="79"/>
      <c r="H682" s="79"/>
      <c r="I682" s="79"/>
      <c r="J682" s="79"/>
      <c r="K682" s="79"/>
      <c r="L682" s="79"/>
      <c r="M682" s="79"/>
      <c r="N682" s="79"/>
      <c r="O682" s="79"/>
      <c r="P682" s="79"/>
      <c r="Q682" s="79"/>
      <c r="R682" s="79"/>
      <c r="S682" s="79"/>
      <c r="T682" s="79"/>
      <c r="U682" s="79"/>
      <c r="V682" s="79"/>
      <c r="W682" s="79"/>
      <c r="X682" s="79"/>
      <c r="Y682" s="79"/>
      <c r="Z682" s="79"/>
      <c r="AA682" s="79"/>
      <c r="AB682" s="79"/>
      <c r="AC682" s="79"/>
      <c r="AD682" s="79"/>
      <c r="AE682" s="79"/>
      <c r="AF682" s="79"/>
      <c r="AG682" s="79"/>
      <c r="AH682" s="79"/>
      <c r="AI682" s="79"/>
      <c r="AJ682" s="79"/>
      <c r="AK682" s="79"/>
      <c r="AL682" s="79"/>
      <c r="AM682" s="79"/>
    </row>
    <row r="683" spans="1:39" ht="15.75" customHeight="1">
      <c r="A683" s="29"/>
      <c r="B683" s="79"/>
      <c r="C683" s="79"/>
      <c r="D683" s="29"/>
      <c r="E683" s="79"/>
      <c r="F683" s="79"/>
      <c r="G683" s="79"/>
      <c r="H683" s="79"/>
      <c r="I683" s="79"/>
      <c r="J683" s="79"/>
      <c r="K683" s="79"/>
      <c r="L683" s="79"/>
      <c r="M683" s="79"/>
      <c r="N683" s="79"/>
      <c r="O683" s="79"/>
      <c r="P683" s="79"/>
      <c r="Q683" s="79"/>
      <c r="R683" s="79"/>
      <c r="S683" s="79"/>
      <c r="T683" s="79"/>
      <c r="U683" s="79"/>
      <c r="V683" s="79"/>
      <c r="W683" s="79"/>
      <c r="X683" s="79"/>
      <c r="Y683" s="79"/>
      <c r="Z683" s="79"/>
      <c r="AA683" s="79"/>
      <c r="AB683" s="79"/>
      <c r="AC683" s="79"/>
      <c r="AD683" s="79"/>
      <c r="AE683" s="79"/>
      <c r="AF683" s="79"/>
      <c r="AG683" s="79"/>
      <c r="AH683" s="79"/>
      <c r="AI683" s="79"/>
      <c r="AJ683" s="79"/>
      <c r="AK683" s="79"/>
      <c r="AL683" s="79"/>
      <c r="AM683" s="79"/>
    </row>
    <row r="684" spans="1:39" ht="15.75" customHeight="1">
      <c r="A684" s="29"/>
      <c r="B684" s="79"/>
      <c r="C684" s="79"/>
      <c r="D684" s="29"/>
      <c r="E684" s="79"/>
      <c r="F684" s="79"/>
      <c r="G684" s="79"/>
      <c r="H684" s="79"/>
      <c r="I684" s="79"/>
      <c r="J684" s="79"/>
      <c r="K684" s="79"/>
      <c r="L684" s="79"/>
      <c r="M684" s="79"/>
      <c r="N684" s="79"/>
      <c r="O684" s="79"/>
      <c r="P684" s="79"/>
      <c r="Q684" s="79"/>
      <c r="R684" s="79"/>
      <c r="S684" s="79"/>
      <c r="T684" s="79"/>
      <c r="U684" s="79"/>
      <c r="V684" s="79"/>
      <c r="W684" s="79"/>
      <c r="X684" s="79"/>
      <c r="Y684" s="79"/>
      <c r="Z684" s="79"/>
      <c r="AA684" s="79"/>
      <c r="AB684" s="79"/>
      <c r="AC684" s="79"/>
      <c r="AD684" s="79"/>
      <c r="AE684" s="79"/>
      <c r="AF684" s="79"/>
      <c r="AG684" s="79"/>
      <c r="AH684" s="79"/>
      <c r="AI684" s="79"/>
      <c r="AJ684" s="79"/>
      <c r="AK684" s="79"/>
      <c r="AL684" s="79"/>
      <c r="AM684" s="79"/>
    </row>
    <row r="685" spans="1:39" ht="15.75" customHeight="1">
      <c r="A685" s="29"/>
      <c r="B685" s="79"/>
      <c r="C685" s="79"/>
      <c r="D685" s="29"/>
      <c r="E685" s="79"/>
      <c r="F685" s="79"/>
      <c r="G685" s="79"/>
      <c r="H685" s="79"/>
      <c r="I685" s="79"/>
      <c r="J685" s="79"/>
      <c r="K685" s="79"/>
      <c r="L685" s="79"/>
      <c r="M685" s="79"/>
      <c r="N685" s="79"/>
      <c r="O685" s="79"/>
      <c r="P685" s="79"/>
      <c r="Q685" s="79"/>
      <c r="R685" s="79"/>
      <c r="S685" s="79"/>
      <c r="T685" s="79"/>
      <c r="U685" s="79"/>
      <c r="V685" s="79"/>
      <c r="W685" s="79"/>
      <c r="X685" s="79"/>
      <c r="Y685" s="79"/>
      <c r="Z685" s="79"/>
      <c r="AA685" s="79"/>
      <c r="AB685" s="79"/>
      <c r="AC685" s="79"/>
      <c r="AD685" s="79"/>
      <c r="AE685" s="79"/>
      <c r="AF685" s="79"/>
      <c r="AG685" s="79"/>
      <c r="AH685" s="79"/>
      <c r="AI685" s="79"/>
      <c r="AJ685" s="79"/>
      <c r="AK685" s="79"/>
      <c r="AL685" s="79"/>
      <c r="AM685" s="79"/>
    </row>
    <row r="686" spans="1:39" ht="15.75" customHeight="1">
      <c r="A686" s="29"/>
      <c r="B686" s="79"/>
      <c r="C686" s="79"/>
      <c r="D686" s="29"/>
      <c r="E686" s="79"/>
      <c r="F686" s="79"/>
      <c r="G686" s="79"/>
      <c r="H686" s="79"/>
      <c r="I686" s="79"/>
      <c r="J686" s="79"/>
      <c r="K686" s="79"/>
      <c r="L686" s="79"/>
      <c r="M686" s="79"/>
      <c r="N686" s="79"/>
      <c r="O686" s="79"/>
      <c r="P686" s="79"/>
      <c r="Q686" s="79"/>
      <c r="R686" s="79"/>
      <c r="S686" s="79"/>
      <c r="T686" s="79"/>
      <c r="U686" s="79"/>
      <c r="V686" s="79"/>
      <c r="W686" s="79"/>
      <c r="X686" s="79"/>
      <c r="Y686" s="79"/>
      <c r="Z686" s="79"/>
      <c r="AA686" s="79"/>
      <c r="AB686" s="79"/>
      <c r="AC686" s="79"/>
      <c r="AD686" s="79"/>
      <c r="AE686" s="79"/>
      <c r="AF686" s="79"/>
      <c r="AG686" s="79"/>
      <c r="AH686" s="79"/>
      <c r="AI686" s="79"/>
      <c r="AJ686" s="79"/>
      <c r="AK686" s="79"/>
      <c r="AL686" s="79"/>
      <c r="AM686" s="79"/>
    </row>
    <row r="687" spans="1:39" ht="15.75" customHeight="1">
      <c r="A687" s="29"/>
      <c r="B687" s="79"/>
      <c r="C687" s="79"/>
      <c r="D687" s="29"/>
      <c r="E687" s="79"/>
      <c r="F687" s="79"/>
      <c r="G687" s="79"/>
      <c r="H687" s="79"/>
      <c r="I687" s="79"/>
      <c r="J687" s="79"/>
      <c r="K687" s="79"/>
      <c r="L687" s="79"/>
      <c r="M687" s="79"/>
      <c r="N687" s="79"/>
      <c r="O687" s="79"/>
      <c r="P687" s="79"/>
      <c r="Q687" s="79"/>
      <c r="R687" s="79"/>
      <c r="S687" s="79"/>
      <c r="T687" s="79"/>
      <c r="U687" s="79"/>
      <c r="V687" s="79"/>
      <c r="W687" s="79"/>
      <c r="X687" s="79"/>
      <c r="Y687" s="79"/>
      <c r="Z687" s="79"/>
      <c r="AA687" s="79"/>
      <c r="AB687" s="79"/>
      <c r="AC687" s="79"/>
      <c r="AD687" s="79"/>
      <c r="AE687" s="79"/>
      <c r="AF687" s="79"/>
      <c r="AG687" s="79"/>
      <c r="AH687" s="79"/>
      <c r="AI687" s="79"/>
      <c r="AJ687" s="79"/>
      <c r="AK687" s="79"/>
      <c r="AL687" s="79"/>
      <c r="AM687" s="79"/>
    </row>
    <row r="688" spans="1:39" ht="15.75" customHeight="1">
      <c r="A688" s="29"/>
      <c r="B688" s="79"/>
      <c r="C688" s="79"/>
      <c r="D688" s="29"/>
      <c r="E688" s="79"/>
      <c r="F688" s="79"/>
      <c r="G688" s="79"/>
      <c r="H688" s="79"/>
      <c r="I688" s="79"/>
      <c r="J688" s="79"/>
      <c r="K688" s="79"/>
      <c r="L688" s="79"/>
      <c r="M688" s="79"/>
      <c r="N688" s="79"/>
      <c r="O688" s="79"/>
      <c r="P688" s="79"/>
      <c r="Q688" s="79"/>
      <c r="R688" s="79"/>
      <c r="S688" s="79"/>
      <c r="T688" s="79"/>
      <c r="U688" s="79"/>
      <c r="V688" s="79"/>
      <c r="W688" s="79"/>
      <c r="X688" s="79"/>
      <c r="Y688" s="79"/>
      <c r="Z688" s="79"/>
      <c r="AA688" s="79"/>
      <c r="AB688" s="79"/>
      <c r="AC688" s="79"/>
      <c r="AD688" s="79"/>
      <c r="AE688" s="79"/>
      <c r="AF688" s="79"/>
      <c r="AG688" s="79"/>
      <c r="AH688" s="79"/>
      <c r="AI688" s="79"/>
      <c r="AJ688" s="79"/>
      <c r="AK688" s="79"/>
      <c r="AL688" s="79"/>
      <c r="AM688" s="79"/>
    </row>
    <row r="689" spans="1:39" ht="15.75" customHeight="1">
      <c r="A689" s="29"/>
      <c r="B689" s="79"/>
      <c r="C689" s="79"/>
      <c r="D689" s="29"/>
      <c r="E689" s="79"/>
      <c r="F689" s="79"/>
      <c r="G689" s="79"/>
      <c r="H689" s="79"/>
      <c r="I689" s="79"/>
      <c r="J689" s="79"/>
      <c r="K689" s="79"/>
      <c r="L689" s="79"/>
      <c r="M689" s="79"/>
      <c r="N689" s="79"/>
      <c r="O689" s="79"/>
      <c r="P689" s="79"/>
      <c r="Q689" s="79"/>
      <c r="R689" s="79"/>
      <c r="S689" s="79"/>
      <c r="T689" s="79"/>
      <c r="U689" s="79"/>
      <c r="V689" s="79"/>
      <c r="W689" s="79"/>
      <c r="X689" s="79"/>
      <c r="Y689" s="79"/>
      <c r="Z689" s="79"/>
      <c r="AA689" s="79"/>
      <c r="AB689" s="79"/>
      <c r="AC689" s="79"/>
      <c r="AD689" s="79"/>
      <c r="AE689" s="79"/>
      <c r="AF689" s="79"/>
      <c r="AG689" s="79"/>
      <c r="AH689" s="79"/>
      <c r="AI689" s="79"/>
      <c r="AJ689" s="79"/>
      <c r="AK689" s="79"/>
      <c r="AL689" s="79"/>
      <c r="AM689" s="79"/>
    </row>
    <row r="690" spans="1:39" ht="15.75" customHeight="1">
      <c r="A690" s="29"/>
      <c r="B690" s="79"/>
      <c r="C690" s="79"/>
      <c r="D690" s="29"/>
      <c r="E690" s="79"/>
      <c r="F690" s="79"/>
      <c r="G690" s="79"/>
      <c r="H690" s="79"/>
      <c r="I690" s="79"/>
      <c r="J690" s="79"/>
      <c r="K690" s="79"/>
      <c r="L690" s="79"/>
      <c r="M690" s="79"/>
      <c r="N690" s="79"/>
      <c r="O690" s="79"/>
      <c r="P690" s="79"/>
      <c r="Q690" s="79"/>
      <c r="R690" s="79"/>
      <c r="S690" s="79"/>
      <c r="T690" s="79"/>
      <c r="U690" s="79"/>
      <c r="V690" s="79"/>
      <c r="W690" s="79"/>
      <c r="X690" s="79"/>
      <c r="Y690" s="79"/>
      <c r="Z690" s="79"/>
      <c r="AA690" s="79"/>
      <c r="AB690" s="79"/>
      <c r="AC690" s="79"/>
      <c r="AD690" s="79"/>
      <c r="AE690" s="79"/>
      <c r="AF690" s="79"/>
      <c r="AG690" s="79"/>
      <c r="AH690" s="79"/>
      <c r="AI690" s="79"/>
      <c r="AJ690" s="79"/>
      <c r="AK690" s="79"/>
      <c r="AL690" s="79"/>
      <c r="AM690" s="79"/>
    </row>
    <row r="691" spans="1:39" ht="15.75" customHeight="1">
      <c r="A691" s="29"/>
      <c r="B691" s="79"/>
      <c r="C691" s="79"/>
      <c r="D691" s="29"/>
      <c r="E691" s="79"/>
      <c r="F691" s="79"/>
      <c r="G691" s="79"/>
      <c r="H691" s="79"/>
      <c r="I691" s="79"/>
      <c r="J691" s="79"/>
      <c r="K691" s="79"/>
      <c r="L691" s="79"/>
      <c r="M691" s="79"/>
      <c r="N691" s="79"/>
      <c r="O691" s="79"/>
      <c r="P691" s="79"/>
      <c r="Q691" s="79"/>
      <c r="R691" s="79"/>
      <c r="S691" s="79"/>
      <c r="T691" s="79"/>
      <c r="U691" s="79"/>
      <c r="V691" s="79"/>
      <c r="W691" s="79"/>
      <c r="X691" s="79"/>
      <c r="Y691" s="79"/>
      <c r="Z691" s="79"/>
      <c r="AA691" s="79"/>
      <c r="AB691" s="79"/>
      <c r="AC691" s="79"/>
      <c r="AD691" s="79"/>
      <c r="AE691" s="79"/>
      <c r="AF691" s="79"/>
      <c r="AG691" s="79"/>
      <c r="AH691" s="79"/>
      <c r="AI691" s="79"/>
      <c r="AJ691" s="79"/>
      <c r="AK691" s="79"/>
      <c r="AL691" s="79"/>
      <c r="AM691" s="79"/>
    </row>
    <row r="692" spans="1:39" ht="15.75" customHeight="1">
      <c r="A692" s="29"/>
      <c r="B692" s="79"/>
      <c r="C692" s="79"/>
      <c r="D692" s="29"/>
      <c r="E692" s="79"/>
      <c r="F692" s="79"/>
      <c r="G692" s="79"/>
      <c r="H692" s="79"/>
      <c r="I692" s="79"/>
      <c r="J692" s="79"/>
      <c r="K692" s="79"/>
      <c r="L692" s="79"/>
      <c r="M692" s="79"/>
      <c r="N692" s="79"/>
      <c r="O692" s="79"/>
      <c r="P692" s="79"/>
      <c r="Q692" s="79"/>
      <c r="R692" s="79"/>
      <c r="S692" s="79"/>
      <c r="T692" s="79"/>
      <c r="U692" s="79"/>
      <c r="V692" s="79"/>
      <c r="W692" s="79"/>
      <c r="X692" s="79"/>
      <c r="Y692" s="79"/>
      <c r="Z692" s="79"/>
      <c r="AA692" s="79"/>
      <c r="AB692" s="79"/>
      <c r="AC692" s="79"/>
      <c r="AD692" s="79"/>
      <c r="AE692" s="79"/>
      <c r="AF692" s="79"/>
      <c r="AG692" s="79"/>
      <c r="AH692" s="79"/>
      <c r="AI692" s="79"/>
      <c r="AJ692" s="79"/>
      <c r="AK692" s="79"/>
      <c r="AL692" s="79"/>
      <c r="AM692" s="79"/>
    </row>
    <row r="693" spans="1:39" ht="15.75" customHeight="1">
      <c r="A693" s="29"/>
      <c r="B693" s="79"/>
      <c r="C693" s="79"/>
      <c r="D693" s="29"/>
      <c r="E693" s="79"/>
      <c r="F693" s="79"/>
      <c r="G693" s="79"/>
      <c r="H693" s="79"/>
      <c r="I693" s="79"/>
      <c r="J693" s="79"/>
      <c r="K693" s="79"/>
      <c r="L693" s="79"/>
      <c r="M693" s="79"/>
      <c r="N693" s="79"/>
      <c r="O693" s="79"/>
      <c r="P693" s="79"/>
      <c r="Q693" s="79"/>
      <c r="R693" s="79"/>
      <c r="S693" s="79"/>
      <c r="T693" s="79"/>
      <c r="U693" s="79"/>
      <c r="V693" s="79"/>
      <c r="W693" s="79"/>
      <c r="X693" s="79"/>
      <c r="Y693" s="79"/>
      <c r="Z693" s="79"/>
      <c r="AA693" s="79"/>
      <c r="AB693" s="79"/>
      <c r="AC693" s="79"/>
      <c r="AD693" s="79"/>
      <c r="AE693" s="79"/>
      <c r="AF693" s="79"/>
      <c r="AG693" s="79"/>
      <c r="AH693" s="79"/>
      <c r="AI693" s="79"/>
      <c r="AJ693" s="79"/>
      <c r="AK693" s="79"/>
      <c r="AL693" s="79"/>
      <c r="AM693" s="79"/>
    </row>
    <row r="694" spans="1:39" ht="15.75" customHeight="1">
      <c r="A694" s="29"/>
      <c r="B694" s="79"/>
      <c r="C694" s="79"/>
      <c r="D694" s="29"/>
      <c r="E694" s="79"/>
      <c r="F694" s="79"/>
      <c r="G694" s="79"/>
      <c r="H694" s="79"/>
      <c r="I694" s="79"/>
      <c r="J694" s="79"/>
      <c r="K694" s="79"/>
      <c r="L694" s="79"/>
      <c r="M694" s="79"/>
      <c r="N694" s="79"/>
      <c r="O694" s="79"/>
      <c r="P694" s="79"/>
      <c r="Q694" s="79"/>
      <c r="R694" s="79"/>
      <c r="S694" s="79"/>
      <c r="T694" s="79"/>
      <c r="U694" s="79"/>
      <c r="V694" s="79"/>
      <c r="W694" s="79"/>
      <c r="X694" s="79"/>
      <c r="Y694" s="79"/>
      <c r="Z694" s="79"/>
      <c r="AA694" s="79"/>
      <c r="AB694" s="79"/>
      <c r="AC694" s="79"/>
      <c r="AD694" s="79"/>
      <c r="AE694" s="79"/>
      <c r="AF694" s="79"/>
      <c r="AG694" s="79"/>
      <c r="AH694" s="79"/>
      <c r="AI694" s="79"/>
      <c r="AJ694" s="79"/>
      <c r="AK694" s="79"/>
      <c r="AL694" s="79"/>
      <c r="AM694" s="79"/>
    </row>
    <row r="695" spans="1:39" ht="15.75" customHeight="1">
      <c r="A695" s="29"/>
      <c r="B695" s="79"/>
      <c r="C695" s="79"/>
      <c r="D695" s="29"/>
      <c r="E695" s="79"/>
      <c r="F695" s="79"/>
      <c r="G695" s="79"/>
      <c r="H695" s="79"/>
      <c r="I695" s="79"/>
      <c r="J695" s="79"/>
      <c r="K695" s="79"/>
      <c r="L695" s="79"/>
      <c r="M695" s="79"/>
      <c r="N695" s="79"/>
      <c r="O695" s="79"/>
      <c r="P695" s="79"/>
      <c r="Q695" s="79"/>
      <c r="R695" s="79"/>
      <c r="S695" s="79"/>
      <c r="T695" s="79"/>
      <c r="U695" s="79"/>
      <c r="V695" s="79"/>
      <c r="W695" s="79"/>
      <c r="X695" s="79"/>
      <c r="Y695" s="79"/>
      <c r="Z695" s="79"/>
      <c r="AA695" s="79"/>
      <c r="AB695" s="79"/>
      <c r="AC695" s="79"/>
      <c r="AD695" s="79"/>
      <c r="AE695" s="79"/>
      <c r="AF695" s="79"/>
      <c r="AG695" s="79"/>
      <c r="AH695" s="79"/>
      <c r="AI695" s="79"/>
      <c r="AJ695" s="79"/>
      <c r="AK695" s="79"/>
      <c r="AL695" s="79"/>
      <c r="AM695" s="79"/>
    </row>
    <row r="696" spans="1:39" ht="15.75" customHeight="1">
      <c r="A696" s="29"/>
      <c r="B696" s="79"/>
      <c r="C696" s="79"/>
      <c r="D696" s="29"/>
      <c r="E696" s="79"/>
      <c r="F696" s="79"/>
      <c r="G696" s="79"/>
      <c r="H696" s="79"/>
      <c r="I696" s="79"/>
      <c r="J696" s="79"/>
      <c r="K696" s="79"/>
      <c r="L696" s="79"/>
      <c r="M696" s="79"/>
      <c r="N696" s="79"/>
      <c r="O696" s="79"/>
      <c r="P696" s="79"/>
      <c r="Q696" s="79"/>
      <c r="R696" s="79"/>
      <c r="S696" s="79"/>
      <c r="T696" s="79"/>
      <c r="U696" s="79"/>
      <c r="V696" s="79"/>
      <c r="W696" s="79"/>
      <c r="X696" s="79"/>
      <c r="Y696" s="79"/>
      <c r="Z696" s="79"/>
      <c r="AA696" s="79"/>
      <c r="AB696" s="79"/>
      <c r="AC696" s="79"/>
      <c r="AD696" s="79"/>
      <c r="AE696" s="79"/>
      <c r="AF696" s="79"/>
      <c r="AG696" s="79"/>
      <c r="AH696" s="79"/>
      <c r="AI696" s="79"/>
      <c r="AJ696" s="79"/>
      <c r="AK696" s="79"/>
      <c r="AL696" s="79"/>
      <c r="AM696" s="79"/>
    </row>
    <row r="697" spans="1:39" ht="15.75" customHeight="1">
      <c r="A697" s="29"/>
      <c r="B697" s="79"/>
      <c r="C697" s="79"/>
      <c r="D697" s="29"/>
      <c r="E697" s="79"/>
      <c r="F697" s="79"/>
      <c r="G697" s="79"/>
      <c r="H697" s="79"/>
      <c r="I697" s="79"/>
      <c r="J697" s="79"/>
      <c r="K697" s="79"/>
      <c r="L697" s="79"/>
      <c r="M697" s="79"/>
      <c r="N697" s="79"/>
      <c r="O697" s="79"/>
      <c r="P697" s="79"/>
      <c r="Q697" s="79"/>
      <c r="R697" s="79"/>
      <c r="S697" s="79"/>
      <c r="T697" s="79"/>
      <c r="U697" s="79"/>
      <c r="V697" s="79"/>
      <c r="W697" s="79"/>
      <c r="X697" s="79"/>
      <c r="Y697" s="79"/>
      <c r="Z697" s="79"/>
      <c r="AA697" s="79"/>
      <c r="AB697" s="79"/>
      <c r="AC697" s="79"/>
      <c r="AD697" s="79"/>
      <c r="AE697" s="79"/>
      <c r="AF697" s="79"/>
      <c r="AG697" s="79"/>
      <c r="AH697" s="79"/>
      <c r="AI697" s="79"/>
      <c r="AJ697" s="79"/>
      <c r="AK697" s="79"/>
      <c r="AL697" s="79"/>
      <c r="AM697" s="79"/>
    </row>
    <row r="698" spans="1:39" ht="15.75" customHeight="1">
      <c r="A698" s="29"/>
      <c r="B698" s="79"/>
      <c r="C698" s="79"/>
      <c r="D698" s="29"/>
      <c r="E698" s="79"/>
      <c r="F698" s="79"/>
      <c r="G698" s="79"/>
      <c r="H698" s="79"/>
      <c r="I698" s="79"/>
      <c r="J698" s="79"/>
      <c r="K698" s="79"/>
      <c r="L698" s="79"/>
      <c r="M698" s="79"/>
      <c r="N698" s="79"/>
      <c r="O698" s="79"/>
      <c r="P698" s="79"/>
      <c r="Q698" s="79"/>
      <c r="R698" s="79"/>
      <c r="S698" s="79"/>
      <c r="T698" s="79"/>
      <c r="U698" s="79"/>
      <c r="V698" s="79"/>
      <c r="W698" s="79"/>
      <c r="X698" s="79"/>
      <c r="Y698" s="79"/>
      <c r="Z698" s="79"/>
      <c r="AA698" s="79"/>
      <c r="AB698" s="79"/>
      <c r="AC698" s="79"/>
      <c r="AD698" s="79"/>
      <c r="AE698" s="79"/>
      <c r="AF698" s="79"/>
      <c r="AG698" s="79"/>
      <c r="AH698" s="79"/>
      <c r="AI698" s="79"/>
      <c r="AJ698" s="79"/>
      <c r="AK698" s="79"/>
      <c r="AL698" s="79"/>
      <c r="AM698" s="79"/>
    </row>
    <row r="699" spans="1:39" ht="15.75" customHeight="1">
      <c r="A699" s="29"/>
      <c r="B699" s="79"/>
      <c r="C699" s="79"/>
      <c r="D699" s="29"/>
      <c r="E699" s="79"/>
      <c r="F699" s="79"/>
      <c r="G699" s="79"/>
      <c r="H699" s="79"/>
      <c r="I699" s="79"/>
      <c r="J699" s="79"/>
      <c r="K699" s="79"/>
      <c r="L699" s="79"/>
      <c r="M699" s="79"/>
      <c r="N699" s="79"/>
      <c r="O699" s="79"/>
      <c r="P699" s="79"/>
      <c r="Q699" s="79"/>
      <c r="R699" s="79"/>
      <c r="S699" s="79"/>
      <c r="T699" s="79"/>
      <c r="U699" s="79"/>
      <c r="V699" s="79"/>
      <c r="W699" s="79"/>
      <c r="X699" s="79"/>
      <c r="Y699" s="79"/>
      <c r="Z699" s="79"/>
      <c r="AA699" s="79"/>
      <c r="AB699" s="79"/>
      <c r="AC699" s="79"/>
      <c r="AD699" s="79"/>
      <c r="AE699" s="79"/>
      <c r="AF699" s="79"/>
      <c r="AG699" s="79"/>
      <c r="AH699" s="79"/>
      <c r="AI699" s="79"/>
      <c r="AJ699" s="79"/>
      <c r="AK699" s="79"/>
      <c r="AL699" s="79"/>
      <c r="AM699" s="79"/>
    </row>
    <row r="700" spans="1:39" ht="15.75" customHeight="1">
      <c r="A700" s="29"/>
      <c r="B700" s="79"/>
      <c r="C700" s="79"/>
      <c r="D700" s="29"/>
      <c r="E700" s="79"/>
      <c r="F700" s="79"/>
      <c r="G700" s="79"/>
      <c r="H700" s="79"/>
      <c r="I700" s="79"/>
      <c r="J700" s="79"/>
      <c r="K700" s="79"/>
      <c r="L700" s="79"/>
      <c r="M700" s="79"/>
      <c r="N700" s="79"/>
      <c r="O700" s="79"/>
      <c r="P700" s="79"/>
      <c r="Q700" s="79"/>
      <c r="R700" s="79"/>
      <c r="S700" s="79"/>
      <c r="T700" s="79"/>
      <c r="U700" s="79"/>
      <c r="V700" s="79"/>
      <c r="W700" s="79"/>
      <c r="X700" s="79"/>
      <c r="Y700" s="79"/>
      <c r="Z700" s="79"/>
      <c r="AA700" s="79"/>
      <c r="AB700" s="79"/>
      <c r="AC700" s="79"/>
      <c r="AD700" s="79"/>
      <c r="AE700" s="79"/>
      <c r="AF700" s="79"/>
      <c r="AG700" s="79"/>
      <c r="AH700" s="79"/>
      <c r="AI700" s="79"/>
      <c r="AJ700" s="79"/>
      <c r="AK700" s="79"/>
      <c r="AL700" s="79"/>
      <c r="AM700" s="79"/>
    </row>
    <row r="701" spans="1:39" ht="15.75" customHeight="1">
      <c r="A701" s="29"/>
      <c r="B701" s="79"/>
      <c r="C701" s="79"/>
      <c r="D701" s="29"/>
      <c r="E701" s="79"/>
      <c r="F701" s="79"/>
      <c r="G701" s="79"/>
      <c r="H701" s="79"/>
      <c r="I701" s="79"/>
      <c r="J701" s="79"/>
      <c r="K701" s="79"/>
      <c r="L701" s="79"/>
      <c r="M701" s="79"/>
      <c r="N701" s="79"/>
      <c r="O701" s="79"/>
      <c r="P701" s="79"/>
      <c r="Q701" s="79"/>
      <c r="R701" s="79"/>
      <c r="S701" s="79"/>
      <c r="T701" s="79"/>
      <c r="U701" s="79"/>
      <c r="V701" s="79"/>
      <c r="W701" s="79"/>
      <c r="X701" s="79"/>
      <c r="Y701" s="79"/>
      <c r="Z701" s="79"/>
      <c r="AA701" s="79"/>
      <c r="AB701" s="79"/>
      <c r="AC701" s="79"/>
      <c r="AD701" s="79"/>
      <c r="AE701" s="79"/>
      <c r="AF701" s="79"/>
      <c r="AG701" s="79"/>
      <c r="AH701" s="79"/>
      <c r="AI701" s="79"/>
      <c r="AJ701" s="79"/>
      <c r="AK701" s="79"/>
      <c r="AL701" s="79"/>
      <c r="AM701" s="79"/>
    </row>
    <row r="702" spans="1:39" ht="15.75" customHeight="1">
      <c r="A702" s="29"/>
      <c r="B702" s="79"/>
      <c r="C702" s="79"/>
      <c r="D702" s="29"/>
      <c r="E702" s="79"/>
      <c r="F702" s="79"/>
      <c r="G702" s="79"/>
      <c r="H702" s="79"/>
      <c r="I702" s="79"/>
      <c r="J702" s="79"/>
      <c r="K702" s="79"/>
      <c r="L702" s="79"/>
      <c r="M702" s="79"/>
      <c r="N702" s="79"/>
      <c r="O702" s="79"/>
      <c r="P702" s="79"/>
      <c r="Q702" s="79"/>
      <c r="R702" s="79"/>
      <c r="S702" s="79"/>
      <c r="T702" s="79"/>
      <c r="U702" s="79"/>
      <c r="V702" s="79"/>
      <c r="W702" s="79"/>
      <c r="X702" s="79"/>
      <c r="Y702" s="79"/>
      <c r="Z702" s="79"/>
      <c r="AA702" s="79"/>
      <c r="AB702" s="79"/>
      <c r="AC702" s="79"/>
      <c r="AD702" s="79"/>
      <c r="AE702" s="79"/>
      <c r="AF702" s="79"/>
      <c r="AG702" s="79"/>
      <c r="AH702" s="79"/>
      <c r="AI702" s="79"/>
      <c r="AJ702" s="79"/>
      <c r="AK702" s="79"/>
      <c r="AL702" s="79"/>
      <c r="AM702" s="79"/>
    </row>
    <row r="703" spans="1:39" ht="15.75" customHeight="1">
      <c r="A703" s="29"/>
      <c r="B703" s="79"/>
      <c r="C703" s="79"/>
      <c r="D703" s="29"/>
      <c r="E703" s="79"/>
      <c r="F703" s="79"/>
      <c r="G703" s="79"/>
      <c r="H703" s="79"/>
      <c r="I703" s="79"/>
      <c r="J703" s="79"/>
      <c r="K703" s="79"/>
      <c r="L703" s="79"/>
      <c r="M703" s="79"/>
      <c r="N703" s="79"/>
      <c r="O703" s="79"/>
      <c r="P703" s="79"/>
      <c r="Q703" s="79"/>
      <c r="R703" s="79"/>
      <c r="S703" s="79"/>
      <c r="T703" s="79"/>
      <c r="U703" s="79"/>
      <c r="V703" s="79"/>
      <c r="W703" s="79"/>
      <c r="X703" s="79"/>
      <c r="Y703" s="79"/>
      <c r="Z703" s="79"/>
      <c r="AA703" s="79"/>
      <c r="AB703" s="79"/>
      <c r="AC703" s="79"/>
      <c r="AD703" s="79"/>
      <c r="AE703" s="79"/>
      <c r="AF703" s="79"/>
      <c r="AG703" s="79"/>
      <c r="AH703" s="79"/>
      <c r="AI703" s="79"/>
      <c r="AJ703" s="79"/>
      <c r="AK703" s="79"/>
      <c r="AL703" s="79"/>
      <c r="AM703" s="79"/>
    </row>
    <row r="704" spans="1:39" ht="15.75" customHeight="1">
      <c r="A704" s="29"/>
      <c r="B704" s="79"/>
      <c r="C704" s="79"/>
      <c r="D704" s="29"/>
      <c r="E704" s="79"/>
      <c r="F704" s="79"/>
      <c r="G704" s="79"/>
      <c r="H704" s="79"/>
      <c r="I704" s="79"/>
      <c r="J704" s="79"/>
      <c r="K704" s="79"/>
      <c r="L704" s="79"/>
      <c r="M704" s="79"/>
      <c r="N704" s="79"/>
      <c r="O704" s="79"/>
      <c r="P704" s="79"/>
      <c r="Q704" s="79"/>
      <c r="R704" s="79"/>
      <c r="S704" s="79"/>
      <c r="T704" s="79"/>
      <c r="U704" s="79"/>
      <c r="V704" s="79"/>
      <c r="W704" s="79"/>
      <c r="X704" s="79"/>
      <c r="Y704" s="79"/>
      <c r="Z704" s="79"/>
      <c r="AA704" s="79"/>
      <c r="AB704" s="79"/>
      <c r="AC704" s="79"/>
      <c r="AD704" s="79"/>
      <c r="AE704" s="79"/>
      <c r="AF704" s="79"/>
      <c r="AG704" s="79"/>
      <c r="AH704" s="79"/>
      <c r="AI704" s="79"/>
      <c r="AJ704" s="79"/>
      <c r="AK704" s="79"/>
      <c r="AL704" s="79"/>
      <c r="AM704" s="79"/>
    </row>
    <row r="705" spans="1:39" ht="15.75" customHeight="1">
      <c r="A705" s="29"/>
      <c r="B705" s="79"/>
      <c r="C705" s="79"/>
      <c r="D705" s="29"/>
      <c r="E705" s="79"/>
      <c r="F705" s="79"/>
      <c r="G705" s="79"/>
      <c r="H705" s="79"/>
      <c r="I705" s="79"/>
      <c r="J705" s="79"/>
      <c r="K705" s="79"/>
      <c r="L705" s="79"/>
      <c r="M705" s="79"/>
      <c r="N705" s="79"/>
      <c r="O705" s="79"/>
      <c r="P705" s="79"/>
      <c r="Q705" s="79"/>
      <c r="R705" s="79"/>
      <c r="S705" s="79"/>
      <c r="T705" s="79"/>
      <c r="U705" s="79"/>
      <c r="V705" s="79"/>
      <c r="W705" s="79"/>
      <c r="X705" s="79"/>
      <c r="Y705" s="79"/>
      <c r="Z705" s="79"/>
      <c r="AA705" s="79"/>
      <c r="AB705" s="79"/>
      <c r="AC705" s="79"/>
      <c r="AD705" s="79"/>
      <c r="AE705" s="79"/>
      <c r="AF705" s="79"/>
      <c r="AG705" s="79"/>
      <c r="AH705" s="79"/>
      <c r="AI705" s="79"/>
      <c r="AJ705" s="79"/>
      <c r="AK705" s="79"/>
      <c r="AL705" s="79"/>
      <c r="AM705" s="79"/>
    </row>
    <row r="706" spans="1:39" ht="15.75" customHeight="1">
      <c r="A706" s="29"/>
      <c r="B706" s="79"/>
      <c r="C706" s="79"/>
      <c r="D706" s="29"/>
      <c r="E706" s="79"/>
      <c r="F706" s="79"/>
      <c r="G706" s="79"/>
      <c r="H706" s="79"/>
      <c r="I706" s="79"/>
      <c r="J706" s="79"/>
      <c r="K706" s="79"/>
      <c r="L706" s="79"/>
      <c r="M706" s="79"/>
      <c r="N706" s="79"/>
      <c r="O706" s="79"/>
      <c r="P706" s="79"/>
      <c r="Q706" s="79"/>
      <c r="R706" s="79"/>
      <c r="S706" s="79"/>
      <c r="T706" s="79"/>
      <c r="U706" s="79"/>
      <c r="V706" s="79"/>
      <c r="W706" s="79"/>
      <c r="X706" s="79"/>
      <c r="Y706" s="79"/>
      <c r="Z706" s="79"/>
      <c r="AA706" s="79"/>
      <c r="AB706" s="79"/>
      <c r="AC706" s="79"/>
      <c r="AD706" s="79"/>
      <c r="AE706" s="79"/>
      <c r="AF706" s="79"/>
      <c r="AG706" s="79"/>
      <c r="AH706" s="79"/>
      <c r="AI706" s="79"/>
      <c r="AJ706" s="79"/>
      <c r="AK706" s="79"/>
      <c r="AL706" s="79"/>
      <c r="AM706" s="79"/>
    </row>
    <row r="707" spans="1:39" ht="15.75" customHeight="1">
      <c r="A707" s="29"/>
      <c r="B707" s="79"/>
      <c r="C707" s="79"/>
      <c r="D707" s="29"/>
      <c r="E707" s="79"/>
      <c r="F707" s="79"/>
      <c r="G707" s="79"/>
      <c r="H707" s="79"/>
      <c r="I707" s="79"/>
      <c r="J707" s="79"/>
      <c r="K707" s="79"/>
      <c r="L707" s="79"/>
      <c r="M707" s="79"/>
      <c r="N707" s="79"/>
      <c r="O707" s="79"/>
      <c r="P707" s="79"/>
      <c r="Q707" s="79"/>
      <c r="R707" s="79"/>
      <c r="S707" s="79"/>
      <c r="T707" s="79"/>
      <c r="U707" s="79"/>
      <c r="V707" s="79"/>
      <c r="W707" s="79"/>
      <c r="X707" s="79"/>
      <c r="Y707" s="79"/>
      <c r="Z707" s="79"/>
      <c r="AA707" s="79"/>
      <c r="AB707" s="79"/>
      <c r="AC707" s="79"/>
      <c r="AD707" s="79"/>
      <c r="AE707" s="79"/>
      <c r="AF707" s="79"/>
      <c r="AG707" s="79"/>
      <c r="AH707" s="79"/>
      <c r="AI707" s="79"/>
      <c r="AJ707" s="79"/>
      <c r="AK707" s="79"/>
      <c r="AL707" s="79"/>
      <c r="AM707" s="79"/>
    </row>
    <row r="708" spans="1:39" ht="15.75" customHeight="1">
      <c r="A708" s="29"/>
      <c r="B708" s="79"/>
      <c r="C708" s="79"/>
      <c r="D708" s="29"/>
      <c r="E708" s="79"/>
      <c r="F708" s="79"/>
      <c r="G708" s="79"/>
      <c r="H708" s="79"/>
      <c r="I708" s="79"/>
      <c r="J708" s="79"/>
      <c r="K708" s="79"/>
      <c r="L708" s="79"/>
      <c r="M708" s="79"/>
      <c r="N708" s="79"/>
      <c r="O708" s="79"/>
      <c r="P708" s="79"/>
      <c r="Q708" s="79"/>
      <c r="R708" s="79"/>
      <c r="S708" s="79"/>
      <c r="T708" s="79"/>
      <c r="U708" s="79"/>
      <c r="V708" s="79"/>
      <c r="W708" s="79"/>
      <c r="X708" s="79"/>
      <c r="Y708" s="79"/>
      <c r="Z708" s="79"/>
      <c r="AA708" s="79"/>
      <c r="AB708" s="79"/>
      <c r="AC708" s="79"/>
      <c r="AD708" s="79"/>
      <c r="AE708" s="79"/>
      <c r="AF708" s="79"/>
      <c r="AG708" s="79"/>
      <c r="AH708" s="79"/>
      <c r="AI708" s="79"/>
      <c r="AJ708" s="79"/>
      <c r="AK708" s="79"/>
      <c r="AL708" s="79"/>
      <c r="AM708" s="79"/>
    </row>
    <row r="709" spans="1:39" ht="15.75" customHeight="1">
      <c r="A709" s="29"/>
      <c r="B709" s="79"/>
      <c r="C709" s="79"/>
      <c r="D709" s="29"/>
      <c r="E709" s="79"/>
      <c r="F709" s="79"/>
      <c r="G709" s="79"/>
      <c r="H709" s="79"/>
      <c r="I709" s="79"/>
      <c r="J709" s="79"/>
      <c r="K709" s="79"/>
      <c r="L709" s="79"/>
      <c r="M709" s="79"/>
      <c r="N709" s="79"/>
      <c r="O709" s="79"/>
      <c r="P709" s="79"/>
      <c r="Q709" s="79"/>
      <c r="R709" s="79"/>
      <c r="S709" s="79"/>
      <c r="T709" s="79"/>
      <c r="U709" s="79"/>
      <c r="V709" s="79"/>
      <c r="W709" s="79"/>
      <c r="X709" s="79"/>
      <c r="Y709" s="79"/>
      <c r="Z709" s="79"/>
      <c r="AA709" s="79"/>
      <c r="AB709" s="79"/>
      <c r="AC709" s="79"/>
      <c r="AD709" s="79"/>
      <c r="AE709" s="79"/>
      <c r="AF709" s="79"/>
      <c r="AG709" s="79"/>
      <c r="AH709" s="79"/>
      <c r="AI709" s="79"/>
      <c r="AJ709" s="79"/>
      <c r="AK709" s="79"/>
      <c r="AL709" s="79"/>
      <c r="AM709" s="79"/>
    </row>
    <row r="710" spans="1:39" ht="15.75" customHeight="1">
      <c r="A710" s="29"/>
      <c r="B710" s="79"/>
      <c r="C710" s="79"/>
      <c r="D710" s="29"/>
      <c r="E710" s="79"/>
      <c r="F710" s="79"/>
      <c r="G710" s="79"/>
      <c r="H710" s="79"/>
      <c r="I710" s="79"/>
      <c r="J710" s="79"/>
      <c r="K710" s="79"/>
      <c r="L710" s="79"/>
      <c r="M710" s="79"/>
      <c r="N710" s="79"/>
      <c r="O710" s="79"/>
      <c r="P710" s="79"/>
      <c r="Q710" s="79"/>
      <c r="R710" s="79"/>
      <c r="S710" s="79"/>
      <c r="T710" s="79"/>
      <c r="U710" s="79"/>
      <c r="V710" s="79"/>
      <c r="W710" s="79"/>
      <c r="X710" s="79"/>
      <c r="Y710" s="79"/>
      <c r="Z710" s="79"/>
      <c r="AA710" s="79"/>
      <c r="AB710" s="79"/>
      <c r="AC710" s="79"/>
      <c r="AD710" s="79"/>
      <c r="AE710" s="79"/>
      <c r="AF710" s="79"/>
      <c r="AG710" s="79"/>
      <c r="AH710" s="79"/>
      <c r="AI710" s="79"/>
      <c r="AJ710" s="79"/>
      <c r="AK710" s="79"/>
      <c r="AL710" s="79"/>
      <c r="AM710" s="79"/>
    </row>
    <row r="711" spans="1:39" ht="15.75" customHeight="1">
      <c r="A711" s="29"/>
      <c r="B711" s="79"/>
      <c r="C711" s="79"/>
      <c r="D711" s="29"/>
      <c r="E711" s="79"/>
      <c r="F711" s="79"/>
      <c r="G711" s="79"/>
      <c r="H711" s="79"/>
      <c r="I711" s="79"/>
      <c r="J711" s="79"/>
      <c r="K711" s="79"/>
      <c r="L711" s="79"/>
      <c r="M711" s="79"/>
      <c r="N711" s="79"/>
      <c r="O711" s="79"/>
      <c r="P711" s="79"/>
      <c r="Q711" s="79"/>
      <c r="R711" s="79"/>
      <c r="S711" s="79"/>
      <c r="T711" s="79"/>
      <c r="U711" s="79"/>
      <c r="V711" s="79"/>
      <c r="W711" s="79"/>
      <c r="X711" s="79"/>
      <c r="Y711" s="79"/>
      <c r="Z711" s="79"/>
      <c r="AA711" s="79"/>
      <c r="AB711" s="79"/>
      <c r="AC711" s="79"/>
      <c r="AD711" s="79"/>
      <c r="AE711" s="79"/>
      <c r="AF711" s="79"/>
      <c r="AG711" s="79"/>
      <c r="AH711" s="79"/>
      <c r="AI711" s="79"/>
      <c r="AJ711" s="79"/>
      <c r="AK711" s="79"/>
      <c r="AL711" s="79"/>
      <c r="AM711" s="79"/>
    </row>
    <row r="712" spans="1:39" ht="15.75" customHeight="1">
      <c r="A712" s="29"/>
      <c r="B712" s="79"/>
      <c r="C712" s="79"/>
      <c r="D712" s="29"/>
      <c r="E712" s="79"/>
      <c r="F712" s="79"/>
      <c r="G712" s="79"/>
      <c r="H712" s="79"/>
      <c r="I712" s="79"/>
      <c r="J712" s="79"/>
      <c r="K712" s="79"/>
      <c r="L712" s="79"/>
      <c r="M712" s="79"/>
      <c r="N712" s="79"/>
      <c r="O712" s="79"/>
      <c r="P712" s="79"/>
      <c r="Q712" s="79"/>
      <c r="R712" s="79"/>
      <c r="S712" s="79"/>
      <c r="T712" s="79"/>
      <c r="U712" s="79"/>
      <c r="V712" s="79"/>
      <c r="W712" s="79"/>
      <c r="X712" s="79"/>
      <c r="Y712" s="79"/>
      <c r="Z712" s="79"/>
      <c r="AA712" s="79"/>
      <c r="AB712" s="79"/>
      <c r="AC712" s="79"/>
      <c r="AD712" s="79"/>
      <c r="AE712" s="79"/>
      <c r="AF712" s="79"/>
      <c r="AG712" s="79"/>
      <c r="AH712" s="79"/>
      <c r="AI712" s="79"/>
      <c r="AJ712" s="79"/>
      <c r="AK712" s="79"/>
      <c r="AL712" s="79"/>
      <c r="AM712" s="79"/>
    </row>
    <row r="713" spans="1:39" ht="15.75" customHeight="1">
      <c r="A713" s="29"/>
      <c r="B713" s="79"/>
      <c r="C713" s="79"/>
      <c r="D713" s="29"/>
      <c r="E713" s="79"/>
      <c r="F713" s="79"/>
      <c r="G713" s="79"/>
      <c r="H713" s="79"/>
      <c r="I713" s="79"/>
      <c r="J713" s="79"/>
      <c r="K713" s="79"/>
      <c r="L713" s="79"/>
      <c r="M713" s="79"/>
      <c r="N713" s="79"/>
      <c r="O713" s="79"/>
      <c r="P713" s="79"/>
      <c r="Q713" s="79"/>
      <c r="R713" s="79"/>
      <c r="S713" s="79"/>
      <c r="T713" s="79"/>
      <c r="U713" s="79"/>
      <c r="V713" s="79"/>
      <c r="W713" s="79"/>
      <c r="X713" s="79"/>
      <c r="Y713" s="79"/>
      <c r="Z713" s="79"/>
      <c r="AA713" s="79"/>
      <c r="AB713" s="79"/>
      <c r="AC713" s="79"/>
      <c r="AD713" s="79"/>
      <c r="AE713" s="79"/>
      <c r="AF713" s="79"/>
      <c r="AG713" s="79"/>
      <c r="AH713" s="79"/>
      <c r="AI713" s="79"/>
      <c r="AJ713" s="79"/>
      <c r="AK713" s="79"/>
      <c r="AL713" s="79"/>
      <c r="AM713" s="79"/>
    </row>
    <row r="714" spans="1:39" ht="15.75" customHeight="1">
      <c r="A714" s="29"/>
      <c r="B714" s="79"/>
      <c r="C714" s="79"/>
      <c r="D714" s="29"/>
      <c r="E714" s="79"/>
      <c r="F714" s="79"/>
      <c r="G714" s="79"/>
      <c r="H714" s="79"/>
      <c r="I714" s="79"/>
      <c r="J714" s="79"/>
      <c r="K714" s="79"/>
      <c r="L714" s="79"/>
      <c r="M714" s="79"/>
      <c r="N714" s="79"/>
      <c r="O714" s="79"/>
      <c r="P714" s="79"/>
      <c r="Q714" s="79"/>
      <c r="R714" s="79"/>
      <c r="S714" s="79"/>
      <c r="T714" s="79"/>
      <c r="U714" s="79"/>
      <c r="V714" s="79"/>
      <c r="W714" s="79"/>
      <c r="X714" s="79"/>
      <c r="Y714" s="79"/>
      <c r="Z714" s="79"/>
      <c r="AA714" s="79"/>
      <c r="AB714" s="79"/>
      <c r="AC714" s="79"/>
      <c r="AD714" s="79"/>
      <c r="AE714" s="79"/>
      <c r="AF714" s="79"/>
      <c r="AG714" s="79"/>
      <c r="AH714" s="79"/>
      <c r="AI714" s="79"/>
      <c r="AJ714" s="79"/>
      <c r="AK714" s="79"/>
      <c r="AL714" s="79"/>
      <c r="AM714" s="79"/>
    </row>
    <row r="715" spans="1:39" ht="15.75" customHeight="1">
      <c r="A715" s="29"/>
      <c r="B715" s="79"/>
      <c r="C715" s="79"/>
      <c r="D715" s="29"/>
      <c r="E715" s="79"/>
      <c r="F715" s="79"/>
      <c r="G715" s="79"/>
      <c r="H715" s="79"/>
      <c r="I715" s="79"/>
      <c r="J715" s="79"/>
      <c r="K715" s="79"/>
      <c r="L715" s="79"/>
      <c r="M715" s="79"/>
      <c r="N715" s="79"/>
      <c r="O715" s="79"/>
      <c r="P715" s="79"/>
      <c r="Q715" s="79"/>
      <c r="R715" s="79"/>
      <c r="S715" s="79"/>
      <c r="T715" s="79"/>
      <c r="U715" s="79"/>
      <c r="V715" s="79"/>
      <c r="W715" s="79"/>
      <c r="X715" s="79"/>
      <c r="Y715" s="79"/>
      <c r="Z715" s="79"/>
      <c r="AA715" s="79"/>
      <c r="AB715" s="79"/>
      <c r="AC715" s="79"/>
      <c r="AD715" s="79"/>
      <c r="AE715" s="79"/>
      <c r="AF715" s="79"/>
      <c r="AG715" s="79"/>
      <c r="AH715" s="79"/>
      <c r="AI715" s="79"/>
      <c r="AJ715" s="79"/>
      <c r="AK715" s="79"/>
      <c r="AL715" s="79"/>
      <c r="AM715" s="79"/>
    </row>
    <row r="716" spans="1:39" ht="15.75" customHeight="1">
      <c r="A716" s="29"/>
      <c r="B716" s="79"/>
      <c r="C716" s="79"/>
      <c r="D716" s="29"/>
      <c r="E716" s="79"/>
      <c r="F716" s="79"/>
      <c r="G716" s="79"/>
      <c r="H716" s="79"/>
      <c r="I716" s="79"/>
      <c r="J716" s="79"/>
      <c r="K716" s="79"/>
      <c r="L716" s="79"/>
      <c r="M716" s="79"/>
      <c r="N716" s="79"/>
      <c r="O716" s="79"/>
      <c r="P716" s="79"/>
      <c r="Q716" s="79"/>
      <c r="R716" s="79"/>
      <c r="S716" s="79"/>
      <c r="T716" s="79"/>
      <c r="U716" s="79"/>
      <c r="V716" s="79"/>
      <c r="W716" s="79"/>
      <c r="X716" s="79"/>
      <c r="Y716" s="79"/>
      <c r="Z716" s="79"/>
      <c r="AA716" s="79"/>
      <c r="AB716" s="79"/>
      <c r="AC716" s="79"/>
      <c r="AD716" s="79"/>
      <c r="AE716" s="79"/>
      <c r="AF716" s="79"/>
      <c r="AG716" s="79"/>
      <c r="AH716" s="79"/>
      <c r="AI716" s="79"/>
      <c r="AJ716" s="79"/>
      <c r="AK716" s="79"/>
      <c r="AL716" s="79"/>
      <c r="AM716" s="79"/>
    </row>
    <row r="717" spans="1:39" ht="15.75" customHeight="1">
      <c r="A717" s="29"/>
      <c r="B717" s="79"/>
      <c r="C717" s="79"/>
      <c r="D717" s="29"/>
      <c r="E717" s="79"/>
      <c r="F717" s="79"/>
      <c r="G717" s="79"/>
      <c r="H717" s="79"/>
      <c r="I717" s="79"/>
      <c r="J717" s="79"/>
      <c r="K717" s="79"/>
      <c r="L717" s="79"/>
      <c r="M717" s="79"/>
      <c r="N717" s="79"/>
      <c r="O717" s="79"/>
      <c r="P717" s="79"/>
      <c r="Q717" s="79"/>
      <c r="R717" s="79"/>
      <c r="S717" s="79"/>
      <c r="T717" s="79"/>
      <c r="U717" s="79"/>
      <c r="V717" s="79"/>
      <c r="W717" s="79"/>
      <c r="X717" s="79"/>
      <c r="Y717" s="79"/>
      <c r="Z717" s="79"/>
      <c r="AA717" s="79"/>
      <c r="AB717" s="79"/>
      <c r="AC717" s="79"/>
      <c r="AD717" s="79"/>
      <c r="AE717" s="79"/>
      <c r="AF717" s="79"/>
      <c r="AG717" s="79"/>
      <c r="AH717" s="79"/>
      <c r="AI717" s="79"/>
      <c r="AJ717" s="79"/>
      <c r="AK717" s="79"/>
      <c r="AL717" s="79"/>
      <c r="AM717" s="79"/>
    </row>
    <row r="718" spans="1:39" ht="15.75" customHeight="1">
      <c r="A718" s="29"/>
      <c r="B718" s="79"/>
      <c r="C718" s="79"/>
      <c r="D718" s="29"/>
      <c r="E718" s="79"/>
      <c r="F718" s="79"/>
      <c r="G718" s="79"/>
      <c r="H718" s="79"/>
      <c r="I718" s="79"/>
      <c r="J718" s="79"/>
      <c r="K718" s="79"/>
      <c r="L718" s="79"/>
      <c r="M718" s="79"/>
      <c r="N718" s="79"/>
      <c r="O718" s="79"/>
      <c r="P718" s="79"/>
      <c r="Q718" s="79"/>
      <c r="R718" s="79"/>
      <c r="S718" s="79"/>
      <c r="T718" s="79"/>
      <c r="U718" s="79"/>
      <c r="V718" s="79"/>
      <c r="W718" s="79"/>
      <c r="X718" s="79"/>
      <c r="Y718" s="79"/>
      <c r="Z718" s="79"/>
      <c r="AA718" s="79"/>
      <c r="AB718" s="79"/>
      <c r="AC718" s="79"/>
      <c r="AD718" s="79"/>
      <c r="AE718" s="79"/>
      <c r="AF718" s="79"/>
      <c r="AG718" s="79"/>
      <c r="AH718" s="79"/>
      <c r="AI718" s="79"/>
      <c r="AJ718" s="79"/>
      <c r="AK718" s="79"/>
      <c r="AL718" s="79"/>
      <c r="AM718" s="79"/>
    </row>
    <row r="719" spans="1:39" ht="15.75" customHeight="1">
      <c r="A719" s="29"/>
      <c r="B719" s="79"/>
      <c r="C719" s="79"/>
      <c r="D719" s="29"/>
      <c r="E719" s="79"/>
      <c r="F719" s="79"/>
      <c r="G719" s="79"/>
      <c r="H719" s="79"/>
      <c r="I719" s="79"/>
      <c r="J719" s="79"/>
      <c r="K719" s="79"/>
      <c r="L719" s="79"/>
      <c r="M719" s="79"/>
      <c r="N719" s="79"/>
      <c r="O719" s="79"/>
      <c r="P719" s="79"/>
      <c r="Q719" s="79"/>
      <c r="R719" s="79"/>
      <c r="S719" s="79"/>
      <c r="T719" s="79"/>
      <c r="U719" s="79"/>
      <c r="V719" s="79"/>
      <c r="W719" s="79"/>
      <c r="X719" s="79"/>
      <c r="Y719" s="79"/>
      <c r="Z719" s="79"/>
      <c r="AA719" s="79"/>
      <c r="AB719" s="79"/>
      <c r="AC719" s="79"/>
      <c r="AD719" s="79"/>
      <c r="AE719" s="79"/>
      <c r="AF719" s="79"/>
      <c r="AG719" s="79"/>
      <c r="AH719" s="79"/>
      <c r="AI719" s="79"/>
      <c r="AJ719" s="79"/>
      <c r="AK719" s="79"/>
      <c r="AL719" s="79"/>
      <c r="AM719" s="79"/>
    </row>
    <row r="720" spans="1:39" ht="15.75" customHeight="1">
      <c r="A720" s="29"/>
      <c r="B720" s="79"/>
      <c r="C720" s="79"/>
      <c r="D720" s="29"/>
      <c r="E720" s="79"/>
      <c r="F720" s="79"/>
      <c r="G720" s="79"/>
      <c r="H720" s="79"/>
      <c r="I720" s="79"/>
      <c r="J720" s="79"/>
      <c r="K720" s="79"/>
      <c r="L720" s="79"/>
      <c r="M720" s="79"/>
      <c r="N720" s="79"/>
      <c r="O720" s="79"/>
      <c r="P720" s="79"/>
      <c r="Q720" s="79"/>
      <c r="R720" s="79"/>
      <c r="S720" s="79"/>
      <c r="T720" s="79"/>
      <c r="U720" s="79"/>
      <c r="V720" s="79"/>
      <c r="W720" s="79"/>
      <c r="X720" s="79"/>
      <c r="Y720" s="79"/>
      <c r="Z720" s="79"/>
      <c r="AA720" s="79"/>
      <c r="AB720" s="79"/>
      <c r="AC720" s="79"/>
      <c r="AD720" s="79"/>
      <c r="AE720" s="79"/>
      <c r="AF720" s="79"/>
      <c r="AG720" s="79"/>
      <c r="AH720" s="79"/>
      <c r="AI720" s="79"/>
      <c r="AJ720" s="79"/>
      <c r="AK720" s="79"/>
      <c r="AL720" s="79"/>
      <c r="AM720" s="79"/>
    </row>
    <row r="721" spans="1:4">
      <c r="A721" s="29"/>
      <c r="D721" s="29"/>
    </row>
    <row r="722" spans="1:4">
      <c r="A722" s="29"/>
      <c r="D722" s="29"/>
    </row>
    <row r="723" spans="1:4">
      <c r="A723" s="29"/>
      <c r="D723" s="29"/>
    </row>
    <row r="724" spans="1:4">
      <c r="A724" s="29"/>
      <c r="D724" s="29"/>
    </row>
    <row r="725" spans="1:4">
      <c r="A725" s="29"/>
      <c r="D725" s="29"/>
    </row>
    <row r="726" spans="1:4">
      <c r="A726" s="29"/>
      <c r="D726" s="29"/>
    </row>
    <row r="727" spans="1:4">
      <c r="A727" s="29"/>
      <c r="D727" s="29"/>
    </row>
    <row r="728" spans="1:4">
      <c r="A728" s="29"/>
      <c r="D728" s="29"/>
    </row>
    <row r="729" spans="1:4">
      <c r="A729" s="29"/>
      <c r="D729" s="29"/>
    </row>
    <row r="730" spans="1:4">
      <c r="A730" s="29"/>
      <c r="D730" s="29"/>
    </row>
    <row r="731" spans="1:4">
      <c r="A731" s="29"/>
      <c r="D731" s="29"/>
    </row>
    <row r="732" spans="1:4">
      <c r="A732" s="29"/>
      <c r="D732" s="29"/>
    </row>
    <row r="733" spans="1:4">
      <c r="A733" s="29"/>
      <c r="D733" s="29"/>
    </row>
    <row r="734" spans="1:4">
      <c r="A734" s="29"/>
      <c r="D734" s="29"/>
    </row>
    <row r="735" spans="1:4">
      <c r="A735" s="29"/>
      <c r="D735" s="29"/>
    </row>
    <row r="736" spans="1:4">
      <c r="A736" s="29"/>
      <c r="D736" s="29"/>
    </row>
    <row r="737" spans="1:4">
      <c r="A737" s="29"/>
      <c r="D737" s="29"/>
    </row>
    <row r="738" spans="1:4">
      <c r="A738" s="29"/>
      <c r="D738" s="29"/>
    </row>
    <row r="739" spans="1:4">
      <c r="A739" s="29"/>
      <c r="D739" s="29"/>
    </row>
    <row r="740" spans="1:4">
      <c r="A740" s="29"/>
      <c r="D740" s="29"/>
    </row>
    <row r="741" spans="1:4">
      <c r="A741" s="29"/>
      <c r="D741" s="29"/>
    </row>
    <row r="742" spans="1:4">
      <c r="A742" s="29"/>
      <c r="D742" s="29"/>
    </row>
    <row r="743" spans="1:4">
      <c r="A743" s="29"/>
      <c r="D743" s="29"/>
    </row>
    <row r="744" spans="1:4">
      <c r="A744" s="29"/>
      <c r="D744" s="29"/>
    </row>
    <row r="745" spans="1:4">
      <c r="A745" s="29"/>
      <c r="D745" s="29"/>
    </row>
    <row r="746" spans="1:4">
      <c r="A746" s="29"/>
      <c r="D746" s="29"/>
    </row>
    <row r="747" spans="1:4">
      <c r="A747" s="29"/>
      <c r="D747" s="29"/>
    </row>
    <row r="748" spans="1:4">
      <c r="A748" s="29"/>
      <c r="D748" s="29"/>
    </row>
    <row r="749" spans="1:4">
      <c r="A749" s="29"/>
      <c r="D749" s="29"/>
    </row>
    <row r="750" spans="1:4">
      <c r="A750" s="29"/>
      <c r="D750" s="29"/>
    </row>
    <row r="751" spans="1:4">
      <c r="A751" s="29"/>
      <c r="D751" s="29"/>
    </row>
    <row r="752" spans="1:4">
      <c r="A752" s="29"/>
      <c r="D752" s="29"/>
    </row>
    <row r="753" spans="1:4">
      <c r="A753" s="29"/>
      <c r="D753" s="29"/>
    </row>
    <row r="754" spans="1:4">
      <c r="A754" s="29"/>
      <c r="D754" s="29"/>
    </row>
    <row r="755" spans="1:4">
      <c r="A755" s="29"/>
      <c r="D755" s="29"/>
    </row>
    <row r="756" spans="1:4">
      <c r="A756" s="29"/>
      <c r="D756" s="29"/>
    </row>
    <row r="757" spans="1:4">
      <c r="A757" s="29"/>
      <c r="D757" s="29"/>
    </row>
    <row r="758" spans="1:4">
      <c r="A758" s="29"/>
      <c r="D758" s="29"/>
    </row>
    <row r="759" spans="1:4">
      <c r="A759" s="29"/>
      <c r="D759" s="29"/>
    </row>
    <row r="760" spans="1:4">
      <c r="A760" s="29"/>
      <c r="D760" s="29"/>
    </row>
    <row r="761" spans="1:4">
      <c r="A761" s="29"/>
      <c r="D761" s="29"/>
    </row>
    <row r="762" spans="1:4">
      <c r="A762" s="29"/>
      <c r="D762" s="29"/>
    </row>
    <row r="763" spans="1:4">
      <c r="A763" s="29"/>
      <c r="D763" s="29"/>
    </row>
    <row r="764" spans="1:4">
      <c r="A764" s="29"/>
      <c r="D764" s="29"/>
    </row>
    <row r="765" spans="1:4">
      <c r="A765" s="29"/>
      <c r="D765" s="29"/>
    </row>
    <row r="766" spans="1:4">
      <c r="A766" s="29"/>
      <c r="D766" s="29"/>
    </row>
    <row r="767" spans="1:4">
      <c r="A767" s="29"/>
      <c r="D767" s="29"/>
    </row>
    <row r="768" spans="1:4">
      <c r="A768" s="29"/>
      <c r="D768" s="29"/>
    </row>
    <row r="769" spans="1:4">
      <c r="A769" s="29"/>
      <c r="D769" s="29"/>
    </row>
    <row r="770" spans="1:4">
      <c r="A770" s="29"/>
      <c r="D770" s="29"/>
    </row>
    <row r="771" spans="1:4">
      <c r="A771" s="29"/>
      <c r="D771" s="29"/>
    </row>
    <row r="772" spans="1:4">
      <c r="A772" s="29"/>
      <c r="D772" s="29"/>
    </row>
    <row r="773" spans="1:4">
      <c r="A773" s="29"/>
      <c r="D773" s="29"/>
    </row>
    <row r="774" spans="1:4">
      <c r="A774" s="29"/>
      <c r="D774" s="29"/>
    </row>
    <row r="775" spans="1:4">
      <c r="A775" s="29"/>
      <c r="D775" s="29"/>
    </row>
    <row r="776" spans="1:4">
      <c r="A776" s="29"/>
      <c r="D776" s="29"/>
    </row>
    <row r="777" spans="1:4">
      <c r="A777" s="29"/>
      <c r="D777" s="29"/>
    </row>
    <row r="778" spans="1:4">
      <c r="A778" s="29"/>
      <c r="D778" s="29"/>
    </row>
    <row r="779" spans="1:4">
      <c r="A779" s="29"/>
      <c r="D779" s="29"/>
    </row>
    <row r="780" spans="1:4">
      <c r="A780" s="29"/>
      <c r="D780" s="29"/>
    </row>
    <row r="781" spans="1:4">
      <c r="A781" s="29"/>
      <c r="D781" s="29"/>
    </row>
    <row r="782" spans="1:4">
      <c r="A782" s="29"/>
      <c r="D782" s="29"/>
    </row>
    <row r="783" spans="1:4">
      <c r="A783" s="29"/>
      <c r="D783" s="29"/>
    </row>
    <row r="784" spans="1:4">
      <c r="A784" s="29"/>
      <c r="D784" s="29"/>
    </row>
    <row r="785" spans="1:4">
      <c r="A785" s="29"/>
      <c r="D785" s="29"/>
    </row>
    <row r="786" spans="1:4">
      <c r="A786" s="29"/>
      <c r="D786" s="29"/>
    </row>
    <row r="787" spans="1:4">
      <c r="A787" s="29"/>
      <c r="D787" s="29"/>
    </row>
    <row r="788" spans="1:4">
      <c r="A788" s="29"/>
      <c r="D788" s="29"/>
    </row>
    <row r="789" spans="1:4">
      <c r="A789" s="29"/>
      <c r="D789" s="29"/>
    </row>
    <row r="790" spans="1:4">
      <c r="A790" s="29"/>
      <c r="D790" s="29"/>
    </row>
    <row r="791" spans="1:4">
      <c r="A791" s="29"/>
      <c r="D791" s="29"/>
    </row>
    <row r="792" spans="1:4">
      <c r="A792" s="29"/>
      <c r="D792" s="29"/>
    </row>
    <row r="793" spans="1:4">
      <c r="A793" s="29"/>
      <c r="D793" s="29"/>
    </row>
    <row r="794" spans="1:4">
      <c r="A794" s="29"/>
      <c r="D794" s="29"/>
    </row>
    <row r="795" spans="1:4">
      <c r="A795" s="29"/>
      <c r="D795" s="29"/>
    </row>
    <row r="796" spans="1:4">
      <c r="A796" s="29"/>
      <c r="D796" s="29"/>
    </row>
    <row r="797" spans="1:4">
      <c r="A797" s="29"/>
      <c r="D797" s="29"/>
    </row>
    <row r="798" spans="1:4">
      <c r="A798" s="29"/>
      <c r="D798" s="29"/>
    </row>
    <row r="799" spans="1:4">
      <c r="A799" s="29"/>
      <c r="D799" s="29"/>
    </row>
    <row r="800" spans="1:4">
      <c r="A800" s="29"/>
      <c r="D800" s="29"/>
    </row>
    <row r="801" spans="1:4">
      <c r="A801" s="29"/>
      <c r="D801" s="29"/>
    </row>
    <row r="802" spans="1:4">
      <c r="A802" s="29"/>
      <c r="D802" s="29"/>
    </row>
    <row r="803" spans="1:4">
      <c r="A803" s="29"/>
      <c r="D803" s="29"/>
    </row>
    <row r="804" spans="1:4">
      <c r="A804" s="29"/>
      <c r="D804" s="29"/>
    </row>
    <row r="805" spans="1:4">
      <c r="A805" s="29"/>
      <c r="D805" s="29"/>
    </row>
    <row r="806" spans="1:4">
      <c r="A806" s="29"/>
      <c r="D806" s="29"/>
    </row>
    <row r="807" spans="1:4">
      <c r="A807" s="29"/>
      <c r="D807" s="29"/>
    </row>
    <row r="808" spans="1:4">
      <c r="A808" s="29"/>
      <c r="D808" s="29"/>
    </row>
    <row r="809" spans="1:4">
      <c r="A809" s="29"/>
      <c r="D809" s="29"/>
    </row>
    <row r="810" spans="1:4">
      <c r="A810" s="29"/>
      <c r="D810" s="29"/>
    </row>
    <row r="811" spans="1:4">
      <c r="A811" s="29"/>
      <c r="D811" s="29"/>
    </row>
    <row r="812" spans="1:4">
      <c r="A812" s="29"/>
      <c r="D812" s="29"/>
    </row>
    <row r="813" spans="1:4">
      <c r="A813" s="29"/>
      <c r="D813" s="29"/>
    </row>
    <row r="814" spans="1:4">
      <c r="A814" s="29"/>
      <c r="D814" s="29"/>
    </row>
    <row r="815" spans="1:4">
      <c r="A815" s="29"/>
      <c r="D815" s="29"/>
    </row>
    <row r="816" spans="1:4">
      <c r="A816" s="29"/>
      <c r="D816" s="29"/>
    </row>
    <row r="817" spans="1:4">
      <c r="A817" s="29"/>
      <c r="D817" s="29"/>
    </row>
    <row r="818" spans="1:4">
      <c r="A818" s="29"/>
      <c r="D818" s="29"/>
    </row>
    <row r="819" spans="1:4">
      <c r="A819" s="29"/>
      <c r="D819" s="29"/>
    </row>
    <row r="820" spans="1:4">
      <c r="A820" s="29"/>
      <c r="D820" s="29"/>
    </row>
    <row r="821" spans="1:4">
      <c r="A821" s="29"/>
      <c r="D821" s="29"/>
    </row>
    <row r="822" spans="1:4">
      <c r="A822" s="29"/>
      <c r="D822" s="29"/>
    </row>
    <row r="823" spans="1:4">
      <c r="A823" s="29"/>
      <c r="D823" s="29"/>
    </row>
    <row r="824" spans="1:4">
      <c r="A824" s="29"/>
      <c r="D824" s="29"/>
    </row>
    <row r="825" spans="1:4">
      <c r="A825" s="29"/>
      <c r="D825" s="29"/>
    </row>
    <row r="826" spans="1:4">
      <c r="A826" s="29"/>
      <c r="D826" s="29"/>
    </row>
    <row r="827" spans="1:4">
      <c r="A827" s="29"/>
      <c r="D827" s="29"/>
    </row>
    <row r="828" spans="1:4">
      <c r="A828" s="29"/>
      <c r="D828" s="29"/>
    </row>
    <row r="829" spans="1:4">
      <c r="A829" s="29"/>
      <c r="D829" s="29"/>
    </row>
    <row r="830" spans="1:4">
      <c r="A830" s="29"/>
      <c r="D830" s="29"/>
    </row>
    <row r="831" spans="1:4">
      <c r="A831" s="29"/>
      <c r="D831" s="29"/>
    </row>
    <row r="832" spans="1:4">
      <c r="A832" s="29"/>
      <c r="D832" s="29"/>
    </row>
    <row r="833" spans="1:4">
      <c r="A833" s="29"/>
      <c r="D833" s="29"/>
    </row>
    <row r="834" spans="1:4">
      <c r="A834" s="29"/>
      <c r="D834" s="29"/>
    </row>
    <row r="835" spans="1:4">
      <c r="A835" s="29"/>
      <c r="D835" s="29"/>
    </row>
    <row r="836" spans="1:4">
      <c r="A836" s="29"/>
      <c r="D836" s="29"/>
    </row>
    <row r="837" spans="1:4">
      <c r="A837" s="29"/>
      <c r="D837" s="29"/>
    </row>
    <row r="838" spans="1:4">
      <c r="A838" s="29"/>
      <c r="D838" s="29"/>
    </row>
    <row r="839" spans="1:4">
      <c r="A839" s="29"/>
      <c r="D839" s="29"/>
    </row>
    <row r="840" spans="1:4">
      <c r="A840" s="29"/>
      <c r="D840" s="29"/>
    </row>
    <row r="841" spans="1:4">
      <c r="A841" s="29"/>
      <c r="D841" s="29"/>
    </row>
    <row r="842" spans="1:4">
      <c r="A842" s="29"/>
      <c r="D842" s="29"/>
    </row>
    <row r="843" spans="1:4">
      <c r="A843" s="29"/>
      <c r="D843" s="29"/>
    </row>
    <row r="844" spans="1:4">
      <c r="A844" s="29"/>
      <c r="D844" s="29"/>
    </row>
    <row r="845" spans="1:4">
      <c r="A845" s="29"/>
      <c r="D845" s="29"/>
    </row>
    <row r="846" spans="1:4">
      <c r="A846" s="29"/>
      <c r="D846" s="29"/>
    </row>
    <row r="847" spans="1:4">
      <c r="A847" s="29"/>
      <c r="D847" s="29"/>
    </row>
    <row r="848" spans="1:4">
      <c r="A848" s="29"/>
      <c r="D848" s="29"/>
    </row>
    <row r="849" spans="1:4">
      <c r="A849" s="29"/>
      <c r="D849" s="29"/>
    </row>
    <row r="850" spans="1:4">
      <c r="A850" s="29"/>
      <c r="D850" s="29"/>
    </row>
    <row r="851" spans="1:4">
      <c r="A851" s="29"/>
      <c r="D851" s="29"/>
    </row>
    <row r="852" spans="1:4">
      <c r="A852" s="29"/>
      <c r="D852" s="29"/>
    </row>
    <row r="853" spans="1:4">
      <c r="A853" s="29"/>
      <c r="D853" s="29"/>
    </row>
    <row r="854" spans="1:4">
      <c r="A854" s="29"/>
      <c r="D854" s="29"/>
    </row>
    <row r="855" spans="1:4">
      <c r="A855" s="29"/>
      <c r="D855" s="29"/>
    </row>
    <row r="856" spans="1:4">
      <c r="A856" s="29"/>
      <c r="D856" s="29"/>
    </row>
    <row r="857" spans="1:4">
      <c r="A857" s="29"/>
      <c r="D857" s="29"/>
    </row>
    <row r="858" spans="1:4">
      <c r="A858" s="29"/>
      <c r="D858" s="29"/>
    </row>
    <row r="859" spans="1:4">
      <c r="A859" s="29"/>
      <c r="D859" s="29"/>
    </row>
    <row r="860" spans="1:4">
      <c r="A860" s="29"/>
      <c r="D860" s="29"/>
    </row>
    <row r="861" spans="1:4">
      <c r="A861" s="29"/>
      <c r="D861" s="29"/>
    </row>
    <row r="862" spans="1:4">
      <c r="A862" s="29"/>
      <c r="D862" s="29"/>
    </row>
    <row r="863" spans="1:4">
      <c r="A863" s="29"/>
      <c r="D863" s="29"/>
    </row>
    <row r="864" spans="1:4">
      <c r="A864" s="29"/>
      <c r="D864" s="29"/>
    </row>
    <row r="865" spans="1:4">
      <c r="A865" s="29"/>
      <c r="D865" s="29"/>
    </row>
    <row r="866" spans="1:4">
      <c r="A866" s="29"/>
      <c r="D866" s="29"/>
    </row>
    <row r="867" spans="1:4">
      <c r="A867" s="29"/>
      <c r="D867" s="29"/>
    </row>
    <row r="868" spans="1:4">
      <c r="A868" s="29"/>
      <c r="D868" s="29"/>
    </row>
    <row r="869" spans="1:4">
      <c r="A869" s="29"/>
      <c r="D869" s="29"/>
    </row>
    <row r="870" spans="1:4">
      <c r="A870" s="29"/>
      <c r="D870" s="29"/>
    </row>
    <row r="871" spans="1:4">
      <c r="A871" s="29"/>
      <c r="D871" s="29"/>
    </row>
    <row r="872" spans="1:4">
      <c r="A872" s="29"/>
      <c r="D872" s="29"/>
    </row>
    <row r="873" spans="1:4">
      <c r="A873" s="29"/>
      <c r="D873" s="29"/>
    </row>
    <row r="874" spans="1:4">
      <c r="A874" s="29"/>
      <c r="D874" s="29"/>
    </row>
    <row r="875" spans="1:4">
      <c r="A875" s="29"/>
      <c r="D875" s="29"/>
    </row>
    <row r="876" spans="1:4">
      <c r="A876" s="29"/>
      <c r="D876" s="29"/>
    </row>
    <row r="877" spans="1:4">
      <c r="A877" s="29"/>
      <c r="D877" s="29"/>
    </row>
    <row r="878" spans="1:4">
      <c r="A878" s="29"/>
      <c r="D878" s="29"/>
    </row>
    <row r="879" spans="1:4">
      <c r="A879" s="29"/>
      <c r="D879" s="29"/>
    </row>
    <row r="880" spans="1:4">
      <c r="A880" s="29"/>
      <c r="D880" s="29"/>
    </row>
    <row r="881" spans="1:4">
      <c r="A881" s="29"/>
      <c r="D881" s="29"/>
    </row>
    <row r="882" spans="1:4">
      <c r="A882" s="29"/>
      <c r="D882" s="29"/>
    </row>
    <row r="883" spans="1:4">
      <c r="A883" s="29"/>
      <c r="D883" s="29"/>
    </row>
    <row r="884" spans="1:4">
      <c r="A884" s="29"/>
      <c r="D884" s="29"/>
    </row>
    <row r="885" spans="1:4">
      <c r="A885" s="29"/>
      <c r="D885" s="29"/>
    </row>
    <row r="886" spans="1:4">
      <c r="A886" s="29"/>
      <c r="D886" s="29"/>
    </row>
    <row r="887" spans="1:4">
      <c r="A887" s="29"/>
      <c r="D887" s="29"/>
    </row>
    <row r="888" spans="1:4">
      <c r="A888" s="29"/>
      <c r="D888" s="29"/>
    </row>
    <row r="889" spans="1:4">
      <c r="A889" s="29"/>
      <c r="D889" s="29"/>
    </row>
    <row r="890" spans="1:4">
      <c r="A890" s="29"/>
      <c r="D890" s="29"/>
    </row>
    <row r="891" spans="1:4">
      <c r="A891" s="29"/>
      <c r="D891" s="29"/>
    </row>
    <row r="892" spans="1:4">
      <c r="A892" s="29"/>
      <c r="D892" s="29"/>
    </row>
    <row r="893" spans="1:4">
      <c r="A893" s="29"/>
      <c r="D893" s="29"/>
    </row>
    <row r="894" spans="1:4">
      <c r="A894" s="29"/>
      <c r="D894" s="29"/>
    </row>
    <row r="895" spans="1:4">
      <c r="A895" s="29"/>
      <c r="D895" s="29"/>
    </row>
    <row r="896" spans="1:4">
      <c r="A896" s="29"/>
      <c r="D896" s="29"/>
    </row>
    <row r="897" spans="1:4">
      <c r="A897" s="29"/>
      <c r="D897" s="29"/>
    </row>
    <row r="898" spans="1:4">
      <c r="A898" s="29"/>
      <c r="D898" s="29"/>
    </row>
    <row r="899" spans="1:4">
      <c r="A899" s="29"/>
      <c r="D899" s="29"/>
    </row>
    <row r="900" spans="1:4">
      <c r="A900" s="29"/>
      <c r="D900" s="29"/>
    </row>
    <row r="901" spans="1:4">
      <c r="A901" s="29"/>
      <c r="D901" s="29"/>
    </row>
    <row r="902" spans="1:4">
      <c r="A902" s="29"/>
      <c r="D902" s="29"/>
    </row>
    <row r="903" spans="1:4">
      <c r="A903" s="29"/>
      <c r="D903" s="29"/>
    </row>
    <row r="904" spans="1:4">
      <c r="A904" s="29"/>
      <c r="D904" s="29"/>
    </row>
    <row r="905" spans="1:4">
      <c r="A905" s="29"/>
      <c r="D905" s="29"/>
    </row>
    <row r="906" spans="1:4">
      <c r="A906" s="29"/>
      <c r="D906" s="29"/>
    </row>
    <row r="907" spans="1:4">
      <c r="A907" s="29"/>
      <c r="D907" s="29"/>
    </row>
    <row r="908" spans="1:4">
      <c r="A908" s="29"/>
      <c r="D908" s="29"/>
    </row>
    <row r="909" spans="1:4">
      <c r="A909" s="29"/>
      <c r="D909" s="29"/>
    </row>
    <row r="910" spans="1:4">
      <c r="A910" s="29"/>
      <c r="D910" s="29"/>
    </row>
    <row r="911" spans="1:4">
      <c r="A911" s="29"/>
      <c r="D911" s="29"/>
    </row>
    <row r="912" spans="1:4">
      <c r="A912" s="29"/>
      <c r="D912" s="29"/>
    </row>
    <row r="913" spans="1:4">
      <c r="A913" s="29"/>
      <c r="D913" s="29"/>
    </row>
    <row r="914" spans="1:4">
      <c r="A914" s="29"/>
      <c r="D914" s="29"/>
    </row>
    <row r="915" spans="1:4">
      <c r="A915" s="29"/>
      <c r="D915" s="29"/>
    </row>
    <row r="916" spans="1:4">
      <c r="A916" s="29"/>
      <c r="D916" s="29"/>
    </row>
    <row r="917" spans="1:4">
      <c r="A917" s="29"/>
      <c r="D917" s="29"/>
    </row>
    <row r="918" spans="1:4">
      <c r="A918" s="29"/>
      <c r="D918" s="29"/>
    </row>
    <row r="919" spans="1:4">
      <c r="A919" s="29"/>
      <c r="D919" s="29"/>
    </row>
    <row r="920" spans="1:4">
      <c r="A920" s="29"/>
      <c r="D920" s="29"/>
    </row>
    <row r="921" spans="1:4">
      <c r="A921" s="29"/>
      <c r="D921" s="29"/>
    </row>
    <row r="922" spans="1:4">
      <c r="A922" s="29"/>
      <c r="D922" s="29"/>
    </row>
    <row r="923" spans="1:4">
      <c r="A923" s="29"/>
      <c r="D923" s="29"/>
    </row>
    <row r="924" spans="1:4">
      <c r="A924" s="29"/>
      <c r="D924" s="29"/>
    </row>
    <row r="925" spans="1:4">
      <c r="A925" s="29"/>
      <c r="D925" s="29"/>
    </row>
    <row r="926" spans="1:4">
      <c r="A926" s="29"/>
      <c r="D926" s="29"/>
    </row>
    <row r="927" spans="1:4">
      <c r="A927" s="29"/>
      <c r="D927" s="29"/>
    </row>
    <row r="928" spans="1:4">
      <c r="A928" s="29"/>
      <c r="D928" s="29"/>
    </row>
    <row r="929" spans="1:4">
      <c r="A929" s="29"/>
      <c r="D929" s="29"/>
    </row>
    <row r="930" spans="1:4">
      <c r="A930" s="29"/>
      <c r="D930" s="29"/>
    </row>
    <row r="931" spans="1:4">
      <c r="A931" s="29"/>
      <c r="D931" s="29"/>
    </row>
    <row r="932" spans="1:4">
      <c r="A932" s="29"/>
      <c r="D932" s="29"/>
    </row>
    <row r="933" spans="1:4">
      <c r="A933" s="29"/>
      <c r="D933" s="29"/>
    </row>
    <row r="934" spans="1:4">
      <c r="A934" s="29"/>
      <c r="D934" s="29"/>
    </row>
    <row r="935" spans="1:4">
      <c r="A935" s="29"/>
      <c r="D935" s="29"/>
    </row>
    <row r="936" spans="1:4">
      <c r="A936" s="29"/>
      <c r="D936" s="29"/>
    </row>
    <row r="937" spans="1:4">
      <c r="A937" s="29"/>
      <c r="D937" s="29"/>
    </row>
    <row r="938" spans="1:4">
      <c r="A938" s="29"/>
      <c r="D938" s="29"/>
    </row>
    <row r="939" spans="1:4">
      <c r="A939" s="29"/>
      <c r="D939" s="29"/>
    </row>
    <row r="940" spans="1:4">
      <c r="A940" s="29"/>
      <c r="D940" s="29"/>
    </row>
    <row r="941" spans="1:4">
      <c r="A941" s="29"/>
      <c r="D941" s="29"/>
    </row>
    <row r="942" spans="1:4">
      <c r="A942" s="29"/>
      <c r="D942" s="29"/>
    </row>
    <row r="943" spans="1:4">
      <c r="A943" s="29"/>
      <c r="D943" s="29"/>
    </row>
    <row r="944" spans="1:4">
      <c r="A944" s="29"/>
      <c r="D944" s="29"/>
    </row>
    <row r="945" spans="1:4">
      <c r="A945" s="29"/>
      <c r="D945" s="29"/>
    </row>
    <row r="946" spans="1:4">
      <c r="A946" s="29"/>
      <c r="D946" s="29"/>
    </row>
    <row r="947" spans="1:4">
      <c r="A947" s="29"/>
      <c r="D947" s="29"/>
    </row>
    <row r="948" spans="1:4">
      <c r="A948" s="29"/>
      <c r="D948" s="29"/>
    </row>
    <row r="949" spans="1:4">
      <c r="A949" s="29"/>
      <c r="D949" s="29"/>
    </row>
    <row r="950" spans="1:4">
      <c r="A950" s="29"/>
      <c r="D950" s="29"/>
    </row>
    <row r="951" spans="1:4">
      <c r="A951" s="29"/>
      <c r="D951" s="29"/>
    </row>
    <row r="952" spans="1:4">
      <c r="A952" s="29"/>
      <c r="D952" s="29"/>
    </row>
    <row r="953" spans="1:4">
      <c r="A953" s="29"/>
      <c r="D953" s="29"/>
    </row>
    <row r="954" spans="1:4">
      <c r="A954" s="29"/>
      <c r="D954" s="29"/>
    </row>
    <row r="955" spans="1:4">
      <c r="A955" s="29"/>
      <c r="D955" s="29"/>
    </row>
    <row r="956" spans="1:4">
      <c r="A956" s="29"/>
      <c r="D956" s="29"/>
    </row>
    <row r="957" spans="1:4">
      <c r="A957" s="29"/>
      <c r="D957" s="29"/>
    </row>
    <row r="958" spans="1:4">
      <c r="A958" s="29"/>
      <c r="D958" s="29"/>
    </row>
    <row r="959" spans="1:4">
      <c r="A959" s="29"/>
      <c r="D959" s="29"/>
    </row>
    <row r="960" spans="1:4">
      <c r="A960" s="29"/>
      <c r="D960" s="29"/>
    </row>
    <row r="961" spans="1:4">
      <c r="A961" s="29"/>
      <c r="D961" s="29"/>
    </row>
    <row r="962" spans="1:4">
      <c r="A962" s="29"/>
      <c r="D962" s="29"/>
    </row>
    <row r="963" spans="1:4">
      <c r="A963" s="29"/>
      <c r="D963" s="29"/>
    </row>
    <row r="964" spans="1:4">
      <c r="A964" s="29"/>
      <c r="D964" s="29"/>
    </row>
    <row r="965" spans="1:4">
      <c r="A965" s="29"/>
      <c r="D965" s="29"/>
    </row>
    <row r="966" spans="1:4">
      <c r="A966" s="29"/>
      <c r="D966" s="29"/>
    </row>
    <row r="967" spans="1:4">
      <c r="A967" s="29"/>
      <c r="D967" s="29"/>
    </row>
    <row r="968" spans="1:4">
      <c r="A968" s="29"/>
      <c r="D968" s="29"/>
    </row>
    <row r="969" spans="1:4">
      <c r="A969" s="29"/>
      <c r="D969" s="29"/>
    </row>
    <row r="970" spans="1:4">
      <c r="A970" s="29"/>
      <c r="D970" s="29"/>
    </row>
    <row r="971" spans="1:4">
      <c r="A971" s="29"/>
      <c r="D971" s="29"/>
    </row>
    <row r="972" spans="1:4">
      <c r="A972" s="29"/>
      <c r="D972" s="29"/>
    </row>
    <row r="973" spans="1:4">
      <c r="A973" s="29"/>
      <c r="D973" s="29"/>
    </row>
    <row r="974" spans="1:4">
      <c r="A974" s="29"/>
      <c r="D974" s="29"/>
    </row>
    <row r="975" spans="1:4">
      <c r="A975" s="29"/>
      <c r="D975" s="29"/>
    </row>
    <row r="976" spans="1:4">
      <c r="A976" s="29"/>
      <c r="D976" s="29"/>
    </row>
    <row r="977" spans="1:4">
      <c r="A977" s="29"/>
      <c r="D977" s="29"/>
    </row>
    <row r="978" spans="1:4">
      <c r="A978" s="29"/>
      <c r="D978" s="29"/>
    </row>
    <row r="979" spans="1:4">
      <c r="A979" s="29"/>
      <c r="D979" s="29"/>
    </row>
    <row r="980" spans="1:4">
      <c r="A980" s="29"/>
      <c r="D980" s="29"/>
    </row>
    <row r="981" spans="1:4">
      <c r="A981" s="29"/>
      <c r="D981" s="29"/>
    </row>
    <row r="982" spans="1:4">
      <c r="A982" s="29"/>
      <c r="D982" s="29"/>
    </row>
    <row r="983" spans="1:4">
      <c r="A983" s="29"/>
      <c r="D983" s="29"/>
    </row>
    <row r="984" spans="1:4">
      <c r="A984" s="29"/>
      <c r="D984" s="29"/>
    </row>
  </sheetData>
  <phoneticPr fontId="3"/>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5416DF-0B05-4CEB-98DE-CBA90F0ABE21}">
  <sheetPr codeName="Sheet22">
    <tabColor rgb="FF00B050"/>
  </sheetPr>
  <dimension ref="A1:W454"/>
  <sheetViews>
    <sheetView topLeftCell="A346" workbookViewId="0">
      <selection activeCell="E309" sqref="E309"/>
    </sheetView>
  </sheetViews>
  <sheetFormatPr defaultRowHeight="18"/>
  <cols>
    <col min="2" max="2" width="22.19921875" customWidth="1"/>
    <col min="3" max="3" width="36.5" customWidth="1"/>
    <col min="4" max="7" width="11.19921875" customWidth="1"/>
    <col min="8" max="8" width="5" bestFit="1" customWidth="1"/>
    <col min="10" max="10" width="27" customWidth="1"/>
    <col min="11" max="11" width="22" customWidth="1"/>
    <col min="14" max="14" width="7.69921875" customWidth="1"/>
  </cols>
  <sheetData>
    <row r="1" spans="1:23">
      <c r="B1" t="s">
        <v>333</v>
      </c>
      <c r="D1" s="151" t="s">
        <v>561</v>
      </c>
    </row>
    <row r="2" spans="1:23" ht="60" customHeight="1">
      <c r="A2" s="57"/>
      <c r="B2" s="260" t="str">
        <f>IF(ISBLANK(宅配便!B14),"",宅配便!B14)</f>
        <v/>
      </c>
      <c r="C2" s="260"/>
      <c r="D2" s="260"/>
      <c r="E2" s="260"/>
      <c r="F2" s="260"/>
      <c r="G2" s="260"/>
      <c r="H2" s="260"/>
      <c r="I2" s="260"/>
      <c r="J2" s="260"/>
      <c r="K2" s="260"/>
    </row>
    <row r="3" spans="1:23" ht="22.2">
      <c r="B3" s="67" t="s">
        <v>423</v>
      </c>
    </row>
    <row r="4" spans="1:23">
      <c r="A4" s="9" t="s">
        <v>344</v>
      </c>
      <c r="B4" s="9" t="s">
        <v>334</v>
      </c>
      <c r="C4" s="9" t="s">
        <v>335</v>
      </c>
      <c r="D4" s="9" t="s">
        <v>336</v>
      </c>
      <c r="E4" s="9" t="s">
        <v>337</v>
      </c>
      <c r="F4" s="9" t="s">
        <v>338</v>
      </c>
      <c r="G4" s="9" t="s">
        <v>339</v>
      </c>
      <c r="H4" s="9" t="s">
        <v>53</v>
      </c>
      <c r="I4" s="9" t="s">
        <v>340</v>
      </c>
      <c r="J4" s="9" t="s">
        <v>341</v>
      </c>
      <c r="K4" s="9" t="s">
        <v>342</v>
      </c>
      <c r="L4" s="8" t="s">
        <v>345</v>
      </c>
      <c r="M4" s="5" t="s">
        <v>346</v>
      </c>
      <c r="N4" s="261" t="str">
        <f>IFERROR(VLOOKUP($M4,宅配便!$A$18:$O$27,3),"")&amp;""</f>
        <v/>
      </c>
      <c r="O4" s="261"/>
      <c r="P4" s="261"/>
      <c r="Q4" s="261"/>
      <c r="R4" s="261"/>
      <c r="S4" s="261"/>
      <c r="T4" s="261"/>
      <c r="U4" s="261"/>
      <c r="V4" s="261"/>
      <c r="W4" s="261"/>
    </row>
    <row r="5" spans="1:23">
      <c r="A5" s="6">
        <v>1</v>
      </c>
      <c r="B5" s="5" t="str">
        <f>IF(ISBLANK(ID管理番号商品名入力!E3),"",ID管理番号商品名入力!E3)</f>
        <v/>
      </c>
      <c r="C5" s="5" t="str">
        <f>IF(ISBLANK(ID管理番号商品名入力!F3),"",ID管理番号商品名入力!F3)</f>
        <v/>
      </c>
      <c r="D5" s="5" t="str">
        <f>IF(ISBLANK(宅配便入力!E4),"",宅配便入力!E4)</f>
        <v/>
      </c>
      <c r="E5" s="5" t="str">
        <f>IF(ISBLANK(宅配便入力!F4),"",宅配便入力!F4)</f>
        <v/>
      </c>
      <c r="F5" s="5" t="str">
        <f ca="1">IFERROR('計算（宅配便）'!P4,"")</f>
        <v/>
      </c>
      <c r="G5" s="5" t="str">
        <f ca="1">IFERROR('計算（宅配便）'!Q4,"")</f>
        <v/>
      </c>
      <c r="H5" s="5" t="str">
        <f>IF(ISBLANK(宅配便入力!J4),"",宅配便入力!J4)</f>
        <v/>
      </c>
      <c r="I5" s="5" t="str">
        <f>IF(ISBLANK(宅配便入力!I4),"",宅配便入力!I4)</f>
        <v/>
      </c>
      <c r="J5" s="5" t="str">
        <f>IF(ISBLANK(宅配便入力!D4),"",宅配便入力!D4)</f>
        <v/>
      </c>
      <c r="K5" s="5" t="str">
        <f>IF(ISBLANK(宅配便入力!T4),"",宅配便入力!T4)</f>
        <v/>
      </c>
      <c r="L5" s="8" t="s">
        <v>120</v>
      </c>
      <c r="M5" s="8" t="s">
        <v>121</v>
      </c>
      <c r="N5" s="8" t="s">
        <v>122</v>
      </c>
      <c r="O5" s="8" t="s">
        <v>123</v>
      </c>
      <c r="P5" s="8" t="s">
        <v>124</v>
      </c>
      <c r="Q5" s="8" t="s">
        <v>125</v>
      </c>
      <c r="R5" s="8" t="s">
        <v>126</v>
      </c>
      <c r="S5" s="8" t="s">
        <v>127</v>
      </c>
      <c r="T5" s="8" t="s">
        <v>128</v>
      </c>
      <c r="U5" s="8" t="s">
        <v>129</v>
      </c>
      <c r="V5" s="8" t="s">
        <v>130</v>
      </c>
      <c r="W5" s="8" t="s">
        <v>77</v>
      </c>
    </row>
    <row r="6" spans="1:23">
      <c r="A6" s="6">
        <v>2</v>
      </c>
      <c r="B6" s="5" t="str">
        <f>IF(ISBLANK(ID管理番号商品名入力!E4),"",ID管理番号商品名入力!E4)</f>
        <v/>
      </c>
      <c r="C6" s="5" t="str">
        <f>IF(ISBLANK(ID管理番号商品名入力!F4),"",ID管理番号商品名入力!F4)</f>
        <v/>
      </c>
      <c r="D6" s="5" t="str">
        <f>IF(ISBLANK(宅配便入力!E5),"",宅配便入力!E5)</f>
        <v/>
      </c>
      <c r="E6" s="5" t="str">
        <f>IF(ISBLANK(宅配便入力!F5),"",宅配便入力!F5)</f>
        <v/>
      </c>
      <c r="F6" s="5" t="str">
        <f ca="1">IFERROR('計算（宅配便）'!P5,"")</f>
        <v/>
      </c>
      <c r="G6" s="5" t="str">
        <f ca="1">IFERROR('計算（宅配便）'!Q5,"")</f>
        <v/>
      </c>
      <c r="H6" s="5" t="str">
        <f>IF(ISBLANK(宅配便入力!J5),"",宅配便入力!J5)</f>
        <v/>
      </c>
      <c r="I6" s="5" t="str">
        <f>IF(ISBLANK(宅配便入力!I5),"",宅配便入力!I5)</f>
        <v/>
      </c>
      <c r="J6" s="5" t="str">
        <f>IF(ISBLANK(宅配便入力!D5),"",宅配便入力!D5)</f>
        <v/>
      </c>
      <c r="K6" s="5" t="str">
        <f>IF(ISBLANK(宅配便入力!T5),"",宅配便入力!T5)</f>
        <v/>
      </c>
      <c r="L6" s="5">
        <f>IFERROR(VLOOKUP($M4,宅配便!$A$18:$O$27,COLUMN()-COLUMN($L4)+4),"")</f>
        <v>0</v>
      </c>
      <c r="M6" s="5">
        <f>IFERROR(VLOOKUP($M4,宅配便!$A$18:$O$27,COLUMN()-COLUMN($L4)+4),"")</f>
        <v>0</v>
      </c>
      <c r="N6" s="5">
        <f>IFERROR(VLOOKUP($M4,宅配便!$A$18:$O$27,COLUMN()-COLUMN($L4)+4),"")</f>
        <v>0</v>
      </c>
      <c r="O6" s="5">
        <f>IFERROR(VLOOKUP($M4,宅配便!$A$18:$O$27,COLUMN()-COLUMN($L4)+4),"")</f>
        <v>0</v>
      </c>
      <c r="P6" s="5">
        <f>IFERROR(VLOOKUP($M4,宅配便!$A$18:$O$27,COLUMN()-COLUMN($L4)+4),"")</f>
        <v>0</v>
      </c>
      <c r="Q6" s="5">
        <f>IFERROR(VLOOKUP($M4,宅配便!$A$18:$O$27,COLUMN()-COLUMN($L4)+4),"")</f>
        <v>0</v>
      </c>
      <c r="R6" s="5">
        <f>IFERROR(VLOOKUP($M4,宅配便!$A$18:$O$27,COLUMN()-COLUMN($L4)+4),"")</f>
        <v>0</v>
      </c>
      <c r="S6" s="5">
        <f>IFERROR(VLOOKUP($M4,宅配便!$A$18:$O$27,COLUMN()-COLUMN($L4)+4),"")</f>
        <v>0</v>
      </c>
      <c r="T6" s="5">
        <f>IFERROR(VLOOKUP($M4,宅配便!$A$18:$O$27,COLUMN()-COLUMN($L4)+4),"")</f>
        <v>0</v>
      </c>
      <c r="U6" s="5">
        <f>IFERROR(VLOOKUP($M4,宅配便!$A$18:$O$27,COLUMN()-COLUMN($L4)+4),"")</f>
        <v>0</v>
      </c>
      <c r="V6" s="5">
        <f>IFERROR(VLOOKUP($M4,宅配便!$A$18:$O$27,COLUMN()-COLUMN($L4)+4),"")</f>
        <v>0</v>
      </c>
      <c r="W6" s="5">
        <f>IFERROR(VLOOKUP($M4,宅配便!$A$18:$O$27,COLUMN()-COLUMN($L4)+4),"")</f>
        <v>0</v>
      </c>
    </row>
    <row r="7" spans="1:23">
      <c r="A7" s="6">
        <v>3</v>
      </c>
      <c r="B7" s="5" t="str">
        <f>IF(ISBLANK(ID管理番号商品名入力!E5),"",ID管理番号商品名入力!E5)</f>
        <v/>
      </c>
      <c r="C7" s="5" t="str">
        <f>IF(ISBLANK(ID管理番号商品名入力!F5),"",ID管理番号商品名入力!F5)</f>
        <v/>
      </c>
      <c r="D7" s="5" t="str">
        <f>IF(ISBLANK(宅配便入力!E6),"",宅配便入力!E6)</f>
        <v/>
      </c>
      <c r="E7" s="5" t="str">
        <f>IF(ISBLANK(宅配便入力!F6),"",宅配便入力!F6)</f>
        <v/>
      </c>
      <c r="F7" s="5" t="str">
        <f ca="1">IFERROR('計算（宅配便）'!P6,"")</f>
        <v/>
      </c>
      <c r="G7" s="5" t="str">
        <f ca="1">IFERROR('計算（宅配便）'!Q6,"")</f>
        <v/>
      </c>
      <c r="H7" s="5" t="str">
        <f>IF(ISBLANK(宅配便入力!J6),"",宅配便入力!J6)</f>
        <v/>
      </c>
      <c r="I7" s="5" t="str">
        <f>IF(ISBLANK(宅配便入力!I6),"",宅配便入力!I6)</f>
        <v/>
      </c>
      <c r="J7" s="5" t="str">
        <f>IF(ISBLANK(宅配便入力!D6),"",宅配便入力!D6)</f>
        <v/>
      </c>
      <c r="K7" s="5" t="str">
        <f>IF(ISBLANK(宅配便入力!T6),"",宅配便入力!T6)</f>
        <v/>
      </c>
      <c r="L7" s="8" t="s">
        <v>345</v>
      </c>
      <c r="M7" s="5" t="s">
        <v>446</v>
      </c>
      <c r="N7" s="261" t="str">
        <f>IFERROR(VLOOKUP($M7,宅配便!$A$18:$O$27,3),"")&amp;""</f>
        <v/>
      </c>
      <c r="O7" s="261"/>
      <c r="P7" s="261"/>
      <c r="Q7" s="261"/>
      <c r="R7" s="261"/>
      <c r="S7" s="261"/>
      <c r="T7" s="261"/>
      <c r="U7" s="261"/>
      <c r="V7" s="261"/>
      <c r="W7" s="261"/>
    </row>
    <row r="8" spans="1:23">
      <c r="A8" s="6">
        <v>4</v>
      </c>
      <c r="B8" s="5" t="str">
        <f>IF(ISBLANK(ID管理番号商品名入力!E6),"",ID管理番号商品名入力!E6)</f>
        <v/>
      </c>
      <c r="C8" s="5" t="str">
        <f>IF(ISBLANK(ID管理番号商品名入力!F6),"",ID管理番号商品名入力!F6)</f>
        <v/>
      </c>
      <c r="D8" s="5" t="str">
        <f>IF(ISBLANK(宅配便入力!E7),"",宅配便入力!E7)</f>
        <v/>
      </c>
      <c r="E8" s="5" t="str">
        <f>IF(ISBLANK(宅配便入力!F7),"",宅配便入力!F7)</f>
        <v/>
      </c>
      <c r="F8" s="5" t="str">
        <f ca="1">IFERROR('計算（宅配便）'!P7,"")</f>
        <v/>
      </c>
      <c r="G8" s="5" t="str">
        <f ca="1">IFERROR('計算（宅配便）'!Q7,"")</f>
        <v/>
      </c>
      <c r="H8" s="5" t="str">
        <f>IF(ISBLANK(宅配便入力!J7),"",宅配便入力!J7)</f>
        <v/>
      </c>
      <c r="I8" s="5" t="str">
        <f>IF(ISBLANK(宅配便入力!I7),"",宅配便入力!I7)</f>
        <v/>
      </c>
      <c r="J8" s="5" t="str">
        <f>IF(ISBLANK(宅配便入力!D7),"",宅配便入力!D7)</f>
        <v/>
      </c>
      <c r="K8" s="5" t="str">
        <f>IF(ISBLANK(宅配便入力!T7),"",宅配便入力!T7)</f>
        <v/>
      </c>
      <c r="L8" s="8" t="s">
        <v>120</v>
      </c>
      <c r="M8" s="8" t="s">
        <v>121</v>
      </c>
      <c r="N8" s="8" t="s">
        <v>122</v>
      </c>
      <c r="O8" s="8" t="s">
        <v>123</v>
      </c>
      <c r="P8" s="8" t="s">
        <v>124</v>
      </c>
      <c r="Q8" s="8" t="s">
        <v>125</v>
      </c>
      <c r="R8" s="8" t="s">
        <v>126</v>
      </c>
      <c r="S8" s="8" t="s">
        <v>127</v>
      </c>
      <c r="T8" s="8" t="s">
        <v>128</v>
      </c>
      <c r="U8" s="8" t="s">
        <v>129</v>
      </c>
      <c r="V8" s="8" t="s">
        <v>130</v>
      </c>
      <c r="W8" s="8" t="s">
        <v>77</v>
      </c>
    </row>
    <row r="9" spans="1:23">
      <c r="A9" s="6">
        <v>5</v>
      </c>
      <c r="B9" s="5" t="str">
        <f>IF(ISBLANK(ID管理番号商品名入力!E7),"",ID管理番号商品名入力!E7)</f>
        <v/>
      </c>
      <c r="C9" s="5" t="str">
        <f>IF(ISBLANK(ID管理番号商品名入力!F7),"",ID管理番号商品名入力!F7)</f>
        <v/>
      </c>
      <c r="D9" s="5" t="str">
        <f>IF(ISBLANK(宅配便入力!E8),"",宅配便入力!E8)</f>
        <v/>
      </c>
      <c r="E9" s="5" t="str">
        <f>IF(ISBLANK(宅配便入力!F8),"",宅配便入力!F8)</f>
        <v/>
      </c>
      <c r="F9" s="5" t="str">
        <f ca="1">IFERROR('計算（宅配便）'!P8,"")</f>
        <v/>
      </c>
      <c r="G9" s="5" t="str">
        <f ca="1">IFERROR('計算（宅配便）'!Q8,"")</f>
        <v/>
      </c>
      <c r="H9" s="5" t="str">
        <f>IF(ISBLANK(宅配便入力!J8),"",宅配便入力!J8)</f>
        <v/>
      </c>
      <c r="I9" s="5" t="str">
        <f>IF(ISBLANK(宅配便入力!I8),"",宅配便入力!I8)</f>
        <v/>
      </c>
      <c r="J9" s="5" t="str">
        <f>IF(ISBLANK(宅配便入力!D8),"",宅配便入力!D8)</f>
        <v/>
      </c>
      <c r="K9" s="5" t="str">
        <f>IF(ISBLANK(宅配便入力!T8),"",宅配便入力!T8)</f>
        <v/>
      </c>
      <c r="L9" s="5">
        <f>IFERROR(VLOOKUP($M7,宅配便!$A$18:$O$27,COLUMN()-COLUMN($L7)+4),"")</f>
        <v>0</v>
      </c>
      <c r="M9" s="5">
        <f>IFERROR(VLOOKUP($M7,宅配便!$A$18:$O$27,COLUMN()-COLUMN($L7)+4),"")</f>
        <v>0</v>
      </c>
      <c r="N9" s="5">
        <f>IFERROR(VLOOKUP($M7,宅配便!$A$18:$O$27,COLUMN()-COLUMN($L7)+4),"")</f>
        <v>0</v>
      </c>
      <c r="O9" s="5">
        <f>IFERROR(VLOOKUP($M7,宅配便!$A$18:$O$27,COLUMN()-COLUMN($L7)+4),"")</f>
        <v>0</v>
      </c>
      <c r="P9" s="5">
        <f>IFERROR(VLOOKUP($M7,宅配便!$A$18:$O$27,COLUMN()-COLUMN($L7)+4),"")</f>
        <v>0</v>
      </c>
      <c r="Q9" s="5">
        <f>IFERROR(VLOOKUP($M7,宅配便!$A$18:$O$27,COLUMN()-COLUMN($L7)+4),"")</f>
        <v>0</v>
      </c>
      <c r="R9" s="5">
        <f>IFERROR(VLOOKUP($M7,宅配便!$A$18:$O$27,COLUMN()-COLUMN($L7)+4),"")</f>
        <v>0</v>
      </c>
      <c r="S9" s="5">
        <f>IFERROR(VLOOKUP($M7,宅配便!$A$18:$O$27,COLUMN()-COLUMN($L7)+4),"")</f>
        <v>0</v>
      </c>
      <c r="T9" s="5">
        <f>IFERROR(VLOOKUP($M7,宅配便!$A$18:$O$27,COLUMN()-COLUMN($L7)+4),"")</f>
        <v>0</v>
      </c>
      <c r="U9" s="5">
        <f>IFERROR(VLOOKUP($M7,宅配便!$A$18:$O$27,COLUMN()-COLUMN($L7)+4),"")</f>
        <v>0</v>
      </c>
      <c r="V9" s="5">
        <f>IFERROR(VLOOKUP($M7,宅配便!$A$18:$O$27,COLUMN()-COLUMN($L7)+4),"")</f>
        <v>0</v>
      </c>
      <c r="W9" s="5">
        <f>IFERROR(VLOOKUP($M7,宅配便!$A$18:$O$27,COLUMN()-COLUMN($L7)+4),"")</f>
        <v>0</v>
      </c>
    </row>
    <row r="10" spans="1:23">
      <c r="A10" s="6">
        <v>6</v>
      </c>
      <c r="B10" s="5" t="str">
        <f>IF(ISBLANK(ID管理番号商品名入力!E8),"",ID管理番号商品名入力!E8)</f>
        <v/>
      </c>
      <c r="C10" s="5" t="str">
        <f>IF(ISBLANK(ID管理番号商品名入力!F8),"",ID管理番号商品名入力!F8)</f>
        <v/>
      </c>
      <c r="D10" s="5" t="str">
        <f>IF(ISBLANK(宅配便入力!E9),"",宅配便入力!E9)</f>
        <v/>
      </c>
      <c r="E10" s="5" t="str">
        <f>IF(ISBLANK(宅配便入力!F9),"",宅配便入力!F9)</f>
        <v/>
      </c>
      <c r="F10" s="5" t="str">
        <f ca="1">IFERROR('計算（宅配便）'!P9,"")</f>
        <v/>
      </c>
      <c r="G10" s="5" t="str">
        <f ca="1">IFERROR('計算（宅配便）'!Q9,"")</f>
        <v/>
      </c>
      <c r="H10" s="5" t="str">
        <f>IF(ISBLANK(宅配便入力!J9),"",宅配便入力!J9)</f>
        <v/>
      </c>
      <c r="I10" s="5" t="str">
        <f>IF(ISBLANK(宅配便入力!I9),"",宅配便入力!I9)</f>
        <v/>
      </c>
      <c r="J10" s="5" t="str">
        <f>IF(ISBLANK(宅配便入力!D9),"",宅配便入力!D9)</f>
        <v/>
      </c>
      <c r="K10" s="5" t="str">
        <f>IF(ISBLANK(宅配便入力!T9),"",宅配便入力!T9)</f>
        <v/>
      </c>
      <c r="L10" s="8" t="s">
        <v>345</v>
      </c>
      <c r="M10" s="5" t="s">
        <v>456</v>
      </c>
      <c r="N10" s="261" t="str">
        <f>IFERROR(VLOOKUP($M10,宅配便!$A$18:$O$27,3),"")&amp;""</f>
        <v/>
      </c>
      <c r="O10" s="261"/>
      <c r="P10" s="261"/>
      <c r="Q10" s="261"/>
      <c r="R10" s="261"/>
      <c r="S10" s="261"/>
      <c r="T10" s="261"/>
      <c r="U10" s="261"/>
      <c r="V10" s="261"/>
      <c r="W10" s="261"/>
    </row>
    <row r="11" spans="1:23">
      <c r="A11" s="6">
        <v>7</v>
      </c>
      <c r="B11" s="5" t="str">
        <f>IF(ISBLANK(ID管理番号商品名入力!E9),"",ID管理番号商品名入力!E9)</f>
        <v/>
      </c>
      <c r="C11" s="5" t="str">
        <f>IF(ISBLANK(ID管理番号商品名入力!F9),"",ID管理番号商品名入力!F9)</f>
        <v/>
      </c>
      <c r="D11" s="5" t="str">
        <f>IF(ISBLANK(宅配便入力!E10),"",宅配便入力!E10)</f>
        <v/>
      </c>
      <c r="E11" s="5" t="str">
        <f>IF(ISBLANK(宅配便入力!F10),"",宅配便入力!F10)</f>
        <v/>
      </c>
      <c r="F11" s="5" t="str">
        <f ca="1">IFERROR('計算（宅配便）'!P10,"")</f>
        <v/>
      </c>
      <c r="G11" s="5" t="str">
        <f ca="1">IFERROR('計算（宅配便）'!Q10,"")</f>
        <v/>
      </c>
      <c r="H11" s="5" t="str">
        <f>IF(ISBLANK(宅配便入力!J10),"",宅配便入力!J10)</f>
        <v/>
      </c>
      <c r="I11" s="5" t="str">
        <f>IF(ISBLANK(宅配便入力!I10),"",宅配便入力!I10)</f>
        <v/>
      </c>
      <c r="J11" s="5" t="str">
        <f>IF(ISBLANK(宅配便入力!D10),"",宅配便入力!D10)</f>
        <v/>
      </c>
      <c r="K11" s="5" t="str">
        <f>IF(ISBLANK(宅配便入力!T10),"",宅配便入力!T10)</f>
        <v/>
      </c>
      <c r="L11" s="8" t="s">
        <v>120</v>
      </c>
      <c r="M11" s="8" t="s">
        <v>121</v>
      </c>
      <c r="N11" s="8" t="s">
        <v>122</v>
      </c>
      <c r="O11" s="8" t="s">
        <v>123</v>
      </c>
      <c r="P11" s="8" t="s">
        <v>124</v>
      </c>
      <c r="Q11" s="8" t="s">
        <v>125</v>
      </c>
      <c r="R11" s="8" t="s">
        <v>126</v>
      </c>
      <c r="S11" s="8" t="s">
        <v>127</v>
      </c>
      <c r="T11" s="8" t="s">
        <v>128</v>
      </c>
      <c r="U11" s="8" t="s">
        <v>129</v>
      </c>
      <c r="V11" s="8" t="s">
        <v>130</v>
      </c>
      <c r="W11" s="8" t="s">
        <v>77</v>
      </c>
    </row>
    <row r="12" spans="1:23">
      <c r="A12" s="6">
        <v>8</v>
      </c>
      <c r="B12" s="5" t="str">
        <f>IF(ISBLANK(ID管理番号商品名入力!E10),"",ID管理番号商品名入力!E10)</f>
        <v/>
      </c>
      <c r="C12" s="5" t="str">
        <f>IF(ISBLANK(ID管理番号商品名入力!F10),"",ID管理番号商品名入力!F10)</f>
        <v/>
      </c>
      <c r="D12" s="5" t="str">
        <f>IF(ISBLANK(宅配便入力!E11),"",宅配便入力!E11)</f>
        <v/>
      </c>
      <c r="E12" s="5" t="str">
        <f>IF(ISBLANK(宅配便入力!F11),"",宅配便入力!F11)</f>
        <v/>
      </c>
      <c r="F12" s="5" t="str">
        <f ca="1">IFERROR('計算（宅配便）'!P11,"")</f>
        <v/>
      </c>
      <c r="G12" s="5" t="str">
        <f ca="1">IFERROR('計算（宅配便）'!Q11,"")</f>
        <v/>
      </c>
      <c r="H12" s="5" t="str">
        <f>IF(ISBLANK(宅配便入力!J11),"",宅配便入力!J11)</f>
        <v/>
      </c>
      <c r="I12" s="5" t="str">
        <f>IF(ISBLANK(宅配便入力!I11),"",宅配便入力!I11)</f>
        <v/>
      </c>
      <c r="J12" s="5" t="str">
        <f>IF(ISBLANK(宅配便入力!D11),"",宅配便入力!D11)</f>
        <v/>
      </c>
      <c r="K12" s="5" t="str">
        <f>IF(ISBLANK(宅配便入力!T11),"",宅配便入力!T11)</f>
        <v/>
      </c>
      <c r="L12" s="5">
        <f>IFERROR(VLOOKUP($M10,宅配便!$A$18:$O$27,COLUMN()-COLUMN($L10)+4),"")</f>
        <v>0</v>
      </c>
      <c r="M12" s="5">
        <f>IFERROR(VLOOKUP($M10,宅配便!$A$18:$O$27,COLUMN()-COLUMN($L10)+4),"")</f>
        <v>0</v>
      </c>
      <c r="N12" s="5">
        <f>IFERROR(VLOOKUP($M10,宅配便!$A$18:$O$27,COLUMN()-COLUMN($L10)+4),"")</f>
        <v>0</v>
      </c>
      <c r="O12" s="5">
        <f>IFERROR(VLOOKUP($M10,宅配便!$A$18:$O$27,COLUMN()-COLUMN($L10)+4),"")</f>
        <v>0</v>
      </c>
      <c r="P12" s="5">
        <f>IFERROR(VLOOKUP($M10,宅配便!$A$18:$O$27,COLUMN()-COLUMN($L10)+4),"")</f>
        <v>0</v>
      </c>
      <c r="Q12" s="5">
        <f>IFERROR(VLOOKUP($M10,宅配便!$A$18:$O$27,COLUMN()-COLUMN($L10)+4),"")</f>
        <v>0</v>
      </c>
      <c r="R12" s="5">
        <f>IFERROR(VLOOKUP($M10,宅配便!$A$18:$O$27,COLUMN()-COLUMN($L10)+4),"")</f>
        <v>0</v>
      </c>
      <c r="S12" s="5">
        <f>IFERROR(VLOOKUP($M10,宅配便!$A$18:$O$27,COLUMN()-COLUMN($L10)+4),"")</f>
        <v>0</v>
      </c>
      <c r="T12" s="5">
        <f>IFERROR(VLOOKUP($M10,宅配便!$A$18:$O$27,COLUMN()-COLUMN($L10)+4),"")</f>
        <v>0</v>
      </c>
      <c r="U12" s="5">
        <f>IFERROR(VLOOKUP($M10,宅配便!$A$18:$O$27,COLUMN()-COLUMN($L10)+4),"")</f>
        <v>0</v>
      </c>
      <c r="V12" s="5">
        <f>IFERROR(VLOOKUP($M10,宅配便!$A$18:$O$27,COLUMN()-COLUMN($L10)+4),"")</f>
        <v>0</v>
      </c>
      <c r="W12" s="5">
        <f>IFERROR(VLOOKUP($M10,宅配便!$A$18:$O$27,COLUMN()-COLUMN($L10)+4),"")</f>
        <v>0</v>
      </c>
    </row>
    <row r="13" spans="1:23">
      <c r="A13" s="6">
        <v>9</v>
      </c>
      <c r="B13" s="5" t="str">
        <f>IF(ISBLANK(ID管理番号商品名入力!E11),"",ID管理番号商品名入力!E11)</f>
        <v/>
      </c>
      <c r="C13" s="5" t="str">
        <f>IF(ISBLANK(ID管理番号商品名入力!F11),"",ID管理番号商品名入力!F11)</f>
        <v/>
      </c>
      <c r="D13" s="5" t="str">
        <f>IF(ISBLANK(宅配便入力!E12),"",宅配便入力!E12)</f>
        <v/>
      </c>
      <c r="E13" s="5" t="str">
        <f>IF(ISBLANK(宅配便入力!F12),"",宅配便入力!F12)</f>
        <v/>
      </c>
      <c r="F13" s="5" t="str">
        <f ca="1">IFERROR('計算（宅配便）'!P12,"")</f>
        <v/>
      </c>
      <c r="G13" s="5" t="str">
        <f ca="1">IFERROR('計算（宅配便）'!Q12,"")</f>
        <v/>
      </c>
      <c r="H13" s="5" t="str">
        <f>IF(ISBLANK(宅配便入力!J12),"",宅配便入力!J12)</f>
        <v/>
      </c>
      <c r="I13" s="5" t="str">
        <f>IF(ISBLANK(宅配便入力!I12),"",宅配便入力!I12)</f>
        <v/>
      </c>
      <c r="J13" s="5" t="str">
        <f>IF(ISBLANK(宅配便入力!D12),"",宅配便入力!D12)</f>
        <v/>
      </c>
      <c r="K13" s="5" t="str">
        <f>IF(ISBLANK(宅配便入力!T12),"",宅配便入力!T12)</f>
        <v/>
      </c>
      <c r="L13" s="8" t="s">
        <v>345</v>
      </c>
      <c r="M13" s="5" t="s">
        <v>447</v>
      </c>
      <c r="N13" s="261" t="str">
        <f>IFERROR(VLOOKUP($M13,宅配便!$A$18:$O$27,3),"")&amp;""</f>
        <v/>
      </c>
      <c r="O13" s="261"/>
      <c r="P13" s="261"/>
      <c r="Q13" s="261"/>
      <c r="R13" s="261"/>
      <c r="S13" s="261"/>
      <c r="T13" s="261"/>
      <c r="U13" s="261"/>
      <c r="V13" s="261"/>
      <c r="W13" s="261"/>
    </row>
    <row r="14" spans="1:23">
      <c r="A14" s="6">
        <v>10</v>
      </c>
      <c r="B14" s="5" t="str">
        <f>IF(ISBLANK(ID管理番号商品名入力!E12),"",ID管理番号商品名入力!E12)</f>
        <v/>
      </c>
      <c r="C14" s="5" t="str">
        <f>IF(ISBLANK(ID管理番号商品名入力!F12),"",ID管理番号商品名入力!F12)</f>
        <v/>
      </c>
      <c r="D14" s="5" t="str">
        <f>IF(ISBLANK(宅配便入力!E13),"",宅配便入力!E13)</f>
        <v/>
      </c>
      <c r="E14" s="5" t="str">
        <f>IF(ISBLANK(宅配便入力!F13),"",宅配便入力!F13)</f>
        <v/>
      </c>
      <c r="F14" s="5" t="str">
        <f ca="1">IFERROR('計算（宅配便）'!P13,"")</f>
        <v/>
      </c>
      <c r="G14" s="5" t="str">
        <f ca="1">IFERROR('計算（宅配便）'!Q13,"")</f>
        <v/>
      </c>
      <c r="H14" s="5" t="str">
        <f>IF(ISBLANK(宅配便入力!J13),"",宅配便入力!J13)</f>
        <v/>
      </c>
      <c r="I14" s="5" t="str">
        <f>IF(ISBLANK(宅配便入力!I13),"",宅配便入力!I13)</f>
        <v/>
      </c>
      <c r="J14" s="5" t="str">
        <f>IF(ISBLANK(宅配便入力!D13),"",宅配便入力!D13)</f>
        <v/>
      </c>
      <c r="K14" s="5" t="str">
        <f>IF(ISBLANK(宅配便入力!T13),"",宅配便入力!T13)</f>
        <v/>
      </c>
      <c r="L14" s="8" t="s">
        <v>120</v>
      </c>
      <c r="M14" s="8" t="s">
        <v>121</v>
      </c>
      <c r="N14" s="8" t="s">
        <v>122</v>
      </c>
      <c r="O14" s="8" t="s">
        <v>123</v>
      </c>
      <c r="P14" s="8" t="s">
        <v>124</v>
      </c>
      <c r="Q14" s="8" t="s">
        <v>125</v>
      </c>
      <c r="R14" s="8" t="s">
        <v>126</v>
      </c>
      <c r="S14" s="8" t="s">
        <v>127</v>
      </c>
      <c r="T14" s="8" t="s">
        <v>128</v>
      </c>
      <c r="U14" s="8" t="s">
        <v>129</v>
      </c>
      <c r="V14" s="8" t="s">
        <v>130</v>
      </c>
      <c r="W14" s="8" t="s">
        <v>77</v>
      </c>
    </row>
    <row r="15" spans="1:23">
      <c r="A15" s="6">
        <v>11</v>
      </c>
      <c r="B15" s="5" t="str">
        <f>IF(ISBLANK(ID管理番号商品名入力!E13),"",ID管理番号商品名入力!E13)</f>
        <v/>
      </c>
      <c r="C15" s="5" t="str">
        <f>IF(ISBLANK(ID管理番号商品名入力!F13),"",ID管理番号商品名入力!F13)</f>
        <v/>
      </c>
      <c r="D15" s="5" t="str">
        <f>IF(ISBLANK(宅配便入力!E14),"",宅配便入力!E14)</f>
        <v/>
      </c>
      <c r="E15" s="5" t="str">
        <f>IF(ISBLANK(宅配便入力!F14),"",宅配便入力!F14)</f>
        <v/>
      </c>
      <c r="F15" s="5" t="str">
        <f ca="1">IFERROR('計算（宅配便）'!P14,"")</f>
        <v/>
      </c>
      <c r="G15" s="5" t="str">
        <f ca="1">IFERROR('計算（宅配便）'!Q14,"")</f>
        <v/>
      </c>
      <c r="H15" s="5" t="str">
        <f>IF(ISBLANK(宅配便入力!J14),"",宅配便入力!J14)</f>
        <v/>
      </c>
      <c r="I15" s="5" t="str">
        <f>IF(ISBLANK(宅配便入力!I14),"",宅配便入力!I14)</f>
        <v/>
      </c>
      <c r="J15" s="5" t="str">
        <f>IF(ISBLANK(宅配便入力!D14),"",宅配便入力!D14)</f>
        <v/>
      </c>
      <c r="K15" s="5" t="str">
        <f>IF(ISBLANK(宅配便入力!T14),"",宅配便入力!T14)</f>
        <v/>
      </c>
      <c r="L15" s="5">
        <f>IFERROR(VLOOKUP($M13,宅配便!$A$18:$O$27,COLUMN()-COLUMN($L13)+4),"")</f>
        <v>0</v>
      </c>
      <c r="M15" s="5">
        <f>IFERROR(VLOOKUP($M13,宅配便!$A$18:$O$27,COLUMN()-COLUMN($L13)+4),"")</f>
        <v>0</v>
      </c>
      <c r="N15" s="5">
        <f>IFERROR(VLOOKUP($M13,宅配便!$A$18:$O$27,COLUMN()-COLUMN($L13)+4),"")</f>
        <v>0</v>
      </c>
      <c r="O15" s="5">
        <f>IFERROR(VLOOKUP($M13,宅配便!$A$18:$O$27,COLUMN()-COLUMN($L13)+4),"")</f>
        <v>0</v>
      </c>
      <c r="P15" s="5">
        <f>IFERROR(VLOOKUP($M13,宅配便!$A$18:$O$27,COLUMN()-COLUMN($L13)+4),"")</f>
        <v>0</v>
      </c>
      <c r="Q15" s="5">
        <f>IFERROR(VLOOKUP($M13,宅配便!$A$18:$O$27,COLUMN()-COLUMN($L13)+4),"")</f>
        <v>0</v>
      </c>
      <c r="R15" s="5">
        <f>IFERROR(VLOOKUP($M13,宅配便!$A$18:$O$27,COLUMN()-COLUMN($L13)+4),"")</f>
        <v>0</v>
      </c>
      <c r="S15" s="5">
        <f>IFERROR(VLOOKUP($M13,宅配便!$A$18:$O$27,COLUMN()-COLUMN($L13)+4),"")</f>
        <v>0</v>
      </c>
      <c r="T15" s="5">
        <f>IFERROR(VLOOKUP($M13,宅配便!$A$18:$O$27,COLUMN()-COLUMN($L13)+4),"")</f>
        <v>0</v>
      </c>
      <c r="U15" s="5">
        <f>IFERROR(VLOOKUP($M13,宅配便!$A$18:$O$27,COLUMN()-COLUMN($L13)+4),"")</f>
        <v>0</v>
      </c>
      <c r="V15" s="5">
        <f>IFERROR(VLOOKUP($M13,宅配便!$A$18:$O$27,COLUMN()-COLUMN($L13)+4),"")</f>
        <v>0</v>
      </c>
      <c r="W15" s="5">
        <f>IFERROR(VLOOKUP($M13,宅配便!$A$18:$O$27,COLUMN()-COLUMN($L13)+4),"")</f>
        <v>0</v>
      </c>
    </row>
    <row r="16" spans="1:23">
      <c r="A16" s="6">
        <v>12</v>
      </c>
      <c r="B16" s="5" t="str">
        <f>IF(ISBLANK(ID管理番号商品名入力!E14),"",ID管理番号商品名入力!E14)</f>
        <v/>
      </c>
      <c r="C16" s="5" t="str">
        <f>IF(ISBLANK(ID管理番号商品名入力!F14),"",ID管理番号商品名入力!F14)</f>
        <v/>
      </c>
      <c r="D16" s="5" t="str">
        <f>IF(ISBLANK(宅配便入力!E15),"",宅配便入力!E15)</f>
        <v/>
      </c>
      <c r="E16" s="5" t="str">
        <f>IF(ISBLANK(宅配便入力!F15),"",宅配便入力!F15)</f>
        <v/>
      </c>
      <c r="F16" s="5" t="str">
        <f ca="1">IFERROR('計算（宅配便）'!P15,"")</f>
        <v/>
      </c>
      <c r="G16" s="5" t="str">
        <f ca="1">IFERROR('計算（宅配便）'!Q15,"")</f>
        <v/>
      </c>
      <c r="H16" s="5" t="str">
        <f>IF(ISBLANK(宅配便入力!J15),"",宅配便入力!J15)</f>
        <v/>
      </c>
      <c r="I16" s="5" t="str">
        <f>IF(ISBLANK(宅配便入力!I15),"",宅配便入力!I15)</f>
        <v/>
      </c>
      <c r="J16" s="5" t="str">
        <f>IF(ISBLANK(宅配便入力!D15),"",宅配便入力!D15)</f>
        <v/>
      </c>
      <c r="K16" s="5" t="str">
        <f>IF(ISBLANK(宅配便入力!T15),"",宅配便入力!T15)</f>
        <v/>
      </c>
      <c r="L16" s="8" t="s">
        <v>345</v>
      </c>
      <c r="M16" s="5" t="s">
        <v>448</v>
      </c>
      <c r="N16" s="261" t="str">
        <f>IFERROR(VLOOKUP($M16,宅配便!$A$18:$O$27,3),"")&amp;""</f>
        <v/>
      </c>
      <c r="O16" s="261"/>
      <c r="P16" s="261"/>
      <c r="Q16" s="261"/>
      <c r="R16" s="261"/>
      <c r="S16" s="261"/>
      <c r="T16" s="261"/>
      <c r="U16" s="261"/>
      <c r="V16" s="261"/>
      <c r="W16" s="261"/>
    </row>
    <row r="17" spans="1:23">
      <c r="A17" s="6">
        <v>13</v>
      </c>
      <c r="B17" s="5" t="str">
        <f>IF(ISBLANK(ID管理番号商品名入力!E15),"",ID管理番号商品名入力!E15)</f>
        <v/>
      </c>
      <c r="C17" s="5" t="str">
        <f>IF(ISBLANK(ID管理番号商品名入力!F15),"",ID管理番号商品名入力!F15)</f>
        <v/>
      </c>
      <c r="D17" s="5" t="str">
        <f>IF(ISBLANK(宅配便入力!E16),"",宅配便入力!E16)</f>
        <v/>
      </c>
      <c r="E17" s="5" t="str">
        <f>IF(ISBLANK(宅配便入力!F16),"",宅配便入力!F16)</f>
        <v/>
      </c>
      <c r="F17" s="5" t="str">
        <f ca="1">IFERROR('計算（宅配便）'!P16,"")</f>
        <v/>
      </c>
      <c r="G17" s="5" t="str">
        <f ca="1">IFERROR('計算（宅配便）'!Q16,"")</f>
        <v/>
      </c>
      <c r="H17" s="5" t="str">
        <f>IF(ISBLANK(宅配便入力!J16),"",宅配便入力!J16)</f>
        <v/>
      </c>
      <c r="I17" s="5" t="str">
        <f>IF(ISBLANK(宅配便入力!I16),"",宅配便入力!I16)</f>
        <v/>
      </c>
      <c r="J17" s="5" t="str">
        <f>IF(ISBLANK(宅配便入力!D16),"",宅配便入力!D16)</f>
        <v/>
      </c>
      <c r="K17" s="5" t="str">
        <f>IF(ISBLANK(宅配便入力!T16),"",宅配便入力!T16)</f>
        <v/>
      </c>
      <c r="L17" s="8" t="s">
        <v>120</v>
      </c>
      <c r="M17" s="8" t="s">
        <v>121</v>
      </c>
      <c r="N17" s="8" t="s">
        <v>122</v>
      </c>
      <c r="O17" s="8" t="s">
        <v>123</v>
      </c>
      <c r="P17" s="8" t="s">
        <v>124</v>
      </c>
      <c r="Q17" s="8" t="s">
        <v>125</v>
      </c>
      <c r="R17" s="8" t="s">
        <v>126</v>
      </c>
      <c r="S17" s="8" t="s">
        <v>127</v>
      </c>
      <c r="T17" s="8" t="s">
        <v>128</v>
      </c>
      <c r="U17" s="8" t="s">
        <v>129</v>
      </c>
      <c r="V17" s="8" t="s">
        <v>130</v>
      </c>
      <c r="W17" s="8" t="s">
        <v>77</v>
      </c>
    </row>
    <row r="18" spans="1:23">
      <c r="A18" s="6">
        <v>14</v>
      </c>
      <c r="B18" s="5" t="str">
        <f>IF(ISBLANK(ID管理番号商品名入力!E16),"",ID管理番号商品名入力!E16)</f>
        <v/>
      </c>
      <c r="C18" s="5" t="str">
        <f>IF(ISBLANK(ID管理番号商品名入力!F16),"",ID管理番号商品名入力!F16)</f>
        <v/>
      </c>
      <c r="D18" s="5" t="str">
        <f>IF(ISBLANK(宅配便入力!E17),"",宅配便入力!E17)</f>
        <v/>
      </c>
      <c r="E18" s="5" t="str">
        <f>IF(ISBLANK(宅配便入力!F17),"",宅配便入力!F17)</f>
        <v/>
      </c>
      <c r="F18" s="5" t="str">
        <f ca="1">IFERROR('計算（宅配便）'!P17,"")</f>
        <v/>
      </c>
      <c r="G18" s="5" t="str">
        <f ca="1">IFERROR('計算（宅配便）'!Q17,"")</f>
        <v/>
      </c>
      <c r="H18" s="5" t="str">
        <f>IF(ISBLANK(宅配便入力!J17),"",宅配便入力!J17)</f>
        <v/>
      </c>
      <c r="I18" s="5" t="str">
        <f>IF(ISBLANK(宅配便入力!I17),"",宅配便入力!I17)</f>
        <v/>
      </c>
      <c r="J18" s="5" t="str">
        <f>IF(ISBLANK(宅配便入力!D17),"",宅配便入力!D17)</f>
        <v/>
      </c>
      <c r="K18" s="5" t="str">
        <f>IF(ISBLANK(宅配便入力!T17),"",宅配便入力!T17)</f>
        <v/>
      </c>
      <c r="L18" s="5">
        <f>IFERROR(VLOOKUP($M16,宅配便!$A$18:$O$27,COLUMN()-COLUMN($L16)+4),"")</f>
        <v>0</v>
      </c>
      <c r="M18" s="5">
        <f>IFERROR(VLOOKUP($M16,宅配便!$A$18:$O$27,COLUMN()-COLUMN($L16)+4),"")</f>
        <v>0</v>
      </c>
      <c r="N18" s="5">
        <f>IFERROR(VLOOKUP($M16,宅配便!$A$18:$O$27,COLUMN()-COLUMN($L16)+4),"")</f>
        <v>0</v>
      </c>
      <c r="O18" s="5">
        <f>IFERROR(VLOOKUP($M16,宅配便!$A$18:$O$27,COLUMN()-COLUMN($L16)+4),"")</f>
        <v>0</v>
      </c>
      <c r="P18" s="5">
        <f>IFERROR(VLOOKUP($M16,宅配便!$A$18:$O$27,COLUMN()-COLUMN($L16)+4),"")</f>
        <v>0</v>
      </c>
      <c r="Q18" s="5">
        <f>IFERROR(VLOOKUP($M16,宅配便!$A$18:$O$27,COLUMN()-COLUMN($L16)+4),"")</f>
        <v>0</v>
      </c>
      <c r="R18" s="5">
        <f>IFERROR(VLOOKUP($M16,宅配便!$A$18:$O$27,COLUMN()-COLUMN($L16)+4),"")</f>
        <v>0</v>
      </c>
      <c r="S18" s="5">
        <f>IFERROR(VLOOKUP($M16,宅配便!$A$18:$O$27,COLUMN()-COLUMN($L16)+4),"")</f>
        <v>0</v>
      </c>
      <c r="T18" s="5">
        <f>IFERROR(VLOOKUP($M16,宅配便!$A$18:$O$27,COLUMN()-COLUMN($L16)+4),"")</f>
        <v>0</v>
      </c>
      <c r="U18" s="5">
        <f>IFERROR(VLOOKUP($M16,宅配便!$A$18:$O$27,COLUMN()-COLUMN($L16)+4),"")</f>
        <v>0</v>
      </c>
      <c r="V18" s="5">
        <f>IFERROR(VLOOKUP($M16,宅配便!$A$18:$O$27,COLUMN()-COLUMN($L16)+4),"")</f>
        <v>0</v>
      </c>
      <c r="W18" s="5">
        <f>IFERROR(VLOOKUP($M16,宅配便!$A$18:$O$27,COLUMN()-COLUMN($L16)+4),"")</f>
        <v>0</v>
      </c>
    </row>
    <row r="19" spans="1:23">
      <c r="A19" s="6">
        <v>15</v>
      </c>
      <c r="B19" s="5" t="str">
        <f>IF(ISBLANK(ID管理番号商品名入力!E17),"",ID管理番号商品名入力!E17)</f>
        <v/>
      </c>
      <c r="C19" s="5" t="str">
        <f>IF(ISBLANK(ID管理番号商品名入力!F17),"",ID管理番号商品名入力!F17)</f>
        <v/>
      </c>
      <c r="D19" s="5" t="str">
        <f>IF(ISBLANK(宅配便入力!E18),"",宅配便入力!E18)</f>
        <v/>
      </c>
      <c r="E19" s="5" t="str">
        <f>IF(ISBLANK(宅配便入力!F18),"",宅配便入力!F18)</f>
        <v/>
      </c>
      <c r="F19" s="5" t="str">
        <f ca="1">IFERROR('計算（宅配便）'!P18,"")</f>
        <v/>
      </c>
      <c r="G19" s="5" t="str">
        <f ca="1">IFERROR('計算（宅配便）'!Q18,"")</f>
        <v/>
      </c>
      <c r="H19" s="5" t="str">
        <f>IF(ISBLANK(宅配便入力!J18),"",宅配便入力!J18)</f>
        <v/>
      </c>
      <c r="I19" s="5" t="str">
        <f>IF(ISBLANK(宅配便入力!I18),"",宅配便入力!I18)</f>
        <v/>
      </c>
      <c r="J19" s="5" t="str">
        <f>IF(ISBLANK(宅配便入力!D18),"",宅配便入力!D18)</f>
        <v/>
      </c>
      <c r="K19" s="5" t="str">
        <f>IF(ISBLANK(宅配便入力!T18),"",宅配便入力!T18)</f>
        <v/>
      </c>
      <c r="L19" s="8" t="s">
        <v>345</v>
      </c>
      <c r="M19" s="5" t="s">
        <v>449</v>
      </c>
      <c r="N19" s="261" t="str">
        <f>IFERROR(VLOOKUP($M19,宅配便!$A$18:$O$27,3),"")&amp;""</f>
        <v/>
      </c>
      <c r="O19" s="261"/>
      <c r="P19" s="261"/>
      <c r="Q19" s="261"/>
      <c r="R19" s="261"/>
      <c r="S19" s="261"/>
      <c r="T19" s="261"/>
      <c r="U19" s="261"/>
      <c r="V19" s="261"/>
      <c r="W19" s="261"/>
    </row>
    <row r="20" spans="1:23">
      <c r="A20" s="6">
        <v>16</v>
      </c>
      <c r="B20" s="5" t="str">
        <f>IF(ISBLANK(ID管理番号商品名入力!E18),"",ID管理番号商品名入力!E18)</f>
        <v/>
      </c>
      <c r="C20" s="5" t="str">
        <f>IF(ISBLANK(ID管理番号商品名入力!F18),"",ID管理番号商品名入力!F18)</f>
        <v/>
      </c>
      <c r="D20" s="5" t="str">
        <f>IF(ISBLANK(宅配便入力!E19),"",宅配便入力!E19)</f>
        <v/>
      </c>
      <c r="E20" s="5" t="str">
        <f>IF(ISBLANK(宅配便入力!F19),"",宅配便入力!F19)</f>
        <v/>
      </c>
      <c r="F20" s="5" t="str">
        <f ca="1">IFERROR('計算（宅配便）'!P19,"")</f>
        <v/>
      </c>
      <c r="G20" s="5" t="str">
        <f ca="1">IFERROR('計算（宅配便）'!Q19,"")</f>
        <v/>
      </c>
      <c r="H20" s="5" t="str">
        <f>IF(ISBLANK(宅配便入力!J19),"",宅配便入力!J19)</f>
        <v/>
      </c>
      <c r="I20" s="5" t="str">
        <f>IF(ISBLANK(宅配便入力!I19),"",宅配便入力!I19)</f>
        <v/>
      </c>
      <c r="J20" s="5" t="str">
        <f>IF(ISBLANK(宅配便入力!D19),"",宅配便入力!D19)</f>
        <v/>
      </c>
      <c r="K20" s="5" t="str">
        <f>IF(ISBLANK(宅配便入力!T19),"",宅配便入力!T19)</f>
        <v/>
      </c>
      <c r="L20" s="8" t="s">
        <v>120</v>
      </c>
      <c r="M20" s="8" t="s">
        <v>121</v>
      </c>
      <c r="N20" s="8" t="s">
        <v>122</v>
      </c>
      <c r="O20" s="8" t="s">
        <v>123</v>
      </c>
      <c r="P20" s="8" t="s">
        <v>124</v>
      </c>
      <c r="Q20" s="8" t="s">
        <v>125</v>
      </c>
      <c r="R20" s="8" t="s">
        <v>126</v>
      </c>
      <c r="S20" s="8" t="s">
        <v>127</v>
      </c>
      <c r="T20" s="8" t="s">
        <v>128</v>
      </c>
      <c r="U20" s="8" t="s">
        <v>129</v>
      </c>
      <c r="V20" s="8" t="s">
        <v>130</v>
      </c>
      <c r="W20" s="8" t="s">
        <v>77</v>
      </c>
    </row>
    <row r="21" spans="1:23">
      <c r="A21" s="6">
        <v>17</v>
      </c>
      <c r="B21" s="5" t="str">
        <f>IF(ISBLANK(ID管理番号商品名入力!E19),"",ID管理番号商品名入力!E19)</f>
        <v/>
      </c>
      <c r="C21" s="5" t="str">
        <f>IF(ISBLANK(ID管理番号商品名入力!F19),"",ID管理番号商品名入力!F19)</f>
        <v/>
      </c>
      <c r="D21" s="5" t="str">
        <f>IF(ISBLANK(宅配便入力!E20),"",宅配便入力!E20)</f>
        <v/>
      </c>
      <c r="E21" s="5" t="str">
        <f>IF(ISBLANK(宅配便入力!F20),"",宅配便入力!F20)</f>
        <v/>
      </c>
      <c r="F21" s="5" t="str">
        <f ca="1">IFERROR('計算（宅配便）'!P20,"")</f>
        <v/>
      </c>
      <c r="G21" s="5" t="str">
        <f ca="1">IFERROR('計算（宅配便）'!Q20,"")</f>
        <v/>
      </c>
      <c r="H21" s="5" t="str">
        <f>IF(ISBLANK(宅配便入力!J20),"",宅配便入力!J20)</f>
        <v/>
      </c>
      <c r="I21" s="5" t="str">
        <f>IF(ISBLANK(宅配便入力!I20),"",宅配便入力!I20)</f>
        <v/>
      </c>
      <c r="J21" s="5" t="str">
        <f>IF(ISBLANK(宅配便入力!D20),"",宅配便入力!D20)</f>
        <v/>
      </c>
      <c r="K21" s="5" t="str">
        <f>IF(ISBLANK(宅配便入力!T20),"",宅配便入力!T20)</f>
        <v/>
      </c>
      <c r="L21" s="5">
        <f>IFERROR(VLOOKUP($M19,宅配便!$A$18:$O$27,COLUMN()-COLUMN($L19)+4),"")</f>
        <v>0</v>
      </c>
      <c r="M21" s="5">
        <f>IFERROR(VLOOKUP($M19,宅配便!$A$18:$O$27,COLUMN()-COLUMN($L19)+4),"")</f>
        <v>0</v>
      </c>
      <c r="N21" s="5">
        <f>IFERROR(VLOOKUP($M19,宅配便!$A$18:$O$27,COLUMN()-COLUMN($L19)+4),"")</f>
        <v>0</v>
      </c>
      <c r="O21" s="5">
        <f>IFERROR(VLOOKUP($M19,宅配便!$A$18:$O$27,COLUMN()-COLUMN($L19)+4),"")</f>
        <v>0</v>
      </c>
      <c r="P21" s="5">
        <f>IFERROR(VLOOKUP($M19,宅配便!$A$18:$O$27,COLUMN()-COLUMN($L19)+4),"")</f>
        <v>0</v>
      </c>
      <c r="Q21" s="5">
        <f>IFERROR(VLOOKUP($M19,宅配便!$A$18:$O$27,COLUMN()-COLUMN($L19)+4),"")</f>
        <v>0</v>
      </c>
      <c r="R21" s="5">
        <f>IFERROR(VLOOKUP($M19,宅配便!$A$18:$O$27,COLUMN()-COLUMN($L19)+4),"")</f>
        <v>0</v>
      </c>
      <c r="S21" s="5">
        <f>IFERROR(VLOOKUP($M19,宅配便!$A$18:$O$27,COLUMN()-COLUMN($L19)+4),"")</f>
        <v>0</v>
      </c>
      <c r="T21" s="5">
        <f>IFERROR(VLOOKUP($M19,宅配便!$A$18:$O$27,COLUMN()-COLUMN($L19)+4),"")</f>
        <v>0</v>
      </c>
      <c r="U21" s="5">
        <f>IFERROR(VLOOKUP($M19,宅配便!$A$18:$O$27,COLUMN()-COLUMN($L19)+4),"")</f>
        <v>0</v>
      </c>
      <c r="V21" s="5">
        <f>IFERROR(VLOOKUP($M19,宅配便!$A$18:$O$27,COLUMN()-COLUMN($L19)+4),"")</f>
        <v>0</v>
      </c>
      <c r="W21" s="5">
        <f>IFERROR(VLOOKUP($M19,宅配便!$A$18:$O$27,COLUMN()-COLUMN($L19)+4),"")</f>
        <v>0</v>
      </c>
    </row>
    <row r="22" spans="1:23">
      <c r="A22" s="6">
        <v>18</v>
      </c>
      <c r="B22" s="5" t="str">
        <f>IF(ISBLANK(ID管理番号商品名入力!E20),"",ID管理番号商品名入力!E20)</f>
        <v/>
      </c>
      <c r="C22" s="5" t="str">
        <f>IF(ISBLANK(ID管理番号商品名入力!F20),"",ID管理番号商品名入力!F20)</f>
        <v/>
      </c>
      <c r="D22" s="5" t="str">
        <f>IF(ISBLANK(宅配便入力!E21),"",宅配便入力!E21)</f>
        <v/>
      </c>
      <c r="E22" s="5" t="str">
        <f>IF(ISBLANK(宅配便入力!F21),"",宅配便入力!F21)</f>
        <v/>
      </c>
      <c r="F22" s="5" t="str">
        <f ca="1">IFERROR('計算（宅配便）'!P21,"")</f>
        <v/>
      </c>
      <c r="G22" s="5" t="str">
        <f ca="1">IFERROR('計算（宅配便）'!Q21,"")</f>
        <v/>
      </c>
      <c r="H22" s="5" t="str">
        <f>IF(ISBLANK(宅配便入力!J21),"",宅配便入力!J21)</f>
        <v/>
      </c>
      <c r="I22" s="5" t="str">
        <f>IF(ISBLANK(宅配便入力!I21),"",宅配便入力!I21)</f>
        <v/>
      </c>
      <c r="J22" s="5" t="str">
        <f>IF(ISBLANK(宅配便入力!D21),"",宅配便入力!D21)</f>
        <v/>
      </c>
      <c r="K22" s="5" t="str">
        <f>IF(ISBLANK(宅配便入力!T21),"",宅配便入力!T21)</f>
        <v/>
      </c>
      <c r="L22" s="8" t="s">
        <v>345</v>
      </c>
      <c r="M22" s="5" t="s">
        <v>450</v>
      </c>
      <c r="N22" s="261" t="str">
        <f>IFERROR(VLOOKUP($M22,宅配便!$A$18:$O$27,3),"")&amp;""</f>
        <v/>
      </c>
      <c r="O22" s="261"/>
      <c r="P22" s="261"/>
      <c r="Q22" s="261"/>
      <c r="R22" s="261"/>
      <c r="S22" s="261"/>
      <c r="T22" s="261"/>
      <c r="U22" s="261"/>
      <c r="V22" s="261"/>
      <c r="W22" s="261"/>
    </row>
    <row r="23" spans="1:23">
      <c r="A23" s="6">
        <v>19</v>
      </c>
      <c r="B23" s="5" t="str">
        <f>IF(ISBLANK(ID管理番号商品名入力!E21),"",ID管理番号商品名入力!E21)</f>
        <v/>
      </c>
      <c r="C23" s="5" t="str">
        <f>IF(ISBLANK(ID管理番号商品名入力!F21),"",ID管理番号商品名入力!F21)</f>
        <v/>
      </c>
      <c r="D23" s="5" t="str">
        <f>IF(ISBLANK(宅配便入力!E22),"",宅配便入力!E22)</f>
        <v/>
      </c>
      <c r="E23" s="5" t="str">
        <f>IF(ISBLANK(宅配便入力!F22),"",宅配便入力!F22)</f>
        <v/>
      </c>
      <c r="F23" s="5" t="str">
        <f ca="1">IFERROR('計算（宅配便）'!P22,"")</f>
        <v/>
      </c>
      <c r="G23" s="5" t="str">
        <f ca="1">IFERROR('計算（宅配便）'!Q22,"")</f>
        <v/>
      </c>
      <c r="H23" s="5" t="str">
        <f>IF(ISBLANK(宅配便入力!J22),"",宅配便入力!J22)</f>
        <v/>
      </c>
      <c r="I23" s="5" t="str">
        <f>IF(ISBLANK(宅配便入力!I22),"",宅配便入力!I22)</f>
        <v/>
      </c>
      <c r="J23" s="5" t="str">
        <f>IF(ISBLANK(宅配便入力!D22),"",宅配便入力!D22)</f>
        <v/>
      </c>
      <c r="K23" s="5" t="str">
        <f>IF(ISBLANK(宅配便入力!T22),"",宅配便入力!T22)</f>
        <v/>
      </c>
      <c r="L23" s="8" t="s">
        <v>120</v>
      </c>
      <c r="M23" s="8" t="s">
        <v>121</v>
      </c>
      <c r="N23" s="8" t="s">
        <v>122</v>
      </c>
      <c r="O23" s="8" t="s">
        <v>123</v>
      </c>
      <c r="P23" s="8" t="s">
        <v>124</v>
      </c>
      <c r="Q23" s="8" t="s">
        <v>125</v>
      </c>
      <c r="R23" s="8" t="s">
        <v>126</v>
      </c>
      <c r="S23" s="8" t="s">
        <v>127</v>
      </c>
      <c r="T23" s="8" t="s">
        <v>128</v>
      </c>
      <c r="U23" s="8" t="s">
        <v>129</v>
      </c>
      <c r="V23" s="8" t="s">
        <v>130</v>
      </c>
      <c r="W23" s="8" t="s">
        <v>77</v>
      </c>
    </row>
    <row r="24" spans="1:23">
      <c r="A24" s="6">
        <v>20</v>
      </c>
      <c r="B24" s="5" t="str">
        <f>IF(ISBLANK(ID管理番号商品名入力!E22),"",ID管理番号商品名入力!E22)</f>
        <v/>
      </c>
      <c r="C24" s="5" t="str">
        <f>IF(ISBLANK(ID管理番号商品名入力!F22),"",ID管理番号商品名入力!F22)</f>
        <v/>
      </c>
      <c r="D24" s="5" t="str">
        <f>IF(ISBLANK(宅配便入力!E23),"",宅配便入力!E23)</f>
        <v/>
      </c>
      <c r="E24" s="5" t="str">
        <f>IF(ISBLANK(宅配便入力!F23),"",宅配便入力!F23)</f>
        <v/>
      </c>
      <c r="F24" s="5" t="str">
        <f ca="1">IFERROR('計算（宅配便）'!P23,"")</f>
        <v/>
      </c>
      <c r="G24" s="5" t="str">
        <f ca="1">IFERROR('計算（宅配便）'!Q23,"")</f>
        <v/>
      </c>
      <c r="H24" s="5" t="str">
        <f>IF(ISBLANK(宅配便入力!J23),"",宅配便入力!J23)</f>
        <v/>
      </c>
      <c r="I24" s="5" t="str">
        <f>IF(ISBLANK(宅配便入力!I23),"",宅配便入力!I23)</f>
        <v/>
      </c>
      <c r="J24" s="5" t="str">
        <f>IF(ISBLANK(宅配便入力!D23),"",宅配便入力!D23)</f>
        <v/>
      </c>
      <c r="K24" s="5" t="str">
        <f>IF(ISBLANK(宅配便入力!T23),"",宅配便入力!T23)</f>
        <v/>
      </c>
      <c r="L24" s="5">
        <f>IFERROR(VLOOKUP($M22,宅配便!$A$18:$O$27,COLUMN()-COLUMN($L22)+4),"")</f>
        <v>0</v>
      </c>
      <c r="M24" s="5">
        <f>IFERROR(VLOOKUP($M22,宅配便!$A$18:$O$27,COLUMN()-COLUMN($L22)+4),"")</f>
        <v>0</v>
      </c>
      <c r="N24" s="5">
        <f>IFERROR(VLOOKUP($M22,宅配便!$A$18:$O$27,COLUMN()-COLUMN($L22)+4),"")</f>
        <v>0</v>
      </c>
      <c r="O24" s="5">
        <f>IFERROR(VLOOKUP($M22,宅配便!$A$18:$O$27,COLUMN()-COLUMN($L22)+4),"")</f>
        <v>0</v>
      </c>
      <c r="P24" s="5">
        <f>IFERROR(VLOOKUP($M22,宅配便!$A$18:$O$27,COLUMN()-COLUMN($L22)+4),"")</f>
        <v>0</v>
      </c>
      <c r="Q24" s="5">
        <f>IFERROR(VLOOKUP($M22,宅配便!$A$18:$O$27,COLUMN()-COLUMN($L22)+4),"")</f>
        <v>0</v>
      </c>
      <c r="R24" s="5">
        <f>IFERROR(VLOOKUP($M22,宅配便!$A$18:$O$27,COLUMN()-COLUMN($L22)+4),"")</f>
        <v>0</v>
      </c>
      <c r="S24" s="5">
        <f>IFERROR(VLOOKUP($M22,宅配便!$A$18:$O$27,COLUMN()-COLUMN($L22)+4),"")</f>
        <v>0</v>
      </c>
      <c r="T24" s="5">
        <f>IFERROR(VLOOKUP($M22,宅配便!$A$18:$O$27,COLUMN()-COLUMN($L22)+4),"")</f>
        <v>0</v>
      </c>
      <c r="U24" s="5">
        <f>IFERROR(VLOOKUP($M22,宅配便!$A$18:$O$27,COLUMN()-COLUMN($L22)+4),"")</f>
        <v>0</v>
      </c>
      <c r="V24" s="5">
        <f>IFERROR(VLOOKUP($M22,宅配便!$A$18:$O$27,COLUMN()-COLUMN($L22)+4),"")</f>
        <v>0</v>
      </c>
      <c r="W24" s="5">
        <f>IFERROR(VLOOKUP($M22,宅配便!$A$18:$O$27,COLUMN()-COLUMN($L22)+4),"")</f>
        <v>0</v>
      </c>
    </row>
    <row r="25" spans="1:23">
      <c r="A25" s="6">
        <v>21</v>
      </c>
      <c r="B25" s="5" t="str">
        <f>IF(ISBLANK(ID管理番号商品名入力!E23),"",ID管理番号商品名入力!E23)</f>
        <v/>
      </c>
      <c r="C25" s="5" t="str">
        <f>IF(ISBLANK(ID管理番号商品名入力!F23),"",ID管理番号商品名入力!F23)</f>
        <v/>
      </c>
      <c r="D25" s="5" t="str">
        <f>IF(ISBLANK(宅配便入力!E24),"",宅配便入力!E24)</f>
        <v/>
      </c>
      <c r="E25" s="5" t="str">
        <f>IF(ISBLANK(宅配便入力!F24),"",宅配便入力!F24)</f>
        <v/>
      </c>
      <c r="F25" s="5" t="str">
        <f ca="1">IFERROR('計算（宅配便）'!P24,"")</f>
        <v/>
      </c>
      <c r="G25" s="5" t="str">
        <f ca="1">IFERROR('計算（宅配便）'!Q24,"")</f>
        <v/>
      </c>
      <c r="H25" s="5" t="str">
        <f>IF(ISBLANK(宅配便入力!J24),"",宅配便入力!J24)</f>
        <v/>
      </c>
      <c r="I25" s="5" t="str">
        <f>IF(ISBLANK(宅配便入力!I24),"",宅配便入力!I24)</f>
        <v/>
      </c>
      <c r="J25" s="5" t="str">
        <f>IF(ISBLANK(宅配便入力!D24),"",宅配便入力!D24)</f>
        <v/>
      </c>
      <c r="K25" s="5" t="str">
        <f>IF(ISBLANK(宅配便入力!T24),"",宅配便入力!T24)</f>
        <v/>
      </c>
      <c r="L25" s="8" t="s">
        <v>345</v>
      </c>
      <c r="M25" s="5" t="s">
        <v>451</v>
      </c>
      <c r="N25" s="261" t="str">
        <f>IFERROR(VLOOKUP($M25,宅配便!$A$18:$O$27,3),"")&amp;""</f>
        <v/>
      </c>
      <c r="O25" s="261"/>
      <c r="P25" s="261"/>
      <c r="Q25" s="261"/>
      <c r="R25" s="261"/>
      <c r="S25" s="261"/>
      <c r="T25" s="261"/>
      <c r="U25" s="261"/>
      <c r="V25" s="261"/>
      <c r="W25" s="261"/>
    </row>
    <row r="26" spans="1:23">
      <c r="A26" s="6">
        <v>22</v>
      </c>
      <c r="B26" s="5" t="str">
        <f>IF(ISBLANK(ID管理番号商品名入力!E24),"",ID管理番号商品名入力!E24)</f>
        <v/>
      </c>
      <c r="C26" s="5" t="str">
        <f>IF(ISBLANK(ID管理番号商品名入力!F24),"",ID管理番号商品名入力!F24)</f>
        <v/>
      </c>
      <c r="D26" s="5" t="str">
        <f>IF(ISBLANK(宅配便入力!E25),"",宅配便入力!E25)</f>
        <v/>
      </c>
      <c r="E26" s="5" t="str">
        <f>IF(ISBLANK(宅配便入力!F25),"",宅配便入力!F25)</f>
        <v/>
      </c>
      <c r="F26" s="5" t="str">
        <f ca="1">IFERROR('計算（宅配便）'!P25,"")</f>
        <v/>
      </c>
      <c r="G26" s="5" t="str">
        <f ca="1">IFERROR('計算（宅配便）'!Q25,"")</f>
        <v/>
      </c>
      <c r="H26" s="5" t="str">
        <f>IF(ISBLANK(宅配便入力!J25),"",宅配便入力!J25)</f>
        <v/>
      </c>
      <c r="I26" s="5" t="str">
        <f>IF(ISBLANK(宅配便入力!I25),"",宅配便入力!I25)</f>
        <v/>
      </c>
      <c r="J26" s="5" t="str">
        <f>IF(ISBLANK(宅配便入力!D25),"",宅配便入力!D25)</f>
        <v/>
      </c>
      <c r="K26" s="5" t="str">
        <f>IF(ISBLANK(宅配便入力!T25),"",宅配便入力!T25)</f>
        <v/>
      </c>
      <c r="L26" s="8" t="s">
        <v>120</v>
      </c>
      <c r="M26" s="8" t="s">
        <v>121</v>
      </c>
      <c r="N26" s="8" t="s">
        <v>122</v>
      </c>
      <c r="O26" s="8" t="s">
        <v>123</v>
      </c>
      <c r="P26" s="8" t="s">
        <v>124</v>
      </c>
      <c r="Q26" s="8" t="s">
        <v>125</v>
      </c>
      <c r="R26" s="8" t="s">
        <v>126</v>
      </c>
      <c r="S26" s="8" t="s">
        <v>127</v>
      </c>
      <c r="T26" s="8" t="s">
        <v>128</v>
      </c>
      <c r="U26" s="8" t="s">
        <v>129</v>
      </c>
      <c r="V26" s="8" t="s">
        <v>130</v>
      </c>
      <c r="W26" s="8" t="s">
        <v>77</v>
      </c>
    </row>
    <row r="27" spans="1:23">
      <c r="A27" s="6">
        <v>23</v>
      </c>
      <c r="B27" s="5" t="str">
        <f>IF(ISBLANK(ID管理番号商品名入力!E25),"",ID管理番号商品名入力!E25)</f>
        <v/>
      </c>
      <c r="C27" s="5" t="str">
        <f>IF(ISBLANK(ID管理番号商品名入力!F25),"",ID管理番号商品名入力!F25)</f>
        <v/>
      </c>
      <c r="D27" s="5" t="str">
        <f>IF(ISBLANK(宅配便入力!E26),"",宅配便入力!E26)</f>
        <v/>
      </c>
      <c r="E27" s="5" t="str">
        <f>IF(ISBLANK(宅配便入力!F26),"",宅配便入力!F26)</f>
        <v/>
      </c>
      <c r="F27" s="5" t="str">
        <f ca="1">IFERROR('計算（宅配便）'!P26,"")</f>
        <v/>
      </c>
      <c r="G27" s="5" t="str">
        <f ca="1">IFERROR('計算（宅配便）'!Q26,"")</f>
        <v/>
      </c>
      <c r="H27" s="5" t="str">
        <f>IF(ISBLANK(宅配便入力!J26),"",宅配便入力!J26)</f>
        <v/>
      </c>
      <c r="I27" s="5" t="str">
        <f>IF(ISBLANK(宅配便入力!I26),"",宅配便入力!I26)</f>
        <v/>
      </c>
      <c r="J27" s="5" t="str">
        <f>IF(ISBLANK(宅配便入力!D26),"",宅配便入力!D26)</f>
        <v/>
      </c>
      <c r="K27" s="5" t="str">
        <f>IF(ISBLANK(宅配便入力!T26),"",宅配便入力!T26)</f>
        <v/>
      </c>
      <c r="L27" s="5">
        <f>IFERROR(VLOOKUP($M25,宅配便!$A$18:$O$27,COLUMN()-COLUMN($L25)+4),"")</f>
        <v>0</v>
      </c>
      <c r="M27" s="5">
        <f>IFERROR(VLOOKUP($M25,宅配便!$A$18:$O$27,COLUMN()-COLUMN($L25)+4),"")</f>
        <v>0</v>
      </c>
      <c r="N27" s="5">
        <f>IFERROR(VLOOKUP($M25,宅配便!$A$18:$O$27,COLUMN()-COLUMN($L25)+4),"")</f>
        <v>0</v>
      </c>
      <c r="O27" s="5">
        <f>IFERROR(VLOOKUP($M25,宅配便!$A$18:$O$27,COLUMN()-COLUMN($L25)+4),"")</f>
        <v>0</v>
      </c>
      <c r="P27" s="5">
        <f>IFERROR(VLOOKUP($M25,宅配便!$A$18:$O$27,COLUMN()-COLUMN($L25)+4),"")</f>
        <v>0</v>
      </c>
      <c r="Q27" s="5">
        <f>IFERROR(VLOOKUP($M25,宅配便!$A$18:$O$27,COLUMN()-COLUMN($L25)+4),"")</f>
        <v>0</v>
      </c>
      <c r="R27" s="5">
        <f>IFERROR(VLOOKUP($M25,宅配便!$A$18:$O$27,COLUMN()-COLUMN($L25)+4),"")</f>
        <v>0</v>
      </c>
      <c r="S27" s="5">
        <f>IFERROR(VLOOKUP($M25,宅配便!$A$18:$O$27,COLUMN()-COLUMN($L25)+4),"")</f>
        <v>0</v>
      </c>
      <c r="T27" s="5">
        <f>IFERROR(VLOOKUP($M25,宅配便!$A$18:$O$27,COLUMN()-COLUMN($L25)+4),"")</f>
        <v>0</v>
      </c>
      <c r="U27" s="5">
        <f>IFERROR(VLOOKUP($M25,宅配便!$A$18:$O$27,COLUMN()-COLUMN($L25)+4),"")</f>
        <v>0</v>
      </c>
      <c r="V27" s="5">
        <f>IFERROR(VLOOKUP($M25,宅配便!$A$18:$O$27,COLUMN()-COLUMN($L25)+4),"")</f>
        <v>0</v>
      </c>
      <c r="W27" s="5">
        <f>IFERROR(VLOOKUP($M25,宅配便!$A$18:$O$27,COLUMN()-COLUMN($L25)+4),"")</f>
        <v>0</v>
      </c>
    </row>
    <row r="28" spans="1:23">
      <c r="A28" s="6">
        <v>24</v>
      </c>
      <c r="B28" s="5" t="str">
        <f>IF(ISBLANK(ID管理番号商品名入力!E26),"",ID管理番号商品名入力!E26)</f>
        <v/>
      </c>
      <c r="C28" s="5" t="str">
        <f>IF(ISBLANK(ID管理番号商品名入力!F26),"",ID管理番号商品名入力!F26)</f>
        <v/>
      </c>
      <c r="D28" s="5" t="str">
        <f>IF(ISBLANK(宅配便入力!E27),"",宅配便入力!E27)</f>
        <v/>
      </c>
      <c r="E28" s="5" t="str">
        <f>IF(ISBLANK(宅配便入力!F27),"",宅配便入力!F27)</f>
        <v/>
      </c>
      <c r="F28" s="5" t="str">
        <f ca="1">IFERROR('計算（宅配便）'!P27,"")</f>
        <v/>
      </c>
      <c r="G28" s="5" t="str">
        <f ca="1">IFERROR('計算（宅配便）'!Q27,"")</f>
        <v/>
      </c>
      <c r="H28" s="5" t="str">
        <f>IF(ISBLANK(宅配便入力!J27),"",宅配便入力!J27)</f>
        <v/>
      </c>
      <c r="I28" s="5" t="str">
        <f>IF(ISBLANK(宅配便入力!I27),"",宅配便入力!I27)</f>
        <v/>
      </c>
      <c r="J28" s="5" t="str">
        <f>IF(ISBLANK(宅配便入力!D27),"",宅配便入力!D27)</f>
        <v/>
      </c>
      <c r="K28" s="5" t="str">
        <f>IF(ISBLANK(宅配便入力!T27),"",宅配便入力!T27)</f>
        <v/>
      </c>
      <c r="L28" s="8" t="s">
        <v>345</v>
      </c>
      <c r="M28" s="5" t="s">
        <v>452</v>
      </c>
      <c r="N28" s="261" t="str">
        <f>IFERROR(VLOOKUP($M28,宅配便!$A$18:$O$27,3),"")&amp;""</f>
        <v/>
      </c>
      <c r="O28" s="261"/>
      <c r="P28" s="261"/>
      <c r="Q28" s="261"/>
      <c r="R28" s="261"/>
      <c r="S28" s="261"/>
      <c r="T28" s="261"/>
      <c r="U28" s="261"/>
      <c r="V28" s="261"/>
      <c r="W28" s="261"/>
    </row>
    <row r="29" spans="1:23">
      <c r="A29" s="6">
        <v>25</v>
      </c>
      <c r="B29" s="5" t="str">
        <f>IF(ISBLANK(ID管理番号商品名入力!E27),"",ID管理番号商品名入力!E27)</f>
        <v/>
      </c>
      <c r="C29" s="5" t="str">
        <f>IF(ISBLANK(ID管理番号商品名入力!F27),"",ID管理番号商品名入力!F27)</f>
        <v/>
      </c>
      <c r="D29" s="5" t="str">
        <f>IF(ISBLANK(宅配便入力!E28),"",宅配便入力!E28)</f>
        <v/>
      </c>
      <c r="E29" s="5" t="str">
        <f>IF(ISBLANK(宅配便入力!F28),"",宅配便入力!F28)</f>
        <v/>
      </c>
      <c r="F29" s="5" t="str">
        <f ca="1">IFERROR('計算（宅配便）'!P28,"")</f>
        <v/>
      </c>
      <c r="G29" s="5" t="str">
        <f ca="1">IFERROR('計算（宅配便）'!Q28,"")</f>
        <v/>
      </c>
      <c r="H29" s="5" t="str">
        <f>IF(ISBLANK(宅配便入力!J28),"",宅配便入力!J28)</f>
        <v/>
      </c>
      <c r="I29" s="5" t="str">
        <f>IF(ISBLANK(宅配便入力!I28),"",宅配便入力!I28)</f>
        <v/>
      </c>
      <c r="J29" s="5" t="str">
        <f>IF(ISBLANK(宅配便入力!D28),"",宅配便入力!D28)</f>
        <v/>
      </c>
      <c r="K29" s="5" t="str">
        <f>IF(ISBLANK(宅配便入力!T28),"",宅配便入力!T28)</f>
        <v/>
      </c>
      <c r="L29" s="8" t="s">
        <v>120</v>
      </c>
      <c r="M29" s="8" t="s">
        <v>121</v>
      </c>
      <c r="N29" s="8" t="s">
        <v>122</v>
      </c>
      <c r="O29" s="8" t="s">
        <v>123</v>
      </c>
      <c r="P29" s="8" t="s">
        <v>124</v>
      </c>
      <c r="Q29" s="8" t="s">
        <v>125</v>
      </c>
      <c r="R29" s="8" t="s">
        <v>126</v>
      </c>
      <c r="S29" s="8" t="s">
        <v>127</v>
      </c>
      <c r="T29" s="8" t="s">
        <v>128</v>
      </c>
      <c r="U29" s="8" t="s">
        <v>129</v>
      </c>
      <c r="V29" s="8" t="s">
        <v>130</v>
      </c>
      <c r="W29" s="8" t="s">
        <v>77</v>
      </c>
    </row>
    <row r="30" spans="1:23">
      <c r="A30" s="6">
        <v>26</v>
      </c>
      <c r="B30" s="5" t="str">
        <f>IF(ISBLANK(ID管理番号商品名入力!E28),"",ID管理番号商品名入力!E28)</f>
        <v/>
      </c>
      <c r="C30" s="5" t="str">
        <f>IF(ISBLANK(ID管理番号商品名入力!F28),"",ID管理番号商品名入力!F28)</f>
        <v/>
      </c>
      <c r="D30" s="5" t="str">
        <f>IF(ISBLANK(宅配便入力!E29),"",宅配便入力!E29)</f>
        <v/>
      </c>
      <c r="E30" s="5" t="str">
        <f>IF(ISBLANK(宅配便入力!F29),"",宅配便入力!F29)</f>
        <v/>
      </c>
      <c r="F30" s="5" t="str">
        <f ca="1">IFERROR('計算（宅配便）'!P29,"")</f>
        <v/>
      </c>
      <c r="G30" s="5" t="str">
        <f ca="1">IFERROR('計算（宅配便）'!Q29,"")</f>
        <v/>
      </c>
      <c r="H30" s="5" t="str">
        <f>IF(ISBLANK(宅配便入力!J29),"",宅配便入力!J29)</f>
        <v/>
      </c>
      <c r="I30" s="5" t="str">
        <f>IF(ISBLANK(宅配便入力!I29),"",宅配便入力!I29)</f>
        <v/>
      </c>
      <c r="J30" s="5" t="str">
        <f>IF(ISBLANK(宅配便入力!D29),"",宅配便入力!D29)</f>
        <v/>
      </c>
      <c r="K30" s="5" t="str">
        <f>IF(ISBLANK(宅配便入力!T29),"",宅配便入力!T29)</f>
        <v/>
      </c>
      <c r="L30" s="5">
        <f>IFERROR(VLOOKUP($M28,宅配便!$A$18:$O$27,COLUMN()-COLUMN($L28)+4),"")</f>
        <v>0</v>
      </c>
      <c r="M30" s="5">
        <f>IFERROR(VLOOKUP($M28,宅配便!$A$18:$O$27,COLUMN()-COLUMN($L28)+4),"")</f>
        <v>0</v>
      </c>
      <c r="N30" s="5">
        <f>IFERROR(VLOOKUP($M28,宅配便!$A$18:$O$27,COLUMN()-COLUMN($L28)+4),"")</f>
        <v>0</v>
      </c>
      <c r="O30" s="5">
        <f>IFERROR(VLOOKUP($M28,宅配便!$A$18:$O$27,COLUMN()-COLUMN($L28)+4),"")</f>
        <v>0</v>
      </c>
      <c r="P30" s="5">
        <f>IFERROR(VLOOKUP($M28,宅配便!$A$18:$O$27,COLUMN()-COLUMN($L28)+4),"")</f>
        <v>0</v>
      </c>
      <c r="Q30" s="5">
        <f>IFERROR(VLOOKUP($M28,宅配便!$A$18:$O$27,COLUMN()-COLUMN($L28)+4),"")</f>
        <v>0</v>
      </c>
      <c r="R30" s="5">
        <f>IFERROR(VLOOKUP($M28,宅配便!$A$18:$O$27,COLUMN()-COLUMN($L28)+4),"")</f>
        <v>0</v>
      </c>
      <c r="S30" s="5">
        <f>IFERROR(VLOOKUP($M28,宅配便!$A$18:$O$27,COLUMN()-COLUMN($L28)+4),"")</f>
        <v>0</v>
      </c>
      <c r="T30" s="5">
        <f>IFERROR(VLOOKUP($M28,宅配便!$A$18:$O$27,COLUMN()-COLUMN($L28)+4),"")</f>
        <v>0</v>
      </c>
      <c r="U30" s="5">
        <f>IFERROR(VLOOKUP($M28,宅配便!$A$18:$O$27,COLUMN()-COLUMN($L28)+4),"")</f>
        <v>0</v>
      </c>
      <c r="V30" s="5">
        <f>IFERROR(VLOOKUP($M28,宅配便!$A$18:$O$27,COLUMN()-COLUMN($L28)+4),"")</f>
        <v>0</v>
      </c>
      <c r="W30" s="5">
        <f>IFERROR(VLOOKUP($M28,宅配便!$A$18:$O$27,COLUMN()-COLUMN($L28)+4),"")</f>
        <v>0</v>
      </c>
    </row>
    <row r="31" spans="1:23">
      <c r="A31" s="6">
        <v>27</v>
      </c>
      <c r="B31" s="5" t="str">
        <f>IF(ISBLANK(ID管理番号商品名入力!E29),"",ID管理番号商品名入力!E29)</f>
        <v/>
      </c>
      <c r="C31" s="5" t="str">
        <f>IF(ISBLANK(ID管理番号商品名入力!F29),"",ID管理番号商品名入力!F29)</f>
        <v/>
      </c>
      <c r="D31" s="5" t="str">
        <f>IF(ISBLANK(宅配便入力!E30),"",宅配便入力!E30)</f>
        <v/>
      </c>
      <c r="E31" s="5" t="str">
        <f>IF(ISBLANK(宅配便入力!F30),"",宅配便入力!F30)</f>
        <v/>
      </c>
      <c r="F31" s="5" t="str">
        <f ca="1">IFERROR('計算（宅配便）'!P30,"")</f>
        <v/>
      </c>
      <c r="G31" s="5" t="str">
        <f ca="1">IFERROR('計算（宅配便）'!Q30,"")</f>
        <v/>
      </c>
      <c r="H31" s="5" t="str">
        <f>IF(ISBLANK(宅配便入力!J30),"",宅配便入力!J30)</f>
        <v/>
      </c>
      <c r="I31" s="5" t="str">
        <f>IF(ISBLANK(宅配便入力!I30),"",宅配便入力!I30)</f>
        <v/>
      </c>
      <c r="J31" s="5" t="str">
        <f>IF(ISBLANK(宅配便入力!D30),"",宅配便入力!D30)</f>
        <v/>
      </c>
      <c r="K31" s="5" t="str">
        <f>IF(ISBLANK(宅配便入力!T30),"",宅配便入力!T30)</f>
        <v/>
      </c>
      <c r="L31" s="8" t="s">
        <v>345</v>
      </c>
      <c r="M31" s="5" t="s">
        <v>453</v>
      </c>
      <c r="N31" s="261" t="str">
        <f>IFERROR(VLOOKUP($M31,宅配便!$A$18:$O$27,3),"")&amp;""</f>
        <v/>
      </c>
      <c r="O31" s="261"/>
      <c r="P31" s="261"/>
      <c r="Q31" s="261"/>
      <c r="R31" s="261"/>
      <c r="S31" s="261"/>
      <c r="T31" s="261"/>
      <c r="U31" s="261"/>
      <c r="V31" s="261"/>
      <c r="W31" s="261"/>
    </row>
    <row r="32" spans="1:23">
      <c r="A32" s="6">
        <v>28</v>
      </c>
      <c r="B32" s="5" t="str">
        <f>IF(ISBLANK(ID管理番号商品名入力!E30),"",ID管理番号商品名入力!E30)</f>
        <v/>
      </c>
      <c r="C32" s="5" t="str">
        <f>IF(ISBLANK(ID管理番号商品名入力!F30),"",ID管理番号商品名入力!F30)</f>
        <v/>
      </c>
      <c r="D32" s="5" t="str">
        <f>IF(ISBLANK(宅配便入力!E31),"",宅配便入力!E31)</f>
        <v/>
      </c>
      <c r="E32" s="5" t="str">
        <f>IF(ISBLANK(宅配便入力!F31),"",宅配便入力!F31)</f>
        <v/>
      </c>
      <c r="F32" s="5" t="str">
        <f ca="1">IFERROR('計算（宅配便）'!P31,"")</f>
        <v/>
      </c>
      <c r="G32" s="5" t="str">
        <f ca="1">IFERROR('計算（宅配便）'!Q31,"")</f>
        <v/>
      </c>
      <c r="H32" s="5" t="str">
        <f>IF(ISBLANK(宅配便入力!J31),"",宅配便入力!J31)</f>
        <v/>
      </c>
      <c r="I32" s="5" t="str">
        <f>IF(ISBLANK(宅配便入力!I31),"",宅配便入力!I31)</f>
        <v/>
      </c>
      <c r="J32" s="5" t="str">
        <f>IF(ISBLANK(宅配便入力!D31),"",宅配便入力!D31)</f>
        <v/>
      </c>
      <c r="K32" s="5" t="str">
        <f>IF(ISBLANK(宅配便入力!T31),"",宅配便入力!T31)</f>
        <v/>
      </c>
      <c r="L32" s="8" t="s">
        <v>120</v>
      </c>
      <c r="M32" s="8" t="s">
        <v>121</v>
      </c>
      <c r="N32" s="8" t="s">
        <v>122</v>
      </c>
      <c r="O32" s="8" t="s">
        <v>123</v>
      </c>
      <c r="P32" s="8" t="s">
        <v>124</v>
      </c>
      <c r="Q32" s="8" t="s">
        <v>125</v>
      </c>
      <c r="R32" s="8" t="s">
        <v>126</v>
      </c>
      <c r="S32" s="8" t="s">
        <v>127</v>
      </c>
      <c r="T32" s="8" t="s">
        <v>128</v>
      </c>
      <c r="U32" s="8" t="s">
        <v>129</v>
      </c>
      <c r="V32" s="8" t="s">
        <v>130</v>
      </c>
      <c r="W32" s="8" t="s">
        <v>77</v>
      </c>
    </row>
    <row r="33" spans="1:23">
      <c r="A33" s="6">
        <v>29</v>
      </c>
      <c r="B33" s="5" t="str">
        <f>IF(ISBLANK(ID管理番号商品名入力!E31),"",ID管理番号商品名入力!E31)</f>
        <v/>
      </c>
      <c r="C33" s="5" t="str">
        <f>IF(ISBLANK(ID管理番号商品名入力!F31),"",ID管理番号商品名入力!F31)</f>
        <v/>
      </c>
      <c r="D33" s="5" t="str">
        <f>IF(ISBLANK(宅配便入力!E32),"",宅配便入力!E32)</f>
        <v/>
      </c>
      <c r="E33" s="5" t="str">
        <f>IF(ISBLANK(宅配便入力!F32),"",宅配便入力!F32)</f>
        <v/>
      </c>
      <c r="F33" s="5" t="str">
        <f ca="1">IFERROR('計算（宅配便）'!P32,"")</f>
        <v/>
      </c>
      <c r="G33" s="5" t="str">
        <f ca="1">IFERROR('計算（宅配便）'!Q32,"")</f>
        <v/>
      </c>
      <c r="H33" s="5" t="str">
        <f>IF(ISBLANK(宅配便入力!J32),"",宅配便入力!J32)</f>
        <v/>
      </c>
      <c r="I33" s="5" t="str">
        <f>IF(ISBLANK(宅配便入力!I32),"",宅配便入力!I32)</f>
        <v/>
      </c>
      <c r="J33" s="5" t="str">
        <f>IF(ISBLANK(宅配便入力!D32),"",宅配便入力!D32)</f>
        <v/>
      </c>
      <c r="K33" s="5" t="str">
        <f>IF(ISBLANK(宅配便入力!T32),"",宅配便入力!T32)</f>
        <v/>
      </c>
      <c r="L33" s="5">
        <f>IFERROR(VLOOKUP($M31,宅配便!$A$18:$O$27,COLUMN()-COLUMN($L31)+4),"")</f>
        <v>0</v>
      </c>
      <c r="M33" s="5">
        <f>IFERROR(VLOOKUP($M31,宅配便!$A$18:$O$27,COLUMN()-COLUMN($L31)+4),"")</f>
        <v>0</v>
      </c>
      <c r="N33" s="5">
        <f>IFERROR(VLOOKUP($M31,宅配便!$A$18:$O$27,COLUMN()-COLUMN($L31)+4),"")</f>
        <v>0</v>
      </c>
      <c r="O33" s="5">
        <f>IFERROR(VLOOKUP($M31,宅配便!$A$18:$O$27,COLUMN()-COLUMN($L31)+4),"")</f>
        <v>0</v>
      </c>
      <c r="P33" s="5">
        <f>IFERROR(VLOOKUP($M31,宅配便!$A$18:$O$27,COLUMN()-COLUMN($L31)+4),"")</f>
        <v>0</v>
      </c>
      <c r="Q33" s="5">
        <f>IFERROR(VLOOKUP($M31,宅配便!$A$18:$O$27,COLUMN()-COLUMN($L31)+4),"")</f>
        <v>0</v>
      </c>
      <c r="R33" s="5">
        <f>IFERROR(VLOOKUP($M31,宅配便!$A$18:$O$27,COLUMN()-COLUMN($L31)+4),"")</f>
        <v>0</v>
      </c>
      <c r="S33" s="5">
        <f>IFERROR(VLOOKUP($M31,宅配便!$A$18:$O$27,COLUMN()-COLUMN($L31)+4),"")</f>
        <v>0</v>
      </c>
      <c r="T33" s="5">
        <f>IFERROR(VLOOKUP($M31,宅配便!$A$18:$O$27,COLUMN()-COLUMN($L31)+4),"")</f>
        <v>0</v>
      </c>
      <c r="U33" s="5">
        <f>IFERROR(VLOOKUP($M31,宅配便!$A$18:$O$27,COLUMN()-COLUMN($L31)+4),"")</f>
        <v>0</v>
      </c>
      <c r="V33" s="5">
        <f>IFERROR(VLOOKUP($M31,宅配便!$A$18:$O$27,COLUMN()-COLUMN($L31)+4),"")</f>
        <v>0</v>
      </c>
      <c r="W33" s="5">
        <f>IFERROR(VLOOKUP($M31,宅配便!$A$18:$O$27,COLUMN()-COLUMN($L31)+4),"")</f>
        <v>0</v>
      </c>
    </row>
    <row r="34" spans="1:23">
      <c r="A34" s="6">
        <v>30</v>
      </c>
      <c r="B34" s="5" t="str">
        <f>IF(ISBLANK(ID管理番号商品名入力!E32),"",ID管理番号商品名入力!E32)</f>
        <v/>
      </c>
      <c r="C34" s="5" t="str">
        <f>IF(ISBLANK(ID管理番号商品名入力!F32),"",ID管理番号商品名入力!F32)</f>
        <v/>
      </c>
      <c r="D34" s="5" t="str">
        <f>IF(ISBLANK(宅配便入力!E33),"",宅配便入力!E33)</f>
        <v/>
      </c>
      <c r="E34" s="5" t="str">
        <f>IF(ISBLANK(宅配便入力!F33),"",宅配便入力!F33)</f>
        <v/>
      </c>
      <c r="F34" s="5" t="str">
        <f ca="1">IFERROR('計算（宅配便）'!P33,"")</f>
        <v/>
      </c>
      <c r="G34" s="5" t="str">
        <f ca="1">IFERROR('計算（宅配便）'!Q33,"")</f>
        <v/>
      </c>
      <c r="H34" s="5" t="str">
        <f>IF(ISBLANK(宅配便入力!J33),"",宅配便入力!J33)</f>
        <v/>
      </c>
      <c r="I34" s="5" t="str">
        <f>IF(ISBLANK(宅配便入力!I33),"",宅配便入力!I33)</f>
        <v/>
      </c>
      <c r="J34" s="5" t="str">
        <f>IF(ISBLANK(宅配便入力!D33),"",宅配便入力!D33)</f>
        <v/>
      </c>
      <c r="K34" s="5" t="str">
        <f>IF(ISBLANK(宅配便入力!T33),"",宅配便入力!T33)</f>
        <v/>
      </c>
    </row>
    <row r="35" spans="1:23">
      <c r="A35" s="6">
        <v>31</v>
      </c>
      <c r="B35" s="5" t="str">
        <f>IF(ISBLANK(ID管理番号商品名入力!E33),"",ID管理番号商品名入力!E33)</f>
        <v/>
      </c>
      <c r="C35" s="5" t="str">
        <f>IF(ISBLANK(ID管理番号商品名入力!F33),"",ID管理番号商品名入力!F33)</f>
        <v/>
      </c>
      <c r="D35" s="5" t="str">
        <f>IF(ISBLANK(宅配便入力!E34),"",宅配便入力!E34)</f>
        <v/>
      </c>
      <c r="E35" s="5" t="str">
        <f>IF(ISBLANK(宅配便入力!F34),"",宅配便入力!F34)</f>
        <v/>
      </c>
      <c r="F35" s="5" t="str">
        <f ca="1">IFERROR('計算（宅配便）'!P34,"")</f>
        <v/>
      </c>
      <c r="G35" s="5" t="str">
        <f ca="1">IFERROR('計算（宅配便）'!Q34,"")</f>
        <v/>
      </c>
      <c r="H35" s="5" t="str">
        <f>IF(ISBLANK(宅配便入力!J34),"",宅配便入力!J34)</f>
        <v/>
      </c>
      <c r="I35" s="5" t="str">
        <f>IF(ISBLANK(宅配便入力!I34),"",宅配便入力!I34)</f>
        <v/>
      </c>
      <c r="J35" s="5" t="str">
        <f>IF(ISBLANK(宅配便入力!D34),"",宅配便入力!D34)</f>
        <v/>
      </c>
      <c r="K35" s="5" t="str">
        <f>IF(ISBLANK(宅配便入力!T34),"",宅配便入力!T34)</f>
        <v/>
      </c>
    </row>
    <row r="36" spans="1:23">
      <c r="A36" s="6">
        <v>32</v>
      </c>
      <c r="B36" s="5" t="str">
        <f>IF(ISBLANK(ID管理番号商品名入力!E34),"",ID管理番号商品名入力!E34)</f>
        <v/>
      </c>
      <c r="C36" s="5" t="str">
        <f>IF(ISBLANK(ID管理番号商品名入力!F34),"",ID管理番号商品名入力!F34)</f>
        <v/>
      </c>
      <c r="D36" s="5" t="str">
        <f>IF(ISBLANK(宅配便入力!E35),"",宅配便入力!E35)</f>
        <v/>
      </c>
      <c r="E36" s="5" t="str">
        <f>IF(ISBLANK(宅配便入力!F35),"",宅配便入力!F35)</f>
        <v/>
      </c>
      <c r="F36" s="5" t="str">
        <f ca="1">IFERROR('計算（宅配便）'!P35,"")</f>
        <v/>
      </c>
      <c r="G36" s="5" t="str">
        <f ca="1">IFERROR('計算（宅配便）'!Q35,"")</f>
        <v/>
      </c>
      <c r="H36" s="5" t="str">
        <f>IF(ISBLANK(宅配便入力!J35),"",宅配便入力!J35)</f>
        <v/>
      </c>
      <c r="I36" s="5" t="str">
        <f>IF(ISBLANK(宅配便入力!I35),"",宅配便入力!I35)</f>
        <v/>
      </c>
      <c r="J36" s="5" t="str">
        <f>IF(ISBLANK(宅配便入力!D35),"",宅配便入力!D35)</f>
        <v/>
      </c>
      <c r="K36" s="5" t="str">
        <f>IF(ISBLANK(宅配便入力!T35),"",宅配便入力!T35)</f>
        <v/>
      </c>
    </row>
    <row r="37" spans="1:23">
      <c r="A37" s="6">
        <v>33</v>
      </c>
      <c r="B37" s="5" t="str">
        <f>IF(ISBLANK(ID管理番号商品名入力!E35),"",ID管理番号商品名入力!E35)</f>
        <v/>
      </c>
      <c r="C37" s="5" t="str">
        <f>IF(ISBLANK(ID管理番号商品名入力!F35),"",ID管理番号商品名入力!F35)</f>
        <v/>
      </c>
      <c r="D37" s="5" t="str">
        <f>IF(ISBLANK(宅配便入力!E36),"",宅配便入力!E36)</f>
        <v/>
      </c>
      <c r="E37" s="5" t="str">
        <f>IF(ISBLANK(宅配便入力!F36),"",宅配便入力!F36)</f>
        <v/>
      </c>
      <c r="F37" s="5" t="str">
        <f ca="1">IFERROR('計算（宅配便）'!P36,"")</f>
        <v/>
      </c>
      <c r="G37" s="5" t="str">
        <f ca="1">IFERROR('計算（宅配便）'!Q36,"")</f>
        <v/>
      </c>
      <c r="H37" s="5" t="str">
        <f>IF(ISBLANK(宅配便入力!J36),"",宅配便入力!J36)</f>
        <v/>
      </c>
      <c r="I37" s="5" t="str">
        <f>IF(ISBLANK(宅配便入力!I36),"",宅配便入力!I36)</f>
        <v/>
      </c>
      <c r="J37" s="5" t="str">
        <f>IF(ISBLANK(宅配便入力!D36),"",宅配便入力!D36)</f>
        <v/>
      </c>
      <c r="K37" s="5" t="str">
        <f>IF(ISBLANK(宅配便入力!T36),"",宅配便入力!T36)</f>
        <v/>
      </c>
    </row>
    <row r="38" spans="1:23">
      <c r="A38" s="6">
        <v>34</v>
      </c>
      <c r="B38" s="5" t="str">
        <f>IF(ISBLANK(ID管理番号商品名入力!E36),"",ID管理番号商品名入力!E36)</f>
        <v/>
      </c>
      <c r="C38" s="5" t="str">
        <f>IF(ISBLANK(ID管理番号商品名入力!F36),"",ID管理番号商品名入力!F36)</f>
        <v/>
      </c>
      <c r="D38" s="5" t="str">
        <f>IF(ISBLANK(宅配便入力!E37),"",宅配便入力!E37)</f>
        <v/>
      </c>
      <c r="E38" s="5" t="str">
        <f>IF(ISBLANK(宅配便入力!F37),"",宅配便入力!F37)</f>
        <v/>
      </c>
      <c r="F38" s="5" t="str">
        <f ca="1">IFERROR('計算（宅配便）'!P37,"")</f>
        <v/>
      </c>
      <c r="G38" s="5" t="str">
        <f ca="1">IFERROR('計算（宅配便）'!Q37,"")</f>
        <v/>
      </c>
      <c r="H38" s="5" t="str">
        <f>IF(ISBLANK(宅配便入力!J37),"",宅配便入力!J37)</f>
        <v/>
      </c>
      <c r="I38" s="5" t="str">
        <f>IF(ISBLANK(宅配便入力!I37),"",宅配便入力!I37)</f>
        <v/>
      </c>
      <c r="J38" s="5" t="str">
        <f>IF(ISBLANK(宅配便入力!D37),"",宅配便入力!D37)</f>
        <v/>
      </c>
      <c r="K38" s="5" t="str">
        <f>IF(ISBLANK(宅配便入力!T37),"",宅配便入力!T37)</f>
        <v/>
      </c>
    </row>
    <row r="39" spans="1:23">
      <c r="A39" s="6">
        <v>35</v>
      </c>
      <c r="B39" s="5" t="str">
        <f>IF(ISBLANK(ID管理番号商品名入力!E37),"",ID管理番号商品名入力!E37)</f>
        <v/>
      </c>
      <c r="C39" s="5" t="str">
        <f>IF(ISBLANK(ID管理番号商品名入力!F37),"",ID管理番号商品名入力!F37)</f>
        <v/>
      </c>
      <c r="D39" s="5" t="str">
        <f>IF(ISBLANK(宅配便入力!E38),"",宅配便入力!E38)</f>
        <v/>
      </c>
      <c r="E39" s="5" t="str">
        <f>IF(ISBLANK(宅配便入力!F38),"",宅配便入力!F38)</f>
        <v/>
      </c>
      <c r="F39" s="5" t="str">
        <f ca="1">IFERROR('計算（宅配便）'!P38,"")</f>
        <v/>
      </c>
      <c r="G39" s="5" t="str">
        <f ca="1">IFERROR('計算（宅配便）'!Q38,"")</f>
        <v/>
      </c>
      <c r="H39" s="5" t="str">
        <f>IF(ISBLANK(宅配便入力!J38),"",宅配便入力!J38)</f>
        <v/>
      </c>
      <c r="I39" s="5" t="str">
        <f>IF(ISBLANK(宅配便入力!I38),"",宅配便入力!I38)</f>
        <v/>
      </c>
      <c r="J39" s="5" t="str">
        <f>IF(ISBLANK(宅配便入力!D38),"",宅配便入力!D38)</f>
        <v/>
      </c>
      <c r="K39" s="5" t="str">
        <f>IF(ISBLANK(宅配便入力!T38),"",宅配便入力!T38)</f>
        <v/>
      </c>
    </row>
    <row r="40" spans="1:23">
      <c r="A40" s="6">
        <v>36</v>
      </c>
      <c r="B40" s="5" t="str">
        <f>IF(ISBLANK(ID管理番号商品名入力!E38),"",ID管理番号商品名入力!E38)</f>
        <v/>
      </c>
      <c r="C40" s="5" t="str">
        <f>IF(ISBLANK(ID管理番号商品名入力!F38),"",ID管理番号商品名入力!F38)</f>
        <v/>
      </c>
      <c r="D40" s="5" t="str">
        <f>IF(ISBLANK(宅配便入力!E39),"",宅配便入力!E39)</f>
        <v/>
      </c>
      <c r="E40" s="5" t="str">
        <f>IF(ISBLANK(宅配便入力!F39),"",宅配便入力!F39)</f>
        <v/>
      </c>
      <c r="F40" s="5" t="str">
        <f ca="1">IFERROR('計算（宅配便）'!P39,"")</f>
        <v/>
      </c>
      <c r="G40" s="5" t="str">
        <f ca="1">IFERROR('計算（宅配便）'!Q39,"")</f>
        <v/>
      </c>
      <c r="H40" s="5" t="str">
        <f>IF(ISBLANK(宅配便入力!J39),"",宅配便入力!J39)</f>
        <v/>
      </c>
      <c r="I40" s="5" t="str">
        <f>IF(ISBLANK(宅配便入力!I39),"",宅配便入力!I39)</f>
        <v/>
      </c>
      <c r="J40" s="5" t="str">
        <f>IF(ISBLANK(宅配便入力!D39),"",宅配便入力!D39)</f>
        <v/>
      </c>
      <c r="K40" s="5" t="str">
        <f>IF(ISBLANK(宅配便入力!T39),"",宅配便入力!T39)</f>
        <v/>
      </c>
    </row>
    <row r="41" spans="1:23">
      <c r="A41" s="6">
        <v>37</v>
      </c>
      <c r="B41" s="5" t="str">
        <f>IF(ISBLANK(ID管理番号商品名入力!E39),"",ID管理番号商品名入力!E39)</f>
        <v/>
      </c>
      <c r="C41" s="5" t="str">
        <f>IF(ISBLANK(ID管理番号商品名入力!F39),"",ID管理番号商品名入力!F39)</f>
        <v/>
      </c>
      <c r="D41" s="5" t="str">
        <f>IF(ISBLANK(宅配便入力!E40),"",宅配便入力!E40)</f>
        <v/>
      </c>
      <c r="E41" s="5" t="str">
        <f>IF(ISBLANK(宅配便入力!F40),"",宅配便入力!F40)</f>
        <v/>
      </c>
      <c r="F41" s="5" t="str">
        <f ca="1">IFERROR('計算（宅配便）'!P40,"")</f>
        <v/>
      </c>
      <c r="G41" s="5" t="str">
        <f ca="1">IFERROR('計算（宅配便）'!Q40,"")</f>
        <v/>
      </c>
      <c r="H41" s="5" t="str">
        <f>IF(ISBLANK(宅配便入力!J40),"",宅配便入力!J40)</f>
        <v/>
      </c>
      <c r="I41" s="5" t="str">
        <f>IF(ISBLANK(宅配便入力!I40),"",宅配便入力!I40)</f>
        <v/>
      </c>
      <c r="J41" s="5" t="str">
        <f>IF(ISBLANK(宅配便入力!D40),"",宅配便入力!D40)</f>
        <v/>
      </c>
      <c r="K41" s="5" t="str">
        <f>IF(ISBLANK(宅配便入力!T40),"",宅配便入力!T40)</f>
        <v/>
      </c>
    </row>
    <row r="42" spans="1:23">
      <c r="A42" s="6">
        <v>38</v>
      </c>
      <c r="B42" s="5" t="str">
        <f>IF(ISBLANK(ID管理番号商品名入力!E40),"",ID管理番号商品名入力!E40)</f>
        <v/>
      </c>
      <c r="C42" s="5" t="str">
        <f>IF(ISBLANK(ID管理番号商品名入力!F40),"",ID管理番号商品名入力!F40)</f>
        <v/>
      </c>
      <c r="D42" s="5" t="str">
        <f>IF(ISBLANK(宅配便入力!E41),"",宅配便入力!E41)</f>
        <v/>
      </c>
      <c r="E42" s="5" t="str">
        <f>IF(ISBLANK(宅配便入力!F41),"",宅配便入力!F41)</f>
        <v/>
      </c>
      <c r="F42" s="5" t="str">
        <f ca="1">IFERROR('計算（宅配便）'!P41,"")</f>
        <v/>
      </c>
      <c r="G42" s="5" t="str">
        <f ca="1">IFERROR('計算（宅配便）'!Q41,"")</f>
        <v/>
      </c>
      <c r="H42" s="5" t="str">
        <f>IF(ISBLANK(宅配便入力!J41),"",宅配便入力!J41)</f>
        <v/>
      </c>
      <c r="I42" s="5" t="str">
        <f>IF(ISBLANK(宅配便入力!I41),"",宅配便入力!I41)</f>
        <v/>
      </c>
      <c r="J42" s="5" t="str">
        <f>IF(ISBLANK(宅配便入力!D41),"",宅配便入力!D41)</f>
        <v/>
      </c>
      <c r="K42" s="5" t="str">
        <f>IF(ISBLANK(宅配便入力!T41),"",宅配便入力!T41)</f>
        <v/>
      </c>
    </row>
    <row r="43" spans="1:23">
      <c r="A43" s="6">
        <v>39</v>
      </c>
      <c r="B43" s="5" t="str">
        <f>IF(ISBLANK(ID管理番号商品名入力!E41),"",ID管理番号商品名入力!E41)</f>
        <v/>
      </c>
      <c r="C43" s="5" t="str">
        <f>IF(ISBLANK(ID管理番号商品名入力!F41),"",ID管理番号商品名入力!F41)</f>
        <v/>
      </c>
      <c r="D43" s="5" t="str">
        <f>IF(ISBLANK(宅配便入力!E42),"",宅配便入力!E42)</f>
        <v/>
      </c>
      <c r="E43" s="5" t="str">
        <f>IF(ISBLANK(宅配便入力!F42),"",宅配便入力!F42)</f>
        <v/>
      </c>
      <c r="F43" s="5" t="str">
        <f ca="1">IFERROR('計算（宅配便）'!P42,"")</f>
        <v/>
      </c>
      <c r="G43" s="5" t="str">
        <f ca="1">IFERROR('計算（宅配便）'!Q42,"")</f>
        <v/>
      </c>
      <c r="H43" s="5" t="str">
        <f>IF(ISBLANK(宅配便入力!J42),"",宅配便入力!J42)</f>
        <v/>
      </c>
      <c r="I43" s="5" t="str">
        <f>IF(ISBLANK(宅配便入力!I42),"",宅配便入力!I42)</f>
        <v/>
      </c>
      <c r="J43" s="5" t="str">
        <f>IF(ISBLANK(宅配便入力!D42),"",宅配便入力!D42)</f>
        <v/>
      </c>
      <c r="K43" s="5" t="str">
        <f>IF(ISBLANK(宅配便入力!T42),"",宅配便入力!T42)</f>
        <v/>
      </c>
    </row>
    <row r="44" spans="1:23">
      <c r="A44" s="6">
        <v>40</v>
      </c>
      <c r="B44" s="5" t="str">
        <f>IF(ISBLANK(ID管理番号商品名入力!E42),"",ID管理番号商品名入力!E42)</f>
        <v/>
      </c>
      <c r="C44" s="5" t="str">
        <f>IF(ISBLANK(ID管理番号商品名入力!F42),"",ID管理番号商品名入力!F42)</f>
        <v/>
      </c>
      <c r="D44" s="5" t="str">
        <f>IF(ISBLANK(宅配便入力!E43),"",宅配便入力!E43)</f>
        <v/>
      </c>
      <c r="E44" s="5" t="str">
        <f>IF(ISBLANK(宅配便入力!F43),"",宅配便入力!F43)</f>
        <v/>
      </c>
      <c r="F44" s="5" t="str">
        <f ca="1">IFERROR('計算（宅配便）'!P43,"")</f>
        <v/>
      </c>
      <c r="G44" s="5" t="str">
        <f ca="1">IFERROR('計算（宅配便）'!Q43,"")</f>
        <v/>
      </c>
      <c r="H44" s="5" t="str">
        <f>IF(ISBLANK(宅配便入力!J43),"",宅配便入力!J43)</f>
        <v/>
      </c>
      <c r="I44" s="5" t="str">
        <f>IF(ISBLANK(宅配便入力!I43),"",宅配便入力!I43)</f>
        <v/>
      </c>
      <c r="J44" s="5" t="str">
        <f>IF(ISBLANK(宅配便入力!D43),"",宅配便入力!D43)</f>
        <v/>
      </c>
      <c r="K44" s="5" t="str">
        <f>IF(ISBLANK(宅配便入力!T43),"",宅配便入力!T43)</f>
        <v/>
      </c>
    </row>
    <row r="45" spans="1:23">
      <c r="A45" s="6">
        <v>41</v>
      </c>
      <c r="B45" s="5" t="str">
        <f>IF(ISBLANK(ID管理番号商品名入力!E43),"",ID管理番号商品名入力!E43)</f>
        <v/>
      </c>
      <c r="C45" s="5" t="str">
        <f>IF(ISBLANK(ID管理番号商品名入力!F43),"",ID管理番号商品名入力!F43)</f>
        <v/>
      </c>
      <c r="D45" s="5" t="str">
        <f>IF(ISBLANK(宅配便入力!E44),"",宅配便入力!E44)</f>
        <v/>
      </c>
      <c r="E45" s="5" t="str">
        <f>IF(ISBLANK(宅配便入力!F44),"",宅配便入力!F44)</f>
        <v/>
      </c>
      <c r="F45" s="5" t="str">
        <f ca="1">IFERROR('計算（宅配便）'!P44,"")</f>
        <v/>
      </c>
      <c r="G45" s="5" t="str">
        <f ca="1">IFERROR('計算（宅配便）'!Q44,"")</f>
        <v/>
      </c>
      <c r="H45" s="5" t="str">
        <f>IF(ISBLANK(宅配便入力!J44),"",宅配便入力!J44)</f>
        <v/>
      </c>
      <c r="I45" s="5" t="str">
        <f>IF(ISBLANK(宅配便入力!I44),"",宅配便入力!I44)</f>
        <v/>
      </c>
      <c r="J45" s="5" t="str">
        <f>IF(ISBLANK(宅配便入力!D44),"",宅配便入力!D44)</f>
        <v/>
      </c>
      <c r="K45" s="5" t="str">
        <f>IF(ISBLANK(宅配便入力!T44),"",宅配便入力!T44)</f>
        <v/>
      </c>
    </row>
    <row r="46" spans="1:23">
      <c r="A46" s="6">
        <v>42</v>
      </c>
      <c r="B46" s="5" t="str">
        <f>IF(ISBLANK(ID管理番号商品名入力!E44),"",ID管理番号商品名入力!E44)</f>
        <v/>
      </c>
      <c r="C46" s="5" t="str">
        <f>IF(ISBLANK(ID管理番号商品名入力!F44),"",ID管理番号商品名入力!F44)</f>
        <v/>
      </c>
      <c r="D46" s="5" t="str">
        <f>IF(ISBLANK(宅配便入力!E45),"",宅配便入力!E45)</f>
        <v/>
      </c>
      <c r="E46" s="5" t="str">
        <f>IF(ISBLANK(宅配便入力!F45),"",宅配便入力!F45)</f>
        <v/>
      </c>
      <c r="F46" s="5" t="str">
        <f ca="1">IFERROR('計算（宅配便）'!P45,"")</f>
        <v/>
      </c>
      <c r="G46" s="5" t="str">
        <f ca="1">IFERROR('計算（宅配便）'!Q45,"")</f>
        <v/>
      </c>
      <c r="H46" s="5" t="str">
        <f>IF(ISBLANK(宅配便入力!J45),"",宅配便入力!J45)</f>
        <v/>
      </c>
      <c r="I46" s="5" t="str">
        <f>IF(ISBLANK(宅配便入力!I45),"",宅配便入力!I45)</f>
        <v/>
      </c>
      <c r="J46" s="5" t="str">
        <f>IF(ISBLANK(宅配便入力!D45),"",宅配便入力!D45)</f>
        <v/>
      </c>
      <c r="K46" s="5" t="str">
        <f>IF(ISBLANK(宅配便入力!T45),"",宅配便入力!T45)</f>
        <v/>
      </c>
    </row>
    <row r="47" spans="1:23">
      <c r="A47" s="6">
        <v>43</v>
      </c>
      <c r="B47" s="5" t="str">
        <f>IF(ISBLANK(ID管理番号商品名入力!E45),"",ID管理番号商品名入力!E45)</f>
        <v/>
      </c>
      <c r="C47" s="5" t="str">
        <f>IF(ISBLANK(ID管理番号商品名入力!F45),"",ID管理番号商品名入力!F45)</f>
        <v/>
      </c>
      <c r="D47" s="5" t="str">
        <f>IF(ISBLANK(宅配便入力!E46),"",宅配便入力!E46)</f>
        <v/>
      </c>
      <c r="E47" s="5" t="str">
        <f>IF(ISBLANK(宅配便入力!F46),"",宅配便入力!F46)</f>
        <v/>
      </c>
      <c r="F47" s="5" t="str">
        <f ca="1">IFERROR('計算（宅配便）'!P46,"")</f>
        <v/>
      </c>
      <c r="G47" s="5" t="str">
        <f ca="1">IFERROR('計算（宅配便）'!Q46,"")</f>
        <v/>
      </c>
      <c r="H47" s="5" t="str">
        <f>IF(ISBLANK(宅配便入力!J46),"",宅配便入力!J46)</f>
        <v/>
      </c>
      <c r="I47" s="5" t="str">
        <f>IF(ISBLANK(宅配便入力!I46),"",宅配便入力!I46)</f>
        <v/>
      </c>
      <c r="J47" s="5" t="str">
        <f>IF(ISBLANK(宅配便入力!D46),"",宅配便入力!D46)</f>
        <v/>
      </c>
      <c r="K47" s="5" t="str">
        <f>IF(ISBLANK(宅配便入力!T46),"",宅配便入力!T46)</f>
        <v/>
      </c>
    </row>
    <row r="48" spans="1:23">
      <c r="A48" s="6">
        <v>44</v>
      </c>
      <c r="B48" s="5" t="str">
        <f>IF(ISBLANK(ID管理番号商品名入力!E46),"",ID管理番号商品名入力!E46)</f>
        <v/>
      </c>
      <c r="C48" s="5" t="str">
        <f>IF(ISBLANK(ID管理番号商品名入力!F46),"",ID管理番号商品名入力!F46)</f>
        <v/>
      </c>
      <c r="D48" s="5" t="str">
        <f>IF(ISBLANK(宅配便入力!E47),"",宅配便入力!E47)</f>
        <v/>
      </c>
      <c r="E48" s="5" t="str">
        <f>IF(ISBLANK(宅配便入力!F47),"",宅配便入力!F47)</f>
        <v/>
      </c>
      <c r="F48" s="5" t="str">
        <f ca="1">IFERROR('計算（宅配便）'!P47,"")</f>
        <v/>
      </c>
      <c r="G48" s="5" t="str">
        <f ca="1">IFERROR('計算（宅配便）'!Q47,"")</f>
        <v/>
      </c>
      <c r="H48" s="5" t="str">
        <f>IF(ISBLANK(宅配便入力!J47),"",宅配便入力!J47)</f>
        <v/>
      </c>
      <c r="I48" s="5" t="str">
        <f>IF(ISBLANK(宅配便入力!I47),"",宅配便入力!I47)</f>
        <v/>
      </c>
      <c r="J48" s="5" t="str">
        <f>IF(ISBLANK(宅配便入力!D47),"",宅配便入力!D47)</f>
        <v/>
      </c>
      <c r="K48" s="5" t="str">
        <f>IF(ISBLANK(宅配便入力!T47),"",宅配便入力!T47)</f>
        <v/>
      </c>
    </row>
    <row r="49" spans="1:11">
      <c r="A49" s="6">
        <v>45</v>
      </c>
      <c r="B49" s="5" t="str">
        <f>IF(ISBLANK(ID管理番号商品名入力!E47),"",ID管理番号商品名入力!E47)</f>
        <v/>
      </c>
      <c r="C49" s="5" t="str">
        <f>IF(ISBLANK(ID管理番号商品名入力!F47),"",ID管理番号商品名入力!F47)</f>
        <v/>
      </c>
      <c r="D49" s="5" t="str">
        <f>IF(ISBLANK(宅配便入力!E48),"",宅配便入力!E48)</f>
        <v/>
      </c>
      <c r="E49" s="5" t="str">
        <f>IF(ISBLANK(宅配便入力!F48),"",宅配便入力!F48)</f>
        <v/>
      </c>
      <c r="F49" s="5" t="str">
        <f ca="1">IFERROR('計算（宅配便）'!P48,"")</f>
        <v/>
      </c>
      <c r="G49" s="5" t="str">
        <f ca="1">IFERROR('計算（宅配便）'!Q48,"")</f>
        <v/>
      </c>
      <c r="H49" s="5" t="str">
        <f>IF(ISBLANK(宅配便入力!J48),"",宅配便入力!J48)</f>
        <v/>
      </c>
      <c r="I49" s="5" t="str">
        <f>IF(ISBLANK(宅配便入力!I48),"",宅配便入力!I48)</f>
        <v/>
      </c>
      <c r="J49" s="5" t="str">
        <f>IF(ISBLANK(宅配便入力!D48),"",宅配便入力!D48)</f>
        <v/>
      </c>
      <c r="K49" s="5" t="str">
        <f>IF(ISBLANK(宅配便入力!T48),"",宅配便入力!T48)</f>
        <v/>
      </c>
    </row>
    <row r="50" spans="1:11">
      <c r="A50" s="6">
        <v>46</v>
      </c>
      <c r="B50" s="5" t="str">
        <f>IF(ISBLANK(ID管理番号商品名入力!E48),"",ID管理番号商品名入力!E48)</f>
        <v/>
      </c>
      <c r="C50" s="5" t="str">
        <f>IF(ISBLANK(ID管理番号商品名入力!F48),"",ID管理番号商品名入力!F48)</f>
        <v/>
      </c>
      <c r="D50" s="5" t="str">
        <f>IF(ISBLANK(宅配便入力!E49),"",宅配便入力!E49)</f>
        <v/>
      </c>
      <c r="E50" s="5" t="str">
        <f>IF(ISBLANK(宅配便入力!F49),"",宅配便入力!F49)</f>
        <v/>
      </c>
      <c r="F50" s="5" t="str">
        <f ca="1">IFERROR('計算（宅配便）'!P49,"")</f>
        <v/>
      </c>
      <c r="G50" s="5" t="str">
        <f ca="1">IFERROR('計算（宅配便）'!Q49,"")</f>
        <v/>
      </c>
      <c r="H50" s="5" t="str">
        <f>IF(ISBLANK(宅配便入力!J49),"",宅配便入力!J49)</f>
        <v/>
      </c>
      <c r="I50" s="5" t="str">
        <f>IF(ISBLANK(宅配便入力!I49),"",宅配便入力!I49)</f>
        <v/>
      </c>
      <c r="J50" s="5" t="str">
        <f>IF(ISBLANK(宅配便入力!D49),"",宅配便入力!D49)</f>
        <v/>
      </c>
      <c r="K50" s="5" t="str">
        <f>IF(ISBLANK(宅配便入力!T49),"",宅配便入力!T49)</f>
        <v/>
      </c>
    </row>
    <row r="51" spans="1:11">
      <c r="A51" s="6">
        <v>47</v>
      </c>
      <c r="B51" s="5" t="str">
        <f>IF(ISBLANK(ID管理番号商品名入力!E49),"",ID管理番号商品名入力!E49)</f>
        <v/>
      </c>
      <c r="C51" s="5" t="str">
        <f>IF(ISBLANK(ID管理番号商品名入力!F49),"",ID管理番号商品名入力!F49)</f>
        <v/>
      </c>
      <c r="D51" s="5" t="str">
        <f>IF(ISBLANK(宅配便入力!E50),"",宅配便入力!E50)</f>
        <v/>
      </c>
      <c r="E51" s="5" t="str">
        <f>IF(ISBLANK(宅配便入力!F50),"",宅配便入力!F50)</f>
        <v/>
      </c>
      <c r="F51" s="5" t="str">
        <f ca="1">IFERROR('計算（宅配便）'!P50,"")</f>
        <v/>
      </c>
      <c r="G51" s="5" t="str">
        <f ca="1">IFERROR('計算（宅配便）'!Q50,"")</f>
        <v/>
      </c>
      <c r="H51" s="5" t="str">
        <f>IF(ISBLANK(宅配便入力!J50),"",宅配便入力!J50)</f>
        <v/>
      </c>
      <c r="I51" s="5" t="str">
        <f>IF(ISBLANK(宅配便入力!I50),"",宅配便入力!I50)</f>
        <v/>
      </c>
      <c r="J51" s="5" t="str">
        <f>IF(ISBLANK(宅配便入力!D50),"",宅配便入力!D50)</f>
        <v/>
      </c>
      <c r="K51" s="5" t="str">
        <f>IF(ISBLANK(宅配便入力!T50),"",宅配便入力!T50)</f>
        <v/>
      </c>
    </row>
    <row r="52" spans="1:11">
      <c r="A52" s="6">
        <v>48</v>
      </c>
      <c r="B52" s="5" t="str">
        <f>IF(ISBLANK(ID管理番号商品名入力!E50),"",ID管理番号商品名入力!E50)</f>
        <v/>
      </c>
      <c r="C52" s="5" t="str">
        <f>IF(ISBLANK(ID管理番号商品名入力!F50),"",ID管理番号商品名入力!F50)</f>
        <v/>
      </c>
      <c r="D52" s="5" t="str">
        <f>IF(ISBLANK(宅配便入力!E51),"",宅配便入力!E51)</f>
        <v/>
      </c>
      <c r="E52" s="5" t="str">
        <f>IF(ISBLANK(宅配便入力!F51),"",宅配便入力!F51)</f>
        <v/>
      </c>
      <c r="F52" s="5" t="str">
        <f ca="1">IFERROR('計算（宅配便）'!P51,"")</f>
        <v/>
      </c>
      <c r="G52" s="5" t="str">
        <f ca="1">IFERROR('計算（宅配便）'!Q51,"")</f>
        <v/>
      </c>
      <c r="H52" s="5" t="str">
        <f>IF(ISBLANK(宅配便入力!J51),"",宅配便入力!J51)</f>
        <v/>
      </c>
      <c r="I52" s="5" t="str">
        <f>IF(ISBLANK(宅配便入力!I51),"",宅配便入力!I51)</f>
        <v/>
      </c>
      <c r="J52" s="5" t="str">
        <f>IF(ISBLANK(宅配便入力!D51),"",宅配便入力!D51)</f>
        <v/>
      </c>
      <c r="K52" s="5" t="str">
        <f>IF(ISBLANK(宅配便入力!T51),"",宅配便入力!T51)</f>
        <v/>
      </c>
    </row>
    <row r="53" spans="1:11">
      <c r="A53" s="6">
        <v>49</v>
      </c>
      <c r="B53" s="5" t="str">
        <f>IF(ISBLANK(ID管理番号商品名入力!E51),"",ID管理番号商品名入力!E51)</f>
        <v/>
      </c>
      <c r="C53" s="5" t="str">
        <f>IF(ISBLANK(ID管理番号商品名入力!F51),"",ID管理番号商品名入力!F51)</f>
        <v/>
      </c>
      <c r="D53" s="5" t="str">
        <f>IF(ISBLANK(宅配便入力!E52),"",宅配便入力!E52)</f>
        <v/>
      </c>
      <c r="E53" s="5" t="str">
        <f>IF(ISBLANK(宅配便入力!F52),"",宅配便入力!F52)</f>
        <v/>
      </c>
      <c r="F53" s="5" t="str">
        <f ca="1">IFERROR('計算（宅配便）'!P52,"")</f>
        <v/>
      </c>
      <c r="G53" s="5" t="str">
        <f ca="1">IFERROR('計算（宅配便）'!Q52,"")</f>
        <v/>
      </c>
      <c r="H53" s="5" t="str">
        <f>IF(ISBLANK(宅配便入力!J52),"",宅配便入力!J52)</f>
        <v/>
      </c>
      <c r="I53" s="5" t="str">
        <f>IF(ISBLANK(宅配便入力!I52),"",宅配便入力!I52)</f>
        <v/>
      </c>
      <c r="J53" s="5" t="str">
        <f>IF(ISBLANK(宅配便入力!D52),"",宅配便入力!D52)</f>
        <v/>
      </c>
      <c r="K53" s="5" t="str">
        <f>IF(ISBLANK(宅配便入力!T52),"",宅配便入力!T52)</f>
        <v/>
      </c>
    </row>
    <row r="54" spans="1:11">
      <c r="A54" s="6">
        <v>50</v>
      </c>
      <c r="B54" s="5" t="str">
        <f>IF(ISBLANK(ID管理番号商品名入力!E52),"",ID管理番号商品名入力!E52)</f>
        <v/>
      </c>
      <c r="C54" s="5" t="str">
        <f>IF(ISBLANK(ID管理番号商品名入力!F52),"",ID管理番号商品名入力!F52)</f>
        <v/>
      </c>
      <c r="D54" s="5" t="str">
        <f>IF(ISBLANK(宅配便入力!E53),"",宅配便入力!E53)</f>
        <v/>
      </c>
      <c r="E54" s="5" t="str">
        <f>IF(ISBLANK(宅配便入力!F53),"",宅配便入力!F53)</f>
        <v/>
      </c>
      <c r="F54" s="5" t="str">
        <f ca="1">IFERROR('計算（宅配便）'!P53,"")</f>
        <v/>
      </c>
      <c r="G54" s="5" t="str">
        <f ca="1">IFERROR('計算（宅配便）'!Q53,"")</f>
        <v/>
      </c>
      <c r="H54" s="5" t="str">
        <f>IF(ISBLANK(宅配便入力!J53),"",宅配便入力!J53)</f>
        <v/>
      </c>
      <c r="I54" s="5" t="str">
        <f>IF(ISBLANK(宅配便入力!I53),"",宅配便入力!I53)</f>
        <v/>
      </c>
      <c r="J54" s="5" t="str">
        <f>IF(ISBLANK(宅配便入力!D53),"",宅配便入力!D53)</f>
        <v/>
      </c>
      <c r="K54" s="5" t="str">
        <f>IF(ISBLANK(宅配便入力!T53),"",宅配便入力!T53)</f>
        <v/>
      </c>
    </row>
    <row r="55" spans="1:11">
      <c r="A55" s="6">
        <v>51</v>
      </c>
      <c r="B55" s="5" t="str">
        <f>IF(ISBLANK(ID管理番号商品名入力!E53),"",ID管理番号商品名入力!E53)</f>
        <v/>
      </c>
      <c r="C55" s="5" t="str">
        <f>IF(ISBLANK(ID管理番号商品名入力!F53),"",ID管理番号商品名入力!F53)</f>
        <v/>
      </c>
      <c r="D55" s="5" t="str">
        <f>IF(ISBLANK(宅配便入力!E54),"",宅配便入力!E54)</f>
        <v/>
      </c>
      <c r="E55" s="5" t="str">
        <f>IF(ISBLANK(宅配便入力!F54),"",宅配便入力!F54)</f>
        <v/>
      </c>
      <c r="F55" s="5" t="str">
        <f ca="1">IFERROR('計算（宅配便）'!P54,"")</f>
        <v/>
      </c>
      <c r="G55" s="5" t="str">
        <f ca="1">IFERROR('計算（宅配便）'!Q54,"")</f>
        <v/>
      </c>
      <c r="H55" s="5" t="str">
        <f>IF(ISBLANK(宅配便入力!J54),"",宅配便入力!J54)</f>
        <v/>
      </c>
      <c r="I55" s="5" t="str">
        <f>IF(ISBLANK(宅配便入力!I54),"",宅配便入力!I54)</f>
        <v/>
      </c>
      <c r="J55" s="5" t="str">
        <f>IF(ISBLANK(宅配便入力!D54),"",宅配便入力!D54)</f>
        <v/>
      </c>
      <c r="K55" s="5" t="str">
        <f>IF(ISBLANK(宅配便入力!T54),"",宅配便入力!T54)</f>
        <v/>
      </c>
    </row>
    <row r="56" spans="1:11">
      <c r="A56" s="6">
        <v>52</v>
      </c>
      <c r="B56" s="5" t="str">
        <f>IF(ISBLANK(ID管理番号商品名入力!E54),"",ID管理番号商品名入力!E54)</f>
        <v/>
      </c>
      <c r="C56" s="5" t="str">
        <f>IF(ISBLANK(ID管理番号商品名入力!F54),"",ID管理番号商品名入力!F54)</f>
        <v/>
      </c>
      <c r="D56" s="5" t="str">
        <f>IF(ISBLANK(宅配便入力!E55),"",宅配便入力!E55)</f>
        <v/>
      </c>
      <c r="E56" s="5" t="str">
        <f>IF(ISBLANK(宅配便入力!F55),"",宅配便入力!F55)</f>
        <v/>
      </c>
      <c r="F56" s="5" t="str">
        <f ca="1">IFERROR('計算（宅配便）'!P55,"")</f>
        <v/>
      </c>
      <c r="G56" s="5" t="str">
        <f ca="1">IFERROR('計算（宅配便）'!Q55,"")</f>
        <v/>
      </c>
      <c r="H56" s="5" t="str">
        <f>IF(ISBLANK(宅配便入力!J55),"",宅配便入力!J55)</f>
        <v/>
      </c>
      <c r="I56" s="5" t="str">
        <f>IF(ISBLANK(宅配便入力!I55),"",宅配便入力!I55)</f>
        <v/>
      </c>
      <c r="J56" s="5" t="str">
        <f>IF(ISBLANK(宅配便入力!D55),"",宅配便入力!D55)</f>
        <v/>
      </c>
      <c r="K56" s="5" t="str">
        <f>IF(ISBLANK(宅配便入力!T55),"",宅配便入力!T55)</f>
        <v/>
      </c>
    </row>
    <row r="57" spans="1:11">
      <c r="A57" s="6">
        <v>53</v>
      </c>
      <c r="B57" s="5" t="str">
        <f>IF(ISBLANK(ID管理番号商品名入力!E55),"",ID管理番号商品名入力!E55)</f>
        <v/>
      </c>
      <c r="C57" s="5" t="str">
        <f>IF(ISBLANK(ID管理番号商品名入力!F55),"",ID管理番号商品名入力!F55)</f>
        <v/>
      </c>
      <c r="D57" s="5" t="str">
        <f>IF(ISBLANK(宅配便入力!E56),"",宅配便入力!E56)</f>
        <v/>
      </c>
      <c r="E57" s="5" t="str">
        <f>IF(ISBLANK(宅配便入力!F56),"",宅配便入力!F56)</f>
        <v/>
      </c>
      <c r="F57" s="5" t="str">
        <f ca="1">IFERROR('計算（宅配便）'!P56,"")</f>
        <v/>
      </c>
      <c r="G57" s="5" t="str">
        <f ca="1">IFERROR('計算（宅配便）'!Q56,"")</f>
        <v/>
      </c>
      <c r="H57" s="5" t="str">
        <f>IF(ISBLANK(宅配便入力!J56),"",宅配便入力!J56)</f>
        <v/>
      </c>
      <c r="I57" s="5" t="str">
        <f>IF(ISBLANK(宅配便入力!I56),"",宅配便入力!I56)</f>
        <v/>
      </c>
      <c r="J57" s="5" t="str">
        <f>IF(ISBLANK(宅配便入力!D56),"",宅配便入力!D56)</f>
        <v/>
      </c>
      <c r="K57" s="5" t="str">
        <f>IF(ISBLANK(宅配便入力!T56),"",宅配便入力!T56)</f>
        <v/>
      </c>
    </row>
    <row r="58" spans="1:11">
      <c r="A58" s="6">
        <v>54</v>
      </c>
      <c r="B58" s="5" t="str">
        <f>IF(ISBLANK(ID管理番号商品名入力!E56),"",ID管理番号商品名入力!E56)</f>
        <v/>
      </c>
      <c r="C58" s="5" t="str">
        <f>IF(ISBLANK(ID管理番号商品名入力!F56),"",ID管理番号商品名入力!F56)</f>
        <v/>
      </c>
      <c r="D58" s="5" t="str">
        <f>IF(ISBLANK(宅配便入力!E57),"",宅配便入力!E57)</f>
        <v/>
      </c>
      <c r="E58" s="5" t="str">
        <f>IF(ISBLANK(宅配便入力!F57),"",宅配便入力!F57)</f>
        <v/>
      </c>
      <c r="F58" s="5" t="str">
        <f ca="1">IFERROR('計算（宅配便）'!P57,"")</f>
        <v/>
      </c>
      <c r="G58" s="5" t="str">
        <f ca="1">IFERROR('計算（宅配便）'!Q57,"")</f>
        <v/>
      </c>
      <c r="H58" s="5" t="str">
        <f>IF(ISBLANK(宅配便入力!J57),"",宅配便入力!J57)</f>
        <v/>
      </c>
      <c r="I58" s="5" t="str">
        <f>IF(ISBLANK(宅配便入力!I57),"",宅配便入力!I57)</f>
        <v/>
      </c>
      <c r="J58" s="5" t="str">
        <f>IF(ISBLANK(宅配便入力!D57),"",宅配便入力!D57)</f>
        <v/>
      </c>
      <c r="K58" s="5" t="str">
        <f>IF(ISBLANK(宅配便入力!T57),"",宅配便入力!T57)</f>
        <v/>
      </c>
    </row>
    <row r="59" spans="1:11">
      <c r="A59" s="6">
        <v>55</v>
      </c>
      <c r="B59" s="5" t="str">
        <f>IF(ISBLANK(ID管理番号商品名入力!E57),"",ID管理番号商品名入力!E57)</f>
        <v/>
      </c>
      <c r="C59" s="5" t="str">
        <f>IF(ISBLANK(ID管理番号商品名入力!F57),"",ID管理番号商品名入力!F57)</f>
        <v/>
      </c>
      <c r="D59" s="5" t="str">
        <f>IF(ISBLANK(宅配便入力!E58),"",宅配便入力!E58)</f>
        <v/>
      </c>
      <c r="E59" s="5" t="str">
        <f>IF(ISBLANK(宅配便入力!F58),"",宅配便入力!F58)</f>
        <v/>
      </c>
      <c r="F59" s="5" t="str">
        <f ca="1">IFERROR('計算（宅配便）'!P58,"")</f>
        <v/>
      </c>
      <c r="G59" s="5" t="str">
        <f ca="1">IFERROR('計算（宅配便）'!Q58,"")</f>
        <v/>
      </c>
      <c r="H59" s="5" t="str">
        <f>IF(ISBLANK(宅配便入力!J58),"",宅配便入力!J58)</f>
        <v/>
      </c>
      <c r="I59" s="5" t="str">
        <f>IF(ISBLANK(宅配便入力!I58),"",宅配便入力!I58)</f>
        <v/>
      </c>
      <c r="J59" s="5" t="str">
        <f>IF(ISBLANK(宅配便入力!D58),"",宅配便入力!D58)</f>
        <v/>
      </c>
      <c r="K59" s="5" t="str">
        <f>IF(ISBLANK(宅配便入力!T58),"",宅配便入力!T58)</f>
        <v/>
      </c>
    </row>
    <row r="60" spans="1:11">
      <c r="A60" s="6">
        <v>56</v>
      </c>
      <c r="B60" s="5" t="str">
        <f>IF(ISBLANK(ID管理番号商品名入力!E58),"",ID管理番号商品名入力!E58)</f>
        <v/>
      </c>
      <c r="C60" s="5" t="str">
        <f>IF(ISBLANK(ID管理番号商品名入力!F58),"",ID管理番号商品名入力!F58)</f>
        <v/>
      </c>
      <c r="D60" s="5" t="str">
        <f>IF(ISBLANK(宅配便入力!E59),"",宅配便入力!E59)</f>
        <v/>
      </c>
      <c r="E60" s="5" t="str">
        <f>IF(ISBLANK(宅配便入力!F59),"",宅配便入力!F59)</f>
        <v/>
      </c>
      <c r="F60" s="5" t="str">
        <f ca="1">IFERROR('計算（宅配便）'!P59,"")</f>
        <v/>
      </c>
      <c r="G60" s="5" t="str">
        <f ca="1">IFERROR('計算（宅配便）'!Q59,"")</f>
        <v/>
      </c>
      <c r="H60" s="5" t="str">
        <f>IF(ISBLANK(宅配便入力!J59),"",宅配便入力!J59)</f>
        <v/>
      </c>
      <c r="I60" s="5" t="str">
        <f>IF(ISBLANK(宅配便入力!I59),"",宅配便入力!I59)</f>
        <v/>
      </c>
      <c r="J60" s="5" t="str">
        <f>IF(ISBLANK(宅配便入力!D59),"",宅配便入力!D59)</f>
        <v/>
      </c>
      <c r="K60" s="5" t="str">
        <f>IF(ISBLANK(宅配便入力!T59),"",宅配便入力!T59)</f>
        <v/>
      </c>
    </row>
    <row r="61" spans="1:11">
      <c r="A61" s="6">
        <v>57</v>
      </c>
      <c r="B61" s="5" t="str">
        <f>IF(ISBLANK(ID管理番号商品名入力!E59),"",ID管理番号商品名入力!E59)</f>
        <v/>
      </c>
      <c r="C61" s="5" t="str">
        <f>IF(ISBLANK(ID管理番号商品名入力!F59),"",ID管理番号商品名入力!F59)</f>
        <v/>
      </c>
      <c r="D61" s="5" t="str">
        <f>IF(ISBLANK(宅配便入力!E60),"",宅配便入力!E60)</f>
        <v/>
      </c>
      <c r="E61" s="5" t="str">
        <f>IF(ISBLANK(宅配便入力!F60),"",宅配便入力!F60)</f>
        <v/>
      </c>
      <c r="F61" s="5" t="str">
        <f ca="1">IFERROR('計算（宅配便）'!P60,"")</f>
        <v/>
      </c>
      <c r="G61" s="5" t="str">
        <f ca="1">IFERROR('計算（宅配便）'!Q60,"")</f>
        <v/>
      </c>
      <c r="H61" s="5" t="str">
        <f>IF(ISBLANK(宅配便入力!J60),"",宅配便入力!J60)</f>
        <v/>
      </c>
      <c r="I61" s="5" t="str">
        <f>IF(ISBLANK(宅配便入力!I60),"",宅配便入力!I60)</f>
        <v/>
      </c>
      <c r="J61" s="5" t="str">
        <f>IF(ISBLANK(宅配便入力!D60),"",宅配便入力!D60)</f>
        <v/>
      </c>
      <c r="K61" s="5" t="str">
        <f>IF(ISBLANK(宅配便入力!T60),"",宅配便入力!T60)</f>
        <v/>
      </c>
    </row>
    <row r="62" spans="1:11">
      <c r="A62" s="6">
        <v>58</v>
      </c>
      <c r="B62" s="5" t="str">
        <f>IF(ISBLANK(ID管理番号商品名入力!E60),"",ID管理番号商品名入力!E60)</f>
        <v/>
      </c>
      <c r="C62" s="5" t="str">
        <f>IF(ISBLANK(ID管理番号商品名入力!F60),"",ID管理番号商品名入力!F60)</f>
        <v/>
      </c>
      <c r="D62" s="5" t="str">
        <f>IF(ISBLANK(宅配便入力!E61),"",宅配便入力!E61)</f>
        <v/>
      </c>
      <c r="E62" s="5" t="str">
        <f>IF(ISBLANK(宅配便入力!F61),"",宅配便入力!F61)</f>
        <v/>
      </c>
      <c r="F62" s="5" t="str">
        <f ca="1">IFERROR('計算（宅配便）'!P61,"")</f>
        <v/>
      </c>
      <c r="G62" s="5" t="str">
        <f ca="1">IFERROR('計算（宅配便）'!Q61,"")</f>
        <v/>
      </c>
      <c r="H62" s="5" t="str">
        <f>IF(ISBLANK(宅配便入力!J61),"",宅配便入力!J61)</f>
        <v/>
      </c>
      <c r="I62" s="5" t="str">
        <f>IF(ISBLANK(宅配便入力!I61),"",宅配便入力!I61)</f>
        <v/>
      </c>
      <c r="J62" s="5" t="str">
        <f>IF(ISBLANK(宅配便入力!D61),"",宅配便入力!D61)</f>
        <v/>
      </c>
      <c r="K62" s="5" t="str">
        <f>IF(ISBLANK(宅配便入力!T61),"",宅配便入力!T61)</f>
        <v/>
      </c>
    </row>
    <row r="63" spans="1:11">
      <c r="A63" s="6">
        <v>59</v>
      </c>
      <c r="B63" s="5" t="str">
        <f>IF(ISBLANK(ID管理番号商品名入力!E61),"",ID管理番号商品名入力!E61)</f>
        <v/>
      </c>
      <c r="C63" s="5" t="str">
        <f>IF(ISBLANK(ID管理番号商品名入力!F61),"",ID管理番号商品名入力!F61)</f>
        <v/>
      </c>
      <c r="D63" s="5" t="str">
        <f>IF(ISBLANK(宅配便入力!E62),"",宅配便入力!E62)</f>
        <v/>
      </c>
      <c r="E63" s="5" t="str">
        <f>IF(ISBLANK(宅配便入力!F62),"",宅配便入力!F62)</f>
        <v/>
      </c>
      <c r="F63" s="5" t="str">
        <f ca="1">IFERROR('計算（宅配便）'!P62,"")</f>
        <v/>
      </c>
      <c r="G63" s="5" t="str">
        <f ca="1">IFERROR('計算（宅配便）'!Q62,"")</f>
        <v/>
      </c>
      <c r="H63" s="5" t="str">
        <f>IF(ISBLANK(宅配便入力!J62),"",宅配便入力!J62)</f>
        <v/>
      </c>
      <c r="I63" s="5" t="str">
        <f>IF(ISBLANK(宅配便入力!I62),"",宅配便入力!I62)</f>
        <v/>
      </c>
      <c r="J63" s="5" t="str">
        <f>IF(ISBLANK(宅配便入力!D62),"",宅配便入力!D62)</f>
        <v/>
      </c>
      <c r="K63" s="5" t="str">
        <f>IF(ISBLANK(宅配便入力!T62),"",宅配便入力!T62)</f>
        <v/>
      </c>
    </row>
    <row r="64" spans="1:11">
      <c r="A64" s="6">
        <v>60</v>
      </c>
      <c r="B64" s="5" t="str">
        <f>IF(ISBLANK(ID管理番号商品名入力!E62),"",ID管理番号商品名入力!E62)</f>
        <v/>
      </c>
      <c r="C64" s="5" t="str">
        <f>IF(ISBLANK(ID管理番号商品名入力!F62),"",ID管理番号商品名入力!F62)</f>
        <v/>
      </c>
      <c r="D64" s="5" t="str">
        <f>IF(ISBLANK(宅配便入力!E63),"",宅配便入力!E63)</f>
        <v/>
      </c>
      <c r="E64" s="5" t="str">
        <f>IF(ISBLANK(宅配便入力!F63),"",宅配便入力!F63)</f>
        <v/>
      </c>
      <c r="F64" s="5" t="str">
        <f ca="1">IFERROR('計算（宅配便）'!P63,"")</f>
        <v/>
      </c>
      <c r="G64" s="5" t="str">
        <f ca="1">IFERROR('計算（宅配便）'!Q63,"")</f>
        <v/>
      </c>
      <c r="H64" s="5" t="str">
        <f>IF(ISBLANK(宅配便入力!J63),"",宅配便入力!J63)</f>
        <v/>
      </c>
      <c r="I64" s="5" t="str">
        <f>IF(ISBLANK(宅配便入力!I63),"",宅配便入力!I63)</f>
        <v/>
      </c>
      <c r="J64" s="5" t="str">
        <f>IF(ISBLANK(宅配便入力!D63),"",宅配便入力!D63)</f>
        <v/>
      </c>
      <c r="K64" s="5" t="str">
        <f>IF(ISBLANK(宅配便入力!T63),"",宅配便入力!T63)</f>
        <v/>
      </c>
    </row>
    <row r="65" spans="1:11">
      <c r="A65" s="6">
        <v>61</v>
      </c>
      <c r="B65" s="5" t="str">
        <f>IF(ISBLANK(ID管理番号商品名入力!E63),"",ID管理番号商品名入力!E63)</f>
        <v/>
      </c>
      <c r="C65" s="5" t="str">
        <f>IF(ISBLANK(ID管理番号商品名入力!F63),"",ID管理番号商品名入力!F63)</f>
        <v/>
      </c>
      <c r="D65" s="5" t="str">
        <f>IF(ISBLANK(宅配便入力!E64),"",宅配便入力!E64)</f>
        <v/>
      </c>
      <c r="E65" s="5" t="str">
        <f>IF(ISBLANK(宅配便入力!F64),"",宅配便入力!F64)</f>
        <v/>
      </c>
      <c r="F65" s="5" t="str">
        <f ca="1">IFERROR('計算（宅配便）'!P64,"")</f>
        <v/>
      </c>
      <c r="G65" s="5" t="str">
        <f ca="1">IFERROR('計算（宅配便）'!Q64,"")</f>
        <v/>
      </c>
      <c r="H65" s="5" t="str">
        <f>IF(ISBLANK(宅配便入力!J64),"",宅配便入力!J64)</f>
        <v/>
      </c>
      <c r="I65" s="5" t="str">
        <f>IF(ISBLANK(宅配便入力!I64),"",宅配便入力!I64)</f>
        <v/>
      </c>
      <c r="J65" s="5" t="str">
        <f>IF(ISBLANK(宅配便入力!D64),"",宅配便入力!D64)</f>
        <v/>
      </c>
      <c r="K65" s="5" t="str">
        <f>IF(ISBLANK(宅配便入力!T64),"",宅配便入力!T64)</f>
        <v/>
      </c>
    </row>
    <row r="66" spans="1:11">
      <c r="A66" s="6">
        <v>62</v>
      </c>
      <c r="B66" s="5" t="str">
        <f>IF(ISBLANK(ID管理番号商品名入力!E64),"",ID管理番号商品名入力!E64)</f>
        <v/>
      </c>
      <c r="C66" s="5" t="str">
        <f>IF(ISBLANK(ID管理番号商品名入力!F64),"",ID管理番号商品名入力!F64)</f>
        <v/>
      </c>
      <c r="D66" s="5" t="str">
        <f>IF(ISBLANK(宅配便入力!E65),"",宅配便入力!E65)</f>
        <v/>
      </c>
      <c r="E66" s="5" t="str">
        <f>IF(ISBLANK(宅配便入力!F65),"",宅配便入力!F65)</f>
        <v/>
      </c>
      <c r="F66" s="5" t="str">
        <f ca="1">IFERROR('計算（宅配便）'!P65,"")</f>
        <v/>
      </c>
      <c r="G66" s="5" t="str">
        <f ca="1">IFERROR('計算（宅配便）'!Q65,"")</f>
        <v/>
      </c>
      <c r="H66" s="5" t="str">
        <f>IF(ISBLANK(宅配便入力!J65),"",宅配便入力!J65)</f>
        <v/>
      </c>
      <c r="I66" s="5" t="str">
        <f>IF(ISBLANK(宅配便入力!I65),"",宅配便入力!I65)</f>
        <v/>
      </c>
      <c r="J66" s="5" t="str">
        <f>IF(ISBLANK(宅配便入力!D65),"",宅配便入力!D65)</f>
        <v/>
      </c>
      <c r="K66" s="5" t="str">
        <f>IF(ISBLANK(宅配便入力!T65),"",宅配便入力!T65)</f>
        <v/>
      </c>
    </row>
    <row r="67" spans="1:11">
      <c r="A67" s="6">
        <v>63</v>
      </c>
      <c r="B67" s="5" t="str">
        <f>IF(ISBLANK(ID管理番号商品名入力!E65),"",ID管理番号商品名入力!E65)</f>
        <v/>
      </c>
      <c r="C67" s="5" t="str">
        <f>IF(ISBLANK(ID管理番号商品名入力!F65),"",ID管理番号商品名入力!F65)</f>
        <v/>
      </c>
      <c r="D67" s="5" t="str">
        <f>IF(ISBLANK(宅配便入力!E66),"",宅配便入力!E66)</f>
        <v/>
      </c>
      <c r="E67" s="5" t="str">
        <f>IF(ISBLANK(宅配便入力!F66),"",宅配便入力!F66)</f>
        <v/>
      </c>
      <c r="F67" s="5" t="str">
        <f ca="1">IFERROR('計算（宅配便）'!P66,"")</f>
        <v/>
      </c>
      <c r="G67" s="5" t="str">
        <f ca="1">IFERROR('計算（宅配便）'!Q66,"")</f>
        <v/>
      </c>
      <c r="H67" s="5" t="str">
        <f>IF(ISBLANK(宅配便入力!J66),"",宅配便入力!J66)</f>
        <v/>
      </c>
      <c r="I67" s="5" t="str">
        <f>IF(ISBLANK(宅配便入力!I66),"",宅配便入力!I66)</f>
        <v/>
      </c>
      <c r="J67" s="5" t="str">
        <f>IF(ISBLANK(宅配便入力!D66),"",宅配便入力!D66)</f>
        <v/>
      </c>
      <c r="K67" s="5" t="str">
        <f>IF(ISBLANK(宅配便入力!T66),"",宅配便入力!T66)</f>
        <v/>
      </c>
    </row>
    <row r="68" spans="1:11">
      <c r="A68" s="6">
        <v>64</v>
      </c>
      <c r="B68" s="5" t="str">
        <f>IF(ISBLANK(ID管理番号商品名入力!E66),"",ID管理番号商品名入力!E66)</f>
        <v/>
      </c>
      <c r="C68" s="5" t="str">
        <f>IF(ISBLANK(ID管理番号商品名入力!F66),"",ID管理番号商品名入力!F66)</f>
        <v/>
      </c>
      <c r="D68" s="5" t="str">
        <f>IF(ISBLANK(宅配便入力!E67),"",宅配便入力!E67)</f>
        <v/>
      </c>
      <c r="E68" s="5" t="str">
        <f>IF(ISBLANK(宅配便入力!F67),"",宅配便入力!F67)</f>
        <v/>
      </c>
      <c r="F68" s="5" t="str">
        <f ca="1">IFERROR('計算（宅配便）'!P67,"")</f>
        <v/>
      </c>
      <c r="G68" s="5" t="str">
        <f ca="1">IFERROR('計算（宅配便）'!Q67,"")</f>
        <v/>
      </c>
      <c r="H68" s="5" t="str">
        <f>IF(ISBLANK(宅配便入力!J67),"",宅配便入力!J67)</f>
        <v/>
      </c>
      <c r="I68" s="5" t="str">
        <f>IF(ISBLANK(宅配便入力!I67),"",宅配便入力!I67)</f>
        <v/>
      </c>
      <c r="J68" s="5" t="str">
        <f>IF(ISBLANK(宅配便入力!D67),"",宅配便入力!D67)</f>
        <v/>
      </c>
      <c r="K68" s="5" t="str">
        <f>IF(ISBLANK(宅配便入力!T67),"",宅配便入力!T67)</f>
        <v/>
      </c>
    </row>
    <row r="69" spans="1:11">
      <c r="A69" s="6">
        <v>65</v>
      </c>
      <c r="B69" s="5" t="str">
        <f>IF(ISBLANK(ID管理番号商品名入力!E67),"",ID管理番号商品名入力!E67)</f>
        <v/>
      </c>
      <c r="C69" s="5" t="str">
        <f>IF(ISBLANK(ID管理番号商品名入力!F67),"",ID管理番号商品名入力!F67)</f>
        <v/>
      </c>
      <c r="D69" s="5" t="str">
        <f>IF(ISBLANK(宅配便入力!E68),"",宅配便入力!E68)</f>
        <v/>
      </c>
      <c r="E69" s="5" t="str">
        <f>IF(ISBLANK(宅配便入力!F68),"",宅配便入力!F68)</f>
        <v/>
      </c>
      <c r="F69" s="5" t="str">
        <f ca="1">IFERROR('計算（宅配便）'!P68,"")</f>
        <v/>
      </c>
      <c r="G69" s="5" t="str">
        <f ca="1">IFERROR('計算（宅配便）'!Q68,"")</f>
        <v/>
      </c>
      <c r="H69" s="5" t="str">
        <f>IF(ISBLANK(宅配便入力!J68),"",宅配便入力!J68)</f>
        <v/>
      </c>
      <c r="I69" s="5" t="str">
        <f>IF(ISBLANK(宅配便入力!I68),"",宅配便入力!I68)</f>
        <v/>
      </c>
      <c r="J69" s="5" t="str">
        <f>IF(ISBLANK(宅配便入力!D68),"",宅配便入力!D68)</f>
        <v/>
      </c>
      <c r="K69" s="5" t="str">
        <f>IF(ISBLANK(宅配便入力!T68),"",宅配便入力!T68)</f>
        <v/>
      </c>
    </row>
    <row r="70" spans="1:11">
      <c r="A70" s="6">
        <v>66</v>
      </c>
      <c r="B70" s="5" t="str">
        <f>IF(ISBLANK(ID管理番号商品名入力!E68),"",ID管理番号商品名入力!E68)</f>
        <v/>
      </c>
      <c r="C70" s="5" t="str">
        <f>IF(ISBLANK(ID管理番号商品名入力!F68),"",ID管理番号商品名入力!F68)</f>
        <v/>
      </c>
      <c r="D70" s="5" t="str">
        <f>IF(ISBLANK(宅配便入力!E69),"",宅配便入力!E69)</f>
        <v/>
      </c>
      <c r="E70" s="5" t="str">
        <f>IF(ISBLANK(宅配便入力!F69),"",宅配便入力!F69)</f>
        <v/>
      </c>
      <c r="F70" s="5" t="str">
        <f ca="1">IFERROR('計算（宅配便）'!P69,"")</f>
        <v/>
      </c>
      <c r="G70" s="5" t="str">
        <f ca="1">IFERROR('計算（宅配便）'!Q69,"")</f>
        <v/>
      </c>
      <c r="H70" s="5" t="str">
        <f>IF(ISBLANK(宅配便入力!J69),"",宅配便入力!J69)</f>
        <v/>
      </c>
      <c r="I70" s="5" t="str">
        <f>IF(ISBLANK(宅配便入力!I69),"",宅配便入力!I69)</f>
        <v/>
      </c>
      <c r="J70" s="5" t="str">
        <f>IF(ISBLANK(宅配便入力!D69),"",宅配便入力!D69)</f>
        <v/>
      </c>
      <c r="K70" s="5" t="str">
        <f>IF(ISBLANK(宅配便入力!T69),"",宅配便入力!T69)</f>
        <v/>
      </c>
    </row>
    <row r="71" spans="1:11">
      <c r="A71" s="6">
        <v>67</v>
      </c>
      <c r="B71" s="5" t="str">
        <f>IF(ISBLANK(ID管理番号商品名入力!E69),"",ID管理番号商品名入力!E69)</f>
        <v/>
      </c>
      <c r="C71" s="5" t="str">
        <f>IF(ISBLANK(ID管理番号商品名入力!F69),"",ID管理番号商品名入力!F69)</f>
        <v/>
      </c>
      <c r="D71" s="5" t="str">
        <f>IF(ISBLANK(宅配便入力!E70),"",宅配便入力!E70)</f>
        <v/>
      </c>
      <c r="E71" s="5" t="str">
        <f>IF(ISBLANK(宅配便入力!F70),"",宅配便入力!F70)</f>
        <v/>
      </c>
      <c r="F71" s="5" t="str">
        <f ca="1">IFERROR('計算（宅配便）'!P70,"")</f>
        <v/>
      </c>
      <c r="G71" s="5" t="str">
        <f ca="1">IFERROR('計算（宅配便）'!Q70,"")</f>
        <v/>
      </c>
      <c r="H71" s="5" t="str">
        <f>IF(ISBLANK(宅配便入力!J70),"",宅配便入力!J70)</f>
        <v/>
      </c>
      <c r="I71" s="5" t="str">
        <f>IF(ISBLANK(宅配便入力!I70),"",宅配便入力!I70)</f>
        <v/>
      </c>
      <c r="J71" s="5" t="str">
        <f>IF(ISBLANK(宅配便入力!D70),"",宅配便入力!D70)</f>
        <v/>
      </c>
      <c r="K71" s="5" t="str">
        <f>IF(ISBLANK(宅配便入力!T70),"",宅配便入力!T70)</f>
        <v/>
      </c>
    </row>
    <row r="72" spans="1:11">
      <c r="A72" s="6">
        <v>68</v>
      </c>
      <c r="B72" s="5" t="str">
        <f>IF(ISBLANK(ID管理番号商品名入力!E70),"",ID管理番号商品名入力!E70)</f>
        <v/>
      </c>
      <c r="C72" s="5" t="str">
        <f>IF(ISBLANK(ID管理番号商品名入力!F70),"",ID管理番号商品名入力!F70)</f>
        <v/>
      </c>
      <c r="D72" s="5" t="str">
        <f>IF(ISBLANK(宅配便入力!E71),"",宅配便入力!E71)</f>
        <v/>
      </c>
      <c r="E72" s="5" t="str">
        <f>IF(ISBLANK(宅配便入力!F71),"",宅配便入力!F71)</f>
        <v/>
      </c>
      <c r="F72" s="5" t="str">
        <f ca="1">IFERROR('計算（宅配便）'!P71,"")</f>
        <v/>
      </c>
      <c r="G72" s="5" t="str">
        <f ca="1">IFERROR('計算（宅配便）'!Q71,"")</f>
        <v/>
      </c>
      <c r="H72" s="5" t="str">
        <f>IF(ISBLANK(宅配便入力!J71),"",宅配便入力!J71)</f>
        <v/>
      </c>
      <c r="I72" s="5" t="str">
        <f>IF(ISBLANK(宅配便入力!I71),"",宅配便入力!I71)</f>
        <v/>
      </c>
      <c r="J72" s="5" t="str">
        <f>IF(ISBLANK(宅配便入力!D71),"",宅配便入力!D71)</f>
        <v/>
      </c>
      <c r="K72" s="5" t="str">
        <f>IF(ISBLANK(宅配便入力!T71),"",宅配便入力!T71)</f>
        <v/>
      </c>
    </row>
    <row r="73" spans="1:11">
      <c r="A73" s="6">
        <v>69</v>
      </c>
      <c r="B73" s="5" t="str">
        <f>IF(ISBLANK(ID管理番号商品名入力!E71),"",ID管理番号商品名入力!E71)</f>
        <v/>
      </c>
      <c r="C73" s="5" t="str">
        <f>IF(ISBLANK(ID管理番号商品名入力!F71),"",ID管理番号商品名入力!F71)</f>
        <v/>
      </c>
      <c r="D73" s="5" t="str">
        <f>IF(ISBLANK(宅配便入力!E72),"",宅配便入力!E72)</f>
        <v/>
      </c>
      <c r="E73" s="5" t="str">
        <f>IF(ISBLANK(宅配便入力!F72),"",宅配便入力!F72)</f>
        <v/>
      </c>
      <c r="F73" s="5" t="str">
        <f ca="1">IFERROR('計算（宅配便）'!P72,"")</f>
        <v/>
      </c>
      <c r="G73" s="5" t="str">
        <f ca="1">IFERROR('計算（宅配便）'!Q72,"")</f>
        <v/>
      </c>
      <c r="H73" s="5" t="str">
        <f>IF(ISBLANK(宅配便入力!J72),"",宅配便入力!J72)</f>
        <v/>
      </c>
      <c r="I73" s="5" t="str">
        <f>IF(ISBLANK(宅配便入力!I72),"",宅配便入力!I72)</f>
        <v/>
      </c>
      <c r="J73" s="5" t="str">
        <f>IF(ISBLANK(宅配便入力!D72),"",宅配便入力!D72)</f>
        <v/>
      </c>
      <c r="K73" s="5" t="str">
        <f>IF(ISBLANK(宅配便入力!T72),"",宅配便入力!T72)</f>
        <v/>
      </c>
    </row>
    <row r="74" spans="1:11">
      <c r="A74" s="6">
        <v>70</v>
      </c>
      <c r="B74" s="5" t="str">
        <f>IF(ISBLANK(ID管理番号商品名入力!E72),"",ID管理番号商品名入力!E72)</f>
        <v/>
      </c>
      <c r="C74" s="5" t="str">
        <f>IF(ISBLANK(ID管理番号商品名入力!F72),"",ID管理番号商品名入力!F72)</f>
        <v/>
      </c>
      <c r="D74" s="5" t="str">
        <f>IF(ISBLANK(宅配便入力!E73),"",宅配便入力!E73)</f>
        <v/>
      </c>
      <c r="E74" s="5" t="str">
        <f>IF(ISBLANK(宅配便入力!F73),"",宅配便入力!F73)</f>
        <v/>
      </c>
      <c r="F74" s="5" t="str">
        <f ca="1">IFERROR('計算（宅配便）'!P73,"")</f>
        <v/>
      </c>
      <c r="G74" s="5" t="str">
        <f ca="1">IFERROR('計算（宅配便）'!Q73,"")</f>
        <v/>
      </c>
      <c r="H74" s="5" t="str">
        <f>IF(ISBLANK(宅配便入力!J73),"",宅配便入力!J73)</f>
        <v/>
      </c>
      <c r="I74" s="5" t="str">
        <f>IF(ISBLANK(宅配便入力!I73),"",宅配便入力!I73)</f>
        <v/>
      </c>
      <c r="J74" s="5" t="str">
        <f>IF(ISBLANK(宅配便入力!D73),"",宅配便入力!D73)</f>
        <v/>
      </c>
      <c r="K74" s="5" t="str">
        <f>IF(ISBLANK(宅配便入力!T73),"",宅配便入力!T73)</f>
        <v/>
      </c>
    </row>
    <row r="75" spans="1:11">
      <c r="A75" s="6">
        <v>71</v>
      </c>
      <c r="B75" s="5" t="str">
        <f>IF(ISBLANK(ID管理番号商品名入力!E73),"",ID管理番号商品名入力!E73)</f>
        <v/>
      </c>
      <c r="C75" s="5" t="str">
        <f>IF(ISBLANK(ID管理番号商品名入力!F73),"",ID管理番号商品名入力!F73)</f>
        <v/>
      </c>
      <c r="D75" s="5" t="str">
        <f>IF(ISBLANK(宅配便入力!E74),"",宅配便入力!E74)</f>
        <v/>
      </c>
      <c r="E75" s="5" t="str">
        <f>IF(ISBLANK(宅配便入力!F74),"",宅配便入力!F74)</f>
        <v/>
      </c>
      <c r="F75" s="5" t="str">
        <f ca="1">IFERROR('計算（宅配便）'!P74,"")</f>
        <v/>
      </c>
      <c r="G75" s="5" t="str">
        <f ca="1">IFERROR('計算（宅配便）'!Q74,"")</f>
        <v/>
      </c>
      <c r="H75" s="5" t="str">
        <f>IF(ISBLANK(宅配便入力!J74),"",宅配便入力!J74)</f>
        <v/>
      </c>
      <c r="I75" s="5" t="str">
        <f>IF(ISBLANK(宅配便入力!I74),"",宅配便入力!I74)</f>
        <v/>
      </c>
      <c r="J75" s="5" t="str">
        <f>IF(ISBLANK(宅配便入力!D74),"",宅配便入力!D74)</f>
        <v/>
      </c>
      <c r="K75" s="5" t="str">
        <f>IF(ISBLANK(宅配便入力!T74),"",宅配便入力!T74)</f>
        <v/>
      </c>
    </row>
    <row r="76" spans="1:11">
      <c r="A76" s="6">
        <v>72</v>
      </c>
      <c r="B76" s="5" t="str">
        <f>IF(ISBLANK(ID管理番号商品名入力!E74),"",ID管理番号商品名入力!E74)</f>
        <v/>
      </c>
      <c r="C76" s="5" t="str">
        <f>IF(ISBLANK(ID管理番号商品名入力!F74),"",ID管理番号商品名入力!F74)</f>
        <v/>
      </c>
      <c r="D76" s="5" t="str">
        <f>IF(ISBLANK(宅配便入力!E75),"",宅配便入力!E75)</f>
        <v/>
      </c>
      <c r="E76" s="5" t="str">
        <f>IF(ISBLANK(宅配便入力!F75),"",宅配便入力!F75)</f>
        <v/>
      </c>
      <c r="F76" s="5" t="str">
        <f ca="1">IFERROR('計算（宅配便）'!P75,"")</f>
        <v/>
      </c>
      <c r="G76" s="5" t="str">
        <f ca="1">IFERROR('計算（宅配便）'!Q75,"")</f>
        <v/>
      </c>
      <c r="H76" s="5" t="str">
        <f>IF(ISBLANK(宅配便入力!J75),"",宅配便入力!J75)</f>
        <v/>
      </c>
      <c r="I76" s="5" t="str">
        <f>IF(ISBLANK(宅配便入力!I75),"",宅配便入力!I75)</f>
        <v/>
      </c>
      <c r="J76" s="5" t="str">
        <f>IF(ISBLANK(宅配便入力!D75),"",宅配便入力!D75)</f>
        <v/>
      </c>
      <c r="K76" s="5" t="str">
        <f>IF(ISBLANK(宅配便入力!T75),"",宅配便入力!T75)</f>
        <v/>
      </c>
    </row>
    <row r="77" spans="1:11">
      <c r="A77" s="6">
        <v>73</v>
      </c>
      <c r="B77" s="5" t="str">
        <f>IF(ISBLANK(ID管理番号商品名入力!E75),"",ID管理番号商品名入力!E75)</f>
        <v/>
      </c>
      <c r="C77" s="5" t="str">
        <f>IF(ISBLANK(ID管理番号商品名入力!F75),"",ID管理番号商品名入力!F75)</f>
        <v/>
      </c>
      <c r="D77" s="5" t="str">
        <f>IF(ISBLANK(宅配便入力!E76),"",宅配便入力!E76)</f>
        <v/>
      </c>
      <c r="E77" s="5" t="str">
        <f>IF(ISBLANK(宅配便入力!F76),"",宅配便入力!F76)</f>
        <v/>
      </c>
      <c r="F77" s="5" t="str">
        <f ca="1">IFERROR('計算（宅配便）'!P76,"")</f>
        <v/>
      </c>
      <c r="G77" s="5" t="str">
        <f ca="1">IFERROR('計算（宅配便）'!Q76,"")</f>
        <v/>
      </c>
      <c r="H77" s="5" t="str">
        <f>IF(ISBLANK(宅配便入力!J76),"",宅配便入力!J76)</f>
        <v/>
      </c>
      <c r="I77" s="5" t="str">
        <f>IF(ISBLANK(宅配便入力!I76),"",宅配便入力!I76)</f>
        <v/>
      </c>
      <c r="J77" s="5" t="str">
        <f>IF(ISBLANK(宅配便入力!D76),"",宅配便入力!D76)</f>
        <v/>
      </c>
      <c r="K77" s="5" t="str">
        <f>IF(ISBLANK(宅配便入力!T76),"",宅配便入力!T76)</f>
        <v/>
      </c>
    </row>
    <row r="78" spans="1:11">
      <c r="A78" s="6">
        <v>74</v>
      </c>
      <c r="B78" s="5" t="str">
        <f>IF(ISBLANK(ID管理番号商品名入力!E76),"",ID管理番号商品名入力!E76)</f>
        <v/>
      </c>
      <c r="C78" s="5" t="str">
        <f>IF(ISBLANK(ID管理番号商品名入力!F76),"",ID管理番号商品名入力!F76)</f>
        <v/>
      </c>
      <c r="D78" s="5" t="str">
        <f>IF(ISBLANK(宅配便入力!E77),"",宅配便入力!E77)</f>
        <v/>
      </c>
      <c r="E78" s="5" t="str">
        <f>IF(ISBLANK(宅配便入力!F77),"",宅配便入力!F77)</f>
        <v/>
      </c>
      <c r="F78" s="5" t="str">
        <f ca="1">IFERROR('計算（宅配便）'!P77,"")</f>
        <v/>
      </c>
      <c r="G78" s="5" t="str">
        <f ca="1">IFERROR('計算（宅配便）'!Q77,"")</f>
        <v/>
      </c>
      <c r="H78" s="5" t="str">
        <f>IF(ISBLANK(宅配便入力!J77),"",宅配便入力!J77)</f>
        <v/>
      </c>
      <c r="I78" s="5" t="str">
        <f>IF(ISBLANK(宅配便入力!I77),"",宅配便入力!I77)</f>
        <v/>
      </c>
      <c r="J78" s="5" t="str">
        <f>IF(ISBLANK(宅配便入力!D77),"",宅配便入力!D77)</f>
        <v/>
      </c>
      <c r="K78" s="5" t="str">
        <f>IF(ISBLANK(宅配便入力!T77),"",宅配便入力!T77)</f>
        <v/>
      </c>
    </row>
    <row r="79" spans="1:11">
      <c r="A79" s="6">
        <v>75</v>
      </c>
      <c r="B79" s="5" t="str">
        <f>IF(ISBLANK(ID管理番号商品名入力!E77),"",ID管理番号商品名入力!E77)</f>
        <v/>
      </c>
      <c r="C79" s="5" t="str">
        <f>IF(ISBLANK(ID管理番号商品名入力!F77),"",ID管理番号商品名入力!F77)</f>
        <v/>
      </c>
      <c r="D79" s="5" t="str">
        <f>IF(ISBLANK(宅配便入力!E78),"",宅配便入力!E78)</f>
        <v/>
      </c>
      <c r="E79" s="5" t="str">
        <f>IF(ISBLANK(宅配便入力!F78),"",宅配便入力!F78)</f>
        <v/>
      </c>
      <c r="F79" s="5" t="str">
        <f ca="1">IFERROR('計算（宅配便）'!P78,"")</f>
        <v/>
      </c>
      <c r="G79" s="5" t="str">
        <f ca="1">IFERROR('計算（宅配便）'!Q78,"")</f>
        <v/>
      </c>
      <c r="H79" s="5" t="str">
        <f>IF(ISBLANK(宅配便入力!J78),"",宅配便入力!J78)</f>
        <v/>
      </c>
      <c r="I79" s="5" t="str">
        <f>IF(ISBLANK(宅配便入力!I78),"",宅配便入力!I78)</f>
        <v/>
      </c>
      <c r="J79" s="5" t="str">
        <f>IF(ISBLANK(宅配便入力!D78),"",宅配便入力!D78)</f>
        <v/>
      </c>
      <c r="K79" s="5" t="str">
        <f>IF(ISBLANK(宅配便入力!T78),"",宅配便入力!T78)</f>
        <v/>
      </c>
    </row>
    <row r="80" spans="1:11">
      <c r="A80" s="6">
        <v>76</v>
      </c>
      <c r="B80" s="5" t="str">
        <f>IF(ISBLANK(ID管理番号商品名入力!E78),"",ID管理番号商品名入力!E78)</f>
        <v/>
      </c>
      <c r="C80" s="5" t="str">
        <f>IF(ISBLANK(ID管理番号商品名入力!F78),"",ID管理番号商品名入力!F78)</f>
        <v/>
      </c>
      <c r="D80" s="5" t="str">
        <f>IF(ISBLANK(宅配便入力!E79),"",宅配便入力!E79)</f>
        <v/>
      </c>
      <c r="E80" s="5" t="str">
        <f>IF(ISBLANK(宅配便入力!F79),"",宅配便入力!F79)</f>
        <v/>
      </c>
      <c r="F80" s="5" t="str">
        <f ca="1">IFERROR('計算（宅配便）'!P79,"")</f>
        <v/>
      </c>
      <c r="G80" s="5" t="str">
        <f ca="1">IFERROR('計算（宅配便）'!Q79,"")</f>
        <v/>
      </c>
      <c r="H80" s="5" t="str">
        <f>IF(ISBLANK(宅配便入力!J79),"",宅配便入力!J79)</f>
        <v/>
      </c>
      <c r="I80" s="5" t="str">
        <f>IF(ISBLANK(宅配便入力!I79),"",宅配便入力!I79)</f>
        <v/>
      </c>
      <c r="J80" s="5" t="str">
        <f>IF(ISBLANK(宅配便入力!D79),"",宅配便入力!D79)</f>
        <v/>
      </c>
      <c r="K80" s="5" t="str">
        <f>IF(ISBLANK(宅配便入力!T79),"",宅配便入力!T79)</f>
        <v/>
      </c>
    </row>
    <row r="81" spans="1:11">
      <c r="A81" s="6">
        <v>77</v>
      </c>
      <c r="B81" s="5" t="str">
        <f>IF(ISBLANK(ID管理番号商品名入力!E79),"",ID管理番号商品名入力!E79)</f>
        <v/>
      </c>
      <c r="C81" s="5" t="str">
        <f>IF(ISBLANK(ID管理番号商品名入力!F79),"",ID管理番号商品名入力!F79)</f>
        <v/>
      </c>
      <c r="D81" s="5" t="str">
        <f>IF(ISBLANK(宅配便入力!E80),"",宅配便入力!E80)</f>
        <v/>
      </c>
      <c r="E81" s="5" t="str">
        <f>IF(ISBLANK(宅配便入力!F80),"",宅配便入力!F80)</f>
        <v/>
      </c>
      <c r="F81" s="5" t="str">
        <f ca="1">IFERROR('計算（宅配便）'!P80,"")</f>
        <v/>
      </c>
      <c r="G81" s="5" t="str">
        <f ca="1">IFERROR('計算（宅配便）'!Q80,"")</f>
        <v/>
      </c>
      <c r="H81" s="5" t="str">
        <f>IF(ISBLANK(宅配便入力!J80),"",宅配便入力!J80)</f>
        <v/>
      </c>
      <c r="I81" s="5" t="str">
        <f>IF(ISBLANK(宅配便入力!I80),"",宅配便入力!I80)</f>
        <v/>
      </c>
      <c r="J81" s="5" t="str">
        <f>IF(ISBLANK(宅配便入力!D80),"",宅配便入力!D80)</f>
        <v/>
      </c>
      <c r="K81" s="5" t="str">
        <f>IF(ISBLANK(宅配便入力!T80),"",宅配便入力!T80)</f>
        <v/>
      </c>
    </row>
    <row r="82" spans="1:11">
      <c r="A82" s="6">
        <v>78</v>
      </c>
      <c r="B82" s="5" t="str">
        <f>IF(ISBLANK(ID管理番号商品名入力!E80),"",ID管理番号商品名入力!E80)</f>
        <v/>
      </c>
      <c r="C82" s="5" t="str">
        <f>IF(ISBLANK(ID管理番号商品名入力!F80),"",ID管理番号商品名入力!F80)</f>
        <v/>
      </c>
      <c r="D82" s="5" t="str">
        <f>IF(ISBLANK(宅配便入力!E81),"",宅配便入力!E81)</f>
        <v/>
      </c>
      <c r="E82" s="5" t="str">
        <f>IF(ISBLANK(宅配便入力!F81),"",宅配便入力!F81)</f>
        <v/>
      </c>
      <c r="F82" s="5" t="str">
        <f ca="1">IFERROR('計算（宅配便）'!P81,"")</f>
        <v/>
      </c>
      <c r="G82" s="5" t="str">
        <f ca="1">IFERROR('計算（宅配便）'!Q81,"")</f>
        <v/>
      </c>
      <c r="H82" s="5" t="str">
        <f>IF(ISBLANK(宅配便入力!J81),"",宅配便入力!J81)</f>
        <v/>
      </c>
      <c r="I82" s="5" t="str">
        <f>IF(ISBLANK(宅配便入力!I81),"",宅配便入力!I81)</f>
        <v/>
      </c>
      <c r="J82" s="5" t="str">
        <f>IF(ISBLANK(宅配便入力!D81),"",宅配便入力!D81)</f>
        <v/>
      </c>
      <c r="K82" s="5" t="str">
        <f>IF(ISBLANK(宅配便入力!T81),"",宅配便入力!T81)</f>
        <v/>
      </c>
    </row>
    <row r="83" spans="1:11">
      <c r="A83" s="6">
        <v>79</v>
      </c>
      <c r="B83" s="5" t="str">
        <f>IF(ISBLANK(ID管理番号商品名入力!E81),"",ID管理番号商品名入力!E81)</f>
        <v/>
      </c>
      <c r="C83" s="5" t="str">
        <f>IF(ISBLANK(ID管理番号商品名入力!F81),"",ID管理番号商品名入力!F81)</f>
        <v/>
      </c>
      <c r="D83" s="5" t="str">
        <f>IF(ISBLANK(宅配便入力!E82),"",宅配便入力!E82)</f>
        <v/>
      </c>
      <c r="E83" s="5" t="str">
        <f>IF(ISBLANK(宅配便入力!F82),"",宅配便入力!F82)</f>
        <v/>
      </c>
      <c r="F83" s="5" t="str">
        <f ca="1">IFERROR('計算（宅配便）'!P82,"")</f>
        <v/>
      </c>
      <c r="G83" s="5" t="str">
        <f ca="1">IFERROR('計算（宅配便）'!Q82,"")</f>
        <v/>
      </c>
      <c r="H83" s="5" t="str">
        <f>IF(ISBLANK(宅配便入力!J82),"",宅配便入力!J82)</f>
        <v/>
      </c>
      <c r="I83" s="5" t="str">
        <f>IF(ISBLANK(宅配便入力!I82),"",宅配便入力!I82)</f>
        <v/>
      </c>
      <c r="J83" s="5" t="str">
        <f>IF(ISBLANK(宅配便入力!D82),"",宅配便入力!D82)</f>
        <v/>
      </c>
      <c r="K83" s="5" t="str">
        <f>IF(ISBLANK(宅配便入力!T82),"",宅配便入力!T82)</f>
        <v/>
      </c>
    </row>
    <row r="84" spans="1:11">
      <c r="A84" s="6">
        <v>80</v>
      </c>
      <c r="B84" s="5" t="str">
        <f>IF(ISBLANK(ID管理番号商品名入力!E82),"",ID管理番号商品名入力!E82)</f>
        <v/>
      </c>
      <c r="C84" s="5" t="str">
        <f>IF(ISBLANK(ID管理番号商品名入力!F82),"",ID管理番号商品名入力!F82)</f>
        <v/>
      </c>
      <c r="D84" s="5" t="str">
        <f>IF(ISBLANK(宅配便入力!E83),"",宅配便入力!E83)</f>
        <v/>
      </c>
      <c r="E84" s="5" t="str">
        <f>IF(ISBLANK(宅配便入力!F83),"",宅配便入力!F83)</f>
        <v/>
      </c>
      <c r="F84" s="5" t="str">
        <f ca="1">IFERROR('計算（宅配便）'!P83,"")</f>
        <v/>
      </c>
      <c r="G84" s="5" t="str">
        <f ca="1">IFERROR('計算（宅配便）'!Q83,"")</f>
        <v/>
      </c>
      <c r="H84" s="5" t="str">
        <f>IF(ISBLANK(宅配便入力!J83),"",宅配便入力!J83)</f>
        <v/>
      </c>
      <c r="I84" s="5" t="str">
        <f>IF(ISBLANK(宅配便入力!I83),"",宅配便入力!I83)</f>
        <v/>
      </c>
      <c r="J84" s="5" t="str">
        <f>IF(ISBLANK(宅配便入力!D83),"",宅配便入力!D83)</f>
        <v/>
      </c>
      <c r="K84" s="5" t="str">
        <f>IF(ISBLANK(宅配便入力!T83),"",宅配便入力!T83)</f>
        <v/>
      </c>
    </row>
    <row r="85" spans="1:11">
      <c r="A85" s="6">
        <v>81</v>
      </c>
      <c r="B85" s="5" t="str">
        <f>IF(ISBLANK(ID管理番号商品名入力!E83),"",ID管理番号商品名入力!E83)</f>
        <v/>
      </c>
      <c r="C85" s="5" t="str">
        <f>IF(ISBLANK(ID管理番号商品名入力!F83),"",ID管理番号商品名入力!F83)</f>
        <v/>
      </c>
      <c r="D85" s="5" t="str">
        <f>IF(ISBLANK(宅配便入力!E84),"",宅配便入力!E84)</f>
        <v/>
      </c>
      <c r="E85" s="5" t="str">
        <f>IF(ISBLANK(宅配便入力!F84),"",宅配便入力!F84)</f>
        <v/>
      </c>
      <c r="F85" s="5" t="str">
        <f ca="1">IFERROR('計算（宅配便）'!P84,"")</f>
        <v/>
      </c>
      <c r="G85" s="5" t="str">
        <f ca="1">IFERROR('計算（宅配便）'!Q84,"")</f>
        <v/>
      </c>
      <c r="H85" s="5" t="str">
        <f>IF(ISBLANK(宅配便入力!J84),"",宅配便入力!J84)</f>
        <v/>
      </c>
      <c r="I85" s="5" t="str">
        <f>IF(ISBLANK(宅配便入力!I84),"",宅配便入力!I84)</f>
        <v/>
      </c>
      <c r="J85" s="5" t="str">
        <f>IF(ISBLANK(宅配便入力!D84),"",宅配便入力!D84)</f>
        <v/>
      </c>
      <c r="K85" s="5" t="str">
        <f>IF(ISBLANK(宅配便入力!T84),"",宅配便入力!T84)</f>
        <v/>
      </c>
    </row>
    <row r="86" spans="1:11">
      <c r="A86" s="6">
        <v>82</v>
      </c>
      <c r="B86" s="5" t="str">
        <f>IF(ISBLANK(ID管理番号商品名入力!E84),"",ID管理番号商品名入力!E84)</f>
        <v/>
      </c>
      <c r="C86" s="5" t="str">
        <f>IF(ISBLANK(ID管理番号商品名入力!F84),"",ID管理番号商品名入力!F84)</f>
        <v/>
      </c>
      <c r="D86" s="5" t="str">
        <f>IF(ISBLANK(宅配便入力!E85),"",宅配便入力!E85)</f>
        <v/>
      </c>
      <c r="E86" s="5" t="str">
        <f>IF(ISBLANK(宅配便入力!F85),"",宅配便入力!F85)</f>
        <v/>
      </c>
      <c r="F86" s="5" t="str">
        <f ca="1">IFERROR('計算（宅配便）'!P85,"")</f>
        <v/>
      </c>
      <c r="G86" s="5" t="str">
        <f ca="1">IFERROR('計算（宅配便）'!Q85,"")</f>
        <v/>
      </c>
      <c r="H86" s="5" t="str">
        <f>IF(ISBLANK(宅配便入力!J85),"",宅配便入力!J85)</f>
        <v/>
      </c>
      <c r="I86" s="5" t="str">
        <f>IF(ISBLANK(宅配便入力!I85),"",宅配便入力!I85)</f>
        <v/>
      </c>
      <c r="J86" s="5" t="str">
        <f>IF(ISBLANK(宅配便入力!D85),"",宅配便入力!D85)</f>
        <v/>
      </c>
      <c r="K86" s="5" t="str">
        <f>IF(ISBLANK(宅配便入力!T85),"",宅配便入力!T85)</f>
        <v/>
      </c>
    </row>
    <row r="87" spans="1:11">
      <c r="A87" s="6">
        <v>83</v>
      </c>
      <c r="B87" s="5" t="str">
        <f>IF(ISBLANK(ID管理番号商品名入力!E85),"",ID管理番号商品名入力!E85)</f>
        <v/>
      </c>
      <c r="C87" s="5" t="str">
        <f>IF(ISBLANK(ID管理番号商品名入力!F85),"",ID管理番号商品名入力!F85)</f>
        <v/>
      </c>
      <c r="D87" s="5" t="str">
        <f>IF(ISBLANK(宅配便入力!E86),"",宅配便入力!E86)</f>
        <v/>
      </c>
      <c r="E87" s="5" t="str">
        <f>IF(ISBLANK(宅配便入力!F86),"",宅配便入力!F86)</f>
        <v/>
      </c>
      <c r="F87" s="5" t="str">
        <f ca="1">IFERROR('計算（宅配便）'!P86,"")</f>
        <v/>
      </c>
      <c r="G87" s="5" t="str">
        <f ca="1">IFERROR('計算（宅配便）'!Q86,"")</f>
        <v/>
      </c>
      <c r="H87" s="5" t="str">
        <f>IF(ISBLANK(宅配便入力!J86),"",宅配便入力!J86)</f>
        <v/>
      </c>
      <c r="I87" s="5" t="str">
        <f>IF(ISBLANK(宅配便入力!I86),"",宅配便入力!I86)</f>
        <v/>
      </c>
      <c r="J87" s="5" t="str">
        <f>IF(ISBLANK(宅配便入力!D86),"",宅配便入力!D86)</f>
        <v/>
      </c>
      <c r="K87" s="5" t="str">
        <f>IF(ISBLANK(宅配便入力!T86),"",宅配便入力!T86)</f>
        <v/>
      </c>
    </row>
    <row r="88" spans="1:11">
      <c r="A88" s="6">
        <v>84</v>
      </c>
      <c r="B88" s="5" t="str">
        <f>IF(ISBLANK(ID管理番号商品名入力!E86),"",ID管理番号商品名入力!E86)</f>
        <v/>
      </c>
      <c r="C88" s="5" t="str">
        <f>IF(ISBLANK(ID管理番号商品名入力!F86),"",ID管理番号商品名入力!F86)</f>
        <v/>
      </c>
      <c r="D88" s="5" t="str">
        <f>IF(ISBLANK(宅配便入力!E87),"",宅配便入力!E87)</f>
        <v/>
      </c>
      <c r="E88" s="5" t="str">
        <f>IF(ISBLANK(宅配便入力!F87),"",宅配便入力!F87)</f>
        <v/>
      </c>
      <c r="F88" s="5" t="str">
        <f ca="1">IFERROR('計算（宅配便）'!P87,"")</f>
        <v/>
      </c>
      <c r="G88" s="5" t="str">
        <f ca="1">IFERROR('計算（宅配便）'!Q87,"")</f>
        <v/>
      </c>
      <c r="H88" s="5" t="str">
        <f>IF(ISBLANK(宅配便入力!J87),"",宅配便入力!J87)</f>
        <v/>
      </c>
      <c r="I88" s="5" t="str">
        <f>IF(ISBLANK(宅配便入力!I87),"",宅配便入力!I87)</f>
        <v/>
      </c>
      <c r="J88" s="5" t="str">
        <f>IF(ISBLANK(宅配便入力!D87),"",宅配便入力!D87)</f>
        <v/>
      </c>
      <c r="K88" s="5" t="str">
        <f>IF(ISBLANK(宅配便入力!T87),"",宅配便入力!T87)</f>
        <v/>
      </c>
    </row>
    <row r="89" spans="1:11">
      <c r="A89" s="6">
        <v>85</v>
      </c>
      <c r="B89" s="5" t="str">
        <f>IF(ISBLANK(ID管理番号商品名入力!E87),"",ID管理番号商品名入力!E87)</f>
        <v/>
      </c>
      <c r="C89" s="5" t="str">
        <f>IF(ISBLANK(ID管理番号商品名入力!F87),"",ID管理番号商品名入力!F87)</f>
        <v/>
      </c>
      <c r="D89" s="5" t="str">
        <f>IF(ISBLANK(宅配便入力!E88),"",宅配便入力!E88)</f>
        <v/>
      </c>
      <c r="E89" s="5" t="str">
        <f>IF(ISBLANK(宅配便入力!F88),"",宅配便入力!F88)</f>
        <v/>
      </c>
      <c r="F89" s="5" t="str">
        <f ca="1">IFERROR('計算（宅配便）'!P88,"")</f>
        <v/>
      </c>
      <c r="G89" s="5" t="str">
        <f ca="1">IFERROR('計算（宅配便）'!Q88,"")</f>
        <v/>
      </c>
      <c r="H89" s="5" t="str">
        <f>IF(ISBLANK(宅配便入力!J88),"",宅配便入力!J88)</f>
        <v/>
      </c>
      <c r="I89" s="5" t="str">
        <f>IF(ISBLANK(宅配便入力!I88),"",宅配便入力!I88)</f>
        <v/>
      </c>
      <c r="J89" s="5" t="str">
        <f>IF(ISBLANK(宅配便入力!D88),"",宅配便入力!D88)</f>
        <v/>
      </c>
      <c r="K89" s="5" t="str">
        <f>IF(ISBLANK(宅配便入力!T88),"",宅配便入力!T88)</f>
        <v/>
      </c>
    </row>
    <row r="90" spans="1:11">
      <c r="A90" s="6">
        <v>86</v>
      </c>
      <c r="B90" s="5" t="str">
        <f>IF(ISBLANK(ID管理番号商品名入力!E88),"",ID管理番号商品名入力!E88)</f>
        <v/>
      </c>
      <c r="C90" s="5" t="str">
        <f>IF(ISBLANK(ID管理番号商品名入力!F88),"",ID管理番号商品名入力!F88)</f>
        <v/>
      </c>
      <c r="D90" s="5" t="str">
        <f>IF(ISBLANK(宅配便入力!E89),"",宅配便入力!E89)</f>
        <v/>
      </c>
      <c r="E90" s="5" t="str">
        <f>IF(ISBLANK(宅配便入力!F89),"",宅配便入力!F89)</f>
        <v/>
      </c>
      <c r="F90" s="5" t="str">
        <f ca="1">IFERROR('計算（宅配便）'!P89,"")</f>
        <v/>
      </c>
      <c r="G90" s="5" t="str">
        <f ca="1">IFERROR('計算（宅配便）'!Q89,"")</f>
        <v/>
      </c>
      <c r="H90" s="5" t="str">
        <f>IF(ISBLANK(宅配便入力!J89),"",宅配便入力!J89)</f>
        <v/>
      </c>
      <c r="I90" s="5" t="str">
        <f>IF(ISBLANK(宅配便入力!I89),"",宅配便入力!I89)</f>
        <v/>
      </c>
      <c r="J90" s="5" t="str">
        <f>IF(ISBLANK(宅配便入力!D89),"",宅配便入力!D89)</f>
        <v/>
      </c>
      <c r="K90" s="5" t="str">
        <f>IF(ISBLANK(宅配便入力!T89),"",宅配便入力!T89)</f>
        <v/>
      </c>
    </row>
    <row r="91" spans="1:11">
      <c r="A91" s="6">
        <v>87</v>
      </c>
      <c r="B91" s="5" t="str">
        <f>IF(ISBLANK(ID管理番号商品名入力!E89),"",ID管理番号商品名入力!E89)</f>
        <v/>
      </c>
      <c r="C91" s="5" t="str">
        <f>IF(ISBLANK(ID管理番号商品名入力!F89),"",ID管理番号商品名入力!F89)</f>
        <v/>
      </c>
      <c r="D91" s="5" t="str">
        <f>IF(ISBLANK(宅配便入力!E90),"",宅配便入力!E90)</f>
        <v/>
      </c>
      <c r="E91" s="5" t="str">
        <f>IF(ISBLANK(宅配便入力!F90),"",宅配便入力!F90)</f>
        <v/>
      </c>
      <c r="F91" s="5" t="str">
        <f ca="1">IFERROR('計算（宅配便）'!P90,"")</f>
        <v/>
      </c>
      <c r="G91" s="5" t="str">
        <f ca="1">IFERROR('計算（宅配便）'!Q90,"")</f>
        <v/>
      </c>
      <c r="H91" s="5" t="str">
        <f>IF(ISBLANK(宅配便入力!J90),"",宅配便入力!J90)</f>
        <v/>
      </c>
      <c r="I91" s="5" t="str">
        <f>IF(ISBLANK(宅配便入力!I90),"",宅配便入力!I90)</f>
        <v/>
      </c>
      <c r="J91" s="5" t="str">
        <f>IF(ISBLANK(宅配便入力!D90),"",宅配便入力!D90)</f>
        <v/>
      </c>
      <c r="K91" s="5" t="str">
        <f>IF(ISBLANK(宅配便入力!T90),"",宅配便入力!T90)</f>
        <v/>
      </c>
    </row>
    <row r="92" spans="1:11">
      <c r="A92" s="6">
        <v>88</v>
      </c>
      <c r="B92" s="5" t="str">
        <f>IF(ISBLANK(ID管理番号商品名入力!E90),"",ID管理番号商品名入力!E90)</f>
        <v/>
      </c>
      <c r="C92" s="5" t="str">
        <f>IF(ISBLANK(ID管理番号商品名入力!F90),"",ID管理番号商品名入力!F90)</f>
        <v/>
      </c>
      <c r="D92" s="5" t="str">
        <f>IF(ISBLANK(宅配便入力!E91),"",宅配便入力!E91)</f>
        <v/>
      </c>
      <c r="E92" s="5" t="str">
        <f>IF(ISBLANK(宅配便入力!F91),"",宅配便入力!F91)</f>
        <v/>
      </c>
      <c r="F92" s="5" t="str">
        <f ca="1">IFERROR('計算（宅配便）'!P91,"")</f>
        <v/>
      </c>
      <c r="G92" s="5" t="str">
        <f ca="1">IFERROR('計算（宅配便）'!Q91,"")</f>
        <v/>
      </c>
      <c r="H92" s="5" t="str">
        <f>IF(ISBLANK(宅配便入力!J91),"",宅配便入力!J91)</f>
        <v/>
      </c>
      <c r="I92" s="5" t="str">
        <f>IF(ISBLANK(宅配便入力!I91),"",宅配便入力!I91)</f>
        <v/>
      </c>
      <c r="J92" s="5" t="str">
        <f>IF(ISBLANK(宅配便入力!D91),"",宅配便入力!D91)</f>
        <v/>
      </c>
      <c r="K92" s="5" t="str">
        <f>IF(ISBLANK(宅配便入力!T91),"",宅配便入力!T91)</f>
        <v/>
      </c>
    </row>
    <row r="93" spans="1:11">
      <c r="A93" s="6">
        <v>89</v>
      </c>
      <c r="B93" s="5" t="str">
        <f>IF(ISBLANK(ID管理番号商品名入力!E91),"",ID管理番号商品名入力!E91)</f>
        <v/>
      </c>
      <c r="C93" s="5" t="str">
        <f>IF(ISBLANK(ID管理番号商品名入力!F91),"",ID管理番号商品名入力!F91)</f>
        <v/>
      </c>
      <c r="D93" s="5" t="str">
        <f>IF(ISBLANK(宅配便入力!E92),"",宅配便入力!E92)</f>
        <v/>
      </c>
      <c r="E93" s="5" t="str">
        <f>IF(ISBLANK(宅配便入力!F92),"",宅配便入力!F92)</f>
        <v/>
      </c>
      <c r="F93" s="5" t="str">
        <f ca="1">IFERROR('計算（宅配便）'!P92,"")</f>
        <v/>
      </c>
      <c r="G93" s="5" t="str">
        <f ca="1">IFERROR('計算（宅配便）'!Q92,"")</f>
        <v/>
      </c>
      <c r="H93" s="5" t="str">
        <f>IF(ISBLANK(宅配便入力!J92),"",宅配便入力!J92)</f>
        <v/>
      </c>
      <c r="I93" s="5" t="str">
        <f>IF(ISBLANK(宅配便入力!I92),"",宅配便入力!I92)</f>
        <v/>
      </c>
      <c r="J93" s="5" t="str">
        <f>IF(ISBLANK(宅配便入力!D92),"",宅配便入力!D92)</f>
        <v/>
      </c>
      <c r="K93" s="5" t="str">
        <f>IF(ISBLANK(宅配便入力!T92),"",宅配便入力!T92)</f>
        <v/>
      </c>
    </row>
    <row r="94" spans="1:11">
      <c r="A94" s="6">
        <v>90</v>
      </c>
      <c r="B94" s="5" t="str">
        <f>IF(ISBLANK(ID管理番号商品名入力!E92),"",ID管理番号商品名入力!E92)</f>
        <v/>
      </c>
      <c r="C94" s="5" t="str">
        <f>IF(ISBLANK(ID管理番号商品名入力!F92),"",ID管理番号商品名入力!F92)</f>
        <v/>
      </c>
      <c r="D94" s="5" t="str">
        <f>IF(ISBLANK(宅配便入力!E93),"",宅配便入力!E93)</f>
        <v/>
      </c>
      <c r="E94" s="5" t="str">
        <f>IF(ISBLANK(宅配便入力!F93),"",宅配便入力!F93)</f>
        <v/>
      </c>
      <c r="F94" s="5" t="str">
        <f ca="1">IFERROR('計算（宅配便）'!P93,"")</f>
        <v/>
      </c>
      <c r="G94" s="5" t="str">
        <f ca="1">IFERROR('計算（宅配便）'!Q93,"")</f>
        <v/>
      </c>
      <c r="H94" s="5" t="str">
        <f>IF(ISBLANK(宅配便入力!J93),"",宅配便入力!J93)</f>
        <v/>
      </c>
      <c r="I94" s="5" t="str">
        <f>IF(ISBLANK(宅配便入力!I93),"",宅配便入力!I93)</f>
        <v/>
      </c>
      <c r="J94" s="5" t="str">
        <f>IF(ISBLANK(宅配便入力!D93),"",宅配便入力!D93)</f>
        <v/>
      </c>
      <c r="K94" s="5" t="str">
        <f>IF(ISBLANK(宅配便入力!T93),"",宅配便入力!T93)</f>
        <v/>
      </c>
    </row>
    <row r="95" spans="1:11">
      <c r="A95" s="6">
        <v>91</v>
      </c>
      <c r="B95" s="5" t="str">
        <f>IF(ISBLANK(ID管理番号商品名入力!E93),"",ID管理番号商品名入力!E93)</f>
        <v/>
      </c>
      <c r="C95" s="5" t="str">
        <f>IF(ISBLANK(ID管理番号商品名入力!F93),"",ID管理番号商品名入力!F93)</f>
        <v/>
      </c>
      <c r="D95" s="5" t="str">
        <f>IF(ISBLANK(宅配便入力!E94),"",宅配便入力!E94)</f>
        <v/>
      </c>
      <c r="E95" s="5" t="str">
        <f>IF(ISBLANK(宅配便入力!F94),"",宅配便入力!F94)</f>
        <v/>
      </c>
      <c r="F95" s="5" t="str">
        <f ca="1">IFERROR('計算（宅配便）'!P94,"")</f>
        <v/>
      </c>
      <c r="G95" s="5" t="str">
        <f ca="1">IFERROR('計算（宅配便）'!Q94,"")</f>
        <v/>
      </c>
      <c r="H95" s="5" t="str">
        <f>IF(ISBLANK(宅配便入力!J94),"",宅配便入力!J94)</f>
        <v/>
      </c>
      <c r="I95" s="5" t="str">
        <f>IF(ISBLANK(宅配便入力!I94),"",宅配便入力!I94)</f>
        <v/>
      </c>
      <c r="J95" s="5" t="str">
        <f>IF(ISBLANK(宅配便入力!D94),"",宅配便入力!D94)</f>
        <v/>
      </c>
      <c r="K95" s="5" t="str">
        <f>IF(ISBLANK(宅配便入力!T94),"",宅配便入力!T94)</f>
        <v/>
      </c>
    </row>
    <row r="96" spans="1:11">
      <c r="A96" s="6">
        <v>92</v>
      </c>
      <c r="B96" s="5" t="str">
        <f>IF(ISBLANK(ID管理番号商品名入力!E94),"",ID管理番号商品名入力!E94)</f>
        <v/>
      </c>
      <c r="C96" s="5" t="str">
        <f>IF(ISBLANK(ID管理番号商品名入力!F94),"",ID管理番号商品名入力!F94)</f>
        <v/>
      </c>
      <c r="D96" s="5" t="str">
        <f>IF(ISBLANK(宅配便入力!E95),"",宅配便入力!E95)</f>
        <v/>
      </c>
      <c r="E96" s="5" t="str">
        <f>IF(ISBLANK(宅配便入力!F95),"",宅配便入力!F95)</f>
        <v/>
      </c>
      <c r="F96" s="5" t="str">
        <f ca="1">IFERROR('計算（宅配便）'!P95,"")</f>
        <v/>
      </c>
      <c r="G96" s="5" t="str">
        <f ca="1">IFERROR('計算（宅配便）'!Q95,"")</f>
        <v/>
      </c>
      <c r="H96" s="5" t="str">
        <f>IF(ISBLANK(宅配便入力!J95),"",宅配便入力!J95)</f>
        <v/>
      </c>
      <c r="I96" s="5" t="str">
        <f>IF(ISBLANK(宅配便入力!I95),"",宅配便入力!I95)</f>
        <v/>
      </c>
      <c r="J96" s="5" t="str">
        <f>IF(ISBLANK(宅配便入力!D95),"",宅配便入力!D95)</f>
        <v/>
      </c>
      <c r="K96" s="5" t="str">
        <f>IF(ISBLANK(宅配便入力!T95),"",宅配便入力!T95)</f>
        <v/>
      </c>
    </row>
    <row r="97" spans="1:11">
      <c r="A97" s="6">
        <v>93</v>
      </c>
      <c r="B97" s="5" t="str">
        <f>IF(ISBLANK(ID管理番号商品名入力!E95),"",ID管理番号商品名入力!E95)</f>
        <v/>
      </c>
      <c r="C97" s="5" t="str">
        <f>IF(ISBLANK(ID管理番号商品名入力!F95),"",ID管理番号商品名入力!F95)</f>
        <v/>
      </c>
      <c r="D97" s="5" t="str">
        <f>IF(ISBLANK(宅配便入力!E96),"",宅配便入力!E96)</f>
        <v/>
      </c>
      <c r="E97" s="5" t="str">
        <f>IF(ISBLANK(宅配便入力!F96),"",宅配便入力!F96)</f>
        <v/>
      </c>
      <c r="F97" s="5" t="str">
        <f ca="1">IFERROR('計算（宅配便）'!P96,"")</f>
        <v/>
      </c>
      <c r="G97" s="5" t="str">
        <f ca="1">IFERROR('計算（宅配便）'!Q96,"")</f>
        <v/>
      </c>
      <c r="H97" s="5" t="str">
        <f>IF(ISBLANK(宅配便入力!J96),"",宅配便入力!J96)</f>
        <v/>
      </c>
      <c r="I97" s="5" t="str">
        <f>IF(ISBLANK(宅配便入力!I96),"",宅配便入力!I96)</f>
        <v/>
      </c>
      <c r="J97" s="5" t="str">
        <f>IF(ISBLANK(宅配便入力!D96),"",宅配便入力!D96)</f>
        <v/>
      </c>
      <c r="K97" s="5" t="str">
        <f>IF(ISBLANK(宅配便入力!T96),"",宅配便入力!T96)</f>
        <v/>
      </c>
    </row>
    <row r="98" spans="1:11">
      <c r="A98" s="6">
        <v>94</v>
      </c>
      <c r="B98" s="5" t="str">
        <f>IF(ISBLANK(ID管理番号商品名入力!E96),"",ID管理番号商品名入力!E96)</f>
        <v/>
      </c>
      <c r="C98" s="5" t="str">
        <f>IF(ISBLANK(ID管理番号商品名入力!F96),"",ID管理番号商品名入力!F96)</f>
        <v/>
      </c>
      <c r="D98" s="5" t="str">
        <f>IF(ISBLANK(宅配便入力!E97),"",宅配便入力!E97)</f>
        <v/>
      </c>
      <c r="E98" s="5" t="str">
        <f>IF(ISBLANK(宅配便入力!F97),"",宅配便入力!F97)</f>
        <v/>
      </c>
      <c r="F98" s="5" t="str">
        <f ca="1">IFERROR('計算（宅配便）'!P97,"")</f>
        <v/>
      </c>
      <c r="G98" s="5" t="str">
        <f ca="1">IFERROR('計算（宅配便）'!Q97,"")</f>
        <v/>
      </c>
      <c r="H98" s="5" t="str">
        <f>IF(ISBLANK(宅配便入力!J97),"",宅配便入力!J97)</f>
        <v/>
      </c>
      <c r="I98" s="5" t="str">
        <f>IF(ISBLANK(宅配便入力!I97),"",宅配便入力!I97)</f>
        <v/>
      </c>
      <c r="J98" s="5" t="str">
        <f>IF(ISBLANK(宅配便入力!D97),"",宅配便入力!D97)</f>
        <v/>
      </c>
      <c r="K98" s="5" t="str">
        <f>IF(ISBLANK(宅配便入力!T97),"",宅配便入力!T97)</f>
        <v/>
      </c>
    </row>
    <row r="99" spans="1:11">
      <c r="A99" s="6">
        <v>95</v>
      </c>
      <c r="B99" s="5" t="str">
        <f>IF(ISBLANK(ID管理番号商品名入力!E97),"",ID管理番号商品名入力!E97)</f>
        <v/>
      </c>
      <c r="C99" s="5" t="str">
        <f>IF(ISBLANK(ID管理番号商品名入力!F97),"",ID管理番号商品名入力!F97)</f>
        <v/>
      </c>
      <c r="D99" s="5" t="str">
        <f>IF(ISBLANK(宅配便入力!E98),"",宅配便入力!E98)</f>
        <v/>
      </c>
      <c r="E99" s="5" t="str">
        <f>IF(ISBLANK(宅配便入力!F98),"",宅配便入力!F98)</f>
        <v/>
      </c>
      <c r="F99" s="5" t="str">
        <f ca="1">IFERROR('計算（宅配便）'!P98,"")</f>
        <v/>
      </c>
      <c r="G99" s="5" t="str">
        <f ca="1">IFERROR('計算（宅配便）'!Q98,"")</f>
        <v/>
      </c>
      <c r="H99" s="5" t="str">
        <f>IF(ISBLANK(宅配便入力!J98),"",宅配便入力!J98)</f>
        <v/>
      </c>
      <c r="I99" s="5" t="str">
        <f>IF(ISBLANK(宅配便入力!I98),"",宅配便入力!I98)</f>
        <v/>
      </c>
      <c r="J99" s="5" t="str">
        <f>IF(ISBLANK(宅配便入力!D98),"",宅配便入力!D98)</f>
        <v/>
      </c>
      <c r="K99" s="5" t="str">
        <f>IF(ISBLANK(宅配便入力!T98),"",宅配便入力!T98)</f>
        <v/>
      </c>
    </row>
    <row r="100" spans="1:11">
      <c r="A100" s="6">
        <v>96</v>
      </c>
      <c r="B100" s="5" t="str">
        <f>IF(ISBLANK(ID管理番号商品名入力!E98),"",ID管理番号商品名入力!E98)</f>
        <v/>
      </c>
      <c r="C100" s="5" t="str">
        <f>IF(ISBLANK(ID管理番号商品名入力!F98),"",ID管理番号商品名入力!F98)</f>
        <v/>
      </c>
      <c r="D100" s="5" t="str">
        <f>IF(ISBLANK(宅配便入力!E99),"",宅配便入力!E99)</f>
        <v/>
      </c>
      <c r="E100" s="5" t="str">
        <f>IF(ISBLANK(宅配便入力!F99),"",宅配便入力!F99)</f>
        <v/>
      </c>
      <c r="F100" s="5" t="str">
        <f ca="1">IFERROR('計算（宅配便）'!P99,"")</f>
        <v/>
      </c>
      <c r="G100" s="5" t="str">
        <f ca="1">IFERROR('計算（宅配便）'!Q99,"")</f>
        <v/>
      </c>
      <c r="H100" s="5" t="str">
        <f>IF(ISBLANK(宅配便入力!J99),"",宅配便入力!J99)</f>
        <v/>
      </c>
      <c r="I100" s="5" t="str">
        <f>IF(ISBLANK(宅配便入力!I99),"",宅配便入力!I99)</f>
        <v/>
      </c>
      <c r="J100" s="5" t="str">
        <f>IF(ISBLANK(宅配便入力!D99),"",宅配便入力!D99)</f>
        <v/>
      </c>
      <c r="K100" s="5" t="str">
        <f>IF(ISBLANK(宅配便入力!T99),"",宅配便入力!T99)</f>
        <v/>
      </c>
    </row>
    <row r="101" spans="1:11">
      <c r="A101" s="6">
        <v>97</v>
      </c>
      <c r="B101" s="5" t="str">
        <f>IF(ISBLANK(ID管理番号商品名入力!E99),"",ID管理番号商品名入力!E99)</f>
        <v/>
      </c>
      <c r="C101" s="5" t="str">
        <f>IF(ISBLANK(ID管理番号商品名入力!F99),"",ID管理番号商品名入力!F99)</f>
        <v/>
      </c>
      <c r="D101" s="5" t="str">
        <f>IF(ISBLANK(宅配便入力!E100),"",宅配便入力!E100)</f>
        <v/>
      </c>
      <c r="E101" s="5" t="str">
        <f>IF(ISBLANK(宅配便入力!F100),"",宅配便入力!F100)</f>
        <v/>
      </c>
      <c r="F101" s="5" t="str">
        <f ca="1">IFERROR('計算（宅配便）'!P100,"")</f>
        <v/>
      </c>
      <c r="G101" s="5" t="str">
        <f ca="1">IFERROR('計算（宅配便）'!Q100,"")</f>
        <v/>
      </c>
      <c r="H101" s="5" t="str">
        <f>IF(ISBLANK(宅配便入力!J100),"",宅配便入力!J100)</f>
        <v/>
      </c>
      <c r="I101" s="5" t="str">
        <f>IF(ISBLANK(宅配便入力!I100),"",宅配便入力!I100)</f>
        <v/>
      </c>
      <c r="J101" s="5" t="str">
        <f>IF(ISBLANK(宅配便入力!D100),"",宅配便入力!D100)</f>
        <v/>
      </c>
      <c r="K101" s="5" t="str">
        <f>IF(ISBLANK(宅配便入力!T100),"",宅配便入力!T100)</f>
        <v/>
      </c>
    </row>
    <row r="102" spans="1:11">
      <c r="A102" s="6">
        <v>98</v>
      </c>
      <c r="B102" s="5" t="str">
        <f>IF(ISBLANK(ID管理番号商品名入力!E100),"",ID管理番号商品名入力!E100)</f>
        <v/>
      </c>
      <c r="C102" s="5" t="str">
        <f>IF(ISBLANK(ID管理番号商品名入力!F100),"",ID管理番号商品名入力!F100)</f>
        <v/>
      </c>
      <c r="D102" s="5" t="str">
        <f>IF(ISBLANK(宅配便入力!E101),"",宅配便入力!E101)</f>
        <v/>
      </c>
      <c r="E102" s="5" t="str">
        <f>IF(ISBLANK(宅配便入力!F101),"",宅配便入力!F101)</f>
        <v/>
      </c>
      <c r="F102" s="5" t="str">
        <f ca="1">IFERROR('計算（宅配便）'!P101,"")</f>
        <v/>
      </c>
      <c r="G102" s="5" t="str">
        <f ca="1">IFERROR('計算（宅配便）'!Q101,"")</f>
        <v/>
      </c>
      <c r="H102" s="5" t="str">
        <f>IF(ISBLANK(宅配便入力!J101),"",宅配便入力!J101)</f>
        <v/>
      </c>
      <c r="I102" s="5" t="str">
        <f>IF(ISBLANK(宅配便入力!I101),"",宅配便入力!I101)</f>
        <v/>
      </c>
      <c r="J102" s="5" t="str">
        <f>IF(ISBLANK(宅配便入力!D101),"",宅配便入力!D101)</f>
        <v/>
      </c>
      <c r="K102" s="5" t="str">
        <f>IF(ISBLANK(宅配便入力!T101),"",宅配便入力!T101)</f>
        <v/>
      </c>
    </row>
    <row r="103" spans="1:11">
      <c r="A103" s="6">
        <v>99</v>
      </c>
      <c r="B103" s="5" t="str">
        <f>IF(ISBLANK(ID管理番号商品名入力!E101),"",ID管理番号商品名入力!E101)</f>
        <v/>
      </c>
      <c r="C103" s="5" t="str">
        <f>IF(ISBLANK(ID管理番号商品名入力!F101),"",ID管理番号商品名入力!F101)</f>
        <v/>
      </c>
      <c r="D103" s="5" t="str">
        <f>IF(ISBLANK(宅配便入力!E102),"",宅配便入力!E102)</f>
        <v/>
      </c>
      <c r="E103" s="5" t="str">
        <f>IF(ISBLANK(宅配便入力!F102),"",宅配便入力!F102)</f>
        <v/>
      </c>
      <c r="F103" s="5" t="str">
        <f ca="1">IFERROR('計算（宅配便）'!P102,"")</f>
        <v/>
      </c>
      <c r="G103" s="5" t="str">
        <f ca="1">IFERROR('計算（宅配便）'!Q102,"")</f>
        <v/>
      </c>
      <c r="H103" s="5" t="str">
        <f>IF(ISBLANK(宅配便入力!J102),"",宅配便入力!J102)</f>
        <v/>
      </c>
      <c r="I103" s="5" t="str">
        <f>IF(ISBLANK(宅配便入力!I102),"",宅配便入力!I102)</f>
        <v/>
      </c>
      <c r="J103" s="5" t="str">
        <f>IF(ISBLANK(宅配便入力!D102),"",宅配便入力!D102)</f>
        <v/>
      </c>
      <c r="K103" s="5" t="str">
        <f>IF(ISBLANK(宅配便入力!T102),"",宅配便入力!T102)</f>
        <v/>
      </c>
    </row>
    <row r="104" spans="1:11">
      <c r="A104" s="6">
        <v>100</v>
      </c>
      <c r="B104" s="5" t="str">
        <f>IF(ISBLANK(ID管理番号商品名入力!E102),"",ID管理番号商品名入力!E102)</f>
        <v/>
      </c>
      <c r="C104" s="5" t="str">
        <f>IF(ISBLANK(ID管理番号商品名入力!F102),"",ID管理番号商品名入力!F102)</f>
        <v/>
      </c>
      <c r="D104" s="5" t="str">
        <f>IF(ISBLANK(宅配便入力!E103),"",宅配便入力!E103)</f>
        <v/>
      </c>
      <c r="E104" s="5" t="str">
        <f>IF(ISBLANK(宅配便入力!F103),"",宅配便入力!F103)</f>
        <v/>
      </c>
      <c r="F104" s="5" t="str">
        <f ca="1">IFERROR('計算（宅配便）'!P103,"")</f>
        <v/>
      </c>
      <c r="G104" s="5" t="str">
        <f ca="1">IFERROR('計算（宅配便）'!Q103,"")</f>
        <v/>
      </c>
      <c r="H104" s="5" t="str">
        <f>IF(ISBLANK(宅配便入力!J103),"",宅配便入力!J103)</f>
        <v/>
      </c>
      <c r="I104" s="5" t="str">
        <f>IF(ISBLANK(宅配便入力!I103),"",宅配便入力!I103)</f>
        <v/>
      </c>
      <c r="J104" s="5" t="str">
        <f>IF(ISBLANK(宅配便入力!D103),"",宅配便入力!D103)</f>
        <v/>
      </c>
      <c r="K104" s="5" t="str">
        <f>IF(ISBLANK(宅配便入力!T103),"",宅配便入力!T103)</f>
        <v/>
      </c>
    </row>
    <row r="105" spans="1:11">
      <c r="A105" s="6">
        <v>101</v>
      </c>
      <c r="B105" s="5" t="str">
        <f>IF(ISBLANK(ID管理番号商品名入力!E103),"",ID管理番号商品名入力!E103)</f>
        <v/>
      </c>
      <c r="C105" s="5" t="str">
        <f>IF(ISBLANK(ID管理番号商品名入力!F103),"",ID管理番号商品名入力!F103)</f>
        <v/>
      </c>
      <c r="D105" s="5" t="str">
        <f>IF(ISBLANK(宅配便入力!E104),"",宅配便入力!E104)</f>
        <v/>
      </c>
      <c r="E105" s="5" t="str">
        <f>IF(ISBLANK(宅配便入力!F104),"",宅配便入力!F104)</f>
        <v/>
      </c>
      <c r="F105" s="5" t="str">
        <f ca="1">IFERROR('計算（宅配便）'!P104,"")</f>
        <v/>
      </c>
      <c r="G105" s="5" t="str">
        <f ca="1">IFERROR('計算（宅配便）'!Q104,"")</f>
        <v/>
      </c>
      <c r="H105" s="5" t="str">
        <f>IF(ISBLANK(宅配便入力!J104),"",宅配便入力!J104)</f>
        <v/>
      </c>
      <c r="I105" s="5" t="str">
        <f>IF(ISBLANK(宅配便入力!I104),"",宅配便入力!I104)</f>
        <v/>
      </c>
      <c r="J105" s="5" t="str">
        <f>IF(ISBLANK(宅配便入力!D104),"",宅配便入力!D104)</f>
        <v/>
      </c>
      <c r="K105" s="5" t="str">
        <f>IF(ISBLANK(宅配便入力!T104),"",宅配便入力!T104)</f>
        <v/>
      </c>
    </row>
    <row r="106" spans="1:11">
      <c r="A106" s="6">
        <v>102</v>
      </c>
      <c r="B106" s="5" t="str">
        <f>IF(ISBLANK(ID管理番号商品名入力!E104),"",ID管理番号商品名入力!E104)</f>
        <v/>
      </c>
      <c r="C106" s="5" t="str">
        <f>IF(ISBLANK(ID管理番号商品名入力!F104),"",ID管理番号商品名入力!F104)</f>
        <v/>
      </c>
      <c r="D106" s="5" t="str">
        <f>IF(ISBLANK(宅配便入力!E105),"",宅配便入力!E105)</f>
        <v/>
      </c>
      <c r="E106" s="5" t="str">
        <f>IF(ISBLANK(宅配便入力!F105),"",宅配便入力!F105)</f>
        <v/>
      </c>
      <c r="F106" s="5" t="str">
        <f ca="1">IFERROR('計算（宅配便）'!P105,"")</f>
        <v/>
      </c>
      <c r="G106" s="5" t="str">
        <f ca="1">IFERROR('計算（宅配便）'!Q105,"")</f>
        <v/>
      </c>
      <c r="H106" s="5" t="str">
        <f>IF(ISBLANK(宅配便入力!J105),"",宅配便入力!J105)</f>
        <v/>
      </c>
      <c r="I106" s="5" t="str">
        <f>IF(ISBLANK(宅配便入力!I105),"",宅配便入力!I105)</f>
        <v/>
      </c>
      <c r="J106" s="5" t="str">
        <f>IF(ISBLANK(宅配便入力!D105),"",宅配便入力!D105)</f>
        <v/>
      </c>
      <c r="K106" s="5" t="str">
        <f>IF(ISBLANK(宅配便入力!T105),"",宅配便入力!T105)</f>
        <v/>
      </c>
    </row>
    <row r="107" spans="1:11">
      <c r="A107" s="6">
        <v>103</v>
      </c>
      <c r="B107" s="5" t="str">
        <f>IF(ISBLANK(ID管理番号商品名入力!E105),"",ID管理番号商品名入力!E105)</f>
        <v/>
      </c>
      <c r="C107" s="5" t="str">
        <f>IF(ISBLANK(ID管理番号商品名入力!F105),"",ID管理番号商品名入力!F105)</f>
        <v/>
      </c>
      <c r="D107" s="5" t="str">
        <f>IF(ISBLANK(宅配便入力!E106),"",宅配便入力!E106)</f>
        <v/>
      </c>
      <c r="E107" s="5" t="str">
        <f>IF(ISBLANK(宅配便入力!F106),"",宅配便入力!F106)</f>
        <v/>
      </c>
      <c r="F107" s="5" t="str">
        <f ca="1">IFERROR('計算（宅配便）'!P106,"")</f>
        <v/>
      </c>
      <c r="G107" s="5" t="str">
        <f ca="1">IFERROR('計算（宅配便）'!Q106,"")</f>
        <v/>
      </c>
      <c r="H107" s="5" t="str">
        <f>IF(ISBLANK(宅配便入力!J106),"",宅配便入力!J106)</f>
        <v/>
      </c>
      <c r="I107" s="5" t="str">
        <f>IF(ISBLANK(宅配便入力!I106),"",宅配便入力!I106)</f>
        <v/>
      </c>
      <c r="J107" s="5" t="str">
        <f>IF(ISBLANK(宅配便入力!D106),"",宅配便入力!D106)</f>
        <v/>
      </c>
      <c r="K107" s="5" t="str">
        <f>IF(ISBLANK(宅配便入力!T106),"",宅配便入力!T106)</f>
        <v/>
      </c>
    </row>
    <row r="108" spans="1:11">
      <c r="A108" s="6">
        <v>104</v>
      </c>
      <c r="B108" s="5" t="str">
        <f>IF(ISBLANK(ID管理番号商品名入力!E106),"",ID管理番号商品名入力!E106)</f>
        <v/>
      </c>
      <c r="C108" s="5" t="str">
        <f>IF(ISBLANK(ID管理番号商品名入力!F106),"",ID管理番号商品名入力!F106)</f>
        <v/>
      </c>
      <c r="D108" s="5" t="str">
        <f>IF(ISBLANK(宅配便入力!E107),"",宅配便入力!E107)</f>
        <v/>
      </c>
      <c r="E108" s="5" t="str">
        <f>IF(ISBLANK(宅配便入力!F107),"",宅配便入力!F107)</f>
        <v/>
      </c>
      <c r="F108" s="5" t="str">
        <f ca="1">IFERROR('計算（宅配便）'!P107,"")</f>
        <v/>
      </c>
      <c r="G108" s="5" t="str">
        <f ca="1">IFERROR('計算（宅配便）'!Q107,"")</f>
        <v/>
      </c>
      <c r="H108" s="5" t="str">
        <f>IF(ISBLANK(宅配便入力!J107),"",宅配便入力!J107)</f>
        <v/>
      </c>
      <c r="I108" s="5" t="str">
        <f>IF(ISBLANK(宅配便入力!I107),"",宅配便入力!I107)</f>
        <v/>
      </c>
      <c r="J108" s="5" t="str">
        <f>IF(ISBLANK(宅配便入力!D107),"",宅配便入力!D107)</f>
        <v/>
      </c>
      <c r="K108" s="5" t="str">
        <f>IF(ISBLANK(宅配便入力!T107),"",宅配便入力!T107)</f>
        <v/>
      </c>
    </row>
    <row r="109" spans="1:11">
      <c r="A109" s="6">
        <v>105</v>
      </c>
      <c r="B109" s="5" t="str">
        <f>IF(ISBLANK(ID管理番号商品名入力!E107),"",ID管理番号商品名入力!E107)</f>
        <v/>
      </c>
      <c r="C109" s="5" t="str">
        <f>IF(ISBLANK(ID管理番号商品名入力!F107),"",ID管理番号商品名入力!F107)</f>
        <v/>
      </c>
      <c r="D109" s="5" t="str">
        <f>IF(ISBLANK(宅配便入力!E108),"",宅配便入力!E108)</f>
        <v/>
      </c>
      <c r="E109" s="5" t="str">
        <f>IF(ISBLANK(宅配便入力!F108),"",宅配便入力!F108)</f>
        <v/>
      </c>
      <c r="F109" s="5" t="str">
        <f ca="1">IFERROR('計算（宅配便）'!P108,"")</f>
        <v/>
      </c>
      <c r="G109" s="5" t="str">
        <f ca="1">IFERROR('計算（宅配便）'!Q108,"")</f>
        <v/>
      </c>
      <c r="H109" s="5" t="str">
        <f>IF(ISBLANK(宅配便入力!J108),"",宅配便入力!J108)</f>
        <v/>
      </c>
      <c r="I109" s="5" t="str">
        <f>IF(ISBLANK(宅配便入力!I108),"",宅配便入力!I108)</f>
        <v/>
      </c>
      <c r="J109" s="5" t="str">
        <f>IF(ISBLANK(宅配便入力!D108),"",宅配便入力!D108)</f>
        <v/>
      </c>
      <c r="K109" s="5" t="str">
        <f>IF(ISBLANK(宅配便入力!T108),"",宅配便入力!T108)</f>
        <v/>
      </c>
    </row>
    <row r="110" spans="1:11">
      <c r="A110" s="6">
        <v>106</v>
      </c>
      <c r="B110" s="5" t="str">
        <f>IF(ISBLANK(ID管理番号商品名入力!E108),"",ID管理番号商品名入力!E108)</f>
        <v/>
      </c>
      <c r="C110" s="5" t="str">
        <f>IF(ISBLANK(ID管理番号商品名入力!F108),"",ID管理番号商品名入力!F108)</f>
        <v/>
      </c>
      <c r="D110" s="5" t="str">
        <f>IF(ISBLANK(宅配便入力!E109),"",宅配便入力!E109)</f>
        <v/>
      </c>
      <c r="E110" s="5" t="str">
        <f>IF(ISBLANK(宅配便入力!F109),"",宅配便入力!F109)</f>
        <v/>
      </c>
      <c r="F110" s="5" t="str">
        <f ca="1">IFERROR('計算（宅配便）'!P109,"")</f>
        <v/>
      </c>
      <c r="G110" s="5" t="str">
        <f ca="1">IFERROR('計算（宅配便）'!Q109,"")</f>
        <v/>
      </c>
      <c r="H110" s="5" t="str">
        <f>IF(ISBLANK(宅配便入力!J109),"",宅配便入力!J109)</f>
        <v/>
      </c>
      <c r="I110" s="5" t="str">
        <f>IF(ISBLANK(宅配便入力!I109),"",宅配便入力!I109)</f>
        <v/>
      </c>
      <c r="J110" s="5" t="str">
        <f>IF(ISBLANK(宅配便入力!D109),"",宅配便入力!D109)</f>
        <v/>
      </c>
      <c r="K110" s="5" t="str">
        <f>IF(ISBLANK(宅配便入力!T109),"",宅配便入力!T109)</f>
        <v/>
      </c>
    </row>
    <row r="111" spans="1:11">
      <c r="A111" s="6">
        <v>107</v>
      </c>
      <c r="B111" s="5" t="str">
        <f>IF(ISBLANK(ID管理番号商品名入力!E109),"",ID管理番号商品名入力!E109)</f>
        <v/>
      </c>
      <c r="C111" s="5" t="str">
        <f>IF(ISBLANK(ID管理番号商品名入力!F109),"",ID管理番号商品名入力!F109)</f>
        <v/>
      </c>
      <c r="D111" s="5" t="str">
        <f>IF(ISBLANK(宅配便入力!E110),"",宅配便入力!E110)</f>
        <v/>
      </c>
      <c r="E111" s="5" t="str">
        <f>IF(ISBLANK(宅配便入力!F110),"",宅配便入力!F110)</f>
        <v/>
      </c>
      <c r="F111" s="5" t="str">
        <f ca="1">IFERROR('計算（宅配便）'!P110,"")</f>
        <v/>
      </c>
      <c r="G111" s="5" t="str">
        <f ca="1">IFERROR('計算（宅配便）'!Q110,"")</f>
        <v/>
      </c>
      <c r="H111" s="5" t="str">
        <f>IF(ISBLANK(宅配便入力!J110),"",宅配便入力!J110)</f>
        <v/>
      </c>
      <c r="I111" s="5" t="str">
        <f>IF(ISBLANK(宅配便入力!I110),"",宅配便入力!I110)</f>
        <v/>
      </c>
      <c r="J111" s="5" t="str">
        <f>IF(ISBLANK(宅配便入力!D110),"",宅配便入力!D110)</f>
        <v/>
      </c>
      <c r="K111" s="5" t="str">
        <f>IF(ISBLANK(宅配便入力!T110),"",宅配便入力!T110)</f>
        <v/>
      </c>
    </row>
    <row r="112" spans="1:11">
      <c r="A112" s="6">
        <v>108</v>
      </c>
      <c r="B112" s="5" t="str">
        <f>IF(ISBLANK(ID管理番号商品名入力!E110),"",ID管理番号商品名入力!E110)</f>
        <v/>
      </c>
      <c r="C112" s="5" t="str">
        <f>IF(ISBLANK(ID管理番号商品名入力!F110),"",ID管理番号商品名入力!F110)</f>
        <v/>
      </c>
      <c r="D112" s="5" t="str">
        <f>IF(ISBLANK(宅配便入力!E111),"",宅配便入力!E111)</f>
        <v/>
      </c>
      <c r="E112" s="5" t="str">
        <f>IF(ISBLANK(宅配便入力!F111),"",宅配便入力!F111)</f>
        <v/>
      </c>
      <c r="F112" s="5" t="str">
        <f ca="1">IFERROR('計算（宅配便）'!P111,"")</f>
        <v/>
      </c>
      <c r="G112" s="5" t="str">
        <f ca="1">IFERROR('計算（宅配便）'!Q111,"")</f>
        <v/>
      </c>
      <c r="H112" s="5" t="str">
        <f>IF(ISBLANK(宅配便入力!J111),"",宅配便入力!J111)</f>
        <v/>
      </c>
      <c r="I112" s="5" t="str">
        <f>IF(ISBLANK(宅配便入力!I111),"",宅配便入力!I111)</f>
        <v/>
      </c>
      <c r="J112" s="5" t="str">
        <f>IF(ISBLANK(宅配便入力!D111),"",宅配便入力!D111)</f>
        <v/>
      </c>
      <c r="K112" s="5" t="str">
        <f>IF(ISBLANK(宅配便入力!T111),"",宅配便入力!T111)</f>
        <v/>
      </c>
    </row>
    <row r="113" spans="1:11">
      <c r="A113" s="6">
        <v>109</v>
      </c>
      <c r="B113" s="5" t="str">
        <f>IF(ISBLANK(ID管理番号商品名入力!E111),"",ID管理番号商品名入力!E111)</f>
        <v/>
      </c>
      <c r="C113" s="5" t="str">
        <f>IF(ISBLANK(ID管理番号商品名入力!F111),"",ID管理番号商品名入力!F111)</f>
        <v/>
      </c>
      <c r="D113" s="5" t="str">
        <f>IF(ISBLANK(宅配便入力!E112),"",宅配便入力!E112)</f>
        <v/>
      </c>
      <c r="E113" s="5" t="str">
        <f>IF(ISBLANK(宅配便入力!F112),"",宅配便入力!F112)</f>
        <v/>
      </c>
      <c r="F113" s="5" t="str">
        <f ca="1">IFERROR('計算（宅配便）'!P112,"")</f>
        <v/>
      </c>
      <c r="G113" s="5" t="str">
        <f ca="1">IFERROR('計算（宅配便）'!Q112,"")</f>
        <v/>
      </c>
      <c r="H113" s="5" t="str">
        <f>IF(ISBLANK(宅配便入力!J112),"",宅配便入力!J112)</f>
        <v/>
      </c>
      <c r="I113" s="5" t="str">
        <f>IF(ISBLANK(宅配便入力!I112),"",宅配便入力!I112)</f>
        <v/>
      </c>
      <c r="J113" s="5" t="str">
        <f>IF(ISBLANK(宅配便入力!D112),"",宅配便入力!D112)</f>
        <v/>
      </c>
      <c r="K113" s="5" t="str">
        <f>IF(ISBLANK(宅配便入力!T112),"",宅配便入力!T112)</f>
        <v/>
      </c>
    </row>
    <row r="114" spans="1:11">
      <c r="A114" s="6">
        <v>110</v>
      </c>
      <c r="B114" s="5" t="str">
        <f>IF(ISBLANK(ID管理番号商品名入力!E112),"",ID管理番号商品名入力!E112)</f>
        <v/>
      </c>
      <c r="C114" s="5" t="str">
        <f>IF(ISBLANK(ID管理番号商品名入力!F112),"",ID管理番号商品名入力!F112)</f>
        <v/>
      </c>
      <c r="D114" s="5" t="str">
        <f>IF(ISBLANK(宅配便入力!E113),"",宅配便入力!E113)</f>
        <v/>
      </c>
      <c r="E114" s="5" t="str">
        <f>IF(ISBLANK(宅配便入力!F113),"",宅配便入力!F113)</f>
        <v/>
      </c>
      <c r="F114" s="5" t="str">
        <f ca="1">IFERROR('計算（宅配便）'!P113,"")</f>
        <v/>
      </c>
      <c r="G114" s="5" t="str">
        <f ca="1">IFERROR('計算（宅配便）'!Q113,"")</f>
        <v/>
      </c>
      <c r="H114" s="5" t="str">
        <f>IF(ISBLANK(宅配便入力!J113),"",宅配便入力!J113)</f>
        <v/>
      </c>
      <c r="I114" s="5" t="str">
        <f>IF(ISBLANK(宅配便入力!I113),"",宅配便入力!I113)</f>
        <v/>
      </c>
      <c r="J114" s="5" t="str">
        <f>IF(ISBLANK(宅配便入力!D113),"",宅配便入力!D113)</f>
        <v/>
      </c>
      <c r="K114" s="5" t="str">
        <f>IF(ISBLANK(宅配便入力!T113),"",宅配便入力!T113)</f>
        <v/>
      </c>
    </row>
    <row r="115" spans="1:11">
      <c r="A115" s="6">
        <v>111</v>
      </c>
      <c r="B115" s="5" t="str">
        <f>IF(ISBLANK(ID管理番号商品名入力!E113),"",ID管理番号商品名入力!E113)</f>
        <v/>
      </c>
      <c r="C115" s="5" t="str">
        <f>IF(ISBLANK(ID管理番号商品名入力!F113),"",ID管理番号商品名入力!F113)</f>
        <v/>
      </c>
      <c r="D115" s="5" t="str">
        <f>IF(ISBLANK(宅配便入力!E114),"",宅配便入力!E114)</f>
        <v/>
      </c>
      <c r="E115" s="5" t="str">
        <f>IF(ISBLANK(宅配便入力!F114),"",宅配便入力!F114)</f>
        <v/>
      </c>
      <c r="F115" s="5" t="str">
        <f ca="1">IFERROR('計算（宅配便）'!P114,"")</f>
        <v/>
      </c>
      <c r="G115" s="5" t="str">
        <f ca="1">IFERROR('計算（宅配便）'!Q114,"")</f>
        <v/>
      </c>
      <c r="H115" s="5" t="str">
        <f>IF(ISBLANK(宅配便入力!J114),"",宅配便入力!J114)</f>
        <v/>
      </c>
      <c r="I115" s="5" t="str">
        <f>IF(ISBLANK(宅配便入力!I114),"",宅配便入力!I114)</f>
        <v/>
      </c>
      <c r="J115" s="5" t="str">
        <f>IF(ISBLANK(宅配便入力!D114),"",宅配便入力!D114)</f>
        <v/>
      </c>
      <c r="K115" s="5" t="str">
        <f>IF(ISBLANK(宅配便入力!T114),"",宅配便入力!T114)</f>
        <v/>
      </c>
    </row>
    <row r="116" spans="1:11">
      <c r="A116" s="6">
        <v>112</v>
      </c>
      <c r="B116" s="5" t="str">
        <f>IF(ISBLANK(ID管理番号商品名入力!E114),"",ID管理番号商品名入力!E114)</f>
        <v/>
      </c>
      <c r="C116" s="5" t="str">
        <f>IF(ISBLANK(ID管理番号商品名入力!F114),"",ID管理番号商品名入力!F114)</f>
        <v/>
      </c>
      <c r="D116" s="5" t="str">
        <f>IF(ISBLANK(宅配便入力!E115),"",宅配便入力!E115)</f>
        <v/>
      </c>
      <c r="E116" s="5" t="str">
        <f>IF(ISBLANK(宅配便入力!F115),"",宅配便入力!F115)</f>
        <v/>
      </c>
      <c r="F116" s="5" t="str">
        <f ca="1">IFERROR('計算（宅配便）'!P115,"")</f>
        <v/>
      </c>
      <c r="G116" s="5" t="str">
        <f ca="1">IFERROR('計算（宅配便）'!Q115,"")</f>
        <v/>
      </c>
      <c r="H116" s="5" t="str">
        <f>IF(ISBLANK(宅配便入力!J115),"",宅配便入力!J115)</f>
        <v/>
      </c>
      <c r="I116" s="5" t="str">
        <f>IF(ISBLANK(宅配便入力!I115),"",宅配便入力!I115)</f>
        <v/>
      </c>
      <c r="J116" s="5" t="str">
        <f>IF(ISBLANK(宅配便入力!D115),"",宅配便入力!D115)</f>
        <v/>
      </c>
      <c r="K116" s="5" t="str">
        <f>IF(ISBLANK(宅配便入力!T115),"",宅配便入力!T115)</f>
        <v/>
      </c>
    </row>
    <row r="117" spans="1:11">
      <c r="A117" s="6">
        <v>113</v>
      </c>
      <c r="B117" s="5" t="str">
        <f>IF(ISBLANK(ID管理番号商品名入力!E115),"",ID管理番号商品名入力!E115)</f>
        <v/>
      </c>
      <c r="C117" s="5" t="str">
        <f>IF(ISBLANK(ID管理番号商品名入力!F115),"",ID管理番号商品名入力!F115)</f>
        <v/>
      </c>
      <c r="D117" s="5" t="str">
        <f>IF(ISBLANK(宅配便入力!E116),"",宅配便入力!E116)</f>
        <v/>
      </c>
      <c r="E117" s="5" t="str">
        <f>IF(ISBLANK(宅配便入力!F116),"",宅配便入力!F116)</f>
        <v/>
      </c>
      <c r="F117" s="5" t="str">
        <f ca="1">IFERROR('計算（宅配便）'!P116,"")</f>
        <v/>
      </c>
      <c r="G117" s="5" t="str">
        <f ca="1">IFERROR('計算（宅配便）'!Q116,"")</f>
        <v/>
      </c>
      <c r="H117" s="5" t="str">
        <f>IF(ISBLANK(宅配便入力!J116),"",宅配便入力!J116)</f>
        <v/>
      </c>
      <c r="I117" s="5" t="str">
        <f>IF(ISBLANK(宅配便入力!I116),"",宅配便入力!I116)</f>
        <v/>
      </c>
      <c r="J117" s="5" t="str">
        <f>IF(ISBLANK(宅配便入力!D116),"",宅配便入力!D116)</f>
        <v/>
      </c>
      <c r="K117" s="5" t="str">
        <f>IF(ISBLANK(宅配便入力!T116),"",宅配便入力!T116)</f>
        <v/>
      </c>
    </row>
    <row r="118" spans="1:11">
      <c r="A118" s="6">
        <v>114</v>
      </c>
      <c r="B118" s="5" t="str">
        <f>IF(ISBLANK(ID管理番号商品名入力!E116),"",ID管理番号商品名入力!E116)</f>
        <v/>
      </c>
      <c r="C118" s="5" t="str">
        <f>IF(ISBLANK(ID管理番号商品名入力!F116),"",ID管理番号商品名入力!F116)</f>
        <v/>
      </c>
      <c r="D118" s="5" t="str">
        <f>IF(ISBLANK(宅配便入力!E117),"",宅配便入力!E117)</f>
        <v/>
      </c>
      <c r="E118" s="5" t="str">
        <f>IF(ISBLANK(宅配便入力!F117),"",宅配便入力!F117)</f>
        <v/>
      </c>
      <c r="F118" s="5" t="str">
        <f ca="1">IFERROR('計算（宅配便）'!P117,"")</f>
        <v/>
      </c>
      <c r="G118" s="5" t="str">
        <f ca="1">IFERROR('計算（宅配便）'!Q117,"")</f>
        <v/>
      </c>
      <c r="H118" s="5" t="str">
        <f>IF(ISBLANK(宅配便入力!J117),"",宅配便入力!J117)</f>
        <v/>
      </c>
      <c r="I118" s="5" t="str">
        <f>IF(ISBLANK(宅配便入力!I117),"",宅配便入力!I117)</f>
        <v/>
      </c>
      <c r="J118" s="5" t="str">
        <f>IF(ISBLANK(宅配便入力!D117),"",宅配便入力!D117)</f>
        <v/>
      </c>
      <c r="K118" s="5" t="str">
        <f>IF(ISBLANK(宅配便入力!T117),"",宅配便入力!T117)</f>
        <v/>
      </c>
    </row>
    <row r="119" spans="1:11">
      <c r="A119" s="6">
        <v>115</v>
      </c>
      <c r="B119" s="5" t="str">
        <f>IF(ISBLANK(ID管理番号商品名入力!E117),"",ID管理番号商品名入力!E117)</f>
        <v/>
      </c>
      <c r="C119" s="5" t="str">
        <f>IF(ISBLANK(ID管理番号商品名入力!F117),"",ID管理番号商品名入力!F117)</f>
        <v/>
      </c>
      <c r="D119" s="5" t="str">
        <f>IF(ISBLANK(宅配便入力!E118),"",宅配便入力!E118)</f>
        <v/>
      </c>
      <c r="E119" s="5" t="str">
        <f>IF(ISBLANK(宅配便入力!F118),"",宅配便入力!F118)</f>
        <v/>
      </c>
      <c r="F119" s="5" t="str">
        <f ca="1">IFERROR('計算（宅配便）'!P118,"")</f>
        <v/>
      </c>
      <c r="G119" s="5" t="str">
        <f ca="1">IFERROR('計算（宅配便）'!Q118,"")</f>
        <v/>
      </c>
      <c r="H119" s="5" t="str">
        <f>IF(ISBLANK(宅配便入力!J118),"",宅配便入力!J118)</f>
        <v/>
      </c>
      <c r="I119" s="5" t="str">
        <f>IF(ISBLANK(宅配便入力!I118),"",宅配便入力!I118)</f>
        <v/>
      </c>
      <c r="J119" s="5" t="str">
        <f>IF(ISBLANK(宅配便入力!D118),"",宅配便入力!D118)</f>
        <v/>
      </c>
      <c r="K119" s="5" t="str">
        <f>IF(ISBLANK(宅配便入力!T118),"",宅配便入力!T118)</f>
        <v/>
      </c>
    </row>
    <row r="120" spans="1:11">
      <c r="A120" s="6">
        <v>116</v>
      </c>
      <c r="B120" s="5" t="str">
        <f>IF(ISBLANK(ID管理番号商品名入力!E118),"",ID管理番号商品名入力!E118)</f>
        <v/>
      </c>
      <c r="C120" s="5" t="str">
        <f>IF(ISBLANK(ID管理番号商品名入力!F118),"",ID管理番号商品名入力!F118)</f>
        <v/>
      </c>
      <c r="D120" s="5" t="str">
        <f>IF(ISBLANK(宅配便入力!E119),"",宅配便入力!E119)</f>
        <v/>
      </c>
      <c r="E120" s="5" t="str">
        <f>IF(ISBLANK(宅配便入力!F119),"",宅配便入力!F119)</f>
        <v/>
      </c>
      <c r="F120" s="5" t="str">
        <f ca="1">IFERROR('計算（宅配便）'!P119,"")</f>
        <v/>
      </c>
      <c r="G120" s="5" t="str">
        <f ca="1">IFERROR('計算（宅配便）'!Q119,"")</f>
        <v/>
      </c>
      <c r="H120" s="5" t="str">
        <f>IF(ISBLANK(宅配便入力!J119),"",宅配便入力!J119)</f>
        <v/>
      </c>
      <c r="I120" s="5" t="str">
        <f>IF(ISBLANK(宅配便入力!I119),"",宅配便入力!I119)</f>
        <v/>
      </c>
      <c r="J120" s="5" t="str">
        <f>IF(ISBLANK(宅配便入力!D119),"",宅配便入力!D119)</f>
        <v/>
      </c>
      <c r="K120" s="5" t="str">
        <f>IF(ISBLANK(宅配便入力!T119),"",宅配便入力!T119)</f>
        <v/>
      </c>
    </row>
    <row r="121" spans="1:11">
      <c r="A121" s="6">
        <v>117</v>
      </c>
      <c r="B121" s="5" t="str">
        <f>IF(ISBLANK(ID管理番号商品名入力!E119),"",ID管理番号商品名入力!E119)</f>
        <v/>
      </c>
      <c r="C121" s="5" t="str">
        <f>IF(ISBLANK(ID管理番号商品名入力!F119),"",ID管理番号商品名入力!F119)</f>
        <v/>
      </c>
      <c r="D121" s="5" t="str">
        <f>IF(ISBLANK(宅配便入力!E120),"",宅配便入力!E120)</f>
        <v/>
      </c>
      <c r="E121" s="5" t="str">
        <f>IF(ISBLANK(宅配便入力!F120),"",宅配便入力!F120)</f>
        <v/>
      </c>
      <c r="F121" s="5" t="str">
        <f ca="1">IFERROR('計算（宅配便）'!P120,"")</f>
        <v/>
      </c>
      <c r="G121" s="5" t="str">
        <f ca="1">IFERROR('計算（宅配便）'!Q120,"")</f>
        <v/>
      </c>
      <c r="H121" s="5" t="str">
        <f>IF(ISBLANK(宅配便入力!J120),"",宅配便入力!J120)</f>
        <v/>
      </c>
      <c r="I121" s="5" t="str">
        <f>IF(ISBLANK(宅配便入力!I120),"",宅配便入力!I120)</f>
        <v/>
      </c>
      <c r="J121" s="5" t="str">
        <f>IF(ISBLANK(宅配便入力!D120),"",宅配便入力!D120)</f>
        <v/>
      </c>
      <c r="K121" s="5" t="str">
        <f>IF(ISBLANK(宅配便入力!T120),"",宅配便入力!T120)</f>
        <v/>
      </c>
    </row>
    <row r="122" spans="1:11">
      <c r="A122" s="6">
        <v>118</v>
      </c>
      <c r="B122" s="5" t="str">
        <f>IF(ISBLANK(ID管理番号商品名入力!E120),"",ID管理番号商品名入力!E120)</f>
        <v/>
      </c>
      <c r="C122" s="5" t="str">
        <f>IF(ISBLANK(ID管理番号商品名入力!F120),"",ID管理番号商品名入力!F120)</f>
        <v/>
      </c>
      <c r="D122" s="5" t="str">
        <f>IF(ISBLANK(宅配便入力!E121),"",宅配便入力!E121)</f>
        <v/>
      </c>
      <c r="E122" s="5" t="str">
        <f>IF(ISBLANK(宅配便入力!F121),"",宅配便入力!F121)</f>
        <v/>
      </c>
      <c r="F122" s="5" t="str">
        <f ca="1">IFERROR('計算（宅配便）'!P121,"")</f>
        <v/>
      </c>
      <c r="G122" s="5" t="str">
        <f ca="1">IFERROR('計算（宅配便）'!Q121,"")</f>
        <v/>
      </c>
      <c r="H122" s="5" t="str">
        <f>IF(ISBLANK(宅配便入力!J121),"",宅配便入力!J121)</f>
        <v/>
      </c>
      <c r="I122" s="5" t="str">
        <f>IF(ISBLANK(宅配便入力!I121),"",宅配便入力!I121)</f>
        <v/>
      </c>
      <c r="J122" s="5" t="str">
        <f>IF(ISBLANK(宅配便入力!D121),"",宅配便入力!D121)</f>
        <v/>
      </c>
      <c r="K122" s="5" t="str">
        <f>IF(ISBLANK(宅配便入力!T121),"",宅配便入力!T121)</f>
        <v/>
      </c>
    </row>
    <row r="123" spans="1:11">
      <c r="A123" s="6">
        <v>119</v>
      </c>
      <c r="B123" s="5" t="str">
        <f>IF(ISBLANK(ID管理番号商品名入力!E121),"",ID管理番号商品名入力!E121)</f>
        <v/>
      </c>
      <c r="C123" s="5" t="str">
        <f>IF(ISBLANK(ID管理番号商品名入力!F121),"",ID管理番号商品名入力!F121)</f>
        <v/>
      </c>
      <c r="D123" s="5" t="str">
        <f>IF(ISBLANK(宅配便入力!E122),"",宅配便入力!E122)</f>
        <v/>
      </c>
      <c r="E123" s="5" t="str">
        <f>IF(ISBLANK(宅配便入力!F122),"",宅配便入力!F122)</f>
        <v/>
      </c>
      <c r="F123" s="5" t="str">
        <f ca="1">IFERROR('計算（宅配便）'!P122,"")</f>
        <v/>
      </c>
      <c r="G123" s="5" t="str">
        <f ca="1">IFERROR('計算（宅配便）'!Q122,"")</f>
        <v/>
      </c>
      <c r="H123" s="5" t="str">
        <f>IF(ISBLANK(宅配便入力!J122),"",宅配便入力!J122)</f>
        <v/>
      </c>
      <c r="I123" s="5" t="str">
        <f>IF(ISBLANK(宅配便入力!I122),"",宅配便入力!I122)</f>
        <v/>
      </c>
      <c r="J123" s="5" t="str">
        <f>IF(ISBLANK(宅配便入力!D122),"",宅配便入力!D122)</f>
        <v/>
      </c>
      <c r="K123" s="5" t="str">
        <f>IF(ISBLANK(宅配便入力!T122),"",宅配便入力!T122)</f>
        <v/>
      </c>
    </row>
    <row r="124" spans="1:11">
      <c r="A124" s="6">
        <v>120</v>
      </c>
      <c r="B124" s="5" t="str">
        <f>IF(ISBLANK(ID管理番号商品名入力!E122),"",ID管理番号商品名入力!E122)</f>
        <v/>
      </c>
      <c r="C124" s="5" t="str">
        <f>IF(ISBLANK(ID管理番号商品名入力!F122),"",ID管理番号商品名入力!F122)</f>
        <v/>
      </c>
      <c r="D124" s="5" t="str">
        <f>IF(ISBLANK(宅配便入力!E123),"",宅配便入力!E123)</f>
        <v/>
      </c>
      <c r="E124" s="5" t="str">
        <f>IF(ISBLANK(宅配便入力!F123),"",宅配便入力!F123)</f>
        <v/>
      </c>
      <c r="F124" s="5" t="str">
        <f ca="1">IFERROR('計算（宅配便）'!P123,"")</f>
        <v/>
      </c>
      <c r="G124" s="5" t="str">
        <f ca="1">IFERROR('計算（宅配便）'!Q123,"")</f>
        <v/>
      </c>
      <c r="H124" s="5" t="str">
        <f>IF(ISBLANK(宅配便入力!J123),"",宅配便入力!J123)</f>
        <v/>
      </c>
      <c r="I124" s="5" t="str">
        <f>IF(ISBLANK(宅配便入力!I123),"",宅配便入力!I123)</f>
        <v/>
      </c>
      <c r="J124" s="5" t="str">
        <f>IF(ISBLANK(宅配便入力!D123),"",宅配便入力!D123)</f>
        <v/>
      </c>
      <c r="K124" s="5" t="str">
        <f>IF(ISBLANK(宅配便入力!T123),"",宅配便入力!T123)</f>
        <v/>
      </c>
    </row>
    <row r="125" spans="1:11">
      <c r="A125" s="6">
        <v>121</v>
      </c>
      <c r="B125" s="5" t="str">
        <f>IF(ISBLANK(ID管理番号商品名入力!E123),"",ID管理番号商品名入力!E123)</f>
        <v/>
      </c>
      <c r="C125" s="5" t="str">
        <f>IF(ISBLANK(ID管理番号商品名入力!F123),"",ID管理番号商品名入力!F123)</f>
        <v/>
      </c>
      <c r="D125" s="5" t="str">
        <f>IF(ISBLANK(宅配便入力!E124),"",宅配便入力!E124)</f>
        <v/>
      </c>
      <c r="E125" s="5" t="str">
        <f>IF(ISBLANK(宅配便入力!F124),"",宅配便入力!F124)</f>
        <v/>
      </c>
      <c r="F125" s="5" t="str">
        <f ca="1">IFERROR('計算（宅配便）'!P124,"")</f>
        <v/>
      </c>
      <c r="G125" s="5" t="str">
        <f ca="1">IFERROR('計算（宅配便）'!Q124,"")</f>
        <v/>
      </c>
      <c r="H125" s="5" t="str">
        <f>IF(ISBLANK(宅配便入力!J124),"",宅配便入力!J124)</f>
        <v/>
      </c>
      <c r="I125" s="5" t="str">
        <f>IF(ISBLANK(宅配便入力!I124),"",宅配便入力!I124)</f>
        <v/>
      </c>
      <c r="J125" s="5" t="str">
        <f>IF(ISBLANK(宅配便入力!D124),"",宅配便入力!D124)</f>
        <v/>
      </c>
      <c r="K125" s="5" t="str">
        <f>IF(ISBLANK(宅配便入力!T124),"",宅配便入力!T124)</f>
        <v/>
      </c>
    </row>
    <row r="126" spans="1:11">
      <c r="A126" s="6">
        <v>122</v>
      </c>
      <c r="B126" s="5" t="str">
        <f>IF(ISBLANK(ID管理番号商品名入力!E124),"",ID管理番号商品名入力!E124)</f>
        <v/>
      </c>
      <c r="C126" s="5" t="str">
        <f>IF(ISBLANK(ID管理番号商品名入力!F124),"",ID管理番号商品名入力!F124)</f>
        <v/>
      </c>
      <c r="D126" s="5" t="str">
        <f>IF(ISBLANK(宅配便入力!E125),"",宅配便入力!E125)</f>
        <v/>
      </c>
      <c r="E126" s="5" t="str">
        <f>IF(ISBLANK(宅配便入力!F125),"",宅配便入力!F125)</f>
        <v/>
      </c>
      <c r="F126" s="5" t="str">
        <f ca="1">IFERROR('計算（宅配便）'!P125,"")</f>
        <v/>
      </c>
      <c r="G126" s="5" t="str">
        <f ca="1">IFERROR('計算（宅配便）'!Q125,"")</f>
        <v/>
      </c>
      <c r="H126" s="5" t="str">
        <f>IF(ISBLANK(宅配便入力!J125),"",宅配便入力!J125)</f>
        <v/>
      </c>
      <c r="I126" s="5" t="str">
        <f>IF(ISBLANK(宅配便入力!I125),"",宅配便入力!I125)</f>
        <v/>
      </c>
      <c r="J126" s="5" t="str">
        <f>IF(ISBLANK(宅配便入力!D125),"",宅配便入力!D125)</f>
        <v/>
      </c>
      <c r="K126" s="5" t="str">
        <f>IF(ISBLANK(宅配便入力!T125),"",宅配便入力!T125)</f>
        <v/>
      </c>
    </row>
    <row r="127" spans="1:11">
      <c r="A127" s="6">
        <v>123</v>
      </c>
      <c r="B127" s="5" t="str">
        <f>IF(ISBLANK(ID管理番号商品名入力!E125),"",ID管理番号商品名入力!E125)</f>
        <v/>
      </c>
      <c r="C127" s="5" t="str">
        <f>IF(ISBLANK(ID管理番号商品名入力!F125),"",ID管理番号商品名入力!F125)</f>
        <v/>
      </c>
      <c r="D127" s="5" t="str">
        <f>IF(ISBLANK(宅配便入力!E126),"",宅配便入力!E126)</f>
        <v/>
      </c>
      <c r="E127" s="5" t="str">
        <f>IF(ISBLANK(宅配便入力!F126),"",宅配便入力!F126)</f>
        <v/>
      </c>
      <c r="F127" s="5" t="str">
        <f ca="1">IFERROR('計算（宅配便）'!P126,"")</f>
        <v/>
      </c>
      <c r="G127" s="5" t="str">
        <f ca="1">IFERROR('計算（宅配便）'!Q126,"")</f>
        <v/>
      </c>
      <c r="H127" s="5" t="str">
        <f>IF(ISBLANK(宅配便入力!J126),"",宅配便入力!J126)</f>
        <v/>
      </c>
      <c r="I127" s="5" t="str">
        <f>IF(ISBLANK(宅配便入力!I126),"",宅配便入力!I126)</f>
        <v/>
      </c>
      <c r="J127" s="5" t="str">
        <f>IF(ISBLANK(宅配便入力!D126),"",宅配便入力!D126)</f>
        <v/>
      </c>
      <c r="K127" s="5" t="str">
        <f>IF(ISBLANK(宅配便入力!T126),"",宅配便入力!T126)</f>
        <v/>
      </c>
    </row>
    <row r="128" spans="1:11">
      <c r="A128" s="6">
        <v>124</v>
      </c>
      <c r="B128" s="5" t="str">
        <f>IF(ISBLANK(ID管理番号商品名入力!E126),"",ID管理番号商品名入力!E126)</f>
        <v/>
      </c>
      <c r="C128" s="5" t="str">
        <f>IF(ISBLANK(ID管理番号商品名入力!F126),"",ID管理番号商品名入力!F126)</f>
        <v/>
      </c>
      <c r="D128" s="5" t="str">
        <f>IF(ISBLANK(宅配便入力!E127),"",宅配便入力!E127)</f>
        <v/>
      </c>
      <c r="E128" s="5" t="str">
        <f>IF(ISBLANK(宅配便入力!F127),"",宅配便入力!F127)</f>
        <v/>
      </c>
      <c r="F128" s="5" t="str">
        <f ca="1">IFERROR('計算（宅配便）'!P127,"")</f>
        <v/>
      </c>
      <c r="G128" s="5" t="str">
        <f ca="1">IFERROR('計算（宅配便）'!Q127,"")</f>
        <v/>
      </c>
      <c r="H128" s="5" t="str">
        <f>IF(ISBLANK(宅配便入力!J127),"",宅配便入力!J127)</f>
        <v/>
      </c>
      <c r="I128" s="5" t="str">
        <f>IF(ISBLANK(宅配便入力!I127),"",宅配便入力!I127)</f>
        <v/>
      </c>
      <c r="J128" s="5" t="str">
        <f>IF(ISBLANK(宅配便入力!D127),"",宅配便入力!D127)</f>
        <v/>
      </c>
      <c r="K128" s="5" t="str">
        <f>IF(ISBLANK(宅配便入力!T127),"",宅配便入力!T127)</f>
        <v/>
      </c>
    </row>
    <row r="129" spans="1:11">
      <c r="A129" s="6">
        <v>125</v>
      </c>
      <c r="B129" s="5" t="str">
        <f>IF(ISBLANK(ID管理番号商品名入力!E127),"",ID管理番号商品名入力!E127)</f>
        <v/>
      </c>
      <c r="C129" s="5" t="str">
        <f>IF(ISBLANK(ID管理番号商品名入力!F127),"",ID管理番号商品名入力!F127)</f>
        <v/>
      </c>
      <c r="D129" s="5" t="str">
        <f>IF(ISBLANK(宅配便入力!E128),"",宅配便入力!E128)</f>
        <v/>
      </c>
      <c r="E129" s="5" t="str">
        <f>IF(ISBLANK(宅配便入力!F128),"",宅配便入力!F128)</f>
        <v/>
      </c>
      <c r="F129" s="5" t="str">
        <f ca="1">IFERROR('計算（宅配便）'!P128,"")</f>
        <v/>
      </c>
      <c r="G129" s="5" t="str">
        <f ca="1">IFERROR('計算（宅配便）'!Q128,"")</f>
        <v/>
      </c>
      <c r="H129" s="5" t="str">
        <f>IF(ISBLANK(宅配便入力!J128),"",宅配便入力!J128)</f>
        <v/>
      </c>
      <c r="I129" s="5" t="str">
        <f>IF(ISBLANK(宅配便入力!I128),"",宅配便入力!I128)</f>
        <v/>
      </c>
      <c r="J129" s="5" t="str">
        <f>IF(ISBLANK(宅配便入力!D128),"",宅配便入力!D128)</f>
        <v/>
      </c>
      <c r="K129" s="5" t="str">
        <f>IF(ISBLANK(宅配便入力!T128),"",宅配便入力!T128)</f>
        <v/>
      </c>
    </row>
    <row r="130" spans="1:11">
      <c r="A130" s="6">
        <v>126</v>
      </c>
      <c r="B130" s="5" t="str">
        <f>IF(ISBLANK(ID管理番号商品名入力!E128),"",ID管理番号商品名入力!E128)</f>
        <v/>
      </c>
      <c r="C130" s="5" t="str">
        <f>IF(ISBLANK(ID管理番号商品名入力!F128),"",ID管理番号商品名入力!F128)</f>
        <v/>
      </c>
      <c r="D130" s="5" t="str">
        <f>IF(ISBLANK(宅配便入力!E129),"",宅配便入力!E129)</f>
        <v/>
      </c>
      <c r="E130" s="5" t="str">
        <f>IF(ISBLANK(宅配便入力!F129),"",宅配便入力!F129)</f>
        <v/>
      </c>
      <c r="F130" s="5" t="str">
        <f ca="1">IFERROR('計算（宅配便）'!P129,"")</f>
        <v/>
      </c>
      <c r="G130" s="5" t="str">
        <f ca="1">IFERROR('計算（宅配便）'!Q129,"")</f>
        <v/>
      </c>
      <c r="H130" s="5" t="str">
        <f>IF(ISBLANK(宅配便入力!J129),"",宅配便入力!J129)</f>
        <v/>
      </c>
      <c r="I130" s="5" t="str">
        <f>IF(ISBLANK(宅配便入力!I129),"",宅配便入力!I129)</f>
        <v/>
      </c>
      <c r="J130" s="5" t="str">
        <f>IF(ISBLANK(宅配便入力!D129),"",宅配便入力!D129)</f>
        <v/>
      </c>
      <c r="K130" s="5" t="str">
        <f>IF(ISBLANK(宅配便入力!T129),"",宅配便入力!T129)</f>
        <v/>
      </c>
    </row>
    <row r="131" spans="1:11">
      <c r="A131" s="6">
        <v>127</v>
      </c>
      <c r="B131" s="5" t="str">
        <f>IF(ISBLANK(ID管理番号商品名入力!E129),"",ID管理番号商品名入力!E129)</f>
        <v/>
      </c>
      <c r="C131" s="5" t="str">
        <f>IF(ISBLANK(ID管理番号商品名入力!F129),"",ID管理番号商品名入力!F129)</f>
        <v/>
      </c>
      <c r="D131" s="5" t="str">
        <f>IF(ISBLANK(宅配便入力!E130),"",宅配便入力!E130)</f>
        <v/>
      </c>
      <c r="E131" s="5" t="str">
        <f>IF(ISBLANK(宅配便入力!F130),"",宅配便入力!F130)</f>
        <v/>
      </c>
      <c r="F131" s="5" t="str">
        <f ca="1">IFERROR('計算（宅配便）'!P130,"")</f>
        <v/>
      </c>
      <c r="G131" s="5" t="str">
        <f ca="1">IFERROR('計算（宅配便）'!Q130,"")</f>
        <v/>
      </c>
      <c r="H131" s="5" t="str">
        <f>IF(ISBLANK(宅配便入力!J130),"",宅配便入力!J130)</f>
        <v/>
      </c>
      <c r="I131" s="5" t="str">
        <f>IF(ISBLANK(宅配便入力!I130),"",宅配便入力!I130)</f>
        <v/>
      </c>
      <c r="J131" s="5" t="str">
        <f>IF(ISBLANK(宅配便入力!D130),"",宅配便入力!D130)</f>
        <v/>
      </c>
      <c r="K131" s="5" t="str">
        <f>IF(ISBLANK(宅配便入力!T130),"",宅配便入力!T130)</f>
        <v/>
      </c>
    </row>
    <row r="132" spans="1:11">
      <c r="A132" s="6">
        <v>128</v>
      </c>
      <c r="B132" s="5" t="str">
        <f>IF(ISBLANK(ID管理番号商品名入力!E130),"",ID管理番号商品名入力!E130)</f>
        <v/>
      </c>
      <c r="C132" s="5" t="str">
        <f>IF(ISBLANK(ID管理番号商品名入力!F130),"",ID管理番号商品名入力!F130)</f>
        <v/>
      </c>
      <c r="D132" s="5" t="str">
        <f>IF(ISBLANK(宅配便入力!E131),"",宅配便入力!E131)</f>
        <v/>
      </c>
      <c r="E132" s="5" t="str">
        <f>IF(ISBLANK(宅配便入力!F131),"",宅配便入力!F131)</f>
        <v/>
      </c>
      <c r="F132" s="5" t="str">
        <f ca="1">IFERROR('計算（宅配便）'!P131,"")</f>
        <v/>
      </c>
      <c r="G132" s="5" t="str">
        <f ca="1">IFERROR('計算（宅配便）'!Q131,"")</f>
        <v/>
      </c>
      <c r="H132" s="5" t="str">
        <f>IF(ISBLANK(宅配便入力!J131),"",宅配便入力!J131)</f>
        <v/>
      </c>
      <c r="I132" s="5" t="str">
        <f>IF(ISBLANK(宅配便入力!I131),"",宅配便入力!I131)</f>
        <v/>
      </c>
      <c r="J132" s="5" t="str">
        <f>IF(ISBLANK(宅配便入力!D131),"",宅配便入力!D131)</f>
        <v/>
      </c>
      <c r="K132" s="5" t="str">
        <f>IF(ISBLANK(宅配便入力!T131),"",宅配便入力!T131)</f>
        <v/>
      </c>
    </row>
    <row r="133" spans="1:11">
      <c r="A133" s="6">
        <v>129</v>
      </c>
      <c r="B133" s="5" t="str">
        <f>IF(ISBLANK(ID管理番号商品名入力!E131),"",ID管理番号商品名入力!E131)</f>
        <v/>
      </c>
      <c r="C133" s="5" t="str">
        <f>IF(ISBLANK(ID管理番号商品名入力!F131),"",ID管理番号商品名入力!F131)</f>
        <v/>
      </c>
      <c r="D133" s="5" t="str">
        <f>IF(ISBLANK(宅配便入力!E132),"",宅配便入力!E132)</f>
        <v/>
      </c>
      <c r="E133" s="5" t="str">
        <f>IF(ISBLANK(宅配便入力!F132),"",宅配便入力!F132)</f>
        <v/>
      </c>
      <c r="F133" s="5" t="str">
        <f ca="1">IFERROR('計算（宅配便）'!P132,"")</f>
        <v/>
      </c>
      <c r="G133" s="5" t="str">
        <f ca="1">IFERROR('計算（宅配便）'!Q132,"")</f>
        <v/>
      </c>
      <c r="H133" s="5" t="str">
        <f>IF(ISBLANK(宅配便入力!J132),"",宅配便入力!J132)</f>
        <v/>
      </c>
      <c r="I133" s="5" t="str">
        <f>IF(ISBLANK(宅配便入力!I132),"",宅配便入力!I132)</f>
        <v/>
      </c>
      <c r="J133" s="5" t="str">
        <f>IF(ISBLANK(宅配便入力!D132),"",宅配便入力!D132)</f>
        <v/>
      </c>
      <c r="K133" s="5" t="str">
        <f>IF(ISBLANK(宅配便入力!T132),"",宅配便入力!T132)</f>
        <v/>
      </c>
    </row>
    <row r="134" spans="1:11">
      <c r="A134" s="6">
        <v>130</v>
      </c>
      <c r="B134" s="5" t="str">
        <f>IF(ISBLANK(ID管理番号商品名入力!E132),"",ID管理番号商品名入力!E132)</f>
        <v/>
      </c>
      <c r="C134" s="5" t="str">
        <f>IF(ISBLANK(ID管理番号商品名入力!F132),"",ID管理番号商品名入力!F132)</f>
        <v/>
      </c>
      <c r="D134" s="5" t="str">
        <f>IF(ISBLANK(宅配便入力!E133),"",宅配便入力!E133)</f>
        <v/>
      </c>
      <c r="E134" s="5" t="str">
        <f>IF(ISBLANK(宅配便入力!F133),"",宅配便入力!F133)</f>
        <v/>
      </c>
      <c r="F134" s="5" t="str">
        <f ca="1">IFERROR('計算（宅配便）'!P133,"")</f>
        <v/>
      </c>
      <c r="G134" s="5" t="str">
        <f ca="1">IFERROR('計算（宅配便）'!Q133,"")</f>
        <v/>
      </c>
      <c r="H134" s="5" t="str">
        <f>IF(ISBLANK(宅配便入力!J133),"",宅配便入力!J133)</f>
        <v/>
      </c>
      <c r="I134" s="5" t="str">
        <f>IF(ISBLANK(宅配便入力!I133),"",宅配便入力!I133)</f>
        <v/>
      </c>
      <c r="J134" s="5" t="str">
        <f>IF(ISBLANK(宅配便入力!D133),"",宅配便入力!D133)</f>
        <v/>
      </c>
      <c r="K134" s="5" t="str">
        <f>IF(ISBLANK(宅配便入力!T133),"",宅配便入力!T133)</f>
        <v/>
      </c>
    </row>
    <row r="135" spans="1:11">
      <c r="A135" s="6">
        <v>131</v>
      </c>
      <c r="B135" s="5" t="str">
        <f>IF(ISBLANK(ID管理番号商品名入力!E133),"",ID管理番号商品名入力!E133)</f>
        <v/>
      </c>
      <c r="C135" s="5" t="str">
        <f>IF(ISBLANK(ID管理番号商品名入力!F133),"",ID管理番号商品名入力!F133)</f>
        <v/>
      </c>
      <c r="D135" s="5" t="str">
        <f>IF(ISBLANK(宅配便入力!E134),"",宅配便入力!E134)</f>
        <v/>
      </c>
      <c r="E135" s="5" t="str">
        <f>IF(ISBLANK(宅配便入力!F134),"",宅配便入力!F134)</f>
        <v/>
      </c>
      <c r="F135" s="5" t="str">
        <f ca="1">IFERROR('計算（宅配便）'!P134,"")</f>
        <v/>
      </c>
      <c r="G135" s="5" t="str">
        <f ca="1">IFERROR('計算（宅配便）'!Q134,"")</f>
        <v/>
      </c>
      <c r="H135" s="5" t="str">
        <f>IF(ISBLANK(宅配便入力!J134),"",宅配便入力!J134)</f>
        <v/>
      </c>
      <c r="I135" s="5" t="str">
        <f>IF(ISBLANK(宅配便入力!I134),"",宅配便入力!I134)</f>
        <v/>
      </c>
      <c r="J135" s="5" t="str">
        <f>IF(ISBLANK(宅配便入力!D134),"",宅配便入力!D134)</f>
        <v/>
      </c>
      <c r="K135" s="5" t="str">
        <f>IF(ISBLANK(宅配便入力!T134),"",宅配便入力!T134)</f>
        <v/>
      </c>
    </row>
    <row r="136" spans="1:11">
      <c r="A136" s="6">
        <v>132</v>
      </c>
      <c r="B136" s="5" t="str">
        <f>IF(ISBLANK(ID管理番号商品名入力!E134),"",ID管理番号商品名入力!E134)</f>
        <v/>
      </c>
      <c r="C136" s="5" t="str">
        <f>IF(ISBLANK(ID管理番号商品名入力!F134),"",ID管理番号商品名入力!F134)</f>
        <v/>
      </c>
      <c r="D136" s="5" t="str">
        <f>IF(ISBLANK(宅配便入力!E135),"",宅配便入力!E135)</f>
        <v/>
      </c>
      <c r="E136" s="5" t="str">
        <f>IF(ISBLANK(宅配便入力!F135),"",宅配便入力!F135)</f>
        <v/>
      </c>
      <c r="F136" s="5" t="str">
        <f ca="1">IFERROR('計算（宅配便）'!P135,"")</f>
        <v/>
      </c>
      <c r="G136" s="5" t="str">
        <f ca="1">IFERROR('計算（宅配便）'!Q135,"")</f>
        <v/>
      </c>
      <c r="H136" s="5" t="str">
        <f>IF(ISBLANK(宅配便入力!J135),"",宅配便入力!J135)</f>
        <v/>
      </c>
      <c r="I136" s="5" t="str">
        <f>IF(ISBLANK(宅配便入力!I135),"",宅配便入力!I135)</f>
        <v/>
      </c>
      <c r="J136" s="5" t="str">
        <f>IF(ISBLANK(宅配便入力!D135),"",宅配便入力!D135)</f>
        <v/>
      </c>
      <c r="K136" s="5" t="str">
        <f>IF(ISBLANK(宅配便入力!T135),"",宅配便入力!T135)</f>
        <v/>
      </c>
    </row>
    <row r="137" spans="1:11">
      <c r="A137" s="6">
        <v>133</v>
      </c>
      <c r="B137" s="5" t="str">
        <f>IF(ISBLANK(ID管理番号商品名入力!E135),"",ID管理番号商品名入力!E135)</f>
        <v/>
      </c>
      <c r="C137" s="5" t="str">
        <f>IF(ISBLANK(ID管理番号商品名入力!F135),"",ID管理番号商品名入力!F135)</f>
        <v/>
      </c>
      <c r="D137" s="5" t="str">
        <f>IF(ISBLANK(宅配便入力!E136),"",宅配便入力!E136)</f>
        <v/>
      </c>
      <c r="E137" s="5" t="str">
        <f>IF(ISBLANK(宅配便入力!F136),"",宅配便入力!F136)</f>
        <v/>
      </c>
      <c r="F137" s="5" t="str">
        <f ca="1">IFERROR('計算（宅配便）'!P136,"")</f>
        <v/>
      </c>
      <c r="G137" s="5" t="str">
        <f ca="1">IFERROR('計算（宅配便）'!Q136,"")</f>
        <v/>
      </c>
      <c r="H137" s="5" t="str">
        <f>IF(ISBLANK(宅配便入力!J136),"",宅配便入力!J136)</f>
        <v/>
      </c>
      <c r="I137" s="5" t="str">
        <f>IF(ISBLANK(宅配便入力!I136),"",宅配便入力!I136)</f>
        <v/>
      </c>
      <c r="J137" s="5" t="str">
        <f>IF(ISBLANK(宅配便入力!D136),"",宅配便入力!D136)</f>
        <v/>
      </c>
      <c r="K137" s="5" t="str">
        <f>IF(ISBLANK(宅配便入力!T136),"",宅配便入力!T136)</f>
        <v/>
      </c>
    </row>
    <row r="138" spans="1:11">
      <c r="A138" s="6">
        <v>134</v>
      </c>
      <c r="B138" s="5" t="str">
        <f>IF(ISBLANK(ID管理番号商品名入力!E136),"",ID管理番号商品名入力!E136)</f>
        <v/>
      </c>
      <c r="C138" s="5" t="str">
        <f>IF(ISBLANK(ID管理番号商品名入力!F136),"",ID管理番号商品名入力!F136)</f>
        <v/>
      </c>
      <c r="D138" s="5" t="str">
        <f>IF(ISBLANK(宅配便入力!E137),"",宅配便入力!E137)</f>
        <v/>
      </c>
      <c r="E138" s="5" t="str">
        <f>IF(ISBLANK(宅配便入力!F137),"",宅配便入力!F137)</f>
        <v/>
      </c>
      <c r="F138" s="5" t="str">
        <f ca="1">IFERROR('計算（宅配便）'!P137,"")</f>
        <v/>
      </c>
      <c r="G138" s="5" t="str">
        <f ca="1">IFERROR('計算（宅配便）'!Q137,"")</f>
        <v/>
      </c>
      <c r="H138" s="5" t="str">
        <f>IF(ISBLANK(宅配便入力!J137),"",宅配便入力!J137)</f>
        <v/>
      </c>
      <c r="I138" s="5" t="str">
        <f>IF(ISBLANK(宅配便入力!I137),"",宅配便入力!I137)</f>
        <v/>
      </c>
      <c r="J138" s="5" t="str">
        <f>IF(ISBLANK(宅配便入力!D137),"",宅配便入力!D137)</f>
        <v/>
      </c>
      <c r="K138" s="5" t="str">
        <f>IF(ISBLANK(宅配便入力!T137),"",宅配便入力!T137)</f>
        <v/>
      </c>
    </row>
    <row r="139" spans="1:11">
      <c r="A139" s="6">
        <v>135</v>
      </c>
      <c r="B139" s="5" t="str">
        <f>IF(ISBLANK(ID管理番号商品名入力!E137),"",ID管理番号商品名入力!E137)</f>
        <v/>
      </c>
      <c r="C139" s="5" t="str">
        <f>IF(ISBLANK(ID管理番号商品名入力!F137),"",ID管理番号商品名入力!F137)</f>
        <v/>
      </c>
      <c r="D139" s="5" t="str">
        <f>IF(ISBLANK(宅配便入力!E138),"",宅配便入力!E138)</f>
        <v/>
      </c>
      <c r="E139" s="5" t="str">
        <f>IF(ISBLANK(宅配便入力!F138),"",宅配便入力!F138)</f>
        <v/>
      </c>
      <c r="F139" s="5" t="str">
        <f ca="1">IFERROR('計算（宅配便）'!P138,"")</f>
        <v/>
      </c>
      <c r="G139" s="5" t="str">
        <f ca="1">IFERROR('計算（宅配便）'!Q138,"")</f>
        <v/>
      </c>
      <c r="H139" s="5" t="str">
        <f>IF(ISBLANK(宅配便入力!J138),"",宅配便入力!J138)</f>
        <v/>
      </c>
      <c r="I139" s="5" t="str">
        <f>IF(ISBLANK(宅配便入力!I138),"",宅配便入力!I138)</f>
        <v/>
      </c>
      <c r="J139" s="5" t="str">
        <f>IF(ISBLANK(宅配便入力!D138),"",宅配便入力!D138)</f>
        <v/>
      </c>
      <c r="K139" s="5" t="str">
        <f>IF(ISBLANK(宅配便入力!T138),"",宅配便入力!T138)</f>
        <v/>
      </c>
    </row>
    <row r="140" spans="1:11">
      <c r="A140" s="6">
        <v>136</v>
      </c>
      <c r="B140" s="5" t="str">
        <f>IF(ISBLANK(ID管理番号商品名入力!E138),"",ID管理番号商品名入力!E138)</f>
        <v/>
      </c>
      <c r="C140" s="5" t="str">
        <f>IF(ISBLANK(ID管理番号商品名入力!F138),"",ID管理番号商品名入力!F138)</f>
        <v/>
      </c>
      <c r="D140" s="5" t="str">
        <f>IF(ISBLANK(宅配便入力!E139),"",宅配便入力!E139)</f>
        <v/>
      </c>
      <c r="E140" s="5" t="str">
        <f>IF(ISBLANK(宅配便入力!F139),"",宅配便入力!F139)</f>
        <v/>
      </c>
      <c r="F140" s="5" t="str">
        <f ca="1">IFERROR('計算（宅配便）'!P139,"")</f>
        <v/>
      </c>
      <c r="G140" s="5" t="str">
        <f ca="1">IFERROR('計算（宅配便）'!Q139,"")</f>
        <v/>
      </c>
      <c r="H140" s="5" t="str">
        <f>IF(ISBLANK(宅配便入力!J139),"",宅配便入力!J139)</f>
        <v/>
      </c>
      <c r="I140" s="5" t="str">
        <f>IF(ISBLANK(宅配便入力!I139),"",宅配便入力!I139)</f>
        <v/>
      </c>
      <c r="J140" s="5" t="str">
        <f>IF(ISBLANK(宅配便入力!D139),"",宅配便入力!D139)</f>
        <v/>
      </c>
      <c r="K140" s="5" t="str">
        <f>IF(ISBLANK(宅配便入力!T139),"",宅配便入力!T139)</f>
        <v/>
      </c>
    </row>
    <row r="141" spans="1:11">
      <c r="A141" s="6">
        <v>137</v>
      </c>
      <c r="B141" s="5" t="str">
        <f>IF(ISBLANK(ID管理番号商品名入力!E139),"",ID管理番号商品名入力!E139)</f>
        <v/>
      </c>
      <c r="C141" s="5" t="str">
        <f>IF(ISBLANK(ID管理番号商品名入力!F139),"",ID管理番号商品名入力!F139)</f>
        <v/>
      </c>
      <c r="D141" s="5" t="str">
        <f>IF(ISBLANK(宅配便入力!E140),"",宅配便入力!E140)</f>
        <v/>
      </c>
      <c r="E141" s="5" t="str">
        <f>IF(ISBLANK(宅配便入力!F140),"",宅配便入力!F140)</f>
        <v/>
      </c>
      <c r="F141" s="5" t="str">
        <f ca="1">IFERROR('計算（宅配便）'!P140,"")</f>
        <v/>
      </c>
      <c r="G141" s="5" t="str">
        <f ca="1">IFERROR('計算（宅配便）'!Q140,"")</f>
        <v/>
      </c>
      <c r="H141" s="5" t="str">
        <f>IF(ISBLANK(宅配便入力!J140),"",宅配便入力!J140)</f>
        <v/>
      </c>
      <c r="I141" s="5" t="str">
        <f>IF(ISBLANK(宅配便入力!I140),"",宅配便入力!I140)</f>
        <v/>
      </c>
      <c r="J141" s="5" t="str">
        <f>IF(ISBLANK(宅配便入力!D140),"",宅配便入力!D140)</f>
        <v/>
      </c>
      <c r="K141" s="5" t="str">
        <f>IF(ISBLANK(宅配便入力!T140),"",宅配便入力!T140)</f>
        <v/>
      </c>
    </row>
    <row r="142" spans="1:11">
      <c r="A142" s="6">
        <v>138</v>
      </c>
      <c r="B142" s="5" t="str">
        <f>IF(ISBLANK(ID管理番号商品名入力!E140),"",ID管理番号商品名入力!E140)</f>
        <v/>
      </c>
      <c r="C142" s="5" t="str">
        <f>IF(ISBLANK(ID管理番号商品名入力!F140),"",ID管理番号商品名入力!F140)</f>
        <v/>
      </c>
      <c r="D142" s="5" t="str">
        <f>IF(ISBLANK(宅配便入力!E141),"",宅配便入力!E141)</f>
        <v/>
      </c>
      <c r="E142" s="5" t="str">
        <f>IF(ISBLANK(宅配便入力!F141),"",宅配便入力!F141)</f>
        <v/>
      </c>
      <c r="F142" s="5" t="str">
        <f ca="1">IFERROR('計算（宅配便）'!P141,"")</f>
        <v/>
      </c>
      <c r="G142" s="5" t="str">
        <f ca="1">IFERROR('計算（宅配便）'!Q141,"")</f>
        <v/>
      </c>
      <c r="H142" s="5" t="str">
        <f>IF(ISBLANK(宅配便入力!J141),"",宅配便入力!J141)</f>
        <v/>
      </c>
      <c r="I142" s="5" t="str">
        <f>IF(ISBLANK(宅配便入力!I141),"",宅配便入力!I141)</f>
        <v/>
      </c>
      <c r="J142" s="5" t="str">
        <f>IF(ISBLANK(宅配便入力!D141),"",宅配便入力!D141)</f>
        <v/>
      </c>
      <c r="K142" s="5" t="str">
        <f>IF(ISBLANK(宅配便入力!T141),"",宅配便入力!T141)</f>
        <v/>
      </c>
    </row>
    <row r="143" spans="1:11">
      <c r="A143" s="6">
        <v>139</v>
      </c>
      <c r="B143" s="5" t="str">
        <f>IF(ISBLANK(ID管理番号商品名入力!E141),"",ID管理番号商品名入力!E141)</f>
        <v/>
      </c>
      <c r="C143" s="5" t="str">
        <f>IF(ISBLANK(ID管理番号商品名入力!F141),"",ID管理番号商品名入力!F141)</f>
        <v/>
      </c>
      <c r="D143" s="5" t="str">
        <f>IF(ISBLANK(宅配便入力!E142),"",宅配便入力!E142)</f>
        <v/>
      </c>
      <c r="E143" s="5" t="str">
        <f>IF(ISBLANK(宅配便入力!F142),"",宅配便入力!F142)</f>
        <v/>
      </c>
      <c r="F143" s="5" t="str">
        <f ca="1">IFERROR('計算（宅配便）'!P142,"")</f>
        <v/>
      </c>
      <c r="G143" s="5" t="str">
        <f ca="1">IFERROR('計算（宅配便）'!Q142,"")</f>
        <v/>
      </c>
      <c r="H143" s="5" t="str">
        <f>IF(ISBLANK(宅配便入力!J142),"",宅配便入力!J142)</f>
        <v/>
      </c>
      <c r="I143" s="5" t="str">
        <f>IF(ISBLANK(宅配便入力!I142),"",宅配便入力!I142)</f>
        <v/>
      </c>
      <c r="J143" s="5" t="str">
        <f>IF(ISBLANK(宅配便入力!D142),"",宅配便入力!D142)</f>
        <v/>
      </c>
      <c r="K143" s="5" t="str">
        <f>IF(ISBLANK(宅配便入力!T142),"",宅配便入力!T142)</f>
        <v/>
      </c>
    </row>
    <row r="144" spans="1:11">
      <c r="A144" s="6">
        <v>140</v>
      </c>
      <c r="B144" s="5" t="str">
        <f>IF(ISBLANK(ID管理番号商品名入力!E142),"",ID管理番号商品名入力!E142)</f>
        <v/>
      </c>
      <c r="C144" s="5" t="str">
        <f>IF(ISBLANK(ID管理番号商品名入力!F142),"",ID管理番号商品名入力!F142)</f>
        <v/>
      </c>
      <c r="D144" s="5" t="str">
        <f>IF(ISBLANK(宅配便入力!E143),"",宅配便入力!E143)</f>
        <v/>
      </c>
      <c r="E144" s="5" t="str">
        <f>IF(ISBLANK(宅配便入力!F143),"",宅配便入力!F143)</f>
        <v/>
      </c>
      <c r="F144" s="5" t="str">
        <f ca="1">IFERROR('計算（宅配便）'!P143,"")</f>
        <v/>
      </c>
      <c r="G144" s="5" t="str">
        <f ca="1">IFERROR('計算（宅配便）'!Q143,"")</f>
        <v/>
      </c>
      <c r="H144" s="5" t="str">
        <f>IF(ISBLANK(宅配便入力!J143),"",宅配便入力!J143)</f>
        <v/>
      </c>
      <c r="I144" s="5" t="str">
        <f>IF(ISBLANK(宅配便入力!I143),"",宅配便入力!I143)</f>
        <v/>
      </c>
      <c r="J144" s="5" t="str">
        <f>IF(ISBLANK(宅配便入力!D143),"",宅配便入力!D143)</f>
        <v/>
      </c>
      <c r="K144" s="5" t="str">
        <f>IF(ISBLANK(宅配便入力!T143),"",宅配便入力!T143)</f>
        <v/>
      </c>
    </row>
    <row r="145" spans="1:23">
      <c r="A145" s="6">
        <v>141</v>
      </c>
      <c r="B145" s="5" t="str">
        <f>IF(ISBLANK(ID管理番号商品名入力!E143),"",ID管理番号商品名入力!E143)</f>
        <v/>
      </c>
      <c r="C145" s="5" t="str">
        <f>IF(ISBLANK(ID管理番号商品名入力!F143),"",ID管理番号商品名入力!F143)</f>
        <v/>
      </c>
      <c r="D145" s="5" t="str">
        <f>IF(ISBLANK(宅配便入力!E144),"",宅配便入力!E144)</f>
        <v/>
      </c>
      <c r="E145" s="5" t="str">
        <f>IF(ISBLANK(宅配便入力!F144),"",宅配便入力!F144)</f>
        <v/>
      </c>
      <c r="F145" s="5" t="str">
        <f ca="1">IFERROR('計算（宅配便）'!P144,"")</f>
        <v/>
      </c>
      <c r="G145" s="5" t="str">
        <f ca="1">IFERROR('計算（宅配便）'!Q144,"")</f>
        <v/>
      </c>
      <c r="H145" s="5" t="str">
        <f>IF(ISBLANK(宅配便入力!J144),"",宅配便入力!J144)</f>
        <v/>
      </c>
      <c r="I145" s="5" t="str">
        <f>IF(ISBLANK(宅配便入力!I144),"",宅配便入力!I144)</f>
        <v/>
      </c>
      <c r="J145" s="5" t="str">
        <f>IF(ISBLANK(宅配便入力!D144),"",宅配便入力!D144)</f>
        <v/>
      </c>
      <c r="K145" s="5" t="str">
        <f>IF(ISBLANK(宅配便入力!T144),"",宅配便入力!T144)</f>
        <v/>
      </c>
    </row>
    <row r="146" spans="1:23">
      <c r="A146" s="6">
        <v>142</v>
      </c>
      <c r="B146" s="5" t="str">
        <f>IF(ISBLANK(ID管理番号商品名入力!E144),"",ID管理番号商品名入力!E144)</f>
        <v/>
      </c>
      <c r="C146" s="5" t="str">
        <f>IF(ISBLANK(ID管理番号商品名入力!F144),"",ID管理番号商品名入力!F144)</f>
        <v/>
      </c>
      <c r="D146" s="5" t="str">
        <f>IF(ISBLANK(宅配便入力!E145),"",宅配便入力!E145)</f>
        <v/>
      </c>
      <c r="E146" s="5" t="str">
        <f>IF(ISBLANK(宅配便入力!F145),"",宅配便入力!F145)</f>
        <v/>
      </c>
      <c r="F146" s="5" t="str">
        <f ca="1">IFERROR('計算（宅配便）'!P145,"")</f>
        <v/>
      </c>
      <c r="G146" s="5" t="str">
        <f ca="1">IFERROR('計算（宅配便）'!Q145,"")</f>
        <v/>
      </c>
      <c r="H146" s="5" t="str">
        <f>IF(ISBLANK(宅配便入力!J145),"",宅配便入力!J145)</f>
        <v/>
      </c>
      <c r="I146" s="5" t="str">
        <f>IF(ISBLANK(宅配便入力!I145),"",宅配便入力!I145)</f>
        <v/>
      </c>
      <c r="J146" s="5" t="str">
        <f>IF(ISBLANK(宅配便入力!D145),"",宅配便入力!D145)</f>
        <v/>
      </c>
      <c r="K146" s="5" t="str">
        <f>IF(ISBLANK(宅配便入力!T145),"",宅配便入力!T145)</f>
        <v/>
      </c>
    </row>
    <row r="147" spans="1:23">
      <c r="A147" s="6">
        <v>143</v>
      </c>
      <c r="B147" s="5" t="str">
        <f>IF(ISBLANK(ID管理番号商品名入力!E145),"",ID管理番号商品名入力!E145)</f>
        <v/>
      </c>
      <c r="C147" s="5" t="str">
        <f>IF(ISBLANK(ID管理番号商品名入力!F145),"",ID管理番号商品名入力!F145)</f>
        <v/>
      </c>
      <c r="D147" s="5" t="str">
        <f>IF(ISBLANK(宅配便入力!E146),"",宅配便入力!E146)</f>
        <v/>
      </c>
      <c r="E147" s="5" t="str">
        <f>IF(ISBLANK(宅配便入力!F146),"",宅配便入力!F146)</f>
        <v/>
      </c>
      <c r="F147" s="5" t="str">
        <f ca="1">IFERROR('計算（宅配便）'!P146,"")</f>
        <v/>
      </c>
      <c r="G147" s="5" t="str">
        <f ca="1">IFERROR('計算（宅配便）'!Q146,"")</f>
        <v/>
      </c>
      <c r="H147" s="5" t="str">
        <f>IF(ISBLANK(宅配便入力!J146),"",宅配便入力!J146)</f>
        <v/>
      </c>
      <c r="I147" s="5" t="str">
        <f>IF(ISBLANK(宅配便入力!I146),"",宅配便入力!I146)</f>
        <v/>
      </c>
      <c r="J147" s="5" t="str">
        <f>IF(ISBLANK(宅配便入力!D146),"",宅配便入力!D146)</f>
        <v/>
      </c>
      <c r="K147" s="5" t="str">
        <f>IF(ISBLANK(宅配便入力!T146),"",宅配便入力!T146)</f>
        <v/>
      </c>
    </row>
    <row r="148" spans="1:23">
      <c r="A148" s="6">
        <v>144</v>
      </c>
      <c r="B148" s="5" t="str">
        <f>IF(ISBLANK(ID管理番号商品名入力!E146),"",ID管理番号商品名入力!E146)</f>
        <v/>
      </c>
      <c r="C148" s="5" t="str">
        <f>IF(ISBLANK(ID管理番号商品名入力!F146),"",ID管理番号商品名入力!F146)</f>
        <v/>
      </c>
      <c r="D148" s="5" t="str">
        <f>IF(ISBLANK(宅配便入力!E147),"",宅配便入力!E147)</f>
        <v/>
      </c>
      <c r="E148" s="5" t="str">
        <f>IF(ISBLANK(宅配便入力!F147),"",宅配便入力!F147)</f>
        <v/>
      </c>
      <c r="F148" s="5" t="str">
        <f ca="1">IFERROR('計算（宅配便）'!P147,"")</f>
        <v/>
      </c>
      <c r="G148" s="5" t="str">
        <f ca="1">IFERROR('計算（宅配便）'!Q147,"")</f>
        <v/>
      </c>
      <c r="H148" s="5" t="str">
        <f>IF(ISBLANK(宅配便入力!J147),"",宅配便入力!J147)</f>
        <v/>
      </c>
      <c r="I148" s="5" t="str">
        <f>IF(ISBLANK(宅配便入力!I147),"",宅配便入力!I147)</f>
        <v/>
      </c>
      <c r="J148" s="5" t="str">
        <f>IF(ISBLANK(宅配便入力!D147),"",宅配便入力!D147)</f>
        <v/>
      </c>
      <c r="K148" s="5" t="str">
        <f>IF(ISBLANK(宅配便入力!T147),"",宅配便入力!T147)</f>
        <v/>
      </c>
    </row>
    <row r="149" spans="1:23">
      <c r="A149" s="6">
        <v>145</v>
      </c>
      <c r="B149" s="5" t="str">
        <f>IF(ISBLANK(ID管理番号商品名入力!E147),"",ID管理番号商品名入力!E147)</f>
        <v/>
      </c>
      <c r="C149" s="5" t="str">
        <f>IF(ISBLANK(ID管理番号商品名入力!F147),"",ID管理番号商品名入力!F147)</f>
        <v/>
      </c>
      <c r="D149" s="5" t="str">
        <f>IF(ISBLANK(宅配便入力!E148),"",宅配便入力!E148)</f>
        <v/>
      </c>
      <c r="E149" s="5" t="str">
        <f>IF(ISBLANK(宅配便入力!F148),"",宅配便入力!F148)</f>
        <v/>
      </c>
      <c r="F149" s="5" t="str">
        <f ca="1">IFERROR('計算（宅配便）'!P148,"")</f>
        <v/>
      </c>
      <c r="G149" s="5" t="str">
        <f ca="1">IFERROR('計算（宅配便）'!Q148,"")</f>
        <v/>
      </c>
      <c r="H149" s="5" t="str">
        <f>IF(ISBLANK(宅配便入力!J148),"",宅配便入力!J148)</f>
        <v/>
      </c>
      <c r="I149" s="5" t="str">
        <f>IF(ISBLANK(宅配便入力!I148),"",宅配便入力!I148)</f>
        <v/>
      </c>
      <c r="J149" s="5" t="str">
        <f>IF(ISBLANK(宅配便入力!D148),"",宅配便入力!D148)</f>
        <v/>
      </c>
      <c r="K149" s="5" t="str">
        <f>IF(ISBLANK(宅配便入力!T148),"",宅配便入力!T148)</f>
        <v/>
      </c>
    </row>
    <row r="150" spans="1:23">
      <c r="A150" s="6">
        <v>146</v>
      </c>
      <c r="B150" s="5" t="str">
        <f>IF(ISBLANK(ID管理番号商品名入力!E148),"",ID管理番号商品名入力!E148)</f>
        <v/>
      </c>
      <c r="C150" s="5" t="str">
        <f>IF(ISBLANK(ID管理番号商品名入力!F148),"",ID管理番号商品名入力!F148)</f>
        <v/>
      </c>
      <c r="D150" s="5" t="str">
        <f>IF(ISBLANK(宅配便入力!E149),"",宅配便入力!E149)</f>
        <v/>
      </c>
      <c r="E150" s="5" t="str">
        <f>IF(ISBLANK(宅配便入力!F149),"",宅配便入力!F149)</f>
        <v/>
      </c>
      <c r="F150" s="5" t="str">
        <f ca="1">IFERROR('計算（宅配便）'!P149,"")</f>
        <v/>
      </c>
      <c r="G150" s="5" t="str">
        <f ca="1">IFERROR('計算（宅配便）'!Q149,"")</f>
        <v/>
      </c>
      <c r="H150" s="5" t="str">
        <f>IF(ISBLANK(宅配便入力!J149),"",宅配便入力!J149)</f>
        <v/>
      </c>
      <c r="I150" s="5" t="str">
        <f>IF(ISBLANK(宅配便入力!I149),"",宅配便入力!I149)</f>
        <v/>
      </c>
      <c r="J150" s="5" t="str">
        <f>IF(ISBLANK(宅配便入力!D149),"",宅配便入力!D149)</f>
        <v/>
      </c>
      <c r="K150" s="5" t="str">
        <f>IF(ISBLANK(宅配便入力!T149),"",宅配便入力!T149)</f>
        <v/>
      </c>
    </row>
    <row r="151" spans="1:23">
      <c r="A151" s="6">
        <v>147</v>
      </c>
      <c r="B151" s="5" t="str">
        <f>IF(ISBLANK(ID管理番号商品名入力!E149),"",ID管理番号商品名入力!E149)</f>
        <v/>
      </c>
      <c r="C151" s="5" t="str">
        <f>IF(ISBLANK(ID管理番号商品名入力!F149),"",ID管理番号商品名入力!F149)</f>
        <v/>
      </c>
      <c r="D151" s="5" t="str">
        <f>IF(ISBLANK(宅配便入力!E150),"",宅配便入力!E150)</f>
        <v/>
      </c>
      <c r="E151" s="5" t="str">
        <f>IF(ISBLANK(宅配便入力!F150),"",宅配便入力!F150)</f>
        <v/>
      </c>
      <c r="F151" s="5" t="str">
        <f ca="1">IFERROR('計算（宅配便）'!P150,"")</f>
        <v/>
      </c>
      <c r="G151" s="5" t="str">
        <f ca="1">IFERROR('計算（宅配便）'!Q150,"")</f>
        <v/>
      </c>
      <c r="H151" s="5" t="str">
        <f>IF(ISBLANK(宅配便入力!J150),"",宅配便入力!J150)</f>
        <v/>
      </c>
      <c r="I151" s="5" t="str">
        <f>IF(ISBLANK(宅配便入力!I150),"",宅配便入力!I150)</f>
        <v/>
      </c>
      <c r="J151" s="5" t="str">
        <f>IF(ISBLANK(宅配便入力!D150),"",宅配便入力!D150)</f>
        <v/>
      </c>
      <c r="K151" s="5" t="str">
        <f>IF(ISBLANK(宅配便入力!T150),"",宅配便入力!T150)</f>
        <v/>
      </c>
    </row>
    <row r="153" spans="1:23">
      <c r="B153" t="s">
        <v>333</v>
      </c>
      <c r="D153" s="151" t="s">
        <v>561</v>
      </c>
    </row>
    <row r="154" spans="1:23" ht="60" customHeight="1">
      <c r="A154" s="57"/>
      <c r="B154" s="262" t="str">
        <f>IF(ISBLANK(業務便!$B$16),"",業務便!$B$16)</f>
        <v/>
      </c>
      <c r="C154" s="263"/>
      <c r="D154" s="263"/>
      <c r="E154" s="263"/>
      <c r="F154" s="263"/>
      <c r="G154" s="263"/>
      <c r="H154" s="263"/>
      <c r="I154" s="263"/>
      <c r="J154" s="263"/>
      <c r="K154" s="264"/>
    </row>
    <row r="155" spans="1:23" ht="22.2">
      <c r="B155" s="67" t="s">
        <v>424</v>
      </c>
    </row>
    <row r="156" spans="1:23">
      <c r="A156" s="9" t="s">
        <v>159</v>
      </c>
      <c r="B156" s="9" t="s">
        <v>334</v>
      </c>
      <c r="C156" s="9" t="s">
        <v>335</v>
      </c>
      <c r="D156" s="9" t="s">
        <v>336</v>
      </c>
      <c r="E156" s="9" t="s">
        <v>337</v>
      </c>
      <c r="F156" s="9" t="s">
        <v>338</v>
      </c>
      <c r="G156" s="9" t="s">
        <v>339</v>
      </c>
      <c r="H156" s="9" t="s">
        <v>53</v>
      </c>
      <c r="I156" s="9" t="s">
        <v>340</v>
      </c>
      <c r="J156" s="9" t="s">
        <v>341</v>
      </c>
      <c r="K156" s="9" t="s">
        <v>342</v>
      </c>
      <c r="L156" s="8" t="s">
        <v>196</v>
      </c>
      <c r="M156" s="5" t="s">
        <v>454</v>
      </c>
      <c r="N156" s="261" t="str">
        <f>IFERROR(VLOOKUP($M156,業務便!$A$20:$O$29,3,FALSE),"")&amp;""</f>
        <v/>
      </c>
      <c r="O156" s="261"/>
      <c r="P156" s="261"/>
      <c r="Q156" s="261"/>
      <c r="R156" s="261"/>
      <c r="S156" s="261"/>
      <c r="T156" s="261"/>
      <c r="U156" s="261"/>
      <c r="V156" s="261"/>
      <c r="W156" s="261"/>
    </row>
    <row r="157" spans="1:23">
      <c r="A157" s="6">
        <v>1</v>
      </c>
      <c r="B157" s="5" t="str">
        <f>IF(ISBLANK(ID管理番号商品名入力!E3),"",ID管理番号商品名入力!E3)</f>
        <v/>
      </c>
      <c r="C157" s="5" t="str">
        <f>IF(ISBLANK(ID管理番号商品名入力!F3),"",ID管理番号商品名入力!F3)</f>
        <v/>
      </c>
      <c r="D157" s="5" t="str">
        <f>IF(ISBLANK(業務便入力!E4),"",業務便入力!E4)</f>
        <v/>
      </c>
      <c r="E157" s="5" t="str">
        <f>IF(ISBLANK(業務便入力!F4),"",業務便入力!F4)</f>
        <v/>
      </c>
      <c r="F157" s="5" t="str">
        <f ca="1">IFERROR('計算（業務便）'!P4,"")</f>
        <v/>
      </c>
      <c r="G157" s="5" t="str">
        <f ca="1">IFERROR('計算（業務便）'!Q4,"")</f>
        <v/>
      </c>
      <c r="H157" s="5" t="str">
        <f>IF(ISBLANK(業務便入力!J4),"",業務便入力!J4)</f>
        <v/>
      </c>
      <c r="I157" s="5" t="str">
        <f>IF(ISBLANK(業務便入力!I4),"",業務便入力!I4)</f>
        <v/>
      </c>
      <c r="J157" s="5" t="str">
        <f>IF(ISBLANK(業務便入力!D4),"",業務便入力!D4)</f>
        <v/>
      </c>
      <c r="K157" s="5" t="str">
        <f>IF(ISBLANK(業務便入力!T4),"",業務便入力!T4)</f>
        <v/>
      </c>
      <c r="L157" s="8" t="s">
        <v>120</v>
      </c>
      <c r="M157" s="8" t="s">
        <v>121</v>
      </c>
      <c r="N157" s="8" t="s">
        <v>122</v>
      </c>
      <c r="O157" s="8" t="s">
        <v>123</v>
      </c>
      <c r="P157" s="8" t="s">
        <v>124</v>
      </c>
      <c r="Q157" s="8" t="s">
        <v>125</v>
      </c>
      <c r="R157" s="8" t="s">
        <v>126</v>
      </c>
      <c r="S157" s="8" t="s">
        <v>127</v>
      </c>
      <c r="T157" s="8" t="s">
        <v>128</v>
      </c>
      <c r="U157" s="8" t="s">
        <v>129</v>
      </c>
      <c r="V157" s="8" t="s">
        <v>130</v>
      </c>
      <c r="W157" s="8" t="s">
        <v>77</v>
      </c>
    </row>
    <row r="158" spans="1:23">
      <c r="A158" s="6">
        <v>2</v>
      </c>
      <c r="B158" s="5" t="str">
        <f>IF(ISBLANK(ID管理番号商品名入力!E4),"",ID管理番号商品名入力!E4)</f>
        <v/>
      </c>
      <c r="C158" s="5" t="str">
        <f>IF(ISBLANK(ID管理番号商品名入力!F4),"",ID管理番号商品名入力!F4)</f>
        <v/>
      </c>
      <c r="D158" s="5" t="str">
        <f>IF(ISBLANK(業務便入力!E5),"",業務便入力!E5)</f>
        <v/>
      </c>
      <c r="E158" s="5" t="str">
        <f>IF(ISBLANK(業務便入力!F5),"",業務便入力!F5)</f>
        <v/>
      </c>
      <c r="F158" s="5" t="str">
        <f ca="1">IFERROR('計算（業務便）'!P5,"")</f>
        <v/>
      </c>
      <c r="G158" s="5" t="str">
        <f ca="1">IFERROR('計算（業務便）'!Q5,"")</f>
        <v/>
      </c>
      <c r="H158" s="5" t="str">
        <f>IF(ISBLANK(業務便入力!J5),"",業務便入力!J5)</f>
        <v/>
      </c>
      <c r="I158" s="5" t="str">
        <f>IF(ISBLANK(業務便入力!I5),"",業務便入力!I5)</f>
        <v/>
      </c>
      <c r="J158" s="5" t="str">
        <f>IF(ISBLANK(業務便入力!D5),"",業務便入力!D5)</f>
        <v/>
      </c>
      <c r="K158" s="5" t="str">
        <f>IF(ISBLANK(業務便入力!T5),"",業務便入力!T5)</f>
        <v/>
      </c>
      <c r="L158" s="5">
        <f>IFERROR(VLOOKUP($M156,業務便!$A$20:$O$29,COLUMN()-COLUMN($L156)+4,FALSE),"")</f>
        <v>0</v>
      </c>
      <c r="M158" s="5">
        <f>IFERROR(VLOOKUP($M156,業務便!$A$20:$O$29,COLUMN()-COLUMN($L156)+4,FALSE),"")</f>
        <v>0</v>
      </c>
      <c r="N158" s="5">
        <f>IFERROR(VLOOKUP($M156,業務便!$A$20:$O$29,COLUMN()-COLUMN($L156)+4,FALSE),"")</f>
        <v>0</v>
      </c>
      <c r="O158" s="5">
        <f>IFERROR(VLOOKUP($M156,業務便!$A$20:$O$29,COLUMN()-COLUMN($L156)+4,FALSE),"")</f>
        <v>0</v>
      </c>
      <c r="P158" s="5">
        <f>IFERROR(VLOOKUP($M156,業務便!$A$20:$O$29,COLUMN()-COLUMN($L156)+4,FALSE),"")</f>
        <v>0</v>
      </c>
      <c r="Q158" s="5">
        <f>IFERROR(VLOOKUP($M156,業務便!$A$20:$O$29,COLUMN()-COLUMN($L156)+4,FALSE),"")</f>
        <v>0</v>
      </c>
      <c r="R158" s="5">
        <f>IFERROR(VLOOKUP($M156,業務便!$A$20:$O$29,COLUMN()-COLUMN($L156)+4,FALSE),"")</f>
        <v>0</v>
      </c>
      <c r="S158" s="5">
        <f>IFERROR(VLOOKUP($M156,業務便!$A$20:$O$29,COLUMN()-COLUMN($L156)+4,FALSE),"")</f>
        <v>0</v>
      </c>
      <c r="T158" s="5">
        <f>IFERROR(VLOOKUP($M156,業務便!$A$20:$O$29,COLUMN()-COLUMN($L156)+4,FALSE),"")</f>
        <v>0</v>
      </c>
      <c r="U158" s="5">
        <f>IFERROR(VLOOKUP($M156,業務便!$A$20:$O$29,COLUMN()-COLUMN($L156)+4,FALSE),"")</f>
        <v>0</v>
      </c>
      <c r="V158" s="5">
        <f>IFERROR(VLOOKUP($M156,業務便!$A$20:$O$29,COLUMN()-COLUMN($L156)+4,FALSE),"")</f>
        <v>0</v>
      </c>
      <c r="W158" s="5">
        <f>IFERROR(VLOOKUP($M156,業務便!$A$20:$O$29,COLUMN()-COLUMN($L156)+4,FALSE),"")</f>
        <v>0</v>
      </c>
    </row>
    <row r="159" spans="1:23">
      <c r="A159" s="6">
        <v>3</v>
      </c>
      <c r="B159" s="5" t="str">
        <f>IF(ISBLANK(ID管理番号商品名入力!E5),"",ID管理番号商品名入力!E5)</f>
        <v/>
      </c>
      <c r="C159" s="5" t="str">
        <f>IF(ISBLANK(ID管理番号商品名入力!F5),"",ID管理番号商品名入力!F5)</f>
        <v/>
      </c>
      <c r="D159" s="5" t="str">
        <f>IF(ISBLANK(業務便入力!E6),"",業務便入力!E6)</f>
        <v/>
      </c>
      <c r="E159" s="5" t="str">
        <f>IF(ISBLANK(業務便入力!F6),"",業務便入力!F6)</f>
        <v/>
      </c>
      <c r="F159" s="5" t="str">
        <f ca="1">IFERROR('計算（業務便）'!P6,"")</f>
        <v/>
      </c>
      <c r="G159" s="5" t="str">
        <f ca="1">IFERROR('計算（業務便）'!Q6,"")</f>
        <v/>
      </c>
      <c r="H159" s="5" t="str">
        <f>IF(ISBLANK(業務便入力!J6),"",業務便入力!J6)</f>
        <v/>
      </c>
      <c r="I159" s="5" t="str">
        <f>IF(ISBLANK(業務便入力!I6),"",業務便入力!I6)</f>
        <v/>
      </c>
      <c r="J159" s="5" t="str">
        <f>IF(ISBLANK(業務便入力!D6),"",業務便入力!D6)</f>
        <v/>
      </c>
      <c r="K159" s="5" t="str">
        <f>IF(ISBLANK(業務便入力!T6),"",業務便入力!T6)</f>
        <v/>
      </c>
      <c r="L159" s="8" t="s">
        <v>196</v>
      </c>
      <c r="M159" s="5" t="s">
        <v>455</v>
      </c>
      <c r="N159" s="261" t="str">
        <f>IFERROR(VLOOKUP($M159,業務便!$A$20:$O$29,3,FALSE),"")&amp;""</f>
        <v/>
      </c>
      <c r="O159" s="261"/>
      <c r="P159" s="261"/>
      <c r="Q159" s="261"/>
      <c r="R159" s="261"/>
      <c r="S159" s="261"/>
      <c r="T159" s="261"/>
      <c r="U159" s="261"/>
      <c r="V159" s="261"/>
      <c r="W159" s="261"/>
    </row>
    <row r="160" spans="1:23">
      <c r="A160" s="6">
        <v>4</v>
      </c>
      <c r="B160" s="5" t="str">
        <f>IF(ISBLANK(ID管理番号商品名入力!E6),"",ID管理番号商品名入力!E6)</f>
        <v/>
      </c>
      <c r="C160" s="5" t="str">
        <f>IF(ISBLANK(ID管理番号商品名入力!F6),"",ID管理番号商品名入力!F6)</f>
        <v/>
      </c>
      <c r="D160" s="5" t="str">
        <f>IF(ISBLANK(業務便入力!E7),"",業務便入力!E7)</f>
        <v/>
      </c>
      <c r="E160" s="5" t="str">
        <f>IF(ISBLANK(業務便入力!F7),"",業務便入力!F7)</f>
        <v/>
      </c>
      <c r="F160" s="5" t="str">
        <f ca="1">IFERROR('計算（業務便）'!P7,"")</f>
        <v/>
      </c>
      <c r="G160" s="5" t="str">
        <f ca="1">IFERROR('計算（業務便）'!Q7,"")</f>
        <v/>
      </c>
      <c r="H160" s="5" t="str">
        <f>IF(ISBLANK(業務便入力!J7),"",業務便入力!J7)</f>
        <v/>
      </c>
      <c r="I160" s="5" t="str">
        <f>IF(ISBLANK(業務便入力!I7),"",業務便入力!I7)</f>
        <v/>
      </c>
      <c r="J160" s="5" t="str">
        <f>IF(ISBLANK(業務便入力!D7),"",業務便入力!D7)</f>
        <v/>
      </c>
      <c r="K160" s="5" t="str">
        <f>IF(ISBLANK(業務便入力!T7),"",業務便入力!T7)</f>
        <v/>
      </c>
      <c r="L160" s="8" t="s">
        <v>120</v>
      </c>
      <c r="M160" s="8" t="s">
        <v>121</v>
      </c>
      <c r="N160" s="8" t="s">
        <v>122</v>
      </c>
      <c r="O160" s="8" t="s">
        <v>123</v>
      </c>
      <c r="P160" s="8" t="s">
        <v>124</v>
      </c>
      <c r="Q160" s="8" t="s">
        <v>125</v>
      </c>
      <c r="R160" s="8" t="s">
        <v>126</v>
      </c>
      <c r="S160" s="8" t="s">
        <v>127</v>
      </c>
      <c r="T160" s="8" t="s">
        <v>128</v>
      </c>
      <c r="U160" s="8" t="s">
        <v>129</v>
      </c>
      <c r="V160" s="8" t="s">
        <v>130</v>
      </c>
      <c r="W160" s="8" t="s">
        <v>77</v>
      </c>
    </row>
    <row r="161" spans="1:23">
      <c r="A161" s="6">
        <v>5</v>
      </c>
      <c r="B161" s="5" t="str">
        <f>IF(ISBLANK(ID管理番号商品名入力!E7),"",ID管理番号商品名入力!E7)</f>
        <v/>
      </c>
      <c r="C161" s="5" t="str">
        <f>IF(ISBLANK(ID管理番号商品名入力!F7),"",ID管理番号商品名入力!F7)</f>
        <v/>
      </c>
      <c r="D161" s="5" t="str">
        <f>IF(ISBLANK(業務便入力!E8),"",業務便入力!E8)</f>
        <v/>
      </c>
      <c r="E161" s="5" t="str">
        <f>IF(ISBLANK(業務便入力!F8),"",業務便入力!F8)</f>
        <v/>
      </c>
      <c r="F161" s="5" t="str">
        <f ca="1">IFERROR('計算（業務便）'!P8,"")</f>
        <v/>
      </c>
      <c r="G161" s="5" t="str">
        <f ca="1">IFERROR('計算（業務便）'!Q8,"")</f>
        <v/>
      </c>
      <c r="H161" s="5" t="str">
        <f>IF(ISBLANK(業務便入力!J8),"",業務便入力!J8)</f>
        <v/>
      </c>
      <c r="I161" s="5" t="str">
        <f>IF(ISBLANK(業務便入力!I8),"",業務便入力!I8)</f>
        <v/>
      </c>
      <c r="J161" s="5" t="str">
        <f>IF(ISBLANK(業務便入力!D8),"",業務便入力!D8)</f>
        <v/>
      </c>
      <c r="K161" s="5" t="str">
        <f>IF(ISBLANK(業務便入力!T8),"",業務便入力!T8)</f>
        <v/>
      </c>
      <c r="L161" s="5">
        <f>IFERROR(VLOOKUP($M159,業務便!$A$20:$O$29,COLUMN()-COLUMN($L159)+4,FALSE),"")</f>
        <v>0</v>
      </c>
      <c r="M161" s="5">
        <f>IFERROR(VLOOKUP($M159,業務便!$A$20:$O$29,COLUMN()-COLUMN($L159)+4,FALSE),"")</f>
        <v>0</v>
      </c>
      <c r="N161" s="5">
        <f>IFERROR(VLOOKUP($M159,業務便!$A$20:$O$29,COLUMN()-COLUMN($L159)+4,FALSE),"")</f>
        <v>0</v>
      </c>
      <c r="O161" s="5">
        <f>IFERROR(VLOOKUP($M159,業務便!$A$20:$O$29,COLUMN()-COLUMN($L159)+4,FALSE),"")</f>
        <v>0</v>
      </c>
      <c r="P161" s="5">
        <f>IFERROR(VLOOKUP($M159,業務便!$A$20:$O$29,COLUMN()-COLUMN($L159)+4,FALSE),"")</f>
        <v>0</v>
      </c>
      <c r="Q161" s="5">
        <f>IFERROR(VLOOKUP($M159,業務便!$A$20:$O$29,COLUMN()-COLUMN($L159)+4,FALSE),"")</f>
        <v>0</v>
      </c>
      <c r="R161" s="5">
        <f>IFERROR(VLOOKUP($M159,業務便!$A$20:$O$29,COLUMN()-COLUMN($L159)+4,FALSE),"")</f>
        <v>0</v>
      </c>
      <c r="S161" s="5">
        <f>IFERROR(VLOOKUP($M159,業務便!$A$20:$O$29,COLUMN()-COLUMN($L159)+4,FALSE),"")</f>
        <v>0</v>
      </c>
      <c r="T161" s="5">
        <f>IFERROR(VLOOKUP($M159,業務便!$A$20:$O$29,COLUMN()-COLUMN($L159)+4,FALSE),"")</f>
        <v>0</v>
      </c>
      <c r="U161" s="5">
        <f>IFERROR(VLOOKUP($M159,業務便!$A$20:$O$29,COLUMN()-COLUMN($L159)+4,FALSE),"")</f>
        <v>0</v>
      </c>
      <c r="V161" s="5">
        <f>IFERROR(VLOOKUP($M159,業務便!$A$20:$O$29,COLUMN()-COLUMN($L159)+4,FALSE),"")</f>
        <v>0</v>
      </c>
      <c r="W161" s="5">
        <f>IFERROR(VLOOKUP($M159,業務便!$A$20:$O$29,COLUMN()-COLUMN($L159)+4,FALSE),"")</f>
        <v>0</v>
      </c>
    </row>
    <row r="162" spans="1:23">
      <c r="A162" s="6">
        <v>6</v>
      </c>
      <c r="B162" s="5" t="str">
        <f>IF(ISBLANK(ID管理番号商品名入力!E8),"",ID管理番号商品名入力!E8)</f>
        <v/>
      </c>
      <c r="C162" s="5" t="str">
        <f>IF(ISBLANK(ID管理番号商品名入力!F8),"",ID管理番号商品名入力!F8)</f>
        <v/>
      </c>
      <c r="D162" s="5" t="str">
        <f>IF(ISBLANK(業務便入力!E9),"",業務便入力!E9)</f>
        <v/>
      </c>
      <c r="E162" s="5" t="str">
        <f>IF(ISBLANK(業務便入力!F9),"",業務便入力!F9)</f>
        <v/>
      </c>
      <c r="F162" s="5" t="str">
        <f ca="1">IFERROR('計算（業務便）'!P9,"")</f>
        <v/>
      </c>
      <c r="G162" s="5" t="str">
        <f ca="1">IFERROR('計算（業務便）'!Q9,"")</f>
        <v/>
      </c>
      <c r="H162" s="5" t="str">
        <f>IF(ISBLANK(業務便入力!J9),"",業務便入力!J9)</f>
        <v/>
      </c>
      <c r="I162" s="5" t="str">
        <f>IF(ISBLANK(業務便入力!I9),"",業務便入力!I9)</f>
        <v/>
      </c>
      <c r="J162" s="5" t="str">
        <f>IF(ISBLANK(業務便入力!D9),"",業務便入力!D9)</f>
        <v/>
      </c>
      <c r="K162" s="5" t="str">
        <f>IF(ISBLANK(業務便入力!T9),"",業務便入力!T9)</f>
        <v/>
      </c>
      <c r="L162" s="8" t="s">
        <v>196</v>
      </c>
      <c r="M162" s="5" t="s">
        <v>457</v>
      </c>
      <c r="N162" s="261" t="str">
        <f>IFERROR(VLOOKUP($M162,業務便!$A$20:$O$29,3,FALSE),"")&amp;""</f>
        <v/>
      </c>
      <c r="O162" s="261"/>
      <c r="P162" s="261"/>
      <c r="Q162" s="261"/>
      <c r="R162" s="261"/>
      <c r="S162" s="261"/>
      <c r="T162" s="261"/>
      <c r="U162" s="261"/>
      <c r="V162" s="261"/>
      <c r="W162" s="261"/>
    </row>
    <row r="163" spans="1:23">
      <c r="A163" s="6">
        <v>7</v>
      </c>
      <c r="B163" s="5" t="str">
        <f>IF(ISBLANK(ID管理番号商品名入力!E9),"",ID管理番号商品名入力!E9)</f>
        <v/>
      </c>
      <c r="C163" s="5" t="str">
        <f>IF(ISBLANK(ID管理番号商品名入力!F9),"",ID管理番号商品名入力!F9)</f>
        <v/>
      </c>
      <c r="D163" s="5" t="str">
        <f>IF(ISBLANK(業務便入力!E10),"",業務便入力!E10)</f>
        <v/>
      </c>
      <c r="E163" s="5" t="str">
        <f>IF(ISBLANK(業務便入力!F10),"",業務便入力!F10)</f>
        <v/>
      </c>
      <c r="F163" s="5" t="str">
        <f ca="1">IFERROR('計算（業務便）'!P10,"")</f>
        <v/>
      </c>
      <c r="G163" s="5" t="str">
        <f ca="1">IFERROR('計算（業務便）'!Q10,"")</f>
        <v/>
      </c>
      <c r="H163" s="5" t="str">
        <f>IF(ISBLANK(業務便入力!J10),"",業務便入力!J10)</f>
        <v/>
      </c>
      <c r="I163" s="5" t="str">
        <f>IF(ISBLANK(業務便入力!I10),"",業務便入力!I10)</f>
        <v/>
      </c>
      <c r="J163" s="5" t="str">
        <f>IF(ISBLANK(業務便入力!D10),"",業務便入力!D10)</f>
        <v/>
      </c>
      <c r="K163" s="5" t="str">
        <f>IF(ISBLANK(業務便入力!T10),"",業務便入力!T10)</f>
        <v/>
      </c>
      <c r="L163" s="8" t="s">
        <v>120</v>
      </c>
      <c r="M163" s="8" t="s">
        <v>121</v>
      </c>
      <c r="N163" s="8" t="s">
        <v>122</v>
      </c>
      <c r="O163" s="8" t="s">
        <v>123</v>
      </c>
      <c r="P163" s="8" t="s">
        <v>124</v>
      </c>
      <c r="Q163" s="8" t="s">
        <v>125</v>
      </c>
      <c r="R163" s="8" t="s">
        <v>126</v>
      </c>
      <c r="S163" s="8" t="s">
        <v>127</v>
      </c>
      <c r="T163" s="8" t="s">
        <v>128</v>
      </c>
      <c r="U163" s="8" t="s">
        <v>129</v>
      </c>
      <c r="V163" s="8" t="s">
        <v>130</v>
      </c>
      <c r="W163" s="8" t="s">
        <v>77</v>
      </c>
    </row>
    <row r="164" spans="1:23">
      <c r="A164" s="6">
        <v>8</v>
      </c>
      <c r="B164" s="5" t="str">
        <f>IF(ISBLANK(ID管理番号商品名入力!E10),"",ID管理番号商品名入力!E10)</f>
        <v/>
      </c>
      <c r="C164" s="5" t="str">
        <f>IF(ISBLANK(ID管理番号商品名入力!F10),"",ID管理番号商品名入力!F10)</f>
        <v/>
      </c>
      <c r="D164" s="5" t="str">
        <f>IF(ISBLANK(業務便入力!E11),"",業務便入力!E11)</f>
        <v/>
      </c>
      <c r="E164" s="5" t="str">
        <f>IF(ISBLANK(業務便入力!F11),"",業務便入力!F11)</f>
        <v/>
      </c>
      <c r="F164" s="5" t="str">
        <f ca="1">IFERROR('計算（業務便）'!P11,"")</f>
        <v/>
      </c>
      <c r="G164" s="5" t="str">
        <f ca="1">IFERROR('計算（業務便）'!Q11,"")</f>
        <v/>
      </c>
      <c r="H164" s="5" t="str">
        <f>IF(ISBLANK(業務便入力!J11),"",業務便入力!J11)</f>
        <v/>
      </c>
      <c r="I164" s="5" t="str">
        <f>IF(ISBLANK(業務便入力!I11),"",業務便入力!I11)</f>
        <v/>
      </c>
      <c r="J164" s="5" t="str">
        <f>IF(ISBLANK(業務便入力!D11),"",業務便入力!D11)</f>
        <v/>
      </c>
      <c r="K164" s="5" t="str">
        <f>IF(ISBLANK(業務便入力!T11),"",業務便入力!T11)</f>
        <v/>
      </c>
      <c r="L164" s="5">
        <f>IFERROR(VLOOKUP($M162,業務便!$A$20:$O$29,COLUMN()-COLUMN($L162)+4,FALSE),"")</f>
        <v>0</v>
      </c>
      <c r="M164" s="5">
        <f>IFERROR(VLOOKUP($M162,業務便!$A$20:$O$29,COLUMN()-COLUMN($L162)+4,FALSE),"")</f>
        <v>0</v>
      </c>
      <c r="N164" s="5">
        <f>IFERROR(VLOOKUP($M162,業務便!$A$20:$O$29,COLUMN()-COLUMN($L162)+4,FALSE),"")</f>
        <v>0</v>
      </c>
      <c r="O164" s="5">
        <f>IFERROR(VLOOKUP($M162,業務便!$A$20:$O$29,COLUMN()-COLUMN($L162)+4,FALSE),"")</f>
        <v>0</v>
      </c>
      <c r="P164" s="5">
        <f>IFERROR(VLOOKUP($M162,業務便!$A$20:$O$29,COLUMN()-COLUMN($L162)+4,FALSE),"")</f>
        <v>0</v>
      </c>
      <c r="Q164" s="5">
        <f>IFERROR(VLOOKUP($M162,業務便!$A$20:$O$29,COLUMN()-COLUMN($L162)+4,FALSE),"")</f>
        <v>0</v>
      </c>
      <c r="R164" s="5">
        <f>IFERROR(VLOOKUP($M162,業務便!$A$20:$O$29,COLUMN()-COLUMN($L162)+4,FALSE),"")</f>
        <v>0</v>
      </c>
      <c r="S164" s="5">
        <f>IFERROR(VLOOKUP($M162,業務便!$A$20:$O$29,COLUMN()-COLUMN($L162)+4,FALSE),"")</f>
        <v>0</v>
      </c>
      <c r="T164" s="5">
        <f>IFERROR(VLOOKUP($M162,業務便!$A$20:$O$29,COLUMN()-COLUMN($L162)+4,FALSE),"")</f>
        <v>0</v>
      </c>
      <c r="U164" s="5">
        <f>IFERROR(VLOOKUP($M162,業務便!$A$20:$O$29,COLUMN()-COLUMN($L162)+4,FALSE),"")</f>
        <v>0</v>
      </c>
      <c r="V164" s="5">
        <f>IFERROR(VLOOKUP($M162,業務便!$A$20:$O$29,COLUMN()-COLUMN($L162)+4,FALSE),"")</f>
        <v>0</v>
      </c>
      <c r="W164" s="5">
        <f>IFERROR(VLOOKUP($M162,業務便!$A$20:$O$29,COLUMN()-COLUMN($L162)+4,FALSE),"")</f>
        <v>0</v>
      </c>
    </row>
    <row r="165" spans="1:23">
      <c r="A165" s="6">
        <v>9</v>
      </c>
      <c r="B165" s="5" t="str">
        <f>IF(ISBLANK(ID管理番号商品名入力!E11),"",ID管理番号商品名入力!E11)</f>
        <v/>
      </c>
      <c r="C165" s="5" t="str">
        <f>IF(ISBLANK(ID管理番号商品名入力!F11),"",ID管理番号商品名入力!F11)</f>
        <v/>
      </c>
      <c r="D165" s="5" t="str">
        <f>IF(ISBLANK(業務便入力!E12),"",業務便入力!E12)</f>
        <v/>
      </c>
      <c r="E165" s="5" t="str">
        <f>IF(ISBLANK(業務便入力!F12),"",業務便入力!F12)</f>
        <v/>
      </c>
      <c r="F165" s="5" t="str">
        <f ca="1">IFERROR('計算（業務便）'!P12,"")</f>
        <v/>
      </c>
      <c r="G165" s="5" t="str">
        <f ca="1">IFERROR('計算（業務便）'!Q12,"")</f>
        <v/>
      </c>
      <c r="H165" s="5" t="str">
        <f>IF(ISBLANK(業務便入力!J12),"",業務便入力!J12)</f>
        <v/>
      </c>
      <c r="I165" s="5" t="str">
        <f>IF(ISBLANK(業務便入力!I12),"",業務便入力!I12)</f>
        <v/>
      </c>
      <c r="J165" s="5" t="str">
        <f>IF(ISBLANK(業務便入力!D12),"",業務便入力!D12)</f>
        <v/>
      </c>
      <c r="K165" s="5" t="str">
        <f>IF(ISBLANK(業務便入力!T12),"",業務便入力!T12)</f>
        <v/>
      </c>
      <c r="L165" s="8" t="s">
        <v>196</v>
      </c>
      <c r="M165" s="5" t="s">
        <v>458</v>
      </c>
      <c r="N165" s="261" t="str">
        <f>IFERROR(VLOOKUP($M165,業務便!$A$20:$O$29,3,FALSE),"")&amp;""</f>
        <v/>
      </c>
      <c r="O165" s="261"/>
      <c r="P165" s="261"/>
      <c r="Q165" s="261"/>
      <c r="R165" s="261"/>
      <c r="S165" s="261"/>
      <c r="T165" s="261"/>
      <c r="U165" s="261"/>
      <c r="V165" s="261"/>
      <c r="W165" s="261"/>
    </row>
    <row r="166" spans="1:23">
      <c r="A166" s="6">
        <v>10</v>
      </c>
      <c r="B166" s="5" t="str">
        <f>IF(ISBLANK(ID管理番号商品名入力!E12),"",ID管理番号商品名入力!E12)</f>
        <v/>
      </c>
      <c r="C166" s="5" t="str">
        <f>IF(ISBLANK(ID管理番号商品名入力!F12),"",ID管理番号商品名入力!F12)</f>
        <v/>
      </c>
      <c r="D166" s="5" t="str">
        <f>IF(ISBLANK(業務便入力!E13),"",業務便入力!E13)</f>
        <v/>
      </c>
      <c r="E166" s="5" t="str">
        <f>IF(ISBLANK(業務便入力!F13),"",業務便入力!F13)</f>
        <v/>
      </c>
      <c r="F166" s="5" t="str">
        <f ca="1">IFERROR('計算（業務便）'!P13,"")</f>
        <v/>
      </c>
      <c r="G166" s="5" t="str">
        <f ca="1">IFERROR('計算（業務便）'!Q13,"")</f>
        <v/>
      </c>
      <c r="H166" s="5" t="str">
        <f>IF(ISBLANK(業務便入力!J13),"",業務便入力!J13)</f>
        <v/>
      </c>
      <c r="I166" s="5" t="str">
        <f>IF(ISBLANK(業務便入力!I13),"",業務便入力!I13)</f>
        <v/>
      </c>
      <c r="J166" s="5" t="str">
        <f>IF(ISBLANK(業務便入力!D13),"",業務便入力!D13)</f>
        <v/>
      </c>
      <c r="K166" s="5" t="str">
        <f>IF(ISBLANK(業務便入力!T13),"",業務便入力!T13)</f>
        <v/>
      </c>
      <c r="L166" s="8" t="s">
        <v>120</v>
      </c>
      <c r="M166" s="8" t="s">
        <v>121</v>
      </c>
      <c r="N166" s="8" t="s">
        <v>122</v>
      </c>
      <c r="O166" s="8" t="s">
        <v>123</v>
      </c>
      <c r="P166" s="8" t="s">
        <v>124</v>
      </c>
      <c r="Q166" s="8" t="s">
        <v>125</v>
      </c>
      <c r="R166" s="8" t="s">
        <v>126</v>
      </c>
      <c r="S166" s="8" t="s">
        <v>127</v>
      </c>
      <c r="T166" s="8" t="s">
        <v>128</v>
      </c>
      <c r="U166" s="8" t="s">
        <v>129</v>
      </c>
      <c r="V166" s="8" t="s">
        <v>130</v>
      </c>
      <c r="W166" s="8" t="s">
        <v>77</v>
      </c>
    </row>
    <row r="167" spans="1:23">
      <c r="A167" s="6">
        <v>11</v>
      </c>
      <c r="B167" s="5" t="str">
        <f>IF(ISBLANK(ID管理番号商品名入力!E13),"",ID管理番号商品名入力!E13)</f>
        <v/>
      </c>
      <c r="C167" s="5" t="str">
        <f>IF(ISBLANK(ID管理番号商品名入力!F13),"",ID管理番号商品名入力!F13)</f>
        <v/>
      </c>
      <c r="D167" s="5" t="str">
        <f>IF(ISBLANK(業務便入力!E14),"",業務便入力!E14)</f>
        <v/>
      </c>
      <c r="E167" s="5" t="str">
        <f>IF(ISBLANK(業務便入力!F14),"",業務便入力!F14)</f>
        <v/>
      </c>
      <c r="F167" s="5" t="str">
        <f ca="1">IFERROR('計算（業務便）'!P14,"")</f>
        <v/>
      </c>
      <c r="G167" s="5" t="str">
        <f ca="1">IFERROR('計算（業務便）'!Q14,"")</f>
        <v/>
      </c>
      <c r="H167" s="5" t="str">
        <f>IF(ISBLANK(業務便入力!J14),"",業務便入力!J14)</f>
        <v/>
      </c>
      <c r="I167" s="5" t="str">
        <f>IF(ISBLANK(業務便入力!I14),"",業務便入力!I14)</f>
        <v/>
      </c>
      <c r="J167" s="5" t="str">
        <f>IF(ISBLANK(業務便入力!D14),"",業務便入力!D14)</f>
        <v/>
      </c>
      <c r="K167" s="5" t="str">
        <f>IF(ISBLANK(業務便入力!T14),"",業務便入力!T14)</f>
        <v/>
      </c>
      <c r="L167" s="5">
        <f>IFERROR(VLOOKUP($M165,業務便!$A$20:$O$29,COLUMN()-COLUMN($L165)+4,FALSE),"")</f>
        <v>0</v>
      </c>
      <c r="M167" s="5">
        <f>IFERROR(VLOOKUP($M165,業務便!$A$20:$O$29,COLUMN()-COLUMN($L165)+4,FALSE),"")</f>
        <v>0</v>
      </c>
      <c r="N167" s="5">
        <f>IFERROR(VLOOKUP($M165,業務便!$A$20:$O$29,COLUMN()-COLUMN($L165)+4,FALSE),"")</f>
        <v>0</v>
      </c>
      <c r="O167" s="5">
        <f>IFERROR(VLOOKUP($M165,業務便!$A$20:$O$29,COLUMN()-COLUMN($L165)+4,FALSE),"")</f>
        <v>0</v>
      </c>
      <c r="P167" s="5">
        <f>IFERROR(VLOOKUP($M165,業務便!$A$20:$O$29,COLUMN()-COLUMN($L165)+4,FALSE),"")</f>
        <v>0</v>
      </c>
      <c r="Q167" s="5">
        <f>IFERROR(VLOOKUP($M165,業務便!$A$20:$O$29,COLUMN()-COLUMN($L165)+4,FALSE),"")</f>
        <v>0</v>
      </c>
      <c r="R167" s="5">
        <f>IFERROR(VLOOKUP($M165,業務便!$A$20:$O$29,COLUMN()-COLUMN($L165)+4,FALSE),"")</f>
        <v>0</v>
      </c>
      <c r="S167" s="5">
        <f>IFERROR(VLOOKUP($M165,業務便!$A$20:$O$29,COLUMN()-COLUMN($L165)+4,FALSE),"")</f>
        <v>0</v>
      </c>
      <c r="T167" s="5">
        <f>IFERROR(VLOOKUP($M165,業務便!$A$20:$O$29,COLUMN()-COLUMN($L165)+4,FALSE),"")</f>
        <v>0</v>
      </c>
      <c r="U167" s="5">
        <f>IFERROR(VLOOKUP($M165,業務便!$A$20:$O$29,COLUMN()-COLUMN($L165)+4,FALSE),"")</f>
        <v>0</v>
      </c>
      <c r="V167" s="5">
        <f>IFERROR(VLOOKUP($M165,業務便!$A$20:$O$29,COLUMN()-COLUMN($L165)+4,FALSE),"")</f>
        <v>0</v>
      </c>
      <c r="W167" s="5">
        <f>IFERROR(VLOOKUP($M165,業務便!$A$20:$O$29,COLUMN()-COLUMN($L165)+4,FALSE),"")</f>
        <v>0</v>
      </c>
    </row>
    <row r="168" spans="1:23">
      <c r="A168" s="6">
        <v>12</v>
      </c>
      <c r="B168" s="5" t="str">
        <f>IF(ISBLANK(ID管理番号商品名入力!E14),"",ID管理番号商品名入力!E14)</f>
        <v/>
      </c>
      <c r="C168" s="5" t="str">
        <f>IF(ISBLANK(ID管理番号商品名入力!F14),"",ID管理番号商品名入力!F14)</f>
        <v/>
      </c>
      <c r="D168" s="5" t="str">
        <f>IF(ISBLANK(業務便入力!E15),"",業務便入力!E15)</f>
        <v/>
      </c>
      <c r="E168" s="5" t="str">
        <f>IF(ISBLANK(業務便入力!F15),"",業務便入力!F15)</f>
        <v/>
      </c>
      <c r="F168" s="5" t="str">
        <f ca="1">IFERROR('計算（業務便）'!P15,"")</f>
        <v/>
      </c>
      <c r="G168" s="5" t="str">
        <f ca="1">IFERROR('計算（業務便）'!Q15,"")</f>
        <v/>
      </c>
      <c r="H168" s="5" t="str">
        <f>IF(ISBLANK(業務便入力!J15),"",業務便入力!J15)</f>
        <v/>
      </c>
      <c r="I168" s="5" t="str">
        <f>IF(ISBLANK(業務便入力!I15),"",業務便入力!I15)</f>
        <v/>
      </c>
      <c r="J168" s="5" t="str">
        <f>IF(ISBLANK(業務便入力!D15),"",業務便入力!D15)</f>
        <v/>
      </c>
      <c r="K168" s="5" t="str">
        <f>IF(ISBLANK(業務便入力!T15),"",業務便入力!T15)</f>
        <v/>
      </c>
      <c r="L168" s="8" t="s">
        <v>196</v>
      </c>
      <c r="M168" s="5" t="s">
        <v>459</v>
      </c>
      <c r="N168" s="261" t="str">
        <f>IFERROR(VLOOKUP($M168,業務便!$A$20:$O$29,3,FALSE),"")&amp;""</f>
        <v/>
      </c>
      <c r="O168" s="261"/>
      <c r="P168" s="261"/>
      <c r="Q168" s="261"/>
      <c r="R168" s="261"/>
      <c r="S168" s="261"/>
      <c r="T168" s="261"/>
      <c r="U168" s="261"/>
      <c r="V168" s="261"/>
      <c r="W168" s="261"/>
    </row>
    <row r="169" spans="1:23">
      <c r="A169" s="6">
        <v>13</v>
      </c>
      <c r="B169" s="5" t="str">
        <f>IF(ISBLANK(ID管理番号商品名入力!E15),"",ID管理番号商品名入力!E15)</f>
        <v/>
      </c>
      <c r="C169" s="5" t="str">
        <f>IF(ISBLANK(ID管理番号商品名入力!F15),"",ID管理番号商品名入力!F15)</f>
        <v/>
      </c>
      <c r="D169" s="5" t="str">
        <f>IF(ISBLANK(業務便入力!E16),"",業務便入力!E16)</f>
        <v/>
      </c>
      <c r="E169" s="5" t="str">
        <f>IF(ISBLANK(業務便入力!F16),"",業務便入力!F16)</f>
        <v/>
      </c>
      <c r="F169" s="5" t="str">
        <f ca="1">IFERROR('計算（業務便）'!P16,"")</f>
        <v/>
      </c>
      <c r="G169" s="5" t="str">
        <f ca="1">IFERROR('計算（業務便）'!Q16,"")</f>
        <v/>
      </c>
      <c r="H169" s="5" t="str">
        <f>IF(ISBLANK(業務便入力!J16),"",業務便入力!J16)</f>
        <v/>
      </c>
      <c r="I169" s="5" t="str">
        <f>IF(ISBLANK(業務便入力!I16),"",業務便入力!I16)</f>
        <v/>
      </c>
      <c r="J169" s="5" t="str">
        <f>IF(ISBLANK(業務便入力!D16),"",業務便入力!D16)</f>
        <v/>
      </c>
      <c r="K169" s="5" t="str">
        <f>IF(ISBLANK(業務便入力!T16),"",業務便入力!T16)</f>
        <v/>
      </c>
      <c r="L169" s="8" t="s">
        <v>120</v>
      </c>
      <c r="M169" s="8" t="s">
        <v>121</v>
      </c>
      <c r="N169" s="8" t="s">
        <v>122</v>
      </c>
      <c r="O169" s="8" t="s">
        <v>123</v>
      </c>
      <c r="P169" s="8" t="s">
        <v>124</v>
      </c>
      <c r="Q169" s="8" t="s">
        <v>125</v>
      </c>
      <c r="R169" s="8" t="s">
        <v>126</v>
      </c>
      <c r="S169" s="8" t="s">
        <v>127</v>
      </c>
      <c r="T169" s="8" t="s">
        <v>128</v>
      </c>
      <c r="U169" s="8" t="s">
        <v>129</v>
      </c>
      <c r="V169" s="8" t="s">
        <v>130</v>
      </c>
      <c r="W169" s="8" t="s">
        <v>77</v>
      </c>
    </row>
    <row r="170" spans="1:23">
      <c r="A170" s="6">
        <v>14</v>
      </c>
      <c r="B170" s="5" t="str">
        <f>IF(ISBLANK(ID管理番号商品名入力!E16),"",ID管理番号商品名入力!E16)</f>
        <v/>
      </c>
      <c r="C170" s="5" t="str">
        <f>IF(ISBLANK(ID管理番号商品名入力!F16),"",ID管理番号商品名入力!F16)</f>
        <v/>
      </c>
      <c r="D170" s="5" t="str">
        <f>IF(ISBLANK(業務便入力!E17),"",業務便入力!E17)</f>
        <v/>
      </c>
      <c r="E170" s="5" t="str">
        <f>IF(ISBLANK(業務便入力!F17),"",業務便入力!F17)</f>
        <v/>
      </c>
      <c r="F170" s="5" t="str">
        <f ca="1">IFERROR('計算（業務便）'!P17,"")</f>
        <v/>
      </c>
      <c r="G170" s="5" t="str">
        <f ca="1">IFERROR('計算（業務便）'!Q17,"")</f>
        <v/>
      </c>
      <c r="H170" s="5" t="str">
        <f>IF(ISBLANK(業務便入力!J17),"",業務便入力!J17)</f>
        <v/>
      </c>
      <c r="I170" s="5" t="str">
        <f>IF(ISBLANK(業務便入力!I17),"",業務便入力!I17)</f>
        <v/>
      </c>
      <c r="J170" s="5" t="str">
        <f>IF(ISBLANK(業務便入力!D17),"",業務便入力!D17)</f>
        <v/>
      </c>
      <c r="K170" s="5" t="str">
        <f>IF(ISBLANK(業務便入力!T17),"",業務便入力!T17)</f>
        <v/>
      </c>
      <c r="L170" s="5">
        <f>IFERROR(VLOOKUP($M168,業務便!$A$20:$O$29,COLUMN()-COLUMN($L168)+4,FALSE),"")</f>
        <v>0</v>
      </c>
      <c r="M170" s="5">
        <f>IFERROR(VLOOKUP($M168,業務便!$A$20:$O$29,COLUMN()-COLUMN($L168)+4,FALSE),"")</f>
        <v>0</v>
      </c>
      <c r="N170" s="5">
        <f>IFERROR(VLOOKUP($M168,業務便!$A$20:$O$29,COLUMN()-COLUMN($L168)+4,FALSE),"")</f>
        <v>0</v>
      </c>
      <c r="O170" s="5">
        <f>IFERROR(VLOOKUP($M168,業務便!$A$20:$O$29,COLUMN()-COLUMN($L168)+4,FALSE),"")</f>
        <v>0</v>
      </c>
      <c r="P170" s="5">
        <f>IFERROR(VLOOKUP($M168,業務便!$A$20:$O$29,COLUMN()-COLUMN($L168)+4,FALSE),"")</f>
        <v>0</v>
      </c>
      <c r="Q170" s="5">
        <f>IFERROR(VLOOKUP($M168,業務便!$A$20:$O$29,COLUMN()-COLUMN($L168)+4,FALSE),"")</f>
        <v>0</v>
      </c>
      <c r="R170" s="5">
        <f>IFERROR(VLOOKUP($M168,業務便!$A$20:$O$29,COLUMN()-COLUMN($L168)+4,FALSE),"")</f>
        <v>0</v>
      </c>
      <c r="S170" s="5">
        <f>IFERROR(VLOOKUP($M168,業務便!$A$20:$O$29,COLUMN()-COLUMN($L168)+4,FALSE),"")</f>
        <v>0</v>
      </c>
      <c r="T170" s="5">
        <f>IFERROR(VLOOKUP($M168,業務便!$A$20:$O$29,COLUMN()-COLUMN($L168)+4,FALSE),"")</f>
        <v>0</v>
      </c>
      <c r="U170" s="5">
        <f>IFERROR(VLOOKUP($M168,業務便!$A$20:$O$29,COLUMN()-COLUMN($L168)+4,FALSE),"")</f>
        <v>0</v>
      </c>
      <c r="V170" s="5">
        <f>IFERROR(VLOOKUP($M168,業務便!$A$20:$O$29,COLUMN()-COLUMN($L168)+4,FALSE),"")</f>
        <v>0</v>
      </c>
      <c r="W170" s="5">
        <f>IFERROR(VLOOKUP($M168,業務便!$A$20:$O$29,COLUMN()-COLUMN($L168)+4,FALSE),"")</f>
        <v>0</v>
      </c>
    </row>
    <row r="171" spans="1:23">
      <c r="A171" s="6">
        <v>15</v>
      </c>
      <c r="B171" s="5" t="str">
        <f>IF(ISBLANK(ID管理番号商品名入力!E17),"",ID管理番号商品名入力!E17)</f>
        <v/>
      </c>
      <c r="C171" s="5" t="str">
        <f>IF(ISBLANK(ID管理番号商品名入力!F17),"",ID管理番号商品名入力!F17)</f>
        <v/>
      </c>
      <c r="D171" s="5" t="str">
        <f>IF(ISBLANK(業務便入力!E18),"",業務便入力!E18)</f>
        <v/>
      </c>
      <c r="E171" s="5" t="str">
        <f>IF(ISBLANK(業務便入力!F18),"",業務便入力!F18)</f>
        <v/>
      </c>
      <c r="F171" s="5" t="str">
        <f ca="1">IFERROR('計算（業務便）'!P18,"")</f>
        <v/>
      </c>
      <c r="G171" s="5" t="str">
        <f ca="1">IFERROR('計算（業務便）'!Q18,"")</f>
        <v/>
      </c>
      <c r="H171" s="5" t="str">
        <f>IF(ISBLANK(業務便入力!J18),"",業務便入力!J18)</f>
        <v/>
      </c>
      <c r="I171" s="5" t="str">
        <f>IF(ISBLANK(業務便入力!I18),"",業務便入力!I18)</f>
        <v/>
      </c>
      <c r="J171" s="5" t="str">
        <f>IF(ISBLANK(業務便入力!D18),"",業務便入力!D18)</f>
        <v/>
      </c>
      <c r="K171" s="5" t="str">
        <f>IF(ISBLANK(業務便入力!T18),"",業務便入力!T18)</f>
        <v/>
      </c>
      <c r="L171" s="8" t="s">
        <v>196</v>
      </c>
      <c r="M171" s="5" t="s">
        <v>460</v>
      </c>
      <c r="N171" s="261" t="str">
        <f>IFERROR(VLOOKUP($M171,業務便!$A$20:$O$29,3,FALSE),"")&amp;""</f>
        <v/>
      </c>
      <c r="O171" s="261"/>
      <c r="P171" s="261"/>
      <c r="Q171" s="261"/>
      <c r="R171" s="261"/>
      <c r="S171" s="261"/>
      <c r="T171" s="261"/>
      <c r="U171" s="261"/>
      <c r="V171" s="261"/>
      <c r="W171" s="261"/>
    </row>
    <row r="172" spans="1:23">
      <c r="A172" s="6">
        <v>16</v>
      </c>
      <c r="B172" s="5" t="str">
        <f>IF(ISBLANK(ID管理番号商品名入力!E18),"",ID管理番号商品名入力!E18)</f>
        <v/>
      </c>
      <c r="C172" s="5" t="str">
        <f>IF(ISBLANK(ID管理番号商品名入力!F18),"",ID管理番号商品名入力!F18)</f>
        <v/>
      </c>
      <c r="D172" s="5" t="str">
        <f>IF(ISBLANK(業務便入力!E19),"",業務便入力!E19)</f>
        <v/>
      </c>
      <c r="E172" s="5" t="str">
        <f>IF(ISBLANK(業務便入力!F19),"",業務便入力!F19)</f>
        <v/>
      </c>
      <c r="F172" s="5" t="str">
        <f ca="1">IFERROR('計算（業務便）'!P19,"")</f>
        <v/>
      </c>
      <c r="G172" s="5" t="str">
        <f ca="1">IFERROR('計算（業務便）'!Q19,"")</f>
        <v/>
      </c>
      <c r="H172" s="5" t="str">
        <f>IF(ISBLANK(業務便入力!J19),"",業務便入力!J19)</f>
        <v/>
      </c>
      <c r="I172" s="5" t="str">
        <f>IF(ISBLANK(業務便入力!I19),"",業務便入力!I19)</f>
        <v/>
      </c>
      <c r="J172" s="5" t="str">
        <f>IF(ISBLANK(業務便入力!D19),"",業務便入力!D19)</f>
        <v/>
      </c>
      <c r="K172" s="5" t="str">
        <f>IF(ISBLANK(業務便入力!T19),"",業務便入力!T19)</f>
        <v/>
      </c>
      <c r="L172" s="8" t="s">
        <v>120</v>
      </c>
      <c r="M172" s="8" t="s">
        <v>121</v>
      </c>
      <c r="N172" s="8" t="s">
        <v>122</v>
      </c>
      <c r="O172" s="8" t="s">
        <v>123</v>
      </c>
      <c r="P172" s="8" t="s">
        <v>124</v>
      </c>
      <c r="Q172" s="8" t="s">
        <v>125</v>
      </c>
      <c r="R172" s="8" t="s">
        <v>126</v>
      </c>
      <c r="S172" s="8" t="s">
        <v>127</v>
      </c>
      <c r="T172" s="8" t="s">
        <v>128</v>
      </c>
      <c r="U172" s="8" t="s">
        <v>129</v>
      </c>
      <c r="V172" s="8" t="s">
        <v>130</v>
      </c>
      <c r="W172" s="8" t="s">
        <v>77</v>
      </c>
    </row>
    <row r="173" spans="1:23">
      <c r="A173" s="6">
        <v>17</v>
      </c>
      <c r="B173" s="5" t="str">
        <f>IF(ISBLANK(ID管理番号商品名入力!E19),"",ID管理番号商品名入力!E19)</f>
        <v/>
      </c>
      <c r="C173" s="5" t="str">
        <f>IF(ISBLANK(ID管理番号商品名入力!F19),"",ID管理番号商品名入力!F19)</f>
        <v/>
      </c>
      <c r="D173" s="5" t="str">
        <f>IF(ISBLANK(業務便入力!E20),"",業務便入力!E20)</f>
        <v/>
      </c>
      <c r="E173" s="5" t="str">
        <f>IF(ISBLANK(業務便入力!F20),"",業務便入力!F20)</f>
        <v/>
      </c>
      <c r="F173" s="5" t="str">
        <f ca="1">IFERROR('計算（業務便）'!P20,"")</f>
        <v/>
      </c>
      <c r="G173" s="5" t="str">
        <f ca="1">IFERROR('計算（業務便）'!Q20,"")</f>
        <v/>
      </c>
      <c r="H173" s="5" t="str">
        <f>IF(ISBLANK(業務便入力!J20),"",業務便入力!J20)</f>
        <v/>
      </c>
      <c r="I173" s="5" t="str">
        <f>IF(ISBLANK(業務便入力!I20),"",業務便入力!I20)</f>
        <v/>
      </c>
      <c r="J173" s="5" t="str">
        <f>IF(ISBLANK(業務便入力!D20),"",業務便入力!D20)</f>
        <v/>
      </c>
      <c r="K173" s="5" t="str">
        <f>IF(ISBLANK(業務便入力!T20),"",業務便入力!T20)</f>
        <v/>
      </c>
      <c r="L173" s="5">
        <f>IFERROR(VLOOKUP($M171,業務便!$A$20:$O$29,COLUMN()-COLUMN($L171)+4,FALSE),"")</f>
        <v>0</v>
      </c>
      <c r="M173" s="5">
        <f>IFERROR(VLOOKUP($M171,業務便!$A$20:$O$29,COLUMN()-COLUMN($L171)+4,FALSE),"")</f>
        <v>0</v>
      </c>
      <c r="N173" s="5">
        <f>IFERROR(VLOOKUP($M171,業務便!$A$20:$O$29,COLUMN()-COLUMN($L171)+4,FALSE),"")</f>
        <v>0</v>
      </c>
      <c r="O173" s="5">
        <f>IFERROR(VLOOKUP($M171,業務便!$A$20:$O$29,COLUMN()-COLUMN($L171)+4,FALSE),"")</f>
        <v>0</v>
      </c>
      <c r="P173" s="5">
        <f>IFERROR(VLOOKUP($M171,業務便!$A$20:$O$29,COLUMN()-COLUMN($L171)+4,FALSE),"")</f>
        <v>0</v>
      </c>
      <c r="Q173" s="5">
        <f>IFERROR(VLOOKUP($M171,業務便!$A$20:$O$29,COLUMN()-COLUMN($L171)+4,FALSE),"")</f>
        <v>0</v>
      </c>
      <c r="R173" s="5">
        <f>IFERROR(VLOOKUP($M171,業務便!$A$20:$O$29,COLUMN()-COLUMN($L171)+4,FALSE),"")</f>
        <v>0</v>
      </c>
      <c r="S173" s="5">
        <f>IFERROR(VLOOKUP($M171,業務便!$A$20:$O$29,COLUMN()-COLUMN($L171)+4,FALSE),"")</f>
        <v>0</v>
      </c>
      <c r="T173" s="5">
        <f>IFERROR(VLOOKUP($M171,業務便!$A$20:$O$29,COLUMN()-COLUMN($L171)+4,FALSE),"")</f>
        <v>0</v>
      </c>
      <c r="U173" s="5">
        <f>IFERROR(VLOOKUP($M171,業務便!$A$20:$O$29,COLUMN()-COLUMN($L171)+4,FALSE),"")</f>
        <v>0</v>
      </c>
      <c r="V173" s="5">
        <f>IFERROR(VLOOKUP($M171,業務便!$A$20:$O$29,COLUMN()-COLUMN($L171)+4,FALSE),"")</f>
        <v>0</v>
      </c>
      <c r="W173" s="5">
        <f>IFERROR(VLOOKUP($M171,業務便!$A$20:$O$29,COLUMN()-COLUMN($L171)+4,FALSE),"")</f>
        <v>0</v>
      </c>
    </row>
    <row r="174" spans="1:23">
      <c r="A174" s="6">
        <v>18</v>
      </c>
      <c r="B174" s="5" t="str">
        <f>IF(ISBLANK(ID管理番号商品名入力!E20),"",ID管理番号商品名入力!E20)</f>
        <v/>
      </c>
      <c r="C174" s="5" t="str">
        <f>IF(ISBLANK(ID管理番号商品名入力!F20),"",ID管理番号商品名入力!F20)</f>
        <v/>
      </c>
      <c r="D174" s="5" t="str">
        <f>IF(ISBLANK(業務便入力!E21),"",業務便入力!E21)</f>
        <v/>
      </c>
      <c r="E174" s="5" t="str">
        <f>IF(ISBLANK(業務便入力!F21),"",業務便入力!F21)</f>
        <v/>
      </c>
      <c r="F174" s="5" t="str">
        <f ca="1">IFERROR('計算（業務便）'!P21,"")</f>
        <v/>
      </c>
      <c r="G174" s="5" t="str">
        <f ca="1">IFERROR('計算（業務便）'!Q21,"")</f>
        <v/>
      </c>
      <c r="H174" s="5" t="str">
        <f>IF(ISBLANK(業務便入力!J21),"",業務便入力!J21)</f>
        <v/>
      </c>
      <c r="I174" s="5" t="str">
        <f>IF(ISBLANK(業務便入力!I21),"",業務便入力!I21)</f>
        <v/>
      </c>
      <c r="J174" s="5" t="str">
        <f>IF(ISBLANK(業務便入力!D21),"",業務便入力!D21)</f>
        <v/>
      </c>
      <c r="K174" s="5" t="str">
        <f>IF(ISBLANK(業務便入力!T21),"",業務便入力!T21)</f>
        <v/>
      </c>
      <c r="L174" s="8" t="s">
        <v>196</v>
      </c>
      <c r="M174" s="5" t="s">
        <v>461</v>
      </c>
      <c r="N174" s="261" t="str">
        <f>IFERROR(VLOOKUP($M174,業務便!$A$20:$O$29,3,FALSE),"")&amp;""</f>
        <v/>
      </c>
      <c r="O174" s="261"/>
      <c r="P174" s="261"/>
      <c r="Q174" s="261"/>
      <c r="R174" s="261"/>
      <c r="S174" s="261"/>
      <c r="T174" s="261"/>
      <c r="U174" s="261"/>
      <c r="V174" s="261"/>
      <c r="W174" s="261"/>
    </row>
    <row r="175" spans="1:23">
      <c r="A175" s="6">
        <v>19</v>
      </c>
      <c r="B175" s="5" t="str">
        <f>IF(ISBLANK(ID管理番号商品名入力!E21),"",ID管理番号商品名入力!E21)</f>
        <v/>
      </c>
      <c r="C175" s="5" t="str">
        <f>IF(ISBLANK(ID管理番号商品名入力!F21),"",ID管理番号商品名入力!F21)</f>
        <v/>
      </c>
      <c r="D175" s="5" t="str">
        <f>IF(ISBLANK(業務便入力!E22),"",業務便入力!E22)</f>
        <v/>
      </c>
      <c r="E175" s="5" t="str">
        <f>IF(ISBLANK(業務便入力!F22),"",業務便入力!F22)</f>
        <v/>
      </c>
      <c r="F175" s="5" t="str">
        <f ca="1">IFERROR('計算（業務便）'!P22,"")</f>
        <v/>
      </c>
      <c r="G175" s="5" t="str">
        <f ca="1">IFERROR('計算（業務便）'!Q22,"")</f>
        <v/>
      </c>
      <c r="H175" s="5" t="str">
        <f>IF(ISBLANK(業務便入力!J22),"",業務便入力!J22)</f>
        <v/>
      </c>
      <c r="I175" s="5" t="str">
        <f>IF(ISBLANK(業務便入力!I22),"",業務便入力!I22)</f>
        <v/>
      </c>
      <c r="J175" s="5" t="str">
        <f>IF(ISBLANK(業務便入力!D22),"",業務便入力!D22)</f>
        <v/>
      </c>
      <c r="K175" s="5" t="str">
        <f>IF(ISBLANK(業務便入力!T22),"",業務便入力!T22)</f>
        <v/>
      </c>
      <c r="L175" s="8" t="s">
        <v>120</v>
      </c>
      <c r="M175" s="8" t="s">
        <v>121</v>
      </c>
      <c r="N175" s="8" t="s">
        <v>122</v>
      </c>
      <c r="O175" s="8" t="s">
        <v>123</v>
      </c>
      <c r="P175" s="8" t="s">
        <v>124</v>
      </c>
      <c r="Q175" s="8" t="s">
        <v>125</v>
      </c>
      <c r="R175" s="8" t="s">
        <v>126</v>
      </c>
      <c r="S175" s="8" t="s">
        <v>127</v>
      </c>
      <c r="T175" s="8" t="s">
        <v>128</v>
      </c>
      <c r="U175" s="8" t="s">
        <v>129</v>
      </c>
      <c r="V175" s="8" t="s">
        <v>130</v>
      </c>
      <c r="W175" s="8" t="s">
        <v>77</v>
      </c>
    </row>
    <row r="176" spans="1:23">
      <c r="A176" s="6">
        <v>20</v>
      </c>
      <c r="B176" s="5" t="str">
        <f>IF(ISBLANK(ID管理番号商品名入力!E22),"",ID管理番号商品名入力!E22)</f>
        <v/>
      </c>
      <c r="C176" s="5" t="str">
        <f>IF(ISBLANK(ID管理番号商品名入力!F22),"",ID管理番号商品名入力!F22)</f>
        <v/>
      </c>
      <c r="D176" s="5" t="str">
        <f>IF(ISBLANK(業務便入力!E23),"",業務便入力!E23)</f>
        <v/>
      </c>
      <c r="E176" s="5" t="str">
        <f>IF(ISBLANK(業務便入力!F23),"",業務便入力!F23)</f>
        <v/>
      </c>
      <c r="F176" s="5" t="str">
        <f ca="1">IFERROR('計算（業務便）'!P23,"")</f>
        <v/>
      </c>
      <c r="G176" s="5" t="str">
        <f ca="1">IFERROR('計算（業務便）'!Q23,"")</f>
        <v/>
      </c>
      <c r="H176" s="5" t="str">
        <f>IF(ISBLANK(業務便入力!J23),"",業務便入力!J23)</f>
        <v/>
      </c>
      <c r="I176" s="5" t="str">
        <f>IF(ISBLANK(業務便入力!I23),"",業務便入力!I23)</f>
        <v/>
      </c>
      <c r="J176" s="5" t="str">
        <f>IF(ISBLANK(業務便入力!D23),"",業務便入力!D23)</f>
        <v/>
      </c>
      <c r="K176" s="5" t="str">
        <f>IF(ISBLANK(業務便入力!T23),"",業務便入力!T23)</f>
        <v/>
      </c>
      <c r="L176" s="5">
        <f>IFERROR(VLOOKUP($M174,業務便!$A$20:$O$29,COLUMN()-COLUMN($L174)+4,FALSE),"")</f>
        <v>0</v>
      </c>
      <c r="M176" s="5">
        <f>IFERROR(VLOOKUP($M174,業務便!$A$20:$O$29,COLUMN()-COLUMN($L174)+4,FALSE),"")</f>
        <v>0</v>
      </c>
      <c r="N176" s="5">
        <f>IFERROR(VLOOKUP($M174,業務便!$A$20:$O$29,COLUMN()-COLUMN($L174)+4,FALSE),"")</f>
        <v>0</v>
      </c>
      <c r="O176" s="5">
        <f>IFERROR(VLOOKUP($M174,業務便!$A$20:$O$29,COLUMN()-COLUMN($L174)+4,FALSE),"")</f>
        <v>0</v>
      </c>
      <c r="P176" s="5">
        <f>IFERROR(VLOOKUP($M174,業務便!$A$20:$O$29,COLUMN()-COLUMN($L174)+4,FALSE),"")</f>
        <v>0</v>
      </c>
      <c r="Q176" s="5">
        <f>IFERROR(VLOOKUP($M174,業務便!$A$20:$O$29,COLUMN()-COLUMN($L174)+4,FALSE),"")</f>
        <v>0</v>
      </c>
      <c r="R176" s="5">
        <f>IFERROR(VLOOKUP($M174,業務便!$A$20:$O$29,COLUMN()-COLUMN($L174)+4,FALSE),"")</f>
        <v>0</v>
      </c>
      <c r="S176" s="5">
        <f>IFERROR(VLOOKUP($M174,業務便!$A$20:$O$29,COLUMN()-COLUMN($L174)+4,FALSE),"")</f>
        <v>0</v>
      </c>
      <c r="T176" s="5">
        <f>IFERROR(VLOOKUP($M174,業務便!$A$20:$O$29,COLUMN()-COLUMN($L174)+4,FALSE),"")</f>
        <v>0</v>
      </c>
      <c r="U176" s="5">
        <f>IFERROR(VLOOKUP($M174,業務便!$A$20:$O$29,COLUMN()-COLUMN($L174)+4,FALSE),"")</f>
        <v>0</v>
      </c>
      <c r="V176" s="5">
        <f>IFERROR(VLOOKUP($M174,業務便!$A$20:$O$29,COLUMN()-COLUMN($L174)+4,FALSE),"")</f>
        <v>0</v>
      </c>
      <c r="W176" s="5">
        <f>IFERROR(VLOOKUP($M174,業務便!$A$20:$O$29,COLUMN()-COLUMN($L174)+4,FALSE),"")</f>
        <v>0</v>
      </c>
    </row>
    <row r="177" spans="1:23">
      <c r="A177" s="6">
        <v>21</v>
      </c>
      <c r="B177" s="5" t="str">
        <f>IF(ISBLANK(ID管理番号商品名入力!E23),"",ID管理番号商品名入力!E23)</f>
        <v/>
      </c>
      <c r="C177" s="5" t="str">
        <f>IF(ISBLANK(ID管理番号商品名入力!F23),"",ID管理番号商品名入力!F23)</f>
        <v/>
      </c>
      <c r="D177" s="5" t="str">
        <f>IF(ISBLANK(業務便入力!E24),"",業務便入力!E24)</f>
        <v/>
      </c>
      <c r="E177" s="5" t="str">
        <f>IF(ISBLANK(業務便入力!F24),"",業務便入力!F24)</f>
        <v/>
      </c>
      <c r="F177" s="5" t="str">
        <f ca="1">IFERROR('計算（業務便）'!P24,"")</f>
        <v/>
      </c>
      <c r="G177" s="5" t="str">
        <f ca="1">IFERROR('計算（業務便）'!Q24,"")</f>
        <v/>
      </c>
      <c r="H177" s="5" t="str">
        <f>IF(ISBLANK(業務便入力!J24),"",業務便入力!J24)</f>
        <v/>
      </c>
      <c r="I177" s="5" t="str">
        <f>IF(ISBLANK(業務便入力!I24),"",業務便入力!I24)</f>
        <v/>
      </c>
      <c r="J177" s="5" t="str">
        <f>IF(ISBLANK(業務便入力!D24),"",業務便入力!D24)</f>
        <v/>
      </c>
      <c r="K177" s="5" t="str">
        <f>IF(ISBLANK(業務便入力!T24),"",業務便入力!T24)</f>
        <v/>
      </c>
      <c r="L177" s="8" t="s">
        <v>196</v>
      </c>
      <c r="M177" s="5" t="s">
        <v>462</v>
      </c>
      <c r="N177" s="261" t="str">
        <f>IFERROR(VLOOKUP($M177,業務便!$A$20:$O$29,3,FALSE),"")&amp;""</f>
        <v/>
      </c>
      <c r="O177" s="261"/>
      <c r="P177" s="261"/>
      <c r="Q177" s="261"/>
      <c r="R177" s="261"/>
      <c r="S177" s="261"/>
      <c r="T177" s="261"/>
      <c r="U177" s="261"/>
      <c r="V177" s="261"/>
      <c r="W177" s="261"/>
    </row>
    <row r="178" spans="1:23">
      <c r="A178" s="6">
        <v>22</v>
      </c>
      <c r="B178" s="5" t="str">
        <f>IF(ISBLANK(ID管理番号商品名入力!E24),"",ID管理番号商品名入力!E24)</f>
        <v/>
      </c>
      <c r="C178" s="5" t="str">
        <f>IF(ISBLANK(ID管理番号商品名入力!F24),"",ID管理番号商品名入力!F24)</f>
        <v/>
      </c>
      <c r="D178" s="5" t="str">
        <f>IF(ISBLANK(業務便入力!E25),"",業務便入力!E25)</f>
        <v/>
      </c>
      <c r="E178" s="5" t="str">
        <f>IF(ISBLANK(業務便入力!F25),"",業務便入力!F25)</f>
        <v/>
      </c>
      <c r="F178" s="5" t="str">
        <f ca="1">IFERROR('計算（業務便）'!P25,"")</f>
        <v/>
      </c>
      <c r="G178" s="5" t="str">
        <f ca="1">IFERROR('計算（業務便）'!Q25,"")</f>
        <v/>
      </c>
      <c r="H178" s="5" t="str">
        <f>IF(ISBLANK(業務便入力!J25),"",業務便入力!J25)</f>
        <v/>
      </c>
      <c r="I178" s="5" t="str">
        <f>IF(ISBLANK(業務便入力!I25),"",業務便入力!I25)</f>
        <v/>
      </c>
      <c r="J178" s="5" t="str">
        <f>IF(ISBLANK(業務便入力!D25),"",業務便入力!D25)</f>
        <v/>
      </c>
      <c r="K178" s="5" t="str">
        <f>IF(ISBLANK(業務便入力!T25),"",業務便入力!T25)</f>
        <v/>
      </c>
      <c r="L178" s="8" t="s">
        <v>120</v>
      </c>
      <c r="M178" s="8" t="s">
        <v>121</v>
      </c>
      <c r="N178" s="8" t="s">
        <v>122</v>
      </c>
      <c r="O178" s="8" t="s">
        <v>123</v>
      </c>
      <c r="P178" s="8" t="s">
        <v>124</v>
      </c>
      <c r="Q178" s="8" t="s">
        <v>125</v>
      </c>
      <c r="R178" s="8" t="s">
        <v>126</v>
      </c>
      <c r="S178" s="8" t="s">
        <v>127</v>
      </c>
      <c r="T178" s="8" t="s">
        <v>128</v>
      </c>
      <c r="U178" s="8" t="s">
        <v>129</v>
      </c>
      <c r="V178" s="8" t="s">
        <v>130</v>
      </c>
      <c r="W178" s="8" t="s">
        <v>77</v>
      </c>
    </row>
    <row r="179" spans="1:23">
      <c r="A179" s="6">
        <v>23</v>
      </c>
      <c r="B179" s="5" t="str">
        <f>IF(ISBLANK(ID管理番号商品名入力!E25),"",ID管理番号商品名入力!E25)</f>
        <v/>
      </c>
      <c r="C179" s="5" t="str">
        <f>IF(ISBLANK(ID管理番号商品名入力!F25),"",ID管理番号商品名入力!F25)</f>
        <v/>
      </c>
      <c r="D179" s="5" t="str">
        <f>IF(ISBLANK(業務便入力!E26),"",業務便入力!E26)</f>
        <v/>
      </c>
      <c r="E179" s="5" t="str">
        <f>IF(ISBLANK(業務便入力!F26),"",業務便入力!F26)</f>
        <v/>
      </c>
      <c r="F179" s="5" t="str">
        <f ca="1">IFERROR('計算（業務便）'!P26,"")</f>
        <v/>
      </c>
      <c r="G179" s="5" t="str">
        <f ca="1">IFERROR('計算（業務便）'!Q26,"")</f>
        <v/>
      </c>
      <c r="H179" s="5" t="str">
        <f>IF(ISBLANK(業務便入力!J26),"",業務便入力!J26)</f>
        <v/>
      </c>
      <c r="I179" s="5" t="str">
        <f>IF(ISBLANK(業務便入力!I26),"",業務便入力!I26)</f>
        <v/>
      </c>
      <c r="J179" s="5" t="str">
        <f>IF(ISBLANK(業務便入力!D26),"",業務便入力!D26)</f>
        <v/>
      </c>
      <c r="K179" s="5" t="str">
        <f>IF(ISBLANK(業務便入力!T26),"",業務便入力!T26)</f>
        <v/>
      </c>
      <c r="L179" s="5">
        <f>IFERROR(VLOOKUP($M177,業務便!$A$20:$O$29,COLUMN()-COLUMN($L177)+4,FALSE),"")</f>
        <v>0</v>
      </c>
      <c r="M179" s="5">
        <f>IFERROR(VLOOKUP($M177,業務便!$A$20:$O$29,COLUMN()-COLUMN($L177)+4,FALSE),"")</f>
        <v>0</v>
      </c>
      <c r="N179" s="5">
        <f>IFERROR(VLOOKUP($M177,業務便!$A$20:$O$29,COLUMN()-COLUMN($L177)+4,FALSE),"")</f>
        <v>0</v>
      </c>
      <c r="O179" s="5">
        <f>IFERROR(VLOOKUP($M177,業務便!$A$20:$O$29,COLUMN()-COLUMN($L177)+4,FALSE),"")</f>
        <v>0</v>
      </c>
      <c r="P179" s="5">
        <f>IFERROR(VLOOKUP($M177,業務便!$A$20:$O$29,COLUMN()-COLUMN($L177)+4,FALSE),"")</f>
        <v>0</v>
      </c>
      <c r="Q179" s="5">
        <f>IFERROR(VLOOKUP($M177,業務便!$A$20:$O$29,COLUMN()-COLUMN($L177)+4,FALSE),"")</f>
        <v>0</v>
      </c>
      <c r="R179" s="5">
        <f>IFERROR(VLOOKUP($M177,業務便!$A$20:$O$29,COLUMN()-COLUMN($L177)+4,FALSE),"")</f>
        <v>0</v>
      </c>
      <c r="S179" s="5">
        <f>IFERROR(VLOOKUP($M177,業務便!$A$20:$O$29,COLUMN()-COLUMN($L177)+4,FALSE),"")</f>
        <v>0</v>
      </c>
      <c r="T179" s="5">
        <f>IFERROR(VLOOKUP($M177,業務便!$A$20:$O$29,COLUMN()-COLUMN($L177)+4,FALSE),"")</f>
        <v>0</v>
      </c>
      <c r="U179" s="5">
        <f>IFERROR(VLOOKUP($M177,業務便!$A$20:$O$29,COLUMN()-COLUMN($L177)+4,FALSE),"")</f>
        <v>0</v>
      </c>
      <c r="V179" s="5">
        <f>IFERROR(VLOOKUP($M177,業務便!$A$20:$O$29,COLUMN()-COLUMN($L177)+4,FALSE),"")</f>
        <v>0</v>
      </c>
      <c r="W179" s="5">
        <f>IFERROR(VLOOKUP($M177,業務便!$A$20:$O$29,COLUMN()-COLUMN($L177)+4,FALSE),"")</f>
        <v>0</v>
      </c>
    </row>
    <row r="180" spans="1:23">
      <c r="A180" s="6">
        <v>24</v>
      </c>
      <c r="B180" s="5" t="str">
        <f>IF(ISBLANK(ID管理番号商品名入力!E26),"",ID管理番号商品名入力!E26)</f>
        <v/>
      </c>
      <c r="C180" s="5" t="str">
        <f>IF(ISBLANK(ID管理番号商品名入力!F26),"",ID管理番号商品名入力!F26)</f>
        <v/>
      </c>
      <c r="D180" s="5" t="str">
        <f>IF(ISBLANK(業務便入力!E27),"",業務便入力!E27)</f>
        <v/>
      </c>
      <c r="E180" s="5" t="str">
        <f>IF(ISBLANK(業務便入力!F27),"",業務便入力!F27)</f>
        <v/>
      </c>
      <c r="F180" s="5" t="str">
        <f ca="1">IFERROR('計算（業務便）'!P27,"")</f>
        <v/>
      </c>
      <c r="G180" s="5" t="str">
        <f ca="1">IFERROR('計算（業務便）'!Q27,"")</f>
        <v/>
      </c>
      <c r="H180" s="5" t="str">
        <f>IF(ISBLANK(業務便入力!J27),"",業務便入力!J27)</f>
        <v/>
      </c>
      <c r="I180" s="5" t="str">
        <f>IF(ISBLANK(業務便入力!I27),"",業務便入力!I27)</f>
        <v/>
      </c>
      <c r="J180" s="5" t="str">
        <f>IF(ISBLANK(業務便入力!D27),"",業務便入力!D27)</f>
        <v/>
      </c>
      <c r="K180" s="5" t="str">
        <f>IF(ISBLANK(業務便入力!T27),"",業務便入力!T27)</f>
        <v/>
      </c>
      <c r="L180" s="8" t="s">
        <v>196</v>
      </c>
      <c r="M180" s="5" t="s">
        <v>463</v>
      </c>
      <c r="N180" s="261" t="str">
        <f>IFERROR(VLOOKUP($M180,業務便!$A$20:$O$29,3,FALSE),"")&amp;""</f>
        <v/>
      </c>
      <c r="O180" s="261"/>
      <c r="P180" s="261"/>
      <c r="Q180" s="261"/>
      <c r="R180" s="261"/>
      <c r="S180" s="261"/>
      <c r="T180" s="261"/>
      <c r="U180" s="261"/>
      <c r="V180" s="261"/>
      <c r="W180" s="261"/>
    </row>
    <row r="181" spans="1:23">
      <c r="A181" s="6">
        <v>25</v>
      </c>
      <c r="B181" s="5" t="str">
        <f>IF(ISBLANK(ID管理番号商品名入力!E27),"",ID管理番号商品名入力!E27)</f>
        <v/>
      </c>
      <c r="C181" s="5" t="str">
        <f>IF(ISBLANK(ID管理番号商品名入力!F27),"",ID管理番号商品名入力!F27)</f>
        <v/>
      </c>
      <c r="D181" s="5" t="str">
        <f>IF(ISBLANK(業務便入力!E28),"",業務便入力!E28)</f>
        <v/>
      </c>
      <c r="E181" s="5" t="str">
        <f>IF(ISBLANK(業務便入力!F28),"",業務便入力!F28)</f>
        <v/>
      </c>
      <c r="F181" s="5" t="str">
        <f ca="1">IFERROR('計算（業務便）'!P28,"")</f>
        <v/>
      </c>
      <c r="G181" s="5" t="str">
        <f ca="1">IFERROR('計算（業務便）'!Q28,"")</f>
        <v/>
      </c>
      <c r="H181" s="5" t="str">
        <f>IF(ISBLANK(業務便入力!J28),"",業務便入力!J28)</f>
        <v/>
      </c>
      <c r="I181" s="5" t="str">
        <f>IF(ISBLANK(業務便入力!I28),"",業務便入力!I28)</f>
        <v/>
      </c>
      <c r="J181" s="5" t="str">
        <f>IF(ISBLANK(業務便入力!D28),"",業務便入力!D28)</f>
        <v/>
      </c>
      <c r="K181" s="5" t="str">
        <f>IF(ISBLANK(業務便入力!T28),"",業務便入力!T28)</f>
        <v/>
      </c>
      <c r="L181" s="8" t="s">
        <v>120</v>
      </c>
      <c r="M181" s="8" t="s">
        <v>121</v>
      </c>
      <c r="N181" s="8" t="s">
        <v>122</v>
      </c>
      <c r="O181" s="8" t="s">
        <v>123</v>
      </c>
      <c r="P181" s="8" t="s">
        <v>124</v>
      </c>
      <c r="Q181" s="8" t="s">
        <v>125</v>
      </c>
      <c r="R181" s="8" t="s">
        <v>126</v>
      </c>
      <c r="S181" s="8" t="s">
        <v>127</v>
      </c>
      <c r="T181" s="8" t="s">
        <v>128</v>
      </c>
      <c r="U181" s="8" t="s">
        <v>129</v>
      </c>
      <c r="V181" s="8" t="s">
        <v>130</v>
      </c>
      <c r="W181" s="8" t="s">
        <v>77</v>
      </c>
    </row>
    <row r="182" spans="1:23">
      <c r="A182" s="6">
        <v>26</v>
      </c>
      <c r="B182" s="5" t="str">
        <f>IF(ISBLANK(ID管理番号商品名入力!E28),"",ID管理番号商品名入力!E28)</f>
        <v/>
      </c>
      <c r="C182" s="5" t="str">
        <f>IF(ISBLANK(ID管理番号商品名入力!F28),"",ID管理番号商品名入力!F28)</f>
        <v/>
      </c>
      <c r="D182" s="5" t="str">
        <f>IF(ISBLANK(業務便入力!E29),"",業務便入力!E29)</f>
        <v/>
      </c>
      <c r="E182" s="5" t="str">
        <f>IF(ISBLANK(業務便入力!F29),"",業務便入力!F29)</f>
        <v/>
      </c>
      <c r="F182" s="5" t="str">
        <f ca="1">IFERROR('計算（業務便）'!P29,"")</f>
        <v/>
      </c>
      <c r="G182" s="5" t="str">
        <f ca="1">IFERROR('計算（業務便）'!Q29,"")</f>
        <v/>
      </c>
      <c r="H182" s="5" t="str">
        <f>IF(ISBLANK(業務便入力!J29),"",業務便入力!J29)</f>
        <v/>
      </c>
      <c r="I182" s="5" t="str">
        <f>IF(ISBLANK(業務便入力!I29),"",業務便入力!I29)</f>
        <v/>
      </c>
      <c r="J182" s="5" t="str">
        <f>IF(ISBLANK(業務便入力!D29),"",業務便入力!D29)</f>
        <v/>
      </c>
      <c r="K182" s="5" t="str">
        <f>IF(ISBLANK(業務便入力!T29),"",業務便入力!T29)</f>
        <v/>
      </c>
      <c r="L182" s="5">
        <f>IFERROR(VLOOKUP($M180,業務便!$A$20:$O$29,COLUMN()-COLUMN($L180)+4,FALSE),"")</f>
        <v>0</v>
      </c>
      <c r="M182" s="5">
        <f>IFERROR(VLOOKUP($M180,業務便!$A$20:$O$29,COLUMN()-COLUMN($L180)+4,FALSE),"")</f>
        <v>0</v>
      </c>
      <c r="N182" s="5">
        <f>IFERROR(VLOOKUP($M180,業務便!$A$20:$O$29,COLUMN()-COLUMN($L180)+4,FALSE),"")</f>
        <v>0</v>
      </c>
      <c r="O182" s="5">
        <f>IFERROR(VLOOKUP($M180,業務便!$A$20:$O$29,COLUMN()-COLUMN($L180)+4,FALSE),"")</f>
        <v>0</v>
      </c>
      <c r="P182" s="5">
        <f>IFERROR(VLOOKUP($M180,業務便!$A$20:$O$29,COLUMN()-COLUMN($L180)+4,FALSE),"")</f>
        <v>0</v>
      </c>
      <c r="Q182" s="5">
        <f>IFERROR(VLOOKUP($M180,業務便!$A$20:$O$29,COLUMN()-COLUMN($L180)+4,FALSE),"")</f>
        <v>0</v>
      </c>
      <c r="R182" s="5">
        <f>IFERROR(VLOOKUP($M180,業務便!$A$20:$O$29,COLUMN()-COLUMN($L180)+4,FALSE),"")</f>
        <v>0</v>
      </c>
      <c r="S182" s="5">
        <f>IFERROR(VLOOKUP($M180,業務便!$A$20:$O$29,COLUMN()-COLUMN($L180)+4,FALSE),"")</f>
        <v>0</v>
      </c>
      <c r="T182" s="5">
        <f>IFERROR(VLOOKUP($M180,業務便!$A$20:$O$29,COLUMN()-COLUMN($L180)+4,FALSE),"")</f>
        <v>0</v>
      </c>
      <c r="U182" s="5">
        <f>IFERROR(VLOOKUP($M180,業務便!$A$20:$O$29,COLUMN()-COLUMN($L180)+4,FALSE),"")</f>
        <v>0</v>
      </c>
      <c r="V182" s="5">
        <f>IFERROR(VLOOKUP($M180,業務便!$A$20:$O$29,COLUMN()-COLUMN($L180)+4,FALSE),"")</f>
        <v>0</v>
      </c>
      <c r="W182" s="5">
        <f>IFERROR(VLOOKUP($M180,業務便!$A$20:$O$29,COLUMN()-COLUMN($L180)+4,FALSE),"")</f>
        <v>0</v>
      </c>
    </row>
    <row r="183" spans="1:23">
      <c r="A183" s="6">
        <v>27</v>
      </c>
      <c r="B183" s="5" t="str">
        <f>IF(ISBLANK(ID管理番号商品名入力!E29),"",ID管理番号商品名入力!E29)</f>
        <v/>
      </c>
      <c r="C183" s="5" t="str">
        <f>IF(ISBLANK(ID管理番号商品名入力!F29),"",ID管理番号商品名入力!F29)</f>
        <v/>
      </c>
      <c r="D183" s="5" t="str">
        <f>IF(ISBLANK(業務便入力!E30),"",業務便入力!E30)</f>
        <v/>
      </c>
      <c r="E183" s="5" t="str">
        <f>IF(ISBLANK(業務便入力!F30),"",業務便入力!F30)</f>
        <v/>
      </c>
      <c r="F183" s="5" t="str">
        <f ca="1">IFERROR('計算（業務便）'!P30,"")</f>
        <v/>
      </c>
      <c r="G183" s="5" t="str">
        <f ca="1">IFERROR('計算（業務便）'!Q30,"")</f>
        <v/>
      </c>
      <c r="H183" s="5" t="str">
        <f>IF(ISBLANK(業務便入力!J30),"",業務便入力!J30)</f>
        <v/>
      </c>
      <c r="I183" s="5" t="str">
        <f>IF(ISBLANK(業務便入力!I30),"",業務便入力!I30)</f>
        <v/>
      </c>
      <c r="J183" s="5" t="str">
        <f>IF(ISBLANK(業務便入力!D30),"",業務便入力!D30)</f>
        <v/>
      </c>
      <c r="K183" s="5" t="str">
        <f>IF(ISBLANK(業務便入力!T30),"",業務便入力!T30)</f>
        <v/>
      </c>
      <c r="L183" s="8" t="s">
        <v>196</v>
      </c>
      <c r="M183" s="5" t="s">
        <v>464</v>
      </c>
      <c r="N183" s="261" t="str">
        <f>IFERROR(VLOOKUP($M183,業務便!$A$20:$O$29,3,FALSE),"")&amp;""</f>
        <v/>
      </c>
      <c r="O183" s="261"/>
      <c r="P183" s="261"/>
      <c r="Q183" s="261"/>
      <c r="R183" s="261"/>
      <c r="S183" s="261"/>
      <c r="T183" s="261"/>
      <c r="U183" s="261"/>
      <c r="V183" s="261"/>
      <c r="W183" s="261"/>
    </row>
    <row r="184" spans="1:23">
      <c r="A184" s="6">
        <v>28</v>
      </c>
      <c r="B184" s="5" t="str">
        <f>IF(ISBLANK(ID管理番号商品名入力!E30),"",ID管理番号商品名入力!E30)</f>
        <v/>
      </c>
      <c r="C184" s="5" t="str">
        <f>IF(ISBLANK(ID管理番号商品名入力!F30),"",ID管理番号商品名入力!F30)</f>
        <v/>
      </c>
      <c r="D184" s="5" t="str">
        <f>IF(ISBLANK(業務便入力!E31),"",業務便入力!E31)</f>
        <v/>
      </c>
      <c r="E184" s="5" t="str">
        <f>IF(ISBLANK(業務便入力!F31),"",業務便入力!F31)</f>
        <v/>
      </c>
      <c r="F184" s="5" t="str">
        <f ca="1">IFERROR('計算（業務便）'!P31,"")</f>
        <v/>
      </c>
      <c r="G184" s="5" t="str">
        <f ca="1">IFERROR('計算（業務便）'!Q31,"")</f>
        <v/>
      </c>
      <c r="H184" s="5" t="str">
        <f>IF(ISBLANK(業務便入力!J31),"",業務便入力!J31)</f>
        <v/>
      </c>
      <c r="I184" s="5" t="str">
        <f>IF(ISBLANK(業務便入力!I31),"",業務便入力!I31)</f>
        <v/>
      </c>
      <c r="J184" s="5" t="str">
        <f>IF(ISBLANK(業務便入力!D31),"",業務便入力!D31)</f>
        <v/>
      </c>
      <c r="K184" s="5" t="str">
        <f>IF(ISBLANK(業務便入力!T31),"",業務便入力!T31)</f>
        <v/>
      </c>
      <c r="L184" s="8" t="s">
        <v>120</v>
      </c>
      <c r="M184" s="8" t="s">
        <v>121</v>
      </c>
      <c r="N184" s="8" t="s">
        <v>122</v>
      </c>
      <c r="O184" s="8" t="s">
        <v>123</v>
      </c>
      <c r="P184" s="8" t="s">
        <v>124</v>
      </c>
      <c r="Q184" s="8" t="s">
        <v>125</v>
      </c>
      <c r="R184" s="8" t="s">
        <v>126</v>
      </c>
      <c r="S184" s="8" t="s">
        <v>127</v>
      </c>
      <c r="T184" s="8" t="s">
        <v>128</v>
      </c>
      <c r="U184" s="8" t="s">
        <v>129</v>
      </c>
      <c r="V184" s="8" t="s">
        <v>130</v>
      </c>
      <c r="W184" s="8" t="s">
        <v>77</v>
      </c>
    </row>
    <row r="185" spans="1:23">
      <c r="A185" s="6">
        <v>29</v>
      </c>
      <c r="B185" s="5" t="str">
        <f>IF(ISBLANK(ID管理番号商品名入力!E31),"",ID管理番号商品名入力!E31)</f>
        <v/>
      </c>
      <c r="C185" s="5" t="str">
        <f>IF(ISBLANK(ID管理番号商品名入力!F31),"",ID管理番号商品名入力!F31)</f>
        <v/>
      </c>
      <c r="D185" s="5" t="str">
        <f>IF(ISBLANK(業務便入力!E32),"",業務便入力!E32)</f>
        <v/>
      </c>
      <c r="E185" s="5" t="str">
        <f>IF(ISBLANK(業務便入力!F32),"",業務便入力!F32)</f>
        <v/>
      </c>
      <c r="F185" s="5" t="str">
        <f ca="1">IFERROR('計算（業務便）'!P32,"")</f>
        <v/>
      </c>
      <c r="G185" s="5" t="str">
        <f ca="1">IFERROR('計算（業務便）'!Q32,"")</f>
        <v/>
      </c>
      <c r="H185" s="5" t="str">
        <f>IF(ISBLANK(業務便入力!J32),"",業務便入力!J32)</f>
        <v/>
      </c>
      <c r="I185" s="5" t="str">
        <f>IF(ISBLANK(業務便入力!I32),"",業務便入力!I32)</f>
        <v/>
      </c>
      <c r="J185" s="5" t="str">
        <f>IF(ISBLANK(業務便入力!D32),"",業務便入力!D32)</f>
        <v/>
      </c>
      <c r="K185" s="5" t="str">
        <f>IF(ISBLANK(業務便入力!T32),"",業務便入力!T32)</f>
        <v/>
      </c>
      <c r="L185" s="5">
        <f>IFERROR(VLOOKUP($M183,業務便!$A$20:$O$29,COLUMN()-COLUMN($L183)+4,FALSE),"")</f>
        <v>0</v>
      </c>
      <c r="M185" s="5">
        <f>IFERROR(VLOOKUP($M183,業務便!$A$20:$O$29,COLUMN()-COLUMN($L183)+4,FALSE),"")</f>
        <v>0</v>
      </c>
      <c r="N185" s="5">
        <f>IFERROR(VLOOKUP($M183,業務便!$A$20:$O$29,COLUMN()-COLUMN($L183)+4,FALSE),"")</f>
        <v>0</v>
      </c>
      <c r="O185" s="5">
        <f>IFERROR(VLOOKUP($M183,業務便!$A$20:$O$29,COLUMN()-COLUMN($L183)+4,FALSE),"")</f>
        <v>0</v>
      </c>
      <c r="P185" s="5">
        <f>IFERROR(VLOOKUP($M183,業務便!$A$20:$O$29,COLUMN()-COLUMN($L183)+4,FALSE),"")</f>
        <v>0</v>
      </c>
      <c r="Q185" s="5">
        <f>IFERROR(VLOOKUP($M183,業務便!$A$20:$O$29,COLUMN()-COLUMN($L183)+4,FALSE),"")</f>
        <v>0</v>
      </c>
      <c r="R185" s="5">
        <f>IFERROR(VLOOKUP($M183,業務便!$A$20:$O$29,COLUMN()-COLUMN($L183)+4,FALSE),"")</f>
        <v>0</v>
      </c>
      <c r="S185" s="5">
        <f>IFERROR(VLOOKUP($M183,業務便!$A$20:$O$29,COLUMN()-COLUMN($L183)+4,FALSE),"")</f>
        <v>0</v>
      </c>
      <c r="T185" s="5">
        <f>IFERROR(VLOOKUP($M183,業務便!$A$20:$O$29,COLUMN()-COLUMN($L183)+4,FALSE),"")</f>
        <v>0</v>
      </c>
      <c r="U185" s="5">
        <f>IFERROR(VLOOKUP($M183,業務便!$A$20:$O$29,COLUMN()-COLUMN($L183)+4,FALSE),"")</f>
        <v>0</v>
      </c>
      <c r="V185" s="5">
        <f>IFERROR(VLOOKUP($M183,業務便!$A$20:$O$29,COLUMN()-COLUMN($L183)+4,FALSE),"")</f>
        <v>0</v>
      </c>
      <c r="W185" s="5">
        <f>IFERROR(VLOOKUP($M183,業務便!$A$20:$O$29,COLUMN()-COLUMN($L183)+4,FALSE),"")</f>
        <v>0</v>
      </c>
    </row>
    <row r="186" spans="1:23">
      <c r="A186" s="6">
        <v>30</v>
      </c>
      <c r="B186" s="5" t="str">
        <f>IF(ISBLANK(ID管理番号商品名入力!E32),"",ID管理番号商品名入力!E32)</f>
        <v/>
      </c>
      <c r="C186" s="5" t="str">
        <f>IF(ISBLANK(ID管理番号商品名入力!F32),"",ID管理番号商品名入力!F32)</f>
        <v/>
      </c>
      <c r="D186" s="5" t="str">
        <f>IF(ISBLANK(業務便入力!E33),"",業務便入力!E33)</f>
        <v/>
      </c>
      <c r="E186" s="5" t="str">
        <f>IF(ISBLANK(業務便入力!F33),"",業務便入力!F33)</f>
        <v/>
      </c>
      <c r="F186" s="5" t="str">
        <f ca="1">IFERROR('計算（業務便）'!P33,"")</f>
        <v/>
      </c>
      <c r="G186" s="5" t="str">
        <f ca="1">IFERROR('計算（業務便）'!Q33,"")</f>
        <v/>
      </c>
      <c r="H186" s="5" t="str">
        <f>IF(ISBLANK(業務便入力!J33),"",業務便入力!J33)</f>
        <v/>
      </c>
      <c r="I186" s="5" t="str">
        <f>IF(ISBLANK(業務便入力!I33),"",業務便入力!I33)</f>
        <v/>
      </c>
      <c r="J186" s="5" t="str">
        <f>IF(ISBLANK(業務便入力!D33),"",業務便入力!D33)</f>
        <v/>
      </c>
      <c r="K186" s="5" t="str">
        <f>IF(ISBLANK(業務便入力!T33),"",業務便入力!T33)</f>
        <v/>
      </c>
    </row>
    <row r="187" spans="1:23">
      <c r="A187" s="6">
        <v>31</v>
      </c>
      <c r="B187" s="5" t="str">
        <f>IF(ISBLANK(ID管理番号商品名入力!E33),"",ID管理番号商品名入力!E33)</f>
        <v/>
      </c>
      <c r="C187" s="5" t="str">
        <f>IF(ISBLANK(ID管理番号商品名入力!F33),"",ID管理番号商品名入力!F33)</f>
        <v/>
      </c>
      <c r="D187" s="5" t="str">
        <f>IF(ISBLANK(業務便入力!E34),"",業務便入力!E34)</f>
        <v/>
      </c>
      <c r="E187" s="5" t="str">
        <f>IF(ISBLANK(業務便入力!F34),"",業務便入力!F34)</f>
        <v/>
      </c>
      <c r="F187" s="5" t="str">
        <f ca="1">IFERROR('計算（業務便）'!P34,"")</f>
        <v/>
      </c>
      <c r="G187" s="5" t="str">
        <f ca="1">IFERROR('計算（業務便）'!Q34,"")</f>
        <v/>
      </c>
      <c r="H187" s="5" t="str">
        <f>IF(ISBLANK(業務便入力!J34),"",業務便入力!J34)</f>
        <v/>
      </c>
      <c r="I187" s="5" t="str">
        <f>IF(ISBLANK(業務便入力!I34),"",業務便入力!I34)</f>
        <v/>
      </c>
      <c r="J187" s="5" t="str">
        <f>IF(ISBLANK(業務便入力!D34),"",業務便入力!D34)</f>
        <v/>
      </c>
      <c r="K187" s="5" t="str">
        <f>IF(ISBLANK(業務便入力!T34),"",業務便入力!T34)</f>
        <v/>
      </c>
    </row>
    <row r="188" spans="1:23">
      <c r="A188" s="6">
        <v>32</v>
      </c>
      <c r="B188" s="5" t="str">
        <f>IF(ISBLANK(ID管理番号商品名入力!E34),"",ID管理番号商品名入力!E34)</f>
        <v/>
      </c>
      <c r="C188" s="5" t="str">
        <f>IF(ISBLANK(ID管理番号商品名入力!F34),"",ID管理番号商品名入力!F34)</f>
        <v/>
      </c>
      <c r="D188" s="5" t="str">
        <f>IF(ISBLANK(業務便入力!E35),"",業務便入力!E35)</f>
        <v/>
      </c>
      <c r="E188" s="5" t="str">
        <f>IF(ISBLANK(業務便入力!F35),"",業務便入力!F35)</f>
        <v/>
      </c>
      <c r="F188" s="5" t="str">
        <f ca="1">IFERROR('計算（業務便）'!P35,"")</f>
        <v/>
      </c>
      <c r="G188" s="5" t="str">
        <f ca="1">IFERROR('計算（業務便）'!Q35,"")</f>
        <v/>
      </c>
      <c r="H188" s="5" t="str">
        <f>IF(ISBLANK(業務便入力!J35),"",業務便入力!J35)</f>
        <v/>
      </c>
      <c r="I188" s="5" t="str">
        <f>IF(ISBLANK(業務便入力!I35),"",業務便入力!I35)</f>
        <v/>
      </c>
      <c r="J188" s="5" t="str">
        <f>IF(ISBLANK(業務便入力!D35),"",業務便入力!D35)</f>
        <v/>
      </c>
      <c r="K188" s="5" t="str">
        <f>IF(ISBLANK(業務便入力!T35),"",業務便入力!T35)</f>
        <v/>
      </c>
    </row>
    <row r="189" spans="1:23">
      <c r="A189" s="6">
        <v>33</v>
      </c>
      <c r="B189" s="5" t="str">
        <f>IF(ISBLANK(ID管理番号商品名入力!E35),"",ID管理番号商品名入力!E35)</f>
        <v/>
      </c>
      <c r="C189" s="5" t="str">
        <f>IF(ISBLANK(ID管理番号商品名入力!F35),"",ID管理番号商品名入力!F35)</f>
        <v/>
      </c>
      <c r="D189" s="5" t="str">
        <f>IF(ISBLANK(業務便入力!E36),"",業務便入力!E36)</f>
        <v/>
      </c>
      <c r="E189" s="5" t="str">
        <f>IF(ISBLANK(業務便入力!F36),"",業務便入力!F36)</f>
        <v/>
      </c>
      <c r="F189" s="5" t="str">
        <f ca="1">IFERROR('計算（業務便）'!P36,"")</f>
        <v/>
      </c>
      <c r="G189" s="5" t="str">
        <f ca="1">IFERROR('計算（業務便）'!Q36,"")</f>
        <v/>
      </c>
      <c r="H189" s="5" t="str">
        <f>IF(ISBLANK(業務便入力!J36),"",業務便入力!J36)</f>
        <v/>
      </c>
      <c r="I189" s="5" t="str">
        <f>IF(ISBLANK(業務便入力!I36),"",業務便入力!I36)</f>
        <v/>
      </c>
      <c r="J189" s="5" t="str">
        <f>IF(ISBLANK(業務便入力!D36),"",業務便入力!D36)</f>
        <v/>
      </c>
      <c r="K189" s="5" t="str">
        <f>IF(ISBLANK(業務便入力!T36),"",業務便入力!T36)</f>
        <v/>
      </c>
    </row>
    <row r="190" spans="1:23">
      <c r="A190" s="6">
        <v>34</v>
      </c>
      <c r="B190" s="5" t="str">
        <f>IF(ISBLANK(ID管理番号商品名入力!E36),"",ID管理番号商品名入力!E36)</f>
        <v/>
      </c>
      <c r="C190" s="5" t="str">
        <f>IF(ISBLANK(ID管理番号商品名入力!F36),"",ID管理番号商品名入力!F36)</f>
        <v/>
      </c>
      <c r="D190" s="5" t="str">
        <f>IF(ISBLANK(業務便入力!E37),"",業務便入力!E37)</f>
        <v/>
      </c>
      <c r="E190" s="5" t="str">
        <f>IF(ISBLANK(業務便入力!F37),"",業務便入力!F37)</f>
        <v/>
      </c>
      <c r="F190" s="5" t="str">
        <f ca="1">IFERROR('計算（業務便）'!P37,"")</f>
        <v/>
      </c>
      <c r="G190" s="5" t="str">
        <f ca="1">IFERROR('計算（業務便）'!Q37,"")</f>
        <v/>
      </c>
      <c r="H190" s="5" t="str">
        <f>IF(ISBLANK(業務便入力!J37),"",業務便入力!J37)</f>
        <v/>
      </c>
      <c r="I190" s="5" t="str">
        <f>IF(ISBLANK(業務便入力!I37),"",業務便入力!I37)</f>
        <v/>
      </c>
      <c r="J190" s="5" t="str">
        <f>IF(ISBLANK(業務便入力!D37),"",業務便入力!D37)</f>
        <v/>
      </c>
      <c r="K190" s="5" t="str">
        <f>IF(ISBLANK(業務便入力!T37),"",業務便入力!T37)</f>
        <v/>
      </c>
    </row>
    <row r="191" spans="1:23">
      <c r="A191" s="6">
        <v>35</v>
      </c>
      <c r="B191" s="5" t="str">
        <f>IF(ISBLANK(ID管理番号商品名入力!E37),"",ID管理番号商品名入力!E37)</f>
        <v/>
      </c>
      <c r="C191" s="5" t="str">
        <f>IF(ISBLANK(ID管理番号商品名入力!F37),"",ID管理番号商品名入力!F37)</f>
        <v/>
      </c>
      <c r="D191" s="5" t="str">
        <f>IF(ISBLANK(業務便入力!E38),"",業務便入力!E38)</f>
        <v/>
      </c>
      <c r="E191" s="5" t="str">
        <f>IF(ISBLANK(業務便入力!F38),"",業務便入力!F38)</f>
        <v/>
      </c>
      <c r="F191" s="5" t="str">
        <f ca="1">IFERROR('計算（業務便）'!P38,"")</f>
        <v/>
      </c>
      <c r="G191" s="5" t="str">
        <f ca="1">IFERROR('計算（業務便）'!Q38,"")</f>
        <v/>
      </c>
      <c r="H191" s="5" t="str">
        <f>IF(ISBLANK(業務便入力!J38),"",業務便入力!J38)</f>
        <v/>
      </c>
      <c r="I191" s="5" t="str">
        <f>IF(ISBLANK(業務便入力!I38),"",業務便入力!I38)</f>
        <v/>
      </c>
      <c r="J191" s="5" t="str">
        <f>IF(ISBLANK(業務便入力!D38),"",業務便入力!D38)</f>
        <v/>
      </c>
      <c r="K191" s="5" t="str">
        <f>IF(ISBLANK(業務便入力!T38),"",業務便入力!T38)</f>
        <v/>
      </c>
    </row>
    <row r="192" spans="1:23">
      <c r="A192" s="6">
        <v>36</v>
      </c>
      <c r="B192" s="5" t="str">
        <f>IF(ISBLANK(ID管理番号商品名入力!E38),"",ID管理番号商品名入力!E38)</f>
        <v/>
      </c>
      <c r="C192" s="5" t="str">
        <f>IF(ISBLANK(ID管理番号商品名入力!F38),"",ID管理番号商品名入力!F38)</f>
        <v/>
      </c>
      <c r="D192" s="5" t="str">
        <f>IF(ISBLANK(業務便入力!E39),"",業務便入力!E39)</f>
        <v/>
      </c>
      <c r="E192" s="5" t="str">
        <f>IF(ISBLANK(業務便入力!F39),"",業務便入力!F39)</f>
        <v/>
      </c>
      <c r="F192" s="5" t="str">
        <f ca="1">IFERROR('計算（業務便）'!P39,"")</f>
        <v/>
      </c>
      <c r="G192" s="5" t="str">
        <f ca="1">IFERROR('計算（業務便）'!Q39,"")</f>
        <v/>
      </c>
      <c r="H192" s="5" t="str">
        <f>IF(ISBLANK(業務便入力!J39),"",業務便入力!J39)</f>
        <v/>
      </c>
      <c r="I192" s="5" t="str">
        <f>IF(ISBLANK(業務便入力!I39),"",業務便入力!I39)</f>
        <v/>
      </c>
      <c r="J192" s="5" t="str">
        <f>IF(ISBLANK(業務便入力!D39),"",業務便入力!D39)</f>
        <v/>
      </c>
      <c r="K192" s="5" t="str">
        <f>IF(ISBLANK(業務便入力!T39),"",業務便入力!T39)</f>
        <v/>
      </c>
    </row>
    <row r="193" spans="1:11">
      <c r="A193" s="6">
        <v>37</v>
      </c>
      <c r="B193" s="5" t="str">
        <f>IF(ISBLANK(ID管理番号商品名入力!E39),"",ID管理番号商品名入力!E39)</f>
        <v/>
      </c>
      <c r="C193" s="5" t="str">
        <f>IF(ISBLANK(ID管理番号商品名入力!F39),"",ID管理番号商品名入力!F39)</f>
        <v/>
      </c>
      <c r="D193" s="5" t="str">
        <f>IF(ISBLANK(業務便入力!E40),"",業務便入力!E40)</f>
        <v/>
      </c>
      <c r="E193" s="5" t="str">
        <f>IF(ISBLANK(業務便入力!F40),"",業務便入力!F40)</f>
        <v/>
      </c>
      <c r="F193" s="5" t="str">
        <f ca="1">IFERROR('計算（業務便）'!P40,"")</f>
        <v/>
      </c>
      <c r="G193" s="5" t="str">
        <f ca="1">IFERROR('計算（業務便）'!Q40,"")</f>
        <v/>
      </c>
      <c r="H193" s="5" t="str">
        <f>IF(ISBLANK(業務便入力!J40),"",業務便入力!J40)</f>
        <v/>
      </c>
      <c r="I193" s="5" t="str">
        <f>IF(ISBLANK(業務便入力!I40),"",業務便入力!I40)</f>
        <v/>
      </c>
      <c r="J193" s="5" t="str">
        <f>IF(ISBLANK(業務便入力!D40),"",業務便入力!D40)</f>
        <v/>
      </c>
      <c r="K193" s="5" t="str">
        <f>IF(ISBLANK(業務便入力!T40),"",業務便入力!T40)</f>
        <v/>
      </c>
    </row>
    <row r="194" spans="1:11">
      <c r="A194" s="6">
        <v>38</v>
      </c>
      <c r="B194" s="5" t="str">
        <f>IF(ISBLANK(ID管理番号商品名入力!E40),"",ID管理番号商品名入力!E40)</f>
        <v/>
      </c>
      <c r="C194" s="5" t="str">
        <f>IF(ISBLANK(ID管理番号商品名入力!F40),"",ID管理番号商品名入力!F40)</f>
        <v/>
      </c>
      <c r="D194" s="5" t="str">
        <f>IF(ISBLANK(業務便入力!E41),"",業務便入力!E41)</f>
        <v/>
      </c>
      <c r="E194" s="5" t="str">
        <f>IF(ISBLANK(業務便入力!F41),"",業務便入力!F41)</f>
        <v/>
      </c>
      <c r="F194" s="5" t="str">
        <f ca="1">IFERROR('計算（業務便）'!P41,"")</f>
        <v/>
      </c>
      <c r="G194" s="5" t="str">
        <f ca="1">IFERROR('計算（業務便）'!Q41,"")</f>
        <v/>
      </c>
      <c r="H194" s="5" t="str">
        <f>IF(ISBLANK(業務便入力!J41),"",業務便入力!J41)</f>
        <v/>
      </c>
      <c r="I194" s="5" t="str">
        <f>IF(ISBLANK(業務便入力!I41),"",業務便入力!I41)</f>
        <v/>
      </c>
      <c r="J194" s="5" t="str">
        <f>IF(ISBLANK(業務便入力!D41),"",業務便入力!D41)</f>
        <v/>
      </c>
      <c r="K194" s="5" t="str">
        <f>IF(ISBLANK(業務便入力!T41),"",業務便入力!T41)</f>
        <v/>
      </c>
    </row>
    <row r="195" spans="1:11">
      <c r="A195" s="6">
        <v>39</v>
      </c>
      <c r="B195" s="5" t="str">
        <f>IF(ISBLANK(ID管理番号商品名入力!E41),"",ID管理番号商品名入力!E41)</f>
        <v/>
      </c>
      <c r="C195" s="5" t="str">
        <f>IF(ISBLANK(ID管理番号商品名入力!F41),"",ID管理番号商品名入力!F41)</f>
        <v/>
      </c>
      <c r="D195" s="5" t="str">
        <f>IF(ISBLANK(業務便入力!E42),"",業務便入力!E42)</f>
        <v/>
      </c>
      <c r="E195" s="5" t="str">
        <f>IF(ISBLANK(業務便入力!F42),"",業務便入力!F42)</f>
        <v/>
      </c>
      <c r="F195" s="5" t="str">
        <f ca="1">IFERROR('計算（業務便）'!P42,"")</f>
        <v/>
      </c>
      <c r="G195" s="5" t="str">
        <f ca="1">IFERROR('計算（業務便）'!Q42,"")</f>
        <v/>
      </c>
      <c r="H195" s="5" t="str">
        <f>IF(ISBLANK(業務便入力!J42),"",業務便入力!J42)</f>
        <v/>
      </c>
      <c r="I195" s="5" t="str">
        <f>IF(ISBLANK(業務便入力!I42),"",業務便入力!I42)</f>
        <v/>
      </c>
      <c r="J195" s="5" t="str">
        <f>IF(ISBLANK(業務便入力!D42),"",業務便入力!D42)</f>
        <v/>
      </c>
      <c r="K195" s="5" t="str">
        <f>IF(ISBLANK(業務便入力!T42),"",業務便入力!T42)</f>
        <v/>
      </c>
    </row>
    <row r="196" spans="1:11">
      <c r="A196" s="6">
        <v>40</v>
      </c>
      <c r="B196" s="5" t="str">
        <f>IF(ISBLANK(ID管理番号商品名入力!E42),"",ID管理番号商品名入力!E42)</f>
        <v/>
      </c>
      <c r="C196" s="5" t="str">
        <f>IF(ISBLANK(ID管理番号商品名入力!F42),"",ID管理番号商品名入力!F42)</f>
        <v/>
      </c>
      <c r="D196" s="5" t="str">
        <f>IF(ISBLANK(業務便入力!E43),"",業務便入力!E43)</f>
        <v/>
      </c>
      <c r="E196" s="5" t="str">
        <f>IF(ISBLANK(業務便入力!F43),"",業務便入力!F43)</f>
        <v/>
      </c>
      <c r="F196" s="5" t="str">
        <f ca="1">IFERROR('計算（業務便）'!P43,"")</f>
        <v/>
      </c>
      <c r="G196" s="5" t="str">
        <f ca="1">IFERROR('計算（業務便）'!Q43,"")</f>
        <v/>
      </c>
      <c r="H196" s="5" t="str">
        <f>IF(ISBLANK(業務便入力!J43),"",業務便入力!J43)</f>
        <v/>
      </c>
      <c r="I196" s="5" t="str">
        <f>IF(ISBLANK(業務便入力!I43),"",業務便入力!I43)</f>
        <v/>
      </c>
      <c r="J196" s="5" t="str">
        <f>IF(ISBLANK(業務便入力!D43),"",業務便入力!D43)</f>
        <v/>
      </c>
      <c r="K196" s="5" t="str">
        <f>IF(ISBLANK(業務便入力!T43),"",業務便入力!T43)</f>
        <v/>
      </c>
    </row>
    <row r="197" spans="1:11">
      <c r="A197" s="6">
        <v>41</v>
      </c>
      <c r="B197" s="5" t="str">
        <f>IF(ISBLANK(ID管理番号商品名入力!E43),"",ID管理番号商品名入力!E43)</f>
        <v/>
      </c>
      <c r="C197" s="5" t="str">
        <f>IF(ISBLANK(ID管理番号商品名入力!F43),"",ID管理番号商品名入力!F43)</f>
        <v/>
      </c>
      <c r="D197" s="5" t="str">
        <f>IF(ISBLANK(業務便入力!E44),"",業務便入力!E44)</f>
        <v/>
      </c>
      <c r="E197" s="5" t="str">
        <f>IF(ISBLANK(業務便入力!F44),"",業務便入力!F44)</f>
        <v/>
      </c>
      <c r="F197" s="5" t="str">
        <f ca="1">IFERROR('計算（業務便）'!P44,"")</f>
        <v/>
      </c>
      <c r="G197" s="5" t="str">
        <f ca="1">IFERROR('計算（業務便）'!Q44,"")</f>
        <v/>
      </c>
      <c r="H197" s="5" t="str">
        <f>IF(ISBLANK(業務便入力!J44),"",業務便入力!J44)</f>
        <v/>
      </c>
      <c r="I197" s="5" t="str">
        <f>IF(ISBLANK(業務便入力!I44),"",業務便入力!I44)</f>
        <v/>
      </c>
      <c r="J197" s="5" t="str">
        <f>IF(ISBLANK(業務便入力!D44),"",業務便入力!D44)</f>
        <v/>
      </c>
      <c r="K197" s="5" t="str">
        <f>IF(ISBLANK(業務便入力!T44),"",業務便入力!T44)</f>
        <v/>
      </c>
    </row>
    <row r="198" spans="1:11">
      <c r="A198" s="6">
        <v>42</v>
      </c>
      <c r="B198" s="5" t="str">
        <f>IF(ISBLANK(ID管理番号商品名入力!E44),"",ID管理番号商品名入力!E44)</f>
        <v/>
      </c>
      <c r="C198" s="5" t="str">
        <f>IF(ISBLANK(ID管理番号商品名入力!F44),"",ID管理番号商品名入力!F44)</f>
        <v/>
      </c>
      <c r="D198" s="5" t="str">
        <f>IF(ISBLANK(業務便入力!E45),"",業務便入力!E45)</f>
        <v/>
      </c>
      <c r="E198" s="5" t="str">
        <f>IF(ISBLANK(業務便入力!F45),"",業務便入力!F45)</f>
        <v/>
      </c>
      <c r="F198" s="5" t="str">
        <f ca="1">IFERROR('計算（業務便）'!P45,"")</f>
        <v/>
      </c>
      <c r="G198" s="5" t="str">
        <f ca="1">IFERROR('計算（業務便）'!Q45,"")</f>
        <v/>
      </c>
      <c r="H198" s="5" t="str">
        <f>IF(ISBLANK(業務便入力!J45),"",業務便入力!J45)</f>
        <v/>
      </c>
      <c r="I198" s="5" t="str">
        <f>IF(ISBLANK(業務便入力!I45),"",業務便入力!I45)</f>
        <v/>
      </c>
      <c r="J198" s="5" t="str">
        <f>IF(ISBLANK(業務便入力!D45),"",業務便入力!D45)</f>
        <v/>
      </c>
      <c r="K198" s="5" t="str">
        <f>IF(ISBLANK(業務便入力!T45),"",業務便入力!T45)</f>
        <v/>
      </c>
    </row>
    <row r="199" spans="1:11">
      <c r="A199" s="6">
        <v>43</v>
      </c>
      <c r="B199" s="5" t="str">
        <f>IF(ISBLANK(ID管理番号商品名入力!E45),"",ID管理番号商品名入力!E45)</f>
        <v/>
      </c>
      <c r="C199" s="5" t="str">
        <f>IF(ISBLANK(ID管理番号商品名入力!F45),"",ID管理番号商品名入力!F45)</f>
        <v/>
      </c>
      <c r="D199" s="5" t="str">
        <f>IF(ISBLANK(業務便入力!E46),"",業務便入力!E46)</f>
        <v/>
      </c>
      <c r="E199" s="5" t="str">
        <f>IF(ISBLANK(業務便入力!F46),"",業務便入力!F46)</f>
        <v/>
      </c>
      <c r="F199" s="5" t="str">
        <f ca="1">IFERROR('計算（業務便）'!P46,"")</f>
        <v/>
      </c>
      <c r="G199" s="5" t="str">
        <f ca="1">IFERROR('計算（業務便）'!Q46,"")</f>
        <v/>
      </c>
      <c r="H199" s="5" t="str">
        <f>IF(ISBLANK(業務便入力!J46),"",業務便入力!J46)</f>
        <v/>
      </c>
      <c r="I199" s="5" t="str">
        <f>IF(ISBLANK(業務便入力!I46),"",業務便入力!I46)</f>
        <v/>
      </c>
      <c r="J199" s="5" t="str">
        <f>IF(ISBLANK(業務便入力!D46),"",業務便入力!D46)</f>
        <v/>
      </c>
      <c r="K199" s="5" t="str">
        <f>IF(ISBLANK(業務便入力!T46),"",業務便入力!T46)</f>
        <v/>
      </c>
    </row>
    <row r="200" spans="1:11">
      <c r="A200" s="6">
        <v>44</v>
      </c>
      <c r="B200" s="5" t="str">
        <f>IF(ISBLANK(ID管理番号商品名入力!E46),"",ID管理番号商品名入力!E46)</f>
        <v/>
      </c>
      <c r="C200" s="5" t="str">
        <f>IF(ISBLANK(ID管理番号商品名入力!F46),"",ID管理番号商品名入力!F46)</f>
        <v/>
      </c>
      <c r="D200" s="5" t="str">
        <f>IF(ISBLANK(業務便入力!E47),"",業務便入力!E47)</f>
        <v/>
      </c>
      <c r="E200" s="5" t="str">
        <f>IF(ISBLANK(業務便入力!F47),"",業務便入力!F47)</f>
        <v/>
      </c>
      <c r="F200" s="5" t="str">
        <f ca="1">IFERROR('計算（業務便）'!P47,"")</f>
        <v/>
      </c>
      <c r="G200" s="5" t="str">
        <f ca="1">IFERROR('計算（業務便）'!Q47,"")</f>
        <v/>
      </c>
      <c r="H200" s="5" t="str">
        <f>IF(ISBLANK(業務便入力!J47),"",業務便入力!J47)</f>
        <v/>
      </c>
      <c r="I200" s="5" t="str">
        <f>IF(ISBLANK(業務便入力!I47),"",業務便入力!I47)</f>
        <v/>
      </c>
      <c r="J200" s="5" t="str">
        <f>IF(ISBLANK(業務便入力!D47),"",業務便入力!D47)</f>
        <v/>
      </c>
      <c r="K200" s="5" t="str">
        <f>IF(ISBLANK(業務便入力!T47),"",業務便入力!T47)</f>
        <v/>
      </c>
    </row>
    <row r="201" spans="1:11">
      <c r="A201" s="6">
        <v>45</v>
      </c>
      <c r="B201" s="5" t="str">
        <f>IF(ISBLANK(ID管理番号商品名入力!E47),"",ID管理番号商品名入力!E47)</f>
        <v/>
      </c>
      <c r="C201" s="5" t="str">
        <f>IF(ISBLANK(ID管理番号商品名入力!F47),"",ID管理番号商品名入力!F47)</f>
        <v/>
      </c>
      <c r="D201" s="5" t="str">
        <f>IF(ISBLANK(業務便入力!E48),"",業務便入力!E48)</f>
        <v/>
      </c>
      <c r="E201" s="5" t="str">
        <f>IF(ISBLANK(業務便入力!F48),"",業務便入力!F48)</f>
        <v/>
      </c>
      <c r="F201" s="5" t="str">
        <f ca="1">IFERROR('計算（業務便）'!P48,"")</f>
        <v/>
      </c>
      <c r="G201" s="5" t="str">
        <f ca="1">IFERROR('計算（業務便）'!Q48,"")</f>
        <v/>
      </c>
      <c r="H201" s="5" t="str">
        <f>IF(ISBLANK(業務便入力!J48),"",業務便入力!J48)</f>
        <v/>
      </c>
      <c r="I201" s="5" t="str">
        <f>IF(ISBLANK(業務便入力!I48),"",業務便入力!I48)</f>
        <v/>
      </c>
      <c r="J201" s="5" t="str">
        <f>IF(ISBLANK(業務便入力!D48),"",業務便入力!D48)</f>
        <v/>
      </c>
      <c r="K201" s="5" t="str">
        <f>IF(ISBLANK(業務便入力!T48),"",業務便入力!T48)</f>
        <v/>
      </c>
    </row>
    <row r="202" spans="1:11">
      <c r="A202" s="6">
        <v>46</v>
      </c>
      <c r="B202" s="5" t="str">
        <f>IF(ISBLANK(ID管理番号商品名入力!E48),"",ID管理番号商品名入力!E48)</f>
        <v/>
      </c>
      <c r="C202" s="5" t="str">
        <f>IF(ISBLANK(ID管理番号商品名入力!F48),"",ID管理番号商品名入力!F48)</f>
        <v/>
      </c>
      <c r="D202" s="5" t="str">
        <f>IF(ISBLANK(業務便入力!E49),"",業務便入力!E49)</f>
        <v/>
      </c>
      <c r="E202" s="5" t="str">
        <f>IF(ISBLANK(業務便入力!F49),"",業務便入力!F49)</f>
        <v/>
      </c>
      <c r="F202" s="5" t="str">
        <f ca="1">IFERROR('計算（業務便）'!P49,"")</f>
        <v/>
      </c>
      <c r="G202" s="5" t="str">
        <f ca="1">IFERROR('計算（業務便）'!Q49,"")</f>
        <v/>
      </c>
      <c r="H202" s="5" t="str">
        <f>IF(ISBLANK(業務便入力!J49),"",業務便入力!J49)</f>
        <v/>
      </c>
      <c r="I202" s="5" t="str">
        <f>IF(ISBLANK(業務便入力!I49),"",業務便入力!I49)</f>
        <v/>
      </c>
      <c r="J202" s="5" t="str">
        <f>IF(ISBLANK(業務便入力!D49),"",業務便入力!D49)</f>
        <v/>
      </c>
      <c r="K202" s="5" t="str">
        <f>IF(ISBLANK(業務便入力!T49),"",業務便入力!T49)</f>
        <v/>
      </c>
    </row>
    <row r="203" spans="1:11">
      <c r="A203" s="6">
        <v>47</v>
      </c>
      <c r="B203" s="5" t="str">
        <f>IF(ISBLANK(ID管理番号商品名入力!E49),"",ID管理番号商品名入力!E49)</f>
        <v/>
      </c>
      <c r="C203" s="5" t="str">
        <f>IF(ISBLANK(ID管理番号商品名入力!F49),"",ID管理番号商品名入力!F49)</f>
        <v/>
      </c>
      <c r="D203" s="5" t="str">
        <f>IF(ISBLANK(業務便入力!E50),"",業務便入力!E50)</f>
        <v/>
      </c>
      <c r="E203" s="5" t="str">
        <f>IF(ISBLANK(業務便入力!F50),"",業務便入力!F50)</f>
        <v/>
      </c>
      <c r="F203" s="5" t="str">
        <f ca="1">IFERROR('計算（業務便）'!P50,"")</f>
        <v/>
      </c>
      <c r="G203" s="5" t="str">
        <f ca="1">IFERROR('計算（業務便）'!Q50,"")</f>
        <v/>
      </c>
      <c r="H203" s="5" t="str">
        <f>IF(ISBLANK(業務便入力!J50),"",業務便入力!J50)</f>
        <v/>
      </c>
      <c r="I203" s="5" t="str">
        <f>IF(ISBLANK(業務便入力!I50),"",業務便入力!I50)</f>
        <v/>
      </c>
      <c r="J203" s="5" t="str">
        <f>IF(ISBLANK(業務便入力!D50),"",業務便入力!D50)</f>
        <v/>
      </c>
      <c r="K203" s="5" t="str">
        <f>IF(ISBLANK(業務便入力!T50),"",業務便入力!T50)</f>
        <v/>
      </c>
    </row>
    <row r="204" spans="1:11">
      <c r="A204" s="6">
        <v>48</v>
      </c>
      <c r="B204" s="5" t="str">
        <f>IF(ISBLANK(ID管理番号商品名入力!E50),"",ID管理番号商品名入力!E50)</f>
        <v/>
      </c>
      <c r="C204" s="5" t="str">
        <f>IF(ISBLANK(ID管理番号商品名入力!F50),"",ID管理番号商品名入力!F50)</f>
        <v/>
      </c>
      <c r="D204" s="5" t="str">
        <f>IF(ISBLANK(業務便入力!E51),"",業務便入力!E51)</f>
        <v/>
      </c>
      <c r="E204" s="5" t="str">
        <f>IF(ISBLANK(業務便入力!F51),"",業務便入力!F51)</f>
        <v/>
      </c>
      <c r="F204" s="5" t="str">
        <f ca="1">IFERROR('計算（業務便）'!P51,"")</f>
        <v/>
      </c>
      <c r="G204" s="5" t="str">
        <f ca="1">IFERROR('計算（業務便）'!Q51,"")</f>
        <v/>
      </c>
      <c r="H204" s="5" t="str">
        <f>IF(ISBLANK(業務便入力!J51),"",業務便入力!J51)</f>
        <v/>
      </c>
      <c r="I204" s="5" t="str">
        <f>IF(ISBLANK(業務便入力!I51),"",業務便入力!I51)</f>
        <v/>
      </c>
      <c r="J204" s="5" t="str">
        <f>IF(ISBLANK(業務便入力!D51),"",業務便入力!D51)</f>
        <v/>
      </c>
      <c r="K204" s="5" t="str">
        <f>IF(ISBLANK(業務便入力!T51),"",業務便入力!T51)</f>
        <v/>
      </c>
    </row>
    <row r="205" spans="1:11">
      <c r="A205" s="6">
        <v>49</v>
      </c>
      <c r="B205" s="5" t="str">
        <f>IF(ISBLANK(ID管理番号商品名入力!E51),"",ID管理番号商品名入力!E51)</f>
        <v/>
      </c>
      <c r="C205" s="5" t="str">
        <f>IF(ISBLANK(ID管理番号商品名入力!F51),"",ID管理番号商品名入力!F51)</f>
        <v/>
      </c>
      <c r="D205" s="5" t="str">
        <f>IF(ISBLANK(業務便入力!E52),"",業務便入力!E52)</f>
        <v/>
      </c>
      <c r="E205" s="5" t="str">
        <f>IF(ISBLANK(業務便入力!F52),"",業務便入力!F52)</f>
        <v/>
      </c>
      <c r="F205" s="5" t="str">
        <f ca="1">IFERROR('計算（業務便）'!P52,"")</f>
        <v/>
      </c>
      <c r="G205" s="5" t="str">
        <f ca="1">IFERROR('計算（業務便）'!Q52,"")</f>
        <v/>
      </c>
      <c r="H205" s="5" t="str">
        <f>IF(ISBLANK(業務便入力!J52),"",業務便入力!J52)</f>
        <v/>
      </c>
      <c r="I205" s="5" t="str">
        <f>IF(ISBLANK(業務便入力!I52),"",業務便入力!I52)</f>
        <v/>
      </c>
      <c r="J205" s="5" t="str">
        <f>IF(ISBLANK(業務便入力!D52),"",業務便入力!D52)</f>
        <v/>
      </c>
      <c r="K205" s="5" t="str">
        <f>IF(ISBLANK(業務便入力!T52),"",業務便入力!T52)</f>
        <v/>
      </c>
    </row>
    <row r="206" spans="1:11">
      <c r="A206" s="6">
        <v>50</v>
      </c>
      <c r="B206" s="5" t="str">
        <f>IF(ISBLANK(ID管理番号商品名入力!E52),"",ID管理番号商品名入力!E52)</f>
        <v/>
      </c>
      <c r="C206" s="5" t="str">
        <f>IF(ISBLANK(ID管理番号商品名入力!F52),"",ID管理番号商品名入力!F52)</f>
        <v/>
      </c>
      <c r="D206" s="5" t="str">
        <f>IF(ISBLANK(業務便入力!E53),"",業務便入力!E53)</f>
        <v/>
      </c>
      <c r="E206" s="5" t="str">
        <f>IF(ISBLANK(業務便入力!F53),"",業務便入力!F53)</f>
        <v/>
      </c>
      <c r="F206" s="5" t="str">
        <f ca="1">IFERROR('計算（業務便）'!P53,"")</f>
        <v/>
      </c>
      <c r="G206" s="5" t="str">
        <f ca="1">IFERROR('計算（業務便）'!Q53,"")</f>
        <v/>
      </c>
      <c r="H206" s="5" t="str">
        <f>IF(ISBLANK(業務便入力!J53),"",業務便入力!J53)</f>
        <v/>
      </c>
      <c r="I206" s="5" t="str">
        <f>IF(ISBLANK(業務便入力!I53),"",業務便入力!I53)</f>
        <v/>
      </c>
      <c r="J206" s="5" t="str">
        <f>IF(ISBLANK(業務便入力!D53),"",業務便入力!D53)</f>
        <v/>
      </c>
      <c r="K206" s="5" t="str">
        <f>IF(ISBLANK(業務便入力!T53),"",業務便入力!T53)</f>
        <v/>
      </c>
    </row>
    <row r="207" spans="1:11">
      <c r="A207" s="6">
        <v>51</v>
      </c>
      <c r="B207" s="5" t="str">
        <f>IF(ISBLANK(ID管理番号商品名入力!E53),"",ID管理番号商品名入力!E53)</f>
        <v/>
      </c>
      <c r="C207" s="5" t="str">
        <f>IF(ISBLANK(ID管理番号商品名入力!F53),"",ID管理番号商品名入力!F53)</f>
        <v/>
      </c>
      <c r="D207" s="5" t="str">
        <f>IF(ISBLANK(業務便入力!E54),"",業務便入力!E54)</f>
        <v/>
      </c>
      <c r="E207" s="5" t="str">
        <f>IF(ISBLANK(業務便入力!F54),"",業務便入力!F54)</f>
        <v/>
      </c>
      <c r="F207" s="5" t="str">
        <f ca="1">IFERROR('計算（業務便）'!P54,"")</f>
        <v/>
      </c>
      <c r="G207" s="5" t="str">
        <f ca="1">IFERROR('計算（業務便）'!Q54,"")</f>
        <v/>
      </c>
      <c r="H207" s="5" t="str">
        <f>IF(ISBLANK(業務便入力!J54),"",業務便入力!J54)</f>
        <v/>
      </c>
      <c r="I207" s="5" t="str">
        <f>IF(ISBLANK(業務便入力!I54),"",業務便入力!I54)</f>
        <v/>
      </c>
      <c r="J207" s="5" t="str">
        <f>IF(ISBLANK(業務便入力!D54),"",業務便入力!D54)</f>
        <v/>
      </c>
      <c r="K207" s="5" t="str">
        <f>IF(ISBLANK(業務便入力!T54),"",業務便入力!T54)</f>
        <v/>
      </c>
    </row>
    <row r="208" spans="1:11">
      <c r="A208" s="6">
        <v>52</v>
      </c>
      <c r="B208" s="5" t="str">
        <f>IF(ISBLANK(ID管理番号商品名入力!E54),"",ID管理番号商品名入力!E54)</f>
        <v/>
      </c>
      <c r="C208" s="5" t="str">
        <f>IF(ISBLANK(ID管理番号商品名入力!F54),"",ID管理番号商品名入力!F54)</f>
        <v/>
      </c>
      <c r="D208" s="5" t="str">
        <f>IF(ISBLANK(業務便入力!E55),"",業務便入力!E55)</f>
        <v/>
      </c>
      <c r="E208" s="5" t="str">
        <f>IF(ISBLANK(業務便入力!F55),"",業務便入力!F55)</f>
        <v/>
      </c>
      <c r="F208" s="5" t="str">
        <f ca="1">IFERROR('計算（業務便）'!P55,"")</f>
        <v/>
      </c>
      <c r="G208" s="5" t="str">
        <f ca="1">IFERROR('計算（業務便）'!Q55,"")</f>
        <v/>
      </c>
      <c r="H208" s="5" t="str">
        <f>IF(ISBLANK(業務便入力!J55),"",業務便入力!J55)</f>
        <v/>
      </c>
      <c r="I208" s="5" t="str">
        <f>IF(ISBLANK(業務便入力!I55),"",業務便入力!I55)</f>
        <v/>
      </c>
      <c r="J208" s="5" t="str">
        <f>IF(ISBLANK(業務便入力!D55),"",業務便入力!D55)</f>
        <v/>
      </c>
      <c r="K208" s="5" t="str">
        <f>IF(ISBLANK(業務便入力!T55),"",業務便入力!T55)</f>
        <v/>
      </c>
    </row>
    <row r="209" spans="1:11">
      <c r="A209" s="6">
        <v>53</v>
      </c>
      <c r="B209" s="5" t="str">
        <f>IF(ISBLANK(ID管理番号商品名入力!E55),"",ID管理番号商品名入力!E55)</f>
        <v/>
      </c>
      <c r="C209" s="5" t="str">
        <f>IF(ISBLANK(ID管理番号商品名入力!F55),"",ID管理番号商品名入力!F55)</f>
        <v/>
      </c>
      <c r="D209" s="5" t="str">
        <f>IF(ISBLANK(業務便入力!E56),"",業務便入力!E56)</f>
        <v/>
      </c>
      <c r="E209" s="5" t="str">
        <f>IF(ISBLANK(業務便入力!F56),"",業務便入力!F56)</f>
        <v/>
      </c>
      <c r="F209" s="5" t="str">
        <f ca="1">IFERROR('計算（業務便）'!P56,"")</f>
        <v/>
      </c>
      <c r="G209" s="5" t="str">
        <f ca="1">IFERROR('計算（業務便）'!Q56,"")</f>
        <v/>
      </c>
      <c r="H209" s="5" t="str">
        <f>IF(ISBLANK(業務便入力!J56),"",業務便入力!J56)</f>
        <v/>
      </c>
      <c r="I209" s="5" t="str">
        <f>IF(ISBLANK(業務便入力!I56),"",業務便入力!I56)</f>
        <v/>
      </c>
      <c r="J209" s="5" t="str">
        <f>IF(ISBLANK(業務便入力!D56),"",業務便入力!D56)</f>
        <v/>
      </c>
      <c r="K209" s="5" t="str">
        <f>IF(ISBLANK(業務便入力!T56),"",業務便入力!T56)</f>
        <v/>
      </c>
    </row>
    <row r="210" spans="1:11">
      <c r="A210" s="6">
        <v>54</v>
      </c>
      <c r="B210" s="5" t="str">
        <f>IF(ISBLANK(ID管理番号商品名入力!E56),"",ID管理番号商品名入力!E56)</f>
        <v/>
      </c>
      <c r="C210" s="5" t="str">
        <f>IF(ISBLANK(ID管理番号商品名入力!F56),"",ID管理番号商品名入力!F56)</f>
        <v/>
      </c>
      <c r="D210" s="5" t="str">
        <f>IF(ISBLANK(業務便入力!E57),"",業務便入力!E57)</f>
        <v/>
      </c>
      <c r="E210" s="5" t="str">
        <f>IF(ISBLANK(業務便入力!F57),"",業務便入力!F57)</f>
        <v/>
      </c>
      <c r="F210" s="5" t="str">
        <f ca="1">IFERROR('計算（業務便）'!P57,"")</f>
        <v/>
      </c>
      <c r="G210" s="5" t="str">
        <f ca="1">IFERROR('計算（業務便）'!Q57,"")</f>
        <v/>
      </c>
      <c r="H210" s="5" t="str">
        <f>IF(ISBLANK(業務便入力!J57),"",業務便入力!J57)</f>
        <v/>
      </c>
      <c r="I210" s="5" t="str">
        <f>IF(ISBLANK(業務便入力!I57),"",業務便入力!I57)</f>
        <v/>
      </c>
      <c r="J210" s="5" t="str">
        <f>IF(ISBLANK(業務便入力!D57),"",業務便入力!D57)</f>
        <v/>
      </c>
      <c r="K210" s="5" t="str">
        <f>IF(ISBLANK(業務便入力!T57),"",業務便入力!T57)</f>
        <v/>
      </c>
    </row>
    <row r="211" spans="1:11">
      <c r="A211" s="6">
        <v>55</v>
      </c>
      <c r="B211" s="5" t="str">
        <f>IF(ISBLANK(ID管理番号商品名入力!E57),"",ID管理番号商品名入力!E57)</f>
        <v/>
      </c>
      <c r="C211" s="5" t="str">
        <f>IF(ISBLANK(ID管理番号商品名入力!F57),"",ID管理番号商品名入力!F57)</f>
        <v/>
      </c>
      <c r="D211" s="5" t="str">
        <f>IF(ISBLANK(業務便入力!E58),"",業務便入力!E58)</f>
        <v/>
      </c>
      <c r="E211" s="5" t="str">
        <f>IF(ISBLANK(業務便入力!F58),"",業務便入力!F58)</f>
        <v/>
      </c>
      <c r="F211" s="5" t="str">
        <f ca="1">IFERROR('計算（業務便）'!P58,"")</f>
        <v/>
      </c>
      <c r="G211" s="5" t="str">
        <f ca="1">IFERROR('計算（業務便）'!Q58,"")</f>
        <v/>
      </c>
      <c r="H211" s="5" t="str">
        <f>IF(ISBLANK(業務便入力!J58),"",業務便入力!J58)</f>
        <v/>
      </c>
      <c r="I211" s="5" t="str">
        <f>IF(ISBLANK(業務便入力!I58),"",業務便入力!I58)</f>
        <v/>
      </c>
      <c r="J211" s="5" t="str">
        <f>IF(ISBLANK(業務便入力!D58),"",業務便入力!D58)</f>
        <v/>
      </c>
      <c r="K211" s="5" t="str">
        <f>IF(ISBLANK(業務便入力!T58),"",業務便入力!T58)</f>
        <v/>
      </c>
    </row>
    <row r="212" spans="1:11">
      <c r="A212" s="6">
        <v>56</v>
      </c>
      <c r="B212" s="5" t="str">
        <f>IF(ISBLANK(ID管理番号商品名入力!E58),"",ID管理番号商品名入力!E58)</f>
        <v/>
      </c>
      <c r="C212" s="5" t="str">
        <f>IF(ISBLANK(ID管理番号商品名入力!F58),"",ID管理番号商品名入力!F58)</f>
        <v/>
      </c>
      <c r="D212" s="5" t="str">
        <f>IF(ISBLANK(業務便入力!E59),"",業務便入力!E59)</f>
        <v/>
      </c>
      <c r="E212" s="5" t="str">
        <f>IF(ISBLANK(業務便入力!F59),"",業務便入力!F59)</f>
        <v/>
      </c>
      <c r="F212" s="5" t="str">
        <f ca="1">IFERROR('計算（業務便）'!P59,"")</f>
        <v/>
      </c>
      <c r="G212" s="5" t="str">
        <f ca="1">IFERROR('計算（業務便）'!Q59,"")</f>
        <v/>
      </c>
      <c r="H212" s="5" t="str">
        <f>IF(ISBLANK(業務便入力!J59),"",業務便入力!J59)</f>
        <v/>
      </c>
      <c r="I212" s="5" t="str">
        <f>IF(ISBLANK(業務便入力!I59),"",業務便入力!I59)</f>
        <v/>
      </c>
      <c r="J212" s="5" t="str">
        <f>IF(ISBLANK(業務便入力!D59),"",業務便入力!D59)</f>
        <v/>
      </c>
      <c r="K212" s="5" t="str">
        <f>IF(ISBLANK(業務便入力!T59),"",業務便入力!T59)</f>
        <v/>
      </c>
    </row>
    <row r="213" spans="1:11">
      <c r="A213" s="6">
        <v>57</v>
      </c>
      <c r="B213" s="5" t="str">
        <f>IF(ISBLANK(ID管理番号商品名入力!E59),"",ID管理番号商品名入力!E59)</f>
        <v/>
      </c>
      <c r="C213" s="5" t="str">
        <f>IF(ISBLANK(ID管理番号商品名入力!F59),"",ID管理番号商品名入力!F59)</f>
        <v/>
      </c>
      <c r="D213" s="5" t="str">
        <f>IF(ISBLANK(業務便入力!E60),"",業務便入力!E60)</f>
        <v/>
      </c>
      <c r="E213" s="5" t="str">
        <f>IF(ISBLANK(業務便入力!F60),"",業務便入力!F60)</f>
        <v/>
      </c>
      <c r="F213" s="5" t="str">
        <f ca="1">IFERROR('計算（業務便）'!P60,"")</f>
        <v/>
      </c>
      <c r="G213" s="5" t="str">
        <f ca="1">IFERROR('計算（業務便）'!Q60,"")</f>
        <v/>
      </c>
      <c r="H213" s="5" t="str">
        <f>IF(ISBLANK(業務便入力!J60),"",業務便入力!J60)</f>
        <v/>
      </c>
      <c r="I213" s="5" t="str">
        <f>IF(ISBLANK(業務便入力!I60),"",業務便入力!I60)</f>
        <v/>
      </c>
      <c r="J213" s="5" t="str">
        <f>IF(ISBLANK(業務便入力!D60),"",業務便入力!D60)</f>
        <v/>
      </c>
      <c r="K213" s="5" t="str">
        <f>IF(ISBLANK(業務便入力!T60),"",業務便入力!T60)</f>
        <v/>
      </c>
    </row>
    <row r="214" spans="1:11">
      <c r="A214" s="6">
        <v>58</v>
      </c>
      <c r="B214" s="5" t="str">
        <f>IF(ISBLANK(ID管理番号商品名入力!E60),"",ID管理番号商品名入力!E60)</f>
        <v/>
      </c>
      <c r="C214" s="5" t="str">
        <f>IF(ISBLANK(ID管理番号商品名入力!F60),"",ID管理番号商品名入力!F60)</f>
        <v/>
      </c>
      <c r="D214" s="5" t="str">
        <f>IF(ISBLANK(業務便入力!E61),"",業務便入力!E61)</f>
        <v/>
      </c>
      <c r="E214" s="5" t="str">
        <f>IF(ISBLANK(業務便入力!F61),"",業務便入力!F61)</f>
        <v/>
      </c>
      <c r="F214" s="5" t="str">
        <f ca="1">IFERROR('計算（業務便）'!P61,"")</f>
        <v/>
      </c>
      <c r="G214" s="5" t="str">
        <f ca="1">IFERROR('計算（業務便）'!Q61,"")</f>
        <v/>
      </c>
      <c r="H214" s="5" t="str">
        <f>IF(ISBLANK(業務便入力!J61),"",業務便入力!J61)</f>
        <v/>
      </c>
      <c r="I214" s="5" t="str">
        <f>IF(ISBLANK(業務便入力!I61),"",業務便入力!I61)</f>
        <v/>
      </c>
      <c r="J214" s="5" t="str">
        <f>IF(ISBLANK(業務便入力!D61),"",業務便入力!D61)</f>
        <v/>
      </c>
      <c r="K214" s="5" t="str">
        <f>IF(ISBLANK(業務便入力!T61),"",業務便入力!T61)</f>
        <v/>
      </c>
    </row>
    <row r="215" spans="1:11">
      <c r="A215" s="6">
        <v>59</v>
      </c>
      <c r="B215" s="5" t="str">
        <f>IF(ISBLANK(ID管理番号商品名入力!E61),"",ID管理番号商品名入力!E61)</f>
        <v/>
      </c>
      <c r="C215" s="5" t="str">
        <f>IF(ISBLANK(ID管理番号商品名入力!F61),"",ID管理番号商品名入力!F61)</f>
        <v/>
      </c>
      <c r="D215" s="5" t="str">
        <f>IF(ISBLANK(業務便入力!E62),"",業務便入力!E62)</f>
        <v/>
      </c>
      <c r="E215" s="5" t="str">
        <f>IF(ISBLANK(業務便入力!F62),"",業務便入力!F62)</f>
        <v/>
      </c>
      <c r="F215" s="5" t="str">
        <f ca="1">IFERROR('計算（業務便）'!P62,"")</f>
        <v/>
      </c>
      <c r="G215" s="5" t="str">
        <f ca="1">IFERROR('計算（業務便）'!Q62,"")</f>
        <v/>
      </c>
      <c r="H215" s="5" t="str">
        <f>IF(ISBLANK(業務便入力!J62),"",業務便入力!J62)</f>
        <v/>
      </c>
      <c r="I215" s="5" t="str">
        <f>IF(ISBLANK(業務便入力!I62),"",業務便入力!I62)</f>
        <v/>
      </c>
      <c r="J215" s="5" t="str">
        <f>IF(ISBLANK(業務便入力!D62),"",業務便入力!D62)</f>
        <v/>
      </c>
      <c r="K215" s="5" t="str">
        <f>IF(ISBLANK(業務便入力!T62),"",業務便入力!T62)</f>
        <v/>
      </c>
    </row>
    <row r="216" spans="1:11">
      <c r="A216" s="6">
        <v>60</v>
      </c>
      <c r="B216" s="5" t="str">
        <f>IF(ISBLANK(ID管理番号商品名入力!E62),"",ID管理番号商品名入力!E62)</f>
        <v/>
      </c>
      <c r="C216" s="5" t="str">
        <f>IF(ISBLANK(ID管理番号商品名入力!F62),"",ID管理番号商品名入力!F62)</f>
        <v/>
      </c>
      <c r="D216" s="5" t="str">
        <f>IF(ISBLANK(業務便入力!E63),"",業務便入力!E63)</f>
        <v/>
      </c>
      <c r="E216" s="5" t="str">
        <f>IF(ISBLANK(業務便入力!F63),"",業務便入力!F63)</f>
        <v/>
      </c>
      <c r="F216" s="5" t="str">
        <f ca="1">IFERROR('計算（業務便）'!P63,"")</f>
        <v/>
      </c>
      <c r="G216" s="5" t="str">
        <f ca="1">IFERROR('計算（業務便）'!Q63,"")</f>
        <v/>
      </c>
      <c r="H216" s="5" t="str">
        <f>IF(ISBLANK(業務便入力!J63),"",業務便入力!J63)</f>
        <v/>
      </c>
      <c r="I216" s="5" t="str">
        <f>IF(ISBLANK(業務便入力!I63),"",業務便入力!I63)</f>
        <v/>
      </c>
      <c r="J216" s="5" t="str">
        <f>IF(ISBLANK(業務便入力!D63),"",業務便入力!D63)</f>
        <v/>
      </c>
      <c r="K216" s="5" t="str">
        <f>IF(ISBLANK(業務便入力!T63),"",業務便入力!T63)</f>
        <v/>
      </c>
    </row>
    <row r="217" spans="1:11">
      <c r="A217" s="6">
        <v>61</v>
      </c>
      <c r="B217" s="5" t="str">
        <f>IF(ISBLANK(ID管理番号商品名入力!E63),"",ID管理番号商品名入力!E63)</f>
        <v/>
      </c>
      <c r="C217" s="5" t="str">
        <f>IF(ISBLANK(ID管理番号商品名入力!F63),"",ID管理番号商品名入力!F63)</f>
        <v/>
      </c>
      <c r="D217" s="5" t="str">
        <f>IF(ISBLANK(業務便入力!E64),"",業務便入力!E64)</f>
        <v/>
      </c>
      <c r="E217" s="5" t="str">
        <f>IF(ISBLANK(業務便入力!F64),"",業務便入力!F64)</f>
        <v/>
      </c>
      <c r="F217" s="5" t="str">
        <f ca="1">IFERROR('計算（業務便）'!P64,"")</f>
        <v/>
      </c>
      <c r="G217" s="5" t="str">
        <f ca="1">IFERROR('計算（業務便）'!Q64,"")</f>
        <v/>
      </c>
      <c r="H217" s="5" t="str">
        <f>IF(ISBLANK(業務便入力!J64),"",業務便入力!J64)</f>
        <v/>
      </c>
      <c r="I217" s="5" t="str">
        <f>IF(ISBLANK(業務便入力!I64),"",業務便入力!I64)</f>
        <v/>
      </c>
      <c r="J217" s="5" t="str">
        <f>IF(ISBLANK(業務便入力!D64),"",業務便入力!D64)</f>
        <v/>
      </c>
      <c r="K217" s="5" t="str">
        <f>IF(ISBLANK(業務便入力!T64),"",業務便入力!T64)</f>
        <v/>
      </c>
    </row>
    <row r="218" spans="1:11">
      <c r="A218" s="6">
        <v>62</v>
      </c>
      <c r="B218" s="5" t="str">
        <f>IF(ISBLANK(ID管理番号商品名入力!E64),"",ID管理番号商品名入力!E64)</f>
        <v/>
      </c>
      <c r="C218" s="5" t="str">
        <f>IF(ISBLANK(ID管理番号商品名入力!F64),"",ID管理番号商品名入力!F64)</f>
        <v/>
      </c>
      <c r="D218" s="5" t="str">
        <f>IF(ISBLANK(業務便入力!E65),"",業務便入力!E65)</f>
        <v/>
      </c>
      <c r="E218" s="5" t="str">
        <f>IF(ISBLANK(業務便入力!F65),"",業務便入力!F65)</f>
        <v/>
      </c>
      <c r="F218" s="5" t="str">
        <f ca="1">IFERROR('計算（業務便）'!P65,"")</f>
        <v/>
      </c>
      <c r="G218" s="5" t="str">
        <f ca="1">IFERROR('計算（業務便）'!Q65,"")</f>
        <v/>
      </c>
      <c r="H218" s="5" t="str">
        <f>IF(ISBLANK(業務便入力!J65),"",業務便入力!J65)</f>
        <v/>
      </c>
      <c r="I218" s="5" t="str">
        <f>IF(ISBLANK(業務便入力!I65),"",業務便入力!I65)</f>
        <v/>
      </c>
      <c r="J218" s="5" t="str">
        <f>IF(ISBLANK(業務便入力!D65),"",業務便入力!D65)</f>
        <v/>
      </c>
      <c r="K218" s="5" t="str">
        <f>IF(ISBLANK(業務便入力!T65),"",業務便入力!T65)</f>
        <v/>
      </c>
    </row>
    <row r="219" spans="1:11">
      <c r="A219" s="6">
        <v>63</v>
      </c>
      <c r="B219" s="5" t="str">
        <f>IF(ISBLANK(ID管理番号商品名入力!E65),"",ID管理番号商品名入力!E65)</f>
        <v/>
      </c>
      <c r="C219" s="5" t="str">
        <f>IF(ISBLANK(ID管理番号商品名入力!F65),"",ID管理番号商品名入力!F65)</f>
        <v/>
      </c>
      <c r="D219" s="5" t="str">
        <f>IF(ISBLANK(業務便入力!E66),"",業務便入力!E66)</f>
        <v/>
      </c>
      <c r="E219" s="5" t="str">
        <f>IF(ISBLANK(業務便入力!F66),"",業務便入力!F66)</f>
        <v/>
      </c>
      <c r="F219" s="5" t="str">
        <f ca="1">IFERROR('計算（業務便）'!P66,"")</f>
        <v/>
      </c>
      <c r="G219" s="5" t="str">
        <f ca="1">IFERROR('計算（業務便）'!Q66,"")</f>
        <v/>
      </c>
      <c r="H219" s="5" t="str">
        <f>IF(ISBLANK(業務便入力!J66),"",業務便入力!J66)</f>
        <v/>
      </c>
      <c r="I219" s="5" t="str">
        <f>IF(ISBLANK(業務便入力!I66),"",業務便入力!I66)</f>
        <v/>
      </c>
      <c r="J219" s="5" t="str">
        <f>IF(ISBLANK(業務便入力!D66),"",業務便入力!D66)</f>
        <v/>
      </c>
      <c r="K219" s="5" t="str">
        <f>IF(ISBLANK(業務便入力!T66),"",業務便入力!T66)</f>
        <v/>
      </c>
    </row>
    <row r="220" spans="1:11">
      <c r="A220" s="6">
        <v>64</v>
      </c>
      <c r="B220" s="5" t="str">
        <f>IF(ISBLANK(ID管理番号商品名入力!E66),"",ID管理番号商品名入力!E66)</f>
        <v/>
      </c>
      <c r="C220" s="5" t="str">
        <f>IF(ISBLANK(ID管理番号商品名入力!F66),"",ID管理番号商品名入力!F66)</f>
        <v/>
      </c>
      <c r="D220" s="5" t="str">
        <f>IF(ISBLANK(業務便入力!E67),"",業務便入力!E67)</f>
        <v/>
      </c>
      <c r="E220" s="5" t="str">
        <f>IF(ISBLANK(業務便入力!F67),"",業務便入力!F67)</f>
        <v/>
      </c>
      <c r="F220" s="5" t="str">
        <f ca="1">IFERROR('計算（業務便）'!P67,"")</f>
        <v/>
      </c>
      <c r="G220" s="5" t="str">
        <f ca="1">IFERROR('計算（業務便）'!Q67,"")</f>
        <v/>
      </c>
      <c r="H220" s="5" t="str">
        <f>IF(ISBLANK(業務便入力!J67),"",業務便入力!J67)</f>
        <v/>
      </c>
      <c r="I220" s="5" t="str">
        <f>IF(ISBLANK(業務便入力!I67),"",業務便入力!I67)</f>
        <v/>
      </c>
      <c r="J220" s="5" t="str">
        <f>IF(ISBLANK(業務便入力!D67),"",業務便入力!D67)</f>
        <v/>
      </c>
      <c r="K220" s="5" t="str">
        <f>IF(ISBLANK(業務便入力!T67),"",業務便入力!T67)</f>
        <v/>
      </c>
    </row>
    <row r="221" spans="1:11">
      <c r="A221" s="6">
        <v>65</v>
      </c>
      <c r="B221" s="5" t="str">
        <f>IF(ISBLANK(ID管理番号商品名入力!E67),"",ID管理番号商品名入力!E67)</f>
        <v/>
      </c>
      <c r="C221" s="5" t="str">
        <f>IF(ISBLANK(ID管理番号商品名入力!F67),"",ID管理番号商品名入力!F67)</f>
        <v/>
      </c>
      <c r="D221" s="5" t="str">
        <f>IF(ISBLANK(業務便入力!E68),"",業務便入力!E68)</f>
        <v/>
      </c>
      <c r="E221" s="5" t="str">
        <f>IF(ISBLANK(業務便入力!F68),"",業務便入力!F68)</f>
        <v/>
      </c>
      <c r="F221" s="5" t="str">
        <f ca="1">IFERROR('計算（業務便）'!P68,"")</f>
        <v/>
      </c>
      <c r="G221" s="5" t="str">
        <f ca="1">IFERROR('計算（業務便）'!Q68,"")</f>
        <v/>
      </c>
      <c r="H221" s="5" t="str">
        <f>IF(ISBLANK(業務便入力!J68),"",業務便入力!J68)</f>
        <v/>
      </c>
      <c r="I221" s="5" t="str">
        <f>IF(ISBLANK(業務便入力!I68),"",業務便入力!I68)</f>
        <v/>
      </c>
      <c r="J221" s="5" t="str">
        <f>IF(ISBLANK(業務便入力!D68),"",業務便入力!D68)</f>
        <v/>
      </c>
      <c r="K221" s="5" t="str">
        <f>IF(ISBLANK(業務便入力!T68),"",業務便入力!T68)</f>
        <v/>
      </c>
    </row>
    <row r="222" spans="1:11">
      <c r="A222" s="6">
        <v>66</v>
      </c>
      <c r="B222" s="5" t="str">
        <f>IF(ISBLANK(ID管理番号商品名入力!E68),"",ID管理番号商品名入力!E68)</f>
        <v/>
      </c>
      <c r="C222" s="5" t="str">
        <f>IF(ISBLANK(ID管理番号商品名入力!F68),"",ID管理番号商品名入力!F68)</f>
        <v/>
      </c>
      <c r="D222" s="5" t="str">
        <f>IF(ISBLANK(業務便入力!E69),"",業務便入力!E69)</f>
        <v/>
      </c>
      <c r="E222" s="5" t="str">
        <f>IF(ISBLANK(業務便入力!F69),"",業務便入力!F69)</f>
        <v/>
      </c>
      <c r="F222" s="5" t="str">
        <f ca="1">IFERROR('計算（業務便）'!P69,"")</f>
        <v/>
      </c>
      <c r="G222" s="5" t="str">
        <f ca="1">IFERROR('計算（業務便）'!Q69,"")</f>
        <v/>
      </c>
      <c r="H222" s="5" t="str">
        <f>IF(ISBLANK(業務便入力!J69),"",業務便入力!J69)</f>
        <v/>
      </c>
      <c r="I222" s="5" t="str">
        <f>IF(ISBLANK(業務便入力!I69),"",業務便入力!I69)</f>
        <v/>
      </c>
      <c r="J222" s="5" t="str">
        <f>IF(ISBLANK(業務便入力!D69),"",業務便入力!D69)</f>
        <v/>
      </c>
      <c r="K222" s="5" t="str">
        <f>IF(ISBLANK(業務便入力!T69),"",業務便入力!T69)</f>
        <v/>
      </c>
    </row>
    <row r="223" spans="1:11">
      <c r="A223" s="6">
        <v>67</v>
      </c>
      <c r="B223" s="5" t="str">
        <f>IF(ISBLANK(ID管理番号商品名入力!E69),"",ID管理番号商品名入力!E69)</f>
        <v/>
      </c>
      <c r="C223" s="5" t="str">
        <f>IF(ISBLANK(ID管理番号商品名入力!F69),"",ID管理番号商品名入力!F69)</f>
        <v/>
      </c>
      <c r="D223" s="5" t="str">
        <f>IF(ISBLANK(業務便入力!E70),"",業務便入力!E70)</f>
        <v/>
      </c>
      <c r="E223" s="5" t="str">
        <f>IF(ISBLANK(業務便入力!F70),"",業務便入力!F70)</f>
        <v/>
      </c>
      <c r="F223" s="5" t="str">
        <f ca="1">IFERROR('計算（業務便）'!P70,"")</f>
        <v/>
      </c>
      <c r="G223" s="5" t="str">
        <f ca="1">IFERROR('計算（業務便）'!Q70,"")</f>
        <v/>
      </c>
      <c r="H223" s="5" t="str">
        <f>IF(ISBLANK(業務便入力!J70),"",業務便入力!J70)</f>
        <v/>
      </c>
      <c r="I223" s="5" t="str">
        <f>IF(ISBLANK(業務便入力!I70),"",業務便入力!I70)</f>
        <v/>
      </c>
      <c r="J223" s="5" t="str">
        <f>IF(ISBLANK(業務便入力!D70),"",業務便入力!D70)</f>
        <v/>
      </c>
      <c r="K223" s="5" t="str">
        <f>IF(ISBLANK(業務便入力!T70),"",業務便入力!T70)</f>
        <v/>
      </c>
    </row>
    <row r="224" spans="1:11">
      <c r="A224" s="6">
        <v>68</v>
      </c>
      <c r="B224" s="5" t="str">
        <f>IF(ISBLANK(ID管理番号商品名入力!E70),"",ID管理番号商品名入力!E70)</f>
        <v/>
      </c>
      <c r="C224" s="5" t="str">
        <f>IF(ISBLANK(ID管理番号商品名入力!F70),"",ID管理番号商品名入力!F70)</f>
        <v/>
      </c>
      <c r="D224" s="5" t="str">
        <f>IF(ISBLANK(業務便入力!E71),"",業務便入力!E71)</f>
        <v/>
      </c>
      <c r="E224" s="5" t="str">
        <f>IF(ISBLANK(業務便入力!F71),"",業務便入力!F71)</f>
        <v/>
      </c>
      <c r="F224" s="5" t="str">
        <f ca="1">IFERROR('計算（業務便）'!P71,"")</f>
        <v/>
      </c>
      <c r="G224" s="5" t="str">
        <f ca="1">IFERROR('計算（業務便）'!Q71,"")</f>
        <v/>
      </c>
      <c r="H224" s="5" t="str">
        <f>IF(ISBLANK(業務便入力!J71),"",業務便入力!J71)</f>
        <v/>
      </c>
      <c r="I224" s="5" t="str">
        <f>IF(ISBLANK(業務便入力!I71),"",業務便入力!I71)</f>
        <v/>
      </c>
      <c r="J224" s="5" t="str">
        <f>IF(ISBLANK(業務便入力!D71),"",業務便入力!D71)</f>
        <v/>
      </c>
      <c r="K224" s="5" t="str">
        <f>IF(ISBLANK(業務便入力!T71),"",業務便入力!T71)</f>
        <v/>
      </c>
    </row>
    <row r="225" spans="1:11">
      <c r="A225" s="6">
        <v>69</v>
      </c>
      <c r="B225" s="5" t="str">
        <f>IF(ISBLANK(ID管理番号商品名入力!E71),"",ID管理番号商品名入力!E71)</f>
        <v/>
      </c>
      <c r="C225" s="5" t="str">
        <f>IF(ISBLANK(ID管理番号商品名入力!F71),"",ID管理番号商品名入力!F71)</f>
        <v/>
      </c>
      <c r="D225" s="5" t="str">
        <f>IF(ISBLANK(業務便入力!E72),"",業務便入力!E72)</f>
        <v/>
      </c>
      <c r="E225" s="5" t="str">
        <f>IF(ISBLANK(業務便入力!F72),"",業務便入力!F72)</f>
        <v/>
      </c>
      <c r="F225" s="5" t="str">
        <f ca="1">IFERROR('計算（業務便）'!P72,"")</f>
        <v/>
      </c>
      <c r="G225" s="5" t="str">
        <f ca="1">IFERROR('計算（業務便）'!Q72,"")</f>
        <v/>
      </c>
      <c r="H225" s="5" t="str">
        <f>IF(ISBLANK(業務便入力!J72),"",業務便入力!J72)</f>
        <v/>
      </c>
      <c r="I225" s="5" t="str">
        <f>IF(ISBLANK(業務便入力!I72),"",業務便入力!I72)</f>
        <v/>
      </c>
      <c r="J225" s="5" t="str">
        <f>IF(ISBLANK(業務便入力!D72),"",業務便入力!D72)</f>
        <v/>
      </c>
      <c r="K225" s="5" t="str">
        <f>IF(ISBLANK(業務便入力!T72),"",業務便入力!T72)</f>
        <v/>
      </c>
    </row>
    <row r="226" spans="1:11">
      <c r="A226" s="6">
        <v>70</v>
      </c>
      <c r="B226" s="5" t="str">
        <f>IF(ISBLANK(ID管理番号商品名入力!E72),"",ID管理番号商品名入力!E72)</f>
        <v/>
      </c>
      <c r="C226" s="5" t="str">
        <f>IF(ISBLANK(ID管理番号商品名入力!F72),"",ID管理番号商品名入力!F72)</f>
        <v/>
      </c>
      <c r="D226" s="5" t="str">
        <f>IF(ISBLANK(業務便入力!E73),"",業務便入力!E73)</f>
        <v/>
      </c>
      <c r="E226" s="5" t="str">
        <f>IF(ISBLANK(業務便入力!F73),"",業務便入力!F73)</f>
        <v/>
      </c>
      <c r="F226" s="5" t="str">
        <f ca="1">IFERROR('計算（業務便）'!P73,"")</f>
        <v/>
      </c>
      <c r="G226" s="5" t="str">
        <f ca="1">IFERROR('計算（業務便）'!Q73,"")</f>
        <v/>
      </c>
      <c r="H226" s="5" t="str">
        <f>IF(ISBLANK(業務便入力!J73),"",業務便入力!J73)</f>
        <v/>
      </c>
      <c r="I226" s="5" t="str">
        <f>IF(ISBLANK(業務便入力!I73),"",業務便入力!I73)</f>
        <v/>
      </c>
      <c r="J226" s="5" t="str">
        <f>IF(ISBLANK(業務便入力!D73),"",業務便入力!D73)</f>
        <v/>
      </c>
      <c r="K226" s="5" t="str">
        <f>IF(ISBLANK(業務便入力!T73),"",業務便入力!T73)</f>
        <v/>
      </c>
    </row>
    <row r="227" spans="1:11">
      <c r="A227" s="6">
        <v>71</v>
      </c>
      <c r="B227" s="5" t="str">
        <f>IF(ISBLANK(ID管理番号商品名入力!E73),"",ID管理番号商品名入力!E73)</f>
        <v/>
      </c>
      <c r="C227" s="5" t="str">
        <f>IF(ISBLANK(ID管理番号商品名入力!F73),"",ID管理番号商品名入力!F73)</f>
        <v/>
      </c>
      <c r="D227" s="5" t="str">
        <f>IF(ISBLANK(業務便入力!E74),"",業務便入力!E74)</f>
        <v/>
      </c>
      <c r="E227" s="5" t="str">
        <f>IF(ISBLANK(業務便入力!F74),"",業務便入力!F74)</f>
        <v/>
      </c>
      <c r="F227" s="5" t="str">
        <f ca="1">IFERROR('計算（業務便）'!P74,"")</f>
        <v/>
      </c>
      <c r="G227" s="5" t="str">
        <f ca="1">IFERROR('計算（業務便）'!Q74,"")</f>
        <v/>
      </c>
      <c r="H227" s="5" t="str">
        <f>IF(ISBLANK(業務便入力!J74),"",業務便入力!J74)</f>
        <v/>
      </c>
      <c r="I227" s="5" t="str">
        <f>IF(ISBLANK(業務便入力!I74),"",業務便入力!I74)</f>
        <v/>
      </c>
      <c r="J227" s="5" t="str">
        <f>IF(ISBLANK(業務便入力!D74),"",業務便入力!D74)</f>
        <v/>
      </c>
      <c r="K227" s="5" t="str">
        <f>IF(ISBLANK(業務便入力!T74),"",業務便入力!T74)</f>
        <v/>
      </c>
    </row>
    <row r="228" spans="1:11">
      <c r="A228" s="6">
        <v>72</v>
      </c>
      <c r="B228" s="5" t="str">
        <f>IF(ISBLANK(ID管理番号商品名入力!E74),"",ID管理番号商品名入力!E74)</f>
        <v/>
      </c>
      <c r="C228" s="5" t="str">
        <f>IF(ISBLANK(ID管理番号商品名入力!F74),"",ID管理番号商品名入力!F74)</f>
        <v/>
      </c>
      <c r="D228" s="5" t="str">
        <f>IF(ISBLANK(業務便入力!E75),"",業務便入力!E75)</f>
        <v/>
      </c>
      <c r="E228" s="5" t="str">
        <f>IF(ISBLANK(業務便入力!F75),"",業務便入力!F75)</f>
        <v/>
      </c>
      <c r="F228" s="5" t="str">
        <f ca="1">IFERROR('計算（業務便）'!P75,"")</f>
        <v/>
      </c>
      <c r="G228" s="5" t="str">
        <f ca="1">IFERROR('計算（業務便）'!Q75,"")</f>
        <v/>
      </c>
      <c r="H228" s="5" t="str">
        <f>IF(ISBLANK(業務便入力!J75),"",業務便入力!J75)</f>
        <v/>
      </c>
      <c r="I228" s="5" t="str">
        <f>IF(ISBLANK(業務便入力!I75),"",業務便入力!I75)</f>
        <v/>
      </c>
      <c r="J228" s="5" t="str">
        <f>IF(ISBLANK(業務便入力!D75),"",業務便入力!D75)</f>
        <v/>
      </c>
      <c r="K228" s="5" t="str">
        <f>IF(ISBLANK(業務便入力!T75),"",業務便入力!T75)</f>
        <v/>
      </c>
    </row>
    <row r="229" spans="1:11">
      <c r="A229" s="6">
        <v>73</v>
      </c>
      <c r="B229" s="5" t="str">
        <f>IF(ISBLANK(ID管理番号商品名入力!E75),"",ID管理番号商品名入力!E75)</f>
        <v/>
      </c>
      <c r="C229" s="5" t="str">
        <f>IF(ISBLANK(ID管理番号商品名入力!F75),"",ID管理番号商品名入力!F75)</f>
        <v/>
      </c>
      <c r="D229" s="5" t="str">
        <f>IF(ISBLANK(業務便入力!E76),"",業務便入力!E76)</f>
        <v/>
      </c>
      <c r="E229" s="5" t="str">
        <f>IF(ISBLANK(業務便入力!F76),"",業務便入力!F76)</f>
        <v/>
      </c>
      <c r="F229" s="5" t="str">
        <f ca="1">IFERROR('計算（業務便）'!P76,"")</f>
        <v/>
      </c>
      <c r="G229" s="5" t="str">
        <f ca="1">IFERROR('計算（業務便）'!Q76,"")</f>
        <v/>
      </c>
      <c r="H229" s="5" t="str">
        <f>IF(ISBLANK(業務便入力!J76),"",業務便入力!J76)</f>
        <v/>
      </c>
      <c r="I229" s="5" t="str">
        <f>IF(ISBLANK(業務便入力!I76),"",業務便入力!I76)</f>
        <v/>
      </c>
      <c r="J229" s="5" t="str">
        <f>IF(ISBLANK(業務便入力!D76),"",業務便入力!D76)</f>
        <v/>
      </c>
      <c r="K229" s="5" t="str">
        <f>IF(ISBLANK(業務便入力!T76),"",業務便入力!T76)</f>
        <v/>
      </c>
    </row>
    <row r="230" spans="1:11">
      <c r="A230" s="6">
        <v>74</v>
      </c>
      <c r="B230" s="5" t="str">
        <f>IF(ISBLANK(ID管理番号商品名入力!E76),"",ID管理番号商品名入力!E76)</f>
        <v/>
      </c>
      <c r="C230" s="5" t="str">
        <f>IF(ISBLANK(ID管理番号商品名入力!F76),"",ID管理番号商品名入力!F76)</f>
        <v/>
      </c>
      <c r="D230" s="5" t="str">
        <f>IF(ISBLANK(業務便入力!E77),"",業務便入力!E77)</f>
        <v/>
      </c>
      <c r="E230" s="5" t="str">
        <f>IF(ISBLANK(業務便入力!F77),"",業務便入力!F77)</f>
        <v/>
      </c>
      <c r="F230" s="5" t="str">
        <f ca="1">IFERROR('計算（業務便）'!P77,"")</f>
        <v/>
      </c>
      <c r="G230" s="5" t="str">
        <f ca="1">IFERROR('計算（業務便）'!Q77,"")</f>
        <v/>
      </c>
      <c r="H230" s="5" t="str">
        <f>IF(ISBLANK(業務便入力!J77),"",業務便入力!J77)</f>
        <v/>
      </c>
      <c r="I230" s="5" t="str">
        <f>IF(ISBLANK(業務便入力!I77),"",業務便入力!I77)</f>
        <v/>
      </c>
      <c r="J230" s="5" t="str">
        <f>IF(ISBLANK(業務便入力!D77),"",業務便入力!D77)</f>
        <v/>
      </c>
      <c r="K230" s="5" t="str">
        <f>IF(ISBLANK(業務便入力!T77),"",業務便入力!T77)</f>
        <v/>
      </c>
    </row>
    <row r="231" spans="1:11">
      <c r="A231" s="6">
        <v>75</v>
      </c>
      <c r="B231" s="5" t="str">
        <f>IF(ISBLANK(ID管理番号商品名入力!E77),"",ID管理番号商品名入力!E77)</f>
        <v/>
      </c>
      <c r="C231" s="5" t="str">
        <f>IF(ISBLANK(ID管理番号商品名入力!F77),"",ID管理番号商品名入力!F77)</f>
        <v/>
      </c>
      <c r="D231" s="5" t="str">
        <f>IF(ISBLANK(業務便入力!E78),"",業務便入力!E78)</f>
        <v/>
      </c>
      <c r="E231" s="5" t="str">
        <f>IF(ISBLANK(業務便入力!F78),"",業務便入力!F78)</f>
        <v/>
      </c>
      <c r="F231" s="5" t="str">
        <f ca="1">IFERROR('計算（業務便）'!P78,"")</f>
        <v/>
      </c>
      <c r="G231" s="5" t="str">
        <f ca="1">IFERROR('計算（業務便）'!Q78,"")</f>
        <v/>
      </c>
      <c r="H231" s="5" t="str">
        <f>IF(ISBLANK(業務便入力!J78),"",業務便入力!J78)</f>
        <v/>
      </c>
      <c r="I231" s="5" t="str">
        <f>IF(ISBLANK(業務便入力!I78),"",業務便入力!I78)</f>
        <v/>
      </c>
      <c r="J231" s="5" t="str">
        <f>IF(ISBLANK(業務便入力!D78),"",業務便入力!D78)</f>
        <v/>
      </c>
      <c r="K231" s="5" t="str">
        <f>IF(ISBLANK(業務便入力!T78),"",業務便入力!T78)</f>
        <v/>
      </c>
    </row>
    <row r="232" spans="1:11">
      <c r="A232" s="6">
        <v>76</v>
      </c>
      <c r="B232" s="5" t="str">
        <f>IF(ISBLANK(ID管理番号商品名入力!E78),"",ID管理番号商品名入力!E78)</f>
        <v/>
      </c>
      <c r="C232" s="5" t="str">
        <f>IF(ISBLANK(ID管理番号商品名入力!F78),"",ID管理番号商品名入力!F78)</f>
        <v/>
      </c>
      <c r="D232" s="5" t="str">
        <f>IF(ISBLANK(業務便入力!E79),"",業務便入力!E79)</f>
        <v/>
      </c>
      <c r="E232" s="5" t="str">
        <f>IF(ISBLANK(業務便入力!F79),"",業務便入力!F79)</f>
        <v/>
      </c>
      <c r="F232" s="5" t="str">
        <f ca="1">IFERROR('計算（業務便）'!P79,"")</f>
        <v/>
      </c>
      <c r="G232" s="5" t="str">
        <f ca="1">IFERROR('計算（業務便）'!Q79,"")</f>
        <v/>
      </c>
      <c r="H232" s="5" t="str">
        <f>IF(ISBLANK(業務便入力!J79),"",業務便入力!J79)</f>
        <v/>
      </c>
      <c r="I232" s="5" t="str">
        <f>IF(ISBLANK(業務便入力!I79),"",業務便入力!I79)</f>
        <v/>
      </c>
      <c r="J232" s="5" t="str">
        <f>IF(ISBLANK(業務便入力!D79),"",業務便入力!D79)</f>
        <v/>
      </c>
      <c r="K232" s="5" t="str">
        <f>IF(ISBLANK(業務便入力!T79),"",業務便入力!T79)</f>
        <v/>
      </c>
    </row>
    <row r="233" spans="1:11">
      <c r="A233" s="6">
        <v>77</v>
      </c>
      <c r="B233" s="5" t="str">
        <f>IF(ISBLANK(ID管理番号商品名入力!E79),"",ID管理番号商品名入力!E79)</f>
        <v/>
      </c>
      <c r="C233" s="5" t="str">
        <f>IF(ISBLANK(ID管理番号商品名入力!F79),"",ID管理番号商品名入力!F79)</f>
        <v/>
      </c>
      <c r="D233" s="5" t="str">
        <f>IF(ISBLANK(業務便入力!E80),"",業務便入力!E80)</f>
        <v/>
      </c>
      <c r="E233" s="5" t="str">
        <f>IF(ISBLANK(業務便入力!F80),"",業務便入力!F80)</f>
        <v/>
      </c>
      <c r="F233" s="5" t="str">
        <f ca="1">IFERROR('計算（業務便）'!P80,"")</f>
        <v/>
      </c>
      <c r="G233" s="5" t="str">
        <f ca="1">IFERROR('計算（業務便）'!Q80,"")</f>
        <v/>
      </c>
      <c r="H233" s="5" t="str">
        <f>IF(ISBLANK(業務便入力!J80),"",業務便入力!J80)</f>
        <v/>
      </c>
      <c r="I233" s="5" t="str">
        <f>IF(ISBLANK(業務便入力!I80),"",業務便入力!I80)</f>
        <v/>
      </c>
      <c r="J233" s="5" t="str">
        <f>IF(ISBLANK(業務便入力!D80),"",業務便入力!D80)</f>
        <v/>
      </c>
      <c r="K233" s="5" t="str">
        <f>IF(ISBLANK(業務便入力!T80),"",業務便入力!T80)</f>
        <v/>
      </c>
    </row>
    <row r="234" spans="1:11">
      <c r="A234" s="6">
        <v>78</v>
      </c>
      <c r="B234" s="5" t="str">
        <f>IF(ISBLANK(ID管理番号商品名入力!E80),"",ID管理番号商品名入力!E80)</f>
        <v/>
      </c>
      <c r="C234" s="5" t="str">
        <f>IF(ISBLANK(ID管理番号商品名入力!F80),"",ID管理番号商品名入力!F80)</f>
        <v/>
      </c>
      <c r="D234" s="5" t="str">
        <f>IF(ISBLANK(業務便入力!E81),"",業務便入力!E81)</f>
        <v/>
      </c>
      <c r="E234" s="5" t="str">
        <f>IF(ISBLANK(業務便入力!F81),"",業務便入力!F81)</f>
        <v/>
      </c>
      <c r="F234" s="5" t="str">
        <f ca="1">IFERROR('計算（業務便）'!P81,"")</f>
        <v/>
      </c>
      <c r="G234" s="5" t="str">
        <f ca="1">IFERROR('計算（業務便）'!Q81,"")</f>
        <v/>
      </c>
      <c r="H234" s="5" t="str">
        <f>IF(ISBLANK(業務便入力!J81),"",業務便入力!J81)</f>
        <v/>
      </c>
      <c r="I234" s="5" t="str">
        <f>IF(ISBLANK(業務便入力!I81),"",業務便入力!I81)</f>
        <v/>
      </c>
      <c r="J234" s="5" t="str">
        <f>IF(ISBLANK(業務便入力!D81),"",業務便入力!D81)</f>
        <v/>
      </c>
      <c r="K234" s="5" t="str">
        <f>IF(ISBLANK(業務便入力!T81),"",業務便入力!T81)</f>
        <v/>
      </c>
    </row>
    <row r="235" spans="1:11">
      <c r="A235" s="6">
        <v>79</v>
      </c>
      <c r="B235" s="5" t="str">
        <f>IF(ISBLANK(ID管理番号商品名入力!E81),"",ID管理番号商品名入力!E81)</f>
        <v/>
      </c>
      <c r="C235" s="5" t="str">
        <f>IF(ISBLANK(ID管理番号商品名入力!F81),"",ID管理番号商品名入力!F81)</f>
        <v/>
      </c>
      <c r="D235" s="5" t="str">
        <f>IF(ISBLANK(業務便入力!E82),"",業務便入力!E82)</f>
        <v/>
      </c>
      <c r="E235" s="5" t="str">
        <f>IF(ISBLANK(業務便入力!F82),"",業務便入力!F82)</f>
        <v/>
      </c>
      <c r="F235" s="5" t="str">
        <f ca="1">IFERROR('計算（業務便）'!P82,"")</f>
        <v/>
      </c>
      <c r="G235" s="5" t="str">
        <f ca="1">IFERROR('計算（業務便）'!Q82,"")</f>
        <v/>
      </c>
      <c r="H235" s="5" t="str">
        <f>IF(ISBLANK(業務便入力!J82),"",業務便入力!J82)</f>
        <v/>
      </c>
      <c r="I235" s="5" t="str">
        <f>IF(ISBLANK(業務便入力!I82),"",業務便入力!I82)</f>
        <v/>
      </c>
      <c r="J235" s="5" t="str">
        <f>IF(ISBLANK(業務便入力!D82),"",業務便入力!D82)</f>
        <v/>
      </c>
      <c r="K235" s="5" t="str">
        <f>IF(ISBLANK(業務便入力!T82),"",業務便入力!T82)</f>
        <v/>
      </c>
    </row>
    <row r="236" spans="1:11">
      <c r="A236" s="6">
        <v>80</v>
      </c>
      <c r="B236" s="5" t="str">
        <f>IF(ISBLANK(ID管理番号商品名入力!E82),"",ID管理番号商品名入力!E82)</f>
        <v/>
      </c>
      <c r="C236" s="5" t="str">
        <f>IF(ISBLANK(ID管理番号商品名入力!F82),"",ID管理番号商品名入力!F82)</f>
        <v/>
      </c>
      <c r="D236" s="5" t="str">
        <f>IF(ISBLANK(業務便入力!E83),"",業務便入力!E83)</f>
        <v/>
      </c>
      <c r="E236" s="5" t="str">
        <f>IF(ISBLANK(業務便入力!F83),"",業務便入力!F83)</f>
        <v/>
      </c>
      <c r="F236" s="5" t="str">
        <f ca="1">IFERROR('計算（業務便）'!P83,"")</f>
        <v/>
      </c>
      <c r="G236" s="5" t="str">
        <f ca="1">IFERROR('計算（業務便）'!Q83,"")</f>
        <v/>
      </c>
      <c r="H236" s="5" t="str">
        <f>IF(ISBLANK(業務便入力!J83),"",業務便入力!J83)</f>
        <v/>
      </c>
      <c r="I236" s="5" t="str">
        <f>IF(ISBLANK(業務便入力!I83),"",業務便入力!I83)</f>
        <v/>
      </c>
      <c r="J236" s="5" t="str">
        <f>IF(ISBLANK(業務便入力!D83),"",業務便入力!D83)</f>
        <v/>
      </c>
      <c r="K236" s="5" t="str">
        <f>IF(ISBLANK(業務便入力!T83),"",業務便入力!T83)</f>
        <v/>
      </c>
    </row>
    <row r="237" spans="1:11">
      <c r="A237" s="6">
        <v>81</v>
      </c>
      <c r="B237" s="5" t="str">
        <f>IF(ISBLANK(ID管理番号商品名入力!E83),"",ID管理番号商品名入力!E83)</f>
        <v/>
      </c>
      <c r="C237" s="5" t="str">
        <f>IF(ISBLANK(ID管理番号商品名入力!F83),"",ID管理番号商品名入力!F83)</f>
        <v/>
      </c>
      <c r="D237" s="5" t="str">
        <f>IF(ISBLANK(業務便入力!E84),"",業務便入力!E84)</f>
        <v/>
      </c>
      <c r="E237" s="5" t="str">
        <f>IF(ISBLANK(業務便入力!F84),"",業務便入力!F84)</f>
        <v/>
      </c>
      <c r="F237" s="5" t="str">
        <f ca="1">IFERROR('計算（業務便）'!P84,"")</f>
        <v/>
      </c>
      <c r="G237" s="5" t="str">
        <f ca="1">IFERROR('計算（業務便）'!Q84,"")</f>
        <v/>
      </c>
      <c r="H237" s="5" t="str">
        <f>IF(ISBLANK(業務便入力!J84),"",業務便入力!J84)</f>
        <v/>
      </c>
      <c r="I237" s="5" t="str">
        <f>IF(ISBLANK(業務便入力!I84),"",業務便入力!I84)</f>
        <v/>
      </c>
      <c r="J237" s="5" t="str">
        <f>IF(ISBLANK(業務便入力!D84),"",業務便入力!D84)</f>
        <v/>
      </c>
      <c r="K237" s="5" t="str">
        <f>IF(ISBLANK(業務便入力!T84),"",業務便入力!T84)</f>
        <v/>
      </c>
    </row>
    <row r="238" spans="1:11">
      <c r="A238" s="6">
        <v>82</v>
      </c>
      <c r="B238" s="5" t="str">
        <f>IF(ISBLANK(ID管理番号商品名入力!E84),"",ID管理番号商品名入力!E84)</f>
        <v/>
      </c>
      <c r="C238" s="5" t="str">
        <f>IF(ISBLANK(ID管理番号商品名入力!F84),"",ID管理番号商品名入力!F84)</f>
        <v/>
      </c>
      <c r="D238" s="5" t="str">
        <f>IF(ISBLANK(業務便入力!E85),"",業務便入力!E85)</f>
        <v/>
      </c>
      <c r="E238" s="5" t="str">
        <f>IF(ISBLANK(業務便入力!F85),"",業務便入力!F85)</f>
        <v/>
      </c>
      <c r="F238" s="5" t="str">
        <f ca="1">IFERROR('計算（業務便）'!P85,"")</f>
        <v/>
      </c>
      <c r="G238" s="5" t="str">
        <f ca="1">IFERROR('計算（業務便）'!Q85,"")</f>
        <v/>
      </c>
      <c r="H238" s="5" t="str">
        <f>IF(ISBLANK(業務便入力!J85),"",業務便入力!J85)</f>
        <v/>
      </c>
      <c r="I238" s="5" t="str">
        <f>IF(ISBLANK(業務便入力!I85),"",業務便入力!I85)</f>
        <v/>
      </c>
      <c r="J238" s="5" t="str">
        <f>IF(ISBLANK(業務便入力!D85),"",業務便入力!D85)</f>
        <v/>
      </c>
      <c r="K238" s="5" t="str">
        <f>IF(ISBLANK(業務便入力!T85),"",業務便入力!T85)</f>
        <v/>
      </c>
    </row>
    <row r="239" spans="1:11">
      <c r="A239" s="6">
        <v>83</v>
      </c>
      <c r="B239" s="5" t="str">
        <f>IF(ISBLANK(ID管理番号商品名入力!E85),"",ID管理番号商品名入力!E85)</f>
        <v/>
      </c>
      <c r="C239" s="5" t="str">
        <f>IF(ISBLANK(ID管理番号商品名入力!F85),"",ID管理番号商品名入力!F85)</f>
        <v/>
      </c>
      <c r="D239" s="5" t="str">
        <f>IF(ISBLANK(業務便入力!E86),"",業務便入力!E86)</f>
        <v/>
      </c>
      <c r="E239" s="5" t="str">
        <f>IF(ISBLANK(業務便入力!F86),"",業務便入力!F86)</f>
        <v/>
      </c>
      <c r="F239" s="5" t="str">
        <f ca="1">IFERROR('計算（業務便）'!P86,"")</f>
        <v/>
      </c>
      <c r="G239" s="5" t="str">
        <f ca="1">IFERROR('計算（業務便）'!Q86,"")</f>
        <v/>
      </c>
      <c r="H239" s="5" t="str">
        <f>IF(ISBLANK(業務便入力!J86),"",業務便入力!J86)</f>
        <v/>
      </c>
      <c r="I239" s="5" t="str">
        <f>IF(ISBLANK(業務便入力!I86),"",業務便入力!I86)</f>
        <v/>
      </c>
      <c r="J239" s="5" t="str">
        <f>IF(ISBLANK(業務便入力!D86),"",業務便入力!D86)</f>
        <v/>
      </c>
      <c r="K239" s="5" t="str">
        <f>IF(ISBLANK(業務便入力!T86),"",業務便入力!T86)</f>
        <v/>
      </c>
    </row>
    <row r="240" spans="1:11">
      <c r="A240" s="6">
        <v>84</v>
      </c>
      <c r="B240" s="5" t="str">
        <f>IF(ISBLANK(ID管理番号商品名入力!E86),"",ID管理番号商品名入力!E86)</f>
        <v/>
      </c>
      <c r="C240" s="5" t="str">
        <f>IF(ISBLANK(ID管理番号商品名入力!F86),"",ID管理番号商品名入力!F86)</f>
        <v/>
      </c>
      <c r="D240" s="5" t="str">
        <f>IF(ISBLANK(業務便入力!E87),"",業務便入力!E87)</f>
        <v/>
      </c>
      <c r="E240" s="5" t="str">
        <f>IF(ISBLANK(業務便入力!F87),"",業務便入力!F87)</f>
        <v/>
      </c>
      <c r="F240" s="5" t="str">
        <f ca="1">IFERROR('計算（業務便）'!P87,"")</f>
        <v/>
      </c>
      <c r="G240" s="5" t="str">
        <f ca="1">IFERROR('計算（業務便）'!Q87,"")</f>
        <v/>
      </c>
      <c r="H240" s="5" t="str">
        <f>IF(ISBLANK(業務便入力!J87),"",業務便入力!J87)</f>
        <v/>
      </c>
      <c r="I240" s="5" t="str">
        <f>IF(ISBLANK(業務便入力!I87),"",業務便入力!I87)</f>
        <v/>
      </c>
      <c r="J240" s="5" t="str">
        <f>IF(ISBLANK(業務便入力!D87),"",業務便入力!D87)</f>
        <v/>
      </c>
      <c r="K240" s="5" t="str">
        <f>IF(ISBLANK(業務便入力!T87),"",業務便入力!T87)</f>
        <v/>
      </c>
    </row>
    <row r="241" spans="1:11">
      <c r="A241" s="6">
        <v>85</v>
      </c>
      <c r="B241" s="5" t="str">
        <f>IF(ISBLANK(ID管理番号商品名入力!E87),"",ID管理番号商品名入力!E87)</f>
        <v/>
      </c>
      <c r="C241" s="5" t="str">
        <f>IF(ISBLANK(ID管理番号商品名入力!F87),"",ID管理番号商品名入力!F87)</f>
        <v/>
      </c>
      <c r="D241" s="5" t="str">
        <f>IF(ISBLANK(業務便入力!E88),"",業務便入力!E88)</f>
        <v/>
      </c>
      <c r="E241" s="5" t="str">
        <f>IF(ISBLANK(業務便入力!F88),"",業務便入力!F88)</f>
        <v/>
      </c>
      <c r="F241" s="5" t="str">
        <f ca="1">IFERROR('計算（業務便）'!P88,"")</f>
        <v/>
      </c>
      <c r="G241" s="5" t="str">
        <f ca="1">IFERROR('計算（業務便）'!Q88,"")</f>
        <v/>
      </c>
      <c r="H241" s="5" t="str">
        <f>IF(ISBLANK(業務便入力!J88),"",業務便入力!J88)</f>
        <v/>
      </c>
      <c r="I241" s="5" t="str">
        <f>IF(ISBLANK(業務便入力!I88),"",業務便入力!I88)</f>
        <v/>
      </c>
      <c r="J241" s="5" t="str">
        <f>IF(ISBLANK(業務便入力!D88),"",業務便入力!D88)</f>
        <v/>
      </c>
      <c r="K241" s="5" t="str">
        <f>IF(ISBLANK(業務便入力!T88),"",業務便入力!T88)</f>
        <v/>
      </c>
    </row>
    <row r="242" spans="1:11">
      <c r="A242" s="6">
        <v>86</v>
      </c>
      <c r="B242" s="5" t="str">
        <f>IF(ISBLANK(ID管理番号商品名入力!E88),"",ID管理番号商品名入力!E88)</f>
        <v/>
      </c>
      <c r="C242" s="5" t="str">
        <f>IF(ISBLANK(ID管理番号商品名入力!F88),"",ID管理番号商品名入力!F88)</f>
        <v/>
      </c>
      <c r="D242" s="5" t="str">
        <f>IF(ISBLANK(業務便入力!E89),"",業務便入力!E89)</f>
        <v/>
      </c>
      <c r="E242" s="5" t="str">
        <f>IF(ISBLANK(業務便入力!F89),"",業務便入力!F89)</f>
        <v/>
      </c>
      <c r="F242" s="5" t="str">
        <f ca="1">IFERROR('計算（業務便）'!P89,"")</f>
        <v/>
      </c>
      <c r="G242" s="5" t="str">
        <f ca="1">IFERROR('計算（業務便）'!Q89,"")</f>
        <v/>
      </c>
      <c r="H242" s="5" t="str">
        <f>IF(ISBLANK(業務便入力!J89),"",業務便入力!J89)</f>
        <v/>
      </c>
      <c r="I242" s="5" t="str">
        <f>IF(ISBLANK(業務便入力!I89),"",業務便入力!I89)</f>
        <v/>
      </c>
      <c r="J242" s="5" t="str">
        <f>IF(ISBLANK(業務便入力!D89),"",業務便入力!D89)</f>
        <v/>
      </c>
      <c r="K242" s="5" t="str">
        <f>IF(ISBLANK(業務便入力!T89),"",業務便入力!T89)</f>
        <v/>
      </c>
    </row>
    <row r="243" spans="1:11">
      <c r="A243" s="6">
        <v>87</v>
      </c>
      <c r="B243" s="5" t="str">
        <f>IF(ISBLANK(ID管理番号商品名入力!E89),"",ID管理番号商品名入力!E89)</f>
        <v/>
      </c>
      <c r="C243" s="5" t="str">
        <f>IF(ISBLANK(ID管理番号商品名入力!F89),"",ID管理番号商品名入力!F89)</f>
        <v/>
      </c>
      <c r="D243" s="5" t="str">
        <f>IF(ISBLANK(業務便入力!E90),"",業務便入力!E90)</f>
        <v/>
      </c>
      <c r="E243" s="5" t="str">
        <f>IF(ISBLANK(業務便入力!F90),"",業務便入力!F90)</f>
        <v/>
      </c>
      <c r="F243" s="5" t="str">
        <f ca="1">IFERROR('計算（業務便）'!P90,"")</f>
        <v/>
      </c>
      <c r="G243" s="5" t="str">
        <f ca="1">IFERROR('計算（業務便）'!Q90,"")</f>
        <v/>
      </c>
      <c r="H243" s="5" t="str">
        <f>IF(ISBLANK(業務便入力!J90),"",業務便入力!J90)</f>
        <v/>
      </c>
      <c r="I243" s="5" t="str">
        <f>IF(ISBLANK(業務便入力!I90),"",業務便入力!I90)</f>
        <v/>
      </c>
      <c r="J243" s="5" t="str">
        <f>IF(ISBLANK(業務便入力!D90),"",業務便入力!D90)</f>
        <v/>
      </c>
      <c r="K243" s="5" t="str">
        <f>IF(ISBLANK(業務便入力!T90),"",業務便入力!T90)</f>
        <v/>
      </c>
    </row>
    <row r="244" spans="1:11">
      <c r="A244" s="6">
        <v>88</v>
      </c>
      <c r="B244" s="5" t="str">
        <f>IF(ISBLANK(ID管理番号商品名入力!E90),"",ID管理番号商品名入力!E90)</f>
        <v/>
      </c>
      <c r="C244" s="5" t="str">
        <f>IF(ISBLANK(ID管理番号商品名入力!F90),"",ID管理番号商品名入力!F90)</f>
        <v/>
      </c>
      <c r="D244" s="5" t="str">
        <f>IF(ISBLANK(業務便入力!E91),"",業務便入力!E91)</f>
        <v/>
      </c>
      <c r="E244" s="5" t="str">
        <f>IF(ISBLANK(業務便入力!F91),"",業務便入力!F91)</f>
        <v/>
      </c>
      <c r="F244" s="5" t="str">
        <f ca="1">IFERROR('計算（業務便）'!P91,"")</f>
        <v/>
      </c>
      <c r="G244" s="5" t="str">
        <f ca="1">IFERROR('計算（業務便）'!Q91,"")</f>
        <v/>
      </c>
      <c r="H244" s="5" t="str">
        <f>IF(ISBLANK(業務便入力!J91),"",業務便入力!J91)</f>
        <v/>
      </c>
      <c r="I244" s="5" t="str">
        <f>IF(ISBLANK(業務便入力!I91),"",業務便入力!I91)</f>
        <v/>
      </c>
      <c r="J244" s="5" t="str">
        <f>IF(ISBLANK(業務便入力!D91),"",業務便入力!D91)</f>
        <v/>
      </c>
      <c r="K244" s="5" t="str">
        <f>IF(ISBLANK(業務便入力!T91),"",業務便入力!T91)</f>
        <v/>
      </c>
    </row>
    <row r="245" spans="1:11">
      <c r="A245" s="6">
        <v>89</v>
      </c>
      <c r="B245" s="5" t="str">
        <f>IF(ISBLANK(ID管理番号商品名入力!E91),"",ID管理番号商品名入力!E91)</f>
        <v/>
      </c>
      <c r="C245" s="5" t="str">
        <f>IF(ISBLANK(ID管理番号商品名入力!F91),"",ID管理番号商品名入力!F91)</f>
        <v/>
      </c>
      <c r="D245" s="5" t="str">
        <f>IF(ISBLANK(業務便入力!E92),"",業務便入力!E92)</f>
        <v/>
      </c>
      <c r="E245" s="5" t="str">
        <f>IF(ISBLANK(業務便入力!F92),"",業務便入力!F92)</f>
        <v/>
      </c>
      <c r="F245" s="5" t="str">
        <f ca="1">IFERROR('計算（業務便）'!P92,"")</f>
        <v/>
      </c>
      <c r="G245" s="5" t="str">
        <f ca="1">IFERROR('計算（業務便）'!Q92,"")</f>
        <v/>
      </c>
      <c r="H245" s="5" t="str">
        <f>IF(ISBLANK(業務便入力!J92),"",業務便入力!J92)</f>
        <v/>
      </c>
      <c r="I245" s="5" t="str">
        <f>IF(ISBLANK(業務便入力!I92),"",業務便入力!I92)</f>
        <v/>
      </c>
      <c r="J245" s="5" t="str">
        <f>IF(ISBLANK(業務便入力!D92),"",業務便入力!D92)</f>
        <v/>
      </c>
      <c r="K245" s="5" t="str">
        <f>IF(ISBLANK(業務便入力!T92),"",業務便入力!T92)</f>
        <v/>
      </c>
    </row>
    <row r="246" spans="1:11">
      <c r="A246" s="6">
        <v>90</v>
      </c>
      <c r="B246" s="5" t="str">
        <f>IF(ISBLANK(ID管理番号商品名入力!E92),"",ID管理番号商品名入力!E92)</f>
        <v/>
      </c>
      <c r="C246" s="5" t="str">
        <f>IF(ISBLANK(ID管理番号商品名入力!F92),"",ID管理番号商品名入力!F92)</f>
        <v/>
      </c>
      <c r="D246" s="5" t="str">
        <f>IF(ISBLANK(業務便入力!E93),"",業務便入力!E93)</f>
        <v/>
      </c>
      <c r="E246" s="5" t="str">
        <f>IF(ISBLANK(業務便入力!F93),"",業務便入力!F93)</f>
        <v/>
      </c>
      <c r="F246" s="5" t="str">
        <f ca="1">IFERROR('計算（業務便）'!P93,"")</f>
        <v/>
      </c>
      <c r="G246" s="5" t="str">
        <f ca="1">IFERROR('計算（業務便）'!Q93,"")</f>
        <v/>
      </c>
      <c r="H246" s="5" t="str">
        <f>IF(ISBLANK(業務便入力!J93),"",業務便入力!J93)</f>
        <v/>
      </c>
      <c r="I246" s="5" t="str">
        <f>IF(ISBLANK(業務便入力!I93),"",業務便入力!I93)</f>
        <v/>
      </c>
      <c r="J246" s="5" t="str">
        <f>IF(ISBLANK(業務便入力!D93),"",業務便入力!D93)</f>
        <v/>
      </c>
      <c r="K246" s="5" t="str">
        <f>IF(ISBLANK(業務便入力!T93),"",業務便入力!T93)</f>
        <v/>
      </c>
    </row>
    <row r="247" spans="1:11">
      <c r="A247" s="6">
        <v>91</v>
      </c>
      <c r="B247" s="5" t="str">
        <f>IF(ISBLANK(ID管理番号商品名入力!E93),"",ID管理番号商品名入力!E93)</f>
        <v/>
      </c>
      <c r="C247" s="5" t="str">
        <f>IF(ISBLANK(ID管理番号商品名入力!F93),"",ID管理番号商品名入力!F93)</f>
        <v/>
      </c>
      <c r="D247" s="5" t="str">
        <f>IF(ISBLANK(業務便入力!E94),"",業務便入力!E94)</f>
        <v/>
      </c>
      <c r="E247" s="5" t="str">
        <f>IF(ISBLANK(業務便入力!F94),"",業務便入力!F94)</f>
        <v/>
      </c>
      <c r="F247" s="5" t="str">
        <f ca="1">IFERROR('計算（業務便）'!P94,"")</f>
        <v/>
      </c>
      <c r="G247" s="5" t="str">
        <f ca="1">IFERROR('計算（業務便）'!Q94,"")</f>
        <v/>
      </c>
      <c r="H247" s="5" t="str">
        <f>IF(ISBLANK(業務便入力!J94),"",業務便入力!J94)</f>
        <v/>
      </c>
      <c r="I247" s="5" t="str">
        <f>IF(ISBLANK(業務便入力!I94),"",業務便入力!I94)</f>
        <v/>
      </c>
      <c r="J247" s="5" t="str">
        <f>IF(ISBLANK(業務便入力!D94),"",業務便入力!D94)</f>
        <v/>
      </c>
      <c r="K247" s="5" t="str">
        <f>IF(ISBLANK(業務便入力!T94),"",業務便入力!T94)</f>
        <v/>
      </c>
    </row>
    <row r="248" spans="1:11">
      <c r="A248" s="6">
        <v>92</v>
      </c>
      <c r="B248" s="5" t="str">
        <f>IF(ISBLANK(ID管理番号商品名入力!E94),"",ID管理番号商品名入力!E94)</f>
        <v/>
      </c>
      <c r="C248" s="5" t="str">
        <f>IF(ISBLANK(ID管理番号商品名入力!F94),"",ID管理番号商品名入力!F94)</f>
        <v/>
      </c>
      <c r="D248" s="5" t="str">
        <f>IF(ISBLANK(業務便入力!E95),"",業務便入力!E95)</f>
        <v/>
      </c>
      <c r="E248" s="5" t="str">
        <f>IF(ISBLANK(業務便入力!F95),"",業務便入力!F95)</f>
        <v/>
      </c>
      <c r="F248" s="5" t="str">
        <f ca="1">IFERROR('計算（業務便）'!P95,"")</f>
        <v/>
      </c>
      <c r="G248" s="5" t="str">
        <f ca="1">IFERROR('計算（業務便）'!Q95,"")</f>
        <v/>
      </c>
      <c r="H248" s="5" t="str">
        <f>IF(ISBLANK(業務便入力!J95),"",業務便入力!J95)</f>
        <v/>
      </c>
      <c r="I248" s="5" t="str">
        <f>IF(ISBLANK(業務便入力!I95),"",業務便入力!I95)</f>
        <v/>
      </c>
      <c r="J248" s="5" t="str">
        <f>IF(ISBLANK(業務便入力!D95),"",業務便入力!D95)</f>
        <v/>
      </c>
      <c r="K248" s="5" t="str">
        <f>IF(ISBLANK(業務便入力!T95),"",業務便入力!T95)</f>
        <v/>
      </c>
    </row>
    <row r="249" spans="1:11">
      <c r="A249" s="6">
        <v>93</v>
      </c>
      <c r="B249" s="5" t="str">
        <f>IF(ISBLANK(ID管理番号商品名入力!E95),"",ID管理番号商品名入力!E95)</f>
        <v/>
      </c>
      <c r="C249" s="5" t="str">
        <f>IF(ISBLANK(ID管理番号商品名入力!F95),"",ID管理番号商品名入力!F95)</f>
        <v/>
      </c>
      <c r="D249" s="5" t="str">
        <f>IF(ISBLANK(業務便入力!E96),"",業務便入力!E96)</f>
        <v/>
      </c>
      <c r="E249" s="5" t="str">
        <f>IF(ISBLANK(業務便入力!F96),"",業務便入力!F96)</f>
        <v/>
      </c>
      <c r="F249" s="5" t="str">
        <f ca="1">IFERROR('計算（業務便）'!P96,"")</f>
        <v/>
      </c>
      <c r="G249" s="5" t="str">
        <f ca="1">IFERROR('計算（業務便）'!Q96,"")</f>
        <v/>
      </c>
      <c r="H249" s="5" t="str">
        <f>IF(ISBLANK(業務便入力!J96),"",業務便入力!J96)</f>
        <v/>
      </c>
      <c r="I249" s="5" t="str">
        <f>IF(ISBLANK(業務便入力!I96),"",業務便入力!I96)</f>
        <v/>
      </c>
      <c r="J249" s="5" t="str">
        <f>IF(ISBLANK(業務便入力!D96),"",業務便入力!D96)</f>
        <v/>
      </c>
      <c r="K249" s="5" t="str">
        <f>IF(ISBLANK(業務便入力!T96),"",業務便入力!T96)</f>
        <v/>
      </c>
    </row>
    <row r="250" spans="1:11">
      <c r="A250" s="6">
        <v>94</v>
      </c>
      <c r="B250" s="5" t="str">
        <f>IF(ISBLANK(ID管理番号商品名入力!E96),"",ID管理番号商品名入力!E96)</f>
        <v/>
      </c>
      <c r="C250" s="5" t="str">
        <f>IF(ISBLANK(ID管理番号商品名入力!F96),"",ID管理番号商品名入力!F96)</f>
        <v/>
      </c>
      <c r="D250" s="5" t="str">
        <f>IF(ISBLANK(業務便入力!E97),"",業務便入力!E97)</f>
        <v/>
      </c>
      <c r="E250" s="5" t="str">
        <f>IF(ISBLANK(業務便入力!F97),"",業務便入力!F97)</f>
        <v/>
      </c>
      <c r="F250" s="5" t="str">
        <f ca="1">IFERROR('計算（業務便）'!P97,"")</f>
        <v/>
      </c>
      <c r="G250" s="5" t="str">
        <f ca="1">IFERROR('計算（業務便）'!Q97,"")</f>
        <v/>
      </c>
      <c r="H250" s="5" t="str">
        <f>IF(ISBLANK(業務便入力!J97),"",業務便入力!J97)</f>
        <v/>
      </c>
      <c r="I250" s="5" t="str">
        <f>IF(ISBLANK(業務便入力!I97),"",業務便入力!I97)</f>
        <v/>
      </c>
      <c r="J250" s="5" t="str">
        <f>IF(ISBLANK(業務便入力!D97),"",業務便入力!D97)</f>
        <v/>
      </c>
      <c r="K250" s="5" t="str">
        <f>IF(ISBLANK(業務便入力!T97),"",業務便入力!T97)</f>
        <v/>
      </c>
    </row>
    <row r="251" spans="1:11">
      <c r="A251" s="6">
        <v>95</v>
      </c>
      <c r="B251" s="5" t="str">
        <f>IF(ISBLANK(ID管理番号商品名入力!E97),"",ID管理番号商品名入力!E97)</f>
        <v/>
      </c>
      <c r="C251" s="5" t="str">
        <f>IF(ISBLANK(ID管理番号商品名入力!F97),"",ID管理番号商品名入力!F97)</f>
        <v/>
      </c>
      <c r="D251" s="5" t="str">
        <f>IF(ISBLANK(業務便入力!E98),"",業務便入力!E98)</f>
        <v/>
      </c>
      <c r="E251" s="5" t="str">
        <f>IF(ISBLANK(業務便入力!F98),"",業務便入力!F98)</f>
        <v/>
      </c>
      <c r="F251" s="5" t="str">
        <f ca="1">IFERROR('計算（業務便）'!P98,"")</f>
        <v/>
      </c>
      <c r="G251" s="5" t="str">
        <f ca="1">IFERROR('計算（業務便）'!Q98,"")</f>
        <v/>
      </c>
      <c r="H251" s="5" t="str">
        <f>IF(ISBLANK(業務便入力!J98),"",業務便入力!J98)</f>
        <v/>
      </c>
      <c r="I251" s="5" t="str">
        <f>IF(ISBLANK(業務便入力!I98),"",業務便入力!I98)</f>
        <v/>
      </c>
      <c r="J251" s="5" t="str">
        <f>IF(ISBLANK(業務便入力!D98),"",業務便入力!D98)</f>
        <v/>
      </c>
      <c r="K251" s="5" t="str">
        <f>IF(ISBLANK(業務便入力!T98),"",業務便入力!T98)</f>
        <v/>
      </c>
    </row>
    <row r="252" spans="1:11">
      <c r="A252" s="6">
        <v>96</v>
      </c>
      <c r="B252" s="5" t="str">
        <f>IF(ISBLANK(ID管理番号商品名入力!E98),"",ID管理番号商品名入力!E98)</f>
        <v/>
      </c>
      <c r="C252" s="5" t="str">
        <f>IF(ISBLANK(ID管理番号商品名入力!F98),"",ID管理番号商品名入力!F98)</f>
        <v/>
      </c>
      <c r="D252" s="5" t="str">
        <f>IF(ISBLANK(業務便入力!E99),"",業務便入力!E99)</f>
        <v/>
      </c>
      <c r="E252" s="5" t="str">
        <f>IF(ISBLANK(業務便入力!F99),"",業務便入力!F99)</f>
        <v/>
      </c>
      <c r="F252" s="5" t="str">
        <f ca="1">IFERROR('計算（業務便）'!P99,"")</f>
        <v/>
      </c>
      <c r="G252" s="5" t="str">
        <f ca="1">IFERROR('計算（業務便）'!Q99,"")</f>
        <v/>
      </c>
      <c r="H252" s="5" t="str">
        <f>IF(ISBLANK(業務便入力!J99),"",業務便入力!J99)</f>
        <v/>
      </c>
      <c r="I252" s="5" t="str">
        <f>IF(ISBLANK(業務便入力!I99),"",業務便入力!I99)</f>
        <v/>
      </c>
      <c r="J252" s="5" t="str">
        <f>IF(ISBLANK(業務便入力!D99),"",業務便入力!D99)</f>
        <v/>
      </c>
      <c r="K252" s="5" t="str">
        <f>IF(ISBLANK(業務便入力!T99),"",業務便入力!T99)</f>
        <v/>
      </c>
    </row>
    <row r="253" spans="1:11">
      <c r="A253" s="6">
        <v>97</v>
      </c>
      <c r="B253" s="5" t="str">
        <f>IF(ISBLANK(ID管理番号商品名入力!E99),"",ID管理番号商品名入力!E99)</f>
        <v/>
      </c>
      <c r="C253" s="5" t="str">
        <f>IF(ISBLANK(ID管理番号商品名入力!F99),"",ID管理番号商品名入力!F99)</f>
        <v/>
      </c>
      <c r="D253" s="5" t="str">
        <f>IF(ISBLANK(業務便入力!E100),"",業務便入力!E100)</f>
        <v/>
      </c>
      <c r="E253" s="5" t="str">
        <f>IF(ISBLANK(業務便入力!F100),"",業務便入力!F100)</f>
        <v/>
      </c>
      <c r="F253" s="5" t="str">
        <f ca="1">IFERROR('計算（業務便）'!P100,"")</f>
        <v/>
      </c>
      <c r="G253" s="5" t="str">
        <f ca="1">IFERROR('計算（業務便）'!Q100,"")</f>
        <v/>
      </c>
      <c r="H253" s="5" t="str">
        <f>IF(ISBLANK(業務便入力!J100),"",業務便入力!J100)</f>
        <v/>
      </c>
      <c r="I253" s="5" t="str">
        <f>IF(ISBLANK(業務便入力!I100),"",業務便入力!I100)</f>
        <v/>
      </c>
      <c r="J253" s="5" t="str">
        <f>IF(ISBLANK(業務便入力!D100),"",業務便入力!D100)</f>
        <v/>
      </c>
      <c r="K253" s="5" t="str">
        <f>IF(ISBLANK(業務便入力!T100),"",業務便入力!T100)</f>
        <v/>
      </c>
    </row>
    <row r="254" spans="1:11">
      <c r="A254" s="6">
        <v>98</v>
      </c>
      <c r="B254" s="5" t="str">
        <f>IF(ISBLANK(ID管理番号商品名入力!E100),"",ID管理番号商品名入力!E100)</f>
        <v/>
      </c>
      <c r="C254" s="5" t="str">
        <f>IF(ISBLANK(ID管理番号商品名入力!F100),"",ID管理番号商品名入力!F100)</f>
        <v/>
      </c>
      <c r="D254" s="5" t="str">
        <f>IF(ISBLANK(業務便入力!E101),"",業務便入力!E101)</f>
        <v/>
      </c>
      <c r="E254" s="5" t="str">
        <f>IF(ISBLANK(業務便入力!F101),"",業務便入力!F101)</f>
        <v/>
      </c>
      <c r="F254" s="5" t="str">
        <f ca="1">IFERROR('計算（業務便）'!P101,"")</f>
        <v/>
      </c>
      <c r="G254" s="5" t="str">
        <f ca="1">IFERROR('計算（業務便）'!Q101,"")</f>
        <v/>
      </c>
      <c r="H254" s="5" t="str">
        <f>IF(ISBLANK(業務便入力!J101),"",業務便入力!J101)</f>
        <v/>
      </c>
      <c r="I254" s="5" t="str">
        <f>IF(ISBLANK(業務便入力!I101),"",業務便入力!I101)</f>
        <v/>
      </c>
      <c r="J254" s="5" t="str">
        <f>IF(ISBLANK(業務便入力!D101),"",業務便入力!D101)</f>
        <v/>
      </c>
      <c r="K254" s="5" t="str">
        <f>IF(ISBLANK(業務便入力!T101),"",業務便入力!T101)</f>
        <v/>
      </c>
    </row>
    <row r="255" spans="1:11">
      <c r="A255" s="6">
        <v>99</v>
      </c>
      <c r="B255" s="5" t="str">
        <f>IF(ISBLANK(ID管理番号商品名入力!E101),"",ID管理番号商品名入力!E101)</f>
        <v/>
      </c>
      <c r="C255" s="5" t="str">
        <f>IF(ISBLANK(ID管理番号商品名入力!F101),"",ID管理番号商品名入力!F101)</f>
        <v/>
      </c>
      <c r="D255" s="5" t="str">
        <f>IF(ISBLANK(業務便入力!E102),"",業務便入力!E102)</f>
        <v/>
      </c>
      <c r="E255" s="5" t="str">
        <f>IF(ISBLANK(業務便入力!F102),"",業務便入力!F102)</f>
        <v/>
      </c>
      <c r="F255" s="5" t="str">
        <f ca="1">IFERROR('計算（業務便）'!P102,"")</f>
        <v/>
      </c>
      <c r="G255" s="5" t="str">
        <f ca="1">IFERROR('計算（業務便）'!Q102,"")</f>
        <v/>
      </c>
      <c r="H255" s="5" t="str">
        <f>IF(ISBLANK(業務便入力!J102),"",業務便入力!J102)</f>
        <v/>
      </c>
      <c r="I255" s="5" t="str">
        <f>IF(ISBLANK(業務便入力!I102),"",業務便入力!I102)</f>
        <v/>
      </c>
      <c r="J255" s="5" t="str">
        <f>IF(ISBLANK(業務便入力!D102),"",業務便入力!D102)</f>
        <v/>
      </c>
      <c r="K255" s="5" t="str">
        <f>IF(ISBLANK(業務便入力!T102),"",業務便入力!T102)</f>
        <v/>
      </c>
    </row>
    <row r="256" spans="1:11">
      <c r="A256" s="6">
        <v>100</v>
      </c>
      <c r="B256" s="5" t="str">
        <f>IF(ISBLANK(ID管理番号商品名入力!E102),"",ID管理番号商品名入力!E102)</f>
        <v/>
      </c>
      <c r="C256" s="5" t="str">
        <f>IF(ISBLANK(ID管理番号商品名入力!F102),"",ID管理番号商品名入力!F102)</f>
        <v/>
      </c>
      <c r="D256" s="5" t="str">
        <f>IF(ISBLANK(業務便入力!E103),"",業務便入力!E103)</f>
        <v/>
      </c>
      <c r="E256" s="5" t="str">
        <f>IF(ISBLANK(業務便入力!F103),"",業務便入力!F103)</f>
        <v/>
      </c>
      <c r="F256" s="5" t="str">
        <f ca="1">IFERROR('計算（業務便）'!P103,"")</f>
        <v/>
      </c>
      <c r="G256" s="5" t="str">
        <f ca="1">IFERROR('計算（業務便）'!Q103,"")</f>
        <v/>
      </c>
      <c r="H256" s="5" t="str">
        <f>IF(ISBLANK(業務便入力!J103),"",業務便入力!J103)</f>
        <v/>
      </c>
      <c r="I256" s="5" t="str">
        <f>IF(ISBLANK(業務便入力!I103),"",業務便入力!I103)</f>
        <v/>
      </c>
      <c r="J256" s="5" t="str">
        <f>IF(ISBLANK(業務便入力!D103),"",業務便入力!D103)</f>
        <v/>
      </c>
      <c r="K256" s="5" t="str">
        <f>IF(ISBLANK(業務便入力!T103),"",業務便入力!T103)</f>
        <v/>
      </c>
    </row>
    <row r="257" spans="1:11">
      <c r="A257" s="6">
        <v>101</v>
      </c>
      <c r="B257" s="5" t="str">
        <f>IF(ISBLANK(ID管理番号商品名入力!E103),"",ID管理番号商品名入力!E103)</f>
        <v/>
      </c>
      <c r="C257" s="5" t="str">
        <f>IF(ISBLANK(ID管理番号商品名入力!F103),"",ID管理番号商品名入力!F103)</f>
        <v/>
      </c>
      <c r="D257" s="5" t="str">
        <f>IF(ISBLANK(業務便入力!E104),"",業務便入力!E104)</f>
        <v/>
      </c>
      <c r="E257" s="5" t="str">
        <f>IF(ISBLANK(業務便入力!F104),"",業務便入力!F104)</f>
        <v/>
      </c>
      <c r="F257" s="5" t="str">
        <f ca="1">IFERROR('計算（業務便）'!P104,"")</f>
        <v/>
      </c>
      <c r="G257" s="5" t="str">
        <f ca="1">IFERROR('計算（業務便）'!Q104,"")</f>
        <v/>
      </c>
      <c r="H257" s="5" t="str">
        <f>IF(ISBLANK(業務便入力!J104),"",業務便入力!J104)</f>
        <v/>
      </c>
      <c r="I257" s="5" t="str">
        <f>IF(ISBLANK(業務便入力!I104),"",業務便入力!I104)</f>
        <v/>
      </c>
      <c r="J257" s="5" t="str">
        <f>IF(ISBLANK(業務便入力!D104),"",業務便入力!D104)</f>
        <v/>
      </c>
      <c r="K257" s="5" t="str">
        <f>IF(ISBLANK(業務便入力!T104),"",業務便入力!T104)</f>
        <v/>
      </c>
    </row>
    <row r="258" spans="1:11">
      <c r="A258" s="6">
        <v>102</v>
      </c>
      <c r="B258" s="5" t="str">
        <f>IF(ISBLANK(ID管理番号商品名入力!E104),"",ID管理番号商品名入力!E104)</f>
        <v/>
      </c>
      <c r="C258" s="5" t="str">
        <f>IF(ISBLANK(ID管理番号商品名入力!F104),"",ID管理番号商品名入力!F104)</f>
        <v/>
      </c>
      <c r="D258" s="5" t="str">
        <f>IF(ISBLANK(業務便入力!E105),"",業務便入力!E105)</f>
        <v/>
      </c>
      <c r="E258" s="5" t="str">
        <f>IF(ISBLANK(業務便入力!F105),"",業務便入力!F105)</f>
        <v/>
      </c>
      <c r="F258" s="5" t="str">
        <f ca="1">IFERROR('計算（業務便）'!P105,"")</f>
        <v/>
      </c>
      <c r="G258" s="5" t="str">
        <f ca="1">IFERROR('計算（業務便）'!Q105,"")</f>
        <v/>
      </c>
      <c r="H258" s="5" t="str">
        <f>IF(ISBLANK(業務便入力!J105),"",業務便入力!J105)</f>
        <v/>
      </c>
      <c r="I258" s="5" t="str">
        <f>IF(ISBLANK(業務便入力!I105),"",業務便入力!I105)</f>
        <v/>
      </c>
      <c r="J258" s="5" t="str">
        <f>IF(ISBLANK(業務便入力!D105),"",業務便入力!D105)</f>
        <v/>
      </c>
      <c r="K258" s="5" t="str">
        <f>IF(ISBLANK(業務便入力!T105),"",業務便入力!T105)</f>
        <v/>
      </c>
    </row>
    <row r="259" spans="1:11">
      <c r="A259" s="6">
        <v>103</v>
      </c>
      <c r="B259" s="5" t="str">
        <f>IF(ISBLANK(ID管理番号商品名入力!E105),"",ID管理番号商品名入力!E105)</f>
        <v/>
      </c>
      <c r="C259" s="5" t="str">
        <f>IF(ISBLANK(ID管理番号商品名入力!F105),"",ID管理番号商品名入力!F105)</f>
        <v/>
      </c>
      <c r="D259" s="5" t="str">
        <f>IF(ISBLANK(業務便入力!E106),"",業務便入力!E106)</f>
        <v/>
      </c>
      <c r="E259" s="5" t="str">
        <f>IF(ISBLANK(業務便入力!F106),"",業務便入力!F106)</f>
        <v/>
      </c>
      <c r="F259" s="5" t="str">
        <f ca="1">IFERROR('計算（業務便）'!P106,"")</f>
        <v/>
      </c>
      <c r="G259" s="5" t="str">
        <f ca="1">IFERROR('計算（業務便）'!Q106,"")</f>
        <v/>
      </c>
      <c r="H259" s="5" t="str">
        <f>IF(ISBLANK(業務便入力!J106),"",業務便入力!J106)</f>
        <v/>
      </c>
      <c r="I259" s="5" t="str">
        <f>IF(ISBLANK(業務便入力!I106),"",業務便入力!I106)</f>
        <v/>
      </c>
      <c r="J259" s="5" t="str">
        <f>IF(ISBLANK(業務便入力!D106),"",業務便入力!D106)</f>
        <v/>
      </c>
      <c r="K259" s="5" t="str">
        <f>IF(ISBLANK(業務便入力!T106),"",業務便入力!T106)</f>
        <v/>
      </c>
    </row>
    <row r="260" spans="1:11">
      <c r="A260" s="6">
        <v>104</v>
      </c>
      <c r="B260" s="5" t="str">
        <f>IF(ISBLANK(ID管理番号商品名入力!E106),"",ID管理番号商品名入力!E106)</f>
        <v/>
      </c>
      <c r="C260" s="5" t="str">
        <f>IF(ISBLANK(ID管理番号商品名入力!F106),"",ID管理番号商品名入力!F106)</f>
        <v/>
      </c>
      <c r="D260" s="5" t="str">
        <f>IF(ISBLANK(業務便入力!E107),"",業務便入力!E107)</f>
        <v/>
      </c>
      <c r="E260" s="5" t="str">
        <f>IF(ISBLANK(業務便入力!F107),"",業務便入力!F107)</f>
        <v/>
      </c>
      <c r="F260" s="5" t="str">
        <f ca="1">IFERROR('計算（業務便）'!P107,"")</f>
        <v/>
      </c>
      <c r="G260" s="5" t="str">
        <f ca="1">IFERROR('計算（業務便）'!Q107,"")</f>
        <v/>
      </c>
      <c r="H260" s="5" t="str">
        <f>IF(ISBLANK(業務便入力!J107),"",業務便入力!J107)</f>
        <v/>
      </c>
      <c r="I260" s="5" t="str">
        <f>IF(ISBLANK(業務便入力!I107),"",業務便入力!I107)</f>
        <v/>
      </c>
      <c r="J260" s="5" t="str">
        <f>IF(ISBLANK(業務便入力!D107),"",業務便入力!D107)</f>
        <v/>
      </c>
      <c r="K260" s="5" t="str">
        <f>IF(ISBLANK(業務便入力!T107),"",業務便入力!T107)</f>
        <v/>
      </c>
    </row>
    <row r="261" spans="1:11">
      <c r="A261" s="6">
        <v>105</v>
      </c>
      <c r="B261" s="5" t="str">
        <f>IF(ISBLANK(ID管理番号商品名入力!E107),"",ID管理番号商品名入力!E107)</f>
        <v/>
      </c>
      <c r="C261" s="5" t="str">
        <f>IF(ISBLANK(ID管理番号商品名入力!F107),"",ID管理番号商品名入力!F107)</f>
        <v/>
      </c>
      <c r="D261" s="5" t="str">
        <f>IF(ISBLANK(業務便入力!E108),"",業務便入力!E108)</f>
        <v/>
      </c>
      <c r="E261" s="5" t="str">
        <f>IF(ISBLANK(業務便入力!F108),"",業務便入力!F108)</f>
        <v/>
      </c>
      <c r="F261" s="5" t="str">
        <f ca="1">IFERROR('計算（業務便）'!P108,"")</f>
        <v/>
      </c>
      <c r="G261" s="5" t="str">
        <f ca="1">IFERROR('計算（業務便）'!Q108,"")</f>
        <v/>
      </c>
      <c r="H261" s="5" t="str">
        <f>IF(ISBLANK(業務便入力!J108),"",業務便入力!J108)</f>
        <v/>
      </c>
      <c r="I261" s="5" t="str">
        <f>IF(ISBLANK(業務便入力!I108),"",業務便入力!I108)</f>
        <v/>
      </c>
      <c r="J261" s="5" t="str">
        <f>IF(ISBLANK(業務便入力!D108),"",業務便入力!D108)</f>
        <v/>
      </c>
      <c r="K261" s="5" t="str">
        <f>IF(ISBLANK(業務便入力!T108),"",業務便入力!T108)</f>
        <v/>
      </c>
    </row>
    <row r="262" spans="1:11">
      <c r="A262" s="6">
        <v>106</v>
      </c>
      <c r="B262" s="5" t="str">
        <f>IF(ISBLANK(ID管理番号商品名入力!E108),"",ID管理番号商品名入力!E108)</f>
        <v/>
      </c>
      <c r="C262" s="5" t="str">
        <f>IF(ISBLANK(ID管理番号商品名入力!F108),"",ID管理番号商品名入力!F108)</f>
        <v/>
      </c>
      <c r="D262" s="5" t="str">
        <f>IF(ISBLANK(業務便入力!E109),"",業務便入力!E109)</f>
        <v/>
      </c>
      <c r="E262" s="5" t="str">
        <f>IF(ISBLANK(業務便入力!F109),"",業務便入力!F109)</f>
        <v/>
      </c>
      <c r="F262" s="5" t="str">
        <f ca="1">IFERROR('計算（業務便）'!P109,"")</f>
        <v/>
      </c>
      <c r="G262" s="5" t="str">
        <f ca="1">IFERROR('計算（業務便）'!Q109,"")</f>
        <v/>
      </c>
      <c r="H262" s="5" t="str">
        <f>IF(ISBLANK(業務便入力!J109),"",業務便入力!J109)</f>
        <v/>
      </c>
      <c r="I262" s="5" t="str">
        <f>IF(ISBLANK(業務便入力!I109),"",業務便入力!I109)</f>
        <v/>
      </c>
      <c r="J262" s="5" t="str">
        <f>IF(ISBLANK(業務便入力!D109),"",業務便入力!D109)</f>
        <v/>
      </c>
      <c r="K262" s="5" t="str">
        <f>IF(ISBLANK(業務便入力!T109),"",業務便入力!T109)</f>
        <v/>
      </c>
    </row>
    <row r="263" spans="1:11">
      <c r="A263" s="6">
        <v>107</v>
      </c>
      <c r="B263" s="5" t="str">
        <f>IF(ISBLANK(ID管理番号商品名入力!E109),"",ID管理番号商品名入力!E109)</f>
        <v/>
      </c>
      <c r="C263" s="5" t="str">
        <f>IF(ISBLANK(ID管理番号商品名入力!F109),"",ID管理番号商品名入力!F109)</f>
        <v/>
      </c>
      <c r="D263" s="5" t="str">
        <f>IF(ISBLANK(業務便入力!E110),"",業務便入力!E110)</f>
        <v/>
      </c>
      <c r="E263" s="5" t="str">
        <f>IF(ISBLANK(業務便入力!F110),"",業務便入力!F110)</f>
        <v/>
      </c>
      <c r="F263" s="5" t="str">
        <f ca="1">IFERROR('計算（業務便）'!P110,"")</f>
        <v/>
      </c>
      <c r="G263" s="5" t="str">
        <f ca="1">IFERROR('計算（業務便）'!Q110,"")</f>
        <v/>
      </c>
      <c r="H263" s="5" t="str">
        <f>IF(ISBLANK(業務便入力!J110),"",業務便入力!J110)</f>
        <v/>
      </c>
      <c r="I263" s="5" t="str">
        <f>IF(ISBLANK(業務便入力!I110),"",業務便入力!I110)</f>
        <v/>
      </c>
      <c r="J263" s="5" t="str">
        <f>IF(ISBLANK(業務便入力!D110),"",業務便入力!D110)</f>
        <v/>
      </c>
      <c r="K263" s="5" t="str">
        <f>IF(ISBLANK(業務便入力!T110),"",業務便入力!T110)</f>
        <v/>
      </c>
    </row>
    <row r="264" spans="1:11">
      <c r="A264" s="6">
        <v>108</v>
      </c>
      <c r="B264" s="5" t="str">
        <f>IF(ISBLANK(ID管理番号商品名入力!E110),"",ID管理番号商品名入力!E110)</f>
        <v/>
      </c>
      <c r="C264" s="5" t="str">
        <f>IF(ISBLANK(ID管理番号商品名入力!F110),"",ID管理番号商品名入力!F110)</f>
        <v/>
      </c>
      <c r="D264" s="5" t="str">
        <f>IF(ISBLANK(業務便入力!E111),"",業務便入力!E111)</f>
        <v/>
      </c>
      <c r="E264" s="5" t="str">
        <f>IF(ISBLANK(業務便入力!F111),"",業務便入力!F111)</f>
        <v/>
      </c>
      <c r="F264" s="5" t="str">
        <f ca="1">IFERROR('計算（業務便）'!P111,"")</f>
        <v/>
      </c>
      <c r="G264" s="5" t="str">
        <f ca="1">IFERROR('計算（業務便）'!Q111,"")</f>
        <v/>
      </c>
      <c r="H264" s="5" t="str">
        <f>IF(ISBLANK(業務便入力!J111),"",業務便入力!J111)</f>
        <v/>
      </c>
      <c r="I264" s="5" t="str">
        <f>IF(ISBLANK(業務便入力!I111),"",業務便入力!I111)</f>
        <v/>
      </c>
      <c r="J264" s="5" t="str">
        <f>IF(ISBLANK(業務便入力!D111),"",業務便入力!D111)</f>
        <v/>
      </c>
      <c r="K264" s="5" t="str">
        <f>IF(ISBLANK(業務便入力!T111),"",業務便入力!T111)</f>
        <v/>
      </c>
    </row>
    <row r="265" spans="1:11">
      <c r="A265" s="6">
        <v>109</v>
      </c>
      <c r="B265" s="5" t="str">
        <f>IF(ISBLANK(ID管理番号商品名入力!E111),"",ID管理番号商品名入力!E111)</f>
        <v/>
      </c>
      <c r="C265" s="5" t="str">
        <f>IF(ISBLANK(ID管理番号商品名入力!F111),"",ID管理番号商品名入力!F111)</f>
        <v/>
      </c>
      <c r="D265" s="5" t="str">
        <f>IF(ISBLANK(業務便入力!E112),"",業務便入力!E112)</f>
        <v/>
      </c>
      <c r="E265" s="5" t="str">
        <f>IF(ISBLANK(業務便入力!F112),"",業務便入力!F112)</f>
        <v/>
      </c>
      <c r="F265" s="5" t="str">
        <f ca="1">IFERROR('計算（業務便）'!P112,"")</f>
        <v/>
      </c>
      <c r="G265" s="5" t="str">
        <f ca="1">IFERROR('計算（業務便）'!Q112,"")</f>
        <v/>
      </c>
      <c r="H265" s="5" t="str">
        <f>IF(ISBLANK(業務便入力!J112),"",業務便入力!J112)</f>
        <v/>
      </c>
      <c r="I265" s="5" t="str">
        <f>IF(ISBLANK(業務便入力!I112),"",業務便入力!I112)</f>
        <v/>
      </c>
      <c r="J265" s="5" t="str">
        <f>IF(ISBLANK(業務便入力!D112),"",業務便入力!D112)</f>
        <v/>
      </c>
      <c r="K265" s="5" t="str">
        <f>IF(ISBLANK(業務便入力!T112),"",業務便入力!T112)</f>
        <v/>
      </c>
    </row>
    <row r="266" spans="1:11">
      <c r="A266" s="6">
        <v>110</v>
      </c>
      <c r="B266" s="5" t="str">
        <f>IF(ISBLANK(ID管理番号商品名入力!E112),"",ID管理番号商品名入力!E112)</f>
        <v/>
      </c>
      <c r="C266" s="5" t="str">
        <f>IF(ISBLANK(ID管理番号商品名入力!F112),"",ID管理番号商品名入力!F112)</f>
        <v/>
      </c>
      <c r="D266" s="5" t="str">
        <f>IF(ISBLANK(業務便入力!E113),"",業務便入力!E113)</f>
        <v/>
      </c>
      <c r="E266" s="5" t="str">
        <f>IF(ISBLANK(業務便入力!F113),"",業務便入力!F113)</f>
        <v/>
      </c>
      <c r="F266" s="5" t="str">
        <f ca="1">IFERROR('計算（業務便）'!P113,"")</f>
        <v/>
      </c>
      <c r="G266" s="5" t="str">
        <f ca="1">IFERROR('計算（業務便）'!Q113,"")</f>
        <v/>
      </c>
      <c r="H266" s="5" t="str">
        <f>IF(ISBLANK(業務便入力!J113),"",業務便入力!J113)</f>
        <v/>
      </c>
      <c r="I266" s="5" t="str">
        <f>IF(ISBLANK(業務便入力!I113),"",業務便入力!I113)</f>
        <v/>
      </c>
      <c r="J266" s="5" t="str">
        <f>IF(ISBLANK(業務便入力!D113),"",業務便入力!D113)</f>
        <v/>
      </c>
      <c r="K266" s="5" t="str">
        <f>IF(ISBLANK(業務便入力!T113),"",業務便入力!T113)</f>
        <v/>
      </c>
    </row>
    <row r="267" spans="1:11">
      <c r="A267" s="6">
        <v>111</v>
      </c>
      <c r="B267" s="5" t="str">
        <f>IF(ISBLANK(ID管理番号商品名入力!E113),"",ID管理番号商品名入力!E113)</f>
        <v/>
      </c>
      <c r="C267" s="5" t="str">
        <f>IF(ISBLANK(ID管理番号商品名入力!F113),"",ID管理番号商品名入力!F113)</f>
        <v/>
      </c>
      <c r="D267" s="5" t="str">
        <f>IF(ISBLANK(業務便入力!E114),"",業務便入力!E114)</f>
        <v/>
      </c>
      <c r="E267" s="5" t="str">
        <f>IF(ISBLANK(業務便入力!F114),"",業務便入力!F114)</f>
        <v/>
      </c>
      <c r="F267" s="5" t="str">
        <f ca="1">IFERROR('計算（業務便）'!P114,"")</f>
        <v/>
      </c>
      <c r="G267" s="5" t="str">
        <f ca="1">IFERROR('計算（業務便）'!Q114,"")</f>
        <v/>
      </c>
      <c r="H267" s="5" t="str">
        <f>IF(ISBLANK(業務便入力!J114),"",業務便入力!J114)</f>
        <v/>
      </c>
      <c r="I267" s="5" t="str">
        <f>IF(ISBLANK(業務便入力!I114),"",業務便入力!I114)</f>
        <v/>
      </c>
      <c r="J267" s="5" t="str">
        <f>IF(ISBLANK(業務便入力!D114),"",業務便入力!D114)</f>
        <v/>
      </c>
      <c r="K267" s="5" t="str">
        <f>IF(ISBLANK(業務便入力!T114),"",業務便入力!T114)</f>
        <v/>
      </c>
    </row>
    <row r="268" spans="1:11">
      <c r="A268" s="6">
        <v>112</v>
      </c>
      <c r="B268" s="5" t="str">
        <f>IF(ISBLANK(ID管理番号商品名入力!E114),"",ID管理番号商品名入力!E114)</f>
        <v/>
      </c>
      <c r="C268" s="5" t="str">
        <f>IF(ISBLANK(ID管理番号商品名入力!F114),"",ID管理番号商品名入力!F114)</f>
        <v/>
      </c>
      <c r="D268" s="5" t="str">
        <f>IF(ISBLANK(業務便入力!E115),"",業務便入力!E115)</f>
        <v/>
      </c>
      <c r="E268" s="5" t="str">
        <f>IF(ISBLANK(業務便入力!F115),"",業務便入力!F115)</f>
        <v/>
      </c>
      <c r="F268" s="5" t="str">
        <f ca="1">IFERROR('計算（業務便）'!P115,"")</f>
        <v/>
      </c>
      <c r="G268" s="5" t="str">
        <f ca="1">IFERROR('計算（業務便）'!Q115,"")</f>
        <v/>
      </c>
      <c r="H268" s="5" t="str">
        <f>IF(ISBLANK(業務便入力!J115),"",業務便入力!J115)</f>
        <v/>
      </c>
      <c r="I268" s="5" t="str">
        <f>IF(ISBLANK(業務便入力!I115),"",業務便入力!I115)</f>
        <v/>
      </c>
      <c r="J268" s="5" t="str">
        <f>IF(ISBLANK(業務便入力!D115),"",業務便入力!D115)</f>
        <v/>
      </c>
      <c r="K268" s="5" t="str">
        <f>IF(ISBLANK(業務便入力!T115),"",業務便入力!T115)</f>
        <v/>
      </c>
    </row>
    <row r="269" spans="1:11">
      <c r="A269" s="6">
        <v>113</v>
      </c>
      <c r="B269" s="5" t="str">
        <f>IF(ISBLANK(ID管理番号商品名入力!E115),"",ID管理番号商品名入力!E115)</f>
        <v/>
      </c>
      <c r="C269" s="5" t="str">
        <f>IF(ISBLANK(ID管理番号商品名入力!F115),"",ID管理番号商品名入力!F115)</f>
        <v/>
      </c>
      <c r="D269" s="5" t="str">
        <f>IF(ISBLANK(業務便入力!E116),"",業務便入力!E116)</f>
        <v/>
      </c>
      <c r="E269" s="5" t="str">
        <f>IF(ISBLANK(業務便入力!F116),"",業務便入力!F116)</f>
        <v/>
      </c>
      <c r="F269" s="5" t="str">
        <f ca="1">IFERROR('計算（業務便）'!P116,"")</f>
        <v/>
      </c>
      <c r="G269" s="5" t="str">
        <f ca="1">IFERROR('計算（業務便）'!Q116,"")</f>
        <v/>
      </c>
      <c r="H269" s="5" t="str">
        <f>IF(ISBLANK(業務便入力!J116),"",業務便入力!J116)</f>
        <v/>
      </c>
      <c r="I269" s="5" t="str">
        <f>IF(ISBLANK(業務便入力!I116),"",業務便入力!I116)</f>
        <v/>
      </c>
      <c r="J269" s="5" t="str">
        <f>IF(ISBLANK(業務便入力!D116),"",業務便入力!D116)</f>
        <v/>
      </c>
      <c r="K269" s="5" t="str">
        <f>IF(ISBLANK(業務便入力!T116),"",業務便入力!T116)</f>
        <v/>
      </c>
    </row>
    <row r="270" spans="1:11">
      <c r="A270" s="6">
        <v>114</v>
      </c>
      <c r="B270" s="5" t="str">
        <f>IF(ISBLANK(ID管理番号商品名入力!E116),"",ID管理番号商品名入力!E116)</f>
        <v/>
      </c>
      <c r="C270" s="5" t="str">
        <f>IF(ISBLANK(ID管理番号商品名入力!F116),"",ID管理番号商品名入力!F116)</f>
        <v/>
      </c>
      <c r="D270" s="5" t="str">
        <f>IF(ISBLANK(業務便入力!E117),"",業務便入力!E117)</f>
        <v/>
      </c>
      <c r="E270" s="5" t="str">
        <f>IF(ISBLANK(業務便入力!F117),"",業務便入力!F117)</f>
        <v/>
      </c>
      <c r="F270" s="5" t="str">
        <f ca="1">IFERROR('計算（業務便）'!P117,"")</f>
        <v/>
      </c>
      <c r="G270" s="5" t="str">
        <f ca="1">IFERROR('計算（業務便）'!Q117,"")</f>
        <v/>
      </c>
      <c r="H270" s="5" t="str">
        <f>IF(ISBLANK(業務便入力!J117),"",業務便入力!J117)</f>
        <v/>
      </c>
      <c r="I270" s="5" t="str">
        <f>IF(ISBLANK(業務便入力!I117),"",業務便入力!I117)</f>
        <v/>
      </c>
      <c r="J270" s="5" t="str">
        <f>IF(ISBLANK(業務便入力!D117),"",業務便入力!D117)</f>
        <v/>
      </c>
      <c r="K270" s="5" t="str">
        <f>IF(ISBLANK(業務便入力!T117),"",業務便入力!T117)</f>
        <v/>
      </c>
    </row>
    <row r="271" spans="1:11">
      <c r="A271" s="6">
        <v>115</v>
      </c>
      <c r="B271" s="5" t="str">
        <f>IF(ISBLANK(ID管理番号商品名入力!E117),"",ID管理番号商品名入力!E117)</f>
        <v/>
      </c>
      <c r="C271" s="5" t="str">
        <f>IF(ISBLANK(ID管理番号商品名入力!F117),"",ID管理番号商品名入力!F117)</f>
        <v/>
      </c>
      <c r="D271" s="5" t="str">
        <f>IF(ISBLANK(業務便入力!E118),"",業務便入力!E118)</f>
        <v/>
      </c>
      <c r="E271" s="5" t="str">
        <f>IF(ISBLANK(業務便入力!F118),"",業務便入力!F118)</f>
        <v/>
      </c>
      <c r="F271" s="5" t="str">
        <f ca="1">IFERROR('計算（業務便）'!P118,"")</f>
        <v/>
      </c>
      <c r="G271" s="5" t="str">
        <f ca="1">IFERROR('計算（業務便）'!Q118,"")</f>
        <v/>
      </c>
      <c r="H271" s="5" t="str">
        <f>IF(ISBLANK(業務便入力!J118),"",業務便入力!J118)</f>
        <v/>
      </c>
      <c r="I271" s="5" t="str">
        <f>IF(ISBLANK(業務便入力!I118),"",業務便入力!I118)</f>
        <v/>
      </c>
      <c r="J271" s="5" t="str">
        <f>IF(ISBLANK(業務便入力!D118),"",業務便入力!D118)</f>
        <v/>
      </c>
      <c r="K271" s="5" t="str">
        <f>IF(ISBLANK(業務便入力!T118),"",業務便入力!T118)</f>
        <v/>
      </c>
    </row>
    <row r="272" spans="1:11">
      <c r="A272" s="6">
        <v>116</v>
      </c>
      <c r="B272" s="5" t="str">
        <f>IF(ISBLANK(ID管理番号商品名入力!E118),"",ID管理番号商品名入力!E118)</f>
        <v/>
      </c>
      <c r="C272" s="5" t="str">
        <f>IF(ISBLANK(ID管理番号商品名入力!F118),"",ID管理番号商品名入力!F118)</f>
        <v/>
      </c>
      <c r="D272" s="5" t="str">
        <f>IF(ISBLANK(業務便入力!E119),"",業務便入力!E119)</f>
        <v/>
      </c>
      <c r="E272" s="5" t="str">
        <f>IF(ISBLANK(業務便入力!F119),"",業務便入力!F119)</f>
        <v/>
      </c>
      <c r="F272" s="5" t="str">
        <f ca="1">IFERROR('計算（業務便）'!P119,"")</f>
        <v/>
      </c>
      <c r="G272" s="5" t="str">
        <f ca="1">IFERROR('計算（業務便）'!Q119,"")</f>
        <v/>
      </c>
      <c r="H272" s="5" t="str">
        <f>IF(ISBLANK(業務便入力!J119),"",業務便入力!J119)</f>
        <v/>
      </c>
      <c r="I272" s="5" t="str">
        <f>IF(ISBLANK(業務便入力!I119),"",業務便入力!I119)</f>
        <v/>
      </c>
      <c r="J272" s="5" t="str">
        <f>IF(ISBLANK(業務便入力!D119),"",業務便入力!D119)</f>
        <v/>
      </c>
      <c r="K272" s="5" t="str">
        <f>IF(ISBLANK(業務便入力!T119),"",業務便入力!T119)</f>
        <v/>
      </c>
    </row>
    <row r="273" spans="1:11">
      <c r="A273" s="6">
        <v>117</v>
      </c>
      <c r="B273" s="5" t="str">
        <f>IF(ISBLANK(ID管理番号商品名入力!E119),"",ID管理番号商品名入力!E119)</f>
        <v/>
      </c>
      <c r="C273" s="5" t="str">
        <f>IF(ISBLANK(ID管理番号商品名入力!F119),"",ID管理番号商品名入力!F119)</f>
        <v/>
      </c>
      <c r="D273" s="5" t="str">
        <f>IF(ISBLANK(業務便入力!E120),"",業務便入力!E120)</f>
        <v/>
      </c>
      <c r="E273" s="5" t="str">
        <f>IF(ISBLANK(業務便入力!F120),"",業務便入力!F120)</f>
        <v/>
      </c>
      <c r="F273" s="5" t="str">
        <f ca="1">IFERROR('計算（業務便）'!P120,"")</f>
        <v/>
      </c>
      <c r="G273" s="5" t="str">
        <f ca="1">IFERROR('計算（業務便）'!Q120,"")</f>
        <v/>
      </c>
      <c r="H273" s="5" t="str">
        <f>IF(ISBLANK(業務便入力!J120),"",業務便入力!J120)</f>
        <v/>
      </c>
      <c r="I273" s="5" t="str">
        <f>IF(ISBLANK(業務便入力!I120),"",業務便入力!I120)</f>
        <v/>
      </c>
      <c r="J273" s="5" t="str">
        <f>IF(ISBLANK(業務便入力!D120),"",業務便入力!D120)</f>
        <v/>
      </c>
      <c r="K273" s="5" t="str">
        <f>IF(ISBLANK(業務便入力!T120),"",業務便入力!T120)</f>
        <v/>
      </c>
    </row>
    <row r="274" spans="1:11">
      <c r="A274" s="6">
        <v>118</v>
      </c>
      <c r="B274" s="5" t="str">
        <f>IF(ISBLANK(ID管理番号商品名入力!E120),"",ID管理番号商品名入力!E120)</f>
        <v/>
      </c>
      <c r="C274" s="5" t="str">
        <f>IF(ISBLANK(ID管理番号商品名入力!F120),"",ID管理番号商品名入力!F120)</f>
        <v/>
      </c>
      <c r="D274" s="5" t="str">
        <f>IF(ISBLANK(業務便入力!E121),"",業務便入力!E121)</f>
        <v/>
      </c>
      <c r="E274" s="5" t="str">
        <f>IF(ISBLANK(業務便入力!F121),"",業務便入力!F121)</f>
        <v/>
      </c>
      <c r="F274" s="5" t="str">
        <f ca="1">IFERROR('計算（業務便）'!P121,"")</f>
        <v/>
      </c>
      <c r="G274" s="5" t="str">
        <f ca="1">IFERROR('計算（業務便）'!Q121,"")</f>
        <v/>
      </c>
      <c r="H274" s="5" t="str">
        <f>IF(ISBLANK(業務便入力!J121),"",業務便入力!J121)</f>
        <v/>
      </c>
      <c r="I274" s="5" t="str">
        <f>IF(ISBLANK(業務便入力!I121),"",業務便入力!I121)</f>
        <v/>
      </c>
      <c r="J274" s="5" t="str">
        <f>IF(ISBLANK(業務便入力!D121),"",業務便入力!D121)</f>
        <v/>
      </c>
      <c r="K274" s="5" t="str">
        <f>IF(ISBLANK(業務便入力!T121),"",業務便入力!T121)</f>
        <v/>
      </c>
    </row>
    <row r="275" spans="1:11">
      <c r="A275" s="6">
        <v>119</v>
      </c>
      <c r="B275" s="5" t="str">
        <f>IF(ISBLANK(ID管理番号商品名入力!E121),"",ID管理番号商品名入力!E121)</f>
        <v/>
      </c>
      <c r="C275" s="5" t="str">
        <f>IF(ISBLANK(ID管理番号商品名入力!F121),"",ID管理番号商品名入力!F121)</f>
        <v/>
      </c>
      <c r="D275" s="5" t="str">
        <f>IF(ISBLANK(業務便入力!E122),"",業務便入力!E122)</f>
        <v/>
      </c>
      <c r="E275" s="5" t="str">
        <f>IF(ISBLANK(業務便入力!F122),"",業務便入力!F122)</f>
        <v/>
      </c>
      <c r="F275" s="5" t="str">
        <f ca="1">IFERROR('計算（業務便）'!P122,"")</f>
        <v/>
      </c>
      <c r="G275" s="5" t="str">
        <f ca="1">IFERROR('計算（業務便）'!Q122,"")</f>
        <v/>
      </c>
      <c r="H275" s="5" t="str">
        <f>IF(ISBLANK(業務便入力!J122),"",業務便入力!J122)</f>
        <v/>
      </c>
      <c r="I275" s="5" t="str">
        <f>IF(ISBLANK(業務便入力!I122),"",業務便入力!I122)</f>
        <v/>
      </c>
      <c r="J275" s="5" t="str">
        <f>IF(ISBLANK(業務便入力!D122),"",業務便入力!D122)</f>
        <v/>
      </c>
      <c r="K275" s="5" t="str">
        <f>IF(ISBLANK(業務便入力!T122),"",業務便入力!T122)</f>
        <v/>
      </c>
    </row>
    <row r="276" spans="1:11">
      <c r="A276" s="6">
        <v>120</v>
      </c>
      <c r="B276" s="5" t="str">
        <f>IF(ISBLANK(ID管理番号商品名入力!E122),"",ID管理番号商品名入力!E122)</f>
        <v/>
      </c>
      <c r="C276" s="5" t="str">
        <f>IF(ISBLANK(ID管理番号商品名入力!F122),"",ID管理番号商品名入力!F122)</f>
        <v/>
      </c>
      <c r="D276" s="5" t="str">
        <f>IF(ISBLANK(業務便入力!E123),"",業務便入力!E123)</f>
        <v/>
      </c>
      <c r="E276" s="5" t="str">
        <f>IF(ISBLANK(業務便入力!F123),"",業務便入力!F123)</f>
        <v/>
      </c>
      <c r="F276" s="5" t="str">
        <f ca="1">IFERROR('計算（業務便）'!P123,"")</f>
        <v/>
      </c>
      <c r="G276" s="5" t="str">
        <f ca="1">IFERROR('計算（業務便）'!Q123,"")</f>
        <v/>
      </c>
      <c r="H276" s="5" t="str">
        <f>IF(ISBLANK(業務便入力!J123),"",業務便入力!J123)</f>
        <v/>
      </c>
      <c r="I276" s="5" t="str">
        <f>IF(ISBLANK(業務便入力!I123),"",業務便入力!I123)</f>
        <v/>
      </c>
      <c r="J276" s="5" t="str">
        <f>IF(ISBLANK(業務便入力!D123),"",業務便入力!D123)</f>
        <v/>
      </c>
      <c r="K276" s="5" t="str">
        <f>IF(ISBLANK(業務便入力!T123),"",業務便入力!T123)</f>
        <v/>
      </c>
    </row>
    <row r="277" spans="1:11">
      <c r="A277" s="6">
        <v>121</v>
      </c>
      <c r="B277" s="5" t="str">
        <f>IF(ISBLANK(ID管理番号商品名入力!E123),"",ID管理番号商品名入力!E123)</f>
        <v/>
      </c>
      <c r="C277" s="5" t="str">
        <f>IF(ISBLANK(ID管理番号商品名入力!F123),"",ID管理番号商品名入力!F123)</f>
        <v/>
      </c>
      <c r="D277" s="5" t="str">
        <f>IF(ISBLANK(業務便入力!E124),"",業務便入力!E124)</f>
        <v/>
      </c>
      <c r="E277" s="5" t="str">
        <f>IF(ISBLANK(業務便入力!F124),"",業務便入力!F124)</f>
        <v/>
      </c>
      <c r="F277" s="5" t="str">
        <f ca="1">IFERROR('計算（業務便）'!P124,"")</f>
        <v/>
      </c>
      <c r="G277" s="5" t="str">
        <f ca="1">IFERROR('計算（業務便）'!Q124,"")</f>
        <v/>
      </c>
      <c r="H277" s="5" t="str">
        <f>IF(ISBLANK(業務便入力!J124),"",業務便入力!J124)</f>
        <v/>
      </c>
      <c r="I277" s="5" t="str">
        <f>IF(ISBLANK(業務便入力!I124),"",業務便入力!I124)</f>
        <v/>
      </c>
      <c r="J277" s="5" t="str">
        <f>IF(ISBLANK(業務便入力!D124),"",業務便入力!D124)</f>
        <v/>
      </c>
      <c r="K277" s="5" t="str">
        <f>IF(ISBLANK(業務便入力!T124),"",業務便入力!T124)</f>
        <v/>
      </c>
    </row>
    <row r="278" spans="1:11">
      <c r="A278" s="6">
        <v>122</v>
      </c>
      <c r="B278" s="5" t="str">
        <f>IF(ISBLANK(ID管理番号商品名入力!E124),"",ID管理番号商品名入力!E124)</f>
        <v/>
      </c>
      <c r="C278" s="5" t="str">
        <f>IF(ISBLANK(ID管理番号商品名入力!F124),"",ID管理番号商品名入力!F124)</f>
        <v/>
      </c>
      <c r="D278" s="5" t="str">
        <f>IF(ISBLANK(業務便入力!E125),"",業務便入力!E125)</f>
        <v/>
      </c>
      <c r="E278" s="5" t="str">
        <f>IF(ISBLANK(業務便入力!F125),"",業務便入力!F125)</f>
        <v/>
      </c>
      <c r="F278" s="5" t="str">
        <f ca="1">IFERROR('計算（業務便）'!P125,"")</f>
        <v/>
      </c>
      <c r="G278" s="5" t="str">
        <f ca="1">IFERROR('計算（業務便）'!Q125,"")</f>
        <v/>
      </c>
      <c r="H278" s="5" t="str">
        <f>IF(ISBLANK(業務便入力!J125),"",業務便入力!J125)</f>
        <v/>
      </c>
      <c r="I278" s="5" t="str">
        <f>IF(ISBLANK(業務便入力!I125),"",業務便入力!I125)</f>
        <v/>
      </c>
      <c r="J278" s="5" t="str">
        <f>IF(ISBLANK(業務便入力!D125),"",業務便入力!D125)</f>
        <v/>
      </c>
      <c r="K278" s="5" t="str">
        <f>IF(ISBLANK(業務便入力!T125),"",業務便入力!T125)</f>
        <v/>
      </c>
    </row>
    <row r="279" spans="1:11">
      <c r="A279" s="6">
        <v>123</v>
      </c>
      <c r="B279" s="5" t="str">
        <f>IF(ISBLANK(ID管理番号商品名入力!E125),"",ID管理番号商品名入力!E125)</f>
        <v/>
      </c>
      <c r="C279" s="5" t="str">
        <f>IF(ISBLANK(ID管理番号商品名入力!F125),"",ID管理番号商品名入力!F125)</f>
        <v/>
      </c>
      <c r="D279" s="5" t="str">
        <f>IF(ISBLANK(業務便入力!E126),"",業務便入力!E126)</f>
        <v/>
      </c>
      <c r="E279" s="5" t="str">
        <f>IF(ISBLANK(業務便入力!F126),"",業務便入力!F126)</f>
        <v/>
      </c>
      <c r="F279" s="5" t="str">
        <f ca="1">IFERROR('計算（業務便）'!P126,"")</f>
        <v/>
      </c>
      <c r="G279" s="5" t="str">
        <f ca="1">IFERROR('計算（業務便）'!Q126,"")</f>
        <v/>
      </c>
      <c r="H279" s="5" t="str">
        <f>IF(ISBLANK(業務便入力!J126),"",業務便入力!J126)</f>
        <v/>
      </c>
      <c r="I279" s="5" t="str">
        <f>IF(ISBLANK(業務便入力!I126),"",業務便入力!I126)</f>
        <v/>
      </c>
      <c r="J279" s="5" t="str">
        <f>IF(ISBLANK(業務便入力!D126),"",業務便入力!D126)</f>
        <v/>
      </c>
      <c r="K279" s="5" t="str">
        <f>IF(ISBLANK(業務便入力!T126),"",業務便入力!T126)</f>
        <v/>
      </c>
    </row>
    <row r="280" spans="1:11">
      <c r="A280" s="6">
        <v>124</v>
      </c>
      <c r="B280" s="5" t="str">
        <f>IF(ISBLANK(ID管理番号商品名入力!E126),"",ID管理番号商品名入力!E126)</f>
        <v/>
      </c>
      <c r="C280" s="5" t="str">
        <f>IF(ISBLANK(ID管理番号商品名入力!F126),"",ID管理番号商品名入力!F126)</f>
        <v/>
      </c>
      <c r="D280" s="5" t="str">
        <f>IF(ISBLANK(業務便入力!E127),"",業務便入力!E127)</f>
        <v/>
      </c>
      <c r="E280" s="5" t="str">
        <f>IF(ISBLANK(業務便入力!F127),"",業務便入力!F127)</f>
        <v/>
      </c>
      <c r="F280" s="5" t="str">
        <f ca="1">IFERROR('計算（業務便）'!P127,"")</f>
        <v/>
      </c>
      <c r="G280" s="5" t="str">
        <f ca="1">IFERROR('計算（業務便）'!Q127,"")</f>
        <v/>
      </c>
      <c r="H280" s="5" t="str">
        <f>IF(ISBLANK(業務便入力!J127),"",業務便入力!J127)</f>
        <v/>
      </c>
      <c r="I280" s="5" t="str">
        <f>IF(ISBLANK(業務便入力!I127),"",業務便入力!I127)</f>
        <v/>
      </c>
      <c r="J280" s="5" t="str">
        <f>IF(ISBLANK(業務便入力!D127),"",業務便入力!D127)</f>
        <v/>
      </c>
      <c r="K280" s="5" t="str">
        <f>IF(ISBLANK(業務便入力!T127),"",業務便入力!T127)</f>
        <v/>
      </c>
    </row>
    <row r="281" spans="1:11">
      <c r="A281" s="6">
        <v>125</v>
      </c>
      <c r="B281" s="5" t="str">
        <f>IF(ISBLANK(ID管理番号商品名入力!E127),"",ID管理番号商品名入力!E127)</f>
        <v/>
      </c>
      <c r="C281" s="5" t="str">
        <f>IF(ISBLANK(ID管理番号商品名入力!F127),"",ID管理番号商品名入力!F127)</f>
        <v/>
      </c>
      <c r="D281" s="5" t="str">
        <f>IF(ISBLANK(業務便入力!E128),"",業務便入力!E128)</f>
        <v/>
      </c>
      <c r="E281" s="5" t="str">
        <f>IF(ISBLANK(業務便入力!F128),"",業務便入力!F128)</f>
        <v/>
      </c>
      <c r="F281" s="5" t="str">
        <f ca="1">IFERROR('計算（業務便）'!P128,"")</f>
        <v/>
      </c>
      <c r="G281" s="5" t="str">
        <f ca="1">IFERROR('計算（業務便）'!Q128,"")</f>
        <v/>
      </c>
      <c r="H281" s="5" t="str">
        <f>IF(ISBLANK(業務便入力!J128),"",業務便入力!J128)</f>
        <v/>
      </c>
      <c r="I281" s="5" t="str">
        <f>IF(ISBLANK(業務便入力!I128),"",業務便入力!I128)</f>
        <v/>
      </c>
      <c r="J281" s="5" t="str">
        <f>IF(ISBLANK(業務便入力!D128),"",業務便入力!D128)</f>
        <v/>
      </c>
      <c r="K281" s="5" t="str">
        <f>IF(ISBLANK(業務便入力!T128),"",業務便入力!T128)</f>
        <v/>
      </c>
    </row>
    <row r="282" spans="1:11">
      <c r="A282" s="6">
        <v>126</v>
      </c>
      <c r="B282" s="5" t="str">
        <f>IF(ISBLANK(ID管理番号商品名入力!E128),"",ID管理番号商品名入力!E128)</f>
        <v/>
      </c>
      <c r="C282" s="5" t="str">
        <f>IF(ISBLANK(ID管理番号商品名入力!F128),"",ID管理番号商品名入力!F128)</f>
        <v/>
      </c>
      <c r="D282" s="5" t="str">
        <f>IF(ISBLANK(業務便入力!E129),"",業務便入力!E129)</f>
        <v/>
      </c>
      <c r="E282" s="5" t="str">
        <f>IF(ISBLANK(業務便入力!F129),"",業務便入力!F129)</f>
        <v/>
      </c>
      <c r="F282" s="5" t="str">
        <f ca="1">IFERROR('計算（業務便）'!P129,"")</f>
        <v/>
      </c>
      <c r="G282" s="5" t="str">
        <f ca="1">IFERROR('計算（業務便）'!Q129,"")</f>
        <v/>
      </c>
      <c r="H282" s="5" t="str">
        <f>IF(ISBLANK(業務便入力!J129),"",業務便入力!J129)</f>
        <v/>
      </c>
      <c r="I282" s="5" t="str">
        <f>IF(ISBLANK(業務便入力!I129),"",業務便入力!I129)</f>
        <v/>
      </c>
      <c r="J282" s="5" t="str">
        <f>IF(ISBLANK(業務便入力!D129),"",業務便入力!D129)</f>
        <v/>
      </c>
      <c r="K282" s="5" t="str">
        <f>IF(ISBLANK(業務便入力!T129),"",業務便入力!T129)</f>
        <v/>
      </c>
    </row>
    <row r="283" spans="1:11">
      <c r="A283" s="6">
        <v>127</v>
      </c>
      <c r="B283" s="5" t="str">
        <f>IF(ISBLANK(ID管理番号商品名入力!E129),"",ID管理番号商品名入力!E129)</f>
        <v/>
      </c>
      <c r="C283" s="5" t="str">
        <f>IF(ISBLANK(ID管理番号商品名入力!F129),"",ID管理番号商品名入力!F129)</f>
        <v/>
      </c>
      <c r="D283" s="5" t="str">
        <f>IF(ISBLANK(業務便入力!E130),"",業務便入力!E130)</f>
        <v/>
      </c>
      <c r="E283" s="5" t="str">
        <f>IF(ISBLANK(業務便入力!F130),"",業務便入力!F130)</f>
        <v/>
      </c>
      <c r="F283" s="5" t="str">
        <f ca="1">IFERROR('計算（業務便）'!P130,"")</f>
        <v/>
      </c>
      <c r="G283" s="5" t="str">
        <f ca="1">IFERROR('計算（業務便）'!Q130,"")</f>
        <v/>
      </c>
      <c r="H283" s="5" t="str">
        <f>IF(ISBLANK(業務便入力!J130),"",業務便入力!J130)</f>
        <v/>
      </c>
      <c r="I283" s="5" t="str">
        <f>IF(ISBLANK(業務便入力!I130),"",業務便入力!I130)</f>
        <v/>
      </c>
      <c r="J283" s="5" t="str">
        <f>IF(ISBLANK(業務便入力!D130),"",業務便入力!D130)</f>
        <v/>
      </c>
      <c r="K283" s="5" t="str">
        <f>IF(ISBLANK(業務便入力!T130),"",業務便入力!T130)</f>
        <v/>
      </c>
    </row>
    <row r="284" spans="1:11">
      <c r="A284" s="6">
        <v>128</v>
      </c>
      <c r="B284" s="5" t="str">
        <f>IF(ISBLANK(ID管理番号商品名入力!E130),"",ID管理番号商品名入力!E130)</f>
        <v/>
      </c>
      <c r="C284" s="5" t="str">
        <f>IF(ISBLANK(ID管理番号商品名入力!F130),"",ID管理番号商品名入力!F130)</f>
        <v/>
      </c>
      <c r="D284" s="5" t="str">
        <f>IF(ISBLANK(業務便入力!E131),"",業務便入力!E131)</f>
        <v/>
      </c>
      <c r="E284" s="5" t="str">
        <f>IF(ISBLANK(業務便入力!F131),"",業務便入力!F131)</f>
        <v/>
      </c>
      <c r="F284" s="5" t="str">
        <f ca="1">IFERROR('計算（業務便）'!P131,"")</f>
        <v/>
      </c>
      <c r="G284" s="5" t="str">
        <f ca="1">IFERROR('計算（業務便）'!Q131,"")</f>
        <v/>
      </c>
      <c r="H284" s="5" t="str">
        <f>IF(ISBLANK(業務便入力!J131),"",業務便入力!J131)</f>
        <v/>
      </c>
      <c r="I284" s="5" t="str">
        <f>IF(ISBLANK(業務便入力!I131),"",業務便入力!I131)</f>
        <v/>
      </c>
      <c r="J284" s="5" t="str">
        <f>IF(ISBLANK(業務便入力!D131),"",業務便入力!D131)</f>
        <v/>
      </c>
      <c r="K284" s="5" t="str">
        <f>IF(ISBLANK(業務便入力!T131),"",業務便入力!T131)</f>
        <v/>
      </c>
    </row>
    <row r="285" spans="1:11">
      <c r="A285" s="6">
        <v>129</v>
      </c>
      <c r="B285" s="5" t="str">
        <f>IF(ISBLANK(ID管理番号商品名入力!E131),"",ID管理番号商品名入力!E131)</f>
        <v/>
      </c>
      <c r="C285" s="5" t="str">
        <f>IF(ISBLANK(ID管理番号商品名入力!F131),"",ID管理番号商品名入力!F131)</f>
        <v/>
      </c>
      <c r="D285" s="5" t="str">
        <f>IF(ISBLANK(業務便入力!E132),"",業務便入力!E132)</f>
        <v/>
      </c>
      <c r="E285" s="5" t="str">
        <f>IF(ISBLANK(業務便入力!F132),"",業務便入力!F132)</f>
        <v/>
      </c>
      <c r="F285" s="5" t="str">
        <f ca="1">IFERROR('計算（業務便）'!P132,"")</f>
        <v/>
      </c>
      <c r="G285" s="5" t="str">
        <f ca="1">IFERROR('計算（業務便）'!Q132,"")</f>
        <v/>
      </c>
      <c r="H285" s="5" t="str">
        <f>IF(ISBLANK(業務便入力!J132),"",業務便入力!J132)</f>
        <v/>
      </c>
      <c r="I285" s="5" t="str">
        <f>IF(ISBLANK(業務便入力!I132),"",業務便入力!I132)</f>
        <v/>
      </c>
      <c r="J285" s="5" t="str">
        <f>IF(ISBLANK(業務便入力!D132),"",業務便入力!D132)</f>
        <v/>
      </c>
      <c r="K285" s="5" t="str">
        <f>IF(ISBLANK(業務便入力!T132),"",業務便入力!T132)</f>
        <v/>
      </c>
    </row>
    <row r="286" spans="1:11">
      <c r="A286" s="6">
        <v>130</v>
      </c>
      <c r="B286" s="5" t="str">
        <f>IF(ISBLANK(ID管理番号商品名入力!E132),"",ID管理番号商品名入力!E132)</f>
        <v/>
      </c>
      <c r="C286" s="5" t="str">
        <f>IF(ISBLANK(ID管理番号商品名入力!F132),"",ID管理番号商品名入力!F132)</f>
        <v/>
      </c>
      <c r="D286" s="5" t="str">
        <f>IF(ISBLANK(業務便入力!E133),"",業務便入力!E133)</f>
        <v/>
      </c>
      <c r="E286" s="5" t="str">
        <f>IF(ISBLANK(業務便入力!F133),"",業務便入力!F133)</f>
        <v/>
      </c>
      <c r="F286" s="5" t="str">
        <f ca="1">IFERROR('計算（業務便）'!P133,"")</f>
        <v/>
      </c>
      <c r="G286" s="5" t="str">
        <f ca="1">IFERROR('計算（業務便）'!Q133,"")</f>
        <v/>
      </c>
      <c r="H286" s="5" t="str">
        <f>IF(ISBLANK(業務便入力!J133),"",業務便入力!J133)</f>
        <v/>
      </c>
      <c r="I286" s="5" t="str">
        <f>IF(ISBLANK(業務便入力!I133),"",業務便入力!I133)</f>
        <v/>
      </c>
      <c r="J286" s="5" t="str">
        <f>IF(ISBLANK(業務便入力!D133),"",業務便入力!D133)</f>
        <v/>
      </c>
      <c r="K286" s="5" t="str">
        <f>IF(ISBLANK(業務便入力!T133),"",業務便入力!T133)</f>
        <v/>
      </c>
    </row>
    <row r="287" spans="1:11">
      <c r="A287" s="6">
        <v>131</v>
      </c>
      <c r="B287" s="5" t="str">
        <f>IF(ISBLANK(ID管理番号商品名入力!E133),"",ID管理番号商品名入力!E133)</f>
        <v/>
      </c>
      <c r="C287" s="5" t="str">
        <f>IF(ISBLANK(ID管理番号商品名入力!F133),"",ID管理番号商品名入力!F133)</f>
        <v/>
      </c>
      <c r="D287" s="5" t="str">
        <f>IF(ISBLANK(業務便入力!E134),"",業務便入力!E134)</f>
        <v/>
      </c>
      <c r="E287" s="5" t="str">
        <f>IF(ISBLANK(業務便入力!F134),"",業務便入力!F134)</f>
        <v/>
      </c>
      <c r="F287" s="5" t="str">
        <f ca="1">IFERROR('計算（業務便）'!P134,"")</f>
        <v/>
      </c>
      <c r="G287" s="5" t="str">
        <f ca="1">IFERROR('計算（業務便）'!Q134,"")</f>
        <v/>
      </c>
      <c r="H287" s="5" t="str">
        <f>IF(ISBLANK(業務便入力!J134),"",業務便入力!J134)</f>
        <v/>
      </c>
      <c r="I287" s="5" t="str">
        <f>IF(ISBLANK(業務便入力!I134),"",業務便入力!I134)</f>
        <v/>
      </c>
      <c r="J287" s="5" t="str">
        <f>IF(ISBLANK(業務便入力!D134),"",業務便入力!D134)</f>
        <v/>
      </c>
      <c r="K287" s="5" t="str">
        <f>IF(ISBLANK(業務便入力!T134),"",業務便入力!T134)</f>
        <v/>
      </c>
    </row>
    <row r="288" spans="1:11">
      <c r="A288" s="6">
        <v>132</v>
      </c>
      <c r="B288" s="5" t="str">
        <f>IF(ISBLANK(ID管理番号商品名入力!E134),"",ID管理番号商品名入力!E134)</f>
        <v/>
      </c>
      <c r="C288" s="5" t="str">
        <f>IF(ISBLANK(ID管理番号商品名入力!F134),"",ID管理番号商品名入力!F134)</f>
        <v/>
      </c>
      <c r="D288" s="5" t="str">
        <f>IF(ISBLANK(業務便入力!E135),"",業務便入力!E135)</f>
        <v/>
      </c>
      <c r="E288" s="5" t="str">
        <f>IF(ISBLANK(業務便入力!F135),"",業務便入力!F135)</f>
        <v/>
      </c>
      <c r="F288" s="5" t="str">
        <f ca="1">IFERROR('計算（業務便）'!P135,"")</f>
        <v/>
      </c>
      <c r="G288" s="5" t="str">
        <f ca="1">IFERROR('計算（業務便）'!Q135,"")</f>
        <v/>
      </c>
      <c r="H288" s="5" t="str">
        <f>IF(ISBLANK(業務便入力!J135),"",業務便入力!J135)</f>
        <v/>
      </c>
      <c r="I288" s="5" t="str">
        <f>IF(ISBLANK(業務便入力!I135),"",業務便入力!I135)</f>
        <v/>
      </c>
      <c r="J288" s="5" t="str">
        <f>IF(ISBLANK(業務便入力!D135),"",業務便入力!D135)</f>
        <v/>
      </c>
      <c r="K288" s="5" t="str">
        <f>IF(ISBLANK(業務便入力!T135),"",業務便入力!T135)</f>
        <v/>
      </c>
    </row>
    <row r="289" spans="1:11">
      <c r="A289" s="6">
        <v>133</v>
      </c>
      <c r="B289" s="5" t="str">
        <f>IF(ISBLANK(ID管理番号商品名入力!E135),"",ID管理番号商品名入力!E135)</f>
        <v/>
      </c>
      <c r="C289" s="5" t="str">
        <f>IF(ISBLANK(ID管理番号商品名入力!F135),"",ID管理番号商品名入力!F135)</f>
        <v/>
      </c>
      <c r="D289" s="5" t="str">
        <f>IF(ISBLANK(業務便入力!E136),"",業務便入力!E136)</f>
        <v/>
      </c>
      <c r="E289" s="5" t="str">
        <f>IF(ISBLANK(業務便入力!F136),"",業務便入力!F136)</f>
        <v/>
      </c>
      <c r="F289" s="5" t="str">
        <f ca="1">IFERROR('計算（業務便）'!P136,"")</f>
        <v/>
      </c>
      <c r="G289" s="5" t="str">
        <f ca="1">IFERROR('計算（業務便）'!Q136,"")</f>
        <v/>
      </c>
      <c r="H289" s="5" t="str">
        <f>IF(ISBLANK(業務便入力!J136),"",業務便入力!J136)</f>
        <v/>
      </c>
      <c r="I289" s="5" t="str">
        <f>IF(ISBLANK(業務便入力!I136),"",業務便入力!I136)</f>
        <v/>
      </c>
      <c r="J289" s="5" t="str">
        <f>IF(ISBLANK(業務便入力!D136),"",業務便入力!D136)</f>
        <v/>
      </c>
      <c r="K289" s="5" t="str">
        <f>IF(ISBLANK(業務便入力!T136),"",業務便入力!T136)</f>
        <v/>
      </c>
    </row>
    <row r="290" spans="1:11">
      <c r="A290" s="6">
        <v>134</v>
      </c>
      <c r="B290" s="5" t="str">
        <f>IF(ISBLANK(ID管理番号商品名入力!E136),"",ID管理番号商品名入力!E136)</f>
        <v/>
      </c>
      <c r="C290" s="5" t="str">
        <f>IF(ISBLANK(ID管理番号商品名入力!F136),"",ID管理番号商品名入力!F136)</f>
        <v/>
      </c>
      <c r="D290" s="5" t="str">
        <f>IF(ISBLANK(業務便入力!E137),"",業務便入力!E137)</f>
        <v/>
      </c>
      <c r="E290" s="5" t="str">
        <f>IF(ISBLANK(業務便入力!F137),"",業務便入力!F137)</f>
        <v/>
      </c>
      <c r="F290" s="5" t="str">
        <f ca="1">IFERROR('計算（業務便）'!P137,"")</f>
        <v/>
      </c>
      <c r="G290" s="5" t="str">
        <f ca="1">IFERROR('計算（業務便）'!Q137,"")</f>
        <v/>
      </c>
      <c r="H290" s="5" t="str">
        <f>IF(ISBLANK(業務便入力!J137),"",業務便入力!J137)</f>
        <v/>
      </c>
      <c r="I290" s="5" t="str">
        <f>IF(ISBLANK(業務便入力!I137),"",業務便入力!I137)</f>
        <v/>
      </c>
      <c r="J290" s="5" t="str">
        <f>IF(ISBLANK(業務便入力!D137),"",業務便入力!D137)</f>
        <v/>
      </c>
      <c r="K290" s="5" t="str">
        <f>IF(ISBLANK(業務便入力!T137),"",業務便入力!T137)</f>
        <v/>
      </c>
    </row>
    <row r="291" spans="1:11">
      <c r="A291" s="6">
        <v>135</v>
      </c>
      <c r="B291" s="5" t="str">
        <f>IF(ISBLANK(ID管理番号商品名入力!E137),"",ID管理番号商品名入力!E137)</f>
        <v/>
      </c>
      <c r="C291" s="5" t="str">
        <f>IF(ISBLANK(ID管理番号商品名入力!F137),"",ID管理番号商品名入力!F137)</f>
        <v/>
      </c>
      <c r="D291" s="5" t="str">
        <f>IF(ISBLANK(業務便入力!E138),"",業務便入力!E138)</f>
        <v/>
      </c>
      <c r="E291" s="5" t="str">
        <f>IF(ISBLANK(業務便入力!F138),"",業務便入力!F138)</f>
        <v/>
      </c>
      <c r="F291" s="5" t="str">
        <f ca="1">IFERROR('計算（業務便）'!P138,"")</f>
        <v/>
      </c>
      <c r="G291" s="5" t="str">
        <f ca="1">IFERROR('計算（業務便）'!Q138,"")</f>
        <v/>
      </c>
      <c r="H291" s="5" t="str">
        <f>IF(ISBLANK(業務便入力!J138),"",業務便入力!J138)</f>
        <v/>
      </c>
      <c r="I291" s="5" t="str">
        <f>IF(ISBLANK(業務便入力!I138),"",業務便入力!I138)</f>
        <v/>
      </c>
      <c r="J291" s="5" t="str">
        <f>IF(ISBLANK(業務便入力!D138),"",業務便入力!D138)</f>
        <v/>
      </c>
      <c r="K291" s="5" t="str">
        <f>IF(ISBLANK(業務便入力!T138),"",業務便入力!T138)</f>
        <v/>
      </c>
    </row>
    <row r="292" spans="1:11">
      <c r="A292" s="6">
        <v>136</v>
      </c>
      <c r="B292" s="5" t="str">
        <f>IF(ISBLANK(ID管理番号商品名入力!E138),"",ID管理番号商品名入力!E138)</f>
        <v/>
      </c>
      <c r="C292" s="5" t="str">
        <f>IF(ISBLANK(ID管理番号商品名入力!F138),"",ID管理番号商品名入力!F138)</f>
        <v/>
      </c>
      <c r="D292" s="5" t="str">
        <f>IF(ISBLANK(業務便入力!E139),"",業務便入力!E139)</f>
        <v/>
      </c>
      <c r="E292" s="5" t="str">
        <f>IF(ISBLANK(業務便入力!F139),"",業務便入力!F139)</f>
        <v/>
      </c>
      <c r="F292" s="5" t="str">
        <f ca="1">IFERROR('計算（業務便）'!P139,"")</f>
        <v/>
      </c>
      <c r="G292" s="5" t="str">
        <f ca="1">IFERROR('計算（業務便）'!Q139,"")</f>
        <v/>
      </c>
      <c r="H292" s="5" t="str">
        <f>IF(ISBLANK(業務便入力!J139),"",業務便入力!J139)</f>
        <v/>
      </c>
      <c r="I292" s="5" t="str">
        <f>IF(ISBLANK(業務便入力!I139),"",業務便入力!I139)</f>
        <v/>
      </c>
      <c r="J292" s="5" t="str">
        <f>IF(ISBLANK(業務便入力!D139),"",業務便入力!D139)</f>
        <v/>
      </c>
      <c r="K292" s="5" t="str">
        <f>IF(ISBLANK(業務便入力!T139),"",業務便入力!T139)</f>
        <v/>
      </c>
    </row>
    <row r="293" spans="1:11">
      <c r="A293" s="6">
        <v>137</v>
      </c>
      <c r="B293" s="5" t="str">
        <f>IF(ISBLANK(ID管理番号商品名入力!E139),"",ID管理番号商品名入力!E139)</f>
        <v/>
      </c>
      <c r="C293" s="5" t="str">
        <f>IF(ISBLANK(ID管理番号商品名入力!F139),"",ID管理番号商品名入力!F139)</f>
        <v/>
      </c>
      <c r="D293" s="5" t="str">
        <f>IF(ISBLANK(業務便入力!E140),"",業務便入力!E140)</f>
        <v/>
      </c>
      <c r="E293" s="5" t="str">
        <f>IF(ISBLANK(業務便入力!F140),"",業務便入力!F140)</f>
        <v/>
      </c>
      <c r="F293" s="5" t="str">
        <f ca="1">IFERROR('計算（業務便）'!P140,"")</f>
        <v/>
      </c>
      <c r="G293" s="5" t="str">
        <f ca="1">IFERROR('計算（業務便）'!Q140,"")</f>
        <v/>
      </c>
      <c r="H293" s="5" t="str">
        <f>IF(ISBLANK(業務便入力!J140),"",業務便入力!J140)</f>
        <v/>
      </c>
      <c r="I293" s="5" t="str">
        <f>IF(ISBLANK(業務便入力!I140),"",業務便入力!I140)</f>
        <v/>
      </c>
      <c r="J293" s="5" t="str">
        <f>IF(ISBLANK(業務便入力!D140),"",業務便入力!D140)</f>
        <v/>
      </c>
      <c r="K293" s="5" t="str">
        <f>IF(ISBLANK(業務便入力!T140),"",業務便入力!T140)</f>
        <v/>
      </c>
    </row>
    <row r="294" spans="1:11">
      <c r="A294" s="6">
        <v>138</v>
      </c>
      <c r="B294" s="5" t="str">
        <f>IF(ISBLANK(ID管理番号商品名入力!E140),"",ID管理番号商品名入力!E140)</f>
        <v/>
      </c>
      <c r="C294" s="5" t="str">
        <f>IF(ISBLANK(ID管理番号商品名入力!F140),"",ID管理番号商品名入力!F140)</f>
        <v/>
      </c>
      <c r="D294" s="5" t="str">
        <f>IF(ISBLANK(業務便入力!E141),"",業務便入力!E141)</f>
        <v/>
      </c>
      <c r="E294" s="5" t="str">
        <f>IF(ISBLANK(業務便入力!F141),"",業務便入力!F141)</f>
        <v/>
      </c>
      <c r="F294" s="5" t="str">
        <f ca="1">IFERROR('計算（業務便）'!P141,"")</f>
        <v/>
      </c>
      <c r="G294" s="5" t="str">
        <f ca="1">IFERROR('計算（業務便）'!Q141,"")</f>
        <v/>
      </c>
      <c r="H294" s="5" t="str">
        <f>IF(ISBLANK(業務便入力!J141),"",業務便入力!J141)</f>
        <v/>
      </c>
      <c r="I294" s="5" t="str">
        <f>IF(ISBLANK(業務便入力!I141),"",業務便入力!I141)</f>
        <v/>
      </c>
      <c r="J294" s="5" t="str">
        <f>IF(ISBLANK(業務便入力!D141),"",業務便入力!D141)</f>
        <v/>
      </c>
      <c r="K294" s="5" t="str">
        <f>IF(ISBLANK(業務便入力!T141),"",業務便入力!T141)</f>
        <v/>
      </c>
    </row>
    <row r="295" spans="1:11">
      <c r="A295" s="6">
        <v>139</v>
      </c>
      <c r="B295" s="5" t="str">
        <f>IF(ISBLANK(ID管理番号商品名入力!E141),"",ID管理番号商品名入力!E141)</f>
        <v/>
      </c>
      <c r="C295" s="5" t="str">
        <f>IF(ISBLANK(ID管理番号商品名入力!F141),"",ID管理番号商品名入力!F141)</f>
        <v/>
      </c>
      <c r="D295" s="5" t="str">
        <f>IF(ISBLANK(業務便入力!E142),"",業務便入力!E142)</f>
        <v/>
      </c>
      <c r="E295" s="5" t="str">
        <f>IF(ISBLANK(業務便入力!F142),"",業務便入力!F142)</f>
        <v/>
      </c>
      <c r="F295" s="5" t="str">
        <f ca="1">IFERROR('計算（業務便）'!P142,"")</f>
        <v/>
      </c>
      <c r="G295" s="5" t="str">
        <f ca="1">IFERROR('計算（業務便）'!Q142,"")</f>
        <v/>
      </c>
      <c r="H295" s="5" t="str">
        <f>IF(ISBLANK(業務便入力!J142),"",業務便入力!J142)</f>
        <v/>
      </c>
      <c r="I295" s="5" t="str">
        <f>IF(ISBLANK(業務便入力!I142),"",業務便入力!I142)</f>
        <v/>
      </c>
      <c r="J295" s="5" t="str">
        <f>IF(ISBLANK(業務便入力!D142),"",業務便入力!D142)</f>
        <v/>
      </c>
      <c r="K295" s="5" t="str">
        <f>IF(ISBLANK(業務便入力!T142),"",業務便入力!T142)</f>
        <v/>
      </c>
    </row>
    <row r="296" spans="1:11">
      <c r="A296" s="6">
        <v>140</v>
      </c>
      <c r="B296" s="5" t="str">
        <f>IF(ISBLANK(ID管理番号商品名入力!E142),"",ID管理番号商品名入力!E142)</f>
        <v/>
      </c>
      <c r="C296" s="5" t="str">
        <f>IF(ISBLANK(ID管理番号商品名入力!F142),"",ID管理番号商品名入力!F142)</f>
        <v/>
      </c>
      <c r="D296" s="5" t="str">
        <f>IF(ISBLANK(業務便入力!E143),"",業務便入力!E143)</f>
        <v/>
      </c>
      <c r="E296" s="5" t="str">
        <f>IF(ISBLANK(業務便入力!F143),"",業務便入力!F143)</f>
        <v/>
      </c>
      <c r="F296" s="5" t="str">
        <f ca="1">IFERROR('計算（業務便）'!P143,"")</f>
        <v/>
      </c>
      <c r="G296" s="5" t="str">
        <f ca="1">IFERROR('計算（業務便）'!Q143,"")</f>
        <v/>
      </c>
      <c r="H296" s="5" t="str">
        <f>IF(ISBLANK(業務便入力!J143),"",業務便入力!J143)</f>
        <v/>
      </c>
      <c r="I296" s="5" t="str">
        <f>IF(ISBLANK(業務便入力!I143),"",業務便入力!I143)</f>
        <v/>
      </c>
      <c r="J296" s="5" t="str">
        <f>IF(ISBLANK(業務便入力!D143),"",業務便入力!D143)</f>
        <v/>
      </c>
      <c r="K296" s="5" t="str">
        <f>IF(ISBLANK(業務便入力!T143),"",業務便入力!T143)</f>
        <v/>
      </c>
    </row>
    <row r="297" spans="1:11">
      <c r="A297" s="6">
        <v>141</v>
      </c>
      <c r="B297" s="5" t="str">
        <f>IF(ISBLANK(ID管理番号商品名入力!E143),"",ID管理番号商品名入力!E143)</f>
        <v/>
      </c>
      <c r="C297" s="5" t="str">
        <f>IF(ISBLANK(ID管理番号商品名入力!F143),"",ID管理番号商品名入力!F143)</f>
        <v/>
      </c>
      <c r="D297" s="5" t="str">
        <f>IF(ISBLANK(業務便入力!E144),"",業務便入力!E144)</f>
        <v/>
      </c>
      <c r="E297" s="5" t="str">
        <f>IF(ISBLANK(業務便入力!F144),"",業務便入力!F144)</f>
        <v/>
      </c>
      <c r="F297" s="5" t="str">
        <f ca="1">IFERROR('計算（業務便）'!P144,"")</f>
        <v/>
      </c>
      <c r="G297" s="5" t="str">
        <f ca="1">IFERROR('計算（業務便）'!Q144,"")</f>
        <v/>
      </c>
      <c r="H297" s="5" t="str">
        <f>IF(ISBLANK(業務便入力!J144),"",業務便入力!J144)</f>
        <v/>
      </c>
      <c r="I297" s="5" t="str">
        <f>IF(ISBLANK(業務便入力!I144),"",業務便入力!I144)</f>
        <v/>
      </c>
      <c r="J297" s="5" t="str">
        <f>IF(ISBLANK(業務便入力!D144),"",業務便入力!D144)</f>
        <v/>
      </c>
      <c r="K297" s="5" t="str">
        <f>IF(ISBLANK(業務便入力!T144),"",業務便入力!T144)</f>
        <v/>
      </c>
    </row>
    <row r="298" spans="1:11">
      <c r="A298" s="6">
        <v>142</v>
      </c>
      <c r="B298" s="5" t="str">
        <f>IF(ISBLANK(ID管理番号商品名入力!E144),"",ID管理番号商品名入力!E144)</f>
        <v/>
      </c>
      <c r="C298" s="5" t="str">
        <f>IF(ISBLANK(ID管理番号商品名入力!F144),"",ID管理番号商品名入力!F144)</f>
        <v/>
      </c>
      <c r="D298" s="5" t="str">
        <f>IF(ISBLANK(業務便入力!E145),"",業務便入力!E145)</f>
        <v/>
      </c>
      <c r="E298" s="5" t="str">
        <f>IF(ISBLANK(業務便入力!F145),"",業務便入力!F145)</f>
        <v/>
      </c>
      <c r="F298" s="5" t="str">
        <f ca="1">IFERROR('計算（業務便）'!P145,"")</f>
        <v/>
      </c>
      <c r="G298" s="5" t="str">
        <f ca="1">IFERROR('計算（業務便）'!Q145,"")</f>
        <v/>
      </c>
      <c r="H298" s="5" t="str">
        <f>IF(ISBLANK(業務便入力!J145),"",業務便入力!J145)</f>
        <v/>
      </c>
      <c r="I298" s="5" t="str">
        <f>IF(ISBLANK(業務便入力!I145),"",業務便入力!I145)</f>
        <v/>
      </c>
      <c r="J298" s="5" t="str">
        <f>IF(ISBLANK(業務便入力!D145),"",業務便入力!D145)</f>
        <v/>
      </c>
      <c r="K298" s="5" t="str">
        <f>IF(ISBLANK(業務便入力!T145),"",業務便入力!T145)</f>
        <v/>
      </c>
    </row>
    <row r="299" spans="1:11">
      <c r="A299" s="6">
        <v>143</v>
      </c>
      <c r="B299" s="5" t="str">
        <f>IF(ISBLANK(ID管理番号商品名入力!E145),"",ID管理番号商品名入力!E145)</f>
        <v/>
      </c>
      <c r="C299" s="5" t="str">
        <f>IF(ISBLANK(ID管理番号商品名入力!F145),"",ID管理番号商品名入力!F145)</f>
        <v/>
      </c>
      <c r="D299" s="5" t="str">
        <f>IF(ISBLANK(業務便入力!E146),"",業務便入力!E146)</f>
        <v/>
      </c>
      <c r="E299" s="5" t="str">
        <f>IF(ISBLANK(業務便入力!F146),"",業務便入力!F146)</f>
        <v/>
      </c>
      <c r="F299" s="5" t="str">
        <f ca="1">IFERROR('計算（業務便）'!P146,"")</f>
        <v/>
      </c>
      <c r="G299" s="5" t="str">
        <f ca="1">IFERROR('計算（業務便）'!Q146,"")</f>
        <v/>
      </c>
      <c r="H299" s="5" t="str">
        <f>IF(ISBLANK(業務便入力!J146),"",業務便入力!J146)</f>
        <v/>
      </c>
      <c r="I299" s="5" t="str">
        <f>IF(ISBLANK(業務便入力!I146),"",業務便入力!I146)</f>
        <v/>
      </c>
      <c r="J299" s="5" t="str">
        <f>IF(ISBLANK(業務便入力!D146),"",業務便入力!D146)</f>
        <v/>
      </c>
      <c r="K299" s="5" t="str">
        <f>IF(ISBLANK(業務便入力!T146),"",業務便入力!T146)</f>
        <v/>
      </c>
    </row>
    <row r="300" spans="1:11">
      <c r="A300" s="6">
        <v>144</v>
      </c>
      <c r="B300" s="5" t="str">
        <f>IF(ISBLANK(ID管理番号商品名入力!E146),"",ID管理番号商品名入力!E146)</f>
        <v/>
      </c>
      <c r="C300" s="5" t="str">
        <f>IF(ISBLANK(ID管理番号商品名入力!F146),"",ID管理番号商品名入力!F146)</f>
        <v/>
      </c>
      <c r="D300" s="5" t="str">
        <f>IF(ISBLANK(業務便入力!E147),"",業務便入力!E147)</f>
        <v/>
      </c>
      <c r="E300" s="5" t="str">
        <f>IF(ISBLANK(業務便入力!F147),"",業務便入力!F147)</f>
        <v/>
      </c>
      <c r="F300" s="5" t="str">
        <f ca="1">IFERROR('計算（業務便）'!P147,"")</f>
        <v/>
      </c>
      <c r="G300" s="5" t="str">
        <f ca="1">IFERROR('計算（業務便）'!Q147,"")</f>
        <v/>
      </c>
      <c r="H300" s="5" t="str">
        <f>IF(ISBLANK(業務便入力!J147),"",業務便入力!J147)</f>
        <v/>
      </c>
      <c r="I300" s="5" t="str">
        <f>IF(ISBLANK(業務便入力!I147),"",業務便入力!I147)</f>
        <v/>
      </c>
      <c r="J300" s="5" t="str">
        <f>IF(ISBLANK(業務便入力!D147),"",業務便入力!D147)</f>
        <v/>
      </c>
      <c r="K300" s="5" t="str">
        <f>IF(ISBLANK(業務便入力!T147),"",業務便入力!T147)</f>
        <v/>
      </c>
    </row>
    <row r="301" spans="1:11">
      <c r="A301" s="6">
        <v>145</v>
      </c>
      <c r="B301" s="5" t="str">
        <f>IF(ISBLANK(ID管理番号商品名入力!E147),"",ID管理番号商品名入力!E147)</f>
        <v/>
      </c>
      <c r="C301" s="5" t="str">
        <f>IF(ISBLANK(ID管理番号商品名入力!F147),"",ID管理番号商品名入力!F147)</f>
        <v/>
      </c>
      <c r="D301" s="5" t="str">
        <f>IF(ISBLANK(業務便入力!E148),"",業務便入力!E148)</f>
        <v/>
      </c>
      <c r="E301" s="5" t="str">
        <f>IF(ISBLANK(業務便入力!F148),"",業務便入力!F148)</f>
        <v/>
      </c>
      <c r="F301" s="5" t="str">
        <f ca="1">IFERROR('計算（業務便）'!P148,"")</f>
        <v/>
      </c>
      <c r="G301" s="5" t="str">
        <f ca="1">IFERROR('計算（業務便）'!Q148,"")</f>
        <v/>
      </c>
      <c r="H301" s="5" t="str">
        <f>IF(ISBLANK(業務便入力!J148),"",業務便入力!J148)</f>
        <v/>
      </c>
      <c r="I301" s="5" t="str">
        <f>IF(ISBLANK(業務便入力!I148),"",業務便入力!I148)</f>
        <v/>
      </c>
      <c r="J301" s="5" t="str">
        <f>IF(ISBLANK(業務便入力!D148),"",業務便入力!D148)</f>
        <v/>
      </c>
      <c r="K301" s="5" t="str">
        <f>IF(ISBLANK(業務便入力!T148),"",業務便入力!T148)</f>
        <v/>
      </c>
    </row>
    <row r="302" spans="1:11">
      <c r="A302" s="6">
        <v>146</v>
      </c>
      <c r="B302" s="5" t="str">
        <f>IF(ISBLANK(ID管理番号商品名入力!E148),"",ID管理番号商品名入力!E148)</f>
        <v/>
      </c>
      <c r="C302" s="5" t="str">
        <f>IF(ISBLANK(ID管理番号商品名入力!F148),"",ID管理番号商品名入力!F148)</f>
        <v/>
      </c>
      <c r="D302" s="5" t="str">
        <f>IF(ISBLANK(業務便入力!E149),"",業務便入力!E149)</f>
        <v/>
      </c>
      <c r="E302" s="5" t="str">
        <f>IF(ISBLANK(業務便入力!F149),"",業務便入力!F149)</f>
        <v/>
      </c>
      <c r="F302" s="5" t="str">
        <f ca="1">IFERROR('計算（業務便）'!P149,"")</f>
        <v/>
      </c>
      <c r="G302" s="5" t="str">
        <f ca="1">IFERROR('計算（業務便）'!Q149,"")</f>
        <v/>
      </c>
      <c r="H302" s="5" t="str">
        <f>IF(ISBLANK(業務便入力!J149),"",業務便入力!J149)</f>
        <v/>
      </c>
      <c r="I302" s="5" t="str">
        <f>IF(ISBLANK(業務便入力!I149),"",業務便入力!I149)</f>
        <v/>
      </c>
      <c r="J302" s="5" t="str">
        <f>IF(ISBLANK(業務便入力!D149),"",業務便入力!D149)</f>
        <v/>
      </c>
      <c r="K302" s="5" t="str">
        <f>IF(ISBLANK(業務便入力!T149),"",業務便入力!T149)</f>
        <v/>
      </c>
    </row>
    <row r="303" spans="1:11">
      <c r="A303" s="6">
        <v>147</v>
      </c>
      <c r="B303" s="5" t="str">
        <f>IF(ISBLANK(ID管理番号商品名入力!E149),"",ID管理番号商品名入力!E149)</f>
        <v/>
      </c>
      <c r="C303" s="5" t="str">
        <f>IF(ISBLANK(ID管理番号商品名入力!F149),"",ID管理番号商品名入力!F149)</f>
        <v/>
      </c>
      <c r="D303" s="5" t="str">
        <f>IF(ISBLANK(業務便入力!E150),"",業務便入力!E150)</f>
        <v/>
      </c>
      <c r="E303" s="5" t="str">
        <f>IF(ISBLANK(業務便入力!F150),"",業務便入力!F150)</f>
        <v/>
      </c>
      <c r="F303" s="5" t="str">
        <f ca="1">IFERROR('計算（業務便）'!P150,"")</f>
        <v/>
      </c>
      <c r="G303" s="5" t="str">
        <f ca="1">IFERROR('計算（業務便）'!Q150,"")</f>
        <v/>
      </c>
      <c r="H303" s="5" t="str">
        <f>IF(ISBLANK(業務便入力!J150),"",業務便入力!J150)</f>
        <v/>
      </c>
      <c r="I303" s="5" t="str">
        <f>IF(ISBLANK(業務便入力!I150),"",業務便入力!I150)</f>
        <v/>
      </c>
      <c r="J303" s="5" t="str">
        <f>IF(ISBLANK(業務便入力!D150),"",業務便入力!D150)</f>
        <v/>
      </c>
      <c r="K303" s="5" t="str">
        <f>IF(ISBLANK(業務便入力!T150),"",業務便入力!T150)</f>
        <v/>
      </c>
    </row>
    <row r="304" spans="1:11">
      <c r="B304" t="s">
        <v>333</v>
      </c>
      <c r="D304" s="151" t="s">
        <v>561</v>
      </c>
    </row>
    <row r="305" spans="1:23" ht="60" customHeight="1">
      <c r="A305" s="57"/>
      <c r="B305" s="262" t="str">
        <f>IF(ISBLANK(サンプル!B15),"",サンプル!B15)</f>
        <v/>
      </c>
      <c r="C305" s="263"/>
      <c r="D305" s="263"/>
      <c r="E305" s="263"/>
      <c r="F305" s="263"/>
      <c r="G305" s="263"/>
      <c r="H305" s="263"/>
      <c r="I305" s="263"/>
      <c r="J305" s="263"/>
      <c r="K305" s="264"/>
    </row>
    <row r="306" spans="1:23" ht="22.2">
      <c r="B306" s="67" t="s">
        <v>66</v>
      </c>
    </row>
    <row r="307" spans="1:23">
      <c r="A307" s="9" t="s">
        <v>159</v>
      </c>
      <c r="B307" s="9" t="s">
        <v>334</v>
      </c>
      <c r="C307" s="9" t="s">
        <v>335</v>
      </c>
      <c r="D307" s="9" t="s">
        <v>336</v>
      </c>
      <c r="E307" s="9" t="s">
        <v>337</v>
      </c>
      <c r="F307" s="9" t="s">
        <v>338</v>
      </c>
      <c r="G307" s="9" t="s">
        <v>339</v>
      </c>
      <c r="H307" s="9" t="s">
        <v>53</v>
      </c>
      <c r="I307" s="9" t="s">
        <v>340</v>
      </c>
      <c r="J307" s="9" t="s">
        <v>341</v>
      </c>
      <c r="K307" s="9" t="s">
        <v>342</v>
      </c>
      <c r="L307" s="8" t="s">
        <v>196</v>
      </c>
      <c r="M307" s="5" t="s">
        <v>465</v>
      </c>
      <c r="N307" s="261" t="str">
        <f>IFERROR(VLOOKUP($M307,サンプル!$A$19:$O$28,3),"")&amp;""</f>
        <v/>
      </c>
      <c r="O307" s="261"/>
      <c r="P307" s="261"/>
      <c r="Q307" s="261"/>
      <c r="R307" s="261"/>
      <c r="S307" s="261"/>
      <c r="T307" s="261"/>
      <c r="U307" s="261"/>
      <c r="V307" s="261"/>
      <c r="W307" s="261"/>
    </row>
    <row r="308" spans="1:23">
      <c r="A308" s="6">
        <v>1</v>
      </c>
      <c r="B308" s="5" t="str">
        <f>IF(ISBLANK(ID管理番号商品名入力!E3),"",ID管理番号商品名入力!E3)</f>
        <v/>
      </c>
      <c r="C308" s="5" t="str">
        <f>IF(ISBLANK(ID管理番号商品名入力!F3),"",ID管理番号商品名入力!F3)</f>
        <v/>
      </c>
      <c r="D308" s="5" t="str">
        <f>IF(ISBLANK(サンプル入力!G4),"",サンプル入力!G4)</f>
        <v/>
      </c>
      <c r="E308" s="5" t="str">
        <f>IFERROR(D308*I308,"")</f>
        <v/>
      </c>
      <c r="F308" s="5" t="str">
        <f ca="1">IFERROR(IF(D308=0,0,'計算(サンプル)'!E4),"")</f>
        <v/>
      </c>
      <c r="G308" s="5" t="str">
        <f ca="1">IFERROR('計算(サンプル)'!F4,"")</f>
        <v/>
      </c>
      <c r="H308" s="5" t="str">
        <f>IF(ISBLANK(H5),"",H5)</f>
        <v/>
      </c>
      <c r="I308" s="5" t="str">
        <f>IF(ISBLANK(サンプル入力!I4),"",サンプル入力!I4)</f>
        <v/>
      </c>
      <c r="J308" s="5" t="str">
        <f>IF(ISBLANK(業務便入力!D155),"",業務便入力!D155)</f>
        <v/>
      </c>
      <c r="K308" s="5" t="str">
        <f>IF(ISBLANK(業務便入力!T155),"",業務便入力!T155)</f>
        <v/>
      </c>
      <c r="L308" s="8" t="s">
        <v>120</v>
      </c>
      <c r="M308" s="8" t="s">
        <v>121</v>
      </c>
      <c r="N308" s="8" t="s">
        <v>122</v>
      </c>
      <c r="O308" s="8" t="s">
        <v>123</v>
      </c>
      <c r="P308" s="8" t="s">
        <v>124</v>
      </c>
      <c r="Q308" s="8" t="s">
        <v>125</v>
      </c>
      <c r="R308" s="8" t="s">
        <v>126</v>
      </c>
      <c r="S308" s="8" t="s">
        <v>127</v>
      </c>
      <c r="T308" s="8" t="s">
        <v>128</v>
      </c>
      <c r="U308" s="8" t="s">
        <v>129</v>
      </c>
      <c r="V308" s="8" t="s">
        <v>130</v>
      </c>
      <c r="W308" s="8" t="s">
        <v>77</v>
      </c>
    </row>
    <row r="309" spans="1:23">
      <c r="A309" s="6">
        <v>2</v>
      </c>
      <c r="B309" s="5" t="str">
        <f>IF(ISBLANK(ID管理番号商品名入力!E4),"",ID管理番号商品名入力!E4)</f>
        <v/>
      </c>
      <c r="C309" s="5" t="str">
        <f>IF(ISBLANK(ID管理番号商品名入力!F4),"",ID管理番号商品名入力!F4)</f>
        <v/>
      </c>
      <c r="D309" s="5" t="str">
        <f>IF(ISBLANK(サンプル入力!G5),"",サンプル入力!G5)</f>
        <v/>
      </c>
      <c r="E309" s="5" t="str">
        <f t="shared" ref="E309:E372" si="0">IFERROR(D309*I309,"")</f>
        <v/>
      </c>
      <c r="F309" s="5" t="str">
        <f ca="1">IFERROR(IF(D309=0,0,'計算(サンプル)'!E5),"")</f>
        <v/>
      </c>
      <c r="G309" s="5" t="str">
        <f ca="1">IFERROR('計算(サンプル)'!F5,"")</f>
        <v/>
      </c>
      <c r="H309" s="5" t="str">
        <f t="shared" ref="H309:H372" si="1">IF(ISBLANK(H6),"",H6)</f>
        <v/>
      </c>
      <c r="I309" s="5" t="str">
        <f>IF(ISBLANK(サンプル入力!I5),"",サンプル入力!I5)</f>
        <v/>
      </c>
      <c r="J309" s="5" t="str">
        <f>IF(ISBLANK(業務便入力!D156),"",業務便入力!D156)</f>
        <v/>
      </c>
      <c r="K309" s="5" t="str">
        <f>IF(ISBLANK(業務便入力!T156),"",業務便入力!T156)</f>
        <v/>
      </c>
      <c r="L309" s="5">
        <f>IFERROR(VLOOKUP($M307,サンプル!$A$19:$O$28,4+COLUMN()-COLUMN($L307)),"")</f>
        <v>0</v>
      </c>
      <c r="M309" s="5">
        <f>IFERROR(VLOOKUP($M307,サンプル!$A$19:$O$28,4+COLUMN()-COLUMN($L307)),"")</f>
        <v>0</v>
      </c>
      <c r="N309" s="5">
        <f>IFERROR(VLOOKUP($M307,サンプル!$A$19:$O$28,4+COLUMN()-COLUMN($L307)),"")</f>
        <v>0</v>
      </c>
      <c r="O309" s="5">
        <f>IFERROR(VLOOKUP($M307,サンプル!$A$19:$O$28,4+COLUMN()-COLUMN($L307)),"")</f>
        <v>0</v>
      </c>
      <c r="P309" s="5">
        <f>IFERROR(VLOOKUP($M307,サンプル!$A$19:$O$28,4+COLUMN()-COLUMN($L307)),"")</f>
        <v>0</v>
      </c>
      <c r="Q309" s="5">
        <f>IFERROR(VLOOKUP($M307,サンプル!$A$19:$O$28,4+COLUMN()-COLUMN($L307)),"")</f>
        <v>0</v>
      </c>
      <c r="R309" s="5">
        <f>IFERROR(VLOOKUP($M307,サンプル!$A$19:$O$28,4+COLUMN()-COLUMN($L307)),"")</f>
        <v>0</v>
      </c>
      <c r="S309" s="5">
        <f>IFERROR(VLOOKUP($M307,サンプル!$A$19:$O$28,4+COLUMN()-COLUMN($L307)),"")</f>
        <v>0</v>
      </c>
      <c r="T309" s="5">
        <f>IFERROR(VLOOKUP($M307,サンプル!$A$19:$O$28,4+COLUMN()-COLUMN($L307)),"")</f>
        <v>0</v>
      </c>
      <c r="U309" s="5">
        <f>IFERROR(VLOOKUP($M307,サンプル!$A$19:$O$28,4+COLUMN()-COLUMN($L307)),"")</f>
        <v>0</v>
      </c>
      <c r="V309" s="5">
        <f>IFERROR(VLOOKUP($M307,サンプル!$A$19:$O$28,4+COLUMN()-COLUMN($L307)),"")</f>
        <v>0</v>
      </c>
      <c r="W309" s="5">
        <f>IFERROR(VLOOKUP($M307,サンプル!$A$19:$O$28,4+COLUMN()-COLUMN($L307)),"")</f>
        <v>0</v>
      </c>
    </row>
    <row r="310" spans="1:23">
      <c r="A310" s="6">
        <v>3</v>
      </c>
      <c r="B310" s="5" t="str">
        <f>IF(ISBLANK(ID管理番号商品名入力!E5),"",ID管理番号商品名入力!E5)</f>
        <v/>
      </c>
      <c r="C310" s="5" t="str">
        <f>IF(ISBLANK(ID管理番号商品名入力!F5),"",ID管理番号商品名入力!F5)</f>
        <v/>
      </c>
      <c r="D310" s="5" t="str">
        <f>IF(ISBLANK(サンプル入力!G6),"",サンプル入力!G6)</f>
        <v/>
      </c>
      <c r="E310" s="5" t="str">
        <f t="shared" si="0"/>
        <v/>
      </c>
      <c r="F310" s="5" t="str">
        <f ca="1">IFERROR(IF(D310=0,0,'計算(サンプル)'!E6),"")</f>
        <v/>
      </c>
      <c r="G310" s="5" t="str">
        <f ca="1">IFERROR('計算(サンプル)'!F6,"")</f>
        <v/>
      </c>
      <c r="H310" s="5" t="str">
        <f t="shared" si="1"/>
        <v/>
      </c>
      <c r="I310" s="5" t="str">
        <f>IF(ISBLANK(サンプル入力!I6),"",サンプル入力!I6)</f>
        <v/>
      </c>
      <c r="J310" s="5" t="str">
        <f>IF(ISBLANK(業務便入力!D157),"",業務便入力!D157)</f>
        <v/>
      </c>
      <c r="K310" s="5" t="str">
        <f>IF(ISBLANK(業務便入力!T157),"",業務便入力!T157)</f>
        <v/>
      </c>
      <c r="L310" s="8" t="s">
        <v>196</v>
      </c>
      <c r="M310" s="5" t="s">
        <v>414</v>
      </c>
      <c r="N310" s="261" t="str">
        <f>IFERROR(VLOOKUP($M310,サンプル!$A$19:$O$28,3),"")&amp;""</f>
        <v/>
      </c>
      <c r="O310" s="261"/>
      <c r="P310" s="261"/>
      <c r="Q310" s="261"/>
      <c r="R310" s="261"/>
      <c r="S310" s="261"/>
      <c r="T310" s="261"/>
      <c r="U310" s="261"/>
      <c r="V310" s="261"/>
      <c r="W310" s="261"/>
    </row>
    <row r="311" spans="1:23">
      <c r="A311" s="6">
        <v>4</v>
      </c>
      <c r="B311" s="5" t="str">
        <f>IF(ISBLANK(ID管理番号商品名入力!E6),"",ID管理番号商品名入力!E6)</f>
        <v/>
      </c>
      <c r="C311" s="5" t="str">
        <f>IF(ISBLANK(ID管理番号商品名入力!F6),"",ID管理番号商品名入力!F6)</f>
        <v/>
      </c>
      <c r="D311" s="5" t="str">
        <f>IF(ISBLANK(サンプル入力!G7),"",サンプル入力!G7)</f>
        <v/>
      </c>
      <c r="E311" s="5" t="str">
        <f t="shared" si="0"/>
        <v/>
      </c>
      <c r="F311" s="5" t="str">
        <f ca="1">IFERROR(IF(D311=0,0,'計算(サンプル)'!E7),"")</f>
        <v/>
      </c>
      <c r="G311" s="5" t="str">
        <f ca="1">IFERROR('計算(サンプル)'!F7,"")</f>
        <v/>
      </c>
      <c r="H311" s="5" t="str">
        <f t="shared" si="1"/>
        <v/>
      </c>
      <c r="I311" s="5" t="str">
        <f>IF(ISBLANK(サンプル入力!I7),"",サンプル入力!I7)</f>
        <v/>
      </c>
      <c r="J311" s="5" t="str">
        <f>IF(ISBLANK(業務便入力!D158),"",業務便入力!D158)</f>
        <v/>
      </c>
      <c r="K311" s="5" t="str">
        <f>IF(ISBLANK(業務便入力!T158),"",業務便入力!T158)</f>
        <v/>
      </c>
      <c r="L311" s="8" t="s">
        <v>120</v>
      </c>
      <c r="M311" s="8" t="s">
        <v>121</v>
      </c>
      <c r="N311" s="8" t="s">
        <v>122</v>
      </c>
      <c r="O311" s="8" t="s">
        <v>123</v>
      </c>
      <c r="P311" s="8" t="s">
        <v>124</v>
      </c>
      <c r="Q311" s="8" t="s">
        <v>125</v>
      </c>
      <c r="R311" s="8" t="s">
        <v>126</v>
      </c>
      <c r="S311" s="8" t="s">
        <v>127</v>
      </c>
      <c r="T311" s="8" t="s">
        <v>128</v>
      </c>
      <c r="U311" s="8" t="s">
        <v>129</v>
      </c>
      <c r="V311" s="8" t="s">
        <v>130</v>
      </c>
      <c r="W311" s="8" t="s">
        <v>77</v>
      </c>
    </row>
    <row r="312" spans="1:23">
      <c r="A312" s="6">
        <v>5</v>
      </c>
      <c r="B312" s="5" t="str">
        <f>IF(ISBLANK(ID管理番号商品名入力!E7),"",ID管理番号商品名入力!E7)</f>
        <v/>
      </c>
      <c r="C312" s="5" t="str">
        <f>IF(ISBLANK(ID管理番号商品名入力!F7),"",ID管理番号商品名入力!F7)</f>
        <v/>
      </c>
      <c r="D312" s="5" t="str">
        <f>IF(ISBLANK(サンプル入力!G8),"",サンプル入力!G8)</f>
        <v/>
      </c>
      <c r="E312" s="5" t="str">
        <f t="shared" si="0"/>
        <v/>
      </c>
      <c r="F312" s="5" t="str">
        <f ca="1">IFERROR(IF(D312=0,0,'計算(サンプル)'!E8),"")</f>
        <v/>
      </c>
      <c r="G312" s="5" t="str">
        <f ca="1">IFERROR('計算(サンプル)'!F8,"")</f>
        <v/>
      </c>
      <c r="H312" s="5" t="str">
        <f t="shared" si="1"/>
        <v/>
      </c>
      <c r="I312" s="5" t="str">
        <f>IF(ISBLANK(サンプル入力!I8),"",サンプル入力!I8)</f>
        <v/>
      </c>
      <c r="J312" s="5" t="str">
        <f>IF(ISBLANK(業務便入力!D159),"",業務便入力!D159)</f>
        <v/>
      </c>
      <c r="K312" s="5" t="str">
        <f>IF(ISBLANK(業務便入力!T159),"",業務便入力!T159)</f>
        <v/>
      </c>
      <c r="L312" s="5">
        <f>IFERROR(VLOOKUP($M310,サンプル!$A$19:$O$28,4+COLUMN()-COLUMN($L310)),"")</f>
        <v>0</v>
      </c>
      <c r="M312" s="5">
        <f>IFERROR(VLOOKUP($M310,サンプル!$A$19:$O$28,4+COLUMN()-COLUMN($L310)),"")</f>
        <v>0</v>
      </c>
      <c r="N312" s="5">
        <f>IFERROR(VLOOKUP($M310,サンプル!$A$19:$O$28,4+COLUMN()-COLUMN($L310)),"")</f>
        <v>0</v>
      </c>
      <c r="O312" s="5">
        <f>IFERROR(VLOOKUP($M310,サンプル!$A$19:$O$28,4+COLUMN()-COLUMN($L310)),"")</f>
        <v>0</v>
      </c>
      <c r="P312" s="5">
        <f>IFERROR(VLOOKUP($M310,サンプル!$A$19:$O$28,4+COLUMN()-COLUMN($L310)),"")</f>
        <v>0</v>
      </c>
      <c r="Q312" s="5">
        <f>IFERROR(VLOOKUP($M310,サンプル!$A$19:$O$28,4+COLUMN()-COLUMN($L310)),"")</f>
        <v>0</v>
      </c>
      <c r="R312" s="5">
        <f>IFERROR(VLOOKUP($M310,サンプル!$A$19:$O$28,4+COLUMN()-COLUMN($L310)),"")</f>
        <v>0</v>
      </c>
      <c r="S312" s="5">
        <f>IFERROR(VLOOKUP($M310,サンプル!$A$19:$O$28,4+COLUMN()-COLUMN($L310)),"")</f>
        <v>0</v>
      </c>
      <c r="T312" s="5">
        <f>IFERROR(VLOOKUP($M310,サンプル!$A$19:$O$28,4+COLUMN()-COLUMN($L310)),"")</f>
        <v>0</v>
      </c>
      <c r="U312" s="5">
        <f>IFERROR(VLOOKUP($M310,サンプル!$A$19:$O$28,4+COLUMN()-COLUMN($L310)),"")</f>
        <v>0</v>
      </c>
      <c r="V312" s="5">
        <f>IFERROR(VLOOKUP($M310,サンプル!$A$19:$O$28,4+COLUMN()-COLUMN($L310)),"")</f>
        <v>0</v>
      </c>
      <c r="W312" s="5">
        <f>IFERROR(VLOOKUP($M310,サンプル!$A$19:$O$28,4+COLUMN()-COLUMN($L310)),"")</f>
        <v>0</v>
      </c>
    </row>
    <row r="313" spans="1:23">
      <c r="A313" s="6">
        <v>6</v>
      </c>
      <c r="B313" s="5" t="str">
        <f>IF(ISBLANK(ID管理番号商品名入力!E8),"",ID管理番号商品名入力!E8)</f>
        <v/>
      </c>
      <c r="C313" s="5" t="str">
        <f>IF(ISBLANK(ID管理番号商品名入力!F8),"",ID管理番号商品名入力!F8)</f>
        <v/>
      </c>
      <c r="D313" s="5" t="str">
        <f>IF(ISBLANK(サンプル入力!G9),"",サンプル入力!G9)</f>
        <v/>
      </c>
      <c r="E313" s="5" t="str">
        <f t="shared" si="0"/>
        <v/>
      </c>
      <c r="F313" s="5" t="str">
        <f ca="1">IFERROR(IF(D313=0,0,'計算(サンプル)'!E9),"")</f>
        <v/>
      </c>
      <c r="G313" s="5" t="str">
        <f ca="1">IFERROR('計算(サンプル)'!F9,"")</f>
        <v/>
      </c>
      <c r="H313" s="5" t="str">
        <f t="shared" si="1"/>
        <v/>
      </c>
      <c r="I313" s="5" t="str">
        <f>IF(ISBLANK(サンプル入力!I9),"",サンプル入力!I9)</f>
        <v/>
      </c>
      <c r="J313" s="5" t="str">
        <f>IF(ISBLANK(業務便入力!D160),"",業務便入力!D160)</f>
        <v/>
      </c>
      <c r="K313" s="5" t="str">
        <f>IF(ISBLANK(業務便入力!T160),"",業務便入力!T160)</f>
        <v/>
      </c>
      <c r="L313" s="8" t="s">
        <v>196</v>
      </c>
      <c r="M313" s="5" t="s">
        <v>415</v>
      </c>
      <c r="N313" s="261" t="str">
        <f>IFERROR(VLOOKUP($M313,サンプル!$A$19:$O$28,3),"")&amp;""</f>
        <v/>
      </c>
      <c r="O313" s="261"/>
      <c r="P313" s="261"/>
      <c r="Q313" s="261"/>
      <c r="R313" s="261"/>
      <c r="S313" s="261"/>
      <c r="T313" s="261"/>
      <c r="U313" s="261"/>
      <c r="V313" s="261"/>
      <c r="W313" s="261"/>
    </row>
    <row r="314" spans="1:23">
      <c r="A314" s="6">
        <v>7</v>
      </c>
      <c r="B314" s="5" t="str">
        <f>IF(ISBLANK(ID管理番号商品名入力!E9),"",ID管理番号商品名入力!E9)</f>
        <v/>
      </c>
      <c r="C314" s="5" t="str">
        <f>IF(ISBLANK(ID管理番号商品名入力!F9),"",ID管理番号商品名入力!F9)</f>
        <v/>
      </c>
      <c r="D314" s="5" t="str">
        <f>IF(ISBLANK(サンプル入力!G10),"",サンプル入力!G10)</f>
        <v/>
      </c>
      <c r="E314" s="5" t="str">
        <f t="shared" si="0"/>
        <v/>
      </c>
      <c r="F314" s="5" t="str">
        <f ca="1">IFERROR(IF(D314=0,0,'計算(サンプル)'!E10),"")</f>
        <v/>
      </c>
      <c r="G314" s="5" t="str">
        <f ca="1">IFERROR('計算(サンプル)'!F10,"")</f>
        <v/>
      </c>
      <c r="H314" s="5" t="str">
        <f t="shared" si="1"/>
        <v/>
      </c>
      <c r="I314" s="5" t="str">
        <f>IF(ISBLANK(サンプル入力!I10),"",サンプル入力!I10)</f>
        <v/>
      </c>
      <c r="J314" s="5" t="str">
        <f>IF(ISBLANK(業務便入力!D161),"",業務便入力!D161)</f>
        <v/>
      </c>
      <c r="K314" s="5" t="str">
        <f>IF(ISBLANK(業務便入力!T161),"",業務便入力!T161)</f>
        <v/>
      </c>
      <c r="L314" s="8" t="s">
        <v>120</v>
      </c>
      <c r="M314" s="8" t="s">
        <v>121</v>
      </c>
      <c r="N314" s="8" t="s">
        <v>122</v>
      </c>
      <c r="O314" s="8" t="s">
        <v>123</v>
      </c>
      <c r="P314" s="8" t="s">
        <v>124</v>
      </c>
      <c r="Q314" s="8" t="s">
        <v>125</v>
      </c>
      <c r="R314" s="8" t="s">
        <v>126</v>
      </c>
      <c r="S314" s="8" t="s">
        <v>127</v>
      </c>
      <c r="T314" s="8" t="s">
        <v>128</v>
      </c>
      <c r="U314" s="8" t="s">
        <v>129</v>
      </c>
      <c r="V314" s="8" t="s">
        <v>130</v>
      </c>
      <c r="W314" s="8" t="s">
        <v>77</v>
      </c>
    </row>
    <row r="315" spans="1:23">
      <c r="A315" s="6">
        <v>8</v>
      </c>
      <c r="B315" s="5" t="str">
        <f>IF(ISBLANK(ID管理番号商品名入力!E10),"",ID管理番号商品名入力!E10)</f>
        <v/>
      </c>
      <c r="C315" s="5" t="str">
        <f>IF(ISBLANK(ID管理番号商品名入力!F10),"",ID管理番号商品名入力!F10)</f>
        <v/>
      </c>
      <c r="D315" s="5" t="str">
        <f>IF(ISBLANK(サンプル入力!G11),"",サンプル入力!G11)</f>
        <v/>
      </c>
      <c r="E315" s="5" t="str">
        <f t="shared" si="0"/>
        <v/>
      </c>
      <c r="F315" s="5" t="str">
        <f ca="1">IFERROR(IF(D315=0,0,'計算(サンプル)'!E11),"")</f>
        <v/>
      </c>
      <c r="G315" s="5" t="str">
        <f ca="1">IFERROR('計算(サンプル)'!F11,"")</f>
        <v/>
      </c>
      <c r="H315" s="5" t="str">
        <f t="shared" si="1"/>
        <v/>
      </c>
      <c r="I315" s="5" t="str">
        <f>IF(ISBLANK(サンプル入力!I11),"",サンプル入力!I11)</f>
        <v/>
      </c>
      <c r="J315" s="5" t="str">
        <f>IF(ISBLANK(業務便入力!D162),"",業務便入力!D162)</f>
        <v/>
      </c>
      <c r="K315" s="5" t="str">
        <f>IF(ISBLANK(業務便入力!T162),"",業務便入力!T162)</f>
        <v/>
      </c>
      <c r="L315" s="5">
        <f>IFERROR(VLOOKUP($M313,サンプル!$A$19:$O$28,4+COLUMN()-COLUMN($L313)),"")</f>
        <v>0</v>
      </c>
      <c r="M315" s="5">
        <f>IFERROR(VLOOKUP($M313,サンプル!$A$19:$O$28,4+COLUMN()-COLUMN($L313)),"")</f>
        <v>0</v>
      </c>
      <c r="N315" s="5">
        <f>IFERROR(VLOOKUP($M313,サンプル!$A$19:$O$28,4+COLUMN()-COLUMN($L313)),"")</f>
        <v>0</v>
      </c>
      <c r="O315" s="5">
        <f>IFERROR(VLOOKUP($M313,サンプル!$A$19:$O$28,4+COLUMN()-COLUMN($L313)),"")</f>
        <v>0</v>
      </c>
      <c r="P315" s="5">
        <f>IFERROR(VLOOKUP($M313,サンプル!$A$19:$O$28,4+COLUMN()-COLUMN($L313)),"")</f>
        <v>0</v>
      </c>
      <c r="Q315" s="5">
        <f>IFERROR(VLOOKUP($M313,サンプル!$A$19:$O$28,4+COLUMN()-COLUMN($L313)),"")</f>
        <v>0</v>
      </c>
      <c r="R315" s="5">
        <f>IFERROR(VLOOKUP($M313,サンプル!$A$19:$O$28,4+COLUMN()-COLUMN($L313)),"")</f>
        <v>0</v>
      </c>
      <c r="S315" s="5">
        <f>IFERROR(VLOOKUP($M313,サンプル!$A$19:$O$28,4+COLUMN()-COLUMN($L313)),"")</f>
        <v>0</v>
      </c>
      <c r="T315" s="5">
        <f>IFERROR(VLOOKUP($M313,サンプル!$A$19:$O$28,4+COLUMN()-COLUMN($L313)),"")</f>
        <v>0</v>
      </c>
      <c r="U315" s="5">
        <f>IFERROR(VLOOKUP($M313,サンプル!$A$19:$O$28,4+COLUMN()-COLUMN($L313)),"")</f>
        <v>0</v>
      </c>
      <c r="V315" s="5">
        <f>IFERROR(VLOOKUP($M313,サンプル!$A$19:$O$28,4+COLUMN()-COLUMN($L313)),"")</f>
        <v>0</v>
      </c>
      <c r="W315" s="5">
        <f>IFERROR(VLOOKUP($M313,サンプル!$A$19:$O$28,4+COLUMN()-COLUMN($L313)),"")</f>
        <v>0</v>
      </c>
    </row>
    <row r="316" spans="1:23">
      <c r="A316" s="6">
        <v>9</v>
      </c>
      <c r="B316" s="5" t="str">
        <f>IF(ISBLANK(ID管理番号商品名入力!E11),"",ID管理番号商品名入力!E11)</f>
        <v/>
      </c>
      <c r="C316" s="5" t="str">
        <f>IF(ISBLANK(ID管理番号商品名入力!F11),"",ID管理番号商品名入力!F11)</f>
        <v/>
      </c>
      <c r="D316" s="5" t="str">
        <f>IF(ISBLANK(サンプル入力!G12),"",サンプル入力!G12)</f>
        <v/>
      </c>
      <c r="E316" s="5" t="str">
        <f t="shared" si="0"/>
        <v/>
      </c>
      <c r="F316" s="5" t="str">
        <f ca="1">IFERROR(IF(D316=0,0,'計算(サンプル)'!E12),"")</f>
        <v/>
      </c>
      <c r="G316" s="5" t="str">
        <f ca="1">IFERROR('計算(サンプル)'!F12,"")</f>
        <v/>
      </c>
      <c r="H316" s="5" t="str">
        <f t="shared" si="1"/>
        <v/>
      </c>
      <c r="I316" s="5" t="str">
        <f>IF(ISBLANK(サンプル入力!I12),"",サンプル入力!I12)</f>
        <v/>
      </c>
      <c r="J316" s="5" t="str">
        <f>IF(ISBLANK(業務便入力!D163),"",業務便入力!D163)</f>
        <v/>
      </c>
      <c r="K316" s="5" t="str">
        <f>IF(ISBLANK(業務便入力!T163),"",業務便入力!T163)</f>
        <v/>
      </c>
      <c r="L316" s="8" t="s">
        <v>196</v>
      </c>
      <c r="M316" s="5" t="s">
        <v>189</v>
      </c>
      <c r="N316" s="261" t="str">
        <f>IFERROR(VLOOKUP($M316,サンプル!$A$19:$O$28,3),"")&amp;""</f>
        <v/>
      </c>
      <c r="O316" s="261"/>
      <c r="P316" s="261"/>
      <c r="Q316" s="261"/>
      <c r="R316" s="261"/>
      <c r="S316" s="261"/>
      <c r="T316" s="261"/>
      <c r="U316" s="261"/>
      <c r="V316" s="261"/>
      <c r="W316" s="261"/>
    </row>
    <row r="317" spans="1:23">
      <c r="A317" s="6">
        <v>10</v>
      </c>
      <c r="B317" s="5" t="str">
        <f>IF(ISBLANK(ID管理番号商品名入力!E12),"",ID管理番号商品名入力!E12)</f>
        <v/>
      </c>
      <c r="C317" s="5" t="str">
        <f>IF(ISBLANK(ID管理番号商品名入力!F12),"",ID管理番号商品名入力!F12)</f>
        <v/>
      </c>
      <c r="D317" s="5" t="str">
        <f>IF(ISBLANK(サンプル入力!G13),"",サンプル入力!G13)</f>
        <v/>
      </c>
      <c r="E317" s="5" t="str">
        <f t="shared" si="0"/>
        <v/>
      </c>
      <c r="F317" s="5" t="str">
        <f ca="1">IFERROR(IF(D317=0,0,'計算(サンプル)'!E13),"")</f>
        <v/>
      </c>
      <c r="G317" s="5" t="str">
        <f ca="1">IFERROR('計算(サンプル)'!F13,"")</f>
        <v/>
      </c>
      <c r="H317" s="5" t="str">
        <f t="shared" si="1"/>
        <v/>
      </c>
      <c r="I317" s="5" t="str">
        <f>IF(ISBLANK(サンプル入力!I13),"",サンプル入力!I13)</f>
        <v/>
      </c>
      <c r="J317" s="5" t="str">
        <f>IF(ISBLANK(業務便入力!D164),"",業務便入力!D164)</f>
        <v/>
      </c>
      <c r="K317" s="5" t="str">
        <f>IF(ISBLANK(業務便入力!T164),"",業務便入力!T164)</f>
        <v/>
      </c>
      <c r="L317" s="8" t="s">
        <v>120</v>
      </c>
      <c r="M317" s="8" t="s">
        <v>121</v>
      </c>
      <c r="N317" s="8" t="s">
        <v>122</v>
      </c>
      <c r="O317" s="8" t="s">
        <v>123</v>
      </c>
      <c r="P317" s="8" t="s">
        <v>124</v>
      </c>
      <c r="Q317" s="8" t="s">
        <v>125</v>
      </c>
      <c r="R317" s="8" t="s">
        <v>126</v>
      </c>
      <c r="S317" s="8" t="s">
        <v>127</v>
      </c>
      <c r="T317" s="8" t="s">
        <v>128</v>
      </c>
      <c r="U317" s="8" t="s">
        <v>129</v>
      </c>
      <c r="V317" s="8" t="s">
        <v>130</v>
      </c>
      <c r="W317" s="8" t="s">
        <v>77</v>
      </c>
    </row>
    <row r="318" spans="1:23">
      <c r="A318" s="6">
        <v>11</v>
      </c>
      <c r="B318" s="5" t="str">
        <f>IF(ISBLANK(ID管理番号商品名入力!E13),"",ID管理番号商品名入力!E13)</f>
        <v/>
      </c>
      <c r="C318" s="5" t="str">
        <f>IF(ISBLANK(ID管理番号商品名入力!F13),"",ID管理番号商品名入力!F13)</f>
        <v/>
      </c>
      <c r="D318" s="5" t="str">
        <f>IF(ISBLANK(サンプル入力!G14),"",サンプル入力!G14)</f>
        <v/>
      </c>
      <c r="E318" s="5" t="str">
        <f t="shared" si="0"/>
        <v/>
      </c>
      <c r="F318" s="5" t="str">
        <f ca="1">IFERROR(IF(D318=0,0,'計算(サンプル)'!E14),"")</f>
        <v/>
      </c>
      <c r="G318" s="5" t="str">
        <f ca="1">IFERROR('計算(サンプル)'!F14,"")</f>
        <v/>
      </c>
      <c r="H318" s="5" t="str">
        <f t="shared" si="1"/>
        <v/>
      </c>
      <c r="I318" s="5" t="str">
        <f>IF(ISBLANK(サンプル入力!I14),"",サンプル入力!I14)</f>
        <v/>
      </c>
      <c r="J318" s="5" t="str">
        <f>IF(ISBLANK(業務便入力!D165),"",業務便入力!D165)</f>
        <v/>
      </c>
      <c r="K318" s="5" t="str">
        <f>IF(ISBLANK(業務便入力!T165),"",業務便入力!T165)</f>
        <v/>
      </c>
      <c r="L318" s="5">
        <f>IFERROR(VLOOKUP($M316,サンプル!$A$19:$O$28,4+COLUMN()-COLUMN($L316)),"")</f>
        <v>0</v>
      </c>
      <c r="M318" s="5">
        <f>IFERROR(VLOOKUP($M316,サンプル!$A$19:$O$28,4+COLUMN()-COLUMN($L316)),"")</f>
        <v>0</v>
      </c>
      <c r="N318" s="5">
        <f>IFERROR(VLOOKUP($M316,サンプル!$A$19:$O$28,4+COLUMN()-COLUMN($L316)),"")</f>
        <v>0</v>
      </c>
      <c r="O318" s="5">
        <f>IFERROR(VLOOKUP($M316,サンプル!$A$19:$O$28,4+COLUMN()-COLUMN($L316)),"")</f>
        <v>0</v>
      </c>
      <c r="P318" s="5">
        <f>IFERROR(VLOOKUP($M316,サンプル!$A$19:$O$28,4+COLUMN()-COLUMN($L316)),"")</f>
        <v>0</v>
      </c>
      <c r="Q318" s="5">
        <f>IFERROR(VLOOKUP($M316,サンプル!$A$19:$O$28,4+COLUMN()-COLUMN($L316)),"")</f>
        <v>0</v>
      </c>
      <c r="R318" s="5">
        <f>IFERROR(VLOOKUP($M316,サンプル!$A$19:$O$28,4+COLUMN()-COLUMN($L316)),"")</f>
        <v>0</v>
      </c>
      <c r="S318" s="5">
        <f>IFERROR(VLOOKUP($M316,サンプル!$A$19:$O$28,4+COLUMN()-COLUMN($L316)),"")</f>
        <v>0</v>
      </c>
      <c r="T318" s="5">
        <f>IFERROR(VLOOKUP($M316,サンプル!$A$19:$O$28,4+COLUMN()-COLUMN($L316)),"")</f>
        <v>0</v>
      </c>
      <c r="U318" s="5">
        <f>IFERROR(VLOOKUP($M316,サンプル!$A$19:$O$28,4+COLUMN()-COLUMN($L316)),"")</f>
        <v>0</v>
      </c>
      <c r="V318" s="5">
        <f>IFERROR(VLOOKUP($M316,サンプル!$A$19:$O$28,4+COLUMN()-COLUMN($L316)),"")</f>
        <v>0</v>
      </c>
      <c r="W318" s="5">
        <f>IFERROR(VLOOKUP($M316,サンプル!$A$19:$O$28,4+COLUMN()-COLUMN($L316)),"")</f>
        <v>0</v>
      </c>
    </row>
    <row r="319" spans="1:23">
      <c r="A319" s="6">
        <v>12</v>
      </c>
      <c r="B319" s="5" t="str">
        <f>IF(ISBLANK(ID管理番号商品名入力!E14),"",ID管理番号商品名入力!E14)</f>
        <v/>
      </c>
      <c r="C319" s="5" t="str">
        <f>IF(ISBLANK(ID管理番号商品名入力!F14),"",ID管理番号商品名入力!F14)</f>
        <v/>
      </c>
      <c r="D319" s="5" t="str">
        <f>IF(ISBLANK(サンプル入力!G15),"",サンプル入力!G15)</f>
        <v/>
      </c>
      <c r="E319" s="5" t="str">
        <f t="shared" si="0"/>
        <v/>
      </c>
      <c r="F319" s="5" t="str">
        <f ca="1">IFERROR(IF(D319=0,0,'計算(サンプル)'!E15),"")</f>
        <v/>
      </c>
      <c r="G319" s="5" t="str">
        <f ca="1">IFERROR('計算(サンプル)'!F15,"")</f>
        <v/>
      </c>
      <c r="H319" s="5" t="str">
        <f t="shared" si="1"/>
        <v/>
      </c>
      <c r="I319" s="5" t="str">
        <f>IF(ISBLANK(サンプル入力!I15),"",サンプル入力!I15)</f>
        <v/>
      </c>
      <c r="J319" s="5" t="str">
        <f>IF(ISBLANK(業務便入力!D166),"",業務便入力!D166)</f>
        <v/>
      </c>
      <c r="K319" s="5" t="str">
        <f>IF(ISBLANK(業務便入力!T166),"",業務便入力!T166)</f>
        <v/>
      </c>
      <c r="L319" s="8" t="s">
        <v>196</v>
      </c>
      <c r="M319" s="5" t="s">
        <v>190</v>
      </c>
      <c r="N319" s="261" t="str">
        <f>IFERROR(VLOOKUP($M319,サンプル!$A$19:$O$28,3),"")&amp;""</f>
        <v/>
      </c>
      <c r="O319" s="261"/>
      <c r="P319" s="261"/>
      <c r="Q319" s="261"/>
      <c r="R319" s="261"/>
      <c r="S319" s="261"/>
      <c r="T319" s="261"/>
      <c r="U319" s="261"/>
      <c r="V319" s="261"/>
      <c r="W319" s="261"/>
    </row>
    <row r="320" spans="1:23">
      <c r="A320" s="6">
        <v>13</v>
      </c>
      <c r="B320" s="5" t="str">
        <f>IF(ISBLANK(ID管理番号商品名入力!E15),"",ID管理番号商品名入力!E15)</f>
        <v/>
      </c>
      <c r="C320" s="5" t="str">
        <f>IF(ISBLANK(ID管理番号商品名入力!F15),"",ID管理番号商品名入力!F15)</f>
        <v/>
      </c>
      <c r="D320" s="5" t="str">
        <f>IF(ISBLANK(サンプル入力!G16),"",サンプル入力!G16)</f>
        <v/>
      </c>
      <c r="E320" s="5" t="str">
        <f t="shared" si="0"/>
        <v/>
      </c>
      <c r="F320" s="5" t="str">
        <f ca="1">IFERROR(IF(D320=0,0,'計算(サンプル)'!E16),"")</f>
        <v/>
      </c>
      <c r="G320" s="5" t="str">
        <f ca="1">IFERROR('計算(サンプル)'!F16,"")</f>
        <v/>
      </c>
      <c r="H320" s="5" t="str">
        <f t="shared" si="1"/>
        <v/>
      </c>
      <c r="I320" s="5" t="str">
        <f>IF(ISBLANK(サンプル入力!I16),"",サンプル入力!I16)</f>
        <v/>
      </c>
      <c r="J320" s="5" t="str">
        <f>IF(ISBLANK(業務便入力!D167),"",業務便入力!D167)</f>
        <v/>
      </c>
      <c r="K320" s="5" t="str">
        <f>IF(ISBLANK(業務便入力!T167),"",業務便入力!T167)</f>
        <v/>
      </c>
      <c r="L320" s="8" t="s">
        <v>120</v>
      </c>
      <c r="M320" s="8" t="s">
        <v>121</v>
      </c>
      <c r="N320" s="8" t="s">
        <v>122</v>
      </c>
      <c r="O320" s="8" t="s">
        <v>123</v>
      </c>
      <c r="P320" s="8" t="s">
        <v>124</v>
      </c>
      <c r="Q320" s="8" t="s">
        <v>125</v>
      </c>
      <c r="R320" s="8" t="s">
        <v>126</v>
      </c>
      <c r="S320" s="8" t="s">
        <v>127</v>
      </c>
      <c r="T320" s="8" t="s">
        <v>128</v>
      </c>
      <c r="U320" s="8" t="s">
        <v>129</v>
      </c>
      <c r="V320" s="8" t="s">
        <v>130</v>
      </c>
      <c r="W320" s="8" t="s">
        <v>77</v>
      </c>
    </row>
    <row r="321" spans="1:23">
      <c r="A321" s="6">
        <v>14</v>
      </c>
      <c r="B321" s="5" t="str">
        <f>IF(ISBLANK(ID管理番号商品名入力!E16),"",ID管理番号商品名入力!E16)</f>
        <v/>
      </c>
      <c r="C321" s="5" t="str">
        <f>IF(ISBLANK(ID管理番号商品名入力!F16),"",ID管理番号商品名入力!F16)</f>
        <v/>
      </c>
      <c r="D321" s="5" t="str">
        <f>IF(ISBLANK(サンプル入力!G17),"",サンプル入力!G17)</f>
        <v/>
      </c>
      <c r="E321" s="5" t="str">
        <f t="shared" si="0"/>
        <v/>
      </c>
      <c r="F321" s="5" t="str">
        <f ca="1">IFERROR(IF(D321=0,0,'計算(サンプル)'!E17),"")</f>
        <v/>
      </c>
      <c r="G321" s="5" t="str">
        <f ca="1">IFERROR('計算(サンプル)'!F17,"")</f>
        <v/>
      </c>
      <c r="H321" s="5" t="str">
        <f t="shared" si="1"/>
        <v/>
      </c>
      <c r="I321" s="5" t="str">
        <f>IF(ISBLANK(サンプル入力!I17),"",サンプル入力!I17)</f>
        <v/>
      </c>
      <c r="J321" s="5" t="str">
        <f>IF(ISBLANK(業務便入力!D168),"",業務便入力!D168)</f>
        <v/>
      </c>
      <c r="K321" s="5" t="str">
        <f>IF(ISBLANK(業務便入力!T168),"",業務便入力!T168)</f>
        <v/>
      </c>
      <c r="L321" s="5">
        <f>IFERROR(VLOOKUP($M319,サンプル!$A$19:$O$28,4+COLUMN()-COLUMN($L319)),"")</f>
        <v>0</v>
      </c>
      <c r="M321" s="5">
        <f>IFERROR(VLOOKUP($M319,サンプル!$A$19:$O$28,4+COLUMN()-COLUMN($L319)),"")</f>
        <v>0</v>
      </c>
      <c r="N321" s="5">
        <f>IFERROR(VLOOKUP($M319,サンプル!$A$19:$O$28,4+COLUMN()-COLUMN($L319)),"")</f>
        <v>0</v>
      </c>
      <c r="O321" s="5">
        <f>IFERROR(VLOOKUP($M319,サンプル!$A$19:$O$28,4+COLUMN()-COLUMN($L319)),"")</f>
        <v>0</v>
      </c>
      <c r="P321" s="5">
        <f>IFERROR(VLOOKUP($M319,サンプル!$A$19:$O$28,4+COLUMN()-COLUMN($L319)),"")</f>
        <v>0</v>
      </c>
      <c r="Q321" s="5">
        <f>IFERROR(VLOOKUP($M319,サンプル!$A$19:$O$28,4+COLUMN()-COLUMN($L319)),"")</f>
        <v>0</v>
      </c>
      <c r="R321" s="5">
        <f>IFERROR(VLOOKUP($M319,サンプル!$A$19:$O$28,4+COLUMN()-COLUMN($L319)),"")</f>
        <v>0</v>
      </c>
      <c r="S321" s="5">
        <f>IFERROR(VLOOKUP($M319,サンプル!$A$19:$O$28,4+COLUMN()-COLUMN($L319)),"")</f>
        <v>0</v>
      </c>
      <c r="T321" s="5">
        <f>IFERROR(VLOOKUP($M319,サンプル!$A$19:$O$28,4+COLUMN()-COLUMN($L319)),"")</f>
        <v>0</v>
      </c>
      <c r="U321" s="5">
        <f>IFERROR(VLOOKUP($M319,サンプル!$A$19:$O$28,4+COLUMN()-COLUMN($L319)),"")</f>
        <v>0</v>
      </c>
      <c r="V321" s="5">
        <f>IFERROR(VLOOKUP($M319,サンプル!$A$19:$O$28,4+COLUMN()-COLUMN($L319)),"")</f>
        <v>0</v>
      </c>
      <c r="W321" s="5">
        <f>IFERROR(VLOOKUP($M319,サンプル!$A$19:$O$28,4+COLUMN()-COLUMN($L319)),"")</f>
        <v>0</v>
      </c>
    </row>
    <row r="322" spans="1:23">
      <c r="A322" s="6">
        <v>15</v>
      </c>
      <c r="B322" s="5" t="str">
        <f>IF(ISBLANK(ID管理番号商品名入力!E17),"",ID管理番号商品名入力!E17)</f>
        <v/>
      </c>
      <c r="C322" s="5" t="str">
        <f>IF(ISBLANK(ID管理番号商品名入力!F17),"",ID管理番号商品名入力!F17)</f>
        <v/>
      </c>
      <c r="D322" s="5" t="str">
        <f>IF(ISBLANK(サンプル入力!G18),"",サンプル入力!G18)</f>
        <v/>
      </c>
      <c r="E322" s="5" t="str">
        <f t="shared" si="0"/>
        <v/>
      </c>
      <c r="F322" s="5" t="str">
        <f ca="1">IFERROR(IF(D322=0,0,'計算(サンプル)'!E18),"")</f>
        <v/>
      </c>
      <c r="G322" s="5" t="str">
        <f ca="1">IFERROR('計算(サンプル)'!F18,"")</f>
        <v/>
      </c>
      <c r="H322" s="5" t="str">
        <f t="shared" si="1"/>
        <v/>
      </c>
      <c r="I322" s="5" t="str">
        <f>IF(ISBLANK(サンプル入力!I18),"",サンプル入力!I18)</f>
        <v/>
      </c>
      <c r="J322" s="5" t="str">
        <f>IF(ISBLANK(業務便入力!D169),"",業務便入力!D169)</f>
        <v/>
      </c>
      <c r="K322" s="5" t="str">
        <f>IF(ISBLANK(業務便入力!T169),"",業務便入力!T169)</f>
        <v/>
      </c>
      <c r="L322" s="8" t="s">
        <v>196</v>
      </c>
      <c r="M322" s="5" t="s">
        <v>191</v>
      </c>
      <c r="N322" s="261" t="str">
        <f>IFERROR(VLOOKUP($M322,サンプル!$A$19:$O$28,3),"")&amp;""</f>
        <v/>
      </c>
      <c r="O322" s="261"/>
      <c r="P322" s="261"/>
      <c r="Q322" s="261"/>
      <c r="R322" s="261"/>
      <c r="S322" s="261"/>
      <c r="T322" s="261"/>
      <c r="U322" s="261"/>
      <c r="V322" s="261"/>
      <c r="W322" s="261"/>
    </row>
    <row r="323" spans="1:23">
      <c r="A323" s="6">
        <v>16</v>
      </c>
      <c r="B323" s="5" t="str">
        <f>IF(ISBLANK(ID管理番号商品名入力!E18),"",ID管理番号商品名入力!E18)</f>
        <v/>
      </c>
      <c r="C323" s="5" t="str">
        <f>IF(ISBLANK(ID管理番号商品名入力!F18),"",ID管理番号商品名入力!F18)</f>
        <v/>
      </c>
      <c r="D323" s="5" t="str">
        <f>IF(ISBLANK(サンプル入力!G19),"",サンプル入力!G19)</f>
        <v/>
      </c>
      <c r="E323" s="5" t="str">
        <f t="shared" si="0"/>
        <v/>
      </c>
      <c r="F323" s="5" t="str">
        <f ca="1">IFERROR(IF(D323=0,0,'計算(サンプル)'!E19),"")</f>
        <v/>
      </c>
      <c r="G323" s="5" t="str">
        <f ca="1">IFERROR('計算(サンプル)'!F19,"")</f>
        <v/>
      </c>
      <c r="H323" s="5" t="str">
        <f t="shared" si="1"/>
        <v/>
      </c>
      <c r="I323" s="5" t="str">
        <f>IF(ISBLANK(サンプル入力!I19),"",サンプル入力!I19)</f>
        <v/>
      </c>
      <c r="J323" s="5" t="str">
        <f>IF(ISBLANK(業務便入力!D170),"",業務便入力!D170)</f>
        <v/>
      </c>
      <c r="K323" s="5" t="str">
        <f>IF(ISBLANK(業務便入力!T170),"",業務便入力!T170)</f>
        <v/>
      </c>
      <c r="L323" s="8" t="s">
        <v>120</v>
      </c>
      <c r="M323" s="8" t="s">
        <v>121</v>
      </c>
      <c r="N323" s="8" t="s">
        <v>122</v>
      </c>
      <c r="O323" s="8" t="s">
        <v>123</v>
      </c>
      <c r="P323" s="8" t="s">
        <v>124</v>
      </c>
      <c r="Q323" s="8" t="s">
        <v>125</v>
      </c>
      <c r="R323" s="8" t="s">
        <v>126</v>
      </c>
      <c r="S323" s="8" t="s">
        <v>127</v>
      </c>
      <c r="T323" s="8" t="s">
        <v>128</v>
      </c>
      <c r="U323" s="8" t="s">
        <v>129</v>
      </c>
      <c r="V323" s="8" t="s">
        <v>130</v>
      </c>
      <c r="W323" s="8" t="s">
        <v>77</v>
      </c>
    </row>
    <row r="324" spans="1:23">
      <c r="A324" s="6">
        <v>17</v>
      </c>
      <c r="B324" s="5" t="str">
        <f>IF(ISBLANK(ID管理番号商品名入力!E19),"",ID管理番号商品名入力!E19)</f>
        <v/>
      </c>
      <c r="C324" s="5" t="str">
        <f>IF(ISBLANK(ID管理番号商品名入力!F19),"",ID管理番号商品名入力!F19)</f>
        <v/>
      </c>
      <c r="D324" s="5" t="str">
        <f>IF(ISBLANK(サンプル入力!G20),"",サンプル入力!G20)</f>
        <v/>
      </c>
      <c r="E324" s="5" t="str">
        <f t="shared" si="0"/>
        <v/>
      </c>
      <c r="F324" s="5" t="str">
        <f ca="1">IFERROR(IF(D324=0,0,'計算(サンプル)'!E20),"")</f>
        <v/>
      </c>
      <c r="G324" s="5" t="str">
        <f ca="1">IFERROR('計算(サンプル)'!F20,"")</f>
        <v/>
      </c>
      <c r="H324" s="5" t="str">
        <f t="shared" si="1"/>
        <v/>
      </c>
      <c r="I324" s="5" t="str">
        <f>IF(ISBLANK(サンプル入力!I20),"",サンプル入力!I20)</f>
        <v/>
      </c>
      <c r="J324" s="5" t="str">
        <f>IF(ISBLANK(業務便入力!D171),"",業務便入力!D171)</f>
        <v/>
      </c>
      <c r="K324" s="5" t="str">
        <f>IF(ISBLANK(業務便入力!T171),"",業務便入力!T171)</f>
        <v/>
      </c>
      <c r="L324" s="5">
        <f>IFERROR(VLOOKUP($M322,サンプル!$A$19:$O$28,4+COLUMN()-COLUMN($L322)),"")</f>
        <v>0</v>
      </c>
      <c r="M324" s="5">
        <f>IFERROR(VLOOKUP($M322,サンプル!$A$19:$O$28,4+COLUMN()-COLUMN($L322)),"")</f>
        <v>0</v>
      </c>
      <c r="N324" s="5">
        <f>IFERROR(VLOOKUP($M322,サンプル!$A$19:$O$28,4+COLUMN()-COLUMN($L322)),"")</f>
        <v>0</v>
      </c>
      <c r="O324" s="5">
        <f>IFERROR(VLOOKUP($M322,サンプル!$A$19:$O$28,4+COLUMN()-COLUMN($L322)),"")</f>
        <v>0</v>
      </c>
      <c r="P324" s="5">
        <f>IFERROR(VLOOKUP($M322,サンプル!$A$19:$O$28,4+COLUMN()-COLUMN($L322)),"")</f>
        <v>0</v>
      </c>
      <c r="Q324" s="5">
        <f>IFERROR(VLOOKUP($M322,サンプル!$A$19:$O$28,4+COLUMN()-COLUMN($L322)),"")</f>
        <v>0</v>
      </c>
      <c r="R324" s="5">
        <f>IFERROR(VLOOKUP($M322,サンプル!$A$19:$O$28,4+COLUMN()-COLUMN($L322)),"")</f>
        <v>0</v>
      </c>
      <c r="S324" s="5">
        <f>IFERROR(VLOOKUP($M322,サンプル!$A$19:$O$28,4+COLUMN()-COLUMN($L322)),"")</f>
        <v>0</v>
      </c>
      <c r="T324" s="5">
        <f>IFERROR(VLOOKUP($M322,サンプル!$A$19:$O$28,4+COLUMN()-COLUMN($L322)),"")</f>
        <v>0</v>
      </c>
      <c r="U324" s="5">
        <f>IFERROR(VLOOKUP($M322,サンプル!$A$19:$O$28,4+COLUMN()-COLUMN($L322)),"")</f>
        <v>0</v>
      </c>
      <c r="V324" s="5">
        <f>IFERROR(VLOOKUP($M322,サンプル!$A$19:$O$28,4+COLUMN()-COLUMN($L322)),"")</f>
        <v>0</v>
      </c>
      <c r="W324" s="5">
        <f>IFERROR(VLOOKUP($M322,サンプル!$A$19:$O$28,4+COLUMN()-COLUMN($L322)),"")</f>
        <v>0</v>
      </c>
    </row>
    <row r="325" spans="1:23">
      <c r="A325" s="6">
        <v>18</v>
      </c>
      <c r="B325" s="5" t="str">
        <f>IF(ISBLANK(ID管理番号商品名入力!E20),"",ID管理番号商品名入力!E20)</f>
        <v/>
      </c>
      <c r="C325" s="5" t="str">
        <f>IF(ISBLANK(ID管理番号商品名入力!F20),"",ID管理番号商品名入力!F20)</f>
        <v/>
      </c>
      <c r="D325" s="5" t="str">
        <f>IF(ISBLANK(サンプル入力!G21),"",サンプル入力!G21)</f>
        <v/>
      </c>
      <c r="E325" s="5" t="str">
        <f t="shared" si="0"/>
        <v/>
      </c>
      <c r="F325" s="5" t="str">
        <f ca="1">IFERROR(IF(D325=0,0,'計算(サンプル)'!E21),"")</f>
        <v/>
      </c>
      <c r="G325" s="5" t="str">
        <f ca="1">IFERROR('計算(サンプル)'!F21,"")</f>
        <v/>
      </c>
      <c r="H325" s="5" t="str">
        <f t="shared" si="1"/>
        <v/>
      </c>
      <c r="I325" s="5" t="str">
        <f>IF(ISBLANK(サンプル入力!I21),"",サンプル入力!I21)</f>
        <v/>
      </c>
      <c r="J325" s="5" t="str">
        <f>IF(ISBLANK(業務便入力!D172),"",業務便入力!D172)</f>
        <v/>
      </c>
      <c r="K325" s="5" t="str">
        <f>IF(ISBLANK(業務便入力!T172),"",業務便入力!T172)</f>
        <v/>
      </c>
      <c r="L325" s="8" t="s">
        <v>196</v>
      </c>
      <c r="M325" s="5" t="s">
        <v>192</v>
      </c>
      <c r="N325" s="261" t="str">
        <f>IFERROR(VLOOKUP($M325,サンプル!$A$19:$O$28,3),"")&amp;""</f>
        <v/>
      </c>
      <c r="O325" s="261"/>
      <c r="P325" s="261"/>
      <c r="Q325" s="261"/>
      <c r="R325" s="261"/>
      <c r="S325" s="261"/>
      <c r="T325" s="261"/>
      <c r="U325" s="261"/>
      <c r="V325" s="261"/>
      <c r="W325" s="261"/>
    </row>
    <row r="326" spans="1:23">
      <c r="A326" s="6">
        <v>19</v>
      </c>
      <c r="B326" s="5" t="str">
        <f>IF(ISBLANK(ID管理番号商品名入力!E21),"",ID管理番号商品名入力!E21)</f>
        <v/>
      </c>
      <c r="C326" s="5" t="str">
        <f>IF(ISBLANK(ID管理番号商品名入力!F21),"",ID管理番号商品名入力!F21)</f>
        <v/>
      </c>
      <c r="D326" s="5" t="str">
        <f>IF(ISBLANK(サンプル入力!G22),"",サンプル入力!G22)</f>
        <v/>
      </c>
      <c r="E326" s="5" t="str">
        <f t="shared" si="0"/>
        <v/>
      </c>
      <c r="F326" s="5" t="str">
        <f ca="1">IFERROR(IF(D326=0,0,'計算(サンプル)'!E22),"")</f>
        <v/>
      </c>
      <c r="G326" s="5" t="str">
        <f ca="1">IFERROR('計算(サンプル)'!F22,"")</f>
        <v/>
      </c>
      <c r="H326" s="5" t="str">
        <f t="shared" si="1"/>
        <v/>
      </c>
      <c r="I326" s="5" t="str">
        <f>IF(ISBLANK(サンプル入力!I22),"",サンプル入力!I22)</f>
        <v/>
      </c>
      <c r="J326" s="5" t="str">
        <f>IF(ISBLANK(業務便入力!D173),"",業務便入力!D173)</f>
        <v/>
      </c>
      <c r="K326" s="5" t="str">
        <f>IF(ISBLANK(業務便入力!T173),"",業務便入力!T173)</f>
        <v/>
      </c>
      <c r="L326" s="8" t="s">
        <v>120</v>
      </c>
      <c r="M326" s="8" t="s">
        <v>121</v>
      </c>
      <c r="N326" s="8" t="s">
        <v>122</v>
      </c>
      <c r="O326" s="8" t="s">
        <v>123</v>
      </c>
      <c r="P326" s="8" t="s">
        <v>124</v>
      </c>
      <c r="Q326" s="8" t="s">
        <v>125</v>
      </c>
      <c r="R326" s="8" t="s">
        <v>126</v>
      </c>
      <c r="S326" s="8" t="s">
        <v>127</v>
      </c>
      <c r="T326" s="8" t="s">
        <v>128</v>
      </c>
      <c r="U326" s="8" t="s">
        <v>129</v>
      </c>
      <c r="V326" s="8" t="s">
        <v>130</v>
      </c>
      <c r="W326" s="8" t="s">
        <v>77</v>
      </c>
    </row>
    <row r="327" spans="1:23">
      <c r="A327" s="6">
        <v>20</v>
      </c>
      <c r="B327" s="5" t="str">
        <f>IF(ISBLANK(ID管理番号商品名入力!E22),"",ID管理番号商品名入力!E22)</f>
        <v/>
      </c>
      <c r="C327" s="5" t="str">
        <f>IF(ISBLANK(ID管理番号商品名入力!F22),"",ID管理番号商品名入力!F22)</f>
        <v/>
      </c>
      <c r="D327" s="5" t="str">
        <f>IF(ISBLANK(サンプル入力!G23),"",サンプル入力!G23)</f>
        <v/>
      </c>
      <c r="E327" s="5" t="str">
        <f t="shared" si="0"/>
        <v/>
      </c>
      <c r="F327" s="5" t="str">
        <f ca="1">IFERROR(IF(D327=0,0,'計算(サンプル)'!E23),"")</f>
        <v/>
      </c>
      <c r="G327" s="5" t="str">
        <f ca="1">IFERROR('計算(サンプル)'!F23,"")</f>
        <v/>
      </c>
      <c r="H327" s="5" t="str">
        <f t="shared" si="1"/>
        <v/>
      </c>
      <c r="I327" s="5" t="str">
        <f>IF(ISBLANK(サンプル入力!I23),"",サンプル入力!I23)</f>
        <v/>
      </c>
      <c r="J327" s="5" t="str">
        <f>IF(ISBLANK(業務便入力!D174),"",業務便入力!D174)</f>
        <v/>
      </c>
      <c r="K327" s="5" t="str">
        <f>IF(ISBLANK(業務便入力!T174),"",業務便入力!T174)</f>
        <v/>
      </c>
      <c r="L327" s="5">
        <f>IFERROR(VLOOKUP($M325,サンプル!$A$19:$O$28,4+COLUMN()-COLUMN($L325)),"")</f>
        <v>0</v>
      </c>
      <c r="M327" s="5">
        <f>IFERROR(VLOOKUP($M325,サンプル!$A$19:$O$28,4+COLUMN()-COLUMN($L325)),"")</f>
        <v>0</v>
      </c>
      <c r="N327" s="5">
        <f>IFERROR(VLOOKUP($M325,サンプル!$A$19:$O$28,4+COLUMN()-COLUMN($L325)),"")</f>
        <v>0</v>
      </c>
      <c r="O327" s="5">
        <f>IFERROR(VLOOKUP($M325,サンプル!$A$19:$O$28,4+COLUMN()-COLUMN($L325)),"")</f>
        <v>0</v>
      </c>
      <c r="P327" s="5">
        <f>IFERROR(VLOOKUP($M325,サンプル!$A$19:$O$28,4+COLUMN()-COLUMN($L325)),"")</f>
        <v>0</v>
      </c>
      <c r="Q327" s="5">
        <f>IFERROR(VLOOKUP($M325,サンプル!$A$19:$O$28,4+COLUMN()-COLUMN($L325)),"")</f>
        <v>0</v>
      </c>
      <c r="R327" s="5">
        <f>IFERROR(VLOOKUP($M325,サンプル!$A$19:$O$28,4+COLUMN()-COLUMN($L325)),"")</f>
        <v>0</v>
      </c>
      <c r="S327" s="5">
        <f>IFERROR(VLOOKUP($M325,サンプル!$A$19:$O$28,4+COLUMN()-COLUMN($L325)),"")</f>
        <v>0</v>
      </c>
      <c r="T327" s="5">
        <f>IFERROR(VLOOKUP($M325,サンプル!$A$19:$O$28,4+COLUMN()-COLUMN($L325)),"")</f>
        <v>0</v>
      </c>
      <c r="U327" s="5">
        <f>IFERROR(VLOOKUP($M325,サンプル!$A$19:$O$28,4+COLUMN()-COLUMN($L325)),"")</f>
        <v>0</v>
      </c>
      <c r="V327" s="5">
        <f>IFERROR(VLOOKUP($M325,サンプル!$A$19:$O$28,4+COLUMN()-COLUMN($L325)),"")</f>
        <v>0</v>
      </c>
      <c r="W327" s="5">
        <f>IFERROR(VLOOKUP($M325,サンプル!$A$19:$O$28,4+COLUMN()-COLUMN($L325)),"")</f>
        <v>0</v>
      </c>
    </row>
    <row r="328" spans="1:23">
      <c r="A328" s="6">
        <v>21</v>
      </c>
      <c r="B328" s="5" t="str">
        <f>IF(ISBLANK(ID管理番号商品名入力!E23),"",ID管理番号商品名入力!E23)</f>
        <v/>
      </c>
      <c r="C328" s="5" t="str">
        <f>IF(ISBLANK(ID管理番号商品名入力!F23),"",ID管理番号商品名入力!F23)</f>
        <v/>
      </c>
      <c r="D328" s="5" t="str">
        <f>IF(ISBLANK(サンプル入力!G24),"",サンプル入力!G24)</f>
        <v/>
      </c>
      <c r="E328" s="5" t="str">
        <f t="shared" si="0"/>
        <v/>
      </c>
      <c r="F328" s="5" t="str">
        <f ca="1">IFERROR(IF(D328=0,0,'計算(サンプル)'!E24),"")</f>
        <v/>
      </c>
      <c r="G328" s="5" t="str">
        <f ca="1">IFERROR('計算(サンプル)'!F24,"")</f>
        <v/>
      </c>
      <c r="H328" s="5" t="str">
        <f t="shared" si="1"/>
        <v/>
      </c>
      <c r="I328" s="5" t="str">
        <f>IF(ISBLANK(サンプル入力!I24),"",サンプル入力!I24)</f>
        <v/>
      </c>
      <c r="J328" s="5" t="str">
        <f>IF(ISBLANK(業務便入力!D175),"",業務便入力!D175)</f>
        <v/>
      </c>
      <c r="K328" s="5" t="str">
        <f>IF(ISBLANK(業務便入力!T175),"",業務便入力!T175)</f>
        <v/>
      </c>
      <c r="L328" s="8" t="s">
        <v>196</v>
      </c>
      <c r="M328" s="5" t="s">
        <v>193</v>
      </c>
      <c r="N328" s="261" t="str">
        <f>IFERROR(VLOOKUP($M328,サンプル!$A$19:$O$28,3),"")&amp;""</f>
        <v/>
      </c>
      <c r="O328" s="261"/>
      <c r="P328" s="261"/>
      <c r="Q328" s="261"/>
      <c r="R328" s="261"/>
      <c r="S328" s="261"/>
      <c r="T328" s="261"/>
      <c r="U328" s="261"/>
      <c r="V328" s="261"/>
      <c r="W328" s="261"/>
    </row>
    <row r="329" spans="1:23">
      <c r="A329" s="6">
        <v>22</v>
      </c>
      <c r="B329" s="5" t="str">
        <f>IF(ISBLANK(ID管理番号商品名入力!E24),"",ID管理番号商品名入力!E24)</f>
        <v/>
      </c>
      <c r="C329" s="5" t="str">
        <f>IF(ISBLANK(ID管理番号商品名入力!F24),"",ID管理番号商品名入力!F24)</f>
        <v/>
      </c>
      <c r="D329" s="5" t="str">
        <f>IF(ISBLANK(サンプル入力!G25),"",サンプル入力!G25)</f>
        <v/>
      </c>
      <c r="E329" s="5" t="str">
        <f t="shared" si="0"/>
        <v/>
      </c>
      <c r="F329" s="5" t="str">
        <f ca="1">IFERROR(IF(D329=0,0,'計算(サンプル)'!E25),"")</f>
        <v/>
      </c>
      <c r="G329" s="5" t="str">
        <f ca="1">IFERROR('計算(サンプル)'!F25,"")</f>
        <v/>
      </c>
      <c r="H329" s="5" t="str">
        <f t="shared" si="1"/>
        <v/>
      </c>
      <c r="I329" s="5" t="str">
        <f>IF(ISBLANK(サンプル入力!I25),"",サンプル入力!I25)</f>
        <v/>
      </c>
      <c r="J329" s="5" t="str">
        <f>IF(ISBLANK(業務便入力!D176),"",業務便入力!D176)</f>
        <v/>
      </c>
      <c r="K329" s="5" t="str">
        <f>IF(ISBLANK(業務便入力!T176),"",業務便入力!T176)</f>
        <v/>
      </c>
      <c r="L329" s="8" t="s">
        <v>120</v>
      </c>
      <c r="M329" s="8" t="s">
        <v>121</v>
      </c>
      <c r="N329" s="8" t="s">
        <v>122</v>
      </c>
      <c r="O329" s="8" t="s">
        <v>123</v>
      </c>
      <c r="P329" s="8" t="s">
        <v>124</v>
      </c>
      <c r="Q329" s="8" t="s">
        <v>125</v>
      </c>
      <c r="R329" s="8" t="s">
        <v>126</v>
      </c>
      <c r="S329" s="8" t="s">
        <v>127</v>
      </c>
      <c r="T329" s="8" t="s">
        <v>128</v>
      </c>
      <c r="U329" s="8" t="s">
        <v>129</v>
      </c>
      <c r="V329" s="8" t="s">
        <v>130</v>
      </c>
      <c r="W329" s="8" t="s">
        <v>77</v>
      </c>
    </row>
    <row r="330" spans="1:23">
      <c r="A330" s="6">
        <v>23</v>
      </c>
      <c r="B330" s="5" t="str">
        <f>IF(ISBLANK(ID管理番号商品名入力!E25),"",ID管理番号商品名入力!E25)</f>
        <v/>
      </c>
      <c r="C330" s="5" t="str">
        <f>IF(ISBLANK(ID管理番号商品名入力!F25),"",ID管理番号商品名入力!F25)</f>
        <v/>
      </c>
      <c r="D330" s="5" t="str">
        <f>IF(ISBLANK(サンプル入力!G26),"",サンプル入力!G26)</f>
        <v/>
      </c>
      <c r="E330" s="5" t="str">
        <f t="shared" si="0"/>
        <v/>
      </c>
      <c r="F330" s="5" t="str">
        <f ca="1">IFERROR(IF(D330=0,0,'計算(サンプル)'!E26),"")</f>
        <v/>
      </c>
      <c r="G330" s="5" t="str">
        <f ca="1">IFERROR('計算(サンプル)'!F26,"")</f>
        <v/>
      </c>
      <c r="H330" s="5" t="str">
        <f t="shared" si="1"/>
        <v/>
      </c>
      <c r="I330" s="5" t="str">
        <f>IF(ISBLANK(サンプル入力!I26),"",サンプル入力!I26)</f>
        <v/>
      </c>
      <c r="J330" s="5" t="str">
        <f>IF(ISBLANK(業務便入力!D177),"",業務便入力!D177)</f>
        <v/>
      </c>
      <c r="K330" s="5" t="str">
        <f>IF(ISBLANK(業務便入力!T177),"",業務便入力!T177)</f>
        <v/>
      </c>
      <c r="L330" s="5">
        <f>IFERROR(VLOOKUP($M328,サンプル!$A$19:$O$28,4+COLUMN()-COLUMN($L328)),"")</f>
        <v>0</v>
      </c>
      <c r="M330" s="5">
        <f>IFERROR(VLOOKUP($M328,サンプル!$A$19:$O$28,4+COLUMN()-COLUMN($L328)),"")</f>
        <v>0</v>
      </c>
      <c r="N330" s="5">
        <f>IFERROR(VLOOKUP($M328,サンプル!$A$19:$O$28,4+COLUMN()-COLUMN($L328)),"")</f>
        <v>0</v>
      </c>
      <c r="O330" s="5">
        <f>IFERROR(VLOOKUP($M328,サンプル!$A$19:$O$28,4+COLUMN()-COLUMN($L328)),"")</f>
        <v>0</v>
      </c>
      <c r="P330" s="5">
        <f>IFERROR(VLOOKUP($M328,サンプル!$A$19:$O$28,4+COLUMN()-COLUMN($L328)),"")</f>
        <v>0</v>
      </c>
      <c r="Q330" s="5">
        <f>IFERROR(VLOOKUP($M328,サンプル!$A$19:$O$28,4+COLUMN()-COLUMN($L328)),"")</f>
        <v>0</v>
      </c>
      <c r="R330" s="5">
        <f>IFERROR(VLOOKUP($M328,サンプル!$A$19:$O$28,4+COLUMN()-COLUMN($L328)),"")</f>
        <v>0</v>
      </c>
      <c r="S330" s="5">
        <f>IFERROR(VLOOKUP($M328,サンプル!$A$19:$O$28,4+COLUMN()-COLUMN($L328)),"")</f>
        <v>0</v>
      </c>
      <c r="T330" s="5">
        <f>IFERROR(VLOOKUP($M328,サンプル!$A$19:$O$28,4+COLUMN()-COLUMN($L328)),"")</f>
        <v>0</v>
      </c>
      <c r="U330" s="5">
        <f>IFERROR(VLOOKUP($M328,サンプル!$A$19:$O$28,4+COLUMN()-COLUMN($L328)),"")</f>
        <v>0</v>
      </c>
      <c r="V330" s="5">
        <f>IFERROR(VLOOKUP($M328,サンプル!$A$19:$O$28,4+COLUMN()-COLUMN($L328)),"")</f>
        <v>0</v>
      </c>
      <c r="W330" s="5">
        <f>IFERROR(VLOOKUP($M328,サンプル!$A$19:$O$28,4+COLUMN()-COLUMN($L328)),"")</f>
        <v>0</v>
      </c>
    </row>
    <row r="331" spans="1:23">
      <c r="A331" s="6">
        <v>24</v>
      </c>
      <c r="B331" s="5" t="str">
        <f>IF(ISBLANK(ID管理番号商品名入力!E26),"",ID管理番号商品名入力!E26)</f>
        <v/>
      </c>
      <c r="C331" s="5" t="str">
        <f>IF(ISBLANK(ID管理番号商品名入力!F26),"",ID管理番号商品名入力!F26)</f>
        <v/>
      </c>
      <c r="D331" s="5" t="str">
        <f>IF(ISBLANK(サンプル入力!G27),"",サンプル入力!G27)</f>
        <v/>
      </c>
      <c r="E331" s="5" t="str">
        <f t="shared" si="0"/>
        <v/>
      </c>
      <c r="F331" s="5" t="str">
        <f ca="1">IFERROR(IF(D331=0,0,'計算(サンプル)'!E27),"")</f>
        <v/>
      </c>
      <c r="G331" s="5" t="str">
        <f ca="1">IFERROR('計算(サンプル)'!F27,"")</f>
        <v/>
      </c>
      <c r="H331" s="5" t="str">
        <f t="shared" si="1"/>
        <v/>
      </c>
      <c r="I331" s="5" t="str">
        <f>IF(ISBLANK(サンプル入力!I27),"",サンプル入力!I27)</f>
        <v/>
      </c>
      <c r="J331" s="5" t="str">
        <f>IF(ISBLANK(業務便入力!D178),"",業務便入力!D178)</f>
        <v/>
      </c>
      <c r="K331" s="5" t="str">
        <f>IF(ISBLANK(業務便入力!T178),"",業務便入力!T178)</f>
        <v/>
      </c>
      <c r="L331" s="8" t="s">
        <v>196</v>
      </c>
      <c r="M331" s="5" t="s">
        <v>194</v>
      </c>
      <c r="N331" s="261" t="str">
        <f>IFERROR(VLOOKUP($M331,サンプル!$A$19:$O$28,3),"")&amp;""</f>
        <v/>
      </c>
      <c r="O331" s="261"/>
      <c r="P331" s="261"/>
      <c r="Q331" s="261"/>
      <c r="R331" s="261"/>
      <c r="S331" s="261"/>
      <c r="T331" s="261"/>
      <c r="U331" s="261"/>
      <c r="V331" s="261"/>
      <c r="W331" s="261"/>
    </row>
    <row r="332" spans="1:23">
      <c r="A332" s="6">
        <v>25</v>
      </c>
      <c r="B332" s="5" t="str">
        <f>IF(ISBLANK(ID管理番号商品名入力!E27),"",ID管理番号商品名入力!E27)</f>
        <v/>
      </c>
      <c r="C332" s="5" t="str">
        <f>IF(ISBLANK(ID管理番号商品名入力!F27),"",ID管理番号商品名入力!F27)</f>
        <v/>
      </c>
      <c r="D332" s="5" t="str">
        <f>IF(ISBLANK(サンプル入力!G28),"",サンプル入力!G28)</f>
        <v/>
      </c>
      <c r="E332" s="5" t="str">
        <f t="shared" si="0"/>
        <v/>
      </c>
      <c r="F332" s="5" t="str">
        <f ca="1">IFERROR(IF(D332=0,0,'計算(サンプル)'!E28),"")</f>
        <v/>
      </c>
      <c r="G332" s="5" t="str">
        <f ca="1">IFERROR('計算(サンプル)'!F28,"")</f>
        <v/>
      </c>
      <c r="H332" s="5" t="str">
        <f t="shared" si="1"/>
        <v/>
      </c>
      <c r="I332" s="5" t="str">
        <f>IF(ISBLANK(サンプル入力!I28),"",サンプル入力!I28)</f>
        <v/>
      </c>
      <c r="J332" s="5" t="str">
        <f>IF(ISBLANK(業務便入力!D179),"",業務便入力!D179)</f>
        <v/>
      </c>
      <c r="K332" s="5" t="str">
        <f>IF(ISBLANK(業務便入力!T179),"",業務便入力!T179)</f>
        <v/>
      </c>
      <c r="L332" s="8" t="s">
        <v>120</v>
      </c>
      <c r="M332" s="8" t="s">
        <v>121</v>
      </c>
      <c r="N332" s="8" t="s">
        <v>122</v>
      </c>
      <c r="O332" s="8" t="s">
        <v>123</v>
      </c>
      <c r="P332" s="8" t="s">
        <v>124</v>
      </c>
      <c r="Q332" s="8" t="s">
        <v>125</v>
      </c>
      <c r="R332" s="8" t="s">
        <v>126</v>
      </c>
      <c r="S332" s="8" t="s">
        <v>127</v>
      </c>
      <c r="T332" s="8" t="s">
        <v>128</v>
      </c>
      <c r="U332" s="8" t="s">
        <v>129</v>
      </c>
      <c r="V332" s="8" t="s">
        <v>130</v>
      </c>
      <c r="W332" s="8" t="s">
        <v>77</v>
      </c>
    </row>
    <row r="333" spans="1:23">
      <c r="A333" s="6">
        <v>26</v>
      </c>
      <c r="B333" s="5" t="str">
        <f>IF(ISBLANK(ID管理番号商品名入力!E28),"",ID管理番号商品名入力!E28)</f>
        <v/>
      </c>
      <c r="C333" s="5" t="str">
        <f>IF(ISBLANK(ID管理番号商品名入力!F28),"",ID管理番号商品名入力!F28)</f>
        <v/>
      </c>
      <c r="D333" s="5" t="str">
        <f>IF(ISBLANK(サンプル入力!G29),"",サンプル入力!G29)</f>
        <v/>
      </c>
      <c r="E333" s="5" t="str">
        <f t="shared" si="0"/>
        <v/>
      </c>
      <c r="F333" s="5" t="str">
        <f ca="1">IFERROR(IF(D333=0,0,'計算(サンプル)'!E29),"")</f>
        <v/>
      </c>
      <c r="G333" s="5" t="str">
        <f ca="1">IFERROR('計算(サンプル)'!F29,"")</f>
        <v/>
      </c>
      <c r="H333" s="5" t="str">
        <f t="shared" si="1"/>
        <v/>
      </c>
      <c r="I333" s="5" t="str">
        <f>IF(ISBLANK(サンプル入力!I29),"",サンプル入力!I29)</f>
        <v/>
      </c>
      <c r="J333" s="5" t="str">
        <f>IF(ISBLANK(業務便入力!D180),"",業務便入力!D180)</f>
        <v/>
      </c>
      <c r="K333" s="5" t="str">
        <f>IF(ISBLANK(業務便入力!T180),"",業務便入力!T180)</f>
        <v/>
      </c>
      <c r="L333" s="5">
        <f>IFERROR(VLOOKUP($M331,サンプル!$A$19:$O$28,4+COLUMN()-COLUMN($L331)),"")</f>
        <v>0</v>
      </c>
      <c r="M333" s="5">
        <f>IFERROR(VLOOKUP($M331,サンプル!$A$19:$O$28,4+COLUMN()-COLUMN($L331)),"")</f>
        <v>0</v>
      </c>
      <c r="N333" s="5">
        <f>IFERROR(VLOOKUP($M331,サンプル!$A$19:$O$28,4+COLUMN()-COLUMN($L331)),"")</f>
        <v>0</v>
      </c>
      <c r="O333" s="5">
        <f>IFERROR(VLOOKUP($M331,サンプル!$A$19:$O$28,4+COLUMN()-COLUMN($L331)),"")</f>
        <v>0</v>
      </c>
      <c r="P333" s="5">
        <f>IFERROR(VLOOKUP($M331,サンプル!$A$19:$O$28,4+COLUMN()-COLUMN($L331)),"")</f>
        <v>0</v>
      </c>
      <c r="Q333" s="5">
        <f>IFERROR(VLOOKUP($M331,サンプル!$A$19:$O$28,4+COLUMN()-COLUMN($L331)),"")</f>
        <v>0</v>
      </c>
      <c r="R333" s="5">
        <f>IFERROR(VLOOKUP($M331,サンプル!$A$19:$O$28,4+COLUMN()-COLUMN($L331)),"")</f>
        <v>0</v>
      </c>
      <c r="S333" s="5">
        <f>IFERROR(VLOOKUP($M331,サンプル!$A$19:$O$28,4+COLUMN()-COLUMN($L331)),"")</f>
        <v>0</v>
      </c>
      <c r="T333" s="5">
        <f>IFERROR(VLOOKUP($M331,サンプル!$A$19:$O$28,4+COLUMN()-COLUMN($L331)),"")</f>
        <v>0</v>
      </c>
      <c r="U333" s="5">
        <f>IFERROR(VLOOKUP($M331,サンプル!$A$19:$O$28,4+COLUMN()-COLUMN($L331)),"")</f>
        <v>0</v>
      </c>
      <c r="V333" s="5">
        <f>IFERROR(VLOOKUP($M331,サンプル!$A$19:$O$28,4+COLUMN()-COLUMN($L331)),"")</f>
        <v>0</v>
      </c>
      <c r="W333" s="5">
        <f>IFERROR(VLOOKUP($M331,サンプル!$A$19:$O$28,4+COLUMN()-COLUMN($L331)),"")</f>
        <v>0</v>
      </c>
    </row>
    <row r="334" spans="1:23">
      <c r="A334" s="6">
        <v>27</v>
      </c>
      <c r="B334" s="5" t="str">
        <f>IF(ISBLANK(ID管理番号商品名入力!E29),"",ID管理番号商品名入力!E29)</f>
        <v/>
      </c>
      <c r="C334" s="5" t="str">
        <f>IF(ISBLANK(ID管理番号商品名入力!F29),"",ID管理番号商品名入力!F29)</f>
        <v/>
      </c>
      <c r="D334" s="5" t="str">
        <f>IF(ISBLANK(サンプル入力!G30),"",サンプル入力!G30)</f>
        <v/>
      </c>
      <c r="E334" s="5" t="str">
        <f t="shared" si="0"/>
        <v/>
      </c>
      <c r="F334" s="5" t="str">
        <f ca="1">IFERROR(IF(D334=0,0,'計算(サンプル)'!E30),"")</f>
        <v/>
      </c>
      <c r="G334" s="5" t="str">
        <f ca="1">IFERROR('計算(サンプル)'!F30,"")</f>
        <v/>
      </c>
      <c r="H334" s="5" t="str">
        <f t="shared" si="1"/>
        <v/>
      </c>
      <c r="I334" s="5" t="str">
        <f>IF(ISBLANK(サンプル入力!I30),"",サンプル入力!I30)</f>
        <v/>
      </c>
      <c r="J334" s="5" t="str">
        <f>IF(ISBLANK(業務便入力!D181),"",業務便入力!D181)</f>
        <v/>
      </c>
      <c r="K334" s="5" t="str">
        <f>IF(ISBLANK(業務便入力!T181),"",業務便入力!T181)</f>
        <v/>
      </c>
      <c r="L334" s="8" t="s">
        <v>196</v>
      </c>
      <c r="M334" s="5" t="s">
        <v>195</v>
      </c>
      <c r="N334" s="261" t="str">
        <f>IFERROR(VLOOKUP($M334,サンプル!$A$19:$O$28,3),"")&amp;""</f>
        <v/>
      </c>
      <c r="O334" s="261"/>
      <c r="P334" s="261"/>
      <c r="Q334" s="261"/>
      <c r="R334" s="261"/>
      <c r="S334" s="261"/>
      <c r="T334" s="261"/>
      <c r="U334" s="261"/>
      <c r="V334" s="261"/>
      <c r="W334" s="261"/>
    </row>
    <row r="335" spans="1:23">
      <c r="A335" s="6">
        <v>28</v>
      </c>
      <c r="B335" s="5" t="str">
        <f>IF(ISBLANK(ID管理番号商品名入力!E30),"",ID管理番号商品名入力!E30)</f>
        <v/>
      </c>
      <c r="C335" s="5" t="str">
        <f>IF(ISBLANK(ID管理番号商品名入力!F30),"",ID管理番号商品名入力!F30)</f>
        <v/>
      </c>
      <c r="D335" s="5" t="str">
        <f>IF(ISBLANK(サンプル入力!G31),"",サンプル入力!G31)</f>
        <v/>
      </c>
      <c r="E335" s="5" t="str">
        <f t="shared" si="0"/>
        <v/>
      </c>
      <c r="F335" s="5" t="str">
        <f ca="1">IFERROR(IF(D335=0,0,'計算(サンプル)'!E31),"")</f>
        <v/>
      </c>
      <c r="G335" s="5" t="str">
        <f ca="1">IFERROR('計算(サンプル)'!F31,"")</f>
        <v/>
      </c>
      <c r="H335" s="5" t="str">
        <f t="shared" si="1"/>
        <v/>
      </c>
      <c r="I335" s="5" t="str">
        <f>IF(ISBLANK(サンプル入力!I31),"",サンプル入力!I31)</f>
        <v/>
      </c>
      <c r="J335" s="5" t="str">
        <f>IF(ISBLANK(業務便入力!D182),"",業務便入力!D182)</f>
        <v/>
      </c>
      <c r="K335" s="5" t="str">
        <f>IF(ISBLANK(業務便入力!T182),"",業務便入力!T182)</f>
        <v/>
      </c>
      <c r="L335" s="8" t="s">
        <v>120</v>
      </c>
      <c r="M335" s="8" t="s">
        <v>121</v>
      </c>
      <c r="N335" s="8" t="s">
        <v>122</v>
      </c>
      <c r="O335" s="8" t="s">
        <v>123</v>
      </c>
      <c r="P335" s="8" t="s">
        <v>124</v>
      </c>
      <c r="Q335" s="8" t="s">
        <v>125</v>
      </c>
      <c r="R335" s="8" t="s">
        <v>126</v>
      </c>
      <c r="S335" s="8" t="s">
        <v>127</v>
      </c>
      <c r="T335" s="8" t="s">
        <v>128</v>
      </c>
      <c r="U335" s="8" t="s">
        <v>129</v>
      </c>
      <c r="V335" s="8" t="s">
        <v>130</v>
      </c>
      <c r="W335" s="8" t="s">
        <v>77</v>
      </c>
    </row>
    <row r="336" spans="1:23">
      <c r="A336" s="6">
        <v>29</v>
      </c>
      <c r="B336" s="5" t="str">
        <f>IF(ISBLANK(ID管理番号商品名入力!E31),"",ID管理番号商品名入力!E31)</f>
        <v/>
      </c>
      <c r="C336" s="5" t="str">
        <f>IF(ISBLANK(ID管理番号商品名入力!F31),"",ID管理番号商品名入力!F31)</f>
        <v/>
      </c>
      <c r="D336" s="5" t="str">
        <f>IF(ISBLANK(サンプル入力!G32),"",サンプル入力!G32)</f>
        <v/>
      </c>
      <c r="E336" s="5" t="str">
        <f t="shared" si="0"/>
        <v/>
      </c>
      <c r="F336" s="5" t="str">
        <f ca="1">IFERROR(IF(D336=0,0,'計算(サンプル)'!E32),"")</f>
        <v/>
      </c>
      <c r="G336" s="5" t="str">
        <f ca="1">IFERROR('計算(サンプル)'!F32,"")</f>
        <v/>
      </c>
      <c r="H336" s="5" t="str">
        <f t="shared" si="1"/>
        <v/>
      </c>
      <c r="I336" s="5" t="str">
        <f>IF(ISBLANK(サンプル入力!I32),"",サンプル入力!I32)</f>
        <v/>
      </c>
      <c r="J336" s="5" t="str">
        <f>IF(ISBLANK(業務便入力!D183),"",業務便入力!D183)</f>
        <v/>
      </c>
      <c r="K336" s="5" t="str">
        <f>IF(ISBLANK(業務便入力!T183),"",業務便入力!T183)</f>
        <v/>
      </c>
      <c r="L336" s="5">
        <f>IFERROR(VLOOKUP($M334,サンプル!$A$19:$O$28,4+COLUMN()-COLUMN($L334)),"")</f>
        <v>0</v>
      </c>
      <c r="M336" s="5">
        <f>IFERROR(VLOOKUP($M334,サンプル!$A$19:$O$28,4+COLUMN()-COLUMN($L334)),"")</f>
        <v>0</v>
      </c>
      <c r="N336" s="5">
        <f>IFERROR(VLOOKUP($M334,サンプル!$A$19:$O$28,4+COLUMN()-COLUMN($L334)),"")</f>
        <v>0</v>
      </c>
      <c r="O336" s="5">
        <f>IFERROR(VLOOKUP($M334,サンプル!$A$19:$O$28,4+COLUMN()-COLUMN($L334)),"")</f>
        <v>0</v>
      </c>
      <c r="P336" s="5">
        <f>IFERROR(VLOOKUP($M334,サンプル!$A$19:$O$28,4+COLUMN()-COLUMN($L334)),"")</f>
        <v>0</v>
      </c>
      <c r="Q336" s="5">
        <f>IFERROR(VLOOKUP($M334,サンプル!$A$19:$O$28,4+COLUMN()-COLUMN($L334)),"")</f>
        <v>0</v>
      </c>
      <c r="R336" s="5">
        <f>IFERROR(VLOOKUP($M334,サンプル!$A$19:$O$28,4+COLUMN()-COLUMN($L334)),"")</f>
        <v>0</v>
      </c>
      <c r="S336" s="5">
        <f>IFERROR(VLOOKUP($M334,サンプル!$A$19:$O$28,4+COLUMN()-COLUMN($L334)),"")</f>
        <v>0</v>
      </c>
      <c r="T336" s="5">
        <f>IFERROR(VLOOKUP($M334,サンプル!$A$19:$O$28,4+COLUMN()-COLUMN($L334)),"")</f>
        <v>0</v>
      </c>
      <c r="U336" s="5">
        <f>IFERROR(VLOOKUP($M334,サンプル!$A$19:$O$28,4+COLUMN()-COLUMN($L334)),"")</f>
        <v>0</v>
      </c>
      <c r="V336" s="5">
        <f>IFERROR(VLOOKUP($M334,サンプル!$A$19:$O$28,4+COLUMN()-COLUMN($L334)),"")</f>
        <v>0</v>
      </c>
      <c r="W336" s="5">
        <f>IFERROR(VLOOKUP($M334,サンプル!$A$19:$O$28,4+COLUMN()-COLUMN($L334)),"")</f>
        <v>0</v>
      </c>
    </row>
    <row r="337" spans="1:11">
      <c r="A337" s="6">
        <v>30</v>
      </c>
      <c r="B337" s="5" t="str">
        <f>IF(ISBLANK(ID管理番号商品名入力!E32),"",ID管理番号商品名入力!E32)</f>
        <v/>
      </c>
      <c r="C337" s="5" t="str">
        <f>IF(ISBLANK(ID管理番号商品名入力!F32),"",ID管理番号商品名入力!F32)</f>
        <v/>
      </c>
      <c r="D337" s="5" t="str">
        <f>IF(ISBLANK(サンプル入力!G33),"",サンプル入力!G33)</f>
        <v/>
      </c>
      <c r="E337" s="5" t="str">
        <f t="shared" si="0"/>
        <v/>
      </c>
      <c r="F337" s="5" t="str">
        <f ca="1">IFERROR(IF(D337=0,0,'計算(サンプル)'!E33),"")</f>
        <v/>
      </c>
      <c r="G337" s="5" t="str">
        <f ca="1">IFERROR('計算(サンプル)'!F33,"")</f>
        <v/>
      </c>
      <c r="H337" s="5" t="str">
        <f t="shared" si="1"/>
        <v/>
      </c>
      <c r="I337" s="5" t="str">
        <f>IF(ISBLANK(サンプル入力!I33),"",サンプル入力!I33)</f>
        <v/>
      </c>
      <c r="J337" s="5" t="str">
        <f>IF(ISBLANK(業務便入力!D184),"",業務便入力!D184)</f>
        <v/>
      </c>
      <c r="K337" s="5" t="str">
        <f>IF(ISBLANK(業務便入力!T184),"",業務便入力!T184)</f>
        <v/>
      </c>
    </row>
    <row r="338" spans="1:11">
      <c r="A338" s="6">
        <v>31</v>
      </c>
      <c r="B338" s="5" t="str">
        <f>IF(ISBLANK(ID管理番号商品名入力!E33),"",ID管理番号商品名入力!E33)</f>
        <v/>
      </c>
      <c r="C338" s="5" t="str">
        <f>IF(ISBLANK(ID管理番号商品名入力!F33),"",ID管理番号商品名入力!F33)</f>
        <v/>
      </c>
      <c r="D338" s="5" t="str">
        <f>IF(ISBLANK(サンプル入力!G34),"",サンプル入力!G34)</f>
        <v/>
      </c>
      <c r="E338" s="5" t="str">
        <f t="shared" si="0"/>
        <v/>
      </c>
      <c r="F338" s="5" t="str">
        <f ca="1">IFERROR(IF(D338=0,0,'計算(サンプル)'!E34),"")</f>
        <v/>
      </c>
      <c r="G338" s="5" t="str">
        <f ca="1">IFERROR('計算(サンプル)'!F34,"")</f>
        <v/>
      </c>
      <c r="H338" s="5" t="str">
        <f t="shared" si="1"/>
        <v/>
      </c>
      <c r="I338" s="5" t="str">
        <f>IF(ISBLANK(サンプル入力!I34),"",サンプル入力!I34)</f>
        <v/>
      </c>
      <c r="J338" s="5" t="str">
        <f>IF(ISBLANK(業務便入力!D185),"",業務便入力!D185)</f>
        <v/>
      </c>
      <c r="K338" s="5" t="str">
        <f>IF(ISBLANK(業務便入力!T185),"",業務便入力!T185)</f>
        <v/>
      </c>
    </row>
    <row r="339" spans="1:11">
      <c r="A339" s="6">
        <v>32</v>
      </c>
      <c r="B339" s="5" t="str">
        <f>IF(ISBLANK(ID管理番号商品名入力!E34),"",ID管理番号商品名入力!E34)</f>
        <v/>
      </c>
      <c r="C339" s="5" t="str">
        <f>IF(ISBLANK(ID管理番号商品名入力!F34),"",ID管理番号商品名入力!F34)</f>
        <v/>
      </c>
      <c r="D339" s="5" t="str">
        <f>IF(ISBLANK(サンプル入力!G35),"",サンプル入力!G35)</f>
        <v/>
      </c>
      <c r="E339" s="5" t="str">
        <f t="shared" si="0"/>
        <v/>
      </c>
      <c r="F339" s="5" t="str">
        <f ca="1">IFERROR(IF(D339=0,0,'計算(サンプル)'!E35),"")</f>
        <v/>
      </c>
      <c r="G339" s="5" t="str">
        <f ca="1">IFERROR('計算(サンプル)'!F35,"")</f>
        <v/>
      </c>
      <c r="H339" s="5" t="str">
        <f t="shared" si="1"/>
        <v/>
      </c>
      <c r="I339" s="5" t="str">
        <f>IF(ISBLANK(サンプル入力!I35),"",サンプル入力!I35)</f>
        <v/>
      </c>
      <c r="J339" s="5" t="str">
        <f>IF(ISBLANK(業務便入力!D186),"",業務便入力!D186)</f>
        <v/>
      </c>
      <c r="K339" s="5" t="str">
        <f>IF(ISBLANK(業務便入力!T186),"",業務便入力!T186)</f>
        <v/>
      </c>
    </row>
    <row r="340" spans="1:11">
      <c r="A340" s="6">
        <v>33</v>
      </c>
      <c r="B340" s="5" t="str">
        <f>IF(ISBLANK(ID管理番号商品名入力!E35),"",ID管理番号商品名入力!E35)</f>
        <v/>
      </c>
      <c r="C340" s="5" t="str">
        <f>IF(ISBLANK(ID管理番号商品名入力!F35),"",ID管理番号商品名入力!F35)</f>
        <v/>
      </c>
      <c r="D340" s="5" t="str">
        <f>IF(ISBLANK(サンプル入力!G36),"",サンプル入力!G36)</f>
        <v/>
      </c>
      <c r="E340" s="5" t="str">
        <f t="shared" si="0"/>
        <v/>
      </c>
      <c r="F340" s="5" t="str">
        <f ca="1">IFERROR(IF(D340=0,0,'計算(サンプル)'!E36),"")</f>
        <v/>
      </c>
      <c r="G340" s="5" t="str">
        <f ca="1">IFERROR('計算(サンプル)'!F36,"")</f>
        <v/>
      </c>
      <c r="H340" s="5" t="str">
        <f t="shared" si="1"/>
        <v/>
      </c>
      <c r="I340" s="5" t="str">
        <f>IF(ISBLANK(サンプル入力!I36),"",サンプル入力!I36)</f>
        <v/>
      </c>
      <c r="J340" s="5" t="str">
        <f>IF(ISBLANK(業務便入力!D187),"",業務便入力!D187)</f>
        <v/>
      </c>
      <c r="K340" s="5" t="str">
        <f>IF(ISBLANK(業務便入力!T187),"",業務便入力!T187)</f>
        <v/>
      </c>
    </row>
    <row r="341" spans="1:11">
      <c r="A341" s="6">
        <v>34</v>
      </c>
      <c r="B341" s="5" t="str">
        <f>IF(ISBLANK(ID管理番号商品名入力!E36),"",ID管理番号商品名入力!E36)</f>
        <v/>
      </c>
      <c r="C341" s="5" t="str">
        <f>IF(ISBLANK(ID管理番号商品名入力!F36),"",ID管理番号商品名入力!F36)</f>
        <v/>
      </c>
      <c r="D341" s="5" t="str">
        <f>IF(ISBLANK(サンプル入力!G37),"",サンプル入力!G37)</f>
        <v/>
      </c>
      <c r="E341" s="5" t="str">
        <f t="shared" si="0"/>
        <v/>
      </c>
      <c r="F341" s="5" t="str">
        <f ca="1">IFERROR(IF(D341=0,0,'計算(サンプル)'!E37),"")</f>
        <v/>
      </c>
      <c r="G341" s="5" t="str">
        <f ca="1">IFERROR('計算(サンプル)'!F37,"")</f>
        <v/>
      </c>
      <c r="H341" s="5" t="str">
        <f t="shared" si="1"/>
        <v/>
      </c>
      <c r="I341" s="5" t="str">
        <f>IF(ISBLANK(サンプル入力!I37),"",サンプル入力!I37)</f>
        <v/>
      </c>
      <c r="J341" s="5" t="str">
        <f>IF(ISBLANK(業務便入力!D188),"",業務便入力!D188)</f>
        <v/>
      </c>
      <c r="K341" s="5" t="str">
        <f>IF(ISBLANK(業務便入力!T188),"",業務便入力!T188)</f>
        <v/>
      </c>
    </row>
    <row r="342" spans="1:11">
      <c r="A342" s="6">
        <v>35</v>
      </c>
      <c r="B342" s="5" t="str">
        <f>IF(ISBLANK(ID管理番号商品名入力!E37),"",ID管理番号商品名入力!E37)</f>
        <v/>
      </c>
      <c r="C342" s="5" t="str">
        <f>IF(ISBLANK(ID管理番号商品名入力!F37),"",ID管理番号商品名入力!F37)</f>
        <v/>
      </c>
      <c r="D342" s="5" t="str">
        <f>IF(ISBLANK(サンプル入力!G38),"",サンプル入力!G38)</f>
        <v/>
      </c>
      <c r="E342" s="5" t="str">
        <f t="shared" si="0"/>
        <v/>
      </c>
      <c r="F342" s="5" t="str">
        <f ca="1">IFERROR(IF(D342=0,0,'計算(サンプル)'!E38),"")</f>
        <v/>
      </c>
      <c r="G342" s="5" t="str">
        <f ca="1">IFERROR('計算(サンプル)'!F38,"")</f>
        <v/>
      </c>
      <c r="H342" s="5" t="str">
        <f t="shared" si="1"/>
        <v/>
      </c>
      <c r="I342" s="5" t="str">
        <f>IF(ISBLANK(サンプル入力!I38),"",サンプル入力!I38)</f>
        <v/>
      </c>
      <c r="J342" s="5" t="str">
        <f>IF(ISBLANK(業務便入力!D189),"",業務便入力!D189)</f>
        <v/>
      </c>
      <c r="K342" s="5" t="str">
        <f>IF(ISBLANK(業務便入力!T189),"",業務便入力!T189)</f>
        <v/>
      </c>
    </row>
    <row r="343" spans="1:11">
      <c r="A343" s="6">
        <v>36</v>
      </c>
      <c r="B343" s="5" t="str">
        <f>IF(ISBLANK(ID管理番号商品名入力!E38),"",ID管理番号商品名入力!E38)</f>
        <v/>
      </c>
      <c r="C343" s="5" t="str">
        <f>IF(ISBLANK(ID管理番号商品名入力!F38),"",ID管理番号商品名入力!F38)</f>
        <v/>
      </c>
      <c r="D343" s="5" t="str">
        <f>IF(ISBLANK(サンプル入力!G39),"",サンプル入力!G39)</f>
        <v/>
      </c>
      <c r="E343" s="5" t="str">
        <f t="shared" si="0"/>
        <v/>
      </c>
      <c r="F343" s="5" t="str">
        <f ca="1">IFERROR(IF(D343=0,0,'計算(サンプル)'!E39),"")</f>
        <v/>
      </c>
      <c r="G343" s="5" t="str">
        <f ca="1">IFERROR('計算(サンプル)'!F39,"")</f>
        <v/>
      </c>
      <c r="H343" s="5" t="str">
        <f t="shared" si="1"/>
        <v/>
      </c>
      <c r="I343" s="5" t="str">
        <f>IF(ISBLANK(サンプル入力!I39),"",サンプル入力!I39)</f>
        <v/>
      </c>
      <c r="J343" s="5" t="str">
        <f>IF(ISBLANK(業務便入力!D190),"",業務便入力!D190)</f>
        <v/>
      </c>
      <c r="K343" s="5" t="str">
        <f>IF(ISBLANK(業務便入力!T190),"",業務便入力!T190)</f>
        <v/>
      </c>
    </row>
    <row r="344" spans="1:11">
      <c r="A344" s="6">
        <v>37</v>
      </c>
      <c r="B344" s="5" t="str">
        <f>IF(ISBLANK(ID管理番号商品名入力!E39),"",ID管理番号商品名入力!E39)</f>
        <v/>
      </c>
      <c r="C344" s="5" t="str">
        <f>IF(ISBLANK(ID管理番号商品名入力!F39),"",ID管理番号商品名入力!F39)</f>
        <v/>
      </c>
      <c r="D344" s="5" t="str">
        <f>IF(ISBLANK(サンプル入力!G40),"",サンプル入力!G40)</f>
        <v/>
      </c>
      <c r="E344" s="5" t="str">
        <f t="shared" si="0"/>
        <v/>
      </c>
      <c r="F344" s="5" t="str">
        <f ca="1">IFERROR(IF(D344=0,0,'計算(サンプル)'!E40),"")</f>
        <v/>
      </c>
      <c r="G344" s="5" t="str">
        <f ca="1">IFERROR('計算(サンプル)'!F40,"")</f>
        <v/>
      </c>
      <c r="H344" s="5" t="str">
        <f t="shared" si="1"/>
        <v/>
      </c>
      <c r="I344" s="5" t="str">
        <f>IF(ISBLANK(サンプル入力!I40),"",サンプル入力!I40)</f>
        <v/>
      </c>
      <c r="J344" s="5" t="str">
        <f>IF(ISBLANK(業務便入力!D191),"",業務便入力!D191)</f>
        <v/>
      </c>
      <c r="K344" s="5" t="str">
        <f>IF(ISBLANK(業務便入力!T191),"",業務便入力!T191)</f>
        <v/>
      </c>
    </row>
    <row r="345" spans="1:11">
      <c r="A345" s="6">
        <v>38</v>
      </c>
      <c r="B345" s="5" t="str">
        <f>IF(ISBLANK(ID管理番号商品名入力!E40),"",ID管理番号商品名入力!E40)</f>
        <v/>
      </c>
      <c r="C345" s="5" t="str">
        <f>IF(ISBLANK(ID管理番号商品名入力!F40),"",ID管理番号商品名入力!F40)</f>
        <v/>
      </c>
      <c r="D345" s="5" t="str">
        <f>IF(ISBLANK(サンプル入力!G41),"",サンプル入力!G41)</f>
        <v/>
      </c>
      <c r="E345" s="5" t="str">
        <f t="shared" si="0"/>
        <v/>
      </c>
      <c r="F345" s="5" t="str">
        <f ca="1">IFERROR(IF(D345=0,0,'計算(サンプル)'!E41),"")</f>
        <v/>
      </c>
      <c r="G345" s="5" t="str">
        <f ca="1">IFERROR('計算(サンプル)'!F41,"")</f>
        <v/>
      </c>
      <c r="H345" s="5" t="str">
        <f t="shared" si="1"/>
        <v/>
      </c>
      <c r="I345" s="5" t="str">
        <f>IF(ISBLANK(サンプル入力!I41),"",サンプル入力!I41)</f>
        <v/>
      </c>
      <c r="J345" s="5" t="str">
        <f>IF(ISBLANK(業務便入力!D192),"",業務便入力!D192)</f>
        <v/>
      </c>
      <c r="K345" s="5" t="str">
        <f>IF(ISBLANK(業務便入力!T192),"",業務便入力!T192)</f>
        <v/>
      </c>
    </row>
    <row r="346" spans="1:11">
      <c r="A346" s="6">
        <v>39</v>
      </c>
      <c r="B346" s="5" t="str">
        <f>IF(ISBLANK(ID管理番号商品名入力!E41),"",ID管理番号商品名入力!E41)</f>
        <v/>
      </c>
      <c r="C346" s="5" t="str">
        <f>IF(ISBLANK(ID管理番号商品名入力!F41),"",ID管理番号商品名入力!F41)</f>
        <v/>
      </c>
      <c r="D346" s="5" t="str">
        <f>IF(ISBLANK(サンプル入力!G42),"",サンプル入力!G42)</f>
        <v/>
      </c>
      <c r="E346" s="5" t="str">
        <f t="shared" si="0"/>
        <v/>
      </c>
      <c r="F346" s="5" t="str">
        <f ca="1">IFERROR(IF(D346=0,0,'計算(サンプル)'!E42),"")</f>
        <v/>
      </c>
      <c r="G346" s="5" t="str">
        <f ca="1">IFERROR('計算(サンプル)'!F42,"")</f>
        <v/>
      </c>
      <c r="H346" s="5" t="str">
        <f t="shared" si="1"/>
        <v/>
      </c>
      <c r="I346" s="5" t="str">
        <f>IF(ISBLANK(サンプル入力!I42),"",サンプル入力!I42)</f>
        <v/>
      </c>
      <c r="J346" s="5" t="str">
        <f>IF(ISBLANK(業務便入力!D193),"",業務便入力!D193)</f>
        <v/>
      </c>
      <c r="K346" s="5" t="str">
        <f>IF(ISBLANK(業務便入力!T193),"",業務便入力!T193)</f>
        <v/>
      </c>
    </row>
    <row r="347" spans="1:11">
      <c r="A347" s="6">
        <v>40</v>
      </c>
      <c r="B347" s="5" t="str">
        <f>IF(ISBLANK(ID管理番号商品名入力!E42),"",ID管理番号商品名入力!E42)</f>
        <v/>
      </c>
      <c r="C347" s="5" t="str">
        <f>IF(ISBLANK(ID管理番号商品名入力!F42),"",ID管理番号商品名入力!F42)</f>
        <v/>
      </c>
      <c r="D347" s="5" t="str">
        <f>IF(ISBLANK(サンプル入力!G43),"",サンプル入力!G43)</f>
        <v/>
      </c>
      <c r="E347" s="5" t="str">
        <f t="shared" si="0"/>
        <v/>
      </c>
      <c r="F347" s="5" t="str">
        <f ca="1">IFERROR(IF(D347=0,0,'計算(サンプル)'!E43),"")</f>
        <v/>
      </c>
      <c r="G347" s="5" t="str">
        <f ca="1">IFERROR('計算(サンプル)'!F43,"")</f>
        <v/>
      </c>
      <c r="H347" s="5" t="str">
        <f t="shared" si="1"/>
        <v/>
      </c>
      <c r="I347" s="5" t="str">
        <f>IF(ISBLANK(サンプル入力!I43),"",サンプル入力!I43)</f>
        <v/>
      </c>
      <c r="J347" s="5" t="str">
        <f>IF(ISBLANK(業務便入力!D194),"",業務便入力!D194)</f>
        <v/>
      </c>
      <c r="K347" s="5" t="str">
        <f>IF(ISBLANK(業務便入力!T194),"",業務便入力!T194)</f>
        <v/>
      </c>
    </row>
    <row r="348" spans="1:11">
      <c r="A348" s="6">
        <v>41</v>
      </c>
      <c r="B348" s="5" t="str">
        <f>IF(ISBLANK(ID管理番号商品名入力!E43),"",ID管理番号商品名入力!E43)</f>
        <v/>
      </c>
      <c r="C348" s="5" t="str">
        <f>IF(ISBLANK(ID管理番号商品名入力!F43),"",ID管理番号商品名入力!F43)</f>
        <v/>
      </c>
      <c r="D348" s="5" t="str">
        <f>IF(ISBLANK(サンプル入力!G44),"",サンプル入力!G44)</f>
        <v/>
      </c>
      <c r="E348" s="5" t="str">
        <f t="shared" si="0"/>
        <v/>
      </c>
      <c r="F348" s="5" t="str">
        <f ca="1">IFERROR(IF(D348=0,0,'計算(サンプル)'!E44),"")</f>
        <v/>
      </c>
      <c r="G348" s="5" t="str">
        <f ca="1">IFERROR('計算(サンプル)'!F44,"")</f>
        <v/>
      </c>
      <c r="H348" s="5" t="str">
        <f t="shared" si="1"/>
        <v/>
      </c>
      <c r="I348" s="5" t="str">
        <f>IF(ISBLANK(サンプル入力!I44),"",サンプル入力!I44)</f>
        <v/>
      </c>
      <c r="J348" s="5" t="str">
        <f>IF(ISBLANK(業務便入力!D195),"",業務便入力!D195)</f>
        <v/>
      </c>
      <c r="K348" s="5" t="str">
        <f>IF(ISBLANK(業務便入力!T195),"",業務便入力!T195)</f>
        <v/>
      </c>
    </row>
    <row r="349" spans="1:11">
      <c r="A349" s="6">
        <v>42</v>
      </c>
      <c r="B349" s="5" t="str">
        <f>IF(ISBLANK(ID管理番号商品名入力!E44),"",ID管理番号商品名入力!E44)</f>
        <v/>
      </c>
      <c r="C349" s="5" t="str">
        <f>IF(ISBLANK(ID管理番号商品名入力!F44),"",ID管理番号商品名入力!F44)</f>
        <v/>
      </c>
      <c r="D349" s="5" t="str">
        <f>IF(ISBLANK(サンプル入力!G45),"",サンプル入力!G45)</f>
        <v/>
      </c>
      <c r="E349" s="5" t="str">
        <f t="shared" si="0"/>
        <v/>
      </c>
      <c r="F349" s="5" t="str">
        <f ca="1">IFERROR(IF(D349=0,0,'計算(サンプル)'!E45),"")</f>
        <v/>
      </c>
      <c r="G349" s="5" t="str">
        <f ca="1">IFERROR('計算(サンプル)'!F45,"")</f>
        <v/>
      </c>
      <c r="H349" s="5" t="str">
        <f t="shared" si="1"/>
        <v/>
      </c>
      <c r="I349" s="5" t="str">
        <f>IF(ISBLANK(サンプル入力!I45),"",サンプル入力!I45)</f>
        <v/>
      </c>
      <c r="J349" s="5" t="str">
        <f>IF(ISBLANK(業務便入力!D196),"",業務便入力!D196)</f>
        <v/>
      </c>
      <c r="K349" s="5" t="str">
        <f>IF(ISBLANK(業務便入力!T196),"",業務便入力!T196)</f>
        <v/>
      </c>
    </row>
    <row r="350" spans="1:11">
      <c r="A350" s="6">
        <v>43</v>
      </c>
      <c r="B350" s="5" t="str">
        <f>IF(ISBLANK(ID管理番号商品名入力!E45),"",ID管理番号商品名入力!E45)</f>
        <v/>
      </c>
      <c r="C350" s="5" t="str">
        <f>IF(ISBLANK(ID管理番号商品名入力!F45),"",ID管理番号商品名入力!F45)</f>
        <v/>
      </c>
      <c r="D350" s="5" t="str">
        <f>IF(ISBLANK(サンプル入力!G46),"",サンプル入力!G46)</f>
        <v/>
      </c>
      <c r="E350" s="5" t="str">
        <f t="shared" si="0"/>
        <v/>
      </c>
      <c r="F350" s="5" t="str">
        <f ca="1">IFERROR(IF(D350=0,0,'計算(サンプル)'!E46),"")</f>
        <v/>
      </c>
      <c r="G350" s="5" t="str">
        <f ca="1">IFERROR('計算(サンプル)'!F46,"")</f>
        <v/>
      </c>
      <c r="H350" s="5" t="str">
        <f t="shared" si="1"/>
        <v/>
      </c>
      <c r="I350" s="5" t="str">
        <f>IF(ISBLANK(サンプル入力!I46),"",サンプル入力!I46)</f>
        <v/>
      </c>
      <c r="J350" s="5" t="str">
        <f>IF(ISBLANK(業務便入力!D197),"",業務便入力!D197)</f>
        <v/>
      </c>
      <c r="K350" s="5" t="str">
        <f>IF(ISBLANK(業務便入力!T197),"",業務便入力!T197)</f>
        <v/>
      </c>
    </row>
    <row r="351" spans="1:11">
      <c r="A351" s="6">
        <v>44</v>
      </c>
      <c r="B351" s="5" t="str">
        <f>IF(ISBLANK(ID管理番号商品名入力!E46),"",ID管理番号商品名入力!E46)</f>
        <v/>
      </c>
      <c r="C351" s="5" t="str">
        <f>IF(ISBLANK(ID管理番号商品名入力!F46),"",ID管理番号商品名入力!F46)</f>
        <v/>
      </c>
      <c r="D351" s="5" t="str">
        <f>IF(ISBLANK(サンプル入力!G47),"",サンプル入力!G47)</f>
        <v/>
      </c>
      <c r="E351" s="5" t="str">
        <f t="shared" si="0"/>
        <v/>
      </c>
      <c r="F351" s="5" t="str">
        <f ca="1">IFERROR(IF(D351=0,0,'計算(サンプル)'!E47),"")</f>
        <v/>
      </c>
      <c r="G351" s="5" t="str">
        <f ca="1">IFERROR('計算(サンプル)'!F47,"")</f>
        <v/>
      </c>
      <c r="H351" s="5" t="str">
        <f t="shared" si="1"/>
        <v/>
      </c>
      <c r="I351" s="5" t="str">
        <f>IF(ISBLANK(サンプル入力!I47),"",サンプル入力!I47)</f>
        <v/>
      </c>
      <c r="J351" s="5" t="str">
        <f>IF(ISBLANK(業務便入力!D198),"",業務便入力!D198)</f>
        <v/>
      </c>
      <c r="K351" s="5" t="str">
        <f>IF(ISBLANK(業務便入力!T198),"",業務便入力!T198)</f>
        <v/>
      </c>
    </row>
    <row r="352" spans="1:11">
      <c r="A352" s="6">
        <v>45</v>
      </c>
      <c r="B352" s="5" t="str">
        <f>IF(ISBLANK(ID管理番号商品名入力!E47),"",ID管理番号商品名入力!E47)</f>
        <v/>
      </c>
      <c r="C352" s="5" t="str">
        <f>IF(ISBLANK(ID管理番号商品名入力!F47),"",ID管理番号商品名入力!F47)</f>
        <v/>
      </c>
      <c r="D352" s="5" t="str">
        <f>IF(ISBLANK(サンプル入力!G48),"",サンプル入力!G48)</f>
        <v/>
      </c>
      <c r="E352" s="5" t="str">
        <f t="shared" si="0"/>
        <v/>
      </c>
      <c r="F352" s="5" t="str">
        <f ca="1">IFERROR(IF(D352=0,0,'計算(サンプル)'!E48),"")</f>
        <v/>
      </c>
      <c r="G352" s="5" t="str">
        <f ca="1">IFERROR('計算(サンプル)'!F48,"")</f>
        <v/>
      </c>
      <c r="H352" s="5" t="str">
        <f t="shared" si="1"/>
        <v/>
      </c>
      <c r="I352" s="5" t="str">
        <f>IF(ISBLANK(サンプル入力!I48),"",サンプル入力!I48)</f>
        <v/>
      </c>
      <c r="J352" s="5" t="str">
        <f>IF(ISBLANK(業務便入力!D199),"",業務便入力!D199)</f>
        <v/>
      </c>
      <c r="K352" s="5" t="str">
        <f>IF(ISBLANK(業務便入力!T199),"",業務便入力!T199)</f>
        <v/>
      </c>
    </row>
    <row r="353" spans="1:11">
      <c r="A353" s="6">
        <v>46</v>
      </c>
      <c r="B353" s="5" t="str">
        <f>IF(ISBLANK(ID管理番号商品名入力!E48),"",ID管理番号商品名入力!E48)</f>
        <v/>
      </c>
      <c r="C353" s="5" t="str">
        <f>IF(ISBLANK(ID管理番号商品名入力!F48),"",ID管理番号商品名入力!F48)</f>
        <v/>
      </c>
      <c r="D353" s="5" t="str">
        <f>IF(ISBLANK(サンプル入力!G49),"",サンプル入力!G49)</f>
        <v/>
      </c>
      <c r="E353" s="5" t="str">
        <f t="shared" si="0"/>
        <v/>
      </c>
      <c r="F353" s="5" t="str">
        <f ca="1">IFERROR(IF(D353=0,0,'計算(サンプル)'!E49),"")</f>
        <v/>
      </c>
      <c r="G353" s="5" t="str">
        <f ca="1">IFERROR('計算(サンプル)'!F49,"")</f>
        <v/>
      </c>
      <c r="H353" s="5" t="str">
        <f t="shared" si="1"/>
        <v/>
      </c>
      <c r="I353" s="5" t="str">
        <f>IF(ISBLANK(サンプル入力!I49),"",サンプル入力!I49)</f>
        <v/>
      </c>
      <c r="J353" s="5" t="str">
        <f>IF(ISBLANK(業務便入力!D200),"",業務便入力!D200)</f>
        <v/>
      </c>
      <c r="K353" s="5" t="str">
        <f>IF(ISBLANK(業務便入力!T200),"",業務便入力!T200)</f>
        <v/>
      </c>
    </row>
    <row r="354" spans="1:11">
      <c r="A354" s="6">
        <v>47</v>
      </c>
      <c r="B354" s="5" t="str">
        <f>IF(ISBLANK(ID管理番号商品名入力!E49),"",ID管理番号商品名入力!E49)</f>
        <v/>
      </c>
      <c r="C354" s="5" t="str">
        <f>IF(ISBLANK(ID管理番号商品名入力!F49),"",ID管理番号商品名入力!F49)</f>
        <v/>
      </c>
      <c r="D354" s="5" t="str">
        <f>IF(ISBLANK(サンプル入力!G50),"",サンプル入力!G50)</f>
        <v/>
      </c>
      <c r="E354" s="5" t="str">
        <f t="shared" si="0"/>
        <v/>
      </c>
      <c r="F354" s="5" t="str">
        <f ca="1">IFERROR(IF(D354=0,0,'計算(サンプル)'!E50),"")</f>
        <v/>
      </c>
      <c r="G354" s="5" t="str">
        <f ca="1">IFERROR('計算(サンプル)'!F50,"")</f>
        <v/>
      </c>
      <c r="H354" s="5" t="str">
        <f t="shared" si="1"/>
        <v/>
      </c>
      <c r="I354" s="5" t="str">
        <f>IF(ISBLANK(サンプル入力!I50),"",サンプル入力!I50)</f>
        <v/>
      </c>
      <c r="J354" s="5" t="str">
        <f>IF(ISBLANK(業務便入力!D201),"",業務便入力!D201)</f>
        <v/>
      </c>
      <c r="K354" s="5" t="str">
        <f>IF(ISBLANK(業務便入力!T201),"",業務便入力!T201)</f>
        <v/>
      </c>
    </row>
    <row r="355" spans="1:11">
      <c r="A355" s="6">
        <v>48</v>
      </c>
      <c r="B355" s="5" t="str">
        <f>IF(ISBLANK(ID管理番号商品名入力!E50),"",ID管理番号商品名入力!E50)</f>
        <v/>
      </c>
      <c r="C355" s="5" t="str">
        <f>IF(ISBLANK(ID管理番号商品名入力!F50),"",ID管理番号商品名入力!F50)</f>
        <v/>
      </c>
      <c r="D355" s="5" t="str">
        <f>IF(ISBLANK(サンプル入力!G51),"",サンプル入力!G51)</f>
        <v/>
      </c>
      <c r="E355" s="5" t="str">
        <f t="shared" si="0"/>
        <v/>
      </c>
      <c r="F355" s="5" t="str">
        <f ca="1">IFERROR(IF(D355=0,0,'計算(サンプル)'!E51),"")</f>
        <v/>
      </c>
      <c r="G355" s="5" t="str">
        <f ca="1">IFERROR('計算(サンプル)'!F51,"")</f>
        <v/>
      </c>
      <c r="H355" s="5" t="str">
        <f t="shared" si="1"/>
        <v/>
      </c>
      <c r="I355" s="5" t="str">
        <f>IF(ISBLANK(サンプル入力!I51),"",サンプル入力!I51)</f>
        <v/>
      </c>
      <c r="J355" s="5" t="str">
        <f>IF(ISBLANK(業務便入力!D202),"",業務便入力!D202)</f>
        <v/>
      </c>
      <c r="K355" s="5" t="str">
        <f>IF(ISBLANK(業務便入力!T202),"",業務便入力!T202)</f>
        <v/>
      </c>
    </row>
    <row r="356" spans="1:11">
      <c r="A356" s="6">
        <v>49</v>
      </c>
      <c r="B356" s="5" t="str">
        <f>IF(ISBLANK(ID管理番号商品名入力!E51),"",ID管理番号商品名入力!E51)</f>
        <v/>
      </c>
      <c r="C356" s="5" t="str">
        <f>IF(ISBLANK(ID管理番号商品名入力!F51),"",ID管理番号商品名入力!F51)</f>
        <v/>
      </c>
      <c r="D356" s="5" t="str">
        <f>IF(ISBLANK(サンプル入力!G52),"",サンプル入力!G52)</f>
        <v/>
      </c>
      <c r="E356" s="5" t="str">
        <f t="shared" si="0"/>
        <v/>
      </c>
      <c r="F356" s="5" t="str">
        <f ca="1">IFERROR(IF(D356=0,0,'計算(サンプル)'!E52),"")</f>
        <v/>
      </c>
      <c r="G356" s="5" t="str">
        <f ca="1">IFERROR('計算(サンプル)'!F52,"")</f>
        <v/>
      </c>
      <c r="H356" s="5" t="str">
        <f t="shared" si="1"/>
        <v/>
      </c>
      <c r="I356" s="5" t="str">
        <f>IF(ISBLANK(サンプル入力!I52),"",サンプル入力!I52)</f>
        <v/>
      </c>
      <c r="J356" s="5" t="str">
        <f>IF(ISBLANK(業務便入力!D203),"",業務便入力!D203)</f>
        <v/>
      </c>
      <c r="K356" s="5" t="str">
        <f>IF(ISBLANK(業務便入力!T203),"",業務便入力!T203)</f>
        <v/>
      </c>
    </row>
    <row r="357" spans="1:11">
      <c r="A357" s="6">
        <v>50</v>
      </c>
      <c r="B357" s="5" t="str">
        <f>IF(ISBLANK(ID管理番号商品名入力!E52),"",ID管理番号商品名入力!E52)</f>
        <v/>
      </c>
      <c r="C357" s="5" t="str">
        <f>IF(ISBLANK(ID管理番号商品名入力!F52),"",ID管理番号商品名入力!F52)</f>
        <v/>
      </c>
      <c r="D357" s="5" t="str">
        <f>IF(ISBLANK(サンプル入力!G53),"",サンプル入力!G53)</f>
        <v/>
      </c>
      <c r="E357" s="5" t="str">
        <f t="shared" si="0"/>
        <v/>
      </c>
      <c r="F357" s="5" t="str">
        <f ca="1">IFERROR(IF(D357=0,0,'計算(サンプル)'!E53),"")</f>
        <v/>
      </c>
      <c r="G357" s="5" t="str">
        <f ca="1">IFERROR('計算(サンプル)'!F53,"")</f>
        <v/>
      </c>
      <c r="H357" s="5" t="str">
        <f t="shared" si="1"/>
        <v/>
      </c>
      <c r="I357" s="5" t="str">
        <f>IF(ISBLANK(サンプル入力!I53),"",サンプル入力!I53)</f>
        <v/>
      </c>
      <c r="J357" s="5" t="str">
        <f>IF(ISBLANK(業務便入力!D204),"",業務便入力!D204)</f>
        <v/>
      </c>
      <c r="K357" s="5" t="str">
        <f>IF(ISBLANK(業務便入力!T204),"",業務便入力!T204)</f>
        <v/>
      </c>
    </row>
    <row r="358" spans="1:11">
      <c r="A358" s="6">
        <v>51</v>
      </c>
      <c r="B358" s="5" t="str">
        <f>IF(ISBLANK(ID管理番号商品名入力!E53),"",ID管理番号商品名入力!E53)</f>
        <v/>
      </c>
      <c r="C358" s="5" t="str">
        <f>IF(ISBLANK(ID管理番号商品名入力!F53),"",ID管理番号商品名入力!F53)</f>
        <v/>
      </c>
      <c r="D358" s="5" t="str">
        <f>IF(ISBLANK(サンプル入力!G54),"",サンプル入力!G54)</f>
        <v/>
      </c>
      <c r="E358" s="5" t="str">
        <f t="shared" si="0"/>
        <v/>
      </c>
      <c r="F358" s="5" t="str">
        <f ca="1">IFERROR(IF(D358=0,0,'計算(サンプル)'!E54),"")</f>
        <v/>
      </c>
      <c r="G358" s="5" t="str">
        <f ca="1">IFERROR('計算(サンプル)'!F54,"")</f>
        <v/>
      </c>
      <c r="H358" s="5" t="str">
        <f t="shared" si="1"/>
        <v/>
      </c>
      <c r="I358" s="5" t="str">
        <f>IF(ISBLANK(サンプル入力!I54),"",サンプル入力!I54)</f>
        <v/>
      </c>
      <c r="J358" s="5" t="str">
        <f>IF(ISBLANK(業務便入力!D205),"",業務便入力!D205)</f>
        <v/>
      </c>
      <c r="K358" s="5" t="str">
        <f>IF(ISBLANK(業務便入力!T205),"",業務便入力!T205)</f>
        <v/>
      </c>
    </row>
    <row r="359" spans="1:11">
      <c r="A359" s="6">
        <v>52</v>
      </c>
      <c r="B359" s="5" t="str">
        <f>IF(ISBLANK(ID管理番号商品名入力!E54),"",ID管理番号商品名入力!E54)</f>
        <v/>
      </c>
      <c r="C359" s="5" t="str">
        <f>IF(ISBLANK(ID管理番号商品名入力!F54),"",ID管理番号商品名入力!F54)</f>
        <v/>
      </c>
      <c r="D359" s="5" t="str">
        <f>IF(ISBLANK(サンプル入力!G55),"",サンプル入力!G55)</f>
        <v/>
      </c>
      <c r="E359" s="5" t="str">
        <f t="shared" si="0"/>
        <v/>
      </c>
      <c r="F359" s="5" t="str">
        <f ca="1">IFERROR(IF(D359=0,0,'計算(サンプル)'!E55),"")</f>
        <v/>
      </c>
      <c r="G359" s="5" t="str">
        <f ca="1">IFERROR('計算(サンプル)'!F55,"")</f>
        <v/>
      </c>
      <c r="H359" s="5" t="str">
        <f t="shared" si="1"/>
        <v/>
      </c>
      <c r="I359" s="5" t="str">
        <f>IF(ISBLANK(サンプル入力!I55),"",サンプル入力!I55)</f>
        <v/>
      </c>
      <c r="J359" s="5" t="str">
        <f>IF(ISBLANK(業務便入力!D206),"",業務便入力!D206)</f>
        <v/>
      </c>
      <c r="K359" s="5" t="str">
        <f>IF(ISBLANK(業務便入力!T206),"",業務便入力!T206)</f>
        <v/>
      </c>
    </row>
    <row r="360" spans="1:11">
      <c r="A360" s="6">
        <v>53</v>
      </c>
      <c r="B360" s="5" t="str">
        <f>IF(ISBLANK(ID管理番号商品名入力!E55),"",ID管理番号商品名入力!E55)</f>
        <v/>
      </c>
      <c r="C360" s="5" t="str">
        <f>IF(ISBLANK(ID管理番号商品名入力!F55),"",ID管理番号商品名入力!F55)</f>
        <v/>
      </c>
      <c r="D360" s="5" t="str">
        <f>IF(ISBLANK(サンプル入力!G56),"",サンプル入力!G56)</f>
        <v/>
      </c>
      <c r="E360" s="5" t="str">
        <f t="shared" si="0"/>
        <v/>
      </c>
      <c r="F360" s="5" t="str">
        <f ca="1">IFERROR(IF(D360=0,0,'計算(サンプル)'!E56),"")</f>
        <v/>
      </c>
      <c r="G360" s="5" t="str">
        <f ca="1">IFERROR('計算(サンプル)'!F56,"")</f>
        <v/>
      </c>
      <c r="H360" s="5" t="str">
        <f t="shared" si="1"/>
        <v/>
      </c>
      <c r="I360" s="5" t="str">
        <f>IF(ISBLANK(サンプル入力!I56),"",サンプル入力!I56)</f>
        <v/>
      </c>
      <c r="J360" s="5" t="str">
        <f>IF(ISBLANK(業務便入力!D207),"",業務便入力!D207)</f>
        <v/>
      </c>
      <c r="K360" s="5" t="str">
        <f>IF(ISBLANK(業務便入力!T207),"",業務便入力!T207)</f>
        <v/>
      </c>
    </row>
    <row r="361" spans="1:11">
      <c r="A361" s="6">
        <v>54</v>
      </c>
      <c r="B361" s="5" t="str">
        <f>IF(ISBLANK(ID管理番号商品名入力!E56),"",ID管理番号商品名入力!E56)</f>
        <v/>
      </c>
      <c r="C361" s="5" t="str">
        <f>IF(ISBLANK(ID管理番号商品名入力!F56),"",ID管理番号商品名入力!F56)</f>
        <v/>
      </c>
      <c r="D361" s="5" t="str">
        <f>IF(ISBLANK(サンプル入力!G57),"",サンプル入力!G57)</f>
        <v/>
      </c>
      <c r="E361" s="5" t="str">
        <f t="shared" si="0"/>
        <v/>
      </c>
      <c r="F361" s="5" t="str">
        <f ca="1">IFERROR(IF(D361=0,0,'計算(サンプル)'!E57),"")</f>
        <v/>
      </c>
      <c r="G361" s="5" t="str">
        <f ca="1">IFERROR('計算(サンプル)'!F57,"")</f>
        <v/>
      </c>
      <c r="H361" s="5" t="str">
        <f t="shared" si="1"/>
        <v/>
      </c>
      <c r="I361" s="5" t="str">
        <f>IF(ISBLANK(サンプル入力!I57),"",サンプル入力!I57)</f>
        <v/>
      </c>
      <c r="J361" s="5" t="str">
        <f>IF(ISBLANK(業務便入力!D208),"",業務便入力!D208)</f>
        <v/>
      </c>
      <c r="K361" s="5" t="str">
        <f>IF(ISBLANK(業務便入力!T208),"",業務便入力!T208)</f>
        <v/>
      </c>
    </row>
    <row r="362" spans="1:11">
      <c r="A362" s="6">
        <v>55</v>
      </c>
      <c r="B362" s="5" t="str">
        <f>IF(ISBLANK(ID管理番号商品名入力!E57),"",ID管理番号商品名入力!E57)</f>
        <v/>
      </c>
      <c r="C362" s="5" t="str">
        <f>IF(ISBLANK(ID管理番号商品名入力!F57),"",ID管理番号商品名入力!F57)</f>
        <v/>
      </c>
      <c r="D362" s="5" t="str">
        <f>IF(ISBLANK(サンプル入力!G58),"",サンプル入力!G58)</f>
        <v/>
      </c>
      <c r="E362" s="5" t="str">
        <f t="shared" si="0"/>
        <v/>
      </c>
      <c r="F362" s="5" t="str">
        <f ca="1">IFERROR(IF(D362=0,0,'計算(サンプル)'!E58),"")</f>
        <v/>
      </c>
      <c r="G362" s="5" t="str">
        <f ca="1">IFERROR('計算(サンプル)'!F58,"")</f>
        <v/>
      </c>
      <c r="H362" s="5" t="str">
        <f t="shared" si="1"/>
        <v/>
      </c>
      <c r="I362" s="5" t="str">
        <f>IF(ISBLANK(サンプル入力!I58),"",サンプル入力!I58)</f>
        <v/>
      </c>
      <c r="J362" s="5" t="str">
        <f>IF(ISBLANK(業務便入力!D209),"",業務便入力!D209)</f>
        <v/>
      </c>
      <c r="K362" s="5" t="str">
        <f>IF(ISBLANK(業務便入力!T209),"",業務便入力!T209)</f>
        <v/>
      </c>
    </row>
    <row r="363" spans="1:11">
      <c r="A363" s="6">
        <v>56</v>
      </c>
      <c r="B363" s="5" t="str">
        <f>IF(ISBLANK(ID管理番号商品名入力!E58),"",ID管理番号商品名入力!E58)</f>
        <v/>
      </c>
      <c r="C363" s="5" t="str">
        <f>IF(ISBLANK(ID管理番号商品名入力!F58),"",ID管理番号商品名入力!F58)</f>
        <v/>
      </c>
      <c r="D363" s="5" t="str">
        <f>IF(ISBLANK(サンプル入力!G59),"",サンプル入力!G59)</f>
        <v/>
      </c>
      <c r="E363" s="5" t="str">
        <f t="shared" si="0"/>
        <v/>
      </c>
      <c r="F363" s="5" t="str">
        <f ca="1">IFERROR(IF(D363=0,0,'計算(サンプル)'!E59),"")</f>
        <v/>
      </c>
      <c r="G363" s="5" t="str">
        <f ca="1">IFERROR('計算(サンプル)'!F59,"")</f>
        <v/>
      </c>
      <c r="H363" s="5" t="str">
        <f t="shared" si="1"/>
        <v/>
      </c>
      <c r="I363" s="5" t="str">
        <f>IF(ISBLANK(サンプル入力!I59),"",サンプル入力!I59)</f>
        <v/>
      </c>
      <c r="J363" s="5" t="str">
        <f>IF(ISBLANK(業務便入力!D210),"",業務便入力!D210)</f>
        <v/>
      </c>
      <c r="K363" s="5" t="str">
        <f>IF(ISBLANK(業務便入力!T210),"",業務便入力!T210)</f>
        <v/>
      </c>
    </row>
    <row r="364" spans="1:11">
      <c r="A364" s="6">
        <v>57</v>
      </c>
      <c r="B364" s="5" t="str">
        <f>IF(ISBLANK(ID管理番号商品名入力!E59),"",ID管理番号商品名入力!E59)</f>
        <v/>
      </c>
      <c r="C364" s="5" t="str">
        <f>IF(ISBLANK(ID管理番号商品名入力!F59),"",ID管理番号商品名入力!F59)</f>
        <v/>
      </c>
      <c r="D364" s="5" t="str">
        <f>IF(ISBLANK(サンプル入力!G60),"",サンプル入力!G60)</f>
        <v/>
      </c>
      <c r="E364" s="5" t="str">
        <f t="shared" si="0"/>
        <v/>
      </c>
      <c r="F364" s="5" t="str">
        <f ca="1">IFERROR(IF(D364=0,0,'計算(サンプル)'!E60),"")</f>
        <v/>
      </c>
      <c r="G364" s="5" t="str">
        <f ca="1">IFERROR('計算(サンプル)'!F60,"")</f>
        <v/>
      </c>
      <c r="H364" s="5" t="str">
        <f t="shared" si="1"/>
        <v/>
      </c>
      <c r="I364" s="5" t="str">
        <f>IF(ISBLANK(サンプル入力!I60),"",サンプル入力!I60)</f>
        <v/>
      </c>
      <c r="J364" s="5" t="str">
        <f>IF(ISBLANK(業務便入力!D211),"",業務便入力!D211)</f>
        <v/>
      </c>
      <c r="K364" s="5" t="str">
        <f>IF(ISBLANK(業務便入力!T211),"",業務便入力!T211)</f>
        <v/>
      </c>
    </row>
    <row r="365" spans="1:11">
      <c r="A365" s="6">
        <v>58</v>
      </c>
      <c r="B365" s="5" t="str">
        <f>IF(ISBLANK(ID管理番号商品名入力!E60),"",ID管理番号商品名入力!E60)</f>
        <v/>
      </c>
      <c r="C365" s="5" t="str">
        <f>IF(ISBLANK(ID管理番号商品名入力!F60),"",ID管理番号商品名入力!F60)</f>
        <v/>
      </c>
      <c r="D365" s="5" t="str">
        <f>IF(ISBLANK(サンプル入力!G61),"",サンプル入力!G61)</f>
        <v/>
      </c>
      <c r="E365" s="5" t="str">
        <f t="shared" si="0"/>
        <v/>
      </c>
      <c r="F365" s="5" t="str">
        <f ca="1">IFERROR(IF(D365=0,0,'計算(サンプル)'!E61),"")</f>
        <v/>
      </c>
      <c r="G365" s="5" t="str">
        <f ca="1">IFERROR('計算(サンプル)'!F61,"")</f>
        <v/>
      </c>
      <c r="H365" s="5" t="str">
        <f t="shared" si="1"/>
        <v/>
      </c>
      <c r="I365" s="5" t="str">
        <f>IF(ISBLANK(サンプル入力!I61),"",サンプル入力!I61)</f>
        <v/>
      </c>
      <c r="J365" s="5" t="str">
        <f>IF(ISBLANK(業務便入力!D212),"",業務便入力!D212)</f>
        <v/>
      </c>
      <c r="K365" s="5" t="str">
        <f>IF(ISBLANK(業務便入力!T212),"",業務便入力!T212)</f>
        <v/>
      </c>
    </row>
    <row r="366" spans="1:11">
      <c r="A366" s="6">
        <v>59</v>
      </c>
      <c r="B366" s="5" t="str">
        <f>IF(ISBLANK(ID管理番号商品名入力!E61),"",ID管理番号商品名入力!E61)</f>
        <v/>
      </c>
      <c r="C366" s="5" t="str">
        <f>IF(ISBLANK(ID管理番号商品名入力!F61),"",ID管理番号商品名入力!F61)</f>
        <v/>
      </c>
      <c r="D366" s="5" t="str">
        <f>IF(ISBLANK(サンプル入力!G62),"",サンプル入力!G62)</f>
        <v/>
      </c>
      <c r="E366" s="5" t="str">
        <f t="shared" si="0"/>
        <v/>
      </c>
      <c r="F366" s="5" t="str">
        <f ca="1">IFERROR(IF(D366=0,0,'計算(サンプル)'!E62),"")</f>
        <v/>
      </c>
      <c r="G366" s="5" t="str">
        <f ca="1">IFERROR('計算(サンプル)'!F62,"")</f>
        <v/>
      </c>
      <c r="H366" s="5" t="str">
        <f t="shared" si="1"/>
        <v/>
      </c>
      <c r="I366" s="5" t="str">
        <f>IF(ISBLANK(サンプル入力!I62),"",サンプル入力!I62)</f>
        <v/>
      </c>
      <c r="J366" s="5" t="str">
        <f>IF(ISBLANK(業務便入力!D213),"",業務便入力!D213)</f>
        <v/>
      </c>
      <c r="K366" s="5" t="str">
        <f>IF(ISBLANK(業務便入力!T213),"",業務便入力!T213)</f>
        <v/>
      </c>
    </row>
    <row r="367" spans="1:11">
      <c r="A367" s="6">
        <v>60</v>
      </c>
      <c r="B367" s="5" t="str">
        <f>IF(ISBLANK(ID管理番号商品名入力!E62),"",ID管理番号商品名入力!E62)</f>
        <v/>
      </c>
      <c r="C367" s="5" t="str">
        <f>IF(ISBLANK(ID管理番号商品名入力!F62),"",ID管理番号商品名入力!F62)</f>
        <v/>
      </c>
      <c r="D367" s="5" t="str">
        <f>IF(ISBLANK(サンプル入力!G63),"",サンプル入力!G63)</f>
        <v/>
      </c>
      <c r="E367" s="5" t="str">
        <f t="shared" si="0"/>
        <v/>
      </c>
      <c r="F367" s="5" t="str">
        <f ca="1">IFERROR(IF(D367=0,0,'計算(サンプル)'!E63),"")</f>
        <v/>
      </c>
      <c r="G367" s="5" t="str">
        <f ca="1">IFERROR('計算(サンプル)'!F63,"")</f>
        <v/>
      </c>
      <c r="H367" s="5" t="str">
        <f t="shared" si="1"/>
        <v/>
      </c>
      <c r="I367" s="5" t="str">
        <f>IF(ISBLANK(サンプル入力!I63),"",サンプル入力!I63)</f>
        <v/>
      </c>
      <c r="J367" s="5" t="str">
        <f>IF(ISBLANK(業務便入力!D214),"",業務便入力!D214)</f>
        <v/>
      </c>
      <c r="K367" s="5" t="str">
        <f>IF(ISBLANK(業務便入力!T214),"",業務便入力!T214)</f>
        <v/>
      </c>
    </row>
    <row r="368" spans="1:11">
      <c r="A368" s="6">
        <v>61</v>
      </c>
      <c r="B368" s="5" t="str">
        <f>IF(ISBLANK(ID管理番号商品名入力!E63),"",ID管理番号商品名入力!E63)</f>
        <v/>
      </c>
      <c r="C368" s="5" t="str">
        <f>IF(ISBLANK(ID管理番号商品名入力!F63),"",ID管理番号商品名入力!F63)</f>
        <v/>
      </c>
      <c r="D368" s="5" t="str">
        <f>IF(ISBLANK(サンプル入力!G64),"",サンプル入力!G64)</f>
        <v/>
      </c>
      <c r="E368" s="5" t="str">
        <f t="shared" si="0"/>
        <v/>
      </c>
      <c r="F368" s="5" t="str">
        <f ca="1">IFERROR(IF(D368=0,0,'計算(サンプル)'!E64),"")</f>
        <v/>
      </c>
      <c r="G368" s="5" t="str">
        <f ca="1">IFERROR('計算(サンプル)'!F64,"")</f>
        <v/>
      </c>
      <c r="H368" s="5" t="str">
        <f t="shared" si="1"/>
        <v/>
      </c>
      <c r="I368" s="5" t="str">
        <f>IF(ISBLANK(サンプル入力!I64),"",サンプル入力!I64)</f>
        <v/>
      </c>
      <c r="J368" s="5" t="str">
        <f>IF(ISBLANK(業務便入力!D215),"",業務便入力!D215)</f>
        <v/>
      </c>
      <c r="K368" s="5" t="str">
        <f>IF(ISBLANK(業務便入力!T215),"",業務便入力!T215)</f>
        <v/>
      </c>
    </row>
    <row r="369" spans="1:11">
      <c r="A369" s="6">
        <v>62</v>
      </c>
      <c r="B369" s="5" t="str">
        <f>IF(ISBLANK(ID管理番号商品名入力!E64),"",ID管理番号商品名入力!E64)</f>
        <v/>
      </c>
      <c r="C369" s="5" t="str">
        <f>IF(ISBLANK(ID管理番号商品名入力!F64),"",ID管理番号商品名入力!F64)</f>
        <v/>
      </c>
      <c r="D369" s="5" t="str">
        <f>IF(ISBLANK(サンプル入力!G65),"",サンプル入力!G65)</f>
        <v/>
      </c>
      <c r="E369" s="5" t="str">
        <f t="shared" si="0"/>
        <v/>
      </c>
      <c r="F369" s="5" t="str">
        <f ca="1">IFERROR(IF(D369=0,0,'計算(サンプル)'!E65),"")</f>
        <v/>
      </c>
      <c r="G369" s="5" t="str">
        <f ca="1">IFERROR('計算(サンプル)'!F65,"")</f>
        <v/>
      </c>
      <c r="H369" s="5" t="str">
        <f t="shared" si="1"/>
        <v/>
      </c>
      <c r="I369" s="5" t="str">
        <f>IF(ISBLANK(サンプル入力!I65),"",サンプル入力!I65)</f>
        <v/>
      </c>
      <c r="J369" s="5" t="str">
        <f>IF(ISBLANK(業務便入力!D216),"",業務便入力!D216)</f>
        <v/>
      </c>
      <c r="K369" s="5" t="str">
        <f>IF(ISBLANK(業務便入力!T216),"",業務便入力!T216)</f>
        <v/>
      </c>
    </row>
    <row r="370" spans="1:11">
      <c r="A370" s="6">
        <v>63</v>
      </c>
      <c r="B370" s="5" t="str">
        <f>IF(ISBLANK(ID管理番号商品名入力!E65),"",ID管理番号商品名入力!E65)</f>
        <v/>
      </c>
      <c r="C370" s="5" t="str">
        <f>IF(ISBLANK(ID管理番号商品名入力!F65),"",ID管理番号商品名入力!F65)</f>
        <v/>
      </c>
      <c r="D370" s="5" t="str">
        <f>IF(ISBLANK(サンプル入力!G66),"",サンプル入力!G66)</f>
        <v/>
      </c>
      <c r="E370" s="5" t="str">
        <f t="shared" si="0"/>
        <v/>
      </c>
      <c r="F370" s="5" t="str">
        <f ca="1">IFERROR(IF(D370=0,0,'計算(サンプル)'!E66),"")</f>
        <v/>
      </c>
      <c r="G370" s="5" t="str">
        <f ca="1">IFERROR('計算(サンプル)'!F66,"")</f>
        <v/>
      </c>
      <c r="H370" s="5" t="str">
        <f t="shared" si="1"/>
        <v/>
      </c>
      <c r="I370" s="5" t="str">
        <f>IF(ISBLANK(サンプル入力!I66),"",サンプル入力!I66)</f>
        <v/>
      </c>
      <c r="J370" s="5" t="str">
        <f>IF(ISBLANK(業務便入力!D217),"",業務便入力!D217)</f>
        <v/>
      </c>
      <c r="K370" s="5" t="str">
        <f>IF(ISBLANK(業務便入力!T217),"",業務便入力!T217)</f>
        <v/>
      </c>
    </row>
    <row r="371" spans="1:11">
      <c r="A371" s="6">
        <v>64</v>
      </c>
      <c r="B371" s="5" t="str">
        <f>IF(ISBLANK(ID管理番号商品名入力!E66),"",ID管理番号商品名入力!E66)</f>
        <v/>
      </c>
      <c r="C371" s="5" t="str">
        <f>IF(ISBLANK(ID管理番号商品名入力!F66),"",ID管理番号商品名入力!F66)</f>
        <v/>
      </c>
      <c r="D371" s="5" t="str">
        <f>IF(ISBLANK(サンプル入力!G67),"",サンプル入力!G67)</f>
        <v/>
      </c>
      <c r="E371" s="5" t="str">
        <f t="shared" si="0"/>
        <v/>
      </c>
      <c r="F371" s="5" t="str">
        <f ca="1">IFERROR(IF(D371=0,0,'計算(サンプル)'!E67),"")</f>
        <v/>
      </c>
      <c r="G371" s="5" t="str">
        <f ca="1">IFERROR('計算(サンプル)'!F67,"")</f>
        <v/>
      </c>
      <c r="H371" s="5" t="str">
        <f t="shared" si="1"/>
        <v/>
      </c>
      <c r="I371" s="5" t="str">
        <f>IF(ISBLANK(サンプル入力!I67),"",サンプル入力!I67)</f>
        <v/>
      </c>
      <c r="J371" s="5" t="str">
        <f>IF(ISBLANK(業務便入力!D218),"",業務便入力!D218)</f>
        <v/>
      </c>
      <c r="K371" s="5" t="str">
        <f>IF(ISBLANK(業務便入力!T218),"",業務便入力!T218)</f>
        <v/>
      </c>
    </row>
    <row r="372" spans="1:11">
      <c r="A372" s="6">
        <v>65</v>
      </c>
      <c r="B372" s="5" t="str">
        <f>IF(ISBLANK(ID管理番号商品名入力!E67),"",ID管理番号商品名入力!E67)</f>
        <v/>
      </c>
      <c r="C372" s="5" t="str">
        <f>IF(ISBLANK(ID管理番号商品名入力!F67),"",ID管理番号商品名入力!F67)</f>
        <v/>
      </c>
      <c r="D372" s="5" t="str">
        <f>IF(ISBLANK(サンプル入力!G68),"",サンプル入力!G68)</f>
        <v/>
      </c>
      <c r="E372" s="5" t="str">
        <f t="shared" si="0"/>
        <v/>
      </c>
      <c r="F372" s="5" t="str">
        <f ca="1">IFERROR(IF(D372=0,0,'計算(サンプル)'!E68),"")</f>
        <v/>
      </c>
      <c r="G372" s="5" t="str">
        <f ca="1">IFERROR('計算(サンプル)'!F68,"")</f>
        <v/>
      </c>
      <c r="H372" s="5" t="str">
        <f t="shared" si="1"/>
        <v/>
      </c>
      <c r="I372" s="5" t="str">
        <f>IF(ISBLANK(サンプル入力!I68),"",サンプル入力!I68)</f>
        <v/>
      </c>
      <c r="J372" s="5" t="str">
        <f>IF(ISBLANK(業務便入力!D219),"",業務便入力!D219)</f>
        <v/>
      </c>
      <c r="K372" s="5" t="str">
        <f>IF(ISBLANK(業務便入力!T219),"",業務便入力!T219)</f>
        <v/>
      </c>
    </row>
    <row r="373" spans="1:11">
      <c r="A373" s="6">
        <v>66</v>
      </c>
      <c r="B373" s="5" t="str">
        <f>IF(ISBLANK(ID管理番号商品名入力!E68),"",ID管理番号商品名入力!E68)</f>
        <v/>
      </c>
      <c r="C373" s="5" t="str">
        <f>IF(ISBLANK(ID管理番号商品名入力!F68),"",ID管理番号商品名入力!F68)</f>
        <v/>
      </c>
      <c r="D373" s="5" t="str">
        <f>IF(ISBLANK(サンプル入力!G69),"",サンプル入力!G69)</f>
        <v/>
      </c>
      <c r="E373" s="5" t="str">
        <f t="shared" ref="E373:E436" si="2">IFERROR(D373*I373,"")</f>
        <v/>
      </c>
      <c r="F373" s="5" t="str">
        <f ca="1">IFERROR(IF(D373=0,0,'計算(サンプル)'!E69),"")</f>
        <v/>
      </c>
      <c r="G373" s="5" t="str">
        <f ca="1">IFERROR('計算(サンプル)'!F69,"")</f>
        <v/>
      </c>
      <c r="H373" s="5" t="str">
        <f t="shared" ref="H373:H436" si="3">IF(ISBLANK(H70),"",H70)</f>
        <v/>
      </c>
      <c r="I373" s="5" t="str">
        <f>IF(ISBLANK(サンプル入力!I69),"",サンプル入力!I69)</f>
        <v/>
      </c>
      <c r="J373" s="5" t="str">
        <f>IF(ISBLANK(業務便入力!D220),"",業務便入力!D220)</f>
        <v/>
      </c>
      <c r="K373" s="5" t="str">
        <f>IF(ISBLANK(業務便入力!T220),"",業務便入力!T220)</f>
        <v/>
      </c>
    </row>
    <row r="374" spans="1:11">
      <c r="A374" s="6">
        <v>67</v>
      </c>
      <c r="B374" s="5" t="str">
        <f>IF(ISBLANK(ID管理番号商品名入力!E69),"",ID管理番号商品名入力!E69)</f>
        <v/>
      </c>
      <c r="C374" s="5" t="str">
        <f>IF(ISBLANK(ID管理番号商品名入力!F69),"",ID管理番号商品名入力!F69)</f>
        <v/>
      </c>
      <c r="D374" s="5" t="str">
        <f>IF(ISBLANK(サンプル入力!G70),"",サンプル入力!G70)</f>
        <v/>
      </c>
      <c r="E374" s="5" t="str">
        <f t="shared" si="2"/>
        <v/>
      </c>
      <c r="F374" s="5" t="str">
        <f ca="1">IFERROR(IF(D374=0,0,'計算(サンプル)'!E70),"")</f>
        <v/>
      </c>
      <c r="G374" s="5" t="str">
        <f ca="1">IFERROR('計算(サンプル)'!F70,"")</f>
        <v/>
      </c>
      <c r="H374" s="5" t="str">
        <f t="shared" si="3"/>
        <v/>
      </c>
      <c r="I374" s="5" t="str">
        <f>IF(ISBLANK(サンプル入力!I70),"",サンプル入力!I70)</f>
        <v/>
      </c>
      <c r="J374" s="5" t="str">
        <f>IF(ISBLANK(業務便入力!D221),"",業務便入力!D221)</f>
        <v/>
      </c>
      <c r="K374" s="5" t="str">
        <f>IF(ISBLANK(業務便入力!T221),"",業務便入力!T221)</f>
        <v/>
      </c>
    </row>
    <row r="375" spans="1:11">
      <c r="A375" s="6">
        <v>68</v>
      </c>
      <c r="B375" s="5" t="str">
        <f>IF(ISBLANK(ID管理番号商品名入力!E70),"",ID管理番号商品名入力!E70)</f>
        <v/>
      </c>
      <c r="C375" s="5" t="str">
        <f>IF(ISBLANK(ID管理番号商品名入力!F70),"",ID管理番号商品名入力!F70)</f>
        <v/>
      </c>
      <c r="D375" s="5" t="str">
        <f>IF(ISBLANK(サンプル入力!G71),"",サンプル入力!G71)</f>
        <v/>
      </c>
      <c r="E375" s="5" t="str">
        <f t="shared" si="2"/>
        <v/>
      </c>
      <c r="F375" s="5" t="str">
        <f ca="1">IFERROR(IF(D375=0,0,'計算(サンプル)'!E71),"")</f>
        <v/>
      </c>
      <c r="G375" s="5" t="str">
        <f ca="1">IFERROR('計算(サンプル)'!F71,"")</f>
        <v/>
      </c>
      <c r="H375" s="5" t="str">
        <f t="shared" si="3"/>
        <v/>
      </c>
      <c r="I375" s="5" t="str">
        <f>IF(ISBLANK(サンプル入力!I71),"",サンプル入力!I71)</f>
        <v/>
      </c>
      <c r="J375" s="5" t="str">
        <f>IF(ISBLANK(業務便入力!D222),"",業務便入力!D222)</f>
        <v/>
      </c>
      <c r="K375" s="5" t="str">
        <f>IF(ISBLANK(業務便入力!T222),"",業務便入力!T222)</f>
        <v/>
      </c>
    </row>
    <row r="376" spans="1:11">
      <c r="A376" s="6">
        <v>69</v>
      </c>
      <c r="B376" s="5" t="str">
        <f>IF(ISBLANK(ID管理番号商品名入力!E71),"",ID管理番号商品名入力!E71)</f>
        <v/>
      </c>
      <c r="C376" s="5" t="str">
        <f>IF(ISBLANK(ID管理番号商品名入力!F71),"",ID管理番号商品名入力!F71)</f>
        <v/>
      </c>
      <c r="D376" s="5" t="str">
        <f>IF(ISBLANK(サンプル入力!G72),"",サンプル入力!G72)</f>
        <v/>
      </c>
      <c r="E376" s="5" t="str">
        <f t="shared" si="2"/>
        <v/>
      </c>
      <c r="F376" s="5" t="str">
        <f ca="1">IFERROR(IF(D376=0,0,'計算(サンプル)'!E72),"")</f>
        <v/>
      </c>
      <c r="G376" s="5" t="str">
        <f ca="1">IFERROR('計算(サンプル)'!F72,"")</f>
        <v/>
      </c>
      <c r="H376" s="5" t="str">
        <f t="shared" si="3"/>
        <v/>
      </c>
      <c r="I376" s="5" t="str">
        <f>IF(ISBLANK(サンプル入力!I72),"",サンプル入力!I72)</f>
        <v/>
      </c>
      <c r="J376" s="5" t="str">
        <f>IF(ISBLANK(業務便入力!D223),"",業務便入力!D223)</f>
        <v/>
      </c>
      <c r="K376" s="5" t="str">
        <f>IF(ISBLANK(業務便入力!T223),"",業務便入力!T223)</f>
        <v/>
      </c>
    </row>
    <row r="377" spans="1:11">
      <c r="A377" s="6">
        <v>70</v>
      </c>
      <c r="B377" s="5" t="str">
        <f>IF(ISBLANK(ID管理番号商品名入力!E72),"",ID管理番号商品名入力!E72)</f>
        <v/>
      </c>
      <c r="C377" s="5" t="str">
        <f>IF(ISBLANK(ID管理番号商品名入力!F72),"",ID管理番号商品名入力!F72)</f>
        <v/>
      </c>
      <c r="D377" s="5" t="str">
        <f>IF(ISBLANK(サンプル入力!G73),"",サンプル入力!G73)</f>
        <v/>
      </c>
      <c r="E377" s="5" t="str">
        <f t="shared" si="2"/>
        <v/>
      </c>
      <c r="F377" s="5" t="str">
        <f ca="1">IFERROR(IF(D377=0,0,'計算(サンプル)'!E73),"")</f>
        <v/>
      </c>
      <c r="G377" s="5" t="str">
        <f ca="1">IFERROR('計算(サンプル)'!F73,"")</f>
        <v/>
      </c>
      <c r="H377" s="5" t="str">
        <f t="shared" si="3"/>
        <v/>
      </c>
      <c r="I377" s="5" t="str">
        <f>IF(ISBLANK(サンプル入力!I73),"",サンプル入力!I73)</f>
        <v/>
      </c>
      <c r="J377" s="5" t="str">
        <f>IF(ISBLANK(業務便入力!D224),"",業務便入力!D224)</f>
        <v/>
      </c>
      <c r="K377" s="5" t="str">
        <f>IF(ISBLANK(業務便入力!T224),"",業務便入力!T224)</f>
        <v/>
      </c>
    </row>
    <row r="378" spans="1:11">
      <c r="A378" s="6">
        <v>71</v>
      </c>
      <c r="B378" s="5" t="str">
        <f>IF(ISBLANK(ID管理番号商品名入力!E73),"",ID管理番号商品名入力!E73)</f>
        <v/>
      </c>
      <c r="C378" s="5" t="str">
        <f>IF(ISBLANK(ID管理番号商品名入力!F73),"",ID管理番号商品名入力!F73)</f>
        <v/>
      </c>
      <c r="D378" s="5" t="str">
        <f>IF(ISBLANK(サンプル入力!G74),"",サンプル入力!G74)</f>
        <v/>
      </c>
      <c r="E378" s="5" t="str">
        <f t="shared" si="2"/>
        <v/>
      </c>
      <c r="F378" s="5" t="str">
        <f ca="1">IFERROR(IF(D378=0,0,'計算(サンプル)'!E74),"")</f>
        <v/>
      </c>
      <c r="G378" s="5" t="str">
        <f ca="1">IFERROR('計算(サンプル)'!F74,"")</f>
        <v/>
      </c>
      <c r="H378" s="5" t="str">
        <f t="shared" si="3"/>
        <v/>
      </c>
      <c r="I378" s="5" t="str">
        <f>IF(ISBLANK(サンプル入力!I74),"",サンプル入力!I74)</f>
        <v/>
      </c>
      <c r="J378" s="5" t="str">
        <f>IF(ISBLANK(業務便入力!D225),"",業務便入力!D225)</f>
        <v/>
      </c>
      <c r="K378" s="5" t="str">
        <f>IF(ISBLANK(業務便入力!T225),"",業務便入力!T225)</f>
        <v/>
      </c>
    </row>
    <row r="379" spans="1:11">
      <c r="A379" s="6">
        <v>72</v>
      </c>
      <c r="B379" s="5" t="str">
        <f>IF(ISBLANK(ID管理番号商品名入力!E74),"",ID管理番号商品名入力!E74)</f>
        <v/>
      </c>
      <c r="C379" s="5" t="str">
        <f>IF(ISBLANK(ID管理番号商品名入力!F74),"",ID管理番号商品名入力!F74)</f>
        <v/>
      </c>
      <c r="D379" s="5" t="str">
        <f>IF(ISBLANK(サンプル入力!G75),"",サンプル入力!G75)</f>
        <v/>
      </c>
      <c r="E379" s="5" t="str">
        <f t="shared" si="2"/>
        <v/>
      </c>
      <c r="F379" s="5" t="str">
        <f ca="1">IFERROR(IF(D379=0,0,'計算(サンプル)'!E75),"")</f>
        <v/>
      </c>
      <c r="G379" s="5" t="str">
        <f ca="1">IFERROR('計算(サンプル)'!F75,"")</f>
        <v/>
      </c>
      <c r="H379" s="5" t="str">
        <f t="shared" si="3"/>
        <v/>
      </c>
      <c r="I379" s="5" t="str">
        <f>IF(ISBLANK(サンプル入力!I75),"",サンプル入力!I75)</f>
        <v/>
      </c>
      <c r="J379" s="5" t="str">
        <f>IF(ISBLANK(業務便入力!D226),"",業務便入力!D226)</f>
        <v/>
      </c>
      <c r="K379" s="5" t="str">
        <f>IF(ISBLANK(業務便入力!T226),"",業務便入力!T226)</f>
        <v/>
      </c>
    </row>
    <row r="380" spans="1:11">
      <c r="A380" s="6">
        <v>73</v>
      </c>
      <c r="B380" s="5" t="str">
        <f>IF(ISBLANK(ID管理番号商品名入力!E75),"",ID管理番号商品名入力!E75)</f>
        <v/>
      </c>
      <c r="C380" s="5" t="str">
        <f>IF(ISBLANK(ID管理番号商品名入力!F75),"",ID管理番号商品名入力!F75)</f>
        <v/>
      </c>
      <c r="D380" s="5" t="str">
        <f>IF(ISBLANK(サンプル入力!G76),"",サンプル入力!G76)</f>
        <v/>
      </c>
      <c r="E380" s="5" t="str">
        <f t="shared" si="2"/>
        <v/>
      </c>
      <c r="F380" s="5" t="str">
        <f ca="1">IFERROR(IF(D380=0,0,'計算(サンプル)'!E76),"")</f>
        <v/>
      </c>
      <c r="G380" s="5" t="str">
        <f ca="1">IFERROR('計算(サンプル)'!F76,"")</f>
        <v/>
      </c>
      <c r="H380" s="5" t="str">
        <f t="shared" si="3"/>
        <v/>
      </c>
      <c r="I380" s="5" t="str">
        <f>IF(ISBLANK(サンプル入力!I76),"",サンプル入力!I76)</f>
        <v/>
      </c>
      <c r="J380" s="5" t="str">
        <f>IF(ISBLANK(業務便入力!D227),"",業務便入力!D227)</f>
        <v/>
      </c>
      <c r="K380" s="5" t="str">
        <f>IF(ISBLANK(業務便入力!T227),"",業務便入力!T227)</f>
        <v/>
      </c>
    </row>
    <row r="381" spans="1:11">
      <c r="A381" s="6">
        <v>74</v>
      </c>
      <c r="B381" s="5" t="str">
        <f>IF(ISBLANK(ID管理番号商品名入力!E76),"",ID管理番号商品名入力!E76)</f>
        <v/>
      </c>
      <c r="C381" s="5" t="str">
        <f>IF(ISBLANK(ID管理番号商品名入力!F76),"",ID管理番号商品名入力!F76)</f>
        <v/>
      </c>
      <c r="D381" s="5" t="str">
        <f>IF(ISBLANK(サンプル入力!G77),"",サンプル入力!G77)</f>
        <v/>
      </c>
      <c r="E381" s="5" t="str">
        <f t="shared" si="2"/>
        <v/>
      </c>
      <c r="F381" s="5" t="str">
        <f ca="1">IFERROR(IF(D381=0,0,'計算(サンプル)'!E77),"")</f>
        <v/>
      </c>
      <c r="G381" s="5" t="str">
        <f ca="1">IFERROR('計算(サンプル)'!F77,"")</f>
        <v/>
      </c>
      <c r="H381" s="5" t="str">
        <f t="shared" si="3"/>
        <v/>
      </c>
      <c r="I381" s="5" t="str">
        <f>IF(ISBLANK(サンプル入力!I77),"",サンプル入力!I77)</f>
        <v/>
      </c>
      <c r="J381" s="5" t="str">
        <f>IF(ISBLANK(業務便入力!D228),"",業務便入力!D228)</f>
        <v/>
      </c>
      <c r="K381" s="5" t="str">
        <f>IF(ISBLANK(業務便入力!T228),"",業務便入力!T228)</f>
        <v/>
      </c>
    </row>
    <row r="382" spans="1:11">
      <c r="A382" s="6">
        <v>75</v>
      </c>
      <c r="B382" s="5" t="str">
        <f>IF(ISBLANK(ID管理番号商品名入力!E77),"",ID管理番号商品名入力!E77)</f>
        <v/>
      </c>
      <c r="C382" s="5" t="str">
        <f>IF(ISBLANK(ID管理番号商品名入力!F77),"",ID管理番号商品名入力!F77)</f>
        <v/>
      </c>
      <c r="D382" s="5" t="str">
        <f>IF(ISBLANK(サンプル入力!G78),"",サンプル入力!G78)</f>
        <v/>
      </c>
      <c r="E382" s="5" t="str">
        <f t="shared" si="2"/>
        <v/>
      </c>
      <c r="F382" s="5" t="str">
        <f ca="1">IFERROR(IF(D382=0,0,'計算(サンプル)'!E78),"")</f>
        <v/>
      </c>
      <c r="G382" s="5" t="str">
        <f ca="1">IFERROR('計算(サンプル)'!F78,"")</f>
        <v/>
      </c>
      <c r="H382" s="5" t="str">
        <f t="shared" si="3"/>
        <v/>
      </c>
      <c r="I382" s="5" t="str">
        <f>IF(ISBLANK(サンプル入力!I78),"",サンプル入力!I78)</f>
        <v/>
      </c>
      <c r="J382" s="5" t="str">
        <f>IF(ISBLANK(業務便入力!D229),"",業務便入力!D229)</f>
        <v/>
      </c>
      <c r="K382" s="5" t="str">
        <f>IF(ISBLANK(業務便入力!T229),"",業務便入力!T229)</f>
        <v/>
      </c>
    </row>
    <row r="383" spans="1:11">
      <c r="A383" s="6">
        <v>76</v>
      </c>
      <c r="B383" s="5" t="str">
        <f>IF(ISBLANK(ID管理番号商品名入力!E78),"",ID管理番号商品名入力!E78)</f>
        <v/>
      </c>
      <c r="C383" s="5" t="str">
        <f>IF(ISBLANK(ID管理番号商品名入力!F78),"",ID管理番号商品名入力!F78)</f>
        <v/>
      </c>
      <c r="D383" s="5" t="str">
        <f>IF(ISBLANK(サンプル入力!G79),"",サンプル入力!G79)</f>
        <v/>
      </c>
      <c r="E383" s="5" t="str">
        <f t="shared" si="2"/>
        <v/>
      </c>
      <c r="F383" s="5" t="str">
        <f ca="1">IFERROR(IF(D383=0,0,'計算(サンプル)'!E79),"")</f>
        <v/>
      </c>
      <c r="G383" s="5" t="str">
        <f ca="1">IFERROR('計算(サンプル)'!F79,"")</f>
        <v/>
      </c>
      <c r="H383" s="5" t="str">
        <f t="shared" si="3"/>
        <v/>
      </c>
      <c r="I383" s="5" t="str">
        <f>IF(ISBLANK(サンプル入力!I79),"",サンプル入力!I79)</f>
        <v/>
      </c>
      <c r="J383" s="5" t="str">
        <f>IF(ISBLANK(業務便入力!D230),"",業務便入力!D230)</f>
        <v/>
      </c>
      <c r="K383" s="5" t="str">
        <f>IF(ISBLANK(業務便入力!T230),"",業務便入力!T230)</f>
        <v/>
      </c>
    </row>
    <row r="384" spans="1:11">
      <c r="A384" s="6">
        <v>77</v>
      </c>
      <c r="B384" s="5" t="str">
        <f>IF(ISBLANK(ID管理番号商品名入力!E79),"",ID管理番号商品名入力!E79)</f>
        <v/>
      </c>
      <c r="C384" s="5" t="str">
        <f>IF(ISBLANK(ID管理番号商品名入力!F79),"",ID管理番号商品名入力!F79)</f>
        <v/>
      </c>
      <c r="D384" s="5" t="str">
        <f>IF(ISBLANK(サンプル入力!G80),"",サンプル入力!G80)</f>
        <v/>
      </c>
      <c r="E384" s="5" t="str">
        <f t="shared" si="2"/>
        <v/>
      </c>
      <c r="F384" s="5" t="str">
        <f ca="1">IFERROR(IF(D384=0,0,'計算(サンプル)'!E80),"")</f>
        <v/>
      </c>
      <c r="G384" s="5" t="str">
        <f ca="1">IFERROR('計算(サンプル)'!F80,"")</f>
        <v/>
      </c>
      <c r="H384" s="5" t="str">
        <f t="shared" si="3"/>
        <v/>
      </c>
      <c r="I384" s="5" t="str">
        <f>IF(ISBLANK(サンプル入力!I80),"",サンプル入力!I80)</f>
        <v/>
      </c>
      <c r="J384" s="5" t="str">
        <f>IF(ISBLANK(業務便入力!D231),"",業務便入力!D231)</f>
        <v/>
      </c>
      <c r="K384" s="5" t="str">
        <f>IF(ISBLANK(業務便入力!T231),"",業務便入力!T231)</f>
        <v/>
      </c>
    </row>
    <row r="385" spans="1:11">
      <c r="A385" s="6">
        <v>78</v>
      </c>
      <c r="B385" s="5" t="str">
        <f>IF(ISBLANK(ID管理番号商品名入力!E80),"",ID管理番号商品名入力!E80)</f>
        <v/>
      </c>
      <c r="C385" s="5" t="str">
        <f>IF(ISBLANK(ID管理番号商品名入力!F80),"",ID管理番号商品名入力!F80)</f>
        <v/>
      </c>
      <c r="D385" s="5" t="str">
        <f>IF(ISBLANK(サンプル入力!G81),"",サンプル入力!G81)</f>
        <v/>
      </c>
      <c r="E385" s="5" t="str">
        <f t="shared" si="2"/>
        <v/>
      </c>
      <c r="F385" s="5" t="str">
        <f ca="1">IFERROR(IF(D385=0,0,'計算(サンプル)'!E81),"")</f>
        <v/>
      </c>
      <c r="G385" s="5" t="str">
        <f ca="1">IFERROR('計算(サンプル)'!F81,"")</f>
        <v/>
      </c>
      <c r="H385" s="5" t="str">
        <f t="shared" si="3"/>
        <v/>
      </c>
      <c r="I385" s="5" t="str">
        <f>IF(ISBLANK(サンプル入力!I81),"",サンプル入力!I81)</f>
        <v/>
      </c>
      <c r="J385" s="5" t="str">
        <f>IF(ISBLANK(業務便入力!D232),"",業務便入力!D232)</f>
        <v/>
      </c>
      <c r="K385" s="5" t="str">
        <f>IF(ISBLANK(業務便入力!T232),"",業務便入力!T232)</f>
        <v/>
      </c>
    </row>
    <row r="386" spans="1:11">
      <c r="A386" s="6">
        <v>79</v>
      </c>
      <c r="B386" s="5" t="str">
        <f>IF(ISBLANK(ID管理番号商品名入力!E81),"",ID管理番号商品名入力!E81)</f>
        <v/>
      </c>
      <c r="C386" s="5" t="str">
        <f>IF(ISBLANK(ID管理番号商品名入力!F81),"",ID管理番号商品名入力!F81)</f>
        <v/>
      </c>
      <c r="D386" s="5" t="str">
        <f>IF(ISBLANK(サンプル入力!G82),"",サンプル入力!G82)</f>
        <v/>
      </c>
      <c r="E386" s="5" t="str">
        <f t="shared" si="2"/>
        <v/>
      </c>
      <c r="F386" s="5" t="str">
        <f ca="1">IFERROR(IF(D386=0,0,'計算(サンプル)'!E82),"")</f>
        <v/>
      </c>
      <c r="G386" s="5" t="str">
        <f ca="1">IFERROR('計算(サンプル)'!F82,"")</f>
        <v/>
      </c>
      <c r="H386" s="5" t="str">
        <f t="shared" si="3"/>
        <v/>
      </c>
      <c r="I386" s="5" t="str">
        <f>IF(ISBLANK(サンプル入力!I82),"",サンプル入力!I82)</f>
        <v/>
      </c>
      <c r="J386" s="5" t="str">
        <f>IF(ISBLANK(業務便入力!D233),"",業務便入力!D233)</f>
        <v/>
      </c>
      <c r="K386" s="5" t="str">
        <f>IF(ISBLANK(業務便入力!T233),"",業務便入力!T233)</f>
        <v/>
      </c>
    </row>
    <row r="387" spans="1:11">
      <c r="A387" s="6">
        <v>80</v>
      </c>
      <c r="B387" s="5" t="str">
        <f>IF(ISBLANK(ID管理番号商品名入力!E82),"",ID管理番号商品名入力!E82)</f>
        <v/>
      </c>
      <c r="C387" s="5" t="str">
        <f>IF(ISBLANK(ID管理番号商品名入力!F82),"",ID管理番号商品名入力!F82)</f>
        <v/>
      </c>
      <c r="D387" s="5" t="str">
        <f>IF(ISBLANK(サンプル入力!G83),"",サンプル入力!G83)</f>
        <v/>
      </c>
      <c r="E387" s="5" t="str">
        <f t="shared" si="2"/>
        <v/>
      </c>
      <c r="F387" s="5" t="str">
        <f ca="1">IFERROR(IF(D387=0,0,'計算(サンプル)'!E83),"")</f>
        <v/>
      </c>
      <c r="G387" s="5" t="str">
        <f ca="1">IFERROR('計算(サンプル)'!F83,"")</f>
        <v/>
      </c>
      <c r="H387" s="5" t="str">
        <f t="shared" si="3"/>
        <v/>
      </c>
      <c r="I387" s="5" t="str">
        <f>IF(ISBLANK(サンプル入力!I83),"",サンプル入力!I83)</f>
        <v/>
      </c>
      <c r="J387" s="5" t="str">
        <f>IF(ISBLANK(業務便入力!D234),"",業務便入力!D234)</f>
        <v/>
      </c>
      <c r="K387" s="5" t="str">
        <f>IF(ISBLANK(業務便入力!T234),"",業務便入力!T234)</f>
        <v/>
      </c>
    </row>
    <row r="388" spans="1:11">
      <c r="A388" s="6">
        <v>81</v>
      </c>
      <c r="B388" s="5" t="str">
        <f>IF(ISBLANK(ID管理番号商品名入力!E83),"",ID管理番号商品名入力!E83)</f>
        <v/>
      </c>
      <c r="C388" s="5" t="str">
        <f>IF(ISBLANK(ID管理番号商品名入力!F83),"",ID管理番号商品名入力!F83)</f>
        <v/>
      </c>
      <c r="D388" s="5" t="str">
        <f>IF(ISBLANK(サンプル入力!G84),"",サンプル入力!G84)</f>
        <v/>
      </c>
      <c r="E388" s="5" t="str">
        <f t="shared" si="2"/>
        <v/>
      </c>
      <c r="F388" s="5" t="str">
        <f ca="1">IFERROR(IF(D388=0,0,'計算(サンプル)'!E84),"")</f>
        <v/>
      </c>
      <c r="G388" s="5" t="str">
        <f ca="1">IFERROR('計算(サンプル)'!F84,"")</f>
        <v/>
      </c>
      <c r="H388" s="5" t="str">
        <f t="shared" si="3"/>
        <v/>
      </c>
      <c r="I388" s="5" t="str">
        <f>IF(ISBLANK(サンプル入力!I84),"",サンプル入力!I84)</f>
        <v/>
      </c>
      <c r="J388" s="5" t="str">
        <f>IF(ISBLANK(業務便入力!D235),"",業務便入力!D235)</f>
        <v/>
      </c>
      <c r="K388" s="5" t="str">
        <f>IF(ISBLANK(業務便入力!T235),"",業務便入力!T235)</f>
        <v/>
      </c>
    </row>
    <row r="389" spans="1:11">
      <c r="A389" s="6">
        <v>82</v>
      </c>
      <c r="B389" s="5" t="str">
        <f>IF(ISBLANK(ID管理番号商品名入力!E84),"",ID管理番号商品名入力!E84)</f>
        <v/>
      </c>
      <c r="C389" s="5" t="str">
        <f>IF(ISBLANK(ID管理番号商品名入力!F84),"",ID管理番号商品名入力!F84)</f>
        <v/>
      </c>
      <c r="D389" s="5" t="str">
        <f>IF(ISBLANK(サンプル入力!G85),"",サンプル入力!G85)</f>
        <v/>
      </c>
      <c r="E389" s="5" t="str">
        <f t="shared" si="2"/>
        <v/>
      </c>
      <c r="F389" s="5" t="str">
        <f ca="1">IFERROR(IF(D389=0,0,'計算(サンプル)'!E85),"")</f>
        <v/>
      </c>
      <c r="G389" s="5" t="str">
        <f ca="1">IFERROR('計算(サンプル)'!F85,"")</f>
        <v/>
      </c>
      <c r="H389" s="5" t="str">
        <f t="shared" si="3"/>
        <v/>
      </c>
      <c r="I389" s="5" t="str">
        <f>IF(ISBLANK(サンプル入力!I85),"",サンプル入力!I85)</f>
        <v/>
      </c>
      <c r="J389" s="5" t="str">
        <f>IF(ISBLANK(業務便入力!D236),"",業務便入力!D236)</f>
        <v/>
      </c>
      <c r="K389" s="5" t="str">
        <f>IF(ISBLANK(業務便入力!T236),"",業務便入力!T236)</f>
        <v/>
      </c>
    </row>
    <row r="390" spans="1:11">
      <c r="A390" s="6">
        <v>83</v>
      </c>
      <c r="B390" s="5" t="str">
        <f>IF(ISBLANK(ID管理番号商品名入力!E85),"",ID管理番号商品名入力!E85)</f>
        <v/>
      </c>
      <c r="C390" s="5" t="str">
        <f>IF(ISBLANK(ID管理番号商品名入力!F85),"",ID管理番号商品名入力!F85)</f>
        <v/>
      </c>
      <c r="D390" s="5" t="str">
        <f>IF(ISBLANK(サンプル入力!G86),"",サンプル入力!G86)</f>
        <v/>
      </c>
      <c r="E390" s="5" t="str">
        <f t="shared" si="2"/>
        <v/>
      </c>
      <c r="F390" s="5" t="str">
        <f ca="1">IFERROR(IF(D390=0,0,'計算(サンプル)'!E86),"")</f>
        <v/>
      </c>
      <c r="G390" s="5" t="str">
        <f ca="1">IFERROR('計算(サンプル)'!F86,"")</f>
        <v/>
      </c>
      <c r="H390" s="5" t="str">
        <f t="shared" si="3"/>
        <v/>
      </c>
      <c r="I390" s="5" t="str">
        <f>IF(ISBLANK(サンプル入力!I86),"",サンプル入力!I86)</f>
        <v/>
      </c>
      <c r="J390" s="5" t="str">
        <f>IF(ISBLANK(業務便入力!D237),"",業務便入力!D237)</f>
        <v/>
      </c>
      <c r="K390" s="5" t="str">
        <f>IF(ISBLANK(業務便入力!T237),"",業務便入力!T237)</f>
        <v/>
      </c>
    </row>
    <row r="391" spans="1:11">
      <c r="A391" s="6">
        <v>84</v>
      </c>
      <c r="B391" s="5" t="str">
        <f>IF(ISBLANK(ID管理番号商品名入力!E86),"",ID管理番号商品名入力!E86)</f>
        <v/>
      </c>
      <c r="C391" s="5" t="str">
        <f>IF(ISBLANK(ID管理番号商品名入力!F86),"",ID管理番号商品名入力!F86)</f>
        <v/>
      </c>
      <c r="D391" s="5" t="str">
        <f>IF(ISBLANK(サンプル入力!G87),"",サンプル入力!G87)</f>
        <v/>
      </c>
      <c r="E391" s="5" t="str">
        <f t="shared" si="2"/>
        <v/>
      </c>
      <c r="F391" s="5" t="str">
        <f ca="1">IFERROR(IF(D391=0,0,'計算(サンプル)'!E87),"")</f>
        <v/>
      </c>
      <c r="G391" s="5" t="str">
        <f ca="1">IFERROR('計算(サンプル)'!F87,"")</f>
        <v/>
      </c>
      <c r="H391" s="5" t="str">
        <f t="shared" si="3"/>
        <v/>
      </c>
      <c r="I391" s="5" t="str">
        <f>IF(ISBLANK(サンプル入力!I87),"",サンプル入力!I87)</f>
        <v/>
      </c>
      <c r="J391" s="5" t="str">
        <f>IF(ISBLANK(業務便入力!D238),"",業務便入力!D238)</f>
        <v/>
      </c>
      <c r="K391" s="5" t="str">
        <f>IF(ISBLANK(業務便入力!T238),"",業務便入力!T238)</f>
        <v/>
      </c>
    </row>
    <row r="392" spans="1:11">
      <c r="A392" s="6">
        <v>85</v>
      </c>
      <c r="B392" s="5" t="str">
        <f>IF(ISBLANK(ID管理番号商品名入力!E87),"",ID管理番号商品名入力!E87)</f>
        <v/>
      </c>
      <c r="C392" s="5" t="str">
        <f>IF(ISBLANK(ID管理番号商品名入力!F87),"",ID管理番号商品名入力!F87)</f>
        <v/>
      </c>
      <c r="D392" s="5" t="str">
        <f>IF(ISBLANK(サンプル入力!G88),"",サンプル入力!G88)</f>
        <v/>
      </c>
      <c r="E392" s="5" t="str">
        <f t="shared" si="2"/>
        <v/>
      </c>
      <c r="F392" s="5" t="str">
        <f ca="1">IFERROR(IF(D392=0,0,'計算(サンプル)'!E88),"")</f>
        <v/>
      </c>
      <c r="G392" s="5" t="str">
        <f ca="1">IFERROR('計算(サンプル)'!F88,"")</f>
        <v/>
      </c>
      <c r="H392" s="5" t="str">
        <f t="shared" si="3"/>
        <v/>
      </c>
      <c r="I392" s="5" t="str">
        <f>IF(ISBLANK(サンプル入力!I88),"",サンプル入力!I88)</f>
        <v/>
      </c>
      <c r="J392" s="5" t="str">
        <f>IF(ISBLANK(業務便入力!D239),"",業務便入力!D239)</f>
        <v/>
      </c>
      <c r="K392" s="5" t="str">
        <f>IF(ISBLANK(業務便入力!T239),"",業務便入力!T239)</f>
        <v/>
      </c>
    </row>
    <row r="393" spans="1:11">
      <c r="A393" s="6">
        <v>86</v>
      </c>
      <c r="B393" s="5" t="str">
        <f>IF(ISBLANK(ID管理番号商品名入力!E88),"",ID管理番号商品名入力!E88)</f>
        <v/>
      </c>
      <c r="C393" s="5" t="str">
        <f>IF(ISBLANK(ID管理番号商品名入力!F88),"",ID管理番号商品名入力!F88)</f>
        <v/>
      </c>
      <c r="D393" s="5" t="str">
        <f>IF(ISBLANK(サンプル入力!G89),"",サンプル入力!G89)</f>
        <v/>
      </c>
      <c r="E393" s="5" t="str">
        <f t="shared" si="2"/>
        <v/>
      </c>
      <c r="F393" s="5" t="str">
        <f ca="1">IFERROR(IF(D393=0,0,'計算(サンプル)'!E89),"")</f>
        <v/>
      </c>
      <c r="G393" s="5" t="str">
        <f ca="1">IFERROR('計算(サンプル)'!F89,"")</f>
        <v/>
      </c>
      <c r="H393" s="5" t="str">
        <f t="shared" si="3"/>
        <v/>
      </c>
      <c r="I393" s="5" t="str">
        <f>IF(ISBLANK(サンプル入力!I89),"",サンプル入力!I89)</f>
        <v/>
      </c>
      <c r="J393" s="5" t="str">
        <f>IF(ISBLANK(業務便入力!D240),"",業務便入力!D240)</f>
        <v/>
      </c>
      <c r="K393" s="5" t="str">
        <f>IF(ISBLANK(業務便入力!T240),"",業務便入力!T240)</f>
        <v/>
      </c>
    </row>
    <row r="394" spans="1:11">
      <c r="A394" s="6">
        <v>87</v>
      </c>
      <c r="B394" s="5" t="str">
        <f>IF(ISBLANK(ID管理番号商品名入力!E89),"",ID管理番号商品名入力!E89)</f>
        <v/>
      </c>
      <c r="C394" s="5" t="str">
        <f>IF(ISBLANK(ID管理番号商品名入力!F89),"",ID管理番号商品名入力!F89)</f>
        <v/>
      </c>
      <c r="D394" s="5" t="str">
        <f>IF(ISBLANK(サンプル入力!G90),"",サンプル入力!G90)</f>
        <v/>
      </c>
      <c r="E394" s="5" t="str">
        <f t="shared" si="2"/>
        <v/>
      </c>
      <c r="F394" s="5" t="str">
        <f ca="1">IFERROR(IF(D394=0,0,'計算(サンプル)'!E90),"")</f>
        <v/>
      </c>
      <c r="G394" s="5" t="str">
        <f ca="1">IFERROR('計算(サンプル)'!F90,"")</f>
        <v/>
      </c>
      <c r="H394" s="5" t="str">
        <f t="shared" si="3"/>
        <v/>
      </c>
      <c r="I394" s="5" t="str">
        <f>IF(ISBLANK(サンプル入力!I90),"",サンプル入力!I90)</f>
        <v/>
      </c>
      <c r="J394" s="5" t="str">
        <f>IF(ISBLANK(業務便入力!D241),"",業務便入力!D241)</f>
        <v/>
      </c>
      <c r="K394" s="5" t="str">
        <f>IF(ISBLANK(業務便入力!T241),"",業務便入力!T241)</f>
        <v/>
      </c>
    </row>
    <row r="395" spans="1:11">
      <c r="A395" s="6">
        <v>88</v>
      </c>
      <c r="B395" s="5" t="str">
        <f>IF(ISBLANK(ID管理番号商品名入力!E90),"",ID管理番号商品名入力!E90)</f>
        <v/>
      </c>
      <c r="C395" s="5" t="str">
        <f>IF(ISBLANK(ID管理番号商品名入力!F90),"",ID管理番号商品名入力!F90)</f>
        <v/>
      </c>
      <c r="D395" s="5" t="str">
        <f>IF(ISBLANK(サンプル入力!G91),"",サンプル入力!G91)</f>
        <v/>
      </c>
      <c r="E395" s="5" t="str">
        <f t="shared" si="2"/>
        <v/>
      </c>
      <c r="F395" s="5" t="str">
        <f ca="1">IFERROR(IF(D395=0,0,'計算(サンプル)'!E91),"")</f>
        <v/>
      </c>
      <c r="G395" s="5" t="str">
        <f ca="1">IFERROR('計算(サンプル)'!F91,"")</f>
        <v/>
      </c>
      <c r="H395" s="5" t="str">
        <f t="shared" si="3"/>
        <v/>
      </c>
      <c r="I395" s="5" t="str">
        <f>IF(ISBLANK(サンプル入力!I91),"",サンプル入力!I91)</f>
        <v/>
      </c>
      <c r="J395" s="5" t="str">
        <f>IF(ISBLANK(業務便入力!D242),"",業務便入力!D242)</f>
        <v/>
      </c>
      <c r="K395" s="5" t="str">
        <f>IF(ISBLANK(業務便入力!T242),"",業務便入力!T242)</f>
        <v/>
      </c>
    </row>
    <row r="396" spans="1:11">
      <c r="A396" s="6">
        <v>89</v>
      </c>
      <c r="B396" s="5" t="str">
        <f>IF(ISBLANK(ID管理番号商品名入力!E91),"",ID管理番号商品名入力!E91)</f>
        <v/>
      </c>
      <c r="C396" s="5" t="str">
        <f>IF(ISBLANK(ID管理番号商品名入力!F91),"",ID管理番号商品名入力!F91)</f>
        <v/>
      </c>
      <c r="D396" s="5" t="str">
        <f>IF(ISBLANK(サンプル入力!G92),"",サンプル入力!G92)</f>
        <v/>
      </c>
      <c r="E396" s="5" t="str">
        <f t="shared" si="2"/>
        <v/>
      </c>
      <c r="F396" s="5" t="str">
        <f ca="1">IFERROR(IF(D396=0,0,'計算(サンプル)'!E92),"")</f>
        <v/>
      </c>
      <c r="G396" s="5" t="str">
        <f ca="1">IFERROR('計算(サンプル)'!F92,"")</f>
        <v/>
      </c>
      <c r="H396" s="5" t="str">
        <f t="shared" si="3"/>
        <v/>
      </c>
      <c r="I396" s="5" t="str">
        <f>IF(ISBLANK(サンプル入力!I92),"",サンプル入力!I92)</f>
        <v/>
      </c>
      <c r="J396" s="5" t="str">
        <f>IF(ISBLANK(業務便入力!D243),"",業務便入力!D243)</f>
        <v/>
      </c>
      <c r="K396" s="5" t="str">
        <f>IF(ISBLANK(業務便入力!T243),"",業務便入力!T243)</f>
        <v/>
      </c>
    </row>
    <row r="397" spans="1:11">
      <c r="A397" s="6">
        <v>90</v>
      </c>
      <c r="B397" s="5" t="str">
        <f>IF(ISBLANK(ID管理番号商品名入力!E92),"",ID管理番号商品名入力!E92)</f>
        <v/>
      </c>
      <c r="C397" s="5" t="str">
        <f>IF(ISBLANK(ID管理番号商品名入力!F92),"",ID管理番号商品名入力!F92)</f>
        <v/>
      </c>
      <c r="D397" s="5" t="str">
        <f>IF(ISBLANK(サンプル入力!G93),"",サンプル入力!G93)</f>
        <v/>
      </c>
      <c r="E397" s="5" t="str">
        <f t="shared" si="2"/>
        <v/>
      </c>
      <c r="F397" s="5" t="str">
        <f ca="1">IFERROR(IF(D397=0,0,'計算(サンプル)'!E93),"")</f>
        <v/>
      </c>
      <c r="G397" s="5" t="str">
        <f ca="1">IFERROR('計算(サンプル)'!F93,"")</f>
        <v/>
      </c>
      <c r="H397" s="5" t="str">
        <f t="shared" si="3"/>
        <v/>
      </c>
      <c r="I397" s="5" t="str">
        <f>IF(ISBLANK(サンプル入力!I93),"",サンプル入力!I93)</f>
        <v/>
      </c>
      <c r="J397" s="5" t="str">
        <f>IF(ISBLANK(業務便入力!D244),"",業務便入力!D244)</f>
        <v/>
      </c>
      <c r="K397" s="5" t="str">
        <f>IF(ISBLANK(業務便入力!T244),"",業務便入力!T244)</f>
        <v/>
      </c>
    </row>
    <row r="398" spans="1:11">
      <c r="A398" s="6">
        <v>91</v>
      </c>
      <c r="B398" s="5" t="str">
        <f>IF(ISBLANK(ID管理番号商品名入力!E93),"",ID管理番号商品名入力!E93)</f>
        <v/>
      </c>
      <c r="C398" s="5" t="str">
        <f>IF(ISBLANK(ID管理番号商品名入力!F93),"",ID管理番号商品名入力!F93)</f>
        <v/>
      </c>
      <c r="D398" s="5" t="str">
        <f>IF(ISBLANK(サンプル入力!G94),"",サンプル入力!G94)</f>
        <v/>
      </c>
      <c r="E398" s="5" t="str">
        <f t="shared" si="2"/>
        <v/>
      </c>
      <c r="F398" s="5" t="str">
        <f ca="1">IFERROR(IF(D398=0,0,'計算(サンプル)'!E94),"")</f>
        <v/>
      </c>
      <c r="G398" s="5" t="str">
        <f ca="1">IFERROR('計算(サンプル)'!F94,"")</f>
        <v/>
      </c>
      <c r="H398" s="5" t="str">
        <f t="shared" si="3"/>
        <v/>
      </c>
      <c r="I398" s="5" t="str">
        <f>IF(ISBLANK(サンプル入力!I94),"",サンプル入力!I94)</f>
        <v/>
      </c>
      <c r="J398" s="5" t="str">
        <f>IF(ISBLANK(業務便入力!D245),"",業務便入力!D245)</f>
        <v/>
      </c>
      <c r="K398" s="5" t="str">
        <f>IF(ISBLANK(業務便入力!T245),"",業務便入力!T245)</f>
        <v/>
      </c>
    </row>
    <row r="399" spans="1:11">
      <c r="A399" s="6">
        <v>92</v>
      </c>
      <c r="B399" s="5" t="str">
        <f>IF(ISBLANK(ID管理番号商品名入力!E94),"",ID管理番号商品名入力!E94)</f>
        <v/>
      </c>
      <c r="C399" s="5" t="str">
        <f>IF(ISBLANK(ID管理番号商品名入力!F94),"",ID管理番号商品名入力!F94)</f>
        <v/>
      </c>
      <c r="D399" s="5" t="str">
        <f>IF(ISBLANK(サンプル入力!G95),"",サンプル入力!G95)</f>
        <v/>
      </c>
      <c r="E399" s="5" t="str">
        <f t="shared" si="2"/>
        <v/>
      </c>
      <c r="F399" s="5" t="str">
        <f ca="1">IFERROR(IF(D399=0,0,'計算(サンプル)'!E95),"")</f>
        <v/>
      </c>
      <c r="G399" s="5" t="str">
        <f ca="1">IFERROR('計算(サンプル)'!F95,"")</f>
        <v/>
      </c>
      <c r="H399" s="5" t="str">
        <f t="shared" si="3"/>
        <v/>
      </c>
      <c r="I399" s="5" t="str">
        <f>IF(ISBLANK(サンプル入力!I95),"",サンプル入力!I95)</f>
        <v/>
      </c>
      <c r="J399" s="5" t="str">
        <f>IF(ISBLANK(業務便入力!D246),"",業務便入力!D246)</f>
        <v/>
      </c>
      <c r="K399" s="5" t="str">
        <f>IF(ISBLANK(業務便入力!T246),"",業務便入力!T246)</f>
        <v/>
      </c>
    </row>
    <row r="400" spans="1:11">
      <c r="A400" s="6">
        <v>93</v>
      </c>
      <c r="B400" s="5" t="str">
        <f>IF(ISBLANK(ID管理番号商品名入力!E95),"",ID管理番号商品名入力!E95)</f>
        <v/>
      </c>
      <c r="C400" s="5" t="str">
        <f>IF(ISBLANK(ID管理番号商品名入力!F95),"",ID管理番号商品名入力!F95)</f>
        <v/>
      </c>
      <c r="D400" s="5" t="str">
        <f>IF(ISBLANK(サンプル入力!G96),"",サンプル入力!G96)</f>
        <v/>
      </c>
      <c r="E400" s="5" t="str">
        <f t="shared" si="2"/>
        <v/>
      </c>
      <c r="F400" s="5" t="str">
        <f ca="1">IFERROR(IF(D400=0,0,'計算(サンプル)'!E96),"")</f>
        <v/>
      </c>
      <c r="G400" s="5" t="str">
        <f ca="1">IFERROR('計算(サンプル)'!F96,"")</f>
        <v/>
      </c>
      <c r="H400" s="5" t="str">
        <f t="shared" si="3"/>
        <v/>
      </c>
      <c r="I400" s="5" t="str">
        <f>IF(ISBLANK(サンプル入力!I96),"",サンプル入力!I96)</f>
        <v/>
      </c>
      <c r="J400" s="5" t="str">
        <f>IF(ISBLANK(業務便入力!D247),"",業務便入力!D247)</f>
        <v/>
      </c>
      <c r="K400" s="5" t="str">
        <f>IF(ISBLANK(業務便入力!T247),"",業務便入力!T247)</f>
        <v/>
      </c>
    </row>
    <row r="401" spans="1:11">
      <c r="A401" s="6">
        <v>94</v>
      </c>
      <c r="B401" s="5" t="str">
        <f>IF(ISBLANK(ID管理番号商品名入力!E96),"",ID管理番号商品名入力!E96)</f>
        <v/>
      </c>
      <c r="C401" s="5" t="str">
        <f>IF(ISBLANK(ID管理番号商品名入力!F96),"",ID管理番号商品名入力!F96)</f>
        <v/>
      </c>
      <c r="D401" s="5" t="str">
        <f>IF(ISBLANK(サンプル入力!G97),"",サンプル入力!G97)</f>
        <v/>
      </c>
      <c r="E401" s="5" t="str">
        <f t="shared" si="2"/>
        <v/>
      </c>
      <c r="F401" s="5" t="str">
        <f ca="1">IFERROR(IF(D401=0,0,'計算(サンプル)'!E97),"")</f>
        <v/>
      </c>
      <c r="G401" s="5" t="str">
        <f ca="1">IFERROR('計算(サンプル)'!F97,"")</f>
        <v/>
      </c>
      <c r="H401" s="5" t="str">
        <f t="shared" si="3"/>
        <v/>
      </c>
      <c r="I401" s="5" t="str">
        <f>IF(ISBLANK(サンプル入力!I97),"",サンプル入力!I97)</f>
        <v/>
      </c>
      <c r="J401" s="5" t="str">
        <f>IF(ISBLANK(業務便入力!D248),"",業務便入力!D248)</f>
        <v/>
      </c>
      <c r="K401" s="5" t="str">
        <f>IF(ISBLANK(業務便入力!T248),"",業務便入力!T248)</f>
        <v/>
      </c>
    </row>
    <row r="402" spans="1:11">
      <c r="A402" s="6">
        <v>95</v>
      </c>
      <c r="B402" s="5" t="str">
        <f>IF(ISBLANK(ID管理番号商品名入力!E97),"",ID管理番号商品名入力!E97)</f>
        <v/>
      </c>
      <c r="C402" s="5" t="str">
        <f>IF(ISBLANK(ID管理番号商品名入力!F97),"",ID管理番号商品名入力!F97)</f>
        <v/>
      </c>
      <c r="D402" s="5" t="str">
        <f>IF(ISBLANK(サンプル入力!G98),"",サンプル入力!G98)</f>
        <v/>
      </c>
      <c r="E402" s="5" t="str">
        <f t="shared" si="2"/>
        <v/>
      </c>
      <c r="F402" s="5" t="str">
        <f ca="1">IFERROR(IF(D402=0,0,'計算(サンプル)'!E98),"")</f>
        <v/>
      </c>
      <c r="G402" s="5" t="str">
        <f ca="1">IFERROR('計算(サンプル)'!F98,"")</f>
        <v/>
      </c>
      <c r="H402" s="5" t="str">
        <f t="shared" si="3"/>
        <v/>
      </c>
      <c r="I402" s="5" t="str">
        <f>IF(ISBLANK(サンプル入力!I98),"",サンプル入力!I98)</f>
        <v/>
      </c>
      <c r="J402" s="5" t="str">
        <f>IF(ISBLANK(業務便入力!D249),"",業務便入力!D249)</f>
        <v/>
      </c>
      <c r="K402" s="5" t="str">
        <f>IF(ISBLANK(業務便入力!T249),"",業務便入力!T249)</f>
        <v/>
      </c>
    </row>
    <row r="403" spans="1:11">
      <c r="A403" s="6">
        <v>96</v>
      </c>
      <c r="B403" s="5" t="str">
        <f>IF(ISBLANK(ID管理番号商品名入力!E98),"",ID管理番号商品名入力!E98)</f>
        <v/>
      </c>
      <c r="C403" s="5" t="str">
        <f>IF(ISBLANK(ID管理番号商品名入力!F98),"",ID管理番号商品名入力!F98)</f>
        <v/>
      </c>
      <c r="D403" s="5" t="str">
        <f>IF(ISBLANK(サンプル入力!G99),"",サンプル入力!G99)</f>
        <v/>
      </c>
      <c r="E403" s="5" t="str">
        <f t="shared" si="2"/>
        <v/>
      </c>
      <c r="F403" s="5" t="str">
        <f ca="1">IFERROR(IF(D403=0,0,'計算(サンプル)'!E99),"")</f>
        <v/>
      </c>
      <c r="G403" s="5" t="str">
        <f ca="1">IFERROR('計算(サンプル)'!F99,"")</f>
        <v/>
      </c>
      <c r="H403" s="5" t="str">
        <f t="shared" si="3"/>
        <v/>
      </c>
      <c r="I403" s="5" t="str">
        <f>IF(ISBLANK(サンプル入力!I99),"",サンプル入力!I99)</f>
        <v/>
      </c>
      <c r="J403" s="5" t="str">
        <f>IF(ISBLANK(業務便入力!D250),"",業務便入力!D250)</f>
        <v/>
      </c>
      <c r="K403" s="5" t="str">
        <f>IF(ISBLANK(業務便入力!T250),"",業務便入力!T250)</f>
        <v/>
      </c>
    </row>
    <row r="404" spans="1:11">
      <c r="A404" s="6">
        <v>97</v>
      </c>
      <c r="B404" s="5" t="str">
        <f>IF(ISBLANK(ID管理番号商品名入力!E99),"",ID管理番号商品名入力!E99)</f>
        <v/>
      </c>
      <c r="C404" s="5" t="str">
        <f>IF(ISBLANK(ID管理番号商品名入力!F99),"",ID管理番号商品名入力!F99)</f>
        <v/>
      </c>
      <c r="D404" s="5" t="str">
        <f>IF(ISBLANK(サンプル入力!G100),"",サンプル入力!G100)</f>
        <v/>
      </c>
      <c r="E404" s="5" t="str">
        <f t="shared" si="2"/>
        <v/>
      </c>
      <c r="F404" s="5" t="str">
        <f ca="1">IFERROR(IF(D404=0,0,'計算(サンプル)'!E100),"")</f>
        <v/>
      </c>
      <c r="G404" s="5" t="str">
        <f ca="1">IFERROR('計算(サンプル)'!F100,"")</f>
        <v/>
      </c>
      <c r="H404" s="5" t="str">
        <f t="shared" si="3"/>
        <v/>
      </c>
      <c r="I404" s="5" t="str">
        <f>IF(ISBLANK(サンプル入力!I100),"",サンプル入力!I100)</f>
        <v/>
      </c>
      <c r="J404" s="5" t="str">
        <f>IF(ISBLANK(業務便入力!D251),"",業務便入力!D251)</f>
        <v/>
      </c>
      <c r="K404" s="5" t="str">
        <f>IF(ISBLANK(業務便入力!T251),"",業務便入力!T251)</f>
        <v/>
      </c>
    </row>
    <row r="405" spans="1:11">
      <c r="A405" s="6">
        <v>98</v>
      </c>
      <c r="B405" s="5" t="str">
        <f>IF(ISBLANK(ID管理番号商品名入力!E100),"",ID管理番号商品名入力!E100)</f>
        <v/>
      </c>
      <c r="C405" s="5" t="str">
        <f>IF(ISBLANK(ID管理番号商品名入力!F100),"",ID管理番号商品名入力!F100)</f>
        <v/>
      </c>
      <c r="D405" s="5" t="str">
        <f>IF(ISBLANK(サンプル入力!G101),"",サンプル入力!G101)</f>
        <v/>
      </c>
      <c r="E405" s="5" t="str">
        <f t="shared" si="2"/>
        <v/>
      </c>
      <c r="F405" s="5" t="str">
        <f ca="1">IFERROR(IF(D405=0,0,'計算(サンプル)'!E101),"")</f>
        <v/>
      </c>
      <c r="G405" s="5" t="str">
        <f ca="1">IFERROR('計算(サンプル)'!F101,"")</f>
        <v/>
      </c>
      <c r="H405" s="5" t="str">
        <f t="shared" si="3"/>
        <v/>
      </c>
      <c r="I405" s="5" t="str">
        <f>IF(ISBLANK(サンプル入力!I101),"",サンプル入力!I101)</f>
        <v/>
      </c>
      <c r="J405" s="5" t="str">
        <f>IF(ISBLANK(業務便入力!D252),"",業務便入力!D252)</f>
        <v/>
      </c>
      <c r="K405" s="5" t="str">
        <f>IF(ISBLANK(業務便入力!T252),"",業務便入力!T252)</f>
        <v/>
      </c>
    </row>
    <row r="406" spans="1:11">
      <c r="A406" s="6">
        <v>99</v>
      </c>
      <c r="B406" s="5" t="str">
        <f>IF(ISBLANK(ID管理番号商品名入力!E101),"",ID管理番号商品名入力!E101)</f>
        <v/>
      </c>
      <c r="C406" s="5" t="str">
        <f>IF(ISBLANK(ID管理番号商品名入力!F101),"",ID管理番号商品名入力!F101)</f>
        <v/>
      </c>
      <c r="D406" s="5" t="str">
        <f>IF(ISBLANK(サンプル入力!G102),"",サンプル入力!G102)</f>
        <v/>
      </c>
      <c r="E406" s="5" t="str">
        <f t="shared" si="2"/>
        <v/>
      </c>
      <c r="F406" s="5" t="str">
        <f ca="1">IFERROR(IF(D406=0,0,'計算(サンプル)'!E102),"")</f>
        <v/>
      </c>
      <c r="G406" s="5" t="str">
        <f ca="1">IFERROR('計算(サンプル)'!F102,"")</f>
        <v/>
      </c>
      <c r="H406" s="5" t="str">
        <f t="shared" si="3"/>
        <v/>
      </c>
      <c r="I406" s="5" t="str">
        <f>IF(ISBLANK(サンプル入力!I102),"",サンプル入力!I102)</f>
        <v/>
      </c>
      <c r="J406" s="5" t="str">
        <f>IF(ISBLANK(業務便入力!D253),"",業務便入力!D253)</f>
        <v/>
      </c>
      <c r="K406" s="5" t="str">
        <f>IF(ISBLANK(業務便入力!T253),"",業務便入力!T253)</f>
        <v/>
      </c>
    </row>
    <row r="407" spans="1:11">
      <c r="A407" s="6">
        <v>100</v>
      </c>
      <c r="B407" s="5" t="str">
        <f>IF(ISBLANK(ID管理番号商品名入力!E102),"",ID管理番号商品名入力!E102)</f>
        <v/>
      </c>
      <c r="C407" s="5" t="str">
        <f>IF(ISBLANK(ID管理番号商品名入力!F102),"",ID管理番号商品名入力!F102)</f>
        <v/>
      </c>
      <c r="D407" s="5" t="str">
        <f>IF(ISBLANK(サンプル入力!G103),"",サンプル入力!G103)</f>
        <v/>
      </c>
      <c r="E407" s="5" t="str">
        <f t="shared" si="2"/>
        <v/>
      </c>
      <c r="F407" s="5" t="str">
        <f ca="1">IFERROR(IF(D407=0,0,'計算(サンプル)'!E103),"")</f>
        <v/>
      </c>
      <c r="G407" s="5" t="str">
        <f ca="1">IFERROR('計算(サンプル)'!F103,"")</f>
        <v/>
      </c>
      <c r="H407" s="5" t="str">
        <f t="shared" si="3"/>
        <v/>
      </c>
      <c r="I407" s="5" t="str">
        <f>IF(ISBLANK(サンプル入力!I103),"",サンプル入力!I103)</f>
        <v/>
      </c>
      <c r="J407" s="5" t="str">
        <f>IF(ISBLANK(業務便入力!D254),"",業務便入力!D254)</f>
        <v/>
      </c>
      <c r="K407" s="5" t="str">
        <f>IF(ISBLANK(業務便入力!T254),"",業務便入力!T254)</f>
        <v/>
      </c>
    </row>
    <row r="408" spans="1:11">
      <c r="A408" s="6">
        <v>101</v>
      </c>
      <c r="B408" s="5" t="str">
        <f>IF(ISBLANK(ID管理番号商品名入力!E103),"",ID管理番号商品名入力!E103)</f>
        <v/>
      </c>
      <c r="C408" s="5" t="str">
        <f>IF(ISBLANK(ID管理番号商品名入力!F103),"",ID管理番号商品名入力!F103)</f>
        <v/>
      </c>
      <c r="D408" s="5" t="str">
        <f>IF(ISBLANK(サンプル入力!G104),"",サンプル入力!G104)</f>
        <v/>
      </c>
      <c r="E408" s="5" t="str">
        <f t="shared" si="2"/>
        <v/>
      </c>
      <c r="F408" s="5" t="str">
        <f ca="1">IFERROR(IF(D408=0,0,'計算(サンプル)'!E104),"")</f>
        <v/>
      </c>
      <c r="G408" s="5" t="str">
        <f ca="1">IFERROR('計算(サンプル)'!F104,"")</f>
        <v/>
      </c>
      <c r="H408" s="5" t="str">
        <f t="shared" si="3"/>
        <v/>
      </c>
      <c r="I408" s="5" t="str">
        <f>IF(ISBLANK(サンプル入力!I104),"",サンプル入力!I104)</f>
        <v/>
      </c>
      <c r="J408" s="5" t="str">
        <f>IF(ISBLANK(業務便入力!D255),"",業務便入力!D255)</f>
        <v/>
      </c>
      <c r="K408" s="5" t="str">
        <f>IF(ISBLANK(業務便入力!T255),"",業務便入力!T255)</f>
        <v/>
      </c>
    </row>
    <row r="409" spans="1:11">
      <c r="A409" s="6">
        <v>102</v>
      </c>
      <c r="B409" s="5" t="str">
        <f>IF(ISBLANK(ID管理番号商品名入力!E104),"",ID管理番号商品名入力!E104)</f>
        <v/>
      </c>
      <c r="C409" s="5" t="str">
        <f>IF(ISBLANK(ID管理番号商品名入力!F104),"",ID管理番号商品名入力!F104)</f>
        <v/>
      </c>
      <c r="D409" s="5" t="str">
        <f>IF(ISBLANK(サンプル入力!G105),"",サンプル入力!G105)</f>
        <v/>
      </c>
      <c r="E409" s="5" t="str">
        <f t="shared" si="2"/>
        <v/>
      </c>
      <c r="F409" s="5" t="str">
        <f ca="1">IFERROR(IF(D409=0,0,'計算(サンプル)'!E105),"")</f>
        <v/>
      </c>
      <c r="G409" s="5" t="str">
        <f ca="1">IFERROR('計算(サンプル)'!F105,"")</f>
        <v/>
      </c>
      <c r="H409" s="5" t="str">
        <f t="shared" si="3"/>
        <v/>
      </c>
      <c r="I409" s="5" t="str">
        <f>IF(ISBLANK(サンプル入力!I105),"",サンプル入力!I105)</f>
        <v/>
      </c>
      <c r="J409" s="5" t="str">
        <f>IF(ISBLANK(業務便入力!D256),"",業務便入力!D256)</f>
        <v/>
      </c>
      <c r="K409" s="5" t="str">
        <f>IF(ISBLANK(業務便入力!T256),"",業務便入力!T256)</f>
        <v/>
      </c>
    </row>
    <row r="410" spans="1:11">
      <c r="A410" s="6">
        <v>103</v>
      </c>
      <c r="B410" s="5" t="str">
        <f>IF(ISBLANK(ID管理番号商品名入力!E105),"",ID管理番号商品名入力!E105)</f>
        <v/>
      </c>
      <c r="C410" s="5" t="str">
        <f>IF(ISBLANK(ID管理番号商品名入力!F105),"",ID管理番号商品名入力!F105)</f>
        <v/>
      </c>
      <c r="D410" s="5" t="str">
        <f>IF(ISBLANK(サンプル入力!G106),"",サンプル入力!G106)</f>
        <v/>
      </c>
      <c r="E410" s="5" t="str">
        <f t="shared" si="2"/>
        <v/>
      </c>
      <c r="F410" s="5" t="str">
        <f ca="1">IFERROR(IF(D410=0,0,'計算(サンプル)'!E106),"")</f>
        <v/>
      </c>
      <c r="G410" s="5" t="str">
        <f ca="1">IFERROR('計算(サンプル)'!F106,"")</f>
        <v/>
      </c>
      <c r="H410" s="5" t="str">
        <f t="shared" si="3"/>
        <v/>
      </c>
      <c r="I410" s="5" t="str">
        <f>IF(ISBLANK(サンプル入力!I106),"",サンプル入力!I106)</f>
        <v/>
      </c>
      <c r="J410" s="5" t="str">
        <f>IF(ISBLANK(業務便入力!D257),"",業務便入力!D257)</f>
        <v/>
      </c>
      <c r="K410" s="5" t="str">
        <f>IF(ISBLANK(業務便入力!T257),"",業務便入力!T257)</f>
        <v/>
      </c>
    </row>
    <row r="411" spans="1:11">
      <c r="A411" s="6">
        <v>104</v>
      </c>
      <c r="B411" s="5" t="str">
        <f>IF(ISBLANK(ID管理番号商品名入力!E106),"",ID管理番号商品名入力!E106)</f>
        <v/>
      </c>
      <c r="C411" s="5" t="str">
        <f>IF(ISBLANK(ID管理番号商品名入力!F106),"",ID管理番号商品名入力!F106)</f>
        <v/>
      </c>
      <c r="D411" s="5" t="str">
        <f>IF(ISBLANK(サンプル入力!G107),"",サンプル入力!G107)</f>
        <v/>
      </c>
      <c r="E411" s="5" t="str">
        <f t="shared" si="2"/>
        <v/>
      </c>
      <c r="F411" s="5" t="str">
        <f ca="1">IFERROR(IF(D411=0,0,'計算(サンプル)'!E107),"")</f>
        <v/>
      </c>
      <c r="G411" s="5" t="str">
        <f ca="1">IFERROR('計算(サンプル)'!F107,"")</f>
        <v/>
      </c>
      <c r="H411" s="5" t="str">
        <f t="shared" si="3"/>
        <v/>
      </c>
      <c r="I411" s="5" t="str">
        <f>IF(ISBLANK(サンプル入力!I107),"",サンプル入力!I107)</f>
        <v/>
      </c>
      <c r="J411" s="5" t="str">
        <f>IF(ISBLANK(業務便入力!D258),"",業務便入力!D258)</f>
        <v/>
      </c>
      <c r="K411" s="5" t="str">
        <f>IF(ISBLANK(業務便入力!T258),"",業務便入力!T258)</f>
        <v/>
      </c>
    </row>
    <row r="412" spans="1:11">
      <c r="A412" s="6">
        <v>105</v>
      </c>
      <c r="B412" s="5" t="str">
        <f>IF(ISBLANK(ID管理番号商品名入力!E107),"",ID管理番号商品名入力!E107)</f>
        <v/>
      </c>
      <c r="C412" s="5" t="str">
        <f>IF(ISBLANK(ID管理番号商品名入力!F107),"",ID管理番号商品名入力!F107)</f>
        <v/>
      </c>
      <c r="D412" s="5" t="str">
        <f>IF(ISBLANK(サンプル入力!G108),"",サンプル入力!G108)</f>
        <v/>
      </c>
      <c r="E412" s="5" t="str">
        <f t="shared" si="2"/>
        <v/>
      </c>
      <c r="F412" s="5" t="str">
        <f ca="1">IFERROR(IF(D412=0,0,'計算(サンプル)'!E108),"")</f>
        <v/>
      </c>
      <c r="G412" s="5" t="str">
        <f ca="1">IFERROR('計算(サンプル)'!F108,"")</f>
        <v/>
      </c>
      <c r="H412" s="5" t="str">
        <f t="shared" si="3"/>
        <v/>
      </c>
      <c r="I412" s="5" t="str">
        <f>IF(ISBLANK(サンプル入力!I108),"",サンプル入力!I108)</f>
        <v/>
      </c>
      <c r="J412" s="5" t="str">
        <f>IF(ISBLANK(業務便入力!D259),"",業務便入力!D259)</f>
        <v/>
      </c>
      <c r="K412" s="5" t="str">
        <f>IF(ISBLANK(業務便入力!T259),"",業務便入力!T259)</f>
        <v/>
      </c>
    </row>
    <row r="413" spans="1:11">
      <c r="A413" s="6">
        <v>106</v>
      </c>
      <c r="B413" s="5" t="str">
        <f>IF(ISBLANK(ID管理番号商品名入力!E108),"",ID管理番号商品名入力!E108)</f>
        <v/>
      </c>
      <c r="C413" s="5" t="str">
        <f>IF(ISBLANK(ID管理番号商品名入力!F108),"",ID管理番号商品名入力!F108)</f>
        <v/>
      </c>
      <c r="D413" s="5" t="str">
        <f>IF(ISBLANK(サンプル入力!G109),"",サンプル入力!G109)</f>
        <v/>
      </c>
      <c r="E413" s="5" t="str">
        <f t="shared" si="2"/>
        <v/>
      </c>
      <c r="F413" s="5" t="str">
        <f ca="1">IFERROR(IF(D413=0,0,'計算(サンプル)'!E109),"")</f>
        <v/>
      </c>
      <c r="G413" s="5" t="str">
        <f ca="1">IFERROR('計算(サンプル)'!F109,"")</f>
        <v/>
      </c>
      <c r="H413" s="5" t="str">
        <f t="shared" si="3"/>
        <v/>
      </c>
      <c r="I413" s="5" t="str">
        <f>IF(ISBLANK(サンプル入力!I109),"",サンプル入力!I109)</f>
        <v/>
      </c>
      <c r="J413" s="5" t="str">
        <f>IF(ISBLANK(業務便入力!D260),"",業務便入力!D260)</f>
        <v/>
      </c>
      <c r="K413" s="5" t="str">
        <f>IF(ISBLANK(業務便入力!T260),"",業務便入力!T260)</f>
        <v/>
      </c>
    </row>
    <row r="414" spans="1:11">
      <c r="A414" s="6">
        <v>107</v>
      </c>
      <c r="B414" s="5" t="str">
        <f>IF(ISBLANK(ID管理番号商品名入力!E109),"",ID管理番号商品名入力!E109)</f>
        <v/>
      </c>
      <c r="C414" s="5" t="str">
        <f>IF(ISBLANK(ID管理番号商品名入力!F109),"",ID管理番号商品名入力!F109)</f>
        <v/>
      </c>
      <c r="D414" s="5" t="str">
        <f>IF(ISBLANK(サンプル入力!G110),"",サンプル入力!G110)</f>
        <v/>
      </c>
      <c r="E414" s="5" t="str">
        <f t="shared" si="2"/>
        <v/>
      </c>
      <c r="F414" s="5" t="str">
        <f ca="1">IFERROR(IF(D414=0,0,'計算(サンプル)'!E110),"")</f>
        <v/>
      </c>
      <c r="G414" s="5" t="str">
        <f ca="1">IFERROR('計算(サンプル)'!F110,"")</f>
        <v/>
      </c>
      <c r="H414" s="5" t="str">
        <f t="shared" si="3"/>
        <v/>
      </c>
      <c r="I414" s="5" t="str">
        <f>IF(ISBLANK(サンプル入力!I110),"",サンプル入力!I110)</f>
        <v/>
      </c>
      <c r="J414" s="5" t="str">
        <f>IF(ISBLANK(業務便入力!D261),"",業務便入力!D261)</f>
        <v/>
      </c>
      <c r="K414" s="5" t="str">
        <f>IF(ISBLANK(業務便入力!T261),"",業務便入力!T261)</f>
        <v/>
      </c>
    </row>
    <row r="415" spans="1:11">
      <c r="A415" s="6">
        <v>108</v>
      </c>
      <c r="B415" s="5" t="str">
        <f>IF(ISBLANK(ID管理番号商品名入力!E110),"",ID管理番号商品名入力!E110)</f>
        <v/>
      </c>
      <c r="C415" s="5" t="str">
        <f>IF(ISBLANK(ID管理番号商品名入力!F110),"",ID管理番号商品名入力!F110)</f>
        <v/>
      </c>
      <c r="D415" s="5" t="str">
        <f>IF(ISBLANK(サンプル入力!G111),"",サンプル入力!G111)</f>
        <v/>
      </c>
      <c r="E415" s="5" t="str">
        <f t="shared" si="2"/>
        <v/>
      </c>
      <c r="F415" s="5" t="str">
        <f ca="1">IFERROR(IF(D415=0,0,'計算(サンプル)'!E111),"")</f>
        <v/>
      </c>
      <c r="G415" s="5" t="str">
        <f ca="1">IFERROR('計算(サンプル)'!F111,"")</f>
        <v/>
      </c>
      <c r="H415" s="5" t="str">
        <f t="shared" si="3"/>
        <v/>
      </c>
      <c r="I415" s="5" t="str">
        <f>IF(ISBLANK(サンプル入力!I111),"",サンプル入力!I111)</f>
        <v/>
      </c>
      <c r="J415" s="5" t="str">
        <f>IF(ISBLANK(業務便入力!D262),"",業務便入力!D262)</f>
        <v/>
      </c>
      <c r="K415" s="5" t="str">
        <f>IF(ISBLANK(業務便入力!T262),"",業務便入力!T262)</f>
        <v/>
      </c>
    </row>
    <row r="416" spans="1:11">
      <c r="A416" s="6">
        <v>109</v>
      </c>
      <c r="B416" s="5" t="str">
        <f>IF(ISBLANK(ID管理番号商品名入力!E111),"",ID管理番号商品名入力!E111)</f>
        <v/>
      </c>
      <c r="C416" s="5" t="str">
        <f>IF(ISBLANK(ID管理番号商品名入力!F111),"",ID管理番号商品名入力!F111)</f>
        <v/>
      </c>
      <c r="D416" s="5" t="str">
        <f>IF(ISBLANK(サンプル入力!G112),"",サンプル入力!G112)</f>
        <v/>
      </c>
      <c r="E416" s="5" t="str">
        <f t="shared" si="2"/>
        <v/>
      </c>
      <c r="F416" s="5" t="str">
        <f ca="1">IFERROR(IF(D416=0,0,'計算(サンプル)'!E112),"")</f>
        <v/>
      </c>
      <c r="G416" s="5" t="str">
        <f ca="1">IFERROR('計算(サンプル)'!F112,"")</f>
        <v/>
      </c>
      <c r="H416" s="5" t="str">
        <f t="shared" si="3"/>
        <v/>
      </c>
      <c r="I416" s="5" t="str">
        <f>IF(ISBLANK(サンプル入力!I112),"",サンプル入力!I112)</f>
        <v/>
      </c>
      <c r="J416" s="5" t="str">
        <f>IF(ISBLANK(業務便入力!D263),"",業務便入力!D263)</f>
        <v/>
      </c>
      <c r="K416" s="5" t="str">
        <f>IF(ISBLANK(業務便入力!T263),"",業務便入力!T263)</f>
        <v/>
      </c>
    </row>
    <row r="417" spans="1:11">
      <c r="A417" s="6">
        <v>110</v>
      </c>
      <c r="B417" s="5" t="str">
        <f>IF(ISBLANK(ID管理番号商品名入力!E112),"",ID管理番号商品名入力!E112)</f>
        <v/>
      </c>
      <c r="C417" s="5" t="str">
        <f>IF(ISBLANK(ID管理番号商品名入力!F112),"",ID管理番号商品名入力!F112)</f>
        <v/>
      </c>
      <c r="D417" s="5" t="str">
        <f>IF(ISBLANK(サンプル入力!G113),"",サンプル入力!G113)</f>
        <v/>
      </c>
      <c r="E417" s="5" t="str">
        <f t="shared" si="2"/>
        <v/>
      </c>
      <c r="F417" s="5" t="str">
        <f ca="1">IFERROR(IF(D417=0,0,'計算(サンプル)'!E113),"")</f>
        <v/>
      </c>
      <c r="G417" s="5" t="str">
        <f ca="1">IFERROR('計算(サンプル)'!F113,"")</f>
        <v/>
      </c>
      <c r="H417" s="5" t="str">
        <f t="shared" si="3"/>
        <v/>
      </c>
      <c r="I417" s="5" t="str">
        <f>IF(ISBLANK(サンプル入力!I113),"",サンプル入力!I113)</f>
        <v/>
      </c>
      <c r="J417" s="5" t="str">
        <f>IF(ISBLANK(業務便入力!D264),"",業務便入力!D264)</f>
        <v/>
      </c>
      <c r="K417" s="5" t="str">
        <f>IF(ISBLANK(業務便入力!T264),"",業務便入力!T264)</f>
        <v/>
      </c>
    </row>
    <row r="418" spans="1:11">
      <c r="A418" s="6">
        <v>111</v>
      </c>
      <c r="B418" s="5" t="str">
        <f>IF(ISBLANK(ID管理番号商品名入力!E113),"",ID管理番号商品名入力!E113)</f>
        <v/>
      </c>
      <c r="C418" s="5" t="str">
        <f>IF(ISBLANK(ID管理番号商品名入力!F113),"",ID管理番号商品名入力!F113)</f>
        <v/>
      </c>
      <c r="D418" s="5" t="str">
        <f>IF(ISBLANK(サンプル入力!G114),"",サンプル入力!G114)</f>
        <v/>
      </c>
      <c r="E418" s="5" t="str">
        <f t="shared" si="2"/>
        <v/>
      </c>
      <c r="F418" s="5" t="str">
        <f ca="1">IFERROR(IF(D418=0,0,'計算(サンプル)'!E114),"")</f>
        <v/>
      </c>
      <c r="G418" s="5" t="str">
        <f ca="1">IFERROR('計算(サンプル)'!F114,"")</f>
        <v/>
      </c>
      <c r="H418" s="5" t="str">
        <f t="shared" si="3"/>
        <v/>
      </c>
      <c r="I418" s="5" t="str">
        <f>IF(ISBLANK(サンプル入力!I114),"",サンプル入力!I114)</f>
        <v/>
      </c>
      <c r="J418" s="5" t="str">
        <f>IF(ISBLANK(業務便入力!D265),"",業務便入力!D265)</f>
        <v/>
      </c>
      <c r="K418" s="5" t="str">
        <f>IF(ISBLANK(業務便入力!T265),"",業務便入力!T265)</f>
        <v/>
      </c>
    </row>
    <row r="419" spans="1:11">
      <c r="A419" s="6">
        <v>112</v>
      </c>
      <c r="B419" s="5" t="str">
        <f>IF(ISBLANK(ID管理番号商品名入力!E114),"",ID管理番号商品名入力!E114)</f>
        <v/>
      </c>
      <c r="C419" s="5" t="str">
        <f>IF(ISBLANK(ID管理番号商品名入力!F114),"",ID管理番号商品名入力!F114)</f>
        <v/>
      </c>
      <c r="D419" s="5" t="str">
        <f>IF(ISBLANK(サンプル入力!G115),"",サンプル入力!G115)</f>
        <v/>
      </c>
      <c r="E419" s="5" t="str">
        <f t="shared" si="2"/>
        <v/>
      </c>
      <c r="F419" s="5" t="str">
        <f ca="1">IFERROR(IF(D419=0,0,'計算(サンプル)'!E115),"")</f>
        <v/>
      </c>
      <c r="G419" s="5" t="str">
        <f ca="1">IFERROR('計算(サンプル)'!F115,"")</f>
        <v/>
      </c>
      <c r="H419" s="5" t="str">
        <f t="shared" si="3"/>
        <v/>
      </c>
      <c r="I419" s="5" t="str">
        <f>IF(ISBLANK(サンプル入力!I115),"",サンプル入力!I115)</f>
        <v/>
      </c>
      <c r="J419" s="5" t="str">
        <f>IF(ISBLANK(業務便入力!D266),"",業務便入力!D266)</f>
        <v/>
      </c>
      <c r="K419" s="5" t="str">
        <f>IF(ISBLANK(業務便入力!T266),"",業務便入力!T266)</f>
        <v/>
      </c>
    </row>
    <row r="420" spans="1:11">
      <c r="A420" s="6">
        <v>113</v>
      </c>
      <c r="B420" s="5" t="str">
        <f>IF(ISBLANK(ID管理番号商品名入力!E115),"",ID管理番号商品名入力!E115)</f>
        <v/>
      </c>
      <c r="C420" s="5" t="str">
        <f>IF(ISBLANK(ID管理番号商品名入力!F115),"",ID管理番号商品名入力!F115)</f>
        <v/>
      </c>
      <c r="D420" s="5" t="str">
        <f>IF(ISBLANK(サンプル入力!G116),"",サンプル入力!G116)</f>
        <v/>
      </c>
      <c r="E420" s="5" t="str">
        <f t="shared" si="2"/>
        <v/>
      </c>
      <c r="F420" s="5" t="str">
        <f ca="1">IFERROR(IF(D420=0,0,'計算(サンプル)'!E116),"")</f>
        <v/>
      </c>
      <c r="G420" s="5" t="str">
        <f ca="1">IFERROR('計算(サンプル)'!F116,"")</f>
        <v/>
      </c>
      <c r="H420" s="5" t="str">
        <f t="shared" si="3"/>
        <v/>
      </c>
      <c r="I420" s="5" t="str">
        <f>IF(ISBLANK(サンプル入力!I116),"",サンプル入力!I116)</f>
        <v/>
      </c>
      <c r="J420" s="5" t="str">
        <f>IF(ISBLANK(業務便入力!D267),"",業務便入力!D267)</f>
        <v/>
      </c>
      <c r="K420" s="5" t="str">
        <f>IF(ISBLANK(業務便入力!T267),"",業務便入力!T267)</f>
        <v/>
      </c>
    </row>
    <row r="421" spans="1:11">
      <c r="A421" s="6">
        <v>114</v>
      </c>
      <c r="B421" s="5" t="str">
        <f>IF(ISBLANK(ID管理番号商品名入力!E116),"",ID管理番号商品名入力!E116)</f>
        <v/>
      </c>
      <c r="C421" s="5" t="str">
        <f>IF(ISBLANK(ID管理番号商品名入力!F116),"",ID管理番号商品名入力!F116)</f>
        <v/>
      </c>
      <c r="D421" s="5" t="str">
        <f>IF(ISBLANK(サンプル入力!G117),"",サンプル入力!G117)</f>
        <v/>
      </c>
      <c r="E421" s="5" t="str">
        <f t="shared" si="2"/>
        <v/>
      </c>
      <c r="F421" s="5" t="str">
        <f ca="1">IFERROR(IF(D421=0,0,'計算(サンプル)'!E117),"")</f>
        <v/>
      </c>
      <c r="G421" s="5" t="str">
        <f ca="1">IFERROR('計算(サンプル)'!F117,"")</f>
        <v/>
      </c>
      <c r="H421" s="5" t="str">
        <f t="shared" si="3"/>
        <v/>
      </c>
      <c r="I421" s="5" t="str">
        <f>IF(ISBLANK(サンプル入力!I117),"",サンプル入力!I117)</f>
        <v/>
      </c>
      <c r="J421" s="5" t="str">
        <f>IF(ISBLANK(業務便入力!D268),"",業務便入力!D268)</f>
        <v/>
      </c>
      <c r="K421" s="5" t="str">
        <f>IF(ISBLANK(業務便入力!T268),"",業務便入力!T268)</f>
        <v/>
      </c>
    </row>
    <row r="422" spans="1:11">
      <c r="A422" s="6">
        <v>115</v>
      </c>
      <c r="B422" s="5" t="str">
        <f>IF(ISBLANK(ID管理番号商品名入力!E117),"",ID管理番号商品名入力!E117)</f>
        <v/>
      </c>
      <c r="C422" s="5" t="str">
        <f>IF(ISBLANK(ID管理番号商品名入力!F117),"",ID管理番号商品名入力!F117)</f>
        <v/>
      </c>
      <c r="D422" s="5" t="str">
        <f>IF(ISBLANK(サンプル入力!G118),"",サンプル入力!G118)</f>
        <v/>
      </c>
      <c r="E422" s="5" t="str">
        <f t="shared" si="2"/>
        <v/>
      </c>
      <c r="F422" s="5" t="str">
        <f ca="1">IFERROR(IF(D422=0,0,'計算(サンプル)'!E118),"")</f>
        <v/>
      </c>
      <c r="G422" s="5" t="str">
        <f ca="1">IFERROR('計算(サンプル)'!F118,"")</f>
        <v/>
      </c>
      <c r="H422" s="5" t="str">
        <f t="shared" si="3"/>
        <v/>
      </c>
      <c r="I422" s="5" t="str">
        <f>IF(ISBLANK(サンプル入力!I118),"",サンプル入力!I118)</f>
        <v/>
      </c>
      <c r="J422" s="5" t="str">
        <f>IF(ISBLANK(業務便入力!D269),"",業務便入力!D269)</f>
        <v/>
      </c>
      <c r="K422" s="5" t="str">
        <f>IF(ISBLANK(業務便入力!T269),"",業務便入力!T269)</f>
        <v/>
      </c>
    </row>
    <row r="423" spans="1:11">
      <c r="A423" s="6">
        <v>116</v>
      </c>
      <c r="B423" s="5" t="str">
        <f>IF(ISBLANK(ID管理番号商品名入力!E118),"",ID管理番号商品名入力!E118)</f>
        <v/>
      </c>
      <c r="C423" s="5" t="str">
        <f>IF(ISBLANK(ID管理番号商品名入力!F118),"",ID管理番号商品名入力!F118)</f>
        <v/>
      </c>
      <c r="D423" s="5" t="str">
        <f>IF(ISBLANK(サンプル入力!G119),"",サンプル入力!G119)</f>
        <v/>
      </c>
      <c r="E423" s="5" t="str">
        <f t="shared" si="2"/>
        <v/>
      </c>
      <c r="F423" s="5" t="str">
        <f ca="1">IFERROR(IF(D423=0,0,'計算(サンプル)'!E119),"")</f>
        <v/>
      </c>
      <c r="G423" s="5" t="str">
        <f ca="1">IFERROR('計算(サンプル)'!F119,"")</f>
        <v/>
      </c>
      <c r="H423" s="5" t="str">
        <f t="shared" si="3"/>
        <v/>
      </c>
      <c r="I423" s="5" t="str">
        <f>IF(ISBLANK(サンプル入力!I119),"",サンプル入力!I119)</f>
        <v/>
      </c>
      <c r="J423" s="5" t="str">
        <f>IF(ISBLANK(業務便入力!D270),"",業務便入力!D270)</f>
        <v/>
      </c>
      <c r="K423" s="5" t="str">
        <f>IF(ISBLANK(業務便入力!T270),"",業務便入力!T270)</f>
        <v/>
      </c>
    </row>
    <row r="424" spans="1:11">
      <c r="A424" s="6">
        <v>117</v>
      </c>
      <c r="B424" s="5" t="str">
        <f>IF(ISBLANK(ID管理番号商品名入力!E119),"",ID管理番号商品名入力!E119)</f>
        <v/>
      </c>
      <c r="C424" s="5" t="str">
        <f>IF(ISBLANK(ID管理番号商品名入力!F119),"",ID管理番号商品名入力!F119)</f>
        <v/>
      </c>
      <c r="D424" s="5" t="str">
        <f>IF(ISBLANK(サンプル入力!G120),"",サンプル入力!G120)</f>
        <v/>
      </c>
      <c r="E424" s="5" t="str">
        <f t="shared" si="2"/>
        <v/>
      </c>
      <c r="F424" s="5" t="str">
        <f ca="1">IFERROR(IF(D424=0,0,'計算(サンプル)'!E120),"")</f>
        <v/>
      </c>
      <c r="G424" s="5" t="str">
        <f ca="1">IFERROR('計算(サンプル)'!F120,"")</f>
        <v/>
      </c>
      <c r="H424" s="5" t="str">
        <f t="shared" si="3"/>
        <v/>
      </c>
      <c r="I424" s="5" t="str">
        <f>IF(ISBLANK(サンプル入力!I120),"",サンプル入力!I120)</f>
        <v/>
      </c>
      <c r="J424" s="5" t="str">
        <f>IF(ISBLANK(業務便入力!D271),"",業務便入力!D271)</f>
        <v/>
      </c>
      <c r="K424" s="5" t="str">
        <f>IF(ISBLANK(業務便入力!T271),"",業務便入力!T271)</f>
        <v/>
      </c>
    </row>
    <row r="425" spans="1:11">
      <c r="A425" s="6">
        <v>118</v>
      </c>
      <c r="B425" s="5" t="str">
        <f>IF(ISBLANK(ID管理番号商品名入力!E120),"",ID管理番号商品名入力!E120)</f>
        <v/>
      </c>
      <c r="C425" s="5" t="str">
        <f>IF(ISBLANK(ID管理番号商品名入力!F120),"",ID管理番号商品名入力!F120)</f>
        <v/>
      </c>
      <c r="D425" s="5" t="str">
        <f>IF(ISBLANK(サンプル入力!G121),"",サンプル入力!G121)</f>
        <v/>
      </c>
      <c r="E425" s="5" t="str">
        <f t="shared" si="2"/>
        <v/>
      </c>
      <c r="F425" s="5" t="str">
        <f ca="1">IFERROR(IF(D425=0,0,'計算(サンプル)'!E121),"")</f>
        <v/>
      </c>
      <c r="G425" s="5" t="str">
        <f ca="1">IFERROR('計算(サンプル)'!F121,"")</f>
        <v/>
      </c>
      <c r="H425" s="5" t="str">
        <f t="shared" si="3"/>
        <v/>
      </c>
      <c r="I425" s="5" t="str">
        <f>IF(ISBLANK(サンプル入力!I121),"",サンプル入力!I121)</f>
        <v/>
      </c>
      <c r="J425" s="5" t="str">
        <f>IF(ISBLANK(業務便入力!D272),"",業務便入力!D272)</f>
        <v/>
      </c>
      <c r="K425" s="5" t="str">
        <f>IF(ISBLANK(業務便入力!T272),"",業務便入力!T272)</f>
        <v/>
      </c>
    </row>
    <row r="426" spans="1:11">
      <c r="A426" s="6">
        <v>119</v>
      </c>
      <c r="B426" s="5" t="str">
        <f>IF(ISBLANK(ID管理番号商品名入力!E121),"",ID管理番号商品名入力!E121)</f>
        <v/>
      </c>
      <c r="C426" s="5" t="str">
        <f>IF(ISBLANK(ID管理番号商品名入力!F121),"",ID管理番号商品名入力!F121)</f>
        <v/>
      </c>
      <c r="D426" s="5" t="str">
        <f>IF(ISBLANK(サンプル入力!G122),"",サンプル入力!G122)</f>
        <v/>
      </c>
      <c r="E426" s="5" t="str">
        <f t="shared" si="2"/>
        <v/>
      </c>
      <c r="F426" s="5" t="str">
        <f ca="1">IFERROR(IF(D426=0,0,'計算(サンプル)'!E122),"")</f>
        <v/>
      </c>
      <c r="G426" s="5" t="str">
        <f ca="1">IFERROR('計算(サンプル)'!F122,"")</f>
        <v/>
      </c>
      <c r="H426" s="5" t="str">
        <f t="shared" si="3"/>
        <v/>
      </c>
      <c r="I426" s="5" t="str">
        <f>IF(ISBLANK(サンプル入力!I122),"",サンプル入力!I122)</f>
        <v/>
      </c>
      <c r="J426" s="5" t="str">
        <f>IF(ISBLANK(業務便入力!D273),"",業務便入力!D273)</f>
        <v/>
      </c>
      <c r="K426" s="5" t="str">
        <f>IF(ISBLANK(業務便入力!T273),"",業務便入力!T273)</f>
        <v/>
      </c>
    </row>
    <row r="427" spans="1:11">
      <c r="A427" s="6">
        <v>120</v>
      </c>
      <c r="B427" s="5" t="str">
        <f>IF(ISBLANK(ID管理番号商品名入力!E122),"",ID管理番号商品名入力!E122)</f>
        <v/>
      </c>
      <c r="C427" s="5" t="str">
        <f>IF(ISBLANK(ID管理番号商品名入力!F122),"",ID管理番号商品名入力!F122)</f>
        <v/>
      </c>
      <c r="D427" s="5" t="str">
        <f>IF(ISBLANK(サンプル入力!G123),"",サンプル入力!G123)</f>
        <v/>
      </c>
      <c r="E427" s="5" t="str">
        <f t="shared" si="2"/>
        <v/>
      </c>
      <c r="F427" s="5" t="str">
        <f ca="1">IFERROR(IF(D427=0,0,'計算(サンプル)'!E123),"")</f>
        <v/>
      </c>
      <c r="G427" s="5" t="str">
        <f ca="1">IFERROR('計算(サンプル)'!F123,"")</f>
        <v/>
      </c>
      <c r="H427" s="5" t="str">
        <f t="shared" si="3"/>
        <v/>
      </c>
      <c r="I427" s="5" t="str">
        <f>IF(ISBLANK(サンプル入力!I123),"",サンプル入力!I123)</f>
        <v/>
      </c>
      <c r="J427" s="5" t="str">
        <f>IF(ISBLANK(業務便入力!D274),"",業務便入力!D274)</f>
        <v/>
      </c>
      <c r="K427" s="5" t="str">
        <f>IF(ISBLANK(業務便入力!T274),"",業務便入力!T274)</f>
        <v/>
      </c>
    </row>
    <row r="428" spans="1:11">
      <c r="A428" s="6">
        <v>121</v>
      </c>
      <c r="B428" s="5" t="str">
        <f>IF(ISBLANK(ID管理番号商品名入力!E123),"",ID管理番号商品名入力!E123)</f>
        <v/>
      </c>
      <c r="C428" s="5" t="str">
        <f>IF(ISBLANK(ID管理番号商品名入力!F123),"",ID管理番号商品名入力!F123)</f>
        <v/>
      </c>
      <c r="D428" s="5" t="str">
        <f>IF(ISBLANK(サンプル入力!G124),"",サンプル入力!G124)</f>
        <v/>
      </c>
      <c r="E428" s="5" t="str">
        <f t="shared" si="2"/>
        <v/>
      </c>
      <c r="F428" s="5" t="str">
        <f ca="1">IFERROR(IF(D428=0,0,'計算(サンプル)'!E124),"")</f>
        <v/>
      </c>
      <c r="G428" s="5" t="str">
        <f ca="1">IFERROR('計算(サンプル)'!F124,"")</f>
        <v/>
      </c>
      <c r="H428" s="5" t="str">
        <f t="shared" si="3"/>
        <v/>
      </c>
      <c r="I428" s="5" t="str">
        <f>IF(ISBLANK(サンプル入力!I124),"",サンプル入力!I124)</f>
        <v/>
      </c>
      <c r="J428" s="5" t="str">
        <f>IF(ISBLANK(業務便入力!D275),"",業務便入力!D275)</f>
        <v/>
      </c>
      <c r="K428" s="5" t="str">
        <f>IF(ISBLANK(業務便入力!T275),"",業務便入力!T275)</f>
        <v/>
      </c>
    </row>
    <row r="429" spans="1:11">
      <c r="A429" s="6">
        <v>122</v>
      </c>
      <c r="B429" s="5" t="str">
        <f>IF(ISBLANK(ID管理番号商品名入力!E124),"",ID管理番号商品名入力!E124)</f>
        <v/>
      </c>
      <c r="C429" s="5" t="str">
        <f>IF(ISBLANK(ID管理番号商品名入力!F124),"",ID管理番号商品名入力!F124)</f>
        <v/>
      </c>
      <c r="D429" s="5" t="str">
        <f>IF(ISBLANK(サンプル入力!G125),"",サンプル入力!G125)</f>
        <v/>
      </c>
      <c r="E429" s="5" t="str">
        <f t="shared" si="2"/>
        <v/>
      </c>
      <c r="F429" s="5" t="str">
        <f ca="1">IFERROR(IF(D429=0,0,'計算(サンプル)'!E125),"")</f>
        <v/>
      </c>
      <c r="G429" s="5" t="str">
        <f ca="1">IFERROR('計算(サンプル)'!F125,"")</f>
        <v/>
      </c>
      <c r="H429" s="5" t="str">
        <f t="shared" si="3"/>
        <v/>
      </c>
      <c r="I429" s="5" t="str">
        <f>IF(ISBLANK(サンプル入力!I125),"",サンプル入力!I125)</f>
        <v/>
      </c>
      <c r="J429" s="5" t="str">
        <f>IF(ISBLANK(業務便入力!D276),"",業務便入力!D276)</f>
        <v/>
      </c>
      <c r="K429" s="5" t="str">
        <f>IF(ISBLANK(業務便入力!T276),"",業務便入力!T276)</f>
        <v/>
      </c>
    </row>
    <row r="430" spans="1:11">
      <c r="A430" s="6">
        <v>123</v>
      </c>
      <c r="B430" s="5" t="str">
        <f>IF(ISBLANK(ID管理番号商品名入力!E125),"",ID管理番号商品名入力!E125)</f>
        <v/>
      </c>
      <c r="C430" s="5" t="str">
        <f>IF(ISBLANK(ID管理番号商品名入力!F125),"",ID管理番号商品名入力!F125)</f>
        <v/>
      </c>
      <c r="D430" s="5" t="str">
        <f>IF(ISBLANK(サンプル入力!G126),"",サンプル入力!G126)</f>
        <v/>
      </c>
      <c r="E430" s="5" t="str">
        <f t="shared" si="2"/>
        <v/>
      </c>
      <c r="F430" s="5" t="str">
        <f ca="1">IFERROR(IF(D430=0,0,'計算(サンプル)'!E126),"")</f>
        <v/>
      </c>
      <c r="G430" s="5" t="str">
        <f ca="1">IFERROR('計算(サンプル)'!F126,"")</f>
        <v/>
      </c>
      <c r="H430" s="5" t="str">
        <f t="shared" si="3"/>
        <v/>
      </c>
      <c r="I430" s="5" t="str">
        <f>IF(ISBLANK(サンプル入力!I126),"",サンプル入力!I126)</f>
        <v/>
      </c>
      <c r="J430" s="5" t="str">
        <f>IF(ISBLANK(業務便入力!D277),"",業務便入力!D277)</f>
        <v/>
      </c>
      <c r="K430" s="5" t="str">
        <f>IF(ISBLANK(業務便入力!T277),"",業務便入力!T277)</f>
        <v/>
      </c>
    </row>
    <row r="431" spans="1:11">
      <c r="A431" s="6">
        <v>124</v>
      </c>
      <c r="B431" s="5" t="str">
        <f>IF(ISBLANK(ID管理番号商品名入力!E126),"",ID管理番号商品名入力!E126)</f>
        <v/>
      </c>
      <c r="C431" s="5" t="str">
        <f>IF(ISBLANK(ID管理番号商品名入力!F126),"",ID管理番号商品名入力!F126)</f>
        <v/>
      </c>
      <c r="D431" s="5" t="str">
        <f>IF(ISBLANK(サンプル入力!G127),"",サンプル入力!G127)</f>
        <v/>
      </c>
      <c r="E431" s="5" t="str">
        <f t="shared" si="2"/>
        <v/>
      </c>
      <c r="F431" s="5" t="str">
        <f ca="1">IFERROR(IF(D431=0,0,'計算(サンプル)'!E127),"")</f>
        <v/>
      </c>
      <c r="G431" s="5" t="str">
        <f ca="1">IFERROR('計算(サンプル)'!F127,"")</f>
        <v/>
      </c>
      <c r="H431" s="5" t="str">
        <f t="shared" si="3"/>
        <v/>
      </c>
      <c r="I431" s="5" t="str">
        <f>IF(ISBLANK(サンプル入力!I127),"",サンプル入力!I127)</f>
        <v/>
      </c>
      <c r="J431" s="5" t="str">
        <f>IF(ISBLANK(業務便入力!D278),"",業務便入力!D278)</f>
        <v/>
      </c>
      <c r="K431" s="5" t="str">
        <f>IF(ISBLANK(業務便入力!T278),"",業務便入力!T278)</f>
        <v/>
      </c>
    </row>
    <row r="432" spans="1:11">
      <c r="A432" s="6">
        <v>125</v>
      </c>
      <c r="B432" s="5" t="str">
        <f>IF(ISBLANK(ID管理番号商品名入力!E127),"",ID管理番号商品名入力!E127)</f>
        <v/>
      </c>
      <c r="C432" s="5" t="str">
        <f>IF(ISBLANK(ID管理番号商品名入力!F127),"",ID管理番号商品名入力!F127)</f>
        <v/>
      </c>
      <c r="D432" s="5" t="str">
        <f>IF(ISBLANK(サンプル入力!G128),"",サンプル入力!G128)</f>
        <v/>
      </c>
      <c r="E432" s="5" t="str">
        <f t="shared" si="2"/>
        <v/>
      </c>
      <c r="F432" s="5" t="str">
        <f ca="1">IFERROR(IF(D432=0,0,'計算(サンプル)'!E128),"")</f>
        <v/>
      </c>
      <c r="G432" s="5" t="str">
        <f ca="1">IFERROR('計算(サンプル)'!F128,"")</f>
        <v/>
      </c>
      <c r="H432" s="5" t="str">
        <f t="shared" si="3"/>
        <v/>
      </c>
      <c r="I432" s="5" t="str">
        <f>IF(ISBLANK(サンプル入力!I128),"",サンプル入力!I128)</f>
        <v/>
      </c>
      <c r="J432" s="5" t="str">
        <f>IF(ISBLANK(業務便入力!D279),"",業務便入力!D279)</f>
        <v/>
      </c>
      <c r="K432" s="5" t="str">
        <f>IF(ISBLANK(業務便入力!T279),"",業務便入力!T279)</f>
        <v/>
      </c>
    </row>
    <row r="433" spans="1:11">
      <c r="A433" s="6">
        <v>126</v>
      </c>
      <c r="B433" s="5" t="str">
        <f>IF(ISBLANK(ID管理番号商品名入力!E128),"",ID管理番号商品名入力!E128)</f>
        <v/>
      </c>
      <c r="C433" s="5" t="str">
        <f>IF(ISBLANK(ID管理番号商品名入力!F128),"",ID管理番号商品名入力!F128)</f>
        <v/>
      </c>
      <c r="D433" s="5" t="str">
        <f>IF(ISBLANK(サンプル入力!G129),"",サンプル入力!G129)</f>
        <v/>
      </c>
      <c r="E433" s="5" t="str">
        <f t="shared" si="2"/>
        <v/>
      </c>
      <c r="F433" s="5" t="str">
        <f ca="1">IFERROR(IF(D433=0,0,'計算(サンプル)'!E129),"")</f>
        <v/>
      </c>
      <c r="G433" s="5" t="str">
        <f ca="1">IFERROR('計算(サンプル)'!F129,"")</f>
        <v/>
      </c>
      <c r="H433" s="5" t="str">
        <f t="shared" si="3"/>
        <v/>
      </c>
      <c r="I433" s="5" t="str">
        <f>IF(ISBLANK(サンプル入力!I129),"",サンプル入力!I129)</f>
        <v/>
      </c>
      <c r="J433" s="5" t="str">
        <f>IF(ISBLANK(業務便入力!D280),"",業務便入力!D280)</f>
        <v/>
      </c>
      <c r="K433" s="5" t="str">
        <f>IF(ISBLANK(業務便入力!T280),"",業務便入力!T280)</f>
        <v/>
      </c>
    </row>
    <row r="434" spans="1:11">
      <c r="A434" s="6">
        <v>127</v>
      </c>
      <c r="B434" s="5" t="str">
        <f>IF(ISBLANK(ID管理番号商品名入力!E129),"",ID管理番号商品名入力!E129)</f>
        <v/>
      </c>
      <c r="C434" s="5" t="str">
        <f>IF(ISBLANK(ID管理番号商品名入力!F129),"",ID管理番号商品名入力!F129)</f>
        <v/>
      </c>
      <c r="D434" s="5" t="str">
        <f>IF(ISBLANK(サンプル入力!G130),"",サンプル入力!G130)</f>
        <v/>
      </c>
      <c r="E434" s="5" t="str">
        <f t="shared" si="2"/>
        <v/>
      </c>
      <c r="F434" s="5" t="str">
        <f ca="1">IFERROR(IF(D434=0,0,'計算(サンプル)'!E130),"")</f>
        <v/>
      </c>
      <c r="G434" s="5" t="str">
        <f ca="1">IFERROR('計算(サンプル)'!F130,"")</f>
        <v/>
      </c>
      <c r="H434" s="5" t="str">
        <f t="shared" si="3"/>
        <v/>
      </c>
      <c r="I434" s="5" t="str">
        <f>IF(ISBLANK(サンプル入力!I130),"",サンプル入力!I130)</f>
        <v/>
      </c>
      <c r="J434" s="5" t="str">
        <f>IF(ISBLANK(業務便入力!D281),"",業務便入力!D281)</f>
        <v/>
      </c>
      <c r="K434" s="5" t="str">
        <f>IF(ISBLANK(業務便入力!T281),"",業務便入力!T281)</f>
        <v/>
      </c>
    </row>
    <row r="435" spans="1:11">
      <c r="A435" s="6">
        <v>128</v>
      </c>
      <c r="B435" s="5" t="str">
        <f>IF(ISBLANK(ID管理番号商品名入力!E130),"",ID管理番号商品名入力!E130)</f>
        <v/>
      </c>
      <c r="C435" s="5" t="str">
        <f>IF(ISBLANK(ID管理番号商品名入力!F130),"",ID管理番号商品名入力!F130)</f>
        <v/>
      </c>
      <c r="D435" s="5" t="str">
        <f>IF(ISBLANK(サンプル入力!G131),"",サンプル入力!G131)</f>
        <v/>
      </c>
      <c r="E435" s="5" t="str">
        <f t="shared" si="2"/>
        <v/>
      </c>
      <c r="F435" s="5" t="str">
        <f ca="1">IFERROR(IF(D435=0,0,'計算(サンプル)'!E131),"")</f>
        <v/>
      </c>
      <c r="G435" s="5" t="str">
        <f ca="1">IFERROR('計算(サンプル)'!F131,"")</f>
        <v/>
      </c>
      <c r="H435" s="5" t="str">
        <f t="shared" si="3"/>
        <v/>
      </c>
      <c r="I435" s="5" t="str">
        <f>IF(ISBLANK(サンプル入力!I131),"",サンプル入力!I131)</f>
        <v/>
      </c>
      <c r="J435" s="5" t="str">
        <f>IF(ISBLANK(業務便入力!D282),"",業務便入力!D282)</f>
        <v/>
      </c>
      <c r="K435" s="5" t="str">
        <f>IF(ISBLANK(業務便入力!T282),"",業務便入力!T282)</f>
        <v/>
      </c>
    </row>
    <row r="436" spans="1:11">
      <c r="A436" s="6">
        <v>129</v>
      </c>
      <c r="B436" s="5" t="str">
        <f>IF(ISBLANK(ID管理番号商品名入力!E131),"",ID管理番号商品名入力!E131)</f>
        <v/>
      </c>
      <c r="C436" s="5" t="str">
        <f>IF(ISBLANK(ID管理番号商品名入力!F131),"",ID管理番号商品名入力!F131)</f>
        <v/>
      </c>
      <c r="D436" s="5" t="str">
        <f>IF(ISBLANK(サンプル入力!G132),"",サンプル入力!G132)</f>
        <v/>
      </c>
      <c r="E436" s="5" t="str">
        <f t="shared" si="2"/>
        <v/>
      </c>
      <c r="F436" s="5" t="str">
        <f ca="1">IFERROR(IF(D436=0,0,'計算(サンプル)'!E132),"")</f>
        <v/>
      </c>
      <c r="G436" s="5" t="str">
        <f ca="1">IFERROR('計算(サンプル)'!F132,"")</f>
        <v/>
      </c>
      <c r="H436" s="5" t="str">
        <f t="shared" si="3"/>
        <v/>
      </c>
      <c r="I436" s="5" t="str">
        <f>IF(ISBLANK(サンプル入力!I132),"",サンプル入力!I132)</f>
        <v/>
      </c>
      <c r="J436" s="5" t="str">
        <f>IF(ISBLANK(業務便入力!D283),"",業務便入力!D283)</f>
        <v/>
      </c>
      <c r="K436" s="5" t="str">
        <f>IF(ISBLANK(業務便入力!T283),"",業務便入力!T283)</f>
        <v/>
      </c>
    </row>
    <row r="437" spans="1:11">
      <c r="A437" s="6">
        <v>130</v>
      </c>
      <c r="B437" s="5" t="str">
        <f>IF(ISBLANK(ID管理番号商品名入力!E132),"",ID管理番号商品名入力!E132)</f>
        <v/>
      </c>
      <c r="C437" s="5" t="str">
        <f>IF(ISBLANK(ID管理番号商品名入力!F132),"",ID管理番号商品名入力!F132)</f>
        <v/>
      </c>
      <c r="D437" s="5" t="str">
        <f>IF(ISBLANK(サンプル入力!G133),"",サンプル入力!G133)</f>
        <v/>
      </c>
      <c r="E437" s="5" t="str">
        <f t="shared" ref="E437:E454" si="4">IFERROR(D437*I437,"")</f>
        <v/>
      </c>
      <c r="F437" s="5" t="str">
        <f ca="1">IFERROR(IF(D437=0,0,'計算(サンプル)'!E133),"")</f>
        <v/>
      </c>
      <c r="G437" s="5" t="str">
        <f ca="1">IFERROR('計算(サンプル)'!F133,"")</f>
        <v/>
      </c>
      <c r="H437" s="5" t="str">
        <f t="shared" ref="H437:H454" si="5">IF(ISBLANK(H134),"",H134)</f>
        <v/>
      </c>
      <c r="I437" s="5" t="str">
        <f>IF(ISBLANK(サンプル入力!I133),"",サンプル入力!I133)</f>
        <v/>
      </c>
      <c r="J437" s="5" t="str">
        <f>IF(ISBLANK(業務便入力!D284),"",業務便入力!D284)</f>
        <v/>
      </c>
      <c r="K437" s="5" t="str">
        <f>IF(ISBLANK(業務便入力!T284),"",業務便入力!T284)</f>
        <v/>
      </c>
    </row>
    <row r="438" spans="1:11">
      <c r="A438" s="6">
        <v>131</v>
      </c>
      <c r="B438" s="5" t="str">
        <f>IF(ISBLANK(ID管理番号商品名入力!E133),"",ID管理番号商品名入力!E133)</f>
        <v/>
      </c>
      <c r="C438" s="5" t="str">
        <f>IF(ISBLANK(ID管理番号商品名入力!F133),"",ID管理番号商品名入力!F133)</f>
        <v/>
      </c>
      <c r="D438" s="5" t="str">
        <f>IF(ISBLANK(サンプル入力!G134),"",サンプル入力!G134)</f>
        <v/>
      </c>
      <c r="E438" s="5" t="str">
        <f t="shared" si="4"/>
        <v/>
      </c>
      <c r="F438" s="5" t="str">
        <f ca="1">IFERROR(IF(D438=0,0,'計算(サンプル)'!E134),"")</f>
        <v/>
      </c>
      <c r="G438" s="5" t="str">
        <f ca="1">IFERROR('計算(サンプル)'!F134,"")</f>
        <v/>
      </c>
      <c r="H438" s="5" t="str">
        <f t="shared" si="5"/>
        <v/>
      </c>
      <c r="I438" s="5" t="str">
        <f>IF(ISBLANK(サンプル入力!I134),"",サンプル入力!I134)</f>
        <v/>
      </c>
      <c r="J438" s="5" t="str">
        <f>IF(ISBLANK(業務便入力!D285),"",業務便入力!D285)</f>
        <v/>
      </c>
      <c r="K438" s="5" t="str">
        <f>IF(ISBLANK(業務便入力!T285),"",業務便入力!T285)</f>
        <v/>
      </c>
    </row>
    <row r="439" spans="1:11">
      <c r="A439" s="6">
        <v>132</v>
      </c>
      <c r="B439" s="5" t="str">
        <f>IF(ISBLANK(ID管理番号商品名入力!E134),"",ID管理番号商品名入力!E134)</f>
        <v/>
      </c>
      <c r="C439" s="5" t="str">
        <f>IF(ISBLANK(ID管理番号商品名入力!F134),"",ID管理番号商品名入力!F134)</f>
        <v/>
      </c>
      <c r="D439" s="5" t="str">
        <f>IF(ISBLANK(サンプル入力!G135),"",サンプル入力!G135)</f>
        <v/>
      </c>
      <c r="E439" s="5" t="str">
        <f t="shared" si="4"/>
        <v/>
      </c>
      <c r="F439" s="5" t="str">
        <f ca="1">IFERROR(IF(D439=0,0,'計算(サンプル)'!E135),"")</f>
        <v/>
      </c>
      <c r="G439" s="5" t="str">
        <f ca="1">IFERROR('計算(サンプル)'!F135,"")</f>
        <v/>
      </c>
      <c r="H439" s="5" t="str">
        <f t="shared" si="5"/>
        <v/>
      </c>
      <c r="I439" s="5" t="str">
        <f>IF(ISBLANK(サンプル入力!I135),"",サンプル入力!I135)</f>
        <v/>
      </c>
      <c r="J439" s="5" t="str">
        <f>IF(ISBLANK(業務便入力!D286),"",業務便入力!D286)</f>
        <v/>
      </c>
      <c r="K439" s="5" t="str">
        <f>IF(ISBLANK(業務便入力!T286),"",業務便入力!T286)</f>
        <v/>
      </c>
    </row>
    <row r="440" spans="1:11">
      <c r="A440" s="6">
        <v>133</v>
      </c>
      <c r="B440" s="5" t="str">
        <f>IF(ISBLANK(ID管理番号商品名入力!E135),"",ID管理番号商品名入力!E135)</f>
        <v/>
      </c>
      <c r="C440" s="5" t="str">
        <f>IF(ISBLANK(ID管理番号商品名入力!F135),"",ID管理番号商品名入力!F135)</f>
        <v/>
      </c>
      <c r="D440" s="5" t="str">
        <f>IF(ISBLANK(サンプル入力!G136),"",サンプル入力!G136)</f>
        <v/>
      </c>
      <c r="E440" s="5" t="str">
        <f t="shared" si="4"/>
        <v/>
      </c>
      <c r="F440" s="5" t="str">
        <f ca="1">IFERROR(IF(D440=0,0,'計算(サンプル)'!E136),"")</f>
        <v/>
      </c>
      <c r="G440" s="5" t="str">
        <f ca="1">IFERROR('計算(サンプル)'!F136,"")</f>
        <v/>
      </c>
      <c r="H440" s="5" t="str">
        <f t="shared" si="5"/>
        <v/>
      </c>
      <c r="I440" s="5" t="str">
        <f>IF(ISBLANK(サンプル入力!I136),"",サンプル入力!I136)</f>
        <v/>
      </c>
      <c r="J440" s="5" t="str">
        <f>IF(ISBLANK(業務便入力!D287),"",業務便入力!D287)</f>
        <v/>
      </c>
      <c r="K440" s="5" t="str">
        <f>IF(ISBLANK(業務便入力!T287),"",業務便入力!T287)</f>
        <v/>
      </c>
    </row>
    <row r="441" spans="1:11">
      <c r="A441" s="6">
        <v>134</v>
      </c>
      <c r="B441" s="5" t="str">
        <f>IF(ISBLANK(ID管理番号商品名入力!E136),"",ID管理番号商品名入力!E136)</f>
        <v/>
      </c>
      <c r="C441" s="5" t="str">
        <f>IF(ISBLANK(ID管理番号商品名入力!F136),"",ID管理番号商品名入力!F136)</f>
        <v/>
      </c>
      <c r="D441" s="5" t="str">
        <f>IF(ISBLANK(サンプル入力!G137),"",サンプル入力!G137)</f>
        <v/>
      </c>
      <c r="E441" s="5" t="str">
        <f t="shared" si="4"/>
        <v/>
      </c>
      <c r="F441" s="5" t="str">
        <f ca="1">IFERROR(IF(D441=0,0,'計算(サンプル)'!E137),"")</f>
        <v/>
      </c>
      <c r="G441" s="5" t="str">
        <f ca="1">IFERROR('計算(サンプル)'!F137,"")</f>
        <v/>
      </c>
      <c r="H441" s="5" t="str">
        <f t="shared" si="5"/>
        <v/>
      </c>
      <c r="I441" s="5" t="str">
        <f>IF(ISBLANK(サンプル入力!I137),"",サンプル入力!I137)</f>
        <v/>
      </c>
      <c r="J441" s="5" t="str">
        <f>IF(ISBLANK(業務便入力!D288),"",業務便入力!D288)</f>
        <v/>
      </c>
      <c r="K441" s="5" t="str">
        <f>IF(ISBLANK(業務便入力!T288),"",業務便入力!T288)</f>
        <v/>
      </c>
    </row>
    <row r="442" spans="1:11">
      <c r="A442" s="6">
        <v>135</v>
      </c>
      <c r="B442" s="5" t="str">
        <f>IF(ISBLANK(ID管理番号商品名入力!E137),"",ID管理番号商品名入力!E137)</f>
        <v/>
      </c>
      <c r="C442" s="5" t="str">
        <f>IF(ISBLANK(ID管理番号商品名入力!F137),"",ID管理番号商品名入力!F137)</f>
        <v/>
      </c>
      <c r="D442" s="5" t="str">
        <f>IF(ISBLANK(サンプル入力!G138),"",サンプル入力!G138)</f>
        <v/>
      </c>
      <c r="E442" s="5" t="str">
        <f t="shared" si="4"/>
        <v/>
      </c>
      <c r="F442" s="5" t="str">
        <f ca="1">IFERROR(IF(D442=0,0,'計算(サンプル)'!E138),"")</f>
        <v/>
      </c>
      <c r="G442" s="5" t="str">
        <f ca="1">IFERROR('計算(サンプル)'!F138,"")</f>
        <v/>
      </c>
      <c r="H442" s="5" t="str">
        <f t="shared" si="5"/>
        <v/>
      </c>
      <c r="I442" s="5" t="str">
        <f>IF(ISBLANK(サンプル入力!I138),"",サンプル入力!I138)</f>
        <v/>
      </c>
      <c r="J442" s="5" t="str">
        <f>IF(ISBLANK(業務便入力!D289),"",業務便入力!D289)</f>
        <v/>
      </c>
      <c r="K442" s="5" t="str">
        <f>IF(ISBLANK(業務便入力!T289),"",業務便入力!T289)</f>
        <v/>
      </c>
    </row>
    <row r="443" spans="1:11">
      <c r="A443" s="6">
        <v>136</v>
      </c>
      <c r="B443" s="5" t="str">
        <f>IF(ISBLANK(ID管理番号商品名入力!E138),"",ID管理番号商品名入力!E138)</f>
        <v/>
      </c>
      <c r="C443" s="5" t="str">
        <f>IF(ISBLANK(ID管理番号商品名入力!F138),"",ID管理番号商品名入力!F138)</f>
        <v/>
      </c>
      <c r="D443" s="5" t="str">
        <f>IF(ISBLANK(サンプル入力!G139),"",サンプル入力!G139)</f>
        <v/>
      </c>
      <c r="E443" s="5" t="str">
        <f t="shared" si="4"/>
        <v/>
      </c>
      <c r="F443" s="5" t="str">
        <f ca="1">IFERROR(IF(D443=0,0,'計算(サンプル)'!E139),"")</f>
        <v/>
      </c>
      <c r="G443" s="5" t="str">
        <f ca="1">IFERROR('計算(サンプル)'!F139,"")</f>
        <v/>
      </c>
      <c r="H443" s="5" t="str">
        <f t="shared" si="5"/>
        <v/>
      </c>
      <c r="I443" s="5" t="str">
        <f>IF(ISBLANK(サンプル入力!I139),"",サンプル入力!I139)</f>
        <v/>
      </c>
      <c r="J443" s="5" t="str">
        <f>IF(ISBLANK(業務便入力!D290),"",業務便入力!D290)</f>
        <v/>
      </c>
      <c r="K443" s="5" t="str">
        <f>IF(ISBLANK(業務便入力!T290),"",業務便入力!T290)</f>
        <v/>
      </c>
    </row>
    <row r="444" spans="1:11">
      <c r="A444" s="6">
        <v>137</v>
      </c>
      <c r="B444" s="5" t="str">
        <f>IF(ISBLANK(ID管理番号商品名入力!E139),"",ID管理番号商品名入力!E139)</f>
        <v/>
      </c>
      <c r="C444" s="5" t="str">
        <f>IF(ISBLANK(ID管理番号商品名入力!F139),"",ID管理番号商品名入力!F139)</f>
        <v/>
      </c>
      <c r="D444" s="5" t="str">
        <f>IF(ISBLANK(サンプル入力!G140),"",サンプル入力!G140)</f>
        <v/>
      </c>
      <c r="E444" s="5" t="str">
        <f t="shared" si="4"/>
        <v/>
      </c>
      <c r="F444" s="5" t="str">
        <f ca="1">IFERROR(IF(D444=0,0,'計算(サンプル)'!E140),"")</f>
        <v/>
      </c>
      <c r="G444" s="5" t="str">
        <f ca="1">IFERROR('計算(サンプル)'!F140,"")</f>
        <v/>
      </c>
      <c r="H444" s="5" t="str">
        <f t="shared" si="5"/>
        <v/>
      </c>
      <c r="I444" s="5" t="str">
        <f>IF(ISBLANK(サンプル入力!I140),"",サンプル入力!I140)</f>
        <v/>
      </c>
      <c r="J444" s="5" t="str">
        <f>IF(ISBLANK(業務便入力!D291),"",業務便入力!D291)</f>
        <v/>
      </c>
      <c r="K444" s="5" t="str">
        <f>IF(ISBLANK(業務便入力!T291),"",業務便入力!T291)</f>
        <v/>
      </c>
    </row>
    <row r="445" spans="1:11">
      <c r="A445" s="6">
        <v>138</v>
      </c>
      <c r="B445" s="5" t="str">
        <f>IF(ISBLANK(ID管理番号商品名入力!E140),"",ID管理番号商品名入力!E140)</f>
        <v/>
      </c>
      <c r="C445" s="5" t="str">
        <f>IF(ISBLANK(ID管理番号商品名入力!F140),"",ID管理番号商品名入力!F140)</f>
        <v/>
      </c>
      <c r="D445" s="5" t="str">
        <f>IF(ISBLANK(サンプル入力!G141),"",サンプル入力!G141)</f>
        <v/>
      </c>
      <c r="E445" s="5" t="str">
        <f t="shared" si="4"/>
        <v/>
      </c>
      <c r="F445" s="5" t="str">
        <f ca="1">IFERROR(IF(D445=0,0,'計算(サンプル)'!E141),"")</f>
        <v/>
      </c>
      <c r="G445" s="5" t="str">
        <f ca="1">IFERROR('計算(サンプル)'!F141,"")</f>
        <v/>
      </c>
      <c r="H445" s="5" t="str">
        <f t="shared" si="5"/>
        <v/>
      </c>
      <c r="I445" s="5" t="str">
        <f>IF(ISBLANK(サンプル入力!I141),"",サンプル入力!I141)</f>
        <v/>
      </c>
      <c r="J445" s="5" t="str">
        <f>IF(ISBLANK(業務便入力!D292),"",業務便入力!D292)</f>
        <v/>
      </c>
      <c r="K445" s="5" t="str">
        <f>IF(ISBLANK(業務便入力!T292),"",業務便入力!T292)</f>
        <v/>
      </c>
    </row>
    <row r="446" spans="1:11">
      <c r="A446" s="6">
        <v>139</v>
      </c>
      <c r="B446" s="5" t="str">
        <f>IF(ISBLANK(ID管理番号商品名入力!E141),"",ID管理番号商品名入力!E141)</f>
        <v/>
      </c>
      <c r="C446" s="5" t="str">
        <f>IF(ISBLANK(ID管理番号商品名入力!F141),"",ID管理番号商品名入力!F141)</f>
        <v/>
      </c>
      <c r="D446" s="5" t="str">
        <f>IF(ISBLANK(サンプル入力!G142),"",サンプル入力!G142)</f>
        <v/>
      </c>
      <c r="E446" s="5" t="str">
        <f t="shared" si="4"/>
        <v/>
      </c>
      <c r="F446" s="5" t="str">
        <f ca="1">IFERROR(IF(D446=0,0,'計算(サンプル)'!E142),"")</f>
        <v/>
      </c>
      <c r="G446" s="5" t="str">
        <f ca="1">IFERROR('計算(サンプル)'!F142,"")</f>
        <v/>
      </c>
      <c r="H446" s="5" t="str">
        <f t="shared" si="5"/>
        <v/>
      </c>
      <c r="I446" s="5" t="str">
        <f>IF(ISBLANK(サンプル入力!I142),"",サンプル入力!I142)</f>
        <v/>
      </c>
      <c r="J446" s="5" t="str">
        <f>IF(ISBLANK(業務便入力!D293),"",業務便入力!D293)</f>
        <v/>
      </c>
      <c r="K446" s="5" t="str">
        <f>IF(ISBLANK(業務便入力!T293),"",業務便入力!T293)</f>
        <v/>
      </c>
    </row>
    <row r="447" spans="1:11">
      <c r="A447" s="6">
        <v>140</v>
      </c>
      <c r="B447" s="5" t="str">
        <f>IF(ISBLANK(ID管理番号商品名入力!E142),"",ID管理番号商品名入力!E142)</f>
        <v/>
      </c>
      <c r="C447" s="5" t="str">
        <f>IF(ISBLANK(ID管理番号商品名入力!F142),"",ID管理番号商品名入力!F142)</f>
        <v/>
      </c>
      <c r="D447" s="5" t="str">
        <f>IF(ISBLANK(サンプル入力!G143),"",サンプル入力!G143)</f>
        <v/>
      </c>
      <c r="E447" s="5" t="str">
        <f t="shared" si="4"/>
        <v/>
      </c>
      <c r="F447" s="5" t="str">
        <f ca="1">IFERROR(IF(D447=0,0,'計算(サンプル)'!E143),"")</f>
        <v/>
      </c>
      <c r="G447" s="5" t="str">
        <f ca="1">IFERROR('計算(サンプル)'!F143,"")</f>
        <v/>
      </c>
      <c r="H447" s="5" t="str">
        <f t="shared" si="5"/>
        <v/>
      </c>
      <c r="I447" s="5" t="str">
        <f>IF(ISBLANK(サンプル入力!I143),"",サンプル入力!I143)</f>
        <v/>
      </c>
      <c r="J447" s="5" t="str">
        <f>IF(ISBLANK(業務便入力!D294),"",業務便入力!D294)</f>
        <v/>
      </c>
      <c r="K447" s="5" t="str">
        <f>IF(ISBLANK(業務便入力!T294),"",業務便入力!T294)</f>
        <v/>
      </c>
    </row>
    <row r="448" spans="1:11">
      <c r="A448" s="6">
        <v>141</v>
      </c>
      <c r="B448" s="5" t="str">
        <f>IF(ISBLANK(ID管理番号商品名入力!E143),"",ID管理番号商品名入力!E143)</f>
        <v/>
      </c>
      <c r="C448" s="5" t="str">
        <f>IF(ISBLANK(ID管理番号商品名入力!F143),"",ID管理番号商品名入力!F143)</f>
        <v/>
      </c>
      <c r="D448" s="5" t="str">
        <f>IF(ISBLANK(サンプル入力!G144),"",サンプル入力!G144)</f>
        <v/>
      </c>
      <c r="E448" s="5" t="str">
        <f t="shared" si="4"/>
        <v/>
      </c>
      <c r="F448" s="5" t="str">
        <f ca="1">IFERROR(IF(D448=0,0,'計算(サンプル)'!E144),"")</f>
        <v/>
      </c>
      <c r="G448" s="5" t="str">
        <f ca="1">IFERROR('計算(サンプル)'!F144,"")</f>
        <v/>
      </c>
      <c r="H448" s="5" t="str">
        <f t="shared" si="5"/>
        <v/>
      </c>
      <c r="I448" s="5" t="str">
        <f>IF(ISBLANK(サンプル入力!I144),"",サンプル入力!I144)</f>
        <v/>
      </c>
      <c r="J448" s="5" t="str">
        <f>IF(ISBLANK(業務便入力!D295),"",業務便入力!D295)</f>
        <v/>
      </c>
      <c r="K448" s="5" t="str">
        <f>IF(ISBLANK(業務便入力!T295),"",業務便入力!T295)</f>
        <v/>
      </c>
    </row>
    <row r="449" spans="1:11">
      <c r="A449" s="6">
        <v>142</v>
      </c>
      <c r="B449" s="5" t="str">
        <f>IF(ISBLANK(ID管理番号商品名入力!E144),"",ID管理番号商品名入力!E144)</f>
        <v/>
      </c>
      <c r="C449" s="5" t="str">
        <f>IF(ISBLANK(ID管理番号商品名入力!F144),"",ID管理番号商品名入力!F144)</f>
        <v/>
      </c>
      <c r="D449" s="5" t="str">
        <f>IF(ISBLANK(サンプル入力!G145),"",サンプル入力!G145)</f>
        <v/>
      </c>
      <c r="E449" s="5" t="str">
        <f t="shared" si="4"/>
        <v/>
      </c>
      <c r="F449" s="5" t="str">
        <f ca="1">IFERROR(IF(D449=0,0,'計算(サンプル)'!E145),"")</f>
        <v/>
      </c>
      <c r="G449" s="5" t="str">
        <f ca="1">IFERROR('計算(サンプル)'!F145,"")</f>
        <v/>
      </c>
      <c r="H449" s="5" t="str">
        <f t="shared" si="5"/>
        <v/>
      </c>
      <c r="I449" s="5" t="str">
        <f>IF(ISBLANK(サンプル入力!I145),"",サンプル入力!I145)</f>
        <v/>
      </c>
      <c r="J449" s="5" t="str">
        <f>IF(ISBLANK(業務便入力!D296),"",業務便入力!D296)</f>
        <v/>
      </c>
      <c r="K449" s="5" t="str">
        <f>IF(ISBLANK(業務便入力!T296),"",業務便入力!T296)</f>
        <v/>
      </c>
    </row>
    <row r="450" spans="1:11">
      <c r="A450" s="6">
        <v>143</v>
      </c>
      <c r="B450" s="5" t="str">
        <f>IF(ISBLANK(ID管理番号商品名入力!E145),"",ID管理番号商品名入力!E145)</f>
        <v/>
      </c>
      <c r="C450" s="5" t="str">
        <f>IF(ISBLANK(ID管理番号商品名入力!F145),"",ID管理番号商品名入力!F145)</f>
        <v/>
      </c>
      <c r="D450" s="5" t="str">
        <f>IF(ISBLANK(サンプル入力!G146),"",サンプル入力!G146)</f>
        <v/>
      </c>
      <c r="E450" s="5" t="str">
        <f t="shared" si="4"/>
        <v/>
      </c>
      <c r="F450" s="5" t="str">
        <f ca="1">IFERROR(IF(D450=0,0,'計算(サンプル)'!E146),"")</f>
        <v/>
      </c>
      <c r="G450" s="5" t="str">
        <f ca="1">IFERROR('計算(サンプル)'!F146,"")</f>
        <v/>
      </c>
      <c r="H450" s="5" t="str">
        <f t="shared" si="5"/>
        <v/>
      </c>
      <c r="I450" s="5" t="str">
        <f>IF(ISBLANK(サンプル入力!I146),"",サンプル入力!I146)</f>
        <v/>
      </c>
      <c r="J450" s="5" t="str">
        <f>IF(ISBLANK(業務便入力!D297),"",業務便入力!D297)</f>
        <v/>
      </c>
      <c r="K450" s="5" t="str">
        <f>IF(ISBLANK(業務便入力!T297),"",業務便入力!T297)</f>
        <v/>
      </c>
    </row>
    <row r="451" spans="1:11">
      <c r="A451" s="6">
        <v>144</v>
      </c>
      <c r="B451" s="5" t="str">
        <f>IF(ISBLANK(ID管理番号商品名入力!E146),"",ID管理番号商品名入力!E146)</f>
        <v/>
      </c>
      <c r="C451" s="5" t="str">
        <f>IF(ISBLANK(ID管理番号商品名入力!F146),"",ID管理番号商品名入力!F146)</f>
        <v/>
      </c>
      <c r="D451" s="5" t="str">
        <f>IF(ISBLANK(サンプル入力!G147),"",サンプル入力!G147)</f>
        <v/>
      </c>
      <c r="E451" s="5" t="str">
        <f t="shared" si="4"/>
        <v/>
      </c>
      <c r="F451" s="5" t="str">
        <f ca="1">IFERROR(IF(D451=0,0,'計算(サンプル)'!E147),"")</f>
        <v/>
      </c>
      <c r="G451" s="5" t="str">
        <f ca="1">IFERROR('計算(サンプル)'!F147,"")</f>
        <v/>
      </c>
      <c r="H451" s="5" t="str">
        <f t="shared" si="5"/>
        <v/>
      </c>
      <c r="I451" s="5" t="str">
        <f>IF(ISBLANK(サンプル入力!I147),"",サンプル入力!I147)</f>
        <v/>
      </c>
      <c r="J451" s="5" t="str">
        <f>IF(ISBLANK(業務便入力!D298),"",業務便入力!D298)</f>
        <v/>
      </c>
      <c r="K451" s="5" t="str">
        <f>IF(ISBLANK(業務便入力!T298),"",業務便入力!T298)</f>
        <v/>
      </c>
    </row>
    <row r="452" spans="1:11">
      <c r="A452" s="6">
        <v>145</v>
      </c>
      <c r="B452" s="5" t="str">
        <f>IF(ISBLANK(ID管理番号商品名入力!E147),"",ID管理番号商品名入力!E147)</f>
        <v/>
      </c>
      <c r="C452" s="5" t="str">
        <f>IF(ISBLANK(ID管理番号商品名入力!F147),"",ID管理番号商品名入力!F147)</f>
        <v/>
      </c>
      <c r="D452" s="5" t="str">
        <f>IF(ISBLANK(サンプル入力!G148),"",サンプル入力!G148)</f>
        <v/>
      </c>
      <c r="E452" s="5" t="str">
        <f t="shared" si="4"/>
        <v/>
      </c>
      <c r="F452" s="5" t="str">
        <f ca="1">IFERROR(IF(D452=0,0,'計算(サンプル)'!E148),"")</f>
        <v/>
      </c>
      <c r="G452" s="5" t="str">
        <f ca="1">IFERROR('計算(サンプル)'!F148,"")</f>
        <v/>
      </c>
      <c r="H452" s="5" t="str">
        <f t="shared" si="5"/>
        <v/>
      </c>
      <c r="I452" s="5" t="str">
        <f>IF(ISBLANK(サンプル入力!I148),"",サンプル入力!I148)</f>
        <v/>
      </c>
      <c r="J452" s="5" t="str">
        <f>IF(ISBLANK(業務便入力!D299),"",業務便入力!D299)</f>
        <v/>
      </c>
      <c r="K452" s="5" t="str">
        <f>IF(ISBLANK(業務便入力!T299),"",業務便入力!T299)</f>
        <v/>
      </c>
    </row>
    <row r="453" spans="1:11">
      <c r="A453" s="6">
        <v>146</v>
      </c>
      <c r="B453" s="5" t="str">
        <f>IF(ISBLANK(ID管理番号商品名入力!E148),"",ID管理番号商品名入力!E148)</f>
        <v/>
      </c>
      <c r="C453" s="5" t="str">
        <f>IF(ISBLANK(ID管理番号商品名入力!F148),"",ID管理番号商品名入力!F148)</f>
        <v/>
      </c>
      <c r="D453" s="5" t="str">
        <f>IF(ISBLANK(サンプル入力!G149),"",サンプル入力!G149)</f>
        <v/>
      </c>
      <c r="E453" s="5" t="str">
        <f t="shared" si="4"/>
        <v/>
      </c>
      <c r="F453" s="5" t="str">
        <f ca="1">IFERROR(IF(D453=0,0,'計算(サンプル)'!E149),"")</f>
        <v/>
      </c>
      <c r="G453" s="5" t="str">
        <f ca="1">IFERROR('計算(サンプル)'!F149,"")</f>
        <v/>
      </c>
      <c r="H453" s="5" t="str">
        <f t="shared" si="5"/>
        <v/>
      </c>
      <c r="I453" s="5" t="str">
        <f>IF(ISBLANK(サンプル入力!I149),"",サンプル入力!I149)</f>
        <v/>
      </c>
      <c r="J453" s="5" t="str">
        <f>IF(ISBLANK(業務便入力!D300),"",業務便入力!D300)</f>
        <v/>
      </c>
      <c r="K453" s="5" t="str">
        <f>IF(ISBLANK(業務便入力!T300),"",業務便入力!T300)</f>
        <v/>
      </c>
    </row>
    <row r="454" spans="1:11">
      <c r="A454" s="6">
        <v>147</v>
      </c>
      <c r="B454" s="5" t="str">
        <f>IF(ISBLANK(ID管理番号商品名入力!E149),"",ID管理番号商品名入力!E149)</f>
        <v/>
      </c>
      <c r="C454" s="5" t="str">
        <f>IF(ISBLANK(ID管理番号商品名入力!F149),"",ID管理番号商品名入力!F149)</f>
        <v/>
      </c>
      <c r="D454" s="5" t="str">
        <f>IF(ISBLANK(サンプル入力!G150),"",サンプル入力!G150)</f>
        <v/>
      </c>
      <c r="E454" s="5" t="str">
        <f t="shared" si="4"/>
        <v/>
      </c>
      <c r="F454" s="5" t="str">
        <f ca="1">IFERROR(IF(D454=0,0,'計算(サンプル)'!E150),"")</f>
        <v/>
      </c>
      <c r="G454" s="5" t="str">
        <f ca="1">IFERROR('計算(サンプル)'!F150,"")</f>
        <v/>
      </c>
      <c r="H454" s="5" t="str">
        <f t="shared" si="5"/>
        <v/>
      </c>
      <c r="I454" s="5" t="str">
        <f>IF(ISBLANK(サンプル入力!I150),"",サンプル入力!I150)</f>
        <v/>
      </c>
      <c r="J454" s="5" t="str">
        <f>IF(ISBLANK(業務便入力!D301),"",業務便入力!D301)</f>
        <v/>
      </c>
      <c r="K454" s="5" t="str">
        <f>IF(ISBLANK(業務便入力!T301),"",業務便入力!T301)</f>
        <v/>
      </c>
    </row>
  </sheetData>
  <mergeCells count="33">
    <mergeCell ref="N331:W331"/>
    <mergeCell ref="N334:W334"/>
    <mergeCell ref="N316:W316"/>
    <mergeCell ref="N319:W319"/>
    <mergeCell ref="N322:W322"/>
    <mergeCell ref="N325:W325"/>
    <mergeCell ref="N328:W328"/>
    <mergeCell ref="N183:W183"/>
    <mergeCell ref="B305:K305"/>
    <mergeCell ref="N307:W307"/>
    <mergeCell ref="N310:W310"/>
    <mergeCell ref="N313:W313"/>
    <mergeCell ref="N168:W168"/>
    <mergeCell ref="N171:W171"/>
    <mergeCell ref="N174:W174"/>
    <mergeCell ref="N177:W177"/>
    <mergeCell ref="N180:W180"/>
    <mergeCell ref="B154:K154"/>
    <mergeCell ref="N156:W156"/>
    <mergeCell ref="N159:W159"/>
    <mergeCell ref="N162:W162"/>
    <mergeCell ref="N165:W165"/>
    <mergeCell ref="B2:K2"/>
    <mergeCell ref="N22:W22"/>
    <mergeCell ref="N25:W25"/>
    <mergeCell ref="N28:W28"/>
    <mergeCell ref="N31:W31"/>
    <mergeCell ref="N4:W4"/>
    <mergeCell ref="N7:W7"/>
    <mergeCell ref="N10:W10"/>
    <mergeCell ref="N13:W13"/>
    <mergeCell ref="N16:W16"/>
    <mergeCell ref="N19:W19"/>
  </mergeCells>
  <phoneticPr fontId="3"/>
  <hyperlinks>
    <hyperlink ref="D1" location="操作メニュー!A1" display="操作メニューへ戻る" xr:uid="{5F39FD22-F179-4C7A-9838-81CF1318176D}"/>
    <hyperlink ref="D153" location="操作メニュー!A1" display="操作メニューへ戻る" xr:uid="{FE5F6C89-11CD-4383-B7FD-579E88870386}"/>
    <hyperlink ref="D304" location="操作メニュー!A1" display="操作メニューへ戻る" xr:uid="{5FE49441-E626-4003-B233-27412F962972}"/>
  </hyperlinks>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2FC3E0-1CA5-4ACC-B190-3C4CCC9556B6}">
  <sheetPr codeName="Sheet27">
    <tabColor rgb="FFFF0000"/>
  </sheetPr>
  <dimension ref="A1:AW20"/>
  <sheetViews>
    <sheetView workbookViewId="0">
      <selection activeCell="A6" sqref="A6"/>
    </sheetView>
  </sheetViews>
  <sheetFormatPr defaultColWidth="8.69921875" defaultRowHeight="18"/>
  <cols>
    <col min="1" max="5" width="8.69921875" style="53"/>
    <col min="6" max="6" width="39.69921875" style="53" customWidth="1"/>
    <col min="7" max="7" width="8.69921875" style="53"/>
    <col min="8" max="8" width="25.5" style="53" customWidth="1"/>
    <col min="9" max="9" width="59.8984375" style="53" customWidth="1"/>
    <col min="10" max="10" width="16.59765625" style="53" customWidth="1"/>
    <col min="11" max="13" width="8.69921875" style="53"/>
    <col min="14" max="14" width="26.5" style="53" customWidth="1"/>
    <col min="15" max="16" width="8.69921875" style="53"/>
    <col min="17" max="18" width="20.8984375" style="53" customWidth="1"/>
    <col min="19" max="19" width="14" style="155" customWidth="1"/>
    <col min="20" max="16384" width="8.69921875" style="53"/>
  </cols>
  <sheetData>
    <row r="1" spans="1:49" ht="28.8">
      <c r="A1" s="4" t="s">
        <v>497</v>
      </c>
      <c r="F1" s="151" t="s">
        <v>561</v>
      </c>
    </row>
    <row r="2" spans="1:49">
      <c r="B2" s="134"/>
    </row>
    <row r="4" spans="1:49">
      <c r="Q4" s="135"/>
    </row>
    <row r="5" spans="1:49">
      <c r="A5" s="136" t="s">
        <v>498</v>
      </c>
      <c r="B5" s="136" t="s">
        <v>499</v>
      </c>
      <c r="C5" s="136" t="s">
        <v>500</v>
      </c>
      <c r="D5" s="136" t="s">
        <v>83</v>
      </c>
      <c r="E5" s="136" t="s">
        <v>501</v>
      </c>
      <c r="F5" s="136" t="s">
        <v>84</v>
      </c>
      <c r="G5" s="136" t="s">
        <v>502</v>
      </c>
      <c r="H5" s="136" t="s">
        <v>85</v>
      </c>
      <c r="I5" s="136" t="s">
        <v>86</v>
      </c>
      <c r="J5" s="136" t="s">
        <v>503</v>
      </c>
      <c r="K5" s="136" t="s">
        <v>87</v>
      </c>
      <c r="L5" s="136" t="s">
        <v>88</v>
      </c>
      <c r="M5" s="136" t="s">
        <v>89</v>
      </c>
      <c r="N5" s="136" t="s">
        <v>93</v>
      </c>
      <c r="O5" s="136" t="s">
        <v>90</v>
      </c>
      <c r="P5" s="136" t="s">
        <v>91</v>
      </c>
      <c r="Q5" s="136" t="s">
        <v>92</v>
      </c>
      <c r="R5" s="136" t="s">
        <v>504</v>
      </c>
      <c r="S5" s="156" t="s">
        <v>505</v>
      </c>
      <c r="T5" s="136" t="s">
        <v>506</v>
      </c>
      <c r="U5" s="136" t="s">
        <v>95</v>
      </c>
      <c r="V5" s="136" t="s">
        <v>96</v>
      </c>
      <c r="W5" s="136" t="s">
        <v>97</v>
      </c>
      <c r="X5" s="136" t="s">
        <v>98</v>
      </c>
      <c r="Y5" s="136" t="s">
        <v>99</v>
      </c>
      <c r="Z5" s="136" t="s">
        <v>100</v>
      </c>
      <c r="AA5" s="136" t="s">
        <v>101</v>
      </c>
      <c r="AB5" s="136" t="s">
        <v>102</v>
      </c>
      <c r="AC5" s="136" t="s">
        <v>103</v>
      </c>
      <c r="AD5" s="136" t="s">
        <v>104</v>
      </c>
      <c r="AE5" s="136" t="s">
        <v>105</v>
      </c>
      <c r="AF5" s="136" t="s">
        <v>106</v>
      </c>
      <c r="AG5" s="136" t="s">
        <v>107</v>
      </c>
      <c r="AH5" s="136" t="s">
        <v>108</v>
      </c>
      <c r="AI5" s="136" t="s">
        <v>109</v>
      </c>
      <c r="AJ5" s="136" t="s">
        <v>110</v>
      </c>
      <c r="AK5" s="136" t="s">
        <v>111</v>
      </c>
      <c r="AL5" s="136" t="s">
        <v>112</v>
      </c>
      <c r="AM5" s="136" t="s">
        <v>113</v>
      </c>
      <c r="AN5" s="136" t="s">
        <v>114</v>
      </c>
      <c r="AO5" s="136" t="s">
        <v>115</v>
      </c>
      <c r="AP5" s="136" t="s">
        <v>116</v>
      </c>
      <c r="AQ5" s="136" t="s">
        <v>117</v>
      </c>
      <c r="AR5" s="136" t="s">
        <v>118</v>
      </c>
      <c r="AS5" s="136" t="s">
        <v>119</v>
      </c>
      <c r="AT5" s="136"/>
    </row>
    <row r="6" spans="1:49" ht="17.25" customHeight="1">
      <c r="B6" s="149"/>
      <c r="E6" s="149"/>
      <c r="AU6" s="138"/>
      <c r="AW6" s="138"/>
    </row>
    <row r="7" spans="1:49" ht="17.25" customHeight="1">
      <c r="B7" s="149"/>
      <c r="D7" s="138"/>
      <c r="E7" s="150"/>
      <c r="AT7" s="138"/>
      <c r="AV7" s="138"/>
    </row>
    <row r="8" spans="1:49" ht="17.25" customHeight="1">
      <c r="A8" s="138"/>
      <c r="B8" s="149"/>
      <c r="E8" s="150"/>
    </row>
    <row r="9" spans="1:49">
      <c r="B9" s="149"/>
      <c r="AQ9" s="138"/>
    </row>
    <row r="10" spans="1:49">
      <c r="B10" s="149"/>
    </row>
    <row r="11" spans="1:49">
      <c r="B11" s="149"/>
      <c r="N11" s="150"/>
    </row>
    <row r="12" spans="1:49">
      <c r="B12" s="149"/>
      <c r="N12" s="150"/>
    </row>
    <row r="13" spans="1:49">
      <c r="B13" s="149"/>
      <c r="N13" s="150"/>
    </row>
    <row r="14" spans="1:49">
      <c r="B14" s="149"/>
      <c r="N14" s="150"/>
    </row>
    <row r="15" spans="1:49">
      <c r="B15" s="149"/>
      <c r="N15" s="150"/>
    </row>
    <row r="16" spans="1:49">
      <c r="B16" s="149"/>
    </row>
    <row r="17" spans="2:2">
      <c r="B17" s="149"/>
    </row>
    <row r="18" spans="2:2">
      <c r="B18" s="149"/>
    </row>
    <row r="19" spans="2:2">
      <c r="B19" s="149"/>
    </row>
    <row r="20" spans="2:2">
      <c r="B20" s="149"/>
    </row>
  </sheetData>
  <phoneticPr fontId="3"/>
  <hyperlinks>
    <hyperlink ref="F1" location="操作メニュー!A1" display="操作メニューへ戻る" xr:uid="{D2610189-5B55-461C-A497-5A7C6F05A199}"/>
  </hyperlinks>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B4DF16-BFA2-4E15-9C13-54440FC8E705}">
  <sheetPr codeName="Sheet28">
    <tabColor rgb="FF00B050"/>
  </sheetPr>
  <dimension ref="A1:AT152"/>
  <sheetViews>
    <sheetView topLeftCell="N1" workbookViewId="0">
      <selection activeCell="AC150" sqref="AC150"/>
    </sheetView>
  </sheetViews>
  <sheetFormatPr defaultColWidth="8.69921875" defaultRowHeight="18"/>
  <cols>
    <col min="1" max="5" width="8.69921875" style="53"/>
    <col min="6" max="6" width="39.69921875" style="53" customWidth="1"/>
    <col min="7" max="7" width="8.69921875" style="53"/>
    <col min="8" max="8" width="25.5" style="53" customWidth="1"/>
    <col min="9" max="9" width="59.8984375" style="53" customWidth="1"/>
    <col min="10" max="10" width="16.59765625" style="53" customWidth="1"/>
    <col min="11" max="13" width="8.69921875" style="53"/>
    <col min="14" max="14" width="26.5" style="53" customWidth="1"/>
    <col min="15" max="16" width="8.69921875" style="53"/>
    <col min="17" max="18" width="20.8984375" style="53" customWidth="1"/>
    <col min="19" max="19" width="14" style="53" customWidth="1"/>
    <col min="20" max="16384" width="8.69921875" style="53"/>
  </cols>
  <sheetData>
    <row r="1" spans="1:46" ht="28.8">
      <c r="A1" s="4" t="s">
        <v>507</v>
      </c>
      <c r="F1" s="151" t="s">
        <v>561</v>
      </c>
    </row>
    <row r="2" spans="1:46">
      <c r="B2" s="134"/>
    </row>
    <row r="4" spans="1:46">
      <c r="Q4" s="135"/>
    </row>
    <row r="5" spans="1:46">
      <c r="A5" s="136" t="s">
        <v>498</v>
      </c>
      <c r="B5" s="136" t="s">
        <v>499</v>
      </c>
      <c r="C5" s="136" t="s">
        <v>500</v>
      </c>
      <c r="D5" s="136" t="s">
        <v>83</v>
      </c>
      <c r="E5" s="136" t="s">
        <v>501</v>
      </c>
      <c r="F5" s="136" t="s">
        <v>84</v>
      </c>
      <c r="G5" s="136" t="s">
        <v>496</v>
      </c>
      <c r="H5" s="136" t="s">
        <v>85</v>
      </c>
      <c r="I5" s="136" t="s">
        <v>86</v>
      </c>
      <c r="J5" s="136" t="s">
        <v>503</v>
      </c>
      <c r="K5" s="136" t="s">
        <v>574</v>
      </c>
      <c r="L5" s="136" t="s">
        <v>88</v>
      </c>
      <c r="M5" s="136" t="s">
        <v>89</v>
      </c>
      <c r="N5" s="136" t="s">
        <v>93</v>
      </c>
      <c r="O5" s="136" t="s">
        <v>90</v>
      </c>
      <c r="P5" s="136" t="s">
        <v>91</v>
      </c>
      <c r="Q5" s="136" t="s">
        <v>92</v>
      </c>
      <c r="R5" s="136" t="s">
        <v>504</v>
      </c>
      <c r="S5" s="136" t="s">
        <v>505</v>
      </c>
      <c r="T5" s="136" t="s">
        <v>506</v>
      </c>
      <c r="U5" s="136" t="s">
        <v>95</v>
      </c>
      <c r="V5" s="136" t="s">
        <v>96</v>
      </c>
      <c r="W5" s="136" t="s">
        <v>97</v>
      </c>
      <c r="X5" s="136" t="s">
        <v>98</v>
      </c>
      <c r="Y5" s="136" t="s">
        <v>99</v>
      </c>
      <c r="Z5" s="136" t="s">
        <v>100</v>
      </c>
      <c r="AA5" s="136" t="s">
        <v>101</v>
      </c>
      <c r="AB5" s="136" t="s">
        <v>102</v>
      </c>
      <c r="AC5" s="136" t="s">
        <v>103</v>
      </c>
      <c r="AD5" s="136" t="s">
        <v>104</v>
      </c>
      <c r="AE5" s="136" t="s">
        <v>105</v>
      </c>
      <c r="AF5" s="136" t="s">
        <v>106</v>
      </c>
      <c r="AG5" s="136" t="s">
        <v>107</v>
      </c>
      <c r="AH5" s="136" t="s">
        <v>108</v>
      </c>
      <c r="AI5" s="136" t="s">
        <v>109</v>
      </c>
      <c r="AJ5" s="136" t="s">
        <v>110</v>
      </c>
      <c r="AK5" s="136" t="s">
        <v>111</v>
      </c>
      <c r="AL5" s="136" t="s">
        <v>112</v>
      </c>
      <c r="AM5" s="136" t="s">
        <v>113</v>
      </c>
      <c r="AN5" s="136" t="s">
        <v>114</v>
      </c>
      <c r="AO5" s="136" t="s">
        <v>115</v>
      </c>
      <c r="AP5" s="136" t="s">
        <v>116</v>
      </c>
      <c r="AQ5" s="136" t="s">
        <v>117</v>
      </c>
      <c r="AR5" s="136" t="s">
        <v>118</v>
      </c>
      <c r="AS5" s="136" t="s">
        <v>119</v>
      </c>
      <c r="AT5" s="136"/>
    </row>
    <row r="6" spans="1:46">
      <c r="A6" s="53" t="str">
        <f>IF(ISBLANK(現行セット情報CSV!A6),"",現行セット情報CSV!A6)</f>
        <v/>
      </c>
      <c r="B6" s="53" t="str">
        <f>IF(ISBLANK(現行セット情報CSV!B6),"",現行セット情報CSV!B6)</f>
        <v/>
      </c>
      <c r="C6" s="53" t="str">
        <f>IF(ISBLANK(現行セット情報CSV!C6),"",現行セット情報CSV!C6)</f>
        <v/>
      </c>
      <c r="D6" s="53" t="str">
        <f>IF(ISBLANK(現行セット情報CSV!D6),"",現行セット情報CSV!D6)</f>
        <v/>
      </c>
      <c r="E6" s="53" t="str">
        <f>IF(ISBLANK(現行セット情報CSV!E6),"",現行セット情報CSV!E6)</f>
        <v/>
      </c>
      <c r="F6" s="53" t="str">
        <f>IF(ISBLANK(現行セット情報CSV!F6),"",現行セット情報CSV!F6)</f>
        <v/>
      </c>
      <c r="G6" s="53" t="str">
        <f>IF(ISBLANK(現行セット情報CSV!G6),"",現行セット情報CSV!G6)</f>
        <v/>
      </c>
      <c r="H6" s="53" t="str">
        <f>IF(ISBLANK(現行セット情報CSV!H6),"",現行セット情報CSV!H6)</f>
        <v/>
      </c>
      <c r="I6" s="53" t="str">
        <f>IF(ISBLANK(現行セット情報CSV!I6),"",現行セット情報CSV!I6)</f>
        <v/>
      </c>
      <c r="J6" s="53" t="str">
        <f>IF(ISBLANK(現行セット情報CSV!J6),"",現行セット情報CSV!J6)</f>
        <v/>
      </c>
      <c r="K6" s="53" t="str">
        <f>IF(ISBLANK(現行セット情報CSV!K6),"",現行セット情報CSV!K6)</f>
        <v/>
      </c>
      <c r="L6" s="53" t="str">
        <f>IF(ISBLANK(現行セット情報CSV!L6),"",現行セット情報CSV!L6)</f>
        <v/>
      </c>
      <c r="M6" s="53" t="str">
        <f>IF(ISBLANK(現行セット情報CSV!M6),"",現行セット情報CSV!M6)</f>
        <v/>
      </c>
      <c r="N6" s="53" t="str">
        <f>IF(ISBLANK(現行セット情報CSV!N6),"",現行セット情報CSV!N6)</f>
        <v/>
      </c>
      <c r="O6" s="53" t="str">
        <f>IF(ISBLANK(現行セット情報CSV!O6),"",現行セット情報CSV!O6)</f>
        <v/>
      </c>
      <c r="P6" s="53" t="str">
        <f>IF(ISBLANK(現行セット情報CSV!P6),"",現行セット情報CSV!P6)</f>
        <v/>
      </c>
      <c r="Q6" s="53" t="str">
        <f>IF(ISBLANK(現行セット情報CSV!Q6),"",現行セット情報CSV!Q6)</f>
        <v/>
      </c>
      <c r="R6" s="53" t="str">
        <f>IF(ISBLANK(現行セット情報CSV!R6),"",現行セット情報CSV!R6)</f>
        <v/>
      </c>
      <c r="S6" s="53" t="str">
        <f>IF(ISBLANK(現行セット情報CSV!S6),"",現行セット情報CSV!S6)</f>
        <v/>
      </c>
      <c r="T6" s="53" t="str">
        <f ca="1">IFERROR(OFFSET('セット情報(宅配便）'!$P$2,MATCH($G6,BカートセットID入力!$C$4:$C$150,0),COLUMN()-COLUMN($T1)),IFERROR(OFFSET('セット情報(業務便）'!$P$2,MATCH($G6,BカートセットID入力!$F$4:$F$150,0),COLUMN()-COLUMN($T1)),IFERROR(OFFSET('セット情報（サンプル）'!$N$2,MATCH($G6,BカートセットID入力!$I$4:$I$150,0),COLUMN()-COLUMN($T1)),IFERROR(OFFSET('セット情報（イレギュラーサンプル）'!$N$2,MATCH($G6,BカートセットID入力!$L$4:$L$150,0),COLUMN()-COLUMN($T1)),""))))</f>
        <v/>
      </c>
      <c r="U6" s="53" t="str">
        <f ca="1">IFERROR(OFFSET('セット情報(宅配便）'!$P$2,MATCH($G6,BカートセットID入力!$C$4:$C$150,0),COLUMN()-COLUMN($T1)),IFERROR(OFFSET('セット情報(業務便）'!$P$2,MATCH($G6,BカートセットID入力!$F$4:$F$150,0),COLUMN()-COLUMN($T1)),IFERROR(OFFSET('セット情報（サンプル）'!$N$2,MATCH($G6,BカートセットID入力!$I$4:$I$150,0),COLUMN()-COLUMN($T1)),IFERROR(OFFSET('セット情報（イレギュラーサンプル）'!$N$2,MATCH($G6,BカートセットID入力!$L$4:$L$150,0),COLUMN()-COLUMN($T1)),""))))</f>
        <v/>
      </c>
      <c r="V6" s="53" t="str">
        <f ca="1">IFERROR(OFFSET('セット情報(宅配便）'!$P$2,MATCH($G6,BカートセットID入力!$C$4:$C$150,0),COLUMN()-COLUMN($T1)),IFERROR(OFFSET('セット情報(業務便）'!$P$2,MATCH($G6,BカートセットID入力!$F$4:$F$150,0),COLUMN()-COLUMN($T1)),IFERROR(OFFSET('セット情報（サンプル）'!$N$2,MATCH($G6,BカートセットID入力!$I$4:$I$150,0),COLUMN()-COLUMN($T1)),IFERROR(OFFSET('セット情報（イレギュラーサンプル）'!$N$2,MATCH($G6,BカートセットID入力!$L$4:$L$150,0),COLUMN()-COLUMN($T1)),""))))</f>
        <v/>
      </c>
      <c r="W6" s="53" t="str">
        <f ca="1">IFERROR(OFFSET('セット情報(宅配便）'!$P$2,MATCH($G6,BカートセットID入力!$C$4:$C$150,0),COLUMN()-COLUMN($T1)),IFERROR(OFFSET('セット情報(業務便）'!$P$2,MATCH($G6,BカートセットID入力!$F$4:$F$150,0),COLUMN()-COLUMN($T1)),IFERROR(OFFSET('セット情報（サンプル）'!$N$2,MATCH($G6,BカートセットID入力!$I$4:$I$150,0),COLUMN()-COLUMN($T1)),IFERROR(OFFSET('セット情報（イレギュラーサンプル）'!$N$2,MATCH($G6,BカートセットID入力!$L$4:$L$150,0),COLUMN()-COLUMN($T1)),""))))</f>
        <v/>
      </c>
      <c r="X6" s="53" t="str">
        <f ca="1">IFERROR(OFFSET('セット情報(宅配便）'!$P$2,MATCH($G6,BカートセットID入力!$C$4:$C$150,0),COLUMN()-COLUMN($T1)),IFERROR(OFFSET('セット情報(業務便）'!$P$2,MATCH($G6,BカートセットID入力!$F$4:$F$150,0),COLUMN()-COLUMN($T1)),IFERROR(OFFSET('セット情報（サンプル）'!$N$2,MATCH($G6,BカートセットID入力!$I$4:$I$150,0),COLUMN()-COLUMN($T1)),IFERROR(OFFSET('セット情報（イレギュラーサンプル）'!$N$2,MATCH($G6,BカートセットID入力!$L$4:$L$150,0),COLUMN()-COLUMN($T1)),""))))</f>
        <v/>
      </c>
      <c r="Y6" s="53" t="str">
        <f ca="1">IFERROR(OFFSET('セット情報(宅配便）'!$P$2,MATCH($G6,BカートセットID入力!$C$4:$C$150,0),COLUMN()-COLUMN($T1)),IFERROR(OFFSET('セット情報(業務便）'!$P$2,MATCH($G6,BカートセットID入力!$F$4:$F$150,0),COLUMN()-COLUMN($T1)),IFERROR(OFFSET('セット情報（サンプル）'!$N$2,MATCH($G6,BカートセットID入力!$I$4:$I$150,0),COLUMN()-COLUMN($T1)),IFERROR(OFFSET('セット情報（イレギュラーサンプル）'!$N$2,MATCH($G6,BカートセットID入力!$L$4:$L$150,0),COLUMN()-COLUMN($T1)),""))))</f>
        <v/>
      </c>
      <c r="Z6" s="53" t="str">
        <f ca="1">IFERROR(OFFSET('セット情報(宅配便）'!$P$2,MATCH($G6,BカートセットID入力!$C$4:$C$150,0),COLUMN()-COLUMN($T1)),IFERROR(OFFSET('セット情報(業務便）'!$P$2,MATCH($G6,BカートセットID入力!$F$4:$F$150,0),COLUMN()-COLUMN($T1)),IFERROR(OFFSET('セット情報（サンプル）'!$N$2,MATCH($G6,BカートセットID入力!$I$4:$I$150,0),COLUMN()-COLUMN($T1)),IFERROR(OFFSET('セット情報（イレギュラーサンプル）'!$N$2,MATCH($G6,BカートセットID入力!$L$4:$L$150,0),COLUMN()-COLUMN($T1)),""))))</f>
        <v/>
      </c>
      <c r="AA6" s="53" t="str">
        <f ca="1">IFERROR(OFFSET('セット情報(宅配便）'!$P$2,MATCH($G6,BカートセットID入力!$C$4:$C$150,0),COLUMN()-COLUMN($T1)),IFERROR(OFFSET('セット情報(業務便）'!$P$2,MATCH($G6,BカートセットID入力!$F$4:$F$150,0),COLUMN()-COLUMN($T1)),IFERROR(OFFSET('セット情報（サンプル）'!$N$2,MATCH($G6,BカートセットID入力!$I$4:$I$150,0),COLUMN()-COLUMN($T1)),IFERROR(OFFSET('セット情報（イレギュラーサンプル）'!$N$2,MATCH($G6,BカートセットID入力!$L$4:$L$150,0),COLUMN()-COLUMN($T1)),""))))</f>
        <v/>
      </c>
      <c r="AB6" s="53" t="str">
        <f ca="1">IFERROR(OFFSET('セット情報(宅配便）'!$P$2,MATCH($G6,BカートセットID入力!$C$4:$C$150,0),COLUMN()-COLUMN($T1)),IFERROR(OFFSET('セット情報(業務便）'!$P$2,MATCH($G6,BカートセットID入力!$F$4:$F$150,0),COLUMN()-COLUMN($T1)),IFERROR(OFFSET('セット情報（サンプル）'!$N$2,MATCH($G6,BカートセットID入力!$I$4:$I$150,0),COLUMN()-COLUMN($T1)),IFERROR(OFFSET('セット情報（イレギュラーサンプル）'!$N$2,MATCH($G6,BカートセットID入力!$L$4:$L$150,0),COLUMN()-COLUMN($T1)),""))))</f>
        <v/>
      </c>
      <c r="AC6" s="53" t="str">
        <f ca="1">IFERROR(OFFSET('セット情報(宅配便）'!$P$2,MATCH($G6,BカートセットID入力!$C$4:$C$150,0),COLUMN()-COLUMN($T1)),IFERROR(OFFSET('セット情報(業務便）'!$P$2,MATCH($G6,BカートセットID入力!$F$4:$F$150,0),COLUMN()-COLUMN($T1)),IFERROR(OFFSET('セット情報（サンプル）'!$N$2,MATCH($G6,BカートセットID入力!$I$4:$I$150,0),COLUMN()-COLUMN($T1)),IFERROR(OFFSET('セット情報（イレギュラーサンプル）'!$N$2,MATCH($G6,BカートセットID入力!$L$4:$L$150,0),COLUMN()-COLUMN($T1)),""))))</f>
        <v/>
      </c>
      <c r="AD6" s="53" t="str">
        <f ca="1">IFERROR(OFFSET('セット情報(宅配便）'!$P$2,MATCH($G6,BカートセットID入力!$C$4:$C$150,0),COLUMN()-COLUMN($T1)),IFERROR(OFFSET('セット情報(業務便）'!$P$2,MATCH($G6,BカートセットID入力!$F$4:$F$150,0),COLUMN()-COLUMN($T1)),IFERROR(OFFSET('セット情報（サンプル）'!$N$2,MATCH($G6,BカートセットID入力!$I$4:$I$150,0),COLUMN()-COLUMN($T1)),IFERROR(OFFSET('セット情報（イレギュラーサンプル）'!$N$2,MATCH($G6,BカートセットID入力!$L$4:$L$150,0),COLUMN()-COLUMN($T1)),""))))</f>
        <v/>
      </c>
      <c r="AE6" s="53" t="str">
        <f ca="1">IFERROR(OFFSET('セット情報(宅配便）'!$P$2,MATCH($G6,BカートセットID入力!$C$4:$C$150,0),COLUMN()-COLUMN($T1)),IFERROR(OFFSET('セット情報(業務便）'!$P$2,MATCH($G6,BカートセットID入力!$F$4:$F$150,0),COLUMN()-COLUMN($T1)),IFERROR(OFFSET('セット情報（サンプル）'!$N$2,MATCH($G6,BカートセットID入力!$I$4:$I$150,0),COLUMN()-COLUMN($T1)),IFERROR(OFFSET('セット情報（イレギュラーサンプル）'!$N$2,MATCH($G6,BカートセットID入力!$L$4:$L$150,0),COLUMN()-COLUMN($T1)),""))))</f>
        <v/>
      </c>
      <c r="AF6" s="53" t="str">
        <f ca="1">IFERROR(OFFSET('セット情報(宅配便）'!$P$2,MATCH($G6,BカートセットID入力!$C$4:$C$150,0),COLUMN()-COLUMN($T1)),IFERROR(OFFSET('セット情報(業務便）'!$P$2,MATCH($G6,BカートセットID入力!$F$4:$F$150,0),COLUMN()-COLUMN($T1)),IFERROR(OFFSET('セット情報（サンプル）'!$N$2,MATCH($G6,BカートセットID入力!$I$4:$I$150,0),COLUMN()-COLUMN($T1)),IFERROR(OFFSET('セット情報（イレギュラーサンプル）'!$N$2,MATCH($G6,BカートセットID入力!$L$4:$L$150,0),COLUMN()-COLUMN($T1)),""))))</f>
        <v/>
      </c>
      <c r="AG6" s="53" t="str">
        <f ca="1">IFERROR(OFFSET('セット情報(宅配便）'!$P$2,MATCH($G6,BカートセットID入力!$C$4:$C$150,0),COLUMN()-COLUMN($T1)),IFERROR(OFFSET('セット情報(業務便）'!$P$2,MATCH($G6,BカートセットID入力!$F$4:$F$150,0),COLUMN()-COLUMN($T1)),IFERROR(OFFSET('セット情報（サンプル）'!$N$2,MATCH($G6,BカートセットID入力!$I$4:$I$150,0),COLUMN()-COLUMN($T1)),IFERROR(OFFSET('セット情報（イレギュラーサンプル）'!$N$2,MATCH($G6,BカートセットID入力!$L$4:$L$150,0),COLUMN()-COLUMN($T1)),""))))</f>
        <v/>
      </c>
      <c r="AH6" s="53" t="str">
        <f ca="1">IFERROR(OFFSET('セット情報(宅配便）'!$P$2,MATCH($G6,BカートセットID入力!$C$4:$C$150,0),COLUMN()-COLUMN($T1)),IFERROR(OFFSET('セット情報(業務便）'!$P$2,MATCH($G6,BカートセットID入力!$F$4:$F$150,0),COLUMN()-COLUMN($T1)),IFERROR(OFFSET('セット情報（サンプル）'!$N$2,MATCH($G6,BカートセットID入力!$I$4:$I$150,0),COLUMN()-COLUMN($T1)),IFERROR(OFFSET('セット情報（イレギュラーサンプル）'!$N$2,MATCH($G6,BカートセットID入力!$L$4:$L$150,0),COLUMN()-COLUMN($T1)),""))))</f>
        <v/>
      </c>
      <c r="AI6" s="53" t="str">
        <f ca="1">IFERROR(OFFSET('セット情報(宅配便）'!$P$2,MATCH($G6,BカートセットID入力!$C$4:$C$150,0),COLUMN()-COLUMN($T1)),IFERROR(OFFSET('セット情報(業務便）'!$P$2,MATCH($G6,BカートセットID入力!$F$4:$F$150,0),COLUMN()-COLUMN($T1)),IFERROR(OFFSET('セット情報（サンプル）'!$N$2,MATCH($G6,BカートセットID入力!$I$4:$I$150,0),COLUMN()-COLUMN($T1)),IFERROR(OFFSET('セット情報（イレギュラーサンプル）'!$N$2,MATCH($G6,BカートセットID入力!$L$4:$L$150,0),COLUMN()-COLUMN($T1)),""))))</f>
        <v/>
      </c>
      <c r="AJ6" s="53" t="str">
        <f ca="1">IFERROR(OFFSET('セット情報(宅配便）'!$P$2,MATCH($G6,BカートセットID入力!$C$4:$C$150,0),COLUMN()-COLUMN($T1)),IFERROR(OFFSET('セット情報(業務便）'!$P$2,MATCH($G6,BカートセットID入力!$F$4:$F$150,0),COLUMN()-COLUMN($T1)),IFERROR(OFFSET('セット情報（サンプル）'!$N$2,MATCH($G6,BカートセットID入力!$I$4:$I$150,0),COLUMN()-COLUMN($T1)),IFERROR(OFFSET('セット情報（イレギュラーサンプル）'!$N$2,MATCH($G6,BカートセットID入力!$L$4:$L$150,0),COLUMN()-COLUMN($T1)),""))))</f>
        <v/>
      </c>
      <c r="AK6" s="53" t="str">
        <f ca="1">IFERROR(OFFSET('セット情報(宅配便）'!$P$2,MATCH($G6,BカートセットID入力!$C$4:$C$150,0),COLUMN()-COLUMN($T1)),IFERROR(OFFSET('セット情報(業務便）'!$P$2,MATCH($G6,BカートセットID入力!$F$4:$F$150,0),COLUMN()-COLUMN($T1)),IFERROR(OFFSET('セット情報（サンプル）'!$N$2,MATCH($G6,BカートセットID入力!$I$4:$I$150,0),COLUMN()-COLUMN($T1)),IFERROR(OFFSET('セット情報（イレギュラーサンプル）'!$N$2,MATCH($G6,BカートセットID入力!$L$4:$L$150,0),COLUMN()-COLUMN($T1)),""))))</f>
        <v/>
      </c>
      <c r="AL6" s="53" t="str">
        <f ca="1">IFERROR(OFFSET('セット情報(宅配便）'!$P$2,MATCH($G6,BカートセットID入力!$C$4:$C$150,0),COLUMN()-COLUMN($T1)),IFERROR(OFFSET('セット情報(業務便）'!$P$2,MATCH($G6,BカートセットID入力!$F$4:$F$150,0),COLUMN()-COLUMN($T1)),IFERROR(OFFSET('セット情報（サンプル）'!$N$2,MATCH($G6,BカートセットID入力!$I$4:$I$150,0),COLUMN()-COLUMN($T1)),IFERROR(OFFSET('セット情報（イレギュラーサンプル）'!$N$2,MATCH($G6,BカートセットID入力!$L$4:$L$150,0),COLUMN()-COLUMN($T1)),""))))</f>
        <v/>
      </c>
      <c r="AM6" s="53" t="str">
        <f ca="1">IFERROR(OFFSET('セット情報(宅配便）'!$P$2,MATCH($G6,BカートセットID入力!$C$4:$C$150,0),COLUMN()-COLUMN($T1)),IFERROR(OFFSET('セット情報(業務便）'!$P$2,MATCH($G6,BカートセットID入力!$F$4:$F$150,0),COLUMN()-COLUMN($T1)),IFERROR(OFFSET('セット情報（サンプル）'!$N$2,MATCH($G6,BカートセットID入力!$I$4:$I$150,0),COLUMN()-COLUMN($T1)),IFERROR(OFFSET('セット情報（イレギュラーサンプル）'!$N$2,MATCH($G6,BカートセットID入力!$L$4:$L$150,0),COLUMN()-COLUMN($T1)),""))))</f>
        <v/>
      </c>
      <c r="AN6" s="53" t="str">
        <f ca="1">IFERROR(OFFSET('セット情報(宅配便）'!$P$2,MATCH($G6,BカートセットID入力!$C$4:$C$150,0),COLUMN()-COLUMN($T1)),IFERROR(OFFSET('セット情報(業務便）'!$P$2,MATCH($G6,BカートセットID入力!$F$4:$F$150,0),COLUMN()-COLUMN($T1)),IFERROR(OFFSET('セット情報（サンプル）'!$N$2,MATCH($G6,BカートセットID入力!$I$4:$I$150,0),COLUMN()-COLUMN($T1)),IFERROR(OFFSET('セット情報（イレギュラーサンプル）'!$N$2,MATCH($G6,BカートセットID入力!$L$4:$L$150,0),COLUMN()-COLUMN($T1)),""))))</f>
        <v/>
      </c>
      <c r="AO6" s="53" t="str">
        <f ca="1">IFERROR(OFFSET('セット情報(宅配便）'!$P$2,MATCH($G6,BカートセットID入力!$C$4:$C$150,0),COLUMN()-COLUMN($T1)),IFERROR(OFFSET('セット情報(業務便）'!$P$2,MATCH($G6,BカートセットID入力!$F$4:$F$150,0),COLUMN()-COLUMN($T1)),IFERROR(OFFSET('セット情報（サンプル）'!$N$2,MATCH($G6,BカートセットID入力!$I$4:$I$150,0),COLUMN()-COLUMN($T1)),IFERROR(OFFSET('セット情報（イレギュラーサンプル）'!$N$2,MATCH($G6,BカートセットID入力!$L$4:$L$150,0),COLUMN()-COLUMN($T1)),""))))</f>
        <v/>
      </c>
      <c r="AP6" s="53" t="str">
        <f ca="1">IFERROR(OFFSET('セット情報(宅配便）'!$P$2,MATCH($G6,BカートセットID入力!$C$4:$C$150,0),COLUMN()-COLUMN($T1)),IFERROR(OFFSET('セット情報(業務便）'!$P$2,MATCH($G6,BカートセットID入力!$F$4:$F$150,0),COLUMN()-COLUMN($T1)),IFERROR(OFFSET('セット情報（サンプル）'!$N$2,MATCH($G6,BカートセットID入力!$I$4:$I$150,0),COLUMN()-COLUMN($T1)),IFERROR(OFFSET('セット情報（イレギュラーサンプル）'!$N$2,MATCH($G6,BカートセットID入力!$L$4:$L$150,0),COLUMN()-COLUMN($T1)),""))))</f>
        <v/>
      </c>
      <c r="AQ6" s="53" t="str">
        <f ca="1">IFERROR(OFFSET('セット情報(宅配便）'!$P$2,MATCH($G6,BカートセットID入力!$C$4:$C$150,0),COLUMN()-COLUMN($T1)),IFERROR(OFFSET('セット情報(業務便）'!$P$2,MATCH($G6,BカートセットID入力!$F$4:$F$150,0),COLUMN()-COLUMN($T1)),IFERROR(OFFSET('セット情報（サンプル）'!$N$2,MATCH($G6,BカートセットID入力!$I$4:$I$150,0),COLUMN()-COLUMN($T1)),IFERROR(OFFSET('セット情報（イレギュラーサンプル）'!$N$2,MATCH($G6,BカートセットID入力!$L$4:$L$150,0),COLUMN()-COLUMN($T1)),""))))</f>
        <v/>
      </c>
      <c r="AR6" s="53" t="str">
        <f ca="1">IFERROR(OFFSET('セット情報(宅配便）'!$P$2,MATCH($G6,BカートセットID入力!$C$4:$C$150,0),COLUMN()-COLUMN($T1)),IFERROR(OFFSET('セット情報(業務便）'!$P$2,MATCH($G6,BカートセットID入力!$F$4:$F$150,0),COLUMN()-COLUMN($T1)),IFERROR(OFFSET('セット情報（サンプル）'!$N$2,MATCH($G6,BカートセットID入力!$I$4:$I$150,0),COLUMN()-COLUMN($T1)),IFERROR(OFFSET('セット情報（イレギュラーサンプル）'!$N$2,MATCH($G6,BカートセットID入力!$L$4:$L$150,0),COLUMN()-COLUMN($T1)),""))))</f>
        <v/>
      </c>
      <c r="AS6" s="53" t="str">
        <f ca="1">IFERROR(OFFSET('セット情報(宅配便）'!$P$2,MATCH($G6,BカートセットID入力!$C$4:$C$150,0),COLUMN()-COLUMN($T1)),IFERROR(OFFSET('セット情報(業務便）'!$P$2,MATCH($G6,BカートセットID入力!$F$4:$F$150,0),COLUMN()-COLUMN($T1)),IFERROR(OFFSET('セット情報（サンプル）'!$N$2,MATCH($G6,BカートセットID入力!$I$4:$I$150,0),COLUMN()-COLUMN($T1)),IFERROR(OFFSET('セット情報（イレギュラーサンプル）'!$N$2,MATCH($G6,BカートセットID入力!$L$4:$L$150,0),COLUMN()-COLUMN($T1)),""))))</f>
        <v/>
      </c>
    </row>
    <row r="7" spans="1:46">
      <c r="A7" s="53" t="str">
        <f>IF(ISBLANK(現行セット情報CSV!A7),"",現行セット情報CSV!A7)</f>
        <v/>
      </c>
      <c r="B7" s="53" t="str">
        <f>IF(ISBLANK(現行セット情報CSV!B7),"",現行セット情報CSV!B7)</f>
        <v/>
      </c>
      <c r="C7" s="53" t="str">
        <f>IF(ISBLANK(現行セット情報CSV!C7),"",現行セット情報CSV!C7)</f>
        <v/>
      </c>
      <c r="D7" s="53" t="str">
        <f>IF(ISBLANK(現行セット情報CSV!D7),"",現行セット情報CSV!D7)</f>
        <v/>
      </c>
      <c r="E7" s="53" t="str">
        <f>IF(ISBLANK(現行セット情報CSV!E7),"",現行セット情報CSV!E7)</f>
        <v/>
      </c>
      <c r="F7" s="53" t="str">
        <f>IF(ISBLANK(現行セット情報CSV!F7),"",現行セット情報CSV!F7)</f>
        <v/>
      </c>
      <c r="G7" s="53" t="str">
        <f>IF(ISBLANK(現行セット情報CSV!G7),"",現行セット情報CSV!G7)</f>
        <v/>
      </c>
      <c r="H7" s="53" t="str">
        <f>IF(ISBLANK(現行セット情報CSV!H7),"",現行セット情報CSV!H7)</f>
        <v/>
      </c>
      <c r="I7" s="53" t="str">
        <f>IF(ISBLANK(現行セット情報CSV!I7),"",現行セット情報CSV!I7)</f>
        <v/>
      </c>
      <c r="J7" s="53" t="str">
        <f>IF(ISBLANK(現行セット情報CSV!J7),"",現行セット情報CSV!J7)</f>
        <v/>
      </c>
      <c r="K7" s="53" t="str">
        <f>IF(ISBLANK(現行セット情報CSV!K7),"",現行セット情報CSV!K7)</f>
        <v/>
      </c>
      <c r="L7" s="53" t="str">
        <f>IF(ISBLANK(現行セット情報CSV!L7),"",現行セット情報CSV!L7)</f>
        <v/>
      </c>
      <c r="M7" s="53" t="str">
        <f>IF(ISBLANK(現行セット情報CSV!M7),"",現行セット情報CSV!M7)</f>
        <v/>
      </c>
      <c r="N7" s="53" t="str">
        <f>IF(ISBLANK(現行セット情報CSV!N7),"",現行セット情報CSV!N7)</f>
        <v/>
      </c>
      <c r="O7" s="53" t="str">
        <f>IF(ISBLANK(現行セット情報CSV!O7),"",現行セット情報CSV!O7)</f>
        <v/>
      </c>
      <c r="P7" s="53" t="str">
        <f>IF(ISBLANK(現行セット情報CSV!P7),"",現行セット情報CSV!P7)</f>
        <v/>
      </c>
      <c r="Q7" s="53" t="str">
        <f>IF(ISBLANK(現行セット情報CSV!Q7),"",現行セット情報CSV!Q7)</f>
        <v/>
      </c>
      <c r="R7" s="53" t="str">
        <f>IF(ISBLANK(現行セット情報CSV!R7),"",現行セット情報CSV!R7)</f>
        <v/>
      </c>
      <c r="S7" s="53" t="str">
        <f>IF(ISBLANK(現行セット情報CSV!S7),"",現行セット情報CSV!S7)</f>
        <v/>
      </c>
      <c r="T7" s="53" t="str">
        <f ca="1">IFERROR(OFFSET('セット情報(宅配便）'!$P$2,MATCH($G7,BカートセットID入力!$C$4:$C$150,0),COLUMN()-COLUMN($T2)),IFERROR(OFFSET('セット情報(業務便）'!$P$2,MATCH($G7,BカートセットID入力!$F$4:$F$150,0),COLUMN()-COLUMN($T2)),IFERROR(OFFSET('セット情報（サンプル）'!$N$2,MATCH($G7,BカートセットID入力!$I$4:$I$150,0),COLUMN()-COLUMN($T2)),IFERROR(OFFSET('セット情報（イレギュラーサンプル）'!$N$2,MATCH($G7,BカートセットID入力!$L$4:$L$150,0),COLUMN()-COLUMN($T2)),""))))</f>
        <v/>
      </c>
      <c r="U7" s="53" t="str">
        <f ca="1">IFERROR(OFFSET('セット情報(宅配便）'!$P$2,MATCH($G7,BカートセットID入力!$C$4:$C$150,0),COLUMN()-COLUMN($T2)),IFERROR(OFFSET('セット情報(業務便）'!$P$2,MATCH($G7,BカートセットID入力!$F$4:$F$150,0),COLUMN()-COLUMN($T2)),IFERROR(OFFSET('セット情報（サンプル）'!$N$2,MATCH($G7,BカートセットID入力!$I$4:$I$150,0),COLUMN()-COLUMN($T2)),IFERROR(OFFSET('セット情報（イレギュラーサンプル）'!$N$2,MATCH($G7,BカートセットID入力!$L$4:$L$150,0),COLUMN()-COLUMN($T2)),""))))</f>
        <v/>
      </c>
      <c r="V7" s="53" t="str">
        <f ca="1">IFERROR(OFFSET('セット情報(宅配便）'!$P$2,MATCH($G7,BカートセットID入力!$C$4:$C$150,0),COLUMN()-COLUMN($T2)),IFERROR(OFFSET('セット情報(業務便）'!$P$2,MATCH($G7,BカートセットID入力!$F$4:$F$150,0),COLUMN()-COLUMN($T2)),IFERROR(OFFSET('セット情報（サンプル）'!$N$2,MATCH($G7,BカートセットID入力!$I$4:$I$150,0),COLUMN()-COLUMN($T2)),IFERROR(OFFSET('セット情報（イレギュラーサンプル）'!$N$2,MATCH($G7,BカートセットID入力!$L$4:$L$150,0),COLUMN()-COLUMN($T2)),""))))</f>
        <v/>
      </c>
      <c r="W7" s="53" t="str">
        <f ca="1">IFERROR(OFFSET('セット情報(宅配便）'!$P$2,MATCH($G7,BカートセットID入力!$C$4:$C$150,0),COLUMN()-COLUMN($T2)),IFERROR(OFFSET('セット情報(業務便）'!$P$2,MATCH($G7,BカートセットID入力!$F$4:$F$150,0),COLUMN()-COLUMN($T2)),IFERROR(OFFSET('セット情報（サンプル）'!$N$2,MATCH($G7,BカートセットID入力!$I$4:$I$150,0),COLUMN()-COLUMN($T2)),IFERROR(OFFSET('セット情報（イレギュラーサンプル）'!$N$2,MATCH($G7,BカートセットID入力!$L$4:$L$150,0),COLUMN()-COLUMN($T2)),""))))</f>
        <v/>
      </c>
      <c r="X7" s="53" t="str">
        <f ca="1">IFERROR(OFFSET('セット情報(宅配便）'!$P$2,MATCH($G7,BカートセットID入力!$C$4:$C$150,0),COLUMN()-COLUMN($T2)),IFERROR(OFFSET('セット情報(業務便）'!$P$2,MATCH($G7,BカートセットID入力!$F$4:$F$150,0),COLUMN()-COLUMN($T2)),IFERROR(OFFSET('セット情報（サンプル）'!$N$2,MATCH($G7,BカートセットID入力!$I$4:$I$150,0),COLUMN()-COLUMN($T2)),IFERROR(OFFSET('セット情報（イレギュラーサンプル）'!$N$2,MATCH($G7,BカートセットID入力!$L$4:$L$150,0),COLUMN()-COLUMN($T2)),""))))</f>
        <v/>
      </c>
      <c r="Y7" s="53" t="str">
        <f ca="1">IFERROR(OFFSET('セット情報(宅配便）'!$P$2,MATCH($G7,BカートセットID入力!$C$4:$C$150,0),COLUMN()-COLUMN($T2)),IFERROR(OFFSET('セット情報(業務便）'!$P$2,MATCH($G7,BカートセットID入力!$F$4:$F$150,0),COLUMN()-COLUMN($T2)),IFERROR(OFFSET('セット情報（サンプル）'!$N$2,MATCH($G7,BカートセットID入力!$I$4:$I$150,0),COLUMN()-COLUMN($T2)),IFERROR(OFFSET('セット情報（イレギュラーサンプル）'!$N$2,MATCH($G7,BカートセットID入力!$L$4:$L$150,0),COLUMN()-COLUMN($T2)),""))))</f>
        <v/>
      </c>
      <c r="Z7" s="53" t="str">
        <f ca="1">IFERROR(OFFSET('セット情報(宅配便）'!$P$2,MATCH($G7,BカートセットID入力!$C$4:$C$150,0),COLUMN()-COLUMN($T2)),IFERROR(OFFSET('セット情報(業務便）'!$P$2,MATCH($G7,BカートセットID入力!$F$4:$F$150,0),COLUMN()-COLUMN($T2)),IFERROR(OFFSET('セット情報（サンプル）'!$N$2,MATCH($G7,BカートセットID入力!$I$4:$I$150,0),COLUMN()-COLUMN($T2)),IFERROR(OFFSET('セット情報（イレギュラーサンプル）'!$N$2,MATCH($G7,BカートセットID入力!$L$4:$L$150,0),COLUMN()-COLUMN($T2)),""))))</f>
        <v/>
      </c>
      <c r="AA7" s="53" t="str">
        <f ca="1">IFERROR(OFFSET('セット情報(宅配便）'!$P$2,MATCH($G7,BカートセットID入力!$C$4:$C$150,0),COLUMN()-COLUMN($T2)),IFERROR(OFFSET('セット情報(業務便）'!$P$2,MATCH($G7,BカートセットID入力!$F$4:$F$150,0),COLUMN()-COLUMN($T2)),IFERROR(OFFSET('セット情報（サンプル）'!$N$2,MATCH($G7,BカートセットID入力!$I$4:$I$150,0),COLUMN()-COLUMN($T2)),IFERROR(OFFSET('セット情報（イレギュラーサンプル）'!$N$2,MATCH($G7,BカートセットID入力!$L$4:$L$150,0),COLUMN()-COLUMN($T2)),""))))</f>
        <v/>
      </c>
      <c r="AB7" s="53" t="str">
        <f ca="1">IFERROR(OFFSET('セット情報(宅配便）'!$P$2,MATCH($G7,BカートセットID入力!$C$4:$C$150,0),COLUMN()-COLUMN($T2)),IFERROR(OFFSET('セット情報(業務便）'!$P$2,MATCH($G7,BカートセットID入力!$F$4:$F$150,0),COLUMN()-COLUMN($T2)),IFERROR(OFFSET('セット情報（サンプル）'!$N$2,MATCH($G7,BカートセットID入力!$I$4:$I$150,0),COLUMN()-COLUMN($T2)),IFERROR(OFFSET('セット情報（イレギュラーサンプル）'!$N$2,MATCH($G7,BカートセットID入力!$L$4:$L$150,0),COLUMN()-COLUMN($T2)),""))))</f>
        <v/>
      </c>
      <c r="AC7" s="53" t="str">
        <f ca="1">IFERROR(OFFSET('セット情報(宅配便）'!$P$2,MATCH($G7,BカートセットID入力!$C$4:$C$150,0),COLUMN()-COLUMN($T2)),IFERROR(OFFSET('セット情報(業務便）'!$P$2,MATCH($G7,BカートセットID入力!$F$4:$F$150,0),COLUMN()-COLUMN($T2)),IFERROR(OFFSET('セット情報（サンプル）'!$N$2,MATCH($G7,BカートセットID入力!$I$4:$I$150,0),COLUMN()-COLUMN($T2)),IFERROR(OFFSET('セット情報（イレギュラーサンプル）'!$N$2,MATCH($G7,BカートセットID入力!$L$4:$L$150,0),COLUMN()-COLUMN($T2)),""))))</f>
        <v/>
      </c>
      <c r="AD7" s="53" t="str">
        <f ca="1">IFERROR(OFFSET('セット情報(宅配便）'!$P$2,MATCH($G7,BカートセットID入力!$C$4:$C$150,0),COLUMN()-COLUMN($T2)),IFERROR(OFFSET('セット情報(業務便）'!$P$2,MATCH($G7,BカートセットID入力!$F$4:$F$150,0),COLUMN()-COLUMN($T2)),IFERROR(OFFSET('セット情報（サンプル）'!$N$2,MATCH($G7,BカートセットID入力!$I$4:$I$150,0),COLUMN()-COLUMN($T2)),IFERROR(OFFSET('セット情報（イレギュラーサンプル）'!$N$2,MATCH($G7,BカートセットID入力!$L$4:$L$150,0),COLUMN()-COLUMN($T2)),""))))</f>
        <v/>
      </c>
      <c r="AE7" s="53" t="str">
        <f ca="1">IFERROR(OFFSET('セット情報(宅配便）'!$P$2,MATCH($G7,BカートセットID入力!$C$4:$C$150,0),COLUMN()-COLUMN($T2)),IFERROR(OFFSET('セット情報(業務便）'!$P$2,MATCH($G7,BカートセットID入力!$F$4:$F$150,0),COLUMN()-COLUMN($T2)),IFERROR(OFFSET('セット情報（サンプル）'!$N$2,MATCH($G7,BカートセットID入力!$I$4:$I$150,0),COLUMN()-COLUMN($T2)),IFERROR(OFFSET('セット情報（イレギュラーサンプル）'!$N$2,MATCH($G7,BカートセットID入力!$L$4:$L$150,0),COLUMN()-COLUMN($T2)),""))))</f>
        <v/>
      </c>
      <c r="AF7" s="53" t="str">
        <f ca="1">IFERROR(OFFSET('セット情報(宅配便）'!$P$2,MATCH($G7,BカートセットID入力!$C$4:$C$150,0),COLUMN()-COLUMN($T2)),IFERROR(OFFSET('セット情報(業務便）'!$P$2,MATCH($G7,BカートセットID入力!$F$4:$F$150,0),COLUMN()-COLUMN($T2)),IFERROR(OFFSET('セット情報（サンプル）'!$N$2,MATCH($G7,BカートセットID入力!$I$4:$I$150,0),COLUMN()-COLUMN($T2)),IFERROR(OFFSET('セット情報（イレギュラーサンプル）'!$N$2,MATCH($G7,BカートセットID入力!$L$4:$L$150,0),COLUMN()-COLUMN($T2)),""))))</f>
        <v/>
      </c>
      <c r="AG7" s="53" t="str">
        <f ca="1">IFERROR(OFFSET('セット情報(宅配便）'!$P$2,MATCH($G7,BカートセットID入力!$C$4:$C$150,0),COLUMN()-COLUMN($T2)),IFERROR(OFFSET('セット情報(業務便）'!$P$2,MATCH($G7,BカートセットID入力!$F$4:$F$150,0),COLUMN()-COLUMN($T2)),IFERROR(OFFSET('セット情報（サンプル）'!$N$2,MATCH($G7,BカートセットID入力!$I$4:$I$150,0),COLUMN()-COLUMN($T2)),IFERROR(OFFSET('セット情報（イレギュラーサンプル）'!$N$2,MATCH($G7,BカートセットID入力!$L$4:$L$150,0),COLUMN()-COLUMN($T2)),""))))</f>
        <v/>
      </c>
      <c r="AH7" s="53" t="str">
        <f ca="1">IFERROR(OFFSET('セット情報(宅配便）'!$P$2,MATCH($G7,BカートセットID入力!$C$4:$C$150,0),COLUMN()-COLUMN($T2)),IFERROR(OFFSET('セット情報(業務便）'!$P$2,MATCH($G7,BカートセットID入力!$F$4:$F$150,0),COLUMN()-COLUMN($T2)),IFERROR(OFFSET('セット情報（サンプル）'!$N$2,MATCH($G7,BカートセットID入力!$I$4:$I$150,0),COLUMN()-COLUMN($T2)),IFERROR(OFFSET('セット情報（イレギュラーサンプル）'!$N$2,MATCH($G7,BカートセットID入力!$L$4:$L$150,0),COLUMN()-COLUMN($T2)),""))))</f>
        <v/>
      </c>
      <c r="AI7" s="53" t="str">
        <f ca="1">IFERROR(OFFSET('セット情報(宅配便）'!$P$2,MATCH($G7,BカートセットID入力!$C$4:$C$150,0),COLUMN()-COLUMN($T2)),IFERROR(OFFSET('セット情報(業務便）'!$P$2,MATCH($G7,BカートセットID入力!$F$4:$F$150,0),COLUMN()-COLUMN($T2)),IFERROR(OFFSET('セット情報（サンプル）'!$N$2,MATCH($G7,BカートセットID入力!$I$4:$I$150,0),COLUMN()-COLUMN($T2)),IFERROR(OFFSET('セット情報（イレギュラーサンプル）'!$N$2,MATCH($G7,BカートセットID入力!$L$4:$L$150,0),COLUMN()-COLUMN($T2)),""))))</f>
        <v/>
      </c>
      <c r="AJ7" s="53" t="str">
        <f ca="1">IFERROR(OFFSET('セット情報(宅配便）'!$P$2,MATCH($G7,BカートセットID入力!$C$4:$C$150,0),COLUMN()-COLUMN($T2)),IFERROR(OFFSET('セット情報(業務便）'!$P$2,MATCH($G7,BカートセットID入力!$F$4:$F$150,0),COLUMN()-COLUMN($T2)),IFERROR(OFFSET('セット情報（サンプル）'!$N$2,MATCH($G7,BカートセットID入力!$I$4:$I$150,0),COLUMN()-COLUMN($T2)),IFERROR(OFFSET('セット情報（イレギュラーサンプル）'!$N$2,MATCH($G7,BカートセットID入力!$L$4:$L$150,0),COLUMN()-COLUMN($T2)),""))))</f>
        <v/>
      </c>
      <c r="AK7" s="53" t="str">
        <f ca="1">IFERROR(OFFSET('セット情報(宅配便）'!$P$2,MATCH($G7,BカートセットID入力!$C$4:$C$150,0),COLUMN()-COLUMN($T2)),IFERROR(OFFSET('セット情報(業務便）'!$P$2,MATCH($G7,BカートセットID入力!$F$4:$F$150,0),COLUMN()-COLUMN($T2)),IFERROR(OFFSET('セット情報（サンプル）'!$N$2,MATCH($G7,BカートセットID入力!$I$4:$I$150,0),COLUMN()-COLUMN($T2)),IFERROR(OFFSET('セット情報（イレギュラーサンプル）'!$N$2,MATCH($G7,BカートセットID入力!$L$4:$L$150,0),COLUMN()-COLUMN($T2)),""))))</f>
        <v/>
      </c>
      <c r="AL7" s="53" t="str">
        <f ca="1">IFERROR(OFFSET('セット情報(宅配便）'!$P$2,MATCH($G7,BカートセットID入力!$C$4:$C$150,0),COLUMN()-COLUMN($T2)),IFERROR(OFFSET('セット情報(業務便）'!$P$2,MATCH($G7,BカートセットID入力!$F$4:$F$150,0),COLUMN()-COLUMN($T2)),IFERROR(OFFSET('セット情報（サンプル）'!$N$2,MATCH($G7,BカートセットID入力!$I$4:$I$150,0),COLUMN()-COLUMN($T2)),IFERROR(OFFSET('セット情報（イレギュラーサンプル）'!$N$2,MATCH($G7,BカートセットID入力!$L$4:$L$150,0),COLUMN()-COLUMN($T2)),""))))</f>
        <v/>
      </c>
      <c r="AM7" s="53" t="str">
        <f ca="1">IFERROR(OFFSET('セット情報(宅配便）'!$P$2,MATCH($G7,BカートセットID入力!$C$4:$C$150,0),COLUMN()-COLUMN($T2)),IFERROR(OFFSET('セット情報(業務便）'!$P$2,MATCH($G7,BカートセットID入力!$F$4:$F$150,0),COLUMN()-COLUMN($T2)),IFERROR(OFFSET('セット情報（サンプル）'!$N$2,MATCH($G7,BカートセットID入力!$I$4:$I$150,0),COLUMN()-COLUMN($T2)),IFERROR(OFFSET('セット情報（イレギュラーサンプル）'!$N$2,MATCH($G7,BカートセットID入力!$L$4:$L$150,0),COLUMN()-COLUMN($T2)),""))))</f>
        <v/>
      </c>
      <c r="AN7" s="53" t="str">
        <f ca="1">IFERROR(OFFSET('セット情報(宅配便）'!$P$2,MATCH($G7,BカートセットID入力!$C$4:$C$150,0),COLUMN()-COLUMN($T2)),IFERROR(OFFSET('セット情報(業務便）'!$P$2,MATCH($G7,BカートセットID入力!$F$4:$F$150,0),COLUMN()-COLUMN($T2)),IFERROR(OFFSET('セット情報（サンプル）'!$N$2,MATCH($G7,BカートセットID入力!$I$4:$I$150,0),COLUMN()-COLUMN($T2)),IFERROR(OFFSET('セット情報（イレギュラーサンプル）'!$N$2,MATCH($G7,BカートセットID入力!$L$4:$L$150,0),COLUMN()-COLUMN($T2)),""))))</f>
        <v/>
      </c>
      <c r="AO7" s="53" t="str">
        <f ca="1">IFERROR(OFFSET('セット情報(宅配便）'!$P$2,MATCH($G7,BカートセットID入力!$C$4:$C$150,0),COLUMN()-COLUMN($T2)),IFERROR(OFFSET('セット情報(業務便）'!$P$2,MATCH($G7,BカートセットID入力!$F$4:$F$150,0),COLUMN()-COLUMN($T2)),IFERROR(OFFSET('セット情報（サンプル）'!$N$2,MATCH($G7,BカートセットID入力!$I$4:$I$150,0),COLUMN()-COLUMN($T2)),IFERROR(OFFSET('セット情報（イレギュラーサンプル）'!$N$2,MATCH($G7,BカートセットID入力!$L$4:$L$150,0),COLUMN()-COLUMN($T2)),""))))</f>
        <v/>
      </c>
      <c r="AP7" s="53" t="str">
        <f ca="1">IFERROR(OFFSET('セット情報(宅配便）'!$P$2,MATCH($G7,BカートセットID入力!$C$4:$C$150,0),COLUMN()-COLUMN($T2)),IFERROR(OFFSET('セット情報(業務便）'!$P$2,MATCH($G7,BカートセットID入力!$F$4:$F$150,0),COLUMN()-COLUMN($T2)),IFERROR(OFFSET('セット情報（サンプル）'!$N$2,MATCH($G7,BカートセットID入力!$I$4:$I$150,0),COLUMN()-COLUMN($T2)),IFERROR(OFFSET('セット情報（イレギュラーサンプル）'!$N$2,MATCH($G7,BカートセットID入力!$L$4:$L$150,0),COLUMN()-COLUMN($T2)),""))))</f>
        <v/>
      </c>
      <c r="AQ7" s="53" t="str">
        <f ca="1">IFERROR(OFFSET('セット情報(宅配便）'!$P$2,MATCH($G7,BカートセットID入力!$C$4:$C$150,0),COLUMN()-COLUMN($T2)),IFERROR(OFFSET('セット情報(業務便）'!$P$2,MATCH($G7,BカートセットID入力!$F$4:$F$150,0),COLUMN()-COLUMN($T2)),IFERROR(OFFSET('セット情報（サンプル）'!$N$2,MATCH($G7,BカートセットID入力!$I$4:$I$150,0),COLUMN()-COLUMN($T2)),IFERROR(OFFSET('セット情報（イレギュラーサンプル）'!$N$2,MATCH($G7,BカートセットID入力!$L$4:$L$150,0),COLUMN()-COLUMN($T2)),""))))</f>
        <v/>
      </c>
      <c r="AR7" s="53" t="str">
        <f ca="1">IFERROR(OFFSET('セット情報(宅配便）'!$P$2,MATCH($G7,BカートセットID入力!$C$4:$C$150,0),COLUMN()-COLUMN($T2)),IFERROR(OFFSET('セット情報(業務便）'!$P$2,MATCH($G7,BカートセットID入力!$F$4:$F$150,0),COLUMN()-COLUMN($T2)),IFERROR(OFFSET('セット情報（サンプル）'!$N$2,MATCH($G7,BカートセットID入力!$I$4:$I$150,0),COLUMN()-COLUMN($T2)),IFERROR(OFFSET('セット情報（イレギュラーサンプル）'!$N$2,MATCH($G7,BカートセットID入力!$L$4:$L$150,0),COLUMN()-COLUMN($T2)),""))))</f>
        <v/>
      </c>
      <c r="AS7" s="53" t="str">
        <f ca="1">IFERROR(OFFSET('セット情報(宅配便）'!$P$2,MATCH($G7,BカートセットID入力!$C$4:$C$150,0),COLUMN()-COLUMN($T2)),IFERROR(OFFSET('セット情報(業務便）'!$P$2,MATCH($G7,BカートセットID入力!$F$4:$F$150,0),COLUMN()-COLUMN($T2)),IFERROR(OFFSET('セット情報（サンプル）'!$N$2,MATCH($G7,BカートセットID入力!$I$4:$I$150,0),COLUMN()-COLUMN($T2)),IFERROR(OFFSET('セット情報（イレギュラーサンプル）'!$N$2,MATCH($G7,BカートセットID入力!$L$4:$L$150,0),COLUMN()-COLUMN($T2)),""))))</f>
        <v/>
      </c>
    </row>
    <row r="8" spans="1:46">
      <c r="A8" s="53" t="str">
        <f>IF(ISBLANK(現行セット情報CSV!A8),"",現行セット情報CSV!A8)</f>
        <v/>
      </c>
      <c r="B8" s="53" t="str">
        <f>IF(ISBLANK(現行セット情報CSV!B8),"",現行セット情報CSV!B8)</f>
        <v/>
      </c>
      <c r="C8" s="53" t="str">
        <f>IF(ISBLANK(現行セット情報CSV!C8),"",現行セット情報CSV!C8)</f>
        <v/>
      </c>
      <c r="D8" s="53" t="str">
        <f>IF(ISBLANK(現行セット情報CSV!D8),"",現行セット情報CSV!D8)</f>
        <v/>
      </c>
      <c r="E8" s="53" t="str">
        <f>IF(ISBLANK(現行セット情報CSV!E8),"",現行セット情報CSV!E8)</f>
        <v/>
      </c>
      <c r="F8" s="53" t="str">
        <f>IF(ISBLANK(現行セット情報CSV!F8),"",現行セット情報CSV!F8)</f>
        <v/>
      </c>
      <c r="G8" s="53" t="str">
        <f>IF(ISBLANK(現行セット情報CSV!G8),"",現行セット情報CSV!G8)</f>
        <v/>
      </c>
      <c r="H8" s="53" t="str">
        <f>IF(ISBLANK(現行セット情報CSV!H8),"",現行セット情報CSV!H8)</f>
        <v/>
      </c>
      <c r="I8" s="53" t="str">
        <f>IF(ISBLANK(現行セット情報CSV!I8),"",現行セット情報CSV!I8)</f>
        <v/>
      </c>
      <c r="J8" s="53" t="str">
        <f>IF(ISBLANK(現行セット情報CSV!J8),"",現行セット情報CSV!J8)</f>
        <v/>
      </c>
      <c r="K8" s="53" t="str">
        <f>IF(ISBLANK(現行セット情報CSV!K8),"",現行セット情報CSV!K8)</f>
        <v/>
      </c>
      <c r="L8" s="53" t="str">
        <f>IF(ISBLANK(現行セット情報CSV!L8),"",現行セット情報CSV!L8)</f>
        <v/>
      </c>
      <c r="M8" s="53" t="str">
        <f>IF(ISBLANK(現行セット情報CSV!M8),"",現行セット情報CSV!M8)</f>
        <v/>
      </c>
      <c r="N8" s="53" t="str">
        <f>IF(ISBLANK(現行セット情報CSV!N8),"",現行セット情報CSV!N8)</f>
        <v/>
      </c>
      <c r="O8" s="53" t="str">
        <f>IF(ISBLANK(現行セット情報CSV!O8),"",現行セット情報CSV!O8)</f>
        <v/>
      </c>
      <c r="P8" s="53" t="str">
        <f>IF(ISBLANK(現行セット情報CSV!P8),"",現行セット情報CSV!P8)</f>
        <v/>
      </c>
      <c r="Q8" s="53" t="str">
        <f>IF(ISBLANK(現行セット情報CSV!Q8),"",現行セット情報CSV!Q8)</f>
        <v/>
      </c>
      <c r="R8" s="53" t="str">
        <f>IF(ISBLANK(現行セット情報CSV!R8),"",現行セット情報CSV!R8)</f>
        <v/>
      </c>
      <c r="S8" s="53" t="str">
        <f>IF(ISBLANK(現行セット情報CSV!S8),"",現行セット情報CSV!S8)</f>
        <v/>
      </c>
      <c r="T8" s="53" t="str">
        <f ca="1">IFERROR(OFFSET('セット情報(宅配便）'!$P$2,MATCH($G8,BカートセットID入力!$C$4:$C$150,0),COLUMN()-COLUMN($T3)),IFERROR(OFFSET('セット情報(業務便）'!$P$2,MATCH($G8,BカートセットID入力!$F$4:$F$150,0),COLUMN()-COLUMN($T3)),IFERROR(OFFSET('セット情報（サンプル）'!$N$2,MATCH($G8,BカートセットID入力!$I$4:$I$150,0),COLUMN()-COLUMN($T3)),IFERROR(OFFSET('セット情報（イレギュラーサンプル）'!$N$2,MATCH($G8,BカートセットID入力!$L$4:$L$150,0),COLUMN()-COLUMN($T3)),""))))</f>
        <v/>
      </c>
      <c r="U8" s="53" t="str">
        <f ca="1">IFERROR(OFFSET('セット情報(宅配便）'!$P$2,MATCH($G8,BカートセットID入力!$C$4:$C$150,0),COLUMN()-COLUMN($T3)),IFERROR(OFFSET('セット情報(業務便）'!$P$2,MATCH($G8,BカートセットID入力!$F$4:$F$150,0),COLUMN()-COLUMN($T3)),IFERROR(OFFSET('セット情報（サンプル）'!$N$2,MATCH($G8,BカートセットID入力!$I$4:$I$150,0),COLUMN()-COLUMN($T3)),IFERROR(OFFSET('セット情報（イレギュラーサンプル）'!$N$2,MATCH($G8,BカートセットID入力!$L$4:$L$150,0),COLUMN()-COLUMN($T3)),""))))</f>
        <v/>
      </c>
      <c r="V8" s="53" t="str">
        <f ca="1">IFERROR(OFFSET('セット情報(宅配便）'!$P$2,MATCH($G8,BカートセットID入力!$C$4:$C$150,0),COLUMN()-COLUMN($T3)),IFERROR(OFFSET('セット情報(業務便）'!$P$2,MATCH($G8,BカートセットID入力!$F$4:$F$150,0),COLUMN()-COLUMN($T3)),IFERROR(OFFSET('セット情報（サンプル）'!$N$2,MATCH($G8,BカートセットID入力!$I$4:$I$150,0),COLUMN()-COLUMN($T3)),IFERROR(OFFSET('セット情報（イレギュラーサンプル）'!$N$2,MATCH($G8,BカートセットID入力!$L$4:$L$150,0),COLUMN()-COLUMN($T3)),""))))</f>
        <v/>
      </c>
      <c r="W8" s="53" t="str">
        <f ca="1">IFERROR(OFFSET('セット情報(宅配便）'!$P$2,MATCH($G8,BカートセットID入力!$C$4:$C$150,0),COLUMN()-COLUMN($T3)),IFERROR(OFFSET('セット情報(業務便）'!$P$2,MATCH($G8,BカートセットID入力!$F$4:$F$150,0),COLUMN()-COLUMN($T3)),IFERROR(OFFSET('セット情報（サンプル）'!$N$2,MATCH($G8,BカートセットID入力!$I$4:$I$150,0),COLUMN()-COLUMN($T3)),IFERROR(OFFSET('セット情報（イレギュラーサンプル）'!$N$2,MATCH($G8,BカートセットID入力!$L$4:$L$150,0),COLUMN()-COLUMN($T3)),""))))</f>
        <v/>
      </c>
      <c r="X8" s="53" t="str">
        <f ca="1">IFERROR(OFFSET('セット情報(宅配便）'!$P$2,MATCH($G8,BカートセットID入力!$C$4:$C$150,0),COLUMN()-COLUMN($T3)),IFERROR(OFFSET('セット情報(業務便）'!$P$2,MATCH($G8,BカートセットID入力!$F$4:$F$150,0),COLUMN()-COLUMN($T3)),IFERROR(OFFSET('セット情報（サンプル）'!$N$2,MATCH($G8,BカートセットID入力!$I$4:$I$150,0),COLUMN()-COLUMN($T3)),IFERROR(OFFSET('セット情報（イレギュラーサンプル）'!$N$2,MATCH($G8,BカートセットID入力!$L$4:$L$150,0),COLUMN()-COLUMN($T3)),""))))</f>
        <v/>
      </c>
      <c r="Y8" s="53" t="str">
        <f ca="1">IFERROR(OFFSET('セット情報(宅配便）'!$P$2,MATCH($G8,BカートセットID入力!$C$4:$C$150,0),COLUMN()-COLUMN($T3)),IFERROR(OFFSET('セット情報(業務便）'!$P$2,MATCH($G8,BカートセットID入力!$F$4:$F$150,0),COLUMN()-COLUMN($T3)),IFERROR(OFFSET('セット情報（サンプル）'!$N$2,MATCH($G8,BカートセットID入力!$I$4:$I$150,0),COLUMN()-COLUMN($T3)),IFERROR(OFFSET('セット情報（イレギュラーサンプル）'!$N$2,MATCH($G8,BカートセットID入力!$L$4:$L$150,0),COLUMN()-COLUMN($T3)),""))))</f>
        <v/>
      </c>
      <c r="Z8" s="53" t="str">
        <f ca="1">IFERROR(OFFSET('セット情報(宅配便）'!$P$2,MATCH($G8,BカートセットID入力!$C$4:$C$150,0),COLUMN()-COLUMN($T3)),IFERROR(OFFSET('セット情報(業務便）'!$P$2,MATCH($G8,BカートセットID入力!$F$4:$F$150,0),COLUMN()-COLUMN($T3)),IFERROR(OFFSET('セット情報（サンプル）'!$N$2,MATCH($G8,BカートセットID入力!$I$4:$I$150,0),COLUMN()-COLUMN($T3)),IFERROR(OFFSET('セット情報（イレギュラーサンプル）'!$N$2,MATCH($G8,BカートセットID入力!$L$4:$L$150,0),COLUMN()-COLUMN($T3)),""))))</f>
        <v/>
      </c>
      <c r="AA8" s="53" t="str">
        <f ca="1">IFERROR(OFFSET('セット情報(宅配便）'!$P$2,MATCH($G8,BカートセットID入力!$C$4:$C$150,0),COLUMN()-COLUMN($T3)),IFERROR(OFFSET('セット情報(業務便）'!$P$2,MATCH($G8,BカートセットID入力!$F$4:$F$150,0),COLUMN()-COLUMN($T3)),IFERROR(OFFSET('セット情報（サンプル）'!$N$2,MATCH($G8,BカートセットID入力!$I$4:$I$150,0),COLUMN()-COLUMN($T3)),IFERROR(OFFSET('セット情報（イレギュラーサンプル）'!$N$2,MATCH($G8,BカートセットID入力!$L$4:$L$150,0),COLUMN()-COLUMN($T3)),""))))</f>
        <v/>
      </c>
      <c r="AB8" s="53" t="str">
        <f ca="1">IFERROR(OFFSET('セット情報(宅配便）'!$P$2,MATCH($G8,BカートセットID入力!$C$4:$C$150,0),COLUMN()-COLUMN($T3)),IFERROR(OFFSET('セット情報(業務便）'!$P$2,MATCH($G8,BカートセットID入力!$F$4:$F$150,0),COLUMN()-COLUMN($T3)),IFERROR(OFFSET('セット情報（サンプル）'!$N$2,MATCH($G8,BカートセットID入力!$I$4:$I$150,0),COLUMN()-COLUMN($T3)),IFERROR(OFFSET('セット情報（イレギュラーサンプル）'!$N$2,MATCH($G8,BカートセットID入力!$L$4:$L$150,0),COLUMN()-COLUMN($T3)),""))))</f>
        <v/>
      </c>
      <c r="AC8" s="53" t="str">
        <f ca="1">IFERROR(OFFSET('セット情報(宅配便）'!$P$2,MATCH($G8,BカートセットID入力!$C$4:$C$150,0),COLUMN()-COLUMN($T3)),IFERROR(OFFSET('セット情報(業務便）'!$P$2,MATCH($G8,BカートセットID入力!$F$4:$F$150,0),COLUMN()-COLUMN($T3)),IFERROR(OFFSET('セット情報（サンプル）'!$N$2,MATCH($G8,BカートセットID入力!$I$4:$I$150,0),COLUMN()-COLUMN($T3)),IFERROR(OFFSET('セット情報（イレギュラーサンプル）'!$N$2,MATCH($G8,BカートセットID入力!$L$4:$L$150,0),COLUMN()-COLUMN($T3)),""))))</f>
        <v/>
      </c>
      <c r="AD8" s="53" t="str">
        <f ca="1">IFERROR(OFFSET('セット情報(宅配便）'!$P$2,MATCH($G8,BカートセットID入力!$C$4:$C$150,0),COLUMN()-COLUMN($T3)),IFERROR(OFFSET('セット情報(業務便）'!$P$2,MATCH($G8,BカートセットID入力!$F$4:$F$150,0),COLUMN()-COLUMN($T3)),IFERROR(OFFSET('セット情報（サンプル）'!$N$2,MATCH($G8,BカートセットID入力!$I$4:$I$150,0),COLUMN()-COLUMN($T3)),IFERROR(OFFSET('セット情報（イレギュラーサンプル）'!$N$2,MATCH($G8,BカートセットID入力!$L$4:$L$150,0),COLUMN()-COLUMN($T3)),""))))</f>
        <v/>
      </c>
      <c r="AE8" s="53" t="str">
        <f ca="1">IFERROR(OFFSET('セット情報(宅配便）'!$P$2,MATCH($G8,BカートセットID入力!$C$4:$C$150,0),COLUMN()-COLUMN($T3)),IFERROR(OFFSET('セット情報(業務便）'!$P$2,MATCH($G8,BカートセットID入力!$F$4:$F$150,0),COLUMN()-COLUMN($T3)),IFERROR(OFFSET('セット情報（サンプル）'!$N$2,MATCH($G8,BカートセットID入力!$I$4:$I$150,0),COLUMN()-COLUMN($T3)),IFERROR(OFFSET('セット情報（イレギュラーサンプル）'!$N$2,MATCH($G8,BカートセットID入力!$L$4:$L$150,0),COLUMN()-COLUMN($T3)),""))))</f>
        <v/>
      </c>
      <c r="AF8" s="53" t="str">
        <f ca="1">IFERROR(OFFSET('セット情報(宅配便）'!$P$2,MATCH($G8,BカートセットID入力!$C$4:$C$150,0),COLUMN()-COLUMN($T3)),IFERROR(OFFSET('セット情報(業務便）'!$P$2,MATCH($G8,BカートセットID入力!$F$4:$F$150,0),COLUMN()-COLUMN($T3)),IFERROR(OFFSET('セット情報（サンプル）'!$N$2,MATCH($G8,BカートセットID入力!$I$4:$I$150,0),COLUMN()-COLUMN($T3)),IFERROR(OFFSET('セット情報（イレギュラーサンプル）'!$N$2,MATCH($G8,BカートセットID入力!$L$4:$L$150,0),COLUMN()-COLUMN($T3)),""))))</f>
        <v/>
      </c>
      <c r="AG8" s="53" t="str">
        <f ca="1">IFERROR(OFFSET('セット情報(宅配便）'!$P$2,MATCH($G8,BカートセットID入力!$C$4:$C$150,0),COLUMN()-COLUMN($T3)),IFERROR(OFFSET('セット情報(業務便）'!$P$2,MATCH($G8,BカートセットID入力!$F$4:$F$150,0),COLUMN()-COLUMN($T3)),IFERROR(OFFSET('セット情報（サンプル）'!$N$2,MATCH($G8,BカートセットID入力!$I$4:$I$150,0),COLUMN()-COLUMN($T3)),IFERROR(OFFSET('セット情報（イレギュラーサンプル）'!$N$2,MATCH($G8,BカートセットID入力!$L$4:$L$150,0),COLUMN()-COLUMN($T3)),""))))</f>
        <v/>
      </c>
      <c r="AH8" s="53" t="str">
        <f ca="1">IFERROR(OFFSET('セット情報(宅配便）'!$P$2,MATCH($G8,BカートセットID入力!$C$4:$C$150,0),COLUMN()-COLUMN($T3)),IFERROR(OFFSET('セット情報(業務便）'!$P$2,MATCH($G8,BカートセットID入力!$F$4:$F$150,0),COLUMN()-COLUMN($T3)),IFERROR(OFFSET('セット情報（サンプル）'!$N$2,MATCH($G8,BカートセットID入力!$I$4:$I$150,0),COLUMN()-COLUMN($T3)),IFERROR(OFFSET('セット情報（イレギュラーサンプル）'!$N$2,MATCH($G8,BカートセットID入力!$L$4:$L$150,0),COLUMN()-COLUMN($T3)),""))))</f>
        <v/>
      </c>
      <c r="AI8" s="53" t="str">
        <f ca="1">IFERROR(OFFSET('セット情報(宅配便）'!$P$2,MATCH($G8,BカートセットID入力!$C$4:$C$150,0),COLUMN()-COLUMN($T3)),IFERROR(OFFSET('セット情報(業務便）'!$P$2,MATCH($G8,BカートセットID入力!$F$4:$F$150,0),COLUMN()-COLUMN($T3)),IFERROR(OFFSET('セット情報（サンプル）'!$N$2,MATCH($G8,BカートセットID入力!$I$4:$I$150,0),COLUMN()-COLUMN($T3)),IFERROR(OFFSET('セット情報（イレギュラーサンプル）'!$N$2,MATCH($G8,BカートセットID入力!$L$4:$L$150,0),COLUMN()-COLUMN($T3)),""))))</f>
        <v/>
      </c>
      <c r="AJ8" s="53" t="str">
        <f ca="1">IFERROR(OFFSET('セット情報(宅配便）'!$P$2,MATCH($G8,BカートセットID入力!$C$4:$C$150,0),COLUMN()-COLUMN($T3)),IFERROR(OFFSET('セット情報(業務便）'!$P$2,MATCH($G8,BカートセットID入力!$F$4:$F$150,0),COLUMN()-COLUMN($T3)),IFERROR(OFFSET('セット情報（サンプル）'!$N$2,MATCH($G8,BカートセットID入力!$I$4:$I$150,0),COLUMN()-COLUMN($T3)),IFERROR(OFFSET('セット情報（イレギュラーサンプル）'!$N$2,MATCH($G8,BカートセットID入力!$L$4:$L$150,0),COLUMN()-COLUMN($T3)),""))))</f>
        <v/>
      </c>
      <c r="AK8" s="53" t="str">
        <f ca="1">IFERROR(OFFSET('セット情報(宅配便）'!$P$2,MATCH($G8,BカートセットID入力!$C$4:$C$150,0),COLUMN()-COLUMN($T3)),IFERROR(OFFSET('セット情報(業務便）'!$P$2,MATCH($G8,BカートセットID入力!$F$4:$F$150,0),COLUMN()-COLUMN($T3)),IFERROR(OFFSET('セット情報（サンプル）'!$N$2,MATCH($G8,BカートセットID入力!$I$4:$I$150,0),COLUMN()-COLUMN($T3)),IFERROR(OFFSET('セット情報（イレギュラーサンプル）'!$N$2,MATCH($G8,BカートセットID入力!$L$4:$L$150,0),COLUMN()-COLUMN($T3)),""))))</f>
        <v/>
      </c>
      <c r="AL8" s="53" t="str">
        <f ca="1">IFERROR(OFFSET('セット情報(宅配便）'!$P$2,MATCH($G8,BカートセットID入力!$C$4:$C$150,0),COLUMN()-COLUMN($T3)),IFERROR(OFFSET('セット情報(業務便）'!$P$2,MATCH($G8,BカートセットID入力!$F$4:$F$150,0),COLUMN()-COLUMN($T3)),IFERROR(OFFSET('セット情報（サンプル）'!$N$2,MATCH($G8,BカートセットID入力!$I$4:$I$150,0),COLUMN()-COLUMN($T3)),IFERROR(OFFSET('セット情報（イレギュラーサンプル）'!$N$2,MATCH($G8,BカートセットID入力!$L$4:$L$150,0),COLUMN()-COLUMN($T3)),""))))</f>
        <v/>
      </c>
      <c r="AM8" s="53" t="str">
        <f ca="1">IFERROR(OFFSET('セット情報(宅配便）'!$P$2,MATCH($G8,BカートセットID入力!$C$4:$C$150,0),COLUMN()-COLUMN($T3)),IFERROR(OFFSET('セット情報(業務便）'!$P$2,MATCH($G8,BカートセットID入力!$F$4:$F$150,0),COLUMN()-COLUMN($T3)),IFERROR(OFFSET('セット情報（サンプル）'!$N$2,MATCH($G8,BカートセットID入力!$I$4:$I$150,0),COLUMN()-COLUMN($T3)),IFERROR(OFFSET('セット情報（イレギュラーサンプル）'!$N$2,MATCH($G8,BカートセットID入力!$L$4:$L$150,0),COLUMN()-COLUMN($T3)),""))))</f>
        <v/>
      </c>
      <c r="AN8" s="53" t="str">
        <f ca="1">IFERROR(OFFSET('セット情報(宅配便）'!$P$2,MATCH($G8,BカートセットID入力!$C$4:$C$150,0),COLUMN()-COLUMN($T3)),IFERROR(OFFSET('セット情報(業務便）'!$P$2,MATCH($G8,BカートセットID入力!$F$4:$F$150,0),COLUMN()-COLUMN($T3)),IFERROR(OFFSET('セット情報（サンプル）'!$N$2,MATCH($G8,BカートセットID入力!$I$4:$I$150,0),COLUMN()-COLUMN($T3)),IFERROR(OFFSET('セット情報（イレギュラーサンプル）'!$N$2,MATCH($G8,BカートセットID入力!$L$4:$L$150,0),COLUMN()-COLUMN($T3)),""))))</f>
        <v/>
      </c>
      <c r="AO8" s="53" t="str">
        <f ca="1">IFERROR(OFFSET('セット情報(宅配便）'!$P$2,MATCH($G8,BカートセットID入力!$C$4:$C$150,0),COLUMN()-COLUMN($T3)),IFERROR(OFFSET('セット情報(業務便）'!$P$2,MATCH($G8,BカートセットID入力!$F$4:$F$150,0),COLUMN()-COLUMN($T3)),IFERROR(OFFSET('セット情報（サンプル）'!$N$2,MATCH($G8,BカートセットID入力!$I$4:$I$150,0),COLUMN()-COLUMN($T3)),IFERROR(OFFSET('セット情報（イレギュラーサンプル）'!$N$2,MATCH($G8,BカートセットID入力!$L$4:$L$150,0),COLUMN()-COLUMN($T3)),""))))</f>
        <v/>
      </c>
      <c r="AP8" s="53" t="str">
        <f ca="1">IFERROR(OFFSET('セット情報(宅配便）'!$P$2,MATCH($G8,BカートセットID入力!$C$4:$C$150,0),COLUMN()-COLUMN($T3)),IFERROR(OFFSET('セット情報(業務便）'!$P$2,MATCH($G8,BカートセットID入力!$F$4:$F$150,0),COLUMN()-COLUMN($T3)),IFERROR(OFFSET('セット情報（サンプル）'!$N$2,MATCH($G8,BカートセットID入力!$I$4:$I$150,0),COLUMN()-COLUMN($T3)),IFERROR(OFFSET('セット情報（イレギュラーサンプル）'!$N$2,MATCH($G8,BカートセットID入力!$L$4:$L$150,0),COLUMN()-COLUMN($T3)),""))))</f>
        <v/>
      </c>
      <c r="AQ8" s="53" t="str">
        <f ca="1">IFERROR(OFFSET('セット情報(宅配便）'!$P$2,MATCH($G8,BカートセットID入力!$C$4:$C$150,0),COLUMN()-COLUMN($T3)),IFERROR(OFFSET('セット情報(業務便）'!$P$2,MATCH($G8,BカートセットID入力!$F$4:$F$150,0),COLUMN()-COLUMN($T3)),IFERROR(OFFSET('セット情報（サンプル）'!$N$2,MATCH($G8,BカートセットID入力!$I$4:$I$150,0),COLUMN()-COLUMN($T3)),IFERROR(OFFSET('セット情報（イレギュラーサンプル）'!$N$2,MATCH($G8,BカートセットID入力!$L$4:$L$150,0),COLUMN()-COLUMN($T3)),""))))</f>
        <v/>
      </c>
      <c r="AR8" s="53" t="str">
        <f ca="1">IFERROR(OFFSET('セット情報(宅配便）'!$P$2,MATCH($G8,BカートセットID入力!$C$4:$C$150,0),COLUMN()-COLUMN($T3)),IFERROR(OFFSET('セット情報(業務便）'!$P$2,MATCH($G8,BカートセットID入力!$F$4:$F$150,0),COLUMN()-COLUMN($T3)),IFERROR(OFFSET('セット情報（サンプル）'!$N$2,MATCH($G8,BカートセットID入力!$I$4:$I$150,0),COLUMN()-COLUMN($T3)),IFERROR(OFFSET('セット情報（イレギュラーサンプル）'!$N$2,MATCH($G8,BカートセットID入力!$L$4:$L$150,0),COLUMN()-COLUMN($T3)),""))))</f>
        <v/>
      </c>
      <c r="AS8" s="53" t="str">
        <f ca="1">IFERROR(OFFSET('セット情報(宅配便）'!$P$2,MATCH($G8,BカートセットID入力!$C$4:$C$150,0),COLUMN()-COLUMN($T3)),IFERROR(OFFSET('セット情報(業務便）'!$P$2,MATCH($G8,BカートセットID入力!$F$4:$F$150,0),COLUMN()-COLUMN($T3)),IFERROR(OFFSET('セット情報（サンプル）'!$N$2,MATCH($G8,BカートセットID入力!$I$4:$I$150,0),COLUMN()-COLUMN($T3)),IFERROR(OFFSET('セット情報（イレギュラーサンプル）'!$N$2,MATCH($G8,BカートセットID入力!$L$4:$L$150,0),COLUMN()-COLUMN($T3)),""))))</f>
        <v/>
      </c>
    </row>
    <row r="9" spans="1:46">
      <c r="A9" s="53" t="str">
        <f>IF(ISBLANK(現行セット情報CSV!A9),"",現行セット情報CSV!A9)</f>
        <v/>
      </c>
      <c r="B9" s="53" t="str">
        <f>IF(ISBLANK(現行セット情報CSV!B9),"",現行セット情報CSV!B9)</f>
        <v/>
      </c>
      <c r="C9" s="53" t="str">
        <f>IF(ISBLANK(現行セット情報CSV!C9),"",現行セット情報CSV!C9)</f>
        <v/>
      </c>
      <c r="D9" s="53" t="str">
        <f>IF(ISBLANK(現行セット情報CSV!D9),"",現行セット情報CSV!D9)</f>
        <v/>
      </c>
      <c r="E9" s="53" t="str">
        <f>IF(ISBLANK(現行セット情報CSV!E9),"",現行セット情報CSV!E9)</f>
        <v/>
      </c>
      <c r="F9" s="53" t="str">
        <f>IF(ISBLANK(現行セット情報CSV!F9),"",現行セット情報CSV!F9)</f>
        <v/>
      </c>
      <c r="G9" s="53" t="str">
        <f>IF(ISBLANK(現行セット情報CSV!G9),"",現行セット情報CSV!G9)</f>
        <v/>
      </c>
      <c r="H9" s="53" t="str">
        <f>IF(ISBLANK(現行セット情報CSV!H9),"",現行セット情報CSV!H9)</f>
        <v/>
      </c>
      <c r="I9" s="53" t="str">
        <f>IF(ISBLANK(現行セット情報CSV!I9),"",現行セット情報CSV!I9)</f>
        <v/>
      </c>
      <c r="J9" s="53" t="str">
        <f>IF(ISBLANK(現行セット情報CSV!J9),"",現行セット情報CSV!J9)</f>
        <v/>
      </c>
      <c r="K9" s="53" t="str">
        <f>IF(ISBLANK(現行セット情報CSV!K9),"",現行セット情報CSV!K9)</f>
        <v/>
      </c>
      <c r="L9" s="53" t="str">
        <f>IF(ISBLANK(現行セット情報CSV!L9),"",現行セット情報CSV!L9)</f>
        <v/>
      </c>
      <c r="M9" s="53" t="str">
        <f>IF(ISBLANK(現行セット情報CSV!M9),"",現行セット情報CSV!M9)</f>
        <v/>
      </c>
      <c r="N9" s="53" t="str">
        <f>IF(ISBLANK(現行セット情報CSV!N9),"",現行セット情報CSV!N9)</f>
        <v/>
      </c>
      <c r="O9" s="53" t="str">
        <f>IF(ISBLANK(現行セット情報CSV!O9),"",現行セット情報CSV!O9)</f>
        <v/>
      </c>
      <c r="P9" s="53" t="str">
        <f>IF(ISBLANK(現行セット情報CSV!P9),"",現行セット情報CSV!P9)</f>
        <v/>
      </c>
      <c r="Q9" s="53" t="str">
        <f>IF(ISBLANK(現行セット情報CSV!Q9),"",現行セット情報CSV!Q9)</f>
        <v/>
      </c>
      <c r="R9" s="53" t="str">
        <f>IF(ISBLANK(現行セット情報CSV!R9),"",現行セット情報CSV!R9)</f>
        <v/>
      </c>
      <c r="S9" s="53" t="str">
        <f>IF(ISBLANK(現行セット情報CSV!S9),"",現行セット情報CSV!S9)</f>
        <v/>
      </c>
      <c r="T9" s="53" t="str">
        <f ca="1">IFERROR(OFFSET('セット情報(宅配便）'!$P$2,MATCH($G9,BカートセットID入力!$C$4:$C$150,0),COLUMN()-COLUMN($T4)),IFERROR(OFFSET('セット情報(業務便）'!$P$2,MATCH($G9,BカートセットID入力!$F$4:$F$150,0),COLUMN()-COLUMN($T4)),IFERROR(OFFSET('セット情報（サンプル）'!$N$2,MATCH($G9,BカートセットID入力!$I$4:$I$150,0),COLUMN()-COLUMN($T4)),IFERROR(OFFSET('セット情報（イレギュラーサンプル）'!$N$2,MATCH($G9,BカートセットID入力!$L$4:$L$150,0),COLUMN()-COLUMN($T4)),""))))</f>
        <v/>
      </c>
      <c r="U9" s="53" t="str">
        <f ca="1">IFERROR(OFFSET('セット情報(宅配便）'!$P$2,MATCH($G9,BカートセットID入力!$C$4:$C$150,0),COLUMN()-COLUMN($T4)),IFERROR(OFFSET('セット情報(業務便）'!$P$2,MATCH($G9,BカートセットID入力!$F$4:$F$150,0),COLUMN()-COLUMN($T4)),IFERROR(OFFSET('セット情報（サンプル）'!$N$2,MATCH($G9,BカートセットID入力!$I$4:$I$150,0),COLUMN()-COLUMN($T4)),IFERROR(OFFSET('セット情報（イレギュラーサンプル）'!$N$2,MATCH($G9,BカートセットID入力!$L$4:$L$150,0),COLUMN()-COLUMN($T4)),""))))</f>
        <v/>
      </c>
      <c r="V9" s="53" t="str">
        <f ca="1">IFERROR(OFFSET('セット情報(宅配便）'!$P$2,MATCH($G9,BカートセットID入力!$C$4:$C$150,0),COLUMN()-COLUMN($T4)),IFERROR(OFFSET('セット情報(業務便）'!$P$2,MATCH($G9,BカートセットID入力!$F$4:$F$150,0),COLUMN()-COLUMN($T4)),IFERROR(OFFSET('セット情報（サンプル）'!$N$2,MATCH($G9,BカートセットID入力!$I$4:$I$150,0),COLUMN()-COLUMN($T4)),IFERROR(OFFSET('セット情報（イレギュラーサンプル）'!$N$2,MATCH($G9,BカートセットID入力!$L$4:$L$150,0),COLUMN()-COLUMN($T4)),""))))</f>
        <v/>
      </c>
      <c r="W9" s="53" t="str">
        <f ca="1">IFERROR(OFFSET('セット情報(宅配便）'!$P$2,MATCH($G9,BカートセットID入力!$C$4:$C$150,0),COLUMN()-COLUMN($T4)),IFERROR(OFFSET('セット情報(業務便）'!$P$2,MATCH($G9,BカートセットID入力!$F$4:$F$150,0),COLUMN()-COLUMN($T4)),IFERROR(OFFSET('セット情報（サンプル）'!$N$2,MATCH($G9,BカートセットID入力!$I$4:$I$150,0),COLUMN()-COLUMN($T4)),IFERROR(OFFSET('セット情報（イレギュラーサンプル）'!$N$2,MATCH($G9,BカートセットID入力!$L$4:$L$150,0),COLUMN()-COLUMN($T4)),""))))</f>
        <v/>
      </c>
      <c r="X9" s="53" t="str">
        <f ca="1">IFERROR(OFFSET('セット情報(宅配便）'!$P$2,MATCH($G9,BカートセットID入力!$C$4:$C$150,0),COLUMN()-COLUMN($T4)),IFERROR(OFFSET('セット情報(業務便）'!$P$2,MATCH($G9,BカートセットID入力!$F$4:$F$150,0),COLUMN()-COLUMN($T4)),IFERROR(OFFSET('セット情報（サンプル）'!$N$2,MATCH($G9,BカートセットID入力!$I$4:$I$150,0),COLUMN()-COLUMN($T4)),IFERROR(OFFSET('セット情報（イレギュラーサンプル）'!$N$2,MATCH($G9,BカートセットID入力!$L$4:$L$150,0),COLUMN()-COLUMN($T4)),""))))</f>
        <v/>
      </c>
      <c r="Y9" s="53" t="str">
        <f ca="1">IFERROR(OFFSET('セット情報(宅配便）'!$P$2,MATCH($G9,BカートセットID入力!$C$4:$C$150,0),COLUMN()-COLUMN($T4)),IFERROR(OFFSET('セット情報(業務便）'!$P$2,MATCH($G9,BカートセットID入力!$F$4:$F$150,0),COLUMN()-COLUMN($T4)),IFERROR(OFFSET('セット情報（サンプル）'!$N$2,MATCH($G9,BカートセットID入力!$I$4:$I$150,0),COLUMN()-COLUMN($T4)),IFERROR(OFFSET('セット情報（イレギュラーサンプル）'!$N$2,MATCH($G9,BカートセットID入力!$L$4:$L$150,0),COLUMN()-COLUMN($T4)),""))))</f>
        <v/>
      </c>
      <c r="Z9" s="53" t="str">
        <f ca="1">IFERROR(OFFSET('セット情報(宅配便）'!$P$2,MATCH($G9,BカートセットID入力!$C$4:$C$150,0),COLUMN()-COLUMN($T4)),IFERROR(OFFSET('セット情報(業務便）'!$P$2,MATCH($G9,BカートセットID入力!$F$4:$F$150,0),COLUMN()-COLUMN($T4)),IFERROR(OFFSET('セット情報（サンプル）'!$N$2,MATCH($G9,BカートセットID入力!$I$4:$I$150,0),COLUMN()-COLUMN($T4)),IFERROR(OFFSET('セット情報（イレギュラーサンプル）'!$N$2,MATCH($G9,BカートセットID入力!$L$4:$L$150,0),COLUMN()-COLUMN($T4)),""))))</f>
        <v/>
      </c>
      <c r="AA9" s="53" t="str">
        <f ca="1">IFERROR(OFFSET('セット情報(宅配便）'!$P$2,MATCH($G9,BカートセットID入力!$C$4:$C$150,0),COLUMN()-COLUMN($T4)),IFERROR(OFFSET('セット情報(業務便）'!$P$2,MATCH($G9,BカートセットID入力!$F$4:$F$150,0),COLUMN()-COLUMN($T4)),IFERROR(OFFSET('セット情報（サンプル）'!$N$2,MATCH($G9,BカートセットID入力!$I$4:$I$150,0),COLUMN()-COLUMN($T4)),IFERROR(OFFSET('セット情報（イレギュラーサンプル）'!$N$2,MATCH($G9,BカートセットID入力!$L$4:$L$150,0),COLUMN()-COLUMN($T4)),""))))</f>
        <v/>
      </c>
      <c r="AB9" s="53" t="str">
        <f ca="1">IFERROR(OFFSET('セット情報(宅配便）'!$P$2,MATCH($G9,BカートセットID入力!$C$4:$C$150,0),COLUMN()-COLUMN($T4)),IFERROR(OFFSET('セット情報(業務便）'!$P$2,MATCH($G9,BカートセットID入力!$F$4:$F$150,0),COLUMN()-COLUMN($T4)),IFERROR(OFFSET('セット情報（サンプル）'!$N$2,MATCH($G9,BカートセットID入力!$I$4:$I$150,0),COLUMN()-COLUMN($T4)),IFERROR(OFFSET('セット情報（イレギュラーサンプル）'!$N$2,MATCH($G9,BカートセットID入力!$L$4:$L$150,0),COLUMN()-COLUMN($T4)),""))))</f>
        <v/>
      </c>
      <c r="AC9" s="53" t="str">
        <f ca="1">IFERROR(OFFSET('セット情報(宅配便）'!$P$2,MATCH($G9,BカートセットID入力!$C$4:$C$150,0),COLUMN()-COLUMN($T4)),IFERROR(OFFSET('セット情報(業務便）'!$P$2,MATCH($G9,BカートセットID入力!$F$4:$F$150,0),COLUMN()-COLUMN($T4)),IFERROR(OFFSET('セット情報（サンプル）'!$N$2,MATCH($G9,BカートセットID入力!$I$4:$I$150,0),COLUMN()-COLUMN($T4)),IFERROR(OFFSET('セット情報（イレギュラーサンプル）'!$N$2,MATCH($G9,BカートセットID入力!$L$4:$L$150,0),COLUMN()-COLUMN($T4)),""))))</f>
        <v/>
      </c>
      <c r="AD9" s="53" t="str">
        <f ca="1">IFERROR(OFFSET('セット情報(宅配便）'!$P$2,MATCH($G9,BカートセットID入力!$C$4:$C$150,0),COLUMN()-COLUMN($T4)),IFERROR(OFFSET('セット情報(業務便）'!$P$2,MATCH($G9,BカートセットID入力!$F$4:$F$150,0),COLUMN()-COLUMN($T4)),IFERROR(OFFSET('セット情報（サンプル）'!$N$2,MATCH($G9,BカートセットID入力!$I$4:$I$150,0),COLUMN()-COLUMN($T4)),IFERROR(OFFSET('セット情報（イレギュラーサンプル）'!$N$2,MATCH($G9,BカートセットID入力!$L$4:$L$150,0),COLUMN()-COLUMN($T4)),""))))</f>
        <v/>
      </c>
      <c r="AE9" s="53" t="str">
        <f ca="1">IFERROR(OFFSET('セット情報(宅配便）'!$P$2,MATCH($G9,BカートセットID入力!$C$4:$C$150,0),COLUMN()-COLUMN($T4)),IFERROR(OFFSET('セット情報(業務便）'!$P$2,MATCH($G9,BカートセットID入力!$F$4:$F$150,0),COLUMN()-COLUMN($T4)),IFERROR(OFFSET('セット情報（サンプル）'!$N$2,MATCH($G9,BカートセットID入力!$I$4:$I$150,0),COLUMN()-COLUMN($T4)),IFERROR(OFFSET('セット情報（イレギュラーサンプル）'!$N$2,MATCH($G9,BカートセットID入力!$L$4:$L$150,0),COLUMN()-COLUMN($T4)),""))))</f>
        <v/>
      </c>
      <c r="AF9" s="53" t="str">
        <f ca="1">IFERROR(OFFSET('セット情報(宅配便）'!$P$2,MATCH($G9,BカートセットID入力!$C$4:$C$150,0),COLUMN()-COLUMN($T4)),IFERROR(OFFSET('セット情報(業務便）'!$P$2,MATCH($G9,BカートセットID入力!$F$4:$F$150,0),COLUMN()-COLUMN($T4)),IFERROR(OFFSET('セット情報（サンプル）'!$N$2,MATCH($G9,BカートセットID入力!$I$4:$I$150,0),COLUMN()-COLUMN($T4)),IFERROR(OFFSET('セット情報（イレギュラーサンプル）'!$N$2,MATCH($G9,BカートセットID入力!$L$4:$L$150,0),COLUMN()-COLUMN($T4)),""))))</f>
        <v/>
      </c>
      <c r="AG9" s="53" t="str">
        <f ca="1">IFERROR(OFFSET('セット情報(宅配便）'!$P$2,MATCH($G9,BカートセットID入力!$C$4:$C$150,0),COLUMN()-COLUMN($T4)),IFERROR(OFFSET('セット情報(業務便）'!$P$2,MATCH($G9,BカートセットID入力!$F$4:$F$150,0),COLUMN()-COLUMN($T4)),IFERROR(OFFSET('セット情報（サンプル）'!$N$2,MATCH($G9,BカートセットID入力!$I$4:$I$150,0),COLUMN()-COLUMN($T4)),IFERROR(OFFSET('セット情報（イレギュラーサンプル）'!$N$2,MATCH($G9,BカートセットID入力!$L$4:$L$150,0),COLUMN()-COLUMN($T4)),""))))</f>
        <v/>
      </c>
      <c r="AH9" s="53" t="str">
        <f ca="1">IFERROR(OFFSET('セット情報(宅配便）'!$P$2,MATCH($G9,BカートセットID入力!$C$4:$C$150,0),COLUMN()-COLUMN($T4)),IFERROR(OFFSET('セット情報(業務便）'!$P$2,MATCH($G9,BカートセットID入力!$F$4:$F$150,0),COLUMN()-COLUMN($T4)),IFERROR(OFFSET('セット情報（サンプル）'!$N$2,MATCH($G9,BカートセットID入力!$I$4:$I$150,0),COLUMN()-COLUMN($T4)),IFERROR(OFFSET('セット情報（イレギュラーサンプル）'!$N$2,MATCH($G9,BカートセットID入力!$L$4:$L$150,0),COLUMN()-COLUMN($T4)),""))))</f>
        <v/>
      </c>
      <c r="AI9" s="53" t="str">
        <f ca="1">IFERROR(OFFSET('セット情報(宅配便）'!$P$2,MATCH($G9,BカートセットID入力!$C$4:$C$150,0),COLUMN()-COLUMN($T4)),IFERROR(OFFSET('セット情報(業務便）'!$P$2,MATCH($G9,BカートセットID入力!$F$4:$F$150,0),COLUMN()-COLUMN($T4)),IFERROR(OFFSET('セット情報（サンプル）'!$N$2,MATCH($G9,BカートセットID入力!$I$4:$I$150,0),COLUMN()-COLUMN($T4)),IFERROR(OFFSET('セット情報（イレギュラーサンプル）'!$N$2,MATCH($G9,BカートセットID入力!$L$4:$L$150,0),COLUMN()-COLUMN($T4)),""))))</f>
        <v/>
      </c>
      <c r="AJ9" s="53" t="str">
        <f ca="1">IFERROR(OFFSET('セット情報(宅配便）'!$P$2,MATCH($G9,BカートセットID入力!$C$4:$C$150,0),COLUMN()-COLUMN($T4)),IFERROR(OFFSET('セット情報(業務便）'!$P$2,MATCH($G9,BカートセットID入力!$F$4:$F$150,0),COLUMN()-COLUMN($T4)),IFERROR(OFFSET('セット情報（サンプル）'!$N$2,MATCH($G9,BカートセットID入力!$I$4:$I$150,0),COLUMN()-COLUMN($T4)),IFERROR(OFFSET('セット情報（イレギュラーサンプル）'!$N$2,MATCH($G9,BカートセットID入力!$L$4:$L$150,0),COLUMN()-COLUMN($T4)),""))))</f>
        <v/>
      </c>
      <c r="AK9" s="53" t="str">
        <f ca="1">IFERROR(OFFSET('セット情報(宅配便）'!$P$2,MATCH($G9,BカートセットID入力!$C$4:$C$150,0),COLUMN()-COLUMN($T4)),IFERROR(OFFSET('セット情報(業務便）'!$P$2,MATCH($G9,BカートセットID入力!$F$4:$F$150,0),COLUMN()-COLUMN($T4)),IFERROR(OFFSET('セット情報（サンプル）'!$N$2,MATCH($G9,BカートセットID入力!$I$4:$I$150,0),COLUMN()-COLUMN($T4)),IFERROR(OFFSET('セット情報（イレギュラーサンプル）'!$N$2,MATCH($G9,BカートセットID入力!$L$4:$L$150,0),COLUMN()-COLUMN($T4)),""))))</f>
        <v/>
      </c>
      <c r="AL9" s="53" t="str">
        <f ca="1">IFERROR(OFFSET('セット情報(宅配便）'!$P$2,MATCH($G9,BカートセットID入力!$C$4:$C$150,0),COLUMN()-COLUMN($T4)),IFERROR(OFFSET('セット情報(業務便）'!$P$2,MATCH($G9,BカートセットID入力!$F$4:$F$150,0),COLUMN()-COLUMN($T4)),IFERROR(OFFSET('セット情報（サンプル）'!$N$2,MATCH($G9,BカートセットID入力!$I$4:$I$150,0),COLUMN()-COLUMN($T4)),IFERROR(OFFSET('セット情報（イレギュラーサンプル）'!$N$2,MATCH($G9,BカートセットID入力!$L$4:$L$150,0),COLUMN()-COLUMN($T4)),""))))</f>
        <v/>
      </c>
      <c r="AM9" s="53" t="str">
        <f ca="1">IFERROR(OFFSET('セット情報(宅配便）'!$P$2,MATCH($G9,BカートセットID入力!$C$4:$C$150,0),COLUMN()-COLUMN($T4)),IFERROR(OFFSET('セット情報(業務便）'!$P$2,MATCH($G9,BカートセットID入力!$F$4:$F$150,0),COLUMN()-COLUMN($T4)),IFERROR(OFFSET('セット情報（サンプル）'!$N$2,MATCH($G9,BカートセットID入力!$I$4:$I$150,0),COLUMN()-COLUMN($T4)),IFERROR(OFFSET('セット情報（イレギュラーサンプル）'!$N$2,MATCH($G9,BカートセットID入力!$L$4:$L$150,0),COLUMN()-COLUMN($T4)),""))))</f>
        <v/>
      </c>
      <c r="AN9" s="53" t="str">
        <f ca="1">IFERROR(OFFSET('セット情報(宅配便）'!$P$2,MATCH($G9,BカートセットID入力!$C$4:$C$150,0),COLUMN()-COLUMN($T4)),IFERROR(OFFSET('セット情報(業務便）'!$P$2,MATCH($G9,BカートセットID入力!$F$4:$F$150,0),COLUMN()-COLUMN($T4)),IFERROR(OFFSET('セット情報（サンプル）'!$N$2,MATCH($G9,BカートセットID入力!$I$4:$I$150,0),COLUMN()-COLUMN($T4)),IFERROR(OFFSET('セット情報（イレギュラーサンプル）'!$N$2,MATCH($G9,BカートセットID入力!$L$4:$L$150,0),COLUMN()-COLUMN($T4)),""))))</f>
        <v/>
      </c>
      <c r="AO9" s="53" t="str">
        <f ca="1">IFERROR(OFFSET('セット情報(宅配便）'!$P$2,MATCH($G9,BカートセットID入力!$C$4:$C$150,0),COLUMN()-COLUMN($T4)),IFERROR(OFFSET('セット情報(業務便）'!$P$2,MATCH($G9,BカートセットID入力!$F$4:$F$150,0),COLUMN()-COLUMN($T4)),IFERROR(OFFSET('セット情報（サンプル）'!$N$2,MATCH($G9,BカートセットID入力!$I$4:$I$150,0),COLUMN()-COLUMN($T4)),IFERROR(OFFSET('セット情報（イレギュラーサンプル）'!$N$2,MATCH($G9,BカートセットID入力!$L$4:$L$150,0),COLUMN()-COLUMN($T4)),""))))</f>
        <v/>
      </c>
      <c r="AP9" s="53" t="str">
        <f ca="1">IFERROR(OFFSET('セット情報(宅配便）'!$P$2,MATCH($G9,BカートセットID入力!$C$4:$C$150,0),COLUMN()-COLUMN($T4)),IFERROR(OFFSET('セット情報(業務便）'!$P$2,MATCH($G9,BカートセットID入力!$F$4:$F$150,0),COLUMN()-COLUMN($T4)),IFERROR(OFFSET('セット情報（サンプル）'!$N$2,MATCH($G9,BカートセットID入力!$I$4:$I$150,0),COLUMN()-COLUMN($T4)),IFERROR(OFFSET('セット情報（イレギュラーサンプル）'!$N$2,MATCH($G9,BカートセットID入力!$L$4:$L$150,0),COLUMN()-COLUMN($T4)),""))))</f>
        <v/>
      </c>
      <c r="AQ9" s="53" t="str">
        <f ca="1">IFERROR(OFFSET('セット情報(宅配便）'!$P$2,MATCH($G9,BカートセットID入力!$C$4:$C$150,0),COLUMN()-COLUMN($T4)),IFERROR(OFFSET('セット情報(業務便）'!$P$2,MATCH($G9,BカートセットID入力!$F$4:$F$150,0),COLUMN()-COLUMN($T4)),IFERROR(OFFSET('セット情報（サンプル）'!$N$2,MATCH($G9,BカートセットID入力!$I$4:$I$150,0),COLUMN()-COLUMN($T4)),IFERROR(OFFSET('セット情報（イレギュラーサンプル）'!$N$2,MATCH($G9,BカートセットID入力!$L$4:$L$150,0),COLUMN()-COLUMN($T4)),""))))</f>
        <v/>
      </c>
      <c r="AR9" s="53" t="str">
        <f ca="1">IFERROR(OFFSET('セット情報(宅配便）'!$P$2,MATCH($G9,BカートセットID入力!$C$4:$C$150,0),COLUMN()-COLUMN($T4)),IFERROR(OFFSET('セット情報(業務便）'!$P$2,MATCH($G9,BカートセットID入力!$F$4:$F$150,0),COLUMN()-COLUMN($T4)),IFERROR(OFFSET('セット情報（サンプル）'!$N$2,MATCH($G9,BカートセットID入力!$I$4:$I$150,0),COLUMN()-COLUMN($T4)),IFERROR(OFFSET('セット情報（イレギュラーサンプル）'!$N$2,MATCH($G9,BカートセットID入力!$L$4:$L$150,0),COLUMN()-COLUMN($T4)),""))))</f>
        <v/>
      </c>
      <c r="AS9" s="53" t="str">
        <f ca="1">IFERROR(OFFSET('セット情報(宅配便）'!$P$2,MATCH($G9,BカートセットID入力!$C$4:$C$150,0),COLUMN()-COLUMN($T4)),IFERROR(OFFSET('セット情報(業務便）'!$P$2,MATCH($G9,BカートセットID入力!$F$4:$F$150,0),COLUMN()-COLUMN($T4)),IFERROR(OFFSET('セット情報（サンプル）'!$N$2,MATCH($G9,BカートセットID入力!$I$4:$I$150,0),COLUMN()-COLUMN($T4)),IFERROR(OFFSET('セット情報（イレギュラーサンプル）'!$N$2,MATCH($G9,BカートセットID入力!$L$4:$L$150,0),COLUMN()-COLUMN($T4)),""))))</f>
        <v/>
      </c>
    </row>
    <row r="10" spans="1:46">
      <c r="A10" s="53" t="str">
        <f>IF(ISBLANK(現行セット情報CSV!A10),"",現行セット情報CSV!A10)</f>
        <v/>
      </c>
      <c r="B10" s="53" t="str">
        <f>IF(ISBLANK(現行セット情報CSV!B10),"",現行セット情報CSV!B10)</f>
        <v/>
      </c>
      <c r="C10" s="53" t="str">
        <f>IF(ISBLANK(現行セット情報CSV!C10),"",現行セット情報CSV!C10)</f>
        <v/>
      </c>
      <c r="D10" s="53" t="str">
        <f>IF(ISBLANK(現行セット情報CSV!D10),"",現行セット情報CSV!D10)</f>
        <v/>
      </c>
      <c r="E10" s="53" t="str">
        <f>IF(ISBLANK(現行セット情報CSV!E10),"",現行セット情報CSV!E10)</f>
        <v/>
      </c>
      <c r="F10" s="53" t="str">
        <f>IF(ISBLANK(現行セット情報CSV!F10),"",現行セット情報CSV!F10)</f>
        <v/>
      </c>
      <c r="G10" s="53" t="str">
        <f>IF(ISBLANK(現行セット情報CSV!G10),"",現行セット情報CSV!G10)</f>
        <v/>
      </c>
      <c r="H10" s="53" t="str">
        <f>IF(ISBLANK(現行セット情報CSV!H10),"",現行セット情報CSV!H10)</f>
        <v/>
      </c>
      <c r="I10" s="53" t="str">
        <f>IF(ISBLANK(現行セット情報CSV!I10),"",現行セット情報CSV!I10)</f>
        <v/>
      </c>
      <c r="J10" s="53" t="str">
        <f>IF(ISBLANK(現行セット情報CSV!J10),"",現行セット情報CSV!J10)</f>
        <v/>
      </c>
      <c r="K10" s="53" t="str">
        <f>IF(ISBLANK(現行セット情報CSV!K10),"",現行セット情報CSV!K10)</f>
        <v/>
      </c>
      <c r="L10" s="53" t="str">
        <f>IF(ISBLANK(現行セット情報CSV!L10),"",現行セット情報CSV!L10)</f>
        <v/>
      </c>
      <c r="M10" s="53" t="str">
        <f>IF(ISBLANK(現行セット情報CSV!M10),"",現行セット情報CSV!M10)</f>
        <v/>
      </c>
      <c r="N10" s="53" t="str">
        <f>IF(ISBLANK(現行セット情報CSV!N10),"",現行セット情報CSV!N10)</f>
        <v/>
      </c>
      <c r="O10" s="53" t="str">
        <f>IF(ISBLANK(現行セット情報CSV!O10),"",現行セット情報CSV!O10)</f>
        <v/>
      </c>
      <c r="P10" s="53" t="str">
        <f>IF(ISBLANK(現行セット情報CSV!P10),"",現行セット情報CSV!P10)</f>
        <v/>
      </c>
      <c r="Q10" s="53" t="str">
        <f>IF(ISBLANK(現行セット情報CSV!Q10),"",現行セット情報CSV!Q10)</f>
        <v/>
      </c>
      <c r="R10" s="53" t="str">
        <f>IF(ISBLANK(現行セット情報CSV!R10),"",現行セット情報CSV!R10)</f>
        <v/>
      </c>
      <c r="S10" s="53" t="str">
        <f>IF(ISBLANK(現行セット情報CSV!S10),"",現行セット情報CSV!S10)</f>
        <v/>
      </c>
      <c r="T10" s="53" t="str">
        <f ca="1">IFERROR(OFFSET('セット情報(宅配便）'!$P$2,MATCH($G10,BカートセットID入力!$C$4:$C$150,0),COLUMN()-COLUMN($T5)),IFERROR(OFFSET('セット情報(業務便）'!$P$2,MATCH($G10,BカートセットID入力!$F$4:$F$150,0),COLUMN()-COLUMN($T5)),IFERROR(OFFSET('セット情報（サンプル）'!$N$2,MATCH($G10,BカートセットID入力!$I$4:$I$150,0),COLUMN()-COLUMN($T5)),IFERROR(OFFSET('セット情報（イレギュラーサンプル）'!$N$2,MATCH($G10,BカートセットID入力!$L$4:$L$150,0),COLUMN()-COLUMN($T5)),""))))</f>
        <v/>
      </c>
      <c r="U10" s="53" t="str">
        <f ca="1">IFERROR(OFFSET('セット情報(宅配便）'!$P$2,MATCH($G10,BカートセットID入力!$C$4:$C$150,0),COLUMN()-COLUMN($T5)),IFERROR(OFFSET('セット情報(業務便）'!$P$2,MATCH($G10,BカートセットID入力!$F$4:$F$150,0),COLUMN()-COLUMN($T5)),IFERROR(OFFSET('セット情報（サンプル）'!$N$2,MATCH($G10,BカートセットID入力!$I$4:$I$150,0),COLUMN()-COLUMN($T5)),IFERROR(OFFSET('セット情報（イレギュラーサンプル）'!$N$2,MATCH($G10,BカートセットID入力!$L$4:$L$150,0),COLUMN()-COLUMN($T5)),""))))</f>
        <v/>
      </c>
      <c r="V10" s="53" t="str">
        <f ca="1">IFERROR(OFFSET('セット情報(宅配便）'!$P$2,MATCH($G10,BカートセットID入力!$C$4:$C$150,0),COLUMN()-COLUMN($T5)),IFERROR(OFFSET('セット情報(業務便）'!$P$2,MATCH($G10,BカートセットID入力!$F$4:$F$150,0),COLUMN()-COLUMN($T5)),IFERROR(OFFSET('セット情報（サンプル）'!$N$2,MATCH($G10,BカートセットID入力!$I$4:$I$150,0),COLUMN()-COLUMN($T5)),IFERROR(OFFSET('セット情報（イレギュラーサンプル）'!$N$2,MATCH($G10,BカートセットID入力!$L$4:$L$150,0),COLUMN()-COLUMN($T5)),""))))</f>
        <v/>
      </c>
      <c r="W10" s="53" t="str">
        <f ca="1">IFERROR(OFFSET('セット情報(宅配便）'!$P$2,MATCH($G10,BカートセットID入力!$C$4:$C$150,0),COLUMN()-COLUMN($T5)),IFERROR(OFFSET('セット情報(業務便）'!$P$2,MATCH($G10,BカートセットID入力!$F$4:$F$150,0),COLUMN()-COLUMN($T5)),IFERROR(OFFSET('セット情報（サンプル）'!$N$2,MATCH($G10,BカートセットID入力!$I$4:$I$150,0),COLUMN()-COLUMN($T5)),IFERROR(OFFSET('セット情報（イレギュラーサンプル）'!$N$2,MATCH($G10,BカートセットID入力!$L$4:$L$150,0),COLUMN()-COLUMN($T5)),""))))</f>
        <v/>
      </c>
      <c r="X10" s="53" t="str">
        <f ca="1">IFERROR(OFFSET('セット情報(宅配便）'!$P$2,MATCH($G10,BカートセットID入力!$C$4:$C$150,0),COLUMN()-COLUMN($T5)),IFERROR(OFFSET('セット情報(業務便）'!$P$2,MATCH($G10,BカートセットID入力!$F$4:$F$150,0),COLUMN()-COLUMN($T5)),IFERROR(OFFSET('セット情報（サンプル）'!$N$2,MATCH($G10,BカートセットID入力!$I$4:$I$150,0),COLUMN()-COLUMN($T5)),IFERROR(OFFSET('セット情報（イレギュラーサンプル）'!$N$2,MATCH($G10,BカートセットID入力!$L$4:$L$150,0),COLUMN()-COLUMN($T5)),""))))</f>
        <v/>
      </c>
      <c r="Y10" s="53" t="str">
        <f ca="1">IFERROR(OFFSET('セット情報(宅配便）'!$P$2,MATCH($G10,BカートセットID入力!$C$4:$C$150,0),COLUMN()-COLUMN($T5)),IFERROR(OFFSET('セット情報(業務便）'!$P$2,MATCH($G10,BカートセットID入力!$F$4:$F$150,0),COLUMN()-COLUMN($T5)),IFERROR(OFFSET('セット情報（サンプル）'!$N$2,MATCH($G10,BカートセットID入力!$I$4:$I$150,0),COLUMN()-COLUMN($T5)),IFERROR(OFFSET('セット情報（イレギュラーサンプル）'!$N$2,MATCH($G10,BカートセットID入力!$L$4:$L$150,0),COLUMN()-COLUMN($T5)),""))))</f>
        <v/>
      </c>
      <c r="Z10" s="53" t="str">
        <f ca="1">IFERROR(OFFSET('セット情報(宅配便）'!$P$2,MATCH($G10,BカートセットID入力!$C$4:$C$150,0),COLUMN()-COLUMN($T5)),IFERROR(OFFSET('セット情報(業務便）'!$P$2,MATCH($G10,BカートセットID入力!$F$4:$F$150,0),COLUMN()-COLUMN($T5)),IFERROR(OFFSET('セット情報（サンプル）'!$N$2,MATCH($G10,BカートセットID入力!$I$4:$I$150,0),COLUMN()-COLUMN($T5)),IFERROR(OFFSET('セット情報（イレギュラーサンプル）'!$N$2,MATCH($G10,BカートセットID入力!$L$4:$L$150,0),COLUMN()-COLUMN($T5)),""))))</f>
        <v/>
      </c>
      <c r="AA10" s="53" t="str">
        <f ca="1">IFERROR(OFFSET('セット情報(宅配便）'!$P$2,MATCH($G10,BカートセットID入力!$C$4:$C$150,0),COLUMN()-COLUMN($T5)),IFERROR(OFFSET('セット情報(業務便）'!$P$2,MATCH($G10,BカートセットID入力!$F$4:$F$150,0),COLUMN()-COLUMN($T5)),IFERROR(OFFSET('セット情報（サンプル）'!$N$2,MATCH($G10,BカートセットID入力!$I$4:$I$150,0),COLUMN()-COLUMN($T5)),IFERROR(OFFSET('セット情報（イレギュラーサンプル）'!$N$2,MATCH($G10,BカートセットID入力!$L$4:$L$150,0),COLUMN()-COLUMN($T5)),""))))</f>
        <v/>
      </c>
      <c r="AB10" s="53" t="str">
        <f ca="1">IFERROR(OFFSET('セット情報(宅配便）'!$P$2,MATCH($G10,BカートセットID入力!$C$4:$C$150,0),COLUMN()-COLUMN($T5)),IFERROR(OFFSET('セット情報(業務便）'!$P$2,MATCH($G10,BカートセットID入力!$F$4:$F$150,0),COLUMN()-COLUMN($T5)),IFERROR(OFFSET('セット情報（サンプル）'!$N$2,MATCH($G10,BカートセットID入力!$I$4:$I$150,0),COLUMN()-COLUMN($T5)),IFERROR(OFFSET('セット情報（イレギュラーサンプル）'!$N$2,MATCH($G10,BカートセットID入力!$L$4:$L$150,0),COLUMN()-COLUMN($T5)),""))))</f>
        <v/>
      </c>
      <c r="AC10" s="53" t="str">
        <f ca="1">IFERROR(OFFSET('セット情報(宅配便）'!$P$2,MATCH($G10,BカートセットID入力!$C$4:$C$150,0),COLUMN()-COLUMN($T5)),IFERROR(OFFSET('セット情報(業務便）'!$P$2,MATCH($G10,BカートセットID入力!$F$4:$F$150,0),COLUMN()-COLUMN($T5)),IFERROR(OFFSET('セット情報（サンプル）'!$N$2,MATCH($G10,BカートセットID入力!$I$4:$I$150,0),COLUMN()-COLUMN($T5)),IFERROR(OFFSET('セット情報（イレギュラーサンプル）'!$N$2,MATCH($G10,BカートセットID入力!$L$4:$L$150,0),COLUMN()-COLUMN($T5)),""))))</f>
        <v/>
      </c>
      <c r="AD10" s="53" t="str">
        <f ca="1">IFERROR(OFFSET('セット情報(宅配便）'!$P$2,MATCH($G10,BカートセットID入力!$C$4:$C$150,0),COLUMN()-COLUMN($T5)),IFERROR(OFFSET('セット情報(業務便）'!$P$2,MATCH($G10,BカートセットID入力!$F$4:$F$150,0),COLUMN()-COLUMN($T5)),IFERROR(OFFSET('セット情報（サンプル）'!$N$2,MATCH($G10,BカートセットID入力!$I$4:$I$150,0),COLUMN()-COLUMN($T5)),IFERROR(OFFSET('セット情報（イレギュラーサンプル）'!$N$2,MATCH($G10,BカートセットID入力!$L$4:$L$150,0),COLUMN()-COLUMN($T5)),""))))</f>
        <v/>
      </c>
      <c r="AE10" s="53" t="str">
        <f ca="1">IFERROR(OFFSET('セット情報(宅配便）'!$P$2,MATCH($G10,BカートセットID入力!$C$4:$C$150,0),COLUMN()-COLUMN($T5)),IFERROR(OFFSET('セット情報(業務便）'!$P$2,MATCH($G10,BカートセットID入力!$F$4:$F$150,0),COLUMN()-COLUMN($T5)),IFERROR(OFFSET('セット情報（サンプル）'!$N$2,MATCH($G10,BカートセットID入力!$I$4:$I$150,0),COLUMN()-COLUMN($T5)),IFERROR(OFFSET('セット情報（イレギュラーサンプル）'!$N$2,MATCH($G10,BカートセットID入力!$L$4:$L$150,0),COLUMN()-COLUMN($T5)),""))))</f>
        <v/>
      </c>
      <c r="AF10" s="53" t="str">
        <f ca="1">IFERROR(OFFSET('セット情報(宅配便）'!$P$2,MATCH($G10,BカートセットID入力!$C$4:$C$150,0),COLUMN()-COLUMN($T5)),IFERROR(OFFSET('セット情報(業務便）'!$P$2,MATCH($G10,BカートセットID入力!$F$4:$F$150,0),COLUMN()-COLUMN($T5)),IFERROR(OFFSET('セット情報（サンプル）'!$N$2,MATCH($G10,BカートセットID入力!$I$4:$I$150,0),COLUMN()-COLUMN($T5)),IFERROR(OFFSET('セット情報（イレギュラーサンプル）'!$N$2,MATCH($G10,BカートセットID入力!$L$4:$L$150,0),COLUMN()-COLUMN($T5)),""))))</f>
        <v/>
      </c>
      <c r="AG10" s="53" t="str">
        <f ca="1">IFERROR(OFFSET('セット情報(宅配便）'!$P$2,MATCH($G10,BカートセットID入力!$C$4:$C$150,0),COLUMN()-COLUMN($T5)),IFERROR(OFFSET('セット情報(業務便）'!$P$2,MATCH($G10,BカートセットID入力!$F$4:$F$150,0),COLUMN()-COLUMN($T5)),IFERROR(OFFSET('セット情報（サンプル）'!$N$2,MATCH($G10,BカートセットID入力!$I$4:$I$150,0),COLUMN()-COLUMN($T5)),IFERROR(OFFSET('セット情報（イレギュラーサンプル）'!$N$2,MATCH($G10,BカートセットID入力!$L$4:$L$150,0),COLUMN()-COLUMN($T5)),""))))</f>
        <v/>
      </c>
      <c r="AH10" s="53" t="str">
        <f ca="1">IFERROR(OFFSET('セット情報(宅配便）'!$P$2,MATCH($G10,BカートセットID入力!$C$4:$C$150,0),COLUMN()-COLUMN($T5)),IFERROR(OFFSET('セット情報(業務便）'!$P$2,MATCH($G10,BカートセットID入力!$F$4:$F$150,0),COLUMN()-COLUMN($T5)),IFERROR(OFFSET('セット情報（サンプル）'!$N$2,MATCH($G10,BカートセットID入力!$I$4:$I$150,0),COLUMN()-COLUMN($T5)),IFERROR(OFFSET('セット情報（イレギュラーサンプル）'!$N$2,MATCH($G10,BカートセットID入力!$L$4:$L$150,0),COLUMN()-COLUMN($T5)),""))))</f>
        <v/>
      </c>
      <c r="AI10" s="53" t="str">
        <f ca="1">IFERROR(OFFSET('セット情報(宅配便）'!$P$2,MATCH($G10,BカートセットID入力!$C$4:$C$150,0),COLUMN()-COLUMN($T5)),IFERROR(OFFSET('セット情報(業務便）'!$P$2,MATCH($G10,BカートセットID入力!$F$4:$F$150,0),COLUMN()-COLUMN($T5)),IFERROR(OFFSET('セット情報（サンプル）'!$N$2,MATCH($G10,BカートセットID入力!$I$4:$I$150,0),COLUMN()-COLUMN($T5)),IFERROR(OFFSET('セット情報（イレギュラーサンプル）'!$N$2,MATCH($G10,BカートセットID入力!$L$4:$L$150,0),COLUMN()-COLUMN($T5)),""))))</f>
        <v/>
      </c>
      <c r="AJ10" s="53" t="str">
        <f ca="1">IFERROR(OFFSET('セット情報(宅配便）'!$P$2,MATCH($G10,BカートセットID入力!$C$4:$C$150,0),COLUMN()-COLUMN($T5)),IFERROR(OFFSET('セット情報(業務便）'!$P$2,MATCH($G10,BカートセットID入力!$F$4:$F$150,0),COLUMN()-COLUMN($T5)),IFERROR(OFFSET('セット情報（サンプル）'!$N$2,MATCH($G10,BカートセットID入力!$I$4:$I$150,0),COLUMN()-COLUMN($T5)),IFERROR(OFFSET('セット情報（イレギュラーサンプル）'!$N$2,MATCH($G10,BカートセットID入力!$L$4:$L$150,0),COLUMN()-COLUMN($T5)),""))))</f>
        <v/>
      </c>
      <c r="AK10" s="53" t="str">
        <f ca="1">IFERROR(OFFSET('セット情報(宅配便）'!$P$2,MATCH($G10,BカートセットID入力!$C$4:$C$150,0),COLUMN()-COLUMN($T5)),IFERROR(OFFSET('セット情報(業務便）'!$P$2,MATCH($G10,BカートセットID入力!$F$4:$F$150,0),COLUMN()-COLUMN($T5)),IFERROR(OFFSET('セット情報（サンプル）'!$N$2,MATCH($G10,BカートセットID入力!$I$4:$I$150,0),COLUMN()-COLUMN($T5)),IFERROR(OFFSET('セット情報（イレギュラーサンプル）'!$N$2,MATCH($G10,BカートセットID入力!$L$4:$L$150,0),COLUMN()-COLUMN($T5)),""))))</f>
        <v/>
      </c>
      <c r="AL10" s="53" t="str">
        <f ca="1">IFERROR(OFFSET('セット情報(宅配便）'!$P$2,MATCH($G10,BカートセットID入力!$C$4:$C$150,0),COLUMN()-COLUMN($T5)),IFERROR(OFFSET('セット情報(業務便）'!$P$2,MATCH($G10,BカートセットID入力!$F$4:$F$150,0),COLUMN()-COLUMN($T5)),IFERROR(OFFSET('セット情報（サンプル）'!$N$2,MATCH($G10,BカートセットID入力!$I$4:$I$150,0),COLUMN()-COLUMN($T5)),IFERROR(OFFSET('セット情報（イレギュラーサンプル）'!$N$2,MATCH($G10,BカートセットID入力!$L$4:$L$150,0),COLUMN()-COLUMN($T5)),""))))</f>
        <v/>
      </c>
      <c r="AM10" s="53" t="str">
        <f ca="1">IFERROR(OFFSET('セット情報(宅配便）'!$P$2,MATCH($G10,BカートセットID入力!$C$4:$C$150,0),COLUMN()-COLUMN($T5)),IFERROR(OFFSET('セット情報(業務便）'!$P$2,MATCH($G10,BカートセットID入力!$F$4:$F$150,0),COLUMN()-COLUMN($T5)),IFERROR(OFFSET('セット情報（サンプル）'!$N$2,MATCH($G10,BカートセットID入力!$I$4:$I$150,0),COLUMN()-COLUMN($T5)),IFERROR(OFFSET('セット情報（イレギュラーサンプル）'!$N$2,MATCH($G10,BカートセットID入力!$L$4:$L$150,0),COLUMN()-COLUMN($T5)),""))))</f>
        <v/>
      </c>
      <c r="AN10" s="53" t="str">
        <f ca="1">IFERROR(OFFSET('セット情報(宅配便）'!$P$2,MATCH($G10,BカートセットID入力!$C$4:$C$150,0),COLUMN()-COLUMN($T5)),IFERROR(OFFSET('セット情報(業務便）'!$P$2,MATCH($G10,BカートセットID入力!$F$4:$F$150,0),COLUMN()-COLUMN($T5)),IFERROR(OFFSET('セット情報（サンプル）'!$N$2,MATCH($G10,BカートセットID入力!$I$4:$I$150,0),COLUMN()-COLUMN($T5)),IFERROR(OFFSET('セット情報（イレギュラーサンプル）'!$N$2,MATCH($G10,BカートセットID入力!$L$4:$L$150,0),COLUMN()-COLUMN($T5)),""))))</f>
        <v/>
      </c>
      <c r="AO10" s="53" t="str">
        <f ca="1">IFERROR(OFFSET('セット情報(宅配便）'!$P$2,MATCH($G10,BカートセットID入力!$C$4:$C$150,0),COLUMN()-COLUMN($T5)),IFERROR(OFFSET('セット情報(業務便）'!$P$2,MATCH($G10,BカートセットID入力!$F$4:$F$150,0),COLUMN()-COLUMN($T5)),IFERROR(OFFSET('セット情報（サンプル）'!$N$2,MATCH($G10,BカートセットID入力!$I$4:$I$150,0),COLUMN()-COLUMN($T5)),IFERROR(OFFSET('セット情報（イレギュラーサンプル）'!$N$2,MATCH($G10,BカートセットID入力!$L$4:$L$150,0),COLUMN()-COLUMN($T5)),""))))</f>
        <v/>
      </c>
      <c r="AP10" s="53" t="str">
        <f ca="1">IFERROR(OFFSET('セット情報(宅配便）'!$P$2,MATCH($G10,BカートセットID入力!$C$4:$C$150,0),COLUMN()-COLUMN($T5)),IFERROR(OFFSET('セット情報(業務便）'!$P$2,MATCH($G10,BカートセットID入力!$F$4:$F$150,0),COLUMN()-COLUMN($T5)),IFERROR(OFFSET('セット情報（サンプル）'!$N$2,MATCH($G10,BカートセットID入力!$I$4:$I$150,0),COLUMN()-COLUMN($T5)),IFERROR(OFFSET('セット情報（イレギュラーサンプル）'!$N$2,MATCH($G10,BカートセットID入力!$L$4:$L$150,0),COLUMN()-COLUMN($T5)),""))))</f>
        <v/>
      </c>
      <c r="AQ10" s="53" t="str">
        <f ca="1">IFERROR(OFFSET('セット情報(宅配便）'!$P$2,MATCH($G10,BカートセットID入力!$C$4:$C$150,0),COLUMN()-COLUMN($T5)),IFERROR(OFFSET('セット情報(業務便）'!$P$2,MATCH($G10,BカートセットID入力!$F$4:$F$150,0),COLUMN()-COLUMN($T5)),IFERROR(OFFSET('セット情報（サンプル）'!$N$2,MATCH($G10,BカートセットID入力!$I$4:$I$150,0),COLUMN()-COLUMN($T5)),IFERROR(OFFSET('セット情報（イレギュラーサンプル）'!$N$2,MATCH($G10,BカートセットID入力!$L$4:$L$150,0),COLUMN()-COLUMN($T5)),""))))</f>
        <v/>
      </c>
      <c r="AR10" s="53" t="str">
        <f ca="1">IFERROR(OFFSET('セット情報(宅配便）'!$P$2,MATCH($G10,BカートセットID入力!$C$4:$C$150,0),COLUMN()-COLUMN($T5)),IFERROR(OFFSET('セット情報(業務便）'!$P$2,MATCH($G10,BカートセットID入力!$F$4:$F$150,0),COLUMN()-COLUMN($T5)),IFERROR(OFFSET('セット情報（サンプル）'!$N$2,MATCH($G10,BカートセットID入力!$I$4:$I$150,0),COLUMN()-COLUMN($T5)),IFERROR(OFFSET('セット情報（イレギュラーサンプル）'!$N$2,MATCH($G10,BカートセットID入力!$L$4:$L$150,0),COLUMN()-COLUMN($T5)),""))))</f>
        <v/>
      </c>
      <c r="AS10" s="53" t="str">
        <f ca="1">IFERROR(OFFSET('セット情報(宅配便）'!$P$2,MATCH($G10,BカートセットID入力!$C$4:$C$150,0),COLUMN()-COLUMN($T5)),IFERROR(OFFSET('セット情報(業務便）'!$P$2,MATCH($G10,BカートセットID入力!$F$4:$F$150,0),COLUMN()-COLUMN($T5)),IFERROR(OFFSET('セット情報（サンプル）'!$N$2,MATCH($G10,BカートセットID入力!$I$4:$I$150,0),COLUMN()-COLUMN($T5)),IFERROR(OFFSET('セット情報（イレギュラーサンプル）'!$N$2,MATCH($G10,BカートセットID入力!$L$4:$L$150,0),COLUMN()-COLUMN($T5)),""))))</f>
        <v/>
      </c>
    </row>
    <row r="11" spans="1:46">
      <c r="A11" s="53" t="str">
        <f>IF(ISBLANK(現行セット情報CSV!A11),"",現行セット情報CSV!A11)</f>
        <v/>
      </c>
      <c r="B11" s="53" t="str">
        <f>IF(ISBLANK(現行セット情報CSV!B11),"",現行セット情報CSV!B11)</f>
        <v/>
      </c>
      <c r="C11" s="53" t="str">
        <f>IF(ISBLANK(現行セット情報CSV!C11),"",現行セット情報CSV!C11)</f>
        <v/>
      </c>
      <c r="D11" s="53" t="str">
        <f>IF(ISBLANK(現行セット情報CSV!D11),"",現行セット情報CSV!D11)</f>
        <v/>
      </c>
      <c r="E11" s="53" t="str">
        <f>IF(ISBLANK(現行セット情報CSV!E11),"",現行セット情報CSV!E11)</f>
        <v/>
      </c>
      <c r="F11" s="53" t="str">
        <f>IF(ISBLANK(現行セット情報CSV!F11),"",現行セット情報CSV!F11)</f>
        <v/>
      </c>
      <c r="G11" s="53" t="str">
        <f>IF(ISBLANK(現行セット情報CSV!G11),"",現行セット情報CSV!G11)</f>
        <v/>
      </c>
      <c r="H11" s="53" t="str">
        <f>IF(ISBLANK(現行セット情報CSV!H11),"",現行セット情報CSV!H11)</f>
        <v/>
      </c>
      <c r="I11" s="53" t="str">
        <f>IF(ISBLANK(現行セット情報CSV!I11),"",現行セット情報CSV!I11)</f>
        <v/>
      </c>
      <c r="J11" s="53" t="str">
        <f>IF(ISBLANK(現行セット情報CSV!J11),"",現行セット情報CSV!J11)</f>
        <v/>
      </c>
      <c r="K11" s="53" t="str">
        <f>IF(ISBLANK(現行セット情報CSV!K11),"",現行セット情報CSV!K11)</f>
        <v/>
      </c>
      <c r="L11" s="53" t="str">
        <f>IF(ISBLANK(現行セット情報CSV!L11),"",現行セット情報CSV!L11)</f>
        <v/>
      </c>
      <c r="M11" s="53" t="str">
        <f>IF(ISBLANK(現行セット情報CSV!M11),"",現行セット情報CSV!M11)</f>
        <v/>
      </c>
      <c r="N11" s="53" t="str">
        <f>IF(ISBLANK(現行セット情報CSV!N11),"",現行セット情報CSV!N11)</f>
        <v/>
      </c>
      <c r="O11" s="53" t="str">
        <f>IF(ISBLANK(現行セット情報CSV!O11),"",現行セット情報CSV!O11)</f>
        <v/>
      </c>
      <c r="P11" s="53" t="str">
        <f>IF(ISBLANK(現行セット情報CSV!P11),"",現行セット情報CSV!P11)</f>
        <v/>
      </c>
      <c r="Q11" s="53" t="str">
        <f>IF(ISBLANK(現行セット情報CSV!Q11),"",現行セット情報CSV!Q11)</f>
        <v/>
      </c>
      <c r="R11" s="53" t="str">
        <f>IF(ISBLANK(現行セット情報CSV!R11),"",現行セット情報CSV!R11)</f>
        <v/>
      </c>
      <c r="S11" s="53" t="str">
        <f>IF(ISBLANK(現行セット情報CSV!S11),"",現行セット情報CSV!S11)</f>
        <v/>
      </c>
      <c r="T11" s="53" t="str">
        <f ca="1">IFERROR(OFFSET('セット情報(宅配便）'!$P$2,MATCH($G11,BカートセットID入力!$C$4:$C$150,0),COLUMN()-COLUMN($T6)),IFERROR(OFFSET('セット情報(業務便）'!$P$2,MATCH($G11,BカートセットID入力!$F$4:$F$150,0),COLUMN()-COLUMN($T6)),IFERROR(OFFSET('セット情報（サンプル）'!$N$2,MATCH($G11,BカートセットID入力!$I$4:$I$150,0),COLUMN()-COLUMN($T6)),IFERROR(OFFSET('セット情報（イレギュラーサンプル）'!$N$2,MATCH($G11,BカートセットID入力!$L$4:$L$150,0),COLUMN()-COLUMN($T6)),""))))</f>
        <v/>
      </c>
      <c r="U11" s="53" t="str">
        <f ca="1">IFERROR(OFFSET('セット情報(宅配便）'!$P$2,MATCH($G11,BカートセットID入力!$C$4:$C$150,0),COLUMN()-COLUMN($T6)),IFERROR(OFFSET('セット情報(業務便）'!$P$2,MATCH($G11,BカートセットID入力!$F$4:$F$150,0),COLUMN()-COLUMN($T6)),IFERROR(OFFSET('セット情報（サンプル）'!$N$2,MATCH($G11,BカートセットID入力!$I$4:$I$150,0),COLUMN()-COLUMN($T6)),IFERROR(OFFSET('セット情報（イレギュラーサンプル）'!$N$2,MATCH($G11,BカートセットID入力!$L$4:$L$150,0),COLUMN()-COLUMN($T6)),""))))</f>
        <v/>
      </c>
      <c r="V11" s="53" t="str">
        <f ca="1">IFERROR(OFFSET('セット情報(宅配便）'!$P$2,MATCH($G11,BカートセットID入力!$C$4:$C$150,0),COLUMN()-COLUMN($T6)),IFERROR(OFFSET('セット情報(業務便）'!$P$2,MATCH($G11,BカートセットID入力!$F$4:$F$150,0),COLUMN()-COLUMN($T6)),IFERROR(OFFSET('セット情報（サンプル）'!$N$2,MATCH($G11,BカートセットID入力!$I$4:$I$150,0),COLUMN()-COLUMN($T6)),IFERROR(OFFSET('セット情報（イレギュラーサンプル）'!$N$2,MATCH($G11,BカートセットID入力!$L$4:$L$150,0),COLUMN()-COLUMN($T6)),""))))</f>
        <v/>
      </c>
      <c r="W11" s="53" t="str">
        <f ca="1">IFERROR(OFFSET('セット情報(宅配便）'!$P$2,MATCH($G11,BカートセットID入力!$C$4:$C$150,0),COLUMN()-COLUMN($T6)),IFERROR(OFFSET('セット情報(業務便）'!$P$2,MATCH($G11,BカートセットID入力!$F$4:$F$150,0),COLUMN()-COLUMN($T6)),IFERROR(OFFSET('セット情報（サンプル）'!$N$2,MATCH($G11,BカートセットID入力!$I$4:$I$150,0),COLUMN()-COLUMN($T6)),IFERROR(OFFSET('セット情報（イレギュラーサンプル）'!$N$2,MATCH($G11,BカートセットID入力!$L$4:$L$150,0),COLUMN()-COLUMN($T6)),""))))</f>
        <v/>
      </c>
      <c r="X11" s="53" t="str">
        <f ca="1">IFERROR(OFFSET('セット情報(宅配便）'!$P$2,MATCH($G11,BカートセットID入力!$C$4:$C$150,0),COLUMN()-COLUMN($T6)),IFERROR(OFFSET('セット情報(業務便）'!$P$2,MATCH($G11,BカートセットID入力!$F$4:$F$150,0),COLUMN()-COLUMN($T6)),IFERROR(OFFSET('セット情報（サンプル）'!$N$2,MATCH($G11,BカートセットID入力!$I$4:$I$150,0),COLUMN()-COLUMN($T6)),IFERROR(OFFSET('セット情報（イレギュラーサンプル）'!$N$2,MATCH($G11,BカートセットID入力!$L$4:$L$150,0),COLUMN()-COLUMN($T6)),""))))</f>
        <v/>
      </c>
      <c r="Y11" s="53" t="str">
        <f ca="1">IFERROR(OFFSET('セット情報(宅配便）'!$P$2,MATCH($G11,BカートセットID入力!$C$4:$C$150,0),COLUMN()-COLUMN($T6)),IFERROR(OFFSET('セット情報(業務便）'!$P$2,MATCH($G11,BカートセットID入力!$F$4:$F$150,0),COLUMN()-COLUMN($T6)),IFERROR(OFFSET('セット情報（サンプル）'!$N$2,MATCH($G11,BカートセットID入力!$I$4:$I$150,0),COLUMN()-COLUMN($T6)),IFERROR(OFFSET('セット情報（イレギュラーサンプル）'!$N$2,MATCH($G11,BカートセットID入力!$L$4:$L$150,0),COLUMN()-COLUMN($T6)),""))))</f>
        <v/>
      </c>
      <c r="Z11" s="53" t="str">
        <f ca="1">IFERROR(OFFSET('セット情報(宅配便）'!$P$2,MATCH($G11,BカートセットID入力!$C$4:$C$150,0),COLUMN()-COLUMN($T6)),IFERROR(OFFSET('セット情報(業務便）'!$P$2,MATCH($G11,BカートセットID入力!$F$4:$F$150,0),COLUMN()-COLUMN($T6)),IFERROR(OFFSET('セット情報（サンプル）'!$N$2,MATCH($G11,BカートセットID入力!$I$4:$I$150,0),COLUMN()-COLUMN($T6)),IFERROR(OFFSET('セット情報（イレギュラーサンプル）'!$N$2,MATCH($G11,BカートセットID入力!$L$4:$L$150,0),COLUMN()-COLUMN($T6)),""))))</f>
        <v/>
      </c>
      <c r="AA11" s="53" t="str">
        <f ca="1">IFERROR(OFFSET('セット情報(宅配便）'!$P$2,MATCH($G11,BカートセットID入力!$C$4:$C$150,0),COLUMN()-COLUMN($T6)),IFERROR(OFFSET('セット情報(業務便）'!$P$2,MATCH($G11,BカートセットID入力!$F$4:$F$150,0),COLUMN()-COLUMN($T6)),IFERROR(OFFSET('セット情報（サンプル）'!$N$2,MATCH($G11,BカートセットID入力!$I$4:$I$150,0),COLUMN()-COLUMN($T6)),IFERROR(OFFSET('セット情報（イレギュラーサンプル）'!$N$2,MATCH($G11,BカートセットID入力!$L$4:$L$150,0),COLUMN()-COLUMN($T6)),""))))</f>
        <v/>
      </c>
      <c r="AB11" s="53" t="str">
        <f ca="1">IFERROR(OFFSET('セット情報(宅配便）'!$P$2,MATCH($G11,BカートセットID入力!$C$4:$C$150,0),COLUMN()-COLUMN($T6)),IFERROR(OFFSET('セット情報(業務便）'!$P$2,MATCH($G11,BカートセットID入力!$F$4:$F$150,0),COLUMN()-COLUMN($T6)),IFERROR(OFFSET('セット情報（サンプル）'!$N$2,MATCH($G11,BカートセットID入力!$I$4:$I$150,0),COLUMN()-COLUMN($T6)),IFERROR(OFFSET('セット情報（イレギュラーサンプル）'!$N$2,MATCH($G11,BカートセットID入力!$L$4:$L$150,0),COLUMN()-COLUMN($T6)),""))))</f>
        <v/>
      </c>
      <c r="AC11" s="53" t="str">
        <f ca="1">IFERROR(OFFSET('セット情報(宅配便）'!$P$2,MATCH($G11,BカートセットID入力!$C$4:$C$150,0),COLUMN()-COLUMN($T6)),IFERROR(OFFSET('セット情報(業務便）'!$P$2,MATCH($G11,BカートセットID入力!$F$4:$F$150,0),COLUMN()-COLUMN($T6)),IFERROR(OFFSET('セット情報（サンプル）'!$N$2,MATCH($G11,BカートセットID入力!$I$4:$I$150,0),COLUMN()-COLUMN($T6)),IFERROR(OFFSET('セット情報（イレギュラーサンプル）'!$N$2,MATCH($G11,BカートセットID入力!$L$4:$L$150,0),COLUMN()-COLUMN($T6)),""))))</f>
        <v/>
      </c>
      <c r="AD11" s="53" t="str">
        <f ca="1">IFERROR(OFFSET('セット情報(宅配便）'!$P$2,MATCH($G11,BカートセットID入力!$C$4:$C$150,0),COLUMN()-COLUMN($T6)),IFERROR(OFFSET('セット情報(業務便）'!$P$2,MATCH($G11,BカートセットID入力!$F$4:$F$150,0),COLUMN()-COLUMN($T6)),IFERROR(OFFSET('セット情報（サンプル）'!$N$2,MATCH($G11,BカートセットID入力!$I$4:$I$150,0),COLUMN()-COLUMN($T6)),IFERROR(OFFSET('セット情報（イレギュラーサンプル）'!$N$2,MATCH($G11,BカートセットID入力!$L$4:$L$150,0),COLUMN()-COLUMN($T6)),""))))</f>
        <v/>
      </c>
      <c r="AE11" s="53" t="str">
        <f ca="1">IFERROR(OFFSET('セット情報(宅配便）'!$P$2,MATCH($G11,BカートセットID入力!$C$4:$C$150,0),COLUMN()-COLUMN($T6)),IFERROR(OFFSET('セット情報(業務便）'!$P$2,MATCH($G11,BカートセットID入力!$F$4:$F$150,0),COLUMN()-COLUMN($T6)),IFERROR(OFFSET('セット情報（サンプル）'!$N$2,MATCH($G11,BカートセットID入力!$I$4:$I$150,0),COLUMN()-COLUMN($T6)),IFERROR(OFFSET('セット情報（イレギュラーサンプル）'!$N$2,MATCH($G11,BカートセットID入力!$L$4:$L$150,0),COLUMN()-COLUMN($T6)),""))))</f>
        <v/>
      </c>
      <c r="AF11" s="53" t="str">
        <f ca="1">IFERROR(OFFSET('セット情報(宅配便）'!$P$2,MATCH($G11,BカートセットID入力!$C$4:$C$150,0),COLUMN()-COLUMN($T6)),IFERROR(OFFSET('セット情報(業務便）'!$P$2,MATCH($G11,BカートセットID入力!$F$4:$F$150,0),COLUMN()-COLUMN($T6)),IFERROR(OFFSET('セット情報（サンプル）'!$N$2,MATCH($G11,BカートセットID入力!$I$4:$I$150,0),COLUMN()-COLUMN($T6)),IFERROR(OFFSET('セット情報（イレギュラーサンプル）'!$N$2,MATCH($G11,BカートセットID入力!$L$4:$L$150,0),COLUMN()-COLUMN($T6)),""))))</f>
        <v/>
      </c>
      <c r="AG11" s="53" t="str">
        <f ca="1">IFERROR(OFFSET('セット情報(宅配便）'!$P$2,MATCH($G11,BカートセットID入力!$C$4:$C$150,0),COLUMN()-COLUMN($T6)),IFERROR(OFFSET('セット情報(業務便）'!$P$2,MATCH($G11,BカートセットID入力!$F$4:$F$150,0),COLUMN()-COLUMN($T6)),IFERROR(OFFSET('セット情報（サンプル）'!$N$2,MATCH($G11,BカートセットID入力!$I$4:$I$150,0),COLUMN()-COLUMN($T6)),IFERROR(OFFSET('セット情報（イレギュラーサンプル）'!$N$2,MATCH($G11,BカートセットID入力!$L$4:$L$150,0),COLUMN()-COLUMN($T6)),""))))</f>
        <v/>
      </c>
      <c r="AH11" s="53" t="str">
        <f ca="1">IFERROR(OFFSET('セット情報(宅配便）'!$P$2,MATCH($G11,BカートセットID入力!$C$4:$C$150,0),COLUMN()-COLUMN($T6)),IFERROR(OFFSET('セット情報(業務便）'!$P$2,MATCH($G11,BカートセットID入力!$F$4:$F$150,0),COLUMN()-COLUMN($T6)),IFERROR(OFFSET('セット情報（サンプル）'!$N$2,MATCH($G11,BカートセットID入力!$I$4:$I$150,0),COLUMN()-COLUMN($T6)),IFERROR(OFFSET('セット情報（イレギュラーサンプル）'!$N$2,MATCH($G11,BカートセットID入力!$L$4:$L$150,0),COLUMN()-COLUMN($T6)),""))))</f>
        <v/>
      </c>
      <c r="AI11" s="53" t="str">
        <f ca="1">IFERROR(OFFSET('セット情報(宅配便）'!$P$2,MATCH($G11,BカートセットID入力!$C$4:$C$150,0),COLUMN()-COLUMN($T6)),IFERROR(OFFSET('セット情報(業務便）'!$P$2,MATCH($G11,BカートセットID入力!$F$4:$F$150,0),COLUMN()-COLUMN($T6)),IFERROR(OFFSET('セット情報（サンプル）'!$N$2,MATCH($G11,BカートセットID入力!$I$4:$I$150,0),COLUMN()-COLUMN($T6)),IFERROR(OFFSET('セット情報（イレギュラーサンプル）'!$N$2,MATCH($G11,BカートセットID入力!$L$4:$L$150,0),COLUMN()-COLUMN($T6)),""))))</f>
        <v/>
      </c>
      <c r="AJ11" s="53" t="str">
        <f ca="1">IFERROR(OFFSET('セット情報(宅配便）'!$P$2,MATCH($G11,BカートセットID入力!$C$4:$C$150,0),COLUMN()-COLUMN($T6)),IFERROR(OFFSET('セット情報(業務便）'!$P$2,MATCH($G11,BカートセットID入力!$F$4:$F$150,0),COLUMN()-COLUMN($T6)),IFERROR(OFFSET('セット情報（サンプル）'!$N$2,MATCH($G11,BカートセットID入力!$I$4:$I$150,0),COLUMN()-COLUMN($T6)),IFERROR(OFFSET('セット情報（イレギュラーサンプル）'!$N$2,MATCH($G11,BカートセットID入力!$L$4:$L$150,0),COLUMN()-COLUMN($T6)),""))))</f>
        <v/>
      </c>
      <c r="AK11" s="53" t="str">
        <f ca="1">IFERROR(OFFSET('セット情報(宅配便）'!$P$2,MATCH($G11,BカートセットID入力!$C$4:$C$150,0),COLUMN()-COLUMN($T6)),IFERROR(OFFSET('セット情報(業務便）'!$P$2,MATCH($G11,BカートセットID入力!$F$4:$F$150,0),COLUMN()-COLUMN($T6)),IFERROR(OFFSET('セット情報（サンプル）'!$N$2,MATCH($G11,BカートセットID入力!$I$4:$I$150,0),COLUMN()-COLUMN($T6)),IFERROR(OFFSET('セット情報（イレギュラーサンプル）'!$N$2,MATCH($G11,BカートセットID入力!$L$4:$L$150,0),COLUMN()-COLUMN($T6)),""))))</f>
        <v/>
      </c>
      <c r="AL11" s="53" t="str">
        <f ca="1">IFERROR(OFFSET('セット情報(宅配便）'!$P$2,MATCH($G11,BカートセットID入力!$C$4:$C$150,0),COLUMN()-COLUMN($T6)),IFERROR(OFFSET('セット情報(業務便）'!$P$2,MATCH($G11,BカートセットID入力!$F$4:$F$150,0),COLUMN()-COLUMN($T6)),IFERROR(OFFSET('セット情報（サンプル）'!$N$2,MATCH($G11,BカートセットID入力!$I$4:$I$150,0),COLUMN()-COLUMN($T6)),IFERROR(OFFSET('セット情報（イレギュラーサンプル）'!$N$2,MATCH($G11,BカートセットID入力!$L$4:$L$150,0),COLUMN()-COLUMN($T6)),""))))</f>
        <v/>
      </c>
      <c r="AM11" s="53" t="str">
        <f ca="1">IFERROR(OFFSET('セット情報(宅配便）'!$P$2,MATCH($G11,BカートセットID入力!$C$4:$C$150,0),COLUMN()-COLUMN($T6)),IFERROR(OFFSET('セット情報(業務便）'!$P$2,MATCH($G11,BカートセットID入力!$F$4:$F$150,0),COLUMN()-COLUMN($T6)),IFERROR(OFFSET('セット情報（サンプル）'!$N$2,MATCH($G11,BカートセットID入力!$I$4:$I$150,0),COLUMN()-COLUMN($T6)),IFERROR(OFFSET('セット情報（イレギュラーサンプル）'!$N$2,MATCH($G11,BカートセットID入力!$L$4:$L$150,0),COLUMN()-COLUMN($T6)),""))))</f>
        <v/>
      </c>
      <c r="AN11" s="53" t="str">
        <f ca="1">IFERROR(OFFSET('セット情報(宅配便）'!$P$2,MATCH($G11,BカートセットID入力!$C$4:$C$150,0),COLUMN()-COLUMN($T6)),IFERROR(OFFSET('セット情報(業務便）'!$P$2,MATCH($G11,BカートセットID入力!$F$4:$F$150,0),COLUMN()-COLUMN($T6)),IFERROR(OFFSET('セット情報（サンプル）'!$N$2,MATCH($G11,BカートセットID入力!$I$4:$I$150,0),COLUMN()-COLUMN($T6)),IFERROR(OFFSET('セット情報（イレギュラーサンプル）'!$N$2,MATCH($G11,BカートセットID入力!$L$4:$L$150,0),COLUMN()-COLUMN($T6)),""))))</f>
        <v/>
      </c>
      <c r="AO11" s="53" t="str">
        <f ca="1">IFERROR(OFFSET('セット情報(宅配便）'!$P$2,MATCH($G11,BカートセットID入力!$C$4:$C$150,0),COLUMN()-COLUMN($T6)),IFERROR(OFFSET('セット情報(業務便）'!$P$2,MATCH($G11,BカートセットID入力!$F$4:$F$150,0),COLUMN()-COLUMN($T6)),IFERROR(OFFSET('セット情報（サンプル）'!$N$2,MATCH($G11,BカートセットID入力!$I$4:$I$150,0),COLUMN()-COLUMN($T6)),IFERROR(OFFSET('セット情報（イレギュラーサンプル）'!$N$2,MATCH($G11,BカートセットID入力!$L$4:$L$150,0),COLUMN()-COLUMN($T6)),""))))</f>
        <v/>
      </c>
      <c r="AP11" s="53" t="str">
        <f ca="1">IFERROR(OFFSET('セット情報(宅配便）'!$P$2,MATCH($G11,BカートセットID入力!$C$4:$C$150,0),COLUMN()-COLUMN($T6)),IFERROR(OFFSET('セット情報(業務便）'!$P$2,MATCH($G11,BカートセットID入力!$F$4:$F$150,0),COLUMN()-COLUMN($T6)),IFERROR(OFFSET('セット情報（サンプル）'!$N$2,MATCH($G11,BカートセットID入力!$I$4:$I$150,0),COLUMN()-COLUMN($T6)),IFERROR(OFFSET('セット情報（イレギュラーサンプル）'!$N$2,MATCH($G11,BカートセットID入力!$L$4:$L$150,0),COLUMN()-COLUMN($T6)),""))))</f>
        <v/>
      </c>
      <c r="AQ11" s="53" t="str">
        <f ca="1">IFERROR(OFFSET('セット情報(宅配便）'!$P$2,MATCH($G11,BカートセットID入力!$C$4:$C$150,0),COLUMN()-COLUMN($T6)),IFERROR(OFFSET('セット情報(業務便）'!$P$2,MATCH($G11,BカートセットID入力!$F$4:$F$150,0),COLUMN()-COLUMN($T6)),IFERROR(OFFSET('セット情報（サンプル）'!$N$2,MATCH($G11,BカートセットID入力!$I$4:$I$150,0),COLUMN()-COLUMN($T6)),IFERROR(OFFSET('セット情報（イレギュラーサンプル）'!$N$2,MATCH($G11,BカートセットID入力!$L$4:$L$150,0),COLUMN()-COLUMN($T6)),""))))</f>
        <v/>
      </c>
      <c r="AR11" s="53" t="str">
        <f ca="1">IFERROR(OFFSET('セット情報(宅配便）'!$P$2,MATCH($G11,BカートセットID入力!$C$4:$C$150,0),COLUMN()-COLUMN($T6)),IFERROR(OFFSET('セット情報(業務便）'!$P$2,MATCH($G11,BカートセットID入力!$F$4:$F$150,0),COLUMN()-COLUMN($T6)),IFERROR(OFFSET('セット情報（サンプル）'!$N$2,MATCH($G11,BカートセットID入力!$I$4:$I$150,0),COLUMN()-COLUMN($T6)),IFERROR(OFFSET('セット情報（イレギュラーサンプル）'!$N$2,MATCH($G11,BカートセットID入力!$L$4:$L$150,0),COLUMN()-COLUMN($T6)),""))))</f>
        <v/>
      </c>
      <c r="AS11" s="53" t="str">
        <f ca="1">IFERROR(OFFSET('セット情報(宅配便）'!$P$2,MATCH($G11,BカートセットID入力!$C$4:$C$150,0),COLUMN()-COLUMN($T6)),IFERROR(OFFSET('セット情報(業務便）'!$P$2,MATCH($G11,BカートセットID入力!$F$4:$F$150,0),COLUMN()-COLUMN($T6)),IFERROR(OFFSET('セット情報（サンプル）'!$N$2,MATCH($G11,BカートセットID入力!$I$4:$I$150,0),COLUMN()-COLUMN($T6)),IFERROR(OFFSET('セット情報（イレギュラーサンプル）'!$N$2,MATCH($G11,BカートセットID入力!$L$4:$L$150,0),COLUMN()-COLUMN($T6)),""))))</f>
        <v/>
      </c>
    </row>
    <row r="12" spans="1:46">
      <c r="A12" s="53" t="str">
        <f>IF(ISBLANK(現行セット情報CSV!A12),"",現行セット情報CSV!A12)</f>
        <v/>
      </c>
      <c r="B12" s="53" t="str">
        <f>IF(ISBLANK(現行セット情報CSV!B12),"",現行セット情報CSV!B12)</f>
        <v/>
      </c>
      <c r="C12" s="53" t="str">
        <f>IF(ISBLANK(現行セット情報CSV!C12),"",現行セット情報CSV!C12)</f>
        <v/>
      </c>
      <c r="D12" s="53" t="str">
        <f>IF(ISBLANK(現行セット情報CSV!D12),"",現行セット情報CSV!D12)</f>
        <v/>
      </c>
      <c r="E12" s="53" t="str">
        <f>IF(ISBLANK(現行セット情報CSV!E12),"",現行セット情報CSV!E12)</f>
        <v/>
      </c>
      <c r="F12" s="53" t="str">
        <f>IF(ISBLANK(現行セット情報CSV!F12),"",現行セット情報CSV!F12)</f>
        <v/>
      </c>
      <c r="G12" s="53" t="str">
        <f>IF(ISBLANK(現行セット情報CSV!G12),"",現行セット情報CSV!G12)</f>
        <v/>
      </c>
      <c r="H12" s="53" t="str">
        <f>IF(ISBLANK(現行セット情報CSV!H12),"",現行セット情報CSV!H12)</f>
        <v/>
      </c>
      <c r="I12" s="53" t="str">
        <f>IF(ISBLANK(現行セット情報CSV!I12),"",現行セット情報CSV!I12)</f>
        <v/>
      </c>
      <c r="J12" s="53" t="str">
        <f>IF(ISBLANK(現行セット情報CSV!J12),"",現行セット情報CSV!J12)</f>
        <v/>
      </c>
      <c r="K12" s="53" t="str">
        <f>IF(ISBLANK(現行セット情報CSV!K12),"",現行セット情報CSV!K12)</f>
        <v/>
      </c>
      <c r="L12" s="53" t="str">
        <f>IF(ISBLANK(現行セット情報CSV!L12),"",現行セット情報CSV!L12)</f>
        <v/>
      </c>
      <c r="M12" s="53" t="str">
        <f>IF(ISBLANK(現行セット情報CSV!M12),"",現行セット情報CSV!M12)</f>
        <v/>
      </c>
      <c r="N12" s="53" t="str">
        <f>IF(ISBLANK(現行セット情報CSV!N12),"",現行セット情報CSV!N12)</f>
        <v/>
      </c>
      <c r="O12" s="53" t="str">
        <f>IF(ISBLANK(現行セット情報CSV!O12),"",現行セット情報CSV!O12)</f>
        <v/>
      </c>
      <c r="P12" s="53" t="str">
        <f>IF(ISBLANK(現行セット情報CSV!P12),"",現行セット情報CSV!P12)</f>
        <v/>
      </c>
      <c r="Q12" s="53" t="str">
        <f>IF(ISBLANK(現行セット情報CSV!Q12),"",現行セット情報CSV!Q12)</f>
        <v/>
      </c>
      <c r="R12" s="53" t="str">
        <f>IF(ISBLANK(現行セット情報CSV!R12),"",現行セット情報CSV!R12)</f>
        <v/>
      </c>
      <c r="S12" s="53" t="str">
        <f>IF(ISBLANK(現行セット情報CSV!S12),"",現行セット情報CSV!S12)</f>
        <v/>
      </c>
      <c r="T12" s="53" t="str">
        <f ca="1">IFERROR(OFFSET('セット情報(宅配便）'!$P$2,MATCH($G12,BカートセットID入力!$C$4:$C$150,0),COLUMN()-COLUMN($T7)),IFERROR(OFFSET('セット情報(業務便）'!$P$2,MATCH($G12,BカートセットID入力!$F$4:$F$150,0),COLUMN()-COLUMN($T7)),IFERROR(OFFSET('セット情報（サンプル）'!$N$2,MATCH($G12,BカートセットID入力!$I$4:$I$150,0),COLUMN()-COLUMN($T7)),IFERROR(OFFSET('セット情報（イレギュラーサンプル）'!$N$2,MATCH($G12,BカートセットID入力!$L$4:$L$150,0),COLUMN()-COLUMN($T7)),""))))</f>
        <v/>
      </c>
      <c r="U12" s="53" t="str">
        <f ca="1">IFERROR(OFFSET('セット情報(宅配便）'!$P$2,MATCH($G12,BカートセットID入力!$C$4:$C$150,0),COLUMN()-COLUMN($T7)),IFERROR(OFFSET('セット情報(業務便）'!$P$2,MATCH($G12,BカートセットID入力!$F$4:$F$150,0),COLUMN()-COLUMN($T7)),IFERROR(OFFSET('セット情報（サンプル）'!$N$2,MATCH($G12,BカートセットID入力!$I$4:$I$150,0),COLUMN()-COLUMN($T7)),IFERROR(OFFSET('セット情報（イレギュラーサンプル）'!$N$2,MATCH($G12,BカートセットID入力!$L$4:$L$150,0),COLUMN()-COLUMN($T7)),""))))</f>
        <v/>
      </c>
      <c r="V12" s="53" t="str">
        <f ca="1">IFERROR(OFFSET('セット情報(宅配便）'!$P$2,MATCH($G12,BカートセットID入力!$C$4:$C$150,0),COLUMN()-COLUMN($T7)),IFERROR(OFFSET('セット情報(業務便）'!$P$2,MATCH($G12,BカートセットID入力!$F$4:$F$150,0),COLUMN()-COLUMN($T7)),IFERROR(OFFSET('セット情報（サンプル）'!$N$2,MATCH($G12,BカートセットID入力!$I$4:$I$150,0),COLUMN()-COLUMN($T7)),IFERROR(OFFSET('セット情報（イレギュラーサンプル）'!$N$2,MATCH($G12,BカートセットID入力!$L$4:$L$150,0),COLUMN()-COLUMN($T7)),""))))</f>
        <v/>
      </c>
      <c r="W12" s="53" t="str">
        <f ca="1">IFERROR(OFFSET('セット情報(宅配便）'!$P$2,MATCH($G12,BカートセットID入力!$C$4:$C$150,0),COLUMN()-COLUMN($T7)),IFERROR(OFFSET('セット情報(業務便）'!$P$2,MATCH($G12,BカートセットID入力!$F$4:$F$150,0),COLUMN()-COLUMN($T7)),IFERROR(OFFSET('セット情報（サンプル）'!$N$2,MATCH($G12,BカートセットID入力!$I$4:$I$150,0),COLUMN()-COLUMN($T7)),IFERROR(OFFSET('セット情報（イレギュラーサンプル）'!$N$2,MATCH($G12,BカートセットID入力!$L$4:$L$150,0),COLUMN()-COLUMN($T7)),""))))</f>
        <v/>
      </c>
      <c r="X12" s="53" t="str">
        <f ca="1">IFERROR(OFFSET('セット情報(宅配便）'!$P$2,MATCH($G12,BカートセットID入力!$C$4:$C$150,0),COLUMN()-COLUMN($T7)),IFERROR(OFFSET('セット情報(業務便）'!$P$2,MATCH($G12,BカートセットID入力!$F$4:$F$150,0),COLUMN()-COLUMN($T7)),IFERROR(OFFSET('セット情報（サンプル）'!$N$2,MATCH($G12,BカートセットID入力!$I$4:$I$150,0),COLUMN()-COLUMN($T7)),IFERROR(OFFSET('セット情報（イレギュラーサンプル）'!$N$2,MATCH($G12,BカートセットID入力!$L$4:$L$150,0),COLUMN()-COLUMN($T7)),""))))</f>
        <v/>
      </c>
      <c r="Y12" s="53" t="str">
        <f ca="1">IFERROR(OFFSET('セット情報(宅配便）'!$P$2,MATCH($G12,BカートセットID入力!$C$4:$C$150,0),COLUMN()-COLUMN($T7)),IFERROR(OFFSET('セット情報(業務便）'!$P$2,MATCH($G12,BカートセットID入力!$F$4:$F$150,0),COLUMN()-COLUMN($T7)),IFERROR(OFFSET('セット情報（サンプル）'!$N$2,MATCH($G12,BカートセットID入力!$I$4:$I$150,0),COLUMN()-COLUMN($T7)),IFERROR(OFFSET('セット情報（イレギュラーサンプル）'!$N$2,MATCH($G12,BカートセットID入力!$L$4:$L$150,0),COLUMN()-COLUMN($T7)),""))))</f>
        <v/>
      </c>
      <c r="Z12" s="53" t="str">
        <f ca="1">IFERROR(OFFSET('セット情報(宅配便）'!$P$2,MATCH($G12,BカートセットID入力!$C$4:$C$150,0),COLUMN()-COLUMN($T7)),IFERROR(OFFSET('セット情報(業務便）'!$P$2,MATCH($G12,BカートセットID入力!$F$4:$F$150,0),COLUMN()-COLUMN($T7)),IFERROR(OFFSET('セット情報（サンプル）'!$N$2,MATCH($G12,BカートセットID入力!$I$4:$I$150,0),COLUMN()-COLUMN($T7)),IFERROR(OFFSET('セット情報（イレギュラーサンプル）'!$N$2,MATCH($G12,BカートセットID入力!$L$4:$L$150,0),COLUMN()-COLUMN($T7)),""))))</f>
        <v/>
      </c>
      <c r="AA12" s="53" t="str">
        <f ca="1">IFERROR(OFFSET('セット情報(宅配便）'!$P$2,MATCH($G12,BカートセットID入力!$C$4:$C$150,0),COLUMN()-COLUMN($T7)),IFERROR(OFFSET('セット情報(業務便）'!$P$2,MATCH($G12,BカートセットID入力!$F$4:$F$150,0),COLUMN()-COLUMN($T7)),IFERROR(OFFSET('セット情報（サンプル）'!$N$2,MATCH($G12,BカートセットID入力!$I$4:$I$150,0),COLUMN()-COLUMN($T7)),IFERROR(OFFSET('セット情報（イレギュラーサンプル）'!$N$2,MATCH($G12,BカートセットID入力!$L$4:$L$150,0),COLUMN()-COLUMN($T7)),""))))</f>
        <v/>
      </c>
      <c r="AB12" s="53" t="str">
        <f ca="1">IFERROR(OFFSET('セット情報(宅配便）'!$P$2,MATCH($G12,BカートセットID入力!$C$4:$C$150,0),COLUMN()-COLUMN($T7)),IFERROR(OFFSET('セット情報(業務便）'!$P$2,MATCH($G12,BカートセットID入力!$F$4:$F$150,0),COLUMN()-COLUMN($T7)),IFERROR(OFFSET('セット情報（サンプル）'!$N$2,MATCH($G12,BカートセットID入力!$I$4:$I$150,0),COLUMN()-COLUMN($T7)),IFERROR(OFFSET('セット情報（イレギュラーサンプル）'!$N$2,MATCH($G12,BカートセットID入力!$L$4:$L$150,0),COLUMN()-COLUMN($T7)),""))))</f>
        <v/>
      </c>
      <c r="AC12" s="53" t="str">
        <f ca="1">IFERROR(OFFSET('セット情報(宅配便）'!$P$2,MATCH($G12,BカートセットID入力!$C$4:$C$150,0),COLUMN()-COLUMN($T7)),IFERROR(OFFSET('セット情報(業務便）'!$P$2,MATCH($G12,BカートセットID入力!$F$4:$F$150,0),COLUMN()-COLUMN($T7)),IFERROR(OFFSET('セット情報（サンプル）'!$N$2,MATCH($G12,BカートセットID入力!$I$4:$I$150,0),COLUMN()-COLUMN($T7)),IFERROR(OFFSET('セット情報（イレギュラーサンプル）'!$N$2,MATCH($G12,BカートセットID入力!$L$4:$L$150,0),COLUMN()-COLUMN($T7)),""))))</f>
        <v/>
      </c>
      <c r="AD12" s="53" t="str">
        <f ca="1">IFERROR(OFFSET('セット情報(宅配便）'!$P$2,MATCH($G12,BカートセットID入力!$C$4:$C$150,0),COLUMN()-COLUMN($T7)),IFERROR(OFFSET('セット情報(業務便）'!$P$2,MATCH($G12,BカートセットID入力!$F$4:$F$150,0),COLUMN()-COLUMN($T7)),IFERROR(OFFSET('セット情報（サンプル）'!$N$2,MATCH($G12,BカートセットID入力!$I$4:$I$150,0),COLUMN()-COLUMN($T7)),IFERROR(OFFSET('セット情報（イレギュラーサンプル）'!$N$2,MATCH($G12,BカートセットID入力!$L$4:$L$150,0),COLUMN()-COLUMN($T7)),""))))</f>
        <v/>
      </c>
      <c r="AE12" s="53" t="str">
        <f ca="1">IFERROR(OFFSET('セット情報(宅配便）'!$P$2,MATCH($G12,BカートセットID入力!$C$4:$C$150,0),COLUMN()-COLUMN($T7)),IFERROR(OFFSET('セット情報(業務便）'!$P$2,MATCH($G12,BカートセットID入力!$F$4:$F$150,0),COLUMN()-COLUMN($T7)),IFERROR(OFFSET('セット情報（サンプル）'!$N$2,MATCH($G12,BカートセットID入力!$I$4:$I$150,0),COLUMN()-COLUMN($T7)),IFERROR(OFFSET('セット情報（イレギュラーサンプル）'!$N$2,MATCH($G12,BカートセットID入力!$L$4:$L$150,0),COLUMN()-COLUMN($T7)),""))))</f>
        <v/>
      </c>
      <c r="AF12" s="53" t="str">
        <f ca="1">IFERROR(OFFSET('セット情報(宅配便）'!$P$2,MATCH($G12,BカートセットID入力!$C$4:$C$150,0),COLUMN()-COLUMN($T7)),IFERROR(OFFSET('セット情報(業務便）'!$P$2,MATCH($G12,BカートセットID入力!$F$4:$F$150,0),COLUMN()-COLUMN($T7)),IFERROR(OFFSET('セット情報（サンプル）'!$N$2,MATCH($G12,BカートセットID入力!$I$4:$I$150,0),COLUMN()-COLUMN($T7)),IFERROR(OFFSET('セット情報（イレギュラーサンプル）'!$N$2,MATCH($G12,BカートセットID入力!$L$4:$L$150,0),COLUMN()-COLUMN($T7)),""))))</f>
        <v/>
      </c>
      <c r="AG12" s="53" t="str">
        <f ca="1">IFERROR(OFFSET('セット情報(宅配便）'!$P$2,MATCH($G12,BカートセットID入力!$C$4:$C$150,0),COLUMN()-COLUMN($T7)),IFERROR(OFFSET('セット情報(業務便）'!$P$2,MATCH($G12,BカートセットID入力!$F$4:$F$150,0),COLUMN()-COLUMN($T7)),IFERROR(OFFSET('セット情報（サンプル）'!$N$2,MATCH($G12,BカートセットID入力!$I$4:$I$150,0),COLUMN()-COLUMN($T7)),IFERROR(OFFSET('セット情報（イレギュラーサンプル）'!$N$2,MATCH($G12,BカートセットID入力!$L$4:$L$150,0),COLUMN()-COLUMN($T7)),""))))</f>
        <v/>
      </c>
      <c r="AH12" s="53" t="str">
        <f ca="1">IFERROR(OFFSET('セット情報(宅配便）'!$P$2,MATCH($G12,BカートセットID入力!$C$4:$C$150,0),COLUMN()-COLUMN($T7)),IFERROR(OFFSET('セット情報(業務便）'!$P$2,MATCH($G12,BカートセットID入力!$F$4:$F$150,0),COLUMN()-COLUMN($T7)),IFERROR(OFFSET('セット情報（サンプル）'!$N$2,MATCH($G12,BカートセットID入力!$I$4:$I$150,0),COLUMN()-COLUMN($T7)),IFERROR(OFFSET('セット情報（イレギュラーサンプル）'!$N$2,MATCH($G12,BカートセットID入力!$L$4:$L$150,0),COLUMN()-COLUMN($T7)),""))))</f>
        <v/>
      </c>
      <c r="AI12" s="53" t="str">
        <f ca="1">IFERROR(OFFSET('セット情報(宅配便）'!$P$2,MATCH($G12,BカートセットID入力!$C$4:$C$150,0),COLUMN()-COLUMN($T7)),IFERROR(OFFSET('セット情報(業務便）'!$P$2,MATCH($G12,BカートセットID入力!$F$4:$F$150,0),COLUMN()-COLUMN($T7)),IFERROR(OFFSET('セット情報（サンプル）'!$N$2,MATCH($G12,BカートセットID入力!$I$4:$I$150,0),COLUMN()-COLUMN($T7)),IFERROR(OFFSET('セット情報（イレギュラーサンプル）'!$N$2,MATCH($G12,BカートセットID入力!$L$4:$L$150,0),COLUMN()-COLUMN($T7)),""))))</f>
        <v/>
      </c>
      <c r="AJ12" s="53" t="str">
        <f ca="1">IFERROR(OFFSET('セット情報(宅配便）'!$P$2,MATCH($G12,BカートセットID入力!$C$4:$C$150,0),COLUMN()-COLUMN($T7)),IFERROR(OFFSET('セット情報(業務便）'!$P$2,MATCH($G12,BカートセットID入力!$F$4:$F$150,0),COLUMN()-COLUMN($T7)),IFERROR(OFFSET('セット情報（サンプル）'!$N$2,MATCH($G12,BカートセットID入力!$I$4:$I$150,0),COLUMN()-COLUMN($T7)),IFERROR(OFFSET('セット情報（イレギュラーサンプル）'!$N$2,MATCH($G12,BカートセットID入力!$L$4:$L$150,0),COLUMN()-COLUMN($T7)),""))))</f>
        <v/>
      </c>
      <c r="AK12" s="53" t="str">
        <f ca="1">IFERROR(OFFSET('セット情報(宅配便）'!$P$2,MATCH($G12,BカートセットID入力!$C$4:$C$150,0),COLUMN()-COLUMN($T7)),IFERROR(OFFSET('セット情報(業務便）'!$P$2,MATCH($G12,BカートセットID入力!$F$4:$F$150,0),COLUMN()-COLUMN($T7)),IFERROR(OFFSET('セット情報（サンプル）'!$N$2,MATCH($G12,BカートセットID入力!$I$4:$I$150,0),COLUMN()-COLUMN($T7)),IFERROR(OFFSET('セット情報（イレギュラーサンプル）'!$N$2,MATCH($G12,BカートセットID入力!$L$4:$L$150,0),COLUMN()-COLUMN($T7)),""))))</f>
        <v/>
      </c>
      <c r="AL12" s="53" t="str">
        <f ca="1">IFERROR(OFFSET('セット情報(宅配便）'!$P$2,MATCH($G12,BカートセットID入力!$C$4:$C$150,0),COLUMN()-COLUMN($T7)),IFERROR(OFFSET('セット情報(業務便）'!$P$2,MATCH($G12,BカートセットID入力!$F$4:$F$150,0),COLUMN()-COLUMN($T7)),IFERROR(OFFSET('セット情報（サンプル）'!$N$2,MATCH($G12,BカートセットID入力!$I$4:$I$150,0),COLUMN()-COLUMN($T7)),IFERROR(OFFSET('セット情報（イレギュラーサンプル）'!$N$2,MATCH($G12,BカートセットID入力!$L$4:$L$150,0),COLUMN()-COLUMN($T7)),""))))</f>
        <v/>
      </c>
      <c r="AM12" s="53" t="str">
        <f ca="1">IFERROR(OFFSET('セット情報(宅配便）'!$P$2,MATCH($G12,BカートセットID入力!$C$4:$C$150,0),COLUMN()-COLUMN($T7)),IFERROR(OFFSET('セット情報(業務便）'!$P$2,MATCH($G12,BカートセットID入力!$F$4:$F$150,0),COLUMN()-COLUMN($T7)),IFERROR(OFFSET('セット情報（サンプル）'!$N$2,MATCH($G12,BカートセットID入力!$I$4:$I$150,0),COLUMN()-COLUMN($T7)),IFERROR(OFFSET('セット情報（イレギュラーサンプル）'!$N$2,MATCH($G12,BカートセットID入力!$L$4:$L$150,0),COLUMN()-COLUMN($T7)),""))))</f>
        <v/>
      </c>
      <c r="AN12" s="53" t="str">
        <f ca="1">IFERROR(OFFSET('セット情報(宅配便）'!$P$2,MATCH($G12,BカートセットID入力!$C$4:$C$150,0),COLUMN()-COLUMN($T7)),IFERROR(OFFSET('セット情報(業務便）'!$P$2,MATCH($G12,BカートセットID入力!$F$4:$F$150,0),COLUMN()-COLUMN($T7)),IFERROR(OFFSET('セット情報（サンプル）'!$N$2,MATCH($G12,BカートセットID入力!$I$4:$I$150,0),COLUMN()-COLUMN($T7)),IFERROR(OFFSET('セット情報（イレギュラーサンプル）'!$N$2,MATCH($G12,BカートセットID入力!$L$4:$L$150,0),COLUMN()-COLUMN($T7)),""))))</f>
        <v/>
      </c>
      <c r="AO12" s="53" t="str">
        <f ca="1">IFERROR(OFFSET('セット情報(宅配便）'!$P$2,MATCH($G12,BカートセットID入力!$C$4:$C$150,0),COLUMN()-COLUMN($T7)),IFERROR(OFFSET('セット情報(業務便）'!$P$2,MATCH($G12,BカートセットID入力!$F$4:$F$150,0),COLUMN()-COLUMN($T7)),IFERROR(OFFSET('セット情報（サンプル）'!$N$2,MATCH($G12,BカートセットID入力!$I$4:$I$150,0),COLUMN()-COLUMN($T7)),IFERROR(OFFSET('セット情報（イレギュラーサンプル）'!$N$2,MATCH($G12,BカートセットID入力!$L$4:$L$150,0),COLUMN()-COLUMN($T7)),""))))</f>
        <v/>
      </c>
      <c r="AP12" s="53" t="str">
        <f ca="1">IFERROR(OFFSET('セット情報(宅配便）'!$P$2,MATCH($G12,BカートセットID入力!$C$4:$C$150,0),COLUMN()-COLUMN($T7)),IFERROR(OFFSET('セット情報(業務便）'!$P$2,MATCH($G12,BカートセットID入力!$F$4:$F$150,0),COLUMN()-COLUMN($T7)),IFERROR(OFFSET('セット情報（サンプル）'!$N$2,MATCH($G12,BカートセットID入力!$I$4:$I$150,0),COLUMN()-COLUMN($T7)),IFERROR(OFFSET('セット情報（イレギュラーサンプル）'!$N$2,MATCH($G12,BカートセットID入力!$L$4:$L$150,0),COLUMN()-COLUMN($T7)),""))))</f>
        <v/>
      </c>
      <c r="AQ12" s="53" t="str">
        <f ca="1">IFERROR(OFFSET('セット情報(宅配便）'!$P$2,MATCH($G12,BカートセットID入力!$C$4:$C$150,0),COLUMN()-COLUMN($T7)),IFERROR(OFFSET('セット情報(業務便）'!$P$2,MATCH($G12,BカートセットID入力!$F$4:$F$150,0),COLUMN()-COLUMN($T7)),IFERROR(OFFSET('セット情報（サンプル）'!$N$2,MATCH($G12,BカートセットID入力!$I$4:$I$150,0),COLUMN()-COLUMN($T7)),IFERROR(OFFSET('セット情報（イレギュラーサンプル）'!$N$2,MATCH($G12,BカートセットID入力!$L$4:$L$150,0),COLUMN()-COLUMN($T7)),""))))</f>
        <v/>
      </c>
      <c r="AR12" s="53" t="str">
        <f ca="1">IFERROR(OFFSET('セット情報(宅配便）'!$P$2,MATCH($G12,BカートセットID入力!$C$4:$C$150,0),COLUMN()-COLUMN($T7)),IFERROR(OFFSET('セット情報(業務便）'!$P$2,MATCH($G12,BカートセットID入力!$F$4:$F$150,0),COLUMN()-COLUMN($T7)),IFERROR(OFFSET('セット情報（サンプル）'!$N$2,MATCH($G12,BカートセットID入力!$I$4:$I$150,0),COLUMN()-COLUMN($T7)),IFERROR(OFFSET('セット情報（イレギュラーサンプル）'!$N$2,MATCH($G12,BカートセットID入力!$L$4:$L$150,0),COLUMN()-COLUMN($T7)),""))))</f>
        <v/>
      </c>
      <c r="AS12" s="53" t="str">
        <f ca="1">IFERROR(OFFSET('セット情報(宅配便）'!$P$2,MATCH($G12,BカートセットID入力!$C$4:$C$150,0),COLUMN()-COLUMN($T7)),IFERROR(OFFSET('セット情報(業務便）'!$P$2,MATCH($G12,BカートセットID入力!$F$4:$F$150,0),COLUMN()-COLUMN($T7)),IFERROR(OFFSET('セット情報（サンプル）'!$N$2,MATCH($G12,BカートセットID入力!$I$4:$I$150,0),COLUMN()-COLUMN($T7)),IFERROR(OFFSET('セット情報（イレギュラーサンプル）'!$N$2,MATCH($G12,BカートセットID入力!$L$4:$L$150,0),COLUMN()-COLUMN($T7)),""))))</f>
        <v/>
      </c>
    </row>
    <row r="13" spans="1:46">
      <c r="A13" s="53" t="str">
        <f>IF(ISBLANK(現行セット情報CSV!A13),"",現行セット情報CSV!A13)</f>
        <v/>
      </c>
      <c r="B13" s="53" t="str">
        <f>IF(ISBLANK(現行セット情報CSV!B13),"",現行セット情報CSV!B13)</f>
        <v/>
      </c>
      <c r="C13" s="53" t="str">
        <f>IF(ISBLANK(現行セット情報CSV!C13),"",現行セット情報CSV!C13)</f>
        <v/>
      </c>
      <c r="D13" s="53" t="str">
        <f>IF(ISBLANK(現行セット情報CSV!D13),"",現行セット情報CSV!D13)</f>
        <v/>
      </c>
      <c r="E13" s="53" t="str">
        <f>IF(ISBLANK(現行セット情報CSV!E13),"",現行セット情報CSV!E13)</f>
        <v/>
      </c>
      <c r="F13" s="53" t="str">
        <f>IF(ISBLANK(現行セット情報CSV!F13),"",現行セット情報CSV!F13)</f>
        <v/>
      </c>
      <c r="G13" s="53" t="str">
        <f>IF(ISBLANK(現行セット情報CSV!G13),"",現行セット情報CSV!G13)</f>
        <v/>
      </c>
      <c r="H13" s="53" t="str">
        <f>IF(ISBLANK(現行セット情報CSV!H13),"",現行セット情報CSV!H13)</f>
        <v/>
      </c>
      <c r="I13" s="53" t="str">
        <f>IF(ISBLANK(現行セット情報CSV!I13),"",現行セット情報CSV!I13)</f>
        <v/>
      </c>
      <c r="J13" s="53" t="str">
        <f>IF(ISBLANK(現行セット情報CSV!J13),"",現行セット情報CSV!J13)</f>
        <v/>
      </c>
      <c r="K13" s="53" t="str">
        <f>IF(ISBLANK(現行セット情報CSV!K13),"",現行セット情報CSV!K13)</f>
        <v/>
      </c>
      <c r="L13" s="53" t="str">
        <f>IF(ISBLANK(現行セット情報CSV!L13),"",現行セット情報CSV!L13)</f>
        <v/>
      </c>
      <c r="M13" s="53" t="str">
        <f>IF(ISBLANK(現行セット情報CSV!M13),"",現行セット情報CSV!M13)</f>
        <v/>
      </c>
      <c r="N13" s="53" t="str">
        <f>IF(ISBLANK(現行セット情報CSV!N13),"",現行セット情報CSV!N13)</f>
        <v/>
      </c>
      <c r="O13" s="53" t="str">
        <f>IF(ISBLANK(現行セット情報CSV!O13),"",現行セット情報CSV!O13)</f>
        <v/>
      </c>
      <c r="P13" s="53" t="str">
        <f>IF(ISBLANK(現行セット情報CSV!P13),"",現行セット情報CSV!P13)</f>
        <v/>
      </c>
      <c r="Q13" s="53" t="str">
        <f>IF(ISBLANK(現行セット情報CSV!Q13),"",現行セット情報CSV!Q13)</f>
        <v/>
      </c>
      <c r="R13" s="53" t="str">
        <f>IF(ISBLANK(現行セット情報CSV!R13),"",現行セット情報CSV!R13)</f>
        <v/>
      </c>
      <c r="S13" s="53" t="str">
        <f>IF(ISBLANK(現行セット情報CSV!S13),"",現行セット情報CSV!S13)</f>
        <v/>
      </c>
      <c r="T13" s="53" t="str">
        <f ca="1">IFERROR(OFFSET('セット情報(宅配便）'!$P$2,MATCH($G13,BカートセットID入力!$C$4:$C$150,0),COLUMN()-COLUMN($T8)),IFERROR(OFFSET('セット情報(業務便）'!$P$2,MATCH($G13,BカートセットID入力!$F$4:$F$150,0),COLUMN()-COLUMN($T8)),IFERROR(OFFSET('セット情報（サンプル）'!$N$2,MATCH($G13,BカートセットID入力!$I$4:$I$150,0),COLUMN()-COLUMN($T8)),IFERROR(OFFSET('セット情報（イレギュラーサンプル）'!$N$2,MATCH($G13,BカートセットID入力!$L$4:$L$150,0),COLUMN()-COLUMN($T8)),""))))</f>
        <v/>
      </c>
      <c r="U13" s="53" t="str">
        <f ca="1">IFERROR(OFFSET('セット情報(宅配便）'!$P$2,MATCH($G13,BカートセットID入力!$C$4:$C$150,0),COLUMN()-COLUMN($T8)),IFERROR(OFFSET('セット情報(業務便）'!$P$2,MATCH($G13,BカートセットID入力!$F$4:$F$150,0),COLUMN()-COLUMN($T8)),IFERROR(OFFSET('セット情報（サンプル）'!$N$2,MATCH($G13,BカートセットID入力!$I$4:$I$150,0),COLUMN()-COLUMN($T8)),IFERROR(OFFSET('セット情報（イレギュラーサンプル）'!$N$2,MATCH($G13,BカートセットID入力!$L$4:$L$150,0),COLUMN()-COLUMN($T8)),""))))</f>
        <v/>
      </c>
      <c r="V13" s="53" t="str">
        <f ca="1">IFERROR(OFFSET('セット情報(宅配便）'!$P$2,MATCH($G13,BカートセットID入力!$C$4:$C$150,0),COLUMN()-COLUMN($T8)),IFERROR(OFFSET('セット情報(業務便）'!$P$2,MATCH($G13,BカートセットID入力!$F$4:$F$150,0),COLUMN()-COLUMN($T8)),IFERROR(OFFSET('セット情報（サンプル）'!$N$2,MATCH($G13,BカートセットID入力!$I$4:$I$150,0),COLUMN()-COLUMN($T8)),IFERROR(OFFSET('セット情報（イレギュラーサンプル）'!$N$2,MATCH($G13,BカートセットID入力!$L$4:$L$150,0),COLUMN()-COLUMN($T8)),""))))</f>
        <v/>
      </c>
      <c r="W13" s="53" t="str">
        <f ca="1">IFERROR(OFFSET('セット情報(宅配便）'!$P$2,MATCH($G13,BカートセットID入力!$C$4:$C$150,0),COLUMN()-COLUMN($T8)),IFERROR(OFFSET('セット情報(業務便）'!$P$2,MATCH($G13,BカートセットID入力!$F$4:$F$150,0),COLUMN()-COLUMN($T8)),IFERROR(OFFSET('セット情報（サンプル）'!$N$2,MATCH($G13,BカートセットID入力!$I$4:$I$150,0),COLUMN()-COLUMN($T8)),IFERROR(OFFSET('セット情報（イレギュラーサンプル）'!$N$2,MATCH($G13,BカートセットID入力!$L$4:$L$150,0),COLUMN()-COLUMN($T8)),""))))</f>
        <v/>
      </c>
      <c r="X13" s="53" t="str">
        <f ca="1">IFERROR(OFFSET('セット情報(宅配便）'!$P$2,MATCH($G13,BカートセットID入力!$C$4:$C$150,0),COLUMN()-COLUMN($T8)),IFERROR(OFFSET('セット情報(業務便）'!$P$2,MATCH($G13,BカートセットID入力!$F$4:$F$150,0),COLUMN()-COLUMN($T8)),IFERROR(OFFSET('セット情報（サンプル）'!$N$2,MATCH($G13,BカートセットID入力!$I$4:$I$150,0),COLUMN()-COLUMN($T8)),IFERROR(OFFSET('セット情報（イレギュラーサンプル）'!$N$2,MATCH($G13,BカートセットID入力!$L$4:$L$150,0),COLUMN()-COLUMN($T8)),""))))</f>
        <v/>
      </c>
      <c r="Y13" s="53" t="str">
        <f ca="1">IFERROR(OFFSET('セット情報(宅配便）'!$P$2,MATCH($G13,BカートセットID入力!$C$4:$C$150,0),COLUMN()-COLUMN($T8)),IFERROR(OFFSET('セット情報(業務便）'!$P$2,MATCH($G13,BカートセットID入力!$F$4:$F$150,0),COLUMN()-COLUMN($T8)),IFERROR(OFFSET('セット情報（サンプル）'!$N$2,MATCH($G13,BカートセットID入力!$I$4:$I$150,0),COLUMN()-COLUMN($T8)),IFERROR(OFFSET('セット情報（イレギュラーサンプル）'!$N$2,MATCH($G13,BカートセットID入力!$L$4:$L$150,0),COLUMN()-COLUMN($T8)),""))))</f>
        <v/>
      </c>
      <c r="Z13" s="53" t="str">
        <f ca="1">IFERROR(OFFSET('セット情報(宅配便）'!$P$2,MATCH($G13,BカートセットID入力!$C$4:$C$150,0),COLUMN()-COLUMN($T8)),IFERROR(OFFSET('セット情報(業務便）'!$P$2,MATCH($G13,BカートセットID入力!$F$4:$F$150,0),COLUMN()-COLUMN($T8)),IFERROR(OFFSET('セット情報（サンプル）'!$N$2,MATCH($G13,BカートセットID入力!$I$4:$I$150,0),COLUMN()-COLUMN($T8)),IFERROR(OFFSET('セット情報（イレギュラーサンプル）'!$N$2,MATCH($G13,BカートセットID入力!$L$4:$L$150,0),COLUMN()-COLUMN($T8)),""))))</f>
        <v/>
      </c>
      <c r="AA13" s="53" t="str">
        <f ca="1">IFERROR(OFFSET('セット情報(宅配便）'!$P$2,MATCH($G13,BカートセットID入力!$C$4:$C$150,0),COLUMN()-COLUMN($T8)),IFERROR(OFFSET('セット情報(業務便）'!$P$2,MATCH($G13,BカートセットID入力!$F$4:$F$150,0),COLUMN()-COLUMN($T8)),IFERROR(OFFSET('セット情報（サンプル）'!$N$2,MATCH($G13,BカートセットID入力!$I$4:$I$150,0),COLUMN()-COLUMN($T8)),IFERROR(OFFSET('セット情報（イレギュラーサンプル）'!$N$2,MATCH($G13,BカートセットID入力!$L$4:$L$150,0),COLUMN()-COLUMN($T8)),""))))</f>
        <v/>
      </c>
      <c r="AB13" s="53" t="str">
        <f ca="1">IFERROR(OFFSET('セット情報(宅配便）'!$P$2,MATCH($G13,BカートセットID入力!$C$4:$C$150,0),COLUMN()-COLUMN($T8)),IFERROR(OFFSET('セット情報(業務便）'!$P$2,MATCH($G13,BカートセットID入力!$F$4:$F$150,0),COLUMN()-COLUMN($T8)),IFERROR(OFFSET('セット情報（サンプル）'!$N$2,MATCH($G13,BカートセットID入力!$I$4:$I$150,0),COLUMN()-COLUMN($T8)),IFERROR(OFFSET('セット情報（イレギュラーサンプル）'!$N$2,MATCH($G13,BカートセットID入力!$L$4:$L$150,0),COLUMN()-COLUMN($T8)),""))))</f>
        <v/>
      </c>
      <c r="AC13" s="53" t="str">
        <f ca="1">IFERROR(OFFSET('セット情報(宅配便）'!$P$2,MATCH($G13,BカートセットID入力!$C$4:$C$150,0),COLUMN()-COLUMN($T8)),IFERROR(OFFSET('セット情報(業務便）'!$P$2,MATCH($G13,BカートセットID入力!$F$4:$F$150,0),COLUMN()-COLUMN($T8)),IFERROR(OFFSET('セット情報（サンプル）'!$N$2,MATCH($G13,BカートセットID入力!$I$4:$I$150,0),COLUMN()-COLUMN($T8)),IFERROR(OFFSET('セット情報（イレギュラーサンプル）'!$N$2,MATCH($G13,BカートセットID入力!$L$4:$L$150,0),COLUMN()-COLUMN($T8)),""))))</f>
        <v/>
      </c>
      <c r="AD13" s="53" t="str">
        <f ca="1">IFERROR(OFFSET('セット情報(宅配便）'!$P$2,MATCH($G13,BカートセットID入力!$C$4:$C$150,0),COLUMN()-COLUMN($T8)),IFERROR(OFFSET('セット情報(業務便）'!$P$2,MATCH($G13,BカートセットID入力!$F$4:$F$150,0),COLUMN()-COLUMN($T8)),IFERROR(OFFSET('セット情報（サンプル）'!$N$2,MATCH($G13,BカートセットID入力!$I$4:$I$150,0),COLUMN()-COLUMN($T8)),IFERROR(OFFSET('セット情報（イレギュラーサンプル）'!$N$2,MATCH($G13,BカートセットID入力!$L$4:$L$150,0),COLUMN()-COLUMN($T8)),""))))</f>
        <v/>
      </c>
      <c r="AE13" s="53" t="str">
        <f ca="1">IFERROR(OFFSET('セット情報(宅配便）'!$P$2,MATCH($G13,BカートセットID入力!$C$4:$C$150,0),COLUMN()-COLUMN($T8)),IFERROR(OFFSET('セット情報(業務便）'!$P$2,MATCH($G13,BカートセットID入力!$F$4:$F$150,0),COLUMN()-COLUMN($T8)),IFERROR(OFFSET('セット情報（サンプル）'!$N$2,MATCH($G13,BカートセットID入力!$I$4:$I$150,0),COLUMN()-COLUMN($T8)),IFERROR(OFFSET('セット情報（イレギュラーサンプル）'!$N$2,MATCH($G13,BカートセットID入力!$L$4:$L$150,0),COLUMN()-COLUMN($T8)),""))))</f>
        <v/>
      </c>
      <c r="AF13" s="53" t="str">
        <f ca="1">IFERROR(OFFSET('セット情報(宅配便）'!$P$2,MATCH($G13,BカートセットID入力!$C$4:$C$150,0),COLUMN()-COLUMN($T8)),IFERROR(OFFSET('セット情報(業務便）'!$P$2,MATCH($G13,BカートセットID入力!$F$4:$F$150,0),COLUMN()-COLUMN($T8)),IFERROR(OFFSET('セット情報（サンプル）'!$N$2,MATCH($G13,BカートセットID入力!$I$4:$I$150,0),COLUMN()-COLUMN($T8)),IFERROR(OFFSET('セット情報（イレギュラーサンプル）'!$N$2,MATCH($G13,BカートセットID入力!$L$4:$L$150,0),COLUMN()-COLUMN($T8)),""))))</f>
        <v/>
      </c>
      <c r="AG13" s="53" t="str">
        <f ca="1">IFERROR(OFFSET('セット情報(宅配便）'!$P$2,MATCH($G13,BカートセットID入力!$C$4:$C$150,0),COLUMN()-COLUMN($T8)),IFERROR(OFFSET('セット情報(業務便）'!$P$2,MATCH($G13,BカートセットID入力!$F$4:$F$150,0),COLUMN()-COLUMN($T8)),IFERROR(OFFSET('セット情報（サンプル）'!$N$2,MATCH($G13,BカートセットID入力!$I$4:$I$150,0),COLUMN()-COLUMN($T8)),IFERROR(OFFSET('セット情報（イレギュラーサンプル）'!$N$2,MATCH($G13,BカートセットID入力!$L$4:$L$150,0),COLUMN()-COLUMN($T8)),""))))</f>
        <v/>
      </c>
      <c r="AH13" s="53" t="str">
        <f ca="1">IFERROR(OFFSET('セット情報(宅配便）'!$P$2,MATCH($G13,BカートセットID入力!$C$4:$C$150,0),COLUMN()-COLUMN($T8)),IFERROR(OFFSET('セット情報(業務便）'!$P$2,MATCH($G13,BカートセットID入力!$F$4:$F$150,0),COLUMN()-COLUMN($T8)),IFERROR(OFFSET('セット情報（サンプル）'!$N$2,MATCH($G13,BカートセットID入力!$I$4:$I$150,0),COLUMN()-COLUMN($T8)),IFERROR(OFFSET('セット情報（イレギュラーサンプル）'!$N$2,MATCH($G13,BカートセットID入力!$L$4:$L$150,0),COLUMN()-COLUMN($T8)),""))))</f>
        <v/>
      </c>
      <c r="AI13" s="53" t="str">
        <f ca="1">IFERROR(OFFSET('セット情報(宅配便）'!$P$2,MATCH($G13,BカートセットID入力!$C$4:$C$150,0),COLUMN()-COLUMN($T8)),IFERROR(OFFSET('セット情報(業務便）'!$P$2,MATCH($G13,BカートセットID入力!$F$4:$F$150,0),COLUMN()-COLUMN($T8)),IFERROR(OFFSET('セット情報（サンプル）'!$N$2,MATCH($G13,BカートセットID入力!$I$4:$I$150,0),COLUMN()-COLUMN($T8)),IFERROR(OFFSET('セット情報（イレギュラーサンプル）'!$N$2,MATCH($G13,BカートセットID入力!$L$4:$L$150,0),COLUMN()-COLUMN($T8)),""))))</f>
        <v/>
      </c>
      <c r="AJ13" s="53" t="str">
        <f ca="1">IFERROR(OFFSET('セット情報(宅配便）'!$P$2,MATCH($G13,BカートセットID入力!$C$4:$C$150,0),COLUMN()-COLUMN($T8)),IFERROR(OFFSET('セット情報(業務便）'!$P$2,MATCH($G13,BカートセットID入力!$F$4:$F$150,0),COLUMN()-COLUMN($T8)),IFERROR(OFFSET('セット情報（サンプル）'!$N$2,MATCH($G13,BカートセットID入力!$I$4:$I$150,0),COLUMN()-COLUMN($T8)),IFERROR(OFFSET('セット情報（イレギュラーサンプル）'!$N$2,MATCH($G13,BカートセットID入力!$L$4:$L$150,0),COLUMN()-COLUMN($T8)),""))))</f>
        <v/>
      </c>
      <c r="AK13" s="53" t="str">
        <f ca="1">IFERROR(OFFSET('セット情報(宅配便）'!$P$2,MATCH($G13,BカートセットID入力!$C$4:$C$150,0),COLUMN()-COLUMN($T8)),IFERROR(OFFSET('セット情報(業務便）'!$P$2,MATCH($G13,BカートセットID入力!$F$4:$F$150,0),COLUMN()-COLUMN($T8)),IFERROR(OFFSET('セット情報（サンプル）'!$N$2,MATCH($G13,BカートセットID入力!$I$4:$I$150,0),COLUMN()-COLUMN($T8)),IFERROR(OFFSET('セット情報（イレギュラーサンプル）'!$N$2,MATCH($G13,BカートセットID入力!$L$4:$L$150,0),COLUMN()-COLUMN($T8)),""))))</f>
        <v/>
      </c>
      <c r="AL13" s="53" t="str">
        <f ca="1">IFERROR(OFFSET('セット情報(宅配便）'!$P$2,MATCH($G13,BカートセットID入力!$C$4:$C$150,0),COLUMN()-COLUMN($T8)),IFERROR(OFFSET('セット情報(業務便）'!$P$2,MATCH($G13,BカートセットID入力!$F$4:$F$150,0),COLUMN()-COLUMN($T8)),IFERROR(OFFSET('セット情報（サンプル）'!$N$2,MATCH($G13,BカートセットID入力!$I$4:$I$150,0),COLUMN()-COLUMN($T8)),IFERROR(OFFSET('セット情報（イレギュラーサンプル）'!$N$2,MATCH($G13,BカートセットID入力!$L$4:$L$150,0),COLUMN()-COLUMN($T8)),""))))</f>
        <v/>
      </c>
      <c r="AM13" s="53" t="str">
        <f ca="1">IFERROR(OFFSET('セット情報(宅配便）'!$P$2,MATCH($G13,BカートセットID入力!$C$4:$C$150,0),COLUMN()-COLUMN($T8)),IFERROR(OFFSET('セット情報(業務便）'!$P$2,MATCH($G13,BカートセットID入力!$F$4:$F$150,0),COLUMN()-COLUMN($T8)),IFERROR(OFFSET('セット情報（サンプル）'!$N$2,MATCH($G13,BカートセットID入力!$I$4:$I$150,0),COLUMN()-COLUMN($T8)),IFERROR(OFFSET('セット情報（イレギュラーサンプル）'!$N$2,MATCH($G13,BカートセットID入力!$L$4:$L$150,0),COLUMN()-COLUMN($T8)),""))))</f>
        <v/>
      </c>
      <c r="AN13" s="53" t="str">
        <f ca="1">IFERROR(OFFSET('セット情報(宅配便）'!$P$2,MATCH($G13,BカートセットID入力!$C$4:$C$150,0),COLUMN()-COLUMN($T8)),IFERROR(OFFSET('セット情報(業務便）'!$P$2,MATCH($G13,BカートセットID入力!$F$4:$F$150,0),COLUMN()-COLUMN($T8)),IFERROR(OFFSET('セット情報（サンプル）'!$N$2,MATCH($G13,BカートセットID入力!$I$4:$I$150,0),COLUMN()-COLUMN($T8)),IFERROR(OFFSET('セット情報（イレギュラーサンプル）'!$N$2,MATCH($G13,BカートセットID入力!$L$4:$L$150,0),COLUMN()-COLUMN($T8)),""))))</f>
        <v/>
      </c>
      <c r="AO13" s="53" t="str">
        <f ca="1">IFERROR(OFFSET('セット情報(宅配便）'!$P$2,MATCH($G13,BカートセットID入力!$C$4:$C$150,0),COLUMN()-COLUMN($T8)),IFERROR(OFFSET('セット情報(業務便）'!$P$2,MATCH($G13,BカートセットID入力!$F$4:$F$150,0),COLUMN()-COLUMN($T8)),IFERROR(OFFSET('セット情報（サンプル）'!$N$2,MATCH($G13,BカートセットID入力!$I$4:$I$150,0),COLUMN()-COLUMN($T8)),IFERROR(OFFSET('セット情報（イレギュラーサンプル）'!$N$2,MATCH($G13,BカートセットID入力!$L$4:$L$150,0),COLUMN()-COLUMN($T8)),""))))</f>
        <v/>
      </c>
      <c r="AP13" s="53" t="str">
        <f ca="1">IFERROR(OFFSET('セット情報(宅配便）'!$P$2,MATCH($G13,BカートセットID入力!$C$4:$C$150,0),COLUMN()-COLUMN($T8)),IFERROR(OFFSET('セット情報(業務便）'!$P$2,MATCH($G13,BカートセットID入力!$F$4:$F$150,0),COLUMN()-COLUMN($T8)),IFERROR(OFFSET('セット情報（サンプル）'!$N$2,MATCH($G13,BカートセットID入力!$I$4:$I$150,0),COLUMN()-COLUMN($T8)),IFERROR(OFFSET('セット情報（イレギュラーサンプル）'!$N$2,MATCH($G13,BカートセットID入力!$L$4:$L$150,0),COLUMN()-COLUMN($T8)),""))))</f>
        <v/>
      </c>
      <c r="AQ13" s="53" t="str">
        <f ca="1">IFERROR(OFFSET('セット情報(宅配便）'!$P$2,MATCH($G13,BカートセットID入力!$C$4:$C$150,0),COLUMN()-COLUMN($T8)),IFERROR(OFFSET('セット情報(業務便）'!$P$2,MATCH($G13,BカートセットID入力!$F$4:$F$150,0),COLUMN()-COLUMN($T8)),IFERROR(OFFSET('セット情報（サンプル）'!$N$2,MATCH($G13,BカートセットID入力!$I$4:$I$150,0),COLUMN()-COLUMN($T8)),IFERROR(OFFSET('セット情報（イレギュラーサンプル）'!$N$2,MATCH($G13,BカートセットID入力!$L$4:$L$150,0),COLUMN()-COLUMN($T8)),""))))</f>
        <v/>
      </c>
      <c r="AR13" s="53" t="str">
        <f ca="1">IFERROR(OFFSET('セット情報(宅配便）'!$P$2,MATCH($G13,BカートセットID入力!$C$4:$C$150,0),COLUMN()-COLUMN($T8)),IFERROR(OFFSET('セット情報(業務便）'!$P$2,MATCH($G13,BカートセットID入力!$F$4:$F$150,0),COLUMN()-COLUMN($T8)),IFERROR(OFFSET('セット情報（サンプル）'!$N$2,MATCH($G13,BカートセットID入力!$I$4:$I$150,0),COLUMN()-COLUMN($T8)),IFERROR(OFFSET('セット情報（イレギュラーサンプル）'!$N$2,MATCH($G13,BカートセットID入力!$L$4:$L$150,0),COLUMN()-COLUMN($T8)),""))))</f>
        <v/>
      </c>
      <c r="AS13" s="53" t="str">
        <f ca="1">IFERROR(OFFSET('セット情報(宅配便）'!$P$2,MATCH($G13,BカートセットID入力!$C$4:$C$150,0),COLUMN()-COLUMN($T8)),IFERROR(OFFSET('セット情報(業務便）'!$P$2,MATCH($G13,BカートセットID入力!$F$4:$F$150,0),COLUMN()-COLUMN($T8)),IFERROR(OFFSET('セット情報（サンプル）'!$N$2,MATCH($G13,BカートセットID入力!$I$4:$I$150,0),COLUMN()-COLUMN($T8)),IFERROR(OFFSET('セット情報（イレギュラーサンプル）'!$N$2,MATCH($G13,BカートセットID入力!$L$4:$L$150,0),COLUMN()-COLUMN($T8)),""))))</f>
        <v/>
      </c>
    </row>
    <row r="14" spans="1:46">
      <c r="A14" s="53" t="str">
        <f>IF(ISBLANK(現行セット情報CSV!A14),"",現行セット情報CSV!A14)</f>
        <v/>
      </c>
      <c r="B14" s="53" t="str">
        <f>IF(ISBLANK(現行セット情報CSV!B14),"",現行セット情報CSV!B14)</f>
        <v/>
      </c>
      <c r="C14" s="53" t="str">
        <f>IF(ISBLANK(現行セット情報CSV!C14),"",現行セット情報CSV!C14)</f>
        <v/>
      </c>
      <c r="D14" s="53" t="str">
        <f>IF(ISBLANK(現行セット情報CSV!D14),"",現行セット情報CSV!D14)</f>
        <v/>
      </c>
      <c r="E14" s="53" t="str">
        <f>IF(ISBLANK(現行セット情報CSV!E14),"",現行セット情報CSV!E14)</f>
        <v/>
      </c>
      <c r="F14" s="53" t="str">
        <f>IF(ISBLANK(現行セット情報CSV!F14),"",現行セット情報CSV!F14)</f>
        <v/>
      </c>
      <c r="G14" s="53" t="str">
        <f>IF(ISBLANK(現行セット情報CSV!G14),"",現行セット情報CSV!G14)</f>
        <v/>
      </c>
      <c r="H14" s="53" t="str">
        <f>IF(ISBLANK(現行セット情報CSV!H14),"",現行セット情報CSV!H14)</f>
        <v/>
      </c>
      <c r="I14" s="53" t="str">
        <f>IF(ISBLANK(現行セット情報CSV!I14),"",現行セット情報CSV!I14)</f>
        <v/>
      </c>
      <c r="J14" s="53" t="str">
        <f>IF(ISBLANK(現行セット情報CSV!J14),"",現行セット情報CSV!J14)</f>
        <v/>
      </c>
      <c r="K14" s="53" t="str">
        <f>IF(ISBLANK(現行セット情報CSV!K14),"",現行セット情報CSV!K14)</f>
        <v/>
      </c>
      <c r="L14" s="53" t="str">
        <f>IF(ISBLANK(現行セット情報CSV!L14),"",現行セット情報CSV!L14)</f>
        <v/>
      </c>
      <c r="M14" s="53" t="str">
        <f>IF(ISBLANK(現行セット情報CSV!M14),"",現行セット情報CSV!M14)</f>
        <v/>
      </c>
      <c r="N14" s="53" t="str">
        <f>IF(ISBLANK(現行セット情報CSV!N14),"",現行セット情報CSV!N14)</f>
        <v/>
      </c>
      <c r="O14" s="53" t="str">
        <f>IF(ISBLANK(現行セット情報CSV!O14),"",現行セット情報CSV!O14)</f>
        <v/>
      </c>
      <c r="P14" s="53" t="str">
        <f>IF(ISBLANK(現行セット情報CSV!P14),"",現行セット情報CSV!P14)</f>
        <v/>
      </c>
      <c r="Q14" s="53" t="str">
        <f>IF(ISBLANK(現行セット情報CSV!Q14),"",現行セット情報CSV!Q14)</f>
        <v/>
      </c>
      <c r="R14" s="53" t="str">
        <f>IF(ISBLANK(現行セット情報CSV!R14),"",現行セット情報CSV!R14)</f>
        <v/>
      </c>
      <c r="S14" s="53" t="str">
        <f>IF(ISBLANK(現行セット情報CSV!S14),"",現行セット情報CSV!S14)</f>
        <v/>
      </c>
      <c r="T14" s="53" t="str">
        <f ca="1">IFERROR(OFFSET('セット情報(宅配便）'!$P$2,MATCH($G14,BカートセットID入力!$C$4:$C$150,0),COLUMN()-COLUMN($T9)),IFERROR(OFFSET('セット情報(業務便）'!$P$2,MATCH($G14,BカートセットID入力!$F$4:$F$150,0),COLUMN()-COLUMN($T9)),IFERROR(OFFSET('セット情報（サンプル）'!$N$2,MATCH($G14,BカートセットID入力!$I$4:$I$150,0),COLUMN()-COLUMN($T9)),IFERROR(OFFSET('セット情報（イレギュラーサンプル）'!$N$2,MATCH($G14,BカートセットID入力!$L$4:$L$150,0),COLUMN()-COLUMN($T9)),""))))</f>
        <v/>
      </c>
      <c r="U14" s="53" t="str">
        <f ca="1">IFERROR(OFFSET('セット情報(宅配便）'!$P$2,MATCH($G14,BカートセットID入力!$C$4:$C$150,0),COLUMN()-COLUMN($T9)),IFERROR(OFFSET('セット情報(業務便）'!$P$2,MATCH($G14,BカートセットID入力!$F$4:$F$150,0),COLUMN()-COLUMN($T9)),IFERROR(OFFSET('セット情報（サンプル）'!$N$2,MATCH($G14,BカートセットID入力!$I$4:$I$150,0),COLUMN()-COLUMN($T9)),IFERROR(OFFSET('セット情報（イレギュラーサンプル）'!$N$2,MATCH($G14,BカートセットID入力!$L$4:$L$150,0),COLUMN()-COLUMN($T9)),""))))</f>
        <v/>
      </c>
      <c r="V14" s="53" t="str">
        <f ca="1">IFERROR(OFFSET('セット情報(宅配便）'!$P$2,MATCH($G14,BカートセットID入力!$C$4:$C$150,0),COLUMN()-COLUMN($T9)),IFERROR(OFFSET('セット情報(業務便）'!$P$2,MATCH($G14,BカートセットID入力!$F$4:$F$150,0),COLUMN()-COLUMN($T9)),IFERROR(OFFSET('セット情報（サンプル）'!$N$2,MATCH($G14,BカートセットID入力!$I$4:$I$150,0),COLUMN()-COLUMN($T9)),IFERROR(OFFSET('セット情報（イレギュラーサンプル）'!$N$2,MATCH($G14,BカートセットID入力!$L$4:$L$150,0),COLUMN()-COLUMN($T9)),""))))</f>
        <v/>
      </c>
      <c r="W14" s="53" t="str">
        <f ca="1">IFERROR(OFFSET('セット情報(宅配便）'!$P$2,MATCH($G14,BカートセットID入力!$C$4:$C$150,0),COLUMN()-COLUMN($T9)),IFERROR(OFFSET('セット情報(業務便）'!$P$2,MATCH($G14,BカートセットID入力!$F$4:$F$150,0),COLUMN()-COLUMN($T9)),IFERROR(OFFSET('セット情報（サンプル）'!$N$2,MATCH($G14,BカートセットID入力!$I$4:$I$150,0),COLUMN()-COLUMN($T9)),IFERROR(OFFSET('セット情報（イレギュラーサンプル）'!$N$2,MATCH($G14,BカートセットID入力!$L$4:$L$150,0),COLUMN()-COLUMN($T9)),""))))</f>
        <v/>
      </c>
      <c r="X14" s="53" t="str">
        <f ca="1">IFERROR(OFFSET('セット情報(宅配便）'!$P$2,MATCH($G14,BカートセットID入力!$C$4:$C$150,0),COLUMN()-COLUMN($T9)),IFERROR(OFFSET('セット情報(業務便）'!$P$2,MATCH($G14,BカートセットID入力!$F$4:$F$150,0),COLUMN()-COLUMN($T9)),IFERROR(OFFSET('セット情報（サンプル）'!$N$2,MATCH($G14,BカートセットID入力!$I$4:$I$150,0),COLUMN()-COLUMN($T9)),IFERROR(OFFSET('セット情報（イレギュラーサンプル）'!$N$2,MATCH($G14,BカートセットID入力!$L$4:$L$150,0),COLUMN()-COLUMN($T9)),""))))</f>
        <v/>
      </c>
      <c r="Y14" s="53" t="str">
        <f ca="1">IFERROR(OFFSET('セット情報(宅配便）'!$P$2,MATCH($G14,BカートセットID入力!$C$4:$C$150,0),COLUMN()-COLUMN($T9)),IFERROR(OFFSET('セット情報(業務便）'!$P$2,MATCH($G14,BカートセットID入力!$F$4:$F$150,0),COLUMN()-COLUMN($T9)),IFERROR(OFFSET('セット情報（サンプル）'!$N$2,MATCH($G14,BカートセットID入力!$I$4:$I$150,0),COLUMN()-COLUMN($T9)),IFERROR(OFFSET('セット情報（イレギュラーサンプル）'!$N$2,MATCH($G14,BカートセットID入力!$L$4:$L$150,0),COLUMN()-COLUMN($T9)),""))))</f>
        <v/>
      </c>
      <c r="Z14" s="53" t="str">
        <f ca="1">IFERROR(OFFSET('セット情報(宅配便）'!$P$2,MATCH($G14,BカートセットID入力!$C$4:$C$150,0),COLUMN()-COLUMN($T9)),IFERROR(OFFSET('セット情報(業務便）'!$P$2,MATCH($G14,BカートセットID入力!$F$4:$F$150,0),COLUMN()-COLUMN($T9)),IFERROR(OFFSET('セット情報（サンプル）'!$N$2,MATCH($G14,BカートセットID入力!$I$4:$I$150,0),COLUMN()-COLUMN($T9)),IFERROR(OFFSET('セット情報（イレギュラーサンプル）'!$N$2,MATCH($G14,BカートセットID入力!$L$4:$L$150,0),COLUMN()-COLUMN($T9)),""))))</f>
        <v/>
      </c>
      <c r="AA14" s="53" t="str">
        <f ca="1">IFERROR(OFFSET('セット情報(宅配便）'!$P$2,MATCH($G14,BカートセットID入力!$C$4:$C$150,0),COLUMN()-COLUMN($T9)),IFERROR(OFFSET('セット情報(業務便）'!$P$2,MATCH($G14,BカートセットID入力!$F$4:$F$150,0),COLUMN()-COLUMN($T9)),IFERROR(OFFSET('セット情報（サンプル）'!$N$2,MATCH($G14,BカートセットID入力!$I$4:$I$150,0),COLUMN()-COLUMN($T9)),IFERROR(OFFSET('セット情報（イレギュラーサンプル）'!$N$2,MATCH($G14,BカートセットID入力!$L$4:$L$150,0),COLUMN()-COLUMN($T9)),""))))</f>
        <v/>
      </c>
      <c r="AB14" s="53" t="str">
        <f ca="1">IFERROR(OFFSET('セット情報(宅配便）'!$P$2,MATCH($G14,BカートセットID入力!$C$4:$C$150,0),COLUMN()-COLUMN($T9)),IFERROR(OFFSET('セット情報(業務便）'!$P$2,MATCH($G14,BカートセットID入力!$F$4:$F$150,0),COLUMN()-COLUMN($T9)),IFERROR(OFFSET('セット情報（サンプル）'!$N$2,MATCH($G14,BカートセットID入力!$I$4:$I$150,0),COLUMN()-COLUMN($T9)),IFERROR(OFFSET('セット情報（イレギュラーサンプル）'!$N$2,MATCH($G14,BカートセットID入力!$L$4:$L$150,0),COLUMN()-COLUMN($T9)),""))))</f>
        <v/>
      </c>
      <c r="AC14" s="53" t="str">
        <f ca="1">IFERROR(OFFSET('セット情報(宅配便）'!$P$2,MATCH($G14,BカートセットID入力!$C$4:$C$150,0),COLUMN()-COLUMN($T9)),IFERROR(OFFSET('セット情報(業務便）'!$P$2,MATCH($G14,BカートセットID入力!$F$4:$F$150,0),COLUMN()-COLUMN($T9)),IFERROR(OFFSET('セット情報（サンプル）'!$N$2,MATCH($G14,BカートセットID入力!$I$4:$I$150,0),COLUMN()-COLUMN($T9)),IFERROR(OFFSET('セット情報（イレギュラーサンプル）'!$N$2,MATCH($G14,BカートセットID入力!$L$4:$L$150,0),COLUMN()-COLUMN($T9)),""))))</f>
        <v/>
      </c>
      <c r="AD14" s="53" t="str">
        <f ca="1">IFERROR(OFFSET('セット情報(宅配便）'!$P$2,MATCH($G14,BカートセットID入力!$C$4:$C$150,0),COLUMN()-COLUMN($T9)),IFERROR(OFFSET('セット情報(業務便）'!$P$2,MATCH($G14,BカートセットID入力!$F$4:$F$150,0),COLUMN()-COLUMN($T9)),IFERROR(OFFSET('セット情報（サンプル）'!$N$2,MATCH($G14,BカートセットID入力!$I$4:$I$150,0),COLUMN()-COLUMN($T9)),IFERROR(OFFSET('セット情報（イレギュラーサンプル）'!$N$2,MATCH($G14,BカートセットID入力!$L$4:$L$150,0),COLUMN()-COLUMN($T9)),""))))</f>
        <v/>
      </c>
      <c r="AE14" s="53" t="str">
        <f ca="1">IFERROR(OFFSET('セット情報(宅配便）'!$P$2,MATCH($G14,BカートセットID入力!$C$4:$C$150,0),COLUMN()-COLUMN($T9)),IFERROR(OFFSET('セット情報(業務便）'!$P$2,MATCH($G14,BカートセットID入力!$F$4:$F$150,0),COLUMN()-COLUMN($T9)),IFERROR(OFFSET('セット情報（サンプル）'!$N$2,MATCH($G14,BカートセットID入力!$I$4:$I$150,0),COLUMN()-COLUMN($T9)),IFERROR(OFFSET('セット情報（イレギュラーサンプル）'!$N$2,MATCH($G14,BカートセットID入力!$L$4:$L$150,0),COLUMN()-COLUMN($T9)),""))))</f>
        <v/>
      </c>
      <c r="AF14" s="53" t="str">
        <f ca="1">IFERROR(OFFSET('セット情報(宅配便）'!$P$2,MATCH($G14,BカートセットID入力!$C$4:$C$150,0),COLUMN()-COLUMN($T9)),IFERROR(OFFSET('セット情報(業務便）'!$P$2,MATCH($G14,BカートセットID入力!$F$4:$F$150,0),COLUMN()-COLUMN($T9)),IFERROR(OFFSET('セット情報（サンプル）'!$N$2,MATCH($G14,BカートセットID入力!$I$4:$I$150,0),COLUMN()-COLUMN($T9)),IFERROR(OFFSET('セット情報（イレギュラーサンプル）'!$N$2,MATCH($G14,BカートセットID入力!$L$4:$L$150,0),COLUMN()-COLUMN($T9)),""))))</f>
        <v/>
      </c>
      <c r="AG14" s="53" t="str">
        <f ca="1">IFERROR(OFFSET('セット情報(宅配便）'!$P$2,MATCH($G14,BカートセットID入力!$C$4:$C$150,0),COLUMN()-COLUMN($T9)),IFERROR(OFFSET('セット情報(業務便）'!$P$2,MATCH($G14,BカートセットID入力!$F$4:$F$150,0),COLUMN()-COLUMN($T9)),IFERROR(OFFSET('セット情報（サンプル）'!$N$2,MATCH($G14,BカートセットID入力!$I$4:$I$150,0),COLUMN()-COLUMN($T9)),IFERROR(OFFSET('セット情報（イレギュラーサンプル）'!$N$2,MATCH($G14,BカートセットID入力!$L$4:$L$150,0),COLUMN()-COLUMN($T9)),""))))</f>
        <v/>
      </c>
      <c r="AH14" s="53" t="str">
        <f ca="1">IFERROR(OFFSET('セット情報(宅配便）'!$P$2,MATCH($G14,BカートセットID入力!$C$4:$C$150,0),COLUMN()-COLUMN($T9)),IFERROR(OFFSET('セット情報(業務便）'!$P$2,MATCH($G14,BカートセットID入力!$F$4:$F$150,0),COLUMN()-COLUMN($T9)),IFERROR(OFFSET('セット情報（サンプル）'!$N$2,MATCH($G14,BカートセットID入力!$I$4:$I$150,0),COLUMN()-COLUMN($T9)),IFERROR(OFFSET('セット情報（イレギュラーサンプル）'!$N$2,MATCH($G14,BカートセットID入力!$L$4:$L$150,0),COLUMN()-COLUMN($T9)),""))))</f>
        <v/>
      </c>
      <c r="AI14" s="53" t="str">
        <f ca="1">IFERROR(OFFSET('セット情報(宅配便）'!$P$2,MATCH($G14,BカートセットID入力!$C$4:$C$150,0),COLUMN()-COLUMN($T9)),IFERROR(OFFSET('セット情報(業務便）'!$P$2,MATCH($G14,BカートセットID入力!$F$4:$F$150,0),COLUMN()-COLUMN($T9)),IFERROR(OFFSET('セット情報（サンプル）'!$N$2,MATCH($G14,BカートセットID入力!$I$4:$I$150,0),COLUMN()-COLUMN($T9)),IFERROR(OFFSET('セット情報（イレギュラーサンプル）'!$N$2,MATCH($G14,BカートセットID入力!$L$4:$L$150,0),COLUMN()-COLUMN($T9)),""))))</f>
        <v/>
      </c>
      <c r="AJ14" s="53" t="str">
        <f ca="1">IFERROR(OFFSET('セット情報(宅配便）'!$P$2,MATCH($G14,BカートセットID入力!$C$4:$C$150,0),COLUMN()-COLUMN($T9)),IFERROR(OFFSET('セット情報(業務便）'!$P$2,MATCH($G14,BカートセットID入力!$F$4:$F$150,0),COLUMN()-COLUMN($T9)),IFERROR(OFFSET('セット情報（サンプル）'!$N$2,MATCH($G14,BカートセットID入力!$I$4:$I$150,0),COLUMN()-COLUMN($T9)),IFERROR(OFFSET('セット情報（イレギュラーサンプル）'!$N$2,MATCH($G14,BカートセットID入力!$L$4:$L$150,0),COLUMN()-COLUMN($T9)),""))))</f>
        <v/>
      </c>
      <c r="AK14" s="53" t="str">
        <f ca="1">IFERROR(OFFSET('セット情報(宅配便）'!$P$2,MATCH($G14,BカートセットID入力!$C$4:$C$150,0),COLUMN()-COLUMN($T9)),IFERROR(OFFSET('セット情報(業務便）'!$P$2,MATCH($G14,BカートセットID入力!$F$4:$F$150,0),COLUMN()-COLUMN($T9)),IFERROR(OFFSET('セット情報（サンプル）'!$N$2,MATCH($G14,BカートセットID入力!$I$4:$I$150,0),COLUMN()-COLUMN($T9)),IFERROR(OFFSET('セット情報（イレギュラーサンプル）'!$N$2,MATCH($G14,BカートセットID入力!$L$4:$L$150,0),COLUMN()-COLUMN($T9)),""))))</f>
        <v/>
      </c>
      <c r="AL14" s="53" t="str">
        <f ca="1">IFERROR(OFFSET('セット情報(宅配便）'!$P$2,MATCH($G14,BカートセットID入力!$C$4:$C$150,0),COLUMN()-COLUMN($T9)),IFERROR(OFFSET('セット情報(業務便）'!$P$2,MATCH($G14,BカートセットID入力!$F$4:$F$150,0),COLUMN()-COLUMN($T9)),IFERROR(OFFSET('セット情報（サンプル）'!$N$2,MATCH($G14,BカートセットID入力!$I$4:$I$150,0),COLUMN()-COLUMN($T9)),IFERROR(OFFSET('セット情報（イレギュラーサンプル）'!$N$2,MATCH($G14,BカートセットID入力!$L$4:$L$150,0),COLUMN()-COLUMN($T9)),""))))</f>
        <v/>
      </c>
      <c r="AM14" s="53" t="str">
        <f ca="1">IFERROR(OFFSET('セット情報(宅配便）'!$P$2,MATCH($G14,BカートセットID入力!$C$4:$C$150,0),COLUMN()-COLUMN($T9)),IFERROR(OFFSET('セット情報(業務便）'!$P$2,MATCH($G14,BカートセットID入力!$F$4:$F$150,0),COLUMN()-COLUMN($T9)),IFERROR(OFFSET('セット情報（サンプル）'!$N$2,MATCH($G14,BカートセットID入力!$I$4:$I$150,0),COLUMN()-COLUMN($T9)),IFERROR(OFFSET('セット情報（イレギュラーサンプル）'!$N$2,MATCH($G14,BカートセットID入力!$L$4:$L$150,0),COLUMN()-COLUMN($T9)),""))))</f>
        <v/>
      </c>
      <c r="AN14" s="53" t="str">
        <f ca="1">IFERROR(OFFSET('セット情報(宅配便）'!$P$2,MATCH($G14,BカートセットID入力!$C$4:$C$150,0),COLUMN()-COLUMN($T9)),IFERROR(OFFSET('セット情報(業務便）'!$P$2,MATCH($G14,BカートセットID入力!$F$4:$F$150,0),COLUMN()-COLUMN($T9)),IFERROR(OFFSET('セット情報（サンプル）'!$N$2,MATCH($G14,BカートセットID入力!$I$4:$I$150,0),COLUMN()-COLUMN($T9)),IFERROR(OFFSET('セット情報（イレギュラーサンプル）'!$N$2,MATCH($G14,BカートセットID入力!$L$4:$L$150,0),COLUMN()-COLUMN($T9)),""))))</f>
        <v/>
      </c>
      <c r="AO14" s="53" t="str">
        <f ca="1">IFERROR(OFFSET('セット情報(宅配便）'!$P$2,MATCH($G14,BカートセットID入力!$C$4:$C$150,0),COLUMN()-COLUMN($T9)),IFERROR(OFFSET('セット情報(業務便）'!$P$2,MATCH($G14,BカートセットID入力!$F$4:$F$150,0),COLUMN()-COLUMN($T9)),IFERROR(OFFSET('セット情報（サンプル）'!$N$2,MATCH($G14,BカートセットID入力!$I$4:$I$150,0),COLUMN()-COLUMN($T9)),IFERROR(OFFSET('セット情報（イレギュラーサンプル）'!$N$2,MATCH($G14,BカートセットID入力!$L$4:$L$150,0),COLUMN()-COLUMN($T9)),""))))</f>
        <v/>
      </c>
      <c r="AP14" s="53" t="str">
        <f ca="1">IFERROR(OFFSET('セット情報(宅配便）'!$P$2,MATCH($G14,BカートセットID入力!$C$4:$C$150,0),COLUMN()-COLUMN($T9)),IFERROR(OFFSET('セット情報(業務便）'!$P$2,MATCH($G14,BカートセットID入力!$F$4:$F$150,0),COLUMN()-COLUMN($T9)),IFERROR(OFFSET('セット情報（サンプル）'!$N$2,MATCH($G14,BカートセットID入力!$I$4:$I$150,0),COLUMN()-COLUMN($T9)),IFERROR(OFFSET('セット情報（イレギュラーサンプル）'!$N$2,MATCH($G14,BカートセットID入力!$L$4:$L$150,0),COLUMN()-COLUMN($T9)),""))))</f>
        <v/>
      </c>
      <c r="AQ14" s="53" t="str">
        <f ca="1">IFERROR(OFFSET('セット情報(宅配便）'!$P$2,MATCH($G14,BカートセットID入力!$C$4:$C$150,0),COLUMN()-COLUMN($T9)),IFERROR(OFFSET('セット情報(業務便）'!$P$2,MATCH($G14,BカートセットID入力!$F$4:$F$150,0),COLUMN()-COLUMN($T9)),IFERROR(OFFSET('セット情報（サンプル）'!$N$2,MATCH($G14,BカートセットID入力!$I$4:$I$150,0),COLUMN()-COLUMN($T9)),IFERROR(OFFSET('セット情報（イレギュラーサンプル）'!$N$2,MATCH($G14,BカートセットID入力!$L$4:$L$150,0),COLUMN()-COLUMN($T9)),""))))</f>
        <v/>
      </c>
      <c r="AR14" s="53" t="str">
        <f ca="1">IFERROR(OFFSET('セット情報(宅配便）'!$P$2,MATCH($G14,BカートセットID入力!$C$4:$C$150,0),COLUMN()-COLUMN($T9)),IFERROR(OFFSET('セット情報(業務便）'!$P$2,MATCH($G14,BカートセットID入力!$F$4:$F$150,0),COLUMN()-COLUMN($T9)),IFERROR(OFFSET('セット情報（サンプル）'!$N$2,MATCH($G14,BカートセットID入力!$I$4:$I$150,0),COLUMN()-COLUMN($T9)),IFERROR(OFFSET('セット情報（イレギュラーサンプル）'!$N$2,MATCH($G14,BカートセットID入力!$L$4:$L$150,0),COLUMN()-COLUMN($T9)),""))))</f>
        <v/>
      </c>
      <c r="AS14" s="53" t="str">
        <f ca="1">IFERROR(OFFSET('セット情報(宅配便）'!$P$2,MATCH($G14,BカートセットID入力!$C$4:$C$150,0),COLUMN()-COLUMN($T9)),IFERROR(OFFSET('セット情報(業務便）'!$P$2,MATCH($G14,BカートセットID入力!$F$4:$F$150,0),COLUMN()-COLUMN($T9)),IFERROR(OFFSET('セット情報（サンプル）'!$N$2,MATCH($G14,BカートセットID入力!$I$4:$I$150,0),COLUMN()-COLUMN($T9)),IFERROR(OFFSET('セット情報（イレギュラーサンプル）'!$N$2,MATCH($G14,BカートセットID入力!$L$4:$L$150,0),COLUMN()-COLUMN($T9)),""))))</f>
        <v/>
      </c>
    </row>
    <row r="15" spans="1:46">
      <c r="A15" s="53" t="str">
        <f>IF(ISBLANK(現行セット情報CSV!A15),"",現行セット情報CSV!A15)</f>
        <v/>
      </c>
      <c r="B15" s="53" t="str">
        <f>IF(ISBLANK(現行セット情報CSV!B15),"",現行セット情報CSV!B15)</f>
        <v/>
      </c>
      <c r="C15" s="53" t="str">
        <f>IF(ISBLANK(現行セット情報CSV!C15),"",現行セット情報CSV!C15)</f>
        <v/>
      </c>
      <c r="D15" s="53" t="str">
        <f>IF(ISBLANK(現行セット情報CSV!D15),"",現行セット情報CSV!D15)</f>
        <v/>
      </c>
      <c r="E15" s="53" t="str">
        <f>IF(ISBLANK(現行セット情報CSV!E15),"",現行セット情報CSV!E15)</f>
        <v/>
      </c>
      <c r="F15" s="53" t="str">
        <f>IF(ISBLANK(現行セット情報CSV!F15),"",現行セット情報CSV!F15)</f>
        <v/>
      </c>
      <c r="G15" s="53" t="str">
        <f>IF(ISBLANK(現行セット情報CSV!G15),"",現行セット情報CSV!G15)</f>
        <v/>
      </c>
      <c r="H15" s="53" t="str">
        <f>IF(ISBLANK(現行セット情報CSV!H15),"",現行セット情報CSV!H15)</f>
        <v/>
      </c>
      <c r="I15" s="53" t="str">
        <f>IF(ISBLANK(現行セット情報CSV!I15),"",現行セット情報CSV!I15)</f>
        <v/>
      </c>
      <c r="J15" s="53" t="str">
        <f>IF(ISBLANK(現行セット情報CSV!J15),"",現行セット情報CSV!J15)</f>
        <v/>
      </c>
      <c r="K15" s="53" t="str">
        <f>IF(ISBLANK(現行セット情報CSV!K15),"",現行セット情報CSV!K15)</f>
        <v/>
      </c>
      <c r="L15" s="53" t="str">
        <f>IF(ISBLANK(現行セット情報CSV!L15),"",現行セット情報CSV!L15)</f>
        <v/>
      </c>
      <c r="M15" s="53" t="str">
        <f>IF(ISBLANK(現行セット情報CSV!M15),"",現行セット情報CSV!M15)</f>
        <v/>
      </c>
      <c r="N15" s="53" t="str">
        <f>IF(ISBLANK(現行セット情報CSV!N15),"",現行セット情報CSV!N15)</f>
        <v/>
      </c>
      <c r="O15" s="53" t="str">
        <f>IF(ISBLANK(現行セット情報CSV!O15),"",現行セット情報CSV!O15)</f>
        <v/>
      </c>
      <c r="P15" s="53" t="str">
        <f>IF(ISBLANK(現行セット情報CSV!P15),"",現行セット情報CSV!P15)</f>
        <v/>
      </c>
      <c r="Q15" s="53" t="str">
        <f>IF(ISBLANK(現行セット情報CSV!Q15),"",現行セット情報CSV!Q15)</f>
        <v/>
      </c>
      <c r="R15" s="53" t="str">
        <f>IF(ISBLANK(現行セット情報CSV!R15),"",現行セット情報CSV!R15)</f>
        <v/>
      </c>
      <c r="S15" s="53" t="str">
        <f>IF(ISBLANK(現行セット情報CSV!S15),"",現行セット情報CSV!S15)</f>
        <v/>
      </c>
      <c r="T15" s="53" t="str">
        <f ca="1">IFERROR(OFFSET('セット情報(宅配便）'!$P$2,MATCH($G15,BカートセットID入力!$C$4:$C$150,0),COLUMN()-COLUMN($T10)),IFERROR(OFFSET('セット情報(業務便）'!$P$2,MATCH($G15,BカートセットID入力!$F$4:$F$150,0),COLUMN()-COLUMN($T10)),IFERROR(OFFSET('セット情報（サンプル）'!$N$2,MATCH($G15,BカートセットID入力!$I$4:$I$150,0),COLUMN()-COLUMN($T10)),IFERROR(OFFSET('セット情報（イレギュラーサンプル）'!$N$2,MATCH($G15,BカートセットID入力!$L$4:$L$150,0),COLUMN()-COLUMN($T10)),""))))</f>
        <v/>
      </c>
      <c r="U15" s="53" t="str">
        <f ca="1">IFERROR(OFFSET('セット情報(宅配便）'!$P$2,MATCH($G15,BカートセットID入力!$C$4:$C$150,0),COLUMN()-COLUMN($T10)),IFERROR(OFFSET('セット情報(業務便）'!$P$2,MATCH($G15,BカートセットID入力!$F$4:$F$150,0),COLUMN()-COLUMN($T10)),IFERROR(OFFSET('セット情報（サンプル）'!$N$2,MATCH($G15,BカートセットID入力!$I$4:$I$150,0),COLUMN()-COLUMN($T10)),IFERROR(OFFSET('セット情報（イレギュラーサンプル）'!$N$2,MATCH($G15,BカートセットID入力!$L$4:$L$150,0),COLUMN()-COLUMN($T10)),""))))</f>
        <v/>
      </c>
      <c r="V15" s="53" t="str">
        <f ca="1">IFERROR(OFFSET('セット情報(宅配便）'!$P$2,MATCH($G15,BカートセットID入力!$C$4:$C$150,0),COLUMN()-COLUMN($T10)),IFERROR(OFFSET('セット情報(業務便）'!$P$2,MATCH($G15,BカートセットID入力!$F$4:$F$150,0),COLUMN()-COLUMN($T10)),IFERROR(OFFSET('セット情報（サンプル）'!$N$2,MATCH($G15,BカートセットID入力!$I$4:$I$150,0),COLUMN()-COLUMN($T10)),IFERROR(OFFSET('セット情報（イレギュラーサンプル）'!$N$2,MATCH($G15,BカートセットID入力!$L$4:$L$150,0),COLUMN()-COLUMN($T10)),""))))</f>
        <v/>
      </c>
      <c r="W15" s="53" t="str">
        <f ca="1">IFERROR(OFFSET('セット情報(宅配便）'!$P$2,MATCH($G15,BカートセットID入力!$C$4:$C$150,0),COLUMN()-COLUMN($T10)),IFERROR(OFFSET('セット情報(業務便）'!$P$2,MATCH($G15,BカートセットID入力!$F$4:$F$150,0),COLUMN()-COLUMN($T10)),IFERROR(OFFSET('セット情報（サンプル）'!$N$2,MATCH($G15,BカートセットID入力!$I$4:$I$150,0),COLUMN()-COLUMN($T10)),IFERROR(OFFSET('セット情報（イレギュラーサンプル）'!$N$2,MATCH($G15,BカートセットID入力!$L$4:$L$150,0),COLUMN()-COLUMN($T10)),""))))</f>
        <v/>
      </c>
      <c r="X15" s="53" t="str">
        <f ca="1">IFERROR(OFFSET('セット情報(宅配便）'!$P$2,MATCH($G15,BカートセットID入力!$C$4:$C$150,0),COLUMN()-COLUMN($T10)),IFERROR(OFFSET('セット情報(業務便）'!$P$2,MATCH($G15,BカートセットID入力!$F$4:$F$150,0),COLUMN()-COLUMN($T10)),IFERROR(OFFSET('セット情報（サンプル）'!$N$2,MATCH($G15,BカートセットID入力!$I$4:$I$150,0),COLUMN()-COLUMN($T10)),IFERROR(OFFSET('セット情報（イレギュラーサンプル）'!$N$2,MATCH($G15,BカートセットID入力!$L$4:$L$150,0),COLUMN()-COLUMN($T10)),""))))</f>
        <v/>
      </c>
      <c r="Y15" s="53" t="str">
        <f ca="1">IFERROR(OFFSET('セット情報(宅配便）'!$P$2,MATCH($G15,BカートセットID入力!$C$4:$C$150,0),COLUMN()-COLUMN($T10)),IFERROR(OFFSET('セット情報(業務便）'!$P$2,MATCH($G15,BカートセットID入力!$F$4:$F$150,0),COLUMN()-COLUMN($T10)),IFERROR(OFFSET('セット情報（サンプル）'!$N$2,MATCH($G15,BカートセットID入力!$I$4:$I$150,0),COLUMN()-COLUMN($T10)),IFERROR(OFFSET('セット情報（イレギュラーサンプル）'!$N$2,MATCH($G15,BカートセットID入力!$L$4:$L$150,0),COLUMN()-COLUMN($T10)),""))))</f>
        <v/>
      </c>
      <c r="Z15" s="53" t="str">
        <f ca="1">IFERROR(OFFSET('セット情報(宅配便）'!$P$2,MATCH($G15,BカートセットID入力!$C$4:$C$150,0),COLUMN()-COLUMN($T10)),IFERROR(OFFSET('セット情報(業務便）'!$P$2,MATCH($G15,BカートセットID入力!$F$4:$F$150,0),COLUMN()-COLUMN($T10)),IFERROR(OFFSET('セット情報（サンプル）'!$N$2,MATCH($G15,BカートセットID入力!$I$4:$I$150,0),COLUMN()-COLUMN($T10)),IFERROR(OFFSET('セット情報（イレギュラーサンプル）'!$N$2,MATCH($G15,BカートセットID入力!$L$4:$L$150,0),COLUMN()-COLUMN($T10)),""))))</f>
        <v/>
      </c>
      <c r="AA15" s="53" t="str">
        <f ca="1">IFERROR(OFFSET('セット情報(宅配便）'!$P$2,MATCH($G15,BカートセットID入力!$C$4:$C$150,0),COLUMN()-COLUMN($T10)),IFERROR(OFFSET('セット情報(業務便）'!$P$2,MATCH($G15,BカートセットID入力!$F$4:$F$150,0),COLUMN()-COLUMN($T10)),IFERROR(OFFSET('セット情報（サンプル）'!$N$2,MATCH($G15,BカートセットID入力!$I$4:$I$150,0),COLUMN()-COLUMN($T10)),IFERROR(OFFSET('セット情報（イレギュラーサンプル）'!$N$2,MATCH($G15,BカートセットID入力!$L$4:$L$150,0),COLUMN()-COLUMN($T10)),""))))</f>
        <v/>
      </c>
      <c r="AB15" s="53" t="str">
        <f ca="1">IFERROR(OFFSET('セット情報(宅配便）'!$P$2,MATCH($G15,BカートセットID入力!$C$4:$C$150,0),COLUMN()-COLUMN($T10)),IFERROR(OFFSET('セット情報(業務便）'!$P$2,MATCH($G15,BカートセットID入力!$F$4:$F$150,0),COLUMN()-COLUMN($T10)),IFERROR(OFFSET('セット情報（サンプル）'!$N$2,MATCH($G15,BカートセットID入力!$I$4:$I$150,0),COLUMN()-COLUMN($T10)),IFERROR(OFFSET('セット情報（イレギュラーサンプル）'!$N$2,MATCH($G15,BカートセットID入力!$L$4:$L$150,0),COLUMN()-COLUMN($T10)),""))))</f>
        <v/>
      </c>
      <c r="AC15" s="53" t="str">
        <f ca="1">IFERROR(OFFSET('セット情報(宅配便）'!$P$2,MATCH($G15,BカートセットID入力!$C$4:$C$150,0),COLUMN()-COLUMN($T10)),IFERROR(OFFSET('セット情報(業務便）'!$P$2,MATCH($G15,BカートセットID入力!$F$4:$F$150,0),COLUMN()-COLUMN($T10)),IFERROR(OFFSET('セット情報（サンプル）'!$N$2,MATCH($G15,BカートセットID入力!$I$4:$I$150,0),COLUMN()-COLUMN($T10)),IFERROR(OFFSET('セット情報（イレギュラーサンプル）'!$N$2,MATCH($G15,BカートセットID入力!$L$4:$L$150,0),COLUMN()-COLUMN($T10)),""))))</f>
        <v/>
      </c>
      <c r="AD15" s="53" t="str">
        <f ca="1">IFERROR(OFFSET('セット情報(宅配便）'!$P$2,MATCH($G15,BカートセットID入力!$C$4:$C$150,0),COLUMN()-COLUMN($T10)),IFERROR(OFFSET('セット情報(業務便）'!$P$2,MATCH($G15,BカートセットID入力!$F$4:$F$150,0),COLUMN()-COLUMN($T10)),IFERROR(OFFSET('セット情報（サンプル）'!$N$2,MATCH($G15,BカートセットID入力!$I$4:$I$150,0),COLUMN()-COLUMN($T10)),IFERROR(OFFSET('セット情報（イレギュラーサンプル）'!$N$2,MATCH($G15,BカートセットID入力!$L$4:$L$150,0),COLUMN()-COLUMN($T10)),""))))</f>
        <v/>
      </c>
      <c r="AE15" s="53" t="str">
        <f ca="1">IFERROR(OFFSET('セット情報(宅配便）'!$P$2,MATCH($G15,BカートセットID入力!$C$4:$C$150,0),COLUMN()-COLUMN($T10)),IFERROR(OFFSET('セット情報(業務便）'!$P$2,MATCH($G15,BカートセットID入力!$F$4:$F$150,0),COLUMN()-COLUMN($T10)),IFERROR(OFFSET('セット情報（サンプル）'!$N$2,MATCH($G15,BカートセットID入力!$I$4:$I$150,0),COLUMN()-COLUMN($T10)),IFERROR(OFFSET('セット情報（イレギュラーサンプル）'!$N$2,MATCH($G15,BカートセットID入力!$L$4:$L$150,0),COLUMN()-COLUMN($T10)),""))))</f>
        <v/>
      </c>
      <c r="AF15" s="53" t="str">
        <f ca="1">IFERROR(OFFSET('セット情報(宅配便）'!$P$2,MATCH($G15,BカートセットID入力!$C$4:$C$150,0),COLUMN()-COLUMN($T10)),IFERROR(OFFSET('セット情報(業務便）'!$P$2,MATCH($G15,BカートセットID入力!$F$4:$F$150,0),COLUMN()-COLUMN($T10)),IFERROR(OFFSET('セット情報（サンプル）'!$N$2,MATCH($G15,BカートセットID入力!$I$4:$I$150,0),COLUMN()-COLUMN($T10)),IFERROR(OFFSET('セット情報（イレギュラーサンプル）'!$N$2,MATCH($G15,BカートセットID入力!$L$4:$L$150,0),COLUMN()-COLUMN($T10)),""))))</f>
        <v/>
      </c>
      <c r="AG15" s="53" t="str">
        <f ca="1">IFERROR(OFFSET('セット情報(宅配便）'!$P$2,MATCH($G15,BカートセットID入力!$C$4:$C$150,0),COLUMN()-COLUMN($T10)),IFERROR(OFFSET('セット情報(業務便）'!$P$2,MATCH($G15,BカートセットID入力!$F$4:$F$150,0),COLUMN()-COLUMN($T10)),IFERROR(OFFSET('セット情報（サンプル）'!$N$2,MATCH($G15,BカートセットID入力!$I$4:$I$150,0),COLUMN()-COLUMN($T10)),IFERROR(OFFSET('セット情報（イレギュラーサンプル）'!$N$2,MATCH($G15,BカートセットID入力!$L$4:$L$150,0),COLUMN()-COLUMN($T10)),""))))</f>
        <v/>
      </c>
      <c r="AH15" s="53" t="str">
        <f ca="1">IFERROR(OFFSET('セット情報(宅配便）'!$P$2,MATCH($G15,BカートセットID入力!$C$4:$C$150,0),COLUMN()-COLUMN($T10)),IFERROR(OFFSET('セット情報(業務便）'!$P$2,MATCH($G15,BカートセットID入力!$F$4:$F$150,0),COLUMN()-COLUMN($T10)),IFERROR(OFFSET('セット情報（サンプル）'!$N$2,MATCH($G15,BカートセットID入力!$I$4:$I$150,0),COLUMN()-COLUMN($T10)),IFERROR(OFFSET('セット情報（イレギュラーサンプル）'!$N$2,MATCH($G15,BカートセットID入力!$L$4:$L$150,0),COLUMN()-COLUMN($T10)),""))))</f>
        <v/>
      </c>
      <c r="AI15" s="53" t="str">
        <f ca="1">IFERROR(OFFSET('セット情報(宅配便）'!$P$2,MATCH($G15,BカートセットID入力!$C$4:$C$150,0),COLUMN()-COLUMN($T10)),IFERROR(OFFSET('セット情報(業務便）'!$P$2,MATCH($G15,BカートセットID入力!$F$4:$F$150,0),COLUMN()-COLUMN($T10)),IFERROR(OFFSET('セット情報（サンプル）'!$N$2,MATCH($G15,BカートセットID入力!$I$4:$I$150,0),COLUMN()-COLUMN($T10)),IFERROR(OFFSET('セット情報（イレギュラーサンプル）'!$N$2,MATCH($G15,BカートセットID入力!$L$4:$L$150,0),COLUMN()-COLUMN($T10)),""))))</f>
        <v/>
      </c>
      <c r="AJ15" s="53" t="str">
        <f ca="1">IFERROR(OFFSET('セット情報(宅配便）'!$P$2,MATCH($G15,BカートセットID入力!$C$4:$C$150,0),COLUMN()-COLUMN($T10)),IFERROR(OFFSET('セット情報(業務便）'!$P$2,MATCH($G15,BカートセットID入力!$F$4:$F$150,0),COLUMN()-COLUMN($T10)),IFERROR(OFFSET('セット情報（サンプル）'!$N$2,MATCH($G15,BカートセットID入力!$I$4:$I$150,0),COLUMN()-COLUMN($T10)),IFERROR(OFFSET('セット情報（イレギュラーサンプル）'!$N$2,MATCH($G15,BカートセットID入力!$L$4:$L$150,0),COLUMN()-COLUMN($T10)),""))))</f>
        <v/>
      </c>
      <c r="AK15" s="53" t="str">
        <f ca="1">IFERROR(OFFSET('セット情報(宅配便）'!$P$2,MATCH($G15,BカートセットID入力!$C$4:$C$150,0),COLUMN()-COLUMN($T10)),IFERROR(OFFSET('セット情報(業務便）'!$P$2,MATCH($G15,BカートセットID入力!$F$4:$F$150,0),COLUMN()-COLUMN($T10)),IFERROR(OFFSET('セット情報（サンプル）'!$N$2,MATCH($G15,BカートセットID入力!$I$4:$I$150,0),COLUMN()-COLUMN($T10)),IFERROR(OFFSET('セット情報（イレギュラーサンプル）'!$N$2,MATCH($G15,BカートセットID入力!$L$4:$L$150,0),COLUMN()-COLUMN($T10)),""))))</f>
        <v/>
      </c>
      <c r="AL15" s="53" t="str">
        <f ca="1">IFERROR(OFFSET('セット情報(宅配便）'!$P$2,MATCH($G15,BカートセットID入力!$C$4:$C$150,0),COLUMN()-COLUMN($T10)),IFERROR(OFFSET('セット情報(業務便）'!$P$2,MATCH($G15,BカートセットID入力!$F$4:$F$150,0),COLUMN()-COLUMN($T10)),IFERROR(OFFSET('セット情報（サンプル）'!$N$2,MATCH($G15,BカートセットID入力!$I$4:$I$150,0),COLUMN()-COLUMN($T10)),IFERROR(OFFSET('セット情報（イレギュラーサンプル）'!$N$2,MATCH($G15,BカートセットID入力!$L$4:$L$150,0),COLUMN()-COLUMN($T10)),""))))</f>
        <v/>
      </c>
      <c r="AM15" s="53" t="str">
        <f ca="1">IFERROR(OFFSET('セット情報(宅配便）'!$P$2,MATCH($G15,BカートセットID入力!$C$4:$C$150,0),COLUMN()-COLUMN($T10)),IFERROR(OFFSET('セット情報(業務便）'!$P$2,MATCH($G15,BカートセットID入力!$F$4:$F$150,0),COLUMN()-COLUMN($T10)),IFERROR(OFFSET('セット情報（サンプル）'!$N$2,MATCH($G15,BカートセットID入力!$I$4:$I$150,0),COLUMN()-COLUMN($T10)),IFERROR(OFFSET('セット情報（イレギュラーサンプル）'!$N$2,MATCH($G15,BカートセットID入力!$L$4:$L$150,0),COLUMN()-COLUMN($T10)),""))))</f>
        <v/>
      </c>
      <c r="AN15" s="53" t="str">
        <f ca="1">IFERROR(OFFSET('セット情報(宅配便）'!$P$2,MATCH($G15,BカートセットID入力!$C$4:$C$150,0),COLUMN()-COLUMN($T10)),IFERROR(OFFSET('セット情報(業務便）'!$P$2,MATCH($G15,BカートセットID入力!$F$4:$F$150,0),COLUMN()-COLUMN($T10)),IFERROR(OFFSET('セット情報（サンプル）'!$N$2,MATCH($G15,BカートセットID入力!$I$4:$I$150,0),COLUMN()-COLUMN($T10)),IFERROR(OFFSET('セット情報（イレギュラーサンプル）'!$N$2,MATCH($G15,BカートセットID入力!$L$4:$L$150,0),COLUMN()-COLUMN($T10)),""))))</f>
        <v/>
      </c>
      <c r="AO15" s="53" t="str">
        <f ca="1">IFERROR(OFFSET('セット情報(宅配便）'!$P$2,MATCH($G15,BカートセットID入力!$C$4:$C$150,0),COLUMN()-COLUMN($T10)),IFERROR(OFFSET('セット情報(業務便）'!$P$2,MATCH($G15,BカートセットID入力!$F$4:$F$150,0),COLUMN()-COLUMN($T10)),IFERROR(OFFSET('セット情報（サンプル）'!$N$2,MATCH($G15,BカートセットID入力!$I$4:$I$150,0),COLUMN()-COLUMN($T10)),IFERROR(OFFSET('セット情報（イレギュラーサンプル）'!$N$2,MATCH($G15,BカートセットID入力!$L$4:$L$150,0),COLUMN()-COLUMN($T10)),""))))</f>
        <v/>
      </c>
      <c r="AP15" s="53" t="str">
        <f ca="1">IFERROR(OFFSET('セット情報(宅配便）'!$P$2,MATCH($G15,BカートセットID入力!$C$4:$C$150,0),COLUMN()-COLUMN($T10)),IFERROR(OFFSET('セット情報(業務便）'!$P$2,MATCH($G15,BカートセットID入力!$F$4:$F$150,0),COLUMN()-COLUMN($T10)),IFERROR(OFFSET('セット情報（サンプル）'!$N$2,MATCH($G15,BカートセットID入力!$I$4:$I$150,0),COLUMN()-COLUMN($T10)),IFERROR(OFFSET('セット情報（イレギュラーサンプル）'!$N$2,MATCH($G15,BカートセットID入力!$L$4:$L$150,0),COLUMN()-COLUMN($T10)),""))))</f>
        <v/>
      </c>
      <c r="AQ15" s="53" t="str">
        <f ca="1">IFERROR(OFFSET('セット情報(宅配便）'!$P$2,MATCH($G15,BカートセットID入力!$C$4:$C$150,0),COLUMN()-COLUMN($T10)),IFERROR(OFFSET('セット情報(業務便）'!$P$2,MATCH($G15,BカートセットID入力!$F$4:$F$150,0),COLUMN()-COLUMN($T10)),IFERROR(OFFSET('セット情報（サンプル）'!$N$2,MATCH($G15,BカートセットID入力!$I$4:$I$150,0),COLUMN()-COLUMN($T10)),IFERROR(OFFSET('セット情報（イレギュラーサンプル）'!$N$2,MATCH($G15,BカートセットID入力!$L$4:$L$150,0),COLUMN()-COLUMN($T10)),""))))</f>
        <v/>
      </c>
      <c r="AR15" s="53" t="str">
        <f ca="1">IFERROR(OFFSET('セット情報(宅配便）'!$P$2,MATCH($G15,BカートセットID入力!$C$4:$C$150,0),COLUMN()-COLUMN($T10)),IFERROR(OFFSET('セット情報(業務便）'!$P$2,MATCH($G15,BカートセットID入力!$F$4:$F$150,0),COLUMN()-COLUMN($T10)),IFERROR(OFFSET('セット情報（サンプル）'!$N$2,MATCH($G15,BカートセットID入力!$I$4:$I$150,0),COLUMN()-COLUMN($T10)),IFERROR(OFFSET('セット情報（イレギュラーサンプル）'!$N$2,MATCH($G15,BカートセットID入力!$L$4:$L$150,0),COLUMN()-COLUMN($T10)),""))))</f>
        <v/>
      </c>
      <c r="AS15" s="53" t="str">
        <f ca="1">IFERROR(OFFSET('セット情報(宅配便）'!$P$2,MATCH($G15,BカートセットID入力!$C$4:$C$150,0),COLUMN()-COLUMN($T10)),IFERROR(OFFSET('セット情報(業務便）'!$P$2,MATCH($G15,BカートセットID入力!$F$4:$F$150,0),COLUMN()-COLUMN($T10)),IFERROR(OFFSET('セット情報（サンプル）'!$N$2,MATCH($G15,BカートセットID入力!$I$4:$I$150,0),COLUMN()-COLUMN($T10)),IFERROR(OFFSET('セット情報（イレギュラーサンプル）'!$N$2,MATCH($G15,BカートセットID入力!$L$4:$L$150,0),COLUMN()-COLUMN($T10)),""))))</f>
        <v/>
      </c>
    </row>
    <row r="16" spans="1:46">
      <c r="A16" s="53" t="str">
        <f>IF(ISBLANK(現行セット情報CSV!A16),"",現行セット情報CSV!A16)</f>
        <v/>
      </c>
      <c r="B16" s="53" t="str">
        <f>IF(ISBLANK(現行セット情報CSV!B16),"",現行セット情報CSV!B16)</f>
        <v/>
      </c>
      <c r="C16" s="53" t="str">
        <f>IF(ISBLANK(現行セット情報CSV!C16),"",現行セット情報CSV!C16)</f>
        <v/>
      </c>
      <c r="D16" s="53" t="str">
        <f>IF(ISBLANK(現行セット情報CSV!D16),"",現行セット情報CSV!D16)</f>
        <v/>
      </c>
      <c r="E16" s="53" t="str">
        <f>IF(ISBLANK(現行セット情報CSV!E16),"",現行セット情報CSV!E16)</f>
        <v/>
      </c>
      <c r="F16" s="53" t="str">
        <f>IF(ISBLANK(現行セット情報CSV!F16),"",現行セット情報CSV!F16)</f>
        <v/>
      </c>
      <c r="G16" s="53" t="str">
        <f>IF(ISBLANK(現行セット情報CSV!G16),"",現行セット情報CSV!G16)</f>
        <v/>
      </c>
      <c r="H16" s="53" t="str">
        <f>IF(ISBLANK(現行セット情報CSV!H16),"",現行セット情報CSV!H16)</f>
        <v/>
      </c>
      <c r="I16" s="53" t="str">
        <f>IF(ISBLANK(現行セット情報CSV!I16),"",現行セット情報CSV!I16)</f>
        <v/>
      </c>
      <c r="J16" s="53" t="str">
        <f>IF(ISBLANK(現行セット情報CSV!J16),"",現行セット情報CSV!J16)</f>
        <v/>
      </c>
      <c r="K16" s="53" t="str">
        <f>IF(ISBLANK(現行セット情報CSV!K16),"",現行セット情報CSV!K16)</f>
        <v/>
      </c>
      <c r="L16" s="53" t="str">
        <f>IF(ISBLANK(現行セット情報CSV!L16),"",現行セット情報CSV!L16)</f>
        <v/>
      </c>
      <c r="M16" s="53" t="str">
        <f>IF(ISBLANK(現行セット情報CSV!M16),"",現行セット情報CSV!M16)</f>
        <v/>
      </c>
      <c r="N16" s="53" t="str">
        <f>IF(ISBLANK(現行セット情報CSV!N16),"",現行セット情報CSV!N16)</f>
        <v/>
      </c>
      <c r="O16" s="53" t="str">
        <f>IF(ISBLANK(現行セット情報CSV!O16),"",現行セット情報CSV!O16)</f>
        <v/>
      </c>
      <c r="P16" s="53" t="str">
        <f>IF(ISBLANK(現行セット情報CSV!P16),"",現行セット情報CSV!P16)</f>
        <v/>
      </c>
      <c r="Q16" s="53" t="str">
        <f>IF(ISBLANK(現行セット情報CSV!Q16),"",現行セット情報CSV!Q16)</f>
        <v/>
      </c>
      <c r="R16" s="53" t="str">
        <f>IF(ISBLANK(現行セット情報CSV!R16),"",現行セット情報CSV!R16)</f>
        <v/>
      </c>
      <c r="S16" s="53" t="str">
        <f>IF(ISBLANK(現行セット情報CSV!S16),"",現行セット情報CSV!S16)</f>
        <v/>
      </c>
      <c r="T16" s="53" t="str">
        <f ca="1">IFERROR(OFFSET('セット情報(宅配便）'!$P$2,MATCH($G16,BカートセットID入力!$C$4:$C$150,0),COLUMN()-COLUMN($T11)),IFERROR(OFFSET('セット情報(業務便）'!$P$2,MATCH($G16,BカートセットID入力!$F$4:$F$150,0),COLUMN()-COLUMN($T11)),IFERROR(OFFSET('セット情報（サンプル）'!$N$2,MATCH($G16,BカートセットID入力!$I$4:$I$150,0),COLUMN()-COLUMN($T11)),IFERROR(OFFSET('セット情報（イレギュラーサンプル）'!$N$2,MATCH($G16,BカートセットID入力!$L$4:$L$150,0),COLUMN()-COLUMN($T11)),""))))</f>
        <v/>
      </c>
      <c r="U16" s="53" t="str">
        <f ca="1">IFERROR(OFFSET('セット情報(宅配便）'!$P$2,MATCH($G16,BカートセットID入力!$C$4:$C$150,0),COLUMN()-COLUMN($T11)),IFERROR(OFFSET('セット情報(業務便）'!$P$2,MATCH($G16,BカートセットID入力!$F$4:$F$150,0),COLUMN()-COLUMN($T11)),IFERROR(OFFSET('セット情報（サンプル）'!$N$2,MATCH($G16,BカートセットID入力!$I$4:$I$150,0),COLUMN()-COLUMN($T11)),IFERROR(OFFSET('セット情報（イレギュラーサンプル）'!$N$2,MATCH($G16,BカートセットID入力!$L$4:$L$150,0),COLUMN()-COLUMN($T11)),""))))</f>
        <v/>
      </c>
      <c r="V16" s="53" t="str">
        <f ca="1">IFERROR(OFFSET('セット情報(宅配便）'!$P$2,MATCH($G16,BカートセットID入力!$C$4:$C$150,0),COLUMN()-COLUMN($T11)),IFERROR(OFFSET('セット情報(業務便）'!$P$2,MATCH($G16,BカートセットID入力!$F$4:$F$150,0),COLUMN()-COLUMN($T11)),IFERROR(OFFSET('セット情報（サンプル）'!$N$2,MATCH($G16,BカートセットID入力!$I$4:$I$150,0),COLUMN()-COLUMN($T11)),IFERROR(OFFSET('セット情報（イレギュラーサンプル）'!$N$2,MATCH($G16,BカートセットID入力!$L$4:$L$150,0),COLUMN()-COLUMN($T11)),""))))</f>
        <v/>
      </c>
      <c r="W16" s="53" t="str">
        <f ca="1">IFERROR(OFFSET('セット情報(宅配便）'!$P$2,MATCH($G16,BカートセットID入力!$C$4:$C$150,0),COLUMN()-COLUMN($T11)),IFERROR(OFFSET('セット情報(業務便）'!$P$2,MATCH($G16,BカートセットID入力!$F$4:$F$150,0),COLUMN()-COLUMN($T11)),IFERROR(OFFSET('セット情報（サンプル）'!$N$2,MATCH($G16,BカートセットID入力!$I$4:$I$150,0),COLUMN()-COLUMN($T11)),IFERROR(OFFSET('セット情報（イレギュラーサンプル）'!$N$2,MATCH($G16,BカートセットID入力!$L$4:$L$150,0),COLUMN()-COLUMN($T11)),""))))</f>
        <v/>
      </c>
      <c r="X16" s="53" t="str">
        <f ca="1">IFERROR(OFFSET('セット情報(宅配便）'!$P$2,MATCH($G16,BカートセットID入力!$C$4:$C$150,0),COLUMN()-COLUMN($T11)),IFERROR(OFFSET('セット情報(業務便）'!$P$2,MATCH($G16,BカートセットID入力!$F$4:$F$150,0),COLUMN()-COLUMN($T11)),IFERROR(OFFSET('セット情報（サンプル）'!$N$2,MATCH($G16,BカートセットID入力!$I$4:$I$150,0),COLUMN()-COLUMN($T11)),IFERROR(OFFSET('セット情報（イレギュラーサンプル）'!$N$2,MATCH($G16,BカートセットID入力!$L$4:$L$150,0),COLUMN()-COLUMN($T11)),""))))</f>
        <v/>
      </c>
      <c r="Y16" s="53" t="str">
        <f ca="1">IFERROR(OFFSET('セット情報(宅配便）'!$P$2,MATCH($G16,BカートセットID入力!$C$4:$C$150,0),COLUMN()-COLUMN($T11)),IFERROR(OFFSET('セット情報(業務便）'!$P$2,MATCH($G16,BカートセットID入力!$F$4:$F$150,0),COLUMN()-COLUMN($T11)),IFERROR(OFFSET('セット情報（サンプル）'!$N$2,MATCH($G16,BカートセットID入力!$I$4:$I$150,0),COLUMN()-COLUMN($T11)),IFERROR(OFFSET('セット情報（イレギュラーサンプル）'!$N$2,MATCH($G16,BカートセットID入力!$L$4:$L$150,0),COLUMN()-COLUMN($T11)),""))))</f>
        <v/>
      </c>
      <c r="Z16" s="53" t="str">
        <f ca="1">IFERROR(OFFSET('セット情報(宅配便）'!$P$2,MATCH($G16,BカートセットID入力!$C$4:$C$150,0),COLUMN()-COLUMN($T11)),IFERROR(OFFSET('セット情報(業務便）'!$P$2,MATCH($G16,BカートセットID入力!$F$4:$F$150,0),COLUMN()-COLUMN($T11)),IFERROR(OFFSET('セット情報（サンプル）'!$N$2,MATCH($G16,BカートセットID入力!$I$4:$I$150,0),COLUMN()-COLUMN($T11)),IFERROR(OFFSET('セット情報（イレギュラーサンプル）'!$N$2,MATCH($G16,BカートセットID入力!$L$4:$L$150,0),COLUMN()-COLUMN($T11)),""))))</f>
        <v/>
      </c>
      <c r="AA16" s="53" t="str">
        <f ca="1">IFERROR(OFFSET('セット情報(宅配便）'!$P$2,MATCH($G16,BカートセットID入力!$C$4:$C$150,0),COLUMN()-COLUMN($T11)),IFERROR(OFFSET('セット情報(業務便）'!$P$2,MATCH($G16,BカートセットID入力!$F$4:$F$150,0),COLUMN()-COLUMN($T11)),IFERROR(OFFSET('セット情報（サンプル）'!$N$2,MATCH($G16,BカートセットID入力!$I$4:$I$150,0),COLUMN()-COLUMN($T11)),IFERROR(OFFSET('セット情報（イレギュラーサンプル）'!$N$2,MATCH($G16,BカートセットID入力!$L$4:$L$150,0),COLUMN()-COLUMN($T11)),""))))</f>
        <v/>
      </c>
      <c r="AB16" s="53" t="str">
        <f ca="1">IFERROR(OFFSET('セット情報(宅配便）'!$P$2,MATCH($G16,BカートセットID入力!$C$4:$C$150,0),COLUMN()-COLUMN($T11)),IFERROR(OFFSET('セット情報(業務便）'!$P$2,MATCH($G16,BカートセットID入力!$F$4:$F$150,0),COLUMN()-COLUMN($T11)),IFERROR(OFFSET('セット情報（サンプル）'!$N$2,MATCH($G16,BカートセットID入力!$I$4:$I$150,0),COLUMN()-COLUMN($T11)),IFERROR(OFFSET('セット情報（イレギュラーサンプル）'!$N$2,MATCH($G16,BカートセットID入力!$L$4:$L$150,0),COLUMN()-COLUMN($T11)),""))))</f>
        <v/>
      </c>
      <c r="AC16" s="53" t="str">
        <f ca="1">IFERROR(OFFSET('セット情報(宅配便）'!$P$2,MATCH($G16,BカートセットID入力!$C$4:$C$150,0),COLUMN()-COLUMN($T11)),IFERROR(OFFSET('セット情報(業務便）'!$P$2,MATCH($G16,BカートセットID入力!$F$4:$F$150,0),COLUMN()-COLUMN($T11)),IFERROR(OFFSET('セット情報（サンプル）'!$N$2,MATCH($G16,BカートセットID入力!$I$4:$I$150,0),COLUMN()-COLUMN($T11)),IFERROR(OFFSET('セット情報（イレギュラーサンプル）'!$N$2,MATCH($G16,BカートセットID入力!$L$4:$L$150,0),COLUMN()-COLUMN($T11)),""))))</f>
        <v/>
      </c>
      <c r="AD16" s="53" t="str">
        <f ca="1">IFERROR(OFFSET('セット情報(宅配便）'!$P$2,MATCH($G16,BカートセットID入力!$C$4:$C$150,0),COLUMN()-COLUMN($T11)),IFERROR(OFFSET('セット情報(業務便）'!$P$2,MATCH($G16,BカートセットID入力!$F$4:$F$150,0),COLUMN()-COLUMN($T11)),IFERROR(OFFSET('セット情報（サンプル）'!$N$2,MATCH($G16,BカートセットID入力!$I$4:$I$150,0),COLUMN()-COLUMN($T11)),IFERROR(OFFSET('セット情報（イレギュラーサンプル）'!$N$2,MATCH($G16,BカートセットID入力!$L$4:$L$150,0),COLUMN()-COLUMN($T11)),""))))</f>
        <v/>
      </c>
      <c r="AE16" s="53" t="str">
        <f ca="1">IFERROR(OFFSET('セット情報(宅配便）'!$P$2,MATCH($G16,BカートセットID入力!$C$4:$C$150,0),COLUMN()-COLUMN($T11)),IFERROR(OFFSET('セット情報(業務便）'!$P$2,MATCH($G16,BカートセットID入力!$F$4:$F$150,0),COLUMN()-COLUMN($T11)),IFERROR(OFFSET('セット情報（サンプル）'!$N$2,MATCH($G16,BカートセットID入力!$I$4:$I$150,0),COLUMN()-COLUMN($T11)),IFERROR(OFFSET('セット情報（イレギュラーサンプル）'!$N$2,MATCH($G16,BカートセットID入力!$L$4:$L$150,0),COLUMN()-COLUMN($T11)),""))))</f>
        <v/>
      </c>
      <c r="AF16" s="53" t="str">
        <f ca="1">IFERROR(OFFSET('セット情報(宅配便）'!$P$2,MATCH($G16,BカートセットID入力!$C$4:$C$150,0),COLUMN()-COLUMN($T11)),IFERROR(OFFSET('セット情報(業務便）'!$P$2,MATCH($G16,BカートセットID入力!$F$4:$F$150,0),COLUMN()-COLUMN($T11)),IFERROR(OFFSET('セット情報（サンプル）'!$N$2,MATCH($G16,BカートセットID入力!$I$4:$I$150,0),COLUMN()-COLUMN($T11)),IFERROR(OFFSET('セット情報（イレギュラーサンプル）'!$N$2,MATCH($G16,BカートセットID入力!$L$4:$L$150,0),COLUMN()-COLUMN($T11)),""))))</f>
        <v/>
      </c>
      <c r="AG16" s="53" t="str">
        <f ca="1">IFERROR(OFFSET('セット情報(宅配便）'!$P$2,MATCH($G16,BカートセットID入力!$C$4:$C$150,0),COLUMN()-COLUMN($T11)),IFERROR(OFFSET('セット情報(業務便）'!$P$2,MATCH($G16,BカートセットID入力!$F$4:$F$150,0),COLUMN()-COLUMN($T11)),IFERROR(OFFSET('セット情報（サンプル）'!$N$2,MATCH($G16,BカートセットID入力!$I$4:$I$150,0),COLUMN()-COLUMN($T11)),IFERROR(OFFSET('セット情報（イレギュラーサンプル）'!$N$2,MATCH($G16,BカートセットID入力!$L$4:$L$150,0),COLUMN()-COLUMN($T11)),""))))</f>
        <v/>
      </c>
      <c r="AH16" s="53" t="str">
        <f ca="1">IFERROR(OFFSET('セット情報(宅配便）'!$P$2,MATCH($G16,BカートセットID入力!$C$4:$C$150,0),COLUMN()-COLUMN($T11)),IFERROR(OFFSET('セット情報(業務便）'!$P$2,MATCH($G16,BカートセットID入力!$F$4:$F$150,0),COLUMN()-COLUMN($T11)),IFERROR(OFFSET('セット情報（サンプル）'!$N$2,MATCH($G16,BカートセットID入力!$I$4:$I$150,0),COLUMN()-COLUMN($T11)),IFERROR(OFFSET('セット情報（イレギュラーサンプル）'!$N$2,MATCH($G16,BカートセットID入力!$L$4:$L$150,0),COLUMN()-COLUMN($T11)),""))))</f>
        <v/>
      </c>
      <c r="AI16" s="53" t="str">
        <f ca="1">IFERROR(OFFSET('セット情報(宅配便）'!$P$2,MATCH($G16,BカートセットID入力!$C$4:$C$150,0),COLUMN()-COLUMN($T11)),IFERROR(OFFSET('セット情報(業務便）'!$P$2,MATCH($G16,BカートセットID入力!$F$4:$F$150,0),COLUMN()-COLUMN($T11)),IFERROR(OFFSET('セット情報（サンプル）'!$N$2,MATCH($G16,BカートセットID入力!$I$4:$I$150,0),COLUMN()-COLUMN($T11)),IFERROR(OFFSET('セット情報（イレギュラーサンプル）'!$N$2,MATCH($G16,BカートセットID入力!$L$4:$L$150,0),COLUMN()-COLUMN($T11)),""))))</f>
        <v/>
      </c>
      <c r="AJ16" s="53" t="str">
        <f ca="1">IFERROR(OFFSET('セット情報(宅配便）'!$P$2,MATCH($G16,BカートセットID入力!$C$4:$C$150,0),COLUMN()-COLUMN($T11)),IFERROR(OFFSET('セット情報(業務便）'!$P$2,MATCH($G16,BカートセットID入力!$F$4:$F$150,0),COLUMN()-COLUMN($T11)),IFERROR(OFFSET('セット情報（サンプル）'!$N$2,MATCH($G16,BカートセットID入力!$I$4:$I$150,0),COLUMN()-COLUMN($T11)),IFERROR(OFFSET('セット情報（イレギュラーサンプル）'!$N$2,MATCH($G16,BカートセットID入力!$L$4:$L$150,0),COLUMN()-COLUMN($T11)),""))))</f>
        <v/>
      </c>
      <c r="AK16" s="53" t="str">
        <f ca="1">IFERROR(OFFSET('セット情報(宅配便）'!$P$2,MATCH($G16,BカートセットID入力!$C$4:$C$150,0),COLUMN()-COLUMN($T11)),IFERROR(OFFSET('セット情報(業務便）'!$P$2,MATCH($G16,BカートセットID入力!$F$4:$F$150,0),COLUMN()-COLUMN($T11)),IFERROR(OFFSET('セット情報（サンプル）'!$N$2,MATCH($G16,BカートセットID入力!$I$4:$I$150,0),COLUMN()-COLUMN($T11)),IFERROR(OFFSET('セット情報（イレギュラーサンプル）'!$N$2,MATCH($G16,BカートセットID入力!$L$4:$L$150,0),COLUMN()-COLUMN($T11)),""))))</f>
        <v/>
      </c>
      <c r="AL16" s="53" t="str">
        <f ca="1">IFERROR(OFFSET('セット情報(宅配便）'!$P$2,MATCH($G16,BカートセットID入力!$C$4:$C$150,0),COLUMN()-COLUMN($T11)),IFERROR(OFFSET('セット情報(業務便）'!$P$2,MATCH($G16,BカートセットID入力!$F$4:$F$150,0),COLUMN()-COLUMN($T11)),IFERROR(OFFSET('セット情報（サンプル）'!$N$2,MATCH($G16,BカートセットID入力!$I$4:$I$150,0),COLUMN()-COLUMN($T11)),IFERROR(OFFSET('セット情報（イレギュラーサンプル）'!$N$2,MATCH($G16,BカートセットID入力!$L$4:$L$150,0),COLUMN()-COLUMN($T11)),""))))</f>
        <v/>
      </c>
      <c r="AM16" s="53" t="str">
        <f ca="1">IFERROR(OFFSET('セット情報(宅配便）'!$P$2,MATCH($G16,BカートセットID入力!$C$4:$C$150,0),COLUMN()-COLUMN($T11)),IFERROR(OFFSET('セット情報(業務便）'!$P$2,MATCH($G16,BカートセットID入力!$F$4:$F$150,0),COLUMN()-COLUMN($T11)),IFERROR(OFFSET('セット情報（サンプル）'!$N$2,MATCH($G16,BカートセットID入力!$I$4:$I$150,0),COLUMN()-COLUMN($T11)),IFERROR(OFFSET('セット情報（イレギュラーサンプル）'!$N$2,MATCH($G16,BカートセットID入力!$L$4:$L$150,0),COLUMN()-COLUMN($T11)),""))))</f>
        <v/>
      </c>
      <c r="AN16" s="53" t="str">
        <f ca="1">IFERROR(OFFSET('セット情報(宅配便）'!$P$2,MATCH($G16,BカートセットID入力!$C$4:$C$150,0),COLUMN()-COLUMN($T11)),IFERROR(OFFSET('セット情報(業務便）'!$P$2,MATCH($G16,BカートセットID入力!$F$4:$F$150,0),COLUMN()-COLUMN($T11)),IFERROR(OFFSET('セット情報（サンプル）'!$N$2,MATCH($G16,BカートセットID入力!$I$4:$I$150,0),COLUMN()-COLUMN($T11)),IFERROR(OFFSET('セット情報（イレギュラーサンプル）'!$N$2,MATCH($G16,BカートセットID入力!$L$4:$L$150,0),COLUMN()-COLUMN($T11)),""))))</f>
        <v/>
      </c>
      <c r="AO16" s="53" t="str">
        <f ca="1">IFERROR(OFFSET('セット情報(宅配便）'!$P$2,MATCH($G16,BカートセットID入力!$C$4:$C$150,0),COLUMN()-COLUMN($T11)),IFERROR(OFFSET('セット情報(業務便）'!$P$2,MATCH($G16,BカートセットID入力!$F$4:$F$150,0),COLUMN()-COLUMN($T11)),IFERROR(OFFSET('セット情報（サンプル）'!$N$2,MATCH($G16,BカートセットID入力!$I$4:$I$150,0),COLUMN()-COLUMN($T11)),IFERROR(OFFSET('セット情報（イレギュラーサンプル）'!$N$2,MATCH($G16,BカートセットID入力!$L$4:$L$150,0),COLUMN()-COLUMN($T11)),""))))</f>
        <v/>
      </c>
      <c r="AP16" s="53" t="str">
        <f ca="1">IFERROR(OFFSET('セット情報(宅配便）'!$P$2,MATCH($G16,BカートセットID入力!$C$4:$C$150,0),COLUMN()-COLUMN($T11)),IFERROR(OFFSET('セット情報(業務便）'!$P$2,MATCH($G16,BカートセットID入力!$F$4:$F$150,0),COLUMN()-COLUMN($T11)),IFERROR(OFFSET('セット情報（サンプル）'!$N$2,MATCH($G16,BカートセットID入力!$I$4:$I$150,0),COLUMN()-COLUMN($T11)),IFERROR(OFFSET('セット情報（イレギュラーサンプル）'!$N$2,MATCH($G16,BカートセットID入力!$L$4:$L$150,0),COLUMN()-COLUMN($T11)),""))))</f>
        <v/>
      </c>
      <c r="AQ16" s="53" t="str">
        <f ca="1">IFERROR(OFFSET('セット情報(宅配便）'!$P$2,MATCH($G16,BカートセットID入力!$C$4:$C$150,0),COLUMN()-COLUMN($T11)),IFERROR(OFFSET('セット情報(業務便）'!$P$2,MATCH($G16,BカートセットID入力!$F$4:$F$150,0),COLUMN()-COLUMN($T11)),IFERROR(OFFSET('セット情報（サンプル）'!$N$2,MATCH($G16,BカートセットID入力!$I$4:$I$150,0),COLUMN()-COLUMN($T11)),IFERROR(OFFSET('セット情報（イレギュラーサンプル）'!$N$2,MATCH($G16,BカートセットID入力!$L$4:$L$150,0),COLUMN()-COLUMN($T11)),""))))</f>
        <v/>
      </c>
      <c r="AR16" s="53" t="str">
        <f ca="1">IFERROR(OFFSET('セット情報(宅配便）'!$P$2,MATCH($G16,BカートセットID入力!$C$4:$C$150,0),COLUMN()-COLUMN($T11)),IFERROR(OFFSET('セット情報(業務便）'!$P$2,MATCH($G16,BカートセットID入力!$F$4:$F$150,0),COLUMN()-COLUMN($T11)),IFERROR(OFFSET('セット情報（サンプル）'!$N$2,MATCH($G16,BカートセットID入力!$I$4:$I$150,0),COLUMN()-COLUMN($T11)),IFERROR(OFFSET('セット情報（イレギュラーサンプル）'!$N$2,MATCH($G16,BカートセットID入力!$L$4:$L$150,0),COLUMN()-COLUMN($T11)),""))))</f>
        <v/>
      </c>
      <c r="AS16" s="53" t="str">
        <f ca="1">IFERROR(OFFSET('セット情報(宅配便）'!$P$2,MATCH($G16,BカートセットID入力!$C$4:$C$150,0),COLUMN()-COLUMN($T11)),IFERROR(OFFSET('セット情報(業務便）'!$P$2,MATCH($G16,BカートセットID入力!$F$4:$F$150,0),COLUMN()-COLUMN($T11)),IFERROR(OFFSET('セット情報（サンプル）'!$N$2,MATCH($G16,BカートセットID入力!$I$4:$I$150,0),COLUMN()-COLUMN($T11)),IFERROR(OFFSET('セット情報（イレギュラーサンプル）'!$N$2,MATCH($G16,BカートセットID入力!$L$4:$L$150,0),COLUMN()-COLUMN($T11)),""))))</f>
        <v/>
      </c>
    </row>
    <row r="17" spans="1:45">
      <c r="A17" s="53" t="str">
        <f>IF(ISBLANK(現行セット情報CSV!A17),"",現行セット情報CSV!A17)</f>
        <v/>
      </c>
      <c r="B17" s="53" t="str">
        <f>IF(ISBLANK(現行セット情報CSV!B17),"",現行セット情報CSV!B17)</f>
        <v/>
      </c>
      <c r="C17" s="53" t="str">
        <f>IF(ISBLANK(現行セット情報CSV!C17),"",現行セット情報CSV!C17)</f>
        <v/>
      </c>
      <c r="D17" s="53" t="str">
        <f>IF(ISBLANK(現行セット情報CSV!D17),"",現行セット情報CSV!D17)</f>
        <v/>
      </c>
      <c r="E17" s="53" t="str">
        <f>IF(ISBLANK(現行セット情報CSV!E17),"",現行セット情報CSV!E17)</f>
        <v/>
      </c>
      <c r="F17" s="53" t="str">
        <f>IF(ISBLANK(現行セット情報CSV!F17),"",現行セット情報CSV!F17)</f>
        <v/>
      </c>
      <c r="G17" s="53" t="str">
        <f>IF(ISBLANK(現行セット情報CSV!G17),"",現行セット情報CSV!G17)</f>
        <v/>
      </c>
      <c r="H17" s="53" t="str">
        <f>IF(ISBLANK(現行セット情報CSV!H17),"",現行セット情報CSV!H17)</f>
        <v/>
      </c>
      <c r="I17" s="53" t="str">
        <f>IF(ISBLANK(現行セット情報CSV!I17),"",現行セット情報CSV!I17)</f>
        <v/>
      </c>
      <c r="J17" s="53" t="str">
        <f>IF(ISBLANK(現行セット情報CSV!J17),"",現行セット情報CSV!J17)</f>
        <v/>
      </c>
      <c r="K17" s="53" t="str">
        <f>IF(ISBLANK(現行セット情報CSV!K17),"",現行セット情報CSV!K17)</f>
        <v/>
      </c>
      <c r="L17" s="53" t="str">
        <f>IF(ISBLANK(現行セット情報CSV!L17),"",現行セット情報CSV!L17)</f>
        <v/>
      </c>
      <c r="M17" s="53" t="str">
        <f>IF(ISBLANK(現行セット情報CSV!M17),"",現行セット情報CSV!M17)</f>
        <v/>
      </c>
      <c r="N17" s="53" t="str">
        <f>IF(ISBLANK(現行セット情報CSV!N17),"",現行セット情報CSV!N17)</f>
        <v/>
      </c>
      <c r="O17" s="53" t="str">
        <f>IF(ISBLANK(現行セット情報CSV!O17),"",現行セット情報CSV!O17)</f>
        <v/>
      </c>
      <c r="P17" s="53" t="str">
        <f>IF(ISBLANK(現行セット情報CSV!P17),"",現行セット情報CSV!P17)</f>
        <v/>
      </c>
      <c r="Q17" s="53" t="str">
        <f>IF(ISBLANK(現行セット情報CSV!Q17),"",現行セット情報CSV!Q17)</f>
        <v/>
      </c>
      <c r="R17" s="53" t="str">
        <f>IF(ISBLANK(現行セット情報CSV!R17),"",現行セット情報CSV!R17)</f>
        <v/>
      </c>
      <c r="S17" s="53" t="str">
        <f>IF(ISBLANK(現行セット情報CSV!S17),"",現行セット情報CSV!S17)</f>
        <v/>
      </c>
      <c r="T17" s="53" t="str">
        <f ca="1">IFERROR(OFFSET('セット情報(宅配便）'!$P$2,MATCH($G17,BカートセットID入力!$C$4:$C$150,0),COLUMN()-COLUMN($T12)),IFERROR(OFFSET('セット情報(業務便）'!$P$2,MATCH($G17,BカートセットID入力!$F$4:$F$150,0),COLUMN()-COLUMN($T12)),IFERROR(OFFSET('セット情報（サンプル）'!$N$2,MATCH($G17,BカートセットID入力!$I$4:$I$150,0),COLUMN()-COLUMN($T12)),IFERROR(OFFSET('セット情報（イレギュラーサンプル）'!$N$2,MATCH($G17,BカートセットID入力!$L$4:$L$150,0),COLUMN()-COLUMN($T12)),""))))</f>
        <v/>
      </c>
      <c r="U17" s="53" t="str">
        <f ca="1">IFERROR(OFFSET('セット情報(宅配便）'!$P$2,MATCH($G17,BカートセットID入力!$C$4:$C$150,0),COLUMN()-COLUMN($T12)),IFERROR(OFFSET('セット情報(業務便）'!$P$2,MATCH($G17,BカートセットID入力!$F$4:$F$150,0),COLUMN()-COLUMN($T12)),IFERROR(OFFSET('セット情報（サンプル）'!$N$2,MATCH($G17,BカートセットID入力!$I$4:$I$150,0),COLUMN()-COLUMN($T12)),IFERROR(OFFSET('セット情報（イレギュラーサンプル）'!$N$2,MATCH($G17,BカートセットID入力!$L$4:$L$150,0),COLUMN()-COLUMN($T12)),""))))</f>
        <v/>
      </c>
      <c r="V17" s="53" t="str">
        <f ca="1">IFERROR(OFFSET('セット情報(宅配便）'!$P$2,MATCH($G17,BカートセットID入力!$C$4:$C$150,0),COLUMN()-COLUMN($T12)),IFERROR(OFFSET('セット情報(業務便）'!$P$2,MATCH($G17,BカートセットID入力!$F$4:$F$150,0),COLUMN()-COLUMN($T12)),IFERROR(OFFSET('セット情報（サンプル）'!$N$2,MATCH($G17,BカートセットID入力!$I$4:$I$150,0),COLUMN()-COLUMN($T12)),IFERROR(OFFSET('セット情報（イレギュラーサンプル）'!$N$2,MATCH($G17,BカートセットID入力!$L$4:$L$150,0),COLUMN()-COLUMN($T12)),""))))</f>
        <v/>
      </c>
      <c r="W17" s="53" t="str">
        <f ca="1">IFERROR(OFFSET('セット情報(宅配便）'!$P$2,MATCH($G17,BカートセットID入力!$C$4:$C$150,0),COLUMN()-COLUMN($T12)),IFERROR(OFFSET('セット情報(業務便）'!$P$2,MATCH($G17,BカートセットID入力!$F$4:$F$150,0),COLUMN()-COLUMN($T12)),IFERROR(OFFSET('セット情報（サンプル）'!$N$2,MATCH($G17,BカートセットID入力!$I$4:$I$150,0),COLUMN()-COLUMN($T12)),IFERROR(OFFSET('セット情報（イレギュラーサンプル）'!$N$2,MATCH($G17,BカートセットID入力!$L$4:$L$150,0),COLUMN()-COLUMN($T12)),""))))</f>
        <v/>
      </c>
      <c r="X17" s="53" t="str">
        <f ca="1">IFERROR(OFFSET('セット情報(宅配便）'!$P$2,MATCH($G17,BカートセットID入力!$C$4:$C$150,0),COLUMN()-COLUMN($T12)),IFERROR(OFFSET('セット情報(業務便）'!$P$2,MATCH($G17,BカートセットID入力!$F$4:$F$150,0),COLUMN()-COLUMN($T12)),IFERROR(OFFSET('セット情報（サンプル）'!$N$2,MATCH($G17,BカートセットID入力!$I$4:$I$150,0),COLUMN()-COLUMN($T12)),IFERROR(OFFSET('セット情報（イレギュラーサンプル）'!$N$2,MATCH($G17,BカートセットID入力!$L$4:$L$150,0),COLUMN()-COLUMN($T12)),""))))</f>
        <v/>
      </c>
      <c r="Y17" s="53" t="str">
        <f ca="1">IFERROR(OFFSET('セット情報(宅配便）'!$P$2,MATCH($G17,BカートセットID入力!$C$4:$C$150,0),COLUMN()-COLUMN($T12)),IFERROR(OFFSET('セット情報(業務便）'!$P$2,MATCH($G17,BカートセットID入力!$F$4:$F$150,0),COLUMN()-COLUMN($T12)),IFERROR(OFFSET('セット情報（サンプル）'!$N$2,MATCH($G17,BカートセットID入力!$I$4:$I$150,0),COLUMN()-COLUMN($T12)),IFERROR(OFFSET('セット情報（イレギュラーサンプル）'!$N$2,MATCH($G17,BカートセットID入力!$L$4:$L$150,0),COLUMN()-COLUMN($T12)),""))))</f>
        <v/>
      </c>
      <c r="Z17" s="53" t="str">
        <f ca="1">IFERROR(OFFSET('セット情報(宅配便）'!$P$2,MATCH($G17,BカートセットID入力!$C$4:$C$150,0),COLUMN()-COLUMN($T12)),IFERROR(OFFSET('セット情報(業務便）'!$P$2,MATCH($G17,BカートセットID入力!$F$4:$F$150,0),COLUMN()-COLUMN($T12)),IFERROR(OFFSET('セット情報（サンプル）'!$N$2,MATCH($G17,BカートセットID入力!$I$4:$I$150,0),COLUMN()-COLUMN($T12)),IFERROR(OFFSET('セット情報（イレギュラーサンプル）'!$N$2,MATCH($G17,BカートセットID入力!$L$4:$L$150,0),COLUMN()-COLUMN($T12)),""))))</f>
        <v/>
      </c>
      <c r="AA17" s="53" t="str">
        <f ca="1">IFERROR(OFFSET('セット情報(宅配便）'!$P$2,MATCH($G17,BカートセットID入力!$C$4:$C$150,0),COLUMN()-COLUMN($T12)),IFERROR(OFFSET('セット情報(業務便）'!$P$2,MATCH($G17,BカートセットID入力!$F$4:$F$150,0),COLUMN()-COLUMN($T12)),IFERROR(OFFSET('セット情報（サンプル）'!$N$2,MATCH($G17,BカートセットID入力!$I$4:$I$150,0),COLUMN()-COLUMN($T12)),IFERROR(OFFSET('セット情報（イレギュラーサンプル）'!$N$2,MATCH($G17,BカートセットID入力!$L$4:$L$150,0),COLUMN()-COLUMN($T12)),""))))</f>
        <v/>
      </c>
      <c r="AB17" s="53" t="str">
        <f ca="1">IFERROR(OFFSET('セット情報(宅配便）'!$P$2,MATCH($G17,BカートセットID入力!$C$4:$C$150,0),COLUMN()-COLUMN($T12)),IFERROR(OFFSET('セット情報(業務便）'!$P$2,MATCH($G17,BカートセットID入力!$F$4:$F$150,0),COLUMN()-COLUMN($T12)),IFERROR(OFFSET('セット情報（サンプル）'!$N$2,MATCH($G17,BカートセットID入力!$I$4:$I$150,0),COLUMN()-COLUMN($T12)),IFERROR(OFFSET('セット情報（イレギュラーサンプル）'!$N$2,MATCH($G17,BカートセットID入力!$L$4:$L$150,0),COLUMN()-COLUMN($T12)),""))))</f>
        <v/>
      </c>
      <c r="AC17" s="53" t="str">
        <f ca="1">IFERROR(OFFSET('セット情報(宅配便）'!$P$2,MATCH($G17,BカートセットID入力!$C$4:$C$150,0),COLUMN()-COLUMN($T12)),IFERROR(OFFSET('セット情報(業務便）'!$P$2,MATCH($G17,BカートセットID入力!$F$4:$F$150,0),COLUMN()-COLUMN($T12)),IFERROR(OFFSET('セット情報（サンプル）'!$N$2,MATCH($G17,BカートセットID入力!$I$4:$I$150,0),COLUMN()-COLUMN($T12)),IFERROR(OFFSET('セット情報（イレギュラーサンプル）'!$N$2,MATCH($G17,BカートセットID入力!$L$4:$L$150,0),COLUMN()-COLUMN($T12)),""))))</f>
        <v/>
      </c>
      <c r="AD17" s="53" t="str">
        <f ca="1">IFERROR(OFFSET('セット情報(宅配便）'!$P$2,MATCH($G17,BカートセットID入力!$C$4:$C$150,0),COLUMN()-COLUMN($T12)),IFERROR(OFFSET('セット情報(業務便）'!$P$2,MATCH($G17,BカートセットID入力!$F$4:$F$150,0),COLUMN()-COLUMN($T12)),IFERROR(OFFSET('セット情報（サンプル）'!$N$2,MATCH($G17,BカートセットID入力!$I$4:$I$150,0),COLUMN()-COLUMN($T12)),IFERROR(OFFSET('セット情報（イレギュラーサンプル）'!$N$2,MATCH($G17,BカートセットID入力!$L$4:$L$150,0),COLUMN()-COLUMN($T12)),""))))</f>
        <v/>
      </c>
      <c r="AE17" s="53" t="str">
        <f ca="1">IFERROR(OFFSET('セット情報(宅配便）'!$P$2,MATCH($G17,BカートセットID入力!$C$4:$C$150,0),COLUMN()-COLUMN($T12)),IFERROR(OFFSET('セット情報(業務便）'!$P$2,MATCH($G17,BカートセットID入力!$F$4:$F$150,0),COLUMN()-COLUMN($T12)),IFERROR(OFFSET('セット情報（サンプル）'!$N$2,MATCH($G17,BカートセットID入力!$I$4:$I$150,0),COLUMN()-COLUMN($T12)),IFERROR(OFFSET('セット情報（イレギュラーサンプル）'!$N$2,MATCH($G17,BカートセットID入力!$L$4:$L$150,0),COLUMN()-COLUMN($T12)),""))))</f>
        <v/>
      </c>
      <c r="AF17" s="53" t="str">
        <f ca="1">IFERROR(OFFSET('セット情報(宅配便）'!$P$2,MATCH($G17,BカートセットID入力!$C$4:$C$150,0),COLUMN()-COLUMN($T12)),IFERROR(OFFSET('セット情報(業務便）'!$P$2,MATCH($G17,BカートセットID入力!$F$4:$F$150,0),COLUMN()-COLUMN($T12)),IFERROR(OFFSET('セット情報（サンプル）'!$N$2,MATCH($G17,BカートセットID入力!$I$4:$I$150,0),COLUMN()-COLUMN($T12)),IFERROR(OFFSET('セット情報（イレギュラーサンプル）'!$N$2,MATCH($G17,BカートセットID入力!$L$4:$L$150,0),COLUMN()-COLUMN($T12)),""))))</f>
        <v/>
      </c>
      <c r="AG17" s="53" t="str">
        <f ca="1">IFERROR(OFFSET('セット情報(宅配便）'!$P$2,MATCH($G17,BカートセットID入力!$C$4:$C$150,0),COLUMN()-COLUMN($T12)),IFERROR(OFFSET('セット情報(業務便）'!$P$2,MATCH($G17,BカートセットID入力!$F$4:$F$150,0),COLUMN()-COLUMN($T12)),IFERROR(OFFSET('セット情報（サンプル）'!$N$2,MATCH($G17,BカートセットID入力!$I$4:$I$150,0),COLUMN()-COLUMN($T12)),IFERROR(OFFSET('セット情報（イレギュラーサンプル）'!$N$2,MATCH($G17,BカートセットID入力!$L$4:$L$150,0),COLUMN()-COLUMN($T12)),""))))</f>
        <v/>
      </c>
      <c r="AH17" s="53" t="str">
        <f ca="1">IFERROR(OFFSET('セット情報(宅配便）'!$P$2,MATCH($G17,BカートセットID入力!$C$4:$C$150,0),COLUMN()-COLUMN($T12)),IFERROR(OFFSET('セット情報(業務便）'!$P$2,MATCH($G17,BカートセットID入力!$F$4:$F$150,0),COLUMN()-COLUMN($T12)),IFERROR(OFFSET('セット情報（サンプル）'!$N$2,MATCH($G17,BカートセットID入力!$I$4:$I$150,0),COLUMN()-COLUMN($T12)),IFERROR(OFFSET('セット情報（イレギュラーサンプル）'!$N$2,MATCH($G17,BカートセットID入力!$L$4:$L$150,0),COLUMN()-COLUMN($T12)),""))))</f>
        <v/>
      </c>
      <c r="AI17" s="53" t="str">
        <f ca="1">IFERROR(OFFSET('セット情報(宅配便）'!$P$2,MATCH($G17,BカートセットID入力!$C$4:$C$150,0),COLUMN()-COLUMN($T12)),IFERROR(OFFSET('セット情報(業務便）'!$P$2,MATCH($G17,BカートセットID入力!$F$4:$F$150,0),COLUMN()-COLUMN($T12)),IFERROR(OFFSET('セット情報（サンプル）'!$N$2,MATCH($G17,BカートセットID入力!$I$4:$I$150,0),COLUMN()-COLUMN($T12)),IFERROR(OFFSET('セット情報（イレギュラーサンプル）'!$N$2,MATCH($G17,BカートセットID入力!$L$4:$L$150,0),COLUMN()-COLUMN($T12)),""))))</f>
        <v/>
      </c>
      <c r="AJ17" s="53" t="str">
        <f ca="1">IFERROR(OFFSET('セット情報(宅配便）'!$P$2,MATCH($G17,BカートセットID入力!$C$4:$C$150,0),COLUMN()-COLUMN($T12)),IFERROR(OFFSET('セット情報(業務便）'!$P$2,MATCH($G17,BカートセットID入力!$F$4:$F$150,0),COLUMN()-COLUMN($T12)),IFERROR(OFFSET('セット情報（サンプル）'!$N$2,MATCH($G17,BカートセットID入力!$I$4:$I$150,0),COLUMN()-COLUMN($T12)),IFERROR(OFFSET('セット情報（イレギュラーサンプル）'!$N$2,MATCH($G17,BカートセットID入力!$L$4:$L$150,0),COLUMN()-COLUMN($T12)),""))))</f>
        <v/>
      </c>
      <c r="AK17" s="53" t="str">
        <f ca="1">IFERROR(OFFSET('セット情報(宅配便）'!$P$2,MATCH($G17,BカートセットID入力!$C$4:$C$150,0),COLUMN()-COLUMN($T12)),IFERROR(OFFSET('セット情報(業務便）'!$P$2,MATCH($G17,BカートセットID入力!$F$4:$F$150,0),COLUMN()-COLUMN($T12)),IFERROR(OFFSET('セット情報（サンプル）'!$N$2,MATCH($G17,BカートセットID入力!$I$4:$I$150,0),COLUMN()-COLUMN($T12)),IFERROR(OFFSET('セット情報（イレギュラーサンプル）'!$N$2,MATCH($G17,BカートセットID入力!$L$4:$L$150,0),COLUMN()-COLUMN($T12)),""))))</f>
        <v/>
      </c>
      <c r="AL17" s="53" t="str">
        <f ca="1">IFERROR(OFFSET('セット情報(宅配便）'!$P$2,MATCH($G17,BカートセットID入力!$C$4:$C$150,0),COLUMN()-COLUMN($T12)),IFERROR(OFFSET('セット情報(業務便）'!$P$2,MATCH($G17,BカートセットID入力!$F$4:$F$150,0),COLUMN()-COLUMN($T12)),IFERROR(OFFSET('セット情報（サンプル）'!$N$2,MATCH($G17,BカートセットID入力!$I$4:$I$150,0),COLUMN()-COLUMN($T12)),IFERROR(OFFSET('セット情報（イレギュラーサンプル）'!$N$2,MATCH($G17,BカートセットID入力!$L$4:$L$150,0),COLUMN()-COLUMN($T12)),""))))</f>
        <v/>
      </c>
      <c r="AM17" s="53" t="str">
        <f ca="1">IFERROR(OFFSET('セット情報(宅配便）'!$P$2,MATCH($G17,BカートセットID入力!$C$4:$C$150,0),COLUMN()-COLUMN($T12)),IFERROR(OFFSET('セット情報(業務便）'!$P$2,MATCH($G17,BカートセットID入力!$F$4:$F$150,0),COLUMN()-COLUMN($T12)),IFERROR(OFFSET('セット情報（サンプル）'!$N$2,MATCH($G17,BカートセットID入力!$I$4:$I$150,0),COLUMN()-COLUMN($T12)),IFERROR(OFFSET('セット情報（イレギュラーサンプル）'!$N$2,MATCH($G17,BカートセットID入力!$L$4:$L$150,0),COLUMN()-COLUMN($T12)),""))))</f>
        <v/>
      </c>
      <c r="AN17" s="53" t="str">
        <f ca="1">IFERROR(OFFSET('セット情報(宅配便）'!$P$2,MATCH($G17,BカートセットID入力!$C$4:$C$150,0),COLUMN()-COLUMN($T12)),IFERROR(OFFSET('セット情報(業務便）'!$P$2,MATCH($G17,BカートセットID入力!$F$4:$F$150,0),COLUMN()-COLUMN($T12)),IFERROR(OFFSET('セット情報（サンプル）'!$N$2,MATCH($G17,BカートセットID入力!$I$4:$I$150,0),COLUMN()-COLUMN($T12)),IFERROR(OFFSET('セット情報（イレギュラーサンプル）'!$N$2,MATCH($G17,BカートセットID入力!$L$4:$L$150,0),COLUMN()-COLUMN($T12)),""))))</f>
        <v/>
      </c>
      <c r="AO17" s="53" t="str">
        <f ca="1">IFERROR(OFFSET('セット情報(宅配便）'!$P$2,MATCH($G17,BカートセットID入力!$C$4:$C$150,0),COLUMN()-COLUMN($T12)),IFERROR(OFFSET('セット情報(業務便）'!$P$2,MATCH($G17,BカートセットID入力!$F$4:$F$150,0),COLUMN()-COLUMN($T12)),IFERROR(OFFSET('セット情報（サンプル）'!$N$2,MATCH($G17,BカートセットID入力!$I$4:$I$150,0),COLUMN()-COLUMN($T12)),IFERROR(OFFSET('セット情報（イレギュラーサンプル）'!$N$2,MATCH($G17,BカートセットID入力!$L$4:$L$150,0),COLUMN()-COLUMN($T12)),""))))</f>
        <v/>
      </c>
      <c r="AP17" s="53" t="str">
        <f ca="1">IFERROR(OFFSET('セット情報(宅配便）'!$P$2,MATCH($G17,BカートセットID入力!$C$4:$C$150,0),COLUMN()-COLUMN($T12)),IFERROR(OFFSET('セット情報(業務便）'!$P$2,MATCH($G17,BカートセットID入力!$F$4:$F$150,0),COLUMN()-COLUMN($T12)),IFERROR(OFFSET('セット情報（サンプル）'!$N$2,MATCH($G17,BカートセットID入力!$I$4:$I$150,0),COLUMN()-COLUMN($T12)),IFERROR(OFFSET('セット情報（イレギュラーサンプル）'!$N$2,MATCH($G17,BカートセットID入力!$L$4:$L$150,0),COLUMN()-COLUMN($T12)),""))))</f>
        <v/>
      </c>
      <c r="AQ17" s="53" t="str">
        <f ca="1">IFERROR(OFFSET('セット情報(宅配便）'!$P$2,MATCH($G17,BカートセットID入力!$C$4:$C$150,0),COLUMN()-COLUMN($T12)),IFERROR(OFFSET('セット情報(業務便）'!$P$2,MATCH($G17,BカートセットID入力!$F$4:$F$150,0),COLUMN()-COLUMN($T12)),IFERROR(OFFSET('セット情報（サンプル）'!$N$2,MATCH($G17,BカートセットID入力!$I$4:$I$150,0),COLUMN()-COLUMN($T12)),IFERROR(OFFSET('セット情報（イレギュラーサンプル）'!$N$2,MATCH($G17,BカートセットID入力!$L$4:$L$150,0),COLUMN()-COLUMN($T12)),""))))</f>
        <v/>
      </c>
      <c r="AR17" s="53" t="str">
        <f ca="1">IFERROR(OFFSET('セット情報(宅配便）'!$P$2,MATCH($G17,BカートセットID入力!$C$4:$C$150,0),COLUMN()-COLUMN($T12)),IFERROR(OFFSET('セット情報(業務便）'!$P$2,MATCH($G17,BカートセットID入力!$F$4:$F$150,0),COLUMN()-COLUMN($T12)),IFERROR(OFFSET('セット情報（サンプル）'!$N$2,MATCH($G17,BカートセットID入力!$I$4:$I$150,0),COLUMN()-COLUMN($T12)),IFERROR(OFFSET('セット情報（イレギュラーサンプル）'!$N$2,MATCH($G17,BカートセットID入力!$L$4:$L$150,0),COLUMN()-COLUMN($T12)),""))))</f>
        <v/>
      </c>
      <c r="AS17" s="53" t="str">
        <f ca="1">IFERROR(OFFSET('セット情報(宅配便）'!$P$2,MATCH($G17,BカートセットID入力!$C$4:$C$150,0),COLUMN()-COLUMN($T12)),IFERROR(OFFSET('セット情報(業務便）'!$P$2,MATCH($G17,BカートセットID入力!$F$4:$F$150,0),COLUMN()-COLUMN($T12)),IFERROR(OFFSET('セット情報（サンプル）'!$N$2,MATCH($G17,BカートセットID入力!$I$4:$I$150,0),COLUMN()-COLUMN($T12)),IFERROR(OFFSET('セット情報（イレギュラーサンプル）'!$N$2,MATCH($G17,BカートセットID入力!$L$4:$L$150,0),COLUMN()-COLUMN($T12)),""))))</f>
        <v/>
      </c>
    </row>
    <row r="18" spans="1:45">
      <c r="A18" s="53" t="str">
        <f>IF(ISBLANK(現行セット情報CSV!A18),"",現行セット情報CSV!A18)</f>
        <v/>
      </c>
      <c r="B18" s="53" t="str">
        <f>IF(ISBLANK(現行セット情報CSV!B18),"",現行セット情報CSV!B18)</f>
        <v/>
      </c>
      <c r="C18" s="53" t="str">
        <f>IF(ISBLANK(現行セット情報CSV!C18),"",現行セット情報CSV!C18)</f>
        <v/>
      </c>
      <c r="D18" s="53" t="str">
        <f>IF(ISBLANK(現行セット情報CSV!D18),"",現行セット情報CSV!D18)</f>
        <v/>
      </c>
      <c r="E18" s="53" t="str">
        <f>IF(ISBLANK(現行セット情報CSV!E18),"",現行セット情報CSV!E18)</f>
        <v/>
      </c>
      <c r="F18" s="53" t="str">
        <f>IF(ISBLANK(現行セット情報CSV!F18),"",現行セット情報CSV!F18)</f>
        <v/>
      </c>
      <c r="G18" s="53" t="str">
        <f>IF(ISBLANK(現行セット情報CSV!G18),"",現行セット情報CSV!G18)</f>
        <v/>
      </c>
      <c r="H18" s="53" t="str">
        <f>IF(ISBLANK(現行セット情報CSV!H18),"",現行セット情報CSV!H18)</f>
        <v/>
      </c>
      <c r="I18" s="53" t="str">
        <f>IF(ISBLANK(現行セット情報CSV!I18),"",現行セット情報CSV!I18)</f>
        <v/>
      </c>
      <c r="J18" s="53" t="str">
        <f>IF(ISBLANK(現行セット情報CSV!J18),"",現行セット情報CSV!J18)</f>
        <v/>
      </c>
      <c r="K18" s="53" t="str">
        <f>IF(ISBLANK(現行セット情報CSV!K18),"",現行セット情報CSV!K18)</f>
        <v/>
      </c>
      <c r="L18" s="53" t="str">
        <f>IF(ISBLANK(現行セット情報CSV!L18),"",現行セット情報CSV!L18)</f>
        <v/>
      </c>
      <c r="M18" s="53" t="str">
        <f>IF(ISBLANK(現行セット情報CSV!M18),"",現行セット情報CSV!M18)</f>
        <v/>
      </c>
      <c r="N18" s="53" t="str">
        <f>IF(ISBLANK(現行セット情報CSV!N18),"",現行セット情報CSV!N18)</f>
        <v/>
      </c>
      <c r="O18" s="53" t="str">
        <f>IF(ISBLANK(現行セット情報CSV!O18),"",現行セット情報CSV!O18)</f>
        <v/>
      </c>
      <c r="P18" s="53" t="str">
        <f>IF(ISBLANK(現行セット情報CSV!P18),"",現行セット情報CSV!P18)</f>
        <v/>
      </c>
      <c r="Q18" s="53" t="str">
        <f>IF(ISBLANK(現行セット情報CSV!Q18),"",現行セット情報CSV!Q18)</f>
        <v/>
      </c>
      <c r="R18" s="53" t="str">
        <f>IF(ISBLANK(現行セット情報CSV!R18),"",現行セット情報CSV!R18)</f>
        <v/>
      </c>
      <c r="S18" s="53" t="str">
        <f>IF(ISBLANK(現行セット情報CSV!S18),"",現行セット情報CSV!S18)</f>
        <v/>
      </c>
      <c r="T18" s="53" t="str">
        <f ca="1">IFERROR(OFFSET('セット情報(宅配便）'!$P$2,MATCH($G18,BカートセットID入力!$C$4:$C$150,0),COLUMN()-COLUMN($T13)),IFERROR(OFFSET('セット情報(業務便）'!$P$2,MATCH($G18,BカートセットID入力!$F$4:$F$150,0),COLUMN()-COLUMN($T13)),IFERROR(OFFSET('セット情報（サンプル）'!$N$2,MATCH($G18,BカートセットID入力!$I$4:$I$150,0),COLUMN()-COLUMN($T13)),IFERROR(OFFSET('セット情報（イレギュラーサンプル）'!$N$2,MATCH($G18,BカートセットID入力!$L$4:$L$150,0),COLUMN()-COLUMN($T13)),""))))</f>
        <v/>
      </c>
      <c r="U18" s="53" t="str">
        <f ca="1">IFERROR(OFFSET('セット情報(宅配便）'!$P$2,MATCH($G18,BカートセットID入力!$C$4:$C$150,0),COLUMN()-COLUMN($T13)),IFERROR(OFFSET('セット情報(業務便）'!$P$2,MATCH($G18,BカートセットID入力!$F$4:$F$150,0),COLUMN()-COLUMN($T13)),IFERROR(OFFSET('セット情報（サンプル）'!$N$2,MATCH($G18,BカートセットID入力!$I$4:$I$150,0),COLUMN()-COLUMN($T13)),IFERROR(OFFSET('セット情報（イレギュラーサンプル）'!$N$2,MATCH($G18,BカートセットID入力!$L$4:$L$150,0),COLUMN()-COLUMN($T13)),""))))</f>
        <v/>
      </c>
      <c r="V18" s="53" t="str">
        <f ca="1">IFERROR(OFFSET('セット情報(宅配便）'!$P$2,MATCH($G18,BカートセットID入力!$C$4:$C$150,0),COLUMN()-COLUMN($T13)),IFERROR(OFFSET('セット情報(業務便）'!$P$2,MATCH($G18,BカートセットID入力!$F$4:$F$150,0),COLUMN()-COLUMN($T13)),IFERROR(OFFSET('セット情報（サンプル）'!$N$2,MATCH($G18,BカートセットID入力!$I$4:$I$150,0),COLUMN()-COLUMN($T13)),IFERROR(OFFSET('セット情報（イレギュラーサンプル）'!$N$2,MATCH($G18,BカートセットID入力!$L$4:$L$150,0),COLUMN()-COLUMN($T13)),""))))</f>
        <v/>
      </c>
      <c r="W18" s="53" t="str">
        <f ca="1">IFERROR(OFFSET('セット情報(宅配便）'!$P$2,MATCH($G18,BカートセットID入力!$C$4:$C$150,0),COLUMN()-COLUMN($T13)),IFERROR(OFFSET('セット情報(業務便）'!$P$2,MATCH($G18,BカートセットID入力!$F$4:$F$150,0),COLUMN()-COLUMN($T13)),IFERROR(OFFSET('セット情報（サンプル）'!$N$2,MATCH($G18,BカートセットID入力!$I$4:$I$150,0),COLUMN()-COLUMN($T13)),IFERROR(OFFSET('セット情報（イレギュラーサンプル）'!$N$2,MATCH($G18,BカートセットID入力!$L$4:$L$150,0),COLUMN()-COLUMN($T13)),""))))</f>
        <v/>
      </c>
      <c r="X18" s="53" t="str">
        <f ca="1">IFERROR(OFFSET('セット情報(宅配便）'!$P$2,MATCH($G18,BカートセットID入力!$C$4:$C$150,0),COLUMN()-COLUMN($T13)),IFERROR(OFFSET('セット情報(業務便）'!$P$2,MATCH($G18,BカートセットID入力!$F$4:$F$150,0),COLUMN()-COLUMN($T13)),IFERROR(OFFSET('セット情報（サンプル）'!$N$2,MATCH($G18,BカートセットID入力!$I$4:$I$150,0),COLUMN()-COLUMN($T13)),IFERROR(OFFSET('セット情報（イレギュラーサンプル）'!$N$2,MATCH($G18,BカートセットID入力!$L$4:$L$150,0),COLUMN()-COLUMN($T13)),""))))</f>
        <v/>
      </c>
      <c r="Y18" s="53" t="str">
        <f ca="1">IFERROR(OFFSET('セット情報(宅配便）'!$P$2,MATCH($G18,BカートセットID入力!$C$4:$C$150,0),COLUMN()-COLUMN($T13)),IFERROR(OFFSET('セット情報(業務便）'!$P$2,MATCH($G18,BカートセットID入力!$F$4:$F$150,0),COLUMN()-COLUMN($T13)),IFERROR(OFFSET('セット情報（サンプル）'!$N$2,MATCH($G18,BカートセットID入力!$I$4:$I$150,0),COLUMN()-COLUMN($T13)),IFERROR(OFFSET('セット情報（イレギュラーサンプル）'!$N$2,MATCH($G18,BカートセットID入力!$L$4:$L$150,0),COLUMN()-COLUMN($T13)),""))))</f>
        <v/>
      </c>
      <c r="Z18" s="53" t="str">
        <f ca="1">IFERROR(OFFSET('セット情報(宅配便）'!$P$2,MATCH($G18,BカートセットID入力!$C$4:$C$150,0),COLUMN()-COLUMN($T13)),IFERROR(OFFSET('セット情報(業務便）'!$P$2,MATCH($G18,BカートセットID入力!$F$4:$F$150,0),COLUMN()-COLUMN($T13)),IFERROR(OFFSET('セット情報（サンプル）'!$N$2,MATCH($G18,BカートセットID入力!$I$4:$I$150,0),COLUMN()-COLUMN($T13)),IFERROR(OFFSET('セット情報（イレギュラーサンプル）'!$N$2,MATCH($G18,BカートセットID入力!$L$4:$L$150,0),COLUMN()-COLUMN($T13)),""))))</f>
        <v/>
      </c>
      <c r="AA18" s="53" t="str">
        <f ca="1">IFERROR(OFFSET('セット情報(宅配便）'!$P$2,MATCH($G18,BカートセットID入力!$C$4:$C$150,0),COLUMN()-COLUMN($T13)),IFERROR(OFFSET('セット情報(業務便）'!$P$2,MATCH($G18,BカートセットID入力!$F$4:$F$150,0),COLUMN()-COLUMN($T13)),IFERROR(OFFSET('セット情報（サンプル）'!$N$2,MATCH($G18,BカートセットID入力!$I$4:$I$150,0),COLUMN()-COLUMN($T13)),IFERROR(OFFSET('セット情報（イレギュラーサンプル）'!$N$2,MATCH($G18,BカートセットID入力!$L$4:$L$150,0),COLUMN()-COLUMN($T13)),""))))</f>
        <v/>
      </c>
      <c r="AB18" s="53" t="str">
        <f ca="1">IFERROR(OFFSET('セット情報(宅配便）'!$P$2,MATCH($G18,BカートセットID入力!$C$4:$C$150,0),COLUMN()-COLUMN($T13)),IFERROR(OFFSET('セット情報(業務便）'!$P$2,MATCH($G18,BカートセットID入力!$F$4:$F$150,0),COLUMN()-COLUMN($T13)),IFERROR(OFFSET('セット情報（サンプル）'!$N$2,MATCH($G18,BカートセットID入力!$I$4:$I$150,0),COLUMN()-COLUMN($T13)),IFERROR(OFFSET('セット情報（イレギュラーサンプル）'!$N$2,MATCH($G18,BカートセットID入力!$L$4:$L$150,0),COLUMN()-COLUMN($T13)),""))))</f>
        <v/>
      </c>
      <c r="AC18" s="53" t="str">
        <f ca="1">IFERROR(OFFSET('セット情報(宅配便）'!$P$2,MATCH($G18,BカートセットID入力!$C$4:$C$150,0),COLUMN()-COLUMN($T13)),IFERROR(OFFSET('セット情報(業務便）'!$P$2,MATCH($G18,BカートセットID入力!$F$4:$F$150,0),COLUMN()-COLUMN($T13)),IFERROR(OFFSET('セット情報（サンプル）'!$N$2,MATCH($G18,BカートセットID入力!$I$4:$I$150,0),COLUMN()-COLUMN($T13)),IFERROR(OFFSET('セット情報（イレギュラーサンプル）'!$N$2,MATCH($G18,BカートセットID入力!$L$4:$L$150,0),COLUMN()-COLUMN($T13)),""))))</f>
        <v/>
      </c>
      <c r="AD18" s="53" t="str">
        <f ca="1">IFERROR(OFFSET('セット情報(宅配便）'!$P$2,MATCH($G18,BカートセットID入力!$C$4:$C$150,0),COLUMN()-COLUMN($T13)),IFERROR(OFFSET('セット情報(業務便）'!$P$2,MATCH($G18,BカートセットID入力!$F$4:$F$150,0),COLUMN()-COLUMN($T13)),IFERROR(OFFSET('セット情報（サンプル）'!$N$2,MATCH($G18,BカートセットID入力!$I$4:$I$150,0),COLUMN()-COLUMN($T13)),IFERROR(OFFSET('セット情報（イレギュラーサンプル）'!$N$2,MATCH($G18,BカートセットID入力!$L$4:$L$150,0),COLUMN()-COLUMN($T13)),""))))</f>
        <v/>
      </c>
      <c r="AE18" s="53" t="str">
        <f ca="1">IFERROR(OFFSET('セット情報(宅配便）'!$P$2,MATCH($G18,BカートセットID入力!$C$4:$C$150,0),COLUMN()-COLUMN($T13)),IFERROR(OFFSET('セット情報(業務便）'!$P$2,MATCH($G18,BカートセットID入力!$F$4:$F$150,0),COLUMN()-COLUMN($T13)),IFERROR(OFFSET('セット情報（サンプル）'!$N$2,MATCH($G18,BカートセットID入力!$I$4:$I$150,0),COLUMN()-COLUMN($T13)),IFERROR(OFFSET('セット情報（イレギュラーサンプル）'!$N$2,MATCH($G18,BカートセットID入力!$L$4:$L$150,0),COLUMN()-COLUMN($T13)),""))))</f>
        <v/>
      </c>
      <c r="AF18" s="53" t="str">
        <f ca="1">IFERROR(OFFSET('セット情報(宅配便）'!$P$2,MATCH($G18,BカートセットID入力!$C$4:$C$150,0),COLUMN()-COLUMN($T13)),IFERROR(OFFSET('セット情報(業務便）'!$P$2,MATCH($G18,BカートセットID入力!$F$4:$F$150,0),COLUMN()-COLUMN($T13)),IFERROR(OFFSET('セット情報（サンプル）'!$N$2,MATCH($G18,BカートセットID入力!$I$4:$I$150,0),COLUMN()-COLUMN($T13)),IFERROR(OFFSET('セット情報（イレギュラーサンプル）'!$N$2,MATCH($G18,BカートセットID入力!$L$4:$L$150,0),COLUMN()-COLUMN($T13)),""))))</f>
        <v/>
      </c>
      <c r="AG18" s="53" t="str">
        <f ca="1">IFERROR(OFFSET('セット情報(宅配便）'!$P$2,MATCH($G18,BカートセットID入力!$C$4:$C$150,0),COLUMN()-COLUMN($T13)),IFERROR(OFFSET('セット情報(業務便）'!$P$2,MATCH($G18,BカートセットID入力!$F$4:$F$150,0),COLUMN()-COLUMN($T13)),IFERROR(OFFSET('セット情報（サンプル）'!$N$2,MATCH($G18,BカートセットID入力!$I$4:$I$150,0),COLUMN()-COLUMN($T13)),IFERROR(OFFSET('セット情報（イレギュラーサンプル）'!$N$2,MATCH($G18,BカートセットID入力!$L$4:$L$150,0),COLUMN()-COLUMN($T13)),""))))</f>
        <v/>
      </c>
      <c r="AH18" s="53" t="str">
        <f ca="1">IFERROR(OFFSET('セット情報(宅配便）'!$P$2,MATCH($G18,BカートセットID入力!$C$4:$C$150,0),COLUMN()-COLUMN($T13)),IFERROR(OFFSET('セット情報(業務便）'!$P$2,MATCH($G18,BカートセットID入力!$F$4:$F$150,0),COLUMN()-COLUMN($T13)),IFERROR(OFFSET('セット情報（サンプル）'!$N$2,MATCH($G18,BカートセットID入力!$I$4:$I$150,0),COLUMN()-COLUMN($T13)),IFERROR(OFFSET('セット情報（イレギュラーサンプル）'!$N$2,MATCH($G18,BカートセットID入力!$L$4:$L$150,0),COLUMN()-COLUMN($T13)),""))))</f>
        <v/>
      </c>
      <c r="AI18" s="53" t="str">
        <f ca="1">IFERROR(OFFSET('セット情報(宅配便）'!$P$2,MATCH($G18,BカートセットID入力!$C$4:$C$150,0),COLUMN()-COLUMN($T13)),IFERROR(OFFSET('セット情報(業務便）'!$P$2,MATCH($G18,BカートセットID入力!$F$4:$F$150,0),COLUMN()-COLUMN($T13)),IFERROR(OFFSET('セット情報（サンプル）'!$N$2,MATCH($G18,BカートセットID入力!$I$4:$I$150,0),COLUMN()-COLUMN($T13)),IFERROR(OFFSET('セット情報（イレギュラーサンプル）'!$N$2,MATCH($G18,BカートセットID入力!$L$4:$L$150,0),COLUMN()-COLUMN($T13)),""))))</f>
        <v/>
      </c>
      <c r="AJ18" s="53" t="str">
        <f ca="1">IFERROR(OFFSET('セット情報(宅配便）'!$P$2,MATCH($G18,BカートセットID入力!$C$4:$C$150,0),COLUMN()-COLUMN($T13)),IFERROR(OFFSET('セット情報(業務便）'!$P$2,MATCH($G18,BカートセットID入力!$F$4:$F$150,0),COLUMN()-COLUMN($T13)),IFERROR(OFFSET('セット情報（サンプル）'!$N$2,MATCH($G18,BカートセットID入力!$I$4:$I$150,0),COLUMN()-COLUMN($T13)),IFERROR(OFFSET('セット情報（イレギュラーサンプル）'!$N$2,MATCH($G18,BカートセットID入力!$L$4:$L$150,0),COLUMN()-COLUMN($T13)),""))))</f>
        <v/>
      </c>
      <c r="AK18" s="53" t="str">
        <f ca="1">IFERROR(OFFSET('セット情報(宅配便）'!$P$2,MATCH($G18,BカートセットID入力!$C$4:$C$150,0),COLUMN()-COLUMN($T13)),IFERROR(OFFSET('セット情報(業務便）'!$P$2,MATCH($G18,BカートセットID入力!$F$4:$F$150,0),COLUMN()-COLUMN($T13)),IFERROR(OFFSET('セット情報（サンプル）'!$N$2,MATCH($G18,BカートセットID入力!$I$4:$I$150,0),COLUMN()-COLUMN($T13)),IFERROR(OFFSET('セット情報（イレギュラーサンプル）'!$N$2,MATCH($G18,BカートセットID入力!$L$4:$L$150,0),COLUMN()-COLUMN($T13)),""))))</f>
        <v/>
      </c>
      <c r="AL18" s="53" t="str">
        <f ca="1">IFERROR(OFFSET('セット情報(宅配便）'!$P$2,MATCH($G18,BカートセットID入力!$C$4:$C$150,0),COLUMN()-COLUMN($T13)),IFERROR(OFFSET('セット情報(業務便）'!$P$2,MATCH($G18,BカートセットID入力!$F$4:$F$150,0),COLUMN()-COLUMN($T13)),IFERROR(OFFSET('セット情報（サンプル）'!$N$2,MATCH($G18,BカートセットID入力!$I$4:$I$150,0),COLUMN()-COLUMN($T13)),IFERROR(OFFSET('セット情報（イレギュラーサンプル）'!$N$2,MATCH($G18,BカートセットID入力!$L$4:$L$150,0),COLUMN()-COLUMN($T13)),""))))</f>
        <v/>
      </c>
      <c r="AM18" s="53" t="str">
        <f ca="1">IFERROR(OFFSET('セット情報(宅配便）'!$P$2,MATCH($G18,BカートセットID入力!$C$4:$C$150,0),COLUMN()-COLUMN($T13)),IFERROR(OFFSET('セット情報(業務便）'!$P$2,MATCH($G18,BカートセットID入力!$F$4:$F$150,0),COLUMN()-COLUMN($T13)),IFERROR(OFFSET('セット情報（サンプル）'!$N$2,MATCH($G18,BカートセットID入力!$I$4:$I$150,0),COLUMN()-COLUMN($T13)),IFERROR(OFFSET('セット情報（イレギュラーサンプル）'!$N$2,MATCH($G18,BカートセットID入力!$L$4:$L$150,0),COLUMN()-COLUMN($T13)),""))))</f>
        <v/>
      </c>
      <c r="AN18" s="53" t="str">
        <f ca="1">IFERROR(OFFSET('セット情報(宅配便）'!$P$2,MATCH($G18,BカートセットID入力!$C$4:$C$150,0),COLUMN()-COLUMN($T13)),IFERROR(OFFSET('セット情報(業務便）'!$P$2,MATCH($G18,BカートセットID入力!$F$4:$F$150,0),COLUMN()-COLUMN($T13)),IFERROR(OFFSET('セット情報（サンプル）'!$N$2,MATCH($G18,BカートセットID入力!$I$4:$I$150,0),COLUMN()-COLUMN($T13)),IFERROR(OFFSET('セット情報（イレギュラーサンプル）'!$N$2,MATCH($G18,BカートセットID入力!$L$4:$L$150,0),COLUMN()-COLUMN($T13)),""))))</f>
        <v/>
      </c>
      <c r="AO18" s="53" t="str">
        <f ca="1">IFERROR(OFFSET('セット情報(宅配便）'!$P$2,MATCH($G18,BカートセットID入力!$C$4:$C$150,0),COLUMN()-COLUMN($T13)),IFERROR(OFFSET('セット情報(業務便）'!$P$2,MATCH($G18,BカートセットID入力!$F$4:$F$150,0),COLUMN()-COLUMN($T13)),IFERROR(OFFSET('セット情報（サンプル）'!$N$2,MATCH($G18,BカートセットID入力!$I$4:$I$150,0),COLUMN()-COLUMN($T13)),IFERROR(OFFSET('セット情報（イレギュラーサンプル）'!$N$2,MATCH($G18,BカートセットID入力!$L$4:$L$150,0),COLUMN()-COLUMN($T13)),""))))</f>
        <v/>
      </c>
      <c r="AP18" s="53" t="str">
        <f ca="1">IFERROR(OFFSET('セット情報(宅配便）'!$P$2,MATCH($G18,BカートセットID入力!$C$4:$C$150,0),COLUMN()-COLUMN($T13)),IFERROR(OFFSET('セット情報(業務便）'!$P$2,MATCH($G18,BカートセットID入力!$F$4:$F$150,0),COLUMN()-COLUMN($T13)),IFERROR(OFFSET('セット情報（サンプル）'!$N$2,MATCH($G18,BカートセットID入力!$I$4:$I$150,0),COLUMN()-COLUMN($T13)),IFERROR(OFFSET('セット情報（イレギュラーサンプル）'!$N$2,MATCH($G18,BカートセットID入力!$L$4:$L$150,0),COLUMN()-COLUMN($T13)),""))))</f>
        <v/>
      </c>
      <c r="AQ18" s="53" t="str">
        <f ca="1">IFERROR(OFFSET('セット情報(宅配便）'!$P$2,MATCH($G18,BカートセットID入力!$C$4:$C$150,0),COLUMN()-COLUMN($T13)),IFERROR(OFFSET('セット情報(業務便）'!$P$2,MATCH($G18,BカートセットID入力!$F$4:$F$150,0),COLUMN()-COLUMN($T13)),IFERROR(OFFSET('セット情報（サンプル）'!$N$2,MATCH($G18,BカートセットID入力!$I$4:$I$150,0),COLUMN()-COLUMN($T13)),IFERROR(OFFSET('セット情報（イレギュラーサンプル）'!$N$2,MATCH($G18,BカートセットID入力!$L$4:$L$150,0),COLUMN()-COLUMN($T13)),""))))</f>
        <v/>
      </c>
      <c r="AR18" s="53" t="str">
        <f ca="1">IFERROR(OFFSET('セット情報(宅配便）'!$P$2,MATCH($G18,BカートセットID入力!$C$4:$C$150,0),COLUMN()-COLUMN($T13)),IFERROR(OFFSET('セット情報(業務便）'!$P$2,MATCH($G18,BカートセットID入力!$F$4:$F$150,0),COLUMN()-COLUMN($T13)),IFERROR(OFFSET('セット情報（サンプル）'!$N$2,MATCH($G18,BカートセットID入力!$I$4:$I$150,0),COLUMN()-COLUMN($T13)),IFERROR(OFFSET('セット情報（イレギュラーサンプル）'!$N$2,MATCH($G18,BカートセットID入力!$L$4:$L$150,0),COLUMN()-COLUMN($T13)),""))))</f>
        <v/>
      </c>
      <c r="AS18" s="53" t="str">
        <f ca="1">IFERROR(OFFSET('セット情報(宅配便）'!$P$2,MATCH($G18,BカートセットID入力!$C$4:$C$150,0),COLUMN()-COLUMN($T13)),IFERROR(OFFSET('セット情報(業務便）'!$P$2,MATCH($G18,BカートセットID入力!$F$4:$F$150,0),COLUMN()-COLUMN($T13)),IFERROR(OFFSET('セット情報（サンプル）'!$N$2,MATCH($G18,BカートセットID入力!$I$4:$I$150,0),COLUMN()-COLUMN($T13)),IFERROR(OFFSET('セット情報（イレギュラーサンプル）'!$N$2,MATCH($G18,BカートセットID入力!$L$4:$L$150,0),COLUMN()-COLUMN($T13)),""))))</f>
        <v/>
      </c>
    </row>
    <row r="19" spans="1:45">
      <c r="A19" s="53" t="str">
        <f>IF(ISBLANK(現行セット情報CSV!A19),"",現行セット情報CSV!A19)</f>
        <v/>
      </c>
      <c r="B19" s="53" t="str">
        <f>IF(ISBLANK(現行セット情報CSV!B19),"",現行セット情報CSV!B19)</f>
        <v/>
      </c>
      <c r="C19" s="53" t="str">
        <f>IF(ISBLANK(現行セット情報CSV!C19),"",現行セット情報CSV!C19)</f>
        <v/>
      </c>
      <c r="D19" s="53" t="str">
        <f>IF(ISBLANK(現行セット情報CSV!D19),"",現行セット情報CSV!D19)</f>
        <v/>
      </c>
      <c r="E19" s="53" t="str">
        <f>IF(ISBLANK(現行セット情報CSV!E19),"",現行セット情報CSV!E19)</f>
        <v/>
      </c>
      <c r="F19" s="53" t="str">
        <f>IF(ISBLANK(現行セット情報CSV!F19),"",現行セット情報CSV!F19)</f>
        <v/>
      </c>
      <c r="G19" s="53" t="str">
        <f>IF(ISBLANK(現行セット情報CSV!G19),"",現行セット情報CSV!G19)</f>
        <v/>
      </c>
      <c r="H19" s="53" t="str">
        <f>IF(ISBLANK(現行セット情報CSV!H19),"",現行セット情報CSV!H19)</f>
        <v/>
      </c>
      <c r="I19" s="53" t="str">
        <f>IF(ISBLANK(現行セット情報CSV!I19),"",現行セット情報CSV!I19)</f>
        <v/>
      </c>
      <c r="J19" s="53" t="str">
        <f>IF(ISBLANK(現行セット情報CSV!J19),"",現行セット情報CSV!J19)</f>
        <v/>
      </c>
      <c r="K19" s="53" t="str">
        <f>IF(ISBLANK(現行セット情報CSV!K19),"",現行セット情報CSV!K19)</f>
        <v/>
      </c>
      <c r="L19" s="53" t="str">
        <f>IF(ISBLANK(現行セット情報CSV!L19),"",現行セット情報CSV!L19)</f>
        <v/>
      </c>
      <c r="M19" s="53" t="str">
        <f>IF(ISBLANK(現行セット情報CSV!M19),"",現行セット情報CSV!M19)</f>
        <v/>
      </c>
      <c r="N19" s="53" t="str">
        <f>IF(ISBLANK(現行セット情報CSV!N19),"",現行セット情報CSV!N19)</f>
        <v/>
      </c>
      <c r="O19" s="53" t="str">
        <f>IF(ISBLANK(現行セット情報CSV!O19),"",現行セット情報CSV!O19)</f>
        <v/>
      </c>
      <c r="P19" s="53" t="str">
        <f>IF(ISBLANK(現行セット情報CSV!P19),"",現行セット情報CSV!P19)</f>
        <v/>
      </c>
      <c r="Q19" s="53" t="str">
        <f>IF(ISBLANK(現行セット情報CSV!Q19),"",現行セット情報CSV!Q19)</f>
        <v/>
      </c>
      <c r="R19" s="53" t="str">
        <f>IF(ISBLANK(現行セット情報CSV!R19),"",現行セット情報CSV!R19)</f>
        <v/>
      </c>
      <c r="S19" s="53" t="str">
        <f>IF(ISBLANK(現行セット情報CSV!S19),"",現行セット情報CSV!S19)</f>
        <v/>
      </c>
      <c r="T19" s="53" t="str">
        <f ca="1">IFERROR(OFFSET('セット情報(宅配便）'!$P$2,MATCH($G19,BカートセットID入力!$C$4:$C$150,0),COLUMN()-COLUMN($T14)),IFERROR(OFFSET('セット情報(業務便）'!$P$2,MATCH($G19,BカートセットID入力!$F$4:$F$150,0),COLUMN()-COLUMN($T14)),IFERROR(OFFSET('セット情報（サンプル）'!$N$2,MATCH($G19,BカートセットID入力!$I$4:$I$150,0),COLUMN()-COLUMN($T14)),IFERROR(OFFSET('セット情報（イレギュラーサンプル）'!$N$2,MATCH($G19,BカートセットID入力!$L$4:$L$150,0),COLUMN()-COLUMN($T14)),""))))</f>
        <v/>
      </c>
      <c r="U19" s="53" t="str">
        <f ca="1">IFERROR(OFFSET('セット情報(宅配便）'!$P$2,MATCH($G19,BカートセットID入力!$C$4:$C$150,0),COLUMN()-COLUMN($T14)),IFERROR(OFFSET('セット情報(業務便）'!$P$2,MATCH($G19,BカートセットID入力!$F$4:$F$150,0),COLUMN()-COLUMN($T14)),IFERROR(OFFSET('セット情報（サンプル）'!$N$2,MATCH($G19,BカートセットID入力!$I$4:$I$150,0),COLUMN()-COLUMN($T14)),IFERROR(OFFSET('セット情報（イレギュラーサンプル）'!$N$2,MATCH($G19,BカートセットID入力!$L$4:$L$150,0),COLUMN()-COLUMN($T14)),""))))</f>
        <v/>
      </c>
      <c r="V19" s="53" t="str">
        <f ca="1">IFERROR(OFFSET('セット情報(宅配便）'!$P$2,MATCH($G19,BカートセットID入力!$C$4:$C$150,0),COLUMN()-COLUMN($T14)),IFERROR(OFFSET('セット情報(業務便）'!$P$2,MATCH($G19,BカートセットID入力!$F$4:$F$150,0),COLUMN()-COLUMN($T14)),IFERROR(OFFSET('セット情報（サンプル）'!$N$2,MATCH($G19,BカートセットID入力!$I$4:$I$150,0),COLUMN()-COLUMN($T14)),IFERROR(OFFSET('セット情報（イレギュラーサンプル）'!$N$2,MATCH($G19,BカートセットID入力!$L$4:$L$150,0),COLUMN()-COLUMN($T14)),""))))</f>
        <v/>
      </c>
      <c r="W19" s="53" t="str">
        <f ca="1">IFERROR(OFFSET('セット情報(宅配便）'!$P$2,MATCH($G19,BカートセットID入力!$C$4:$C$150,0),COLUMN()-COLUMN($T14)),IFERROR(OFFSET('セット情報(業務便）'!$P$2,MATCH($G19,BカートセットID入力!$F$4:$F$150,0),COLUMN()-COLUMN($T14)),IFERROR(OFFSET('セット情報（サンプル）'!$N$2,MATCH($G19,BカートセットID入力!$I$4:$I$150,0),COLUMN()-COLUMN($T14)),IFERROR(OFFSET('セット情報（イレギュラーサンプル）'!$N$2,MATCH($G19,BカートセットID入力!$L$4:$L$150,0),COLUMN()-COLUMN($T14)),""))))</f>
        <v/>
      </c>
      <c r="X19" s="53" t="str">
        <f ca="1">IFERROR(OFFSET('セット情報(宅配便）'!$P$2,MATCH($G19,BカートセットID入力!$C$4:$C$150,0),COLUMN()-COLUMN($T14)),IFERROR(OFFSET('セット情報(業務便）'!$P$2,MATCH($G19,BカートセットID入力!$F$4:$F$150,0),COLUMN()-COLUMN($T14)),IFERROR(OFFSET('セット情報（サンプル）'!$N$2,MATCH($G19,BカートセットID入力!$I$4:$I$150,0),COLUMN()-COLUMN($T14)),IFERROR(OFFSET('セット情報（イレギュラーサンプル）'!$N$2,MATCH($G19,BカートセットID入力!$L$4:$L$150,0),COLUMN()-COLUMN($T14)),""))))</f>
        <v/>
      </c>
      <c r="Y19" s="53" t="str">
        <f ca="1">IFERROR(OFFSET('セット情報(宅配便）'!$P$2,MATCH($G19,BカートセットID入力!$C$4:$C$150,0),COLUMN()-COLUMN($T14)),IFERROR(OFFSET('セット情報(業務便）'!$P$2,MATCH($G19,BカートセットID入力!$F$4:$F$150,0),COLUMN()-COLUMN($T14)),IFERROR(OFFSET('セット情報（サンプル）'!$N$2,MATCH($G19,BカートセットID入力!$I$4:$I$150,0),COLUMN()-COLUMN($T14)),IFERROR(OFFSET('セット情報（イレギュラーサンプル）'!$N$2,MATCH($G19,BカートセットID入力!$L$4:$L$150,0),COLUMN()-COLUMN($T14)),""))))</f>
        <v/>
      </c>
      <c r="Z19" s="53" t="str">
        <f ca="1">IFERROR(OFFSET('セット情報(宅配便）'!$P$2,MATCH($G19,BカートセットID入力!$C$4:$C$150,0),COLUMN()-COLUMN($T14)),IFERROR(OFFSET('セット情報(業務便）'!$P$2,MATCH($G19,BカートセットID入力!$F$4:$F$150,0),COLUMN()-COLUMN($T14)),IFERROR(OFFSET('セット情報（サンプル）'!$N$2,MATCH($G19,BカートセットID入力!$I$4:$I$150,0),COLUMN()-COLUMN($T14)),IFERROR(OFFSET('セット情報（イレギュラーサンプル）'!$N$2,MATCH($G19,BカートセットID入力!$L$4:$L$150,0),COLUMN()-COLUMN($T14)),""))))</f>
        <v/>
      </c>
      <c r="AA19" s="53" t="str">
        <f ca="1">IFERROR(OFFSET('セット情報(宅配便）'!$P$2,MATCH($G19,BカートセットID入力!$C$4:$C$150,0),COLUMN()-COLUMN($T14)),IFERROR(OFFSET('セット情報(業務便）'!$P$2,MATCH($G19,BカートセットID入力!$F$4:$F$150,0),COLUMN()-COLUMN($T14)),IFERROR(OFFSET('セット情報（サンプル）'!$N$2,MATCH($G19,BカートセットID入力!$I$4:$I$150,0),COLUMN()-COLUMN($T14)),IFERROR(OFFSET('セット情報（イレギュラーサンプル）'!$N$2,MATCH($G19,BカートセットID入力!$L$4:$L$150,0),COLUMN()-COLUMN($T14)),""))))</f>
        <v/>
      </c>
      <c r="AB19" s="53" t="str">
        <f ca="1">IFERROR(OFFSET('セット情報(宅配便）'!$P$2,MATCH($G19,BカートセットID入力!$C$4:$C$150,0),COLUMN()-COLUMN($T14)),IFERROR(OFFSET('セット情報(業務便）'!$P$2,MATCH($G19,BカートセットID入力!$F$4:$F$150,0),COLUMN()-COLUMN($T14)),IFERROR(OFFSET('セット情報（サンプル）'!$N$2,MATCH($G19,BカートセットID入力!$I$4:$I$150,0),COLUMN()-COLUMN($T14)),IFERROR(OFFSET('セット情報（イレギュラーサンプル）'!$N$2,MATCH($G19,BカートセットID入力!$L$4:$L$150,0),COLUMN()-COLUMN($T14)),""))))</f>
        <v/>
      </c>
      <c r="AC19" s="53" t="str">
        <f ca="1">IFERROR(OFFSET('セット情報(宅配便）'!$P$2,MATCH($G19,BカートセットID入力!$C$4:$C$150,0),COLUMN()-COLUMN($T14)),IFERROR(OFFSET('セット情報(業務便）'!$P$2,MATCH($G19,BカートセットID入力!$F$4:$F$150,0),COLUMN()-COLUMN($T14)),IFERROR(OFFSET('セット情報（サンプル）'!$N$2,MATCH($G19,BカートセットID入力!$I$4:$I$150,0),COLUMN()-COLUMN($T14)),IFERROR(OFFSET('セット情報（イレギュラーサンプル）'!$N$2,MATCH($G19,BカートセットID入力!$L$4:$L$150,0),COLUMN()-COLUMN($T14)),""))))</f>
        <v/>
      </c>
      <c r="AD19" s="53" t="str">
        <f ca="1">IFERROR(OFFSET('セット情報(宅配便）'!$P$2,MATCH($G19,BカートセットID入力!$C$4:$C$150,0),COLUMN()-COLUMN($T14)),IFERROR(OFFSET('セット情報(業務便）'!$P$2,MATCH($G19,BカートセットID入力!$F$4:$F$150,0),COLUMN()-COLUMN($T14)),IFERROR(OFFSET('セット情報（サンプル）'!$N$2,MATCH($G19,BカートセットID入力!$I$4:$I$150,0),COLUMN()-COLUMN($T14)),IFERROR(OFFSET('セット情報（イレギュラーサンプル）'!$N$2,MATCH($G19,BカートセットID入力!$L$4:$L$150,0),COLUMN()-COLUMN($T14)),""))))</f>
        <v/>
      </c>
      <c r="AE19" s="53" t="str">
        <f ca="1">IFERROR(OFFSET('セット情報(宅配便）'!$P$2,MATCH($G19,BカートセットID入力!$C$4:$C$150,0),COLUMN()-COLUMN($T14)),IFERROR(OFFSET('セット情報(業務便）'!$P$2,MATCH($G19,BカートセットID入力!$F$4:$F$150,0),COLUMN()-COLUMN($T14)),IFERROR(OFFSET('セット情報（サンプル）'!$N$2,MATCH($G19,BカートセットID入力!$I$4:$I$150,0),COLUMN()-COLUMN($T14)),IFERROR(OFFSET('セット情報（イレギュラーサンプル）'!$N$2,MATCH($G19,BカートセットID入力!$L$4:$L$150,0),COLUMN()-COLUMN($T14)),""))))</f>
        <v/>
      </c>
      <c r="AF19" s="53" t="str">
        <f ca="1">IFERROR(OFFSET('セット情報(宅配便）'!$P$2,MATCH($G19,BカートセットID入力!$C$4:$C$150,0),COLUMN()-COLUMN($T14)),IFERROR(OFFSET('セット情報(業務便）'!$P$2,MATCH($G19,BカートセットID入力!$F$4:$F$150,0),COLUMN()-COLUMN($T14)),IFERROR(OFFSET('セット情報（サンプル）'!$N$2,MATCH($G19,BカートセットID入力!$I$4:$I$150,0),COLUMN()-COLUMN($T14)),IFERROR(OFFSET('セット情報（イレギュラーサンプル）'!$N$2,MATCH($G19,BカートセットID入力!$L$4:$L$150,0),COLUMN()-COLUMN($T14)),""))))</f>
        <v/>
      </c>
      <c r="AG19" s="53" t="str">
        <f ca="1">IFERROR(OFFSET('セット情報(宅配便）'!$P$2,MATCH($G19,BカートセットID入力!$C$4:$C$150,0),COLUMN()-COLUMN($T14)),IFERROR(OFFSET('セット情報(業務便）'!$P$2,MATCH($G19,BカートセットID入力!$F$4:$F$150,0),COLUMN()-COLUMN($T14)),IFERROR(OFFSET('セット情報（サンプル）'!$N$2,MATCH($G19,BカートセットID入力!$I$4:$I$150,0),COLUMN()-COLUMN($T14)),IFERROR(OFFSET('セット情報（イレギュラーサンプル）'!$N$2,MATCH($G19,BカートセットID入力!$L$4:$L$150,0),COLUMN()-COLUMN($T14)),""))))</f>
        <v/>
      </c>
      <c r="AH19" s="53" t="str">
        <f ca="1">IFERROR(OFFSET('セット情報(宅配便）'!$P$2,MATCH($G19,BカートセットID入力!$C$4:$C$150,0),COLUMN()-COLUMN($T14)),IFERROR(OFFSET('セット情報(業務便）'!$P$2,MATCH($G19,BカートセットID入力!$F$4:$F$150,0),COLUMN()-COLUMN($T14)),IFERROR(OFFSET('セット情報（サンプル）'!$N$2,MATCH($G19,BカートセットID入力!$I$4:$I$150,0),COLUMN()-COLUMN($T14)),IFERROR(OFFSET('セット情報（イレギュラーサンプル）'!$N$2,MATCH($G19,BカートセットID入力!$L$4:$L$150,0),COLUMN()-COLUMN($T14)),""))))</f>
        <v/>
      </c>
      <c r="AI19" s="53" t="str">
        <f ca="1">IFERROR(OFFSET('セット情報(宅配便）'!$P$2,MATCH($G19,BカートセットID入力!$C$4:$C$150,0),COLUMN()-COLUMN($T14)),IFERROR(OFFSET('セット情報(業務便）'!$P$2,MATCH($G19,BカートセットID入力!$F$4:$F$150,0),COLUMN()-COLUMN($T14)),IFERROR(OFFSET('セット情報（サンプル）'!$N$2,MATCH($G19,BカートセットID入力!$I$4:$I$150,0),COLUMN()-COLUMN($T14)),IFERROR(OFFSET('セット情報（イレギュラーサンプル）'!$N$2,MATCH($G19,BカートセットID入力!$L$4:$L$150,0),COLUMN()-COLUMN($T14)),""))))</f>
        <v/>
      </c>
      <c r="AJ19" s="53" t="str">
        <f ca="1">IFERROR(OFFSET('セット情報(宅配便）'!$P$2,MATCH($G19,BカートセットID入力!$C$4:$C$150,0),COLUMN()-COLUMN($T14)),IFERROR(OFFSET('セット情報(業務便）'!$P$2,MATCH($G19,BカートセットID入力!$F$4:$F$150,0),COLUMN()-COLUMN($T14)),IFERROR(OFFSET('セット情報（サンプル）'!$N$2,MATCH($G19,BカートセットID入力!$I$4:$I$150,0),COLUMN()-COLUMN($T14)),IFERROR(OFFSET('セット情報（イレギュラーサンプル）'!$N$2,MATCH($G19,BカートセットID入力!$L$4:$L$150,0),COLUMN()-COLUMN($T14)),""))))</f>
        <v/>
      </c>
      <c r="AK19" s="53" t="str">
        <f ca="1">IFERROR(OFFSET('セット情報(宅配便）'!$P$2,MATCH($G19,BカートセットID入力!$C$4:$C$150,0),COLUMN()-COLUMN($T14)),IFERROR(OFFSET('セット情報(業務便）'!$P$2,MATCH($G19,BカートセットID入力!$F$4:$F$150,0),COLUMN()-COLUMN($T14)),IFERROR(OFFSET('セット情報（サンプル）'!$N$2,MATCH($G19,BカートセットID入力!$I$4:$I$150,0),COLUMN()-COLUMN($T14)),IFERROR(OFFSET('セット情報（イレギュラーサンプル）'!$N$2,MATCH($G19,BカートセットID入力!$L$4:$L$150,0),COLUMN()-COLUMN($T14)),""))))</f>
        <v/>
      </c>
      <c r="AL19" s="53" t="str">
        <f ca="1">IFERROR(OFFSET('セット情報(宅配便）'!$P$2,MATCH($G19,BカートセットID入力!$C$4:$C$150,0),COLUMN()-COLUMN($T14)),IFERROR(OFFSET('セット情報(業務便）'!$P$2,MATCH($G19,BカートセットID入力!$F$4:$F$150,0),COLUMN()-COLUMN($T14)),IFERROR(OFFSET('セット情報（サンプル）'!$N$2,MATCH($G19,BカートセットID入力!$I$4:$I$150,0),COLUMN()-COLUMN($T14)),IFERROR(OFFSET('セット情報（イレギュラーサンプル）'!$N$2,MATCH($G19,BカートセットID入力!$L$4:$L$150,0),COLUMN()-COLUMN($T14)),""))))</f>
        <v/>
      </c>
      <c r="AM19" s="53" t="str">
        <f ca="1">IFERROR(OFFSET('セット情報(宅配便）'!$P$2,MATCH($G19,BカートセットID入力!$C$4:$C$150,0),COLUMN()-COLUMN($T14)),IFERROR(OFFSET('セット情報(業務便）'!$P$2,MATCH($G19,BカートセットID入力!$F$4:$F$150,0),COLUMN()-COLUMN($T14)),IFERROR(OFFSET('セット情報（サンプル）'!$N$2,MATCH($G19,BカートセットID入力!$I$4:$I$150,0),COLUMN()-COLUMN($T14)),IFERROR(OFFSET('セット情報（イレギュラーサンプル）'!$N$2,MATCH($G19,BカートセットID入力!$L$4:$L$150,0),COLUMN()-COLUMN($T14)),""))))</f>
        <v/>
      </c>
      <c r="AN19" s="53" t="str">
        <f ca="1">IFERROR(OFFSET('セット情報(宅配便）'!$P$2,MATCH($G19,BカートセットID入力!$C$4:$C$150,0),COLUMN()-COLUMN($T14)),IFERROR(OFFSET('セット情報(業務便）'!$P$2,MATCH($G19,BカートセットID入力!$F$4:$F$150,0),COLUMN()-COLUMN($T14)),IFERROR(OFFSET('セット情報（サンプル）'!$N$2,MATCH($G19,BカートセットID入力!$I$4:$I$150,0),COLUMN()-COLUMN($T14)),IFERROR(OFFSET('セット情報（イレギュラーサンプル）'!$N$2,MATCH($G19,BカートセットID入力!$L$4:$L$150,0),COLUMN()-COLUMN($T14)),""))))</f>
        <v/>
      </c>
      <c r="AO19" s="53" t="str">
        <f ca="1">IFERROR(OFFSET('セット情報(宅配便）'!$P$2,MATCH($G19,BカートセットID入力!$C$4:$C$150,0),COLUMN()-COLUMN($T14)),IFERROR(OFFSET('セット情報(業務便）'!$P$2,MATCH($G19,BカートセットID入力!$F$4:$F$150,0),COLUMN()-COLUMN($T14)),IFERROR(OFFSET('セット情報（サンプル）'!$N$2,MATCH($G19,BカートセットID入力!$I$4:$I$150,0),COLUMN()-COLUMN($T14)),IFERROR(OFFSET('セット情報（イレギュラーサンプル）'!$N$2,MATCH($G19,BカートセットID入力!$L$4:$L$150,0),COLUMN()-COLUMN($T14)),""))))</f>
        <v/>
      </c>
      <c r="AP19" s="53" t="str">
        <f ca="1">IFERROR(OFFSET('セット情報(宅配便）'!$P$2,MATCH($G19,BカートセットID入力!$C$4:$C$150,0),COLUMN()-COLUMN($T14)),IFERROR(OFFSET('セット情報(業務便）'!$P$2,MATCH($G19,BカートセットID入力!$F$4:$F$150,0),COLUMN()-COLUMN($T14)),IFERROR(OFFSET('セット情報（サンプル）'!$N$2,MATCH($G19,BカートセットID入力!$I$4:$I$150,0),COLUMN()-COLUMN($T14)),IFERROR(OFFSET('セット情報（イレギュラーサンプル）'!$N$2,MATCH($G19,BカートセットID入力!$L$4:$L$150,0),COLUMN()-COLUMN($T14)),""))))</f>
        <v/>
      </c>
      <c r="AQ19" s="53" t="str">
        <f ca="1">IFERROR(OFFSET('セット情報(宅配便）'!$P$2,MATCH($G19,BカートセットID入力!$C$4:$C$150,0),COLUMN()-COLUMN($T14)),IFERROR(OFFSET('セット情報(業務便）'!$P$2,MATCH($G19,BカートセットID入力!$F$4:$F$150,0),COLUMN()-COLUMN($T14)),IFERROR(OFFSET('セット情報（サンプル）'!$N$2,MATCH($G19,BカートセットID入力!$I$4:$I$150,0),COLUMN()-COLUMN($T14)),IFERROR(OFFSET('セット情報（イレギュラーサンプル）'!$N$2,MATCH($G19,BカートセットID入力!$L$4:$L$150,0),COLUMN()-COLUMN($T14)),""))))</f>
        <v/>
      </c>
      <c r="AR19" s="53" t="str">
        <f ca="1">IFERROR(OFFSET('セット情報(宅配便）'!$P$2,MATCH($G19,BカートセットID入力!$C$4:$C$150,0),COLUMN()-COLUMN($T14)),IFERROR(OFFSET('セット情報(業務便）'!$P$2,MATCH($G19,BカートセットID入力!$F$4:$F$150,0),COLUMN()-COLUMN($T14)),IFERROR(OFFSET('セット情報（サンプル）'!$N$2,MATCH($G19,BカートセットID入力!$I$4:$I$150,0),COLUMN()-COLUMN($T14)),IFERROR(OFFSET('セット情報（イレギュラーサンプル）'!$N$2,MATCH($G19,BカートセットID入力!$L$4:$L$150,0),COLUMN()-COLUMN($T14)),""))))</f>
        <v/>
      </c>
      <c r="AS19" s="53" t="str">
        <f ca="1">IFERROR(OFFSET('セット情報(宅配便）'!$P$2,MATCH($G19,BカートセットID入力!$C$4:$C$150,0),COLUMN()-COLUMN($T14)),IFERROR(OFFSET('セット情報(業務便）'!$P$2,MATCH($G19,BカートセットID入力!$F$4:$F$150,0),COLUMN()-COLUMN($T14)),IFERROR(OFFSET('セット情報（サンプル）'!$N$2,MATCH($G19,BカートセットID入力!$I$4:$I$150,0),COLUMN()-COLUMN($T14)),IFERROR(OFFSET('セット情報（イレギュラーサンプル）'!$N$2,MATCH($G19,BカートセットID入力!$L$4:$L$150,0),COLUMN()-COLUMN($T14)),""))))</f>
        <v/>
      </c>
    </row>
    <row r="20" spans="1:45">
      <c r="A20" s="53" t="str">
        <f>IF(ISBLANK(現行セット情報CSV!A20),"",現行セット情報CSV!A20)</f>
        <v/>
      </c>
      <c r="B20" s="53" t="str">
        <f>IF(ISBLANK(現行セット情報CSV!B20),"",現行セット情報CSV!B20)</f>
        <v/>
      </c>
      <c r="C20" s="53" t="str">
        <f>IF(ISBLANK(現行セット情報CSV!C20),"",現行セット情報CSV!C20)</f>
        <v/>
      </c>
      <c r="D20" s="53" t="str">
        <f>IF(ISBLANK(現行セット情報CSV!D20),"",現行セット情報CSV!D20)</f>
        <v/>
      </c>
      <c r="E20" s="53" t="str">
        <f>IF(ISBLANK(現行セット情報CSV!E20),"",現行セット情報CSV!E20)</f>
        <v/>
      </c>
      <c r="F20" s="53" t="str">
        <f>IF(ISBLANK(現行セット情報CSV!F20),"",現行セット情報CSV!F20)</f>
        <v/>
      </c>
      <c r="G20" s="53" t="str">
        <f>IF(ISBLANK(現行セット情報CSV!G20),"",現行セット情報CSV!G20)</f>
        <v/>
      </c>
      <c r="H20" s="53" t="str">
        <f>IF(ISBLANK(現行セット情報CSV!H20),"",現行セット情報CSV!H20)</f>
        <v/>
      </c>
      <c r="I20" s="53" t="str">
        <f>IF(ISBLANK(現行セット情報CSV!I20),"",現行セット情報CSV!I20)</f>
        <v/>
      </c>
      <c r="J20" s="53" t="str">
        <f>IF(ISBLANK(現行セット情報CSV!J20),"",現行セット情報CSV!J20)</f>
        <v/>
      </c>
      <c r="K20" s="53" t="str">
        <f>IF(ISBLANK(現行セット情報CSV!K20),"",現行セット情報CSV!K20)</f>
        <v/>
      </c>
      <c r="L20" s="53" t="str">
        <f>IF(ISBLANK(現行セット情報CSV!L20),"",現行セット情報CSV!L20)</f>
        <v/>
      </c>
      <c r="M20" s="53" t="str">
        <f>IF(ISBLANK(現行セット情報CSV!M20),"",現行セット情報CSV!M20)</f>
        <v/>
      </c>
      <c r="N20" s="53" t="str">
        <f>IF(ISBLANK(現行セット情報CSV!N20),"",現行セット情報CSV!N20)</f>
        <v/>
      </c>
      <c r="O20" s="53" t="str">
        <f>IF(ISBLANK(現行セット情報CSV!O20),"",現行セット情報CSV!O20)</f>
        <v/>
      </c>
      <c r="P20" s="53" t="str">
        <f>IF(ISBLANK(現行セット情報CSV!P20),"",現行セット情報CSV!P20)</f>
        <v/>
      </c>
      <c r="Q20" s="53" t="str">
        <f>IF(ISBLANK(現行セット情報CSV!Q20),"",現行セット情報CSV!Q20)</f>
        <v/>
      </c>
      <c r="R20" s="53" t="str">
        <f>IF(ISBLANK(現行セット情報CSV!R20),"",現行セット情報CSV!R20)</f>
        <v/>
      </c>
      <c r="S20" s="53" t="str">
        <f>IF(ISBLANK(現行セット情報CSV!S20),"",現行セット情報CSV!S20)</f>
        <v/>
      </c>
      <c r="T20" s="53" t="str">
        <f ca="1">IFERROR(OFFSET('セット情報(宅配便）'!$P$2,MATCH($G20,BカートセットID入力!$C$4:$C$150,0),COLUMN()-COLUMN($T15)),IFERROR(OFFSET('セット情報(業務便）'!$P$2,MATCH($G20,BカートセットID入力!$F$4:$F$150,0),COLUMN()-COLUMN($T15)),IFERROR(OFFSET('セット情報（サンプル）'!$N$2,MATCH($G20,BカートセットID入力!$I$4:$I$150,0),COLUMN()-COLUMN($T15)),IFERROR(OFFSET('セット情報（イレギュラーサンプル）'!$N$2,MATCH($G20,BカートセットID入力!$L$4:$L$150,0),COLUMN()-COLUMN($T15)),""))))</f>
        <v/>
      </c>
      <c r="U20" s="53" t="str">
        <f ca="1">IFERROR(OFFSET('セット情報(宅配便）'!$P$2,MATCH($G20,BカートセットID入力!$C$4:$C$150,0),COLUMN()-COLUMN($T15)),IFERROR(OFFSET('セット情報(業務便）'!$P$2,MATCH($G20,BカートセットID入力!$F$4:$F$150,0),COLUMN()-COLUMN($T15)),IFERROR(OFFSET('セット情報（サンプル）'!$N$2,MATCH($G20,BカートセットID入力!$I$4:$I$150,0),COLUMN()-COLUMN($T15)),IFERROR(OFFSET('セット情報（イレギュラーサンプル）'!$N$2,MATCH($G20,BカートセットID入力!$L$4:$L$150,0),COLUMN()-COLUMN($T15)),""))))</f>
        <v/>
      </c>
      <c r="V20" s="53" t="str">
        <f ca="1">IFERROR(OFFSET('セット情報(宅配便）'!$P$2,MATCH($G20,BカートセットID入力!$C$4:$C$150,0),COLUMN()-COLUMN($T15)),IFERROR(OFFSET('セット情報(業務便）'!$P$2,MATCH($G20,BカートセットID入力!$F$4:$F$150,0),COLUMN()-COLUMN($T15)),IFERROR(OFFSET('セット情報（サンプル）'!$N$2,MATCH($G20,BカートセットID入力!$I$4:$I$150,0),COLUMN()-COLUMN($T15)),IFERROR(OFFSET('セット情報（イレギュラーサンプル）'!$N$2,MATCH($G20,BカートセットID入力!$L$4:$L$150,0),COLUMN()-COLUMN($T15)),""))))</f>
        <v/>
      </c>
      <c r="W20" s="53" t="str">
        <f ca="1">IFERROR(OFFSET('セット情報(宅配便）'!$P$2,MATCH($G20,BカートセットID入力!$C$4:$C$150,0),COLUMN()-COLUMN($T15)),IFERROR(OFFSET('セット情報(業務便）'!$P$2,MATCH($G20,BカートセットID入力!$F$4:$F$150,0),COLUMN()-COLUMN($T15)),IFERROR(OFFSET('セット情報（サンプル）'!$N$2,MATCH($G20,BカートセットID入力!$I$4:$I$150,0),COLUMN()-COLUMN($T15)),IFERROR(OFFSET('セット情報（イレギュラーサンプル）'!$N$2,MATCH($G20,BカートセットID入力!$L$4:$L$150,0),COLUMN()-COLUMN($T15)),""))))</f>
        <v/>
      </c>
      <c r="X20" s="53" t="str">
        <f ca="1">IFERROR(OFFSET('セット情報(宅配便）'!$P$2,MATCH($G20,BカートセットID入力!$C$4:$C$150,0),COLUMN()-COLUMN($T15)),IFERROR(OFFSET('セット情報(業務便）'!$P$2,MATCH($G20,BカートセットID入力!$F$4:$F$150,0),COLUMN()-COLUMN($T15)),IFERROR(OFFSET('セット情報（サンプル）'!$N$2,MATCH($G20,BカートセットID入力!$I$4:$I$150,0),COLUMN()-COLUMN($T15)),IFERROR(OFFSET('セット情報（イレギュラーサンプル）'!$N$2,MATCH($G20,BカートセットID入力!$L$4:$L$150,0),COLUMN()-COLUMN($T15)),""))))</f>
        <v/>
      </c>
      <c r="Y20" s="53" t="str">
        <f ca="1">IFERROR(OFFSET('セット情報(宅配便）'!$P$2,MATCH($G20,BカートセットID入力!$C$4:$C$150,0),COLUMN()-COLUMN($T15)),IFERROR(OFFSET('セット情報(業務便）'!$P$2,MATCH($G20,BカートセットID入力!$F$4:$F$150,0),COLUMN()-COLUMN($T15)),IFERROR(OFFSET('セット情報（サンプル）'!$N$2,MATCH($G20,BカートセットID入力!$I$4:$I$150,0),COLUMN()-COLUMN($T15)),IFERROR(OFFSET('セット情報（イレギュラーサンプル）'!$N$2,MATCH($G20,BカートセットID入力!$L$4:$L$150,0),COLUMN()-COLUMN($T15)),""))))</f>
        <v/>
      </c>
      <c r="Z20" s="53" t="str">
        <f ca="1">IFERROR(OFFSET('セット情報(宅配便）'!$P$2,MATCH($G20,BカートセットID入力!$C$4:$C$150,0),COLUMN()-COLUMN($T15)),IFERROR(OFFSET('セット情報(業務便）'!$P$2,MATCH($G20,BカートセットID入力!$F$4:$F$150,0),COLUMN()-COLUMN($T15)),IFERROR(OFFSET('セット情報（サンプル）'!$N$2,MATCH($G20,BカートセットID入力!$I$4:$I$150,0),COLUMN()-COLUMN($T15)),IFERROR(OFFSET('セット情報（イレギュラーサンプル）'!$N$2,MATCH($G20,BカートセットID入力!$L$4:$L$150,0),COLUMN()-COLUMN($T15)),""))))</f>
        <v/>
      </c>
      <c r="AA20" s="53" t="str">
        <f ca="1">IFERROR(OFFSET('セット情報(宅配便）'!$P$2,MATCH($G20,BカートセットID入力!$C$4:$C$150,0),COLUMN()-COLUMN($T15)),IFERROR(OFFSET('セット情報(業務便）'!$P$2,MATCH($G20,BカートセットID入力!$F$4:$F$150,0),COLUMN()-COLUMN($T15)),IFERROR(OFFSET('セット情報（サンプル）'!$N$2,MATCH($G20,BカートセットID入力!$I$4:$I$150,0),COLUMN()-COLUMN($T15)),IFERROR(OFFSET('セット情報（イレギュラーサンプル）'!$N$2,MATCH($G20,BカートセットID入力!$L$4:$L$150,0),COLUMN()-COLUMN($T15)),""))))</f>
        <v/>
      </c>
      <c r="AB20" s="53" t="str">
        <f ca="1">IFERROR(OFFSET('セット情報(宅配便）'!$P$2,MATCH($G20,BカートセットID入力!$C$4:$C$150,0),COLUMN()-COLUMN($T15)),IFERROR(OFFSET('セット情報(業務便）'!$P$2,MATCH($G20,BカートセットID入力!$F$4:$F$150,0),COLUMN()-COLUMN($T15)),IFERROR(OFFSET('セット情報（サンプル）'!$N$2,MATCH($G20,BカートセットID入力!$I$4:$I$150,0),COLUMN()-COLUMN($T15)),IFERROR(OFFSET('セット情報（イレギュラーサンプル）'!$N$2,MATCH($G20,BカートセットID入力!$L$4:$L$150,0),COLUMN()-COLUMN($T15)),""))))</f>
        <v/>
      </c>
      <c r="AC20" s="53" t="str">
        <f ca="1">IFERROR(OFFSET('セット情報(宅配便）'!$P$2,MATCH($G20,BカートセットID入力!$C$4:$C$150,0),COLUMN()-COLUMN($T15)),IFERROR(OFFSET('セット情報(業務便）'!$P$2,MATCH($G20,BカートセットID入力!$F$4:$F$150,0),COLUMN()-COLUMN($T15)),IFERROR(OFFSET('セット情報（サンプル）'!$N$2,MATCH($G20,BカートセットID入力!$I$4:$I$150,0),COLUMN()-COLUMN($T15)),IFERROR(OFFSET('セット情報（イレギュラーサンプル）'!$N$2,MATCH($G20,BカートセットID入力!$L$4:$L$150,0),COLUMN()-COLUMN($T15)),""))))</f>
        <v/>
      </c>
      <c r="AD20" s="53" t="str">
        <f ca="1">IFERROR(OFFSET('セット情報(宅配便）'!$P$2,MATCH($G20,BカートセットID入力!$C$4:$C$150,0),COLUMN()-COLUMN($T15)),IFERROR(OFFSET('セット情報(業務便）'!$P$2,MATCH($G20,BカートセットID入力!$F$4:$F$150,0),COLUMN()-COLUMN($T15)),IFERROR(OFFSET('セット情報（サンプル）'!$N$2,MATCH($G20,BカートセットID入力!$I$4:$I$150,0),COLUMN()-COLUMN($T15)),IFERROR(OFFSET('セット情報（イレギュラーサンプル）'!$N$2,MATCH($G20,BカートセットID入力!$L$4:$L$150,0),COLUMN()-COLUMN($T15)),""))))</f>
        <v/>
      </c>
      <c r="AE20" s="53" t="str">
        <f ca="1">IFERROR(OFFSET('セット情報(宅配便）'!$P$2,MATCH($G20,BカートセットID入力!$C$4:$C$150,0),COLUMN()-COLUMN($T15)),IFERROR(OFFSET('セット情報(業務便）'!$P$2,MATCH($G20,BカートセットID入力!$F$4:$F$150,0),COLUMN()-COLUMN($T15)),IFERROR(OFFSET('セット情報（サンプル）'!$N$2,MATCH($G20,BカートセットID入力!$I$4:$I$150,0),COLUMN()-COLUMN($T15)),IFERROR(OFFSET('セット情報（イレギュラーサンプル）'!$N$2,MATCH($G20,BカートセットID入力!$L$4:$L$150,0),COLUMN()-COLUMN($T15)),""))))</f>
        <v/>
      </c>
      <c r="AF20" s="53" t="str">
        <f ca="1">IFERROR(OFFSET('セット情報(宅配便）'!$P$2,MATCH($G20,BカートセットID入力!$C$4:$C$150,0),COLUMN()-COLUMN($T15)),IFERROR(OFFSET('セット情報(業務便）'!$P$2,MATCH($G20,BカートセットID入力!$F$4:$F$150,0),COLUMN()-COLUMN($T15)),IFERROR(OFFSET('セット情報（サンプル）'!$N$2,MATCH($G20,BカートセットID入力!$I$4:$I$150,0),COLUMN()-COLUMN($T15)),IFERROR(OFFSET('セット情報（イレギュラーサンプル）'!$N$2,MATCH($G20,BカートセットID入力!$L$4:$L$150,0),COLUMN()-COLUMN($T15)),""))))</f>
        <v/>
      </c>
      <c r="AG20" s="53" t="str">
        <f ca="1">IFERROR(OFFSET('セット情報(宅配便）'!$P$2,MATCH($G20,BカートセットID入力!$C$4:$C$150,0),COLUMN()-COLUMN($T15)),IFERROR(OFFSET('セット情報(業務便）'!$P$2,MATCH($G20,BカートセットID入力!$F$4:$F$150,0),COLUMN()-COLUMN($T15)),IFERROR(OFFSET('セット情報（サンプル）'!$N$2,MATCH($G20,BカートセットID入力!$I$4:$I$150,0),COLUMN()-COLUMN($T15)),IFERROR(OFFSET('セット情報（イレギュラーサンプル）'!$N$2,MATCH($G20,BカートセットID入力!$L$4:$L$150,0),COLUMN()-COLUMN($T15)),""))))</f>
        <v/>
      </c>
      <c r="AH20" s="53" t="str">
        <f ca="1">IFERROR(OFFSET('セット情報(宅配便）'!$P$2,MATCH($G20,BカートセットID入力!$C$4:$C$150,0),COLUMN()-COLUMN($T15)),IFERROR(OFFSET('セット情報(業務便）'!$P$2,MATCH($G20,BカートセットID入力!$F$4:$F$150,0),COLUMN()-COLUMN($T15)),IFERROR(OFFSET('セット情報（サンプル）'!$N$2,MATCH($G20,BカートセットID入力!$I$4:$I$150,0),COLUMN()-COLUMN($T15)),IFERROR(OFFSET('セット情報（イレギュラーサンプル）'!$N$2,MATCH($G20,BカートセットID入力!$L$4:$L$150,0),COLUMN()-COLUMN($T15)),""))))</f>
        <v/>
      </c>
      <c r="AI20" s="53" t="str">
        <f ca="1">IFERROR(OFFSET('セット情報(宅配便）'!$P$2,MATCH($G20,BカートセットID入力!$C$4:$C$150,0),COLUMN()-COLUMN($T15)),IFERROR(OFFSET('セット情報(業務便）'!$P$2,MATCH($G20,BカートセットID入力!$F$4:$F$150,0),COLUMN()-COLUMN($T15)),IFERROR(OFFSET('セット情報（サンプル）'!$N$2,MATCH($G20,BカートセットID入力!$I$4:$I$150,0),COLUMN()-COLUMN($T15)),IFERROR(OFFSET('セット情報（イレギュラーサンプル）'!$N$2,MATCH($G20,BカートセットID入力!$L$4:$L$150,0),COLUMN()-COLUMN($T15)),""))))</f>
        <v/>
      </c>
      <c r="AJ20" s="53" t="str">
        <f ca="1">IFERROR(OFFSET('セット情報(宅配便）'!$P$2,MATCH($G20,BカートセットID入力!$C$4:$C$150,0),COLUMN()-COLUMN($T15)),IFERROR(OFFSET('セット情報(業務便）'!$P$2,MATCH($G20,BカートセットID入力!$F$4:$F$150,0),COLUMN()-COLUMN($T15)),IFERROR(OFFSET('セット情報（サンプル）'!$N$2,MATCH($G20,BカートセットID入力!$I$4:$I$150,0),COLUMN()-COLUMN($T15)),IFERROR(OFFSET('セット情報（イレギュラーサンプル）'!$N$2,MATCH($G20,BカートセットID入力!$L$4:$L$150,0),COLUMN()-COLUMN($T15)),""))))</f>
        <v/>
      </c>
      <c r="AK20" s="53" t="str">
        <f ca="1">IFERROR(OFFSET('セット情報(宅配便）'!$P$2,MATCH($G20,BカートセットID入力!$C$4:$C$150,0),COLUMN()-COLUMN($T15)),IFERROR(OFFSET('セット情報(業務便）'!$P$2,MATCH($G20,BカートセットID入力!$F$4:$F$150,0),COLUMN()-COLUMN($T15)),IFERROR(OFFSET('セット情報（サンプル）'!$N$2,MATCH($G20,BカートセットID入力!$I$4:$I$150,0),COLUMN()-COLUMN($T15)),IFERROR(OFFSET('セット情報（イレギュラーサンプル）'!$N$2,MATCH($G20,BカートセットID入力!$L$4:$L$150,0),COLUMN()-COLUMN($T15)),""))))</f>
        <v/>
      </c>
      <c r="AL20" s="53" t="str">
        <f ca="1">IFERROR(OFFSET('セット情報(宅配便）'!$P$2,MATCH($G20,BカートセットID入力!$C$4:$C$150,0),COLUMN()-COLUMN($T15)),IFERROR(OFFSET('セット情報(業務便）'!$P$2,MATCH($G20,BカートセットID入力!$F$4:$F$150,0),COLUMN()-COLUMN($T15)),IFERROR(OFFSET('セット情報（サンプル）'!$N$2,MATCH($G20,BカートセットID入力!$I$4:$I$150,0),COLUMN()-COLUMN($T15)),IFERROR(OFFSET('セット情報（イレギュラーサンプル）'!$N$2,MATCH($G20,BカートセットID入力!$L$4:$L$150,0),COLUMN()-COLUMN($T15)),""))))</f>
        <v/>
      </c>
      <c r="AM20" s="53" t="str">
        <f ca="1">IFERROR(OFFSET('セット情報(宅配便）'!$P$2,MATCH($G20,BカートセットID入力!$C$4:$C$150,0),COLUMN()-COLUMN($T15)),IFERROR(OFFSET('セット情報(業務便）'!$P$2,MATCH($G20,BカートセットID入力!$F$4:$F$150,0),COLUMN()-COLUMN($T15)),IFERROR(OFFSET('セット情報（サンプル）'!$N$2,MATCH($G20,BカートセットID入力!$I$4:$I$150,0),COLUMN()-COLUMN($T15)),IFERROR(OFFSET('セット情報（イレギュラーサンプル）'!$N$2,MATCH($G20,BカートセットID入力!$L$4:$L$150,0),COLUMN()-COLUMN($T15)),""))))</f>
        <v/>
      </c>
      <c r="AN20" s="53" t="str">
        <f ca="1">IFERROR(OFFSET('セット情報(宅配便）'!$P$2,MATCH($G20,BカートセットID入力!$C$4:$C$150,0),COLUMN()-COLUMN($T15)),IFERROR(OFFSET('セット情報(業務便）'!$P$2,MATCH($G20,BカートセットID入力!$F$4:$F$150,0),COLUMN()-COLUMN($T15)),IFERROR(OFFSET('セット情報（サンプル）'!$N$2,MATCH($G20,BカートセットID入力!$I$4:$I$150,0),COLUMN()-COLUMN($T15)),IFERROR(OFFSET('セット情報（イレギュラーサンプル）'!$N$2,MATCH($G20,BカートセットID入力!$L$4:$L$150,0),COLUMN()-COLUMN($T15)),""))))</f>
        <v/>
      </c>
      <c r="AO20" s="53" t="str">
        <f ca="1">IFERROR(OFFSET('セット情報(宅配便）'!$P$2,MATCH($G20,BカートセットID入力!$C$4:$C$150,0),COLUMN()-COLUMN($T15)),IFERROR(OFFSET('セット情報(業務便）'!$P$2,MATCH($G20,BカートセットID入力!$F$4:$F$150,0),COLUMN()-COLUMN($T15)),IFERROR(OFFSET('セット情報（サンプル）'!$N$2,MATCH($G20,BカートセットID入力!$I$4:$I$150,0),COLUMN()-COLUMN($T15)),IFERROR(OFFSET('セット情報（イレギュラーサンプル）'!$N$2,MATCH($G20,BカートセットID入力!$L$4:$L$150,0),COLUMN()-COLUMN($T15)),""))))</f>
        <v/>
      </c>
      <c r="AP20" s="53" t="str">
        <f ca="1">IFERROR(OFFSET('セット情報(宅配便）'!$P$2,MATCH($G20,BカートセットID入力!$C$4:$C$150,0),COLUMN()-COLUMN($T15)),IFERROR(OFFSET('セット情報(業務便）'!$P$2,MATCH($G20,BカートセットID入力!$F$4:$F$150,0),COLUMN()-COLUMN($T15)),IFERROR(OFFSET('セット情報（サンプル）'!$N$2,MATCH($G20,BカートセットID入力!$I$4:$I$150,0),COLUMN()-COLUMN($T15)),IFERROR(OFFSET('セット情報（イレギュラーサンプル）'!$N$2,MATCH($G20,BカートセットID入力!$L$4:$L$150,0),COLUMN()-COLUMN($T15)),""))))</f>
        <v/>
      </c>
      <c r="AQ20" s="53" t="str">
        <f ca="1">IFERROR(OFFSET('セット情報(宅配便）'!$P$2,MATCH($G20,BカートセットID入力!$C$4:$C$150,0),COLUMN()-COLUMN($T15)),IFERROR(OFFSET('セット情報(業務便）'!$P$2,MATCH($G20,BカートセットID入力!$F$4:$F$150,0),COLUMN()-COLUMN($T15)),IFERROR(OFFSET('セット情報（サンプル）'!$N$2,MATCH($G20,BカートセットID入力!$I$4:$I$150,0),COLUMN()-COLUMN($T15)),IFERROR(OFFSET('セット情報（イレギュラーサンプル）'!$N$2,MATCH($G20,BカートセットID入力!$L$4:$L$150,0),COLUMN()-COLUMN($T15)),""))))</f>
        <v/>
      </c>
      <c r="AR20" s="53" t="str">
        <f ca="1">IFERROR(OFFSET('セット情報(宅配便）'!$P$2,MATCH($G20,BカートセットID入力!$C$4:$C$150,0),COLUMN()-COLUMN($T15)),IFERROR(OFFSET('セット情報(業務便）'!$P$2,MATCH($G20,BカートセットID入力!$F$4:$F$150,0),COLUMN()-COLUMN($T15)),IFERROR(OFFSET('セット情報（サンプル）'!$N$2,MATCH($G20,BカートセットID入力!$I$4:$I$150,0),COLUMN()-COLUMN($T15)),IFERROR(OFFSET('セット情報（イレギュラーサンプル）'!$N$2,MATCH($G20,BカートセットID入力!$L$4:$L$150,0),COLUMN()-COLUMN($T15)),""))))</f>
        <v/>
      </c>
      <c r="AS20" s="53" t="str">
        <f ca="1">IFERROR(OFFSET('セット情報(宅配便）'!$P$2,MATCH($G20,BカートセットID入力!$C$4:$C$150,0),COLUMN()-COLUMN($T15)),IFERROR(OFFSET('セット情報(業務便）'!$P$2,MATCH($G20,BカートセットID入力!$F$4:$F$150,0),COLUMN()-COLUMN($T15)),IFERROR(OFFSET('セット情報（サンプル）'!$N$2,MATCH($G20,BカートセットID入力!$I$4:$I$150,0),COLUMN()-COLUMN($T15)),IFERROR(OFFSET('セット情報（イレギュラーサンプル）'!$N$2,MATCH($G20,BカートセットID入力!$L$4:$L$150,0),COLUMN()-COLUMN($T15)),""))))</f>
        <v/>
      </c>
    </row>
    <row r="21" spans="1:45">
      <c r="A21" s="53" t="str">
        <f>IF(ISBLANK(現行セット情報CSV!A21),"",現行セット情報CSV!A21)</f>
        <v/>
      </c>
      <c r="B21" s="53" t="str">
        <f>IF(ISBLANK(現行セット情報CSV!B21),"",現行セット情報CSV!B21)</f>
        <v/>
      </c>
      <c r="C21" s="53" t="str">
        <f>IF(ISBLANK(現行セット情報CSV!C21),"",現行セット情報CSV!C21)</f>
        <v/>
      </c>
      <c r="D21" s="53" t="str">
        <f>IF(ISBLANK(現行セット情報CSV!D21),"",現行セット情報CSV!D21)</f>
        <v/>
      </c>
      <c r="E21" s="53" t="str">
        <f>IF(ISBLANK(現行セット情報CSV!E21),"",現行セット情報CSV!E21)</f>
        <v/>
      </c>
      <c r="F21" s="53" t="str">
        <f>IF(ISBLANK(現行セット情報CSV!F21),"",現行セット情報CSV!F21)</f>
        <v/>
      </c>
      <c r="G21" s="53" t="str">
        <f>IF(ISBLANK(現行セット情報CSV!G21),"",現行セット情報CSV!G21)</f>
        <v/>
      </c>
      <c r="H21" s="53" t="str">
        <f>IF(ISBLANK(現行セット情報CSV!H21),"",現行セット情報CSV!H21)</f>
        <v/>
      </c>
      <c r="I21" s="53" t="str">
        <f>IF(ISBLANK(現行セット情報CSV!I21),"",現行セット情報CSV!I21)</f>
        <v/>
      </c>
      <c r="J21" s="53" t="str">
        <f>IF(ISBLANK(現行セット情報CSV!J21),"",現行セット情報CSV!J21)</f>
        <v/>
      </c>
      <c r="K21" s="53" t="str">
        <f>IF(ISBLANK(現行セット情報CSV!K21),"",現行セット情報CSV!K21)</f>
        <v/>
      </c>
      <c r="L21" s="53" t="str">
        <f>IF(ISBLANK(現行セット情報CSV!L21),"",現行セット情報CSV!L21)</f>
        <v/>
      </c>
      <c r="M21" s="53" t="str">
        <f>IF(ISBLANK(現行セット情報CSV!M21),"",現行セット情報CSV!M21)</f>
        <v/>
      </c>
      <c r="N21" s="53" t="str">
        <f>IF(ISBLANK(現行セット情報CSV!N21),"",現行セット情報CSV!N21)</f>
        <v/>
      </c>
      <c r="O21" s="53" t="str">
        <f>IF(ISBLANK(現行セット情報CSV!O21),"",現行セット情報CSV!O21)</f>
        <v/>
      </c>
      <c r="P21" s="53" t="str">
        <f>IF(ISBLANK(現行セット情報CSV!P21),"",現行セット情報CSV!P21)</f>
        <v/>
      </c>
      <c r="Q21" s="53" t="str">
        <f>IF(ISBLANK(現行セット情報CSV!Q21),"",現行セット情報CSV!Q21)</f>
        <v/>
      </c>
      <c r="R21" s="53" t="str">
        <f>IF(ISBLANK(現行セット情報CSV!R21),"",現行セット情報CSV!R21)</f>
        <v/>
      </c>
      <c r="S21" s="53" t="str">
        <f>IF(ISBLANK(現行セット情報CSV!S21),"",現行セット情報CSV!S21)</f>
        <v/>
      </c>
      <c r="T21" s="53" t="str">
        <f ca="1">IFERROR(OFFSET('セット情報(宅配便）'!$P$2,MATCH($G21,BカートセットID入力!$C$4:$C$150,0),COLUMN()-COLUMN($T16)),IFERROR(OFFSET('セット情報(業務便）'!$P$2,MATCH($G21,BカートセットID入力!$F$4:$F$150,0),COLUMN()-COLUMN($T16)),IFERROR(OFFSET('セット情報（サンプル）'!$N$2,MATCH($G21,BカートセットID入力!$I$4:$I$150,0),COLUMN()-COLUMN($T16)),IFERROR(OFFSET('セット情報（イレギュラーサンプル）'!$N$2,MATCH($G21,BカートセットID入力!$L$4:$L$150,0),COLUMN()-COLUMN($T16)),""))))</f>
        <v/>
      </c>
      <c r="U21" s="53" t="str">
        <f ca="1">IFERROR(OFFSET('セット情報(宅配便）'!$P$2,MATCH($G21,BカートセットID入力!$C$4:$C$150,0),COLUMN()-COLUMN($T16)),IFERROR(OFFSET('セット情報(業務便）'!$P$2,MATCH($G21,BカートセットID入力!$F$4:$F$150,0),COLUMN()-COLUMN($T16)),IFERROR(OFFSET('セット情報（サンプル）'!$N$2,MATCH($G21,BカートセットID入力!$I$4:$I$150,0),COLUMN()-COLUMN($T16)),IFERROR(OFFSET('セット情報（イレギュラーサンプル）'!$N$2,MATCH($G21,BカートセットID入力!$L$4:$L$150,0),COLUMN()-COLUMN($T16)),""))))</f>
        <v/>
      </c>
      <c r="V21" s="53" t="str">
        <f ca="1">IFERROR(OFFSET('セット情報(宅配便）'!$P$2,MATCH($G21,BカートセットID入力!$C$4:$C$150,0),COLUMN()-COLUMN($T16)),IFERROR(OFFSET('セット情報(業務便）'!$P$2,MATCH($G21,BカートセットID入力!$F$4:$F$150,0),COLUMN()-COLUMN($T16)),IFERROR(OFFSET('セット情報（サンプル）'!$N$2,MATCH($G21,BカートセットID入力!$I$4:$I$150,0),COLUMN()-COLUMN($T16)),IFERROR(OFFSET('セット情報（イレギュラーサンプル）'!$N$2,MATCH($G21,BカートセットID入力!$L$4:$L$150,0),COLUMN()-COLUMN($T16)),""))))</f>
        <v/>
      </c>
      <c r="W21" s="53" t="str">
        <f ca="1">IFERROR(OFFSET('セット情報(宅配便）'!$P$2,MATCH($G21,BカートセットID入力!$C$4:$C$150,0),COLUMN()-COLUMN($T16)),IFERROR(OFFSET('セット情報(業務便）'!$P$2,MATCH($G21,BカートセットID入力!$F$4:$F$150,0),COLUMN()-COLUMN($T16)),IFERROR(OFFSET('セット情報（サンプル）'!$N$2,MATCH($G21,BカートセットID入力!$I$4:$I$150,0),COLUMN()-COLUMN($T16)),IFERROR(OFFSET('セット情報（イレギュラーサンプル）'!$N$2,MATCH($G21,BカートセットID入力!$L$4:$L$150,0),COLUMN()-COLUMN($T16)),""))))</f>
        <v/>
      </c>
      <c r="X21" s="53" t="str">
        <f ca="1">IFERROR(OFFSET('セット情報(宅配便）'!$P$2,MATCH($G21,BカートセットID入力!$C$4:$C$150,0),COLUMN()-COLUMN($T16)),IFERROR(OFFSET('セット情報(業務便）'!$P$2,MATCH($G21,BカートセットID入力!$F$4:$F$150,0),COLUMN()-COLUMN($T16)),IFERROR(OFFSET('セット情報（サンプル）'!$N$2,MATCH($G21,BカートセットID入力!$I$4:$I$150,0),COLUMN()-COLUMN($T16)),IFERROR(OFFSET('セット情報（イレギュラーサンプル）'!$N$2,MATCH($G21,BカートセットID入力!$L$4:$L$150,0),COLUMN()-COLUMN($T16)),""))))</f>
        <v/>
      </c>
      <c r="Y21" s="53" t="str">
        <f ca="1">IFERROR(OFFSET('セット情報(宅配便）'!$P$2,MATCH($G21,BカートセットID入力!$C$4:$C$150,0),COLUMN()-COLUMN($T16)),IFERROR(OFFSET('セット情報(業務便）'!$P$2,MATCH($G21,BカートセットID入力!$F$4:$F$150,0),COLUMN()-COLUMN($T16)),IFERROR(OFFSET('セット情報（サンプル）'!$N$2,MATCH($G21,BカートセットID入力!$I$4:$I$150,0),COLUMN()-COLUMN($T16)),IFERROR(OFFSET('セット情報（イレギュラーサンプル）'!$N$2,MATCH($G21,BカートセットID入力!$L$4:$L$150,0),COLUMN()-COLUMN($T16)),""))))</f>
        <v/>
      </c>
      <c r="Z21" s="53" t="str">
        <f ca="1">IFERROR(OFFSET('セット情報(宅配便）'!$P$2,MATCH($G21,BカートセットID入力!$C$4:$C$150,0),COLUMN()-COLUMN($T16)),IFERROR(OFFSET('セット情報(業務便）'!$P$2,MATCH($G21,BカートセットID入力!$F$4:$F$150,0),COLUMN()-COLUMN($T16)),IFERROR(OFFSET('セット情報（サンプル）'!$N$2,MATCH($G21,BカートセットID入力!$I$4:$I$150,0),COLUMN()-COLUMN($T16)),IFERROR(OFFSET('セット情報（イレギュラーサンプル）'!$N$2,MATCH($G21,BカートセットID入力!$L$4:$L$150,0),COLUMN()-COLUMN($T16)),""))))</f>
        <v/>
      </c>
      <c r="AA21" s="53" t="str">
        <f ca="1">IFERROR(OFFSET('セット情報(宅配便）'!$P$2,MATCH($G21,BカートセットID入力!$C$4:$C$150,0),COLUMN()-COLUMN($T16)),IFERROR(OFFSET('セット情報(業務便）'!$P$2,MATCH($G21,BカートセットID入力!$F$4:$F$150,0),COLUMN()-COLUMN($T16)),IFERROR(OFFSET('セット情報（サンプル）'!$N$2,MATCH($G21,BカートセットID入力!$I$4:$I$150,0),COLUMN()-COLUMN($T16)),IFERROR(OFFSET('セット情報（イレギュラーサンプル）'!$N$2,MATCH($G21,BカートセットID入力!$L$4:$L$150,0),COLUMN()-COLUMN($T16)),""))))</f>
        <v/>
      </c>
      <c r="AB21" s="53" t="str">
        <f ca="1">IFERROR(OFFSET('セット情報(宅配便）'!$P$2,MATCH($G21,BカートセットID入力!$C$4:$C$150,0),COLUMN()-COLUMN($T16)),IFERROR(OFFSET('セット情報(業務便）'!$P$2,MATCH($G21,BカートセットID入力!$F$4:$F$150,0),COLUMN()-COLUMN($T16)),IFERROR(OFFSET('セット情報（サンプル）'!$N$2,MATCH($G21,BカートセットID入力!$I$4:$I$150,0),COLUMN()-COLUMN($T16)),IFERROR(OFFSET('セット情報（イレギュラーサンプル）'!$N$2,MATCH($G21,BカートセットID入力!$L$4:$L$150,0),COLUMN()-COLUMN($T16)),""))))</f>
        <v/>
      </c>
      <c r="AC21" s="53" t="str">
        <f ca="1">IFERROR(OFFSET('セット情報(宅配便）'!$P$2,MATCH($G21,BカートセットID入力!$C$4:$C$150,0),COLUMN()-COLUMN($T16)),IFERROR(OFFSET('セット情報(業務便）'!$P$2,MATCH($G21,BカートセットID入力!$F$4:$F$150,0),COLUMN()-COLUMN($T16)),IFERROR(OFFSET('セット情報（サンプル）'!$N$2,MATCH($G21,BカートセットID入力!$I$4:$I$150,0),COLUMN()-COLUMN($T16)),IFERROR(OFFSET('セット情報（イレギュラーサンプル）'!$N$2,MATCH($G21,BカートセットID入力!$L$4:$L$150,0),COLUMN()-COLUMN($T16)),""))))</f>
        <v/>
      </c>
      <c r="AD21" s="53" t="str">
        <f ca="1">IFERROR(OFFSET('セット情報(宅配便）'!$P$2,MATCH($G21,BカートセットID入力!$C$4:$C$150,0),COLUMN()-COLUMN($T16)),IFERROR(OFFSET('セット情報(業務便）'!$P$2,MATCH($G21,BカートセットID入力!$F$4:$F$150,0),COLUMN()-COLUMN($T16)),IFERROR(OFFSET('セット情報（サンプル）'!$N$2,MATCH($G21,BカートセットID入力!$I$4:$I$150,0),COLUMN()-COLUMN($T16)),IFERROR(OFFSET('セット情報（イレギュラーサンプル）'!$N$2,MATCH($G21,BカートセットID入力!$L$4:$L$150,0),COLUMN()-COLUMN($T16)),""))))</f>
        <v/>
      </c>
      <c r="AE21" s="53" t="str">
        <f ca="1">IFERROR(OFFSET('セット情報(宅配便）'!$P$2,MATCH($G21,BカートセットID入力!$C$4:$C$150,0),COLUMN()-COLUMN($T16)),IFERROR(OFFSET('セット情報(業務便）'!$P$2,MATCH($G21,BカートセットID入力!$F$4:$F$150,0),COLUMN()-COLUMN($T16)),IFERROR(OFFSET('セット情報（サンプル）'!$N$2,MATCH($G21,BカートセットID入力!$I$4:$I$150,0),COLUMN()-COLUMN($T16)),IFERROR(OFFSET('セット情報（イレギュラーサンプル）'!$N$2,MATCH($G21,BカートセットID入力!$L$4:$L$150,0),COLUMN()-COLUMN($T16)),""))))</f>
        <v/>
      </c>
      <c r="AF21" s="53" t="str">
        <f ca="1">IFERROR(OFFSET('セット情報(宅配便）'!$P$2,MATCH($G21,BカートセットID入力!$C$4:$C$150,0),COLUMN()-COLUMN($T16)),IFERROR(OFFSET('セット情報(業務便）'!$P$2,MATCH($G21,BカートセットID入力!$F$4:$F$150,0),COLUMN()-COLUMN($T16)),IFERROR(OFFSET('セット情報（サンプル）'!$N$2,MATCH($G21,BカートセットID入力!$I$4:$I$150,0),COLUMN()-COLUMN($T16)),IFERROR(OFFSET('セット情報（イレギュラーサンプル）'!$N$2,MATCH($G21,BカートセットID入力!$L$4:$L$150,0),COLUMN()-COLUMN($T16)),""))))</f>
        <v/>
      </c>
      <c r="AG21" s="53" t="str">
        <f ca="1">IFERROR(OFFSET('セット情報(宅配便）'!$P$2,MATCH($G21,BカートセットID入力!$C$4:$C$150,0),COLUMN()-COLUMN($T16)),IFERROR(OFFSET('セット情報(業務便）'!$P$2,MATCH($G21,BカートセットID入力!$F$4:$F$150,0),COLUMN()-COLUMN($T16)),IFERROR(OFFSET('セット情報（サンプル）'!$N$2,MATCH($G21,BカートセットID入力!$I$4:$I$150,0),COLUMN()-COLUMN($T16)),IFERROR(OFFSET('セット情報（イレギュラーサンプル）'!$N$2,MATCH($G21,BカートセットID入力!$L$4:$L$150,0),COLUMN()-COLUMN($T16)),""))))</f>
        <v/>
      </c>
      <c r="AH21" s="53" t="str">
        <f ca="1">IFERROR(OFFSET('セット情報(宅配便）'!$P$2,MATCH($G21,BカートセットID入力!$C$4:$C$150,0),COLUMN()-COLUMN($T16)),IFERROR(OFFSET('セット情報(業務便）'!$P$2,MATCH($G21,BカートセットID入力!$F$4:$F$150,0),COLUMN()-COLUMN($T16)),IFERROR(OFFSET('セット情報（サンプル）'!$N$2,MATCH($G21,BカートセットID入力!$I$4:$I$150,0),COLUMN()-COLUMN($T16)),IFERROR(OFFSET('セット情報（イレギュラーサンプル）'!$N$2,MATCH($G21,BカートセットID入力!$L$4:$L$150,0),COLUMN()-COLUMN($T16)),""))))</f>
        <v/>
      </c>
      <c r="AI21" s="53" t="str">
        <f ca="1">IFERROR(OFFSET('セット情報(宅配便）'!$P$2,MATCH($G21,BカートセットID入力!$C$4:$C$150,0),COLUMN()-COLUMN($T16)),IFERROR(OFFSET('セット情報(業務便）'!$P$2,MATCH($G21,BカートセットID入力!$F$4:$F$150,0),COLUMN()-COLUMN($T16)),IFERROR(OFFSET('セット情報（サンプル）'!$N$2,MATCH($G21,BカートセットID入力!$I$4:$I$150,0),COLUMN()-COLUMN($T16)),IFERROR(OFFSET('セット情報（イレギュラーサンプル）'!$N$2,MATCH($G21,BカートセットID入力!$L$4:$L$150,0),COLUMN()-COLUMN($T16)),""))))</f>
        <v/>
      </c>
      <c r="AJ21" s="53" t="str">
        <f ca="1">IFERROR(OFFSET('セット情報(宅配便）'!$P$2,MATCH($G21,BカートセットID入力!$C$4:$C$150,0),COLUMN()-COLUMN($T16)),IFERROR(OFFSET('セット情報(業務便）'!$P$2,MATCH($G21,BカートセットID入力!$F$4:$F$150,0),COLUMN()-COLUMN($T16)),IFERROR(OFFSET('セット情報（サンプル）'!$N$2,MATCH($G21,BカートセットID入力!$I$4:$I$150,0),COLUMN()-COLUMN($T16)),IFERROR(OFFSET('セット情報（イレギュラーサンプル）'!$N$2,MATCH($G21,BカートセットID入力!$L$4:$L$150,0),COLUMN()-COLUMN($T16)),""))))</f>
        <v/>
      </c>
      <c r="AK21" s="53" t="str">
        <f ca="1">IFERROR(OFFSET('セット情報(宅配便）'!$P$2,MATCH($G21,BカートセットID入力!$C$4:$C$150,0),COLUMN()-COLUMN($T16)),IFERROR(OFFSET('セット情報(業務便）'!$P$2,MATCH($G21,BカートセットID入力!$F$4:$F$150,0),COLUMN()-COLUMN($T16)),IFERROR(OFFSET('セット情報（サンプル）'!$N$2,MATCH($G21,BカートセットID入力!$I$4:$I$150,0),COLUMN()-COLUMN($T16)),IFERROR(OFFSET('セット情報（イレギュラーサンプル）'!$N$2,MATCH($G21,BカートセットID入力!$L$4:$L$150,0),COLUMN()-COLUMN($T16)),""))))</f>
        <v/>
      </c>
      <c r="AL21" s="53" t="str">
        <f ca="1">IFERROR(OFFSET('セット情報(宅配便）'!$P$2,MATCH($G21,BカートセットID入力!$C$4:$C$150,0),COLUMN()-COLUMN($T16)),IFERROR(OFFSET('セット情報(業務便）'!$P$2,MATCH($G21,BカートセットID入力!$F$4:$F$150,0),COLUMN()-COLUMN($T16)),IFERROR(OFFSET('セット情報（サンプル）'!$N$2,MATCH($G21,BカートセットID入力!$I$4:$I$150,0),COLUMN()-COLUMN($T16)),IFERROR(OFFSET('セット情報（イレギュラーサンプル）'!$N$2,MATCH($G21,BカートセットID入力!$L$4:$L$150,0),COLUMN()-COLUMN($T16)),""))))</f>
        <v/>
      </c>
      <c r="AM21" s="53" t="str">
        <f ca="1">IFERROR(OFFSET('セット情報(宅配便）'!$P$2,MATCH($G21,BカートセットID入力!$C$4:$C$150,0),COLUMN()-COLUMN($T16)),IFERROR(OFFSET('セット情報(業務便）'!$P$2,MATCH($G21,BカートセットID入力!$F$4:$F$150,0),COLUMN()-COLUMN($T16)),IFERROR(OFFSET('セット情報（サンプル）'!$N$2,MATCH($G21,BカートセットID入力!$I$4:$I$150,0),COLUMN()-COLUMN($T16)),IFERROR(OFFSET('セット情報（イレギュラーサンプル）'!$N$2,MATCH($G21,BカートセットID入力!$L$4:$L$150,0),COLUMN()-COLUMN($T16)),""))))</f>
        <v/>
      </c>
      <c r="AN21" s="53" t="str">
        <f ca="1">IFERROR(OFFSET('セット情報(宅配便）'!$P$2,MATCH($G21,BカートセットID入力!$C$4:$C$150,0),COLUMN()-COLUMN($T16)),IFERROR(OFFSET('セット情報(業務便）'!$P$2,MATCH($G21,BカートセットID入力!$F$4:$F$150,0),COLUMN()-COLUMN($T16)),IFERROR(OFFSET('セット情報（サンプル）'!$N$2,MATCH($G21,BカートセットID入力!$I$4:$I$150,0),COLUMN()-COLUMN($T16)),IFERROR(OFFSET('セット情報（イレギュラーサンプル）'!$N$2,MATCH($G21,BカートセットID入力!$L$4:$L$150,0),COLUMN()-COLUMN($T16)),""))))</f>
        <v/>
      </c>
      <c r="AO21" s="53" t="str">
        <f ca="1">IFERROR(OFFSET('セット情報(宅配便）'!$P$2,MATCH($G21,BカートセットID入力!$C$4:$C$150,0),COLUMN()-COLUMN($T16)),IFERROR(OFFSET('セット情報(業務便）'!$P$2,MATCH($G21,BカートセットID入力!$F$4:$F$150,0),COLUMN()-COLUMN($T16)),IFERROR(OFFSET('セット情報（サンプル）'!$N$2,MATCH($G21,BカートセットID入力!$I$4:$I$150,0),COLUMN()-COLUMN($T16)),IFERROR(OFFSET('セット情報（イレギュラーサンプル）'!$N$2,MATCH($G21,BカートセットID入力!$L$4:$L$150,0),COLUMN()-COLUMN($T16)),""))))</f>
        <v/>
      </c>
      <c r="AP21" s="53" t="str">
        <f ca="1">IFERROR(OFFSET('セット情報(宅配便）'!$P$2,MATCH($G21,BカートセットID入力!$C$4:$C$150,0),COLUMN()-COLUMN($T16)),IFERROR(OFFSET('セット情報(業務便）'!$P$2,MATCH($G21,BカートセットID入力!$F$4:$F$150,0),COLUMN()-COLUMN($T16)),IFERROR(OFFSET('セット情報（サンプル）'!$N$2,MATCH($G21,BカートセットID入力!$I$4:$I$150,0),COLUMN()-COLUMN($T16)),IFERROR(OFFSET('セット情報（イレギュラーサンプル）'!$N$2,MATCH($G21,BカートセットID入力!$L$4:$L$150,0),COLUMN()-COLUMN($T16)),""))))</f>
        <v/>
      </c>
      <c r="AQ21" s="53" t="str">
        <f ca="1">IFERROR(OFFSET('セット情報(宅配便）'!$P$2,MATCH($G21,BカートセットID入力!$C$4:$C$150,0),COLUMN()-COLUMN($T16)),IFERROR(OFFSET('セット情報(業務便）'!$P$2,MATCH($G21,BカートセットID入力!$F$4:$F$150,0),COLUMN()-COLUMN($T16)),IFERROR(OFFSET('セット情報（サンプル）'!$N$2,MATCH($G21,BカートセットID入力!$I$4:$I$150,0),COLUMN()-COLUMN($T16)),IFERROR(OFFSET('セット情報（イレギュラーサンプル）'!$N$2,MATCH($G21,BカートセットID入力!$L$4:$L$150,0),COLUMN()-COLUMN($T16)),""))))</f>
        <v/>
      </c>
      <c r="AR21" s="53" t="str">
        <f ca="1">IFERROR(OFFSET('セット情報(宅配便）'!$P$2,MATCH($G21,BカートセットID入力!$C$4:$C$150,0),COLUMN()-COLUMN($T16)),IFERROR(OFFSET('セット情報(業務便）'!$P$2,MATCH($G21,BカートセットID入力!$F$4:$F$150,0),COLUMN()-COLUMN($T16)),IFERROR(OFFSET('セット情報（サンプル）'!$N$2,MATCH($G21,BカートセットID入力!$I$4:$I$150,0),COLUMN()-COLUMN($T16)),IFERROR(OFFSET('セット情報（イレギュラーサンプル）'!$N$2,MATCH($G21,BカートセットID入力!$L$4:$L$150,0),COLUMN()-COLUMN($T16)),""))))</f>
        <v/>
      </c>
      <c r="AS21" s="53" t="str">
        <f ca="1">IFERROR(OFFSET('セット情報(宅配便）'!$P$2,MATCH($G21,BカートセットID入力!$C$4:$C$150,0),COLUMN()-COLUMN($T16)),IFERROR(OFFSET('セット情報(業務便）'!$P$2,MATCH($G21,BカートセットID入力!$F$4:$F$150,0),COLUMN()-COLUMN($T16)),IFERROR(OFFSET('セット情報（サンプル）'!$N$2,MATCH($G21,BカートセットID入力!$I$4:$I$150,0),COLUMN()-COLUMN($T16)),IFERROR(OFFSET('セット情報（イレギュラーサンプル）'!$N$2,MATCH($G21,BカートセットID入力!$L$4:$L$150,0),COLUMN()-COLUMN($T16)),""))))</f>
        <v/>
      </c>
    </row>
    <row r="22" spans="1:45">
      <c r="A22" s="53" t="str">
        <f>IF(ISBLANK(現行セット情報CSV!A22),"",現行セット情報CSV!A22)</f>
        <v/>
      </c>
      <c r="B22" s="53" t="str">
        <f>IF(ISBLANK(現行セット情報CSV!B22),"",現行セット情報CSV!B22)</f>
        <v/>
      </c>
      <c r="C22" s="53" t="str">
        <f>IF(ISBLANK(現行セット情報CSV!C22),"",現行セット情報CSV!C22)</f>
        <v/>
      </c>
      <c r="D22" s="53" t="str">
        <f>IF(ISBLANK(現行セット情報CSV!D22),"",現行セット情報CSV!D22)</f>
        <v/>
      </c>
      <c r="E22" s="53" t="str">
        <f>IF(ISBLANK(現行セット情報CSV!E22),"",現行セット情報CSV!E22)</f>
        <v/>
      </c>
      <c r="F22" s="53" t="str">
        <f>IF(ISBLANK(現行セット情報CSV!F22),"",現行セット情報CSV!F22)</f>
        <v/>
      </c>
      <c r="G22" s="53" t="str">
        <f>IF(ISBLANK(現行セット情報CSV!G22),"",現行セット情報CSV!G22)</f>
        <v/>
      </c>
      <c r="H22" s="53" t="str">
        <f>IF(ISBLANK(現行セット情報CSV!H22),"",現行セット情報CSV!H22)</f>
        <v/>
      </c>
      <c r="I22" s="53" t="str">
        <f>IF(ISBLANK(現行セット情報CSV!I22),"",現行セット情報CSV!I22)</f>
        <v/>
      </c>
      <c r="J22" s="53" t="str">
        <f>IF(ISBLANK(現行セット情報CSV!J22),"",現行セット情報CSV!J22)</f>
        <v/>
      </c>
      <c r="K22" s="53" t="str">
        <f>IF(ISBLANK(現行セット情報CSV!K22),"",現行セット情報CSV!K22)</f>
        <v/>
      </c>
      <c r="L22" s="53" t="str">
        <f>IF(ISBLANK(現行セット情報CSV!L22),"",現行セット情報CSV!L22)</f>
        <v/>
      </c>
      <c r="M22" s="53" t="str">
        <f>IF(ISBLANK(現行セット情報CSV!M22),"",現行セット情報CSV!M22)</f>
        <v/>
      </c>
      <c r="N22" s="53" t="str">
        <f>IF(ISBLANK(現行セット情報CSV!N22),"",現行セット情報CSV!N22)</f>
        <v/>
      </c>
      <c r="O22" s="53" t="str">
        <f>IF(ISBLANK(現行セット情報CSV!O22),"",現行セット情報CSV!O22)</f>
        <v/>
      </c>
      <c r="P22" s="53" t="str">
        <f>IF(ISBLANK(現行セット情報CSV!P22),"",現行セット情報CSV!P22)</f>
        <v/>
      </c>
      <c r="Q22" s="53" t="str">
        <f>IF(ISBLANK(現行セット情報CSV!Q22),"",現行セット情報CSV!Q22)</f>
        <v/>
      </c>
      <c r="R22" s="53" t="str">
        <f>IF(ISBLANK(現行セット情報CSV!R22),"",現行セット情報CSV!R22)</f>
        <v/>
      </c>
      <c r="S22" s="53" t="str">
        <f>IF(ISBLANK(現行セット情報CSV!S22),"",現行セット情報CSV!S22)</f>
        <v/>
      </c>
      <c r="T22" s="53" t="str">
        <f ca="1">IFERROR(OFFSET('セット情報(宅配便）'!$P$2,MATCH($G22,BカートセットID入力!$C$4:$C$150,0),COLUMN()-COLUMN($T17)),IFERROR(OFFSET('セット情報(業務便）'!$P$2,MATCH($G22,BカートセットID入力!$F$4:$F$150,0),COLUMN()-COLUMN($T17)),IFERROR(OFFSET('セット情報（サンプル）'!$N$2,MATCH($G22,BカートセットID入力!$I$4:$I$150,0),COLUMN()-COLUMN($T17)),IFERROR(OFFSET('セット情報（イレギュラーサンプル）'!$N$2,MATCH($G22,BカートセットID入力!$L$4:$L$150,0),COLUMN()-COLUMN($T17)),""))))</f>
        <v/>
      </c>
      <c r="U22" s="53" t="str">
        <f ca="1">IFERROR(OFFSET('セット情報(宅配便）'!$P$2,MATCH($G22,BカートセットID入力!$C$4:$C$150,0),COLUMN()-COLUMN($T17)),IFERROR(OFFSET('セット情報(業務便）'!$P$2,MATCH($G22,BカートセットID入力!$F$4:$F$150,0),COLUMN()-COLUMN($T17)),IFERROR(OFFSET('セット情報（サンプル）'!$N$2,MATCH($G22,BカートセットID入力!$I$4:$I$150,0),COLUMN()-COLUMN($T17)),IFERROR(OFFSET('セット情報（イレギュラーサンプル）'!$N$2,MATCH($G22,BカートセットID入力!$L$4:$L$150,0),COLUMN()-COLUMN($T17)),""))))</f>
        <v/>
      </c>
      <c r="V22" s="53" t="str">
        <f ca="1">IFERROR(OFFSET('セット情報(宅配便）'!$P$2,MATCH($G22,BカートセットID入力!$C$4:$C$150,0),COLUMN()-COLUMN($T17)),IFERROR(OFFSET('セット情報(業務便）'!$P$2,MATCH($G22,BカートセットID入力!$F$4:$F$150,0),COLUMN()-COLUMN($T17)),IFERROR(OFFSET('セット情報（サンプル）'!$N$2,MATCH($G22,BカートセットID入力!$I$4:$I$150,0),COLUMN()-COLUMN($T17)),IFERROR(OFFSET('セット情報（イレギュラーサンプル）'!$N$2,MATCH($G22,BカートセットID入力!$L$4:$L$150,0),COLUMN()-COLUMN($T17)),""))))</f>
        <v/>
      </c>
      <c r="W22" s="53" t="str">
        <f ca="1">IFERROR(OFFSET('セット情報(宅配便）'!$P$2,MATCH($G22,BカートセットID入力!$C$4:$C$150,0),COLUMN()-COLUMN($T17)),IFERROR(OFFSET('セット情報(業務便）'!$P$2,MATCH($G22,BカートセットID入力!$F$4:$F$150,0),COLUMN()-COLUMN($T17)),IFERROR(OFFSET('セット情報（サンプル）'!$N$2,MATCH($G22,BカートセットID入力!$I$4:$I$150,0),COLUMN()-COLUMN($T17)),IFERROR(OFFSET('セット情報（イレギュラーサンプル）'!$N$2,MATCH($G22,BカートセットID入力!$L$4:$L$150,0),COLUMN()-COLUMN($T17)),""))))</f>
        <v/>
      </c>
      <c r="X22" s="53" t="str">
        <f ca="1">IFERROR(OFFSET('セット情報(宅配便）'!$P$2,MATCH($G22,BカートセットID入力!$C$4:$C$150,0),COLUMN()-COLUMN($T17)),IFERROR(OFFSET('セット情報(業務便）'!$P$2,MATCH($G22,BカートセットID入力!$F$4:$F$150,0),COLUMN()-COLUMN($T17)),IFERROR(OFFSET('セット情報（サンプル）'!$N$2,MATCH($G22,BカートセットID入力!$I$4:$I$150,0),COLUMN()-COLUMN($T17)),IFERROR(OFFSET('セット情報（イレギュラーサンプル）'!$N$2,MATCH($G22,BカートセットID入力!$L$4:$L$150,0),COLUMN()-COLUMN($T17)),""))))</f>
        <v/>
      </c>
      <c r="Y22" s="53" t="str">
        <f ca="1">IFERROR(OFFSET('セット情報(宅配便）'!$P$2,MATCH($G22,BカートセットID入力!$C$4:$C$150,0),COLUMN()-COLUMN($T17)),IFERROR(OFFSET('セット情報(業務便）'!$P$2,MATCH($G22,BカートセットID入力!$F$4:$F$150,0),COLUMN()-COLUMN($T17)),IFERROR(OFFSET('セット情報（サンプル）'!$N$2,MATCH($G22,BカートセットID入力!$I$4:$I$150,0),COLUMN()-COLUMN($T17)),IFERROR(OFFSET('セット情報（イレギュラーサンプル）'!$N$2,MATCH($G22,BカートセットID入力!$L$4:$L$150,0),COLUMN()-COLUMN($T17)),""))))</f>
        <v/>
      </c>
      <c r="Z22" s="53" t="str">
        <f ca="1">IFERROR(OFFSET('セット情報(宅配便）'!$P$2,MATCH($G22,BカートセットID入力!$C$4:$C$150,0),COLUMN()-COLUMN($T17)),IFERROR(OFFSET('セット情報(業務便）'!$P$2,MATCH($G22,BカートセットID入力!$F$4:$F$150,0),COLUMN()-COLUMN($T17)),IFERROR(OFFSET('セット情報（サンプル）'!$N$2,MATCH($G22,BカートセットID入力!$I$4:$I$150,0),COLUMN()-COLUMN($T17)),IFERROR(OFFSET('セット情報（イレギュラーサンプル）'!$N$2,MATCH($G22,BカートセットID入力!$L$4:$L$150,0),COLUMN()-COLUMN($T17)),""))))</f>
        <v/>
      </c>
      <c r="AA22" s="53" t="str">
        <f ca="1">IFERROR(OFFSET('セット情報(宅配便）'!$P$2,MATCH($G22,BカートセットID入力!$C$4:$C$150,0),COLUMN()-COLUMN($T17)),IFERROR(OFFSET('セット情報(業務便）'!$P$2,MATCH($G22,BカートセットID入力!$F$4:$F$150,0),COLUMN()-COLUMN($T17)),IFERROR(OFFSET('セット情報（サンプル）'!$N$2,MATCH($G22,BカートセットID入力!$I$4:$I$150,0),COLUMN()-COLUMN($T17)),IFERROR(OFFSET('セット情報（イレギュラーサンプル）'!$N$2,MATCH($G22,BカートセットID入力!$L$4:$L$150,0),COLUMN()-COLUMN($T17)),""))))</f>
        <v/>
      </c>
      <c r="AB22" s="53" t="str">
        <f ca="1">IFERROR(OFFSET('セット情報(宅配便）'!$P$2,MATCH($G22,BカートセットID入力!$C$4:$C$150,0),COLUMN()-COLUMN($T17)),IFERROR(OFFSET('セット情報(業務便）'!$P$2,MATCH($G22,BカートセットID入力!$F$4:$F$150,0),COLUMN()-COLUMN($T17)),IFERROR(OFFSET('セット情報（サンプル）'!$N$2,MATCH($G22,BカートセットID入力!$I$4:$I$150,0),COLUMN()-COLUMN($T17)),IFERROR(OFFSET('セット情報（イレギュラーサンプル）'!$N$2,MATCH($G22,BカートセットID入力!$L$4:$L$150,0),COLUMN()-COLUMN($T17)),""))))</f>
        <v/>
      </c>
      <c r="AC22" s="53" t="str">
        <f ca="1">IFERROR(OFFSET('セット情報(宅配便）'!$P$2,MATCH($G22,BカートセットID入力!$C$4:$C$150,0),COLUMN()-COLUMN($T17)),IFERROR(OFFSET('セット情報(業務便）'!$P$2,MATCH($G22,BカートセットID入力!$F$4:$F$150,0),COLUMN()-COLUMN($T17)),IFERROR(OFFSET('セット情報（サンプル）'!$N$2,MATCH($G22,BカートセットID入力!$I$4:$I$150,0),COLUMN()-COLUMN($T17)),IFERROR(OFFSET('セット情報（イレギュラーサンプル）'!$N$2,MATCH($G22,BカートセットID入力!$L$4:$L$150,0),COLUMN()-COLUMN($T17)),""))))</f>
        <v/>
      </c>
      <c r="AD22" s="53" t="str">
        <f ca="1">IFERROR(OFFSET('セット情報(宅配便）'!$P$2,MATCH($G22,BカートセットID入力!$C$4:$C$150,0),COLUMN()-COLUMN($T17)),IFERROR(OFFSET('セット情報(業務便）'!$P$2,MATCH($G22,BカートセットID入力!$F$4:$F$150,0),COLUMN()-COLUMN($T17)),IFERROR(OFFSET('セット情報（サンプル）'!$N$2,MATCH($G22,BカートセットID入力!$I$4:$I$150,0),COLUMN()-COLUMN($T17)),IFERROR(OFFSET('セット情報（イレギュラーサンプル）'!$N$2,MATCH($G22,BカートセットID入力!$L$4:$L$150,0),COLUMN()-COLUMN($T17)),""))))</f>
        <v/>
      </c>
      <c r="AE22" s="53" t="str">
        <f ca="1">IFERROR(OFFSET('セット情報(宅配便）'!$P$2,MATCH($G22,BカートセットID入力!$C$4:$C$150,0),COLUMN()-COLUMN($T17)),IFERROR(OFFSET('セット情報(業務便）'!$P$2,MATCH($G22,BカートセットID入力!$F$4:$F$150,0),COLUMN()-COLUMN($T17)),IFERROR(OFFSET('セット情報（サンプル）'!$N$2,MATCH($G22,BカートセットID入力!$I$4:$I$150,0),COLUMN()-COLUMN($T17)),IFERROR(OFFSET('セット情報（イレギュラーサンプル）'!$N$2,MATCH($G22,BカートセットID入力!$L$4:$L$150,0),COLUMN()-COLUMN($T17)),""))))</f>
        <v/>
      </c>
      <c r="AF22" s="53" t="str">
        <f ca="1">IFERROR(OFFSET('セット情報(宅配便）'!$P$2,MATCH($G22,BカートセットID入力!$C$4:$C$150,0),COLUMN()-COLUMN($T17)),IFERROR(OFFSET('セット情報(業務便）'!$P$2,MATCH($G22,BカートセットID入力!$F$4:$F$150,0),COLUMN()-COLUMN($T17)),IFERROR(OFFSET('セット情報（サンプル）'!$N$2,MATCH($G22,BカートセットID入力!$I$4:$I$150,0),COLUMN()-COLUMN($T17)),IFERROR(OFFSET('セット情報（イレギュラーサンプル）'!$N$2,MATCH($G22,BカートセットID入力!$L$4:$L$150,0),COLUMN()-COLUMN($T17)),""))))</f>
        <v/>
      </c>
      <c r="AG22" s="53" t="str">
        <f ca="1">IFERROR(OFFSET('セット情報(宅配便）'!$P$2,MATCH($G22,BカートセットID入力!$C$4:$C$150,0),COLUMN()-COLUMN($T17)),IFERROR(OFFSET('セット情報(業務便）'!$P$2,MATCH($G22,BカートセットID入力!$F$4:$F$150,0),COLUMN()-COLUMN($T17)),IFERROR(OFFSET('セット情報（サンプル）'!$N$2,MATCH($G22,BカートセットID入力!$I$4:$I$150,0),COLUMN()-COLUMN($T17)),IFERROR(OFFSET('セット情報（イレギュラーサンプル）'!$N$2,MATCH($G22,BカートセットID入力!$L$4:$L$150,0),COLUMN()-COLUMN($T17)),""))))</f>
        <v/>
      </c>
      <c r="AH22" s="53" t="str">
        <f ca="1">IFERROR(OFFSET('セット情報(宅配便）'!$P$2,MATCH($G22,BカートセットID入力!$C$4:$C$150,0),COLUMN()-COLUMN($T17)),IFERROR(OFFSET('セット情報(業務便）'!$P$2,MATCH($G22,BカートセットID入力!$F$4:$F$150,0),COLUMN()-COLUMN($T17)),IFERROR(OFFSET('セット情報（サンプル）'!$N$2,MATCH($G22,BカートセットID入力!$I$4:$I$150,0),COLUMN()-COLUMN($T17)),IFERROR(OFFSET('セット情報（イレギュラーサンプル）'!$N$2,MATCH($G22,BカートセットID入力!$L$4:$L$150,0),COLUMN()-COLUMN($T17)),""))))</f>
        <v/>
      </c>
      <c r="AI22" s="53" t="str">
        <f ca="1">IFERROR(OFFSET('セット情報(宅配便）'!$P$2,MATCH($G22,BカートセットID入力!$C$4:$C$150,0),COLUMN()-COLUMN($T17)),IFERROR(OFFSET('セット情報(業務便）'!$P$2,MATCH($G22,BカートセットID入力!$F$4:$F$150,0),COLUMN()-COLUMN($T17)),IFERROR(OFFSET('セット情報（サンプル）'!$N$2,MATCH($G22,BカートセットID入力!$I$4:$I$150,0),COLUMN()-COLUMN($T17)),IFERROR(OFFSET('セット情報（イレギュラーサンプル）'!$N$2,MATCH($G22,BカートセットID入力!$L$4:$L$150,0),COLUMN()-COLUMN($T17)),""))))</f>
        <v/>
      </c>
      <c r="AJ22" s="53" t="str">
        <f ca="1">IFERROR(OFFSET('セット情報(宅配便）'!$P$2,MATCH($G22,BカートセットID入力!$C$4:$C$150,0),COLUMN()-COLUMN($T17)),IFERROR(OFFSET('セット情報(業務便）'!$P$2,MATCH($G22,BカートセットID入力!$F$4:$F$150,0),COLUMN()-COLUMN($T17)),IFERROR(OFFSET('セット情報（サンプル）'!$N$2,MATCH($G22,BカートセットID入力!$I$4:$I$150,0),COLUMN()-COLUMN($T17)),IFERROR(OFFSET('セット情報（イレギュラーサンプル）'!$N$2,MATCH($G22,BカートセットID入力!$L$4:$L$150,0),COLUMN()-COLUMN($T17)),""))))</f>
        <v/>
      </c>
      <c r="AK22" s="53" t="str">
        <f ca="1">IFERROR(OFFSET('セット情報(宅配便）'!$P$2,MATCH($G22,BカートセットID入力!$C$4:$C$150,0),COLUMN()-COLUMN($T17)),IFERROR(OFFSET('セット情報(業務便）'!$P$2,MATCH($G22,BカートセットID入力!$F$4:$F$150,0),COLUMN()-COLUMN($T17)),IFERROR(OFFSET('セット情報（サンプル）'!$N$2,MATCH($G22,BカートセットID入力!$I$4:$I$150,0),COLUMN()-COLUMN($T17)),IFERROR(OFFSET('セット情報（イレギュラーサンプル）'!$N$2,MATCH($G22,BカートセットID入力!$L$4:$L$150,0),COLUMN()-COLUMN($T17)),""))))</f>
        <v/>
      </c>
      <c r="AL22" s="53" t="str">
        <f ca="1">IFERROR(OFFSET('セット情報(宅配便）'!$P$2,MATCH($G22,BカートセットID入力!$C$4:$C$150,0),COLUMN()-COLUMN($T17)),IFERROR(OFFSET('セット情報(業務便）'!$P$2,MATCH($G22,BカートセットID入力!$F$4:$F$150,0),COLUMN()-COLUMN($T17)),IFERROR(OFFSET('セット情報（サンプル）'!$N$2,MATCH($G22,BカートセットID入力!$I$4:$I$150,0),COLUMN()-COLUMN($T17)),IFERROR(OFFSET('セット情報（イレギュラーサンプル）'!$N$2,MATCH($G22,BカートセットID入力!$L$4:$L$150,0),COLUMN()-COLUMN($T17)),""))))</f>
        <v/>
      </c>
      <c r="AM22" s="53" t="str">
        <f ca="1">IFERROR(OFFSET('セット情報(宅配便）'!$P$2,MATCH($G22,BカートセットID入力!$C$4:$C$150,0),COLUMN()-COLUMN($T17)),IFERROR(OFFSET('セット情報(業務便）'!$P$2,MATCH($G22,BカートセットID入力!$F$4:$F$150,0),COLUMN()-COLUMN($T17)),IFERROR(OFFSET('セット情報（サンプル）'!$N$2,MATCH($G22,BカートセットID入力!$I$4:$I$150,0),COLUMN()-COLUMN($T17)),IFERROR(OFFSET('セット情報（イレギュラーサンプル）'!$N$2,MATCH($G22,BカートセットID入力!$L$4:$L$150,0),COLUMN()-COLUMN($T17)),""))))</f>
        <v/>
      </c>
      <c r="AN22" s="53" t="str">
        <f ca="1">IFERROR(OFFSET('セット情報(宅配便）'!$P$2,MATCH($G22,BカートセットID入力!$C$4:$C$150,0),COLUMN()-COLUMN($T17)),IFERROR(OFFSET('セット情報(業務便）'!$P$2,MATCH($G22,BカートセットID入力!$F$4:$F$150,0),COLUMN()-COLUMN($T17)),IFERROR(OFFSET('セット情報（サンプル）'!$N$2,MATCH($G22,BカートセットID入力!$I$4:$I$150,0),COLUMN()-COLUMN($T17)),IFERROR(OFFSET('セット情報（イレギュラーサンプル）'!$N$2,MATCH($G22,BカートセットID入力!$L$4:$L$150,0),COLUMN()-COLUMN($T17)),""))))</f>
        <v/>
      </c>
      <c r="AO22" s="53" t="str">
        <f ca="1">IFERROR(OFFSET('セット情報(宅配便）'!$P$2,MATCH($G22,BカートセットID入力!$C$4:$C$150,0),COLUMN()-COLUMN($T17)),IFERROR(OFFSET('セット情報(業務便）'!$P$2,MATCH($G22,BカートセットID入力!$F$4:$F$150,0),COLUMN()-COLUMN($T17)),IFERROR(OFFSET('セット情報（サンプル）'!$N$2,MATCH($G22,BカートセットID入力!$I$4:$I$150,0),COLUMN()-COLUMN($T17)),IFERROR(OFFSET('セット情報（イレギュラーサンプル）'!$N$2,MATCH($G22,BカートセットID入力!$L$4:$L$150,0),COLUMN()-COLUMN($T17)),""))))</f>
        <v/>
      </c>
      <c r="AP22" s="53" t="str">
        <f ca="1">IFERROR(OFFSET('セット情報(宅配便）'!$P$2,MATCH($G22,BカートセットID入力!$C$4:$C$150,0),COLUMN()-COLUMN($T17)),IFERROR(OFFSET('セット情報(業務便）'!$P$2,MATCH($G22,BカートセットID入力!$F$4:$F$150,0),COLUMN()-COLUMN($T17)),IFERROR(OFFSET('セット情報（サンプル）'!$N$2,MATCH($G22,BカートセットID入力!$I$4:$I$150,0),COLUMN()-COLUMN($T17)),IFERROR(OFFSET('セット情報（イレギュラーサンプル）'!$N$2,MATCH($G22,BカートセットID入力!$L$4:$L$150,0),COLUMN()-COLUMN($T17)),""))))</f>
        <v/>
      </c>
      <c r="AQ22" s="53" t="str">
        <f ca="1">IFERROR(OFFSET('セット情報(宅配便）'!$P$2,MATCH($G22,BカートセットID入力!$C$4:$C$150,0),COLUMN()-COLUMN($T17)),IFERROR(OFFSET('セット情報(業務便）'!$P$2,MATCH($G22,BカートセットID入力!$F$4:$F$150,0),COLUMN()-COLUMN($T17)),IFERROR(OFFSET('セット情報（サンプル）'!$N$2,MATCH($G22,BカートセットID入力!$I$4:$I$150,0),COLUMN()-COLUMN($T17)),IFERROR(OFFSET('セット情報（イレギュラーサンプル）'!$N$2,MATCH($G22,BカートセットID入力!$L$4:$L$150,0),COLUMN()-COLUMN($T17)),""))))</f>
        <v/>
      </c>
      <c r="AR22" s="53" t="str">
        <f ca="1">IFERROR(OFFSET('セット情報(宅配便）'!$P$2,MATCH($G22,BカートセットID入力!$C$4:$C$150,0),COLUMN()-COLUMN($T17)),IFERROR(OFFSET('セット情報(業務便）'!$P$2,MATCH($G22,BカートセットID入力!$F$4:$F$150,0),COLUMN()-COLUMN($T17)),IFERROR(OFFSET('セット情報（サンプル）'!$N$2,MATCH($G22,BカートセットID入力!$I$4:$I$150,0),COLUMN()-COLUMN($T17)),IFERROR(OFFSET('セット情報（イレギュラーサンプル）'!$N$2,MATCH($G22,BカートセットID入力!$L$4:$L$150,0),COLUMN()-COLUMN($T17)),""))))</f>
        <v/>
      </c>
      <c r="AS22" s="53" t="str">
        <f ca="1">IFERROR(OFFSET('セット情報(宅配便）'!$P$2,MATCH($G22,BカートセットID入力!$C$4:$C$150,0),COLUMN()-COLUMN($T17)),IFERROR(OFFSET('セット情報(業務便）'!$P$2,MATCH($G22,BカートセットID入力!$F$4:$F$150,0),COLUMN()-COLUMN($T17)),IFERROR(OFFSET('セット情報（サンプル）'!$N$2,MATCH($G22,BカートセットID入力!$I$4:$I$150,0),COLUMN()-COLUMN($T17)),IFERROR(OFFSET('セット情報（イレギュラーサンプル）'!$N$2,MATCH($G22,BカートセットID入力!$L$4:$L$150,0),COLUMN()-COLUMN($T17)),""))))</f>
        <v/>
      </c>
    </row>
    <row r="23" spans="1:45">
      <c r="A23" s="53" t="str">
        <f>IF(ISBLANK(現行セット情報CSV!A23),"",現行セット情報CSV!A23)</f>
        <v/>
      </c>
      <c r="B23" s="53" t="str">
        <f>IF(ISBLANK(現行セット情報CSV!B23),"",現行セット情報CSV!B23)</f>
        <v/>
      </c>
      <c r="C23" s="53" t="str">
        <f>IF(ISBLANK(現行セット情報CSV!C23),"",現行セット情報CSV!C23)</f>
        <v/>
      </c>
      <c r="D23" s="53" t="str">
        <f>IF(ISBLANK(現行セット情報CSV!D23),"",現行セット情報CSV!D23)</f>
        <v/>
      </c>
      <c r="E23" s="53" t="str">
        <f>IF(ISBLANK(現行セット情報CSV!E23),"",現行セット情報CSV!E23)</f>
        <v/>
      </c>
      <c r="F23" s="53" t="str">
        <f>IF(ISBLANK(現行セット情報CSV!F23),"",現行セット情報CSV!F23)</f>
        <v/>
      </c>
      <c r="G23" s="53" t="str">
        <f>IF(ISBLANK(現行セット情報CSV!G23),"",現行セット情報CSV!G23)</f>
        <v/>
      </c>
      <c r="H23" s="53" t="str">
        <f>IF(ISBLANK(現行セット情報CSV!H23),"",現行セット情報CSV!H23)</f>
        <v/>
      </c>
      <c r="I23" s="53" t="str">
        <f>IF(ISBLANK(現行セット情報CSV!I23),"",現行セット情報CSV!I23)</f>
        <v/>
      </c>
      <c r="J23" s="53" t="str">
        <f>IF(ISBLANK(現行セット情報CSV!J23),"",現行セット情報CSV!J23)</f>
        <v/>
      </c>
      <c r="K23" s="53" t="str">
        <f>IF(ISBLANK(現行セット情報CSV!K23),"",現行セット情報CSV!K23)</f>
        <v/>
      </c>
      <c r="L23" s="53" t="str">
        <f>IF(ISBLANK(現行セット情報CSV!L23),"",現行セット情報CSV!L23)</f>
        <v/>
      </c>
      <c r="M23" s="53" t="str">
        <f>IF(ISBLANK(現行セット情報CSV!M23),"",現行セット情報CSV!M23)</f>
        <v/>
      </c>
      <c r="N23" s="53" t="str">
        <f>IF(ISBLANK(現行セット情報CSV!N23),"",現行セット情報CSV!N23)</f>
        <v/>
      </c>
      <c r="O23" s="53" t="str">
        <f>IF(ISBLANK(現行セット情報CSV!O23),"",現行セット情報CSV!O23)</f>
        <v/>
      </c>
      <c r="P23" s="53" t="str">
        <f>IF(ISBLANK(現行セット情報CSV!P23),"",現行セット情報CSV!P23)</f>
        <v/>
      </c>
      <c r="Q23" s="53" t="str">
        <f>IF(ISBLANK(現行セット情報CSV!Q23),"",現行セット情報CSV!Q23)</f>
        <v/>
      </c>
      <c r="R23" s="53" t="str">
        <f>IF(ISBLANK(現行セット情報CSV!R23),"",現行セット情報CSV!R23)</f>
        <v/>
      </c>
      <c r="S23" s="53" t="str">
        <f>IF(ISBLANK(現行セット情報CSV!S23),"",現行セット情報CSV!S23)</f>
        <v/>
      </c>
      <c r="T23" s="53" t="str">
        <f ca="1">IFERROR(OFFSET('セット情報(宅配便）'!$P$2,MATCH($G23,BカートセットID入力!$C$4:$C$150,0),COLUMN()-COLUMN($T18)),IFERROR(OFFSET('セット情報(業務便）'!$P$2,MATCH($G23,BカートセットID入力!$F$4:$F$150,0),COLUMN()-COLUMN($T18)),IFERROR(OFFSET('セット情報（サンプル）'!$N$2,MATCH($G23,BカートセットID入力!$I$4:$I$150,0),COLUMN()-COLUMN($T18)),IFERROR(OFFSET('セット情報（イレギュラーサンプル）'!$N$2,MATCH($G23,BカートセットID入力!$L$4:$L$150,0),COLUMN()-COLUMN($T18)),""))))</f>
        <v/>
      </c>
      <c r="U23" s="53" t="str">
        <f ca="1">IFERROR(OFFSET('セット情報(宅配便）'!$P$2,MATCH($G23,BカートセットID入力!$C$4:$C$150,0),COLUMN()-COLUMN($T18)),IFERROR(OFFSET('セット情報(業務便）'!$P$2,MATCH($G23,BカートセットID入力!$F$4:$F$150,0),COLUMN()-COLUMN($T18)),IFERROR(OFFSET('セット情報（サンプル）'!$N$2,MATCH($G23,BカートセットID入力!$I$4:$I$150,0),COLUMN()-COLUMN($T18)),IFERROR(OFFSET('セット情報（イレギュラーサンプル）'!$N$2,MATCH($G23,BカートセットID入力!$L$4:$L$150,0),COLUMN()-COLUMN($T18)),""))))</f>
        <v/>
      </c>
      <c r="V23" s="53" t="str">
        <f ca="1">IFERROR(OFFSET('セット情報(宅配便）'!$P$2,MATCH($G23,BカートセットID入力!$C$4:$C$150,0),COLUMN()-COLUMN($T18)),IFERROR(OFFSET('セット情報(業務便）'!$P$2,MATCH($G23,BカートセットID入力!$F$4:$F$150,0),COLUMN()-COLUMN($T18)),IFERROR(OFFSET('セット情報（サンプル）'!$N$2,MATCH($G23,BカートセットID入力!$I$4:$I$150,0),COLUMN()-COLUMN($T18)),IFERROR(OFFSET('セット情報（イレギュラーサンプル）'!$N$2,MATCH($G23,BカートセットID入力!$L$4:$L$150,0),COLUMN()-COLUMN($T18)),""))))</f>
        <v/>
      </c>
      <c r="W23" s="53" t="str">
        <f ca="1">IFERROR(OFFSET('セット情報(宅配便）'!$P$2,MATCH($G23,BカートセットID入力!$C$4:$C$150,0),COLUMN()-COLUMN($T18)),IFERROR(OFFSET('セット情報(業務便）'!$P$2,MATCH($G23,BカートセットID入力!$F$4:$F$150,0),COLUMN()-COLUMN($T18)),IFERROR(OFFSET('セット情報（サンプル）'!$N$2,MATCH($G23,BカートセットID入力!$I$4:$I$150,0),COLUMN()-COLUMN($T18)),IFERROR(OFFSET('セット情報（イレギュラーサンプル）'!$N$2,MATCH($G23,BカートセットID入力!$L$4:$L$150,0),COLUMN()-COLUMN($T18)),""))))</f>
        <v/>
      </c>
      <c r="X23" s="53" t="str">
        <f ca="1">IFERROR(OFFSET('セット情報(宅配便）'!$P$2,MATCH($G23,BカートセットID入力!$C$4:$C$150,0),COLUMN()-COLUMN($T18)),IFERROR(OFFSET('セット情報(業務便）'!$P$2,MATCH($G23,BカートセットID入力!$F$4:$F$150,0),COLUMN()-COLUMN($T18)),IFERROR(OFFSET('セット情報（サンプル）'!$N$2,MATCH($G23,BカートセットID入力!$I$4:$I$150,0),COLUMN()-COLUMN($T18)),IFERROR(OFFSET('セット情報（イレギュラーサンプル）'!$N$2,MATCH($G23,BカートセットID入力!$L$4:$L$150,0),COLUMN()-COLUMN($T18)),""))))</f>
        <v/>
      </c>
      <c r="Y23" s="53" t="str">
        <f ca="1">IFERROR(OFFSET('セット情報(宅配便）'!$P$2,MATCH($G23,BカートセットID入力!$C$4:$C$150,0),COLUMN()-COLUMN($T18)),IFERROR(OFFSET('セット情報(業務便）'!$P$2,MATCH($G23,BカートセットID入力!$F$4:$F$150,0),COLUMN()-COLUMN($T18)),IFERROR(OFFSET('セット情報（サンプル）'!$N$2,MATCH($G23,BカートセットID入力!$I$4:$I$150,0),COLUMN()-COLUMN($T18)),IFERROR(OFFSET('セット情報（イレギュラーサンプル）'!$N$2,MATCH($G23,BカートセットID入力!$L$4:$L$150,0),COLUMN()-COLUMN($T18)),""))))</f>
        <v/>
      </c>
      <c r="Z23" s="53" t="str">
        <f ca="1">IFERROR(OFFSET('セット情報(宅配便）'!$P$2,MATCH($G23,BカートセットID入力!$C$4:$C$150,0),COLUMN()-COLUMN($T18)),IFERROR(OFFSET('セット情報(業務便）'!$P$2,MATCH($G23,BカートセットID入力!$F$4:$F$150,0),COLUMN()-COLUMN($T18)),IFERROR(OFFSET('セット情報（サンプル）'!$N$2,MATCH($G23,BカートセットID入力!$I$4:$I$150,0),COLUMN()-COLUMN($T18)),IFERROR(OFFSET('セット情報（イレギュラーサンプル）'!$N$2,MATCH($G23,BカートセットID入力!$L$4:$L$150,0),COLUMN()-COLUMN($T18)),""))))</f>
        <v/>
      </c>
      <c r="AA23" s="53" t="str">
        <f ca="1">IFERROR(OFFSET('セット情報(宅配便）'!$P$2,MATCH($G23,BカートセットID入力!$C$4:$C$150,0),COLUMN()-COLUMN($T18)),IFERROR(OFFSET('セット情報(業務便）'!$P$2,MATCH($G23,BカートセットID入力!$F$4:$F$150,0),COLUMN()-COLUMN($T18)),IFERROR(OFFSET('セット情報（サンプル）'!$N$2,MATCH($G23,BカートセットID入力!$I$4:$I$150,0),COLUMN()-COLUMN($T18)),IFERROR(OFFSET('セット情報（イレギュラーサンプル）'!$N$2,MATCH($G23,BカートセットID入力!$L$4:$L$150,0),COLUMN()-COLUMN($T18)),""))))</f>
        <v/>
      </c>
      <c r="AB23" s="53" t="str">
        <f ca="1">IFERROR(OFFSET('セット情報(宅配便）'!$P$2,MATCH($G23,BカートセットID入力!$C$4:$C$150,0),COLUMN()-COLUMN($T18)),IFERROR(OFFSET('セット情報(業務便）'!$P$2,MATCH($G23,BカートセットID入力!$F$4:$F$150,0),COLUMN()-COLUMN($T18)),IFERROR(OFFSET('セット情報（サンプル）'!$N$2,MATCH($G23,BカートセットID入力!$I$4:$I$150,0),COLUMN()-COLUMN($T18)),IFERROR(OFFSET('セット情報（イレギュラーサンプル）'!$N$2,MATCH($G23,BカートセットID入力!$L$4:$L$150,0),COLUMN()-COLUMN($T18)),""))))</f>
        <v/>
      </c>
      <c r="AC23" s="53" t="str">
        <f ca="1">IFERROR(OFFSET('セット情報(宅配便）'!$P$2,MATCH($G23,BカートセットID入力!$C$4:$C$150,0),COLUMN()-COLUMN($T18)),IFERROR(OFFSET('セット情報(業務便）'!$P$2,MATCH($G23,BカートセットID入力!$F$4:$F$150,0),COLUMN()-COLUMN($T18)),IFERROR(OFFSET('セット情報（サンプル）'!$N$2,MATCH($G23,BカートセットID入力!$I$4:$I$150,0),COLUMN()-COLUMN($T18)),IFERROR(OFFSET('セット情報（イレギュラーサンプル）'!$N$2,MATCH($G23,BカートセットID入力!$L$4:$L$150,0),COLUMN()-COLUMN($T18)),""))))</f>
        <v/>
      </c>
      <c r="AD23" s="53" t="str">
        <f ca="1">IFERROR(OFFSET('セット情報(宅配便）'!$P$2,MATCH($G23,BカートセットID入力!$C$4:$C$150,0),COLUMN()-COLUMN($T18)),IFERROR(OFFSET('セット情報(業務便）'!$P$2,MATCH($G23,BカートセットID入力!$F$4:$F$150,0),COLUMN()-COLUMN($T18)),IFERROR(OFFSET('セット情報（サンプル）'!$N$2,MATCH($G23,BカートセットID入力!$I$4:$I$150,0),COLUMN()-COLUMN($T18)),IFERROR(OFFSET('セット情報（イレギュラーサンプル）'!$N$2,MATCH($G23,BカートセットID入力!$L$4:$L$150,0),COLUMN()-COLUMN($T18)),""))))</f>
        <v/>
      </c>
      <c r="AE23" s="53" t="str">
        <f ca="1">IFERROR(OFFSET('セット情報(宅配便）'!$P$2,MATCH($G23,BカートセットID入力!$C$4:$C$150,0),COLUMN()-COLUMN($T18)),IFERROR(OFFSET('セット情報(業務便）'!$P$2,MATCH($G23,BカートセットID入力!$F$4:$F$150,0),COLUMN()-COLUMN($T18)),IFERROR(OFFSET('セット情報（サンプル）'!$N$2,MATCH($G23,BカートセットID入力!$I$4:$I$150,0),COLUMN()-COLUMN($T18)),IFERROR(OFFSET('セット情報（イレギュラーサンプル）'!$N$2,MATCH($G23,BカートセットID入力!$L$4:$L$150,0),COLUMN()-COLUMN($T18)),""))))</f>
        <v/>
      </c>
      <c r="AF23" s="53" t="str">
        <f ca="1">IFERROR(OFFSET('セット情報(宅配便）'!$P$2,MATCH($G23,BカートセットID入力!$C$4:$C$150,0),COLUMN()-COLUMN($T18)),IFERROR(OFFSET('セット情報(業務便）'!$P$2,MATCH($G23,BカートセットID入力!$F$4:$F$150,0),COLUMN()-COLUMN($T18)),IFERROR(OFFSET('セット情報（サンプル）'!$N$2,MATCH($G23,BカートセットID入力!$I$4:$I$150,0),COLUMN()-COLUMN($T18)),IFERROR(OFFSET('セット情報（イレギュラーサンプル）'!$N$2,MATCH($G23,BカートセットID入力!$L$4:$L$150,0),COLUMN()-COLUMN($T18)),""))))</f>
        <v/>
      </c>
      <c r="AG23" s="53" t="str">
        <f ca="1">IFERROR(OFFSET('セット情報(宅配便）'!$P$2,MATCH($G23,BカートセットID入力!$C$4:$C$150,0),COLUMN()-COLUMN($T18)),IFERROR(OFFSET('セット情報(業務便）'!$P$2,MATCH($G23,BカートセットID入力!$F$4:$F$150,0),COLUMN()-COLUMN($T18)),IFERROR(OFFSET('セット情報（サンプル）'!$N$2,MATCH($G23,BカートセットID入力!$I$4:$I$150,0),COLUMN()-COLUMN($T18)),IFERROR(OFFSET('セット情報（イレギュラーサンプル）'!$N$2,MATCH($G23,BカートセットID入力!$L$4:$L$150,0),COLUMN()-COLUMN($T18)),""))))</f>
        <v/>
      </c>
      <c r="AH23" s="53" t="str">
        <f ca="1">IFERROR(OFFSET('セット情報(宅配便）'!$P$2,MATCH($G23,BカートセットID入力!$C$4:$C$150,0),COLUMN()-COLUMN($T18)),IFERROR(OFFSET('セット情報(業務便）'!$P$2,MATCH($G23,BカートセットID入力!$F$4:$F$150,0),COLUMN()-COLUMN($T18)),IFERROR(OFFSET('セット情報（サンプル）'!$N$2,MATCH($G23,BカートセットID入力!$I$4:$I$150,0),COLUMN()-COLUMN($T18)),IFERROR(OFFSET('セット情報（イレギュラーサンプル）'!$N$2,MATCH($G23,BカートセットID入力!$L$4:$L$150,0),COLUMN()-COLUMN($T18)),""))))</f>
        <v/>
      </c>
      <c r="AI23" s="53" t="str">
        <f ca="1">IFERROR(OFFSET('セット情報(宅配便）'!$P$2,MATCH($G23,BカートセットID入力!$C$4:$C$150,0),COLUMN()-COLUMN($T18)),IFERROR(OFFSET('セット情報(業務便）'!$P$2,MATCH($G23,BカートセットID入力!$F$4:$F$150,0),COLUMN()-COLUMN($T18)),IFERROR(OFFSET('セット情報（サンプル）'!$N$2,MATCH($G23,BカートセットID入力!$I$4:$I$150,0),COLUMN()-COLUMN($T18)),IFERROR(OFFSET('セット情報（イレギュラーサンプル）'!$N$2,MATCH($G23,BカートセットID入力!$L$4:$L$150,0),COLUMN()-COLUMN($T18)),""))))</f>
        <v/>
      </c>
      <c r="AJ23" s="53" t="str">
        <f ca="1">IFERROR(OFFSET('セット情報(宅配便）'!$P$2,MATCH($G23,BカートセットID入力!$C$4:$C$150,0),COLUMN()-COLUMN($T18)),IFERROR(OFFSET('セット情報(業務便）'!$P$2,MATCH($G23,BカートセットID入力!$F$4:$F$150,0),COLUMN()-COLUMN($T18)),IFERROR(OFFSET('セット情報（サンプル）'!$N$2,MATCH($G23,BカートセットID入力!$I$4:$I$150,0),COLUMN()-COLUMN($T18)),IFERROR(OFFSET('セット情報（イレギュラーサンプル）'!$N$2,MATCH($G23,BカートセットID入力!$L$4:$L$150,0),COLUMN()-COLUMN($T18)),""))))</f>
        <v/>
      </c>
      <c r="AK23" s="53" t="str">
        <f ca="1">IFERROR(OFFSET('セット情報(宅配便）'!$P$2,MATCH($G23,BカートセットID入力!$C$4:$C$150,0),COLUMN()-COLUMN($T18)),IFERROR(OFFSET('セット情報(業務便）'!$P$2,MATCH($G23,BカートセットID入力!$F$4:$F$150,0),COLUMN()-COLUMN($T18)),IFERROR(OFFSET('セット情報（サンプル）'!$N$2,MATCH($G23,BカートセットID入力!$I$4:$I$150,0),COLUMN()-COLUMN($T18)),IFERROR(OFFSET('セット情報（イレギュラーサンプル）'!$N$2,MATCH($G23,BカートセットID入力!$L$4:$L$150,0),COLUMN()-COLUMN($T18)),""))))</f>
        <v/>
      </c>
      <c r="AL23" s="53" t="str">
        <f ca="1">IFERROR(OFFSET('セット情報(宅配便）'!$P$2,MATCH($G23,BカートセットID入力!$C$4:$C$150,0),COLUMN()-COLUMN($T18)),IFERROR(OFFSET('セット情報(業務便）'!$P$2,MATCH($G23,BカートセットID入力!$F$4:$F$150,0),COLUMN()-COLUMN($T18)),IFERROR(OFFSET('セット情報（サンプル）'!$N$2,MATCH($G23,BカートセットID入力!$I$4:$I$150,0),COLUMN()-COLUMN($T18)),IFERROR(OFFSET('セット情報（イレギュラーサンプル）'!$N$2,MATCH($G23,BカートセットID入力!$L$4:$L$150,0),COLUMN()-COLUMN($T18)),""))))</f>
        <v/>
      </c>
      <c r="AM23" s="53" t="str">
        <f ca="1">IFERROR(OFFSET('セット情報(宅配便）'!$P$2,MATCH($G23,BカートセットID入力!$C$4:$C$150,0),COLUMN()-COLUMN($T18)),IFERROR(OFFSET('セット情報(業務便）'!$P$2,MATCH($G23,BカートセットID入力!$F$4:$F$150,0),COLUMN()-COLUMN($T18)),IFERROR(OFFSET('セット情報（サンプル）'!$N$2,MATCH($G23,BカートセットID入力!$I$4:$I$150,0),COLUMN()-COLUMN($T18)),IFERROR(OFFSET('セット情報（イレギュラーサンプル）'!$N$2,MATCH($G23,BカートセットID入力!$L$4:$L$150,0),COLUMN()-COLUMN($T18)),""))))</f>
        <v/>
      </c>
      <c r="AN23" s="53" t="str">
        <f ca="1">IFERROR(OFFSET('セット情報(宅配便）'!$P$2,MATCH($G23,BカートセットID入力!$C$4:$C$150,0),COLUMN()-COLUMN($T18)),IFERROR(OFFSET('セット情報(業務便）'!$P$2,MATCH($G23,BカートセットID入力!$F$4:$F$150,0),COLUMN()-COLUMN($T18)),IFERROR(OFFSET('セット情報（サンプル）'!$N$2,MATCH($G23,BカートセットID入力!$I$4:$I$150,0),COLUMN()-COLUMN($T18)),IFERROR(OFFSET('セット情報（イレギュラーサンプル）'!$N$2,MATCH($G23,BカートセットID入力!$L$4:$L$150,0),COLUMN()-COLUMN($T18)),""))))</f>
        <v/>
      </c>
      <c r="AO23" s="53" t="str">
        <f ca="1">IFERROR(OFFSET('セット情報(宅配便）'!$P$2,MATCH($G23,BカートセットID入力!$C$4:$C$150,0),COLUMN()-COLUMN($T18)),IFERROR(OFFSET('セット情報(業務便）'!$P$2,MATCH($G23,BカートセットID入力!$F$4:$F$150,0),COLUMN()-COLUMN($T18)),IFERROR(OFFSET('セット情報（サンプル）'!$N$2,MATCH($G23,BカートセットID入力!$I$4:$I$150,0),COLUMN()-COLUMN($T18)),IFERROR(OFFSET('セット情報（イレギュラーサンプル）'!$N$2,MATCH($G23,BカートセットID入力!$L$4:$L$150,0),COLUMN()-COLUMN($T18)),""))))</f>
        <v/>
      </c>
      <c r="AP23" s="53" t="str">
        <f ca="1">IFERROR(OFFSET('セット情報(宅配便）'!$P$2,MATCH($G23,BカートセットID入力!$C$4:$C$150,0),COLUMN()-COLUMN($T18)),IFERROR(OFFSET('セット情報(業務便）'!$P$2,MATCH($G23,BカートセットID入力!$F$4:$F$150,0),COLUMN()-COLUMN($T18)),IFERROR(OFFSET('セット情報（サンプル）'!$N$2,MATCH($G23,BカートセットID入力!$I$4:$I$150,0),COLUMN()-COLUMN($T18)),IFERROR(OFFSET('セット情報（イレギュラーサンプル）'!$N$2,MATCH($G23,BカートセットID入力!$L$4:$L$150,0),COLUMN()-COLUMN($T18)),""))))</f>
        <v/>
      </c>
      <c r="AQ23" s="53" t="str">
        <f ca="1">IFERROR(OFFSET('セット情報(宅配便）'!$P$2,MATCH($G23,BカートセットID入力!$C$4:$C$150,0),COLUMN()-COLUMN($T18)),IFERROR(OFFSET('セット情報(業務便）'!$P$2,MATCH($G23,BカートセットID入力!$F$4:$F$150,0),COLUMN()-COLUMN($T18)),IFERROR(OFFSET('セット情報（サンプル）'!$N$2,MATCH($G23,BカートセットID入力!$I$4:$I$150,0),COLUMN()-COLUMN($T18)),IFERROR(OFFSET('セット情報（イレギュラーサンプル）'!$N$2,MATCH($G23,BカートセットID入力!$L$4:$L$150,0),COLUMN()-COLUMN($T18)),""))))</f>
        <v/>
      </c>
      <c r="AR23" s="53" t="str">
        <f ca="1">IFERROR(OFFSET('セット情報(宅配便）'!$P$2,MATCH($G23,BカートセットID入力!$C$4:$C$150,0),COLUMN()-COLUMN($T18)),IFERROR(OFFSET('セット情報(業務便）'!$P$2,MATCH($G23,BカートセットID入力!$F$4:$F$150,0),COLUMN()-COLUMN($T18)),IFERROR(OFFSET('セット情報（サンプル）'!$N$2,MATCH($G23,BカートセットID入力!$I$4:$I$150,0),COLUMN()-COLUMN($T18)),IFERROR(OFFSET('セット情報（イレギュラーサンプル）'!$N$2,MATCH($G23,BカートセットID入力!$L$4:$L$150,0),COLUMN()-COLUMN($T18)),""))))</f>
        <v/>
      </c>
      <c r="AS23" s="53" t="str">
        <f ca="1">IFERROR(OFFSET('セット情報(宅配便）'!$P$2,MATCH($G23,BカートセットID入力!$C$4:$C$150,0),COLUMN()-COLUMN($T18)),IFERROR(OFFSET('セット情報(業務便）'!$P$2,MATCH($G23,BカートセットID入力!$F$4:$F$150,0),COLUMN()-COLUMN($T18)),IFERROR(OFFSET('セット情報（サンプル）'!$N$2,MATCH($G23,BカートセットID入力!$I$4:$I$150,0),COLUMN()-COLUMN($T18)),IFERROR(OFFSET('セット情報（イレギュラーサンプル）'!$N$2,MATCH($G23,BカートセットID入力!$L$4:$L$150,0),COLUMN()-COLUMN($T18)),""))))</f>
        <v/>
      </c>
    </row>
    <row r="24" spans="1:45">
      <c r="A24" s="53" t="str">
        <f>IF(ISBLANK(現行セット情報CSV!A24),"",現行セット情報CSV!A24)</f>
        <v/>
      </c>
      <c r="B24" s="53" t="str">
        <f>IF(ISBLANK(現行セット情報CSV!B24),"",現行セット情報CSV!B24)</f>
        <v/>
      </c>
      <c r="C24" s="53" t="str">
        <f>IF(ISBLANK(現行セット情報CSV!C24),"",現行セット情報CSV!C24)</f>
        <v/>
      </c>
      <c r="D24" s="53" t="str">
        <f>IF(ISBLANK(現行セット情報CSV!D24),"",現行セット情報CSV!D24)</f>
        <v/>
      </c>
      <c r="E24" s="53" t="str">
        <f>IF(ISBLANK(現行セット情報CSV!E24),"",現行セット情報CSV!E24)</f>
        <v/>
      </c>
      <c r="F24" s="53" t="str">
        <f>IF(ISBLANK(現行セット情報CSV!F24),"",現行セット情報CSV!F24)</f>
        <v/>
      </c>
      <c r="G24" s="53" t="str">
        <f>IF(ISBLANK(現行セット情報CSV!G24),"",現行セット情報CSV!G24)</f>
        <v/>
      </c>
      <c r="H24" s="53" t="str">
        <f>IF(ISBLANK(現行セット情報CSV!H24),"",現行セット情報CSV!H24)</f>
        <v/>
      </c>
      <c r="I24" s="53" t="str">
        <f>IF(ISBLANK(現行セット情報CSV!I24),"",現行セット情報CSV!I24)</f>
        <v/>
      </c>
      <c r="J24" s="53" t="str">
        <f>IF(ISBLANK(現行セット情報CSV!J24),"",現行セット情報CSV!J24)</f>
        <v/>
      </c>
      <c r="K24" s="53" t="str">
        <f>IF(ISBLANK(現行セット情報CSV!K24),"",現行セット情報CSV!K24)</f>
        <v/>
      </c>
      <c r="L24" s="53" t="str">
        <f>IF(ISBLANK(現行セット情報CSV!L24),"",現行セット情報CSV!L24)</f>
        <v/>
      </c>
      <c r="M24" s="53" t="str">
        <f>IF(ISBLANK(現行セット情報CSV!M24),"",現行セット情報CSV!M24)</f>
        <v/>
      </c>
      <c r="N24" s="53" t="str">
        <f>IF(ISBLANK(現行セット情報CSV!N24),"",現行セット情報CSV!N24)</f>
        <v/>
      </c>
      <c r="O24" s="53" t="str">
        <f>IF(ISBLANK(現行セット情報CSV!O24),"",現行セット情報CSV!O24)</f>
        <v/>
      </c>
      <c r="P24" s="53" t="str">
        <f>IF(ISBLANK(現行セット情報CSV!P24),"",現行セット情報CSV!P24)</f>
        <v/>
      </c>
      <c r="Q24" s="53" t="str">
        <f>IF(ISBLANK(現行セット情報CSV!Q24),"",現行セット情報CSV!Q24)</f>
        <v/>
      </c>
      <c r="R24" s="53" t="str">
        <f>IF(ISBLANK(現行セット情報CSV!R24),"",現行セット情報CSV!R24)</f>
        <v/>
      </c>
      <c r="S24" s="53" t="str">
        <f>IF(ISBLANK(現行セット情報CSV!S24),"",現行セット情報CSV!S24)</f>
        <v/>
      </c>
      <c r="T24" s="53" t="str">
        <f ca="1">IFERROR(OFFSET('セット情報(宅配便）'!$P$2,MATCH($G24,BカートセットID入力!$C$4:$C$150,0),COLUMN()-COLUMN($T19)),IFERROR(OFFSET('セット情報(業務便）'!$P$2,MATCH($G24,BカートセットID入力!$F$4:$F$150,0),COLUMN()-COLUMN($T19)),IFERROR(OFFSET('セット情報（サンプル）'!$N$2,MATCH($G24,BカートセットID入力!$I$4:$I$150,0),COLUMN()-COLUMN($T19)),IFERROR(OFFSET('セット情報（イレギュラーサンプル）'!$N$2,MATCH($G24,BカートセットID入力!$L$4:$L$150,0),COLUMN()-COLUMN($T19)),""))))</f>
        <v/>
      </c>
      <c r="U24" s="53" t="str">
        <f ca="1">IFERROR(OFFSET('セット情報(宅配便）'!$P$2,MATCH($G24,BカートセットID入力!$C$4:$C$150,0),COLUMN()-COLUMN($T19)),IFERROR(OFFSET('セット情報(業務便）'!$P$2,MATCH($G24,BカートセットID入力!$F$4:$F$150,0),COLUMN()-COLUMN($T19)),IFERROR(OFFSET('セット情報（サンプル）'!$N$2,MATCH($G24,BカートセットID入力!$I$4:$I$150,0),COLUMN()-COLUMN($T19)),IFERROR(OFFSET('セット情報（イレギュラーサンプル）'!$N$2,MATCH($G24,BカートセットID入力!$L$4:$L$150,0),COLUMN()-COLUMN($T19)),""))))</f>
        <v/>
      </c>
      <c r="V24" s="53" t="str">
        <f ca="1">IFERROR(OFFSET('セット情報(宅配便）'!$P$2,MATCH($G24,BカートセットID入力!$C$4:$C$150,0),COLUMN()-COLUMN($T19)),IFERROR(OFFSET('セット情報(業務便）'!$P$2,MATCH($G24,BカートセットID入力!$F$4:$F$150,0),COLUMN()-COLUMN($T19)),IFERROR(OFFSET('セット情報（サンプル）'!$N$2,MATCH($G24,BカートセットID入力!$I$4:$I$150,0),COLUMN()-COLUMN($T19)),IFERROR(OFFSET('セット情報（イレギュラーサンプル）'!$N$2,MATCH($G24,BカートセットID入力!$L$4:$L$150,0),COLUMN()-COLUMN($T19)),""))))</f>
        <v/>
      </c>
      <c r="W24" s="53" t="str">
        <f ca="1">IFERROR(OFFSET('セット情報(宅配便）'!$P$2,MATCH($G24,BカートセットID入力!$C$4:$C$150,0),COLUMN()-COLUMN($T19)),IFERROR(OFFSET('セット情報(業務便）'!$P$2,MATCH($G24,BカートセットID入力!$F$4:$F$150,0),COLUMN()-COLUMN($T19)),IFERROR(OFFSET('セット情報（サンプル）'!$N$2,MATCH($G24,BカートセットID入力!$I$4:$I$150,0),COLUMN()-COLUMN($T19)),IFERROR(OFFSET('セット情報（イレギュラーサンプル）'!$N$2,MATCH($G24,BカートセットID入力!$L$4:$L$150,0),COLUMN()-COLUMN($T19)),""))))</f>
        <v/>
      </c>
      <c r="X24" s="53" t="str">
        <f ca="1">IFERROR(OFFSET('セット情報(宅配便）'!$P$2,MATCH($G24,BカートセットID入力!$C$4:$C$150,0),COLUMN()-COLUMN($T19)),IFERROR(OFFSET('セット情報(業務便）'!$P$2,MATCH($G24,BカートセットID入力!$F$4:$F$150,0),COLUMN()-COLUMN($T19)),IFERROR(OFFSET('セット情報（サンプル）'!$N$2,MATCH($G24,BカートセットID入力!$I$4:$I$150,0),COLUMN()-COLUMN($T19)),IFERROR(OFFSET('セット情報（イレギュラーサンプル）'!$N$2,MATCH($G24,BカートセットID入力!$L$4:$L$150,0),COLUMN()-COLUMN($T19)),""))))</f>
        <v/>
      </c>
      <c r="Y24" s="53" t="str">
        <f ca="1">IFERROR(OFFSET('セット情報(宅配便）'!$P$2,MATCH($G24,BカートセットID入力!$C$4:$C$150,0),COLUMN()-COLUMN($T19)),IFERROR(OFFSET('セット情報(業務便）'!$P$2,MATCH($G24,BカートセットID入力!$F$4:$F$150,0),COLUMN()-COLUMN($T19)),IFERROR(OFFSET('セット情報（サンプル）'!$N$2,MATCH($G24,BカートセットID入力!$I$4:$I$150,0),COLUMN()-COLUMN($T19)),IFERROR(OFFSET('セット情報（イレギュラーサンプル）'!$N$2,MATCH($G24,BカートセットID入力!$L$4:$L$150,0),COLUMN()-COLUMN($T19)),""))))</f>
        <v/>
      </c>
      <c r="Z24" s="53" t="str">
        <f ca="1">IFERROR(OFFSET('セット情報(宅配便）'!$P$2,MATCH($G24,BカートセットID入力!$C$4:$C$150,0),COLUMN()-COLUMN($T19)),IFERROR(OFFSET('セット情報(業務便）'!$P$2,MATCH($G24,BカートセットID入力!$F$4:$F$150,0),COLUMN()-COLUMN($T19)),IFERROR(OFFSET('セット情報（サンプル）'!$N$2,MATCH($G24,BカートセットID入力!$I$4:$I$150,0),COLUMN()-COLUMN($T19)),IFERROR(OFFSET('セット情報（イレギュラーサンプル）'!$N$2,MATCH($G24,BカートセットID入力!$L$4:$L$150,0),COLUMN()-COLUMN($T19)),""))))</f>
        <v/>
      </c>
      <c r="AA24" s="53" t="str">
        <f ca="1">IFERROR(OFFSET('セット情報(宅配便）'!$P$2,MATCH($G24,BカートセットID入力!$C$4:$C$150,0),COLUMN()-COLUMN($T19)),IFERROR(OFFSET('セット情報(業務便）'!$P$2,MATCH($G24,BカートセットID入力!$F$4:$F$150,0),COLUMN()-COLUMN($T19)),IFERROR(OFFSET('セット情報（サンプル）'!$N$2,MATCH($G24,BカートセットID入力!$I$4:$I$150,0),COLUMN()-COLUMN($T19)),IFERROR(OFFSET('セット情報（イレギュラーサンプル）'!$N$2,MATCH($G24,BカートセットID入力!$L$4:$L$150,0),COLUMN()-COLUMN($T19)),""))))</f>
        <v/>
      </c>
      <c r="AB24" s="53" t="str">
        <f ca="1">IFERROR(OFFSET('セット情報(宅配便）'!$P$2,MATCH($G24,BカートセットID入力!$C$4:$C$150,0),COLUMN()-COLUMN($T19)),IFERROR(OFFSET('セット情報(業務便）'!$P$2,MATCH($G24,BカートセットID入力!$F$4:$F$150,0),COLUMN()-COLUMN($T19)),IFERROR(OFFSET('セット情報（サンプル）'!$N$2,MATCH($G24,BカートセットID入力!$I$4:$I$150,0),COLUMN()-COLUMN($T19)),IFERROR(OFFSET('セット情報（イレギュラーサンプル）'!$N$2,MATCH($G24,BカートセットID入力!$L$4:$L$150,0),COLUMN()-COLUMN($T19)),""))))</f>
        <v/>
      </c>
      <c r="AC24" s="53" t="str">
        <f ca="1">IFERROR(OFFSET('セット情報(宅配便）'!$P$2,MATCH($G24,BカートセットID入力!$C$4:$C$150,0),COLUMN()-COLUMN($T19)),IFERROR(OFFSET('セット情報(業務便）'!$P$2,MATCH($G24,BカートセットID入力!$F$4:$F$150,0),COLUMN()-COLUMN($T19)),IFERROR(OFFSET('セット情報（サンプル）'!$N$2,MATCH($G24,BカートセットID入力!$I$4:$I$150,0),COLUMN()-COLUMN($T19)),IFERROR(OFFSET('セット情報（イレギュラーサンプル）'!$N$2,MATCH($G24,BカートセットID入力!$L$4:$L$150,0),COLUMN()-COLUMN($T19)),""))))</f>
        <v/>
      </c>
      <c r="AD24" s="53" t="str">
        <f ca="1">IFERROR(OFFSET('セット情報(宅配便）'!$P$2,MATCH($G24,BカートセットID入力!$C$4:$C$150,0),COLUMN()-COLUMN($T19)),IFERROR(OFFSET('セット情報(業務便）'!$P$2,MATCH($G24,BカートセットID入力!$F$4:$F$150,0),COLUMN()-COLUMN($T19)),IFERROR(OFFSET('セット情報（サンプル）'!$N$2,MATCH($G24,BカートセットID入力!$I$4:$I$150,0),COLUMN()-COLUMN($T19)),IFERROR(OFFSET('セット情報（イレギュラーサンプル）'!$N$2,MATCH($G24,BカートセットID入力!$L$4:$L$150,0),COLUMN()-COLUMN($T19)),""))))</f>
        <v/>
      </c>
      <c r="AE24" s="53" t="str">
        <f ca="1">IFERROR(OFFSET('セット情報(宅配便）'!$P$2,MATCH($G24,BカートセットID入力!$C$4:$C$150,0),COLUMN()-COLUMN($T19)),IFERROR(OFFSET('セット情報(業務便）'!$P$2,MATCH($G24,BカートセットID入力!$F$4:$F$150,0),COLUMN()-COLUMN($T19)),IFERROR(OFFSET('セット情報（サンプル）'!$N$2,MATCH($G24,BカートセットID入力!$I$4:$I$150,0),COLUMN()-COLUMN($T19)),IFERROR(OFFSET('セット情報（イレギュラーサンプル）'!$N$2,MATCH($G24,BカートセットID入力!$L$4:$L$150,0),COLUMN()-COLUMN($T19)),""))))</f>
        <v/>
      </c>
      <c r="AF24" s="53" t="str">
        <f ca="1">IFERROR(OFFSET('セット情報(宅配便）'!$P$2,MATCH($G24,BカートセットID入力!$C$4:$C$150,0),COLUMN()-COLUMN($T19)),IFERROR(OFFSET('セット情報(業務便）'!$P$2,MATCH($G24,BカートセットID入力!$F$4:$F$150,0),COLUMN()-COLUMN($T19)),IFERROR(OFFSET('セット情報（サンプル）'!$N$2,MATCH($G24,BカートセットID入力!$I$4:$I$150,0),COLUMN()-COLUMN($T19)),IFERROR(OFFSET('セット情報（イレギュラーサンプル）'!$N$2,MATCH($G24,BカートセットID入力!$L$4:$L$150,0),COLUMN()-COLUMN($T19)),""))))</f>
        <v/>
      </c>
      <c r="AG24" s="53" t="str">
        <f ca="1">IFERROR(OFFSET('セット情報(宅配便）'!$P$2,MATCH($G24,BカートセットID入力!$C$4:$C$150,0),COLUMN()-COLUMN($T19)),IFERROR(OFFSET('セット情報(業務便）'!$P$2,MATCH($G24,BカートセットID入力!$F$4:$F$150,0),COLUMN()-COLUMN($T19)),IFERROR(OFFSET('セット情報（サンプル）'!$N$2,MATCH($G24,BカートセットID入力!$I$4:$I$150,0),COLUMN()-COLUMN($T19)),IFERROR(OFFSET('セット情報（イレギュラーサンプル）'!$N$2,MATCH($G24,BカートセットID入力!$L$4:$L$150,0),COLUMN()-COLUMN($T19)),""))))</f>
        <v/>
      </c>
      <c r="AH24" s="53" t="str">
        <f ca="1">IFERROR(OFFSET('セット情報(宅配便）'!$P$2,MATCH($G24,BカートセットID入力!$C$4:$C$150,0),COLUMN()-COLUMN($T19)),IFERROR(OFFSET('セット情報(業務便）'!$P$2,MATCH($G24,BカートセットID入力!$F$4:$F$150,0),COLUMN()-COLUMN($T19)),IFERROR(OFFSET('セット情報（サンプル）'!$N$2,MATCH($G24,BカートセットID入力!$I$4:$I$150,0),COLUMN()-COLUMN($T19)),IFERROR(OFFSET('セット情報（イレギュラーサンプル）'!$N$2,MATCH($G24,BカートセットID入力!$L$4:$L$150,0),COLUMN()-COLUMN($T19)),""))))</f>
        <v/>
      </c>
      <c r="AI24" s="53" t="str">
        <f ca="1">IFERROR(OFFSET('セット情報(宅配便）'!$P$2,MATCH($G24,BカートセットID入力!$C$4:$C$150,0),COLUMN()-COLUMN($T19)),IFERROR(OFFSET('セット情報(業務便）'!$P$2,MATCH($G24,BカートセットID入力!$F$4:$F$150,0),COLUMN()-COLUMN($T19)),IFERROR(OFFSET('セット情報（サンプル）'!$N$2,MATCH($G24,BカートセットID入力!$I$4:$I$150,0),COLUMN()-COLUMN($T19)),IFERROR(OFFSET('セット情報（イレギュラーサンプル）'!$N$2,MATCH($G24,BカートセットID入力!$L$4:$L$150,0),COLUMN()-COLUMN($T19)),""))))</f>
        <v/>
      </c>
      <c r="AJ24" s="53" t="str">
        <f ca="1">IFERROR(OFFSET('セット情報(宅配便）'!$P$2,MATCH($G24,BカートセットID入力!$C$4:$C$150,0),COLUMN()-COLUMN($T19)),IFERROR(OFFSET('セット情報(業務便）'!$P$2,MATCH($G24,BカートセットID入力!$F$4:$F$150,0),COLUMN()-COLUMN($T19)),IFERROR(OFFSET('セット情報（サンプル）'!$N$2,MATCH($G24,BカートセットID入力!$I$4:$I$150,0),COLUMN()-COLUMN($T19)),IFERROR(OFFSET('セット情報（イレギュラーサンプル）'!$N$2,MATCH($G24,BカートセットID入力!$L$4:$L$150,0),COLUMN()-COLUMN($T19)),""))))</f>
        <v/>
      </c>
      <c r="AK24" s="53" t="str">
        <f ca="1">IFERROR(OFFSET('セット情報(宅配便）'!$P$2,MATCH($G24,BカートセットID入力!$C$4:$C$150,0),COLUMN()-COLUMN($T19)),IFERROR(OFFSET('セット情報(業務便）'!$P$2,MATCH($G24,BカートセットID入力!$F$4:$F$150,0),COLUMN()-COLUMN($T19)),IFERROR(OFFSET('セット情報（サンプル）'!$N$2,MATCH($G24,BカートセットID入力!$I$4:$I$150,0),COLUMN()-COLUMN($T19)),IFERROR(OFFSET('セット情報（イレギュラーサンプル）'!$N$2,MATCH($G24,BカートセットID入力!$L$4:$L$150,0),COLUMN()-COLUMN($T19)),""))))</f>
        <v/>
      </c>
      <c r="AL24" s="53" t="str">
        <f ca="1">IFERROR(OFFSET('セット情報(宅配便）'!$P$2,MATCH($G24,BカートセットID入力!$C$4:$C$150,0),COLUMN()-COLUMN($T19)),IFERROR(OFFSET('セット情報(業務便）'!$P$2,MATCH($G24,BカートセットID入力!$F$4:$F$150,0),COLUMN()-COLUMN($T19)),IFERROR(OFFSET('セット情報（サンプル）'!$N$2,MATCH($G24,BカートセットID入力!$I$4:$I$150,0),COLUMN()-COLUMN($T19)),IFERROR(OFFSET('セット情報（イレギュラーサンプル）'!$N$2,MATCH($G24,BカートセットID入力!$L$4:$L$150,0),COLUMN()-COLUMN($T19)),""))))</f>
        <v/>
      </c>
      <c r="AM24" s="53" t="str">
        <f ca="1">IFERROR(OFFSET('セット情報(宅配便）'!$P$2,MATCH($G24,BカートセットID入力!$C$4:$C$150,0),COLUMN()-COLUMN($T19)),IFERROR(OFFSET('セット情報(業務便）'!$P$2,MATCH($G24,BカートセットID入力!$F$4:$F$150,0),COLUMN()-COLUMN($T19)),IFERROR(OFFSET('セット情報（サンプル）'!$N$2,MATCH($G24,BカートセットID入力!$I$4:$I$150,0),COLUMN()-COLUMN($T19)),IFERROR(OFFSET('セット情報（イレギュラーサンプル）'!$N$2,MATCH($G24,BカートセットID入力!$L$4:$L$150,0),COLUMN()-COLUMN($T19)),""))))</f>
        <v/>
      </c>
      <c r="AN24" s="53" t="str">
        <f ca="1">IFERROR(OFFSET('セット情報(宅配便）'!$P$2,MATCH($G24,BカートセットID入力!$C$4:$C$150,0),COLUMN()-COLUMN($T19)),IFERROR(OFFSET('セット情報(業務便）'!$P$2,MATCH($G24,BカートセットID入力!$F$4:$F$150,0),COLUMN()-COLUMN($T19)),IFERROR(OFFSET('セット情報（サンプル）'!$N$2,MATCH($G24,BカートセットID入力!$I$4:$I$150,0),COLUMN()-COLUMN($T19)),IFERROR(OFFSET('セット情報（イレギュラーサンプル）'!$N$2,MATCH($G24,BカートセットID入力!$L$4:$L$150,0),COLUMN()-COLUMN($T19)),""))))</f>
        <v/>
      </c>
      <c r="AO24" s="53" t="str">
        <f ca="1">IFERROR(OFFSET('セット情報(宅配便）'!$P$2,MATCH($G24,BカートセットID入力!$C$4:$C$150,0),COLUMN()-COLUMN($T19)),IFERROR(OFFSET('セット情報(業務便）'!$P$2,MATCH($G24,BカートセットID入力!$F$4:$F$150,0),COLUMN()-COLUMN($T19)),IFERROR(OFFSET('セット情報（サンプル）'!$N$2,MATCH($G24,BカートセットID入力!$I$4:$I$150,0),COLUMN()-COLUMN($T19)),IFERROR(OFFSET('セット情報（イレギュラーサンプル）'!$N$2,MATCH($G24,BカートセットID入力!$L$4:$L$150,0),COLUMN()-COLUMN($T19)),""))))</f>
        <v/>
      </c>
      <c r="AP24" s="53" t="str">
        <f ca="1">IFERROR(OFFSET('セット情報(宅配便）'!$P$2,MATCH($G24,BカートセットID入力!$C$4:$C$150,0),COLUMN()-COLUMN($T19)),IFERROR(OFFSET('セット情報(業務便）'!$P$2,MATCH($G24,BカートセットID入力!$F$4:$F$150,0),COLUMN()-COLUMN($T19)),IFERROR(OFFSET('セット情報（サンプル）'!$N$2,MATCH($G24,BカートセットID入力!$I$4:$I$150,0),COLUMN()-COLUMN($T19)),IFERROR(OFFSET('セット情報（イレギュラーサンプル）'!$N$2,MATCH($G24,BカートセットID入力!$L$4:$L$150,0),COLUMN()-COLUMN($T19)),""))))</f>
        <v/>
      </c>
      <c r="AQ24" s="53" t="str">
        <f ca="1">IFERROR(OFFSET('セット情報(宅配便）'!$P$2,MATCH($G24,BカートセットID入力!$C$4:$C$150,0),COLUMN()-COLUMN($T19)),IFERROR(OFFSET('セット情報(業務便）'!$P$2,MATCH($G24,BカートセットID入力!$F$4:$F$150,0),COLUMN()-COLUMN($T19)),IFERROR(OFFSET('セット情報（サンプル）'!$N$2,MATCH($G24,BカートセットID入力!$I$4:$I$150,0),COLUMN()-COLUMN($T19)),IFERROR(OFFSET('セット情報（イレギュラーサンプル）'!$N$2,MATCH($G24,BカートセットID入力!$L$4:$L$150,0),COLUMN()-COLUMN($T19)),""))))</f>
        <v/>
      </c>
      <c r="AR24" s="53" t="str">
        <f ca="1">IFERROR(OFFSET('セット情報(宅配便）'!$P$2,MATCH($G24,BカートセットID入力!$C$4:$C$150,0),COLUMN()-COLUMN($T19)),IFERROR(OFFSET('セット情報(業務便）'!$P$2,MATCH($G24,BカートセットID入力!$F$4:$F$150,0),COLUMN()-COLUMN($T19)),IFERROR(OFFSET('セット情報（サンプル）'!$N$2,MATCH($G24,BカートセットID入力!$I$4:$I$150,0),COLUMN()-COLUMN($T19)),IFERROR(OFFSET('セット情報（イレギュラーサンプル）'!$N$2,MATCH($G24,BカートセットID入力!$L$4:$L$150,0),COLUMN()-COLUMN($T19)),""))))</f>
        <v/>
      </c>
      <c r="AS24" s="53" t="str">
        <f ca="1">IFERROR(OFFSET('セット情報(宅配便）'!$P$2,MATCH($G24,BカートセットID入力!$C$4:$C$150,0),COLUMN()-COLUMN($T19)),IFERROR(OFFSET('セット情報(業務便）'!$P$2,MATCH($G24,BカートセットID入力!$F$4:$F$150,0),COLUMN()-COLUMN($T19)),IFERROR(OFFSET('セット情報（サンプル）'!$N$2,MATCH($G24,BカートセットID入力!$I$4:$I$150,0),COLUMN()-COLUMN($T19)),IFERROR(OFFSET('セット情報（イレギュラーサンプル）'!$N$2,MATCH($G24,BカートセットID入力!$L$4:$L$150,0),COLUMN()-COLUMN($T19)),""))))</f>
        <v/>
      </c>
    </row>
    <row r="25" spans="1:45">
      <c r="A25" s="53" t="str">
        <f>IF(ISBLANK(現行セット情報CSV!A25),"",現行セット情報CSV!A25)</f>
        <v/>
      </c>
      <c r="B25" s="53" t="str">
        <f>IF(ISBLANK(現行セット情報CSV!B25),"",現行セット情報CSV!B25)</f>
        <v/>
      </c>
      <c r="C25" s="53" t="str">
        <f>IF(ISBLANK(現行セット情報CSV!C25),"",現行セット情報CSV!C25)</f>
        <v/>
      </c>
      <c r="D25" s="53" t="str">
        <f>IF(ISBLANK(現行セット情報CSV!D25),"",現行セット情報CSV!D25)</f>
        <v/>
      </c>
      <c r="E25" s="53" t="str">
        <f>IF(ISBLANK(現行セット情報CSV!E25),"",現行セット情報CSV!E25)</f>
        <v/>
      </c>
      <c r="F25" s="53" t="str">
        <f>IF(ISBLANK(現行セット情報CSV!F25),"",現行セット情報CSV!F25)</f>
        <v/>
      </c>
      <c r="G25" s="53" t="str">
        <f>IF(ISBLANK(現行セット情報CSV!G25),"",現行セット情報CSV!G25)</f>
        <v/>
      </c>
      <c r="H25" s="53" t="str">
        <f>IF(ISBLANK(現行セット情報CSV!H25),"",現行セット情報CSV!H25)</f>
        <v/>
      </c>
      <c r="I25" s="53" t="str">
        <f>IF(ISBLANK(現行セット情報CSV!I25),"",現行セット情報CSV!I25)</f>
        <v/>
      </c>
      <c r="J25" s="53" t="str">
        <f>IF(ISBLANK(現行セット情報CSV!J25),"",現行セット情報CSV!J25)</f>
        <v/>
      </c>
      <c r="K25" s="53" t="str">
        <f>IF(ISBLANK(現行セット情報CSV!K25),"",現行セット情報CSV!K25)</f>
        <v/>
      </c>
      <c r="L25" s="53" t="str">
        <f>IF(ISBLANK(現行セット情報CSV!L25),"",現行セット情報CSV!L25)</f>
        <v/>
      </c>
      <c r="M25" s="53" t="str">
        <f>IF(ISBLANK(現行セット情報CSV!M25),"",現行セット情報CSV!M25)</f>
        <v/>
      </c>
      <c r="N25" s="53" t="str">
        <f>IF(ISBLANK(現行セット情報CSV!N25),"",現行セット情報CSV!N25)</f>
        <v/>
      </c>
      <c r="O25" s="53" t="str">
        <f>IF(ISBLANK(現行セット情報CSV!O25),"",現行セット情報CSV!O25)</f>
        <v/>
      </c>
      <c r="P25" s="53" t="str">
        <f>IF(ISBLANK(現行セット情報CSV!P25),"",現行セット情報CSV!P25)</f>
        <v/>
      </c>
      <c r="Q25" s="53" t="str">
        <f>IF(ISBLANK(現行セット情報CSV!Q25),"",現行セット情報CSV!Q25)</f>
        <v/>
      </c>
      <c r="R25" s="53" t="str">
        <f>IF(ISBLANK(現行セット情報CSV!R25),"",現行セット情報CSV!R25)</f>
        <v/>
      </c>
      <c r="S25" s="53" t="str">
        <f>IF(ISBLANK(現行セット情報CSV!S25),"",現行セット情報CSV!S25)</f>
        <v/>
      </c>
      <c r="T25" s="53" t="str">
        <f ca="1">IFERROR(OFFSET('セット情報(宅配便）'!$P$2,MATCH($G25,BカートセットID入力!$C$4:$C$150,0),COLUMN()-COLUMN($T20)),IFERROR(OFFSET('セット情報(業務便）'!$P$2,MATCH($G25,BカートセットID入力!$F$4:$F$150,0),COLUMN()-COLUMN($T20)),IFERROR(OFFSET('セット情報（サンプル）'!$N$2,MATCH($G25,BカートセットID入力!$I$4:$I$150,0),COLUMN()-COLUMN($T20)),IFERROR(OFFSET('セット情報（イレギュラーサンプル）'!$N$2,MATCH($G25,BカートセットID入力!$L$4:$L$150,0),COLUMN()-COLUMN($T20)),""))))</f>
        <v/>
      </c>
      <c r="U25" s="53" t="str">
        <f ca="1">IFERROR(OFFSET('セット情報(宅配便）'!$P$2,MATCH($G25,BカートセットID入力!$C$4:$C$150,0),COLUMN()-COLUMN($T20)),IFERROR(OFFSET('セット情報(業務便）'!$P$2,MATCH($G25,BカートセットID入力!$F$4:$F$150,0),COLUMN()-COLUMN($T20)),IFERROR(OFFSET('セット情報（サンプル）'!$N$2,MATCH($G25,BカートセットID入力!$I$4:$I$150,0),COLUMN()-COLUMN($T20)),IFERROR(OFFSET('セット情報（イレギュラーサンプル）'!$N$2,MATCH($G25,BカートセットID入力!$L$4:$L$150,0),COLUMN()-COLUMN($T20)),""))))</f>
        <v/>
      </c>
      <c r="V25" s="53" t="str">
        <f ca="1">IFERROR(OFFSET('セット情報(宅配便）'!$P$2,MATCH($G25,BカートセットID入力!$C$4:$C$150,0),COLUMN()-COLUMN($T20)),IFERROR(OFFSET('セット情報(業務便）'!$P$2,MATCH($G25,BカートセットID入力!$F$4:$F$150,0),COLUMN()-COLUMN($T20)),IFERROR(OFFSET('セット情報（サンプル）'!$N$2,MATCH($G25,BカートセットID入力!$I$4:$I$150,0),COLUMN()-COLUMN($T20)),IFERROR(OFFSET('セット情報（イレギュラーサンプル）'!$N$2,MATCH($G25,BカートセットID入力!$L$4:$L$150,0),COLUMN()-COLUMN($T20)),""))))</f>
        <v/>
      </c>
      <c r="W25" s="53" t="str">
        <f ca="1">IFERROR(OFFSET('セット情報(宅配便）'!$P$2,MATCH($G25,BカートセットID入力!$C$4:$C$150,0),COLUMN()-COLUMN($T20)),IFERROR(OFFSET('セット情報(業務便）'!$P$2,MATCH($G25,BカートセットID入力!$F$4:$F$150,0),COLUMN()-COLUMN($T20)),IFERROR(OFFSET('セット情報（サンプル）'!$N$2,MATCH($G25,BカートセットID入力!$I$4:$I$150,0),COLUMN()-COLUMN($T20)),IFERROR(OFFSET('セット情報（イレギュラーサンプル）'!$N$2,MATCH($G25,BカートセットID入力!$L$4:$L$150,0),COLUMN()-COLUMN($T20)),""))))</f>
        <v/>
      </c>
      <c r="X25" s="53" t="str">
        <f ca="1">IFERROR(OFFSET('セット情報(宅配便）'!$P$2,MATCH($G25,BカートセットID入力!$C$4:$C$150,0),COLUMN()-COLUMN($T20)),IFERROR(OFFSET('セット情報(業務便）'!$P$2,MATCH($G25,BカートセットID入力!$F$4:$F$150,0),COLUMN()-COLUMN($T20)),IFERROR(OFFSET('セット情報（サンプル）'!$N$2,MATCH($G25,BカートセットID入力!$I$4:$I$150,0),COLUMN()-COLUMN($T20)),IFERROR(OFFSET('セット情報（イレギュラーサンプル）'!$N$2,MATCH($G25,BカートセットID入力!$L$4:$L$150,0),COLUMN()-COLUMN($T20)),""))))</f>
        <v/>
      </c>
      <c r="Y25" s="53" t="str">
        <f ca="1">IFERROR(OFFSET('セット情報(宅配便）'!$P$2,MATCH($G25,BカートセットID入力!$C$4:$C$150,0),COLUMN()-COLUMN($T20)),IFERROR(OFFSET('セット情報(業務便）'!$P$2,MATCH($G25,BカートセットID入力!$F$4:$F$150,0),COLUMN()-COLUMN($T20)),IFERROR(OFFSET('セット情報（サンプル）'!$N$2,MATCH($G25,BカートセットID入力!$I$4:$I$150,0),COLUMN()-COLUMN($T20)),IFERROR(OFFSET('セット情報（イレギュラーサンプル）'!$N$2,MATCH($G25,BカートセットID入力!$L$4:$L$150,0),COLUMN()-COLUMN($T20)),""))))</f>
        <v/>
      </c>
      <c r="Z25" s="53" t="str">
        <f ca="1">IFERROR(OFFSET('セット情報(宅配便）'!$P$2,MATCH($G25,BカートセットID入力!$C$4:$C$150,0),COLUMN()-COLUMN($T20)),IFERROR(OFFSET('セット情報(業務便）'!$P$2,MATCH($G25,BカートセットID入力!$F$4:$F$150,0),COLUMN()-COLUMN($T20)),IFERROR(OFFSET('セット情報（サンプル）'!$N$2,MATCH($G25,BカートセットID入力!$I$4:$I$150,0),COLUMN()-COLUMN($T20)),IFERROR(OFFSET('セット情報（イレギュラーサンプル）'!$N$2,MATCH($G25,BカートセットID入力!$L$4:$L$150,0),COLUMN()-COLUMN($T20)),""))))</f>
        <v/>
      </c>
      <c r="AA25" s="53" t="str">
        <f ca="1">IFERROR(OFFSET('セット情報(宅配便）'!$P$2,MATCH($G25,BカートセットID入力!$C$4:$C$150,0),COLUMN()-COLUMN($T20)),IFERROR(OFFSET('セット情報(業務便）'!$P$2,MATCH($G25,BカートセットID入力!$F$4:$F$150,0),COLUMN()-COLUMN($T20)),IFERROR(OFFSET('セット情報（サンプル）'!$N$2,MATCH($G25,BカートセットID入力!$I$4:$I$150,0),COLUMN()-COLUMN($T20)),IFERROR(OFFSET('セット情報（イレギュラーサンプル）'!$N$2,MATCH($G25,BカートセットID入力!$L$4:$L$150,0),COLUMN()-COLUMN($T20)),""))))</f>
        <v/>
      </c>
      <c r="AB25" s="53" t="str">
        <f ca="1">IFERROR(OFFSET('セット情報(宅配便）'!$P$2,MATCH($G25,BカートセットID入力!$C$4:$C$150,0),COLUMN()-COLUMN($T20)),IFERROR(OFFSET('セット情報(業務便）'!$P$2,MATCH($G25,BカートセットID入力!$F$4:$F$150,0),COLUMN()-COLUMN($T20)),IFERROR(OFFSET('セット情報（サンプル）'!$N$2,MATCH($G25,BカートセットID入力!$I$4:$I$150,0),COLUMN()-COLUMN($T20)),IFERROR(OFFSET('セット情報（イレギュラーサンプル）'!$N$2,MATCH($G25,BカートセットID入力!$L$4:$L$150,0),COLUMN()-COLUMN($T20)),""))))</f>
        <v/>
      </c>
      <c r="AC25" s="53" t="str">
        <f ca="1">IFERROR(OFFSET('セット情報(宅配便）'!$P$2,MATCH($G25,BカートセットID入力!$C$4:$C$150,0),COLUMN()-COLUMN($T20)),IFERROR(OFFSET('セット情報(業務便）'!$P$2,MATCH($G25,BカートセットID入力!$F$4:$F$150,0),COLUMN()-COLUMN($T20)),IFERROR(OFFSET('セット情報（サンプル）'!$N$2,MATCH($G25,BカートセットID入力!$I$4:$I$150,0),COLUMN()-COLUMN($T20)),IFERROR(OFFSET('セット情報（イレギュラーサンプル）'!$N$2,MATCH($G25,BカートセットID入力!$L$4:$L$150,0),COLUMN()-COLUMN($T20)),""))))</f>
        <v/>
      </c>
      <c r="AD25" s="53" t="str">
        <f ca="1">IFERROR(OFFSET('セット情報(宅配便）'!$P$2,MATCH($G25,BカートセットID入力!$C$4:$C$150,0),COLUMN()-COLUMN($T20)),IFERROR(OFFSET('セット情報(業務便）'!$P$2,MATCH($G25,BカートセットID入力!$F$4:$F$150,0),COLUMN()-COLUMN($T20)),IFERROR(OFFSET('セット情報（サンプル）'!$N$2,MATCH($G25,BカートセットID入力!$I$4:$I$150,0),COLUMN()-COLUMN($T20)),IFERROR(OFFSET('セット情報（イレギュラーサンプル）'!$N$2,MATCH($G25,BカートセットID入力!$L$4:$L$150,0),COLUMN()-COLUMN($T20)),""))))</f>
        <v/>
      </c>
      <c r="AE25" s="53" t="str">
        <f ca="1">IFERROR(OFFSET('セット情報(宅配便）'!$P$2,MATCH($G25,BカートセットID入力!$C$4:$C$150,0),COLUMN()-COLUMN($T20)),IFERROR(OFFSET('セット情報(業務便）'!$P$2,MATCH($G25,BカートセットID入力!$F$4:$F$150,0),COLUMN()-COLUMN($T20)),IFERROR(OFFSET('セット情報（サンプル）'!$N$2,MATCH($G25,BカートセットID入力!$I$4:$I$150,0),COLUMN()-COLUMN($T20)),IFERROR(OFFSET('セット情報（イレギュラーサンプル）'!$N$2,MATCH($G25,BカートセットID入力!$L$4:$L$150,0),COLUMN()-COLUMN($T20)),""))))</f>
        <v/>
      </c>
      <c r="AF25" s="53" t="str">
        <f ca="1">IFERROR(OFFSET('セット情報(宅配便）'!$P$2,MATCH($G25,BカートセットID入力!$C$4:$C$150,0),COLUMN()-COLUMN($T20)),IFERROR(OFFSET('セット情報(業務便）'!$P$2,MATCH($G25,BカートセットID入力!$F$4:$F$150,0),COLUMN()-COLUMN($T20)),IFERROR(OFFSET('セット情報（サンプル）'!$N$2,MATCH($G25,BカートセットID入力!$I$4:$I$150,0),COLUMN()-COLUMN($T20)),IFERROR(OFFSET('セット情報（イレギュラーサンプル）'!$N$2,MATCH($G25,BカートセットID入力!$L$4:$L$150,0),COLUMN()-COLUMN($T20)),""))))</f>
        <v/>
      </c>
      <c r="AG25" s="53" t="str">
        <f ca="1">IFERROR(OFFSET('セット情報(宅配便）'!$P$2,MATCH($G25,BカートセットID入力!$C$4:$C$150,0),COLUMN()-COLUMN($T20)),IFERROR(OFFSET('セット情報(業務便）'!$P$2,MATCH($G25,BカートセットID入力!$F$4:$F$150,0),COLUMN()-COLUMN($T20)),IFERROR(OFFSET('セット情報（サンプル）'!$N$2,MATCH($G25,BカートセットID入力!$I$4:$I$150,0),COLUMN()-COLUMN($T20)),IFERROR(OFFSET('セット情報（イレギュラーサンプル）'!$N$2,MATCH($G25,BカートセットID入力!$L$4:$L$150,0),COLUMN()-COLUMN($T20)),""))))</f>
        <v/>
      </c>
      <c r="AH25" s="53" t="str">
        <f ca="1">IFERROR(OFFSET('セット情報(宅配便）'!$P$2,MATCH($G25,BカートセットID入力!$C$4:$C$150,0),COLUMN()-COLUMN($T20)),IFERROR(OFFSET('セット情報(業務便）'!$P$2,MATCH($G25,BカートセットID入力!$F$4:$F$150,0),COLUMN()-COLUMN($T20)),IFERROR(OFFSET('セット情報（サンプル）'!$N$2,MATCH($G25,BカートセットID入力!$I$4:$I$150,0),COLUMN()-COLUMN($T20)),IFERROR(OFFSET('セット情報（イレギュラーサンプル）'!$N$2,MATCH($G25,BカートセットID入力!$L$4:$L$150,0),COLUMN()-COLUMN($T20)),""))))</f>
        <v/>
      </c>
      <c r="AI25" s="53" t="str">
        <f ca="1">IFERROR(OFFSET('セット情報(宅配便）'!$P$2,MATCH($G25,BカートセットID入力!$C$4:$C$150,0),COLUMN()-COLUMN($T20)),IFERROR(OFFSET('セット情報(業務便）'!$P$2,MATCH($G25,BカートセットID入力!$F$4:$F$150,0),COLUMN()-COLUMN($T20)),IFERROR(OFFSET('セット情報（サンプル）'!$N$2,MATCH($G25,BカートセットID入力!$I$4:$I$150,0),COLUMN()-COLUMN($T20)),IFERROR(OFFSET('セット情報（イレギュラーサンプル）'!$N$2,MATCH($G25,BカートセットID入力!$L$4:$L$150,0),COLUMN()-COLUMN($T20)),""))))</f>
        <v/>
      </c>
      <c r="AJ25" s="53" t="str">
        <f ca="1">IFERROR(OFFSET('セット情報(宅配便）'!$P$2,MATCH($G25,BカートセットID入力!$C$4:$C$150,0),COLUMN()-COLUMN($T20)),IFERROR(OFFSET('セット情報(業務便）'!$P$2,MATCH($G25,BカートセットID入力!$F$4:$F$150,0),COLUMN()-COLUMN($T20)),IFERROR(OFFSET('セット情報（サンプル）'!$N$2,MATCH($G25,BカートセットID入力!$I$4:$I$150,0),COLUMN()-COLUMN($T20)),IFERROR(OFFSET('セット情報（イレギュラーサンプル）'!$N$2,MATCH($G25,BカートセットID入力!$L$4:$L$150,0),COLUMN()-COLUMN($T20)),""))))</f>
        <v/>
      </c>
      <c r="AK25" s="53" t="str">
        <f ca="1">IFERROR(OFFSET('セット情報(宅配便）'!$P$2,MATCH($G25,BカートセットID入力!$C$4:$C$150,0),COLUMN()-COLUMN($T20)),IFERROR(OFFSET('セット情報(業務便）'!$P$2,MATCH($G25,BカートセットID入力!$F$4:$F$150,0),COLUMN()-COLUMN($T20)),IFERROR(OFFSET('セット情報（サンプル）'!$N$2,MATCH($G25,BカートセットID入力!$I$4:$I$150,0),COLUMN()-COLUMN($T20)),IFERROR(OFFSET('セット情報（イレギュラーサンプル）'!$N$2,MATCH($G25,BカートセットID入力!$L$4:$L$150,0),COLUMN()-COLUMN($T20)),""))))</f>
        <v/>
      </c>
      <c r="AL25" s="53" t="str">
        <f ca="1">IFERROR(OFFSET('セット情報(宅配便）'!$P$2,MATCH($G25,BカートセットID入力!$C$4:$C$150,0),COLUMN()-COLUMN($T20)),IFERROR(OFFSET('セット情報(業務便）'!$P$2,MATCH($G25,BカートセットID入力!$F$4:$F$150,0),COLUMN()-COLUMN($T20)),IFERROR(OFFSET('セット情報（サンプル）'!$N$2,MATCH($G25,BカートセットID入力!$I$4:$I$150,0),COLUMN()-COLUMN($T20)),IFERROR(OFFSET('セット情報（イレギュラーサンプル）'!$N$2,MATCH($G25,BカートセットID入力!$L$4:$L$150,0),COLUMN()-COLUMN($T20)),""))))</f>
        <v/>
      </c>
      <c r="AM25" s="53" t="str">
        <f ca="1">IFERROR(OFFSET('セット情報(宅配便）'!$P$2,MATCH($G25,BカートセットID入力!$C$4:$C$150,0),COLUMN()-COLUMN($T20)),IFERROR(OFFSET('セット情報(業務便）'!$P$2,MATCH($G25,BカートセットID入力!$F$4:$F$150,0),COLUMN()-COLUMN($T20)),IFERROR(OFFSET('セット情報（サンプル）'!$N$2,MATCH($G25,BカートセットID入力!$I$4:$I$150,0),COLUMN()-COLUMN($T20)),IFERROR(OFFSET('セット情報（イレギュラーサンプル）'!$N$2,MATCH($G25,BカートセットID入力!$L$4:$L$150,0),COLUMN()-COLUMN($T20)),""))))</f>
        <v/>
      </c>
      <c r="AN25" s="53" t="str">
        <f ca="1">IFERROR(OFFSET('セット情報(宅配便）'!$P$2,MATCH($G25,BカートセットID入力!$C$4:$C$150,0),COLUMN()-COLUMN($T20)),IFERROR(OFFSET('セット情報(業務便）'!$P$2,MATCH($G25,BカートセットID入力!$F$4:$F$150,0),COLUMN()-COLUMN($T20)),IFERROR(OFFSET('セット情報（サンプル）'!$N$2,MATCH($G25,BカートセットID入力!$I$4:$I$150,0),COLUMN()-COLUMN($T20)),IFERROR(OFFSET('セット情報（イレギュラーサンプル）'!$N$2,MATCH($G25,BカートセットID入力!$L$4:$L$150,0),COLUMN()-COLUMN($T20)),""))))</f>
        <v/>
      </c>
      <c r="AO25" s="53" t="str">
        <f ca="1">IFERROR(OFFSET('セット情報(宅配便）'!$P$2,MATCH($G25,BカートセットID入力!$C$4:$C$150,0),COLUMN()-COLUMN($T20)),IFERROR(OFFSET('セット情報(業務便）'!$P$2,MATCH($G25,BカートセットID入力!$F$4:$F$150,0),COLUMN()-COLUMN($T20)),IFERROR(OFFSET('セット情報（サンプル）'!$N$2,MATCH($G25,BカートセットID入力!$I$4:$I$150,0),COLUMN()-COLUMN($T20)),IFERROR(OFFSET('セット情報（イレギュラーサンプル）'!$N$2,MATCH($G25,BカートセットID入力!$L$4:$L$150,0),COLUMN()-COLUMN($T20)),""))))</f>
        <v/>
      </c>
      <c r="AP25" s="53" t="str">
        <f ca="1">IFERROR(OFFSET('セット情報(宅配便）'!$P$2,MATCH($G25,BカートセットID入力!$C$4:$C$150,0),COLUMN()-COLUMN($T20)),IFERROR(OFFSET('セット情報(業務便）'!$P$2,MATCH($G25,BカートセットID入力!$F$4:$F$150,0),COLUMN()-COLUMN($T20)),IFERROR(OFFSET('セット情報（サンプル）'!$N$2,MATCH($G25,BカートセットID入力!$I$4:$I$150,0),COLUMN()-COLUMN($T20)),IFERROR(OFFSET('セット情報（イレギュラーサンプル）'!$N$2,MATCH($G25,BカートセットID入力!$L$4:$L$150,0),COLUMN()-COLUMN($T20)),""))))</f>
        <v/>
      </c>
      <c r="AQ25" s="53" t="str">
        <f ca="1">IFERROR(OFFSET('セット情報(宅配便）'!$P$2,MATCH($G25,BカートセットID入力!$C$4:$C$150,0),COLUMN()-COLUMN($T20)),IFERROR(OFFSET('セット情報(業務便）'!$P$2,MATCH($G25,BカートセットID入力!$F$4:$F$150,0),COLUMN()-COLUMN($T20)),IFERROR(OFFSET('セット情報（サンプル）'!$N$2,MATCH($G25,BカートセットID入力!$I$4:$I$150,0),COLUMN()-COLUMN($T20)),IFERROR(OFFSET('セット情報（イレギュラーサンプル）'!$N$2,MATCH($G25,BカートセットID入力!$L$4:$L$150,0),COLUMN()-COLUMN($T20)),""))))</f>
        <v/>
      </c>
      <c r="AR25" s="53" t="str">
        <f ca="1">IFERROR(OFFSET('セット情報(宅配便）'!$P$2,MATCH($G25,BカートセットID入力!$C$4:$C$150,0),COLUMN()-COLUMN($T20)),IFERROR(OFFSET('セット情報(業務便）'!$P$2,MATCH($G25,BカートセットID入力!$F$4:$F$150,0),COLUMN()-COLUMN($T20)),IFERROR(OFFSET('セット情報（サンプル）'!$N$2,MATCH($G25,BカートセットID入力!$I$4:$I$150,0),COLUMN()-COLUMN($T20)),IFERROR(OFFSET('セット情報（イレギュラーサンプル）'!$N$2,MATCH($G25,BカートセットID入力!$L$4:$L$150,0),COLUMN()-COLUMN($T20)),""))))</f>
        <v/>
      </c>
      <c r="AS25" s="53" t="str">
        <f ca="1">IFERROR(OFFSET('セット情報(宅配便）'!$P$2,MATCH($G25,BカートセットID入力!$C$4:$C$150,0),COLUMN()-COLUMN($T20)),IFERROR(OFFSET('セット情報(業務便）'!$P$2,MATCH($G25,BカートセットID入力!$F$4:$F$150,0),COLUMN()-COLUMN($T20)),IFERROR(OFFSET('セット情報（サンプル）'!$N$2,MATCH($G25,BカートセットID入力!$I$4:$I$150,0),COLUMN()-COLUMN($T20)),IFERROR(OFFSET('セット情報（イレギュラーサンプル）'!$N$2,MATCH($G25,BカートセットID入力!$L$4:$L$150,0),COLUMN()-COLUMN($T20)),""))))</f>
        <v/>
      </c>
    </row>
    <row r="26" spans="1:45">
      <c r="A26" s="53" t="str">
        <f>IF(ISBLANK(現行セット情報CSV!A26),"",現行セット情報CSV!A26)</f>
        <v/>
      </c>
      <c r="B26" s="53" t="str">
        <f>IF(ISBLANK(現行セット情報CSV!B26),"",現行セット情報CSV!B26)</f>
        <v/>
      </c>
      <c r="C26" s="53" t="str">
        <f>IF(ISBLANK(現行セット情報CSV!C26),"",現行セット情報CSV!C26)</f>
        <v/>
      </c>
      <c r="D26" s="53" t="str">
        <f>IF(ISBLANK(現行セット情報CSV!D26),"",現行セット情報CSV!D26)</f>
        <v/>
      </c>
      <c r="E26" s="53" t="str">
        <f>IF(ISBLANK(現行セット情報CSV!E26),"",現行セット情報CSV!E26)</f>
        <v/>
      </c>
      <c r="F26" s="53" t="str">
        <f>IF(ISBLANK(現行セット情報CSV!F26),"",現行セット情報CSV!F26)</f>
        <v/>
      </c>
      <c r="G26" s="53" t="str">
        <f>IF(ISBLANK(現行セット情報CSV!G26),"",現行セット情報CSV!G26)</f>
        <v/>
      </c>
      <c r="H26" s="53" t="str">
        <f>IF(ISBLANK(現行セット情報CSV!H26),"",現行セット情報CSV!H26)</f>
        <v/>
      </c>
      <c r="I26" s="53" t="str">
        <f>IF(ISBLANK(現行セット情報CSV!I26),"",現行セット情報CSV!I26)</f>
        <v/>
      </c>
      <c r="J26" s="53" t="str">
        <f>IF(ISBLANK(現行セット情報CSV!J26),"",現行セット情報CSV!J26)</f>
        <v/>
      </c>
      <c r="K26" s="53" t="str">
        <f>IF(ISBLANK(現行セット情報CSV!K26),"",現行セット情報CSV!K26)</f>
        <v/>
      </c>
      <c r="L26" s="53" t="str">
        <f>IF(ISBLANK(現行セット情報CSV!L26),"",現行セット情報CSV!L26)</f>
        <v/>
      </c>
      <c r="M26" s="53" t="str">
        <f>IF(ISBLANK(現行セット情報CSV!M26),"",現行セット情報CSV!M26)</f>
        <v/>
      </c>
      <c r="N26" s="53" t="str">
        <f>IF(ISBLANK(現行セット情報CSV!N26),"",現行セット情報CSV!N26)</f>
        <v/>
      </c>
      <c r="O26" s="53" t="str">
        <f>IF(ISBLANK(現行セット情報CSV!O26),"",現行セット情報CSV!O26)</f>
        <v/>
      </c>
      <c r="P26" s="53" t="str">
        <f>IF(ISBLANK(現行セット情報CSV!P26),"",現行セット情報CSV!P26)</f>
        <v/>
      </c>
      <c r="Q26" s="53" t="str">
        <f>IF(ISBLANK(現行セット情報CSV!Q26),"",現行セット情報CSV!Q26)</f>
        <v/>
      </c>
      <c r="R26" s="53" t="str">
        <f>IF(ISBLANK(現行セット情報CSV!R26),"",現行セット情報CSV!R26)</f>
        <v/>
      </c>
      <c r="S26" s="53" t="str">
        <f>IF(ISBLANK(現行セット情報CSV!S26),"",現行セット情報CSV!S26)</f>
        <v/>
      </c>
      <c r="T26" s="53" t="str">
        <f ca="1">IFERROR(OFFSET('セット情報(宅配便）'!$P$2,MATCH($G26,BカートセットID入力!$C$4:$C$150,0),COLUMN()-COLUMN($T21)),IFERROR(OFFSET('セット情報(業務便）'!$P$2,MATCH($G26,BカートセットID入力!$F$4:$F$150,0),COLUMN()-COLUMN($T21)),IFERROR(OFFSET('セット情報（サンプル）'!$N$2,MATCH($G26,BカートセットID入力!$I$4:$I$150,0),COLUMN()-COLUMN($T21)),IFERROR(OFFSET('セット情報（イレギュラーサンプル）'!$N$2,MATCH($G26,BカートセットID入力!$L$4:$L$150,0),COLUMN()-COLUMN($T21)),""))))</f>
        <v/>
      </c>
      <c r="U26" s="53" t="str">
        <f ca="1">IFERROR(OFFSET('セット情報(宅配便）'!$P$2,MATCH($G26,BカートセットID入力!$C$4:$C$150,0),COLUMN()-COLUMN($T21)),IFERROR(OFFSET('セット情報(業務便）'!$P$2,MATCH($G26,BカートセットID入力!$F$4:$F$150,0),COLUMN()-COLUMN($T21)),IFERROR(OFFSET('セット情報（サンプル）'!$N$2,MATCH($G26,BカートセットID入力!$I$4:$I$150,0),COLUMN()-COLUMN($T21)),IFERROR(OFFSET('セット情報（イレギュラーサンプル）'!$N$2,MATCH($G26,BカートセットID入力!$L$4:$L$150,0),COLUMN()-COLUMN($T21)),""))))</f>
        <v/>
      </c>
      <c r="V26" s="53" t="str">
        <f ca="1">IFERROR(OFFSET('セット情報(宅配便）'!$P$2,MATCH($G26,BカートセットID入力!$C$4:$C$150,0),COLUMN()-COLUMN($T21)),IFERROR(OFFSET('セット情報(業務便）'!$P$2,MATCH($G26,BカートセットID入力!$F$4:$F$150,0),COLUMN()-COLUMN($T21)),IFERROR(OFFSET('セット情報（サンプル）'!$N$2,MATCH($G26,BカートセットID入力!$I$4:$I$150,0),COLUMN()-COLUMN($T21)),IFERROR(OFFSET('セット情報（イレギュラーサンプル）'!$N$2,MATCH($G26,BカートセットID入力!$L$4:$L$150,0),COLUMN()-COLUMN($T21)),""))))</f>
        <v/>
      </c>
      <c r="W26" s="53" t="str">
        <f ca="1">IFERROR(OFFSET('セット情報(宅配便）'!$P$2,MATCH($G26,BカートセットID入力!$C$4:$C$150,0),COLUMN()-COLUMN($T21)),IFERROR(OFFSET('セット情報(業務便）'!$P$2,MATCH($G26,BカートセットID入力!$F$4:$F$150,0),COLUMN()-COLUMN($T21)),IFERROR(OFFSET('セット情報（サンプル）'!$N$2,MATCH($G26,BカートセットID入力!$I$4:$I$150,0),COLUMN()-COLUMN($T21)),IFERROR(OFFSET('セット情報（イレギュラーサンプル）'!$N$2,MATCH($G26,BカートセットID入力!$L$4:$L$150,0),COLUMN()-COLUMN($T21)),""))))</f>
        <v/>
      </c>
      <c r="X26" s="53" t="str">
        <f ca="1">IFERROR(OFFSET('セット情報(宅配便）'!$P$2,MATCH($G26,BカートセットID入力!$C$4:$C$150,0),COLUMN()-COLUMN($T21)),IFERROR(OFFSET('セット情報(業務便）'!$P$2,MATCH($G26,BカートセットID入力!$F$4:$F$150,0),COLUMN()-COLUMN($T21)),IFERROR(OFFSET('セット情報（サンプル）'!$N$2,MATCH($G26,BカートセットID入力!$I$4:$I$150,0),COLUMN()-COLUMN($T21)),IFERROR(OFFSET('セット情報（イレギュラーサンプル）'!$N$2,MATCH($G26,BカートセットID入力!$L$4:$L$150,0),COLUMN()-COLUMN($T21)),""))))</f>
        <v/>
      </c>
      <c r="Y26" s="53" t="str">
        <f ca="1">IFERROR(OFFSET('セット情報(宅配便）'!$P$2,MATCH($G26,BカートセットID入力!$C$4:$C$150,0),COLUMN()-COLUMN($T21)),IFERROR(OFFSET('セット情報(業務便）'!$P$2,MATCH($G26,BカートセットID入力!$F$4:$F$150,0),COLUMN()-COLUMN($T21)),IFERROR(OFFSET('セット情報（サンプル）'!$N$2,MATCH($G26,BカートセットID入力!$I$4:$I$150,0),COLUMN()-COLUMN($T21)),IFERROR(OFFSET('セット情報（イレギュラーサンプル）'!$N$2,MATCH($G26,BカートセットID入力!$L$4:$L$150,0),COLUMN()-COLUMN($T21)),""))))</f>
        <v/>
      </c>
      <c r="Z26" s="53" t="str">
        <f ca="1">IFERROR(OFFSET('セット情報(宅配便）'!$P$2,MATCH($G26,BカートセットID入力!$C$4:$C$150,0),COLUMN()-COLUMN($T21)),IFERROR(OFFSET('セット情報(業務便）'!$P$2,MATCH($G26,BカートセットID入力!$F$4:$F$150,0),COLUMN()-COLUMN($T21)),IFERROR(OFFSET('セット情報（サンプル）'!$N$2,MATCH($G26,BカートセットID入力!$I$4:$I$150,0),COLUMN()-COLUMN($T21)),IFERROR(OFFSET('セット情報（イレギュラーサンプル）'!$N$2,MATCH($G26,BカートセットID入力!$L$4:$L$150,0),COLUMN()-COLUMN($T21)),""))))</f>
        <v/>
      </c>
      <c r="AA26" s="53" t="str">
        <f ca="1">IFERROR(OFFSET('セット情報(宅配便）'!$P$2,MATCH($G26,BカートセットID入力!$C$4:$C$150,0),COLUMN()-COLUMN($T21)),IFERROR(OFFSET('セット情報(業務便）'!$P$2,MATCH($G26,BカートセットID入力!$F$4:$F$150,0),COLUMN()-COLUMN($T21)),IFERROR(OFFSET('セット情報（サンプル）'!$N$2,MATCH($G26,BカートセットID入力!$I$4:$I$150,0),COLUMN()-COLUMN($T21)),IFERROR(OFFSET('セット情報（イレギュラーサンプル）'!$N$2,MATCH($G26,BカートセットID入力!$L$4:$L$150,0),COLUMN()-COLUMN($T21)),""))))</f>
        <v/>
      </c>
      <c r="AB26" s="53" t="str">
        <f ca="1">IFERROR(OFFSET('セット情報(宅配便）'!$P$2,MATCH($G26,BカートセットID入力!$C$4:$C$150,0),COLUMN()-COLUMN($T21)),IFERROR(OFFSET('セット情報(業務便）'!$P$2,MATCH($G26,BカートセットID入力!$F$4:$F$150,0),COLUMN()-COLUMN($T21)),IFERROR(OFFSET('セット情報（サンプル）'!$N$2,MATCH($G26,BカートセットID入力!$I$4:$I$150,0),COLUMN()-COLUMN($T21)),IFERROR(OFFSET('セット情報（イレギュラーサンプル）'!$N$2,MATCH($G26,BカートセットID入力!$L$4:$L$150,0),COLUMN()-COLUMN($T21)),""))))</f>
        <v/>
      </c>
      <c r="AC26" s="53" t="str">
        <f ca="1">IFERROR(OFFSET('セット情報(宅配便）'!$P$2,MATCH($G26,BカートセットID入力!$C$4:$C$150,0),COLUMN()-COLUMN($T21)),IFERROR(OFFSET('セット情報(業務便）'!$P$2,MATCH($G26,BカートセットID入力!$F$4:$F$150,0),COLUMN()-COLUMN($T21)),IFERROR(OFFSET('セット情報（サンプル）'!$N$2,MATCH($G26,BカートセットID入力!$I$4:$I$150,0),COLUMN()-COLUMN($T21)),IFERROR(OFFSET('セット情報（イレギュラーサンプル）'!$N$2,MATCH($G26,BカートセットID入力!$L$4:$L$150,0),COLUMN()-COLUMN($T21)),""))))</f>
        <v/>
      </c>
      <c r="AD26" s="53" t="str">
        <f ca="1">IFERROR(OFFSET('セット情報(宅配便）'!$P$2,MATCH($G26,BカートセットID入力!$C$4:$C$150,0),COLUMN()-COLUMN($T21)),IFERROR(OFFSET('セット情報(業務便）'!$P$2,MATCH($G26,BカートセットID入力!$F$4:$F$150,0),COLUMN()-COLUMN($T21)),IFERROR(OFFSET('セット情報（サンプル）'!$N$2,MATCH($G26,BカートセットID入力!$I$4:$I$150,0),COLUMN()-COLUMN($T21)),IFERROR(OFFSET('セット情報（イレギュラーサンプル）'!$N$2,MATCH($G26,BカートセットID入力!$L$4:$L$150,0),COLUMN()-COLUMN($T21)),""))))</f>
        <v/>
      </c>
      <c r="AE26" s="53" t="str">
        <f ca="1">IFERROR(OFFSET('セット情報(宅配便）'!$P$2,MATCH($G26,BカートセットID入力!$C$4:$C$150,0),COLUMN()-COLUMN($T21)),IFERROR(OFFSET('セット情報(業務便）'!$P$2,MATCH($G26,BカートセットID入力!$F$4:$F$150,0),COLUMN()-COLUMN($T21)),IFERROR(OFFSET('セット情報（サンプル）'!$N$2,MATCH($G26,BカートセットID入力!$I$4:$I$150,0),COLUMN()-COLUMN($T21)),IFERROR(OFFSET('セット情報（イレギュラーサンプル）'!$N$2,MATCH($G26,BカートセットID入力!$L$4:$L$150,0),COLUMN()-COLUMN($T21)),""))))</f>
        <v/>
      </c>
      <c r="AF26" s="53" t="str">
        <f ca="1">IFERROR(OFFSET('セット情報(宅配便）'!$P$2,MATCH($G26,BカートセットID入力!$C$4:$C$150,0),COLUMN()-COLUMN($T21)),IFERROR(OFFSET('セット情報(業務便）'!$P$2,MATCH($G26,BカートセットID入力!$F$4:$F$150,0),COLUMN()-COLUMN($T21)),IFERROR(OFFSET('セット情報（サンプル）'!$N$2,MATCH($G26,BカートセットID入力!$I$4:$I$150,0),COLUMN()-COLUMN($T21)),IFERROR(OFFSET('セット情報（イレギュラーサンプル）'!$N$2,MATCH($G26,BカートセットID入力!$L$4:$L$150,0),COLUMN()-COLUMN($T21)),""))))</f>
        <v/>
      </c>
      <c r="AG26" s="53" t="str">
        <f ca="1">IFERROR(OFFSET('セット情報(宅配便）'!$P$2,MATCH($G26,BカートセットID入力!$C$4:$C$150,0),COLUMN()-COLUMN($T21)),IFERROR(OFFSET('セット情報(業務便）'!$P$2,MATCH($G26,BカートセットID入力!$F$4:$F$150,0),COLUMN()-COLUMN($T21)),IFERROR(OFFSET('セット情報（サンプル）'!$N$2,MATCH($G26,BカートセットID入力!$I$4:$I$150,0),COLUMN()-COLUMN($T21)),IFERROR(OFFSET('セット情報（イレギュラーサンプル）'!$N$2,MATCH($G26,BカートセットID入力!$L$4:$L$150,0),COLUMN()-COLUMN($T21)),""))))</f>
        <v/>
      </c>
      <c r="AH26" s="53" t="str">
        <f ca="1">IFERROR(OFFSET('セット情報(宅配便）'!$P$2,MATCH($G26,BカートセットID入力!$C$4:$C$150,0),COLUMN()-COLUMN($T21)),IFERROR(OFFSET('セット情報(業務便）'!$P$2,MATCH($G26,BカートセットID入力!$F$4:$F$150,0),COLUMN()-COLUMN($T21)),IFERROR(OFFSET('セット情報（サンプル）'!$N$2,MATCH($G26,BカートセットID入力!$I$4:$I$150,0),COLUMN()-COLUMN($T21)),IFERROR(OFFSET('セット情報（イレギュラーサンプル）'!$N$2,MATCH($G26,BカートセットID入力!$L$4:$L$150,0),COLUMN()-COLUMN($T21)),""))))</f>
        <v/>
      </c>
      <c r="AI26" s="53" t="str">
        <f ca="1">IFERROR(OFFSET('セット情報(宅配便）'!$P$2,MATCH($G26,BカートセットID入力!$C$4:$C$150,0),COLUMN()-COLUMN($T21)),IFERROR(OFFSET('セット情報(業務便）'!$P$2,MATCH($G26,BカートセットID入力!$F$4:$F$150,0),COLUMN()-COLUMN($T21)),IFERROR(OFFSET('セット情報（サンプル）'!$N$2,MATCH($G26,BカートセットID入力!$I$4:$I$150,0),COLUMN()-COLUMN($T21)),IFERROR(OFFSET('セット情報（イレギュラーサンプル）'!$N$2,MATCH($G26,BカートセットID入力!$L$4:$L$150,0),COLUMN()-COLUMN($T21)),""))))</f>
        <v/>
      </c>
      <c r="AJ26" s="53" t="str">
        <f ca="1">IFERROR(OFFSET('セット情報(宅配便）'!$P$2,MATCH($G26,BカートセットID入力!$C$4:$C$150,0),COLUMN()-COLUMN($T21)),IFERROR(OFFSET('セット情報(業務便）'!$P$2,MATCH($G26,BカートセットID入力!$F$4:$F$150,0),COLUMN()-COLUMN($T21)),IFERROR(OFFSET('セット情報（サンプル）'!$N$2,MATCH($G26,BカートセットID入力!$I$4:$I$150,0),COLUMN()-COLUMN($T21)),IFERROR(OFFSET('セット情報（イレギュラーサンプル）'!$N$2,MATCH($G26,BカートセットID入力!$L$4:$L$150,0),COLUMN()-COLUMN($T21)),""))))</f>
        <v/>
      </c>
      <c r="AK26" s="53" t="str">
        <f ca="1">IFERROR(OFFSET('セット情報(宅配便）'!$P$2,MATCH($G26,BカートセットID入力!$C$4:$C$150,0),COLUMN()-COLUMN($T21)),IFERROR(OFFSET('セット情報(業務便）'!$P$2,MATCH($G26,BカートセットID入力!$F$4:$F$150,0),COLUMN()-COLUMN($T21)),IFERROR(OFFSET('セット情報（サンプル）'!$N$2,MATCH($G26,BカートセットID入力!$I$4:$I$150,0),COLUMN()-COLUMN($T21)),IFERROR(OFFSET('セット情報（イレギュラーサンプル）'!$N$2,MATCH($G26,BカートセットID入力!$L$4:$L$150,0),COLUMN()-COLUMN($T21)),""))))</f>
        <v/>
      </c>
      <c r="AL26" s="53" t="str">
        <f ca="1">IFERROR(OFFSET('セット情報(宅配便）'!$P$2,MATCH($G26,BカートセットID入力!$C$4:$C$150,0),COLUMN()-COLUMN($T21)),IFERROR(OFFSET('セット情報(業務便）'!$P$2,MATCH($G26,BカートセットID入力!$F$4:$F$150,0),COLUMN()-COLUMN($T21)),IFERROR(OFFSET('セット情報（サンプル）'!$N$2,MATCH($G26,BカートセットID入力!$I$4:$I$150,0),COLUMN()-COLUMN($T21)),IFERROR(OFFSET('セット情報（イレギュラーサンプル）'!$N$2,MATCH($G26,BカートセットID入力!$L$4:$L$150,0),COLUMN()-COLUMN($T21)),""))))</f>
        <v/>
      </c>
      <c r="AM26" s="53" t="str">
        <f ca="1">IFERROR(OFFSET('セット情報(宅配便）'!$P$2,MATCH($G26,BカートセットID入力!$C$4:$C$150,0),COLUMN()-COLUMN($T21)),IFERROR(OFFSET('セット情報(業務便）'!$P$2,MATCH($G26,BカートセットID入力!$F$4:$F$150,0),COLUMN()-COLUMN($T21)),IFERROR(OFFSET('セット情報（サンプル）'!$N$2,MATCH($G26,BカートセットID入力!$I$4:$I$150,0),COLUMN()-COLUMN($T21)),IFERROR(OFFSET('セット情報（イレギュラーサンプル）'!$N$2,MATCH($G26,BカートセットID入力!$L$4:$L$150,0),COLUMN()-COLUMN($T21)),""))))</f>
        <v/>
      </c>
      <c r="AN26" s="53" t="str">
        <f ca="1">IFERROR(OFFSET('セット情報(宅配便）'!$P$2,MATCH($G26,BカートセットID入力!$C$4:$C$150,0),COLUMN()-COLUMN($T21)),IFERROR(OFFSET('セット情報(業務便）'!$P$2,MATCH($G26,BカートセットID入力!$F$4:$F$150,0),COLUMN()-COLUMN($T21)),IFERROR(OFFSET('セット情報（サンプル）'!$N$2,MATCH($G26,BカートセットID入力!$I$4:$I$150,0),COLUMN()-COLUMN($T21)),IFERROR(OFFSET('セット情報（イレギュラーサンプル）'!$N$2,MATCH($G26,BカートセットID入力!$L$4:$L$150,0),COLUMN()-COLUMN($T21)),""))))</f>
        <v/>
      </c>
      <c r="AO26" s="53" t="str">
        <f ca="1">IFERROR(OFFSET('セット情報(宅配便）'!$P$2,MATCH($G26,BカートセットID入力!$C$4:$C$150,0),COLUMN()-COLUMN($T21)),IFERROR(OFFSET('セット情報(業務便）'!$P$2,MATCH($G26,BカートセットID入力!$F$4:$F$150,0),COLUMN()-COLUMN($T21)),IFERROR(OFFSET('セット情報（サンプル）'!$N$2,MATCH($G26,BカートセットID入力!$I$4:$I$150,0),COLUMN()-COLUMN($T21)),IFERROR(OFFSET('セット情報（イレギュラーサンプル）'!$N$2,MATCH($G26,BカートセットID入力!$L$4:$L$150,0),COLUMN()-COLUMN($T21)),""))))</f>
        <v/>
      </c>
      <c r="AP26" s="53" t="str">
        <f ca="1">IFERROR(OFFSET('セット情報(宅配便）'!$P$2,MATCH($G26,BカートセットID入力!$C$4:$C$150,0),COLUMN()-COLUMN($T21)),IFERROR(OFFSET('セット情報(業務便）'!$P$2,MATCH($G26,BカートセットID入力!$F$4:$F$150,0),COLUMN()-COLUMN($T21)),IFERROR(OFFSET('セット情報（サンプル）'!$N$2,MATCH($G26,BカートセットID入力!$I$4:$I$150,0),COLUMN()-COLUMN($T21)),IFERROR(OFFSET('セット情報（イレギュラーサンプル）'!$N$2,MATCH($G26,BカートセットID入力!$L$4:$L$150,0),COLUMN()-COLUMN($T21)),""))))</f>
        <v/>
      </c>
      <c r="AQ26" s="53" t="str">
        <f ca="1">IFERROR(OFFSET('セット情報(宅配便）'!$P$2,MATCH($G26,BカートセットID入力!$C$4:$C$150,0),COLUMN()-COLUMN($T21)),IFERROR(OFFSET('セット情報(業務便）'!$P$2,MATCH($G26,BカートセットID入力!$F$4:$F$150,0),COLUMN()-COLUMN($T21)),IFERROR(OFFSET('セット情報（サンプル）'!$N$2,MATCH($G26,BカートセットID入力!$I$4:$I$150,0),COLUMN()-COLUMN($T21)),IFERROR(OFFSET('セット情報（イレギュラーサンプル）'!$N$2,MATCH($G26,BカートセットID入力!$L$4:$L$150,0),COLUMN()-COLUMN($T21)),""))))</f>
        <v/>
      </c>
      <c r="AR26" s="53" t="str">
        <f ca="1">IFERROR(OFFSET('セット情報(宅配便）'!$P$2,MATCH($G26,BカートセットID入力!$C$4:$C$150,0),COLUMN()-COLUMN($T21)),IFERROR(OFFSET('セット情報(業務便）'!$P$2,MATCH($G26,BカートセットID入力!$F$4:$F$150,0),COLUMN()-COLUMN($T21)),IFERROR(OFFSET('セット情報（サンプル）'!$N$2,MATCH($G26,BカートセットID入力!$I$4:$I$150,0),COLUMN()-COLUMN($T21)),IFERROR(OFFSET('セット情報（イレギュラーサンプル）'!$N$2,MATCH($G26,BカートセットID入力!$L$4:$L$150,0),COLUMN()-COLUMN($T21)),""))))</f>
        <v/>
      </c>
      <c r="AS26" s="53" t="str">
        <f ca="1">IFERROR(OFFSET('セット情報(宅配便）'!$P$2,MATCH($G26,BカートセットID入力!$C$4:$C$150,0),COLUMN()-COLUMN($T21)),IFERROR(OFFSET('セット情報(業務便）'!$P$2,MATCH($G26,BカートセットID入力!$F$4:$F$150,0),COLUMN()-COLUMN($T21)),IFERROR(OFFSET('セット情報（サンプル）'!$N$2,MATCH($G26,BカートセットID入力!$I$4:$I$150,0),COLUMN()-COLUMN($T21)),IFERROR(OFFSET('セット情報（イレギュラーサンプル）'!$N$2,MATCH($G26,BカートセットID入力!$L$4:$L$150,0),COLUMN()-COLUMN($T21)),""))))</f>
        <v/>
      </c>
    </row>
    <row r="27" spans="1:45">
      <c r="A27" s="53" t="str">
        <f>IF(ISBLANK(現行セット情報CSV!A27),"",現行セット情報CSV!A27)</f>
        <v/>
      </c>
      <c r="B27" s="53" t="str">
        <f>IF(ISBLANK(現行セット情報CSV!B27),"",現行セット情報CSV!B27)</f>
        <v/>
      </c>
      <c r="C27" s="53" t="str">
        <f>IF(ISBLANK(現行セット情報CSV!C27),"",現行セット情報CSV!C27)</f>
        <v/>
      </c>
      <c r="D27" s="53" t="str">
        <f>IF(ISBLANK(現行セット情報CSV!D27),"",現行セット情報CSV!D27)</f>
        <v/>
      </c>
      <c r="E27" s="53" t="str">
        <f>IF(ISBLANK(現行セット情報CSV!E27),"",現行セット情報CSV!E27)</f>
        <v/>
      </c>
      <c r="F27" s="53" t="str">
        <f>IF(ISBLANK(現行セット情報CSV!F27),"",現行セット情報CSV!F27)</f>
        <v/>
      </c>
      <c r="G27" s="53" t="str">
        <f>IF(ISBLANK(現行セット情報CSV!G27),"",現行セット情報CSV!G27)</f>
        <v/>
      </c>
      <c r="H27" s="53" t="str">
        <f>IF(ISBLANK(現行セット情報CSV!H27),"",現行セット情報CSV!H27)</f>
        <v/>
      </c>
      <c r="I27" s="53" t="str">
        <f>IF(ISBLANK(現行セット情報CSV!I27),"",現行セット情報CSV!I27)</f>
        <v/>
      </c>
      <c r="J27" s="53" t="str">
        <f>IF(ISBLANK(現行セット情報CSV!J27),"",現行セット情報CSV!J27)</f>
        <v/>
      </c>
      <c r="K27" s="53" t="str">
        <f>IF(ISBLANK(現行セット情報CSV!K27),"",現行セット情報CSV!K27)</f>
        <v/>
      </c>
      <c r="L27" s="53" t="str">
        <f>IF(ISBLANK(現行セット情報CSV!L27),"",現行セット情報CSV!L27)</f>
        <v/>
      </c>
      <c r="M27" s="53" t="str">
        <f>IF(ISBLANK(現行セット情報CSV!M27),"",現行セット情報CSV!M27)</f>
        <v/>
      </c>
      <c r="N27" s="53" t="str">
        <f>IF(ISBLANK(現行セット情報CSV!N27),"",現行セット情報CSV!N27)</f>
        <v/>
      </c>
      <c r="O27" s="53" t="str">
        <f>IF(ISBLANK(現行セット情報CSV!O27),"",現行セット情報CSV!O27)</f>
        <v/>
      </c>
      <c r="P27" s="53" t="str">
        <f>IF(ISBLANK(現行セット情報CSV!P27),"",現行セット情報CSV!P27)</f>
        <v/>
      </c>
      <c r="Q27" s="53" t="str">
        <f>IF(ISBLANK(現行セット情報CSV!Q27),"",現行セット情報CSV!Q27)</f>
        <v/>
      </c>
      <c r="R27" s="53" t="str">
        <f>IF(ISBLANK(現行セット情報CSV!R27),"",現行セット情報CSV!R27)</f>
        <v/>
      </c>
      <c r="S27" s="53" t="str">
        <f>IF(ISBLANK(現行セット情報CSV!S27),"",現行セット情報CSV!S27)</f>
        <v/>
      </c>
      <c r="T27" s="53" t="str">
        <f ca="1">IFERROR(OFFSET('セット情報(宅配便）'!$P$2,MATCH($G27,BカートセットID入力!$C$4:$C$150,0),COLUMN()-COLUMN($T22)),IFERROR(OFFSET('セット情報(業務便）'!$P$2,MATCH($G27,BカートセットID入力!$F$4:$F$150,0),COLUMN()-COLUMN($T22)),IFERROR(OFFSET('セット情報（サンプル）'!$N$2,MATCH($G27,BカートセットID入力!$I$4:$I$150,0),COLUMN()-COLUMN($T22)),IFERROR(OFFSET('セット情報（イレギュラーサンプル）'!$N$2,MATCH($G27,BカートセットID入力!$L$4:$L$150,0),COLUMN()-COLUMN($T22)),""))))</f>
        <v/>
      </c>
      <c r="U27" s="53" t="str">
        <f ca="1">IFERROR(OFFSET('セット情報(宅配便）'!$P$2,MATCH($G27,BカートセットID入力!$C$4:$C$150,0),COLUMN()-COLUMN($T22)),IFERROR(OFFSET('セット情報(業務便）'!$P$2,MATCH($G27,BカートセットID入力!$F$4:$F$150,0),COLUMN()-COLUMN($T22)),IFERROR(OFFSET('セット情報（サンプル）'!$N$2,MATCH($G27,BカートセットID入力!$I$4:$I$150,0),COLUMN()-COLUMN($T22)),IFERROR(OFFSET('セット情報（イレギュラーサンプル）'!$N$2,MATCH($G27,BカートセットID入力!$L$4:$L$150,0),COLUMN()-COLUMN($T22)),""))))</f>
        <v/>
      </c>
      <c r="V27" s="53" t="str">
        <f ca="1">IFERROR(OFFSET('セット情報(宅配便）'!$P$2,MATCH($G27,BカートセットID入力!$C$4:$C$150,0),COLUMN()-COLUMN($T22)),IFERROR(OFFSET('セット情報(業務便）'!$P$2,MATCH($G27,BカートセットID入力!$F$4:$F$150,0),COLUMN()-COLUMN($T22)),IFERROR(OFFSET('セット情報（サンプル）'!$N$2,MATCH($G27,BカートセットID入力!$I$4:$I$150,0),COLUMN()-COLUMN($T22)),IFERROR(OFFSET('セット情報（イレギュラーサンプル）'!$N$2,MATCH($G27,BカートセットID入力!$L$4:$L$150,0),COLUMN()-COLUMN($T22)),""))))</f>
        <v/>
      </c>
      <c r="W27" s="53" t="str">
        <f ca="1">IFERROR(OFFSET('セット情報(宅配便）'!$P$2,MATCH($G27,BカートセットID入力!$C$4:$C$150,0),COLUMN()-COLUMN($T22)),IFERROR(OFFSET('セット情報(業務便）'!$P$2,MATCH($G27,BカートセットID入力!$F$4:$F$150,0),COLUMN()-COLUMN($T22)),IFERROR(OFFSET('セット情報（サンプル）'!$N$2,MATCH($G27,BカートセットID入力!$I$4:$I$150,0),COLUMN()-COLUMN($T22)),IFERROR(OFFSET('セット情報（イレギュラーサンプル）'!$N$2,MATCH($G27,BカートセットID入力!$L$4:$L$150,0),COLUMN()-COLUMN($T22)),""))))</f>
        <v/>
      </c>
      <c r="X27" s="53" t="str">
        <f ca="1">IFERROR(OFFSET('セット情報(宅配便）'!$P$2,MATCH($G27,BカートセットID入力!$C$4:$C$150,0),COLUMN()-COLUMN($T22)),IFERROR(OFFSET('セット情報(業務便）'!$P$2,MATCH($G27,BカートセットID入力!$F$4:$F$150,0),COLUMN()-COLUMN($T22)),IFERROR(OFFSET('セット情報（サンプル）'!$N$2,MATCH($G27,BカートセットID入力!$I$4:$I$150,0),COLUMN()-COLUMN($T22)),IFERROR(OFFSET('セット情報（イレギュラーサンプル）'!$N$2,MATCH($G27,BカートセットID入力!$L$4:$L$150,0),COLUMN()-COLUMN($T22)),""))))</f>
        <v/>
      </c>
      <c r="Y27" s="53" t="str">
        <f ca="1">IFERROR(OFFSET('セット情報(宅配便）'!$P$2,MATCH($G27,BカートセットID入力!$C$4:$C$150,0),COLUMN()-COLUMN($T22)),IFERROR(OFFSET('セット情報(業務便）'!$P$2,MATCH($G27,BカートセットID入力!$F$4:$F$150,0),COLUMN()-COLUMN($T22)),IFERROR(OFFSET('セット情報（サンプル）'!$N$2,MATCH($G27,BカートセットID入力!$I$4:$I$150,0),COLUMN()-COLUMN($T22)),IFERROR(OFFSET('セット情報（イレギュラーサンプル）'!$N$2,MATCH($G27,BカートセットID入力!$L$4:$L$150,0),COLUMN()-COLUMN($T22)),""))))</f>
        <v/>
      </c>
      <c r="Z27" s="53" t="str">
        <f ca="1">IFERROR(OFFSET('セット情報(宅配便）'!$P$2,MATCH($G27,BカートセットID入力!$C$4:$C$150,0),COLUMN()-COLUMN($T22)),IFERROR(OFFSET('セット情報(業務便）'!$P$2,MATCH($G27,BカートセットID入力!$F$4:$F$150,0),COLUMN()-COLUMN($T22)),IFERROR(OFFSET('セット情報（サンプル）'!$N$2,MATCH($G27,BカートセットID入力!$I$4:$I$150,0),COLUMN()-COLUMN($T22)),IFERROR(OFFSET('セット情報（イレギュラーサンプル）'!$N$2,MATCH($G27,BカートセットID入力!$L$4:$L$150,0),COLUMN()-COLUMN($T22)),""))))</f>
        <v/>
      </c>
      <c r="AA27" s="53" t="str">
        <f ca="1">IFERROR(OFFSET('セット情報(宅配便）'!$P$2,MATCH($G27,BカートセットID入力!$C$4:$C$150,0),COLUMN()-COLUMN($T22)),IFERROR(OFFSET('セット情報(業務便）'!$P$2,MATCH($G27,BカートセットID入力!$F$4:$F$150,0),COLUMN()-COLUMN($T22)),IFERROR(OFFSET('セット情報（サンプル）'!$N$2,MATCH($G27,BカートセットID入力!$I$4:$I$150,0),COLUMN()-COLUMN($T22)),IFERROR(OFFSET('セット情報（イレギュラーサンプル）'!$N$2,MATCH($G27,BカートセットID入力!$L$4:$L$150,0),COLUMN()-COLUMN($T22)),""))))</f>
        <v/>
      </c>
      <c r="AB27" s="53" t="str">
        <f ca="1">IFERROR(OFFSET('セット情報(宅配便）'!$P$2,MATCH($G27,BカートセットID入力!$C$4:$C$150,0),COLUMN()-COLUMN($T22)),IFERROR(OFFSET('セット情報(業務便）'!$P$2,MATCH($G27,BカートセットID入力!$F$4:$F$150,0),COLUMN()-COLUMN($T22)),IFERROR(OFFSET('セット情報（サンプル）'!$N$2,MATCH($G27,BカートセットID入力!$I$4:$I$150,0),COLUMN()-COLUMN($T22)),IFERROR(OFFSET('セット情報（イレギュラーサンプル）'!$N$2,MATCH($G27,BカートセットID入力!$L$4:$L$150,0),COLUMN()-COLUMN($T22)),""))))</f>
        <v/>
      </c>
      <c r="AC27" s="53" t="str">
        <f ca="1">IFERROR(OFFSET('セット情報(宅配便）'!$P$2,MATCH($G27,BカートセットID入力!$C$4:$C$150,0),COLUMN()-COLUMN($T22)),IFERROR(OFFSET('セット情報(業務便）'!$P$2,MATCH($G27,BカートセットID入力!$F$4:$F$150,0),COLUMN()-COLUMN($T22)),IFERROR(OFFSET('セット情報（サンプル）'!$N$2,MATCH($G27,BカートセットID入力!$I$4:$I$150,0),COLUMN()-COLUMN($T22)),IFERROR(OFFSET('セット情報（イレギュラーサンプル）'!$N$2,MATCH($G27,BカートセットID入力!$L$4:$L$150,0),COLUMN()-COLUMN($T22)),""))))</f>
        <v/>
      </c>
      <c r="AD27" s="53" t="str">
        <f ca="1">IFERROR(OFFSET('セット情報(宅配便）'!$P$2,MATCH($G27,BカートセットID入力!$C$4:$C$150,0),COLUMN()-COLUMN($T22)),IFERROR(OFFSET('セット情報(業務便）'!$P$2,MATCH($G27,BカートセットID入力!$F$4:$F$150,0),COLUMN()-COLUMN($T22)),IFERROR(OFFSET('セット情報（サンプル）'!$N$2,MATCH($G27,BカートセットID入力!$I$4:$I$150,0),COLUMN()-COLUMN($T22)),IFERROR(OFFSET('セット情報（イレギュラーサンプル）'!$N$2,MATCH($G27,BカートセットID入力!$L$4:$L$150,0),COLUMN()-COLUMN($T22)),""))))</f>
        <v/>
      </c>
      <c r="AE27" s="53" t="str">
        <f ca="1">IFERROR(OFFSET('セット情報(宅配便）'!$P$2,MATCH($G27,BカートセットID入力!$C$4:$C$150,0),COLUMN()-COLUMN($T22)),IFERROR(OFFSET('セット情報(業務便）'!$P$2,MATCH($G27,BカートセットID入力!$F$4:$F$150,0),COLUMN()-COLUMN($T22)),IFERROR(OFFSET('セット情報（サンプル）'!$N$2,MATCH($G27,BカートセットID入力!$I$4:$I$150,0),COLUMN()-COLUMN($T22)),IFERROR(OFFSET('セット情報（イレギュラーサンプル）'!$N$2,MATCH($G27,BカートセットID入力!$L$4:$L$150,0),COLUMN()-COLUMN($T22)),""))))</f>
        <v/>
      </c>
      <c r="AF27" s="53" t="str">
        <f ca="1">IFERROR(OFFSET('セット情報(宅配便）'!$P$2,MATCH($G27,BカートセットID入力!$C$4:$C$150,0),COLUMN()-COLUMN($T22)),IFERROR(OFFSET('セット情報(業務便）'!$P$2,MATCH($G27,BカートセットID入力!$F$4:$F$150,0),COLUMN()-COLUMN($T22)),IFERROR(OFFSET('セット情報（サンプル）'!$N$2,MATCH($G27,BカートセットID入力!$I$4:$I$150,0),COLUMN()-COLUMN($T22)),IFERROR(OFFSET('セット情報（イレギュラーサンプル）'!$N$2,MATCH($G27,BカートセットID入力!$L$4:$L$150,0),COLUMN()-COLUMN($T22)),""))))</f>
        <v/>
      </c>
      <c r="AG27" s="53" t="str">
        <f ca="1">IFERROR(OFFSET('セット情報(宅配便）'!$P$2,MATCH($G27,BカートセットID入力!$C$4:$C$150,0),COLUMN()-COLUMN($T22)),IFERROR(OFFSET('セット情報(業務便）'!$P$2,MATCH($G27,BカートセットID入力!$F$4:$F$150,0),COLUMN()-COLUMN($T22)),IFERROR(OFFSET('セット情報（サンプル）'!$N$2,MATCH($G27,BカートセットID入力!$I$4:$I$150,0),COLUMN()-COLUMN($T22)),IFERROR(OFFSET('セット情報（イレギュラーサンプル）'!$N$2,MATCH($G27,BカートセットID入力!$L$4:$L$150,0),COLUMN()-COLUMN($T22)),""))))</f>
        <v/>
      </c>
      <c r="AH27" s="53" t="str">
        <f ca="1">IFERROR(OFFSET('セット情報(宅配便）'!$P$2,MATCH($G27,BカートセットID入力!$C$4:$C$150,0),COLUMN()-COLUMN($T22)),IFERROR(OFFSET('セット情報(業務便）'!$P$2,MATCH($G27,BカートセットID入力!$F$4:$F$150,0),COLUMN()-COLUMN($T22)),IFERROR(OFFSET('セット情報（サンプル）'!$N$2,MATCH($G27,BカートセットID入力!$I$4:$I$150,0),COLUMN()-COLUMN($T22)),IFERROR(OFFSET('セット情報（イレギュラーサンプル）'!$N$2,MATCH($G27,BカートセットID入力!$L$4:$L$150,0),COLUMN()-COLUMN($T22)),""))))</f>
        <v/>
      </c>
      <c r="AI27" s="53" t="str">
        <f ca="1">IFERROR(OFFSET('セット情報(宅配便）'!$P$2,MATCH($G27,BカートセットID入力!$C$4:$C$150,0),COLUMN()-COLUMN($T22)),IFERROR(OFFSET('セット情報(業務便）'!$P$2,MATCH($G27,BカートセットID入力!$F$4:$F$150,0),COLUMN()-COLUMN($T22)),IFERROR(OFFSET('セット情報（サンプル）'!$N$2,MATCH($G27,BカートセットID入力!$I$4:$I$150,0),COLUMN()-COLUMN($T22)),IFERROR(OFFSET('セット情報（イレギュラーサンプル）'!$N$2,MATCH($G27,BカートセットID入力!$L$4:$L$150,0),COLUMN()-COLUMN($T22)),""))))</f>
        <v/>
      </c>
      <c r="AJ27" s="53" t="str">
        <f ca="1">IFERROR(OFFSET('セット情報(宅配便）'!$P$2,MATCH($G27,BカートセットID入力!$C$4:$C$150,0),COLUMN()-COLUMN($T22)),IFERROR(OFFSET('セット情報(業務便）'!$P$2,MATCH($G27,BカートセットID入力!$F$4:$F$150,0),COLUMN()-COLUMN($T22)),IFERROR(OFFSET('セット情報（サンプル）'!$N$2,MATCH($G27,BカートセットID入力!$I$4:$I$150,0),COLUMN()-COLUMN($T22)),IFERROR(OFFSET('セット情報（イレギュラーサンプル）'!$N$2,MATCH($G27,BカートセットID入力!$L$4:$L$150,0),COLUMN()-COLUMN($T22)),""))))</f>
        <v/>
      </c>
      <c r="AK27" s="53" t="str">
        <f ca="1">IFERROR(OFFSET('セット情報(宅配便）'!$P$2,MATCH($G27,BカートセットID入力!$C$4:$C$150,0),COLUMN()-COLUMN($T22)),IFERROR(OFFSET('セット情報(業務便）'!$P$2,MATCH($G27,BカートセットID入力!$F$4:$F$150,0),COLUMN()-COLUMN($T22)),IFERROR(OFFSET('セット情報（サンプル）'!$N$2,MATCH($G27,BカートセットID入力!$I$4:$I$150,0),COLUMN()-COLUMN($T22)),IFERROR(OFFSET('セット情報（イレギュラーサンプル）'!$N$2,MATCH($G27,BカートセットID入力!$L$4:$L$150,0),COLUMN()-COLUMN($T22)),""))))</f>
        <v/>
      </c>
      <c r="AL27" s="53" t="str">
        <f ca="1">IFERROR(OFFSET('セット情報(宅配便）'!$P$2,MATCH($G27,BカートセットID入力!$C$4:$C$150,0),COLUMN()-COLUMN($T22)),IFERROR(OFFSET('セット情報(業務便）'!$P$2,MATCH($G27,BカートセットID入力!$F$4:$F$150,0),COLUMN()-COLUMN($T22)),IFERROR(OFFSET('セット情報（サンプル）'!$N$2,MATCH($G27,BカートセットID入力!$I$4:$I$150,0),COLUMN()-COLUMN($T22)),IFERROR(OFFSET('セット情報（イレギュラーサンプル）'!$N$2,MATCH($G27,BカートセットID入力!$L$4:$L$150,0),COLUMN()-COLUMN($T22)),""))))</f>
        <v/>
      </c>
      <c r="AM27" s="53" t="str">
        <f ca="1">IFERROR(OFFSET('セット情報(宅配便）'!$P$2,MATCH($G27,BカートセットID入力!$C$4:$C$150,0),COLUMN()-COLUMN($T22)),IFERROR(OFFSET('セット情報(業務便）'!$P$2,MATCH($G27,BカートセットID入力!$F$4:$F$150,0),COLUMN()-COLUMN($T22)),IFERROR(OFFSET('セット情報（サンプル）'!$N$2,MATCH($G27,BカートセットID入力!$I$4:$I$150,0),COLUMN()-COLUMN($T22)),IFERROR(OFFSET('セット情報（イレギュラーサンプル）'!$N$2,MATCH($G27,BカートセットID入力!$L$4:$L$150,0),COLUMN()-COLUMN($T22)),""))))</f>
        <v/>
      </c>
      <c r="AN27" s="53" t="str">
        <f ca="1">IFERROR(OFFSET('セット情報(宅配便）'!$P$2,MATCH($G27,BカートセットID入力!$C$4:$C$150,0),COLUMN()-COLUMN($T22)),IFERROR(OFFSET('セット情報(業務便）'!$P$2,MATCH($G27,BカートセットID入力!$F$4:$F$150,0),COLUMN()-COLUMN($T22)),IFERROR(OFFSET('セット情報（サンプル）'!$N$2,MATCH($G27,BカートセットID入力!$I$4:$I$150,0),COLUMN()-COLUMN($T22)),IFERROR(OFFSET('セット情報（イレギュラーサンプル）'!$N$2,MATCH($G27,BカートセットID入力!$L$4:$L$150,0),COLUMN()-COLUMN($T22)),""))))</f>
        <v/>
      </c>
      <c r="AO27" s="53" t="str">
        <f ca="1">IFERROR(OFFSET('セット情報(宅配便）'!$P$2,MATCH($G27,BカートセットID入力!$C$4:$C$150,0),COLUMN()-COLUMN($T22)),IFERROR(OFFSET('セット情報(業務便）'!$P$2,MATCH($G27,BカートセットID入力!$F$4:$F$150,0),COLUMN()-COLUMN($T22)),IFERROR(OFFSET('セット情報（サンプル）'!$N$2,MATCH($G27,BカートセットID入力!$I$4:$I$150,0),COLUMN()-COLUMN($T22)),IFERROR(OFFSET('セット情報（イレギュラーサンプル）'!$N$2,MATCH($G27,BカートセットID入力!$L$4:$L$150,0),COLUMN()-COLUMN($T22)),""))))</f>
        <v/>
      </c>
      <c r="AP27" s="53" t="str">
        <f ca="1">IFERROR(OFFSET('セット情報(宅配便）'!$P$2,MATCH($G27,BカートセットID入力!$C$4:$C$150,0),COLUMN()-COLUMN($T22)),IFERROR(OFFSET('セット情報(業務便）'!$P$2,MATCH($G27,BカートセットID入力!$F$4:$F$150,0),COLUMN()-COLUMN($T22)),IFERROR(OFFSET('セット情報（サンプル）'!$N$2,MATCH($G27,BカートセットID入力!$I$4:$I$150,0),COLUMN()-COLUMN($T22)),IFERROR(OFFSET('セット情報（イレギュラーサンプル）'!$N$2,MATCH($G27,BカートセットID入力!$L$4:$L$150,0),COLUMN()-COLUMN($T22)),""))))</f>
        <v/>
      </c>
      <c r="AQ27" s="53" t="str">
        <f ca="1">IFERROR(OFFSET('セット情報(宅配便）'!$P$2,MATCH($G27,BカートセットID入力!$C$4:$C$150,0),COLUMN()-COLUMN($T22)),IFERROR(OFFSET('セット情報(業務便）'!$P$2,MATCH($G27,BカートセットID入力!$F$4:$F$150,0),COLUMN()-COLUMN($T22)),IFERROR(OFFSET('セット情報（サンプル）'!$N$2,MATCH($G27,BカートセットID入力!$I$4:$I$150,0),COLUMN()-COLUMN($T22)),IFERROR(OFFSET('セット情報（イレギュラーサンプル）'!$N$2,MATCH($G27,BカートセットID入力!$L$4:$L$150,0),COLUMN()-COLUMN($T22)),""))))</f>
        <v/>
      </c>
      <c r="AR27" s="53" t="str">
        <f ca="1">IFERROR(OFFSET('セット情報(宅配便）'!$P$2,MATCH($G27,BカートセットID入力!$C$4:$C$150,0),COLUMN()-COLUMN($T22)),IFERROR(OFFSET('セット情報(業務便）'!$P$2,MATCH($G27,BカートセットID入力!$F$4:$F$150,0),COLUMN()-COLUMN($T22)),IFERROR(OFFSET('セット情報（サンプル）'!$N$2,MATCH($G27,BカートセットID入力!$I$4:$I$150,0),COLUMN()-COLUMN($T22)),IFERROR(OFFSET('セット情報（イレギュラーサンプル）'!$N$2,MATCH($G27,BカートセットID入力!$L$4:$L$150,0),COLUMN()-COLUMN($T22)),""))))</f>
        <v/>
      </c>
      <c r="AS27" s="53" t="str">
        <f ca="1">IFERROR(OFFSET('セット情報(宅配便）'!$P$2,MATCH($G27,BカートセットID入力!$C$4:$C$150,0),COLUMN()-COLUMN($T22)),IFERROR(OFFSET('セット情報(業務便）'!$P$2,MATCH($G27,BカートセットID入力!$F$4:$F$150,0),COLUMN()-COLUMN($T22)),IFERROR(OFFSET('セット情報（サンプル）'!$N$2,MATCH($G27,BカートセットID入力!$I$4:$I$150,0),COLUMN()-COLUMN($T22)),IFERROR(OFFSET('セット情報（イレギュラーサンプル）'!$N$2,MATCH($G27,BカートセットID入力!$L$4:$L$150,0),COLUMN()-COLUMN($T22)),""))))</f>
        <v/>
      </c>
    </row>
    <row r="28" spans="1:45">
      <c r="A28" s="53" t="str">
        <f>IF(ISBLANK(現行セット情報CSV!A28),"",現行セット情報CSV!A28)</f>
        <v/>
      </c>
      <c r="B28" s="53" t="str">
        <f>IF(ISBLANK(現行セット情報CSV!B28),"",現行セット情報CSV!B28)</f>
        <v/>
      </c>
      <c r="C28" s="53" t="str">
        <f>IF(ISBLANK(現行セット情報CSV!C28),"",現行セット情報CSV!C28)</f>
        <v/>
      </c>
      <c r="D28" s="53" t="str">
        <f>IF(ISBLANK(現行セット情報CSV!D28),"",現行セット情報CSV!D28)</f>
        <v/>
      </c>
      <c r="E28" s="53" t="str">
        <f>IF(ISBLANK(現行セット情報CSV!E28),"",現行セット情報CSV!E28)</f>
        <v/>
      </c>
      <c r="F28" s="53" t="str">
        <f>IF(ISBLANK(現行セット情報CSV!F28),"",現行セット情報CSV!F28)</f>
        <v/>
      </c>
      <c r="G28" s="53" t="str">
        <f>IF(ISBLANK(現行セット情報CSV!G28),"",現行セット情報CSV!G28)</f>
        <v/>
      </c>
      <c r="H28" s="53" t="str">
        <f>IF(ISBLANK(現行セット情報CSV!H28),"",現行セット情報CSV!H28)</f>
        <v/>
      </c>
      <c r="I28" s="53" t="str">
        <f>IF(ISBLANK(現行セット情報CSV!I28),"",現行セット情報CSV!I28)</f>
        <v/>
      </c>
      <c r="J28" s="53" t="str">
        <f>IF(ISBLANK(現行セット情報CSV!J28),"",現行セット情報CSV!J28)</f>
        <v/>
      </c>
      <c r="K28" s="53" t="str">
        <f>IF(ISBLANK(現行セット情報CSV!K28),"",現行セット情報CSV!K28)</f>
        <v/>
      </c>
      <c r="L28" s="53" t="str">
        <f>IF(ISBLANK(現行セット情報CSV!L28),"",現行セット情報CSV!L28)</f>
        <v/>
      </c>
      <c r="M28" s="53" t="str">
        <f>IF(ISBLANK(現行セット情報CSV!M28),"",現行セット情報CSV!M28)</f>
        <v/>
      </c>
      <c r="N28" s="53" t="str">
        <f>IF(ISBLANK(現行セット情報CSV!N28),"",現行セット情報CSV!N28)</f>
        <v/>
      </c>
      <c r="O28" s="53" t="str">
        <f>IF(ISBLANK(現行セット情報CSV!O28),"",現行セット情報CSV!O28)</f>
        <v/>
      </c>
      <c r="P28" s="53" t="str">
        <f>IF(ISBLANK(現行セット情報CSV!P28),"",現行セット情報CSV!P28)</f>
        <v/>
      </c>
      <c r="Q28" s="53" t="str">
        <f>IF(ISBLANK(現行セット情報CSV!Q28),"",現行セット情報CSV!Q28)</f>
        <v/>
      </c>
      <c r="R28" s="53" t="str">
        <f>IF(ISBLANK(現行セット情報CSV!R28),"",現行セット情報CSV!R28)</f>
        <v/>
      </c>
      <c r="S28" s="53" t="str">
        <f>IF(ISBLANK(現行セット情報CSV!S28),"",現行セット情報CSV!S28)</f>
        <v/>
      </c>
      <c r="T28" s="53" t="str">
        <f ca="1">IFERROR(OFFSET('セット情報(宅配便）'!$P$2,MATCH($G28,BカートセットID入力!$C$4:$C$150,0),COLUMN()-COLUMN($T23)),IFERROR(OFFSET('セット情報(業務便）'!$P$2,MATCH($G28,BカートセットID入力!$F$4:$F$150,0),COLUMN()-COLUMN($T23)),IFERROR(OFFSET('セット情報（サンプル）'!$N$2,MATCH($G28,BカートセットID入力!$I$4:$I$150,0),COLUMN()-COLUMN($T23)),IFERROR(OFFSET('セット情報（イレギュラーサンプル）'!$N$2,MATCH($G28,BカートセットID入力!$L$4:$L$150,0),COLUMN()-COLUMN($T23)),""))))</f>
        <v/>
      </c>
      <c r="U28" s="53" t="str">
        <f ca="1">IFERROR(OFFSET('セット情報(宅配便）'!$P$2,MATCH($G28,BカートセットID入力!$C$4:$C$150,0),COLUMN()-COLUMN($T23)),IFERROR(OFFSET('セット情報(業務便）'!$P$2,MATCH($G28,BカートセットID入力!$F$4:$F$150,0),COLUMN()-COLUMN($T23)),IFERROR(OFFSET('セット情報（サンプル）'!$N$2,MATCH($G28,BカートセットID入力!$I$4:$I$150,0),COLUMN()-COLUMN($T23)),IFERROR(OFFSET('セット情報（イレギュラーサンプル）'!$N$2,MATCH($G28,BカートセットID入力!$L$4:$L$150,0),COLUMN()-COLUMN($T23)),""))))</f>
        <v/>
      </c>
      <c r="V28" s="53" t="str">
        <f ca="1">IFERROR(OFFSET('セット情報(宅配便）'!$P$2,MATCH($G28,BカートセットID入力!$C$4:$C$150,0),COLUMN()-COLUMN($T23)),IFERROR(OFFSET('セット情報(業務便）'!$P$2,MATCH($G28,BカートセットID入力!$F$4:$F$150,0),COLUMN()-COLUMN($T23)),IFERROR(OFFSET('セット情報（サンプル）'!$N$2,MATCH($G28,BカートセットID入力!$I$4:$I$150,0),COLUMN()-COLUMN($T23)),IFERROR(OFFSET('セット情報（イレギュラーサンプル）'!$N$2,MATCH($G28,BカートセットID入力!$L$4:$L$150,0),COLUMN()-COLUMN($T23)),""))))</f>
        <v/>
      </c>
      <c r="W28" s="53" t="str">
        <f ca="1">IFERROR(OFFSET('セット情報(宅配便）'!$P$2,MATCH($G28,BカートセットID入力!$C$4:$C$150,0),COLUMN()-COLUMN($T23)),IFERROR(OFFSET('セット情報(業務便）'!$P$2,MATCH($G28,BカートセットID入力!$F$4:$F$150,0),COLUMN()-COLUMN($T23)),IFERROR(OFFSET('セット情報（サンプル）'!$N$2,MATCH($G28,BカートセットID入力!$I$4:$I$150,0),COLUMN()-COLUMN($T23)),IFERROR(OFFSET('セット情報（イレギュラーサンプル）'!$N$2,MATCH($G28,BカートセットID入力!$L$4:$L$150,0),COLUMN()-COLUMN($T23)),""))))</f>
        <v/>
      </c>
      <c r="X28" s="53" t="str">
        <f ca="1">IFERROR(OFFSET('セット情報(宅配便）'!$P$2,MATCH($G28,BカートセットID入力!$C$4:$C$150,0),COLUMN()-COLUMN($T23)),IFERROR(OFFSET('セット情報(業務便）'!$P$2,MATCH($G28,BカートセットID入力!$F$4:$F$150,0),COLUMN()-COLUMN($T23)),IFERROR(OFFSET('セット情報（サンプル）'!$N$2,MATCH($G28,BカートセットID入力!$I$4:$I$150,0),COLUMN()-COLUMN($T23)),IFERROR(OFFSET('セット情報（イレギュラーサンプル）'!$N$2,MATCH($G28,BカートセットID入力!$L$4:$L$150,0),COLUMN()-COLUMN($T23)),""))))</f>
        <v/>
      </c>
      <c r="Y28" s="53" t="str">
        <f ca="1">IFERROR(OFFSET('セット情報(宅配便）'!$P$2,MATCH($G28,BカートセットID入力!$C$4:$C$150,0),COLUMN()-COLUMN($T23)),IFERROR(OFFSET('セット情報(業務便）'!$P$2,MATCH($G28,BカートセットID入力!$F$4:$F$150,0),COLUMN()-COLUMN($T23)),IFERROR(OFFSET('セット情報（サンプル）'!$N$2,MATCH($G28,BカートセットID入力!$I$4:$I$150,0),COLUMN()-COLUMN($T23)),IFERROR(OFFSET('セット情報（イレギュラーサンプル）'!$N$2,MATCH($G28,BカートセットID入力!$L$4:$L$150,0),COLUMN()-COLUMN($T23)),""))))</f>
        <v/>
      </c>
      <c r="Z28" s="53" t="str">
        <f ca="1">IFERROR(OFFSET('セット情報(宅配便）'!$P$2,MATCH($G28,BカートセットID入力!$C$4:$C$150,0),COLUMN()-COLUMN($T23)),IFERROR(OFFSET('セット情報(業務便）'!$P$2,MATCH($G28,BカートセットID入力!$F$4:$F$150,0),COLUMN()-COLUMN($T23)),IFERROR(OFFSET('セット情報（サンプル）'!$N$2,MATCH($G28,BカートセットID入力!$I$4:$I$150,0),COLUMN()-COLUMN($T23)),IFERROR(OFFSET('セット情報（イレギュラーサンプル）'!$N$2,MATCH($G28,BカートセットID入力!$L$4:$L$150,0),COLUMN()-COLUMN($T23)),""))))</f>
        <v/>
      </c>
      <c r="AA28" s="53" t="str">
        <f ca="1">IFERROR(OFFSET('セット情報(宅配便）'!$P$2,MATCH($G28,BカートセットID入力!$C$4:$C$150,0),COLUMN()-COLUMN($T23)),IFERROR(OFFSET('セット情報(業務便）'!$P$2,MATCH($G28,BカートセットID入力!$F$4:$F$150,0),COLUMN()-COLUMN($T23)),IFERROR(OFFSET('セット情報（サンプル）'!$N$2,MATCH($G28,BカートセットID入力!$I$4:$I$150,0),COLUMN()-COLUMN($T23)),IFERROR(OFFSET('セット情報（イレギュラーサンプル）'!$N$2,MATCH($G28,BカートセットID入力!$L$4:$L$150,0),COLUMN()-COLUMN($T23)),""))))</f>
        <v/>
      </c>
      <c r="AB28" s="53" t="str">
        <f ca="1">IFERROR(OFFSET('セット情報(宅配便）'!$P$2,MATCH($G28,BカートセットID入力!$C$4:$C$150,0),COLUMN()-COLUMN($T23)),IFERROR(OFFSET('セット情報(業務便）'!$P$2,MATCH($G28,BカートセットID入力!$F$4:$F$150,0),COLUMN()-COLUMN($T23)),IFERROR(OFFSET('セット情報（サンプル）'!$N$2,MATCH($G28,BカートセットID入力!$I$4:$I$150,0),COLUMN()-COLUMN($T23)),IFERROR(OFFSET('セット情報（イレギュラーサンプル）'!$N$2,MATCH($G28,BカートセットID入力!$L$4:$L$150,0),COLUMN()-COLUMN($T23)),""))))</f>
        <v/>
      </c>
      <c r="AC28" s="53" t="str">
        <f ca="1">IFERROR(OFFSET('セット情報(宅配便）'!$P$2,MATCH($G28,BカートセットID入力!$C$4:$C$150,0),COLUMN()-COLUMN($T23)),IFERROR(OFFSET('セット情報(業務便）'!$P$2,MATCH($G28,BカートセットID入力!$F$4:$F$150,0),COLUMN()-COLUMN($T23)),IFERROR(OFFSET('セット情報（サンプル）'!$N$2,MATCH($G28,BカートセットID入力!$I$4:$I$150,0),COLUMN()-COLUMN($T23)),IFERROR(OFFSET('セット情報（イレギュラーサンプル）'!$N$2,MATCH($G28,BカートセットID入力!$L$4:$L$150,0),COLUMN()-COLUMN($T23)),""))))</f>
        <v/>
      </c>
      <c r="AD28" s="53" t="str">
        <f ca="1">IFERROR(OFFSET('セット情報(宅配便）'!$P$2,MATCH($G28,BカートセットID入力!$C$4:$C$150,0),COLUMN()-COLUMN($T23)),IFERROR(OFFSET('セット情報(業務便）'!$P$2,MATCH($G28,BカートセットID入力!$F$4:$F$150,0),COLUMN()-COLUMN($T23)),IFERROR(OFFSET('セット情報（サンプル）'!$N$2,MATCH($G28,BカートセットID入力!$I$4:$I$150,0),COLUMN()-COLUMN($T23)),IFERROR(OFFSET('セット情報（イレギュラーサンプル）'!$N$2,MATCH($G28,BカートセットID入力!$L$4:$L$150,0),COLUMN()-COLUMN($T23)),""))))</f>
        <v/>
      </c>
      <c r="AE28" s="53" t="str">
        <f ca="1">IFERROR(OFFSET('セット情報(宅配便）'!$P$2,MATCH($G28,BカートセットID入力!$C$4:$C$150,0),COLUMN()-COLUMN($T23)),IFERROR(OFFSET('セット情報(業務便）'!$P$2,MATCH($G28,BカートセットID入力!$F$4:$F$150,0),COLUMN()-COLUMN($T23)),IFERROR(OFFSET('セット情報（サンプル）'!$N$2,MATCH($G28,BカートセットID入力!$I$4:$I$150,0),COLUMN()-COLUMN($T23)),IFERROR(OFFSET('セット情報（イレギュラーサンプル）'!$N$2,MATCH($G28,BカートセットID入力!$L$4:$L$150,0),COLUMN()-COLUMN($T23)),""))))</f>
        <v/>
      </c>
      <c r="AF28" s="53" t="str">
        <f ca="1">IFERROR(OFFSET('セット情報(宅配便）'!$P$2,MATCH($G28,BカートセットID入力!$C$4:$C$150,0),COLUMN()-COLUMN($T23)),IFERROR(OFFSET('セット情報(業務便）'!$P$2,MATCH($G28,BカートセットID入力!$F$4:$F$150,0),COLUMN()-COLUMN($T23)),IFERROR(OFFSET('セット情報（サンプル）'!$N$2,MATCH($G28,BカートセットID入力!$I$4:$I$150,0),COLUMN()-COLUMN($T23)),IFERROR(OFFSET('セット情報（イレギュラーサンプル）'!$N$2,MATCH($G28,BカートセットID入力!$L$4:$L$150,0),COLUMN()-COLUMN($T23)),""))))</f>
        <v/>
      </c>
      <c r="AG28" s="53" t="str">
        <f ca="1">IFERROR(OFFSET('セット情報(宅配便）'!$P$2,MATCH($G28,BカートセットID入力!$C$4:$C$150,0),COLUMN()-COLUMN($T23)),IFERROR(OFFSET('セット情報(業務便）'!$P$2,MATCH($G28,BカートセットID入力!$F$4:$F$150,0),COLUMN()-COLUMN($T23)),IFERROR(OFFSET('セット情報（サンプル）'!$N$2,MATCH($G28,BカートセットID入力!$I$4:$I$150,0),COLUMN()-COLUMN($T23)),IFERROR(OFFSET('セット情報（イレギュラーサンプル）'!$N$2,MATCH($G28,BカートセットID入力!$L$4:$L$150,0),COLUMN()-COLUMN($T23)),""))))</f>
        <v/>
      </c>
      <c r="AH28" s="53" t="str">
        <f ca="1">IFERROR(OFFSET('セット情報(宅配便）'!$P$2,MATCH($G28,BカートセットID入力!$C$4:$C$150,0),COLUMN()-COLUMN($T23)),IFERROR(OFFSET('セット情報(業務便）'!$P$2,MATCH($G28,BカートセットID入力!$F$4:$F$150,0),COLUMN()-COLUMN($T23)),IFERROR(OFFSET('セット情報（サンプル）'!$N$2,MATCH($G28,BカートセットID入力!$I$4:$I$150,0),COLUMN()-COLUMN($T23)),IFERROR(OFFSET('セット情報（イレギュラーサンプル）'!$N$2,MATCH($G28,BカートセットID入力!$L$4:$L$150,0),COLUMN()-COLUMN($T23)),""))))</f>
        <v/>
      </c>
      <c r="AI28" s="53" t="str">
        <f ca="1">IFERROR(OFFSET('セット情報(宅配便）'!$P$2,MATCH($G28,BカートセットID入力!$C$4:$C$150,0),COLUMN()-COLUMN($T23)),IFERROR(OFFSET('セット情報(業務便）'!$P$2,MATCH($G28,BカートセットID入力!$F$4:$F$150,0),COLUMN()-COLUMN($T23)),IFERROR(OFFSET('セット情報（サンプル）'!$N$2,MATCH($G28,BカートセットID入力!$I$4:$I$150,0),COLUMN()-COLUMN($T23)),IFERROR(OFFSET('セット情報（イレギュラーサンプル）'!$N$2,MATCH($G28,BカートセットID入力!$L$4:$L$150,0),COLUMN()-COLUMN($T23)),""))))</f>
        <v/>
      </c>
      <c r="AJ28" s="53" t="str">
        <f ca="1">IFERROR(OFFSET('セット情報(宅配便）'!$P$2,MATCH($G28,BカートセットID入力!$C$4:$C$150,0),COLUMN()-COLUMN($T23)),IFERROR(OFFSET('セット情報(業務便）'!$P$2,MATCH($G28,BカートセットID入力!$F$4:$F$150,0),COLUMN()-COLUMN($T23)),IFERROR(OFFSET('セット情報（サンプル）'!$N$2,MATCH($G28,BカートセットID入力!$I$4:$I$150,0),COLUMN()-COLUMN($T23)),IFERROR(OFFSET('セット情報（イレギュラーサンプル）'!$N$2,MATCH($G28,BカートセットID入力!$L$4:$L$150,0),COLUMN()-COLUMN($T23)),""))))</f>
        <v/>
      </c>
      <c r="AK28" s="53" t="str">
        <f ca="1">IFERROR(OFFSET('セット情報(宅配便）'!$P$2,MATCH($G28,BカートセットID入力!$C$4:$C$150,0),COLUMN()-COLUMN($T23)),IFERROR(OFFSET('セット情報(業務便）'!$P$2,MATCH($G28,BカートセットID入力!$F$4:$F$150,0),COLUMN()-COLUMN($T23)),IFERROR(OFFSET('セット情報（サンプル）'!$N$2,MATCH($G28,BカートセットID入力!$I$4:$I$150,0),COLUMN()-COLUMN($T23)),IFERROR(OFFSET('セット情報（イレギュラーサンプル）'!$N$2,MATCH($G28,BカートセットID入力!$L$4:$L$150,0),COLUMN()-COLUMN($T23)),""))))</f>
        <v/>
      </c>
      <c r="AL28" s="53" t="str">
        <f ca="1">IFERROR(OFFSET('セット情報(宅配便）'!$P$2,MATCH($G28,BカートセットID入力!$C$4:$C$150,0),COLUMN()-COLUMN($T23)),IFERROR(OFFSET('セット情報(業務便）'!$P$2,MATCH($G28,BカートセットID入力!$F$4:$F$150,0),COLUMN()-COLUMN($T23)),IFERROR(OFFSET('セット情報（サンプル）'!$N$2,MATCH($G28,BカートセットID入力!$I$4:$I$150,0),COLUMN()-COLUMN($T23)),IFERROR(OFFSET('セット情報（イレギュラーサンプル）'!$N$2,MATCH($G28,BカートセットID入力!$L$4:$L$150,0),COLUMN()-COLUMN($T23)),""))))</f>
        <v/>
      </c>
      <c r="AM28" s="53" t="str">
        <f ca="1">IFERROR(OFFSET('セット情報(宅配便）'!$P$2,MATCH($G28,BカートセットID入力!$C$4:$C$150,0),COLUMN()-COLUMN($T23)),IFERROR(OFFSET('セット情報(業務便）'!$P$2,MATCH($G28,BカートセットID入力!$F$4:$F$150,0),COLUMN()-COLUMN($T23)),IFERROR(OFFSET('セット情報（サンプル）'!$N$2,MATCH($G28,BカートセットID入力!$I$4:$I$150,0),COLUMN()-COLUMN($T23)),IFERROR(OFFSET('セット情報（イレギュラーサンプル）'!$N$2,MATCH($G28,BカートセットID入力!$L$4:$L$150,0),COLUMN()-COLUMN($T23)),""))))</f>
        <v/>
      </c>
      <c r="AN28" s="53" t="str">
        <f ca="1">IFERROR(OFFSET('セット情報(宅配便）'!$P$2,MATCH($G28,BカートセットID入力!$C$4:$C$150,0),COLUMN()-COLUMN($T23)),IFERROR(OFFSET('セット情報(業務便）'!$P$2,MATCH($G28,BカートセットID入力!$F$4:$F$150,0),COLUMN()-COLUMN($T23)),IFERROR(OFFSET('セット情報（サンプル）'!$N$2,MATCH($G28,BカートセットID入力!$I$4:$I$150,0),COLUMN()-COLUMN($T23)),IFERROR(OFFSET('セット情報（イレギュラーサンプル）'!$N$2,MATCH($G28,BカートセットID入力!$L$4:$L$150,0),COLUMN()-COLUMN($T23)),""))))</f>
        <v/>
      </c>
      <c r="AO28" s="53" t="str">
        <f ca="1">IFERROR(OFFSET('セット情報(宅配便）'!$P$2,MATCH($G28,BカートセットID入力!$C$4:$C$150,0),COLUMN()-COLUMN($T23)),IFERROR(OFFSET('セット情報(業務便）'!$P$2,MATCH($G28,BカートセットID入力!$F$4:$F$150,0),COLUMN()-COLUMN($T23)),IFERROR(OFFSET('セット情報（サンプル）'!$N$2,MATCH($G28,BカートセットID入力!$I$4:$I$150,0),COLUMN()-COLUMN($T23)),IFERROR(OFFSET('セット情報（イレギュラーサンプル）'!$N$2,MATCH($G28,BカートセットID入力!$L$4:$L$150,0),COLUMN()-COLUMN($T23)),""))))</f>
        <v/>
      </c>
      <c r="AP28" s="53" t="str">
        <f ca="1">IFERROR(OFFSET('セット情報(宅配便）'!$P$2,MATCH($G28,BカートセットID入力!$C$4:$C$150,0),COLUMN()-COLUMN($T23)),IFERROR(OFFSET('セット情報(業務便）'!$P$2,MATCH($G28,BカートセットID入力!$F$4:$F$150,0),COLUMN()-COLUMN($T23)),IFERROR(OFFSET('セット情報（サンプル）'!$N$2,MATCH($G28,BカートセットID入力!$I$4:$I$150,0),COLUMN()-COLUMN($T23)),IFERROR(OFFSET('セット情報（イレギュラーサンプル）'!$N$2,MATCH($G28,BカートセットID入力!$L$4:$L$150,0),COLUMN()-COLUMN($T23)),""))))</f>
        <v/>
      </c>
      <c r="AQ28" s="53" t="str">
        <f ca="1">IFERROR(OFFSET('セット情報(宅配便）'!$P$2,MATCH($G28,BカートセットID入力!$C$4:$C$150,0),COLUMN()-COLUMN($T23)),IFERROR(OFFSET('セット情報(業務便）'!$P$2,MATCH($G28,BカートセットID入力!$F$4:$F$150,0),COLUMN()-COLUMN($T23)),IFERROR(OFFSET('セット情報（サンプル）'!$N$2,MATCH($G28,BカートセットID入力!$I$4:$I$150,0),COLUMN()-COLUMN($T23)),IFERROR(OFFSET('セット情報（イレギュラーサンプル）'!$N$2,MATCH($G28,BカートセットID入力!$L$4:$L$150,0),COLUMN()-COLUMN($T23)),""))))</f>
        <v/>
      </c>
      <c r="AR28" s="53" t="str">
        <f ca="1">IFERROR(OFFSET('セット情報(宅配便）'!$P$2,MATCH($G28,BカートセットID入力!$C$4:$C$150,0),COLUMN()-COLUMN($T23)),IFERROR(OFFSET('セット情報(業務便）'!$P$2,MATCH($G28,BカートセットID入力!$F$4:$F$150,0),COLUMN()-COLUMN($T23)),IFERROR(OFFSET('セット情報（サンプル）'!$N$2,MATCH($G28,BカートセットID入力!$I$4:$I$150,0),COLUMN()-COLUMN($T23)),IFERROR(OFFSET('セット情報（イレギュラーサンプル）'!$N$2,MATCH($G28,BカートセットID入力!$L$4:$L$150,0),COLUMN()-COLUMN($T23)),""))))</f>
        <v/>
      </c>
      <c r="AS28" s="53" t="str">
        <f ca="1">IFERROR(OFFSET('セット情報(宅配便）'!$P$2,MATCH($G28,BカートセットID入力!$C$4:$C$150,0),COLUMN()-COLUMN($T23)),IFERROR(OFFSET('セット情報(業務便）'!$P$2,MATCH($G28,BカートセットID入力!$F$4:$F$150,0),COLUMN()-COLUMN($T23)),IFERROR(OFFSET('セット情報（サンプル）'!$N$2,MATCH($G28,BカートセットID入力!$I$4:$I$150,0),COLUMN()-COLUMN($T23)),IFERROR(OFFSET('セット情報（イレギュラーサンプル）'!$N$2,MATCH($G28,BカートセットID入力!$L$4:$L$150,0),COLUMN()-COLUMN($T23)),""))))</f>
        <v/>
      </c>
    </row>
    <row r="29" spans="1:45">
      <c r="A29" s="53" t="str">
        <f>IF(ISBLANK(現行セット情報CSV!A29),"",現行セット情報CSV!A29)</f>
        <v/>
      </c>
      <c r="B29" s="53" t="str">
        <f>IF(ISBLANK(現行セット情報CSV!B29),"",現行セット情報CSV!B29)</f>
        <v/>
      </c>
      <c r="C29" s="53" t="str">
        <f>IF(ISBLANK(現行セット情報CSV!C29),"",現行セット情報CSV!C29)</f>
        <v/>
      </c>
      <c r="D29" s="53" t="str">
        <f>IF(ISBLANK(現行セット情報CSV!D29),"",現行セット情報CSV!D29)</f>
        <v/>
      </c>
      <c r="E29" s="53" t="str">
        <f>IF(ISBLANK(現行セット情報CSV!E29),"",現行セット情報CSV!E29)</f>
        <v/>
      </c>
      <c r="F29" s="53" t="str">
        <f>IF(ISBLANK(現行セット情報CSV!F29),"",現行セット情報CSV!F29)</f>
        <v/>
      </c>
      <c r="G29" s="53" t="str">
        <f>IF(ISBLANK(現行セット情報CSV!G29),"",現行セット情報CSV!G29)</f>
        <v/>
      </c>
      <c r="H29" s="53" t="str">
        <f>IF(ISBLANK(現行セット情報CSV!H29),"",現行セット情報CSV!H29)</f>
        <v/>
      </c>
      <c r="I29" s="53" t="str">
        <f>IF(ISBLANK(現行セット情報CSV!I29),"",現行セット情報CSV!I29)</f>
        <v/>
      </c>
      <c r="J29" s="53" t="str">
        <f>IF(ISBLANK(現行セット情報CSV!J29),"",現行セット情報CSV!J29)</f>
        <v/>
      </c>
      <c r="K29" s="53" t="str">
        <f>IF(ISBLANK(現行セット情報CSV!K29),"",現行セット情報CSV!K29)</f>
        <v/>
      </c>
      <c r="L29" s="53" t="str">
        <f>IF(ISBLANK(現行セット情報CSV!L29),"",現行セット情報CSV!L29)</f>
        <v/>
      </c>
      <c r="M29" s="53" t="str">
        <f>IF(ISBLANK(現行セット情報CSV!M29),"",現行セット情報CSV!M29)</f>
        <v/>
      </c>
      <c r="N29" s="53" t="str">
        <f>IF(ISBLANK(現行セット情報CSV!N29),"",現行セット情報CSV!N29)</f>
        <v/>
      </c>
      <c r="O29" s="53" t="str">
        <f>IF(ISBLANK(現行セット情報CSV!O29),"",現行セット情報CSV!O29)</f>
        <v/>
      </c>
      <c r="P29" s="53" t="str">
        <f>IF(ISBLANK(現行セット情報CSV!P29),"",現行セット情報CSV!P29)</f>
        <v/>
      </c>
      <c r="Q29" s="53" t="str">
        <f>IF(ISBLANK(現行セット情報CSV!Q29),"",現行セット情報CSV!Q29)</f>
        <v/>
      </c>
      <c r="R29" s="53" t="str">
        <f>IF(ISBLANK(現行セット情報CSV!R29),"",現行セット情報CSV!R29)</f>
        <v/>
      </c>
      <c r="S29" s="53" t="str">
        <f>IF(ISBLANK(現行セット情報CSV!S29),"",現行セット情報CSV!S29)</f>
        <v/>
      </c>
      <c r="T29" s="53" t="str">
        <f ca="1">IFERROR(OFFSET('セット情報(宅配便）'!$P$2,MATCH($G29,BカートセットID入力!$C$4:$C$150,0),COLUMN()-COLUMN($T24)),IFERROR(OFFSET('セット情報(業務便）'!$P$2,MATCH($G29,BカートセットID入力!$F$4:$F$150,0),COLUMN()-COLUMN($T24)),IFERROR(OFFSET('セット情報（サンプル）'!$N$2,MATCH($G29,BカートセットID入力!$I$4:$I$150,0),COLUMN()-COLUMN($T24)),IFERROR(OFFSET('セット情報（イレギュラーサンプル）'!$N$2,MATCH($G29,BカートセットID入力!$L$4:$L$150,0),COLUMN()-COLUMN($T24)),""))))</f>
        <v/>
      </c>
      <c r="U29" s="53" t="str">
        <f ca="1">IFERROR(OFFSET('セット情報(宅配便）'!$P$2,MATCH($G29,BカートセットID入力!$C$4:$C$150,0),COLUMN()-COLUMN($T24)),IFERROR(OFFSET('セット情報(業務便）'!$P$2,MATCH($G29,BカートセットID入力!$F$4:$F$150,0),COLUMN()-COLUMN($T24)),IFERROR(OFFSET('セット情報（サンプル）'!$N$2,MATCH($G29,BカートセットID入力!$I$4:$I$150,0),COLUMN()-COLUMN($T24)),IFERROR(OFFSET('セット情報（イレギュラーサンプル）'!$N$2,MATCH($G29,BカートセットID入力!$L$4:$L$150,0),COLUMN()-COLUMN($T24)),""))))</f>
        <v/>
      </c>
      <c r="V29" s="53" t="str">
        <f ca="1">IFERROR(OFFSET('セット情報(宅配便）'!$P$2,MATCH($G29,BカートセットID入力!$C$4:$C$150,0),COLUMN()-COLUMN($T24)),IFERROR(OFFSET('セット情報(業務便）'!$P$2,MATCH($G29,BカートセットID入力!$F$4:$F$150,0),COLUMN()-COLUMN($T24)),IFERROR(OFFSET('セット情報（サンプル）'!$N$2,MATCH($G29,BカートセットID入力!$I$4:$I$150,0),COLUMN()-COLUMN($T24)),IFERROR(OFFSET('セット情報（イレギュラーサンプル）'!$N$2,MATCH($G29,BカートセットID入力!$L$4:$L$150,0),COLUMN()-COLUMN($T24)),""))))</f>
        <v/>
      </c>
      <c r="W29" s="53" t="str">
        <f ca="1">IFERROR(OFFSET('セット情報(宅配便）'!$P$2,MATCH($G29,BカートセットID入力!$C$4:$C$150,0),COLUMN()-COLUMN($T24)),IFERROR(OFFSET('セット情報(業務便）'!$P$2,MATCH($G29,BカートセットID入力!$F$4:$F$150,0),COLUMN()-COLUMN($T24)),IFERROR(OFFSET('セット情報（サンプル）'!$N$2,MATCH($G29,BカートセットID入力!$I$4:$I$150,0),COLUMN()-COLUMN($T24)),IFERROR(OFFSET('セット情報（イレギュラーサンプル）'!$N$2,MATCH($G29,BカートセットID入力!$L$4:$L$150,0),COLUMN()-COLUMN($T24)),""))))</f>
        <v/>
      </c>
      <c r="X29" s="53" t="str">
        <f ca="1">IFERROR(OFFSET('セット情報(宅配便）'!$P$2,MATCH($G29,BカートセットID入力!$C$4:$C$150,0),COLUMN()-COLUMN($T24)),IFERROR(OFFSET('セット情報(業務便）'!$P$2,MATCH($G29,BカートセットID入力!$F$4:$F$150,0),COLUMN()-COLUMN($T24)),IFERROR(OFFSET('セット情報（サンプル）'!$N$2,MATCH($G29,BカートセットID入力!$I$4:$I$150,0),COLUMN()-COLUMN($T24)),IFERROR(OFFSET('セット情報（イレギュラーサンプル）'!$N$2,MATCH($G29,BカートセットID入力!$L$4:$L$150,0),COLUMN()-COLUMN($T24)),""))))</f>
        <v/>
      </c>
      <c r="Y29" s="53" t="str">
        <f ca="1">IFERROR(OFFSET('セット情報(宅配便）'!$P$2,MATCH($G29,BカートセットID入力!$C$4:$C$150,0),COLUMN()-COLUMN($T24)),IFERROR(OFFSET('セット情報(業務便）'!$P$2,MATCH($G29,BカートセットID入力!$F$4:$F$150,0),COLUMN()-COLUMN($T24)),IFERROR(OFFSET('セット情報（サンプル）'!$N$2,MATCH($G29,BカートセットID入力!$I$4:$I$150,0),COLUMN()-COLUMN($T24)),IFERROR(OFFSET('セット情報（イレギュラーサンプル）'!$N$2,MATCH($G29,BカートセットID入力!$L$4:$L$150,0),COLUMN()-COLUMN($T24)),""))))</f>
        <v/>
      </c>
      <c r="Z29" s="53" t="str">
        <f ca="1">IFERROR(OFFSET('セット情報(宅配便）'!$P$2,MATCH($G29,BカートセットID入力!$C$4:$C$150,0),COLUMN()-COLUMN($T24)),IFERROR(OFFSET('セット情報(業務便）'!$P$2,MATCH($G29,BカートセットID入力!$F$4:$F$150,0),COLUMN()-COLUMN($T24)),IFERROR(OFFSET('セット情報（サンプル）'!$N$2,MATCH($G29,BカートセットID入力!$I$4:$I$150,0),COLUMN()-COLUMN($T24)),IFERROR(OFFSET('セット情報（イレギュラーサンプル）'!$N$2,MATCH($G29,BカートセットID入力!$L$4:$L$150,0),COLUMN()-COLUMN($T24)),""))))</f>
        <v/>
      </c>
      <c r="AA29" s="53" t="str">
        <f ca="1">IFERROR(OFFSET('セット情報(宅配便）'!$P$2,MATCH($G29,BカートセットID入力!$C$4:$C$150,0),COLUMN()-COLUMN($T24)),IFERROR(OFFSET('セット情報(業務便）'!$P$2,MATCH($G29,BカートセットID入力!$F$4:$F$150,0),COLUMN()-COLUMN($T24)),IFERROR(OFFSET('セット情報（サンプル）'!$N$2,MATCH($G29,BカートセットID入力!$I$4:$I$150,0),COLUMN()-COLUMN($T24)),IFERROR(OFFSET('セット情報（イレギュラーサンプル）'!$N$2,MATCH($G29,BカートセットID入力!$L$4:$L$150,0),COLUMN()-COLUMN($T24)),""))))</f>
        <v/>
      </c>
      <c r="AB29" s="53" t="str">
        <f ca="1">IFERROR(OFFSET('セット情報(宅配便）'!$P$2,MATCH($G29,BカートセットID入力!$C$4:$C$150,0),COLUMN()-COLUMN($T24)),IFERROR(OFFSET('セット情報(業務便）'!$P$2,MATCH($G29,BカートセットID入力!$F$4:$F$150,0),COLUMN()-COLUMN($T24)),IFERROR(OFFSET('セット情報（サンプル）'!$N$2,MATCH($G29,BカートセットID入力!$I$4:$I$150,0),COLUMN()-COLUMN($T24)),IFERROR(OFFSET('セット情報（イレギュラーサンプル）'!$N$2,MATCH($G29,BカートセットID入力!$L$4:$L$150,0),COLUMN()-COLUMN($T24)),""))))</f>
        <v/>
      </c>
      <c r="AC29" s="53" t="str">
        <f ca="1">IFERROR(OFFSET('セット情報(宅配便）'!$P$2,MATCH($G29,BカートセットID入力!$C$4:$C$150,0),COLUMN()-COLUMN($T24)),IFERROR(OFFSET('セット情報(業務便）'!$P$2,MATCH($G29,BカートセットID入力!$F$4:$F$150,0),COLUMN()-COLUMN($T24)),IFERROR(OFFSET('セット情報（サンプル）'!$N$2,MATCH($G29,BカートセットID入力!$I$4:$I$150,0),COLUMN()-COLUMN($T24)),IFERROR(OFFSET('セット情報（イレギュラーサンプル）'!$N$2,MATCH($G29,BカートセットID入力!$L$4:$L$150,0),COLUMN()-COLUMN($T24)),""))))</f>
        <v/>
      </c>
      <c r="AD29" s="53" t="str">
        <f ca="1">IFERROR(OFFSET('セット情報(宅配便）'!$P$2,MATCH($G29,BカートセットID入力!$C$4:$C$150,0),COLUMN()-COLUMN($T24)),IFERROR(OFFSET('セット情報(業務便）'!$P$2,MATCH($G29,BカートセットID入力!$F$4:$F$150,0),COLUMN()-COLUMN($T24)),IFERROR(OFFSET('セット情報（サンプル）'!$N$2,MATCH($G29,BカートセットID入力!$I$4:$I$150,0),COLUMN()-COLUMN($T24)),IFERROR(OFFSET('セット情報（イレギュラーサンプル）'!$N$2,MATCH($G29,BカートセットID入力!$L$4:$L$150,0),COLUMN()-COLUMN($T24)),""))))</f>
        <v/>
      </c>
      <c r="AE29" s="53" t="str">
        <f ca="1">IFERROR(OFFSET('セット情報(宅配便）'!$P$2,MATCH($G29,BカートセットID入力!$C$4:$C$150,0),COLUMN()-COLUMN($T24)),IFERROR(OFFSET('セット情報(業務便）'!$P$2,MATCH($G29,BカートセットID入力!$F$4:$F$150,0),COLUMN()-COLUMN($T24)),IFERROR(OFFSET('セット情報（サンプル）'!$N$2,MATCH($G29,BカートセットID入力!$I$4:$I$150,0),COLUMN()-COLUMN($T24)),IFERROR(OFFSET('セット情報（イレギュラーサンプル）'!$N$2,MATCH($G29,BカートセットID入力!$L$4:$L$150,0),COLUMN()-COLUMN($T24)),""))))</f>
        <v/>
      </c>
      <c r="AF29" s="53" t="str">
        <f ca="1">IFERROR(OFFSET('セット情報(宅配便）'!$P$2,MATCH($G29,BカートセットID入力!$C$4:$C$150,0),COLUMN()-COLUMN($T24)),IFERROR(OFFSET('セット情報(業務便）'!$P$2,MATCH($G29,BカートセットID入力!$F$4:$F$150,0),COLUMN()-COLUMN($T24)),IFERROR(OFFSET('セット情報（サンプル）'!$N$2,MATCH($G29,BカートセットID入力!$I$4:$I$150,0),COLUMN()-COLUMN($T24)),IFERROR(OFFSET('セット情報（イレギュラーサンプル）'!$N$2,MATCH($G29,BカートセットID入力!$L$4:$L$150,0),COLUMN()-COLUMN($T24)),""))))</f>
        <v/>
      </c>
      <c r="AG29" s="53" t="str">
        <f ca="1">IFERROR(OFFSET('セット情報(宅配便）'!$P$2,MATCH($G29,BカートセットID入力!$C$4:$C$150,0),COLUMN()-COLUMN($T24)),IFERROR(OFFSET('セット情報(業務便）'!$P$2,MATCH($G29,BカートセットID入力!$F$4:$F$150,0),COLUMN()-COLUMN($T24)),IFERROR(OFFSET('セット情報（サンプル）'!$N$2,MATCH($G29,BカートセットID入力!$I$4:$I$150,0),COLUMN()-COLUMN($T24)),IFERROR(OFFSET('セット情報（イレギュラーサンプル）'!$N$2,MATCH($G29,BカートセットID入力!$L$4:$L$150,0),COLUMN()-COLUMN($T24)),""))))</f>
        <v/>
      </c>
      <c r="AH29" s="53" t="str">
        <f ca="1">IFERROR(OFFSET('セット情報(宅配便）'!$P$2,MATCH($G29,BカートセットID入力!$C$4:$C$150,0),COLUMN()-COLUMN($T24)),IFERROR(OFFSET('セット情報(業務便）'!$P$2,MATCH($G29,BカートセットID入力!$F$4:$F$150,0),COLUMN()-COLUMN($T24)),IFERROR(OFFSET('セット情報（サンプル）'!$N$2,MATCH($G29,BカートセットID入力!$I$4:$I$150,0),COLUMN()-COLUMN($T24)),IFERROR(OFFSET('セット情報（イレギュラーサンプル）'!$N$2,MATCH($G29,BカートセットID入力!$L$4:$L$150,0),COLUMN()-COLUMN($T24)),""))))</f>
        <v/>
      </c>
      <c r="AI29" s="53" t="str">
        <f ca="1">IFERROR(OFFSET('セット情報(宅配便）'!$P$2,MATCH($G29,BカートセットID入力!$C$4:$C$150,0),COLUMN()-COLUMN($T24)),IFERROR(OFFSET('セット情報(業務便）'!$P$2,MATCH($G29,BカートセットID入力!$F$4:$F$150,0),COLUMN()-COLUMN($T24)),IFERROR(OFFSET('セット情報（サンプル）'!$N$2,MATCH($G29,BカートセットID入力!$I$4:$I$150,0),COLUMN()-COLUMN($T24)),IFERROR(OFFSET('セット情報（イレギュラーサンプル）'!$N$2,MATCH($G29,BカートセットID入力!$L$4:$L$150,0),COLUMN()-COLUMN($T24)),""))))</f>
        <v/>
      </c>
      <c r="AJ29" s="53" t="str">
        <f ca="1">IFERROR(OFFSET('セット情報(宅配便）'!$P$2,MATCH($G29,BカートセットID入力!$C$4:$C$150,0),COLUMN()-COLUMN($T24)),IFERROR(OFFSET('セット情報(業務便）'!$P$2,MATCH($G29,BカートセットID入力!$F$4:$F$150,0),COLUMN()-COLUMN($T24)),IFERROR(OFFSET('セット情報（サンプル）'!$N$2,MATCH($G29,BカートセットID入力!$I$4:$I$150,0),COLUMN()-COLUMN($T24)),IFERROR(OFFSET('セット情報（イレギュラーサンプル）'!$N$2,MATCH($G29,BカートセットID入力!$L$4:$L$150,0),COLUMN()-COLUMN($T24)),""))))</f>
        <v/>
      </c>
      <c r="AK29" s="53" t="str">
        <f ca="1">IFERROR(OFFSET('セット情報(宅配便）'!$P$2,MATCH($G29,BカートセットID入力!$C$4:$C$150,0),COLUMN()-COLUMN($T24)),IFERROR(OFFSET('セット情報(業務便）'!$P$2,MATCH($G29,BカートセットID入力!$F$4:$F$150,0),COLUMN()-COLUMN($T24)),IFERROR(OFFSET('セット情報（サンプル）'!$N$2,MATCH($G29,BカートセットID入力!$I$4:$I$150,0),COLUMN()-COLUMN($T24)),IFERROR(OFFSET('セット情報（イレギュラーサンプル）'!$N$2,MATCH($G29,BカートセットID入力!$L$4:$L$150,0),COLUMN()-COLUMN($T24)),""))))</f>
        <v/>
      </c>
      <c r="AL29" s="53" t="str">
        <f ca="1">IFERROR(OFFSET('セット情報(宅配便）'!$P$2,MATCH($G29,BカートセットID入力!$C$4:$C$150,0),COLUMN()-COLUMN($T24)),IFERROR(OFFSET('セット情報(業務便）'!$P$2,MATCH($G29,BカートセットID入力!$F$4:$F$150,0),COLUMN()-COLUMN($T24)),IFERROR(OFFSET('セット情報（サンプル）'!$N$2,MATCH($G29,BカートセットID入力!$I$4:$I$150,0),COLUMN()-COLUMN($T24)),IFERROR(OFFSET('セット情報（イレギュラーサンプル）'!$N$2,MATCH($G29,BカートセットID入力!$L$4:$L$150,0),COLUMN()-COLUMN($T24)),""))))</f>
        <v/>
      </c>
      <c r="AM29" s="53" t="str">
        <f ca="1">IFERROR(OFFSET('セット情報(宅配便）'!$P$2,MATCH($G29,BカートセットID入力!$C$4:$C$150,0),COLUMN()-COLUMN($T24)),IFERROR(OFFSET('セット情報(業務便）'!$P$2,MATCH($G29,BカートセットID入力!$F$4:$F$150,0),COLUMN()-COLUMN($T24)),IFERROR(OFFSET('セット情報（サンプル）'!$N$2,MATCH($G29,BカートセットID入力!$I$4:$I$150,0),COLUMN()-COLUMN($T24)),IFERROR(OFFSET('セット情報（イレギュラーサンプル）'!$N$2,MATCH($G29,BカートセットID入力!$L$4:$L$150,0),COLUMN()-COLUMN($T24)),""))))</f>
        <v/>
      </c>
      <c r="AN29" s="53" t="str">
        <f ca="1">IFERROR(OFFSET('セット情報(宅配便）'!$P$2,MATCH($G29,BカートセットID入力!$C$4:$C$150,0),COLUMN()-COLUMN($T24)),IFERROR(OFFSET('セット情報(業務便）'!$P$2,MATCH($G29,BカートセットID入力!$F$4:$F$150,0),COLUMN()-COLUMN($T24)),IFERROR(OFFSET('セット情報（サンプル）'!$N$2,MATCH($G29,BカートセットID入力!$I$4:$I$150,0),COLUMN()-COLUMN($T24)),IFERROR(OFFSET('セット情報（イレギュラーサンプル）'!$N$2,MATCH($G29,BカートセットID入力!$L$4:$L$150,0),COLUMN()-COLUMN($T24)),""))))</f>
        <v/>
      </c>
      <c r="AO29" s="53" t="str">
        <f ca="1">IFERROR(OFFSET('セット情報(宅配便）'!$P$2,MATCH($G29,BカートセットID入力!$C$4:$C$150,0),COLUMN()-COLUMN($T24)),IFERROR(OFFSET('セット情報(業務便）'!$P$2,MATCH($G29,BカートセットID入力!$F$4:$F$150,0),COLUMN()-COLUMN($T24)),IFERROR(OFFSET('セット情報（サンプル）'!$N$2,MATCH($G29,BカートセットID入力!$I$4:$I$150,0),COLUMN()-COLUMN($T24)),IFERROR(OFFSET('セット情報（イレギュラーサンプル）'!$N$2,MATCH($G29,BカートセットID入力!$L$4:$L$150,0),COLUMN()-COLUMN($T24)),""))))</f>
        <v/>
      </c>
      <c r="AP29" s="53" t="str">
        <f ca="1">IFERROR(OFFSET('セット情報(宅配便）'!$P$2,MATCH($G29,BカートセットID入力!$C$4:$C$150,0),COLUMN()-COLUMN($T24)),IFERROR(OFFSET('セット情報(業務便）'!$P$2,MATCH($G29,BカートセットID入力!$F$4:$F$150,0),COLUMN()-COLUMN($T24)),IFERROR(OFFSET('セット情報（サンプル）'!$N$2,MATCH($G29,BカートセットID入力!$I$4:$I$150,0),COLUMN()-COLUMN($T24)),IFERROR(OFFSET('セット情報（イレギュラーサンプル）'!$N$2,MATCH($G29,BカートセットID入力!$L$4:$L$150,0),COLUMN()-COLUMN($T24)),""))))</f>
        <v/>
      </c>
      <c r="AQ29" s="53" t="str">
        <f ca="1">IFERROR(OFFSET('セット情報(宅配便）'!$P$2,MATCH($G29,BカートセットID入力!$C$4:$C$150,0),COLUMN()-COLUMN($T24)),IFERROR(OFFSET('セット情報(業務便）'!$P$2,MATCH($G29,BカートセットID入力!$F$4:$F$150,0),COLUMN()-COLUMN($T24)),IFERROR(OFFSET('セット情報（サンプル）'!$N$2,MATCH($G29,BカートセットID入力!$I$4:$I$150,0),COLUMN()-COLUMN($T24)),IFERROR(OFFSET('セット情報（イレギュラーサンプル）'!$N$2,MATCH($G29,BカートセットID入力!$L$4:$L$150,0),COLUMN()-COLUMN($T24)),""))))</f>
        <v/>
      </c>
      <c r="AR29" s="53" t="str">
        <f ca="1">IFERROR(OFFSET('セット情報(宅配便）'!$P$2,MATCH($G29,BカートセットID入力!$C$4:$C$150,0),COLUMN()-COLUMN($T24)),IFERROR(OFFSET('セット情報(業務便）'!$P$2,MATCH($G29,BカートセットID入力!$F$4:$F$150,0),COLUMN()-COLUMN($T24)),IFERROR(OFFSET('セット情報（サンプル）'!$N$2,MATCH($G29,BカートセットID入力!$I$4:$I$150,0),COLUMN()-COLUMN($T24)),IFERROR(OFFSET('セット情報（イレギュラーサンプル）'!$N$2,MATCH($G29,BカートセットID入力!$L$4:$L$150,0),COLUMN()-COLUMN($T24)),""))))</f>
        <v/>
      </c>
      <c r="AS29" s="53" t="str">
        <f ca="1">IFERROR(OFFSET('セット情報(宅配便）'!$P$2,MATCH($G29,BカートセットID入力!$C$4:$C$150,0),COLUMN()-COLUMN($T24)),IFERROR(OFFSET('セット情報(業務便）'!$P$2,MATCH($G29,BカートセットID入力!$F$4:$F$150,0),COLUMN()-COLUMN($T24)),IFERROR(OFFSET('セット情報（サンプル）'!$N$2,MATCH($G29,BカートセットID入力!$I$4:$I$150,0),COLUMN()-COLUMN($T24)),IFERROR(OFFSET('セット情報（イレギュラーサンプル）'!$N$2,MATCH($G29,BカートセットID入力!$L$4:$L$150,0),COLUMN()-COLUMN($T24)),""))))</f>
        <v/>
      </c>
    </row>
    <row r="30" spans="1:45">
      <c r="A30" s="53" t="str">
        <f>IF(ISBLANK(現行セット情報CSV!A30),"",現行セット情報CSV!A30)</f>
        <v/>
      </c>
      <c r="B30" s="53" t="str">
        <f>IF(ISBLANK(現行セット情報CSV!B30),"",現行セット情報CSV!B30)</f>
        <v/>
      </c>
      <c r="C30" s="53" t="str">
        <f>IF(ISBLANK(現行セット情報CSV!C30),"",現行セット情報CSV!C30)</f>
        <v/>
      </c>
      <c r="D30" s="53" t="str">
        <f>IF(ISBLANK(現行セット情報CSV!D30),"",現行セット情報CSV!D30)</f>
        <v/>
      </c>
      <c r="E30" s="53" t="str">
        <f>IF(ISBLANK(現行セット情報CSV!E30),"",現行セット情報CSV!E30)</f>
        <v/>
      </c>
      <c r="F30" s="53" t="str">
        <f>IF(ISBLANK(現行セット情報CSV!F30),"",現行セット情報CSV!F30)</f>
        <v/>
      </c>
      <c r="G30" s="53" t="str">
        <f>IF(ISBLANK(現行セット情報CSV!G30),"",現行セット情報CSV!G30)</f>
        <v/>
      </c>
      <c r="H30" s="53" t="str">
        <f>IF(ISBLANK(現行セット情報CSV!H30),"",現行セット情報CSV!H30)</f>
        <v/>
      </c>
      <c r="I30" s="53" t="str">
        <f>IF(ISBLANK(現行セット情報CSV!I30),"",現行セット情報CSV!I30)</f>
        <v/>
      </c>
      <c r="J30" s="53" t="str">
        <f>IF(ISBLANK(現行セット情報CSV!J30),"",現行セット情報CSV!J30)</f>
        <v/>
      </c>
      <c r="K30" s="53" t="str">
        <f>IF(ISBLANK(現行セット情報CSV!K30),"",現行セット情報CSV!K30)</f>
        <v/>
      </c>
      <c r="L30" s="53" t="str">
        <f>IF(ISBLANK(現行セット情報CSV!L30),"",現行セット情報CSV!L30)</f>
        <v/>
      </c>
      <c r="M30" s="53" t="str">
        <f>IF(ISBLANK(現行セット情報CSV!M30),"",現行セット情報CSV!M30)</f>
        <v/>
      </c>
      <c r="N30" s="53" t="str">
        <f>IF(ISBLANK(現行セット情報CSV!N30),"",現行セット情報CSV!N30)</f>
        <v/>
      </c>
      <c r="O30" s="53" t="str">
        <f>IF(ISBLANK(現行セット情報CSV!O30),"",現行セット情報CSV!O30)</f>
        <v/>
      </c>
      <c r="P30" s="53" t="str">
        <f>IF(ISBLANK(現行セット情報CSV!P30),"",現行セット情報CSV!P30)</f>
        <v/>
      </c>
      <c r="Q30" s="53" t="str">
        <f>IF(ISBLANK(現行セット情報CSV!Q30),"",現行セット情報CSV!Q30)</f>
        <v/>
      </c>
      <c r="R30" s="53" t="str">
        <f>IF(ISBLANK(現行セット情報CSV!R30),"",現行セット情報CSV!R30)</f>
        <v/>
      </c>
      <c r="S30" s="53" t="str">
        <f>IF(ISBLANK(現行セット情報CSV!S30),"",現行セット情報CSV!S30)</f>
        <v/>
      </c>
      <c r="T30" s="53" t="str">
        <f ca="1">IFERROR(OFFSET('セット情報(宅配便）'!$P$2,MATCH($G30,BカートセットID入力!$C$4:$C$150,0),COLUMN()-COLUMN($T25)),IFERROR(OFFSET('セット情報(業務便）'!$P$2,MATCH($G30,BカートセットID入力!$F$4:$F$150,0),COLUMN()-COLUMN($T25)),IFERROR(OFFSET('セット情報（サンプル）'!$N$2,MATCH($G30,BカートセットID入力!$I$4:$I$150,0),COLUMN()-COLUMN($T25)),IFERROR(OFFSET('セット情報（イレギュラーサンプル）'!$N$2,MATCH($G30,BカートセットID入力!$L$4:$L$150,0),COLUMN()-COLUMN($T25)),""))))</f>
        <v/>
      </c>
      <c r="U30" s="53" t="str">
        <f ca="1">IFERROR(OFFSET('セット情報(宅配便）'!$P$2,MATCH($G30,BカートセットID入力!$C$4:$C$150,0),COLUMN()-COLUMN($T25)),IFERROR(OFFSET('セット情報(業務便）'!$P$2,MATCH($G30,BカートセットID入力!$F$4:$F$150,0),COLUMN()-COLUMN($T25)),IFERROR(OFFSET('セット情報（サンプル）'!$N$2,MATCH($G30,BカートセットID入力!$I$4:$I$150,0),COLUMN()-COLUMN($T25)),IFERROR(OFFSET('セット情報（イレギュラーサンプル）'!$N$2,MATCH($G30,BカートセットID入力!$L$4:$L$150,0),COLUMN()-COLUMN($T25)),""))))</f>
        <v/>
      </c>
      <c r="V30" s="53" t="str">
        <f ca="1">IFERROR(OFFSET('セット情報(宅配便）'!$P$2,MATCH($G30,BカートセットID入力!$C$4:$C$150,0),COLUMN()-COLUMN($T25)),IFERROR(OFFSET('セット情報(業務便）'!$P$2,MATCH($G30,BカートセットID入力!$F$4:$F$150,0),COLUMN()-COLUMN($T25)),IFERROR(OFFSET('セット情報（サンプル）'!$N$2,MATCH($G30,BカートセットID入力!$I$4:$I$150,0),COLUMN()-COLUMN($T25)),IFERROR(OFFSET('セット情報（イレギュラーサンプル）'!$N$2,MATCH($G30,BカートセットID入力!$L$4:$L$150,0),COLUMN()-COLUMN($T25)),""))))</f>
        <v/>
      </c>
      <c r="W30" s="53" t="str">
        <f ca="1">IFERROR(OFFSET('セット情報(宅配便）'!$P$2,MATCH($G30,BカートセットID入力!$C$4:$C$150,0),COLUMN()-COLUMN($T25)),IFERROR(OFFSET('セット情報(業務便）'!$P$2,MATCH($G30,BカートセットID入力!$F$4:$F$150,0),COLUMN()-COLUMN($T25)),IFERROR(OFFSET('セット情報（サンプル）'!$N$2,MATCH($G30,BカートセットID入力!$I$4:$I$150,0),COLUMN()-COLUMN($T25)),IFERROR(OFFSET('セット情報（イレギュラーサンプル）'!$N$2,MATCH($G30,BカートセットID入力!$L$4:$L$150,0),COLUMN()-COLUMN($T25)),""))))</f>
        <v/>
      </c>
      <c r="X30" s="53" t="str">
        <f ca="1">IFERROR(OFFSET('セット情報(宅配便）'!$P$2,MATCH($G30,BカートセットID入力!$C$4:$C$150,0),COLUMN()-COLUMN($T25)),IFERROR(OFFSET('セット情報(業務便）'!$P$2,MATCH($G30,BカートセットID入力!$F$4:$F$150,0),COLUMN()-COLUMN($T25)),IFERROR(OFFSET('セット情報（サンプル）'!$N$2,MATCH($G30,BカートセットID入力!$I$4:$I$150,0),COLUMN()-COLUMN($T25)),IFERROR(OFFSET('セット情報（イレギュラーサンプル）'!$N$2,MATCH($G30,BカートセットID入力!$L$4:$L$150,0),COLUMN()-COLUMN($T25)),""))))</f>
        <v/>
      </c>
      <c r="Y30" s="53" t="str">
        <f ca="1">IFERROR(OFFSET('セット情報(宅配便）'!$P$2,MATCH($G30,BカートセットID入力!$C$4:$C$150,0),COLUMN()-COLUMN($T25)),IFERROR(OFFSET('セット情報(業務便）'!$P$2,MATCH($G30,BカートセットID入力!$F$4:$F$150,0),COLUMN()-COLUMN($T25)),IFERROR(OFFSET('セット情報（サンプル）'!$N$2,MATCH($G30,BカートセットID入力!$I$4:$I$150,0),COLUMN()-COLUMN($T25)),IFERROR(OFFSET('セット情報（イレギュラーサンプル）'!$N$2,MATCH($G30,BカートセットID入力!$L$4:$L$150,0),COLUMN()-COLUMN($T25)),""))))</f>
        <v/>
      </c>
      <c r="Z30" s="53" t="str">
        <f ca="1">IFERROR(OFFSET('セット情報(宅配便）'!$P$2,MATCH($G30,BカートセットID入力!$C$4:$C$150,0),COLUMN()-COLUMN($T25)),IFERROR(OFFSET('セット情報(業務便）'!$P$2,MATCH($G30,BカートセットID入力!$F$4:$F$150,0),COLUMN()-COLUMN($T25)),IFERROR(OFFSET('セット情報（サンプル）'!$N$2,MATCH($G30,BカートセットID入力!$I$4:$I$150,0),COLUMN()-COLUMN($T25)),IFERROR(OFFSET('セット情報（イレギュラーサンプル）'!$N$2,MATCH($G30,BカートセットID入力!$L$4:$L$150,0),COLUMN()-COLUMN($T25)),""))))</f>
        <v/>
      </c>
      <c r="AA30" s="53" t="str">
        <f ca="1">IFERROR(OFFSET('セット情報(宅配便）'!$P$2,MATCH($G30,BカートセットID入力!$C$4:$C$150,0),COLUMN()-COLUMN($T25)),IFERROR(OFFSET('セット情報(業務便）'!$P$2,MATCH($G30,BカートセットID入力!$F$4:$F$150,0),COLUMN()-COLUMN($T25)),IFERROR(OFFSET('セット情報（サンプル）'!$N$2,MATCH($G30,BカートセットID入力!$I$4:$I$150,0),COLUMN()-COLUMN($T25)),IFERROR(OFFSET('セット情報（イレギュラーサンプル）'!$N$2,MATCH($G30,BカートセットID入力!$L$4:$L$150,0),COLUMN()-COLUMN($T25)),""))))</f>
        <v/>
      </c>
      <c r="AB30" s="53" t="str">
        <f ca="1">IFERROR(OFFSET('セット情報(宅配便）'!$P$2,MATCH($G30,BカートセットID入力!$C$4:$C$150,0),COLUMN()-COLUMN($T25)),IFERROR(OFFSET('セット情報(業務便）'!$P$2,MATCH($G30,BカートセットID入力!$F$4:$F$150,0),COLUMN()-COLUMN($T25)),IFERROR(OFFSET('セット情報（サンプル）'!$N$2,MATCH($G30,BカートセットID入力!$I$4:$I$150,0),COLUMN()-COLUMN($T25)),IFERROR(OFFSET('セット情報（イレギュラーサンプル）'!$N$2,MATCH($G30,BカートセットID入力!$L$4:$L$150,0),COLUMN()-COLUMN($T25)),""))))</f>
        <v/>
      </c>
      <c r="AC30" s="53" t="str">
        <f ca="1">IFERROR(OFFSET('セット情報(宅配便）'!$P$2,MATCH($G30,BカートセットID入力!$C$4:$C$150,0),COLUMN()-COLUMN($T25)),IFERROR(OFFSET('セット情報(業務便）'!$P$2,MATCH($G30,BカートセットID入力!$F$4:$F$150,0),COLUMN()-COLUMN($T25)),IFERROR(OFFSET('セット情報（サンプル）'!$N$2,MATCH($G30,BカートセットID入力!$I$4:$I$150,0),COLUMN()-COLUMN($T25)),IFERROR(OFFSET('セット情報（イレギュラーサンプル）'!$N$2,MATCH($G30,BカートセットID入力!$L$4:$L$150,0),COLUMN()-COLUMN($T25)),""))))</f>
        <v/>
      </c>
      <c r="AD30" s="53" t="str">
        <f ca="1">IFERROR(OFFSET('セット情報(宅配便）'!$P$2,MATCH($G30,BカートセットID入力!$C$4:$C$150,0),COLUMN()-COLUMN($T25)),IFERROR(OFFSET('セット情報(業務便）'!$P$2,MATCH($G30,BカートセットID入力!$F$4:$F$150,0),COLUMN()-COLUMN($T25)),IFERROR(OFFSET('セット情報（サンプル）'!$N$2,MATCH($G30,BカートセットID入力!$I$4:$I$150,0),COLUMN()-COLUMN($T25)),IFERROR(OFFSET('セット情報（イレギュラーサンプル）'!$N$2,MATCH($G30,BカートセットID入力!$L$4:$L$150,0),COLUMN()-COLUMN($T25)),""))))</f>
        <v/>
      </c>
      <c r="AE30" s="53" t="str">
        <f ca="1">IFERROR(OFFSET('セット情報(宅配便）'!$P$2,MATCH($G30,BカートセットID入力!$C$4:$C$150,0),COLUMN()-COLUMN($T25)),IFERROR(OFFSET('セット情報(業務便）'!$P$2,MATCH($G30,BカートセットID入力!$F$4:$F$150,0),COLUMN()-COLUMN($T25)),IFERROR(OFFSET('セット情報（サンプル）'!$N$2,MATCH($G30,BカートセットID入力!$I$4:$I$150,0),COLUMN()-COLUMN($T25)),IFERROR(OFFSET('セット情報（イレギュラーサンプル）'!$N$2,MATCH($G30,BカートセットID入力!$L$4:$L$150,0),COLUMN()-COLUMN($T25)),""))))</f>
        <v/>
      </c>
      <c r="AF30" s="53" t="str">
        <f ca="1">IFERROR(OFFSET('セット情報(宅配便）'!$P$2,MATCH($G30,BカートセットID入力!$C$4:$C$150,0),COLUMN()-COLUMN($T25)),IFERROR(OFFSET('セット情報(業務便）'!$P$2,MATCH($G30,BカートセットID入力!$F$4:$F$150,0),COLUMN()-COLUMN($T25)),IFERROR(OFFSET('セット情報（サンプル）'!$N$2,MATCH($G30,BカートセットID入力!$I$4:$I$150,0),COLUMN()-COLUMN($T25)),IFERROR(OFFSET('セット情報（イレギュラーサンプル）'!$N$2,MATCH($G30,BカートセットID入力!$L$4:$L$150,0),COLUMN()-COLUMN($T25)),""))))</f>
        <v/>
      </c>
      <c r="AG30" s="53" t="str">
        <f ca="1">IFERROR(OFFSET('セット情報(宅配便）'!$P$2,MATCH($G30,BカートセットID入力!$C$4:$C$150,0),COLUMN()-COLUMN($T25)),IFERROR(OFFSET('セット情報(業務便）'!$P$2,MATCH($G30,BカートセットID入力!$F$4:$F$150,0),COLUMN()-COLUMN($T25)),IFERROR(OFFSET('セット情報（サンプル）'!$N$2,MATCH($G30,BカートセットID入力!$I$4:$I$150,0),COLUMN()-COLUMN($T25)),IFERROR(OFFSET('セット情報（イレギュラーサンプル）'!$N$2,MATCH($G30,BカートセットID入力!$L$4:$L$150,0),COLUMN()-COLUMN($T25)),""))))</f>
        <v/>
      </c>
      <c r="AH30" s="53" t="str">
        <f ca="1">IFERROR(OFFSET('セット情報(宅配便）'!$P$2,MATCH($G30,BカートセットID入力!$C$4:$C$150,0),COLUMN()-COLUMN($T25)),IFERROR(OFFSET('セット情報(業務便）'!$P$2,MATCH($G30,BカートセットID入力!$F$4:$F$150,0),COLUMN()-COLUMN($T25)),IFERROR(OFFSET('セット情報（サンプル）'!$N$2,MATCH($G30,BカートセットID入力!$I$4:$I$150,0),COLUMN()-COLUMN($T25)),IFERROR(OFFSET('セット情報（イレギュラーサンプル）'!$N$2,MATCH($G30,BカートセットID入力!$L$4:$L$150,0),COLUMN()-COLUMN($T25)),""))))</f>
        <v/>
      </c>
      <c r="AI30" s="53" t="str">
        <f ca="1">IFERROR(OFFSET('セット情報(宅配便）'!$P$2,MATCH($G30,BカートセットID入力!$C$4:$C$150,0),COLUMN()-COLUMN($T25)),IFERROR(OFFSET('セット情報(業務便）'!$P$2,MATCH($G30,BカートセットID入力!$F$4:$F$150,0),COLUMN()-COLUMN($T25)),IFERROR(OFFSET('セット情報（サンプル）'!$N$2,MATCH($G30,BカートセットID入力!$I$4:$I$150,0),COLUMN()-COLUMN($T25)),IFERROR(OFFSET('セット情報（イレギュラーサンプル）'!$N$2,MATCH($G30,BカートセットID入力!$L$4:$L$150,0),COLUMN()-COLUMN($T25)),""))))</f>
        <v/>
      </c>
      <c r="AJ30" s="53" t="str">
        <f ca="1">IFERROR(OFFSET('セット情報(宅配便）'!$P$2,MATCH($G30,BカートセットID入力!$C$4:$C$150,0),COLUMN()-COLUMN($T25)),IFERROR(OFFSET('セット情報(業務便）'!$P$2,MATCH($G30,BカートセットID入力!$F$4:$F$150,0),COLUMN()-COLUMN($T25)),IFERROR(OFFSET('セット情報（サンプル）'!$N$2,MATCH($G30,BカートセットID入力!$I$4:$I$150,0),COLUMN()-COLUMN($T25)),IFERROR(OFFSET('セット情報（イレギュラーサンプル）'!$N$2,MATCH($G30,BカートセットID入力!$L$4:$L$150,0),COLUMN()-COLUMN($T25)),""))))</f>
        <v/>
      </c>
      <c r="AK30" s="53" t="str">
        <f ca="1">IFERROR(OFFSET('セット情報(宅配便）'!$P$2,MATCH($G30,BカートセットID入力!$C$4:$C$150,0),COLUMN()-COLUMN($T25)),IFERROR(OFFSET('セット情報(業務便）'!$P$2,MATCH($G30,BカートセットID入力!$F$4:$F$150,0),COLUMN()-COLUMN($T25)),IFERROR(OFFSET('セット情報（サンプル）'!$N$2,MATCH($G30,BカートセットID入力!$I$4:$I$150,0),COLUMN()-COLUMN($T25)),IFERROR(OFFSET('セット情報（イレギュラーサンプル）'!$N$2,MATCH($G30,BカートセットID入力!$L$4:$L$150,0),COLUMN()-COLUMN($T25)),""))))</f>
        <v/>
      </c>
      <c r="AL30" s="53" t="str">
        <f ca="1">IFERROR(OFFSET('セット情報(宅配便）'!$P$2,MATCH($G30,BカートセットID入力!$C$4:$C$150,0),COLUMN()-COLUMN($T25)),IFERROR(OFFSET('セット情報(業務便）'!$P$2,MATCH($G30,BカートセットID入力!$F$4:$F$150,0),COLUMN()-COLUMN($T25)),IFERROR(OFFSET('セット情報（サンプル）'!$N$2,MATCH($G30,BカートセットID入力!$I$4:$I$150,0),COLUMN()-COLUMN($T25)),IFERROR(OFFSET('セット情報（イレギュラーサンプル）'!$N$2,MATCH($G30,BカートセットID入力!$L$4:$L$150,0),COLUMN()-COLUMN($T25)),""))))</f>
        <v/>
      </c>
      <c r="AM30" s="53" t="str">
        <f ca="1">IFERROR(OFFSET('セット情報(宅配便）'!$P$2,MATCH($G30,BカートセットID入力!$C$4:$C$150,0),COLUMN()-COLUMN($T25)),IFERROR(OFFSET('セット情報(業務便）'!$P$2,MATCH($G30,BカートセットID入力!$F$4:$F$150,0),COLUMN()-COLUMN($T25)),IFERROR(OFFSET('セット情報（サンプル）'!$N$2,MATCH($G30,BカートセットID入力!$I$4:$I$150,0),COLUMN()-COLUMN($T25)),IFERROR(OFFSET('セット情報（イレギュラーサンプル）'!$N$2,MATCH($G30,BカートセットID入力!$L$4:$L$150,0),COLUMN()-COLUMN($T25)),""))))</f>
        <v/>
      </c>
      <c r="AN30" s="53" t="str">
        <f ca="1">IFERROR(OFFSET('セット情報(宅配便）'!$P$2,MATCH($G30,BカートセットID入力!$C$4:$C$150,0),COLUMN()-COLUMN($T25)),IFERROR(OFFSET('セット情報(業務便）'!$P$2,MATCH($G30,BカートセットID入力!$F$4:$F$150,0),COLUMN()-COLUMN($T25)),IFERROR(OFFSET('セット情報（サンプル）'!$N$2,MATCH($G30,BカートセットID入力!$I$4:$I$150,0),COLUMN()-COLUMN($T25)),IFERROR(OFFSET('セット情報（イレギュラーサンプル）'!$N$2,MATCH($G30,BカートセットID入力!$L$4:$L$150,0),COLUMN()-COLUMN($T25)),""))))</f>
        <v/>
      </c>
      <c r="AO30" s="53" t="str">
        <f ca="1">IFERROR(OFFSET('セット情報(宅配便）'!$P$2,MATCH($G30,BカートセットID入力!$C$4:$C$150,0),COLUMN()-COLUMN($T25)),IFERROR(OFFSET('セット情報(業務便）'!$P$2,MATCH($G30,BカートセットID入力!$F$4:$F$150,0),COLUMN()-COLUMN($T25)),IFERROR(OFFSET('セット情報（サンプル）'!$N$2,MATCH($G30,BカートセットID入力!$I$4:$I$150,0),COLUMN()-COLUMN($T25)),IFERROR(OFFSET('セット情報（イレギュラーサンプル）'!$N$2,MATCH($G30,BカートセットID入力!$L$4:$L$150,0),COLUMN()-COLUMN($T25)),""))))</f>
        <v/>
      </c>
      <c r="AP30" s="53" t="str">
        <f ca="1">IFERROR(OFFSET('セット情報(宅配便）'!$P$2,MATCH($G30,BカートセットID入力!$C$4:$C$150,0),COLUMN()-COLUMN($T25)),IFERROR(OFFSET('セット情報(業務便）'!$P$2,MATCH($G30,BカートセットID入力!$F$4:$F$150,0),COLUMN()-COLUMN($T25)),IFERROR(OFFSET('セット情報（サンプル）'!$N$2,MATCH($G30,BカートセットID入力!$I$4:$I$150,0),COLUMN()-COLUMN($T25)),IFERROR(OFFSET('セット情報（イレギュラーサンプル）'!$N$2,MATCH($G30,BカートセットID入力!$L$4:$L$150,0),COLUMN()-COLUMN($T25)),""))))</f>
        <v/>
      </c>
      <c r="AQ30" s="53" t="str">
        <f ca="1">IFERROR(OFFSET('セット情報(宅配便）'!$P$2,MATCH($G30,BカートセットID入力!$C$4:$C$150,0),COLUMN()-COLUMN($T25)),IFERROR(OFFSET('セット情報(業務便）'!$P$2,MATCH($G30,BカートセットID入力!$F$4:$F$150,0),COLUMN()-COLUMN($T25)),IFERROR(OFFSET('セット情報（サンプル）'!$N$2,MATCH($G30,BカートセットID入力!$I$4:$I$150,0),COLUMN()-COLUMN($T25)),IFERROR(OFFSET('セット情報（イレギュラーサンプル）'!$N$2,MATCH($G30,BカートセットID入力!$L$4:$L$150,0),COLUMN()-COLUMN($T25)),""))))</f>
        <v/>
      </c>
      <c r="AR30" s="53" t="str">
        <f ca="1">IFERROR(OFFSET('セット情報(宅配便）'!$P$2,MATCH($G30,BカートセットID入力!$C$4:$C$150,0),COLUMN()-COLUMN($T25)),IFERROR(OFFSET('セット情報(業務便）'!$P$2,MATCH($G30,BカートセットID入力!$F$4:$F$150,0),COLUMN()-COLUMN($T25)),IFERROR(OFFSET('セット情報（サンプル）'!$N$2,MATCH($G30,BカートセットID入力!$I$4:$I$150,0),COLUMN()-COLUMN($T25)),IFERROR(OFFSET('セット情報（イレギュラーサンプル）'!$N$2,MATCH($G30,BカートセットID入力!$L$4:$L$150,0),COLUMN()-COLUMN($T25)),""))))</f>
        <v/>
      </c>
      <c r="AS30" s="53" t="str">
        <f ca="1">IFERROR(OFFSET('セット情報(宅配便）'!$P$2,MATCH($G30,BカートセットID入力!$C$4:$C$150,0),COLUMN()-COLUMN($T25)),IFERROR(OFFSET('セット情報(業務便）'!$P$2,MATCH($G30,BカートセットID入力!$F$4:$F$150,0),COLUMN()-COLUMN($T25)),IFERROR(OFFSET('セット情報（サンプル）'!$N$2,MATCH($G30,BカートセットID入力!$I$4:$I$150,0),COLUMN()-COLUMN($T25)),IFERROR(OFFSET('セット情報（イレギュラーサンプル）'!$N$2,MATCH($G30,BカートセットID入力!$L$4:$L$150,0),COLUMN()-COLUMN($T25)),""))))</f>
        <v/>
      </c>
    </row>
    <row r="31" spans="1:45">
      <c r="A31" s="53" t="str">
        <f>IF(ISBLANK(現行セット情報CSV!A31),"",現行セット情報CSV!A31)</f>
        <v/>
      </c>
      <c r="B31" s="53" t="str">
        <f>IF(ISBLANK(現行セット情報CSV!B31),"",現行セット情報CSV!B31)</f>
        <v/>
      </c>
      <c r="C31" s="53" t="str">
        <f>IF(ISBLANK(現行セット情報CSV!C31),"",現行セット情報CSV!C31)</f>
        <v/>
      </c>
      <c r="D31" s="53" t="str">
        <f>IF(ISBLANK(現行セット情報CSV!D31),"",現行セット情報CSV!D31)</f>
        <v/>
      </c>
      <c r="E31" s="53" t="str">
        <f>IF(ISBLANK(現行セット情報CSV!E31),"",現行セット情報CSV!E31)</f>
        <v/>
      </c>
      <c r="F31" s="53" t="str">
        <f>IF(ISBLANK(現行セット情報CSV!F31),"",現行セット情報CSV!F31)</f>
        <v/>
      </c>
      <c r="G31" s="53" t="str">
        <f>IF(ISBLANK(現行セット情報CSV!G31),"",現行セット情報CSV!G31)</f>
        <v/>
      </c>
      <c r="H31" s="53" t="str">
        <f>IF(ISBLANK(現行セット情報CSV!H31),"",現行セット情報CSV!H31)</f>
        <v/>
      </c>
      <c r="I31" s="53" t="str">
        <f>IF(ISBLANK(現行セット情報CSV!I31),"",現行セット情報CSV!I31)</f>
        <v/>
      </c>
      <c r="J31" s="53" t="str">
        <f>IF(ISBLANK(現行セット情報CSV!J31),"",現行セット情報CSV!J31)</f>
        <v/>
      </c>
      <c r="K31" s="53" t="str">
        <f>IF(ISBLANK(現行セット情報CSV!K31),"",現行セット情報CSV!K31)</f>
        <v/>
      </c>
      <c r="L31" s="53" t="str">
        <f>IF(ISBLANK(現行セット情報CSV!L31),"",現行セット情報CSV!L31)</f>
        <v/>
      </c>
      <c r="M31" s="53" t="str">
        <f>IF(ISBLANK(現行セット情報CSV!M31),"",現行セット情報CSV!M31)</f>
        <v/>
      </c>
      <c r="N31" s="53" t="str">
        <f>IF(ISBLANK(現行セット情報CSV!N31),"",現行セット情報CSV!N31)</f>
        <v/>
      </c>
      <c r="O31" s="53" t="str">
        <f>IF(ISBLANK(現行セット情報CSV!O31),"",現行セット情報CSV!O31)</f>
        <v/>
      </c>
      <c r="P31" s="53" t="str">
        <f>IF(ISBLANK(現行セット情報CSV!P31),"",現行セット情報CSV!P31)</f>
        <v/>
      </c>
      <c r="Q31" s="53" t="str">
        <f>IF(ISBLANK(現行セット情報CSV!Q31),"",現行セット情報CSV!Q31)</f>
        <v/>
      </c>
      <c r="R31" s="53" t="str">
        <f>IF(ISBLANK(現行セット情報CSV!R31),"",現行セット情報CSV!R31)</f>
        <v/>
      </c>
      <c r="S31" s="53" t="str">
        <f>IF(ISBLANK(現行セット情報CSV!S31),"",現行セット情報CSV!S31)</f>
        <v/>
      </c>
      <c r="T31" s="53" t="str">
        <f ca="1">IFERROR(OFFSET('セット情報(宅配便）'!$P$2,MATCH($G31,BカートセットID入力!$C$4:$C$150,0),COLUMN()-COLUMN($T26)),IFERROR(OFFSET('セット情報(業務便）'!$P$2,MATCH($G31,BカートセットID入力!$F$4:$F$150,0),COLUMN()-COLUMN($T26)),IFERROR(OFFSET('セット情報（サンプル）'!$N$2,MATCH($G31,BカートセットID入力!$I$4:$I$150,0),COLUMN()-COLUMN($T26)),IFERROR(OFFSET('セット情報（イレギュラーサンプル）'!$N$2,MATCH($G31,BカートセットID入力!$L$4:$L$150,0),COLUMN()-COLUMN($T26)),""))))</f>
        <v/>
      </c>
      <c r="U31" s="53" t="str">
        <f ca="1">IFERROR(OFFSET('セット情報(宅配便）'!$P$2,MATCH($G31,BカートセットID入力!$C$4:$C$150,0),COLUMN()-COLUMN($T26)),IFERROR(OFFSET('セット情報(業務便）'!$P$2,MATCH($G31,BカートセットID入力!$F$4:$F$150,0),COLUMN()-COLUMN($T26)),IFERROR(OFFSET('セット情報（サンプル）'!$N$2,MATCH($G31,BカートセットID入力!$I$4:$I$150,0),COLUMN()-COLUMN($T26)),IFERROR(OFFSET('セット情報（イレギュラーサンプル）'!$N$2,MATCH($G31,BカートセットID入力!$L$4:$L$150,0),COLUMN()-COLUMN($T26)),""))))</f>
        <v/>
      </c>
      <c r="V31" s="53" t="str">
        <f ca="1">IFERROR(OFFSET('セット情報(宅配便）'!$P$2,MATCH($G31,BカートセットID入力!$C$4:$C$150,0),COLUMN()-COLUMN($T26)),IFERROR(OFFSET('セット情報(業務便）'!$P$2,MATCH($G31,BカートセットID入力!$F$4:$F$150,0),COLUMN()-COLUMN($T26)),IFERROR(OFFSET('セット情報（サンプル）'!$N$2,MATCH($G31,BカートセットID入力!$I$4:$I$150,0),COLUMN()-COLUMN($T26)),IFERROR(OFFSET('セット情報（イレギュラーサンプル）'!$N$2,MATCH($G31,BカートセットID入力!$L$4:$L$150,0),COLUMN()-COLUMN($T26)),""))))</f>
        <v/>
      </c>
      <c r="W31" s="53" t="str">
        <f ca="1">IFERROR(OFFSET('セット情報(宅配便）'!$P$2,MATCH($G31,BカートセットID入力!$C$4:$C$150,0),COLUMN()-COLUMN($T26)),IFERROR(OFFSET('セット情報(業務便）'!$P$2,MATCH($G31,BカートセットID入力!$F$4:$F$150,0),COLUMN()-COLUMN($T26)),IFERROR(OFFSET('セット情報（サンプル）'!$N$2,MATCH($G31,BカートセットID入力!$I$4:$I$150,0),COLUMN()-COLUMN($T26)),IFERROR(OFFSET('セット情報（イレギュラーサンプル）'!$N$2,MATCH($G31,BカートセットID入力!$L$4:$L$150,0),COLUMN()-COLUMN($T26)),""))))</f>
        <v/>
      </c>
      <c r="X31" s="53" t="str">
        <f ca="1">IFERROR(OFFSET('セット情報(宅配便）'!$P$2,MATCH($G31,BカートセットID入力!$C$4:$C$150,0),COLUMN()-COLUMN($T26)),IFERROR(OFFSET('セット情報(業務便）'!$P$2,MATCH($G31,BカートセットID入力!$F$4:$F$150,0),COLUMN()-COLUMN($T26)),IFERROR(OFFSET('セット情報（サンプル）'!$N$2,MATCH($G31,BカートセットID入力!$I$4:$I$150,0),COLUMN()-COLUMN($T26)),IFERROR(OFFSET('セット情報（イレギュラーサンプル）'!$N$2,MATCH($G31,BカートセットID入力!$L$4:$L$150,0),COLUMN()-COLUMN($T26)),""))))</f>
        <v/>
      </c>
      <c r="Y31" s="53" t="str">
        <f ca="1">IFERROR(OFFSET('セット情報(宅配便）'!$P$2,MATCH($G31,BカートセットID入力!$C$4:$C$150,0),COLUMN()-COLUMN($T26)),IFERROR(OFFSET('セット情報(業務便）'!$P$2,MATCH($G31,BカートセットID入力!$F$4:$F$150,0),COLUMN()-COLUMN($T26)),IFERROR(OFFSET('セット情報（サンプル）'!$N$2,MATCH($G31,BカートセットID入力!$I$4:$I$150,0),COLUMN()-COLUMN($T26)),IFERROR(OFFSET('セット情報（イレギュラーサンプル）'!$N$2,MATCH($G31,BカートセットID入力!$L$4:$L$150,0),COLUMN()-COLUMN($T26)),""))))</f>
        <v/>
      </c>
      <c r="Z31" s="53" t="str">
        <f ca="1">IFERROR(OFFSET('セット情報(宅配便）'!$P$2,MATCH($G31,BカートセットID入力!$C$4:$C$150,0),COLUMN()-COLUMN($T26)),IFERROR(OFFSET('セット情報(業務便）'!$P$2,MATCH($G31,BカートセットID入力!$F$4:$F$150,0),COLUMN()-COLUMN($T26)),IFERROR(OFFSET('セット情報（サンプル）'!$N$2,MATCH($G31,BカートセットID入力!$I$4:$I$150,0),COLUMN()-COLUMN($T26)),IFERROR(OFFSET('セット情報（イレギュラーサンプル）'!$N$2,MATCH($G31,BカートセットID入力!$L$4:$L$150,0),COLUMN()-COLUMN($T26)),""))))</f>
        <v/>
      </c>
      <c r="AA31" s="53" t="str">
        <f ca="1">IFERROR(OFFSET('セット情報(宅配便）'!$P$2,MATCH($G31,BカートセットID入力!$C$4:$C$150,0),COLUMN()-COLUMN($T26)),IFERROR(OFFSET('セット情報(業務便）'!$P$2,MATCH($G31,BカートセットID入力!$F$4:$F$150,0),COLUMN()-COLUMN($T26)),IFERROR(OFFSET('セット情報（サンプル）'!$N$2,MATCH($G31,BカートセットID入力!$I$4:$I$150,0),COLUMN()-COLUMN($T26)),IFERROR(OFFSET('セット情報（イレギュラーサンプル）'!$N$2,MATCH($G31,BカートセットID入力!$L$4:$L$150,0),COLUMN()-COLUMN($T26)),""))))</f>
        <v/>
      </c>
      <c r="AB31" s="53" t="str">
        <f ca="1">IFERROR(OFFSET('セット情報(宅配便）'!$P$2,MATCH($G31,BカートセットID入力!$C$4:$C$150,0),COLUMN()-COLUMN($T26)),IFERROR(OFFSET('セット情報(業務便）'!$P$2,MATCH($G31,BカートセットID入力!$F$4:$F$150,0),COLUMN()-COLUMN($T26)),IFERROR(OFFSET('セット情報（サンプル）'!$N$2,MATCH($G31,BカートセットID入力!$I$4:$I$150,0),COLUMN()-COLUMN($T26)),IFERROR(OFFSET('セット情報（イレギュラーサンプル）'!$N$2,MATCH($G31,BカートセットID入力!$L$4:$L$150,0),COLUMN()-COLUMN($T26)),""))))</f>
        <v/>
      </c>
      <c r="AC31" s="53" t="str">
        <f ca="1">IFERROR(OFFSET('セット情報(宅配便）'!$P$2,MATCH($G31,BカートセットID入力!$C$4:$C$150,0),COLUMN()-COLUMN($T26)),IFERROR(OFFSET('セット情報(業務便）'!$P$2,MATCH($G31,BカートセットID入力!$F$4:$F$150,0),COLUMN()-COLUMN($T26)),IFERROR(OFFSET('セット情報（サンプル）'!$N$2,MATCH($G31,BカートセットID入力!$I$4:$I$150,0),COLUMN()-COLUMN($T26)),IFERROR(OFFSET('セット情報（イレギュラーサンプル）'!$N$2,MATCH($G31,BカートセットID入力!$L$4:$L$150,0),COLUMN()-COLUMN($T26)),""))))</f>
        <v/>
      </c>
      <c r="AD31" s="53" t="str">
        <f ca="1">IFERROR(OFFSET('セット情報(宅配便）'!$P$2,MATCH($G31,BカートセットID入力!$C$4:$C$150,0),COLUMN()-COLUMN($T26)),IFERROR(OFFSET('セット情報(業務便）'!$P$2,MATCH($G31,BカートセットID入力!$F$4:$F$150,0),COLUMN()-COLUMN($T26)),IFERROR(OFFSET('セット情報（サンプル）'!$N$2,MATCH($G31,BカートセットID入力!$I$4:$I$150,0),COLUMN()-COLUMN($T26)),IFERROR(OFFSET('セット情報（イレギュラーサンプル）'!$N$2,MATCH($G31,BカートセットID入力!$L$4:$L$150,0),COLUMN()-COLUMN($T26)),""))))</f>
        <v/>
      </c>
      <c r="AE31" s="53" t="str">
        <f ca="1">IFERROR(OFFSET('セット情報(宅配便）'!$P$2,MATCH($G31,BカートセットID入力!$C$4:$C$150,0),COLUMN()-COLUMN($T26)),IFERROR(OFFSET('セット情報(業務便）'!$P$2,MATCH($G31,BカートセットID入力!$F$4:$F$150,0),COLUMN()-COLUMN($T26)),IFERROR(OFFSET('セット情報（サンプル）'!$N$2,MATCH($G31,BカートセットID入力!$I$4:$I$150,0),COLUMN()-COLUMN($T26)),IFERROR(OFFSET('セット情報（イレギュラーサンプル）'!$N$2,MATCH($G31,BカートセットID入力!$L$4:$L$150,0),COLUMN()-COLUMN($T26)),""))))</f>
        <v/>
      </c>
      <c r="AF31" s="53" t="str">
        <f ca="1">IFERROR(OFFSET('セット情報(宅配便）'!$P$2,MATCH($G31,BカートセットID入力!$C$4:$C$150,0),COLUMN()-COLUMN($T26)),IFERROR(OFFSET('セット情報(業務便）'!$P$2,MATCH($G31,BカートセットID入力!$F$4:$F$150,0),COLUMN()-COLUMN($T26)),IFERROR(OFFSET('セット情報（サンプル）'!$N$2,MATCH($G31,BカートセットID入力!$I$4:$I$150,0),COLUMN()-COLUMN($T26)),IFERROR(OFFSET('セット情報（イレギュラーサンプル）'!$N$2,MATCH($G31,BカートセットID入力!$L$4:$L$150,0),COLUMN()-COLUMN($T26)),""))))</f>
        <v/>
      </c>
      <c r="AG31" s="53" t="str">
        <f ca="1">IFERROR(OFFSET('セット情報(宅配便）'!$P$2,MATCH($G31,BカートセットID入力!$C$4:$C$150,0),COLUMN()-COLUMN($T26)),IFERROR(OFFSET('セット情報(業務便）'!$P$2,MATCH($G31,BカートセットID入力!$F$4:$F$150,0),COLUMN()-COLUMN($T26)),IFERROR(OFFSET('セット情報（サンプル）'!$N$2,MATCH($G31,BカートセットID入力!$I$4:$I$150,0),COLUMN()-COLUMN($T26)),IFERROR(OFFSET('セット情報（イレギュラーサンプル）'!$N$2,MATCH($G31,BカートセットID入力!$L$4:$L$150,0),COLUMN()-COLUMN($T26)),""))))</f>
        <v/>
      </c>
      <c r="AH31" s="53" t="str">
        <f ca="1">IFERROR(OFFSET('セット情報(宅配便）'!$P$2,MATCH($G31,BカートセットID入力!$C$4:$C$150,0),COLUMN()-COLUMN($T26)),IFERROR(OFFSET('セット情報(業務便）'!$P$2,MATCH($G31,BカートセットID入力!$F$4:$F$150,0),COLUMN()-COLUMN($T26)),IFERROR(OFFSET('セット情報（サンプル）'!$N$2,MATCH($G31,BカートセットID入力!$I$4:$I$150,0),COLUMN()-COLUMN($T26)),IFERROR(OFFSET('セット情報（イレギュラーサンプル）'!$N$2,MATCH($G31,BカートセットID入力!$L$4:$L$150,0),COLUMN()-COLUMN($T26)),""))))</f>
        <v/>
      </c>
      <c r="AI31" s="53" t="str">
        <f ca="1">IFERROR(OFFSET('セット情報(宅配便）'!$P$2,MATCH($G31,BカートセットID入力!$C$4:$C$150,0),COLUMN()-COLUMN($T26)),IFERROR(OFFSET('セット情報(業務便）'!$P$2,MATCH($G31,BカートセットID入力!$F$4:$F$150,0),COLUMN()-COLUMN($T26)),IFERROR(OFFSET('セット情報（サンプル）'!$N$2,MATCH($G31,BカートセットID入力!$I$4:$I$150,0),COLUMN()-COLUMN($T26)),IFERROR(OFFSET('セット情報（イレギュラーサンプル）'!$N$2,MATCH($G31,BカートセットID入力!$L$4:$L$150,0),COLUMN()-COLUMN($T26)),""))))</f>
        <v/>
      </c>
      <c r="AJ31" s="53" t="str">
        <f ca="1">IFERROR(OFFSET('セット情報(宅配便）'!$P$2,MATCH($G31,BカートセットID入力!$C$4:$C$150,0),COLUMN()-COLUMN($T26)),IFERROR(OFFSET('セット情報(業務便）'!$P$2,MATCH($G31,BカートセットID入力!$F$4:$F$150,0),COLUMN()-COLUMN($T26)),IFERROR(OFFSET('セット情報（サンプル）'!$N$2,MATCH($G31,BカートセットID入力!$I$4:$I$150,0),COLUMN()-COLUMN($T26)),IFERROR(OFFSET('セット情報（イレギュラーサンプル）'!$N$2,MATCH($G31,BカートセットID入力!$L$4:$L$150,0),COLUMN()-COLUMN($T26)),""))))</f>
        <v/>
      </c>
      <c r="AK31" s="53" t="str">
        <f ca="1">IFERROR(OFFSET('セット情報(宅配便）'!$P$2,MATCH($G31,BカートセットID入力!$C$4:$C$150,0),COLUMN()-COLUMN($T26)),IFERROR(OFFSET('セット情報(業務便）'!$P$2,MATCH($G31,BカートセットID入力!$F$4:$F$150,0),COLUMN()-COLUMN($T26)),IFERROR(OFFSET('セット情報（サンプル）'!$N$2,MATCH($G31,BカートセットID入力!$I$4:$I$150,0),COLUMN()-COLUMN($T26)),IFERROR(OFFSET('セット情報（イレギュラーサンプル）'!$N$2,MATCH($G31,BカートセットID入力!$L$4:$L$150,0),COLUMN()-COLUMN($T26)),""))))</f>
        <v/>
      </c>
      <c r="AL31" s="53" t="str">
        <f ca="1">IFERROR(OFFSET('セット情報(宅配便）'!$P$2,MATCH($G31,BカートセットID入力!$C$4:$C$150,0),COLUMN()-COLUMN($T26)),IFERROR(OFFSET('セット情報(業務便）'!$P$2,MATCH($G31,BカートセットID入力!$F$4:$F$150,0),COLUMN()-COLUMN($T26)),IFERROR(OFFSET('セット情報（サンプル）'!$N$2,MATCH($G31,BカートセットID入力!$I$4:$I$150,0),COLUMN()-COLUMN($T26)),IFERROR(OFFSET('セット情報（イレギュラーサンプル）'!$N$2,MATCH($G31,BカートセットID入力!$L$4:$L$150,0),COLUMN()-COLUMN($T26)),""))))</f>
        <v/>
      </c>
      <c r="AM31" s="53" t="str">
        <f ca="1">IFERROR(OFFSET('セット情報(宅配便）'!$P$2,MATCH($G31,BカートセットID入力!$C$4:$C$150,0),COLUMN()-COLUMN($T26)),IFERROR(OFFSET('セット情報(業務便）'!$P$2,MATCH($G31,BカートセットID入力!$F$4:$F$150,0),COLUMN()-COLUMN($T26)),IFERROR(OFFSET('セット情報（サンプル）'!$N$2,MATCH($G31,BカートセットID入力!$I$4:$I$150,0),COLUMN()-COLUMN($T26)),IFERROR(OFFSET('セット情報（イレギュラーサンプル）'!$N$2,MATCH($G31,BカートセットID入力!$L$4:$L$150,0),COLUMN()-COLUMN($T26)),""))))</f>
        <v/>
      </c>
      <c r="AN31" s="53" t="str">
        <f ca="1">IFERROR(OFFSET('セット情報(宅配便）'!$P$2,MATCH($G31,BカートセットID入力!$C$4:$C$150,0),COLUMN()-COLUMN($T26)),IFERROR(OFFSET('セット情報(業務便）'!$P$2,MATCH($G31,BカートセットID入力!$F$4:$F$150,0),COLUMN()-COLUMN($T26)),IFERROR(OFFSET('セット情報（サンプル）'!$N$2,MATCH($G31,BカートセットID入力!$I$4:$I$150,0),COLUMN()-COLUMN($T26)),IFERROR(OFFSET('セット情報（イレギュラーサンプル）'!$N$2,MATCH($G31,BカートセットID入力!$L$4:$L$150,0),COLUMN()-COLUMN($T26)),""))))</f>
        <v/>
      </c>
      <c r="AO31" s="53" t="str">
        <f ca="1">IFERROR(OFFSET('セット情報(宅配便）'!$P$2,MATCH($G31,BカートセットID入力!$C$4:$C$150,0),COLUMN()-COLUMN($T26)),IFERROR(OFFSET('セット情報(業務便）'!$P$2,MATCH($G31,BカートセットID入力!$F$4:$F$150,0),COLUMN()-COLUMN($T26)),IFERROR(OFFSET('セット情報（サンプル）'!$N$2,MATCH($G31,BカートセットID入力!$I$4:$I$150,0),COLUMN()-COLUMN($T26)),IFERROR(OFFSET('セット情報（イレギュラーサンプル）'!$N$2,MATCH($G31,BカートセットID入力!$L$4:$L$150,0),COLUMN()-COLUMN($T26)),""))))</f>
        <v/>
      </c>
      <c r="AP31" s="53" t="str">
        <f ca="1">IFERROR(OFFSET('セット情報(宅配便）'!$P$2,MATCH($G31,BカートセットID入力!$C$4:$C$150,0),COLUMN()-COLUMN($T26)),IFERROR(OFFSET('セット情報(業務便）'!$P$2,MATCH($G31,BカートセットID入力!$F$4:$F$150,0),COLUMN()-COLUMN($T26)),IFERROR(OFFSET('セット情報（サンプル）'!$N$2,MATCH($G31,BカートセットID入力!$I$4:$I$150,0),COLUMN()-COLUMN($T26)),IFERROR(OFFSET('セット情報（イレギュラーサンプル）'!$N$2,MATCH($G31,BカートセットID入力!$L$4:$L$150,0),COLUMN()-COLUMN($T26)),""))))</f>
        <v/>
      </c>
      <c r="AQ31" s="53" t="str">
        <f ca="1">IFERROR(OFFSET('セット情報(宅配便）'!$P$2,MATCH($G31,BカートセットID入力!$C$4:$C$150,0),COLUMN()-COLUMN($T26)),IFERROR(OFFSET('セット情報(業務便）'!$P$2,MATCH($G31,BカートセットID入力!$F$4:$F$150,0),COLUMN()-COLUMN($T26)),IFERROR(OFFSET('セット情報（サンプル）'!$N$2,MATCH($G31,BカートセットID入力!$I$4:$I$150,0),COLUMN()-COLUMN($T26)),IFERROR(OFFSET('セット情報（イレギュラーサンプル）'!$N$2,MATCH($G31,BカートセットID入力!$L$4:$L$150,0),COLUMN()-COLUMN($T26)),""))))</f>
        <v/>
      </c>
      <c r="AR31" s="53" t="str">
        <f ca="1">IFERROR(OFFSET('セット情報(宅配便）'!$P$2,MATCH($G31,BカートセットID入力!$C$4:$C$150,0),COLUMN()-COLUMN($T26)),IFERROR(OFFSET('セット情報(業務便）'!$P$2,MATCH($G31,BカートセットID入力!$F$4:$F$150,0),COLUMN()-COLUMN($T26)),IFERROR(OFFSET('セット情報（サンプル）'!$N$2,MATCH($G31,BカートセットID入力!$I$4:$I$150,0),COLUMN()-COLUMN($T26)),IFERROR(OFFSET('セット情報（イレギュラーサンプル）'!$N$2,MATCH($G31,BカートセットID入力!$L$4:$L$150,0),COLUMN()-COLUMN($T26)),""))))</f>
        <v/>
      </c>
      <c r="AS31" s="53" t="str">
        <f ca="1">IFERROR(OFFSET('セット情報(宅配便）'!$P$2,MATCH($G31,BカートセットID入力!$C$4:$C$150,0),COLUMN()-COLUMN($T26)),IFERROR(OFFSET('セット情報(業務便）'!$P$2,MATCH($G31,BカートセットID入力!$F$4:$F$150,0),COLUMN()-COLUMN($T26)),IFERROR(OFFSET('セット情報（サンプル）'!$N$2,MATCH($G31,BカートセットID入力!$I$4:$I$150,0),COLUMN()-COLUMN($T26)),IFERROR(OFFSET('セット情報（イレギュラーサンプル）'!$N$2,MATCH($G31,BカートセットID入力!$L$4:$L$150,0),COLUMN()-COLUMN($T26)),""))))</f>
        <v/>
      </c>
    </row>
    <row r="32" spans="1:45">
      <c r="A32" s="53" t="str">
        <f>IF(ISBLANK(現行セット情報CSV!A32),"",現行セット情報CSV!A32)</f>
        <v/>
      </c>
      <c r="B32" s="53" t="str">
        <f>IF(ISBLANK(現行セット情報CSV!B32),"",現行セット情報CSV!B32)</f>
        <v/>
      </c>
      <c r="C32" s="53" t="str">
        <f>IF(ISBLANK(現行セット情報CSV!C32),"",現行セット情報CSV!C32)</f>
        <v/>
      </c>
      <c r="D32" s="53" t="str">
        <f>IF(ISBLANK(現行セット情報CSV!D32),"",現行セット情報CSV!D32)</f>
        <v/>
      </c>
      <c r="E32" s="53" t="str">
        <f>IF(ISBLANK(現行セット情報CSV!E32),"",現行セット情報CSV!E32)</f>
        <v/>
      </c>
      <c r="F32" s="53" t="str">
        <f>IF(ISBLANK(現行セット情報CSV!F32),"",現行セット情報CSV!F32)</f>
        <v/>
      </c>
      <c r="G32" s="53" t="str">
        <f>IF(ISBLANK(現行セット情報CSV!G32),"",現行セット情報CSV!G32)</f>
        <v/>
      </c>
      <c r="H32" s="53" t="str">
        <f>IF(ISBLANK(現行セット情報CSV!H32),"",現行セット情報CSV!H32)</f>
        <v/>
      </c>
      <c r="I32" s="53" t="str">
        <f>IF(ISBLANK(現行セット情報CSV!I32),"",現行セット情報CSV!I32)</f>
        <v/>
      </c>
      <c r="J32" s="53" t="str">
        <f>IF(ISBLANK(現行セット情報CSV!J32),"",現行セット情報CSV!J32)</f>
        <v/>
      </c>
      <c r="K32" s="53" t="str">
        <f>IF(ISBLANK(現行セット情報CSV!K32),"",現行セット情報CSV!K32)</f>
        <v/>
      </c>
      <c r="L32" s="53" t="str">
        <f>IF(ISBLANK(現行セット情報CSV!L32),"",現行セット情報CSV!L32)</f>
        <v/>
      </c>
      <c r="M32" s="53" t="str">
        <f>IF(ISBLANK(現行セット情報CSV!M32),"",現行セット情報CSV!M32)</f>
        <v/>
      </c>
      <c r="N32" s="53" t="str">
        <f>IF(ISBLANK(現行セット情報CSV!N32),"",現行セット情報CSV!N32)</f>
        <v/>
      </c>
      <c r="O32" s="53" t="str">
        <f>IF(ISBLANK(現行セット情報CSV!O32),"",現行セット情報CSV!O32)</f>
        <v/>
      </c>
      <c r="P32" s="53" t="str">
        <f>IF(ISBLANK(現行セット情報CSV!P32),"",現行セット情報CSV!P32)</f>
        <v/>
      </c>
      <c r="Q32" s="53" t="str">
        <f>IF(ISBLANK(現行セット情報CSV!Q32),"",現行セット情報CSV!Q32)</f>
        <v/>
      </c>
      <c r="R32" s="53" t="str">
        <f>IF(ISBLANK(現行セット情報CSV!R32),"",現行セット情報CSV!R32)</f>
        <v/>
      </c>
      <c r="S32" s="53" t="str">
        <f>IF(ISBLANK(現行セット情報CSV!S32),"",現行セット情報CSV!S32)</f>
        <v/>
      </c>
      <c r="T32" s="53" t="str">
        <f ca="1">IFERROR(OFFSET('セット情報(宅配便）'!$P$2,MATCH($G32,BカートセットID入力!$C$4:$C$150,0),COLUMN()-COLUMN($T27)),IFERROR(OFFSET('セット情報(業務便）'!$P$2,MATCH($G32,BカートセットID入力!$F$4:$F$150,0),COLUMN()-COLUMN($T27)),IFERROR(OFFSET('セット情報（サンプル）'!$N$2,MATCH($G32,BカートセットID入力!$I$4:$I$150,0),COLUMN()-COLUMN($T27)),IFERROR(OFFSET('セット情報（イレギュラーサンプル）'!$N$2,MATCH($G32,BカートセットID入力!$L$4:$L$150,0),COLUMN()-COLUMN($T27)),""))))</f>
        <v/>
      </c>
      <c r="U32" s="53" t="str">
        <f ca="1">IFERROR(OFFSET('セット情報(宅配便）'!$P$2,MATCH($G32,BカートセットID入力!$C$4:$C$150,0),COLUMN()-COLUMN($T27)),IFERROR(OFFSET('セット情報(業務便）'!$P$2,MATCH($G32,BカートセットID入力!$F$4:$F$150,0),COLUMN()-COLUMN($T27)),IFERROR(OFFSET('セット情報（サンプル）'!$N$2,MATCH($G32,BカートセットID入力!$I$4:$I$150,0),COLUMN()-COLUMN($T27)),IFERROR(OFFSET('セット情報（イレギュラーサンプル）'!$N$2,MATCH($G32,BカートセットID入力!$L$4:$L$150,0),COLUMN()-COLUMN($T27)),""))))</f>
        <v/>
      </c>
      <c r="V32" s="53" t="str">
        <f ca="1">IFERROR(OFFSET('セット情報(宅配便）'!$P$2,MATCH($G32,BカートセットID入力!$C$4:$C$150,0),COLUMN()-COLUMN($T27)),IFERROR(OFFSET('セット情報(業務便）'!$P$2,MATCH($G32,BカートセットID入力!$F$4:$F$150,0),COLUMN()-COLUMN($T27)),IFERROR(OFFSET('セット情報（サンプル）'!$N$2,MATCH($G32,BカートセットID入力!$I$4:$I$150,0),COLUMN()-COLUMN($T27)),IFERROR(OFFSET('セット情報（イレギュラーサンプル）'!$N$2,MATCH($G32,BカートセットID入力!$L$4:$L$150,0),COLUMN()-COLUMN($T27)),""))))</f>
        <v/>
      </c>
      <c r="W32" s="53" t="str">
        <f ca="1">IFERROR(OFFSET('セット情報(宅配便）'!$P$2,MATCH($G32,BカートセットID入力!$C$4:$C$150,0),COLUMN()-COLUMN($T27)),IFERROR(OFFSET('セット情報(業務便）'!$P$2,MATCH($G32,BカートセットID入力!$F$4:$F$150,0),COLUMN()-COLUMN($T27)),IFERROR(OFFSET('セット情報（サンプル）'!$N$2,MATCH($G32,BカートセットID入力!$I$4:$I$150,0),COLUMN()-COLUMN($T27)),IFERROR(OFFSET('セット情報（イレギュラーサンプル）'!$N$2,MATCH($G32,BカートセットID入力!$L$4:$L$150,0),COLUMN()-COLUMN($T27)),""))))</f>
        <v/>
      </c>
      <c r="X32" s="53" t="str">
        <f ca="1">IFERROR(OFFSET('セット情報(宅配便）'!$P$2,MATCH($G32,BカートセットID入力!$C$4:$C$150,0),COLUMN()-COLUMN($T27)),IFERROR(OFFSET('セット情報(業務便）'!$P$2,MATCH($G32,BカートセットID入力!$F$4:$F$150,0),COLUMN()-COLUMN($T27)),IFERROR(OFFSET('セット情報（サンプル）'!$N$2,MATCH($G32,BカートセットID入力!$I$4:$I$150,0),COLUMN()-COLUMN($T27)),IFERROR(OFFSET('セット情報（イレギュラーサンプル）'!$N$2,MATCH($G32,BカートセットID入力!$L$4:$L$150,0),COLUMN()-COLUMN($T27)),""))))</f>
        <v/>
      </c>
      <c r="Y32" s="53" t="str">
        <f ca="1">IFERROR(OFFSET('セット情報(宅配便）'!$P$2,MATCH($G32,BカートセットID入力!$C$4:$C$150,0),COLUMN()-COLUMN($T27)),IFERROR(OFFSET('セット情報(業務便）'!$P$2,MATCH($G32,BカートセットID入力!$F$4:$F$150,0),COLUMN()-COLUMN($T27)),IFERROR(OFFSET('セット情報（サンプル）'!$N$2,MATCH($G32,BカートセットID入力!$I$4:$I$150,0),COLUMN()-COLUMN($T27)),IFERROR(OFFSET('セット情報（イレギュラーサンプル）'!$N$2,MATCH($G32,BカートセットID入力!$L$4:$L$150,0),COLUMN()-COLUMN($T27)),""))))</f>
        <v/>
      </c>
      <c r="Z32" s="53" t="str">
        <f ca="1">IFERROR(OFFSET('セット情報(宅配便）'!$P$2,MATCH($G32,BカートセットID入力!$C$4:$C$150,0),COLUMN()-COLUMN($T27)),IFERROR(OFFSET('セット情報(業務便）'!$P$2,MATCH($G32,BカートセットID入力!$F$4:$F$150,0),COLUMN()-COLUMN($T27)),IFERROR(OFFSET('セット情報（サンプル）'!$N$2,MATCH($G32,BカートセットID入力!$I$4:$I$150,0),COLUMN()-COLUMN($T27)),IFERROR(OFFSET('セット情報（イレギュラーサンプル）'!$N$2,MATCH($G32,BカートセットID入力!$L$4:$L$150,0),COLUMN()-COLUMN($T27)),""))))</f>
        <v/>
      </c>
      <c r="AA32" s="53" t="str">
        <f ca="1">IFERROR(OFFSET('セット情報(宅配便）'!$P$2,MATCH($G32,BカートセットID入力!$C$4:$C$150,0),COLUMN()-COLUMN($T27)),IFERROR(OFFSET('セット情報(業務便）'!$P$2,MATCH($G32,BカートセットID入力!$F$4:$F$150,0),COLUMN()-COLUMN($T27)),IFERROR(OFFSET('セット情報（サンプル）'!$N$2,MATCH($G32,BカートセットID入力!$I$4:$I$150,0),COLUMN()-COLUMN($T27)),IFERROR(OFFSET('セット情報（イレギュラーサンプル）'!$N$2,MATCH($G32,BカートセットID入力!$L$4:$L$150,0),COLUMN()-COLUMN($T27)),""))))</f>
        <v/>
      </c>
      <c r="AB32" s="53" t="str">
        <f ca="1">IFERROR(OFFSET('セット情報(宅配便）'!$P$2,MATCH($G32,BカートセットID入力!$C$4:$C$150,0),COLUMN()-COLUMN($T27)),IFERROR(OFFSET('セット情報(業務便）'!$P$2,MATCH($G32,BカートセットID入力!$F$4:$F$150,0),COLUMN()-COLUMN($T27)),IFERROR(OFFSET('セット情報（サンプル）'!$N$2,MATCH($G32,BカートセットID入力!$I$4:$I$150,0),COLUMN()-COLUMN($T27)),IFERROR(OFFSET('セット情報（イレギュラーサンプル）'!$N$2,MATCH($G32,BカートセットID入力!$L$4:$L$150,0),COLUMN()-COLUMN($T27)),""))))</f>
        <v/>
      </c>
      <c r="AC32" s="53" t="str">
        <f ca="1">IFERROR(OFFSET('セット情報(宅配便）'!$P$2,MATCH($G32,BカートセットID入力!$C$4:$C$150,0),COLUMN()-COLUMN($T27)),IFERROR(OFFSET('セット情報(業務便）'!$P$2,MATCH($G32,BカートセットID入力!$F$4:$F$150,0),COLUMN()-COLUMN($T27)),IFERROR(OFFSET('セット情報（サンプル）'!$N$2,MATCH($G32,BカートセットID入力!$I$4:$I$150,0),COLUMN()-COLUMN($T27)),IFERROR(OFFSET('セット情報（イレギュラーサンプル）'!$N$2,MATCH($G32,BカートセットID入力!$L$4:$L$150,0),COLUMN()-COLUMN($T27)),""))))</f>
        <v/>
      </c>
      <c r="AD32" s="53" t="str">
        <f ca="1">IFERROR(OFFSET('セット情報(宅配便）'!$P$2,MATCH($G32,BカートセットID入力!$C$4:$C$150,0),COLUMN()-COLUMN($T27)),IFERROR(OFFSET('セット情報(業務便）'!$P$2,MATCH($G32,BカートセットID入力!$F$4:$F$150,0),COLUMN()-COLUMN($T27)),IFERROR(OFFSET('セット情報（サンプル）'!$N$2,MATCH($G32,BカートセットID入力!$I$4:$I$150,0),COLUMN()-COLUMN($T27)),IFERROR(OFFSET('セット情報（イレギュラーサンプル）'!$N$2,MATCH($G32,BカートセットID入力!$L$4:$L$150,0),COLUMN()-COLUMN($T27)),""))))</f>
        <v/>
      </c>
      <c r="AE32" s="53" t="str">
        <f ca="1">IFERROR(OFFSET('セット情報(宅配便）'!$P$2,MATCH($G32,BカートセットID入力!$C$4:$C$150,0),COLUMN()-COLUMN($T27)),IFERROR(OFFSET('セット情報(業務便）'!$P$2,MATCH($G32,BカートセットID入力!$F$4:$F$150,0),COLUMN()-COLUMN($T27)),IFERROR(OFFSET('セット情報（サンプル）'!$N$2,MATCH($G32,BカートセットID入力!$I$4:$I$150,0),COLUMN()-COLUMN($T27)),IFERROR(OFFSET('セット情報（イレギュラーサンプル）'!$N$2,MATCH($G32,BカートセットID入力!$L$4:$L$150,0),COLUMN()-COLUMN($T27)),""))))</f>
        <v/>
      </c>
      <c r="AF32" s="53" t="str">
        <f ca="1">IFERROR(OFFSET('セット情報(宅配便）'!$P$2,MATCH($G32,BカートセットID入力!$C$4:$C$150,0),COLUMN()-COLUMN($T27)),IFERROR(OFFSET('セット情報(業務便）'!$P$2,MATCH($G32,BカートセットID入力!$F$4:$F$150,0),COLUMN()-COLUMN($T27)),IFERROR(OFFSET('セット情報（サンプル）'!$N$2,MATCH($G32,BカートセットID入力!$I$4:$I$150,0),COLUMN()-COLUMN($T27)),IFERROR(OFFSET('セット情報（イレギュラーサンプル）'!$N$2,MATCH($G32,BカートセットID入力!$L$4:$L$150,0),COLUMN()-COLUMN($T27)),""))))</f>
        <v/>
      </c>
      <c r="AG32" s="53" t="str">
        <f ca="1">IFERROR(OFFSET('セット情報(宅配便）'!$P$2,MATCH($G32,BカートセットID入力!$C$4:$C$150,0),COLUMN()-COLUMN($T27)),IFERROR(OFFSET('セット情報(業務便）'!$P$2,MATCH($G32,BカートセットID入力!$F$4:$F$150,0),COLUMN()-COLUMN($T27)),IFERROR(OFFSET('セット情報（サンプル）'!$N$2,MATCH($G32,BカートセットID入力!$I$4:$I$150,0),COLUMN()-COLUMN($T27)),IFERROR(OFFSET('セット情報（イレギュラーサンプル）'!$N$2,MATCH($G32,BカートセットID入力!$L$4:$L$150,0),COLUMN()-COLUMN($T27)),""))))</f>
        <v/>
      </c>
      <c r="AH32" s="53" t="str">
        <f ca="1">IFERROR(OFFSET('セット情報(宅配便）'!$P$2,MATCH($G32,BカートセットID入力!$C$4:$C$150,0),COLUMN()-COLUMN($T27)),IFERROR(OFFSET('セット情報(業務便）'!$P$2,MATCH($G32,BカートセットID入力!$F$4:$F$150,0),COLUMN()-COLUMN($T27)),IFERROR(OFFSET('セット情報（サンプル）'!$N$2,MATCH($G32,BカートセットID入力!$I$4:$I$150,0),COLUMN()-COLUMN($T27)),IFERROR(OFFSET('セット情報（イレギュラーサンプル）'!$N$2,MATCH($G32,BカートセットID入力!$L$4:$L$150,0),COLUMN()-COLUMN($T27)),""))))</f>
        <v/>
      </c>
      <c r="AI32" s="53" t="str">
        <f ca="1">IFERROR(OFFSET('セット情報(宅配便）'!$P$2,MATCH($G32,BカートセットID入力!$C$4:$C$150,0),COLUMN()-COLUMN($T27)),IFERROR(OFFSET('セット情報(業務便）'!$P$2,MATCH($G32,BカートセットID入力!$F$4:$F$150,0),COLUMN()-COLUMN($T27)),IFERROR(OFFSET('セット情報（サンプル）'!$N$2,MATCH($G32,BカートセットID入力!$I$4:$I$150,0),COLUMN()-COLUMN($T27)),IFERROR(OFFSET('セット情報（イレギュラーサンプル）'!$N$2,MATCH($G32,BカートセットID入力!$L$4:$L$150,0),COLUMN()-COLUMN($T27)),""))))</f>
        <v/>
      </c>
      <c r="AJ32" s="53" t="str">
        <f ca="1">IFERROR(OFFSET('セット情報(宅配便）'!$P$2,MATCH($G32,BカートセットID入力!$C$4:$C$150,0),COLUMN()-COLUMN($T27)),IFERROR(OFFSET('セット情報(業務便）'!$P$2,MATCH($G32,BカートセットID入力!$F$4:$F$150,0),COLUMN()-COLUMN($T27)),IFERROR(OFFSET('セット情報（サンプル）'!$N$2,MATCH($G32,BカートセットID入力!$I$4:$I$150,0),COLUMN()-COLUMN($T27)),IFERROR(OFFSET('セット情報（イレギュラーサンプル）'!$N$2,MATCH($G32,BカートセットID入力!$L$4:$L$150,0),COLUMN()-COLUMN($T27)),""))))</f>
        <v/>
      </c>
      <c r="AK32" s="53" t="str">
        <f ca="1">IFERROR(OFFSET('セット情報(宅配便）'!$P$2,MATCH($G32,BカートセットID入力!$C$4:$C$150,0),COLUMN()-COLUMN($T27)),IFERROR(OFFSET('セット情報(業務便）'!$P$2,MATCH($G32,BカートセットID入力!$F$4:$F$150,0),COLUMN()-COLUMN($T27)),IFERROR(OFFSET('セット情報（サンプル）'!$N$2,MATCH($G32,BカートセットID入力!$I$4:$I$150,0),COLUMN()-COLUMN($T27)),IFERROR(OFFSET('セット情報（イレギュラーサンプル）'!$N$2,MATCH($G32,BカートセットID入力!$L$4:$L$150,0),COLUMN()-COLUMN($T27)),""))))</f>
        <v/>
      </c>
      <c r="AL32" s="53" t="str">
        <f ca="1">IFERROR(OFFSET('セット情報(宅配便）'!$P$2,MATCH($G32,BカートセットID入力!$C$4:$C$150,0),COLUMN()-COLUMN($T27)),IFERROR(OFFSET('セット情報(業務便）'!$P$2,MATCH($G32,BカートセットID入力!$F$4:$F$150,0),COLUMN()-COLUMN($T27)),IFERROR(OFFSET('セット情報（サンプル）'!$N$2,MATCH($G32,BカートセットID入力!$I$4:$I$150,0),COLUMN()-COLUMN($T27)),IFERROR(OFFSET('セット情報（イレギュラーサンプル）'!$N$2,MATCH($G32,BカートセットID入力!$L$4:$L$150,0),COLUMN()-COLUMN($T27)),""))))</f>
        <v/>
      </c>
      <c r="AM32" s="53" t="str">
        <f ca="1">IFERROR(OFFSET('セット情報(宅配便）'!$P$2,MATCH($G32,BカートセットID入力!$C$4:$C$150,0),COLUMN()-COLUMN($T27)),IFERROR(OFFSET('セット情報(業務便）'!$P$2,MATCH($G32,BカートセットID入力!$F$4:$F$150,0),COLUMN()-COLUMN($T27)),IFERROR(OFFSET('セット情報（サンプル）'!$N$2,MATCH($G32,BカートセットID入力!$I$4:$I$150,0),COLUMN()-COLUMN($T27)),IFERROR(OFFSET('セット情報（イレギュラーサンプル）'!$N$2,MATCH($G32,BカートセットID入力!$L$4:$L$150,0),COLUMN()-COLUMN($T27)),""))))</f>
        <v/>
      </c>
      <c r="AN32" s="53" t="str">
        <f ca="1">IFERROR(OFFSET('セット情報(宅配便）'!$P$2,MATCH($G32,BカートセットID入力!$C$4:$C$150,0),COLUMN()-COLUMN($T27)),IFERROR(OFFSET('セット情報(業務便）'!$P$2,MATCH($G32,BカートセットID入力!$F$4:$F$150,0),COLUMN()-COLUMN($T27)),IFERROR(OFFSET('セット情報（サンプル）'!$N$2,MATCH($G32,BカートセットID入力!$I$4:$I$150,0),COLUMN()-COLUMN($T27)),IFERROR(OFFSET('セット情報（イレギュラーサンプル）'!$N$2,MATCH($G32,BカートセットID入力!$L$4:$L$150,0),COLUMN()-COLUMN($T27)),""))))</f>
        <v/>
      </c>
      <c r="AO32" s="53" t="str">
        <f ca="1">IFERROR(OFFSET('セット情報(宅配便）'!$P$2,MATCH($G32,BカートセットID入力!$C$4:$C$150,0),COLUMN()-COLUMN($T27)),IFERROR(OFFSET('セット情報(業務便）'!$P$2,MATCH($G32,BカートセットID入力!$F$4:$F$150,0),COLUMN()-COLUMN($T27)),IFERROR(OFFSET('セット情報（サンプル）'!$N$2,MATCH($G32,BカートセットID入力!$I$4:$I$150,0),COLUMN()-COLUMN($T27)),IFERROR(OFFSET('セット情報（イレギュラーサンプル）'!$N$2,MATCH($G32,BカートセットID入力!$L$4:$L$150,0),COLUMN()-COLUMN($T27)),""))))</f>
        <v/>
      </c>
      <c r="AP32" s="53" t="str">
        <f ca="1">IFERROR(OFFSET('セット情報(宅配便）'!$P$2,MATCH($G32,BカートセットID入力!$C$4:$C$150,0),COLUMN()-COLUMN($T27)),IFERROR(OFFSET('セット情報(業務便）'!$P$2,MATCH($G32,BカートセットID入力!$F$4:$F$150,0),COLUMN()-COLUMN($T27)),IFERROR(OFFSET('セット情報（サンプル）'!$N$2,MATCH($G32,BカートセットID入力!$I$4:$I$150,0),COLUMN()-COLUMN($T27)),IFERROR(OFFSET('セット情報（イレギュラーサンプル）'!$N$2,MATCH($G32,BカートセットID入力!$L$4:$L$150,0),COLUMN()-COLUMN($T27)),""))))</f>
        <v/>
      </c>
      <c r="AQ32" s="53" t="str">
        <f ca="1">IFERROR(OFFSET('セット情報(宅配便）'!$P$2,MATCH($G32,BカートセットID入力!$C$4:$C$150,0),COLUMN()-COLUMN($T27)),IFERROR(OFFSET('セット情報(業務便）'!$P$2,MATCH($G32,BカートセットID入力!$F$4:$F$150,0),COLUMN()-COLUMN($T27)),IFERROR(OFFSET('セット情報（サンプル）'!$N$2,MATCH($G32,BカートセットID入力!$I$4:$I$150,0),COLUMN()-COLUMN($T27)),IFERROR(OFFSET('セット情報（イレギュラーサンプル）'!$N$2,MATCH($G32,BカートセットID入力!$L$4:$L$150,0),COLUMN()-COLUMN($T27)),""))))</f>
        <v/>
      </c>
      <c r="AR32" s="53" t="str">
        <f ca="1">IFERROR(OFFSET('セット情報(宅配便）'!$P$2,MATCH($G32,BカートセットID入力!$C$4:$C$150,0),COLUMN()-COLUMN($T27)),IFERROR(OFFSET('セット情報(業務便）'!$P$2,MATCH($G32,BカートセットID入力!$F$4:$F$150,0),COLUMN()-COLUMN($T27)),IFERROR(OFFSET('セット情報（サンプル）'!$N$2,MATCH($G32,BカートセットID入力!$I$4:$I$150,0),COLUMN()-COLUMN($T27)),IFERROR(OFFSET('セット情報（イレギュラーサンプル）'!$N$2,MATCH($G32,BカートセットID入力!$L$4:$L$150,0),COLUMN()-COLUMN($T27)),""))))</f>
        <v/>
      </c>
      <c r="AS32" s="53" t="str">
        <f ca="1">IFERROR(OFFSET('セット情報(宅配便）'!$P$2,MATCH($G32,BカートセットID入力!$C$4:$C$150,0),COLUMN()-COLUMN($T27)),IFERROR(OFFSET('セット情報(業務便）'!$P$2,MATCH($G32,BカートセットID入力!$F$4:$F$150,0),COLUMN()-COLUMN($T27)),IFERROR(OFFSET('セット情報（サンプル）'!$N$2,MATCH($G32,BカートセットID入力!$I$4:$I$150,0),COLUMN()-COLUMN($T27)),IFERROR(OFFSET('セット情報（イレギュラーサンプル）'!$N$2,MATCH($G32,BカートセットID入力!$L$4:$L$150,0),COLUMN()-COLUMN($T27)),""))))</f>
        <v/>
      </c>
    </row>
    <row r="33" spans="1:45">
      <c r="A33" s="53" t="str">
        <f>IF(ISBLANK(現行セット情報CSV!A33),"",現行セット情報CSV!A33)</f>
        <v/>
      </c>
      <c r="B33" s="53" t="str">
        <f>IF(ISBLANK(現行セット情報CSV!B33),"",現行セット情報CSV!B33)</f>
        <v/>
      </c>
      <c r="C33" s="53" t="str">
        <f>IF(ISBLANK(現行セット情報CSV!C33),"",現行セット情報CSV!C33)</f>
        <v/>
      </c>
      <c r="D33" s="53" t="str">
        <f>IF(ISBLANK(現行セット情報CSV!D33),"",現行セット情報CSV!D33)</f>
        <v/>
      </c>
      <c r="E33" s="53" t="str">
        <f>IF(ISBLANK(現行セット情報CSV!E33),"",現行セット情報CSV!E33)</f>
        <v/>
      </c>
      <c r="F33" s="53" t="str">
        <f>IF(ISBLANK(現行セット情報CSV!F33),"",現行セット情報CSV!F33)</f>
        <v/>
      </c>
      <c r="G33" s="53" t="str">
        <f>IF(ISBLANK(現行セット情報CSV!G33),"",現行セット情報CSV!G33)</f>
        <v/>
      </c>
      <c r="H33" s="53" t="str">
        <f>IF(ISBLANK(現行セット情報CSV!H33),"",現行セット情報CSV!H33)</f>
        <v/>
      </c>
      <c r="I33" s="53" t="str">
        <f>IF(ISBLANK(現行セット情報CSV!I33),"",現行セット情報CSV!I33)</f>
        <v/>
      </c>
      <c r="J33" s="53" t="str">
        <f>IF(ISBLANK(現行セット情報CSV!J33),"",現行セット情報CSV!J33)</f>
        <v/>
      </c>
      <c r="K33" s="53" t="str">
        <f>IF(ISBLANK(現行セット情報CSV!K33),"",現行セット情報CSV!K33)</f>
        <v/>
      </c>
      <c r="L33" s="53" t="str">
        <f>IF(ISBLANK(現行セット情報CSV!L33),"",現行セット情報CSV!L33)</f>
        <v/>
      </c>
      <c r="M33" s="53" t="str">
        <f>IF(ISBLANK(現行セット情報CSV!M33),"",現行セット情報CSV!M33)</f>
        <v/>
      </c>
      <c r="N33" s="53" t="str">
        <f>IF(ISBLANK(現行セット情報CSV!N33),"",現行セット情報CSV!N33)</f>
        <v/>
      </c>
      <c r="O33" s="53" t="str">
        <f>IF(ISBLANK(現行セット情報CSV!O33),"",現行セット情報CSV!O33)</f>
        <v/>
      </c>
      <c r="P33" s="53" t="str">
        <f>IF(ISBLANK(現行セット情報CSV!P33),"",現行セット情報CSV!P33)</f>
        <v/>
      </c>
      <c r="Q33" s="53" t="str">
        <f>IF(ISBLANK(現行セット情報CSV!Q33),"",現行セット情報CSV!Q33)</f>
        <v/>
      </c>
      <c r="R33" s="53" t="str">
        <f>IF(ISBLANK(現行セット情報CSV!R33),"",現行セット情報CSV!R33)</f>
        <v/>
      </c>
      <c r="S33" s="53" t="str">
        <f>IF(ISBLANK(現行セット情報CSV!S33),"",現行セット情報CSV!S33)</f>
        <v/>
      </c>
      <c r="T33" s="53" t="str">
        <f ca="1">IFERROR(OFFSET('セット情報(宅配便）'!$P$2,MATCH($G33,BカートセットID入力!$C$4:$C$150,0),COLUMN()-COLUMN($T28)),IFERROR(OFFSET('セット情報(業務便）'!$P$2,MATCH($G33,BカートセットID入力!$F$4:$F$150,0),COLUMN()-COLUMN($T28)),IFERROR(OFFSET('セット情報（サンプル）'!$N$2,MATCH($G33,BカートセットID入力!$I$4:$I$150,0),COLUMN()-COLUMN($T28)),IFERROR(OFFSET('セット情報（イレギュラーサンプル）'!$N$2,MATCH($G33,BカートセットID入力!$L$4:$L$150,0),COLUMN()-COLUMN($T28)),""))))</f>
        <v/>
      </c>
      <c r="U33" s="53" t="str">
        <f ca="1">IFERROR(OFFSET('セット情報(宅配便）'!$P$2,MATCH($G33,BカートセットID入力!$C$4:$C$150,0),COLUMN()-COLUMN($T28)),IFERROR(OFFSET('セット情報(業務便）'!$P$2,MATCH($G33,BカートセットID入力!$F$4:$F$150,0),COLUMN()-COLUMN($T28)),IFERROR(OFFSET('セット情報（サンプル）'!$N$2,MATCH($G33,BカートセットID入力!$I$4:$I$150,0),COLUMN()-COLUMN($T28)),IFERROR(OFFSET('セット情報（イレギュラーサンプル）'!$N$2,MATCH($G33,BカートセットID入力!$L$4:$L$150,0),COLUMN()-COLUMN($T28)),""))))</f>
        <v/>
      </c>
      <c r="V33" s="53" t="str">
        <f ca="1">IFERROR(OFFSET('セット情報(宅配便）'!$P$2,MATCH($G33,BカートセットID入力!$C$4:$C$150,0),COLUMN()-COLUMN($T28)),IFERROR(OFFSET('セット情報(業務便）'!$P$2,MATCH($G33,BカートセットID入力!$F$4:$F$150,0),COLUMN()-COLUMN($T28)),IFERROR(OFFSET('セット情報（サンプル）'!$N$2,MATCH($G33,BカートセットID入力!$I$4:$I$150,0),COLUMN()-COLUMN($T28)),IFERROR(OFFSET('セット情報（イレギュラーサンプル）'!$N$2,MATCH($G33,BカートセットID入力!$L$4:$L$150,0),COLUMN()-COLUMN($T28)),""))))</f>
        <v/>
      </c>
      <c r="W33" s="53" t="str">
        <f ca="1">IFERROR(OFFSET('セット情報(宅配便）'!$P$2,MATCH($G33,BカートセットID入力!$C$4:$C$150,0),COLUMN()-COLUMN($T28)),IFERROR(OFFSET('セット情報(業務便）'!$P$2,MATCH($G33,BカートセットID入力!$F$4:$F$150,0),COLUMN()-COLUMN($T28)),IFERROR(OFFSET('セット情報（サンプル）'!$N$2,MATCH($G33,BカートセットID入力!$I$4:$I$150,0),COLUMN()-COLUMN($T28)),IFERROR(OFFSET('セット情報（イレギュラーサンプル）'!$N$2,MATCH($G33,BカートセットID入力!$L$4:$L$150,0),COLUMN()-COLUMN($T28)),""))))</f>
        <v/>
      </c>
      <c r="X33" s="53" t="str">
        <f ca="1">IFERROR(OFFSET('セット情報(宅配便）'!$P$2,MATCH($G33,BカートセットID入力!$C$4:$C$150,0),COLUMN()-COLUMN($T28)),IFERROR(OFFSET('セット情報(業務便）'!$P$2,MATCH($G33,BカートセットID入力!$F$4:$F$150,0),COLUMN()-COLUMN($T28)),IFERROR(OFFSET('セット情報（サンプル）'!$N$2,MATCH($G33,BカートセットID入力!$I$4:$I$150,0),COLUMN()-COLUMN($T28)),IFERROR(OFFSET('セット情報（イレギュラーサンプル）'!$N$2,MATCH($G33,BカートセットID入力!$L$4:$L$150,0),COLUMN()-COLUMN($T28)),""))))</f>
        <v/>
      </c>
      <c r="Y33" s="53" t="str">
        <f ca="1">IFERROR(OFFSET('セット情報(宅配便）'!$P$2,MATCH($G33,BカートセットID入力!$C$4:$C$150,0),COLUMN()-COLUMN($T28)),IFERROR(OFFSET('セット情報(業務便）'!$P$2,MATCH($G33,BカートセットID入力!$F$4:$F$150,0),COLUMN()-COLUMN($T28)),IFERROR(OFFSET('セット情報（サンプル）'!$N$2,MATCH($G33,BカートセットID入力!$I$4:$I$150,0),COLUMN()-COLUMN($T28)),IFERROR(OFFSET('セット情報（イレギュラーサンプル）'!$N$2,MATCH($G33,BカートセットID入力!$L$4:$L$150,0),COLUMN()-COLUMN($T28)),""))))</f>
        <v/>
      </c>
      <c r="Z33" s="53" t="str">
        <f ca="1">IFERROR(OFFSET('セット情報(宅配便）'!$P$2,MATCH($G33,BカートセットID入力!$C$4:$C$150,0),COLUMN()-COLUMN($T28)),IFERROR(OFFSET('セット情報(業務便）'!$P$2,MATCH($G33,BカートセットID入力!$F$4:$F$150,0),COLUMN()-COLUMN($T28)),IFERROR(OFFSET('セット情報（サンプル）'!$N$2,MATCH($G33,BカートセットID入力!$I$4:$I$150,0),COLUMN()-COLUMN($T28)),IFERROR(OFFSET('セット情報（イレギュラーサンプル）'!$N$2,MATCH($G33,BカートセットID入力!$L$4:$L$150,0),COLUMN()-COLUMN($T28)),""))))</f>
        <v/>
      </c>
      <c r="AA33" s="53" t="str">
        <f ca="1">IFERROR(OFFSET('セット情報(宅配便）'!$P$2,MATCH($G33,BカートセットID入力!$C$4:$C$150,0),COLUMN()-COLUMN($T28)),IFERROR(OFFSET('セット情報(業務便）'!$P$2,MATCH($G33,BカートセットID入力!$F$4:$F$150,0),COLUMN()-COLUMN($T28)),IFERROR(OFFSET('セット情報（サンプル）'!$N$2,MATCH($G33,BカートセットID入力!$I$4:$I$150,0),COLUMN()-COLUMN($T28)),IFERROR(OFFSET('セット情報（イレギュラーサンプル）'!$N$2,MATCH($G33,BカートセットID入力!$L$4:$L$150,0),COLUMN()-COLUMN($T28)),""))))</f>
        <v/>
      </c>
      <c r="AB33" s="53" t="str">
        <f ca="1">IFERROR(OFFSET('セット情報(宅配便）'!$P$2,MATCH($G33,BカートセットID入力!$C$4:$C$150,0),COLUMN()-COLUMN($T28)),IFERROR(OFFSET('セット情報(業務便）'!$P$2,MATCH($G33,BカートセットID入力!$F$4:$F$150,0),COLUMN()-COLUMN($T28)),IFERROR(OFFSET('セット情報（サンプル）'!$N$2,MATCH($G33,BカートセットID入力!$I$4:$I$150,0),COLUMN()-COLUMN($T28)),IFERROR(OFFSET('セット情報（イレギュラーサンプル）'!$N$2,MATCH($G33,BカートセットID入力!$L$4:$L$150,0),COLUMN()-COLUMN($T28)),""))))</f>
        <v/>
      </c>
      <c r="AC33" s="53" t="str">
        <f ca="1">IFERROR(OFFSET('セット情報(宅配便）'!$P$2,MATCH($G33,BカートセットID入力!$C$4:$C$150,0),COLUMN()-COLUMN($T28)),IFERROR(OFFSET('セット情報(業務便）'!$P$2,MATCH($G33,BカートセットID入力!$F$4:$F$150,0),COLUMN()-COLUMN($T28)),IFERROR(OFFSET('セット情報（サンプル）'!$N$2,MATCH($G33,BカートセットID入力!$I$4:$I$150,0),COLUMN()-COLUMN($T28)),IFERROR(OFFSET('セット情報（イレギュラーサンプル）'!$N$2,MATCH($G33,BカートセットID入力!$L$4:$L$150,0),COLUMN()-COLUMN($T28)),""))))</f>
        <v/>
      </c>
      <c r="AD33" s="53" t="str">
        <f ca="1">IFERROR(OFFSET('セット情報(宅配便）'!$P$2,MATCH($G33,BカートセットID入力!$C$4:$C$150,0),COLUMN()-COLUMN($T28)),IFERROR(OFFSET('セット情報(業務便）'!$P$2,MATCH($G33,BカートセットID入力!$F$4:$F$150,0),COLUMN()-COLUMN($T28)),IFERROR(OFFSET('セット情報（サンプル）'!$N$2,MATCH($G33,BカートセットID入力!$I$4:$I$150,0),COLUMN()-COLUMN($T28)),IFERROR(OFFSET('セット情報（イレギュラーサンプル）'!$N$2,MATCH($G33,BカートセットID入力!$L$4:$L$150,0),COLUMN()-COLUMN($T28)),""))))</f>
        <v/>
      </c>
      <c r="AE33" s="53" t="str">
        <f ca="1">IFERROR(OFFSET('セット情報(宅配便）'!$P$2,MATCH($G33,BカートセットID入力!$C$4:$C$150,0),COLUMN()-COLUMN($T28)),IFERROR(OFFSET('セット情報(業務便）'!$P$2,MATCH($G33,BカートセットID入力!$F$4:$F$150,0),COLUMN()-COLUMN($T28)),IFERROR(OFFSET('セット情報（サンプル）'!$N$2,MATCH($G33,BカートセットID入力!$I$4:$I$150,0),COLUMN()-COLUMN($T28)),IFERROR(OFFSET('セット情報（イレギュラーサンプル）'!$N$2,MATCH($G33,BカートセットID入力!$L$4:$L$150,0),COLUMN()-COLUMN($T28)),""))))</f>
        <v/>
      </c>
      <c r="AF33" s="53" t="str">
        <f ca="1">IFERROR(OFFSET('セット情報(宅配便）'!$P$2,MATCH($G33,BカートセットID入力!$C$4:$C$150,0),COLUMN()-COLUMN($T28)),IFERROR(OFFSET('セット情報(業務便）'!$P$2,MATCH($G33,BカートセットID入力!$F$4:$F$150,0),COLUMN()-COLUMN($T28)),IFERROR(OFFSET('セット情報（サンプル）'!$N$2,MATCH($G33,BカートセットID入力!$I$4:$I$150,0),COLUMN()-COLUMN($T28)),IFERROR(OFFSET('セット情報（イレギュラーサンプル）'!$N$2,MATCH($G33,BカートセットID入力!$L$4:$L$150,0),COLUMN()-COLUMN($T28)),""))))</f>
        <v/>
      </c>
      <c r="AG33" s="53" t="str">
        <f ca="1">IFERROR(OFFSET('セット情報(宅配便）'!$P$2,MATCH($G33,BカートセットID入力!$C$4:$C$150,0),COLUMN()-COLUMN($T28)),IFERROR(OFFSET('セット情報(業務便）'!$P$2,MATCH($G33,BカートセットID入力!$F$4:$F$150,0),COLUMN()-COLUMN($T28)),IFERROR(OFFSET('セット情報（サンプル）'!$N$2,MATCH($G33,BカートセットID入力!$I$4:$I$150,0),COLUMN()-COLUMN($T28)),IFERROR(OFFSET('セット情報（イレギュラーサンプル）'!$N$2,MATCH($G33,BカートセットID入力!$L$4:$L$150,0),COLUMN()-COLUMN($T28)),""))))</f>
        <v/>
      </c>
      <c r="AH33" s="53" t="str">
        <f ca="1">IFERROR(OFFSET('セット情報(宅配便）'!$P$2,MATCH($G33,BカートセットID入力!$C$4:$C$150,0),COLUMN()-COLUMN($T28)),IFERROR(OFFSET('セット情報(業務便）'!$P$2,MATCH($G33,BカートセットID入力!$F$4:$F$150,0),COLUMN()-COLUMN($T28)),IFERROR(OFFSET('セット情報（サンプル）'!$N$2,MATCH($G33,BカートセットID入力!$I$4:$I$150,0),COLUMN()-COLUMN($T28)),IFERROR(OFFSET('セット情報（イレギュラーサンプル）'!$N$2,MATCH($G33,BカートセットID入力!$L$4:$L$150,0),COLUMN()-COLUMN($T28)),""))))</f>
        <v/>
      </c>
      <c r="AI33" s="53" t="str">
        <f ca="1">IFERROR(OFFSET('セット情報(宅配便）'!$P$2,MATCH($G33,BカートセットID入力!$C$4:$C$150,0),COLUMN()-COLUMN($T28)),IFERROR(OFFSET('セット情報(業務便）'!$P$2,MATCH($G33,BカートセットID入力!$F$4:$F$150,0),COLUMN()-COLUMN($T28)),IFERROR(OFFSET('セット情報（サンプル）'!$N$2,MATCH($G33,BカートセットID入力!$I$4:$I$150,0),COLUMN()-COLUMN($T28)),IFERROR(OFFSET('セット情報（イレギュラーサンプル）'!$N$2,MATCH($G33,BカートセットID入力!$L$4:$L$150,0),COLUMN()-COLUMN($T28)),""))))</f>
        <v/>
      </c>
      <c r="AJ33" s="53" t="str">
        <f ca="1">IFERROR(OFFSET('セット情報(宅配便）'!$P$2,MATCH($G33,BカートセットID入力!$C$4:$C$150,0),COLUMN()-COLUMN($T28)),IFERROR(OFFSET('セット情報(業務便）'!$P$2,MATCH($G33,BカートセットID入力!$F$4:$F$150,0),COLUMN()-COLUMN($T28)),IFERROR(OFFSET('セット情報（サンプル）'!$N$2,MATCH($G33,BカートセットID入力!$I$4:$I$150,0),COLUMN()-COLUMN($T28)),IFERROR(OFFSET('セット情報（イレギュラーサンプル）'!$N$2,MATCH($G33,BカートセットID入力!$L$4:$L$150,0),COLUMN()-COLUMN($T28)),""))))</f>
        <v/>
      </c>
      <c r="AK33" s="53" t="str">
        <f ca="1">IFERROR(OFFSET('セット情報(宅配便）'!$P$2,MATCH($G33,BカートセットID入力!$C$4:$C$150,0),COLUMN()-COLUMN($T28)),IFERROR(OFFSET('セット情報(業務便）'!$P$2,MATCH($G33,BカートセットID入力!$F$4:$F$150,0),COLUMN()-COLUMN($T28)),IFERROR(OFFSET('セット情報（サンプル）'!$N$2,MATCH($G33,BカートセットID入力!$I$4:$I$150,0),COLUMN()-COLUMN($T28)),IFERROR(OFFSET('セット情報（イレギュラーサンプル）'!$N$2,MATCH($G33,BカートセットID入力!$L$4:$L$150,0),COLUMN()-COLUMN($T28)),""))))</f>
        <v/>
      </c>
      <c r="AL33" s="53" t="str">
        <f ca="1">IFERROR(OFFSET('セット情報(宅配便）'!$P$2,MATCH($G33,BカートセットID入力!$C$4:$C$150,0),COLUMN()-COLUMN($T28)),IFERROR(OFFSET('セット情報(業務便）'!$P$2,MATCH($G33,BカートセットID入力!$F$4:$F$150,0),COLUMN()-COLUMN($T28)),IFERROR(OFFSET('セット情報（サンプル）'!$N$2,MATCH($G33,BカートセットID入力!$I$4:$I$150,0),COLUMN()-COLUMN($T28)),IFERROR(OFFSET('セット情報（イレギュラーサンプル）'!$N$2,MATCH($G33,BカートセットID入力!$L$4:$L$150,0),COLUMN()-COLUMN($T28)),""))))</f>
        <v/>
      </c>
      <c r="AM33" s="53" t="str">
        <f ca="1">IFERROR(OFFSET('セット情報(宅配便）'!$P$2,MATCH($G33,BカートセットID入力!$C$4:$C$150,0),COLUMN()-COLUMN($T28)),IFERROR(OFFSET('セット情報(業務便）'!$P$2,MATCH($G33,BカートセットID入力!$F$4:$F$150,0),COLUMN()-COLUMN($T28)),IFERROR(OFFSET('セット情報（サンプル）'!$N$2,MATCH($G33,BカートセットID入力!$I$4:$I$150,0),COLUMN()-COLUMN($T28)),IFERROR(OFFSET('セット情報（イレギュラーサンプル）'!$N$2,MATCH($G33,BカートセットID入力!$L$4:$L$150,0),COLUMN()-COLUMN($T28)),""))))</f>
        <v/>
      </c>
      <c r="AN33" s="53" t="str">
        <f ca="1">IFERROR(OFFSET('セット情報(宅配便）'!$P$2,MATCH($G33,BカートセットID入力!$C$4:$C$150,0),COLUMN()-COLUMN($T28)),IFERROR(OFFSET('セット情報(業務便）'!$P$2,MATCH($G33,BカートセットID入力!$F$4:$F$150,0),COLUMN()-COLUMN($T28)),IFERROR(OFFSET('セット情報（サンプル）'!$N$2,MATCH($G33,BカートセットID入力!$I$4:$I$150,0),COLUMN()-COLUMN($T28)),IFERROR(OFFSET('セット情報（イレギュラーサンプル）'!$N$2,MATCH($G33,BカートセットID入力!$L$4:$L$150,0),COLUMN()-COLUMN($T28)),""))))</f>
        <v/>
      </c>
      <c r="AO33" s="53" t="str">
        <f ca="1">IFERROR(OFFSET('セット情報(宅配便）'!$P$2,MATCH($G33,BカートセットID入力!$C$4:$C$150,0),COLUMN()-COLUMN($T28)),IFERROR(OFFSET('セット情報(業務便）'!$P$2,MATCH($G33,BカートセットID入力!$F$4:$F$150,0),COLUMN()-COLUMN($T28)),IFERROR(OFFSET('セット情報（サンプル）'!$N$2,MATCH($G33,BカートセットID入力!$I$4:$I$150,0),COLUMN()-COLUMN($T28)),IFERROR(OFFSET('セット情報（イレギュラーサンプル）'!$N$2,MATCH($G33,BカートセットID入力!$L$4:$L$150,0),COLUMN()-COLUMN($T28)),""))))</f>
        <v/>
      </c>
      <c r="AP33" s="53" t="str">
        <f ca="1">IFERROR(OFFSET('セット情報(宅配便）'!$P$2,MATCH($G33,BカートセットID入力!$C$4:$C$150,0),COLUMN()-COLUMN($T28)),IFERROR(OFFSET('セット情報(業務便）'!$P$2,MATCH($G33,BカートセットID入力!$F$4:$F$150,0),COLUMN()-COLUMN($T28)),IFERROR(OFFSET('セット情報（サンプル）'!$N$2,MATCH($G33,BカートセットID入力!$I$4:$I$150,0),COLUMN()-COLUMN($T28)),IFERROR(OFFSET('セット情報（イレギュラーサンプル）'!$N$2,MATCH($G33,BカートセットID入力!$L$4:$L$150,0),COLUMN()-COLUMN($T28)),""))))</f>
        <v/>
      </c>
      <c r="AQ33" s="53" t="str">
        <f ca="1">IFERROR(OFFSET('セット情報(宅配便）'!$P$2,MATCH($G33,BカートセットID入力!$C$4:$C$150,0),COLUMN()-COLUMN($T28)),IFERROR(OFFSET('セット情報(業務便）'!$P$2,MATCH($G33,BカートセットID入力!$F$4:$F$150,0),COLUMN()-COLUMN($T28)),IFERROR(OFFSET('セット情報（サンプル）'!$N$2,MATCH($G33,BカートセットID入力!$I$4:$I$150,0),COLUMN()-COLUMN($T28)),IFERROR(OFFSET('セット情報（イレギュラーサンプル）'!$N$2,MATCH($G33,BカートセットID入力!$L$4:$L$150,0),COLUMN()-COLUMN($T28)),""))))</f>
        <v/>
      </c>
      <c r="AR33" s="53" t="str">
        <f ca="1">IFERROR(OFFSET('セット情報(宅配便）'!$P$2,MATCH($G33,BカートセットID入力!$C$4:$C$150,0),COLUMN()-COLUMN($T28)),IFERROR(OFFSET('セット情報(業務便）'!$P$2,MATCH($G33,BカートセットID入力!$F$4:$F$150,0),COLUMN()-COLUMN($T28)),IFERROR(OFFSET('セット情報（サンプル）'!$N$2,MATCH($G33,BカートセットID入力!$I$4:$I$150,0),COLUMN()-COLUMN($T28)),IFERROR(OFFSET('セット情報（イレギュラーサンプル）'!$N$2,MATCH($G33,BカートセットID入力!$L$4:$L$150,0),COLUMN()-COLUMN($T28)),""))))</f>
        <v/>
      </c>
      <c r="AS33" s="53" t="str">
        <f ca="1">IFERROR(OFFSET('セット情報(宅配便）'!$P$2,MATCH($G33,BカートセットID入力!$C$4:$C$150,0),COLUMN()-COLUMN($T28)),IFERROR(OFFSET('セット情報(業務便）'!$P$2,MATCH($G33,BカートセットID入力!$F$4:$F$150,0),COLUMN()-COLUMN($T28)),IFERROR(OFFSET('セット情報（サンプル）'!$N$2,MATCH($G33,BカートセットID入力!$I$4:$I$150,0),COLUMN()-COLUMN($T28)),IFERROR(OFFSET('セット情報（イレギュラーサンプル）'!$N$2,MATCH($G33,BカートセットID入力!$L$4:$L$150,0),COLUMN()-COLUMN($T28)),""))))</f>
        <v/>
      </c>
    </row>
    <row r="34" spans="1:45">
      <c r="A34" s="53" t="str">
        <f>IF(ISBLANK(現行セット情報CSV!A34),"",現行セット情報CSV!A34)</f>
        <v/>
      </c>
      <c r="B34" s="53" t="str">
        <f>IF(ISBLANK(現行セット情報CSV!B34),"",現行セット情報CSV!B34)</f>
        <v/>
      </c>
      <c r="C34" s="53" t="str">
        <f>IF(ISBLANK(現行セット情報CSV!C34),"",現行セット情報CSV!C34)</f>
        <v/>
      </c>
      <c r="D34" s="53" t="str">
        <f>IF(ISBLANK(現行セット情報CSV!D34),"",現行セット情報CSV!D34)</f>
        <v/>
      </c>
      <c r="E34" s="53" t="str">
        <f>IF(ISBLANK(現行セット情報CSV!E34),"",現行セット情報CSV!E34)</f>
        <v/>
      </c>
      <c r="F34" s="53" t="str">
        <f>IF(ISBLANK(現行セット情報CSV!F34),"",現行セット情報CSV!F34)</f>
        <v/>
      </c>
      <c r="G34" s="53" t="str">
        <f>IF(ISBLANK(現行セット情報CSV!G34),"",現行セット情報CSV!G34)</f>
        <v/>
      </c>
      <c r="H34" s="53" t="str">
        <f>IF(ISBLANK(現行セット情報CSV!H34),"",現行セット情報CSV!H34)</f>
        <v/>
      </c>
      <c r="I34" s="53" t="str">
        <f>IF(ISBLANK(現行セット情報CSV!I34),"",現行セット情報CSV!I34)</f>
        <v/>
      </c>
      <c r="J34" s="53" t="str">
        <f>IF(ISBLANK(現行セット情報CSV!J34),"",現行セット情報CSV!J34)</f>
        <v/>
      </c>
      <c r="K34" s="53" t="str">
        <f>IF(ISBLANK(現行セット情報CSV!K34),"",現行セット情報CSV!K34)</f>
        <v/>
      </c>
      <c r="L34" s="53" t="str">
        <f>IF(ISBLANK(現行セット情報CSV!L34),"",現行セット情報CSV!L34)</f>
        <v/>
      </c>
      <c r="M34" s="53" t="str">
        <f>IF(ISBLANK(現行セット情報CSV!M34),"",現行セット情報CSV!M34)</f>
        <v/>
      </c>
      <c r="N34" s="53" t="str">
        <f>IF(ISBLANK(現行セット情報CSV!N34),"",現行セット情報CSV!N34)</f>
        <v/>
      </c>
      <c r="O34" s="53" t="str">
        <f>IF(ISBLANK(現行セット情報CSV!O34),"",現行セット情報CSV!O34)</f>
        <v/>
      </c>
      <c r="P34" s="53" t="str">
        <f>IF(ISBLANK(現行セット情報CSV!P34),"",現行セット情報CSV!P34)</f>
        <v/>
      </c>
      <c r="Q34" s="53" t="str">
        <f>IF(ISBLANK(現行セット情報CSV!Q34),"",現行セット情報CSV!Q34)</f>
        <v/>
      </c>
      <c r="R34" s="53" t="str">
        <f>IF(ISBLANK(現行セット情報CSV!R34),"",現行セット情報CSV!R34)</f>
        <v/>
      </c>
      <c r="S34" s="53" t="str">
        <f>IF(ISBLANK(現行セット情報CSV!S34),"",現行セット情報CSV!S34)</f>
        <v/>
      </c>
      <c r="T34" s="53" t="str">
        <f ca="1">IFERROR(OFFSET('セット情報(宅配便）'!$P$2,MATCH($G34,BカートセットID入力!$C$4:$C$150,0),COLUMN()-COLUMN($T29)),IFERROR(OFFSET('セット情報(業務便）'!$P$2,MATCH($G34,BカートセットID入力!$F$4:$F$150,0),COLUMN()-COLUMN($T29)),IFERROR(OFFSET('セット情報（サンプル）'!$N$2,MATCH($G34,BカートセットID入力!$I$4:$I$150,0),COLUMN()-COLUMN($T29)),IFERROR(OFFSET('セット情報（イレギュラーサンプル）'!$N$2,MATCH($G34,BカートセットID入力!$L$4:$L$150,0),COLUMN()-COLUMN($T29)),""))))</f>
        <v/>
      </c>
      <c r="U34" s="53" t="str">
        <f ca="1">IFERROR(OFFSET('セット情報(宅配便）'!$P$2,MATCH($G34,BカートセットID入力!$C$4:$C$150,0),COLUMN()-COLUMN($T29)),IFERROR(OFFSET('セット情報(業務便）'!$P$2,MATCH($G34,BカートセットID入力!$F$4:$F$150,0),COLUMN()-COLUMN($T29)),IFERROR(OFFSET('セット情報（サンプル）'!$N$2,MATCH($G34,BカートセットID入力!$I$4:$I$150,0),COLUMN()-COLUMN($T29)),IFERROR(OFFSET('セット情報（イレギュラーサンプル）'!$N$2,MATCH($G34,BカートセットID入力!$L$4:$L$150,0),COLUMN()-COLUMN($T29)),""))))</f>
        <v/>
      </c>
      <c r="V34" s="53" t="str">
        <f ca="1">IFERROR(OFFSET('セット情報(宅配便）'!$P$2,MATCH($G34,BカートセットID入力!$C$4:$C$150,0),COLUMN()-COLUMN($T29)),IFERROR(OFFSET('セット情報(業務便）'!$P$2,MATCH($G34,BカートセットID入力!$F$4:$F$150,0),COLUMN()-COLUMN($T29)),IFERROR(OFFSET('セット情報（サンプル）'!$N$2,MATCH($G34,BカートセットID入力!$I$4:$I$150,0),COLUMN()-COLUMN($T29)),IFERROR(OFFSET('セット情報（イレギュラーサンプル）'!$N$2,MATCH($G34,BカートセットID入力!$L$4:$L$150,0),COLUMN()-COLUMN($T29)),""))))</f>
        <v/>
      </c>
      <c r="W34" s="53" t="str">
        <f ca="1">IFERROR(OFFSET('セット情報(宅配便）'!$P$2,MATCH($G34,BカートセットID入力!$C$4:$C$150,0),COLUMN()-COLUMN($T29)),IFERROR(OFFSET('セット情報(業務便）'!$P$2,MATCH($G34,BカートセットID入力!$F$4:$F$150,0),COLUMN()-COLUMN($T29)),IFERROR(OFFSET('セット情報（サンプル）'!$N$2,MATCH($G34,BカートセットID入力!$I$4:$I$150,0),COLUMN()-COLUMN($T29)),IFERROR(OFFSET('セット情報（イレギュラーサンプル）'!$N$2,MATCH($G34,BカートセットID入力!$L$4:$L$150,0),COLUMN()-COLUMN($T29)),""))))</f>
        <v/>
      </c>
      <c r="X34" s="53" t="str">
        <f ca="1">IFERROR(OFFSET('セット情報(宅配便）'!$P$2,MATCH($G34,BカートセットID入力!$C$4:$C$150,0),COLUMN()-COLUMN($T29)),IFERROR(OFFSET('セット情報(業務便）'!$P$2,MATCH($G34,BカートセットID入力!$F$4:$F$150,0),COLUMN()-COLUMN($T29)),IFERROR(OFFSET('セット情報（サンプル）'!$N$2,MATCH($G34,BカートセットID入力!$I$4:$I$150,0),COLUMN()-COLUMN($T29)),IFERROR(OFFSET('セット情報（イレギュラーサンプル）'!$N$2,MATCH($G34,BカートセットID入力!$L$4:$L$150,0),COLUMN()-COLUMN($T29)),""))))</f>
        <v/>
      </c>
      <c r="Y34" s="53" t="str">
        <f ca="1">IFERROR(OFFSET('セット情報(宅配便）'!$P$2,MATCH($G34,BカートセットID入力!$C$4:$C$150,0),COLUMN()-COLUMN($T29)),IFERROR(OFFSET('セット情報(業務便）'!$P$2,MATCH($G34,BカートセットID入力!$F$4:$F$150,0),COLUMN()-COLUMN($T29)),IFERROR(OFFSET('セット情報（サンプル）'!$N$2,MATCH($G34,BカートセットID入力!$I$4:$I$150,0),COLUMN()-COLUMN($T29)),IFERROR(OFFSET('セット情報（イレギュラーサンプル）'!$N$2,MATCH($G34,BカートセットID入力!$L$4:$L$150,0),COLUMN()-COLUMN($T29)),""))))</f>
        <v/>
      </c>
      <c r="Z34" s="53" t="str">
        <f ca="1">IFERROR(OFFSET('セット情報(宅配便）'!$P$2,MATCH($G34,BカートセットID入力!$C$4:$C$150,0),COLUMN()-COLUMN($T29)),IFERROR(OFFSET('セット情報(業務便）'!$P$2,MATCH($G34,BカートセットID入力!$F$4:$F$150,0),COLUMN()-COLUMN($T29)),IFERROR(OFFSET('セット情報（サンプル）'!$N$2,MATCH($G34,BカートセットID入力!$I$4:$I$150,0),COLUMN()-COLUMN($T29)),IFERROR(OFFSET('セット情報（イレギュラーサンプル）'!$N$2,MATCH($G34,BカートセットID入力!$L$4:$L$150,0),COLUMN()-COLUMN($T29)),""))))</f>
        <v/>
      </c>
      <c r="AA34" s="53" t="str">
        <f ca="1">IFERROR(OFFSET('セット情報(宅配便）'!$P$2,MATCH($G34,BカートセットID入力!$C$4:$C$150,0),COLUMN()-COLUMN($T29)),IFERROR(OFFSET('セット情報(業務便）'!$P$2,MATCH($G34,BカートセットID入力!$F$4:$F$150,0),COLUMN()-COLUMN($T29)),IFERROR(OFFSET('セット情報（サンプル）'!$N$2,MATCH($G34,BカートセットID入力!$I$4:$I$150,0),COLUMN()-COLUMN($T29)),IFERROR(OFFSET('セット情報（イレギュラーサンプル）'!$N$2,MATCH($G34,BカートセットID入力!$L$4:$L$150,0),COLUMN()-COLUMN($T29)),""))))</f>
        <v/>
      </c>
      <c r="AB34" s="53" t="str">
        <f ca="1">IFERROR(OFFSET('セット情報(宅配便）'!$P$2,MATCH($G34,BカートセットID入力!$C$4:$C$150,0),COLUMN()-COLUMN($T29)),IFERROR(OFFSET('セット情報(業務便）'!$P$2,MATCH($G34,BカートセットID入力!$F$4:$F$150,0),COLUMN()-COLUMN($T29)),IFERROR(OFFSET('セット情報（サンプル）'!$N$2,MATCH($G34,BカートセットID入力!$I$4:$I$150,0),COLUMN()-COLUMN($T29)),IFERROR(OFFSET('セット情報（イレギュラーサンプル）'!$N$2,MATCH($G34,BカートセットID入力!$L$4:$L$150,0),COLUMN()-COLUMN($T29)),""))))</f>
        <v/>
      </c>
      <c r="AC34" s="53" t="str">
        <f ca="1">IFERROR(OFFSET('セット情報(宅配便）'!$P$2,MATCH($G34,BカートセットID入力!$C$4:$C$150,0),COLUMN()-COLUMN($T29)),IFERROR(OFFSET('セット情報(業務便）'!$P$2,MATCH($G34,BカートセットID入力!$F$4:$F$150,0),COLUMN()-COLUMN($T29)),IFERROR(OFFSET('セット情報（サンプル）'!$N$2,MATCH($G34,BカートセットID入力!$I$4:$I$150,0),COLUMN()-COLUMN($T29)),IFERROR(OFFSET('セット情報（イレギュラーサンプル）'!$N$2,MATCH($G34,BカートセットID入力!$L$4:$L$150,0),COLUMN()-COLUMN($T29)),""))))</f>
        <v/>
      </c>
      <c r="AD34" s="53" t="str">
        <f ca="1">IFERROR(OFFSET('セット情報(宅配便）'!$P$2,MATCH($G34,BカートセットID入力!$C$4:$C$150,0),COLUMN()-COLUMN($T29)),IFERROR(OFFSET('セット情報(業務便）'!$P$2,MATCH($G34,BカートセットID入力!$F$4:$F$150,0),COLUMN()-COLUMN($T29)),IFERROR(OFFSET('セット情報（サンプル）'!$N$2,MATCH($G34,BカートセットID入力!$I$4:$I$150,0),COLUMN()-COLUMN($T29)),IFERROR(OFFSET('セット情報（イレギュラーサンプル）'!$N$2,MATCH($G34,BカートセットID入力!$L$4:$L$150,0),COLUMN()-COLUMN($T29)),""))))</f>
        <v/>
      </c>
      <c r="AE34" s="53" t="str">
        <f ca="1">IFERROR(OFFSET('セット情報(宅配便）'!$P$2,MATCH($G34,BカートセットID入力!$C$4:$C$150,0),COLUMN()-COLUMN($T29)),IFERROR(OFFSET('セット情報(業務便）'!$P$2,MATCH($G34,BカートセットID入力!$F$4:$F$150,0),COLUMN()-COLUMN($T29)),IFERROR(OFFSET('セット情報（サンプル）'!$N$2,MATCH($G34,BカートセットID入力!$I$4:$I$150,0),COLUMN()-COLUMN($T29)),IFERROR(OFFSET('セット情報（イレギュラーサンプル）'!$N$2,MATCH($G34,BカートセットID入力!$L$4:$L$150,0),COLUMN()-COLUMN($T29)),""))))</f>
        <v/>
      </c>
      <c r="AF34" s="53" t="str">
        <f ca="1">IFERROR(OFFSET('セット情報(宅配便）'!$P$2,MATCH($G34,BカートセットID入力!$C$4:$C$150,0),COLUMN()-COLUMN($T29)),IFERROR(OFFSET('セット情報(業務便）'!$P$2,MATCH($G34,BカートセットID入力!$F$4:$F$150,0),COLUMN()-COLUMN($T29)),IFERROR(OFFSET('セット情報（サンプル）'!$N$2,MATCH($G34,BカートセットID入力!$I$4:$I$150,0),COLUMN()-COLUMN($T29)),IFERROR(OFFSET('セット情報（イレギュラーサンプル）'!$N$2,MATCH($G34,BカートセットID入力!$L$4:$L$150,0),COLUMN()-COLUMN($T29)),""))))</f>
        <v/>
      </c>
      <c r="AG34" s="53" t="str">
        <f ca="1">IFERROR(OFFSET('セット情報(宅配便）'!$P$2,MATCH($G34,BカートセットID入力!$C$4:$C$150,0),COLUMN()-COLUMN($T29)),IFERROR(OFFSET('セット情報(業務便）'!$P$2,MATCH($G34,BカートセットID入力!$F$4:$F$150,0),COLUMN()-COLUMN($T29)),IFERROR(OFFSET('セット情報（サンプル）'!$N$2,MATCH($G34,BカートセットID入力!$I$4:$I$150,0),COLUMN()-COLUMN($T29)),IFERROR(OFFSET('セット情報（イレギュラーサンプル）'!$N$2,MATCH($G34,BカートセットID入力!$L$4:$L$150,0),COLUMN()-COLUMN($T29)),""))))</f>
        <v/>
      </c>
      <c r="AH34" s="53" t="str">
        <f ca="1">IFERROR(OFFSET('セット情報(宅配便）'!$P$2,MATCH($G34,BカートセットID入力!$C$4:$C$150,0),COLUMN()-COLUMN($T29)),IFERROR(OFFSET('セット情報(業務便）'!$P$2,MATCH($G34,BカートセットID入力!$F$4:$F$150,0),COLUMN()-COLUMN($T29)),IFERROR(OFFSET('セット情報（サンプル）'!$N$2,MATCH($G34,BカートセットID入力!$I$4:$I$150,0),COLUMN()-COLUMN($T29)),IFERROR(OFFSET('セット情報（イレギュラーサンプル）'!$N$2,MATCH($G34,BカートセットID入力!$L$4:$L$150,0),COLUMN()-COLUMN($T29)),""))))</f>
        <v/>
      </c>
      <c r="AI34" s="53" t="str">
        <f ca="1">IFERROR(OFFSET('セット情報(宅配便）'!$P$2,MATCH($G34,BカートセットID入力!$C$4:$C$150,0),COLUMN()-COLUMN($T29)),IFERROR(OFFSET('セット情報(業務便）'!$P$2,MATCH($G34,BカートセットID入力!$F$4:$F$150,0),COLUMN()-COLUMN($T29)),IFERROR(OFFSET('セット情報（サンプル）'!$N$2,MATCH($G34,BカートセットID入力!$I$4:$I$150,0),COLUMN()-COLUMN($T29)),IFERROR(OFFSET('セット情報（イレギュラーサンプル）'!$N$2,MATCH($G34,BカートセットID入力!$L$4:$L$150,0),COLUMN()-COLUMN($T29)),""))))</f>
        <v/>
      </c>
      <c r="AJ34" s="53" t="str">
        <f ca="1">IFERROR(OFFSET('セット情報(宅配便）'!$P$2,MATCH($G34,BカートセットID入力!$C$4:$C$150,0),COLUMN()-COLUMN($T29)),IFERROR(OFFSET('セット情報(業務便）'!$P$2,MATCH($G34,BカートセットID入力!$F$4:$F$150,0),COLUMN()-COLUMN($T29)),IFERROR(OFFSET('セット情報（サンプル）'!$N$2,MATCH($G34,BカートセットID入力!$I$4:$I$150,0),COLUMN()-COLUMN($T29)),IFERROR(OFFSET('セット情報（イレギュラーサンプル）'!$N$2,MATCH($G34,BカートセットID入力!$L$4:$L$150,0),COLUMN()-COLUMN($T29)),""))))</f>
        <v/>
      </c>
      <c r="AK34" s="53" t="str">
        <f ca="1">IFERROR(OFFSET('セット情報(宅配便）'!$P$2,MATCH($G34,BカートセットID入力!$C$4:$C$150,0),COLUMN()-COLUMN($T29)),IFERROR(OFFSET('セット情報(業務便）'!$P$2,MATCH($G34,BカートセットID入力!$F$4:$F$150,0),COLUMN()-COLUMN($T29)),IFERROR(OFFSET('セット情報（サンプル）'!$N$2,MATCH($G34,BカートセットID入力!$I$4:$I$150,0),COLUMN()-COLUMN($T29)),IFERROR(OFFSET('セット情報（イレギュラーサンプル）'!$N$2,MATCH($G34,BカートセットID入力!$L$4:$L$150,0),COLUMN()-COLUMN($T29)),""))))</f>
        <v/>
      </c>
      <c r="AL34" s="53" t="str">
        <f ca="1">IFERROR(OFFSET('セット情報(宅配便）'!$P$2,MATCH($G34,BカートセットID入力!$C$4:$C$150,0),COLUMN()-COLUMN($T29)),IFERROR(OFFSET('セット情報(業務便）'!$P$2,MATCH($G34,BカートセットID入力!$F$4:$F$150,0),COLUMN()-COLUMN($T29)),IFERROR(OFFSET('セット情報（サンプル）'!$N$2,MATCH($G34,BカートセットID入力!$I$4:$I$150,0),COLUMN()-COLUMN($T29)),IFERROR(OFFSET('セット情報（イレギュラーサンプル）'!$N$2,MATCH($G34,BカートセットID入力!$L$4:$L$150,0),COLUMN()-COLUMN($T29)),""))))</f>
        <v/>
      </c>
      <c r="AM34" s="53" t="str">
        <f ca="1">IFERROR(OFFSET('セット情報(宅配便）'!$P$2,MATCH($G34,BカートセットID入力!$C$4:$C$150,0),COLUMN()-COLUMN($T29)),IFERROR(OFFSET('セット情報(業務便）'!$P$2,MATCH($G34,BカートセットID入力!$F$4:$F$150,0),COLUMN()-COLUMN($T29)),IFERROR(OFFSET('セット情報（サンプル）'!$N$2,MATCH($G34,BカートセットID入力!$I$4:$I$150,0),COLUMN()-COLUMN($T29)),IFERROR(OFFSET('セット情報（イレギュラーサンプル）'!$N$2,MATCH($G34,BカートセットID入力!$L$4:$L$150,0),COLUMN()-COLUMN($T29)),""))))</f>
        <v/>
      </c>
      <c r="AN34" s="53" t="str">
        <f ca="1">IFERROR(OFFSET('セット情報(宅配便）'!$P$2,MATCH($G34,BカートセットID入力!$C$4:$C$150,0),COLUMN()-COLUMN($T29)),IFERROR(OFFSET('セット情報(業務便）'!$P$2,MATCH($G34,BカートセットID入力!$F$4:$F$150,0),COLUMN()-COLUMN($T29)),IFERROR(OFFSET('セット情報（サンプル）'!$N$2,MATCH($G34,BカートセットID入力!$I$4:$I$150,0),COLUMN()-COLUMN($T29)),IFERROR(OFFSET('セット情報（イレギュラーサンプル）'!$N$2,MATCH($G34,BカートセットID入力!$L$4:$L$150,0),COLUMN()-COLUMN($T29)),""))))</f>
        <v/>
      </c>
      <c r="AO34" s="53" t="str">
        <f ca="1">IFERROR(OFFSET('セット情報(宅配便）'!$P$2,MATCH($G34,BカートセットID入力!$C$4:$C$150,0),COLUMN()-COLUMN($T29)),IFERROR(OFFSET('セット情報(業務便）'!$P$2,MATCH($G34,BカートセットID入力!$F$4:$F$150,0),COLUMN()-COLUMN($T29)),IFERROR(OFFSET('セット情報（サンプル）'!$N$2,MATCH($G34,BカートセットID入力!$I$4:$I$150,0),COLUMN()-COLUMN($T29)),IFERROR(OFFSET('セット情報（イレギュラーサンプル）'!$N$2,MATCH($G34,BカートセットID入力!$L$4:$L$150,0),COLUMN()-COLUMN($T29)),""))))</f>
        <v/>
      </c>
      <c r="AP34" s="53" t="str">
        <f ca="1">IFERROR(OFFSET('セット情報(宅配便）'!$P$2,MATCH($G34,BカートセットID入力!$C$4:$C$150,0),COLUMN()-COLUMN($T29)),IFERROR(OFFSET('セット情報(業務便）'!$P$2,MATCH($G34,BカートセットID入力!$F$4:$F$150,0),COLUMN()-COLUMN($T29)),IFERROR(OFFSET('セット情報（サンプル）'!$N$2,MATCH($G34,BカートセットID入力!$I$4:$I$150,0),COLUMN()-COLUMN($T29)),IFERROR(OFFSET('セット情報（イレギュラーサンプル）'!$N$2,MATCH($G34,BカートセットID入力!$L$4:$L$150,0),COLUMN()-COLUMN($T29)),""))))</f>
        <v/>
      </c>
      <c r="AQ34" s="53" t="str">
        <f ca="1">IFERROR(OFFSET('セット情報(宅配便）'!$P$2,MATCH($G34,BカートセットID入力!$C$4:$C$150,0),COLUMN()-COLUMN($T29)),IFERROR(OFFSET('セット情報(業務便）'!$P$2,MATCH($G34,BカートセットID入力!$F$4:$F$150,0),COLUMN()-COLUMN($T29)),IFERROR(OFFSET('セット情報（サンプル）'!$N$2,MATCH($G34,BカートセットID入力!$I$4:$I$150,0),COLUMN()-COLUMN($T29)),IFERROR(OFFSET('セット情報（イレギュラーサンプル）'!$N$2,MATCH($G34,BカートセットID入力!$L$4:$L$150,0),COLUMN()-COLUMN($T29)),""))))</f>
        <v/>
      </c>
      <c r="AR34" s="53" t="str">
        <f ca="1">IFERROR(OFFSET('セット情報(宅配便）'!$P$2,MATCH($G34,BカートセットID入力!$C$4:$C$150,0),COLUMN()-COLUMN($T29)),IFERROR(OFFSET('セット情報(業務便）'!$P$2,MATCH($G34,BカートセットID入力!$F$4:$F$150,0),COLUMN()-COLUMN($T29)),IFERROR(OFFSET('セット情報（サンプル）'!$N$2,MATCH($G34,BカートセットID入力!$I$4:$I$150,0),COLUMN()-COLUMN($T29)),IFERROR(OFFSET('セット情報（イレギュラーサンプル）'!$N$2,MATCH($G34,BカートセットID入力!$L$4:$L$150,0),COLUMN()-COLUMN($T29)),""))))</f>
        <v/>
      </c>
      <c r="AS34" s="53" t="str">
        <f ca="1">IFERROR(OFFSET('セット情報(宅配便）'!$P$2,MATCH($G34,BカートセットID入力!$C$4:$C$150,0),COLUMN()-COLUMN($T29)),IFERROR(OFFSET('セット情報(業務便）'!$P$2,MATCH($G34,BカートセットID入力!$F$4:$F$150,0),COLUMN()-COLUMN($T29)),IFERROR(OFFSET('セット情報（サンプル）'!$N$2,MATCH($G34,BカートセットID入力!$I$4:$I$150,0),COLUMN()-COLUMN($T29)),IFERROR(OFFSET('セット情報（イレギュラーサンプル）'!$N$2,MATCH($G34,BカートセットID入力!$L$4:$L$150,0),COLUMN()-COLUMN($T29)),""))))</f>
        <v/>
      </c>
    </row>
    <row r="35" spans="1:45">
      <c r="A35" s="53" t="str">
        <f>IF(ISBLANK(現行セット情報CSV!A35),"",現行セット情報CSV!A35)</f>
        <v/>
      </c>
      <c r="B35" s="53" t="str">
        <f>IF(ISBLANK(現行セット情報CSV!B35),"",現行セット情報CSV!B35)</f>
        <v/>
      </c>
      <c r="C35" s="53" t="str">
        <f>IF(ISBLANK(現行セット情報CSV!C35),"",現行セット情報CSV!C35)</f>
        <v/>
      </c>
      <c r="D35" s="53" t="str">
        <f>IF(ISBLANK(現行セット情報CSV!D35),"",現行セット情報CSV!D35)</f>
        <v/>
      </c>
      <c r="E35" s="53" t="str">
        <f>IF(ISBLANK(現行セット情報CSV!E35),"",現行セット情報CSV!E35)</f>
        <v/>
      </c>
      <c r="F35" s="53" t="str">
        <f>IF(ISBLANK(現行セット情報CSV!F35),"",現行セット情報CSV!F35)</f>
        <v/>
      </c>
      <c r="G35" s="53" t="str">
        <f>IF(ISBLANK(現行セット情報CSV!G35),"",現行セット情報CSV!G35)</f>
        <v/>
      </c>
      <c r="H35" s="53" t="str">
        <f>IF(ISBLANK(現行セット情報CSV!H35),"",現行セット情報CSV!H35)</f>
        <v/>
      </c>
      <c r="I35" s="53" t="str">
        <f>IF(ISBLANK(現行セット情報CSV!I35),"",現行セット情報CSV!I35)</f>
        <v/>
      </c>
      <c r="J35" s="53" t="str">
        <f>IF(ISBLANK(現行セット情報CSV!J35),"",現行セット情報CSV!J35)</f>
        <v/>
      </c>
      <c r="K35" s="53" t="str">
        <f>IF(ISBLANK(現行セット情報CSV!K35),"",現行セット情報CSV!K35)</f>
        <v/>
      </c>
      <c r="L35" s="53" t="str">
        <f>IF(ISBLANK(現行セット情報CSV!L35),"",現行セット情報CSV!L35)</f>
        <v/>
      </c>
      <c r="M35" s="53" t="str">
        <f>IF(ISBLANK(現行セット情報CSV!M35),"",現行セット情報CSV!M35)</f>
        <v/>
      </c>
      <c r="N35" s="53" t="str">
        <f>IF(ISBLANK(現行セット情報CSV!N35),"",現行セット情報CSV!N35)</f>
        <v/>
      </c>
      <c r="O35" s="53" t="str">
        <f>IF(ISBLANK(現行セット情報CSV!O35),"",現行セット情報CSV!O35)</f>
        <v/>
      </c>
      <c r="P35" s="53" t="str">
        <f>IF(ISBLANK(現行セット情報CSV!P35),"",現行セット情報CSV!P35)</f>
        <v/>
      </c>
      <c r="Q35" s="53" t="str">
        <f>IF(ISBLANK(現行セット情報CSV!Q35),"",現行セット情報CSV!Q35)</f>
        <v/>
      </c>
      <c r="R35" s="53" t="str">
        <f>IF(ISBLANK(現行セット情報CSV!R35),"",現行セット情報CSV!R35)</f>
        <v/>
      </c>
      <c r="S35" s="53" t="str">
        <f>IF(ISBLANK(現行セット情報CSV!S35),"",現行セット情報CSV!S35)</f>
        <v/>
      </c>
      <c r="T35" s="53" t="str">
        <f ca="1">IFERROR(OFFSET('セット情報(宅配便）'!$P$2,MATCH($G35,BカートセットID入力!$C$4:$C$150,0),COLUMN()-COLUMN($T30)),IFERROR(OFFSET('セット情報(業務便）'!$P$2,MATCH($G35,BカートセットID入力!$F$4:$F$150,0),COLUMN()-COLUMN($T30)),IFERROR(OFFSET('セット情報（サンプル）'!$N$2,MATCH($G35,BカートセットID入力!$I$4:$I$150,0),COLUMN()-COLUMN($T30)),IFERROR(OFFSET('セット情報（イレギュラーサンプル）'!$N$2,MATCH($G35,BカートセットID入力!$L$4:$L$150,0),COLUMN()-COLUMN($T30)),""))))</f>
        <v/>
      </c>
      <c r="U35" s="53" t="str">
        <f ca="1">IFERROR(OFFSET('セット情報(宅配便）'!$P$2,MATCH($G35,BカートセットID入力!$C$4:$C$150,0),COLUMN()-COLUMN($T30)),IFERROR(OFFSET('セット情報(業務便）'!$P$2,MATCH($G35,BカートセットID入力!$F$4:$F$150,0),COLUMN()-COLUMN($T30)),IFERROR(OFFSET('セット情報（サンプル）'!$N$2,MATCH($G35,BカートセットID入力!$I$4:$I$150,0),COLUMN()-COLUMN($T30)),IFERROR(OFFSET('セット情報（イレギュラーサンプル）'!$N$2,MATCH($G35,BカートセットID入力!$L$4:$L$150,0),COLUMN()-COLUMN($T30)),""))))</f>
        <v/>
      </c>
      <c r="V35" s="53" t="str">
        <f ca="1">IFERROR(OFFSET('セット情報(宅配便）'!$P$2,MATCH($G35,BカートセットID入力!$C$4:$C$150,0),COLUMN()-COLUMN($T30)),IFERROR(OFFSET('セット情報(業務便）'!$P$2,MATCH($G35,BカートセットID入力!$F$4:$F$150,0),COLUMN()-COLUMN($T30)),IFERROR(OFFSET('セット情報（サンプル）'!$N$2,MATCH($G35,BカートセットID入力!$I$4:$I$150,0),COLUMN()-COLUMN($T30)),IFERROR(OFFSET('セット情報（イレギュラーサンプル）'!$N$2,MATCH($G35,BカートセットID入力!$L$4:$L$150,0),COLUMN()-COLUMN($T30)),""))))</f>
        <v/>
      </c>
      <c r="W35" s="53" t="str">
        <f ca="1">IFERROR(OFFSET('セット情報(宅配便）'!$P$2,MATCH($G35,BカートセットID入力!$C$4:$C$150,0),COLUMN()-COLUMN($T30)),IFERROR(OFFSET('セット情報(業務便）'!$P$2,MATCH($G35,BカートセットID入力!$F$4:$F$150,0),COLUMN()-COLUMN($T30)),IFERROR(OFFSET('セット情報（サンプル）'!$N$2,MATCH($G35,BカートセットID入力!$I$4:$I$150,0),COLUMN()-COLUMN($T30)),IFERROR(OFFSET('セット情報（イレギュラーサンプル）'!$N$2,MATCH($G35,BカートセットID入力!$L$4:$L$150,0),COLUMN()-COLUMN($T30)),""))))</f>
        <v/>
      </c>
      <c r="X35" s="53" t="str">
        <f ca="1">IFERROR(OFFSET('セット情報(宅配便）'!$P$2,MATCH($G35,BカートセットID入力!$C$4:$C$150,0),COLUMN()-COLUMN($T30)),IFERROR(OFFSET('セット情報(業務便）'!$P$2,MATCH($G35,BカートセットID入力!$F$4:$F$150,0),COLUMN()-COLUMN($T30)),IFERROR(OFFSET('セット情報（サンプル）'!$N$2,MATCH($G35,BカートセットID入力!$I$4:$I$150,0),COLUMN()-COLUMN($T30)),IFERROR(OFFSET('セット情報（イレギュラーサンプル）'!$N$2,MATCH($G35,BカートセットID入力!$L$4:$L$150,0),COLUMN()-COLUMN($T30)),""))))</f>
        <v/>
      </c>
      <c r="Y35" s="53" t="str">
        <f ca="1">IFERROR(OFFSET('セット情報(宅配便）'!$P$2,MATCH($G35,BカートセットID入力!$C$4:$C$150,0),COLUMN()-COLUMN($T30)),IFERROR(OFFSET('セット情報(業務便）'!$P$2,MATCH($G35,BカートセットID入力!$F$4:$F$150,0),COLUMN()-COLUMN($T30)),IFERROR(OFFSET('セット情報（サンプル）'!$N$2,MATCH($G35,BカートセットID入力!$I$4:$I$150,0),COLUMN()-COLUMN($T30)),IFERROR(OFFSET('セット情報（イレギュラーサンプル）'!$N$2,MATCH($G35,BカートセットID入力!$L$4:$L$150,0),COLUMN()-COLUMN($T30)),""))))</f>
        <v/>
      </c>
      <c r="Z35" s="53" t="str">
        <f ca="1">IFERROR(OFFSET('セット情報(宅配便）'!$P$2,MATCH($G35,BカートセットID入力!$C$4:$C$150,0),COLUMN()-COLUMN($T30)),IFERROR(OFFSET('セット情報(業務便）'!$P$2,MATCH($G35,BカートセットID入力!$F$4:$F$150,0),COLUMN()-COLUMN($T30)),IFERROR(OFFSET('セット情報（サンプル）'!$N$2,MATCH($G35,BカートセットID入力!$I$4:$I$150,0),COLUMN()-COLUMN($T30)),IFERROR(OFFSET('セット情報（イレギュラーサンプル）'!$N$2,MATCH($G35,BカートセットID入力!$L$4:$L$150,0),COLUMN()-COLUMN($T30)),""))))</f>
        <v/>
      </c>
      <c r="AA35" s="53" t="str">
        <f ca="1">IFERROR(OFFSET('セット情報(宅配便）'!$P$2,MATCH($G35,BカートセットID入力!$C$4:$C$150,0),COLUMN()-COLUMN($T30)),IFERROR(OFFSET('セット情報(業務便）'!$P$2,MATCH($G35,BカートセットID入力!$F$4:$F$150,0),COLUMN()-COLUMN($T30)),IFERROR(OFFSET('セット情報（サンプル）'!$N$2,MATCH($G35,BカートセットID入力!$I$4:$I$150,0),COLUMN()-COLUMN($T30)),IFERROR(OFFSET('セット情報（イレギュラーサンプル）'!$N$2,MATCH($G35,BカートセットID入力!$L$4:$L$150,0),COLUMN()-COLUMN($T30)),""))))</f>
        <v/>
      </c>
      <c r="AB35" s="53" t="str">
        <f ca="1">IFERROR(OFFSET('セット情報(宅配便）'!$P$2,MATCH($G35,BカートセットID入力!$C$4:$C$150,0),COLUMN()-COLUMN($T30)),IFERROR(OFFSET('セット情報(業務便）'!$P$2,MATCH($G35,BカートセットID入力!$F$4:$F$150,0),COLUMN()-COLUMN($T30)),IFERROR(OFFSET('セット情報（サンプル）'!$N$2,MATCH($G35,BカートセットID入力!$I$4:$I$150,0),COLUMN()-COLUMN($T30)),IFERROR(OFFSET('セット情報（イレギュラーサンプル）'!$N$2,MATCH($G35,BカートセットID入力!$L$4:$L$150,0),COLUMN()-COLUMN($T30)),""))))</f>
        <v/>
      </c>
      <c r="AC35" s="53" t="str">
        <f ca="1">IFERROR(OFFSET('セット情報(宅配便）'!$P$2,MATCH($G35,BカートセットID入力!$C$4:$C$150,0),COLUMN()-COLUMN($T30)),IFERROR(OFFSET('セット情報(業務便）'!$P$2,MATCH($G35,BカートセットID入力!$F$4:$F$150,0),COLUMN()-COLUMN($T30)),IFERROR(OFFSET('セット情報（サンプル）'!$N$2,MATCH($G35,BカートセットID入力!$I$4:$I$150,0),COLUMN()-COLUMN($T30)),IFERROR(OFFSET('セット情報（イレギュラーサンプル）'!$N$2,MATCH($G35,BカートセットID入力!$L$4:$L$150,0),COLUMN()-COLUMN($T30)),""))))</f>
        <v/>
      </c>
      <c r="AD35" s="53" t="str">
        <f ca="1">IFERROR(OFFSET('セット情報(宅配便）'!$P$2,MATCH($G35,BカートセットID入力!$C$4:$C$150,0),COLUMN()-COLUMN($T30)),IFERROR(OFFSET('セット情報(業務便）'!$P$2,MATCH($G35,BカートセットID入力!$F$4:$F$150,0),COLUMN()-COLUMN($T30)),IFERROR(OFFSET('セット情報（サンプル）'!$N$2,MATCH($G35,BカートセットID入力!$I$4:$I$150,0),COLUMN()-COLUMN($T30)),IFERROR(OFFSET('セット情報（イレギュラーサンプル）'!$N$2,MATCH($G35,BカートセットID入力!$L$4:$L$150,0),COLUMN()-COLUMN($T30)),""))))</f>
        <v/>
      </c>
      <c r="AE35" s="53" t="str">
        <f ca="1">IFERROR(OFFSET('セット情報(宅配便）'!$P$2,MATCH($G35,BカートセットID入力!$C$4:$C$150,0),COLUMN()-COLUMN($T30)),IFERROR(OFFSET('セット情報(業務便）'!$P$2,MATCH($G35,BカートセットID入力!$F$4:$F$150,0),COLUMN()-COLUMN($T30)),IFERROR(OFFSET('セット情報（サンプル）'!$N$2,MATCH($G35,BカートセットID入力!$I$4:$I$150,0),COLUMN()-COLUMN($T30)),IFERROR(OFFSET('セット情報（イレギュラーサンプル）'!$N$2,MATCH($G35,BカートセットID入力!$L$4:$L$150,0),COLUMN()-COLUMN($T30)),""))))</f>
        <v/>
      </c>
      <c r="AF35" s="53" t="str">
        <f ca="1">IFERROR(OFFSET('セット情報(宅配便）'!$P$2,MATCH($G35,BカートセットID入力!$C$4:$C$150,0),COLUMN()-COLUMN($T30)),IFERROR(OFFSET('セット情報(業務便）'!$P$2,MATCH($G35,BカートセットID入力!$F$4:$F$150,0),COLUMN()-COLUMN($T30)),IFERROR(OFFSET('セット情報（サンプル）'!$N$2,MATCH($G35,BカートセットID入力!$I$4:$I$150,0),COLUMN()-COLUMN($T30)),IFERROR(OFFSET('セット情報（イレギュラーサンプル）'!$N$2,MATCH($G35,BカートセットID入力!$L$4:$L$150,0),COLUMN()-COLUMN($T30)),""))))</f>
        <v/>
      </c>
      <c r="AG35" s="53" t="str">
        <f ca="1">IFERROR(OFFSET('セット情報(宅配便）'!$P$2,MATCH($G35,BカートセットID入力!$C$4:$C$150,0),COLUMN()-COLUMN($T30)),IFERROR(OFFSET('セット情報(業務便）'!$P$2,MATCH($G35,BカートセットID入力!$F$4:$F$150,0),COLUMN()-COLUMN($T30)),IFERROR(OFFSET('セット情報（サンプル）'!$N$2,MATCH($G35,BカートセットID入力!$I$4:$I$150,0),COLUMN()-COLUMN($T30)),IFERROR(OFFSET('セット情報（イレギュラーサンプル）'!$N$2,MATCH($G35,BカートセットID入力!$L$4:$L$150,0),COLUMN()-COLUMN($T30)),""))))</f>
        <v/>
      </c>
      <c r="AH35" s="53" t="str">
        <f ca="1">IFERROR(OFFSET('セット情報(宅配便）'!$P$2,MATCH($G35,BカートセットID入力!$C$4:$C$150,0),COLUMN()-COLUMN($T30)),IFERROR(OFFSET('セット情報(業務便）'!$P$2,MATCH($G35,BカートセットID入力!$F$4:$F$150,0),COLUMN()-COLUMN($T30)),IFERROR(OFFSET('セット情報（サンプル）'!$N$2,MATCH($G35,BカートセットID入力!$I$4:$I$150,0),COLUMN()-COLUMN($T30)),IFERROR(OFFSET('セット情報（イレギュラーサンプル）'!$N$2,MATCH($G35,BカートセットID入力!$L$4:$L$150,0),COLUMN()-COLUMN($T30)),""))))</f>
        <v/>
      </c>
      <c r="AI35" s="53" t="str">
        <f ca="1">IFERROR(OFFSET('セット情報(宅配便）'!$P$2,MATCH($G35,BカートセットID入力!$C$4:$C$150,0),COLUMN()-COLUMN($T30)),IFERROR(OFFSET('セット情報(業務便）'!$P$2,MATCH($G35,BカートセットID入力!$F$4:$F$150,0),COLUMN()-COLUMN($T30)),IFERROR(OFFSET('セット情報（サンプル）'!$N$2,MATCH($G35,BカートセットID入力!$I$4:$I$150,0),COLUMN()-COLUMN($T30)),IFERROR(OFFSET('セット情報（イレギュラーサンプル）'!$N$2,MATCH($G35,BカートセットID入力!$L$4:$L$150,0),COLUMN()-COLUMN($T30)),""))))</f>
        <v/>
      </c>
      <c r="AJ35" s="53" t="str">
        <f ca="1">IFERROR(OFFSET('セット情報(宅配便）'!$P$2,MATCH($G35,BカートセットID入力!$C$4:$C$150,0),COLUMN()-COLUMN($T30)),IFERROR(OFFSET('セット情報(業務便）'!$P$2,MATCH($G35,BカートセットID入力!$F$4:$F$150,0),COLUMN()-COLUMN($T30)),IFERROR(OFFSET('セット情報（サンプル）'!$N$2,MATCH($G35,BカートセットID入力!$I$4:$I$150,0),COLUMN()-COLUMN($T30)),IFERROR(OFFSET('セット情報（イレギュラーサンプル）'!$N$2,MATCH($G35,BカートセットID入力!$L$4:$L$150,0),COLUMN()-COLUMN($T30)),""))))</f>
        <v/>
      </c>
      <c r="AK35" s="53" t="str">
        <f ca="1">IFERROR(OFFSET('セット情報(宅配便）'!$P$2,MATCH($G35,BカートセットID入力!$C$4:$C$150,0),COLUMN()-COLUMN($T30)),IFERROR(OFFSET('セット情報(業務便）'!$P$2,MATCH($G35,BカートセットID入力!$F$4:$F$150,0),COLUMN()-COLUMN($T30)),IFERROR(OFFSET('セット情報（サンプル）'!$N$2,MATCH($G35,BカートセットID入力!$I$4:$I$150,0),COLUMN()-COLUMN($T30)),IFERROR(OFFSET('セット情報（イレギュラーサンプル）'!$N$2,MATCH($G35,BカートセットID入力!$L$4:$L$150,0),COLUMN()-COLUMN($T30)),""))))</f>
        <v/>
      </c>
      <c r="AL35" s="53" t="str">
        <f ca="1">IFERROR(OFFSET('セット情報(宅配便）'!$P$2,MATCH($G35,BカートセットID入力!$C$4:$C$150,0),COLUMN()-COLUMN($T30)),IFERROR(OFFSET('セット情報(業務便）'!$P$2,MATCH($G35,BカートセットID入力!$F$4:$F$150,0),COLUMN()-COLUMN($T30)),IFERROR(OFFSET('セット情報（サンプル）'!$N$2,MATCH($G35,BカートセットID入力!$I$4:$I$150,0),COLUMN()-COLUMN($T30)),IFERROR(OFFSET('セット情報（イレギュラーサンプル）'!$N$2,MATCH($G35,BカートセットID入力!$L$4:$L$150,0),COLUMN()-COLUMN($T30)),""))))</f>
        <v/>
      </c>
      <c r="AM35" s="53" t="str">
        <f ca="1">IFERROR(OFFSET('セット情報(宅配便）'!$P$2,MATCH($G35,BカートセットID入力!$C$4:$C$150,0),COLUMN()-COLUMN($T30)),IFERROR(OFFSET('セット情報(業務便）'!$P$2,MATCH($G35,BカートセットID入力!$F$4:$F$150,0),COLUMN()-COLUMN($T30)),IFERROR(OFFSET('セット情報（サンプル）'!$N$2,MATCH($G35,BカートセットID入力!$I$4:$I$150,0),COLUMN()-COLUMN($T30)),IFERROR(OFFSET('セット情報（イレギュラーサンプル）'!$N$2,MATCH($G35,BカートセットID入力!$L$4:$L$150,0),COLUMN()-COLUMN($T30)),""))))</f>
        <v/>
      </c>
      <c r="AN35" s="53" t="str">
        <f ca="1">IFERROR(OFFSET('セット情報(宅配便）'!$P$2,MATCH($G35,BカートセットID入力!$C$4:$C$150,0),COLUMN()-COLUMN($T30)),IFERROR(OFFSET('セット情報(業務便）'!$P$2,MATCH($G35,BカートセットID入力!$F$4:$F$150,0),COLUMN()-COLUMN($T30)),IFERROR(OFFSET('セット情報（サンプル）'!$N$2,MATCH($G35,BカートセットID入力!$I$4:$I$150,0),COLUMN()-COLUMN($T30)),IFERROR(OFFSET('セット情報（イレギュラーサンプル）'!$N$2,MATCH($G35,BカートセットID入力!$L$4:$L$150,0),COLUMN()-COLUMN($T30)),""))))</f>
        <v/>
      </c>
      <c r="AO35" s="53" t="str">
        <f ca="1">IFERROR(OFFSET('セット情報(宅配便）'!$P$2,MATCH($G35,BカートセットID入力!$C$4:$C$150,0),COLUMN()-COLUMN($T30)),IFERROR(OFFSET('セット情報(業務便）'!$P$2,MATCH($G35,BカートセットID入力!$F$4:$F$150,0),COLUMN()-COLUMN($T30)),IFERROR(OFFSET('セット情報（サンプル）'!$N$2,MATCH($G35,BカートセットID入力!$I$4:$I$150,0),COLUMN()-COLUMN($T30)),IFERROR(OFFSET('セット情報（イレギュラーサンプル）'!$N$2,MATCH($G35,BカートセットID入力!$L$4:$L$150,0),COLUMN()-COLUMN($T30)),""))))</f>
        <v/>
      </c>
      <c r="AP35" s="53" t="str">
        <f ca="1">IFERROR(OFFSET('セット情報(宅配便）'!$P$2,MATCH($G35,BカートセットID入力!$C$4:$C$150,0),COLUMN()-COLUMN($T30)),IFERROR(OFFSET('セット情報(業務便）'!$P$2,MATCH($G35,BカートセットID入力!$F$4:$F$150,0),COLUMN()-COLUMN($T30)),IFERROR(OFFSET('セット情報（サンプル）'!$N$2,MATCH($G35,BカートセットID入力!$I$4:$I$150,0),COLUMN()-COLUMN($T30)),IFERROR(OFFSET('セット情報（イレギュラーサンプル）'!$N$2,MATCH($G35,BカートセットID入力!$L$4:$L$150,0),COLUMN()-COLUMN($T30)),""))))</f>
        <v/>
      </c>
      <c r="AQ35" s="53" t="str">
        <f ca="1">IFERROR(OFFSET('セット情報(宅配便）'!$P$2,MATCH($G35,BカートセットID入力!$C$4:$C$150,0),COLUMN()-COLUMN($T30)),IFERROR(OFFSET('セット情報(業務便）'!$P$2,MATCH($G35,BカートセットID入力!$F$4:$F$150,0),COLUMN()-COLUMN($T30)),IFERROR(OFFSET('セット情報（サンプル）'!$N$2,MATCH($G35,BカートセットID入力!$I$4:$I$150,0),COLUMN()-COLUMN($T30)),IFERROR(OFFSET('セット情報（イレギュラーサンプル）'!$N$2,MATCH($G35,BカートセットID入力!$L$4:$L$150,0),COLUMN()-COLUMN($T30)),""))))</f>
        <v/>
      </c>
      <c r="AR35" s="53" t="str">
        <f ca="1">IFERROR(OFFSET('セット情報(宅配便）'!$P$2,MATCH($G35,BカートセットID入力!$C$4:$C$150,0),COLUMN()-COLUMN($T30)),IFERROR(OFFSET('セット情報(業務便）'!$P$2,MATCH($G35,BカートセットID入力!$F$4:$F$150,0),COLUMN()-COLUMN($T30)),IFERROR(OFFSET('セット情報（サンプル）'!$N$2,MATCH($G35,BカートセットID入力!$I$4:$I$150,0),COLUMN()-COLUMN($T30)),IFERROR(OFFSET('セット情報（イレギュラーサンプル）'!$N$2,MATCH($G35,BカートセットID入力!$L$4:$L$150,0),COLUMN()-COLUMN($T30)),""))))</f>
        <v/>
      </c>
      <c r="AS35" s="53" t="str">
        <f ca="1">IFERROR(OFFSET('セット情報(宅配便）'!$P$2,MATCH($G35,BカートセットID入力!$C$4:$C$150,0),COLUMN()-COLUMN($T30)),IFERROR(OFFSET('セット情報(業務便）'!$P$2,MATCH($G35,BカートセットID入力!$F$4:$F$150,0),COLUMN()-COLUMN($T30)),IFERROR(OFFSET('セット情報（サンプル）'!$N$2,MATCH($G35,BカートセットID入力!$I$4:$I$150,0),COLUMN()-COLUMN($T30)),IFERROR(OFFSET('セット情報（イレギュラーサンプル）'!$N$2,MATCH($G35,BカートセットID入力!$L$4:$L$150,0),COLUMN()-COLUMN($T30)),""))))</f>
        <v/>
      </c>
    </row>
    <row r="36" spans="1:45">
      <c r="A36" s="53" t="str">
        <f>IF(ISBLANK(現行セット情報CSV!A36),"",現行セット情報CSV!A36)</f>
        <v/>
      </c>
      <c r="B36" s="53" t="str">
        <f>IF(ISBLANK(現行セット情報CSV!B36),"",現行セット情報CSV!B36)</f>
        <v/>
      </c>
      <c r="C36" s="53" t="str">
        <f>IF(ISBLANK(現行セット情報CSV!C36),"",現行セット情報CSV!C36)</f>
        <v/>
      </c>
      <c r="D36" s="53" t="str">
        <f>IF(ISBLANK(現行セット情報CSV!D36),"",現行セット情報CSV!D36)</f>
        <v/>
      </c>
      <c r="E36" s="53" t="str">
        <f>IF(ISBLANK(現行セット情報CSV!E36),"",現行セット情報CSV!E36)</f>
        <v/>
      </c>
      <c r="F36" s="53" t="str">
        <f>IF(ISBLANK(現行セット情報CSV!F36),"",現行セット情報CSV!F36)</f>
        <v/>
      </c>
      <c r="G36" s="53" t="str">
        <f>IF(ISBLANK(現行セット情報CSV!G36),"",現行セット情報CSV!G36)</f>
        <v/>
      </c>
      <c r="H36" s="53" t="str">
        <f>IF(ISBLANK(現行セット情報CSV!H36),"",現行セット情報CSV!H36)</f>
        <v/>
      </c>
      <c r="I36" s="53" t="str">
        <f>IF(ISBLANK(現行セット情報CSV!I36),"",現行セット情報CSV!I36)</f>
        <v/>
      </c>
      <c r="J36" s="53" t="str">
        <f>IF(ISBLANK(現行セット情報CSV!J36),"",現行セット情報CSV!J36)</f>
        <v/>
      </c>
      <c r="K36" s="53" t="str">
        <f>IF(ISBLANK(現行セット情報CSV!K36),"",現行セット情報CSV!K36)</f>
        <v/>
      </c>
      <c r="L36" s="53" t="str">
        <f>IF(ISBLANK(現行セット情報CSV!L36),"",現行セット情報CSV!L36)</f>
        <v/>
      </c>
      <c r="M36" s="53" t="str">
        <f>IF(ISBLANK(現行セット情報CSV!M36),"",現行セット情報CSV!M36)</f>
        <v/>
      </c>
      <c r="N36" s="53" t="str">
        <f>IF(ISBLANK(現行セット情報CSV!N36),"",現行セット情報CSV!N36)</f>
        <v/>
      </c>
      <c r="O36" s="53" t="str">
        <f>IF(ISBLANK(現行セット情報CSV!O36),"",現行セット情報CSV!O36)</f>
        <v/>
      </c>
      <c r="P36" s="53" t="str">
        <f>IF(ISBLANK(現行セット情報CSV!P36),"",現行セット情報CSV!P36)</f>
        <v/>
      </c>
      <c r="Q36" s="53" t="str">
        <f>IF(ISBLANK(現行セット情報CSV!Q36),"",現行セット情報CSV!Q36)</f>
        <v/>
      </c>
      <c r="R36" s="53" t="str">
        <f>IF(ISBLANK(現行セット情報CSV!R36),"",現行セット情報CSV!R36)</f>
        <v/>
      </c>
      <c r="S36" s="53" t="str">
        <f>IF(ISBLANK(現行セット情報CSV!S36),"",現行セット情報CSV!S36)</f>
        <v/>
      </c>
      <c r="T36" s="53" t="str">
        <f ca="1">IFERROR(OFFSET('セット情報(宅配便）'!$P$2,MATCH($G36,BカートセットID入力!$C$4:$C$150,0),COLUMN()-COLUMN($T31)),IFERROR(OFFSET('セット情報(業務便）'!$P$2,MATCH($G36,BカートセットID入力!$F$4:$F$150,0),COLUMN()-COLUMN($T31)),IFERROR(OFFSET('セット情報（サンプル）'!$N$2,MATCH($G36,BカートセットID入力!$I$4:$I$150,0),COLUMN()-COLUMN($T31)),IFERROR(OFFSET('セット情報（イレギュラーサンプル）'!$N$2,MATCH($G36,BカートセットID入力!$L$4:$L$150,0),COLUMN()-COLUMN($T31)),""))))</f>
        <v/>
      </c>
      <c r="U36" s="53" t="str">
        <f ca="1">IFERROR(OFFSET('セット情報(宅配便）'!$P$2,MATCH($G36,BカートセットID入力!$C$4:$C$150,0),COLUMN()-COLUMN($T31)),IFERROR(OFFSET('セット情報(業務便）'!$P$2,MATCH($G36,BカートセットID入力!$F$4:$F$150,0),COLUMN()-COLUMN($T31)),IFERROR(OFFSET('セット情報（サンプル）'!$N$2,MATCH($G36,BカートセットID入力!$I$4:$I$150,0),COLUMN()-COLUMN($T31)),IFERROR(OFFSET('セット情報（イレギュラーサンプル）'!$N$2,MATCH($G36,BカートセットID入力!$L$4:$L$150,0),COLUMN()-COLUMN($T31)),""))))</f>
        <v/>
      </c>
      <c r="V36" s="53" t="str">
        <f ca="1">IFERROR(OFFSET('セット情報(宅配便）'!$P$2,MATCH($G36,BカートセットID入力!$C$4:$C$150,0),COLUMN()-COLUMN($T31)),IFERROR(OFFSET('セット情報(業務便）'!$P$2,MATCH($G36,BカートセットID入力!$F$4:$F$150,0),COLUMN()-COLUMN($T31)),IFERROR(OFFSET('セット情報（サンプル）'!$N$2,MATCH($G36,BカートセットID入力!$I$4:$I$150,0),COLUMN()-COLUMN($T31)),IFERROR(OFFSET('セット情報（イレギュラーサンプル）'!$N$2,MATCH($G36,BカートセットID入力!$L$4:$L$150,0),COLUMN()-COLUMN($T31)),""))))</f>
        <v/>
      </c>
      <c r="W36" s="53" t="str">
        <f ca="1">IFERROR(OFFSET('セット情報(宅配便）'!$P$2,MATCH($G36,BカートセットID入力!$C$4:$C$150,0),COLUMN()-COLUMN($T31)),IFERROR(OFFSET('セット情報(業務便）'!$P$2,MATCH($G36,BカートセットID入力!$F$4:$F$150,0),COLUMN()-COLUMN($T31)),IFERROR(OFFSET('セット情報（サンプル）'!$N$2,MATCH($G36,BカートセットID入力!$I$4:$I$150,0),COLUMN()-COLUMN($T31)),IFERROR(OFFSET('セット情報（イレギュラーサンプル）'!$N$2,MATCH($G36,BカートセットID入力!$L$4:$L$150,0),COLUMN()-COLUMN($T31)),""))))</f>
        <v/>
      </c>
      <c r="X36" s="53" t="str">
        <f ca="1">IFERROR(OFFSET('セット情報(宅配便）'!$P$2,MATCH($G36,BカートセットID入力!$C$4:$C$150,0),COLUMN()-COLUMN($T31)),IFERROR(OFFSET('セット情報(業務便）'!$P$2,MATCH($G36,BカートセットID入力!$F$4:$F$150,0),COLUMN()-COLUMN($T31)),IFERROR(OFFSET('セット情報（サンプル）'!$N$2,MATCH($G36,BカートセットID入力!$I$4:$I$150,0),COLUMN()-COLUMN($T31)),IFERROR(OFFSET('セット情報（イレギュラーサンプル）'!$N$2,MATCH($G36,BカートセットID入力!$L$4:$L$150,0),COLUMN()-COLUMN($T31)),""))))</f>
        <v/>
      </c>
      <c r="Y36" s="53" t="str">
        <f ca="1">IFERROR(OFFSET('セット情報(宅配便）'!$P$2,MATCH($G36,BカートセットID入力!$C$4:$C$150,0),COLUMN()-COLUMN($T31)),IFERROR(OFFSET('セット情報(業務便）'!$P$2,MATCH($G36,BカートセットID入力!$F$4:$F$150,0),COLUMN()-COLUMN($T31)),IFERROR(OFFSET('セット情報（サンプル）'!$N$2,MATCH($G36,BカートセットID入力!$I$4:$I$150,0),COLUMN()-COLUMN($T31)),IFERROR(OFFSET('セット情報（イレギュラーサンプル）'!$N$2,MATCH($G36,BカートセットID入力!$L$4:$L$150,0),COLUMN()-COLUMN($T31)),""))))</f>
        <v/>
      </c>
      <c r="Z36" s="53" t="str">
        <f ca="1">IFERROR(OFFSET('セット情報(宅配便）'!$P$2,MATCH($G36,BカートセットID入力!$C$4:$C$150,0),COLUMN()-COLUMN($T31)),IFERROR(OFFSET('セット情報(業務便）'!$P$2,MATCH($G36,BカートセットID入力!$F$4:$F$150,0),COLUMN()-COLUMN($T31)),IFERROR(OFFSET('セット情報（サンプル）'!$N$2,MATCH($G36,BカートセットID入力!$I$4:$I$150,0),COLUMN()-COLUMN($T31)),IFERROR(OFFSET('セット情報（イレギュラーサンプル）'!$N$2,MATCH($G36,BカートセットID入力!$L$4:$L$150,0),COLUMN()-COLUMN($T31)),""))))</f>
        <v/>
      </c>
      <c r="AA36" s="53" t="str">
        <f ca="1">IFERROR(OFFSET('セット情報(宅配便）'!$P$2,MATCH($G36,BカートセットID入力!$C$4:$C$150,0),COLUMN()-COLUMN($T31)),IFERROR(OFFSET('セット情報(業務便）'!$P$2,MATCH($G36,BカートセットID入力!$F$4:$F$150,0),COLUMN()-COLUMN($T31)),IFERROR(OFFSET('セット情報（サンプル）'!$N$2,MATCH($G36,BカートセットID入力!$I$4:$I$150,0),COLUMN()-COLUMN($T31)),IFERROR(OFFSET('セット情報（イレギュラーサンプル）'!$N$2,MATCH($G36,BカートセットID入力!$L$4:$L$150,0),COLUMN()-COLUMN($T31)),""))))</f>
        <v/>
      </c>
      <c r="AB36" s="53" t="str">
        <f ca="1">IFERROR(OFFSET('セット情報(宅配便）'!$P$2,MATCH($G36,BカートセットID入力!$C$4:$C$150,0),COLUMN()-COLUMN($T31)),IFERROR(OFFSET('セット情報(業務便）'!$P$2,MATCH($G36,BカートセットID入力!$F$4:$F$150,0),COLUMN()-COLUMN($T31)),IFERROR(OFFSET('セット情報（サンプル）'!$N$2,MATCH($G36,BカートセットID入力!$I$4:$I$150,0),COLUMN()-COLUMN($T31)),IFERROR(OFFSET('セット情報（イレギュラーサンプル）'!$N$2,MATCH($G36,BカートセットID入力!$L$4:$L$150,0),COLUMN()-COLUMN($T31)),""))))</f>
        <v/>
      </c>
      <c r="AC36" s="53" t="str">
        <f ca="1">IFERROR(OFFSET('セット情報(宅配便）'!$P$2,MATCH($G36,BカートセットID入力!$C$4:$C$150,0),COLUMN()-COLUMN($T31)),IFERROR(OFFSET('セット情報(業務便）'!$P$2,MATCH($G36,BカートセットID入力!$F$4:$F$150,0),COLUMN()-COLUMN($T31)),IFERROR(OFFSET('セット情報（サンプル）'!$N$2,MATCH($G36,BカートセットID入力!$I$4:$I$150,0),COLUMN()-COLUMN($T31)),IFERROR(OFFSET('セット情報（イレギュラーサンプル）'!$N$2,MATCH($G36,BカートセットID入力!$L$4:$L$150,0),COLUMN()-COLUMN($T31)),""))))</f>
        <v/>
      </c>
      <c r="AD36" s="53" t="str">
        <f ca="1">IFERROR(OFFSET('セット情報(宅配便）'!$P$2,MATCH($G36,BカートセットID入力!$C$4:$C$150,0),COLUMN()-COLUMN($T31)),IFERROR(OFFSET('セット情報(業務便）'!$P$2,MATCH($G36,BカートセットID入力!$F$4:$F$150,0),COLUMN()-COLUMN($T31)),IFERROR(OFFSET('セット情報（サンプル）'!$N$2,MATCH($G36,BカートセットID入力!$I$4:$I$150,0),COLUMN()-COLUMN($T31)),IFERROR(OFFSET('セット情報（イレギュラーサンプル）'!$N$2,MATCH($G36,BカートセットID入力!$L$4:$L$150,0),COLUMN()-COLUMN($T31)),""))))</f>
        <v/>
      </c>
      <c r="AE36" s="53" t="str">
        <f ca="1">IFERROR(OFFSET('セット情報(宅配便）'!$P$2,MATCH($G36,BカートセットID入力!$C$4:$C$150,0),COLUMN()-COLUMN($T31)),IFERROR(OFFSET('セット情報(業務便）'!$P$2,MATCH($G36,BカートセットID入力!$F$4:$F$150,0),COLUMN()-COLUMN($T31)),IFERROR(OFFSET('セット情報（サンプル）'!$N$2,MATCH($G36,BカートセットID入力!$I$4:$I$150,0),COLUMN()-COLUMN($T31)),IFERROR(OFFSET('セット情報（イレギュラーサンプル）'!$N$2,MATCH($G36,BカートセットID入力!$L$4:$L$150,0),COLUMN()-COLUMN($T31)),""))))</f>
        <v/>
      </c>
      <c r="AF36" s="53" t="str">
        <f ca="1">IFERROR(OFFSET('セット情報(宅配便）'!$P$2,MATCH($G36,BカートセットID入力!$C$4:$C$150,0),COLUMN()-COLUMN($T31)),IFERROR(OFFSET('セット情報(業務便）'!$P$2,MATCH($G36,BカートセットID入力!$F$4:$F$150,0),COLUMN()-COLUMN($T31)),IFERROR(OFFSET('セット情報（サンプル）'!$N$2,MATCH($G36,BカートセットID入力!$I$4:$I$150,0),COLUMN()-COLUMN($T31)),IFERROR(OFFSET('セット情報（イレギュラーサンプル）'!$N$2,MATCH($G36,BカートセットID入力!$L$4:$L$150,0),COLUMN()-COLUMN($T31)),""))))</f>
        <v/>
      </c>
      <c r="AG36" s="53" t="str">
        <f ca="1">IFERROR(OFFSET('セット情報(宅配便）'!$P$2,MATCH($G36,BカートセットID入力!$C$4:$C$150,0),COLUMN()-COLUMN($T31)),IFERROR(OFFSET('セット情報(業務便）'!$P$2,MATCH($G36,BカートセットID入力!$F$4:$F$150,0),COLUMN()-COLUMN($T31)),IFERROR(OFFSET('セット情報（サンプル）'!$N$2,MATCH($G36,BカートセットID入力!$I$4:$I$150,0),COLUMN()-COLUMN($T31)),IFERROR(OFFSET('セット情報（イレギュラーサンプル）'!$N$2,MATCH($G36,BカートセットID入力!$L$4:$L$150,0),COLUMN()-COLUMN($T31)),""))))</f>
        <v/>
      </c>
      <c r="AH36" s="53" t="str">
        <f ca="1">IFERROR(OFFSET('セット情報(宅配便）'!$P$2,MATCH($G36,BカートセットID入力!$C$4:$C$150,0),COLUMN()-COLUMN($T31)),IFERROR(OFFSET('セット情報(業務便）'!$P$2,MATCH($G36,BカートセットID入力!$F$4:$F$150,0),COLUMN()-COLUMN($T31)),IFERROR(OFFSET('セット情報（サンプル）'!$N$2,MATCH($G36,BカートセットID入力!$I$4:$I$150,0),COLUMN()-COLUMN($T31)),IFERROR(OFFSET('セット情報（イレギュラーサンプル）'!$N$2,MATCH($G36,BカートセットID入力!$L$4:$L$150,0),COLUMN()-COLUMN($T31)),""))))</f>
        <v/>
      </c>
      <c r="AI36" s="53" t="str">
        <f ca="1">IFERROR(OFFSET('セット情報(宅配便）'!$P$2,MATCH($G36,BカートセットID入力!$C$4:$C$150,0),COLUMN()-COLUMN($T31)),IFERROR(OFFSET('セット情報(業務便）'!$P$2,MATCH($G36,BカートセットID入力!$F$4:$F$150,0),COLUMN()-COLUMN($T31)),IFERROR(OFFSET('セット情報（サンプル）'!$N$2,MATCH($G36,BカートセットID入力!$I$4:$I$150,0),COLUMN()-COLUMN($T31)),IFERROR(OFFSET('セット情報（イレギュラーサンプル）'!$N$2,MATCH($G36,BカートセットID入力!$L$4:$L$150,0),COLUMN()-COLUMN($T31)),""))))</f>
        <v/>
      </c>
      <c r="AJ36" s="53" t="str">
        <f ca="1">IFERROR(OFFSET('セット情報(宅配便）'!$P$2,MATCH($G36,BカートセットID入力!$C$4:$C$150,0),COLUMN()-COLUMN($T31)),IFERROR(OFFSET('セット情報(業務便）'!$P$2,MATCH($G36,BカートセットID入力!$F$4:$F$150,0),COLUMN()-COLUMN($T31)),IFERROR(OFFSET('セット情報（サンプル）'!$N$2,MATCH($G36,BカートセットID入力!$I$4:$I$150,0),COLUMN()-COLUMN($T31)),IFERROR(OFFSET('セット情報（イレギュラーサンプル）'!$N$2,MATCH($G36,BカートセットID入力!$L$4:$L$150,0),COLUMN()-COLUMN($T31)),""))))</f>
        <v/>
      </c>
      <c r="AK36" s="53" t="str">
        <f ca="1">IFERROR(OFFSET('セット情報(宅配便）'!$P$2,MATCH($G36,BカートセットID入力!$C$4:$C$150,0),COLUMN()-COLUMN($T31)),IFERROR(OFFSET('セット情報(業務便）'!$P$2,MATCH($G36,BカートセットID入力!$F$4:$F$150,0),COLUMN()-COLUMN($T31)),IFERROR(OFFSET('セット情報（サンプル）'!$N$2,MATCH($G36,BカートセットID入力!$I$4:$I$150,0),COLUMN()-COLUMN($T31)),IFERROR(OFFSET('セット情報（イレギュラーサンプル）'!$N$2,MATCH($G36,BカートセットID入力!$L$4:$L$150,0),COLUMN()-COLUMN($T31)),""))))</f>
        <v/>
      </c>
      <c r="AL36" s="53" t="str">
        <f ca="1">IFERROR(OFFSET('セット情報(宅配便）'!$P$2,MATCH($G36,BカートセットID入力!$C$4:$C$150,0),COLUMN()-COLUMN($T31)),IFERROR(OFFSET('セット情報(業務便）'!$P$2,MATCH($G36,BカートセットID入力!$F$4:$F$150,0),COLUMN()-COLUMN($T31)),IFERROR(OFFSET('セット情報（サンプル）'!$N$2,MATCH($G36,BカートセットID入力!$I$4:$I$150,0),COLUMN()-COLUMN($T31)),IFERROR(OFFSET('セット情報（イレギュラーサンプル）'!$N$2,MATCH($G36,BカートセットID入力!$L$4:$L$150,0),COLUMN()-COLUMN($T31)),""))))</f>
        <v/>
      </c>
      <c r="AM36" s="53" t="str">
        <f ca="1">IFERROR(OFFSET('セット情報(宅配便）'!$P$2,MATCH($G36,BカートセットID入力!$C$4:$C$150,0),COLUMN()-COLUMN($T31)),IFERROR(OFFSET('セット情報(業務便）'!$P$2,MATCH($G36,BカートセットID入力!$F$4:$F$150,0),COLUMN()-COLUMN($T31)),IFERROR(OFFSET('セット情報（サンプル）'!$N$2,MATCH($G36,BカートセットID入力!$I$4:$I$150,0),COLUMN()-COLUMN($T31)),IFERROR(OFFSET('セット情報（イレギュラーサンプル）'!$N$2,MATCH($G36,BカートセットID入力!$L$4:$L$150,0),COLUMN()-COLUMN($T31)),""))))</f>
        <v/>
      </c>
      <c r="AN36" s="53" t="str">
        <f ca="1">IFERROR(OFFSET('セット情報(宅配便）'!$P$2,MATCH($G36,BカートセットID入力!$C$4:$C$150,0),COLUMN()-COLUMN($T31)),IFERROR(OFFSET('セット情報(業務便）'!$P$2,MATCH($G36,BカートセットID入力!$F$4:$F$150,0),COLUMN()-COLUMN($T31)),IFERROR(OFFSET('セット情報（サンプル）'!$N$2,MATCH($G36,BカートセットID入力!$I$4:$I$150,0),COLUMN()-COLUMN($T31)),IFERROR(OFFSET('セット情報（イレギュラーサンプル）'!$N$2,MATCH($G36,BカートセットID入力!$L$4:$L$150,0),COLUMN()-COLUMN($T31)),""))))</f>
        <v/>
      </c>
      <c r="AO36" s="53" t="str">
        <f ca="1">IFERROR(OFFSET('セット情報(宅配便）'!$P$2,MATCH($G36,BカートセットID入力!$C$4:$C$150,0),COLUMN()-COLUMN($T31)),IFERROR(OFFSET('セット情報(業務便）'!$P$2,MATCH($G36,BカートセットID入力!$F$4:$F$150,0),COLUMN()-COLUMN($T31)),IFERROR(OFFSET('セット情報（サンプル）'!$N$2,MATCH($G36,BカートセットID入力!$I$4:$I$150,0),COLUMN()-COLUMN($T31)),IFERROR(OFFSET('セット情報（イレギュラーサンプル）'!$N$2,MATCH($G36,BカートセットID入力!$L$4:$L$150,0),COLUMN()-COLUMN($T31)),""))))</f>
        <v/>
      </c>
      <c r="AP36" s="53" t="str">
        <f ca="1">IFERROR(OFFSET('セット情報(宅配便）'!$P$2,MATCH($G36,BカートセットID入力!$C$4:$C$150,0),COLUMN()-COLUMN($T31)),IFERROR(OFFSET('セット情報(業務便）'!$P$2,MATCH($G36,BカートセットID入力!$F$4:$F$150,0),COLUMN()-COLUMN($T31)),IFERROR(OFFSET('セット情報（サンプル）'!$N$2,MATCH($G36,BカートセットID入力!$I$4:$I$150,0),COLUMN()-COLUMN($T31)),IFERROR(OFFSET('セット情報（イレギュラーサンプル）'!$N$2,MATCH($G36,BカートセットID入力!$L$4:$L$150,0),COLUMN()-COLUMN($T31)),""))))</f>
        <v/>
      </c>
      <c r="AQ36" s="53" t="str">
        <f ca="1">IFERROR(OFFSET('セット情報(宅配便）'!$P$2,MATCH($G36,BカートセットID入力!$C$4:$C$150,0),COLUMN()-COLUMN($T31)),IFERROR(OFFSET('セット情報(業務便）'!$P$2,MATCH($G36,BカートセットID入力!$F$4:$F$150,0),COLUMN()-COLUMN($T31)),IFERROR(OFFSET('セット情報（サンプル）'!$N$2,MATCH($G36,BカートセットID入力!$I$4:$I$150,0),COLUMN()-COLUMN($T31)),IFERROR(OFFSET('セット情報（イレギュラーサンプル）'!$N$2,MATCH($G36,BカートセットID入力!$L$4:$L$150,0),COLUMN()-COLUMN($T31)),""))))</f>
        <v/>
      </c>
      <c r="AR36" s="53" t="str">
        <f ca="1">IFERROR(OFFSET('セット情報(宅配便）'!$P$2,MATCH($G36,BカートセットID入力!$C$4:$C$150,0),COLUMN()-COLUMN($T31)),IFERROR(OFFSET('セット情報(業務便）'!$P$2,MATCH($G36,BカートセットID入力!$F$4:$F$150,0),COLUMN()-COLUMN($T31)),IFERROR(OFFSET('セット情報（サンプル）'!$N$2,MATCH($G36,BカートセットID入力!$I$4:$I$150,0),COLUMN()-COLUMN($T31)),IFERROR(OFFSET('セット情報（イレギュラーサンプル）'!$N$2,MATCH($G36,BカートセットID入力!$L$4:$L$150,0),COLUMN()-COLUMN($T31)),""))))</f>
        <v/>
      </c>
      <c r="AS36" s="53" t="str">
        <f ca="1">IFERROR(OFFSET('セット情報(宅配便）'!$P$2,MATCH($G36,BカートセットID入力!$C$4:$C$150,0),COLUMN()-COLUMN($T31)),IFERROR(OFFSET('セット情報(業務便）'!$P$2,MATCH($G36,BカートセットID入力!$F$4:$F$150,0),COLUMN()-COLUMN($T31)),IFERROR(OFFSET('セット情報（サンプル）'!$N$2,MATCH($G36,BカートセットID入力!$I$4:$I$150,0),COLUMN()-COLUMN($T31)),IFERROR(OFFSET('セット情報（イレギュラーサンプル）'!$N$2,MATCH($G36,BカートセットID入力!$L$4:$L$150,0),COLUMN()-COLUMN($T31)),""))))</f>
        <v/>
      </c>
    </row>
    <row r="37" spans="1:45">
      <c r="A37" s="53" t="str">
        <f>IF(ISBLANK(現行セット情報CSV!A37),"",現行セット情報CSV!A37)</f>
        <v/>
      </c>
      <c r="B37" s="53" t="str">
        <f>IF(ISBLANK(現行セット情報CSV!B37),"",現行セット情報CSV!B37)</f>
        <v/>
      </c>
      <c r="C37" s="53" t="str">
        <f>IF(ISBLANK(現行セット情報CSV!C37),"",現行セット情報CSV!C37)</f>
        <v/>
      </c>
      <c r="D37" s="53" t="str">
        <f>IF(ISBLANK(現行セット情報CSV!D37),"",現行セット情報CSV!D37)</f>
        <v/>
      </c>
      <c r="E37" s="53" t="str">
        <f>IF(ISBLANK(現行セット情報CSV!E37),"",現行セット情報CSV!E37)</f>
        <v/>
      </c>
      <c r="F37" s="53" t="str">
        <f>IF(ISBLANK(現行セット情報CSV!F37),"",現行セット情報CSV!F37)</f>
        <v/>
      </c>
      <c r="G37" s="53" t="str">
        <f>IF(ISBLANK(現行セット情報CSV!G37),"",現行セット情報CSV!G37)</f>
        <v/>
      </c>
      <c r="H37" s="53" t="str">
        <f>IF(ISBLANK(現行セット情報CSV!H37),"",現行セット情報CSV!H37)</f>
        <v/>
      </c>
      <c r="I37" s="53" t="str">
        <f>IF(ISBLANK(現行セット情報CSV!I37),"",現行セット情報CSV!I37)</f>
        <v/>
      </c>
      <c r="J37" s="53" t="str">
        <f>IF(ISBLANK(現行セット情報CSV!J37),"",現行セット情報CSV!J37)</f>
        <v/>
      </c>
      <c r="K37" s="53" t="str">
        <f>IF(ISBLANK(現行セット情報CSV!K37),"",現行セット情報CSV!K37)</f>
        <v/>
      </c>
      <c r="L37" s="53" t="str">
        <f>IF(ISBLANK(現行セット情報CSV!L37),"",現行セット情報CSV!L37)</f>
        <v/>
      </c>
      <c r="M37" s="53" t="str">
        <f>IF(ISBLANK(現行セット情報CSV!M37),"",現行セット情報CSV!M37)</f>
        <v/>
      </c>
      <c r="N37" s="53" t="str">
        <f>IF(ISBLANK(現行セット情報CSV!N37),"",現行セット情報CSV!N37)</f>
        <v/>
      </c>
      <c r="O37" s="53" t="str">
        <f>IF(ISBLANK(現行セット情報CSV!O37),"",現行セット情報CSV!O37)</f>
        <v/>
      </c>
      <c r="P37" s="53" t="str">
        <f>IF(ISBLANK(現行セット情報CSV!P37),"",現行セット情報CSV!P37)</f>
        <v/>
      </c>
      <c r="Q37" s="53" t="str">
        <f>IF(ISBLANK(現行セット情報CSV!Q37),"",現行セット情報CSV!Q37)</f>
        <v/>
      </c>
      <c r="R37" s="53" t="str">
        <f>IF(ISBLANK(現行セット情報CSV!R37),"",現行セット情報CSV!R37)</f>
        <v/>
      </c>
      <c r="S37" s="53" t="str">
        <f>IF(ISBLANK(現行セット情報CSV!S37),"",現行セット情報CSV!S37)</f>
        <v/>
      </c>
      <c r="T37" s="53" t="str">
        <f ca="1">IFERROR(OFFSET('セット情報(宅配便）'!$P$2,MATCH($G37,BカートセットID入力!$C$4:$C$150,0),COLUMN()-COLUMN($T32)),IFERROR(OFFSET('セット情報(業務便）'!$P$2,MATCH($G37,BカートセットID入力!$F$4:$F$150,0),COLUMN()-COLUMN($T32)),IFERROR(OFFSET('セット情報（サンプル）'!$N$2,MATCH($G37,BカートセットID入力!$I$4:$I$150,0),COLUMN()-COLUMN($T32)),IFERROR(OFFSET('セット情報（イレギュラーサンプル）'!$N$2,MATCH($G37,BカートセットID入力!$L$4:$L$150,0),COLUMN()-COLUMN($T32)),""))))</f>
        <v/>
      </c>
      <c r="U37" s="53" t="str">
        <f ca="1">IFERROR(OFFSET('セット情報(宅配便）'!$P$2,MATCH($G37,BカートセットID入力!$C$4:$C$150,0),COLUMN()-COLUMN($T32)),IFERROR(OFFSET('セット情報(業務便）'!$P$2,MATCH($G37,BカートセットID入力!$F$4:$F$150,0),COLUMN()-COLUMN($T32)),IFERROR(OFFSET('セット情報（サンプル）'!$N$2,MATCH($G37,BカートセットID入力!$I$4:$I$150,0),COLUMN()-COLUMN($T32)),IFERROR(OFFSET('セット情報（イレギュラーサンプル）'!$N$2,MATCH($G37,BカートセットID入力!$L$4:$L$150,0),COLUMN()-COLUMN($T32)),""))))</f>
        <v/>
      </c>
      <c r="V37" s="53" t="str">
        <f ca="1">IFERROR(OFFSET('セット情報(宅配便）'!$P$2,MATCH($G37,BカートセットID入力!$C$4:$C$150,0),COLUMN()-COLUMN($T32)),IFERROR(OFFSET('セット情報(業務便）'!$P$2,MATCH($G37,BカートセットID入力!$F$4:$F$150,0),COLUMN()-COLUMN($T32)),IFERROR(OFFSET('セット情報（サンプル）'!$N$2,MATCH($G37,BカートセットID入力!$I$4:$I$150,0),COLUMN()-COLUMN($T32)),IFERROR(OFFSET('セット情報（イレギュラーサンプル）'!$N$2,MATCH($G37,BカートセットID入力!$L$4:$L$150,0),COLUMN()-COLUMN($T32)),""))))</f>
        <v/>
      </c>
      <c r="W37" s="53" t="str">
        <f ca="1">IFERROR(OFFSET('セット情報(宅配便）'!$P$2,MATCH($G37,BカートセットID入力!$C$4:$C$150,0),COLUMN()-COLUMN($T32)),IFERROR(OFFSET('セット情報(業務便）'!$P$2,MATCH($G37,BカートセットID入力!$F$4:$F$150,0),COLUMN()-COLUMN($T32)),IFERROR(OFFSET('セット情報（サンプル）'!$N$2,MATCH($G37,BカートセットID入力!$I$4:$I$150,0),COLUMN()-COLUMN($T32)),IFERROR(OFFSET('セット情報（イレギュラーサンプル）'!$N$2,MATCH($G37,BカートセットID入力!$L$4:$L$150,0),COLUMN()-COLUMN($T32)),""))))</f>
        <v/>
      </c>
      <c r="X37" s="53" t="str">
        <f ca="1">IFERROR(OFFSET('セット情報(宅配便）'!$P$2,MATCH($G37,BカートセットID入力!$C$4:$C$150,0),COLUMN()-COLUMN($T32)),IFERROR(OFFSET('セット情報(業務便）'!$P$2,MATCH($G37,BカートセットID入力!$F$4:$F$150,0),COLUMN()-COLUMN($T32)),IFERROR(OFFSET('セット情報（サンプル）'!$N$2,MATCH($G37,BカートセットID入力!$I$4:$I$150,0),COLUMN()-COLUMN($T32)),IFERROR(OFFSET('セット情報（イレギュラーサンプル）'!$N$2,MATCH($G37,BカートセットID入力!$L$4:$L$150,0),COLUMN()-COLUMN($T32)),""))))</f>
        <v/>
      </c>
      <c r="Y37" s="53" t="str">
        <f ca="1">IFERROR(OFFSET('セット情報(宅配便）'!$P$2,MATCH($G37,BカートセットID入力!$C$4:$C$150,0),COLUMN()-COLUMN($T32)),IFERROR(OFFSET('セット情報(業務便）'!$P$2,MATCH($G37,BカートセットID入力!$F$4:$F$150,0),COLUMN()-COLUMN($T32)),IFERROR(OFFSET('セット情報（サンプル）'!$N$2,MATCH($G37,BカートセットID入力!$I$4:$I$150,0),COLUMN()-COLUMN($T32)),IFERROR(OFFSET('セット情報（イレギュラーサンプル）'!$N$2,MATCH($G37,BカートセットID入力!$L$4:$L$150,0),COLUMN()-COLUMN($T32)),""))))</f>
        <v/>
      </c>
      <c r="Z37" s="53" t="str">
        <f ca="1">IFERROR(OFFSET('セット情報(宅配便）'!$P$2,MATCH($G37,BカートセットID入力!$C$4:$C$150,0),COLUMN()-COLUMN($T32)),IFERROR(OFFSET('セット情報(業務便）'!$P$2,MATCH($G37,BカートセットID入力!$F$4:$F$150,0),COLUMN()-COLUMN($T32)),IFERROR(OFFSET('セット情報（サンプル）'!$N$2,MATCH($G37,BカートセットID入力!$I$4:$I$150,0),COLUMN()-COLUMN($T32)),IFERROR(OFFSET('セット情報（イレギュラーサンプル）'!$N$2,MATCH($G37,BカートセットID入力!$L$4:$L$150,0),COLUMN()-COLUMN($T32)),""))))</f>
        <v/>
      </c>
      <c r="AA37" s="53" t="str">
        <f ca="1">IFERROR(OFFSET('セット情報(宅配便）'!$P$2,MATCH($G37,BカートセットID入力!$C$4:$C$150,0),COLUMN()-COLUMN($T32)),IFERROR(OFFSET('セット情報(業務便）'!$P$2,MATCH($G37,BカートセットID入力!$F$4:$F$150,0),COLUMN()-COLUMN($T32)),IFERROR(OFFSET('セット情報（サンプル）'!$N$2,MATCH($G37,BカートセットID入力!$I$4:$I$150,0),COLUMN()-COLUMN($T32)),IFERROR(OFFSET('セット情報（イレギュラーサンプル）'!$N$2,MATCH($G37,BカートセットID入力!$L$4:$L$150,0),COLUMN()-COLUMN($T32)),""))))</f>
        <v/>
      </c>
      <c r="AB37" s="53" t="str">
        <f ca="1">IFERROR(OFFSET('セット情報(宅配便）'!$P$2,MATCH($G37,BカートセットID入力!$C$4:$C$150,0),COLUMN()-COLUMN($T32)),IFERROR(OFFSET('セット情報(業務便）'!$P$2,MATCH($G37,BカートセットID入力!$F$4:$F$150,0),COLUMN()-COLUMN($T32)),IFERROR(OFFSET('セット情報（サンプル）'!$N$2,MATCH($G37,BカートセットID入力!$I$4:$I$150,0),COLUMN()-COLUMN($T32)),IFERROR(OFFSET('セット情報（イレギュラーサンプル）'!$N$2,MATCH($G37,BカートセットID入力!$L$4:$L$150,0),COLUMN()-COLUMN($T32)),""))))</f>
        <v/>
      </c>
      <c r="AC37" s="53" t="str">
        <f ca="1">IFERROR(OFFSET('セット情報(宅配便）'!$P$2,MATCH($G37,BカートセットID入力!$C$4:$C$150,0),COLUMN()-COLUMN($T32)),IFERROR(OFFSET('セット情報(業務便）'!$P$2,MATCH($G37,BカートセットID入力!$F$4:$F$150,0),COLUMN()-COLUMN($T32)),IFERROR(OFFSET('セット情報（サンプル）'!$N$2,MATCH($G37,BカートセットID入力!$I$4:$I$150,0),COLUMN()-COLUMN($T32)),IFERROR(OFFSET('セット情報（イレギュラーサンプル）'!$N$2,MATCH($G37,BカートセットID入力!$L$4:$L$150,0),COLUMN()-COLUMN($T32)),""))))</f>
        <v/>
      </c>
      <c r="AD37" s="53" t="str">
        <f ca="1">IFERROR(OFFSET('セット情報(宅配便）'!$P$2,MATCH($G37,BカートセットID入力!$C$4:$C$150,0),COLUMN()-COLUMN($T32)),IFERROR(OFFSET('セット情報(業務便）'!$P$2,MATCH($G37,BカートセットID入力!$F$4:$F$150,0),COLUMN()-COLUMN($T32)),IFERROR(OFFSET('セット情報（サンプル）'!$N$2,MATCH($G37,BカートセットID入力!$I$4:$I$150,0),COLUMN()-COLUMN($T32)),IFERROR(OFFSET('セット情報（イレギュラーサンプル）'!$N$2,MATCH($G37,BカートセットID入力!$L$4:$L$150,0),COLUMN()-COLUMN($T32)),""))))</f>
        <v/>
      </c>
      <c r="AE37" s="53" t="str">
        <f ca="1">IFERROR(OFFSET('セット情報(宅配便）'!$P$2,MATCH($G37,BカートセットID入力!$C$4:$C$150,0),COLUMN()-COLUMN($T32)),IFERROR(OFFSET('セット情報(業務便）'!$P$2,MATCH($G37,BカートセットID入力!$F$4:$F$150,0),COLUMN()-COLUMN($T32)),IFERROR(OFFSET('セット情報（サンプル）'!$N$2,MATCH($G37,BカートセットID入力!$I$4:$I$150,0),COLUMN()-COLUMN($T32)),IFERROR(OFFSET('セット情報（イレギュラーサンプル）'!$N$2,MATCH($G37,BカートセットID入力!$L$4:$L$150,0),COLUMN()-COLUMN($T32)),""))))</f>
        <v/>
      </c>
      <c r="AF37" s="53" t="str">
        <f ca="1">IFERROR(OFFSET('セット情報(宅配便）'!$P$2,MATCH($G37,BカートセットID入力!$C$4:$C$150,0),COLUMN()-COLUMN($T32)),IFERROR(OFFSET('セット情報(業務便）'!$P$2,MATCH($G37,BカートセットID入力!$F$4:$F$150,0),COLUMN()-COLUMN($T32)),IFERROR(OFFSET('セット情報（サンプル）'!$N$2,MATCH($G37,BカートセットID入力!$I$4:$I$150,0),COLUMN()-COLUMN($T32)),IFERROR(OFFSET('セット情報（イレギュラーサンプル）'!$N$2,MATCH($G37,BカートセットID入力!$L$4:$L$150,0),COLUMN()-COLUMN($T32)),""))))</f>
        <v/>
      </c>
      <c r="AG37" s="53" t="str">
        <f ca="1">IFERROR(OFFSET('セット情報(宅配便）'!$P$2,MATCH($G37,BカートセットID入力!$C$4:$C$150,0),COLUMN()-COLUMN($T32)),IFERROR(OFFSET('セット情報(業務便）'!$P$2,MATCH($G37,BカートセットID入力!$F$4:$F$150,0),COLUMN()-COLUMN($T32)),IFERROR(OFFSET('セット情報（サンプル）'!$N$2,MATCH($G37,BカートセットID入力!$I$4:$I$150,0),COLUMN()-COLUMN($T32)),IFERROR(OFFSET('セット情報（イレギュラーサンプル）'!$N$2,MATCH($G37,BカートセットID入力!$L$4:$L$150,0),COLUMN()-COLUMN($T32)),""))))</f>
        <v/>
      </c>
      <c r="AH37" s="53" t="str">
        <f ca="1">IFERROR(OFFSET('セット情報(宅配便）'!$P$2,MATCH($G37,BカートセットID入力!$C$4:$C$150,0),COLUMN()-COLUMN($T32)),IFERROR(OFFSET('セット情報(業務便）'!$P$2,MATCH($G37,BカートセットID入力!$F$4:$F$150,0),COLUMN()-COLUMN($T32)),IFERROR(OFFSET('セット情報（サンプル）'!$N$2,MATCH($G37,BカートセットID入力!$I$4:$I$150,0),COLUMN()-COLUMN($T32)),IFERROR(OFFSET('セット情報（イレギュラーサンプル）'!$N$2,MATCH($G37,BカートセットID入力!$L$4:$L$150,0),COLUMN()-COLUMN($T32)),""))))</f>
        <v/>
      </c>
      <c r="AI37" s="53" t="str">
        <f ca="1">IFERROR(OFFSET('セット情報(宅配便）'!$P$2,MATCH($G37,BカートセットID入力!$C$4:$C$150,0),COLUMN()-COLUMN($T32)),IFERROR(OFFSET('セット情報(業務便）'!$P$2,MATCH($G37,BカートセットID入力!$F$4:$F$150,0),COLUMN()-COLUMN($T32)),IFERROR(OFFSET('セット情報（サンプル）'!$N$2,MATCH($G37,BカートセットID入力!$I$4:$I$150,0),COLUMN()-COLUMN($T32)),IFERROR(OFFSET('セット情報（イレギュラーサンプル）'!$N$2,MATCH($G37,BカートセットID入力!$L$4:$L$150,0),COLUMN()-COLUMN($T32)),""))))</f>
        <v/>
      </c>
      <c r="AJ37" s="53" t="str">
        <f ca="1">IFERROR(OFFSET('セット情報(宅配便）'!$P$2,MATCH($G37,BカートセットID入力!$C$4:$C$150,0),COLUMN()-COLUMN($T32)),IFERROR(OFFSET('セット情報(業務便）'!$P$2,MATCH($G37,BカートセットID入力!$F$4:$F$150,0),COLUMN()-COLUMN($T32)),IFERROR(OFFSET('セット情報（サンプル）'!$N$2,MATCH($G37,BカートセットID入力!$I$4:$I$150,0),COLUMN()-COLUMN($T32)),IFERROR(OFFSET('セット情報（イレギュラーサンプル）'!$N$2,MATCH($G37,BカートセットID入力!$L$4:$L$150,0),COLUMN()-COLUMN($T32)),""))))</f>
        <v/>
      </c>
      <c r="AK37" s="53" t="str">
        <f ca="1">IFERROR(OFFSET('セット情報(宅配便）'!$P$2,MATCH($G37,BカートセットID入力!$C$4:$C$150,0),COLUMN()-COLUMN($T32)),IFERROR(OFFSET('セット情報(業務便）'!$P$2,MATCH($G37,BカートセットID入力!$F$4:$F$150,0),COLUMN()-COLUMN($T32)),IFERROR(OFFSET('セット情報（サンプル）'!$N$2,MATCH($G37,BカートセットID入力!$I$4:$I$150,0),COLUMN()-COLUMN($T32)),IFERROR(OFFSET('セット情報（イレギュラーサンプル）'!$N$2,MATCH($G37,BカートセットID入力!$L$4:$L$150,0),COLUMN()-COLUMN($T32)),""))))</f>
        <v/>
      </c>
      <c r="AL37" s="53" t="str">
        <f ca="1">IFERROR(OFFSET('セット情報(宅配便）'!$P$2,MATCH($G37,BカートセットID入力!$C$4:$C$150,0),COLUMN()-COLUMN($T32)),IFERROR(OFFSET('セット情報(業務便）'!$P$2,MATCH($G37,BカートセットID入力!$F$4:$F$150,0),COLUMN()-COLUMN($T32)),IFERROR(OFFSET('セット情報（サンプル）'!$N$2,MATCH($G37,BカートセットID入力!$I$4:$I$150,0),COLUMN()-COLUMN($T32)),IFERROR(OFFSET('セット情報（イレギュラーサンプル）'!$N$2,MATCH($G37,BカートセットID入力!$L$4:$L$150,0),COLUMN()-COLUMN($T32)),""))))</f>
        <v/>
      </c>
      <c r="AM37" s="53" t="str">
        <f ca="1">IFERROR(OFFSET('セット情報(宅配便）'!$P$2,MATCH($G37,BカートセットID入力!$C$4:$C$150,0),COLUMN()-COLUMN($T32)),IFERROR(OFFSET('セット情報(業務便）'!$P$2,MATCH($G37,BカートセットID入力!$F$4:$F$150,0),COLUMN()-COLUMN($T32)),IFERROR(OFFSET('セット情報（サンプル）'!$N$2,MATCH($G37,BカートセットID入力!$I$4:$I$150,0),COLUMN()-COLUMN($T32)),IFERROR(OFFSET('セット情報（イレギュラーサンプル）'!$N$2,MATCH($G37,BカートセットID入力!$L$4:$L$150,0),COLUMN()-COLUMN($T32)),""))))</f>
        <v/>
      </c>
      <c r="AN37" s="53" t="str">
        <f ca="1">IFERROR(OFFSET('セット情報(宅配便）'!$P$2,MATCH($G37,BカートセットID入力!$C$4:$C$150,0),COLUMN()-COLUMN($T32)),IFERROR(OFFSET('セット情報(業務便）'!$P$2,MATCH($G37,BカートセットID入力!$F$4:$F$150,0),COLUMN()-COLUMN($T32)),IFERROR(OFFSET('セット情報（サンプル）'!$N$2,MATCH($G37,BカートセットID入力!$I$4:$I$150,0),COLUMN()-COLUMN($T32)),IFERROR(OFFSET('セット情報（イレギュラーサンプル）'!$N$2,MATCH($G37,BカートセットID入力!$L$4:$L$150,0),COLUMN()-COLUMN($T32)),""))))</f>
        <v/>
      </c>
      <c r="AO37" s="53" t="str">
        <f ca="1">IFERROR(OFFSET('セット情報(宅配便）'!$P$2,MATCH($G37,BカートセットID入力!$C$4:$C$150,0),COLUMN()-COLUMN($T32)),IFERROR(OFFSET('セット情報(業務便）'!$P$2,MATCH($G37,BカートセットID入力!$F$4:$F$150,0),COLUMN()-COLUMN($T32)),IFERROR(OFFSET('セット情報（サンプル）'!$N$2,MATCH($G37,BカートセットID入力!$I$4:$I$150,0),COLUMN()-COLUMN($T32)),IFERROR(OFFSET('セット情報（イレギュラーサンプル）'!$N$2,MATCH($G37,BカートセットID入力!$L$4:$L$150,0),COLUMN()-COLUMN($T32)),""))))</f>
        <v/>
      </c>
      <c r="AP37" s="53" t="str">
        <f ca="1">IFERROR(OFFSET('セット情報(宅配便）'!$P$2,MATCH($G37,BカートセットID入力!$C$4:$C$150,0),COLUMN()-COLUMN($T32)),IFERROR(OFFSET('セット情報(業務便）'!$P$2,MATCH($G37,BカートセットID入力!$F$4:$F$150,0),COLUMN()-COLUMN($T32)),IFERROR(OFFSET('セット情報（サンプル）'!$N$2,MATCH($G37,BカートセットID入力!$I$4:$I$150,0),COLUMN()-COLUMN($T32)),IFERROR(OFFSET('セット情報（イレギュラーサンプル）'!$N$2,MATCH($G37,BカートセットID入力!$L$4:$L$150,0),COLUMN()-COLUMN($T32)),""))))</f>
        <v/>
      </c>
      <c r="AQ37" s="53" t="str">
        <f ca="1">IFERROR(OFFSET('セット情報(宅配便）'!$P$2,MATCH($G37,BカートセットID入力!$C$4:$C$150,0),COLUMN()-COLUMN($T32)),IFERROR(OFFSET('セット情報(業務便）'!$P$2,MATCH($G37,BカートセットID入力!$F$4:$F$150,0),COLUMN()-COLUMN($T32)),IFERROR(OFFSET('セット情報（サンプル）'!$N$2,MATCH($G37,BカートセットID入力!$I$4:$I$150,0),COLUMN()-COLUMN($T32)),IFERROR(OFFSET('セット情報（イレギュラーサンプル）'!$N$2,MATCH($G37,BカートセットID入力!$L$4:$L$150,0),COLUMN()-COLUMN($T32)),""))))</f>
        <v/>
      </c>
      <c r="AR37" s="53" t="str">
        <f ca="1">IFERROR(OFFSET('セット情報(宅配便）'!$P$2,MATCH($G37,BカートセットID入力!$C$4:$C$150,0),COLUMN()-COLUMN($T32)),IFERROR(OFFSET('セット情報(業務便）'!$P$2,MATCH($G37,BカートセットID入力!$F$4:$F$150,0),COLUMN()-COLUMN($T32)),IFERROR(OFFSET('セット情報（サンプル）'!$N$2,MATCH($G37,BカートセットID入力!$I$4:$I$150,0),COLUMN()-COLUMN($T32)),IFERROR(OFFSET('セット情報（イレギュラーサンプル）'!$N$2,MATCH($G37,BカートセットID入力!$L$4:$L$150,0),COLUMN()-COLUMN($T32)),""))))</f>
        <v/>
      </c>
      <c r="AS37" s="53" t="str">
        <f ca="1">IFERROR(OFFSET('セット情報(宅配便）'!$P$2,MATCH($G37,BカートセットID入力!$C$4:$C$150,0),COLUMN()-COLUMN($T32)),IFERROR(OFFSET('セット情報(業務便）'!$P$2,MATCH($G37,BカートセットID入力!$F$4:$F$150,0),COLUMN()-COLUMN($T32)),IFERROR(OFFSET('セット情報（サンプル）'!$N$2,MATCH($G37,BカートセットID入力!$I$4:$I$150,0),COLUMN()-COLUMN($T32)),IFERROR(OFFSET('セット情報（イレギュラーサンプル）'!$N$2,MATCH($G37,BカートセットID入力!$L$4:$L$150,0),COLUMN()-COLUMN($T32)),""))))</f>
        <v/>
      </c>
    </row>
    <row r="38" spans="1:45">
      <c r="A38" s="53" t="str">
        <f>IF(ISBLANK(現行セット情報CSV!A38),"",現行セット情報CSV!A38)</f>
        <v/>
      </c>
      <c r="B38" s="53" t="str">
        <f>IF(ISBLANK(現行セット情報CSV!B38),"",現行セット情報CSV!B38)</f>
        <v/>
      </c>
      <c r="C38" s="53" t="str">
        <f>IF(ISBLANK(現行セット情報CSV!C38),"",現行セット情報CSV!C38)</f>
        <v/>
      </c>
      <c r="D38" s="53" t="str">
        <f>IF(ISBLANK(現行セット情報CSV!D38),"",現行セット情報CSV!D38)</f>
        <v/>
      </c>
      <c r="E38" s="53" t="str">
        <f>IF(ISBLANK(現行セット情報CSV!E38),"",現行セット情報CSV!E38)</f>
        <v/>
      </c>
      <c r="F38" s="53" t="str">
        <f>IF(ISBLANK(現行セット情報CSV!F38),"",現行セット情報CSV!F38)</f>
        <v/>
      </c>
      <c r="G38" s="53" t="str">
        <f>IF(ISBLANK(現行セット情報CSV!G38),"",現行セット情報CSV!G38)</f>
        <v/>
      </c>
      <c r="H38" s="53" t="str">
        <f>IF(ISBLANK(現行セット情報CSV!H38),"",現行セット情報CSV!H38)</f>
        <v/>
      </c>
      <c r="I38" s="53" t="str">
        <f>IF(ISBLANK(現行セット情報CSV!I38),"",現行セット情報CSV!I38)</f>
        <v/>
      </c>
      <c r="J38" s="53" t="str">
        <f>IF(ISBLANK(現行セット情報CSV!J38),"",現行セット情報CSV!J38)</f>
        <v/>
      </c>
      <c r="K38" s="53" t="str">
        <f>IF(ISBLANK(現行セット情報CSV!K38),"",現行セット情報CSV!K38)</f>
        <v/>
      </c>
      <c r="L38" s="53" t="str">
        <f>IF(ISBLANK(現行セット情報CSV!L38),"",現行セット情報CSV!L38)</f>
        <v/>
      </c>
      <c r="M38" s="53" t="str">
        <f>IF(ISBLANK(現行セット情報CSV!M38),"",現行セット情報CSV!M38)</f>
        <v/>
      </c>
      <c r="N38" s="53" t="str">
        <f>IF(ISBLANK(現行セット情報CSV!N38),"",現行セット情報CSV!N38)</f>
        <v/>
      </c>
      <c r="O38" s="53" t="str">
        <f>IF(ISBLANK(現行セット情報CSV!O38),"",現行セット情報CSV!O38)</f>
        <v/>
      </c>
      <c r="P38" s="53" t="str">
        <f>IF(ISBLANK(現行セット情報CSV!P38),"",現行セット情報CSV!P38)</f>
        <v/>
      </c>
      <c r="Q38" s="53" t="str">
        <f>IF(ISBLANK(現行セット情報CSV!Q38),"",現行セット情報CSV!Q38)</f>
        <v/>
      </c>
      <c r="R38" s="53" t="str">
        <f>IF(ISBLANK(現行セット情報CSV!R38),"",現行セット情報CSV!R38)</f>
        <v/>
      </c>
      <c r="S38" s="53" t="str">
        <f>IF(ISBLANK(現行セット情報CSV!S38),"",現行セット情報CSV!S38)</f>
        <v/>
      </c>
      <c r="T38" s="53" t="str">
        <f ca="1">IFERROR(OFFSET('セット情報(宅配便）'!$P$2,MATCH($G38,BカートセットID入力!$C$4:$C$150,0),COLUMN()-COLUMN($T33)),IFERROR(OFFSET('セット情報(業務便）'!$P$2,MATCH($G38,BカートセットID入力!$F$4:$F$150,0),COLUMN()-COLUMN($T33)),IFERROR(OFFSET('セット情報（サンプル）'!$N$2,MATCH($G38,BカートセットID入力!$I$4:$I$150,0),COLUMN()-COLUMN($T33)),IFERROR(OFFSET('セット情報（イレギュラーサンプル）'!$N$2,MATCH($G38,BカートセットID入力!$L$4:$L$150,0),COLUMN()-COLUMN($T33)),""))))</f>
        <v/>
      </c>
      <c r="U38" s="53" t="str">
        <f ca="1">IFERROR(OFFSET('セット情報(宅配便）'!$P$2,MATCH($G38,BカートセットID入力!$C$4:$C$150,0),COLUMN()-COLUMN($T33)),IFERROR(OFFSET('セット情報(業務便）'!$P$2,MATCH($G38,BカートセットID入力!$F$4:$F$150,0),COLUMN()-COLUMN($T33)),IFERROR(OFFSET('セット情報（サンプル）'!$N$2,MATCH($G38,BカートセットID入力!$I$4:$I$150,0),COLUMN()-COLUMN($T33)),IFERROR(OFFSET('セット情報（イレギュラーサンプル）'!$N$2,MATCH($G38,BカートセットID入力!$L$4:$L$150,0),COLUMN()-COLUMN($T33)),""))))</f>
        <v/>
      </c>
      <c r="V38" s="53" t="str">
        <f ca="1">IFERROR(OFFSET('セット情報(宅配便）'!$P$2,MATCH($G38,BカートセットID入力!$C$4:$C$150,0),COLUMN()-COLUMN($T33)),IFERROR(OFFSET('セット情報(業務便）'!$P$2,MATCH($G38,BカートセットID入力!$F$4:$F$150,0),COLUMN()-COLUMN($T33)),IFERROR(OFFSET('セット情報（サンプル）'!$N$2,MATCH($G38,BカートセットID入力!$I$4:$I$150,0),COLUMN()-COLUMN($T33)),IFERROR(OFFSET('セット情報（イレギュラーサンプル）'!$N$2,MATCH($G38,BカートセットID入力!$L$4:$L$150,0),COLUMN()-COLUMN($T33)),""))))</f>
        <v/>
      </c>
      <c r="W38" s="53" t="str">
        <f ca="1">IFERROR(OFFSET('セット情報(宅配便）'!$P$2,MATCH($G38,BカートセットID入力!$C$4:$C$150,0),COLUMN()-COLUMN($T33)),IFERROR(OFFSET('セット情報(業務便）'!$P$2,MATCH($G38,BカートセットID入力!$F$4:$F$150,0),COLUMN()-COLUMN($T33)),IFERROR(OFFSET('セット情報（サンプル）'!$N$2,MATCH($G38,BカートセットID入力!$I$4:$I$150,0),COLUMN()-COLUMN($T33)),IFERROR(OFFSET('セット情報（イレギュラーサンプル）'!$N$2,MATCH($G38,BカートセットID入力!$L$4:$L$150,0),COLUMN()-COLUMN($T33)),""))))</f>
        <v/>
      </c>
      <c r="X38" s="53" t="str">
        <f ca="1">IFERROR(OFFSET('セット情報(宅配便）'!$P$2,MATCH($G38,BカートセットID入力!$C$4:$C$150,0),COLUMN()-COLUMN($T33)),IFERROR(OFFSET('セット情報(業務便）'!$P$2,MATCH($G38,BカートセットID入力!$F$4:$F$150,0),COLUMN()-COLUMN($T33)),IFERROR(OFFSET('セット情報（サンプル）'!$N$2,MATCH($G38,BカートセットID入力!$I$4:$I$150,0),COLUMN()-COLUMN($T33)),IFERROR(OFFSET('セット情報（イレギュラーサンプル）'!$N$2,MATCH($G38,BカートセットID入力!$L$4:$L$150,0),COLUMN()-COLUMN($T33)),""))))</f>
        <v/>
      </c>
      <c r="Y38" s="53" t="str">
        <f ca="1">IFERROR(OFFSET('セット情報(宅配便）'!$P$2,MATCH($G38,BカートセットID入力!$C$4:$C$150,0),COLUMN()-COLUMN($T33)),IFERROR(OFFSET('セット情報(業務便）'!$P$2,MATCH($G38,BカートセットID入力!$F$4:$F$150,0),COLUMN()-COLUMN($T33)),IFERROR(OFFSET('セット情報（サンプル）'!$N$2,MATCH($G38,BカートセットID入力!$I$4:$I$150,0),COLUMN()-COLUMN($T33)),IFERROR(OFFSET('セット情報（イレギュラーサンプル）'!$N$2,MATCH($G38,BカートセットID入力!$L$4:$L$150,0),COLUMN()-COLUMN($T33)),""))))</f>
        <v/>
      </c>
      <c r="Z38" s="53" t="str">
        <f ca="1">IFERROR(OFFSET('セット情報(宅配便）'!$P$2,MATCH($G38,BカートセットID入力!$C$4:$C$150,0),COLUMN()-COLUMN($T33)),IFERROR(OFFSET('セット情報(業務便）'!$P$2,MATCH($G38,BカートセットID入力!$F$4:$F$150,0),COLUMN()-COLUMN($T33)),IFERROR(OFFSET('セット情報（サンプル）'!$N$2,MATCH($G38,BカートセットID入力!$I$4:$I$150,0),COLUMN()-COLUMN($T33)),IFERROR(OFFSET('セット情報（イレギュラーサンプル）'!$N$2,MATCH($G38,BカートセットID入力!$L$4:$L$150,0),COLUMN()-COLUMN($T33)),""))))</f>
        <v/>
      </c>
      <c r="AA38" s="53" t="str">
        <f ca="1">IFERROR(OFFSET('セット情報(宅配便）'!$P$2,MATCH($G38,BカートセットID入力!$C$4:$C$150,0),COLUMN()-COLUMN($T33)),IFERROR(OFFSET('セット情報(業務便）'!$P$2,MATCH($G38,BカートセットID入力!$F$4:$F$150,0),COLUMN()-COLUMN($T33)),IFERROR(OFFSET('セット情報（サンプル）'!$N$2,MATCH($G38,BカートセットID入力!$I$4:$I$150,0),COLUMN()-COLUMN($T33)),IFERROR(OFFSET('セット情報（イレギュラーサンプル）'!$N$2,MATCH($G38,BカートセットID入力!$L$4:$L$150,0),COLUMN()-COLUMN($T33)),""))))</f>
        <v/>
      </c>
      <c r="AB38" s="53" t="str">
        <f ca="1">IFERROR(OFFSET('セット情報(宅配便）'!$P$2,MATCH($G38,BカートセットID入力!$C$4:$C$150,0),COLUMN()-COLUMN($T33)),IFERROR(OFFSET('セット情報(業務便）'!$P$2,MATCH($G38,BカートセットID入力!$F$4:$F$150,0),COLUMN()-COLUMN($T33)),IFERROR(OFFSET('セット情報（サンプル）'!$N$2,MATCH($G38,BカートセットID入力!$I$4:$I$150,0),COLUMN()-COLUMN($T33)),IFERROR(OFFSET('セット情報（イレギュラーサンプル）'!$N$2,MATCH($G38,BカートセットID入力!$L$4:$L$150,0),COLUMN()-COLUMN($T33)),""))))</f>
        <v/>
      </c>
      <c r="AC38" s="53" t="str">
        <f ca="1">IFERROR(OFFSET('セット情報(宅配便）'!$P$2,MATCH($G38,BカートセットID入力!$C$4:$C$150,0),COLUMN()-COLUMN($T33)),IFERROR(OFFSET('セット情報(業務便）'!$P$2,MATCH($G38,BカートセットID入力!$F$4:$F$150,0),COLUMN()-COLUMN($T33)),IFERROR(OFFSET('セット情報（サンプル）'!$N$2,MATCH($G38,BカートセットID入力!$I$4:$I$150,0),COLUMN()-COLUMN($T33)),IFERROR(OFFSET('セット情報（イレギュラーサンプル）'!$N$2,MATCH($G38,BカートセットID入力!$L$4:$L$150,0),COLUMN()-COLUMN($T33)),""))))</f>
        <v/>
      </c>
      <c r="AD38" s="53" t="str">
        <f ca="1">IFERROR(OFFSET('セット情報(宅配便）'!$P$2,MATCH($G38,BカートセットID入力!$C$4:$C$150,0),COLUMN()-COLUMN($T33)),IFERROR(OFFSET('セット情報(業務便）'!$P$2,MATCH($G38,BカートセットID入力!$F$4:$F$150,0),COLUMN()-COLUMN($T33)),IFERROR(OFFSET('セット情報（サンプル）'!$N$2,MATCH($G38,BカートセットID入力!$I$4:$I$150,0),COLUMN()-COLUMN($T33)),IFERROR(OFFSET('セット情報（イレギュラーサンプル）'!$N$2,MATCH($G38,BカートセットID入力!$L$4:$L$150,0),COLUMN()-COLUMN($T33)),""))))</f>
        <v/>
      </c>
      <c r="AE38" s="53" t="str">
        <f ca="1">IFERROR(OFFSET('セット情報(宅配便）'!$P$2,MATCH($G38,BカートセットID入力!$C$4:$C$150,0),COLUMN()-COLUMN($T33)),IFERROR(OFFSET('セット情報(業務便）'!$P$2,MATCH($G38,BカートセットID入力!$F$4:$F$150,0),COLUMN()-COLUMN($T33)),IFERROR(OFFSET('セット情報（サンプル）'!$N$2,MATCH($G38,BカートセットID入力!$I$4:$I$150,0),COLUMN()-COLUMN($T33)),IFERROR(OFFSET('セット情報（イレギュラーサンプル）'!$N$2,MATCH($G38,BカートセットID入力!$L$4:$L$150,0),COLUMN()-COLUMN($T33)),""))))</f>
        <v/>
      </c>
      <c r="AF38" s="53" t="str">
        <f ca="1">IFERROR(OFFSET('セット情報(宅配便）'!$P$2,MATCH($G38,BカートセットID入力!$C$4:$C$150,0),COLUMN()-COLUMN($T33)),IFERROR(OFFSET('セット情報(業務便）'!$P$2,MATCH($G38,BカートセットID入力!$F$4:$F$150,0),COLUMN()-COLUMN($T33)),IFERROR(OFFSET('セット情報（サンプル）'!$N$2,MATCH($G38,BカートセットID入力!$I$4:$I$150,0),COLUMN()-COLUMN($T33)),IFERROR(OFFSET('セット情報（イレギュラーサンプル）'!$N$2,MATCH($G38,BカートセットID入力!$L$4:$L$150,0),COLUMN()-COLUMN($T33)),""))))</f>
        <v/>
      </c>
      <c r="AG38" s="53" t="str">
        <f ca="1">IFERROR(OFFSET('セット情報(宅配便）'!$P$2,MATCH($G38,BカートセットID入力!$C$4:$C$150,0),COLUMN()-COLUMN($T33)),IFERROR(OFFSET('セット情報(業務便）'!$P$2,MATCH($G38,BカートセットID入力!$F$4:$F$150,0),COLUMN()-COLUMN($T33)),IFERROR(OFFSET('セット情報（サンプル）'!$N$2,MATCH($G38,BカートセットID入力!$I$4:$I$150,0),COLUMN()-COLUMN($T33)),IFERROR(OFFSET('セット情報（イレギュラーサンプル）'!$N$2,MATCH($G38,BカートセットID入力!$L$4:$L$150,0),COLUMN()-COLUMN($T33)),""))))</f>
        <v/>
      </c>
      <c r="AH38" s="53" t="str">
        <f ca="1">IFERROR(OFFSET('セット情報(宅配便）'!$P$2,MATCH($G38,BカートセットID入力!$C$4:$C$150,0),COLUMN()-COLUMN($T33)),IFERROR(OFFSET('セット情報(業務便）'!$P$2,MATCH($G38,BカートセットID入力!$F$4:$F$150,0),COLUMN()-COLUMN($T33)),IFERROR(OFFSET('セット情報（サンプル）'!$N$2,MATCH($G38,BカートセットID入力!$I$4:$I$150,0),COLUMN()-COLUMN($T33)),IFERROR(OFFSET('セット情報（イレギュラーサンプル）'!$N$2,MATCH($G38,BカートセットID入力!$L$4:$L$150,0),COLUMN()-COLUMN($T33)),""))))</f>
        <v/>
      </c>
      <c r="AI38" s="53" t="str">
        <f ca="1">IFERROR(OFFSET('セット情報(宅配便）'!$P$2,MATCH($G38,BカートセットID入力!$C$4:$C$150,0),COLUMN()-COLUMN($T33)),IFERROR(OFFSET('セット情報(業務便）'!$P$2,MATCH($G38,BカートセットID入力!$F$4:$F$150,0),COLUMN()-COLUMN($T33)),IFERROR(OFFSET('セット情報（サンプル）'!$N$2,MATCH($G38,BカートセットID入力!$I$4:$I$150,0),COLUMN()-COLUMN($T33)),IFERROR(OFFSET('セット情報（イレギュラーサンプル）'!$N$2,MATCH($G38,BカートセットID入力!$L$4:$L$150,0),COLUMN()-COLUMN($T33)),""))))</f>
        <v/>
      </c>
      <c r="AJ38" s="53" t="str">
        <f ca="1">IFERROR(OFFSET('セット情報(宅配便）'!$P$2,MATCH($G38,BカートセットID入力!$C$4:$C$150,0),COLUMN()-COLUMN($T33)),IFERROR(OFFSET('セット情報(業務便）'!$P$2,MATCH($G38,BカートセットID入力!$F$4:$F$150,0),COLUMN()-COLUMN($T33)),IFERROR(OFFSET('セット情報（サンプル）'!$N$2,MATCH($G38,BカートセットID入力!$I$4:$I$150,0),COLUMN()-COLUMN($T33)),IFERROR(OFFSET('セット情報（イレギュラーサンプル）'!$N$2,MATCH($G38,BカートセットID入力!$L$4:$L$150,0),COLUMN()-COLUMN($T33)),""))))</f>
        <v/>
      </c>
      <c r="AK38" s="53" t="str">
        <f ca="1">IFERROR(OFFSET('セット情報(宅配便）'!$P$2,MATCH($G38,BカートセットID入力!$C$4:$C$150,0),COLUMN()-COLUMN($T33)),IFERROR(OFFSET('セット情報(業務便）'!$P$2,MATCH($G38,BカートセットID入力!$F$4:$F$150,0),COLUMN()-COLUMN($T33)),IFERROR(OFFSET('セット情報（サンプル）'!$N$2,MATCH($G38,BカートセットID入力!$I$4:$I$150,0),COLUMN()-COLUMN($T33)),IFERROR(OFFSET('セット情報（イレギュラーサンプル）'!$N$2,MATCH($G38,BカートセットID入力!$L$4:$L$150,0),COLUMN()-COLUMN($T33)),""))))</f>
        <v/>
      </c>
      <c r="AL38" s="53" t="str">
        <f ca="1">IFERROR(OFFSET('セット情報(宅配便）'!$P$2,MATCH($G38,BカートセットID入力!$C$4:$C$150,0),COLUMN()-COLUMN($T33)),IFERROR(OFFSET('セット情報(業務便）'!$P$2,MATCH($G38,BカートセットID入力!$F$4:$F$150,0),COLUMN()-COLUMN($T33)),IFERROR(OFFSET('セット情報（サンプル）'!$N$2,MATCH($G38,BカートセットID入力!$I$4:$I$150,0),COLUMN()-COLUMN($T33)),IFERROR(OFFSET('セット情報（イレギュラーサンプル）'!$N$2,MATCH($G38,BカートセットID入力!$L$4:$L$150,0),COLUMN()-COLUMN($T33)),""))))</f>
        <v/>
      </c>
      <c r="AM38" s="53" t="str">
        <f ca="1">IFERROR(OFFSET('セット情報(宅配便）'!$P$2,MATCH($G38,BカートセットID入力!$C$4:$C$150,0),COLUMN()-COLUMN($T33)),IFERROR(OFFSET('セット情報(業務便）'!$P$2,MATCH($G38,BカートセットID入力!$F$4:$F$150,0),COLUMN()-COLUMN($T33)),IFERROR(OFFSET('セット情報（サンプル）'!$N$2,MATCH($G38,BカートセットID入力!$I$4:$I$150,0),COLUMN()-COLUMN($T33)),IFERROR(OFFSET('セット情報（イレギュラーサンプル）'!$N$2,MATCH($G38,BカートセットID入力!$L$4:$L$150,0),COLUMN()-COLUMN($T33)),""))))</f>
        <v/>
      </c>
      <c r="AN38" s="53" t="str">
        <f ca="1">IFERROR(OFFSET('セット情報(宅配便）'!$P$2,MATCH($G38,BカートセットID入力!$C$4:$C$150,0),COLUMN()-COLUMN($T33)),IFERROR(OFFSET('セット情報(業務便）'!$P$2,MATCH($G38,BカートセットID入力!$F$4:$F$150,0),COLUMN()-COLUMN($T33)),IFERROR(OFFSET('セット情報（サンプル）'!$N$2,MATCH($G38,BカートセットID入力!$I$4:$I$150,0),COLUMN()-COLUMN($T33)),IFERROR(OFFSET('セット情報（イレギュラーサンプル）'!$N$2,MATCH($G38,BカートセットID入力!$L$4:$L$150,0),COLUMN()-COLUMN($T33)),""))))</f>
        <v/>
      </c>
      <c r="AO38" s="53" t="str">
        <f ca="1">IFERROR(OFFSET('セット情報(宅配便）'!$P$2,MATCH($G38,BカートセットID入力!$C$4:$C$150,0),COLUMN()-COLUMN($T33)),IFERROR(OFFSET('セット情報(業務便）'!$P$2,MATCH($G38,BカートセットID入力!$F$4:$F$150,0),COLUMN()-COLUMN($T33)),IFERROR(OFFSET('セット情報（サンプル）'!$N$2,MATCH($G38,BカートセットID入力!$I$4:$I$150,0),COLUMN()-COLUMN($T33)),IFERROR(OFFSET('セット情報（イレギュラーサンプル）'!$N$2,MATCH($G38,BカートセットID入力!$L$4:$L$150,0),COLUMN()-COLUMN($T33)),""))))</f>
        <v/>
      </c>
      <c r="AP38" s="53" t="str">
        <f ca="1">IFERROR(OFFSET('セット情報(宅配便）'!$P$2,MATCH($G38,BカートセットID入力!$C$4:$C$150,0),COLUMN()-COLUMN($T33)),IFERROR(OFFSET('セット情報(業務便）'!$P$2,MATCH($G38,BカートセットID入力!$F$4:$F$150,0),COLUMN()-COLUMN($T33)),IFERROR(OFFSET('セット情報（サンプル）'!$N$2,MATCH($G38,BカートセットID入力!$I$4:$I$150,0),COLUMN()-COLUMN($T33)),IFERROR(OFFSET('セット情報（イレギュラーサンプル）'!$N$2,MATCH($G38,BカートセットID入力!$L$4:$L$150,0),COLUMN()-COLUMN($T33)),""))))</f>
        <v/>
      </c>
      <c r="AQ38" s="53" t="str">
        <f ca="1">IFERROR(OFFSET('セット情報(宅配便）'!$P$2,MATCH($G38,BカートセットID入力!$C$4:$C$150,0),COLUMN()-COLUMN($T33)),IFERROR(OFFSET('セット情報(業務便）'!$P$2,MATCH($G38,BカートセットID入力!$F$4:$F$150,0),COLUMN()-COLUMN($T33)),IFERROR(OFFSET('セット情報（サンプル）'!$N$2,MATCH($G38,BカートセットID入力!$I$4:$I$150,0),COLUMN()-COLUMN($T33)),IFERROR(OFFSET('セット情報（イレギュラーサンプル）'!$N$2,MATCH($G38,BカートセットID入力!$L$4:$L$150,0),COLUMN()-COLUMN($T33)),""))))</f>
        <v/>
      </c>
      <c r="AR38" s="53" t="str">
        <f ca="1">IFERROR(OFFSET('セット情報(宅配便）'!$P$2,MATCH($G38,BカートセットID入力!$C$4:$C$150,0),COLUMN()-COLUMN($T33)),IFERROR(OFFSET('セット情報(業務便）'!$P$2,MATCH($G38,BカートセットID入力!$F$4:$F$150,0),COLUMN()-COLUMN($T33)),IFERROR(OFFSET('セット情報（サンプル）'!$N$2,MATCH($G38,BカートセットID入力!$I$4:$I$150,0),COLUMN()-COLUMN($T33)),IFERROR(OFFSET('セット情報（イレギュラーサンプル）'!$N$2,MATCH($G38,BカートセットID入力!$L$4:$L$150,0),COLUMN()-COLUMN($T33)),""))))</f>
        <v/>
      </c>
      <c r="AS38" s="53" t="str">
        <f ca="1">IFERROR(OFFSET('セット情報(宅配便）'!$P$2,MATCH($G38,BカートセットID入力!$C$4:$C$150,0),COLUMN()-COLUMN($T33)),IFERROR(OFFSET('セット情報(業務便）'!$P$2,MATCH($G38,BカートセットID入力!$F$4:$F$150,0),COLUMN()-COLUMN($T33)),IFERROR(OFFSET('セット情報（サンプル）'!$N$2,MATCH($G38,BカートセットID入力!$I$4:$I$150,0),COLUMN()-COLUMN($T33)),IFERROR(OFFSET('セット情報（イレギュラーサンプル）'!$N$2,MATCH($G38,BカートセットID入力!$L$4:$L$150,0),COLUMN()-COLUMN($T33)),""))))</f>
        <v/>
      </c>
    </row>
    <row r="39" spans="1:45">
      <c r="A39" s="53" t="str">
        <f>IF(ISBLANK(現行セット情報CSV!A39),"",現行セット情報CSV!A39)</f>
        <v/>
      </c>
      <c r="B39" s="53" t="str">
        <f>IF(ISBLANK(現行セット情報CSV!B39),"",現行セット情報CSV!B39)</f>
        <v/>
      </c>
      <c r="C39" s="53" t="str">
        <f>IF(ISBLANK(現行セット情報CSV!C39),"",現行セット情報CSV!C39)</f>
        <v/>
      </c>
      <c r="D39" s="53" t="str">
        <f>IF(ISBLANK(現行セット情報CSV!D39),"",現行セット情報CSV!D39)</f>
        <v/>
      </c>
      <c r="E39" s="53" t="str">
        <f>IF(ISBLANK(現行セット情報CSV!E39),"",現行セット情報CSV!E39)</f>
        <v/>
      </c>
      <c r="F39" s="53" t="str">
        <f>IF(ISBLANK(現行セット情報CSV!F39),"",現行セット情報CSV!F39)</f>
        <v/>
      </c>
      <c r="G39" s="53" t="str">
        <f>IF(ISBLANK(現行セット情報CSV!G39),"",現行セット情報CSV!G39)</f>
        <v/>
      </c>
      <c r="H39" s="53" t="str">
        <f>IF(ISBLANK(現行セット情報CSV!H39),"",現行セット情報CSV!H39)</f>
        <v/>
      </c>
      <c r="I39" s="53" t="str">
        <f>IF(ISBLANK(現行セット情報CSV!I39),"",現行セット情報CSV!I39)</f>
        <v/>
      </c>
      <c r="J39" s="53" t="str">
        <f>IF(ISBLANK(現行セット情報CSV!J39),"",現行セット情報CSV!J39)</f>
        <v/>
      </c>
      <c r="K39" s="53" t="str">
        <f>IF(ISBLANK(現行セット情報CSV!K39),"",現行セット情報CSV!K39)</f>
        <v/>
      </c>
      <c r="L39" s="53" t="str">
        <f>IF(ISBLANK(現行セット情報CSV!L39),"",現行セット情報CSV!L39)</f>
        <v/>
      </c>
      <c r="M39" s="53" t="str">
        <f>IF(ISBLANK(現行セット情報CSV!M39),"",現行セット情報CSV!M39)</f>
        <v/>
      </c>
      <c r="N39" s="53" t="str">
        <f>IF(ISBLANK(現行セット情報CSV!N39),"",現行セット情報CSV!N39)</f>
        <v/>
      </c>
      <c r="O39" s="53" t="str">
        <f>IF(ISBLANK(現行セット情報CSV!O39),"",現行セット情報CSV!O39)</f>
        <v/>
      </c>
      <c r="P39" s="53" t="str">
        <f>IF(ISBLANK(現行セット情報CSV!P39),"",現行セット情報CSV!P39)</f>
        <v/>
      </c>
      <c r="Q39" s="53" t="str">
        <f>IF(ISBLANK(現行セット情報CSV!Q39),"",現行セット情報CSV!Q39)</f>
        <v/>
      </c>
      <c r="R39" s="53" t="str">
        <f>IF(ISBLANK(現行セット情報CSV!R39),"",現行セット情報CSV!R39)</f>
        <v/>
      </c>
      <c r="S39" s="53" t="str">
        <f>IF(ISBLANK(現行セット情報CSV!S39),"",現行セット情報CSV!S39)</f>
        <v/>
      </c>
      <c r="T39" s="53" t="str">
        <f ca="1">IFERROR(OFFSET('セット情報(宅配便）'!$P$2,MATCH($G39,BカートセットID入力!$C$4:$C$150,0),COLUMN()-COLUMN($T34)),IFERROR(OFFSET('セット情報(業務便）'!$P$2,MATCH($G39,BカートセットID入力!$F$4:$F$150,0),COLUMN()-COLUMN($T34)),IFERROR(OFFSET('セット情報（サンプル）'!$N$2,MATCH($G39,BカートセットID入力!$I$4:$I$150,0),COLUMN()-COLUMN($T34)),IFERROR(OFFSET('セット情報（イレギュラーサンプル）'!$N$2,MATCH($G39,BカートセットID入力!$L$4:$L$150,0),COLUMN()-COLUMN($T34)),""))))</f>
        <v/>
      </c>
      <c r="U39" s="53" t="str">
        <f ca="1">IFERROR(OFFSET('セット情報(宅配便）'!$P$2,MATCH($G39,BカートセットID入力!$C$4:$C$150,0),COLUMN()-COLUMN($T34)),IFERROR(OFFSET('セット情報(業務便）'!$P$2,MATCH($G39,BカートセットID入力!$F$4:$F$150,0),COLUMN()-COLUMN($T34)),IFERROR(OFFSET('セット情報（サンプル）'!$N$2,MATCH($G39,BカートセットID入力!$I$4:$I$150,0),COLUMN()-COLUMN($T34)),IFERROR(OFFSET('セット情報（イレギュラーサンプル）'!$N$2,MATCH($G39,BカートセットID入力!$L$4:$L$150,0),COLUMN()-COLUMN($T34)),""))))</f>
        <v/>
      </c>
      <c r="V39" s="53" t="str">
        <f ca="1">IFERROR(OFFSET('セット情報(宅配便）'!$P$2,MATCH($G39,BカートセットID入力!$C$4:$C$150,0),COLUMN()-COLUMN($T34)),IFERROR(OFFSET('セット情報(業務便）'!$P$2,MATCH($G39,BカートセットID入力!$F$4:$F$150,0),COLUMN()-COLUMN($T34)),IFERROR(OFFSET('セット情報（サンプル）'!$N$2,MATCH($G39,BカートセットID入力!$I$4:$I$150,0),COLUMN()-COLUMN($T34)),IFERROR(OFFSET('セット情報（イレギュラーサンプル）'!$N$2,MATCH($G39,BカートセットID入力!$L$4:$L$150,0),COLUMN()-COLUMN($T34)),""))))</f>
        <v/>
      </c>
      <c r="W39" s="53" t="str">
        <f ca="1">IFERROR(OFFSET('セット情報(宅配便）'!$P$2,MATCH($G39,BカートセットID入力!$C$4:$C$150,0),COLUMN()-COLUMN($T34)),IFERROR(OFFSET('セット情報(業務便）'!$P$2,MATCH($G39,BカートセットID入力!$F$4:$F$150,0),COLUMN()-COLUMN($T34)),IFERROR(OFFSET('セット情報（サンプル）'!$N$2,MATCH($G39,BカートセットID入力!$I$4:$I$150,0),COLUMN()-COLUMN($T34)),IFERROR(OFFSET('セット情報（イレギュラーサンプル）'!$N$2,MATCH($G39,BカートセットID入力!$L$4:$L$150,0),COLUMN()-COLUMN($T34)),""))))</f>
        <v/>
      </c>
      <c r="X39" s="53" t="str">
        <f ca="1">IFERROR(OFFSET('セット情報(宅配便）'!$P$2,MATCH($G39,BカートセットID入力!$C$4:$C$150,0),COLUMN()-COLUMN($T34)),IFERROR(OFFSET('セット情報(業務便）'!$P$2,MATCH($G39,BカートセットID入力!$F$4:$F$150,0),COLUMN()-COLUMN($T34)),IFERROR(OFFSET('セット情報（サンプル）'!$N$2,MATCH($G39,BカートセットID入力!$I$4:$I$150,0),COLUMN()-COLUMN($T34)),IFERROR(OFFSET('セット情報（イレギュラーサンプル）'!$N$2,MATCH($G39,BカートセットID入力!$L$4:$L$150,0),COLUMN()-COLUMN($T34)),""))))</f>
        <v/>
      </c>
      <c r="Y39" s="53" t="str">
        <f ca="1">IFERROR(OFFSET('セット情報(宅配便）'!$P$2,MATCH($G39,BカートセットID入力!$C$4:$C$150,0),COLUMN()-COLUMN($T34)),IFERROR(OFFSET('セット情報(業務便）'!$P$2,MATCH($G39,BカートセットID入力!$F$4:$F$150,0),COLUMN()-COLUMN($T34)),IFERROR(OFFSET('セット情報（サンプル）'!$N$2,MATCH($G39,BカートセットID入力!$I$4:$I$150,0),COLUMN()-COLUMN($T34)),IFERROR(OFFSET('セット情報（イレギュラーサンプル）'!$N$2,MATCH($G39,BカートセットID入力!$L$4:$L$150,0),COLUMN()-COLUMN($T34)),""))))</f>
        <v/>
      </c>
      <c r="Z39" s="53" t="str">
        <f ca="1">IFERROR(OFFSET('セット情報(宅配便）'!$P$2,MATCH($G39,BカートセットID入力!$C$4:$C$150,0),COLUMN()-COLUMN($T34)),IFERROR(OFFSET('セット情報(業務便）'!$P$2,MATCH($G39,BカートセットID入力!$F$4:$F$150,0),COLUMN()-COLUMN($T34)),IFERROR(OFFSET('セット情報（サンプル）'!$N$2,MATCH($G39,BカートセットID入力!$I$4:$I$150,0),COLUMN()-COLUMN($T34)),IFERROR(OFFSET('セット情報（イレギュラーサンプル）'!$N$2,MATCH($G39,BカートセットID入力!$L$4:$L$150,0),COLUMN()-COLUMN($T34)),""))))</f>
        <v/>
      </c>
      <c r="AA39" s="53" t="str">
        <f ca="1">IFERROR(OFFSET('セット情報(宅配便）'!$P$2,MATCH($G39,BカートセットID入力!$C$4:$C$150,0),COLUMN()-COLUMN($T34)),IFERROR(OFFSET('セット情報(業務便）'!$P$2,MATCH($G39,BカートセットID入力!$F$4:$F$150,0),COLUMN()-COLUMN($T34)),IFERROR(OFFSET('セット情報（サンプル）'!$N$2,MATCH($G39,BカートセットID入力!$I$4:$I$150,0),COLUMN()-COLUMN($T34)),IFERROR(OFFSET('セット情報（イレギュラーサンプル）'!$N$2,MATCH($G39,BカートセットID入力!$L$4:$L$150,0),COLUMN()-COLUMN($T34)),""))))</f>
        <v/>
      </c>
      <c r="AB39" s="53" t="str">
        <f ca="1">IFERROR(OFFSET('セット情報(宅配便）'!$P$2,MATCH($G39,BカートセットID入力!$C$4:$C$150,0),COLUMN()-COLUMN($T34)),IFERROR(OFFSET('セット情報(業務便）'!$P$2,MATCH($G39,BカートセットID入力!$F$4:$F$150,0),COLUMN()-COLUMN($T34)),IFERROR(OFFSET('セット情報（サンプル）'!$N$2,MATCH($G39,BカートセットID入力!$I$4:$I$150,0),COLUMN()-COLUMN($T34)),IFERROR(OFFSET('セット情報（イレギュラーサンプル）'!$N$2,MATCH($G39,BカートセットID入力!$L$4:$L$150,0),COLUMN()-COLUMN($T34)),""))))</f>
        <v/>
      </c>
      <c r="AC39" s="53" t="str">
        <f ca="1">IFERROR(OFFSET('セット情報(宅配便）'!$P$2,MATCH($G39,BカートセットID入力!$C$4:$C$150,0),COLUMN()-COLUMN($T34)),IFERROR(OFFSET('セット情報(業務便）'!$P$2,MATCH($G39,BカートセットID入力!$F$4:$F$150,0),COLUMN()-COLUMN($T34)),IFERROR(OFFSET('セット情報（サンプル）'!$N$2,MATCH($G39,BカートセットID入力!$I$4:$I$150,0),COLUMN()-COLUMN($T34)),IFERROR(OFFSET('セット情報（イレギュラーサンプル）'!$N$2,MATCH($G39,BカートセットID入力!$L$4:$L$150,0),COLUMN()-COLUMN($T34)),""))))</f>
        <v/>
      </c>
      <c r="AD39" s="53" t="str">
        <f ca="1">IFERROR(OFFSET('セット情報(宅配便）'!$P$2,MATCH($G39,BカートセットID入力!$C$4:$C$150,0),COLUMN()-COLUMN($T34)),IFERROR(OFFSET('セット情報(業務便）'!$P$2,MATCH($G39,BカートセットID入力!$F$4:$F$150,0),COLUMN()-COLUMN($T34)),IFERROR(OFFSET('セット情報（サンプル）'!$N$2,MATCH($G39,BカートセットID入力!$I$4:$I$150,0),COLUMN()-COLUMN($T34)),IFERROR(OFFSET('セット情報（イレギュラーサンプル）'!$N$2,MATCH($G39,BカートセットID入力!$L$4:$L$150,0),COLUMN()-COLUMN($T34)),""))))</f>
        <v/>
      </c>
      <c r="AE39" s="53" t="str">
        <f ca="1">IFERROR(OFFSET('セット情報(宅配便）'!$P$2,MATCH($G39,BカートセットID入力!$C$4:$C$150,0),COLUMN()-COLUMN($T34)),IFERROR(OFFSET('セット情報(業務便）'!$P$2,MATCH($G39,BカートセットID入力!$F$4:$F$150,0),COLUMN()-COLUMN($T34)),IFERROR(OFFSET('セット情報（サンプル）'!$N$2,MATCH($G39,BカートセットID入力!$I$4:$I$150,0),COLUMN()-COLUMN($T34)),IFERROR(OFFSET('セット情報（イレギュラーサンプル）'!$N$2,MATCH($G39,BカートセットID入力!$L$4:$L$150,0),COLUMN()-COLUMN($T34)),""))))</f>
        <v/>
      </c>
      <c r="AF39" s="53" t="str">
        <f ca="1">IFERROR(OFFSET('セット情報(宅配便）'!$P$2,MATCH($G39,BカートセットID入力!$C$4:$C$150,0),COLUMN()-COLUMN($T34)),IFERROR(OFFSET('セット情報(業務便）'!$P$2,MATCH($G39,BカートセットID入力!$F$4:$F$150,0),COLUMN()-COLUMN($T34)),IFERROR(OFFSET('セット情報（サンプル）'!$N$2,MATCH($G39,BカートセットID入力!$I$4:$I$150,0),COLUMN()-COLUMN($T34)),IFERROR(OFFSET('セット情報（イレギュラーサンプル）'!$N$2,MATCH($G39,BカートセットID入力!$L$4:$L$150,0),COLUMN()-COLUMN($T34)),""))))</f>
        <v/>
      </c>
      <c r="AG39" s="53" t="str">
        <f ca="1">IFERROR(OFFSET('セット情報(宅配便）'!$P$2,MATCH($G39,BカートセットID入力!$C$4:$C$150,0),COLUMN()-COLUMN($T34)),IFERROR(OFFSET('セット情報(業務便）'!$P$2,MATCH($G39,BカートセットID入力!$F$4:$F$150,0),COLUMN()-COLUMN($T34)),IFERROR(OFFSET('セット情報（サンプル）'!$N$2,MATCH($G39,BカートセットID入力!$I$4:$I$150,0),COLUMN()-COLUMN($T34)),IFERROR(OFFSET('セット情報（イレギュラーサンプル）'!$N$2,MATCH($G39,BカートセットID入力!$L$4:$L$150,0),COLUMN()-COLUMN($T34)),""))))</f>
        <v/>
      </c>
      <c r="AH39" s="53" t="str">
        <f ca="1">IFERROR(OFFSET('セット情報(宅配便）'!$P$2,MATCH($G39,BカートセットID入力!$C$4:$C$150,0),COLUMN()-COLUMN($T34)),IFERROR(OFFSET('セット情報(業務便）'!$P$2,MATCH($G39,BカートセットID入力!$F$4:$F$150,0),COLUMN()-COLUMN($T34)),IFERROR(OFFSET('セット情報（サンプル）'!$N$2,MATCH($G39,BカートセットID入力!$I$4:$I$150,0),COLUMN()-COLUMN($T34)),IFERROR(OFFSET('セット情報（イレギュラーサンプル）'!$N$2,MATCH($G39,BカートセットID入力!$L$4:$L$150,0),COLUMN()-COLUMN($T34)),""))))</f>
        <v/>
      </c>
      <c r="AI39" s="53" t="str">
        <f ca="1">IFERROR(OFFSET('セット情報(宅配便）'!$P$2,MATCH($G39,BカートセットID入力!$C$4:$C$150,0),COLUMN()-COLUMN($T34)),IFERROR(OFFSET('セット情報(業務便）'!$P$2,MATCH($G39,BカートセットID入力!$F$4:$F$150,0),COLUMN()-COLUMN($T34)),IFERROR(OFFSET('セット情報（サンプル）'!$N$2,MATCH($G39,BカートセットID入力!$I$4:$I$150,0),COLUMN()-COLUMN($T34)),IFERROR(OFFSET('セット情報（イレギュラーサンプル）'!$N$2,MATCH($G39,BカートセットID入力!$L$4:$L$150,0),COLUMN()-COLUMN($T34)),""))))</f>
        <v/>
      </c>
      <c r="AJ39" s="53" t="str">
        <f ca="1">IFERROR(OFFSET('セット情報(宅配便）'!$P$2,MATCH($G39,BカートセットID入力!$C$4:$C$150,0),COLUMN()-COLUMN($T34)),IFERROR(OFFSET('セット情報(業務便）'!$P$2,MATCH($G39,BカートセットID入力!$F$4:$F$150,0),COLUMN()-COLUMN($T34)),IFERROR(OFFSET('セット情報（サンプル）'!$N$2,MATCH($G39,BカートセットID入力!$I$4:$I$150,0),COLUMN()-COLUMN($T34)),IFERROR(OFFSET('セット情報（イレギュラーサンプル）'!$N$2,MATCH($G39,BカートセットID入力!$L$4:$L$150,0),COLUMN()-COLUMN($T34)),""))))</f>
        <v/>
      </c>
      <c r="AK39" s="53" t="str">
        <f ca="1">IFERROR(OFFSET('セット情報(宅配便）'!$P$2,MATCH($G39,BカートセットID入力!$C$4:$C$150,0),COLUMN()-COLUMN($T34)),IFERROR(OFFSET('セット情報(業務便）'!$P$2,MATCH($G39,BカートセットID入力!$F$4:$F$150,0),COLUMN()-COLUMN($T34)),IFERROR(OFFSET('セット情報（サンプル）'!$N$2,MATCH($G39,BカートセットID入力!$I$4:$I$150,0),COLUMN()-COLUMN($T34)),IFERROR(OFFSET('セット情報（イレギュラーサンプル）'!$N$2,MATCH($G39,BカートセットID入力!$L$4:$L$150,0),COLUMN()-COLUMN($T34)),""))))</f>
        <v/>
      </c>
      <c r="AL39" s="53" t="str">
        <f ca="1">IFERROR(OFFSET('セット情報(宅配便）'!$P$2,MATCH($G39,BカートセットID入力!$C$4:$C$150,0),COLUMN()-COLUMN($T34)),IFERROR(OFFSET('セット情報(業務便）'!$P$2,MATCH($G39,BカートセットID入力!$F$4:$F$150,0),COLUMN()-COLUMN($T34)),IFERROR(OFFSET('セット情報（サンプル）'!$N$2,MATCH($G39,BカートセットID入力!$I$4:$I$150,0),COLUMN()-COLUMN($T34)),IFERROR(OFFSET('セット情報（イレギュラーサンプル）'!$N$2,MATCH($G39,BカートセットID入力!$L$4:$L$150,0),COLUMN()-COLUMN($T34)),""))))</f>
        <v/>
      </c>
      <c r="AM39" s="53" t="str">
        <f ca="1">IFERROR(OFFSET('セット情報(宅配便）'!$P$2,MATCH($G39,BカートセットID入力!$C$4:$C$150,0),COLUMN()-COLUMN($T34)),IFERROR(OFFSET('セット情報(業務便）'!$P$2,MATCH($G39,BカートセットID入力!$F$4:$F$150,0),COLUMN()-COLUMN($T34)),IFERROR(OFFSET('セット情報（サンプル）'!$N$2,MATCH($G39,BカートセットID入力!$I$4:$I$150,0),COLUMN()-COLUMN($T34)),IFERROR(OFFSET('セット情報（イレギュラーサンプル）'!$N$2,MATCH($G39,BカートセットID入力!$L$4:$L$150,0),COLUMN()-COLUMN($T34)),""))))</f>
        <v/>
      </c>
      <c r="AN39" s="53" t="str">
        <f ca="1">IFERROR(OFFSET('セット情報(宅配便）'!$P$2,MATCH($G39,BカートセットID入力!$C$4:$C$150,0),COLUMN()-COLUMN($T34)),IFERROR(OFFSET('セット情報(業務便）'!$P$2,MATCH($G39,BカートセットID入力!$F$4:$F$150,0),COLUMN()-COLUMN($T34)),IFERROR(OFFSET('セット情報（サンプル）'!$N$2,MATCH($G39,BカートセットID入力!$I$4:$I$150,0),COLUMN()-COLUMN($T34)),IFERROR(OFFSET('セット情報（イレギュラーサンプル）'!$N$2,MATCH($G39,BカートセットID入力!$L$4:$L$150,0),COLUMN()-COLUMN($T34)),""))))</f>
        <v/>
      </c>
      <c r="AO39" s="53" t="str">
        <f ca="1">IFERROR(OFFSET('セット情報(宅配便）'!$P$2,MATCH($G39,BカートセットID入力!$C$4:$C$150,0),COLUMN()-COLUMN($T34)),IFERROR(OFFSET('セット情報(業務便）'!$P$2,MATCH($G39,BカートセットID入力!$F$4:$F$150,0),COLUMN()-COLUMN($T34)),IFERROR(OFFSET('セット情報（サンプル）'!$N$2,MATCH($G39,BカートセットID入力!$I$4:$I$150,0),COLUMN()-COLUMN($T34)),IFERROR(OFFSET('セット情報（イレギュラーサンプル）'!$N$2,MATCH($G39,BカートセットID入力!$L$4:$L$150,0),COLUMN()-COLUMN($T34)),""))))</f>
        <v/>
      </c>
      <c r="AP39" s="53" t="str">
        <f ca="1">IFERROR(OFFSET('セット情報(宅配便）'!$P$2,MATCH($G39,BカートセットID入力!$C$4:$C$150,0),COLUMN()-COLUMN($T34)),IFERROR(OFFSET('セット情報(業務便）'!$P$2,MATCH($G39,BカートセットID入力!$F$4:$F$150,0),COLUMN()-COLUMN($T34)),IFERROR(OFFSET('セット情報（サンプル）'!$N$2,MATCH($G39,BカートセットID入力!$I$4:$I$150,0),COLUMN()-COLUMN($T34)),IFERROR(OFFSET('セット情報（イレギュラーサンプル）'!$N$2,MATCH($G39,BカートセットID入力!$L$4:$L$150,0),COLUMN()-COLUMN($T34)),""))))</f>
        <v/>
      </c>
      <c r="AQ39" s="53" t="str">
        <f ca="1">IFERROR(OFFSET('セット情報(宅配便）'!$P$2,MATCH($G39,BカートセットID入力!$C$4:$C$150,0),COLUMN()-COLUMN($T34)),IFERROR(OFFSET('セット情報(業務便）'!$P$2,MATCH($G39,BカートセットID入力!$F$4:$F$150,0),COLUMN()-COLUMN($T34)),IFERROR(OFFSET('セット情報（サンプル）'!$N$2,MATCH($G39,BカートセットID入力!$I$4:$I$150,0),COLUMN()-COLUMN($T34)),IFERROR(OFFSET('セット情報（イレギュラーサンプル）'!$N$2,MATCH($G39,BカートセットID入力!$L$4:$L$150,0),COLUMN()-COLUMN($T34)),""))))</f>
        <v/>
      </c>
      <c r="AR39" s="53" t="str">
        <f ca="1">IFERROR(OFFSET('セット情報(宅配便）'!$P$2,MATCH($G39,BカートセットID入力!$C$4:$C$150,0),COLUMN()-COLUMN($T34)),IFERROR(OFFSET('セット情報(業務便）'!$P$2,MATCH($G39,BカートセットID入力!$F$4:$F$150,0),COLUMN()-COLUMN($T34)),IFERROR(OFFSET('セット情報（サンプル）'!$N$2,MATCH($G39,BカートセットID入力!$I$4:$I$150,0),COLUMN()-COLUMN($T34)),IFERROR(OFFSET('セット情報（イレギュラーサンプル）'!$N$2,MATCH($G39,BカートセットID入力!$L$4:$L$150,0),COLUMN()-COLUMN($T34)),""))))</f>
        <v/>
      </c>
      <c r="AS39" s="53" t="str">
        <f ca="1">IFERROR(OFFSET('セット情報(宅配便）'!$P$2,MATCH($G39,BカートセットID入力!$C$4:$C$150,0),COLUMN()-COLUMN($T34)),IFERROR(OFFSET('セット情報(業務便）'!$P$2,MATCH($G39,BカートセットID入力!$F$4:$F$150,0),COLUMN()-COLUMN($T34)),IFERROR(OFFSET('セット情報（サンプル）'!$N$2,MATCH($G39,BカートセットID入力!$I$4:$I$150,0),COLUMN()-COLUMN($T34)),IFERROR(OFFSET('セット情報（イレギュラーサンプル）'!$N$2,MATCH($G39,BカートセットID入力!$L$4:$L$150,0),COLUMN()-COLUMN($T34)),""))))</f>
        <v/>
      </c>
    </row>
    <row r="40" spans="1:45">
      <c r="A40" s="53" t="str">
        <f>IF(ISBLANK(現行セット情報CSV!A40),"",現行セット情報CSV!A40)</f>
        <v/>
      </c>
      <c r="B40" s="53" t="str">
        <f>IF(ISBLANK(現行セット情報CSV!B40),"",現行セット情報CSV!B40)</f>
        <v/>
      </c>
      <c r="C40" s="53" t="str">
        <f>IF(ISBLANK(現行セット情報CSV!C40),"",現行セット情報CSV!C40)</f>
        <v/>
      </c>
      <c r="D40" s="53" t="str">
        <f>IF(ISBLANK(現行セット情報CSV!D40),"",現行セット情報CSV!D40)</f>
        <v/>
      </c>
      <c r="E40" s="53" t="str">
        <f>IF(ISBLANK(現行セット情報CSV!E40),"",現行セット情報CSV!E40)</f>
        <v/>
      </c>
      <c r="F40" s="53" t="str">
        <f>IF(ISBLANK(現行セット情報CSV!F40),"",現行セット情報CSV!F40)</f>
        <v/>
      </c>
      <c r="G40" s="53" t="str">
        <f>IF(ISBLANK(現行セット情報CSV!G40),"",現行セット情報CSV!G40)</f>
        <v/>
      </c>
      <c r="H40" s="53" t="str">
        <f>IF(ISBLANK(現行セット情報CSV!H40),"",現行セット情報CSV!H40)</f>
        <v/>
      </c>
      <c r="I40" s="53" t="str">
        <f>IF(ISBLANK(現行セット情報CSV!I40),"",現行セット情報CSV!I40)</f>
        <v/>
      </c>
      <c r="J40" s="53" t="str">
        <f>IF(ISBLANK(現行セット情報CSV!J40),"",現行セット情報CSV!J40)</f>
        <v/>
      </c>
      <c r="K40" s="53" t="str">
        <f>IF(ISBLANK(現行セット情報CSV!K40),"",現行セット情報CSV!K40)</f>
        <v/>
      </c>
      <c r="L40" s="53" t="str">
        <f>IF(ISBLANK(現行セット情報CSV!L40),"",現行セット情報CSV!L40)</f>
        <v/>
      </c>
      <c r="M40" s="53" t="str">
        <f>IF(ISBLANK(現行セット情報CSV!M40),"",現行セット情報CSV!M40)</f>
        <v/>
      </c>
      <c r="N40" s="53" t="str">
        <f>IF(ISBLANK(現行セット情報CSV!N40),"",現行セット情報CSV!N40)</f>
        <v/>
      </c>
      <c r="O40" s="53" t="str">
        <f>IF(ISBLANK(現行セット情報CSV!O40),"",現行セット情報CSV!O40)</f>
        <v/>
      </c>
      <c r="P40" s="53" t="str">
        <f>IF(ISBLANK(現行セット情報CSV!P40),"",現行セット情報CSV!P40)</f>
        <v/>
      </c>
      <c r="Q40" s="53" t="str">
        <f>IF(ISBLANK(現行セット情報CSV!Q40),"",現行セット情報CSV!Q40)</f>
        <v/>
      </c>
      <c r="R40" s="53" t="str">
        <f>IF(ISBLANK(現行セット情報CSV!R40),"",現行セット情報CSV!R40)</f>
        <v/>
      </c>
      <c r="S40" s="53" t="str">
        <f>IF(ISBLANK(現行セット情報CSV!S40),"",現行セット情報CSV!S40)</f>
        <v/>
      </c>
      <c r="T40" s="53" t="str">
        <f ca="1">IFERROR(OFFSET('セット情報(宅配便）'!$P$2,MATCH($G40,BカートセットID入力!$C$4:$C$150,0),COLUMN()-COLUMN($T35)),IFERROR(OFFSET('セット情報(業務便）'!$P$2,MATCH($G40,BカートセットID入力!$F$4:$F$150,0),COLUMN()-COLUMN($T35)),IFERROR(OFFSET('セット情報（サンプル）'!$N$2,MATCH($G40,BカートセットID入力!$I$4:$I$150,0),COLUMN()-COLUMN($T35)),IFERROR(OFFSET('セット情報（イレギュラーサンプル）'!$N$2,MATCH($G40,BカートセットID入力!$L$4:$L$150,0),COLUMN()-COLUMN($T35)),""))))</f>
        <v/>
      </c>
      <c r="U40" s="53" t="str">
        <f ca="1">IFERROR(OFFSET('セット情報(宅配便）'!$P$2,MATCH($G40,BカートセットID入力!$C$4:$C$150,0),COLUMN()-COLUMN($T35)),IFERROR(OFFSET('セット情報(業務便）'!$P$2,MATCH($G40,BカートセットID入力!$F$4:$F$150,0),COLUMN()-COLUMN($T35)),IFERROR(OFFSET('セット情報（サンプル）'!$N$2,MATCH($G40,BカートセットID入力!$I$4:$I$150,0),COLUMN()-COLUMN($T35)),IFERROR(OFFSET('セット情報（イレギュラーサンプル）'!$N$2,MATCH($G40,BカートセットID入力!$L$4:$L$150,0),COLUMN()-COLUMN($T35)),""))))</f>
        <v/>
      </c>
      <c r="V40" s="53" t="str">
        <f ca="1">IFERROR(OFFSET('セット情報(宅配便）'!$P$2,MATCH($G40,BカートセットID入力!$C$4:$C$150,0),COLUMN()-COLUMN($T35)),IFERROR(OFFSET('セット情報(業務便）'!$P$2,MATCH($G40,BカートセットID入力!$F$4:$F$150,0),COLUMN()-COLUMN($T35)),IFERROR(OFFSET('セット情報（サンプル）'!$N$2,MATCH($G40,BカートセットID入力!$I$4:$I$150,0),COLUMN()-COLUMN($T35)),IFERROR(OFFSET('セット情報（イレギュラーサンプル）'!$N$2,MATCH($G40,BカートセットID入力!$L$4:$L$150,0),COLUMN()-COLUMN($T35)),""))))</f>
        <v/>
      </c>
      <c r="W40" s="53" t="str">
        <f ca="1">IFERROR(OFFSET('セット情報(宅配便）'!$P$2,MATCH($G40,BカートセットID入力!$C$4:$C$150,0),COLUMN()-COLUMN($T35)),IFERROR(OFFSET('セット情報(業務便）'!$P$2,MATCH($G40,BカートセットID入力!$F$4:$F$150,0),COLUMN()-COLUMN($T35)),IFERROR(OFFSET('セット情報（サンプル）'!$N$2,MATCH($G40,BカートセットID入力!$I$4:$I$150,0),COLUMN()-COLUMN($T35)),IFERROR(OFFSET('セット情報（イレギュラーサンプル）'!$N$2,MATCH($G40,BカートセットID入力!$L$4:$L$150,0),COLUMN()-COLUMN($T35)),""))))</f>
        <v/>
      </c>
      <c r="X40" s="53" t="str">
        <f ca="1">IFERROR(OFFSET('セット情報(宅配便）'!$P$2,MATCH($G40,BカートセットID入力!$C$4:$C$150,0),COLUMN()-COLUMN($T35)),IFERROR(OFFSET('セット情報(業務便）'!$P$2,MATCH($G40,BカートセットID入力!$F$4:$F$150,0),COLUMN()-COLUMN($T35)),IFERROR(OFFSET('セット情報（サンプル）'!$N$2,MATCH($G40,BカートセットID入力!$I$4:$I$150,0),COLUMN()-COLUMN($T35)),IFERROR(OFFSET('セット情報（イレギュラーサンプル）'!$N$2,MATCH($G40,BカートセットID入力!$L$4:$L$150,0),COLUMN()-COLUMN($T35)),""))))</f>
        <v/>
      </c>
      <c r="Y40" s="53" t="str">
        <f ca="1">IFERROR(OFFSET('セット情報(宅配便）'!$P$2,MATCH($G40,BカートセットID入力!$C$4:$C$150,0),COLUMN()-COLUMN($T35)),IFERROR(OFFSET('セット情報(業務便）'!$P$2,MATCH($G40,BカートセットID入力!$F$4:$F$150,0),COLUMN()-COLUMN($T35)),IFERROR(OFFSET('セット情報（サンプル）'!$N$2,MATCH($G40,BカートセットID入力!$I$4:$I$150,0),COLUMN()-COLUMN($T35)),IFERROR(OFFSET('セット情報（イレギュラーサンプル）'!$N$2,MATCH($G40,BカートセットID入力!$L$4:$L$150,0),COLUMN()-COLUMN($T35)),""))))</f>
        <v/>
      </c>
      <c r="Z40" s="53" t="str">
        <f ca="1">IFERROR(OFFSET('セット情報(宅配便）'!$P$2,MATCH($G40,BカートセットID入力!$C$4:$C$150,0),COLUMN()-COLUMN($T35)),IFERROR(OFFSET('セット情報(業務便）'!$P$2,MATCH($G40,BカートセットID入力!$F$4:$F$150,0),COLUMN()-COLUMN($T35)),IFERROR(OFFSET('セット情報（サンプル）'!$N$2,MATCH($G40,BカートセットID入力!$I$4:$I$150,0),COLUMN()-COLUMN($T35)),IFERROR(OFFSET('セット情報（イレギュラーサンプル）'!$N$2,MATCH($G40,BカートセットID入力!$L$4:$L$150,0),COLUMN()-COLUMN($T35)),""))))</f>
        <v/>
      </c>
      <c r="AA40" s="53" t="str">
        <f ca="1">IFERROR(OFFSET('セット情報(宅配便）'!$P$2,MATCH($G40,BカートセットID入力!$C$4:$C$150,0),COLUMN()-COLUMN($T35)),IFERROR(OFFSET('セット情報(業務便）'!$P$2,MATCH($G40,BカートセットID入力!$F$4:$F$150,0),COLUMN()-COLUMN($T35)),IFERROR(OFFSET('セット情報（サンプル）'!$N$2,MATCH($G40,BカートセットID入力!$I$4:$I$150,0),COLUMN()-COLUMN($T35)),IFERROR(OFFSET('セット情報（イレギュラーサンプル）'!$N$2,MATCH($G40,BカートセットID入力!$L$4:$L$150,0),COLUMN()-COLUMN($T35)),""))))</f>
        <v/>
      </c>
      <c r="AB40" s="53" t="str">
        <f ca="1">IFERROR(OFFSET('セット情報(宅配便）'!$P$2,MATCH($G40,BカートセットID入力!$C$4:$C$150,0),COLUMN()-COLUMN($T35)),IFERROR(OFFSET('セット情報(業務便）'!$P$2,MATCH($G40,BカートセットID入力!$F$4:$F$150,0),COLUMN()-COLUMN($T35)),IFERROR(OFFSET('セット情報（サンプル）'!$N$2,MATCH($G40,BカートセットID入力!$I$4:$I$150,0),COLUMN()-COLUMN($T35)),IFERROR(OFFSET('セット情報（イレギュラーサンプル）'!$N$2,MATCH($G40,BカートセットID入力!$L$4:$L$150,0),COLUMN()-COLUMN($T35)),""))))</f>
        <v/>
      </c>
      <c r="AC40" s="53" t="str">
        <f ca="1">IFERROR(OFFSET('セット情報(宅配便）'!$P$2,MATCH($G40,BカートセットID入力!$C$4:$C$150,0),COLUMN()-COLUMN($T35)),IFERROR(OFFSET('セット情報(業務便）'!$P$2,MATCH($G40,BカートセットID入力!$F$4:$F$150,0),COLUMN()-COLUMN($T35)),IFERROR(OFFSET('セット情報（サンプル）'!$N$2,MATCH($G40,BカートセットID入力!$I$4:$I$150,0),COLUMN()-COLUMN($T35)),IFERROR(OFFSET('セット情報（イレギュラーサンプル）'!$N$2,MATCH($G40,BカートセットID入力!$L$4:$L$150,0),COLUMN()-COLUMN($T35)),""))))</f>
        <v/>
      </c>
      <c r="AD40" s="53" t="str">
        <f ca="1">IFERROR(OFFSET('セット情報(宅配便）'!$P$2,MATCH($G40,BカートセットID入力!$C$4:$C$150,0),COLUMN()-COLUMN($T35)),IFERROR(OFFSET('セット情報(業務便）'!$P$2,MATCH($G40,BカートセットID入力!$F$4:$F$150,0),COLUMN()-COLUMN($T35)),IFERROR(OFFSET('セット情報（サンプル）'!$N$2,MATCH($G40,BカートセットID入力!$I$4:$I$150,0),COLUMN()-COLUMN($T35)),IFERROR(OFFSET('セット情報（イレギュラーサンプル）'!$N$2,MATCH($G40,BカートセットID入力!$L$4:$L$150,0),COLUMN()-COLUMN($T35)),""))))</f>
        <v/>
      </c>
      <c r="AE40" s="53" t="str">
        <f ca="1">IFERROR(OFFSET('セット情報(宅配便）'!$P$2,MATCH($G40,BカートセットID入力!$C$4:$C$150,0),COLUMN()-COLUMN($T35)),IFERROR(OFFSET('セット情報(業務便）'!$P$2,MATCH($G40,BカートセットID入力!$F$4:$F$150,0),COLUMN()-COLUMN($T35)),IFERROR(OFFSET('セット情報（サンプル）'!$N$2,MATCH($G40,BカートセットID入力!$I$4:$I$150,0),COLUMN()-COLUMN($T35)),IFERROR(OFFSET('セット情報（イレギュラーサンプル）'!$N$2,MATCH($G40,BカートセットID入力!$L$4:$L$150,0),COLUMN()-COLUMN($T35)),""))))</f>
        <v/>
      </c>
      <c r="AF40" s="53" t="str">
        <f ca="1">IFERROR(OFFSET('セット情報(宅配便）'!$P$2,MATCH($G40,BカートセットID入力!$C$4:$C$150,0),COLUMN()-COLUMN($T35)),IFERROR(OFFSET('セット情報(業務便）'!$P$2,MATCH($G40,BカートセットID入力!$F$4:$F$150,0),COLUMN()-COLUMN($T35)),IFERROR(OFFSET('セット情報（サンプル）'!$N$2,MATCH($G40,BカートセットID入力!$I$4:$I$150,0),COLUMN()-COLUMN($T35)),IFERROR(OFFSET('セット情報（イレギュラーサンプル）'!$N$2,MATCH($G40,BカートセットID入力!$L$4:$L$150,0),COLUMN()-COLUMN($T35)),""))))</f>
        <v/>
      </c>
      <c r="AG40" s="53" t="str">
        <f ca="1">IFERROR(OFFSET('セット情報(宅配便）'!$P$2,MATCH($G40,BカートセットID入力!$C$4:$C$150,0),COLUMN()-COLUMN($T35)),IFERROR(OFFSET('セット情報(業務便）'!$P$2,MATCH($G40,BカートセットID入力!$F$4:$F$150,0),COLUMN()-COLUMN($T35)),IFERROR(OFFSET('セット情報（サンプル）'!$N$2,MATCH($G40,BカートセットID入力!$I$4:$I$150,0),COLUMN()-COLUMN($T35)),IFERROR(OFFSET('セット情報（イレギュラーサンプル）'!$N$2,MATCH($G40,BカートセットID入力!$L$4:$L$150,0),COLUMN()-COLUMN($T35)),""))))</f>
        <v/>
      </c>
      <c r="AH40" s="53" t="str">
        <f ca="1">IFERROR(OFFSET('セット情報(宅配便）'!$P$2,MATCH($G40,BカートセットID入力!$C$4:$C$150,0),COLUMN()-COLUMN($T35)),IFERROR(OFFSET('セット情報(業務便）'!$P$2,MATCH($G40,BカートセットID入力!$F$4:$F$150,0),COLUMN()-COLUMN($T35)),IFERROR(OFFSET('セット情報（サンプル）'!$N$2,MATCH($G40,BカートセットID入力!$I$4:$I$150,0),COLUMN()-COLUMN($T35)),IFERROR(OFFSET('セット情報（イレギュラーサンプル）'!$N$2,MATCH($G40,BカートセットID入力!$L$4:$L$150,0),COLUMN()-COLUMN($T35)),""))))</f>
        <v/>
      </c>
      <c r="AI40" s="53" t="str">
        <f ca="1">IFERROR(OFFSET('セット情報(宅配便）'!$P$2,MATCH($G40,BカートセットID入力!$C$4:$C$150,0),COLUMN()-COLUMN($T35)),IFERROR(OFFSET('セット情報(業務便）'!$P$2,MATCH($G40,BカートセットID入力!$F$4:$F$150,0),COLUMN()-COLUMN($T35)),IFERROR(OFFSET('セット情報（サンプル）'!$N$2,MATCH($G40,BカートセットID入力!$I$4:$I$150,0),COLUMN()-COLUMN($T35)),IFERROR(OFFSET('セット情報（イレギュラーサンプル）'!$N$2,MATCH($G40,BカートセットID入力!$L$4:$L$150,0),COLUMN()-COLUMN($T35)),""))))</f>
        <v/>
      </c>
      <c r="AJ40" s="53" t="str">
        <f ca="1">IFERROR(OFFSET('セット情報(宅配便）'!$P$2,MATCH($G40,BカートセットID入力!$C$4:$C$150,0),COLUMN()-COLUMN($T35)),IFERROR(OFFSET('セット情報(業務便）'!$P$2,MATCH($G40,BカートセットID入力!$F$4:$F$150,0),COLUMN()-COLUMN($T35)),IFERROR(OFFSET('セット情報（サンプル）'!$N$2,MATCH($G40,BカートセットID入力!$I$4:$I$150,0),COLUMN()-COLUMN($T35)),IFERROR(OFFSET('セット情報（イレギュラーサンプル）'!$N$2,MATCH($G40,BカートセットID入力!$L$4:$L$150,0),COLUMN()-COLUMN($T35)),""))))</f>
        <v/>
      </c>
      <c r="AK40" s="53" t="str">
        <f ca="1">IFERROR(OFFSET('セット情報(宅配便）'!$P$2,MATCH($G40,BカートセットID入力!$C$4:$C$150,0),COLUMN()-COLUMN($T35)),IFERROR(OFFSET('セット情報(業務便）'!$P$2,MATCH($G40,BカートセットID入力!$F$4:$F$150,0),COLUMN()-COLUMN($T35)),IFERROR(OFFSET('セット情報（サンプル）'!$N$2,MATCH($G40,BカートセットID入力!$I$4:$I$150,0),COLUMN()-COLUMN($T35)),IFERROR(OFFSET('セット情報（イレギュラーサンプル）'!$N$2,MATCH($G40,BカートセットID入力!$L$4:$L$150,0),COLUMN()-COLUMN($T35)),""))))</f>
        <v/>
      </c>
      <c r="AL40" s="53" t="str">
        <f ca="1">IFERROR(OFFSET('セット情報(宅配便）'!$P$2,MATCH($G40,BカートセットID入力!$C$4:$C$150,0),COLUMN()-COLUMN($T35)),IFERROR(OFFSET('セット情報(業務便）'!$P$2,MATCH($G40,BカートセットID入力!$F$4:$F$150,0),COLUMN()-COLUMN($T35)),IFERROR(OFFSET('セット情報（サンプル）'!$N$2,MATCH($G40,BカートセットID入力!$I$4:$I$150,0),COLUMN()-COLUMN($T35)),IFERROR(OFFSET('セット情報（イレギュラーサンプル）'!$N$2,MATCH($G40,BカートセットID入力!$L$4:$L$150,0),COLUMN()-COLUMN($T35)),""))))</f>
        <v/>
      </c>
      <c r="AM40" s="53" t="str">
        <f ca="1">IFERROR(OFFSET('セット情報(宅配便）'!$P$2,MATCH($G40,BカートセットID入力!$C$4:$C$150,0),COLUMN()-COLUMN($T35)),IFERROR(OFFSET('セット情報(業務便）'!$P$2,MATCH($G40,BカートセットID入力!$F$4:$F$150,0),COLUMN()-COLUMN($T35)),IFERROR(OFFSET('セット情報（サンプル）'!$N$2,MATCH($G40,BカートセットID入力!$I$4:$I$150,0),COLUMN()-COLUMN($T35)),IFERROR(OFFSET('セット情報（イレギュラーサンプル）'!$N$2,MATCH($G40,BカートセットID入力!$L$4:$L$150,0),COLUMN()-COLUMN($T35)),""))))</f>
        <v/>
      </c>
      <c r="AN40" s="53" t="str">
        <f ca="1">IFERROR(OFFSET('セット情報(宅配便）'!$P$2,MATCH($G40,BカートセットID入力!$C$4:$C$150,0),COLUMN()-COLUMN($T35)),IFERROR(OFFSET('セット情報(業務便）'!$P$2,MATCH($G40,BカートセットID入力!$F$4:$F$150,0),COLUMN()-COLUMN($T35)),IFERROR(OFFSET('セット情報（サンプル）'!$N$2,MATCH($G40,BカートセットID入力!$I$4:$I$150,0),COLUMN()-COLUMN($T35)),IFERROR(OFFSET('セット情報（イレギュラーサンプル）'!$N$2,MATCH($G40,BカートセットID入力!$L$4:$L$150,0),COLUMN()-COLUMN($T35)),""))))</f>
        <v/>
      </c>
      <c r="AO40" s="53" t="str">
        <f ca="1">IFERROR(OFFSET('セット情報(宅配便）'!$P$2,MATCH($G40,BカートセットID入力!$C$4:$C$150,0),COLUMN()-COLUMN($T35)),IFERROR(OFFSET('セット情報(業務便）'!$P$2,MATCH($G40,BカートセットID入力!$F$4:$F$150,0),COLUMN()-COLUMN($T35)),IFERROR(OFFSET('セット情報（サンプル）'!$N$2,MATCH($G40,BカートセットID入力!$I$4:$I$150,0),COLUMN()-COLUMN($T35)),IFERROR(OFFSET('セット情報（イレギュラーサンプル）'!$N$2,MATCH($G40,BカートセットID入力!$L$4:$L$150,0),COLUMN()-COLUMN($T35)),""))))</f>
        <v/>
      </c>
      <c r="AP40" s="53" t="str">
        <f ca="1">IFERROR(OFFSET('セット情報(宅配便）'!$P$2,MATCH($G40,BカートセットID入力!$C$4:$C$150,0),COLUMN()-COLUMN($T35)),IFERROR(OFFSET('セット情報(業務便）'!$P$2,MATCH($G40,BカートセットID入力!$F$4:$F$150,0),COLUMN()-COLUMN($T35)),IFERROR(OFFSET('セット情報（サンプル）'!$N$2,MATCH($G40,BカートセットID入力!$I$4:$I$150,0),COLUMN()-COLUMN($T35)),IFERROR(OFFSET('セット情報（イレギュラーサンプル）'!$N$2,MATCH($G40,BカートセットID入力!$L$4:$L$150,0),COLUMN()-COLUMN($T35)),""))))</f>
        <v/>
      </c>
      <c r="AQ40" s="53" t="str">
        <f ca="1">IFERROR(OFFSET('セット情報(宅配便）'!$P$2,MATCH($G40,BカートセットID入力!$C$4:$C$150,0),COLUMN()-COLUMN($T35)),IFERROR(OFFSET('セット情報(業務便）'!$P$2,MATCH($G40,BカートセットID入力!$F$4:$F$150,0),COLUMN()-COLUMN($T35)),IFERROR(OFFSET('セット情報（サンプル）'!$N$2,MATCH($G40,BカートセットID入力!$I$4:$I$150,0),COLUMN()-COLUMN($T35)),IFERROR(OFFSET('セット情報（イレギュラーサンプル）'!$N$2,MATCH($G40,BカートセットID入力!$L$4:$L$150,0),COLUMN()-COLUMN($T35)),""))))</f>
        <v/>
      </c>
      <c r="AR40" s="53" t="str">
        <f ca="1">IFERROR(OFFSET('セット情報(宅配便）'!$P$2,MATCH($G40,BカートセットID入力!$C$4:$C$150,0),COLUMN()-COLUMN($T35)),IFERROR(OFFSET('セット情報(業務便）'!$P$2,MATCH($G40,BカートセットID入力!$F$4:$F$150,0),COLUMN()-COLUMN($T35)),IFERROR(OFFSET('セット情報（サンプル）'!$N$2,MATCH($G40,BカートセットID入力!$I$4:$I$150,0),COLUMN()-COLUMN($T35)),IFERROR(OFFSET('セット情報（イレギュラーサンプル）'!$N$2,MATCH($G40,BカートセットID入力!$L$4:$L$150,0),COLUMN()-COLUMN($T35)),""))))</f>
        <v/>
      </c>
      <c r="AS40" s="53" t="str">
        <f ca="1">IFERROR(OFFSET('セット情報(宅配便）'!$P$2,MATCH($G40,BカートセットID入力!$C$4:$C$150,0),COLUMN()-COLUMN($T35)),IFERROR(OFFSET('セット情報(業務便）'!$P$2,MATCH($G40,BカートセットID入力!$F$4:$F$150,0),COLUMN()-COLUMN($T35)),IFERROR(OFFSET('セット情報（サンプル）'!$N$2,MATCH($G40,BカートセットID入力!$I$4:$I$150,0),COLUMN()-COLUMN($T35)),IFERROR(OFFSET('セット情報（イレギュラーサンプル）'!$N$2,MATCH($G40,BカートセットID入力!$L$4:$L$150,0),COLUMN()-COLUMN($T35)),""))))</f>
        <v/>
      </c>
    </row>
    <row r="41" spans="1:45">
      <c r="A41" s="53" t="str">
        <f>IF(ISBLANK(現行セット情報CSV!A41),"",現行セット情報CSV!A41)</f>
        <v/>
      </c>
      <c r="B41" s="53" t="str">
        <f>IF(ISBLANK(現行セット情報CSV!B41),"",現行セット情報CSV!B41)</f>
        <v/>
      </c>
      <c r="C41" s="53" t="str">
        <f>IF(ISBLANK(現行セット情報CSV!C41),"",現行セット情報CSV!C41)</f>
        <v/>
      </c>
      <c r="D41" s="53" t="str">
        <f>IF(ISBLANK(現行セット情報CSV!D41),"",現行セット情報CSV!D41)</f>
        <v/>
      </c>
      <c r="E41" s="53" t="str">
        <f>IF(ISBLANK(現行セット情報CSV!E41),"",現行セット情報CSV!E41)</f>
        <v/>
      </c>
      <c r="F41" s="53" t="str">
        <f>IF(ISBLANK(現行セット情報CSV!F41),"",現行セット情報CSV!F41)</f>
        <v/>
      </c>
      <c r="G41" s="53" t="str">
        <f>IF(ISBLANK(現行セット情報CSV!G41),"",現行セット情報CSV!G41)</f>
        <v/>
      </c>
      <c r="H41" s="53" t="str">
        <f>IF(ISBLANK(現行セット情報CSV!H41),"",現行セット情報CSV!H41)</f>
        <v/>
      </c>
      <c r="I41" s="53" t="str">
        <f>IF(ISBLANK(現行セット情報CSV!I41),"",現行セット情報CSV!I41)</f>
        <v/>
      </c>
      <c r="J41" s="53" t="str">
        <f>IF(ISBLANK(現行セット情報CSV!J41),"",現行セット情報CSV!J41)</f>
        <v/>
      </c>
      <c r="K41" s="53" t="str">
        <f>IF(ISBLANK(現行セット情報CSV!K41),"",現行セット情報CSV!K41)</f>
        <v/>
      </c>
      <c r="L41" s="53" t="str">
        <f>IF(ISBLANK(現行セット情報CSV!L41),"",現行セット情報CSV!L41)</f>
        <v/>
      </c>
      <c r="M41" s="53" t="str">
        <f>IF(ISBLANK(現行セット情報CSV!M41),"",現行セット情報CSV!M41)</f>
        <v/>
      </c>
      <c r="N41" s="53" t="str">
        <f>IF(ISBLANK(現行セット情報CSV!N41),"",現行セット情報CSV!N41)</f>
        <v/>
      </c>
      <c r="O41" s="53" t="str">
        <f>IF(ISBLANK(現行セット情報CSV!O41),"",現行セット情報CSV!O41)</f>
        <v/>
      </c>
      <c r="P41" s="53" t="str">
        <f>IF(ISBLANK(現行セット情報CSV!P41),"",現行セット情報CSV!P41)</f>
        <v/>
      </c>
      <c r="Q41" s="53" t="str">
        <f>IF(ISBLANK(現行セット情報CSV!Q41),"",現行セット情報CSV!Q41)</f>
        <v/>
      </c>
      <c r="R41" s="53" t="str">
        <f>IF(ISBLANK(現行セット情報CSV!R41),"",現行セット情報CSV!R41)</f>
        <v/>
      </c>
      <c r="S41" s="53" t="str">
        <f>IF(ISBLANK(現行セット情報CSV!S41),"",現行セット情報CSV!S41)</f>
        <v/>
      </c>
      <c r="T41" s="53" t="str">
        <f ca="1">IFERROR(OFFSET('セット情報(宅配便）'!$P$2,MATCH($G41,BカートセットID入力!$C$4:$C$150,0),COLUMN()-COLUMN($T36)),IFERROR(OFFSET('セット情報(業務便）'!$P$2,MATCH($G41,BカートセットID入力!$F$4:$F$150,0),COLUMN()-COLUMN($T36)),IFERROR(OFFSET('セット情報（サンプル）'!$N$2,MATCH($G41,BカートセットID入力!$I$4:$I$150,0),COLUMN()-COLUMN($T36)),IFERROR(OFFSET('セット情報（イレギュラーサンプル）'!$N$2,MATCH($G41,BカートセットID入力!$L$4:$L$150,0),COLUMN()-COLUMN($T36)),""))))</f>
        <v/>
      </c>
      <c r="U41" s="53" t="str">
        <f ca="1">IFERROR(OFFSET('セット情報(宅配便）'!$P$2,MATCH($G41,BカートセットID入力!$C$4:$C$150,0),COLUMN()-COLUMN($T36)),IFERROR(OFFSET('セット情報(業務便）'!$P$2,MATCH($G41,BカートセットID入力!$F$4:$F$150,0),COLUMN()-COLUMN($T36)),IFERROR(OFFSET('セット情報（サンプル）'!$N$2,MATCH($G41,BカートセットID入力!$I$4:$I$150,0),COLUMN()-COLUMN($T36)),IFERROR(OFFSET('セット情報（イレギュラーサンプル）'!$N$2,MATCH($G41,BカートセットID入力!$L$4:$L$150,0),COLUMN()-COLUMN($T36)),""))))</f>
        <v/>
      </c>
      <c r="V41" s="53" t="str">
        <f ca="1">IFERROR(OFFSET('セット情報(宅配便）'!$P$2,MATCH($G41,BカートセットID入力!$C$4:$C$150,0),COLUMN()-COLUMN($T36)),IFERROR(OFFSET('セット情報(業務便）'!$P$2,MATCH($G41,BカートセットID入力!$F$4:$F$150,0),COLUMN()-COLUMN($T36)),IFERROR(OFFSET('セット情報（サンプル）'!$N$2,MATCH($G41,BカートセットID入力!$I$4:$I$150,0),COLUMN()-COLUMN($T36)),IFERROR(OFFSET('セット情報（イレギュラーサンプル）'!$N$2,MATCH($G41,BカートセットID入力!$L$4:$L$150,0),COLUMN()-COLUMN($T36)),""))))</f>
        <v/>
      </c>
      <c r="W41" s="53" t="str">
        <f ca="1">IFERROR(OFFSET('セット情報(宅配便）'!$P$2,MATCH($G41,BカートセットID入力!$C$4:$C$150,0),COLUMN()-COLUMN($T36)),IFERROR(OFFSET('セット情報(業務便）'!$P$2,MATCH($G41,BカートセットID入力!$F$4:$F$150,0),COLUMN()-COLUMN($T36)),IFERROR(OFFSET('セット情報（サンプル）'!$N$2,MATCH($G41,BカートセットID入力!$I$4:$I$150,0),COLUMN()-COLUMN($T36)),IFERROR(OFFSET('セット情報（イレギュラーサンプル）'!$N$2,MATCH($G41,BカートセットID入力!$L$4:$L$150,0),COLUMN()-COLUMN($T36)),""))))</f>
        <v/>
      </c>
      <c r="X41" s="53" t="str">
        <f ca="1">IFERROR(OFFSET('セット情報(宅配便）'!$P$2,MATCH($G41,BカートセットID入力!$C$4:$C$150,0),COLUMN()-COLUMN($T36)),IFERROR(OFFSET('セット情報(業務便）'!$P$2,MATCH($G41,BカートセットID入力!$F$4:$F$150,0),COLUMN()-COLUMN($T36)),IFERROR(OFFSET('セット情報（サンプル）'!$N$2,MATCH($G41,BカートセットID入力!$I$4:$I$150,0),COLUMN()-COLUMN($T36)),IFERROR(OFFSET('セット情報（イレギュラーサンプル）'!$N$2,MATCH($G41,BカートセットID入力!$L$4:$L$150,0),COLUMN()-COLUMN($T36)),""))))</f>
        <v/>
      </c>
      <c r="Y41" s="53" t="str">
        <f ca="1">IFERROR(OFFSET('セット情報(宅配便）'!$P$2,MATCH($G41,BカートセットID入力!$C$4:$C$150,0),COLUMN()-COLUMN($T36)),IFERROR(OFFSET('セット情報(業務便）'!$P$2,MATCH($G41,BカートセットID入力!$F$4:$F$150,0),COLUMN()-COLUMN($T36)),IFERROR(OFFSET('セット情報（サンプル）'!$N$2,MATCH($G41,BカートセットID入力!$I$4:$I$150,0),COLUMN()-COLUMN($T36)),IFERROR(OFFSET('セット情報（イレギュラーサンプル）'!$N$2,MATCH($G41,BカートセットID入力!$L$4:$L$150,0),COLUMN()-COLUMN($T36)),""))))</f>
        <v/>
      </c>
      <c r="Z41" s="53" t="str">
        <f ca="1">IFERROR(OFFSET('セット情報(宅配便）'!$P$2,MATCH($G41,BカートセットID入力!$C$4:$C$150,0),COLUMN()-COLUMN($T36)),IFERROR(OFFSET('セット情報(業務便）'!$P$2,MATCH($G41,BカートセットID入力!$F$4:$F$150,0),COLUMN()-COLUMN($T36)),IFERROR(OFFSET('セット情報（サンプル）'!$N$2,MATCH($G41,BカートセットID入力!$I$4:$I$150,0),COLUMN()-COLUMN($T36)),IFERROR(OFFSET('セット情報（イレギュラーサンプル）'!$N$2,MATCH($G41,BカートセットID入力!$L$4:$L$150,0),COLUMN()-COLUMN($T36)),""))))</f>
        <v/>
      </c>
      <c r="AA41" s="53" t="str">
        <f ca="1">IFERROR(OFFSET('セット情報(宅配便）'!$P$2,MATCH($G41,BカートセットID入力!$C$4:$C$150,0),COLUMN()-COLUMN($T36)),IFERROR(OFFSET('セット情報(業務便）'!$P$2,MATCH($G41,BカートセットID入力!$F$4:$F$150,0),COLUMN()-COLUMN($T36)),IFERROR(OFFSET('セット情報（サンプル）'!$N$2,MATCH($G41,BカートセットID入力!$I$4:$I$150,0),COLUMN()-COLUMN($T36)),IFERROR(OFFSET('セット情報（イレギュラーサンプル）'!$N$2,MATCH($G41,BカートセットID入力!$L$4:$L$150,0),COLUMN()-COLUMN($T36)),""))))</f>
        <v/>
      </c>
      <c r="AB41" s="53" t="str">
        <f ca="1">IFERROR(OFFSET('セット情報(宅配便）'!$P$2,MATCH($G41,BカートセットID入力!$C$4:$C$150,0),COLUMN()-COLUMN($T36)),IFERROR(OFFSET('セット情報(業務便）'!$P$2,MATCH($G41,BカートセットID入力!$F$4:$F$150,0),COLUMN()-COLUMN($T36)),IFERROR(OFFSET('セット情報（サンプル）'!$N$2,MATCH($G41,BカートセットID入力!$I$4:$I$150,0),COLUMN()-COLUMN($T36)),IFERROR(OFFSET('セット情報（イレギュラーサンプル）'!$N$2,MATCH($G41,BカートセットID入力!$L$4:$L$150,0),COLUMN()-COLUMN($T36)),""))))</f>
        <v/>
      </c>
      <c r="AC41" s="53" t="str">
        <f ca="1">IFERROR(OFFSET('セット情報(宅配便）'!$P$2,MATCH($G41,BカートセットID入力!$C$4:$C$150,0),COLUMN()-COLUMN($T36)),IFERROR(OFFSET('セット情報(業務便）'!$P$2,MATCH($G41,BカートセットID入力!$F$4:$F$150,0),COLUMN()-COLUMN($T36)),IFERROR(OFFSET('セット情報（サンプル）'!$N$2,MATCH($G41,BカートセットID入力!$I$4:$I$150,0),COLUMN()-COLUMN($T36)),IFERROR(OFFSET('セット情報（イレギュラーサンプル）'!$N$2,MATCH($G41,BカートセットID入力!$L$4:$L$150,0),COLUMN()-COLUMN($T36)),""))))</f>
        <v/>
      </c>
      <c r="AD41" s="53" t="str">
        <f ca="1">IFERROR(OFFSET('セット情報(宅配便）'!$P$2,MATCH($G41,BカートセットID入力!$C$4:$C$150,0),COLUMN()-COLUMN($T36)),IFERROR(OFFSET('セット情報(業務便）'!$P$2,MATCH($G41,BカートセットID入力!$F$4:$F$150,0),COLUMN()-COLUMN($T36)),IFERROR(OFFSET('セット情報（サンプル）'!$N$2,MATCH($G41,BカートセットID入力!$I$4:$I$150,0),COLUMN()-COLUMN($T36)),IFERROR(OFFSET('セット情報（イレギュラーサンプル）'!$N$2,MATCH($G41,BカートセットID入力!$L$4:$L$150,0),COLUMN()-COLUMN($T36)),""))))</f>
        <v/>
      </c>
      <c r="AE41" s="53" t="str">
        <f ca="1">IFERROR(OFFSET('セット情報(宅配便）'!$P$2,MATCH($G41,BカートセットID入力!$C$4:$C$150,0),COLUMN()-COLUMN($T36)),IFERROR(OFFSET('セット情報(業務便）'!$P$2,MATCH($G41,BカートセットID入力!$F$4:$F$150,0),COLUMN()-COLUMN($T36)),IFERROR(OFFSET('セット情報（サンプル）'!$N$2,MATCH($G41,BカートセットID入力!$I$4:$I$150,0),COLUMN()-COLUMN($T36)),IFERROR(OFFSET('セット情報（イレギュラーサンプル）'!$N$2,MATCH($G41,BカートセットID入力!$L$4:$L$150,0),COLUMN()-COLUMN($T36)),""))))</f>
        <v/>
      </c>
      <c r="AF41" s="53" t="str">
        <f ca="1">IFERROR(OFFSET('セット情報(宅配便）'!$P$2,MATCH($G41,BカートセットID入力!$C$4:$C$150,0),COLUMN()-COLUMN($T36)),IFERROR(OFFSET('セット情報(業務便）'!$P$2,MATCH($G41,BカートセットID入力!$F$4:$F$150,0),COLUMN()-COLUMN($T36)),IFERROR(OFFSET('セット情報（サンプル）'!$N$2,MATCH($G41,BカートセットID入力!$I$4:$I$150,0),COLUMN()-COLUMN($T36)),IFERROR(OFFSET('セット情報（イレギュラーサンプル）'!$N$2,MATCH($G41,BカートセットID入力!$L$4:$L$150,0),COLUMN()-COLUMN($T36)),""))))</f>
        <v/>
      </c>
      <c r="AG41" s="53" t="str">
        <f ca="1">IFERROR(OFFSET('セット情報(宅配便）'!$P$2,MATCH($G41,BカートセットID入力!$C$4:$C$150,0),COLUMN()-COLUMN($T36)),IFERROR(OFFSET('セット情報(業務便）'!$P$2,MATCH($G41,BカートセットID入力!$F$4:$F$150,0),COLUMN()-COLUMN($T36)),IFERROR(OFFSET('セット情報（サンプル）'!$N$2,MATCH($G41,BカートセットID入力!$I$4:$I$150,0),COLUMN()-COLUMN($T36)),IFERROR(OFFSET('セット情報（イレギュラーサンプル）'!$N$2,MATCH($G41,BカートセットID入力!$L$4:$L$150,0),COLUMN()-COLUMN($T36)),""))))</f>
        <v/>
      </c>
      <c r="AH41" s="53" t="str">
        <f ca="1">IFERROR(OFFSET('セット情報(宅配便）'!$P$2,MATCH($G41,BカートセットID入力!$C$4:$C$150,0),COLUMN()-COLUMN($T36)),IFERROR(OFFSET('セット情報(業務便）'!$P$2,MATCH($G41,BカートセットID入力!$F$4:$F$150,0),COLUMN()-COLUMN($T36)),IFERROR(OFFSET('セット情報（サンプル）'!$N$2,MATCH($G41,BカートセットID入力!$I$4:$I$150,0),COLUMN()-COLUMN($T36)),IFERROR(OFFSET('セット情報（イレギュラーサンプル）'!$N$2,MATCH($G41,BカートセットID入力!$L$4:$L$150,0),COLUMN()-COLUMN($T36)),""))))</f>
        <v/>
      </c>
      <c r="AI41" s="53" t="str">
        <f ca="1">IFERROR(OFFSET('セット情報(宅配便）'!$P$2,MATCH($G41,BカートセットID入力!$C$4:$C$150,0),COLUMN()-COLUMN($T36)),IFERROR(OFFSET('セット情報(業務便）'!$P$2,MATCH($G41,BカートセットID入力!$F$4:$F$150,0),COLUMN()-COLUMN($T36)),IFERROR(OFFSET('セット情報（サンプル）'!$N$2,MATCH($G41,BカートセットID入力!$I$4:$I$150,0),COLUMN()-COLUMN($T36)),IFERROR(OFFSET('セット情報（イレギュラーサンプル）'!$N$2,MATCH($G41,BカートセットID入力!$L$4:$L$150,0),COLUMN()-COLUMN($T36)),""))))</f>
        <v/>
      </c>
      <c r="AJ41" s="53" t="str">
        <f ca="1">IFERROR(OFFSET('セット情報(宅配便）'!$P$2,MATCH($G41,BカートセットID入力!$C$4:$C$150,0),COLUMN()-COLUMN($T36)),IFERROR(OFFSET('セット情報(業務便）'!$P$2,MATCH($G41,BカートセットID入力!$F$4:$F$150,0),COLUMN()-COLUMN($T36)),IFERROR(OFFSET('セット情報（サンプル）'!$N$2,MATCH($G41,BカートセットID入力!$I$4:$I$150,0),COLUMN()-COLUMN($T36)),IFERROR(OFFSET('セット情報（イレギュラーサンプル）'!$N$2,MATCH($G41,BカートセットID入力!$L$4:$L$150,0),COLUMN()-COLUMN($T36)),""))))</f>
        <v/>
      </c>
      <c r="AK41" s="53" t="str">
        <f ca="1">IFERROR(OFFSET('セット情報(宅配便）'!$P$2,MATCH($G41,BカートセットID入力!$C$4:$C$150,0),COLUMN()-COLUMN($T36)),IFERROR(OFFSET('セット情報(業務便）'!$P$2,MATCH($G41,BカートセットID入力!$F$4:$F$150,0),COLUMN()-COLUMN($T36)),IFERROR(OFFSET('セット情報（サンプル）'!$N$2,MATCH($G41,BカートセットID入力!$I$4:$I$150,0),COLUMN()-COLUMN($T36)),IFERROR(OFFSET('セット情報（イレギュラーサンプル）'!$N$2,MATCH($G41,BカートセットID入力!$L$4:$L$150,0),COLUMN()-COLUMN($T36)),""))))</f>
        <v/>
      </c>
      <c r="AL41" s="53" t="str">
        <f ca="1">IFERROR(OFFSET('セット情報(宅配便）'!$P$2,MATCH($G41,BカートセットID入力!$C$4:$C$150,0),COLUMN()-COLUMN($T36)),IFERROR(OFFSET('セット情報(業務便）'!$P$2,MATCH($G41,BカートセットID入力!$F$4:$F$150,0),COLUMN()-COLUMN($T36)),IFERROR(OFFSET('セット情報（サンプル）'!$N$2,MATCH($G41,BカートセットID入力!$I$4:$I$150,0),COLUMN()-COLUMN($T36)),IFERROR(OFFSET('セット情報（イレギュラーサンプル）'!$N$2,MATCH($G41,BカートセットID入力!$L$4:$L$150,0),COLUMN()-COLUMN($T36)),""))))</f>
        <v/>
      </c>
      <c r="AM41" s="53" t="str">
        <f ca="1">IFERROR(OFFSET('セット情報(宅配便）'!$P$2,MATCH($G41,BカートセットID入力!$C$4:$C$150,0),COLUMN()-COLUMN($T36)),IFERROR(OFFSET('セット情報(業務便）'!$P$2,MATCH($G41,BカートセットID入力!$F$4:$F$150,0),COLUMN()-COLUMN($T36)),IFERROR(OFFSET('セット情報（サンプル）'!$N$2,MATCH($G41,BカートセットID入力!$I$4:$I$150,0),COLUMN()-COLUMN($T36)),IFERROR(OFFSET('セット情報（イレギュラーサンプル）'!$N$2,MATCH($G41,BカートセットID入力!$L$4:$L$150,0),COLUMN()-COLUMN($T36)),""))))</f>
        <v/>
      </c>
      <c r="AN41" s="53" t="str">
        <f ca="1">IFERROR(OFFSET('セット情報(宅配便）'!$P$2,MATCH($G41,BカートセットID入力!$C$4:$C$150,0),COLUMN()-COLUMN($T36)),IFERROR(OFFSET('セット情報(業務便）'!$P$2,MATCH($G41,BカートセットID入力!$F$4:$F$150,0),COLUMN()-COLUMN($T36)),IFERROR(OFFSET('セット情報（サンプル）'!$N$2,MATCH($G41,BカートセットID入力!$I$4:$I$150,0),COLUMN()-COLUMN($T36)),IFERROR(OFFSET('セット情報（イレギュラーサンプル）'!$N$2,MATCH($G41,BカートセットID入力!$L$4:$L$150,0),COLUMN()-COLUMN($T36)),""))))</f>
        <v/>
      </c>
      <c r="AO41" s="53" t="str">
        <f ca="1">IFERROR(OFFSET('セット情報(宅配便）'!$P$2,MATCH($G41,BカートセットID入力!$C$4:$C$150,0),COLUMN()-COLUMN($T36)),IFERROR(OFFSET('セット情報(業務便）'!$P$2,MATCH($G41,BカートセットID入力!$F$4:$F$150,0),COLUMN()-COLUMN($T36)),IFERROR(OFFSET('セット情報（サンプル）'!$N$2,MATCH($G41,BカートセットID入力!$I$4:$I$150,0),COLUMN()-COLUMN($T36)),IFERROR(OFFSET('セット情報（イレギュラーサンプル）'!$N$2,MATCH($G41,BカートセットID入力!$L$4:$L$150,0),COLUMN()-COLUMN($T36)),""))))</f>
        <v/>
      </c>
      <c r="AP41" s="53" t="str">
        <f ca="1">IFERROR(OFFSET('セット情報(宅配便）'!$P$2,MATCH($G41,BカートセットID入力!$C$4:$C$150,0),COLUMN()-COLUMN($T36)),IFERROR(OFFSET('セット情報(業務便）'!$P$2,MATCH($G41,BカートセットID入力!$F$4:$F$150,0),COLUMN()-COLUMN($T36)),IFERROR(OFFSET('セット情報（サンプル）'!$N$2,MATCH($G41,BカートセットID入力!$I$4:$I$150,0),COLUMN()-COLUMN($T36)),IFERROR(OFFSET('セット情報（イレギュラーサンプル）'!$N$2,MATCH($G41,BカートセットID入力!$L$4:$L$150,0),COLUMN()-COLUMN($T36)),""))))</f>
        <v/>
      </c>
      <c r="AQ41" s="53" t="str">
        <f ca="1">IFERROR(OFFSET('セット情報(宅配便）'!$P$2,MATCH($G41,BカートセットID入力!$C$4:$C$150,0),COLUMN()-COLUMN($T36)),IFERROR(OFFSET('セット情報(業務便）'!$P$2,MATCH($G41,BカートセットID入力!$F$4:$F$150,0),COLUMN()-COLUMN($T36)),IFERROR(OFFSET('セット情報（サンプル）'!$N$2,MATCH($G41,BカートセットID入力!$I$4:$I$150,0),COLUMN()-COLUMN($T36)),IFERROR(OFFSET('セット情報（イレギュラーサンプル）'!$N$2,MATCH($G41,BカートセットID入力!$L$4:$L$150,0),COLUMN()-COLUMN($T36)),""))))</f>
        <v/>
      </c>
      <c r="AR41" s="53" t="str">
        <f ca="1">IFERROR(OFFSET('セット情報(宅配便）'!$P$2,MATCH($G41,BカートセットID入力!$C$4:$C$150,0),COLUMN()-COLUMN($T36)),IFERROR(OFFSET('セット情報(業務便）'!$P$2,MATCH($G41,BカートセットID入力!$F$4:$F$150,0),COLUMN()-COLUMN($T36)),IFERROR(OFFSET('セット情報（サンプル）'!$N$2,MATCH($G41,BカートセットID入力!$I$4:$I$150,0),COLUMN()-COLUMN($T36)),IFERROR(OFFSET('セット情報（イレギュラーサンプル）'!$N$2,MATCH($G41,BカートセットID入力!$L$4:$L$150,0),COLUMN()-COLUMN($T36)),""))))</f>
        <v/>
      </c>
      <c r="AS41" s="53" t="str">
        <f ca="1">IFERROR(OFFSET('セット情報(宅配便）'!$P$2,MATCH($G41,BカートセットID入力!$C$4:$C$150,0),COLUMN()-COLUMN($T36)),IFERROR(OFFSET('セット情報(業務便）'!$P$2,MATCH($G41,BカートセットID入力!$F$4:$F$150,0),COLUMN()-COLUMN($T36)),IFERROR(OFFSET('セット情報（サンプル）'!$N$2,MATCH($G41,BカートセットID入力!$I$4:$I$150,0),COLUMN()-COLUMN($T36)),IFERROR(OFFSET('セット情報（イレギュラーサンプル）'!$N$2,MATCH($G41,BカートセットID入力!$L$4:$L$150,0),COLUMN()-COLUMN($T36)),""))))</f>
        <v/>
      </c>
    </row>
    <row r="42" spans="1:45">
      <c r="A42" s="53" t="str">
        <f>IF(ISBLANK(現行セット情報CSV!A42),"",現行セット情報CSV!A42)</f>
        <v/>
      </c>
      <c r="B42" s="53" t="str">
        <f>IF(ISBLANK(現行セット情報CSV!B42),"",現行セット情報CSV!B42)</f>
        <v/>
      </c>
      <c r="C42" s="53" t="str">
        <f>IF(ISBLANK(現行セット情報CSV!C42),"",現行セット情報CSV!C42)</f>
        <v/>
      </c>
      <c r="D42" s="53" t="str">
        <f>IF(ISBLANK(現行セット情報CSV!D42),"",現行セット情報CSV!D42)</f>
        <v/>
      </c>
      <c r="E42" s="53" t="str">
        <f>IF(ISBLANK(現行セット情報CSV!E42),"",現行セット情報CSV!E42)</f>
        <v/>
      </c>
      <c r="F42" s="53" t="str">
        <f>IF(ISBLANK(現行セット情報CSV!F42),"",現行セット情報CSV!F42)</f>
        <v/>
      </c>
      <c r="G42" s="53" t="str">
        <f>IF(ISBLANK(現行セット情報CSV!G42),"",現行セット情報CSV!G42)</f>
        <v/>
      </c>
      <c r="H42" s="53" t="str">
        <f>IF(ISBLANK(現行セット情報CSV!H42),"",現行セット情報CSV!H42)</f>
        <v/>
      </c>
      <c r="I42" s="53" t="str">
        <f>IF(ISBLANK(現行セット情報CSV!I42),"",現行セット情報CSV!I42)</f>
        <v/>
      </c>
      <c r="J42" s="53" t="str">
        <f>IF(ISBLANK(現行セット情報CSV!J42),"",現行セット情報CSV!J42)</f>
        <v/>
      </c>
      <c r="K42" s="53" t="str">
        <f>IF(ISBLANK(現行セット情報CSV!K42),"",現行セット情報CSV!K42)</f>
        <v/>
      </c>
      <c r="L42" s="53" t="str">
        <f>IF(ISBLANK(現行セット情報CSV!L42),"",現行セット情報CSV!L42)</f>
        <v/>
      </c>
      <c r="M42" s="53" t="str">
        <f>IF(ISBLANK(現行セット情報CSV!M42),"",現行セット情報CSV!M42)</f>
        <v/>
      </c>
      <c r="N42" s="53" t="str">
        <f>IF(ISBLANK(現行セット情報CSV!N42),"",現行セット情報CSV!N42)</f>
        <v/>
      </c>
      <c r="O42" s="53" t="str">
        <f>IF(ISBLANK(現行セット情報CSV!O42),"",現行セット情報CSV!O42)</f>
        <v/>
      </c>
      <c r="P42" s="53" t="str">
        <f>IF(ISBLANK(現行セット情報CSV!P42),"",現行セット情報CSV!P42)</f>
        <v/>
      </c>
      <c r="Q42" s="53" t="str">
        <f>IF(ISBLANK(現行セット情報CSV!Q42),"",現行セット情報CSV!Q42)</f>
        <v/>
      </c>
      <c r="R42" s="53" t="str">
        <f>IF(ISBLANK(現行セット情報CSV!R42),"",現行セット情報CSV!R42)</f>
        <v/>
      </c>
      <c r="S42" s="53" t="str">
        <f>IF(ISBLANK(現行セット情報CSV!S42),"",現行セット情報CSV!S42)</f>
        <v/>
      </c>
      <c r="T42" s="53" t="str">
        <f ca="1">IFERROR(OFFSET('セット情報(宅配便）'!$P$2,MATCH($G42,BカートセットID入力!$C$4:$C$150,0),COLUMN()-COLUMN($T37)),IFERROR(OFFSET('セット情報(業務便）'!$P$2,MATCH($G42,BカートセットID入力!$F$4:$F$150,0),COLUMN()-COLUMN($T37)),IFERROR(OFFSET('セット情報（サンプル）'!$N$2,MATCH($G42,BカートセットID入力!$I$4:$I$150,0),COLUMN()-COLUMN($T37)),IFERROR(OFFSET('セット情報（イレギュラーサンプル）'!$N$2,MATCH($G42,BカートセットID入力!$L$4:$L$150,0),COLUMN()-COLUMN($T37)),""))))</f>
        <v/>
      </c>
      <c r="U42" s="53" t="str">
        <f ca="1">IFERROR(OFFSET('セット情報(宅配便）'!$P$2,MATCH($G42,BカートセットID入力!$C$4:$C$150,0),COLUMN()-COLUMN($T37)),IFERROR(OFFSET('セット情報(業務便）'!$P$2,MATCH($G42,BカートセットID入力!$F$4:$F$150,0),COLUMN()-COLUMN($T37)),IFERROR(OFFSET('セット情報（サンプル）'!$N$2,MATCH($G42,BカートセットID入力!$I$4:$I$150,0),COLUMN()-COLUMN($T37)),IFERROR(OFFSET('セット情報（イレギュラーサンプル）'!$N$2,MATCH($G42,BカートセットID入力!$L$4:$L$150,0),COLUMN()-COLUMN($T37)),""))))</f>
        <v/>
      </c>
      <c r="V42" s="53" t="str">
        <f ca="1">IFERROR(OFFSET('セット情報(宅配便）'!$P$2,MATCH($G42,BカートセットID入力!$C$4:$C$150,0),COLUMN()-COLUMN($T37)),IFERROR(OFFSET('セット情報(業務便）'!$P$2,MATCH($G42,BカートセットID入力!$F$4:$F$150,0),COLUMN()-COLUMN($T37)),IFERROR(OFFSET('セット情報（サンプル）'!$N$2,MATCH($G42,BカートセットID入力!$I$4:$I$150,0),COLUMN()-COLUMN($T37)),IFERROR(OFFSET('セット情報（イレギュラーサンプル）'!$N$2,MATCH($G42,BカートセットID入力!$L$4:$L$150,0),COLUMN()-COLUMN($T37)),""))))</f>
        <v/>
      </c>
      <c r="W42" s="53" t="str">
        <f ca="1">IFERROR(OFFSET('セット情報(宅配便）'!$P$2,MATCH($G42,BカートセットID入力!$C$4:$C$150,0),COLUMN()-COLUMN($T37)),IFERROR(OFFSET('セット情報(業務便）'!$P$2,MATCH($G42,BカートセットID入力!$F$4:$F$150,0),COLUMN()-COLUMN($T37)),IFERROR(OFFSET('セット情報（サンプル）'!$N$2,MATCH($G42,BカートセットID入力!$I$4:$I$150,0),COLUMN()-COLUMN($T37)),IFERROR(OFFSET('セット情報（イレギュラーサンプル）'!$N$2,MATCH($G42,BカートセットID入力!$L$4:$L$150,0),COLUMN()-COLUMN($T37)),""))))</f>
        <v/>
      </c>
      <c r="X42" s="53" t="str">
        <f ca="1">IFERROR(OFFSET('セット情報(宅配便）'!$P$2,MATCH($G42,BカートセットID入力!$C$4:$C$150,0),COLUMN()-COLUMN($T37)),IFERROR(OFFSET('セット情報(業務便）'!$P$2,MATCH($G42,BカートセットID入力!$F$4:$F$150,0),COLUMN()-COLUMN($T37)),IFERROR(OFFSET('セット情報（サンプル）'!$N$2,MATCH($G42,BカートセットID入力!$I$4:$I$150,0),COLUMN()-COLUMN($T37)),IFERROR(OFFSET('セット情報（イレギュラーサンプル）'!$N$2,MATCH($G42,BカートセットID入力!$L$4:$L$150,0),COLUMN()-COLUMN($T37)),""))))</f>
        <v/>
      </c>
      <c r="Y42" s="53" t="str">
        <f ca="1">IFERROR(OFFSET('セット情報(宅配便）'!$P$2,MATCH($G42,BカートセットID入力!$C$4:$C$150,0),COLUMN()-COLUMN($T37)),IFERROR(OFFSET('セット情報(業務便）'!$P$2,MATCH($G42,BカートセットID入力!$F$4:$F$150,0),COLUMN()-COLUMN($T37)),IFERROR(OFFSET('セット情報（サンプル）'!$N$2,MATCH($G42,BカートセットID入力!$I$4:$I$150,0),COLUMN()-COLUMN($T37)),IFERROR(OFFSET('セット情報（イレギュラーサンプル）'!$N$2,MATCH($G42,BカートセットID入力!$L$4:$L$150,0),COLUMN()-COLUMN($T37)),""))))</f>
        <v/>
      </c>
      <c r="Z42" s="53" t="str">
        <f ca="1">IFERROR(OFFSET('セット情報(宅配便）'!$P$2,MATCH($G42,BカートセットID入力!$C$4:$C$150,0),COLUMN()-COLUMN($T37)),IFERROR(OFFSET('セット情報(業務便）'!$P$2,MATCH($G42,BカートセットID入力!$F$4:$F$150,0),COLUMN()-COLUMN($T37)),IFERROR(OFFSET('セット情報（サンプル）'!$N$2,MATCH($G42,BカートセットID入力!$I$4:$I$150,0),COLUMN()-COLUMN($T37)),IFERROR(OFFSET('セット情報（イレギュラーサンプル）'!$N$2,MATCH($G42,BカートセットID入力!$L$4:$L$150,0),COLUMN()-COLUMN($T37)),""))))</f>
        <v/>
      </c>
      <c r="AA42" s="53" t="str">
        <f ca="1">IFERROR(OFFSET('セット情報(宅配便）'!$P$2,MATCH($G42,BカートセットID入力!$C$4:$C$150,0),COLUMN()-COLUMN($T37)),IFERROR(OFFSET('セット情報(業務便）'!$P$2,MATCH($G42,BカートセットID入力!$F$4:$F$150,0),COLUMN()-COLUMN($T37)),IFERROR(OFFSET('セット情報（サンプル）'!$N$2,MATCH($G42,BカートセットID入力!$I$4:$I$150,0),COLUMN()-COLUMN($T37)),IFERROR(OFFSET('セット情報（イレギュラーサンプル）'!$N$2,MATCH($G42,BカートセットID入力!$L$4:$L$150,0),COLUMN()-COLUMN($T37)),""))))</f>
        <v/>
      </c>
      <c r="AB42" s="53" t="str">
        <f ca="1">IFERROR(OFFSET('セット情報(宅配便）'!$P$2,MATCH($G42,BカートセットID入力!$C$4:$C$150,0),COLUMN()-COLUMN($T37)),IFERROR(OFFSET('セット情報(業務便）'!$P$2,MATCH($G42,BカートセットID入力!$F$4:$F$150,0),COLUMN()-COLUMN($T37)),IFERROR(OFFSET('セット情報（サンプル）'!$N$2,MATCH($G42,BカートセットID入力!$I$4:$I$150,0),COLUMN()-COLUMN($T37)),IFERROR(OFFSET('セット情報（イレギュラーサンプル）'!$N$2,MATCH($G42,BカートセットID入力!$L$4:$L$150,0),COLUMN()-COLUMN($T37)),""))))</f>
        <v/>
      </c>
      <c r="AC42" s="53" t="str">
        <f ca="1">IFERROR(OFFSET('セット情報(宅配便）'!$P$2,MATCH($G42,BカートセットID入力!$C$4:$C$150,0),COLUMN()-COLUMN($T37)),IFERROR(OFFSET('セット情報(業務便）'!$P$2,MATCH($G42,BカートセットID入力!$F$4:$F$150,0),COLUMN()-COLUMN($T37)),IFERROR(OFFSET('セット情報（サンプル）'!$N$2,MATCH($G42,BカートセットID入力!$I$4:$I$150,0),COLUMN()-COLUMN($T37)),IFERROR(OFFSET('セット情報（イレギュラーサンプル）'!$N$2,MATCH($G42,BカートセットID入力!$L$4:$L$150,0),COLUMN()-COLUMN($T37)),""))))</f>
        <v/>
      </c>
      <c r="AD42" s="53" t="str">
        <f ca="1">IFERROR(OFFSET('セット情報(宅配便）'!$P$2,MATCH($G42,BカートセットID入力!$C$4:$C$150,0),COLUMN()-COLUMN($T37)),IFERROR(OFFSET('セット情報(業務便）'!$P$2,MATCH($G42,BカートセットID入力!$F$4:$F$150,0),COLUMN()-COLUMN($T37)),IFERROR(OFFSET('セット情報（サンプル）'!$N$2,MATCH($G42,BカートセットID入力!$I$4:$I$150,0),COLUMN()-COLUMN($T37)),IFERROR(OFFSET('セット情報（イレギュラーサンプル）'!$N$2,MATCH($G42,BカートセットID入力!$L$4:$L$150,0),COLUMN()-COLUMN($T37)),""))))</f>
        <v/>
      </c>
      <c r="AE42" s="53" t="str">
        <f ca="1">IFERROR(OFFSET('セット情報(宅配便）'!$P$2,MATCH($G42,BカートセットID入力!$C$4:$C$150,0),COLUMN()-COLUMN($T37)),IFERROR(OFFSET('セット情報(業務便）'!$P$2,MATCH($G42,BカートセットID入力!$F$4:$F$150,0),COLUMN()-COLUMN($T37)),IFERROR(OFFSET('セット情報（サンプル）'!$N$2,MATCH($G42,BカートセットID入力!$I$4:$I$150,0),COLUMN()-COLUMN($T37)),IFERROR(OFFSET('セット情報（イレギュラーサンプル）'!$N$2,MATCH($G42,BカートセットID入力!$L$4:$L$150,0),COLUMN()-COLUMN($T37)),""))))</f>
        <v/>
      </c>
      <c r="AF42" s="53" t="str">
        <f ca="1">IFERROR(OFFSET('セット情報(宅配便）'!$P$2,MATCH($G42,BカートセットID入力!$C$4:$C$150,0),COLUMN()-COLUMN($T37)),IFERROR(OFFSET('セット情報(業務便）'!$P$2,MATCH($G42,BカートセットID入力!$F$4:$F$150,0),COLUMN()-COLUMN($T37)),IFERROR(OFFSET('セット情報（サンプル）'!$N$2,MATCH($G42,BカートセットID入力!$I$4:$I$150,0),COLUMN()-COLUMN($T37)),IFERROR(OFFSET('セット情報（イレギュラーサンプル）'!$N$2,MATCH($G42,BカートセットID入力!$L$4:$L$150,0),COLUMN()-COLUMN($T37)),""))))</f>
        <v/>
      </c>
      <c r="AG42" s="53" t="str">
        <f ca="1">IFERROR(OFFSET('セット情報(宅配便）'!$P$2,MATCH($G42,BカートセットID入力!$C$4:$C$150,0),COLUMN()-COLUMN($T37)),IFERROR(OFFSET('セット情報(業務便）'!$P$2,MATCH($G42,BカートセットID入力!$F$4:$F$150,0),COLUMN()-COLUMN($T37)),IFERROR(OFFSET('セット情報（サンプル）'!$N$2,MATCH($G42,BカートセットID入力!$I$4:$I$150,0),COLUMN()-COLUMN($T37)),IFERROR(OFFSET('セット情報（イレギュラーサンプル）'!$N$2,MATCH($G42,BカートセットID入力!$L$4:$L$150,0),COLUMN()-COLUMN($T37)),""))))</f>
        <v/>
      </c>
      <c r="AH42" s="53" t="str">
        <f ca="1">IFERROR(OFFSET('セット情報(宅配便）'!$P$2,MATCH($G42,BカートセットID入力!$C$4:$C$150,0),COLUMN()-COLUMN($T37)),IFERROR(OFFSET('セット情報(業務便）'!$P$2,MATCH($G42,BカートセットID入力!$F$4:$F$150,0),COLUMN()-COLUMN($T37)),IFERROR(OFFSET('セット情報（サンプル）'!$N$2,MATCH($G42,BカートセットID入力!$I$4:$I$150,0),COLUMN()-COLUMN($T37)),IFERROR(OFFSET('セット情報（イレギュラーサンプル）'!$N$2,MATCH($G42,BカートセットID入力!$L$4:$L$150,0),COLUMN()-COLUMN($T37)),""))))</f>
        <v/>
      </c>
      <c r="AI42" s="53" t="str">
        <f ca="1">IFERROR(OFFSET('セット情報(宅配便）'!$P$2,MATCH($G42,BカートセットID入力!$C$4:$C$150,0),COLUMN()-COLUMN($T37)),IFERROR(OFFSET('セット情報(業務便）'!$P$2,MATCH($G42,BカートセットID入力!$F$4:$F$150,0),COLUMN()-COLUMN($T37)),IFERROR(OFFSET('セット情報（サンプル）'!$N$2,MATCH($G42,BカートセットID入力!$I$4:$I$150,0),COLUMN()-COLUMN($T37)),IFERROR(OFFSET('セット情報（イレギュラーサンプル）'!$N$2,MATCH($G42,BカートセットID入力!$L$4:$L$150,0),COLUMN()-COLUMN($T37)),""))))</f>
        <v/>
      </c>
      <c r="AJ42" s="53" t="str">
        <f ca="1">IFERROR(OFFSET('セット情報(宅配便）'!$P$2,MATCH($G42,BカートセットID入力!$C$4:$C$150,0),COLUMN()-COLUMN($T37)),IFERROR(OFFSET('セット情報(業務便）'!$P$2,MATCH($G42,BカートセットID入力!$F$4:$F$150,0),COLUMN()-COLUMN($T37)),IFERROR(OFFSET('セット情報（サンプル）'!$N$2,MATCH($G42,BカートセットID入力!$I$4:$I$150,0),COLUMN()-COLUMN($T37)),IFERROR(OFFSET('セット情報（イレギュラーサンプル）'!$N$2,MATCH($G42,BカートセットID入力!$L$4:$L$150,0),COLUMN()-COLUMN($T37)),""))))</f>
        <v/>
      </c>
      <c r="AK42" s="53" t="str">
        <f ca="1">IFERROR(OFFSET('セット情報(宅配便）'!$P$2,MATCH($G42,BカートセットID入力!$C$4:$C$150,0),COLUMN()-COLUMN($T37)),IFERROR(OFFSET('セット情報(業務便）'!$P$2,MATCH($G42,BカートセットID入力!$F$4:$F$150,0),COLUMN()-COLUMN($T37)),IFERROR(OFFSET('セット情報（サンプル）'!$N$2,MATCH($G42,BカートセットID入力!$I$4:$I$150,0),COLUMN()-COLUMN($T37)),IFERROR(OFFSET('セット情報（イレギュラーサンプル）'!$N$2,MATCH($G42,BカートセットID入力!$L$4:$L$150,0),COLUMN()-COLUMN($T37)),""))))</f>
        <v/>
      </c>
      <c r="AL42" s="53" t="str">
        <f ca="1">IFERROR(OFFSET('セット情報(宅配便）'!$P$2,MATCH($G42,BカートセットID入力!$C$4:$C$150,0),COLUMN()-COLUMN($T37)),IFERROR(OFFSET('セット情報(業務便）'!$P$2,MATCH($G42,BカートセットID入力!$F$4:$F$150,0),COLUMN()-COLUMN($T37)),IFERROR(OFFSET('セット情報（サンプル）'!$N$2,MATCH($G42,BカートセットID入力!$I$4:$I$150,0),COLUMN()-COLUMN($T37)),IFERROR(OFFSET('セット情報（イレギュラーサンプル）'!$N$2,MATCH($G42,BカートセットID入力!$L$4:$L$150,0),COLUMN()-COLUMN($T37)),""))))</f>
        <v/>
      </c>
      <c r="AM42" s="53" t="str">
        <f ca="1">IFERROR(OFFSET('セット情報(宅配便）'!$P$2,MATCH($G42,BカートセットID入力!$C$4:$C$150,0),COLUMN()-COLUMN($T37)),IFERROR(OFFSET('セット情報(業務便）'!$P$2,MATCH($G42,BカートセットID入力!$F$4:$F$150,0),COLUMN()-COLUMN($T37)),IFERROR(OFFSET('セット情報（サンプル）'!$N$2,MATCH($G42,BカートセットID入力!$I$4:$I$150,0),COLUMN()-COLUMN($T37)),IFERROR(OFFSET('セット情報（イレギュラーサンプル）'!$N$2,MATCH($G42,BカートセットID入力!$L$4:$L$150,0),COLUMN()-COLUMN($T37)),""))))</f>
        <v/>
      </c>
      <c r="AN42" s="53" t="str">
        <f ca="1">IFERROR(OFFSET('セット情報(宅配便）'!$P$2,MATCH($G42,BカートセットID入力!$C$4:$C$150,0),COLUMN()-COLUMN($T37)),IFERROR(OFFSET('セット情報(業務便）'!$P$2,MATCH($G42,BカートセットID入力!$F$4:$F$150,0),COLUMN()-COLUMN($T37)),IFERROR(OFFSET('セット情報（サンプル）'!$N$2,MATCH($G42,BカートセットID入力!$I$4:$I$150,0),COLUMN()-COLUMN($T37)),IFERROR(OFFSET('セット情報（イレギュラーサンプル）'!$N$2,MATCH($G42,BカートセットID入力!$L$4:$L$150,0),COLUMN()-COLUMN($T37)),""))))</f>
        <v/>
      </c>
      <c r="AO42" s="53" t="str">
        <f ca="1">IFERROR(OFFSET('セット情報(宅配便）'!$P$2,MATCH($G42,BカートセットID入力!$C$4:$C$150,0),COLUMN()-COLUMN($T37)),IFERROR(OFFSET('セット情報(業務便）'!$P$2,MATCH($G42,BカートセットID入力!$F$4:$F$150,0),COLUMN()-COLUMN($T37)),IFERROR(OFFSET('セット情報（サンプル）'!$N$2,MATCH($G42,BカートセットID入力!$I$4:$I$150,0),COLUMN()-COLUMN($T37)),IFERROR(OFFSET('セット情報（イレギュラーサンプル）'!$N$2,MATCH($G42,BカートセットID入力!$L$4:$L$150,0),COLUMN()-COLUMN($T37)),""))))</f>
        <v/>
      </c>
      <c r="AP42" s="53" t="str">
        <f ca="1">IFERROR(OFFSET('セット情報(宅配便）'!$P$2,MATCH($G42,BカートセットID入力!$C$4:$C$150,0),COLUMN()-COLUMN($T37)),IFERROR(OFFSET('セット情報(業務便）'!$P$2,MATCH($G42,BカートセットID入力!$F$4:$F$150,0),COLUMN()-COLUMN($T37)),IFERROR(OFFSET('セット情報（サンプル）'!$N$2,MATCH($G42,BカートセットID入力!$I$4:$I$150,0),COLUMN()-COLUMN($T37)),IFERROR(OFFSET('セット情報（イレギュラーサンプル）'!$N$2,MATCH($G42,BカートセットID入力!$L$4:$L$150,0),COLUMN()-COLUMN($T37)),""))))</f>
        <v/>
      </c>
      <c r="AQ42" s="53" t="str">
        <f ca="1">IFERROR(OFFSET('セット情報(宅配便）'!$P$2,MATCH($G42,BカートセットID入力!$C$4:$C$150,0),COLUMN()-COLUMN($T37)),IFERROR(OFFSET('セット情報(業務便）'!$P$2,MATCH($G42,BカートセットID入力!$F$4:$F$150,0),COLUMN()-COLUMN($T37)),IFERROR(OFFSET('セット情報（サンプル）'!$N$2,MATCH($G42,BカートセットID入力!$I$4:$I$150,0),COLUMN()-COLUMN($T37)),IFERROR(OFFSET('セット情報（イレギュラーサンプル）'!$N$2,MATCH($G42,BカートセットID入力!$L$4:$L$150,0),COLUMN()-COLUMN($T37)),""))))</f>
        <v/>
      </c>
      <c r="AR42" s="53" t="str">
        <f ca="1">IFERROR(OFFSET('セット情報(宅配便）'!$P$2,MATCH($G42,BカートセットID入力!$C$4:$C$150,0),COLUMN()-COLUMN($T37)),IFERROR(OFFSET('セット情報(業務便）'!$P$2,MATCH($G42,BカートセットID入力!$F$4:$F$150,0),COLUMN()-COLUMN($T37)),IFERROR(OFFSET('セット情報（サンプル）'!$N$2,MATCH($G42,BカートセットID入力!$I$4:$I$150,0),COLUMN()-COLUMN($T37)),IFERROR(OFFSET('セット情報（イレギュラーサンプル）'!$N$2,MATCH($G42,BカートセットID入力!$L$4:$L$150,0),COLUMN()-COLUMN($T37)),""))))</f>
        <v/>
      </c>
      <c r="AS42" s="53" t="str">
        <f ca="1">IFERROR(OFFSET('セット情報(宅配便）'!$P$2,MATCH($G42,BカートセットID入力!$C$4:$C$150,0),COLUMN()-COLUMN($T37)),IFERROR(OFFSET('セット情報(業務便）'!$P$2,MATCH($G42,BカートセットID入力!$F$4:$F$150,0),COLUMN()-COLUMN($T37)),IFERROR(OFFSET('セット情報（サンプル）'!$N$2,MATCH($G42,BカートセットID入力!$I$4:$I$150,0),COLUMN()-COLUMN($T37)),IFERROR(OFFSET('セット情報（イレギュラーサンプル）'!$N$2,MATCH($G42,BカートセットID入力!$L$4:$L$150,0),COLUMN()-COLUMN($T37)),""))))</f>
        <v/>
      </c>
    </row>
    <row r="43" spans="1:45">
      <c r="A43" s="53" t="str">
        <f>IF(ISBLANK(現行セット情報CSV!A43),"",現行セット情報CSV!A43)</f>
        <v/>
      </c>
      <c r="B43" s="53" t="str">
        <f>IF(ISBLANK(現行セット情報CSV!B43),"",現行セット情報CSV!B43)</f>
        <v/>
      </c>
      <c r="C43" s="53" t="str">
        <f>IF(ISBLANK(現行セット情報CSV!C43),"",現行セット情報CSV!C43)</f>
        <v/>
      </c>
      <c r="D43" s="53" t="str">
        <f>IF(ISBLANK(現行セット情報CSV!D43),"",現行セット情報CSV!D43)</f>
        <v/>
      </c>
      <c r="E43" s="53" t="str">
        <f>IF(ISBLANK(現行セット情報CSV!E43),"",現行セット情報CSV!E43)</f>
        <v/>
      </c>
      <c r="F43" s="53" t="str">
        <f>IF(ISBLANK(現行セット情報CSV!F43),"",現行セット情報CSV!F43)</f>
        <v/>
      </c>
      <c r="G43" s="53" t="str">
        <f>IF(ISBLANK(現行セット情報CSV!G43),"",現行セット情報CSV!G43)</f>
        <v/>
      </c>
      <c r="H43" s="53" t="str">
        <f>IF(ISBLANK(現行セット情報CSV!H43),"",現行セット情報CSV!H43)</f>
        <v/>
      </c>
      <c r="I43" s="53" t="str">
        <f>IF(ISBLANK(現行セット情報CSV!I43),"",現行セット情報CSV!I43)</f>
        <v/>
      </c>
      <c r="J43" s="53" t="str">
        <f>IF(ISBLANK(現行セット情報CSV!J43),"",現行セット情報CSV!J43)</f>
        <v/>
      </c>
      <c r="K43" s="53" t="str">
        <f>IF(ISBLANK(現行セット情報CSV!K43),"",現行セット情報CSV!K43)</f>
        <v/>
      </c>
      <c r="L43" s="53" t="str">
        <f>IF(ISBLANK(現行セット情報CSV!L43),"",現行セット情報CSV!L43)</f>
        <v/>
      </c>
      <c r="M43" s="53" t="str">
        <f>IF(ISBLANK(現行セット情報CSV!M43),"",現行セット情報CSV!M43)</f>
        <v/>
      </c>
      <c r="N43" s="53" t="str">
        <f>IF(ISBLANK(現行セット情報CSV!N43),"",現行セット情報CSV!N43)</f>
        <v/>
      </c>
      <c r="O43" s="53" t="str">
        <f>IF(ISBLANK(現行セット情報CSV!O43),"",現行セット情報CSV!O43)</f>
        <v/>
      </c>
      <c r="P43" s="53" t="str">
        <f>IF(ISBLANK(現行セット情報CSV!P43),"",現行セット情報CSV!P43)</f>
        <v/>
      </c>
      <c r="Q43" s="53" t="str">
        <f>IF(ISBLANK(現行セット情報CSV!Q43),"",現行セット情報CSV!Q43)</f>
        <v/>
      </c>
      <c r="R43" s="53" t="str">
        <f>IF(ISBLANK(現行セット情報CSV!R43),"",現行セット情報CSV!R43)</f>
        <v/>
      </c>
      <c r="S43" s="53" t="str">
        <f>IF(ISBLANK(現行セット情報CSV!S43),"",現行セット情報CSV!S43)</f>
        <v/>
      </c>
      <c r="T43" s="53" t="str">
        <f ca="1">IFERROR(OFFSET('セット情報(宅配便）'!$P$2,MATCH($G43,BカートセットID入力!$C$4:$C$150,0),COLUMN()-COLUMN($T38)),IFERROR(OFFSET('セット情報(業務便）'!$P$2,MATCH($G43,BカートセットID入力!$F$4:$F$150,0),COLUMN()-COLUMN($T38)),IFERROR(OFFSET('セット情報（サンプル）'!$N$2,MATCH($G43,BカートセットID入力!$I$4:$I$150,0),COLUMN()-COLUMN($T38)),IFERROR(OFFSET('セット情報（イレギュラーサンプル）'!$N$2,MATCH($G43,BカートセットID入力!$L$4:$L$150,0),COLUMN()-COLUMN($T38)),""))))</f>
        <v/>
      </c>
      <c r="U43" s="53" t="str">
        <f ca="1">IFERROR(OFFSET('セット情報(宅配便）'!$P$2,MATCH($G43,BカートセットID入力!$C$4:$C$150,0),COLUMN()-COLUMN($T38)),IFERROR(OFFSET('セット情報(業務便）'!$P$2,MATCH($G43,BカートセットID入力!$F$4:$F$150,0),COLUMN()-COLUMN($T38)),IFERROR(OFFSET('セット情報（サンプル）'!$N$2,MATCH($G43,BカートセットID入力!$I$4:$I$150,0),COLUMN()-COLUMN($T38)),IFERROR(OFFSET('セット情報（イレギュラーサンプル）'!$N$2,MATCH($G43,BカートセットID入力!$L$4:$L$150,0),COLUMN()-COLUMN($T38)),""))))</f>
        <v/>
      </c>
      <c r="V43" s="53" t="str">
        <f ca="1">IFERROR(OFFSET('セット情報(宅配便）'!$P$2,MATCH($G43,BカートセットID入力!$C$4:$C$150,0),COLUMN()-COLUMN($T38)),IFERROR(OFFSET('セット情報(業務便）'!$P$2,MATCH($G43,BカートセットID入力!$F$4:$F$150,0),COLUMN()-COLUMN($T38)),IFERROR(OFFSET('セット情報（サンプル）'!$N$2,MATCH($G43,BカートセットID入力!$I$4:$I$150,0),COLUMN()-COLUMN($T38)),IFERROR(OFFSET('セット情報（イレギュラーサンプル）'!$N$2,MATCH($G43,BカートセットID入力!$L$4:$L$150,0),COLUMN()-COLUMN($T38)),""))))</f>
        <v/>
      </c>
      <c r="W43" s="53" t="str">
        <f ca="1">IFERROR(OFFSET('セット情報(宅配便）'!$P$2,MATCH($G43,BカートセットID入力!$C$4:$C$150,0),COLUMN()-COLUMN($T38)),IFERROR(OFFSET('セット情報(業務便）'!$P$2,MATCH($G43,BカートセットID入力!$F$4:$F$150,0),COLUMN()-COLUMN($T38)),IFERROR(OFFSET('セット情報（サンプル）'!$N$2,MATCH($G43,BカートセットID入力!$I$4:$I$150,0),COLUMN()-COLUMN($T38)),IFERROR(OFFSET('セット情報（イレギュラーサンプル）'!$N$2,MATCH($G43,BカートセットID入力!$L$4:$L$150,0),COLUMN()-COLUMN($T38)),""))))</f>
        <v/>
      </c>
      <c r="X43" s="53" t="str">
        <f ca="1">IFERROR(OFFSET('セット情報(宅配便）'!$P$2,MATCH($G43,BカートセットID入力!$C$4:$C$150,0),COLUMN()-COLUMN($T38)),IFERROR(OFFSET('セット情報(業務便）'!$P$2,MATCH($G43,BカートセットID入力!$F$4:$F$150,0),COLUMN()-COLUMN($T38)),IFERROR(OFFSET('セット情報（サンプル）'!$N$2,MATCH($G43,BカートセットID入力!$I$4:$I$150,0),COLUMN()-COLUMN($T38)),IFERROR(OFFSET('セット情報（イレギュラーサンプル）'!$N$2,MATCH($G43,BカートセットID入力!$L$4:$L$150,0),COLUMN()-COLUMN($T38)),""))))</f>
        <v/>
      </c>
      <c r="Y43" s="53" t="str">
        <f ca="1">IFERROR(OFFSET('セット情報(宅配便）'!$P$2,MATCH($G43,BカートセットID入力!$C$4:$C$150,0),COLUMN()-COLUMN($T38)),IFERROR(OFFSET('セット情報(業務便）'!$P$2,MATCH($G43,BカートセットID入力!$F$4:$F$150,0),COLUMN()-COLUMN($T38)),IFERROR(OFFSET('セット情報（サンプル）'!$N$2,MATCH($G43,BカートセットID入力!$I$4:$I$150,0),COLUMN()-COLUMN($T38)),IFERROR(OFFSET('セット情報（イレギュラーサンプル）'!$N$2,MATCH($G43,BカートセットID入力!$L$4:$L$150,0),COLUMN()-COLUMN($T38)),""))))</f>
        <v/>
      </c>
      <c r="Z43" s="53" t="str">
        <f ca="1">IFERROR(OFFSET('セット情報(宅配便）'!$P$2,MATCH($G43,BカートセットID入力!$C$4:$C$150,0),COLUMN()-COLUMN($T38)),IFERROR(OFFSET('セット情報(業務便）'!$P$2,MATCH($G43,BカートセットID入力!$F$4:$F$150,0),COLUMN()-COLUMN($T38)),IFERROR(OFFSET('セット情報（サンプル）'!$N$2,MATCH($G43,BカートセットID入力!$I$4:$I$150,0),COLUMN()-COLUMN($T38)),IFERROR(OFFSET('セット情報（イレギュラーサンプル）'!$N$2,MATCH($G43,BカートセットID入力!$L$4:$L$150,0),COLUMN()-COLUMN($T38)),""))))</f>
        <v/>
      </c>
      <c r="AA43" s="53" t="str">
        <f ca="1">IFERROR(OFFSET('セット情報(宅配便）'!$P$2,MATCH($G43,BカートセットID入力!$C$4:$C$150,0),COLUMN()-COLUMN($T38)),IFERROR(OFFSET('セット情報(業務便）'!$P$2,MATCH($G43,BカートセットID入力!$F$4:$F$150,0),COLUMN()-COLUMN($T38)),IFERROR(OFFSET('セット情報（サンプル）'!$N$2,MATCH($G43,BカートセットID入力!$I$4:$I$150,0),COLUMN()-COLUMN($T38)),IFERROR(OFFSET('セット情報（イレギュラーサンプル）'!$N$2,MATCH($G43,BカートセットID入力!$L$4:$L$150,0),COLUMN()-COLUMN($T38)),""))))</f>
        <v/>
      </c>
      <c r="AB43" s="53" t="str">
        <f ca="1">IFERROR(OFFSET('セット情報(宅配便）'!$P$2,MATCH($G43,BカートセットID入力!$C$4:$C$150,0),COLUMN()-COLUMN($T38)),IFERROR(OFFSET('セット情報(業務便）'!$P$2,MATCH($G43,BカートセットID入力!$F$4:$F$150,0),COLUMN()-COLUMN($T38)),IFERROR(OFFSET('セット情報（サンプル）'!$N$2,MATCH($G43,BカートセットID入力!$I$4:$I$150,0),COLUMN()-COLUMN($T38)),IFERROR(OFFSET('セット情報（イレギュラーサンプル）'!$N$2,MATCH($G43,BカートセットID入力!$L$4:$L$150,0),COLUMN()-COLUMN($T38)),""))))</f>
        <v/>
      </c>
      <c r="AC43" s="53" t="str">
        <f ca="1">IFERROR(OFFSET('セット情報(宅配便）'!$P$2,MATCH($G43,BカートセットID入力!$C$4:$C$150,0),COLUMN()-COLUMN($T38)),IFERROR(OFFSET('セット情報(業務便）'!$P$2,MATCH($G43,BカートセットID入力!$F$4:$F$150,0),COLUMN()-COLUMN($T38)),IFERROR(OFFSET('セット情報（サンプル）'!$N$2,MATCH($G43,BカートセットID入力!$I$4:$I$150,0),COLUMN()-COLUMN($T38)),IFERROR(OFFSET('セット情報（イレギュラーサンプル）'!$N$2,MATCH($G43,BカートセットID入力!$L$4:$L$150,0),COLUMN()-COLUMN($T38)),""))))</f>
        <v/>
      </c>
      <c r="AD43" s="53" t="str">
        <f ca="1">IFERROR(OFFSET('セット情報(宅配便）'!$P$2,MATCH($G43,BカートセットID入力!$C$4:$C$150,0),COLUMN()-COLUMN($T38)),IFERROR(OFFSET('セット情報(業務便）'!$P$2,MATCH($G43,BカートセットID入力!$F$4:$F$150,0),COLUMN()-COLUMN($T38)),IFERROR(OFFSET('セット情報（サンプル）'!$N$2,MATCH($G43,BカートセットID入力!$I$4:$I$150,0),COLUMN()-COLUMN($T38)),IFERROR(OFFSET('セット情報（イレギュラーサンプル）'!$N$2,MATCH($G43,BカートセットID入力!$L$4:$L$150,0),COLUMN()-COLUMN($T38)),""))))</f>
        <v/>
      </c>
      <c r="AE43" s="53" t="str">
        <f ca="1">IFERROR(OFFSET('セット情報(宅配便）'!$P$2,MATCH($G43,BカートセットID入力!$C$4:$C$150,0),COLUMN()-COLUMN($T38)),IFERROR(OFFSET('セット情報(業務便）'!$P$2,MATCH($G43,BカートセットID入力!$F$4:$F$150,0),COLUMN()-COLUMN($T38)),IFERROR(OFFSET('セット情報（サンプル）'!$N$2,MATCH($G43,BカートセットID入力!$I$4:$I$150,0),COLUMN()-COLUMN($T38)),IFERROR(OFFSET('セット情報（イレギュラーサンプル）'!$N$2,MATCH($G43,BカートセットID入力!$L$4:$L$150,0),COLUMN()-COLUMN($T38)),""))))</f>
        <v/>
      </c>
      <c r="AF43" s="53" t="str">
        <f ca="1">IFERROR(OFFSET('セット情報(宅配便）'!$P$2,MATCH($G43,BカートセットID入力!$C$4:$C$150,0),COLUMN()-COLUMN($T38)),IFERROR(OFFSET('セット情報(業務便）'!$P$2,MATCH($G43,BカートセットID入力!$F$4:$F$150,0),COLUMN()-COLUMN($T38)),IFERROR(OFFSET('セット情報（サンプル）'!$N$2,MATCH($G43,BカートセットID入力!$I$4:$I$150,0),COLUMN()-COLUMN($T38)),IFERROR(OFFSET('セット情報（イレギュラーサンプル）'!$N$2,MATCH($G43,BカートセットID入力!$L$4:$L$150,0),COLUMN()-COLUMN($T38)),""))))</f>
        <v/>
      </c>
      <c r="AG43" s="53" t="str">
        <f ca="1">IFERROR(OFFSET('セット情報(宅配便）'!$P$2,MATCH($G43,BカートセットID入力!$C$4:$C$150,0),COLUMN()-COLUMN($T38)),IFERROR(OFFSET('セット情報(業務便）'!$P$2,MATCH($G43,BカートセットID入力!$F$4:$F$150,0),COLUMN()-COLUMN($T38)),IFERROR(OFFSET('セット情報（サンプル）'!$N$2,MATCH($G43,BカートセットID入力!$I$4:$I$150,0),COLUMN()-COLUMN($T38)),IFERROR(OFFSET('セット情報（イレギュラーサンプル）'!$N$2,MATCH($G43,BカートセットID入力!$L$4:$L$150,0),COLUMN()-COLUMN($T38)),""))))</f>
        <v/>
      </c>
      <c r="AH43" s="53" t="str">
        <f ca="1">IFERROR(OFFSET('セット情報(宅配便）'!$P$2,MATCH($G43,BカートセットID入力!$C$4:$C$150,0),COLUMN()-COLUMN($T38)),IFERROR(OFFSET('セット情報(業務便）'!$P$2,MATCH($G43,BカートセットID入力!$F$4:$F$150,0),COLUMN()-COLUMN($T38)),IFERROR(OFFSET('セット情報（サンプル）'!$N$2,MATCH($G43,BカートセットID入力!$I$4:$I$150,0),COLUMN()-COLUMN($T38)),IFERROR(OFFSET('セット情報（イレギュラーサンプル）'!$N$2,MATCH($G43,BカートセットID入力!$L$4:$L$150,0),COLUMN()-COLUMN($T38)),""))))</f>
        <v/>
      </c>
      <c r="AI43" s="53" t="str">
        <f ca="1">IFERROR(OFFSET('セット情報(宅配便）'!$P$2,MATCH($G43,BカートセットID入力!$C$4:$C$150,0),COLUMN()-COLUMN($T38)),IFERROR(OFFSET('セット情報(業務便）'!$P$2,MATCH($G43,BカートセットID入力!$F$4:$F$150,0),COLUMN()-COLUMN($T38)),IFERROR(OFFSET('セット情報（サンプル）'!$N$2,MATCH($G43,BカートセットID入力!$I$4:$I$150,0),COLUMN()-COLUMN($T38)),IFERROR(OFFSET('セット情報（イレギュラーサンプル）'!$N$2,MATCH($G43,BカートセットID入力!$L$4:$L$150,0),COLUMN()-COLUMN($T38)),""))))</f>
        <v/>
      </c>
      <c r="AJ43" s="53" t="str">
        <f ca="1">IFERROR(OFFSET('セット情報(宅配便）'!$P$2,MATCH($G43,BカートセットID入力!$C$4:$C$150,0),COLUMN()-COLUMN($T38)),IFERROR(OFFSET('セット情報(業務便）'!$P$2,MATCH($G43,BカートセットID入力!$F$4:$F$150,0),COLUMN()-COLUMN($T38)),IFERROR(OFFSET('セット情報（サンプル）'!$N$2,MATCH($G43,BカートセットID入力!$I$4:$I$150,0),COLUMN()-COLUMN($T38)),IFERROR(OFFSET('セット情報（イレギュラーサンプル）'!$N$2,MATCH($G43,BカートセットID入力!$L$4:$L$150,0),COLUMN()-COLUMN($T38)),""))))</f>
        <v/>
      </c>
      <c r="AK43" s="53" t="str">
        <f ca="1">IFERROR(OFFSET('セット情報(宅配便）'!$P$2,MATCH($G43,BカートセットID入力!$C$4:$C$150,0),COLUMN()-COLUMN($T38)),IFERROR(OFFSET('セット情報(業務便）'!$P$2,MATCH($G43,BカートセットID入力!$F$4:$F$150,0),COLUMN()-COLUMN($T38)),IFERROR(OFFSET('セット情報（サンプル）'!$N$2,MATCH($G43,BカートセットID入力!$I$4:$I$150,0),COLUMN()-COLUMN($T38)),IFERROR(OFFSET('セット情報（イレギュラーサンプル）'!$N$2,MATCH($G43,BカートセットID入力!$L$4:$L$150,0),COLUMN()-COLUMN($T38)),""))))</f>
        <v/>
      </c>
      <c r="AL43" s="53" t="str">
        <f ca="1">IFERROR(OFFSET('セット情報(宅配便）'!$P$2,MATCH($G43,BカートセットID入力!$C$4:$C$150,0),COLUMN()-COLUMN($T38)),IFERROR(OFFSET('セット情報(業務便）'!$P$2,MATCH($G43,BカートセットID入力!$F$4:$F$150,0),COLUMN()-COLUMN($T38)),IFERROR(OFFSET('セット情報（サンプル）'!$N$2,MATCH($G43,BカートセットID入力!$I$4:$I$150,0),COLUMN()-COLUMN($T38)),IFERROR(OFFSET('セット情報（イレギュラーサンプル）'!$N$2,MATCH($G43,BカートセットID入力!$L$4:$L$150,0),COLUMN()-COLUMN($T38)),""))))</f>
        <v/>
      </c>
      <c r="AM43" s="53" t="str">
        <f ca="1">IFERROR(OFFSET('セット情報(宅配便）'!$P$2,MATCH($G43,BカートセットID入力!$C$4:$C$150,0),COLUMN()-COLUMN($T38)),IFERROR(OFFSET('セット情報(業務便）'!$P$2,MATCH($G43,BカートセットID入力!$F$4:$F$150,0),COLUMN()-COLUMN($T38)),IFERROR(OFFSET('セット情報（サンプル）'!$N$2,MATCH($G43,BカートセットID入力!$I$4:$I$150,0),COLUMN()-COLUMN($T38)),IFERROR(OFFSET('セット情報（イレギュラーサンプル）'!$N$2,MATCH($G43,BカートセットID入力!$L$4:$L$150,0),COLUMN()-COLUMN($T38)),""))))</f>
        <v/>
      </c>
      <c r="AN43" s="53" t="str">
        <f ca="1">IFERROR(OFFSET('セット情報(宅配便）'!$P$2,MATCH($G43,BカートセットID入力!$C$4:$C$150,0),COLUMN()-COLUMN($T38)),IFERROR(OFFSET('セット情報(業務便）'!$P$2,MATCH($G43,BカートセットID入力!$F$4:$F$150,0),COLUMN()-COLUMN($T38)),IFERROR(OFFSET('セット情報（サンプル）'!$N$2,MATCH($G43,BカートセットID入力!$I$4:$I$150,0),COLUMN()-COLUMN($T38)),IFERROR(OFFSET('セット情報（イレギュラーサンプル）'!$N$2,MATCH($G43,BカートセットID入力!$L$4:$L$150,0),COLUMN()-COLUMN($T38)),""))))</f>
        <v/>
      </c>
      <c r="AO43" s="53" t="str">
        <f ca="1">IFERROR(OFFSET('セット情報(宅配便）'!$P$2,MATCH($G43,BカートセットID入力!$C$4:$C$150,0),COLUMN()-COLUMN($T38)),IFERROR(OFFSET('セット情報(業務便）'!$P$2,MATCH($G43,BカートセットID入力!$F$4:$F$150,0),COLUMN()-COLUMN($T38)),IFERROR(OFFSET('セット情報（サンプル）'!$N$2,MATCH($G43,BカートセットID入力!$I$4:$I$150,0),COLUMN()-COLUMN($T38)),IFERROR(OFFSET('セット情報（イレギュラーサンプル）'!$N$2,MATCH($G43,BカートセットID入力!$L$4:$L$150,0),COLUMN()-COLUMN($T38)),""))))</f>
        <v/>
      </c>
      <c r="AP43" s="53" t="str">
        <f ca="1">IFERROR(OFFSET('セット情報(宅配便）'!$P$2,MATCH($G43,BカートセットID入力!$C$4:$C$150,0),COLUMN()-COLUMN($T38)),IFERROR(OFFSET('セット情報(業務便）'!$P$2,MATCH($G43,BカートセットID入力!$F$4:$F$150,0),COLUMN()-COLUMN($T38)),IFERROR(OFFSET('セット情報（サンプル）'!$N$2,MATCH($G43,BカートセットID入力!$I$4:$I$150,0),COLUMN()-COLUMN($T38)),IFERROR(OFFSET('セット情報（イレギュラーサンプル）'!$N$2,MATCH($G43,BカートセットID入力!$L$4:$L$150,0),COLUMN()-COLUMN($T38)),""))))</f>
        <v/>
      </c>
      <c r="AQ43" s="53" t="str">
        <f ca="1">IFERROR(OFFSET('セット情報(宅配便）'!$P$2,MATCH($G43,BカートセットID入力!$C$4:$C$150,0),COLUMN()-COLUMN($T38)),IFERROR(OFFSET('セット情報(業務便）'!$P$2,MATCH($G43,BカートセットID入力!$F$4:$F$150,0),COLUMN()-COLUMN($T38)),IFERROR(OFFSET('セット情報（サンプル）'!$N$2,MATCH($G43,BカートセットID入力!$I$4:$I$150,0),COLUMN()-COLUMN($T38)),IFERROR(OFFSET('セット情報（イレギュラーサンプル）'!$N$2,MATCH($G43,BカートセットID入力!$L$4:$L$150,0),COLUMN()-COLUMN($T38)),""))))</f>
        <v/>
      </c>
      <c r="AR43" s="53" t="str">
        <f ca="1">IFERROR(OFFSET('セット情報(宅配便）'!$P$2,MATCH($G43,BカートセットID入力!$C$4:$C$150,0),COLUMN()-COLUMN($T38)),IFERROR(OFFSET('セット情報(業務便）'!$P$2,MATCH($G43,BカートセットID入力!$F$4:$F$150,0),COLUMN()-COLUMN($T38)),IFERROR(OFFSET('セット情報（サンプル）'!$N$2,MATCH($G43,BカートセットID入力!$I$4:$I$150,0),COLUMN()-COLUMN($T38)),IFERROR(OFFSET('セット情報（イレギュラーサンプル）'!$N$2,MATCH($G43,BカートセットID入力!$L$4:$L$150,0),COLUMN()-COLUMN($T38)),""))))</f>
        <v/>
      </c>
      <c r="AS43" s="53" t="str">
        <f ca="1">IFERROR(OFFSET('セット情報(宅配便）'!$P$2,MATCH($G43,BカートセットID入力!$C$4:$C$150,0),COLUMN()-COLUMN($T38)),IFERROR(OFFSET('セット情報(業務便）'!$P$2,MATCH($G43,BカートセットID入力!$F$4:$F$150,0),COLUMN()-COLUMN($T38)),IFERROR(OFFSET('セット情報（サンプル）'!$N$2,MATCH($G43,BカートセットID入力!$I$4:$I$150,0),COLUMN()-COLUMN($T38)),IFERROR(OFFSET('セット情報（イレギュラーサンプル）'!$N$2,MATCH($G43,BカートセットID入力!$L$4:$L$150,0),COLUMN()-COLUMN($T38)),""))))</f>
        <v/>
      </c>
    </row>
    <row r="44" spans="1:45">
      <c r="A44" s="53" t="str">
        <f>IF(ISBLANK(現行セット情報CSV!A44),"",現行セット情報CSV!A44)</f>
        <v/>
      </c>
      <c r="B44" s="53" t="str">
        <f>IF(ISBLANK(現行セット情報CSV!B44),"",現行セット情報CSV!B44)</f>
        <v/>
      </c>
      <c r="C44" s="53" t="str">
        <f>IF(ISBLANK(現行セット情報CSV!C44),"",現行セット情報CSV!C44)</f>
        <v/>
      </c>
      <c r="D44" s="53" t="str">
        <f>IF(ISBLANK(現行セット情報CSV!D44),"",現行セット情報CSV!D44)</f>
        <v/>
      </c>
      <c r="E44" s="53" t="str">
        <f>IF(ISBLANK(現行セット情報CSV!E44),"",現行セット情報CSV!E44)</f>
        <v/>
      </c>
      <c r="F44" s="53" t="str">
        <f>IF(ISBLANK(現行セット情報CSV!F44),"",現行セット情報CSV!F44)</f>
        <v/>
      </c>
      <c r="G44" s="53" t="str">
        <f>IF(ISBLANK(現行セット情報CSV!G44),"",現行セット情報CSV!G44)</f>
        <v/>
      </c>
      <c r="H44" s="53" t="str">
        <f>IF(ISBLANK(現行セット情報CSV!H44),"",現行セット情報CSV!H44)</f>
        <v/>
      </c>
      <c r="I44" s="53" t="str">
        <f>IF(ISBLANK(現行セット情報CSV!I44),"",現行セット情報CSV!I44)</f>
        <v/>
      </c>
      <c r="J44" s="53" t="str">
        <f>IF(ISBLANK(現行セット情報CSV!J44),"",現行セット情報CSV!J44)</f>
        <v/>
      </c>
      <c r="K44" s="53" t="str">
        <f>IF(ISBLANK(現行セット情報CSV!K44),"",現行セット情報CSV!K44)</f>
        <v/>
      </c>
      <c r="L44" s="53" t="str">
        <f>IF(ISBLANK(現行セット情報CSV!L44),"",現行セット情報CSV!L44)</f>
        <v/>
      </c>
      <c r="M44" s="53" t="str">
        <f>IF(ISBLANK(現行セット情報CSV!M44),"",現行セット情報CSV!M44)</f>
        <v/>
      </c>
      <c r="N44" s="53" t="str">
        <f>IF(ISBLANK(現行セット情報CSV!N44),"",現行セット情報CSV!N44)</f>
        <v/>
      </c>
      <c r="O44" s="53" t="str">
        <f>IF(ISBLANK(現行セット情報CSV!O44),"",現行セット情報CSV!O44)</f>
        <v/>
      </c>
      <c r="P44" s="53" t="str">
        <f>IF(ISBLANK(現行セット情報CSV!P44),"",現行セット情報CSV!P44)</f>
        <v/>
      </c>
      <c r="Q44" s="53" t="str">
        <f>IF(ISBLANK(現行セット情報CSV!Q44),"",現行セット情報CSV!Q44)</f>
        <v/>
      </c>
      <c r="R44" s="53" t="str">
        <f>IF(ISBLANK(現行セット情報CSV!R44),"",現行セット情報CSV!R44)</f>
        <v/>
      </c>
      <c r="S44" s="53" t="str">
        <f>IF(ISBLANK(現行セット情報CSV!S44),"",現行セット情報CSV!S44)</f>
        <v/>
      </c>
      <c r="T44" s="53" t="str">
        <f ca="1">IFERROR(OFFSET('セット情報(宅配便）'!$P$2,MATCH($G44,BカートセットID入力!$C$4:$C$150,0),COLUMN()-COLUMN($T39)),IFERROR(OFFSET('セット情報(業務便）'!$P$2,MATCH($G44,BカートセットID入力!$F$4:$F$150,0),COLUMN()-COLUMN($T39)),IFERROR(OFFSET('セット情報（サンプル）'!$N$2,MATCH($G44,BカートセットID入力!$I$4:$I$150,0),COLUMN()-COLUMN($T39)),IFERROR(OFFSET('セット情報（イレギュラーサンプル）'!$N$2,MATCH($G44,BカートセットID入力!$L$4:$L$150,0),COLUMN()-COLUMN($T39)),""))))</f>
        <v/>
      </c>
      <c r="U44" s="53" t="str">
        <f ca="1">IFERROR(OFFSET('セット情報(宅配便）'!$P$2,MATCH($G44,BカートセットID入力!$C$4:$C$150,0),COLUMN()-COLUMN($T39)),IFERROR(OFFSET('セット情報(業務便）'!$P$2,MATCH($G44,BカートセットID入力!$F$4:$F$150,0),COLUMN()-COLUMN($T39)),IFERROR(OFFSET('セット情報（サンプル）'!$N$2,MATCH($G44,BカートセットID入力!$I$4:$I$150,0),COLUMN()-COLUMN($T39)),IFERROR(OFFSET('セット情報（イレギュラーサンプル）'!$N$2,MATCH($G44,BカートセットID入力!$L$4:$L$150,0),COLUMN()-COLUMN($T39)),""))))</f>
        <v/>
      </c>
      <c r="V44" s="53" t="str">
        <f ca="1">IFERROR(OFFSET('セット情報(宅配便）'!$P$2,MATCH($G44,BカートセットID入力!$C$4:$C$150,0),COLUMN()-COLUMN($T39)),IFERROR(OFFSET('セット情報(業務便）'!$P$2,MATCH($G44,BカートセットID入力!$F$4:$F$150,0),COLUMN()-COLUMN($T39)),IFERROR(OFFSET('セット情報（サンプル）'!$N$2,MATCH($G44,BカートセットID入力!$I$4:$I$150,0),COLUMN()-COLUMN($T39)),IFERROR(OFFSET('セット情報（イレギュラーサンプル）'!$N$2,MATCH($G44,BカートセットID入力!$L$4:$L$150,0),COLUMN()-COLUMN($T39)),""))))</f>
        <v/>
      </c>
      <c r="W44" s="53" t="str">
        <f ca="1">IFERROR(OFFSET('セット情報(宅配便）'!$P$2,MATCH($G44,BカートセットID入力!$C$4:$C$150,0),COLUMN()-COLUMN($T39)),IFERROR(OFFSET('セット情報(業務便）'!$P$2,MATCH($G44,BカートセットID入力!$F$4:$F$150,0),COLUMN()-COLUMN($T39)),IFERROR(OFFSET('セット情報（サンプル）'!$N$2,MATCH($G44,BカートセットID入力!$I$4:$I$150,0),COLUMN()-COLUMN($T39)),IFERROR(OFFSET('セット情報（イレギュラーサンプル）'!$N$2,MATCH($G44,BカートセットID入力!$L$4:$L$150,0),COLUMN()-COLUMN($T39)),""))))</f>
        <v/>
      </c>
      <c r="X44" s="53" t="str">
        <f ca="1">IFERROR(OFFSET('セット情報(宅配便）'!$P$2,MATCH($G44,BカートセットID入力!$C$4:$C$150,0),COLUMN()-COLUMN($T39)),IFERROR(OFFSET('セット情報(業務便）'!$P$2,MATCH($G44,BカートセットID入力!$F$4:$F$150,0),COLUMN()-COLUMN($T39)),IFERROR(OFFSET('セット情報（サンプル）'!$N$2,MATCH($G44,BカートセットID入力!$I$4:$I$150,0),COLUMN()-COLUMN($T39)),IFERROR(OFFSET('セット情報（イレギュラーサンプル）'!$N$2,MATCH($G44,BカートセットID入力!$L$4:$L$150,0),COLUMN()-COLUMN($T39)),""))))</f>
        <v/>
      </c>
      <c r="Y44" s="53" t="str">
        <f ca="1">IFERROR(OFFSET('セット情報(宅配便）'!$P$2,MATCH($G44,BカートセットID入力!$C$4:$C$150,0),COLUMN()-COLUMN($T39)),IFERROR(OFFSET('セット情報(業務便）'!$P$2,MATCH($G44,BカートセットID入力!$F$4:$F$150,0),COLUMN()-COLUMN($T39)),IFERROR(OFFSET('セット情報（サンプル）'!$N$2,MATCH($G44,BカートセットID入力!$I$4:$I$150,0),COLUMN()-COLUMN($T39)),IFERROR(OFFSET('セット情報（イレギュラーサンプル）'!$N$2,MATCH($G44,BカートセットID入力!$L$4:$L$150,0),COLUMN()-COLUMN($T39)),""))))</f>
        <v/>
      </c>
      <c r="Z44" s="53" t="str">
        <f ca="1">IFERROR(OFFSET('セット情報(宅配便）'!$P$2,MATCH($G44,BカートセットID入力!$C$4:$C$150,0),COLUMN()-COLUMN($T39)),IFERROR(OFFSET('セット情報(業務便）'!$P$2,MATCH($G44,BカートセットID入力!$F$4:$F$150,0),COLUMN()-COLUMN($T39)),IFERROR(OFFSET('セット情報（サンプル）'!$N$2,MATCH($G44,BカートセットID入力!$I$4:$I$150,0),COLUMN()-COLUMN($T39)),IFERROR(OFFSET('セット情報（イレギュラーサンプル）'!$N$2,MATCH($G44,BカートセットID入力!$L$4:$L$150,0),COLUMN()-COLUMN($T39)),""))))</f>
        <v/>
      </c>
      <c r="AA44" s="53" t="str">
        <f ca="1">IFERROR(OFFSET('セット情報(宅配便）'!$P$2,MATCH($G44,BカートセットID入力!$C$4:$C$150,0),COLUMN()-COLUMN($T39)),IFERROR(OFFSET('セット情報(業務便）'!$P$2,MATCH($G44,BカートセットID入力!$F$4:$F$150,0),COLUMN()-COLUMN($T39)),IFERROR(OFFSET('セット情報（サンプル）'!$N$2,MATCH($G44,BカートセットID入力!$I$4:$I$150,0),COLUMN()-COLUMN($T39)),IFERROR(OFFSET('セット情報（イレギュラーサンプル）'!$N$2,MATCH($G44,BカートセットID入力!$L$4:$L$150,0),COLUMN()-COLUMN($T39)),""))))</f>
        <v/>
      </c>
      <c r="AB44" s="53" t="str">
        <f ca="1">IFERROR(OFFSET('セット情報(宅配便）'!$P$2,MATCH($G44,BカートセットID入力!$C$4:$C$150,0),COLUMN()-COLUMN($T39)),IFERROR(OFFSET('セット情報(業務便）'!$P$2,MATCH($G44,BカートセットID入力!$F$4:$F$150,0),COLUMN()-COLUMN($T39)),IFERROR(OFFSET('セット情報（サンプル）'!$N$2,MATCH($G44,BカートセットID入力!$I$4:$I$150,0),COLUMN()-COLUMN($T39)),IFERROR(OFFSET('セット情報（イレギュラーサンプル）'!$N$2,MATCH($G44,BカートセットID入力!$L$4:$L$150,0),COLUMN()-COLUMN($T39)),""))))</f>
        <v/>
      </c>
      <c r="AC44" s="53" t="str">
        <f ca="1">IFERROR(OFFSET('セット情報(宅配便）'!$P$2,MATCH($G44,BカートセットID入力!$C$4:$C$150,0),COLUMN()-COLUMN($T39)),IFERROR(OFFSET('セット情報(業務便）'!$P$2,MATCH($G44,BカートセットID入力!$F$4:$F$150,0),COLUMN()-COLUMN($T39)),IFERROR(OFFSET('セット情報（サンプル）'!$N$2,MATCH($G44,BカートセットID入力!$I$4:$I$150,0),COLUMN()-COLUMN($T39)),IFERROR(OFFSET('セット情報（イレギュラーサンプル）'!$N$2,MATCH($G44,BカートセットID入力!$L$4:$L$150,0),COLUMN()-COLUMN($T39)),""))))</f>
        <v/>
      </c>
      <c r="AD44" s="53" t="str">
        <f ca="1">IFERROR(OFFSET('セット情報(宅配便）'!$P$2,MATCH($G44,BカートセットID入力!$C$4:$C$150,0),COLUMN()-COLUMN($T39)),IFERROR(OFFSET('セット情報(業務便）'!$P$2,MATCH($G44,BカートセットID入力!$F$4:$F$150,0),COLUMN()-COLUMN($T39)),IFERROR(OFFSET('セット情報（サンプル）'!$N$2,MATCH($G44,BカートセットID入力!$I$4:$I$150,0),COLUMN()-COLUMN($T39)),IFERROR(OFFSET('セット情報（イレギュラーサンプル）'!$N$2,MATCH($G44,BカートセットID入力!$L$4:$L$150,0),COLUMN()-COLUMN($T39)),""))))</f>
        <v/>
      </c>
      <c r="AE44" s="53" t="str">
        <f ca="1">IFERROR(OFFSET('セット情報(宅配便）'!$P$2,MATCH($G44,BカートセットID入力!$C$4:$C$150,0),COLUMN()-COLUMN($T39)),IFERROR(OFFSET('セット情報(業務便）'!$P$2,MATCH($G44,BカートセットID入力!$F$4:$F$150,0),COLUMN()-COLUMN($T39)),IFERROR(OFFSET('セット情報（サンプル）'!$N$2,MATCH($G44,BカートセットID入力!$I$4:$I$150,0),COLUMN()-COLUMN($T39)),IFERROR(OFFSET('セット情報（イレギュラーサンプル）'!$N$2,MATCH($G44,BカートセットID入力!$L$4:$L$150,0),COLUMN()-COLUMN($T39)),""))))</f>
        <v/>
      </c>
      <c r="AF44" s="53" t="str">
        <f ca="1">IFERROR(OFFSET('セット情報(宅配便）'!$P$2,MATCH($G44,BカートセットID入力!$C$4:$C$150,0),COLUMN()-COLUMN($T39)),IFERROR(OFFSET('セット情報(業務便）'!$P$2,MATCH($G44,BカートセットID入力!$F$4:$F$150,0),COLUMN()-COLUMN($T39)),IFERROR(OFFSET('セット情報（サンプル）'!$N$2,MATCH($G44,BカートセットID入力!$I$4:$I$150,0),COLUMN()-COLUMN($T39)),IFERROR(OFFSET('セット情報（イレギュラーサンプル）'!$N$2,MATCH($G44,BカートセットID入力!$L$4:$L$150,0),COLUMN()-COLUMN($T39)),""))))</f>
        <v/>
      </c>
      <c r="AG44" s="53" t="str">
        <f ca="1">IFERROR(OFFSET('セット情報(宅配便）'!$P$2,MATCH($G44,BカートセットID入力!$C$4:$C$150,0),COLUMN()-COLUMN($T39)),IFERROR(OFFSET('セット情報(業務便）'!$P$2,MATCH($G44,BカートセットID入力!$F$4:$F$150,0),COLUMN()-COLUMN($T39)),IFERROR(OFFSET('セット情報（サンプル）'!$N$2,MATCH($G44,BカートセットID入力!$I$4:$I$150,0),COLUMN()-COLUMN($T39)),IFERROR(OFFSET('セット情報（イレギュラーサンプル）'!$N$2,MATCH($G44,BカートセットID入力!$L$4:$L$150,0),COLUMN()-COLUMN($T39)),""))))</f>
        <v/>
      </c>
      <c r="AH44" s="53" t="str">
        <f ca="1">IFERROR(OFFSET('セット情報(宅配便）'!$P$2,MATCH($G44,BカートセットID入力!$C$4:$C$150,0),COLUMN()-COLUMN($T39)),IFERROR(OFFSET('セット情報(業務便）'!$P$2,MATCH($G44,BカートセットID入力!$F$4:$F$150,0),COLUMN()-COLUMN($T39)),IFERROR(OFFSET('セット情報（サンプル）'!$N$2,MATCH($G44,BカートセットID入力!$I$4:$I$150,0),COLUMN()-COLUMN($T39)),IFERROR(OFFSET('セット情報（イレギュラーサンプル）'!$N$2,MATCH($G44,BカートセットID入力!$L$4:$L$150,0),COLUMN()-COLUMN($T39)),""))))</f>
        <v/>
      </c>
      <c r="AI44" s="53" t="str">
        <f ca="1">IFERROR(OFFSET('セット情報(宅配便）'!$P$2,MATCH($G44,BカートセットID入力!$C$4:$C$150,0),COLUMN()-COLUMN($T39)),IFERROR(OFFSET('セット情報(業務便）'!$P$2,MATCH($G44,BカートセットID入力!$F$4:$F$150,0),COLUMN()-COLUMN($T39)),IFERROR(OFFSET('セット情報（サンプル）'!$N$2,MATCH($G44,BカートセットID入力!$I$4:$I$150,0),COLUMN()-COLUMN($T39)),IFERROR(OFFSET('セット情報（イレギュラーサンプル）'!$N$2,MATCH($G44,BカートセットID入力!$L$4:$L$150,0),COLUMN()-COLUMN($T39)),""))))</f>
        <v/>
      </c>
      <c r="AJ44" s="53" t="str">
        <f ca="1">IFERROR(OFFSET('セット情報(宅配便）'!$P$2,MATCH($G44,BカートセットID入力!$C$4:$C$150,0),COLUMN()-COLUMN($T39)),IFERROR(OFFSET('セット情報(業務便）'!$P$2,MATCH($G44,BカートセットID入力!$F$4:$F$150,0),COLUMN()-COLUMN($T39)),IFERROR(OFFSET('セット情報（サンプル）'!$N$2,MATCH($G44,BカートセットID入力!$I$4:$I$150,0),COLUMN()-COLUMN($T39)),IFERROR(OFFSET('セット情報（イレギュラーサンプル）'!$N$2,MATCH($G44,BカートセットID入力!$L$4:$L$150,0),COLUMN()-COLUMN($T39)),""))))</f>
        <v/>
      </c>
      <c r="AK44" s="53" t="str">
        <f ca="1">IFERROR(OFFSET('セット情報(宅配便）'!$P$2,MATCH($G44,BカートセットID入力!$C$4:$C$150,0),COLUMN()-COLUMN($T39)),IFERROR(OFFSET('セット情報(業務便）'!$P$2,MATCH($G44,BカートセットID入力!$F$4:$F$150,0),COLUMN()-COLUMN($T39)),IFERROR(OFFSET('セット情報（サンプル）'!$N$2,MATCH($G44,BカートセットID入力!$I$4:$I$150,0),COLUMN()-COLUMN($T39)),IFERROR(OFFSET('セット情報（イレギュラーサンプル）'!$N$2,MATCH($G44,BカートセットID入力!$L$4:$L$150,0),COLUMN()-COLUMN($T39)),""))))</f>
        <v/>
      </c>
      <c r="AL44" s="53" t="str">
        <f ca="1">IFERROR(OFFSET('セット情報(宅配便）'!$P$2,MATCH($G44,BカートセットID入力!$C$4:$C$150,0),COLUMN()-COLUMN($T39)),IFERROR(OFFSET('セット情報(業務便）'!$P$2,MATCH($G44,BカートセットID入力!$F$4:$F$150,0),COLUMN()-COLUMN($T39)),IFERROR(OFFSET('セット情報（サンプル）'!$N$2,MATCH($G44,BカートセットID入力!$I$4:$I$150,0),COLUMN()-COLUMN($T39)),IFERROR(OFFSET('セット情報（イレギュラーサンプル）'!$N$2,MATCH($G44,BカートセットID入力!$L$4:$L$150,0),COLUMN()-COLUMN($T39)),""))))</f>
        <v/>
      </c>
      <c r="AM44" s="53" t="str">
        <f ca="1">IFERROR(OFFSET('セット情報(宅配便）'!$P$2,MATCH($G44,BカートセットID入力!$C$4:$C$150,0),COLUMN()-COLUMN($T39)),IFERROR(OFFSET('セット情報(業務便）'!$P$2,MATCH($G44,BカートセットID入力!$F$4:$F$150,0),COLUMN()-COLUMN($T39)),IFERROR(OFFSET('セット情報（サンプル）'!$N$2,MATCH($G44,BカートセットID入力!$I$4:$I$150,0),COLUMN()-COLUMN($T39)),IFERROR(OFFSET('セット情報（イレギュラーサンプル）'!$N$2,MATCH($G44,BカートセットID入力!$L$4:$L$150,0),COLUMN()-COLUMN($T39)),""))))</f>
        <v/>
      </c>
      <c r="AN44" s="53" t="str">
        <f ca="1">IFERROR(OFFSET('セット情報(宅配便）'!$P$2,MATCH($G44,BカートセットID入力!$C$4:$C$150,0),COLUMN()-COLUMN($T39)),IFERROR(OFFSET('セット情報(業務便）'!$P$2,MATCH($G44,BカートセットID入力!$F$4:$F$150,0),COLUMN()-COLUMN($T39)),IFERROR(OFFSET('セット情報（サンプル）'!$N$2,MATCH($G44,BカートセットID入力!$I$4:$I$150,0),COLUMN()-COLUMN($T39)),IFERROR(OFFSET('セット情報（イレギュラーサンプル）'!$N$2,MATCH($G44,BカートセットID入力!$L$4:$L$150,0),COLUMN()-COLUMN($T39)),""))))</f>
        <v/>
      </c>
      <c r="AO44" s="53" t="str">
        <f ca="1">IFERROR(OFFSET('セット情報(宅配便）'!$P$2,MATCH($G44,BカートセットID入力!$C$4:$C$150,0),COLUMN()-COLUMN($T39)),IFERROR(OFFSET('セット情報(業務便）'!$P$2,MATCH($G44,BカートセットID入力!$F$4:$F$150,0),COLUMN()-COLUMN($T39)),IFERROR(OFFSET('セット情報（サンプル）'!$N$2,MATCH($G44,BカートセットID入力!$I$4:$I$150,0),COLUMN()-COLUMN($T39)),IFERROR(OFFSET('セット情報（イレギュラーサンプル）'!$N$2,MATCH($G44,BカートセットID入力!$L$4:$L$150,0),COLUMN()-COLUMN($T39)),""))))</f>
        <v/>
      </c>
      <c r="AP44" s="53" t="str">
        <f ca="1">IFERROR(OFFSET('セット情報(宅配便）'!$P$2,MATCH($G44,BカートセットID入力!$C$4:$C$150,0),COLUMN()-COLUMN($T39)),IFERROR(OFFSET('セット情報(業務便）'!$P$2,MATCH($G44,BカートセットID入力!$F$4:$F$150,0),COLUMN()-COLUMN($T39)),IFERROR(OFFSET('セット情報（サンプル）'!$N$2,MATCH($G44,BカートセットID入力!$I$4:$I$150,0),COLUMN()-COLUMN($T39)),IFERROR(OFFSET('セット情報（イレギュラーサンプル）'!$N$2,MATCH($G44,BカートセットID入力!$L$4:$L$150,0),COLUMN()-COLUMN($T39)),""))))</f>
        <v/>
      </c>
      <c r="AQ44" s="53" t="str">
        <f ca="1">IFERROR(OFFSET('セット情報(宅配便）'!$P$2,MATCH($G44,BカートセットID入力!$C$4:$C$150,0),COLUMN()-COLUMN($T39)),IFERROR(OFFSET('セット情報(業務便）'!$P$2,MATCH($G44,BカートセットID入力!$F$4:$F$150,0),COLUMN()-COLUMN($T39)),IFERROR(OFFSET('セット情報（サンプル）'!$N$2,MATCH($G44,BカートセットID入力!$I$4:$I$150,0),COLUMN()-COLUMN($T39)),IFERROR(OFFSET('セット情報（イレギュラーサンプル）'!$N$2,MATCH($G44,BカートセットID入力!$L$4:$L$150,0),COLUMN()-COLUMN($T39)),""))))</f>
        <v/>
      </c>
      <c r="AR44" s="53" t="str">
        <f ca="1">IFERROR(OFFSET('セット情報(宅配便）'!$P$2,MATCH($G44,BカートセットID入力!$C$4:$C$150,0),COLUMN()-COLUMN($T39)),IFERROR(OFFSET('セット情報(業務便）'!$P$2,MATCH($G44,BカートセットID入力!$F$4:$F$150,0),COLUMN()-COLUMN($T39)),IFERROR(OFFSET('セット情報（サンプル）'!$N$2,MATCH($G44,BカートセットID入力!$I$4:$I$150,0),COLUMN()-COLUMN($T39)),IFERROR(OFFSET('セット情報（イレギュラーサンプル）'!$N$2,MATCH($G44,BカートセットID入力!$L$4:$L$150,0),COLUMN()-COLUMN($T39)),""))))</f>
        <v/>
      </c>
      <c r="AS44" s="53" t="str">
        <f ca="1">IFERROR(OFFSET('セット情報(宅配便）'!$P$2,MATCH($G44,BカートセットID入力!$C$4:$C$150,0),COLUMN()-COLUMN($T39)),IFERROR(OFFSET('セット情報(業務便）'!$P$2,MATCH($G44,BカートセットID入力!$F$4:$F$150,0),COLUMN()-COLUMN($T39)),IFERROR(OFFSET('セット情報（サンプル）'!$N$2,MATCH($G44,BカートセットID入力!$I$4:$I$150,0),COLUMN()-COLUMN($T39)),IFERROR(OFFSET('セット情報（イレギュラーサンプル）'!$N$2,MATCH($G44,BカートセットID入力!$L$4:$L$150,0),COLUMN()-COLUMN($T39)),""))))</f>
        <v/>
      </c>
    </row>
    <row r="45" spans="1:45">
      <c r="A45" s="53" t="str">
        <f>IF(ISBLANK(現行セット情報CSV!A45),"",現行セット情報CSV!A45)</f>
        <v/>
      </c>
      <c r="B45" s="53" t="str">
        <f>IF(ISBLANK(現行セット情報CSV!B45),"",現行セット情報CSV!B45)</f>
        <v/>
      </c>
      <c r="C45" s="53" t="str">
        <f>IF(ISBLANK(現行セット情報CSV!C45),"",現行セット情報CSV!C45)</f>
        <v/>
      </c>
      <c r="D45" s="53" t="str">
        <f>IF(ISBLANK(現行セット情報CSV!D45),"",現行セット情報CSV!D45)</f>
        <v/>
      </c>
      <c r="E45" s="53" t="str">
        <f>IF(ISBLANK(現行セット情報CSV!E45),"",現行セット情報CSV!E45)</f>
        <v/>
      </c>
      <c r="F45" s="53" t="str">
        <f>IF(ISBLANK(現行セット情報CSV!F45),"",現行セット情報CSV!F45)</f>
        <v/>
      </c>
      <c r="G45" s="53" t="str">
        <f>IF(ISBLANK(現行セット情報CSV!G45),"",現行セット情報CSV!G45)</f>
        <v/>
      </c>
      <c r="H45" s="53" t="str">
        <f>IF(ISBLANK(現行セット情報CSV!H45),"",現行セット情報CSV!H45)</f>
        <v/>
      </c>
      <c r="I45" s="53" t="str">
        <f>IF(ISBLANK(現行セット情報CSV!I45),"",現行セット情報CSV!I45)</f>
        <v/>
      </c>
      <c r="J45" s="53" t="str">
        <f>IF(ISBLANK(現行セット情報CSV!J45),"",現行セット情報CSV!J45)</f>
        <v/>
      </c>
      <c r="K45" s="53" t="str">
        <f>IF(ISBLANK(現行セット情報CSV!K45),"",現行セット情報CSV!K45)</f>
        <v/>
      </c>
      <c r="L45" s="53" t="str">
        <f>IF(ISBLANK(現行セット情報CSV!L45),"",現行セット情報CSV!L45)</f>
        <v/>
      </c>
      <c r="M45" s="53" t="str">
        <f>IF(ISBLANK(現行セット情報CSV!M45),"",現行セット情報CSV!M45)</f>
        <v/>
      </c>
      <c r="N45" s="53" t="str">
        <f>IF(ISBLANK(現行セット情報CSV!N45),"",現行セット情報CSV!N45)</f>
        <v/>
      </c>
      <c r="O45" s="53" t="str">
        <f>IF(ISBLANK(現行セット情報CSV!O45),"",現行セット情報CSV!O45)</f>
        <v/>
      </c>
      <c r="P45" s="53" t="str">
        <f>IF(ISBLANK(現行セット情報CSV!P45),"",現行セット情報CSV!P45)</f>
        <v/>
      </c>
      <c r="Q45" s="53" t="str">
        <f>IF(ISBLANK(現行セット情報CSV!Q45),"",現行セット情報CSV!Q45)</f>
        <v/>
      </c>
      <c r="R45" s="53" t="str">
        <f>IF(ISBLANK(現行セット情報CSV!R45),"",現行セット情報CSV!R45)</f>
        <v/>
      </c>
      <c r="S45" s="53" t="str">
        <f>IF(ISBLANK(現行セット情報CSV!S45),"",現行セット情報CSV!S45)</f>
        <v/>
      </c>
      <c r="T45" s="53" t="str">
        <f ca="1">IFERROR(OFFSET('セット情報(宅配便）'!$P$2,MATCH($G45,BカートセットID入力!$C$4:$C$150,0),COLUMN()-COLUMN($T40)),IFERROR(OFFSET('セット情報(業務便）'!$P$2,MATCH($G45,BカートセットID入力!$F$4:$F$150,0),COLUMN()-COLUMN($T40)),IFERROR(OFFSET('セット情報（サンプル）'!$N$2,MATCH($G45,BカートセットID入力!$I$4:$I$150,0),COLUMN()-COLUMN($T40)),IFERROR(OFFSET('セット情報（イレギュラーサンプル）'!$N$2,MATCH($G45,BカートセットID入力!$L$4:$L$150,0),COLUMN()-COLUMN($T40)),""))))</f>
        <v/>
      </c>
      <c r="U45" s="53" t="str">
        <f ca="1">IFERROR(OFFSET('セット情報(宅配便）'!$P$2,MATCH($G45,BカートセットID入力!$C$4:$C$150,0),COLUMN()-COLUMN($T40)),IFERROR(OFFSET('セット情報(業務便）'!$P$2,MATCH($G45,BカートセットID入力!$F$4:$F$150,0),COLUMN()-COLUMN($T40)),IFERROR(OFFSET('セット情報（サンプル）'!$N$2,MATCH($G45,BカートセットID入力!$I$4:$I$150,0),COLUMN()-COLUMN($T40)),IFERROR(OFFSET('セット情報（イレギュラーサンプル）'!$N$2,MATCH($G45,BカートセットID入力!$L$4:$L$150,0),COLUMN()-COLUMN($T40)),""))))</f>
        <v/>
      </c>
      <c r="V45" s="53" t="str">
        <f ca="1">IFERROR(OFFSET('セット情報(宅配便）'!$P$2,MATCH($G45,BカートセットID入力!$C$4:$C$150,0),COLUMN()-COLUMN($T40)),IFERROR(OFFSET('セット情報(業務便）'!$P$2,MATCH($G45,BカートセットID入力!$F$4:$F$150,0),COLUMN()-COLUMN($T40)),IFERROR(OFFSET('セット情報（サンプル）'!$N$2,MATCH($G45,BカートセットID入力!$I$4:$I$150,0),COLUMN()-COLUMN($T40)),IFERROR(OFFSET('セット情報（イレギュラーサンプル）'!$N$2,MATCH($G45,BカートセットID入力!$L$4:$L$150,0),COLUMN()-COLUMN($T40)),""))))</f>
        <v/>
      </c>
      <c r="W45" s="53" t="str">
        <f ca="1">IFERROR(OFFSET('セット情報(宅配便）'!$P$2,MATCH($G45,BカートセットID入力!$C$4:$C$150,0),COLUMN()-COLUMN($T40)),IFERROR(OFFSET('セット情報(業務便）'!$P$2,MATCH($G45,BカートセットID入力!$F$4:$F$150,0),COLUMN()-COLUMN($T40)),IFERROR(OFFSET('セット情報（サンプル）'!$N$2,MATCH($G45,BカートセットID入力!$I$4:$I$150,0),COLUMN()-COLUMN($T40)),IFERROR(OFFSET('セット情報（イレギュラーサンプル）'!$N$2,MATCH($G45,BカートセットID入力!$L$4:$L$150,0),COLUMN()-COLUMN($T40)),""))))</f>
        <v/>
      </c>
      <c r="X45" s="53" t="str">
        <f ca="1">IFERROR(OFFSET('セット情報(宅配便）'!$P$2,MATCH($G45,BカートセットID入力!$C$4:$C$150,0),COLUMN()-COLUMN($T40)),IFERROR(OFFSET('セット情報(業務便）'!$P$2,MATCH($G45,BカートセットID入力!$F$4:$F$150,0),COLUMN()-COLUMN($T40)),IFERROR(OFFSET('セット情報（サンプル）'!$N$2,MATCH($G45,BカートセットID入力!$I$4:$I$150,0),COLUMN()-COLUMN($T40)),IFERROR(OFFSET('セット情報（イレギュラーサンプル）'!$N$2,MATCH($G45,BカートセットID入力!$L$4:$L$150,0),COLUMN()-COLUMN($T40)),""))))</f>
        <v/>
      </c>
      <c r="Y45" s="53" t="str">
        <f ca="1">IFERROR(OFFSET('セット情報(宅配便）'!$P$2,MATCH($G45,BカートセットID入力!$C$4:$C$150,0),COLUMN()-COLUMN($T40)),IFERROR(OFFSET('セット情報(業務便）'!$P$2,MATCH($G45,BカートセットID入力!$F$4:$F$150,0),COLUMN()-COLUMN($T40)),IFERROR(OFFSET('セット情報（サンプル）'!$N$2,MATCH($G45,BカートセットID入力!$I$4:$I$150,0),COLUMN()-COLUMN($T40)),IFERROR(OFFSET('セット情報（イレギュラーサンプル）'!$N$2,MATCH($G45,BカートセットID入力!$L$4:$L$150,0),COLUMN()-COLUMN($T40)),""))))</f>
        <v/>
      </c>
      <c r="Z45" s="53" t="str">
        <f ca="1">IFERROR(OFFSET('セット情報(宅配便）'!$P$2,MATCH($G45,BカートセットID入力!$C$4:$C$150,0),COLUMN()-COLUMN($T40)),IFERROR(OFFSET('セット情報(業務便）'!$P$2,MATCH($G45,BカートセットID入力!$F$4:$F$150,0),COLUMN()-COLUMN($T40)),IFERROR(OFFSET('セット情報（サンプル）'!$N$2,MATCH($G45,BカートセットID入力!$I$4:$I$150,0),COLUMN()-COLUMN($T40)),IFERROR(OFFSET('セット情報（イレギュラーサンプル）'!$N$2,MATCH($G45,BカートセットID入力!$L$4:$L$150,0),COLUMN()-COLUMN($T40)),""))))</f>
        <v/>
      </c>
      <c r="AA45" s="53" t="str">
        <f ca="1">IFERROR(OFFSET('セット情報(宅配便）'!$P$2,MATCH($G45,BカートセットID入力!$C$4:$C$150,0),COLUMN()-COLUMN($T40)),IFERROR(OFFSET('セット情報(業務便）'!$P$2,MATCH($G45,BカートセットID入力!$F$4:$F$150,0),COLUMN()-COLUMN($T40)),IFERROR(OFFSET('セット情報（サンプル）'!$N$2,MATCH($G45,BカートセットID入力!$I$4:$I$150,0),COLUMN()-COLUMN($T40)),IFERROR(OFFSET('セット情報（イレギュラーサンプル）'!$N$2,MATCH($G45,BカートセットID入力!$L$4:$L$150,0),COLUMN()-COLUMN($T40)),""))))</f>
        <v/>
      </c>
      <c r="AB45" s="53" t="str">
        <f ca="1">IFERROR(OFFSET('セット情報(宅配便）'!$P$2,MATCH($G45,BカートセットID入力!$C$4:$C$150,0),COLUMN()-COLUMN($T40)),IFERROR(OFFSET('セット情報(業務便）'!$P$2,MATCH($G45,BカートセットID入力!$F$4:$F$150,0),COLUMN()-COLUMN($T40)),IFERROR(OFFSET('セット情報（サンプル）'!$N$2,MATCH($G45,BカートセットID入力!$I$4:$I$150,0),COLUMN()-COLUMN($T40)),IFERROR(OFFSET('セット情報（イレギュラーサンプル）'!$N$2,MATCH($G45,BカートセットID入力!$L$4:$L$150,0),COLUMN()-COLUMN($T40)),""))))</f>
        <v/>
      </c>
      <c r="AC45" s="53" t="str">
        <f ca="1">IFERROR(OFFSET('セット情報(宅配便）'!$P$2,MATCH($G45,BカートセットID入力!$C$4:$C$150,0),COLUMN()-COLUMN($T40)),IFERROR(OFFSET('セット情報(業務便）'!$P$2,MATCH($G45,BカートセットID入力!$F$4:$F$150,0),COLUMN()-COLUMN($T40)),IFERROR(OFFSET('セット情報（サンプル）'!$N$2,MATCH($G45,BカートセットID入力!$I$4:$I$150,0),COLUMN()-COLUMN($T40)),IFERROR(OFFSET('セット情報（イレギュラーサンプル）'!$N$2,MATCH($G45,BカートセットID入力!$L$4:$L$150,0),COLUMN()-COLUMN($T40)),""))))</f>
        <v/>
      </c>
      <c r="AD45" s="53" t="str">
        <f ca="1">IFERROR(OFFSET('セット情報(宅配便）'!$P$2,MATCH($G45,BカートセットID入力!$C$4:$C$150,0),COLUMN()-COLUMN($T40)),IFERROR(OFFSET('セット情報(業務便）'!$P$2,MATCH($G45,BカートセットID入力!$F$4:$F$150,0),COLUMN()-COLUMN($T40)),IFERROR(OFFSET('セット情報（サンプル）'!$N$2,MATCH($G45,BカートセットID入力!$I$4:$I$150,0),COLUMN()-COLUMN($T40)),IFERROR(OFFSET('セット情報（イレギュラーサンプル）'!$N$2,MATCH($G45,BカートセットID入力!$L$4:$L$150,0),COLUMN()-COLUMN($T40)),""))))</f>
        <v/>
      </c>
      <c r="AE45" s="53" t="str">
        <f ca="1">IFERROR(OFFSET('セット情報(宅配便）'!$P$2,MATCH($G45,BカートセットID入力!$C$4:$C$150,0),COLUMN()-COLUMN($T40)),IFERROR(OFFSET('セット情報(業務便）'!$P$2,MATCH($G45,BカートセットID入力!$F$4:$F$150,0),COLUMN()-COLUMN($T40)),IFERROR(OFFSET('セット情報（サンプル）'!$N$2,MATCH($G45,BカートセットID入力!$I$4:$I$150,0),COLUMN()-COLUMN($T40)),IFERROR(OFFSET('セット情報（イレギュラーサンプル）'!$N$2,MATCH($G45,BカートセットID入力!$L$4:$L$150,0),COLUMN()-COLUMN($T40)),""))))</f>
        <v/>
      </c>
      <c r="AF45" s="53" t="str">
        <f ca="1">IFERROR(OFFSET('セット情報(宅配便）'!$P$2,MATCH($G45,BカートセットID入力!$C$4:$C$150,0),COLUMN()-COLUMN($T40)),IFERROR(OFFSET('セット情報(業務便）'!$P$2,MATCH($G45,BカートセットID入力!$F$4:$F$150,0),COLUMN()-COLUMN($T40)),IFERROR(OFFSET('セット情報（サンプル）'!$N$2,MATCH($G45,BカートセットID入力!$I$4:$I$150,0),COLUMN()-COLUMN($T40)),IFERROR(OFFSET('セット情報（イレギュラーサンプル）'!$N$2,MATCH($G45,BカートセットID入力!$L$4:$L$150,0),COLUMN()-COLUMN($T40)),""))))</f>
        <v/>
      </c>
      <c r="AG45" s="53" t="str">
        <f ca="1">IFERROR(OFFSET('セット情報(宅配便）'!$P$2,MATCH($G45,BカートセットID入力!$C$4:$C$150,0),COLUMN()-COLUMN($T40)),IFERROR(OFFSET('セット情報(業務便）'!$P$2,MATCH($G45,BカートセットID入力!$F$4:$F$150,0),COLUMN()-COLUMN($T40)),IFERROR(OFFSET('セット情報（サンプル）'!$N$2,MATCH($G45,BカートセットID入力!$I$4:$I$150,0),COLUMN()-COLUMN($T40)),IFERROR(OFFSET('セット情報（イレギュラーサンプル）'!$N$2,MATCH($G45,BカートセットID入力!$L$4:$L$150,0),COLUMN()-COLUMN($T40)),""))))</f>
        <v/>
      </c>
      <c r="AH45" s="53" t="str">
        <f ca="1">IFERROR(OFFSET('セット情報(宅配便）'!$P$2,MATCH($G45,BカートセットID入力!$C$4:$C$150,0),COLUMN()-COLUMN($T40)),IFERROR(OFFSET('セット情報(業務便）'!$P$2,MATCH($G45,BカートセットID入力!$F$4:$F$150,0),COLUMN()-COLUMN($T40)),IFERROR(OFFSET('セット情報（サンプル）'!$N$2,MATCH($G45,BカートセットID入力!$I$4:$I$150,0),COLUMN()-COLUMN($T40)),IFERROR(OFFSET('セット情報（イレギュラーサンプル）'!$N$2,MATCH($G45,BカートセットID入力!$L$4:$L$150,0),COLUMN()-COLUMN($T40)),""))))</f>
        <v/>
      </c>
      <c r="AI45" s="53" t="str">
        <f ca="1">IFERROR(OFFSET('セット情報(宅配便）'!$P$2,MATCH($G45,BカートセットID入力!$C$4:$C$150,0),COLUMN()-COLUMN($T40)),IFERROR(OFFSET('セット情報(業務便）'!$P$2,MATCH($G45,BカートセットID入力!$F$4:$F$150,0),COLUMN()-COLUMN($T40)),IFERROR(OFFSET('セット情報（サンプル）'!$N$2,MATCH($G45,BカートセットID入力!$I$4:$I$150,0),COLUMN()-COLUMN($T40)),IFERROR(OFFSET('セット情報（イレギュラーサンプル）'!$N$2,MATCH($G45,BカートセットID入力!$L$4:$L$150,0),COLUMN()-COLUMN($T40)),""))))</f>
        <v/>
      </c>
      <c r="AJ45" s="53" t="str">
        <f ca="1">IFERROR(OFFSET('セット情報(宅配便）'!$P$2,MATCH($G45,BカートセットID入力!$C$4:$C$150,0),COLUMN()-COLUMN($T40)),IFERROR(OFFSET('セット情報(業務便）'!$P$2,MATCH($G45,BカートセットID入力!$F$4:$F$150,0),COLUMN()-COLUMN($T40)),IFERROR(OFFSET('セット情報（サンプル）'!$N$2,MATCH($G45,BカートセットID入力!$I$4:$I$150,0),COLUMN()-COLUMN($T40)),IFERROR(OFFSET('セット情報（イレギュラーサンプル）'!$N$2,MATCH($G45,BカートセットID入力!$L$4:$L$150,0),COLUMN()-COLUMN($T40)),""))))</f>
        <v/>
      </c>
      <c r="AK45" s="53" t="str">
        <f ca="1">IFERROR(OFFSET('セット情報(宅配便）'!$P$2,MATCH($G45,BカートセットID入力!$C$4:$C$150,0),COLUMN()-COLUMN($T40)),IFERROR(OFFSET('セット情報(業務便）'!$P$2,MATCH($G45,BカートセットID入力!$F$4:$F$150,0),COLUMN()-COLUMN($T40)),IFERROR(OFFSET('セット情報（サンプル）'!$N$2,MATCH($G45,BカートセットID入力!$I$4:$I$150,0),COLUMN()-COLUMN($T40)),IFERROR(OFFSET('セット情報（イレギュラーサンプル）'!$N$2,MATCH($G45,BカートセットID入力!$L$4:$L$150,0),COLUMN()-COLUMN($T40)),""))))</f>
        <v/>
      </c>
      <c r="AL45" s="53" t="str">
        <f ca="1">IFERROR(OFFSET('セット情報(宅配便）'!$P$2,MATCH($G45,BカートセットID入力!$C$4:$C$150,0),COLUMN()-COLUMN($T40)),IFERROR(OFFSET('セット情報(業務便）'!$P$2,MATCH($G45,BカートセットID入力!$F$4:$F$150,0),COLUMN()-COLUMN($T40)),IFERROR(OFFSET('セット情報（サンプル）'!$N$2,MATCH($G45,BカートセットID入力!$I$4:$I$150,0),COLUMN()-COLUMN($T40)),IFERROR(OFFSET('セット情報（イレギュラーサンプル）'!$N$2,MATCH($G45,BカートセットID入力!$L$4:$L$150,0),COLUMN()-COLUMN($T40)),""))))</f>
        <v/>
      </c>
      <c r="AM45" s="53" t="str">
        <f ca="1">IFERROR(OFFSET('セット情報(宅配便）'!$P$2,MATCH($G45,BカートセットID入力!$C$4:$C$150,0),COLUMN()-COLUMN($T40)),IFERROR(OFFSET('セット情報(業務便）'!$P$2,MATCH($G45,BカートセットID入力!$F$4:$F$150,0),COLUMN()-COLUMN($T40)),IFERROR(OFFSET('セット情報（サンプル）'!$N$2,MATCH($G45,BカートセットID入力!$I$4:$I$150,0),COLUMN()-COLUMN($T40)),IFERROR(OFFSET('セット情報（イレギュラーサンプル）'!$N$2,MATCH($G45,BカートセットID入力!$L$4:$L$150,0),COLUMN()-COLUMN($T40)),""))))</f>
        <v/>
      </c>
      <c r="AN45" s="53" t="str">
        <f ca="1">IFERROR(OFFSET('セット情報(宅配便）'!$P$2,MATCH($G45,BカートセットID入力!$C$4:$C$150,0),COLUMN()-COLUMN($T40)),IFERROR(OFFSET('セット情報(業務便）'!$P$2,MATCH($G45,BカートセットID入力!$F$4:$F$150,0),COLUMN()-COLUMN($T40)),IFERROR(OFFSET('セット情報（サンプル）'!$N$2,MATCH($G45,BカートセットID入力!$I$4:$I$150,0),COLUMN()-COLUMN($T40)),IFERROR(OFFSET('セット情報（イレギュラーサンプル）'!$N$2,MATCH($G45,BカートセットID入力!$L$4:$L$150,0),COLUMN()-COLUMN($T40)),""))))</f>
        <v/>
      </c>
      <c r="AO45" s="53" t="str">
        <f ca="1">IFERROR(OFFSET('セット情報(宅配便）'!$P$2,MATCH($G45,BカートセットID入力!$C$4:$C$150,0),COLUMN()-COLUMN($T40)),IFERROR(OFFSET('セット情報(業務便）'!$P$2,MATCH($G45,BカートセットID入力!$F$4:$F$150,0),COLUMN()-COLUMN($T40)),IFERROR(OFFSET('セット情報（サンプル）'!$N$2,MATCH($G45,BカートセットID入力!$I$4:$I$150,0),COLUMN()-COLUMN($T40)),IFERROR(OFFSET('セット情報（イレギュラーサンプル）'!$N$2,MATCH($G45,BカートセットID入力!$L$4:$L$150,0),COLUMN()-COLUMN($T40)),""))))</f>
        <v/>
      </c>
      <c r="AP45" s="53" t="str">
        <f ca="1">IFERROR(OFFSET('セット情報(宅配便）'!$P$2,MATCH($G45,BカートセットID入力!$C$4:$C$150,0),COLUMN()-COLUMN($T40)),IFERROR(OFFSET('セット情報(業務便）'!$P$2,MATCH($G45,BカートセットID入力!$F$4:$F$150,0),COLUMN()-COLUMN($T40)),IFERROR(OFFSET('セット情報（サンプル）'!$N$2,MATCH($G45,BカートセットID入力!$I$4:$I$150,0),COLUMN()-COLUMN($T40)),IFERROR(OFFSET('セット情報（イレギュラーサンプル）'!$N$2,MATCH($G45,BカートセットID入力!$L$4:$L$150,0),COLUMN()-COLUMN($T40)),""))))</f>
        <v/>
      </c>
      <c r="AQ45" s="53" t="str">
        <f ca="1">IFERROR(OFFSET('セット情報(宅配便）'!$P$2,MATCH($G45,BカートセットID入力!$C$4:$C$150,0),COLUMN()-COLUMN($T40)),IFERROR(OFFSET('セット情報(業務便）'!$P$2,MATCH($G45,BカートセットID入力!$F$4:$F$150,0),COLUMN()-COLUMN($T40)),IFERROR(OFFSET('セット情報（サンプル）'!$N$2,MATCH($G45,BカートセットID入力!$I$4:$I$150,0),COLUMN()-COLUMN($T40)),IFERROR(OFFSET('セット情報（イレギュラーサンプル）'!$N$2,MATCH($G45,BカートセットID入力!$L$4:$L$150,0),COLUMN()-COLUMN($T40)),""))))</f>
        <v/>
      </c>
      <c r="AR45" s="53" t="str">
        <f ca="1">IFERROR(OFFSET('セット情報(宅配便）'!$P$2,MATCH($G45,BカートセットID入力!$C$4:$C$150,0),COLUMN()-COLUMN($T40)),IFERROR(OFFSET('セット情報(業務便）'!$P$2,MATCH($G45,BカートセットID入力!$F$4:$F$150,0),COLUMN()-COLUMN($T40)),IFERROR(OFFSET('セット情報（サンプル）'!$N$2,MATCH($G45,BカートセットID入力!$I$4:$I$150,0),COLUMN()-COLUMN($T40)),IFERROR(OFFSET('セット情報（イレギュラーサンプル）'!$N$2,MATCH($G45,BカートセットID入力!$L$4:$L$150,0),COLUMN()-COLUMN($T40)),""))))</f>
        <v/>
      </c>
      <c r="AS45" s="53" t="str">
        <f ca="1">IFERROR(OFFSET('セット情報(宅配便）'!$P$2,MATCH($G45,BカートセットID入力!$C$4:$C$150,0),COLUMN()-COLUMN($T40)),IFERROR(OFFSET('セット情報(業務便）'!$P$2,MATCH($G45,BカートセットID入力!$F$4:$F$150,0),COLUMN()-COLUMN($T40)),IFERROR(OFFSET('セット情報（サンプル）'!$N$2,MATCH($G45,BカートセットID入力!$I$4:$I$150,0),COLUMN()-COLUMN($T40)),IFERROR(OFFSET('セット情報（イレギュラーサンプル）'!$N$2,MATCH($G45,BカートセットID入力!$L$4:$L$150,0),COLUMN()-COLUMN($T40)),""))))</f>
        <v/>
      </c>
    </row>
    <row r="46" spans="1:45">
      <c r="A46" s="53" t="str">
        <f>IF(ISBLANK(現行セット情報CSV!A46),"",現行セット情報CSV!A46)</f>
        <v/>
      </c>
      <c r="B46" s="53" t="str">
        <f>IF(ISBLANK(現行セット情報CSV!B46),"",現行セット情報CSV!B46)</f>
        <v/>
      </c>
      <c r="C46" s="53" t="str">
        <f>IF(ISBLANK(現行セット情報CSV!C46),"",現行セット情報CSV!C46)</f>
        <v/>
      </c>
      <c r="D46" s="53" t="str">
        <f>IF(ISBLANK(現行セット情報CSV!D46),"",現行セット情報CSV!D46)</f>
        <v/>
      </c>
      <c r="E46" s="53" t="str">
        <f>IF(ISBLANK(現行セット情報CSV!E46),"",現行セット情報CSV!E46)</f>
        <v/>
      </c>
      <c r="F46" s="53" t="str">
        <f>IF(ISBLANK(現行セット情報CSV!F46),"",現行セット情報CSV!F46)</f>
        <v/>
      </c>
      <c r="G46" s="53" t="str">
        <f>IF(ISBLANK(現行セット情報CSV!G46),"",現行セット情報CSV!G46)</f>
        <v/>
      </c>
      <c r="H46" s="53" t="str">
        <f>IF(ISBLANK(現行セット情報CSV!H46),"",現行セット情報CSV!H46)</f>
        <v/>
      </c>
      <c r="I46" s="53" t="str">
        <f>IF(ISBLANK(現行セット情報CSV!I46),"",現行セット情報CSV!I46)</f>
        <v/>
      </c>
      <c r="J46" s="53" t="str">
        <f>IF(ISBLANK(現行セット情報CSV!J46),"",現行セット情報CSV!J46)</f>
        <v/>
      </c>
      <c r="K46" s="53" t="str">
        <f>IF(ISBLANK(現行セット情報CSV!K46),"",現行セット情報CSV!K46)</f>
        <v/>
      </c>
      <c r="L46" s="53" t="str">
        <f>IF(ISBLANK(現行セット情報CSV!L46),"",現行セット情報CSV!L46)</f>
        <v/>
      </c>
      <c r="M46" s="53" t="str">
        <f>IF(ISBLANK(現行セット情報CSV!M46),"",現行セット情報CSV!M46)</f>
        <v/>
      </c>
      <c r="N46" s="53" t="str">
        <f>IF(ISBLANK(現行セット情報CSV!N46),"",現行セット情報CSV!N46)</f>
        <v/>
      </c>
      <c r="O46" s="53" t="str">
        <f>IF(ISBLANK(現行セット情報CSV!O46),"",現行セット情報CSV!O46)</f>
        <v/>
      </c>
      <c r="P46" s="53" t="str">
        <f>IF(ISBLANK(現行セット情報CSV!P46),"",現行セット情報CSV!P46)</f>
        <v/>
      </c>
      <c r="Q46" s="53" t="str">
        <f>IF(ISBLANK(現行セット情報CSV!Q46),"",現行セット情報CSV!Q46)</f>
        <v/>
      </c>
      <c r="R46" s="53" t="str">
        <f>IF(ISBLANK(現行セット情報CSV!R46),"",現行セット情報CSV!R46)</f>
        <v/>
      </c>
      <c r="S46" s="53" t="str">
        <f>IF(ISBLANK(現行セット情報CSV!S46),"",現行セット情報CSV!S46)</f>
        <v/>
      </c>
      <c r="T46" s="53" t="str">
        <f ca="1">IFERROR(OFFSET('セット情報(宅配便）'!$P$2,MATCH($G46,BカートセットID入力!$C$4:$C$150,0),COLUMN()-COLUMN($T41)),IFERROR(OFFSET('セット情報(業務便）'!$P$2,MATCH($G46,BカートセットID入力!$F$4:$F$150,0),COLUMN()-COLUMN($T41)),IFERROR(OFFSET('セット情報（サンプル）'!$N$2,MATCH($G46,BカートセットID入力!$I$4:$I$150,0),COLUMN()-COLUMN($T41)),IFERROR(OFFSET('セット情報（イレギュラーサンプル）'!$N$2,MATCH($G46,BカートセットID入力!$L$4:$L$150,0),COLUMN()-COLUMN($T41)),""))))</f>
        <v/>
      </c>
      <c r="U46" s="53" t="str">
        <f ca="1">IFERROR(OFFSET('セット情報(宅配便）'!$P$2,MATCH($G46,BカートセットID入力!$C$4:$C$150,0),COLUMN()-COLUMN($T41)),IFERROR(OFFSET('セット情報(業務便）'!$P$2,MATCH($G46,BカートセットID入力!$F$4:$F$150,0),COLUMN()-COLUMN($T41)),IFERROR(OFFSET('セット情報（サンプル）'!$N$2,MATCH($G46,BカートセットID入力!$I$4:$I$150,0),COLUMN()-COLUMN($T41)),IFERROR(OFFSET('セット情報（イレギュラーサンプル）'!$N$2,MATCH($G46,BカートセットID入力!$L$4:$L$150,0),COLUMN()-COLUMN($T41)),""))))</f>
        <v/>
      </c>
      <c r="V46" s="53" t="str">
        <f ca="1">IFERROR(OFFSET('セット情報(宅配便）'!$P$2,MATCH($G46,BカートセットID入力!$C$4:$C$150,0),COLUMN()-COLUMN($T41)),IFERROR(OFFSET('セット情報(業務便）'!$P$2,MATCH($G46,BカートセットID入力!$F$4:$F$150,0),COLUMN()-COLUMN($T41)),IFERROR(OFFSET('セット情報（サンプル）'!$N$2,MATCH($G46,BカートセットID入力!$I$4:$I$150,0),COLUMN()-COLUMN($T41)),IFERROR(OFFSET('セット情報（イレギュラーサンプル）'!$N$2,MATCH($G46,BカートセットID入力!$L$4:$L$150,0),COLUMN()-COLUMN($T41)),""))))</f>
        <v/>
      </c>
      <c r="W46" s="53" t="str">
        <f ca="1">IFERROR(OFFSET('セット情報(宅配便）'!$P$2,MATCH($G46,BカートセットID入力!$C$4:$C$150,0),COLUMN()-COLUMN($T41)),IFERROR(OFFSET('セット情報(業務便）'!$P$2,MATCH($G46,BカートセットID入力!$F$4:$F$150,0),COLUMN()-COLUMN($T41)),IFERROR(OFFSET('セット情報（サンプル）'!$N$2,MATCH($G46,BカートセットID入力!$I$4:$I$150,0),COLUMN()-COLUMN($T41)),IFERROR(OFFSET('セット情報（イレギュラーサンプル）'!$N$2,MATCH($G46,BカートセットID入力!$L$4:$L$150,0),COLUMN()-COLUMN($T41)),""))))</f>
        <v/>
      </c>
      <c r="X46" s="53" t="str">
        <f ca="1">IFERROR(OFFSET('セット情報(宅配便）'!$P$2,MATCH($G46,BカートセットID入力!$C$4:$C$150,0),COLUMN()-COLUMN($T41)),IFERROR(OFFSET('セット情報(業務便）'!$P$2,MATCH($G46,BカートセットID入力!$F$4:$F$150,0),COLUMN()-COLUMN($T41)),IFERROR(OFFSET('セット情報（サンプル）'!$N$2,MATCH($G46,BカートセットID入力!$I$4:$I$150,0),COLUMN()-COLUMN($T41)),IFERROR(OFFSET('セット情報（イレギュラーサンプル）'!$N$2,MATCH($G46,BカートセットID入力!$L$4:$L$150,0),COLUMN()-COLUMN($T41)),""))))</f>
        <v/>
      </c>
      <c r="Y46" s="53" t="str">
        <f ca="1">IFERROR(OFFSET('セット情報(宅配便）'!$P$2,MATCH($G46,BカートセットID入力!$C$4:$C$150,0),COLUMN()-COLUMN($T41)),IFERROR(OFFSET('セット情報(業務便）'!$P$2,MATCH($G46,BカートセットID入力!$F$4:$F$150,0),COLUMN()-COLUMN($T41)),IFERROR(OFFSET('セット情報（サンプル）'!$N$2,MATCH($G46,BカートセットID入力!$I$4:$I$150,0),COLUMN()-COLUMN($T41)),IFERROR(OFFSET('セット情報（イレギュラーサンプル）'!$N$2,MATCH($G46,BカートセットID入力!$L$4:$L$150,0),COLUMN()-COLUMN($T41)),""))))</f>
        <v/>
      </c>
      <c r="Z46" s="53" t="str">
        <f ca="1">IFERROR(OFFSET('セット情報(宅配便）'!$P$2,MATCH($G46,BカートセットID入力!$C$4:$C$150,0),COLUMN()-COLUMN($T41)),IFERROR(OFFSET('セット情報(業務便）'!$P$2,MATCH($G46,BカートセットID入力!$F$4:$F$150,0),COLUMN()-COLUMN($T41)),IFERROR(OFFSET('セット情報（サンプル）'!$N$2,MATCH($G46,BカートセットID入力!$I$4:$I$150,0),COLUMN()-COLUMN($T41)),IFERROR(OFFSET('セット情報（イレギュラーサンプル）'!$N$2,MATCH($G46,BカートセットID入力!$L$4:$L$150,0),COLUMN()-COLUMN($T41)),""))))</f>
        <v/>
      </c>
      <c r="AA46" s="53" t="str">
        <f ca="1">IFERROR(OFFSET('セット情報(宅配便）'!$P$2,MATCH($G46,BカートセットID入力!$C$4:$C$150,0),COLUMN()-COLUMN($T41)),IFERROR(OFFSET('セット情報(業務便）'!$P$2,MATCH($G46,BカートセットID入力!$F$4:$F$150,0),COLUMN()-COLUMN($T41)),IFERROR(OFFSET('セット情報（サンプル）'!$N$2,MATCH($G46,BカートセットID入力!$I$4:$I$150,0),COLUMN()-COLUMN($T41)),IFERROR(OFFSET('セット情報（イレギュラーサンプル）'!$N$2,MATCH($G46,BカートセットID入力!$L$4:$L$150,0),COLUMN()-COLUMN($T41)),""))))</f>
        <v/>
      </c>
      <c r="AB46" s="53" t="str">
        <f ca="1">IFERROR(OFFSET('セット情報(宅配便）'!$P$2,MATCH($G46,BカートセットID入力!$C$4:$C$150,0),COLUMN()-COLUMN($T41)),IFERROR(OFFSET('セット情報(業務便）'!$P$2,MATCH($G46,BカートセットID入力!$F$4:$F$150,0),COLUMN()-COLUMN($T41)),IFERROR(OFFSET('セット情報（サンプル）'!$N$2,MATCH($G46,BカートセットID入力!$I$4:$I$150,0),COLUMN()-COLUMN($T41)),IFERROR(OFFSET('セット情報（イレギュラーサンプル）'!$N$2,MATCH($G46,BカートセットID入力!$L$4:$L$150,0),COLUMN()-COLUMN($T41)),""))))</f>
        <v/>
      </c>
      <c r="AC46" s="53" t="str">
        <f ca="1">IFERROR(OFFSET('セット情報(宅配便）'!$P$2,MATCH($G46,BカートセットID入力!$C$4:$C$150,0),COLUMN()-COLUMN($T41)),IFERROR(OFFSET('セット情報(業務便）'!$P$2,MATCH($G46,BカートセットID入力!$F$4:$F$150,0),COLUMN()-COLUMN($T41)),IFERROR(OFFSET('セット情報（サンプル）'!$N$2,MATCH($G46,BカートセットID入力!$I$4:$I$150,0),COLUMN()-COLUMN($T41)),IFERROR(OFFSET('セット情報（イレギュラーサンプル）'!$N$2,MATCH($G46,BカートセットID入力!$L$4:$L$150,0),COLUMN()-COLUMN($T41)),""))))</f>
        <v/>
      </c>
      <c r="AD46" s="53" t="str">
        <f ca="1">IFERROR(OFFSET('セット情報(宅配便）'!$P$2,MATCH($G46,BカートセットID入力!$C$4:$C$150,0),COLUMN()-COLUMN($T41)),IFERROR(OFFSET('セット情報(業務便）'!$P$2,MATCH($G46,BカートセットID入力!$F$4:$F$150,0),COLUMN()-COLUMN($T41)),IFERROR(OFFSET('セット情報（サンプル）'!$N$2,MATCH($G46,BカートセットID入力!$I$4:$I$150,0),COLUMN()-COLUMN($T41)),IFERROR(OFFSET('セット情報（イレギュラーサンプル）'!$N$2,MATCH($G46,BカートセットID入力!$L$4:$L$150,0),COLUMN()-COLUMN($T41)),""))))</f>
        <v/>
      </c>
      <c r="AE46" s="53" t="str">
        <f ca="1">IFERROR(OFFSET('セット情報(宅配便）'!$P$2,MATCH($G46,BカートセットID入力!$C$4:$C$150,0),COLUMN()-COLUMN($T41)),IFERROR(OFFSET('セット情報(業務便）'!$P$2,MATCH($G46,BカートセットID入力!$F$4:$F$150,0),COLUMN()-COLUMN($T41)),IFERROR(OFFSET('セット情報（サンプル）'!$N$2,MATCH($G46,BカートセットID入力!$I$4:$I$150,0),COLUMN()-COLUMN($T41)),IFERROR(OFFSET('セット情報（イレギュラーサンプル）'!$N$2,MATCH($G46,BカートセットID入力!$L$4:$L$150,0),COLUMN()-COLUMN($T41)),""))))</f>
        <v/>
      </c>
      <c r="AF46" s="53" t="str">
        <f ca="1">IFERROR(OFFSET('セット情報(宅配便）'!$P$2,MATCH($G46,BカートセットID入力!$C$4:$C$150,0),COLUMN()-COLUMN($T41)),IFERROR(OFFSET('セット情報(業務便）'!$P$2,MATCH($G46,BカートセットID入力!$F$4:$F$150,0),COLUMN()-COLUMN($T41)),IFERROR(OFFSET('セット情報（サンプル）'!$N$2,MATCH($G46,BカートセットID入力!$I$4:$I$150,0),COLUMN()-COLUMN($T41)),IFERROR(OFFSET('セット情報（イレギュラーサンプル）'!$N$2,MATCH($G46,BカートセットID入力!$L$4:$L$150,0),COLUMN()-COLUMN($T41)),""))))</f>
        <v/>
      </c>
      <c r="AG46" s="53" t="str">
        <f ca="1">IFERROR(OFFSET('セット情報(宅配便）'!$P$2,MATCH($G46,BカートセットID入力!$C$4:$C$150,0),COLUMN()-COLUMN($T41)),IFERROR(OFFSET('セット情報(業務便）'!$P$2,MATCH($G46,BカートセットID入力!$F$4:$F$150,0),COLUMN()-COLUMN($T41)),IFERROR(OFFSET('セット情報（サンプル）'!$N$2,MATCH($G46,BカートセットID入力!$I$4:$I$150,0),COLUMN()-COLUMN($T41)),IFERROR(OFFSET('セット情報（イレギュラーサンプル）'!$N$2,MATCH($G46,BカートセットID入力!$L$4:$L$150,0),COLUMN()-COLUMN($T41)),""))))</f>
        <v/>
      </c>
      <c r="AH46" s="53" t="str">
        <f ca="1">IFERROR(OFFSET('セット情報(宅配便）'!$P$2,MATCH($G46,BカートセットID入力!$C$4:$C$150,0),COLUMN()-COLUMN($T41)),IFERROR(OFFSET('セット情報(業務便）'!$P$2,MATCH($G46,BカートセットID入力!$F$4:$F$150,0),COLUMN()-COLUMN($T41)),IFERROR(OFFSET('セット情報（サンプル）'!$N$2,MATCH($G46,BカートセットID入力!$I$4:$I$150,0),COLUMN()-COLUMN($T41)),IFERROR(OFFSET('セット情報（イレギュラーサンプル）'!$N$2,MATCH($G46,BカートセットID入力!$L$4:$L$150,0),COLUMN()-COLUMN($T41)),""))))</f>
        <v/>
      </c>
      <c r="AI46" s="53" t="str">
        <f ca="1">IFERROR(OFFSET('セット情報(宅配便）'!$P$2,MATCH($G46,BカートセットID入力!$C$4:$C$150,0),COLUMN()-COLUMN($T41)),IFERROR(OFFSET('セット情報(業務便）'!$P$2,MATCH($G46,BカートセットID入力!$F$4:$F$150,0),COLUMN()-COLUMN($T41)),IFERROR(OFFSET('セット情報（サンプル）'!$N$2,MATCH($G46,BカートセットID入力!$I$4:$I$150,0),COLUMN()-COLUMN($T41)),IFERROR(OFFSET('セット情報（イレギュラーサンプル）'!$N$2,MATCH($G46,BカートセットID入力!$L$4:$L$150,0),COLUMN()-COLUMN($T41)),""))))</f>
        <v/>
      </c>
      <c r="AJ46" s="53" t="str">
        <f ca="1">IFERROR(OFFSET('セット情報(宅配便）'!$P$2,MATCH($G46,BカートセットID入力!$C$4:$C$150,0),COLUMN()-COLUMN($T41)),IFERROR(OFFSET('セット情報(業務便）'!$P$2,MATCH($G46,BカートセットID入力!$F$4:$F$150,0),COLUMN()-COLUMN($T41)),IFERROR(OFFSET('セット情報（サンプル）'!$N$2,MATCH($G46,BカートセットID入力!$I$4:$I$150,0),COLUMN()-COLUMN($T41)),IFERROR(OFFSET('セット情報（イレギュラーサンプル）'!$N$2,MATCH($G46,BカートセットID入力!$L$4:$L$150,0),COLUMN()-COLUMN($T41)),""))))</f>
        <v/>
      </c>
      <c r="AK46" s="53" t="str">
        <f ca="1">IFERROR(OFFSET('セット情報(宅配便）'!$P$2,MATCH($G46,BカートセットID入力!$C$4:$C$150,0),COLUMN()-COLUMN($T41)),IFERROR(OFFSET('セット情報(業務便）'!$P$2,MATCH($G46,BカートセットID入力!$F$4:$F$150,0),COLUMN()-COLUMN($T41)),IFERROR(OFFSET('セット情報（サンプル）'!$N$2,MATCH($G46,BカートセットID入力!$I$4:$I$150,0),COLUMN()-COLUMN($T41)),IFERROR(OFFSET('セット情報（イレギュラーサンプル）'!$N$2,MATCH($G46,BカートセットID入力!$L$4:$L$150,0),COLUMN()-COLUMN($T41)),""))))</f>
        <v/>
      </c>
      <c r="AL46" s="53" t="str">
        <f ca="1">IFERROR(OFFSET('セット情報(宅配便）'!$P$2,MATCH($G46,BカートセットID入力!$C$4:$C$150,0),COLUMN()-COLUMN($T41)),IFERROR(OFFSET('セット情報(業務便）'!$P$2,MATCH($G46,BカートセットID入力!$F$4:$F$150,0),COLUMN()-COLUMN($T41)),IFERROR(OFFSET('セット情報（サンプル）'!$N$2,MATCH($G46,BカートセットID入力!$I$4:$I$150,0),COLUMN()-COLUMN($T41)),IFERROR(OFFSET('セット情報（イレギュラーサンプル）'!$N$2,MATCH($G46,BカートセットID入力!$L$4:$L$150,0),COLUMN()-COLUMN($T41)),""))))</f>
        <v/>
      </c>
      <c r="AM46" s="53" t="str">
        <f ca="1">IFERROR(OFFSET('セット情報(宅配便）'!$P$2,MATCH($G46,BカートセットID入力!$C$4:$C$150,0),COLUMN()-COLUMN($T41)),IFERROR(OFFSET('セット情報(業務便）'!$P$2,MATCH($G46,BカートセットID入力!$F$4:$F$150,0),COLUMN()-COLUMN($T41)),IFERROR(OFFSET('セット情報（サンプル）'!$N$2,MATCH($G46,BカートセットID入力!$I$4:$I$150,0),COLUMN()-COLUMN($T41)),IFERROR(OFFSET('セット情報（イレギュラーサンプル）'!$N$2,MATCH($G46,BカートセットID入力!$L$4:$L$150,0),COLUMN()-COLUMN($T41)),""))))</f>
        <v/>
      </c>
      <c r="AN46" s="53" t="str">
        <f ca="1">IFERROR(OFFSET('セット情報(宅配便）'!$P$2,MATCH($G46,BカートセットID入力!$C$4:$C$150,0),COLUMN()-COLUMN($T41)),IFERROR(OFFSET('セット情報(業務便）'!$P$2,MATCH($G46,BカートセットID入力!$F$4:$F$150,0),COLUMN()-COLUMN($T41)),IFERROR(OFFSET('セット情報（サンプル）'!$N$2,MATCH($G46,BカートセットID入力!$I$4:$I$150,0),COLUMN()-COLUMN($T41)),IFERROR(OFFSET('セット情報（イレギュラーサンプル）'!$N$2,MATCH($G46,BカートセットID入力!$L$4:$L$150,0),COLUMN()-COLUMN($T41)),""))))</f>
        <v/>
      </c>
      <c r="AO46" s="53" t="str">
        <f ca="1">IFERROR(OFFSET('セット情報(宅配便）'!$P$2,MATCH($G46,BカートセットID入力!$C$4:$C$150,0),COLUMN()-COLUMN($T41)),IFERROR(OFFSET('セット情報(業務便）'!$P$2,MATCH($G46,BカートセットID入力!$F$4:$F$150,0),COLUMN()-COLUMN($T41)),IFERROR(OFFSET('セット情報（サンプル）'!$N$2,MATCH($G46,BカートセットID入力!$I$4:$I$150,0),COLUMN()-COLUMN($T41)),IFERROR(OFFSET('セット情報（イレギュラーサンプル）'!$N$2,MATCH($G46,BカートセットID入力!$L$4:$L$150,0),COLUMN()-COLUMN($T41)),""))))</f>
        <v/>
      </c>
      <c r="AP46" s="53" t="str">
        <f ca="1">IFERROR(OFFSET('セット情報(宅配便）'!$P$2,MATCH($G46,BカートセットID入力!$C$4:$C$150,0),COLUMN()-COLUMN($T41)),IFERROR(OFFSET('セット情報(業務便）'!$P$2,MATCH($G46,BカートセットID入力!$F$4:$F$150,0),COLUMN()-COLUMN($T41)),IFERROR(OFFSET('セット情報（サンプル）'!$N$2,MATCH($G46,BカートセットID入力!$I$4:$I$150,0),COLUMN()-COLUMN($T41)),IFERROR(OFFSET('セット情報（イレギュラーサンプル）'!$N$2,MATCH($G46,BカートセットID入力!$L$4:$L$150,0),COLUMN()-COLUMN($T41)),""))))</f>
        <v/>
      </c>
      <c r="AQ46" s="53" t="str">
        <f ca="1">IFERROR(OFFSET('セット情報(宅配便）'!$P$2,MATCH($G46,BカートセットID入力!$C$4:$C$150,0),COLUMN()-COLUMN($T41)),IFERROR(OFFSET('セット情報(業務便）'!$P$2,MATCH($G46,BカートセットID入力!$F$4:$F$150,0),COLUMN()-COLUMN($T41)),IFERROR(OFFSET('セット情報（サンプル）'!$N$2,MATCH($G46,BカートセットID入力!$I$4:$I$150,0),COLUMN()-COLUMN($T41)),IFERROR(OFFSET('セット情報（イレギュラーサンプル）'!$N$2,MATCH($G46,BカートセットID入力!$L$4:$L$150,0),COLUMN()-COLUMN($T41)),""))))</f>
        <v/>
      </c>
      <c r="AR46" s="53" t="str">
        <f ca="1">IFERROR(OFFSET('セット情報(宅配便）'!$P$2,MATCH($G46,BカートセットID入力!$C$4:$C$150,0),COLUMN()-COLUMN($T41)),IFERROR(OFFSET('セット情報(業務便）'!$P$2,MATCH($G46,BカートセットID入力!$F$4:$F$150,0),COLUMN()-COLUMN($T41)),IFERROR(OFFSET('セット情報（サンプル）'!$N$2,MATCH($G46,BカートセットID入力!$I$4:$I$150,0),COLUMN()-COLUMN($T41)),IFERROR(OFFSET('セット情報（イレギュラーサンプル）'!$N$2,MATCH($G46,BカートセットID入力!$L$4:$L$150,0),COLUMN()-COLUMN($T41)),""))))</f>
        <v/>
      </c>
      <c r="AS46" s="53" t="str">
        <f ca="1">IFERROR(OFFSET('セット情報(宅配便）'!$P$2,MATCH($G46,BカートセットID入力!$C$4:$C$150,0),COLUMN()-COLUMN($T41)),IFERROR(OFFSET('セット情報(業務便）'!$P$2,MATCH($G46,BカートセットID入力!$F$4:$F$150,0),COLUMN()-COLUMN($T41)),IFERROR(OFFSET('セット情報（サンプル）'!$N$2,MATCH($G46,BカートセットID入力!$I$4:$I$150,0),COLUMN()-COLUMN($T41)),IFERROR(OFFSET('セット情報（イレギュラーサンプル）'!$N$2,MATCH($G46,BカートセットID入力!$L$4:$L$150,0),COLUMN()-COLUMN($T41)),""))))</f>
        <v/>
      </c>
    </row>
    <row r="47" spans="1:45">
      <c r="A47" s="53" t="str">
        <f>IF(ISBLANK(現行セット情報CSV!A47),"",現行セット情報CSV!A47)</f>
        <v/>
      </c>
      <c r="B47" s="53" t="str">
        <f>IF(ISBLANK(現行セット情報CSV!B47),"",現行セット情報CSV!B47)</f>
        <v/>
      </c>
      <c r="C47" s="53" t="str">
        <f>IF(ISBLANK(現行セット情報CSV!C47),"",現行セット情報CSV!C47)</f>
        <v/>
      </c>
      <c r="D47" s="53" t="str">
        <f>IF(ISBLANK(現行セット情報CSV!D47),"",現行セット情報CSV!D47)</f>
        <v/>
      </c>
      <c r="E47" s="53" t="str">
        <f>IF(ISBLANK(現行セット情報CSV!E47),"",現行セット情報CSV!E47)</f>
        <v/>
      </c>
      <c r="F47" s="53" t="str">
        <f>IF(ISBLANK(現行セット情報CSV!F47),"",現行セット情報CSV!F47)</f>
        <v/>
      </c>
      <c r="G47" s="53" t="str">
        <f>IF(ISBLANK(現行セット情報CSV!G47),"",現行セット情報CSV!G47)</f>
        <v/>
      </c>
      <c r="H47" s="53" t="str">
        <f>IF(ISBLANK(現行セット情報CSV!H47),"",現行セット情報CSV!H47)</f>
        <v/>
      </c>
      <c r="I47" s="53" t="str">
        <f>IF(ISBLANK(現行セット情報CSV!I47),"",現行セット情報CSV!I47)</f>
        <v/>
      </c>
      <c r="J47" s="53" t="str">
        <f>IF(ISBLANK(現行セット情報CSV!J47),"",現行セット情報CSV!J47)</f>
        <v/>
      </c>
      <c r="K47" s="53" t="str">
        <f>IF(ISBLANK(現行セット情報CSV!K47),"",現行セット情報CSV!K47)</f>
        <v/>
      </c>
      <c r="L47" s="53" t="str">
        <f>IF(ISBLANK(現行セット情報CSV!L47),"",現行セット情報CSV!L47)</f>
        <v/>
      </c>
      <c r="M47" s="53" t="str">
        <f>IF(ISBLANK(現行セット情報CSV!M47),"",現行セット情報CSV!M47)</f>
        <v/>
      </c>
      <c r="N47" s="53" t="str">
        <f>IF(ISBLANK(現行セット情報CSV!N47),"",現行セット情報CSV!N47)</f>
        <v/>
      </c>
      <c r="O47" s="53" t="str">
        <f>IF(ISBLANK(現行セット情報CSV!O47),"",現行セット情報CSV!O47)</f>
        <v/>
      </c>
      <c r="P47" s="53" t="str">
        <f>IF(ISBLANK(現行セット情報CSV!P47),"",現行セット情報CSV!P47)</f>
        <v/>
      </c>
      <c r="Q47" s="53" t="str">
        <f>IF(ISBLANK(現行セット情報CSV!Q47),"",現行セット情報CSV!Q47)</f>
        <v/>
      </c>
      <c r="R47" s="53" t="str">
        <f>IF(ISBLANK(現行セット情報CSV!R47),"",現行セット情報CSV!R47)</f>
        <v/>
      </c>
      <c r="S47" s="53" t="str">
        <f>IF(ISBLANK(現行セット情報CSV!S47),"",現行セット情報CSV!S47)</f>
        <v/>
      </c>
      <c r="T47" s="53" t="str">
        <f ca="1">IFERROR(OFFSET('セット情報(宅配便）'!$P$2,MATCH($G47,BカートセットID入力!$C$4:$C$150,0),COLUMN()-COLUMN($T42)),IFERROR(OFFSET('セット情報(業務便）'!$P$2,MATCH($G47,BカートセットID入力!$F$4:$F$150,0),COLUMN()-COLUMN($T42)),IFERROR(OFFSET('セット情報（サンプル）'!$N$2,MATCH($G47,BカートセットID入力!$I$4:$I$150,0),COLUMN()-COLUMN($T42)),IFERROR(OFFSET('セット情報（イレギュラーサンプル）'!$N$2,MATCH($G47,BカートセットID入力!$L$4:$L$150,0),COLUMN()-COLUMN($T42)),""))))</f>
        <v/>
      </c>
      <c r="U47" s="53" t="str">
        <f ca="1">IFERROR(OFFSET('セット情報(宅配便）'!$P$2,MATCH($G47,BカートセットID入力!$C$4:$C$150,0),COLUMN()-COLUMN($T42)),IFERROR(OFFSET('セット情報(業務便）'!$P$2,MATCH($G47,BカートセットID入力!$F$4:$F$150,0),COLUMN()-COLUMN($T42)),IFERROR(OFFSET('セット情報（サンプル）'!$N$2,MATCH($G47,BカートセットID入力!$I$4:$I$150,0),COLUMN()-COLUMN($T42)),IFERROR(OFFSET('セット情報（イレギュラーサンプル）'!$N$2,MATCH($G47,BカートセットID入力!$L$4:$L$150,0),COLUMN()-COLUMN($T42)),""))))</f>
        <v/>
      </c>
      <c r="V47" s="53" t="str">
        <f ca="1">IFERROR(OFFSET('セット情報(宅配便）'!$P$2,MATCH($G47,BカートセットID入力!$C$4:$C$150,0),COLUMN()-COLUMN($T42)),IFERROR(OFFSET('セット情報(業務便）'!$P$2,MATCH($G47,BカートセットID入力!$F$4:$F$150,0),COLUMN()-COLUMN($T42)),IFERROR(OFFSET('セット情報（サンプル）'!$N$2,MATCH($G47,BカートセットID入力!$I$4:$I$150,0),COLUMN()-COLUMN($T42)),IFERROR(OFFSET('セット情報（イレギュラーサンプル）'!$N$2,MATCH($G47,BカートセットID入力!$L$4:$L$150,0),COLUMN()-COLUMN($T42)),""))))</f>
        <v/>
      </c>
      <c r="W47" s="53" t="str">
        <f ca="1">IFERROR(OFFSET('セット情報(宅配便）'!$P$2,MATCH($G47,BカートセットID入力!$C$4:$C$150,0),COLUMN()-COLUMN($T42)),IFERROR(OFFSET('セット情報(業務便）'!$P$2,MATCH($G47,BカートセットID入力!$F$4:$F$150,0),COLUMN()-COLUMN($T42)),IFERROR(OFFSET('セット情報（サンプル）'!$N$2,MATCH($G47,BカートセットID入力!$I$4:$I$150,0),COLUMN()-COLUMN($T42)),IFERROR(OFFSET('セット情報（イレギュラーサンプル）'!$N$2,MATCH($G47,BカートセットID入力!$L$4:$L$150,0),COLUMN()-COLUMN($T42)),""))))</f>
        <v/>
      </c>
      <c r="X47" s="53" t="str">
        <f ca="1">IFERROR(OFFSET('セット情報(宅配便）'!$P$2,MATCH($G47,BカートセットID入力!$C$4:$C$150,0),COLUMN()-COLUMN($T42)),IFERROR(OFFSET('セット情報(業務便）'!$P$2,MATCH($G47,BカートセットID入力!$F$4:$F$150,0),COLUMN()-COLUMN($T42)),IFERROR(OFFSET('セット情報（サンプル）'!$N$2,MATCH($G47,BカートセットID入力!$I$4:$I$150,0),COLUMN()-COLUMN($T42)),IFERROR(OFFSET('セット情報（イレギュラーサンプル）'!$N$2,MATCH($G47,BカートセットID入力!$L$4:$L$150,0),COLUMN()-COLUMN($T42)),""))))</f>
        <v/>
      </c>
      <c r="Y47" s="53" t="str">
        <f ca="1">IFERROR(OFFSET('セット情報(宅配便）'!$P$2,MATCH($G47,BカートセットID入力!$C$4:$C$150,0),COLUMN()-COLUMN($T42)),IFERROR(OFFSET('セット情報(業務便）'!$P$2,MATCH($G47,BカートセットID入力!$F$4:$F$150,0),COLUMN()-COLUMN($T42)),IFERROR(OFFSET('セット情報（サンプル）'!$N$2,MATCH($G47,BカートセットID入力!$I$4:$I$150,0),COLUMN()-COLUMN($T42)),IFERROR(OFFSET('セット情報（イレギュラーサンプル）'!$N$2,MATCH($G47,BカートセットID入力!$L$4:$L$150,0),COLUMN()-COLUMN($T42)),""))))</f>
        <v/>
      </c>
      <c r="Z47" s="53" t="str">
        <f ca="1">IFERROR(OFFSET('セット情報(宅配便）'!$P$2,MATCH($G47,BカートセットID入力!$C$4:$C$150,0),COLUMN()-COLUMN($T42)),IFERROR(OFFSET('セット情報(業務便）'!$P$2,MATCH($G47,BカートセットID入力!$F$4:$F$150,0),COLUMN()-COLUMN($T42)),IFERROR(OFFSET('セット情報（サンプル）'!$N$2,MATCH($G47,BカートセットID入力!$I$4:$I$150,0),COLUMN()-COLUMN($T42)),IFERROR(OFFSET('セット情報（イレギュラーサンプル）'!$N$2,MATCH($G47,BカートセットID入力!$L$4:$L$150,0),COLUMN()-COLUMN($T42)),""))))</f>
        <v/>
      </c>
      <c r="AA47" s="53" t="str">
        <f ca="1">IFERROR(OFFSET('セット情報(宅配便）'!$P$2,MATCH($G47,BカートセットID入力!$C$4:$C$150,0),COLUMN()-COLUMN($T42)),IFERROR(OFFSET('セット情報(業務便）'!$P$2,MATCH($G47,BカートセットID入力!$F$4:$F$150,0),COLUMN()-COLUMN($T42)),IFERROR(OFFSET('セット情報（サンプル）'!$N$2,MATCH($G47,BカートセットID入力!$I$4:$I$150,0),COLUMN()-COLUMN($T42)),IFERROR(OFFSET('セット情報（イレギュラーサンプル）'!$N$2,MATCH($G47,BカートセットID入力!$L$4:$L$150,0),COLUMN()-COLUMN($T42)),""))))</f>
        <v/>
      </c>
      <c r="AB47" s="53" t="str">
        <f ca="1">IFERROR(OFFSET('セット情報(宅配便）'!$P$2,MATCH($G47,BカートセットID入力!$C$4:$C$150,0),COLUMN()-COLUMN($T42)),IFERROR(OFFSET('セット情報(業務便）'!$P$2,MATCH($G47,BカートセットID入力!$F$4:$F$150,0),COLUMN()-COLUMN($T42)),IFERROR(OFFSET('セット情報（サンプル）'!$N$2,MATCH($G47,BカートセットID入力!$I$4:$I$150,0),COLUMN()-COLUMN($T42)),IFERROR(OFFSET('セット情報（イレギュラーサンプル）'!$N$2,MATCH($G47,BカートセットID入力!$L$4:$L$150,0),COLUMN()-COLUMN($T42)),""))))</f>
        <v/>
      </c>
      <c r="AC47" s="53" t="str">
        <f ca="1">IFERROR(OFFSET('セット情報(宅配便）'!$P$2,MATCH($G47,BカートセットID入力!$C$4:$C$150,0),COLUMN()-COLUMN($T42)),IFERROR(OFFSET('セット情報(業務便）'!$P$2,MATCH($G47,BカートセットID入力!$F$4:$F$150,0),COLUMN()-COLUMN($T42)),IFERROR(OFFSET('セット情報（サンプル）'!$N$2,MATCH($G47,BカートセットID入力!$I$4:$I$150,0),COLUMN()-COLUMN($T42)),IFERROR(OFFSET('セット情報（イレギュラーサンプル）'!$N$2,MATCH($G47,BカートセットID入力!$L$4:$L$150,0),COLUMN()-COLUMN($T42)),""))))</f>
        <v/>
      </c>
      <c r="AD47" s="53" t="str">
        <f ca="1">IFERROR(OFFSET('セット情報(宅配便）'!$P$2,MATCH($G47,BカートセットID入力!$C$4:$C$150,0),COLUMN()-COLUMN($T42)),IFERROR(OFFSET('セット情報(業務便）'!$P$2,MATCH($G47,BカートセットID入力!$F$4:$F$150,0),COLUMN()-COLUMN($T42)),IFERROR(OFFSET('セット情報（サンプル）'!$N$2,MATCH($G47,BカートセットID入力!$I$4:$I$150,0),COLUMN()-COLUMN($T42)),IFERROR(OFFSET('セット情報（イレギュラーサンプル）'!$N$2,MATCH($G47,BカートセットID入力!$L$4:$L$150,0),COLUMN()-COLUMN($T42)),""))))</f>
        <v/>
      </c>
      <c r="AE47" s="53" t="str">
        <f ca="1">IFERROR(OFFSET('セット情報(宅配便）'!$P$2,MATCH($G47,BカートセットID入力!$C$4:$C$150,0),COLUMN()-COLUMN($T42)),IFERROR(OFFSET('セット情報(業務便）'!$P$2,MATCH($G47,BカートセットID入力!$F$4:$F$150,0),COLUMN()-COLUMN($T42)),IFERROR(OFFSET('セット情報（サンプル）'!$N$2,MATCH($G47,BカートセットID入力!$I$4:$I$150,0),COLUMN()-COLUMN($T42)),IFERROR(OFFSET('セット情報（イレギュラーサンプル）'!$N$2,MATCH($G47,BカートセットID入力!$L$4:$L$150,0),COLUMN()-COLUMN($T42)),""))))</f>
        <v/>
      </c>
      <c r="AF47" s="53" t="str">
        <f ca="1">IFERROR(OFFSET('セット情報(宅配便）'!$P$2,MATCH($G47,BカートセットID入力!$C$4:$C$150,0),COLUMN()-COLUMN($T42)),IFERROR(OFFSET('セット情報(業務便）'!$P$2,MATCH($G47,BカートセットID入力!$F$4:$F$150,0),COLUMN()-COLUMN($T42)),IFERROR(OFFSET('セット情報（サンプル）'!$N$2,MATCH($G47,BカートセットID入力!$I$4:$I$150,0),COLUMN()-COLUMN($T42)),IFERROR(OFFSET('セット情報（イレギュラーサンプル）'!$N$2,MATCH($G47,BカートセットID入力!$L$4:$L$150,0),COLUMN()-COLUMN($T42)),""))))</f>
        <v/>
      </c>
      <c r="AG47" s="53" t="str">
        <f ca="1">IFERROR(OFFSET('セット情報(宅配便）'!$P$2,MATCH($G47,BカートセットID入力!$C$4:$C$150,0),COLUMN()-COLUMN($T42)),IFERROR(OFFSET('セット情報(業務便）'!$P$2,MATCH($G47,BカートセットID入力!$F$4:$F$150,0),COLUMN()-COLUMN($T42)),IFERROR(OFFSET('セット情報（サンプル）'!$N$2,MATCH($G47,BカートセットID入力!$I$4:$I$150,0),COLUMN()-COLUMN($T42)),IFERROR(OFFSET('セット情報（イレギュラーサンプル）'!$N$2,MATCH($G47,BカートセットID入力!$L$4:$L$150,0),COLUMN()-COLUMN($T42)),""))))</f>
        <v/>
      </c>
      <c r="AH47" s="53" t="str">
        <f ca="1">IFERROR(OFFSET('セット情報(宅配便）'!$P$2,MATCH($G47,BカートセットID入力!$C$4:$C$150,0),COLUMN()-COLUMN($T42)),IFERROR(OFFSET('セット情報(業務便）'!$P$2,MATCH($G47,BカートセットID入力!$F$4:$F$150,0),COLUMN()-COLUMN($T42)),IFERROR(OFFSET('セット情報（サンプル）'!$N$2,MATCH($G47,BカートセットID入力!$I$4:$I$150,0),COLUMN()-COLUMN($T42)),IFERROR(OFFSET('セット情報（イレギュラーサンプル）'!$N$2,MATCH($G47,BカートセットID入力!$L$4:$L$150,0),COLUMN()-COLUMN($T42)),""))))</f>
        <v/>
      </c>
      <c r="AI47" s="53" t="str">
        <f ca="1">IFERROR(OFFSET('セット情報(宅配便）'!$P$2,MATCH($G47,BカートセットID入力!$C$4:$C$150,0),COLUMN()-COLUMN($T42)),IFERROR(OFFSET('セット情報(業務便）'!$P$2,MATCH($G47,BカートセットID入力!$F$4:$F$150,0),COLUMN()-COLUMN($T42)),IFERROR(OFFSET('セット情報（サンプル）'!$N$2,MATCH($G47,BカートセットID入力!$I$4:$I$150,0),COLUMN()-COLUMN($T42)),IFERROR(OFFSET('セット情報（イレギュラーサンプル）'!$N$2,MATCH($G47,BカートセットID入力!$L$4:$L$150,0),COLUMN()-COLUMN($T42)),""))))</f>
        <v/>
      </c>
      <c r="AJ47" s="53" t="str">
        <f ca="1">IFERROR(OFFSET('セット情報(宅配便）'!$P$2,MATCH($G47,BカートセットID入力!$C$4:$C$150,0),COLUMN()-COLUMN($T42)),IFERROR(OFFSET('セット情報(業務便）'!$P$2,MATCH($G47,BカートセットID入力!$F$4:$F$150,0),COLUMN()-COLUMN($T42)),IFERROR(OFFSET('セット情報（サンプル）'!$N$2,MATCH($G47,BカートセットID入力!$I$4:$I$150,0),COLUMN()-COLUMN($T42)),IFERROR(OFFSET('セット情報（イレギュラーサンプル）'!$N$2,MATCH($G47,BカートセットID入力!$L$4:$L$150,0),COLUMN()-COLUMN($T42)),""))))</f>
        <v/>
      </c>
      <c r="AK47" s="53" t="str">
        <f ca="1">IFERROR(OFFSET('セット情報(宅配便）'!$P$2,MATCH($G47,BカートセットID入力!$C$4:$C$150,0),COLUMN()-COLUMN($T42)),IFERROR(OFFSET('セット情報(業務便）'!$P$2,MATCH($G47,BカートセットID入力!$F$4:$F$150,0),COLUMN()-COLUMN($T42)),IFERROR(OFFSET('セット情報（サンプル）'!$N$2,MATCH($G47,BカートセットID入力!$I$4:$I$150,0),COLUMN()-COLUMN($T42)),IFERROR(OFFSET('セット情報（イレギュラーサンプル）'!$N$2,MATCH($G47,BカートセットID入力!$L$4:$L$150,0),COLUMN()-COLUMN($T42)),""))))</f>
        <v/>
      </c>
      <c r="AL47" s="53" t="str">
        <f ca="1">IFERROR(OFFSET('セット情報(宅配便）'!$P$2,MATCH($G47,BカートセットID入力!$C$4:$C$150,0),COLUMN()-COLUMN($T42)),IFERROR(OFFSET('セット情報(業務便）'!$P$2,MATCH($G47,BカートセットID入力!$F$4:$F$150,0),COLUMN()-COLUMN($T42)),IFERROR(OFFSET('セット情報（サンプル）'!$N$2,MATCH($G47,BカートセットID入力!$I$4:$I$150,0),COLUMN()-COLUMN($T42)),IFERROR(OFFSET('セット情報（イレギュラーサンプル）'!$N$2,MATCH($G47,BカートセットID入力!$L$4:$L$150,0),COLUMN()-COLUMN($T42)),""))))</f>
        <v/>
      </c>
      <c r="AM47" s="53" t="str">
        <f ca="1">IFERROR(OFFSET('セット情報(宅配便）'!$P$2,MATCH($G47,BカートセットID入力!$C$4:$C$150,0),COLUMN()-COLUMN($T42)),IFERROR(OFFSET('セット情報(業務便）'!$P$2,MATCH($G47,BカートセットID入力!$F$4:$F$150,0),COLUMN()-COLUMN($T42)),IFERROR(OFFSET('セット情報（サンプル）'!$N$2,MATCH($G47,BカートセットID入力!$I$4:$I$150,0),COLUMN()-COLUMN($T42)),IFERROR(OFFSET('セット情報（イレギュラーサンプル）'!$N$2,MATCH($G47,BカートセットID入力!$L$4:$L$150,0),COLUMN()-COLUMN($T42)),""))))</f>
        <v/>
      </c>
      <c r="AN47" s="53" t="str">
        <f ca="1">IFERROR(OFFSET('セット情報(宅配便）'!$P$2,MATCH($G47,BカートセットID入力!$C$4:$C$150,0),COLUMN()-COLUMN($T42)),IFERROR(OFFSET('セット情報(業務便）'!$P$2,MATCH($G47,BカートセットID入力!$F$4:$F$150,0),COLUMN()-COLUMN($T42)),IFERROR(OFFSET('セット情報（サンプル）'!$N$2,MATCH($G47,BカートセットID入力!$I$4:$I$150,0),COLUMN()-COLUMN($T42)),IFERROR(OFFSET('セット情報（イレギュラーサンプル）'!$N$2,MATCH($G47,BカートセットID入力!$L$4:$L$150,0),COLUMN()-COLUMN($T42)),""))))</f>
        <v/>
      </c>
      <c r="AO47" s="53" t="str">
        <f ca="1">IFERROR(OFFSET('セット情報(宅配便）'!$P$2,MATCH($G47,BカートセットID入力!$C$4:$C$150,0),COLUMN()-COLUMN($T42)),IFERROR(OFFSET('セット情報(業務便）'!$P$2,MATCH($G47,BカートセットID入力!$F$4:$F$150,0),COLUMN()-COLUMN($T42)),IFERROR(OFFSET('セット情報（サンプル）'!$N$2,MATCH($G47,BカートセットID入力!$I$4:$I$150,0),COLUMN()-COLUMN($T42)),IFERROR(OFFSET('セット情報（イレギュラーサンプル）'!$N$2,MATCH($G47,BカートセットID入力!$L$4:$L$150,0),COLUMN()-COLUMN($T42)),""))))</f>
        <v/>
      </c>
      <c r="AP47" s="53" t="str">
        <f ca="1">IFERROR(OFFSET('セット情報(宅配便）'!$P$2,MATCH($G47,BカートセットID入力!$C$4:$C$150,0),COLUMN()-COLUMN($T42)),IFERROR(OFFSET('セット情報(業務便）'!$P$2,MATCH($G47,BカートセットID入力!$F$4:$F$150,0),COLUMN()-COLUMN($T42)),IFERROR(OFFSET('セット情報（サンプル）'!$N$2,MATCH($G47,BカートセットID入力!$I$4:$I$150,0),COLUMN()-COLUMN($T42)),IFERROR(OFFSET('セット情報（イレギュラーサンプル）'!$N$2,MATCH($G47,BカートセットID入力!$L$4:$L$150,0),COLUMN()-COLUMN($T42)),""))))</f>
        <v/>
      </c>
      <c r="AQ47" s="53" t="str">
        <f ca="1">IFERROR(OFFSET('セット情報(宅配便）'!$P$2,MATCH($G47,BカートセットID入力!$C$4:$C$150,0),COLUMN()-COLUMN($T42)),IFERROR(OFFSET('セット情報(業務便）'!$P$2,MATCH($G47,BカートセットID入力!$F$4:$F$150,0),COLUMN()-COLUMN($T42)),IFERROR(OFFSET('セット情報（サンプル）'!$N$2,MATCH($G47,BカートセットID入力!$I$4:$I$150,0),COLUMN()-COLUMN($T42)),IFERROR(OFFSET('セット情報（イレギュラーサンプル）'!$N$2,MATCH($G47,BカートセットID入力!$L$4:$L$150,0),COLUMN()-COLUMN($T42)),""))))</f>
        <v/>
      </c>
      <c r="AR47" s="53" t="str">
        <f ca="1">IFERROR(OFFSET('セット情報(宅配便）'!$P$2,MATCH($G47,BカートセットID入力!$C$4:$C$150,0),COLUMN()-COLUMN($T42)),IFERROR(OFFSET('セット情報(業務便）'!$P$2,MATCH($G47,BカートセットID入力!$F$4:$F$150,0),COLUMN()-COLUMN($T42)),IFERROR(OFFSET('セット情報（サンプル）'!$N$2,MATCH($G47,BカートセットID入力!$I$4:$I$150,0),COLUMN()-COLUMN($T42)),IFERROR(OFFSET('セット情報（イレギュラーサンプル）'!$N$2,MATCH($G47,BカートセットID入力!$L$4:$L$150,0),COLUMN()-COLUMN($T42)),""))))</f>
        <v/>
      </c>
      <c r="AS47" s="53" t="str">
        <f ca="1">IFERROR(OFFSET('セット情報(宅配便）'!$P$2,MATCH($G47,BカートセットID入力!$C$4:$C$150,0),COLUMN()-COLUMN($T42)),IFERROR(OFFSET('セット情報(業務便）'!$P$2,MATCH($G47,BカートセットID入力!$F$4:$F$150,0),COLUMN()-COLUMN($T42)),IFERROR(OFFSET('セット情報（サンプル）'!$N$2,MATCH($G47,BカートセットID入力!$I$4:$I$150,0),COLUMN()-COLUMN($T42)),IFERROR(OFFSET('セット情報（イレギュラーサンプル）'!$N$2,MATCH($G47,BカートセットID入力!$L$4:$L$150,0),COLUMN()-COLUMN($T42)),""))))</f>
        <v/>
      </c>
    </row>
    <row r="48" spans="1:45">
      <c r="A48" s="53" t="str">
        <f>IF(ISBLANK(現行セット情報CSV!A48),"",現行セット情報CSV!A48)</f>
        <v/>
      </c>
      <c r="B48" s="53" t="str">
        <f>IF(ISBLANK(現行セット情報CSV!B48),"",現行セット情報CSV!B48)</f>
        <v/>
      </c>
      <c r="C48" s="53" t="str">
        <f>IF(ISBLANK(現行セット情報CSV!C48),"",現行セット情報CSV!C48)</f>
        <v/>
      </c>
      <c r="D48" s="53" t="str">
        <f>IF(ISBLANK(現行セット情報CSV!D48),"",現行セット情報CSV!D48)</f>
        <v/>
      </c>
      <c r="E48" s="53" t="str">
        <f>IF(ISBLANK(現行セット情報CSV!E48),"",現行セット情報CSV!E48)</f>
        <v/>
      </c>
      <c r="F48" s="53" t="str">
        <f>IF(ISBLANK(現行セット情報CSV!F48),"",現行セット情報CSV!F48)</f>
        <v/>
      </c>
      <c r="G48" s="53" t="str">
        <f>IF(ISBLANK(現行セット情報CSV!G48),"",現行セット情報CSV!G48)</f>
        <v/>
      </c>
      <c r="H48" s="53" t="str">
        <f>IF(ISBLANK(現行セット情報CSV!H48),"",現行セット情報CSV!H48)</f>
        <v/>
      </c>
      <c r="I48" s="53" t="str">
        <f>IF(ISBLANK(現行セット情報CSV!I48),"",現行セット情報CSV!I48)</f>
        <v/>
      </c>
      <c r="J48" s="53" t="str">
        <f>IF(ISBLANK(現行セット情報CSV!J48),"",現行セット情報CSV!J48)</f>
        <v/>
      </c>
      <c r="K48" s="53" t="str">
        <f>IF(ISBLANK(現行セット情報CSV!K48),"",現行セット情報CSV!K48)</f>
        <v/>
      </c>
      <c r="L48" s="53" t="str">
        <f>IF(ISBLANK(現行セット情報CSV!L48),"",現行セット情報CSV!L48)</f>
        <v/>
      </c>
      <c r="M48" s="53" t="str">
        <f>IF(ISBLANK(現行セット情報CSV!M48),"",現行セット情報CSV!M48)</f>
        <v/>
      </c>
      <c r="N48" s="53" t="str">
        <f>IF(ISBLANK(現行セット情報CSV!N48),"",現行セット情報CSV!N48)</f>
        <v/>
      </c>
      <c r="O48" s="53" t="str">
        <f>IF(ISBLANK(現行セット情報CSV!O48),"",現行セット情報CSV!O48)</f>
        <v/>
      </c>
      <c r="P48" s="53" t="str">
        <f>IF(ISBLANK(現行セット情報CSV!P48),"",現行セット情報CSV!P48)</f>
        <v/>
      </c>
      <c r="Q48" s="53" t="str">
        <f>IF(ISBLANK(現行セット情報CSV!Q48),"",現行セット情報CSV!Q48)</f>
        <v/>
      </c>
      <c r="R48" s="53" t="str">
        <f>IF(ISBLANK(現行セット情報CSV!R48),"",現行セット情報CSV!R48)</f>
        <v/>
      </c>
      <c r="S48" s="53" t="str">
        <f>IF(ISBLANK(現行セット情報CSV!S48),"",現行セット情報CSV!S48)</f>
        <v/>
      </c>
      <c r="T48" s="53" t="str">
        <f ca="1">IFERROR(OFFSET('セット情報(宅配便）'!$P$2,MATCH($G48,BカートセットID入力!$C$4:$C$150,0),COLUMN()-COLUMN($T43)),IFERROR(OFFSET('セット情報(業務便）'!$P$2,MATCH($G48,BカートセットID入力!$F$4:$F$150,0),COLUMN()-COLUMN($T43)),IFERROR(OFFSET('セット情報（サンプル）'!$N$2,MATCH($G48,BカートセットID入力!$I$4:$I$150,0),COLUMN()-COLUMN($T43)),IFERROR(OFFSET('セット情報（イレギュラーサンプル）'!$N$2,MATCH($G48,BカートセットID入力!$L$4:$L$150,0),COLUMN()-COLUMN($T43)),""))))</f>
        <v/>
      </c>
      <c r="U48" s="53" t="str">
        <f ca="1">IFERROR(OFFSET('セット情報(宅配便）'!$P$2,MATCH($G48,BカートセットID入力!$C$4:$C$150,0),COLUMN()-COLUMN($T43)),IFERROR(OFFSET('セット情報(業務便）'!$P$2,MATCH($G48,BカートセットID入力!$F$4:$F$150,0),COLUMN()-COLUMN($T43)),IFERROR(OFFSET('セット情報（サンプル）'!$N$2,MATCH($G48,BカートセットID入力!$I$4:$I$150,0),COLUMN()-COLUMN($T43)),IFERROR(OFFSET('セット情報（イレギュラーサンプル）'!$N$2,MATCH($G48,BカートセットID入力!$L$4:$L$150,0),COLUMN()-COLUMN($T43)),""))))</f>
        <v/>
      </c>
      <c r="V48" s="53" t="str">
        <f ca="1">IFERROR(OFFSET('セット情報(宅配便）'!$P$2,MATCH($G48,BカートセットID入力!$C$4:$C$150,0),COLUMN()-COLUMN($T43)),IFERROR(OFFSET('セット情報(業務便）'!$P$2,MATCH($G48,BカートセットID入力!$F$4:$F$150,0),COLUMN()-COLUMN($T43)),IFERROR(OFFSET('セット情報（サンプル）'!$N$2,MATCH($G48,BカートセットID入力!$I$4:$I$150,0),COLUMN()-COLUMN($T43)),IFERROR(OFFSET('セット情報（イレギュラーサンプル）'!$N$2,MATCH($G48,BカートセットID入力!$L$4:$L$150,0),COLUMN()-COLUMN($T43)),""))))</f>
        <v/>
      </c>
      <c r="W48" s="53" t="str">
        <f ca="1">IFERROR(OFFSET('セット情報(宅配便）'!$P$2,MATCH($G48,BカートセットID入力!$C$4:$C$150,0),COLUMN()-COLUMN($T43)),IFERROR(OFFSET('セット情報(業務便）'!$P$2,MATCH($G48,BカートセットID入力!$F$4:$F$150,0),COLUMN()-COLUMN($T43)),IFERROR(OFFSET('セット情報（サンプル）'!$N$2,MATCH($G48,BカートセットID入力!$I$4:$I$150,0),COLUMN()-COLUMN($T43)),IFERROR(OFFSET('セット情報（イレギュラーサンプル）'!$N$2,MATCH($G48,BカートセットID入力!$L$4:$L$150,0),COLUMN()-COLUMN($T43)),""))))</f>
        <v/>
      </c>
      <c r="X48" s="53" t="str">
        <f ca="1">IFERROR(OFFSET('セット情報(宅配便）'!$P$2,MATCH($G48,BカートセットID入力!$C$4:$C$150,0),COLUMN()-COLUMN($T43)),IFERROR(OFFSET('セット情報(業務便）'!$P$2,MATCH($G48,BカートセットID入力!$F$4:$F$150,0),COLUMN()-COLUMN($T43)),IFERROR(OFFSET('セット情報（サンプル）'!$N$2,MATCH($G48,BカートセットID入力!$I$4:$I$150,0),COLUMN()-COLUMN($T43)),IFERROR(OFFSET('セット情報（イレギュラーサンプル）'!$N$2,MATCH($G48,BカートセットID入力!$L$4:$L$150,0),COLUMN()-COLUMN($T43)),""))))</f>
        <v/>
      </c>
      <c r="Y48" s="53" t="str">
        <f ca="1">IFERROR(OFFSET('セット情報(宅配便）'!$P$2,MATCH($G48,BカートセットID入力!$C$4:$C$150,0),COLUMN()-COLUMN($T43)),IFERROR(OFFSET('セット情報(業務便）'!$P$2,MATCH($G48,BカートセットID入力!$F$4:$F$150,0),COLUMN()-COLUMN($T43)),IFERROR(OFFSET('セット情報（サンプル）'!$N$2,MATCH($G48,BカートセットID入力!$I$4:$I$150,0),COLUMN()-COLUMN($T43)),IFERROR(OFFSET('セット情報（イレギュラーサンプル）'!$N$2,MATCH($G48,BカートセットID入力!$L$4:$L$150,0),COLUMN()-COLUMN($T43)),""))))</f>
        <v/>
      </c>
      <c r="Z48" s="53" t="str">
        <f ca="1">IFERROR(OFFSET('セット情報(宅配便）'!$P$2,MATCH($G48,BカートセットID入力!$C$4:$C$150,0),COLUMN()-COLUMN($T43)),IFERROR(OFFSET('セット情報(業務便）'!$P$2,MATCH($G48,BカートセットID入力!$F$4:$F$150,0),COLUMN()-COLUMN($T43)),IFERROR(OFFSET('セット情報（サンプル）'!$N$2,MATCH($G48,BカートセットID入力!$I$4:$I$150,0),COLUMN()-COLUMN($T43)),IFERROR(OFFSET('セット情報（イレギュラーサンプル）'!$N$2,MATCH($G48,BカートセットID入力!$L$4:$L$150,0),COLUMN()-COLUMN($T43)),""))))</f>
        <v/>
      </c>
      <c r="AA48" s="53" t="str">
        <f ca="1">IFERROR(OFFSET('セット情報(宅配便）'!$P$2,MATCH($G48,BカートセットID入力!$C$4:$C$150,0),COLUMN()-COLUMN($T43)),IFERROR(OFFSET('セット情報(業務便）'!$P$2,MATCH($G48,BカートセットID入力!$F$4:$F$150,0),COLUMN()-COLUMN($T43)),IFERROR(OFFSET('セット情報（サンプル）'!$N$2,MATCH($G48,BカートセットID入力!$I$4:$I$150,0),COLUMN()-COLUMN($T43)),IFERROR(OFFSET('セット情報（イレギュラーサンプル）'!$N$2,MATCH($G48,BカートセットID入力!$L$4:$L$150,0),COLUMN()-COLUMN($T43)),""))))</f>
        <v/>
      </c>
      <c r="AB48" s="53" t="str">
        <f ca="1">IFERROR(OFFSET('セット情報(宅配便）'!$P$2,MATCH($G48,BカートセットID入力!$C$4:$C$150,0),COLUMN()-COLUMN($T43)),IFERROR(OFFSET('セット情報(業務便）'!$P$2,MATCH($G48,BカートセットID入力!$F$4:$F$150,0),COLUMN()-COLUMN($T43)),IFERROR(OFFSET('セット情報（サンプル）'!$N$2,MATCH($G48,BカートセットID入力!$I$4:$I$150,0),COLUMN()-COLUMN($T43)),IFERROR(OFFSET('セット情報（イレギュラーサンプル）'!$N$2,MATCH($G48,BカートセットID入力!$L$4:$L$150,0),COLUMN()-COLUMN($T43)),""))))</f>
        <v/>
      </c>
      <c r="AC48" s="53" t="str">
        <f ca="1">IFERROR(OFFSET('セット情報(宅配便）'!$P$2,MATCH($G48,BカートセットID入力!$C$4:$C$150,0),COLUMN()-COLUMN($T43)),IFERROR(OFFSET('セット情報(業務便）'!$P$2,MATCH($G48,BカートセットID入力!$F$4:$F$150,0),COLUMN()-COLUMN($T43)),IFERROR(OFFSET('セット情報（サンプル）'!$N$2,MATCH($G48,BカートセットID入力!$I$4:$I$150,0),COLUMN()-COLUMN($T43)),IFERROR(OFFSET('セット情報（イレギュラーサンプル）'!$N$2,MATCH($G48,BカートセットID入力!$L$4:$L$150,0),COLUMN()-COLUMN($T43)),""))))</f>
        <v/>
      </c>
      <c r="AD48" s="53" t="str">
        <f ca="1">IFERROR(OFFSET('セット情報(宅配便）'!$P$2,MATCH($G48,BカートセットID入力!$C$4:$C$150,0),COLUMN()-COLUMN($T43)),IFERROR(OFFSET('セット情報(業務便）'!$P$2,MATCH($G48,BカートセットID入力!$F$4:$F$150,0),COLUMN()-COLUMN($T43)),IFERROR(OFFSET('セット情報（サンプル）'!$N$2,MATCH($G48,BカートセットID入力!$I$4:$I$150,0),COLUMN()-COLUMN($T43)),IFERROR(OFFSET('セット情報（イレギュラーサンプル）'!$N$2,MATCH($G48,BカートセットID入力!$L$4:$L$150,0),COLUMN()-COLUMN($T43)),""))))</f>
        <v/>
      </c>
      <c r="AE48" s="53" t="str">
        <f ca="1">IFERROR(OFFSET('セット情報(宅配便）'!$P$2,MATCH($G48,BカートセットID入力!$C$4:$C$150,0),COLUMN()-COLUMN($T43)),IFERROR(OFFSET('セット情報(業務便）'!$P$2,MATCH($G48,BカートセットID入力!$F$4:$F$150,0),COLUMN()-COLUMN($T43)),IFERROR(OFFSET('セット情報（サンプル）'!$N$2,MATCH($G48,BカートセットID入力!$I$4:$I$150,0),COLUMN()-COLUMN($T43)),IFERROR(OFFSET('セット情報（イレギュラーサンプル）'!$N$2,MATCH($G48,BカートセットID入力!$L$4:$L$150,0),COLUMN()-COLUMN($T43)),""))))</f>
        <v/>
      </c>
      <c r="AF48" s="53" t="str">
        <f ca="1">IFERROR(OFFSET('セット情報(宅配便）'!$P$2,MATCH($G48,BカートセットID入力!$C$4:$C$150,0),COLUMN()-COLUMN($T43)),IFERROR(OFFSET('セット情報(業務便）'!$P$2,MATCH($G48,BカートセットID入力!$F$4:$F$150,0),COLUMN()-COLUMN($T43)),IFERROR(OFFSET('セット情報（サンプル）'!$N$2,MATCH($G48,BカートセットID入力!$I$4:$I$150,0),COLUMN()-COLUMN($T43)),IFERROR(OFFSET('セット情報（イレギュラーサンプル）'!$N$2,MATCH($G48,BカートセットID入力!$L$4:$L$150,0),COLUMN()-COLUMN($T43)),""))))</f>
        <v/>
      </c>
      <c r="AG48" s="53" t="str">
        <f ca="1">IFERROR(OFFSET('セット情報(宅配便）'!$P$2,MATCH($G48,BカートセットID入力!$C$4:$C$150,0),COLUMN()-COLUMN($T43)),IFERROR(OFFSET('セット情報(業務便）'!$P$2,MATCH($G48,BカートセットID入力!$F$4:$F$150,0),COLUMN()-COLUMN($T43)),IFERROR(OFFSET('セット情報（サンプル）'!$N$2,MATCH($G48,BカートセットID入力!$I$4:$I$150,0),COLUMN()-COLUMN($T43)),IFERROR(OFFSET('セット情報（イレギュラーサンプル）'!$N$2,MATCH($G48,BカートセットID入力!$L$4:$L$150,0),COLUMN()-COLUMN($T43)),""))))</f>
        <v/>
      </c>
      <c r="AH48" s="53" t="str">
        <f ca="1">IFERROR(OFFSET('セット情報(宅配便）'!$P$2,MATCH($G48,BカートセットID入力!$C$4:$C$150,0),COLUMN()-COLUMN($T43)),IFERROR(OFFSET('セット情報(業務便）'!$P$2,MATCH($G48,BカートセットID入力!$F$4:$F$150,0),COLUMN()-COLUMN($T43)),IFERROR(OFFSET('セット情報（サンプル）'!$N$2,MATCH($G48,BカートセットID入力!$I$4:$I$150,0),COLUMN()-COLUMN($T43)),IFERROR(OFFSET('セット情報（イレギュラーサンプル）'!$N$2,MATCH($G48,BカートセットID入力!$L$4:$L$150,0),COLUMN()-COLUMN($T43)),""))))</f>
        <v/>
      </c>
      <c r="AI48" s="53" t="str">
        <f ca="1">IFERROR(OFFSET('セット情報(宅配便）'!$P$2,MATCH($G48,BカートセットID入力!$C$4:$C$150,0),COLUMN()-COLUMN($T43)),IFERROR(OFFSET('セット情報(業務便）'!$P$2,MATCH($G48,BカートセットID入力!$F$4:$F$150,0),COLUMN()-COLUMN($T43)),IFERROR(OFFSET('セット情報（サンプル）'!$N$2,MATCH($G48,BカートセットID入力!$I$4:$I$150,0),COLUMN()-COLUMN($T43)),IFERROR(OFFSET('セット情報（イレギュラーサンプル）'!$N$2,MATCH($G48,BカートセットID入力!$L$4:$L$150,0),COLUMN()-COLUMN($T43)),""))))</f>
        <v/>
      </c>
      <c r="AJ48" s="53" t="str">
        <f ca="1">IFERROR(OFFSET('セット情報(宅配便）'!$P$2,MATCH($G48,BカートセットID入力!$C$4:$C$150,0),COLUMN()-COLUMN($T43)),IFERROR(OFFSET('セット情報(業務便）'!$P$2,MATCH($G48,BカートセットID入力!$F$4:$F$150,0),COLUMN()-COLUMN($T43)),IFERROR(OFFSET('セット情報（サンプル）'!$N$2,MATCH($G48,BカートセットID入力!$I$4:$I$150,0),COLUMN()-COLUMN($T43)),IFERROR(OFFSET('セット情報（イレギュラーサンプル）'!$N$2,MATCH($G48,BカートセットID入力!$L$4:$L$150,0),COLUMN()-COLUMN($T43)),""))))</f>
        <v/>
      </c>
      <c r="AK48" s="53" t="str">
        <f ca="1">IFERROR(OFFSET('セット情報(宅配便）'!$P$2,MATCH($G48,BカートセットID入力!$C$4:$C$150,0),COLUMN()-COLUMN($T43)),IFERROR(OFFSET('セット情報(業務便）'!$P$2,MATCH($G48,BカートセットID入力!$F$4:$F$150,0),COLUMN()-COLUMN($T43)),IFERROR(OFFSET('セット情報（サンプル）'!$N$2,MATCH($G48,BカートセットID入力!$I$4:$I$150,0),COLUMN()-COLUMN($T43)),IFERROR(OFFSET('セット情報（イレギュラーサンプル）'!$N$2,MATCH($G48,BカートセットID入力!$L$4:$L$150,0),COLUMN()-COLUMN($T43)),""))))</f>
        <v/>
      </c>
      <c r="AL48" s="53" t="str">
        <f ca="1">IFERROR(OFFSET('セット情報(宅配便）'!$P$2,MATCH($G48,BカートセットID入力!$C$4:$C$150,0),COLUMN()-COLUMN($T43)),IFERROR(OFFSET('セット情報(業務便）'!$P$2,MATCH($G48,BカートセットID入力!$F$4:$F$150,0),COLUMN()-COLUMN($T43)),IFERROR(OFFSET('セット情報（サンプル）'!$N$2,MATCH($G48,BカートセットID入力!$I$4:$I$150,0),COLUMN()-COLUMN($T43)),IFERROR(OFFSET('セット情報（イレギュラーサンプル）'!$N$2,MATCH($G48,BカートセットID入力!$L$4:$L$150,0),COLUMN()-COLUMN($T43)),""))))</f>
        <v/>
      </c>
      <c r="AM48" s="53" t="str">
        <f ca="1">IFERROR(OFFSET('セット情報(宅配便）'!$P$2,MATCH($G48,BカートセットID入力!$C$4:$C$150,0),COLUMN()-COLUMN($T43)),IFERROR(OFFSET('セット情報(業務便）'!$P$2,MATCH($G48,BカートセットID入力!$F$4:$F$150,0),COLUMN()-COLUMN($T43)),IFERROR(OFFSET('セット情報（サンプル）'!$N$2,MATCH($G48,BカートセットID入力!$I$4:$I$150,0),COLUMN()-COLUMN($T43)),IFERROR(OFFSET('セット情報（イレギュラーサンプル）'!$N$2,MATCH($G48,BカートセットID入力!$L$4:$L$150,0),COLUMN()-COLUMN($T43)),""))))</f>
        <v/>
      </c>
      <c r="AN48" s="53" t="str">
        <f ca="1">IFERROR(OFFSET('セット情報(宅配便）'!$P$2,MATCH($G48,BカートセットID入力!$C$4:$C$150,0),COLUMN()-COLUMN($T43)),IFERROR(OFFSET('セット情報(業務便）'!$P$2,MATCH($G48,BカートセットID入力!$F$4:$F$150,0),COLUMN()-COLUMN($T43)),IFERROR(OFFSET('セット情報（サンプル）'!$N$2,MATCH($G48,BカートセットID入力!$I$4:$I$150,0),COLUMN()-COLUMN($T43)),IFERROR(OFFSET('セット情報（イレギュラーサンプル）'!$N$2,MATCH($G48,BカートセットID入力!$L$4:$L$150,0),COLUMN()-COLUMN($T43)),""))))</f>
        <v/>
      </c>
      <c r="AO48" s="53" t="str">
        <f ca="1">IFERROR(OFFSET('セット情報(宅配便）'!$P$2,MATCH($G48,BカートセットID入力!$C$4:$C$150,0),COLUMN()-COLUMN($T43)),IFERROR(OFFSET('セット情報(業務便）'!$P$2,MATCH($G48,BカートセットID入力!$F$4:$F$150,0),COLUMN()-COLUMN($T43)),IFERROR(OFFSET('セット情報（サンプル）'!$N$2,MATCH($G48,BカートセットID入力!$I$4:$I$150,0),COLUMN()-COLUMN($T43)),IFERROR(OFFSET('セット情報（イレギュラーサンプル）'!$N$2,MATCH($G48,BカートセットID入力!$L$4:$L$150,0),COLUMN()-COLUMN($T43)),""))))</f>
        <v/>
      </c>
      <c r="AP48" s="53" t="str">
        <f ca="1">IFERROR(OFFSET('セット情報(宅配便）'!$P$2,MATCH($G48,BカートセットID入力!$C$4:$C$150,0),COLUMN()-COLUMN($T43)),IFERROR(OFFSET('セット情報(業務便）'!$P$2,MATCH($G48,BカートセットID入力!$F$4:$F$150,0),COLUMN()-COLUMN($T43)),IFERROR(OFFSET('セット情報（サンプル）'!$N$2,MATCH($G48,BカートセットID入力!$I$4:$I$150,0),COLUMN()-COLUMN($T43)),IFERROR(OFFSET('セット情報（イレギュラーサンプル）'!$N$2,MATCH($G48,BカートセットID入力!$L$4:$L$150,0),COLUMN()-COLUMN($T43)),""))))</f>
        <v/>
      </c>
      <c r="AQ48" s="53" t="str">
        <f ca="1">IFERROR(OFFSET('セット情報(宅配便）'!$P$2,MATCH($G48,BカートセットID入力!$C$4:$C$150,0),COLUMN()-COLUMN($T43)),IFERROR(OFFSET('セット情報(業務便）'!$P$2,MATCH($G48,BカートセットID入力!$F$4:$F$150,0),COLUMN()-COLUMN($T43)),IFERROR(OFFSET('セット情報（サンプル）'!$N$2,MATCH($G48,BカートセットID入力!$I$4:$I$150,0),COLUMN()-COLUMN($T43)),IFERROR(OFFSET('セット情報（イレギュラーサンプル）'!$N$2,MATCH($G48,BカートセットID入力!$L$4:$L$150,0),COLUMN()-COLUMN($T43)),""))))</f>
        <v/>
      </c>
      <c r="AR48" s="53" t="str">
        <f ca="1">IFERROR(OFFSET('セット情報(宅配便）'!$P$2,MATCH($G48,BカートセットID入力!$C$4:$C$150,0),COLUMN()-COLUMN($T43)),IFERROR(OFFSET('セット情報(業務便）'!$P$2,MATCH($G48,BカートセットID入力!$F$4:$F$150,0),COLUMN()-COLUMN($T43)),IFERROR(OFFSET('セット情報（サンプル）'!$N$2,MATCH($G48,BカートセットID入力!$I$4:$I$150,0),COLUMN()-COLUMN($T43)),IFERROR(OFFSET('セット情報（イレギュラーサンプル）'!$N$2,MATCH($G48,BカートセットID入力!$L$4:$L$150,0),COLUMN()-COLUMN($T43)),""))))</f>
        <v/>
      </c>
      <c r="AS48" s="53" t="str">
        <f ca="1">IFERROR(OFFSET('セット情報(宅配便）'!$P$2,MATCH($G48,BカートセットID入力!$C$4:$C$150,0),COLUMN()-COLUMN($T43)),IFERROR(OFFSET('セット情報(業務便）'!$P$2,MATCH($G48,BカートセットID入力!$F$4:$F$150,0),COLUMN()-COLUMN($T43)),IFERROR(OFFSET('セット情報（サンプル）'!$N$2,MATCH($G48,BカートセットID入力!$I$4:$I$150,0),COLUMN()-COLUMN($T43)),IFERROR(OFFSET('セット情報（イレギュラーサンプル）'!$N$2,MATCH($G48,BカートセットID入力!$L$4:$L$150,0),COLUMN()-COLUMN($T43)),""))))</f>
        <v/>
      </c>
    </row>
    <row r="49" spans="1:45">
      <c r="A49" s="53" t="str">
        <f>IF(ISBLANK(現行セット情報CSV!A49),"",現行セット情報CSV!A49)</f>
        <v/>
      </c>
      <c r="B49" s="53" t="str">
        <f>IF(ISBLANK(現行セット情報CSV!B49),"",現行セット情報CSV!B49)</f>
        <v/>
      </c>
      <c r="C49" s="53" t="str">
        <f>IF(ISBLANK(現行セット情報CSV!C49),"",現行セット情報CSV!C49)</f>
        <v/>
      </c>
      <c r="D49" s="53" t="str">
        <f>IF(ISBLANK(現行セット情報CSV!D49),"",現行セット情報CSV!D49)</f>
        <v/>
      </c>
      <c r="E49" s="53" t="str">
        <f>IF(ISBLANK(現行セット情報CSV!E49),"",現行セット情報CSV!E49)</f>
        <v/>
      </c>
      <c r="F49" s="53" t="str">
        <f>IF(ISBLANK(現行セット情報CSV!F49),"",現行セット情報CSV!F49)</f>
        <v/>
      </c>
      <c r="G49" s="53" t="str">
        <f>IF(ISBLANK(現行セット情報CSV!G49),"",現行セット情報CSV!G49)</f>
        <v/>
      </c>
      <c r="H49" s="53" t="str">
        <f>IF(ISBLANK(現行セット情報CSV!H49),"",現行セット情報CSV!H49)</f>
        <v/>
      </c>
      <c r="I49" s="53" t="str">
        <f>IF(ISBLANK(現行セット情報CSV!I49),"",現行セット情報CSV!I49)</f>
        <v/>
      </c>
      <c r="J49" s="53" t="str">
        <f>IF(ISBLANK(現行セット情報CSV!J49),"",現行セット情報CSV!J49)</f>
        <v/>
      </c>
      <c r="K49" s="53" t="str">
        <f>IF(ISBLANK(現行セット情報CSV!K49),"",現行セット情報CSV!K49)</f>
        <v/>
      </c>
      <c r="L49" s="53" t="str">
        <f>IF(ISBLANK(現行セット情報CSV!L49),"",現行セット情報CSV!L49)</f>
        <v/>
      </c>
      <c r="M49" s="53" t="str">
        <f>IF(ISBLANK(現行セット情報CSV!M49),"",現行セット情報CSV!M49)</f>
        <v/>
      </c>
      <c r="N49" s="53" t="str">
        <f>IF(ISBLANK(現行セット情報CSV!N49),"",現行セット情報CSV!N49)</f>
        <v/>
      </c>
      <c r="O49" s="53" t="str">
        <f>IF(ISBLANK(現行セット情報CSV!O49),"",現行セット情報CSV!O49)</f>
        <v/>
      </c>
      <c r="P49" s="53" t="str">
        <f>IF(ISBLANK(現行セット情報CSV!P49),"",現行セット情報CSV!P49)</f>
        <v/>
      </c>
      <c r="Q49" s="53" t="str">
        <f>IF(ISBLANK(現行セット情報CSV!Q49),"",現行セット情報CSV!Q49)</f>
        <v/>
      </c>
      <c r="R49" s="53" t="str">
        <f>IF(ISBLANK(現行セット情報CSV!R49),"",現行セット情報CSV!R49)</f>
        <v/>
      </c>
      <c r="S49" s="53" t="str">
        <f>IF(ISBLANK(現行セット情報CSV!S49),"",現行セット情報CSV!S49)</f>
        <v/>
      </c>
      <c r="T49" s="53" t="str">
        <f ca="1">IFERROR(OFFSET('セット情報(宅配便）'!$P$2,MATCH($G49,BカートセットID入力!$C$4:$C$150,0),COLUMN()-COLUMN($T44)),IFERROR(OFFSET('セット情報(業務便）'!$P$2,MATCH($G49,BカートセットID入力!$F$4:$F$150,0),COLUMN()-COLUMN($T44)),IFERROR(OFFSET('セット情報（サンプル）'!$N$2,MATCH($G49,BカートセットID入力!$I$4:$I$150,0),COLUMN()-COLUMN($T44)),IFERROR(OFFSET('セット情報（イレギュラーサンプル）'!$N$2,MATCH($G49,BカートセットID入力!$L$4:$L$150,0),COLUMN()-COLUMN($T44)),""))))</f>
        <v/>
      </c>
      <c r="U49" s="53" t="str">
        <f ca="1">IFERROR(OFFSET('セット情報(宅配便）'!$P$2,MATCH($G49,BカートセットID入力!$C$4:$C$150,0),COLUMN()-COLUMN($T44)),IFERROR(OFFSET('セット情報(業務便）'!$P$2,MATCH($G49,BカートセットID入力!$F$4:$F$150,0),COLUMN()-COLUMN($T44)),IFERROR(OFFSET('セット情報（サンプル）'!$N$2,MATCH($G49,BカートセットID入力!$I$4:$I$150,0),COLUMN()-COLUMN($T44)),IFERROR(OFFSET('セット情報（イレギュラーサンプル）'!$N$2,MATCH($G49,BカートセットID入力!$L$4:$L$150,0),COLUMN()-COLUMN($T44)),""))))</f>
        <v/>
      </c>
      <c r="V49" s="53" t="str">
        <f ca="1">IFERROR(OFFSET('セット情報(宅配便）'!$P$2,MATCH($G49,BカートセットID入力!$C$4:$C$150,0),COLUMN()-COLUMN($T44)),IFERROR(OFFSET('セット情報(業務便）'!$P$2,MATCH($G49,BカートセットID入力!$F$4:$F$150,0),COLUMN()-COLUMN($T44)),IFERROR(OFFSET('セット情報（サンプル）'!$N$2,MATCH($G49,BカートセットID入力!$I$4:$I$150,0),COLUMN()-COLUMN($T44)),IFERROR(OFFSET('セット情報（イレギュラーサンプル）'!$N$2,MATCH($G49,BカートセットID入力!$L$4:$L$150,0),COLUMN()-COLUMN($T44)),""))))</f>
        <v/>
      </c>
      <c r="W49" s="53" t="str">
        <f ca="1">IFERROR(OFFSET('セット情報(宅配便）'!$P$2,MATCH($G49,BカートセットID入力!$C$4:$C$150,0),COLUMN()-COLUMN($T44)),IFERROR(OFFSET('セット情報(業務便）'!$P$2,MATCH($G49,BカートセットID入力!$F$4:$F$150,0),COLUMN()-COLUMN($T44)),IFERROR(OFFSET('セット情報（サンプル）'!$N$2,MATCH($G49,BカートセットID入力!$I$4:$I$150,0),COLUMN()-COLUMN($T44)),IFERROR(OFFSET('セット情報（イレギュラーサンプル）'!$N$2,MATCH($G49,BカートセットID入力!$L$4:$L$150,0),COLUMN()-COLUMN($T44)),""))))</f>
        <v/>
      </c>
      <c r="X49" s="53" t="str">
        <f ca="1">IFERROR(OFFSET('セット情報(宅配便）'!$P$2,MATCH($G49,BカートセットID入力!$C$4:$C$150,0),COLUMN()-COLUMN($T44)),IFERROR(OFFSET('セット情報(業務便）'!$P$2,MATCH($G49,BカートセットID入力!$F$4:$F$150,0),COLUMN()-COLUMN($T44)),IFERROR(OFFSET('セット情報（サンプル）'!$N$2,MATCH($G49,BカートセットID入力!$I$4:$I$150,0),COLUMN()-COLUMN($T44)),IFERROR(OFFSET('セット情報（イレギュラーサンプル）'!$N$2,MATCH($G49,BカートセットID入力!$L$4:$L$150,0),COLUMN()-COLUMN($T44)),""))))</f>
        <v/>
      </c>
      <c r="Y49" s="53" t="str">
        <f ca="1">IFERROR(OFFSET('セット情報(宅配便）'!$P$2,MATCH($G49,BカートセットID入力!$C$4:$C$150,0),COLUMN()-COLUMN($T44)),IFERROR(OFFSET('セット情報(業務便）'!$P$2,MATCH($G49,BカートセットID入力!$F$4:$F$150,0),COLUMN()-COLUMN($T44)),IFERROR(OFFSET('セット情報（サンプル）'!$N$2,MATCH($G49,BカートセットID入力!$I$4:$I$150,0),COLUMN()-COLUMN($T44)),IFERROR(OFFSET('セット情報（イレギュラーサンプル）'!$N$2,MATCH($G49,BカートセットID入力!$L$4:$L$150,0),COLUMN()-COLUMN($T44)),""))))</f>
        <v/>
      </c>
      <c r="Z49" s="53" t="str">
        <f ca="1">IFERROR(OFFSET('セット情報(宅配便）'!$P$2,MATCH($G49,BカートセットID入力!$C$4:$C$150,0),COLUMN()-COLUMN($T44)),IFERROR(OFFSET('セット情報(業務便）'!$P$2,MATCH($G49,BカートセットID入力!$F$4:$F$150,0),COLUMN()-COLUMN($T44)),IFERROR(OFFSET('セット情報（サンプル）'!$N$2,MATCH($G49,BカートセットID入力!$I$4:$I$150,0),COLUMN()-COLUMN($T44)),IFERROR(OFFSET('セット情報（イレギュラーサンプル）'!$N$2,MATCH($G49,BカートセットID入力!$L$4:$L$150,0),COLUMN()-COLUMN($T44)),""))))</f>
        <v/>
      </c>
      <c r="AA49" s="53" t="str">
        <f ca="1">IFERROR(OFFSET('セット情報(宅配便）'!$P$2,MATCH($G49,BカートセットID入力!$C$4:$C$150,0),COLUMN()-COLUMN($T44)),IFERROR(OFFSET('セット情報(業務便）'!$P$2,MATCH($G49,BカートセットID入力!$F$4:$F$150,0),COLUMN()-COLUMN($T44)),IFERROR(OFFSET('セット情報（サンプル）'!$N$2,MATCH($G49,BカートセットID入力!$I$4:$I$150,0),COLUMN()-COLUMN($T44)),IFERROR(OFFSET('セット情報（イレギュラーサンプル）'!$N$2,MATCH($G49,BカートセットID入力!$L$4:$L$150,0),COLUMN()-COLUMN($T44)),""))))</f>
        <v/>
      </c>
      <c r="AB49" s="53" t="str">
        <f ca="1">IFERROR(OFFSET('セット情報(宅配便）'!$P$2,MATCH($G49,BカートセットID入力!$C$4:$C$150,0),COLUMN()-COLUMN($T44)),IFERROR(OFFSET('セット情報(業務便）'!$P$2,MATCH($G49,BカートセットID入力!$F$4:$F$150,0),COLUMN()-COLUMN($T44)),IFERROR(OFFSET('セット情報（サンプル）'!$N$2,MATCH($G49,BカートセットID入力!$I$4:$I$150,0),COLUMN()-COLUMN($T44)),IFERROR(OFFSET('セット情報（イレギュラーサンプル）'!$N$2,MATCH($G49,BカートセットID入力!$L$4:$L$150,0),COLUMN()-COLUMN($T44)),""))))</f>
        <v/>
      </c>
      <c r="AC49" s="53" t="str">
        <f ca="1">IFERROR(OFFSET('セット情報(宅配便）'!$P$2,MATCH($G49,BカートセットID入力!$C$4:$C$150,0),COLUMN()-COLUMN($T44)),IFERROR(OFFSET('セット情報(業務便）'!$P$2,MATCH($G49,BカートセットID入力!$F$4:$F$150,0),COLUMN()-COLUMN($T44)),IFERROR(OFFSET('セット情報（サンプル）'!$N$2,MATCH($G49,BカートセットID入力!$I$4:$I$150,0),COLUMN()-COLUMN($T44)),IFERROR(OFFSET('セット情報（イレギュラーサンプル）'!$N$2,MATCH($G49,BカートセットID入力!$L$4:$L$150,0),COLUMN()-COLUMN($T44)),""))))</f>
        <v/>
      </c>
      <c r="AD49" s="53" t="str">
        <f ca="1">IFERROR(OFFSET('セット情報(宅配便）'!$P$2,MATCH($G49,BカートセットID入力!$C$4:$C$150,0),COLUMN()-COLUMN($T44)),IFERROR(OFFSET('セット情報(業務便）'!$P$2,MATCH($G49,BカートセットID入力!$F$4:$F$150,0),COLUMN()-COLUMN($T44)),IFERROR(OFFSET('セット情報（サンプル）'!$N$2,MATCH($G49,BカートセットID入力!$I$4:$I$150,0),COLUMN()-COLUMN($T44)),IFERROR(OFFSET('セット情報（イレギュラーサンプル）'!$N$2,MATCH($G49,BカートセットID入力!$L$4:$L$150,0),COLUMN()-COLUMN($T44)),""))))</f>
        <v/>
      </c>
      <c r="AE49" s="53" t="str">
        <f ca="1">IFERROR(OFFSET('セット情報(宅配便）'!$P$2,MATCH($G49,BカートセットID入力!$C$4:$C$150,0),COLUMN()-COLUMN($T44)),IFERROR(OFFSET('セット情報(業務便）'!$P$2,MATCH($G49,BカートセットID入力!$F$4:$F$150,0),COLUMN()-COLUMN($T44)),IFERROR(OFFSET('セット情報（サンプル）'!$N$2,MATCH($G49,BカートセットID入力!$I$4:$I$150,0),COLUMN()-COLUMN($T44)),IFERROR(OFFSET('セット情報（イレギュラーサンプル）'!$N$2,MATCH($G49,BカートセットID入力!$L$4:$L$150,0),COLUMN()-COLUMN($T44)),""))))</f>
        <v/>
      </c>
      <c r="AF49" s="53" t="str">
        <f ca="1">IFERROR(OFFSET('セット情報(宅配便）'!$P$2,MATCH($G49,BカートセットID入力!$C$4:$C$150,0),COLUMN()-COLUMN($T44)),IFERROR(OFFSET('セット情報(業務便）'!$P$2,MATCH($G49,BカートセットID入力!$F$4:$F$150,0),COLUMN()-COLUMN($T44)),IFERROR(OFFSET('セット情報（サンプル）'!$N$2,MATCH($G49,BカートセットID入力!$I$4:$I$150,0),COLUMN()-COLUMN($T44)),IFERROR(OFFSET('セット情報（イレギュラーサンプル）'!$N$2,MATCH($G49,BカートセットID入力!$L$4:$L$150,0),COLUMN()-COLUMN($T44)),""))))</f>
        <v/>
      </c>
      <c r="AG49" s="53" t="str">
        <f ca="1">IFERROR(OFFSET('セット情報(宅配便）'!$P$2,MATCH($G49,BカートセットID入力!$C$4:$C$150,0),COLUMN()-COLUMN($T44)),IFERROR(OFFSET('セット情報(業務便）'!$P$2,MATCH($G49,BカートセットID入力!$F$4:$F$150,0),COLUMN()-COLUMN($T44)),IFERROR(OFFSET('セット情報（サンプル）'!$N$2,MATCH($G49,BカートセットID入力!$I$4:$I$150,0),COLUMN()-COLUMN($T44)),IFERROR(OFFSET('セット情報（イレギュラーサンプル）'!$N$2,MATCH($G49,BカートセットID入力!$L$4:$L$150,0),COLUMN()-COLUMN($T44)),""))))</f>
        <v/>
      </c>
      <c r="AH49" s="53" t="str">
        <f ca="1">IFERROR(OFFSET('セット情報(宅配便）'!$P$2,MATCH($G49,BカートセットID入力!$C$4:$C$150,0),COLUMN()-COLUMN($T44)),IFERROR(OFFSET('セット情報(業務便）'!$P$2,MATCH($G49,BカートセットID入力!$F$4:$F$150,0),COLUMN()-COLUMN($T44)),IFERROR(OFFSET('セット情報（サンプル）'!$N$2,MATCH($G49,BカートセットID入力!$I$4:$I$150,0),COLUMN()-COLUMN($T44)),IFERROR(OFFSET('セット情報（イレギュラーサンプル）'!$N$2,MATCH($G49,BカートセットID入力!$L$4:$L$150,0),COLUMN()-COLUMN($T44)),""))))</f>
        <v/>
      </c>
      <c r="AI49" s="53" t="str">
        <f ca="1">IFERROR(OFFSET('セット情報(宅配便）'!$P$2,MATCH($G49,BカートセットID入力!$C$4:$C$150,0),COLUMN()-COLUMN($T44)),IFERROR(OFFSET('セット情報(業務便）'!$P$2,MATCH($G49,BカートセットID入力!$F$4:$F$150,0),COLUMN()-COLUMN($T44)),IFERROR(OFFSET('セット情報（サンプル）'!$N$2,MATCH($G49,BカートセットID入力!$I$4:$I$150,0),COLUMN()-COLUMN($T44)),IFERROR(OFFSET('セット情報（イレギュラーサンプル）'!$N$2,MATCH($G49,BカートセットID入力!$L$4:$L$150,0),COLUMN()-COLUMN($T44)),""))))</f>
        <v/>
      </c>
      <c r="AJ49" s="53" t="str">
        <f ca="1">IFERROR(OFFSET('セット情報(宅配便）'!$P$2,MATCH($G49,BカートセットID入力!$C$4:$C$150,0),COLUMN()-COLUMN($T44)),IFERROR(OFFSET('セット情報(業務便）'!$P$2,MATCH($G49,BカートセットID入力!$F$4:$F$150,0),COLUMN()-COLUMN($T44)),IFERROR(OFFSET('セット情報（サンプル）'!$N$2,MATCH($G49,BカートセットID入力!$I$4:$I$150,0),COLUMN()-COLUMN($T44)),IFERROR(OFFSET('セット情報（イレギュラーサンプル）'!$N$2,MATCH($G49,BカートセットID入力!$L$4:$L$150,0),COLUMN()-COLUMN($T44)),""))))</f>
        <v/>
      </c>
      <c r="AK49" s="53" t="str">
        <f ca="1">IFERROR(OFFSET('セット情報(宅配便）'!$P$2,MATCH($G49,BカートセットID入力!$C$4:$C$150,0),COLUMN()-COLUMN($T44)),IFERROR(OFFSET('セット情報(業務便）'!$P$2,MATCH($G49,BカートセットID入力!$F$4:$F$150,0),COLUMN()-COLUMN($T44)),IFERROR(OFFSET('セット情報（サンプル）'!$N$2,MATCH($G49,BカートセットID入力!$I$4:$I$150,0),COLUMN()-COLUMN($T44)),IFERROR(OFFSET('セット情報（イレギュラーサンプル）'!$N$2,MATCH($G49,BカートセットID入力!$L$4:$L$150,0),COLUMN()-COLUMN($T44)),""))))</f>
        <v/>
      </c>
      <c r="AL49" s="53" t="str">
        <f ca="1">IFERROR(OFFSET('セット情報(宅配便）'!$P$2,MATCH($G49,BカートセットID入力!$C$4:$C$150,0),COLUMN()-COLUMN($T44)),IFERROR(OFFSET('セット情報(業務便）'!$P$2,MATCH($G49,BカートセットID入力!$F$4:$F$150,0),COLUMN()-COLUMN($T44)),IFERROR(OFFSET('セット情報（サンプル）'!$N$2,MATCH($G49,BカートセットID入力!$I$4:$I$150,0),COLUMN()-COLUMN($T44)),IFERROR(OFFSET('セット情報（イレギュラーサンプル）'!$N$2,MATCH($G49,BカートセットID入力!$L$4:$L$150,0),COLUMN()-COLUMN($T44)),""))))</f>
        <v/>
      </c>
      <c r="AM49" s="53" t="str">
        <f ca="1">IFERROR(OFFSET('セット情報(宅配便）'!$P$2,MATCH($G49,BカートセットID入力!$C$4:$C$150,0),COLUMN()-COLUMN($T44)),IFERROR(OFFSET('セット情報(業務便）'!$P$2,MATCH($G49,BカートセットID入力!$F$4:$F$150,0),COLUMN()-COLUMN($T44)),IFERROR(OFFSET('セット情報（サンプル）'!$N$2,MATCH($G49,BカートセットID入力!$I$4:$I$150,0),COLUMN()-COLUMN($T44)),IFERROR(OFFSET('セット情報（イレギュラーサンプル）'!$N$2,MATCH($G49,BカートセットID入力!$L$4:$L$150,0),COLUMN()-COLUMN($T44)),""))))</f>
        <v/>
      </c>
      <c r="AN49" s="53" t="str">
        <f ca="1">IFERROR(OFFSET('セット情報(宅配便）'!$P$2,MATCH($G49,BカートセットID入力!$C$4:$C$150,0),COLUMN()-COLUMN($T44)),IFERROR(OFFSET('セット情報(業務便）'!$P$2,MATCH($G49,BカートセットID入力!$F$4:$F$150,0),COLUMN()-COLUMN($T44)),IFERROR(OFFSET('セット情報（サンプル）'!$N$2,MATCH($G49,BカートセットID入力!$I$4:$I$150,0),COLUMN()-COLUMN($T44)),IFERROR(OFFSET('セット情報（イレギュラーサンプル）'!$N$2,MATCH($G49,BカートセットID入力!$L$4:$L$150,0),COLUMN()-COLUMN($T44)),""))))</f>
        <v/>
      </c>
      <c r="AO49" s="53" t="str">
        <f ca="1">IFERROR(OFFSET('セット情報(宅配便）'!$P$2,MATCH($G49,BカートセットID入力!$C$4:$C$150,0),COLUMN()-COLUMN($T44)),IFERROR(OFFSET('セット情報(業務便）'!$P$2,MATCH($G49,BカートセットID入力!$F$4:$F$150,0),COLUMN()-COLUMN($T44)),IFERROR(OFFSET('セット情報（サンプル）'!$N$2,MATCH($G49,BカートセットID入力!$I$4:$I$150,0),COLUMN()-COLUMN($T44)),IFERROR(OFFSET('セット情報（イレギュラーサンプル）'!$N$2,MATCH($G49,BカートセットID入力!$L$4:$L$150,0),COLUMN()-COLUMN($T44)),""))))</f>
        <v/>
      </c>
      <c r="AP49" s="53" t="str">
        <f ca="1">IFERROR(OFFSET('セット情報(宅配便）'!$P$2,MATCH($G49,BカートセットID入力!$C$4:$C$150,0),COLUMN()-COLUMN($T44)),IFERROR(OFFSET('セット情報(業務便）'!$P$2,MATCH($G49,BカートセットID入力!$F$4:$F$150,0),COLUMN()-COLUMN($T44)),IFERROR(OFFSET('セット情報（サンプル）'!$N$2,MATCH($G49,BカートセットID入力!$I$4:$I$150,0),COLUMN()-COLUMN($T44)),IFERROR(OFFSET('セット情報（イレギュラーサンプル）'!$N$2,MATCH($G49,BカートセットID入力!$L$4:$L$150,0),COLUMN()-COLUMN($T44)),""))))</f>
        <v/>
      </c>
      <c r="AQ49" s="53" t="str">
        <f ca="1">IFERROR(OFFSET('セット情報(宅配便）'!$P$2,MATCH($G49,BカートセットID入力!$C$4:$C$150,0),COLUMN()-COLUMN($T44)),IFERROR(OFFSET('セット情報(業務便）'!$P$2,MATCH($G49,BカートセットID入力!$F$4:$F$150,0),COLUMN()-COLUMN($T44)),IFERROR(OFFSET('セット情報（サンプル）'!$N$2,MATCH($G49,BカートセットID入力!$I$4:$I$150,0),COLUMN()-COLUMN($T44)),IFERROR(OFFSET('セット情報（イレギュラーサンプル）'!$N$2,MATCH($G49,BカートセットID入力!$L$4:$L$150,0),COLUMN()-COLUMN($T44)),""))))</f>
        <v/>
      </c>
      <c r="AR49" s="53" t="str">
        <f ca="1">IFERROR(OFFSET('セット情報(宅配便）'!$P$2,MATCH($G49,BカートセットID入力!$C$4:$C$150,0),COLUMN()-COLUMN($T44)),IFERROR(OFFSET('セット情報(業務便）'!$P$2,MATCH($G49,BカートセットID入力!$F$4:$F$150,0),COLUMN()-COLUMN($T44)),IFERROR(OFFSET('セット情報（サンプル）'!$N$2,MATCH($G49,BカートセットID入力!$I$4:$I$150,0),COLUMN()-COLUMN($T44)),IFERROR(OFFSET('セット情報（イレギュラーサンプル）'!$N$2,MATCH($G49,BカートセットID入力!$L$4:$L$150,0),COLUMN()-COLUMN($T44)),""))))</f>
        <v/>
      </c>
      <c r="AS49" s="53" t="str">
        <f ca="1">IFERROR(OFFSET('セット情報(宅配便）'!$P$2,MATCH($G49,BカートセットID入力!$C$4:$C$150,0),COLUMN()-COLUMN($T44)),IFERROR(OFFSET('セット情報(業務便）'!$P$2,MATCH($G49,BカートセットID入力!$F$4:$F$150,0),COLUMN()-COLUMN($T44)),IFERROR(OFFSET('セット情報（サンプル）'!$N$2,MATCH($G49,BカートセットID入力!$I$4:$I$150,0),COLUMN()-COLUMN($T44)),IFERROR(OFFSET('セット情報（イレギュラーサンプル）'!$N$2,MATCH($G49,BカートセットID入力!$L$4:$L$150,0),COLUMN()-COLUMN($T44)),""))))</f>
        <v/>
      </c>
    </row>
    <row r="50" spans="1:45">
      <c r="A50" s="53" t="str">
        <f>IF(ISBLANK(現行セット情報CSV!A50),"",現行セット情報CSV!A50)</f>
        <v/>
      </c>
      <c r="B50" s="53" t="str">
        <f>IF(ISBLANK(現行セット情報CSV!B50),"",現行セット情報CSV!B50)</f>
        <v/>
      </c>
      <c r="C50" s="53" t="str">
        <f>IF(ISBLANK(現行セット情報CSV!C50),"",現行セット情報CSV!C50)</f>
        <v/>
      </c>
      <c r="D50" s="53" t="str">
        <f>IF(ISBLANK(現行セット情報CSV!D50),"",現行セット情報CSV!D50)</f>
        <v/>
      </c>
      <c r="E50" s="53" t="str">
        <f>IF(ISBLANK(現行セット情報CSV!E50),"",現行セット情報CSV!E50)</f>
        <v/>
      </c>
      <c r="F50" s="53" t="str">
        <f>IF(ISBLANK(現行セット情報CSV!F50),"",現行セット情報CSV!F50)</f>
        <v/>
      </c>
      <c r="G50" s="53" t="str">
        <f>IF(ISBLANK(現行セット情報CSV!G50),"",現行セット情報CSV!G50)</f>
        <v/>
      </c>
      <c r="H50" s="53" t="str">
        <f>IF(ISBLANK(現行セット情報CSV!H50),"",現行セット情報CSV!H50)</f>
        <v/>
      </c>
      <c r="I50" s="53" t="str">
        <f>IF(ISBLANK(現行セット情報CSV!I50),"",現行セット情報CSV!I50)</f>
        <v/>
      </c>
      <c r="J50" s="53" t="str">
        <f>IF(ISBLANK(現行セット情報CSV!J50),"",現行セット情報CSV!J50)</f>
        <v/>
      </c>
      <c r="K50" s="53" t="str">
        <f>IF(ISBLANK(現行セット情報CSV!K50),"",現行セット情報CSV!K50)</f>
        <v/>
      </c>
      <c r="L50" s="53" t="str">
        <f>IF(ISBLANK(現行セット情報CSV!L50),"",現行セット情報CSV!L50)</f>
        <v/>
      </c>
      <c r="M50" s="53" t="str">
        <f>IF(ISBLANK(現行セット情報CSV!M50),"",現行セット情報CSV!M50)</f>
        <v/>
      </c>
      <c r="N50" s="53" t="str">
        <f>IF(ISBLANK(現行セット情報CSV!N50),"",現行セット情報CSV!N50)</f>
        <v/>
      </c>
      <c r="O50" s="53" t="str">
        <f>IF(ISBLANK(現行セット情報CSV!O50),"",現行セット情報CSV!O50)</f>
        <v/>
      </c>
      <c r="P50" s="53" t="str">
        <f>IF(ISBLANK(現行セット情報CSV!P50),"",現行セット情報CSV!P50)</f>
        <v/>
      </c>
      <c r="Q50" s="53" t="str">
        <f>IF(ISBLANK(現行セット情報CSV!Q50),"",現行セット情報CSV!Q50)</f>
        <v/>
      </c>
      <c r="R50" s="53" t="str">
        <f>IF(ISBLANK(現行セット情報CSV!R50),"",現行セット情報CSV!R50)</f>
        <v/>
      </c>
      <c r="S50" s="53" t="str">
        <f>IF(ISBLANK(現行セット情報CSV!S50),"",現行セット情報CSV!S50)</f>
        <v/>
      </c>
      <c r="T50" s="53" t="str">
        <f ca="1">IFERROR(OFFSET('セット情報(宅配便）'!$P$2,MATCH($G50,BカートセットID入力!$C$4:$C$150,0),COLUMN()-COLUMN($T45)),IFERROR(OFFSET('セット情報(業務便）'!$P$2,MATCH($G50,BカートセットID入力!$F$4:$F$150,0),COLUMN()-COLUMN($T45)),IFERROR(OFFSET('セット情報（サンプル）'!$N$2,MATCH($G50,BカートセットID入力!$I$4:$I$150,0),COLUMN()-COLUMN($T45)),IFERROR(OFFSET('セット情報（イレギュラーサンプル）'!$N$2,MATCH($G50,BカートセットID入力!$L$4:$L$150,0),COLUMN()-COLUMN($T45)),""))))</f>
        <v/>
      </c>
      <c r="U50" s="53" t="str">
        <f ca="1">IFERROR(OFFSET('セット情報(宅配便）'!$P$2,MATCH($G50,BカートセットID入力!$C$4:$C$150,0),COLUMN()-COLUMN($T45)),IFERROR(OFFSET('セット情報(業務便）'!$P$2,MATCH($G50,BカートセットID入力!$F$4:$F$150,0),COLUMN()-COLUMN($T45)),IFERROR(OFFSET('セット情報（サンプル）'!$N$2,MATCH($G50,BカートセットID入力!$I$4:$I$150,0),COLUMN()-COLUMN($T45)),IFERROR(OFFSET('セット情報（イレギュラーサンプル）'!$N$2,MATCH($G50,BカートセットID入力!$L$4:$L$150,0),COLUMN()-COLUMN($T45)),""))))</f>
        <v/>
      </c>
      <c r="V50" s="53" t="str">
        <f ca="1">IFERROR(OFFSET('セット情報(宅配便）'!$P$2,MATCH($G50,BカートセットID入力!$C$4:$C$150,0),COLUMN()-COLUMN($T45)),IFERROR(OFFSET('セット情報(業務便）'!$P$2,MATCH($G50,BカートセットID入力!$F$4:$F$150,0),COLUMN()-COLUMN($T45)),IFERROR(OFFSET('セット情報（サンプル）'!$N$2,MATCH($G50,BカートセットID入力!$I$4:$I$150,0),COLUMN()-COLUMN($T45)),IFERROR(OFFSET('セット情報（イレギュラーサンプル）'!$N$2,MATCH($G50,BカートセットID入力!$L$4:$L$150,0),COLUMN()-COLUMN($T45)),""))))</f>
        <v/>
      </c>
      <c r="W50" s="53" t="str">
        <f ca="1">IFERROR(OFFSET('セット情報(宅配便）'!$P$2,MATCH($G50,BカートセットID入力!$C$4:$C$150,0),COLUMN()-COLUMN($T45)),IFERROR(OFFSET('セット情報(業務便）'!$P$2,MATCH($G50,BカートセットID入力!$F$4:$F$150,0),COLUMN()-COLUMN($T45)),IFERROR(OFFSET('セット情報（サンプル）'!$N$2,MATCH($G50,BカートセットID入力!$I$4:$I$150,0),COLUMN()-COLUMN($T45)),IFERROR(OFFSET('セット情報（イレギュラーサンプル）'!$N$2,MATCH($G50,BカートセットID入力!$L$4:$L$150,0),COLUMN()-COLUMN($T45)),""))))</f>
        <v/>
      </c>
      <c r="X50" s="53" t="str">
        <f ca="1">IFERROR(OFFSET('セット情報(宅配便）'!$P$2,MATCH($G50,BカートセットID入力!$C$4:$C$150,0),COLUMN()-COLUMN($T45)),IFERROR(OFFSET('セット情報(業務便）'!$P$2,MATCH($G50,BカートセットID入力!$F$4:$F$150,0),COLUMN()-COLUMN($T45)),IFERROR(OFFSET('セット情報（サンプル）'!$N$2,MATCH($G50,BカートセットID入力!$I$4:$I$150,0),COLUMN()-COLUMN($T45)),IFERROR(OFFSET('セット情報（イレギュラーサンプル）'!$N$2,MATCH($G50,BカートセットID入力!$L$4:$L$150,0),COLUMN()-COLUMN($T45)),""))))</f>
        <v/>
      </c>
      <c r="Y50" s="53" t="str">
        <f ca="1">IFERROR(OFFSET('セット情報(宅配便）'!$P$2,MATCH($G50,BカートセットID入力!$C$4:$C$150,0),COLUMN()-COLUMN($T45)),IFERROR(OFFSET('セット情報(業務便）'!$P$2,MATCH($G50,BカートセットID入力!$F$4:$F$150,0),COLUMN()-COLUMN($T45)),IFERROR(OFFSET('セット情報（サンプル）'!$N$2,MATCH($G50,BカートセットID入力!$I$4:$I$150,0),COLUMN()-COLUMN($T45)),IFERROR(OFFSET('セット情報（イレギュラーサンプル）'!$N$2,MATCH($G50,BカートセットID入力!$L$4:$L$150,0),COLUMN()-COLUMN($T45)),""))))</f>
        <v/>
      </c>
      <c r="Z50" s="53" t="str">
        <f ca="1">IFERROR(OFFSET('セット情報(宅配便）'!$P$2,MATCH($G50,BカートセットID入力!$C$4:$C$150,0),COLUMN()-COLUMN($T45)),IFERROR(OFFSET('セット情報(業務便）'!$P$2,MATCH($G50,BカートセットID入力!$F$4:$F$150,0),COLUMN()-COLUMN($T45)),IFERROR(OFFSET('セット情報（サンプル）'!$N$2,MATCH($G50,BカートセットID入力!$I$4:$I$150,0),COLUMN()-COLUMN($T45)),IFERROR(OFFSET('セット情報（イレギュラーサンプル）'!$N$2,MATCH($G50,BカートセットID入力!$L$4:$L$150,0),COLUMN()-COLUMN($T45)),""))))</f>
        <v/>
      </c>
      <c r="AA50" s="53" t="str">
        <f ca="1">IFERROR(OFFSET('セット情報(宅配便）'!$P$2,MATCH($G50,BカートセットID入力!$C$4:$C$150,0),COLUMN()-COLUMN($T45)),IFERROR(OFFSET('セット情報(業務便）'!$P$2,MATCH($G50,BカートセットID入力!$F$4:$F$150,0),COLUMN()-COLUMN($T45)),IFERROR(OFFSET('セット情報（サンプル）'!$N$2,MATCH($G50,BカートセットID入力!$I$4:$I$150,0),COLUMN()-COLUMN($T45)),IFERROR(OFFSET('セット情報（イレギュラーサンプル）'!$N$2,MATCH($G50,BカートセットID入力!$L$4:$L$150,0),COLUMN()-COLUMN($T45)),""))))</f>
        <v/>
      </c>
      <c r="AB50" s="53" t="str">
        <f ca="1">IFERROR(OFFSET('セット情報(宅配便）'!$P$2,MATCH($G50,BカートセットID入力!$C$4:$C$150,0),COLUMN()-COLUMN($T45)),IFERROR(OFFSET('セット情報(業務便）'!$P$2,MATCH($G50,BカートセットID入力!$F$4:$F$150,0),COLUMN()-COLUMN($T45)),IFERROR(OFFSET('セット情報（サンプル）'!$N$2,MATCH($G50,BカートセットID入力!$I$4:$I$150,0),COLUMN()-COLUMN($T45)),IFERROR(OFFSET('セット情報（イレギュラーサンプル）'!$N$2,MATCH($G50,BカートセットID入力!$L$4:$L$150,0),COLUMN()-COLUMN($T45)),""))))</f>
        <v/>
      </c>
      <c r="AC50" s="53" t="str">
        <f ca="1">IFERROR(OFFSET('セット情報(宅配便）'!$P$2,MATCH($G50,BカートセットID入力!$C$4:$C$150,0),COLUMN()-COLUMN($T45)),IFERROR(OFFSET('セット情報(業務便）'!$P$2,MATCH($G50,BカートセットID入力!$F$4:$F$150,0),COLUMN()-COLUMN($T45)),IFERROR(OFFSET('セット情報（サンプル）'!$N$2,MATCH($G50,BカートセットID入力!$I$4:$I$150,0),COLUMN()-COLUMN($T45)),IFERROR(OFFSET('セット情報（イレギュラーサンプル）'!$N$2,MATCH($G50,BカートセットID入力!$L$4:$L$150,0),COLUMN()-COLUMN($T45)),""))))</f>
        <v/>
      </c>
      <c r="AD50" s="53" t="str">
        <f ca="1">IFERROR(OFFSET('セット情報(宅配便）'!$P$2,MATCH($G50,BカートセットID入力!$C$4:$C$150,0),COLUMN()-COLUMN($T45)),IFERROR(OFFSET('セット情報(業務便）'!$P$2,MATCH($G50,BカートセットID入力!$F$4:$F$150,0),COLUMN()-COLUMN($T45)),IFERROR(OFFSET('セット情報（サンプル）'!$N$2,MATCH($G50,BカートセットID入力!$I$4:$I$150,0),COLUMN()-COLUMN($T45)),IFERROR(OFFSET('セット情報（イレギュラーサンプル）'!$N$2,MATCH($G50,BカートセットID入力!$L$4:$L$150,0),COLUMN()-COLUMN($T45)),""))))</f>
        <v/>
      </c>
      <c r="AE50" s="53" t="str">
        <f ca="1">IFERROR(OFFSET('セット情報(宅配便）'!$P$2,MATCH($G50,BカートセットID入力!$C$4:$C$150,0),COLUMN()-COLUMN($T45)),IFERROR(OFFSET('セット情報(業務便）'!$P$2,MATCH($G50,BカートセットID入力!$F$4:$F$150,0),COLUMN()-COLUMN($T45)),IFERROR(OFFSET('セット情報（サンプル）'!$N$2,MATCH($G50,BカートセットID入力!$I$4:$I$150,0),COLUMN()-COLUMN($T45)),IFERROR(OFFSET('セット情報（イレギュラーサンプル）'!$N$2,MATCH($G50,BカートセットID入力!$L$4:$L$150,0),COLUMN()-COLUMN($T45)),""))))</f>
        <v/>
      </c>
      <c r="AF50" s="53" t="str">
        <f ca="1">IFERROR(OFFSET('セット情報(宅配便）'!$P$2,MATCH($G50,BカートセットID入力!$C$4:$C$150,0),COLUMN()-COLUMN($T45)),IFERROR(OFFSET('セット情報(業務便）'!$P$2,MATCH($G50,BカートセットID入力!$F$4:$F$150,0),COLUMN()-COLUMN($T45)),IFERROR(OFFSET('セット情報（サンプル）'!$N$2,MATCH($G50,BカートセットID入力!$I$4:$I$150,0),COLUMN()-COLUMN($T45)),IFERROR(OFFSET('セット情報（イレギュラーサンプル）'!$N$2,MATCH($G50,BカートセットID入力!$L$4:$L$150,0),COLUMN()-COLUMN($T45)),""))))</f>
        <v/>
      </c>
      <c r="AG50" s="53" t="str">
        <f ca="1">IFERROR(OFFSET('セット情報(宅配便）'!$P$2,MATCH($G50,BカートセットID入力!$C$4:$C$150,0),COLUMN()-COLUMN($T45)),IFERROR(OFFSET('セット情報(業務便）'!$P$2,MATCH($G50,BカートセットID入力!$F$4:$F$150,0),COLUMN()-COLUMN($T45)),IFERROR(OFFSET('セット情報（サンプル）'!$N$2,MATCH($G50,BカートセットID入力!$I$4:$I$150,0),COLUMN()-COLUMN($T45)),IFERROR(OFFSET('セット情報（イレギュラーサンプル）'!$N$2,MATCH($G50,BカートセットID入力!$L$4:$L$150,0),COLUMN()-COLUMN($T45)),""))))</f>
        <v/>
      </c>
      <c r="AH50" s="53" t="str">
        <f ca="1">IFERROR(OFFSET('セット情報(宅配便）'!$P$2,MATCH($G50,BカートセットID入力!$C$4:$C$150,0),COLUMN()-COLUMN($T45)),IFERROR(OFFSET('セット情報(業務便）'!$P$2,MATCH($G50,BカートセットID入力!$F$4:$F$150,0),COLUMN()-COLUMN($T45)),IFERROR(OFFSET('セット情報（サンプル）'!$N$2,MATCH($G50,BカートセットID入力!$I$4:$I$150,0),COLUMN()-COLUMN($T45)),IFERROR(OFFSET('セット情報（イレギュラーサンプル）'!$N$2,MATCH($G50,BカートセットID入力!$L$4:$L$150,0),COLUMN()-COLUMN($T45)),""))))</f>
        <v/>
      </c>
      <c r="AI50" s="53" t="str">
        <f ca="1">IFERROR(OFFSET('セット情報(宅配便）'!$P$2,MATCH($G50,BカートセットID入力!$C$4:$C$150,0),COLUMN()-COLUMN($T45)),IFERROR(OFFSET('セット情報(業務便）'!$P$2,MATCH($G50,BカートセットID入力!$F$4:$F$150,0),COLUMN()-COLUMN($T45)),IFERROR(OFFSET('セット情報（サンプル）'!$N$2,MATCH($G50,BカートセットID入力!$I$4:$I$150,0),COLUMN()-COLUMN($T45)),IFERROR(OFFSET('セット情報（イレギュラーサンプル）'!$N$2,MATCH($G50,BカートセットID入力!$L$4:$L$150,0),COLUMN()-COLUMN($T45)),""))))</f>
        <v/>
      </c>
      <c r="AJ50" s="53" t="str">
        <f ca="1">IFERROR(OFFSET('セット情報(宅配便）'!$P$2,MATCH($G50,BカートセットID入力!$C$4:$C$150,0),COLUMN()-COLUMN($T45)),IFERROR(OFFSET('セット情報(業務便）'!$P$2,MATCH($G50,BカートセットID入力!$F$4:$F$150,0),COLUMN()-COLUMN($T45)),IFERROR(OFFSET('セット情報（サンプル）'!$N$2,MATCH($G50,BカートセットID入力!$I$4:$I$150,0),COLUMN()-COLUMN($T45)),IFERROR(OFFSET('セット情報（イレギュラーサンプル）'!$N$2,MATCH($G50,BカートセットID入力!$L$4:$L$150,0),COLUMN()-COLUMN($T45)),""))))</f>
        <v/>
      </c>
      <c r="AK50" s="53" t="str">
        <f ca="1">IFERROR(OFFSET('セット情報(宅配便）'!$P$2,MATCH($G50,BカートセットID入力!$C$4:$C$150,0),COLUMN()-COLUMN($T45)),IFERROR(OFFSET('セット情報(業務便）'!$P$2,MATCH($G50,BカートセットID入力!$F$4:$F$150,0),COLUMN()-COLUMN($T45)),IFERROR(OFFSET('セット情報（サンプル）'!$N$2,MATCH($G50,BカートセットID入力!$I$4:$I$150,0),COLUMN()-COLUMN($T45)),IFERROR(OFFSET('セット情報（イレギュラーサンプル）'!$N$2,MATCH($G50,BカートセットID入力!$L$4:$L$150,0),COLUMN()-COLUMN($T45)),""))))</f>
        <v/>
      </c>
      <c r="AL50" s="53" t="str">
        <f ca="1">IFERROR(OFFSET('セット情報(宅配便）'!$P$2,MATCH($G50,BカートセットID入力!$C$4:$C$150,0),COLUMN()-COLUMN($T45)),IFERROR(OFFSET('セット情報(業務便）'!$P$2,MATCH($G50,BカートセットID入力!$F$4:$F$150,0),COLUMN()-COLUMN($T45)),IFERROR(OFFSET('セット情報（サンプル）'!$N$2,MATCH($G50,BカートセットID入力!$I$4:$I$150,0),COLUMN()-COLUMN($T45)),IFERROR(OFFSET('セット情報（イレギュラーサンプル）'!$N$2,MATCH($G50,BカートセットID入力!$L$4:$L$150,0),COLUMN()-COLUMN($T45)),""))))</f>
        <v/>
      </c>
      <c r="AM50" s="53" t="str">
        <f ca="1">IFERROR(OFFSET('セット情報(宅配便）'!$P$2,MATCH($G50,BカートセットID入力!$C$4:$C$150,0),COLUMN()-COLUMN($T45)),IFERROR(OFFSET('セット情報(業務便）'!$P$2,MATCH($G50,BカートセットID入力!$F$4:$F$150,0),COLUMN()-COLUMN($T45)),IFERROR(OFFSET('セット情報（サンプル）'!$N$2,MATCH($G50,BカートセットID入力!$I$4:$I$150,0),COLUMN()-COLUMN($T45)),IFERROR(OFFSET('セット情報（イレギュラーサンプル）'!$N$2,MATCH($G50,BカートセットID入力!$L$4:$L$150,0),COLUMN()-COLUMN($T45)),""))))</f>
        <v/>
      </c>
      <c r="AN50" s="53" t="str">
        <f ca="1">IFERROR(OFFSET('セット情報(宅配便）'!$P$2,MATCH($G50,BカートセットID入力!$C$4:$C$150,0),COLUMN()-COLUMN($T45)),IFERROR(OFFSET('セット情報(業務便）'!$P$2,MATCH($G50,BカートセットID入力!$F$4:$F$150,0),COLUMN()-COLUMN($T45)),IFERROR(OFFSET('セット情報（サンプル）'!$N$2,MATCH($G50,BカートセットID入力!$I$4:$I$150,0),COLUMN()-COLUMN($T45)),IFERROR(OFFSET('セット情報（イレギュラーサンプル）'!$N$2,MATCH($G50,BカートセットID入力!$L$4:$L$150,0),COLUMN()-COLUMN($T45)),""))))</f>
        <v/>
      </c>
      <c r="AO50" s="53" t="str">
        <f ca="1">IFERROR(OFFSET('セット情報(宅配便）'!$P$2,MATCH($G50,BカートセットID入力!$C$4:$C$150,0),COLUMN()-COLUMN($T45)),IFERROR(OFFSET('セット情報(業務便）'!$P$2,MATCH($G50,BカートセットID入力!$F$4:$F$150,0),COLUMN()-COLUMN($T45)),IFERROR(OFFSET('セット情報（サンプル）'!$N$2,MATCH($G50,BカートセットID入力!$I$4:$I$150,0),COLUMN()-COLUMN($T45)),IFERROR(OFFSET('セット情報（イレギュラーサンプル）'!$N$2,MATCH($G50,BカートセットID入力!$L$4:$L$150,0),COLUMN()-COLUMN($T45)),""))))</f>
        <v/>
      </c>
      <c r="AP50" s="53" t="str">
        <f ca="1">IFERROR(OFFSET('セット情報(宅配便）'!$P$2,MATCH($G50,BカートセットID入力!$C$4:$C$150,0),COLUMN()-COLUMN($T45)),IFERROR(OFFSET('セット情報(業務便）'!$P$2,MATCH($G50,BカートセットID入力!$F$4:$F$150,0),COLUMN()-COLUMN($T45)),IFERROR(OFFSET('セット情報（サンプル）'!$N$2,MATCH($G50,BカートセットID入力!$I$4:$I$150,0),COLUMN()-COLUMN($T45)),IFERROR(OFFSET('セット情報（イレギュラーサンプル）'!$N$2,MATCH($G50,BカートセットID入力!$L$4:$L$150,0),COLUMN()-COLUMN($T45)),""))))</f>
        <v/>
      </c>
      <c r="AQ50" s="53" t="str">
        <f ca="1">IFERROR(OFFSET('セット情報(宅配便）'!$P$2,MATCH($G50,BカートセットID入力!$C$4:$C$150,0),COLUMN()-COLUMN($T45)),IFERROR(OFFSET('セット情報(業務便）'!$P$2,MATCH($G50,BカートセットID入力!$F$4:$F$150,0),COLUMN()-COLUMN($T45)),IFERROR(OFFSET('セット情報（サンプル）'!$N$2,MATCH($G50,BカートセットID入力!$I$4:$I$150,0),COLUMN()-COLUMN($T45)),IFERROR(OFFSET('セット情報（イレギュラーサンプル）'!$N$2,MATCH($G50,BカートセットID入力!$L$4:$L$150,0),COLUMN()-COLUMN($T45)),""))))</f>
        <v/>
      </c>
      <c r="AR50" s="53" t="str">
        <f ca="1">IFERROR(OFFSET('セット情報(宅配便）'!$P$2,MATCH($G50,BカートセットID入力!$C$4:$C$150,0),COLUMN()-COLUMN($T45)),IFERROR(OFFSET('セット情報(業務便）'!$P$2,MATCH($G50,BカートセットID入力!$F$4:$F$150,0),COLUMN()-COLUMN($T45)),IFERROR(OFFSET('セット情報（サンプル）'!$N$2,MATCH($G50,BカートセットID入力!$I$4:$I$150,0),COLUMN()-COLUMN($T45)),IFERROR(OFFSET('セット情報（イレギュラーサンプル）'!$N$2,MATCH($G50,BカートセットID入力!$L$4:$L$150,0),COLUMN()-COLUMN($T45)),""))))</f>
        <v/>
      </c>
      <c r="AS50" s="53" t="str">
        <f ca="1">IFERROR(OFFSET('セット情報(宅配便）'!$P$2,MATCH($G50,BカートセットID入力!$C$4:$C$150,0),COLUMN()-COLUMN($T45)),IFERROR(OFFSET('セット情報(業務便）'!$P$2,MATCH($G50,BカートセットID入力!$F$4:$F$150,0),COLUMN()-COLUMN($T45)),IFERROR(OFFSET('セット情報（サンプル）'!$N$2,MATCH($G50,BカートセットID入力!$I$4:$I$150,0),COLUMN()-COLUMN($T45)),IFERROR(OFFSET('セット情報（イレギュラーサンプル）'!$N$2,MATCH($G50,BカートセットID入力!$L$4:$L$150,0),COLUMN()-COLUMN($T45)),""))))</f>
        <v/>
      </c>
    </row>
    <row r="51" spans="1:45">
      <c r="A51" s="53" t="str">
        <f>IF(ISBLANK(現行セット情報CSV!A51),"",現行セット情報CSV!A51)</f>
        <v/>
      </c>
      <c r="B51" s="53" t="str">
        <f>IF(ISBLANK(現行セット情報CSV!B51),"",現行セット情報CSV!B51)</f>
        <v/>
      </c>
      <c r="C51" s="53" t="str">
        <f>IF(ISBLANK(現行セット情報CSV!C51),"",現行セット情報CSV!C51)</f>
        <v/>
      </c>
      <c r="D51" s="53" t="str">
        <f>IF(ISBLANK(現行セット情報CSV!D51),"",現行セット情報CSV!D51)</f>
        <v/>
      </c>
      <c r="E51" s="53" t="str">
        <f>IF(ISBLANK(現行セット情報CSV!E51),"",現行セット情報CSV!E51)</f>
        <v/>
      </c>
      <c r="F51" s="53" t="str">
        <f>IF(ISBLANK(現行セット情報CSV!F51),"",現行セット情報CSV!F51)</f>
        <v/>
      </c>
      <c r="G51" s="53" t="str">
        <f>IF(ISBLANK(現行セット情報CSV!G51),"",現行セット情報CSV!G51)</f>
        <v/>
      </c>
      <c r="H51" s="53" t="str">
        <f>IF(ISBLANK(現行セット情報CSV!H51),"",現行セット情報CSV!H51)</f>
        <v/>
      </c>
      <c r="I51" s="53" t="str">
        <f>IF(ISBLANK(現行セット情報CSV!I51),"",現行セット情報CSV!I51)</f>
        <v/>
      </c>
      <c r="J51" s="53" t="str">
        <f>IF(ISBLANK(現行セット情報CSV!J51),"",現行セット情報CSV!J51)</f>
        <v/>
      </c>
      <c r="K51" s="53" t="str">
        <f>IF(ISBLANK(現行セット情報CSV!K51),"",現行セット情報CSV!K51)</f>
        <v/>
      </c>
      <c r="L51" s="53" t="str">
        <f>IF(ISBLANK(現行セット情報CSV!L51),"",現行セット情報CSV!L51)</f>
        <v/>
      </c>
      <c r="M51" s="53" t="str">
        <f>IF(ISBLANK(現行セット情報CSV!M51),"",現行セット情報CSV!M51)</f>
        <v/>
      </c>
      <c r="N51" s="53" t="str">
        <f>IF(ISBLANK(現行セット情報CSV!N51),"",現行セット情報CSV!N51)</f>
        <v/>
      </c>
      <c r="O51" s="53" t="str">
        <f>IF(ISBLANK(現行セット情報CSV!O51),"",現行セット情報CSV!O51)</f>
        <v/>
      </c>
      <c r="P51" s="53" t="str">
        <f>IF(ISBLANK(現行セット情報CSV!P51),"",現行セット情報CSV!P51)</f>
        <v/>
      </c>
      <c r="Q51" s="53" t="str">
        <f>IF(ISBLANK(現行セット情報CSV!Q51),"",現行セット情報CSV!Q51)</f>
        <v/>
      </c>
      <c r="R51" s="53" t="str">
        <f>IF(ISBLANK(現行セット情報CSV!R51),"",現行セット情報CSV!R51)</f>
        <v/>
      </c>
      <c r="S51" s="53" t="str">
        <f>IF(ISBLANK(現行セット情報CSV!S51),"",現行セット情報CSV!S51)</f>
        <v/>
      </c>
      <c r="T51" s="53" t="str">
        <f ca="1">IFERROR(OFFSET('セット情報(宅配便）'!$P$2,MATCH($G51,BカートセットID入力!$C$4:$C$150,0),COLUMN()-COLUMN($T46)),IFERROR(OFFSET('セット情報(業務便）'!$P$2,MATCH($G51,BカートセットID入力!$F$4:$F$150,0),COLUMN()-COLUMN($T46)),IFERROR(OFFSET('セット情報（サンプル）'!$N$2,MATCH($G51,BカートセットID入力!$I$4:$I$150,0),COLUMN()-COLUMN($T46)),IFERROR(OFFSET('セット情報（イレギュラーサンプル）'!$N$2,MATCH($G51,BカートセットID入力!$L$4:$L$150,0),COLUMN()-COLUMN($T46)),""))))</f>
        <v/>
      </c>
      <c r="U51" s="53" t="str">
        <f ca="1">IFERROR(OFFSET('セット情報(宅配便）'!$P$2,MATCH($G51,BカートセットID入力!$C$4:$C$150,0),COLUMN()-COLUMN($T46)),IFERROR(OFFSET('セット情報(業務便）'!$P$2,MATCH($G51,BカートセットID入力!$F$4:$F$150,0),COLUMN()-COLUMN($T46)),IFERROR(OFFSET('セット情報（サンプル）'!$N$2,MATCH($G51,BカートセットID入力!$I$4:$I$150,0),COLUMN()-COLUMN($T46)),IFERROR(OFFSET('セット情報（イレギュラーサンプル）'!$N$2,MATCH($G51,BカートセットID入力!$L$4:$L$150,0),COLUMN()-COLUMN($T46)),""))))</f>
        <v/>
      </c>
      <c r="V51" s="53" t="str">
        <f ca="1">IFERROR(OFFSET('セット情報(宅配便）'!$P$2,MATCH($G51,BカートセットID入力!$C$4:$C$150,0),COLUMN()-COLUMN($T46)),IFERROR(OFFSET('セット情報(業務便）'!$P$2,MATCH($G51,BカートセットID入力!$F$4:$F$150,0),COLUMN()-COLUMN($T46)),IFERROR(OFFSET('セット情報（サンプル）'!$N$2,MATCH($G51,BカートセットID入力!$I$4:$I$150,0),COLUMN()-COLUMN($T46)),IFERROR(OFFSET('セット情報（イレギュラーサンプル）'!$N$2,MATCH($G51,BカートセットID入力!$L$4:$L$150,0),COLUMN()-COLUMN($T46)),""))))</f>
        <v/>
      </c>
      <c r="W51" s="53" t="str">
        <f ca="1">IFERROR(OFFSET('セット情報(宅配便）'!$P$2,MATCH($G51,BカートセットID入力!$C$4:$C$150,0),COLUMN()-COLUMN($T46)),IFERROR(OFFSET('セット情報(業務便）'!$P$2,MATCH($G51,BカートセットID入力!$F$4:$F$150,0),COLUMN()-COLUMN($T46)),IFERROR(OFFSET('セット情報（サンプル）'!$N$2,MATCH($G51,BカートセットID入力!$I$4:$I$150,0),COLUMN()-COLUMN($T46)),IFERROR(OFFSET('セット情報（イレギュラーサンプル）'!$N$2,MATCH($G51,BカートセットID入力!$L$4:$L$150,0),COLUMN()-COLUMN($T46)),""))))</f>
        <v/>
      </c>
      <c r="X51" s="53" t="str">
        <f ca="1">IFERROR(OFFSET('セット情報(宅配便）'!$P$2,MATCH($G51,BカートセットID入力!$C$4:$C$150,0),COLUMN()-COLUMN($T46)),IFERROR(OFFSET('セット情報(業務便）'!$P$2,MATCH($G51,BカートセットID入力!$F$4:$F$150,0),COLUMN()-COLUMN($T46)),IFERROR(OFFSET('セット情報（サンプル）'!$N$2,MATCH($G51,BカートセットID入力!$I$4:$I$150,0),COLUMN()-COLUMN($T46)),IFERROR(OFFSET('セット情報（イレギュラーサンプル）'!$N$2,MATCH($G51,BカートセットID入力!$L$4:$L$150,0),COLUMN()-COLUMN($T46)),""))))</f>
        <v/>
      </c>
      <c r="Y51" s="53" t="str">
        <f ca="1">IFERROR(OFFSET('セット情報(宅配便）'!$P$2,MATCH($G51,BカートセットID入力!$C$4:$C$150,0),COLUMN()-COLUMN($T46)),IFERROR(OFFSET('セット情報(業務便）'!$P$2,MATCH($G51,BカートセットID入力!$F$4:$F$150,0),COLUMN()-COLUMN($T46)),IFERROR(OFFSET('セット情報（サンプル）'!$N$2,MATCH($G51,BカートセットID入力!$I$4:$I$150,0),COLUMN()-COLUMN($T46)),IFERROR(OFFSET('セット情報（イレギュラーサンプル）'!$N$2,MATCH($G51,BカートセットID入力!$L$4:$L$150,0),COLUMN()-COLUMN($T46)),""))))</f>
        <v/>
      </c>
      <c r="Z51" s="53" t="str">
        <f ca="1">IFERROR(OFFSET('セット情報(宅配便）'!$P$2,MATCH($G51,BカートセットID入力!$C$4:$C$150,0),COLUMN()-COLUMN($T46)),IFERROR(OFFSET('セット情報(業務便）'!$P$2,MATCH($G51,BカートセットID入力!$F$4:$F$150,0),COLUMN()-COLUMN($T46)),IFERROR(OFFSET('セット情報（サンプル）'!$N$2,MATCH($G51,BカートセットID入力!$I$4:$I$150,0),COLUMN()-COLUMN($T46)),IFERROR(OFFSET('セット情報（イレギュラーサンプル）'!$N$2,MATCH($G51,BカートセットID入力!$L$4:$L$150,0),COLUMN()-COLUMN($T46)),""))))</f>
        <v/>
      </c>
      <c r="AA51" s="53" t="str">
        <f ca="1">IFERROR(OFFSET('セット情報(宅配便）'!$P$2,MATCH($G51,BカートセットID入力!$C$4:$C$150,0),COLUMN()-COLUMN($T46)),IFERROR(OFFSET('セット情報(業務便）'!$P$2,MATCH($G51,BカートセットID入力!$F$4:$F$150,0),COLUMN()-COLUMN($T46)),IFERROR(OFFSET('セット情報（サンプル）'!$N$2,MATCH($G51,BカートセットID入力!$I$4:$I$150,0),COLUMN()-COLUMN($T46)),IFERROR(OFFSET('セット情報（イレギュラーサンプル）'!$N$2,MATCH($G51,BカートセットID入力!$L$4:$L$150,0),COLUMN()-COLUMN($T46)),""))))</f>
        <v/>
      </c>
      <c r="AB51" s="53" t="str">
        <f ca="1">IFERROR(OFFSET('セット情報(宅配便）'!$P$2,MATCH($G51,BカートセットID入力!$C$4:$C$150,0),COLUMN()-COLUMN($T46)),IFERROR(OFFSET('セット情報(業務便）'!$P$2,MATCH($G51,BカートセットID入力!$F$4:$F$150,0),COLUMN()-COLUMN($T46)),IFERROR(OFFSET('セット情報（サンプル）'!$N$2,MATCH($G51,BカートセットID入力!$I$4:$I$150,0),COLUMN()-COLUMN($T46)),IFERROR(OFFSET('セット情報（イレギュラーサンプル）'!$N$2,MATCH($G51,BカートセットID入力!$L$4:$L$150,0),COLUMN()-COLUMN($T46)),""))))</f>
        <v/>
      </c>
      <c r="AC51" s="53" t="str">
        <f ca="1">IFERROR(OFFSET('セット情報(宅配便）'!$P$2,MATCH($G51,BカートセットID入力!$C$4:$C$150,0),COLUMN()-COLUMN($T46)),IFERROR(OFFSET('セット情報(業務便）'!$P$2,MATCH($G51,BカートセットID入力!$F$4:$F$150,0),COLUMN()-COLUMN($T46)),IFERROR(OFFSET('セット情報（サンプル）'!$N$2,MATCH($G51,BカートセットID入力!$I$4:$I$150,0),COLUMN()-COLUMN($T46)),IFERROR(OFFSET('セット情報（イレギュラーサンプル）'!$N$2,MATCH($G51,BカートセットID入力!$L$4:$L$150,0),COLUMN()-COLUMN($T46)),""))))</f>
        <v/>
      </c>
      <c r="AD51" s="53" t="str">
        <f ca="1">IFERROR(OFFSET('セット情報(宅配便）'!$P$2,MATCH($G51,BカートセットID入力!$C$4:$C$150,0),COLUMN()-COLUMN($T46)),IFERROR(OFFSET('セット情報(業務便）'!$P$2,MATCH($G51,BカートセットID入力!$F$4:$F$150,0),COLUMN()-COLUMN($T46)),IFERROR(OFFSET('セット情報（サンプル）'!$N$2,MATCH($G51,BカートセットID入力!$I$4:$I$150,0),COLUMN()-COLUMN($T46)),IFERROR(OFFSET('セット情報（イレギュラーサンプル）'!$N$2,MATCH($G51,BカートセットID入力!$L$4:$L$150,0),COLUMN()-COLUMN($T46)),""))))</f>
        <v/>
      </c>
      <c r="AE51" s="53" t="str">
        <f ca="1">IFERROR(OFFSET('セット情報(宅配便）'!$P$2,MATCH($G51,BカートセットID入力!$C$4:$C$150,0),COLUMN()-COLUMN($T46)),IFERROR(OFFSET('セット情報(業務便）'!$P$2,MATCH($G51,BカートセットID入力!$F$4:$F$150,0),COLUMN()-COLUMN($T46)),IFERROR(OFFSET('セット情報（サンプル）'!$N$2,MATCH($G51,BカートセットID入力!$I$4:$I$150,0),COLUMN()-COLUMN($T46)),IFERROR(OFFSET('セット情報（イレギュラーサンプル）'!$N$2,MATCH($G51,BカートセットID入力!$L$4:$L$150,0),COLUMN()-COLUMN($T46)),""))))</f>
        <v/>
      </c>
      <c r="AF51" s="53" t="str">
        <f ca="1">IFERROR(OFFSET('セット情報(宅配便）'!$P$2,MATCH($G51,BカートセットID入力!$C$4:$C$150,0),COLUMN()-COLUMN($T46)),IFERROR(OFFSET('セット情報(業務便）'!$P$2,MATCH($G51,BカートセットID入力!$F$4:$F$150,0),COLUMN()-COLUMN($T46)),IFERROR(OFFSET('セット情報（サンプル）'!$N$2,MATCH($G51,BカートセットID入力!$I$4:$I$150,0),COLUMN()-COLUMN($T46)),IFERROR(OFFSET('セット情報（イレギュラーサンプル）'!$N$2,MATCH($G51,BカートセットID入力!$L$4:$L$150,0),COLUMN()-COLUMN($T46)),""))))</f>
        <v/>
      </c>
      <c r="AG51" s="53" t="str">
        <f ca="1">IFERROR(OFFSET('セット情報(宅配便）'!$P$2,MATCH($G51,BカートセットID入力!$C$4:$C$150,0),COLUMN()-COLUMN($T46)),IFERROR(OFFSET('セット情報(業務便）'!$P$2,MATCH($G51,BカートセットID入力!$F$4:$F$150,0),COLUMN()-COLUMN($T46)),IFERROR(OFFSET('セット情報（サンプル）'!$N$2,MATCH($G51,BカートセットID入力!$I$4:$I$150,0),COLUMN()-COLUMN($T46)),IFERROR(OFFSET('セット情報（イレギュラーサンプル）'!$N$2,MATCH($G51,BカートセットID入力!$L$4:$L$150,0),COLUMN()-COLUMN($T46)),""))))</f>
        <v/>
      </c>
      <c r="AH51" s="53" t="str">
        <f ca="1">IFERROR(OFFSET('セット情報(宅配便）'!$P$2,MATCH($G51,BカートセットID入力!$C$4:$C$150,0),COLUMN()-COLUMN($T46)),IFERROR(OFFSET('セット情報(業務便）'!$P$2,MATCH($G51,BカートセットID入力!$F$4:$F$150,0),COLUMN()-COLUMN($T46)),IFERROR(OFFSET('セット情報（サンプル）'!$N$2,MATCH($G51,BカートセットID入力!$I$4:$I$150,0),COLUMN()-COLUMN($T46)),IFERROR(OFFSET('セット情報（イレギュラーサンプル）'!$N$2,MATCH($G51,BカートセットID入力!$L$4:$L$150,0),COLUMN()-COLUMN($T46)),""))))</f>
        <v/>
      </c>
      <c r="AI51" s="53" t="str">
        <f ca="1">IFERROR(OFFSET('セット情報(宅配便）'!$P$2,MATCH($G51,BカートセットID入力!$C$4:$C$150,0),COLUMN()-COLUMN($T46)),IFERROR(OFFSET('セット情報(業務便）'!$P$2,MATCH($G51,BカートセットID入力!$F$4:$F$150,0),COLUMN()-COLUMN($T46)),IFERROR(OFFSET('セット情報（サンプル）'!$N$2,MATCH($G51,BカートセットID入力!$I$4:$I$150,0),COLUMN()-COLUMN($T46)),IFERROR(OFFSET('セット情報（イレギュラーサンプル）'!$N$2,MATCH($G51,BカートセットID入力!$L$4:$L$150,0),COLUMN()-COLUMN($T46)),""))))</f>
        <v/>
      </c>
      <c r="AJ51" s="53" t="str">
        <f ca="1">IFERROR(OFFSET('セット情報(宅配便）'!$P$2,MATCH($G51,BカートセットID入力!$C$4:$C$150,0),COLUMN()-COLUMN($T46)),IFERROR(OFFSET('セット情報(業務便）'!$P$2,MATCH($G51,BカートセットID入力!$F$4:$F$150,0),COLUMN()-COLUMN($T46)),IFERROR(OFFSET('セット情報（サンプル）'!$N$2,MATCH($G51,BカートセットID入力!$I$4:$I$150,0),COLUMN()-COLUMN($T46)),IFERROR(OFFSET('セット情報（イレギュラーサンプル）'!$N$2,MATCH($G51,BカートセットID入力!$L$4:$L$150,0),COLUMN()-COLUMN($T46)),""))))</f>
        <v/>
      </c>
      <c r="AK51" s="53" t="str">
        <f ca="1">IFERROR(OFFSET('セット情報(宅配便）'!$P$2,MATCH($G51,BカートセットID入力!$C$4:$C$150,0),COLUMN()-COLUMN($T46)),IFERROR(OFFSET('セット情報(業務便）'!$P$2,MATCH($G51,BカートセットID入力!$F$4:$F$150,0),COLUMN()-COLUMN($T46)),IFERROR(OFFSET('セット情報（サンプル）'!$N$2,MATCH($G51,BカートセットID入力!$I$4:$I$150,0),COLUMN()-COLUMN($T46)),IFERROR(OFFSET('セット情報（イレギュラーサンプル）'!$N$2,MATCH($G51,BカートセットID入力!$L$4:$L$150,0),COLUMN()-COLUMN($T46)),""))))</f>
        <v/>
      </c>
      <c r="AL51" s="53" t="str">
        <f ca="1">IFERROR(OFFSET('セット情報(宅配便）'!$P$2,MATCH($G51,BカートセットID入力!$C$4:$C$150,0),COLUMN()-COLUMN($T46)),IFERROR(OFFSET('セット情報(業務便）'!$P$2,MATCH($G51,BカートセットID入力!$F$4:$F$150,0),COLUMN()-COLUMN($T46)),IFERROR(OFFSET('セット情報（サンプル）'!$N$2,MATCH($G51,BカートセットID入力!$I$4:$I$150,0),COLUMN()-COLUMN($T46)),IFERROR(OFFSET('セット情報（イレギュラーサンプル）'!$N$2,MATCH($G51,BカートセットID入力!$L$4:$L$150,0),COLUMN()-COLUMN($T46)),""))))</f>
        <v/>
      </c>
      <c r="AM51" s="53" t="str">
        <f ca="1">IFERROR(OFFSET('セット情報(宅配便）'!$P$2,MATCH($G51,BカートセットID入力!$C$4:$C$150,0),COLUMN()-COLUMN($T46)),IFERROR(OFFSET('セット情報(業務便）'!$P$2,MATCH($G51,BカートセットID入力!$F$4:$F$150,0),COLUMN()-COLUMN($T46)),IFERROR(OFFSET('セット情報（サンプル）'!$N$2,MATCH($G51,BカートセットID入力!$I$4:$I$150,0),COLUMN()-COLUMN($T46)),IFERROR(OFFSET('セット情報（イレギュラーサンプル）'!$N$2,MATCH($G51,BカートセットID入力!$L$4:$L$150,0),COLUMN()-COLUMN($T46)),""))))</f>
        <v/>
      </c>
      <c r="AN51" s="53" t="str">
        <f ca="1">IFERROR(OFFSET('セット情報(宅配便）'!$P$2,MATCH($G51,BカートセットID入力!$C$4:$C$150,0),COLUMN()-COLUMN($T46)),IFERROR(OFFSET('セット情報(業務便）'!$P$2,MATCH($G51,BカートセットID入力!$F$4:$F$150,0),COLUMN()-COLUMN($T46)),IFERROR(OFFSET('セット情報（サンプル）'!$N$2,MATCH($G51,BカートセットID入力!$I$4:$I$150,0),COLUMN()-COLUMN($T46)),IFERROR(OFFSET('セット情報（イレギュラーサンプル）'!$N$2,MATCH($G51,BカートセットID入力!$L$4:$L$150,0),COLUMN()-COLUMN($T46)),""))))</f>
        <v/>
      </c>
      <c r="AO51" s="53" t="str">
        <f ca="1">IFERROR(OFFSET('セット情報(宅配便）'!$P$2,MATCH($G51,BカートセットID入力!$C$4:$C$150,0),COLUMN()-COLUMN($T46)),IFERROR(OFFSET('セット情報(業務便）'!$P$2,MATCH($G51,BカートセットID入力!$F$4:$F$150,0),COLUMN()-COLUMN($T46)),IFERROR(OFFSET('セット情報（サンプル）'!$N$2,MATCH($G51,BカートセットID入力!$I$4:$I$150,0),COLUMN()-COLUMN($T46)),IFERROR(OFFSET('セット情報（イレギュラーサンプル）'!$N$2,MATCH($G51,BカートセットID入力!$L$4:$L$150,0),COLUMN()-COLUMN($T46)),""))))</f>
        <v/>
      </c>
      <c r="AP51" s="53" t="str">
        <f ca="1">IFERROR(OFFSET('セット情報(宅配便）'!$P$2,MATCH($G51,BカートセットID入力!$C$4:$C$150,0),COLUMN()-COLUMN($T46)),IFERROR(OFFSET('セット情報(業務便）'!$P$2,MATCH($G51,BカートセットID入力!$F$4:$F$150,0),COLUMN()-COLUMN($T46)),IFERROR(OFFSET('セット情報（サンプル）'!$N$2,MATCH($G51,BカートセットID入力!$I$4:$I$150,0),COLUMN()-COLUMN($T46)),IFERROR(OFFSET('セット情報（イレギュラーサンプル）'!$N$2,MATCH($G51,BカートセットID入力!$L$4:$L$150,0),COLUMN()-COLUMN($T46)),""))))</f>
        <v/>
      </c>
      <c r="AQ51" s="53" t="str">
        <f ca="1">IFERROR(OFFSET('セット情報(宅配便）'!$P$2,MATCH($G51,BカートセットID入力!$C$4:$C$150,0),COLUMN()-COLUMN($T46)),IFERROR(OFFSET('セット情報(業務便）'!$P$2,MATCH($G51,BカートセットID入力!$F$4:$F$150,0),COLUMN()-COLUMN($T46)),IFERROR(OFFSET('セット情報（サンプル）'!$N$2,MATCH($G51,BカートセットID入力!$I$4:$I$150,0),COLUMN()-COLUMN($T46)),IFERROR(OFFSET('セット情報（イレギュラーサンプル）'!$N$2,MATCH($G51,BカートセットID入力!$L$4:$L$150,0),COLUMN()-COLUMN($T46)),""))))</f>
        <v/>
      </c>
      <c r="AR51" s="53" t="str">
        <f ca="1">IFERROR(OFFSET('セット情報(宅配便）'!$P$2,MATCH($G51,BカートセットID入力!$C$4:$C$150,0),COLUMN()-COLUMN($T46)),IFERROR(OFFSET('セット情報(業務便）'!$P$2,MATCH($G51,BカートセットID入力!$F$4:$F$150,0),COLUMN()-COLUMN($T46)),IFERROR(OFFSET('セット情報（サンプル）'!$N$2,MATCH($G51,BカートセットID入力!$I$4:$I$150,0),COLUMN()-COLUMN($T46)),IFERROR(OFFSET('セット情報（イレギュラーサンプル）'!$N$2,MATCH($G51,BカートセットID入力!$L$4:$L$150,0),COLUMN()-COLUMN($T46)),""))))</f>
        <v/>
      </c>
      <c r="AS51" s="53" t="str">
        <f ca="1">IFERROR(OFFSET('セット情報(宅配便）'!$P$2,MATCH($G51,BカートセットID入力!$C$4:$C$150,0),COLUMN()-COLUMN($T46)),IFERROR(OFFSET('セット情報(業務便）'!$P$2,MATCH($G51,BカートセットID入力!$F$4:$F$150,0),COLUMN()-COLUMN($T46)),IFERROR(OFFSET('セット情報（サンプル）'!$N$2,MATCH($G51,BカートセットID入力!$I$4:$I$150,0),COLUMN()-COLUMN($T46)),IFERROR(OFFSET('セット情報（イレギュラーサンプル）'!$N$2,MATCH($G51,BカートセットID入力!$L$4:$L$150,0),COLUMN()-COLUMN($T46)),""))))</f>
        <v/>
      </c>
    </row>
    <row r="52" spans="1:45">
      <c r="A52" s="53" t="str">
        <f>IF(ISBLANK(現行セット情報CSV!A52),"",現行セット情報CSV!A52)</f>
        <v/>
      </c>
      <c r="B52" s="53" t="str">
        <f>IF(ISBLANK(現行セット情報CSV!B52),"",現行セット情報CSV!B52)</f>
        <v/>
      </c>
      <c r="C52" s="53" t="str">
        <f>IF(ISBLANK(現行セット情報CSV!C52),"",現行セット情報CSV!C52)</f>
        <v/>
      </c>
      <c r="D52" s="53" t="str">
        <f>IF(ISBLANK(現行セット情報CSV!D52),"",現行セット情報CSV!D52)</f>
        <v/>
      </c>
      <c r="E52" s="53" t="str">
        <f>IF(ISBLANK(現行セット情報CSV!E52),"",現行セット情報CSV!E52)</f>
        <v/>
      </c>
      <c r="F52" s="53" t="str">
        <f>IF(ISBLANK(現行セット情報CSV!F52),"",現行セット情報CSV!F52)</f>
        <v/>
      </c>
      <c r="G52" s="53" t="str">
        <f>IF(ISBLANK(現行セット情報CSV!G52),"",現行セット情報CSV!G52)</f>
        <v/>
      </c>
      <c r="H52" s="53" t="str">
        <f>IF(ISBLANK(現行セット情報CSV!H52),"",現行セット情報CSV!H52)</f>
        <v/>
      </c>
      <c r="I52" s="53" t="str">
        <f>IF(ISBLANK(現行セット情報CSV!I52),"",現行セット情報CSV!I52)</f>
        <v/>
      </c>
      <c r="J52" s="53" t="str">
        <f>IF(ISBLANK(現行セット情報CSV!J52),"",現行セット情報CSV!J52)</f>
        <v/>
      </c>
      <c r="K52" s="53" t="str">
        <f>IF(ISBLANK(現行セット情報CSV!K52),"",現行セット情報CSV!K52)</f>
        <v/>
      </c>
      <c r="L52" s="53" t="str">
        <f>IF(ISBLANK(現行セット情報CSV!L52),"",現行セット情報CSV!L52)</f>
        <v/>
      </c>
      <c r="M52" s="53" t="str">
        <f>IF(ISBLANK(現行セット情報CSV!M52),"",現行セット情報CSV!M52)</f>
        <v/>
      </c>
      <c r="N52" s="53" t="str">
        <f>IF(ISBLANK(現行セット情報CSV!N52),"",現行セット情報CSV!N52)</f>
        <v/>
      </c>
      <c r="O52" s="53" t="str">
        <f>IF(ISBLANK(現行セット情報CSV!O52),"",現行セット情報CSV!O52)</f>
        <v/>
      </c>
      <c r="P52" s="53" t="str">
        <f>IF(ISBLANK(現行セット情報CSV!P52),"",現行セット情報CSV!P52)</f>
        <v/>
      </c>
      <c r="Q52" s="53" t="str">
        <f>IF(ISBLANK(現行セット情報CSV!Q52),"",現行セット情報CSV!Q52)</f>
        <v/>
      </c>
      <c r="R52" s="53" t="str">
        <f>IF(ISBLANK(現行セット情報CSV!R52),"",現行セット情報CSV!R52)</f>
        <v/>
      </c>
      <c r="S52" s="53" t="str">
        <f>IF(ISBLANK(現行セット情報CSV!S52),"",現行セット情報CSV!S52)</f>
        <v/>
      </c>
      <c r="T52" s="53" t="str">
        <f ca="1">IFERROR(OFFSET('セット情報(宅配便）'!$P$2,MATCH($G52,BカートセットID入力!$C$4:$C$150,0),COLUMN()-COLUMN($T47)),IFERROR(OFFSET('セット情報(業務便）'!$P$2,MATCH($G52,BカートセットID入力!$F$4:$F$150,0),COLUMN()-COLUMN($T47)),IFERROR(OFFSET('セット情報（サンプル）'!$N$2,MATCH($G52,BカートセットID入力!$I$4:$I$150,0),COLUMN()-COLUMN($T47)),IFERROR(OFFSET('セット情報（イレギュラーサンプル）'!$N$2,MATCH($G52,BカートセットID入力!$L$4:$L$150,0),COLUMN()-COLUMN($T47)),""))))</f>
        <v/>
      </c>
      <c r="U52" s="53" t="str">
        <f ca="1">IFERROR(OFFSET('セット情報(宅配便）'!$P$2,MATCH($G52,BカートセットID入力!$C$4:$C$150,0),COLUMN()-COLUMN($T47)),IFERROR(OFFSET('セット情報(業務便）'!$P$2,MATCH($G52,BカートセットID入力!$F$4:$F$150,0),COLUMN()-COLUMN($T47)),IFERROR(OFFSET('セット情報（サンプル）'!$N$2,MATCH($G52,BカートセットID入力!$I$4:$I$150,0),COLUMN()-COLUMN($T47)),IFERROR(OFFSET('セット情報（イレギュラーサンプル）'!$N$2,MATCH($G52,BカートセットID入力!$L$4:$L$150,0),COLUMN()-COLUMN($T47)),""))))</f>
        <v/>
      </c>
      <c r="V52" s="53" t="str">
        <f ca="1">IFERROR(OFFSET('セット情報(宅配便）'!$P$2,MATCH($G52,BカートセットID入力!$C$4:$C$150,0),COLUMN()-COLUMN($T47)),IFERROR(OFFSET('セット情報(業務便）'!$P$2,MATCH($G52,BカートセットID入力!$F$4:$F$150,0),COLUMN()-COLUMN($T47)),IFERROR(OFFSET('セット情報（サンプル）'!$N$2,MATCH($G52,BカートセットID入力!$I$4:$I$150,0),COLUMN()-COLUMN($T47)),IFERROR(OFFSET('セット情報（イレギュラーサンプル）'!$N$2,MATCH($G52,BカートセットID入力!$L$4:$L$150,0),COLUMN()-COLUMN($T47)),""))))</f>
        <v/>
      </c>
      <c r="W52" s="53" t="str">
        <f ca="1">IFERROR(OFFSET('セット情報(宅配便）'!$P$2,MATCH($G52,BカートセットID入力!$C$4:$C$150,0),COLUMN()-COLUMN($T47)),IFERROR(OFFSET('セット情報(業務便）'!$P$2,MATCH($G52,BカートセットID入力!$F$4:$F$150,0),COLUMN()-COLUMN($T47)),IFERROR(OFFSET('セット情報（サンプル）'!$N$2,MATCH($G52,BカートセットID入力!$I$4:$I$150,0),COLUMN()-COLUMN($T47)),IFERROR(OFFSET('セット情報（イレギュラーサンプル）'!$N$2,MATCH($G52,BカートセットID入力!$L$4:$L$150,0),COLUMN()-COLUMN($T47)),""))))</f>
        <v/>
      </c>
      <c r="X52" s="53" t="str">
        <f ca="1">IFERROR(OFFSET('セット情報(宅配便）'!$P$2,MATCH($G52,BカートセットID入力!$C$4:$C$150,0),COLUMN()-COLUMN($T47)),IFERROR(OFFSET('セット情報(業務便）'!$P$2,MATCH($G52,BカートセットID入力!$F$4:$F$150,0),COLUMN()-COLUMN($T47)),IFERROR(OFFSET('セット情報（サンプル）'!$N$2,MATCH($G52,BカートセットID入力!$I$4:$I$150,0),COLUMN()-COLUMN($T47)),IFERROR(OFFSET('セット情報（イレギュラーサンプル）'!$N$2,MATCH($G52,BカートセットID入力!$L$4:$L$150,0),COLUMN()-COLUMN($T47)),""))))</f>
        <v/>
      </c>
      <c r="Y52" s="53" t="str">
        <f ca="1">IFERROR(OFFSET('セット情報(宅配便）'!$P$2,MATCH($G52,BカートセットID入力!$C$4:$C$150,0),COLUMN()-COLUMN($T47)),IFERROR(OFFSET('セット情報(業務便）'!$P$2,MATCH($G52,BカートセットID入力!$F$4:$F$150,0),COLUMN()-COLUMN($T47)),IFERROR(OFFSET('セット情報（サンプル）'!$N$2,MATCH($G52,BカートセットID入力!$I$4:$I$150,0),COLUMN()-COLUMN($T47)),IFERROR(OFFSET('セット情報（イレギュラーサンプル）'!$N$2,MATCH($G52,BカートセットID入力!$L$4:$L$150,0),COLUMN()-COLUMN($T47)),""))))</f>
        <v/>
      </c>
      <c r="Z52" s="53" t="str">
        <f ca="1">IFERROR(OFFSET('セット情報(宅配便）'!$P$2,MATCH($G52,BカートセットID入力!$C$4:$C$150,0),COLUMN()-COLUMN($T47)),IFERROR(OFFSET('セット情報(業務便）'!$P$2,MATCH($G52,BカートセットID入力!$F$4:$F$150,0),COLUMN()-COLUMN($T47)),IFERROR(OFFSET('セット情報（サンプル）'!$N$2,MATCH($G52,BカートセットID入力!$I$4:$I$150,0),COLUMN()-COLUMN($T47)),IFERROR(OFFSET('セット情報（イレギュラーサンプル）'!$N$2,MATCH($G52,BカートセットID入力!$L$4:$L$150,0),COLUMN()-COLUMN($T47)),""))))</f>
        <v/>
      </c>
      <c r="AA52" s="53" t="str">
        <f ca="1">IFERROR(OFFSET('セット情報(宅配便）'!$P$2,MATCH($G52,BカートセットID入力!$C$4:$C$150,0),COLUMN()-COLUMN($T47)),IFERROR(OFFSET('セット情報(業務便）'!$P$2,MATCH($G52,BカートセットID入力!$F$4:$F$150,0),COLUMN()-COLUMN($T47)),IFERROR(OFFSET('セット情報（サンプル）'!$N$2,MATCH($G52,BカートセットID入力!$I$4:$I$150,0),COLUMN()-COLUMN($T47)),IFERROR(OFFSET('セット情報（イレギュラーサンプル）'!$N$2,MATCH($G52,BカートセットID入力!$L$4:$L$150,0),COLUMN()-COLUMN($T47)),""))))</f>
        <v/>
      </c>
      <c r="AB52" s="53" t="str">
        <f ca="1">IFERROR(OFFSET('セット情報(宅配便）'!$P$2,MATCH($G52,BカートセットID入力!$C$4:$C$150,0),COLUMN()-COLUMN($T47)),IFERROR(OFFSET('セット情報(業務便）'!$P$2,MATCH($G52,BカートセットID入力!$F$4:$F$150,0),COLUMN()-COLUMN($T47)),IFERROR(OFFSET('セット情報（サンプル）'!$N$2,MATCH($G52,BカートセットID入力!$I$4:$I$150,0),COLUMN()-COLUMN($T47)),IFERROR(OFFSET('セット情報（イレギュラーサンプル）'!$N$2,MATCH($G52,BカートセットID入力!$L$4:$L$150,0),COLUMN()-COLUMN($T47)),""))))</f>
        <v/>
      </c>
      <c r="AC52" s="53" t="str">
        <f ca="1">IFERROR(OFFSET('セット情報(宅配便）'!$P$2,MATCH($G52,BカートセットID入力!$C$4:$C$150,0),COLUMN()-COLUMN($T47)),IFERROR(OFFSET('セット情報(業務便）'!$P$2,MATCH($G52,BカートセットID入力!$F$4:$F$150,0),COLUMN()-COLUMN($T47)),IFERROR(OFFSET('セット情報（サンプル）'!$N$2,MATCH($G52,BカートセットID入力!$I$4:$I$150,0),COLUMN()-COLUMN($T47)),IFERROR(OFFSET('セット情報（イレギュラーサンプル）'!$N$2,MATCH($G52,BカートセットID入力!$L$4:$L$150,0),COLUMN()-COLUMN($T47)),""))))</f>
        <v/>
      </c>
      <c r="AD52" s="53" t="str">
        <f ca="1">IFERROR(OFFSET('セット情報(宅配便）'!$P$2,MATCH($G52,BカートセットID入力!$C$4:$C$150,0),COLUMN()-COLUMN($T47)),IFERROR(OFFSET('セット情報(業務便）'!$P$2,MATCH($G52,BカートセットID入力!$F$4:$F$150,0),COLUMN()-COLUMN($T47)),IFERROR(OFFSET('セット情報（サンプル）'!$N$2,MATCH($G52,BカートセットID入力!$I$4:$I$150,0),COLUMN()-COLUMN($T47)),IFERROR(OFFSET('セット情報（イレギュラーサンプル）'!$N$2,MATCH($G52,BカートセットID入力!$L$4:$L$150,0),COLUMN()-COLUMN($T47)),""))))</f>
        <v/>
      </c>
      <c r="AE52" s="53" t="str">
        <f ca="1">IFERROR(OFFSET('セット情報(宅配便）'!$P$2,MATCH($G52,BカートセットID入力!$C$4:$C$150,0),COLUMN()-COLUMN($T47)),IFERROR(OFFSET('セット情報(業務便）'!$P$2,MATCH($G52,BカートセットID入力!$F$4:$F$150,0),COLUMN()-COLUMN($T47)),IFERROR(OFFSET('セット情報（サンプル）'!$N$2,MATCH($G52,BカートセットID入力!$I$4:$I$150,0),COLUMN()-COLUMN($T47)),IFERROR(OFFSET('セット情報（イレギュラーサンプル）'!$N$2,MATCH($G52,BカートセットID入力!$L$4:$L$150,0),COLUMN()-COLUMN($T47)),""))))</f>
        <v/>
      </c>
      <c r="AF52" s="53" t="str">
        <f ca="1">IFERROR(OFFSET('セット情報(宅配便）'!$P$2,MATCH($G52,BカートセットID入力!$C$4:$C$150,0),COLUMN()-COLUMN($T47)),IFERROR(OFFSET('セット情報(業務便）'!$P$2,MATCH($G52,BカートセットID入力!$F$4:$F$150,0),COLUMN()-COLUMN($T47)),IFERROR(OFFSET('セット情報（サンプル）'!$N$2,MATCH($G52,BカートセットID入力!$I$4:$I$150,0),COLUMN()-COLUMN($T47)),IFERROR(OFFSET('セット情報（イレギュラーサンプル）'!$N$2,MATCH($G52,BカートセットID入力!$L$4:$L$150,0),COLUMN()-COLUMN($T47)),""))))</f>
        <v/>
      </c>
      <c r="AG52" s="53" t="str">
        <f ca="1">IFERROR(OFFSET('セット情報(宅配便）'!$P$2,MATCH($G52,BカートセットID入力!$C$4:$C$150,0),COLUMN()-COLUMN($T47)),IFERROR(OFFSET('セット情報(業務便）'!$P$2,MATCH($G52,BカートセットID入力!$F$4:$F$150,0),COLUMN()-COLUMN($T47)),IFERROR(OFFSET('セット情報（サンプル）'!$N$2,MATCH($G52,BカートセットID入力!$I$4:$I$150,0),COLUMN()-COLUMN($T47)),IFERROR(OFFSET('セット情報（イレギュラーサンプル）'!$N$2,MATCH($G52,BカートセットID入力!$L$4:$L$150,0),COLUMN()-COLUMN($T47)),""))))</f>
        <v/>
      </c>
      <c r="AH52" s="53" t="str">
        <f ca="1">IFERROR(OFFSET('セット情報(宅配便）'!$P$2,MATCH($G52,BカートセットID入力!$C$4:$C$150,0),COLUMN()-COLUMN($T47)),IFERROR(OFFSET('セット情報(業務便）'!$P$2,MATCH($G52,BカートセットID入力!$F$4:$F$150,0),COLUMN()-COLUMN($T47)),IFERROR(OFFSET('セット情報（サンプル）'!$N$2,MATCH($G52,BカートセットID入力!$I$4:$I$150,0),COLUMN()-COLUMN($T47)),IFERROR(OFFSET('セット情報（イレギュラーサンプル）'!$N$2,MATCH($G52,BカートセットID入力!$L$4:$L$150,0),COLUMN()-COLUMN($T47)),""))))</f>
        <v/>
      </c>
      <c r="AI52" s="53" t="str">
        <f ca="1">IFERROR(OFFSET('セット情報(宅配便）'!$P$2,MATCH($G52,BカートセットID入力!$C$4:$C$150,0),COLUMN()-COLUMN($T47)),IFERROR(OFFSET('セット情報(業務便）'!$P$2,MATCH($G52,BカートセットID入力!$F$4:$F$150,0),COLUMN()-COLUMN($T47)),IFERROR(OFFSET('セット情報（サンプル）'!$N$2,MATCH($G52,BカートセットID入力!$I$4:$I$150,0),COLUMN()-COLUMN($T47)),IFERROR(OFFSET('セット情報（イレギュラーサンプル）'!$N$2,MATCH($G52,BカートセットID入力!$L$4:$L$150,0),COLUMN()-COLUMN($T47)),""))))</f>
        <v/>
      </c>
      <c r="AJ52" s="53" t="str">
        <f ca="1">IFERROR(OFFSET('セット情報(宅配便）'!$P$2,MATCH($G52,BカートセットID入力!$C$4:$C$150,0),COLUMN()-COLUMN($T47)),IFERROR(OFFSET('セット情報(業務便）'!$P$2,MATCH($G52,BカートセットID入力!$F$4:$F$150,0),COLUMN()-COLUMN($T47)),IFERROR(OFFSET('セット情報（サンプル）'!$N$2,MATCH($G52,BカートセットID入力!$I$4:$I$150,0),COLUMN()-COLUMN($T47)),IFERROR(OFFSET('セット情報（イレギュラーサンプル）'!$N$2,MATCH($G52,BカートセットID入力!$L$4:$L$150,0),COLUMN()-COLUMN($T47)),""))))</f>
        <v/>
      </c>
      <c r="AK52" s="53" t="str">
        <f ca="1">IFERROR(OFFSET('セット情報(宅配便）'!$P$2,MATCH($G52,BカートセットID入力!$C$4:$C$150,0),COLUMN()-COLUMN($T47)),IFERROR(OFFSET('セット情報(業務便）'!$P$2,MATCH($G52,BカートセットID入力!$F$4:$F$150,0),COLUMN()-COLUMN($T47)),IFERROR(OFFSET('セット情報（サンプル）'!$N$2,MATCH($G52,BカートセットID入力!$I$4:$I$150,0),COLUMN()-COLUMN($T47)),IFERROR(OFFSET('セット情報（イレギュラーサンプル）'!$N$2,MATCH($G52,BカートセットID入力!$L$4:$L$150,0),COLUMN()-COLUMN($T47)),""))))</f>
        <v/>
      </c>
      <c r="AL52" s="53" t="str">
        <f ca="1">IFERROR(OFFSET('セット情報(宅配便）'!$P$2,MATCH($G52,BカートセットID入力!$C$4:$C$150,0),COLUMN()-COLUMN($T47)),IFERROR(OFFSET('セット情報(業務便）'!$P$2,MATCH($G52,BカートセットID入力!$F$4:$F$150,0),COLUMN()-COLUMN($T47)),IFERROR(OFFSET('セット情報（サンプル）'!$N$2,MATCH($G52,BカートセットID入力!$I$4:$I$150,0),COLUMN()-COLUMN($T47)),IFERROR(OFFSET('セット情報（イレギュラーサンプル）'!$N$2,MATCH($G52,BカートセットID入力!$L$4:$L$150,0),COLUMN()-COLUMN($T47)),""))))</f>
        <v/>
      </c>
      <c r="AM52" s="53" t="str">
        <f ca="1">IFERROR(OFFSET('セット情報(宅配便）'!$P$2,MATCH($G52,BカートセットID入力!$C$4:$C$150,0),COLUMN()-COLUMN($T47)),IFERROR(OFFSET('セット情報(業務便）'!$P$2,MATCH($G52,BカートセットID入力!$F$4:$F$150,0),COLUMN()-COLUMN($T47)),IFERROR(OFFSET('セット情報（サンプル）'!$N$2,MATCH($G52,BカートセットID入力!$I$4:$I$150,0),COLUMN()-COLUMN($T47)),IFERROR(OFFSET('セット情報（イレギュラーサンプル）'!$N$2,MATCH($G52,BカートセットID入力!$L$4:$L$150,0),COLUMN()-COLUMN($T47)),""))))</f>
        <v/>
      </c>
      <c r="AN52" s="53" t="str">
        <f ca="1">IFERROR(OFFSET('セット情報(宅配便）'!$P$2,MATCH($G52,BカートセットID入力!$C$4:$C$150,0),COLUMN()-COLUMN($T47)),IFERROR(OFFSET('セット情報(業務便）'!$P$2,MATCH($G52,BカートセットID入力!$F$4:$F$150,0),COLUMN()-COLUMN($T47)),IFERROR(OFFSET('セット情報（サンプル）'!$N$2,MATCH($G52,BカートセットID入力!$I$4:$I$150,0),COLUMN()-COLUMN($T47)),IFERROR(OFFSET('セット情報（イレギュラーサンプル）'!$N$2,MATCH($G52,BカートセットID入力!$L$4:$L$150,0),COLUMN()-COLUMN($T47)),""))))</f>
        <v/>
      </c>
      <c r="AO52" s="53" t="str">
        <f ca="1">IFERROR(OFFSET('セット情報(宅配便）'!$P$2,MATCH($G52,BカートセットID入力!$C$4:$C$150,0),COLUMN()-COLUMN($T47)),IFERROR(OFFSET('セット情報(業務便）'!$P$2,MATCH($G52,BカートセットID入力!$F$4:$F$150,0),COLUMN()-COLUMN($T47)),IFERROR(OFFSET('セット情報（サンプル）'!$N$2,MATCH($G52,BカートセットID入力!$I$4:$I$150,0),COLUMN()-COLUMN($T47)),IFERROR(OFFSET('セット情報（イレギュラーサンプル）'!$N$2,MATCH($G52,BカートセットID入力!$L$4:$L$150,0),COLUMN()-COLUMN($T47)),""))))</f>
        <v/>
      </c>
      <c r="AP52" s="53" t="str">
        <f ca="1">IFERROR(OFFSET('セット情報(宅配便）'!$P$2,MATCH($G52,BカートセットID入力!$C$4:$C$150,0),COLUMN()-COLUMN($T47)),IFERROR(OFFSET('セット情報(業務便）'!$P$2,MATCH($G52,BカートセットID入力!$F$4:$F$150,0),COLUMN()-COLUMN($T47)),IFERROR(OFFSET('セット情報（サンプル）'!$N$2,MATCH($G52,BカートセットID入力!$I$4:$I$150,0),COLUMN()-COLUMN($T47)),IFERROR(OFFSET('セット情報（イレギュラーサンプル）'!$N$2,MATCH($G52,BカートセットID入力!$L$4:$L$150,0),COLUMN()-COLUMN($T47)),""))))</f>
        <v/>
      </c>
      <c r="AQ52" s="53" t="str">
        <f ca="1">IFERROR(OFFSET('セット情報(宅配便）'!$P$2,MATCH($G52,BカートセットID入力!$C$4:$C$150,0),COLUMN()-COLUMN($T47)),IFERROR(OFFSET('セット情報(業務便）'!$P$2,MATCH($G52,BカートセットID入力!$F$4:$F$150,0),COLUMN()-COLUMN($T47)),IFERROR(OFFSET('セット情報（サンプル）'!$N$2,MATCH($G52,BカートセットID入力!$I$4:$I$150,0),COLUMN()-COLUMN($T47)),IFERROR(OFFSET('セット情報（イレギュラーサンプル）'!$N$2,MATCH($G52,BカートセットID入力!$L$4:$L$150,0),COLUMN()-COLUMN($T47)),""))))</f>
        <v/>
      </c>
      <c r="AR52" s="53" t="str">
        <f ca="1">IFERROR(OFFSET('セット情報(宅配便）'!$P$2,MATCH($G52,BカートセットID入力!$C$4:$C$150,0),COLUMN()-COLUMN($T47)),IFERROR(OFFSET('セット情報(業務便）'!$P$2,MATCH($G52,BカートセットID入力!$F$4:$F$150,0),COLUMN()-COLUMN($T47)),IFERROR(OFFSET('セット情報（サンプル）'!$N$2,MATCH($G52,BカートセットID入力!$I$4:$I$150,0),COLUMN()-COLUMN($T47)),IFERROR(OFFSET('セット情報（イレギュラーサンプル）'!$N$2,MATCH($G52,BカートセットID入力!$L$4:$L$150,0),COLUMN()-COLUMN($T47)),""))))</f>
        <v/>
      </c>
      <c r="AS52" s="53" t="str">
        <f ca="1">IFERROR(OFFSET('セット情報(宅配便）'!$P$2,MATCH($G52,BカートセットID入力!$C$4:$C$150,0),COLUMN()-COLUMN($T47)),IFERROR(OFFSET('セット情報(業務便）'!$P$2,MATCH($G52,BカートセットID入力!$F$4:$F$150,0),COLUMN()-COLUMN($T47)),IFERROR(OFFSET('セット情報（サンプル）'!$N$2,MATCH($G52,BカートセットID入力!$I$4:$I$150,0),COLUMN()-COLUMN($T47)),IFERROR(OFFSET('セット情報（イレギュラーサンプル）'!$N$2,MATCH($G52,BカートセットID入力!$L$4:$L$150,0),COLUMN()-COLUMN($T47)),""))))</f>
        <v/>
      </c>
    </row>
    <row r="53" spans="1:45">
      <c r="A53" s="53" t="str">
        <f>IF(ISBLANK(現行セット情報CSV!A53),"",現行セット情報CSV!A53)</f>
        <v/>
      </c>
      <c r="B53" s="53" t="str">
        <f>IF(ISBLANK(現行セット情報CSV!B53),"",現行セット情報CSV!B53)</f>
        <v/>
      </c>
      <c r="C53" s="53" t="str">
        <f>IF(ISBLANK(現行セット情報CSV!C53),"",現行セット情報CSV!C53)</f>
        <v/>
      </c>
      <c r="D53" s="53" t="str">
        <f>IF(ISBLANK(現行セット情報CSV!D53),"",現行セット情報CSV!D53)</f>
        <v/>
      </c>
      <c r="E53" s="53" t="str">
        <f>IF(ISBLANK(現行セット情報CSV!E53),"",現行セット情報CSV!E53)</f>
        <v/>
      </c>
      <c r="F53" s="53" t="str">
        <f>IF(ISBLANK(現行セット情報CSV!F53),"",現行セット情報CSV!F53)</f>
        <v/>
      </c>
      <c r="G53" s="53" t="str">
        <f>IF(ISBLANK(現行セット情報CSV!G53),"",現行セット情報CSV!G53)</f>
        <v/>
      </c>
      <c r="H53" s="53" t="str">
        <f>IF(ISBLANK(現行セット情報CSV!H53),"",現行セット情報CSV!H53)</f>
        <v/>
      </c>
      <c r="I53" s="53" t="str">
        <f>IF(ISBLANK(現行セット情報CSV!I53),"",現行セット情報CSV!I53)</f>
        <v/>
      </c>
      <c r="J53" s="53" t="str">
        <f>IF(ISBLANK(現行セット情報CSV!J53),"",現行セット情報CSV!J53)</f>
        <v/>
      </c>
      <c r="K53" s="53" t="str">
        <f>IF(ISBLANK(現行セット情報CSV!K53),"",現行セット情報CSV!K53)</f>
        <v/>
      </c>
      <c r="L53" s="53" t="str">
        <f>IF(ISBLANK(現行セット情報CSV!L53),"",現行セット情報CSV!L53)</f>
        <v/>
      </c>
      <c r="M53" s="53" t="str">
        <f>IF(ISBLANK(現行セット情報CSV!M53),"",現行セット情報CSV!M53)</f>
        <v/>
      </c>
      <c r="N53" s="53" t="str">
        <f>IF(ISBLANK(現行セット情報CSV!N53),"",現行セット情報CSV!N53)</f>
        <v/>
      </c>
      <c r="O53" s="53" t="str">
        <f>IF(ISBLANK(現行セット情報CSV!O53),"",現行セット情報CSV!O53)</f>
        <v/>
      </c>
      <c r="P53" s="53" t="str">
        <f>IF(ISBLANK(現行セット情報CSV!P53),"",現行セット情報CSV!P53)</f>
        <v/>
      </c>
      <c r="Q53" s="53" t="str">
        <f>IF(ISBLANK(現行セット情報CSV!Q53),"",現行セット情報CSV!Q53)</f>
        <v/>
      </c>
      <c r="R53" s="53" t="str">
        <f>IF(ISBLANK(現行セット情報CSV!R53),"",現行セット情報CSV!R53)</f>
        <v/>
      </c>
      <c r="S53" s="53" t="str">
        <f>IF(ISBLANK(現行セット情報CSV!S53),"",現行セット情報CSV!S53)</f>
        <v/>
      </c>
      <c r="T53" s="53" t="str">
        <f ca="1">IFERROR(OFFSET('セット情報(宅配便）'!$P$2,MATCH($G53,BカートセットID入力!$C$4:$C$150,0),COLUMN()-COLUMN($T48)),IFERROR(OFFSET('セット情報(業務便）'!$P$2,MATCH($G53,BカートセットID入力!$F$4:$F$150,0),COLUMN()-COLUMN($T48)),IFERROR(OFFSET('セット情報（サンプル）'!$N$2,MATCH($G53,BカートセットID入力!$I$4:$I$150,0),COLUMN()-COLUMN($T48)),IFERROR(OFFSET('セット情報（イレギュラーサンプル）'!$N$2,MATCH($G53,BカートセットID入力!$L$4:$L$150,0),COLUMN()-COLUMN($T48)),""))))</f>
        <v/>
      </c>
      <c r="U53" s="53" t="str">
        <f ca="1">IFERROR(OFFSET('セット情報(宅配便）'!$P$2,MATCH($G53,BカートセットID入力!$C$4:$C$150,0),COLUMN()-COLUMN($T48)),IFERROR(OFFSET('セット情報(業務便）'!$P$2,MATCH($G53,BカートセットID入力!$F$4:$F$150,0),COLUMN()-COLUMN($T48)),IFERROR(OFFSET('セット情報（サンプル）'!$N$2,MATCH($G53,BカートセットID入力!$I$4:$I$150,0),COLUMN()-COLUMN($T48)),IFERROR(OFFSET('セット情報（イレギュラーサンプル）'!$N$2,MATCH($G53,BカートセットID入力!$L$4:$L$150,0),COLUMN()-COLUMN($T48)),""))))</f>
        <v/>
      </c>
      <c r="V53" s="53" t="str">
        <f ca="1">IFERROR(OFFSET('セット情報(宅配便）'!$P$2,MATCH($G53,BカートセットID入力!$C$4:$C$150,0),COLUMN()-COLUMN($T48)),IFERROR(OFFSET('セット情報(業務便）'!$P$2,MATCH($G53,BカートセットID入力!$F$4:$F$150,0),COLUMN()-COLUMN($T48)),IFERROR(OFFSET('セット情報（サンプル）'!$N$2,MATCH($G53,BカートセットID入力!$I$4:$I$150,0),COLUMN()-COLUMN($T48)),IFERROR(OFFSET('セット情報（イレギュラーサンプル）'!$N$2,MATCH($G53,BカートセットID入力!$L$4:$L$150,0),COLUMN()-COLUMN($T48)),""))))</f>
        <v/>
      </c>
      <c r="W53" s="53" t="str">
        <f ca="1">IFERROR(OFFSET('セット情報(宅配便）'!$P$2,MATCH($G53,BカートセットID入力!$C$4:$C$150,0),COLUMN()-COLUMN($T48)),IFERROR(OFFSET('セット情報(業務便）'!$P$2,MATCH($G53,BカートセットID入力!$F$4:$F$150,0),COLUMN()-COLUMN($T48)),IFERROR(OFFSET('セット情報（サンプル）'!$N$2,MATCH($G53,BカートセットID入力!$I$4:$I$150,0),COLUMN()-COLUMN($T48)),IFERROR(OFFSET('セット情報（イレギュラーサンプル）'!$N$2,MATCH($G53,BカートセットID入力!$L$4:$L$150,0),COLUMN()-COLUMN($T48)),""))))</f>
        <v/>
      </c>
      <c r="X53" s="53" t="str">
        <f ca="1">IFERROR(OFFSET('セット情報(宅配便）'!$P$2,MATCH($G53,BカートセットID入力!$C$4:$C$150,0),COLUMN()-COLUMN($T48)),IFERROR(OFFSET('セット情報(業務便）'!$P$2,MATCH($G53,BカートセットID入力!$F$4:$F$150,0),COLUMN()-COLUMN($T48)),IFERROR(OFFSET('セット情報（サンプル）'!$N$2,MATCH($G53,BカートセットID入力!$I$4:$I$150,0),COLUMN()-COLUMN($T48)),IFERROR(OFFSET('セット情報（イレギュラーサンプル）'!$N$2,MATCH($G53,BカートセットID入力!$L$4:$L$150,0),COLUMN()-COLUMN($T48)),""))))</f>
        <v/>
      </c>
      <c r="Y53" s="53" t="str">
        <f ca="1">IFERROR(OFFSET('セット情報(宅配便）'!$P$2,MATCH($G53,BカートセットID入力!$C$4:$C$150,0),COLUMN()-COLUMN($T48)),IFERROR(OFFSET('セット情報(業務便）'!$P$2,MATCH($G53,BカートセットID入力!$F$4:$F$150,0),COLUMN()-COLUMN($T48)),IFERROR(OFFSET('セット情報（サンプル）'!$N$2,MATCH($G53,BカートセットID入力!$I$4:$I$150,0),COLUMN()-COLUMN($T48)),IFERROR(OFFSET('セット情報（イレギュラーサンプル）'!$N$2,MATCH($G53,BカートセットID入力!$L$4:$L$150,0),COLUMN()-COLUMN($T48)),""))))</f>
        <v/>
      </c>
      <c r="Z53" s="53" t="str">
        <f ca="1">IFERROR(OFFSET('セット情報(宅配便）'!$P$2,MATCH($G53,BカートセットID入力!$C$4:$C$150,0),COLUMN()-COLUMN($T48)),IFERROR(OFFSET('セット情報(業務便）'!$P$2,MATCH($G53,BカートセットID入力!$F$4:$F$150,0),COLUMN()-COLUMN($T48)),IFERROR(OFFSET('セット情報（サンプル）'!$N$2,MATCH($G53,BカートセットID入力!$I$4:$I$150,0),COLUMN()-COLUMN($T48)),IFERROR(OFFSET('セット情報（イレギュラーサンプル）'!$N$2,MATCH($G53,BカートセットID入力!$L$4:$L$150,0),COLUMN()-COLUMN($T48)),""))))</f>
        <v/>
      </c>
      <c r="AA53" s="53" t="str">
        <f ca="1">IFERROR(OFFSET('セット情報(宅配便）'!$P$2,MATCH($G53,BカートセットID入力!$C$4:$C$150,0),COLUMN()-COLUMN($T48)),IFERROR(OFFSET('セット情報(業務便）'!$P$2,MATCH($G53,BカートセットID入力!$F$4:$F$150,0),COLUMN()-COLUMN($T48)),IFERROR(OFFSET('セット情報（サンプル）'!$N$2,MATCH($G53,BカートセットID入力!$I$4:$I$150,0),COLUMN()-COLUMN($T48)),IFERROR(OFFSET('セット情報（イレギュラーサンプル）'!$N$2,MATCH($G53,BカートセットID入力!$L$4:$L$150,0),COLUMN()-COLUMN($T48)),""))))</f>
        <v/>
      </c>
      <c r="AB53" s="53" t="str">
        <f ca="1">IFERROR(OFFSET('セット情報(宅配便）'!$P$2,MATCH($G53,BカートセットID入力!$C$4:$C$150,0),COLUMN()-COLUMN($T48)),IFERROR(OFFSET('セット情報(業務便）'!$P$2,MATCH($G53,BカートセットID入力!$F$4:$F$150,0),COLUMN()-COLUMN($T48)),IFERROR(OFFSET('セット情報（サンプル）'!$N$2,MATCH($G53,BカートセットID入力!$I$4:$I$150,0),COLUMN()-COLUMN($T48)),IFERROR(OFFSET('セット情報（イレギュラーサンプル）'!$N$2,MATCH($G53,BカートセットID入力!$L$4:$L$150,0),COLUMN()-COLUMN($T48)),""))))</f>
        <v/>
      </c>
      <c r="AC53" s="53" t="str">
        <f ca="1">IFERROR(OFFSET('セット情報(宅配便）'!$P$2,MATCH($G53,BカートセットID入力!$C$4:$C$150,0),COLUMN()-COLUMN($T48)),IFERROR(OFFSET('セット情報(業務便）'!$P$2,MATCH($G53,BカートセットID入力!$F$4:$F$150,0),COLUMN()-COLUMN($T48)),IFERROR(OFFSET('セット情報（サンプル）'!$N$2,MATCH($G53,BカートセットID入力!$I$4:$I$150,0),COLUMN()-COLUMN($T48)),IFERROR(OFFSET('セット情報（イレギュラーサンプル）'!$N$2,MATCH($G53,BカートセットID入力!$L$4:$L$150,0),COLUMN()-COLUMN($T48)),""))))</f>
        <v/>
      </c>
      <c r="AD53" s="53" t="str">
        <f ca="1">IFERROR(OFFSET('セット情報(宅配便）'!$P$2,MATCH($G53,BカートセットID入力!$C$4:$C$150,0),COLUMN()-COLUMN($T48)),IFERROR(OFFSET('セット情報(業務便）'!$P$2,MATCH($G53,BカートセットID入力!$F$4:$F$150,0),COLUMN()-COLUMN($T48)),IFERROR(OFFSET('セット情報（サンプル）'!$N$2,MATCH($G53,BカートセットID入力!$I$4:$I$150,0),COLUMN()-COLUMN($T48)),IFERROR(OFFSET('セット情報（イレギュラーサンプル）'!$N$2,MATCH($G53,BカートセットID入力!$L$4:$L$150,0),COLUMN()-COLUMN($T48)),""))))</f>
        <v/>
      </c>
      <c r="AE53" s="53" t="str">
        <f ca="1">IFERROR(OFFSET('セット情報(宅配便）'!$P$2,MATCH($G53,BカートセットID入力!$C$4:$C$150,0),COLUMN()-COLUMN($T48)),IFERROR(OFFSET('セット情報(業務便）'!$P$2,MATCH($G53,BカートセットID入力!$F$4:$F$150,0),COLUMN()-COLUMN($T48)),IFERROR(OFFSET('セット情報（サンプル）'!$N$2,MATCH($G53,BカートセットID入力!$I$4:$I$150,0),COLUMN()-COLUMN($T48)),IFERROR(OFFSET('セット情報（イレギュラーサンプル）'!$N$2,MATCH($G53,BカートセットID入力!$L$4:$L$150,0),COLUMN()-COLUMN($T48)),""))))</f>
        <v/>
      </c>
      <c r="AF53" s="53" t="str">
        <f ca="1">IFERROR(OFFSET('セット情報(宅配便）'!$P$2,MATCH($G53,BカートセットID入力!$C$4:$C$150,0),COLUMN()-COLUMN($T48)),IFERROR(OFFSET('セット情報(業務便）'!$P$2,MATCH($G53,BカートセットID入力!$F$4:$F$150,0),COLUMN()-COLUMN($T48)),IFERROR(OFFSET('セット情報（サンプル）'!$N$2,MATCH($G53,BカートセットID入力!$I$4:$I$150,0),COLUMN()-COLUMN($T48)),IFERROR(OFFSET('セット情報（イレギュラーサンプル）'!$N$2,MATCH($G53,BカートセットID入力!$L$4:$L$150,0),COLUMN()-COLUMN($T48)),""))))</f>
        <v/>
      </c>
      <c r="AG53" s="53" t="str">
        <f ca="1">IFERROR(OFFSET('セット情報(宅配便）'!$P$2,MATCH($G53,BカートセットID入力!$C$4:$C$150,0),COLUMN()-COLUMN($T48)),IFERROR(OFFSET('セット情報(業務便）'!$P$2,MATCH($G53,BカートセットID入力!$F$4:$F$150,0),COLUMN()-COLUMN($T48)),IFERROR(OFFSET('セット情報（サンプル）'!$N$2,MATCH($G53,BカートセットID入力!$I$4:$I$150,0),COLUMN()-COLUMN($T48)),IFERROR(OFFSET('セット情報（イレギュラーサンプル）'!$N$2,MATCH($G53,BカートセットID入力!$L$4:$L$150,0),COLUMN()-COLUMN($T48)),""))))</f>
        <v/>
      </c>
      <c r="AH53" s="53" t="str">
        <f ca="1">IFERROR(OFFSET('セット情報(宅配便）'!$P$2,MATCH($G53,BカートセットID入力!$C$4:$C$150,0),COLUMN()-COLUMN($T48)),IFERROR(OFFSET('セット情報(業務便）'!$P$2,MATCH($G53,BカートセットID入力!$F$4:$F$150,0),COLUMN()-COLUMN($T48)),IFERROR(OFFSET('セット情報（サンプル）'!$N$2,MATCH($G53,BカートセットID入力!$I$4:$I$150,0),COLUMN()-COLUMN($T48)),IFERROR(OFFSET('セット情報（イレギュラーサンプル）'!$N$2,MATCH($G53,BカートセットID入力!$L$4:$L$150,0),COLUMN()-COLUMN($T48)),""))))</f>
        <v/>
      </c>
      <c r="AI53" s="53" t="str">
        <f ca="1">IFERROR(OFFSET('セット情報(宅配便）'!$P$2,MATCH($G53,BカートセットID入力!$C$4:$C$150,0),COLUMN()-COLUMN($T48)),IFERROR(OFFSET('セット情報(業務便）'!$P$2,MATCH($G53,BカートセットID入力!$F$4:$F$150,0),COLUMN()-COLUMN($T48)),IFERROR(OFFSET('セット情報（サンプル）'!$N$2,MATCH($G53,BカートセットID入力!$I$4:$I$150,0),COLUMN()-COLUMN($T48)),IFERROR(OFFSET('セット情報（イレギュラーサンプル）'!$N$2,MATCH($G53,BカートセットID入力!$L$4:$L$150,0),COLUMN()-COLUMN($T48)),""))))</f>
        <v/>
      </c>
      <c r="AJ53" s="53" t="str">
        <f ca="1">IFERROR(OFFSET('セット情報(宅配便）'!$P$2,MATCH($G53,BカートセットID入力!$C$4:$C$150,0),COLUMN()-COLUMN($T48)),IFERROR(OFFSET('セット情報(業務便）'!$P$2,MATCH($G53,BカートセットID入力!$F$4:$F$150,0),COLUMN()-COLUMN($T48)),IFERROR(OFFSET('セット情報（サンプル）'!$N$2,MATCH($G53,BカートセットID入力!$I$4:$I$150,0),COLUMN()-COLUMN($T48)),IFERROR(OFFSET('セット情報（イレギュラーサンプル）'!$N$2,MATCH($G53,BカートセットID入力!$L$4:$L$150,0),COLUMN()-COLUMN($T48)),""))))</f>
        <v/>
      </c>
      <c r="AK53" s="53" t="str">
        <f ca="1">IFERROR(OFFSET('セット情報(宅配便）'!$P$2,MATCH($G53,BカートセットID入力!$C$4:$C$150,0),COLUMN()-COLUMN($T48)),IFERROR(OFFSET('セット情報(業務便）'!$P$2,MATCH($G53,BカートセットID入力!$F$4:$F$150,0),COLUMN()-COLUMN($T48)),IFERROR(OFFSET('セット情報（サンプル）'!$N$2,MATCH($G53,BカートセットID入力!$I$4:$I$150,0),COLUMN()-COLUMN($T48)),IFERROR(OFFSET('セット情報（イレギュラーサンプル）'!$N$2,MATCH($G53,BカートセットID入力!$L$4:$L$150,0),COLUMN()-COLUMN($T48)),""))))</f>
        <v/>
      </c>
      <c r="AL53" s="53" t="str">
        <f ca="1">IFERROR(OFFSET('セット情報(宅配便）'!$P$2,MATCH($G53,BカートセットID入力!$C$4:$C$150,0),COLUMN()-COLUMN($T48)),IFERROR(OFFSET('セット情報(業務便）'!$P$2,MATCH($G53,BカートセットID入力!$F$4:$F$150,0),COLUMN()-COLUMN($T48)),IFERROR(OFFSET('セット情報（サンプル）'!$N$2,MATCH($G53,BカートセットID入力!$I$4:$I$150,0),COLUMN()-COLUMN($T48)),IFERROR(OFFSET('セット情報（イレギュラーサンプル）'!$N$2,MATCH($G53,BカートセットID入力!$L$4:$L$150,0),COLUMN()-COLUMN($T48)),""))))</f>
        <v/>
      </c>
      <c r="AM53" s="53" t="str">
        <f ca="1">IFERROR(OFFSET('セット情報(宅配便）'!$P$2,MATCH($G53,BカートセットID入力!$C$4:$C$150,0),COLUMN()-COLUMN($T48)),IFERROR(OFFSET('セット情報(業務便）'!$P$2,MATCH($G53,BカートセットID入力!$F$4:$F$150,0),COLUMN()-COLUMN($T48)),IFERROR(OFFSET('セット情報（サンプル）'!$N$2,MATCH($G53,BカートセットID入力!$I$4:$I$150,0),COLUMN()-COLUMN($T48)),IFERROR(OFFSET('セット情報（イレギュラーサンプル）'!$N$2,MATCH($G53,BカートセットID入力!$L$4:$L$150,0),COLUMN()-COLUMN($T48)),""))))</f>
        <v/>
      </c>
      <c r="AN53" s="53" t="str">
        <f ca="1">IFERROR(OFFSET('セット情報(宅配便）'!$P$2,MATCH($G53,BカートセットID入力!$C$4:$C$150,0),COLUMN()-COLUMN($T48)),IFERROR(OFFSET('セット情報(業務便）'!$P$2,MATCH($G53,BカートセットID入力!$F$4:$F$150,0),COLUMN()-COLUMN($T48)),IFERROR(OFFSET('セット情報（サンプル）'!$N$2,MATCH($G53,BカートセットID入力!$I$4:$I$150,0),COLUMN()-COLUMN($T48)),IFERROR(OFFSET('セット情報（イレギュラーサンプル）'!$N$2,MATCH($G53,BカートセットID入力!$L$4:$L$150,0),COLUMN()-COLUMN($T48)),""))))</f>
        <v/>
      </c>
      <c r="AO53" s="53" t="str">
        <f ca="1">IFERROR(OFFSET('セット情報(宅配便）'!$P$2,MATCH($G53,BカートセットID入力!$C$4:$C$150,0),COLUMN()-COLUMN($T48)),IFERROR(OFFSET('セット情報(業務便）'!$P$2,MATCH($G53,BカートセットID入力!$F$4:$F$150,0),COLUMN()-COLUMN($T48)),IFERROR(OFFSET('セット情報（サンプル）'!$N$2,MATCH($G53,BカートセットID入力!$I$4:$I$150,0),COLUMN()-COLUMN($T48)),IFERROR(OFFSET('セット情報（イレギュラーサンプル）'!$N$2,MATCH($G53,BカートセットID入力!$L$4:$L$150,0),COLUMN()-COLUMN($T48)),""))))</f>
        <v/>
      </c>
      <c r="AP53" s="53" t="str">
        <f ca="1">IFERROR(OFFSET('セット情報(宅配便）'!$P$2,MATCH($G53,BカートセットID入力!$C$4:$C$150,0),COLUMN()-COLUMN($T48)),IFERROR(OFFSET('セット情報(業務便）'!$P$2,MATCH($G53,BカートセットID入力!$F$4:$F$150,0),COLUMN()-COLUMN($T48)),IFERROR(OFFSET('セット情報（サンプル）'!$N$2,MATCH($G53,BカートセットID入力!$I$4:$I$150,0),COLUMN()-COLUMN($T48)),IFERROR(OFFSET('セット情報（イレギュラーサンプル）'!$N$2,MATCH($G53,BカートセットID入力!$L$4:$L$150,0),COLUMN()-COLUMN($T48)),""))))</f>
        <v/>
      </c>
      <c r="AQ53" s="53" t="str">
        <f ca="1">IFERROR(OFFSET('セット情報(宅配便）'!$P$2,MATCH($G53,BカートセットID入力!$C$4:$C$150,0),COLUMN()-COLUMN($T48)),IFERROR(OFFSET('セット情報(業務便）'!$P$2,MATCH($G53,BカートセットID入力!$F$4:$F$150,0),COLUMN()-COLUMN($T48)),IFERROR(OFFSET('セット情報（サンプル）'!$N$2,MATCH($G53,BカートセットID入力!$I$4:$I$150,0),COLUMN()-COLUMN($T48)),IFERROR(OFFSET('セット情報（イレギュラーサンプル）'!$N$2,MATCH($G53,BカートセットID入力!$L$4:$L$150,0),COLUMN()-COLUMN($T48)),""))))</f>
        <v/>
      </c>
      <c r="AR53" s="53" t="str">
        <f ca="1">IFERROR(OFFSET('セット情報(宅配便）'!$P$2,MATCH($G53,BカートセットID入力!$C$4:$C$150,0),COLUMN()-COLUMN($T48)),IFERROR(OFFSET('セット情報(業務便）'!$P$2,MATCH($G53,BカートセットID入力!$F$4:$F$150,0),COLUMN()-COLUMN($T48)),IFERROR(OFFSET('セット情報（サンプル）'!$N$2,MATCH($G53,BカートセットID入力!$I$4:$I$150,0),COLUMN()-COLUMN($T48)),IFERROR(OFFSET('セット情報（イレギュラーサンプル）'!$N$2,MATCH($G53,BカートセットID入力!$L$4:$L$150,0),COLUMN()-COLUMN($T48)),""))))</f>
        <v/>
      </c>
      <c r="AS53" s="53" t="str">
        <f ca="1">IFERROR(OFFSET('セット情報(宅配便）'!$P$2,MATCH($G53,BカートセットID入力!$C$4:$C$150,0),COLUMN()-COLUMN($T48)),IFERROR(OFFSET('セット情報(業務便）'!$P$2,MATCH($G53,BカートセットID入力!$F$4:$F$150,0),COLUMN()-COLUMN($T48)),IFERROR(OFFSET('セット情報（サンプル）'!$N$2,MATCH($G53,BカートセットID入力!$I$4:$I$150,0),COLUMN()-COLUMN($T48)),IFERROR(OFFSET('セット情報（イレギュラーサンプル）'!$N$2,MATCH($G53,BカートセットID入力!$L$4:$L$150,0),COLUMN()-COLUMN($T48)),""))))</f>
        <v/>
      </c>
    </row>
    <row r="54" spans="1:45">
      <c r="A54" s="53" t="str">
        <f>IF(ISBLANK(現行セット情報CSV!A54),"",現行セット情報CSV!A54)</f>
        <v/>
      </c>
      <c r="B54" s="53" t="str">
        <f>IF(ISBLANK(現行セット情報CSV!B54),"",現行セット情報CSV!B54)</f>
        <v/>
      </c>
      <c r="C54" s="53" t="str">
        <f>IF(ISBLANK(現行セット情報CSV!C54),"",現行セット情報CSV!C54)</f>
        <v/>
      </c>
      <c r="D54" s="53" t="str">
        <f>IF(ISBLANK(現行セット情報CSV!D54),"",現行セット情報CSV!D54)</f>
        <v/>
      </c>
      <c r="E54" s="53" t="str">
        <f>IF(ISBLANK(現行セット情報CSV!E54),"",現行セット情報CSV!E54)</f>
        <v/>
      </c>
      <c r="F54" s="53" t="str">
        <f>IF(ISBLANK(現行セット情報CSV!F54),"",現行セット情報CSV!F54)</f>
        <v/>
      </c>
      <c r="G54" s="53" t="str">
        <f>IF(ISBLANK(現行セット情報CSV!G54),"",現行セット情報CSV!G54)</f>
        <v/>
      </c>
      <c r="H54" s="53" t="str">
        <f>IF(ISBLANK(現行セット情報CSV!H54),"",現行セット情報CSV!H54)</f>
        <v/>
      </c>
      <c r="I54" s="53" t="str">
        <f>IF(ISBLANK(現行セット情報CSV!I54),"",現行セット情報CSV!I54)</f>
        <v/>
      </c>
      <c r="J54" s="53" t="str">
        <f>IF(ISBLANK(現行セット情報CSV!J54),"",現行セット情報CSV!J54)</f>
        <v/>
      </c>
      <c r="K54" s="53" t="str">
        <f>IF(ISBLANK(現行セット情報CSV!K54),"",現行セット情報CSV!K54)</f>
        <v/>
      </c>
      <c r="L54" s="53" t="str">
        <f>IF(ISBLANK(現行セット情報CSV!L54),"",現行セット情報CSV!L54)</f>
        <v/>
      </c>
      <c r="M54" s="53" t="str">
        <f>IF(ISBLANK(現行セット情報CSV!M54),"",現行セット情報CSV!M54)</f>
        <v/>
      </c>
      <c r="N54" s="53" t="str">
        <f>IF(ISBLANK(現行セット情報CSV!N54),"",現行セット情報CSV!N54)</f>
        <v/>
      </c>
      <c r="O54" s="53" t="str">
        <f>IF(ISBLANK(現行セット情報CSV!O54),"",現行セット情報CSV!O54)</f>
        <v/>
      </c>
      <c r="P54" s="53" t="str">
        <f>IF(ISBLANK(現行セット情報CSV!P54),"",現行セット情報CSV!P54)</f>
        <v/>
      </c>
      <c r="Q54" s="53" t="str">
        <f>IF(ISBLANK(現行セット情報CSV!Q54),"",現行セット情報CSV!Q54)</f>
        <v/>
      </c>
      <c r="R54" s="53" t="str">
        <f>IF(ISBLANK(現行セット情報CSV!R54),"",現行セット情報CSV!R54)</f>
        <v/>
      </c>
      <c r="S54" s="53" t="str">
        <f>IF(ISBLANK(現行セット情報CSV!S54),"",現行セット情報CSV!S54)</f>
        <v/>
      </c>
      <c r="T54" s="53" t="str">
        <f ca="1">IFERROR(OFFSET('セット情報(宅配便）'!$P$2,MATCH($G54,BカートセットID入力!$C$4:$C$150,0),COLUMN()-COLUMN($T49)),IFERROR(OFFSET('セット情報(業務便）'!$P$2,MATCH($G54,BカートセットID入力!$F$4:$F$150,0),COLUMN()-COLUMN($T49)),IFERROR(OFFSET('セット情報（サンプル）'!$N$2,MATCH($G54,BカートセットID入力!$I$4:$I$150,0),COLUMN()-COLUMN($T49)),IFERROR(OFFSET('セット情報（イレギュラーサンプル）'!$N$2,MATCH($G54,BカートセットID入力!$L$4:$L$150,0),COLUMN()-COLUMN($T49)),""))))</f>
        <v/>
      </c>
      <c r="U54" s="53" t="str">
        <f ca="1">IFERROR(OFFSET('セット情報(宅配便）'!$P$2,MATCH($G54,BカートセットID入力!$C$4:$C$150,0),COLUMN()-COLUMN($T49)),IFERROR(OFFSET('セット情報(業務便）'!$P$2,MATCH($G54,BカートセットID入力!$F$4:$F$150,0),COLUMN()-COLUMN($T49)),IFERROR(OFFSET('セット情報（サンプル）'!$N$2,MATCH($G54,BカートセットID入力!$I$4:$I$150,0),COLUMN()-COLUMN($T49)),IFERROR(OFFSET('セット情報（イレギュラーサンプル）'!$N$2,MATCH($G54,BカートセットID入力!$L$4:$L$150,0),COLUMN()-COLUMN($T49)),""))))</f>
        <v/>
      </c>
      <c r="V54" s="53" t="str">
        <f ca="1">IFERROR(OFFSET('セット情報(宅配便）'!$P$2,MATCH($G54,BカートセットID入力!$C$4:$C$150,0),COLUMN()-COLUMN($T49)),IFERROR(OFFSET('セット情報(業務便）'!$P$2,MATCH($G54,BカートセットID入力!$F$4:$F$150,0),COLUMN()-COLUMN($T49)),IFERROR(OFFSET('セット情報（サンプル）'!$N$2,MATCH($G54,BカートセットID入力!$I$4:$I$150,0),COLUMN()-COLUMN($T49)),IFERROR(OFFSET('セット情報（イレギュラーサンプル）'!$N$2,MATCH($G54,BカートセットID入力!$L$4:$L$150,0),COLUMN()-COLUMN($T49)),""))))</f>
        <v/>
      </c>
      <c r="W54" s="53" t="str">
        <f ca="1">IFERROR(OFFSET('セット情報(宅配便）'!$P$2,MATCH($G54,BカートセットID入力!$C$4:$C$150,0),COLUMN()-COLUMN($T49)),IFERROR(OFFSET('セット情報(業務便）'!$P$2,MATCH($G54,BカートセットID入力!$F$4:$F$150,0),COLUMN()-COLUMN($T49)),IFERROR(OFFSET('セット情報（サンプル）'!$N$2,MATCH($G54,BカートセットID入力!$I$4:$I$150,0),COLUMN()-COLUMN($T49)),IFERROR(OFFSET('セット情報（イレギュラーサンプル）'!$N$2,MATCH($G54,BカートセットID入力!$L$4:$L$150,0),COLUMN()-COLUMN($T49)),""))))</f>
        <v/>
      </c>
      <c r="X54" s="53" t="str">
        <f ca="1">IFERROR(OFFSET('セット情報(宅配便）'!$P$2,MATCH($G54,BカートセットID入力!$C$4:$C$150,0),COLUMN()-COLUMN($T49)),IFERROR(OFFSET('セット情報(業務便）'!$P$2,MATCH($G54,BカートセットID入力!$F$4:$F$150,0),COLUMN()-COLUMN($T49)),IFERROR(OFFSET('セット情報（サンプル）'!$N$2,MATCH($G54,BカートセットID入力!$I$4:$I$150,0),COLUMN()-COLUMN($T49)),IFERROR(OFFSET('セット情報（イレギュラーサンプル）'!$N$2,MATCH($G54,BカートセットID入力!$L$4:$L$150,0),COLUMN()-COLUMN($T49)),""))))</f>
        <v/>
      </c>
      <c r="Y54" s="53" t="str">
        <f ca="1">IFERROR(OFFSET('セット情報(宅配便）'!$P$2,MATCH($G54,BカートセットID入力!$C$4:$C$150,0),COLUMN()-COLUMN($T49)),IFERROR(OFFSET('セット情報(業務便）'!$P$2,MATCH($G54,BカートセットID入力!$F$4:$F$150,0),COLUMN()-COLUMN($T49)),IFERROR(OFFSET('セット情報（サンプル）'!$N$2,MATCH($G54,BカートセットID入力!$I$4:$I$150,0),COLUMN()-COLUMN($T49)),IFERROR(OFFSET('セット情報（イレギュラーサンプル）'!$N$2,MATCH($G54,BカートセットID入力!$L$4:$L$150,0),COLUMN()-COLUMN($T49)),""))))</f>
        <v/>
      </c>
      <c r="Z54" s="53" t="str">
        <f ca="1">IFERROR(OFFSET('セット情報(宅配便）'!$P$2,MATCH($G54,BカートセットID入力!$C$4:$C$150,0),COLUMN()-COLUMN($T49)),IFERROR(OFFSET('セット情報(業務便）'!$P$2,MATCH($G54,BカートセットID入力!$F$4:$F$150,0),COLUMN()-COLUMN($T49)),IFERROR(OFFSET('セット情報（サンプル）'!$N$2,MATCH($G54,BカートセットID入力!$I$4:$I$150,0),COLUMN()-COLUMN($T49)),IFERROR(OFFSET('セット情報（イレギュラーサンプル）'!$N$2,MATCH($G54,BカートセットID入力!$L$4:$L$150,0),COLUMN()-COLUMN($T49)),""))))</f>
        <v/>
      </c>
      <c r="AA54" s="53" t="str">
        <f ca="1">IFERROR(OFFSET('セット情報(宅配便）'!$P$2,MATCH($G54,BカートセットID入力!$C$4:$C$150,0),COLUMN()-COLUMN($T49)),IFERROR(OFFSET('セット情報(業務便）'!$P$2,MATCH($G54,BカートセットID入力!$F$4:$F$150,0),COLUMN()-COLUMN($T49)),IFERROR(OFFSET('セット情報（サンプル）'!$N$2,MATCH($G54,BカートセットID入力!$I$4:$I$150,0),COLUMN()-COLUMN($T49)),IFERROR(OFFSET('セット情報（イレギュラーサンプル）'!$N$2,MATCH($G54,BカートセットID入力!$L$4:$L$150,0),COLUMN()-COLUMN($T49)),""))))</f>
        <v/>
      </c>
      <c r="AB54" s="53" t="str">
        <f ca="1">IFERROR(OFFSET('セット情報(宅配便）'!$P$2,MATCH($G54,BカートセットID入力!$C$4:$C$150,0),COLUMN()-COLUMN($T49)),IFERROR(OFFSET('セット情報(業務便）'!$P$2,MATCH($G54,BカートセットID入力!$F$4:$F$150,0),COLUMN()-COLUMN($T49)),IFERROR(OFFSET('セット情報（サンプル）'!$N$2,MATCH($G54,BカートセットID入力!$I$4:$I$150,0),COLUMN()-COLUMN($T49)),IFERROR(OFFSET('セット情報（イレギュラーサンプル）'!$N$2,MATCH($G54,BカートセットID入力!$L$4:$L$150,0),COLUMN()-COLUMN($T49)),""))))</f>
        <v/>
      </c>
      <c r="AC54" s="53" t="str">
        <f ca="1">IFERROR(OFFSET('セット情報(宅配便）'!$P$2,MATCH($G54,BカートセットID入力!$C$4:$C$150,0),COLUMN()-COLUMN($T49)),IFERROR(OFFSET('セット情報(業務便）'!$P$2,MATCH($G54,BカートセットID入力!$F$4:$F$150,0),COLUMN()-COLUMN($T49)),IFERROR(OFFSET('セット情報（サンプル）'!$N$2,MATCH($G54,BカートセットID入力!$I$4:$I$150,0),COLUMN()-COLUMN($T49)),IFERROR(OFFSET('セット情報（イレギュラーサンプル）'!$N$2,MATCH($G54,BカートセットID入力!$L$4:$L$150,0),COLUMN()-COLUMN($T49)),""))))</f>
        <v/>
      </c>
      <c r="AD54" s="53" t="str">
        <f ca="1">IFERROR(OFFSET('セット情報(宅配便）'!$P$2,MATCH($G54,BカートセットID入力!$C$4:$C$150,0),COLUMN()-COLUMN($T49)),IFERROR(OFFSET('セット情報(業務便）'!$P$2,MATCH($G54,BカートセットID入力!$F$4:$F$150,0),COLUMN()-COLUMN($T49)),IFERROR(OFFSET('セット情報（サンプル）'!$N$2,MATCH($G54,BカートセットID入力!$I$4:$I$150,0),COLUMN()-COLUMN($T49)),IFERROR(OFFSET('セット情報（イレギュラーサンプル）'!$N$2,MATCH($G54,BカートセットID入力!$L$4:$L$150,0),COLUMN()-COLUMN($T49)),""))))</f>
        <v/>
      </c>
      <c r="AE54" s="53" t="str">
        <f ca="1">IFERROR(OFFSET('セット情報(宅配便）'!$P$2,MATCH($G54,BカートセットID入力!$C$4:$C$150,0),COLUMN()-COLUMN($T49)),IFERROR(OFFSET('セット情報(業務便）'!$P$2,MATCH($G54,BカートセットID入力!$F$4:$F$150,0),COLUMN()-COLUMN($T49)),IFERROR(OFFSET('セット情報（サンプル）'!$N$2,MATCH($G54,BカートセットID入力!$I$4:$I$150,0),COLUMN()-COLUMN($T49)),IFERROR(OFFSET('セット情報（イレギュラーサンプル）'!$N$2,MATCH($G54,BカートセットID入力!$L$4:$L$150,0),COLUMN()-COLUMN($T49)),""))))</f>
        <v/>
      </c>
      <c r="AF54" s="53" t="str">
        <f ca="1">IFERROR(OFFSET('セット情報(宅配便）'!$P$2,MATCH($G54,BカートセットID入力!$C$4:$C$150,0),COLUMN()-COLUMN($T49)),IFERROR(OFFSET('セット情報(業務便）'!$P$2,MATCH($G54,BカートセットID入力!$F$4:$F$150,0),COLUMN()-COLUMN($T49)),IFERROR(OFFSET('セット情報（サンプル）'!$N$2,MATCH($G54,BカートセットID入力!$I$4:$I$150,0),COLUMN()-COLUMN($T49)),IFERROR(OFFSET('セット情報（イレギュラーサンプル）'!$N$2,MATCH($G54,BカートセットID入力!$L$4:$L$150,0),COLUMN()-COLUMN($T49)),""))))</f>
        <v/>
      </c>
      <c r="AG54" s="53" t="str">
        <f ca="1">IFERROR(OFFSET('セット情報(宅配便）'!$P$2,MATCH($G54,BカートセットID入力!$C$4:$C$150,0),COLUMN()-COLUMN($T49)),IFERROR(OFFSET('セット情報(業務便）'!$P$2,MATCH($G54,BカートセットID入力!$F$4:$F$150,0),COLUMN()-COLUMN($T49)),IFERROR(OFFSET('セット情報（サンプル）'!$N$2,MATCH($G54,BカートセットID入力!$I$4:$I$150,0),COLUMN()-COLUMN($T49)),IFERROR(OFFSET('セット情報（イレギュラーサンプル）'!$N$2,MATCH($G54,BカートセットID入力!$L$4:$L$150,0),COLUMN()-COLUMN($T49)),""))))</f>
        <v/>
      </c>
      <c r="AH54" s="53" t="str">
        <f ca="1">IFERROR(OFFSET('セット情報(宅配便）'!$P$2,MATCH($G54,BカートセットID入力!$C$4:$C$150,0),COLUMN()-COLUMN($T49)),IFERROR(OFFSET('セット情報(業務便）'!$P$2,MATCH($G54,BカートセットID入力!$F$4:$F$150,0),COLUMN()-COLUMN($T49)),IFERROR(OFFSET('セット情報（サンプル）'!$N$2,MATCH($G54,BカートセットID入力!$I$4:$I$150,0),COLUMN()-COLUMN($T49)),IFERROR(OFFSET('セット情報（イレギュラーサンプル）'!$N$2,MATCH($G54,BカートセットID入力!$L$4:$L$150,0),COLUMN()-COLUMN($T49)),""))))</f>
        <v/>
      </c>
      <c r="AI54" s="53" t="str">
        <f ca="1">IFERROR(OFFSET('セット情報(宅配便）'!$P$2,MATCH($G54,BカートセットID入力!$C$4:$C$150,0),COLUMN()-COLUMN($T49)),IFERROR(OFFSET('セット情報(業務便）'!$P$2,MATCH($G54,BカートセットID入力!$F$4:$F$150,0),COLUMN()-COLUMN($T49)),IFERROR(OFFSET('セット情報（サンプル）'!$N$2,MATCH($G54,BカートセットID入力!$I$4:$I$150,0),COLUMN()-COLUMN($T49)),IFERROR(OFFSET('セット情報（イレギュラーサンプル）'!$N$2,MATCH($G54,BカートセットID入力!$L$4:$L$150,0),COLUMN()-COLUMN($T49)),""))))</f>
        <v/>
      </c>
      <c r="AJ54" s="53" t="str">
        <f ca="1">IFERROR(OFFSET('セット情報(宅配便）'!$P$2,MATCH($G54,BカートセットID入力!$C$4:$C$150,0),COLUMN()-COLUMN($T49)),IFERROR(OFFSET('セット情報(業務便）'!$P$2,MATCH($G54,BカートセットID入力!$F$4:$F$150,0),COLUMN()-COLUMN($T49)),IFERROR(OFFSET('セット情報（サンプル）'!$N$2,MATCH($G54,BカートセットID入力!$I$4:$I$150,0),COLUMN()-COLUMN($T49)),IFERROR(OFFSET('セット情報（イレギュラーサンプル）'!$N$2,MATCH($G54,BカートセットID入力!$L$4:$L$150,0),COLUMN()-COLUMN($T49)),""))))</f>
        <v/>
      </c>
      <c r="AK54" s="53" t="str">
        <f ca="1">IFERROR(OFFSET('セット情報(宅配便）'!$P$2,MATCH($G54,BカートセットID入力!$C$4:$C$150,0),COLUMN()-COLUMN($T49)),IFERROR(OFFSET('セット情報(業務便）'!$P$2,MATCH($G54,BカートセットID入力!$F$4:$F$150,0),COLUMN()-COLUMN($T49)),IFERROR(OFFSET('セット情報（サンプル）'!$N$2,MATCH($G54,BカートセットID入力!$I$4:$I$150,0),COLUMN()-COLUMN($T49)),IFERROR(OFFSET('セット情報（イレギュラーサンプル）'!$N$2,MATCH($G54,BカートセットID入力!$L$4:$L$150,0),COLUMN()-COLUMN($T49)),""))))</f>
        <v/>
      </c>
      <c r="AL54" s="53" t="str">
        <f ca="1">IFERROR(OFFSET('セット情報(宅配便）'!$P$2,MATCH($G54,BカートセットID入力!$C$4:$C$150,0),COLUMN()-COLUMN($T49)),IFERROR(OFFSET('セット情報(業務便）'!$P$2,MATCH($G54,BカートセットID入力!$F$4:$F$150,0),COLUMN()-COLUMN($T49)),IFERROR(OFFSET('セット情報（サンプル）'!$N$2,MATCH($G54,BカートセットID入力!$I$4:$I$150,0),COLUMN()-COLUMN($T49)),IFERROR(OFFSET('セット情報（イレギュラーサンプル）'!$N$2,MATCH($G54,BカートセットID入力!$L$4:$L$150,0),COLUMN()-COLUMN($T49)),""))))</f>
        <v/>
      </c>
      <c r="AM54" s="53" t="str">
        <f ca="1">IFERROR(OFFSET('セット情報(宅配便）'!$P$2,MATCH($G54,BカートセットID入力!$C$4:$C$150,0),COLUMN()-COLUMN($T49)),IFERROR(OFFSET('セット情報(業務便）'!$P$2,MATCH($G54,BカートセットID入力!$F$4:$F$150,0),COLUMN()-COLUMN($T49)),IFERROR(OFFSET('セット情報（サンプル）'!$N$2,MATCH($G54,BカートセットID入力!$I$4:$I$150,0),COLUMN()-COLUMN($T49)),IFERROR(OFFSET('セット情報（イレギュラーサンプル）'!$N$2,MATCH($G54,BカートセットID入力!$L$4:$L$150,0),COLUMN()-COLUMN($T49)),""))))</f>
        <v/>
      </c>
      <c r="AN54" s="53" t="str">
        <f ca="1">IFERROR(OFFSET('セット情報(宅配便）'!$P$2,MATCH($G54,BカートセットID入力!$C$4:$C$150,0),COLUMN()-COLUMN($T49)),IFERROR(OFFSET('セット情報(業務便）'!$P$2,MATCH($G54,BカートセットID入力!$F$4:$F$150,0),COLUMN()-COLUMN($T49)),IFERROR(OFFSET('セット情報（サンプル）'!$N$2,MATCH($G54,BカートセットID入力!$I$4:$I$150,0),COLUMN()-COLUMN($T49)),IFERROR(OFFSET('セット情報（イレギュラーサンプル）'!$N$2,MATCH($G54,BカートセットID入力!$L$4:$L$150,0),COLUMN()-COLUMN($T49)),""))))</f>
        <v/>
      </c>
      <c r="AO54" s="53" t="str">
        <f ca="1">IFERROR(OFFSET('セット情報(宅配便）'!$P$2,MATCH($G54,BカートセットID入力!$C$4:$C$150,0),COLUMN()-COLUMN($T49)),IFERROR(OFFSET('セット情報(業務便）'!$P$2,MATCH($G54,BカートセットID入力!$F$4:$F$150,0),COLUMN()-COLUMN($T49)),IFERROR(OFFSET('セット情報（サンプル）'!$N$2,MATCH($G54,BカートセットID入力!$I$4:$I$150,0),COLUMN()-COLUMN($T49)),IFERROR(OFFSET('セット情報（イレギュラーサンプル）'!$N$2,MATCH($G54,BカートセットID入力!$L$4:$L$150,0),COLUMN()-COLUMN($T49)),""))))</f>
        <v/>
      </c>
      <c r="AP54" s="53" t="str">
        <f ca="1">IFERROR(OFFSET('セット情報(宅配便）'!$P$2,MATCH($G54,BカートセットID入力!$C$4:$C$150,0),COLUMN()-COLUMN($T49)),IFERROR(OFFSET('セット情報(業務便）'!$P$2,MATCH($G54,BカートセットID入力!$F$4:$F$150,0),COLUMN()-COLUMN($T49)),IFERROR(OFFSET('セット情報（サンプル）'!$N$2,MATCH($G54,BカートセットID入力!$I$4:$I$150,0),COLUMN()-COLUMN($T49)),IFERROR(OFFSET('セット情報（イレギュラーサンプル）'!$N$2,MATCH($G54,BカートセットID入力!$L$4:$L$150,0),COLUMN()-COLUMN($T49)),""))))</f>
        <v/>
      </c>
      <c r="AQ54" s="53" t="str">
        <f ca="1">IFERROR(OFFSET('セット情報(宅配便）'!$P$2,MATCH($G54,BカートセットID入力!$C$4:$C$150,0),COLUMN()-COLUMN($T49)),IFERROR(OFFSET('セット情報(業務便）'!$P$2,MATCH($G54,BカートセットID入力!$F$4:$F$150,0),COLUMN()-COLUMN($T49)),IFERROR(OFFSET('セット情報（サンプル）'!$N$2,MATCH($G54,BカートセットID入力!$I$4:$I$150,0),COLUMN()-COLUMN($T49)),IFERROR(OFFSET('セット情報（イレギュラーサンプル）'!$N$2,MATCH($G54,BカートセットID入力!$L$4:$L$150,0),COLUMN()-COLUMN($T49)),""))))</f>
        <v/>
      </c>
      <c r="AR54" s="53" t="str">
        <f ca="1">IFERROR(OFFSET('セット情報(宅配便）'!$P$2,MATCH($G54,BカートセットID入力!$C$4:$C$150,0),COLUMN()-COLUMN($T49)),IFERROR(OFFSET('セット情報(業務便）'!$P$2,MATCH($G54,BカートセットID入力!$F$4:$F$150,0),COLUMN()-COLUMN($T49)),IFERROR(OFFSET('セット情報（サンプル）'!$N$2,MATCH($G54,BカートセットID入力!$I$4:$I$150,0),COLUMN()-COLUMN($T49)),IFERROR(OFFSET('セット情報（イレギュラーサンプル）'!$N$2,MATCH($G54,BカートセットID入力!$L$4:$L$150,0),COLUMN()-COLUMN($T49)),""))))</f>
        <v/>
      </c>
      <c r="AS54" s="53" t="str">
        <f ca="1">IFERROR(OFFSET('セット情報(宅配便）'!$P$2,MATCH($G54,BカートセットID入力!$C$4:$C$150,0),COLUMN()-COLUMN($T49)),IFERROR(OFFSET('セット情報(業務便）'!$P$2,MATCH($G54,BカートセットID入力!$F$4:$F$150,0),COLUMN()-COLUMN($T49)),IFERROR(OFFSET('セット情報（サンプル）'!$N$2,MATCH($G54,BカートセットID入力!$I$4:$I$150,0),COLUMN()-COLUMN($T49)),IFERROR(OFFSET('セット情報（イレギュラーサンプル）'!$N$2,MATCH($G54,BカートセットID入力!$L$4:$L$150,0),COLUMN()-COLUMN($T49)),""))))</f>
        <v/>
      </c>
    </row>
    <row r="55" spans="1:45">
      <c r="A55" s="53" t="str">
        <f>IF(ISBLANK(現行セット情報CSV!A55),"",現行セット情報CSV!A55)</f>
        <v/>
      </c>
      <c r="B55" s="53" t="str">
        <f>IF(ISBLANK(現行セット情報CSV!B55),"",現行セット情報CSV!B55)</f>
        <v/>
      </c>
      <c r="C55" s="53" t="str">
        <f>IF(ISBLANK(現行セット情報CSV!C55),"",現行セット情報CSV!C55)</f>
        <v/>
      </c>
      <c r="D55" s="53" t="str">
        <f>IF(ISBLANK(現行セット情報CSV!D55),"",現行セット情報CSV!D55)</f>
        <v/>
      </c>
      <c r="E55" s="53" t="str">
        <f>IF(ISBLANK(現行セット情報CSV!E55),"",現行セット情報CSV!E55)</f>
        <v/>
      </c>
      <c r="F55" s="53" t="str">
        <f>IF(ISBLANK(現行セット情報CSV!F55),"",現行セット情報CSV!F55)</f>
        <v/>
      </c>
      <c r="G55" s="53" t="str">
        <f>IF(ISBLANK(現行セット情報CSV!G55),"",現行セット情報CSV!G55)</f>
        <v/>
      </c>
      <c r="H55" s="53" t="str">
        <f>IF(ISBLANK(現行セット情報CSV!H55),"",現行セット情報CSV!H55)</f>
        <v/>
      </c>
      <c r="I55" s="53" t="str">
        <f>IF(ISBLANK(現行セット情報CSV!I55),"",現行セット情報CSV!I55)</f>
        <v/>
      </c>
      <c r="J55" s="53" t="str">
        <f>IF(ISBLANK(現行セット情報CSV!J55),"",現行セット情報CSV!J55)</f>
        <v/>
      </c>
      <c r="K55" s="53" t="str">
        <f>IF(ISBLANK(現行セット情報CSV!K55),"",現行セット情報CSV!K55)</f>
        <v/>
      </c>
      <c r="L55" s="53" t="str">
        <f>IF(ISBLANK(現行セット情報CSV!L55),"",現行セット情報CSV!L55)</f>
        <v/>
      </c>
      <c r="M55" s="53" t="str">
        <f>IF(ISBLANK(現行セット情報CSV!M55),"",現行セット情報CSV!M55)</f>
        <v/>
      </c>
      <c r="N55" s="53" t="str">
        <f>IF(ISBLANK(現行セット情報CSV!N55),"",現行セット情報CSV!N55)</f>
        <v/>
      </c>
      <c r="O55" s="53" t="str">
        <f>IF(ISBLANK(現行セット情報CSV!O55),"",現行セット情報CSV!O55)</f>
        <v/>
      </c>
      <c r="P55" s="53" t="str">
        <f>IF(ISBLANK(現行セット情報CSV!P55),"",現行セット情報CSV!P55)</f>
        <v/>
      </c>
      <c r="Q55" s="53" t="str">
        <f>IF(ISBLANK(現行セット情報CSV!Q55),"",現行セット情報CSV!Q55)</f>
        <v/>
      </c>
      <c r="R55" s="53" t="str">
        <f>IF(ISBLANK(現行セット情報CSV!R55),"",現行セット情報CSV!R55)</f>
        <v/>
      </c>
      <c r="S55" s="53" t="str">
        <f>IF(ISBLANK(現行セット情報CSV!S55),"",現行セット情報CSV!S55)</f>
        <v/>
      </c>
      <c r="T55" s="53" t="str">
        <f ca="1">IFERROR(OFFSET('セット情報(宅配便）'!$P$2,MATCH($G55,BカートセットID入力!$C$4:$C$150,0),COLUMN()-COLUMN($T50)),IFERROR(OFFSET('セット情報(業務便）'!$P$2,MATCH($G55,BカートセットID入力!$F$4:$F$150,0),COLUMN()-COLUMN($T50)),IFERROR(OFFSET('セット情報（サンプル）'!$N$2,MATCH($G55,BカートセットID入力!$I$4:$I$150,0),COLUMN()-COLUMN($T50)),IFERROR(OFFSET('セット情報（イレギュラーサンプル）'!$N$2,MATCH($G55,BカートセットID入力!$L$4:$L$150,0),COLUMN()-COLUMN($T50)),""))))</f>
        <v/>
      </c>
      <c r="U55" s="53" t="str">
        <f ca="1">IFERROR(OFFSET('セット情報(宅配便）'!$P$2,MATCH($G55,BカートセットID入力!$C$4:$C$150,0),COLUMN()-COLUMN($T50)),IFERROR(OFFSET('セット情報(業務便）'!$P$2,MATCH($G55,BカートセットID入力!$F$4:$F$150,0),COLUMN()-COLUMN($T50)),IFERROR(OFFSET('セット情報（サンプル）'!$N$2,MATCH($G55,BカートセットID入力!$I$4:$I$150,0),COLUMN()-COLUMN($T50)),IFERROR(OFFSET('セット情報（イレギュラーサンプル）'!$N$2,MATCH($G55,BカートセットID入力!$L$4:$L$150,0),COLUMN()-COLUMN($T50)),""))))</f>
        <v/>
      </c>
      <c r="V55" s="53" t="str">
        <f ca="1">IFERROR(OFFSET('セット情報(宅配便）'!$P$2,MATCH($G55,BカートセットID入力!$C$4:$C$150,0),COLUMN()-COLUMN($T50)),IFERROR(OFFSET('セット情報(業務便）'!$P$2,MATCH($G55,BカートセットID入力!$F$4:$F$150,0),COLUMN()-COLUMN($T50)),IFERROR(OFFSET('セット情報（サンプル）'!$N$2,MATCH($G55,BカートセットID入力!$I$4:$I$150,0),COLUMN()-COLUMN($T50)),IFERROR(OFFSET('セット情報（イレギュラーサンプル）'!$N$2,MATCH($G55,BカートセットID入力!$L$4:$L$150,0),COLUMN()-COLUMN($T50)),""))))</f>
        <v/>
      </c>
      <c r="W55" s="53" t="str">
        <f ca="1">IFERROR(OFFSET('セット情報(宅配便）'!$P$2,MATCH($G55,BカートセットID入力!$C$4:$C$150,0),COLUMN()-COLUMN($T50)),IFERROR(OFFSET('セット情報(業務便）'!$P$2,MATCH($G55,BカートセットID入力!$F$4:$F$150,0),COLUMN()-COLUMN($T50)),IFERROR(OFFSET('セット情報（サンプル）'!$N$2,MATCH($G55,BカートセットID入力!$I$4:$I$150,0),COLUMN()-COLUMN($T50)),IFERROR(OFFSET('セット情報（イレギュラーサンプル）'!$N$2,MATCH($G55,BカートセットID入力!$L$4:$L$150,0),COLUMN()-COLUMN($T50)),""))))</f>
        <v/>
      </c>
      <c r="X55" s="53" t="str">
        <f ca="1">IFERROR(OFFSET('セット情報(宅配便）'!$P$2,MATCH($G55,BカートセットID入力!$C$4:$C$150,0),COLUMN()-COLUMN($T50)),IFERROR(OFFSET('セット情報(業務便）'!$P$2,MATCH($G55,BカートセットID入力!$F$4:$F$150,0),COLUMN()-COLUMN($T50)),IFERROR(OFFSET('セット情報（サンプル）'!$N$2,MATCH($G55,BカートセットID入力!$I$4:$I$150,0),COLUMN()-COLUMN($T50)),IFERROR(OFFSET('セット情報（イレギュラーサンプル）'!$N$2,MATCH($G55,BカートセットID入力!$L$4:$L$150,0),COLUMN()-COLUMN($T50)),""))))</f>
        <v/>
      </c>
      <c r="Y55" s="53" t="str">
        <f ca="1">IFERROR(OFFSET('セット情報(宅配便）'!$P$2,MATCH($G55,BカートセットID入力!$C$4:$C$150,0),COLUMN()-COLUMN($T50)),IFERROR(OFFSET('セット情報(業務便）'!$P$2,MATCH($G55,BカートセットID入力!$F$4:$F$150,0),COLUMN()-COLUMN($T50)),IFERROR(OFFSET('セット情報（サンプル）'!$N$2,MATCH($G55,BカートセットID入力!$I$4:$I$150,0),COLUMN()-COLUMN($T50)),IFERROR(OFFSET('セット情報（イレギュラーサンプル）'!$N$2,MATCH($G55,BカートセットID入力!$L$4:$L$150,0),COLUMN()-COLUMN($T50)),""))))</f>
        <v/>
      </c>
      <c r="Z55" s="53" t="str">
        <f ca="1">IFERROR(OFFSET('セット情報(宅配便）'!$P$2,MATCH($G55,BカートセットID入力!$C$4:$C$150,0),COLUMN()-COLUMN($T50)),IFERROR(OFFSET('セット情報(業務便）'!$P$2,MATCH($G55,BカートセットID入力!$F$4:$F$150,0),COLUMN()-COLUMN($T50)),IFERROR(OFFSET('セット情報（サンプル）'!$N$2,MATCH($G55,BカートセットID入力!$I$4:$I$150,0),COLUMN()-COLUMN($T50)),IFERROR(OFFSET('セット情報（イレギュラーサンプル）'!$N$2,MATCH($G55,BカートセットID入力!$L$4:$L$150,0),COLUMN()-COLUMN($T50)),""))))</f>
        <v/>
      </c>
      <c r="AA55" s="53" t="str">
        <f ca="1">IFERROR(OFFSET('セット情報(宅配便）'!$P$2,MATCH($G55,BカートセットID入力!$C$4:$C$150,0),COLUMN()-COLUMN($T50)),IFERROR(OFFSET('セット情報(業務便）'!$P$2,MATCH($G55,BカートセットID入力!$F$4:$F$150,0),COLUMN()-COLUMN($T50)),IFERROR(OFFSET('セット情報（サンプル）'!$N$2,MATCH($G55,BカートセットID入力!$I$4:$I$150,0),COLUMN()-COLUMN($T50)),IFERROR(OFFSET('セット情報（イレギュラーサンプル）'!$N$2,MATCH($G55,BカートセットID入力!$L$4:$L$150,0),COLUMN()-COLUMN($T50)),""))))</f>
        <v/>
      </c>
      <c r="AB55" s="53" t="str">
        <f ca="1">IFERROR(OFFSET('セット情報(宅配便）'!$P$2,MATCH($G55,BカートセットID入力!$C$4:$C$150,0),COLUMN()-COLUMN($T50)),IFERROR(OFFSET('セット情報(業務便）'!$P$2,MATCH($G55,BカートセットID入力!$F$4:$F$150,0),COLUMN()-COLUMN($T50)),IFERROR(OFFSET('セット情報（サンプル）'!$N$2,MATCH($G55,BカートセットID入力!$I$4:$I$150,0),COLUMN()-COLUMN($T50)),IFERROR(OFFSET('セット情報（イレギュラーサンプル）'!$N$2,MATCH($G55,BカートセットID入力!$L$4:$L$150,0),COLUMN()-COLUMN($T50)),""))))</f>
        <v/>
      </c>
      <c r="AC55" s="53" t="str">
        <f ca="1">IFERROR(OFFSET('セット情報(宅配便）'!$P$2,MATCH($G55,BカートセットID入力!$C$4:$C$150,0),COLUMN()-COLUMN($T50)),IFERROR(OFFSET('セット情報(業務便）'!$P$2,MATCH($G55,BカートセットID入力!$F$4:$F$150,0),COLUMN()-COLUMN($T50)),IFERROR(OFFSET('セット情報（サンプル）'!$N$2,MATCH($G55,BカートセットID入力!$I$4:$I$150,0),COLUMN()-COLUMN($T50)),IFERROR(OFFSET('セット情報（イレギュラーサンプル）'!$N$2,MATCH($G55,BカートセットID入力!$L$4:$L$150,0),COLUMN()-COLUMN($T50)),""))))</f>
        <v/>
      </c>
      <c r="AD55" s="53" t="str">
        <f ca="1">IFERROR(OFFSET('セット情報(宅配便）'!$P$2,MATCH($G55,BカートセットID入力!$C$4:$C$150,0),COLUMN()-COLUMN($T50)),IFERROR(OFFSET('セット情報(業務便）'!$P$2,MATCH($G55,BカートセットID入力!$F$4:$F$150,0),COLUMN()-COLUMN($T50)),IFERROR(OFFSET('セット情報（サンプル）'!$N$2,MATCH($G55,BカートセットID入力!$I$4:$I$150,0),COLUMN()-COLUMN($T50)),IFERROR(OFFSET('セット情報（イレギュラーサンプル）'!$N$2,MATCH($G55,BカートセットID入力!$L$4:$L$150,0),COLUMN()-COLUMN($T50)),""))))</f>
        <v/>
      </c>
      <c r="AE55" s="53" t="str">
        <f ca="1">IFERROR(OFFSET('セット情報(宅配便）'!$P$2,MATCH($G55,BカートセットID入力!$C$4:$C$150,0),COLUMN()-COLUMN($T50)),IFERROR(OFFSET('セット情報(業務便）'!$P$2,MATCH($G55,BカートセットID入力!$F$4:$F$150,0),COLUMN()-COLUMN($T50)),IFERROR(OFFSET('セット情報（サンプル）'!$N$2,MATCH($G55,BカートセットID入力!$I$4:$I$150,0),COLUMN()-COLUMN($T50)),IFERROR(OFFSET('セット情報（イレギュラーサンプル）'!$N$2,MATCH($G55,BカートセットID入力!$L$4:$L$150,0),COLUMN()-COLUMN($T50)),""))))</f>
        <v/>
      </c>
      <c r="AF55" s="53" t="str">
        <f ca="1">IFERROR(OFFSET('セット情報(宅配便）'!$P$2,MATCH($G55,BカートセットID入力!$C$4:$C$150,0),COLUMN()-COLUMN($T50)),IFERROR(OFFSET('セット情報(業務便）'!$P$2,MATCH($G55,BカートセットID入力!$F$4:$F$150,0),COLUMN()-COLUMN($T50)),IFERROR(OFFSET('セット情報（サンプル）'!$N$2,MATCH($G55,BカートセットID入力!$I$4:$I$150,0),COLUMN()-COLUMN($T50)),IFERROR(OFFSET('セット情報（イレギュラーサンプル）'!$N$2,MATCH($G55,BカートセットID入力!$L$4:$L$150,0),COLUMN()-COLUMN($T50)),""))))</f>
        <v/>
      </c>
      <c r="AG55" s="53" t="str">
        <f ca="1">IFERROR(OFFSET('セット情報(宅配便）'!$P$2,MATCH($G55,BカートセットID入力!$C$4:$C$150,0),COLUMN()-COLUMN($T50)),IFERROR(OFFSET('セット情報(業務便）'!$P$2,MATCH($G55,BカートセットID入力!$F$4:$F$150,0),COLUMN()-COLUMN($T50)),IFERROR(OFFSET('セット情報（サンプル）'!$N$2,MATCH($G55,BカートセットID入力!$I$4:$I$150,0),COLUMN()-COLUMN($T50)),IFERROR(OFFSET('セット情報（イレギュラーサンプル）'!$N$2,MATCH($G55,BカートセットID入力!$L$4:$L$150,0),COLUMN()-COLUMN($T50)),""))))</f>
        <v/>
      </c>
      <c r="AH55" s="53" t="str">
        <f ca="1">IFERROR(OFFSET('セット情報(宅配便）'!$P$2,MATCH($G55,BカートセットID入力!$C$4:$C$150,0),COLUMN()-COLUMN($T50)),IFERROR(OFFSET('セット情報(業務便）'!$P$2,MATCH($G55,BカートセットID入力!$F$4:$F$150,0),COLUMN()-COLUMN($T50)),IFERROR(OFFSET('セット情報（サンプル）'!$N$2,MATCH($G55,BカートセットID入力!$I$4:$I$150,0),COLUMN()-COLUMN($T50)),IFERROR(OFFSET('セット情報（イレギュラーサンプル）'!$N$2,MATCH($G55,BカートセットID入力!$L$4:$L$150,0),COLUMN()-COLUMN($T50)),""))))</f>
        <v/>
      </c>
      <c r="AI55" s="53" t="str">
        <f ca="1">IFERROR(OFFSET('セット情報(宅配便）'!$P$2,MATCH($G55,BカートセットID入力!$C$4:$C$150,0),COLUMN()-COLUMN($T50)),IFERROR(OFFSET('セット情報(業務便）'!$P$2,MATCH($G55,BカートセットID入力!$F$4:$F$150,0),COLUMN()-COLUMN($T50)),IFERROR(OFFSET('セット情報（サンプル）'!$N$2,MATCH($G55,BカートセットID入力!$I$4:$I$150,0),COLUMN()-COLUMN($T50)),IFERROR(OFFSET('セット情報（イレギュラーサンプル）'!$N$2,MATCH($G55,BカートセットID入力!$L$4:$L$150,0),COLUMN()-COLUMN($T50)),""))))</f>
        <v/>
      </c>
      <c r="AJ55" s="53" t="str">
        <f ca="1">IFERROR(OFFSET('セット情報(宅配便）'!$P$2,MATCH($G55,BカートセットID入力!$C$4:$C$150,0),COLUMN()-COLUMN($T50)),IFERROR(OFFSET('セット情報(業務便）'!$P$2,MATCH($G55,BカートセットID入力!$F$4:$F$150,0),COLUMN()-COLUMN($T50)),IFERROR(OFFSET('セット情報（サンプル）'!$N$2,MATCH($G55,BカートセットID入力!$I$4:$I$150,0),COLUMN()-COLUMN($T50)),IFERROR(OFFSET('セット情報（イレギュラーサンプル）'!$N$2,MATCH($G55,BカートセットID入力!$L$4:$L$150,0),COLUMN()-COLUMN($T50)),""))))</f>
        <v/>
      </c>
      <c r="AK55" s="53" t="str">
        <f ca="1">IFERROR(OFFSET('セット情報(宅配便）'!$P$2,MATCH($G55,BカートセットID入力!$C$4:$C$150,0),COLUMN()-COLUMN($T50)),IFERROR(OFFSET('セット情報(業務便）'!$P$2,MATCH($G55,BカートセットID入力!$F$4:$F$150,0),COLUMN()-COLUMN($T50)),IFERROR(OFFSET('セット情報（サンプル）'!$N$2,MATCH($G55,BカートセットID入力!$I$4:$I$150,0),COLUMN()-COLUMN($T50)),IFERROR(OFFSET('セット情報（イレギュラーサンプル）'!$N$2,MATCH($G55,BカートセットID入力!$L$4:$L$150,0),COLUMN()-COLUMN($T50)),""))))</f>
        <v/>
      </c>
      <c r="AL55" s="53" t="str">
        <f ca="1">IFERROR(OFFSET('セット情報(宅配便）'!$P$2,MATCH($G55,BカートセットID入力!$C$4:$C$150,0),COLUMN()-COLUMN($T50)),IFERROR(OFFSET('セット情報(業務便）'!$P$2,MATCH($G55,BカートセットID入力!$F$4:$F$150,0),COLUMN()-COLUMN($T50)),IFERROR(OFFSET('セット情報（サンプル）'!$N$2,MATCH($G55,BカートセットID入力!$I$4:$I$150,0),COLUMN()-COLUMN($T50)),IFERROR(OFFSET('セット情報（イレギュラーサンプル）'!$N$2,MATCH($G55,BカートセットID入力!$L$4:$L$150,0),COLUMN()-COLUMN($T50)),""))))</f>
        <v/>
      </c>
      <c r="AM55" s="53" t="str">
        <f ca="1">IFERROR(OFFSET('セット情報(宅配便）'!$P$2,MATCH($G55,BカートセットID入力!$C$4:$C$150,0),COLUMN()-COLUMN($T50)),IFERROR(OFFSET('セット情報(業務便）'!$P$2,MATCH($G55,BカートセットID入力!$F$4:$F$150,0),COLUMN()-COLUMN($T50)),IFERROR(OFFSET('セット情報（サンプル）'!$N$2,MATCH($G55,BカートセットID入力!$I$4:$I$150,0),COLUMN()-COLUMN($T50)),IFERROR(OFFSET('セット情報（イレギュラーサンプル）'!$N$2,MATCH($G55,BカートセットID入力!$L$4:$L$150,0),COLUMN()-COLUMN($T50)),""))))</f>
        <v/>
      </c>
      <c r="AN55" s="53" t="str">
        <f ca="1">IFERROR(OFFSET('セット情報(宅配便）'!$P$2,MATCH($G55,BカートセットID入力!$C$4:$C$150,0),COLUMN()-COLUMN($T50)),IFERROR(OFFSET('セット情報(業務便）'!$P$2,MATCH($G55,BカートセットID入力!$F$4:$F$150,0),COLUMN()-COLUMN($T50)),IFERROR(OFFSET('セット情報（サンプル）'!$N$2,MATCH($G55,BカートセットID入力!$I$4:$I$150,0),COLUMN()-COLUMN($T50)),IFERROR(OFFSET('セット情報（イレギュラーサンプル）'!$N$2,MATCH($G55,BカートセットID入力!$L$4:$L$150,0),COLUMN()-COLUMN($T50)),""))))</f>
        <v/>
      </c>
      <c r="AO55" s="53" t="str">
        <f ca="1">IFERROR(OFFSET('セット情報(宅配便）'!$P$2,MATCH($G55,BカートセットID入力!$C$4:$C$150,0),COLUMN()-COLUMN($T50)),IFERROR(OFFSET('セット情報(業務便）'!$P$2,MATCH($G55,BカートセットID入力!$F$4:$F$150,0),COLUMN()-COLUMN($T50)),IFERROR(OFFSET('セット情報（サンプル）'!$N$2,MATCH($G55,BカートセットID入力!$I$4:$I$150,0),COLUMN()-COLUMN($T50)),IFERROR(OFFSET('セット情報（イレギュラーサンプル）'!$N$2,MATCH($G55,BカートセットID入力!$L$4:$L$150,0),COLUMN()-COLUMN($T50)),""))))</f>
        <v/>
      </c>
      <c r="AP55" s="53" t="str">
        <f ca="1">IFERROR(OFFSET('セット情報(宅配便）'!$P$2,MATCH($G55,BカートセットID入力!$C$4:$C$150,0),COLUMN()-COLUMN($T50)),IFERROR(OFFSET('セット情報(業務便）'!$P$2,MATCH($G55,BカートセットID入力!$F$4:$F$150,0),COLUMN()-COLUMN($T50)),IFERROR(OFFSET('セット情報（サンプル）'!$N$2,MATCH($G55,BカートセットID入力!$I$4:$I$150,0),COLUMN()-COLUMN($T50)),IFERROR(OFFSET('セット情報（イレギュラーサンプル）'!$N$2,MATCH($G55,BカートセットID入力!$L$4:$L$150,0),COLUMN()-COLUMN($T50)),""))))</f>
        <v/>
      </c>
      <c r="AQ55" s="53" t="str">
        <f ca="1">IFERROR(OFFSET('セット情報(宅配便）'!$P$2,MATCH($G55,BカートセットID入力!$C$4:$C$150,0),COLUMN()-COLUMN($T50)),IFERROR(OFFSET('セット情報(業務便）'!$P$2,MATCH($G55,BカートセットID入力!$F$4:$F$150,0),COLUMN()-COLUMN($T50)),IFERROR(OFFSET('セット情報（サンプル）'!$N$2,MATCH($G55,BカートセットID入力!$I$4:$I$150,0),COLUMN()-COLUMN($T50)),IFERROR(OFFSET('セット情報（イレギュラーサンプル）'!$N$2,MATCH($G55,BカートセットID入力!$L$4:$L$150,0),COLUMN()-COLUMN($T50)),""))))</f>
        <v/>
      </c>
      <c r="AR55" s="53" t="str">
        <f ca="1">IFERROR(OFFSET('セット情報(宅配便）'!$P$2,MATCH($G55,BカートセットID入力!$C$4:$C$150,0),COLUMN()-COLUMN($T50)),IFERROR(OFFSET('セット情報(業務便）'!$P$2,MATCH($G55,BカートセットID入力!$F$4:$F$150,0),COLUMN()-COLUMN($T50)),IFERROR(OFFSET('セット情報（サンプル）'!$N$2,MATCH($G55,BカートセットID入力!$I$4:$I$150,0),COLUMN()-COLUMN($T50)),IFERROR(OFFSET('セット情報（イレギュラーサンプル）'!$N$2,MATCH($G55,BカートセットID入力!$L$4:$L$150,0),COLUMN()-COLUMN($T50)),""))))</f>
        <v/>
      </c>
      <c r="AS55" s="53" t="str">
        <f ca="1">IFERROR(OFFSET('セット情報(宅配便）'!$P$2,MATCH($G55,BカートセットID入力!$C$4:$C$150,0),COLUMN()-COLUMN($T50)),IFERROR(OFFSET('セット情報(業務便）'!$P$2,MATCH($G55,BカートセットID入力!$F$4:$F$150,0),COLUMN()-COLUMN($T50)),IFERROR(OFFSET('セット情報（サンプル）'!$N$2,MATCH($G55,BカートセットID入力!$I$4:$I$150,0),COLUMN()-COLUMN($T50)),IFERROR(OFFSET('セット情報（イレギュラーサンプル）'!$N$2,MATCH($G55,BカートセットID入力!$L$4:$L$150,0),COLUMN()-COLUMN($T50)),""))))</f>
        <v/>
      </c>
    </row>
    <row r="56" spans="1:45">
      <c r="A56" s="53" t="str">
        <f>IF(ISBLANK(現行セット情報CSV!A56),"",現行セット情報CSV!A56)</f>
        <v/>
      </c>
      <c r="B56" s="53" t="str">
        <f>IF(ISBLANK(現行セット情報CSV!B56),"",現行セット情報CSV!B56)</f>
        <v/>
      </c>
      <c r="C56" s="53" t="str">
        <f>IF(ISBLANK(現行セット情報CSV!C56),"",現行セット情報CSV!C56)</f>
        <v/>
      </c>
      <c r="D56" s="53" t="str">
        <f>IF(ISBLANK(現行セット情報CSV!D56),"",現行セット情報CSV!D56)</f>
        <v/>
      </c>
      <c r="E56" s="53" t="str">
        <f>IF(ISBLANK(現行セット情報CSV!E56),"",現行セット情報CSV!E56)</f>
        <v/>
      </c>
      <c r="F56" s="53" t="str">
        <f>IF(ISBLANK(現行セット情報CSV!F56),"",現行セット情報CSV!F56)</f>
        <v/>
      </c>
      <c r="G56" s="53" t="str">
        <f>IF(ISBLANK(現行セット情報CSV!G56),"",現行セット情報CSV!G56)</f>
        <v/>
      </c>
      <c r="H56" s="53" t="str">
        <f>IF(ISBLANK(現行セット情報CSV!H56),"",現行セット情報CSV!H56)</f>
        <v/>
      </c>
      <c r="I56" s="53" t="str">
        <f>IF(ISBLANK(現行セット情報CSV!I56),"",現行セット情報CSV!I56)</f>
        <v/>
      </c>
      <c r="J56" s="53" t="str">
        <f>IF(ISBLANK(現行セット情報CSV!J56),"",現行セット情報CSV!J56)</f>
        <v/>
      </c>
      <c r="K56" s="53" t="str">
        <f>IF(ISBLANK(現行セット情報CSV!K56),"",現行セット情報CSV!K56)</f>
        <v/>
      </c>
      <c r="L56" s="53" t="str">
        <f>IF(ISBLANK(現行セット情報CSV!L56),"",現行セット情報CSV!L56)</f>
        <v/>
      </c>
      <c r="M56" s="53" t="str">
        <f>IF(ISBLANK(現行セット情報CSV!M56),"",現行セット情報CSV!M56)</f>
        <v/>
      </c>
      <c r="N56" s="53" t="str">
        <f>IF(ISBLANK(現行セット情報CSV!N56),"",現行セット情報CSV!N56)</f>
        <v/>
      </c>
      <c r="O56" s="53" t="str">
        <f>IF(ISBLANK(現行セット情報CSV!O56),"",現行セット情報CSV!O56)</f>
        <v/>
      </c>
      <c r="P56" s="53" t="str">
        <f>IF(ISBLANK(現行セット情報CSV!P56),"",現行セット情報CSV!P56)</f>
        <v/>
      </c>
      <c r="Q56" s="53" t="str">
        <f>IF(ISBLANK(現行セット情報CSV!Q56),"",現行セット情報CSV!Q56)</f>
        <v/>
      </c>
      <c r="R56" s="53" t="str">
        <f>IF(ISBLANK(現行セット情報CSV!R56),"",現行セット情報CSV!R56)</f>
        <v/>
      </c>
      <c r="S56" s="53" t="str">
        <f>IF(ISBLANK(現行セット情報CSV!S56),"",現行セット情報CSV!S56)</f>
        <v/>
      </c>
      <c r="T56" s="53" t="str">
        <f ca="1">IFERROR(OFFSET('セット情報(宅配便）'!$P$2,MATCH($G56,BカートセットID入力!$C$4:$C$150,0),COLUMN()-COLUMN($T51)),IFERROR(OFFSET('セット情報(業務便）'!$P$2,MATCH($G56,BカートセットID入力!$F$4:$F$150,0),COLUMN()-COLUMN($T51)),IFERROR(OFFSET('セット情報（サンプル）'!$N$2,MATCH($G56,BカートセットID入力!$I$4:$I$150,0),COLUMN()-COLUMN($T51)),IFERROR(OFFSET('セット情報（イレギュラーサンプル）'!$N$2,MATCH($G56,BカートセットID入力!$L$4:$L$150,0),COLUMN()-COLUMN($T51)),""))))</f>
        <v/>
      </c>
      <c r="U56" s="53" t="str">
        <f ca="1">IFERROR(OFFSET('セット情報(宅配便）'!$P$2,MATCH($G56,BカートセットID入力!$C$4:$C$150,0),COLUMN()-COLUMN($T51)),IFERROR(OFFSET('セット情報(業務便）'!$P$2,MATCH($G56,BカートセットID入力!$F$4:$F$150,0),COLUMN()-COLUMN($T51)),IFERROR(OFFSET('セット情報（サンプル）'!$N$2,MATCH($G56,BカートセットID入力!$I$4:$I$150,0),COLUMN()-COLUMN($T51)),IFERROR(OFFSET('セット情報（イレギュラーサンプル）'!$N$2,MATCH($G56,BカートセットID入力!$L$4:$L$150,0),COLUMN()-COLUMN($T51)),""))))</f>
        <v/>
      </c>
      <c r="V56" s="53" t="str">
        <f ca="1">IFERROR(OFFSET('セット情報(宅配便）'!$P$2,MATCH($G56,BカートセットID入力!$C$4:$C$150,0),COLUMN()-COLUMN($T51)),IFERROR(OFFSET('セット情報(業務便）'!$P$2,MATCH($G56,BカートセットID入力!$F$4:$F$150,0),COLUMN()-COLUMN($T51)),IFERROR(OFFSET('セット情報（サンプル）'!$N$2,MATCH($G56,BカートセットID入力!$I$4:$I$150,0),COLUMN()-COLUMN($T51)),IFERROR(OFFSET('セット情報（イレギュラーサンプル）'!$N$2,MATCH($G56,BカートセットID入力!$L$4:$L$150,0),COLUMN()-COLUMN($T51)),""))))</f>
        <v/>
      </c>
      <c r="W56" s="53" t="str">
        <f ca="1">IFERROR(OFFSET('セット情報(宅配便）'!$P$2,MATCH($G56,BカートセットID入力!$C$4:$C$150,0),COLUMN()-COLUMN($T51)),IFERROR(OFFSET('セット情報(業務便）'!$P$2,MATCH($G56,BカートセットID入力!$F$4:$F$150,0),COLUMN()-COLUMN($T51)),IFERROR(OFFSET('セット情報（サンプル）'!$N$2,MATCH($G56,BカートセットID入力!$I$4:$I$150,0),COLUMN()-COLUMN($T51)),IFERROR(OFFSET('セット情報（イレギュラーサンプル）'!$N$2,MATCH($G56,BカートセットID入力!$L$4:$L$150,0),COLUMN()-COLUMN($T51)),""))))</f>
        <v/>
      </c>
      <c r="X56" s="53" t="str">
        <f ca="1">IFERROR(OFFSET('セット情報(宅配便）'!$P$2,MATCH($G56,BカートセットID入力!$C$4:$C$150,0),COLUMN()-COLUMN($T51)),IFERROR(OFFSET('セット情報(業務便）'!$P$2,MATCH($G56,BカートセットID入力!$F$4:$F$150,0),COLUMN()-COLUMN($T51)),IFERROR(OFFSET('セット情報（サンプル）'!$N$2,MATCH($G56,BカートセットID入力!$I$4:$I$150,0),COLUMN()-COLUMN($T51)),IFERROR(OFFSET('セット情報（イレギュラーサンプル）'!$N$2,MATCH($G56,BカートセットID入力!$L$4:$L$150,0),COLUMN()-COLUMN($T51)),""))))</f>
        <v/>
      </c>
      <c r="Y56" s="53" t="str">
        <f ca="1">IFERROR(OFFSET('セット情報(宅配便）'!$P$2,MATCH($G56,BカートセットID入力!$C$4:$C$150,0),COLUMN()-COLUMN($T51)),IFERROR(OFFSET('セット情報(業務便）'!$P$2,MATCH($G56,BカートセットID入力!$F$4:$F$150,0),COLUMN()-COLUMN($T51)),IFERROR(OFFSET('セット情報（サンプル）'!$N$2,MATCH($G56,BカートセットID入力!$I$4:$I$150,0),COLUMN()-COLUMN($T51)),IFERROR(OFFSET('セット情報（イレギュラーサンプル）'!$N$2,MATCH($G56,BカートセットID入力!$L$4:$L$150,0),COLUMN()-COLUMN($T51)),""))))</f>
        <v/>
      </c>
      <c r="Z56" s="53" t="str">
        <f ca="1">IFERROR(OFFSET('セット情報(宅配便）'!$P$2,MATCH($G56,BカートセットID入力!$C$4:$C$150,0),COLUMN()-COLUMN($T51)),IFERROR(OFFSET('セット情報(業務便）'!$P$2,MATCH($G56,BカートセットID入力!$F$4:$F$150,0),COLUMN()-COLUMN($T51)),IFERROR(OFFSET('セット情報（サンプル）'!$N$2,MATCH($G56,BカートセットID入力!$I$4:$I$150,0),COLUMN()-COLUMN($T51)),IFERROR(OFFSET('セット情報（イレギュラーサンプル）'!$N$2,MATCH($G56,BカートセットID入力!$L$4:$L$150,0),COLUMN()-COLUMN($T51)),""))))</f>
        <v/>
      </c>
      <c r="AA56" s="53" t="str">
        <f ca="1">IFERROR(OFFSET('セット情報(宅配便）'!$P$2,MATCH($G56,BカートセットID入力!$C$4:$C$150,0),COLUMN()-COLUMN($T51)),IFERROR(OFFSET('セット情報(業務便）'!$P$2,MATCH($G56,BカートセットID入力!$F$4:$F$150,0),COLUMN()-COLUMN($T51)),IFERROR(OFFSET('セット情報（サンプル）'!$N$2,MATCH($G56,BカートセットID入力!$I$4:$I$150,0),COLUMN()-COLUMN($T51)),IFERROR(OFFSET('セット情報（イレギュラーサンプル）'!$N$2,MATCH($G56,BカートセットID入力!$L$4:$L$150,0),COLUMN()-COLUMN($T51)),""))))</f>
        <v/>
      </c>
      <c r="AB56" s="53" t="str">
        <f ca="1">IFERROR(OFFSET('セット情報(宅配便）'!$P$2,MATCH($G56,BカートセットID入力!$C$4:$C$150,0),COLUMN()-COLUMN($T51)),IFERROR(OFFSET('セット情報(業務便）'!$P$2,MATCH($G56,BカートセットID入力!$F$4:$F$150,0),COLUMN()-COLUMN($T51)),IFERROR(OFFSET('セット情報（サンプル）'!$N$2,MATCH($G56,BカートセットID入力!$I$4:$I$150,0),COLUMN()-COLUMN($T51)),IFERROR(OFFSET('セット情報（イレギュラーサンプル）'!$N$2,MATCH($G56,BカートセットID入力!$L$4:$L$150,0),COLUMN()-COLUMN($T51)),""))))</f>
        <v/>
      </c>
      <c r="AC56" s="53" t="str">
        <f ca="1">IFERROR(OFFSET('セット情報(宅配便）'!$P$2,MATCH($G56,BカートセットID入力!$C$4:$C$150,0),COLUMN()-COLUMN($T51)),IFERROR(OFFSET('セット情報(業務便）'!$P$2,MATCH($G56,BカートセットID入力!$F$4:$F$150,0),COLUMN()-COLUMN($T51)),IFERROR(OFFSET('セット情報（サンプル）'!$N$2,MATCH($G56,BカートセットID入力!$I$4:$I$150,0),COLUMN()-COLUMN($T51)),IFERROR(OFFSET('セット情報（イレギュラーサンプル）'!$N$2,MATCH($G56,BカートセットID入力!$L$4:$L$150,0),COLUMN()-COLUMN($T51)),""))))</f>
        <v/>
      </c>
      <c r="AD56" s="53" t="str">
        <f ca="1">IFERROR(OFFSET('セット情報(宅配便）'!$P$2,MATCH($G56,BカートセットID入力!$C$4:$C$150,0),COLUMN()-COLUMN($T51)),IFERROR(OFFSET('セット情報(業務便）'!$P$2,MATCH($G56,BカートセットID入力!$F$4:$F$150,0),COLUMN()-COLUMN($T51)),IFERROR(OFFSET('セット情報（サンプル）'!$N$2,MATCH($G56,BカートセットID入力!$I$4:$I$150,0),COLUMN()-COLUMN($T51)),IFERROR(OFFSET('セット情報（イレギュラーサンプル）'!$N$2,MATCH($G56,BカートセットID入力!$L$4:$L$150,0),COLUMN()-COLUMN($T51)),""))))</f>
        <v/>
      </c>
      <c r="AE56" s="53" t="str">
        <f ca="1">IFERROR(OFFSET('セット情報(宅配便）'!$P$2,MATCH($G56,BカートセットID入力!$C$4:$C$150,0),COLUMN()-COLUMN($T51)),IFERROR(OFFSET('セット情報(業務便）'!$P$2,MATCH($G56,BカートセットID入力!$F$4:$F$150,0),COLUMN()-COLUMN($T51)),IFERROR(OFFSET('セット情報（サンプル）'!$N$2,MATCH($G56,BカートセットID入力!$I$4:$I$150,0),COLUMN()-COLUMN($T51)),IFERROR(OFFSET('セット情報（イレギュラーサンプル）'!$N$2,MATCH($G56,BカートセットID入力!$L$4:$L$150,0),COLUMN()-COLUMN($T51)),""))))</f>
        <v/>
      </c>
      <c r="AF56" s="53" t="str">
        <f ca="1">IFERROR(OFFSET('セット情報(宅配便）'!$P$2,MATCH($G56,BカートセットID入力!$C$4:$C$150,0),COLUMN()-COLUMN($T51)),IFERROR(OFFSET('セット情報(業務便）'!$P$2,MATCH($G56,BカートセットID入力!$F$4:$F$150,0),COLUMN()-COLUMN($T51)),IFERROR(OFFSET('セット情報（サンプル）'!$N$2,MATCH($G56,BカートセットID入力!$I$4:$I$150,0),COLUMN()-COLUMN($T51)),IFERROR(OFFSET('セット情報（イレギュラーサンプル）'!$N$2,MATCH($G56,BカートセットID入力!$L$4:$L$150,0),COLUMN()-COLUMN($T51)),""))))</f>
        <v/>
      </c>
      <c r="AG56" s="53" t="str">
        <f ca="1">IFERROR(OFFSET('セット情報(宅配便）'!$P$2,MATCH($G56,BカートセットID入力!$C$4:$C$150,0),COLUMN()-COLUMN($T51)),IFERROR(OFFSET('セット情報(業務便）'!$P$2,MATCH($G56,BカートセットID入力!$F$4:$F$150,0),COLUMN()-COLUMN($T51)),IFERROR(OFFSET('セット情報（サンプル）'!$N$2,MATCH($G56,BカートセットID入力!$I$4:$I$150,0),COLUMN()-COLUMN($T51)),IFERROR(OFFSET('セット情報（イレギュラーサンプル）'!$N$2,MATCH($G56,BカートセットID入力!$L$4:$L$150,0),COLUMN()-COLUMN($T51)),""))))</f>
        <v/>
      </c>
      <c r="AH56" s="53" t="str">
        <f ca="1">IFERROR(OFFSET('セット情報(宅配便）'!$P$2,MATCH($G56,BカートセットID入力!$C$4:$C$150,0),COLUMN()-COLUMN($T51)),IFERROR(OFFSET('セット情報(業務便）'!$P$2,MATCH($G56,BカートセットID入力!$F$4:$F$150,0),COLUMN()-COLUMN($T51)),IFERROR(OFFSET('セット情報（サンプル）'!$N$2,MATCH($G56,BカートセットID入力!$I$4:$I$150,0),COLUMN()-COLUMN($T51)),IFERROR(OFFSET('セット情報（イレギュラーサンプル）'!$N$2,MATCH($G56,BカートセットID入力!$L$4:$L$150,0),COLUMN()-COLUMN($T51)),""))))</f>
        <v/>
      </c>
      <c r="AI56" s="53" t="str">
        <f ca="1">IFERROR(OFFSET('セット情報(宅配便）'!$P$2,MATCH($G56,BカートセットID入力!$C$4:$C$150,0),COLUMN()-COLUMN($T51)),IFERROR(OFFSET('セット情報(業務便）'!$P$2,MATCH($G56,BカートセットID入力!$F$4:$F$150,0),COLUMN()-COLUMN($T51)),IFERROR(OFFSET('セット情報（サンプル）'!$N$2,MATCH($G56,BカートセットID入力!$I$4:$I$150,0),COLUMN()-COLUMN($T51)),IFERROR(OFFSET('セット情報（イレギュラーサンプル）'!$N$2,MATCH($G56,BカートセットID入力!$L$4:$L$150,0),COLUMN()-COLUMN($T51)),""))))</f>
        <v/>
      </c>
      <c r="AJ56" s="53" t="str">
        <f ca="1">IFERROR(OFFSET('セット情報(宅配便）'!$P$2,MATCH($G56,BカートセットID入力!$C$4:$C$150,0),COLUMN()-COLUMN($T51)),IFERROR(OFFSET('セット情報(業務便）'!$P$2,MATCH($G56,BカートセットID入力!$F$4:$F$150,0),COLUMN()-COLUMN($T51)),IFERROR(OFFSET('セット情報（サンプル）'!$N$2,MATCH($G56,BカートセットID入力!$I$4:$I$150,0),COLUMN()-COLUMN($T51)),IFERROR(OFFSET('セット情報（イレギュラーサンプル）'!$N$2,MATCH($G56,BカートセットID入力!$L$4:$L$150,0),COLUMN()-COLUMN($T51)),""))))</f>
        <v/>
      </c>
      <c r="AK56" s="53" t="str">
        <f ca="1">IFERROR(OFFSET('セット情報(宅配便）'!$P$2,MATCH($G56,BカートセットID入力!$C$4:$C$150,0),COLUMN()-COLUMN($T51)),IFERROR(OFFSET('セット情報(業務便）'!$P$2,MATCH($G56,BカートセットID入力!$F$4:$F$150,0),COLUMN()-COLUMN($T51)),IFERROR(OFFSET('セット情報（サンプル）'!$N$2,MATCH($G56,BカートセットID入力!$I$4:$I$150,0),COLUMN()-COLUMN($T51)),IFERROR(OFFSET('セット情報（イレギュラーサンプル）'!$N$2,MATCH($G56,BカートセットID入力!$L$4:$L$150,0),COLUMN()-COLUMN($T51)),""))))</f>
        <v/>
      </c>
      <c r="AL56" s="53" t="str">
        <f ca="1">IFERROR(OFFSET('セット情報(宅配便）'!$P$2,MATCH($G56,BカートセットID入力!$C$4:$C$150,0),COLUMN()-COLUMN($T51)),IFERROR(OFFSET('セット情報(業務便）'!$P$2,MATCH($G56,BカートセットID入力!$F$4:$F$150,0),COLUMN()-COLUMN($T51)),IFERROR(OFFSET('セット情報（サンプル）'!$N$2,MATCH($G56,BカートセットID入力!$I$4:$I$150,0),COLUMN()-COLUMN($T51)),IFERROR(OFFSET('セット情報（イレギュラーサンプル）'!$N$2,MATCH($G56,BカートセットID入力!$L$4:$L$150,0),COLUMN()-COLUMN($T51)),""))))</f>
        <v/>
      </c>
      <c r="AM56" s="53" t="str">
        <f ca="1">IFERROR(OFFSET('セット情報(宅配便）'!$P$2,MATCH($G56,BカートセットID入力!$C$4:$C$150,0),COLUMN()-COLUMN($T51)),IFERROR(OFFSET('セット情報(業務便）'!$P$2,MATCH($G56,BカートセットID入力!$F$4:$F$150,0),COLUMN()-COLUMN($T51)),IFERROR(OFFSET('セット情報（サンプル）'!$N$2,MATCH($G56,BカートセットID入力!$I$4:$I$150,0),COLUMN()-COLUMN($T51)),IFERROR(OFFSET('セット情報（イレギュラーサンプル）'!$N$2,MATCH($G56,BカートセットID入力!$L$4:$L$150,0),COLUMN()-COLUMN($T51)),""))))</f>
        <v/>
      </c>
      <c r="AN56" s="53" t="str">
        <f ca="1">IFERROR(OFFSET('セット情報(宅配便）'!$P$2,MATCH($G56,BカートセットID入力!$C$4:$C$150,0),COLUMN()-COLUMN($T51)),IFERROR(OFFSET('セット情報(業務便）'!$P$2,MATCH($G56,BカートセットID入力!$F$4:$F$150,0),COLUMN()-COLUMN($T51)),IFERROR(OFFSET('セット情報（サンプル）'!$N$2,MATCH($G56,BカートセットID入力!$I$4:$I$150,0),COLUMN()-COLUMN($T51)),IFERROR(OFFSET('セット情報（イレギュラーサンプル）'!$N$2,MATCH($G56,BカートセットID入力!$L$4:$L$150,0),COLUMN()-COLUMN($T51)),""))))</f>
        <v/>
      </c>
      <c r="AO56" s="53" t="str">
        <f ca="1">IFERROR(OFFSET('セット情報(宅配便）'!$P$2,MATCH($G56,BカートセットID入力!$C$4:$C$150,0),COLUMN()-COLUMN($T51)),IFERROR(OFFSET('セット情報(業務便）'!$P$2,MATCH($G56,BカートセットID入力!$F$4:$F$150,0),COLUMN()-COLUMN($T51)),IFERROR(OFFSET('セット情報（サンプル）'!$N$2,MATCH($G56,BカートセットID入力!$I$4:$I$150,0),COLUMN()-COLUMN($T51)),IFERROR(OFFSET('セット情報（イレギュラーサンプル）'!$N$2,MATCH($G56,BカートセットID入力!$L$4:$L$150,0),COLUMN()-COLUMN($T51)),""))))</f>
        <v/>
      </c>
      <c r="AP56" s="53" t="str">
        <f ca="1">IFERROR(OFFSET('セット情報(宅配便）'!$P$2,MATCH($G56,BカートセットID入力!$C$4:$C$150,0),COLUMN()-COLUMN($T51)),IFERROR(OFFSET('セット情報(業務便）'!$P$2,MATCH($G56,BカートセットID入力!$F$4:$F$150,0),COLUMN()-COLUMN($T51)),IFERROR(OFFSET('セット情報（サンプル）'!$N$2,MATCH($G56,BカートセットID入力!$I$4:$I$150,0),COLUMN()-COLUMN($T51)),IFERROR(OFFSET('セット情報（イレギュラーサンプル）'!$N$2,MATCH($G56,BカートセットID入力!$L$4:$L$150,0),COLUMN()-COLUMN($T51)),""))))</f>
        <v/>
      </c>
      <c r="AQ56" s="53" t="str">
        <f ca="1">IFERROR(OFFSET('セット情報(宅配便）'!$P$2,MATCH($G56,BカートセットID入力!$C$4:$C$150,0),COLUMN()-COLUMN($T51)),IFERROR(OFFSET('セット情報(業務便）'!$P$2,MATCH($G56,BカートセットID入力!$F$4:$F$150,0),COLUMN()-COLUMN($T51)),IFERROR(OFFSET('セット情報（サンプル）'!$N$2,MATCH($G56,BカートセットID入力!$I$4:$I$150,0),COLUMN()-COLUMN($T51)),IFERROR(OFFSET('セット情報（イレギュラーサンプル）'!$N$2,MATCH($G56,BカートセットID入力!$L$4:$L$150,0),COLUMN()-COLUMN($T51)),""))))</f>
        <v/>
      </c>
      <c r="AR56" s="53" t="str">
        <f ca="1">IFERROR(OFFSET('セット情報(宅配便）'!$P$2,MATCH($G56,BカートセットID入力!$C$4:$C$150,0),COLUMN()-COLUMN($T51)),IFERROR(OFFSET('セット情報(業務便）'!$P$2,MATCH($G56,BカートセットID入力!$F$4:$F$150,0),COLUMN()-COLUMN($T51)),IFERROR(OFFSET('セット情報（サンプル）'!$N$2,MATCH($G56,BカートセットID入力!$I$4:$I$150,0),COLUMN()-COLUMN($T51)),IFERROR(OFFSET('セット情報（イレギュラーサンプル）'!$N$2,MATCH($G56,BカートセットID入力!$L$4:$L$150,0),COLUMN()-COLUMN($T51)),""))))</f>
        <v/>
      </c>
      <c r="AS56" s="53" t="str">
        <f ca="1">IFERROR(OFFSET('セット情報(宅配便）'!$P$2,MATCH($G56,BカートセットID入力!$C$4:$C$150,0),COLUMN()-COLUMN($T51)),IFERROR(OFFSET('セット情報(業務便）'!$P$2,MATCH($G56,BカートセットID入力!$F$4:$F$150,0),COLUMN()-COLUMN($T51)),IFERROR(OFFSET('セット情報（サンプル）'!$N$2,MATCH($G56,BカートセットID入力!$I$4:$I$150,0),COLUMN()-COLUMN($T51)),IFERROR(OFFSET('セット情報（イレギュラーサンプル）'!$N$2,MATCH($G56,BカートセットID入力!$L$4:$L$150,0),COLUMN()-COLUMN($T51)),""))))</f>
        <v/>
      </c>
    </row>
    <row r="57" spans="1:45">
      <c r="A57" s="53" t="str">
        <f>IF(ISBLANK(現行セット情報CSV!A57),"",現行セット情報CSV!A57)</f>
        <v/>
      </c>
      <c r="B57" s="53" t="str">
        <f>IF(ISBLANK(現行セット情報CSV!B57),"",現行セット情報CSV!B57)</f>
        <v/>
      </c>
      <c r="C57" s="53" t="str">
        <f>IF(ISBLANK(現行セット情報CSV!C57),"",現行セット情報CSV!C57)</f>
        <v/>
      </c>
      <c r="D57" s="53" t="str">
        <f>IF(ISBLANK(現行セット情報CSV!D57),"",現行セット情報CSV!D57)</f>
        <v/>
      </c>
      <c r="E57" s="53" t="str">
        <f>IF(ISBLANK(現行セット情報CSV!E57),"",現行セット情報CSV!E57)</f>
        <v/>
      </c>
      <c r="F57" s="53" t="str">
        <f>IF(ISBLANK(現行セット情報CSV!F57),"",現行セット情報CSV!F57)</f>
        <v/>
      </c>
      <c r="G57" s="53" t="str">
        <f>IF(ISBLANK(現行セット情報CSV!G57),"",現行セット情報CSV!G57)</f>
        <v/>
      </c>
      <c r="H57" s="53" t="str">
        <f>IF(ISBLANK(現行セット情報CSV!H57),"",現行セット情報CSV!H57)</f>
        <v/>
      </c>
      <c r="I57" s="53" t="str">
        <f>IF(ISBLANK(現行セット情報CSV!I57),"",現行セット情報CSV!I57)</f>
        <v/>
      </c>
      <c r="J57" s="53" t="str">
        <f>IF(ISBLANK(現行セット情報CSV!J57),"",現行セット情報CSV!J57)</f>
        <v/>
      </c>
      <c r="K57" s="53" t="str">
        <f>IF(ISBLANK(現行セット情報CSV!K57),"",現行セット情報CSV!K57)</f>
        <v/>
      </c>
      <c r="L57" s="53" t="str">
        <f>IF(ISBLANK(現行セット情報CSV!L57),"",現行セット情報CSV!L57)</f>
        <v/>
      </c>
      <c r="M57" s="53" t="str">
        <f>IF(ISBLANK(現行セット情報CSV!M57),"",現行セット情報CSV!M57)</f>
        <v/>
      </c>
      <c r="N57" s="53" t="str">
        <f>IF(ISBLANK(現行セット情報CSV!N57),"",現行セット情報CSV!N57)</f>
        <v/>
      </c>
      <c r="O57" s="53" t="str">
        <f>IF(ISBLANK(現行セット情報CSV!O57),"",現行セット情報CSV!O57)</f>
        <v/>
      </c>
      <c r="P57" s="53" t="str">
        <f>IF(ISBLANK(現行セット情報CSV!P57),"",現行セット情報CSV!P57)</f>
        <v/>
      </c>
      <c r="Q57" s="53" t="str">
        <f>IF(ISBLANK(現行セット情報CSV!Q57),"",現行セット情報CSV!Q57)</f>
        <v/>
      </c>
      <c r="R57" s="53" t="str">
        <f>IF(ISBLANK(現行セット情報CSV!R57),"",現行セット情報CSV!R57)</f>
        <v/>
      </c>
      <c r="S57" s="53" t="str">
        <f>IF(ISBLANK(現行セット情報CSV!S57),"",現行セット情報CSV!S57)</f>
        <v/>
      </c>
      <c r="T57" s="53" t="str">
        <f ca="1">IFERROR(OFFSET('セット情報(宅配便）'!$P$2,MATCH($G57,BカートセットID入力!$C$4:$C$150,0),COLUMN()-COLUMN($T52)),IFERROR(OFFSET('セット情報(業務便）'!$P$2,MATCH($G57,BカートセットID入力!$F$4:$F$150,0),COLUMN()-COLUMN($T52)),IFERROR(OFFSET('セット情報（サンプル）'!$N$2,MATCH($G57,BカートセットID入力!$I$4:$I$150,0),COLUMN()-COLUMN($T52)),IFERROR(OFFSET('セット情報（イレギュラーサンプル）'!$N$2,MATCH($G57,BカートセットID入力!$L$4:$L$150,0),COLUMN()-COLUMN($T52)),""))))</f>
        <v/>
      </c>
      <c r="U57" s="53" t="str">
        <f ca="1">IFERROR(OFFSET('セット情報(宅配便）'!$P$2,MATCH($G57,BカートセットID入力!$C$4:$C$150,0),COLUMN()-COLUMN($T52)),IFERROR(OFFSET('セット情報(業務便）'!$P$2,MATCH($G57,BカートセットID入力!$F$4:$F$150,0),COLUMN()-COLUMN($T52)),IFERROR(OFFSET('セット情報（サンプル）'!$N$2,MATCH($G57,BカートセットID入力!$I$4:$I$150,0),COLUMN()-COLUMN($T52)),IFERROR(OFFSET('セット情報（イレギュラーサンプル）'!$N$2,MATCH($G57,BカートセットID入力!$L$4:$L$150,0),COLUMN()-COLUMN($T52)),""))))</f>
        <v/>
      </c>
      <c r="V57" s="53" t="str">
        <f ca="1">IFERROR(OFFSET('セット情報(宅配便）'!$P$2,MATCH($G57,BカートセットID入力!$C$4:$C$150,0),COLUMN()-COLUMN($T52)),IFERROR(OFFSET('セット情報(業務便）'!$P$2,MATCH($G57,BカートセットID入力!$F$4:$F$150,0),COLUMN()-COLUMN($T52)),IFERROR(OFFSET('セット情報（サンプル）'!$N$2,MATCH($G57,BカートセットID入力!$I$4:$I$150,0),COLUMN()-COLUMN($T52)),IFERROR(OFFSET('セット情報（イレギュラーサンプル）'!$N$2,MATCH($G57,BカートセットID入力!$L$4:$L$150,0),COLUMN()-COLUMN($T52)),""))))</f>
        <v/>
      </c>
      <c r="W57" s="53" t="str">
        <f ca="1">IFERROR(OFFSET('セット情報(宅配便）'!$P$2,MATCH($G57,BカートセットID入力!$C$4:$C$150,0),COLUMN()-COLUMN($T52)),IFERROR(OFFSET('セット情報(業務便）'!$P$2,MATCH($G57,BカートセットID入力!$F$4:$F$150,0),COLUMN()-COLUMN($T52)),IFERROR(OFFSET('セット情報（サンプル）'!$N$2,MATCH($G57,BカートセットID入力!$I$4:$I$150,0),COLUMN()-COLUMN($T52)),IFERROR(OFFSET('セット情報（イレギュラーサンプル）'!$N$2,MATCH($G57,BカートセットID入力!$L$4:$L$150,0),COLUMN()-COLUMN($T52)),""))))</f>
        <v/>
      </c>
      <c r="X57" s="53" t="str">
        <f ca="1">IFERROR(OFFSET('セット情報(宅配便）'!$P$2,MATCH($G57,BカートセットID入力!$C$4:$C$150,0),COLUMN()-COLUMN($T52)),IFERROR(OFFSET('セット情報(業務便）'!$P$2,MATCH($G57,BカートセットID入力!$F$4:$F$150,0),COLUMN()-COLUMN($T52)),IFERROR(OFFSET('セット情報（サンプル）'!$N$2,MATCH($G57,BカートセットID入力!$I$4:$I$150,0),COLUMN()-COLUMN($T52)),IFERROR(OFFSET('セット情報（イレギュラーサンプル）'!$N$2,MATCH($G57,BカートセットID入力!$L$4:$L$150,0),COLUMN()-COLUMN($T52)),""))))</f>
        <v/>
      </c>
      <c r="Y57" s="53" t="str">
        <f ca="1">IFERROR(OFFSET('セット情報(宅配便）'!$P$2,MATCH($G57,BカートセットID入力!$C$4:$C$150,0),COLUMN()-COLUMN($T52)),IFERROR(OFFSET('セット情報(業務便）'!$P$2,MATCH($G57,BカートセットID入力!$F$4:$F$150,0),COLUMN()-COLUMN($T52)),IFERROR(OFFSET('セット情報（サンプル）'!$N$2,MATCH($G57,BカートセットID入力!$I$4:$I$150,0),COLUMN()-COLUMN($T52)),IFERROR(OFFSET('セット情報（イレギュラーサンプル）'!$N$2,MATCH($G57,BカートセットID入力!$L$4:$L$150,0),COLUMN()-COLUMN($T52)),""))))</f>
        <v/>
      </c>
      <c r="Z57" s="53" t="str">
        <f ca="1">IFERROR(OFFSET('セット情報(宅配便）'!$P$2,MATCH($G57,BカートセットID入力!$C$4:$C$150,0),COLUMN()-COLUMN($T52)),IFERROR(OFFSET('セット情報(業務便）'!$P$2,MATCH($G57,BカートセットID入力!$F$4:$F$150,0),COLUMN()-COLUMN($T52)),IFERROR(OFFSET('セット情報（サンプル）'!$N$2,MATCH($G57,BカートセットID入力!$I$4:$I$150,0),COLUMN()-COLUMN($T52)),IFERROR(OFFSET('セット情報（イレギュラーサンプル）'!$N$2,MATCH($G57,BカートセットID入力!$L$4:$L$150,0),COLUMN()-COLUMN($T52)),""))))</f>
        <v/>
      </c>
      <c r="AA57" s="53" t="str">
        <f ca="1">IFERROR(OFFSET('セット情報(宅配便）'!$P$2,MATCH($G57,BカートセットID入力!$C$4:$C$150,0),COLUMN()-COLUMN($T52)),IFERROR(OFFSET('セット情報(業務便）'!$P$2,MATCH($G57,BカートセットID入力!$F$4:$F$150,0),COLUMN()-COLUMN($T52)),IFERROR(OFFSET('セット情報（サンプル）'!$N$2,MATCH($G57,BカートセットID入力!$I$4:$I$150,0),COLUMN()-COLUMN($T52)),IFERROR(OFFSET('セット情報（イレギュラーサンプル）'!$N$2,MATCH($G57,BカートセットID入力!$L$4:$L$150,0),COLUMN()-COLUMN($T52)),""))))</f>
        <v/>
      </c>
      <c r="AB57" s="53" t="str">
        <f ca="1">IFERROR(OFFSET('セット情報(宅配便）'!$P$2,MATCH($G57,BカートセットID入力!$C$4:$C$150,0),COLUMN()-COLUMN($T52)),IFERROR(OFFSET('セット情報(業務便）'!$P$2,MATCH($G57,BカートセットID入力!$F$4:$F$150,0),COLUMN()-COLUMN($T52)),IFERROR(OFFSET('セット情報（サンプル）'!$N$2,MATCH($G57,BカートセットID入力!$I$4:$I$150,0),COLUMN()-COLUMN($T52)),IFERROR(OFFSET('セット情報（イレギュラーサンプル）'!$N$2,MATCH($G57,BカートセットID入力!$L$4:$L$150,0),COLUMN()-COLUMN($T52)),""))))</f>
        <v/>
      </c>
      <c r="AC57" s="53" t="str">
        <f ca="1">IFERROR(OFFSET('セット情報(宅配便）'!$P$2,MATCH($G57,BカートセットID入力!$C$4:$C$150,0),COLUMN()-COLUMN($T52)),IFERROR(OFFSET('セット情報(業務便）'!$P$2,MATCH($G57,BカートセットID入力!$F$4:$F$150,0),COLUMN()-COLUMN($T52)),IFERROR(OFFSET('セット情報（サンプル）'!$N$2,MATCH($G57,BカートセットID入力!$I$4:$I$150,0),COLUMN()-COLUMN($T52)),IFERROR(OFFSET('セット情報（イレギュラーサンプル）'!$N$2,MATCH($G57,BカートセットID入力!$L$4:$L$150,0),COLUMN()-COLUMN($T52)),""))))</f>
        <v/>
      </c>
      <c r="AD57" s="53" t="str">
        <f ca="1">IFERROR(OFFSET('セット情報(宅配便）'!$P$2,MATCH($G57,BカートセットID入力!$C$4:$C$150,0),COLUMN()-COLUMN($T52)),IFERROR(OFFSET('セット情報(業務便）'!$P$2,MATCH($G57,BカートセットID入力!$F$4:$F$150,0),COLUMN()-COLUMN($T52)),IFERROR(OFFSET('セット情報（サンプル）'!$N$2,MATCH($G57,BカートセットID入力!$I$4:$I$150,0),COLUMN()-COLUMN($T52)),IFERROR(OFFSET('セット情報（イレギュラーサンプル）'!$N$2,MATCH($G57,BカートセットID入力!$L$4:$L$150,0),COLUMN()-COLUMN($T52)),""))))</f>
        <v/>
      </c>
      <c r="AE57" s="53" t="str">
        <f ca="1">IFERROR(OFFSET('セット情報(宅配便）'!$P$2,MATCH($G57,BカートセットID入力!$C$4:$C$150,0),COLUMN()-COLUMN($T52)),IFERROR(OFFSET('セット情報(業務便）'!$P$2,MATCH($G57,BカートセットID入力!$F$4:$F$150,0),COLUMN()-COLUMN($T52)),IFERROR(OFFSET('セット情報（サンプル）'!$N$2,MATCH($G57,BカートセットID入力!$I$4:$I$150,0),COLUMN()-COLUMN($T52)),IFERROR(OFFSET('セット情報（イレギュラーサンプル）'!$N$2,MATCH($G57,BカートセットID入力!$L$4:$L$150,0),COLUMN()-COLUMN($T52)),""))))</f>
        <v/>
      </c>
      <c r="AF57" s="53" t="str">
        <f ca="1">IFERROR(OFFSET('セット情報(宅配便）'!$P$2,MATCH($G57,BカートセットID入力!$C$4:$C$150,0),COLUMN()-COLUMN($T52)),IFERROR(OFFSET('セット情報(業務便）'!$P$2,MATCH($G57,BカートセットID入力!$F$4:$F$150,0),COLUMN()-COLUMN($T52)),IFERROR(OFFSET('セット情報（サンプル）'!$N$2,MATCH($G57,BカートセットID入力!$I$4:$I$150,0),COLUMN()-COLUMN($T52)),IFERROR(OFFSET('セット情報（イレギュラーサンプル）'!$N$2,MATCH($G57,BカートセットID入力!$L$4:$L$150,0),COLUMN()-COLUMN($T52)),""))))</f>
        <v/>
      </c>
      <c r="AG57" s="53" t="str">
        <f ca="1">IFERROR(OFFSET('セット情報(宅配便）'!$P$2,MATCH($G57,BカートセットID入力!$C$4:$C$150,0),COLUMN()-COLUMN($T52)),IFERROR(OFFSET('セット情報(業務便）'!$P$2,MATCH($G57,BカートセットID入力!$F$4:$F$150,0),COLUMN()-COLUMN($T52)),IFERROR(OFFSET('セット情報（サンプル）'!$N$2,MATCH($G57,BカートセットID入力!$I$4:$I$150,0),COLUMN()-COLUMN($T52)),IFERROR(OFFSET('セット情報（イレギュラーサンプル）'!$N$2,MATCH($G57,BカートセットID入力!$L$4:$L$150,0),COLUMN()-COLUMN($T52)),""))))</f>
        <v/>
      </c>
      <c r="AH57" s="53" t="str">
        <f ca="1">IFERROR(OFFSET('セット情報(宅配便）'!$P$2,MATCH($G57,BカートセットID入力!$C$4:$C$150,0),COLUMN()-COLUMN($T52)),IFERROR(OFFSET('セット情報(業務便）'!$P$2,MATCH($G57,BカートセットID入力!$F$4:$F$150,0),COLUMN()-COLUMN($T52)),IFERROR(OFFSET('セット情報（サンプル）'!$N$2,MATCH($G57,BカートセットID入力!$I$4:$I$150,0),COLUMN()-COLUMN($T52)),IFERROR(OFFSET('セット情報（イレギュラーサンプル）'!$N$2,MATCH($G57,BカートセットID入力!$L$4:$L$150,0),COLUMN()-COLUMN($T52)),""))))</f>
        <v/>
      </c>
      <c r="AI57" s="53" t="str">
        <f ca="1">IFERROR(OFFSET('セット情報(宅配便）'!$P$2,MATCH($G57,BカートセットID入力!$C$4:$C$150,0),COLUMN()-COLUMN($T52)),IFERROR(OFFSET('セット情報(業務便）'!$P$2,MATCH($G57,BカートセットID入力!$F$4:$F$150,0),COLUMN()-COLUMN($T52)),IFERROR(OFFSET('セット情報（サンプル）'!$N$2,MATCH($G57,BカートセットID入力!$I$4:$I$150,0),COLUMN()-COLUMN($T52)),IFERROR(OFFSET('セット情報（イレギュラーサンプル）'!$N$2,MATCH($G57,BカートセットID入力!$L$4:$L$150,0),COLUMN()-COLUMN($T52)),""))))</f>
        <v/>
      </c>
      <c r="AJ57" s="53" t="str">
        <f ca="1">IFERROR(OFFSET('セット情報(宅配便）'!$P$2,MATCH($G57,BカートセットID入力!$C$4:$C$150,0),COLUMN()-COLUMN($T52)),IFERROR(OFFSET('セット情報(業務便）'!$P$2,MATCH($G57,BカートセットID入力!$F$4:$F$150,0),COLUMN()-COLUMN($T52)),IFERROR(OFFSET('セット情報（サンプル）'!$N$2,MATCH($G57,BカートセットID入力!$I$4:$I$150,0),COLUMN()-COLUMN($T52)),IFERROR(OFFSET('セット情報（イレギュラーサンプル）'!$N$2,MATCH($G57,BカートセットID入力!$L$4:$L$150,0),COLUMN()-COLUMN($T52)),""))))</f>
        <v/>
      </c>
      <c r="AK57" s="53" t="str">
        <f ca="1">IFERROR(OFFSET('セット情報(宅配便）'!$P$2,MATCH($G57,BカートセットID入力!$C$4:$C$150,0),COLUMN()-COLUMN($T52)),IFERROR(OFFSET('セット情報(業務便）'!$P$2,MATCH($G57,BカートセットID入力!$F$4:$F$150,0),COLUMN()-COLUMN($T52)),IFERROR(OFFSET('セット情報（サンプル）'!$N$2,MATCH($G57,BカートセットID入力!$I$4:$I$150,0),COLUMN()-COLUMN($T52)),IFERROR(OFFSET('セット情報（イレギュラーサンプル）'!$N$2,MATCH($G57,BカートセットID入力!$L$4:$L$150,0),COLUMN()-COLUMN($T52)),""))))</f>
        <v/>
      </c>
      <c r="AL57" s="53" t="str">
        <f ca="1">IFERROR(OFFSET('セット情報(宅配便）'!$P$2,MATCH($G57,BカートセットID入力!$C$4:$C$150,0),COLUMN()-COLUMN($T52)),IFERROR(OFFSET('セット情報(業務便）'!$P$2,MATCH($G57,BカートセットID入力!$F$4:$F$150,0),COLUMN()-COLUMN($T52)),IFERROR(OFFSET('セット情報（サンプル）'!$N$2,MATCH($G57,BカートセットID入力!$I$4:$I$150,0),COLUMN()-COLUMN($T52)),IFERROR(OFFSET('セット情報（イレギュラーサンプル）'!$N$2,MATCH($G57,BカートセットID入力!$L$4:$L$150,0),COLUMN()-COLUMN($T52)),""))))</f>
        <v/>
      </c>
      <c r="AM57" s="53" t="str">
        <f ca="1">IFERROR(OFFSET('セット情報(宅配便）'!$P$2,MATCH($G57,BカートセットID入力!$C$4:$C$150,0),COLUMN()-COLUMN($T52)),IFERROR(OFFSET('セット情報(業務便）'!$P$2,MATCH($G57,BカートセットID入力!$F$4:$F$150,0),COLUMN()-COLUMN($T52)),IFERROR(OFFSET('セット情報（サンプル）'!$N$2,MATCH($G57,BカートセットID入力!$I$4:$I$150,0),COLUMN()-COLUMN($T52)),IFERROR(OFFSET('セット情報（イレギュラーサンプル）'!$N$2,MATCH($G57,BカートセットID入力!$L$4:$L$150,0),COLUMN()-COLUMN($T52)),""))))</f>
        <v/>
      </c>
      <c r="AN57" s="53" t="str">
        <f ca="1">IFERROR(OFFSET('セット情報(宅配便）'!$P$2,MATCH($G57,BカートセットID入力!$C$4:$C$150,0),COLUMN()-COLUMN($T52)),IFERROR(OFFSET('セット情報(業務便）'!$P$2,MATCH($G57,BカートセットID入力!$F$4:$F$150,0),COLUMN()-COLUMN($T52)),IFERROR(OFFSET('セット情報（サンプル）'!$N$2,MATCH($G57,BカートセットID入力!$I$4:$I$150,0),COLUMN()-COLUMN($T52)),IFERROR(OFFSET('セット情報（イレギュラーサンプル）'!$N$2,MATCH($G57,BカートセットID入力!$L$4:$L$150,0),COLUMN()-COLUMN($T52)),""))))</f>
        <v/>
      </c>
      <c r="AO57" s="53" t="str">
        <f ca="1">IFERROR(OFFSET('セット情報(宅配便）'!$P$2,MATCH($G57,BカートセットID入力!$C$4:$C$150,0),COLUMN()-COLUMN($T52)),IFERROR(OFFSET('セット情報(業務便）'!$P$2,MATCH($G57,BカートセットID入力!$F$4:$F$150,0),COLUMN()-COLUMN($T52)),IFERROR(OFFSET('セット情報（サンプル）'!$N$2,MATCH($G57,BカートセットID入力!$I$4:$I$150,0),COLUMN()-COLUMN($T52)),IFERROR(OFFSET('セット情報（イレギュラーサンプル）'!$N$2,MATCH($G57,BカートセットID入力!$L$4:$L$150,0),COLUMN()-COLUMN($T52)),""))))</f>
        <v/>
      </c>
      <c r="AP57" s="53" t="str">
        <f ca="1">IFERROR(OFFSET('セット情報(宅配便）'!$P$2,MATCH($G57,BカートセットID入力!$C$4:$C$150,0),COLUMN()-COLUMN($T52)),IFERROR(OFFSET('セット情報(業務便）'!$P$2,MATCH($G57,BカートセットID入力!$F$4:$F$150,0),COLUMN()-COLUMN($T52)),IFERROR(OFFSET('セット情報（サンプル）'!$N$2,MATCH($G57,BカートセットID入力!$I$4:$I$150,0),COLUMN()-COLUMN($T52)),IFERROR(OFFSET('セット情報（イレギュラーサンプル）'!$N$2,MATCH($G57,BカートセットID入力!$L$4:$L$150,0),COLUMN()-COLUMN($T52)),""))))</f>
        <v/>
      </c>
      <c r="AQ57" s="53" t="str">
        <f ca="1">IFERROR(OFFSET('セット情報(宅配便）'!$P$2,MATCH($G57,BカートセットID入力!$C$4:$C$150,0),COLUMN()-COLUMN($T52)),IFERROR(OFFSET('セット情報(業務便）'!$P$2,MATCH($G57,BカートセットID入力!$F$4:$F$150,0),COLUMN()-COLUMN($T52)),IFERROR(OFFSET('セット情報（サンプル）'!$N$2,MATCH($G57,BカートセットID入力!$I$4:$I$150,0),COLUMN()-COLUMN($T52)),IFERROR(OFFSET('セット情報（イレギュラーサンプル）'!$N$2,MATCH($G57,BカートセットID入力!$L$4:$L$150,0),COLUMN()-COLUMN($T52)),""))))</f>
        <v/>
      </c>
      <c r="AR57" s="53" t="str">
        <f ca="1">IFERROR(OFFSET('セット情報(宅配便）'!$P$2,MATCH($G57,BカートセットID入力!$C$4:$C$150,0),COLUMN()-COLUMN($T52)),IFERROR(OFFSET('セット情報(業務便）'!$P$2,MATCH($G57,BカートセットID入力!$F$4:$F$150,0),COLUMN()-COLUMN($T52)),IFERROR(OFFSET('セット情報（サンプル）'!$N$2,MATCH($G57,BカートセットID入力!$I$4:$I$150,0),COLUMN()-COLUMN($T52)),IFERROR(OFFSET('セット情報（イレギュラーサンプル）'!$N$2,MATCH($G57,BカートセットID入力!$L$4:$L$150,0),COLUMN()-COLUMN($T52)),""))))</f>
        <v/>
      </c>
      <c r="AS57" s="53" t="str">
        <f ca="1">IFERROR(OFFSET('セット情報(宅配便）'!$P$2,MATCH($G57,BカートセットID入力!$C$4:$C$150,0),COLUMN()-COLUMN($T52)),IFERROR(OFFSET('セット情報(業務便）'!$P$2,MATCH($G57,BカートセットID入力!$F$4:$F$150,0),COLUMN()-COLUMN($T52)),IFERROR(OFFSET('セット情報（サンプル）'!$N$2,MATCH($G57,BカートセットID入力!$I$4:$I$150,0),COLUMN()-COLUMN($T52)),IFERROR(OFFSET('セット情報（イレギュラーサンプル）'!$N$2,MATCH($G57,BカートセットID入力!$L$4:$L$150,0),COLUMN()-COLUMN($T52)),""))))</f>
        <v/>
      </c>
    </row>
    <row r="58" spans="1:45">
      <c r="A58" s="53" t="str">
        <f>IF(ISBLANK(現行セット情報CSV!A58),"",現行セット情報CSV!A58)</f>
        <v/>
      </c>
      <c r="B58" s="53" t="str">
        <f>IF(ISBLANK(現行セット情報CSV!B58),"",現行セット情報CSV!B58)</f>
        <v/>
      </c>
      <c r="C58" s="53" t="str">
        <f>IF(ISBLANK(現行セット情報CSV!C58),"",現行セット情報CSV!C58)</f>
        <v/>
      </c>
      <c r="D58" s="53" t="str">
        <f>IF(ISBLANK(現行セット情報CSV!D58),"",現行セット情報CSV!D58)</f>
        <v/>
      </c>
      <c r="E58" s="53" t="str">
        <f>IF(ISBLANK(現行セット情報CSV!E58),"",現行セット情報CSV!E58)</f>
        <v/>
      </c>
      <c r="F58" s="53" t="str">
        <f>IF(ISBLANK(現行セット情報CSV!F58),"",現行セット情報CSV!F58)</f>
        <v/>
      </c>
      <c r="G58" s="53" t="str">
        <f>IF(ISBLANK(現行セット情報CSV!G58),"",現行セット情報CSV!G58)</f>
        <v/>
      </c>
      <c r="H58" s="53" t="str">
        <f>IF(ISBLANK(現行セット情報CSV!H58),"",現行セット情報CSV!H58)</f>
        <v/>
      </c>
      <c r="I58" s="53" t="str">
        <f>IF(ISBLANK(現行セット情報CSV!I58),"",現行セット情報CSV!I58)</f>
        <v/>
      </c>
      <c r="J58" s="53" t="str">
        <f>IF(ISBLANK(現行セット情報CSV!J58),"",現行セット情報CSV!J58)</f>
        <v/>
      </c>
      <c r="K58" s="53" t="str">
        <f>IF(ISBLANK(現行セット情報CSV!K58),"",現行セット情報CSV!K58)</f>
        <v/>
      </c>
      <c r="L58" s="53" t="str">
        <f>IF(ISBLANK(現行セット情報CSV!L58),"",現行セット情報CSV!L58)</f>
        <v/>
      </c>
      <c r="M58" s="53" t="str">
        <f>IF(ISBLANK(現行セット情報CSV!M58),"",現行セット情報CSV!M58)</f>
        <v/>
      </c>
      <c r="N58" s="53" t="str">
        <f>IF(ISBLANK(現行セット情報CSV!N58),"",現行セット情報CSV!N58)</f>
        <v/>
      </c>
      <c r="O58" s="53" t="str">
        <f>IF(ISBLANK(現行セット情報CSV!O58),"",現行セット情報CSV!O58)</f>
        <v/>
      </c>
      <c r="P58" s="53" t="str">
        <f>IF(ISBLANK(現行セット情報CSV!P58),"",現行セット情報CSV!P58)</f>
        <v/>
      </c>
      <c r="Q58" s="53" t="str">
        <f>IF(ISBLANK(現行セット情報CSV!Q58),"",現行セット情報CSV!Q58)</f>
        <v/>
      </c>
      <c r="R58" s="53" t="str">
        <f>IF(ISBLANK(現行セット情報CSV!R58),"",現行セット情報CSV!R58)</f>
        <v/>
      </c>
      <c r="S58" s="53" t="str">
        <f>IF(ISBLANK(現行セット情報CSV!S58),"",現行セット情報CSV!S58)</f>
        <v/>
      </c>
      <c r="T58" s="53" t="str">
        <f ca="1">IFERROR(OFFSET('セット情報(宅配便）'!$P$2,MATCH($G58,BカートセットID入力!$C$4:$C$150,0),COLUMN()-COLUMN($T53)),IFERROR(OFFSET('セット情報(業務便）'!$P$2,MATCH($G58,BカートセットID入力!$F$4:$F$150,0),COLUMN()-COLUMN($T53)),IFERROR(OFFSET('セット情報（サンプル）'!$N$2,MATCH($G58,BカートセットID入力!$I$4:$I$150,0),COLUMN()-COLUMN($T53)),IFERROR(OFFSET('セット情報（イレギュラーサンプル）'!$N$2,MATCH($G58,BカートセットID入力!$L$4:$L$150,0),COLUMN()-COLUMN($T53)),""))))</f>
        <v/>
      </c>
      <c r="U58" s="53" t="str">
        <f ca="1">IFERROR(OFFSET('セット情報(宅配便）'!$P$2,MATCH($G58,BカートセットID入力!$C$4:$C$150,0),COLUMN()-COLUMN($T53)),IFERROR(OFFSET('セット情報(業務便）'!$P$2,MATCH($G58,BカートセットID入力!$F$4:$F$150,0),COLUMN()-COLUMN($T53)),IFERROR(OFFSET('セット情報（サンプル）'!$N$2,MATCH($G58,BカートセットID入力!$I$4:$I$150,0),COLUMN()-COLUMN($T53)),IFERROR(OFFSET('セット情報（イレギュラーサンプル）'!$N$2,MATCH($G58,BカートセットID入力!$L$4:$L$150,0),COLUMN()-COLUMN($T53)),""))))</f>
        <v/>
      </c>
      <c r="V58" s="53" t="str">
        <f ca="1">IFERROR(OFFSET('セット情報(宅配便）'!$P$2,MATCH($G58,BカートセットID入力!$C$4:$C$150,0),COLUMN()-COLUMN($T53)),IFERROR(OFFSET('セット情報(業務便）'!$P$2,MATCH($G58,BカートセットID入力!$F$4:$F$150,0),COLUMN()-COLUMN($T53)),IFERROR(OFFSET('セット情報（サンプル）'!$N$2,MATCH($G58,BカートセットID入力!$I$4:$I$150,0),COLUMN()-COLUMN($T53)),IFERROR(OFFSET('セット情報（イレギュラーサンプル）'!$N$2,MATCH($G58,BカートセットID入力!$L$4:$L$150,0),COLUMN()-COLUMN($T53)),""))))</f>
        <v/>
      </c>
      <c r="W58" s="53" t="str">
        <f ca="1">IFERROR(OFFSET('セット情報(宅配便）'!$P$2,MATCH($G58,BカートセットID入力!$C$4:$C$150,0),COLUMN()-COLUMN($T53)),IFERROR(OFFSET('セット情報(業務便）'!$P$2,MATCH($G58,BカートセットID入力!$F$4:$F$150,0),COLUMN()-COLUMN($T53)),IFERROR(OFFSET('セット情報（サンプル）'!$N$2,MATCH($G58,BカートセットID入力!$I$4:$I$150,0),COLUMN()-COLUMN($T53)),IFERROR(OFFSET('セット情報（イレギュラーサンプル）'!$N$2,MATCH($G58,BカートセットID入力!$L$4:$L$150,0),COLUMN()-COLUMN($T53)),""))))</f>
        <v/>
      </c>
      <c r="X58" s="53" t="str">
        <f ca="1">IFERROR(OFFSET('セット情報(宅配便）'!$P$2,MATCH($G58,BカートセットID入力!$C$4:$C$150,0),COLUMN()-COLUMN($T53)),IFERROR(OFFSET('セット情報(業務便）'!$P$2,MATCH($G58,BカートセットID入力!$F$4:$F$150,0),COLUMN()-COLUMN($T53)),IFERROR(OFFSET('セット情報（サンプル）'!$N$2,MATCH($G58,BカートセットID入力!$I$4:$I$150,0),COLUMN()-COLUMN($T53)),IFERROR(OFFSET('セット情報（イレギュラーサンプル）'!$N$2,MATCH($G58,BカートセットID入力!$L$4:$L$150,0),COLUMN()-COLUMN($T53)),""))))</f>
        <v/>
      </c>
      <c r="Y58" s="53" t="str">
        <f ca="1">IFERROR(OFFSET('セット情報(宅配便）'!$P$2,MATCH($G58,BカートセットID入力!$C$4:$C$150,0),COLUMN()-COLUMN($T53)),IFERROR(OFFSET('セット情報(業務便）'!$P$2,MATCH($G58,BカートセットID入力!$F$4:$F$150,0),COLUMN()-COLUMN($T53)),IFERROR(OFFSET('セット情報（サンプル）'!$N$2,MATCH($G58,BカートセットID入力!$I$4:$I$150,0),COLUMN()-COLUMN($T53)),IFERROR(OFFSET('セット情報（イレギュラーサンプル）'!$N$2,MATCH($G58,BカートセットID入力!$L$4:$L$150,0),COLUMN()-COLUMN($T53)),""))))</f>
        <v/>
      </c>
      <c r="Z58" s="53" t="str">
        <f ca="1">IFERROR(OFFSET('セット情報(宅配便）'!$P$2,MATCH($G58,BカートセットID入力!$C$4:$C$150,0),COLUMN()-COLUMN($T53)),IFERROR(OFFSET('セット情報(業務便）'!$P$2,MATCH($G58,BカートセットID入力!$F$4:$F$150,0),COLUMN()-COLUMN($T53)),IFERROR(OFFSET('セット情報（サンプル）'!$N$2,MATCH($G58,BカートセットID入力!$I$4:$I$150,0),COLUMN()-COLUMN($T53)),IFERROR(OFFSET('セット情報（イレギュラーサンプル）'!$N$2,MATCH($G58,BカートセットID入力!$L$4:$L$150,0),COLUMN()-COLUMN($T53)),""))))</f>
        <v/>
      </c>
      <c r="AA58" s="53" t="str">
        <f ca="1">IFERROR(OFFSET('セット情報(宅配便）'!$P$2,MATCH($G58,BカートセットID入力!$C$4:$C$150,0),COLUMN()-COLUMN($T53)),IFERROR(OFFSET('セット情報(業務便）'!$P$2,MATCH($G58,BカートセットID入力!$F$4:$F$150,0),COLUMN()-COLUMN($T53)),IFERROR(OFFSET('セット情報（サンプル）'!$N$2,MATCH($G58,BカートセットID入力!$I$4:$I$150,0),COLUMN()-COLUMN($T53)),IFERROR(OFFSET('セット情報（イレギュラーサンプル）'!$N$2,MATCH($G58,BカートセットID入力!$L$4:$L$150,0),COLUMN()-COLUMN($T53)),""))))</f>
        <v/>
      </c>
      <c r="AB58" s="53" t="str">
        <f ca="1">IFERROR(OFFSET('セット情報(宅配便）'!$P$2,MATCH($G58,BカートセットID入力!$C$4:$C$150,0),COLUMN()-COLUMN($T53)),IFERROR(OFFSET('セット情報(業務便）'!$P$2,MATCH($G58,BカートセットID入力!$F$4:$F$150,0),COLUMN()-COLUMN($T53)),IFERROR(OFFSET('セット情報（サンプル）'!$N$2,MATCH($G58,BカートセットID入力!$I$4:$I$150,0),COLUMN()-COLUMN($T53)),IFERROR(OFFSET('セット情報（イレギュラーサンプル）'!$N$2,MATCH($G58,BカートセットID入力!$L$4:$L$150,0),COLUMN()-COLUMN($T53)),""))))</f>
        <v/>
      </c>
      <c r="AC58" s="53" t="str">
        <f ca="1">IFERROR(OFFSET('セット情報(宅配便）'!$P$2,MATCH($G58,BカートセットID入力!$C$4:$C$150,0),COLUMN()-COLUMN($T53)),IFERROR(OFFSET('セット情報(業務便）'!$P$2,MATCH($G58,BカートセットID入力!$F$4:$F$150,0),COLUMN()-COLUMN($T53)),IFERROR(OFFSET('セット情報（サンプル）'!$N$2,MATCH($G58,BカートセットID入力!$I$4:$I$150,0),COLUMN()-COLUMN($T53)),IFERROR(OFFSET('セット情報（イレギュラーサンプル）'!$N$2,MATCH($G58,BカートセットID入力!$L$4:$L$150,0),COLUMN()-COLUMN($T53)),""))))</f>
        <v/>
      </c>
      <c r="AD58" s="53" t="str">
        <f ca="1">IFERROR(OFFSET('セット情報(宅配便）'!$P$2,MATCH($G58,BカートセットID入力!$C$4:$C$150,0),COLUMN()-COLUMN($T53)),IFERROR(OFFSET('セット情報(業務便）'!$P$2,MATCH($G58,BカートセットID入力!$F$4:$F$150,0),COLUMN()-COLUMN($T53)),IFERROR(OFFSET('セット情報（サンプル）'!$N$2,MATCH($G58,BカートセットID入力!$I$4:$I$150,0),COLUMN()-COLUMN($T53)),IFERROR(OFFSET('セット情報（イレギュラーサンプル）'!$N$2,MATCH($G58,BカートセットID入力!$L$4:$L$150,0),COLUMN()-COLUMN($T53)),""))))</f>
        <v/>
      </c>
      <c r="AE58" s="53" t="str">
        <f ca="1">IFERROR(OFFSET('セット情報(宅配便）'!$P$2,MATCH($G58,BカートセットID入力!$C$4:$C$150,0),COLUMN()-COLUMN($T53)),IFERROR(OFFSET('セット情報(業務便）'!$P$2,MATCH($G58,BカートセットID入力!$F$4:$F$150,0),COLUMN()-COLUMN($T53)),IFERROR(OFFSET('セット情報（サンプル）'!$N$2,MATCH($G58,BカートセットID入力!$I$4:$I$150,0),COLUMN()-COLUMN($T53)),IFERROR(OFFSET('セット情報（イレギュラーサンプル）'!$N$2,MATCH($G58,BカートセットID入力!$L$4:$L$150,0),COLUMN()-COLUMN($T53)),""))))</f>
        <v/>
      </c>
      <c r="AF58" s="53" t="str">
        <f ca="1">IFERROR(OFFSET('セット情報(宅配便）'!$P$2,MATCH($G58,BカートセットID入力!$C$4:$C$150,0),COLUMN()-COLUMN($T53)),IFERROR(OFFSET('セット情報(業務便）'!$P$2,MATCH($G58,BカートセットID入力!$F$4:$F$150,0),COLUMN()-COLUMN($T53)),IFERROR(OFFSET('セット情報（サンプル）'!$N$2,MATCH($G58,BカートセットID入力!$I$4:$I$150,0),COLUMN()-COLUMN($T53)),IFERROR(OFFSET('セット情報（イレギュラーサンプル）'!$N$2,MATCH($G58,BカートセットID入力!$L$4:$L$150,0),COLUMN()-COLUMN($T53)),""))))</f>
        <v/>
      </c>
      <c r="AG58" s="53" t="str">
        <f ca="1">IFERROR(OFFSET('セット情報(宅配便）'!$P$2,MATCH($G58,BカートセットID入力!$C$4:$C$150,0),COLUMN()-COLUMN($T53)),IFERROR(OFFSET('セット情報(業務便）'!$P$2,MATCH($G58,BカートセットID入力!$F$4:$F$150,0),COLUMN()-COLUMN($T53)),IFERROR(OFFSET('セット情報（サンプル）'!$N$2,MATCH($G58,BカートセットID入力!$I$4:$I$150,0),COLUMN()-COLUMN($T53)),IFERROR(OFFSET('セット情報（イレギュラーサンプル）'!$N$2,MATCH($G58,BカートセットID入力!$L$4:$L$150,0),COLUMN()-COLUMN($T53)),""))))</f>
        <v/>
      </c>
      <c r="AH58" s="53" t="str">
        <f ca="1">IFERROR(OFFSET('セット情報(宅配便）'!$P$2,MATCH($G58,BカートセットID入力!$C$4:$C$150,0),COLUMN()-COLUMN($T53)),IFERROR(OFFSET('セット情報(業務便）'!$P$2,MATCH($G58,BカートセットID入力!$F$4:$F$150,0),COLUMN()-COLUMN($T53)),IFERROR(OFFSET('セット情報（サンプル）'!$N$2,MATCH($G58,BカートセットID入力!$I$4:$I$150,0),COLUMN()-COLUMN($T53)),IFERROR(OFFSET('セット情報（イレギュラーサンプル）'!$N$2,MATCH($G58,BカートセットID入力!$L$4:$L$150,0),COLUMN()-COLUMN($T53)),""))))</f>
        <v/>
      </c>
      <c r="AI58" s="53" t="str">
        <f ca="1">IFERROR(OFFSET('セット情報(宅配便）'!$P$2,MATCH($G58,BカートセットID入力!$C$4:$C$150,0),COLUMN()-COLUMN($T53)),IFERROR(OFFSET('セット情報(業務便）'!$P$2,MATCH($G58,BカートセットID入力!$F$4:$F$150,0),COLUMN()-COLUMN($T53)),IFERROR(OFFSET('セット情報（サンプル）'!$N$2,MATCH($G58,BカートセットID入力!$I$4:$I$150,0),COLUMN()-COLUMN($T53)),IFERROR(OFFSET('セット情報（イレギュラーサンプル）'!$N$2,MATCH($G58,BカートセットID入力!$L$4:$L$150,0),COLUMN()-COLUMN($T53)),""))))</f>
        <v/>
      </c>
      <c r="AJ58" s="53" t="str">
        <f ca="1">IFERROR(OFFSET('セット情報(宅配便）'!$P$2,MATCH($G58,BカートセットID入力!$C$4:$C$150,0),COLUMN()-COLUMN($T53)),IFERROR(OFFSET('セット情報(業務便）'!$P$2,MATCH($G58,BカートセットID入力!$F$4:$F$150,0),COLUMN()-COLUMN($T53)),IFERROR(OFFSET('セット情報（サンプル）'!$N$2,MATCH($G58,BカートセットID入力!$I$4:$I$150,0),COLUMN()-COLUMN($T53)),IFERROR(OFFSET('セット情報（イレギュラーサンプル）'!$N$2,MATCH($G58,BカートセットID入力!$L$4:$L$150,0),COLUMN()-COLUMN($T53)),""))))</f>
        <v/>
      </c>
      <c r="AK58" s="53" t="str">
        <f ca="1">IFERROR(OFFSET('セット情報(宅配便）'!$P$2,MATCH($G58,BカートセットID入力!$C$4:$C$150,0),COLUMN()-COLUMN($T53)),IFERROR(OFFSET('セット情報(業務便）'!$P$2,MATCH($G58,BカートセットID入力!$F$4:$F$150,0),COLUMN()-COLUMN($T53)),IFERROR(OFFSET('セット情報（サンプル）'!$N$2,MATCH($G58,BカートセットID入力!$I$4:$I$150,0),COLUMN()-COLUMN($T53)),IFERROR(OFFSET('セット情報（イレギュラーサンプル）'!$N$2,MATCH($G58,BカートセットID入力!$L$4:$L$150,0),COLUMN()-COLUMN($T53)),""))))</f>
        <v/>
      </c>
      <c r="AL58" s="53" t="str">
        <f ca="1">IFERROR(OFFSET('セット情報(宅配便）'!$P$2,MATCH($G58,BカートセットID入力!$C$4:$C$150,0),COLUMN()-COLUMN($T53)),IFERROR(OFFSET('セット情報(業務便）'!$P$2,MATCH($G58,BカートセットID入力!$F$4:$F$150,0),COLUMN()-COLUMN($T53)),IFERROR(OFFSET('セット情報（サンプル）'!$N$2,MATCH($G58,BカートセットID入力!$I$4:$I$150,0),COLUMN()-COLUMN($T53)),IFERROR(OFFSET('セット情報（イレギュラーサンプル）'!$N$2,MATCH($G58,BカートセットID入力!$L$4:$L$150,0),COLUMN()-COLUMN($T53)),""))))</f>
        <v/>
      </c>
      <c r="AM58" s="53" t="str">
        <f ca="1">IFERROR(OFFSET('セット情報(宅配便）'!$P$2,MATCH($G58,BカートセットID入力!$C$4:$C$150,0),COLUMN()-COLUMN($T53)),IFERROR(OFFSET('セット情報(業務便）'!$P$2,MATCH($G58,BカートセットID入力!$F$4:$F$150,0),COLUMN()-COLUMN($T53)),IFERROR(OFFSET('セット情報（サンプル）'!$N$2,MATCH($G58,BカートセットID入力!$I$4:$I$150,0),COLUMN()-COLUMN($T53)),IFERROR(OFFSET('セット情報（イレギュラーサンプル）'!$N$2,MATCH($G58,BカートセットID入力!$L$4:$L$150,0),COLUMN()-COLUMN($T53)),""))))</f>
        <v/>
      </c>
      <c r="AN58" s="53" t="str">
        <f ca="1">IFERROR(OFFSET('セット情報(宅配便）'!$P$2,MATCH($G58,BカートセットID入力!$C$4:$C$150,0),COLUMN()-COLUMN($T53)),IFERROR(OFFSET('セット情報(業務便）'!$P$2,MATCH($G58,BカートセットID入力!$F$4:$F$150,0),COLUMN()-COLUMN($T53)),IFERROR(OFFSET('セット情報（サンプル）'!$N$2,MATCH($G58,BカートセットID入力!$I$4:$I$150,0),COLUMN()-COLUMN($T53)),IFERROR(OFFSET('セット情報（イレギュラーサンプル）'!$N$2,MATCH($G58,BカートセットID入力!$L$4:$L$150,0),COLUMN()-COLUMN($T53)),""))))</f>
        <v/>
      </c>
      <c r="AO58" s="53" t="str">
        <f ca="1">IFERROR(OFFSET('セット情報(宅配便）'!$P$2,MATCH($G58,BカートセットID入力!$C$4:$C$150,0),COLUMN()-COLUMN($T53)),IFERROR(OFFSET('セット情報(業務便）'!$P$2,MATCH($G58,BカートセットID入力!$F$4:$F$150,0),COLUMN()-COLUMN($T53)),IFERROR(OFFSET('セット情報（サンプル）'!$N$2,MATCH($G58,BカートセットID入力!$I$4:$I$150,0),COLUMN()-COLUMN($T53)),IFERROR(OFFSET('セット情報（イレギュラーサンプル）'!$N$2,MATCH($G58,BカートセットID入力!$L$4:$L$150,0),COLUMN()-COLUMN($T53)),""))))</f>
        <v/>
      </c>
      <c r="AP58" s="53" t="str">
        <f ca="1">IFERROR(OFFSET('セット情報(宅配便）'!$P$2,MATCH($G58,BカートセットID入力!$C$4:$C$150,0),COLUMN()-COLUMN($T53)),IFERROR(OFFSET('セット情報(業務便）'!$P$2,MATCH($G58,BカートセットID入力!$F$4:$F$150,0),COLUMN()-COLUMN($T53)),IFERROR(OFFSET('セット情報（サンプル）'!$N$2,MATCH($G58,BカートセットID入力!$I$4:$I$150,0),COLUMN()-COLUMN($T53)),IFERROR(OFFSET('セット情報（イレギュラーサンプル）'!$N$2,MATCH($G58,BカートセットID入力!$L$4:$L$150,0),COLUMN()-COLUMN($T53)),""))))</f>
        <v/>
      </c>
      <c r="AQ58" s="53" t="str">
        <f ca="1">IFERROR(OFFSET('セット情報(宅配便）'!$P$2,MATCH($G58,BカートセットID入力!$C$4:$C$150,0),COLUMN()-COLUMN($T53)),IFERROR(OFFSET('セット情報(業務便）'!$P$2,MATCH($G58,BカートセットID入力!$F$4:$F$150,0),COLUMN()-COLUMN($T53)),IFERROR(OFFSET('セット情報（サンプル）'!$N$2,MATCH($G58,BカートセットID入力!$I$4:$I$150,0),COLUMN()-COLUMN($T53)),IFERROR(OFFSET('セット情報（イレギュラーサンプル）'!$N$2,MATCH($G58,BカートセットID入力!$L$4:$L$150,0),COLUMN()-COLUMN($T53)),""))))</f>
        <v/>
      </c>
      <c r="AR58" s="53" t="str">
        <f ca="1">IFERROR(OFFSET('セット情報(宅配便）'!$P$2,MATCH($G58,BカートセットID入力!$C$4:$C$150,0),COLUMN()-COLUMN($T53)),IFERROR(OFFSET('セット情報(業務便）'!$P$2,MATCH($G58,BカートセットID入力!$F$4:$F$150,0),COLUMN()-COLUMN($T53)),IFERROR(OFFSET('セット情報（サンプル）'!$N$2,MATCH($G58,BカートセットID入力!$I$4:$I$150,0),COLUMN()-COLUMN($T53)),IFERROR(OFFSET('セット情報（イレギュラーサンプル）'!$N$2,MATCH($G58,BカートセットID入力!$L$4:$L$150,0),COLUMN()-COLUMN($T53)),""))))</f>
        <v/>
      </c>
      <c r="AS58" s="53" t="str">
        <f ca="1">IFERROR(OFFSET('セット情報(宅配便）'!$P$2,MATCH($G58,BカートセットID入力!$C$4:$C$150,0),COLUMN()-COLUMN($T53)),IFERROR(OFFSET('セット情報(業務便）'!$P$2,MATCH($G58,BカートセットID入力!$F$4:$F$150,0),COLUMN()-COLUMN($T53)),IFERROR(OFFSET('セット情報（サンプル）'!$N$2,MATCH($G58,BカートセットID入力!$I$4:$I$150,0),COLUMN()-COLUMN($T53)),IFERROR(OFFSET('セット情報（イレギュラーサンプル）'!$N$2,MATCH($G58,BカートセットID入力!$L$4:$L$150,0),COLUMN()-COLUMN($T53)),""))))</f>
        <v/>
      </c>
    </row>
    <row r="59" spans="1:45">
      <c r="A59" s="53" t="str">
        <f>IF(ISBLANK(現行セット情報CSV!A59),"",現行セット情報CSV!A59)</f>
        <v/>
      </c>
      <c r="B59" s="53" t="str">
        <f>IF(ISBLANK(現行セット情報CSV!B59),"",現行セット情報CSV!B59)</f>
        <v/>
      </c>
      <c r="C59" s="53" t="str">
        <f>IF(ISBLANK(現行セット情報CSV!C59),"",現行セット情報CSV!C59)</f>
        <v/>
      </c>
      <c r="D59" s="53" t="str">
        <f>IF(ISBLANK(現行セット情報CSV!D59),"",現行セット情報CSV!D59)</f>
        <v/>
      </c>
      <c r="E59" s="53" t="str">
        <f>IF(ISBLANK(現行セット情報CSV!E59),"",現行セット情報CSV!E59)</f>
        <v/>
      </c>
      <c r="F59" s="53" t="str">
        <f>IF(ISBLANK(現行セット情報CSV!F59),"",現行セット情報CSV!F59)</f>
        <v/>
      </c>
      <c r="G59" s="53" t="str">
        <f>IF(ISBLANK(現行セット情報CSV!G59),"",現行セット情報CSV!G59)</f>
        <v/>
      </c>
      <c r="H59" s="53" t="str">
        <f>IF(ISBLANK(現行セット情報CSV!H59),"",現行セット情報CSV!H59)</f>
        <v/>
      </c>
      <c r="I59" s="53" t="str">
        <f>IF(ISBLANK(現行セット情報CSV!I59),"",現行セット情報CSV!I59)</f>
        <v/>
      </c>
      <c r="J59" s="53" t="str">
        <f>IF(ISBLANK(現行セット情報CSV!J59),"",現行セット情報CSV!J59)</f>
        <v/>
      </c>
      <c r="K59" s="53" t="str">
        <f>IF(ISBLANK(現行セット情報CSV!K59),"",現行セット情報CSV!K59)</f>
        <v/>
      </c>
      <c r="L59" s="53" t="str">
        <f>IF(ISBLANK(現行セット情報CSV!L59),"",現行セット情報CSV!L59)</f>
        <v/>
      </c>
      <c r="M59" s="53" t="str">
        <f>IF(ISBLANK(現行セット情報CSV!M59),"",現行セット情報CSV!M59)</f>
        <v/>
      </c>
      <c r="N59" s="53" t="str">
        <f>IF(ISBLANK(現行セット情報CSV!N59),"",現行セット情報CSV!N59)</f>
        <v/>
      </c>
      <c r="O59" s="53" t="str">
        <f>IF(ISBLANK(現行セット情報CSV!O59),"",現行セット情報CSV!O59)</f>
        <v/>
      </c>
      <c r="P59" s="53" t="str">
        <f>IF(ISBLANK(現行セット情報CSV!P59),"",現行セット情報CSV!P59)</f>
        <v/>
      </c>
      <c r="Q59" s="53" t="str">
        <f>IF(ISBLANK(現行セット情報CSV!Q59),"",現行セット情報CSV!Q59)</f>
        <v/>
      </c>
      <c r="R59" s="53" t="str">
        <f>IF(ISBLANK(現行セット情報CSV!R59),"",現行セット情報CSV!R59)</f>
        <v/>
      </c>
      <c r="S59" s="53" t="str">
        <f>IF(ISBLANK(現行セット情報CSV!S59),"",現行セット情報CSV!S59)</f>
        <v/>
      </c>
      <c r="T59" s="53" t="str">
        <f ca="1">IFERROR(OFFSET('セット情報(宅配便）'!$P$2,MATCH($G59,BカートセットID入力!$C$4:$C$150,0),COLUMN()-COLUMN($T54)),IFERROR(OFFSET('セット情報(業務便）'!$P$2,MATCH($G59,BカートセットID入力!$F$4:$F$150,0),COLUMN()-COLUMN($T54)),IFERROR(OFFSET('セット情報（サンプル）'!$N$2,MATCH($G59,BカートセットID入力!$I$4:$I$150,0),COLUMN()-COLUMN($T54)),IFERROR(OFFSET('セット情報（イレギュラーサンプル）'!$N$2,MATCH($G59,BカートセットID入力!$L$4:$L$150,0),COLUMN()-COLUMN($T54)),""))))</f>
        <v/>
      </c>
      <c r="U59" s="53" t="str">
        <f ca="1">IFERROR(OFFSET('セット情報(宅配便）'!$P$2,MATCH($G59,BカートセットID入力!$C$4:$C$150,0),COLUMN()-COLUMN($T54)),IFERROR(OFFSET('セット情報(業務便）'!$P$2,MATCH($G59,BカートセットID入力!$F$4:$F$150,0),COLUMN()-COLUMN($T54)),IFERROR(OFFSET('セット情報（サンプル）'!$N$2,MATCH($G59,BカートセットID入力!$I$4:$I$150,0),COLUMN()-COLUMN($T54)),IFERROR(OFFSET('セット情報（イレギュラーサンプル）'!$N$2,MATCH($G59,BカートセットID入力!$L$4:$L$150,0),COLUMN()-COLUMN($T54)),""))))</f>
        <v/>
      </c>
      <c r="V59" s="53" t="str">
        <f ca="1">IFERROR(OFFSET('セット情報(宅配便）'!$P$2,MATCH($G59,BカートセットID入力!$C$4:$C$150,0),COLUMN()-COLUMN($T54)),IFERROR(OFFSET('セット情報(業務便）'!$P$2,MATCH($G59,BカートセットID入力!$F$4:$F$150,0),COLUMN()-COLUMN($T54)),IFERROR(OFFSET('セット情報（サンプル）'!$N$2,MATCH($G59,BカートセットID入力!$I$4:$I$150,0),COLUMN()-COLUMN($T54)),IFERROR(OFFSET('セット情報（イレギュラーサンプル）'!$N$2,MATCH($G59,BカートセットID入力!$L$4:$L$150,0),COLUMN()-COLUMN($T54)),""))))</f>
        <v/>
      </c>
      <c r="W59" s="53" t="str">
        <f ca="1">IFERROR(OFFSET('セット情報(宅配便）'!$P$2,MATCH($G59,BカートセットID入力!$C$4:$C$150,0),COLUMN()-COLUMN($T54)),IFERROR(OFFSET('セット情報(業務便）'!$P$2,MATCH($G59,BカートセットID入力!$F$4:$F$150,0),COLUMN()-COLUMN($T54)),IFERROR(OFFSET('セット情報（サンプル）'!$N$2,MATCH($G59,BカートセットID入力!$I$4:$I$150,0),COLUMN()-COLUMN($T54)),IFERROR(OFFSET('セット情報（イレギュラーサンプル）'!$N$2,MATCH($G59,BカートセットID入力!$L$4:$L$150,0),COLUMN()-COLUMN($T54)),""))))</f>
        <v/>
      </c>
      <c r="X59" s="53" t="str">
        <f ca="1">IFERROR(OFFSET('セット情報(宅配便）'!$P$2,MATCH($G59,BカートセットID入力!$C$4:$C$150,0),COLUMN()-COLUMN($T54)),IFERROR(OFFSET('セット情報(業務便）'!$P$2,MATCH($G59,BカートセットID入力!$F$4:$F$150,0),COLUMN()-COLUMN($T54)),IFERROR(OFFSET('セット情報（サンプル）'!$N$2,MATCH($G59,BカートセットID入力!$I$4:$I$150,0),COLUMN()-COLUMN($T54)),IFERROR(OFFSET('セット情報（イレギュラーサンプル）'!$N$2,MATCH($G59,BカートセットID入力!$L$4:$L$150,0),COLUMN()-COLUMN($T54)),""))))</f>
        <v/>
      </c>
      <c r="Y59" s="53" t="str">
        <f ca="1">IFERROR(OFFSET('セット情報(宅配便）'!$P$2,MATCH($G59,BカートセットID入力!$C$4:$C$150,0),COLUMN()-COLUMN($T54)),IFERROR(OFFSET('セット情報(業務便）'!$P$2,MATCH($G59,BカートセットID入力!$F$4:$F$150,0),COLUMN()-COLUMN($T54)),IFERROR(OFFSET('セット情報（サンプル）'!$N$2,MATCH($G59,BカートセットID入力!$I$4:$I$150,0),COLUMN()-COLUMN($T54)),IFERROR(OFFSET('セット情報（イレギュラーサンプル）'!$N$2,MATCH($G59,BカートセットID入力!$L$4:$L$150,0),COLUMN()-COLUMN($T54)),""))))</f>
        <v/>
      </c>
      <c r="Z59" s="53" t="str">
        <f ca="1">IFERROR(OFFSET('セット情報(宅配便）'!$P$2,MATCH($G59,BカートセットID入力!$C$4:$C$150,0),COLUMN()-COLUMN($T54)),IFERROR(OFFSET('セット情報(業務便）'!$P$2,MATCH($G59,BカートセットID入力!$F$4:$F$150,0),COLUMN()-COLUMN($T54)),IFERROR(OFFSET('セット情報（サンプル）'!$N$2,MATCH($G59,BカートセットID入力!$I$4:$I$150,0),COLUMN()-COLUMN($T54)),IFERROR(OFFSET('セット情報（イレギュラーサンプル）'!$N$2,MATCH($G59,BカートセットID入力!$L$4:$L$150,0),COLUMN()-COLUMN($T54)),""))))</f>
        <v/>
      </c>
      <c r="AA59" s="53" t="str">
        <f ca="1">IFERROR(OFFSET('セット情報(宅配便）'!$P$2,MATCH($G59,BカートセットID入力!$C$4:$C$150,0),COLUMN()-COLUMN($T54)),IFERROR(OFFSET('セット情報(業務便）'!$P$2,MATCH($G59,BカートセットID入力!$F$4:$F$150,0),COLUMN()-COLUMN($T54)),IFERROR(OFFSET('セット情報（サンプル）'!$N$2,MATCH($G59,BカートセットID入力!$I$4:$I$150,0),COLUMN()-COLUMN($T54)),IFERROR(OFFSET('セット情報（イレギュラーサンプル）'!$N$2,MATCH($G59,BカートセットID入力!$L$4:$L$150,0),COLUMN()-COLUMN($T54)),""))))</f>
        <v/>
      </c>
      <c r="AB59" s="53" t="str">
        <f ca="1">IFERROR(OFFSET('セット情報(宅配便）'!$P$2,MATCH($G59,BカートセットID入力!$C$4:$C$150,0),COLUMN()-COLUMN($T54)),IFERROR(OFFSET('セット情報(業務便）'!$P$2,MATCH($G59,BカートセットID入力!$F$4:$F$150,0),COLUMN()-COLUMN($T54)),IFERROR(OFFSET('セット情報（サンプル）'!$N$2,MATCH($G59,BカートセットID入力!$I$4:$I$150,0),COLUMN()-COLUMN($T54)),IFERROR(OFFSET('セット情報（イレギュラーサンプル）'!$N$2,MATCH($G59,BカートセットID入力!$L$4:$L$150,0),COLUMN()-COLUMN($T54)),""))))</f>
        <v/>
      </c>
      <c r="AC59" s="53" t="str">
        <f ca="1">IFERROR(OFFSET('セット情報(宅配便）'!$P$2,MATCH($G59,BカートセットID入力!$C$4:$C$150,0),COLUMN()-COLUMN($T54)),IFERROR(OFFSET('セット情報(業務便）'!$P$2,MATCH($G59,BカートセットID入力!$F$4:$F$150,0),COLUMN()-COLUMN($T54)),IFERROR(OFFSET('セット情報（サンプル）'!$N$2,MATCH($G59,BカートセットID入力!$I$4:$I$150,0),COLUMN()-COLUMN($T54)),IFERROR(OFFSET('セット情報（イレギュラーサンプル）'!$N$2,MATCH($G59,BカートセットID入力!$L$4:$L$150,0),COLUMN()-COLUMN($T54)),""))))</f>
        <v/>
      </c>
      <c r="AD59" s="53" t="str">
        <f ca="1">IFERROR(OFFSET('セット情報(宅配便）'!$P$2,MATCH($G59,BカートセットID入力!$C$4:$C$150,0),COLUMN()-COLUMN($T54)),IFERROR(OFFSET('セット情報(業務便）'!$P$2,MATCH($G59,BカートセットID入力!$F$4:$F$150,0),COLUMN()-COLUMN($T54)),IFERROR(OFFSET('セット情報（サンプル）'!$N$2,MATCH($G59,BカートセットID入力!$I$4:$I$150,0),COLUMN()-COLUMN($T54)),IFERROR(OFFSET('セット情報（イレギュラーサンプル）'!$N$2,MATCH($G59,BカートセットID入力!$L$4:$L$150,0),COLUMN()-COLUMN($T54)),""))))</f>
        <v/>
      </c>
      <c r="AE59" s="53" t="str">
        <f ca="1">IFERROR(OFFSET('セット情報(宅配便）'!$P$2,MATCH($G59,BカートセットID入力!$C$4:$C$150,0),COLUMN()-COLUMN($T54)),IFERROR(OFFSET('セット情報(業務便）'!$P$2,MATCH($G59,BカートセットID入力!$F$4:$F$150,0),COLUMN()-COLUMN($T54)),IFERROR(OFFSET('セット情報（サンプル）'!$N$2,MATCH($G59,BカートセットID入力!$I$4:$I$150,0),COLUMN()-COLUMN($T54)),IFERROR(OFFSET('セット情報（イレギュラーサンプル）'!$N$2,MATCH($G59,BカートセットID入力!$L$4:$L$150,0),COLUMN()-COLUMN($T54)),""))))</f>
        <v/>
      </c>
      <c r="AF59" s="53" t="str">
        <f ca="1">IFERROR(OFFSET('セット情報(宅配便）'!$P$2,MATCH($G59,BカートセットID入力!$C$4:$C$150,0),COLUMN()-COLUMN($T54)),IFERROR(OFFSET('セット情報(業務便）'!$P$2,MATCH($G59,BカートセットID入力!$F$4:$F$150,0),COLUMN()-COLUMN($T54)),IFERROR(OFFSET('セット情報（サンプル）'!$N$2,MATCH($G59,BカートセットID入力!$I$4:$I$150,0),COLUMN()-COLUMN($T54)),IFERROR(OFFSET('セット情報（イレギュラーサンプル）'!$N$2,MATCH($G59,BカートセットID入力!$L$4:$L$150,0),COLUMN()-COLUMN($T54)),""))))</f>
        <v/>
      </c>
      <c r="AG59" s="53" t="str">
        <f ca="1">IFERROR(OFFSET('セット情報(宅配便）'!$P$2,MATCH($G59,BカートセットID入力!$C$4:$C$150,0),COLUMN()-COLUMN($T54)),IFERROR(OFFSET('セット情報(業務便）'!$P$2,MATCH($G59,BカートセットID入力!$F$4:$F$150,0),COLUMN()-COLUMN($T54)),IFERROR(OFFSET('セット情報（サンプル）'!$N$2,MATCH($G59,BカートセットID入力!$I$4:$I$150,0),COLUMN()-COLUMN($T54)),IFERROR(OFFSET('セット情報（イレギュラーサンプル）'!$N$2,MATCH($G59,BカートセットID入力!$L$4:$L$150,0),COLUMN()-COLUMN($T54)),""))))</f>
        <v/>
      </c>
      <c r="AH59" s="53" t="str">
        <f ca="1">IFERROR(OFFSET('セット情報(宅配便）'!$P$2,MATCH($G59,BカートセットID入力!$C$4:$C$150,0),COLUMN()-COLUMN($T54)),IFERROR(OFFSET('セット情報(業務便）'!$P$2,MATCH($G59,BカートセットID入力!$F$4:$F$150,0),COLUMN()-COLUMN($T54)),IFERROR(OFFSET('セット情報（サンプル）'!$N$2,MATCH($G59,BカートセットID入力!$I$4:$I$150,0),COLUMN()-COLUMN($T54)),IFERROR(OFFSET('セット情報（イレギュラーサンプル）'!$N$2,MATCH($G59,BカートセットID入力!$L$4:$L$150,0),COLUMN()-COLUMN($T54)),""))))</f>
        <v/>
      </c>
      <c r="AI59" s="53" t="str">
        <f ca="1">IFERROR(OFFSET('セット情報(宅配便）'!$P$2,MATCH($G59,BカートセットID入力!$C$4:$C$150,0),COLUMN()-COLUMN($T54)),IFERROR(OFFSET('セット情報(業務便）'!$P$2,MATCH($G59,BカートセットID入力!$F$4:$F$150,0),COLUMN()-COLUMN($T54)),IFERROR(OFFSET('セット情報（サンプル）'!$N$2,MATCH($G59,BカートセットID入力!$I$4:$I$150,0),COLUMN()-COLUMN($T54)),IFERROR(OFFSET('セット情報（イレギュラーサンプル）'!$N$2,MATCH($G59,BカートセットID入力!$L$4:$L$150,0),COLUMN()-COLUMN($T54)),""))))</f>
        <v/>
      </c>
      <c r="AJ59" s="53" t="str">
        <f ca="1">IFERROR(OFFSET('セット情報(宅配便）'!$P$2,MATCH($G59,BカートセットID入力!$C$4:$C$150,0),COLUMN()-COLUMN($T54)),IFERROR(OFFSET('セット情報(業務便）'!$P$2,MATCH($G59,BカートセットID入力!$F$4:$F$150,0),COLUMN()-COLUMN($T54)),IFERROR(OFFSET('セット情報（サンプル）'!$N$2,MATCH($G59,BカートセットID入力!$I$4:$I$150,0),COLUMN()-COLUMN($T54)),IFERROR(OFFSET('セット情報（イレギュラーサンプル）'!$N$2,MATCH($G59,BカートセットID入力!$L$4:$L$150,0),COLUMN()-COLUMN($T54)),""))))</f>
        <v/>
      </c>
      <c r="AK59" s="53" t="str">
        <f ca="1">IFERROR(OFFSET('セット情報(宅配便）'!$P$2,MATCH($G59,BカートセットID入力!$C$4:$C$150,0),COLUMN()-COLUMN($T54)),IFERROR(OFFSET('セット情報(業務便）'!$P$2,MATCH($G59,BカートセットID入力!$F$4:$F$150,0),COLUMN()-COLUMN($T54)),IFERROR(OFFSET('セット情報（サンプル）'!$N$2,MATCH($G59,BカートセットID入力!$I$4:$I$150,0),COLUMN()-COLUMN($T54)),IFERROR(OFFSET('セット情報（イレギュラーサンプル）'!$N$2,MATCH($G59,BカートセットID入力!$L$4:$L$150,0),COLUMN()-COLUMN($T54)),""))))</f>
        <v/>
      </c>
      <c r="AL59" s="53" t="str">
        <f ca="1">IFERROR(OFFSET('セット情報(宅配便）'!$P$2,MATCH($G59,BカートセットID入力!$C$4:$C$150,0),COLUMN()-COLUMN($T54)),IFERROR(OFFSET('セット情報(業務便）'!$P$2,MATCH($G59,BカートセットID入力!$F$4:$F$150,0),COLUMN()-COLUMN($T54)),IFERROR(OFFSET('セット情報（サンプル）'!$N$2,MATCH($G59,BカートセットID入力!$I$4:$I$150,0),COLUMN()-COLUMN($T54)),IFERROR(OFFSET('セット情報（イレギュラーサンプル）'!$N$2,MATCH($G59,BカートセットID入力!$L$4:$L$150,0),COLUMN()-COLUMN($T54)),""))))</f>
        <v/>
      </c>
      <c r="AM59" s="53" t="str">
        <f ca="1">IFERROR(OFFSET('セット情報(宅配便）'!$P$2,MATCH($G59,BカートセットID入力!$C$4:$C$150,0),COLUMN()-COLUMN($T54)),IFERROR(OFFSET('セット情報(業務便）'!$P$2,MATCH($G59,BカートセットID入力!$F$4:$F$150,0),COLUMN()-COLUMN($T54)),IFERROR(OFFSET('セット情報（サンプル）'!$N$2,MATCH($G59,BカートセットID入力!$I$4:$I$150,0),COLUMN()-COLUMN($T54)),IFERROR(OFFSET('セット情報（イレギュラーサンプル）'!$N$2,MATCH($G59,BカートセットID入力!$L$4:$L$150,0),COLUMN()-COLUMN($T54)),""))))</f>
        <v/>
      </c>
      <c r="AN59" s="53" t="str">
        <f ca="1">IFERROR(OFFSET('セット情報(宅配便）'!$P$2,MATCH($G59,BカートセットID入力!$C$4:$C$150,0),COLUMN()-COLUMN($T54)),IFERROR(OFFSET('セット情報(業務便）'!$P$2,MATCH($G59,BカートセットID入力!$F$4:$F$150,0),COLUMN()-COLUMN($T54)),IFERROR(OFFSET('セット情報（サンプル）'!$N$2,MATCH($G59,BカートセットID入力!$I$4:$I$150,0),COLUMN()-COLUMN($T54)),IFERROR(OFFSET('セット情報（イレギュラーサンプル）'!$N$2,MATCH($G59,BカートセットID入力!$L$4:$L$150,0),COLUMN()-COLUMN($T54)),""))))</f>
        <v/>
      </c>
      <c r="AO59" s="53" t="str">
        <f ca="1">IFERROR(OFFSET('セット情報(宅配便）'!$P$2,MATCH($G59,BカートセットID入力!$C$4:$C$150,0),COLUMN()-COLUMN($T54)),IFERROR(OFFSET('セット情報(業務便）'!$P$2,MATCH($G59,BカートセットID入力!$F$4:$F$150,0),COLUMN()-COLUMN($T54)),IFERROR(OFFSET('セット情報（サンプル）'!$N$2,MATCH($G59,BカートセットID入力!$I$4:$I$150,0),COLUMN()-COLUMN($T54)),IFERROR(OFFSET('セット情報（イレギュラーサンプル）'!$N$2,MATCH($G59,BカートセットID入力!$L$4:$L$150,0),COLUMN()-COLUMN($T54)),""))))</f>
        <v/>
      </c>
      <c r="AP59" s="53" t="str">
        <f ca="1">IFERROR(OFFSET('セット情報(宅配便）'!$P$2,MATCH($G59,BカートセットID入力!$C$4:$C$150,0),COLUMN()-COLUMN($T54)),IFERROR(OFFSET('セット情報(業務便）'!$P$2,MATCH($G59,BカートセットID入力!$F$4:$F$150,0),COLUMN()-COLUMN($T54)),IFERROR(OFFSET('セット情報（サンプル）'!$N$2,MATCH($G59,BカートセットID入力!$I$4:$I$150,0),COLUMN()-COLUMN($T54)),IFERROR(OFFSET('セット情報（イレギュラーサンプル）'!$N$2,MATCH($G59,BカートセットID入力!$L$4:$L$150,0),COLUMN()-COLUMN($T54)),""))))</f>
        <v/>
      </c>
      <c r="AQ59" s="53" t="str">
        <f ca="1">IFERROR(OFFSET('セット情報(宅配便）'!$P$2,MATCH($G59,BカートセットID入力!$C$4:$C$150,0),COLUMN()-COLUMN($T54)),IFERROR(OFFSET('セット情報(業務便）'!$P$2,MATCH($G59,BカートセットID入力!$F$4:$F$150,0),COLUMN()-COLUMN($T54)),IFERROR(OFFSET('セット情報（サンプル）'!$N$2,MATCH($G59,BカートセットID入力!$I$4:$I$150,0),COLUMN()-COLUMN($T54)),IFERROR(OFFSET('セット情報（イレギュラーサンプル）'!$N$2,MATCH($G59,BカートセットID入力!$L$4:$L$150,0),COLUMN()-COLUMN($T54)),""))))</f>
        <v/>
      </c>
      <c r="AR59" s="53" t="str">
        <f ca="1">IFERROR(OFFSET('セット情報(宅配便）'!$P$2,MATCH($G59,BカートセットID入力!$C$4:$C$150,0),COLUMN()-COLUMN($T54)),IFERROR(OFFSET('セット情報(業務便）'!$P$2,MATCH($G59,BカートセットID入力!$F$4:$F$150,0),COLUMN()-COLUMN($T54)),IFERROR(OFFSET('セット情報（サンプル）'!$N$2,MATCH($G59,BカートセットID入力!$I$4:$I$150,0),COLUMN()-COLUMN($T54)),IFERROR(OFFSET('セット情報（イレギュラーサンプル）'!$N$2,MATCH($G59,BカートセットID入力!$L$4:$L$150,0),COLUMN()-COLUMN($T54)),""))))</f>
        <v/>
      </c>
      <c r="AS59" s="53" t="str">
        <f ca="1">IFERROR(OFFSET('セット情報(宅配便）'!$P$2,MATCH($G59,BカートセットID入力!$C$4:$C$150,0),COLUMN()-COLUMN($T54)),IFERROR(OFFSET('セット情報(業務便）'!$P$2,MATCH($G59,BカートセットID入力!$F$4:$F$150,0),COLUMN()-COLUMN($T54)),IFERROR(OFFSET('セット情報（サンプル）'!$N$2,MATCH($G59,BカートセットID入力!$I$4:$I$150,0),COLUMN()-COLUMN($T54)),IFERROR(OFFSET('セット情報（イレギュラーサンプル）'!$N$2,MATCH($G59,BカートセットID入力!$L$4:$L$150,0),COLUMN()-COLUMN($T54)),""))))</f>
        <v/>
      </c>
    </row>
    <row r="60" spans="1:45">
      <c r="A60" s="53" t="str">
        <f>IF(ISBLANK(現行セット情報CSV!A60),"",現行セット情報CSV!A60)</f>
        <v/>
      </c>
      <c r="B60" s="53" t="str">
        <f>IF(ISBLANK(現行セット情報CSV!B60),"",現行セット情報CSV!B60)</f>
        <v/>
      </c>
      <c r="C60" s="53" t="str">
        <f>IF(ISBLANK(現行セット情報CSV!C60),"",現行セット情報CSV!C60)</f>
        <v/>
      </c>
      <c r="D60" s="53" t="str">
        <f>IF(ISBLANK(現行セット情報CSV!D60),"",現行セット情報CSV!D60)</f>
        <v/>
      </c>
      <c r="E60" s="53" t="str">
        <f>IF(ISBLANK(現行セット情報CSV!E60),"",現行セット情報CSV!E60)</f>
        <v/>
      </c>
      <c r="F60" s="53" t="str">
        <f>IF(ISBLANK(現行セット情報CSV!F60),"",現行セット情報CSV!F60)</f>
        <v/>
      </c>
      <c r="G60" s="53" t="str">
        <f>IF(ISBLANK(現行セット情報CSV!G60),"",現行セット情報CSV!G60)</f>
        <v/>
      </c>
      <c r="H60" s="53" t="str">
        <f>IF(ISBLANK(現行セット情報CSV!H60),"",現行セット情報CSV!H60)</f>
        <v/>
      </c>
      <c r="I60" s="53" t="str">
        <f>IF(ISBLANK(現行セット情報CSV!I60),"",現行セット情報CSV!I60)</f>
        <v/>
      </c>
      <c r="J60" s="53" t="str">
        <f>IF(ISBLANK(現行セット情報CSV!J60),"",現行セット情報CSV!J60)</f>
        <v/>
      </c>
      <c r="K60" s="53" t="str">
        <f>IF(ISBLANK(現行セット情報CSV!K60),"",現行セット情報CSV!K60)</f>
        <v/>
      </c>
      <c r="L60" s="53" t="str">
        <f>IF(ISBLANK(現行セット情報CSV!L60),"",現行セット情報CSV!L60)</f>
        <v/>
      </c>
      <c r="M60" s="53" t="str">
        <f>IF(ISBLANK(現行セット情報CSV!M60),"",現行セット情報CSV!M60)</f>
        <v/>
      </c>
      <c r="N60" s="53" t="str">
        <f>IF(ISBLANK(現行セット情報CSV!N60),"",現行セット情報CSV!N60)</f>
        <v/>
      </c>
      <c r="O60" s="53" t="str">
        <f>IF(ISBLANK(現行セット情報CSV!O60),"",現行セット情報CSV!O60)</f>
        <v/>
      </c>
      <c r="P60" s="53" t="str">
        <f>IF(ISBLANK(現行セット情報CSV!P60),"",現行セット情報CSV!P60)</f>
        <v/>
      </c>
      <c r="Q60" s="53" t="str">
        <f>IF(ISBLANK(現行セット情報CSV!Q60),"",現行セット情報CSV!Q60)</f>
        <v/>
      </c>
      <c r="R60" s="53" t="str">
        <f>IF(ISBLANK(現行セット情報CSV!R60),"",現行セット情報CSV!R60)</f>
        <v/>
      </c>
      <c r="S60" s="53" t="str">
        <f>IF(ISBLANK(現行セット情報CSV!S60),"",現行セット情報CSV!S60)</f>
        <v/>
      </c>
      <c r="T60" s="53" t="str">
        <f ca="1">IFERROR(OFFSET('セット情報(宅配便）'!$P$2,MATCH($G60,BカートセットID入力!$C$4:$C$150,0),COLUMN()-COLUMN($T55)),IFERROR(OFFSET('セット情報(業務便）'!$P$2,MATCH($G60,BカートセットID入力!$F$4:$F$150,0),COLUMN()-COLUMN($T55)),IFERROR(OFFSET('セット情報（サンプル）'!$N$2,MATCH($G60,BカートセットID入力!$I$4:$I$150,0),COLUMN()-COLUMN($T55)),IFERROR(OFFSET('セット情報（イレギュラーサンプル）'!$N$2,MATCH($G60,BカートセットID入力!$L$4:$L$150,0),COLUMN()-COLUMN($T55)),""))))</f>
        <v/>
      </c>
      <c r="U60" s="53" t="str">
        <f ca="1">IFERROR(OFFSET('セット情報(宅配便）'!$P$2,MATCH($G60,BカートセットID入力!$C$4:$C$150,0),COLUMN()-COLUMN($T55)),IFERROR(OFFSET('セット情報(業務便）'!$P$2,MATCH($G60,BカートセットID入力!$F$4:$F$150,0),COLUMN()-COLUMN($T55)),IFERROR(OFFSET('セット情報（サンプル）'!$N$2,MATCH($G60,BカートセットID入力!$I$4:$I$150,0),COLUMN()-COLUMN($T55)),IFERROR(OFFSET('セット情報（イレギュラーサンプル）'!$N$2,MATCH($G60,BカートセットID入力!$L$4:$L$150,0),COLUMN()-COLUMN($T55)),""))))</f>
        <v/>
      </c>
      <c r="V60" s="53" t="str">
        <f ca="1">IFERROR(OFFSET('セット情報(宅配便）'!$P$2,MATCH($G60,BカートセットID入力!$C$4:$C$150,0),COLUMN()-COLUMN($T55)),IFERROR(OFFSET('セット情報(業務便）'!$P$2,MATCH($G60,BカートセットID入力!$F$4:$F$150,0),COLUMN()-COLUMN($T55)),IFERROR(OFFSET('セット情報（サンプル）'!$N$2,MATCH($G60,BカートセットID入力!$I$4:$I$150,0),COLUMN()-COLUMN($T55)),IFERROR(OFFSET('セット情報（イレギュラーサンプル）'!$N$2,MATCH($G60,BカートセットID入力!$L$4:$L$150,0),COLUMN()-COLUMN($T55)),""))))</f>
        <v/>
      </c>
      <c r="W60" s="53" t="str">
        <f ca="1">IFERROR(OFFSET('セット情報(宅配便）'!$P$2,MATCH($G60,BカートセットID入力!$C$4:$C$150,0),COLUMN()-COLUMN($T55)),IFERROR(OFFSET('セット情報(業務便）'!$P$2,MATCH($G60,BカートセットID入力!$F$4:$F$150,0),COLUMN()-COLUMN($T55)),IFERROR(OFFSET('セット情報（サンプル）'!$N$2,MATCH($G60,BカートセットID入力!$I$4:$I$150,0),COLUMN()-COLUMN($T55)),IFERROR(OFFSET('セット情報（イレギュラーサンプル）'!$N$2,MATCH($G60,BカートセットID入力!$L$4:$L$150,0),COLUMN()-COLUMN($T55)),""))))</f>
        <v/>
      </c>
      <c r="X60" s="53" t="str">
        <f ca="1">IFERROR(OFFSET('セット情報(宅配便）'!$P$2,MATCH($G60,BカートセットID入力!$C$4:$C$150,0),COLUMN()-COLUMN($T55)),IFERROR(OFFSET('セット情報(業務便）'!$P$2,MATCH($G60,BカートセットID入力!$F$4:$F$150,0),COLUMN()-COLUMN($T55)),IFERROR(OFFSET('セット情報（サンプル）'!$N$2,MATCH($G60,BカートセットID入力!$I$4:$I$150,0),COLUMN()-COLUMN($T55)),IFERROR(OFFSET('セット情報（イレギュラーサンプル）'!$N$2,MATCH($G60,BカートセットID入力!$L$4:$L$150,0),COLUMN()-COLUMN($T55)),""))))</f>
        <v/>
      </c>
      <c r="Y60" s="53" t="str">
        <f ca="1">IFERROR(OFFSET('セット情報(宅配便）'!$P$2,MATCH($G60,BカートセットID入力!$C$4:$C$150,0),COLUMN()-COLUMN($T55)),IFERROR(OFFSET('セット情報(業務便）'!$P$2,MATCH($G60,BカートセットID入力!$F$4:$F$150,0),COLUMN()-COLUMN($T55)),IFERROR(OFFSET('セット情報（サンプル）'!$N$2,MATCH($G60,BカートセットID入力!$I$4:$I$150,0),COLUMN()-COLUMN($T55)),IFERROR(OFFSET('セット情報（イレギュラーサンプル）'!$N$2,MATCH($G60,BカートセットID入力!$L$4:$L$150,0),COLUMN()-COLUMN($T55)),""))))</f>
        <v/>
      </c>
      <c r="Z60" s="53" t="str">
        <f ca="1">IFERROR(OFFSET('セット情報(宅配便）'!$P$2,MATCH($G60,BカートセットID入力!$C$4:$C$150,0),COLUMN()-COLUMN($T55)),IFERROR(OFFSET('セット情報(業務便）'!$P$2,MATCH($G60,BカートセットID入力!$F$4:$F$150,0),COLUMN()-COLUMN($T55)),IFERROR(OFFSET('セット情報（サンプル）'!$N$2,MATCH($G60,BカートセットID入力!$I$4:$I$150,0),COLUMN()-COLUMN($T55)),IFERROR(OFFSET('セット情報（イレギュラーサンプル）'!$N$2,MATCH($G60,BカートセットID入力!$L$4:$L$150,0),COLUMN()-COLUMN($T55)),""))))</f>
        <v/>
      </c>
      <c r="AA60" s="53" t="str">
        <f ca="1">IFERROR(OFFSET('セット情報(宅配便）'!$P$2,MATCH($G60,BカートセットID入力!$C$4:$C$150,0),COLUMN()-COLUMN($T55)),IFERROR(OFFSET('セット情報(業務便）'!$P$2,MATCH($G60,BカートセットID入力!$F$4:$F$150,0),COLUMN()-COLUMN($T55)),IFERROR(OFFSET('セット情報（サンプル）'!$N$2,MATCH($G60,BカートセットID入力!$I$4:$I$150,0),COLUMN()-COLUMN($T55)),IFERROR(OFFSET('セット情報（イレギュラーサンプル）'!$N$2,MATCH($G60,BカートセットID入力!$L$4:$L$150,0),COLUMN()-COLUMN($T55)),""))))</f>
        <v/>
      </c>
      <c r="AB60" s="53" t="str">
        <f ca="1">IFERROR(OFFSET('セット情報(宅配便）'!$P$2,MATCH($G60,BカートセットID入力!$C$4:$C$150,0),COLUMN()-COLUMN($T55)),IFERROR(OFFSET('セット情報(業務便）'!$P$2,MATCH($G60,BカートセットID入力!$F$4:$F$150,0),COLUMN()-COLUMN($T55)),IFERROR(OFFSET('セット情報（サンプル）'!$N$2,MATCH($G60,BカートセットID入力!$I$4:$I$150,0),COLUMN()-COLUMN($T55)),IFERROR(OFFSET('セット情報（イレギュラーサンプル）'!$N$2,MATCH($G60,BカートセットID入力!$L$4:$L$150,0),COLUMN()-COLUMN($T55)),""))))</f>
        <v/>
      </c>
      <c r="AC60" s="53" t="str">
        <f ca="1">IFERROR(OFFSET('セット情報(宅配便）'!$P$2,MATCH($G60,BカートセットID入力!$C$4:$C$150,0),COLUMN()-COLUMN($T55)),IFERROR(OFFSET('セット情報(業務便）'!$P$2,MATCH($G60,BカートセットID入力!$F$4:$F$150,0),COLUMN()-COLUMN($T55)),IFERROR(OFFSET('セット情報（サンプル）'!$N$2,MATCH($G60,BカートセットID入力!$I$4:$I$150,0),COLUMN()-COLUMN($T55)),IFERROR(OFFSET('セット情報（イレギュラーサンプル）'!$N$2,MATCH($G60,BカートセットID入力!$L$4:$L$150,0),COLUMN()-COLUMN($T55)),""))))</f>
        <v/>
      </c>
      <c r="AD60" s="53" t="str">
        <f ca="1">IFERROR(OFFSET('セット情報(宅配便）'!$P$2,MATCH($G60,BカートセットID入力!$C$4:$C$150,0),COLUMN()-COLUMN($T55)),IFERROR(OFFSET('セット情報(業務便）'!$P$2,MATCH($G60,BカートセットID入力!$F$4:$F$150,0),COLUMN()-COLUMN($T55)),IFERROR(OFFSET('セット情報（サンプル）'!$N$2,MATCH($G60,BカートセットID入力!$I$4:$I$150,0),COLUMN()-COLUMN($T55)),IFERROR(OFFSET('セット情報（イレギュラーサンプル）'!$N$2,MATCH($G60,BカートセットID入力!$L$4:$L$150,0),COLUMN()-COLUMN($T55)),""))))</f>
        <v/>
      </c>
      <c r="AE60" s="53" t="str">
        <f ca="1">IFERROR(OFFSET('セット情報(宅配便）'!$P$2,MATCH($G60,BカートセットID入力!$C$4:$C$150,0),COLUMN()-COLUMN($T55)),IFERROR(OFFSET('セット情報(業務便）'!$P$2,MATCH($G60,BカートセットID入力!$F$4:$F$150,0),COLUMN()-COLUMN($T55)),IFERROR(OFFSET('セット情報（サンプル）'!$N$2,MATCH($G60,BカートセットID入力!$I$4:$I$150,0),COLUMN()-COLUMN($T55)),IFERROR(OFFSET('セット情報（イレギュラーサンプル）'!$N$2,MATCH($G60,BカートセットID入力!$L$4:$L$150,0),COLUMN()-COLUMN($T55)),""))))</f>
        <v/>
      </c>
      <c r="AF60" s="53" t="str">
        <f ca="1">IFERROR(OFFSET('セット情報(宅配便）'!$P$2,MATCH($G60,BカートセットID入力!$C$4:$C$150,0),COLUMN()-COLUMN($T55)),IFERROR(OFFSET('セット情報(業務便）'!$P$2,MATCH($G60,BカートセットID入力!$F$4:$F$150,0),COLUMN()-COLUMN($T55)),IFERROR(OFFSET('セット情報（サンプル）'!$N$2,MATCH($G60,BカートセットID入力!$I$4:$I$150,0),COLUMN()-COLUMN($T55)),IFERROR(OFFSET('セット情報（イレギュラーサンプル）'!$N$2,MATCH($G60,BカートセットID入力!$L$4:$L$150,0),COLUMN()-COLUMN($T55)),""))))</f>
        <v/>
      </c>
      <c r="AG60" s="53" t="str">
        <f ca="1">IFERROR(OFFSET('セット情報(宅配便）'!$P$2,MATCH($G60,BカートセットID入力!$C$4:$C$150,0),COLUMN()-COLUMN($T55)),IFERROR(OFFSET('セット情報(業務便）'!$P$2,MATCH($G60,BカートセットID入力!$F$4:$F$150,0),COLUMN()-COLUMN($T55)),IFERROR(OFFSET('セット情報（サンプル）'!$N$2,MATCH($G60,BカートセットID入力!$I$4:$I$150,0),COLUMN()-COLUMN($T55)),IFERROR(OFFSET('セット情報（イレギュラーサンプル）'!$N$2,MATCH($G60,BカートセットID入力!$L$4:$L$150,0),COLUMN()-COLUMN($T55)),""))))</f>
        <v/>
      </c>
      <c r="AH60" s="53" t="str">
        <f ca="1">IFERROR(OFFSET('セット情報(宅配便）'!$P$2,MATCH($G60,BカートセットID入力!$C$4:$C$150,0),COLUMN()-COLUMN($T55)),IFERROR(OFFSET('セット情報(業務便）'!$P$2,MATCH($G60,BカートセットID入力!$F$4:$F$150,0),COLUMN()-COLUMN($T55)),IFERROR(OFFSET('セット情報（サンプル）'!$N$2,MATCH($G60,BカートセットID入力!$I$4:$I$150,0),COLUMN()-COLUMN($T55)),IFERROR(OFFSET('セット情報（イレギュラーサンプル）'!$N$2,MATCH($G60,BカートセットID入力!$L$4:$L$150,0),COLUMN()-COLUMN($T55)),""))))</f>
        <v/>
      </c>
      <c r="AI60" s="53" t="str">
        <f ca="1">IFERROR(OFFSET('セット情報(宅配便）'!$P$2,MATCH($G60,BカートセットID入力!$C$4:$C$150,0),COLUMN()-COLUMN($T55)),IFERROR(OFFSET('セット情報(業務便）'!$P$2,MATCH($G60,BカートセットID入力!$F$4:$F$150,0),COLUMN()-COLUMN($T55)),IFERROR(OFFSET('セット情報（サンプル）'!$N$2,MATCH($G60,BカートセットID入力!$I$4:$I$150,0),COLUMN()-COLUMN($T55)),IFERROR(OFFSET('セット情報（イレギュラーサンプル）'!$N$2,MATCH($G60,BカートセットID入力!$L$4:$L$150,0),COLUMN()-COLUMN($T55)),""))))</f>
        <v/>
      </c>
      <c r="AJ60" s="53" t="str">
        <f ca="1">IFERROR(OFFSET('セット情報(宅配便）'!$P$2,MATCH($G60,BカートセットID入力!$C$4:$C$150,0),COLUMN()-COLUMN($T55)),IFERROR(OFFSET('セット情報(業務便）'!$P$2,MATCH($G60,BカートセットID入力!$F$4:$F$150,0),COLUMN()-COLUMN($T55)),IFERROR(OFFSET('セット情報（サンプル）'!$N$2,MATCH($G60,BカートセットID入力!$I$4:$I$150,0),COLUMN()-COLUMN($T55)),IFERROR(OFFSET('セット情報（イレギュラーサンプル）'!$N$2,MATCH($G60,BカートセットID入力!$L$4:$L$150,0),COLUMN()-COLUMN($T55)),""))))</f>
        <v/>
      </c>
      <c r="AK60" s="53" t="str">
        <f ca="1">IFERROR(OFFSET('セット情報(宅配便）'!$P$2,MATCH($G60,BカートセットID入力!$C$4:$C$150,0),COLUMN()-COLUMN($T55)),IFERROR(OFFSET('セット情報(業務便）'!$P$2,MATCH($G60,BカートセットID入力!$F$4:$F$150,0),COLUMN()-COLUMN($T55)),IFERROR(OFFSET('セット情報（サンプル）'!$N$2,MATCH($G60,BカートセットID入力!$I$4:$I$150,0),COLUMN()-COLUMN($T55)),IFERROR(OFFSET('セット情報（イレギュラーサンプル）'!$N$2,MATCH($G60,BカートセットID入力!$L$4:$L$150,0),COLUMN()-COLUMN($T55)),""))))</f>
        <v/>
      </c>
      <c r="AL60" s="53" t="str">
        <f ca="1">IFERROR(OFFSET('セット情報(宅配便）'!$P$2,MATCH($G60,BカートセットID入力!$C$4:$C$150,0),COLUMN()-COLUMN($T55)),IFERROR(OFFSET('セット情報(業務便）'!$P$2,MATCH($G60,BカートセットID入力!$F$4:$F$150,0),COLUMN()-COLUMN($T55)),IFERROR(OFFSET('セット情報（サンプル）'!$N$2,MATCH($G60,BカートセットID入力!$I$4:$I$150,0),COLUMN()-COLUMN($T55)),IFERROR(OFFSET('セット情報（イレギュラーサンプル）'!$N$2,MATCH($G60,BカートセットID入力!$L$4:$L$150,0),COLUMN()-COLUMN($T55)),""))))</f>
        <v/>
      </c>
      <c r="AM60" s="53" t="str">
        <f ca="1">IFERROR(OFFSET('セット情報(宅配便）'!$P$2,MATCH($G60,BカートセットID入力!$C$4:$C$150,0),COLUMN()-COLUMN($T55)),IFERROR(OFFSET('セット情報(業務便）'!$P$2,MATCH($G60,BカートセットID入力!$F$4:$F$150,0),COLUMN()-COLUMN($T55)),IFERROR(OFFSET('セット情報（サンプル）'!$N$2,MATCH($G60,BカートセットID入力!$I$4:$I$150,0),COLUMN()-COLUMN($T55)),IFERROR(OFFSET('セット情報（イレギュラーサンプル）'!$N$2,MATCH($G60,BカートセットID入力!$L$4:$L$150,0),COLUMN()-COLUMN($T55)),""))))</f>
        <v/>
      </c>
      <c r="AN60" s="53" t="str">
        <f ca="1">IFERROR(OFFSET('セット情報(宅配便）'!$P$2,MATCH($G60,BカートセットID入力!$C$4:$C$150,0),COLUMN()-COLUMN($T55)),IFERROR(OFFSET('セット情報(業務便）'!$P$2,MATCH($G60,BカートセットID入力!$F$4:$F$150,0),COLUMN()-COLUMN($T55)),IFERROR(OFFSET('セット情報（サンプル）'!$N$2,MATCH($G60,BカートセットID入力!$I$4:$I$150,0),COLUMN()-COLUMN($T55)),IFERROR(OFFSET('セット情報（イレギュラーサンプル）'!$N$2,MATCH($G60,BカートセットID入力!$L$4:$L$150,0),COLUMN()-COLUMN($T55)),""))))</f>
        <v/>
      </c>
      <c r="AO60" s="53" t="str">
        <f ca="1">IFERROR(OFFSET('セット情報(宅配便）'!$P$2,MATCH($G60,BカートセットID入力!$C$4:$C$150,0),COLUMN()-COLUMN($T55)),IFERROR(OFFSET('セット情報(業務便）'!$P$2,MATCH($G60,BカートセットID入力!$F$4:$F$150,0),COLUMN()-COLUMN($T55)),IFERROR(OFFSET('セット情報（サンプル）'!$N$2,MATCH($G60,BカートセットID入力!$I$4:$I$150,0),COLUMN()-COLUMN($T55)),IFERROR(OFFSET('セット情報（イレギュラーサンプル）'!$N$2,MATCH($G60,BカートセットID入力!$L$4:$L$150,0),COLUMN()-COLUMN($T55)),""))))</f>
        <v/>
      </c>
      <c r="AP60" s="53" t="str">
        <f ca="1">IFERROR(OFFSET('セット情報(宅配便）'!$P$2,MATCH($G60,BカートセットID入力!$C$4:$C$150,0),COLUMN()-COLUMN($T55)),IFERROR(OFFSET('セット情報(業務便）'!$P$2,MATCH($G60,BカートセットID入力!$F$4:$F$150,0),COLUMN()-COLUMN($T55)),IFERROR(OFFSET('セット情報（サンプル）'!$N$2,MATCH($G60,BカートセットID入力!$I$4:$I$150,0),COLUMN()-COLUMN($T55)),IFERROR(OFFSET('セット情報（イレギュラーサンプル）'!$N$2,MATCH($G60,BカートセットID入力!$L$4:$L$150,0),COLUMN()-COLUMN($T55)),""))))</f>
        <v/>
      </c>
      <c r="AQ60" s="53" t="str">
        <f ca="1">IFERROR(OFFSET('セット情報(宅配便）'!$P$2,MATCH($G60,BカートセットID入力!$C$4:$C$150,0),COLUMN()-COLUMN($T55)),IFERROR(OFFSET('セット情報(業務便）'!$P$2,MATCH($G60,BカートセットID入力!$F$4:$F$150,0),COLUMN()-COLUMN($T55)),IFERROR(OFFSET('セット情報（サンプル）'!$N$2,MATCH($G60,BカートセットID入力!$I$4:$I$150,0),COLUMN()-COLUMN($T55)),IFERROR(OFFSET('セット情報（イレギュラーサンプル）'!$N$2,MATCH($G60,BカートセットID入力!$L$4:$L$150,0),COLUMN()-COLUMN($T55)),""))))</f>
        <v/>
      </c>
      <c r="AR60" s="53" t="str">
        <f ca="1">IFERROR(OFFSET('セット情報(宅配便）'!$P$2,MATCH($G60,BカートセットID入力!$C$4:$C$150,0),COLUMN()-COLUMN($T55)),IFERROR(OFFSET('セット情報(業務便）'!$P$2,MATCH($G60,BカートセットID入力!$F$4:$F$150,0),COLUMN()-COLUMN($T55)),IFERROR(OFFSET('セット情報（サンプル）'!$N$2,MATCH($G60,BカートセットID入力!$I$4:$I$150,0),COLUMN()-COLUMN($T55)),IFERROR(OFFSET('セット情報（イレギュラーサンプル）'!$N$2,MATCH($G60,BカートセットID入力!$L$4:$L$150,0),COLUMN()-COLUMN($T55)),""))))</f>
        <v/>
      </c>
      <c r="AS60" s="53" t="str">
        <f ca="1">IFERROR(OFFSET('セット情報(宅配便）'!$P$2,MATCH($G60,BカートセットID入力!$C$4:$C$150,0),COLUMN()-COLUMN($T55)),IFERROR(OFFSET('セット情報(業務便）'!$P$2,MATCH($G60,BカートセットID入力!$F$4:$F$150,0),COLUMN()-COLUMN($T55)),IFERROR(OFFSET('セット情報（サンプル）'!$N$2,MATCH($G60,BカートセットID入力!$I$4:$I$150,0),COLUMN()-COLUMN($T55)),IFERROR(OFFSET('セット情報（イレギュラーサンプル）'!$N$2,MATCH($G60,BカートセットID入力!$L$4:$L$150,0),COLUMN()-COLUMN($T55)),""))))</f>
        <v/>
      </c>
    </row>
    <row r="61" spans="1:45">
      <c r="A61" s="53" t="str">
        <f>IF(ISBLANK(現行セット情報CSV!A61),"",現行セット情報CSV!A61)</f>
        <v/>
      </c>
      <c r="B61" s="53" t="str">
        <f>IF(ISBLANK(現行セット情報CSV!B61),"",現行セット情報CSV!B61)</f>
        <v/>
      </c>
      <c r="C61" s="53" t="str">
        <f>IF(ISBLANK(現行セット情報CSV!C61),"",現行セット情報CSV!C61)</f>
        <v/>
      </c>
      <c r="D61" s="53" t="str">
        <f>IF(ISBLANK(現行セット情報CSV!D61),"",現行セット情報CSV!D61)</f>
        <v/>
      </c>
      <c r="E61" s="53" t="str">
        <f>IF(ISBLANK(現行セット情報CSV!E61),"",現行セット情報CSV!E61)</f>
        <v/>
      </c>
      <c r="F61" s="53" t="str">
        <f>IF(ISBLANK(現行セット情報CSV!F61),"",現行セット情報CSV!F61)</f>
        <v/>
      </c>
      <c r="G61" s="53" t="str">
        <f>IF(ISBLANK(現行セット情報CSV!G61),"",現行セット情報CSV!G61)</f>
        <v/>
      </c>
      <c r="H61" s="53" t="str">
        <f>IF(ISBLANK(現行セット情報CSV!H61),"",現行セット情報CSV!H61)</f>
        <v/>
      </c>
      <c r="I61" s="53" t="str">
        <f>IF(ISBLANK(現行セット情報CSV!I61),"",現行セット情報CSV!I61)</f>
        <v/>
      </c>
      <c r="J61" s="53" t="str">
        <f>IF(ISBLANK(現行セット情報CSV!J61),"",現行セット情報CSV!J61)</f>
        <v/>
      </c>
      <c r="K61" s="53" t="str">
        <f>IF(ISBLANK(現行セット情報CSV!K61),"",現行セット情報CSV!K61)</f>
        <v/>
      </c>
      <c r="L61" s="53" t="str">
        <f>IF(ISBLANK(現行セット情報CSV!L61),"",現行セット情報CSV!L61)</f>
        <v/>
      </c>
      <c r="M61" s="53" t="str">
        <f>IF(ISBLANK(現行セット情報CSV!M61),"",現行セット情報CSV!M61)</f>
        <v/>
      </c>
      <c r="N61" s="53" t="str">
        <f>IF(ISBLANK(現行セット情報CSV!N61),"",現行セット情報CSV!N61)</f>
        <v/>
      </c>
      <c r="O61" s="53" t="str">
        <f>IF(ISBLANK(現行セット情報CSV!O61),"",現行セット情報CSV!O61)</f>
        <v/>
      </c>
      <c r="P61" s="53" t="str">
        <f>IF(ISBLANK(現行セット情報CSV!P61),"",現行セット情報CSV!P61)</f>
        <v/>
      </c>
      <c r="Q61" s="53" t="str">
        <f>IF(ISBLANK(現行セット情報CSV!Q61),"",現行セット情報CSV!Q61)</f>
        <v/>
      </c>
      <c r="R61" s="53" t="str">
        <f>IF(ISBLANK(現行セット情報CSV!R61),"",現行セット情報CSV!R61)</f>
        <v/>
      </c>
      <c r="S61" s="53" t="str">
        <f>IF(ISBLANK(現行セット情報CSV!S61),"",現行セット情報CSV!S61)</f>
        <v/>
      </c>
      <c r="T61" s="53" t="str">
        <f ca="1">IFERROR(OFFSET('セット情報(宅配便）'!$P$2,MATCH($G61,BカートセットID入力!$C$4:$C$150,0),COLUMN()-COLUMN($T56)),IFERROR(OFFSET('セット情報(業務便）'!$P$2,MATCH($G61,BカートセットID入力!$F$4:$F$150,0),COLUMN()-COLUMN($T56)),IFERROR(OFFSET('セット情報（サンプル）'!$N$2,MATCH($G61,BカートセットID入力!$I$4:$I$150,0),COLUMN()-COLUMN($T56)),IFERROR(OFFSET('セット情報（イレギュラーサンプル）'!$N$2,MATCH($G61,BカートセットID入力!$L$4:$L$150,0),COLUMN()-COLUMN($T56)),""))))</f>
        <v/>
      </c>
      <c r="U61" s="53" t="str">
        <f ca="1">IFERROR(OFFSET('セット情報(宅配便）'!$P$2,MATCH($G61,BカートセットID入力!$C$4:$C$150,0),COLUMN()-COLUMN($T56)),IFERROR(OFFSET('セット情報(業務便）'!$P$2,MATCH($G61,BカートセットID入力!$F$4:$F$150,0),COLUMN()-COLUMN($T56)),IFERROR(OFFSET('セット情報（サンプル）'!$N$2,MATCH($G61,BカートセットID入力!$I$4:$I$150,0),COLUMN()-COLUMN($T56)),IFERROR(OFFSET('セット情報（イレギュラーサンプル）'!$N$2,MATCH($G61,BカートセットID入力!$L$4:$L$150,0),COLUMN()-COLUMN($T56)),""))))</f>
        <v/>
      </c>
      <c r="V61" s="53" t="str">
        <f ca="1">IFERROR(OFFSET('セット情報(宅配便）'!$P$2,MATCH($G61,BカートセットID入力!$C$4:$C$150,0),COLUMN()-COLUMN($T56)),IFERROR(OFFSET('セット情報(業務便）'!$P$2,MATCH($G61,BカートセットID入力!$F$4:$F$150,0),COLUMN()-COLUMN($T56)),IFERROR(OFFSET('セット情報（サンプル）'!$N$2,MATCH($G61,BカートセットID入力!$I$4:$I$150,0),COLUMN()-COLUMN($T56)),IFERROR(OFFSET('セット情報（イレギュラーサンプル）'!$N$2,MATCH($G61,BカートセットID入力!$L$4:$L$150,0),COLUMN()-COLUMN($T56)),""))))</f>
        <v/>
      </c>
      <c r="W61" s="53" t="str">
        <f ca="1">IFERROR(OFFSET('セット情報(宅配便）'!$P$2,MATCH($G61,BカートセットID入力!$C$4:$C$150,0),COLUMN()-COLUMN($T56)),IFERROR(OFFSET('セット情報(業務便）'!$P$2,MATCH($G61,BカートセットID入力!$F$4:$F$150,0),COLUMN()-COLUMN($T56)),IFERROR(OFFSET('セット情報（サンプル）'!$N$2,MATCH($G61,BカートセットID入力!$I$4:$I$150,0),COLUMN()-COLUMN($T56)),IFERROR(OFFSET('セット情報（イレギュラーサンプル）'!$N$2,MATCH($G61,BカートセットID入力!$L$4:$L$150,0),COLUMN()-COLUMN($T56)),""))))</f>
        <v/>
      </c>
      <c r="X61" s="53" t="str">
        <f ca="1">IFERROR(OFFSET('セット情報(宅配便）'!$P$2,MATCH($G61,BカートセットID入力!$C$4:$C$150,0),COLUMN()-COLUMN($T56)),IFERROR(OFFSET('セット情報(業務便）'!$P$2,MATCH($G61,BカートセットID入力!$F$4:$F$150,0),COLUMN()-COLUMN($T56)),IFERROR(OFFSET('セット情報（サンプル）'!$N$2,MATCH($G61,BカートセットID入力!$I$4:$I$150,0),COLUMN()-COLUMN($T56)),IFERROR(OFFSET('セット情報（イレギュラーサンプル）'!$N$2,MATCH($G61,BカートセットID入力!$L$4:$L$150,0),COLUMN()-COLUMN($T56)),""))))</f>
        <v/>
      </c>
      <c r="Y61" s="53" t="str">
        <f ca="1">IFERROR(OFFSET('セット情報(宅配便）'!$P$2,MATCH($G61,BカートセットID入力!$C$4:$C$150,0),COLUMN()-COLUMN($T56)),IFERROR(OFFSET('セット情報(業務便）'!$P$2,MATCH($G61,BカートセットID入力!$F$4:$F$150,0),COLUMN()-COLUMN($T56)),IFERROR(OFFSET('セット情報（サンプル）'!$N$2,MATCH($G61,BカートセットID入力!$I$4:$I$150,0),COLUMN()-COLUMN($T56)),IFERROR(OFFSET('セット情報（イレギュラーサンプル）'!$N$2,MATCH($G61,BカートセットID入力!$L$4:$L$150,0),COLUMN()-COLUMN($T56)),""))))</f>
        <v/>
      </c>
      <c r="Z61" s="53" t="str">
        <f ca="1">IFERROR(OFFSET('セット情報(宅配便）'!$P$2,MATCH($G61,BカートセットID入力!$C$4:$C$150,0),COLUMN()-COLUMN($T56)),IFERROR(OFFSET('セット情報(業務便）'!$P$2,MATCH($G61,BカートセットID入力!$F$4:$F$150,0),COLUMN()-COLUMN($T56)),IFERROR(OFFSET('セット情報（サンプル）'!$N$2,MATCH($G61,BカートセットID入力!$I$4:$I$150,0),COLUMN()-COLUMN($T56)),IFERROR(OFFSET('セット情報（イレギュラーサンプル）'!$N$2,MATCH($G61,BカートセットID入力!$L$4:$L$150,0),COLUMN()-COLUMN($T56)),""))))</f>
        <v/>
      </c>
      <c r="AA61" s="53" t="str">
        <f ca="1">IFERROR(OFFSET('セット情報(宅配便）'!$P$2,MATCH($G61,BカートセットID入力!$C$4:$C$150,0),COLUMN()-COLUMN($T56)),IFERROR(OFFSET('セット情報(業務便）'!$P$2,MATCH($G61,BカートセットID入力!$F$4:$F$150,0),COLUMN()-COLUMN($T56)),IFERROR(OFFSET('セット情報（サンプル）'!$N$2,MATCH($G61,BカートセットID入力!$I$4:$I$150,0),COLUMN()-COLUMN($T56)),IFERROR(OFFSET('セット情報（イレギュラーサンプル）'!$N$2,MATCH($G61,BカートセットID入力!$L$4:$L$150,0),COLUMN()-COLUMN($T56)),""))))</f>
        <v/>
      </c>
      <c r="AB61" s="53" t="str">
        <f ca="1">IFERROR(OFFSET('セット情報(宅配便）'!$P$2,MATCH($G61,BカートセットID入力!$C$4:$C$150,0),COLUMN()-COLUMN($T56)),IFERROR(OFFSET('セット情報(業務便）'!$P$2,MATCH($G61,BカートセットID入力!$F$4:$F$150,0),COLUMN()-COLUMN($T56)),IFERROR(OFFSET('セット情報（サンプル）'!$N$2,MATCH($G61,BカートセットID入力!$I$4:$I$150,0),COLUMN()-COLUMN($T56)),IFERROR(OFFSET('セット情報（イレギュラーサンプル）'!$N$2,MATCH($G61,BカートセットID入力!$L$4:$L$150,0),COLUMN()-COLUMN($T56)),""))))</f>
        <v/>
      </c>
      <c r="AC61" s="53" t="str">
        <f ca="1">IFERROR(OFFSET('セット情報(宅配便）'!$P$2,MATCH($G61,BカートセットID入力!$C$4:$C$150,0),COLUMN()-COLUMN($T56)),IFERROR(OFFSET('セット情報(業務便）'!$P$2,MATCH($G61,BカートセットID入力!$F$4:$F$150,0),COLUMN()-COLUMN($T56)),IFERROR(OFFSET('セット情報（サンプル）'!$N$2,MATCH($G61,BカートセットID入力!$I$4:$I$150,0),COLUMN()-COLUMN($T56)),IFERROR(OFFSET('セット情報（イレギュラーサンプル）'!$N$2,MATCH($G61,BカートセットID入力!$L$4:$L$150,0),COLUMN()-COLUMN($T56)),""))))</f>
        <v/>
      </c>
      <c r="AD61" s="53" t="str">
        <f ca="1">IFERROR(OFFSET('セット情報(宅配便）'!$P$2,MATCH($G61,BカートセットID入力!$C$4:$C$150,0),COLUMN()-COLUMN($T56)),IFERROR(OFFSET('セット情報(業務便）'!$P$2,MATCH($G61,BカートセットID入力!$F$4:$F$150,0),COLUMN()-COLUMN($T56)),IFERROR(OFFSET('セット情報（サンプル）'!$N$2,MATCH($G61,BカートセットID入力!$I$4:$I$150,0),COLUMN()-COLUMN($T56)),IFERROR(OFFSET('セット情報（イレギュラーサンプル）'!$N$2,MATCH($G61,BカートセットID入力!$L$4:$L$150,0),COLUMN()-COLUMN($T56)),""))))</f>
        <v/>
      </c>
      <c r="AE61" s="53" t="str">
        <f ca="1">IFERROR(OFFSET('セット情報(宅配便）'!$P$2,MATCH($G61,BカートセットID入力!$C$4:$C$150,0),COLUMN()-COLUMN($T56)),IFERROR(OFFSET('セット情報(業務便）'!$P$2,MATCH($G61,BカートセットID入力!$F$4:$F$150,0),COLUMN()-COLUMN($T56)),IFERROR(OFFSET('セット情報（サンプル）'!$N$2,MATCH($G61,BカートセットID入力!$I$4:$I$150,0),COLUMN()-COLUMN($T56)),IFERROR(OFFSET('セット情報（イレギュラーサンプル）'!$N$2,MATCH($G61,BカートセットID入力!$L$4:$L$150,0),COLUMN()-COLUMN($T56)),""))))</f>
        <v/>
      </c>
      <c r="AF61" s="53" t="str">
        <f ca="1">IFERROR(OFFSET('セット情報(宅配便）'!$P$2,MATCH($G61,BカートセットID入力!$C$4:$C$150,0),COLUMN()-COLUMN($T56)),IFERROR(OFFSET('セット情報(業務便）'!$P$2,MATCH($G61,BカートセットID入力!$F$4:$F$150,0),COLUMN()-COLUMN($T56)),IFERROR(OFFSET('セット情報（サンプル）'!$N$2,MATCH($G61,BカートセットID入力!$I$4:$I$150,0),COLUMN()-COLUMN($T56)),IFERROR(OFFSET('セット情報（イレギュラーサンプル）'!$N$2,MATCH($G61,BカートセットID入力!$L$4:$L$150,0),COLUMN()-COLUMN($T56)),""))))</f>
        <v/>
      </c>
      <c r="AG61" s="53" t="str">
        <f ca="1">IFERROR(OFFSET('セット情報(宅配便）'!$P$2,MATCH($G61,BカートセットID入力!$C$4:$C$150,0),COLUMN()-COLUMN($T56)),IFERROR(OFFSET('セット情報(業務便）'!$P$2,MATCH($G61,BカートセットID入力!$F$4:$F$150,0),COLUMN()-COLUMN($T56)),IFERROR(OFFSET('セット情報（サンプル）'!$N$2,MATCH($G61,BカートセットID入力!$I$4:$I$150,0),COLUMN()-COLUMN($T56)),IFERROR(OFFSET('セット情報（イレギュラーサンプル）'!$N$2,MATCH($G61,BカートセットID入力!$L$4:$L$150,0),COLUMN()-COLUMN($T56)),""))))</f>
        <v/>
      </c>
      <c r="AH61" s="53" t="str">
        <f ca="1">IFERROR(OFFSET('セット情報(宅配便）'!$P$2,MATCH($G61,BカートセットID入力!$C$4:$C$150,0),COLUMN()-COLUMN($T56)),IFERROR(OFFSET('セット情報(業務便）'!$P$2,MATCH($G61,BカートセットID入力!$F$4:$F$150,0),COLUMN()-COLUMN($T56)),IFERROR(OFFSET('セット情報（サンプル）'!$N$2,MATCH($G61,BカートセットID入力!$I$4:$I$150,0),COLUMN()-COLUMN($T56)),IFERROR(OFFSET('セット情報（イレギュラーサンプル）'!$N$2,MATCH($G61,BカートセットID入力!$L$4:$L$150,0),COLUMN()-COLUMN($T56)),""))))</f>
        <v/>
      </c>
      <c r="AI61" s="53" t="str">
        <f ca="1">IFERROR(OFFSET('セット情報(宅配便）'!$P$2,MATCH($G61,BカートセットID入力!$C$4:$C$150,0),COLUMN()-COLUMN($T56)),IFERROR(OFFSET('セット情報(業務便）'!$P$2,MATCH($G61,BカートセットID入力!$F$4:$F$150,0),COLUMN()-COLUMN($T56)),IFERROR(OFFSET('セット情報（サンプル）'!$N$2,MATCH($G61,BカートセットID入力!$I$4:$I$150,0),COLUMN()-COLUMN($T56)),IFERROR(OFFSET('セット情報（イレギュラーサンプル）'!$N$2,MATCH($G61,BカートセットID入力!$L$4:$L$150,0),COLUMN()-COLUMN($T56)),""))))</f>
        <v/>
      </c>
      <c r="AJ61" s="53" t="str">
        <f ca="1">IFERROR(OFFSET('セット情報(宅配便）'!$P$2,MATCH($G61,BカートセットID入力!$C$4:$C$150,0),COLUMN()-COLUMN($T56)),IFERROR(OFFSET('セット情報(業務便）'!$P$2,MATCH($G61,BカートセットID入力!$F$4:$F$150,0),COLUMN()-COLUMN($T56)),IFERROR(OFFSET('セット情報（サンプル）'!$N$2,MATCH($G61,BカートセットID入力!$I$4:$I$150,0),COLUMN()-COLUMN($T56)),IFERROR(OFFSET('セット情報（イレギュラーサンプル）'!$N$2,MATCH($G61,BカートセットID入力!$L$4:$L$150,0),COLUMN()-COLUMN($T56)),""))))</f>
        <v/>
      </c>
      <c r="AK61" s="53" t="str">
        <f ca="1">IFERROR(OFFSET('セット情報(宅配便）'!$P$2,MATCH($G61,BカートセットID入力!$C$4:$C$150,0),COLUMN()-COLUMN($T56)),IFERROR(OFFSET('セット情報(業務便）'!$P$2,MATCH($G61,BカートセットID入力!$F$4:$F$150,0),COLUMN()-COLUMN($T56)),IFERROR(OFFSET('セット情報（サンプル）'!$N$2,MATCH($G61,BカートセットID入力!$I$4:$I$150,0),COLUMN()-COLUMN($T56)),IFERROR(OFFSET('セット情報（イレギュラーサンプル）'!$N$2,MATCH($G61,BカートセットID入力!$L$4:$L$150,0),COLUMN()-COLUMN($T56)),""))))</f>
        <v/>
      </c>
      <c r="AL61" s="53" t="str">
        <f ca="1">IFERROR(OFFSET('セット情報(宅配便）'!$P$2,MATCH($G61,BカートセットID入力!$C$4:$C$150,0),COLUMN()-COLUMN($T56)),IFERROR(OFFSET('セット情報(業務便）'!$P$2,MATCH($G61,BカートセットID入力!$F$4:$F$150,0),COLUMN()-COLUMN($T56)),IFERROR(OFFSET('セット情報（サンプル）'!$N$2,MATCH($G61,BカートセットID入力!$I$4:$I$150,0),COLUMN()-COLUMN($T56)),IFERROR(OFFSET('セット情報（イレギュラーサンプル）'!$N$2,MATCH($G61,BカートセットID入力!$L$4:$L$150,0),COLUMN()-COLUMN($T56)),""))))</f>
        <v/>
      </c>
      <c r="AM61" s="53" t="str">
        <f ca="1">IFERROR(OFFSET('セット情報(宅配便）'!$P$2,MATCH($G61,BカートセットID入力!$C$4:$C$150,0),COLUMN()-COLUMN($T56)),IFERROR(OFFSET('セット情報(業務便）'!$P$2,MATCH($G61,BカートセットID入力!$F$4:$F$150,0),COLUMN()-COLUMN($T56)),IFERROR(OFFSET('セット情報（サンプル）'!$N$2,MATCH($G61,BカートセットID入力!$I$4:$I$150,0),COLUMN()-COLUMN($T56)),IFERROR(OFFSET('セット情報（イレギュラーサンプル）'!$N$2,MATCH($G61,BカートセットID入力!$L$4:$L$150,0),COLUMN()-COLUMN($T56)),""))))</f>
        <v/>
      </c>
      <c r="AN61" s="53" t="str">
        <f ca="1">IFERROR(OFFSET('セット情報(宅配便）'!$P$2,MATCH($G61,BカートセットID入力!$C$4:$C$150,0),COLUMN()-COLUMN($T56)),IFERROR(OFFSET('セット情報(業務便）'!$P$2,MATCH($G61,BカートセットID入力!$F$4:$F$150,0),COLUMN()-COLUMN($T56)),IFERROR(OFFSET('セット情報（サンプル）'!$N$2,MATCH($G61,BカートセットID入力!$I$4:$I$150,0),COLUMN()-COLUMN($T56)),IFERROR(OFFSET('セット情報（イレギュラーサンプル）'!$N$2,MATCH($G61,BカートセットID入力!$L$4:$L$150,0),COLUMN()-COLUMN($T56)),""))))</f>
        <v/>
      </c>
      <c r="AO61" s="53" t="str">
        <f ca="1">IFERROR(OFFSET('セット情報(宅配便）'!$P$2,MATCH($G61,BカートセットID入力!$C$4:$C$150,0),COLUMN()-COLUMN($T56)),IFERROR(OFFSET('セット情報(業務便）'!$P$2,MATCH($G61,BカートセットID入力!$F$4:$F$150,0),COLUMN()-COLUMN($T56)),IFERROR(OFFSET('セット情報（サンプル）'!$N$2,MATCH($G61,BカートセットID入力!$I$4:$I$150,0),COLUMN()-COLUMN($T56)),IFERROR(OFFSET('セット情報（イレギュラーサンプル）'!$N$2,MATCH($G61,BカートセットID入力!$L$4:$L$150,0),COLUMN()-COLUMN($T56)),""))))</f>
        <v/>
      </c>
      <c r="AP61" s="53" t="str">
        <f ca="1">IFERROR(OFFSET('セット情報(宅配便）'!$P$2,MATCH($G61,BカートセットID入力!$C$4:$C$150,0),COLUMN()-COLUMN($T56)),IFERROR(OFFSET('セット情報(業務便）'!$P$2,MATCH($G61,BカートセットID入力!$F$4:$F$150,0),COLUMN()-COLUMN($T56)),IFERROR(OFFSET('セット情報（サンプル）'!$N$2,MATCH($G61,BカートセットID入力!$I$4:$I$150,0),COLUMN()-COLUMN($T56)),IFERROR(OFFSET('セット情報（イレギュラーサンプル）'!$N$2,MATCH($G61,BカートセットID入力!$L$4:$L$150,0),COLUMN()-COLUMN($T56)),""))))</f>
        <v/>
      </c>
      <c r="AQ61" s="53" t="str">
        <f ca="1">IFERROR(OFFSET('セット情報(宅配便）'!$P$2,MATCH($G61,BカートセットID入力!$C$4:$C$150,0),COLUMN()-COLUMN($T56)),IFERROR(OFFSET('セット情報(業務便）'!$P$2,MATCH($G61,BカートセットID入力!$F$4:$F$150,0),COLUMN()-COLUMN($T56)),IFERROR(OFFSET('セット情報（サンプル）'!$N$2,MATCH($G61,BカートセットID入力!$I$4:$I$150,0),COLUMN()-COLUMN($T56)),IFERROR(OFFSET('セット情報（イレギュラーサンプル）'!$N$2,MATCH($G61,BカートセットID入力!$L$4:$L$150,0),COLUMN()-COLUMN($T56)),""))))</f>
        <v/>
      </c>
      <c r="AR61" s="53" t="str">
        <f ca="1">IFERROR(OFFSET('セット情報(宅配便）'!$P$2,MATCH($G61,BカートセットID入力!$C$4:$C$150,0),COLUMN()-COLUMN($T56)),IFERROR(OFFSET('セット情報(業務便）'!$P$2,MATCH($G61,BカートセットID入力!$F$4:$F$150,0),COLUMN()-COLUMN($T56)),IFERROR(OFFSET('セット情報（サンプル）'!$N$2,MATCH($G61,BカートセットID入力!$I$4:$I$150,0),COLUMN()-COLUMN($T56)),IFERROR(OFFSET('セット情報（イレギュラーサンプル）'!$N$2,MATCH($G61,BカートセットID入力!$L$4:$L$150,0),COLUMN()-COLUMN($T56)),""))))</f>
        <v/>
      </c>
      <c r="AS61" s="53" t="str">
        <f ca="1">IFERROR(OFFSET('セット情報(宅配便）'!$P$2,MATCH($G61,BカートセットID入力!$C$4:$C$150,0),COLUMN()-COLUMN($T56)),IFERROR(OFFSET('セット情報(業務便）'!$P$2,MATCH($G61,BカートセットID入力!$F$4:$F$150,0),COLUMN()-COLUMN($T56)),IFERROR(OFFSET('セット情報（サンプル）'!$N$2,MATCH($G61,BカートセットID入力!$I$4:$I$150,0),COLUMN()-COLUMN($T56)),IFERROR(OFFSET('セット情報（イレギュラーサンプル）'!$N$2,MATCH($G61,BカートセットID入力!$L$4:$L$150,0),COLUMN()-COLUMN($T56)),""))))</f>
        <v/>
      </c>
    </row>
    <row r="62" spans="1:45">
      <c r="A62" s="53" t="str">
        <f>IF(ISBLANK(現行セット情報CSV!A62),"",現行セット情報CSV!A62)</f>
        <v/>
      </c>
      <c r="B62" s="53" t="str">
        <f>IF(ISBLANK(現行セット情報CSV!B62),"",現行セット情報CSV!B62)</f>
        <v/>
      </c>
      <c r="C62" s="53" t="str">
        <f>IF(ISBLANK(現行セット情報CSV!C62),"",現行セット情報CSV!C62)</f>
        <v/>
      </c>
      <c r="D62" s="53" t="str">
        <f>IF(ISBLANK(現行セット情報CSV!D62),"",現行セット情報CSV!D62)</f>
        <v/>
      </c>
      <c r="E62" s="53" t="str">
        <f>IF(ISBLANK(現行セット情報CSV!E62),"",現行セット情報CSV!E62)</f>
        <v/>
      </c>
      <c r="F62" s="53" t="str">
        <f>IF(ISBLANK(現行セット情報CSV!F62),"",現行セット情報CSV!F62)</f>
        <v/>
      </c>
      <c r="G62" s="53" t="str">
        <f>IF(ISBLANK(現行セット情報CSV!G62),"",現行セット情報CSV!G62)</f>
        <v/>
      </c>
      <c r="H62" s="53" t="str">
        <f>IF(ISBLANK(現行セット情報CSV!H62),"",現行セット情報CSV!H62)</f>
        <v/>
      </c>
      <c r="I62" s="53" t="str">
        <f>IF(ISBLANK(現行セット情報CSV!I62),"",現行セット情報CSV!I62)</f>
        <v/>
      </c>
      <c r="J62" s="53" t="str">
        <f>IF(ISBLANK(現行セット情報CSV!J62),"",現行セット情報CSV!J62)</f>
        <v/>
      </c>
      <c r="K62" s="53" t="str">
        <f>IF(ISBLANK(現行セット情報CSV!K62),"",現行セット情報CSV!K62)</f>
        <v/>
      </c>
      <c r="L62" s="53" t="str">
        <f>IF(ISBLANK(現行セット情報CSV!L62),"",現行セット情報CSV!L62)</f>
        <v/>
      </c>
      <c r="M62" s="53" t="str">
        <f>IF(ISBLANK(現行セット情報CSV!M62),"",現行セット情報CSV!M62)</f>
        <v/>
      </c>
      <c r="N62" s="53" t="str">
        <f>IF(ISBLANK(現行セット情報CSV!N62),"",現行セット情報CSV!N62)</f>
        <v/>
      </c>
      <c r="O62" s="53" t="str">
        <f>IF(ISBLANK(現行セット情報CSV!O62),"",現行セット情報CSV!O62)</f>
        <v/>
      </c>
      <c r="P62" s="53" t="str">
        <f>IF(ISBLANK(現行セット情報CSV!P62),"",現行セット情報CSV!P62)</f>
        <v/>
      </c>
      <c r="Q62" s="53" t="str">
        <f>IF(ISBLANK(現行セット情報CSV!Q62),"",現行セット情報CSV!Q62)</f>
        <v/>
      </c>
      <c r="R62" s="53" t="str">
        <f>IF(ISBLANK(現行セット情報CSV!R62),"",現行セット情報CSV!R62)</f>
        <v/>
      </c>
      <c r="S62" s="53" t="str">
        <f>IF(ISBLANK(現行セット情報CSV!S62),"",現行セット情報CSV!S62)</f>
        <v/>
      </c>
      <c r="T62" s="53" t="str">
        <f ca="1">IFERROR(OFFSET('セット情報(宅配便）'!$P$2,MATCH($G62,BカートセットID入力!$C$4:$C$150,0),COLUMN()-COLUMN($T57)),IFERROR(OFFSET('セット情報(業務便）'!$P$2,MATCH($G62,BカートセットID入力!$F$4:$F$150,0),COLUMN()-COLUMN($T57)),IFERROR(OFFSET('セット情報（サンプル）'!$N$2,MATCH($G62,BカートセットID入力!$I$4:$I$150,0),COLUMN()-COLUMN($T57)),IFERROR(OFFSET('セット情報（イレギュラーサンプル）'!$N$2,MATCH($G62,BカートセットID入力!$L$4:$L$150,0),COLUMN()-COLUMN($T57)),""))))</f>
        <v/>
      </c>
      <c r="U62" s="53" t="str">
        <f ca="1">IFERROR(OFFSET('セット情報(宅配便）'!$P$2,MATCH($G62,BカートセットID入力!$C$4:$C$150,0),COLUMN()-COLUMN($T57)),IFERROR(OFFSET('セット情報(業務便）'!$P$2,MATCH($G62,BカートセットID入力!$F$4:$F$150,0),COLUMN()-COLUMN($T57)),IFERROR(OFFSET('セット情報（サンプル）'!$N$2,MATCH($G62,BカートセットID入力!$I$4:$I$150,0),COLUMN()-COLUMN($T57)),IFERROR(OFFSET('セット情報（イレギュラーサンプル）'!$N$2,MATCH($G62,BカートセットID入力!$L$4:$L$150,0),COLUMN()-COLUMN($T57)),""))))</f>
        <v/>
      </c>
      <c r="V62" s="53" t="str">
        <f ca="1">IFERROR(OFFSET('セット情報(宅配便）'!$P$2,MATCH($G62,BカートセットID入力!$C$4:$C$150,0),COLUMN()-COLUMN($T57)),IFERROR(OFFSET('セット情報(業務便）'!$P$2,MATCH($G62,BカートセットID入力!$F$4:$F$150,0),COLUMN()-COLUMN($T57)),IFERROR(OFFSET('セット情報（サンプル）'!$N$2,MATCH($G62,BカートセットID入力!$I$4:$I$150,0),COLUMN()-COLUMN($T57)),IFERROR(OFFSET('セット情報（イレギュラーサンプル）'!$N$2,MATCH($G62,BカートセットID入力!$L$4:$L$150,0),COLUMN()-COLUMN($T57)),""))))</f>
        <v/>
      </c>
      <c r="W62" s="53" t="str">
        <f ca="1">IFERROR(OFFSET('セット情報(宅配便）'!$P$2,MATCH($G62,BカートセットID入力!$C$4:$C$150,0),COLUMN()-COLUMN($T57)),IFERROR(OFFSET('セット情報(業務便）'!$P$2,MATCH($G62,BカートセットID入力!$F$4:$F$150,0),COLUMN()-COLUMN($T57)),IFERROR(OFFSET('セット情報（サンプル）'!$N$2,MATCH($G62,BカートセットID入力!$I$4:$I$150,0),COLUMN()-COLUMN($T57)),IFERROR(OFFSET('セット情報（イレギュラーサンプル）'!$N$2,MATCH($G62,BカートセットID入力!$L$4:$L$150,0),COLUMN()-COLUMN($T57)),""))))</f>
        <v/>
      </c>
      <c r="X62" s="53" t="str">
        <f ca="1">IFERROR(OFFSET('セット情報(宅配便）'!$P$2,MATCH($G62,BカートセットID入力!$C$4:$C$150,0),COLUMN()-COLUMN($T57)),IFERROR(OFFSET('セット情報(業務便）'!$P$2,MATCH($G62,BカートセットID入力!$F$4:$F$150,0),COLUMN()-COLUMN($T57)),IFERROR(OFFSET('セット情報（サンプル）'!$N$2,MATCH($G62,BカートセットID入力!$I$4:$I$150,0),COLUMN()-COLUMN($T57)),IFERROR(OFFSET('セット情報（イレギュラーサンプル）'!$N$2,MATCH($G62,BカートセットID入力!$L$4:$L$150,0),COLUMN()-COLUMN($T57)),""))))</f>
        <v/>
      </c>
      <c r="Y62" s="53" t="str">
        <f ca="1">IFERROR(OFFSET('セット情報(宅配便）'!$P$2,MATCH($G62,BカートセットID入力!$C$4:$C$150,0),COLUMN()-COLUMN($T57)),IFERROR(OFFSET('セット情報(業務便）'!$P$2,MATCH($G62,BカートセットID入力!$F$4:$F$150,0),COLUMN()-COLUMN($T57)),IFERROR(OFFSET('セット情報（サンプル）'!$N$2,MATCH($G62,BカートセットID入力!$I$4:$I$150,0),COLUMN()-COLUMN($T57)),IFERROR(OFFSET('セット情報（イレギュラーサンプル）'!$N$2,MATCH($G62,BカートセットID入力!$L$4:$L$150,0),COLUMN()-COLUMN($T57)),""))))</f>
        <v/>
      </c>
      <c r="Z62" s="53" t="str">
        <f ca="1">IFERROR(OFFSET('セット情報(宅配便）'!$P$2,MATCH($G62,BカートセットID入力!$C$4:$C$150,0),COLUMN()-COLUMN($T57)),IFERROR(OFFSET('セット情報(業務便）'!$P$2,MATCH($G62,BカートセットID入力!$F$4:$F$150,0),COLUMN()-COLUMN($T57)),IFERROR(OFFSET('セット情報（サンプル）'!$N$2,MATCH($G62,BカートセットID入力!$I$4:$I$150,0),COLUMN()-COLUMN($T57)),IFERROR(OFFSET('セット情報（イレギュラーサンプル）'!$N$2,MATCH($G62,BカートセットID入力!$L$4:$L$150,0),COLUMN()-COLUMN($T57)),""))))</f>
        <v/>
      </c>
      <c r="AA62" s="53" t="str">
        <f ca="1">IFERROR(OFFSET('セット情報(宅配便）'!$P$2,MATCH($G62,BカートセットID入力!$C$4:$C$150,0),COLUMN()-COLUMN($T57)),IFERROR(OFFSET('セット情報(業務便）'!$P$2,MATCH($G62,BカートセットID入力!$F$4:$F$150,0),COLUMN()-COLUMN($T57)),IFERROR(OFFSET('セット情報（サンプル）'!$N$2,MATCH($G62,BカートセットID入力!$I$4:$I$150,0),COLUMN()-COLUMN($T57)),IFERROR(OFFSET('セット情報（イレギュラーサンプル）'!$N$2,MATCH($G62,BカートセットID入力!$L$4:$L$150,0),COLUMN()-COLUMN($T57)),""))))</f>
        <v/>
      </c>
      <c r="AB62" s="53" t="str">
        <f ca="1">IFERROR(OFFSET('セット情報(宅配便）'!$P$2,MATCH($G62,BカートセットID入力!$C$4:$C$150,0),COLUMN()-COLUMN($T57)),IFERROR(OFFSET('セット情報(業務便）'!$P$2,MATCH($G62,BカートセットID入力!$F$4:$F$150,0),COLUMN()-COLUMN($T57)),IFERROR(OFFSET('セット情報（サンプル）'!$N$2,MATCH($G62,BカートセットID入力!$I$4:$I$150,0),COLUMN()-COLUMN($T57)),IFERROR(OFFSET('セット情報（イレギュラーサンプル）'!$N$2,MATCH($G62,BカートセットID入力!$L$4:$L$150,0),COLUMN()-COLUMN($T57)),""))))</f>
        <v/>
      </c>
      <c r="AC62" s="53" t="str">
        <f ca="1">IFERROR(OFFSET('セット情報(宅配便）'!$P$2,MATCH($G62,BカートセットID入力!$C$4:$C$150,0),COLUMN()-COLUMN($T57)),IFERROR(OFFSET('セット情報(業務便）'!$P$2,MATCH($G62,BカートセットID入力!$F$4:$F$150,0),COLUMN()-COLUMN($T57)),IFERROR(OFFSET('セット情報（サンプル）'!$N$2,MATCH($G62,BカートセットID入力!$I$4:$I$150,0),COLUMN()-COLUMN($T57)),IFERROR(OFFSET('セット情報（イレギュラーサンプル）'!$N$2,MATCH($G62,BカートセットID入力!$L$4:$L$150,0),COLUMN()-COLUMN($T57)),""))))</f>
        <v/>
      </c>
      <c r="AD62" s="53" t="str">
        <f ca="1">IFERROR(OFFSET('セット情報(宅配便）'!$P$2,MATCH($G62,BカートセットID入力!$C$4:$C$150,0),COLUMN()-COLUMN($T57)),IFERROR(OFFSET('セット情報(業務便）'!$P$2,MATCH($G62,BカートセットID入力!$F$4:$F$150,0),COLUMN()-COLUMN($T57)),IFERROR(OFFSET('セット情報（サンプル）'!$N$2,MATCH($G62,BカートセットID入力!$I$4:$I$150,0),COLUMN()-COLUMN($T57)),IFERROR(OFFSET('セット情報（イレギュラーサンプル）'!$N$2,MATCH($G62,BカートセットID入力!$L$4:$L$150,0),COLUMN()-COLUMN($T57)),""))))</f>
        <v/>
      </c>
      <c r="AE62" s="53" t="str">
        <f ca="1">IFERROR(OFFSET('セット情報(宅配便）'!$P$2,MATCH($G62,BカートセットID入力!$C$4:$C$150,0),COLUMN()-COLUMN($T57)),IFERROR(OFFSET('セット情報(業務便）'!$P$2,MATCH($G62,BカートセットID入力!$F$4:$F$150,0),COLUMN()-COLUMN($T57)),IFERROR(OFFSET('セット情報（サンプル）'!$N$2,MATCH($G62,BカートセットID入力!$I$4:$I$150,0),COLUMN()-COLUMN($T57)),IFERROR(OFFSET('セット情報（イレギュラーサンプル）'!$N$2,MATCH($G62,BカートセットID入力!$L$4:$L$150,0),COLUMN()-COLUMN($T57)),""))))</f>
        <v/>
      </c>
      <c r="AF62" s="53" t="str">
        <f ca="1">IFERROR(OFFSET('セット情報(宅配便）'!$P$2,MATCH($G62,BカートセットID入力!$C$4:$C$150,0),COLUMN()-COLUMN($T57)),IFERROR(OFFSET('セット情報(業務便）'!$P$2,MATCH($G62,BカートセットID入力!$F$4:$F$150,0),COLUMN()-COLUMN($T57)),IFERROR(OFFSET('セット情報（サンプル）'!$N$2,MATCH($G62,BカートセットID入力!$I$4:$I$150,0),COLUMN()-COLUMN($T57)),IFERROR(OFFSET('セット情報（イレギュラーサンプル）'!$N$2,MATCH($G62,BカートセットID入力!$L$4:$L$150,0),COLUMN()-COLUMN($T57)),""))))</f>
        <v/>
      </c>
      <c r="AG62" s="53" t="str">
        <f ca="1">IFERROR(OFFSET('セット情報(宅配便）'!$P$2,MATCH($G62,BカートセットID入力!$C$4:$C$150,0),COLUMN()-COLUMN($T57)),IFERROR(OFFSET('セット情報(業務便）'!$P$2,MATCH($G62,BカートセットID入力!$F$4:$F$150,0),COLUMN()-COLUMN($T57)),IFERROR(OFFSET('セット情報（サンプル）'!$N$2,MATCH($G62,BカートセットID入力!$I$4:$I$150,0),COLUMN()-COLUMN($T57)),IFERROR(OFFSET('セット情報（イレギュラーサンプル）'!$N$2,MATCH($G62,BカートセットID入力!$L$4:$L$150,0),COLUMN()-COLUMN($T57)),""))))</f>
        <v/>
      </c>
      <c r="AH62" s="53" t="str">
        <f ca="1">IFERROR(OFFSET('セット情報(宅配便）'!$P$2,MATCH($G62,BカートセットID入力!$C$4:$C$150,0),COLUMN()-COLUMN($T57)),IFERROR(OFFSET('セット情報(業務便）'!$P$2,MATCH($G62,BカートセットID入力!$F$4:$F$150,0),COLUMN()-COLUMN($T57)),IFERROR(OFFSET('セット情報（サンプル）'!$N$2,MATCH($G62,BカートセットID入力!$I$4:$I$150,0),COLUMN()-COLUMN($T57)),IFERROR(OFFSET('セット情報（イレギュラーサンプル）'!$N$2,MATCH($G62,BカートセットID入力!$L$4:$L$150,0),COLUMN()-COLUMN($T57)),""))))</f>
        <v/>
      </c>
      <c r="AI62" s="53" t="str">
        <f ca="1">IFERROR(OFFSET('セット情報(宅配便）'!$P$2,MATCH($G62,BカートセットID入力!$C$4:$C$150,0),COLUMN()-COLUMN($T57)),IFERROR(OFFSET('セット情報(業務便）'!$P$2,MATCH($G62,BカートセットID入力!$F$4:$F$150,0),COLUMN()-COLUMN($T57)),IFERROR(OFFSET('セット情報（サンプル）'!$N$2,MATCH($G62,BカートセットID入力!$I$4:$I$150,0),COLUMN()-COLUMN($T57)),IFERROR(OFFSET('セット情報（イレギュラーサンプル）'!$N$2,MATCH($G62,BカートセットID入力!$L$4:$L$150,0),COLUMN()-COLUMN($T57)),""))))</f>
        <v/>
      </c>
      <c r="AJ62" s="53" t="str">
        <f ca="1">IFERROR(OFFSET('セット情報(宅配便）'!$P$2,MATCH($G62,BカートセットID入力!$C$4:$C$150,0),COLUMN()-COLUMN($T57)),IFERROR(OFFSET('セット情報(業務便）'!$P$2,MATCH($G62,BカートセットID入力!$F$4:$F$150,0),COLUMN()-COLUMN($T57)),IFERROR(OFFSET('セット情報（サンプル）'!$N$2,MATCH($G62,BカートセットID入力!$I$4:$I$150,0),COLUMN()-COLUMN($T57)),IFERROR(OFFSET('セット情報（イレギュラーサンプル）'!$N$2,MATCH($G62,BカートセットID入力!$L$4:$L$150,0),COLUMN()-COLUMN($T57)),""))))</f>
        <v/>
      </c>
      <c r="AK62" s="53" t="str">
        <f ca="1">IFERROR(OFFSET('セット情報(宅配便）'!$P$2,MATCH($G62,BカートセットID入力!$C$4:$C$150,0),COLUMN()-COLUMN($T57)),IFERROR(OFFSET('セット情報(業務便）'!$P$2,MATCH($G62,BカートセットID入力!$F$4:$F$150,0),COLUMN()-COLUMN($T57)),IFERROR(OFFSET('セット情報（サンプル）'!$N$2,MATCH($G62,BカートセットID入力!$I$4:$I$150,0),COLUMN()-COLUMN($T57)),IFERROR(OFFSET('セット情報（イレギュラーサンプル）'!$N$2,MATCH($G62,BカートセットID入力!$L$4:$L$150,0),COLUMN()-COLUMN($T57)),""))))</f>
        <v/>
      </c>
      <c r="AL62" s="53" t="str">
        <f ca="1">IFERROR(OFFSET('セット情報(宅配便）'!$P$2,MATCH($G62,BカートセットID入力!$C$4:$C$150,0),COLUMN()-COLUMN($T57)),IFERROR(OFFSET('セット情報(業務便）'!$P$2,MATCH($G62,BカートセットID入力!$F$4:$F$150,0),COLUMN()-COLUMN($T57)),IFERROR(OFFSET('セット情報（サンプル）'!$N$2,MATCH($G62,BカートセットID入力!$I$4:$I$150,0),COLUMN()-COLUMN($T57)),IFERROR(OFFSET('セット情報（イレギュラーサンプル）'!$N$2,MATCH($G62,BカートセットID入力!$L$4:$L$150,0),COLUMN()-COLUMN($T57)),""))))</f>
        <v/>
      </c>
      <c r="AM62" s="53" t="str">
        <f ca="1">IFERROR(OFFSET('セット情報(宅配便）'!$P$2,MATCH($G62,BカートセットID入力!$C$4:$C$150,0),COLUMN()-COLUMN($T57)),IFERROR(OFFSET('セット情報(業務便）'!$P$2,MATCH($G62,BカートセットID入力!$F$4:$F$150,0),COLUMN()-COLUMN($T57)),IFERROR(OFFSET('セット情報（サンプル）'!$N$2,MATCH($G62,BカートセットID入力!$I$4:$I$150,0),COLUMN()-COLUMN($T57)),IFERROR(OFFSET('セット情報（イレギュラーサンプル）'!$N$2,MATCH($G62,BカートセットID入力!$L$4:$L$150,0),COLUMN()-COLUMN($T57)),""))))</f>
        <v/>
      </c>
      <c r="AN62" s="53" t="str">
        <f ca="1">IFERROR(OFFSET('セット情報(宅配便）'!$P$2,MATCH($G62,BカートセットID入力!$C$4:$C$150,0),COLUMN()-COLUMN($T57)),IFERROR(OFFSET('セット情報(業務便）'!$P$2,MATCH($G62,BカートセットID入力!$F$4:$F$150,0),COLUMN()-COLUMN($T57)),IFERROR(OFFSET('セット情報（サンプル）'!$N$2,MATCH($G62,BカートセットID入力!$I$4:$I$150,0),COLUMN()-COLUMN($T57)),IFERROR(OFFSET('セット情報（イレギュラーサンプル）'!$N$2,MATCH($G62,BカートセットID入力!$L$4:$L$150,0),COLUMN()-COLUMN($T57)),""))))</f>
        <v/>
      </c>
      <c r="AO62" s="53" t="str">
        <f ca="1">IFERROR(OFFSET('セット情報(宅配便）'!$P$2,MATCH($G62,BカートセットID入力!$C$4:$C$150,0),COLUMN()-COLUMN($T57)),IFERROR(OFFSET('セット情報(業務便）'!$P$2,MATCH($G62,BカートセットID入力!$F$4:$F$150,0),COLUMN()-COLUMN($T57)),IFERROR(OFFSET('セット情報（サンプル）'!$N$2,MATCH($G62,BカートセットID入力!$I$4:$I$150,0),COLUMN()-COLUMN($T57)),IFERROR(OFFSET('セット情報（イレギュラーサンプル）'!$N$2,MATCH($G62,BカートセットID入力!$L$4:$L$150,0),COLUMN()-COLUMN($T57)),""))))</f>
        <v/>
      </c>
      <c r="AP62" s="53" t="str">
        <f ca="1">IFERROR(OFFSET('セット情報(宅配便）'!$P$2,MATCH($G62,BカートセットID入力!$C$4:$C$150,0),COLUMN()-COLUMN($T57)),IFERROR(OFFSET('セット情報(業務便）'!$P$2,MATCH($G62,BカートセットID入力!$F$4:$F$150,0),COLUMN()-COLUMN($T57)),IFERROR(OFFSET('セット情報（サンプル）'!$N$2,MATCH($G62,BカートセットID入力!$I$4:$I$150,0),COLUMN()-COLUMN($T57)),IFERROR(OFFSET('セット情報（イレギュラーサンプル）'!$N$2,MATCH($G62,BカートセットID入力!$L$4:$L$150,0),COLUMN()-COLUMN($T57)),""))))</f>
        <v/>
      </c>
      <c r="AQ62" s="53" t="str">
        <f ca="1">IFERROR(OFFSET('セット情報(宅配便）'!$P$2,MATCH($G62,BカートセットID入力!$C$4:$C$150,0),COLUMN()-COLUMN($T57)),IFERROR(OFFSET('セット情報(業務便）'!$P$2,MATCH($G62,BカートセットID入力!$F$4:$F$150,0),COLUMN()-COLUMN($T57)),IFERROR(OFFSET('セット情報（サンプル）'!$N$2,MATCH($G62,BカートセットID入力!$I$4:$I$150,0),COLUMN()-COLUMN($T57)),IFERROR(OFFSET('セット情報（イレギュラーサンプル）'!$N$2,MATCH($G62,BカートセットID入力!$L$4:$L$150,0),COLUMN()-COLUMN($T57)),""))))</f>
        <v/>
      </c>
      <c r="AR62" s="53" t="str">
        <f ca="1">IFERROR(OFFSET('セット情報(宅配便）'!$P$2,MATCH($G62,BカートセットID入力!$C$4:$C$150,0),COLUMN()-COLUMN($T57)),IFERROR(OFFSET('セット情報(業務便）'!$P$2,MATCH($G62,BカートセットID入力!$F$4:$F$150,0),COLUMN()-COLUMN($T57)),IFERROR(OFFSET('セット情報（サンプル）'!$N$2,MATCH($G62,BカートセットID入力!$I$4:$I$150,0),COLUMN()-COLUMN($T57)),IFERROR(OFFSET('セット情報（イレギュラーサンプル）'!$N$2,MATCH($G62,BカートセットID入力!$L$4:$L$150,0),COLUMN()-COLUMN($T57)),""))))</f>
        <v/>
      </c>
      <c r="AS62" s="53" t="str">
        <f ca="1">IFERROR(OFFSET('セット情報(宅配便）'!$P$2,MATCH($G62,BカートセットID入力!$C$4:$C$150,0),COLUMN()-COLUMN($T57)),IFERROR(OFFSET('セット情報(業務便）'!$P$2,MATCH($G62,BカートセットID入力!$F$4:$F$150,0),COLUMN()-COLUMN($T57)),IFERROR(OFFSET('セット情報（サンプル）'!$N$2,MATCH($G62,BカートセットID入力!$I$4:$I$150,0),COLUMN()-COLUMN($T57)),IFERROR(OFFSET('セット情報（イレギュラーサンプル）'!$N$2,MATCH($G62,BカートセットID入力!$L$4:$L$150,0),COLUMN()-COLUMN($T57)),""))))</f>
        <v/>
      </c>
    </row>
    <row r="63" spans="1:45">
      <c r="A63" s="53" t="str">
        <f>IF(ISBLANK(現行セット情報CSV!A63),"",現行セット情報CSV!A63)</f>
        <v/>
      </c>
      <c r="B63" s="53" t="str">
        <f>IF(ISBLANK(現行セット情報CSV!B63),"",現行セット情報CSV!B63)</f>
        <v/>
      </c>
      <c r="C63" s="53" t="str">
        <f>IF(ISBLANK(現行セット情報CSV!C63),"",現行セット情報CSV!C63)</f>
        <v/>
      </c>
      <c r="D63" s="53" t="str">
        <f>IF(ISBLANK(現行セット情報CSV!D63),"",現行セット情報CSV!D63)</f>
        <v/>
      </c>
      <c r="E63" s="53" t="str">
        <f>IF(ISBLANK(現行セット情報CSV!E63),"",現行セット情報CSV!E63)</f>
        <v/>
      </c>
      <c r="F63" s="53" t="str">
        <f>IF(ISBLANK(現行セット情報CSV!F63),"",現行セット情報CSV!F63)</f>
        <v/>
      </c>
      <c r="G63" s="53" t="str">
        <f>IF(ISBLANK(現行セット情報CSV!G63),"",現行セット情報CSV!G63)</f>
        <v/>
      </c>
      <c r="H63" s="53" t="str">
        <f>IF(ISBLANK(現行セット情報CSV!H63),"",現行セット情報CSV!H63)</f>
        <v/>
      </c>
      <c r="I63" s="53" t="str">
        <f>IF(ISBLANK(現行セット情報CSV!I63),"",現行セット情報CSV!I63)</f>
        <v/>
      </c>
      <c r="J63" s="53" t="str">
        <f>IF(ISBLANK(現行セット情報CSV!J63),"",現行セット情報CSV!J63)</f>
        <v/>
      </c>
      <c r="K63" s="53" t="str">
        <f>IF(ISBLANK(現行セット情報CSV!K63),"",現行セット情報CSV!K63)</f>
        <v/>
      </c>
      <c r="L63" s="53" t="str">
        <f>IF(ISBLANK(現行セット情報CSV!L63),"",現行セット情報CSV!L63)</f>
        <v/>
      </c>
      <c r="M63" s="53" t="str">
        <f>IF(ISBLANK(現行セット情報CSV!M63),"",現行セット情報CSV!M63)</f>
        <v/>
      </c>
      <c r="N63" s="53" t="str">
        <f>IF(ISBLANK(現行セット情報CSV!N63),"",現行セット情報CSV!N63)</f>
        <v/>
      </c>
      <c r="O63" s="53" t="str">
        <f>IF(ISBLANK(現行セット情報CSV!O63),"",現行セット情報CSV!O63)</f>
        <v/>
      </c>
      <c r="P63" s="53" t="str">
        <f>IF(ISBLANK(現行セット情報CSV!P63),"",現行セット情報CSV!P63)</f>
        <v/>
      </c>
      <c r="Q63" s="53" t="str">
        <f>IF(ISBLANK(現行セット情報CSV!Q63),"",現行セット情報CSV!Q63)</f>
        <v/>
      </c>
      <c r="R63" s="53" t="str">
        <f>IF(ISBLANK(現行セット情報CSV!R63),"",現行セット情報CSV!R63)</f>
        <v/>
      </c>
      <c r="S63" s="53" t="str">
        <f>IF(ISBLANK(現行セット情報CSV!S63),"",現行セット情報CSV!S63)</f>
        <v/>
      </c>
      <c r="T63" s="53" t="str">
        <f ca="1">IFERROR(OFFSET('セット情報(宅配便）'!$P$2,MATCH($G63,BカートセットID入力!$C$4:$C$150,0),COLUMN()-COLUMN($T58)),IFERROR(OFFSET('セット情報(業務便）'!$P$2,MATCH($G63,BカートセットID入力!$F$4:$F$150,0),COLUMN()-COLUMN($T58)),IFERROR(OFFSET('セット情報（サンプル）'!$N$2,MATCH($G63,BカートセットID入力!$I$4:$I$150,0),COLUMN()-COLUMN($T58)),IFERROR(OFFSET('セット情報（イレギュラーサンプル）'!$N$2,MATCH($G63,BカートセットID入力!$L$4:$L$150,0),COLUMN()-COLUMN($T58)),""))))</f>
        <v/>
      </c>
      <c r="U63" s="53" t="str">
        <f ca="1">IFERROR(OFFSET('セット情報(宅配便）'!$P$2,MATCH($G63,BカートセットID入力!$C$4:$C$150,0),COLUMN()-COLUMN($T58)),IFERROR(OFFSET('セット情報(業務便）'!$P$2,MATCH($G63,BカートセットID入力!$F$4:$F$150,0),COLUMN()-COLUMN($T58)),IFERROR(OFFSET('セット情報（サンプル）'!$N$2,MATCH($G63,BカートセットID入力!$I$4:$I$150,0),COLUMN()-COLUMN($T58)),IFERROR(OFFSET('セット情報（イレギュラーサンプル）'!$N$2,MATCH($G63,BカートセットID入力!$L$4:$L$150,0),COLUMN()-COLUMN($T58)),""))))</f>
        <v/>
      </c>
      <c r="V63" s="53" t="str">
        <f ca="1">IFERROR(OFFSET('セット情報(宅配便）'!$P$2,MATCH($G63,BカートセットID入力!$C$4:$C$150,0),COLUMN()-COLUMN($T58)),IFERROR(OFFSET('セット情報(業務便）'!$P$2,MATCH($G63,BカートセットID入力!$F$4:$F$150,0),COLUMN()-COLUMN($T58)),IFERROR(OFFSET('セット情報（サンプル）'!$N$2,MATCH($G63,BカートセットID入力!$I$4:$I$150,0),COLUMN()-COLUMN($T58)),IFERROR(OFFSET('セット情報（イレギュラーサンプル）'!$N$2,MATCH($G63,BカートセットID入力!$L$4:$L$150,0),COLUMN()-COLUMN($T58)),""))))</f>
        <v/>
      </c>
      <c r="W63" s="53" t="str">
        <f ca="1">IFERROR(OFFSET('セット情報(宅配便）'!$P$2,MATCH($G63,BカートセットID入力!$C$4:$C$150,0),COLUMN()-COLUMN($T58)),IFERROR(OFFSET('セット情報(業務便）'!$P$2,MATCH($G63,BカートセットID入力!$F$4:$F$150,0),COLUMN()-COLUMN($T58)),IFERROR(OFFSET('セット情報（サンプル）'!$N$2,MATCH($G63,BカートセットID入力!$I$4:$I$150,0),COLUMN()-COLUMN($T58)),IFERROR(OFFSET('セット情報（イレギュラーサンプル）'!$N$2,MATCH($G63,BカートセットID入力!$L$4:$L$150,0),COLUMN()-COLUMN($T58)),""))))</f>
        <v/>
      </c>
      <c r="X63" s="53" t="str">
        <f ca="1">IFERROR(OFFSET('セット情報(宅配便）'!$P$2,MATCH($G63,BカートセットID入力!$C$4:$C$150,0),COLUMN()-COLUMN($T58)),IFERROR(OFFSET('セット情報(業務便）'!$P$2,MATCH($G63,BカートセットID入力!$F$4:$F$150,0),COLUMN()-COLUMN($T58)),IFERROR(OFFSET('セット情報（サンプル）'!$N$2,MATCH($G63,BカートセットID入力!$I$4:$I$150,0),COLUMN()-COLUMN($T58)),IFERROR(OFFSET('セット情報（イレギュラーサンプル）'!$N$2,MATCH($G63,BカートセットID入力!$L$4:$L$150,0),COLUMN()-COLUMN($T58)),""))))</f>
        <v/>
      </c>
      <c r="Y63" s="53" t="str">
        <f ca="1">IFERROR(OFFSET('セット情報(宅配便）'!$P$2,MATCH($G63,BカートセットID入力!$C$4:$C$150,0),COLUMN()-COLUMN($T58)),IFERROR(OFFSET('セット情報(業務便）'!$P$2,MATCH($G63,BカートセットID入力!$F$4:$F$150,0),COLUMN()-COLUMN($T58)),IFERROR(OFFSET('セット情報（サンプル）'!$N$2,MATCH($G63,BカートセットID入力!$I$4:$I$150,0),COLUMN()-COLUMN($T58)),IFERROR(OFFSET('セット情報（イレギュラーサンプル）'!$N$2,MATCH($G63,BカートセットID入力!$L$4:$L$150,0),COLUMN()-COLUMN($T58)),""))))</f>
        <v/>
      </c>
      <c r="Z63" s="53" t="str">
        <f ca="1">IFERROR(OFFSET('セット情報(宅配便）'!$P$2,MATCH($G63,BカートセットID入力!$C$4:$C$150,0),COLUMN()-COLUMN($T58)),IFERROR(OFFSET('セット情報(業務便）'!$P$2,MATCH($G63,BカートセットID入力!$F$4:$F$150,0),COLUMN()-COLUMN($T58)),IFERROR(OFFSET('セット情報（サンプル）'!$N$2,MATCH($G63,BカートセットID入力!$I$4:$I$150,0),COLUMN()-COLUMN($T58)),IFERROR(OFFSET('セット情報（イレギュラーサンプル）'!$N$2,MATCH($G63,BカートセットID入力!$L$4:$L$150,0),COLUMN()-COLUMN($T58)),""))))</f>
        <v/>
      </c>
      <c r="AA63" s="53" t="str">
        <f ca="1">IFERROR(OFFSET('セット情報(宅配便）'!$P$2,MATCH($G63,BカートセットID入力!$C$4:$C$150,0),COLUMN()-COLUMN($T58)),IFERROR(OFFSET('セット情報(業務便）'!$P$2,MATCH($G63,BカートセットID入力!$F$4:$F$150,0),COLUMN()-COLUMN($T58)),IFERROR(OFFSET('セット情報（サンプル）'!$N$2,MATCH($G63,BカートセットID入力!$I$4:$I$150,0),COLUMN()-COLUMN($T58)),IFERROR(OFFSET('セット情報（イレギュラーサンプル）'!$N$2,MATCH($G63,BカートセットID入力!$L$4:$L$150,0),COLUMN()-COLUMN($T58)),""))))</f>
        <v/>
      </c>
      <c r="AB63" s="53" t="str">
        <f ca="1">IFERROR(OFFSET('セット情報(宅配便）'!$P$2,MATCH($G63,BカートセットID入力!$C$4:$C$150,0),COLUMN()-COLUMN($T58)),IFERROR(OFFSET('セット情報(業務便）'!$P$2,MATCH($G63,BカートセットID入力!$F$4:$F$150,0),COLUMN()-COLUMN($T58)),IFERROR(OFFSET('セット情報（サンプル）'!$N$2,MATCH($G63,BカートセットID入力!$I$4:$I$150,0),COLUMN()-COLUMN($T58)),IFERROR(OFFSET('セット情報（イレギュラーサンプル）'!$N$2,MATCH($G63,BカートセットID入力!$L$4:$L$150,0),COLUMN()-COLUMN($T58)),""))))</f>
        <v/>
      </c>
      <c r="AC63" s="53" t="str">
        <f ca="1">IFERROR(OFFSET('セット情報(宅配便）'!$P$2,MATCH($G63,BカートセットID入力!$C$4:$C$150,0),COLUMN()-COLUMN($T58)),IFERROR(OFFSET('セット情報(業務便）'!$P$2,MATCH($G63,BカートセットID入力!$F$4:$F$150,0),COLUMN()-COLUMN($T58)),IFERROR(OFFSET('セット情報（サンプル）'!$N$2,MATCH($G63,BカートセットID入力!$I$4:$I$150,0),COLUMN()-COLUMN($T58)),IFERROR(OFFSET('セット情報（イレギュラーサンプル）'!$N$2,MATCH($G63,BカートセットID入力!$L$4:$L$150,0),COLUMN()-COLUMN($T58)),""))))</f>
        <v/>
      </c>
      <c r="AD63" s="53" t="str">
        <f ca="1">IFERROR(OFFSET('セット情報(宅配便）'!$P$2,MATCH($G63,BカートセットID入力!$C$4:$C$150,0),COLUMN()-COLUMN($T58)),IFERROR(OFFSET('セット情報(業務便）'!$P$2,MATCH($G63,BカートセットID入力!$F$4:$F$150,0),COLUMN()-COLUMN($T58)),IFERROR(OFFSET('セット情報（サンプル）'!$N$2,MATCH($G63,BカートセットID入力!$I$4:$I$150,0),COLUMN()-COLUMN($T58)),IFERROR(OFFSET('セット情報（イレギュラーサンプル）'!$N$2,MATCH($G63,BカートセットID入力!$L$4:$L$150,0),COLUMN()-COLUMN($T58)),""))))</f>
        <v/>
      </c>
      <c r="AE63" s="53" t="str">
        <f ca="1">IFERROR(OFFSET('セット情報(宅配便）'!$P$2,MATCH($G63,BカートセットID入力!$C$4:$C$150,0),COLUMN()-COLUMN($T58)),IFERROR(OFFSET('セット情報(業務便）'!$P$2,MATCH($G63,BカートセットID入力!$F$4:$F$150,0),COLUMN()-COLUMN($T58)),IFERROR(OFFSET('セット情報（サンプル）'!$N$2,MATCH($G63,BカートセットID入力!$I$4:$I$150,0),COLUMN()-COLUMN($T58)),IFERROR(OFFSET('セット情報（イレギュラーサンプル）'!$N$2,MATCH($G63,BカートセットID入力!$L$4:$L$150,0),COLUMN()-COLUMN($T58)),""))))</f>
        <v/>
      </c>
      <c r="AF63" s="53" t="str">
        <f ca="1">IFERROR(OFFSET('セット情報(宅配便）'!$P$2,MATCH($G63,BカートセットID入力!$C$4:$C$150,0),COLUMN()-COLUMN($T58)),IFERROR(OFFSET('セット情報(業務便）'!$P$2,MATCH($G63,BカートセットID入力!$F$4:$F$150,0),COLUMN()-COLUMN($T58)),IFERROR(OFFSET('セット情報（サンプル）'!$N$2,MATCH($G63,BカートセットID入力!$I$4:$I$150,0),COLUMN()-COLUMN($T58)),IFERROR(OFFSET('セット情報（イレギュラーサンプル）'!$N$2,MATCH($G63,BカートセットID入力!$L$4:$L$150,0),COLUMN()-COLUMN($T58)),""))))</f>
        <v/>
      </c>
      <c r="AG63" s="53" t="str">
        <f ca="1">IFERROR(OFFSET('セット情報(宅配便）'!$P$2,MATCH($G63,BカートセットID入力!$C$4:$C$150,0),COLUMN()-COLUMN($T58)),IFERROR(OFFSET('セット情報(業務便）'!$P$2,MATCH($G63,BカートセットID入力!$F$4:$F$150,0),COLUMN()-COLUMN($T58)),IFERROR(OFFSET('セット情報（サンプル）'!$N$2,MATCH($G63,BカートセットID入力!$I$4:$I$150,0),COLUMN()-COLUMN($T58)),IFERROR(OFFSET('セット情報（イレギュラーサンプル）'!$N$2,MATCH($G63,BカートセットID入力!$L$4:$L$150,0),COLUMN()-COLUMN($T58)),""))))</f>
        <v/>
      </c>
      <c r="AH63" s="53" t="str">
        <f ca="1">IFERROR(OFFSET('セット情報(宅配便）'!$P$2,MATCH($G63,BカートセットID入力!$C$4:$C$150,0),COLUMN()-COLUMN($T58)),IFERROR(OFFSET('セット情報(業務便）'!$P$2,MATCH($G63,BカートセットID入力!$F$4:$F$150,0),COLUMN()-COLUMN($T58)),IFERROR(OFFSET('セット情報（サンプル）'!$N$2,MATCH($G63,BカートセットID入力!$I$4:$I$150,0),COLUMN()-COLUMN($T58)),IFERROR(OFFSET('セット情報（イレギュラーサンプル）'!$N$2,MATCH($G63,BカートセットID入力!$L$4:$L$150,0),COLUMN()-COLUMN($T58)),""))))</f>
        <v/>
      </c>
      <c r="AI63" s="53" t="str">
        <f ca="1">IFERROR(OFFSET('セット情報(宅配便）'!$P$2,MATCH($G63,BカートセットID入力!$C$4:$C$150,0),COLUMN()-COLUMN($T58)),IFERROR(OFFSET('セット情報(業務便）'!$P$2,MATCH($G63,BカートセットID入力!$F$4:$F$150,0),COLUMN()-COLUMN($T58)),IFERROR(OFFSET('セット情報（サンプル）'!$N$2,MATCH($G63,BカートセットID入力!$I$4:$I$150,0),COLUMN()-COLUMN($T58)),IFERROR(OFFSET('セット情報（イレギュラーサンプル）'!$N$2,MATCH($G63,BカートセットID入力!$L$4:$L$150,0),COLUMN()-COLUMN($T58)),""))))</f>
        <v/>
      </c>
      <c r="AJ63" s="53" t="str">
        <f ca="1">IFERROR(OFFSET('セット情報(宅配便）'!$P$2,MATCH($G63,BカートセットID入力!$C$4:$C$150,0),COLUMN()-COLUMN($T58)),IFERROR(OFFSET('セット情報(業務便）'!$P$2,MATCH($G63,BカートセットID入力!$F$4:$F$150,0),COLUMN()-COLUMN($T58)),IFERROR(OFFSET('セット情報（サンプル）'!$N$2,MATCH($G63,BカートセットID入力!$I$4:$I$150,0),COLUMN()-COLUMN($T58)),IFERROR(OFFSET('セット情報（イレギュラーサンプル）'!$N$2,MATCH($G63,BカートセットID入力!$L$4:$L$150,0),COLUMN()-COLUMN($T58)),""))))</f>
        <v/>
      </c>
      <c r="AK63" s="53" t="str">
        <f ca="1">IFERROR(OFFSET('セット情報(宅配便）'!$P$2,MATCH($G63,BカートセットID入力!$C$4:$C$150,0),COLUMN()-COLUMN($T58)),IFERROR(OFFSET('セット情報(業務便）'!$P$2,MATCH($G63,BカートセットID入力!$F$4:$F$150,0),COLUMN()-COLUMN($T58)),IFERROR(OFFSET('セット情報（サンプル）'!$N$2,MATCH($G63,BカートセットID入力!$I$4:$I$150,0),COLUMN()-COLUMN($T58)),IFERROR(OFFSET('セット情報（イレギュラーサンプル）'!$N$2,MATCH($G63,BカートセットID入力!$L$4:$L$150,0),COLUMN()-COLUMN($T58)),""))))</f>
        <v/>
      </c>
      <c r="AL63" s="53" t="str">
        <f ca="1">IFERROR(OFFSET('セット情報(宅配便）'!$P$2,MATCH($G63,BカートセットID入力!$C$4:$C$150,0),COLUMN()-COLUMN($T58)),IFERROR(OFFSET('セット情報(業務便）'!$P$2,MATCH($G63,BカートセットID入力!$F$4:$F$150,0),COLUMN()-COLUMN($T58)),IFERROR(OFFSET('セット情報（サンプル）'!$N$2,MATCH($G63,BカートセットID入力!$I$4:$I$150,0),COLUMN()-COLUMN($T58)),IFERROR(OFFSET('セット情報（イレギュラーサンプル）'!$N$2,MATCH($G63,BカートセットID入力!$L$4:$L$150,0),COLUMN()-COLUMN($T58)),""))))</f>
        <v/>
      </c>
      <c r="AM63" s="53" t="str">
        <f ca="1">IFERROR(OFFSET('セット情報(宅配便）'!$P$2,MATCH($G63,BカートセットID入力!$C$4:$C$150,0),COLUMN()-COLUMN($T58)),IFERROR(OFFSET('セット情報(業務便）'!$P$2,MATCH($G63,BカートセットID入力!$F$4:$F$150,0),COLUMN()-COLUMN($T58)),IFERROR(OFFSET('セット情報（サンプル）'!$N$2,MATCH($G63,BカートセットID入力!$I$4:$I$150,0),COLUMN()-COLUMN($T58)),IFERROR(OFFSET('セット情報（イレギュラーサンプル）'!$N$2,MATCH($G63,BカートセットID入力!$L$4:$L$150,0),COLUMN()-COLUMN($T58)),""))))</f>
        <v/>
      </c>
      <c r="AN63" s="53" t="str">
        <f ca="1">IFERROR(OFFSET('セット情報(宅配便）'!$P$2,MATCH($G63,BカートセットID入力!$C$4:$C$150,0),COLUMN()-COLUMN($T58)),IFERROR(OFFSET('セット情報(業務便）'!$P$2,MATCH($G63,BカートセットID入力!$F$4:$F$150,0),COLUMN()-COLUMN($T58)),IFERROR(OFFSET('セット情報（サンプル）'!$N$2,MATCH($G63,BカートセットID入力!$I$4:$I$150,0),COLUMN()-COLUMN($T58)),IFERROR(OFFSET('セット情報（イレギュラーサンプル）'!$N$2,MATCH($G63,BカートセットID入力!$L$4:$L$150,0),COLUMN()-COLUMN($T58)),""))))</f>
        <v/>
      </c>
      <c r="AO63" s="53" t="str">
        <f ca="1">IFERROR(OFFSET('セット情報(宅配便）'!$P$2,MATCH($G63,BカートセットID入力!$C$4:$C$150,0),COLUMN()-COLUMN($T58)),IFERROR(OFFSET('セット情報(業務便）'!$P$2,MATCH($G63,BカートセットID入力!$F$4:$F$150,0),COLUMN()-COLUMN($T58)),IFERROR(OFFSET('セット情報（サンプル）'!$N$2,MATCH($G63,BカートセットID入力!$I$4:$I$150,0),COLUMN()-COLUMN($T58)),IFERROR(OFFSET('セット情報（イレギュラーサンプル）'!$N$2,MATCH($G63,BカートセットID入力!$L$4:$L$150,0),COLUMN()-COLUMN($T58)),""))))</f>
        <v/>
      </c>
      <c r="AP63" s="53" t="str">
        <f ca="1">IFERROR(OFFSET('セット情報(宅配便）'!$P$2,MATCH($G63,BカートセットID入力!$C$4:$C$150,0),COLUMN()-COLUMN($T58)),IFERROR(OFFSET('セット情報(業務便）'!$P$2,MATCH($G63,BカートセットID入力!$F$4:$F$150,0),COLUMN()-COLUMN($T58)),IFERROR(OFFSET('セット情報（サンプル）'!$N$2,MATCH($G63,BカートセットID入力!$I$4:$I$150,0),COLUMN()-COLUMN($T58)),IFERROR(OFFSET('セット情報（イレギュラーサンプル）'!$N$2,MATCH($G63,BカートセットID入力!$L$4:$L$150,0),COLUMN()-COLUMN($T58)),""))))</f>
        <v/>
      </c>
      <c r="AQ63" s="53" t="str">
        <f ca="1">IFERROR(OFFSET('セット情報(宅配便）'!$P$2,MATCH($G63,BカートセットID入力!$C$4:$C$150,0),COLUMN()-COLUMN($T58)),IFERROR(OFFSET('セット情報(業務便）'!$P$2,MATCH($G63,BカートセットID入力!$F$4:$F$150,0),COLUMN()-COLUMN($T58)),IFERROR(OFFSET('セット情報（サンプル）'!$N$2,MATCH($G63,BカートセットID入力!$I$4:$I$150,0),COLUMN()-COLUMN($T58)),IFERROR(OFFSET('セット情報（イレギュラーサンプル）'!$N$2,MATCH($G63,BカートセットID入力!$L$4:$L$150,0),COLUMN()-COLUMN($T58)),""))))</f>
        <v/>
      </c>
      <c r="AR63" s="53" t="str">
        <f ca="1">IFERROR(OFFSET('セット情報(宅配便）'!$P$2,MATCH($G63,BカートセットID入力!$C$4:$C$150,0),COLUMN()-COLUMN($T58)),IFERROR(OFFSET('セット情報(業務便）'!$P$2,MATCH($G63,BカートセットID入力!$F$4:$F$150,0),COLUMN()-COLUMN($T58)),IFERROR(OFFSET('セット情報（サンプル）'!$N$2,MATCH($G63,BカートセットID入力!$I$4:$I$150,0),COLUMN()-COLUMN($T58)),IFERROR(OFFSET('セット情報（イレギュラーサンプル）'!$N$2,MATCH($G63,BカートセットID入力!$L$4:$L$150,0),COLUMN()-COLUMN($T58)),""))))</f>
        <v/>
      </c>
      <c r="AS63" s="53" t="str">
        <f ca="1">IFERROR(OFFSET('セット情報(宅配便）'!$P$2,MATCH($G63,BカートセットID入力!$C$4:$C$150,0),COLUMN()-COLUMN($T58)),IFERROR(OFFSET('セット情報(業務便）'!$P$2,MATCH($G63,BカートセットID入力!$F$4:$F$150,0),COLUMN()-COLUMN($T58)),IFERROR(OFFSET('セット情報（サンプル）'!$N$2,MATCH($G63,BカートセットID入力!$I$4:$I$150,0),COLUMN()-COLUMN($T58)),IFERROR(OFFSET('セット情報（イレギュラーサンプル）'!$N$2,MATCH($G63,BカートセットID入力!$L$4:$L$150,0),COLUMN()-COLUMN($T58)),""))))</f>
        <v/>
      </c>
    </row>
    <row r="64" spans="1:45">
      <c r="A64" s="53" t="str">
        <f>IF(ISBLANK(現行セット情報CSV!A64),"",現行セット情報CSV!A64)</f>
        <v/>
      </c>
      <c r="B64" s="53" t="str">
        <f>IF(ISBLANK(現行セット情報CSV!B64),"",現行セット情報CSV!B64)</f>
        <v/>
      </c>
      <c r="C64" s="53" t="str">
        <f>IF(ISBLANK(現行セット情報CSV!C64),"",現行セット情報CSV!C64)</f>
        <v/>
      </c>
      <c r="D64" s="53" t="str">
        <f>IF(ISBLANK(現行セット情報CSV!D64),"",現行セット情報CSV!D64)</f>
        <v/>
      </c>
      <c r="E64" s="53" t="str">
        <f>IF(ISBLANK(現行セット情報CSV!E64),"",現行セット情報CSV!E64)</f>
        <v/>
      </c>
      <c r="F64" s="53" t="str">
        <f>IF(ISBLANK(現行セット情報CSV!F64),"",現行セット情報CSV!F64)</f>
        <v/>
      </c>
      <c r="G64" s="53" t="str">
        <f>IF(ISBLANK(現行セット情報CSV!G64),"",現行セット情報CSV!G64)</f>
        <v/>
      </c>
      <c r="H64" s="53" t="str">
        <f>IF(ISBLANK(現行セット情報CSV!H64),"",現行セット情報CSV!H64)</f>
        <v/>
      </c>
      <c r="I64" s="53" t="str">
        <f>IF(ISBLANK(現行セット情報CSV!I64),"",現行セット情報CSV!I64)</f>
        <v/>
      </c>
      <c r="J64" s="53" t="str">
        <f>IF(ISBLANK(現行セット情報CSV!J64),"",現行セット情報CSV!J64)</f>
        <v/>
      </c>
      <c r="K64" s="53" t="str">
        <f>IF(ISBLANK(現行セット情報CSV!K64),"",現行セット情報CSV!K64)</f>
        <v/>
      </c>
      <c r="L64" s="53" t="str">
        <f>IF(ISBLANK(現行セット情報CSV!L64),"",現行セット情報CSV!L64)</f>
        <v/>
      </c>
      <c r="M64" s="53" t="str">
        <f>IF(ISBLANK(現行セット情報CSV!M64),"",現行セット情報CSV!M64)</f>
        <v/>
      </c>
      <c r="N64" s="53" t="str">
        <f>IF(ISBLANK(現行セット情報CSV!N64),"",現行セット情報CSV!N64)</f>
        <v/>
      </c>
      <c r="O64" s="53" t="str">
        <f>IF(ISBLANK(現行セット情報CSV!O64),"",現行セット情報CSV!O64)</f>
        <v/>
      </c>
      <c r="P64" s="53" t="str">
        <f>IF(ISBLANK(現行セット情報CSV!P64),"",現行セット情報CSV!P64)</f>
        <v/>
      </c>
      <c r="Q64" s="53" t="str">
        <f>IF(ISBLANK(現行セット情報CSV!Q64),"",現行セット情報CSV!Q64)</f>
        <v/>
      </c>
      <c r="R64" s="53" t="str">
        <f>IF(ISBLANK(現行セット情報CSV!R64),"",現行セット情報CSV!R64)</f>
        <v/>
      </c>
      <c r="S64" s="53" t="str">
        <f>IF(ISBLANK(現行セット情報CSV!S64),"",現行セット情報CSV!S64)</f>
        <v/>
      </c>
      <c r="T64" s="53" t="str">
        <f ca="1">IFERROR(OFFSET('セット情報(宅配便）'!$P$2,MATCH($G64,BカートセットID入力!$C$4:$C$150,0),COLUMN()-COLUMN($T59)),IFERROR(OFFSET('セット情報(業務便）'!$P$2,MATCH($G64,BカートセットID入力!$F$4:$F$150,0),COLUMN()-COLUMN($T59)),IFERROR(OFFSET('セット情報（サンプル）'!$N$2,MATCH($G64,BカートセットID入力!$I$4:$I$150,0),COLUMN()-COLUMN($T59)),IFERROR(OFFSET('セット情報（イレギュラーサンプル）'!$N$2,MATCH($G64,BカートセットID入力!$L$4:$L$150,0),COLUMN()-COLUMN($T59)),""))))</f>
        <v/>
      </c>
      <c r="U64" s="53" t="str">
        <f ca="1">IFERROR(OFFSET('セット情報(宅配便）'!$P$2,MATCH($G64,BカートセットID入力!$C$4:$C$150,0),COLUMN()-COLUMN($T59)),IFERROR(OFFSET('セット情報(業務便）'!$P$2,MATCH($G64,BカートセットID入力!$F$4:$F$150,0),COLUMN()-COLUMN($T59)),IFERROR(OFFSET('セット情報（サンプル）'!$N$2,MATCH($G64,BカートセットID入力!$I$4:$I$150,0),COLUMN()-COLUMN($T59)),IFERROR(OFFSET('セット情報（イレギュラーサンプル）'!$N$2,MATCH($G64,BカートセットID入力!$L$4:$L$150,0),COLUMN()-COLUMN($T59)),""))))</f>
        <v/>
      </c>
      <c r="V64" s="53" t="str">
        <f ca="1">IFERROR(OFFSET('セット情報(宅配便）'!$P$2,MATCH($G64,BカートセットID入力!$C$4:$C$150,0),COLUMN()-COLUMN($T59)),IFERROR(OFFSET('セット情報(業務便）'!$P$2,MATCH($G64,BカートセットID入力!$F$4:$F$150,0),COLUMN()-COLUMN($T59)),IFERROR(OFFSET('セット情報（サンプル）'!$N$2,MATCH($G64,BカートセットID入力!$I$4:$I$150,0),COLUMN()-COLUMN($T59)),IFERROR(OFFSET('セット情報（イレギュラーサンプル）'!$N$2,MATCH($G64,BカートセットID入力!$L$4:$L$150,0),COLUMN()-COLUMN($T59)),""))))</f>
        <v/>
      </c>
      <c r="W64" s="53" t="str">
        <f ca="1">IFERROR(OFFSET('セット情報(宅配便）'!$P$2,MATCH($G64,BカートセットID入力!$C$4:$C$150,0),COLUMN()-COLUMN($T59)),IFERROR(OFFSET('セット情報(業務便）'!$P$2,MATCH($G64,BカートセットID入力!$F$4:$F$150,0),COLUMN()-COLUMN($T59)),IFERROR(OFFSET('セット情報（サンプル）'!$N$2,MATCH($G64,BカートセットID入力!$I$4:$I$150,0),COLUMN()-COLUMN($T59)),IFERROR(OFFSET('セット情報（イレギュラーサンプル）'!$N$2,MATCH($G64,BカートセットID入力!$L$4:$L$150,0),COLUMN()-COLUMN($T59)),""))))</f>
        <v/>
      </c>
      <c r="X64" s="53" t="str">
        <f ca="1">IFERROR(OFFSET('セット情報(宅配便）'!$P$2,MATCH($G64,BカートセットID入力!$C$4:$C$150,0),COLUMN()-COLUMN($T59)),IFERROR(OFFSET('セット情報(業務便）'!$P$2,MATCH($G64,BカートセットID入力!$F$4:$F$150,0),COLUMN()-COLUMN($T59)),IFERROR(OFFSET('セット情報（サンプル）'!$N$2,MATCH($G64,BカートセットID入力!$I$4:$I$150,0),COLUMN()-COLUMN($T59)),IFERROR(OFFSET('セット情報（イレギュラーサンプル）'!$N$2,MATCH($G64,BカートセットID入力!$L$4:$L$150,0),COLUMN()-COLUMN($T59)),""))))</f>
        <v/>
      </c>
      <c r="Y64" s="53" t="str">
        <f ca="1">IFERROR(OFFSET('セット情報(宅配便）'!$P$2,MATCH($G64,BカートセットID入力!$C$4:$C$150,0),COLUMN()-COLUMN($T59)),IFERROR(OFFSET('セット情報(業務便）'!$P$2,MATCH($G64,BカートセットID入力!$F$4:$F$150,0),COLUMN()-COLUMN($T59)),IFERROR(OFFSET('セット情報（サンプル）'!$N$2,MATCH($G64,BカートセットID入力!$I$4:$I$150,0),COLUMN()-COLUMN($T59)),IFERROR(OFFSET('セット情報（イレギュラーサンプル）'!$N$2,MATCH($G64,BカートセットID入力!$L$4:$L$150,0),COLUMN()-COLUMN($T59)),""))))</f>
        <v/>
      </c>
      <c r="Z64" s="53" t="str">
        <f ca="1">IFERROR(OFFSET('セット情報(宅配便）'!$P$2,MATCH($G64,BカートセットID入力!$C$4:$C$150,0),COLUMN()-COLUMN($T59)),IFERROR(OFFSET('セット情報(業務便）'!$P$2,MATCH($G64,BカートセットID入力!$F$4:$F$150,0),COLUMN()-COLUMN($T59)),IFERROR(OFFSET('セット情報（サンプル）'!$N$2,MATCH($G64,BカートセットID入力!$I$4:$I$150,0),COLUMN()-COLUMN($T59)),IFERROR(OFFSET('セット情報（イレギュラーサンプル）'!$N$2,MATCH($G64,BカートセットID入力!$L$4:$L$150,0),COLUMN()-COLUMN($T59)),""))))</f>
        <v/>
      </c>
      <c r="AA64" s="53" t="str">
        <f ca="1">IFERROR(OFFSET('セット情報(宅配便）'!$P$2,MATCH($G64,BカートセットID入力!$C$4:$C$150,0),COLUMN()-COLUMN($T59)),IFERROR(OFFSET('セット情報(業務便）'!$P$2,MATCH($G64,BカートセットID入力!$F$4:$F$150,0),COLUMN()-COLUMN($T59)),IFERROR(OFFSET('セット情報（サンプル）'!$N$2,MATCH($G64,BカートセットID入力!$I$4:$I$150,0),COLUMN()-COLUMN($T59)),IFERROR(OFFSET('セット情報（イレギュラーサンプル）'!$N$2,MATCH($G64,BカートセットID入力!$L$4:$L$150,0),COLUMN()-COLUMN($T59)),""))))</f>
        <v/>
      </c>
      <c r="AB64" s="53" t="str">
        <f ca="1">IFERROR(OFFSET('セット情報(宅配便）'!$P$2,MATCH($G64,BカートセットID入力!$C$4:$C$150,0),COLUMN()-COLUMN($T59)),IFERROR(OFFSET('セット情報(業務便）'!$P$2,MATCH($G64,BカートセットID入力!$F$4:$F$150,0),COLUMN()-COLUMN($T59)),IFERROR(OFFSET('セット情報（サンプル）'!$N$2,MATCH($G64,BカートセットID入力!$I$4:$I$150,0),COLUMN()-COLUMN($T59)),IFERROR(OFFSET('セット情報（イレギュラーサンプル）'!$N$2,MATCH($G64,BカートセットID入力!$L$4:$L$150,0),COLUMN()-COLUMN($T59)),""))))</f>
        <v/>
      </c>
      <c r="AC64" s="53" t="str">
        <f ca="1">IFERROR(OFFSET('セット情報(宅配便）'!$P$2,MATCH($G64,BカートセットID入力!$C$4:$C$150,0),COLUMN()-COLUMN($T59)),IFERROR(OFFSET('セット情報(業務便）'!$P$2,MATCH($G64,BカートセットID入力!$F$4:$F$150,0),COLUMN()-COLUMN($T59)),IFERROR(OFFSET('セット情報（サンプル）'!$N$2,MATCH($G64,BカートセットID入力!$I$4:$I$150,0),COLUMN()-COLUMN($T59)),IFERROR(OFFSET('セット情報（イレギュラーサンプル）'!$N$2,MATCH($G64,BカートセットID入力!$L$4:$L$150,0),COLUMN()-COLUMN($T59)),""))))</f>
        <v/>
      </c>
      <c r="AD64" s="53" t="str">
        <f ca="1">IFERROR(OFFSET('セット情報(宅配便）'!$P$2,MATCH($G64,BカートセットID入力!$C$4:$C$150,0),COLUMN()-COLUMN($T59)),IFERROR(OFFSET('セット情報(業務便）'!$P$2,MATCH($G64,BカートセットID入力!$F$4:$F$150,0),COLUMN()-COLUMN($T59)),IFERROR(OFFSET('セット情報（サンプル）'!$N$2,MATCH($G64,BカートセットID入力!$I$4:$I$150,0),COLUMN()-COLUMN($T59)),IFERROR(OFFSET('セット情報（イレギュラーサンプル）'!$N$2,MATCH($G64,BカートセットID入力!$L$4:$L$150,0),COLUMN()-COLUMN($T59)),""))))</f>
        <v/>
      </c>
      <c r="AE64" s="53" t="str">
        <f ca="1">IFERROR(OFFSET('セット情報(宅配便）'!$P$2,MATCH($G64,BカートセットID入力!$C$4:$C$150,0),COLUMN()-COLUMN($T59)),IFERROR(OFFSET('セット情報(業務便）'!$P$2,MATCH($G64,BカートセットID入力!$F$4:$F$150,0),COLUMN()-COLUMN($T59)),IFERROR(OFFSET('セット情報（サンプル）'!$N$2,MATCH($G64,BカートセットID入力!$I$4:$I$150,0),COLUMN()-COLUMN($T59)),IFERROR(OFFSET('セット情報（イレギュラーサンプル）'!$N$2,MATCH($G64,BカートセットID入力!$L$4:$L$150,0),COLUMN()-COLUMN($T59)),""))))</f>
        <v/>
      </c>
      <c r="AF64" s="53" t="str">
        <f ca="1">IFERROR(OFFSET('セット情報(宅配便）'!$P$2,MATCH($G64,BカートセットID入力!$C$4:$C$150,0),COLUMN()-COLUMN($T59)),IFERROR(OFFSET('セット情報(業務便）'!$P$2,MATCH($G64,BカートセットID入力!$F$4:$F$150,0),COLUMN()-COLUMN($T59)),IFERROR(OFFSET('セット情報（サンプル）'!$N$2,MATCH($G64,BカートセットID入力!$I$4:$I$150,0),COLUMN()-COLUMN($T59)),IFERROR(OFFSET('セット情報（イレギュラーサンプル）'!$N$2,MATCH($G64,BカートセットID入力!$L$4:$L$150,0),COLUMN()-COLUMN($T59)),""))))</f>
        <v/>
      </c>
      <c r="AG64" s="53" t="str">
        <f ca="1">IFERROR(OFFSET('セット情報(宅配便）'!$P$2,MATCH($G64,BカートセットID入力!$C$4:$C$150,0),COLUMN()-COLUMN($T59)),IFERROR(OFFSET('セット情報(業務便）'!$P$2,MATCH($G64,BカートセットID入力!$F$4:$F$150,0),COLUMN()-COLUMN($T59)),IFERROR(OFFSET('セット情報（サンプル）'!$N$2,MATCH($G64,BカートセットID入力!$I$4:$I$150,0),COLUMN()-COLUMN($T59)),IFERROR(OFFSET('セット情報（イレギュラーサンプル）'!$N$2,MATCH($G64,BカートセットID入力!$L$4:$L$150,0),COLUMN()-COLUMN($T59)),""))))</f>
        <v/>
      </c>
      <c r="AH64" s="53" t="str">
        <f ca="1">IFERROR(OFFSET('セット情報(宅配便）'!$P$2,MATCH($G64,BカートセットID入力!$C$4:$C$150,0),COLUMN()-COLUMN($T59)),IFERROR(OFFSET('セット情報(業務便）'!$P$2,MATCH($G64,BカートセットID入力!$F$4:$F$150,0),COLUMN()-COLUMN($T59)),IFERROR(OFFSET('セット情報（サンプル）'!$N$2,MATCH($G64,BカートセットID入力!$I$4:$I$150,0),COLUMN()-COLUMN($T59)),IFERROR(OFFSET('セット情報（イレギュラーサンプル）'!$N$2,MATCH($G64,BカートセットID入力!$L$4:$L$150,0),COLUMN()-COLUMN($T59)),""))))</f>
        <v/>
      </c>
      <c r="AI64" s="53" t="str">
        <f ca="1">IFERROR(OFFSET('セット情報(宅配便）'!$P$2,MATCH($G64,BカートセットID入力!$C$4:$C$150,0),COLUMN()-COLUMN($T59)),IFERROR(OFFSET('セット情報(業務便）'!$P$2,MATCH($G64,BカートセットID入力!$F$4:$F$150,0),COLUMN()-COLUMN($T59)),IFERROR(OFFSET('セット情報（サンプル）'!$N$2,MATCH($G64,BカートセットID入力!$I$4:$I$150,0),COLUMN()-COLUMN($T59)),IFERROR(OFFSET('セット情報（イレギュラーサンプル）'!$N$2,MATCH($G64,BカートセットID入力!$L$4:$L$150,0),COLUMN()-COLUMN($T59)),""))))</f>
        <v/>
      </c>
      <c r="AJ64" s="53" t="str">
        <f ca="1">IFERROR(OFFSET('セット情報(宅配便）'!$P$2,MATCH($G64,BカートセットID入力!$C$4:$C$150,0),COLUMN()-COLUMN($T59)),IFERROR(OFFSET('セット情報(業務便）'!$P$2,MATCH($G64,BカートセットID入力!$F$4:$F$150,0),COLUMN()-COLUMN($T59)),IFERROR(OFFSET('セット情報（サンプル）'!$N$2,MATCH($G64,BカートセットID入力!$I$4:$I$150,0),COLUMN()-COLUMN($T59)),IFERROR(OFFSET('セット情報（イレギュラーサンプル）'!$N$2,MATCH($G64,BカートセットID入力!$L$4:$L$150,0),COLUMN()-COLUMN($T59)),""))))</f>
        <v/>
      </c>
      <c r="AK64" s="53" t="str">
        <f ca="1">IFERROR(OFFSET('セット情報(宅配便）'!$P$2,MATCH($G64,BカートセットID入力!$C$4:$C$150,0),COLUMN()-COLUMN($T59)),IFERROR(OFFSET('セット情報(業務便）'!$P$2,MATCH($G64,BカートセットID入力!$F$4:$F$150,0),COLUMN()-COLUMN($T59)),IFERROR(OFFSET('セット情報（サンプル）'!$N$2,MATCH($G64,BカートセットID入力!$I$4:$I$150,0),COLUMN()-COLUMN($T59)),IFERROR(OFFSET('セット情報（イレギュラーサンプル）'!$N$2,MATCH($G64,BカートセットID入力!$L$4:$L$150,0),COLUMN()-COLUMN($T59)),""))))</f>
        <v/>
      </c>
      <c r="AL64" s="53" t="str">
        <f ca="1">IFERROR(OFFSET('セット情報(宅配便）'!$P$2,MATCH($G64,BカートセットID入力!$C$4:$C$150,0),COLUMN()-COLUMN($T59)),IFERROR(OFFSET('セット情報(業務便）'!$P$2,MATCH($G64,BカートセットID入力!$F$4:$F$150,0),COLUMN()-COLUMN($T59)),IFERROR(OFFSET('セット情報（サンプル）'!$N$2,MATCH($G64,BカートセットID入力!$I$4:$I$150,0),COLUMN()-COLUMN($T59)),IFERROR(OFFSET('セット情報（イレギュラーサンプル）'!$N$2,MATCH($G64,BカートセットID入力!$L$4:$L$150,0),COLUMN()-COLUMN($T59)),""))))</f>
        <v/>
      </c>
      <c r="AM64" s="53" t="str">
        <f ca="1">IFERROR(OFFSET('セット情報(宅配便）'!$P$2,MATCH($G64,BカートセットID入力!$C$4:$C$150,0),COLUMN()-COLUMN($T59)),IFERROR(OFFSET('セット情報(業務便）'!$P$2,MATCH($G64,BカートセットID入力!$F$4:$F$150,0),COLUMN()-COLUMN($T59)),IFERROR(OFFSET('セット情報（サンプル）'!$N$2,MATCH($G64,BカートセットID入力!$I$4:$I$150,0),COLUMN()-COLUMN($T59)),IFERROR(OFFSET('セット情報（イレギュラーサンプル）'!$N$2,MATCH($G64,BカートセットID入力!$L$4:$L$150,0),COLUMN()-COLUMN($T59)),""))))</f>
        <v/>
      </c>
      <c r="AN64" s="53" t="str">
        <f ca="1">IFERROR(OFFSET('セット情報(宅配便）'!$P$2,MATCH($G64,BカートセットID入力!$C$4:$C$150,0),COLUMN()-COLUMN($T59)),IFERROR(OFFSET('セット情報(業務便）'!$P$2,MATCH($G64,BカートセットID入力!$F$4:$F$150,0),COLUMN()-COLUMN($T59)),IFERROR(OFFSET('セット情報（サンプル）'!$N$2,MATCH($G64,BカートセットID入力!$I$4:$I$150,0),COLUMN()-COLUMN($T59)),IFERROR(OFFSET('セット情報（イレギュラーサンプル）'!$N$2,MATCH($G64,BカートセットID入力!$L$4:$L$150,0),COLUMN()-COLUMN($T59)),""))))</f>
        <v/>
      </c>
      <c r="AO64" s="53" t="str">
        <f ca="1">IFERROR(OFFSET('セット情報(宅配便）'!$P$2,MATCH($G64,BカートセットID入力!$C$4:$C$150,0),COLUMN()-COLUMN($T59)),IFERROR(OFFSET('セット情報(業務便）'!$P$2,MATCH($G64,BカートセットID入力!$F$4:$F$150,0),COLUMN()-COLUMN($T59)),IFERROR(OFFSET('セット情報（サンプル）'!$N$2,MATCH($G64,BカートセットID入力!$I$4:$I$150,0),COLUMN()-COLUMN($T59)),IFERROR(OFFSET('セット情報（イレギュラーサンプル）'!$N$2,MATCH($G64,BカートセットID入力!$L$4:$L$150,0),COLUMN()-COLUMN($T59)),""))))</f>
        <v/>
      </c>
      <c r="AP64" s="53" t="str">
        <f ca="1">IFERROR(OFFSET('セット情報(宅配便）'!$P$2,MATCH($G64,BカートセットID入力!$C$4:$C$150,0),COLUMN()-COLUMN($T59)),IFERROR(OFFSET('セット情報(業務便）'!$P$2,MATCH($G64,BカートセットID入力!$F$4:$F$150,0),COLUMN()-COLUMN($T59)),IFERROR(OFFSET('セット情報（サンプル）'!$N$2,MATCH($G64,BカートセットID入力!$I$4:$I$150,0),COLUMN()-COLUMN($T59)),IFERROR(OFFSET('セット情報（イレギュラーサンプル）'!$N$2,MATCH($G64,BカートセットID入力!$L$4:$L$150,0),COLUMN()-COLUMN($T59)),""))))</f>
        <v/>
      </c>
      <c r="AQ64" s="53" t="str">
        <f ca="1">IFERROR(OFFSET('セット情報(宅配便）'!$P$2,MATCH($G64,BカートセットID入力!$C$4:$C$150,0),COLUMN()-COLUMN($T59)),IFERROR(OFFSET('セット情報(業務便）'!$P$2,MATCH($G64,BカートセットID入力!$F$4:$F$150,0),COLUMN()-COLUMN($T59)),IFERROR(OFFSET('セット情報（サンプル）'!$N$2,MATCH($G64,BカートセットID入力!$I$4:$I$150,0),COLUMN()-COLUMN($T59)),IFERROR(OFFSET('セット情報（イレギュラーサンプル）'!$N$2,MATCH($G64,BカートセットID入力!$L$4:$L$150,0),COLUMN()-COLUMN($T59)),""))))</f>
        <v/>
      </c>
      <c r="AR64" s="53" t="str">
        <f ca="1">IFERROR(OFFSET('セット情報(宅配便）'!$P$2,MATCH($G64,BカートセットID入力!$C$4:$C$150,0),COLUMN()-COLUMN($T59)),IFERROR(OFFSET('セット情報(業務便）'!$P$2,MATCH($G64,BカートセットID入力!$F$4:$F$150,0),COLUMN()-COLUMN($T59)),IFERROR(OFFSET('セット情報（サンプル）'!$N$2,MATCH($G64,BカートセットID入力!$I$4:$I$150,0),COLUMN()-COLUMN($T59)),IFERROR(OFFSET('セット情報（イレギュラーサンプル）'!$N$2,MATCH($G64,BカートセットID入力!$L$4:$L$150,0),COLUMN()-COLUMN($T59)),""))))</f>
        <v/>
      </c>
      <c r="AS64" s="53" t="str">
        <f ca="1">IFERROR(OFFSET('セット情報(宅配便）'!$P$2,MATCH($G64,BカートセットID入力!$C$4:$C$150,0),COLUMN()-COLUMN($T59)),IFERROR(OFFSET('セット情報(業務便）'!$P$2,MATCH($G64,BカートセットID入力!$F$4:$F$150,0),COLUMN()-COLUMN($T59)),IFERROR(OFFSET('セット情報（サンプル）'!$N$2,MATCH($G64,BカートセットID入力!$I$4:$I$150,0),COLUMN()-COLUMN($T59)),IFERROR(OFFSET('セット情報（イレギュラーサンプル）'!$N$2,MATCH($G64,BカートセットID入力!$L$4:$L$150,0),COLUMN()-COLUMN($T59)),""))))</f>
        <v/>
      </c>
    </row>
    <row r="65" spans="1:45">
      <c r="A65" s="53" t="str">
        <f>IF(ISBLANK(現行セット情報CSV!A65),"",現行セット情報CSV!A65)</f>
        <v/>
      </c>
      <c r="B65" s="53" t="str">
        <f>IF(ISBLANK(現行セット情報CSV!B65),"",現行セット情報CSV!B65)</f>
        <v/>
      </c>
      <c r="C65" s="53" t="str">
        <f>IF(ISBLANK(現行セット情報CSV!C65),"",現行セット情報CSV!C65)</f>
        <v/>
      </c>
      <c r="D65" s="53" t="str">
        <f>IF(ISBLANK(現行セット情報CSV!D65),"",現行セット情報CSV!D65)</f>
        <v/>
      </c>
      <c r="E65" s="53" t="str">
        <f>IF(ISBLANK(現行セット情報CSV!E65),"",現行セット情報CSV!E65)</f>
        <v/>
      </c>
      <c r="F65" s="53" t="str">
        <f>IF(ISBLANK(現行セット情報CSV!F65),"",現行セット情報CSV!F65)</f>
        <v/>
      </c>
      <c r="G65" s="53" t="str">
        <f>IF(ISBLANK(現行セット情報CSV!G65),"",現行セット情報CSV!G65)</f>
        <v/>
      </c>
      <c r="H65" s="53" t="str">
        <f>IF(ISBLANK(現行セット情報CSV!H65),"",現行セット情報CSV!H65)</f>
        <v/>
      </c>
      <c r="I65" s="53" t="str">
        <f>IF(ISBLANK(現行セット情報CSV!I65),"",現行セット情報CSV!I65)</f>
        <v/>
      </c>
      <c r="J65" s="53" t="str">
        <f>IF(ISBLANK(現行セット情報CSV!J65),"",現行セット情報CSV!J65)</f>
        <v/>
      </c>
      <c r="K65" s="53" t="str">
        <f>IF(ISBLANK(現行セット情報CSV!K65),"",現行セット情報CSV!K65)</f>
        <v/>
      </c>
      <c r="L65" s="53" t="str">
        <f>IF(ISBLANK(現行セット情報CSV!L65),"",現行セット情報CSV!L65)</f>
        <v/>
      </c>
      <c r="M65" s="53" t="str">
        <f>IF(ISBLANK(現行セット情報CSV!M65),"",現行セット情報CSV!M65)</f>
        <v/>
      </c>
      <c r="N65" s="53" t="str">
        <f>IF(ISBLANK(現行セット情報CSV!N65),"",現行セット情報CSV!N65)</f>
        <v/>
      </c>
      <c r="O65" s="53" t="str">
        <f>IF(ISBLANK(現行セット情報CSV!O65),"",現行セット情報CSV!O65)</f>
        <v/>
      </c>
      <c r="P65" s="53" t="str">
        <f>IF(ISBLANK(現行セット情報CSV!P65),"",現行セット情報CSV!P65)</f>
        <v/>
      </c>
      <c r="Q65" s="53" t="str">
        <f>IF(ISBLANK(現行セット情報CSV!Q65),"",現行セット情報CSV!Q65)</f>
        <v/>
      </c>
      <c r="R65" s="53" t="str">
        <f>IF(ISBLANK(現行セット情報CSV!R65),"",現行セット情報CSV!R65)</f>
        <v/>
      </c>
      <c r="S65" s="53" t="str">
        <f>IF(ISBLANK(現行セット情報CSV!S65),"",現行セット情報CSV!S65)</f>
        <v/>
      </c>
      <c r="T65" s="53" t="str">
        <f ca="1">IFERROR(OFFSET('セット情報(宅配便）'!$P$2,MATCH($G65,BカートセットID入力!$C$4:$C$150,0),COLUMN()-COLUMN($T60)),IFERROR(OFFSET('セット情報(業務便）'!$P$2,MATCH($G65,BカートセットID入力!$F$4:$F$150,0),COLUMN()-COLUMN($T60)),IFERROR(OFFSET('セット情報（サンプル）'!$N$2,MATCH($G65,BカートセットID入力!$I$4:$I$150,0),COLUMN()-COLUMN($T60)),IFERROR(OFFSET('セット情報（イレギュラーサンプル）'!$N$2,MATCH($G65,BカートセットID入力!$L$4:$L$150,0),COLUMN()-COLUMN($T60)),""))))</f>
        <v/>
      </c>
      <c r="U65" s="53" t="str">
        <f ca="1">IFERROR(OFFSET('セット情報(宅配便）'!$P$2,MATCH($G65,BカートセットID入力!$C$4:$C$150,0),COLUMN()-COLUMN($T60)),IFERROR(OFFSET('セット情報(業務便）'!$P$2,MATCH($G65,BカートセットID入力!$F$4:$F$150,0),COLUMN()-COLUMN($T60)),IFERROR(OFFSET('セット情報（サンプル）'!$N$2,MATCH($G65,BカートセットID入力!$I$4:$I$150,0),COLUMN()-COLUMN($T60)),IFERROR(OFFSET('セット情報（イレギュラーサンプル）'!$N$2,MATCH($G65,BカートセットID入力!$L$4:$L$150,0),COLUMN()-COLUMN($T60)),""))))</f>
        <v/>
      </c>
      <c r="V65" s="53" t="str">
        <f ca="1">IFERROR(OFFSET('セット情報(宅配便）'!$P$2,MATCH($G65,BカートセットID入力!$C$4:$C$150,0),COLUMN()-COLUMN($T60)),IFERROR(OFFSET('セット情報(業務便）'!$P$2,MATCH($G65,BカートセットID入力!$F$4:$F$150,0),COLUMN()-COLUMN($T60)),IFERROR(OFFSET('セット情報（サンプル）'!$N$2,MATCH($G65,BカートセットID入力!$I$4:$I$150,0),COLUMN()-COLUMN($T60)),IFERROR(OFFSET('セット情報（イレギュラーサンプル）'!$N$2,MATCH($G65,BカートセットID入力!$L$4:$L$150,0),COLUMN()-COLUMN($T60)),""))))</f>
        <v/>
      </c>
      <c r="W65" s="53" t="str">
        <f ca="1">IFERROR(OFFSET('セット情報(宅配便）'!$P$2,MATCH($G65,BカートセットID入力!$C$4:$C$150,0),COLUMN()-COLUMN($T60)),IFERROR(OFFSET('セット情報(業務便）'!$P$2,MATCH($G65,BカートセットID入力!$F$4:$F$150,0),COLUMN()-COLUMN($T60)),IFERROR(OFFSET('セット情報（サンプル）'!$N$2,MATCH($G65,BカートセットID入力!$I$4:$I$150,0),COLUMN()-COLUMN($T60)),IFERROR(OFFSET('セット情報（イレギュラーサンプル）'!$N$2,MATCH($G65,BカートセットID入力!$L$4:$L$150,0),COLUMN()-COLUMN($T60)),""))))</f>
        <v/>
      </c>
      <c r="X65" s="53" t="str">
        <f ca="1">IFERROR(OFFSET('セット情報(宅配便）'!$P$2,MATCH($G65,BカートセットID入力!$C$4:$C$150,0),COLUMN()-COLUMN($T60)),IFERROR(OFFSET('セット情報(業務便）'!$P$2,MATCH($G65,BカートセットID入力!$F$4:$F$150,0),COLUMN()-COLUMN($T60)),IFERROR(OFFSET('セット情報（サンプル）'!$N$2,MATCH($G65,BカートセットID入力!$I$4:$I$150,0),COLUMN()-COLUMN($T60)),IFERROR(OFFSET('セット情報（イレギュラーサンプル）'!$N$2,MATCH($G65,BカートセットID入力!$L$4:$L$150,0),COLUMN()-COLUMN($T60)),""))))</f>
        <v/>
      </c>
      <c r="Y65" s="53" t="str">
        <f ca="1">IFERROR(OFFSET('セット情報(宅配便）'!$P$2,MATCH($G65,BカートセットID入力!$C$4:$C$150,0),COLUMN()-COLUMN($T60)),IFERROR(OFFSET('セット情報(業務便）'!$P$2,MATCH($G65,BカートセットID入力!$F$4:$F$150,0),COLUMN()-COLUMN($T60)),IFERROR(OFFSET('セット情報（サンプル）'!$N$2,MATCH($G65,BカートセットID入力!$I$4:$I$150,0),COLUMN()-COLUMN($T60)),IFERROR(OFFSET('セット情報（イレギュラーサンプル）'!$N$2,MATCH($G65,BカートセットID入力!$L$4:$L$150,0),COLUMN()-COLUMN($T60)),""))))</f>
        <v/>
      </c>
      <c r="Z65" s="53" t="str">
        <f ca="1">IFERROR(OFFSET('セット情報(宅配便）'!$P$2,MATCH($G65,BカートセットID入力!$C$4:$C$150,0),COLUMN()-COLUMN($T60)),IFERROR(OFFSET('セット情報(業務便）'!$P$2,MATCH($G65,BカートセットID入力!$F$4:$F$150,0),COLUMN()-COLUMN($T60)),IFERROR(OFFSET('セット情報（サンプル）'!$N$2,MATCH($G65,BカートセットID入力!$I$4:$I$150,0),COLUMN()-COLUMN($T60)),IFERROR(OFFSET('セット情報（イレギュラーサンプル）'!$N$2,MATCH($G65,BカートセットID入力!$L$4:$L$150,0),COLUMN()-COLUMN($T60)),""))))</f>
        <v/>
      </c>
      <c r="AA65" s="53" t="str">
        <f ca="1">IFERROR(OFFSET('セット情報(宅配便）'!$P$2,MATCH($G65,BカートセットID入力!$C$4:$C$150,0),COLUMN()-COLUMN($T60)),IFERROR(OFFSET('セット情報(業務便）'!$P$2,MATCH($G65,BカートセットID入力!$F$4:$F$150,0),COLUMN()-COLUMN($T60)),IFERROR(OFFSET('セット情報（サンプル）'!$N$2,MATCH($G65,BカートセットID入力!$I$4:$I$150,0),COLUMN()-COLUMN($T60)),IFERROR(OFFSET('セット情報（イレギュラーサンプル）'!$N$2,MATCH($G65,BカートセットID入力!$L$4:$L$150,0),COLUMN()-COLUMN($T60)),""))))</f>
        <v/>
      </c>
      <c r="AB65" s="53" t="str">
        <f ca="1">IFERROR(OFFSET('セット情報(宅配便）'!$P$2,MATCH($G65,BカートセットID入力!$C$4:$C$150,0),COLUMN()-COLUMN($T60)),IFERROR(OFFSET('セット情報(業務便）'!$P$2,MATCH($G65,BカートセットID入力!$F$4:$F$150,0),COLUMN()-COLUMN($T60)),IFERROR(OFFSET('セット情報（サンプル）'!$N$2,MATCH($G65,BカートセットID入力!$I$4:$I$150,0),COLUMN()-COLUMN($T60)),IFERROR(OFFSET('セット情報（イレギュラーサンプル）'!$N$2,MATCH($G65,BカートセットID入力!$L$4:$L$150,0),COLUMN()-COLUMN($T60)),""))))</f>
        <v/>
      </c>
      <c r="AC65" s="53" t="str">
        <f ca="1">IFERROR(OFFSET('セット情報(宅配便）'!$P$2,MATCH($G65,BカートセットID入力!$C$4:$C$150,0),COLUMN()-COLUMN($T60)),IFERROR(OFFSET('セット情報(業務便）'!$P$2,MATCH($G65,BカートセットID入力!$F$4:$F$150,0),COLUMN()-COLUMN($T60)),IFERROR(OFFSET('セット情報（サンプル）'!$N$2,MATCH($G65,BカートセットID入力!$I$4:$I$150,0),COLUMN()-COLUMN($T60)),IFERROR(OFFSET('セット情報（イレギュラーサンプル）'!$N$2,MATCH($G65,BカートセットID入力!$L$4:$L$150,0),COLUMN()-COLUMN($T60)),""))))</f>
        <v/>
      </c>
      <c r="AD65" s="53" t="str">
        <f ca="1">IFERROR(OFFSET('セット情報(宅配便）'!$P$2,MATCH($G65,BカートセットID入力!$C$4:$C$150,0),COLUMN()-COLUMN($T60)),IFERROR(OFFSET('セット情報(業務便）'!$P$2,MATCH($G65,BカートセットID入力!$F$4:$F$150,0),COLUMN()-COLUMN($T60)),IFERROR(OFFSET('セット情報（サンプル）'!$N$2,MATCH($G65,BカートセットID入力!$I$4:$I$150,0),COLUMN()-COLUMN($T60)),IFERROR(OFFSET('セット情報（イレギュラーサンプル）'!$N$2,MATCH($G65,BカートセットID入力!$L$4:$L$150,0),COLUMN()-COLUMN($T60)),""))))</f>
        <v/>
      </c>
      <c r="AE65" s="53" t="str">
        <f ca="1">IFERROR(OFFSET('セット情報(宅配便）'!$P$2,MATCH($G65,BカートセットID入力!$C$4:$C$150,0),COLUMN()-COLUMN($T60)),IFERROR(OFFSET('セット情報(業務便）'!$P$2,MATCH($G65,BカートセットID入力!$F$4:$F$150,0),COLUMN()-COLUMN($T60)),IFERROR(OFFSET('セット情報（サンプル）'!$N$2,MATCH($G65,BカートセットID入力!$I$4:$I$150,0),COLUMN()-COLUMN($T60)),IFERROR(OFFSET('セット情報（イレギュラーサンプル）'!$N$2,MATCH($G65,BカートセットID入力!$L$4:$L$150,0),COLUMN()-COLUMN($T60)),""))))</f>
        <v/>
      </c>
      <c r="AF65" s="53" t="str">
        <f ca="1">IFERROR(OFFSET('セット情報(宅配便）'!$P$2,MATCH($G65,BカートセットID入力!$C$4:$C$150,0),COLUMN()-COLUMN($T60)),IFERROR(OFFSET('セット情報(業務便）'!$P$2,MATCH($G65,BカートセットID入力!$F$4:$F$150,0),COLUMN()-COLUMN($T60)),IFERROR(OFFSET('セット情報（サンプル）'!$N$2,MATCH($G65,BカートセットID入力!$I$4:$I$150,0),COLUMN()-COLUMN($T60)),IFERROR(OFFSET('セット情報（イレギュラーサンプル）'!$N$2,MATCH($G65,BカートセットID入力!$L$4:$L$150,0),COLUMN()-COLUMN($T60)),""))))</f>
        <v/>
      </c>
      <c r="AG65" s="53" t="str">
        <f ca="1">IFERROR(OFFSET('セット情報(宅配便）'!$P$2,MATCH($G65,BカートセットID入力!$C$4:$C$150,0),COLUMN()-COLUMN($T60)),IFERROR(OFFSET('セット情報(業務便）'!$P$2,MATCH($G65,BカートセットID入力!$F$4:$F$150,0),COLUMN()-COLUMN($T60)),IFERROR(OFFSET('セット情報（サンプル）'!$N$2,MATCH($G65,BカートセットID入力!$I$4:$I$150,0),COLUMN()-COLUMN($T60)),IFERROR(OFFSET('セット情報（イレギュラーサンプル）'!$N$2,MATCH($G65,BカートセットID入力!$L$4:$L$150,0),COLUMN()-COLUMN($T60)),""))))</f>
        <v/>
      </c>
      <c r="AH65" s="53" t="str">
        <f ca="1">IFERROR(OFFSET('セット情報(宅配便）'!$P$2,MATCH($G65,BカートセットID入力!$C$4:$C$150,0),COLUMN()-COLUMN($T60)),IFERROR(OFFSET('セット情報(業務便）'!$P$2,MATCH($G65,BカートセットID入力!$F$4:$F$150,0),COLUMN()-COLUMN($T60)),IFERROR(OFFSET('セット情報（サンプル）'!$N$2,MATCH($G65,BカートセットID入力!$I$4:$I$150,0),COLUMN()-COLUMN($T60)),IFERROR(OFFSET('セット情報（イレギュラーサンプル）'!$N$2,MATCH($G65,BカートセットID入力!$L$4:$L$150,0),COLUMN()-COLUMN($T60)),""))))</f>
        <v/>
      </c>
      <c r="AI65" s="53" t="str">
        <f ca="1">IFERROR(OFFSET('セット情報(宅配便）'!$P$2,MATCH($G65,BカートセットID入力!$C$4:$C$150,0),COLUMN()-COLUMN($T60)),IFERROR(OFFSET('セット情報(業務便）'!$P$2,MATCH($G65,BカートセットID入力!$F$4:$F$150,0),COLUMN()-COLUMN($T60)),IFERROR(OFFSET('セット情報（サンプル）'!$N$2,MATCH($G65,BカートセットID入力!$I$4:$I$150,0),COLUMN()-COLUMN($T60)),IFERROR(OFFSET('セット情報（イレギュラーサンプル）'!$N$2,MATCH($G65,BカートセットID入力!$L$4:$L$150,0),COLUMN()-COLUMN($T60)),""))))</f>
        <v/>
      </c>
      <c r="AJ65" s="53" t="str">
        <f ca="1">IFERROR(OFFSET('セット情報(宅配便）'!$P$2,MATCH($G65,BカートセットID入力!$C$4:$C$150,0),COLUMN()-COLUMN($T60)),IFERROR(OFFSET('セット情報(業務便）'!$P$2,MATCH($G65,BカートセットID入力!$F$4:$F$150,0),COLUMN()-COLUMN($T60)),IFERROR(OFFSET('セット情報（サンプル）'!$N$2,MATCH($G65,BカートセットID入力!$I$4:$I$150,0),COLUMN()-COLUMN($T60)),IFERROR(OFFSET('セット情報（イレギュラーサンプル）'!$N$2,MATCH($G65,BカートセットID入力!$L$4:$L$150,0),COLUMN()-COLUMN($T60)),""))))</f>
        <v/>
      </c>
      <c r="AK65" s="53" t="str">
        <f ca="1">IFERROR(OFFSET('セット情報(宅配便）'!$P$2,MATCH($G65,BカートセットID入力!$C$4:$C$150,0),COLUMN()-COLUMN($T60)),IFERROR(OFFSET('セット情報(業務便）'!$P$2,MATCH($G65,BカートセットID入力!$F$4:$F$150,0),COLUMN()-COLUMN($T60)),IFERROR(OFFSET('セット情報（サンプル）'!$N$2,MATCH($G65,BカートセットID入力!$I$4:$I$150,0),COLUMN()-COLUMN($T60)),IFERROR(OFFSET('セット情報（イレギュラーサンプル）'!$N$2,MATCH($G65,BカートセットID入力!$L$4:$L$150,0),COLUMN()-COLUMN($T60)),""))))</f>
        <v/>
      </c>
      <c r="AL65" s="53" t="str">
        <f ca="1">IFERROR(OFFSET('セット情報(宅配便）'!$P$2,MATCH($G65,BカートセットID入力!$C$4:$C$150,0),COLUMN()-COLUMN($T60)),IFERROR(OFFSET('セット情報(業務便）'!$P$2,MATCH($G65,BカートセットID入力!$F$4:$F$150,0),COLUMN()-COLUMN($T60)),IFERROR(OFFSET('セット情報（サンプル）'!$N$2,MATCH($G65,BカートセットID入力!$I$4:$I$150,0),COLUMN()-COLUMN($T60)),IFERROR(OFFSET('セット情報（イレギュラーサンプル）'!$N$2,MATCH($G65,BカートセットID入力!$L$4:$L$150,0),COLUMN()-COLUMN($T60)),""))))</f>
        <v/>
      </c>
      <c r="AM65" s="53" t="str">
        <f ca="1">IFERROR(OFFSET('セット情報(宅配便）'!$P$2,MATCH($G65,BカートセットID入力!$C$4:$C$150,0),COLUMN()-COLUMN($T60)),IFERROR(OFFSET('セット情報(業務便）'!$P$2,MATCH($G65,BカートセットID入力!$F$4:$F$150,0),COLUMN()-COLUMN($T60)),IFERROR(OFFSET('セット情報（サンプル）'!$N$2,MATCH($G65,BカートセットID入力!$I$4:$I$150,0),COLUMN()-COLUMN($T60)),IFERROR(OFFSET('セット情報（イレギュラーサンプル）'!$N$2,MATCH($G65,BカートセットID入力!$L$4:$L$150,0),COLUMN()-COLUMN($T60)),""))))</f>
        <v/>
      </c>
      <c r="AN65" s="53" t="str">
        <f ca="1">IFERROR(OFFSET('セット情報(宅配便）'!$P$2,MATCH($G65,BカートセットID入力!$C$4:$C$150,0),COLUMN()-COLUMN($T60)),IFERROR(OFFSET('セット情報(業務便）'!$P$2,MATCH($G65,BカートセットID入力!$F$4:$F$150,0),COLUMN()-COLUMN($T60)),IFERROR(OFFSET('セット情報（サンプル）'!$N$2,MATCH($G65,BカートセットID入力!$I$4:$I$150,0),COLUMN()-COLUMN($T60)),IFERROR(OFFSET('セット情報（イレギュラーサンプル）'!$N$2,MATCH($G65,BカートセットID入力!$L$4:$L$150,0),COLUMN()-COLUMN($T60)),""))))</f>
        <v/>
      </c>
      <c r="AO65" s="53" t="str">
        <f ca="1">IFERROR(OFFSET('セット情報(宅配便）'!$P$2,MATCH($G65,BカートセットID入力!$C$4:$C$150,0),COLUMN()-COLUMN($T60)),IFERROR(OFFSET('セット情報(業務便）'!$P$2,MATCH($G65,BカートセットID入力!$F$4:$F$150,0),COLUMN()-COLUMN($T60)),IFERROR(OFFSET('セット情報（サンプル）'!$N$2,MATCH($G65,BカートセットID入力!$I$4:$I$150,0),COLUMN()-COLUMN($T60)),IFERROR(OFFSET('セット情報（イレギュラーサンプル）'!$N$2,MATCH($G65,BカートセットID入力!$L$4:$L$150,0),COLUMN()-COLUMN($T60)),""))))</f>
        <v/>
      </c>
      <c r="AP65" s="53" t="str">
        <f ca="1">IFERROR(OFFSET('セット情報(宅配便）'!$P$2,MATCH($G65,BカートセットID入力!$C$4:$C$150,0),COLUMN()-COLUMN($T60)),IFERROR(OFFSET('セット情報(業務便）'!$P$2,MATCH($G65,BカートセットID入力!$F$4:$F$150,0),COLUMN()-COLUMN($T60)),IFERROR(OFFSET('セット情報（サンプル）'!$N$2,MATCH($G65,BカートセットID入力!$I$4:$I$150,0),COLUMN()-COLUMN($T60)),IFERROR(OFFSET('セット情報（イレギュラーサンプル）'!$N$2,MATCH($G65,BカートセットID入力!$L$4:$L$150,0),COLUMN()-COLUMN($T60)),""))))</f>
        <v/>
      </c>
      <c r="AQ65" s="53" t="str">
        <f ca="1">IFERROR(OFFSET('セット情報(宅配便）'!$P$2,MATCH($G65,BカートセットID入力!$C$4:$C$150,0),COLUMN()-COLUMN($T60)),IFERROR(OFFSET('セット情報(業務便）'!$P$2,MATCH($G65,BカートセットID入力!$F$4:$F$150,0),COLUMN()-COLUMN($T60)),IFERROR(OFFSET('セット情報（サンプル）'!$N$2,MATCH($G65,BカートセットID入力!$I$4:$I$150,0),COLUMN()-COLUMN($T60)),IFERROR(OFFSET('セット情報（イレギュラーサンプル）'!$N$2,MATCH($G65,BカートセットID入力!$L$4:$L$150,0),COLUMN()-COLUMN($T60)),""))))</f>
        <v/>
      </c>
      <c r="AR65" s="53" t="str">
        <f ca="1">IFERROR(OFFSET('セット情報(宅配便）'!$P$2,MATCH($G65,BカートセットID入力!$C$4:$C$150,0),COLUMN()-COLUMN($T60)),IFERROR(OFFSET('セット情報(業務便）'!$P$2,MATCH($G65,BカートセットID入力!$F$4:$F$150,0),COLUMN()-COLUMN($T60)),IFERROR(OFFSET('セット情報（サンプル）'!$N$2,MATCH($G65,BカートセットID入力!$I$4:$I$150,0),COLUMN()-COLUMN($T60)),IFERROR(OFFSET('セット情報（イレギュラーサンプル）'!$N$2,MATCH($G65,BカートセットID入力!$L$4:$L$150,0),COLUMN()-COLUMN($T60)),""))))</f>
        <v/>
      </c>
      <c r="AS65" s="53" t="str">
        <f ca="1">IFERROR(OFFSET('セット情報(宅配便）'!$P$2,MATCH($G65,BカートセットID入力!$C$4:$C$150,0),COLUMN()-COLUMN($T60)),IFERROR(OFFSET('セット情報(業務便）'!$P$2,MATCH($G65,BカートセットID入力!$F$4:$F$150,0),COLUMN()-COLUMN($T60)),IFERROR(OFFSET('セット情報（サンプル）'!$N$2,MATCH($G65,BカートセットID入力!$I$4:$I$150,0),COLUMN()-COLUMN($T60)),IFERROR(OFFSET('セット情報（イレギュラーサンプル）'!$N$2,MATCH($G65,BカートセットID入力!$L$4:$L$150,0),COLUMN()-COLUMN($T60)),""))))</f>
        <v/>
      </c>
    </row>
    <row r="66" spans="1:45">
      <c r="A66" s="53" t="str">
        <f>IF(ISBLANK(現行セット情報CSV!A66),"",現行セット情報CSV!A66)</f>
        <v/>
      </c>
      <c r="B66" s="53" t="str">
        <f>IF(ISBLANK(現行セット情報CSV!B66),"",現行セット情報CSV!B66)</f>
        <v/>
      </c>
      <c r="C66" s="53" t="str">
        <f>IF(ISBLANK(現行セット情報CSV!C66),"",現行セット情報CSV!C66)</f>
        <v/>
      </c>
      <c r="D66" s="53" t="str">
        <f>IF(ISBLANK(現行セット情報CSV!D66),"",現行セット情報CSV!D66)</f>
        <v/>
      </c>
      <c r="E66" s="53" t="str">
        <f>IF(ISBLANK(現行セット情報CSV!E66),"",現行セット情報CSV!E66)</f>
        <v/>
      </c>
      <c r="F66" s="53" t="str">
        <f>IF(ISBLANK(現行セット情報CSV!F66),"",現行セット情報CSV!F66)</f>
        <v/>
      </c>
      <c r="G66" s="53" t="str">
        <f>IF(ISBLANK(現行セット情報CSV!G66),"",現行セット情報CSV!G66)</f>
        <v/>
      </c>
      <c r="H66" s="53" t="str">
        <f>IF(ISBLANK(現行セット情報CSV!H66),"",現行セット情報CSV!H66)</f>
        <v/>
      </c>
      <c r="I66" s="53" t="str">
        <f>IF(ISBLANK(現行セット情報CSV!I66),"",現行セット情報CSV!I66)</f>
        <v/>
      </c>
      <c r="J66" s="53" t="str">
        <f>IF(ISBLANK(現行セット情報CSV!J66),"",現行セット情報CSV!J66)</f>
        <v/>
      </c>
      <c r="K66" s="53" t="str">
        <f>IF(ISBLANK(現行セット情報CSV!K66),"",現行セット情報CSV!K66)</f>
        <v/>
      </c>
      <c r="L66" s="53" t="str">
        <f>IF(ISBLANK(現行セット情報CSV!L66),"",現行セット情報CSV!L66)</f>
        <v/>
      </c>
      <c r="M66" s="53" t="str">
        <f>IF(ISBLANK(現行セット情報CSV!M66),"",現行セット情報CSV!M66)</f>
        <v/>
      </c>
      <c r="N66" s="53" t="str">
        <f>IF(ISBLANK(現行セット情報CSV!N66),"",現行セット情報CSV!N66)</f>
        <v/>
      </c>
      <c r="O66" s="53" t="str">
        <f>IF(ISBLANK(現行セット情報CSV!O66),"",現行セット情報CSV!O66)</f>
        <v/>
      </c>
      <c r="P66" s="53" t="str">
        <f>IF(ISBLANK(現行セット情報CSV!P66),"",現行セット情報CSV!P66)</f>
        <v/>
      </c>
      <c r="Q66" s="53" t="str">
        <f>IF(ISBLANK(現行セット情報CSV!Q66),"",現行セット情報CSV!Q66)</f>
        <v/>
      </c>
      <c r="R66" s="53" t="str">
        <f>IF(ISBLANK(現行セット情報CSV!R66),"",現行セット情報CSV!R66)</f>
        <v/>
      </c>
      <c r="S66" s="53" t="str">
        <f>IF(ISBLANK(現行セット情報CSV!S66),"",現行セット情報CSV!S66)</f>
        <v/>
      </c>
      <c r="T66" s="53" t="str">
        <f ca="1">IFERROR(OFFSET('セット情報(宅配便）'!$P$2,MATCH($G66,BカートセットID入力!$C$4:$C$150,0),COLUMN()-COLUMN($T61)),IFERROR(OFFSET('セット情報(業務便）'!$P$2,MATCH($G66,BカートセットID入力!$F$4:$F$150,0),COLUMN()-COLUMN($T61)),IFERROR(OFFSET('セット情報（サンプル）'!$N$2,MATCH($G66,BカートセットID入力!$I$4:$I$150,0),COLUMN()-COLUMN($T61)),IFERROR(OFFSET('セット情報（イレギュラーサンプル）'!$N$2,MATCH($G66,BカートセットID入力!$L$4:$L$150,0),COLUMN()-COLUMN($T61)),""))))</f>
        <v/>
      </c>
      <c r="U66" s="53" t="str">
        <f ca="1">IFERROR(OFFSET('セット情報(宅配便）'!$P$2,MATCH($G66,BカートセットID入力!$C$4:$C$150,0),COLUMN()-COLUMN($T61)),IFERROR(OFFSET('セット情報(業務便）'!$P$2,MATCH($G66,BカートセットID入力!$F$4:$F$150,0),COLUMN()-COLUMN($T61)),IFERROR(OFFSET('セット情報（サンプル）'!$N$2,MATCH($G66,BカートセットID入力!$I$4:$I$150,0),COLUMN()-COLUMN($T61)),IFERROR(OFFSET('セット情報（イレギュラーサンプル）'!$N$2,MATCH($G66,BカートセットID入力!$L$4:$L$150,0),COLUMN()-COLUMN($T61)),""))))</f>
        <v/>
      </c>
      <c r="V66" s="53" t="str">
        <f ca="1">IFERROR(OFFSET('セット情報(宅配便）'!$P$2,MATCH($G66,BカートセットID入力!$C$4:$C$150,0),COLUMN()-COLUMN($T61)),IFERROR(OFFSET('セット情報(業務便）'!$P$2,MATCH($G66,BカートセットID入力!$F$4:$F$150,0),COLUMN()-COLUMN($T61)),IFERROR(OFFSET('セット情報（サンプル）'!$N$2,MATCH($G66,BカートセットID入力!$I$4:$I$150,0),COLUMN()-COLUMN($T61)),IFERROR(OFFSET('セット情報（イレギュラーサンプル）'!$N$2,MATCH($G66,BカートセットID入力!$L$4:$L$150,0),COLUMN()-COLUMN($T61)),""))))</f>
        <v/>
      </c>
      <c r="W66" s="53" t="str">
        <f ca="1">IFERROR(OFFSET('セット情報(宅配便）'!$P$2,MATCH($G66,BカートセットID入力!$C$4:$C$150,0),COLUMN()-COLUMN($T61)),IFERROR(OFFSET('セット情報(業務便）'!$P$2,MATCH($G66,BカートセットID入力!$F$4:$F$150,0),COLUMN()-COLUMN($T61)),IFERROR(OFFSET('セット情報（サンプル）'!$N$2,MATCH($G66,BカートセットID入力!$I$4:$I$150,0),COLUMN()-COLUMN($T61)),IFERROR(OFFSET('セット情報（イレギュラーサンプル）'!$N$2,MATCH($G66,BカートセットID入力!$L$4:$L$150,0),COLUMN()-COLUMN($T61)),""))))</f>
        <v/>
      </c>
      <c r="X66" s="53" t="str">
        <f ca="1">IFERROR(OFFSET('セット情報(宅配便）'!$P$2,MATCH($G66,BカートセットID入力!$C$4:$C$150,0),COLUMN()-COLUMN($T61)),IFERROR(OFFSET('セット情報(業務便）'!$P$2,MATCH($G66,BカートセットID入力!$F$4:$F$150,0),COLUMN()-COLUMN($T61)),IFERROR(OFFSET('セット情報（サンプル）'!$N$2,MATCH($G66,BカートセットID入力!$I$4:$I$150,0),COLUMN()-COLUMN($T61)),IFERROR(OFFSET('セット情報（イレギュラーサンプル）'!$N$2,MATCH($G66,BカートセットID入力!$L$4:$L$150,0),COLUMN()-COLUMN($T61)),""))))</f>
        <v/>
      </c>
      <c r="Y66" s="53" t="str">
        <f ca="1">IFERROR(OFFSET('セット情報(宅配便）'!$P$2,MATCH($G66,BカートセットID入力!$C$4:$C$150,0),COLUMN()-COLUMN($T61)),IFERROR(OFFSET('セット情報(業務便）'!$P$2,MATCH($G66,BカートセットID入力!$F$4:$F$150,0),COLUMN()-COLUMN($T61)),IFERROR(OFFSET('セット情報（サンプル）'!$N$2,MATCH($G66,BカートセットID入力!$I$4:$I$150,0),COLUMN()-COLUMN($T61)),IFERROR(OFFSET('セット情報（イレギュラーサンプル）'!$N$2,MATCH($G66,BカートセットID入力!$L$4:$L$150,0),COLUMN()-COLUMN($T61)),""))))</f>
        <v/>
      </c>
      <c r="Z66" s="53" t="str">
        <f ca="1">IFERROR(OFFSET('セット情報(宅配便）'!$P$2,MATCH($G66,BカートセットID入力!$C$4:$C$150,0),COLUMN()-COLUMN($T61)),IFERROR(OFFSET('セット情報(業務便）'!$P$2,MATCH($G66,BカートセットID入力!$F$4:$F$150,0),COLUMN()-COLUMN($T61)),IFERROR(OFFSET('セット情報（サンプル）'!$N$2,MATCH($G66,BカートセットID入力!$I$4:$I$150,0),COLUMN()-COLUMN($T61)),IFERROR(OFFSET('セット情報（イレギュラーサンプル）'!$N$2,MATCH($G66,BカートセットID入力!$L$4:$L$150,0),COLUMN()-COLUMN($T61)),""))))</f>
        <v/>
      </c>
      <c r="AA66" s="53" t="str">
        <f ca="1">IFERROR(OFFSET('セット情報(宅配便）'!$P$2,MATCH($G66,BカートセットID入力!$C$4:$C$150,0),COLUMN()-COLUMN($T61)),IFERROR(OFFSET('セット情報(業務便）'!$P$2,MATCH($G66,BカートセットID入力!$F$4:$F$150,0),COLUMN()-COLUMN($T61)),IFERROR(OFFSET('セット情報（サンプル）'!$N$2,MATCH($G66,BカートセットID入力!$I$4:$I$150,0),COLUMN()-COLUMN($T61)),IFERROR(OFFSET('セット情報（イレギュラーサンプル）'!$N$2,MATCH($G66,BカートセットID入力!$L$4:$L$150,0),COLUMN()-COLUMN($T61)),""))))</f>
        <v/>
      </c>
      <c r="AB66" s="53" t="str">
        <f ca="1">IFERROR(OFFSET('セット情報(宅配便）'!$P$2,MATCH($G66,BカートセットID入力!$C$4:$C$150,0),COLUMN()-COLUMN($T61)),IFERROR(OFFSET('セット情報(業務便）'!$P$2,MATCH($G66,BカートセットID入力!$F$4:$F$150,0),COLUMN()-COLUMN($T61)),IFERROR(OFFSET('セット情報（サンプル）'!$N$2,MATCH($G66,BカートセットID入力!$I$4:$I$150,0),COLUMN()-COLUMN($T61)),IFERROR(OFFSET('セット情報（イレギュラーサンプル）'!$N$2,MATCH($G66,BカートセットID入力!$L$4:$L$150,0),COLUMN()-COLUMN($T61)),""))))</f>
        <v/>
      </c>
      <c r="AC66" s="53" t="str">
        <f ca="1">IFERROR(OFFSET('セット情報(宅配便）'!$P$2,MATCH($G66,BカートセットID入力!$C$4:$C$150,0),COLUMN()-COLUMN($T61)),IFERROR(OFFSET('セット情報(業務便）'!$P$2,MATCH($G66,BカートセットID入力!$F$4:$F$150,0),COLUMN()-COLUMN($T61)),IFERROR(OFFSET('セット情報（サンプル）'!$N$2,MATCH($G66,BカートセットID入力!$I$4:$I$150,0),COLUMN()-COLUMN($T61)),IFERROR(OFFSET('セット情報（イレギュラーサンプル）'!$N$2,MATCH($G66,BカートセットID入力!$L$4:$L$150,0),COLUMN()-COLUMN($T61)),""))))</f>
        <v/>
      </c>
      <c r="AD66" s="53" t="str">
        <f ca="1">IFERROR(OFFSET('セット情報(宅配便）'!$P$2,MATCH($G66,BカートセットID入力!$C$4:$C$150,0),COLUMN()-COLUMN($T61)),IFERROR(OFFSET('セット情報(業務便）'!$P$2,MATCH($G66,BカートセットID入力!$F$4:$F$150,0),COLUMN()-COLUMN($T61)),IFERROR(OFFSET('セット情報（サンプル）'!$N$2,MATCH($G66,BカートセットID入力!$I$4:$I$150,0),COLUMN()-COLUMN($T61)),IFERROR(OFFSET('セット情報（イレギュラーサンプル）'!$N$2,MATCH($G66,BカートセットID入力!$L$4:$L$150,0),COLUMN()-COLUMN($T61)),""))))</f>
        <v/>
      </c>
      <c r="AE66" s="53" t="str">
        <f ca="1">IFERROR(OFFSET('セット情報(宅配便）'!$P$2,MATCH($G66,BカートセットID入力!$C$4:$C$150,0),COLUMN()-COLUMN($T61)),IFERROR(OFFSET('セット情報(業務便）'!$P$2,MATCH($G66,BカートセットID入力!$F$4:$F$150,0),COLUMN()-COLUMN($T61)),IFERROR(OFFSET('セット情報（サンプル）'!$N$2,MATCH($G66,BカートセットID入力!$I$4:$I$150,0),COLUMN()-COLUMN($T61)),IFERROR(OFFSET('セット情報（イレギュラーサンプル）'!$N$2,MATCH($G66,BカートセットID入力!$L$4:$L$150,0),COLUMN()-COLUMN($T61)),""))))</f>
        <v/>
      </c>
      <c r="AF66" s="53" t="str">
        <f ca="1">IFERROR(OFFSET('セット情報(宅配便）'!$P$2,MATCH($G66,BカートセットID入力!$C$4:$C$150,0),COLUMN()-COLUMN($T61)),IFERROR(OFFSET('セット情報(業務便）'!$P$2,MATCH($G66,BカートセットID入力!$F$4:$F$150,0),COLUMN()-COLUMN($T61)),IFERROR(OFFSET('セット情報（サンプル）'!$N$2,MATCH($G66,BカートセットID入力!$I$4:$I$150,0),COLUMN()-COLUMN($T61)),IFERROR(OFFSET('セット情報（イレギュラーサンプル）'!$N$2,MATCH($G66,BカートセットID入力!$L$4:$L$150,0),COLUMN()-COLUMN($T61)),""))))</f>
        <v/>
      </c>
      <c r="AG66" s="53" t="str">
        <f ca="1">IFERROR(OFFSET('セット情報(宅配便）'!$P$2,MATCH($G66,BカートセットID入力!$C$4:$C$150,0),COLUMN()-COLUMN($T61)),IFERROR(OFFSET('セット情報(業務便）'!$P$2,MATCH($G66,BカートセットID入力!$F$4:$F$150,0),COLUMN()-COLUMN($T61)),IFERROR(OFFSET('セット情報（サンプル）'!$N$2,MATCH($G66,BカートセットID入力!$I$4:$I$150,0),COLUMN()-COLUMN($T61)),IFERROR(OFFSET('セット情報（イレギュラーサンプル）'!$N$2,MATCH($G66,BカートセットID入力!$L$4:$L$150,0),COLUMN()-COLUMN($T61)),""))))</f>
        <v/>
      </c>
      <c r="AH66" s="53" t="str">
        <f ca="1">IFERROR(OFFSET('セット情報(宅配便）'!$P$2,MATCH($G66,BカートセットID入力!$C$4:$C$150,0),COLUMN()-COLUMN($T61)),IFERROR(OFFSET('セット情報(業務便）'!$P$2,MATCH($G66,BカートセットID入力!$F$4:$F$150,0),COLUMN()-COLUMN($T61)),IFERROR(OFFSET('セット情報（サンプル）'!$N$2,MATCH($G66,BカートセットID入力!$I$4:$I$150,0),COLUMN()-COLUMN($T61)),IFERROR(OFFSET('セット情報（イレギュラーサンプル）'!$N$2,MATCH($G66,BカートセットID入力!$L$4:$L$150,0),COLUMN()-COLUMN($T61)),""))))</f>
        <v/>
      </c>
      <c r="AI66" s="53" t="str">
        <f ca="1">IFERROR(OFFSET('セット情報(宅配便）'!$P$2,MATCH($G66,BカートセットID入力!$C$4:$C$150,0),COLUMN()-COLUMN($T61)),IFERROR(OFFSET('セット情報(業務便）'!$P$2,MATCH($G66,BカートセットID入力!$F$4:$F$150,0),COLUMN()-COLUMN($T61)),IFERROR(OFFSET('セット情報（サンプル）'!$N$2,MATCH($G66,BカートセットID入力!$I$4:$I$150,0),COLUMN()-COLUMN($T61)),IFERROR(OFFSET('セット情報（イレギュラーサンプル）'!$N$2,MATCH($G66,BカートセットID入力!$L$4:$L$150,0),COLUMN()-COLUMN($T61)),""))))</f>
        <v/>
      </c>
      <c r="AJ66" s="53" t="str">
        <f ca="1">IFERROR(OFFSET('セット情報(宅配便）'!$P$2,MATCH($G66,BカートセットID入力!$C$4:$C$150,0),COLUMN()-COLUMN($T61)),IFERROR(OFFSET('セット情報(業務便）'!$P$2,MATCH($G66,BカートセットID入力!$F$4:$F$150,0),COLUMN()-COLUMN($T61)),IFERROR(OFFSET('セット情報（サンプル）'!$N$2,MATCH($G66,BカートセットID入力!$I$4:$I$150,0),COLUMN()-COLUMN($T61)),IFERROR(OFFSET('セット情報（イレギュラーサンプル）'!$N$2,MATCH($G66,BカートセットID入力!$L$4:$L$150,0),COLUMN()-COLUMN($T61)),""))))</f>
        <v/>
      </c>
      <c r="AK66" s="53" t="str">
        <f ca="1">IFERROR(OFFSET('セット情報(宅配便）'!$P$2,MATCH($G66,BカートセットID入力!$C$4:$C$150,0),COLUMN()-COLUMN($T61)),IFERROR(OFFSET('セット情報(業務便）'!$P$2,MATCH($G66,BカートセットID入力!$F$4:$F$150,0),COLUMN()-COLUMN($T61)),IFERROR(OFFSET('セット情報（サンプル）'!$N$2,MATCH($G66,BカートセットID入力!$I$4:$I$150,0),COLUMN()-COLUMN($T61)),IFERROR(OFFSET('セット情報（イレギュラーサンプル）'!$N$2,MATCH($G66,BカートセットID入力!$L$4:$L$150,0),COLUMN()-COLUMN($T61)),""))))</f>
        <v/>
      </c>
      <c r="AL66" s="53" t="str">
        <f ca="1">IFERROR(OFFSET('セット情報(宅配便）'!$P$2,MATCH($G66,BカートセットID入力!$C$4:$C$150,0),COLUMN()-COLUMN($T61)),IFERROR(OFFSET('セット情報(業務便）'!$P$2,MATCH($G66,BカートセットID入力!$F$4:$F$150,0),COLUMN()-COLUMN($T61)),IFERROR(OFFSET('セット情報（サンプル）'!$N$2,MATCH($G66,BカートセットID入力!$I$4:$I$150,0),COLUMN()-COLUMN($T61)),IFERROR(OFFSET('セット情報（イレギュラーサンプル）'!$N$2,MATCH($G66,BカートセットID入力!$L$4:$L$150,0),COLUMN()-COLUMN($T61)),""))))</f>
        <v/>
      </c>
      <c r="AM66" s="53" t="str">
        <f ca="1">IFERROR(OFFSET('セット情報(宅配便）'!$P$2,MATCH($G66,BカートセットID入力!$C$4:$C$150,0),COLUMN()-COLUMN($T61)),IFERROR(OFFSET('セット情報(業務便）'!$P$2,MATCH($G66,BカートセットID入力!$F$4:$F$150,0),COLUMN()-COLUMN($T61)),IFERROR(OFFSET('セット情報（サンプル）'!$N$2,MATCH($G66,BカートセットID入力!$I$4:$I$150,0),COLUMN()-COLUMN($T61)),IFERROR(OFFSET('セット情報（イレギュラーサンプル）'!$N$2,MATCH($G66,BカートセットID入力!$L$4:$L$150,0),COLUMN()-COLUMN($T61)),""))))</f>
        <v/>
      </c>
      <c r="AN66" s="53" t="str">
        <f ca="1">IFERROR(OFFSET('セット情報(宅配便）'!$P$2,MATCH($G66,BカートセットID入力!$C$4:$C$150,0),COLUMN()-COLUMN($T61)),IFERROR(OFFSET('セット情報(業務便）'!$P$2,MATCH($G66,BカートセットID入力!$F$4:$F$150,0),COLUMN()-COLUMN($T61)),IFERROR(OFFSET('セット情報（サンプル）'!$N$2,MATCH($G66,BカートセットID入力!$I$4:$I$150,0),COLUMN()-COLUMN($T61)),IFERROR(OFFSET('セット情報（イレギュラーサンプル）'!$N$2,MATCH($G66,BカートセットID入力!$L$4:$L$150,0),COLUMN()-COLUMN($T61)),""))))</f>
        <v/>
      </c>
      <c r="AO66" s="53" t="str">
        <f ca="1">IFERROR(OFFSET('セット情報(宅配便）'!$P$2,MATCH($G66,BカートセットID入力!$C$4:$C$150,0),COLUMN()-COLUMN($T61)),IFERROR(OFFSET('セット情報(業務便）'!$P$2,MATCH($G66,BカートセットID入力!$F$4:$F$150,0),COLUMN()-COLUMN($T61)),IFERROR(OFFSET('セット情報（サンプル）'!$N$2,MATCH($G66,BカートセットID入力!$I$4:$I$150,0),COLUMN()-COLUMN($T61)),IFERROR(OFFSET('セット情報（イレギュラーサンプル）'!$N$2,MATCH($G66,BカートセットID入力!$L$4:$L$150,0),COLUMN()-COLUMN($T61)),""))))</f>
        <v/>
      </c>
      <c r="AP66" s="53" t="str">
        <f ca="1">IFERROR(OFFSET('セット情報(宅配便）'!$P$2,MATCH($G66,BカートセットID入力!$C$4:$C$150,0),COLUMN()-COLUMN($T61)),IFERROR(OFFSET('セット情報(業務便）'!$P$2,MATCH($G66,BカートセットID入力!$F$4:$F$150,0),COLUMN()-COLUMN($T61)),IFERROR(OFFSET('セット情報（サンプル）'!$N$2,MATCH($G66,BカートセットID入力!$I$4:$I$150,0),COLUMN()-COLUMN($T61)),IFERROR(OFFSET('セット情報（イレギュラーサンプル）'!$N$2,MATCH($G66,BカートセットID入力!$L$4:$L$150,0),COLUMN()-COLUMN($T61)),""))))</f>
        <v/>
      </c>
      <c r="AQ66" s="53" t="str">
        <f ca="1">IFERROR(OFFSET('セット情報(宅配便）'!$P$2,MATCH($G66,BカートセットID入力!$C$4:$C$150,0),COLUMN()-COLUMN($T61)),IFERROR(OFFSET('セット情報(業務便）'!$P$2,MATCH($G66,BカートセットID入力!$F$4:$F$150,0),COLUMN()-COLUMN($T61)),IFERROR(OFFSET('セット情報（サンプル）'!$N$2,MATCH($G66,BカートセットID入力!$I$4:$I$150,0),COLUMN()-COLUMN($T61)),IFERROR(OFFSET('セット情報（イレギュラーサンプル）'!$N$2,MATCH($G66,BカートセットID入力!$L$4:$L$150,0),COLUMN()-COLUMN($T61)),""))))</f>
        <v/>
      </c>
      <c r="AR66" s="53" t="str">
        <f ca="1">IFERROR(OFFSET('セット情報(宅配便）'!$P$2,MATCH($G66,BカートセットID入力!$C$4:$C$150,0),COLUMN()-COLUMN($T61)),IFERROR(OFFSET('セット情報(業務便）'!$P$2,MATCH($G66,BカートセットID入力!$F$4:$F$150,0),COLUMN()-COLUMN($T61)),IFERROR(OFFSET('セット情報（サンプル）'!$N$2,MATCH($G66,BカートセットID入力!$I$4:$I$150,0),COLUMN()-COLUMN($T61)),IFERROR(OFFSET('セット情報（イレギュラーサンプル）'!$N$2,MATCH($G66,BカートセットID入力!$L$4:$L$150,0),COLUMN()-COLUMN($T61)),""))))</f>
        <v/>
      </c>
      <c r="AS66" s="53" t="str">
        <f ca="1">IFERROR(OFFSET('セット情報(宅配便）'!$P$2,MATCH($G66,BカートセットID入力!$C$4:$C$150,0),COLUMN()-COLUMN($T61)),IFERROR(OFFSET('セット情報(業務便）'!$P$2,MATCH($G66,BカートセットID入力!$F$4:$F$150,0),COLUMN()-COLUMN($T61)),IFERROR(OFFSET('セット情報（サンプル）'!$N$2,MATCH($G66,BカートセットID入力!$I$4:$I$150,0),COLUMN()-COLUMN($T61)),IFERROR(OFFSET('セット情報（イレギュラーサンプル）'!$N$2,MATCH($G66,BカートセットID入力!$L$4:$L$150,0),COLUMN()-COLUMN($T61)),""))))</f>
        <v/>
      </c>
    </row>
    <row r="67" spans="1:45">
      <c r="A67" s="53" t="str">
        <f>IF(ISBLANK(現行セット情報CSV!A67),"",現行セット情報CSV!A67)</f>
        <v/>
      </c>
      <c r="B67" s="53" t="str">
        <f>IF(ISBLANK(現行セット情報CSV!B67),"",現行セット情報CSV!B67)</f>
        <v/>
      </c>
      <c r="C67" s="53" t="str">
        <f>IF(ISBLANK(現行セット情報CSV!C67),"",現行セット情報CSV!C67)</f>
        <v/>
      </c>
      <c r="D67" s="53" t="str">
        <f>IF(ISBLANK(現行セット情報CSV!D67),"",現行セット情報CSV!D67)</f>
        <v/>
      </c>
      <c r="E67" s="53" t="str">
        <f>IF(ISBLANK(現行セット情報CSV!E67),"",現行セット情報CSV!E67)</f>
        <v/>
      </c>
      <c r="F67" s="53" t="str">
        <f>IF(ISBLANK(現行セット情報CSV!F67),"",現行セット情報CSV!F67)</f>
        <v/>
      </c>
      <c r="G67" s="53" t="str">
        <f>IF(ISBLANK(現行セット情報CSV!G67),"",現行セット情報CSV!G67)</f>
        <v/>
      </c>
      <c r="H67" s="53" t="str">
        <f>IF(ISBLANK(現行セット情報CSV!H67),"",現行セット情報CSV!H67)</f>
        <v/>
      </c>
      <c r="I67" s="53" t="str">
        <f>IF(ISBLANK(現行セット情報CSV!I67),"",現行セット情報CSV!I67)</f>
        <v/>
      </c>
      <c r="J67" s="53" t="str">
        <f>IF(ISBLANK(現行セット情報CSV!J67),"",現行セット情報CSV!J67)</f>
        <v/>
      </c>
      <c r="K67" s="53" t="str">
        <f>IF(ISBLANK(現行セット情報CSV!K67),"",現行セット情報CSV!K67)</f>
        <v/>
      </c>
      <c r="L67" s="53" t="str">
        <f>IF(ISBLANK(現行セット情報CSV!L67),"",現行セット情報CSV!L67)</f>
        <v/>
      </c>
      <c r="M67" s="53" t="str">
        <f>IF(ISBLANK(現行セット情報CSV!M67),"",現行セット情報CSV!M67)</f>
        <v/>
      </c>
      <c r="N67" s="53" t="str">
        <f>IF(ISBLANK(現行セット情報CSV!N67),"",現行セット情報CSV!N67)</f>
        <v/>
      </c>
      <c r="O67" s="53" t="str">
        <f>IF(ISBLANK(現行セット情報CSV!O67),"",現行セット情報CSV!O67)</f>
        <v/>
      </c>
      <c r="P67" s="53" t="str">
        <f>IF(ISBLANK(現行セット情報CSV!P67),"",現行セット情報CSV!P67)</f>
        <v/>
      </c>
      <c r="Q67" s="53" t="str">
        <f>IF(ISBLANK(現行セット情報CSV!Q67),"",現行セット情報CSV!Q67)</f>
        <v/>
      </c>
      <c r="R67" s="53" t="str">
        <f>IF(ISBLANK(現行セット情報CSV!R67),"",現行セット情報CSV!R67)</f>
        <v/>
      </c>
      <c r="S67" s="53" t="str">
        <f>IF(ISBLANK(現行セット情報CSV!S67),"",現行セット情報CSV!S67)</f>
        <v/>
      </c>
      <c r="T67" s="53" t="str">
        <f ca="1">IFERROR(OFFSET('セット情報(宅配便）'!$P$2,MATCH($G67,BカートセットID入力!$C$4:$C$150,0),COLUMN()-COLUMN($T62)),IFERROR(OFFSET('セット情報(業務便）'!$P$2,MATCH($G67,BカートセットID入力!$F$4:$F$150,0),COLUMN()-COLUMN($T62)),IFERROR(OFFSET('セット情報（サンプル）'!$N$2,MATCH($G67,BカートセットID入力!$I$4:$I$150,0),COLUMN()-COLUMN($T62)),IFERROR(OFFSET('セット情報（イレギュラーサンプル）'!$N$2,MATCH($G67,BカートセットID入力!$L$4:$L$150,0),COLUMN()-COLUMN($T62)),""))))</f>
        <v/>
      </c>
      <c r="U67" s="53" t="str">
        <f ca="1">IFERROR(OFFSET('セット情報(宅配便）'!$P$2,MATCH($G67,BカートセットID入力!$C$4:$C$150,0),COLUMN()-COLUMN($T62)),IFERROR(OFFSET('セット情報(業務便）'!$P$2,MATCH($G67,BカートセットID入力!$F$4:$F$150,0),COLUMN()-COLUMN($T62)),IFERROR(OFFSET('セット情報（サンプル）'!$N$2,MATCH($G67,BカートセットID入力!$I$4:$I$150,0),COLUMN()-COLUMN($T62)),IFERROR(OFFSET('セット情報（イレギュラーサンプル）'!$N$2,MATCH($G67,BカートセットID入力!$L$4:$L$150,0),COLUMN()-COLUMN($T62)),""))))</f>
        <v/>
      </c>
      <c r="V67" s="53" t="str">
        <f ca="1">IFERROR(OFFSET('セット情報(宅配便）'!$P$2,MATCH($G67,BカートセットID入力!$C$4:$C$150,0),COLUMN()-COLUMN($T62)),IFERROR(OFFSET('セット情報(業務便）'!$P$2,MATCH($G67,BカートセットID入力!$F$4:$F$150,0),COLUMN()-COLUMN($T62)),IFERROR(OFFSET('セット情報（サンプル）'!$N$2,MATCH($G67,BカートセットID入力!$I$4:$I$150,0),COLUMN()-COLUMN($T62)),IFERROR(OFFSET('セット情報（イレギュラーサンプル）'!$N$2,MATCH($G67,BカートセットID入力!$L$4:$L$150,0),COLUMN()-COLUMN($T62)),""))))</f>
        <v/>
      </c>
      <c r="W67" s="53" t="str">
        <f ca="1">IFERROR(OFFSET('セット情報(宅配便）'!$P$2,MATCH($G67,BカートセットID入力!$C$4:$C$150,0),COLUMN()-COLUMN($T62)),IFERROR(OFFSET('セット情報(業務便）'!$P$2,MATCH($G67,BカートセットID入力!$F$4:$F$150,0),COLUMN()-COLUMN($T62)),IFERROR(OFFSET('セット情報（サンプル）'!$N$2,MATCH($G67,BカートセットID入力!$I$4:$I$150,0),COLUMN()-COLUMN($T62)),IFERROR(OFFSET('セット情報（イレギュラーサンプル）'!$N$2,MATCH($G67,BカートセットID入力!$L$4:$L$150,0),COLUMN()-COLUMN($T62)),""))))</f>
        <v/>
      </c>
      <c r="X67" s="53" t="str">
        <f ca="1">IFERROR(OFFSET('セット情報(宅配便）'!$P$2,MATCH($G67,BカートセットID入力!$C$4:$C$150,0),COLUMN()-COLUMN($T62)),IFERROR(OFFSET('セット情報(業務便）'!$P$2,MATCH($G67,BカートセットID入力!$F$4:$F$150,0),COLUMN()-COLUMN($T62)),IFERROR(OFFSET('セット情報（サンプル）'!$N$2,MATCH($G67,BカートセットID入力!$I$4:$I$150,0),COLUMN()-COLUMN($T62)),IFERROR(OFFSET('セット情報（イレギュラーサンプル）'!$N$2,MATCH($G67,BカートセットID入力!$L$4:$L$150,0),COLUMN()-COLUMN($T62)),""))))</f>
        <v/>
      </c>
      <c r="Y67" s="53" t="str">
        <f ca="1">IFERROR(OFFSET('セット情報(宅配便）'!$P$2,MATCH($G67,BカートセットID入力!$C$4:$C$150,0),COLUMN()-COLUMN($T62)),IFERROR(OFFSET('セット情報(業務便）'!$P$2,MATCH($G67,BカートセットID入力!$F$4:$F$150,0),COLUMN()-COLUMN($T62)),IFERROR(OFFSET('セット情報（サンプル）'!$N$2,MATCH($G67,BカートセットID入力!$I$4:$I$150,0),COLUMN()-COLUMN($T62)),IFERROR(OFFSET('セット情報（イレギュラーサンプル）'!$N$2,MATCH($G67,BカートセットID入力!$L$4:$L$150,0),COLUMN()-COLUMN($T62)),""))))</f>
        <v/>
      </c>
      <c r="Z67" s="53" t="str">
        <f ca="1">IFERROR(OFFSET('セット情報(宅配便）'!$P$2,MATCH($G67,BカートセットID入力!$C$4:$C$150,0),COLUMN()-COLUMN($T62)),IFERROR(OFFSET('セット情報(業務便）'!$P$2,MATCH($G67,BカートセットID入力!$F$4:$F$150,0),COLUMN()-COLUMN($T62)),IFERROR(OFFSET('セット情報（サンプル）'!$N$2,MATCH($G67,BカートセットID入力!$I$4:$I$150,0),COLUMN()-COLUMN($T62)),IFERROR(OFFSET('セット情報（イレギュラーサンプル）'!$N$2,MATCH($G67,BカートセットID入力!$L$4:$L$150,0),COLUMN()-COLUMN($T62)),""))))</f>
        <v/>
      </c>
      <c r="AA67" s="53" t="str">
        <f ca="1">IFERROR(OFFSET('セット情報(宅配便）'!$P$2,MATCH($G67,BカートセットID入力!$C$4:$C$150,0),COLUMN()-COLUMN($T62)),IFERROR(OFFSET('セット情報(業務便）'!$P$2,MATCH($G67,BカートセットID入力!$F$4:$F$150,0),COLUMN()-COLUMN($T62)),IFERROR(OFFSET('セット情報（サンプル）'!$N$2,MATCH($G67,BカートセットID入力!$I$4:$I$150,0),COLUMN()-COLUMN($T62)),IFERROR(OFFSET('セット情報（イレギュラーサンプル）'!$N$2,MATCH($G67,BカートセットID入力!$L$4:$L$150,0),COLUMN()-COLUMN($T62)),""))))</f>
        <v/>
      </c>
      <c r="AB67" s="53" t="str">
        <f ca="1">IFERROR(OFFSET('セット情報(宅配便）'!$P$2,MATCH($G67,BカートセットID入力!$C$4:$C$150,0),COLUMN()-COLUMN($T62)),IFERROR(OFFSET('セット情報(業務便）'!$P$2,MATCH($G67,BカートセットID入力!$F$4:$F$150,0),COLUMN()-COLUMN($T62)),IFERROR(OFFSET('セット情報（サンプル）'!$N$2,MATCH($G67,BカートセットID入力!$I$4:$I$150,0),COLUMN()-COLUMN($T62)),IFERROR(OFFSET('セット情報（イレギュラーサンプル）'!$N$2,MATCH($G67,BカートセットID入力!$L$4:$L$150,0),COLUMN()-COLUMN($T62)),""))))</f>
        <v/>
      </c>
      <c r="AC67" s="53" t="str">
        <f ca="1">IFERROR(OFFSET('セット情報(宅配便）'!$P$2,MATCH($G67,BカートセットID入力!$C$4:$C$150,0),COLUMN()-COLUMN($T62)),IFERROR(OFFSET('セット情報(業務便）'!$P$2,MATCH($G67,BカートセットID入力!$F$4:$F$150,0),COLUMN()-COLUMN($T62)),IFERROR(OFFSET('セット情報（サンプル）'!$N$2,MATCH($G67,BカートセットID入力!$I$4:$I$150,0),COLUMN()-COLUMN($T62)),IFERROR(OFFSET('セット情報（イレギュラーサンプル）'!$N$2,MATCH($G67,BカートセットID入力!$L$4:$L$150,0),COLUMN()-COLUMN($T62)),""))))</f>
        <v/>
      </c>
      <c r="AD67" s="53" t="str">
        <f ca="1">IFERROR(OFFSET('セット情報(宅配便）'!$P$2,MATCH($G67,BカートセットID入力!$C$4:$C$150,0),COLUMN()-COLUMN($T62)),IFERROR(OFFSET('セット情報(業務便）'!$P$2,MATCH($G67,BカートセットID入力!$F$4:$F$150,0),COLUMN()-COLUMN($T62)),IFERROR(OFFSET('セット情報（サンプル）'!$N$2,MATCH($G67,BカートセットID入力!$I$4:$I$150,0),COLUMN()-COLUMN($T62)),IFERROR(OFFSET('セット情報（イレギュラーサンプル）'!$N$2,MATCH($G67,BカートセットID入力!$L$4:$L$150,0),COLUMN()-COLUMN($T62)),""))))</f>
        <v/>
      </c>
      <c r="AE67" s="53" t="str">
        <f ca="1">IFERROR(OFFSET('セット情報(宅配便）'!$P$2,MATCH($G67,BカートセットID入力!$C$4:$C$150,0),COLUMN()-COLUMN($T62)),IFERROR(OFFSET('セット情報(業務便）'!$P$2,MATCH($G67,BカートセットID入力!$F$4:$F$150,0),COLUMN()-COLUMN($T62)),IFERROR(OFFSET('セット情報（サンプル）'!$N$2,MATCH($G67,BカートセットID入力!$I$4:$I$150,0),COLUMN()-COLUMN($T62)),IFERROR(OFFSET('セット情報（イレギュラーサンプル）'!$N$2,MATCH($G67,BカートセットID入力!$L$4:$L$150,0),COLUMN()-COLUMN($T62)),""))))</f>
        <v/>
      </c>
      <c r="AF67" s="53" t="str">
        <f ca="1">IFERROR(OFFSET('セット情報(宅配便）'!$P$2,MATCH($G67,BカートセットID入力!$C$4:$C$150,0),COLUMN()-COLUMN($T62)),IFERROR(OFFSET('セット情報(業務便）'!$P$2,MATCH($G67,BカートセットID入力!$F$4:$F$150,0),COLUMN()-COLUMN($T62)),IFERROR(OFFSET('セット情報（サンプル）'!$N$2,MATCH($G67,BカートセットID入力!$I$4:$I$150,0),COLUMN()-COLUMN($T62)),IFERROR(OFFSET('セット情報（イレギュラーサンプル）'!$N$2,MATCH($G67,BカートセットID入力!$L$4:$L$150,0),COLUMN()-COLUMN($T62)),""))))</f>
        <v/>
      </c>
      <c r="AG67" s="53" t="str">
        <f ca="1">IFERROR(OFFSET('セット情報(宅配便）'!$P$2,MATCH($G67,BカートセットID入力!$C$4:$C$150,0),COLUMN()-COLUMN($T62)),IFERROR(OFFSET('セット情報(業務便）'!$P$2,MATCH($G67,BカートセットID入力!$F$4:$F$150,0),COLUMN()-COLUMN($T62)),IFERROR(OFFSET('セット情報（サンプル）'!$N$2,MATCH($G67,BカートセットID入力!$I$4:$I$150,0),COLUMN()-COLUMN($T62)),IFERROR(OFFSET('セット情報（イレギュラーサンプル）'!$N$2,MATCH($G67,BカートセットID入力!$L$4:$L$150,0),COLUMN()-COLUMN($T62)),""))))</f>
        <v/>
      </c>
      <c r="AH67" s="53" t="str">
        <f ca="1">IFERROR(OFFSET('セット情報(宅配便）'!$P$2,MATCH($G67,BカートセットID入力!$C$4:$C$150,0),COLUMN()-COLUMN($T62)),IFERROR(OFFSET('セット情報(業務便）'!$P$2,MATCH($G67,BカートセットID入力!$F$4:$F$150,0),COLUMN()-COLUMN($T62)),IFERROR(OFFSET('セット情報（サンプル）'!$N$2,MATCH($G67,BカートセットID入力!$I$4:$I$150,0),COLUMN()-COLUMN($T62)),IFERROR(OFFSET('セット情報（イレギュラーサンプル）'!$N$2,MATCH($G67,BカートセットID入力!$L$4:$L$150,0),COLUMN()-COLUMN($T62)),""))))</f>
        <v/>
      </c>
      <c r="AI67" s="53" t="str">
        <f ca="1">IFERROR(OFFSET('セット情報(宅配便）'!$P$2,MATCH($G67,BカートセットID入力!$C$4:$C$150,0),COLUMN()-COLUMN($T62)),IFERROR(OFFSET('セット情報(業務便）'!$P$2,MATCH($G67,BカートセットID入力!$F$4:$F$150,0),COLUMN()-COLUMN($T62)),IFERROR(OFFSET('セット情報（サンプル）'!$N$2,MATCH($G67,BカートセットID入力!$I$4:$I$150,0),COLUMN()-COLUMN($T62)),IFERROR(OFFSET('セット情報（イレギュラーサンプル）'!$N$2,MATCH($G67,BカートセットID入力!$L$4:$L$150,0),COLUMN()-COLUMN($T62)),""))))</f>
        <v/>
      </c>
      <c r="AJ67" s="53" t="str">
        <f ca="1">IFERROR(OFFSET('セット情報(宅配便）'!$P$2,MATCH($G67,BカートセットID入力!$C$4:$C$150,0),COLUMN()-COLUMN($T62)),IFERROR(OFFSET('セット情報(業務便）'!$P$2,MATCH($G67,BカートセットID入力!$F$4:$F$150,0),COLUMN()-COLUMN($T62)),IFERROR(OFFSET('セット情報（サンプル）'!$N$2,MATCH($G67,BカートセットID入力!$I$4:$I$150,0),COLUMN()-COLUMN($T62)),IFERROR(OFFSET('セット情報（イレギュラーサンプル）'!$N$2,MATCH($G67,BカートセットID入力!$L$4:$L$150,0),COLUMN()-COLUMN($T62)),""))))</f>
        <v/>
      </c>
      <c r="AK67" s="53" t="str">
        <f ca="1">IFERROR(OFFSET('セット情報(宅配便）'!$P$2,MATCH($G67,BカートセットID入力!$C$4:$C$150,0),COLUMN()-COLUMN($T62)),IFERROR(OFFSET('セット情報(業務便）'!$P$2,MATCH($G67,BカートセットID入力!$F$4:$F$150,0),COLUMN()-COLUMN($T62)),IFERROR(OFFSET('セット情報（サンプル）'!$N$2,MATCH($G67,BカートセットID入力!$I$4:$I$150,0),COLUMN()-COLUMN($T62)),IFERROR(OFFSET('セット情報（イレギュラーサンプル）'!$N$2,MATCH($G67,BカートセットID入力!$L$4:$L$150,0),COLUMN()-COLUMN($T62)),""))))</f>
        <v/>
      </c>
      <c r="AL67" s="53" t="str">
        <f ca="1">IFERROR(OFFSET('セット情報(宅配便）'!$P$2,MATCH($G67,BカートセットID入力!$C$4:$C$150,0),COLUMN()-COLUMN($T62)),IFERROR(OFFSET('セット情報(業務便）'!$P$2,MATCH($G67,BカートセットID入力!$F$4:$F$150,0),COLUMN()-COLUMN($T62)),IFERROR(OFFSET('セット情報（サンプル）'!$N$2,MATCH($G67,BカートセットID入力!$I$4:$I$150,0),COLUMN()-COLUMN($T62)),IFERROR(OFFSET('セット情報（イレギュラーサンプル）'!$N$2,MATCH($G67,BカートセットID入力!$L$4:$L$150,0),COLUMN()-COLUMN($T62)),""))))</f>
        <v/>
      </c>
      <c r="AM67" s="53" t="str">
        <f ca="1">IFERROR(OFFSET('セット情報(宅配便）'!$P$2,MATCH($G67,BカートセットID入力!$C$4:$C$150,0),COLUMN()-COLUMN($T62)),IFERROR(OFFSET('セット情報(業務便）'!$P$2,MATCH($G67,BカートセットID入力!$F$4:$F$150,0),COLUMN()-COLUMN($T62)),IFERROR(OFFSET('セット情報（サンプル）'!$N$2,MATCH($G67,BカートセットID入力!$I$4:$I$150,0),COLUMN()-COLUMN($T62)),IFERROR(OFFSET('セット情報（イレギュラーサンプル）'!$N$2,MATCH($G67,BカートセットID入力!$L$4:$L$150,0),COLUMN()-COLUMN($T62)),""))))</f>
        <v/>
      </c>
      <c r="AN67" s="53" t="str">
        <f ca="1">IFERROR(OFFSET('セット情報(宅配便）'!$P$2,MATCH($G67,BカートセットID入力!$C$4:$C$150,0),COLUMN()-COLUMN($T62)),IFERROR(OFFSET('セット情報(業務便）'!$P$2,MATCH($G67,BカートセットID入力!$F$4:$F$150,0),COLUMN()-COLUMN($T62)),IFERROR(OFFSET('セット情報（サンプル）'!$N$2,MATCH($G67,BカートセットID入力!$I$4:$I$150,0),COLUMN()-COLUMN($T62)),IFERROR(OFFSET('セット情報（イレギュラーサンプル）'!$N$2,MATCH($G67,BカートセットID入力!$L$4:$L$150,0),COLUMN()-COLUMN($T62)),""))))</f>
        <v/>
      </c>
      <c r="AO67" s="53" t="str">
        <f ca="1">IFERROR(OFFSET('セット情報(宅配便）'!$P$2,MATCH($G67,BカートセットID入力!$C$4:$C$150,0),COLUMN()-COLUMN($T62)),IFERROR(OFFSET('セット情報(業務便）'!$P$2,MATCH($G67,BカートセットID入力!$F$4:$F$150,0),COLUMN()-COLUMN($T62)),IFERROR(OFFSET('セット情報（サンプル）'!$N$2,MATCH($G67,BカートセットID入力!$I$4:$I$150,0),COLUMN()-COLUMN($T62)),IFERROR(OFFSET('セット情報（イレギュラーサンプル）'!$N$2,MATCH($G67,BカートセットID入力!$L$4:$L$150,0),COLUMN()-COLUMN($T62)),""))))</f>
        <v/>
      </c>
      <c r="AP67" s="53" t="str">
        <f ca="1">IFERROR(OFFSET('セット情報(宅配便）'!$P$2,MATCH($G67,BカートセットID入力!$C$4:$C$150,0),COLUMN()-COLUMN($T62)),IFERROR(OFFSET('セット情報(業務便）'!$P$2,MATCH($G67,BカートセットID入力!$F$4:$F$150,0),COLUMN()-COLUMN($T62)),IFERROR(OFFSET('セット情報（サンプル）'!$N$2,MATCH($G67,BカートセットID入力!$I$4:$I$150,0),COLUMN()-COLUMN($T62)),IFERROR(OFFSET('セット情報（イレギュラーサンプル）'!$N$2,MATCH($G67,BカートセットID入力!$L$4:$L$150,0),COLUMN()-COLUMN($T62)),""))))</f>
        <v/>
      </c>
      <c r="AQ67" s="53" t="str">
        <f ca="1">IFERROR(OFFSET('セット情報(宅配便）'!$P$2,MATCH($G67,BカートセットID入力!$C$4:$C$150,0),COLUMN()-COLUMN($T62)),IFERROR(OFFSET('セット情報(業務便）'!$P$2,MATCH($G67,BカートセットID入力!$F$4:$F$150,0),COLUMN()-COLUMN($T62)),IFERROR(OFFSET('セット情報（サンプル）'!$N$2,MATCH($G67,BカートセットID入力!$I$4:$I$150,0),COLUMN()-COLUMN($T62)),IFERROR(OFFSET('セット情報（イレギュラーサンプル）'!$N$2,MATCH($G67,BカートセットID入力!$L$4:$L$150,0),COLUMN()-COLUMN($T62)),""))))</f>
        <v/>
      </c>
      <c r="AR67" s="53" t="str">
        <f ca="1">IFERROR(OFFSET('セット情報(宅配便）'!$P$2,MATCH($G67,BカートセットID入力!$C$4:$C$150,0),COLUMN()-COLUMN($T62)),IFERROR(OFFSET('セット情報(業務便）'!$P$2,MATCH($G67,BカートセットID入力!$F$4:$F$150,0),COLUMN()-COLUMN($T62)),IFERROR(OFFSET('セット情報（サンプル）'!$N$2,MATCH($G67,BカートセットID入力!$I$4:$I$150,0),COLUMN()-COLUMN($T62)),IFERROR(OFFSET('セット情報（イレギュラーサンプル）'!$N$2,MATCH($G67,BカートセットID入力!$L$4:$L$150,0),COLUMN()-COLUMN($T62)),""))))</f>
        <v/>
      </c>
      <c r="AS67" s="53" t="str">
        <f ca="1">IFERROR(OFFSET('セット情報(宅配便）'!$P$2,MATCH($G67,BカートセットID入力!$C$4:$C$150,0),COLUMN()-COLUMN($T62)),IFERROR(OFFSET('セット情報(業務便）'!$P$2,MATCH($G67,BカートセットID入力!$F$4:$F$150,0),COLUMN()-COLUMN($T62)),IFERROR(OFFSET('セット情報（サンプル）'!$N$2,MATCH($G67,BカートセットID入力!$I$4:$I$150,0),COLUMN()-COLUMN($T62)),IFERROR(OFFSET('セット情報（イレギュラーサンプル）'!$N$2,MATCH($G67,BカートセットID入力!$L$4:$L$150,0),COLUMN()-COLUMN($T62)),""))))</f>
        <v/>
      </c>
    </row>
    <row r="68" spans="1:45">
      <c r="A68" s="53" t="str">
        <f>IF(ISBLANK(現行セット情報CSV!A68),"",現行セット情報CSV!A68)</f>
        <v/>
      </c>
      <c r="B68" s="53" t="str">
        <f>IF(ISBLANK(現行セット情報CSV!B68),"",現行セット情報CSV!B68)</f>
        <v/>
      </c>
      <c r="C68" s="53" t="str">
        <f>IF(ISBLANK(現行セット情報CSV!C68),"",現行セット情報CSV!C68)</f>
        <v/>
      </c>
      <c r="D68" s="53" t="str">
        <f>IF(ISBLANK(現行セット情報CSV!D68),"",現行セット情報CSV!D68)</f>
        <v/>
      </c>
      <c r="E68" s="53" t="str">
        <f>IF(ISBLANK(現行セット情報CSV!E68),"",現行セット情報CSV!E68)</f>
        <v/>
      </c>
      <c r="F68" s="53" t="str">
        <f>IF(ISBLANK(現行セット情報CSV!F68),"",現行セット情報CSV!F68)</f>
        <v/>
      </c>
      <c r="G68" s="53" t="str">
        <f>IF(ISBLANK(現行セット情報CSV!G68),"",現行セット情報CSV!G68)</f>
        <v/>
      </c>
      <c r="H68" s="53" t="str">
        <f>IF(ISBLANK(現行セット情報CSV!H68),"",現行セット情報CSV!H68)</f>
        <v/>
      </c>
      <c r="I68" s="53" t="str">
        <f>IF(ISBLANK(現行セット情報CSV!I68),"",現行セット情報CSV!I68)</f>
        <v/>
      </c>
      <c r="J68" s="53" t="str">
        <f>IF(ISBLANK(現行セット情報CSV!J68),"",現行セット情報CSV!J68)</f>
        <v/>
      </c>
      <c r="K68" s="53" t="str">
        <f>IF(ISBLANK(現行セット情報CSV!K68),"",現行セット情報CSV!K68)</f>
        <v/>
      </c>
      <c r="L68" s="53" t="str">
        <f>IF(ISBLANK(現行セット情報CSV!L68),"",現行セット情報CSV!L68)</f>
        <v/>
      </c>
      <c r="M68" s="53" t="str">
        <f>IF(ISBLANK(現行セット情報CSV!M68),"",現行セット情報CSV!M68)</f>
        <v/>
      </c>
      <c r="N68" s="53" t="str">
        <f>IF(ISBLANK(現行セット情報CSV!N68),"",現行セット情報CSV!N68)</f>
        <v/>
      </c>
      <c r="O68" s="53" t="str">
        <f>IF(ISBLANK(現行セット情報CSV!O68),"",現行セット情報CSV!O68)</f>
        <v/>
      </c>
      <c r="P68" s="53" t="str">
        <f>IF(ISBLANK(現行セット情報CSV!P68),"",現行セット情報CSV!P68)</f>
        <v/>
      </c>
      <c r="Q68" s="53" t="str">
        <f>IF(ISBLANK(現行セット情報CSV!Q68),"",現行セット情報CSV!Q68)</f>
        <v/>
      </c>
      <c r="R68" s="53" t="str">
        <f>IF(ISBLANK(現行セット情報CSV!R68),"",現行セット情報CSV!R68)</f>
        <v/>
      </c>
      <c r="S68" s="53" t="str">
        <f>IF(ISBLANK(現行セット情報CSV!S68),"",現行セット情報CSV!S68)</f>
        <v/>
      </c>
      <c r="T68" s="53" t="str">
        <f ca="1">IFERROR(OFFSET('セット情報(宅配便）'!$P$2,MATCH($G68,BカートセットID入力!$C$4:$C$150,0),COLUMN()-COLUMN($T63)),IFERROR(OFFSET('セット情報(業務便）'!$P$2,MATCH($G68,BカートセットID入力!$F$4:$F$150,0),COLUMN()-COLUMN($T63)),IFERROR(OFFSET('セット情報（サンプル）'!$N$2,MATCH($G68,BカートセットID入力!$I$4:$I$150,0),COLUMN()-COLUMN($T63)),IFERROR(OFFSET('セット情報（イレギュラーサンプル）'!$N$2,MATCH($G68,BカートセットID入力!$L$4:$L$150,0),COLUMN()-COLUMN($T63)),""))))</f>
        <v/>
      </c>
      <c r="U68" s="53" t="str">
        <f ca="1">IFERROR(OFFSET('セット情報(宅配便）'!$P$2,MATCH($G68,BカートセットID入力!$C$4:$C$150,0),COLUMN()-COLUMN($T63)),IFERROR(OFFSET('セット情報(業務便）'!$P$2,MATCH($G68,BカートセットID入力!$F$4:$F$150,0),COLUMN()-COLUMN($T63)),IFERROR(OFFSET('セット情報（サンプル）'!$N$2,MATCH($G68,BカートセットID入力!$I$4:$I$150,0),COLUMN()-COLUMN($T63)),IFERROR(OFFSET('セット情報（イレギュラーサンプル）'!$N$2,MATCH($G68,BカートセットID入力!$L$4:$L$150,0),COLUMN()-COLUMN($T63)),""))))</f>
        <v/>
      </c>
      <c r="V68" s="53" t="str">
        <f ca="1">IFERROR(OFFSET('セット情報(宅配便）'!$P$2,MATCH($G68,BカートセットID入力!$C$4:$C$150,0),COLUMN()-COLUMN($T63)),IFERROR(OFFSET('セット情報(業務便）'!$P$2,MATCH($G68,BカートセットID入力!$F$4:$F$150,0),COLUMN()-COLUMN($T63)),IFERROR(OFFSET('セット情報（サンプル）'!$N$2,MATCH($G68,BカートセットID入力!$I$4:$I$150,0),COLUMN()-COLUMN($T63)),IFERROR(OFFSET('セット情報（イレギュラーサンプル）'!$N$2,MATCH($G68,BカートセットID入力!$L$4:$L$150,0),COLUMN()-COLUMN($T63)),""))))</f>
        <v/>
      </c>
      <c r="W68" s="53" t="str">
        <f ca="1">IFERROR(OFFSET('セット情報(宅配便）'!$P$2,MATCH($G68,BカートセットID入力!$C$4:$C$150,0),COLUMN()-COLUMN($T63)),IFERROR(OFFSET('セット情報(業務便）'!$P$2,MATCH($G68,BカートセットID入力!$F$4:$F$150,0),COLUMN()-COLUMN($T63)),IFERROR(OFFSET('セット情報（サンプル）'!$N$2,MATCH($G68,BカートセットID入力!$I$4:$I$150,0),COLUMN()-COLUMN($T63)),IFERROR(OFFSET('セット情報（イレギュラーサンプル）'!$N$2,MATCH($G68,BカートセットID入力!$L$4:$L$150,0),COLUMN()-COLUMN($T63)),""))))</f>
        <v/>
      </c>
      <c r="X68" s="53" t="str">
        <f ca="1">IFERROR(OFFSET('セット情報(宅配便）'!$P$2,MATCH($G68,BカートセットID入力!$C$4:$C$150,0),COLUMN()-COLUMN($T63)),IFERROR(OFFSET('セット情報(業務便）'!$P$2,MATCH($G68,BカートセットID入力!$F$4:$F$150,0),COLUMN()-COLUMN($T63)),IFERROR(OFFSET('セット情報（サンプル）'!$N$2,MATCH($G68,BカートセットID入力!$I$4:$I$150,0),COLUMN()-COLUMN($T63)),IFERROR(OFFSET('セット情報（イレギュラーサンプル）'!$N$2,MATCH($G68,BカートセットID入力!$L$4:$L$150,0),COLUMN()-COLUMN($T63)),""))))</f>
        <v/>
      </c>
      <c r="Y68" s="53" t="str">
        <f ca="1">IFERROR(OFFSET('セット情報(宅配便）'!$P$2,MATCH($G68,BカートセットID入力!$C$4:$C$150,0),COLUMN()-COLUMN($T63)),IFERROR(OFFSET('セット情報(業務便）'!$P$2,MATCH($G68,BカートセットID入力!$F$4:$F$150,0),COLUMN()-COLUMN($T63)),IFERROR(OFFSET('セット情報（サンプル）'!$N$2,MATCH($G68,BカートセットID入力!$I$4:$I$150,0),COLUMN()-COLUMN($T63)),IFERROR(OFFSET('セット情報（イレギュラーサンプル）'!$N$2,MATCH($G68,BカートセットID入力!$L$4:$L$150,0),COLUMN()-COLUMN($T63)),""))))</f>
        <v/>
      </c>
      <c r="Z68" s="53" t="str">
        <f ca="1">IFERROR(OFFSET('セット情報(宅配便）'!$P$2,MATCH($G68,BカートセットID入力!$C$4:$C$150,0),COLUMN()-COLUMN($T63)),IFERROR(OFFSET('セット情報(業務便）'!$P$2,MATCH($G68,BカートセットID入力!$F$4:$F$150,0),COLUMN()-COLUMN($T63)),IFERROR(OFFSET('セット情報（サンプル）'!$N$2,MATCH($G68,BカートセットID入力!$I$4:$I$150,0),COLUMN()-COLUMN($T63)),IFERROR(OFFSET('セット情報（イレギュラーサンプル）'!$N$2,MATCH($G68,BカートセットID入力!$L$4:$L$150,0),COLUMN()-COLUMN($T63)),""))))</f>
        <v/>
      </c>
      <c r="AA68" s="53" t="str">
        <f ca="1">IFERROR(OFFSET('セット情報(宅配便）'!$P$2,MATCH($G68,BカートセットID入力!$C$4:$C$150,0),COLUMN()-COLUMN($T63)),IFERROR(OFFSET('セット情報(業務便）'!$P$2,MATCH($G68,BカートセットID入力!$F$4:$F$150,0),COLUMN()-COLUMN($T63)),IFERROR(OFFSET('セット情報（サンプル）'!$N$2,MATCH($G68,BカートセットID入力!$I$4:$I$150,0),COLUMN()-COLUMN($T63)),IFERROR(OFFSET('セット情報（イレギュラーサンプル）'!$N$2,MATCH($G68,BカートセットID入力!$L$4:$L$150,0),COLUMN()-COLUMN($T63)),""))))</f>
        <v/>
      </c>
      <c r="AB68" s="53" t="str">
        <f ca="1">IFERROR(OFFSET('セット情報(宅配便）'!$P$2,MATCH($G68,BカートセットID入力!$C$4:$C$150,0),COLUMN()-COLUMN($T63)),IFERROR(OFFSET('セット情報(業務便）'!$P$2,MATCH($G68,BカートセットID入力!$F$4:$F$150,0),COLUMN()-COLUMN($T63)),IFERROR(OFFSET('セット情報（サンプル）'!$N$2,MATCH($G68,BカートセットID入力!$I$4:$I$150,0),COLUMN()-COLUMN($T63)),IFERROR(OFFSET('セット情報（イレギュラーサンプル）'!$N$2,MATCH($G68,BカートセットID入力!$L$4:$L$150,0),COLUMN()-COLUMN($T63)),""))))</f>
        <v/>
      </c>
      <c r="AC68" s="53" t="str">
        <f ca="1">IFERROR(OFFSET('セット情報(宅配便）'!$P$2,MATCH($G68,BカートセットID入力!$C$4:$C$150,0),COLUMN()-COLUMN($T63)),IFERROR(OFFSET('セット情報(業務便）'!$P$2,MATCH($G68,BカートセットID入力!$F$4:$F$150,0),COLUMN()-COLUMN($T63)),IFERROR(OFFSET('セット情報（サンプル）'!$N$2,MATCH($G68,BカートセットID入力!$I$4:$I$150,0),COLUMN()-COLUMN($T63)),IFERROR(OFFSET('セット情報（イレギュラーサンプル）'!$N$2,MATCH($G68,BカートセットID入力!$L$4:$L$150,0),COLUMN()-COLUMN($T63)),""))))</f>
        <v/>
      </c>
      <c r="AD68" s="53" t="str">
        <f ca="1">IFERROR(OFFSET('セット情報(宅配便）'!$P$2,MATCH($G68,BカートセットID入力!$C$4:$C$150,0),COLUMN()-COLUMN($T63)),IFERROR(OFFSET('セット情報(業務便）'!$P$2,MATCH($G68,BカートセットID入力!$F$4:$F$150,0),COLUMN()-COLUMN($T63)),IFERROR(OFFSET('セット情報（サンプル）'!$N$2,MATCH($G68,BカートセットID入力!$I$4:$I$150,0),COLUMN()-COLUMN($T63)),IFERROR(OFFSET('セット情報（イレギュラーサンプル）'!$N$2,MATCH($G68,BカートセットID入力!$L$4:$L$150,0),COLUMN()-COLUMN($T63)),""))))</f>
        <v/>
      </c>
      <c r="AE68" s="53" t="str">
        <f ca="1">IFERROR(OFFSET('セット情報(宅配便）'!$P$2,MATCH($G68,BカートセットID入力!$C$4:$C$150,0),COLUMN()-COLUMN($T63)),IFERROR(OFFSET('セット情報(業務便）'!$P$2,MATCH($G68,BカートセットID入力!$F$4:$F$150,0),COLUMN()-COLUMN($T63)),IFERROR(OFFSET('セット情報（サンプル）'!$N$2,MATCH($G68,BカートセットID入力!$I$4:$I$150,0),COLUMN()-COLUMN($T63)),IFERROR(OFFSET('セット情報（イレギュラーサンプル）'!$N$2,MATCH($G68,BカートセットID入力!$L$4:$L$150,0),COLUMN()-COLUMN($T63)),""))))</f>
        <v/>
      </c>
      <c r="AF68" s="53" t="str">
        <f ca="1">IFERROR(OFFSET('セット情報(宅配便）'!$P$2,MATCH($G68,BカートセットID入力!$C$4:$C$150,0),COLUMN()-COLUMN($T63)),IFERROR(OFFSET('セット情報(業務便）'!$P$2,MATCH($G68,BカートセットID入力!$F$4:$F$150,0),COLUMN()-COLUMN($T63)),IFERROR(OFFSET('セット情報（サンプル）'!$N$2,MATCH($G68,BカートセットID入力!$I$4:$I$150,0),COLUMN()-COLUMN($T63)),IFERROR(OFFSET('セット情報（イレギュラーサンプル）'!$N$2,MATCH($G68,BカートセットID入力!$L$4:$L$150,0),COLUMN()-COLUMN($T63)),""))))</f>
        <v/>
      </c>
      <c r="AG68" s="53" t="str">
        <f ca="1">IFERROR(OFFSET('セット情報(宅配便）'!$P$2,MATCH($G68,BカートセットID入力!$C$4:$C$150,0),COLUMN()-COLUMN($T63)),IFERROR(OFFSET('セット情報(業務便）'!$P$2,MATCH($G68,BカートセットID入力!$F$4:$F$150,0),COLUMN()-COLUMN($T63)),IFERROR(OFFSET('セット情報（サンプル）'!$N$2,MATCH($G68,BカートセットID入力!$I$4:$I$150,0),COLUMN()-COLUMN($T63)),IFERROR(OFFSET('セット情報（イレギュラーサンプル）'!$N$2,MATCH($G68,BカートセットID入力!$L$4:$L$150,0),COLUMN()-COLUMN($T63)),""))))</f>
        <v/>
      </c>
      <c r="AH68" s="53" t="str">
        <f ca="1">IFERROR(OFFSET('セット情報(宅配便）'!$P$2,MATCH($G68,BカートセットID入力!$C$4:$C$150,0),COLUMN()-COLUMN($T63)),IFERROR(OFFSET('セット情報(業務便）'!$P$2,MATCH($G68,BカートセットID入力!$F$4:$F$150,0),COLUMN()-COLUMN($T63)),IFERROR(OFFSET('セット情報（サンプル）'!$N$2,MATCH($G68,BカートセットID入力!$I$4:$I$150,0),COLUMN()-COLUMN($T63)),IFERROR(OFFSET('セット情報（イレギュラーサンプル）'!$N$2,MATCH($G68,BカートセットID入力!$L$4:$L$150,0),COLUMN()-COLUMN($T63)),""))))</f>
        <v/>
      </c>
      <c r="AI68" s="53" t="str">
        <f ca="1">IFERROR(OFFSET('セット情報(宅配便）'!$P$2,MATCH($G68,BカートセットID入力!$C$4:$C$150,0),COLUMN()-COLUMN($T63)),IFERROR(OFFSET('セット情報(業務便）'!$P$2,MATCH($G68,BカートセットID入力!$F$4:$F$150,0),COLUMN()-COLUMN($T63)),IFERROR(OFFSET('セット情報（サンプル）'!$N$2,MATCH($G68,BカートセットID入力!$I$4:$I$150,0),COLUMN()-COLUMN($T63)),IFERROR(OFFSET('セット情報（イレギュラーサンプル）'!$N$2,MATCH($G68,BカートセットID入力!$L$4:$L$150,0),COLUMN()-COLUMN($T63)),""))))</f>
        <v/>
      </c>
      <c r="AJ68" s="53" t="str">
        <f ca="1">IFERROR(OFFSET('セット情報(宅配便）'!$P$2,MATCH($G68,BカートセットID入力!$C$4:$C$150,0),COLUMN()-COLUMN($T63)),IFERROR(OFFSET('セット情報(業務便）'!$P$2,MATCH($G68,BカートセットID入力!$F$4:$F$150,0),COLUMN()-COLUMN($T63)),IFERROR(OFFSET('セット情報（サンプル）'!$N$2,MATCH($G68,BカートセットID入力!$I$4:$I$150,0),COLUMN()-COLUMN($T63)),IFERROR(OFFSET('セット情報（イレギュラーサンプル）'!$N$2,MATCH($G68,BカートセットID入力!$L$4:$L$150,0),COLUMN()-COLUMN($T63)),""))))</f>
        <v/>
      </c>
      <c r="AK68" s="53" t="str">
        <f ca="1">IFERROR(OFFSET('セット情報(宅配便）'!$P$2,MATCH($G68,BカートセットID入力!$C$4:$C$150,0),COLUMN()-COLUMN($T63)),IFERROR(OFFSET('セット情報(業務便）'!$P$2,MATCH($G68,BカートセットID入力!$F$4:$F$150,0),COLUMN()-COLUMN($T63)),IFERROR(OFFSET('セット情報（サンプル）'!$N$2,MATCH($G68,BカートセットID入力!$I$4:$I$150,0),COLUMN()-COLUMN($T63)),IFERROR(OFFSET('セット情報（イレギュラーサンプル）'!$N$2,MATCH($G68,BカートセットID入力!$L$4:$L$150,0),COLUMN()-COLUMN($T63)),""))))</f>
        <v/>
      </c>
      <c r="AL68" s="53" t="str">
        <f ca="1">IFERROR(OFFSET('セット情報(宅配便）'!$P$2,MATCH($G68,BカートセットID入力!$C$4:$C$150,0),COLUMN()-COLUMN($T63)),IFERROR(OFFSET('セット情報(業務便）'!$P$2,MATCH($G68,BカートセットID入力!$F$4:$F$150,0),COLUMN()-COLUMN($T63)),IFERROR(OFFSET('セット情報（サンプル）'!$N$2,MATCH($G68,BカートセットID入力!$I$4:$I$150,0),COLUMN()-COLUMN($T63)),IFERROR(OFFSET('セット情報（イレギュラーサンプル）'!$N$2,MATCH($G68,BカートセットID入力!$L$4:$L$150,0),COLUMN()-COLUMN($T63)),""))))</f>
        <v/>
      </c>
      <c r="AM68" s="53" t="str">
        <f ca="1">IFERROR(OFFSET('セット情報(宅配便）'!$P$2,MATCH($G68,BカートセットID入力!$C$4:$C$150,0),COLUMN()-COLUMN($T63)),IFERROR(OFFSET('セット情報(業務便）'!$P$2,MATCH($G68,BカートセットID入力!$F$4:$F$150,0),COLUMN()-COLUMN($T63)),IFERROR(OFFSET('セット情報（サンプル）'!$N$2,MATCH($G68,BカートセットID入力!$I$4:$I$150,0),COLUMN()-COLUMN($T63)),IFERROR(OFFSET('セット情報（イレギュラーサンプル）'!$N$2,MATCH($G68,BカートセットID入力!$L$4:$L$150,0),COLUMN()-COLUMN($T63)),""))))</f>
        <v/>
      </c>
      <c r="AN68" s="53" t="str">
        <f ca="1">IFERROR(OFFSET('セット情報(宅配便）'!$P$2,MATCH($G68,BカートセットID入力!$C$4:$C$150,0),COLUMN()-COLUMN($T63)),IFERROR(OFFSET('セット情報(業務便）'!$P$2,MATCH($G68,BカートセットID入力!$F$4:$F$150,0),COLUMN()-COLUMN($T63)),IFERROR(OFFSET('セット情報（サンプル）'!$N$2,MATCH($G68,BカートセットID入力!$I$4:$I$150,0),COLUMN()-COLUMN($T63)),IFERROR(OFFSET('セット情報（イレギュラーサンプル）'!$N$2,MATCH($G68,BカートセットID入力!$L$4:$L$150,0),COLUMN()-COLUMN($T63)),""))))</f>
        <v/>
      </c>
      <c r="AO68" s="53" t="str">
        <f ca="1">IFERROR(OFFSET('セット情報(宅配便）'!$P$2,MATCH($G68,BカートセットID入力!$C$4:$C$150,0),COLUMN()-COLUMN($T63)),IFERROR(OFFSET('セット情報(業務便）'!$P$2,MATCH($G68,BカートセットID入力!$F$4:$F$150,0),COLUMN()-COLUMN($T63)),IFERROR(OFFSET('セット情報（サンプル）'!$N$2,MATCH($G68,BカートセットID入力!$I$4:$I$150,0),COLUMN()-COLUMN($T63)),IFERROR(OFFSET('セット情報（イレギュラーサンプル）'!$N$2,MATCH($G68,BカートセットID入力!$L$4:$L$150,0),COLUMN()-COLUMN($T63)),""))))</f>
        <v/>
      </c>
      <c r="AP68" s="53" t="str">
        <f ca="1">IFERROR(OFFSET('セット情報(宅配便）'!$P$2,MATCH($G68,BカートセットID入力!$C$4:$C$150,0),COLUMN()-COLUMN($T63)),IFERROR(OFFSET('セット情報(業務便）'!$P$2,MATCH($G68,BカートセットID入力!$F$4:$F$150,0),COLUMN()-COLUMN($T63)),IFERROR(OFFSET('セット情報（サンプル）'!$N$2,MATCH($G68,BカートセットID入力!$I$4:$I$150,0),COLUMN()-COLUMN($T63)),IFERROR(OFFSET('セット情報（イレギュラーサンプル）'!$N$2,MATCH($G68,BカートセットID入力!$L$4:$L$150,0),COLUMN()-COLUMN($T63)),""))))</f>
        <v/>
      </c>
      <c r="AQ68" s="53" t="str">
        <f ca="1">IFERROR(OFFSET('セット情報(宅配便）'!$P$2,MATCH($G68,BカートセットID入力!$C$4:$C$150,0),COLUMN()-COLUMN($T63)),IFERROR(OFFSET('セット情報(業務便）'!$P$2,MATCH($G68,BカートセットID入力!$F$4:$F$150,0),COLUMN()-COLUMN($T63)),IFERROR(OFFSET('セット情報（サンプル）'!$N$2,MATCH($G68,BカートセットID入力!$I$4:$I$150,0),COLUMN()-COLUMN($T63)),IFERROR(OFFSET('セット情報（イレギュラーサンプル）'!$N$2,MATCH($G68,BカートセットID入力!$L$4:$L$150,0),COLUMN()-COLUMN($T63)),""))))</f>
        <v/>
      </c>
      <c r="AR68" s="53" t="str">
        <f ca="1">IFERROR(OFFSET('セット情報(宅配便）'!$P$2,MATCH($G68,BカートセットID入力!$C$4:$C$150,0),COLUMN()-COLUMN($T63)),IFERROR(OFFSET('セット情報(業務便）'!$P$2,MATCH($G68,BカートセットID入力!$F$4:$F$150,0),COLUMN()-COLUMN($T63)),IFERROR(OFFSET('セット情報（サンプル）'!$N$2,MATCH($G68,BカートセットID入力!$I$4:$I$150,0),COLUMN()-COLUMN($T63)),IFERROR(OFFSET('セット情報（イレギュラーサンプル）'!$N$2,MATCH($G68,BカートセットID入力!$L$4:$L$150,0),COLUMN()-COLUMN($T63)),""))))</f>
        <v/>
      </c>
      <c r="AS68" s="53" t="str">
        <f ca="1">IFERROR(OFFSET('セット情報(宅配便）'!$P$2,MATCH($G68,BカートセットID入力!$C$4:$C$150,0),COLUMN()-COLUMN($T63)),IFERROR(OFFSET('セット情報(業務便）'!$P$2,MATCH($G68,BカートセットID入力!$F$4:$F$150,0),COLUMN()-COLUMN($T63)),IFERROR(OFFSET('セット情報（サンプル）'!$N$2,MATCH($G68,BカートセットID入力!$I$4:$I$150,0),COLUMN()-COLUMN($T63)),IFERROR(OFFSET('セット情報（イレギュラーサンプル）'!$N$2,MATCH($G68,BカートセットID入力!$L$4:$L$150,0),COLUMN()-COLUMN($T63)),""))))</f>
        <v/>
      </c>
    </row>
    <row r="69" spans="1:45">
      <c r="A69" s="53" t="str">
        <f>IF(ISBLANK(現行セット情報CSV!A69),"",現行セット情報CSV!A69)</f>
        <v/>
      </c>
      <c r="B69" s="53" t="str">
        <f>IF(ISBLANK(現行セット情報CSV!B69),"",現行セット情報CSV!B69)</f>
        <v/>
      </c>
      <c r="C69" s="53" t="str">
        <f>IF(ISBLANK(現行セット情報CSV!C69),"",現行セット情報CSV!C69)</f>
        <v/>
      </c>
      <c r="D69" s="53" t="str">
        <f>IF(ISBLANK(現行セット情報CSV!D69),"",現行セット情報CSV!D69)</f>
        <v/>
      </c>
      <c r="E69" s="53" t="str">
        <f>IF(ISBLANK(現行セット情報CSV!E69),"",現行セット情報CSV!E69)</f>
        <v/>
      </c>
      <c r="F69" s="53" t="str">
        <f>IF(ISBLANK(現行セット情報CSV!F69),"",現行セット情報CSV!F69)</f>
        <v/>
      </c>
      <c r="G69" s="53" t="str">
        <f>IF(ISBLANK(現行セット情報CSV!G69),"",現行セット情報CSV!G69)</f>
        <v/>
      </c>
      <c r="H69" s="53" t="str">
        <f>IF(ISBLANK(現行セット情報CSV!H69),"",現行セット情報CSV!H69)</f>
        <v/>
      </c>
      <c r="I69" s="53" t="str">
        <f>IF(ISBLANK(現行セット情報CSV!I69),"",現行セット情報CSV!I69)</f>
        <v/>
      </c>
      <c r="J69" s="53" t="str">
        <f>IF(ISBLANK(現行セット情報CSV!J69),"",現行セット情報CSV!J69)</f>
        <v/>
      </c>
      <c r="K69" s="53" t="str">
        <f>IF(ISBLANK(現行セット情報CSV!K69),"",現行セット情報CSV!K69)</f>
        <v/>
      </c>
      <c r="L69" s="53" t="str">
        <f>IF(ISBLANK(現行セット情報CSV!L69),"",現行セット情報CSV!L69)</f>
        <v/>
      </c>
      <c r="M69" s="53" t="str">
        <f>IF(ISBLANK(現行セット情報CSV!M69),"",現行セット情報CSV!M69)</f>
        <v/>
      </c>
      <c r="N69" s="53" t="str">
        <f>IF(ISBLANK(現行セット情報CSV!N69),"",現行セット情報CSV!N69)</f>
        <v/>
      </c>
      <c r="O69" s="53" t="str">
        <f>IF(ISBLANK(現行セット情報CSV!O69),"",現行セット情報CSV!O69)</f>
        <v/>
      </c>
      <c r="P69" s="53" t="str">
        <f>IF(ISBLANK(現行セット情報CSV!P69),"",現行セット情報CSV!P69)</f>
        <v/>
      </c>
      <c r="Q69" s="53" t="str">
        <f>IF(ISBLANK(現行セット情報CSV!Q69),"",現行セット情報CSV!Q69)</f>
        <v/>
      </c>
      <c r="R69" s="53" t="str">
        <f>IF(ISBLANK(現行セット情報CSV!R69),"",現行セット情報CSV!R69)</f>
        <v/>
      </c>
      <c r="S69" s="53" t="str">
        <f>IF(ISBLANK(現行セット情報CSV!S69),"",現行セット情報CSV!S69)</f>
        <v/>
      </c>
      <c r="T69" s="53" t="str">
        <f ca="1">IFERROR(OFFSET('セット情報(宅配便）'!$P$2,MATCH($G69,BカートセットID入力!$C$4:$C$150,0),COLUMN()-COLUMN($T64)),IFERROR(OFFSET('セット情報(業務便）'!$P$2,MATCH($G69,BカートセットID入力!$F$4:$F$150,0),COLUMN()-COLUMN($T64)),IFERROR(OFFSET('セット情報（サンプル）'!$N$2,MATCH($G69,BカートセットID入力!$I$4:$I$150,0),COLUMN()-COLUMN($T64)),IFERROR(OFFSET('セット情報（イレギュラーサンプル）'!$N$2,MATCH($G69,BカートセットID入力!$L$4:$L$150,0),COLUMN()-COLUMN($T64)),""))))</f>
        <v/>
      </c>
      <c r="U69" s="53" t="str">
        <f ca="1">IFERROR(OFFSET('セット情報(宅配便）'!$P$2,MATCH($G69,BカートセットID入力!$C$4:$C$150,0),COLUMN()-COLUMN($T64)),IFERROR(OFFSET('セット情報(業務便）'!$P$2,MATCH($G69,BカートセットID入力!$F$4:$F$150,0),COLUMN()-COLUMN($T64)),IFERROR(OFFSET('セット情報（サンプル）'!$N$2,MATCH($G69,BカートセットID入力!$I$4:$I$150,0),COLUMN()-COLUMN($T64)),IFERROR(OFFSET('セット情報（イレギュラーサンプル）'!$N$2,MATCH($G69,BカートセットID入力!$L$4:$L$150,0),COLUMN()-COLUMN($T64)),""))))</f>
        <v/>
      </c>
      <c r="V69" s="53" t="str">
        <f ca="1">IFERROR(OFFSET('セット情報(宅配便）'!$P$2,MATCH($G69,BカートセットID入力!$C$4:$C$150,0),COLUMN()-COLUMN($T64)),IFERROR(OFFSET('セット情報(業務便）'!$P$2,MATCH($G69,BカートセットID入力!$F$4:$F$150,0),COLUMN()-COLUMN($T64)),IFERROR(OFFSET('セット情報（サンプル）'!$N$2,MATCH($G69,BカートセットID入力!$I$4:$I$150,0),COLUMN()-COLUMN($T64)),IFERROR(OFFSET('セット情報（イレギュラーサンプル）'!$N$2,MATCH($G69,BカートセットID入力!$L$4:$L$150,0),COLUMN()-COLUMN($T64)),""))))</f>
        <v/>
      </c>
      <c r="W69" s="53" t="str">
        <f ca="1">IFERROR(OFFSET('セット情報(宅配便）'!$P$2,MATCH($G69,BカートセットID入力!$C$4:$C$150,0),COLUMN()-COLUMN($T64)),IFERROR(OFFSET('セット情報(業務便）'!$P$2,MATCH($G69,BカートセットID入力!$F$4:$F$150,0),COLUMN()-COLUMN($T64)),IFERROR(OFFSET('セット情報（サンプル）'!$N$2,MATCH($G69,BカートセットID入力!$I$4:$I$150,0),COLUMN()-COLUMN($T64)),IFERROR(OFFSET('セット情報（イレギュラーサンプル）'!$N$2,MATCH($G69,BカートセットID入力!$L$4:$L$150,0),COLUMN()-COLUMN($T64)),""))))</f>
        <v/>
      </c>
      <c r="X69" s="53" t="str">
        <f ca="1">IFERROR(OFFSET('セット情報(宅配便）'!$P$2,MATCH($G69,BカートセットID入力!$C$4:$C$150,0),COLUMN()-COLUMN($T64)),IFERROR(OFFSET('セット情報(業務便）'!$P$2,MATCH($G69,BカートセットID入力!$F$4:$F$150,0),COLUMN()-COLUMN($T64)),IFERROR(OFFSET('セット情報（サンプル）'!$N$2,MATCH($G69,BカートセットID入力!$I$4:$I$150,0),COLUMN()-COLUMN($T64)),IFERROR(OFFSET('セット情報（イレギュラーサンプル）'!$N$2,MATCH($G69,BカートセットID入力!$L$4:$L$150,0),COLUMN()-COLUMN($T64)),""))))</f>
        <v/>
      </c>
      <c r="Y69" s="53" t="str">
        <f ca="1">IFERROR(OFFSET('セット情報(宅配便）'!$P$2,MATCH($G69,BカートセットID入力!$C$4:$C$150,0),COLUMN()-COLUMN($T64)),IFERROR(OFFSET('セット情報(業務便）'!$P$2,MATCH($G69,BカートセットID入力!$F$4:$F$150,0),COLUMN()-COLUMN($T64)),IFERROR(OFFSET('セット情報（サンプル）'!$N$2,MATCH($G69,BカートセットID入力!$I$4:$I$150,0),COLUMN()-COLUMN($T64)),IFERROR(OFFSET('セット情報（イレギュラーサンプル）'!$N$2,MATCH($G69,BカートセットID入力!$L$4:$L$150,0),COLUMN()-COLUMN($T64)),""))))</f>
        <v/>
      </c>
      <c r="Z69" s="53" t="str">
        <f ca="1">IFERROR(OFFSET('セット情報(宅配便）'!$P$2,MATCH($G69,BカートセットID入力!$C$4:$C$150,0),COLUMN()-COLUMN($T64)),IFERROR(OFFSET('セット情報(業務便）'!$P$2,MATCH($G69,BカートセットID入力!$F$4:$F$150,0),COLUMN()-COLUMN($T64)),IFERROR(OFFSET('セット情報（サンプル）'!$N$2,MATCH($G69,BカートセットID入力!$I$4:$I$150,0),COLUMN()-COLUMN($T64)),IFERROR(OFFSET('セット情報（イレギュラーサンプル）'!$N$2,MATCH($G69,BカートセットID入力!$L$4:$L$150,0),COLUMN()-COLUMN($T64)),""))))</f>
        <v/>
      </c>
      <c r="AA69" s="53" t="str">
        <f ca="1">IFERROR(OFFSET('セット情報(宅配便）'!$P$2,MATCH($G69,BカートセットID入力!$C$4:$C$150,0),COLUMN()-COLUMN($T64)),IFERROR(OFFSET('セット情報(業務便）'!$P$2,MATCH($G69,BカートセットID入力!$F$4:$F$150,0),COLUMN()-COLUMN($T64)),IFERROR(OFFSET('セット情報（サンプル）'!$N$2,MATCH($G69,BカートセットID入力!$I$4:$I$150,0),COLUMN()-COLUMN($T64)),IFERROR(OFFSET('セット情報（イレギュラーサンプル）'!$N$2,MATCH($G69,BカートセットID入力!$L$4:$L$150,0),COLUMN()-COLUMN($T64)),""))))</f>
        <v/>
      </c>
      <c r="AB69" s="53" t="str">
        <f ca="1">IFERROR(OFFSET('セット情報(宅配便）'!$P$2,MATCH($G69,BカートセットID入力!$C$4:$C$150,0),COLUMN()-COLUMN($T64)),IFERROR(OFFSET('セット情報(業務便）'!$P$2,MATCH($G69,BカートセットID入力!$F$4:$F$150,0),COLUMN()-COLUMN($T64)),IFERROR(OFFSET('セット情報（サンプル）'!$N$2,MATCH($G69,BカートセットID入力!$I$4:$I$150,0),COLUMN()-COLUMN($T64)),IFERROR(OFFSET('セット情報（イレギュラーサンプル）'!$N$2,MATCH($G69,BカートセットID入力!$L$4:$L$150,0),COLUMN()-COLUMN($T64)),""))))</f>
        <v/>
      </c>
      <c r="AC69" s="53" t="str">
        <f ca="1">IFERROR(OFFSET('セット情報(宅配便）'!$P$2,MATCH($G69,BカートセットID入力!$C$4:$C$150,0),COLUMN()-COLUMN($T64)),IFERROR(OFFSET('セット情報(業務便）'!$P$2,MATCH($G69,BカートセットID入力!$F$4:$F$150,0),COLUMN()-COLUMN($T64)),IFERROR(OFFSET('セット情報（サンプル）'!$N$2,MATCH($G69,BカートセットID入力!$I$4:$I$150,0),COLUMN()-COLUMN($T64)),IFERROR(OFFSET('セット情報（イレギュラーサンプル）'!$N$2,MATCH($G69,BカートセットID入力!$L$4:$L$150,0),COLUMN()-COLUMN($T64)),""))))</f>
        <v/>
      </c>
      <c r="AD69" s="53" t="str">
        <f ca="1">IFERROR(OFFSET('セット情報(宅配便）'!$P$2,MATCH($G69,BカートセットID入力!$C$4:$C$150,0),COLUMN()-COLUMN($T64)),IFERROR(OFFSET('セット情報(業務便）'!$P$2,MATCH($G69,BカートセットID入力!$F$4:$F$150,0),COLUMN()-COLUMN($T64)),IFERROR(OFFSET('セット情報（サンプル）'!$N$2,MATCH($G69,BカートセットID入力!$I$4:$I$150,0),COLUMN()-COLUMN($T64)),IFERROR(OFFSET('セット情報（イレギュラーサンプル）'!$N$2,MATCH($G69,BカートセットID入力!$L$4:$L$150,0),COLUMN()-COLUMN($T64)),""))))</f>
        <v/>
      </c>
      <c r="AE69" s="53" t="str">
        <f ca="1">IFERROR(OFFSET('セット情報(宅配便）'!$P$2,MATCH($G69,BカートセットID入力!$C$4:$C$150,0),COLUMN()-COLUMN($T64)),IFERROR(OFFSET('セット情報(業務便）'!$P$2,MATCH($G69,BカートセットID入力!$F$4:$F$150,0),COLUMN()-COLUMN($T64)),IFERROR(OFFSET('セット情報（サンプル）'!$N$2,MATCH($G69,BカートセットID入力!$I$4:$I$150,0),COLUMN()-COLUMN($T64)),IFERROR(OFFSET('セット情報（イレギュラーサンプル）'!$N$2,MATCH($G69,BカートセットID入力!$L$4:$L$150,0),COLUMN()-COLUMN($T64)),""))))</f>
        <v/>
      </c>
      <c r="AF69" s="53" t="str">
        <f ca="1">IFERROR(OFFSET('セット情報(宅配便）'!$P$2,MATCH($G69,BカートセットID入力!$C$4:$C$150,0),COLUMN()-COLUMN($T64)),IFERROR(OFFSET('セット情報(業務便）'!$P$2,MATCH($G69,BカートセットID入力!$F$4:$F$150,0),COLUMN()-COLUMN($T64)),IFERROR(OFFSET('セット情報（サンプル）'!$N$2,MATCH($G69,BカートセットID入力!$I$4:$I$150,0),COLUMN()-COLUMN($T64)),IFERROR(OFFSET('セット情報（イレギュラーサンプル）'!$N$2,MATCH($G69,BカートセットID入力!$L$4:$L$150,0),COLUMN()-COLUMN($T64)),""))))</f>
        <v/>
      </c>
      <c r="AG69" s="53" t="str">
        <f ca="1">IFERROR(OFFSET('セット情報(宅配便）'!$P$2,MATCH($G69,BカートセットID入力!$C$4:$C$150,0),COLUMN()-COLUMN($T64)),IFERROR(OFFSET('セット情報(業務便）'!$P$2,MATCH($G69,BカートセットID入力!$F$4:$F$150,0),COLUMN()-COLUMN($T64)),IFERROR(OFFSET('セット情報（サンプル）'!$N$2,MATCH($G69,BカートセットID入力!$I$4:$I$150,0),COLUMN()-COLUMN($T64)),IFERROR(OFFSET('セット情報（イレギュラーサンプル）'!$N$2,MATCH($G69,BカートセットID入力!$L$4:$L$150,0),COLUMN()-COLUMN($T64)),""))))</f>
        <v/>
      </c>
      <c r="AH69" s="53" t="str">
        <f ca="1">IFERROR(OFFSET('セット情報(宅配便）'!$P$2,MATCH($G69,BカートセットID入力!$C$4:$C$150,0),COLUMN()-COLUMN($T64)),IFERROR(OFFSET('セット情報(業務便）'!$P$2,MATCH($G69,BカートセットID入力!$F$4:$F$150,0),COLUMN()-COLUMN($T64)),IFERROR(OFFSET('セット情報（サンプル）'!$N$2,MATCH($G69,BカートセットID入力!$I$4:$I$150,0),COLUMN()-COLUMN($T64)),IFERROR(OFFSET('セット情報（イレギュラーサンプル）'!$N$2,MATCH($G69,BカートセットID入力!$L$4:$L$150,0),COLUMN()-COLUMN($T64)),""))))</f>
        <v/>
      </c>
      <c r="AI69" s="53" t="str">
        <f ca="1">IFERROR(OFFSET('セット情報(宅配便）'!$P$2,MATCH($G69,BカートセットID入力!$C$4:$C$150,0),COLUMN()-COLUMN($T64)),IFERROR(OFFSET('セット情報(業務便）'!$P$2,MATCH($G69,BカートセットID入力!$F$4:$F$150,0),COLUMN()-COLUMN($T64)),IFERROR(OFFSET('セット情報（サンプル）'!$N$2,MATCH($G69,BカートセットID入力!$I$4:$I$150,0),COLUMN()-COLUMN($T64)),IFERROR(OFFSET('セット情報（イレギュラーサンプル）'!$N$2,MATCH($G69,BカートセットID入力!$L$4:$L$150,0),COLUMN()-COLUMN($T64)),""))))</f>
        <v/>
      </c>
      <c r="AJ69" s="53" t="str">
        <f ca="1">IFERROR(OFFSET('セット情報(宅配便）'!$P$2,MATCH($G69,BカートセットID入力!$C$4:$C$150,0),COLUMN()-COLUMN($T64)),IFERROR(OFFSET('セット情報(業務便）'!$P$2,MATCH($G69,BカートセットID入力!$F$4:$F$150,0),COLUMN()-COLUMN($T64)),IFERROR(OFFSET('セット情報（サンプル）'!$N$2,MATCH($G69,BカートセットID入力!$I$4:$I$150,0),COLUMN()-COLUMN($T64)),IFERROR(OFFSET('セット情報（イレギュラーサンプル）'!$N$2,MATCH($G69,BカートセットID入力!$L$4:$L$150,0),COLUMN()-COLUMN($T64)),""))))</f>
        <v/>
      </c>
      <c r="AK69" s="53" t="str">
        <f ca="1">IFERROR(OFFSET('セット情報(宅配便）'!$P$2,MATCH($G69,BカートセットID入力!$C$4:$C$150,0),COLUMN()-COLUMN($T64)),IFERROR(OFFSET('セット情報(業務便）'!$P$2,MATCH($G69,BカートセットID入力!$F$4:$F$150,0),COLUMN()-COLUMN($T64)),IFERROR(OFFSET('セット情報（サンプル）'!$N$2,MATCH($G69,BカートセットID入力!$I$4:$I$150,0),COLUMN()-COLUMN($T64)),IFERROR(OFFSET('セット情報（イレギュラーサンプル）'!$N$2,MATCH($G69,BカートセットID入力!$L$4:$L$150,0),COLUMN()-COLUMN($T64)),""))))</f>
        <v/>
      </c>
      <c r="AL69" s="53" t="str">
        <f ca="1">IFERROR(OFFSET('セット情報(宅配便）'!$P$2,MATCH($G69,BカートセットID入力!$C$4:$C$150,0),COLUMN()-COLUMN($T64)),IFERROR(OFFSET('セット情報(業務便）'!$P$2,MATCH($G69,BカートセットID入力!$F$4:$F$150,0),COLUMN()-COLUMN($T64)),IFERROR(OFFSET('セット情報（サンプル）'!$N$2,MATCH($G69,BカートセットID入力!$I$4:$I$150,0),COLUMN()-COLUMN($T64)),IFERROR(OFFSET('セット情報（イレギュラーサンプル）'!$N$2,MATCH($G69,BカートセットID入力!$L$4:$L$150,0),COLUMN()-COLUMN($T64)),""))))</f>
        <v/>
      </c>
      <c r="AM69" s="53" t="str">
        <f ca="1">IFERROR(OFFSET('セット情報(宅配便）'!$P$2,MATCH($G69,BカートセットID入力!$C$4:$C$150,0),COLUMN()-COLUMN($T64)),IFERROR(OFFSET('セット情報(業務便）'!$P$2,MATCH($G69,BカートセットID入力!$F$4:$F$150,0),COLUMN()-COLUMN($T64)),IFERROR(OFFSET('セット情報（サンプル）'!$N$2,MATCH($G69,BカートセットID入力!$I$4:$I$150,0),COLUMN()-COLUMN($T64)),IFERROR(OFFSET('セット情報（イレギュラーサンプル）'!$N$2,MATCH($G69,BカートセットID入力!$L$4:$L$150,0),COLUMN()-COLUMN($T64)),""))))</f>
        <v/>
      </c>
      <c r="AN69" s="53" t="str">
        <f ca="1">IFERROR(OFFSET('セット情報(宅配便）'!$P$2,MATCH($G69,BカートセットID入力!$C$4:$C$150,0),COLUMN()-COLUMN($T64)),IFERROR(OFFSET('セット情報(業務便）'!$P$2,MATCH($G69,BカートセットID入力!$F$4:$F$150,0),COLUMN()-COLUMN($T64)),IFERROR(OFFSET('セット情報（サンプル）'!$N$2,MATCH($G69,BカートセットID入力!$I$4:$I$150,0),COLUMN()-COLUMN($T64)),IFERROR(OFFSET('セット情報（イレギュラーサンプル）'!$N$2,MATCH($G69,BカートセットID入力!$L$4:$L$150,0),COLUMN()-COLUMN($T64)),""))))</f>
        <v/>
      </c>
      <c r="AO69" s="53" t="str">
        <f ca="1">IFERROR(OFFSET('セット情報(宅配便）'!$P$2,MATCH($G69,BカートセットID入力!$C$4:$C$150,0),COLUMN()-COLUMN($T64)),IFERROR(OFFSET('セット情報(業務便）'!$P$2,MATCH($G69,BカートセットID入力!$F$4:$F$150,0),COLUMN()-COLUMN($T64)),IFERROR(OFFSET('セット情報（サンプル）'!$N$2,MATCH($G69,BカートセットID入力!$I$4:$I$150,0),COLUMN()-COLUMN($T64)),IFERROR(OFFSET('セット情報（イレギュラーサンプル）'!$N$2,MATCH($G69,BカートセットID入力!$L$4:$L$150,0),COLUMN()-COLUMN($T64)),""))))</f>
        <v/>
      </c>
      <c r="AP69" s="53" t="str">
        <f ca="1">IFERROR(OFFSET('セット情報(宅配便）'!$P$2,MATCH($G69,BカートセットID入力!$C$4:$C$150,0),COLUMN()-COLUMN($T64)),IFERROR(OFFSET('セット情報(業務便）'!$P$2,MATCH($G69,BカートセットID入力!$F$4:$F$150,0),COLUMN()-COLUMN($T64)),IFERROR(OFFSET('セット情報（サンプル）'!$N$2,MATCH($G69,BカートセットID入力!$I$4:$I$150,0),COLUMN()-COLUMN($T64)),IFERROR(OFFSET('セット情報（イレギュラーサンプル）'!$N$2,MATCH($G69,BカートセットID入力!$L$4:$L$150,0),COLUMN()-COLUMN($T64)),""))))</f>
        <v/>
      </c>
      <c r="AQ69" s="53" t="str">
        <f ca="1">IFERROR(OFFSET('セット情報(宅配便）'!$P$2,MATCH($G69,BカートセットID入力!$C$4:$C$150,0),COLUMN()-COLUMN($T64)),IFERROR(OFFSET('セット情報(業務便）'!$P$2,MATCH($G69,BカートセットID入力!$F$4:$F$150,0),COLUMN()-COLUMN($T64)),IFERROR(OFFSET('セット情報（サンプル）'!$N$2,MATCH($G69,BカートセットID入力!$I$4:$I$150,0),COLUMN()-COLUMN($T64)),IFERROR(OFFSET('セット情報（イレギュラーサンプル）'!$N$2,MATCH($G69,BカートセットID入力!$L$4:$L$150,0),COLUMN()-COLUMN($T64)),""))))</f>
        <v/>
      </c>
      <c r="AR69" s="53" t="str">
        <f ca="1">IFERROR(OFFSET('セット情報(宅配便）'!$P$2,MATCH($G69,BカートセットID入力!$C$4:$C$150,0),COLUMN()-COLUMN($T64)),IFERROR(OFFSET('セット情報(業務便）'!$P$2,MATCH($G69,BカートセットID入力!$F$4:$F$150,0),COLUMN()-COLUMN($T64)),IFERROR(OFFSET('セット情報（サンプル）'!$N$2,MATCH($G69,BカートセットID入力!$I$4:$I$150,0),COLUMN()-COLUMN($T64)),IFERROR(OFFSET('セット情報（イレギュラーサンプル）'!$N$2,MATCH($G69,BカートセットID入力!$L$4:$L$150,0),COLUMN()-COLUMN($T64)),""))))</f>
        <v/>
      </c>
      <c r="AS69" s="53" t="str">
        <f ca="1">IFERROR(OFFSET('セット情報(宅配便）'!$P$2,MATCH($G69,BカートセットID入力!$C$4:$C$150,0),COLUMN()-COLUMN($T64)),IFERROR(OFFSET('セット情報(業務便）'!$P$2,MATCH($G69,BカートセットID入力!$F$4:$F$150,0),COLUMN()-COLUMN($T64)),IFERROR(OFFSET('セット情報（サンプル）'!$N$2,MATCH($G69,BカートセットID入力!$I$4:$I$150,0),COLUMN()-COLUMN($T64)),IFERROR(OFFSET('セット情報（イレギュラーサンプル）'!$N$2,MATCH($G69,BカートセットID入力!$L$4:$L$150,0),COLUMN()-COLUMN($T64)),""))))</f>
        <v/>
      </c>
    </row>
    <row r="70" spans="1:45">
      <c r="A70" s="53" t="str">
        <f>IF(ISBLANK(現行セット情報CSV!A70),"",現行セット情報CSV!A70)</f>
        <v/>
      </c>
      <c r="B70" s="53" t="str">
        <f>IF(ISBLANK(現行セット情報CSV!B70),"",現行セット情報CSV!B70)</f>
        <v/>
      </c>
      <c r="C70" s="53" t="str">
        <f>IF(ISBLANK(現行セット情報CSV!C70),"",現行セット情報CSV!C70)</f>
        <v/>
      </c>
      <c r="D70" s="53" t="str">
        <f>IF(ISBLANK(現行セット情報CSV!D70),"",現行セット情報CSV!D70)</f>
        <v/>
      </c>
      <c r="E70" s="53" t="str">
        <f>IF(ISBLANK(現行セット情報CSV!E70),"",現行セット情報CSV!E70)</f>
        <v/>
      </c>
      <c r="F70" s="53" t="str">
        <f>IF(ISBLANK(現行セット情報CSV!F70),"",現行セット情報CSV!F70)</f>
        <v/>
      </c>
      <c r="G70" s="53" t="str">
        <f>IF(ISBLANK(現行セット情報CSV!G70),"",現行セット情報CSV!G70)</f>
        <v/>
      </c>
      <c r="H70" s="53" t="str">
        <f>IF(ISBLANK(現行セット情報CSV!H70),"",現行セット情報CSV!H70)</f>
        <v/>
      </c>
      <c r="I70" s="53" t="str">
        <f>IF(ISBLANK(現行セット情報CSV!I70),"",現行セット情報CSV!I70)</f>
        <v/>
      </c>
      <c r="J70" s="53" t="str">
        <f>IF(ISBLANK(現行セット情報CSV!J70),"",現行セット情報CSV!J70)</f>
        <v/>
      </c>
      <c r="K70" s="53" t="str">
        <f>IF(ISBLANK(現行セット情報CSV!K70),"",現行セット情報CSV!K70)</f>
        <v/>
      </c>
      <c r="L70" s="53" t="str">
        <f>IF(ISBLANK(現行セット情報CSV!L70),"",現行セット情報CSV!L70)</f>
        <v/>
      </c>
      <c r="M70" s="53" t="str">
        <f>IF(ISBLANK(現行セット情報CSV!M70),"",現行セット情報CSV!M70)</f>
        <v/>
      </c>
      <c r="N70" s="53" t="str">
        <f>IF(ISBLANK(現行セット情報CSV!N70),"",現行セット情報CSV!N70)</f>
        <v/>
      </c>
      <c r="O70" s="53" t="str">
        <f>IF(ISBLANK(現行セット情報CSV!O70),"",現行セット情報CSV!O70)</f>
        <v/>
      </c>
      <c r="P70" s="53" t="str">
        <f>IF(ISBLANK(現行セット情報CSV!P70),"",現行セット情報CSV!P70)</f>
        <v/>
      </c>
      <c r="Q70" s="53" t="str">
        <f>IF(ISBLANK(現行セット情報CSV!Q70),"",現行セット情報CSV!Q70)</f>
        <v/>
      </c>
      <c r="R70" s="53" t="str">
        <f>IF(ISBLANK(現行セット情報CSV!R70),"",現行セット情報CSV!R70)</f>
        <v/>
      </c>
      <c r="S70" s="53" t="str">
        <f>IF(ISBLANK(現行セット情報CSV!S70),"",現行セット情報CSV!S70)</f>
        <v/>
      </c>
      <c r="T70" s="53" t="str">
        <f ca="1">IFERROR(OFFSET('セット情報(宅配便）'!$P$2,MATCH($G70,BカートセットID入力!$C$4:$C$150,0),COLUMN()-COLUMN($T65)),IFERROR(OFFSET('セット情報(業務便）'!$P$2,MATCH($G70,BカートセットID入力!$F$4:$F$150,0),COLUMN()-COLUMN($T65)),IFERROR(OFFSET('セット情報（サンプル）'!$N$2,MATCH($G70,BカートセットID入力!$I$4:$I$150,0),COLUMN()-COLUMN($T65)),IFERROR(OFFSET('セット情報（イレギュラーサンプル）'!$N$2,MATCH($G70,BカートセットID入力!$L$4:$L$150,0),COLUMN()-COLUMN($T65)),""))))</f>
        <v/>
      </c>
      <c r="U70" s="53" t="str">
        <f ca="1">IFERROR(OFFSET('セット情報(宅配便）'!$P$2,MATCH($G70,BカートセットID入力!$C$4:$C$150,0),COLUMN()-COLUMN($T65)),IFERROR(OFFSET('セット情報(業務便）'!$P$2,MATCH($G70,BカートセットID入力!$F$4:$F$150,0),COLUMN()-COLUMN($T65)),IFERROR(OFFSET('セット情報（サンプル）'!$N$2,MATCH($G70,BカートセットID入力!$I$4:$I$150,0),COLUMN()-COLUMN($T65)),IFERROR(OFFSET('セット情報（イレギュラーサンプル）'!$N$2,MATCH($G70,BカートセットID入力!$L$4:$L$150,0),COLUMN()-COLUMN($T65)),""))))</f>
        <v/>
      </c>
      <c r="V70" s="53" t="str">
        <f ca="1">IFERROR(OFFSET('セット情報(宅配便）'!$P$2,MATCH($G70,BカートセットID入力!$C$4:$C$150,0),COLUMN()-COLUMN($T65)),IFERROR(OFFSET('セット情報(業務便）'!$P$2,MATCH($G70,BカートセットID入力!$F$4:$F$150,0),COLUMN()-COLUMN($T65)),IFERROR(OFFSET('セット情報（サンプル）'!$N$2,MATCH($G70,BカートセットID入力!$I$4:$I$150,0),COLUMN()-COLUMN($T65)),IFERROR(OFFSET('セット情報（イレギュラーサンプル）'!$N$2,MATCH($G70,BカートセットID入力!$L$4:$L$150,0),COLUMN()-COLUMN($T65)),""))))</f>
        <v/>
      </c>
      <c r="W70" s="53" t="str">
        <f ca="1">IFERROR(OFFSET('セット情報(宅配便）'!$P$2,MATCH($G70,BカートセットID入力!$C$4:$C$150,0),COLUMN()-COLUMN($T65)),IFERROR(OFFSET('セット情報(業務便）'!$P$2,MATCH($G70,BカートセットID入力!$F$4:$F$150,0),COLUMN()-COLUMN($T65)),IFERROR(OFFSET('セット情報（サンプル）'!$N$2,MATCH($G70,BカートセットID入力!$I$4:$I$150,0),COLUMN()-COLUMN($T65)),IFERROR(OFFSET('セット情報（イレギュラーサンプル）'!$N$2,MATCH($G70,BカートセットID入力!$L$4:$L$150,0),COLUMN()-COLUMN($T65)),""))))</f>
        <v/>
      </c>
      <c r="X70" s="53" t="str">
        <f ca="1">IFERROR(OFFSET('セット情報(宅配便）'!$P$2,MATCH($G70,BカートセットID入力!$C$4:$C$150,0),COLUMN()-COLUMN($T65)),IFERROR(OFFSET('セット情報(業務便）'!$P$2,MATCH($G70,BカートセットID入力!$F$4:$F$150,0),COLUMN()-COLUMN($T65)),IFERROR(OFFSET('セット情報（サンプル）'!$N$2,MATCH($G70,BカートセットID入力!$I$4:$I$150,0),COLUMN()-COLUMN($T65)),IFERROR(OFFSET('セット情報（イレギュラーサンプル）'!$N$2,MATCH($G70,BカートセットID入力!$L$4:$L$150,0),COLUMN()-COLUMN($T65)),""))))</f>
        <v/>
      </c>
      <c r="Y70" s="53" t="str">
        <f ca="1">IFERROR(OFFSET('セット情報(宅配便）'!$P$2,MATCH($G70,BカートセットID入力!$C$4:$C$150,0),COLUMN()-COLUMN($T65)),IFERROR(OFFSET('セット情報(業務便）'!$P$2,MATCH($G70,BカートセットID入力!$F$4:$F$150,0),COLUMN()-COLUMN($T65)),IFERROR(OFFSET('セット情報（サンプル）'!$N$2,MATCH($G70,BカートセットID入力!$I$4:$I$150,0),COLUMN()-COLUMN($T65)),IFERROR(OFFSET('セット情報（イレギュラーサンプル）'!$N$2,MATCH($G70,BカートセットID入力!$L$4:$L$150,0),COLUMN()-COLUMN($T65)),""))))</f>
        <v/>
      </c>
      <c r="Z70" s="53" t="str">
        <f ca="1">IFERROR(OFFSET('セット情報(宅配便）'!$P$2,MATCH($G70,BカートセットID入力!$C$4:$C$150,0),COLUMN()-COLUMN($T65)),IFERROR(OFFSET('セット情報(業務便）'!$P$2,MATCH($G70,BカートセットID入力!$F$4:$F$150,0),COLUMN()-COLUMN($T65)),IFERROR(OFFSET('セット情報（サンプル）'!$N$2,MATCH($G70,BカートセットID入力!$I$4:$I$150,0),COLUMN()-COLUMN($T65)),IFERROR(OFFSET('セット情報（イレギュラーサンプル）'!$N$2,MATCH($G70,BカートセットID入力!$L$4:$L$150,0),COLUMN()-COLUMN($T65)),""))))</f>
        <v/>
      </c>
      <c r="AA70" s="53" t="str">
        <f ca="1">IFERROR(OFFSET('セット情報(宅配便）'!$P$2,MATCH($G70,BカートセットID入力!$C$4:$C$150,0),COLUMN()-COLUMN($T65)),IFERROR(OFFSET('セット情報(業務便）'!$P$2,MATCH($G70,BカートセットID入力!$F$4:$F$150,0),COLUMN()-COLUMN($T65)),IFERROR(OFFSET('セット情報（サンプル）'!$N$2,MATCH($G70,BカートセットID入力!$I$4:$I$150,0),COLUMN()-COLUMN($T65)),IFERROR(OFFSET('セット情報（イレギュラーサンプル）'!$N$2,MATCH($G70,BカートセットID入力!$L$4:$L$150,0),COLUMN()-COLUMN($T65)),""))))</f>
        <v/>
      </c>
      <c r="AB70" s="53" t="str">
        <f ca="1">IFERROR(OFFSET('セット情報(宅配便）'!$P$2,MATCH($G70,BカートセットID入力!$C$4:$C$150,0),COLUMN()-COLUMN($T65)),IFERROR(OFFSET('セット情報(業務便）'!$P$2,MATCH($G70,BカートセットID入力!$F$4:$F$150,0),COLUMN()-COLUMN($T65)),IFERROR(OFFSET('セット情報（サンプル）'!$N$2,MATCH($G70,BカートセットID入力!$I$4:$I$150,0),COLUMN()-COLUMN($T65)),IFERROR(OFFSET('セット情報（イレギュラーサンプル）'!$N$2,MATCH($G70,BカートセットID入力!$L$4:$L$150,0),COLUMN()-COLUMN($T65)),""))))</f>
        <v/>
      </c>
      <c r="AC70" s="53" t="str">
        <f ca="1">IFERROR(OFFSET('セット情報(宅配便）'!$P$2,MATCH($G70,BカートセットID入力!$C$4:$C$150,0),COLUMN()-COLUMN($T65)),IFERROR(OFFSET('セット情報(業務便）'!$P$2,MATCH($G70,BカートセットID入力!$F$4:$F$150,0),COLUMN()-COLUMN($T65)),IFERROR(OFFSET('セット情報（サンプル）'!$N$2,MATCH($G70,BカートセットID入力!$I$4:$I$150,0),COLUMN()-COLUMN($T65)),IFERROR(OFFSET('セット情報（イレギュラーサンプル）'!$N$2,MATCH($G70,BカートセットID入力!$L$4:$L$150,0),COLUMN()-COLUMN($T65)),""))))</f>
        <v/>
      </c>
      <c r="AD70" s="53" t="str">
        <f ca="1">IFERROR(OFFSET('セット情報(宅配便）'!$P$2,MATCH($G70,BカートセットID入力!$C$4:$C$150,0),COLUMN()-COLUMN($T65)),IFERROR(OFFSET('セット情報(業務便）'!$P$2,MATCH($G70,BカートセットID入力!$F$4:$F$150,0),COLUMN()-COLUMN($T65)),IFERROR(OFFSET('セット情報（サンプル）'!$N$2,MATCH($G70,BカートセットID入力!$I$4:$I$150,0),COLUMN()-COLUMN($T65)),IFERROR(OFFSET('セット情報（イレギュラーサンプル）'!$N$2,MATCH($G70,BカートセットID入力!$L$4:$L$150,0),COLUMN()-COLUMN($T65)),""))))</f>
        <v/>
      </c>
      <c r="AE70" s="53" t="str">
        <f ca="1">IFERROR(OFFSET('セット情報(宅配便）'!$P$2,MATCH($G70,BカートセットID入力!$C$4:$C$150,0),COLUMN()-COLUMN($T65)),IFERROR(OFFSET('セット情報(業務便）'!$P$2,MATCH($G70,BカートセットID入力!$F$4:$F$150,0),COLUMN()-COLUMN($T65)),IFERROR(OFFSET('セット情報（サンプル）'!$N$2,MATCH($G70,BカートセットID入力!$I$4:$I$150,0),COLUMN()-COLUMN($T65)),IFERROR(OFFSET('セット情報（イレギュラーサンプル）'!$N$2,MATCH($G70,BカートセットID入力!$L$4:$L$150,0),COLUMN()-COLUMN($T65)),""))))</f>
        <v/>
      </c>
      <c r="AF70" s="53" t="str">
        <f ca="1">IFERROR(OFFSET('セット情報(宅配便）'!$P$2,MATCH($G70,BカートセットID入力!$C$4:$C$150,0),COLUMN()-COLUMN($T65)),IFERROR(OFFSET('セット情報(業務便）'!$P$2,MATCH($G70,BカートセットID入力!$F$4:$F$150,0),COLUMN()-COLUMN($T65)),IFERROR(OFFSET('セット情報（サンプル）'!$N$2,MATCH($G70,BカートセットID入力!$I$4:$I$150,0),COLUMN()-COLUMN($T65)),IFERROR(OFFSET('セット情報（イレギュラーサンプル）'!$N$2,MATCH($G70,BカートセットID入力!$L$4:$L$150,0),COLUMN()-COLUMN($T65)),""))))</f>
        <v/>
      </c>
      <c r="AG70" s="53" t="str">
        <f ca="1">IFERROR(OFFSET('セット情報(宅配便）'!$P$2,MATCH($G70,BカートセットID入力!$C$4:$C$150,0),COLUMN()-COLUMN($T65)),IFERROR(OFFSET('セット情報(業務便）'!$P$2,MATCH($G70,BカートセットID入力!$F$4:$F$150,0),COLUMN()-COLUMN($T65)),IFERROR(OFFSET('セット情報（サンプル）'!$N$2,MATCH($G70,BカートセットID入力!$I$4:$I$150,0),COLUMN()-COLUMN($T65)),IFERROR(OFFSET('セット情報（イレギュラーサンプル）'!$N$2,MATCH($G70,BカートセットID入力!$L$4:$L$150,0),COLUMN()-COLUMN($T65)),""))))</f>
        <v/>
      </c>
      <c r="AH70" s="53" t="str">
        <f ca="1">IFERROR(OFFSET('セット情報(宅配便）'!$P$2,MATCH($G70,BカートセットID入力!$C$4:$C$150,0),COLUMN()-COLUMN($T65)),IFERROR(OFFSET('セット情報(業務便）'!$P$2,MATCH($G70,BカートセットID入力!$F$4:$F$150,0),COLUMN()-COLUMN($T65)),IFERROR(OFFSET('セット情報（サンプル）'!$N$2,MATCH($G70,BカートセットID入力!$I$4:$I$150,0),COLUMN()-COLUMN($T65)),IFERROR(OFFSET('セット情報（イレギュラーサンプル）'!$N$2,MATCH($G70,BカートセットID入力!$L$4:$L$150,0),COLUMN()-COLUMN($T65)),""))))</f>
        <v/>
      </c>
      <c r="AI70" s="53" t="str">
        <f ca="1">IFERROR(OFFSET('セット情報(宅配便）'!$P$2,MATCH($G70,BカートセットID入力!$C$4:$C$150,0),COLUMN()-COLUMN($T65)),IFERROR(OFFSET('セット情報(業務便）'!$P$2,MATCH($G70,BカートセットID入力!$F$4:$F$150,0),COLUMN()-COLUMN($T65)),IFERROR(OFFSET('セット情報（サンプル）'!$N$2,MATCH($G70,BカートセットID入力!$I$4:$I$150,0),COLUMN()-COLUMN($T65)),IFERROR(OFFSET('セット情報（イレギュラーサンプル）'!$N$2,MATCH($G70,BカートセットID入力!$L$4:$L$150,0),COLUMN()-COLUMN($T65)),""))))</f>
        <v/>
      </c>
      <c r="AJ70" s="53" t="str">
        <f ca="1">IFERROR(OFFSET('セット情報(宅配便）'!$P$2,MATCH($G70,BカートセットID入力!$C$4:$C$150,0),COLUMN()-COLUMN($T65)),IFERROR(OFFSET('セット情報(業務便）'!$P$2,MATCH($G70,BカートセットID入力!$F$4:$F$150,0),COLUMN()-COLUMN($T65)),IFERROR(OFFSET('セット情報（サンプル）'!$N$2,MATCH($G70,BカートセットID入力!$I$4:$I$150,0),COLUMN()-COLUMN($T65)),IFERROR(OFFSET('セット情報（イレギュラーサンプル）'!$N$2,MATCH($G70,BカートセットID入力!$L$4:$L$150,0),COLUMN()-COLUMN($T65)),""))))</f>
        <v/>
      </c>
      <c r="AK70" s="53" t="str">
        <f ca="1">IFERROR(OFFSET('セット情報(宅配便）'!$P$2,MATCH($G70,BカートセットID入力!$C$4:$C$150,0),COLUMN()-COLUMN($T65)),IFERROR(OFFSET('セット情報(業務便）'!$P$2,MATCH($G70,BカートセットID入力!$F$4:$F$150,0),COLUMN()-COLUMN($T65)),IFERROR(OFFSET('セット情報（サンプル）'!$N$2,MATCH($G70,BカートセットID入力!$I$4:$I$150,0),COLUMN()-COLUMN($T65)),IFERROR(OFFSET('セット情報（イレギュラーサンプル）'!$N$2,MATCH($G70,BカートセットID入力!$L$4:$L$150,0),COLUMN()-COLUMN($T65)),""))))</f>
        <v/>
      </c>
      <c r="AL70" s="53" t="str">
        <f ca="1">IFERROR(OFFSET('セット情報(宅配便）'!$P$2,MATCH($G70,BカートセットID入力!$C$4:$C$150,0),COLUMN()-COLUMN($T65)),IFERROR(OFFSET('セット情報(業務便）'!$P$2,MATCH($G70,BカートセットID入力!$F$4:$F$150,0),COLUMN()-COLUMN($T65)),IFERROR(OFFSET('セット情報（サンプル）'!$N$2,MATCH($G70,BカートセットID入力!$I$4:$I$150,0),COLUMN()-COLUMN($T65)),IFERROR(OFFSET('セット情報（イレギュラーサンプル）'!$N$2,MATCH($G70,BカートセットID入力!$L$4:$L$150,0),COLUMN()-COLUMN($T65)),""))))</f>
        <v/>
      </c>
      <c r="AM70" s="53" t="str">
        <f ca="1">IFERROR(OFFSET('セット情報(宅配便）'!$P$2,MATCH($G70,BカートセットID入力!$C$4:$C$150,0),COLUMN()-COLUMN($T65)),IFERROR(OFFSET('セット情報(業務便）'!$P$2,MATCH($G70,BカートセットID入力!$F$4:$F$150,0),COLUMN()-COLUMN($T65)),IFERROR(OFFSET('セット情報（サンプル）'!$N$2,MATCH($G70,BカートセットID入力!$I$4:$I$150,0),COLUMN()-COLUMN($T65)),IFERROR(OFFSET('セット情報（イレギュラーサンプル）'!$N$2,MATCH($G70,BカートセットID入力!$L$4:$L$150,0),COLUMN()-COLUMN($T65)),""))))</f>
        <v/>
      </c>
      <c r="AN70" s="53" t="str">
        <f ca="1">IFERROR(OFFSET('セット情報(宅配便）'!$P$2,MATCH($G70,BカートセットID入力!$C$4:$C$150,0),COLUMN()-COLUMN($T65)),IFERROR(OFFSET('セット情報(業務便）'!$P$2,MATCH($G70,BカートセットID入力!$F$4:$F$150,0),COLUMN()-COLUMN($T65)),IFERROR(OFFSET('セット情報（サンプル）'!$N$2,MATCH($G70,BカートセットID入力!$I$4:$I$150,0),COLUMN()-COLUMN($T65)),IFERROR(OFFSET('セット情報（イレギュラーサンプル）'!$N$2,MATCH($G70,BカートセットID入力!$L$4:$L$150,0),COLUMN()-COLUMN($T65)),""))))</f>
        <v/>
      </c>
      <c r="AO70" s="53" t="str">
        <f ca="1">IFERROR(OFFSET('セット情報(宅配便）'!$P$2,MATCH($G70,BカートセットID入力!$C$4:$C$150,0),COLUMN()-COLUMN($T65)),IFERROR(OFFSET('セット情報(業務便）'!$P$2,MATCH($G70,BカートセットID入力!$F$4:$F$150,0),COLUMN()-COLUMN($T65)),IFERROR(OFFSET('セット情報（サンプル）'!$N$2,MATCH($G70,BカートセットID入力!$I$4:$I$150,0),COLUMN()-COLUMN($T65)),IFERROR(OFFSET('セット情報（イレギュラーサンプル）'!$N$2,MATCH($G70,BカートセットID入力!$L$4:$L$150,0),COLUMN()-COLUMN($T65)),""))))</f>
        <v/>
      </c>
      <c r="AP70" s="53" t="str">
        <f ca="1">IFERROR(OFFSET('セット情報(宅配便）'!$P$2,MATCH($G70,BカートセットID入力!$C$4:$C$150,0),COLUMN()-COLUMN($T65)),IFERROR(OFFSET('セット情報(業務便）'!$P$2,MATCH($G70,BカートセットID入力!$F$4:$F$150,0),COLUMN()-COLUMN($T65)),IFERROR(OFFSET('セット情報（サンプル）'!$N$2,MATCH($G70,BカートセットID入力!$I$4:$I$150,0),COLUMN()-COLUMN($T65)),IFERROR(OFFSET('セット情報（イレギュラーサンプル）'!$N$2,MATCH($G70,BカートセットID入力!$L$4:$L$150,0),COLUMN()-COLUMN($T65)),""))))</f>
        <v/>
      </c>
      <c r="AQ70" s="53" t="str">
        <f ca="1">IFERROR(OFFSET('セット情報(宅配便）'!$P$2,MATCH($G70,BカートセットID入力!$C$4:$C$150,0),COLUMN()-COLUMN($T65)),IFERROR(OFFSET('セット情報(業務便）'!$P$2,MATCH($G70,BカートセットID入力!$F$4:$F$150,0),COLUMN()-COLUMN($T65)),IFERROR(OFFSET('セット情報（サンプル）'!$N$2,MATCH($G70,BカートセットID入力!$I$4:$I$150,0),COLUMN()-COLUMN($T65)),IFERROR(OFFSET('セット情報（イレギュラーサンプル）'!$N$2,MATCH($G70,BカートセットID入力!$L$4:$L$150,0),COLUMN()-COLUMN($T65)),""))))</f>
        <v/>
      </c>
      <c r="AR70" s="53" t="str">
        <f ca="1">IFERROR(OFFSET('セット情報(宅配便）'!$P$2,MATCH($G70,BカートセットID入力!$C$4:$C$150,0),COLUMN()-COLUMN($T65)),IFERROR(OFFSET('セット情報(業務便）'!$P$2,MATCH($G70,BカートセットID入力!$F$4:$F$150,0),COLUMN()-COLUMN($T65)),IFERROR(OFFSET('セット情報（サンプル）'!$N$2,MATCH($G70,BカートセットID入力!$I$4:$I$150,0),COLUMN()-COLUMN($T65)),IFERROR(OFFSET('セット情報（イレギュラーサンプル）'!$N$2,MATCH($G70,BカートセットID入力!$L$4:$L$150,0),COLUMN()-COLUMN($T65)),""))))</f>
        <v/>
      </c>
      <c r="AS70" s="53" t="str">
        <f ca="1">IFERROR(OFFSET('セット情報(宅配便）'!$P$2,MATCH($G70,BカートセットID入力!$C$4:$C$150,0),COLUMN()-COLUMN($T65)),IFERROR(OFFSET('セット情報(業務便）'!$P$2,MATCH($G70,BカートセットID入力!$F$4:$F$150,0),COLUMN()-COLUMN($T65)),IFERROR(OFFSET('セット情報（サンプル）'!$N$2,MATCH($G70,BカートセットID入力!$I$4:$I$150,0),COLUMN()-COLUMN($T65)),IFERROR(OFFSET('セット情報（イレギュラーサンプル）'!$N$2,MATCH($G70,BカートセットID入力!$L$4:$L$150,0),COLUMN()-COLUMN($T65)),""))))</f>
        <v/>
      </c>
    </row>
    <row r="71" spans="1:45">
      <c r="A71" s="53" t="str">
        <f>IF(ISBLANK(現行セット情報CSV!A71),"",現行セット情報CSV!A71)</f>
        <v/>
      </c>
      <c r="B71" s="53" t="str">
        <f>IF(ISBLANK(現行セット情報CSV!B71),"",現行セット情報CSV!B71)</f>
        <v/>
      </c>
      <c r="C71" s="53" t="str">
        <f>IF(ISBLANK(現行セット情報CSV!C71),"",現行セット情報CSV!C71)</f>
        <v/>
      </c>
      <c r="D71" s="53" t="str">
        <f>IF(ISBLANK(現行セット情報CSV!D71),"",現行セット情報CSV!D71)</f>
        <v/>
      </c>
      <c r="E71" s="53" t="str">
        <f>IF(ISBLANK(現行セット情報CSV!E71),"",現行セット情報CSV!E71)</f>
        <v/>
      </c>
      <c r="F71" s="53" t="str">
        <f>IF(ISBLANK(現行セット情報CSV!F71),"",現行セット情報CSV!F71)</f>
        <v/>
      </c>
      <c r="G71" s="53" t="str">
        <f>IF(ISBLANK(現行セット情報CSV!G71),"",現行セット情報CSV!G71)</f>
        <v/>
      </c>
      <c r="H71" s="53" t="str">
        <f>IF(ISBLANK(現行セット情報CSV!H71),"",現行セット情報CSV!H71)</f>
        <v/>
      </c>
      <c r="I71" s="53" t="str">
        <f>IF(ISBLANK(現行セット情報CSV!I71),"",現行セット情報CSV!I71)</f>
        <v/>
      </c>
      <c r="J71" s="53" t="str">
        <f>IF(ISBLANK(現行セット情報CSV!J71),"",現行セット情報CSV!J71)</f>
        <v/>
      </c>
      <c r="K71" s="53" t="str">
        <f>IF(ISBLANK(現行セット情報CSV!K71),"",現行セット情報CSV!K71)</f>
        <v/>
      </c>
      <c r="L71" s="53" t="str">
        <f>IF(ISBLANK(現行セット情報CSV!L71),"",現行セット情報CSV!L71)</f>
        <v/>
      </c>
      <c r="M71" s="53" t="str">
        <f>IF(ISBLANK(現行セット情報CSV!M71),"",現行セット情報CSV!M71)</f>
        <v/>
      </c>
      <c r="N71" s="53" t="str">
        <f>IF(ISBLANK(現行セット情報CSV!N71),"",現行セット情報CSV!N71)</f>
        <v/>
      </c>
      <c r="O71" s="53" t="str">
        <f>IF(ISBLANK(現行セット情報CSV!O71),"",現行セット情報CSV!O71)</f>
        <v/>
      </c>
      <c r="P71" s="53" t="str">
        <f>IF(ISBLANK(現行セット情報CSV!P71),"",現行セット情報CSV!P71)</f>
        <v/>
      </c>
      <c r="Q71" s="53" t="str">
        <f>IF(ISBLANK(現行セット情報CSV!Q71),"",現行セット情報CSV!Q71)</f>
        <v/>
      </c>
      <c r="R71" s="53" t="str">
        <f>IF(ISBLANK(現行セット情報CSV!R71),"",現行セット情報CSV!R71)</f>
        <v/>
      </c>
      <c r="S71" s="53" t="str">
        <f>IF(ISBLANK(現行セット情報CSV!S71),"",現行セット情報CSV!S71)</f>
        <v/>
      </c>
      <c r="T71" s="53" t="str">
        <f ca="1">IFERROR(OFFSET('セット情報(宅配便）'!$P$2,MATCH($G71,BカートセットID入力!$C$4:$C$150,0),COLUMN()-COLUMN($T66)),IFERROR(OFFSET('セット情報(業務便）'!$P$2,MATCH($G71,BカートセットID入力!$F$4:$F$150,0),COLUMN()-COLUMN($T66)),IFERROR(OFFSET('セット情報（サンプル）'!$N$2,MATCH($G71,BカートセットID入力!$I$4:$I$150,0),COLUMN()-COLUMN($T66)),IFERROR(OFFSET('セット情報（イレギュラーサンプル）'!$N$2,MATCH($G71,BカートセットID入力!$L$4:$L$150,0),COLUMN()-COLUMN($T66)),""))))</f>
        <v/>
      </c>
      <c r="U71" s="53" t="str">
        <f ca="1">IFERROR(OFFSET('セット情報(宅配便）'!$P$2,MATCH($G71,BカートセットID入力!$C$4:$C$150,0),COLUMN()-COLUMN($T66)),IFERROR(OFFSET('セット情報(業務便）'!$P$2,MATCH($G71,BカートセットID入力!$F$4:$F$150,0),COLUMN()-COLUMN($T66)),IFERROR(OFFSET('セット情報（サンプル）'!$N$2,MATCH($G71,BカートセットID入力!$I$4:$I$150,0),COLUMN()-COLUMN($T66)),IFERROR(OFFSET('セット情報（イレギュラーサンプル）'!$N$2,MATCH($G71,BカートセットID入力!$L$4:$L$150,0),COLUMN()-COLUMN($T66)),""))))</f>
        <v/>
      </c>
      <c r="V71" s="53" t="str">
        <f ca="1">IFERROR(OFFSET('セット情報(宅配便）'!$P$2,MATCH($G71,BカートセットID入力!$C$4:$C$150,0),COLUMN()-COLUMN($T66)),IFERROR(OFFSET('セット情報(業務便）'!$P$2,MATCH($G71,BカートセットID入力!$F$4:$F$150,0),COLUMN()-COLUMN($T66)),IFERROR(OFFSET('セット情報（サンプル）'!$N$2,MATCH($G71,BカートセットID入力!$I$4:$I$150,0),COLUMN()-COLUMN($T66)),IFERROR(OFFSET('セット情報（イレギュラーサンプル）'!$N$2,MATCH($G71,BカートセットID入力!$L$4:$L$150,0),COLUMN()-COLUMN($T66)),""))))</f>
        <v/>
      </c>
      <c r="W71" s="53" t="str">
        <f ca="1">IFERROR(OFFSET('セット情報(宅配便）'!$P$2,MATCH($G71,BカートセットID入力!$C$4:$C$150,0),COLUMN()-COLUMN($T66)),IFERROR(OFFSET('セット情報(業務便）'!$P$2,MATCH($G71,BカートセットID入力!$F$4:$F$150,0),COLUMN()-COLUMN($T66)),IFERROR(OFFSET('セット情報（サンプル）'!$N$2,MATCH($G71,BカートセットID入力!$I$4:$I$150,0),COLUMN()-COLUMN($T66)),IFERROR(OFFSET('セット情報（イレギュラーサンプル）'!$N$2,MATCH($G71,BカートセットID入力!$L$4:$L$150,0),COLUMN()-COLUMN($T66)),""))))</f>
        <v/>
      </c>
      <c r="X71" s="53" t="str">
        <f ca="1">IFERROR(OFFSET('セット情報(宅配便）'!$P$2,MATCH($G71,BカートセットID入力!$C$4:$C$150,0),COLUMN()-COLUMN($T66)),IFERROR(OFFSET('セット情報(業務便）'!$P$2,MATCH($G71,BカートセットID入力!$F$4:$F$150,0),COLUMN()-COLUMN($T66)),IFERROR(OFFSET('セット情報（サンプル）'!$N$2,MATCH($G71,BカートセットID入力!$I$4:$I$150,0),COLUMN()-COLUMN($T66)),IFERROR(OFFSET('セット情報（イレギュラーサンプル）'!$N$2,MATCH($G71,BカートセットID入力!$L$4:$L$150,0),COLUMN()-COLUMN($T66)),""))))</f>
        <v/>
      </c>
      <c r="Y71" s="53" t="str">
        <f ca="1">IFERROR(OFFSET('セット情報(宅配便）'!$P$2,MATCH($G71,BカートセットID入力!$C$4:$C$150,0),COLUMN()-COLUMN($T66)),IFERROR(OFFSET('セット情報(業務便）'!$P$2,MATCH($G71,BカートセットID入力!$F$4:$F$150,0),COLUMN()-COLUMN($T66)),IFERROR(OFFSET('セット情報（サンプル）'!$N$2,MATCH($G71,BカートセットID入力!$I$4:$I$150,0),COLUMN()-COLUMN($T66)),IFERROR(OFFSET('セット情報（イレギュラーサンプル）'!$N$2,MATCH($G71,BカートセットID入力!$L$4:$L$150,0),COLUMN()-COLUMN($T66)),""))))</f>
        <v/>
      </c>
      <c r="Z71" s="53" t="str">
        <f ca="1">IFERROR(OFFSET('セット情報(宅配便）'!$P$2,MATCH($G71,BカートセットID入力!$C$4:$C$150,0),COLUMN()-COLUMN($T66)),IFERROR(OFFSET('セット情報(業務便）'!$P$2,MATCH($G71,BカートセットID入力!$F$4:$F$150,0),COLUMN()-COLUMN($T66)),IFERROR(OFFSET('セット情報（サンプル）'!$N$2,MATCH($G71,BカートセットID入力!$I$4:$I$150,0),COLUMN()-COLUMN($T66)),IFERROR(OFFSET('セット情報（イレギュラーサンプル）'!$N$2,MATCH($G71,BカートセットID入力!$L$4:$L$150,0),COLUMN()-COLUMN($T66)),""))))</f>
        <v/>
      </c>
      <c r="AA71" s="53" t="str">
        <f ca="1">IFERROR(OFFSET('セット情報(宅配便）'!$P$2,MATCH($G71,BカートセットID入力!$C$4:$C$150,0),COLUMN()-COLUMN($T66)),IFERROR(OFFSET('セット情報(業務便）'!$P$2,MATCH($G71,BカートセットID入力!$F$4:$F$150,0),COLUMN()-COLUMN($T66)),IFERROR(OFFSET('セット情報（サンプル）'!$N$2,MATCH($G71,BカートセットID入力!$I$4:$I$150,0),COLUMN()-COLUMN($T66)),IFERROR(OFFSET('セット情報（イレギュラーサンプル）'!$N$2,MATCH($G71,BカートセットID入力!$L$4:$L$150,0),COLUMN()-COLUMN($T66)),""))))</f>
        <v/>
      </c>
      <c r="AB71" s="53" t="str">
        <f ca="1">IFERROR(OFFSET('セット情報(宅配便）'!$P$2,MATCH($G71,BカートセットID入力!$C$4:$C$150,0),COLUMN()-COLUMN($T66)),IFERROR(OFFSET('セット情報(業務便）'!$P$2,MATCH($G71,BカートセットID入力!$F$4:$F$150,0),COLUMN()-COLUMN($T66)),IFERROR(OFFSET('セット情報（サンプル）'!$N$2,MATCH($G71,BカートセットID入力!$I$4:$I$150,0),COLUMN()-COLUMN($T66)),IFERROR(OFFSET('セット情報（イレギュラーサンプル）'!$N$2,MATCH($G71,BカートセットID入力!$L$4:$L$150,0),COLUMN()-COLUMN($T66)),""))))</f>
        <v/>
      </c>
      <c r="AC71" s="53" t="str">
        <f ca="1">IFERROR(OFFSET('セット情報(宅配便）'!$P$2,MATCH($G71,BカートセットID入力!$C$4:$C$150,0),COLUMN()-COLUMN($T66)),IFERROR(OFFSET('セット情報(業務便）'!$P$2,MATCH($G71,BカートセットID入力!$F$4:$F$150,0),COLUMN()-COLUMN($T66)),IFERROR(OFFSET('セット情報（サンプル）'!$N$2,MATCH($G71,BカートセットID入力!$I$4:$I$150,0),COLUMN()-COLUMN($T66)),IFERROR(OFFSET('セット情報（イレギュラーサンプル）'!$N$2,MATCH($G71,BカートセットID入力!$L$4:$L$150,0),COLUMN()-COLUMN($T66)),""))))</f>
        <v/>
      </c>
      <c r="AD71" s="53" t="str">
        <f ca="1">IFERROR(OFFSET('セット情報(宅配便）'!$P$2,MATCH($G71,BカートセットID入力!$C$4:$C$150,0),COLUMN()-COLUMN($T66)),IFERROR(OFFSET('セット情報(業務便）'!$P$2,MATCH($G71,BカートセットID入力!$F$4:$F$150,0),COLUMN()-COLUMN($T66)),IFERROR(OFFSET('セット情報（サンプル）'!$N$2,MATCH($G71,BカートセットID入力!$I$4:$I$150,0),COLUMN()-COLUMN($T66)),IFERROR(OFFSET('セット情報（イレギュラーサンプル）'!$N$2,MATCH($G71,BカートセットID入力!$L$4:$L$150,0),COLUMN()-COLUMN($T66)),""))))</f>
        <v/>
      </c>
      <c r="AE71" s="53" t="str">
        <f ca="1">IFERROR(OFFSET('セット情報(宅配便）'!$P$2,MATCH($G71,BカートセットID入力!$C$4:$C$150,0),COLUMN()-COLUMN($T66)),IFERROR(OFFSET('セット情報(業務便）'!$P$2,MATCH($G71,BカートセットID入力!$F$4:$F$150,0),COLUMN()-COLUMN($T66)),IFERROR(OFFSET('セット情報（サンプル）'!$N$2,MATCH($G71,BカートセットID入力!$I$4:$I$150,0),COLUMN()-COLUMN($T66)),IFERROR(OFFSET('セット情報（イレギュラーサンプル）'!$N$2,MATCH($G71,BカートセットID入力!$L$4:$L$150,0),COLUMN()-COLUMN($T66)),""))))</f>
        <v/>
      </c>
      <c r="AF71" s="53" t="str">
        <f ca="1">IFERROR(OFFSET('セット情報(宅配便）'!$P$2,MATCH($G71,BカートセットID入力!$C$4:$C$150,0),COLUMN()-COLUMN($T66)),IFERROR(OFFSET('セット情報(業務便）'!$P$2,MATCH($G71,BカートセットID入力!$F$4:$F$150,0),COLUMN()-COLUMN($T66)),IFERROR(OFFSET('セット情報（サンプル）'!$N$2,MATCH($G71,BカートセットID入力!$I$4:$I$150,0),COLUMN()-COLUMN($T66)),IFERROR(OFFSET('セット情報（イレギュラーサンプル）'!$N$2,MATCH($G71,BカートセットID入力!$L$4:$L$150,0),COLUMN()-COLUMN($T66)),""))))</f>
        <v/>
      </c>
      <c r="AG71" s="53" t="str">
        <f ca="1">IFERROR(OFFSET('セット情報(宅配便）'!$P$2,MATCH($G71,BカートセットID入力!$C$4:$C$150,0),COLUMN()-COLUMN($T66)),IFERROR(OFFSET('セット情報(業務便）'!$P$2,MATCH($G71,BカートセットID入力!$F$4:$F$150,0),COLUMN()-COLUMN($T66)),IFERROR(OFFSET('セット情報（サンプル）'!$N$2,MATCH($G71,BカートセットID入力!$I$4:$I$150,0),COLUMN()-COLUMN($T66)),IFERROR(OFFSET('セット情報（イレギュラーサンプル）'!$N$2,MATCH($G71,BカートセットID入力!$L$4:$L$150,0),COLUMN()-COLUMN($T66)),""))))</f>
        <v/>
      </c>
      <c r="AH71" s="53" t="str">
        <f ca="1">IFERROR(OFFSET('セット情報(宅配便）'!$P$2,MATCH($G71,BカートセットID入力!$C$4:$C$150,0),COLUMN()-COLUMN($T66)),IFERROR(OFFSET('セット情報(業務便）'!$P$2,MATCH($G71,BカートセットID入力!$F$4:$F$150,0),COLUMN()-COLUMN($T66)),IFERROR(OFFSET('セット情報（サンプル）'!$N$2,MATCH($G71,BカートセットID入力!$I$4:$I$150,0),COLUMN()-COLUMN($T66)),IFERROR(OFFSET('セット情報（イレギュラーサンプル）'!$N$2,MATCH($G71,BカートセットID入力!$L$4:$L$150,0),COLUMN()-COLUMN($T66)),""))))</f>
        <v/>
      </c>
      <c r="AI71" s="53" t="str">
        <f ca="1">IFERROR(OFFSET('セット情報(宅配便）'!$P$2,MATCH($G71,BカートセットID入力!$C$4:$C$150,0),COLUMN()-COLUMN($T66)),IFERROR(OFFSET('セット情報(業務便）'!$P$2,MATCH($G71,BカートセットID入力!$F$4:$F$150,0),COLUMN()-COLUMN($T66)),IFERROR(OFFSET('セット情報（サンプル）'!$N$2,MATCH($G71,BカートセットID入力!$I$4:$I$150,0),COLUMN()-COLUMN($T66)),IFERROR(OFFSET('セット情報（イレギュラーサンプル）'!$N$2,MATCH($G71,BカートセットID入力!$L$4:$L$150,0),COLUMN()-COLUMN($T66)),""))))</f>
        <v/>
      </c>
      <c r="AJ71" s="53" t="str">
        <f ca="1">IFERROR(OFFSET('セット情報(宅配便）'!$P$2,MATCH($G71,BカートセットID入力!$C$4:$C$150,0),COLUMN()-COLUMN($T66)),IFERROR(OFFSET('セット情報(業務便）'!$P$2,MATCH($G71,BカートセットID入力!$F$4:$F$150,0),COLUMN()-COLUMN($T66)),IFERROR(OFFSET('セット情報（サンプル）'!$N$2,MATCH($G71,BカートセットID入力!$I$4:$I$150,0),COLUMN()-COLUMN($T66)),IFERROR(OFFSET('セット情報（イレギュラーサンプル）'!$N$2,MATCH($G71,BカートセットID入力!$L$4:$L$150,0),COLUMN()-COLUMN($T66)),""))))</f>
        <v/>
      </c>
      <c r="AK71" s="53" t="str">
        <f ca="1">IFERROR(OFFSET('セット情報(宅配便）'!$P$2,MATCH($G71,BカートセットID入力!$C$4:$C$150,0),COLUMN()-COLUMN($T66)),IFERROR(OFFSET('セット情報(業務便）'!$P$2,MATCH($G71,BカートセットID入力!$F$4:$F$150,0),COLUMN()-COLUMN($T66)),IFERROR(OFFSET('セット情報（サンプル）'!$N$2,MATCH($G71,BカートセットID入力!$I$4:$I$150,0),COLUMN()-COLUMN($T66)),IFERROR(OFFSET('セット情報（イレギュラーサンプル）'!$N$2,MATCH($G71,BカートセットID入力!$L$4:$L$150,0),COLUMN()-COLUMN($T66)),""))))</f>
        <v/>
      </c>
      <c r="AL71" s="53" t="str">
        <f ca="1">IFERROR(OFFSET('セット情報(宅配便）'!$P$2,MATCH($G71,BカートセットID入力!$C$4:$C$150,0),COLUMN()-COLUMN($T66)),IFERROR(OFFSET('セット情報(業務便）'!$P$2,MATCH($G71,BカートセットID入力!$F$4:$F$150,0),COLUMN()-COLUMN($T66)),IFERROR(OFFSET('セット情報（サンプル）'!$N$2,MATCH($G71,BカートセットID入力!$I$4:$I$150,0),COLUMN()-COLUMN($T66)),IFERROR(OFFSET('セット情報（イレギュラーサンプル）'!$N$2,MATCH($G71,BカートセットID入力!$L$4:$L$150,0),COLUMN()-COLUMN($T66)),""))))</f>
        <v/>
      </c>
      <c r="AM71" s="53" t="str">
        <f ca="1">IFERROR(OFFSET('セット情報(宅配便）'!$P$2,MATCH($G71,BカートセットID入力!$C$4:$C$150,0),COLUMN()-COLUMN($T66)),IFERROR(OFFSET('セット情報(業務便）'!$P$2,MATCH($G71,BカートセットID入力!$F$4:$F$150,0),COLUMN()-COLUMN($T66)),IFERROR(OFFSET('セット情報（サンプル）'!$N$2,MATCH($G71,BカートセットID入力!$I$4:$I$150,0),COLUMN()-COLUMN($T66)),IFERROR(OFFSET('セット情報（イレギュラーサンプル）'!$N$2,MATCH($G71,BカートセットID入力!$L$4:$L$150,0),COLUMN()-COLUMN($T66)),""))))</f>
        <v/>
      </c>
      <c r="AN71" s="53" t="str">
        <f ca="1">IFERROR(OFFSET('セット情報(宅配便）'!$P$2,MATCH($G71,BカートセットID入力!$C$4:$C$150,0),COLUMN()-COLUMN($T66)),IFERROR(OFFSET('セット情報(業務便）'!$P$2,MATCH($G71,BカートセットID入力!$F$4:$F$150,0),COLUMN()-COLUMN($T66)),IFERROR(OFFSET('セット情報（サンプル）'!$N$2,MATCH($G71,BカートセットID入力!$I$4:$I$150,0),COLUMN()-COLUMN($T66)),IFERROR(OFFSET('セット情報（イレギュラーサンプル）'!$N$2,MATCH($G71,BカートセットID入力!$L$4:$L$150,0),COLUMN()-COLUMN($T66)),""))))</f>
        <v/>
      </c>
      <c r="AO71" s="53" t="str">
        <f ca="1">IFERROR(OFFSET('セット情報(宅配便）'!$P$2,MATCH($G71,BカートセットID入力!$C$4:$C$150,0),COLUMN()-COLUMN($T66)),IFERROR(OFFSET('セット情報(業務便）'!$P$2,MATCH($G71,BカートセットID入力!$F$4:$F$150,0),COLUMN()-COLUMN($T66)),IFERROR(OFFSET('セット情報（サンプル）'!$N$2,MATCH($G71,BカートセットID入力!$I$4:$I$150,0),COLUMN()-COLUMN($T66)),IFERROR(OFFSET('セット情報（イレギュラーサンプル）'!$N$2,MATCH($G71,BカートセットID入力!$L$4:$L$150,0),COLUMN()-COLUMN($T66)),""))))</f>
        <v/>
      </c>
      <c r="AP71" s="53" t="str">
        <f ca="1">IFERROR(OFFSET('セット情報(宅配便）'!$P$2,MATCH($G71,BカートセットID入力!$C$4:$C$150,0),COLUMN()-COLUMN($T66)),IFERROR(OFFSET('セット情報(業務便）'!$P$2,MATCH($G71,BカートセットID入力!$F$4:$F$150,0),COLUMN()-COLUMN($T66)),IFERROR(OFFSET('セット情報（サンプル）'!$N$2,MATCH($G71,BカートセットID入力!$I$4:$I$150,0),COLUMN()-COLUMN($T66)),IFERROR(OFFSET('セット情報（イレギュラーサンプル）'!$N$2,MATCH($G71,BカートセットID入力!$L$4:$L$150,0),COLUMN()-COLUMN($T66)),""))))</f>
        <v/>
      </c>
      <c r="AQ71" s="53" t="str">
        <f ca="1">IFERROR(OFFSET('セット情報(宅配便）'!$P$2,MATCH($G71,BカートセットID入力!$C$4:$C$150,0),COLUMN()-COLUMN($T66)),IFERROR(OFFSET('セット情報(業務便）'!$P$2,MATCH($G71,BカートセットID入力!$F$4:$F$150,0),COLUMN()-COLUMN($T66)),IFERROR(OFFSET('セット情報（サンプル）'!$N$2,MATCH($G71,BカートセットID入力!$I$4:$I$150,0),COLUMN()-COLUMN($T66)),IFERROR(OFFSET('セット情報（イレギュラーサンプル）'!$N$2,MATCH($G71,BカートセットID入力!$L$4:$L$150,0),COLUMN()-COLUMN($T66)),""))))</f>
        <v/>
      </c>
      <c r="AR71" s="53" t="str">
        <f ca="1">IFERROR(OFFSET('セット情報(宅配便）'!$P$2,MATCH($G71,BカートセットID入力!$C$4:$C$150,0),COLUMN()-COLUMN($T66)),IFERROR(OFFSET('セット情報(業務便）'!$P$2,MATCH($G71,BカートセットID入力!$F$4:$F$150,0),COLUMN()-COLUMN($T66)),IFERROR(OFFSET('セット情報（サンプル）'!$N$2,MATCH($G71,BカートセットID入力!$I$4:$I$150,0),COLUMN()-COLUMN($T66)),IFERROR(OFFSET('セット情報（イレギュラーサンプル）'!$N$2,MATCH($G71,BカートセットID入力!$L$4:$L$150,0),COLUMN()-COLUMN($T66)),""))))</f>
        <v/>
      </c>
      <c r="AS71" s="53" t="str">
        <f ca="1">IFERROR(OFFSET('セット情報(宅配便）'!$P$2,MATCH($G71,BカートセットID入力!$C$4:$C$150,0),COLUMN()-COLUMN($T66)),IFERROR(OFFSET('セット情報(業務便）'!$P$2,MATCH($G71,BカートセットID入力!$F$4:$F$150,0),COLUMN()-COLUMN($T66)),IFERROR(OFFSET('セット情報（サンプル）'!$N$2,MATCH($G71,BカートセットID入力!$I$4:$I$150,0),COLUMN()-COLUMN($T66)),IFERROR(OFFSET('セット情報（イレギュラーサンプル）'!$N$2,MATCH($G71,BカートセットID入力!$L$4:$L$150,0),COLUMN()-COLUMN($T66)),""))))</f>
        <v/>
      </c>
    </row>
    <row r="72" spans="1:45">
      <c r="A72" s="53" t="str">
        <f>IF(ISBLANK(現行セット情報CSV!A72),"",現行セット情報CSV!A72)</f>
        <v/>
      </c>
      <c r="B72" s="53" t="str">
        <f>IF(ISBLANK(現行セット情報CSV!B72),"",現行セット情報CSV!B72)</f>
        <v/>
      </c>
      <c r="C72" s="53" t="str">
        <f>IF(ISBLANK(現行セット情報CSV!C72),"",現行セット情報CSV!C72)</f>
        <v/>
      </c>
      <c r="D72" s="53" t="str">
        <f>IF(ISBLANK(現行セット情報CSV!D72),"",現行セット情報CSV!D72)</f>
        <v/>
      </c>
      <c r="E72" s="53" t="str">
        <f>IF(ISBLANK(現行セット情報CSV!E72),"",現行セット情報CSV!E72)</f>
        <v/>
      </c>
      <c r="F72" s="53" t="str">
        <f>IF(ISBLANK(現行セット情報CSV!F72),"",現行セット情報CSV!F72)</f>
        <v/>
      </c>
      <c r="G72" s="53" t="str">
        <f>IF(ISBLANK(現行セット情報CSV!G72),"",現行セット情報CSV!G72)</f>
        <v/>
      </c>
      <c r="H72" s="53" t="str">
        <f>IF(ISBLANK(現行セット情報CSV!H72),"",現行セット情報CSV!H72)</f>
        <v/>
      </c>
      <c r="I72" s="53" t="str">
        <f>IF(ISBLANK(現行セット情報CSV!I72),"",現行セット情報CSV!I72)</f>
        <v/>
      </c>
      <c r="J72" s="53" t="str">
        <f>IF(ISBLANK(現行セット情報CSV!J72),"",現行セット情報CSV!J72)</f>
        <v/>
      </c>
      <c r="K72" s="53" t="str">
        <f>IF(ISBLANK(現行セット情報CSV!K72),"",現行セット情報CSV!K72)</f>
        <v/>
      </c>
      <c r="L72" s="53" t="str">
        <f>IF(ISBLANK(現行セット情報CSV!L72),"",現行セット情報CSV!L72)</f>
        <v/>
      </c>
      <c r="M72" s="53" t="str">
        <f>IF(ISBLANK(現行セット情報CSV!M72),"",現行セット情報CSV!M72)</f>
        <v/>
      </c>
      <c r="N72" s="53" t="str">
        <f>IF(ISBLANK(現行セット情報CSV!N72),"",現行セット情報CSV!N72)</f>
        <v/>
      </c>
      <c r="O72" s="53" t="str">
        <f>IF(ISBLANK(現行セット情報CSV!O72),"",現行セット情報CSV!O72)</f>
        <v/>
      </c>
      <c r="P72" s="53" t="str">
        <f>IF(ISBLANK(現行セット情報CSV!P72),"",現行セット情報CSV!P72)</f>
        <v/>
      </c>
      <c r="Q72" s="53" t="str">
        <f>IF(ISBLANK(現行セット情報CSV!Q72),"",現行セット情報CSV!Q72)</f>
        <v/>
      </c>
      <c r="R72" s="53" t="str">
        <f>IF(ISBLANK(現行セット情報CSV!R72),"",現行セット情報CSV!R72)</f>
        <v/>
      </c>
      <c r="S72" s="53" t="str">
        <f>IF(ISBLANK(現行セット情報CSV!S72),"",現行セット情報CSV!S72)</f>
        <v/>
      </c>
      <c r="T72" s="53" t="str">
        <f ca="1">IFERROR(OFFSET('セット情報(宅配便）'!$P$2,MATCH($G72,BカートセットID入力!$C$4:$C$150,0),COLUMN()-COLUMN($T67)),IFERROR(OFFSET('セット情報(業務便）'!$P$2,MATCH($G72,BカートセットID入力!$F$4:$F$150,0),COLUMN()-COLUMN($T67)),IFERROR(OFFSET('セット情報（サンプル）'!$N$2,MATCH($G72,BカートセットID入力!$I$4:$I$150,0),COLUMN()-COLUMN($T67)),IFERROR(OFFSET('セット情報（イレギュラーサンプル）'!$N$2,MATCH($G72,BカートセットID入力!$L$4:$L$150,0),COLUMN()-COLUMN($T67)),""))))</f>
        <v/>
      </c>
      <c r="U72" s="53" t="str">
        <f ca="1">IFERROR(OFFSET('セット情報(宅配便）'!$P$2,MATCH($G72,BカートセットID入力!$C$4:$C$150,0),COLUMN()-COLUMN($T67)),IFERROR(OFFSET('セット情報(業務便）'!$P$2,MATCH($G72,BカートセットID入力!$F$4:$F$150,0),COLUMN()-COLUMN($T67)),IFERROR(OFFSET('セット情報（サンプル）'!$N$2,MATCH($G72,BカートセットID入力!$I$4:$I$150,0),COLUMN()-COLUMN($T67)),IFERROR(OFFSET('セット情報（イレギュラーサンプル）'!$N$2,MATCH($G72,BカートセットID入力!$L$4:$L$150,0),COLUMN()-COLUMN($T67)),""))))</f>
        <v/>
      </c>
      <c r="V72" s="53" t="str">
        <f ca="1">IFERROR(OFFSET('セット情報(宅配便）'!$P$2,MATCH($G72,BカートセットID入力!$C$4:$C$150,0),COLUMN()-COLUMN($T67)),IFERROR(OFFSET('セット情報(業務便）'!$P$2,MATCH($G72,BカートセットID入力!$F$4:$F$150,0),COLUMN()-COLUMN($T67)),IFERROR(OFFSET('セット情報（サンプル）'!$N$2,MATCH($G72,BカートセットID入力!$I$4:$I$150,0),COLUMN()-COLUMN($T67)),IFERROR(OFFSET('セット情報（イレギュラーサンプル）'!$N$2,MATCH($G72,BカートセットID入力!$L$4:$L$150,0),COLUMN()-COLUMN($T67)),""))))</f>
        <v/>
      </c>
      <c r="W72" s="53" t="str">
        <f ca="1">IFERROR(OFFSET('セット情報(宅配便）'!$P$2,MATCH($G72,BカートセットID入力!$C$4:$C$150,0),COLUMN()-COLUMN($T67)),IFERROR(OFFSET('セット情報(業務便）'!$P$2,MATCH($G72,BカートセットID入力!$F$4:$F$150,0),COLUMN()-COLUMN($T67)),IFERROR(OFFSET('セット情報（サンプル）'!$N$2,MATCH($G72,BカートセットID入力!$I$4:$I$150,0),COLUMN()-COLUMN($T67)),IFERROR(OFFSET('セット情報（イレギュラーサンプル）'!$N$2,MATCH($G72,BカートセットID入力!$L$4:$L$150,0),COLUMN()-COLUMN($T67)),""))))</f>
        <v/>
      </c>
      <c r="X72" s="53" t="str">
        <f ca="1">IFERROR(OFFSET('セット情報(宅配便）'!$P$2,MATCH($G72,BカートセットID入力!$C$4:$C$150,0),COLUMN()-COLUMN($T67)),IFERROR(OFFSET('セット情報(業務便）'!$P$2,MATCH($G72,BカートセットID入力!$F$4:$F$150,0),COLUMN()-COLUMN($T67)),IFERROR(OFFSET('セット情報（サンプル）'!$N$2,MATCH($G72,BカートセットID入力!$I$4:$I$150,0),COLUMN()-COLUMN($T67)),IFERROR(OFFSET('セット情報（イレギュラーサンプル）'!$N$2,MATCH($G72,BカートセットID入力!$L$4:$L$150,0),COLUMN()-COLUMN($T67)),""))))</f>
        <v/>
      </c>
      <c r="Y72" s="53" t="str">
        <f ca="1">IFERROR(OFFSET('セット情報(宅配便）'!$P$2,MATCH($G72,BカートセットID入力!$C$4:$C$150,0),COLUMN()-COLUMN($T67)),IFERROR(OFFSET('セット情報(業務便）'!$P$2,MATCH($G72,BカートセットID入力!$F$4:$F$150,0),COLUMN()-COLUMN($T67)),IFERROR(OFFSET('セット情報（サンプル）'!$N$2,MATCH($G72,BカートセットID入力!$I$4:$I$150,0),COLUMN()-COLUMN($T67)),IFERROR(OFFSET('セット情報（イレギュラーサンプル）'!$N$2,MATCH($G72,BカートセットID入力!$L$4:$L$150,0),COLUMN()-COLUMN($T67)),""))))</f>
        <v/>
      </c>
      <c r="Z72" s="53" t="str">
        <f ca="1">IFERROR(OFFSET('セット情報(宅配便）'!$P$2,MATCH($G72,BカートセットID入力!$C$4:$C$150,0),COLUMN()-COLUMN($T67)),IFERROR(OFFSET('セット情報(業務便）'!$P$2,MATCH($G72,BカートセットID入力!$F$4:$F$150,0),COLUMN()-COLUMN($T67)),IFERROR(OFFSET('セット情報（サンプル）'!$N$2,MATCH($G72,BカートセットID入力!$I$4:$I$150,0),COLUMN()-COLUMN($T67)),IFERROR(OFFSET('セット情報（イレギュラーサンプル）'!$N$2,MATCH($G72,BカートセットID入力!$L$4:$L$150,0),COLUMN()-COLUMN($T67)),""))))</f>
        <v/>
      </c>
      <c r="AA72" s="53" t="str">
        <f ca="1">IFERROR(OFFSET('セット情報(宅配便）'!$P$2,MATCH($G72,BカートセットID入力!$C$4:$C$150,0),COLUMN()-COLUMN($T67)),IFERROR(OFFSET('セット情報(業務便）'!$P$2,MATCH($G72,BカートセットID入力!$F$4:$F$150,0),COLUMN()-COLUMN($T67)),IFERROR(OFFSET('セット情報（サンプル）'!$N$2,MATCH($G72,BカートセットID入力!$I$4:$I$150,0),COLUMN()-COLUMN($T67)),IFERROR(OFFSET('セット情報（イレギュラーサンプル）'!$N$2,MATCH($G72,BカートセットID入力!$L$4:$L$150,0),COLUMN()-COLUMN($T67)),""))))</f>
        <v/>
      </c>
      <c r="AB72" s="53" t="str">
        <f ca="1">IFERROR(OFFSET('セット情報(宅配便）'!$P$2,MATCH($G72,BカートセットID入力!$C$4:$C$150,0),COLUMN()-COLUMN($T67)),IFERROR(OFFSET('セット情報(業務便）'!$P$2,MATCH($G72,BカートセットID入力!$F$4:$F$150,0),COLUMN()-COLUMN($T67)),IFERROR(OFFSET('セット情報（サンプル）'!$N$2,MATCH($G72,BカートセットID入力!$I$4:$I$150,0),COLUMN()-COLUMN($T67)),IFERROR(OFFSET('セット情報（イレギュラーサンプル）'!$N$2,MATCH($G72,BカートセットID入力!$L$4:$L$150,0),COLUMN()-COLUMN($T67)),""))))</f>
        <v/>
      </c>
      <c r="AC72" s="53" t="str">
        <f ca="1">IFERROR(OFFSET('セット情報(宅配便）'!$P$2,MATCH($G72,BカートセットID入力!$C$4:$C$150,0),COLUMN()-COLUMN($T67)),IFERROR(OFFSET('セット情報(業務便）'!$P$2,MATCH($G72,BカートセットID入力!$F$4:$F$150,0),COLUMN()-COLUMN($T67)),IFERROR(OFFSET('セット情報（サンプル）'!$N$2,MATCH($G72,BカートセットID入力!$I$4:$I$150,0),COLUMN()-COLUMN($T67)),IFERROR(OFFSET('セット情報（イレギュラーサンプル）'!$N$2,MATCH($G72,BカートセットID入力!$L$4:$L$150,0),COLUMN()-COLUMN($T67)),""))))</f>
        <v/>
      </c>
      <c r="AD72" s="53" t="str">
        <f ca="1">IFERROR(OFFSET('セット情報(宅配便）'!$P$2,MATCH($G72,BカートセットID入力!$C$4:$C$150,0),COLUMN()-COLUMN($T67)),IFERROR(OFFSET('セット情報(業務便）'!$P$2,MATCH($G72,BカートセットID入力!$F$4:$F$150,0),COLUMN()-COLUMN($T67)),IFERROR(OFFSET('セット情報（サンプル）'!$N$2,MATCH($G72,BカートセットID入力!$I$4:$I$150,0),COLUMN()-COLUMN($T67)),IFERROR(OFFSET('セット情報（イレギュラーサンプル）'!$N$2,MATCH($G72,BカートセットID入力!$L$4:$L$150,0),COLUMN()-COLUMN($T67)),""))))</f>
        <v/>
      </c>
      <c r="AE72" s="53" t="str">
        <f ca="1">IFERROR(OFFSET('セット情報(宅配便）'!$P$2,MATCH($G72,BカートセットID入力!$C$4:$C$150,0),COLUMN()-COLUMN($T67)),IFERROR(OFFSET('セット情報(業務便）'!$P$2,MATCH($G72,BカートセットID入力!$F$4:$F$150,0),COLUMN()-COLUMN($T67)),IFERROR(OFFSET('セット情報（サンプル）'!$N$2,MATCH($G72,BカートセットID入力!$I$4:$I$150,0),COLUMN()-COLUMN($T67)),IFERROR(OFFSET('セット情報（イレギュラーサンプル）'!$N$2,MATCH($G72,BカートセットID入力!$L$4:$L$150,0),COLUMN()-COLUMN($T67)),""))))</f>
        <v/>
      </c>
      <c r="AF72" s="53" t="str">
        <f ca="1">IFERROR(OFFSET('セット情報(宅配便）'!$P$2,MATCH($G72,BカートセットID入力!$C$4:$C$150,0),COLUMN()-COLUMN($T67)),IFERROR(OFFSET('セット情報(業務便）'!$P$2,MATCH($G72,BカートセットID入力!$F$4:$F$150,0),COLUMN()-COLUMN($T67)),IFERROR(OFFSET('セット情報（サンプル）'!$N$2,MATCH($G72,BカートセットID入力!$I$4:$I$150,0),COLUMN()-COLUMN($T67)),IFERROR(OFFSET('セット情報（イレギュラーサンプル）'!$N$2,MATCH($G72,BカートセットID入力!$L$4:$L$150,0),COLUMN()-COLUMN($T67)),""))))</f>
        <v/>
      </c>
      <c r="AG72" s="53" t="str">
        <f ca="1">IFERROR(OFFSET('セット情報(宅配便）'!$P$2,MATCH($G72,BカートセットID入力!$C$4:$C$150,0),COLUMN()-COLUMN($T67)),IFERROR(OFFSET('セット情報(業務便）'!$P$2,MATCH($G72,BカートセットID入力!$F$4:$F$150,0),COLUMN()-COLUMN($T67)),IFERROR(OFFSET('セット情報（サンプル）'!$N$2,MATCH($G72,BカートセットID入力!$I$4:$I$150,0),COLUMN()-COLUMN($T67)),IFERROR(OFFSET('セット情報（イレギュラーサンプル）'!$N$2,MATCH($G72,BカートセットID入力!$L$4:$L$150,0),COLUMN()-COLUMN($T67)),""))))</f>
        <v/>
      </c>
      <c r="AH72" s="53" t="str">
        <f ca="1">IFERROR(OFFSET('セット情報(宅配便）'!$P$2,MATCH($G72,BカートセットID入力!$C$4:$C$150,0),COLUMN()-COLUMN($T67)),IFERROR(OFFSET('セット情報(業務便）'!$P$2,MATCH($G72,BカートセットID入力!$F$4:$F$150,0),COLUMN()-COLUMN($T67)),IFERROR(OFFSET('セット情報（サンプル）'!$N$2,MATCH($G72,BカートセットID入力!$I$4:$I$150,0),COLUMN()-COLUMN($T67)),IFERROR(OFFSET('セット情報（イレギュラーサンプル）'!$N$2,MATCH($G72,BカートセットID入力!$L$4:$L$150,0),COLUMN()-COLUMN($T67)),""))))</f>
        <v/>
      </c>
      <c r="AI72" s="53" t="str">
        <f ca="1">IFERROR(OFFSET('セット情報(宅配便）'!$P$2,MATCH($G72,BカートセットID入力!$C$4:$C$150,0),COLUMN()-COLUMN($T67)),IFERROR(OFFSET('セット情報(業務便）'!$P$2,MATCH($G72,BカートセットID入力!$F$4:$F$150,0),COLUMN()-COLUMN($T67)),IFERROR(OFFSET('セット情報（サンプル）'!$N$2,MATCH($G72,BカートセットID入力!$I$4:$I$150,0),COLUMN()-COLUMN($T67)),IFERROR(OFFSET('セット情報（イレギュラーサンプル）'!$N$2,MATCH($G72,BカートセットID入力!$L$4:$L$150,0),COLUMN()-COLUMN($T67)),""))))</f>
        <v/>
      </c>
      <c r="AJ72" s="53" t="str">
        <f ca="1">IFERROR(OFFSET('セット情報(宅配便）'!$P$2,MATCH($G72,BカートセットID入力!$C$4:$C$150,0),COLUMN()-COLUMN($T67)),IFERROR(OFFSET('セット情報(業務便）'!$P$2,MATCH($G72,BカートセットID入力!$F$4:$F$150,0),COLUMN()-COLUMN($T67)),IFERROR(OFFSET('セット情報（サンプル）'!$N$2,MATCH($G72,BカートセットID入力!$I$4:$I$150,0),COLUMN()-COLUMN($T67)),IFERROR(OFFSET('セット情報（イレギュラーサンプル）'!$N$2,MATCH($G72,BカートセットID入力!$L$4:$L$150,0),COLUMN()-COLUMN($T67)),""))))</f>
        <v/>
      </c>
      <c r="AK72" s="53" t="str">
        <f ca="1">IFERROR(OFFSET('セット情報(宅配便）'!$P$2,MATCH($G72,BカートセットID入力!$C$4:$C$150,0),COLUMN()-COLUMN($T67)),IFERROR(OFFSET('セット情報(業務便）'!$P$2,MATCH($G72,BカートセットID入力!$F$4:$F$150,0),COLUMN()-COLUMN($T67)),IFERROR(OFFSET('セット情報（サンプル）'!$N$2,MATCH($G72,BカートセットID入力!$I$4:$I$150,0),COLUMN()-COLUMN($T67)),IFERROR(OFFSET('セット情報（イレギュラーサンプル）'!$N$2,MATCH($G72,BカートセットID入力!$L$4:$L$150,0),COLUMN()-COLUMN($T67)),""))))</f>
        <v/>
      </c>
      <c r="AL72" s="53" t="str">
        <f ca="1">IFERROR(OFFSET('セット情報(宅配便）'!$P$2,MATCH($G72,BカートセットID入力!$C$4:$C$150,0),COLUMN()-COLUMN($T67)),IFERROR(OFFSET('セット情報(業務便）'!$P$2,MATCH($G72,BカートセットID入力!$F$4:$F$150,0),COLUMN()-COLUMN($T67)),IFERROR(OFFSET('セット情報（サンプル）'!$N$2,MATCH($G72,BカートセットID入力!$I$4:$I$150,0),COLUMN()-COLUMN($T67)),IFERROR(OFFSET('セット情報（イレギュラーサンプル）'!$N$2,MATCH($G72,BカートセットID入力!$L$4:$L$150,0),COLUMN()-COLUMN($T67)),""))))</f>
        <v/>
      </c>
      <c r="AM72" s="53" t="str">
        <f ca="1">IFERROR(OFFSET('セット情報(宅配便）'!$P$2,MATCH($G72,BカートセットID入力!$C$4:$C$150,0),COLUMN()-COLUMN($T67)),IFERROR(OFFSET('セット情報(業務便）'!$P$2,MATCH($G72,BカートセットID入力!$F$4:$F$150,0),COLUMN()-COLUMN($T67)),IFERROR(OFFSET('セット情報（サンプル）'!$N$2,MATCH($G72,BカートセットID入力!$I$4:$I$150,0),COLUMN()-COLUMN($T67)),IFERROR(OFFSET('セット情報（イレギュラーサンプル）'!$N$2,MATCH($G72,BカートセットID入力!$L$4:$L$150,0),COLUMN()-COLUMN($T67)),""))))</f>
        <v/>
      </c>
      <c r="AN72" s="53" t="str">
        <f ca="1">IFERROR(OFFSET('セット情報(宅配便）'!$P$2,MATCH($G72,BカートセットID入力!$C$4:$C$150,0),COLUMN()-COLUMN($T67)),IFERROR(OFFSET('セット情報(業務便）'!$P$2,MATCH($G72,BカートセットID入力!$F$4:$F$150,0),COLUMN()-COLUMN($T67)),IFERROR(OFFSET('セット情報（サンプル）'!$N$2,MATCH($G72,BカートセットID入力!$I$4:$I$150,0),COLUMN()-COLUMN($T67)),IFERROR(OFFSET('セット情報（イレギュラーサンプル）'!$N$2,MATCH($G72,BカートセットID入力!$L$4:$L$150,0),COLUMN()-COLUMN($T67)),""))))</f>
        <v/>
      </c>
      <c r="AO72" s="53" t="str">
        <f ca="1">IFERROR(OFFSET('セット情報(宅配便）'!$P$2,MATCH($G72,BカートセットID入力!$C$4:$C$150,0),COLUMN()-COLUMN($T67)),IFERROR(OFFSET('セット情報(業務便）'!$P$2,MATCH($G72,BカートセットID入力!$F$4:$F$150,0),COLUMN()-COLUMN($T67)),IFERROR(OFFSET('セット情報（サンプル）'!$N$2,MATCH($G72,BカートセットID入力!$I$4:$I$150,0),COLUMN()-COLUMN($T67)),IFERROR(OFFSET('セット情報（イレギュラーサンプル）'!$N$2,MATCH($G72,BカートセットID入力!$L$4:$L$150,0),COLUMN()-COLUMN($T67)),""))))</f>
        <v/>
      </c>
      <c r="AP72" s="53" t="str">
        <f ca="1">IFERROR(OFFSET('セット情報(宅配便）'!$P$2,MATCH($G72,BカートセットID入力!$C$4:$C$150,0),COLUMN()-COLUMN($T67)),IFERROR(OFFSET('セット情報(業務便）'!$P$2,MATCH($G72,BカートセットID入力!$F$4:$F$150,0),COLUMN()-COLUMN($T67)),IFERROR(OFFSET('セット情報（サンプル）'!$N$2,MATCH($G72,BカートセットID入力!$I$4:$I$150,0),COLUMN()-COLUMN($T67)),IFERROR(OFFSET('セット情報（イレギュラーサンプル）'!$N$2,MATCH($G72,BカートセットID入力!$L$4:$L$150,0),COLUMN()-COLUMN($T67)),""))))</f>
        <v/>
      </c>
      <c r="AQ72" s="53" t="str">
        <f ca="1">IFERROR(OFFSET('セット情報(宅配便）'!$P$2,MATCH($G72,BカートセットID入力!$C$4:$C$150,0),COLUMN()-COLUMN($T67)),IFERROR(OFFSET('セット情報(業務便）'!$P$2,MATCH($G72,BカートセットID入力!$F$4:$F$150,0),COLUMN()-COLUMN($T67)),IFERROR(OFFSET('セット情報（サンプル）'!$N$2,MATCH($G72,BカートセットID入力!$I$4:$I$150,0),COLUMN()-COLUMN($T67)),IFERROR(OFFSET('セット情報（イレギュラーサンプル）'!$N$2,MATCH($G72,BカートセットID入力!$L$4:$L$150,0),COLUMN()-COLUMN($T67)),""))))</f>
        <v/>
      </c>
      <c r="AR72" s="53" t="str">
        <f ca="1">IFERROR(OFFSET('セット情報(宅配便）'!$P$2,MATCH($G72,BカートセットID入力!$C$4:$C$150,0),COLUMN()-COLUMN($T67)),IFERROR(OFFSET('セット情報(業務便）'!$P$2,MATCH($G72,BカートセットID入力!$F$4:$F$150,0),COLUMN()-COLUMN($T67)),IFERROR(OFFSET('セット情報（サンプル）'!$N$2,MATCH($G72,BカートセットID入力!$I$4:$I$150,0),COLUMN()-COLUMN($T67)),IFERROR(OFFSET('セット情報（イレギュラーサンプル）'!$N$2,MATCH($G72,BカートセットID入力!$L$4:$L$150,0),COLUMN()-COLUMN($T67)),""))))</f>
        <v/>
      </c>
      <c r="AS72" s="53" t="str">
        <f ca="1">IFERROR(OFFSET('セット情報(宅配便）'!$P$2,MATCH($G72,BカートセットID入力!$C$4:$C$150,0),COLUMN()-COLUMN($T67)),IFERROR(OFFSET('セット情報(業務便）'!$P$2,MATCH($G72,BカートセットID入力!$F$4:$F$150,0),COLUMN()-COLUMN($T67)),IFERROR(OFFSET('セット情報（サンプル）'!$N$2,MATCH($G72,BカートセットID入力!$I$4:$I$150,0),COLUMN()-COLUMN($T67)),IFERROR(OFFSET('セット情報（イレギュラーサンプル）'!$N$2,MATCH($G72,BカートセットID入力!$L$4:$L$150,0),COLUMN()-COLUMN($T67)),""))))</f>
        <v/>
      </c>
    </row>
    <row r="73" spans="1:45">
      <c r="A73" s="53" t="str">
        <f>IF(ISBLANK(現行セット情報CSV!A73),"",現行セット情報CSV!A73)</f>
        <v/>
      </c>
      <c r="B73" s="53" t="str">
        <f>IF(ISBLANK(現行セット情報CSV!B73),"",現行セット情報CSV!B73)</f>
        <v/>
      </c>
      <c r="C73" s="53" t="str">
        <f>IF(ISBLANK(現行セット情報CSV!C73),"",現行セット情報CSV!C73)</f>
        <v/>
      </c>
      <c r="D73" s="53" t="str">
        <f>IF(ISBLANK(現行セット情報CSV!D73),"",現行セット情報CSV!D73)</f>
        <v/>
      </c>
      <c r="E73" s="53" t="str">
        <f>IF(ISBLANK(現行セット情報CSV!E73),"",現行セット情報CSV!E73)</f>
        <v/>
      </c>
      <c r="F73" s="53" t="str">
        <f>IF(ISBLANK(現行セット情報CSV!F73),"",現行セット情報CSV!F73)</f>
        <v/>
      </c>
      <c r="G73" s="53" t="str">
        <f>IF(ISBLANK(現行セット情報CSV!G73),"",現行セット情報CSV!G73)</f>
        <v/>
      </c>
      <c r="H73" s="53" t="str">
        <f>IF(ISBLANK(現行セット情報CSV!H73),"",現行セット情報CSV!H73)</f>
        <v/>
      </c>
      <c r="I73" s="53" t="str">
        <f>IF(ISBLANK(現行セット情報CSV!I73),"",現行セット情報CSV!I73)</f>
        <v/>
      </c>
      <c r="J73" s="53" t="str">
        <f>IF(ISBLANK(現行セット情報CSV!J73),"",現行セット情報CSV!J73)</f>
        <v/>
      </c>
      <c r="K73" s="53" t="str">
        <f>IF(ISBLANK(現行セット情報CSV!K73),"",現行セット情報CSV!K73)</f>
        <v/>
      </c>
      <c r="L73" s="53" t="str">
        <f>IF(ISBLANK(現行セット情報CSV!L73),"",現行セット情報CSV!L73)</f>
        <v/>
      </c>
      <c r="M73" s="53" t="str">
        <f>IF(ISBLANK(現行セット情報CSV!M73),"",現行セット情報CSV!M73)</f>
        <v/>
      </c>
      <c r="N73" s="53" t="str">
        <f>IF(ISBLANK(現行セット情報CSV!N73),"",現行セット情報CSV!N73)</f>
        <v/>
      </c>
      <c r="O73" s="53" t="str">
        <f>IF(ISBLANK(現行セット情報CSV!O73),"",現行セット情報CSV!O73)</f>
        <v/>
      </c>
      <c r="P73" s="53" t="str">
        <f>IF(ISBLANK(現行セット情報CSV!P73),"",現行セット情報CSV!P73)</f>
        <v/>
      </c>
      <c r="Q73" s="53" t="str">
        <f>IF(ISBLANK(現行セット情報CSV!Q73),"",現行セット情報CSV!Q73)</f>
        <v/>
      </c>
      <c r="R73" s="53" t="str">
        <f>IF(ISBLANK(現行セット情報CSV!R73),"",現行セット情報CSV!R73)</f>
        <v/>
      </c>
      <c r="S73" s="53" t="str">
        <f>IF(ISBLANK(現行セット情報CSV!S73),"",現行セット情報CSV!S73)</f>
        <v/>
      </c>
      <c r="T73" s="53" t="str">
        <f ca="1">IFERROR(OFFSET('セット情報(宅配便）'!$P$2,MATCH($G73,BカートセットID入力!$C$4:$C$150,0),COLUMN()-COLUMN($T68)),IFERROR(OFFSET('セット情報(業務便）'!$P$2,MATCH($G73,BカートセットID入力!$F$4:$F$150,0),COLUMN()-COLUMN($T68)),IFERROR(OFFSET('セット情報（サンプル）'!$N$2,MATCH($G73,BカートセットID入力!$I$4:$I$150,0),COLUMN()-COLUMN($T68)),IFERROR(OFFSET('セット情報（イレギュラーサンプル）'!$N$2,MATCH($G73,BカートセットID入力!$L$4:$L$150,0),COLUMN()-COLUMN($T68)),""))))</f>
        <v/>
      </c>
      <c r="U73" s="53" t="str">
        <f ca="1">IFERROR(OFFSET('セット情報(宅配便）'!$P$2,MATCH($G73,BカートセットID入力!$C$4:$C$150,0),COLUMN()-COLUMN($T68)),IFERROR(OFFSET('セット情報(業務便）'!$P$2,MATCH($G73,BカートセットID入力!$F$4:$F$150,0),COLUMN()-COLUMN($T68)),IFERROR(OFFSET('セット情報（サンプル）'!$N$2,MATCH($G73,BカートセットID入力!$I$4:$I$150,0),COLUMN()-COLUMN($T68)),IFERROR(OFFSET('セット情報（イレギュラーサンプル）'!$N$2,MATCH($G73,BカートセットID入力!$L$4:$L$150,0),COLUMN()-COLUMN($T68)),""))))</f>
        <v/>
      </c>
      <c r="V73" s="53" t="str">
        <f ca="1">IFERROR(OFFSET('セット情報(宅配便）'!$P$2,MATCH($G73,BカートセットID入力!$C$4:$C$150,0),COLUMN()-COLUMN($T68)),IFERROR(OFFSET('セット情報(業務便）'!$P$2,MATCH($G73,BカートセットID入力!$F$4:$F$150,0),COLUMN()-COLUMN($T68)),IFERROR(OFFSET('セット情報（サンプル）'!$N$2,MATCH($G73,BカートセットID入力!$I$4:$I$150,0),COLUMN()-COLUMN($T68)),IFERROR(OFFSET('セット情報（イレギュラーサンプル）'!$N$2,MATCH($G73,BカートセットID入力!$L$4:$L$150,0),COLUMN()-COLUMN($T68)),""))))</f>
        <v/>
      </c>
      <c r="W73" s="53" t="str">
        <f ca="1">IFERROR(OFFSET('セット情報(宅配便）'!$P$2,MATCH($G73,BカートセットID入力!$C$4:$C$150,0),COLUMN()-COLUMN($T68)),IFERROR(OFFSET('セット情報(業務便）'!$P$2,MATCH($G73,BカートセットID入力!$F$4:$F$150,0),COLUMN()-COLUMN($T68)),IFERROR(OFFSET('セット情報（サンプル）'!$N$2,MATCH($G73,BカートセットID入力!$I$4:$I$150,0),COLUMN()-COLUMN($T68)),IFERROR(OFFSET('セット情報（イレギュラーサンプル）'!$N$2,MATCH($G73,BカートセットID入力!$L$4:$L$150,0),COLUMN()-COLUMN($T68)),""))))</f>
        <v/>
      </c>
      <c r="X73" s="53" t="str">
        <f ca="1">IFERROR(OFFSET('セット情報(宅配便）'!$P$2,MATCH($G73,BカートセットID入力!$C$4:$C$150,0),COLUMN()-COLUMN($T68)),IFERROR(OFFSET('セット情報(業務便）'!$P$2,MATCH($G73,BカートセットID入力!$F$4:$F$150,0),COLUMN()-COLUMN($T68)),IFERROR(OFFSET('セット情報（サンプル）'!$N$2,MATCH($G73,BカートセットID入力!$I$4:$I$150,0),COLUMN()-COLUMN($T68)),IFERROR(OFFSET('セット情報（イレギュラーサンプル）'!$N$2,MATCH($G73,BカートセットID入力!$L$4:$L$150,0),COLUMN()-COLUMN($T68)),""))))</f>
        <v/>
      </c>
      <c r="Y73" s="53" t="str">
        <f ca="1">IFERROR(OFFSET('セット情報(宅配便）'!$P$2,MATCH($G73,BカートセットID入力!$C$4:$C$150,0),COLUMN()-COLUMN($T68)),IFERROR(OFFSET('セット情報(業務便）'!$P$2,MATCH($G73,BカートセットID入力!$F$4:$F$150,0),COLUMN()-COLUMN($T68)),IFERROR(OFFSET('セット情報（サンプル）'!$N$2,MATCH($G73,BカートセットID入力!$I$4:$I$150,0),COLUMN()-COLUMN($T68)),IFERROR(OFFSET('セット情報（イレギュラーサンプル）'!$N$2,MATCH($G73,BカートセットID入力!$L$4:$L$150,0),COLUMN()-COLUMN($T68)),""))))</f>
        <v/>
      </c>
      <c r="Z73" s="53" t="str">
        <f ca="1">IFERROR(OFFSET('セット情報(宅配便）'!$P$2,MATCH($G73,BカートセットID入力!$C$4:$C$150,0),COLUMN()-COLUMN($T68)),IFERROR(OFFSET('セット情報(業務便）'!$P$2,MATCH($G73,BカートセットID入力!$F$4:$F$150,0),COLUMN()-COLUMN($T68)),IFERROR(OFFSET('セット情報（サンプル）'!$N$2,MATCH($G73,BカートセットID入力!$I$4:$I$150,0),COLUMN()-COLUMN($T68)),IFERROR(OFFSET('セット情報（イレギュラーサンプル）'!$N$2,MATCH($G73,BカートセットID入力!$L$4:$L$150,0),COLUMN()-COLUMN($T68)),""))))</f>
        <v/>
      </c>
      <c r="AA73" s="53" t="str">
        <f ca="1">IFERROR(OFFSET('セット情報(宅配便）'!$P$2,MATCH($G73,BカートセットID入力!$C$4:$C$150,0),COLUMN()-COLUMN($T68)),IFERROR(OFFSET('セット情報(業務便）'!$P$2,MATCH($G73,BカートセットID入力!$F$4:$F$150,0),COLUMN()-COLUMN($T68)),IFERROR(OFFSET('セット情報（サンプル）'!$N$2,MATCH($G73,BカートセットID入力!$I$4:$I$150,0),COLUMN()-COLUMN($T68)),IFERROR(OFFSET('セット情報（イレギュラーサンプル）'!$N$2,MATCH($G73,BカートセットID入力!$L$4:$L$150,0),COLUMN()-COLUMN($T68)),""))))</f>
        <v/>
      </c>
      <c r="AB73" s="53" t="str">
        <f ca="1">IFERROR(OFFSET('セット情報(宅配便）'!$P$2,MATCH($G73,BカートセットID入力!$C$4:$C$150,0),COLUMN()-COLUMN($T68)),IFERROR(OFFSET('セット情報(業務便）'!$P$2,MATCH($G73,BカートセットID入力!$F$4:$F$150,0),COLUMN()-COLUMN($T68)),IFERROR(OFFSET('セット情報（サンプル）'!$N$2,MATCH($G73,BカートセットID入力!$I$4:$I$150,0),COLUMN()-COLUMN($T68)),IFERROR(OFFSET('セット情報（イレギュラーサンプル）'!$N$2,MATCH($G73,BカートセットID入力!$L$4:$L$150,0),COLUMN()-COLUMN($T68)),""))))</f>
        <v/>
      </c>
      <c r="AC73" s="53" t="str">
        <f ca="1">IFERROR(OFFSET('セット情報(宅配便）'!$P$2,MATCH($G73,BカートセットID入力!$C$4:$C$150,0),COLUMN()-COLUMN($T68)),IFERROR(OFFSET('セット情報(業務便）'!$P$2,MATCH($G73,BカートセットID入力!$F$4:$F$150,0),COLUMN()-COLUMN($T68)),IFERROR(OFFSET('セット情報（サンプル）'!$N$2,MATCH($G73,BカートセットID入力!$I$4:$I$150,0),COLUMN()-COLUMN($T68)),IFERROR(OFFSET('セット情報（イレギュラーサンプル）'!$N$2,MATCH($G73,BカートセットID入力!$L$4:$L$150,0),COLUMN()-COLUMN($T68)),""))))</f>
        <v/>
      </c>
      <c r="AD73" s="53" t="str">
        <f ca="1">IFERROR(OFFSET('セット情報(宅配便）'!$P$2,MATCH($G73,BカートセットID入力!$C$4:$C$150,0),COLUMN()-COLUMN($T68)),IFERROR(OFFSET('セット情報(業務便）'!$P$2,MATCH($G73,BカートセットID入力!$F$4:$F$150,0),COLUMN()-COLUMN($T68)),IFERROR(OFFSET('セット情報（サンプル）'!$N$2,MATCH($G73,BカートセットID入力!$I$4:$I$150,0),COLUMN()-COLUMN($T68)),IFERROR(OFFSET('セット情報（イレギュラーサンプル）'!$N$2,MATCH($G73,BカートセットID入力!$L$4:$L$150,0),COLUMN()-COLUMN($T68)),""))))</f>
        <v/>
      </c>
      <c r="AE73" s="53" t="str">
        <f ca="1">IFERROR(OFFSET('セット情報(宅配便）'!$P$2,MATCH($G73,BカートセットID入力!$C$4:$C$150,0),COLUMN()-COLUMN($T68)),IFERROR(OFFSET('セット情報(業務便）'!$P$2,MATCH($G73,BカートセットID入力!$F$4:$F$150,0),COLUMN()-COLUMN($T68)),IFERROR(OFFSET('セット情報（サンプル）'!$N$2,MATCH($G73,BカートセットID入力!$I$4:$I$150,0),COLUMN()-COLUMN($T68)),IFERROR(OFFSET('セット情報（イレギュラーサンプル）'!$N$2,MATCH($G73,BカートセットID入力!$L$4:$L$150,0),COLUMN()-COLUMN($T68)),""))))</f>
        <v/>
      </c>
      <c r="AF73" s="53" t="str">
        <f ca="1">IFERROR(OFFSET('セット情報(宅配便）'!$P$2,MATCH($G73,BカートセットID入力!$C$4:$C$150,0),COLUMN()-COLUMN($T68)),IFERROR(OFFSET('セット情報(業務便）'!$P$2,MATCH($G73,BカートセットID入力!$F$4:$F$150,0),COLUMN()-COLUMN($T68)),IFERROR(OFFSET('セット情報（サンプル）'!$N$2,MATCH($G73,BカートセットID入力!$I$4:$I$150,0),COLUMN()-COLUMN($T68)),IFERROR(OFFSET('セット情報（イレギュラーサンプル）'!$N$2,MATCH($G73,BカートセットID入力!$L$4:$L$150,0),COLUMN()-COLUMN($T68)),""))))</f>
        <v/>
      </c>
      <c r="AG73" s="53" t="str">
        <f ca="1">IFERROR(OFFSET('セット情報(宅配便）'!$P$2,MATCH($G73,BカートセットID入力!$C$4:$C$150,0),COLUMN()-COLUMN($T68)),IFERROR(OFFSET('セット情報(業務便）'!$P$2,MATCH($G73,BカートセットID入力!$F$4:$F$150,0),COLUMN()-COLUMN($T68)),IFERROR(OFFSET('セット情報（サンプル）'!$N$2,MATCH($G73,BカートセットID入力!$I$4:$I$150,0),COLUMN()-COLUMN($T68)),IFERROR(OFFSET('セット情報（イレギュラーサンプル）'!$N$2,MATCH($G73,BカートセットID入力!$L$4:$L$150,0),COLUMN()-COLUMN($T68)),""))))</f>
        <v/>
      </c>
      <c r="AH73" s="53" t="str">
        <f ca="1">IFERROR(OFFSET('セット情報(宅配便）'!$P$2,MATCH($G73,BカートセットID入力!$C$4:$C$150,0),COLUMN()-COLUMN($T68)),IFERROR(OFFSET('セット情報(業務便）'!$P$2,MATCH($G73,BカートセットID入力!$F$4:$F$150,0),COLUMN()-COLUMN($T68)),IFERROR(OFFSET('セット情報（サンプル）'!$N$2,MATCH($G73,BカートセットID入力!$I$4:$I$150,0),COLUMN()-COLUMN($T68)),IFERROR(OFFSET('セット情報（イレギュラーサンプル）'!$N$2,MATCH($G73,BカートセットID入力!$L$4:$L$150,0),COLUMN()-COLUMN($T68)),""))))</f>
        <v/>
      </c>
      <c r="AI73" s="53" t="str">
        <f ca="1">IFERROR(OFFSET('セット情報(宅配便）'!$P$2,MATCH($G73,BカートセットID入力!$C$4:$C$150,0),COLUMN()-COLUMN($T68)),IFERROR(OFFSET('セット情報(業務便）'!$P$2,MATCH($G73,BカートセットID入力!$F$4:$F$150,0),COLUMN()-COLUMN($T68)),IFERROR(OFFSET('セット情報（サンプル）'!$N$2,MATCH($G73,BカートセットID入力!$I$4:$I$150,0),COLUMN()-COLUMN($T68)),IFERROR(OFFSET('セット情報（イレギュラーサンプル）'!$N$2,MATCH($G73,BカートセットID入力!$L$4:$L$150,0),COLUMN()-COLUMN($T68)),""))))</f>
        <v/>
      </c>
      <c r="AJ73" s="53" t="str">
        <f ca="1">IFERROR(OFFSET('セット情報(宅配便）'!$P$2,MATCH($G73,BカートセットID入力!$C$4:$C$150,0),COLUMN()-COLUMN($T68)),IFERROR(OFFSET('セット情報(業務便）'!$P$2,MATCH($G73,BカートセットID入力!$F$4:$F$150,0),COLUMN()-COLUMN($T68)),IFERROR(OFFSET('セット情報（サンプル）'!$N$2,MATCH($G73,BカートセットID入力!$I$4:$I$150,0),COLUMN()-COLUMN($T68)),IFERROR(OFFSET('セット情報（イレギュラーサンプル）'!$N$2,MATCH($G73,BカートセットID入力!$L$4:$L$150,0),COLUMN()-COLUMN($T68)),""))))</f>
        <v/>
      </c>
      <c r="AK73" s="53" t="str">
        <f ca="1">IFERROR(OFFSET('セット情報(宅配便）'!$P$2,MATCH($G73,BカートセットID入力!$C$4:$C$150,0),COLUMN()-COLUMN($T68)),IFERROR(OFFSET('セット情報(業務便）'!$P$2,MATCH($G73,BカートセットID入力!$F$4:$F$150,0),COLUMN()-COLUMN($T68)),IFERROR(OFFSET('セット情報（サンプル）'!$N$2,MATCH($G73,BカートセットID入力!$I$4:$I$150,0),COLUMN()-COLUMN($T68)),IFERROR(OFFSET('セット情報（イレギュラーサンプル）'!$N$2,MATCH($G73,BカートセットID入力!$L$4:$L$150,0),COLUMN()-COLUMN($T68)),""))))</f>
        <v/>
      </c>
      <c r="AL73" s="53" t="str">
        <f ca="1">IFERROR(OFFSET('セット情報(宅配便）'!$P$2,MATCH($G73,BカートセットID入力!$C$4:$C$150,0),COLUMN()-COLUMN($T68)),IFERROR(OFFSET('セット情報(業務便）'!$P$2,MATCH($G73,BカートセットID入力!$F$4:$F$150,0),COLUMN()-COLUMN($T68)),IFERROR(OFFSET('セット情報（サンプル）'!$N$2,MATCH($G73,BカートセットID入力!$I$4:$I$150,0),COLUMN()-COLUMN($T68)),IFERROR(OFFSET('セット情報（イレギュラーサンプル）'!$N$2,MATCH($G73,BカートセットID入力!$L$4:$L$150,0),COLUMN()-COLUMN($T68)),""))))</f>
        <v/>
      </c>
      <c r="AM73" s="53" t="str">
        <f ca="1">IFERROR(OFFSET('セット情報(宅配便）'!$P$2,MATCH($G73,BカートセットID入力!$C$4:$C$150,0),COLUMN()-COLUMN($T68)),IFERROR(OFFSET('セット情報(業務便）'!$P$2,MATCH($G73,BカートセットID入力!$F$4:$F$150,0),COLUMN()-COLUMN($T68)),IFERROR(OFFSET('セット情報（サンプル）'!$N$2,MATCH($G73,BカートセットID入力!$I$4:$I$150,0),COLUMN()-COLUMN($T68)),IFERROR(OFFSET('セット情報（イレギュラーサンプル）'!$N$2,MATCH($G73,BカートセットID入力!$L$4:$L$150,0),COLUMN()-COLUMN($T68)),""))))</f>
        <v/>
      </c>
      <c r="AN73" s="53" t="str">
        <f ca="1">IFERROR(OFFSET('セット情報(宅配便）'!$P$2,MATCH($G73,BカートセットID入力!$C$4:$C$150,0),COLUMN()-COLUMN($T68)),IFERROR(OFFSET('セット情報(業務便）'!$P$2,MATCH($G73,BカートセットID入力!$F$4:$F$150,0),COLUMN()-COLUMN($T68)),IFERROR(OFFSET('セット情報（サンプル）'!$N$2,MATCH($G73,BカートセットID入力!$I$4:$I$150,0),COLUMN()-COLUMN($T68)),IFERROR(OFFSET('セット情報（イレギュラーサンプル）'!$N$2,MATCH($G73,BカートセットID入力!$L$4:$L$150,0),COLUMN()-COLUMN($T68)),""))))</f>
        <v/>
      </c>
      <c r="AO73" s="53" t="str">
        <f ca="1">IFERROR(OFFSET('セット情報(宅配便）'!$P$2,MATCH($G73,BカートセットID入力!$C$4:$C$150,0),COLUMN()-COLUMN($T68)),IFERROR(OFFSET('セット情報(業務便）'!$P$2,MATCH($G73,BカートセットID入力!$F$4:$F$150,0),COLUMN()-COLUMN($T68)),IFERROR(OFFSET('セット情報（サンプル）'!$N$2,MATCH($G73,BカートセットID入力!$I$4:$I$150,0),COLUMN()-COLUMN($T68)),IFERROR(OFFSET('セット情報（イレギュラーサンプル）'!$N$2,MATCH($G73,BカートセットID入力!$L$4:$L$150,0),COLUMN()-COLUMN($T68)),""))))</f>
        <v/>
      </c>
      <c r="AP73" s="53" t="str">
        <f ca="1">IFERROR(OFFSET('セット情報(宅配便）'!$P$2,MATCH($G73,BカートセットID入力!$C$4:$C$150,0),COLUMN()-COLUMN($T68)),IFERROR(OFFSET('セット情報(業務便）'!$P$2,MATCH($G73,BカートセットID入力!$F$4:$F$150,0),COLUMN()-COLUMN($T68)),IFERROR(OFFSET('セット情報（サンプル）'!$N$2,MATCH($G73,BカートセットID入力!$I$4:$I$150,0),COLUMN()-COLUMN($T68)),IFERROR(OFFSET('セット情報（イレギュラーサンプル）'!$N$2,MATCH($G73,BカートセットID入力!$L$4:$L$150,0),COLUMN()-COLUMN($T68)),""))))</f>
        <v/>
      </c>
      <c r="AQ73" s="53" t="str">
        <f ca="1">IFERROR(OFFSET('セット情報(宅配便）'!$P$2,MATCH($G73,BカートセットID入力!$C$4:$C$150,0),COLUMN()-COLUMN($T68)),IFERROR(OFFSET('セット情報(業務便）'!$P$2,MATCH($G73,BカートセットID入力!$F$4:$F$150,0),COLUMN()-COLUMN($T68)),IFERROR(OFFSET('セット情報（サンプル）'!$N$2,MATCH($G73,BカートセットID入力!$I$4:$I$150,0),COLUMN()-COLUMN($T68)),IFERROR(OFFSET('セット情報（イレギュラーサンプル）'!$N$2,MATCH($G73,BカートセットID入力!$L$4:$L$150,0),COLUMN()-COLUMN($T68)),""))))</f>
        <v/>
      </c>
      <c r="AR73" s="53" t="str">
        <f ca="1">IFERROR(OFFSET('セット情報(宅配便）'!$P$2,MATCH($G73,BカートセットID入力!$C$4:$C$150,0),COLUMN()-COLUMN($T68)),IFERROR(OFFSET('セット情報(業務便）'!$P$2,MATCH($G73,BカートセットID入力!$F$4:$F$150,0),COLUMN()-COLUMN($T68)),IFERROR(OFFSET('セット情報（サンプル）'!$N$2,MATCH($G73,BカートセットID入力!$I$4:$I$150,0),COLUMN()-COLUMN($T68)),IFERROR(OFFSET('セット情報（イレギュラーサンプル）'!$N$2,MATCH($G73,BカートセットID入力!$L$4:$L$150,0),COLUMN()-COLUMN($T68)),""))))</f>
        <v/>
      </c>
      <c r="AS73" s="53" t="str">
        <f ca="1">IFERROR(OFFSET('セット情報(宅配便）'!$P$2,MATCH($G73,BカートセットID入力!$C$4:$C$150,0),COLUMN()-COLUMN($T68)),IFERROR(OFFSET('セット情報(業務便）'!$P$2,MATCH($G73,BカートセットID入力!$F$4:$F$150,0),COLUMN()-COLUMN($T68)),IFERROR(OFFSET('セット情報（サンプル）'!$N$2,MATCH($G73,BカートセットID入力!$I$4:$I$150,0),COLUMN()-COLUMN($T68)),IFERROR(OFFSET('セット情報（イレギュラーサンプル）'!$N$2,MATCH($G73,BカートセットID入力!$L$4:$L$150,0),COLUMN()-COLUMN($T68)),""))))</f>
        <v/>
      </c>
    </row>
    <row r="74" spans="1:45">
      <c r="A74" s="53" t="str">
        <f>IF(ISBLANK(現行セット情報CSV!A74),"",現行セット情報CSV!A74)</f>
        <v/>
      </c>
      <c r="B74" s="53" t="str">
        <f>IF(ISBLANK(現行セット情報CSV!B74),"",現行セット情報CSV!B74)</f>
        <v/>
      </c>
      <c r="C74" s="53" t="str">
        <f>IF(ISBLANK(現行セット情報CSV!C74),"",現行セット情報CSV!C74)</f>
        <v/>
      </c>
      <c r="D74" s="53" t="str">
        <f>IF(ISBLANK(現行セット情報CSV!D74),"",現行セット情報CSV!D74)</f>
        <v/>
      </c>
      <c r="E74" s="53" t="str">
        <f>IF(ISBLANK(現行セット情報CSV!E74),"",現行セット情報CSV!E74)</f>
        <v/>
      </c>
      <c r="F74" s="53" t="str">
        <f>IF(ISBLANK(現行セット情報CSV!F74),"",現行セット情報CSV!F74)</f>
        <v/>
      </c>
      <c r="G74" s="53" t="str">
        <f>IF(ISBLANK(現行セット情報CSV!G74),"",現行セット情報CSV!G74)</f>
        <v/>
      </c>
      <c r="H74" s="53" t="str">
        <f>IF(ISBLANK(現行セット情報CSV!H74),"",現行セット情報CSV!H74)</f>
        <v/>
      </c>
      <c r="I74" s="53" t="str">
        <f>IF(ISBLANK(現行セット情報CSV!I74),"",現行セット情報CSV!I74)</f>
        <v/>
      </c>
      <c r="J74" s="53" t="str">
        <f>IF(ISBLANK(現行セット情報CSV!J74),"",現行セット情報CSV!J74)</f>
        <v/>
      </c>
      <c r="K74" s="53" t="str">
        <f>IF(ISBLANK(現行セット情報CSV!K74),"",現行セット情報CSV!K74)</f>
        <v/>
      </c>
      <c r="L74" s="53" t="str">
        <f>IF(ISBLANK(現行セット情報CSV!L74),"",現行セット情報CSV!L74)</f>
        <v/>
      </c>
      <c r="M74" s="53" t="str">
        <f>IF(ISBLANK(現行セット情報CSV!M74),"",現行セット情報CSV!M74)</f>
        <v/>
      </c>
      <c r="N74" s="53" t="str">
        <f>IF(ISBLANK(現行セット情報CSV!N74),"",現行セット情報CSV!N74)</f>
        <v/>
      </c>
      <c r="O74" s="53" t="str">
        <f>IF(ISBLANK(現行セット情報CSV!O74),"",現行セット情報CSV!O74)</f>
        <v/>
      </c>
      <c r="P74" s="53" t="str">
        <f>IF(ISBLANK(現行セット情報CSV!P74),"",現行セット情報CSV!P74)</f>
        <v/>
      </c>
      <c r="Q74" s="53" t="str">
        <f>IF(ISBLANK(現行セット情報CSV!Q74),"",現行セット情報CSV!Q74)</f>
        <v/>
      </c>
      <c r="R74" s="53" t="str">
        <f>IF(ISBLANK(現行セット情報CSV!R74),"",現行セット情報CSV!R74)</f>
        <v/>
      </c>
      <c r="S74" s="53" t="str">
        <f>IF(ISBLANK(現行セット情報CSV!S74),"",現行セット情報CSV!S74)</f>
        <v/>
      </c>
      <c r="T74" s="53" t="str">
        <f ca="1">IFERROR(OFFSET('セット情報(宅配便）'!$P$2,MATCH($G74,BカートセットID入力!$C$4:$C$150,0),COLUMN()-COLUMN($T69)),IFERROR(OFFSET('セット情報(業務便）'!$P$2,MATCH($G74,BカートセットID入力!$F$4:$F$150,0),COLUMN()-COLUMN($T69)),IFERROR(OFFSET('セット情報（サンプル）'!$N$2,MATCH($G74,BカートセットID入力!$I$4:$I$150,0),COLUMN()-COLUMN($T69)),IFERROR(OFFSET('セット情報（イレギュラーサンプル）'!$N$2,MATCH($G74,BカートセットID入力!$L$4:$L$150,0),COLUMN()-COLUMN($T69)),""))))</f>
        <v/>
      </c>
      <c r="U74" s="53" t="str">
        <f ca="1">IFERROR(OFFSET('セット情報(宅配便）'!$P$2,MATCH($G74,BカートセットID入力!$C$4:$C$150,0),COLUMN()-COLUMN($T69)),IFERROR(OFFSET('セット情報(業務便）'!$P$2,MATCH($G74,BカートセットID入力!$F$4:$F$150,0),COLUMN()-COLUMN($T69)),IFERROR(OFFSET('セット情報（サンプル）'!$N$2,MATCH($G74,BカートセットID入力!$I$4:$I$150,0),COLUMN()-COLUMN($T69)),IFERROR(OFFSET('セット情報（イレギュラーサンプル）'!$N$2,MATCH($G74,BカートセットID入力!$L$4:$L$150,0),COLUMN()-COLUMN($T69)),""))))</f>
        <v/>
      </c>
      <c r="V74" s="53" t="str">
        <f ca="1">IFERROR(OFFSET('セット情報(宅配便）'!$P$2,MATCH($G74,BカートセットID入力!$C$4:$C$150,0),COLUMN()-COLUMN($T69)),IFERROR(OFFSET('セット情報(業務便）'!$P$2,MATCH($G74,BカートセットID入力!$F$4:$F$150,0),COLUMN()-COLUMN($T69)),IFERROR(OFFSET('セット情報（サンプル）'!$N$2,MATCH($G74,BカートセットID入力!$I$4:$I$150,0),COLUMN()-COLUMN($T69)),IFERROR(OFFSET('セット情報（イレギュラーサンプル）'!$N$2,MATCH($G74,BカートセットID入力!$L$4:$L$150,0),COLUMN()-COLUMN($T69)),""))))</f>
        <v/>
      </c>
      <c r="W74" s="53" t="str">
        <f ca="1">IFERROR(OFFSET('セット情報(宅配便）'!$P$2,MATCH($G74,BカートセットID入力!$C$4:$C$150,0),COLUMN()-COLUMN($T69)),IFERROR(OFFSET('セット情報(業務便）'!$P$2,MATCH($G74,BカートセットID入力!$F$4:$F$150,0),COLUMN()-COLUMN($T69)),IFERROR(OFFSET('セット情報（サンプル）'!$N$2,MATCH($G74,BカートセットID入力!$I$4:$I$150,0),COLUMN()-COLUMN($T69)),IFERROR(OFFSET('セット情報（イレギュラーサンプル）'!$N$2,MATCH($G74,BカートセットID入力!$L$4:$L$150,0),COLUMN()-COLUMN($T69)),""))))</f>
        <v/>
      </c>
      <c r="X74" s="53" t="str">
        <f ca="1">IFERROR(OFFSET('セット情報(宅配便）'!$P$2,MATCH($G74,BカートセットID入力!$C$4:$C$150,0),COLUMN()-COLUMN($T69)),IFERROR(OFFSET('セット情報(業務便）'!$P$2,MATCH($G74,BカートセットID入力!$F$4:$F$150,0),COLUMN()-COLUMN($T69)),IFERROR(OFFSET('セット情報（サンプル）'!$N$2,MATCH($G74,BカートセットID入力!$I$4:$I$150,0),COLUMN()-COLUMN($T69)),IFERROR(OFFSET('セット情報（イレギュラーサンプル）'!$N$2,MATCH($G74,BカートセットID入力!$L$4:$L$150,0),COLUMN()-COLUMN($T69)),""))))</f>
        <v/>
      </c>
      <c r="Y74" s="53" t="str">
        <f ca="1">IFERROR(OFFSET('セット情報(宅配便）'!$P$2,MATCH($G74,BカートセットID入力!$C$4:$C$150,0),COLUMN()-COLUMN($T69)),IFERROR(OFFSET('セット情報(業務便）'!$P$2,MATCH($G74,BカートセットID入力!$F$4:$F$150,0),COLUMN()-COLUMN($T69)),IFERROR(OFFSET('セット情報（サンプル）'!$N$2,MATCH($G74,BカートセットID入力!$I$4:$I$150,0),COLUMN()-COLUMN($T69)),IFERROR(OFFSET('セット情報（イレギュラーサンプル）'!$N$2,MATCH($G74,BカートセットID入力!$L$4:$L$150,0),COLUMN()-COLUMN($T69)),""))))</f>
        <v/>
      </c>
      <c r="Z74" s="53" t="str">
        <f ca="1">IFERROR(OFFSET('セット情報(宅配便）'!$P$2,MATCH($G74,BカートセットID入力!$C$4:$C$150,0),COLUMN()-COLUMN($T69)),IFERROR(OFFSET('セット情報(業務便）'!$P$2,MATCH($G74,BカートセットID入力!$F$4:$F$150,0),COLUMN()-COLUMN($T69)),IFERROR(OFFSET('セット情報（サンプル）'!$N$2,MATCH($G74,BカートセットID入力!$I$4:$I$150,0),COLUMN()-COLUMN($T69)),IFERROR(OFFSET('セット情報（イレギュラーサンプル）'!$N$2,MATCH($G74,BカートセットID入力!$L$4:$L$150,0),COLUMN()-COLUMN($T69)),""))))</f>
        <v/>
      </c>
      <c r="AA74" s="53" t="str">
        <f ca="1">IFERROR(OFFSET('セット情報(宅配便）'!$P$2,MATCH($G74,BカートセットID入力!$C$4:$C$150,0),COLUMN()-COLUMN($T69)),IFERROR(OFFSET('セット情報(業務便）'!$P$2,MATCH($G74,BカートセットID入力!$F$4:$F$150,0),COLUMN()-COLUMN($T69)),IFERROR(OFFSET('セット情報（サンプル）'!$N$2,MATCH($G74,BカートセットID入力!$I$4:$I$150,0),COLUMN()-COLUMN($T69)),IFERROR(OFFSET('セット情報（イレギュラーサンプル）'!$N$2,MATCH($G74,BカートセットID入力!$L$4:$L$150,0),COLUMN()-COLUMN($T69)),""))))</f>
        <v/>
      </c>
      <c r="AB74" s="53" t="str">
        <f ca="1">IFERROR(OFFSET('セット情報(宅配便）'!$P$2,MATCH($G74,BカートセットID入力!$C$4:$C$150,0),COLUMN()-COLUMN($T69)),IFERROR(OFFSET('セット情報(業務便）'!$P$2,MATCH($G74,BカートセットID入力!$F$4:$F$150,0),COLUMN()-COLUMN($T69)),IFERROR(OFFSET('セット情報（サンプル）'!$N$2,MATCH($G74,BカートセットID入力!$I$4:$I$150,0),COLUMN()-COLUMN($T69)),IFERROR(OFFSET('セット情報（イレギュラーサンプル）'!$N$2,MATCH($G74,BカートセットID入力!$L$4:$L$150,0),COLUMN()-COLUMN($T69)),""))))</f>
        <v/>
      </c>
      <c r="AC74" s="53" t="str">
        <f ca="1">IFERROR(OFFSET('セット情報(宅配便）'!$P$2,MATCH($G74,BカートセットID入力!$C$4:$C$150,0),COLUMN()-COLUMN($T69)),IFERROR(OFFSET('セット情報(業務便）'!$P$2,MATCH($G74,BカートセットID入力!$F$4:$F$150,0),COLUMN()-COLUMN($T69)),IFERROR(OFFSET('セット情報（サンプル）'!$N$2,MATCH($G74,BカートセットID入力!$I$4:$I$150,0),COLUMN()-COLUMN($T69)),IFERROR(OFFSET('セット情報（イレギュラーサンプル）'!$N$2,MATCH($G74,BカートセットID入力!$L$4:$L$150,0),COLUMN()-COLUMN($T69)),""))))</f>
        <v/>
      </c>
      <c r="AD74" s="53" t="str">
        <f ca="1">IFERROR(OFFSET('セット情報(宅配便）'!$P$2,MATCH($G74,BカートセットID入力!$C$4:$C$150,0),COLUMN()-COLUMN($T69)),IFERROR(OFFSET('セット情報(業務便）'!$P$2,MATCH($G74,BカートセットID入力!$F$4:$F$150,0),COLUMN()-COLUMN($T69)),IFERROR(OFFSET('セット情報（サンプル）'!$N$2,MATCH($G74,BカートセットID入力!$I$4:$I$150,0),COLUMN()-COLUMN($T69)),IFERROR(OFFSET('セット情報（イレギュラーサンプル）'!$N$2,MATCH($G74,BカートセットID入力!$L$4:$L$150,0),COLUMN()-COLUMN($T69)),""))))</f>
        <v/>
      </c>
      <c r="AE74" s="53" t="str">
        <f ca="1">IFERROR(OFFSET('セット情報(宅配便）'!$P$2,MATCH($G74,BカートセットID入力!$C$4:$C$150,0),COLUMN()-COLUMN($T69)),IFERROR(OFFSET('セット情報(業務便）'!$P$2,MATCH($G74,BカートセットID入力!$F$4:$F$150,0),COLUMN()-COLUMN($T69)),IFERROR(OFFSET('セット情報（サンプル）'!$N$2,MATCH($G74,BカートセットID入力!$I$4:$I$150,0),COLUMN()-COLUMN($T69)),IFERROR(OFFSET('セット情報（イレギュラーサンプル）'!$N$2,MATCH($G74,BカートセットID入力!$L$4:$L$150,0),COLUMN()-COLUMN($T69)),""))))</f>
        <v/>
      </c>
      <c r="AF74" s="53" t="str">
        <f ca="1">IFERROR(OFFSET('セット情報(宅配便）'!$P$2,MATCH($G74,BカートセットID入力!$C$4:$C$150,0),COLUMN()-COLUMN($T69)),IFERROR(OFFSET('セット情報(業務便）'!$P$2,MATCH($G74,BカートセットID入力!$F$4:$F$150,0),COLUMN()-COLUMN($T69)),IFERROR(OFFSET('セット情報（サンプル）'!$N$2,MATCH($G74,BカートセットID入力!$I$4:$I$150,0),COLUMN()-COLUMN($T69)),IFERROR(OFFSET('セット情報（イレギュラーサンプル）'!$N$2,MATCH($G74,BカートセットID入力!$L$4:$L$150,0),COLUMN()-COLUMN($T69)),""))))</f>
        <v/>
      </c>
      <c r="AG74" s="53" t="str">
        <f ca="1">IFERROR(OFFSET('セット情報(宅配便）'!$P$2,MATCH($G74,BカートセットID入力!$C$4:$C$150,0),COLUMN()-COLUMN($T69)),IFERROR(OFFSET('セット情報(業務便）'!$P$2,MATCH($G74,BカートセットID入力!$F$4:$F$150,0),COLUMN()-COLUMN($T69)),IFERROR(OFFSET('セット情報（サンプル）'!$N$2,MATCH($G74,BカートセットID入力!$I$4:$I$150,0),COLUMN()-COLUMN($T69)),IFERROR(OFFSET('セット情報（イレギュラーサンプル）'!$N$2,MATCH($G74,BカートセットID入力!$L$4:$L$150,0),COLUMN()-COLUMN($T69)),""))))</f>
        <v/>
      </c>
      <c r="AH74" s="53" t="str">
        <f ca="1">IFERROR(OFFSET('セット情報(宅配便）'!$P$2,MATCH($G74,BカートセットID入力!$C$4:$C$150,0),COLUMN()-COLUMN($T69)),IFERROR(OFFSET('セット情報(業務便）'!$P$2,MATCH($G74,BカートセットID入力!$F$4:$F$150,0),COLUMN()-COLUMN($T69)),IFERROR(OFFSET('セット情報（サンプル）'!$N$2,MATCH($G74,BカートセットID入力!$I$4:$I$150,0),COLUMN()-COLUMN($T69)),IFERROR(OFFSET('セット情報（イレギュラーサンプル）'!$N$2,MATCH($G74,BカートセットID入力!$L$4:$L$150,0),COLUMN()-COLUMN($T69)),""))))</f>
        <v/>
      </c>
      <c r="AI74" s="53" t="str">
        <f ca="1">IFERROR(OFFSET('セット情報(宅配便）'!$P$2,MATCH($G74,BカートセットID入力!$C$4:$C$150,0),COLUMN()-COLUMN($T69)),IFERROR(OFFSET('セット情報(業務便）'!$P$2,MATCH($G74,BカートセットID入力!$F$4:$F$150,0),COLUMN()-COLUMN($T69)),IFERROR(OFFSET('セット情報（サンプル）'!$N$2,MATCH($G74,BカートセットID入力!$I$4:$I$150,0),COLUMN()-COLUMN($T69)),IFERROR(OFFSET('セット情報（イレギュラーサンプル）'!$N$2,MATCH($G74,BカートセットID入力!$L$4:$L$150,0),COLUMN()-COLUMN($T69)),""))))</f>
        <v/>
      </c>
      <c r="AJ74" s="53" t="str">
        <f ca="1">IFERROR(OFFSET('セット情報(宅配便）'!$P$2,MATCH($G74,BカートセットID入力!$C$4:$C$150,0),COLUMN()-COLUMN($T69)),IFERROR(OFFSET('セット情報(業務便）'!$P$2,MATCH($G74,BカートセットID入力!$F$4:$F$150,0),COLUMN()-COLUMN($T69)),IFERROR(OFFSET('セット情報（サンプル）'!$N$2,MATCH($G74,BカートセットID入力!$I$4:$I$150,0),COLUMN()-COLUMN($T69)),IFERROR(OFFSET('セット情報（イレギュラーサンプル）'!$N$2,MATCH($G74,BカートセットID入力!$L$4:$L$150,0),COLUMN()-COLUMN($T69)),""))))</f>
        <v/>
      </c>
      <c r="AK74" s="53" t="str">
        <f ca="1">IFERROR(OFFSET('セット情報(宅配便）'!$P$2,MATCH($G74,BカートセットID入力!$C$4:$C$150,0),COLUMN()-COLUMN($T69)),IFERROR(OFFSET('セット情報(業務便）'!$P$2,MATCH($G74,BカートセットID入力!$F$4:$F$150,0),COLUMN()-COLUMN($T69)),IFERROR(OFFSET('セット情報（サンプル）'!$N$2,MATCH($G74,BカートセットID入力!$I$4:$I$150,0),COLUMN()-COLUMN($T69)),IFERROR(OFFSET('セット情報（イレギュラーサンプル）'!$N$2,MATCH($G74,BカートセットID入力!$L$4:$L$150,0),COLUMN()-COLUMN($T69)),""))))</f>
        <v/>
      </c>
      <c r="AL74" s="53" t="str">
        <f ca="1">IFERROR(OFFSET('セット情報(宅配便）'!$P$2,MATCH($G74,BカートセットID入力!$C$4:$C$150,0),COLUMN()-COLUMN($T69)),IFERROR(OFFSET('セット情報(業務便）'!$P$2,MATCH($G74,BカートセットID入力!$F$4:$F$150,0),COLUMN()-COLUMN($T69)),IFERROR(OFFSET('セット情報（サンプル）'!$N$2,MATCH($G74,BカートセットID入力!$I$4:$I$150,0),COLUMN()-COLUMN($T69)),IFERROR(OFFSET('セット情報（イレギュラーサンプル）'!$N$2,MATCH($G74,BカートセットID入力!$L$4:$L$150,0),COLUMN()-COLUMN($T69)),""))))</f>
        <v/>
      </c>
      <c r="AM74" s="53" t="str">
        <f ca="1">IFERROR(OFFSET('セット情報(宅配便）'!$P$2,MATCH($G74,BカートセットID入力!$C$4:$C$150,0),COLUMN()-COLUMN($T69)),IFERROR(OFFSET('セット情報(業務便）'!$P$2,MATCH($G74,BカートセットID入力!$F$4:$F$150,0),COLUMN()-COLUMN($T69)),IFERROR(OFFSET('セット情報（サンプル）'!$N$2,MATCH($G74,BカートセットID入力!$I$4:$I$150,0),COLUMN()-COLUMN($T69)),IFERROR(OFFSET('セット情報（イレギュラーサンプル）'!$N$2,MATCH($G74,BカートセットID入力!$L$4:$L$150,0),COLUMN()-COLUMN($T69)),""))))</f>
        <v/>
      </c>
      <c r="AN74" s="53" t="str">
        <f ca="1">IFERROR(OFFSET('セット情報(宅配便）'!$P$2,MATCH($G74,BカートセットID入力!$C$4:$C$150,0),COLUMN()-COLUMN($T69)),IFERROR(OFFSET('セット情報(業務便）'!$P$2,MATCH($G74,BカートセットID入力!$F$4:$F$150,0),COLUMN()-COLUMN($T69)),IFERROR(OFFSET('セット情報（サンプル）'!$N$2,MATCH($G74,BカートセットID入力!$I$4:$I$150,0),COLUMN()-COLUMN($T69)),IFERROR(OFFSET('セット情報（イレギュラーサンプル）'!$N$2,MATCH($G74,BカートセットID入力!$L$4:$L$150,0),COLUMN()-COLUMN($T69)),""))))</f>
        <v/>
      </c>
      <c r="AO74" s="53" t="str">
        <f ca="1">IFERROR(OFFSET('セット情報(宅配便）'!$P$2,MATCH($G74,BカートセットID入力!$C$4:$C$150,0),COLUMN()-COLUMN($T69)),IFERROR(OFFSET('セット情報(業務便）'!$P$2,MATCH($G74,BカートセットID入力!$F$4:$F$150,0),COLUMN()-COLUMN($T69)),IFERROR(OFFSET('セット情報（サンプル）'!$N$2,MATCH($G74,BカートセットID入力!$I$4:$I$150,0),COLUMN()-COLUMN($T69)),IFERROR(OFFSET('セット情報（イレギュラーサンプル）'!$N$2,MATCH($G74,BカートセットID入力!$L$4:$L$150,0),COLUMN()-COLUMN($T69)),""))))</f>
        <v/>
      </c>
      <c r="AP74" s="53" t="str">
        <f ca="1">IFERROR(OFFSET('セット情報(宅配便）'!$P$2,MATCH($G74,BカートセットID入力!$C$4:$C$150,0),COLUMN()-COLUMN($T69)),IFERROR(OFFSET('セット情報(業務便）'!$P$2,MATCH($G74,BカートセットID入力!$F$4:$F$150,0),COLUMN()-COLUMN($T69)),IFERROR(OFFSET('セット情報（サンプル）'!$N$2,MATCH($G74,BカートセットID入力!$I$4:$I$150,0),COLUMN()-COLUMN($T69)),IFERROR(OFFSET('セット情報（イレギュラーサンプル）'!$N$2,MATCH($G74,BカートセットID入力!$L$4:$L$150,0),COLUMN()-COLUMN($T69)),""))))</f>
        <v/>
      </c>
      <c r="AQ74" s="53" t="str">
        <f ca="1">IFERROR(OFFSET('セット情報(宅配便）'!$P$2,MATCH($G74,BカートセットID入力!$C$4:$C$150,0),COLUMN()-COLUMN($T69)),IFERROR(OFFSET('セット情報(業務便）'!$P$2,MATCH($G74,BカートセットID入力!$F$4:$F$150,0),COLUMN()-COLUMN($T69)),IFERROR(OFFSET('セット情報（サンプル）'!$N$2,MATCH($G74,BカートセットID入力!$I$4:$I$150,0),COLUMN()-COLUMN($T69)),IFERROR(OFFSET('セット情報（イレギュラーサンプル）'!$N$2,MATCH($G74,BカートセットID入力!$L$4:$L$150,0),COLUMN()-COLUMN($T69)),""))))</f>
        <v/>
      </c>
      <c r="AR74" s="53" t="str">
        <f ca="1">IFERROR(OFFSET('セット情報(宅配便）'!$P$2,MATCH($G74,BカートセットID入力!$C$4:$C$150,0),COLUMN()-COLUMN($T69)),IFERROR(OFFSET('セット情報(業務便）'!$P$2,MATCH($G74,BカートセットID入力!$F$4:$F$150,0),COLUMN()-COLUMN($T69)),IFERROR(OFFSET('セット情報（サンプル）'!$N$2,MATCH($G74,BカートセットID入力!$I$4:$I$150,0),COLUMN()-COLUMN($T69)),IFERROR(OFFSET('セット情報（イレギュラーサンプル）'!$N$2,MATCH($G74,BカートセットID入力!$L$4:$L$150,0),COLUMN()-COLUMN($T69)),""))))</f>
        <v/>
      </c>
      <c r="AS74" s="53" t="str">
        <f ca="1">IFERROR(OFFSET('セット情報(宅配便）'!$P$2,MATCH($G74,BカートセットID入力!$C$4:$C$150,0),COLUMN()-COLUMN($T69)),IFERROR(OFFSET('セット情報(業務便）'!$P$2,MATCH($G74,BカートセットID入力!$F$4:$F$150,0),COLUMN()-COLUMN($T69)),IFERROR(OFFSET('セット情報（サンプル）'!$N$2,MATCH($G74,BカートセットID入力!$I$4:$I$150,0),COLUMN()-COLUMN($T69)),IFERROR(OFFSET('セット情報（イレギュラーサンプル）'!$N$2,MATCH($G74,BカートセットID入力!$L$4:$L$150,0),COLUMN()-COLUMN($T69)),""))))</f>
        <v/>
      </c>
    </row>
    <row r="75" spans="1:45">
      <c r="A75" s="53" t="str">
        <f>IF(ISBLANK(現行セット情報CSV!A75),"",現行セット情報CSV!A75)</f>
        <v/>
      </c>
      <c r="B75" s="53" t="str">
        <f>IF(ISBLANK(現行セット情報CSV!B75),"",現行セット情報CSV!B75)</f>
        <v/>
      </c>
      <c r="C75" s="53" t="str">
        <f>IF(ISBLANK(現行セット情報CSV!C75),"",現行セット情報CSV!C75)</f>
        <v/>
      </c>
      <c r="D75" s="53" t="str">
        <f>IF(ISBLANK(現行セット情報CSV!D75),"",現行セット情報CSV!D75)</f>
        <v/>
      </c>
      <c r="E75" s="53" t="str">
        <f>IF(ISBLANK(現行セット情報CSV!E75),"",現行セット情報CSV!E75)</f>
        <v/>
      </c>
      <c r="F75" s="53" t="str">
        <f>IF(ISBLANK(現行セット情報CSV!F75),"",現行セット情報CSV!F75)</f>
        <v/>
      </c>
      <c r="G75" s="53" t="str">
        <f>IF(ISBLANK(現行セット情報CSV!G75),"",現行セット情報CSV!G75)</f>
        <v/>
      </c>
      <c r="H75" s="53" t="str">
        <f>IF(ISBLANK(現行セット情報CSV!H75),"",現行セット情報CSV!H75)</f>
        <v/>
      </c>
      <c r="I75" s="53" t="str">
        <f>IF(ISBLANK(現行セット情報CSV!I75),"",現行セット情報CSV!I75)</f>
        <v/>
      </c>
      <c r="J75" s="53" t="str">
        <f>IF(ISBLANK(現行セット情報CSV!J75),"",現行セット情報CSV!J75)</f>
        <v/>
      </c>
      <c r="K75" s="53" t="str">
        <f>IF(ISBLANK(現行セット情報CSV!K75),"",現行セット情報CSV!K75)</f>
        <v/>
      </c>
      <c r="L75" s="53" t="str">
        <f>IF(ISBLANK(現行セット情報CSV!L75),"",現行セット情報CSV!L75)</f>
        <v/>
      </c>
      <c r="M75" s="53" t="str">
        <f>IF(ISBLANK(現行セット情報CSV!M75),"",現行セット情報CSV!M75)</f>
        <v/>
      </c>
      <c r="N75" s="53" t="str">
        <f>IF(ISBLANK(現行セット情報CSV!N75),"",現行セット情報CSV!N75)</f>
        <v/>
      </c>
      <c r="O75" s="53" t="str">
        <f>IF(ISBLANK(現行セット情報CSV!O75),"",現行セット情報CSV!O75)</f>
        <v/>
      </c>
      <c r="P75" s="53" t="str">
        <f>IF(ISBLANK(現行セット情報CSV!P75),"",現行セット情報CSV!P75)</f>
        <v/>
      </c>
      <c r="Q75" s="53" t="str">
        <f>IF(ISBLANK(現行セット情報CSV!Q75),"",現行セット情報CSV!Q75)</f>
        <v/>
      </c>
      <c r="R75" s="53" t="str">
        <f>IF(ISBLANK(現行セット情報CSV!R75),"",現行セット情報CSV!R75)</f>
        <v/>
      </c>
      <c r="S75" s="53" t="str">
        <f>IF(ISBLANK(現行セット情報CSV!S75),"",現行セット情報CSV!S75)</f>
        <v/>
      </c>
      <c r="T75" s="53" t="str">
        <f ca="1">IFERROR(OFFSET('セット情報(宅配便）'!$P$2,MATCH($G75,BカートセットID入力!$C$4:$C$150,0),COLUMN()-COLUMN($T70)),IFERROR(OFFSET('セット情報(業務便）'!$P$2,MATCH($G75,BカートセットID入力!$F$4:$F$150,0),COLUMN()-COLUMN($T70)),IFERROR(OFFSET('セット情報（サンプル）'!$N$2,MATCH($G75,BカートセットID入力!$I$4:$I$150,0),COLUMN()-COLUMN($T70)),IFERROR(OFFSET('セット情報（イレギュラーサンプル）'!$N$2,MATCH($G75,BカートセットID入力!$L$4:$L$150,0),COLUMN()-COLUMN($T70)),""))))</f>
        <v/>
      </c>
      <c r="U75" s="53" t="str">
        <f ca="1">IFERROR(OFFSET('セット情報(宅配便）'!$P$2,MATCH($G75,BカートセットID入力!$C$4:$C$150,0),COLUMN()-COLUMN($T70)),IFERROR(OFFSET('セット情報(業務便）'!$P$2,MATCH($G75,BカートセットID入力!$F$4:$F$150,0),COLUMN()-COLUMN($T70)),IFERROR(OFFSET('セット情報（サンプル）'!$N$2,MATCH($G75,BカートセットID入力!$I$4:$I$150,0),COLUMN()-COLUMN($T70)),IFERROR(OFFSET('セット情報（イレギュラーサンプル）'!$N$2,MATCH($G75,BカートセットID入力!$L$4:$L$150,0),COLUMN()-COLUMN($T70)),""))))</f>
        <v/>
      </c>
      <c r="V75" s="53" t="str">
        <f ca="1">IFERROR(OFFSET('セット情報(宅配便）'!$P$2,MATCH($G75,BカートセットID入力!$C$4:$C$150,0),COLUMN()-COLUMN($T70)),IFERROR(OFFSET('セット情報(業務便）'!$P$2,MATCH($G75,BカートセットID入力!$F$4:$F$150,0),COLUMN()-COLUMN($T70)),IFERROR(OFFSET('セット情報（サンプル）'!$N$2,MATCH($G75,BカートセットID入力!$I$4:$I$150,0),COLUMN()-COLUMN($T70)),IFERROR(OFFSET('セット情報（イレギュラーサンプル）'!$N$2,MATCH($G75,BカートセットID入力!$L$4:$L$150,0),COLUMN()-COLUMN($T70)),""))))</f>
        <v/>
      </c>
      <c r="W75" s="53" t="str">
        <f ca="1">IFERROR(OFFSET('セット情報(宅配便）'!$P$2,MATCH($G75,BカートセットID入力!$C$4:$C$150,0),COLUMN()-COLUMN($T70)),IFERROR(OFFSET('セット情報(業務便）'!$P$2,MATCH($G75,BカートセットID入力!$F$4:$F$150,0),COLUMN()-COLUMN($T70)),IFERROR(OFFSET('セット情報（サンプル）'!$N$2,MATCH($G75,BカートセットID入力!$I$4:$I$150,0),COLUMN()-COLUMN($T70)),IFERROR(OFFSET('セット情報（イレギュラーサンプル）'!$N$2,MATCH($G75,BカートセットID入力!$L$4:$L$150,0),COLUMN()-COLUMN($T70)),""))))</f>
        <v/>
      </c>
      <c r="X75" s="53" t="str">
        <f ca="1">IFERROR(OFFSET('セット情報(宅配便）'!$P$2,MATCH($G75,BカートセットID入力!$C$4:$C$150,0),COLUMN()-COLUMN($T70)),IFERROR(OFFSET('セット情報(業務便）'!$P$2,MATCH($G75,BカートセットID入力!$F$4:$F$150,0),COLUMN()-COLUMN($T70)),IFERROR(OFFSET('セット情報（サンプル）'!$N$2,MATCH($G75,BカートセットID入力!$I$4:$I$150,0),COLUMN()-COLUMN($T70)),IFERROR(OFFSET('セット情報（イレギュラーサンプル）'!$N$2,MATCH($G75,BカートセットID入力!$L$4:$L$150,0),COLUMN()-COLUMN($T70)),""))))</f>
        <v/>
      </c>
      <c r="Y75" s="53" t="str">
        <f ca="1">IFERROR(OFFSET('セット情報(宅配便）'!$P$2,MATCH($G75,BカートセットID入力!$C$4:$C$150,0),COLUMN()-COLUMN($T70)),IFERROR(OFFSET('セット情報(業務便）'!$P$2,MATCH($G75,BカートセットID入力!$F$4:$F$150,0),COLUMN()-COLUMN($T70)),IFERROR(OFFSET('セット情報（サンプル）'!$N$2,MATCH($G75,BカートセットID入力!$I$4:$I$150,0),COLUMN()-COLUMN($T70)),IFERROR(OFFSET('セット情報（イレギュラーサンプル）'!$N$2,MATCH($G75,BカートセットID入力!$L$4:$L$150,0),COLUMN()-COLUMN($T70)),""))))</f>
        <v/>
      </c>
      <c r="Z75" s="53" t="str">
        <f ca="1">IFERROR(OFFSET('セット情報(宅配便）'!$P$2,MATCH($G75,BカートセットID入力!$C$4:$C$150,0),COLUMN()-COLUMN($T70)),IFERROR(OFFSET('セット情報(業務便）'!$P$2,MATCH($G75,BカートセットID入力!$F$4:$F$150,0),COLUMN()-COLUMN($T70)),IFERROR(OFFSET('セット情報（サンプル）'!$N$2,MATCH($G75,BカートセットID入力!$I$4:$I$150,0),COLUMN()-COLUMN($T70)),IFERROR(OFFSET('セット情報（イレギュラーサンプル）'!$N$2,MATCH($G75,BカートセットID入力!$L$4:$L$150,0),COLUMN()-COLUMN($T70)),""))))</f>
        <v/>
      </c>
      <c r="AA75" s="53" t="str">
        <f ca="1">IFERROR(OFFSET('セット情報(宅配便）'!$P$2,MATCH($G75,BカートセットID入力!$C$4:$C$150,0),COLUMN()-COLUMN($T70)),IFERROR(OFFSET('セット情報(業務便）'!$P$2,MATCH($G75,BカートセットID入力!$F$4:$F$150,0),COLUMN()-COLUMN($T70)),IFERROR(OFFSET('セット情報（サンプル）'!$N$2,MATCH($G75,BカートセットID入力!$I$4:$I$150,0),COLUMN()-COLUMN($T70)),IFERROR(OFFSET('セット情報（イレギュラーサンプル）'!$N$2,MATCH($G75,BカートセットID入力!$L$4:$L$150,0),COLUMN()-COLUMN($T70)),""))))</f>
        <v/>
      </c>
      <c r="AB75" s="53" t="str">
        <f ca="1">IFERROR(OFFSET('セット情報(宅配便）'!$P$2,MATCH($G75,BカートセットID入力!$C$4:$C$150,0),COLUMN()-COLUMN($T70)),IFERROR(OFFSET('セット情報(業務便）'!$P$2,MATCH($G75,BカートセットID入力!$F$4:$F$150,0),COLUMN()-COLUMN($T70)),IFERROR(OFFSET('セット情報（サンプル）'!$N$2,MATCH($G75,BカートセットID入力!$I$4:$I$150,0),COLUMN()-COLUMN($T70)),IFERROR(OFFSET('セット情報（イレギュラーサンプル）'!$N$2,MATCH($G75,BカートセットID入力!$L$4:$L$150,0),COLUMN()-COLUMN($T70)),""))))</f>
        <v/>
      </c>
      <c r="AC75" s="53" t="str">
        <f ca="1">IFERROR(OFFSET('セット情報(宅配便）'!$P$2,MATCH($G75,BカートセットID入力!$C$4:$C$150,0),COLUMN()-COLUMN($T70)),IFERROR(OFFSET('セット情報(業務便）'!$P$2,MATCH($G75,BカートセットID入力!$F$4:$F$150,0),COLUMN()-COLUMN($T70)),IFERROR(OFFSET('セット情報（サンプル）'!$N$2,MATCH($G75,BカートセットID入力!$I$4:$I$150,0),COLUMN()-COLUMN($T70)),IFERROR(OFFSET('セット情報（イレギュラーサンプル）'!$N$2,MATCH($G75,BカートセットID入力!$L$4:$L$150,0),COLUMN()-COLUMN($T70)),""))))</f>
        <v/>
      </c>
      <c r="AD75" s="53" t="str">
        <f ca="1">IFERROR(OFFSET('セット情報(宅配便）'!$P$2,MATCH($G75,BカートセットID入力!$C$4:$C$150,0),COLUMN()-COLUMN($T70)),IFERROR(OFFSET('セット情報(業務便）'!$P$2,MATCH($G75,BカートセットID入力!$F$4:$F$150,0),COLUMN()-COLUMN($T70)),IFERROR(OFFSET('セット情報（サンプル）'!$N$2,MATCH($G75,BカートセットID入力!$I$4:$I$150,0),COLUMN()-COLUMN($T70)),IFERROR(OFFSET('セット情報（イレギュラーサンプル）'!$N$2,MATCH($G75,BカートセットID入力!$L$4:$L$150,0),COLUMN()-COLUMN($T70)),""))))</f>
        <v/>
      </c>
      <c r="AE75" s="53" t="str">
        <f ca="1">IFERROR(OFFSET('セット情報(宅配便）'!$P$2,MATCH($G75,BカートセットID入力!$C$4:$C$150,0),COLUMN()-COLUMN($T70)),IFERROR(OFFSET('セット情報(業務便）'!$P$2,MATCH($G75,BカートセットID入力!$F$4:$F$150,0),COLUMN()-COLUMN($T70)),IFERROR(OFFSET('セット情報（サンプル）'!$N$2,MATCH($G75,BカートセットID入力!$I$4:$I$150,0),COLUMN()-COLUMN($T70)),IFERROR(OFFSET('セット情報（イレギュラーサンプル）'!$N$2,MATCH($G75,BカートセットID入力!$L$4:$L$150,0),COLUMN()-COLUMN($T70)),""))))</f>
        <v/>
      </c>
      <c r="AF75" s="53" t="str">
        <f ca="1">IFERROR(OFFSET('セット情報(宅配便）'!$P$2,MATCH($G75,BカートセットID入力!$C$4:$C$150,0),COLUMN()-COLUMN($T70)),IFERROR(OFFSET('セット情報(業務便）'!$P$2,MATCH($G75,BカートセットID入力!$F$4:$F$150,0),COLUMN()-COLUMN($T70)),IFERROR(OFFSET('セット情報（サンプル）'!$N$2,MATCH($G75,BカートセットID入力!$I$4:$I$150,0),COLUMN()-COLUMN($T70)),IFERROR(OFFSET('セット情報（イレギュラーサンプル）'!$N$2,MATCH($G75,BカートセットID入力!$L$4:$L$150,0),COLUMN()-COLUMN($T70)),""))))</f>
        <v/>
      </c>
      <c r="AG75" s="53" t="str">
        <f ca="1">IFERROR(OFFSET('セット情報(宅配便）'!$P$2,MATCH($G75,BカートセットID入力!$C$4:$C$150,0),COLUMN()-COLUMN($T70)),IFERROR(OFFSET('セット情報(業務便）'!$P$2,MATCH($G75,BカートセットID入力!$F$4:$F$150,0),COLUMN()-COLUMN($T70)),IFERROR(OFFSET('セット情報（サンプル）'!$N$2,MATCH($G75,BカートセットID入力!$I$4:$I$150,0),COLUMN()-COLUMN($T70)),IFERROR(OFFSET('セット情報（イレギュラーサンプル）'!$N$2,MATCH($G75,BカートセットID入力!$L$4:$L$150,0),COLUMN()-COLUMN($T70)),""))))</f>
        <v/>
      </c>
      <c r="AH75" s="53" t="str">
        <f ca="1">IFERROR(OFFSET('セット情報(宅配便）'!$P$2,MATCH($G75,BカートセットID入力!$C$4:$C$150,0),COLUMN()-COLUMN($T70)),IFERROR(OFFSET('セット情報(業務便）'!$P$2,MATCH($G75,BカートセットID入力!$F$4:$F$150,0),COLUMN()-COLUMN($T70)),IFERROR(OFFSET('セット情報（サンプル）'!$N$2,MATCH($G75,BカートセットID入力!$I$4:$I$150,0),COLUMN()-COLUMN($T70)),IFERROR(OFFSET('セット情報（イレギュラーサンプル）'!$N$2,MATCH($G75,BカートセットID入力!$L$4:$L$150,0),COLUMN()-COLUMN($T70)),""))))</f>
        <v/>
      </c>
      <c r="AI75" s="53" t="str">
        <f ca="1">IFERROR(OFFSET('セット情報(宅配便）'!$P$2,MATCH($G75,BカートセットID入力!$C$4:$C$150,0),COLUMN()-COLUMN($T70)),IFERROR(OFFSET('セット情報(業務便）'!$P$2,MATCH($G75,BカートセットID入力!$F$4:$F$150,0),COLUMN()-COLUMN($T70)),IFERROR(OFFSET('セット情報（サンプル）'!$N$2,MATCH($G75,BカートセットID入力!$I$4:$I$150,0),COLUMN()-COLUMN($T70)),IFERROR(OFFSET('セット情報（イレギュラーサンプル）'!$N$2,MATCH($G75,BカートセットID入力!$L$4:$L$150,0),COLUMN()-COLUMN($T70)),""))))</f>
        <v/>
      </c>
      <c r="AJ75" s="53" t="str">
        <f ca="1">IFERROR(OFFSET('セット情報(宅配便）'!$P$2,MATCH($G75,BカートセットID入力!$C$4:$C$150,0),COLUMN()-COLUMN($T70)),IFERROR(OFFSET('セット情報(業務便）'!$P$2,MATCH($G75,BカートセットID入力!$F$4:$F$150,0),COLUMN()-COLUMN($T70)),IFERROR(OFFSET('セット情報（サンプル）'!$N$2,MATCH($G75,BカートセットID入力!$I$4:$I$150,0),COLUMN()-COLUMN($T70)),IFERROR(OFFSET('セット情報（イレギュラーサンプル）'!$N$2,MATCH($G75,BカートセットID入力!$L$4:$L$150,0),COLUMN()-COLUMN($T70)),""))))</f>
        <v/>
      </c>
      <c r="AK75" s="53" t="str">
        <f ca="1">IFERROR(OFFSET('セット情報(宅配便）'!$P$2,MATCH($G75,BカートセットID入力!$C$4:$C$150,0),COLUMN()-COLUMN($T70)),IFERROR(OFFSET('セット情報(業務便）'!$P$2,MATCH($G75,BカートセットID入力!$F$4:$F$150,0),COLUMN()-COLUMN($T70)),IFERROR(OFFSET('セット情報（サンプル）'!$N$2,MATCH($G75,BカートセットID入力!$I$4:$I$150,0),COLUMN()-COLUMN($T70)),IFERROR(OFFSET('セット情報（イレギュラーサンプル）'!$N$2,MATCH($G75,BカートセットID入力!$L$4:$L$150,0),COLUMN()-COLUMN($T70)),""))))</f>
        <v/>
      </c>
      <c r="AL75" s="53" t="str">
        <f ca="1">IFERROR(OFFSET('セット情報(宅配便）'!$P$2,MATCH($G75,BカートセットID入力!$C$4:$C$150,0),COLUMN()-COLUMN($T70)),IFERROR(OFFSET('セット情報(業務便）'!$P$2,MATCH($G75,BカートセットID入力!$F$4:$F$150,0),COLUMN()-COLUMN($T70)),IFERROR(OFFSET('セット情報（サンプル）'!$N$2,MATCH($G75,BカートセットID入力!$I$4:$I$150,0),COLUMN()-COLUMN($T70)),IFERROR(OFFSET('セット情報（イレギュラーサンプル）'!$N$2,MATCH($G75,BカートセットID入力!$L$4:$L$150,0),COLUMN()-COLUMN($T70)),""))))</f>
        <v/>
      </c>
      <c r="AM75" s="53" t="str">
        <f ca="1">IFERROR(OFFSET('セット情報(宅配便）'!$P$2,MATCH($G75,BカートセットID入力!$C$4:$C$150,0),COLUMN()-COLUMN($T70)),IFERROR(OFFSET('セット情報(業務便）'!$P$2,MATCH($G75,BカートセットID入力!$F$4:$F$150,0),COLUMN()-COLUMN($T70)),IFERROR(OFFSET('セット情報（サンプル）'!$N$2,MATCH($G75,BカートセットID入力!$I$4:$I$150,0),COLUMN()-COLUMN($T70)),IFERROR(OFFSET('セット情報（イレギュラーサンプル）'!$N$2,MATCH($G75,BカートセットID入力!$L$4:$L$150,0),COLUMN()-COLUMN($T70)),""))))</f>
        <v/>
      </c>
      <c r="AN75" s="53" t="str">
        <f ca="1">IFERROR(OFFSET('セット情報(宅配便）'!$P$2,MATCH($G75,BカートセットID入力!$C$4:$C$150,0),COLUMN()-COLUMN($T70)),IFERROR(OFFSET('セット情報(業務便）'!$P$2,MATCH($G75,BカートセットID入力!$F$4:$F$150,0),COLUMN()-COLUMN($T70)),IFERROR(OFFSET('セット情報（サンプル）'!$N$2,MATCH($G75,BカートセットID入力!$I$4:$I$150,0),COLUMN()-COLUMN($T70)),IFERROR(OFFSET('セット情報（イレギュラーサンプル）'!$N$2,MATCH($G75,BカートセットID入力!$L$4:$L$150,0),COLUMN()-COLUMN($T70)),""))))</f>
        <v/>
      </c>
      <c r="AO75" s="53" t="str">
        <f ca="1">IFERROR(OFFSET('セット情報(宅配便）'!$P$2,MATCH($G75,BカートセットID入力!$C$4:$C$150,0),COLUMN()-COLUMN($T70)),IFERROR(OFFSET('セット情報(業務便）'!$P$2,MATCH($G75,BカートセットID入力!$F$4:$F$150,0),COLUMN()-COLUMN($T70)),IFERROR(OFFSET('セット情報（サンプル）'!$N$2,MATCH($G75,BカートセットID入力!$I$4:$I$150,0),COLUMN()-COLUMN($T70)),IFERROR(OFFSET('セット情報（イレギュラーサンプル）'!$N$2,MATCH($G75,BカートセットID入力!$L$4:$L$150,0),COLUMN()-COLUMN($T70)),""))))</f>
        <v/>
      </c>
      <c r="AP75" s="53" t="str">
        <f ca="1">IFERROR(OFFSET('セット情報(宅配便）'!$P$2,MATCH($G75,BカートセットID入力!$C$4:$C$150,0),COLUMN()-COLUMN($T70)),IFERROR(OFFSET('セット情報(業務便）'!$P$2,MATCH($G75,BカートセットID入力!$F$4:$F$150,0),COLUMN()-COLUMN($T70)),IFERROR(OFFSET('セット情報（サンプル）'!$N$2,MATCH($G75,BカートセットID入力!$I$4:$I$150,0),COLUMN()-COLUMN($T70)),IFERROR(OFFSET('セット情報（イレギュラーサンプル）'!$N$2,MATCH($G75,BカートセットID入力!$L$4:$L$150,0),COLUMN()-COLUMN($T70)),""))))</f>
        <v/>
      </c>
      <c r="AQ75" s="53" t="str">
        <f ca="1">IFERROR(OFFSET('セット情報(宅配便）'!$P$2,MATCH($G75,BカートセットID入力!$C$4:$C$150,0),COLUMN()-COLUMN($T70)),IFERROR(OFFSET('セット情報(業務便）'!$P$2,MATCH($G75,BカートセットID入力!$F$4:$F$150,0),COLUMN()-COLUMN($T70)),IFERROR(OFFSET('セット情報（サンプル）'!$N$2,MATCH($G75,BカートセットID入力!$I$4:$I$150,0),COLUMN()-COLUMN($T70)),IFERROR(OFFSET('セット情報（イレギュラーサンプル）'!$N$2,MATCH($G75,BカートセットID入力!$L$4:$L$150,0),COLUMN()-COLUMN($T70)),""))))</f>
        <v/>
      </c>
      <c r="AR75" s="53" t="str">
        <f ca="1">IFERROR(OFFSET('セット情報(宅配便）'!$P$2,MATCH($G75,BカートセットID入力!$C$4:$C$150,0),COLUMN()-COLUMN($T70)),IFERROR(OFFSET('セット情報(業務便）'!$P$2,MATCH($G75,BカートセットID入力!$F$4:$F$150,0),COLUMN()-COLUMN($T70)),IFERROR(OFFSET('セット情報（サンプル）'!$N$2,MATCH($G75,BカートセットID入力!$I$4:$I$150,0),COLUMN()-COLUMN($T70)),IFERROR(OFFSET('セット情報（イレギュラーサンプル）'!$N$2,MATCH($G75,BカートセットID入力!$L$4:$L$150,0),COLUMN()-COLUMN($T70)),""))))</f>
        <v/>
      </c>
      <c r="AS75" s="53" t="str">
        <f ca="1">IFERROR(OFFSET('セット情報(宅配便）'!$P$2,MATCH($G75,BカートセットID入力!$C$4:$C$150,0),COLUMN()-COLUMN($T70)),IFERROR(OFFSET('セット情報(業務便）'!$P$2,MATCH($G75,BカートセットID入力!$F$4:$F$150,0),COLUMN()-COLUMN($T70)),IFERROR(OFFSET('セット情報（サンプル）'!$N$2,MATCH($G75,BカートセットID入力!$I$4:$I$150,0),COLUMN()-COLUMN($T70)),IFERROR(OFFSET('セット情報（イレギュラーサンプル）'!$N$2,MATCH($G75,BカートセットID入力!$L$4:$L$150,0),COLUMN()-COLUMN($T70)),""))))</f>
        <v/>
      </c>
    </row>
    <row r="76" spans="1:45">
      <c r="A76" s="53" t="str">
        <f>IF(ISBLANK(現行セット情報CSV!A76),"",現行セット情報CSV!A76)</f>
        <v/>
      </c>
      <c r="B76" s="53" t="str">
        <f>IF(ISBLANK(現行セット情報CSV!B76),"",現行セット情報CSV!B76)</f>
        <v/>
      </c>
      <c r="C76" s="53" t="str">
        <f>IF(ISBLANK(現行セット情報CSV!C76),"",現行セット情報CSV!C76)</f>
        <v/>
      </c>
      <c r="D76" s="53" t="str">
        <f>IF(ISBLANK(現行セット情報CSV!D76),"",現行セット情報CSV!D76)</f>
        <v/>
      </c>
      <c r="E76" s="53" t="str">
        <f>IF(ISBLANK(現行セット情報CSV!E76),"",現行セット情報CSV!E76)</f>
        <v/>
      </c>
      <c r="F76" s="53" t="str">
        <f>IF(ISBLANK(現行セット情報CSV!F76),"",現行セット情報CSV!F76)</f>
        <v/>
      </c>
      <c r="G76" s="53" t="str">
        <f>IF(ISBLANK(現行セット情報CSV!G76),"",現行セット情報CSV!G76)</f>
        <v/>
      </c>
      <c r="H76" s="53" t="str">
        <f>IF(ISBLANK(現行セット情報CSV!H76),"",現行セット情報CSV!H76)</f>
        <v/>
      </c>
      <c r="I76" s="53" t="str">
        <f>IF(ISBLANK(現行セット情報CSV!I76),"",現行セット情報CSV!I76)</f>
        <v/>
      </c>
      <c r="J76" s="53" t="str">
        <f>IF(ISBLANK(現行セット情報CSV!J76),"",現行セット情報CSV!J76)</f>
        <v/>
      </c>
      <c r="K76" s="53" t="str">
        <f>IF(ISBLANK(現行セット情報CSV!K76),"",現行セット情報CSV!K76)</f>
        <v/>
      </c>
      <c r="L76" s="53" t="str">
        <f>IF(ISBLANK(現行セット情報CSV!L76),"",現行セット情報CSV!L76)</f>
        <v/>
      </c>
      <c r="M76" s="53" t="str">
        <f>IF(ISBLANK(現行セット情報CSV!M76),"",現行セット情報CSV!M76)</f>
        <v/>
      </c>
      <c r="N76" s="53" t="str">
        <f>IF(ISBLANK(現行セット情報CSV!N76),"",現行セット情報CSV!N76)</f>
        <v/>
      </c>
      <c r="O76" s="53" t="str">
        <f>IF(ISBLANK(現行セット情報CSV!O76),"",現行セット情報CSV!O76)</f>
        <v/>
      </c>
      <c r="P76" s="53" t="str">
        <f>IF(ISBLANK(現行セット情報CSV!P76),"",現行セット情報CSV!P76)</f>
        <v/>
      </c>
      <c r="Q76" s="53" t="str">
        <f>IF(ISBLANK(現行セット情報CSV!Q76),"",現行セット情報CSV!Q76)</f>
        <v/>
      </c>
      <c r="R76" s="53" t="str">
        <f>IF(ISBLANK(現行セット情報CSV!R76),"",現行セット情報CSV!R76)</f>
        <v/>
      </c>
      <c r="S76" s="53" t="str">
        <f>IF(ISBLANK(現行セット情報CSV!S76),"",現行セット情報CSV!S76)</f>
        <v/>
      </c>
      <c r="T76" s="53" t="str">
        <f ca="1">IFERROR(OFFSET('セット情報(宅配便）'!$P$2,MATCH($G76,BカートセットID入力!$C$4:$C$150,0),COLUMN()-COLUMN($T71)),IFERROR(OFFSET('セット情報(業務便）'!$P$2,MATCH($G76,BカートセットID入力!$F$4:$F$150,0),COLUMN()-COLUMN($T71)),IFERROR(OFFSET('セット情報（サンプル）'!$N$2,MATCH($G76,BカートセットID入力!$I$4:$I$150,0),COLUMN()-COLUMN($T71)),IFERROR(OFFSET('セット情報（イレギュラーサンプル）'!$N$2,MATCH($G76,BカートセットID入力!$L$4:$L$150,0),COLUMN()-COLUMN($T71)),""))))</f>
        <v/>
      </c>
      <c r="U76" s="53" t="str">
        <f ca="1">IFERROR(OFFSET('セット情報(宅配便）'!$P$2,MATCH($G76,BカートセットID入力!$C$4:$C$150,0),COLUMN()-COLUMN($T71)),IFERROR(OFFSET('セット情報(業務便）'!$P$2,MATCH($G76,BカートセットID入力!$F$4:$F$150,0),COLUMN()-COLUMN($T71)),IFERROR(OFFSET('セット情報（サンプル）'!$N$2,MATCH($G76,BカートセットID入力!$I$4:$I$150,0),COLUMN()-COLUMN($T71)),IFERROR(OFFSET('セット情報（イレギュラーサンプル）'!$N$2,MATCH($G76,BカートセットID入力!$L$4:$L$150,0),COLUMN()-COLUMN($T71)),""))))</f>
        <v/>
      </c>
      <c r="V76" s="53" t="str">
        <f ca="1">IFERROR(OFFSET('セット情報(宅配便）'!$P$2,MATCH($G76,BカートセットID入力!$C$4:$C$150,0),COLUMN()-COLUMN($T71)),IFERROR(OFFSET('セット情報(業務便）'!$P$2,MATCH($G76,BカートセットID入力!$F$4:$F$150,0),COLUMN()-COLUMN($T71)),IFERROR(OFFSET('セット情報（サンプル）'!$N$2,MATCH($G76,BカートセットID入力!$I$4:$I$150,0),COLUMN()-COLUMN($T71)),IFERROR(OFFSET('セット情報（イレギュラーサンプル）'!$N$2,MATCH($G76,BカートセットID入力!$L$4:$L$150,0),COLUMN()-COLUMN($T71)),""))))</f>
        <v/>
      </c>
      <c r="W76" s="53" t="str">
        <f ca="1">IFERROR(OFFSET('セット情報(宅配便）'!$P$2,MATCH($G76,BカートセットID入力!$C$4:$C$150,0),COLUMN()-COLUMN($T71)),IFERROR(OFFSET('セット情報(業務便）'!$P$2,MATCH($G76,BカートセットID入力!$F$4:$F$150,0),COLUMN()-COLUMN($T71)),IFERROR(OFFSET('セット情報（サンプル）'!$N$2,MATCH($G76,BカートセットID入力!$I$4:$I$150,0),COLUMN()-COLUMN($T71)),IFERROR(OFFSET('セット情報（イレギュラーサンプル）'!$N$2,MATCH($G76,BカートセットID入力!$L$4:$L$150,0),COLUMN()-COLUMN($T71)),""))))</f>
        <v/>
      </c>
      <c r="X76" s="53" t="str">
        <f ca="1">IFERROR(OFFSET('セット情報(宅配便）'!$P$2,MATCH($G76,BカートセットID入力!$C$4:$C$150,0),COLUMN()-COLUMN($T71)),IFERROR(OFFSET('セット情報(業務便）'!$P$2,MATCH($G76,BカートセットID入力!$F$4:$F$150,0),COLUMN()-COLUMN($T71)),IFERROR(OFFSET('セット情報（サンプル）'!$N$2,MATCH($G76,BカートセットID入力!$I$4:$I$150,0),COLUMN()-COLUMN($T71)),IFERROR(OFFSET('セット情報（イレギュラーサンプル）'!$N$2,MATCH($G76,BカートセットID入力!$L$4:$L$150,0),COLUMN()-COLUMN($T71)),""))))</f>
        <v/>
      </c>
      <c r="Y76" s="53" t="str">
        <f ca="1">IFERROR(OFFSET('セット情報(宅配便）'!$P$2,MATCH($G76,BカートセットID入力!$C$4:$C$150,0),COLUMN()-COLUMN($T71)),IFERROR(OFFSET('セット情報(業務便）'!$P$2,MATCH($G76,BカートセットID入力!$F$4:$F$150,0),COLUMN()-COLUMN($T71)),IFERROR(OFFSET('セット情報（サンプル）'!$N$2,MATCH($G76,BカートセットID入力!$I$4:$I$150,0),COLUMN()-COLUMN($T71)),IFERROR(OFFSET('セット情報（イレギュラーサンプル）'!$N$2,MATCH($G76,BカートセットID入力!$L$4:$L$150,0),COLUMN()-COLUMN($T71)),""))))</f>
        <v/>
      </c>
      <c r="Z76" s="53" t="str">
        <f ca="1">IFERROR(OFFSET('セット情報(宅配便）'!$P$2,MATCH($G76,BカートセットID入力!$C$4:$C$150,0),COLUMN()-COLUMN($T71)),IFERROR(OFFSET('セット情報(業務便）'!$P$2,MATCH($G76,BカートセットID入力!$F$4:$F$150,0),COLUMN()-COLUMN($T71)),IFERROR(OFFSET('セット情報（サンプル）'!$N$2,MATCH($G76,BカートセットID入力!$I$4:$I$150,0),COLUMN()-COLUMN($T71)),IFERROR(OFFSET('セット情報（イレギュラーサンプル）'!$N$2,MATCH($G76,BカートセットID入力!$L$4:$L$150,0),COLUMN()-COLUMN($T71)),""))))</f>
        <v/>
      </c>
      <c r="AA76" s="53" t="str">
        <f ca="1">IFERROR(OFFSET('セット情報(宅配便）'!$P$2,MATCH($G76,BカートセットID入力!$C$4:$C$150,0),COLUMN()-COLUMN($T71)),IFERROR(OFFSET('セット情報(業務便）'!$P$2,MATCH($G76,BカートセットID入力!$F$4:$F$150,0),COLUMN()-COLUMN($T71)),IFERROR(OFFSET('セット情報（サンプル）'!$N$2,MATCH($G76,BカートセットID入力!$I$4:$I$150,0),COLUMN()-COLUMN($T71)),IFERROR(OFFSET('セット情報（イレギュラーサンプル）'!$N$2,MATCH($G76,BカートセットID入力!$L$4:$L$150,0),COLUMN()-COLUMN($T71)),""))))</f>
        <v/>
      </c>
      <c r="AB76" s="53" t="str">
        <f ca="1">IFERROR(OFFSET('セット情報(宅配便）'!$P$2,MATCH($G76,BカートセットID入力!$C$4:$C$150,0),COLUMN()-COLUMN($T71)),IFERROR(OFFSET('セット情報(業務便）'!$P$2,MATCH($G76,BカートセットID入力!$F$4:$F$150,0),COLUMN()-COLUMN($T71)),IFERROR(OFFSET('セット情報（サンプル）'!$N$2,MATCH($G76,BカートセットID入力!$I$4:$I$150,0),COLUMN()-COLUMN($T71)),IFERROR(OFFSET('セット情報（イレギュラーサンプル）'!$N$2,MATCH($G76,BカートセットID入力!$L$4:$L$150,0),COLUMN()-COLUMN($T71)),""))))</f>
        <v/>
      </c>
      <c r="AC76" s="53" t="str">
        <f ca="1">IFERROR(OFFSET('セット情報(宅配便）'!$P$2,MATCH($G76,BカートセットID入力!$C$4:$C$150,0),COLUMN()-COLUMN($T71)),IFERROR(OFFSET('セット情報(業務便）'!$P$2,MATCH($G76,BカートセットID入力!$F$4:$F$150,0),COLUMN()-COLUMN($T71)),IFERROR(OFFSET('セット情報（サンプル）'!$N$2,MATCH($G76,BカートセットID入力!$I$4:$I$150,0),COLUMN()-COLUMN($T71)),IFERROR(OFFSET('セット情報（イレギュラーサンプル）'!$N$2,MATCH($G76,BカートセットID入力!$L$4:$L$150,0),COLUMN()-COLUMN($T71)),""))))</f>
        <v/>
      </c>
      <c r="AD76" s="53" t="str">
        <f ca="1">IFERROR(OFFSET('セット情報(宅配便）'!$P$2,MATCH($G76,BカートセットID入力!$C$4:$C$150,0),COLUMN()-COLUMN($T71)),IFERROR(OFFSET('セット情報(業務便）'!$P$2,MATCH($G76,BカートセットID入力!$F$4:$F$150,0),COLUMN()-COLUMN($T71)),IFERROR(OFFSET('セット情報（サンプル）'!$N$2,MATCH($G76,BカートセットID入力!$I$4:$I$150,0),COLUMN()-COLUMN($T71)),IFERROR(OFFSET('セット情報（イレギュラーサンプル）'!$N$2,MATCH($G76,BカートセットID入力!$L$4:$L$150,0),COLUMN()-COLUMN($T71)),""))))</f>
        <v/>
      </c>
      <c r="AE76" s="53" t="str">
        <f ca="1">IFERROR(OFFSET('セット情報(宅配便）'!$P$2,MATCH($G76,BカートセットID入力!$C$4:$C$150,0),COLUMN()-COLUMN($T71)),IFERROR(OFFSET('セット情報(業務便）'!$P$2,MATCH($G76,BカートセットID入力!$F$4:$F$150,0),COLUMN()-COLUMN($T71)),IFERROR(OFFSET('セット情報（サンプル）'!$N$2,MATCH($G76,BカートセットID入力!$I$4:$I$150,0),COLUMN()-COLUMN($T71)),IFERROR(OFFSET('セット情報（イレギュラーサンプル）'!$N$2,MATCH($G76,BカートセットID入力!$L$4:$L$150,0),COLUMN()-COLUMN($T71)),""))))</f>
        <v/>
      </c>
      <c r="AF76" s="53" t="str">
        <f ca="1">IFERROR(OFFSET('セット情報(宅配便）'!$P$2,MATCH($G76,BカートセットID入力!$C$4:$C$150,0),COLUMN()-COLUMN($T71)),IFERROR(OFFSET('セット情報(業務便）'!$P$2,MATCH($G76,BカートセットID入力!$F$4:$F$150,0),COLUMN()-COLUMN($T71)),IFERROR(OFFSET('セット情報（サンプル）'!$N$2,MATCH($G76,BカートセットID入力!$I$4:$I$150,0),COLUMN()-COLUMN($T71)),IFERROR(OFFSET('セット情報（イレギュラーサンプル）'!$N$2,MATCH($G76,BカートセットID入力!$L$4:$L$150,0),COLUMN()-COLUMN($T71)),""))))</f>
        <v/>
      </c>
      <c r="AG76" s="53" t="str">
        <f ca="1">IFERROR(OFFSET('セット情報(宅配便）'!$P$2,MATCH($G76,BカートセットID入力!$C$4:$C$150,0),COLUMN()-COLUMN($T71)),IFERROR(OFFSET('セット情報(業務便）'!$P$2,MATCH($G76,BカートセットID入力!$F$4:$F$150,0),COLUMN()-COLUMN($T71)),IFERROR(OFFSET('セット情報（サンプル）'!$N$2,MATCH($G76,BカートセットID入力!$I$4:$I$150,0),COLUMN()-COLUMN($T71)),IFERROR(OFFSET('セット情報（イレギュラーサンプル）'!$N$2,MATCH($G76,BカートセットID入力!$L$4:$L$150,0),COLUMN()-COLUMN($T71)),""))))</f>
        <v/>
      </c>
      <c r="AH76" s="53" t="str">
        <f ca="1">IFERROR(OFFSET('セット情報(宅配便）'!$P$2,MATCH($G76,BカートセットID入力!$C$4:$C$150,0),COLUMN()-COLUMN($T71)),IFERROR(OFFSET('セット情報(業務便）'!$P$2,MATCH($G76,BカートセットID入力!$F$4:$F$150,0),COLUMN()-COLUMN($T71)),IFERROR(OFFSET('セット情報（サンプル）'!$N$2,MATCH($G76,BカートセットID入力!$I$4:$I$150,0),COLUMN()-COLUMN($T71)),IFERROR(OFFSET('セット情報（イレギュラーサンプル）'!$N$2,MATCH($G76,BカートセットID入力!$L$4:$L$150,0),COLUMN()-COLUMN($T71)),""))))</f>
        <v/>
      </c>
      <c r="AI76" s="53" t="str">
        <f ca="1">IFERROR(OFFSET('セット情報(宅配便）'!$P$2,MATCH($G76,BカートセットID入力!$C$4:$C$150,0),COLUMN()-COLUMN($T71)),IFERROR(OFFSET('セット情報(業務便）'!$P$2,MATCH($G76,BカートセットID入力!$F$4:$F$150,0),COLUMN()-COLUMN($T71)),IFERROR(OFFSET('セット情報（サンプル）'!$N$2,MATCH($G76,BカートセットID入力!$I$4:$I$150,0),COLUMN()-COLUMN($T71)),IFERROR(OFFSET('セット情報（イレギュラーサンプル）'!$N$2,MATCH($G76,BカートセットID入力!$L$4:$L$150,0),COLUMN()-COLUMN($T71)),""))))</f>
        <v/>
      </c>
      <c r="AJ76" s="53" t="str">
        <f ca="1">IFERROR(OFFSET('セット情報(宅配便）'!$P$2,MATCH($G76,BカートセットID入力!$C$4:$C$150,0),COLUMN()-COLUMN($T71)),IFERROR(OFFSET('セット情報(業務便）'!$P$2,MATCH($G76,BカートセットID入力!$F$4:$F$150,0),COLUMN()-COLUMN($T71)),IFERROR(OFFSET('セット情報（サンプル）'!$N$2,MATCH($G76,BカートセットID入力!$I$4:$I$150,0),COLUMN()-COLUMN($T71)),IFERROR(OFFSET('セット情報（イレギュラーサンプル）'!$N$2,MATCH($G76,BカートセットID入力!$L$4:$L$150,0),COLUMN()-COLUMN($T71)),""))))</f>
        <v/>
      </c>
      <c r="AK76" s="53" t="str">
        <f ca="1">IFERROR(OFFSET('セット情報(宅配便）'!$P$2,MATCH($G76,BカートセットID入力!$C$4:$C$150,0),COLUMN()-COLUMN($T71)),IFERROR(OFFSET('セット情報(業務便）'!$P$2,MATCH($G76,BカートセットID入力!$F$4:$F$150,0),COLUMN()-COLUMN($T71)),IFERROR(OFFSET('セット情報（サンプル）'!$N$2,MATCH($G76,BカートセットID入力!$I$4:$I$150,0),COLUMN()-COLUMN($T71)),IFERROR(OFFSET('セット情報（イレギュラーサンプル）'!$N$2,MATCH($G76,BカートセットID入力!$L$4:$L$150,0),COLUMN()-COLUMN($T71)),""))))</f>
        <v/>
      </c>
      <c r="AL76" s="53" t="str">
        <f ca="1">IFERROR(OFFSET('セット情報(宅配便）'!$P$2,MATCH($G76,BカートセットID入力!$C$4:$C$150,0),COLUMN()-COLUMN($T71)),IFERROR(OFFSET('セット情報(業務便）'!$P$2,MATCH($G76,BカートセットID入力!$F$4:$F$150,0),COLUMN()-COLUMN($T71)),IFERROR(OFFSET('セット情報（サンプル）'!$N$2,MATCH($G76,BカートセットID入力!$I$4:$I$150,0),COLUMN()-COLUMN($T71)),IFERROR(OFFSET('セット情報（イレギュラーサンプル）'!$N$2,MATCH($G76,BカートセットID入力!$L$4:$L$150,0),COLUMN()-COLUMN($T71)),""))))</f>
        <v/>
      </c>
      <c r="AM76" s="53" t="str">
        <f ca="1">IFERROR(OFFSET('セット情報(宅配便）'!$P$2,MATCH($G76,BカートセットID入力!$C$4:$C$150,0),COLUMN()-COLUMN($T71)),IFERROR(OFFSET('セット情報(業務便）'!$P$2,MATCH($G76,BカートセットID入力!$F$4:$F$150,0),COLUMN()-COLUMN($T71)),IFERROR(OFFSET('セット情報（サンプル）'!$N$2,MATCH($G76,BカートセットID入力!$I$4:$I$150,0),COLUMN()-COLUMN($T71)),IFERROR(OFFSET('セット情報（イレギュラーサンプル）'!$N$2,MATCH($G76,BカートセットID入力!$L$4:$L$150,0),COLUMN()-COLUMN($T71)),""))))</f>
        <v/>
      </c>
      <c r="AN76" s="53" t="str">
        <f ca="1">IFERROR(OFFSET('セット情報(宅配便）'!$P$2,MATCH($G76,BカートセットID入力!$C$4:$C$150,0),COLUMN()-COLUMN($T71)),IFERROR(OFFSET('セット情報(業務便）'!$P$2,MATCH($G76,BカートセットID入力!$F$4:$F$150,0),COLUMN()-COLUMN($T71)),IFERROR(OFFSET('セット情報（サンプル）'!$N$2,MATCH($G76,BカートセットID入力!$I$4:$I$150,0),COLUMN()-COLUMN($T71)),IFERROR(OFFSET('セット情報（イレギュラーサンプル）'!$N$2,MATCH($G76,BカートセットID入力!$L$4:$L$150,0),COLUMN()-COLUMN($T71)),""))))</f>
        <v/>
      </c>
      <c r="AO76" s="53" t="str">
        <f ca="1">IFERROR(OFFSET('セット情報(宅配便）'!$P$2,MATCH($G76,BカートセットID入力!$C$4:$C$150,0),COLUMN()-COLUMN($T71)),IFERROR(OFFSET('セット情報(業務便）'!$P$2,MATCH($G76,BカートセットID入力!$F$4:$F$150,0),COLUMN()-COLUMN($T71)),IFERROR(OFFSET('セット情報（サンプル）'!$N$2,MATCH($G76,BカートセットID入力!$I$4:$I$150,0),COLUMN()-COLUMN($T71)),IFERROR(OFFSET('セット情報（イレギュラーサンプル）'!$N$2,MATCH($G76,BカートセットID入力!$L$4:$L$150,0),COLUMN()-COLUMN($T71)),""))))</f>
        <v/>
      </c>
      <c r="AP76" s="53" t="str">
        <f ca="1">IFERROR(OFFSET('セット情報(宅配便）'!$P$2,MATCH($G76,BカートセットID入力!$C$4:$C$150,0),COLUMN()-COLUMN($T71)),IFERROR(OFFSET('セット情報(業務便）'!$P$2,MATCH($G76,BカートセットID入力!$F$4:$F$150,0),COLUMN()-COLUMN($T71)),IFERROR(OFFSET('セット情報（サンプル）'!$N$2,MATCH($G76,BカートセットID入力!$I$4:$I$150,0),COLUMN()-COLUMN($T71)),IFERROR(OFFSET('セット情報（イレギュラーサンプル）'!$N$2,MATCH($G76,BカートセットID入力!$L$4:$L$150,0),COLUMN()-COLUMN($T71)),""))))</f>
        <v/>
      </c>
      <c r="AQ76" s="53" t="str">
        <f ca="1">IFERROR(OFFSET('セット情報(宅配便）'!$P$2,MATCH($G76,BカートセットID入力!$C$4:$C$150,0),COLUMN()-COLUMN($T71)),IFERROR(OFFSET('セット情報(業務便）'!$P$2,MATCH($G76,BカートセットID入力!$F$4:$F$150,0),COLUMN()-COLUMN($T71)),IFERROR(OFFSET('セット情報（サンプル）'!$N$2,MATCH($G76,BカートセットID入力!$I$4:$I$150,0),COLUMN()-COLUMN($T71)),IFERROR(OFFSET('セット情報（イレギュラーサンプル）'!$N$2,MATCH($G76,BカートセットID入力!$L$4:$L$150,0),COLUMN()-COLUMN($T71)),""))))</f>
        <v/>
      </c>
      <c r="AR76" s="53" t="str">
        <f ca="1">IFERROR(OFFSET('セット情報(宅配便）'!$P$2,MATCH($G76,BカートセットID入力!$C$4:$C$150,0),COLUMN()-COLUMN($T71)),IFERROR(OFFSET('セット情報(業務便）'!$P$2,MATCH($G76,BカートセットID入力!$F$4:$F$150,0),COLUMN()-COLUMN($T71)),IFERROR(OFFSET('セット情報（サンプル）'!$N$2,MATCH($G76,BカートセットID入力!$I$4:$I$150,0),COLUMN()-COLUMN($T71)),IFERROR(OFFSET('セット情報（イレギュラーサンプル）'!$N$2,MATCH($G76,BカートセットID入力!$L$4:$L$150,0),COLUMN()-COLUMN($T71)),""))))</f>
        <v/>
      </c>
      <c r="AS76" s="53" t="str">
        <f ca="1">IFERROR(OFFSET('セット情報(宅配便）'!$P$2,MATCH($G76,BカートセットID入力!$C$4:$C$150,0),COLUMN()-COLUMN($T71)),IFERROR(OFFSET('セット情報(業務便）'!$P$2,MATCH($G76,BカートセットID入力!$F$4:$F$150,0),COLUMN()-COLUMN($T71)),IFERROR(OFFSET('セット情報（サンプル）'!$N$2,MATCH($G76,BカートセットID入力!$I$4:$I$150,0),COLUMN()-COLUMN($T71)),IFERROR(OFFSET('セット情報（イレギュラーサンプル）'!$N$2,MATCH($G76,BカートセットID入力!$L$4:$L$150,0),COLUMN()-COLUMN($T71)),""))))</f>
        <v/>
      </c>
    </row>
    <row r="77" spans="1:45">
      <c r="A77" s="53" t="str">
        <f>IF(ISBLANK(現行セット情報CSV!A77),"",現行セット情報CSV!A77)</f>
        <v/>
      </c>
      <c r="B77" s="53" t="str">
        <f>IF(ISBLANK(現行セット情報CSV!B77),"",現行セット情報CSV!B77)</f>
        <v/>
      </c>
      <c r="C77" s="53" t="str">
        <f>IF(ISBLANK(現行セット情報CSV!C77),"",現行セット情報CSV!C77)</f>
        <v/>
      </c>
      <c r="D77" s="53" t="str">
        <f>IF(ISBLANK(現行セット情報CSV!D77),"",現行セット情報CSV!D77)</f>
        <v/>
      </c>
      <c r="E77" s="53" t="str">
        <f>IF(ISBLANK(現行セット情報CSV!E77),"",現行セット情報CSV!E77)</f>
        <v/>
      </c>
      <c r="F77" s="53" t="str">
        <f>IF(ISBLANK(現行セット情報CSV!F77),"",現行セット情報CSV!F77)</f>
        <v/>
      </c>
      <c r="G77" s="53" t="str">
        <f>IF(ISBLANK(現行セット情報CSV!G77),"",現行セット情報CSV!G77)</f>
        <v/>
      </c>
      <c r="H77" s="53" t="str">
        <f>IF(ISBLANK(現行セット情報CSV!H77),"",現行セット情報CSV!H77)</f>
        <v/>
      </c>
      <c r="I77" s="53" t="str">
        <f>IF(ISBLANK(現行セット情報CSV!I77),"",現行セット情報CSV!I77)</f>
        <v/>
      </c>
      <c r="J77" s="53" t="str">
        <f>IF(ISBLANK(現行セット情報CSV!J77),"",現行セット情報CSV!J77)</f>
        <v/>
      </c>
      <c r="K77" s="53" t="str">
        <f>IF(ISBLANK(現行セット情報CSV!K77),"",現行セット情報CSV!K77)</f>
        <v/>
      </c>
      <c r="L77" s="53" t="str">
        <f>IF(ISBLANK(現行セット情報CSV!L77),"",現行セット情報CSV!L77)</f>
        <v/>
      </c>
      <c r="M77" s="53" t="str">
        <f>IF(ISBLANK(現行セット情報CSV!M77),"",現行セット情報CSV!M77)</f>
        <v/>
      </c>
      <c r="N77" s="53" t="str">
        <f>IF(ISBLANK(現行セット情報CSV!N77),"",現行セット情報CSV!N77)</f>
        <v/>
      </c>
      <c r="O77" s="53" t="str">
        <f>IF(ISBLANK(現行セット情報CSV!O77),"",現行セット情報CSV!O77)</f>
        <v/>
      </c>
      <c r="P77" s="53" t="str">
        <f>IF(ISBLANK(現行セット情報CSV!P77),"",現行セット情報CSV!P77)</f>
        <v/>
      </c>
      <c r="Q77" s="53" t="str">
        <f>IF(ISBLANK(現行セット情報CSV!Q77),"",現行セット情報CSV!Q77)</f>
        <v/>
      </c>
      <c r="R77" s="53" t="str">
        <f>IF(ISBLANK(現行セット情報CSV!R77),"",現行セット情報CSV!R77)</f>
        <v/>
      </c>
      <c r="S77" s="53" t="str">
        <f>IF(ISBLANK(現行セット情報CSV!S77),"",現行セット情報CSV!S77)</f>
        <v/>
      </c>
      <c r="T77" s="53" t="str">
        <f ca="1">IFERROR(OFFSET('セット情報(宅配便）'!$P$2,MATCH($G77,BカートセットID入力!$C$4:$C$150,0),COLUMN()-COLUMN($T72)),IFERROR(OFFSET('セット情報(業務便）'!$P$2,MATCH($G77,BカートセットID入力!$F$4:$F$150,0),COLUMN()-COLUMN($T72)),IFERROR(OFFSET('セット情報（サンプル）'!$N$2,MATCH($G77,BカートセットID入力!$I$4:$I$150,0),COLUMN()-COLUMN($T72)),IFERROR(OFFSET('セット情報（イレギュラーサンプル）'!$N$2,MATCH($G77,BカートセットID入力!$L$4:$L$150,0),COLUMN()-COLUMN($T72)),""))))</f>
        <v/>
      </c>
      <c r="U77" s="53" t="str">
        <f ca="1">IFERROR(OFFSET('セット情報(宅配便）'!$P$2,MATCH($G77,BカートセットID入力!$C$4:$C$150,0),COLUMN()-COLUMN($T72)),IFERROR(OFFSET('セット情報(業務便）'!$P$2,MATCH($G77,BカートセットID入力!$F$4:$F$150,0),COLUMN()-COLUMN($T72)),IFERROR(OFFSET('セット情報（サンプル）'!$N$2,MATCH($G77,BカートセットID入力!$I$4:$I$150,0),COLUMN()-COLUMN($T72)),IFERROR(OFFSET('セット情報（イレギュラーサンプル）'!$N$2,MATCH($G77,BカートセットID入力!$L$4:$L$150,0),COLUMN()-COLUMN($T72)),""))))</f>
        <v/>
      </c>
      <c r="V77" s="53" t="str">
        <f ca="1">IFERROR(OFFSET('セット情報(宅配便）'!$P$2,MATCH($G77,BカートセットID入力!$C$4:$C$150,0),COLUMN()-COLUMN($T72)),IFERROR(OFFSET('セット情報(業務便）'!$P$2,MATCH($G77,BカートセットID入力!$F$4:$F$150,0),COLUMN()-COLUMN($T72)),IFERROR(OFFSET('セット情報（サンプル）'!$N$2,MATCH($G77,BカートセットID入力!$I$4:$I$150,0),COLUMN()-COLUMN($T72)),IFERROR(OFFSET('セット情報（イレギュラーサンプル）'!$N$2,MATCH($G77,BカートセットID入力!$L$4:$L$150,0),COLUMN()-COLUMN($T72)),""))))</f>
        <v/>
      </c>
      <c r="W77" s="53" t="str">
        <f ca="1">IFERROR(OFFSET('セット情報(宅配便）'!$P$2,MATCH($G77,BカートセットID入力!$C$4:$C$150,0),COLUMN()-COLUMN($T72)),IFERROR(OFFSET('セット情報(業務便）'!$P$2,MATCH($G77,BカートセットID入力!$F$4:$F$150,0),COLUMN()-COLUMN($T72)),IFERROR(OFFSET('セット情報（サンプル）'!$N$2,MATCH($G77,BカートセットID入力!$I$4:$I$150,0),COLUMN()-COLUMN($T72)),IFERROR(OFFSET('セット情報（イレギュラーサンプル）'!$N$2,MATCH($G77,BカートセットID入力!$L$4:$L$150,0),COLUMN()-COLUMN($T72)),""))))</f>
        <v/>
      </c>
      <c r="X77" s="53" t="str">
        <f ca="1">IFERROR(OFFSET('セット情報(宅配便）'!$P$2,MATCH($G77,BカートセットID入力!$C$4:$C$150,0),COLUMN()-COLUMN($T72)),IFERROR(OFFSET('セット情報(業務便）'!$P$2,MATCH($G77,BカートセットID入力!$F$4:$F$150,0),COLUMN()-COLUMN($T72)),IFERROR(OFFSET('セット情報（サンプル）'!$N$2,MATCH($G77,BカートセットID入力!$I$4:$I$150,0),COLUMN()-COLUMN($T72)),IFERROR(OFFSET('セット情報（イレギュラーサンプル）'!$N$2,MATCH($G77,BカートセットID入力!$L$4:$L$150,0),COLUMN()-COLUMN($T72)),""))))</f>
        <v/>
      </c>
      <c r="Y77" s="53" t="str">
        <f ca="1">IFERROR(OFFSET('セット情報(宅配便）'!$P$2,MATCH($G77,BカートセットID入力!$C$4:$C$150,0),COLUMN()-COLUMN($T72)),IFERROR(OFFSET('セット情報(業務便）'!$P$2,MATCH($G77,BカートセットID入力!$F$4:$F$150,0),COLUMN()-COLUMN($T72)),IFERROR(OFFSET('セット情報（サンプル）'!$N$2,MATCH($G77,BカートセットID入力!$I$4:$I$150,0),COLUMN()-COLUMN($T72)),IFERROR(OFFSET('セット情報（イレギュラーサンプル）'!$N$2,MATCH($G77,BカートセットID入力!$L$4:$L$150,0),COLUMN()-COLUMN($T72)),""))))</f>
        <v/>
      </c>
      <c r="Z77" s="53" t="str">
        <f ca="1">IFERROR(OFFSET('セット情報(宅配便）'!$P$2,MATCH($G77,BカートセットID入力!$C$4:$C$150,0),COLUMN()-COLUMN($T72)),IFERROR(OFFSET('セット情報(業務便）'!$P$2,MATCH($G77,BカートセットID入力!$F$4:$F$150,0),COLUMN()-COLUMN($T72)),IFERROR(OFFSET('セット情報（サンプル）'!$N$2,MATCH($G77,BカートセットID入力!$I$4:$I$150,0),COLUMN()-COLUMN($T72)),IFERROR(OFFSET('セット情報（イレギュラーサンプル）'!$N$2,MATCH($G77,BカートセットID入力!$L$4:$L$150,0),COLUMN()-COLUMN($T72)),""))))</f>
        <v/>
      </c>
      <c r="AA77" s="53" t="str">
        <f ca="1">IFERROR(OFFSET('セット情報(宅配便）'!$P$2,MATCH($G77,BカートセットID入力!$C$4:$C$150,0),COLUMN()-COLUMN($T72)),IFERROR(OFFSET('セット情報(業務便）'!$P$2,MATCH($G77,BカートセットID入力!$F$4:$F$150,0),COLUMN()-COLUMN($T72)),IFERROR(OFFSET('セット情報（サンプル）'!$N$2,MATCH($G77,BカートセットID入力!$I$4:$I$150,0),COLUMN()-COLUMN($T72)),IFERROR(OFFSET('セット情報（イレギュラーサンプル）'!$N$2,MATCH($G77,BカートセットID入力!$L$4:$L$150,0),COLUMN()-COLUMN($T72)),""))))</f>
        <v/>
      </c>
      <c r="AB77" s="53" t="str">
        <f ca="1">IFERROR(OFFSET('セット情報(宅配便）'!$P$2,MATCH($G77,BカートセットID入力!$C$4:$C$150,0),COLUMN()-COLUMN($T72)),IFERROR(OFFSET('セット情報(業務便）'!$P$2,MATCH($G77,BカートセットID入力!$F$4:$F$150,0),COLUMN()-COLUMN($T72)),IFERROR(OFFSET('セット情報（サンプル）'!$N$2,MATCH($G77,BカートセットID入力!$I$4:$I$150,0),COLUMN()-COLUMN($T72)),IFERROR(OFFSET('セット情報（イレギュラーサンプル）'!$N$2,MATCH($G77,BカートセットID入力!$L$4:$L$150,0),COLUMN()-COLUMN($T72)),""))))</f>
        <v/>
      </c>
      <c r="AC77" s="53" t="str">
        <f ca="1">IFERROR(OFFSET('セット情報(宅配便）'!$P$2,MATCH($G77,BカートセットID入力!$C$4:$C$150,0),COLUMN()-COLUMN($T72)),IFERROR(OFFSET('セット情報(業務便）'!$P$2,MATCH($G77,BカートセットID入力!$F$4:$F$150,0),COLUMN()-COLUMN($T72)),IFERROR(OFFSET('セット情報（サンプル）'!$N$2,MATCH($G77,BカートセットID入力!$I$4:$I$150,0),COLUMN()-COLUMN($T72)),IFERROR(OFFSET('セット情報（イレギュラーサンプル）'!$N$2,MATCH($G77,BカートセットID入力!$L$4:$L$150,0),COLUMN()-COLUMN($T72)),""))))</f>
        <v/>
      </c>
      <c r="AD77" s="53" t="str">
        <f ca="1">IFERROR(OFFSET('セット情報(宅配便）'!$P$2,MATCH($G77,BカートセットID入力!$C$4:$C$150,0),COLUMN()-COLUMN($T72)),IFERROR(OFFSET('セット情報(業務便）'!$P$2,MATCH($G77,BカートセットID入力!$F$4:$F$150,0),COLUMN()-COLUMN($T72)),IFERROR(OFFSET('セット情報（サンプル）'!$N$2,MATCH($G77,BカートセットID入力!$I$4:$I$150,0),COLUMN()-COLUMN($T72)),IFERROR(OFFSET('セット情報（イレギュラーサンプル）'!$N$2,MATCH($G77,BカートセットID入力!$L$4:$L$150,0),COLUMN()-COLUMN($T72)),""))))</f>
        <v/>
      </c>
      <c r="AE77" s="53" t="str">
        <f ca="1">IFERROR(OFFSET('セット情報(宅配便）'!$P$2,MATCH($G77,BカートセットID入力!$C$4:$C$150,0),COLUMN()-COLUMN($T72)),IFERROR(OFFSET('セット情報(業務便）'!$P$2,MATCH($G77,BカートセットID入力!$F$4:$F$150,0),COLUMN()-COLUMN($T72)),IFERROR(OFFSET('セット情報（サンプル）'!$N$2,MATCH($G77,BカートセットID入力!$I$4:$I$150,0),COLUMN()-COLUMN($T72)),IFERROR(OFFSET('セット情報（イレギュラーサンプル）'!$N$2,MATCH($G77,BカートセットID入力!$L$4:$L$150,0),COLUMN()-COLUMN($T72)),""))))</f>
        <v/>
      </c>
      <c r="AF77" s="53" t="str">
        <f ca="1">IFERROR(OFFSET('セット情報(宅配便）'!$P$2,MATCH($G77,BカートセットID入力!$C$4:$C$150,0),COLUMN()-COLUMN($T72)),IFERROR(OFFSET('セット情報(業務便）'!$P$2,MATCH($G77,BカートセットID入力!$F$4:$F$150,0),COLUMN()-COLUMN($T72)),IFERROR(OFFSET('セット情報（サンプル）'!$N$2,MATCH($G77,BカートセットID入力!$I$4:$I$150,0),COLUMN()-COLUMN($T72)),IFERROR(OFFSET('セット情報（イレギュラーサンプル）'!$N$2,MATCH($G77,BカートセットID入力!$L$4:$L$150,0),COLUMN()-COLUMN($T72)),""))))</f>
        <v/>
      </c>
      <c r="AG77" s="53" t="str">
        <f ca="1">IFERROR(OFFSET('セット情報(宅配便）'!$P$2,MATCH($G77,BカートセットID入力!$C$4:$C$150,0),COLUMN()-COLUMN($T72)),IFERROR(OFFSET('セット情報(業務便）'!$P$2,MATCH($G77,BカートセットID入力!$F$4:$F$150,0),COLUMN()-COLUMN($T72)),IFERROR(OFFSET('セット情報（サンプル）'!$N$2,MATCH($G77,BカートセットID入力!$I$4:$I$150,0),COLUMN()-COLUMN($T72)),IFERROR(OFFSET('セット情報（イレギュラーサンプル）'!$N$2,MATCH($G77,BカートセットID入力!$L$4:$L$150,0),COLUMN()-COLUMN($T72)),""))))</f>
        <v/>
      </c>
      <c r="AH77" s="53" t="str">
        <f ca="1">IFERROR(OFFSET('セット情報(宅配便）'!$P$2,MATCH($G77,BカートセットID入力!$C$4:$C$150,0),COLUMN()-COLUMN($T72)),IFERROR(OFFSET('セット情報(業務便）'!$P$2,MATCH($G77,BカートセットID入力!$F$4:$F$150,0),COLUMN()-COLUMN($T72)),IFERROR(OFFSET('セット情報（サンプル）'!$N$2,MATCH($G77,BカートセットID入力!$I$4:$I$150,0),COLUMN()-COLUMN($T72)),IFERROR(OFFSET('セット情報（イレギュラーサンプル）'!$N$2,MATCH($G77,BカートセットID入力!$L$4:$L$150,0),COLUMN()-COLUMN($T72)),""))))</f>
        <v/>
      </c>
      <c r="AI77" s="53" t="str">
        <f ca="1">IFERROR(OFFSET('セット情報(宅配便）'!$P$2,MATCH($G77,BカートセットID入力!$C$4:$C$150,0),COLUMN()-COLUMN($T72)),IFERROR(OFFSET('セット情報(業務便）'!$P$2,MATCH($G77,BカートセットID入力!$F$4:$F$150,0),COLUMN()-COLUMN($T72)),IFERROR(OFFSET('セット情報（サンプル）'!$N$2,MATCH($G77,BカートセットID入力!$I$4:$I$150,0),COLUMN()-COLUMN($T72)),IFERROR(OFFSET('セット情報（イレギュラーサンプル）'!$N$2,MATCH($G77,BカートセットID入力!$L$4:$L$150,0),COLUMN()-COLUMN($T72)),""))))</f>
        <v/>
      </c>
      <c r="AJ77" s="53" t="str">
        <f ca="1">IFERROR(OFFSET('セット情報(宅配便）'!$P$2,MATCH($G77,BカートセットID入力!$C$4:$C$150,0),COLUMN()-COLUMN($T72)),IFERROR(OFFSET('セット情報(業務便）'!$P$2,MATCH($G77,BカートセットID入力!$F$4:$F$150,0),COLUMN()-COLUMN($T72)),IFERROR(OFFSET('セット情報（サンプル）'!$N$2,MATCH($G77,BカートセットID入力!$I$4:$I$150,0),COLUMN()-COLUMN($T72)),IFERROR(OFFSET('セット情報（イレギュラーサンプル）'!$N$2,MATCH($G77,BカートセットID入力!$L$4:$L$150,0),COLUMN()-COLUMN($T72)),""))))</f>
        <v/>
      </c>
      <c r="AK77" s="53" t="str">
        <f ca="1">IFERROR(OFFSET('セット情報(宅配便）'!$P$2,MATCH($G77,BカートセットID入力!$C$4:$C$150,0),COLUMN()-COLUMN($T72)),IFERROR(OFFSET('セット情報(業務便）'!$P$2,MATCH($G77,BカートセットID入力!$F$4:$F$150,0),COLUMN()-COLUMN($T72)),IFERROR(OFFSET('セット情報（サンプル）'!$N$2,MATCH($G77,BカートセットID入力!$I$4:$I$150,0),COLUMN()-COLUMN($T72)),IFERROR(OFFSET('セット情報（イレギュラーサンプル）'!$N$2,MATCH($G77,BカートセットID入力!$L$4:$L$150,0),COLUMN()-COLUMN($T72)),""))))</f>
        <v/>
      </c>
      <c r="AL77" s="53" t="str">
        <f ca="1">IFERROR(OFFSET('セット情報(宅配便）'!$P$2,MATCH($G77,BカートセットID入力!$C$4:$C$150,0),COLUMN()-COLUMN($T72)),IFERROR(OFFSET('セット情報(業務便）'!$P$2,MATCH($G77,BカートセットID入力!$F$4:$F$150,0),COLUMN()-COLUMN($T72)),IFERROR(OFFSET('セット情報（サンプル）'!$N$2,MATCH($G77,BカートセットID入力!$I$4:$I$150,0),COLUMN()-COLUMN($T72)),IFERROR(OFFSET('セット情報（イレギュラーサンプル）'!$N$2,MATCH($G77,BカートセットID入力!$L$4:$L$150,0),COLUMN()-COLUMN($T72)),""))))</f>
        <v/>
      </c>
      <c r="AM77" s="53" t="str">
        <f ca="1">IFERROR(OFFSET('セット情報(宅配便）'!$P$2,MATCH($G77,BカートセットID入力!$C$4:$C$150,0),COLUMN()-COLUMN($T72)),IFERROR(OFFSET('セット情報(業務便）'!$P$2,MATCH($G77,BカートセットID入力!$F$4:$F$150,0),COLUMN()-COLUMN($T72)),IFERROR(OFFSET('セット情報（サンプル）'!$N$2,MATCH($G77,BカートセットID入力!$I$4:$I$150,0),COLUMN()-COLUMN($T72)),IFERROR(OFFSET('セット情報（イレギュラーサンプル）'!$N$2,MATCH($G77,BカートセットID入力!$L$4:$L$150,0),COLUMN()-COLUMN($T72)),""))))</f>
        <v/>
      </c>
      <c r="AN77" s="53" t="str">
        <f ca="1">IFERROR(OFFSET('セット情報(宅配便）'!$P$2,MATCH($G77,BカートセットID入力!$C$4:$C$150,0),COLUMN()-COLUMN($T72)),IFERROR(OFFSET('セット情報(業務便）'!$P$2,MATCH($G77,BカートセットID入力!$F$4:$F$150,0),COLUMN()-COLUMN($T72)),IFERROR(OFFSET('セット情報（サンプル）'!$N$2,MATCH($G77,BカートセットID入力!$I$4:$I$150,0),COLUMN()-COLUMN($T72)),IFERROR(OFFSET('セット情報（イレギュラーサンプル）'!$N$2,MATCH($G77,BカートセットID入力!$L$4:$L$150,0),COLUMN()-COLUMN($T72)),""))))</f>
        <v/>
      </c>
      <c r="AO77" s="53" t="str">
        <f ca="1">IFERROR(OFFSET('セット情報(宅配便）'!$P$2,MATCH($G77,BカートセットID入力!$C$4:$C$150,0),COLUMN()-COLUMN($T72)),IFERROR(OFFSET('セット情報(業務便）'!$P$2,MATCH($G77,BカートセットID入力!$F$4:$F$150,0),COLUMN()-COLUMN($T72)),IFERROR(OFFSET('セット情報（サンプル）'!$N$2,MATCH($G77,BカートセットID入力!$I$4:$I$150,0),COLUMN()-COLUMN($T72)),IFERROR(OFFSET('セット情報（イレギュラーサンプル）'!$N$2,MATCH($G77,BカートセットID入力!$L$4:$L$150,0),COLUMN()-COLUMN($T72)),""))))</f>
        <v/>
      </c>
      <c r="AP77" s="53" t="str">
        <f ca="1">IFERROR(OFFSET('セット情報(宅配便）'!$P$2,MATCH($G77,BカートセットID入力!$C$4:$C$150,0),COLUMN()-COLUMN($T72)),IFERROR(OFFSET('セット情報(業務便）'!$P$2,MATCH($G77,BカートセットID入力!$F$4:$F$150,0),COLUMN()-COLUMN($T72)),IFERROR(OFFSET('セット情報（サンプル）'!$N$2,MATCH($G77,BカートセットID入力!$I$4:$I$150,0),COLUMN()-COLUMN($T72)),IFERROR(OFFSET('セット情報（イレギュラーサンプル）'!$N$2,MATCH($G77,BカートセットID入力!$L$4:$L$150,0),COLUMN()-COLUMN($T72)),""))))</f>
        <v/>
      </c>
      <c r="AQ77" s="53" t="str">
        <f ca="1">IFERROR(OFFSET('セット情報(宅配便）'!$P$2,MATCH($G77,BカートセットID入力!$C$4:$C$150,0),COLUMN()-COLUMN($T72)),IFERROR(OFFSET('セット情報(業務便）'!$P$2,MATCH($G77,BカートセットID入力!$F$4:$F$150,0),COLUMN()-COLUMN($T72)),IFERROR(OFFSET('セット情報（サンプル）'!$N$2,MATCH($G77,BカートセットID入力!$I$4:$I$150,0),COLUMN()-COLUMN($T72)),IFERROR(OFFSET('セット情報（イレギュラーサンプル）'!$N$2,MATCH($G77,BカートセットID入力!$L$4:$L$150,0),COLUMN()-COLUMN($T72)),""))))</f>
        <v/>
      </c>
      <c r="AR77" s="53" t="str">
        <f ca="1">IFERROR(OFFSET('セット情報(宅配便）'!$P$2,MATCH($G77,BカートセットID入力!$C$4:$C$150,0),COLUMN()-COLUMN($T72)),IFERROR(OFFSET('セット情報(業務便）'!$P$2,MATCH($G77,BカートセットID入力!$F$4:$F$150,0),COLUMN()-COLUMN($T72)),IFERROR(OFFSET('セット情報（サンプル）'!$N$2,MATCH($G77,BカートセットID入力!$I$4:$I$150,0),COLUMN()-COLUMN($T72)),IFERROR(OFFSET('セット情報（イレギュラーサンプル）'!$N$2,MATCH($G77,BカートセットID入力!$L$4:$L$150,0),COLUMN()-COLUMN($T72)),""))))</f>
        <v/>
      </c>
      <c r="AS77" s="53" t="str">
        <f ca="1">IFERROR(OFFSET('セット情報(宅配便）'!$P$2,MATCH($G77,BカートセットID入力!$C$4:$C$150,0),COLUMN()-COLUMN($T72)),IFERROR(OFFSET('セット情報(業務便）'!$P$2,MATCH($G77,BカートセットID入力!$F$4:$F$150,0),COLUMN()-COLUMN($T72)),IFERROR(OFFSET('セット情報（サンプル）'!$N$2,MATCH($G77,BカートセットID入力!$I$4:$I$150,0),COLUMN()-COLUMN($T72)),IFERROR(OFFSET('セット情報（イレギュラーサンプル）'!$N$2,MATCH($G77,BカートセットID入力!$L$4:$L$150,0),COLUMN()-COLUMN($T72)),""))))</f>
        <v/>
      </c>
    </row>
    <row r="78" spans="1:45">
      <c r="A78" s="53" t="str">
        <f>IF(ISBLANK(現行セット情報CSV!A78),"",現行セット情報CSV!A78)</f>
        <v/>
      </c>
      <c r="B78" s="53" t="str">
        <f>IF(ISBLANK(現行セット情報CSV!B78),"",現行セット情報CSV!B78)</f>
        <v/>
      </c>
      <c r="C78" s="53" t="str">
        <f>IF(ISBLANK(現行セット情報CSV!C78),"",現行セット情報CSV!C78)</f>
        <v/>
      </c>
      <c r="D78" s="53" t="str">
        <f>IF(ISBLANK(現行セット情報CSV!D78),"",現行セット情報CSV!D78)</f>
        <v/>
      </c>
      <c r="E78" s="53" t="str">
        <f>IF(ISBLANK(現行セット情報CSV!E78),"",現行セット情報CSV!E78)</f>
        <v/>
      </c>
      <c r="F78" s="53" t="str">
        <f>IF(ISBLANK(現行セット情報CSV!F78),"",現行セット情報CSV!F78)</f>
        <v/>
      </c>
      <c r="G78" s="53" t="str">
        <f>IF(ISBLANK(現行セット情報CSV!G78),"",現行セット情報CSV!G78)</f>
        <v/>
      </c>
      <c r="H78" s="53" t="str">
        <f>IF(ISBLANK(現行セット情報CSV!H78),"",現行セット情報CSV!H78)</f>
        <v/>
      </c>
      <c r="I78" s="53" t="str">
        <f>IF(ISBLANK(現行セット情報CSV!I78),"",現行セット情報CSV!I78)</f>
        <v/>
      </c>
      <c r="J78" s="53" t="str">
        <f>IF(ISBLANK(現行セット情報CSV!J78),"",現行セット情報CSV!J78)</f>
        <v/>
      </c>
      <c r="K78" s="53" t="str">
        <f>IF(ISBLANK(現行セット情報CSV!K78),"",現行セット情報CSV!K78)</f>
        <v/>
      </c>
      <c r="L78" s="53" t="str">
        <f>IF(ISBLANK(現行セット情報CSV!L78),"",現行セット情報CSV!L78)</f>
        <v/>
      </c>
      <c r="M78" s="53" t="str">
        <f>IF(ISBLANK(現行セット情報CSV!M78),"",現行セット情報CSV!M78)</f>
        <v/>
      </c>
      <c r="N78" s="53" t="str">
        <f>IF(ISBLANK(現行セット情報CSV!N78),"",現行セット情報CSV!N78)</f>
        <v/>
      </c>
      <c r="O78" s="53" t="str">
        <f>IF(ISBLANK(現行セット情報CSV!O78),"",現行セット情報CSV!O78)</f>
        <v/>
      </c>
      <c r="P78" s="53" t="str">
        <f>IF(ISBLANK(現行セット情報CSV!P78),"",現行セット情報CSV!P78)</f>
        <v/>
      </c>
      <c r="Q78" s="53" t="str">
        <f>IF(ISBLANK(現行セット情報CSV!Q78),"",現行セット情報CSV!Q78)</f>
        <v/>
      </c>
      <c r="R78" s="53" t="str">
        <f>IF(ISBLANK(現行セット情報CSV!R78),"",現行セット情報CSV!R78)</f>
        <v/>
      </c>
      <c r="S78" s="53" t="str">
        <f>IF(ISBLANK(現行セット情報CSV!S78),"",現行セット情報CSV!S78)</f>
        <v/>
      </c>
      <c r="T78" s="53" t="str">
        <f ca="1">IFERROR(OFFSET('セット情報(宅配便）'!$P$2,MATCH($G78,BカートセットID入力!$C$4:$C$150,0),COLUMN()-COLUMN($T73)),IFERROR(OFFSET('セット情報(業務便）'!$P$2,MATCH($G78,BカートセットID入力!$F$4:$F$150,0),COLUMN()-COLUMN($T73)),IFERROR(OFFSET('セット情報（サンプル）'!$N$2,MATCH($G78,BカートセットID入力!$I$4:$I$150,0),COLUMN()-COLUMN($T73)),IFERROR(OFFSET('セット情報（イレギュラーサンプル）'!$N$2,MATCH($G78,BカートセットID入力!$L$4:$L$150,0),COLUMN()-COLUMN($T73)),""))))</f>
        <v/>
      </c>
      <c r="U78" s="53" t="str">
        <f ca="1">IFERROR(OFFSET('セット情報(宅配便）'!$P$2,MATCH($G78,BカートセットID入力!$C$4:$C$150,0),COLUMN()-COLUMN($T73)),IFERROR(OFFSET('セット情報(業務便）'!$P$2,MATCH($G78,BカートセットID入力!$F$4:$F$150,0),COLUMN()-COLUMN($T73)),IFERROR(OFFSET('セット情報（サンプル）'!$N$2,MATCH($G78,BカートセットID入力!$I$4:$I$150,0),COLUMN()-COLUMN($T73)),IFERROR(OFFSET('セット情報（イレギュラーサンプル）'!$N$2,MATCH($G78,BカートセットID入力!$L$4:$L$150,0),COLUMN()-COLUMN($T73)),""))))</f>
        <v/>
      </c>
      <c r="V78" s="53" t="str">
        <f ca="1">IFERROR(OFFSET('セット情報(宅配便）'!$P$2,MATCH($G78,BカートセットID入力!$C$4:$C$150,0),COLUMN()-COLUMN($T73)),IFERROR(OFFSET('セット情報(業務便）'!$P$2,MATCH($G78,BカートセットID入力!$F$4:$F$150,0),COLUMN()-COLUMN($T73)),IFERROR(OFFSET('セット情報（サンプル）'!$N$2,MATCH($G78,BカートセットID入力!$I$4:$I$150,0),COLUMN()-COLUMN($T73)),IFERROR(OFFSET('セット情報（イレギュラーサンプル）'!$N$2,MATCH($G78,BカートセットID入力!$L$4:$L$150,0),COLUMN()-COLUMN($T73)),""))))</f>
        <v/>
      </c>
      <c r="W78" s="53" t="str">
        <f ca="1">IFERROR(OFFSET('セット情報(宅配便）'!$P$2,MATCH($G78,BカートセットID入力!$C$4:$C$150,0),COLUMN()-COLUMN($T73)),IFERROR(OFFSET('セット情報(業務便）'!$P$2,MATCH($G78,BカートセットID入力!$F$4:$F$150,0),COLUMN()-COLUMN($T73)),IFERROR(OFFSET('セット情報（サンプル）'!$N$2,MATCH($G78,BカートセットID入力!$I$4:$I$150,0),COLUMN()-COLUMN($T73)),IFERROR(OFFSET('セット情報（イレギュラーサンプル）'!$N$2,MATCH($G78,BカートセットID入力!$L$4:$L$150,0),COLUMN()-COLUMN($T73)),""))))</f>
        <v/>
      </c>
      <c r="X78" s="53" t="str">
        <f ca="1">IFERROR(OFFSET('セット情報(宅配便）'!$P$2,MATCH($G78,BカートセットID入力!$C$4:$C$150,0),COLUMN()-COLUMN($T73)),IFERROR(OFFSET('セット情報(業務便）'!$P$2,MATCH($G78,BカートセットID入力!$F$4:$F$150,0),COLUMN()-COLUMN($T73)),IFERROR(OFFSET('セット情報（サンプル）'!$N$2,MATCH($G78,BカートセットID入力!$I$4:$I$150,0),COLUMN()-COLUMN($T73)),IFERROR(OFFSET('セット情報（イレギュラーサンプル）'!$N$2,MATCH($G78,BカートセットID入力!$L$4:$L$150,0),COLUMN()-COLUMN($T73)),""))))</f>
        <v/>
      </c>
      <c r="Y78" s="53" t="str">
        <f ca="1">IFERROR(OFFSET('セット情報(宅配便）'!$P$2,MATCH($G78,BカートセットID入力!$C$4:$C$150,0),COLUMN()-COLUMN($T73)),IFERROR(OFFSET('セット情報(業務便）'!$P$2,MATCH($G78,BカートセットID入力!$F$4:$F$150,0),COLUMN()-COLUMN($T73)),IFERROR(OFFSET('セット情報（サンプル）'!$N$2,MATCH($G78,BカートセットID入力!$I$4:$I$150,0),COLUMN()-COLUMN($T73)),IFERROR(OFFSET('セット情報（イレギュラーサンプル）'!$N$2,MATCH($G78,BカートセットID入力!$L$4:$L$150,0),COLUMN()-COLUMN($T73)),""))))</f>
        <v/>
      </c>
      <c r="Z78" s="53" t="str">
        <f ca="1">IFERROR(OFFSET('セット情報(宅配便）'!$P$2,MATCH($G78,BカートセットID入力!$C$4:$C$150,0),COLUMN()-COLUMN($T73)),IFERROR(OFFSET('セット情報(業務便）'!$P$2,MATCH($G78,BカートセットID入力!$F$4:$F$150,0),COLUMN()-COLUMN($T73)),IFERROR(OFFSET('セット情報（サンプル）'!$N$2,MATCH($G78,BカートセットID入力!$I$4:$I$150,0),COLUMN()-COLUMN($T73)),IFERROR(OFFSET('セット情報（イレギュラーサンプル）'!$N$2,MATCH($G78,BカートセットID入力!$L$4:$L$150,0),COLUMN()-COLUMN($T73)),""))))</f>
        <v/>
      </c>
      <c r="AA78" s="53" t="str">
        <f ca="1">IFERROR(OFFSET('セット情報(宅配便）'!$P$2,MATCH($G78,BカートセットID入力!$C$4:$C$150,0),COLUMN()-COLUMN($T73)),IFERROR(OFFSET('セット情報(業務便）'!$P$2,MATCH($G78,BカートセットID入力!$F$4:$F$150,0),COLUMN()-COLUMN($T73)),IFERROR(OFFSET('セット情報（サンプル）'!$N$2,MATCH($G78,BカートセットID入力!$I$4:$I$150,0),COLUMN()-COLUMN($T73)),IFERROR(OFFSET('セット情報（イレギュラーサンプル）'!$N$2,MATCH($G78,BカートセットID入力!$L$4:$L$150,0),COLUMN()-COLUMN($T73)),""))))</f>
        <v/>
      </c>
      <c r="AB78" s="53" t="str">
        <f ca="1">IFERROR(OFFSET('セット情報(宅配便）'!$P$2,MATCH($G78,BカートセットID入力!$C$4:$C$150,0),COLUMN()-COLUMN($T73)),IFERROR(OFFSET('セット情報(業務便）'!$P$2,MATCH($G78,BカートセットID入力!$F$4:$F$150,0),COLUMN()-COLUMN($T73)),IFERROR(OFFSET('セット情報（サンプル）'!$N$2,MATCH($G78,BカートセットID入力!$I$4:$I$150,0),COLUMN()-COLUMN($T73)),IFERROR(OFFSET('セット情報（イレギュラーサンプル）'!$N$2,MATCH($G78,BカートセットID入力!$L$4:$L$150,0),COLUMN()-COLUMN($T73)),""))))</f>
        <v/>
      </c>
      <c r="AC78" s="53" t="str">
        <f ca="1">IFERROR(OFFSET('セット情報(宅配便）'!$P$2,MATCH($G78,BカートセットID入力!$C$4:$C$150,0),COLUMN()-COLUMN($T73)),IFERROR(OFFSET('セット情報(業務便）'!$P$2,MATCH($G78,BカートセットID入力!$F$4:$F$150,0),COLUMN()-COLUMN($T73)),IFERROR(OFFSET('セット情報（サンプル）'!$N$2,MATCH($G78,BカートセットID入力!$I$4:$I$150,0),COLUMN()-COLUMN($T73)),IFERROR(OFFSET('セット情報（イレギュラーサンプル）'!$N$2,MATCH($G78,BカートセットID入力!$L$4:$L$150,0),COLUMN()-COLUMN($T73)),""))))</f>
        <v/>
      </c>
      <c r="AD78" s="53" t="str">
        <f ca="1">IFERROR(OFFSET('セット情報(宅配便）'!$P$2,MATCH($G78,BカートセットID入力!$C$4:$C$150,0),COLUMN()-COLUMN($T73)),IFERROR(OFFSET('セット情報(業務便）'!$P$2,MATCH($G78,BカートセットID入力!$F$4:$F$150,0),COLUMN()-COLUMN($T73)),IFERROR(OFFSET('セット情報（サンプル）'!$N$2,MATCH($G78,BカートセットID入力!$I$4:$I$150,0),COLUMN()-COLUMN($T73)),IFERROR(OFFSET('セット情報（イレギュラーサンプル）'!$N$2,MATCH($G78,BカートセットID入力!$L$4:$L$150,0),COLUMN()-COLUMN($T73)),""))))</f>
        <v/>
      </c>
      <c r="AE78" s="53" t="str">
        <f ca="1">IFERROR(OFFSET('セット情報(宅配便）'!$P$2,MATCH($G78,BカートセットID入力!$C$4:$C$150,0),COLUMN()-COLUMN($T73)),IFERROR(OFFSET('セット情報(業務便）'!$P$2,MATCH($G78,BカートセットID入力!$F$4:$F$150,0),COLUMN()-COLUMN($T73)),IFERROR(OFFSET('セット情報（サンプル）'!$N$2,MATCH($G78,BカートセットID入力!$I$4:$I$150,0),COLUMN()-COLUMN($T73)),IFERROR(OFFSET('セット情報（イレギュラーサンプル）'!$N$2,MATCH($G78,BカートセットID入力!$L$4:$L$150,0),COLUMN()-COLUMN($T73)),""))))</f>
        <v/>
      </c>
      <c r="AF78" s="53" t="str">
        <f ca="1">IFERROR(OFFSET('セット情報(宅配便）'!$P$2,MATCH($G78,BカートセットID入力!$C$4:$C$150,0),COLUMN()-COLUMN($T73)),IFERROR(OFFSET('セット情報(業務便）'!$P$2,MATCH($G78,BカートセットID入力!$F$4:$F$150,0),COLUMN()-COLUMN($T73)),IFERROR(OFFSET('セット情報（サンプル）'!$N$2,MATCH($G78,BカートセットID入力!$I$4:$I$150,0),COLUMN()-COLUMN($T73)),IFERROR(OFFSET('セット情報（イレギュラーサンプル）'!$N$2,MATCH($G78,BカートセットID入力!$L$4:$L$150,0),COLUMN()-COLUMN($T73)),""))))</f>
        <v/>
      </c>
      <c r="AG78" s="53" t="str">
        <f ca="1">IFERROR(OFFSET('セット情報(宅配便）'!$P$2,MATCH($G78,BカートセットID入力!$C$4:$C$150,0),COLUMN()-COLUMN($T73)),IFERROR(OFFSET('セット情報(業務便）'!$P$2,MATCH($G78,BカートセットID入力!$F$4:$F$150,0),COLUMN()-COLUMN($T73)),IFERROR(OFFSET('セット情報（サンプル）'!$N$2,MATCH($G78,BカートセットID入力!$I$4:$I$150,0),COLUMN()-COLUMN($T73)),IFERROR(OFFSET('セット情報（イレギュラーサンプル）'!$N$2,MATCH($G78,BカートセットID入力!$L$4:$L$150,0),COLUMN()-COLUMN($T73)),""))))</f>
        <v/>
      </c>
      <c r="AH78" s="53" t="str">
        <f ca="1">IFERROR(OFFSET('セット情報(宅配便）'!$P$2,MATCH($G78,BカートセットID入力!$C$4:$C$150,0),COLUMN()-COLUMN($T73)),IFERROR(OFFSET('セット情報(業務便）'!$P$2,MATCH($G78,BカートセットID入力!$F$4:$F$150,0),COLUMN()-COLUMN($T73)),IFERROR(OFFSET('セット情報（サンプル）'!$N$2,MATCH($G78,BカートセットID入力!$I$4:$I$150,0),COLUMN()-COLUMN($T73)),IFERROR(OFFSET('セット情報（イレギュラーサンプル）'!$N$2,MATCH($G78,BカートセットID入力!$L$4:$L$150,0),COLUMN()-COLUMN($T73)),""))))</f>
        <v/>
      </c>
      <c r="AI78" s="53" t="str">
        <f ca="1">IFERROR(OFFSET('セット情報(宅配便）'!$P$2,MATCH($G78,BカートセットID入力!$C$4:$C$150,0),COLUMN()-COLUMN($T73)),IFERROR(OFFSET('セット情報(業務便）'!$P$2,MATCH($G78,BカートセットID入力!$F$4:$F$150,0),COLUMN()-COLUMN($T73)),IFERROR(OFFSET('セット情報（サンプル）'!$N$2,MATCH($G78,BカートセットID入力!$I$4:$I$150,0),COLUMN()-COLUMN($T73)),IFERROR(OFFSET('セット情報（イレギュラーサンプル）'!$N$2,MATCH($G78,BカートセットID入力!$L$4:$L$150,0),COLUMN()-COLUMN($T73)),""))))</f>
        <v/>
      </c>
      <c r="AJ78" s="53" t="str">
        <f ca="1">IFERROR(OFFSET('セット情報(宅配便）'!$P$2,MATCH($G78,BカートセットID入力!$C$4:$C$150,0),COLUMN()-COLUMN($T73)),IFERROR(OFFSET('セット情報(業務便）'!$P$2,MATCH($G78,BカートセットID入力!$F$4:$F$150,0),COLUMN()-COLUMN($T73)),IFERROR(OFFSET('セット情報（サンプル）'!$N$2,MATCH($G78,BカートセットID入力!$I$4:$I$150,0),COLUMN()-COLUMN($T73)),IFERROR(OFFSET('セット情報（イレギュラーサンプル）'!$N$2,MATCH($G78,BカートセットID入力!$L$4:$L$150,0),COLUMN()-COLUMN($T73)),""))))</f>
        <v/>
      </c>
      <c r="AK78" s="53" t="str">
        <f ca="1">IFERROR(OFFSET('セット情報(宅配便）'!$P$2,MATCH($G78,BカートセットID入力!$C$4:$C$150,0),COLUMN()-COLUMN($T73)),IFERROR(OFFSET('セット情報(業務便）'!$P$2,MATCH($G78,BカートセットID入力!$F$4:$F$150,0),COLUMN()-COLUMN($T73)),IFERROR(OFFSET('セット情報（サンプル）'!$N$2,MATCH($G78,BカートセットID入力!$I$4:$I$150,0),COLUMN()-COLUMN($T73)),IFERROR(OFFSET('セット情報（イレギュラーサンプル）'!$N$2,MATCH($G78,BカートセットID入力!$L$4:$L$150,0),COLUMN()-COLUMN($T73)),""))))</f>
        <v/>
      </c>
      <c r="AL78" s="53" t="str">
        <f ca="1">IFERROR(OFFSET('セット情報(宅配便）'!$P$2,MATCH($G78,BカートセットID入力!$C$4:$C$150,0),COLUMN()-COLUMN($T73)),IFERROR(OFFSET('セット情報(業務便）'!$P$2,MATCH($G78,BカートセットID入力!$F$4:$F$150,0),COLUMN()-COLUMN($T73)),IFERROR(OFFSET('セット情報（サンプル）'!$N$2,MATCH($G78,BカートセットID入力!$I$4:$I$150,0),COLUMN()-COLUMN($T73)),IFERROR(OFFSET('セット情報（イレギュラーサンプル）'!$N$2,MATCH($G78,BカートセットID入力!$L$4:$L$150,0),COLUMN()-COLUMN($T73)),""))))</f>
        <v/>
      </c>
      <c r="AM78" s="53" t="str">
        <f ca="1">IFERROR(OFFSET('セット情報(宅配便）'!$P$2,MATCH($G78,BカートセットID入力!$C$4:$C$150,0),COLUMN()-COLUMN($T73)),IFERROR(OFFSET('セット情報(業務便）'!$P$2,MATCH($G78,BカートセットID入力!$F$4:$F$150,0),COLUMN()-COLUMN($T73)),IFERROR(OFFSET('セット情報（サンプル）'!$N$2,MATCH($G78,BカートセットID入力!$I$4:$I$150,0),COLUMN()-COLUMN($T73)),IFERROR(OFFSET('セット情報（イレギュラーサンプル）'!$N$2,MATCH($G78,BカートセットID入力!$L$4:$L$150,0),COLUMN()-COLUMN($T73)),""))))</f>
        <v/>
      </c>
      <c r="AN78" s="53" t="str">
        <f ca="1">IFERROR(OFFSET('セット情報(宅配便）'!$P$2,MATCH($G78,BカートセットID入力!$C$4:$C$150,0),COLUMN()-COLUMN($T73)),IFERROR(OFFSET('セット情報(業務便）'!$P$2,MATCH($G78,BカートセットID入力!$F$4:$F$150,0),COLUMN()-COLUMN($T73)),IFERROR(OFFSET('セット情報（サンプル）'!$N$2,MATCH($G78,BカートセットID入力!$I$4:$I$150,0),COLUMN()-COLUMN($T73)),IFERROR(OFFSET('セット情報（イレギュラーサンプル）'!$N$2,MATCH($G78,BカートセットID入力!$L$4:$L$150,0),COLUMN()-COLUMN($T73)),""))))</f>
        <v/>
      </c>
      <c r="AO78" s="53" t="str">
        <f ca="1">IFERROR(OFFSET('セット情報(宅配便）'!$P$2,MATCH($G78,BカートセットID入力!$C$4:$C$150,0),COLUMN()-COLUMN($T73)),IFERROR(OFFSET('セット情報(業務便）'!$P$2,MATCH($G78,BカートセットID入力!$F$4:$F$150,0),COLUMN()-COLUMN($T73)),IFERROR(OFFSET('セット情報（サンプル）'!$N$2,MATCH($G78,BカートセットID入力!$I$4:$I$150,0),COLUMN()-COLUMN($T73)),IFERROR(OFFSET('セット情報（イレギュラーサンプル）'!$N$2,MATCH($G78,BカートセットID入力!$L$4:$L$150,0),COLUMN()-COLUMN($T73)),""))))</f>
        <v/>
      </c>
      <c r="AP78" s="53" t="str">
        <f ca="1">IFERROR(OFFSET('セット情報(宅配便）'!$P$2,MATCH($G78,BカートセットID入力!$C$4:$C$150,0),COLUMN()-COLUMN($T73)),IFERROR(OFFSET('セット情報(業務便）'!$P$2,MATCH($G78,BカートセットID入力!$F$4:$F$150,0),COLUMN()-COLUMN($T73)),IFERROR(OFFSET('セット情報（サンプル）'!$N$2,MATCH($G78,BカートセットID入力!$I$4:$I$150,0),COLUMN()-COLUMN($T73)),IFERROR(OFFSET('セット情報（イレギュラーサンプル）'!$N$2,MATCH($G78,BカートセットID入力!$L$4:$L$150,0),COLUMN()-COLUMN($T73)),""))))</f>
        <v/>
      </c>
      <c r="AQ78" s="53" t="str">
        <f ca="1">IFERROR(OFFSET('セット情報(宅配便）'!$P$2,MATCH($G78,BカートセットID入力!$C$4:$C$150,0),COLUMN()-COLUMN($T73)),IFERROR(OFFSET('セット情報(業務便）'!$P$2,MATCH($G78,BカートセットID入力!$F$4:$F$150,0),COLUMN()-COLUMN($T73)),IFERROR(OFFSET('セット情報（サンプル）'!$N$2,MATCH($G78,BカートセットID入力!$I$4:$I$150,0),COLUMN()-COLUMN($T73)),IFERROR(OFFSET('セット情報（イレギュラーサンプル）'!$N$2,MATCH($G78,BカートセットID入力!$L$4:$L$150,0),COLUMN()-COLUMN($T73)),""))))</f>
        <v/>
      </c>
      <c r="AR78" s="53" t="str">
        <f ca="1">IFERROR(OFFSET('セット情報(宅配便）'!$P$2,MATCH($G78,BカートセットID入力!$C$4:$C$150,0),COLUMN()-COLUMN($T73)),IFERROR(OFFSET('セット情報(業務便）'!$P$2,MATCH($G78,BカートセットID入力!$F$4:$F$150,0),COLUMN()-COLUMN($T73)),IFERROR(OFFSET('セット情報（サンプル）'!$N$2,MATCH($G78,BカートセットID入力!$I$4:$I$150,0),COLUMN()-COLUMN($T73)),IFERROR(OFFSET('セット情報（イレギュラーサンプル）'!$N$2,MATCH($G78,BカートセットID入力!$L$4:$L$150,0),COLUMN()-COLUMN($T73)),""))))</f>
        <v/>
      </c>
      <c r="AS78" s="53" t="str">
        <f ca="1">IFERROR(OFFSET('セット情報(宅配便）'!$P$2,MATCH($G78,BカートセットID入力!$C$4:$C$150,0),COLUMN()-COLUMN($T73)),IFERROR(OFFSET('セット情報(業務便）'!$P$2,MATCH($G78,BカートセットID入力!$F$4:$F$150,0),COLUMN()-COLUMN($T73)),IFERROR(OFFSET('セット情報（サンプル）'!$N$2,MATCH($G78,BカートセットID入力!$I$4:$I$150,0),COLUMN()-COLUMN($T73)),IFERROR(OFFSET('セット情報（イレギュラーサンプル）'!$N$2,MATCH($G78,BカートセットID入力!$L$4:$L$150,0),COLUMN()-COLUMN($T73)),""))))</f>
        <v/>
      </c>
    </row>
    <row r="79" spans="1:45">
      <c r="A79" s="53" t="str">
        <f>IF(ISBLANK(現行セット情報CSV!A79),"",現行セット情報CSV!A79)</f>
        <v/>
      </c>
      <c r="B79" s="53" t="str">
        <f>IF(ISBLANK(現行セット情報CSV!B79),"",現行セット情報CSV!B79)</f>
        <v/>
      </c>
      <c r="C79" s="53" t="str">
        <f>IF(ISBLANK(現行セット情報CSV!C79),"",現行セット情報CSV!C79)</f>
        <v/>
      </c>
      <c r="D79" s="53" t="str">
        <f>IF(ISBLANK(現行セット情報CSV!D79),"",現行セット情報CSV!D79)</f>
        <v/>
      </c>
      <c r="E79" s="53" t="str">
        <f>IF(ISBLANK(現行セット情報CSV!E79),"",現行セット情報CSV!E79)</f>
        <v/>
      </c>
      <c r="F79" s="53" t="str">
        <f>IF(ISBLANK(現行セット情報CSV!F79),"",現行セット情報CSV!F79)</f>
        <v/>
      </c>
      <c r="G79" s="53" t="str">
        <f>IF(ISBLANK(現行セット情報CSV!G79),"",現行セット情報CSV!G79)</f>
        <v/>
      </c>
      <c r="H79" s="53" t="str">
        <f>IF(ISBLANK(現行セット情報CSV!H79),"",現行セット情報CSV!H79)</f>
        <v/>
      </c>
      <c r="I79" s="53" t="str">
        <f>IF(ISBLANK(現行セット情報CSV!I79),"",現行セット情報CSV!I79)</f>
        <v/>
      </c>
      <c r="J79" s="53" t="str">
        <f>IF(ISBLANK(現行セット情報CSV!J79),"",現行セット情報CSV!J79)</f>
        <v/>
      </c>
      <c r="K79" s="53" t="str">
        <f>IF(ISBLANK(現行セット情報CSV!K79),"",現行セット情報CSV!K79)</f>
        <v/>
      </c>
      <c r="L79" s="53" t="str">
        <f>IF(ISBLANK(現行セット情報CSV!L79),"",現行セット情報CSV!L79)</f>
        <v/>
      </c>
      <c r="M79" s="53" t="str">
        <f>IF(ISBLANK(現行セット情報CSV!M79),"",現行セット情報CSV!M79)</f>
        <v/>
      </c>
      <c r="N79" s="53" t="str">
        <f>IF(ISBLANK(現行セット情報CSV!N79),"",現行セット情報CSV!N79)</f>
        <v/>
      </c>
      <c r="O79" s="53" t="str">
        <f>IF(ISBLANK(現行セット情報CSV!O79),"",現行セット情報CSV!O79)</f>
        <v/>
      </c>
      <c r="P79" s="53" t="str">
        <f>IF(ISBLANK(現行セット情報CSV!P79),"",現行セット情報CSV!P79)</f>
        <v/>
      </c>
      <c r="Q79" s="53" t="str">
        <f>IF(ISBLANK(現行セット情報CSV!Q79),"",現行セット情報CSV!Q79)</f>
        <v/>
      </c>
      <c r="R79" s="53" t="str">
        <f>IF(ISBLANK(現行セット情報CSV!R79),"",現行セット情報CSV!R79)</f>
        <v/>
      </c>
      <c r="S79" s="53" t="str">
        <f>IF(ISBLANK(現行セット情報CSV!S79),"",現行セット情報CSV!S79)</f>
        <v/>
      </c>
      <c r="T79" s="53" t="str">
        <f ca="1">IFERROR(OFFSET('セット情報(宅配便）'!$P$2,MATCH($G79,BカートセットID入力!$C$4:$C$150,0),COLUMN()-COLUMN($T74)),IFERROR(OFFSET('セット情報(業務便）'!$P$2,MATCH($G79,BカートセットID入力!$F$4:$F$150,0),COLUMN()-COLUMN($T74)),IFERROR(OFFSET('セット情報（サンプル）'!$N$2,MATCH($G79,BカートセットID入力!$I$4:$I$150,0),COLUMN()-COLUMN($T74)),IFERROR(OFFSET('セット情報（イレギュラーサンプル）'!$N$2,MATCH($G79,BカートセットID入力!$L$4:$L$150,0),COLUMN()-COLUMN($T74)),""))))</f>
        <v/>
      </c>
      <c r="U79" s="53" t="str">
        <f ca="1">IFERROR(OFFSET('セット情報(宅配便）'!$P$2,MATCH($G79,BカートセットID入力!$C$4:$C$150,0),COLUMN()-COLUMN($T74)),IFERROR(OFFSET('セット情報(業務便）'!$P$2,MATCH($G79,BカートセットID入力!$F$4:$F$150,0),COLUMN()-COLUMN($T74)),IFERROR(OFFSET('セット情報（サンプル）'!$N$2,MATCH($G79,BカートセットID入力!$I$4:$I$150,0),COLUMN()-COLUMN($T74)),IFERROR(OFFSET('セット情報（イレギュラーサンプル）'!$N$2,MATCH($G79,BカートセットID入力!$L$4:$L$150,0),COLUMN()-COLUMN($T74)),""))))</f>
        <v/>
      </c>
      <c r="V79" s="53" t="str">
        <f ca="1">IFERROR(OFFSET('セット情報(宅配便）'!$P$2,MATCH($G79,BカートセットID入力!$C$4:$C$150,0),COLUMN()-COLUMN($T74)),IFERROR(OFFSET('セット情報(業務便）'!$P$2,MATCH($G79,BカートセットID入力!$F$4:$F$150,0),COLUMN()-COLUMN($T74)),IFERROR(OFFSET('セット情報（サンプル）'!$N$2,MATCH($G79,BカートセットID入力!$I$4:$I$150,0),COLUMN()-COLUMN($T74)),IFERROR(OFFSET('セット情報（イレギュラーサンプル）'!$N$2,MATCH($G79,BカートセットID入力!$L$4:$L$150,0),COLUMN()-COLUMN($T74)),""))))</f>
        <v/>
      </c>
      <c r="W79" s="53" t="str">
        <f ca="1">IFERROR(OFFSET('セット情報(宅配便）'!$P$2,MATCH($G79,BカートセットID入力!$C$4:$C$150,0),COLUMN()-COLUMN($T74)),IFERROR(OFFSET('セット情報(業務便）'!$P$2,MATCH($G79,BカートセットID入力!$F$4:$F$150,0),COLUMN()-COLUMN($T74)),IFERROR(OFFSET('セット情報（サンプル）'!$N$2,MATCH($G79,BカートセットID入力!$I$4:$I$150,0),COLUMN()-COLUMN($T74)),IFERROR(OFFSET('セット情報（イレギュラーサンプル）'!$N$2,MATCH($G79,BカートセットID入力!$L$4:$L$150,0),COLUMN()-COLUMN($T74)),""))))</f>
        <v/>
      </c>
      <c r="X79" s="53" t="str">
        <f ca="1">IFERROR(OFFSET('セット情報(宅配便）'!$P$2,MATCH($G79,BカートセットID入力!$C$4:$C$150,0),COLUMN()-COLUMN($T74)),IFERROR(OFFSET('セット情報(業務便）'!$P$2,MATCH($G79,BカートセットID入力!$F$4:$F$150,0),COLUMN()-COLUMN($T74)),IFERROR(OFFSET('セット情報（サンプル）'!$N$2,MATCH($G79,BカートセットID入力!$I$4:$I$150,0),COLUMN()-COLUMN($T74)),IFERROR(OFFSET('セット情報（イレギュラーサンプル）'!$N$2,MATCH($G79,BカートセットID入力!$L$4:$L$150,0),COLUMN()-COLUMN($T74)),""))))</f>
        <v/>
      </c>
      <c r="Y79" s="53" t="str">
        <f ca="1">IFERROR(OFFSET('セット情報(宅配便）'!$P$2,MATCH($G79,BカートセットID入力!$C$4:$C$150,0),COLUMN()-COLUMN($T74)),IFERROR(OFFSET('セット情報(業務便）'!$P$2,MATCH($G79,BカートセットID入力!$F$4:$F$150,0),COLUMN()-COLUMN($T74)),IFERROR(OFFSET('セット情報（サンプル）'!$N$2,MATCH($G79,BカートセットID入力!$I$4:$I$150,0),COLUMN()-COLUMN($T74)),IFERROR(OFFSET('セット情報（イレギュラーサンプル）'!$N$2,MATCH($G79,BカートセットID入力!$L$4:$L$150,0),COLUMN()-COLUMN($T74)),""))))</f>
        <v/>
      </c>
      <c r="Z79" s="53" t="str">
        <f ca="1">IFERROR(OFFSET('セット情報(宅配便）'!$P$2,MATCH($G79,BカートセットID入力!$C$4:$C$150,0),COLUMN()-COLUMN($T74)),IFERROR(OFFSET('セット情報(業務便）'!$P$2,MATCH($G79,BカートセットID入力!$F$4:$F$150,0),COLUMN()-COLUMN($T74)),IFERROR(OFFSET('セット情報（サンプル）'!$N$2,MATCH($G79,BカートセットID入力!$I$4:$I$150,0),COLUMN()-COLUMN($T74)),IFERROR(OFFSET('セット情報（イレギュラーサンプル）'!$N$2,MATCH($G79,BカートセットID入力!$L$4:$L$150,0),COLUMN()-COLUMN($T74)),""))))</f>
        <v/>
      </c>
      <c r="AA79" s="53" t="str">
        <f ca="1">IFERROR(OFFSET('セット情報(宅配便）'!$P$2,MATCH($G79,BカートセットID入力!$C$4:$C$150,0),COLUMN()-COLUMN($T74)),IFERROR(OFFSET('セット情報(業務便）'!$P$2,MATCH($G79,BカートセットID入力!$F$4:$F$150,0),COLUMN()-COLUMN($T74)),IFERROR(OFFSET('セット情報（サンプル）'!$N$2,MATCH($G79,BカートセットID入力!$I$4:$I$150,0),COLUMN()-COLUMN($T74)),IFERROR(OFFSET('セット情報（イレギュラーサンプル）'!$N$2,MATCH($G79,BカートセットID入力!$L$4:$L$150,0),COLUMN()-COLUMN($T74)),""))))</f>
        <v/>
      </c>
      <c r="AB79" s="53" t="str">
        <f ca="1">IFERROR(OFFSET('セット情報(宅配便）'!$P$2,MATCH($G79,BカートセットID入力!$C$4:$C$150,0),COLUMN()-COLUMN($T74)),IFERROR(OFFSET('セット情報(業務便）'!$P$2,MATCH($G79,BカートセットID入力!$F$4:$F$150,0),COLUMN()-COLUMN($T74)),IFERROR(OFFSET('セット情報（サンプル）'!$N$2,MATCH($G79,BカートセットID入力!$I$4:$I$150,0),COLUMN()-COLUMN($T74)),IFERROR(OFFSET('セット情報（イレギュラーサンプル）'!$N$2,MATCH($G79,BカートセットID入力!$L$4:$L$150,0),COLUMN()-COLUMN($T74)),""))))</f>
        <v/>
      </c>
      <c r="AC79" s="53" t="str">
        <f ca="1">IFERROR(OFFSET('セット情報(宅配便）'!$P$2,MATCH($G79,BカートセットID入力!$C$4:$C$150,0),COLUMN()-COLUMN($T74)),IFERROR(OFFSET('セット情報(業務便）'!$P$2,MATCH($G79,BカートセットID入力!$F$4:$F$150,0),COLUMN()-COLUMN($T74)),IFERROR(OFFSET('セット情報（サンプル）'!$N$2,MATCH($G79,BカートセットID入力!$I$4:$I$150,0),COLUMN()-COLUMN($T74)),IFERROR(OFFSET('セット情報（イレギュラーサンプル）'!$N$2,MATCH($G79,BカートセットID入力!$L$4:$L$150,0),COLUMN()-COLUMN($T74)),""))))</f>
        <v/>
      </c>
      <c r="AD79" s="53" t="str">
        <f ca="1">IFERROR(OFFSET('セット情報(宅配便）'!$P$2,MATCH($G79,BカートセットID入力!$C$4:$C$150,0),COLUMN()-COLUMN($T74)),IFERROR(OFFSET('セット情報(業務便）'!$P$2,MATCH($G79,BカートセットID入力!$F$4:$F$150,0),COLUMN()-COLUMN($T74)),IFERROR(OFFSET('セット情報（サンプル）'!$N$2,MATCH($G79,BカートセットID入力!$I$4:$I$150,0),COLUMN()-COLUMN($T74)),IFERROR(OFFSET('セット情報（イレギュラーサンプル）'!$N$2,MATCH($G79,BカートセットID入力!$L$4:$L$150,0),COLUMN()-COLUMN($T74)),""))))</f>
        <v/>
      </c>
      <c r="AE79" s="53" t="str">
        <f ca="1">IFERROR(OFFSET('セット情報(宅配便）'!$P$2,MATCH($G79,BカートセットID入力!$C$4:$C$150,0),COLUMN()-COLUMN($T74)),IFERROR(OFFSET('セット情報(業務便）'!$P$2,MATCH($G79,BカートセットID入力!$F$4:$F$150,0),COLUMN()-COLUMN($T74)),IFERROR(OFFSET('セット情報（サンプル）'!$N$2,MATCH($G79,BカートセットID入力!$I$4:$I$150,0),COLUMN()-COLUMN($T74)),IFERROR(OFFSET('セット情報（イレギュラーサンプル）'!$N$2,MATCH($G79,BカートセットID入力!$L$4:$L$150,0),COLUMN()-COLUMN($T74)),""))))</f>
        <v/>
      </c>
      <c r="AF79" s="53" t="str">
        <f ca="1">IFERROR(OFFSET('セット情報(宅配便）'!$P$2,MATCH($G79,BカートセットID入力!$C$4:$C$150,0),COLUMN()-COLUMN($T74)),IFERROR(OFFSET('セット情報(業務便）'!$P$2,MATCH($G79,BカートセットID入力!$F$4:$F$150,0),COLUMN()-COLUMN($T74)),IFERROR(OFFSET('セット情報（サンプル）'!$N$2,MATCH($G79,BカートセットID入力!$I$4:$I$150,0),COLUMN()-COLUMN($T74)),IFERROR(OFFSET('セット情報（イレギュラーサンプル）'!$N$2,MATCH($G79,BカートセットID入力!$L$4:$L$150,0),COLUMN()-COLUMN($T74)),""))))</f>
        <v/>
      </c>
      <c r="AG79" s="53" t="str">
        <f ca="1">IFERROR(OFFSET('セット情報(宅配便）'!$P$2,MATCH($G79,BカートセットID入力!$C$4:$C$150,0),COLUMN()-COLUMN($T74)),IFERROR(OFFSET('セット情報(業務便）'!$P$2,MATCH($G79,BカートセットID入力!$F$4:$F$150,0),COLUMN()-COLUMN($T74)),IFERROR(OFFSET('セット情報（サンプル）'!$N$2,MATCH($G79,BカートセットID入力!$I$4:$I$150,0),COLUMN()-COLUMN($T74)),IFERROR(OFFSET('セット情報（イレギュラーサンプル）'!$N$2,MATCH($G79,BカートセットID入力!$L$4:$L$150,0),COLUMN()-COLUMN($T74)),""))))</f>
        <v/>
      </c>
      <c r="AH79" s="53" t="str">
        <f ca="1">IFERROR(OFFSET('セット情報(宅配便）'!$P$2,MATCH($G79,BカートセットID入力!$C$4:$C$150,0),COLUMN()-COLUMN($T74)),IFERROR(OFFSET('セット情報(業務便）'!$P$2,MATCH($G79,BカートセットID入力!$F$4:$F$150,0),COLUMN()-COLUMN($T74)),IFERROR(OFFSET('セット情報（サンプル）'!$N$2,MATCH($G79,BカートセットID入力!$I$4:$I$150,0),COLUMN()-COLUMN($T74)),IFERROR(OFFSET('セット情報（イレギュラーサンプル）'!$N$2,MATCH($G79,BカートセットID入力!$L$4:$L$150,0),COLUMN()-COLUMN($T74)),""))))</f>
        <v/>
      </c>
      <c r="AI79" s="53" t="str">
        <f ca="1">IFERROR(OFFSET('セット情報(宅配便）'!$P$2,MATCH($G79,BカートセットID入力!$C$4:$C$150,0),COLUMN()-COLUMN($T74)),IFERROR(OFFSET('セット情報(業務便）'!$P$2,MATCH($G79,BカートセットID入力!$F$4:$F$150,0),COLUMN()-COLUMN($T74)),IFERROR(OFFSET('セット情報（サンプル）'!$N$2,MATCH($G79,BカートセットID入力!$I$4:$I$150,0),COLUMN()-COLUMN($T74)),IFERROR(OFFSET('セット情報（イレギュラーサンプル）'!$N$2,MATCH($G79,BカートセットID入力!$L$4:$L$150,0),COLUMN()-COLUMN($T74)),""))))</f>
        <v/>
      </c>
      <c r="AJ79" s="53" t="str">
        <f ca="1">IFERROR(OFFSET('セット情報(宅配便）'!$P$2,MATCH($G79,BカートセットID入力!$C$4:$C$150,0),COLUMN()-COLUMN($T74)),IFERROR(OFFSET('セット情報(業務便）'!$P$2,MATCH($G79,BカートセットID入力!$F$4:$F$150,0),COLUMN()-COLUMN($T74)),IFERROR(OFFSET('セット情報（サンプル）'!$N$2,MATCH($G79,BカートセットID入力!$I$4:$I$150,0),COLUMN()-COLUMN($T74)),IFERROR(OFFSET('セット情報（イレギュラーサンプル）'!$N$2,MATCH($G79,BカートセットID入力!$L$4:$L$150,0),COLUMN()-COLUMN($T74)),""))))</f>
        <v/>
      </c>
      <c r="AK79" s="53" t="str">
        <f ca="1">IFERROR(OFFSET('セット情報(宅配便）'!$P$2,MATCH($G79,BカートセットID入力!$C$4:$C$150,0),COLUMN()-COLUMN($T74)),IFERROR(OFFSET('セット情報(業務便）'!$P$2,MATCH($G79,BカートセットID入力!$F$4:$F$150,0),COLUMN()-COLUMN($T74)),IFERROR(OFFSET('セット情報（サンプル）'!$N$2,MATCH($G79,BカートセットID入力!$I$4:$I$150,0),COLUMN()-COLUMN($T74)),IFERROR(OFFSET('セット情報（イレギュラーサンプル）'!$N$2,MATCH($G79,BカートセットID入力!$L$4:$L$150,0),COLUMN()-COLUMN($T74)),""))))</f>
        <v/>
      </c>
      <c r="AL79" s="53" t="str">
        <f ca="1">IFERROR(OFFSET('セット情報(宅配便）'!$P$2,MATCH($G79,BカートセットID入力!$C$4:$C$150,0),COLUMN()-COLUMN($T74)),IFERROR(OFFSET('セット情報(業務便）'!$P$2,MATCH($G79,BカートセットID入力!$F$4:$F$150,0),COLUMN()-COLUMN($T74)),IFERROR(OFFSET('セット情報（サンプル）'!$N$2,MATCH($G79,BカートセットID入力!$I$4:$I$150,0),COLUMN()-COLUMN($T74)),IFERROR(OFFSET('セット情報（イレギュラーサンプル）'!$N$2,MATCH($G79,BカートセットID入力!$L$4:$L$150,0),COLUMN()-COLUMN($T74)),""))))</f>
        <v/>
      </c>
      <c r="AM79" s="53" t="str">
        <f ca="1">IFERROR(OFFSET('セット情報(宅配便）'!$P$2,MATCH($G79,BカートセットID入力!$C$4:$C$150,0),COLUMN()-COLUMN($T74)),IFERROR(OFFSET('セット情報(業務便）'!$P$2,MATCH($G79,BカートセットID入力!$F$4:$F$150,0),COLUMN()-COLUMN($T74)),IFERROR(OFFSET('セット情報（サンプル）'!$N$2,MATCH($G79,BカートセットID入力!$I$4:$I$150,0),COLUMN()-COLUMN($T74)),IFERROR(OFFSET('セット情報（イレギュラーサンプル）'!$N$2,MATCH($G79,BカートセットID入力!$L$4:$L$150,0),COLUMN()-COLUMN($T74)),""))))</f>
        <v/>
      </c>
      <c r="AN79" s="53" t="str">
        <f ca="1">IFERROR(OFFSET('セット情報(宅配便）'!$P$2,MATCH($G79,BカートセットID入力!$C$4:$C$150,0),COLUMN()-COLUMN($T74)),IFERROR(OFFSET('セット情報(業務便）'!$P$2,MATCH($G79,BカートセットID入力!$F$4:$F$150,0),COLUMN()-COLUMN($T74)),IFERROR(OFFSET('セット情報（サンプル）'!$N$2,MATCH($G79,BカートセットID入力!$I$4:$I$150,0),COLUMN()-COLUMN($T74)),IFERROR(OFFSET('セット情報（イレギュラーサンプル）'!$N$2,MATCH($G79,BカートセットID入力!$L$4:$L$150,0),COLUMN()-COLUMN($T74)),""))))</f>
        <v/>
      </c>
      <c r="AO79" s="53" t="str">
        <f ca="1">IFERROR(OFFSET('セット情報(宅配便）'!$P$2,MATCH($G79,BカートセットID入力!$C$4:$C$150,0),COLUMN()-COLUMN($T74)),IFERROR(OFFSET('セット情報(業務便）'!$P$2,MATCH($G79,BカートセットID入力!$F$4:$F$150,0),COLUMN()-COLUMN($T74)),IFERROR(OFFSET('セット情報（サンプル）'!$N$2,MATCH($G79,BカートセットID入力!$I$4:$I$150,0),COLUMN()-COLUMN($T74)),IFERROR(OFFSET('セット情報（イレギュラーサンプル）'!$N$2,MATCH($G79,BカートセットID入力!$L$4:$L$150,0),COLUMN()-COLUMN($T74)),""))))</f>
        <v/>
      </c>
      <c r="AP79" s="53" t="str">
        <f ca="1">IFERROR(OFFSET('セット情報(宅配便）'!$P$2,MATCH($G79,BカートセットID入力!$C$4:$C$150,0),COLUMN()-COLUMN($T74)),IFERROR(OFFSET('セット情報(業務便）'!$P$2,MATCH($G79,BカートセットID入力!$F$4:$F$150,0),COLUMN()-COLUMN($T74)),IFERROR(OFFSET('セット情報（サンプル）'!$N$2,MATCH($G79,BカートセットID入力!$I$4:$I$150,0),COLUMN()-COLUMN($T74)),IFERROR(OFFSET('セット情報（イレギュラーサンプル）'!$N$2,MATCH($G79,BカートセットID入力!$L$4:$L$150,0),COLUMN()-COLUMN($T74)),""))))</f>
        <v/>
      </c>
      <c r="AQ79" s="53" t="str">
        <f ca="1">IFERROR(OFFSET('セット情報(宅配便）'!$P$2,MATCH($G79,BカートセットID入力!$C$4:$C$150,0),COLUMN()-COLUMN($T74)),IFERROR(OFFSET('セット情報(業務便）'!$P$2,MATCH($G79,BカートセットID入力!$F$4:$F$150,0),COLUMN()-COLUMN($T74)),IFERROR(OFFSET('セット情報（サンプル）'!$N$2,MATCH($G79,BカートセットID入力!$I$4:$I$150,0),COLUMN()-COLUMN($T74)),IFERROR(OFFSET('セット情報（イレギュラーサンプル）'!$N$2,MATCH($G79,BカートセットID入力!$L$4:$L$150,0),COLUMN()-COLUMN($T74)),""))))</f>
        <v/>
      </c>
      <c r="AR79" s="53" t="str">
        <f ca="1">IFERROR(OFFSET('セット情報(宅配便）'!$P$2,MATCH($G79,BカートセットID入力!$C$4:$C$150,0),COLUMN()-COLUMN($T74)),IFERROR(OFFSET('セット情報(業務便）'!$P$2,MATCH($G79,BカートセットID入力!$F$4:$F$150,0),COLUMN()-COLUMN($T74)),IFERROR(OFFSET('セット情報（サンプル）'!$N$2,MATCH($G79,BカートセットID入力!$I$4:$I$150,0),COLUMN()-COLUMN($T74)),IFERROR(OFFSET('セット情報（イレギュラーサンプル）'!$N$2,MATCH($G79,BカートセットID入力!$L$4:$L$150,0),COLUMN()-COLUMN($T74)),""))))</f>
        <v/>
      </c>
      <c r="AS79" s="53" t="str">
        <f ca="1">IFERROR(OFFSET('セット情報(宅配便）'!$P$2,MATCH($G79,BカートセットID入力!$C$4:$C$150,0),COLUMN()-COLUMN($T74)),IFERROR(OFFSET('セット情報(業務便）'!$P$2,MATCH($G79,BカートセットID入力!$F$4:$F$150,0),COLUMN()-COLUMN($T74)),IFERROR(OFFSET('セット情報（サンプル）'!$N$2,MATCH($G79,BカートセットID入力!$I$4:$I$150,0),COLUMN()-COLUMN($T74)),IFERROR(OFFSET('セット情報（イレギュラーサンプル）'!$N$2,MATCH($G79,BカートセットID入力!$L$4:$L$150,0),COLUMN()-COLUMN($T74)),""))))</f>
        <v/>
      </c>
    </row>
    <row r="80" spans="1:45">
      <c r="A80" s="53" t="str">
        <f>IF(ISBLANK(現行セット情報CSV!A80),"",現行セット情報CSV!A80)</f>
        <v/>
      </c>
      <c r="B80" s="53" t="str">
        <f>IF(ISBLANK(現行セット情報CSV!B80),"",現行セット情報CSV!B80)</f>
        <v/>
      </c>
      <c r="C80" s="53" t="str">
        <f>IF(ISBLANK(現行セット情報CSV!C80),"",現行セット情報CSV!C80)</f>
        <v/>
      </c>
      <c r="D80" s="53" t="str">
        <f>IF(ISBLANK(現行セット情報CSV!D80),"",現行セット情報CSV!D80)</f>
        <v/>
      </c>
      <c r="E80" s="53" t="str">
        <f>IF(ISBLANK(現行セット情報CSV!E80),"",現行セット情報CSV!E80)</f>
        <v/>
      </c>
      <c r="F80" s="53" t="str">
        <f>IF(ISBLANK(現行セット情報CSV!F80),"",現行セット情報CSV!F80)</f>
        <v/>
      </c>
      <c r="G80" s="53" t="str">
        <f>IF(ISBLANK(現行セット情報CSV!G80),"",現行セット情報CSV!G80)</f>
        <v/>
      </c>
      <c r="H80" s="53" t="str">
        <f>IF(ISBLANK(現行セット情報CSV!H80),"",現行セット情報CSV!H80)</f>
        <v/>
      </c>
      <c r="I80" s="53" t="str">
        <f>IF(ISBLANK(現行セット情報CSV!I80),"",現行セット情報CSV!I80)</f>
        <v/>
      </c>
      <c r="J80" s="53" t="str">
        <f>IF(ISBLANK(現行セット情報CSV!J80),"",現行セット情報CSV!J80)</f>
        <v/>
      </c>
      <c r="K80" s="53" t="str">
        <f>IF(ISBLANK(現行セット情報CSV!K80),"",現行セット情報CSV!K80)</f>
        <v/>
      </c>
      <c r="L80" s="53" t="str">
        <f>IF(ISBLANK(現行セット情報CSV!L80),"",現行セット情報CSV!L80)</f>
        <v/>
      </c>
      <c r="M80" s="53" t="str">
        <f>IF(ISBLANK(現行セット情報CSV!M80),"",現行セット情報CSV!M80)</f>
        <v/>
      </c>
      <c r="N80" s="53" t="str">
        <f>IF(ISBLANK(現行セット情報CSV!N80),"",現行セット情報CSV!N80)</f>
        <v/>
      </c>
      <c r="O80" s="53" t="str">
        <f>IF(ISBLANK(現行セット情報CSV!O80),"",現行セット情報CSV!O80)</f>
        <v/>
      </c>
      <c r="P80" s="53" t="str">
        <f>IF(ISBLANK(現行セット情報CSV!P80),"",現行セット情報CSV!P80)</f>
        <v/>
      </c>
      <c r="Q80" s="53" t="str">
        <f>IF(ISBLANK(現行セット情報CSV!Q80),"",現行セット情報CSV!Q80)</f>
        <v/>
      </c>
      <c r="R80" s="53" t="str">
        <f>IF(ISBLANK(現行セット情報CSV!R80),"",現行セット情報CSV!R80)</f>
        <v/>
      </c>
      <c r="S80" s="53" t="str">
        <f>IF(ISBLANK(現行セット情報CSV!S80),"",現行セット情報CSV!S80)</f>
        <v/>
      </c>
      <c r="T80" s="53" t="str">
        <f ca="1">IFERROR(OFFSET('セット情報(宅配便）'!$P$2,MATCH($G80,BカートセットID入力!$C$4:$C$150,0),COLUMN()-COLUMN($T75)),IFERROR(OFFSET('セット情報(業務便）'!$P$2,MATCH($G80,BカートセットID入力!$F$4:$F$150,0),COLUMN()-COLUMN($T75)),IFERROR(OFFSET('セット情報（サンプル）'!$N$2,MATCH($G80,BカートセットID入力!$I$4:$I$150,0),COLUMN()-COLUMN($T75)),IFERROR(OFFSET('セット情報（イレギュラーサンプル）'!$N$2,MATCH($G80,BカートセットID入力!$L$4:$L$150,0),COLUMN()-COLUMN($T75)),""))))</f>
        <v/>
      </c>
      <c r="U80" s="53" t="str">
        <f ca="1">IFERROR(OFFSET('セット情報(宅配便）'!$P$2,MATCH($G80,BカートセットID入力!$C$4:$C$150,0),COLUMN()-COLUMN($T75)),IFERROR(OFFSET('セット情報(業務便）'!$P$2,MATCH($G80,BカートセットID入力!$F$4:$F$150,0),COLUMN()-COLUMN($T75)),IFERROR(OFFSET('セット情報（サンプル）'!$N$2,MATCH($G80,BカートセットID入力!$I$4:$I$150,0),COLUMN()-COLUMN($T75)),IFERROR(OFFSET('セット情報（イレギュラーサンプル）'!$N$2,MATCH($G80,BカートセットID入力!$L$4:$L$150,0),COLUMN()-COLUMN($T75)),""))))</f>
        <v/>
      </c>
      <c r="V80" s="53" t="str">
        <f ca="1">IFERROR(OFFSET('セット情報(宅配便）'!$P$2,MATCH($G80,BカートセットID入力!$C$4:$C$150,0),COLUMN()-COLUMN($T75)),IFERROR(OFFSET('セット情報(業務便）'!$P$2,MATCH($G80,BカートセットID入力!$F$4:$F$150,0),COLUMN()-COLUMN($T75)),IFERROR(OFFSET('セット情報（サンプル）'!$N$2,MATCH($G80,BカートセットID入力!$I$4:$I$150,0),COLUMN()-COLUMN($T75)),IFERROR(OFFSET('セット情報（イレギュラーサンプル）'!$N$2,MATCH($G80,BカートセットID入力!$L$4:$L$150,0),COLUMN()-COLUMN($T75)),""))))</f>
        <v/>
      </c>
      <c r="W80" s="53" t="str">
        <f ca="1">IFERROR(OFFSET('セット情報(宅配便）'!$P$2,MATCH($G80,BカートセットID入力!$C$4:$C$150,0),COLUMN()-COLUMN($T75)),IFERROR(OFFSET('セット情報(業務便）'!$P$2,MATCH($G80,BカートセットID入力!$F$4:$F$150,0),COLUMN()-COLUMN($T75)),IFERROR(OFFSET('セット情報（サンプル）'!$N$2,MATCH($G80,BカートセットID入力!$I$4:$I$150,0),COLUMN()-COLUMN($T75)),IFERROR(OFFSET('セット情報（イレギュラーサンプル）'!$N$2,MATCH($G80,BカートセットID入力!$L$4:$L$150,0),COLUMN()-COLUMN($T75)),""))))</f>
        <v/>
      </c>
      <c r="X80" s="53" t="str">
        <f ca="1">IFERROR(OFFSET('セット情報(宅配便）'!$P$2,MATCH($G80,BカートセットID入力!$C$4:$C$150,0),COLUMN()-COLUMN($T75)),IFERROR(OFFSET('セット情報(業務便）'!$P$2,MATCH($G80,BカートセットID入力!$F$4:$F$150,0),COLUMN()-COLUMN($T75)),IFERROR(OFFSET('セット情報（サンプル）'!$N$2,MATCH($G80,BカートセットID入力!$I$4:$I$150,0),COLUMN()-COLUMN($T75)),IFERROR(OFFSET('セット情報（イレギュラーサンプル）'!$N$2,MATCH($G80,BカートセットID入力!$L$4:$L$150,0),COLUMN()-COLUMN($T75)),""))))</f>
        <v/>
      </c>
      <c r="Y80" s="53" t="str">
        <f ca="1">IFERROR(OFFSET('セット情報(宅配便）'!$P$2,MATCH($G80,BカートセットID入力!$C$4:$C$150,0),COLUMN()-COLUMN($T75)),IFERROR(OFFSET('セット情報(業務便）'!$P$2,MATCH($G80,BカートセットID入力!$F$4:$F$150,0),COLUMN()-COLUMN($T75)),IFERROR(OFFSET('セット情報（サンプル）'!$N$2,MATCH($G80,BカートセットID入力!$I$4:$I$150,0),COLUMN()-COLUMN($T75)),IFERROR(OFFSET('セット情報（イレギュラーサンプル）'!$N$2,MATCH($G80,BカートセットID入力!$L$4:$L$150,0),COLUMN()-COLUMN($T75)),""))))</f>
        <v/>
      </c>
      <c r="Z80" s="53" t="str">
        <f ca="1">IFERROR(OFFSET('セット情報(宅配便）'!$P$2,MATCH($G80,BカートセットID入力!$C$4:$C$150,0),COLUMN()-COLUMN($T75)),IFERROR(OFFSET('セット情報(業務便）'!$P$2,MATCH($G80,BカートセットID入力!$F$4:$F$150,0),COLUMN()-COLUMN($T75)),IFERROR(OFFSET('セット情報（サンプル）'!$N$2,MATCH($G80,BカートセットID入力!$I$4:$I$150,0),COLUMN()-COLUMN($T75)),IFERROR(OFFSET('セット情報（イレギュラーサンプル）'!$N$2,MATCH($G80,BカートセットID入力!$L$4:$L$150,0),COLUMN()-COLUMN($T75)),""))))</f>
        <v/>
      </c>
      <c r="AA80" s="53" t="str">
        <f ca="1">IFERROR(OFFSET('セット情報(宅配便）'!$P$2,MATCH($G80,BカートセットID入力!$C$4:$C$150,0),COLUMN()-COLUMN($T75)),IFERROR(OFFSET('セット情報(業務便）'!$P$2,MATCH($G80,BカートセットID入力!$F$4:$F$150,0),COLUMN()-COLUMN($T75)),IFERROR(OFFSET('セット情報（サンプル）'!$N$2,MATCH($G80,BカートセットID入力!$I$4:$I$150,0),COLUMN()-COLUMN($T75)),IFERROR(OFFSET('セット情報（イレギュラーサンプル）'!$N$2,MATCH($G80,BカートセットID入力!$L$4:$L$150,0),COLUMN()-COLUMN($T75)),""))))</f>
        <v/>
      </c>
      <c r="AB80" s="53" t="str">
        <f ca="1">IFERROR(OFFSET('セット情報(宅配便）'!$P$2,MATCH($G80,BカートセットID入力!$C$4:$C$150,0),COLUMN()-COLUMN($T75)),IFERROR(OFFSET('セット情報(業務便）'!$P$2,MATCH($G80,BカートセットID入力!$F$4:$F$150,0),COLUMN()-COLUMN($T75)),IFERROR(OFFSET('セット情報（サンプル）'!$N$2,MATCH($G80,BカートセットID入力!$I$4:$I$150,0),COLUMN()-COLUMN($T75)),IFERROR(OFFSET('セット情報（イレギュラーサンプル）'!$N$2,MATCH($G80,BカートセットID入力!$L$4:$L$150,0),COLUMN()-COLUMN($T75)),""))))</f>
        <v/>
      </c>
      <c r="AC80" s="53" t="str">
        <f ca="1">IFERROR(OFFSET('セット情報(宅配便）'!$P$2,MATCH($G80,BカートセットID入力!$C$4:$C$150,0),COLUMN()-COLUMN($T75)),IFERROR(OFFSET('セット情報(業務便）'!$P$2,MATCH($G80,BカートセットID入力!$F$4:$F$150,0),COLUMN()-COLUMN($T75)),IFERROR(OFFSET('セット情報（サンプル）'!$N$2,MATCH($G80,BカートセットID入力!$I$4:$I$150,0),COLUMN()-COLUMN($T75)),IFERROR(OFFSET('セット情報（イレギュラーサンプル）'!$N$2,MATCH($G80,BカートセットID入力!$L$4:$L$150,0),COLUMN()-COLUMN($T75)),""))))</f>
        <v/>
      </c>
      <c r="AD80" s="53" t="str">
        <f ca="1">IFERROR(OFFSET('セット情報(宅配便）'!$P$2,MATCH($G80,BカートセットID入力!$C$4:$C$150,0),COLUMN()-COLUMN($T75)),IFERROR(OFFSET('セット情報(業務便）'!$P$2,MATCH($G80,BカートセットID入力!$F$4:$F$150,0),COLUMN()-COLUMN($T75)),IFERROR(OFFSET('セット情報（サンプル）'!$N$2,MATCH($G80,BカートセットID入力!$I$4:$I$150,0),COLUMN()-COLUMN($T75)),IFERROR(OFFSET('セット情報（イレギュラーサンプル）'!$N$2,MATCH($G80,BカートセットID入力!$L$4:$L$150,0),COLUMN()-COLUMN($T75)),""))))</f>
        <v/>
      </c>
      <c r="AE80" s="53" t="str">
        <f ca="1">IFERROR(OFFSET('セット情報(宅配便）'!$P$2,MATCH($G80,BカートセットID入力!$C$4:$C$150,0),COLUMN()-COLUMN($T75)),IFERROR(OFFSET('セット情報(業務便）'!$P$2,MATCH($G80,BカートセットID入力!$F$4:$F$150,0),COLUMN()-COLUMN($T75)),IFERROR(OFFSET('セット情報（サンプル）'!$N$2,MATCH($G80,BカートセットID入力!$I$4:$I$150,0),COLUMN()-COLUMN($T75)),IFERROR(OFFSET('セット情報（イレギュラーサンプル）'!$N$2,MATCH($G80,BカートセットID入力!$L$4:$L$150,0),COLUMN()-COLUMN($T75)),""))))</f>
        <v/>
      </c>
      <c r="AF80" s="53" t="str">
        <f ca="1">IFERROR(OFFSET('セット情報(宅配便）'!$P$2,MATCH($G80,BカートセットID入力!$C$4:$C$150,0),COLUMN()-COLUMN($T75)),IFERROR(OFFSET('セット情報(業務便）'!$P$2,MATCH($G80,BカートセットID入力!$F$4:$F$150,0),COLUMN()-COLUMN($T75)),IFERROR(OFFSET('セット情報（サンプル）'!$N$2,MATCH($G80,BカートセットID入力!$I$4:$I$150,0),COLUMN()-COLUMN($T75)),IFERROR(OFFSET('セット情報（イレギュラーサンプル）'!$N$2,MATCH($G80,BカートセットID入力!$L$4:$L$150,0),COLUMN()-COLUMN($T75)),""))))</f>
        <v/>
      </c>
      <c r="AG80" s="53" t="str">
        <f ca="1">IFERROR(OFFSET('セット情報(宅配便）'!$P$2,MATCH($G80,BカートセットID入力!$C$4:$C$150,0),COLUMN()-COLUMN($T75)),IFERROR(OFFSET('セット情報(業務便）'!$P$2,MATCH($G80,BカートセットID入力!$F$4:$F$150,0),COLUMN()-COLUMN($T75)),IFERROR(OFFSET('セット情報（サンプル）'!$N$2,MATCH($G80,BカートセットID入力!$I$4:$I$150,0),COLUMN()-COLUMN($T75)),IFERROR(OFFSET('セット情報（イレギュラーサンプル）'!$N$2,MATCH($G80,BカートセットID入力!$L$4:$L$150,0),COLUMN()-COLUMN($T75)),""))))</f>
        <v/>
      </c>
      <c r="AH80" s="53" t="str">
        <f ca="1">IFERROR(OFFSET('セット情報(宅配便）'!$P$2,MATCH($G80,BカートセットID入力!$C$4:$C$150,0),COLUMN()-COLUMN($T75)),IFERROR(OFFSET('セット情報(業務便）'!$P$2,MATCH($G80,BカートセットID入力!$F$4:$F$150,0),COLUMN()-COLUMN($T75)),IFERROR(OFFSET('セット情報（サンプル）'!$N$2,MATCH($G80,BカートセットID入力!$I$4:$I$150,0),COLUMN()-COLUMN($T75)),IFERROR(OFFSET('セット情報（イレギュラーサンプル）'!$N$2,MATCH($G80,BカートセットID入力!$L$4:$L$150,0),COLUMN()-COLUMN($T75)),""))))</f>
        <v/>
      </c>
      <c r="AI80" s="53" t="str">
        <f ca="1">IFERROR(OFFSET('セット情報(宅配便）'!$P$2,MATCH($G80,BカートセットID入力!$C$4:$C$150,0),COLUMN()-COLUMN($T75)),IFERROR(OFFSET('セット情報(業務便）'!$P$2,MATCH($G80,BカートセットID入力!$F$4:$F$150,0),COLUMN()-COLUMN($T75)),IFERROR(OFFSET('セット情報（サンプル）'!$N$2,MATCH($G80,BカートセットID入力!$I$4:$I$150,0),COLUMN()-COLUMN($T75)),IFERROR(OFFSET('セット情報（イレギュラーサンプル）'!$N$2,MATCH($G80,BカートセットID入力!$L$4:$L$150,0),COLUMN()-COLUMN($T75)),""))))</f>
        <v/>
      </c>
      <c r="AJ80" s="53" t="str">
        <f ca="1">IFERROR(OFFSET('セット情報(宅配便）'!$P$2,MATCH($G80,BカートセットID入力!$C$4:$C$150,0),COLUMN()-COLUMN($T75)),IFERROR(OFFSET('セット情報(業務便）'!$P$2,MATCH($G80,BカートセットID入力!$F$4:$F$150,0),COLUMN()-COLUMN($T75)),IFERROR(OFFSET('セット情報（サンプル）'!$N$2,MATCH($G80,BカートセットID入力!$I$4:$I$150,0),COLUMN()-COLUMN($T75)),IFERROR(OFFSET('セット情報（イレギュラーサンプル）'!$N$2,MATCH($G80,BカートセットID入力!$L$4:$L$150,0),COLUMN()-COLUMN($T75)),""))))</f>
        <v/>
      </c>
      <c r="AK80" s="53" t="str">
        <f ca="1">IFERROR(OFFSET('セット情報(宅配便）'!$P$2,MATCH($G80,BカートセットID入力!$C$4:$C$150,0),COLUMN()-COLUMN($T75)),IFERROR(OFFSET('セット情報(業務便）'!$P$2,MATCH($G80,BカートセットID入力!$F$4:$F$150,0),COLUMN()-COLUMN($T75)),IFERROR(OFFSET('セット情報（サンプル）'!$N$2,MATCH($G80,BカートセットID入力!$I$4:$I$150,0),COLUMN()-COLUMN($T75)),IFERROR(OFFSET('セット情報（イレギュラーサンプル）'!$N$2,MATCH($G80,BカートセットID入力!$L$4:$L$150,0),COLUMN()-COLUMN($T75)),""))))</f>
        <v/>
      </c>
      <c r="AL80" s="53" t="str">
        <f ca="1">IFERROR(OFFSET('セット情報(宅配便）'!$P$2,MATCH($G80,BカートセットID入力!$C$4:$C$150,0),COLUMN()-COLUMN($T75)),IFERROR(OFFSET('セット情報(業務便）'!$P$2,MATCH($G80,BカートセットID入力!$F$4:$F$150,0),COLUMN()-COLUMN($T75)),IFERROR(OFFSET('セット情報（サンプル）'!$N$2,MATCH($G80,BカートセットID入力!$I$4:$I$150,0),COLUMN()-COLUMN($T75)),IFERROR(OFFSET('セット情報（イレギュラーサンプル）'!$N$2,MATCH($G80,BカートセットID入力!$L$4:$L$150,0),COLUMN()-COLUMN($T75)),""))))</f>
        <v/>
      </c>
      <c r="AM80" s="53" t="str">
        <f ca="1">IFERROR(OFFSET('セット情報(宅配便）'!$P$2,MATCH($G80,BカートセットID入力!$C$4:$C$150,0),COLUMN()-COLUMN($T75)),IFERROR(OFFSET('セット情報(業務便）'!$P$2,MATCH($G80,BカートセットID入力!$F$4:$F$150,0),COLUMN()-COLUMN($T75)),IFERROR(OFFSET('セット情報（サンプル）'!$N$2,MATCH($G80,BカートセットID入力!$I$4:$I$150,0),COLUMN()-COLUMN($T75)),IFERROR(OFFSET('セット情報（イレギュラーサンプル）'!$N$2,MATCH($G80,BカートセットID入力!$L$4:$L$150,0),COLUMN()-COLUMN($T75)),""))))</f>
        <v/>
      </c>
      <c r="AN80" s="53" t="str">
        <f ca="1">IFERROR(OFFSET('セット情報(宅配便）'!$P$2,MATCH($G80,BカートセットID入力!$C$4:$C$150,0),COLUMN()-COLUMN($T75)),IFERROR(OFFSET('セット情報(業務便）'!$P$2,MATCH($G80,BカートセットID入力!$F$4:$F$150,0),COLUMN()-COLUMN($T75)),IFERROR(OFFSET('セット情報（サンプル）'!$N$2,MATCH($G80,BカートセットID入力!$I$4:$I$150,0),COLUMN()-COLUMN($T75)),IFERROR(OFFSET('セット情報（イレギュラーサンプル）'!$N$2,MATCH($G80,BカートセットID入力!$L$4:$L$150,0),COLUMN()-COLUMN($T75)),""))))</f>
        <v/>
      </c>
      <c r="AO80" s="53" t="str">
        <f ca="1">IFERROR(OFFSET('セット情報(宅配便）'!$P$2,MATCH($G80,BカートセットID入力!$C$4:$C$150,0),COLUMN()-COLUMN($T75)),IFERROR(OFFSET('セット情報(業務便）'!$P$2,MATCH($G80,BカートセットID入力!$F$4:$F$150,0),COLUMN()-COLUMN($T75)),IFERROR(OFFSET('セット情報（サンプル）'!$N$2,MATCH($G80,BカートセットID入力!$I$4:$I$150,0),COLUMN()-COLUMN($T75)),IFERROR(OFFSET('セット情報（イレギュラーサンプル）'!$N$2,MATCH($G80,BカートセットID入力!$L$4:$L$150,0),COLUMN()-COLUMN($T75)),""))))</f>
        <v/>
      </c>
      <c r="AP80" s="53" t="str">
        <f ca="1">IFERROR(OFFSET('セット情報(宅配便）'!$P$2,MATCH($G80,BカートセットID入力!$C$4:$C$150,0),COLUMN()-COLUMN($T75)),IFERROR(OFFSET('セット情報(業務便）'!$P$2,MATCH($G80,BカートセットID入力!$F$4:$F$150,0),COLUMN()-COLUMN($T75)),IFERROR(OFFSET('セット情報（サンプル）'!$N$2,MATCH($G80,BカートセットID入力!$I$4:$I$150,0),COLUMN()-COLUMN($T75)),IFERROR(OFFSET('セット情報（イレギュラーサンプル）'!$N$2,MATCH($G80,BカートセットID入力!$L$4:$L$150,0),COLUMN()-COLUMN($T75)),""))))</f>
        <v/>
      </c>
      <c r="AQ80" s="53" t="str">
        <f ca="1">IFERROR(OFFSET('セット情報(宅配便）'!$P$2,MATCH($G80,BカートセットID入力!$C$4:$C$150,0),COLUMN()-COLUMN($T75)),IFERROR(OFFSET('セット情報(業務便）'!$P$2,MATCH($G80,BカートセットID入力!$F$4:$F$150,0),COLUMN()-COLUMN($T75)),IFERROR(OFFSET('セット情報（サンプル）'!$N$2,MATCH($G80,BカートセットID入力!$I$4:$I$150,0),COLUMN()-COLUMN($T75)),IFERROR(OFFSET('セット情報（イレギュラーサンプル）'!$N$2,MATCH($G80,BカートセットID入力!$L$4:$L$150,0),COLUMN()-COLUMN($T75)),""))))</f>
        <v/>
      </c>
      <c r="AR80" s="53" t="str">
        <f ca="1">IFERROR(OFFSET('セット情報(宅配便）'!$P$2,MATCH($G80,BカートセットID入力!$C$4:$C$150,0),COLUMN()-COLUMN($T75)),IFERROR(OFFSET('セット情報(業務便）'!$P$2,MATCH($G80,BカートセットID入力!$F$4:$F$150,0),COLUMN()-COLUMN($T75)),IFERROR(OFFSET('セット情報（サンプル）'!$N$2,MATCH($G80,BカートセットID入力!$I$4:$I$150,0),COLUMN()-COLUMN($T75)),IFERROR(OFFSET('セット情報（イレギュラーサンプル）'!$N$2,MATCH($G80,BカートセットID入力!$L$4:$L$150,0),COLUMN()-COLUMN($T75)),""))))</f>
        <v/>
      </c>
      <c r="AS80" s="53" t="str">
        <f ca="1">IFERROR(OFFSET('セット情報(宅配便）'!$P$2,MATCH($G80,BカートセットID入力!$C$4:$C$150,0),COLUMN()-COLUMN($T75)),IFERROR(OFFSET('セット情報(業務便）'!$P$2,MATCH($G80,BカートセットID入力!$F$4:$F$150,0),COLUMN()-COLUMN($T75)),IFERROR(OFFSET('セット情報（サンプル）'!$N$2,MATCH($G80,BカートセットID入力!$I$4:$I$150,0),COLUMN()-COLUMN($T75)),IFERROR(OFFSET('セット情報（イレギュラーサンプル）'!$N$2,MATCH($G80,BカートセットID入力!$L$4:$L$150,0),COLUMN()-COLUMN($T75)),""))))</f>
        <v/>
      </c>
    </row>
    <row r="81" spans="1:45">
      <c r="A81" s="53" t="str">
        <f>IF(ISBLANK(現行セット情報CSV!A81),"",現行セット情報CSV!A81)</f>
        <v/>
      </c>
      <c r="B81" s="53" t="str">
        <f>IF(ISBLANK(現行セット情報CSV!B81),"",現行セット情報CSV!B81)</f>
        <v/>
      </c>
      <c r="C81" s="53" t="str">
        <f>IF(ISBLANK(現行セット情報CSV!C81),"",現行セット情報CSV!C81)</f>
        <v/>
      </c>
      <c r="D81" s="53" t="str">
        <f>IF(ISBLANK(現行セット情報CSV!D81),"",現行セット情報CSV!D81)</f>
        <v/>
      </c>
      <c r="E81" s="53" t="str">
        <f>IF(ISBLANK(現行セット情報CSV!E81),"",現行セット情報CSV!E81)</f>
        <v/>
      </c>
      <c r="F81" s="53" t="str">
        <f>IF(ISBLANK(現行セット情報CSV!F81),"",現行セット情報CSV!F81)</f>
        <v/>
      </c>
      <c r="G81" s="53" t="str">
        <f>IF(ISBLANK(現行セット情報CSV!G81),"",現行セット情報CSV!G81)</f>
        <v/>
      </c>
      <c r="H81" s="53" t="str">
        <f>IF(ISBLANK(現行セット情報CSV!H81),"",現行セット情報CSV!H81)</f>
        <v/>
      </c>
      <c r="I81" s="53" t="str">
        <f>IF(ISBLANK(現行セット情報CSV!I81),"",現行セット情報CSV!I81)</f>
        <v/>
      </c>
      <c r="J81" s="53" t="str">
        <f>IF(ISBLANK(現行セット情報CSV!J81),"",現行セット情報CSV!J81)</f>
        <v/>
      </c>
      <c r="K81" s="53" t="str">
        <f>IF(ISBLANK(現行セット情報CSV!K81),"",現行セット情報CSV!K81)</f>
        <v/>
      </c>
      <c r="L81" s="53" t="str">
        <f>IF(ISBLANK(現行セット情報CSV!L81),"",現行セット情報CSV!L81)</f>
        <v/>
      </c>
      <c r="M81" s="53" t="str">
        <f>IF(ISBLANK(現行セット情報CSV!M81),"",現行セット情報CSV!M81)</f>
        <v/>
      </c>
      <c r="N81" s="53" t="str">
        <f>IF(ISBLANK(現行セット情報CSV!N81),"",現行セット情報CSV!N81)</f>
        <v/>
      </c>
      <c r="O81" s="53" t="str">
        <f>IF(ISBLANK(現行セット情報CSV!O81),"",現行セット情報CSV!O81)</f>
        <v/>
      </c>
      <c r="P81" s="53" t="str">
        <f>IF(ISBLANK(現行セット情報CSV!P81),"",現行セット情報CSV!P81)</f>
        <v/>
      </c>
      <c r="Q81" s="53" t="str">
        <f>IF(ISBLANK(現行セット情報CSV!Q81),"",現行セット情報CSV!Q81)</f>
        <v/>
      </c>
      <c r="R81" s="53" t="str">
        <f>IF(ISBLANK(現行セット情報CSV!R81),"",現行セット情報CSV!R81)</f>
        <v/>
      </c>
      <c r="S81" s="53" t="str">
        <f>IF(ISBLANK(現行セット情報CSV!S81),"",現行セット情報CSV!S81)</f>
        <v/>
      </c>
      <c r="T81" s="53" t="str">
        <f ca="1">IFERROR(OFFSET('セット情報(宅配便）'!$P$2,MATCH($G81,BカートセットID入力!$C$4:$C$150,0),COLUMN()-COLUMN($T76)),IFERROR(OFFSET('セット情報(業務便）'!$P$2,MATCH($G81,BカートセットID入力!$F$4:$F$150,0),COLUMN()-COLUMN($T76)),IFERROR(OFFSET('セット情報（サンプル）'!$N$2,MATCH($G81,BカートセットID入力!$I$4:$I$150,0),COLUMN()-COLUMN($T76)),IFERROR(OFFSET('セット情報（イレギュラーサンプル）'!$N$2,MATCH($G81,BカートセットID入力!$L$4:$L$150,0),COLUMN()-COLUMN($T76)),""))))</f>
        <v/>
      </c>
      <c r="U81" s="53" t="str">
        <f ca="1">IFERROR(OFFSET('セット情報(宅配便）'!$P$2,MATCH($G81,BカートセットID入力!$C$4:$C$150,0),COLUMN()-COLUMN($T76)),IFERROR(OFFSET('セット情報(業務便）'!$P$2,MATCH($G81,BカートセットID入力!$F$4:$F$150,0),COLUMN()-COLUMN($T76)),IFERROR(OFFSET('セット情報（サンプル）'!$N$2,MATCH($G81,BカートセットID入力!$I$4:$I$150,0),COLUMN()-COLUMN($T76)),IFERROR(OFFSET('セット情報（イレギュラーサンプル）'!$N$2,MATCH($G81,BカートセットID入力!$L$4:$L$150,0),COLUMN()-COLUMN($T76)),""))))</f>
        <v/>
      </c>
      <c r="V81" s="53" t="str">
        <f ca="1">IFERROR(OFFSET('セット情報(宅配便）'!$P$2,MATCH($G81,BカートセットID入力!$C$4:$C$150,0),COLUMN()-COLUMN($T76)),IFERROR(OFFSET('セット情報(業務便）'!$P$2,MATCH($G81,BカートセットID入力!$F$4:$F$150,0),COLUMN()-COLUMN($T76)),IFERROR(OFFSET('セット情報（サンプル）'!$N$2,MATCH($G81,BカートセットID入力!$I$4:$I$150,0),COLUMN()-COLUMN($T76)),IFERROR(OFFSET('セット情報（イレギュラーサンプル）'!$N$2,MATCH($G81,BカートセットID入力!$L$4:$L$150,0),COLUMN()-COLUMN($T76)),""))))</f>
        <v/>
      </c>
      <c r="W81" s="53" t="str">
        <f ca="1">IFERROR(OFFSET('セット情報(宅配便）'!$P$2,MATCH($G81,BカートセットID入力!$C$4:$C$150,0),COLUMN()-COLUMN($T76)),IFERROR(OFFSET('セット情報(業務便）'!$P$2,MATCH($G81,BカートセットID入力!$F$4:$F$150,0),COLUMN()-COLUMN($T76)),IFERROR(OFFSET('セット情報（サンプル）'!$N$2,MATCH($G81,BカートセットID入力!$I$4:$I$150,0),COLUMN()-COLUMN($T76)),IFERROR(OFFSET('セット情報（イレギュラーサンプル）'!$N$2,MATCH($G81,BカートセットID入力!$L$4:$L$150,0),COLUMN()-COLUMN($T76)),""))))</f>
        <v/>
      </c>
      <c r="X81" s="53" t="str">
        <f ca="1">IFERROR(OFFSET('セット情報(宅配便）'!$P$2,MATCH($G81,BカートセットID入力!$C$4:$C$150,0),COLUMN()-COLUMN($T76)),IFERROR(OFFSET('セット情報(業務便）'!$P$2,MATCH($G81,BカートセットID入力!$F$4:$F$150,0),COLUMN()-COLUMN($T76)),IFERROR(OFFSET('セット情報（サンプル）'!$N$2,MATCH($G81,BカートセットID入力!$I$4:$I$150,0),COLUMN()-COLUMN($T76)),IFERROR(OFFSET('セット情報（イレギュラーサンプル）'!$N$2,MATCH($G81,BカートセットID入力!$L$4:$L$150,0),COLUMN()-COLUMN($T76)),""))))</f>
        <v/>
      </c>
      <c r="Y81" s="53" t="str">
        <f ca="1">IFERROR(OFFSET('セット情報(宅配便）'!$P$2,MATCH($G81,BカートセットID入力!$C$4:$C$150,0),COLUMN()-COLUMN($T76)),IFERROR(OFFSET('セット情報(業務便）'!$P$2,MATCH($G81,BカートセットID入力!$F$4:$F$150,0),COLUMN()-COLUMN($T76)),IFERROR(OFFSET('セット情報（サンプル）'!$N$2,MATCH($G81,BカートセットID入力!$I$4:$I$150,0),COLUMN()-COLUMN($T76)),IFERROR(OFFSET('セット情報（イレギュラーサンプル）'!$N$2,MATCH($G81,BカートセットID入力!$L$4:$L$150,0),COLUMN()-COLUMN($T76)),""))))</f>
        <v/>
      </c>
      <c r="Z81" s="53" t="str">
        <f ca="1">IFERROR(OFFSET('セット情報(宅配便）'!$P$2,MATCH($G81,BカートセットID入力!$C$4:$C$150,0),COLUMN()-COLUMN($T76)),IFERROR(OFFSET('セット情報(業務便）'!$P$2,MATCH($G81,BカートセットID入力!$F$4:$F$150,0),COLUMN()-COLUMN($T76)),IFERROR(OFFSET('セット情報（サンプル）'!$N$2,MATCH($G81,BカートセットID入力!$I$4:$I$150,0),COLUMN()-COLUMN($T76)),IFERROR(OFFSET('セット情報（イレギュラーサンプル）'!$N$2,MATCH($G81,BカートセットID入力!$L$4:$L$150,0),COLUMN()-COLUMN($T76)),""))))</f>
        <v/>
      </c>
      <c r="AA81" s="53" t="str">
        <f ca="1">IFERROR(OFFSET('セット情報(宅配便）'!$P$2,MATCH($G81,BカートセットID入力!$C$4:$C$150,0),COLUMN()-COLUMN($T76)),IFERROR(OFFSET('セット情報(業務便）'!$P$2,MATCH($G81,BカートセットID入力!$F$4:$F$150,0),COLUMN()-COLUMN($T76)),IFERROR(OFFSET('セット情報（サンプル）'!$N$2,MATCH($G81,BカートセットID入力!$I$4:$I$150,0),COLUMN()-COLUMN($T76)),IFERROR(OFFSET('セット情報（イレギュラーサンプル）'!$N$2,MATCH($G81,BカートセットID入力!$L$4:$L$150,0),COLUMN()-COLUMN($T76)),""))))</f>
        <v/>
      </c>
      <c r="AB81" s="53" t="str">
        <f ca="1">IFERROR(OFFSET('セット情報(宅配便）'!$P$2,MATCH($G81,BカートセットID入力!$C$4:$C$150,0),COLUMN()-COLUMN($T76)),IFERROR(OFFSET('セット情報(業務便）'!$P$2,MATCH($G81,BカートセットID入力!$F$4:$F$150,0),COLUMN()-COLUMN($T76)),IFERROR(OFFSET('セット情報（サンプル）'!$N$2,MATCH($G81,BカートセットID入力!$I$4:$I$150,0),COLUMN()-COLUMN($T76)),IFERROR(OFFSET('セット情報（イレギュラーサンプル）'!$N$2,MATCH($G81,BカートセットID入力!$L$4:$L$150,0),COLUMN()-COLUMN($T76)),""))))</f>
        <v/>
      </c>
      <c r="AC81" s="53" t="str">
        <f ca="1">IFERROR(OFFSET('セット情報(宅配便）'!$P$2,MATCH($G81,BカートセットID入力!$C$4:$C$150,0),COLUMN()-COLUMN($T76)),IFERROR(OFFSET('セット情報(業務便）'!$P$2,MATCH($G81,BカートセットID入力!$F$4:$F$150,0),COLUMN()-COLUMN($T76)),IFERROR(OFFSET('セット情報（サンプル）'!$N$2,MATCH($G81,BカートセットID入力!$I$4:$I$150,0),COLUMN()-COLUMN($T76)),IFERROR(OFFSET('セット情報（イレギュラーサンプル）'!$N$2,MATCH($G81,BカートセットID入力!$L$4:$L$150,0),COLUMN()-COLUMN($T76)),""))))</f>
        <v/>
      </c>
      <c r="AD81" s="53" t="str">
        <f ca="1">IFERROR(OFFSET('セット情報(宅配便）'!$P$2,MATCH($G81,BカートセットID入力!$C$4:$C$150,0),COLUMN()-COLUMN($T76)),IFERROR(OFFSET('セット情報(業務便）'!$P$2,MATCH($G81,BカートセットID入力!$F$4:$F$150,0),COLUMN()-COLUMN($T76)),IFERROR(OFFSET('セット情報（サンプル）'!$N$2,MATCH($G81,BカートセットID入力!$I$4:$I$150,0),COLUMN()-COLUMN($T76)),IFERROR(OFFSET('セット情報（イレギュラーサンプル）'!$N$2,MATCH($G81,BカートセットID入力!$L$4:$L$150,0),COLUMN()-COLUMN($T76)),""))))</f>
        <v/>
      </c>
      <c r="AE81" s="53" t="str">
        <f ca="1">IFERROR(OFFSET('セット情報(宅配便）'!$P$2,MATCH($G81,BカートセットID入力!$C$4:$C$150,0),COLUMN()-COLUMN($T76)),IFERROR(OFFSET('セット情報(業務便）'!$P$2,MATCH($G81,BカートセットID入力!$F$4:$F$150,0),COLUMN()-COLUMN($T76)),IFERROR(OFFSET('セット情報（サンプル）'!$N$2,MATCH($G81,BカートセットID入力!$I$4:$I$150,0),COLUMN()-COLUMN($T76)),IFERROR(OFFSET('セット情報（イレギュラーサンプル）'!$N$2,MATCH($G81,BカートセットID入力!$L$4:$L$150,0),COLUMN()-COLUMN($T76)),""))))</f>
        <v/>
      </c>
      <c r="AF81" s="53" t="str">
        <f ca="1">IFERROR(OFFSET('セット情報(宅配便）'!$P$2,MATCH($G81,BカートセットID入力!$C$4:$C$150,0),COLUMN()-COLUMN($T76)),IFERROR(OFFSET('セット情報(業務便）'!$P$2,MATCH($G81,BカートセットID入力!$F$4:$F$150,0),COLUMN()-COLUMN($T76)),IFERROR(OFFSET('セット情報（サンプル）'!$N$2,MATCH($G81,BカートセットID入力!$I$4:$I$150,0),COLUMN()-COLUMN($T76)),IFERROR(OFFSET('セット情報（イレギュラーサンプル）'!$N$2,MATCH($G81,BカートセットID入力!$L$4:$L$150,0),COLUMN()-COLUMN($T76)),""))))</f>
        <v/>
      </c>
      <c r="AG81" s="53" t="str">
        <f ca="1">IFERROR(OFFSET('セット情報(宅配便）'!$P$2,MATCH($G81,BカートセットID入力!$C$4:$C$150,0),COLUMN()-COLUMN($T76)),IFERROR(OFFSET('セット情報(業務便）'!$P$2,MATCH($G81,BカートセットID入力!$F$4:$F$150,0),COLUMN()-COLUMN($T76)),IFERROR(OFFSET('セット情報（サンプル）'!$N$2,MATCH($G81,BカートセットID入力!$I$4:$I$150,0),COLUMN()-COLUMN($T76)),IFERROR(OFFSET('セット情報（イレギュラーサンプル）'!$N$2,MATCH($G81,BカートセットID入力!$L$4:$L$150,0),COLUMN()-COLUMN($T76)),""))))</f>
        <v/>
      </c>
      <c r="AH81" s="53" t="str">
        <f ca="1">IFERROR(OFFSET('セット情報(宅配便）'!$P$2,MATCH($G81,BカートセットID入力!$C$4:$C$150,0),COLUMN()-COLUMN($T76)),IFERROR(OFFSET('セット情報(業務便）'!$P$2,MATCH($G81,BカートセットID入力!$F$4:$F$150,0),COLUMN()-COLUMN($T76)),IFERROR(OFFSET('セット情報（サンプル）'!$N$2,MATCH($G81,BカートセットID入力!$I$4:$I$150,0),COLUMN()-COLUMN($T76)),IFERROR(OFFSET('セット情報（イレギュラーサンプル）'!$N$2,MATCH($G81,BカートセットID入力!$L$4:$L$150,0),COLUMN()-COLUMN($T76)),""))))</f>
        <v/>
      </c>
      <c r="AI81" s="53" t="str">
        <f ca="1">IFERROR(OFFSET('セット情報(宅配便）'!$P$2,MATCH($G81,BカートセットID入力!$C$4:$C$150,0),COLUMN()-COLUMN($T76)),IFERROR(OFFSET('セット情報(業務便）'!$P$2,MATCH($G81,BカートセットID入力!$F$4:$F$150,0),COLUMN()-COLUMN($T76)),IFERROR(OFFSET('セット情報（サンプル）'!$N$2,MATCH($G81,BカートセットID入力!$I$4:$I$150,0),COLUMN()-COLUMN($T76)),IFERROR(OFFSET('セット情報（イレギュラーサンプル）'!$N$2,MATCH($G81,BカートセットID入力!$L$4:$L$150,0),COLUMN()-COLUMN($T76)),""))))</f>
        <v/>
      </c>
      <c r="AJ81" s="53" t="str">
        <f ca="1">IFERROR(OFFSET('セット情報(宅配便）'!$P$2,MATCH($G81,BカートセットID入力!$C$4:$C$150,0),COLUMN()-COLUMN($T76)),IFERROR(OFFSET('セット情報(業務便）'!$P$2,MATCH($G81,BカートセットID入力!$F$4:$F$150,0),COLUMN()-COLUMN($T76)),IFERROR(OFFSET('セット情報（サンプル）'!$N$2,MATCH($G81,BカートセットID入力!$I$4:$I$150,0),COLUMN()-COLUMN($T76)),IFERROR(OFFSET('セット情報（イレギュラーサンプル）'!$N$2,MATCH($G81,BカートセットID入力!$L$4:$L$150,0),COLUMN()-COLUMN($T76)),""))))</f>
        <v/>
      </c>
      <c r="AK81" s="53" t="str">
        <f ca="1">IFERROR(OFFSET('セット情報(宅配便）'!$P$2,MATCH($G81,BカートセットID入力!$C$4:$C$150,0),COLUMN()-COLUMN($T76)),IFERROR(OFFSET('セット情報(業務便）'!$P$2,MATCH($G81,BカートセットID入力!$F$4:$F$150,0),COLUMN()-COLUMN($T76)),IFERROR(OFFSET('セット情報（サンプル）'!$N$2,MATCH($G81,BカートセットID入力!$I$4:$I$150,0),COLUMN()-COLUMN($T76)),IFERROR(OFFSET('セット情報（イレギュラーサンプル）'!$N$2,MATCH($G81,BカートセットID入力!$L$4:$L$150,0),COLUMN()-COLUMN($T76)),""))))</f>
        <v/>
      </c>
      <c r="AL81" s="53" t="str">
        <f ca="1">IFERROR(OFFSET('セット情報(宅配便）'!$P$2,MATCH($G81,BカートセットID入力!$C$4:$C$150,0),COLUMN()-COLUMN($T76)),IFERROR(OFFSET('セット情報(業務便）'!$P$2,MATCH($G81,BカートセットID入力!$F$4:$F$150,0),COLUMN()-COLUMN($T76)),IFERROR(OFFSET('セット情報（サンプル）'!$N$2,MATCH($G81,BカートセットID入力!$I$4:$I$150,0),COLUMN()-COLUMN($T76)),IFERROR(OFFSET('セット情報（イレギュラーサンプル）'!$N$2,MATCH($G81,BカートセットID入力!$L$4:$L$150,0),COLUMN()-COLUMN($T76)),""))))</f>
        <v/>
      </c>
      <c r="AM81" s="53" t="str">
        <f ca="1">IFERROR(OFFSET('セット情報(宅配便）'!$P$2,MATCH($G81,BカートセットID入力!$C$4:$C$150,0),COLUMN()-COLUMN($T76)),IFERROR(OFFSET('セット情報(業務便）'!$P$2,MATCH($G81,BカートセットID入力!$F$4:$F$150,0),COLUMN()-COLUMN($T76)),IFERROR(OFFSET('セット情報（サンプル）'!$N$2,MATCH($G81,BカートセットID入力!$I$4:$I$150,0),COLUMN()-COLUMN($T76)),IFERROR(OFFSET('セット情報（イレギュラーサンプル）'!$N$2,MATCH($G81,BカートセットID入力!$L$4:$L$150,0),COLUMN()-COLUMN($T76)),""))))</f>
        <v/>
      </c>
      <c r="AN81" s="53" t="str">
        <f ca="1">IFERROR(OFFSET('セット情報(宅配便）'!$P$2,MATCH($G81,BカートセットID入力!$C$4:$C$150,0),COLUMN()-COLUMN($T76)),IFERROR(OFFSET('セット情報(業務便）'!$P$2,MATCH($G81,BカートセットID入力!$F$4:$F$150,0),COLUMN()-COLUMN($T76)),IFERROR(OFFSET('セット情報（サンプル）'!$N$2,MATCH($G81,BカートセットID入力!$I$4:$I$150,0),COLUMN()-COLUMN($T76)),IFERROR(OFFSET('セット情報（イレギュラーサンプル）'!$N$2,MATCH($G81,BカートセットID入力!$L$4:$L$150,0),COLUMN()-COLUMN($T76)),""))))</f>
        <v/>
      </c>
      <c r="AO81" s="53" t="str">
        <f ca="1">IFERROR(OFFSET('セット情報(宅配便）'!$P$2,MATCH($G81,BカートセットID入力!$C$4:$C$150,0),COLUMN()-COLUMN($T76)),IFERROR(OFFSET('セット情報(業務便）'!$P$2,MATCH($G81,BカートセットID入力!$F$4:$F$150,0),COLUMN()-COLUMN($T76)),IFERROR(OFFSET('セット情報（サンプル）'!$N$2,MATCH($G81,BカートセットID入力!$I$4:$I$150,0),COLUMN()-COLUMN($T76)),IFERROR(OFFSET('セット情報（イレギュラーサンプル）'!$N$2,MATCH($G81,BカートセットID入力!$L$4:$L$150,0),COLUMN()-COLUMN($T76)),""))))</f>
        <v/>
      </c>
      <c r="AP81" s="53" t="str">
        <f ca="1">IFERROR(OFFSET('セット情報(宅配便）'!$P$2,MATCH($G81,BカートセットID入力!$C$4:$C$150,0),COLUMN()-COLUMN($T76)),IFERROR(OFFSET('セット情報(業務便）'!$P$2,MATCH($G81,BカートセットID入力!$F$4:$F$150,0),COLUMN()-COLUMN($T76)),IFERROR(OFFSET('セット情報（サンプル）'!$N$2,MATCH($G81,BカートセットID入力!$I$4:$I$150,0),COLUMN()-COLUMN($T76)),IFERROR(OFFSET('セット情報（イレギュラーサンプル）'!$N$2,MATCH($G81,BカートセットID入力!$L$4:$L$150,0),COLUMN()-COLUMN($T76)),""))))</f>
        <v/>
      </c>
      <c r="AQ81" s="53" t="str">
        <f ca="1">IFERROR(OFFSET('セット情報(宅配便）'!$P$2,MATCH($G81,BカートセットID入力!$C$4:$C$150,0),COLUMN()-COLUMN($T76)),IFERROR(OFFSET('セット情報(業務便）'!$P$2,MATCH($G81,BカートセットID入力!$F$4:$F$150,0),COLUMN()-COLUMN($T76)),IFERROR(OFFSET('セット情報（サンプル）'!$N$2,MATCH($G81,BカートセットID入力!$I$4:$I$150,0),COLUMN()-COLUMN($T76)),IFERROR(OFFSET('セット情報（イレギュラーサンプル）'!$N$2,MATCH($G81,BカートセットID入力!$L$4:$L$150,0),COLUMN()-COLUMN($T76)),""))))</f>
        <v/>
      </c>
      <c r="AR81" s="53" t="str">
        <f ca="1">IFERROR(OFFSET('セット情報(宅配便）'!$P$2,MATCH($G81,BカートセットID入力!$C$4:$C$150,0),COLUMN()-COLUMN($T76)),IFERROR(OFFSET('セット情報(業務便）'!$P$2,MATCH($G81,BカートセットID入力!$F$4:$F$150,0),COLUMN()-COLUMN($T76)),IFERROR(OFFSET('セット情報（サンプル）'!$N$2,MATCH($G81,BカートセットID入力!$I$4:$I$150,0),COLUMN()-COLUMN($T76)),IFERROR(OFFSET('セット情報（イレギュラーサンプル）'!$N$2,MATCH($G81,BカートセットID入力!$L$4:$L$150,0),COLUMN()-COLUMN($T76)),""))))</f>
        <v/>
      </c>
      <c r="AS81" s="53" t="str">
        <f ca="1">IFERROR(OFFSET('セット情報(宅配便）'!$P$2,MATCH($G81,BカートセットID入力!$C$4:$C$150,0),COLUMN()-COLUMN($T76)),IFERROR(OFFSET('セット情報(業務便）'!$P$2,MATCH($G81,BカートセットID入力!$F$4:$F$150,0),COLUMN()-COLUMN($T76)),IFERROR(OFFSET('セット情報（サンプル）'!$N$2,MATCH($G81,BカートセットID入力!$I$4:$I$150,0),COLUMN()-COLUMN($T76)),IFERROR(OFFSET('セット情報（イレギュラーサンプル）'!$N$2,MATCH($G81,BカートセットID入力!$L$4:$L$150,0),COLUMN()-COLUMN($T76)),""))))</f>
        <v/>
      </c>
    </row>
    <row r="82" spans="1:45">
      <c r="A82" s="53" t="str">
        <f>IF(ISBLANK(現行セット情報CSV!A82),"",現行セット情報CSV!A82)</f>
        <v/>
      </c>
      <c r="B82" s="53" t="str">
        <f>IF(ISBLANK(現行セット情報CSV!B82),"",現行セット情報CSV!B82)</f>
        <v/>
      </c>
      <c r="C82" s="53" t="str">
        <f>IF(ISBLANK(現行セット情報CSV!C82),"",現行セット情報CSV!C82)</f>
        <v/>
      </c>
      <c r="D82" s="53" t="str">
        <f>IF(ISBLANK(現行セット情報CSV!D82),"",現行セット情報CSV!D82)</f>
        <v/>
      </c>
      <c r="E82" s="53" t="str">
        <f>IF(ISBLANK(現行セット情報CSV!E82),"",現行セット情報CSV!E82)</f>
        <v/>
      </c>
      <c r="F82" s="53" t="str">
        <f>IF(ISBLANK(現行セット情報CSV!F82),"",現行セット情報CSV!F82)</f>
        <v/>
      </c>
      <c r="G82" s="53" t="str">
        <f>IF(ISBLANK(現行セット情報CSV!G82),"",現行セット情報CSV!G82)</f>
        <v/>
      </c>
      <c r="H82" s="53" t="str">
        <f>IF(ISBLANK(現行セット情報CSV!H82),"",現行セット情報CSV!H82)</f>
        <v/>
      </c>
      <c r="I82" s="53" t="str">
        <f>IF(ISBLANK(現行セット情報CSV!I82),"",現行セット情報CSV!I82)</f>
        <v/>
      </c>
      <c r="J82" s="53" t="str">
        <f>IF(ISBLANK(現行セット情報CSV!J82),"",現行セット情報CSV!J82)</f>
        <v/>
      </c>
      <c r="K82" s="53" t="str">
        <f>IF(ISBLANK(現行セット情報CSV!K82),"",現行セット情報CSV!K82)</f>
        <v/>
      </c>
      <c r="L82" s="53" t="str">
        <f>IF(ISBLANK(現行セット情報CSV!L82),"",現行セット情報CSV!L82)</f>
        <v/>
      </c>
      <c r="M82" s="53" t="str">
        <f>IF(ISBLANK(現行セット情報CSV!M82),"",現行セット情報CSV!M82)</f>
        <v/>
      </c>
      <c r="N82" s="53" t="str">
        <f>IF(ISBLANK(現行セット情報CSV!N82),"",現行セット情報CSV!N82)</f>
        <v/>
      </c>
      <c r="O82" s="53" t="str">
        <f>IF(ISBLANK(現行セット情報CSV!O82),"",現行セット情報CSV!O82)</f>
        <v/>
      </c>
      <c r="P82" s="53" t="str">
        <f>IF(ISBLANK(現行セット情報CSV!P82),"",現行セット情報CSV!P82)</f>
        <v/>
      </c>
      <c r="Q82" s="53" t="str">
        <f>IF(ISBLANK(現行セット情報CSV!Q82),"",現行セット情報CSV!Q82)</f>
        <v/>
      </c>
      <c r="R82" s="53" t="str">
        <f>IF(ISBLANK(現行セット情報CSV!R82),"",現行セット情報CSV!R82)</f>
        <v/>
      </c>
      <c r="S82" s="53" t="str">
        <f>IF(ISBLANK(現行セット情報CSV!S82),"",現行セット情報CSV!S82)</f>
        <v/>
      </c>
      <c r="T82" s="53" t="str">
        <f ca="1">IFERROR(OFFSET('セット情報(宅配便）'!$P$2,MATCH($G82,BカートセットID入力!$C$4:$C$150,0),COLUMN()-COLUMN($T77)),IFERROR(OFFSET('セット情報(業務便）'!$P$2,MATCH($G82,BカートセットID入力!$F$4:$F$150,0),COLUMN()-COLUMN($T77)),IFERROR(OFFSET('セット情報（サンプル）'!$N$2,MATCH($G82,BカートセットID入力!$I$4:$I$150,0),COLUMN()-COLUMN($T77)),IFERROR(OFFSET('セット情報（イレギュラーサンプル）'!$N$2,MATCH($G82,BカートセットID入力!$L$4:$L$150,0),COLUMN()-COLUMN($T77)),""))))</f>
        <v/>
      </c>
      <c r="U82" s="53" t="str">
        <f ca="1">IFERROR(OFFSET('セット情報(宅配便）'!$P$2,MATCH($G82,BカートセットID入力!$C$4:$C$150,0),COLUMN()-COLUMN($T77)),IFERROR(OFFSET('セット情報(業務便）'!$P$2,MATCH($G82,BカートセットID入力!$F$4:$F$150,0),COLUMN()-COLUMN($T77)),IFERROR(OFFSET('セット情報（サンプル）'!$N$2,MATCH($G82,BカートセットID入力!$I$4:$I$150,0),COLUMN()-COLUMN($T77)),IFERROR(OFFSET('セット情報（イレギュラーサンプル）'!$N$2,MATCH($G82,BカートセットID入力!$L$4:$L$150,0),COLUMN()-COLUMN($T77)),""))))</f>
        <v/>
      </c>
      <c r="V82" s="53" t="str">
        <f ca="1">IFERROR(OFFSET('セット情報(宅配便）'!$P$2,MATCH($G82,BカートセットID入力!$C$4:$C$150,0),COLUMN()-COLUMN($T77)),IFERROR(OFFSET('セット情報(業務便）'!$P$2,MATCH($G82,BカートセットID入力!$F$4:$F$150,0),COLUMN()-COLUMN($T77)),IFERROR(OFFSET('セット情報（サンプル）'!$N$2,MATCH($G82,BカートセットID入力!$I$4:$I$150,0),COLUMN()-COLUMN($T77)),IFERROR(OFFSET('セット情報（イレギュラーサンプル）'!$N$2,MATCH($G82,BカートセットID入力!$L$4:$L$150,0),COLUMN()-COLUMN($T77)),""))))</f>
        <v/>
      </c>
      <c r="W82" s="53" t="str">
        <f ca="1">IFERROR(OFFSET('セット情報(宅配便）'!$P$2,MATCH($G82,BカートセットID入力!$C$4:$C$150,0),COLUMN()-COLUMN($T77)),IFERROR(OFFSET('セット情報(業務便）'!$P$2,MATCH($G82,BカートセットID入力!$F$4:$F$150,0),COLUMN()-COLUMN($T77)),IFERROR(OFFSET('セット情報（サンプル）'!$N$2,MATCH($G82,BカートセットID入力!$I$4:$I$150,0),COLUMN()-COLUMN($T77)),IFERROR(OFFSET('セット情報（イレギュラーサンプル）'!$N$2,MATCH($G82,BカートセットID入力!$L$4:$L$150,0),COLUMN()-COLUMN($T77)),""))))</f>
        <v/>
      </c>
      <c r="X82" s="53" t="str">
        <f ca="1">IFERROR(OFFSET('セット情報(宅配便）'!$P$2,MATCH($G82,BカートセットID入力!$C$4:$C$150,0),COLUMN()-COLUMN($T77)),IFERROR(OFFSET('セット情報(業務便）'!$P$2,MATCH($G82,BカートセットID入力!$F$4:$F$150,0),COLUMN()-COLUMN($T77)),IFERROR(OFFSET('セット情報（サンプル）'!$N$2,MATCH($G82,BカートセットID入力!$I$4:$I$150,0),COLUMN()-COLUMN($T77)),IFERROR(OFFSET('セット情報（イレギュラーサンプル）'!$N$2,MATCH($G82,BカートセットID入力!$L$4:$L$150,0),COLUMN()-COLUMN($T77)),""))))</f>
        <v/>
      </c>
      <c r="Y82" s="53" t="str">
        <f ca="1">IFERROR(OFFSET('セット情報(宅配便）'!$P$2,MATCH($G82,BカートセットID入力!$C$4:$C$150,0),COLUMN()-COLUMN($T77)),IFERROR(OFFSET('セット情報(業務便）'!$P$2,MATCH($G82,BカートセットID入力!$F$4:$F$150,0),COLUMN()-COLUMN($T77)),IFERROR(OFFSET('セット情報（サンプル）'!$N$2,MATCH($G82,BカートセットID入力!$I$4:$I$150,0),COLUMN()-COLUMN($T77)),IFERROR(OFFSET('セット情報（イレギュラーサンプル）'!$N$2,MATCH($G82,BカートセットID入力!$L$4:$L$150,0),COLUMN()-COLUMN($T77)),""))))</f>
        <v/>
      </c>
      <c r="Z82" s="53" t="str">
        <f ca="1">IFERROR(OFFSET('セット情報(宅配便）'!$P$2,MATCH($G82,BカートセットID入力!$C$4:$C$150,0),COLUMN()-COLUMN($T77)),IFERROR(OFFSET('セット情報(業務便）'!$P$2,MATCH($G82,BカートセットID入力!$F$4:$F$150,0),COLUMN()-COLUMN($T77)),IFERROR(OFFSET('セット情報（サンプル）'!$N$2,MATCH($G82,BカートセットID入力!$I$4:$I$150,0),COLUMN()-COLUMN($T77)),IFERROR(OFFSET('セット情報（イレギュラーサンプル）'!$N$2,MATCH($G82,BカートセットID入力!$L$4:$L$150,0),COLUMN()-COLUMN($T77)),""))))</f>
        <v/>
      </c>
      <c r="AA82" s="53" t="str">
        <f ca="1">IFERROR(OFFSET('セット情報(宅配便）'!$P$2,MATCH($G82,BカートセットID入力!$C$4:$C$150,0),COLUMN()-COLUMN($T77)),IFERROR(OFFSET('セット情報(業務便）'!$P$2,MATCH($G82,BカートセットID入力!$F$4:$F$150,0),COLUMN()-COLUMN($T77)),IFERROR(OFFSET('セット情報（サンプル）'!$N$2,MATCH($G82,BカートセットID入力!$I$4:$I$150,0),COLUMN()-COLUMN($T77)),IFERROR(OFFSET('セット情報（イレギュラーサンプル）'!$N$2,MATCH($G82,BカートセットID入力!$L$4:$L$150,0),COLUMN()-COLUMN($T77)),""))))</f>
        <v/>
      </c>
      <c r="AB82" s="53" t="str">
        <f ca="1">IFERROR(OFFSET('セット情報(宅配便）'!$P$2,MATCH($G82,BカートセットID入力!$C$4:$C$150,0),COLUMN()-COLUMN($T77)),IFERROR(OFFSET('セット情報(業務便）'!$P$2,MATCH($G82,BカートセットID入力!$F$4:$F$150,0),COLUMN()-COLUMN($T77)),IFERROR(OFFSET('セット情報（サンプル）'!$N$2,MATCH($G82,BカートセットID入力!$I$4:$I$150,0),COLUMN()-COLUMN($T77)),IFERROR(OFFSET('セット情報（イレギュラーサンプル）'!$N$2,MATCH($G82,BカートセットID入力!$L$4:$L$150,0),COLUMN()-COLUMN($T77)),""))))</f>
        <v/>
      </c>
      <c r="AC82" s="53" t="str">
        <f ca="1">IFERROR(OFFSET('セット情報(宅配便）'!$P$2,MATCH($G82,BカートセットID入力!$C$4:$C$150,0),COLUMN()-COLUMN($T77)),IFERROR(OFFSET('セット情報(業務便）'!$P$2,MATCH($G82,BカートセットID入力!$F$4:$F$150,0),COLUMN()-COLUMN($T77)),IFERROR(OFFSET('セット情報（サンプル）'!$N$2,MATCH($G82,BカートセットID入力!$I$4:$I$150,0),COLUMN()-COLUMN($T77)),IFERROR(OFFSET('セット情報（イレギュラーサンプル）'!$N$2,MATCH($G82,BカートセットID入力!$L$4:$L$150,0),COLUMN()-COLUMN($T77)),""))))</f>
        <v/>
      </c>
      <c r="AD82" s="53" t="str">
        <f ca="1">IFERROR(OFFSET('セット情報(宅配便）'!$P$2,MATCH($G82,BカートセットID入力!$C$4:$C$150,0),COLUMN()-COLUMN($T77)),IFERROR(OFFSET('セット情報(業務便）'!$P$2,MATCH($G82,BカートセットID入力!$F$4:$F$150,0),COLUMN()-COLUMN($T77)),IFERROR(OFFSET('セット情報（サンプル）'!$N$2,MATCH($G82,BカートセットID入力!$I$4:$I$150,0),COLUMN()-COLUMN($T77)),IFERROR(OFFSET('セット情報（イレギュラーサンプル）'!$N$2,MATCH($G82,BカートセットID入力!$L$4:$L$150,0),COLUMN()-COLUMN($T77)),""))))</f>
        <v/>
      </c>
      <c r="AE82" s="53" t="str">
        <f ca="1">IFERROR(OFFSET('セット情報(宅配便）'!$P$2,MATCH($G82,BカートセットID入力!$C$4:$C$150,0),COLUMN()-COLUMN($T77)),IFERROR(OFFSET('セット情報(業務便）'!$P$2,MATCH($G82,BカートセットID入力!$F$4:$F$150,0),COLUMN()-COLUMN($T77)),IFERROR(OFFSET('セット情報（サンプル）'!$N$2,MATCH($G82,BカートセットID入力!$I$4:$I$150,0),COLUMN()-COLUMN($T77)),IFERROR(OFFSET('セット情報（イレギュラーサンプル）'!$N$2,MATCH($G82,BカートセットID入力!$L$4:$L$150,0),COLUMN()-COLUMN($T77)),""))))</f>
        <v/>
      </c>
      <c r="AF82" s="53" t="str">
        <f ca="1">IFERROR(OFFSET('セット情報(宅配便）'!$P$2,MATCH($G82,BカートセットID入力!$C$4:$C$150,0),COLUMN()-COLUMN($T77)),IFERROR(OFFSET('セット情報(業務便）'!$P$2,MATCH($G82,BカートセットID入力!$F$4:$F$150,0),COLUMN()-COLUMN($T77)),IFERROR(OFFSET('セット情報（サンプル）'!$N$2,MATCH($G82,BカートセットID入力!$I$4:$I$150,0),COLUMN()-COLUMN($T77)),IFERROR(OFFSET('セット情報（イレギュラーサンプル）'!$N$2,MATCH($G82,BカートセットID入力!$L$4:$L$150,0),COLUMN()-COLUMN($T77)),""))))</f>
        <v/>
      </c>
      <c r="AG82" s="53" t="str">
        <f ca="1">IFERROR(OFFSET('セット情報(宅配便）'!$P$2,MATCH($G82,BカートセットID入力!$C$4:$C$150,0),COLUMN()-COLUMN($T77)),IFERROR(OFFSET('セット情報(業務便）'!$P$2,MATCH($G82,BカートセットID入力!$F$4:$F$150,0),COLUMN()-COLUMN($T77)),IFERROR(OFFSET('セット情報（サンプル）'!$N$2,MATCH($G82,BカートセットID入力!$I$4:$I$150,0),COLUMN()-COLUMN($T77)),IFERROR(OFFSET('セット情報（イレギュラーサンプル）'!$N$2,MATCH($G82,BカートセットID入力!$L$4:$L$150,0),COLUMN()-COLUMN($T77)),""))))</f>
        <v/>
      </c>
      <c r="AH82" s="53" t="str">
        <f ca="1">IFERROR(OFFSET('セット情報(宅配便）'!$P$2,MATCH($G82,BカートセットID入力!$C$4:$C$150,0),COLUMN()-COLUMN($T77)),IFERROR(OFFSET('セット情報(業務便）'!$P$2,MATCH($G82,BカートセットID入力!$F$4:$F$150,0),COLUMN()-COLUMN($T77)),IFERROR(OFFSET('セット情報（サンプル）'!$N$2,MATCH($G82,BカートセットID入力!$I$4:$I$150,0),COLUMN()-COLUMN($T77)),IFERROR(OFFSET('セット情報（イレギュラーサンプル）'!$N$2,MATCH($G82,BカートセットID入力!$L$4:$L$150,0),COLUMN()-COLUMN($T77)),""))))</f>
        <v/>
      </c>
      <c r="AI82" s="53" t="str">
        <f ca="1">IFERROR(OFFSET('セット情報(宅配便）'!$P$2,MATCH($G82,BカートセットID入力!$C$4:$C$150,0),COLUMN()-COLUMN($T77)),IFERROR(OFFSET('セット情報(業務便）'!$P$2,MATCH($G82,BカートセットID入力!$F$4:$F$150,0),COLUMN()-COLUMN($T77)),IFERROR(OFFSET('セット情報（サンプル）'!$N$2,MATCH($G82,BカートセットID入力!$I$4:$I$150,0),COLUMN()-COLUMN($T77)),IFERROR(OFFSET('セット情報（イレギュラーサンプル）'!$N$2,MATCH($G82,BカートセットID入力!$L$4:$L$150,0),COLUMN()-COLUMN($T77)),""))))</f>
        <v/>
      </c>
      <c r="AJ82" s="53" t="str">
        <f ca="1">IFERROR(OFFSET('セット情報(宅配便）'!$P$2,MATCH($G82,BカートセットID入力!$C$4:$C$150,0),COLUMN()-COLUMN($T77)),IFERROR(OFFSET('セット情報(業務便）'!$P$2,MATCH($G82,BカートセットID入力!$F$4:$F$150,0),COLUMN()-COLUMN($T77)),IFERROR(OFFSET('セット情報（サンプル）'!$N$2,MATCH($G82,BカートセットID入力!$I$4:$I$150,0),COLUMN()-COLUMN($T77)),IFERROR(OFFSET('セット情報（イレギュラーサンプル）'!$N$2,MATCH($G82,BカートセットID入力!$L$4:$L$150,0),COLUMN()-COLUMN($T77)),""))))</f>
        <v/>
      </c>
      <c r="AK82" s="53" t="str">
        <f ca="1">IFERROR(OFFSET('セット情報(宅配便）'!$P$2,MATCH($G82,BカートセットID入力!$C$4:$C$150,0),COLUMN()-COLUMN($T77)),IFERROR(OFFSET('セット情報(業務便）'!$P$2,MATCH($G82,BカートセットID入力!$F$4:$F$150,0),COLUMN()-COLUMN($T77)),IFERROR(OFFSET('セット情報（サンプル）'!$N$2,MATCH($G82,BカートセットID入力!$I$4:$I$150,0),COLUMN()-COLUMN($T77)),IFERROR(OFFSET('セット情報（イレギュラーサンプル）'!$N$2,MATCH($G82,BカートセットID入力!$L$4:$L$150,0),COLUMN()-COLUMN($T77)),""))))</f>
        <v/>
      </c>
      <c r="AL82" s="53" t="str">
        <f ca="1">IFERROR(OFFSET('セット情報(宅配便）'!$P$2,MATCH($G82,BカートセットID入力!$C$4:$C$150,0),COLUMN()-COLUMN($T77)),IFERROR(OFFSET('セット情報(業務便）'!$P$2,MATCH($G82,BカートセットID入力!$F$4:$F$150,0),COLUMN()-COLUMN($T77)),IFERROR(OFFSET('セット情報（サンプル）'!$N$2,MATCH($G82,BカートセットID入力!$I$4:$I$150,0),COLUMN()-COLUMN($T77)),IFERROR(OFFSET('セット情報（イレギュラーサンプル）'!$N$2,MATCH($G82,BカートセットID入力!$L$4:$L$150,0),COLUMN()-COLUMN($T77)),""))))</f>
        <v/>
      </c>
      <c r="AM82" s="53" t="str">
        <f ca="1">IFERROR(OFFSET('セット情報(宅配便）'!$P$2,MATCH($G82,BカートセットID入力!$C$4:$C$150,0),COLUMN()-COLUMN($T77)),IFERROR(OFFSET('セット情報(業務便）'!$P$2,MATCH($G82,BカートセットID入力!$F$4:$F$150,0),COLUMN()-COLUMN($T77)),IFERROR(OFFSET('セット情報（サンプル）'!$N$2,MATCH($G82,BカートセットID入力!$I$4:$I$150,0),COLUMN()-COLUMN($T77)),IFERROR(OFFSET('セット情報（イレギュラーサンプル）'!$N$2,MATCH($G82,BカートセットID入力!$L$4:$L$150,0),COLUMN()-COLUMN($T77)),""))))</f>
        <v/>
      </c>
      <c r="AN82" s="53" t="str">
        <f ca="1">IFERROR(OFFSET('セット情報(宅配便）'!$P$2,MATCH($G82,BカートセットID入力!$C$4:$C$150,0),COLUMN()-COLUMN($T77)),IFERROR(OFFSET('セット情報(業務便）'!$P$2,MATCH($G82,BカートセットID入力!$F$4:$F$150,0),COLUMN()-COLUMN($T77)),IFERROR(OFFSET('セット情報（サンプル）'!$N$2,MATCH($G82,BカートセットID入力!$I$4:$I$150,0),COLUMN()-COLUMN($T77)),IFERROR(OFFSET('セット情報（イレギュラーサンプル）'!$N$2,MATCH($G82,BカートセットID入力!$L$4:$L$150,0),COLUMN()-COLUMN($T77)),""))))</f>
        <v/>
      </c>
      <c r="AO82" s="53" t="str">
        <f ca="1">IFERROR(OFFSET('セット情報(宅配便）'!$P$2,MATCH($G82,BカートセットID入力!$C$4:$C$150,0),COLUMN()-COLUMN($T77)),IFERROR(OFFSET('セット情報(業務便）'!$P$2,MATCH($G82,BカートセットID入力!$F$4:$F$150,0),COLUMN()-COLUMN($T77)),IFERROR(OFFSET('セット情報（サンプル）'!$N$2,MATCH($G82,BカートセットID入力!$I$4:$I$150,0),COLUMN()-COLUMN($T77)),IFERROR(OFFSET('セット情報（イレギュラーサンプル）'!$N$2,MATCH($G82,BカートセットID入力!$L$4:$L$150,0),COLUMN()-COLUMN($T77)),""))))</f>
        <v/>
      </c>
      <c r="AP82" s="53" t="str">
        <f ca="1">IFERROR(OFFSET('セット情報(宅配便）'!$P$2,MATCH($G82,BカートセットID入力!$C$4:$C$150,0),COLUMN()-COLUMN($T77)),IFERROR(OFFSET('セット情報(業務便）'!$P$2,MATCH($G82,BカートセットID入力!$F$4:$F$150,0),COLUMN()-COLUMN($T77)),IFERROR(OFFSET('セット情報（サンプル）'!$N$2,MATCH($G82,BカートセットID入力!$I$4:$I$150,0),COLUMN()-COLUMN($T77)),IFERROR(OFFSET('セット情報（イレギュラーサンプル）'!$N$2,MATCH($G82,BカートセットID入力!$L$4:$L$150,0),COLUMN()-COLUMN($T77)),""))))</f>
        <v/>
      </c>
      <c r="AQ82" s="53" t="str">
        <f ca="1">IFERROR(OFFSET('セット情報(宅配便）'!$P$2,MATCH($G82,BカートセットID入力!$C$4:$C$150,0),COLUMN()-COLUMN($T77)),IFERROR(OFFSET('セット情報(業務便）'!$P$2,MATCH($G82,BカートセットID入力!$F$4:$F$150,0),COLUMN()-COLUMN($T77)),IFERROR(OFFSET('セット情報（サンプル）'!$N$2,MATCH($G82,BカートセットID入力!$I$4:$I$150,0),COLUMN()-COLUMN($T77)),IFERROR(OFFSET('セット情報（イレギュラーサンプル）'!$N$2,MATCH($G82,BカートセットID入力!$L$4:$L$150,0),COLUMN()-COLUMN($T77)),""))))</f>
        <v/>
      </c>
      <c r="AR82" s="53" t="str">
        <f ca="1">IFERROR(OFFSET('セット情報(宅配便）'!$P$2,MATCH($G82,BカートセットID入力!$C$4:$C$150,0),COLUMN()-COLUMN($T77)),IFERROR(OFFSET('セット情報(業務便）'!$P$2,MATCH($G82,BカートセットID入力!$F$4:$F$150,0),COLUMN()-COLUMN($T77)),IFERROR(OFFSET('セット情報（サンプル）'!$N$2,MATCH($G82,BカートセットID入力!$I$4:$I$150,0),COLUMN()-COLUMN($T77)),IFERROR(OFFSET('セット情報（イレギュラーサンプル）'!$N$2,MATCH($G82,BカートセットID入力!$L$4:$L$150,0),COLUMN()-COLUMN($T77)),""))))</f>
        <v/>
      </c>
      <c r="AS82" s="53" t="str">
        <f ca="1">IFERROR(OFFSET('セット情報(宅配便）'!$P$2,MATCH($G82,BカートセットID入力!$C$4:$C$150,0),COLUMN()-COLUMN($T77)),IFERROR(OFFSET('セット情報(業務便）'!$P$2,MATCH($G82,BカートセットID入力!$F$4:$F$150,0),COLUMN()-COLUMN($T77)),IFERROR(OFFSET('セット情報（サンプル）'!$N$2,MATCH($G82,BカートセットID入力!$I$4:$I$150,0),COLUMN()-COLUMN($T77)),IFERROR(OFFSET('セット情報（イレギュラーサンプル）'!$N$2,MATCH($G82,BカートセットID入力!$L$4:$L$150,0),COLUMN()-COLUMN($T77)),""))))</f>
        <v/>
      </c>
    </row>
    <row r="83" spans="1:45">
      <c r="A83" s="53" t="str">
        <f>IF(ISBLANK(現行セット情報CSV!A83),"",現行セット情報CSV!A83)</f>
        <v/>
      </c>
      <c r="B83" s="53" t="str">
        <f>IF(ISBLANK(現行セット情報CSV!B83),"",現行セット情報CSV!B83)</f>
        <v/>
      </c>
      <c r="C83" s="53" t="str">
        <f>IF(ISBLANK(現行セット情報CSV!C83),"",現行セット情報CSV!C83)</f>
        <v/>
      </c>
      <c r="D83" s="53" t="str">
        <f>IF(ISBLANK(現行セット情報CSV!D83),"",現行セット情報CSV!D83)</f>
        <v/>
      </c>
      <c r="E83" s="53" t="str">
        <f>IF(ISBLANK(現行セット情報CSV!E83),"",現行セット情報CSV!E83)</f>
        <v/>
      </c>
      <c r="F83" s="53" t="str">
        <f>IF(ISBLANK(現行セット情報CSV!F83),"",現行セット情報CSV!F83)</f>
        <v/>
      </c>
      <c r="G83" s="53" t="str">
        <f>IF(ISBLANK(現行セット情報CSV!G83),"",現行セット情報CSV!G83)</f>
        <v/>
      </c>
      <c r="H83" s="53" t="str">
        <f>IF(ISBLANK(現行セット情報CSV!H83),"",現行セット情報CSV!H83)</f>
        <v/>
      </c>
      <c r="I83" s="53" t="str">
        <f>IF(ISBLANK(現行セット情報CSV!I83),"",現行セット情報CSV!I83)</f>
        <v/>
      </c>
      <c r="J83" s="53" t="str">
        <f>IF(ISBLANK(現行セット情報CSV!J83),"",現行セット情報CSV!J83)</f>
        <v/>
      </c>
      <c r="K83" s="53" t="str">
        <f>IF(ISBLANK(現行セット情報CSV!K83),"",現行セット情報CSV!K83)</f>
        <v/>
      </c>
      <c r="L83" s="53" t="str">
        <f>IF(ISBLANK(現行セット情報CSV!L83),"",現行セット情報CSV!L83)</f>
        <v/>
      </c>
      <c r="M83" s="53" t="str">
        <f>IF(ISBLANK(現行セット情報CSV!M83),"",現行セット情報CSV!M83)</f>
        <v/>
      </c>
      <c r="N83" s="53" t="str">
        <f>IF(ISBLANK(現行セット情報CSV!N83),"",現行セット情報CSV!N83)</f>
        <v/>
      </c>
      <c r="O83" s="53" t="str">
        <f>IF(ISBLANK(現行セット情報CSV!O83),"",現行セット情報CSV!O83)</f>
        <v/>
      </c>
      <c r="P83" s="53" t="str">
        <f>IF(ISBLANK(現行セット情報CSV!P83),"",現行セット情報CSV!P83)</f>
        <v/>
      </c>
      <c r="Q83" s="53" t="str">
        <f>IF(ISBLANK(現行セット情報CSV!Q83),"",現行セット情報CSV!Q83)</f>
        <v/>
      </c>
      <c r="R83" s="53" t="str">
        <f>IF(ISBLANK(現行セット情報CSV!R83),"",現行セット情報CSV!R83)</f>
        <v/>
      </c>
      <c r="S83" s="53" t="str">
        <f>IF(ISBLANK(現行セット情報CSV!S83),"",現行セット情報CSV!S83)</f>
        <v/>
      </c>
      <c r="T83" s="53" t="str">
        <f ca="1">IFERROR(OFFSET('セット情報(宅配便）'!$P$2,MATCH($G83,BカートセットID入力!$C$4:$C$150,0),COLUMN()-COLUMN($T78)),IFERROR(OFFSET('セット情報(業務便）'!$P$2,MATCH($G83,BカートセットID入力!$F$4:$F$150,0),COLUMN()-COLUMN($T78)),IFERROR(OFFSET('セット情報（サンプル）'!$N$2,MATCH($G83,BカートセットID入力!$I$4:$I$150,0),COLUMN()-COLUMN($T78)),IFERROR(OFFSET('セット情報（イレギュラーサンプル）'!$N$2,MATCH($G83,BカートセットID入力!$L$4:$L$150,0),COLUMN()-COLUMN($T78)),""))))</f>
        <v/>
      </c>
      <c r="U83" s="53" t="str">
        <f ca="1">IFERROR(OFFSET('セット情報(宅配便）'!$P$2,MATCH($G83,BカートセットID入力!$C$4:$C$150,0),COLUMN()-COLUMN($T78)),IFERROR(OFFSET('セット情報(業務便）'!$P$2,MATCH($G83,BカートセットID入力!$F$4:$F$150,0),COLUMN()-COLUMN($T78)),IFERROR(OFFSET('セット情報（サンプル）'!$N$2,MATCH($G83,BカートセットID入力!$I$4:$I$150,0),COLUMN()-COLUMN($T78)),IFERROR(OFFSET('セット情報（イレギュラーサンプル）'!$N$2,MATCH($G83,BカートセットID入力!$L$4:$L$150,0),COLUMN()-COLUMN($T78)),""))))</f>
        <v/>
      </c>
      <c r="V83" s="53" t="str">
        <f ca="1">IFERROR(OFFSET('セット情報(宅配便）'!$P$2,MATCH($G83,BカートセットID入力!$C$4:$C$150,0),COLUMN()-COLUMN($T78)),IFERROR(OFFSET('セット情報(業務便）'!$P$2,MATCH($G83,BカートセットID入力!$F$4:$F$150,0),COLUMN()-COLUMN($T78)),IFERROR(OFFSET('セット情報（サンプル）'!$N$2,MATCH($G83,BカートセットID入力!$I$4:$I$150,0),COLUMN()-COLUMN($T78)),IFERROR(OFFSET('セット情報（イレギュラーサンプル）'!$N$2,MATCH($G83,BカートセットID入力!$L$4:$L$150,0),COLUMN()-COLUMN($T78)),""))))</f>
        <v/>
      </c>
      <c r="W83" s="53" t="str">
        <f ca="1">IFERROR(OFFSET('セット情報(宅配便）'!$P$2,MATCH($G83,BカートセットID入力!$C$4:$C$150,0),COLUMN()-COLUMN($T78)),IFERROR(OFFSET('セット情報(業務便）'!$P$2,MATCH($G83,BカートセットID入力!$F$4:$F$150,0),COLUMN()-COLUMN($T78)),IFERROR(OFFSET('セット情報（サンプル）'!$N$2,MATCH($G83,BカートセットID入力!$I$4:$I$150,0),COLUMN()-COLUMN($T78)),IFERROR(OFFSET('セット情報（イレギュラーサンプル）'!$N$2,MATCH($G83,BカートセットID入力!$L$4:$L$150,0),COLUMN()-COLUMN($T78)),""))))</f>
        <v/>
      </c>
      <c r="X83" s="53" t="str">
        <f ca="1">IFERROR(OFFSET('セット情報(宅配便）'!$P$2,MATCH($G83,BカートセットID入力!$C$4:$C$150,0),COLUMN()-COLUMN($T78)),IFERROR(OFFSET('セット情報(業務便）'!$P$2,MATCH($G83,BカートセットID入力!$F$4:$F$150,0),COLUMN()-COLUMN($T78)),IFERROR(OFFSET('セット情報（サンプル）'!$N$2,MATCH($G83,BカートセットID入力!$I$4:$I$150,0),COLUMN()-COLUMN($T78)),IFERROR(OFFSET('セット情報（イレギュラーサンプル）'!$N$2,MATCH($G83,BカートセットID入力!$L$4:$L$150,0),COLUMN()-COLUMN($T78)),""))))</f>
        <v/>
      </c>
      <c r="Y83" s="53" t="str">
        <f ca="1">IFERROR(OFFSET('セット情報(宅配便）'!$P$2,MATCH($G83,BカートセットID入力!$C$4:$C$150,0),COLUMN()-COLUMN($T78)),IFERROR(OFFSET('セット情報(業務便）'!$P$2,MATCH($G83,BカートセットID入力!$F$4:$F$150,0),COLUMN()-COLUMN($T78)),IFERROR(OFFSET('セット情報（サンプル）'!$N$2,MATCH($G83,BカートセットID入力!$I$4:$I$150,0),COLUMN()-COLUMN($T78)),IFERROR(OFFSET('セット情報（イレギュラーサンプル）'!$N$2,MATCH($G83,BカートセットID入力!$L$4:$L$150,0),COLUMN()-COLUMN($T78)),""))))</f>
        <v/>
      </c>
      <c r="Z83" s="53" t="str">
        <f ca="1">IFERROR(OFFSET('セット情報(宅配便）'!$P$2,MATCH($G83,BカートセットID入力!$C$4:$C$150,0),COLUMN()-COLUMN($T78)),IFERROR(OFFSET('セット情報(業務便）'!$P$2,MATCH($G83,BカートセットID入力!$F$4:$F$150,0),COLUMN()-COLUMN($T78)),IFERROR(OFFSET('セット情報（サンプル）'!$N$2,MATCH($G83,BカートセットID入力!$I$4:$I$150,0),COLUMN()-COLUMN($T78)),IFERROR(OFFSET('セット情報（イレギュラーサンプル）'!$N$2,MATCH($G83,BカートセットID入力!$L$4:$L$150,0),COLUMN()-COLUMN($T78)),""))))</f>
        <v/>
      </c>
      <c r="AA83" s="53" t="str">
        <f ca="1">IFERROR(OFFSET('セット情報(宅配便）'!$P$2,MATCH($G83,BカートセットID入力!$C$4:$C$150,0),COLUMN()-COLUMN($T78)),IFERROR(OFFSET('セット情報(業務便）'!$P$2,MATCH($G83,BカートセットID入力!$F$4:$F$150,0),COLUMN()-COLUMN($T78)),IFERROR(OFFSET('セット情報（サンプル）'!$N$2,MATCH($G83,BカートセットID入力!$I$4:$I$150,0),COLUMN()-COLUMN($T78)),IFERROR(OFFSET('セット情報（イレギュラーサンプル）'!$N$2,MATCH($G83,BカートセットID入力!$L$4:$L$150,0),COLUMN()-COLUMN($T78)),""))))</f>
        <v/>
      </c>
      <c r="AB83" s="53" t="str">
        <f ca="1">IFERROR(OFFSET('セット情報(宅配便）'!$P$2,MATCH($G83,BカートセットID入力!$C$4:$C$150,0),COLUMN()-COLUMN($T78)),IFERROR(OFFSET('セット情報(業務便）'!$P$2,MATCH($G83,BカートセットID入力!$F$4:$F$150,0),COLUMN()-COLUMN($T78)),IFERROR(OFFSET('セット情報（サンプル）'!$N$2,MATCH($G83,BカートセットID入力!$I$4:$I$150,0),COLUMN()-COLUMN($T78)),IFERROR(OFFSET('セット情報（イレギュラーサンプル）'!$N$2,MATCH($G83,BカートセットID入力!$L$4:$L$150,0),COLUMN()-COLUMN($T78)),""))))</f>
        <v/>
      </c>
      <c r="AC83" s="53" t="str">
        <f ca="1">IFERROR(OFFSET('セット情報(宅配便）'!$P$2,MATCH($G83,BカートセットID入力!$C$4:$C$150,0),COLUMN()-COLUMN($T78)),IFERROR(OFFSET('セット情報(業務便）'!$P$2,MATCH($G83,BカートセットID入力!$F$4:$F$150,0),COLUMN()-COLUMN($T78)),IFERROR(OFFSET('セット情報（サンプル）'!$N$2,MATCH($G83,BカートセットID入力!$I$4:$I$150,0),COLUMN()-COLUMN($T78)),IFERROR(OFFSET('セット情報（イレギュラーサンプル）'!$N$2,MATCH($G83,BカートセットID入力!$L$4:$L$150,0),COLUMN()-COLUMN($T78)),""))))</f>
        <v/>
      </c>
      <c r="AD83" s="53" t="str">
        <f ca="1">IFERROR(OFFSET('セット情報(宅配便）'!$P$2,MATCH($G83,BカートセットID入力!$C$4:$C$150,0),COLUMN()-COLUMN($T78)),IFERROR(OFFSET('セット情報(業務便）'!$P$2,MATCH($G83,BカートセットID入力!$F$4:$F$150,0),COLUMN()-COLUMN($T78)),IFERROR(OFFSET('セット情報（サンプル）'!$N$2,MATCH($G83,BカートセットID入力!$I$4:$I$150,0),COLUMN()-COLUMN($T78)),IFERROR(OFFSET('セット情報（イレギュラーサンプル）'!$N$2,MATCH($G83,BカートセットID入力!$L$4:$L$150,0),COLUMN()-COLUMN($T78)),""))))</f>
        <v/>
      </c>
      <c r="AE83" s="53" t="str">
        <f ca="1">IFERROR(OFFSET('セット情報(宅配便）'!$P$2,MATCH($G83,BカートセットID入力!$C$4:$C$150,0),COLUMN()-COLUMN($T78)),IFERROR(OFFSET('セット情報(業務便）'!$P$2,MATCH($G83,BカートセットID入力!$F$4:$F$150,0),COLUMN()-COLUMN($T78)),IFERROR(OFFSET('セット情報（サンプル）'!$N$2,MATCH($G83,BカートセットID入力!$I$4:$I$150,0),COLUMN()-COLUMN($T78)),IFERROR(OFFSET('セット情報（イレギュラーサンプル）'!$N$2,MATCH($G83,BカートセットID入力!$L$4:$L$150,0),COLUMN()-COLUMN($T78)),""))))</f>
        <v/>
      </c>
      <c r="AF83" s="53" t="str">
        <f ca="1">IFERROR(OFFSET('セット情報(宅配便）'!$P$2,MATCH($G83,BカートセットID入力!$C$4:$C$150,0),COLUMN()-COLUMN($T78)),IFERROR(OFFSET('セット情報(業務便）'!$P$2,MATCH($G83,BカートセットID入力!$F$4:$F$150,0),COLUMN()-COLUMN($T78)),IFERROR(OFFSET('セット情報（サンプル）'!$N$2,MATCH($G83,BカートセットID入力!$I$4:$I$150,0),COLUMN()-COLUMN($T78)),IFERROR(OFFSET('セット情報（イレギュラーサンプル）'!$N$2,MATCH($G83,BカートセットID入力!$L$4:$L$150,0),COLUMN()-COLUMN($T78)),""))))</f>
        <v/>
      </c>
      <c r="AG83" s="53" t="str">
        <f ca="1">IFERROR(OFFSET('セット情報(宅配便）'!$P$2,MATCH($G83,BカートセットID入力!$C$4:$C$150,0),COLUMN()-COLUMN($T78)),IFERROR(OFFSET('セット情報(業務便）'!$P$2,MATCH($G83,BカートセットID入力!$F$4:$F$150,0),COLUMN()-COLUMN($T78)),IFERROR(OFFSET('セット情報（サンプル）'!$N$2,MATCH($G83,BカートセットID入力!$I$4:$I$150,0),COLUMN()-COLUMN($T78)),IFERROR(OFFSET('セット情報（イレギュラーサンプル）'!$N$2,MATCH($G83,BカートセットID入力!$L$4:$L$150,0),COLUMN()-COLUMN($T78)),""))))</f>
        <v/>
      </c>
      <c r="AH83" s="53" t="str">
        <f ca="1">IFERROR(OFFSET('セット情報(宅配便）'!$P$2,MATCH($G83,BカートセットID入力!$C$4:$C$150,0),COLUMN()-COLUMN($T78)),IFERROR(OFFSET('セット情報(業務便）'!$P$2,MATCH($G83,BカートセットID入力!$F$4:$F$150,0),COLUMN()-COLUMN($T78)),IFERROR(OFFSET('セット情報（サンプル）'!$N$2,MATCH($G83,BカートセットID入力!$I$4:$I$150,0),COLUMN()-COLUMN($T78)),IFERROR(OFFSET('セット情報（イレギュラーサンプル）'!$N$2,MATCH($G83,BカートセットID入力!$L$4:$L$150,0),COLUMN()-COLUMN($T78)),""))))</f>
        <v/>
      </c>
      <c r="AI83" s="53" t="str">
        <f ca="1">IFERROR(OFFSET('セット情報(宅配便）'!$P$2,MATCH($G83,BカートセットID入力!$C$4:$C$150,0),COLUMN()-COLUMN($T78)),IFERROR(OFFSET('セット情報(業務便）'!$P$2,MATCH($G83,BカートセットID入力!$F$4:$F$150,0),COLUMN()-COLUMN($T78)),IFERROR(OFFSET('セット情報（サンプル）'!$N$2,MATCH($G83,BカートセットID入力!$I$4:$I$150,0),COLUMN()-COLUMN($T78)),IFERROR(OFFSET('セット情報（イレギュラーサンプル）'!$N$2,MATCH($G83,BカートセットID入力!$L$4:$L$150,0),COLUMN()-COLUMN($T78)),""))))</f>
        <v/>
      </c>
      <c r="AJ83" s="53" t="str">
        <f ca="1">IFERROR(OFFSET('セット情報(宅配便）'!$P$2,MATCH($G83,BカートセットID入力!$C$4:$C$150,0),COLUMN()-COLUMN($T78)),IFERROR(OFFSET('セット情報(業務便）'!$P$2,MATCH($G83,BカートセットID入力!$F$4:$F$150,0),COLUMN()-COLUMN($T78)),IFERROR(OFFSET('セット情報（サンプル）'!$N$2,MATCH($G83,BカートセットID入力!$I$4:$I$150,0),COLUMN()-COLUMN($T78)),IFERROR(OFFSET('セット情報（イレギュラーサンプル）'!$N$2,MATCH($G83,BカートセットID入力!$L$4:$L$150,0),COLUMN()-COLUMN($T78)),""))))</f>
        <v/>
      </c>
      <c r="AK83" s="53" t="str">
        <f ca="1">IFERROR(OFFSET('セット情報(宅配便）'!$P$2,MATCH($G83,BカートセットID入力!$C$4:$C$150,0),COLUMN()-COLUMN($T78)),IFERROR(OFFSET('セット情報(業務便）'!$P$2,MATCH($G83,BカートセットID入力!$F$4:$F$150,0),COLUMN()-COLUMN($T78)),IFERROR(OFFSET('セット情報（サンプル）'!$N$2,MATCH($G83,BカートセットID入力!$I$4:$I$150,0),COLUMN()-COLUMN($T78)),IFERROR(OFFSET('セット情報（イレギュラーサンプル）'!$N$2,MATCH($G83,BカートセットID入力!$L$4:$L$150,0),COLUMN()-COLUMN($T78)),""))))</f>
        <v/>
      </c>
      <c r="AL83" s="53" t="str">
        <f ca="1">IFERROR(OFFSET('セット情報(宅配便）'!$P$2,MATCH($G83,BカートセットID入力!$C$4:$C$150,0),COLUMN()-COLUMN($T78)),IFERROR(OFFSET('セット情報(業務便）'!$P$2,MATCH($G83,BカートセットID入力!$F$4:$F$150,0),COLUMN()-COLUMN($T78)),IFERROR(OFFSET('セット情報（サンプル）'!$N$2,MATCH($G83,BカートセットID入力!$I$4:$I$150,0),COLUMN()-COLUMN($T78)),IFERROR(OFFSET('セット情報（イレギュラーサンプル）'!$N$2,MATCH($G83,BカートセットID入力!$L$4:$L$150,0),COLUMN()-COLUMN($T78)),""))))</f>
        <v/>
      </c>
      <c r="AM83" s="53" t="str">
        <f ca="1">IFERROR(OFFSET('セット情報(宅配便）'!$P$2,MATCH($G83,BカートセットID入力!$C$4:$C$150,0),COLUMN()-COLUMN($T78)),IFERROR(OFFSET('セット情報(業務便）'!$P$2,MATCH($G83,BカートセットID入力!$F$4:$F$150,0),COLUMN()-COLUMN($T78)),IFERROR(OFFSET('セット情報（サンプル）'!$N$2,MATCH($G83,BカートセットID入力!$I$4:$I$150,0),COLUMN()-COLUMN($T78)),IFERROR(OFFSET('セット情報（イレギュラーサンプル）'!$N$2,MATCH($G83,BカートセットID入力!$L$4:$L$150,0),COLUMN()-COLUMN($T78)),""))))</f>
        <v/>
      </c>
      <c r="AN83" s="53" t="str">
        <f ca="1">IFERROR(OFFSET('セット情報(宅配便）'!$P$2,MATCH($G83,BカートセットID入力!$C$4:$C$150,0),COLUMN()-COLUMN($T78)),IFERROR(OFFSET('セット情報(業務便）'!$P$2,MATCH($G83,BカートセットID入力!$F$4:$F$150,0),COLUMN()-COLUMN($T78)),IFERROR(OFFSET('セット情報（サンプル）'!$N$2,MATCH($G83,BカートセットID入力!$I$4:$I$150,0),COLUMN()-COLUMN($T78)),IFERROR(OFFSET('セット情報（イレギュラーサンプル）'!$N$2,MATCH($G83,BカートセットID入力!$L$4:$L$150,0),COLUMN()-COLUMN($T78)),""))))</f>
        <v/>
      </c>
      <c r="AO83" s="53" t="str">
        <f ca="1">IFERROR(OFFSET('セット情報(宅配便）'!$P$2,MATCH($G83,BカートセットID入力!$C$4:$C$150,0),COLUMN()-COLUMN($T78)),IFERROR(OFFSET('セット情報(業務便）'!$P$2,MATCH($G83,BカートセットID入力!$F$4:$F$150,0),COLUMN()-COLUMN($T78)),IFERROR(OFFSET('セット情報（サンプル）'!$N$2,MATCH($G83,BカートセットID入力!$I$4:$I$150,0),COLUMN()-COLUMN($T78)),IFERROR(OFFSET('セット情報（イレギュラーサンプル）'!$N$2,MATCH($G83,BカートセットID入力!$L$4:$L$150,0),COLUMN()-COLUMN($T78)),""))))</f>
        <v/>
      </c>
      <c r="AP83" s="53" t="str">
        <f ca="1">IFERROR(OFFSET('セット情報(宅配便）'!$P$2,MATCH($G83,BカートセットID入力!$C$4:$C$150,0),COLUMN()-COLUMN($T78)),IFERROR(OFFSET('セット情報(業務便）'!$P$2,MATCH($G83,BカートセットID入力!$F$4:$F$150,0),COLUMN()-COLUMN($T78)),IFERROR(OFFSET('セット情報（サンプル）'!$N$2,MATCH($G83,BカートセットID入力!$I$4:$I$150,0),COLUMN()-COLUMN($T78)),IFERROR(OFFSET('セット情報（イレギュラーサンプル）'!$N$2,MATCH($G83,BカートセットID入力!$L$4:$L$150,0),COLUMN()-COLUMN($T78)),""))))</f>
        <v/>
      </c>
      <c r="AQ83" s="53" t="str">
        <f ca="1">IFERROR(OFFSET('セット情報(宅配便）'!$P$2,MATCH($G83,BカートセットID入力!$C$4:$C$150,0),COLUMN()-COLUMN($T78)),IFERROR(OFFSET('セット情報(業務便）'!$P$2,MATCH($G83,BカートセットID入力!$F$4:$F$150,0),COLUMN()-COLUMN($T78)),IFERROR(OFFSET('セット情報（サンプル）'!$N$2,MATCH($G83,BカートセットID入力!$I$4:$I$150,0),COLUMN()-COLUMN($T78)),IFERROR(OFFSET('セット情報（イレギュラーサンプル）'!$N$2,MATCH($G83,BカートセットID入力!$L$4:$L$150,0),COLUMN()-COLUMN($T78)),""))))</f>
        <v/>
      </c>
      <c r="AR83" s="53" t="str">
        <f ca="1">IFERROR(OFFSET('セット情報(宅配便）'!$P$2,MATCH($G83,BカートセットID入力!$C$4:$C$150,0),COLUMN()-COLUMN($T78)),IFERROR(OFFSET('セット情報(業務便）'!$P$2,MATCH($G83,BカートセットID入力!$F$4:$F$150,0),COLUMN()-COLUMN($T78)),IFERROR(OFFSET('セット情報（サンプル）'!$N$2,MATCH($G83,BカートセットID入力!$I$4:$I$150,0),COLUMN()-COLUMN($T78)),IFERROR(OFFSET('セット情報（イレギュラーサンプル）'!$N$2,MATCH($G83,BカートセットID入力!$L$4:$L$150,0),COLUMN()-COLUMN($T78)),""))))</f>
        <v/>
      </c>
      <c r="AS83" s="53" t="str">
        <f ca="1">IFERROR(OFFSET('セット情報(宅配便）'!$P$2,MATCH($G83,BカートセットID入力!$C$4:$C$150,0),COLUMN()-COLUMN($T78)),IFERROR(OFFSET('セット情報(業務便）'!$P$2,MATCH($G83,BカートセットID入力!$F$4:$F$150,0),COLUMN()-COLUMN($T78)),IFERROR(OFFSET('セット情報（サンプル）'!$N$2,MATCH($G83,BカートセットID入力!$I$4:$I$150,0),COLUMN()-COLUMN($T78)),IFERROR(OFFSET('セット情報（イレギュラーサンプル）'!$N$2,MATCH($G83,BカートセットID入力!$L$4:$L$150,0),COLUMN()-COLUMN($T78)),""))))</f>
        <v/>
      </c>
    </row>
    <row r="84" spans="1:45">
      <c r="A84" s="53" t="str">
        <f>IF(ISBLANK(現行セット情報CSV!A84),"",現行セット情報CSV!A84)</f>
        <v/>
      </c>
      <c r="B84" s="53" t="str">
        <f>IF(ISBLANK(現行セット情報CSV!B84),"",現行セット情報CSV!B84)</f>
        <v/>
      </c>
      <c r="C84" s="53" t="str">
        <f>IF(ISBLANK(現行セット情報CSV!C84),"",現行セット情報CSV!C84)</f>
        <v/>
      </c>
      <c r="D84" s="53" t="str">
        <f>IF(ISBLANK(現行セット情報CSV!D84),"",現行セット情報CSV!D84)</f>
        <v/>
      </c>
      <c r="E84" s="53" t="str">
        <f>IF(ISBLANK(現行セット情報CSV!E84),"",現行セット情報CSV!E84)</f>
        <v/>
      </c>
      <c r="F84" s="53" t="str">
        <f>IF(ISBLANK(現行セット情報CSV!F84),"",現行セット情報CSV!F84)</f>
        <v/>
      </c>
      <c r="G84" s="53" t="str">
        <f>IF(ISBLANK(現行セット情報CSV!G84),"",現行セット情報CSV!G84)</f>
        <v/>
      </c>
      <c r="H84" s="53" t="str">
        <f>IF(ISBLANK(現行セット情報CSV!H84),"",現行セット情報CSV!H84)</f>
        <v/>
      </c>
      <c r="I84" s="53" t="str">
        <f>IF(ISBLANK(現行セット情報CSV!I84),"",現行セット情報CSV!I84)</f>
        <v/>
      </c>
      <c r="J84" s="53" t="str">
        <f>IF(ISBLANK(現行セット情報CSV!J84),"",現行セット情報CSV!J84)</f>
        <v/>
      </c>
      <c r="K84" s="53" t="str">
        <f>IF(ISBLANK(現行セット情報CSV!K84),"",現行セット情報CSV!K84)</f>
        <v/>
      </c>
      <c r="L84" s="53" t="str">
        <f>IF(ISBLANK(現行セット情報CSV!L84),"",現行セット情報CSV!L84)</f>
        <v/>
      </c>
      <c r="M84" s="53" t="str">
        <f>IF(ISBLANK(現行セット情報CSV!M84),"",現行セット情報CSV!M84)</f>
        <v/>
      </c>
      <c r="N84" s="53" t="str">
        <f>IF(ISBLANK(現行セット情報CSV!N84),"",現行セット情報CSV!N84)</f>
        <v/>
      </c>
      <c r="O84" s="53" t="str">
        <f>IF(ISBLANK(現行セット情報CSV!O84),"",現行セット情報CSV!O84)</f>
        <v/>
      </c>
      <c r="P84" s="53" t="str">
        <f>IF(ISBLANK(現行セット情報CSV!P84),"",現行セット情報CSV!P84)</f>
        <v/>
      </c>
      <c r="Q84" s="53" t="str">
        <f>IF(ISBLANK(現行セット情報CSV!Q84),"",現行セット情報CSV!Q84)</f>
        <v/>
      </c>
      <c r="R84" s="53" t="str">
        <f>IF(ISBLANK(現行セット情報CSV!R84),"",現行セット情報CSV!R84)</f>
        <v/>
      </c>
      <c r="S84" s="53" t="str">
        <f>IF(ISBLANK(現行セット情報CSV!S84),"",現行セット情報CSV!S84)</f>
        <v/>
      </c>
      <c r="T84" s="53" t="str">
        <f ca="1">IFERROR(OFFSET('セット情報(宅配便）'!$P$2,MATCH($G84,BカートセットID入力!$C$4:$C$150,0),COLUMN()-COLUMN($T79)),IFERROR(OFFSET('セット情報(業務便）'!$P$2,MATCH($G84,BカートセットID入力!$F$4:$F$150,0),COLUMN()-COLUMN($T79)),IFERROR(OFFSET('セット情報（サンプル）'!$N$2,MATCH($G84,BカートセットID入力!$I$4:$I$150,0),COLUMN()-COLUMN($T79)),IFERROR(OFFSET('セット情報（イレギュラーサンプル）'!$N$2,MATCH($G84,BカートセットID入力!$L$4:$L$150,0),COLUMN()-COLUMN($T79)),""))))</f>
        <v/>
      </c>
      <c r="U84" s="53" t="str">
        <f ca="1">IFERROR(OFFSET('セット情報(宅配便）'!$P$2,MATCH($G84,BカートセットID入力!$C$4:$C$150,0),COLUMN()-COLUMN($T79)),IFERROR(OFFSET('セット情報(業務便）'!$P$2,MATCH($G84,BカートセットID入力!$F$4:$F$150,0),COLUMN()-COLUMN($T79)),IFERROR(OFFSET('セット情報（サンプル）'!$N$2,MATCH($G84,BカートセットID入力!$I$4:$I$150,0),COLUMN()-COLUMN($T79)),IFERROR(OFFSET('セット情報（イレギュラーサンプル）'!$N$2,MATCH($G84,BカートセットID入力!$L$4:$L$150,0),COLUMN()-COLUMN($T79)),""))))</f>
        <v/>
      </c>
      <c r="V84" s="53" t="str">
        <f ca="1">IFERROR(OFFSET('セット情報(宅配便）'!$P$2,MATCH($G84,BカートセットID入力!$C$4:$C$150,0),COLUMN()-COLUMN($T79)),IFERROR(OFFSET('セット情報(業務便）'!$P$2,MATCH($G84,BカートセットID入力!$F$4:$F$150,0),COLUMN()-COLUMN($T79)),IFERROR(OFFSET('セット情報（サンプル）'!$N$2,MATCH($G84,BカートセットID入力!$I$4:$I$150,0),COLUMN()-COLUMN($T79)),IFERROR(OFFSET('セット情報（イレギュラーサンプル）'!$N$2,MATCH($G84,BカートセットID入力!$L$4:$L$150,0),COLUMN()-COLUMN($T79)),""))))</f>
        <v/>
      </c>
      <c r="W84" s="53" t="str">
        <f ca="1">IFERROR(OFFSET('セット情報(宅配便）'!$P$2,MATCH($G84,BカートセットID入力!$C$4:$C$150,0),COLUMN()-COLUMN($T79)),IFERROR(OFFSET('セット情報(業務便）'!$P$2,MATCH($G84,BカートセットID入力!$F$4:$F$150,0),COLUMN()-COLUMN($T79)),IFERROR(OFFSET('セット情報（サンプル）'!$N$2,MATCH($G84,BカートセットID入力!$I$4:$I$150,0),COLUMN()-COLUMN($T79)),IFERROR(OFFSET('セット情報（イレギュラーサンプル）'!$N$2,MATCH($G84,BカートセットID入力!$L$4:$L$150,0),COLUMN()-COLUMN($T79)),""))))</f>
        <v/>
      </c>
      <c r="X84" s="53" t="str">
        <f ca="1">IFERROR(OFFSET('セット情報(宅配便）'!$P$2,MATCH($G84,BカートセットID入力!$C$4:$C$150,0),COLUMN()-COLUMN($T79)),IFERROR(OFFSET('セット情報(業務便）'!$P$2,MATCH($G84,BカートセットID入力!$F$4:$F$150,0),COLUMN()-COLUMN($T79)),IFERROR(OFFSET('セット情報（サンプル）'!$N$2,MATCH($G84,BカートセットID入力!$I$4:$I$150,0),COLUMN()-COLUMN($T79)),IFERROR(OFFSET('セット情報（イレギュラーサンプル）'!$N$2,MATCH($G84,BカートセットID入力!$L$4:$L$150,0),COLUMN()-COLUMN($T79)),""))))</f>
        <v/>
      </c>
      <c r="Y84" s="53" t="str">
        <f ca="1">IFERROR(OFFSET('セット情報(宅配便）'!$P$2,MATCH($G84,BカートセットID入力!$C$4:$C$150,0),COLUMN()-COLUMN($T79)),IFERROR(OFFSET('セット情報(業務便）'!$P$2,MATCH($G84,BカートセットID入力!$F$4:$F$150,0),COLUMN()-COLUMN($T79)),IFERROR(OFFSET('セット情報（サンプル）'!$N$2,MATCH($G84,BカートセットID入力!$I$4:$I$150,0),COLUMN()-COLUMN($T79)),IFERROR(OFFSET('セット情報（イレギュラーサンプル）'!$N$2,MATCH($G84,BカートセットID入力!$L$4:$L$150,0),COLUMN()-COLUMN($T79)),""))))</f>
        <v/>
      </c>
      <c r="Z84" s="53" t="str">
        <f ca="1">IFERROR(OFFSET('セット情報(宅配便）'!$P$2,MATCH($G84,BカートセットID入力!$C$4:$C$150,0),COLUMN()-COLUMN($T79)),IFERROR(OFFSET('セット情報(業務便）'!$P$2,MATCH($G84,BカートセットID入力!$F$4:$F$150,0),COLUMN()-COLUMN($T79)),IFERROR(OFFSET('セット情報（サンプル）'!$N$2,MATCH($G84,BカートセットID入力!$I$4:$I$150,0),COLUMN()-COLUMN($T79)),IFERROR(OFFSET('セット情報（イレギュラーサンプル）'!$N$2,MATCH($G84,BカートセットID入力!$L$4:$L$150,0),COLUMN()-COLUMN($T79)),""))))</f>
        <v/>
      </c>
      <c r="AA84" s="53" t="str">
        <f ca="1">IFERROR(OFFSET('セット情報(宅配便）'!$P$2,MATCH($G84,BカートセットID入力!$C$4:$C$150,0),COLUMN()-COLUMN($T79)),IFERROR(OFFSET('セット情報(業務便）'!$P$2,MATCH($G84,BカートセットID入力!$F$4:$F$150,0),COLUMN()-COLUMN($T79)),IFERROR(OFFSET('セット情報（サンプル）'!$N$2,MATCH($G84,BカートセットID入力!$I$4:$I$150,0),COLUMN()-COLUMN($T79)),IFERROR(OFFSET('セット情報（イレギュラーサンプル）'!$N$2,MATCH($G84,BカートセットID入力!$L$4:$L$150,0),COLUMN()-COLUMN($T79)),""))))</f>
        <v/>
      </c>
      <c r="AB84" s="53" t="str">
        <f ca="1">IFERROR(OFFSET('セット情報(宅配便）'!$P$2,MATCH($G84,BカートセットID入力!$C$4:$C$150,0),COLUMN()-COLUMN($T79)),IFERROR(OFFSET('セット情報(業務便）'!$P$2,MATCH($G84,BカートセットID入力!$F$4:$F$150,0),COLUMN()-COLUMN($T79)),IFERROR(OFFSET('セット情報（サンプル）'!$N$2,MATCH($G84,BカートセットID入力!$I$4:$I$150,0),COLUMN()-COLUMN($T79)),IFERROR(OFFSET('セット情報（イレギュラーサンプル）'!$N$2,MATCH($G84,BカートセットID入力!$L$4:$L$150,0),COLUMN()-COLUMN($T79)),""))))</f>
        <v/>
      </c>
      <c r="AC84" s="53" t="str">
        <f ca="1">IFERROR(OFFSET('セット情報(宅配便）'!$P$2,MATCH($G84,BカートセットID入力!$C$4:$C$150,0),COLUMN()-COLUMN($T79)),IFERROR(OFFSET('セット情報(業務便）'!$P$2,MATCH($G84,BカートセットID入力!$F$4:$F$150,0),COLUMN()-COLUMN($T79)),IFERROR(OFFSET('セット情報（サンプル）'!$N$2,MATCH($G84,BカートセットID入力!$I$4:$I$150,0),COLUMN()-COLUMN($T79)),IFERROR(OFFSET('セット情報（イレギュラーサンプル）'!$N$2,MATCH($G84,BカートセットID入力!$L$4:$L$150,0),COLUMN()-COLUMN($T79)),""))))</f>
        <v/>
      </c>
      <c r="AD84" s="53" t="str">
        <f ca="1">IFERROR(OFFSET('セット情報(宅配便）'!$P$2,MATCH($G84,BカートセットID入力!$C$4:$C$150,0),COLUMN()-COLUMN($T79)),IFERROR(OFFSET('セット情報(業務便）'!$P$2,MATCH($G84,BカートセットID入力!$F$4:$F$150,0),COLUMN()-COLUMN($T79)),IFERROR(OFFSET('セット情報（サンプル）'!$N$2,MATCH($G84,BカートセットID入力!$I$4:$I$150,0),COLUMN()-COLUMN($T79)),IFERROR(OFFSET('セット情報（イレギュラーサンプル）'!$N$2,MATCH($G84,BカートセットID入力!$L$4:$L$150,0),COLUMN()-COLUMN($T79)),""))))</f>
        <v/>
      </c>
      <c r="AE84" s="53" t="str">
        <f ca="1">IFERROR(OFFSET('セット情報(宅配便）'!$P$2,MATCH($G84,BカートセットID入力!$C$4:$C$150,0),COLUMN()-COLUMN($T79)),IFERROR(OFFSET('セット情報(業務便）'!$P$2,MATCH($G84,BカートセットID入力!$F$4:$F$150,0),COLUMN()-COLUMN($T79)),IFERROR(OFFSET('セット情報（サンプル）'!$N$2,MATCH($G84,BカートセットID入力!$I$4:$I$150,0),COLUMN()-COLUMN($T79)),IFERROR(OFFSET('セット情報（イレギュラーサンプル）'!$N$2,MATCH($G84,BカートセットID入力!$L$4:$L$150,0),COLUMN()-COLUMN($T79)),""))))</f>
        <v/>
      </c>
      <c r="AF84" s="53" t="str">
        <f ca="1">IFERROR(OFFSET('セット情報(宅配便）'!$P$2,MATCH($G84,BカートセットID入力!$C$4:$C$150,0),COLUMN()-COLUMN($T79)),IFERROR(OFFSET('セット情報(業務便）'!$P$2,MATCH($G84,BカートセットID入力!$F$4:$F$150,0),COLUMN()-COLUMN($T79)),IFERROR(OFFSET('セット情報（サンプル）'!$N$2,MATCH($G84,BカートセットID入力!$I$4:$I$150,0),COLUMN()-COLUMN($T79)),IFERROR(OFFSET('セット情報（イレギュラーサンプル）'!$N$2,MATCH($G84,BカートセットID入力!$L$4:$L$150,0),COLUMN()-COLUMN($T79)),""))))</f>
        <v/>
      </c>
      <c r="AG84" s="53" t="str">
        <f ca="1">IFERROR(OFFSET('セット情報(宅配便）'!$P$2,MATCH($G84,BカートセットID入力!$C$4:$C$150,0),COLUMN()-COLUMN($T79)),IFERROR(OFFSET('セット情報(業務便）'!$P$2,MATCH($G84,BカートセットID入力!$F$4:$F$150,0),COLUMN()-COLUMN($T79)),IFERROR(OFFSET('セット情報（サンプル）'!$N$2,MATCH($G84,BカートセットID入力!$I$4:$I$150,0),COLUMN()-COLUMN($T79)),IFERROR(OFFSET('セット情報（イレギュラーサンプル）'!$N$2,MATCH($G84,BカートセットID入力!$L$4:$L$150,0),COLUMN()-COLUMN($T79)),""))))</f>
        <v/>
      </c>
      <c r="AH84" s="53" t="str">
        <f ca="1">IFERROR(OFFSET('セット情報(宅配便）'!$P$2,MATCH($G84,BカートセットID入力!$C$4:$C$150,0),COLUMN()-COLUMN($T79)),IFERROR(OFFSET('セット情報(業務便）'!$P$2,MATCH($G84,BカートセットID入力!$F$4:$F$150,0),COLUMN()-COLUMN($T79)),IFERROR(OFFSET('セット情報（サンプル）'!$N$2,MATCH($G84,BカートセットID入力!$I$4:$I$150,0),COLUMN()-COLUMN($T79)),IFERROR(OFFSET('セット情報（イレギュラーサンプル）'!$N$2,MATCH($G84,BカートセットID入力!$L$4:$L$150,0),COLUMN()-COLUMN($T79)),""))))</f>
        <v/>
      </c>
      <c r="AI84" s="53" t="str">
        <f ca="1">IFERROR(OFFSET('セット情報(宅配便）'!$P$2,MATCH($G84,BカートセットID入力!$C$4:$C$150,0),COLUMN()-COLUMN($T79)),IFERROR(OFFSET('セット情報(業務便）'!$P$2,MATCH($G84,BカートセットID入力!$F$4:$F$150,0),COLUMN()-COLUMN($T79)),IFERROR(OFFSET('セット情報（サンプル）'!$N$2,MATCH($G84,BカートセットID入力!$I$4:$I$150,0),COLUMN()-COLUMN($T79)),IFERROR(OFFSET('セット情報（イレギュラーサンプル）'!$N$2,MATCH($G84,BカートセットID入力!$L$4:$L$150,0),COLUMN()-COLUMN($T79)),""))))</f>
        <v/>
      </c>
      <c r="AJ84" s="53" t="str">
        <f ca="1">IFERROR(OFFSET('セット情報(宅配便）'!$P$2,MATCH($G84,BカートセットID入力!$C$4:$C$150,0),COLUMN()-COLUMN($T79)),IFERROR(OFFSET('セット情報(業務便）'!$P$2,MATCH($G84,BカートセットID入力!$F$4:$F$150,0),COLUMN()-COLUMN($T79)),IFERROR(OFFSET('セット情報（サンプル）'!$N$2,MATCH($G84,BカートセットID入力!$I$4:$I$150,0),COLUMN()-COLUMN($T79)),IFERROR(OFFSET('セット情報（イレギュラーサンプル）'!$N$2,MATCH($G84,BカートセットID入力!$L$4:$L$150,0),COLUMN()-COLUMN($T79)),""))))</f>
        <v/>
      </c>
      <c r="AK84" s="53" t="str">
        <f ca="1">IFERROR(OFFSET('セット情報(宅配便）'!$P$2,MATCH($G84,BカートセットID入力!$C$4:$C$150,0),COLUMN()-COLUMN($T79)),IFERROR(OFFSET('セット情報(業務便）'!$P$2,MATCH($G84,BカートセットID入力!$F$4:$F$150,0),COLUMN()-COLUMN($T79)),IFERROR(OFFSET('セット情報（サンプル）'!$N$2,MATCH($G84,BカートセットID入力!$I$4:$I$150,0),COLUMN()-COLUMN($T79)),IFERROR(OFFSET('セット情報（イレギュラーサンプル）'!$N$2,MATCH($G84,BカートセットID入力!$L$4:$L$150,0),COLUMN()-COLUMN($T79)),""))))</f>
        <v/>
      </c>
      <c r="AL84" s="53" t="str">
        <f ca="1">IFERROR(OFFSET('セット情報(宅配便）'!$P$2,MATCH($G84,BカートセットID入力!$C$4:$C$150,0),COLUMN()-COLUMN($T79)),IFERROR(OFFSET('セット情報(業務便）'!$P$2,MATCH($G84,BカートセットID入力!$F$4:$F$150,0),COLUMN()-COLUMN($T79)),IFERROR(OFFSET('セット情報（サンプル）'!$N$2,MATCH($G84,BカートセットID入力!$I$4:$I$150,0),COLUMN()-COLUMN($T79)),IFERROR(OFFSET('セット情報（イレギュラーサンプル）'!$N$2,MATCH($G84,BカートセットID入力!$L$4:$L$150,0),COLUMN()-COLUMN($T79)),""))))</f>
        <v/>
      </c>
      <c r="AM84" s="53" t="str">
        <f ca="1">IFERROR(OFFSET('セット情報(宅配便）'!$P$2,MATCH($G84,BカートセットID入力!$C$4:$C$150,0),COLUMN()-COLUMN($T79)),IFERROR(OFFSET('セット情報(業務便）'!$P$2,MATCH($G84,BカートセットID入力!$F$4:$F$150,0),COLUMN()-COLUMN($T79)),IFERROR(OFFSET('セット情報（サンプル）'!$N$2,MATCH($G84,BカートセットID入力!$I$4:$I$150,0),COLUMN()-COLUMN($T79)),IFERROR(OFFSET('セット情報（イレギュラーサンプル）'!$N$2,MATCH($G84,BカートセットID入力!$L$4:$L$150,0),COLUMN()-COLUMN($T79)),""))))</f>
        <v/>
      </c>
      <c r="AN84" s="53" t="str">
        <f ca="1">IFERROR(OFFSET('セット情報(宅配便）'!$P$2,MATCH($G84,BカートセットID入力!$C$4:$C$150,0),COLUMN()-COLUMN($T79)),IFERROR(OFFSET('セット情報(業務便）'!$P$2,MATCH($G84,BカートセットID入力!$F$4:$F$150,0),COLUMN()-COLUMN($T79)),IFERROR(OFFSET('セット情報（サンプル）'!$N$2,MATCH($G84,BカートセットID入力!$I$4:$I$150,0),COLUMN()-COLUMN($T79)),IFERROR(OFFSET('セット情報（イレギュラーサンプル）'!$N$2,MATCH($G84,BカートセットID入力!$L$4:$L$150,0),COLUMN()-COLUMN($T79)),""))))</f>
        <v/>
      </c>
      <c r="AO84" s="53" t="str">
        <f ca="1">IFERROR(OFFSET('セット情報(宅配便）'!$P$2,MATCH($G84,BカートセットID入力!$C$4:$C$150,0),COLUMN()-COLUMN($T79)),IFERROR(OFFSET('セット情報(業務便）'!$P$2,MATCH($G84,BカートセットID入力!$F$4:$F$150,0),COLUMN()-COLUMN($T79)),IFERROR(OFFSET('セット情報（サンプル）'!$N$2,MATCH($G84,BカートセットID入力!$I$4:$I$150,0),COLUMN()-COLUMN($T79)),IFERROR(OFFSET('セット情報（イレギュラーサンプル）'!$N$2,MATCH($G84,BカートセットID入力!$L$4:$L$150,0),COLUMN()-COLUMN($T79)),""))))</f>
        <v/>
      </c>
      <c r="AP84" s="53" t="str">
        <f ca="1">IFERROR(OFFSET('セット情報(宅配便）'!$P$2,MATCH($G84,BカートセットID入力!$C$4:$C$150,0),COLUMN()-COLUMN($T79)),IFERROR(OFFSET('セット情報(業務便）'!$P$2,MATCH($G84,BカートセットID入力!$F$4:$F$150,0),COLUMN()-COLUMN($T79)),IFERROR(OFFSET('セット情報（サンプル）'!$N$2,MATCH($G84,BカートセットID入力!$I$4:$I$150,0),COLUMN()-COLUMN($T79)),IFERROR(OFFSET('セット情報（イレギュラーサンプル）'!$N$2,MATCH($G84,BカートセットID入力!$L$4:$L$150,0),COLUMN()-COLUMN($T79)),""))))</f>
        <v/>
      </c>
      <c r="AQ84" s="53" t="str">
        <f ca="1">IFERROR(OFFSET('セット情報(宅配便）'!$P$2,MATCH($G84,BカートセットID入力!$C$4:$C$150,0),COLUMN()-COLUMN($T79)),IFERROR(OFFSET('セット情報(業務便）'!$P$2,MATCH($G84,BカートセットID入力!$F$4:$F$150,0),COLUMN()-COLUMN($T79)),IFERROR(OFFSET('セット情報（サンプル）'!$N$2,MATCH($G84,BカートセットID入力!$I$4:$I$150,0),COLUMN()-COLUMN($T79)),IFERROR(OFFSET('セット情報（イレギュラーサンプル）'!$N$2,MATCH($G84,BカートセットID入力!$L$4:$L$150,0),COLUMN()-COLUMN($T79)),""))))</f>
        <v/>
      </c>
      <c r="AR84" s="53" t="str">
        <f ca="1">IFERROR(OFFSET('セット情報(宅配便）'!$P$2,MATCH($G84,BカートセットID入力!$C$4:$C$150,0),COLUMN()-COLUMN($T79)),IFERROR(OFFSET('セット情報(業務便）'!$P$2,MATCH($G84,BカートセットID入力!$F$4:$F$150,0),COLUMN()-COLUMN($T79)),IFERROR(OFFSET('セット情報（サンプル）'!$N$2,MATCH($G84,BカートセットID入力!$I$4:$I$150,0),COLUMN()-COLUMN($T79)),IFERROR(OFFSET('セット情報（イレギュラーサンプル）'!$N$2,MATCH($G84,BカートセットID入力!$L$4:$L$150,0),COLUMN()-COLUMN($T79)),""))))</f>
        <v/>
      </c>
      <c r="AS84" s="53" t="str">
        <f ca="1">IFERROR(OFFSET('セット情報(宅配便）'!$P$2,MATCH($G84,BカートセットID入力!$C$4:$C$150,0),COLUMN()-COLUMN($T79)),IFERROR(OFFSET('セット情報(業務便）'!$P$2,MATCH($G84,BカートセットID入力!$F$4:$F$150,0),COLUMN()-COLUMN($T79)),IFERROR(OFFSET('セット情報（サンプル）'!$N$2,MATCH($G84,BカートセットID入力!$I$4:$I$150,0),COLUMN()-COLUMN($T79)),IFERROR(OFFSET('セット情報（イレギュラーサンプル）'!$N$2,MATCH($G84,BカートセットID入力!$L$4:$L$150,0),COLUMN()-COLUMN($T79)),""))))</f>
        <v/>
      </c>
    </row>
    <row r="85" spans="1:45">
      <c r="A85" s="53" t="str">
        <f>IF(ISBLANK(現行セット情報CSV!A85),"",現行セット情報CSV!A85)</f>
        <v/>
      </c>
      <c r="B85" s="53" t="str">
        <f>IF(ISBLANK(現行セット情報CSV!B85),"",現行セット情報CSV!B85)</f>
        <v/>
      </c>
      <c r="C85" s="53" t="str">
        <f>IF(ISBLANK(現行セット情報CSV!C85),"",現行セット情報CSV!C85)</f>
        <v/>
      </c>
      <c r="D85" s="53" t="str">
        <f>IF(ISBLANK(現行セット情報CSV!D85),"",現行セット情報CSV!D85)</f>
        <v/>
      </c>
      <c r="E85" s="53" t="str">
        <f>IF(ISBLANK(現行セット情報CSV!E85),"",現行セット情報CSV!E85)</f>
        <v/>
      </c>
      <c r="F85" s="53" t="str">
        <f>IF(ISBLANK(現行セット情報CSV!F85),"",現行セット情報CSV!F85)</f>
        <v/>
      </c>
      <c r="G85" s="53" t="str">
        <f>IF(ISBLANK(現行セット情報CSV!G85),"",現行セット情報CSV!G85)</f>
        <v/>
      </c>
      <c r="H85" s="53" t="str">
        <f>IF(ISBLANK(現行セット情報CSV!H85),"",現行セット情報CSV!H85)</f>
        <v/>
      </c>
      <c r="I85" s="53" t="str">
        <f>IF(ISBLANK(現行セット情報CSV!I85),"",現行セット情報CSV!I85)</f>
        <v/>
      </c>
      <c r="J85" s="53" t="str">
        <f>IF(ISBLANK(現行セット情報CSV!J85),"",現行セット情報CSV!J85)</f>
        <v/>
      </c>
      <c r="K85" s="53" t="str">
        <f>IF(ISBLANK(現行セット情報CSV!K85),"",現行セット情報CSV!K85)</f>
        <v/>
      </c>
      <c r="L85" s="53" t="str">
        <f>IF(ISBLANK(現行セット情報CSV!L85),"",現行セット情報CSV!L85)</f>
        <v/>
      </c>
      <c r="M85" s="53" t="str">
        <f>IF(ISBLANK(現行セット情報CSV!M85),"",現行セット情報CSV!M85)</f>
        <v/>
      </c>
      <c r="N85" s="53" t="str">
        <f>IF(ISBLANK(現行セット情報CSV!N85),"",現行セット情報CSV!N85)</f>
        <v/>
      </c>
      <c r="O85" s="53" t="str">
        <f>IF(ISBLANK(現行セット情報CSV!O85),"",現行セット情報CSV!O85)</f>
        <v/>
      </c>
      <c r="P85" s="53" t="str">
        <f>IF(ISBLANK(現行セット情報CSV!P85),"",現行セット情報CSV!P85)</f>
        <v/>
      </c>
      <c r="Q85" s="53" t="str">
        <f>IF(ISBLANK(現行セット情報CSV!Q85),"",現行セット情報CSV!Q85)</f>
        <v/>
      </c>
      <c r="R85" s="53" t="str">
        <f>IF(ISBLANK(現行セット情報CSV!R85),"",現行セット情報CSV!R85)</f>
        <v/>
      </c>
      <c r="S85" s="53" t="str">
        <f>IF(ISBLANK(現行セット情報CSV!S85),"",現行セット情報CSV!S85)</f>
        <v/>
      </c>
      <c r="T85" s="53" t="str">
        <f ca="1">IFERROR(OFFSET('セット情報(宅配便）'!$P$2,MATCH($G85,BカートセットID入力!$C$4:$C$150,0),COLUMN()-COLUMN($T80)),IFERROR(OFFSET('セット情報(業務便）'!$P$2,MATCH($G85,BカートセットID入力!$F$4:$F$150,0),COLUMN()-COLUMN($T80)),IFERROR(OFFSET('セット情報（サンプル）'!$N$2,MATCH($G85,BカートセットID入力!$I$4:$I$150,0),COLUMN()-COLUMN($T80)),IFERROR(OFFSET('セット情報（イレギュラーサンプル）'!$N$2,MATCH($G85,BカートセットID入力!$L$4:$L$150,0),COLUMN()-COLUMN($T80)),""))))</f>
        <v/>
      </c>
      <c r="U85" s="53" t="str">
        <f ca="1">IFERROR(OFFSET('セット情報(宅配便）'!$P$2,MATCH($G85,BカートセットID入力!$C$4:$C$150,0),COLUMN()-COLUMN($T80)),IFERROR(OFFSET('セット情報(業務便）'!$P$2,MATCH($G85,BカートセットID入力!$F$4:$F$150,0),COLUMN()-COLUMN($T80)),IFERROR(OFFSET('セット情報（サンプル）'!$N$2,MATCH($G85,BカートセットID入力!$I$4:$I$150,0),COLUMN()-COLUMN($T80)),IFERROR(OFFSET('セット情報（イレギュラーサンプル）'!$N$2,MATCH($G85,BカートセットID入力!$L$4:$L$150,0),COLUMN()-COLUMN($T80)),""))))</f>
        <v/>
      </c>
      <c r="V85" s="53" t="str">
        <f ca="1">IFERROR(OFFSET('セット情報(宅配便）'!$P$2,MATCH($G85,BカートセットID入力!$C$4:$C$150,0),COLUMN()-COLUMN($T80)),IFERROR(OFFSET('セット情報(業務便）'!$P$2,MATCH($G85,BカートセットID入力!$F$4:$F$150,0),COLUMN()-COLUMN($T80)),IFERROR(OFFSET('セット情報（サンプル）'!$N$2,MATCH($G85,BカートセットID入力!$I$4:$I$150,0),COLUMN()-COLUMN($T80)),IFERROR(OFFSET('セット情報（イレギュラーサンプル）'!$N$2,MATCH($G85,BカートセットID入力!$L$4:$L$150,0),COLUMN()-COLUMN($T80)),""))))</f>
        <v/>
      </c>
      <c r="W85" s="53" t="str">
        <f ca="1">IFERROR(OFFSET('セット情報(宅配便）'!$P$2,MATCH($G85,BカートセットID入力!$C$4:$C$150,0),COLUMN()-COLUMN($T80)),IFERROR(OFFSET('セット情報(業務便）'!$P$2,MATCH($G85,BカートセットID入力!$F$4:$F$150,0),COLUMN()-COLUMN($T80)),IFERROR(OFFSET('セット情報（サンプル）'!$N$2,MATCH($G85,BカートセットID入力!$I$4:$I$150,0),COLUMN()-COLUMN($T80)),IFERROR(OFFSET('セット情報（イレギュラーサンプル）'!$N$2,MATCH($G85,BカートセットID入力!$L$4:$L$150,0),COLUMN()-COLUMN($T80)),""))))</f>
        <v/>
      </c>
      <c r="X85" s="53" t="str">
        <f ca="1">IFERROR(OFFSET('セット情報(宅配便）'!$P$2,MATCH($G85,BカートセットID入力!$C$4:$C$150,0),COLUMN()-COLUMN($T80)),IFERROR(OFFSET('セット情報(業務便）'!$P$2,MATCH($G85,BカートセットID入力!$F$4:$F$150,0),COLUMN()-COLUMN($T80)),IFERROR(OFFSET('セット情報（サンプル）'!$N$2,MATCH($G85,BカートセットID入力!$I$4:$I$150,0),COLUMN()-COLUMN($T80)),IFERROR(OFFSET('セット情報（イレギュラーサンプル）'!$N$2,MATCH($G85,BカートセットID入力!$L$4:$L$150,0),COLUMN()-COLUMN($T80)),""))))</f>
        <v/>
      </c>
      <c r="Y85" s="53" t="str">
        <f ca="1">IFERROR(OFFSET('セット情報(宅配便）'!$P$2,MATCH($G85,BカートセットID入力!$C$4:$C$150,0),COLUMN()-COLUMN($T80)),IFERROR(OFFSET('セット情報(業務便）'!$P$2,MATCH($G85,BカートセットID入力!$F$4:$F$150,0),COLUMN()-COLUMN($T80)),IFERROR(OFFSET('セット情報（サンプル）'!$N$2,MATCH($G85,BカートセットID入力!$I$4:$I$150,0),COLUMN()-COLUMN($T80)),IFERROR(OFFSET('セット情報（イレギュラーサンプル）'!$N$2,MATCH($G85,BカートセットID入力!$L$4:$L$150,0),COLUMN()-COLUMN($T80)),""))))</f>
        <v/>
      </c>
      <c r="Z85" s="53" t="str">
        <f ca="1">IFERROR(OFFSET('セット情報(宅配便）'!$P$2,MATCH($G85,BカートセットID入力!$C$4:$C$150,0),COLUMN()-COLUMN($T80)),IFERROR(OFFSET('セット情報(業務便）'!$P$2,MATCH($G85,BカートセットID入力!$F$4:$F$150,0),COLUMN()-COLUMN($T80)),IFERROR(OFFSET('セット情報（サンプル）'!$N$2,MATCH($G85,BカートセットID入力!$I$4:$I$150,0),COLUMN()-COLUMN($T80)),IFERROR(OFFSET('セット情報（イレギュラーサンプル）'!$N$2,MATCH($G85,BカートセットID入力!$L$4:$L$150,0),COLUMN()-COLUMN($T80)),""))))</f>
        <v/>
      </c>
      <c r="AA85" s="53" t="str">
        <f ca="1">IFERROR(OFFSET('セット情報(宅配便）'!$P$2,MATCH($G85,BカートセットID入力!$C$4:$C$150,0),COLUMN()-COLUMN($T80)),IFERROR(OFFSET('セット情報(業務便）'!$P$2,MATCH($G85,BカートセットID入力!$F$4:$F$150,0),COLUMN()-COLUMN($T80)),IFERROR(OFFSET('セット情報（サンプル）'!$N$2,MATCH($G85,BカートセットID入力!$I$4:$I$150,0),COLUMN()-COLUMN($T80)),IFERROR(OFFSET('セット情報（イレギュラーサンプル）'!$N$2,MATCH($G85,BカートセットID入力!$L$4:$L$150,0),COLUMN()-COLUMN($T80)),""))))</f>
        <v/>
      </c>
      <c r="AB85" s="53" t="str">
        <f ca="1">IFERROR(OFFSET('セット情報(宅配便）'!$P$2,MATCH($G85,BカートセットID入力!$C$4:$C$150,0),COLUMN()-COLUMN($T80)),IFERROR(OFFSET('セット情報(業務便）'!$P$2,MATCH($G85,BカートセットID入力!$F$4:$F$150,0),COLUMN()-COLUMN($T80)),IFERROR(OFFSET('セット情報（サンプル）'!$N$2,MATCH($G85,BカートセットID入力!$I$4:$I$150,0),COLUMN()-COLUMN($T80)),IFERROR(OFFSET('セット情報（イレギュラーサンプル）'!$N$2,MATCH($G85,BカートセットID入力!$L$4:$L$150,0),COLUMN()-COLUMN($T80)),""))))</f>
        <v/>
      </c>
      <c r="AC85" s="53" t="str">
        <f ca="1">IFERROR(OFFSET('セット情報(宅配便）'!$P$2,MATCH($G85,BカートセットID入力!$C$4:$C$150,0),COLUMN()-COLUMN($T80)),IFERROR(OFFSET('セット情報(業務便）'!$P$2,MATCH($G85,BカートセットID入力!$F$4:$F$150,0),COLUMN()-COLUMN($T80)),IFERROR(OFFSET('セット情報（サンプル）'!$N$2,MATCH($G85,BカートセットID入力!$I$4:$I$150,0),COLUMN()-COLUMN($T80)),IFERROR(OFFSET('セット情報（イレギュラーサンプル）'!$N$2,MATCH($G85,BカートセットID入力!$L$4:$L$150,0),COLUMN()-COLUMN($T80)),""))))</f>
        <v/>
      </c>
      <c r="AD85" s="53" t="str">
        <f ca="1">IFERROR(OFFSET('セット情報(宅配便）'!$P$2,MATCH($G85,BカートセットID入力!$C$4:$C$150,0),COLUMN()-COLUMN($T80)),IFERROR(OFFSET('セット情報(業務便）'!$P$2,MATCH($G85,BカートセットID入力!$F$4:$F$150,0),COLUMN()-COLUMN($T80)),IFERROR(OFFSET('セット情報（サンプル）'!$N$2,MATCH($G85,BカートセットID入力!$I$4:$I$150,0),COLUMN()-COLUMN($T80)),IFERROR(OFFSET('セット情報（イレギュラーサンプル）'!$N$2,MATCH($G85,BカートセットID入力!$L$4:$L$150,0),COLUMN()-COLUMN($T80)),""))))</f>
        <v/>
      </c>
      <c r="AE85" s="53" t="str">
        <f ca="1">IFERROR(OFFSET('セット情報(宅配便）'!$P$2,MATCH($G85,BカートセットID入力!$C$4:$C$150,0),COLUMN()-COLUMN($T80)),IFERROR(OFFSET('セット情報(業務便）'!$P$2,MATCH($G85,BカートセットID入力!$F$4:$F$150,0),COLUMN()-COLUMN($T80)),IFERROR(OFFSET('セット情報（サンプル）'!$N$2,MATCH($G85,BカートセットID入力!$I$4:$I$150,0),COLUMN()-COLUMN($T80)),IFERROR(OFFSET('セット情報（イレギュラーサンプル）'!$N$2,MATCH($G85,BカートセットID入力!$L$4:$L$150,0),COLUMN()-COLUMN($T80)),""))))</f>
        <v/>
      </c>
      <c r="AF85" s="53" t="str">
        <f ca="1">IFERROR(OFFSET('セット情報(宅配便）'!$P$2,MATCH($G85,BカートセットID入力!$C$4:$C$150,0),COLUMN()-COLUMN($T80)),IFERROR(OFFSET('セット情報(業務便）'!$P$2,MATCH($G85,BカートセットID入力!$F$4:$F$150,0),COLUMN()-COLUMN($T80)),IFERROR(OFFSET('セット情報（サンプル）'!$N$2,MATCH($G85,BカートセットID入力!$I$4:$I$150,0),COLUMN()-COLUMN($T80)),IFERROR(OFFSET('セット情報（イレギュラーサンプル）'!$N$2,MATCH($G85,BカートセットID入力!$L$4:$L$150,0),COLUMN()-COLUMN($T80)),""))))</f>
        <v/>
      </c>
      <c r="AG85" s="53" t="str">
        <f ca="1">IFERROR(OFFSET('セット情報(宅配便）'!$P$2,MATCH($G85,BカートセットID入力!$C$4:$C$150,0),COLUMN()-COLUMN($T80)),IFERROR(OFFSET('セット情報(業務便）'!$P$2,MATCH($G85,BカートセットID入力!$F$4:$F$150,0),COLUMN()-COLUMN($T80)),IFERROR(OFFSET('セット情報（サンプル）'!$N$2,MATCH($G85,BカートセットID入力!$I$4:$I$150,0),COLUMN()-COLUMN($T80)),IFERROR(OFFSET('セット情報（イレギュラーサンプル）'!$N$2,MATCH($G85,BカートセットID入力!$L$4:$L$150,0),COLUMN()-COLUMN($T80)),""))))</f>
        <v/>
      </c>
      <c r="AH85" s="53" t="str">
        <f ca="1">IFERROR(OFFSET('セット情報(宅配便）'!$P$2,MATCH($G85,BカートセットID入力!$C$4:$C$150,0),COLUMN()-COLUMN($T80)),IFERROR(OFFSET('セット情報(業務便）'!$P$2,MATCH($G85,BカートセットID入力!$F$4:$F$150,0),COLUMN()-COLUMN($T80)),IFERROR(OFFSET('セット情報（サンプル）'!$N$2,MATCH($G85,BカートセットID入力!$I$4:$I$150,0),COLUMN()-COLUMN($T80)),IFERROR(OFFSET('セット情報（イレギュラーサンプル）'!$N$2,MATCH($G85,BカートセットID入力!$L$4:$L$150,0),COLUMN()-COLUMN($T80)),""))))</f>
        <v/>
      </c>
      <c r="AI85" s="53" t="str">
        <f ca="1">IFERROR(OFFSET('セット情報(宅配便）'!$P$2,MATCH($G85,BカートセットID入力!$C$4:$C$150,0),COLUMN()-COLUMN($T80)),IFERROR(OFFSET('セット情報(業務便）'!$P$2,MATCH($G85,BカートセットID入力!$F$4:$F$150,0),COLUMN()-COLUMN($T80)),IFERROR(OFFSET('セット情報（サンプル）'!$N$2,MATCH($G85,BカートセットID入力!$I$4:$I$150,0),COLUMN()-COLUMN($T80)),IFERROR(OFFSET('セット情報（イレギュラーサンプル）'!$N$2,MATCH($G85,BカートセットID入力!$L$4:$L$150,0),COLUMN()-COLUMN($T80)),""))))</f>
        <v/>
      </c>
      <c r="AJ85" s="53" t="str">
        <f ca="1">IFERROR(OFFSET('セット情報(宅配便）'!$P$2,MATCH($G85,BカートセットID入力!$C$4:$C$150,0),COLUMN()-COLUMN($T80)),IFERROR(OFFSET('セット情報(業務便）'!$P$2,MATCH($G85,BカートセットID入力!$F$4:$F$150,0),COLUMN()-COLUMN($T80)),IFERROR(OFFSET('セット情報（サンプル）'!$N$2,MATCH($G85,BカートセットID入力!$I$4:$I$150,0),COLUMN()-COLUMN($T80)),IFERROR(OFFSET('セット情報（イレギュラーサンプル）'!$N$2,MATCH($G85,BカートセットID入力!$L$4:$L$150,0),COLUMN()-COLUMN($T80)),""))))</f>
        <v/>
      </c>
      <c r="AK85" s="53" t="str">
        <f ca="1">IFERROR(OFFSET('セット情報(宅配便）'!$P$2,MATCH($G85,BカートセットID入力!$C$4:$C$150,0),COLUMN()-COLUMN($T80)),IFERROR(OFFSET('セット情報(業務便）'!$P$2,MATCH($G85,BカートセットID入力!$F$4:$F$150,0),COLUMN()-COLUMN($T80)),IFERROR(OFFSET('セット情報（サンプル）'!$N$2,MATCH($G85,BカートセットID入力!$I$4:$I$150,0),COLUMN()-COLUMN($T80)),IFERROR(OFFSET('セット情報（イレギュラーサンプル）'!$N$2,MATCH($G85,BカートセットID入力!$L$4:$L$150,0),COLUMN()-COLUMN($T80)),""))))</f>
        <v/>
      </c>
      <c r="AL85" s="53" t="str">
        <f ca="1">IFERROR(OFFSET('セット情報(宅配便）'!$P$2,MATCH($G85,BカートセットID入力!$C$4:$C$150,0),COLUMN()-COLUMN($T80)),IFERROR(OFFSET('セット情報(業務便）'!$P$2,MATCH($G85,BカートセットID入力!$F$4:$F$150,0),COLUMN()-COLUMN($T80)),IFERROR(OFFSET('セット情報（サンプル）'!$N$2,MATCH($G85,BカートセットID入力!$I$4:$I$150,0),COLUMN()-COLUMN($T80)),IFERROR(OFFSET('セット情報（イレギュラーサンプル）'!$N$2,MATCH($G85,BカートセットID入力!$L$4:$L$150,0),COLUMN()-COLUMN($T80)),""))))</f>
        <v/>
      </c>
      <c r="AM85" s="53" t="str">
        <f ca="1">IFERROR(OFFSET('セット情報(宅配便）'!$P$2,MATCH($G85,BカートセットID入力!$C$4:$C$150,0),COLUMN()-COLUMN($T80)),IFERROR(OFFSET('セット情報(業務便）'!$P$2,MATCH($G85,BカートセットID入力!$F$4:$F$150,0),COLUMN()-COLUMN($T80)),IFERROR(OFFSET('セット情報（サンプル）'!$N$2,MATCH($G85,BカートセットID入力!$I$4:$I$150,0),COLUMN()-COLUMN($T80)),IFERROR(OFFSET('セット情報（イレギュラーサンプル）'!$N$2,MATCH($G85,BカートセットID入力!$L$4:$L$150,0),COLUMN()-COLUMN($T80)),""))))</f>
        <v/>
      </c>
      <c r="AN85" s="53" t="str">
        <f ca="1">IFERROR(OFFSET('セット情報(宅配便）'!$P$2,MATCH($G85,BカートセットID入力!$C$4:$C$150,0),COLUMN()-COLUMN($T80)),IFERROR(OFFSET('セット情報(業務便）'!$P$2,MATCH($G85,BカートセットID入力!$F$4:$F$150,0),COLUMN()-COLUMN($T80)),IFERROR(OFFSET('セット情報（サンプル）'!$N$2,MATCH($G85,BカートセットID入力!$I$4:$I$150,0),COLUMN()-COLUMN($T80)),IFERROR(OFFSET('セット情報（イレギュラーサンプル）'!$N$2,MATCH($G85,BカートセットID入力!$L$4:$L$150,0),COLUMN()-COLUMN($T80)),""))))</f>
        <v/>
      </c>
      <c r="AO85" s="53" t="str">
        <f ca="1">IFERROR(OFFSET('セット情報(宅配便）'!$P$2,MATCH($G85,BカートセットID入力!$C$4:$C$150,0),COLUMN()-COLUMN($T80)),IFERROR(OFFSET('セット情報(業務便）'!$P$2,MATCH($G85,BカートセットID入力!$F$4:$F$150,0),COLUMN()-COLUMN($T80)),IFERROR(OFFSET('セット情報（サンプル）'!$N$2,MATCH($G85,BカートセットID入力!$I$4:$I$150,0),COLUMN()-COLUMN($T80)),IFERROR(OFFSET('セット情報（イレギュラーサンプル）'!$N$2,MATCH($G85,BカートセットID入力!$L$4:$L$150,0),COLUMN()-COLUMN($T80)),""))))</f>
        <v/>
      </c>
      <c r="AP85" s="53" t="str">
        <f ca="1">IFERROR(OFFSET('セット情報(宅配便）'!$P$2,MATCH($G85,BカートセットID入力!$C$4:$C$150,0),COLUMN()-COLUMN($T80)),IFERROR(OFFSET('セット情報(業務便）'!$P$2,MATCH($G85,BカートセットID入力!$F$4:$F$150,0),COLUMN()-COLUMN($T80)),IFERROR(OFFSET('セット情報（サンプル）'!$N$2,MATCH($G85,BカートセットID入力!$I$4:$I$150,0),COLUMN()-COLUMN($T80)),IFERROR(OFFSET('セット情報（イレギュラーサンプル）'!$N$2,MATCH($G85,BカートセットID入力!$L$4:$L$150,0),COLUMN()-COLUMN($T80)),""))))</f>
        <v/>
      </c>
      <c r="AQ85" s="53" t="str">
        <f ca="1">IFERROR(OFFSET('セット情報(宅配便）'!$P$2,MATCH($G85,BカートセットID入力!$C$4:$C$150,0),COLUMN()-COLUMN($T80)),IFERROR(OFFSET('セット情報(業務便）'!$P$2,MATCH($G85,BカートセットID入力!$F$4:$F$150,0),COLUMN()-COLUMN($T80)),IFERROR(OFFSET('セット情報（サンプル）'!$N$2,MATCH($G85,BカートセットID入力!$I$4:$I$150,0),COLUMN()-COLUMN($T80)),IFERROR(OFFSET('セット情報（イレギュラーサンプル）'!$N$2,MATCH($G85,BカートセットID入力!$L$4:$L$150,0),COLUMN()-COLUMN($T80)),""))))</f>
        <v/>
      </c>
      <c r="AR85" s="53" t="str">
        <f ca="1">IFERROR(OFFSET('セット情報(宅配便）'!$P$2,MATCH($G85,BカートセットID入力!$C$4:$C$150,0),COLUMN()-COLUMN($T80)),IFERROR(OFFSET('セット情報(業務便）'!$P$2,MATCH($G85,BカートセットID入力!$F$4:$F$150,0),COLUMN()-COLUMN($T80)),IFERROR(OFFSET('セット情報（サンプル）'!$N$2,MATCH($G85,BカートセットID入力!$I$4:$I$150,0),COLUMN()-COLUMN($T80)),IFERROR(OFFSET('セット情報（イレギュラーサンプル）'!$N$2,MATCH($G85,BカートセットID入力!$L$4:$L$150,0),COLUMN()-COLUMN($T80)),""))))</f>
        <v/>
      </c>
      <c r="AS85" s="53" t="str">
        <f ca="1">IFERROR(OFFSET('セット情報(宅配便）'!$P$2,MATCH($G85,BカートセットID入力!$C$4:$C$150,0),COLUMN()-COLUMN($T80)),IFERROR(OFFSET('セット情報(業務便）'!$P$2,MATCH($G85,BカートセットID入力!$F$4:$F$150,0),COLUMN()-COLUMN($T80)),IFERROR(OFFSET('セット情報（サンプル）'!$N$2,MATCH($G85,BカートセットID入力!$I$4:$I$150,0),COLUMN()-COLUMN($T80)),IFERROR(OFFSET('セット情報（イレギュラーサンプル）'!$N$2,MATCH($G85,BカートセットID入力!$L$4:$L$150,0),COLUMN()-COLUMN($T80)),""))))</f>
        <v/>
      </c>
    </row>
    <row r="86" spans="1:45">
      <c r="A86" s="53" t="str">
        <f>IF(ISBLANK(現行セット情報CSV!A86),"",現行セット情報CSV!A86)</f>
        <v/>
      </c>
      <c r="B86" s="53" t="str">
        <f>IF(ISBLANK(現行セット情報CSV!B86),"",現行セット情報CSV!B86)</f>
        <v/>
      </c>
      <c r="C86" s="53" t="str">
        <f>IF(ISBLANK(現行セット情報CSV!C86),"",現行セット情報CSV!C86)</f>
        <v/>
      </c>
      <c r="D86" s="53" t="str">
        <f>IF(ISBLANK(現行セット情報CSV!D86),"",現行セット情報CSV!D86)</f>
        <v/>
      </c>
      <c r="E86" s="53" t="str">
        <f>IF(ISBLANK(現行セット情報CSV!E86),"",現行セット情報CSV!E86)</f>
        <v/>
      </c>
      <c r="F86" s="53" t="str">
        <f>IF(ISBLANK(現行セット情報CSV!F86),"",現行セット情報CSV!F86)</f>
        <v/>
      </c>
      <c r="G86" s="53" t="str">
        <f>IF(ISBLANK(現行セット情報CSV!G86),"",現行セット情報CSV!G86)</f>
        <v/>
      </c>
      <c r="H86" s="53" t="str">
        <f>IF(ISBLANK(現行セット情報CSV!H86),"",現行セット情報CSV!H86)</f>
        <v/>
      </c>
      <c r="I86" s="53" t="str">
        <f>IF(ISBLANK(現行セット情報CSV!I86),"",現行セット情報CSV!I86)</f>
        <v/>
      </c>
      <c r="J86" s="53" t="str">
        <f>IF(ISBLANK(現行セット情報CSV!J86),"",現行セット情報CSV!J86)</f>
        <v/>
      </c>
      <c r="K86" s="53" t="str">
        <f>IF(ISBLANK(現行セット情報CSV!K86),"",現行セット情報CSV!K86)</f>
        <v/>
      </c>
      <c r="L86" s="53" t="str">
        <f>IF(ISBLANK(現行セット情報CSV!L86),"",現行セット情報CSV!L86)</f>
        <v/>
      </c>
      <c r="M86" s="53" t="str">
        <f>IF(ISBLANK(現行セット情報CSV!M86),"",現行セット情報CSV!M86)</f>
        <v/>
      </c>
      <c r="N86" s="53" t="str">
        <f>IF(ISBLANK(現行セット情報CSV!N86),"",現行セット情報CSV!N86)</f>
        <v/>
      </c>
      <c r="O86" s="53" t="str">
        <f>IF(ISBLANK(現行セット情報CSV!O86),"",現行セット情報CSV!O86)</f>
        <v/>
      </c>
      <c r="P86" s="53" t="str">
        <f>IF(ISBLANK(現行セット情報CSV!P86),"",現行セット情報CSV!P86)</f>
        <v/>
      </c>
      <c r="Q86" s="53" t="str">
        <f>IF(ISBLANK(現行セット情報CSV!Q86),"",現行セット情報CSV!Q86)</f>
        <v/>
      </c>
      <c r="R86" s="53" t="str">
        <f>IF(ISBLANK(現行セット情報CSV!R86),"",現行セット情報CSV!R86)</f>
        <v/>
      </c>
      <c r="S86" s="53" t="str">
        <f>IF(ISBLANK(現行セット情報CSV!S86),"",現行セット情報CSV!S86)</f>
        <v/>
      </c>
      <c r="T86" s="53" t="str">
        <f ca="1">IFERROR(OFFSET('セット情報(宅配便）'!$P$2,MATCH($G86,BカートセットID入力!$C$4:$C$150,0),COLUMN()-COLUMN($T81)),IFERROR(OFFSET('セット情報(業務便）'!$P$2,MATCH($G86,BカートセットID入力!$F$4:$F$150,0),COLUMN()-COLUMN($T81)),IFERROR(OFFSET('セット情報（サンプル）'!$N$2,MATCH($G86,BカートセットID入力!$I$4:$I$150,0),COLUMN()-COLUMN($T81)),IFERROR(OFFSET('セット情報（イレギュラーサンプル）'!$N$2,MATCH($G86,BカートセットID入力!$L$4:$L$150,0),COLUMN()-COLUMN($T81)),""))))</f>
        <v/>
      </c>
      <c r="U86" s="53" t="str">
        <f ca="1">IFERROR(OFFSET('セット情報(宅配便）'!$P$2,MATCH($G86,BカートセットID入力!$C$4:$C$150,0),COLUMN()-COLUMN($T81)),IFERROR(OFFSET('セット情報(業務便）'!$P$2,MATCH($G86,BカートセットID入力!$F$4:$F$150,0),COLUMN()-COLUMN($T81)),IFERROR(OFFSET('セット情報（サンプル）'!$N$2,MATCH($G86,BカートセットID入力!$I$4:$I$150,0),COLUMN()-COLUMN($T81)),IFERROR(OFFSET('セット情報（イレギュラーサンプル）'!$N$2,MATCH($G86,BカートセットID入力!$L$4:$L$150,0),COLUMN()-COLUMN($T81)),""))))</f>
        <v/>
      </c>
      <c r="V86" s="53" t="str">
        <f ca="1">IFERROR(OFFSET('セット情報(宅配便）'!$P$2,MATCH($G86,BカートセットID入力!$C$4:$C$150,0),COLUMN()-COLUMN($T81)),IFERROR(OFFSET('セット情報(業務便）'!$P$2,MATCH($G86,BカートセットID入力!$F$4:$F$150,0),COLUMN()-COLUMN($T81)),IFERROR(OFFSET('セット情報（サンプル）'!$N$2,MATCH($G86,BカートセットID入力!$I$4:$I$150,0),COLUMN()-COLUMN($T81)),IFERROR(OFFSET('セット情報（イレギュラーサンプル）'!$N$2,MATCH($G86,BカートセットID入力!$L$4:$L$150,0),COLUMN()-COLUMN($T81)),""))))</f>
        <v/>
      </c>
      <c r="W86" s="53" t="str">
        <f ca="1">IFERROR(OFFSET('セット情報(宅配便）'!$P$2,MATCH($G86,BカートセットID入力!$C$4:$C$150,0),COLUMN()-COLUMN($T81)),IFERROR(OFFSET('セット情報(業務便）'!$P$2,MATCH($G86,BカートセットID入力!$F$4:$F$150,0),COLUMN()-COLUMN($T81)),IFERROR(OFFSET('セット情報（サンプル）'!$N$2,MATCH($G86,BカートセットID入力!$I$4:$I$150,0),COLUMN()-COLUMN($T81)),IFERROR(OFFSET('セット情報（イレギュラーサンプル）'!$N$2,MATCH($G86,BカートセットID入力!$L$4:$L$150,0),COLUMN()-COLUMN($T81)),""))))</f>
        <v/>
      </c>
      <c r="X86" s="53" t="str">
        <f ca="1">IFERROR(OFFSET('セット情報(宅配便）'!$P$2,MATCH($G86,BカートセットID入力!$C$4:$C$150,0),COLUMN()-COLUMN($T81)),IFERROR(OFFSET('セット情報(業務便）'!$P$2,MATCH($G86,BカートセットID入力!$F$4:$F$150,0),COLUMN()-COLUMN($T81)),IFERROR(OFFSET('セット情報（サンプル）'!$N$2,MATCH($G86,BカートセットID入力!$I$4:$I$150,0),COLUMN()-COLUMN($T81)),IFERROR(OFFSET('セット情報（イレギュラーサンプル）'!$N$2,MATCH($G86,BカートセットID入力!$L$4:$L$150,0),COLUMN()-COLUMN($T81)),""))))</f>
        <v/>
      </c>
      <c r="Y86" s="53" t="str">
        <f ca="1">IFERROR(OFFSET('セット情報(宅配便）'!$P$2,MATCH($G86,BカートセットID入力!$C$4:$C$150,0),COLUMN()-COLUMN($T81)),IFERROR(OFFSET('セット情報(業務便）'!$P$2,MATCH($G86,BカートセットID入力!$F$4:$F$150,0),COLUMN()-COLUMN($T81)),IFERROR(OFFSET('セット情報（サンプル）'!$N$2,MATCH($G86,BカートセットID入力!$I$4:$I$150,0),COLUMN()-COLUMN($T81)),IFERROR(OFFSET('セット情報（イレギュラーサンプル）'!$N$2,MATCH($G86,BカートセットID入力!$L$4:$L$150,0),COLUMN()-COLUMN($T81)),""))))</f>
        <v/>
      </c>
      <c r="Z86" s="53" t="str">
        <f ca="1">IFERROR(OFFSET('セット情報(宅配便）'!$P$2,MATCH($G86,BカートセットID入力!$C$4:$C$150,0),COLUMN()-COLUMN($T81)),IFERROR(OFFSET('セット情報(業務便）'!$P$2,MATCH($G86,BカートセットID入力!$F$4:$F$150,0),COLUMN()-COLUMN($T81)),IFERROR(OFFSET('セット情報（サンプル）'!$N$2,MATCH($G86,BカートセットID入力!$I$4:$I$150,0),COLUMN()-COLUMN($T81)),IFERROR(OFFSET('セット情報（イレギュラーサンプル）'!$N$2,MATCH($G86,BカートセットID入力!$L$4:$L$150,0),COLUMN()-COLUMN($T81)),""))))</f>
        <v/>
      </c>
      <c r="AA86" s="53" t="str">
        <f ca="1">IFERROR(OFFSET('セット情報(宅配便）'!$P$2,MATCH($G86,BカートセットID入力!$C$4:$C$150,0),COLUMN()-COLUMN($T81)),IFERROR(OFFSET('セット情報(業務便）'!$P$2,MATCH($G86,BカートセットID入力!$F$4:$F$150,0),COLUMN()-COLUMN($T81)),IFERROR(OFFSET('セット情報（サンプル）'!$N$2,MATCH($G86,BカートセットID入力!$I$4:$I$150,0),COLUMN()-COLUMN($T81)),IFERROR(OFFSET('セット情報（イレギュラーサンプル）'!$N$2,MATCH($G86,BカートセットID入力!$L$4:$L$150,0),COLUMN()-COLUMN($T81)),""))))</f>
        <v/>
      </c>
      <c r="AB86" s="53" t="str">
        <f ca="1">IFERROR(OFFSET('セット情報(宅配便）'!$P$2,MATCH($G86,BカートセットID入力!$C$4:$C$150,0),COLUMN()-COLUMN($T81)),IFERROR(OFFSET('セット情報(業務便）'!$P$2,MATCH($G86,BカートセットID入力!$F$4:$F$150,0),COLUMN()-COLUMN($T81)),IFERROR(OFFSET('セット情報（サンプル）'!$N$2,MATCH($G86,BカートセットID入力!$I$4:$I$150,0),COLUMN()-COLUMN($T81)),IFERROR(OFFSET('セット情報（イレギュラーサンプル）'!$N$2,MATCH($G86,BカートセットID入力!$L$4:$L$150,0),COLUMN()-COLUMN($T81)),""))))</f>
        <v/>
      </c>
      <c r="AC86" s="53" t="str">
        <f ca="1">IFERROR(OFFSET('セット情報(宅配便）'!$P$2,MATCH($G86,BカートセットID入力!$C$4:$C$150,0),COLUMN()-COLUMN($T81)),IFERROR(OFFSET('セット情報(業務便）'!$P$2,MATCH($G86,BカートセットID入力!$F$4:$F$150,0),COLUMN()-COLUMN($T81)),IFERROR(OFFSET('セット情報（サンプル）'!$N$2,MATCH($G86,BカートセットID入力!$I$4:$I$150,0),COLUMN()-COLUMN($T81)),IFERROR(OFFSET('セット情報（イレギュラーサンプル）'!$N$2,MATCH($G86,BカートセットID入力!$L$4:$L$150,0),COLUMN()-COLUMN($T81)),""))))</f>
        <v/>
      </c>
      <c r="AD86" s="53" t="str">
        <f ca="1">IFERROR(OFFSET('セット情報(宅配便）'!$P$2,MATCH($G86,BカートセットID入力!$C$4:$C$150,0),COLUMN()-COLUMN($T81)),IFERROR(OFFSET('セット情報(業務便）'!$P$2,MATCH($G86,BカートセットID入力!$F$4:$F$150,0),COLUMN()-COLUMN($T81)),IFERROR(OFFSET('セット情報（サンプル）'!$N$2,MATCH($G86,BカートセットID入力!$I$4:$I$150,0),COLUMN()-COLUMN($T81)),IFERROR(OFFSET('セット情報（イレギュラーサンプル）'!$N$2,MATCH($G86,BカートセットID入力!$L$4:$L$150,0),COLUMN()-COLUMN($T81)),""))))</f>
        <v/>
      </c>
      <c r="AE86" s="53" t="str">
        <f ca="1">IFERROR(OFFSET('セット情報(宅配便）'!$P$2,MATCH($G86,BカートセットID入力!$C$4:$C$150,0),COLUMN()-COLUMN($T81)),IFERROR(OFFSET('セット情報(業務便）'!$P$2,MATCH($G86,BカートセットID入力!$F$4:$F$150,0),COLUMN()-COLUMN($T81)),IFERROR(OFFSET('セット情報（サンプル）'!$N$2,MATCH($G86,BカートセットID入力!$I$4:$I$150,0),COLUMN()-COLUMN($T81)),IFERROR(OFFSET('セット情報（イレギュラーサンプル）'!$N$2,MATCH($G86,BカートセットID入力!$L$4:$L$150,0),COLUMN()-COLUMN($T81)),""))))</f>
        <v/>
      </c>
      <c r="AF86" s="53" t="str">
        <f ca="1">IFERROR(OFFSET('セット情報(宅配便）'!$P$2,MATCH($G86,BカートセットID入力!$C$4:$C$150,0),COLUMN()-COLUMN($T81)),IFERROR(OFFSET('セット情報(業務便）'!$P$2,MATCH($G86,BカートセットID入力!$F$4:$F$150,0),COLUMN()-COLUMN($T81)),IFERROR(OFFSET('セット情報（サンプル）'!$N$2,MATCH($G86,BカートセットID入力!$I$4:$I$150,0),COLUMN()-COLUMN($T81)),IFERROR(OFFSET('セット情報（イレギュラーサンプル）'!$N$2,MATCH($G86,BカートセットID入力!$L$4:$L$150,0),COLUMN()-COLUMN($T81)),""))))</f>
        <v/>
      </c>
      <c r="AG86" s="53" t="str">
        <f ca="1">IFERROR(OFFSET('セット情報(宅配便）'!$P$2,MATCH($G86,BカートセットID入力!$C$4:$C$150,0),COLUMN()-COLUMN($T81)),IFERROR(OFFSET('セット情報(業務便）'!$P$2,MATCH($G86,BカートセットID入力!$F$4:$F$150,0),COLUMN()-COLUMN($T81)),IFERROR(OFFSET('セット情報（サンプル）'!$N$2,MATCH($G86,BカートセットID入力!$I$4:$I$150,0),COLUMN()-COLUMN($T81)),IFERROR(OFFSET('セット情報（イレギュラーサンプル）'!$N$2,MATCH($G86,BカートセットID入力!$L$4:$L$150,0),COLUMN()-COLUMN($T81)),""))))</f>
        <v/>
      </c>
      <c r="AH86" s="53" t="str">
        <f ca="1">IFERROR(OFFSET('セット情報(宅配便）'!$P$2,MATCH($G86,BカートセットID入力!$C$4:$C$150,0),COLUMN()-COLUMN($T81)),IFERROR(OFFSET('セット情報(業務便）'!$P$2,MATCH($G86,BカートセットID入力!$F$4:$F$150,0),COLUMN()-COLUMN($T81)),IFERROR(OFFSET('セット情報（サンプル）'!$N$2,MATCH($G86,BカートセットID入力!$I$4:$I$150,0),COLUMN()-COLUMN($T81)),IFERROR(OFFSET('セット情報（イレギュラーサンプル）'!$N$2,MATCH($G86,BカートセットID入力!$L$4:$L$150,0),COLUMN()-COLUMN($T81)),""))))</f>
        <v/>
      </c>
      <c r="AI86" s="53" t="str">
        <f ca="1">IFERROR(OFFSET('セット情報(宅配便）'!$P$2,MATCH($G86,BカートセットID入力!$C$4:$C$150,0),COLUMN()-COLUMN($T81)),IFERROR(OFFSET('セット情報(業務便）'!$P$2,MATCH($G86,BカートセットID入力!$F$4:$F$150,0),COLUMN()-COLUMN($T81)),IFERROR(OFFSET('セット情報（サンプル）'!$N$2,MATCH($G86,BカートセットID入力!$I$4:$I$150,0),COLUMN()-COLUMN($T81)),IFERROR(OFFSET('セット情報（イレギュラーサンプル）'!$N$2,MATCH($G86,BカートセットID入力!$L$4:$L$150,0),COLUMN()-COLUMN($T81)),""))))</f>
        <v/>
      </c>
      <c r="AJ86" s="53" t="str">
        <f ca="1">IFERROR(OFFSET('セット情報(宅配便）'!$P$2,MATCH($G86,BカートセットID入力!$C$4:$C$150,0),COLUMN()-COLUMN($T81)),IFERROR(OFFSET('セット情報(業務便）'!$P$2,MATCH($G86,BカートセットID入力!$F$4:$F$150,0),COLUMN()-COLUMN($T81)),IFERROR(OFFSET('セット情報（サンプル）'!$N$2,MATCH($G86,BカートセットID入力!$I$4:$I$150,0),COLUMN()-COLUMN($T81)),IFERROR(OFFSET('セット情報（イレギュラーサンプル）'!$N$2,MATCH($G86,BカートセットID入力!$L$4:$L$150,0),COLUMN()-COLUMN($T81)),""))))</f>
        <v/>
      </c>
      <c r="AK86" s="53" t="str">
        <f ca="1">IFERROR(OFFSET('セット情報(宅配便）'!$P$2,MATCH($G86,BカートセットID入力!$C$4:$C$150,0),COLUMN()-COLUMN($T81)),IFERROR(OFFSET('セット情報(業務便）'!$P$2,MATCH($G86,BカートセットID入力!$F$4:$F$150,0),COLUMN()-COLUMN($T81)),IFERROR(OFFSET('セット情報（サンプル）'!$N$2,MATCH($G86,BカートセットID入力!$I$4:$I$150,0),COLUMN()-COLUMN($T81)),IFERROR(OFFSET('セット情報（イレギュラーサンプル）'!$N$2,MATCH($G86,BカートセットID入力!$L$4:$L$150,0),COLUMN()-COLUMN($T81)),""))))</f>
        <v/>
      </c>
      <c r="AL86" s="53" t="str">
        <f ca="1">IFERROR(OFFSET('セット情報(宅配便）'!$P$2,MATCH($G86,BカートセットID入力!$C$4:$C$150,0),COLUMN()-COLUMN($T81)),IFERROR(OFFSET('セット情報(業務便）'!$P$2,MATCH($G86,BカートセットID入力!$F$4:$F$150,0),COLUMN()-COLUMN($T81)),IFERROR(OFFSET('セット情報（サンプル）'!$N$2,MATCH($G86,BカートセットID入力!$I$4:$I$150,0),COLUMN()-COLUMN($T81)),IFERROR(OFFSET('セット情報（イレギュラーサンプル）'!$N$2,MATCH($G86,BカートセットID入力!$L$4:$L$150,0),COLUMN()-COLUMN($T81)),""))))</f>
        <v/>
      </c>
      <c r="AM86" s="53" t="str">
        <f ca="1">IFERROR(OFFSET('セット情報(宅配便）'!$P$2,MATCH($G86,BカートセットID入力!$C$4:$C$150,0),COLUMN()-COLUMN($T81)),IFERROR(OFFSET('セット情報(業務便）'!$P$2,MATCH($G86,BカートセットID入力!$F$4:$F$150,0),COLUMN()-COLUMN($T81)),IFERROR(OFFSET('セット情報（サンプル）'!$N$2,MATCH($G86,BカートセットID入力!$I$4:$I$150,0),COLUMN()-COLUMN($T81)),IFERROR(OFFSET('セット情報（イレギュラーサンプル）'!$N$2,MATCH($G86,BカートセットID入力!$L$4:$L$150,0),COLUMN()-COLUMN($T81)),""))))</f>
        <v/>
      </c>
      <c r="AN86" s="53" t="str">
        <f ca="1">IFERROR(OFFSET('セット情報(宅配便）'!$P$2,MATCH($G86,BカートセットID入力!$C$4:$C$150,0),COLUMN()-COLUMN($T81)),IFERROR(OFFSET('セット情報(業務便）'!$P$2,MATCH($G86,BカートセットID入力!$F$4:$F$150,0),COLUMN()-COLUMN($T81)),IFERROR(OFFSET('セット情報（サンプル）'!$N$2,MATCH($G86,BカートセットID入力!$I$4:$I$150,0),COLUMN()-COLUMN($T81)),IFERROR(OFFSET('セット情報（イレギュラーサンプル）'!$N$2,MATCH($G86,BカートセットID入力!$L$4:$L$150,0),COLUMN()-COLUMN($T81)),""))))</f>
        <v/>
      </c>
      <c r="AO86" s="53" t="str">
        <f ca="1">IFERROR(OFFSET('セット情報(宅配便）'!$P$2,MATCH($G86,BカートセットID入力!$C$4:$C$150,0),COLUMN()-COLUMN($T81)),IFERROR(OFFSET('セット情報(業務便）'!$P$2,MATCH($G86,BカートセットID入力!$F$4:$F$150,0),COLUMN()-COLUMN($T81)),IFERROR(OFFSET('セット情報（サンプル）'!$N$2,MATCH($G86,BカートセットID入力!$I$4:$I$150,0),COLUMN()-COLUMN($T81)),IFERROR(OFFSET('セット情報（イレギュラーサンプル）'!$N$2,MATCH($G86,BカートセットID入力!$L$4:$L$150,0),COLUMN()-COLUMN($T81)),""))))</f>
        <v/>
      </c>
      <c r="AP86" s="53" t="str">
        <f ca="1">IFERROR(OFFSET('セット情報(宅配便）'!$P$2,MATCH($G86,BカートセットID入力!$C$4:$C$150,0),COLUMN()-COLUMN($T81)),IFERROR(OFFSET('セット情報(業務便）'!$P$2,MATCH($G86,BカートセットID入力!$F$4:$F$150,0),COLUMN()-COLUMN($T81)),IFERROR(OFFSET('セット情報（サンプル）'!$N$2,MATCH($G86,BカートセットID入力!$I$4:$I$150,0),COLUMN()-COLUMN($T81)),IFERROR(OFFSET('セット情報（イレギュラーサンプル）'!$N$2,MATCH($G86,BカートセットID入力!$L$4:$L$150,0),COLUMN()-COLUMN($T81)),""))))</f>
        <v/>
      </c>
      <c r="AQ86" s="53" t="str">
        <f ca="1">IFERROR(OFFSET('セット情報(宅配便）'!$P$2,MATCH($G86,BカートセットID入力!$C$4:$C$150,0),COLUMN()-COLUMN($T81)),IFERROR(OFFSET('セット情報(業務便）'!$P$2,MATCH($G86,BカートセットID入力!$F$4:$F$150,0),COLUMN()-COLUMN($T81)),IFERROR(OFFSET('セット情報（サンプル）'!$N$2,MATCH($G86,BカートセットID入力!$I$4:$I$150,0),COLUMN()-COLUMN($T81)),IFERROR(OFFSET('セット情報（イレギュラーサンプル）'!$N$2,MATCH($G86,BカートセットID入力!$L$4:$L$150,0),COLUMN()-COLUMN($T81)),""))))</f>
        <v/>
      </c>
      <c r="AR86" s="53" t="str">
        <f ca="1">IFERROR(OFFSET('セット情報(宅配便）'!$P$2,MATCH($G86,BカートセットID入力!$C$4:$C$150,0),COLUMN()-COLUMN($T81)),IFERROR(OFFSET('セット情報(業務便）'!$P$2,MATCH($G86,BカートセットID入力!$F$4:$F$150,0),COLUMN()-COLUMN($T81)),IFERROR(OFFSET('セット情報（サンプル）'!$N$2,MATCH($G86,BカートセットID入力!$I$4:$I$150,0),COLUMN()-COLUMN($T81)),IFERROR(OFFSET('セット情報（イレギュラーサンプル）'!$N$2,MATCH($G86,BカートセットID入力!$L$4:$L$150,0),COLUMN()-COLUMN($T81)),""))))</f>
        <v/>
      </c>
      <c r="AS86" s="53" t="str">
        <f ca="1">IFERROR(OFFSET('セット情報(宅配便）'!$P$2,MATCH($G86,BカートセットID入力!$C$4:$C$150,0),COLUMN()-COLUMN($T81)),IFERROR(OFFSET('セット情報(業務便）'!$P$2,MATCH($G86,BカートセットID入力!$F$4:$F$150,0),COLUMN()-COLUMN($T81)),IFERROR(OFFSET('セット情報（サンプル）'!$N$2,MATCH($G86,BカートセットID入力!$I$4:$I$150,0),COLUMN()-COLUMN($T81)),IFERROR(OFFSET('セット情報（イレギュラーサンプル）'!$N$2,MATCH($G86,BカートセットID入力!$L$4:$L$150,0),COLUMN()-COLUMN($T81)),""))))</f>
        <v/>
      </c>
    </row>
    <row r="87" spans="1:45">
      <c r="A87" s="53" t="str">
        <f>IF(ISBLANK(現行セット情報CSV!A87),"",現行セット情報CSV!A87)</f>
        <v/>
      </c>
      <c r="B87" s="53" t="str">
        <f>IF(ISBLANK(現行セット情報CSV!B87),"",現行セット情報CSV!B87)</f>
        <v/>
      </c>
      <c r="C87" s="53" t="str">
        <f>IF(ISBLANK(現行セット情報CSV!C87),"",現行セット情報CSV!C87)</f>
        <v/>
      </c>
      <c r="D87" s="53" t="str">
        <f>IF(ISBLANK(現行セット情報CSV!D87),"",現行セット情報CSV!D87)</f>
        <v/>
      </c>
      <c r="E87" s="53" t="str">
        <f>IF(ISBLANK(現行セット情報CSV!E87),"",現行セット情報CSV!E87)</f>
        <v/>
      </c>
      <c r="F87" s="53" t="str">
        <f>IF(ISBLANK(現行セット情報CSV!F87),"",現行セット情報CSV!F87)</f>
        <v/>
      </c>
      <c r="G87" s="53" t="str">
        <f>IF(ISBLANK(現行セット情報CSV!G87),"",現行セット情報CSV!G87)</f>
        <v/>
      </c>
      <c r="H87" s="53" t="str">
        <f>IF(ISBLANK(現行セット情報CSV!H87),"",現行セット情報CSV!H87)</f>
        <v/>
      </c>
      <c r="I87" s="53" t="str">
        <f>IF(ISBLANK(現行セット情報CSV!I87),"",現行セット情報CSV!I87)</f>
        <v/>
      </c>
      <c r="J87" s="53" t="str">
        <f>IF(ISBLANK(現行セット情報CSV!J87),"",現行セット情報CSV!J87)</f>
        <v/>
      </c>
      <c r="K87" s="53" t="str">
        <f>IF(ISBLANK(現行セット情報CSV!K87),"",現行セット情報CSV!K87)</f>
        <v/>
      </c>
      <c r="L87" s="53" t="str">
        <f>IF(ISBLANK(現行セット情報CSV!L87),"",現行セット情報CSV!L87)</f>
        <v/>
      </c>
      <c r="M87" s="53" t="str">
        <f>IF(ISBLANK(現行セット情報CSV!M87),"",現行セット情報CSV!M87)</f>
        <v/>
      </c>
      <c r="N87" s="53" t="str">
        <f>IF(ISBLANK(現行セット情報CSV!N87),"",現行セット情報CSV!N87)</f>
        <v/>
      </c>
      <c r="O87" s="53" t="str">
        <f>IF(ISBLANK(現行セット情報CSV!O87),"",現行セット情報CSV!O87)</f>
        <v/>
      </c>
      <c r="P87" s="53" t="str">
        <f>IF(ISBLANK(現行セット情報CSV!P87),"",現行セット情報CSV!P87)</f>
        <v/>
      </c>
      <c r="Q87" s="53" t="str">
        <f>IF(ISBLANK(現行セット情報CSV!Q87),"",現行セット情報CSV!Q87)</f>
        <v/>
      </c>
      <c r="R87" s="53" t="str">
        <f>IF(ISBLANK(現行セット情報CSV!R87),"",現行セット情報CSV!R87)</f>
        <v/>
      </c>
      <c r="S87" s="53" t="str">
        <f>IF(ISBLANK(現行セット情報CSV!S87),"",現行セット情報CSV!S87)</f>
        <v/>
      </c>
      <c r="T87" s="53" t="str">
        <f ca="1">IFERROR(OFFSET('セット情報(宅配便）'!$P$2,MATCH($G87,BカートセットID入力!$C$4:$C$150,0),COLUMN()-COLUMN($T82)),IFERROR(OFFSET('セット情報(業務便）'!$P$2,MATCH($G87,BカートセットID入力!$F$4:$F$150,0),COLUMN()-COLUMN($T82)),IFERROR(OFFSET('セット情報（サンプル）'!$N$2,MATCH($G87,BカートセットID入力!$I$4:$I$150,0),COLUMN()-COLUMN($T82)),IFERROR(OFFSET('セット情報（イレギュラーサンプル）'!$N$2,MATCH($G87,BカートセットID入力!$L$4:$L$150,0),COLUMN()-COLUMN($T82)),""))))</f>
        <v/>
      </c>
      <c r="U87" s="53" t="str">
        <f ca="1">IFERROR(OFFSET('セット情報(宅配便）'!$P$2,MATCH($G87,BカートセットID入力!$C$4:$C$150,0),COLUMN()-COLUMN($T82)),IFERROR(OFFSET('セット情報(業務便）'!$P$2,MATCH($G87,BカートセットID入力!$F$4:$F$150,0),COLUMN()-COLUMN($T82)),IFERROR(OFFSET('セット情報（サンプル）'!$N$2,MATCH($G87,BカートセットID入力!$I$4:$I$150,0),COLUMN()-COLUMN($T82)),IFERROR(OFFSET('セット情報（イレギュラーサンプル）'!$N$2,MATCH($G87,BカートセットID入力!$L$4:$L$150,0),COLUMN()-COLUMN($T82)),""))))</f>
        <v/>
      </c>
      <c r="V87" s="53" t="str">
        <f ca="1">IFERROR(OFFSET('セット情報(宅配便）'!$P$2,MATCH($G87,BカートセットID入力!$C$4:$C$150,0),COLUMN()-COLUMN($T82)),IFERROR(OFFSET('セット情報(業務便）'!$P$2,MATCH($G87,BカートセットID入力!$F$4:$F$150,0),COLUMN()-COLUMN($T82)),IFERROR(OFFSET('セット情報（サンプル）'!$N$2,MATCH($G87,BカートセットID入力!$I$4:$I$150,0),COLUMN()-COLUMN($T82)),IFERROR(OFFSET('セット情報（イレギュラーサンプル）'!$N$2,MATCH($G87,BカートセットID入力!$L$4:$L$150,0),COLUMN()-COLUMN($T82)),""))))</f>
        <v/>
      </c>
      <c r="W87" s="53" t="str">
        <f ca="1">IFERROR(OFFSET('セット情報(宅配便）'!$P$2,MATCH($G87,BカートセットID入力!$C$4:$C$150,0),COLUMN()-COLUMN($T82)),IFERROR(OFFSET('セット情報(業務便）'!$P$2,MATCH($G87,BカートセットID入力!$F$4:$F$150,0),COLUMN()-COLUMN($T82)),IFERROR(OFFSET('セット情報（サンプル）'!$N$2,MATCH($G87,BカートセットID入力!$I$4:$I$150,0),COLUMN()-COLUMN($T82)),IFERROR(OFFSET('セット情報（イレギュラーサンプル）'!$N$2,MATCH($G87,BカートセットID入力!$L$4:$L$150,0),COLUMN()-COLUMN($T82)),""))))</f>
        <v/>
      </c>
      <c r="X87" s="53" t="str">
        <f ca="1">IFERROR(OFFSET('セット情報(宅配便）'!$P$2,MATCH($G87,BカートセットID入力!$C$4:$C$150,0),COLUMN()-COLUMN($T82)),IFERROR(OFFSET('セット情報(業務便）'!$P$2,MATCH($G87,BカートセットID入力!$F$4:$F$150,0),COLUMN()-COLUMN($T82)),IFERROR(OFFSET('セット情報（サンプル）'!$N$2,MATCH($G87,BカートセットID入力!$I$4:$I$150,0),COLUMN()-COLUMN($T82)),IFERROR(OFFSET('セット情報（イレギュラーサンプル）'!$N$2,MATCH($G87,BカートセットID入力!$L$4:$L$150,0),COLUMN()-COLUMN($T82)),""))))</f>
        <v/>
      </c>
      <c r="Y87" s="53" t="str">
        <f ca="1">IFERROR(OFFSET('セット情報(宅配便）'!$P$2,MATCH($G87,BカートセットID入力!$C$4:$C$150,0),COLUMN()-COLUMN($T82)),IFERROR(OFFSET('セット情報(業務便）'!$P$2,MATCH($G87,BカートセットID入力!$F$4:$F$150,0),COLUMN()-COLUMN($T82)),IFERROR(OFFSET('セット情報（サンプル）'!$N$2,MATCH($G87,BカートセットID入力!$I$4:$I$150,0),COLUMN()-COLUMN($T82)),IFERROR(OFFSET('セット情報（イレギュラーサンプル）'!$N$2,MATCH($G87,BカートセットID入力!$L$4:$L$150,0),COLUMN()-COLUMN($T82)),""))))</f>
        <v/>
      </c>
      <c r="Z87" s="53" t="str">
        <f ca="1">IFERROR(OFFSET('セット情報(宅配便）'!$P$2,MATCH($G87,BカートセットID入力!$C$4:$C$150,0),COLUMN()-COLUMN($T82)),IFERROR(OFFSET('セット情報(業務便）'!$P$2,MATCH($G87,BカートセットID入力!$F$4:$F$150,0),COLUMN()-COLUMN($T82)),IFERROR(OFFSET('セット情報（サンプル）'!$N$2,MATCH($G87,BカートセットID入力!$I$4:$I$150,0),COLUMN()-COLUMN($T82)),IFERROR(OFFSET('セット情報（イレギュラーサンプル）'!$N$2,MATCH($G87,BカートセットID入力!$L$4:$L$150,0),COLUMN()-COLUMN($T82)),""))))</f>
        <v/>
      </c>
      <c r="AA87" s="53" t="str">
        <f ca="1">IFERROR(OFFSET('セット情報(宅配便）'!$P$2,MATCH($G87,BカートセットID入力!$C$4:$C$150,0),COLUMN()-COLUMN($T82)),IFERROR(OFFSET('セット情報(業務便）'!$P$2,MATCH($G87,BカートセットID入力!$F$4:$F$150,0),COLUMN()-COLUMN($T82)),IFERROR(OFFSET('セット情報（サンプル）'!$N$2,MATCH($G87,BカートセットID入力!$I$4:$I$150,0),COLUMN()-COLUMN($T82)),IFERROR(OFFSET('セット情報（イレギュラーサンプル）'!$N$2,MATCH($G87,BカートセットID入力!$L$4:$L$150,0),COLUMN()-COLUMN($T82)),""))))</f>
        <v/>
      </c>
      <c r="AB87" s="53" t="str">
        <f ca="1">IFERROR(OFFSET('セット情報(宅配便）'!$P$2,MATCH($G87,BカートセットID入力!$C$4:$C$150,0),COLUMN()-COLUMN($T82)),IFERROR(OFFSET('セット情報(業務便）'!$P$2,MATCH($G87,BカートセットID入力!$F$4:$F$150,0),COLUMN()-COLUMN($T82)),IFERROR(OFFSET('セット情報（サンプル）'!$N$2,MATCH($G87,BカートセットID入力!$I$4:$I$150,0),COLUMN()-COLUMN($T82)),IFERROR(OFFSET('セット情報（イレギュラーサンプル）'!$N$2,MATCH($G87,BカートセットID入力!$L$4:$L$150,0),COLUMN()-COLUMN($T82)),""))))</f>
        <v/>
      </c>
      <c r="AC87" s="53" t="str">
        <f ca="1">IFERROR(OFFSET('セット情報(宅配便）'!$P$2,MATCH($G87,BカートセットID入力!$C$4:$C$150,0),COLUMN()-COLUMN($T82)),IFERROR(OFFSET('セット情報(業務便）'!$P$2,MATCH($G87,BカートセットID入力!$F$4:$F$150,0),COLUMN()-COLUMN($T82)),IFERROR(OFFSET('セット情報（サンプル）'!$N$2,MATCH($G87,BカートセットID入力!$I$4:$I$150,0),COLUMN()-COLUMN($T82)),IFERROR(OFFSET('セット情報（イレギュラーサンプル）'!$N$2,MATCH($G87,BカートセットID入力!$L$4:$L$150,0),COLUMN()-COLUMN($T82)),""))))</f>
        <v/>
      </c>
      <c r="AD87" s="53" t="str">
        <f ca="1">IFERROR(OFFSET('セット情報(宅配便）'!$P$2,MATCH($G87,BカートセットID入力!$C$4:$C$150,0),COLUMN()-COLUMN($T82)),IFERROR(OFFSET('セット情報(業務便）'!$P$2,MATCH($G87,BカートセットID入力!$F$4:$F$150,0),COLUMN()-COLUMN($T82)),IFERROR(OFFSET('セット情報（サンプル）'!$N$2,MATCH($G87,BカートセットID入力!$I$4:$I$150,0),COLUMN()-COLUMN($T82)),IFERROR(OFFSET('セット情報（イレギュラーサンプル）'!$N$2,MATCH($G87,BカートセットID入力!$L$4:$L$150,0),COLUMN()-COLUMN($T82)),""))))</f>
        <v/>
      </c>
      <c r="AE87" s="53" t="str">
        <f ca="1">IFERROR(OFFSET('セット情報(宅配便）'!$P$2,MATCH($G87,BカートセットID入力!$C$4:$C$150,0),COLUMN()-COLUMN($T82)),IFERROR(OFFSET('セット情報(業務便）'!$P$2,MATCH($G87,BカートセットID入力!$F$4:$F$150,0),COLUMN()-COLUMN($T82)),IFERROR(OFFSET('セット情報（サンプル）'!$N$2,MATCH($G87,BカートセットID入力!$I$4:$I$150,0),COLUMN()-COLUMN($T82)),IFERROR(OFFSET('セット情報（イレギュラーサンプル）'!$N$2,MATCH($G87,BカートセットID入力!$L$4:$L$150,0),COLUMN()-COLUMN($T82)),""))))</f>
        <v/>
      </c>
      <c r="AF87" s="53" t="str">
        <f ca="1">IFERROR(OFFSET('セット情報(宅配便）'!$P$2,MATCH($G87,BカートセットID入力!$C$4:$C$150,0),COLUMN()-COLUMN($T82)),IFERROR(OFFSET('セット情報(業務便）'!$P$2,MATCH($G87,BカートセットID入力!$F$4:$F$150,0),COLUMN()-COLUMN($T82)),IFERROR(OFFSET('セット情報（サンプル）'!$N$2,MATCH($G87,BカートセットID入力!$I$4:$I$150,0),COLUMN()-COLUMN($T82)),IFERROR(OFFSET('セット情報（イレギュラーサンプル）'!$N$2,MATCH($G87,BカートセットID入力!$L$4:$L$150,0),COLUMN()-COLUMN($T82)),""))))</f>
        <v/>
      </c>
      <c r="AG87" s="53" t="str">
        <f ca="1">IFERROR(OFFSET('セット情報(宅配便）'!$P$2,MATCH($G87,BカートセットID入力!$C$4:$C$150,0),COLUMN()-COLUMN($T82)),IFERROR(OFFSET('セット情報(業務便）'!$P$2,MATCH($G87,BカートセットID入力!$F$4:$F$150,0),COLUMN()-COLUMN($T82)),IFERROR(OFFSET('セット情報（サンプル）'!$N$2,MATCH($G87,BカートセットID入力!$I$4:$I$150,0),COLUMN()-COLUMN($T82)),IFERROR(OFFSET('セット情報（イレギュラーサンプル）'!$N$2,MATCH($G87,BカートセットID入力!$L$4:$L$150,0),COLUMN()-COLUMN($T82)),""))))</f>
        <v/>
      </c>
      <c r="AH87" s="53" t="str">
        <f ca="1">IFERROR(OFFSET('セット情報(宅配便）'!$P$2,MATCH($G87,BカートセットID入力!$C$4:$C$150,0),COLUMN()-COLUMN($T82)),IFERROR(OFFSET('セット情報(業務便）'!$P$2,MATCH($G87,BカートセットID入力!$F$4:$F$150,0),COLUMN()-COLUMN($T82)),IFERROR(OFFSET('セット情報（サンプル）'!$N$2,MATCH($G87,BカートセットID入力!$I$4:$I$150,0),COLUMN()-COLUMN($T82)),IFERROR(OFFSET('セット情報（イレギュラーサンプル）'!$N$2,MATCH($G87,BカートセットID入力!$L$4:$L$150,0),COLUMN()-COLUMN($T82)),""))))</f>
        <v/>
      </c>
      <c r="AI87" s="53" t="str">
        <f ca="1">IFERROR(OFFSET('セット情報(宅配便）'!$P$2,MATCH($G87,BカートセットID入力!$C$4:$C$150,0),COLUMN()-COLUMN($T82)),IFERROR(OFFSET('セット情報(業務便）'!$P$2,MATCH($G87,BカートセットID入力!$F$4:$F$150,0),COLUMN()-COLUMN($T82)),IFERROR(OFFSET('セット情報（サンプル）'!$N$2,MATCH($G87,BカートセットID入力!$I$4:$I$150,0),COLUMN()-COLUMN($T82)),IFERROR(OFFSET('セット情報（イレギュラーサンプル）'!$N$2,MATCH($G87,BカートセットID入力!$L$4:$L$150,0),COLUMN()-COLUMN($T82)),""))))</f>
        <v/>
      </c>
      <c r="AJ87" s="53" t="str">
        <f ca="1">IFERROR(OFFSET('セット情報(宅配便）'!$P$2,MATCH($G87,BカートセットID入力!$C$4:$C$150,0),COLUMN()-COLUMN($T82)),IFERROR(OFFSET('セット情報(業務便）'!$P$2,MATCH($G87,BカートセットID入力!$F$4:$F$150,0),COLUMN()-COLUMN($T82)),IFERROR(OFFSET('セット情報（サンプル）'!$N$2,MATCH($G87,BカートセットID入力!$I$4:$I$150,0),COLUMN()-COLUMN($T82)),IFERROR(OFFSET('セット情報（イレギュラーサンプル）'!$N$2,MATCH($G87,BカートセットID入力!$L$4:$L$150,0),COLUMN()-COLUMN($T82)),""))))</f>
        <v/>
      </c>
      <c r="AK87" s="53" t="str">
        <f ca="1">IFERROR(OFFSET('セット情報(宅配便）'!$P$2,MATCH($G87,BカートセットID入力!$C$4:$C$150,0),COLUMN()-COLUMN($T82)),IFERROR(OFFSET('セット情報(業務便）'!$P$2,MATCH($G87,BカートセットID入力!$F$4:$F$150,0),COLUMN()-COLUMN($T82)),IFERROR(OFFSET('セット情報（サンプル）'!$N$2,MATCH($G87,BカートセットID入力!$I$4:$I$150,0),COLUMN()-COLUMN($T82)),IFERROR(OFFSET('セット情報（イレギュラーサンプル）'!$N$2,MATCH($G87,BカートセットID入力!$L$4:$L$150,0),COLUMN()-COLUMN($T82)),""))))</f>
        <v/>
      </c>
      <c r="AL87" s="53" t="str">
        <f ca="1">IFERROR(OFFSET('セット情報(宅配便）'!$P$2,MATCH($G87,BカートセットID入力!$C$4:$C$150,0),COLUMN()-COLUMN($T82)),IFERROR(OFFSET('セット情報(業務便）'!$P$2,MATCH($G87,BカートセットID入力!$F$4:$F$150,0),COLUMN()-COLUMN($T82)),IFERROR(OFFSET('セット情報（サンプル）'!$N$2,MATCH($G87,BカートセットID入力!$I$4:$I$150,0),COLUMN()-COLUMN($T82)),IFERROR(OFFSET('セット情報（イレギュラーサンプル）'!$N$2,MATCH($G87,BカートセットID入力!$L$4:$L$150,0),COLUMN()-COLUMN($T82)),""))))</f>
        <v/>
      </c>
      <c r="AM87" s="53" t="str">
        <f ca="1">IFERROR(OFFSET('セット情報(宅配便）'!$P$2,MATCH($G87,BカートセットID入力!$C$4:$C$150,0),COLUMN()-COLUMN($T82)),IFERROR(OFFSET('セット情報(業務便）'!$P$2,MATCH($G87,BカートセットID入力!$F$4:$F$150,0),COLUMN()-COLUMN($T82)),IFERROR(OFFSET('セット情報（サンプル）'!$N$2,MATCH($G87,BカートセットID入力!$I$4:$I$150,0),COLUMN()-COLUMN($T82)),IFERROR(OFFSET('セット情報（イレギュラーサンプル）'!$N$2,MATCH($G87,BカートセットID入力!$L$4:$L$150,0),COLUMN()-COLUMN($T82)),""))))</f>
        <v/>
      </c>
      <c r="AN87" s="53" t="str">
        <f ca="1">IFERROR(OFFSET('セット情報(宅配便）'!$P$2,MATCH($G87,BカートセットID入力!$C$4:$C$150,0),COLUMN()-COLUMN($T82)),IFERROR(OFFSET('セット情報(業務便）'!$P$2,MATCH($G87,BカートセットID入力!$F$4:$F$150,0),COLUMN()-COLUMN($T82)),IFERROR(OFFSET('セット情報（サンプル）'!$N$2,MATCH($G87,BカートセットID入力!$I$4:$I$150,0),COLUMN()-COLUMN($T82)),IFERROR(OFFSET('セット情報（イレギュラーサンプル）'!$N$2,MATCH($G87,BカートセットID入力!$L$4:$L$150,0),COLUMN()-COLUMN($T82)),""))))</f>
        <v/>
      </c>
      <c r="AO87" s="53" t="str">
        <f ca="1">IFERROR(OFFSET('セット情報(宅配便）'!$P$2,MATCH($G87,BカートセットID入力!$C$4:$C$150,0),COLUMN()-COLUMN($T82)),IFERROR(OFFSET('セット情報(業務便）'!$P$2,MATCH($G87,BカートセットID入力!$F$4:$F$150,0),COLUMN()-COLUMN($T82)),IFERROR(OFFSET('セット情報（サンプル）'!$N$2,MATCH($G87,BカートセットID入力!$I$4:$I$150,0),COLUMN()-COLUMN($T82)),IFERROR(OFFSET('セット情報（イレギュラーサンプル）'!$N$2,MATCH($G87,BカートセットID入力!$L$4:$L$150,0),COLUMN()-COLUMN($T82)),""))))</f>
        <v/>
      </c>
      <c r="AP87" s="53" t="str">
        <f ca="1">IFERROR(OFFSET('セット情報(宅配便）'!$P$2,MATCH($G87,BカートセットID入力!$C$4:$C$150,0),COLUMN()-COLUMN($T82)),IFERROR(OFFSET('セット情報(業務便）'!$P$2,MATCH($G87,BカートセットID入力!$F$4:$F$150,0),COLUMN()-COLUMN($T82)),IFERROR(OFFSET('セット情報（サンプル）'!$N$2,MATCH($G87,BカートセットID入力!$I$4:$I$150,0),COLUMN()-COLUMN($T82)),IFERROR(OFFSET('セット情報（イレギュラーサンプル）'!$N$2,MATCH($G87,BカートセットID入力!$L$4:$L$150,0),COLUMN()-COLUMN($T82)),""))))</f>
        <v/>
      </c>
      <c r="AQ87" s="53" t="str">
        <f ca="1">IFERROR(OFFSET('セット情報(宅配便）'!$P$2,MATCH($G87,BカートセットID入力!$C$4:$C$150,0),COLUMN()-COLUMN($T82)),IFERROR(OFFSET('セット情報(業務便）'!$P$2,MATCH($G87,BカートセットID入力!$F$4:$F$150,0),COLUMN()-COLUMN($T82)),IFERROR(OFFSET('セット情報（サンプル）'!$N$2,MATCH($G87,BカートセットID入力!$I$4:$I$150,0),COLUMN()-COLUMN($T82)),IFERROR(OFFSET('セット情報（イレギュラーサンプル）'!$N$2,MATCH($G87,BカートセットID入力!$L$4:$L$150,0),COLUMN()-COLUMN($T82)),""))))</f>
        <v/>
      </c>
      <c r="AR87" s="53" t="str">
        <f ca="1">IFERROR(OFFSET('セット情報(宅配便）'!$P$2,MATCH($G87,BカートセットID入力!$C$4:$C$150,0),COLUMN()-COLUMN($T82)),IFERROR(OFFSET('セット情報(業務便）'!$P$2,MATCH($G87,BカートセットID入力!$F$4:$F$150,0),COLUMN()-COLUMN($T82)),IFERROR(OFFSET('セット情報（サンプル）'!$N$2,MATCH($G87,BカートセットID入力!$I$4:$I$150,0),COLUMN()-COLUMN($T82)),IFERROR(OFFSET('セット情報（イレギュラーサンプル）'!$N$2,MATCH($G87,BカートセットID入力!$L$4:$L$150,0),COLUMN()-COLUMN($T82)),""))))</f>
        <v/>
      </c>
      <c r="AS87" s="53" t="str">
        <f ca="1">IFERROR(OFFSET('セット情報(宅配便）'!$P$2,MATCH($G87,BカートセットID入力!$C$4:$C$150,0),COLUMN()-COLUMN($T82)),IFERROR(OFFSET('セット情報(業務便）'!$P$2,MATCH($G87,BカートセットID入力!$F$4:$F$150,0),COLUMN()-COLUMN($T82)),IFERROR(OFFSET('セット情報（サンプル）'!$N$2,MATCH($G87,BカートセットID入力!$I$4:$I$150,0),COLUMN()-COLUMN($T82)),IFERROR(OFFSET('セット情報（イレギュラーサンプル）'!$N$2,MATCH($G87,BカートセットID入力!$L$4:$L$150,0),COLUMN()-COLUMN($T82)),""))))</f>
        <v/>
      </c>
    </row>
    <row r="88" spans="1:45">
      <c r="A88" s="53" t="str">
        <f>IF(ISBLANK(現行セット情報CSV!A88),"",現行セット情報CSV!A88)</f>
        <v/>
      </c>
      <c r="B88" s="53" t="str">
        <f>IF(ISBLANK(現行セット情報CSV!B88),"",現行セット情報CSV!B88)</f>
        <v/>
      </c>
      <c r="C88" s="53" t="str">
        <f>IF(ISBLANK(現行セット情報CSV!C88),"",現行セット情報CSV!C88)</f>
        <v/>
      </c>
      <c r="D88" s="53" t="str">
        <f>IF(ISBLANK(現行セット情報CSV!D88),"",現行セット情報CSV!D88)</f>
        <v/>
      </c>
      <c r="E88" s="53" t="str">
        <f>IF(ISBLANK(現行セット情報CSV!E88),"",現行セット情報CSV!E88)</f>
        <v/>
      </c>
      <c r="F88" s="53" t="str">
        <f>IF(ISBLANK(現行セット情報CSV!F88),"",現行セット情報CSV!F88)</f>
        <v/>
      </c>
      <c r="G88" s="53" t="str">
        <f>IF(ISBLANK(現行セット情報CSV!G88),"",現行セット情報CSV!G88)</f>
        <v/>
      </c>
      <c r="H88" s="53" t="str">
        <f>IF(ISBLANK(現行セット情報CSV!H88),"",現行セット情報CSV!H88)</f>
        <v/>
      </c>
      <c r="I88" s="53" t="str">
        <f>IF(ISBLANK(現行セット情報CSV!I88),"",現行セット情報CSV!I88)</f>
        <v/>
      </c>
      <c r="J88" s="53" t="str">
        <f>IF(ISBLANK(現行セット情報CSV!J88),"",現行セット情報CSV!J88)</f>
        <v/>
      </c>
      <c r="K88" s="53" t="str">
        <f>IF(ISBLANK(現行セット情報CSV!K88),"",現行セット情報CSV!K88)</f>
        <v/>
      </c>
      <c r="L88" s="53" t="str">
        <f>IF(ISBLANK(現行セット情報CSV!L88),"",現行セット情報CSV!L88)</f>
        <v/>
      </c>
      <c r="M88" s="53" t="str">
        <f>IF(ISBLANK(現行セット情報CSV!M88),"",現行セット情報CSV!M88)</f>
        <v/>
      </c>
      <c r="N88" s="53" t="str">
        <f>IF(ISBLANK(現行セット情報CSV!N88),"",現行セット情報CSV!N88)</f>
        <v/>
      </c>
      <c r="O88" s="53" t="str">
        <f>IF(ISBLANK(現行セット情報CSV!O88),"",現行セット情報CSV!O88)</f>
        <v/>
      </c>
      <c r="P88" s="53" t="str">
        <f>IF(ISBLANK(現行セット情報CSV!P88),"",現行セット情報CSV!P88)</f>
        <v/>
      </c>
      <c r="Q88" s="53" t="str">
        <f>IF(ISBLANK(現行セット情報CSV!Q88),"",現行セット情報CSV!Q88)</f>
        <v/>
      </c>
      <c r="R88" s="53" t="str">
        <f>IF(ISBLANK(現行セット情報CSV!R88),"",現行セット情報CSV!R88)</f>
        <v/>
      </c>
      <c r="S88" s="53" t="str">
        <f>IF(ISBLANK(現行セット情報CSV!S88),"",現行セット情報CSV!S88)</f>
        <v/>
      </c>
      <c r="T88" s="53" t="str">
        <f ca="1">IFERROR(OFFSET('セット情報(宅配便）'!$P$2,MATCH($G88,BカートセットID入力!$C$4:$C$150,0),COLUMN()-COLUMN($T83)),IFERROR(OFFSET('セット情報(業務便）'!$P$2,MATCH($G88,BカートセットID入力!$F$4:$F$150,0),COLUMN()-COLUMN($T83)),IFERROR(OFFSET('セット情報（サンプル）'!$N$2,MATCH($G88,BカートセットID入力!$I$4:$I$150,0),COLUMN()-COLUMN($T83)),IFERROR(OFFSET('セット情報（イレギュラーサンプル）'!$N$2,MATCH($G88,BカートセットID入力!$L$4:$L$150,0),COLUMN()-COLUMN($T83)),""))))</f>
        <v/>
      </c>
      <c r="U88" s="53" t="str">
        <f ca="1">IFERROR(OFFSET('セット情報(宅配便）'!$P$2,MATCH($G88,BカートセットID入力!$C$4:$C$150,0),COLUMN()-COLUMN($T83)),IFERROR(OFFSET('セット情報(業務便）'!$P$2,MATCH($G88,BカートセットID入力!$F$4:$F$150,0),COLUMN()-COLUMN($T83)),IFERROR(OFFSET('セット情報（サンプル）'!$N$2,MATCH($G88,BカートセットID入力!$I$4:$I$150,0),COLUMN()-COLUMN($T83)),IFERROR(OFFSET('セット情報（イレギュラーサンプル）'!$N$2,MATCH($G88,BカートセットID入力!$L$4:$L$150,0),COLUMN()-COLUMN($T83)),""))))</f>
        <v/>
      </c>
      <c r="V88" s="53" t="str">
        <f ca="1">IFERROR(OFFSET('セット情報(宅配便）'!$P$2,MATCH($G88,BカートセットID入力!$C$4:$C$150,0),COLUMN()-COLUMN($T83)),IFERROR(OFFSET('セット情報(業務便）'!$P$2,MATCH($G88,BカートセットID入力!$F$4:$F$150,0),COLUMN()-COLUMN($T83)),IFERROR(OFFSET('セット情報（サンプル）'!$N$2,MATCH($G88,BカートセットID入力!$I$4:$I$150,0),COLUMN()-COLUMN($T83)),IFERROR(OFFSET('セット情報（イレギュラーサンプル）'!$N$2,MATCH($G88,BカートセットID入力!$L$4:$L$150,0),COLUMN()-COLUMN($T83)),""))))</f>
        <v/>
      </c>
      <c r="W88" s="53" t="str">
        <f ca="1">IFERROR(OFFSET('セット情報(宅配便）'!$P$2,MATCH($G88,BカートセットID入力!$C$4:$C$150,0),COLUMN()-COLUMN($T83)),IFERROR(OFFSET('セット情報(業務便）'!$P$2,MATCH($G88,BカートセットID入力!$F$4:$F$150,0),COLUMN()-COLUMN($T83)),IFERROR(OFFSET('セット情報（サンプル）'!$N$2,MATCH($G88,BカートセットID入力!$I$4:$I$150,0),COLUMN()-COLUMN($T83)),IFERROR(OFFSET('セット情報（イレギュラーサンプル）'!$N$2,MATCH($G88,BカートセットID入力!$L$4:$L$150,0),COLUMN()-COLUMN($T83)),""))))</f>
        <v/>
      </c>
      <c r="X88" s="53" t="str">
        <f ca="1">IFERROR(OFFSET('セット情報(宅配便）'!$P$2,MATCH($G88,BカートセットID入力!$C$4:$C$150,0),COLUMN()-COLUMN($T83)),IFERROR(OFFSET('セット情報(業務便）'!$P$2,MATCH($G88,BカートセットID入力!$F$4:$F$150,0),COLUMN()-COLUMN($T83)),IFERROR(OFFSET('セット情報（サンプル）'!$N$2,MATCH($G88,BカートセットID入力!$I$4:$I$150,0),COLUMN()-COLUMN($T83)),IFERROR(OFFSET('セット情報（イレギュラーサンプル）'!$N$2,MATCH($G88,BカートセットID入力!$L$4:$L$150,0),COLUMN()-COLUMN($T83)),""))))</f>
        <v/>
      </c>
      <c r="Y88" s="53" t="str">
        <f ca="1">IFERROR(OFFSET('セット情報(宅配便）'!$P$2,MATCH($G88,BカートセットID入力!$C$4:$C$150,0),COLUMN()-COLUMN($T83)),IFERROR(OFFSET('セット情報(業務便）'!$P$2,MATCH($G88,BカートセットID入力!$F$4:$F$150,0),COLUMN()-COLUMN($T83)),IFERROR(OFFSET('セット情報（サンプル）'!$N$2,MATCH($G88,BカートセットID入力!$I$4:$I$150,0),COLUMN()-COLUMN($T83)),IFERROR(OFFSET('セット情報（イレギュラーサンプル）'!$N$2,MATCH($G88,BカートセットID入力!$L$4:$L$150,0),COLUMN()-COLUMN($T83)),""))))</f>
        <v/>
      </c>
      <c r="Z88" s="53" t="str">
        <f ca="1">IFERROR(OFFSET('セット情報(宅配便）'!$P$2,MATCH($G88,BカートセットID入力!$C$4:$C$150,0),COLUMN()-COLUMN($T83)),IFERROR(OFFSET('セット情報(業務便）'!$P$2,MATCH($G88,BカートセットID入力!$F$4:$F$150,0),COLUMN()-COLUMN($T83)),IFERROR(OFFSET('セット情報（サンプル）'!$N$2,MATCH($G88,BカートセットID入力!$I$4:$I$150,0),COLUMN()-COLUMN($T83)),IFERROR(OFFSET('セット情報（イレギュラーサンプル）'!$N$2,MATCH($G88,BカートセットID入力!$L$4:$L$150,0),COLUMN()-COLUMN($T83)),""))))</f>
        <v/>
      </c>
      <c r="AA88" s="53" t="str">
        <f ca="1">IFERROR(OFFSET('セット情報(宅配便）'!$P$2,MATCH($G88,BカートセットID入力!$C$4:$C$150,0),COLUMN()-COLUMN($T83)),IFERROR(OFFSET('セット情報(業務便）'!$P$2,MATCH($G88,BカートセットID入力!$F$4:$F$150,0),COLUMN()-COLUMN($T83)),IFERROR(OFFSET('セット情報（サンプル）'!$N$2,MATCH($G88,BカートセットID入力!$I$4:$I$150,0),COLUMN()-COLUMN($T83)),IFERROR(OFFSET('セット情報（イレギュラーサンプル）'!$N$2,MATCH($G88,BカートセットID入力!$L$4:$L$150,0),COLUMN()-COLUMN($T83)),""))))</f>
        <v/>
      </c>
      <c r="AB88" s="53" t="str">
        <f ca="1">IFERROR(OFFSET('セット情報(宅配便）'!$P$2,MATCH($G88,BカートセットID入力!$C$4:$C$150,0),COLUMN()-COLUMN($T83)),IFERROR(OFFSET('セット情報(業務便）'!$P$2,MATCH($G88,BカートセットID入力!$F$4:$F$150,0),COLUMN()-COLUMN($T83)),IFERROR(OFFSET('セット情報（サンプル）'!$N$2,MATCH($G88,BカートセットID入力!$I$4:$I$150,0),COLUMN()-COLUMN($T83)),IFERROR(OFFSET('セット情報（イレギュラーサンプル）'!$N$2,MATCH($G88,BカートセットID入力!$L$4:$L$150,0),COLUMN()-COLUMN($T83)),""))))</f>
        <v/>
      </c>
      <c r="AC88" s="53" t="str">
        <f ca="1">IFERROR(OFFSET('セット情報(宅配便）'!$P$2,MATCH($G88,BカートセットID入力!$C$4:$C$150,0),COLUMN()-COLUMN($T83)),IFERROR(OFFSET('セット情報(業務便）'!$P$2,MATCH($G88,BカートセットID入力!$F$4:$F$150,0),COLUMN()-COLUMN($T83)),IFERROR(OFFSET('セット情報（サンプル）'!$N$2,MATCH($G88,BカートセットID入力!$I$4:$I$150,0),COLUMN()-COLUMN($T83)),IFERROR(OFFSET('セット情報（イレギュラーサンプル）'!$N$2,MATCH($G88,BカートセットID入力!$L$4:$L$150,0),COLUMN()-COLUMN($T83)),""))))</f>
        <v/>
      </c>
      <c r="AD88" s="53" t="str">
        <f ca="1">IFERROR(OFFSET('セット情報(宅配便）'!$P$2,MATCH($G88,BカートセットID入力!$C$4:$C$150,0),COLUMN()-COLUMN($T83)),IFERROR(OFFSET('セット情報(業務便）'!$P$2,MATCH($G88,BカートセットID入力!$F$4:$F$150,0),COLUMN()-COLUMN($T83)),IFERROR(OFFSET('セット情報（サンプル）'!$N$2,MATCH($G88,BカートセットID入力!$I$4:$I$150,0),COLUMN()-COLUMN($T83)),IFERROR(OFFSET('セット情報（イレギュラーサンプル）'!$N$2,MATCH($G88,BカートセットID入力!$L$4:$L$150,0),COLUMN()-COLUMN($T83)),""))))</f>
        <v/>
      </c>
      <c r="AE88" s="53" t="str">
        <f ca="1">IFERROR(OFFSET('セット情報(宅配便）'!$P$2,MATCH($G88,BカートセットID入力!$C$4:$C$150,0),COLUMN()-COLUMN($T83)),IFERROR(OFFSET('セット情報(業務便）'!$P$2,MATCH($G88,BカートセットID入力!$F$4:$F$150,0),COLUMN()-COLUMN($T83)),IFERROR(OFFSET('セット情報（サンプル）'!$N$2,MATCH($G88,BカートセットID入力!$I$4:$I$150,0),COLUMN()-COLUMN($T83)),IFERROR(OFFSET('セット情報（イレギュラーサンプル）'!$N$2,MATCH($G88,BカートセットID入力!$L$4:$L$150,0),COLUMN()-COLUMN($T83)),""))))</f>
        <v/>
      </c>
      <c r="AF88" s="53" t="str">
        <f ca="1">IFERROR(OFFSET('セット情報(宅配便）'!$P$2,MATCH($G88,BカートセットID入力!$C$4:$C$150,0),COLUMN()-COLUMN($T83)),IFERROR(OFFSET('セット情報(業務便）'!$P$2,MATCH($G88,BカートセットID入力!$F$4:$F$150,0),COLUMN()-COLUMN($T83)),IFERROR(OFFSET('セット情報（サンプル）'!$N$2,MATCH($G88,BカートセットID入力!$I$4:$I$150,0),COLUMN()-COLUMN($T83)),IFERROR(OFFSET('セット情報（イレギュラーサンプル）'!$N$2,MATCH($G88,BカートセットID入力!$L$4:$L$150,0),COLUMN()-COLUMN($T83)),""))))</f>
        <v/>
      </c>
      <c r="AG88" s="53" t="str">
        <f ca="1">IFERROR(OFFSET('セット情報(宅配便）'!$P$2,MATCH($G88,BカートセットID入力!$C$4:$C$150,0),COLUMN()-COLUMN($T83)),IFERROR(OFFSET('セット情報(業務便）'!$P$2,MATCH($G88,BカートセットID入力!$F$4:$F$150,0),COLUMN()-COLUMN($T83)),IFERROR(OFFSET('セット情報（サンプル）'!$N$2,MATCH($G88,BカートセットID入力!$I$4:$I$150,0),COLUMN()-COLUMN($T83)),IFERROR(OFFSET('セット情報（イレギュラーサンプル）'!$N$2,MATCH($G88,BカートセットID入力!$L$4:$L$150,0),COLUMN()-COLUMN($T83)),""))))</f>
        <v/>
      </c>
      <c r="AH88" s="53" t="str">
        <f ca="1">IFERROR(OFFSET('セット情報(宅配便）'!$P$2,MATCH($G88,BカートセットID入力!$C$4:$C$150,0),COLUMN()-COLUMN($T83)),IFERROR(OFFSET('セット情報(業務便）'!$P$2,MATCH($G88,BカートセットID入力!$F$4:$F$150,0),COLUMN()-COLUMN($T83)),IFERROR(OFFSET('セット情報（サンプル）'!$N$2,MATCH($G88,BカートセットID入力!$I$4:$I$150,0),COLUMN()-COLUMN($T83)),IFERROR(OFFSET('セット情報（イレギュラーサンプル）'!$N$2,MATCH($G88,BカートセットID入力!$L$4:$L$150,0),COLUMN()-COLUMN($T83)),""))))</f>
        <v/>
      </c>
      <c r="AI88" s="53" t="str">
        <f ca="1">IFERROR(OFFSET('セット情報(宅配便）'!$P$2,MATCH($G88,BカートセットID入力!$C$4:$C$150,0),COLUMN()-COLUMN($T83)),IFERROR(OFFSET('セット情報(業務便）'!$P$2,MATCH($G88,BカートセットID入力!$F$4:$F$150,0),COLUMN()-COLUMN($T83)),IFERROR(OFFSET('セット情報（サンプル）'!$N$2,MATCH($G88,BカートセットID入力!$I$4:$I$150,0),COLUMN()-COLUMN($T83)),IFERROR(OFFSET('セット情報（イレギュラーサンプル）'!$N$2,MATCH($G88,BカートセットID入力!$L$4:$L$150,0),COLUMN()-COLUMN($T83)),""))))</f>
        <v/>
      </c>
      <c r="AJ88" s="53" t="str">
        <f ca="1">IFERROR(OFFSET('セット情報(宅配便）'!$P$2,MATCH($G88,BカートセットID入力!$C$4:$C$150,0),COLUMN()-COLUMN($T83)),IFERROR(OFFSET('セット情報(業務便）'!$P$2,MATCH($G88,BカートセットID入力!$F$4:$F$150,0),COLUMN()-COLUMN($T83)),IFERROR(OFFSET('セット情報（サンプル）'!$N$2,MATCH($G88,BカートセットID入力!$I$4:$I$150,0),COLUMN()-COLUMN($T83)),IFERROR(OFFSET('セット情報（イレギュラーサンプル）'!$N$2,MATCH($G88,BカートセットID入力!$L$4:$L$150,0),COLUMN()-COLUMN($T83)),""))))</f>
        <v/>
      </c>
      <c r="AK88" s="53" t="str">
        <f ca="1">IFERROR(OFFSET('セット情報(宅配便）'!$P$2,MATCH($G88,BカートセットID入力!$C$4:$C$150,0),COLUMN()-COLUMN($T83)),IFERROR(OFFSET('セット情報(業務便）'!$P$2,MATCH($G88,BカートセットID入力!$F$4:$F$150,0),COLUMN()-COLUMN($T83)),IFERROR(OFFSET('セット情報（サンプル）'!$N$2,MATCH($G88,BカートセットID入力!$I$4:$I$150,0),COLUMN()-COLUMN($T83)),IFERROR(OFFSET('セット情報（イレギュラーサンプル）'!$N$2,MATCH($G88,BカートセットID入力!$L$4:$L$150,0),COLUMN()-COLUMN($T83)),""))))</f>
        <v/>
      </c>
      <c r="AL88" s="53" t="str">
        <f ca="1">IFERROR(OFFSET('セット情報(宅配便）'!$P$2,MATCH($G88,BカートセットID入力!$C$4:$C$150,0),COLUMN()-COLUMN($T83)),IFERROR(OFFSET('セット情報(業務便）'!$P$2,MATCH($G88,BカートセットID入力!$F$4:$F$150,0),COLUMN()-COLUMN($T83)),IFERROR(OFFSET('セット情報（サンプル）'!$N$2,MATCH($G88,BカートセットID入力!$I$4:$I$150,0),COLUMN()-COLUMN($T83)),IFERROR(OFFSET('セット情報（イレギュラーサンプル）'!$N$2,MATCH($G88,BカートセットID入力!$L$4:$L$150,0),COLUMN()-COLUMN($T83)),""))))</f>
        <v/>
      </c>
      <c r="AM88" s="53" t="str">
        <f ca="1">IFERROR(OFFSET('セット情報(宅配便）'!$P$2,MATCH($G88,BカートセットID入力!$C$4:$C$150,0),COLUMN()-COLUMN($T83)),IFERROR(OFFSET('セット情報(業務便）'!$P$2,MATCH($G88,BカートセットID入力!$F$4:$F$150,0),COLUMN()-COLUMN($T83)),IFERROR(OFFSET('セット情報（サンプル）'!$N$2,MATCH($G88,BカートセットID入力!$I$4:$I$150,0),COLUMN()-COLUMN($T83)),IFERROR(OFFSET('セット情報（イレギュラーサンプル）'!$N$2,MATCH($G88,BカートセットID入力!$L$4:$L$150,0),COLUMN()-COLUMN($T83)),""))))</f>
        <v/>
      </c>
      <c r="AN88" s="53" t="str">
        <f ca="1">IFERROR(OFFSET('セット情報(宅配便）'!$P$2,MATCH($G88,BカートセットID入力!$C$4:$C$150,0),COLUMN()-COLUMN($T83)),IFERROR(OFFSET('セット情報(業務便）'!$P$2,MATCH($G88,BカートセットID入力!$F$4:$F$150,0),COLUMN()-COLUMN($T83)),IFERROR(OFFSET('セット情報（サンプル）'!$N$2,MATCH($G88,BカートセットID入力!$I$4:$I$150,0),COLUMN()-COLUMN($T83)),IFERROR(OFFSET('セット情報（イレギュラーサンプル）'!$N$2,MATCH($G88,BカートセットID入力!$L$4:$L$150,0),COLUMN()-COLUMN($T83)),""))))</f>
        <v/>
      </c>
      <c r="AO88" s="53" t="str">
        <f ca="1">IFERROR(OFFSET('セット情報(宅配便）'!$P$2,MATCH($G88,BカートセットID入力!$C$4:$C$150,0),COLUMN()-COLUMN($T83)),IFERROR(OFFSET('セット情報(業務便）'!$P$2,MATCH($G88,BカートセットID入力!$F$4:$F$150,0),COLUMN()-COLUMN($T83)),IFERROR(OFFSET('セット情報（サンプル）'!$N$2,MATCH($G88,BカートセットID入力!$I$4:$I$150,0),COLUMN()-COLUMN($T83)),IFERROR(OFFSET('セット情報（イレギュラーサンプル）'!$N$2,MATCH($G88,BカートセットID入力!$L$4:$L$150,0),COLUMN()-COLUMN($T83)),""))))</f>
        <v/>
      </c>
      <c r="AP88" s="53" t="str">
        <f ca="1">IFERROR(OFFSET('セット情報(宅配便）'!$P$2,MATCH($G88,BカートセットID入力!$C$4:$C$150,0),COLUMN()-COLUMN($T83)),IFERROR(OFFSET('セット情報(業務便）'!$P$2,MATCH($G88,BカートセットID入力!$F$4:$F$150,0),COLUMN()-COLUMN($T83)),IFERROR(OFFSET('セット情報（サンプル）'!$N$2,MATCH($G88,BカートセットID入力!$I$4:$I$150,0),COLUMN()-COLUMN($T83)),IFERROR(OFFSET('セット情報（イレギュラーサンプル）'!$N$2,MATCH($G88,BカートセットID入力!$L$4:$L$150,0),COLUMN()-COLUMN($T83)),""))))</f>
        <v/>
      </c>
      <c r="AQ88" s="53" t="str">
        <f ca="1">IFERROR(OFFSET('セット情報(宅配便）'!$P$2,MATCH($G88,BカートセットID入力!$C$4:$C$150,0),COLUMN()-COLUMN($T83)),IFERROR(OFFSET('セット情報(業務便）'!$P$2,MATCH($G88,BカートセットID入力!$F$4:$F$150,0),COLUMN()-COLUMN($T83)),IFERROR(OFFSET('セット情報（サンプル）'!$N$2,MATCH($G88,BカートセットID入力!$I$4:$I$150,0),COLUMN()-COLUMN($T83)),IFERROR(OFFSET('セット情報（イレギュラーサンプル）'!$N$2,MATCH($G88,BカートセットID入力!$L$4:$L$150,0),COLUMN()-COLUMN($T83)),""))))</f>
        <v/>
      </c>
      <c r="AR88" s="53" t="str">
        <f ca="1">IFERROR(OFFSET('セット情報(宅配便）'!$P$2,MATCH($G88,BカートセットID入力!$C$4:$C$150,0),COLUMN()-COLUMN($T83)),IFERROR(OFFSET('セット情報(業務便）'!$P$2,MATCH($G88,BカートセットID入力!$F$4:$F$150,0),COLUMN()-COLUMN($T83)),IFERROR(OFFSET('セット情報（サンプル）'!$N$2,MATCH($G88,BカートセットID入力!$I$4:$I$150,0),COLUMN()-COLUMN($T83)),IFERROR(OFFSET('セット情報（イレギュラーサンプル）'!$N$2,MATCH($G88,BカートセットID入力!$L$4:$L$150,0),COLUMN()-COLUMN($T83)),""))))</f>
        <v/>
      </c>
      <c r="AS88" s="53" t="str">
        <f ca="1">IFERROR(OFFSET('セット情報(宅配便）'!$P$2,MATCH($G88,BカートセットID入力!$C$4:$C$150,0),COLUMN()-COLUMN($T83)),IFERROR(OFFSET('セット情報(業務便）'!$P$2,MATCH($G88,BカートセットID入力!$F$4:$F$150,0),COLUMN()-COLUMN($T83)),IFERROR(OFFSET('セット情報（サンプル）'!$N$2,MATCH($G88,BカートセットID入力!$I$4:$I$150,0),COLUMN()-COLUMN($T83)),IFERROR(OFFSET('セット情報（イレギュラーサンプル）'!$N$2,MATCH($G88,BカートセットID入力!$L$4:$L$150,0),COLUMN()-COLUMN($T83)),""))))</f>
        <v/>
      </c>
    </row>
    <row r="89" spans="1:45">
      <c r="A89" s="53" t="str">
        <f>IF(ISBLANK(現行セット情報CSV!A89),"",現行セット情報CSV!A89)</f>
        <v/>
      </c>
      <c r="B89" s="53" t="str">
        <f>IF(ISBLANK(現行セット情報CSV!B89),"",現行セット情報CSV!B89)</f>
        <v/>
      </c>
      <c r="C89" s="53" t="str">
        <f>IF(ISBLANK(現行セット情報CSV!C89),"",現行セット情報CSV!C89)</f>
        <v/>
      </c>
      <c r="D89" s="53" t="str">
        <f>IF(ISBLANK(現行セット情報CSV!D89),"",現行セット情報CSV!D89)</f>
        <v/>
      </c>
      <c r="E89" s="53" t="str">
        <f>IF(ISBLANK(現行セット情報CSV!E89),"",現行セット情報CSV!E89)</f>
        <v/>
      </c>
      <c r="F89" s="53" t="str">
        <f>IF(ISBLANK(現行セット情報CSV!F89),"",現行セット情報CSV!F89)</f>
        <v/>
      </c>
      <c r="G89" s="53" t="str">
        <f>IF(ISBLANK(現行セット情報CSV!G89),"",現行セット情報CSV!G89)</f>
        <v/>
      </c>
      <c r="H89" s="53" t="str">
        <f>IF(ISBLANK(現行セット情報CSV!H89),"",現行セット情報CSV!H89)</f>
        <v/>
      </c>
      <c r="I89" s="53" t="str">
        <f>IF(ISBLANK(現行セット情報CSV!I89),"",現行セット情報CSV!I89)</f>
        <v/>
      </c>
      <c r="J89" s="53" t="str">
        <f>IF(ISBLANK(現行セット情報CSV!J89),"",現行セット情報CSV!J89)</f>
        <v/>
      </c>
      <c r="K89" s="53" t="str">
        <f>IF(ISBLANK(現行セット情報CSV!K89),"",現行セット情報CSV!K89)</f>
        <v/>
      </c>
      <c r="L89" s="53" t="str">
        <f>IF(ISBLANK(現行セット情報CSV!L89),"",現行セット情報CSV!L89)</f>
        <v/>
      </c>
      <c r="M89" s="53" t="str">
        <f>IF(ISBLANK(現行セット情報CSV!M89),"",現行セット情報CSV!M89)</f>
        <v/>
      </c>
      <c r="N89" s="53" t="str">
        <f>IF(ISBLANK(現行セット情報CSV!N89),"",現行セット情報CSV!N89)</f>
        <v/>
      </c>
      <c r="O89" s="53" t="str">
        <f>IF(ISBLANK(現行セット情報CSV!O89),"",現行セット情報CSV!O89)</f>
        <v/>
      </c>
      <c r="P89" s="53" t="str">
        <f>IF(ISBLANK(現行セット情報CSV!P89),"",現行セット情報CSV!P89)</f>
        <v/>
      </c>
      <c r="Q89" s="53" t="str">
        <f>IF(ISBLANK(現行セット情報CSV!Q89),"",現行セット情報CSV!Q89)</f>
        <v/>
      </c>
      <c r="R89" s="53" t="str">
        <f>IF(ISBLANK(現行セット情報CSV!R89),"",現行セット情報CSV!R89)</f>
        <v/>
      </c>
      <c r="S89" s="53" t="str">
        <f>IF(ISBLANK(現行セット情報CSV!S89),"",現行セット情報CSV!S89)</f>
        <v/>
      </c>
      <c r="T89" s="53" t="str">
        <f ca="1">IFERROR(OFFSET('セット情報(宅配便）'!$P$2,MATCH($G89,BカートセットID入力!$C$4:$C$150,0),COLUMN()-COLUMN($T84)),IFERROR(OFFSET('セット情報(業務便）'!$P$2,MATCH($G89,BカートセットID入力!$F$4:$F$150,0),COLUMN()-COLUMN($T84)),IFERROR(OFFSET('セット情報（サンプル）'!$N$2,MATCH($G89,BカートセットID入力!$I$4:$I$150,0),COLUMN()-COLUMN($T84)),IFERROR(OFFSET('セット情報（イレギュラーサンプル）'!$N$2,MATCH($G89,BカートセットID入力!$L$4:$L$150,0),COLUMN()-COLUMN($T84)),""))))</f>
        <v/>
      </c>
      <c r="U89" s="53" t="str">
        <f ca="1">IFERROR(OFFSET('セット情報(宅配便）'!$P$2,MATCH($G89,BカートセットID入力!$C$4:$C$150,0),COLUMN()-COLUMN($T84)),IFERROR(OFFSET('セット情報(業務便）'!$P$2,MATCH($G89,BカートセットID入力!$F$4:$F$150,0),COLUMN()-COLUMN($T84)),IFERROR(OFFSET('セット情報（サンプル）'!$N$2,MATCH($G89,BカートセットID入力!$I$4:$I$150,0),COLUMN()-COLUMN($T84)),IFERROR(OFFSET('セット情報（イレギュラーサンプル）'!$N$2,MATCH($G89,BカートセットID入力!$L$4:$L$150,0),COLUMN()-COLUMN($T84)),""))))</f>
        <v/>
      </c>
      <c r="V89" s="53" t="str">
        <f ca="1">IFERROR(OFFSET('セット情報(宅配便）'!$P$2,MATCH($G89,BカートセットID入力!$C$4:$C$150,0),COLUMN()-COLUMN($T84)),IFERROR(OFFSET('セット情報(業務便）'!$P$2,MATCH($G89,BカートセットID入力!$F$4:$F$150,0),COLUMN()-COLUMN($T84)),IFERROR(OFFSET('セット情報（サンプル）'!$N$2,MATCH($G89,BカートセットID入力!$I$4:$I$150,0),COLUMN()-COLUMN($T84)),IFERROR(OFFSET('セット情報（イレギュラーサンプル）'!$N$2,MATCH($G89,BカートセットID入力!$L$4:$L$150,0),COLUMN()-COLUMN($T84)),""))))</f>
        <v/>
      </c>
      <c r="W89" s="53" t="str">
        <f ca="1">IFERROR(OFFSET('セット情報(宅配便）'!$P$2,MATCH($G89,BカートセットID入力!$C$4:$C$150,0),COLUMN()-COLUMN($T84)),IFERROR(OFFSET('セット情報(業務便）'!$P$2,MATCH($G89,BカートセットID入力!$F$4:$F$150,0),COLUMN()-COLUMN($T84)),IFERROR(OFFSET('セット情報（サンプル）'!$N$2,MATCH($G89,BカートセットID入力!$I$4:$I$150,0),COLUMN()-COLUMN($T84)),IFERROR(OFFSET('セット情報（イレギュラーサンプル）'!$N$2,MATCH($G89,BカートセットID入力!$L$4:$L$150,0),COLUMN()-COLUMN($T84)),""))))</f>
        <v/>
      </c>
      <c r="X89" s="53" t="str">
        <f ca="1">IFERROR(OFFSET('セット情報(宅配便）'!$P$2,MATCH($G89,BカートセットID入力!$C$4:$C$150,0),COLUMN()-COLUMN($T84)),IFERROR(OFFSET('セット情報(業務便）'!$P$2,MATCH($G89,BカートセットID入力!$F$4:$F$150,0),COLUMN()-COLUMN($T84)),IFERROR(OFFSET('セット情報（サンプル）'!$N$2,MATCH($G89,BカートセットID入力!$I$4:$I$150,0),COLUMN()-COLUMN($T84)),IFERROR(OFFSET('セット情報（イレギュラーサンプル）'!$N$2,MATCH($G89,BカートセットID入力!$L$4:$L$150,0),COLUMN()-COLUMN($T84)),""))))</f>
        <v/>
      </c>
      <c r="Y89" s="53" t="str">
        <f ca="1">IFERROR(OFFSET('セット情報(宅配便）'!$P$2,MATCH($G89,BカートセットID入力!$C$4:$C$150,0),COLUMN()-COLUMN($T84)),IFERROR(OFFSET('セット情報(業務便）'!$P$2,MATCH($G89,BカートセットID入力!$F$4:$F$150,0),COLUMN()-COLUMN($T84)),IFERROR(OFFSET('セット情報（サンプル）'!$N$2,MATCH($G89,BカートセットID入力!$I$4:$I$150,0),COLUMN()-COLUMN($T84)),IFERROR(OFFSET('セット情報（イレギュラーサンプル）'!$N$2,MATCH($G89,BカートセットID入力!$L$4:$L$150,0),COLUMN()-COLUMN($T84)),""))))</f>
        <v/>
      </c>
      <c r="Z89" s="53" t="str">
        <f ca="1">IFERROR(OFFSET('セット情報(宅配便）'!$P$2,MATCH($G89,BカートセットID入力!$C$4:$C$150,0),COLUMN()-COLUMN($T84)),IFERROR(OFFSET('セット情報(業務便）'!$P$2,MATCH($G89,BカートセットID入力!$F$4:$F$150,0),COLUMN()-COLUMN($T84)),IFERROR(OFFSET('セット情報（サンプル）'!$N$2,MATCH($G89,BカートセットID入力!$I$4:$I$150,0),COLUMN()-COLUMN($T84)),IFERROR(OFFSET('セット情報（イレギュラーサンプル）'!$N$2,MATCH($G89,BカートセットID入力!$L$4:$L$150,0),COLUMN()-COLUMN($T84)),""))))</f>
        <v/>
      </c>
      <c r="AA89" s="53" t="str">
        <f ca="1">IFERROR(OFFSET('セット情報(宅配便）'!$P$2,MATCH($G89,BカートセットID入力!$C$4:$C$150,0),COLUMN()-COLUMN($T84)),IFERROR(OFFSET('セット情報(業務便）'!$P$2,MATCH($G89,BカートセットID入力!$F$4:$F$150,0),COLUMN()-COLUMN($T84)),IFERROR(OFFSET('セット情報（サンプル）'!$N$2,MATCH($G89,BカートセットID入力!$I$4:$I$150,0),COLUMN()-COLUMN($T84)),IFERROR(OFFSET('セット情報（イレギュラーサンプル）'!$N$2,MATCH($G89,BカートセットID入力!$L$4:$L$150,0),COLUMN()-COLUMN($T84)),""))))</f>
        <v/>
      </c>
      <c r="AB89" s="53" t="str">
        <f ca="1">IFERROR(OFFSET('セット情報(宅配便）'!$P$2,MATCH($G89,BカートセットID入力!$C$4:$C$150,0),COLUMN()-COLUMN($T84)),IFERROR(OFFSET('セット情報(業務便）'!$P$2,MATCH($G89,BカートセットID入力!$F$4:$F$150,0),COLUMN()-COLUMN($T84)),IFERROR(OFFSET('セット情報（サンプル）'!$N$2,MATCH($G89,BカートセットID入力!$I$4:$I$150,0),COLUMN()-COLUMN($T84)),IFERROR(OFFSET('セット情報（イレギュラーサンプル）'!$N$2,MATCH($G89,BカートセットID入力!$L$4:$L$150,0),COLUMN()-COLUMN($T84)),""))))</f>
        <v/>
      </c>
      <c r="AC89" s="53" t="str">
        <f ca="1">IFERROR(OFFSET('セット情報(宅配便）'!$P$2,MATCH($G89,BカートセットID入力!$C$4:$C$150,0),COLUMN()-COLUMN($T84)),IFERROR(OFFSET('セット情報(業務便）'!$P$2,MATCH($G89,BカートセットID入力!$F$4:$F$150,0),COLUMN()-COLUMN($T84)),IFERROR(OFFSET('セット情報（サンプル）'!$N$2,MATCH($G89,BカートセットID入力!$I$4:$I$150,0),COLUMN()-COLUMN($T84)),IFERROR(OFFSET('セット情報（イレギュラーサンプル）'!$N$2,MATCH($G89,BカートセットID入力!$L$4:$L$150,0),COLUMN()-COLUMN($T84)),""))))</f>
        <v/>
      </c>
      <c r="AD89" s="53" t="str">
        <f ca="1">IFERROR(OFFSET('セット情報(宅配便）'!$P$2,MATCH($G89,BカートセットID入力!$C$4:$C$150,0),COLUMN()-COLUMN($T84)),IFERROR(OFFSET('セット情報(業務便）'!$P$2,MATCH($G89,BカートセットID入力!$F$4:$F$150,0),COLUMN()-COLUMN($T84)),IFERROR(OFFSET('セット情報（サンプル）'!$N$2,MATCH($G89,BカートセットID入力!$I$4:$I$150,0),COLUMN()-COLUMN($T84)),IFERROR(OFFSET('セット情報（イレギュラーサンプル）'!$N$2,MATCH($G89,BカートセットID入力!$L$4:$L$150,0),COLUMN()-COLUMN($T84)),""))))</f>
        <v/>
      </c>
      <c r="AE89" s="53" t="str">
        <f ca="1">IFERROR(OFFSET('セット情報(宅配便）'!$P$2,MATCH($G89,BカートセットID入力!$C$4:$C$150,0),COLUMN()-COLUMN($T84)),IFERROR(OFFSET('セット情報(業務便）'!$P$2,MATCH($G89,BカートセットID入力!$F$4:$F$150,0),COLUMN()-COLUMN($T84)),IFERROR(OFFSET('セット情報（サンプル）'!$N$2,MATCH($G89,BカートセットID入力!$I$4:$I$150,0),COLUMN()-COLUMN($T84)),IFERROR(OFFSET('セット情報（イレギュラーサンプル）'!$N$2,MATCH($G89,BカートセットID入力!$L$4:$L$150,0),COLUMN()-COLUMN($T84)),""))))</f>
        <v/>
      </c>
      <c r="AF89" s="53" t="str">
        <f ca="1">IFERROR(OFFSET('セット情報(宅配便）'!$P$2,MATCH($G89,BカートセットID入力!$C$4:$C$150,0),COLUMN()-COLUMN($T84)),IFERROR(OFFSET('セット情報(業務便）'!$P$2,MATCH($G89,BカートセットID入力!$F$4:$F$150,0),COLUMN()-COLUMN($T84)),IFERROR(OFFSET('セット情報（サンプル）'!$N$2,MATCH($G89,BカートセットID入力!$I$4:$I$150,0),COLUMN()-COLUMN($T84)),IFERROR(OFFSET('セット情報（イレギュラーサンプル）'!$N$2,MATCH($G89,BカートセットID入力!$L$4:$L$150,0),COLUMN()-COLUMN($T84)),""))))</f>
        <v/>
      </c>
      <c r="AG89" s="53" t="str">
        <f ca="1">IFERROR(OFFSET('セット情報(宅配便）'!$P$2,MATCH($G89,BカートセットID入力!$C$4:$C$150,0),COLUMN()-COLUMN($T84)),IFERROR(OFFSET('セット情報(業務便）'!$P$2,MATCH($G89,BカートセットID入力!$F$4:$F$150,0),COLUMN()-COLUMN($T84)),IFERROR(OFFSET('セット情報（サンプル）'!$N$2,MATCH($G89,BカートセットID入力!$I$4:$I$150,0),COLUMN()-COLUMN($T84)),IFERROR(OFFSET('セット情報（イレギュラーサンプル）'!$N$2,MATCH($G89,BカートセットID入力!$L$4:$L$150,0),COLUMN()-COLUMN($T84)),""))))</f>
        <v/>
      </c>
      <c r="AH89" s="53" t="str">
        <f ca="1">IFERROR(OFFSET('セット情報(宅配便）'!$P$2,MATCH($G89,BカートセットID入力!$C$4:$C$150,0),COLUMN()-COLUMN($T84)),IFERROR(OFFSET('セット情報(業務便）'!$P$2,MATCH($G89,BカートセットID入力!$F$4:$F$150,0),COLUMN()-COLUMN($T84)),IFERROR(OFFSET('セット情報（サンプル）'!$N$2,MATCH($G89,BカートセットID入力!$I$4:$I$150,0),COLUMN()-COLUMN($T84)),IFERROR(OFFSET('セット情報（イレギュラーサンプル）'!$N$2,MATCH($G89,BカートセットID入力!$L$4:$L$150,0),COLUMN()-COLUMN($T84)),""))))</f>
        <v/>
      </c>
      <c r="AI89" s="53" t="str">
        <f ca="1">IFERROR(OFFSET('セット情報(宅配便）'!$P$2,MATCH($G89,BカートセットID入力!$C$4:$C$150,0),COLUMN()-COLUMN($T84)),IFERROR(OFFSET('セット情報(業務便）'!$P$2,MATCH($G89,BカートセットID入力!$F$4:$F$150,0),COLUMN()-COLUMN($T84)),IFERROR(OFFSET('セット情報（サンプル）'!$N$2,MATCH($G89,BカートセットID入力!$I$4:$I$150,0),COLUMN()-COLUMN($T84)),IFERROR(OFFSET('セット情報（イレギュラーサンプル）'!$N$2,MATCH($G89,BカートセットID入力!$L$4:$L$150,0),COLUMN()-COLUMN($T84)),""))))</f>
        <v/>
      </c>
      <c r="AJ89" s="53" t="str">
        <f ca="1">IFERROR(OFFSET('セット情報(宅配便）'!$P$2,MATCH($G89,BカートセットID入力!$C$4:$C$150,0),COLUMN()-COLUMN($T84)),IFERROR(OFFSET('セット情報(業務便）'!$P$2,MATCH($G89,BカートセットID入力!$F$4:$F$150,0),COLUMN()-COLUMN($T84)),IFERROR(OFFSET('セット情報（サンプル）'!$N$2,MATCH($G89,BカートセットID入力!$I$4:$I$150,0),COLUMN()-COLUMN($T84)),IFERROR(OFFSET('セット情報（イレギュラーサンプル）'!$N$2,MATCH($G89,BカートセットID入力!$L$4:$L$150,0),COLUMN()-COLUMN($T84)),""))))</f>
        <v/>
      </c>
      <c r="AK89" s="53" t="str">
        <f ca="1">IFERROR(OFFSET('セット情報(宅配便）'!$P$2,MATCH($G89,BカートセットID入力!$C$4:$C$150,0),COLUMN()-COLUMN($T84)),IFERROR(OFFSET('セット情報(業務便）'!$P$2,MATCH($G89,BカートセットID入力!$F$4:$F$150,0),COLUMN()-COLUMN($T84)),IFERROR(OFFSET('セット情報（サンプル）'!$N$2,MATCH($G89,BカートセットID入力!$I$4:$I$150,0),COLUMN()-COLUMN($T84)),IFERROR(OFFSET('セット情報（イレギュラーサンプル）'!$N$2,MATCH($G89,BカートセットID入力!$L$4:$L$150,0),COLUMN()-COLUMN($T84)),""))))</f>
        <v/>
      </c>
      <c r="AL89" s="53" t="str">
        <f ca="1">IFERROR(OFFSET('セット情報(宅配便）'!$P$2,MATCH($G89,BカートセットID入力!$C$4:$C$150,0),COLUMN()-COLUMN($T84)),IFERROR(OFFSET('セット情報(業務便）'!$P$2,MATCH($G89,BカートセットID入力!$F$4:$F$150,0),COLUMN()-COLUMN($T84)),IFERROR(OFFSET('セット情報（サンプル）'!$N$2,MATCH($G89,BカートセットID入力!$I$4:$I$150,0),COLUMN()-COLUMN($T84)),IFERROR(OFFSET('セット情報（イレギュラーサンプル）'!$N$2,MATCH($G89,BカートセットID入力!$L$4:$L$150,0),COLUMN()-COLUMN($T84)),""))))</f>
        <v/>
      </c>
      <c r="AM89" s="53" t="str">
        <f ca="1">IFERROR(OFFSET('セット情報(宅配便）'!$P$2,MATCH($G89,BカートセットID入力!$C$4:$C$150,0),COLUMN()-COLUMN($T84)),IFERROR(OFFSET('セット情報(業務便）'!$P$2,MATCH($G89,BカートセットID入力!$F$4:$F$150,0),COLUMN()-COLUMN($T84)),IFERROR(OFFSET('セット情報（サンプル）'!$N$2,MATCH($G89,BカートセットID入力!$I$4:$I$150,0),COLUMN()-COLUMN($T84)),IFERROR(OFFSET('セット情報（イレギュラーサンプル）'!$N$2,MATCH($G89,BカートセットID入力!$L$4:$L$150,0),COLUMN()-COLUMN($T84)),""))))</f>
        <v/>
      </c>
      <c r="AN89" s="53" t="str">
        <f ca="1">IFERROR(OFFSET('セット情報(宅配便）'!$P$2,MATCH($G89,BカートセットID入力!$C$4:$C$150,0),COLUMN()-COLUMN($T84)),IFERROR(OFFSET('セット情報(業務便）'!$P$2,MATCH($G89,BカートセットID入力!$F$4:$F$150,0),COLUMN()-COLUMN($T84)),IFERROR(OFFSET('セット情報（サンプル）'!$N$2,MATCH($G89,BカートセットID入力!$I$4:$I$150,0),COLUMN()-COLUMN($T84)),IFERROR(OFFSET('セット情報（イレギュラーサンプル）'!$N$2,MATCH($G89,BカートセットID入力!$L$4:$L$150,0),COLUMN()-COLUMN($T84)),""))))</f>
        <v/>
      </c>
      <c r="AO89" s="53" t="str">
        <f ca="1">IFERROR(OFFSET('セット情報(宅配便）'!$P$2,MATCH($G89,BカートセットID入力!$C$4:$C$150,0),COLUMN()-COLUMN($T84)),IFERROR(OFFSET('セット情報(業務便）'!$P$2,MATCH($G89,BカートセットID入力!$F$4:$F$150,0),COLUMN()-COLUMN($T84)),IFERROR(OFFSET('セット情報（サンプル）'!$N$2,MATCH($G89,BカートセットID入力!$I$4:$I$150,0),COLUMN()-COLUMN($T84)),IFERROR(OFFSET('セット情報（イレギュラーサンプル）'!$N$2,MATCH($G89,BカートセットID入力!$L$4:$L$150,0),COLUMN()-COLUMN($T84)),""))))</f>
        <v/>
      </c>
      <c r="AP89" s="53" t="str">
        <f ca="1">IFERROR(OFFSET('セット情報(宅配便）'!$P$2,MATCH($G89,BカートセットID入力!$C$4:$C$150,0),COLUMN()-COLUMN($T84)),IFERROR(OFFSET('セット情報(業務便）'!$P$2,MATCH($G89,BカートセットID入力!$F$4:$F$150,0),COLUMN()-COLUMN($T84)),IFERROR(OFFSET('セット情報（サンプル）'!$N$2,MATCH($G89,BカートセットID入力!$I$4:$I$150,0),COLUMN()-COLUMN($T84)),IFERROR(OFFSET('セット情報（イレギュラーサンプル）'!$N$2,MATCH($G89,BカートセットID入力!$L$4:$L$150,0),COLUMN()-COLUMN($T84)),""))))</f>
        <v/>
      </c>
      <c r="AQ89" s="53" t="str">
        <f ca="1">IFERROR(OFFSET('セット情報(宅配便）'!$P$2,MATCH($G89,BカートセットID入力!$C$4:$C$150,0),COLUMN()-COLUMN($T84)),IFERROR(OFFSET('セット情報(業務便）'!$P$2,MATCH($G89,BカートセットID入力!$F$4:$F$150,0),COLUMN()-COLUMN($T84)),IFERROR(OFFSET('セット情報（サンプル）'!$N$2,MATCH($G89,BカートセットID入力!$I$4:$I$150,0),COLUMN()-COLUMN($T84)),IFERROR(OFFSET('セット情報（イレギュラーサンプル）'!$N$2,MATCH($G89,BカートセットID入力!$L$4:$L$150,0),COLUMN()-COLUMN($T84)),""))))</f>
        <v/>
      </c>
      <c r="AR89" s="53" t="str">
        <f ca="1">IFERROR(OFFSET('セット情報(宅配便）'!$P$2,MATCH($G89,BカートセットID入力!$C$4:$C$150,0),COLUMN()-COLUMN($T84)),IFERROR(OFFSET('セット情報(業務便）'!$P$2,MATCH($G89,BカートセットID入力!$F$4:$F$150,0),COLUMN()-COLUMN($T84)),IFERROR(OFFSET('セット情報（サンプル）'!$N$2,MATCH($G89,BカートセットID入力!$I$4:$I$150,0),COLUMN()-COLUMN($T84)),IFERROR(OFFSET('セット情報（イレギュラーサンプル）'!$N$2,MATCH($G89,BカートセットID入力!$L$4:$L$150,0),COLUMN()-COLUMN($T84)),""))))</f>
        <v/>
      </c>
      <c r="AS89" s="53" t="str">
        <f ca="1">IFERROR(OFFSET('セット情報(宅配便）'!$P$2,MATCH($G89,BカートセットID入力!$C$4:$C$150,0),COLUMN()-COLUMN($T84)),IFERROR(OFFSET('セット情報(業務便）'!$P$2,MATCH($G89,BカートセットID入力!$F$4:$F$150,0),COLUMN()-COLUMN($T84)),IFERROR(OFFSET('セット情報（サンプル）'!$N$2,MATCH($G89,BカートセットID入力!$I$4:$I$150,0),COLUMN()-COLUMN($T84)),IFERROR(OFFSET('セット情報（イレギュラーサンプル）'!$N$2,MATCH($G89,BカートセットID入力!$L$4:$L$150,0),COLUMN()-COLUMN($T84)),""))))</f>
        <v/>
      </c>
    </row>
    <row r="90" spans="1:45">
      <c r="A90" s="53" t="str">
        <f>IF(ISBLANK(現行セット情報CSV!A90),"",現行セット情報CSV!A90)</f>
        <v/>
      </c>
      <c r="B90" s="53" t="str">
        <f>IF(ISBLANK(現行セット情報CSV!B90),"",現行セット情報CSV!B90)</f>
        <v/>
      </c>
      <c r="C90" s="53" t="str">
        <f>IF(ISBLANK(現行セット情報CSV!C90),"",現行セット情報CSV!C90)</f>
        <v/>
      </c>
      <c r="D90" s="53" t="str">
        <f>IF(ISBLANK(現行セット情報CSV!D90),"",現行セット情報CSV!D90)</f>
        <v/>
      </c>
      <c r="E90" s="53" t="str">
        <f>IF(ISBLANK(現行セット情報CSV!E90),"",現行セット情報CSV!E90)</f>
        <v/>
      </c>
      <c r="F90" s="53" t="str">
        <f>IF(ISBLANK(現行セット情報CSV!F90),"",現行セット情報CSV!F90)</f>
        <v/>
      </c>
      <c r="G90" s="53" t="str">
        <f>IF(ISBLANK(現行セット情報CSV!G90),"",現行セット情報CSV!G90)</f>
        <v/>
      </c>
      <c r="H90" s="53" t="str">
        <f>IF(ISBLANK(現行セット情報CSV!H90),"",現行セット情報CSV!H90)</f>
        <v/>
      </c>
      <c r="I90" s="53" t="str">
        <f>IF(ISBLANK(現行セット情報CSV!I90),"",現行セット情報CSV!I90)</f>
        <v/>
      </c>
      <c r="J90" s="53" t="str">
        <f>IF(ISBLANK(現行セット情報CSV!J90),"",現行セット情報CSV!J90)</f>
        <v/>
      </c>
      <c r="K90" s="53" t="str">
        <f>IF(ISBLANK(現行セット情報CSV!K90),"",現行セット情報CSV!K90)</f>
        <v/>
      </c>
      <c r="L90" s="53" t="str">
        <f>IF(ISBLANK(現行セット情報CSV!L90),"",現行セット情報CSV!L90)</f>
        <v/>
      </c>
      <c r="M90" s="53" t="str">
        <f>IF(ISBLANK(現行セット情報CSV!M90),"",現行セット情報CSV!M90)</f>
        <v/>
      </c>
      <c r="N90" s="53" t="str">
        <f>IF(ISBLANK(現行セット情報CSV!N90),"",現行セット情報CSV!N90)</f>
        <v/>
      </c>
      <c r="O90" s="53" t="str">
        <f>IF(ISBLANK(現行セット情報CSV!O90),"",現行セット情報CSV!O90)</f>
        <v/>
      </c>
      <c r="P90" s="53" t="str">
        <f>IF(ISBLANK(現行セット情報CSV!P90),"",現行セット情報CSV!P90)</f>
        <v/>
      </c>
      <c r="Q90" s="53" t="str">
        <f>IF(ISBLANK(現行セット情報CSV!Q90),"",現行セット情報CSV!Q90)</f>
        <v/>
      </c>
      <c r="R90" s="53" t="str">
        <f>IF(ISBLANK(現行セット情報CSV!R90),"",現行セット情報CSV!R90)</f>
        <v/>
      </c>
      <c r="S90" s="53" t="str">
        <f>IF(ISBLANK(現行セット情報CSV!S90),"",現行セット情報CSV!S90)</f>
        <v/>
      </c>
      <c r="T90" s="53" t="str">
        <f ca="1">IFERROR(OFFSET('セット情報(宅配便）'!$P$2,MATCH($G90,BカートセットID入力!$C$4:$C$150,0),COLUMN()-COLUMN($T85)),IFERROR(OFFSET('セット情報(業務便）'!$P$2,MATCH($G90,BカートセットID入力!$F$4:$F$150,0),COLUMN()-COLUMN($T85)),IFERROR(OFFSET('セット情報（サンプル）'!$N$2,MATCH($G90,BカートセットID入力!$I$4:$I$150,0),COLUMN()-COLUMN($T85)),IFERROR(OFFSET('セット情報（イレギュラーサンプル）'!$N$2,MATCH($G90,BカートセットID入力!$L$4:$L$150,0),COLUMN()-COLUMN($T85)),""))))</f>
        <v/>
      </c>
      <c r="U90" s="53" t="str">
        <f ca="1">IFERROR(OFFSET('セット情報(宅配便）'!$P$2,MATCH($G90,BカートセットID入力!$C$4:$C$150,0),COLUMN()-COLUMN($T85)),IFERROR(OFFSET('セット情報(業務便）'!$P$2,MATCH($G90,BカートセットID入力!$F$4:$F$150,0),COLUMN()-COLUMN($T85)),IFERROR(OFFSET('セット情報（サンプル）'!$N$2,MATCH($G90,BカートセットID入力!$I$4:$I$150,0),COLUMN()-COLUMN($T85)),IFERROR(OFFSET('セット情報（イレギュラーサンプル）'!$N$2,MATCH($G90,BカートセットID入力!$L$4:$L$150,0),COLUMN()-COLUMN($T85)),""))))</f>
        <v/>
      </c>
      <c r="V90" s="53" t="str">
        <f ca="1">IFERROR(OFFSET('セット情報(宅配便）'!$P$2,MATCH($G90,BカートセットID入力!$C$4:$C$150,0),COLUMN()-COLUMN($T85)),IFERROR(OFFSET('セット情報(業務便）'!$P$2,MATCH($G90,BカートセットID入力!$F$4:$F$150,0),COLUMN()-COLUMN($T85)),IFERROR(OFFSET('セット情報（サンプル）'!$N$2,MATCH($G90,BカートセットID入力!$I$4:$I$150,0),COLUMN()-COLUMN($T85)),IFERROR(OFFSET('セット情報（イレギュラーサンプル）'!$N$2,MATCH($G90,BカートセットID入力!$L$4:$L$150,0),COLUMN()-COLUMN($T85)),""))))</f>
        <v/>
      </c>
      <c r="W90" s="53" t="str">
        <f ca="1">IFERROR(OFFSET('セット情報(宅配便）'!$P$2,MATCH($G90,BカートセットID入力!$C$4:$C$150,0),COLUMN()-COLUMN($T85)),IFERROR(OFFSET('セット情報(業務便）'!$P$2,MATCH($G90,BカートセットID入力!$F$4:$F$150,0),COLUMN()-COLUMN($T85)),IFERROR(OFFSET('セット情報（サンプル）'!$N$2,MATCH($G90,BカートセットID入力!$I$4:$I$150,0),COLUMN()-COLUMN($T85)),IFERROR(OFFSET('セット情報（イレギュラーサンプル）'!$N$2,MATCH($G90,BカートセットID入力!$L$4:$L$150,0),COLUMN()-COLUMN($T85)),""))))</f>
        <v/>
      </c>
      <c r="X90" s="53" t="str">
        <f ca="1">IFERROR(OFFSET('セット情報(宅配便）'!$P$2,MATCH($G90,BカートセットID入力!$C$4:$C$150,0),COLUMN()-COLUMN($T85)),IFERROR(OFFSET('セット情報(業務便）'!$P$2,MATCH($G90,BカートセットID入力!$F$4:$F$150,0),COLUMN()-COLUMN($T85)),IFERROR(OFFSET('セット情報（サンプル）'!$N$2,MATCH($G90,BカートセットID入力!$I$4:$I$150,0),COLUMN()-COLUMN($T85)),IFERROR(OFFSET('セット情報（イレギュラーサンプル）'!$N$2,MATCH($G90,BカートセットID入力!$L$4:$L$150,0),COLUMN()-COLUMN($T85)),""))))</f>
        <v/>
      </c>
      <c r="Y90" s="53" t="str">
        <f ca="1">IFERROR(OFFSET('セット情報(宅配便）'!$P$2,MATCH($G90,BカートセットID入力!$C$4:$C$150,0),COLUMN()-COLUMN($T85)),IFERROR(OFFSET('セット情報(業務便）'!$P$2,MATCH($G90,BカートセットID入力!$F$4:$F$150,0),COLUMN()-COLUMN($T85)),IFERROR(OFFSET('セット情報（サンプル）'!$N$2,MATCH($G90,BカートセットID入力!$I$4:$I$150,0),COLUMN()-COLUMN($T85)),IFERROR(OFFSET('セット情報（イレギュラーサンプル）'!$N$2,MATCH($G90,BカートセットID入力!$L$4:$L$150,0),COLUMN()-COLUMN($T85)),""))))</f>
        <v/>
      </c>
      <c r="Z90" s="53" t="str">
        <f ca="1">IFERROR(OFFSET('セット情報(宅配便）'!$P$2,MATCH($G90,BカートセットID入力!$C$4:$C$150,0),COLUMN()-COLUMN($T85)),IFERROR(OFFSET('セット情報(業務便）'!$P$2,MATCH($G90,BカートセットID入力!$F$4:$F$150,0),COLUMN()-COLUMN($T85)),IFERROR(OFFSET('セット情報（サンプル）'!$N$2,MATCH($G90,BカートセットID入力!$I$4:$I$150,0),COLUMN()-COLUMN($T85)),IFERROR(OFFSET('セット情報（イレギュラーサンプル）'!$N$2,MATCH($G90,BカートセットID入力!$L$4:$L$150,0),COLUMN()-COLUMN($T85)),""))))</f>
        <v/>
      </c>
      <c r="AA90" s="53" t="str">
        <f ca="1">IFERROR(OFFSET('セット情報(宅配便）'!$P$2,MATCH($G90,BカートセットID入力!$C$4:$C$150,0),COLUMN()-COLUMN($T85)),IFERROR(OFFSET('セット情報(業務便）'!$P$2,MATCH($G90,BカートセットID入力!$F$4:$F$150,0),COLUMN()-COLUMN($T85)),IFERROR(OFFSET('セット情報（サンプル）'!$N$2,MATCH($G90,BカートセットID入力!$I$4:$I$150,0),COLUMN()-COLUMN($T85)),IFERROR(OFFSET('セット情報（イレギュラーサンプル）'!$N$2,MATCH($G90,BカートセットID入力!$L$4:$L$150,0),COLUMN()-COLUMN($T85)),""))))</f>
        <v/>
      </c>
      <c r="AB90" s="53" t="str">
        <f ca="1">IFERROR(OFFSET('セット情報(宅配便）'!$P$2,MATCH($G90,BカートセットID入力!$C$4:$C$150,0),COLUMN()-COLUMN($T85)),IFERROR(OFFSET('セット情報(業務便）'!$P$2,MATCH($G90,BカートセットID入力!$F$4:$F$150,0),COLUMN()-COLUMN($T85)),IFERROR(OFFSET('セット情報（サンプル）'!$N$2,MATCH($G90,BカートセットID入力!$I$4:$I$150,0),COLUMN()-COLUMN($T85)),IFERROR(OFFSET('セット情報（イレギュラーサンプル）'!$N$2,MATCH($G90,BカートセットID入力!$L$4:$L$150,0),COLUMN()-COLUMN($T85)),""))))</f>
        <v/>
      </c>
      <c r="AC90" s="53" t="str">
        <f ca="1">IFERROR(OFFSET('セット情報(宅配便）'!$P$2,MATCH($G90,BカートセットID入力!$C$4:$C$150,0),COLUMN()-COLUMN($T85)),IFERROR(OFFSET('セット情報(業務便）'!$P$2,MATCH($G90,BカートセットID入力!$F$4:$F$150,0),COLUMN()-COLUMN($T85)),IFERROR(OFFSET('セット情報（サンプル）'!$N$2,MATCH($G90,BカートセットID入力!$I$4:$I$150,0),COLUMN()-COLUMN($T85)),IFERROR(OFFSET('セット情報（イレギュラーサンプル）'!$N$2,MATCH($G90,BカートセットID入力!$L$4:$L$150,0),COLUMN()-COLUMN($T85)),""))))</f>
        <v/>
      </c>
      <c r="AD90" s="53" t="str">
        <f ca="1">IFERROR(OFFSET('セット情報(宅配便）'!$P$2,MATCH($G90,BカートセットID入力!$C$4:$C$150,0),COLUMN()-COLUMN($T85)),IFERROR(OFFSET('セット情報(業務便）'!$P$2,MATCH($G90,BカートセットID入力!$F$4:$F$150,0),COLUMN()-COLUMN($T85)),IFERROR(OFFSET('セット情報（サンプル）'!$N$2,MATCH($G90,BカートセットID入力!$I$4:$I$150,0),COLUMN()-COLUMN($T85)),IFERROR(OFFSET('セット情報（イレギュラーサンプル）'!$N$2,MATCH($G90,BカートセットID入力!$L$4:$L$150,0),COLUMN()-COLUMN($T85)),""))))</f>
        <v/>
      </c>
      <c r="AE90" s="53" t="str">
        <f ca="1">IFERROR(OFFSET('セット情報(宅配便）'!$P$2,MATCH($G90,BカートセットID入力!$C$4:$C$150,0),COLUMN()-COLUMN($T85)),IFERROR(OFFSET('セット情報(業務便）'!$P$2,MATCH($G90,BカートセットID入力!$F$4:$F$150,0),COLUMN()-COLUMN($T85)),IFERROR(OFFSET('セット情報（サンプル）'!$N$2,MATCH($G90,BカートセットID入力!$I$4:$I$150,0),COLUMN()-COLUMN($T85)),IFERROR(OFFSET('セット情報（イレギュラーサンプル）'!$N$2,MATCH($G90,BカートセットID入力!$L$4:$L$150,0),COLUMN()-COLUMN($T85)),""))))</f>
        <v/>
      </c>
      <c r="AF90" s="53" t="str">
        <f ca="1">IFERROR(OFFSET('セット情報(宅配便）'!$P$2,MATCH($G90,BカートセットID入力!$C$4:$C$150,0),COLUMN()-COLUMN($T85)),IFERROR(OFFSET('セット情報(業務便）'!$P$2,MATCH($G90,BカートセットID入力!$F$4:$F$150,0),COLUMN()-COLUMN($T85)),IFERROR(OFFSET('セット情報（サンプル）'!$N$2,MATCH($G90,BカートセットID入力!$I$4:$I$150,0),COLUMN()-COLUMN($T85)),IFERROR(OFFSET('セット情報（イレギュラーサンプル）'!$N$2,MATCH($G90,BカートセットID入力!$L$4:$L$150,0),COLUMN()-COLUMN($T85)),""))))</f>
        <v/>
      </c>
      <c r="AG90" s="53" t="str">
        <f ca="1">IFERROR(OFFSET('セット情報(宅配便）'!$P$2,MATCH($G90,BカートセットID入力!$C$4:$C$150,0),COLUMN()-COLUMN($T85)),IFERROR(OFFSET('セット情報(業務便）'!$P$2,MATCH($G90,BカートセットID入力!$F$4:$F$150,0),COLUMN()-COLUMN($T85)),IFERROR(OFFSET('セット情報（サンプル）'!$N$2,MATCH($G90,BカートセットID入力!$I$4:$I$150,0),COLUMN()-COLUMN($T85)),IFERROR(OFFSET('セット情報（イレギュラーサンプル）'!$N$2,MATCH($G90,BカートセットID入力!$L$4:$L$150,0),COLUMN()-COLUMN($T85)),""))))</f>
        <v/>
      </c>
      <c r="AH90" s="53" t="str">
        <f ca="1">IFERROR(OFFSET('セット情報(宅配便）'!$P$2,MATCH($G90,BカートセットID入力!$C$4:$C$150,0),COLUMN()-COLUMN($T85)),IFERROR(OFFSET('セット情報(業務便）'!$P$2,MATCH($G90,BカートセットID入力!$F$4:$F$150,0),COLUMN()-COLUMN($T85)),IFERROR(OFFSET('セット情報（サンプル）'!$N$2,MATCH($G90,BカートセットID入力!$I$4:$I$150,0),COLUMN()-COLUMN($T85)),IFERROR(OFFSET('セット情報（イレギュラーサンプル）'!$N$2,MATCH($G90,BカートセットID入力!$L$4:$L$150,0),COLUMN()-COLUMN($T85)),""))))</f>
        <v/>
      </c>
      <c r="AI90" s="53" t="str">
        <f ca="1">IFERROR(OFFSET('セット情報(宅配便）'!$P$2,MATCH($G90,BカートセットID入力!$C$4:$C$150,0),COLUMN()-COLUMN($T85)),IFERROR(OFFSET('セット情報(業務便）'!$P$2,MATCH($G90,BカートセットID入力!$F$4:$F$150,0),COLUMN()-COLUMN($T85)),IFERROR(OFFSET('セット情報（サンプル）'!$N$2,MATCH($G90,BカートセットID入力!$I$4:$I$150,0),COLUMN()-COLUMN($T85)),IFERROR(OFFSET('セット情報（イレギュラーサンプル）'!$N$2,MATCH($G90,BカートセットID入力!$L$4:$L$150,0),COLUMN()-COLUMN($T85)),""))))</f>
        <v/>
      </c>
      <c r="AJ90" s="53" t="str">
        <f ca="1">IFERROR(OFFSET('セット情報(宅配便）'!$P$2,MATCH($G90,BカートセットID入力!$C$4:$C$150,0),COLUMN()-COLUMN($T85)),IFERROR(OFFSET('セット情報(業務便）'!$P$2,MATCH($G90,BカートセットID入力!$F$4:$F$150,0),COLUMN()-COLUMN($T85)),IFERROR(OFFSET('セット情報（サンプル）'!$N$2,MATCH($G90,BカートセットID入力!$I$4:$I$150,0),COLUMN()-COLUMN($T85)),IFERROR(OFFSET('セット情報（イレギュラーサンプル）'!$N$2,MATCH($G90,BカートセットID入力!$L$4:$L$150,0),COLUMN()-COLUMN($T85)),""))))</f>
        <v/>
      </c>
      <c r="AK90" s="53" t="str">
        <f ca="1">IFERROR(OFFSET('セット情報(宅配便）'!$P$2,MATCH($G90,BカートセットID入力!$C$4:$C$150,0),COLUMN()-COLUMN($T85)),IFERROR(OFFSET('セット情報(業務便）'!$P$2,MATCH($G90,BカートセットID入力!$F$4:$F$150,0),COLUMN()-COLUMN($T85)),IFERROR(OFFSET('セット情報（サンプル）'!$N$2,MATCH($G90,BカートセットID入力!$I$4:$I$150,0),COLUMN()-COLUMN($T85)),IFERROR(OFFSET('セット情報（イレギュラーサンプル）'!$N$2,MATCH($G90,BカートセットID入力!$L$4:$L$150,0),COLUMN()-COLUMN($T85)),""))))</f>
        <v/>
      </c>
      <c r="AL90" s="53" t="str">
        <f ca="1">IFERROR(OFFSET('セット情報(宅配便）'!$P$2,MATCH($G90,BカートセットID入力!$C$4:$C$150,0),COLUMN()-COLUMN($T85)),IFERROR(OFFSET('セット情報(業務便）'!$P$2,MATCH($G90,BカートセットID入力!$F$4:$F$150,0),COLUMN()-COLUMN($T85)),IFERROR(OFFSET('セット情報（サンプル）'!$N$2,MATCH($G90,BカートセットID入力!$I$4:$I$150,0),COLUMN()-COLUMN($T85)),IFERROR(OFFSET('セット情報（イレギュラーサンプル）'!$N$2,MATCH($G90,BカートセットID入力!$L$4:$L$150,0),COLUMN()-COLUMN($T85)),""))))</f>
        <v/>
      </c>
      <c r="AM90" s="53" t="str">
        <f ca="1">IFERROR(OFFSET('セット情報(宅配便）'!$P$2,MATCH($G90,BカートセットID入力!$C$4:$C$150,0),COLUMN()-COLUMN($T85)),IFERROR(OFFSET('セット情報(業務便）'!$P$2,MATCH($G90,BカートセットID入力!$F$4:$F$150,0),COLUMN()-COLUMN($T85)),IFERROR(OFFSET('セット情報（サンプル）'!$N$2,MATCH($G90,BカートセットID入力!$I$4:$I$150,0),COLUMN()-COLUMN($T85)),IFERROR(OFFSET('セット情報（イレギュラーサンプル）'!$N$2,MATCH($G90,BカートセットID入力!$L$4:$L$150,0),COLUMN()-COLUMN($T85)),""))))</f>
        <v/>
      </c>
      <c r="AN90" s="53" t="str">
        <f ca="1">IFERROR(OFFSET('セット情報(宅配便）'!$P$2,MATCH($G90,BカートセットID入力!$C$4:$C$150,0),COLUMN()-COLUMN($T85)),IFERROR(OFFSET('セット情報(業務便）'!$P$2,MATCH($G90,BカートセットID入力!$F$4:$F$150,0),COLUMN()-COLUMN($T85)),IFERROR(OFFSET('セット情報（サンプル）'!$N$2,MATCH($G90,BカートセットID入力!$I$4:$I$150,0),COLUMN()-COLUMN($T85)),IFERROR(OFFSET('セット情報（イレギュラーサンプル）'!$N$2,MATCH($G90,BカートセットID入力!$L$4:$L$150,0),COLUMN()-COLUMN($T85)),""))))</f>
        <v/>
      </c>
      <c r="AO90" s="53" t="str">
        <f ca="1">IFERROR(OFFSET('セット情報(宅配便）'!$P$2,MATCH($G90,BカートセットID入力!$C$4:$C$150,0),COLUMN()-COLUMN($T85)),IFERROR(OFFSET('セット情報(業務便）'!$P$2,MATCH($G90,BカートセットID入力!$F$4:$F$150,0),COLUMN()-COLUMN($T85)),IFERROR(OFFSET('セット情報（サンプル）'!$N$2,MATCH($G90,BカートセットID入力!$I$4:$I$150,0),COLUMN()-COLUMN($T85)),IFERROR(OFFSET('セット情報（イレギュラーサンプル）'!$N$2,MATCH($G90,BカートセットID入力!$L$4:$L$150,0),COLUMN()-COLUMN($T85)),""))))</f>
        <v/>
      </c>
      <c r="AP90" s="53" t="str">
        <f ca="1">IFERROR(OFFSET('セット情報(宅配便）'!$P$2,MATCH($G90,BカートセットID入力!$C$4:$C$150,0),COLUMN()-COLUMN($T85)),IFERROR(OFFSET('セット情報(業務便）'!$P$2,MATCH($G90,BカートセットID入力!$F$4:$F$150,0),COLUMN()-COLUMN($T85)),IFERROR(OFFSET('セット情報（サンプル）'!$N$2,MATCH($G90,BカートセットID入力!$I$4:$I$150,0),COLUMN()-COLUMN($T85)),IFERROR(OFFSET('セット情報（イレギュラーサンプル）'!$N$2,MATCH($G90,BカートセットID入力!$L$4:$L$150,0),COLUMN()-COLUMN($T85)),""))))</f>
        <v/>
      </c>
      <c r="AQ90" s="53" t="str">
        <f ca="1">IFERROR(OFFSET('セット情報(宅配便）'!$P$2,MATCH($G90,BカートセットID入力!$C$4:$C$150,0),COLUMN()-COLUMN($T85)),IFERROR(OFFSET('セット情報(業務便）'!$P$2,MATCH($G90,BカートセットID入力!$F$4:$F$150,0),COLUMN()-COLUMN($T85)),IFERROR(OFFSET('セット情報（サンプル）'!$N$2,MATCH($G90,BカートセットID入力!$I$4:$I$150,0),COLUMN()-COLUMN($T85)),IFERROR(OFFSET('セット情報（イレギュラーサンプル）'!$N$2,MATCH($G90,BカートセットID入力!$L$4:$L$150,0),COLUMN()-COLUMN($T85)),""))))</f>
        <v/>
      </c>
      <c r="AR90" s="53" t="str">
        <f ca="1">IFERROR(OFFSET('セット情報(宅配便）'!$P$2,MATCH($G90,BカートセットID入力!$C$4:$C$150,0),COLUMN()-COLUMN($T85)),IFERROR(OFFSET('セット情報(業務便）'!$P$2,MATCH($G90,BカートセットID入力!$F$4:$F$150,0),COLUMN()-COLUMN($T85)),IFERROR(OFFSET('セット情報（サンプル）'!$N$2,MATCH($G90,BカートセットID入力!$I$4:$I$150,0),COLUMN()-COLUMN($T85)),IFERROR(OFFSET('セット情報（イレギュラーサンプル）'!$N$2,MATCH($G90,BカートセットID入力!$L$4:$L$150,0),COLUMN()-COLUMN($T85)),""))))</f>
        <v/>
      </c>
      <c r="AS90" s="53" t="str">
        <f ca="1">IFERROR(OFFSET('セット情報(宅配便）'!$P$2,MATCH($G90,BカートセットID入力!$C$4:$C$150,0),COLUMN()-COLUMN($T85)),IFERROR(OFFSET('セット情報(業務便）'!$P$2,MATCH($G90,BカートセットID入力!$F$4:$F$150,0),COLUMN()-COLUMN($T85)),IFERROR(OFFSET('セット情報（サンプル）'!$N$2,MATCH($G90,BカートセットID入力!$I$4:$I$150,0),COLUMN()-COLUMN($T85)),IFERROR(OFFSET('セット情報（イレギュラーサンプル）'!$N$2,MATCH($G90,BカートセットID入力!$L$4:$L$150,0),COLUMN()-COLUMN($T85)),""))))</f>
        <v/>
      </c>
    </row>
    <row r="91" spans="1:45">
      <c r="A91" s="53" t="str">
        <f>IF(ISBLANK(現行セット情報CSV!A91),"",現行セット情報CSV!A91)</f>
        <v/>
      </c>
      <c r="B91" s="53" t="str">
        <f>IF(ISBLANK(現行セット情報CSV!B91),"",現行セット情報CSV!B91)</f>
        <v/>
      </c>
      <c r="C91" s="53" t="str">
        <f>IF(ISBLANK(現行セット情報CSV!C91),"",現行セット情報CSV!C91)</f>
        <v/>
      </c>
      <c r="D91" s="53" t="str">
        <f>IF(ISBLANK(現行セット情報CSV!D91),"",現行セット情報CSV!D91)</f>
        <v/>
      </c>
      <c r="E91" s="53" t="str">
        <f>IF(ISBLANK(現行セット情報CSV!E91),"",現行セット情報CSV!E91)</f>
        <v/>
      </c>
      <c r="F91" s="53" t="str">
        <f>IF(ISBLANK(現行セット情報CSV!F91),"",現行セット情報CSV!F91)</f>
        <v/>
      </c>
      <c r="G91" s="53" t="str">
        <f>IF(ISBLANK(現行セット情報CSV!G91),"",現行セット情報CSV!G91)</f>
        <v/>
      </c>
      <c r="H91" s="53" t="str">
        <f>IF(ISBLANK(現行セット情報CSV!H91),"",現行セット情報CSV!H91)</f>
        <v/>
      </c>
      <c r="I91" s="53" t="str">
        <f>IF(ISBLANK(現行セット情報CSV!I91),"",現行セット情報CSV!I91)</f>
        <v/>
      </c>
      <c r="J91" s="53" t="str">
        <f>IF(ISBLANK(現行セット情報CSV!J91),"",現行セット情報CSV!J91)</f>
        <v/>
      </c>
      <c r="K91" s="53" t="str">
        <f>IF(ISBLANK(現行セット情報CSV!K91),"",現行セット情報CSV!K91)</f>
        <v/>
      </c>
      <c r="L91" s="53" t="str">
        <f>IF(ISBLANK(現行セット情報CSV!L91),"",現行セット情報CSV!L91)</f>
        <v/>
      </c>
      <c r="M91" s="53" t="str">
        <f>IF(ISBLANK(現行セット情報CSV!M91),"",現行セット情報CSV!M91)</f>
        <v/>
      </c>
      <c r="N91" s="53" t="str">
        <f>IF(ISBLANK(現行セット情報CSV!N91),"",現行セット情報CSV!N91)</f>
        <v/>
      </c>
      <c r="O91" s="53" t="str">
        <f>IF(ISBLANK(現行セット情報CSV!O91),"",現行セット情報CSV!O91)</f>
        <v/>
      </c>
      <c r="P91" s="53" t="str">
        <f>IF(ISBLANK(現行セット情報CSV!P91),"",現行セット情報CSV!P91)</f>
        <v/>
      </c>
      <c r="Q91" s="53" t="str">
        <f>IF(ISBLANK(現行セット情報CSV!Q91),"",現行セット情報CSV!Q91)</f>
        <v/>
      </c>
      <c r="R91" s="53" t="str">
        <f>IF(ISBLANK(現行セット情報CSV!R91),"",現行セット情報CSV!R91)</f>
        <v/>
      </c>
      <c r="S91" s="53" t="str">
        <f>IF(ISBLANK(現行セット情報CSV!S91),"",現行セット情報CSV!S91)</f>
        <v/>
      </c>
      <c r="T91" s="53" t="str">
        <f ca="1">IFERROR(OFFSET('セット情報(宅配便）'!$P$2,MATCH($G91,BカートセットID入力!$C$4:$C$150,0),COLUMN()-COLUMN($T86)),IFERROR(OFFSET('セット情報(業務便）'!$P$2,MATCH($G91,BカートセットID入力!$F$4:$F$150,0),COLUMN()-COLUMN($T86)),IFERROR(OFFSET('セット情報（サンプル）'!$N$2,MATCH($G91,BカートセットID入力!$I$4:$I$150,0),COLUMN()-COLUMN($T86)),IFERROR(OFFSET('セット情報（イレギュラーサンプル）'!$N$2,MATCH($G91,BカートセットID入力!$L$4:$L$150,0),COLUMN()-COLUMN($T86)),""))))</f>
        <v/>
      </c>
      <c r="U91" s="53" t="str">
        <f ca="1">IFERROR(OFFSET('セット情報(宅配便）'!$P$2,MATCH($G91,BカートセットID入力!$C$4:$C$150,0),COLUMN()-COLUMN($T86)),IFERROR(OFFSET('セット情報(業務便）'!$P$2,MATCH($G91,BカートセットID入力!$F$4:$F$150,0),COLUMN()-COLUMN($T86)),IFERROR(OFFSET('セット情報（サンプル）'!$N$2,MATCH($G91,BカートセットID入力!$I$4:$I$150,0),COLUMN()-COLUMN($T86)),IFERROR(OFFSET('セット情報（イレギュラーサンプル）'!$N$2,MATCH($G91,BカートセットID入力!$L$4:$L$150,0),COLUMN()-COLUMN($T86)),""))))</f>
        <v/>
      </c>
      <c r="V91" s="53" t="str">
        <f ca="1">IFERROR(OFFSET('セット情報(宅配便）'!$P$2,MATCH($G91,BカートセットID入力!$C$4:$C$150,0),COLUMN()-COLUMN($T86)),IFERROR(OFFSET('セット情報(業務便）'!$P$2,MATCH($G91,BカートセットID入力!$F$4:$F$150,0),COLUMN()-COLUMN($T86)),IFERROR(OFFSET('セット情報（サンプル）'!$N$2,MATCH($G91,BカートセットID入力!$I$4:$I$150,0),COLUMN()-COLUMN($T86)),IFERROR(OFFSET('セット情報（イレギュラーサンプル）'!$N$2,MATCH($G91,BカートセットID入力!$L$4:$L$150,0),COLUMN()-COLUMN($T86)),""))))</f>
        <v/>
      </c>
      <c r="W91" s="53" t="str">
        <f ca="1">IFERROR(OFFSET('セット情報(宅配便）'!$P$2,MATCH($G91,BカートセットID入力!$C$4:$C$150,0),COLUMN()-COLUMN($T86)),IFERROR(OFFSET('セット情報(業務便）'!$P$2,MATCH($G91,BカートセットID入力!$F$4:$F$150,0),COLUMN()-COLUMN($T86)),IFERROR(OFFSET('セット情報（サンプル）'!$N$2,MATCH($G91,BカートセットID入力!$I$4:$I$150,0),COLUMN()-COLUMN($T86)),IFERROR(OFFSET('セット情報（イレギュラーサンプル）'!$N$2,MATCH($G91,BカートセットID入力!$L$4:$L$150,0),COLUMN()-COLUMN($T86)),""))))</f>
        <v/>
      </c>
      <c r="X91" s="53" t="str">
        <f ca="1">IFERROR(OFFSET('セット情報(宅配便）'!$P$2,MATCH($G91,BカートセットID入力!$C$4:$C$150,0),COLUMN()-COLUMN($T86)),IFERROR(OFFSET('セット情報(業務便）'!$P$2,MATCH($G91,BカートセットID入力!$F$4:$F$150,0),COLUMN()-COLUMN($T86)),IFERROR(OFFSET('セット情報（サンプル）'!$N$2,MATCH($G91,BカートセットID入力!$I$4:$I$150,0),COLUMN()-COLUMN($T86)),IFERROR(OFFSET('セット情報（イレギュラーサンプル）'!$N$2,MATCH($G91,BカートセットID入力!$L$4:$L$150,0),COLUMN()-COLUMN($T86)),""))))</f>
        <v/>
      </c>
      <c r="Y91" s="53" t="str">
        <f ca="1">IFERROR(OFFSET('セット情報(宅配便）'!$P$2,MATCH($G91,BカートセットID入力!$C$4:$C$150,0),COLUMN()-COLUMN($T86)),IFERROR(OFFSET('セット情報(業務便）'!$P$2,MATCH($G91,BカートセットID入力!$F$4:$F$150,0),COLUMN()-COLUMN($T86)),IFERROR(OFFSET('セット情報（サンプル）'!$N$2,MATCH($G91,BカートセットID入力!$I$4:$I$150,0),COLUMN()-COLUMN($T86)),IFERROR(OFFSET('セット情報（イレギュラーサンプル）'!$N$2,MATCH($G91,BカートセットID入力!$L$4:$L$150,0),COLUMN()-COLUMN($T86)),""))))</f>
        <v/>
      </c>
      <c r="Z91" s="53" t="str">
        <f ca="1">IFERROR(OFFSET('セット情報(宅配便）'!$P$2,MATCH($G91,BカートセットID入力!$C$4:$C$150,0),COLUMN()-COLUMN($T86)),IFERROR(OFFSET('セット情報(業務便）'!$P$2,MATCH($G91,BカートセットID入力!$F$4:$F$150,0),COLUMN()-COLUMN($T86)),IFERROR(OFFSET('セット情報（サンプル）'!$N$2,MATCH($G91,BカートセットID入力!$I$4:$I$150,0),COLUMN()-COLUMN($T86)),IFERROR(OFFSET('セット情報（イレギュラーサンプル）'!$N$2,MATCH($G91,BカートセットID入力!$L$4:$L$150,0),COLUMN()-COLUMN($T86)),""))))</f>
        <v/>
      </c>
      <c r="AA91" s="53" t="str">
        <f ca="1">IFERROR(OFFSET('セット情報(宅配便）'!$P$2,MATCH($G91,BカートセットID入力!$C$4:$C$150,0),COLUMN()-COLUMN($T86)),IFERROR(OFFSET('セット情報(業務便）'!$P$2,MATCH($G91,BカートセットID入力!$F$4:$F$150,0),COLUMN()-COLUMN($T86)),IFERROR(OFFSET('セット情報（サンプル）'!$N$2,MATCH($G91,BカートセットID入力!$I$4:$I$150,0),COLUMN()-COLUMN($T86)),IFERROR(OFFSET('セット情報（イレギュラーサンプル）'!$N$2,MATCH($G91,BカートセットID入力!$L$4:$L$150,0),COLUMN()-COLUMN($T86)),""))))</f>
        <v/>
      </c>
      <c r="AB91" s="53" t="str">
        <f ca="1">IFERROR(OFFSET('セット情報(宅配便）'!$P$2,MATCH($G91,BカートセットID入力!$C$4:$C$150,0),COLUMN()-COLUMN($T86)),IFERROR(OFFSET('セット情報(業務便）'!$P$2,MATCH($G91,BカートセットID入力!$F$4:$F$150,0),COLUMN()-COLUMN($T86)),IFERROR(OFFSET('セット情報（サンプル）'!$N$2,MATCH($G91,BカートセットID入力!$I$4:$I$150,0),COLUMN()-COLUMN($T86)),IFERROR(OFFSET('セット情報（イレギュラーサンプル）'!$N$2,MATCH($G91,BカートセットID入力!$L$4:$L$150,0),COLUMN()-COLUMN($T86)),""))))</f>
        <v/>
      </c>
      <c r="AC91" s="53" t="str">
        <f ca="1">IFERROR(OFFSET('セット情報(宅配便）'!$P$2,MATCH($G91,BカートセットID入力!$C$4:$C$150,0),COLUMN()-COLUMN($T86)),IFERROR(OFFSET('セット情報(業務便）'!$P$2,MATCH($G91,BカートセットID入力!$F$4:$F$150,0),COLUMN()-COLUMN($T86)),IFERROR(OFFSET('セット情報（サンプル）'!$N$2,MATCH($G91,BカートセットID入力!$I$4:$I$150,0),COLUMN()-COLUMN($T86)),IFERROR(OFFSET('セット情報（イレギュラーサンプル）'!$N$2,MATCH($G91,BカートセットID入力!$L$4:$L$150,0),COLUMN()-COLUMN($T86)),""))))</f>
        <v/>
      </c>
      <c r="AD91" s="53" t="str">
        <f ca="1">IFERROR(OFFSET('セット情報(宅配便）'!$P$2,MATCH($G91,BカートセットID入力!$C$4:$C$150,0),COLUMN()-COLUMN($T86)),IFERROR(OFFSET('セット情報(業務便）'!$P$2,MATCH($G91,BカートセットID入力!$F$4:$F$150,0),COLUMN()-COLUMN($T86)),IFERROR(OFFSET('セット情報（サンプル）'!$N$2,MATCH($G91,BカートセットID入力!$I$4:$I$150,0),COLUMN()-COLUMN($T86)),IFERROR(OFFSET('セット情報（イレギュラーサンプル）'!$N$2,MATCH($G91,BカートセットID入力!$L$4:$L$150,0),COLUMN()-COLUMN($T86)),""))))</f>
        <v/>
      </c>
      <c r="AE91" s="53" t="str">
        <f ca="1">IFERROR(OFFSET('セット情報(宅配便）'!$P$2,MATCH($G91,BカートセットID入力!$C$4:$C$150,0),COLUMN()-COLUMN($T86)),IFERROR(OFFSET('セット情報(業務便）'!$P$2,MATCH($G91,BカートセットID入力!$F$4:$F$150,0),COLUMN()-COLUMN($T86)),IFERROR(OFFSET('セット情報（サンプル）'!$N$2,MATCH($G91,BカートセットID入力!$I$4:$I$150,0),COLUMN()-COLUMN($T86)),IFERROR(OFFSET('セット情報（イレギュラーサンプル）'!$N$2,MATCH($G91,BカートセットID入力!$L$4:$L$150,0),COLUMN()-COLUMN($T86)),""))))</f>
        <v/>
      </c>
      <c r="AF91" s="53" t="str">
        <f ca="1">IFERROR(OFFSET('セット情報(宅配便）'!$P$2,MATCH($G91,BカートセットID入力!$C$4:$C$150,0),COLUMN()-COLUMN($T86)),IFERROR(OFFSET('セット情報(業務便）'!$P$2,MATCH($G91,BカートセットID入力!$F$4:$F$150,0),COLUMN()-COLUMN($T86)),IFERROR(OFFSET('セット情報（サンプル）'!$N$2,MATCH($G91,BカートセットID入力!$I$4:$I$150,0),COLUMN()-COLUMN($T86)),IFERROR(OFFSET('セット情報（イレギュラーサンプル）'!$N$2,MATCH($G91,BカートセットID入力!$L$4:$L$150,0),COLUMN()-COLUMN($T86)),""))))</f>
        <v/>
      </c>
      <c r="AG91" s="53" t="str">
        <f ca="1">IFERROR(OFFSET('セット情報(宅配便）'!$P$2,MATCH($G91,BカートセットID入力!$C$4:$C$150,0),COLUMN()-COLUMN($T86)),IFERROR(OFFSET('セット情報(業務便）'!$P$2,MATCH($G91,BカートセットID入力!$F$4:$F$150,0),COLUMN()-COLUMN($T86)),IFERROR(OFFSET('セット情報（サンプル）'!$N$2,MATCH($G91,BカートセットID入力!$I$4:$I$150,0),COLUMN()-COLUMN($T86)),IFERROR(OFFSET('セット情報（イレギュラーサンプル）'!$N$2,MATCH($G91,BカートセットID入力!$L$4:$L$150,0),COLUMN()-COLUMN($T86)),""))))</f>
        <v/>
      </c>
      <c r="AH91" s="53" t="str">
        <f ca="1">IFERROR(OFFSET('セット情報(宅配便）'!$P$2,MATCH($G91,BカートセットID入力!$C$4:$C$150,0),COLUMN()-COLUMN($T86)),IFERROR(OFFSET('セット情報(業務便）'!$P$2,MATCH($G91,BカートセットID入力!$F$4:$F$150,0),COLUMN()-COLUMN($T86)),IFERROR(OFFSET('セット情報（サンプル）'!$N$2,MATCH($G91,BカートセットID入力!$I$4:$I$150,0),COLUMN()-COLUMN($T86)),IFERROR(OFFSET('セット情報（イレギュラーサンプル）'!$N$2,MATCH($G91,BカートセットID入力!$L$4:$L$150,0),COLUMN()-COLUMN($T86)),""))))</f>
        <v/>
      </c>
      <c r="AI91" s="53" t="str">
        <f ca="1">IFERROR(OFFSET('セット情報(宅配便）'!$P$2,MATCH($G91,BカートセットID入力!$C$4:$C$150,0),COLUMN()-COLUMN($T86)),IFERROR(OFFSET('セット情報(業務便）'!$P$2,MATCH($G91,BカートセットID入力!$F$4:$F$150,0),COLUMN()-COLUMN($T86)),IFERROR(OFFSET('セット情報（サンプル）'!$N$2,MATCH($G91,BカートセットID入力!$I$4:$I$150,0),COLUMN()-COLUMN($T86)),IFERROR(OFFSET('セット情報（イレギュラーサンプル）'!$N$2,MATCH($G91,BカートセットID入力!$L$4:$L$150,0),COLUMN()-COLUMN($T86)),""))))</f>
        <v/>
      </c>
      <c r="AJ91" s="53" t="str">
        <f ca="1">IFERROR(OFFSET('セット情報(宅配便）'!$P$2,MATCH($G91,BカートセットID入力!$C$4:$C$150,0),COLUMN()-COLUMN($T86)),IFERROR(OFFSET('セット情報(業務便）'!$P$2,MATCH($G91,BカートセットID入力!$F$4:$F$150,0),COLUMN()-COLUMN($T86)),IFERROR(OFFSET('セット情報（サンプル）'!$N$2,MATCH($G91,BカートセットID入力!$I$4:$I$150,0),COLUMN()-COLUMN($T86)),IFERROR(OFFSET('セット情報（イレギュラーサンプル）'!$N$2,MATCH($G91,BカートセットID入力!$L$4:$L$150,0),COLUMN()-COLUMN($T86)),""))))</f>
        <v/>
      </c>
      <c r="AK91" s="53" t="str">
        <f ca="1">IFERROR(OFFSET('セット情報(宅配便）'!$P$2,MATCH($G91,BカートセットID入力!$C$4:$C$150,0),COLUMN()-COLUMN($T86)),IFERROR(OFFSET('セット情報(業務便）'!$P$2,MATCH($G91,BカートセットID入力!$F$4:$F$150,0),COLUMN()-COLUMN($T86)),IFERROR(OFFSET('セット情報（サンプル）'!$N$2,MATCH($G91,BカートセットID入力!$I$4:$I$150,0),COLUMN()-COLUMN($T86)),IFERROR(OFFSET('セット情報（イレギュラーサンプル）'!$N$2,MATCH($G91,BカートセットID入力!$L$4:$L$150,0),COLUMN()-COLUMN($T86)),""))))</f>
        <v/>
      </c>
      <c r="AL91" s="53" t="str">
        <f ca="1">IFERROR(OFFSET('セット情報(宅配便）'!$P$2,MATCH($G91,BカートセットID入力!$C$4:$C$150,0),COLUMN()-COLUMN($T86)),IFERROR(OFFSET('セット情報(業務便）'!$P$2,MATCH($G91,BカートセットID入力!$F$4:$F$150,0),COLUMN()-COLUMN($T86)),IFERROR(OFFSET('セット情報（サンプル）'!$N$2,MATCH($G91,BカートセットID入力!$I$4:$I$150,0),COLUMN()-COLUMN($T86)),IFERROR(OFFSET('セット情報（イレギュラーサンプル）'!$N$2,MATCH($G91,BカートセットID入力!$L$4:$L$150,0),COLUMN()-COLUMN($T86)),""))))</f>
        <v/>
      </c>
      <c r="AM91" s="53" t="str">
        <f ca="1">IFERROR(OFFSET('セット情報(宅配便）'!$P$2,MATCH($G91,BカートセットID入力!$C$4:$C$150,0),COLUMN()-COLUMN($T86)),IFERROR(OFFSET('セット情報(業務便）'!$P$2,MATCH($G91,BカートセットID入力!$F$4:$F$150,0),COLUMN()-COLUMN($T86)),IFERROR(OFFSET('セット情報（サンプル）'!$N$2,MATCH($G91,BカートセットID入力!$I$4:$I$150,0),COLUMN()-COLUMN($T86)),IFERROR(OFFSET('セット情報（イレギュラーサンプル）'!$N$2,MATCH($G91,BカートセットID入力!$L$4:$L$150,0),COLUMN()-COLUMN($T86)),""))))</f>
        <v/>
      </c>
      <c r="AN91" s="53" t="str">
        <f ca="1">IFERROR(OFFSET('セット情報(宅配便）'!$P$2,MATCH($G91,BカートセットID入力!$C$4:$C$150,0),COLUMN()-COLUMN($T86)),IFERROR(OFFSET('セット情報(業務便）'!$P$2,MATCH($G91,BカートセットID入力!$F$4:$F$150,0),COLUMN()-COLUMN($T86)),IFERROR(OFFSET('セット情報（サンプル）'!$N$2,MATCH($G91,BカートセットID入力!$I$4:$I$150,0),COLUMN()-COLUMN($T86)),IFERROR(OFFSET('セット情報（イレギュラーサンプル）'!$N$2,MATCH($G91,BカートセットID入力!$L$4:$L$150,0),COLUMN()-COLUMN($T86)),""))))</f>
        <v/>
      </c>
      <c r="AO91" s="53" t="str">
        <f ca="1">IFERROR(OFFSET('セット情報(宅配便）'!$P$2,MATCH($G91,BカートセットID入力!$C$4:$C$150,0),COLUMN()-COLUMN($T86)),IFERROR(OFFSET('セット情報(業務便）'!$P$2,MATCH($G91,BカートセットID入力!$F$4:$F$150,0),COLUMN()-COLUMN($T86)),IFERROR(OFFSET('セット情報（サンプル）'!$N$2,MATCH($G91,BカートセットID入力!$I$4:$I$150,0),COLUMN()-COLUMN($T86)),IFERROR(OFFSET('セット情報（イレギュラーサンプル）'!$N$2,MATCH($G91,BカートセットID入力!$L$4:$L$150,0),COLUMN()-COLUMN($T86)),""))))</f>
        <v/>
      </c>
      <c r="AP91" s="53" t="str">
        <f ca="1">IFERROR(OFFSET('セット情報(宅配便）'!$P$2,MATCH($G91,BカートセットID入力!$C$4:$C$150,0),COLUMN()-COLUMN($T86)),IFERROR(OFFSET('セット情報(業務便）'!$P$2,MATCH($G91,BカートセットID入力!$F$4:$F$150,0),COLUMN()-COLUMN($T86)),IFERROR(OFFSET('セット情報（サンプル）'!$N$2,MATCH($G91,BカートセットID入力!$I$4:$I$150,0),COLUMN()-COLUMN($T86)),IFERROR(OFFSET('セット情報（イレギュラーサンプル）'!$N$2,MATCH($G91,BカートセットID入力!$L$4:$L$150,0),COLUMN()-COLUMN($T86)),""))))</f>
        <v/>
      </c>
      <c r="AQ91" s="53" t="str">
        <f ca="1">IFERROR(OFFSET('セット情報(宅配便）'!$P$2,MATCH($G91,BカートセットID入力!$C$4:$C$150,0),COLUMN()-COLUMN($T86)),IFERROR(OFFSET('セット情報(業務便）'!$P$2,MATCH($G91,BカートセットID入力!$F$4:$F$150,0),COLUMN()-COLUMN($T86)),IFERROR(OFFSET('セット情報（サンプル）'!$N$2,MATCH($G91,BカートセットID入力!$I$4:$I$150,0),COLUMN()-COLUMN($T86)),IFERROR(OFFSET('セット情報（イレギュラーサンプル）'!$N$2,MATCH($G91,BカートセットID入力!$L$4:$L$150,0),COLUMN()-COLUMN($T86)),""))))</f>
        <v/>
      </c>
      <c r="AR91" s="53" t="str">
        <f ca="1">IFERROR(OFFSET('セット情報(宅配便）'!$P$2,MATCH($G91,BカートセットID入力!$C$4:$C$150,0),COLUMN()-COLUMN($T86)),IFERROR(OFFSET('セット情報(業務便）'!$P$2,MATCH($G91,BカートセットID入力!$F$4:$F$150,0),COLUMN()-COLUMN($T86)),IFERROR(OFFSET('セット情報（サンプル）'!$N$2,MATCH($G91,BカートセットID入力!$I$4:$I$150,0),COLUMN()-COLUMN($T86)),IFERROR(OFFSET('セット情報（イレギュラーサンプル）'!$N$2,MATCH($G91,BカートセットID入力!$L$4:$L$150,0),COLUMN()-COLUMN($T86)),""))))</f>
        <v/>
      </c>
      <c r="AS91" s="53" t="str">
        <f ca="1">IFERROR(OFFSET('セット情報(宅配便）'!$P$2,MATCH($G91,BカートセットID入力!$C$4:$C$150,0),COLUMN()-COLUMN($T86)),IFERROR(OFFSET('セット情報(業務便）'!$P$2,MATCH($G91,BカートセットID入力!$F$4:$F$150,0),COLUMN()-COLUMN($T86)),IFERROR(OFFSET('セット情報（サンプル）'!$N$2,MATCH($G91,BカートセットID入力!$I$4:$I$150,0),COLUMN()-COLUMN($T86)),IFERROR(OFFSET('セット情報（イレギュラーサンプル）'!$N$2,MATCH($G91,BカートセットID入力!$L$4:$L$150,0),COLUMN()-COLUMN($T86)),""))))</f>
        <v/>
      </c>
    </row>
    <row r="92" spans="1:45">
      <c r="A92" s="53" t="str">
        <f>IF(ISBLANK(現行セット情報CSV!A92),"",現行セット情報CSV!A92)</f>
        <v/>
      </c>
      <c r="B92" s="53" t="str">
        <f>IF(ISBLANK(現行セット情報CSV!B92),"",現行セット情報CSV!B92)</f>
        <v/>
      </c>
      <c r="C92" s="53" t="str">
        <f>IF(ISBLANK(現行セット情報CSV!C92),"",現行セット情報CSV!C92)</f>
        <v/>
      </c>
      <c r="D92" s="53" t="str">
        <f>IF(ISBLANK(現行セット情報CSV!D92),"",現行セット情報CSV!D92)</f>
        <v/>
      </c>
      <c r="E92" s="53" t="str">
        <f>IF(ISBLANK(現行セット情報CSV!E92),"",現行セット情報CSV!E92)</f>
        <v/>
      </c>
      <c r="F92" s="53" t="str">
        <f>IF(ISBLANK(現行セット情報CSV!F92),"",現行セット情報CSV!F92)</f>
        <v/>
      </c>
      <c r="G92" s="53" t="str">
        <f>IF(ISBLANK(現行セット情報CSV!G92),"",現行セット情報CSV!G92)</f>
        <v/>
      </c>
      <c r="H92" s="53" t="str">
        <f>IF(ISBLANK(現行セット情報CSV!H92),"",現行セット情報CSV!H92)</f>
        <v/>
      </c>
      <c r="I92" s="53" t="str">
        <f>IF(ISBLANK(現行セット情報CSV!I92),"",現行セット情報CSV!I92)</f>
        <v/>
      </c>
      <c r="J92" s="53" t="str">
        <f>IF(ISBLANK(現行セット情報CSV!J92),"",現行セット情報CSV!J92)</f>
        <v/>
      </c>
      <c r="K92" s="53" t="str">
        <f>IF(ISBLANK(現行セット情報CSV!K92),"",現行セット情報CSV!K92)</f>
        <v/>
      </c>
      <c r="L92" s="53" t="str">
        <f>IF(ISBLANK(現行セット情報CSV!L92),"",現行セット情報CSV!L92)</f>
        <v/>
      </c>
      <c r="M92" s="53" t="str">
        <f>IF(ISBLANK(現行セット情報CSV!M92),"",現行セット情報CSV!M92)</f>
        <v/>
      </c>
      <c r="N92" s="53" t="str">
        <f>IF(ISBLANK(現行セット情報CSV!N92),"",現行セット情報CSV!N92)</f>
        <v/>
      </c>
      <c r="O92" s="53" t="str">
        <f>IF(ISBLANK(現行セット情報CSV!O92),"",現行セット情報CSV!O92)</f>
        <v/>
      </c>
      <c r="P92" s="53" t="str">
        <f>IF(ISBLANK(現行セット情報CSV!P92),"",現行セット情報CSV!P92)</f>
        <v/>
      </c>
      <c r="Q92" s="53" t="str">
        <f>IF(ISBLANK(現行セット情報CSV!Q92),"",現行セット情報CSV!Q92)</f>
        <v/>
      </c>
      <c r="R92" s="53" t="str">
        <f>IF(ISBLANK(現行セット情報CSV!R92),"",現行セット情報CSV!R92)</f>
        <v/>
      </c>
      <c r="S92" s="53" t="str">
        <f>IF(ISBLANK(現行セット情報CSV!S92),"",現行セット情報CSV!S92)</f>
        <v/>
      </c>
      <c r="T92" s="53" t="str">
        <f ca="1">IFERROR(OFFSET('セット情報(宅配便）'!$P$2,MATCH($G92,BカートセットID入力!$C$4:$C$150,0),COLUMN()-COLUMN($T87)),IFERROR(OFFSET('セット情報(業務便）'!$P$2,MATCH($G92,BカートセットID入力!$F$4:$F$150,0),COLUMN()-COLUMN($T87)),IFERROR(OFFSET('セット情報（サンプル）'!$N$2,MATCH($G92,BカートセットID入力!$I$4:$I$150,0),COLUMN()-COLUMN($T87)),IFERROR(OFFSET('セット情報（イレギュラーサンプル）'!$N$2,MATCH($G92,BカートセットID入力!$L$4:$L$150,0),COLUMN()-COLUMN($T87)),""))))</f>
        <v/>
      </c>
      <c r="U92" s="53" t="str">
        <f ca="1">IFERROR(OFFSET('セット情報(宅配便）'!$P$2,MATCH($G92,BカートセットID入力!$C$4:$C$150,0),COLUMN()-COLUMN($T87)),IFERROR(OFFSET('セット情報(業務便）'!$P$2,MATCH($G92,BカートセットID入力!$F$4:$F$150,0),COLUMN()-COLUMN($T87)),IFERROR(OFFSET('セット情報（サンプル）'!$N$2,MATCH($G92,BカートセットID入力!$I$4:$I$150,0),COLUMN()-COLUMN($T87)),IFERROR(OFFSET('セット情報（イレギュラーサンプル）'!$N$2,MATCH($G92,BカートセットID入力!$L$4:$L$150,0),COLUMN()-COLUMN($T87)),""))))</f>
        <v/>
      </c>
      <c r="V92" s="53" t="str">
        <f ca="1">IFERROR(OFFSET('セット情報(宅配便）'!$P$2,MATCH($G92,BカートセットID入力!$C$4:$C$150,0),COLUMN()-COLUMN($T87)),IFERROR(OFFSET('セット情報(業務便）'!$P$2,MATCH($G92,BカートセットID入力!$F$4:$F$150,0),COLUMN()-COLUMN($T87)),IFERROR(OFFSET('セット情報（サンプル）'!$N$2,MATCH($G92,BカートセットID入力!$I$4:$I$150,0),COLUMN()-COLUMN($T87)),IFERROR(OFFSET('セット情報（イレギュラーサンプル）'!$N$2,MATCH($G92,BカートセットID入力!$L$4:$L$150,0),COLUMN()-COLUMN($T87)),""))))</f>
        <v/>
      </c>
      <c r="W92" s="53" t="str">
        <f ca="1">IFERROR(OFFSET('セット情報(宅配便）'!$P$2,MATCH($G92,BカートセットID入力!$C$4:$C$150,0),COLUMN()-COLUMN($T87)),IFERROR(OFFSET('セット情報(業務便）'!$P$2,MATCH($G92,BカートセットID入力!$F$4:$F$150,0),COLUMN()-COLUMN($T87)),IFERROR(OFFSET('セット情報（サンプル）'!$N$2,MATCH($G92,BカートセットID入力!$I$4:$I$150,0),COLUMN()-COLUMN($T87)),IFERROR(OFFSET('セット情報（イレギュラーサンプル）'!$N$2,MATCH($G92,BカートセットID入力!$L$4:$L$150,0),COLUMN()-COLUMN($T87)),""))))</f>
        <v/>
      </c>
      <c r="X92" s="53" t="str">
        <f ca="1">IFERROR(OFFSET('セット情報(宅配便）'!$P$2,MATCH($G92,BカートセットID入力!$C$4:$C$150,0),COLUMN()-COLUMN($T87)),IFERROR(OFFSET('セット情報(業務便）'!$P$2,MATCH($G92,BカートセットID入力!$F$4:$F$150,0),COLUMN()-COLUMN($T87)),IFERROR(OFFSET('セット情報（サンプル）'!$N$2,MATCH($G92,BカートセットID入力!$I$4:$I$150,0),COLUMN()-COLUMN($T87)),IFERROR(OFFSET('セット情報（イレギュラーサンプル）'!$N$2,MATCH($G92,BカートセットID入力!$L$4:$L$150,0),COLUMN()-COLUMN($T87)),""))))</f>
        <v/>
      </c>
      <c r="Y92" s="53" t="str">
        <f ca="1">IFERROR(OFFSET('セット情報(宅配便）'!$P$2,MATCH($G92,BカートセットID入力!$C$4:$C$150,0),COLUMN()-COLUMN($T87)),IFERROR(OFFSET('セット情報(業務便）'!$P$2,MATCH($G92,BカートセットID入力!$F$4:$F$150,0),COLUMN()-COLUMN($T87)),IFERROR(OFFSET('セット情報（サンプル）'!$N$2,MATCH($G92,BカートセットID入力!$I$4:$I$150,0),COLUMN()-COLUMN($T87)),IFERROR(OFFSET('セット情報（イレギュラーサンプル）'!$N$2,MATCH($G92,BカートセットID入力!$L$4:$L$150,0),COLUMN()-COLUMN($T87)),""))))</f>
        <v/>
      </c>
      <c r="Z92" s="53" t="str">
        <f ca="1">IFERROR(OFFSET('セット情報(宅配便）'!$P$2,MATCH($G92,BカートセットID入力!$C$4:$C$150,0),COLUMN()-COLUMN($T87)),IFERROR(OFFSET('セット情報(業務便）'!$P$2,MATCH($G92,BカートセットID入力!$F$4:$F$150,0),COLUMN()-COLUMN($T87)),IFERROR(OFFSET('セット情報（サンプル）'!$N$2,MATCH($G92,BカートセットID入力!$I$4:$I$150,0),COLUMN()-COLUMN($T87)),IFERROR(OFFSET('セット情報（イレギュラーサンプル）'!$N$2,MATCH($G92,BカートセットID入力!$L$4:$L$150,0),COLUMN()-COLUMN($T87)),""))))</f>
        <v/>
      </c>
      <c r="AA92" s="53" t="str">
        <f ca="1">IFERROR(OFFSET('セット情報(宅配便）'!$P$2,MATCH($G92,BカートセットID入力!$C$4:$C$150,0),COLUMN()-COLUMN($T87)),IFERROR(OFFSET('セット情報(業務便）'!$P$2,MATCH($G92,BカートセットID入力!$F$4:$F$150,0),COLUMN()-COLUMN($T87)),IFERROR(OFFSET('セット情報（サンプル）'!$N$2,MATCH($G92,BカートセットID入力!$I$4:$I$150,0),COLUMN()-COLUMN($T87)),IFERROR(OFFSET('セット情報（イレギュラーサンプル）'!$N$2,MATCH($G92,BカートセットID入力!$L$4:$L$150,0),COLUMN()-COLUMN($T87)),""))))</f>
        <v/>
      </c>
      <c r="AB92" s="53" t="str">
        <f ca="1">IFERROR(OFFSET('セット情報(宅配便）'!$P$2,MATCH($G92,BカートセットID入力!$C$4:$C$150,0),COLUMN()-COLUMN($T87)),IFERROR(OFFSET('セット情報(業務便）'!$P$2,MATCH($G92,BカートセットID入力!$F$4:$F$150,0),COLUMN()-COLUMN($T87)),IFERROR(OFFSET('セット情報（サンプル）'!$N$2,MATCH($G92,BカートセットID入力!$I$4:$I$150,0),COLUMN()-COLUMN($T87)),IFERROR(OFFSET('セット情報（イレギュラーサンプル）'!$N$2,MATCH($G92,BカートセットID入力!$L$4:$L$150,0),COLUMN()-COLUMN($T87)),""))))</f>
        <v/>
      </c>
      <c r="AC92" s="53" t="str">
        <f ca="1">IFERROR(OFFSET('セット情報(宅配便）'!$P$2,MATCH($G92,BカートセットID入力!$C$4:$C$150,0),COLUMN()-COLUMN($T87)),IFERROR(OFFSET('セット情報(業務便）'!$P$2,MATCH($G92,BカートセットID入力!$F$4:$F$150,0),COLUMN()-COLUMN($T87)),IFERROR(OFFSET('セット情報（サンプル）'!$N$2,MATCH($G92,BカートセットID入力!$I$4:$I$150,0),COLUMN()-COLUMN($T87)),IFERROR(OFFSET('セット情報（イレギュラーサンプル）'!$N$2,MATCH($G92,BカートセットID入力!$L$4:$L$150,0),COLUMN()-COLUMN($T87)),""))))</f>
        <v/>
      </c>
      <c r="AD92" s="53" t="str">
        <f ca="1">IFERROR(OFFSET('セット情報(宅配便）'!$P$2,MATCH($G92,BカートセットID入力!$C$4:$C$150,0),COLUMN()-COLUMN($T87)),IFERROR(OFFSET('セット情報(業務便）'!$P$2,MATCH($G92,BカートセットID入力!$F$4:$F$150,0),COLUMN()-COLUMN($T87)),IFERROR(OFFSET('セット情報（サンプル）'!$N$2,MATCH($G92,BカートセットID入力!$I$4:$I$150,0),COLUMN()-COLUMN($T87)),IFERROR(OFFSET('セット情報（イレギュラーサンプル）'!$N$2,MATCH($G92,BカートセットID入力!$L$4:$L$150,0),COLUMN()-COLUMN($T87)),""))))</f>
        <v/>
      </c>
      <c r="AE92" s="53" t="str">
        <f ca="1">IFERROR(OFFSET('セット情報(宅配便）'!$P$2,MATCH($G92,BカートセットID入力!$C$4:$C$150,0),COLUMN()-COLUMN($T87)),IFERROR(OFFSET('セット情報(業務便）'!$P$2,MATCH($G92,BカートセットID入力!$F$4:$F$150,0),COLUMN()-COLUMN($T87)),IFERROR(OFFSET('セット情報（サンプル）'!$N$2,MATCH($G92,BカートセットID入力!$I$4:$I$150,0),COLUMN()-COLUMN($T87)),IFERROR(OFFSET('セット情報（イレギュラーサンプル）'!$N$2,MATCH($G92,BカートセットID入力!$L$4:$L$150,0),COLUMN()-COLUMN($T87)),""))))</f>
        <v/>
      </c>
      <c r="AF92" s="53" t="str">
        <f ca="1">IFERROR(OFFSET('セット情報(宅配便）'!$P$2,MATCH($G92,BカートセットID入力!$C$4:$C$150,0),COLUMN()-COLUMN($T87)),IFERROR(OFFSET('セット情報(業務便）'!$P$2,MATCH($G92,BカートセットID入力!$F$4:$F$150,0),COLUMN()-COLUMN($T87)),IFERROR(OFFSET('セット情報（サンプル）'!$N$2,MATCH($G92,BカートセットID入力!$I$4:$I$150,0),COLUMN()-COLUMN($T87)),IFERROR(OFFSET('セット情報（イレギュラーサンプル）'!$N$2,MATCH($G92,BカートセットID入力!$L$4:$L$150,0),COLUMN()-COLUMN($T87)),""))))</f>
        <v/>
      </c>
      <c r="AG92" s="53" t="str">
        <f ca="1">IFERROR(OFFSET('セット情報(宅配便）'!$P$2,MATCH($G92,BカートセットID入力!$C$4:$C$150,0),COLUMN()-COLUMN($T87)),IFERROR(OFFSET('セット情報(業務便）'!$P$2,MATCH($G92,BカートセットID入力!$F$4:$F$150,0),COLUMN()-COLUMN($T87)),IFERROR(OFFSET('セット情報（サンプル）'!$N$2,MATCH($G92,BカートセットID入力!$I$4:$I$150,0),COLUMN()-COLUMN($T87)),IFERROR(OFFSET('セット情報（イレギュラーサンプル）'!$N$2,MATCH($G92,BカートセットID入力!$L$4:$L$150,0),COLUMN()-COLUMN($T87)),""))))</f>
        <v/>
      </c>
      <c r="AH92" s="53" t="str">
        <f ca="1">IFERROR(OFFSET('セット情報(宅配便）'!$P$2,MATCH($G92,BカートセットID入力!$C$4:$C$150,0),COLUMN()-COLUMN($T87)),IFERROR(OFFSET('セット情報(業務便）'!$P$2,MATCH($G92,BカートセットID入力!$F$4:$F$150,0),COLUMN()-COLUMN($T87)),IFERROR(OFFSET('セット情報（サンプル）'!$N$2,MATCH($G92,BカートセットID入力!$I$4:$I$150,0),COLUMN()-COLUMN($T87)),IFERROR(OFFSET('セット情報（イレギュラーサンプル）'!$N$2,MATCH($G92,BカートセットID入力!$L$4:$L$150,0),COLUMN()-COLUMN($T87)),""))))</f>
        <v/>
      </c>
      <c r="AI92" s="53" t="str">
        <f ca="1">IFERROR(OFFSET('セット情報(宅配便）'!$P$2,MATCH($G92,BカートセットID入力!$C$4:$C$150,0),COLUMN()-COLUMN($T87)),IFERROR(OFFSET('セット情報(業務便）'!$P$2,MATCH($G92,BカートセットID入力!$F$4:$F$150,0),COLUMN()-COLUMN($T87)),IFERROR(OFFSET('セット情報（サンプル）'!$N$2,MATCH($G92,BカートセットID入力!$I$4:$I$150,0),COLUMN()-COLUMN($T87)),IFERROR(OFFSET('セット情報（イレギュラーサンプル）'!$N$2,MATCH($G92,BカートセットID入力!$L$4:$L$150,0),COLUMN()-COLUMN($T87)),""))))</f>
        <v/>
      </c>
      <c r="AJ92" s="53" t="str">
        <f ca="1">IFERROR(OFFSET('セット情報(宅配便）'!$P$2,MATCH($G92,BカートセットID入力!$C$4:$C$150,0),COLUMN()-COLUMN($T87)),IFERROR(OFFSET('セット情報(業務便）'!$P$2,MATCH($G92,BカートセットID入力!$F$4:$F$150,0),COLUMN()-COLUMN($T87)),IFERROR(OFFSET('セット情報（サンプル）'!$N$2,MATCH($G92,BカートセットID入力!$I$4:$I$150,0),COLUMN()-COLUMN($T87)),IFERROR(OFFSET('セット情報（イレギュラーサンプル）'!$N$2,MATCH($G92,BカートセットID入力!$L$4:$L$150,0),COLUMN()-COLUMN($T87)),""))))</f>
        <v/>
      </c>
      <c r="AK92" s="53" t="str">
        <f ca="1">IFERROR(OFFSET('セット情報(宅配便）'!$P$2,MATCH($G92,BカートセットID入力!$C$4:$C$150,0),COLUMN()-COLUMN($T87)),IFERROR(OFFSET('セット情報(業務便）'!$P$2,MATCH($G92,BカートセットID入力!$F$4:$F$150,0),COLUMN()-COLUMN($T87)),IFERROR(OFFSET('セット情報（サンプル）'!$N$2,MATCH($G92,BカートセットID入力!$I$4:$I$150,0),COLUMN()-COLUMN($T87)),IFERROR(OFFSET('セット情報（イレギュラーサンプル）'!$N$2,MATCH($G92,BカートセットID入力!$L$4:$L$150,0),COLUMN()-COLUMN($T87)),""))))</f>
        <v/>
      </c>
      <c r="AL92" s="53" t="str">
        <f ca="1">IFERROR(OFFSET('セット情報(宅配便）'!$P$2,MATCH($G92,BカートセットID入力!$C$4:$C$150,0),COLUMN()-COLUMN($T87)),IFERROR(OFFSET('セット情報(業務便）'!$P$2,MATCH($G92,BカートセットID入力!$F$4:$F$150,0),COLUMN()-COLUMN($T87)),IFERROR(OFFSET('セット情報（サンプル）'!$N$2,MATCH($G92,BカートセットID入力!$I$4:$I$150,0),COLUMN()-COLUMN($T87)),IFERROR(OFFSET('セット情報（イレギュラーサンプル）'!$N$2,MATCH($G92,BカートセットID入力!$L$4:$L$150,0),COLUMN()-COLUMN($T87)),""))))</f>
        <v/>
      </c>
      <c r="AM92" s="53" t="str">
        <f ca="1">IFERROR(OFFSET('セット情報(宅配便）'!$P$2,MATCH($G92,BカートセットID入力!$C$4:$C$150,0),COLUMN()-COLUMN($T87)),IFERROR(OFFSET('セット情報(業務便）'!$P$2,MATCH($G92,BカートセットID入力!$F$4:$F$150,0),COLUMN()-COLUMN($T87)),IFERROR(OFFSET('セット情報（サンプル）'!$N$2,MATCH($G92,BカートセットID入力!$I$4:$I$150,0),COLUMN()-COLUMN($T87)),IFERROR(OFFSET('セット情報（イレギュラーサンプル）'!$N$2,MATCH($G92,BカートセットID入力!$L$4:$L$150,0),COLUMN()-COLUMN($T87)),""))))</f>
        <v/>
      </c>
      <c r="AN92" s="53" t="str">
        <f ca="1">IFERROR(OFFSET('セット情報(宅配便）'!$P$2,MATCH($G92,BカートセットID入力!$C$4:$C$150,0),COLUMN()-COLUMN($T87)),IFERROR(OFFSET('セット情報(業務便）'!$P$2,MATCH($G92,BカートセットID入力!$F$4:$F$150,0),COLUMN()-COLUMN($T87)),IFERROR(OFFSET('セット情報（サンプル）'!$N$2,MATCH($G92,BカートセットID入力!$I$4:$I$150,0),COLUMN()-COLUMN($T87)),IFERROR(OFFSET('セット情報（イレギュラーサンプル）'!$N$2,MATCH($G92,BカートセットID入力!$L$4:$L$150,0),COLUMN()-COLUMN($T87)),""))))</f>
        <v/>
      </c>
      <c r="AO92" s="53" t="str">
        <f ca="1">IFERROR(OFFSET('セット情報(宅配便）'!$P$2,MATCH($G92,BカートセットID入力!$C$4:$C$150,0),COLUMN()-COLUMN($T87)),IFERROR(OFFSET('セット情報(業務便）'!$P$2,MATCH($G92,BカートセットID入力!$F$4:$F$150,0),COLUMN()-COLUMN($T87)),IFERROR(OFFSET('セット情報（サンプル）'!$N$2,MATCH($G92,BカートセットID入力!$I$4:$I$150,0),COLUMN()-COLUMN($T87)),IFERROR(OFFSET('セット情報（イレギュラーサンプル）'!$N$2,MATCH($G92,BカートセットID入力!$L$4:$L$150,0),COLUMN()-COLUMN($T87)),""))))</f>
        <v/>
      </c>
      <c r="AP92" s="53" t="str">
        <f ca="1">IFERROR(OFFSET('セット情報(宅配便）'!$P$2,MATCH($G92,BカートセットID入力!$C$4:$C$150,0),COLUMN()-COLUMN($T87)),IFERROR(OFFSET('セット情報(業務便）'!$P$2,MATCH($G92,BカートセットID入力!$F$4:$F$150,0),COLUMN()-COLUMN($T87)),IFERROR(OFFSET('セット情報（サンプル）'!$N$2,MATCH($G92,BカートセットID入力!$I$4:$I$150,0),COLUMN()-COLUMN($T87)),IFERROR(OFFSET('セット情報（イレギュラーサンプル）'!$N$2,MATCH($G92,BカートセットID入力!$L$4:$L$150,0),COLUMN()-COLUMN($T87)),""))))</f>
        <v/>
      </c>
      <c r="AQ92" s="53" t="str">
        <f ca="1">IFERROR(OFFSET('セット情報(宅配便）'!$P$2,MATCH($G92,BカートセットID入力!$C$4:$C$150,0),COLUMN()-COLUMN($T87)),IFERROR(OFFSET('セット情報(業務便）'!$P$2,MATCH($G92,BカートセットID入力!$F$4:$F$150,0),COLUMN()-COLUMN($T87)),IFERROR(OFFSET('セット情報（サンプル）'!$N$2,MATCH($G92,BカートセットID入力!$I$4:$I$150,0),COLUMN()-COLUMN($T87)),IFERROR(OFFSET('セット情報（イレギュラーサンプル）'!$N$2,MATCH($G92,BカートセットID入力!$L$4:$L$150,0),COLUMN()-COLUMN($T87)),""))))</f>
        <v/>
      </c>
      <c r="AR92" s="53" t="str">
        <f ca="1">IFERROR(OFFSET('セット情報(宅配便）'!$P$2,MATCH($G92,BカートセットID入力!$C$4:$C$150,0),COLUMN()-COLUMN($T87)),IFERROR(OFFSET('セット情報(業務便）'!$P$2,MATCH($G92,BカートセットID入力!$F$4:$F$150,0),COLUMN()-COLUMN($T87)),IFERROR(OFFSET('セット情報（サンプル）'!$N$2,MATCH($G92,BカートセットID入力!$I$4:$I$150,0),COLUMN()-COLUMN($T87)),IFERROR(OFFSET('セット情報（イレギュラーサンプル）'!$N$2,MATCH($G92,BカートセットID入力!$L$4:$L$150,0),COLUMN()-COLUMN($T87)),""))))</f>
        <v/>
      </c>
      <c r="AS92" s="53" t="str">
        <f ca="1">IFERROR(OFFSET('セット情報(宅配便）'!$P$2,MATCH($G92,BカートセットID入力!$C$4:$C$150,0),COLUMN()-COLUMN($T87)),IFERROR(OFFSET('セット情報(業務便）'!$P$2,MATCH($G92,BカートセットID入力!$F$4:$F$150,0),COLUMN()-COLUMN($T87)),IFERROR(OFFSET('セット情報（サンプル）'!$N$2,MATCH($G92,BカートセットID入力!$I$4:$I$150,0),COLUMN()-COLUMN($T87)),IFERROR(OFFSET('セット情報（イレギュラーサンプル）'!$N$2,MATCH($G92,BカートセットID入力!$L$4:$L$150,0),COLUMN()-COLUMN($T87)),""))))</f>
        <v/>
      </c>
    </row>
    <row r="93" spans="1:45">
      <c r="A93" s="53" t="str">
        <f>IF(ISBLANK(現行セット情報CSV!A93),"",現行セット情報CSV!A93)</f>
        <v/>
      </c>
      <c r="B93" s="53" t="str">
        <f>IF(ISBLANK(現行セット情報CSV!B93),"",現行セット情報CSV!B93)</f>
        <v/>
      </c>
      <c r="C93" s="53" t="str">
        <f>IF(ISBLANK(現行セット情報CSV!C93),"",現行セット情報CSV!C93)</f>
        <v/>
      </c>
      <c r="D93" s="53" t="str">
        <f>IF(ISBLANK(現行セット情報CSV!D93),"",現行セット情報CSV!D93)</f>
        <v/>
      </c>
      <c r="E93" s="53" t="str">
        <f>IF(ISBLANK(現行セット情報CSV!E93),"",現行セット情報CSV!E93)</f>
        <v/>
      </c>
      <c r="F93" s="53" t="str">
        <f>IF(ISBLANK(現行セット情報CSV!F93),"",現行セット情報CSV!F93)</f>
        <v/>
      </c>
      <c r="G93" s="53" t="str">
        <f>IF(ISBLANK(現行セット情報CSV!G93),"",現行セット情報CSV!G93)</f>
        <v/>
      </c>
      <c r="H93" s="53" t="str">
        <f>IF(ISBLANK(現行セット情報CSV!H93),"",現行セット情報CSV!H93)</f>
        <v/>
      </c>
      <c r="I93" s="53" t="str">
        <f>IF(ISBLANK(現行セット情報CSV!I93),"",現行セット情報CSV!I93)</f>
        <v/>
      </c>
      <c r="J93" s="53" t="str">
        <f>IF(ISBLANK(現行セット情報CSV!J93),"",現行セット情報CSV!J93)</f>
        <v/>
      </c>
      <c r="K93" s="53" t="str">
        <f>IF(ISBLANK(現行セット情報CSV!K93),"",現行セット情報CSV!K93)</f>
        <v/>
      </c>
      <c r="L93" s="53" t="str">
        <f>IF(ISBLANK(現行セット情報CSV!L93),"",現行セット情報CSV!L93)</f>
        <v/>
      </c>
      <c r="M93" s="53" t="str">
        <f>IF(ISBLANK(現行セット情報CSV!M93),"",現行セット情報CSV!M93)</f>
        <v/>
      </c>
      <c r="N93" s="53" t="str">
        <f>IF(ISBLANK(現行セット情報CSV!N93),"",現行セット情報CSV!N93)</f>
        <v/>
      </c>
      <c r="O93" s="53" t="str">
        <f>IF(ISBLANK(現行セット情報CSV!O93),"",現行セット情報CSV!O93)</f>
        <v/>
      </c>
      <c r="P93" s="53" t="str">
        <f>IF(ISBLANK(現行セット情報CSV!P93),"",現行セット情報CSV!P93)</f>
        <v/>
      </c>
      <c r="Q93" s="53" t="str">
        <f>IF(ISBLANK(現行セット情報CSV!Q93),"",現行セット情報CSV!Q93)</f>
        <v/>
      </c>
      <c r="R93" s="53" t="str">
        <f>IF(ISBLANK(現行セット情報CSV!R93),"",現行セット情報CSV!R93)</f>
        <v/>
      </c>
      <c r="S93" s="53" t="str">
        <f>IF(ISBLANK(現行セット情報CSV!S93),"",現行セット情報CSV!S93)</f>
        <v/>
      </c>
      <c r="T93" s="53" t="str">
        <f ca="1">IFERROR(OFFSET('セット情報(宅配便）'!$P$2,MATCH($G93,BカートセットID入力!$C$4:$C$150,0),COLUMN()-COLUMN($T88)),IFERROR(OFFSET('セット情報(業務便）'!$P$2,MATCH($G93,BカートセットID入力!$F$4:$F$150,0),COLUMN()-COLUMN($T88)),IFERROR(OFFSET('セット情報（サンプル）'!$N$2,MATCH($G93,BカートセットID入力!$I$4:$I$150,0),COLUMN()-COLUMN($T88)),IFERROR(OFFSET('セット情報（イレギュラーサンプル）'!$N$2,MATCH($G93,BカートセットID入力!$L$4:$L$150,0),COLUMN()-COLUMN($T88)),""))))</f>
        <v/>
      </c>
      <c r="U93" s="53" t="str">
        <f ca="1">IFERROR(OFFSET('セット情報(宅配便）'!$P$2,MATCH($G93,BカートセットID入力!$C$4:$C$150,0),COLUMN()-COLUMN($T88)),IFERROR(OFFSET('セット情報(業務便）'!$P$2,MATCH($G93,BカートセットID入力!$F$4:$F$150,0),COLUMN()-COLUMN($T88)),IFERROR(OFFSET('セット情報（サンプル）'!$N$2,MATCH($G93,BカートセットID入力!$I$4:$I$150,0),COLUMN()-COLUMN($T88)),IFERROR(OFFSET('セット情報（イレギュラーサンプル）'!$N$2,MATCH($G93,BカートセットID入力!$L$4:$L$150,0),COLUMN()-COLUMN($T88)),""))))</f>
        <v/>
      </c>
      <c r="V93" s="53" t="str">
        <f ca="1">IFERROR(OFFSET('セット情報(宅配便）'!$P$2,MATCH($G93,BカートセットID入力!$C$4:$C$150,0),COLUMN()-COLUMN($T88)),IFERROR(OFFSET('セット情報(業務便）'!$P$2,MATCH($G93,BカートセットID入力!$F$4:$F$150,0),COLUMN()-COLUMN($T88)),IFERROR(OFFSET('セット情報（サンプル）'!$N$2,MATCH($G93,BカートセットID入力!$I$4:$I$150,0),COLUMN()-COLUMN($T88)),IFERROR(OFFSET('セット情報（イレギュラーサンプル）'!$N$2,MATCH($G93,BカートセットID入力!$L$4:$L$150,0),COLUMN()-COLUMN($T88)),""))))</f>
        <v/>
      </c>
      <c r="W93" s="53" t="str">
        <f ca="1">IFERROR(OFFSET('セット情報(宅配便）'!$P$2,MATCH($G93,BカートセットID入力!$C$4:$C$150,0),COLUMN()-COLUMN($T88)),IFERROR(OFFSET('セット情報(業務便）'!$P$2,MATCH($G93,BカートセットID入力!$F$4:$F$150,0),COLUMN()-COLUMN($T88)),IFERROR(OFFSET('セット情報（サンプル）'!$N$2,MATCH($G93,BカートセットID入力!$I$4:$I$150,0),COLUMN()-COLUMN($T88)),IFERROR(OFFSET('セット情報（イレギュラーサンプル）'!$N$2,MATCH($G93,BカートセットID入力!$L$4:$L$150,0),COLUMN()-COLUMN($T88)),""))))</f>
        <v/>
      </c>
      <c r="X93" s="53" t="str">
        <f ca="1">IFERROR(OFFSET('セット情報(宅配便）'!$P$2,MATCH($G93,BカートセットID入力!$C$4:$C$150,0),COLUMN()-COLUMN($T88)),IFERROR(OFFSET('セット情報(業務便）'!$P$2,MATCH($G93,BカートセットID入力!$F$4:$F$150,0),COLUMN()-COLUMN($T88)),IFERROR(OFFSET('セット情報（サンプル）'!$N$2,MATCH($G93,BカートセットID入力!$I$4:$I$150,0),COLUMN()-COLUMN($T88)),IFERROR(OFFSET('セット情報（イレギュラーサンプル）'!$N$2,MATCH($G93,BカートセットID入力!$L$4:$L$150,0),COLUMN()-COLUMN($T88)),""))))</f>
        <v/>
      </c>
      <c r="Y93" s="53" t="str">
        <f ca="1">IFERROR(OFFSET('セット情報(宅配便）'!$P$2,MATCH($G93,BカートセットID入力!$C$4:$C$150,0),COLUMN()-COLUMN($T88)),IFERROR(OFFSET('セット情報(業務便）'!$P$2,MATCH($G93,BカートセットID入力!$F$4:$F$150,0),COLUMN()-COLUMN($T88)),IFERROR(OFFSET('セット情報（サンプル）'!$N$2,MATCH($G93,BカートセットID入力!$I$4:$I$150,0),COLUMN()-COLUMN($T88)),IFERROR(OFFSET('セット情報（イレギュラーサンプル）'!$N$2,MATCH($G93,BカートセットID入力!$L$4:$L$150,0),COLUMN()-COLUMN($T88)),""))))</f>
        <v/>
      </c>
      <c r="Z93" s="53" t="str">
        <f ca="1">IFERROR(OFFSET('セット情報(宅配便）'!$P$2,MATCH($G93,BカートセットID入力!$C$4:$C$150,0),COLUMN()-COLUMN($T88)),IFERROR(OFFSET('セット情報(業務便）'!$P$2,MATCH($G93,BカートセットID入力!$F$4:$F$150,0),COLUMN()-COLUMN($T88)),IFERROR(OFFSET('セット情報（サンプル）'!$N$2,MATCH($G93,BカートセットID入力!$I$4:$I$150,0),COLUMN()-COLUMN($T88)),IFERROR(OFFSET('セット情報（イレギュラーサンプル）'!$N$2,MATCH($G93,BカートセットID入力!$L$4:$L$150,0),COLUMN()-COLUMN($T88)),""))))</f>
        <v/>
      </c>
      <c r="AA93" s="53" t="str">
        <f ca="1">IFERROR(OFFSET('セット情報(宅配便）'!$P$2,MATCH($G93,BカートセットID入力!$C$4:$C$150,0),COLUMN()-COLUMN($T88)),IFERROR(OFFSET('セット情報(業務便）'!$P$2,MATCH($G93,BカートセットID入力!$F$4:$F$150,0),COLUMN()-COLUMN($T88)),IFERROR(OFFSET('セット情報（サンプル）'!$N$2,MATCH($G93,BカートセットID入力!$I$4:$I$150,0),COLUMN()-COLUMN($T88)),IFERROR(OFFSET('セット情報（イレギュラーサンプル）'!$N$2,MATCH($G93,BカートセットID入力!$L$4:$L$150,0),COLUMN()-COLUMN($T88)),""))))</f>
        <v/>
      </c>
      <c r="AB93" s="53" t="str">
        <f ca="1">IFERROR(OFFSET('セット情報(宅配便）'!$P$2,MATCH($G93,BカートセットID入力!$C$4:$C$150,0),COLUMN()-COLUMN($T88)),IFERROR(OFFSET('セット情報(業務便）'!$P$2,MATCH($G93,BカートセットID入力!$F$4:$F$150,0),COLUMN()-COLUMN($T88)),IFERROR(OFFSET('セット情報（サンプル）'!$N$2,MATCH($G93,BカートセットID入力!$I$4:$I$150,0),COLUMN()-COLUMN($T88)),IFERROR(OFFSET('セット情報（イレギュラーサンプル）'!$N$2,MATCH($G93,BカートセットID入力!$L$4:$L$150,0),COLUMN()-COLUMN($T88)),""))))</f>
        <v/>
      </c>
      <c r="AC93" s="53" t="str">
        <f ca="1">IFERROR(OFFSET('セット情報(宅配便）'!$P$2,MATCH($G93,BカートセットID入力!$C$4:$C$150,0),COLUMN()-COLUMN($T88)),IFERROR(OFFSET('セット情報(業務便）'!$P$2,MATCH($G93,BカートセットID入力!$F$4:$F$150,0),COLUMN()-COLUMN($T88)),IFERROR(OFFSET('セット情報（サンプル）'!$N$2,MATCH($G93,BカートセットID入力!$I$4:$I$150,0),COLUMN()-COLUMN($T88)),IFERROR(OFFSET('セット情報（イレギュラーサンプル）'!$N$2,MATCH($G93,BカートセットID入力!$L$4:$L$150,0),COLUMN()-COLUMN($T88)),""))))</f>
        <v/>
      </c>
      <c r="AD93" s="53" t="str">
        <f ca="1">IFERROR(OFFSET('セット情報(宅配便）'!$P$2,MATCH($G93,BカートセットID入力!$C$4:$C$150,0),COLUMN()-COLUMN($T88)),IFERROR(OFFSET('セット情報(業務便）'!$P$2,MATCH($G93,BカートセットID入力!$F$4:$F$150,0),COLUMN()-COLUMN($T88)),IFERROR(OFFSET('セット情報（サンプル）'!$N$2,MATCH($G93,BカートセットID入力!$I$4:$I$150,0),COLUMN()-COLUMN($T88)),IFERROR(OFFSET('セット情報（イレギュラーサンプル）'!$N$2,MATCH($G93,BカートセットID入力!$L$4:$L$150,0),COLUMN()-COLUMN($T88)),""))))</f>
        <v/>
      </c>
      <c r="AE93" s="53" t="str">
        <f ca="1">IFERROR(OFFSET('セット情報(宅配便）'!$P$2,MATCH($G93,BカートセットID入力!$C$4:$C$150,0),COLUMN()-COLUMN($T88)),IFERROR(OFFSET('セット情報(業務便）'!$P$2,MATCH($G93,BカートセットID入力!$F$4:$F$150,0),COLUMN()-COLUMN($T88)),IFERROR(OFFSET('セット情報（サンプル）'!$N$2,MATCH($G93,BカートセットID入力!$I$4:$I$150,0),COLUMN()-COLUMN($T88)),IFERROR(OFFSET('セット情報（イレギュラーサンプル）'!$N$2,MATCH($G93,BカートセットID入力!$L$4:$L$150,0),COLUMN()-COLUMN($T88)),""))))</f>
        <v/>
      </c>
      <c r="AF93" s="53" t="str">
        <f ca="1">IFERROR(OFFSET('セット情報(宅配便）'!$P$2,MATCH($G93,BカートセットID入力!$C$4:$C$150,0),COLUMN()-COLUMN($T88)),IFERROR(OFFSET('セット情報(業務便）'!$P$2,MATCH($G93,BカートセットID入力!$F$4:$F$150,0),COLUMN()-COLUMN($T88)),IFERROR(OFFSET('セット情報（サンプル）'!$N$2,MATCH($G93,BカートセットID入力!$I$4:$I$150,0),COLUMN()-COLUMN($T88)),IFERROR(OFFSET('セット情報（イレギュラーサンプル）'!$N$2,MATCH($G93,BカートセットID入力!$L$4:$L$150,0),COLUMN()-COLUMN($T88)),""))))</f>
        <v/>
      </c>
      <c r="AG93" s="53" t="str">
        <f ca="1">IFERROR(OFFSET('セット情報(宅配便）'!$P$2,MATCH($G93,BカートセットID入力!$C$4:$C$150,0),COLUMN()-COLUMN($T88)),IFERROR(OFFSET('セット情報(業務便）'!$P$2,MATCH($G93,BカートセットID入力!$F$4:$F$150,0),COLUMN()-COLUMN($T88)),IFERROR(OFFSET('セット情報（サンプル）'!$N$2,MATCH($G93,BカートセットID入力!$I$4:$I$150,0),COLUMN()-COLUMN($T88)),IFERROR(OFFSET('セット情報（イレギュラーサンプル）'!$N$2,MATCH($G93,BカートセットID入力!$L$4:$L$150,0),COLUMN()-COLUMN($T88)),""))))</f>
        <v/>
      </c>
      <c r="AH93" s="53" t="str">
        <f ca="1">IFERROR(OFFSET('セット情報(宅配便）'!$P$2,MATCH($G93,BカートセットID入力!$C$4:$C$150,0),COLUMN()-COLUMN($T88)),IFERROR(OFFSET('セット情報(業務便）'!$P$2,MATCH($G93,BカートセットID入力!$F$4:$F$150,0),COLUMN()-COLUMN($T88)),IFERROR(OFFSET('セット情報（サンプル）'!$N$2,MATCH($G93,BカートセットID入力!$I$4:$I$150,0),COLUMN()-COLUMN($T88)),IFERROR(OFFSET('セット情報（イレギュラーサンプル）'!$N$2,MATCH($G93,BカートセットID入力!$L$4:$L$150,0),COLUMN()-COLUMN($T88)),""))))</f>
        <v/>
      </c>
      <c r="AI93" s="53" t="str">
        <f ca="1">IFERROR(OFFSET('セット情報(宅配便）'!$P$2,MATCH($G93,BカートセットID入力!$C$4:$C$150,0),COLUMN()-COLUMN($T88)),IFERROR(OFFSET('セット情報(業務便）'!$P$2,MATCH($G93,BカートセットID入力!$F$4:$F$150,0),COLUMN()-COLUMN($T88)),IFERROR(OFFSET('セット情報（サンプル）'!$N$2,MATCH($G93,BカートセットID入力!$I$4:$I$150,0),COLUMN()-COLUMN($T88)),IFERROR(OFFSET('セット情報（イレギュラーサンプル）'!$N$2,MATCH($G93,BカートセットID入力!$L$4:$L$150,0),COLUMN()-COLUMN($T88)),""))))</f>
        <v/>
      </c>
      <c r="AJ93" s="53" t="str">
        <f ca="1">IFERROR(OFFSET('セット情報(宅配便）'!$P$2,MATCH($G93,BカートセットID入力!$C$4:$C$150,0),COLUMN()-COLUMN($T88)),IFERROR(OFFSET('セット情報(業務便）'!$P$2,MATCH($G93,BカートセットID入力!$F$4:$F$150,0),COLUMN()-COLUMN($T88)),IFERROR(OFFSET('セット情報（サンプル）'!$N$2,MATCH($G93,BカートセットID入力!$I$4:$I$150,0),COLUMN()-COLUMN($T88)),IFERROR(OFFSET('セット情報（イレギュラーサンプル）'!$N$2,MATCH($G93,BカートセットID入力!$L$4:$L$150,0),COLUMN()-COLUMN($T88)),""))))</f>
        <v/>
      </c>
      <c r="AK93" s="53" t="str">
        <f ca="1">IFERROR(OFFSET('セット情報(宅配便）'!$P$2,MATCH($G93,BカートセットID入力!$C$4:$C$150,0),COLUMN()-COLUMN($T88)),IFERROR(OFFSET('セット情報(業務便）'!$P$2,MATCH($G93,BカートセットID入力!$F$4:$F$150,0),COLUMN()-COLUMN($T88)),IFERROR(OFFSET('セット情報（サンプル）'!$N$2,MATCH($G93,BカートセットID入力!$I$4:$I$150,0),COLUMN()-COLUMN($T88)),IFERROR(OFFSET('セット情報（イレギュラーサンプル）'!$N$2,MATCH($G93,BカートセットID入力!$L$4:$L$150,0),COLUMN()-COLUMN($T88)),""))))</f>
        <v/>
      </c>
      <c r="AL93" s="53" t="str">
        <f ca="1">IFERROR(OFFSET('セット情報(宅配便）'!$P$2,MATCH($G93,BカートセットID入力!$C$4:$C$150,0),COLUMN()-COLUMN($T88)),IFERROR(OFFSET('セット情報(業務便）'!$P$2,MATCH($G93,BカートセットID入力!$F$4:$F$150,0),COLUMN()-COLUMN($T88)),IFERROR(OFFSET('セット情報（サンプル）'!$N$2,MATCH($G93,BカートセットID入力!$I$4:$I$150,0),COLUMN()-COLUMN($T88)),IFERROR(OFFSET('セット情報（イレギュラーサンプル）'!$N$2,MATCH($G93,BカートセットID入力!$L$4:$L$150,0),COLUMN()-COLUMN($T88)),""))))</f>
        <v/>
      </c>
      <c r="AM93" s="53" t="str">
        <f ca="1">IFERROR(OFFSET('セット情報(宅配便）'!$P$2,MATCH($G93,BカートセットID入力!$C$4:$C$150,0),COLUMN()-COLUMN($T88)),IFERROR(OFFSET('セット情報(業務便）'!$P$2,MATCH($G93,BカートセットID入力!$F$4:$F$150,0),COLUMN()-COLUMN($T88)),IFERROR(OFFSET('セット情報（サンプル）'!$N$2,MATCH($G93,BカートセットID入力!$I$4:$I$150,0),COLUMN()-COLUMN($T88)),IFERROR(OFFSET('セット情報（イレギュラーサンプル）'!$N$2,MATCH($G93,BカートセットID入力!$L$4:$L$150,0),COLUMN()-COLUMN($T88)),""))))</f>
        <v/>
      </c>
      <c r="AN93" s="53" t="str">
        <f ca="1">IFERROR(OFFSET('セット情報(宅配便）'!$P$2,MATCH($G93,BカートセットID入力!$C$4:$C$150,0),COLUMN()-COLUMN($T88)),IFERROR(OFFSET('セット情報(業務便）'!$P$2,MATCH($G93,BカートセットID入力!$F$4:$F$150,0),COLUMN()-COLUMN($T88)),IFERROR(OFFSET('セット情報（サンプル）'!$N$2,MATCH($G93,BカートセットID入力!$I$4:$I$150,0),COLUMN()-COLUMN($T88)),IFERROR(OFFSET('セット情報（イレギュラーサンプル）'!$N$2,MATCH($G93,BカートセットID入力!$L$4:$L$150,0),COLUMN()-COLUMN($T88)),""))))</f>
        <v/>
      </c>
      <c r="AO93" s="53" t="str">
        <f ca="1">IFERROR(OFFSET('セット情報(宅配便）'!$P$2,MATCH($G93,BカートセットID入力!$C$4:$C$150,0),COLUMN()-COLUMN($T88)),IFERROR(OFFSET('セット情報(業務便）'!$P$2,MATCH($G93,BカートセットID入力!$F$4:$F$150,0),COLUMN()-COLUMN($T88)),IFERROR(OFFSET('セット情報（サンプル）'!$N$2,MATCH($G93,BカートセットID入力!$I$4:$I$150,0),COLUMN()-COLUMN($T88)),IFERROR(OFFSET('セット情報（イレギュラーサンプル）'!$N$2,MATCH($G93,BカートセットID入力!$L$4:$L$150,0),COLUMN()-COLUMN($T88)),""))))</f>
        <v/>
      </c>
      <c r="AP93" s="53" t="str">
        <f ca="1">IFERROR(OFFSET('セット情報(宅配便）'!$P$2,MATCH($G93,BカートセットID入力!$C$4:$C$150,0),COLUMN()-COLUMN($T88)),IFERROR(OFFSET('セット情報(業務便）'!$P$2,MATCH($G93,BカートセットID入力!$F$4:$F$150,0),COLUMN()-COLUMN($T88)),IFERROR(OFFSET('セット情報（サンプル）'!$N$2,MATCH($G93,BカートセットID入力!$I$4:$I$150,0),COLUMN()-COLUMN($T88)),IFERROR(OFFSET('セット情報（イレギュラーサンプル）'!$N$2,MATCH($G93,BカートセットID入力!$L$4:$L$150,0),COLUMN()-COLUMN($T88)),""))))</f>
        <v/>
      </c>
      <c r="AQ93" s="53" t="str">
        <f ca="1">IFERROR(OFFSET('セット情報(宅配便）'!$P$2,MATCH($G93,BカートセットID入力!$C$4:$C$150,0),COLUMN()-COLUMN($T88)),IFERROR(OFFSET('セット情報(業務便）'!$P$2,MATCH($G93,BカートセットID入力!$F$4:$F$150,0),COLUMN()-COLUMN($T88)),IFERROR(OFFSET('セット情報（サンプル）'!$N$2,MATCH($G93,BカートセットID入力!$I$4:$I$150,0),COLUMN()-COLUMN($T88)),IFERROR(OFFSET('セット情報（イレギュラーサンプル）'!$N$2,MATCH($G93,BカートセットID入力!$L$4:$L$150,0),COLUMN()-COLUMN($T88)),""))))</f>
        <v/>
      </c>
      <c r="AR93" s="53" t="str">
        <f ca="1">IFERROR(OFFSET('セット情報(宅配便）'!$P$2,MATCH($G93,BカートセットID入力!$C$4:$C$150,0),COLUMN()-COLUMN($T88)),IFERROR(OFFSET('セット情報(業務便）'!$P$2,MATCH($G93,BカートセットID入力!$F$4:$F$150,0),COLUMN()-COLUMN($T88)),IFERROR(OFFSET('セット情報（サンプル）'!$N$2,MATCH($G93,BカートセットID入力!$I$4:$I$150,0),COLUMN()-COLUMN($T88)),IFERROR(OFFSET('セット情報（イレギュラーサンプル）'!$N$2,MATCH($G93,BカートセットID入力!$L$4:$L$150,0),COLUMN()-COLUMN($T88)),""))))</f>
        <v/>
      </c>
      <c r="AS93" s="53" t="str">
        <f ca="1">IFERROR(OFFSET('セット情報(宅配便）'!$P$2,MATCH($G93,BカートセットID入力!$C$4:$C$150,0),COLUMN()-COLUMN($T88)),IFERROR(OFFSET('セット情報(業務便）'!$P$2,MATCH($G93,BカートセットID入力!$F$4:$F$150,0),COLUMN()-COLUMN($T88)),IFERROR(OFFSET('セット情報（サンプル）'!$N$2,MATCH($G93,BカートセットID入力!$I$4:$I$150,0),COLUMN()-COLUMN($T88)),IFERROR(OFFSET('セット情報（イレギュラーサンプル）'!$N$2,MATCH($G93,BカートセットID入力!$L$4:$L$150,0),COLUMN()-COLUMN($T88)),""))))</f>
        <v/>
      </c>
    </row>
    <row r="94" spans="1:45">
      <c r="A94" s="53" t="str">
        <f>IF(ISBLANK(現行セット情報CSV!A94),"",現行セット情報CSV!A94)</f>
        <v/>
      </c>
      <c r="B94" s="53" t="str">
        <f>IF(ISBLANK(現行セット情報CSV!B94),"",現行セット情報CSV!B94)</f>
        <v/>
      </c>
      <c r="C94" s="53" t="str">
        <f>IF(ISBLANK(現行セット情報CSV!C94),"",現行セット情報CSV!C94)</f>
        <v/>
      </c>
      <c r="D94" s="53" t="str">
        <f>IF(ISBLANK(現行セット情報CSV!D94),"",現行セット情報CSV!D94)</f>
        <v/>
      </c>
      <c r="E94" s="53" t="str">
        <f>IF(ISBLANK(現行セット情報CSV!E94),"",現行セット情報CSV!E94)</f>
        <v/>
      </c>
      <c r="F94" s="53" t="str">
        <f>IF(ISBLANK(現行セット情報CSV!F94),"",現行セット情報CSV!F94)</f>
        <v/>
      </c>
      <c r="G94" s="53" t="str">
        <f>IF(ISBLANK(現行セット情報CSV!G94),"",現行セット情報CSV!G94)</f>
        <v/>
      </c>
      <c r="H94" s="53" t="str">
        <f>IF(ISBLANK(現行セット情報CSV!H94),"",現行セット情報CSV!H94)</f>
        <v/>
      </c>
      <c r="I94" s="53" t="str">
        <f>IF(ISBLANK(現行セット情報CSV!I94),"",現行セット情報CSV!I94)</f>
        <v/>
      </c>
      <c r="J94" s="53" t="str">
        <f>IF(ISBLANK(現行セット情報CSV!J94),"",現行セット情報CSV!J94)</f>
        <v/>
      </c>
      <c r="K94" s="53" t="str">
        <f>IF(ISBLANK(現行セット情報CSV!K94),"",現行セット情報CSV!K94)</f>
        <v/>
      </c>
      <c r="L94" s="53" t="str">
        <f>IF(ISBLANK(現行セット情報CSV!L94),"",現行セット情報CSV!L94)</f>
        <v/>
      </c>
      <c r="M94" s="53" t="str">
        <f>IF(ISBLANK(現行セット情報CSV!M94),"",現行セット情報CSV!M94)</f>
        <v/>
      </c>
      <c r="N94" s="53" t="str">
        <f>IF(ISBLANK(現行セット情報CSV!N94),"",現行セット情報CSV!N94)</f>
        <v/>
      </c>
      <c r="O94" s="53" t="str">
        <f>IF(ISBLANK(現行セット情報CSV!O94),"",現行セット情報CSV!O94)</f>
        <v/>
      </c>
      <c r="P94" s="53" t="str">
        <f>IF(ISBLANK(現行セット情報CSV!P94),"",現行セット情報CSV!P94)</f>
        <v/>
      </c>
      <c r="Q94" s="53" t="str">
        <f>IF(ISBLANK(現行セット情報CSV!Q94),"",現行セット情報CSV!Q94)</f>
        <v/>
      </c>
      <c r="R94" s="53" t="str">
        <f>IF(ISBLANK(現行セット情報CSV!R94),"",現行セット情報CSV!R94)</f>
        <v/>
      </c>
      <c r="S94" s="53" t="str">
        <f>IF(ISBLANK(現行セット情報CSV!S94),"",現行セット情報CSV!S94)</f>
        <v/>
      </c>
      <c r="T94" s="53" t="str">
        <f ca="1">IFERROR(OFFSET('セット情報(宅配便）'!$P$2,MATCH($G94,BカートセットID入力!$C$4:$C$150,0),COLUMN()-COLUMN($T89)),IFERROR(OFFSET('セット情報(業務便）'!$P$2,MATCH($G94,BカートセットID入力!$F$4:$F$150,0),COLUMN()-COLUMN($T89)),IFERROR(OFFSET('セット情報（サンプル）'!$N$2,MATCH($G94,BカートセットID入力!$I$4:$I$150,0),COLUMN()-COLUMN($T89)),IFERROR(OFFSET('セット情報（イレギュラーサンプル）'!$N$2,MATCH($G94,BカートセットID入力!$L$4:$L$150,0),COLUMN()-COLUMN($T89)),""))))</f>
        <v/>
      </c>
      <c r="U94" s="53" t="str">
        <f ca="1">IFERROR(OFFSET('セット情報(宅配便）'!$P$2,MATCH($G94,BカートセットID入力!$C$4:$C$150,0),COLUMN()-COLUMN($T89)),IFERROR(OFFSET('セット情報(業務便）'!$P$2,MATCH($G94,BカートセットID入力!$F$4:$F$150,0),COLUMN()-COLUMN($T89)),IFERROR(OFFSET('セット情報（サンプル）'!$N$2,MATCH($G94,BカートセットID入力!$I$4:$I$150,0),COLUMN()-COLUMN($T89)),IFERROR(OFFSET('セット情報（イレギュラーサンプル）'!$N$2,MATCH($G94,BカートセットID入力!$L$4:$L$150,0),COLUMN()-COLUMN($T89)),""))))</f>
        <v/>
      </c>
      <c r="V94" s="53" t="str">
        <f ca="1">IFERROR(OFFSET('セット情報(宅配便）'!$P$2,MATCH($G94,BカートセットID入力!$C$4:$C$150,0),COLUMN()-COLUMN($T89)),IFERROR(OFFSET('セット情報(業務便）'!$P$2,MATCH($G94,BカートセットID入力!$F$4:$F$150,0),COLUMN()-COLUMN($T89)),IFERROR(OFFSET('セット情報（サンプル）'!$N$2,MATCH($G94,BカートセットID入力!$I$4:$I$150,0),COLUMN()-COLUMN($T89)),IFERROR(OFFSET('セット情報（イレギュラーサンプル）'!$N$2,MATCH($G94,BカートセットID入力!$L$4:$L$150,0),COLUMN()-COLUMN($T89)),""))))</f>
        <v/>
      </c>
      <c r="W94" s="53" t="str">
        <f ca="1">IFERROR(OFFSET('セット情報(宅配便）'!$P$2,MATCH($G94,BカートセットID入力!$C$4:$C$150,0),COLUMN()-COLUMN($T89)),IFERROR(OFFSET('セット情報(業務便）'!$P$2,MATCH($G94,BカートセットID入力!$F$4:$F$150,0),COLUMN()-COLUMN($T89)),IFERROR(OFFSET('セット情報（サンプル）'!$N$2,MATCH($G94,BカートセットID入力!$I$4:$I$150,0),COLUMN()-COLUMN($T89)),IFERROR(OFFSET('セット情報（イレギュラーサンプル）'!$N$2,MATCH($G94,BカートセットID入力!$L$4:$L$150,0),COLUMN()-COLUMN($T89)),""))))</f>
        <v/>
      </c>
      <c r="X94" s="53" t="str">
        <f ca="1">IFERROR(OFFSET('セット情報(宅配便）'!$P$2,MATCH($G94,BカートセットID入力!$C$4:$C$150,0),COLUMN()-COLUMN($T89)),IFERROR(OFFSET('セット情報(業務便）'!$P$2,MATCH($G94,BカートセットID入力!$F$4:$F$150,0),COLUMN()-COLUMN($T89)),IFERROR(OFFSET('セット情報（サンプル）'!$N$2,MATCH($G94,BカートセットID入力!$I$4:$I$150,0),COLUMN()-COLUMN($T89)),IFERROR(OFFSET('セット情報（イレギュラーサンプル）'!$N$2,MATCH($G94,BカートセットID入力!$L$4:$L$150,0),COLUMN()-COLUMN($T89)),""))))</f>
        <v/>
      </c>
      <c r="Y94" s="53" t="str">
        <f ca="1">IFERROR(OFFSET('セット情報(宅配便）'!$P$2,MATCH($G94,BカートセットID入力!$C$4:$C$150,0),COLUMN()-COLUMN($T89)),IFERROR(OFFSET('セット情報(業務便）'!$P$2,MATCH($G94,BカートセットID入力!$F$4:$F$150,0),COLUMN()-COLUMN($T89)),IFERROR(OFFSET('セット情報（サンプル）'!$N$2,MATCH($G94,BカートセットID入力!$I$4:$I$150,0),COLUMN()-COLUMN($T89)),IFERROR(OFFSET('セット情報（イレギュラーサンプル）'!$N$2,MATCH($G94,BカートセットID入力!$L$4:$L$150,0),COLUMN()-COLUMN($T89)),""))))</f>
        <v/>
      </c>
      <c r="Z94" s="53" t="str">
        <f ca="1">IFERROR(OFFSET('セット情報(宅配便）'!$P$2,MATCH($G94,BカートセットID入力!$C$4:$C$150,0),COLUMN()-COLUMN($T89)),IFERROR(OFFSET('セット情報(業務便）'!$P$2,MATCH($G94,BカートセットID入力!$F$4:$F$150,0),COLUMN()-COLUMN($T89)),IFERROR(OFFSET('セット情報（サンプル）'!$N$2,MATCH($G94,BカートセットID入力!$I$4:$I$150,0),COLUMN()-COLUMN($T89)),IFERROR(OFFSET('セット情報（イレギュラーサンプル）'!$N$2,MATCH($G94,BカートセットID入力!$L$4:$L$150,0),COLUMN()-COLUMN($T89)),""))))</f>
        <v/>
      </c>
      <c r="AA94" s="53" t="str">
        <f ca="1">IFERROR(OFFSET('セット情報(宅配便）'!$P$2,MATCH($G94,BカートセットID入力!$C$4:$C$150,0),COLUMN()-COLUMN($T89)),IFERROR(OFFSET('セット情報(業務便）'!$P$2,MATCH($G94,BカートセットID入力!$F$4:$F$150,0),COLUMN()-COLUMN($T89)),IFERROR(OFFSET('セット情報（サンプル）'!$N$2,MATCH($G94,BカートセットID入力!$I$4:$I$150,0),COLUMN()-COLUMN($T89)),IFERROR(OFFSET('セット情報（イレギュラーサンプル）'!$N$2,MATCH($G94,BカートセットID入力!$L$4:$L$150,0),COLUMN()-COLUMN($T89)),""))))</f>
        <v/>
      </c>
      <c r="AB94" s="53" t="str">
        <f ca="1">IFERROR(OFFSET('セット情報(宅配便）'!$P$2,MATCH($G94,BカートセットID入力!$C$4:$C$150,0),COLUMN()-COLUMN($T89)),IFERROR(OFFSET('セット情報(業務便）'!$P$2,MATCH($G94,BカートセットID入力!$F$4:$F$150,0),COLUMN()-COLUMN($T89)),IFERROR(OFFSET('セット情報（サンプル）'!$N$2,MATCH($G94,BカートセットID入力!$I$4:$I$150,0),COLUMN()-COLUMN($T89)),IFERROR(OFFSET('セット情報（イレギュラーサンプル）'!$N$2,MATCH($G94,BカートセットID入力!$L$4:$L$150,0),COLUMN()-COLUMN($T89)),""))))</f>
        <v/>
      </c>
      <c r="AC94" s="53" t="str">
        <f ca="1">IFERROR(OFFSET('セット情報(宅配便）'!$P$2,MATCH($G94,BカートセットID入力!$C$4:$C$150,0),COLUMN()-COLUMN($T89)),IFERROR(OFFSET('セット情報(業務便）'!$P$2,MATCH($G94,BカートセットID入力!$F$4:$F$150,0),COLUMN()-COLUMN($T89)),IFERROR(OFFSET('セット情報（サンプル）'!$N$2,MATCH($G94,BカートセットID入力!$I$4:$I$150,0),COLUMN()-COLUMN($T89)),IFERROR(OFFSET('セット情報（イレギュラーサンプル）'!$N$2,MATCH($G94,BカートセットID入力!$L$4:$L$150,0),COLUMN()-COLUMN($T89)),""))))</f>
        <v/>
      </c>
      <c r="AD94" s="53" t="str">
        <f ca="1">IFERROR(OFFSET('セット情報(宅配便）'!$P$2,MATCH($G94,BカートセットID入力!$C$4:$C$150,0),COLUMN()-COLUMN($T89)),IFERROR(OFFSET('セット情報(業務便）'!$P$2,MATCH($G94,BカートセットID入力!$F$4:$F$150,0),COLUMN()-COLUMN($T89)),IFERROR(OFFSET('セット情報（サンプル）'!$N$2,MATCH($G94,BカートセットID入力!$I$4:$I$150,0),COLUMN()-COLUMN($T89)),IFERROR(OFFSET('セット情報（イレギュラーサンプル）'!$N$2,MATCH($G94,BカートセットID入力!$L$4:$L$150,0),COLUMN()-COLUMN($T89)),""))))</f>
        <v/>
      </c>
      <c r="AE94" s="53" t="str">
        <f ca="1">IFERROR(OFFSET('セット情報(宅配便）'!$P$2,MATCH($G94,BカートセットID入力!$C$4:$C$150,0),COLUMN()-COLUMN($T89)),IFERROR(OFFSET('セット情報(業務便）'!$P$2,MATCH($G94,BカートセットID入力!$F$4:$F$150,0),COLUMN()-COLUMN($T89)),IFERROR(OFFSET('セット情報（サンプル）'!$N$2,MATCH($G94,BカートセットID入力!$I$4:$I$150,0),COLUMN()-COLUMN($T89)),IFERROR(OFFSET('セット情報（イレギュラーサンプル）'!$N$2,MATCH($G94,BカートセットID入力!$L$4:$L$150,0),COLUMN()-COLUMN($T89)),""))))</f>
        <v/>
      </c>
      <c r="AF94" s="53" t="str">
        <f ca="1">IFERROR(OFFSET('セット情報(宅配便）'!$P$2,MATCH($G94,BカートセットID入力!$C$4:$C$150,0),COLUMN()-COLUMN($T89)),IFERROR(OFFSET('セット情報(業務便）'!$P$2,MATCH($G94,BカートセットID入力!$F$4:$F$150,0),COLUMN()-COLUMN($T89)),IFERROR(OFFSET('セット情報（サンプル）'!$N$2,MATCH($G94,BカートセットID入力!$I$4:$I$150,0),COLUMN()-COLUMN($T89)),IFERROR(OFFSET('セット情報（イレギュラーサンプル）'!$N$2,MATCH($G94,BカートセットID入力!$L$4:$L$150,0),COLUMN()-COLUMN($T89)),""))))</f>
        <v/>
      </c>
      <c r="AG94" s="53" t="str">
        <f ca="1">IFERROR(OFFSET('セット情報(宅配便）'!$P$2,MATCH($G94,BカートセットID入力!$C$4:$C$150,0),COLUMN()-COLUMN($T89)),IFERROR(OFFSET('セット情報(業務便）'!$P$2,MATCH($G94,BカートセットID入力!$F$4:$F$150,0),COLUMN()-COLUMN($T89)),IFERROR(OFFSET('セット情報（サンプル）'!$N$2,MATCH($G94,BカートセットID入力!$I$4:$I$150,0),COLUMN()-COLUMN($T89)),IFERROR(OFFSET('セット情報（イレギュラーサンプル）'!$N$2,MATCH($G94,BカートセットID入力!$L$4:$L$150,0),COLUMN()-COLUMN($T89)),""))))</f>
        <v/>
      </c>
      <c r="AH94" s="53" t="str">
        <f ca="1">IFERROR(OFFSET('セット情報(宅配便）'!$P$2,MATCH($G94,BカートセットID入力!$C$4:$C$150,0),COLUMN()-COLUMN($T89)),IFERROR(OFFSET('セット情報(業務便）'!$P$2,MATCH($G94,BカートセットID入力!$F$4:$F$150,0),COLUMN()-COLUMN($T89)),IFERROR(OFFSET('セット情報（サンプル）'!$N$2,MATCH($G94,BカートセットID入力!$I$4:$I$150,0),COLUMN()-COLUMN($T89)),IFERROR(OFFSET('セット情報（イレギュラーサンプル）'!$N$2,MATCH($G94,BカートセットID入力!$L$4:$L$150,0),COLUMN()-COLUMN($T89)),""))))</f>
        <v/>
      </c>
      <c r="AI94" s="53" t="str">
        <f ca="1">IFERROR(OFFSET('セット情報(宅配便）'!$P$2,MATCH($G94,BカートセットID入力!$C$4:$C$150,0),COLUMN()-COLUMN($T89)),IFERROR(OFFSET('セット情報(業務便）'!$P$2,MATCH($G94,BカートセットID入力!$F$4:$F$150,0),COLUMN()-COLUMN($T89)),IFERROR(OFFSET('セット情報（サンプル）'!$N$2,MATCH($G94,BカートセットID入力!$I$4:$I$150,0),COLUMN()-COLUMN($T89)),IFERROR(OFFSET('セット情報（イレギュラーサンプル）'!$N$2,MATCH($G94,BカートセットID入力!$L$4:$L$150,0),COLUMN()-COLUMN($T89)),""))))</f>
        <v/>
      </c>
      <c r="AJ94" s="53" t="str">
        <f ca="1">IFERROR(OFFSET('セット情報(宅配便）'!$P$2,MATCH($G94,BカートセットID入力!$C$4:$C$150,0),COLUMN()-COLUMN($T89)),IFERROR(OFFSET('セット情報(業務便）'!$P$2,MATCH($G94,BカートセットID入力!$F$4:$F$150,0),COLUMN()-COLUMN($T89)),IFERROR(OFFSET('セット情報（サンプル）'!$N$2,MATCH($G94,BカートセットID入力!$I$4:$I$150,0),COLUMN()-COLUMN($T89)),IFERROR(OFFSET('セット情報（イレギュラーサンプル）'!$N$2,MATCH($G94,BカートセットID入力!$L$4:$L$150,0),COLUMN()-COLUMN($T89)),""))))</f>
        <v/>
      </c>
      <c r="AK94" s="53" t="str">
        <f ca="1">IFERROR(OFFSET('セット情報(宅配便）'!$P$2,MATCH($G94,BカートセットID入力!$C$4:$C$150,0),COLUMN()-COLUMN($T89)),IFERROR(OFFSET('セット情報(業務便）'!$P$2,MATCH($G94,BカートセットID入力!$F$4:$F$150,0),COLUMN()-COLUMN($T89)),IFERROR(OFFSET('セット情報（サンプル）'!$N$2,MATCH($G94,BカートセットID入力!$I$4:$I$150,0),COLUMN()-COLUMN($T89)),IFERROR(OFFSET('セット情報（イレギュラーサンプル）'!$N$2,MATCH($G94,BカートセットID入力!$L$4:$L$150,0),COLUMN()-COLUMN($T89)),""))))</f>
        <v/>
      </c>
      <c r="AL94" s="53" t="str">
        <f ca="1">IFERROR(OFFSET('セット情報(宅配便）'!$P$2,MATCH($G94,BカートセットID入力!$C$4:$C$150,0),COLUMN()-COLUMN($T89)),IFERROR(OFFSET('セット情報(業務便）'!$P$2,MATCH($G94,BカートセットID入力!$F$4:$F$150,0),COLUMN()-COLUMN($T89)),IFERROR(OFFSET('セット情報（サンプル）'!$N$2,MATCH($G94,BカートセットID入力!$I$4:$I$150,0),COLUMN()-COLUMN($T89)),IFERROR(OFFSET('セット情報（イレギュラーサンプル）'!$N$2,MATCH($G94,BカートセットID入力!$L$4:$L$150,0),COLUMN()-COLUMN($T89)),""))))</f>
        <v/>
      </c>
      <c r="AM94" s="53" t="str">
        <f ca="1">IFERROR(OFFSET('セット情報(宅配便）'!$P$2,MATCH($G94,BカートセットID入力!$C$4:$C$150,0),COLUMN()-COLUMN($T89)),IFERROR(OFFSET('セット情報(業務便）'!$P$2,MATCH($G94,BカートセットID入力!$F$4:$F$150,0),COLUMN()-COLUMN($T89)),IFERROR(OFFSET('セット情報（サンプル）'!$N$2,MATCH($G94,BカートセットID入力!$I$4:$I$150,0),COLUMN()-COLUMN($T89)),IFERROR(OFFSET('セット情報（イレギュラーサンプル）'!$N$2,MATCH($G94,BカートセットID入力!$L$4:$L$150,0),COLUMN()-COLUMN($T89)),""))))</f>
        <v/>
      </c>
      <c r="AN94" s="53" t="str">
        <f ca="1">IFERROR(OFFSET('セット情報(宅配便）'!$P$2,MATCH($G94,BカートセットID入力!$C$4:$C$150,0),COLUMN()-COLUMN($T89)),IFERROR(OFFSET('セット情報(業務便）'!$P$2,MATCH($G94,BカートセットID入力!$F$4:$F$150,0),COLUMN()-COLUMN($T89)),IFERROR(OFFSET('セット情報（サンプル）'!$N$2,MATCH($G94,BカートセットID入力!$I$4:$I$150,0),COLUMN()-COLUMN($T89)),IFERROR(OFFSET('セット情報（イレギュラーサンプル）'!$N$2,MATCH($G94,BカートセットID入力!$L$4:$L$150,0),COLUMN()-COLUMN($T89)),""))))</f>
        <v/>
      </c>
      <c r="AO94" s="53" t="str">
        <f ca="1">IFERROR(OFFSET('セット情報(宅配便）'!$P$2,MATCH($G94,BカートセットID入力!$C$4:$C$150,0),COLUMN()-COLUMN($T89)),IFERROR(OFFSET('セット情報(業務便）'!$P$2,MATCH($G94,BカートセットID入力!$F$4:$F$150,0),COLUMN()-COLUMN($T89)),IFERROR(OFFSET('セット情報（サンプル）'!$N$2,MATCH($G94,BカートセットID入力!$I$4:$I$150,0),COLUMN()-COLUMN($T89)),IFERROR(OFFSET('セット情報（イレギュラーサンプル）'!$N$2,MATCH($G94,BカートセットID入力!$L$4:$L$150,0),COLUMN()-COLUMN($T89)),""))))</f>
        <v/>
      </c>
      <c r="AP94" s="53" t="str">
        <f ca="1">IFERROR(OFFSET('セット情報(宅配便）'!$P$2,MATCH($G94,BカートセットID入力!$C$4:$C$150,0),COLUMN()-COLUMN($T89)),IFERROR(OFFSET('セット情報(業務便）'!$P$2,MATCH($G94,BカートセットID入力!$F$4:$F$150,0),COLUMN()-COLUMN($T89)),IFERROR(OFFSET('セット情報（サンプル）'!$N$2,MATCH($G94,BカートセットID入力!$I$4:$I$150,0),COLUMN()-COLUMN($T89)),IFERROR(OFFSET('セット情報（イレギュラーサンプル）'!$N$2,MATCH($G94,BカートセットID入力!$L$4:$L$150,0),COLUMN()-COLUMN($T89)),""))))</f>
        <v/>
      </c>
      <c r="AQ94" s="53" t="str">
        <f ca="1">IFERROR(OFFSET('セット情報(宅配便）'!$P$2,MATCH($G94,BカートセットID入力!$C$4:$C$150,0),COLUMN()-COLUMN($T89)),IFERROR(OFFSET('セット情報(業務便）'!$P$2,MATCH($G94,BカートセットID入力!$F$4:$F$150,0),COLUMN()-COLUMN($T89)),IFERROR(OFFSET('セット情報（サンプル）'!$N$2,MATCH($G94,BカートセットID入力!$I$4:$I$150,0),COLUMN()-COLUMN($T89)),IFERROR(OFFSET('セット情報（イレギュラーサンプル）'!$N$2,MATCH($G94,BカートセットID入力!$L$4:$L$150,0),COLUMN()-COLUMN($T89)),""))))</f>
        <v/>
      </c>
      <c r="AR94" s="53" t="str">
        <f ca="1">IFERROR(OFFSET('セット情報(宅配便）'!$P$2,MATCH($G94,BカートセットID入力!$C$4:$C$150,0),COLUMN()-COLUMN($T89)),IFERROR(OFFSET('セット情報(業務便）'!$P$2,MATCH($G94,BカートセットID入力!$F$4:$F$150,0),COLUMN()-COLUMN($T89)),IFERROR(OFFSET('セット情報（サンプル）'!$N$2,MATCH($G94,BカートセットID入力!$I$4:$I$150,0),COLUMN()-COLUMN($T89)),IFERROR(OFFSET('セット情報（イレギュラーサンプル）'!$N$2,MATCH($G94,BカートセットID入力!$L$4:$L$150,0),COLUMN()-COLUMN($T89)),""))))</f>
        <v/>
      </c>
      <c r="AS94" s="53" t="str">
        <f ca="1">IFERROR(OFFSET('セット情報(宅配便）'!$P$2,MATCH($G94,BカートセットID入力!$C$4:$C$150,0),COLUMN()-COLUMN($T89)),IFERROR(OFFSET('セット情報(業務便）'!$P$2,MATCH($G94,BカートセットID入力!$F$4:$F$150,0),COLUMN()-COLUMN($T89)),IFERROR(OFFSET('セット情報（サンプル）'!$N$2,MATCH($G94,BカートセットID入力!$I$4:$I$150,0),COLUMN()-COLUMN($T89)),IFERROR(OFFSET('セット情報（イレギュラーサンプル）'!$N$2,MATCH($G94,BカートセットID入力!$L$4:$L$150,0),COLUMN()-COLUMN($T89)),""))))</f>
        <v/>
      </c>
    </row>
    <row r="95" spans="1:45">
      <c r="A95" s="53" t="str">
        <f>IF(ISBLANK(現行セット情報CSV!A95),"",現行セット情報CSV!A95)</f>
        <v/>
      </c>
      <c r="B95" s="53" t="str">
        <f>IF(ISBLANK(現行セット情報CSV!B95),"",現行セット情報CSV!B95)</f>
        <v/>
      </c>
      <c r="C95" s="53" t="str">
        <f>IF(ISBLANK(現行セット情報CSV!C95),"",現行セット情報CSV!C95)</f>
        <v/>
      </c>
      <c r="D95" s="53" t="str">
        <f>IF(ISBLANK(現行セット情報CSV!D95),"",現行セット情報CSV!D95)</f>
        <v/>
      </c>
      <c r="E95" s="53" t="str">
        <f>IF(ISBLANK(現行セット情報CSV!E95),"",現行セット情報CSV!E95)</f>
        <v/>
      </c>
      <c r="F95" s="53" t="str">
        <f>IF(ISBLANK(現行セット情報CSV!F95),"",現行セット情報CSV!F95)</f>
        <v/>
      </c>
      <c r="G95" s="53" t="str">
        <f>IF(ISBLANK(現行セット情報CSV!G95),"",現行セット情報CSV!G95)</f>
        <v/>
      </c>
      <c r="H95" s="53" t="str">
        <f>IF(ISBLANK(現行セット情報CSV!H95),"",現行セット情報CSV!H95)</f>
        <v/>
      </c>
      <c r="I95" s="53" t="str">
        <f>IF(ISBLANK(現行セット情報CSV!I95),"",現行セット情報CSV!I95)</f>
        <v/>
      </c>
      <c r="J95" s="53" t="str">
        <f>IF(ISBLANK(現行セット情報CSV!J95),"",現行セット情報CSV!J95)</f>
        <v/>
      </c>
      <c r="K95" s="53" t="str">
        <f>IF(ISBLANK(現行セット情報CSV!K95),"",現行セット情報CSV!K95)</f>
        <v/>
      </c>
      <c r="L95" s="53" t="str">
        <f>IF(ISBLANK(現行セット情報CSV!L95),"",現行セット情報CSV!L95)</f>
        <v/>
      </c>
      <c r="M95" s="53" t="str">
        <f>IF(ISBLANK(現行セット情報CSV!M95),"",現行セット情報CSV!M95)</f>
        <v/>
      </c>
      <c r="N95" s="53" t="str">
        <f>IF(ISBLANK(現行セット情報CSV!N95),"",現行セット情報CSV!N95)</f>
        <v/>
      </c>
      <c r="O95" s="53" t="str">
        <f>IF(ISBLANK(現行セット情報CSV!O95),"",現行セット情報CSV!O95)</f>
        <v/>
      </c>
      <c r="P95" s="53" t="str">
        <f>IF(ISBLANK(現行セット情報CSV!P95),"",現行セット情報CSV!P95)</f>
        <v/>
      </c>
      <c r="Q95" s="53" t="str">
        <f>IF(ISBLANK(現行セット情報CSV!Q95),"",現行セット情報CSV!Q95)</f>
        <v/>
      </c>
      <c r="R95" s="53" t="str">
        <f>IF(ISBLANK(現行セット情報CSV!R95),"",現行セット情報CSV!R95)</f>
        <v/>
      </c>
      <c r="S95" s="53" t="str">
        <f>IF(ISBLANK(現行セット情報CSV!S95),"",現行セット情報CSV!S95)</f>
        <v/>
      </c>
      <c r="T95" s="53" t="str">
        <f ca="1">IFERROR(OFFSET('セット情報(宅配便）'!$P$2,MATCH($G95,BカートセットID入力!$C$4:$C$150,0),COLUMN()-COLUMN($T90)),IFERROR(OFFSET('セット情報(業務便）'!$P$2,MATCH($G95,BカートセットID入力!$F$4:$F$150,0),COLUMN()-COLUMN($T90)),IFERROR(OFFSET('セット情報（サンプル）'!$N$2,MATCH($G95,BカートセットID入力!$I$4:$I$150,0),COLUMN()-COLUMN($T90)),IFERROR(OFFSET('セット情報（イレギュラーサンプル）'!$N$2,MATCH($G95,BカートセットID入力!$L$4:$L$150,0),COLUMN()-COLUMN($T90)),""))))</f>
        <v/>
      </c>
      <c r="U95" s="53" t="str">
        <f ca="1">IFERROR(OFFSET('セット情報(宅配便）'!$P$2,MATCH($G95,BカートセットID入力!$C$4:$C$150,0),COLUMN()-COLUMN($T90)),IFERROR(OFFSET('セット情報(業務便）'!$P$2,MATCH($G95,BカートセットID入力!$F$4:$F$150,0),COLUMN()-COLUMN($T90)),IFERROR(OFFSET('セット情報（サンプル）'!$N$2,MATCH($G95,BカートセットID入力!$I$4:$I$150,0),COLUMN()-COLUMN($T90)),IFERROR(OFFSET('セット情報（イレギュラーサンプル）'!$N$2,MATCH($G95,BカートセットID入力!$L$4:$L$150,0),COLUMN()-COLUMN($T90)),""))))</f>
        <v/>
      </c>
      <c r="V95" s="53" t="str">
        <f ca="1">IFERROR(OFFSET('セット情報(宅配便）'!$P$2,MATCH($G95,BカートセットID入力!$C$4:$C$150,0),COLUMN()-COLUMN($T90)),IFERROR(OFFSET('セット情報(業務便）'!$P$2,MATCH($G95,BカートセットID入力!$F$4:$F$150,0),COLUMN()-COLUMN($T90)),IFERROR(OFFSET('セット情報（サンプル）'!$N$2,MATCH($G95,BカートセットID入力!$I$4:$I$150,0),COLUMN()-COLUMN($T90)),IFERROR(OFFSET('セット情報（イレギュラーサンプル）'!$N$2,MATCH($G95,BカートセットID入力!$L$4:$L$150,0),COLUMN()-COLUMN($T90)),""))))</f>
        <v/>
      </c>
      <c r="W95" s="53" t="str">
        <f ca="1">IFERROR(OFFSET('セット情報(宅配便）'!$P$2,MATCH($G95,BカートセットID入力!$C$4:$C$150,0),COLUMN()-COLUMN($T90)),IFERROR(OFFSET('セット情報(業務便）'!$P$2,MATCH($G95,BカートセットID入力!$F$4:$F$150,0),COLUMN()-COLUMN($T90)),IFERROR(OFFSET('セット情報（サンプル）'!$N$2,MATCH($G95,BカートセットID入力!$I$4:$I$150,0),COLUMN()-COLUMN($T90)),IFERROR(OFFSET('セット情報（イレギュラーサンプル）'!$N$2,MATCH($G95,BカートセットID入力!$L$4:$L$150,0),COLUMN()-COLUMN($T90)),""))))</f>
        <v/>
      </c>
      <c r="X95" s="53" t="str">
        <f ca="1">IFERROR(OFFSET('セット情報(宅配便）'!$P$2,MATCH($G95,BカートセットID入力!$C$4:$C$150,0),COLUMN()-COLUMN($T90)),IFERROR(OFFSET('セット情報(業務便）'!$P$2,MATCH($G95,BカートセットID入力!$F$4:$F$150,0),COLUMN()-COLUMN($T90)),IFERROR(OFFSET('セット情報（サンプル）'!$N$2,MATCH($G95,BカートセットID入力!$I$4:$I$150,0),COLUMN()-COLUMN($T90)),IFERROR(OFFSET('セット情報（イレギュラーサンプル）'!$N$2,MATCH($G95,BカートセットID入力!$L$4:$L$150,0),COLUMN()-COLUMN($T90)),""))))</f>
        <v/>
      </c>
      <c r="Y95" s="53" t="str">
        <f ca="1">IFERROR(OFFSET('セット情報(宅配便）'!$P$2,MATCH($G95,BカートセットID入力!$C$4:$C$150,0),COLUMN()-COLUMN($T90)),IFERROR(OFFSET('セット情報(業務便）'!$P$2,MATCH($G95,BカートセットID入力!$F$4:$F$150,0),COLUMN()-COLUMN($T90)),IFERROR(OFFSET('セット情報（サンプル）'!$N$2,MATCH($G95,BカートセットID入力!$I$4:$I$150,0),COLUMN()-COLUMN($T90)),IFERROR(OFFSET('セット情報（イレギュラーサンプル）'!$N$2,MATCH($G95,BカートセットID入力!$L$4:$L$150,0),COLUMN()-COLUMN($T90)),""))))</f>
        <v/>
      </c>
      <c r="Z95" s="53" t="str">
        <f ca="1">IFERROR(OFFSET('セット情報(宅配便）'!$P$2,MATCH($G95,BカートセットID入力!$C$4:$C$150,0),COLUMN()-COLUMN($T90)),IFERROR(OFFSET('セット情報(業務便）'!$P$2,MATCH($G95,BカートセットID入力!$F$4:$F$150,0),COLUMN()-COLUMN($T90)),IFERROR(OFFSET('セット情報（サンプル）'!$N$2,MATCH($G95,BカートセットID入力!$I$4:$I$150,0),COLUMN()-COLUMN($T90)),IFERROR(OFFSET('セット情報（イレギュラーサンプル）'!$N$2,MATCH($G95,BカートセットID入力!$L$4:$L$150,0),COLUMN()-COLUMN($T90)),""))))</f>
        <v/>
      </c>
      <c r="AA95" s="53" t="str">
        <f ca="1">IFERROR(OFFSET('セット情報(宅配便）'!$P$2,MATCH($G95,BカートセットID入力!$C$4:$C$150,0),COLUMN()-COLUMN($T90)),IFERROR(OFFSET('セット情報(業務便）'!$P$2,MATCH($G95,BカートセットID入力!$F$4:$F$150,0),COLUMN()-COLUMN($T90)),IFERROR(OFFSET('セット情報（サンプル）'!$N$2,MATCH($G95,BカートセットID入力!$I$4:$I$150,0),COLUMN()-COLUMN($T90)),IFERROR(OFFSET('セット情報（イレギュラーサンプル）'!$N$2,MATCH($G95,BカートセットID入力!$L$4:$L$150,0),COLUMN()-COLUMN($T90)),""))))</f>
        <v/>
      </c>
      <c r="AB95" s="53" t="str">
        <f ca="1">IFERROR(OFFSET('セット情報(宅配便）'!$P$2,MATCH($G95,BカートセットID入力!$C$4:$C$150,0),COLUMN()-COLUMN($T90)),IFERROR(OFFSET('セット情報(業務便）'!$P$2,MATCH($G95,BカートセットID入力!$F$4:$F$150,0),COLUMN()-COLUMN($T90)),IFERROR(OFFSET('セット情報（サンプル）'!$N$2,MATCH($G95,BカートセットID入力!$I$4:$I$150,0),COLUMN()-COLUMN($T90)),IFERROR(OFFSET('セット情報（イレギュラーサンプル）'!$N$2,MATCH($G95,BカートセットID入力!$L$4:$L$150,0),COLUMN()-COLUMN($T90)),""))))</f>
        <v/>
      </c>
      <c r="AC95" s="53" t="str">
        <f ca="1">IFERROR(OFFSET('セット情報(宅配便）'!$P$2,MATCH($G95,BカートセットID入力!$C$4:$C$150,0),COLUMN()-COLUMN($T90)),IFERROR(OFFSET('セット情報(業務便）'!$P$2,MATCH($G95,BカートセットID入力!$F$4:$F$150,0),COLUMN()-COLUMN($T90)),IFERROR(OFFSET('セット情報（サンプル）'!$N$2,MATCH($G95,BカートセットID入力!$I$4:$I$150,0),COLUMN()-COLUMN($T90)),IFERROR(OFFSET('セット情報（イレギュラーサンプル）'!$N$2,MATCH($G95,BカートセットID入力!$L$4:$L$150,0),COLUMN()-COLUMN($T90)),""))))</f>
        <v/>
      </c>
      <c r="AD95" s="53" t="str">
        <f ca="1">IFERROR(OFFSET('セット情報(宅配便）'!$P$2,MATCH($G95,BカートセットID入力!$C$4:$C$150,0),COLUMN()-COLUMN($T90)),IFERROR(OFFSET('セット情報(業務便）'!$P$2,MATCH($G95,BカートセットID入力!$F$4:$F$150,0),COLUMN()-COLUMN($T90)),IFERROR(OFFSET('セット情報（サンプル）'!$N$2,MATCH($G95,BカートセットID入力!$I$4:$I$150,0),COLUMN()-COLUMN($T90)),IFERROR(OFFSET('セット情報（イレギュラーサンプル）'!$N$2,MATCH($G95,BカートセットID入力!$L$4:$L$150,0),COLUMN()-COLUMN($T90)),""))))</f>
        <v/>
      </c>
      <c r="AE95" s="53" t="str">
        <f ca="1">IFERROR(OFFSET('セット情報(宅配便）'!$P$2,MATCH($G95,BカートセットID入力!$C$4:$C$150,0),COLUMN()-COLUMN($T90)),IFERROR(OFFSET('セット情報(業務便）'!$P$2,MATCH($G95,BカートセットID入力!$F$4:$F$150,0),COLUMN()-COLUMN($T90)),IFERROR(OFFSET('セット情報（サンプル）'!$N$2,MATCH($G95,BカートセットID入力!$I$4:$I$150,0),COLUMN()-COLUMN($T90)),IFERROR(OFFSET('セット情報（イレギュラーサンプル）'!$N$2,MATCH($G95,BカートセットID入力!$L$4:$L$150,0),COLUMN()-COLUMN($T90)),""))))</f>
        <v/>
      </c>
      <c r="AF95" s="53" t="str">
        <f ca="1">IFERROR(OFFSET('セット情報(宅配便）'!$P$2,MATCH($G95,BカートセットID入力!$C$4:$C$150,0),COLUMN()-COLUMN($T90)),IFERROR(OFFSET('セット情報(業務便）'!$P$2,MATCH($G95,BカートセットID入力!$F$4:$F$150,0),COLUMN()-COLUMN($T90)),IFERROR(OFFSET('セット情報（サンプル）'!$N$2,MATCH($G95,BカートセットID入力!$I$4:$I$150,0),COLUMN()-COLUMN($T90)),IFERROR(OFFSET('セット情報（イレギュラーサンプル）'!$N$2,MATCH($G95,BカートセットID入力!$L$4:$L$150,0),COLUMN()-COLUMN($T90)),""))))</f>
        <v/>
      </c>
      <c r="AG95" s="53" t="str">
        <f ca="1">IFERROR(OFFSET('セット情報(宅配便）'!$P$2,MATCH($G95,BカートセットID入力!$C$4:$C$150,0),COLUMN()-COLUMN($T90)),IFERROR(OFFSET('セット情報(業務便）'!$P$2,MATCH($G95,BカートセットID入力!$F$4:$F$150,0),COLUMN()-COLUMN($T90)),IFERROR(OFFSET('セット情報（サンプル）'!$N$2,MATCH($G95,BカートセットID入力!$I$4:$I$150,0),COLUMN()-COLUMN($T90)),IFERROR(OFFSET('セット情報（イレギュラーサンプル）'!$N$2,MATCH($G95,BカートセットID入力!$L$4:$L$150,0),COLUMN()-COLUMN($T90)),""))))</f>
        <v/>
      </c>
      <c r="AH95" s="53" t="str">
        <f ca="1">IFERROR(OFFSET('セット情報(宅配便）'!$P$2,MATCH($G95,BカートセットID入力!$C$4:$C$150,0),COLUMN()-COLUMN($T90)),IFERROR(OFFSET('セット情報(業務便）'!$P$2,MATCH($G95,BカートセットID入力!$F$4:$F$150,0),COLUMN()-COLUMN($T90)),IFERROR(OFFSET('セット情報（サンプル）'!$N$2,MATCH($G95,BカートセットID入力!$I$4:$I$150,0),COLUMN()-COLUMN($T90)),IFERROR(OFFSET('セット情報（イレギュラーサンプル）'!$N$2,MATCH($G95,BカートセットID入力!$L$4:$L$150,0),COLUMN()-COLUMN($T90)),""))))</f>
        <v/>
      </c>
      <c r="AI95" s="53" t="str">
        <f ca="1">IFERROR(OFFSET('セット情報(宅配便）'!$P$2,MATCH($G95,BカートセットID入力!$C$4:$C$150,0),COLUMN()-COLUMN($T90)),IFERROR(OFFSET('セット情報(業務便）'!$P$2,MATCH($G95,BカートセットID入力!$F$4:$F$150,0),COLUMN()-COLUMN($T90)),IFERROR(OFFSET('セット情報（サンプル）'!$N$2,MATCH($G95,BカートセットID入力!$I$4:$I$150,0),COLUMN()-COLUMN($T90)),IFERROR(OFFSET('セット情報（イレギュラーサンプル）'!$N$2,MATCH($G95,BカートセットID入力!$L$4:$L$150,0),COLUMN()-COLUMN($T90)),""))))</f>
        <v/>
      </c>
      <c r="AJ95" s="53" t="str">
        <f ca="1">IFERROR(OFFSET('セット情報(宅配便）'!$P$2,MATCH($G95,BカートセットID入力!$C$4:$C$150,0),COLUMN()-COLUMN($T90)),IFERROR(OFFSET('セット情報(業務便）'!$P$2,MATCH($G95,BカートセットID入力!$F$4:$F$150,0),COLUMN()-COLUMN($T90)),IFERROR(OFFSET('セット情報（サンプル）'!$N$2,MATCH($G95,BカートセットID入力!$I$4:$I$150,0),COLUMN()-COLUMN($T90)),IFERROR(OFFSET('セット情報（イレギュラーサンプル）'!$N$2,MATCH($G95,BカートセットID入力!$L$4:$L$150,0),COLUMN()-COLUMN($T90)),""))))</f>
        <v/>
      </c>
      <c r="AK95" s="53" t="str">
        <f ca="1">IFERROR(OFFSET('セット情報(宅配便）'!$P$2,MATCH($G95,BカートセットID入力!$C$4:$C$150,0),COLUMN()-COLUMN($T90)),IFERROR(OFFSET('セット情報(業務便）'!$P$2,MATCH($G95,BカートセットID入力!$F$4:$F$150,0),COLUMN()-COLUMN($T90)),IFERROR(OFFSET('セット情報（サンプル）'!$N$2,MATCH($G95,BカートセットID入力!$I$4:$I$150,0),COLUMN()-COLUMN($T90)),IFERROR(OFFSET('セット情報（イレギュラーサンプル）'!$N$2,MATCH($G95,BカートセットID入力!$L$4:$L$150,0),COLUMN()-COLUMN($T90)),""))))</f>
        <v/>
      </c>
      <c r="AL95" s="53" t="str">
        <f ca="1">IFERROR(OFFSET('セット情報(宅配便）'!$P$2,MATCH($G95,BカートセットID入力!$C$4:$C$150,0),COLUMN()-COLUMN($T90)),IFERROR(OFFSET('セット情報(業務便）'!$P$2,MATCH($G95,BカートセットID入力!$F$4:$F$150,0),COLUMN()-COLUMN($T90)),IFERROR(OFFSET('セット情報（サンプル）'!$N$2,MATCH($G95,BカートセットID入力!$I$4:$I$150,0),COLUMN()-COLUMN($T90)),IFERROR(OFFSET('セット情報（イレギュラーサンプル）'!$N$2,MATCH($G95,BカートセットID入力!$L$4:$L$150,0),COLUMN()-COLUMN($T90)),""))))</f>
        <v/>
      </c>
      <c r="AM95" s="53" t="str">
        <f ca="1">IFERROR(OFFSET('セット情報(宅配便）'!$P$2,MATCH($G95,BカートセットID入力!$C$4:$C$150,0),COLUMN()-COLUMN($T90)),IFERROR(OFFSET('セット情報(業務便）'!$P$2,MATCH($G95,BカートセットID入力!$F$4:$F$150,0),COLUMN()-COLUMN($T90)),IFERROR(OFFSET('セット情報（サンプル）'!$N$2,MATCH($G95,BカートセットID入力!$I$4:$I$150,0),COLUMN()-COLUMN($T90)),IFERROR(OFFSET('セット情報（イレギュラーサンプル）'!$N$2,MATCH($G95,BカートセットID入力!$L$4:$L$150,0),COLUMN()-COLUMN($T90)),""))))</f>
        <v/>
      </c>
      <c r="AN95" s="53" t="str">
        <f ca="1">IFERROR(OFFSET('セット情報(宅配便）'!$P$2,MATCH($G95,BカートセットID入力!$C$4:$C$150,0),COLUMN()-COLUMN($T90)),IFERROR(OFFSET('セット情報(業務便）'!$P$2,MATCH($G95,BカートセットID入力!$F$4:$F$150,0),COLUMN()-COLUMN($T90)),IFERROR(OFFSET('セット情報（サンプル）'!$N$2,MATCH($G95,BカートセットID入力!$I$4:$I$150,0),COLUMN()-COLUMN($T90)),IFERROR(OFFSET('セット情報（イレギュラーサンプル）'!$N$2,MATCH($G95,BカートセットID入力!$L$4:$L$150,0),COLUMN()-COLUMN($T90)),""))))</f>
        <v/>
      </c>
      <c r="AO95" s="53" t="str">
        <f ca="1">IFERROR(OFFSET('セット情報(宅配便）'!$P$2,MATCH($G95,BカートセットID入力!$C$4:$C$150,0),COLUMN()-COLUMN($T90)),IFERROR(OFFSET('セット情報(業務便）'!$P$2,MATCH($G95,BカートセットID入力!$F$4:$F$150,0),COLUMN()-COLUMN($T90)),IFERROR(OFFSET('セット情報（サンプル）'!$N$2,MATCH($G95,BカートセットID入力!$I$4:$I$150,0),COLUMN()-COLUMN($T90)),IFERROR(OFFSET('セット情報（イレギュラーサンプル）'!$N$2,MATCH($G95,BカートセットID入力!$L$4:$L$150,0),COLUMN()-COLUMN($T90)),""))))</f>
        <v/>
      </c>
      <c r="AP95" s="53" t="str">
        <f ca="1">IFERROR(OFFSET('セット情報(宅配便）'!$P$2,MATCH($G95,BカートセットID入力!$C$4:$C$150,0),COLUMN()-COLUMN($T90)),IFERROR(OFFSET('セット情報(業務便）'!$P$2,MATCH($G95,BカートセットID入力!$F$4:$F$150,0),COLUMN()-COLUMN($T90)),IFERROR(OFFSET('セット情報（サンプル）'!$N$2,MATCH($G95,BカートセットID入力!$I$4:$I$150,0),COLUMN()-COLUMN($T90)),IFERROR(OFFSET('セット情報（イレギュラーサンプル）'!$N$2,MATCH($G95,BカートセットID入力!$L$4:$L$150,0),COLUMN()-COLUMN($T90)),""))))</f>
        <v/>
      </c>
      <c r="AQ95" s="53" t="str">
        <f ca="1">IFERROR(OFFSET('セット情報(宅配便）'!$P$2,MATCH($G95,BカートセットID入力!$C$4:$C$150,0),COLUMN()-COLUMN($T90)),IFERROR(OFFSET('セット情報(業務便）'!$P$2,MATCH($G95,BカートセットID入力!$F$4:$F$150,0),COLUMN()-COLUMN($T90)),IFERROR(OFFSET('セット情報（サンプル）'!$N$2,MATCH($G95,BカートセットID入力!$I$4:$I$150,0),COLUMN()-COLUMN($T90)),IFERROR(OFFSET('セット情報（イレギュラーサンプル）'!$N$2,MATCH($G95,BカートセットID入力!$L$4:$L$150,0),COLUMN()-COLUMN($T90)),""))))</f>
        <v/>
      </c>
      <c r="AR95" s="53" t="str">
        <f ca="1">IFERROR(OFFSET('セット情報(宅配便）'!$P$2,MATCH($G95,BカートセットID入力!$C$4:$C$150,0),COLUMN()-COLUMN($T90)),IFERROR(OFFSET('セット情報(業務便）'!$P$2,MATCH($G95,BカートセットID入力!$F$4:$F$150,0),COLUMN()-COLUMN($T90)),IFERROR(OFFSET('セット情報（サンプル）'!$N$2,MATCH($G95,BカートセットID入力!$I$4:$I$150,0),COLUMN()-COLUMN($T90)),IFERROR(OFFSET('セット情報（イレギュラーサンプル）'!$N$2,MATCH($G95,BカートセットID入力!$L$4:$L$150,0),COLUMN()-COLUMN($T90)),""))))</f>
        <v/>
      </c>
      <c r="AS95" s="53" t="str">
        <f ca="1">IFERROR(OFFSET('セット情報(宅配便）'!$P$2,MATCH($G95,BカートセットID入力!$C$4:$C$150,0),COLUMN()-COLUMN($T90)),IFERROR(OFFSET('セット情報(業務便）'!$P$2,MATCH($G95,BカートセットID入力!$F$4:$F$150,0),COLUMN()-COLUMN($T90)),IFERROR(OFFSET('セット情報（サンプル）'!$N$2,MATCH($G95,BカートセットID入力!$I$4:$I$150,0),COLUMN()-COLUMN($T90)),IFERROR(OFFSET('セット情報（イレギュラーサンプル）'!$N$2,MATCH($G95,BカートセットID入力!$L$4:$L$150,0),COLUMN()-COLUMN($T90)),""))))</f>
        <v/>
      </c>
    </row>
    <row r="96" spans="1:45">
      <c r="A96" s="53" t="str">
        <f>IF(ISBLANK(現行セット情報CSV!A96),"",現行セット情報CSV!A96)</f>
        <v/>
      </c>
      <c r="B96" s="53" t="str">
        <f>IF(ISBLANK(現行セット情報CSV!B96),"",現行セット情報CSV!B96)</f>
        <v/>
      </c>
      <c r="C96" s="53" t="str">
        <f>IF(ISBLANK(現行セット情報CSV!C96),"",現行セット情報CSV!C96)</f>
        <v/>
      </c>
      <c r="D96" s="53" t="str">
        <f>IF(ISBLANK(現行セット情報CSV!D96),"",現行セット情報CSV!D96)</f>
        <v/>
      </c>
      <c r="E96" s="53" t="str">
        <f>IF(ISBLANK(現行セット情報CSV!E96),"",現行セット情報CSV!E96)</f>
        <v/>
      </c>
      <c r="F96" s="53" t="str">
        <f>IF(ISBLANK(現行セット情報CSV!F96),"",現行セット情報CSV!F96)</f>
        <v/>
      </c>
      <c r="G96" s="53" t="str">
        <f>IF(ISBLANK(現行セット情報CSV!G96),"",現行セット情報CSV!G96)</f>
        <v/>
      </c>
      <c r="H96" s="53" t="str">
        <f>IF(ISBLANK(現行セット情報CSV!H96),"",現行セット情報CSV!H96)</f>
        <v/>
      </c>
      <c r="I96" s="53" t="str">
        <f>IF(ISBLANK(現行セット情報CSV!I96),"",現行セット情報CSV!I96)</f>
        <v/>
      </c>
      <c r="J96" s="53" t="str">
        <f>IF(ISBLANK(現行セット情報CSV!J96),"",現行セット情報CSV!J96)</f>
        <v/>
      </c>
      <c r="K96" s="53" t="str">
        <f>IF(ISBLANK(現行セット情報CSV!K96),"",現行セット情報CSV!K96)</f>
        <v/>
      </c>
      <c r="L96" s="53" t="str">
        <f>IF(ISBLANK(現行セット情報CSV!L96),"",現行セット情報CSV!L96)</f>
        <v/>
      </c>
      <c r="M96" s="53" t="str">
        <f>IF(ISBLANK(現行セット情報CSV!M96),"",現行セット情報CSV!M96)</f>
        <v/>
      </c>
      <c r="N96" s="53" t="str">
        <f>IF(ISBLANK(現行セット情報CSV!N96),"",現行セット情報CSV!N96)</f>
        <v/>
      </c>
      <c r="O96" s="53" t="str">
        <f>IF(ISBLANK(現行セット情報CSV!O96),"",現行セット情報CSV!O96)</f>
        <v/>
      </c>
      <c r="P96" s="53" t="str">
        <f>IF(ISBLANK(現行セット情報CSV!P96),"",現行セット情報CSV!P96)</f>
        <v/>
      </c>
      <c r="Q96" s="53" t="str">
        <f>IF(ISBLANK(現行セット情報CSV!Q96),"",現行セット情報CSV!Q96)</f>
        <v/>
      </c>
      <c r="R96" s="53" t="str">
        <f>IF(ISBLANK(現行セット情報CSV!R96),"",現行セット情報CSV!R96)</f>
        <v/>
      </c>
      <c r="S96" s="53" t="str">
        <f>IF(ISBLANK(現行セット情報CSV!S96),"",現行セット情報CSV!S96)</f>
        <v/>
      </c>
      <c r="T96" s="53" t="str">
        <f ca="1">IFERROR(OFFSET('セット情報(宅配便）'!$P$2,MATCH($G96,BカートセットID入力!$C$4:$C$150,0),COLUMN()-COLUMN($T91)),IFERROR(OFFSET('セット情報(業務便）'!$P$2,MATCH($G96,BカートセットID入力!$F$4:$F$150,0),COLUMN()-COLUMN($T91)),IFERROR(OFFSET('セット情報（サンプル）'!$N$2,MATCH($G96,BカートセットID入力!$I$4:$I$150,0),COLUMN()-COLUMN($T91)),IFERROR(OFFSET('セット情報（イレギュラーサンプル）'!$N$2,MATCH($G96,BカートセットID入力!$L$4:$L$150,0),COLUMN()-COLUMN($T91)),""))))</f>
        <v/>
      </c>
      <c r="U96" s="53" t="str">
        <f ca="1">IFERROR(OFFSET('セット情報(宅配便）'!$P$2,MATCH($G96,BカートセットID入力!$C$4:$C$150,0),COLUMN()-COLUMN($T91)),IFERROR(OFFSET('セット情報(業務便）'!$P$2,MATCH($G96,BカートセットID入力!$F$4:$F$150,0),COLUMN()-COLUMN($T91)),IFERROR(OFFSET('セット情報（サンプル）'!$N$2,MATCH($G96,BカートセットID入力!$I$4:$I$150,0),COLUMN()-COLUMN($T91)),IFERROR(OFFSET('セット情報（イレギュラーサンプル）'!$N$2,MATCH($G96,BカートセットID入力!$L$4:$L$150,0),COLUMN()-COLUMN($T91)),""))))</f>
        <v/>
      </c>
      <c r="V96" s="53" t="str">
        <f ca="1">IFERROR(OFFSET('セット情報(宅配便）'!$P$2,MATCH($G96,BカートセットID入力!$C$4:$C$150,0),COLUMN()-COLUMN($T91)),IFERROR(OFFSET('セット情報(業務便）'!$P$2,MATCH($G96,BカートセットID入力!$F$4:$F$150,0),COLUMN()-COLUMN($T91)),IFERROR(OFFSET('セット情報（サンプル）'!$N$2,MATCH($G96,BカートセットID入力!$I$4:$I$150,0),COLUMN()-COLUMN($T91)),IFERROR(OFFSET('セット情報（イレギュラーサンプル）'!$N$2,MATCH($G96,BカートセットID入力!$L$4:$L$150,0),COLUMN()-COLUMN($T91)),""))))</f>
        <v/>
      </c>
      <c r="W96" s="53" t="str">
        <f ca="1">IFERROR(OFFSET('セット情報(宅配便）'!$P$2,MATCH($G96,BカートセットID入力!$C$4:$C$150,0),COLUMN()-COLUMN($T91)),IFERROR(OFFSET('セット情報(業務便）'!$P$2,MATCH($G96,BカートセットID入力!$F$4:$F$150,0),COLUMN()-COLUMN($T91)),IFERROR(OFFSET('セット情報（サンプル）'!$N$2,MATCH($G96,BカートセットID入力!$I$4:$I$150,0),COLUMN()-COLUMN($T91)),IFERROR(OFFSET('セット情報（イレギュラーサンプル）'!$N$2,MATCH($G96,BカートセットID入力!$L$4:$L$150,0),COLUMN()-COLUMN($T91)),""))))</f>
        <v/>
      </c>
      <c r="X96" s="53" t="str">
        <f ca="1">IFERROR(OFFSET('セット情報(宅配便）'!$P$2,MATCH($G96,BカートセットID入力!$C$4:$C$150,0),COLUMN()-COLUMN($T91)),IFERROR(OFFSET('セット情報(業務便）'!$P$2,MATCH($G96,BカートセットID入力!$F$4:$F$150,0),COLUMN()-COLUMN($T91)),IFERROR(OFFSET('セット情報（サンプル）'!$N$2,MATCH($G96,BカートセットID入力!$I$4:$I$150,0),COLUMN()-COLUMN($T91)),IFERROR(OFFSET('セット情報（イレギュラーサンプル）'!$N$2,MATCH($G96,BカートセットID入力!$L$4:$L$150,0),COLUMN()-COLUMN($T91)),""))))</f>
        <v/>
      </c>
      <c r="Y96" s="53" t="str">
        <f ca="1">IFERROR(OFFSET('セット情報(宅配便）'!$P$2,MATCH($G96,BカートセットID入力!$C$4:$C$150,0),COLUMN()-COLUMN($T91)),IFERROR(OFFSET('セット情報(業務便）'!$P$2,MATCH($G96,BカートセットID入力!$F$4:$F$150,0),COLUMN()-COLUMN($T91)),IFERROR(OFFSET('セット情報（サンプル）'!$N$2,MATCH($G96,BカートセットID入力!$I$4:$I$150,0),COLUMN()-COLUMN($T91)),IFERROR(OFFSET('セット情報（イレギュラーサンプル）'!$N$2,MATCH($G96,BカートセットID入力!$L$4:$L$150,0),COLUMN()-COLUMN($T91)),""))))</f>
        <v/>
      </c>
      <c r="Z96" s="53" t="str">
        <f ca="1">IFERROR(OFFSET('セット情報(宅配便）'!$P$2,MATCH($G96,BカートセットID入力!$C$4:$C$150,0),COLUMN()-COLUMN($T91)),IFERROR(OFFSET('セット情報(業務便）'!$P$2,MATCH($G96,BカートセットID入力!$F$4:$F$150,0),COLUMN()-COLUMN($T91)),IFERROR(OFFSET('セット情報（サンプル）'!$N$2,MATCH($G96,BカートセットID入力!$I$4:$I$150,0),COLUMN()-COLUMN($T91)),IFERROR(OFFSET('セット情報（イレギュラーサンプル）'!$N$2,MATCH($G96,BカートセットID入力!$L$4:$L$150,0),COLUMN()-COLUMN($T91)),""))))</f>
        <v/>
      </c>
      <c r="AA96" s="53" t="str">
        <f ca="1">IFERROR(OFFSET('セット情報(宅配便）'!$P$2,MATCH($G96,BカートセットID入力!$C$4:$C$150,0),COLUMN()-COLUMN($T91)),IFERROR(OFFSET('セット情報(業務便）'!$P$2,MATCH($G96,BカートセットID入力!$F$4:$F$150,0),COLUMN()-COLUMN($T91)),IFERROR(OFFSET('セット情報（サンプル）'!$N$2,MATCH($G96,BカートセットID入力!$I$4:$I$150,0),COLUMN()-COLUMN($T91)),IFERROR(OFFSET('セット情報（イレギュラーサンプル）'!$N$2,MATCH($G96,BカートセットID入力!$L$4:$L$150,0),COLUMN()-COLUMN($T91)),""))))</f>
        <v/>
      </c>
      <c r="AB96" s="53" t="str">
        <f ca="1">IFERROR(OFFSET('セット情報(宅配便）'!$P$2,MATCH($G96,BカートセットID入力!$C$4:$C$150,0),COLUMN()-COLUMN($T91)),IFERROR(OFFSET('セット情報(業務便）'!$P$2,MATCH($G96,BカートセットID入力!$F$4:$F$150,0),COLUMN()-COLUMN($T91)),IFERROR(OFFSET('セット情報（サンプル）'!$N$2,MATCH($G96,BカートセットID入力!$I$4:$I$150,0),COLUMN()-COLUMN($T91)),IFERROR(OFFSET('セット情報（イレギュラーサンプル）'!$N$2,MATCH($G96,BカートセットID入力!$L$4:$L$150,0),COLUMN()-COLUMN($T91)),""))))</f>
        <v/>
      </c>
      <c r="AC96" s="53" t="str">
        <f ca="1">IFERROR(OFFSET('セット情報(宅配便）'!$P$2,MATCH($G96,BカートセットID入力!$C$4:$C$150,0),COLUMN()-COLUMN($T91)),IFERROR(OFFSET('セット情報(業務便）'!$P$2,MATCH($G96,BカートセットID入力!$F$4:$F$150,0),COLUMN()-COLUMN($T91)),IFERROR(OFFSET('セット情報（サンプル）'!$N$2,MATCH($G96,BカートセットID入力!$I$4:$I$150,0),COLUMN()-COLUMN($T91)),IFERROR(OFFSET('セット情報（イレギュラーサンプル）'!$N$2,MATCH($G96,BカートセットID入力!$L$4:$L$150,0),COLUMN()-COLUMN($T91)),""))))</f>
        <v/>
      </c>
      <c r="AD96" s="53" t="str">
        <f ca="1">IFERROR(OFFSET('セット情報(宅配便）'!$P$2,MATCH($G96,BカートセットID入力!$C$4:$C$150,0),COLUMN()-COLUMN($T91)),IFERROR(OFFSET('セット情報(業務便）'!$P$2,MATCH($G96,BカートセットID入力!$F$4:$F$150,0),COLUMN()-COLUMN($T91)),IFERROR(OFFSET('セット情報（サンプル）'!$N$2,MATCH($G96,BカートセットID入力!$I$4:$I$150,0),COLUMN()-COLUMN($T91)),IFERROR(OFFSET('セット情報（イレギュラーサンプル）'!$N$2,MATCH($G96,BカートセットID入力!$L$4:$L$150,0),COLUMN()-COLUMN($T91)),""))))</f>
        <v/>
      </c>
      <c r="AE96" s="53" t="str">
        <f ca="1">IFERROR(OFFSET('セット情報(宅配便）'!$P$2,MATCH($G96,BカートセットID入力!$C$4:$C$150,0),COLUMN()-COLUMN($T91)),IFERROR(OFFSET('セット情報(業務便）'!$P$2,MATCH($G96,BカートセットID入力!$F$4:$F$150,0),COLUMN()-COLUMN($T91)),IFERROR(OFFSET('セット情報（サンプル）'!$N$2,MATCH($G96,BカートセットID入力!$I$4:$I$150,0),COLUMN()-COLUMN($T91)),IFERROR(OFFSET('セット情報（イレギュラーサンプル）'!$N$2,MATCH($G96,BカートセットID入力!$L$4:$L$150,0),COLUMN()-COLUMN($T91)),""))))</f>
        <v/>
      </c>
      <c r="AF96" s="53" t="str">
        <f ca="1">IFERROR(OFFSET('セット情報(宅配便）'!$P$2,MATCH($G96,BカートセットID入力!$C$4:$C$150,0),COLUMN()-COLUMN($T91)),IFERROR(OFFSET('セット情報(業務便）'!$P$2,MATCH($G96,BカートセットID入力!$F$4:$F$150,0),COLUMN()-COLUMN($T91)),IFERROR(OFFSET('セット情報（サンプル）'!$N$2,MATCH($G96,BカートセットID入力!$I$4:$I$150,0),COLUMN()-COLUMN($T91)),IFERROR(OFFSET('セット情報（イレギュラーサンプル）'!$N$2,MATCH($G96,BカートセットID入力!$L$4:$L$150,0),COLUMN()-COLUMN($T91)),""))))</f>
        <v/>
      </c>
      <c r="AG96" s="53" t="str">
        <f ca="1">IFERROR(OFFSET('セット情報(宅配便）'!$P$2,MATCH($G96,BカートセットID入力!$C$4:$C$150,0),COLUMN()-COLUMN($T91)),IFERROR(OFFSET('セット情報(業務便）'!$P$2,MATCH($G96,BカートセットID入力!$F$4:$F$150,0),COLUMN()-COLUMN($T91)),IFERROR(OFFSET('セット情報（サンプル）'!$N$2,MATCH($G96,BカートセットID入力!$I$4:$I$150,0),COLUMN()-COLUMN($T91)),IFERROR(OFFSET('セット情報（イレギュラーサンプル）'!$N$2,MATCH($G96,BカートセットID入力!$L$4:$L$150,0),COLUMN()-COLUMN($T91)),""))))</f>
        <v/>
      </c>
      <c r="AH96" s="53" t="str">
        <f ca="1">IFERROR(OFFSET('セット情報(宅配便）'!$P$2,MATCH($G96,BカートセットID入力!$C$4:$C$150,0),COLUMN()-COLUMN($T91)),IFERROR(OFFSET('セット情報(業務便）'!$P$2,MATCH($G96,BカートセットID入力!$F$4:$F$150,0),COLUMN()-COLUMN($T91)),IFERROR(OFFSET('セット情報（サンプル）'!$N$2,MATCH($G96,BカートセットID入力!$I$4:$I$150,0),COLUMN()-COLUMN($T91)),IFERROR(OFFSET('セット情報（イレギュラーサンプル）'!$N$2,MATCH($G96,BカートセットID入力!$L$4:$L$150,0),COLUMN()-COLUMN($T91)),""))))</f>
        <v/>
      </c>
      <c r="AI96" s="53" t="str">
        <f ca="1">IFERROR(OFFSET('セット情報(宅配便）'!$P$2,MATCH($G96,BカートセットID入力!$C$4:$C$150,0),COLUMN()-COLUMN($T91)),IFERROR(OFFSET('セット情報(業務便）'!$P$2,MATCH($G96,BカートセットID入力!$F$4:$F$150,0),COLUMN()-COLUMN($T91)),IFERROR(OFFSET('セット情報（サンプル）'!$N$2,MATCH($G96,BカートセットID入力!$I$4:$I$150,0),COLUMN()-COLUMN($T91)),IFERROR(OFFSET('セット情報（イレギュラーサンプル）'!$N$2,MATCH($G96,BカートセットID入力!$L$4:$L$150,0),COLUMN()-COLUMN($T91)),""))))</f>
        <v/>
      </c>
      <c r="AJ96" s="53" t="str">
        <f ca="1">IFERROR(OFFSET('セット情報(宅配便）'!$P$2,MATCH($G96,BカートセットID入力!$C$4:$C$150,0),COLUMN()-COLUMN($T91)),IFERROR(OFFSET('セット情報(業務便）'!$P$2,MATCH($G96,BカートセットID入力!$F$4:$F$150,0),COLUMN()-COLUMN($T91)),IFERROR(OFFSET('セット情報（サンプル）'!$N$2,MATCH($G96,BカートセットID入力!$I$4:$I$150,0),COLUMN()-COLUMN($T91)),IFERROR(OFFSET('セット情報（イレギュラーサンプル）'!$N$2,MATCH($G96,BカートセットID入力!$L$4:$L$150,0),COLUMN()-COLUMN($T91)),""))))</f>
        <v/>
      </c>
      <c r="AK96" s="53" t="str">
        <f ca="1">IFERROR(OFFSET('セット情報(宅配便）'!$P$2,MATCH($G96,BカートセットID入力!$C$4:$C$150,0),COLUMN()-COLUMN($T91)),IFERROR(OFFSET('セット情報(業務便）'!$P$2,MATCH($G96,BカートセットID入力!$F$4:$F$150,0),COLUMN()-COLUMN($T91)),IFERROR(OFFSET('セット情報（サンプル）'!$N$2,MATCH($G96,BカートセットID入力!$I$4:$I$150,0),COLUMN()-COLUMN($T91)),IFERROR(OFFSET('セット情報（イレギュラーサンプル）'!$N$2,MATCH($G96,BカートセットID入力!$L$4:$L$150,0),COLUMN()-COLUMN($T91)),""))))</f>
        <v/>
      </c>
      <c r="AL96" s="53" t="str">
        <f ca="1">IFERROR(OFFSET('セット情報(宅配便）'!$P$2,MATCH($G96,BカートセットID入力!$C$4:$C$150,0),COLUMN()-COLUMN($T91)),IFERROR(OFFSET('セット情報(業務便）'!$P$2,MATCH($G96,BカートセットID入力!$F$4:$F$150,0),COLUMN()-COLUMN($T91)),IFERROR(OFFSET('セット情報（サンプル）'!$N$2,MATCH($G96,BカートセットID入力!$I$4:$I$150,0),COLUMN()-COLUMN($T91)),IFERROR(OFFSET('セット情報（イレギュラーサンプル）'!$N$2,MATCH($G96,BカートセットID入力!$L$4:$L$150,0),COLUMN()-COLUMN($T91)),""))))</f>
        <v/>
      </c>
      <c r="AM96" s="53" t="str">
        <f ca="1">IFERROR(OFFSET('セット情報(宅配便）'!$P$2,MATCH($G96,BカートセットID入力!$C$4:$C$150,0),COLUMN()-COLUMN($T91)),IFERROR(OFFSET('セット情報(業務便）'!$P$2,MATCH($G96,BカートセットID入力!$F$4:$F$150,0),COLUMN()-COLUMN($T91)),IFERROR(OFFSET('セット情報（サンプル）'!$N$2,MATCH($G96,BカートセットID入力!$I$4:$I$150,0),COLUMN()-COLUMN($T91)),IFERROR(OFFSET('セット情報（イレギュラーサンプル）'!$N$2,MATCH($G96,BカートセットID入力!$L$4:$L$150,0),COLUMN()-COLUMN($T91)),""))))</f>
        <v/>
      </c>
      <c r="AN96" s="53" t="str">
        <f ca="1">IFERROR(OFFSET('セット情報(宅配便）'!$P$2,MATCH($G96,BカートセットID入力!$C$4:$C$150,0),COLUMN()-COLUMN($T91)),IFERROR(OFFSET('セット情報(業務便）'!$P$2,MATCH($G96,BカートセットID入力!$F$4:$F$150,0),COLUMN()-COLUMN($T91)),IFERROR(OFFSET('セット情報（サンプル）'!$N$2,MATCH($G96,BカートセットID入力!$I$4:$I$150,0),COLUMN()-COLUMN($T91)),IFERROR(OFFSET('セット情報（イレギュラーサンプル）'!$N$2,MATCH($G96,BカートセットID入力!$L$4:$L$150,0),COLUMN()-COLUMN($T91)),""))))</f>
        <v/>
      </c>
      <c r="AO96" s="53" t="str">
        <f ca="1">IFERROR(OFFSET('セット情報(宅配便）'!$P$2,MATCH($G96,BカートセットID入力!$C$4:$C$150,0),COLUMN()-COLUMN($T91)),IFERROR(OFFSET('セット情報(業務便）'!$P$2,MATCH($G96,BカートセットID入力!$F$4:$F$150,0),COLUMN()-COLUMN($T91)),IFERROR(OFFSET('セット情報（サンプル）'!$N$2,MATCH($G96,BカートセットID入力!$I$4:$I$150,0),COLUMN()-COLUMN($T91)),IFERROR(OFFSET('セット情報（イレギュラーサンプル）'!$N$2,MATCH($G96,BカートセットID入力!$L$4:$L$150,0),COLUMN()-COLUMN($T91)),""))))</f>
        <v/>
      </c>
      <c r="AP96" s="53" t="str">
        <f ca="1">IFERROR(OFFSET('セット情報(宅配便）'!$P$2,MATCH($G96,BカートセットID入力!$C$4:$C$150,0),COLUMN()-COLUMN($T91)),IFERROR(OFFSET('セット情報(業務便）'!$P$2,MATCH($G96,BカートセットID入力!$F$4:$F$150,0),COLUMN()-COLUMN($T91)),IFERROR(OFFSET('セット情報（サンプル）'!$N$2,MATCH($G96,BカートセットID入力!$I$4:$I$150,0),COLUMN()-COLUMN($T91)),IFERROR(OFFSET('セット情報（イレギュラーサンプル）'!$N$2,MATCH($G96,BカートセットID入力!$L$4:$L$150,0),COLUMN()-COLUMN($T91)),""))))</f>
        <v/>
      </c>
      <c r="AQ96" s="53" t="str">
        <f ca="1">IFERROR(OFFSET('セット情報(宅配便）'!$P$2,MATCH($G96,BカートセットID入力!$C$4:$C$150,0),COLUMN()-COLUMN($T91)),IFERROR(OFFSET('セット情報(業務便）'!$P$2,MATCH($G96,BカートセットID入力!$F$4:$F$150,0),COLUMN()-COLUMN($T91)),IFERROR(OFFSET('セット情報（サンプル）'!$N$2,MATCH($G96,BカートセットID入力!$I$4:$I$150,0),COLUMN()-COLUMN($T91)),IFERROR(OFFSET('セット情報（イレギュラーサンプル）'!$N$2,MATCH($G96,BカートセットID入力!$L$4:$L$150,0),COLUMN()-COLUMN($T91)),""))))</f>
        <v/>
      </c>
      <c r="AR96" s="53" t="str">
        <f ca="1">IFERROR(OFFSET('セット情報(宅配便）'!$P$2,MATCH($G96,BカートセットID入力!$C$4:$C$150,0),COLUMN()-COLUMN($T91)),IFERROR(OFFSET('セット情報(業務便）'!$P$2,MATCH($G96,BカートセットID入力!$F$4:$F$150,0),COLUMN()-COLUMN($T91)),IFERROR(OFFSET('セット情報（サンプル）'!$N$2,MATCH($G96,BカートセットID入力!$I$4:$I$150,0),COLUMN()-COLUMN($T91)),IFERROR(OFFSET('セット情報（イレギュラーサンプル）'!$N$2,MATCH($G96,BカートセットID入力!$L$4:$L$150,0),COLUMN()-COLUMN($T91)),""))))</f>
        <v/>
      </c>
      <c r="AS96" s="53" t="str">
        <f ca="1">IFERROR(OFFSET('セット情報(宅配便）'!$P$2,MATCH($G96,BカートセットID入力!$C$4:$C$150,0),COLUMN()-COLUMN($T91)),IFERROR(OFFSET('セット情報(業務便）'!$P$2,MATCH($G96,BカートセットID入力!$F$4:$F$150,0),COLUMN()-COLUMN($T91)),IFERROR(OFFSET('セット情報（サンプル）'!$N$2,MATCH($G96,BカートセットID入力!$I$4:$I$150,0),COLUMN()-COLUMN($T91)),IFERROR(OFFSET('セット情報（イレギュラーサンプル）'!$N$2,MATCH($G96,BカートセットID入力!$L$4:$L$150,0),COLUMN()-COLUMN($T91)),""))))</f>
        <v/>
      </c>
    </row>
    <row r="97" spans="1:45">
      <c r="A97" s="53" t="str">
        <f>IF(ISBLANK(現行セット情報CSV!A97),"",現行セット情報CSV!A97)</f>
        <v/>
      </c>
      <c r="B97" s="53" t="str">
        <f>IF(ISBLANK(現行セット情報CSV!B97),"",現行セット情報CSV!B97)</f>
        <v/>
      </c>
      <c r="C97" s="53" t="str">
        <f>IF(ISBLANK(現行セット情報CSV!C97),"",現行セット情報CSV!C97)</f>
        <v/>
      </c>
      <c r="D97" s="53" t="str">
        <f>IF(ISBLANK(現行セット情報CSV!D97),"",現行セット情報CSV!D97)</f>
        <v/>
      </c>
      <c r="E97" s="53" t="str">
        <f>IF(ISBLANK(現行セット情報CSV!E97),"",現行セット情報CSV!E97)</f>
        <v/>
      </c>
      <c r="F97" s="53" t="str">
        <f>IF(ISBLANK(現行セット情報CSV!F97),"",現行セット情報CSV!F97)</f>
        <v/>
      </c>
      <c r="G97" s="53" t="str">
        <f>IF(ISBLANK(現行セット情報CSV!G97),"",現行セット情報CSV!G97)</f>
        <v/>
      </c>
      <c r="H97" s="53" t="str">
        <f>IF(ISBLANK(現行セット情報CSV!H97),"",現行セット情報CSV!H97)</f>
        <v/>
      </c>
      <c r="I97" s="53" t="str">
        <f>IF(ISBLANK(現行セット情報CSV!I97),"",現行セット情報CSV!I97)</f>
        <v/>
      </c>
      <c r="J97" s="53" t="str">
        <f>IF(ISBLANK(現行セット情報CSV!J97),"",現行セット情報CSV!J97)</f>
        <v/>
      </c>
      <c r="K97" s="53" t="str">
        <f>IF(ISBLANK(現行セット情報CSV!K97),"",現行セット情報CSV!K97)</f>
        <v/>
      </c>
      <c r="L97" s="53" t="str">
        <f>IF(ISBLANK(現行セット情報CSV!L97),"",現行セット情報CSV!L97)</f>
        <v/>
      </c>
      <c r="M97" s="53" t="str">
        <f>IF(ISBLANK(現行セット情報CSV!M97),"",現行セット情報CSV!M97)</f>
        <v/>
      </c>
      <c r="N97" s="53" t="str">
        <f>IF(ISBLANK(現行セット情報CSV!N97),"",現行セット情報CSV!N97)</f>
        <v/>
      </c>
      <c r="O97" s="53" t="str">
        <f>IF(ISBLANK(現行セット情報CSV!O97),"",現行セット情報CSV!O97)</f>
        <v/>
      </c>
      <c r="P97" s="53" t="str">
        <f>IF(ISBLANK(現行セット情報CSV!P97),"",現行セット情報CSV!P97)</f>
        <v/>
      </c>
      <c r="Q97" s="53" t="str">
        <f>IF(ISBLANK(現行セット情報CSV!Q97),"",現行セット情報CSV!Q97)</f>
        <v/>
      </c>
      <c r="R97" s="53" t="str">
        <f>IF(ISBLANK(現行セット情報CSV!R97),"",現行セット情報CSV!R97)</f>
        <v/>
      </c>
      <c r="S97" s="53" t="str">
        <f>IF(ISBLANK(現行セット情報CSV!S97),"",現行セット情報CSV!S97)</f>
        <v/>
      </c>
      <c r="T97" s="53" t="str">
        <f ca="1">IFERROR(OFFSET('セット情報(宅配便）'!$P$2,MATCH($G97,BカートセットID入力!$C$4:$C$150,0),COLUMN()-COLUMN($T92)),IFERROR(OFFSET('セット情報(業務便）'!$P$2,MATCH($G97,BカートセットID入力!$F$4:$F$150,0),COLUMN()-COLUMN($T92)),IFERROR(OFFSET('セット情報（サンプル）'!$N$2,MATCH($G97,BカートセットID入力!$I$4:$I$150,0),COLUMN()-COLUMN($T92)),IFERROR(OFFSET('セット情報（イレギュラーサンプル）'!$N$2,MATCH($G97,BカートセットID入力!$L$4:$L$150,0),COLUMN()-COLUMN($T92)),""))))</f>
        <v/>
      </c>
      <c r="U97" s="53" t="str">
        <f ca="1">IFERROR(OFFSET('セット情報(宅配便）'!$P$2,MATCH($G97,BカートセットID入力!$C$4:$C$150,0),COLUMN()-COLUMN($T92)),IFERROR(OFFSET('セット情報(業務便）'!$P$2,MATCH($G97,BカートセットID入力!$F$4:$F$150,0),COLUMN()-COLUMN($T92)),IFERROR(OFFSET('セット情報（サンプル）'!$N$2,MATCH($G97,BカートセットID入力!$I$4:$I$150,0),COLUMN()-COLUMN($T92)),IFERROR(OFFSET('セット情報（イレギュラーサンプル）'!$N$2,MATCH($G97,BカートセットID入力!$L$4:$L$150,0),COLUMN()-COLUMN($T92)),""))))</f>
        <v/>
      </c>
      <c r="V97" s="53" t="str">
        <f ca="1">IFERROR(OFFSET('セット情報(宅配便）'!$P$2,MATCH($G97,BカートセットID入力!$C$4:$C$150,0),COLUMN()-COLUMN($T92)),IFERROR(OFFSET('セット情報(業務便）'!$P$2,MATCH($G97,BカートセットID入力!$F$4:$F$150,0),COLUMN()-COLUMN($T92)),IFERROR(OFFSET('セット情報（サンプル）'!$N$2,MATCH($G97,BカートセットID入力!$I$4:$I$150,0),COLUMN()-COLUMN($T92)),IFERROR(OFFSET('セット情報（イレギュラーサンプル）'!$N$2,MATCH($G97,BカートセットID入力!$L$4:$L$150,0),COLUMN()-COLUMN($T92)),""))))</f>
        <v/>
      </c>
      <c r="W97" s="53" t="str">
        <f ca="1">IFERROR(OFFSET('セット情報(宅配便）'!$P$2,MATCH($G97,BカートセットID入力!$C$4:$C$150,0),COLUMN()-COLUMN($T92)),IFERROR(OFFSET('セット情報(業務便）'!$P$2,MATCH($G97,BカートセットID入力!$F$4:$F$150,0),COLUMN()-COLUMN($T92)),IFERROR(OFFSET('セット情報（サンプル）'!$N$2,MATCH($G97,BカートセットID入力!$I$4:$I$150,0),COLUMN()-COLUMN($T92)),IFERROR(OFFSET('セット情報（イレギュラーサンプル）'!$N$2,MATCH($G97,BカートセットID入力!$L$4:$L$150,0),COLUMN()-COLUMN($T92)),""))))</f>
        <v/>
      </c>
      <c r="X97" s="53" t="str">
        <f ca="1">IFERROR(OFFSET('セット情報(宅配便）'!$P$2,MATCH($G97,BカートセットID入力!$C$4:$C$150,0),COLUMN()-COLUMN($T92)),IFERROR(OFFSET('セット情報(業務便）'!$P$2,MATCH($G97,BカートセットID入力!$F$4:$F$150,0),COLUMN()-COLUMN($T92)),IFERROR(OFFSET('セット情報（サンプル）'!$N$2,MATCH($G97,BカートセットID入力!$I$4:$I$150,0),COLUMN()-COLUMN($T92)),IFERROR(OFFSET('セット情報（イレギュラーサンプル）'!$N$2,MATCH($G97,BカートセットID入力!$L$4:$L$150,0),COLUMN()-COLUMN($T92)),""))))</f>
        <v/>
      </c>
      <c r="Y97" s="53" t="str">
        <f ca="1">IFERROR(OFFSET('セット情報(宅配便）'!$P$2,MATCH($G97,BカートセットID入力!$C$4:$C$150,0),COLUMN()-COLUMN($T92)),IFERROR(OFFSET('セット情報(業務便）'!$P$2,MATCH($G97,BカートセットID入力!$F$4:$F$150,0),COLUMN()-COLUMN($T92)),IFERROR(OFFSET('セット情報（サンプル）'!$N$2,MATCH($G97,BカートセットID入力!$I$4:$I$150,0),COLUMN()-COLUMN($T92)),IFERROR(OFFSET('セット情報（イレギュラーサンプル）'!$N$2,MATCH($G97,BカートセットID入力!$L$4:$L$150,0),COLUMN()-COLUMN($T92)),""))))</f>
        <v/>
      </c>
      <c r="Z97" s="53" t="str">
        <f ca="1">IFERROR(OFFSET('セット情報(宅配便）'!$P$2,MATCH($G97,BカートセットID入力!$C$4:$C$150,0),COLUMN()-COLUMN($T92)),IFERROR(OFFSET('セット情報(業務便）'!$P$2,MATCH($G97,BカートセットID入力!$F$4:$F$150,0),COLUMN()-COLUMN($T92)),IFERROR(OFFSET('セット情報（サンプル）'!$N$2,MATCH($G97,BカートセットID入力!$I$4:$I$150,0),COLUMN()-COLUMN($T92)),IFERROR(OFFSET('セット情報（イレギュラーサンプル）'!$N$2,MATCH($G97,BカートセットID入力!$L$4:$L$150,0),COLUMN()-COLUMN($T92)),""))))</f>
        <v/>
      </c>
      <c r="AA97" s="53" t="str">
        <f ca="1">IFERROR(OFFSET('セット情報(宅配便）'!$P$2,MATCH($G97,BカートセットID入力!$C$4:$C$150,0),COLUMN()-COLUMN($T92)),IFERROR(OFFSET('セット情報(業務便）'!$P$2,MATCH($G97,BカートセットID入力!$F$4:$F$150,0),COLUMN()-COLUMN($T92)),IFERROR(OFFSET('セット情報（サンプル）'!$N$2,MATCH($G97,BカートセットID入力!$I$4:$I$150,0),COLUMN()-COLUMN($T92)),IFERROR(OFFSET('セット情報（イレギュラーサンプル）'!$N$2,MATCH($G97,BカートセットID入力!$L$4:$L$150,0),COLUMN()-COLUMN($T92)),""))))</f>
        <v/>
      </c>
      <c r="AB97" s="53" t="str">
        <f ca="1">IFERROR(OFFSET('セット情報(宅配便）'!$P$2,MATCH($G97,BカートセットID入力!$C$4:$C$150,0),COLUMN()-COLUMN($T92)),IFERROR(OFFSET('セット情報(業務便）'!$P$2,MATCH($G97,BカートセットID入力!$F$4:$F$150,0),COLUMN()-COLUMN($T92)),IFERROR(OFFSET('セット情報（サンプル）'!$N$2,MATCH($G97,BカートセットID入力!$I$4:$I$150,0),COLUMN()-COLUMN($T92)),IFERROR(OFFSET('セット情報（イレギュラーサンプル）'!$N$2,MATCH($G97,BカートセットID入力!$L$4:$L$150,0),COLUMN()-COLUMN($T92)),""))))</f>
        <v/>
      </c>
      <c r="AC97" s="53" t="str">
        <f ca="1">IFERROR(OFFSET('セット情報(宅配便）'!$P$2,MATCH($G97,BカートセットID入力!$C$4:$C$150,0),COLUMN()-COLUMN($T92)),IFERROR(OFFSET('セット情報(業務便）'!$P$2,MATCH($G97,BカートセットID入力!$F$4:$F$150,0),COLUMN()-COLUMN($T92)),IFERROR(OFFSET('セット情報（サンプル）'!$N$2,MATCH($G97,BカートセットID入力!$I$4:$I$150,0),COLUMN()-COLUMN($T92)),IFERROR(OFFSET('セット情報（イレギュラーサンプル）'!$N$2,MATCH($G97,BカートセットID入力!$L$4:$L$150,0),COLUMN()-COLUMN($T92)),""))))</f>
        <v/>
      </c>
      <c r="AD97" s="53" t="str">
        <f ca="1">IFERROR(OFFSET('セット情報(宅配便）'!$P$2,MATCH($G97,BカートセットID入力!$C$4:$C$150,0),COLUMN()-COLUMN($T92)),IFERROR(OFFSET('セット情報(業務便）'!$P$2,MATCH($G97,BカートセットID入力!$F$4:$F$150,0),COLUMN()-COLUMN($T92)),IFERROR(OFFSET('セット情報（サンプル）'!$N$2,MATCH($G97,BカートセットID入力!$I$4:$I$150,0),COLUMN()-COLUMN($T92)),IFERROR(OFFSET('セット情報（イレギュラーサンプル）'!$N$2,MATCH($G97,BカートセットID入力!$L$4:$L$150,0),COLUMN()-COLUMN($T92)),""))))</f>
        <v/>
      </c>
      <c r="AE97" s="53" t="str">
        <f ca="1">IFERROR(OFFSET('セット情報(宅配便）'!$P$2,MATCH($G97,BカートセットID入力!$C$4:$C$150,0),COLUMN()-COLUMN($T92)),IFERROR(OFFSET('セット情報(業務便）'!$P$2,MATCH($G97,BカートセットID入力!$F$4:$F$150,0),COLUMN()-COLUMN($T92)),IFERROR(OFFSET('セット情報（サンプル）'!$N$2,MATCH($G97,BカートセットID入力!$I$4:$I$150,0),COLUMN()-COLUMN($T92)),IFERROR(OFFSET('セット情報（イレギュラーサンプル）'!$N$2,MATCH($G97,BカートセットID入力!$L$4:$L$150,0),COLUMN()-COLUMN($T92)),""))))</f>
        <v/>
      </c>
      <c r="AF97" s="53" t="str">
        <f ca="1">IFERROR(OFFSET('セット情報(宅配便）'!$P$2,MATCH($G97,BカートセットID入力!$C$4:$C$150,0),COLUMN()-COLUMN($T92)),IFERROR(OFFSET('セット情報(業務便）'!$P$2,MATCH($G97,BカートセットID入力!$F$4:$F$150,0),COLUMN()-COLUMN($T92)),IFERROR(OFFSET('セット情報（サンプル）'!$N$2,MATCH($G97,BカートセットID入力!$I$4:$I$150,0),COLUMN()-COLUMN($T92)),IFERROR(OFFSET('セット情報（イレギュラーサンプル）'!$N$2,MATCH($G97,BカートセットID入力!$L$4:$L$150,0),COLUMN()-COLUMN($T92)),""))))</f>
        <v/>
      </c>
      <c r="AG97" s="53" t="str">
        <f ca="1">IFERROR(OFFSET('セット情報(宅配便）'!$P$2,MATCH($G97,BカートセットID入力!$C$4:$C$150,0),COLUMN()-COLUMN($T92)),IFERROR(OFFSET('セット情報(業務便）'!$P$2,MATCH($G97,BカートセットID入力!$F$4:$F$150,0),COLUMN()-COLUMN($T92)),IFERROR(OFFSET('セット情報（サンプル）'!$N$2,MATCH($G97,BカートセットID入力!$I$4:$I$150,0),COLUMN()-COLUMN($T92)),IFERROR(OFFSET('セット情報（イレギュラーサンプル）'!$N$2,MATCH($G97,BカートセットID入力!$L$4:$L$150,0),COLUMN()-COLUMN($T92)),""))))</f>
        <v/>
      </c>
      <c r="AH97" s="53" t="str">
        <f ca="1">IFERROR(OFFSET('セット情報(宅配便）'!$P$2,MATCH($G97,BカートセットID入力!$C$4:$C$150,0),COLUMN()-COLUMN($T92)),IFERROR(OFFSET('セット情報(業務便）'!$P$2,MATCH($G97,BカートセットID入力!$F$4:$F$150,0),COLUMN()-COLUMN($T92)),IFERROR(OFFSET('セット情報（サンプル）'!$N$2,MATCH($G97,BカートセットID入力!$I$4:$I$150,0),COLUMN()-COLUMN($T92)),IFERROR(OFFSET('セット情報（イレギュラーサンプル）'!$N$2,MATCH($G97,BカートセットID入力!$L$4:$L$150,0),COLUMN()-COLUMN($T92)),""))))</f>
        <v/>
      </c>
      <c r="AI97" s="53" t="str">
        <f ca="1">IFERROR(OFFSET('セット情報(宅配便）'!$P$2,MATCH($G97,BカートセットID入力!$C$4:$C$150,0),COLUMN()-COLUMN($T92)),IFERROR(OFFSET('セット情報(業務便）'!$P$2,MATCH($G97,BカートセットID入力!$F$4:$F$150,0),COLUMN()-COLUMN($T92)),IFERROR(OFFSET('セット情報（サンプル）'!$N$2,MATCH($G97,BカートセットID入力!$I$4:$I$150,0),COLUMN()-COLUMN($T92)),IFERROR(OFFSET('セット情報（イレギュラーサンプル）'!$N$2,MATCH($G97,BカートセットID入力!$L$4:$L$150,0),COLUMN()-COLUMN($T92)),""))))</f>
        <v/>
      </c>
      <c r="AJ97" s="53" t="str">
        <f ca="1">IFERROR(OFFSET('セット情報(宅配便）'!$P$2,MATCH($G97,BカートセットID入力!$C$4:$C$150,0),COLUMN()-COLUMN($T92)),IFERROR(OFFSET('セット情報(業務便）'!$P$2,MATCH($G97,BカートセットID入力!$F$4:$F$150,0),COLUMN()-COLUMN($T92)),IFERROR(OFFSET('セット情報（サンプル）'!$N$2,MATCH($G97,BカートセットID入力!$I$4:$I$150,0),COLUMN()-COLUMN($T92)),IFERROR(OFFSET('セット情報（イレギュラーサンプル）'!$N$2,MATCH($G97,BカートセットID入力!$L$4:$L$150,0),COLUMN()-COLUMN($T92)),""))))</f>
        <v/>
      </c>
      <c r="AK97" s="53" t="str">
        <f ca="1">IFERROR(OFFSET('セット情報(宅配便）'!$P$2,MATCH($G97,BカートセットID入力!$C$4:$C$150,0),COLUMN()-COLUMN($T92)),IFERROR(OFFSET('セット情報(業務便）'!$P$2,MATCH($G97,BカートセットID入力!$F$4:$F$150,0),COLUMN()-COLUMN($T92)),IFERROR(OFFSET('セット情報（サンプル）'!$N$2,MATCH($G97,BカートセットID入力!$I$4:$I$150,0),COLUMN()-COLUMN($T92)),IFERROR(OFFSET('セット情報（イレギュラーサンプル）'!$N$2,MATCH($G97,BカートセットID入力!$L$4:$L$150,0),COLUMN()-COLUMN($T92)),""))))</f>
        <v/>
      </c>
      <c r="AL97" s="53" t="str">
        <f ca="1">IFERROR(OFFSET('セット情報(宅配便）'!$P$2,MATCH($G97,BカートセットID入力!$C$4:$C$150,0),COLUMN()-COLUMN($T92)),IFERROR(OFFSET('セット情報(業務便）'!$P$2,MATCH($G97,BカートセットID入力!$F$4:$F$150,0),COLUMN()-COLUMN($T92)),IFERROR(OFFSET('セット情報（サンプル）'!$N$2,MATCH($G97,BカートセットID入力!$I$4:$I$150,0),COLUMN()-COLUMN($T92)),IFERROR(OFFSET('セット情報（イレギュラーサンプル）'!$N$2,MATCH($G97,BカートセットID入力!$L$4:$L$150,0),COLUMN()-COLUMN($T92)),""))))</f>
        <v/>
      </c>
      <c r="AM97" s="53" t="str">
        <f ca="1">IFERROR(OFFSET('セット情報(宅配便）'!$P$2,MATCH($G97,BカートセットID入力!$C$4:$C$150,0),COLUMN()-COLUMN($T92)),IFERROR(OFFSET('セット情報(業務便）'!$P$2,MATCH($G97,BカートセットID入力!$F$4:$F$150,0),COLUMN()-COLUMN($T92)),IFERROR(OFFSET('セット情報（サンプル）'!$N$2,MATCH($G97,BカートセットID入力!$I$4:$I$150,0),COLUMN()-COLUMN($T92)),IFERROR(OFFSET('セット情報（イレギュラーサンプル）'!$N$2,MATCH($G97,BカートセットID入力!$L$4:$L$150,0),COLUMN()-COLUMN($T92)),""))))</f>
        <v/>
      </c>
      <c r="AN97" s="53" t="str">
        <f ca="1">IFERROR(OFFSET('セット情報(宅配便）'!$P$2,MATCH($G97,BカートセットID入力!$C$4:$C$150,0),COLUMN()-COLUMN($T92)),IFERROR(OFFSET('セット情報(業務便）'!$P$2,MATCH($G97,BカートセットID入力!$F$4:$F$150,0),COLUMN()-COLUMN($T92)),IFERROR(OFFSET('セット情報（サンプル）'!$N$2,MATCH($G97,BカートセットID入力!$I$4:$I$150,0),COLUMN()-COLUMN($T92)),IFERROR(OFFSET('セット情報（イレギュラーサンプル）'!$N$2,MATCH($G97,BカートセットID入力!$L$4:$L$150,0),COLUMN()-COLUMN($T92)),""))))</f>
        <v/>
      </c>
      <c r="AO97" s="53" t="str">
        <f ca="1">IFERROR(OFFSET('セット情報(宅配便）'!$P$2,MATCH($G97,BカートセットID入力!$C$4:$C$150,0),COLUMN()-COLUMN($T92)),IFERROR(OFFSET('セット情報(業務便）'!$P$2,MATCH($G97,BカートセットID入力!$F$4:$F$150,0),COLUMN()-COLUMN($T92)),IFERROR(OFFSET('セット情報（サンプル）'!$N$2,MATCH($G97,BカートセットID入力!$I$4:$I$150,0),COLUMN()-COLUMN($T92)),IFERROR(OFFSET('セット情報（イレギュラーサンプル）'!$N$2,MATCH($G97,BカートセットID入力!$L$4:$L$150,0),COLUMN()-COLUMN($T92)),""))))</f>
        <v/>
      </c>
      <c r="AP97" s="53" t="str">
        <f ca="1">IFERROR(OFFSET('セット情報(宅配便）'!$P$2,MATCH($G97,BカートセットID入力!$C$4:$C$150,0),COLUMN()-COLUMN($T92)),IFERROR(OFFSET('セット情報(業務便）'!$P$2,MATCH($G97,BカートセットID入力!$F$4:$F$150,0),COLUMN()-COLUMN($T92)),IFERROR(OFFSET('セット情報（サンプル）'!$N$2,MATCH($G97,BカートセットID入力!$I$4:$I$150,0),COLUMN()-COLUMN($T92)),IFERROR(OFFSET('セット情報（イレギュラーサンプル）'!$N$2,MATCH($G97,BカートセットID入力!$L$4:$L$150,0),COLUMN()-COLUMN($T92)),""))))</f>
        <v/>
      </c>
      <c r="AQ97" s="53" t="str">
        <f ca="1">IFERROR(OFFSET('セット情報(宅配便）'!$P$2,MATCH($G97,BカートセットID入力!$C$4:$C$150,0),COLUMN()-COLUMN($T92)),IFERROR(OFFSET('セット情報(業務便）'!$P$2,MATCH($G97,BカートセットID入力!$F$4:$F$150,0),COLUMN()-COLUMN($T92)),IFERROR(OFFSET('セット情報（サンプル）'!$N$2,MATCH($G97,BカートセットID入力!$I$4:$I$150,0),COLUMN()-COLUMN($T92)),IFERROR(OFFSET('セット情報（イレギュラーサンプル）'!$N$2,MATCH($G97,BカートセットID入力!$L$4:$L$150,0),COLUMN()-COLUMN($T92)),""))))</f>
        <v/>
      </c>
      <c r="AR97" s="53" t="str">
        <f ca="1">IFERROR(OFFSET('セット情報(宅配便）'!$P$2,MATCH($G97,BカートセットID入力!$C$4:$C$150,0),COLUMN()-COLUMN($T92)),IFERROR(OFFSET('セット情報(業務便）'!$P$2,MATCH($G97,BカートセットID入力!$F$4:$F$150,0),COLUMN()-COLUMN($T92)),IFERROR(OFFSET('セット情報（サンプル）'!$N$2,MATCH($G97,BカートセットID入力!$I$4:$I$150,0),COLUMN()-COLUMN($T92)),IFERROR(OFFSET('セット情報（イレギュラーサンプル）'!$N$2,MATCH($G97,BカートセットID入力!$L$4:$L$150,0),COLUMN()-COLUMN($T92)),""))))</f>
        <v/>
      </c>
      <c r="AS97" s="53" t="str">
        <f ca="1">IFERROR(OFFSET('セット情報(宅配便）'!$P$2,MATCH($G97,BカートセットID入力!$C$4:$C$150,0),COLUMN()-COLUMN($T92)),IFERROR(OFFSET('セット情報(業務便）'!$P$2,MATCH($G97,BカートセットID入力!$F$4:$F$150,0),COLUMN()-COLUMN($T92)),IFERROR(OFFSET('セット情報（サンプル）'!$N$2,MATCH($G97,BカートセットID入力!$I$4:$I$150,0),COLUMN()-COLUMN($T92)),IFERROR(OFFSET('セット情報（イレギュラーサンプル）'!$N$2,MATCH($G97,BカートセットID入力!$L$4:$L$150,0),COLUMN()-COLUMN($T92)),""))))</f>
        <v/>
      </c>
    </row>
    <row r="98" spans="1:45">
      <c r="A98" s="53" t="str">
        <f>IF(ISBLANK(現行セット情報CSV!A98),"",現行セット情報CSV!A98)</f>
        <v/>
      </c>
      <c r="B98" s="53" t="str">
        <f>IF(ISBLANK(現行セット情報CSV!B98),"",現行セット情報CSV!B98)</f>
        <v/>
      </c>
      <c r="C98" s="53" t="str">
        <f>IF(ISBLANK(現行セット情報CSV!C98),"",現行セット情報CSV!C98)</f>
        <v/>
      </c>
      <c r="D98" s="53" t="str">
        <f>IF(ISBLANK(現行セット情報CSV!D98),"",現行セット情報CSV!D98)</f>
        <v/>
      </c>
      <c r="E98" s="53" t="str">
        <f>IF(ISBLANK(現行セット情報CSV!E98),"",現行セット情報CSV!E98)</f>
        <v/>
      </c>
      <c r="F98" s="53" t="str">
        <f>IF(ISBLANK(現行セット情報CSV!F98),"",現行セット情報CSV!F98)</f>
        <v/>
      </c>
      <c r="G98" s="53" t="str">
        <f>IF(ISBLANK(現行セット情報CSV!G98),"",現行セット情報CSV!G98)</f>
        <v/>
      </c>
      <c r="H98" s="53" t="str">
        <f>IF(ISBLANK(現行セット情報CSV!H98),"",現行セット情報CSV!H98)</f>
        <v/>
      </c>
      <c r="I98" s="53" t="str">
        <f>IF(ISBLANK(現行セット情報CSV!I98),"",現行セット情報CSV!I98)</f>
        <v/>
      </c>
      <c r="J98" s="53" t="str">
        <f>IF(ISBLANK(現行セット情報CSV!J98),"",現行セット情報CSV!J98)</f>
        <v/>
      </c>
      <c r="K98" s="53" t="str">
        <f>IF(ISBLANK(現行セット情報CSV!K98),"",現行セット情報CSV!K98)</f>
        <v/>
      </c>
      <c r="L98" s="53" t="str">
        <f>IF(ISBLANK(現行セット情報CSV!L98),"",現行セット情報CSV!L98)</f>
        <v/>
      </c>
      <c r="M98" s="53" t="str">
        <f>IF(ISBLANK(現行セット情報CSV!M98),"",現行セット情報CSV!M98)</f>
        <v/>
      </c>
      <c r="N98" s="53" t="str">
        <f>IF(ISBLANK(現行セット情報CSV!N98),"",現行セット情報CSV!N98)</f>
        <v/>
      </c>
      <c r="O98" s="53" t="str">
        <f>IF(ISBLANK(現行セット情報CSV!O98),"",現行セット情報CSV!O98)</f>
        <v/>
      </c>
      <c r="P98" s="53" t="str">
        <f>IF(ISBLANK(現行セット情報CSV!P98),"",現行セット情報CSV!P98)</f>
        <v/>
      </c>
      <c r="Q98" s="53" t="str">
        <f>IF(ISBLANK(現行セット情報CSV!Q98),"",現行セット情報CSV!Q98)</f>
        <v/>
      </c>
      <c r="R98" s="53" t="str">
        <f>IF(ISBLANK(現行セット情報CSV!R98),"",現行セット情報CSV!R98)</f>
        <v/>
      </c>
      <c r="S98" s="53" t="str">
        <f>IF(ISBLANK(現行セット情報CSV!S98),"",現行セット情報CSV!S98)</f>
        <v/>
      </c>
      <c r="T98" s="53" t="str">
        <f ca="1">IFERROR(OFFSET('セット情報(宅配便）'!$P$2,MATCH($G98,BカートセットID入力!$C$4:$C$150,0),COLUMN()-COLUMN($T93)),IFERROR(OFFSET('セット情報(業務便）'!$P$2,MATCH($G98,BカートセットID入力!$F$4:$F$150,0),COLUMN()-COLUMN($T93)),IFERROR(OFFSET('セット情報（サンプル）'!$N$2,MATCH($G98,BカートセットID入力!$I$4:$I$150,0),COLUMN()-COLUMN($T93)),IFERROR(OFFSET('セット情報（イレギュラーサンプル）'!$N$2,MATCH($G98,BカートセットID入力!$L$4:$L$150,0),COLUMN()-COLUMN($T93)),""))))</f>
        <v/>
      </c>
      <c r="U98" s="53" t="str">
        <f ca="1">IFERROR(OFFSET('セット情報(宅配便）'!$P$2,MATCH($G98,BカートセットID入力!$C$4:$C$150,0),COLUMN()-COLUMN($T93)),IFERROR(OFFSET('セット情報(業務便）'!$P$2,MATCH($G98,BカートセットID入力!$F$4:$F$150,0),COLUMN()-COLUMN($T93)),IFERROR(OFFSET('セット情報（サンプル）'!$N$2,MATCH($G98,BカートセットID入力!$I$4:$I$150,0),COLUMN()-COLUMN($T93)),IFERROR(OFFSET('セット情報（イレギュラーサンプル）'!$N$2,MATCH($G98,BカートセットID入力!$L$4:$L$150,0),COLUMN()-COLUMN($T93)),""))))</f>
        <v/>
      </c>
      <c r="V98" s="53" t="str">
        <f ca="1">IFERROR(OFFSET('セット情報(宅配便）'!$P$2,MATCH($G98,BカートセットID入力!$C$4:$C$150,0),COLUMN()-COLUMN($T93)),IFERROR(OFFSET('セット情報(業務便）'!$P$2,MATCH($G98,BカートセットID入力!$F$4:$F$150,0),COLUMN()-COLUMN($T93)),IFERROR(OFFSET('セット情報（サンプル）'!$N$2,MATCH($G98,BカートセットID入力!$I$4:$I$150,0),COLUMN()-COLUMN($T93)),IFERROR(OFFSET('セット情報（イレギュラーサンプル）'!$N$2,MATCH($G98,BカートセットID入力!$L$4:$L$150,0),COLUMN()-COLUMN($T93)),""))))</f>
        <v/>
      </c>
      <c r="W98" s="53" t="str">
        <f ca="1">IFERROR(OFFSET('セット情報(宅配便）'!$P$2,MATCH($G98,BカートセットID入力!$C$4:$C$150,0),COLUMN()-COLUMN($T93)),IFERROR(OFFSET('セット情報(業務便）'!$P$2,MATCH($G98,BカートセットID入力!$F$4:$F$150,0),COLUMN()-COLUMN($T93)),IFERROR(OFFSET('セット情報（サンプル）'!$N$2,MATCH($G98,BカートセットID入力!$I$4:$I$150,0),COLUMN()-COLUMN($T93)),IFERROR(OFFSET('セット情報（イレギュラーサンプル）'!$N$2,MATCH($G98,BカートセットID入力!$L$4:$L$150,0),COLUMN()-COLUMN($T93)),""))))</f>
        <v/>
      </c>
      <c r="X98" s="53" t="str">
        <f ca="1">IFERROR(OFFSET('セット情報(宅配便）'!$P$2,MATCH($G98,BカートセットID入力!$C$4:$C$150,0),COLUMN()-COLUMN($T93)),IFERROR(OFFSET('セット情報(業務便）'!$P$2,MATCH($G98,BカートセットID入力!$F$4:$F$150,0),COLUMN()-COLUMN($T93)),IFERROR(OFFSET('セット情報（サンプル）'!$N$2,MATCH($G98,BカートセットID入力!$I$4:$I$150,0),COLUMN()-COLUMN($T93)),IFERROR(OFFSET('セット情報（イレギュラーサンプル）'!$N$2,MATCH($G98,BカートセットID入力!$L$4:$L$150,0),COLUMN()-COLUMN($T93)),""))))</f>
        <v/>
      </c>
      <c r="Y98" s="53" t="str">
        <f ca="1">IFERROR(OFFSET('セット情報(宅配便）'!$P$2,MATCH($G98,BカートセットID入力!$C$4:$C$150,0),COLUMN()-COLUMN($T93)),IFERROR(OFFSET('セット情報(業務便）'!$P$2,MATCH($G98,BカートセットID入力!$F$4:$F$150,0),COLUMN()-COLUMN($T93)),IFERROR(OFFSET('セット情報（サンプル）'!$N$2,MATCH($G98,BカートセットID入力!$I$4:$I$150,0),COLUMN()-COLUMN($T93)),IFERROR(OFFSET('セット情報（イレギュラーサンプル）'!$N$2,MATCH($G98,BカートセットID入力!$L$4:$L$150,0),COLUMN()-COLUMN($T93)),""))))</f>
        <v/>
      </c>
      <c r="Z98" s="53" t="str">
        <f ca="1">IFERROR(OFFSET('セット情報(宅配便）'!$P$2,MATCH($G98,BカートセットID入力!$C$4:$C$150,0),COLUMN()-COLUMN($T93)),IFERROR(OFFSET('セット情報(業務便）'!$P$2,MATCH($G98,BカートセットID入力!$F$4:$F$150,0),COLUMN()-COLUMN($T93)),IFERROR(OFFSET('セット情報（サンプル）'!$N$2,MATCH($G98,BカートセットID入力!$I$4:$I$150,0),COLUMN()-COLUMN($T93)),IFERROR(OFFSET('セット情報（イレギュラーサンプル）'!$N$2,MATCH($G98,BカートセットID入力!$L$4:$L$150,0),COLUMN()-COLUMN($T93)),""))))</f>
        <v/>
      </c>
      <c r="AA98" s="53" t="str">
        <f ca="1">IFERROR(OFFSET('セット情報(宅配便）'!$P$2,MATCH($G98,BカートセットID入力!$C$4:$C$150,0),COLUMN()-COLUMN($T93)),IFERROR(OFFSET('セット情報(業務便）'!$P$2,MATCH($G98,BカートセットID入力!$F$4:$F$150,0),COLUMN()-COLUMN($T93)),IFERROR(OFFSET('セット情報（サンプル）'!$N$2,MATCH($G98,BカートセットID入力!$I$4:$I$150,0),COLUMN()-COLUMN($T93)),IFERROR(OFFSET('セット情報（イレギュラーサンプル）'!$N$2,MATCH($G98,BカートセットID入力!$L$4:$L$150,0),COLUMN()-COLUMN($T93)),""))))</f>
        <v/>
      </c>
      <c r="AB98" s="53" t="str">
        <f ca="1">IFERROR(OFFSET('セット情報(宅配便）'!$P$2,MATCH($G98,BカートセットID入力!$C$4:$C$150,0),COLUMN()-COLUMN($T93)),IFERROR(OFFSET('セット情報(業務便）'!$P$2,MATCH($G98,BカートセットID入力!$F$4:$F$150,0),COLUMN()-COLUMN($T93)),IFERROR(OFFSET('セット情報（サンプル）'!$N$2,MATCH($G98,BカートセットID入力!$I$4:$I$150,0),COLUMN()-COLUMN($T93)),IFERROR(OFFSET('セット情報（イレギュラーサンプル）'!$N$2,MATCH($G98,BカートセットID入力!$L$4:$L$150,0),COLUMN()-COLUMN($T93)),""))))</f>
        <v/>
      </c>
      <c r="AC98" s="53" t="str">
        <f ca="1">IFERROR(OFFSET('セット情報(宅配便）'!$P$2,MATCH($G98,BカートセットID入力!$C$4:$C$150,0),COLUMN()-COLUMN($T93)),IFERROR(OFFSET('セット情報(業務便）'!$P$2,MATCH($G98,BカートセットID入力!$F$4:$F$150,0),COLUMN()-COLUMN($T93)),IFERROR(OFFSET('セット情報（サンプル）'!$N$2,MATCH($G98,BカートセットID入力!$I$4:$I$150,0),COLUMN()-COLUMN($T93)),IFERROR(OFFSET('セット情報（イレギュラーサンプル）'!$N$2,MATCH($G98,BカートセットID入力!$L$4:$L$150,0),COLUMN()-COLUMN($T93)),""))))</f>
        <v/>
      </c>
      <c r="AD98" s="53" t="str">
        <f ca="1">IFERROR(OFFSET('セット情報(宅配便）'!$P$2,MATCH($G98,BカートセットID入力!$C$4:$C$150,0),COLUMN()-COLUMN($T93)),IFERROR(OFFSET('セット情報(業務便）'!$P$2,MATCH($G98,BカートセットID入力!$F$4:$F$150,0),COLUMN()-COLUMN($T93)),IFERROR(OFFSET('セット情報（サンプル）'!$N$2,MATCH($G98,BカートセットID入力!$I$4:$I$150,0),COLUMN()-COLUMN($T93)),IFERROR(OFFSET('セット情報（イレギュラーサンプル）'!$N$2,MATCH($G98,BカートセットID入力!$L$4:$L$150,0),COLUMN()-COLUMN($T93)),""))))</f>
        <v/>
      </c>
      <c r="AE98" s="53" t="str">
        <f ca="1">IFERROR(OFFSET('セット情報(宅配便）'!$P$2,MATCH($G98,BカートセットID入力!$C$4:$C$150,0),COLUMN()-COLUMN($T93)),IFERROR(OFFSET('セット情報(業務便）'!$P$2,MATCH($G98,BカートセットID入力!$F$4:$F$150,0),COLUMN()-COLUMN($T93)),IFERROR(OFFSET('セット情報（サンプル）'!$N$2,MATCH($G98,BカートセットID入力!$I$4:$I$150,0),COLUMN()-COLUMN($T93)),IFERROR(OFFSET('セット情報（イレギュラーサンプル）'!$N$2,MATCH($G98,BカートセットID入力!$L$4:$L$150,0),COLUMN()-COLUMN($T93)),""))))</f>
        <v/>
      </c>
      <c r="AF98" s="53" t="str">
        <f ca="1">IFERROR(OFFSET('セット情報(宅配便）'!$P$2,MATCH($G98,BカートセットID入力!$C$4:$C$150,0),COLUMN()-COLUMN($T93)),IFERROR(OFFSET('セット情報(業務便）'!$P$2,MATCH($G98,BカートセットID入力!$F$4:$F$150,0),COLUMN()-COLUMN($T93)),IFERROR(OFFSET('セット情報（サンプル）'!$N$2,MATCH($G98,BカートセットID入力!$I$4:$I$150,0),COLUMN()-COLUMN($T93)),IFERROR(OFFSET('セット情報（イレギュラーサンプル）'!$N$2,MATCH($G98,BカートセットID入力!$L$4:$L$150,0),COLUMN()-COLUMN($T93)),""))))</f>
        <v/>
      </c>
      <c r="AG98" s="53" t="str">
        <f ca="1">IFERROR(OFFSET('セット情報(宅配便）'!$P$2,MATCH($G98,BカートセットID入力!$C$4:$C$150,0),COLUMN()-COLUMN($T93)),IFERROR(OFFSET('セット情報(業務便）'!$P$2,MATCH($G98,BカートセットID入力!$F$4:$F$150,0),COLUMN()-COLUMN($T93)),IFERROR(OFFSET('セット情報（サンプル）'!$N$2,MATCH($G98,BカートセットID入力!$I$4:$I$150,0),COLUMN()-COLUMN($T93)),IFERROR(OFFSET('セット情報（イレギュラーサンプル）'!$N$2,MATCH($G98,BカートセットID入力!$L$4:$L$150,0),COLUMN()-COLUMN($T93)),""))))</f>
        <v/>
      </c>
      <c r="AH98" s="53" t="str">
        <f ca="1">IFERROR(OFFSET('セット情報(宅配便）'!$P$2,MATCH($G98,BカートセットID入力!$C$4:$C$150,0),COLUMN()-COLUMN($T93)),IFERROR(OFFSET('セット情報(業務便）'!$P$2,MATCH($G98,BカートセットID入力!$F$4:$F$150,0),COLUMN()-COLUMN($T93)),IFERROR(OFFSET('セット情報（サンプル）'!$N$2,MATCH($G98,BカートセットID入力!$I$4:$I$150,0),COLUMN()-COLUMN($T93)),IFERROR(OFFSET('セット情報（イレギュラーサンプル）'!$N$2,MATCH($G98,BカートセットID入力!$L$4:$L$150,0),COLUMN()-COLUMN($T93)),""))))</f>
        <v/>
      </c>
      <c r="AI98" s="53" t="str">
        <f ca="1">IFERROR(OFFSET('セット情報(宅配便）'!$P$2,MATCH($G98,BカートセットID入力!$C$4:$C$150,0),COLUMN()-COLUMN($T93)),IFERROR(OFFSET('セット情報(業務便）'!$P$2,MATCH($G98,BカートセットID入力!$F$4:$F$150,0),COLUMN()-COLUMN($T93)),IFERROR(OFFSET('セット情報（サンプル）'!$N$2,MATCH($G98,BカートセットID入力!$I$4:$I$150,0),COLUMN()-COLUMN($T93)),IFERROR(OFFSET('セット情報（イレギュラーサンプル）'!$N$2,MATCH($G98,BカートセットID入力!$L$4:$L$150,0),COLUMN()-COLUMN($T93)),""))))</f>
        <v/>
      </c>
      <c r="AJ98" s="53" t="str">
        <f ca="1">IFERROR(OFFSET('セット情報(宅配便）'!$P$2,MATCH($G98,BカートセットID入力!$C$4:$C$150,0),COLUMN()-COLUMN($T93)),IFERROR(OFFSET('セット情報(業務便）'!$P$2,MATCH($G98,BカートセットID入力!$F$4:$F$150,0),COLUMN()-COLUMN($T93)),IFERROR(OFFSET('セット情報（サンプル）'!$N$2,MATCH($G98,BカートセットID入力!$I$4:$I$150,0),COLUMN()-COLUMN($T93)),IFERROR(OFFSET('セット情報（イレギュラーサンプル）'!$N$2,MATCH($G98,BカートセットID入力!$L$4:$L$150,0),COLUMN()-COLUMN($T93)),""))))</f>
        <v/>
      </c>
      <c r="AK98" s="53" t="str">
        <f ca="1">IFERROR(OFFSET('セット情報(宅配便）'!$P$2,MATCH($G98,BカートセットID入力!$C$4:$C$150,0),COLUMN()-COLUMN($T93)),IFERROR(OFFSET('セット情報(業務便）'!$P$2,MATCH($G98,BカートセットID入力!$F$4:$F$150,0),COLUMN()-COLUMN($T93)),IFERROR(OFFSET('セット情報（サンプル）'!$N$2,MATCH($G98,BカートセットID入力!$I$4:$I$150,0),COLUMN()-COLUMN($T93)),IFERROR(OFFSET('セット情報（イレギュラーサンプル）'!$N$2,MATCH($G98,BカートセットID入力!$L$4:$L$150,0),COLUMN()-COLUMN($T93)),""))))</f>
        <v/>
      </c>
      <c r="AL98" s="53" t="str">
        <f ca="1">IFERROR(OFFSET('セット情報(宅配便）'!$P$2,MATCH($G98,BカートセットID入力!$C$4:$C$150,0),COLUMN()-COLUMN($T93)),IFERROR(OFFSET('セット情報(業務便）'!$P$2,MATCH($G98,BカートセットID入力!$F$4:$F$150,0),COLUMN()-COLUMN($T93)),IFERROR(OFFSET('セット情報（サンプル）'!$N$2,MATCH($G98,BカートセットID入力!$I$4:$I$150,0),COLUMN()-COLUMN($T93)),IFERROR(OFFSET('セット情報（イレギュラーサンプル）'!$N$2,MATCH($G98,BカートセットID入力!$L$4:$L$150,0),COLUMN()-COLUMN($T93)),""))))</f>
        <v/>
      </c>
      <c r="AM98" s="53" t="str">
        <f ca="1">IFERROR(OFFSET('セット情報(宅配便）'!$P$2,MATCH($G98,BカートセットID入力!$C$4:$C$150,0),COLUMN()-COLUMN($T93)),IFERROR(OFFSET('セット情報(業務便）'!$P$2,MATCH($G98,BカートセットID入力!$F$4:$F$150,0),COLUMN()-COLUMN($T93)),IFERROR(OFFSET('セット情報（サンプル）'!$N$2,MATCH($G98,BカートセットID入力!$I$4:$I$150,0),COLUMN()-COLUMN($T93)),IFERROR(OFFSET('セット情報（イレギュラーサンプル）'!$N$2,MATCH($G98,BカートセットID入力!$L$4:$L$150,0),COLUMN()-COLUMN($T93)),""))))</f>
        <v/>
      </c>
      <c r="AN98" s="53" t="str">
        <f ca="1">IFERROR(OFFSET('セット情報(宅配便）'!$P$2,MATCH($G98,BカートセットID入力!$C$4:$C$150,0),COLUMN()-COLUMN($T93)),IFERROR(OFFSET('セット情報(業務便）'!$P$2,MATCH($G98,BカートセットID入力!$F$4:$F$150,0),COLUMN()-COLUMN($T93)),IFERROR(OFFSET('セット情報（サンプル）'!$N$2,MATCH($G98,BカートセットID入力!$I$4:$I$150,0),COLUMN()-COLUMN($T93)),IFERROR(OFFSET('セット情報（イレギュラーサンプル）'!$N$2,MATCH($G98,BカートセットID入力!$L$4:$L$150,0),COLUMN()-COLUMN($T93)),""))))</f>
        <v/>
      </c>
      <c r="AO98" s="53" t="str">
        <f ca="1">IFERROR(OFFSET('セット情報(宅配便）'!$P$2,MATCH($G98,BカートセットID入力!$C$4:$C$150,0),COLUMN()-COLUMN($T93)),IFERROR(OFFSET('セット情報(業務便）'!$P$2,MATCH($G98,BカートセットID入力!$F$4:$F$150,0),COLUMN()-COLUMN($T93)),IFERROR(OFFSET('セット情報（サンプル）'!$N$2,MATCH($G98,BカートセットID入力!$I$4:$I$150,0),COLUMN()-COLUMN($T93)),IFERROR(OFFSET('セット情報（イレギュラーサンプル）'!$N$2,MATCH($G98,BカートセットID入力!$L$4:$L$150,0),COLUMN()-COLUMN($T93)),""))))</f>
        <v/>
      </c>
      <c r="AP98" s="53" t="str">
        <f ca="1">IFERROR(OFFSET('セット情報(宅配便）'!$P$2,MATCH($G98,BカートセットID入力!$C$4:$C$150,0),COLUMN()-COLUMN($T93)),IFERROR(OFFSET('セット情報(業務便）'!$P$2,MATCH($G98,BカートセットID入力!$F$4:$F$150,0),COLUMN()-COLUMN($T93)),IFERROR(OFFSET('セット情報（サンプル）'!$N$2,MATCH($G98,BカートセットID入力!$I$4:$I$150,0),COLUMN()-COLUMN($T93)),IFERROR(OFFSET('セット情報（イレギュラーサンプル）'!$N$2,MATCH($G98,BカートセットID入力!$L$4:$L$150,0),COLUMN()-COLUMN($T93)),""))))</f>
        <v/>
      </c>
      <c r="AQ98" s="53" t="str">
        <f ca="1">IFERROR(OFFSET('セット情報(宅配便）'!$P$2,MATCH($G98,BカートセットID入力!$C$4:$C$150,0),COLUMN()-COLUMN($T93)),IFERROR(OFFSET('セット情報(業務便）'!$P$2,MATCH($G98,BカートセットID入力!$F$4:$F$150,0),COLUMN()-COLUMN($T93)),IFERROR(OFFSET('セット情報（サンプル）'!$N$2,MATCH($G98,BカートセットID入力!$I$4:$I$150,0),COLUMN()-COLUMN($T93)),IFERROR(OFFSET('セット情報（イレギュラーサンプル）'!$N$2,MATCH($G98,BカートセットID入力!$L$4:$L$150,0),COLUMN()-COLUMN($T93)),""))))</f>
        <v/>
      </c>
      <c r="AR98" s="53" t="str">
        <f ca="1">IFERROR(OFFSET('セット情報(宅配便）'!$P$2,MATCH($G98,BカートセットID入力!$C$4:$C$150,0),COLUMN()-COLUMN($T93)),IFERROR(OFFSET('セット情報(業務便）'!$P$2,MATCH($G98,BカートセットID入力!$F$4:$F$150,0),COLUMN()-COLUMN($T93)),IFERROR(OFFSET('セット情報（サンプル）'!$N$2,MATCH($G98,BカートセットID入力!$I$4:$I$150,0),COLUMN()-COLUMN($T93)),IFERROR(OFFSET('セット情報（イレギュラーサンプル）'!$N$2,MATCH($G98,BカートセットID入力!$L$4:$L$150,0),COLUMN()-COLUMN($T93)),""))))</f>
        <v/>
      </c>
      <c r="AS98" s="53" t="str">
        <f ca="1">IFERROR(OFFSET('セット情報(宅配便）'!$P$2,MATCH($G98,BカートセットID入力!$C$4:$C$150,0),COLUMN()-COLUMN($T93)),IFERROR(OFFSET('セット情報(業務便）'!$P$2,MATCH($G98,BカートセットID入力!$F$4:$F$150,0),COLUMN()-COLUMN($T93)),IFERROR(OFFSET('セット情報（サンプル）'!$N$2,MATCH($G98,BカートセットID入力!$I$4:$I$150,0),COLUMN()-COLUMN($T93)),IFERROR(OFFSET('セット情報（イレギュラーサンプル）'!$N$2,MATCH($G98,BカートセットID入力!$L$4:$L$150,0),COLUMN()-COLUMN($T93)),""))))</f>
        <v/>
      </c>
    </row>
    <row r="99" spans="1:45">
      <c r="A99" s="53" t="str">
        <f>IF(ISBLANK(現行セット情報CSV!A99),"",現行セット情報CSV!A99)</f>
        <v/>
      </c>
      <c r="B99" s="53" t="str">
        <f>IF(ISBLANK(現行セット情報CSV!B99),"",現行セット情報CSV!B99)</f>
        <v/>
      </c>
      <c r="C99" s="53" t="str">
        <f>IF(ISBLANK(現行セット情報CSV!C99),"",現行セット情報CSV!C99)</f>
        <v/>
      </c>
      <c r="D99" s="53" t="str">
        <f>IF(ISBLANK(現行セット情報CSV!D99),"",現行セット情報CSV!D99)</f>
        <v/>
      </c>
      <c r="E99" s="53" t="str">
        <f>IF(ISBLANK(現行セット情報CSV!E99),"",現行セット情報CSV!E99)</f>
        <v/>
      </c>
      <c r="F99" s="53" t="str">
        <f>IF(ISBLANK(現行セット情報CSV!F99),"",現行セット情報CSV!F99)</f>
        <v/>
      </c>
      <c r="G99" s="53" t="str">
        <f>IF(ISBLANK(現行セット情報CSV!G99),"",現行セット情報CSV!G99)</f>
        <v/>
      </c>
      <c r="H99" s="53" t="str">
        <f>IF(ISBLANK(現行セット情報CSV!H99),"",現行セット情報CSV!H99)</f>
        <v/>
      </c>
      <c r="I99" s="53" t="str">
        <f>IF(ISBLANK(現行セット情報CSV!I99),"",現行セット情報CSV!I99)</f>
        <v/>
      </c>
      <c r="J99" s="53" t="str">
        <f>IF(ISBLANK(現行セット情報CSV!J99),"",現行セット情報CSV!J99)</f>
        <v/>
      </c>
      <c r="K99" s="53" t="str">
        <f>IF(ISBLANK(現行セット情報CSV!K99),"",現行セット情報CSV!K99)</f>
        <v/>
      </c>
      <c r="L99" s="53" t="str">
        <f>IF(ISBLANK(現行セット情報CSV!L99),"",現行セット情報CSV!L99)</f>
        <v/>
      </c>
      <c r="M99" s="53" t="str">
        <f>IF(ISBLANK(現行セット情報CSV!M99),"",現行セット情報CSV!M99)</f>
        <v/>
      </c>
      <c r="N99" s="53" t="str">
        <f>IF(ISBLANK(現行セット情報CSV!N99),"",現行セット情報CSV!N99)</f>
        <v/>
      </c>
      <c r="O99" s="53" t="str">
        <f>IF(ISBLANK(現行セット情報CSV!O99),"",現行セット情報CSV!O99)</f>
        <v/>
      </c>
      <c r="P99" s="53" t="str">
        <f>IF(ISBLANK(現行セット情報CSV!P99),"",現行セット情報CSV!P99)</f>
        <v/>
      </c>
      <c r="Q99" s="53" t="str">
        <f>IF(ISBLANK(現行セット情報CSV!Q99),"",現行セット情報CSV!Q99)</f>
        <v/>
      </c>
      <c r="R99" s="53" t="str">
        <f>IF(ISBLANK(現行セット情報CSV!R99),"",現行セット情報CSV!R99)</f>
        <v/>
      </c>
      <c r="S99" s="53" t="str">
        <f>IF(ISBLANK(現行セット情報CSV!S99),"",現行セット情報CSV!S99)</f>
        <v/>
      </c>
      <c r="T99" s="53" t="str">
        <f ca="1">IFERROR(OFFSET('セット情報(宅配便）'!$P$2,MATCH($G99,BカートセットID入力!$C$4:$C$150,0),COLUMN()-COLUMN($T94)),IFERROR(OFFSET('セット情報(業務便）'!$P$2,MATCH($G99,BカートセットID入力!$F$4:$F$150,0),COLUMN()-COLUMN($T94)),IFERROR(OFFSET('セット情報（サンプル）'!$N$2,MATCH($G99,BカートセットID入力!$I$4:$I$150,0),COLUMN()-COLUMN($T94)),IFERROR(OFFSET('セット情報（イレギュラーサンプル）'!$N$2,MATCH($G99,BカートセットID入力!$L$4:$L$150,0),COLUMN()-COLUMN($T94)),""))))</f>
        <v/>
      </c>
      <c r="U99" s="53" t="str">
        <f ca="1">IFERROR(OFFSET('セット情報(宅配便）'!$P$2,MATCH($G99,BカートセットID入力!$C$4:$C$150,0),COLUMN()-COLUMN($T94)),IFERROR(OFFSET('セット情報(業務便）'!$P$2,MATCH($G99,BカートセットID入力!$F$4:$F$150,0),COLUMN()-COLUMN($T94)),IFERROR(OFFSET('セット情報（サンプル）'!$N$2,MATCH($G99,BカートセットID入力!$I$4:$I$150,0),COLUMN()-COLUMN($T94)),IFERROR(OFFSET('セット情報（イレギュラーサンプル）'!$N$2,MATCH($G99,BカートセットID入力!$L$4:$L$150,0),COLUMN()-COLUMN($T94)),""))))</f>
        <v/>
      </c>
      <c r="V99" s="53" t="str">
        <f ca="1">IFERROR(OFFSET('セット情報(宅配便）'!$P$2,MATCH($G99,BカートセットID入力!$C$4:$C$150,0),COLUMN()-COLUMN($T94)),IFERROR(OFFSET('セット情報(業務便）'!$P$2,MATCH($G99,BカートセットID入力!$F$4:$F$150,0),COLUMN()-COLUMN($T94)),IFERROR(OFFSET('セット情報（サンプル）'!$N$2,MATCH($G99,BカートセットID入力!$I$4:$I$150,0),COLUMN()-COLUMN($T94)),IFERROR(OFFSET('セット情報（イレギュラーサンプル）'!$N$2,MATCH($G99,BカートセットID入力!$L$4:$L$150,0),COLUMN()-COLUMN($T94)),""))))</f>
        <v/>
      </c>
      <c r="W99" s="53" t="str">
        <f ca="1">IFERROR(OFFSET('セット情報(宅配便）'!$P$2,MATCH($G99,BカートセットID入力!$C$4:$C$150,0),COLUMN()-COLUMN($T94)),IFERROR(OFFSET('セット情報(業務便）'!$P$2,MATCH($G99,BカートセットID入力!$F$4:$F$150,0),COLUMN()-COLUMN($T94)),IFERROR(OFFSET('セット情報（サンプル）'!$N$2,MATCH($G99,BカートセットID入力!$I$4:$I$150,0),COLUMN()-COLUMN($T94)),IFERROR(OFFSET('セット情報（イレギュラーサンプル）'!$N$2,MATCH($G99,BカートセットID入力!$L$4:$L$150,0),COLUMN()-COLUMN($T94)),""))))</f>
        <v/>
      </c>
      <c r="X99" s="53" t="str">
        <f ca="1">IFERROR(OFFSET('セット情報(宅配便）'!$P$2,MATCH($G99,BカートセットID入力!$C$4:$C$150,0),COLUMN()-COLUMN($T94)),IFERROR(OFFSET('セット情報(業務便）'!$P$2,MATCH($G99,BカートセットID入力!$F$4:$F$150,0),COLUMN()-COLUMN($T94)),IFERROR(OFFSET('セット情報（サンプル）'!$N$2,MATCH($G99,BカートセットID入力!$I$4:$I$150,0),COLUMN()-COLUMN($T94)),IFERROR(OFFSET('セット情報（イレギュラーサンプル）'!$N$2,MATCH($G99,BカートセットID入力!$L$4:$L$150,0),COLUMN()-COLUMN($T94)),""))))</f>
        <v/>
      </c>
      <c r="Y99" s="53" t="str">
        <f ca="1">IFERROR(OFFSET('セット情報(宅配便）'!$P$2,MATCH($G99,BカートセットID入力!$C$4:$C$150,0),COLUMN()-COLUMN($T94)),IFERROR(OFFSET('セット情報(業務便）'!$P$2,MATCH($G99,BカートセットID入力!$F$4:$F$150,0),COLUMN()-COLUMN($T94)),IFERROR(OFFSET('セット情報（サンプル）'!$N$2,MATCH($G99,BカートセットID入力!$I$4:$I$150,0),COLUMN()-COLUMN($T94)),IFERROR(OFFSET('セット情報（イレギュラーサンプル）'!$N$2,MATCH($G99,BカートセットID入力!$L$4:$L$150,0),COLUMN()-COLUMN($T94)),""))))</f>
        <v/>
      </c>
      <c r="Z99" s="53" t="str">
        <f ca="1">IFERROR(OFFSET('セット情報(宅配便）'!$P$2,MATCH($G99,BカートセットID入力!$C$4:$C$150,0),COLUMN()-COLUMN($T94)),IFERROR(OFFSET('セット情報(業務便）'!$P$2,MATCH($G99,BカートセットID入力!$F$4:$F$150,0),COLUMN()-COLUMN($T94)),IFERROR(OFFSET('セット情報（サンプル）'!$N$2,MATCH($G99,BカートセットID入力!$I$4:$I$150,0),COLUMN()-COLUMN($T94)),IFERROR(OFFSET('セット情報（イレギュラーサンプル）'!$N$2,MATCH($G99,BカートセットID入力!$L$4:$L$150,0),COLUMN()-COLUMN($T94)),""))))</f>
        <v/>
      </c>
      <c r="AA99" s="53" t="str">
        <f ca="1">IFERROR(OFFSET('セット情報(宅配便）'!$P$2,MATCH($G99,BカートセットID入力!$C$4:$C$150,0),COLUMN()-COLUMN($T94)),IFERROR(OFFSET('セット情報(業務便）'!$P$2,MATCH($G99,BカートセットID入力!$F$4:$F$150,0),COLUMN()-COLUMN($T94)),IFERROR(OFFSET('セット情報（サンプル）'!$N$2,MATCH($G99,BカートセットID入力!$I$4:$I$150,0),COLUMN()-COLUMN($T94)),IFERROR(OFFSET('セット情報（イレギュラーサンプル）'!$N$2,MATCH($G99,BカートセットID入力!$L$4:$L$150,0),COLUMN()-COLUMN($T94)),""))))</f>
        <v/>
      </c>
      <c r="AB99" s="53" t="str">
        <f ca="1">IFERROR(OFFSET('セット情報(宅配便）'!$P$2,MATCH($G99,BカートセットID入力!$C$4:$C$150,0),COLUMN()-COLUMN($T94)),IFERROR(OFFSET('セット情報(業務便）'!$P$2,MATCH($G99,BカートセットID入力!$F$4:$F$150,0),COLUMN()-COLUMN($T94)),IFERROR(OFFSET('セット情報（サンプル）'!$N$2,MATCH($G99,BカートセットID入力!$I$4:$I$150,0),COLUMN()-COLUMN($T94)),IFERROR(OFFSET('セット情報（イレギュラーサンプル）'!$N$2,MATCH($G99,BカートセットID入力!$L$4:$L$150,0),COLUMN()-COLUMN($T94)),""))))</f>
        <v/>
      </c>
      <c r="AC99" s="53" t="str">
        <f ca="1">IFERROR(OFFSET('セット情報(宅配便）'!$P$2,MATCH($G99,BカートセットID入力!$C$4:$C$150,0),COLUMN()-COLUMN($T94)),IFERROR(OFFSET('セット情報(業務便）'!$P$2,MATCH($G99,BカートセットID入力!$F$4:$F$150,0),COLUMN()-COLUMN($T94)),IFERROR(OFFSET('セット情報（サンプル）'!$N$2,MATCH($G99,BカートセットID入力!$I$4:$I$150,0),COLUMN()-COLUMN($T94)),IFERROR(OFFSET('セット情報（イレギュラーサンプル）'!$N$2,MATCH($G99,BカートセットID入力!$L$4:$L$150,0),COLUMN()-COLUMN($T94)),""))))</f>
        <v/>
      </c>
      <c r="AD99" s="53" t="str">
        <f ca="1">IFERROR(OFFSET('セット情報(宅配便）'!$P$2,MATCH($G99,BカートセットID入力!$C$4:$C$150,0),COLUMN()-COLUMN($T94)),IFERROR(OFFSET('セット情報(業務便）'!$P$2,MATCH($G99,BカートセットID入力!$F$4:$F$150,0),COLUMN()-COLUMN($T94)),IFERROR(OFFSET('セット情報（サンプル）'!$N$2,MATCH($G99,BカートセットID入力!$I$4:$I$150,0),COLUMN()-COLUMN($T94)),IFERROR(OFFSET('セット情報（イレギュラーサンプル）'!$N$2,MATCH($G99,BカートセットID入力!$L$4:$L$150,0),COLUMN()-COLUMN($T94)),""))))</f>
        <v/>
      </c>
      <c r="AE99" s="53" t="str">
        <f ca="1">IFERROR(OFFSET('セット情報(宅配便）'!$P$2,MATCH($G99,BカートセットID入力!$C$4:$C$150,0),COLUMN()-COLUMN($T94)),IFERROR(OFFSET('セット情報(業務便）'!$P$2,MATCH($G99,BカートセットID入力!$F$4:$F$150,0),COLUMN()-COLUMN($T94)),IFERROR(OFFSET('セット情報（サンプル）'!$N$2,MATCH($G99,BカートセットID入力!$I$4:$I$150,0),COLUMN()-COLUMN($T94)),IFERROR(OFFSET('セット情報（イレギュラーサンプル）'!$N$2,MATCH($G99,BカートセットID入力!$L$4:$L$150,0),COLUMN()-COLUMN($T94)),""))))</f>
        <v/>
      </c>
      <c r="AF99" s="53" t="str">
        <f ca="1">IFERROR(OFFSET('セット情報(宅配便）'!$P$2,MATCH($G99,BカートセットID入力!$C$4:$C$150,0),COLUMN()-COLUMN($T94)),IFERROR(OFFSET('セット情報(業務便）'!$P$2,MATCH($G99,BカートセットID入力!$F$4:$F$150,0),COLUMN()-COLUMN($T94)),IFERROR(OFFSET('セット情報（サンプル）'!$N$2,MATCH($G99,BカートセットID入力!$I$4:$I$150,0),COLUMN()-COLUMN($T94)),IFERROR(OFFSET('セット情報（イレギュラーサンプル）'!$N$2,MATCH($G99,BカートセットID入力!$L$4:$L$150,0),COLUMN()-COLUMN($T94)),""))))</f>
        <v/>
      </c>
      <c r="AG99" s="53" t="str">
        <f ca="1">IFERROR(OFFSET('セット情報(宅配便）'!$P$2,MATCH($G99,BカートセットID入力!$C$4:$C$150,0),COLUMN()-COLUMN($T94)),IFERROR(OFFSET('セット情報(業務便）'!$P$2,MATCH($G99,BカートセットID入力!$F$4:$F$150,0),COLUMN()-COLUMN($T94)),IFERROR(OFFSET('セット情報（サンプル）'!$N$2,MATCH($G99,BカートセットID入力!$I$4:$I$150,0),COLUMN()-COLUMN($T94)),IFERROR(OFFSET('セット情報（イレギュラーサンプル）'!$N$2,MATCH($G99,BカートセットID入力!$L$4:$L$150,0),COLUMN()-COLUMN($T94)),""))))</f>
        <v/>
      </c>
      <c r="AH99" s="53" t="str">
        <f ca="1">IFERROR(OFFSET('セット情報(宅配便）'!$P$2,MATCH($G99,BカートセットID入力!$C$4:$C$150,0),COLUMN()-COLUMN($T94)),IFERROR(OFFSET('セット情報(業務便）'!$P$2,MATCH($G99,BカートセットID入力!$F$4:$F$150,0),COLUMN()-COLUMN($T94)),IFERROR(OFFSET('セット情報（サンプル）'!$N$2,MATCH($G99,BカートセットID入力!$I$4:$I$150,0),COLUMN()-COLUMN($T94)),IFERROR(OFFSET('セット情報（イレギュラーサンプル）'!$N$2,MATCH($G99,BカートセットID入力!$L$4:$L$150,0),COLUMN()-COLUMN($T94)),""))))</f>
        <v/>
      </c>
      <c r="AI99" s="53" t="str">
        <f ca="1">IFERROR(OFFSET('セット情報(宅配便）'!$P$2,MATCH($G99,BカートセットID入力!$C$4:$C$150,0),COLUMN()-COLUMN($T94)),IFERROR(OFFSET('セット情報(業務便）'!$P$2,MATCH($G99,BカートセットID入力!$F$4:$F$150,0),COLUMN()-COLUMN($T94)),IFERROR(OFFSET('セット情報（サンプル）'!$N$2,MATCH($G99,BカートセットID入力!$I$4:$I$150,0),COLUMN()-COLUMN($T94)),IFERROR(OFFSET('セット情報（イレギュラーサンプル）'!$N$2,MATCH($G99,BカートセットID入力!$L$4:$L$150,0),COLUMN()-COLUMN($T94)),""))))</f>
        <v/>
      </c>
      <c r="AJ99" s="53" t="str">
        <f ca="1">IFERROR(OFFSET('セット情報(宅配便）'!$P$2,MATCH($G99,BカートセットID入力!$C$4:$C$150,0),COLUMN()-COLUMN($T94)),IFERROR(OFFSET('セット情報(業務便）'!$P$2,MATCH($G99,BカートセットID入力!$F$4:$F$150,0),COLUMN()-COLUMN($T94)),IFERROR(OFFSET('セット情報（サンプル）'!$N$2,MATCH($G99,BカートセットID入力!$I$4:$I$150,0),COLUMN()-COLUMN($T94)),IFERROR(OFFSET('セット情報（イレギュラーサンプル）'!$N$2,MATCH($G99,BカートセットID入力!$L$4:$L$150,0),COLUMN()-COLUMN($T94)),""))))</f>
        <v/>
      </c>
      <c r="AK99" s="53" t="str">
        <f ca="1">IFERROR(OFFSET('セット情報(宅配便）'!$P$2,MATCH($G99,BカートセットID入力!$C$4:$C$150,0),COLUMN()-COLUMN($T94)),IFERROR(OFFSET('セット情報(業務便）'!$P$2,MATCH($G99,BカートセットID入力!$F$4:$F$150,0),COLUMN()-COLUMN($T94)),IFERROR(OFFSET('セット情報（サンプル）'!$N$2,MATCH($G99,BカートセットID入力!$I$4:$I$150,0),COLUMN()-COLUMN($T94)),IFERROR(OFFSET('セット情報（イレギュラーサンプル）'!$N$2,MATCH($G99,BカートセットID入力!$L$4:$L$150,0),COLUMN()-COLUMN($T94)),""))))</f>
        <v/>
      </c>
      <c r="AL99" s="53" t="str">
        <f ca="1">IFERROR(OFFSET('セット情報(宅配便）'!$P$2,MATCH($G99,BカートセットID入力!$C$4:$C$150,0),COLUMN()-COLUMN($T94)),IFERROR(OFFSET('セット情報(業務便）'!$P$2,MATCH($G99,BカートセットID入力!$F$4:$F$150,0),COLUMN()-COLUMN($T94)),IFERROR(OFFSET('セット情報（サンプル）'!$N$2,MATCH($G99,BカートセットID入力!$I$4:$I$150,0),COLUMN()-COLUMN($T94)),IFERROR(OFFSET('セット情報（イレギュラーサンプル）'!$N$2,MATCH($G99,BカートセットID入力!$L$4:$L$150,0),COLUMN()-COLUMN($T94)),""))))</f>
        <v/>
      </c>
      <c r="AM99" s="53" t="str">
        <f ca="1">IFERROR(OFFSET('セット情報(宅配便）'!$P$2,MATCH($G99,BカートセットID入力!$C$4:$C$150,0),COLUMN()-COLUMN($T94)),IFERROR(OFFSET('セット情報(業務便）'!$P$2,MATCH($G99,BカートセットID入力!$F$4:$F$150,0),COLUMN()-COLUMN($T94)),IFERROR(OFFSET('セット情報（サンプル）'!$N$2,MATCH($G99,BカートセットID入力!$I$4:$I$150,0),COLUMN()-COLUMN($T94)),IFERROR(OFFSET('セット情報（イレギュラーサンプル）'!$N$2,MATCH($G99,BカートセットID入力!$L$4:$L$150,0),COLUMN()-COLUMN($T94)),""))))</f>
        <v/>
      </c>
      <c r="AN99" s="53" t="str">
        <f ca="1">IFERROR(OFFSET('セット情報(宅配便）'!$P$2,MATCH($G99,BカートセットID入力!$C$4:$C$150,0),COLUMN()-COLUMN($T94)),IFERROR(OFFSET('セット情報(業務便）'!$P$2,MATCH($G99,BカートセットID入力!$F$4:$F$150,0),COLUMN()-COLUMN($T94)),IFERROR(OFFSET('セット情報（サンプル）'!$N$2,MATCH($G99,BカートセットID入力!$I$4:$I$150,0),COLUMN()-COLUMN($T94)),IFERROR(OFFSET('セット情報（イレギュラーサンプル）'!$N$2,MATCH($G99,BカートセットID入力!$L$4:$L$150,0),COLUMN()-COLUMN($T94)),""))))</f>
        <v/>
      </c>
      <c r="AO99" s="53" t="str">
        <f ca="1">IFERROR(OFFSET('セット情報(宅配便）'!$P$2,MATCH($G99,BカートセットID入力!$C$4:$C$150,0),COLUMN()-COLUMN($T94)),IFERROR(OFFSET('セット情報(業務便）'!$P$2,MATCH($G99,BカートセットID入力!$F$4:$F$150,0),COLUMN()-COLUMN($T94)),IFERROR(OFFSET('セット情報（サンプル）'!$N$2,MATCH($G99,BカートセットID入力!$I$4:$I$150,0),COLUMN()-COLUMN($T94)),IFERROR(OFFSET('セット情報（イレギュラーサンプル）'!$N$2,MATCH($G99,BカートセットID入力!$L$4:$L$150,0),COLUMN()-COLUMN($T94)),""))))</f>
        <v/>
      </c>
      <c r="AP99" s="53" t="str">
        <f ca="1">IFERROR(OFFSET('セット情報(宅配便）'!$P$2,MATCH($G99,BカートセットID入力!$C$4:$C$150,0),COLUMN()-COLUMN($T94)),IFERROR(OFFSET('セット情報(業務便）'!$P$2,MATCH($G99,BカートセットID入力!$F$4:$F$150,0),COLUMN()-COLUMN($T94)),IFERROR(OFFSET('セット情報（サンプル）'!$N$2,MATCH($G99,BカートセットID入力!$I$4:$I$150,0),COLUMN()-COLUMN($T94)),IFERROR(OFFSET('セット情報（イレギュラーサンプル）'!$N$2,MATCH($G99,BカートセットID入力!$L$4:$L$150,0),COLUMN()-COLUMN($T94)),""))))</f>
        <v/>
      </c>
      <c r="AQ99" s="53" t="str">
        <f ca="1">IFERROR(OFFSET('セット情報(宅配便）'!$P$2,MATCH($G99,BカートセットID入力!$C$4:$C$150,0),COLUMN()-COLUMN($T94)),IFERROR(OFFSET('セット情報(業務便）'!$P$2,MATCH($G99,BカートセットID入力!$F$4:$F$150,0),COLUMN()-COLUMN($T94)),IFERROR(OFFSET('セット情報（サンプル）'!$N$2,MATCH($G99,BカートセットID入力!$I$4:$I$150,0),COLUMN()-COLUMN($T94)),IFERROR(OFFSET('セット情報（イレギュラーサンプル）'!$N$2,MATCH($G99,BカートセットID入力!$L$4:$L$150,0),COLUMN()-COLUMN($T94)),""))))</f>
        <v/>
      </c>
      <c r="AR99" s="53" t="str">
        <f ca="1">IFERROR(OFFSET('セット情報(宅配便）'!$P$2,MATCH($G99,BカートセットID入力!$C$4:$C$150,0),COLUMN()-COLUMN($T94)),IFERROR(OFFSET('セット情報(業務便）'!$P$2,MATCH($G99,BカートセットID入力!$F$4:$F$150,0),COLUMN()-COLUMN($T94)),IFERROR(OFFSET('セット情報（サンプル）'!$N$2,MATCH($G99,BカートセットID入力!$I$4:$I$150,0),COLUMN()-COLUMN($T94)),IFERROR(OFFSET('セット情報（イレギュラーサンプル）'!$N$2,MATCH($G99,BカートセットID入力!$L$4:$L$150,0),COLUMN()-COLUMN($T94)),""))))</f>
        <v/>
      </c>
      <c r="AS99" s="53" t="str">
        <f ca="1">IFERROR(OFFSET('セット情報(宅配便）'!$P$2,MATCH($G99,BカートセットID入力!$C$4:$C$150,0),COLUMN()-COLUMN($T94)),IFERROR(OFFSET('セット情報(業務便）'!$P$2,MATCH($G99,BカートセットID入力!$F$4:$F$150,0),COLUMN()-COLUMN($T94)),IFERROR(OFFSET('セット情報（サンプル）'!$N$2,MATCH($G99,BカートセットID入力!$I$4:$I$150,0),COLUMN()-COLUMN($T94)),IFERROR(OFFSET('セット情報（イレギュラーサンプル）'!$N$2,MATCH($G99,BカートセットID入力!$L$4:$L$150,0),COLUMN()-COLUMN($T94)),""))))</f>
        <v/>
      </c>
    </row>
    <row r="100" spans="1:45">
      <c r="A100" s="53" t="str">
        <f>IF(ISBLANK(現行セット情報CSV!A100),"",現行セット情報CSV!A100)</f>
        <v/>
      </c>
      <c r="B100" s="53" t="str">
        <f>IF(ISBLANK(現行セット情報CSV!B100),"",現行セット情報CSV!B100)</f>
        <v/>
      </c>
      <c r="C100" s="53" t="str">
        <f>IF(ISBLANK(現行セット情報CSV!C100),"",現行セット情報CSV!C100)</f>
        <v/>
      </c>
      <c r="D100" s="53" t="str">
        <f>IF(ISBLANK(現行セット情報CSV!D100),"",現行セット情報CSV!D100)</f>
        <v/>
      </c>
      <c r="E100" s="53" t="str">
        <f>IF(ISBLANK(現行セット情報CSV!E100),"",現行セット情報CSV!E100)</f>
        <v/>
      </c>
      <c r="F100" s="53" t="str">
        <f>IF(ISBLANK(現行セット情報CSV!F100),"",現行セット情報CSV!F100)</f>
        <v/>
      </c>
      <c r="G100" s="53" t="str">
        <f>IF(ISBLANK(現行セット情報CSV!G100),"",現行セット情報CSV!G100)</f>
        <v/>
      </c>
      <c r="H100" s="53" t="str">
        <f>IF(ISBLANK(現行セット情報CSV!H100),"",現行セット情報CSV!H100)</f>
        <v/>
      </c>
      <c r="I100" s="53" t="str">
        <f>IF(ISBLANK(現行セット情報CSV!I100),"",現行セット情報CSV!I100)</f>
        <v/>
      </c>
      <c r="J100" s="53" t="str">
        <f>IF(ISBLANK(現行セット情報CSV!J100),"",現行セット情報CSV!J100)</f>
        <v/>
      </c>
      <c r="K100" s="53" t="str">
        <f>IF(ISBLANK(現行セット情報CSV!K100),"",現行セット情報CSV!K100)</f>
        <v/>
      </c>
      <c r="L100" s="53" t="str">
        <f>IF(ISBLANK(現行セット情報CSV!L100),"",現行セット情報CSV!L100)</f>
        <v/>
      </c>
      <c r="M100" s="53" t="str">
        <f>IF(ISBLANK(現行セット情報CSV!M100),"",現行セット情報CSV!M100)</f>
        <v/>
      </c>
      <c r="N100" s="53" t="str">
        <f>IF(ISBLANK(現行セット情報CSV!N100),"",現行セット情報CSV!N100)</f>
        <v/>
      </c>
      <c r="O100" s="53" t="str">
        <f>IF(ISBLANK(現行セット情報CSV!O100),"",現行セット情報CSV!O100)</f>
        <v/>
      </c>
      <c r="P100" s="53" t="str">
        <f>IF(ISBLANK(現行セット情報CSV!P100),"",現行セット情報CSV!P100)</f>
        <v/>
      </c>
      <c r="Q100" s="53" t="str">
        <f>IF(ISBLANK(現行セット情報CSV!Q100),"",現行セット情報CSV!Q100)</f>
        <v/>
      </c>
      <c r="R100" s="53" t="str">
        <f>IF(ISBLANK(現行セット情報CSV!R100),"",現行セット情報CSV!R100)</f>
        <v/>
      </c>
      <c r="S100" s="53" t="str">
        <f>IF(ISBLANK(現行セット情報CSV!S100),"",現行セット情報CSV!S100)</f>
        <v/>
      </c>
      <c r="T100" s="53" t="str">
        <f ca="1">IFERROR(OFFSET('セット情報(宅配便）'!$P$2,MATCH($G100,BカートセットID入力!$C$4:$C$150,0),COLUMN()-COLUMN($T95)),IFERROR(OFFSET('セット情報(業務便）'!$P$2,MATCH($G100,BカートセットID入力!$F$4:$F$150,0),COLUMN()-COLUMN($T95)),IFERROR(OFFSET('セット情報（サンプル）'!$N$2,MATCH($G100,BカートセットID入力!$I$4:$I$150,0),COLUMN()-COLUMN($T95)),IFERROR(OFFSET('セット情報（イレギュラーサンプル）'!$N$2,MATCH($G100,BカートセットID入力!$L$4:$L$150,0),COLUMN()-COLUMN($T95)),""))))</f>
        <v/>
      </c>
      <c r="U100" s="53" t="str">
        <f ca="1">IFERROR(OFFSET('セット情報(宅配便）'!$P$2,MATCH($G100,BカートセットID入力!$C$4:$C$150,0),COLUMN()-COLUMN($T95)),IFERROR(OFFSET('セット情報(業務便）'!$P$2,MATCH($G100,BカートセットID入力!$F$4:$F$150,0),COLUMN()-COLUMN($T95)),IFERROR(OFFSET('セット情報（サンプル）'!$N$2,MATCH($G100,BカートセットID入力!$I$4:$I$150,0),COLUMN()-COLUMN($T95)),IFERROR(OFFSET('セット情報（イレギュラーサンプル）'!$N$2,MATCH($G100,BカートセットID入力!$L$4:$L$150,0),COLUMN()-COLUMN($T95)),""))))</f>
        <v/>
      </c>
      <c r="V100" s="53" t="str">
        <f ca="1">IFERROR(OFFSET('セット情報(宅配便）'!$P$2,MATCH($G100,BカートセットID入力!$C$4:$C$150,0),COLUMN()-COLUMN($T95)),IFERROR(OFFSET('セット情報(業務便）'!$P$2,MATCH($G100,BカートセットID入力!$F$4:$F$150,0),COLUMN()-COLUMN($T95)),IFERROR(OFFSET('セット情報（サンプル）'!$N$2,MATCH($G100,BカートセットID入力!$I$4:$I$150,0),COLUMN()-COLUMN($T95)),IFERROR(OFFSET('セット情報（イレギュラーサンプル）'!$N$2,MATCH($G100,BカートセットID入力!$L$4:$L$150,0),COLUMN()-COLUMN($T95)),""))))</f>
        <v/>
      </c>
      <c r="W100" s="53" t="str">
        <f ca="1">IFERROR(OFFSET('セット情報(宅配便）'!$P$2,MATCH($G100,BカートセットID入力!$C$4:$C$150,0),COLUMN()-COLUMN($T95)),IFERROR(OFFSET('セット情報(業務便）'!$P$2,MATCH($G100,BカートセットID入力!$F$4:$F$150,0),COLUMN()-COLUMN($T95)),IFERROR(OFFSET('セット情報（サンプル）'!$N$2,MATCH($G100,BカートセットID入力!$I$4:$I$150,0),COLUMN()-COLUMN($T95)),IFERROR(OFFSET('セット情報（イレギュラーサンプル）'!$N$2,MATCH($G100,BカートセットID入力!$L$4:$L$150,0),COLUMN()-COLUMN($T95)),""))))</f>
        <v/>
      </c>
      <c r="X100" s="53" t="str">
        <f ca="1">IFERROR(OFFSET('セット情報(宅配便）'!$P$2,MATCH($G100,BカートセットID入力!$C$4:$C$150,0),COLUMN()-COLUMN($T95)),IFERROR(OFFSET('セット情報(業務便）'!$P$2,MATCH($G100,BカートセットID入力!$F$4:$F$150,0),COLUMN()-COLUMN($T95)),IFERROR(OFFSET('セット情報（サンプル）'!$N$2,MATCH($G100,BカートセットID入力!$I$4:$I$150,0),COLUMN()-COLUMN($T95)),IFERROR(OFFSET('セット情報（イレギュラーサンプル）'!$N$2,MATCH($G100,BカートセットID入力!$L$4:$L$150,0),COLUMN()-COLUMN($T95)),""))))</f>
        <v/>
      </c>
      <c r="Y100" s="53" t="str">
        <f ca="1">IFERROR(OFFSET('セット情報(宅配便）'!$P$2,MATCH($G100,BカートセットID入力!$C$4:$C$150,0),COLUMN()-COLUMN($T95)),IFERROR(OFFSET('セット情報(業務便）'!$P$2,MATCH($G100,BカートセットID入力!$F$4:$F$150,0),COLUMN()-COLUMN($T95)),IFERROR(OFFSET('セット情報（サンプル）'!$N$2,MATCH($G100,BカートセットID入力!$I$4:$I$150,0),COLUMN()-COLUMN($T95)),IFERROR(OFFSET('セット情報（イレギュラーサンプル）'!$N$2,MATCH($G100,BカートセットID入力!$L$4:$L$150,0),COLUMN()-COLUMN($T95)),""))))</f>
        <v/>
      </c>
      <c r="Z100" s="53" t="str">
        <f ca="1">IFERROR(OFFSET('セット情報(宅配便）'!$P$2,MATCH($G100,BカートセットID入力!$C$4:$C$150,0),COLUMN()-COLUMN($T95)),IFERROR(OFFSET('セット情報(業務便）'!$P$2,MATCH($G100,BカートセットID入力!$F$4:$F$150,0),COLUMN()-COLUMN($T95)),IFERROR(OFFSET('セット情報（サンプル）'!$N$2,MATCH($G100,BカートセットID入力!$I$4:$I$150,0),COLUMN()-COLUMN($T95)),IFERROR(OFFSET('セット情報（イレギュラーサンプル）'!$N$2,MATCH($G100,BカートセットID入力!$L$4:$L$150,0),COLUMN()-COLUMN($T95)),""))))</f>
        <v/>
      </c>
      <c r="AA100" s="53" t="str">
        <f ca="1">IFERROR(OFFSET('セット情報(宅配便）'!$P$2,MATCH($G100,BカートセットID入力!$C$4:$C$150,0),COLUMN()-COLUMN($T95)),IFERROR(OFFSET('セット情報(業務便）'!$P$2,MATCH($G100,BカートセットID入力!$F$4:$F$150,0),COLUMN()-COLUMN($T95)),IFERROR(OFFSET('セット情報（サンプル）'!$N$2,MATCH($G100,BカートセットID入力!$I$4:$I$150,0),COLUMN()-COLUMN($T95)),IFERROR(OFFSET('セット情報（イレギュラーサンプル）'!$N$2,MATCH($G100,BカートセットID入力!$L$4:$L$150,0),COLUMN()-COLUMN($T95)),""))))</f>
        <v/>
      </c>
      <c r="AB100" s="53" t="str">
        <f ca="1">IFERROR(OFFSET('セット情報(宅配便）'!$P$2,MATCH($G100,BカートセットID入力!$C$4:$C$150,0),COLUMN()-COLUMN($T95)),IFERROR(OFFSET('セット情報(業務便）'!$P$2,MATCH($G100,BカートセットID入力!$F$4:$F$150,0),COLUMN()-COLUMN($T95)),IFERROR(OFFSET('セット情報（サンプル）'!$N$2,MATCH($G100,BカートセットID入力!$I$4:$I$150,0),COLUMN()-COLUMN($T95)),IFERROR(OFFSET('セット情報（イレギュラーサンプル）'!$N$2,MATCH($G100,BカートセットID入力!$L$4:$L$150,0),COLUMN()-COLUMN($T95)),""))))</f>
        <v/>
      </c>
      <c r="AC100" s="53" t="str">
        <f ca="1">IFERROR(OFFSET('セット情報(宅配便）'!$P$2,MATCH($G100,BカートセットID入力!$C$4:$C$150,0),COLUMN()-COLUMN($T95)),IFERROR(OFFSET('セット情報(業務便）'!$P$2,MATCH($G100,BカートセットID入力!$F$4:$F$150,0),COLUMN()-COLUMN($T95)),IFERROR(OFFSET('セット情報（サンプル）'!$N$2,MATCH($G100,BカートセットID入力!$I$4:$I$150,0),COLUMN()-COLUMN($T95)),IFERROR(OFFSET('セット情報（イレギュラーサンプル）'!$N$2,MATCH($G100,BカートセットID入力!$L$4:$L$150,0),COLUMN()-COLUMN($T95)),""))))</f>
        <v/>
      </c>
      <c r="AD100" s="53" t="str">
        <f ca="1">IFERROR(OFFSET('セット情報(宅配便）'!$P$2,MATCH($G100,BカートセットID入力!$C$4:$C$150,0),COLUMN()-COLUMN($T95)),IFERROR(OFFSET('セット情報(業務便）'!$P$2,MATCH($G100,BカートセットID入力!$F$4:$F$150,0),COLUMN()-COLUMN($T95)),IFERROR(OFFSET('セット情報（サンプル）'!$N$2,MATCH($G100,BカートセットID入力!$I$4:$I$150,0),COLUMN()-COLUMN($T95)),IFERROR(OFFSET('セット情報（イレギュラーサンプル）'!$N$2,MATCH($G100,BカートセットID入力!$L$4:$L$150,0),COLUMN()-COLUMN($T95)),""))))</f>
        <v/>
      </c>
      <c r="AE100" s="53" t="str">
        <f ca="1">IFERROR(OFFSET('セット情報(宅配便）'!$P$2,MATCH($G100,BカートセットID入力!$C$4:$C$150,0),COLUMN()-COLUMN($T95)),IFERROR(OFFSET('セット情報(業務便）'!$P$2,MATCH($G100,BカートセットID入力!$F$4:$F$150,0),COLUMN()-COLUMN($T95)),IFERROR(OFFSET('セット情報（サンプル）'!$N$2,MATCH($G100,BカートセットID入力!$I$4:$I$150,0),COLUMN()-COLUMN($T95)),IFERROR(OFFSET('セット情報（イレギュラーサンプル）'!$N$2,MATCH($G100,BカートセットID入力!$L$4:$L$150,0),COLUMN()-COLUMN($T95)),""))))</f>
        <v/>
      </c>
      <c r="AF100" s="53" t="str">
        <f ca="1">IFERROR(OFFSET('セット情報(宅配便）'!$P$2,MATCH($G100,BカートセットID入力!$C$4:$C$150,0),COLUMN()-COLUMN($T95)),IFERROR(OFFSET('セット情報(業務便）'!$P$2,MATCH($G100,BカートセットID入力!$F$4:$F$150,0),COLUMN()-COLUMN($T95)),IFERROR(OFFSET('セット情報（サンプル）'!$N$2,MATCH($G100,BカートセットID入力!$I$4:$I$150,0),COLUMN()-COLUMN($T95)),IFERROR(OFFSET('セット情報（イレギュラーサンプル）'!$N$2,MATCH($G100,BカートセットID入力!$L$4:$L$150,0),COLUMN()-COLUMN($T95)),""))))</f>
        <v/>
      </c>
      <c r="AG100" s="53" t="str">
        <f ca="1">IFERROR(OFFSET('セット情報(宅配便）'!$P$2,MATCH($G100,BカートセットID入力!$C$4:$C$150,0),COLUMN()-COLUMN($T95)),IFERROR(OFFSET('セット情報(業務便）'!$P$2,MATCH($G100,BカートセットID入力!$F$4:$F$150,0),COLUMN()-COLUMN($T95)),IFERROR(OFFSET('セット情報（サンプル）'!$N$2,MATCH($G100,BカートセットID入力!$I$4:$I$150,0),COLUMN()-COLUMN($T95)),IFERROR(OFFSET('セット情報（イレギュラーサンプル）'!$N$2,MATCH($G100,BカートセットID入力!$L$4:$L$150,0),COLUMN()-COLUMN($T95)),""))))</f>
        <v/>
      </c>
      <c r="AH100" s="53" t="str">
        <f ca="1">IFERROR(OFFSET('セット情報(宅配便）'!$P$2,MATCH($G100,BカートセットID入力!$C$4:$C$150,0),COLUMN()-COLUMN($T95)),IFERROR(OFFSET('セット情報(業務便）'!$P$2,MATCH($G100,BカートセットID入力!$F$4:$F$150,0),COLUMN()-COLUMN($T95)),IFERROR(OFFSET('セット情報（サンプル）'!$N$2,MATCH($G100,BカートセットID入力!$I$4:$I$150,0),COLUMN()-COLUMN($T95)),IFERROR(OFFSET('セット情報（イレギュラーサンプル）'!$N$2,MATCH($G100,BカートセットID入力!$L$4:$L$150,0),COLUMN()-COLUMN($T95)),""))))</f>
        <v/>
      </c>
      <c r="AI100" s="53" t="str">
        <f ca="1">IFERROR(OFFSET('セット情報(宅配便）'!$P$2,MATCH($G100,BカートセットID入力!$C$4:$C$150,0),COLUMN()-COLUMN($T95)),IFERROR(OFFSET('セット情報(業務便）'!$P$2,MATCH($G100,BカートセットID入力!$F$4:$F$150,0),COLUMN()-COLUMN($T95)),IFERROR(OFFSET('セット情報（サンプル）'!$N$2,MATCH($G100,BカートセットID入力!$I$4:$I$150,0),COLUMN()-COLUMN($T95)),IFERROR(OFFSET('セット情報（イレギュラーサンプル）'!$N$2,MATCH($G100,BカートセットID入力!$L$4:$L$150,0),COLUMN()-COLUMN($T95)),""))))</f>
        <v/>
      </c>
      <c r="AJ100" s="53" t="str">
        <f ca="1">IFERROR(OFFSET('セット情報(宅配便）'!$P$2,MATCH($G100,BカートセットID入力!$C$4:$C$150,0),COLUMN()-COLUMN($T95)),IFERROR(OFFSET('セット情報(業務便）'!$P$2,MATCH($G100,BカートセットID入力!$F$4:$F$150,0),COLUMN()-COLUMN($T95)),IFERROR(OFFSET('セット情報（サンプル）'!$N$2,MATCH($G100,BカートセットID入力!$I$4:$I$150,0),COLUMN()-COLUMN($T95)),IFERROR(OFFSET('セット情報（イレギュラーサンプル）'!$N$2,MATCH($G100,BカートセットID入力!$L$4:$L$150,0),COLUMN()-COLUMN($T95)),""))))</f>
        <v/>
      </c>
      <c r="AK100" s="53" t="str">
        <f ca="1">IFERROR(OFFSET('セット情報(宅配便）'!$P$2,MATCH($G100,BカートセットID入力!$C$4:$C$150,0),COLUMN()-COLUMN($T95)),IFERROR(OFFSET('セット情報(業務便）'!$P$2,MATCH($G100,BカートセットID入力!$F$4:$F$150,0),COLUMN()-COLUMN($T95)),IFERROR(OFFSET('セット情報（サンプル）'!$N$2,MATCH($G100,BカートセットID入力!$I$4:$I$150,0),COLUMN()-COLUMN($T95)),IFERROR(OFFSET('セット情報（イレギュラーサンプル）'!$N$2,MATCH($G100,BカートセットID入力!$L$4:$L$150,0),COLUMN()-COLUMN($T95)),""))))</f>
        <v/>
      </c>
      <c r="AL100" s="53" t="str">
        <f ca="1">IFERROR(OFFSET('セット情報(宅配便）'!$P$2,MATCH($G100,BカートセットID入力!$C$4:$C$150,0),COLUMN()-COLUMN($T95)),IFERROR(OFFSET('セット情報(業務便）'!$P$2,MATCH($G100,BカートセットID入力!$F$4:$F$150,0),COLUMN()-COLUMN($T95)),IFERROR(OFFSET('セット情報（サンプル）'!$N$2,MATCH($G100,BカートセットID入力!$I$4:$I$150,0),COLUMN()-COLUMN($T95)),IFERROR(OFFSET('セット情報（イレギュラーサンプル）'!$N$2,MATCH($G100,BカートセットID入力!$L$4:$L$150,0),COLUMN()-COLUMN($T95)),""))))</f>
        <v/>
      </c>
      <c r="AM100" s="53" t="str">
        <f ca="1">IFERROR(OFFSET('セット情報(宅配便）'!$P$2,MATCH($G100,BカートセットID入力!$C$4:$C$150,0),COLUMN()-COLUMN($T95)),IFERROR(OFFSET('セット情報(業務便）'!$P$2,MATCH($G100,BカートセットID入力!$F$4:$F$150,0),COLUMN()-COLUMN($T95)),IFERROR(OFFSET('セット情報（サンプル）'!$N$2,MATCH($G100,BカートセットID入力!$I$4:$I$150,0),COLUMN()-COLUMN($T95)),IFERROR(OFFSET('セット情報（イレギュラーサンプル）'!$N$2,MATCH($G100,BカートセットID入力!$L$4:$L$150,0),COLUMN()-COLUMN($T95)),""))))</f>
        <v/>
      </c>
      <c r="AN100" s="53" t="str">
        <f ca="1">IFERROR(OFFSET('セット情報(宅配便）'!$P$2,MATCH($G100,BカートセットID入力!$C$4:$C$150,0),COLUMN()-COLUMN($T95)),IFERROR(OFFSET('セット情報(業務便）'!$P$2,MATCH($G100,BカートセットID入力!$F$4:$F$150,0),COLUMN()-COLUMN($T95)),IFERROR(OFFSET('セット情報（サンプル）'!$N$2,MATCH($G100,BカートセットID入力!$I$4:$I$150,0),COLUMN()-COLUMN($T95)),IFERROR(OFFSET('セット情報（イレギュラーサンプル）'!$N$2,MATCH($G100,BカートセットID入力!$L$4:$L$150,0),COLUMN()-COLUMN($T95)),""))))</f>
        <v/>
      </c>
      <c r="AO100" s="53" t="str">
        <f ca="1">IFERROR(OFFSET('セット情報(宅配便）'!$P$2,MATCH($G100,BカートセットID入力!$C$4:$C$150,0),COLUMN()-COLUMN($T95)),IFERROR(OFFSET('セット情報(業務便）'!$P$2,MATCH($G100,BカートセットID入力!$F$4:$F$150,0),COLUMN()-COLUMN($T95)),IFERROR(OFFSET('セット情報（サンプル）'!$N$2,MATCH($G100,BカートセットID入力!$I$4:$I$150,0),COLUMN()-COLUMN($T95)),IFERROR(OFFSET('セット情報（イレギュラーサンプル）'!$N$2,MATCH($G100,BカートセットID入力!$L$4:$L$150,0),COLUMN()-COLUMN($T95)),""))))</f>
        <v/>
      </c>
      <c r="AP100" s="53" t="str">
        <f ca="1">IFERROR(OFFSET('セット情報(宅配便）'!$P$2,MATCH($G100,BカートセットID入力!$C$4:$C$150,0),COLUMN()-COLUMN($T95)),IFERROR(OFFSET('セット情報(業務便）'!$P$2,MATCH($G100,BカートセットID入力!$F$4:$F$150,0),COLUMN()-COLUMN($T95)),IFERROR(OFFSET('セット情報（サンプル）'!$N$2,MATCH($G100,BカートセットID入力!$I$4:$I$150,0),COLUMN()-COLUMN($T95)),IFERROR(OFFSET('セット情報（イレギュラーサンプル）'!$N$2,MATCH($G100,BカートセットID入力!$L$4:$L$150,0),COLUMN()-COLUMN($T95)),""))))</f>
        <v/>
      </c>
      <c r="AQ100" s="53" t="str">
        <f ca="1">IFERROR(OFFSET('セット情報(宅配便）'!$P$2,MATCH($G100,BカートセットID入力!$C$4:$C$150,0),COLUMN()-COLUMN($T95)),IFERROR(OFFSET('セット情報(業務便）'!$P$2,MATCH($G100,BカートセットID入力!$F$4:$F$150,0),COLUMN()-COLUMN($T95)),IFERROR(OFFSET('セット情報（サンプル）'!$N$2,MATCH($G100,BカートセットID入力!$I$4:$I$150,0),COLUMN()-COLUMN($T95)),IFERROR(OFFSET('セット情報（イレギュラーサンプル）'!$N$2,MATCH($G100,BカートセットID入力!$L$4:$L$150,0),COLUMN()-COLUMN($T95)),""))))</f>
        <v/>
      </c>
      <c r="AR100" s="53" t="str">
        <f ca="1">IFERROR(OFFSET('セット情報(宅配便）'!$P$2,MATCH($G100,BカートセットID入力!$C$4:$C$150,0),COLUMN()-COLUMN($T95)),IFERROR(OFFSET('セット情報(業務便）'!$P$2,MATCH($G100,BカートセットID入力!$F$4:$F$150,0),COLUMN()-COLUMN($T95)),IFERROR(OFFSET('セット情報（サンプル）'!$N$2,MATCH($G100,BカートセットID入力!$I$4:$I$150,0),COLUMN()-COLUMN($T95)),IFERROR(OFFSET('セット情報（イレギュラーサンプル）'!$N$2,MATCH($G100,BカートセットID入力!$L$4:$L$150,0),COLUMN()-COLUMN($T95)),""))))</f>
        <v/>
      </c>
      <c r="AS100" s="53" t="str">
        <f ca="1">IFERROR(OFFSET('セット情報(宅配便）'!$P$2,MATCH($G100,BカートセットID入力!$C$4:$C$150,0),COLUMN()-COLUMN($T95)),IFERROR(OFFSET('セット情報(業務便）'!$P$2,MATCH($G100,BカートセットID入力!$F$4:$F$150,0),COLUMN()-COLUMN($T95)),IFERROR(OFFSET('セット情報（サンプル）'!$N$2,MATCH($G100,BカートセットID入力!$I$4:$I$150,0),COLUMN()-COLUMN($T95)),IFERROR(OFFSET('セット情報（イレギュラーサンプル）'!$N$2,MATCH($G100,BカートセットID入力!$L$4:$L$150,0),COLUMN()-COLUMN($T95)),""))))</f>
        <v/>
      </c>
    </row>
    <row r="101" spans="1:45">
      <c r="A101" s="53" t="str">
        <f>IF(ISBLANK(現行セット情報CSV!A101),"",現行セット情報CSV!A101)</f>
        <v/>
      </c>
      <c r="B101" s="53" t="str">
        <f>IF(ISBLANK(現行セット情報CSV!B101),"",現行セット情報CSV!B101)</f>
        <v/>
      </c>
      <c r="C101" s="53" t="str">
        <f>IF(ISBLANK(現行セット情報CSV!C101),"",現行セット情報CSV!C101)</f>
        <v/>
      </c>
      <c r="D101" s="53" t="str">
        <f>IF(ISBLANK(現行セット情報CSV!D101),"",現行セット情報CSV!D101)</f>
        <v/>
      </c>
      <c r="E101" s="53" t="str">
        <f>IF(ISBLANK(現行セット情報CSV!E101),"",現行セット情報CSV!E101)</f>
        <v/>
      </c>
      <c r="F101" s="53" t="str">
        <f>IF(ISBLANK(現行セット情報CSV!F101),"",現行セット情報CSV!F101)</f>
        <v/>
      </c>
      <c r="G101" s="53" t="str">
        <f>IF(ISBLANK(現行セット情報CSV!G101),"",現行セット情報CSV!G101)</f>
        <v/>
      </c>
      <c r="H101" s="53" t="str">
        <f>IF(ISBLANK(現行セット情報CSV!H101),"",現行セット情報CSV!H101)</f>
        <v/>
      </c>
      <c r="I101" s="53" t="str">
        <f>IF(ISBLANK(現行セット情報CSV!I101),"",現行セット情報CSV!I101)</f>
        <v/>
      </c>
      <c r="J101" s="53" t="str">
        <f>IF(ISBLANK(現行セット情報CSV!J101),"",現行セット情報CSV!J101)</f>
        <v/>
      </c>
      <c r="K101" s="53" t="str">
        <f>IF(ISBLANK(現行セット情報CSV!K101),"",現行セット情報CSV!K101)</f>
        <v/>
      </c>
      <c r="L101" s="53" t="str">
        <f>IF(ISBLANK(現行セット情報CSV!L101),"",現行セット情報CSV!L101)</f>
        <v/>
      </c>
      <c r="M101" s="53" t="str">
        <f>IF(ISBLANK(現行セット情報CSV!M101),"",現行セット情報CSV!M101)</f>
        <v/>
      </c>
      <c r="N101" s="53" t="str">
        <f>IF(ISBLANK(現行セット情報CSV!N101),"",現行セット情報CSV!N101)</f>
        <v/>
      </c>
      <c r="O101" s="53" t="str">
        <f>IF(ISBLANK(現行セット情報CSV!O101),"",現行セット情報CSV!O101)</f>
        <v/>
      </c>
      <c r="P101" s="53" t="str">
        <f>IF(ISBLANK(現行セット情報CSV!P101),"",現行セット情報CSV!P101)</f>
        <v/>
      </c>
      <c r="Q101" s="53" t="str">
        <f>IF(ISBLANK(現行セット情報CSV!Q101),"",現行セット情報CSV!Q101)</f>
        <v/>
      </c>
      <c r="R101" s="53" t="str">
        <f>IF(ISBLANK(現行セット情報CSV!R101),"",現行セット情報CSV!R101)</f>
        <v/>
      </c>
      <c r="S101" s="53" t="str">
        <f>IF(ISBLANK(現行セット情報CSV!S101),"",現行セット情報CSV!S101)</f>
        <v/>
      </c>
      <c r="T101" s="53" t="str">
        <f ca="1">IFERROR(OFFSET('セット情報(宅配便）'!$P$2,MATCH($G101,BカートセットID入力!$C$4:$C$150,0),COLUMN()-COLUMN($T96)),IFERROR(OFFSET('セット情報(業務便）'!$P$2,MATCH($G101,BカートセットID入力!$F$4:$F$150,0),COLUMN()-COLUMN($T96)),IFERROR(OFFSET('セット情報（サンプル）'!$N$2,MATCH($G101,BカートセットID入力!$I$4:$I$150,0),COLUMN()-COLUMN($T96)),IFERROR(OFFSET('セット情報（イレギュラーサンプル）'!$N$2,MATCH($G101,BカートセットID入力!$L$4:$L$150,0),COLUMN()-COLUMN($T96)),""))))</f>
        <v/>
      </c>
      <c r="U101" s="53" t="str">
        <f ca="1">IFERROR(OFFSET('セット情報(宅配便）'!$P$2,MATCH($G101,BカートセットID入力!$C$4:$C$150,0),COLUMN()-COLUMN($T96)),IFERROR(OFFSET('セット情報(業務便）'!$P$2,MATCH($G101,BカートセットID入力!$F$4:$F$150,0),COLUMN()-COLUMN($T96)),IFERROR(OFFSET('セット情報（サンプル）'!$N$2,MATCH($G101,BカートセットID入力!$I$4:$I$150,0),COLUMN()-COLUMN($T96)),IFERROR(OFFSET('セット情報（イレギュラーサンプル）'!$N$2,MATCH($G101,BカートセットID入力!$L$4:$L$150,0),COLUMN()-COLUMN($T96)),""))))</f>
        <v/>
      </c>
      <c r="V101" s="53" t="str">
        <f ca="1">IFERROR(OFFSET('セット情報(宅配便）'!$P$2,MATCH($G101,BカートセットID入力!$C$4:$C$150,0),COLUMN()-COLUMN($T96)),IFERROR(OFFSET('セット情報(業務便）'!$P$2,MATCH($G101,BカートセットID入力!$F$4:$F$150,0),COLUMN()-COLUMN($T96)),IFERROR(OFFSET('セット情報（サンプル）'!$N$2,MATCH($G101,BカートセットID入力!$I$4:$I$150,0),COLUMN()-COLUMN($T96)),IFERROR(OFFSET('セット情報（イレギュラーサンプル）'!$N$2,MATCH($G101,BカートセットID入力!$L$4:$L$150,0),COLUMN()-COLUMN($T96)),""))))</f>
        <v/>
      </c>
      <c r="W101" s="53" t="str">
        <f ca="1">IFERROR(OFFSET('セット情報(宅配便）'!$P$2,MATCH($G101,BカートセットID入力!$C$4:$C$150,0),COLUMN()-COLUMN($T96)),IFERROR(OFFSET('セット情報(業務便）'!$P$2,MATCH($G101,BカートセットID入力!$F$4:$F$150,0),COLUMN()-COLUMN($T96)),IFERROR(OFFSET('セット情報（サンプル）'!$N$2,MATCH($G101,BカートセットID入力!$I$4:$I$150,0),COLUMN()-COLUMN($T96)),IFERROR(OFFSET('セット情報（イレギュラーサンプル）'!$N$2,MATCH($G101,BカートセットID入力!$L$4:$L$150,0),COLUMN()-COLUMN($T96)),""))))</f>
        <v/>
      </c>
      <c r="X101" s="53" t="str">
        <f ca="1">IFERROR(OFFSET('セット情報(宅配便）'!$P$2,MATCH($G101,BカートセットID入力!$C$4:$C$150,0),COLUMN()-COLUMN($T96)),IFERROR(OFFSET('セット情報(業務便）'!$P$2,MATCH($G101,BカートセットID入力!$F$4:$F$150,0),COLUMN()-COLUMN($T96)),IFERROR(OFFSET('セット情報（サンプル）'!$N$2,MATCH($G101,BカートセットID入力!$I$4:$I$150,0),COLUMN()-COLUMN($T96)),IFERROR(OFFSET('セット情報（イレギュラーサンプル）'!$N$2,MATCH($G101,BカートセットID入力!$L$4:$L$150,0),COLUMN()-COLUMN($T96)),""))))</f>
        <v/>
      </c>
      <c r="Y101" s="53" t="str">
        <f ca="1">IFERROR(OFFSET('セット情報(宅配便）'!$P$2,MATCH($G101,BカートセットID入力!$C$4:$C$150,0),COLUMN()-COLUMN($T96)),IFERROR(OFFSET('セット情報(業務便）'!$P$2,MATCH($G101,BカートセットID入力!$F$4:$F$150,0),COLUMN()-COLUMN($T96)),IFERROR(OFFSET('セット情報（サンプル）'!$N$2,MATCH($G101,BカートセットID入力!$I$4:$I$150,0),COLUMN()-COLUMN($T96)),IFERROR(OFFSET('セット情報（イレギュラーサンプル）'!$N$2,MATCH($G101,BカートセットID入力!$L$4:$L$150,0),COLUMN()-COLUMN($T96)),""))))</f>
        <v/>
      </c>
      <c r="Z101" s="53" t="str">
        <f ca="1">IFERROR(OFFSET('セット情報(宅配便）'!$P$2,MATCH($G101,BカートセットID入力!$C$4:$C$150,0),COLUMN()-COLUMN($T96)),IFERROR(OFFSET('セット情報(業務便）'!$P$2,MATCH($G101,BカートセットID入力!$F$4:$F$150,0),COLUMN()-COLUMN($T96)),IFERROR(OFFSET('セット情報（サンプル）'!$N$2,MATCH($G101,BカートセットID入力!$I$4:$I$150,0),COLUMN()-COLUMN($T96)),IFERROR(OFFSET('セット情報（イレギュラーサンプル）'!$N$2,MATCH($G101,BカートセットID入力!$L$4:$L$150,0),COLUMN()-COLUMN($T96)),""))))</f>
        <v/>
      </c>
      <c r="AA101" s="53" t="str">
        <f ca="1">IFERROR(OFFSET('セット情報(宅配便）'!$P$2,MATCH($G101,BカートセットID入力!$C$4:$C$150,0),COLUMN()-COLUMN($T96)),IFERROR(OFFSET('セット情報(業務便）'!$P$2,MATCH($G101,BカートセットID入力!$F$4:$F$150,0),COLUMN()-COLUMN($T96)),IFERROR(OFFSET('セット情報（サンプル）'!$N$2,MATCH($G101,BカートセットID入力!$I$4:$I$150,0),COLUMN()-COLUMN($T96)),IFERROR(OFFSET('セット情報（イレギュラーサンプル）'!$N$2,MATCH($G101,BカートセットID入力!$L$4:$L$150,0),COLUMN()-COLUMN($T96)),""))))</f>
        <v/>
      </c>
      <c r="AB101" s="53" t="str">
        <f ca="1">IFERROR(OFFSET('セット情報(宅配便）'!$P$2,MATCH($G101,BカートセットID入力!$C$4:$C$150,0),COLUMN()-COLUMN($T96)),IFERROR(OFFSET('セット情報(業務便）'!$P$2,MATCH($G101,BカートセットID入力!$F$4:$F$150,0),COLUMN()-COLUMN($T96)),IFERROR(OFFSET('セット情報（サンプル）'!$N$2,MATCH($G101,BカートセットID入力!$I$4:$I$150,0),COLUMN()-COLUMN($T96)),IFERROR(OFFSET('セット情報（イレギュラーサンプル）'!$N$2,MATCH($G101,BカートセットID入力!$L$4:$L$150,0),COLUMN()-COLUMN($T96)),""))))</f>
        <v/>
      </c>
      <c r="AC101" s="53" t="str">
        <f ca="1">IFERROR(OFFSET('セット情報(宅配便）'!$P$2,MATCH($G101,BカートセットID入力!$C$4:$C$150,0),COLUMN()-COLUMN($T96)),IFERROR(OFFSET('セット情報(業務便）'!$P$2,MATCH($G101,BカートセットID入力!$F$4:$F$150,0),COLUMN()-COLUMN($T96)),IFERROR(OFFSET('セット情報（サンプル）'!$N$2,MATCH($G101,BカートセットID入力!$I$4:$I$150,0),COLUMN()-COLUMN($T96)),IFERROR(OFFSET('セット情報（イレギュラーサンプル）'!$N$2,MATCH($G101,BカートセットID入力!$L$4:$L$150,0),COLUMN()-COLUMN($T96)),""))))</f>
        <v/>
      </c>
      <c r="AD101" s="53" t="str">
        <f ca="1">IFERROR(OFFSET('セット情報(宅配便）'!$P$2,MATCH($G101,BカートセットID入力!$C$4:$C$150,0),COLUMN()-COLUMN($T96)),IFERROR(OFFSET('セット情報(業務便）'!$P$2,MATCH($G101,BカートセットID入力!$F$4:$F$150,0),COLUMN()-COLUMN($T96)),IFERROR(OFFSET('セット情報（サンプル）'!$N$2,MATCH($G101,BカートセットID入力!$I$4:$I$150,0),COLUMN()-COLUMN($T96)),IFERROR(OFFSET('セット情報（イレギュラーサンプル）'!$N$2,MATCH($G101,BカートセットID入力!$L$4:$L$150,0),COLUMN()-COLUMN($T96)),""))))</f>
        <v/>
      </c>
      <c r="AE101" s="53" t="str">
        <f ca="1">IFERROR(OFFSET('セット情報(宅配便）'!$P$2,MATCH($G101,BカートセットID入力!$C$4:$C$150,0),COLUMN()-COLUMN($T96)),IFERROR(OFFSET('セット情報(業務便）'!$P$2,MATCH($G101,BカートセットID入力!$F$4:$F$150,0),COLUMN()-COLUMN($T96)),IFERROR(OFFSET('セット情報（サンプル）'!$N$2,MATCH($G101,BカートセットID入力!$I$4:$I$150,0),COLUMN()-COLUMN($T96)),IFERROR(OFFSET('セット情報（イレギュラーサンプル）'!$N$2,MATCH($G101,BカートセットID入力!$L$4:$L$150,0),COLUMN()-COLUMN($T96)),""))))</f>
        <v/>
      </c>
      <c r="AF101" s="53" t="str">
        <f ca="1">IFERROR(OFFSET('セット情報(宅配便）'!$P$2,MATCH($G101,BカートセットID入力!$C$4:$C$150,0),COLUMN()-COLUMN($T96)),IFERROR(OFFSET('セット情報(業務便）'!$P$2,MATCH($G101,BカートセットID入力!$F$4:$F$150,0),COLUMN()-COLUMN($T96)),IFERROR(OFFSET('セット情報（サンプル）'!$N$2,MATCH($G101,BカートセットID入力!$I$4:$I$150,0),COLUMN()-COLUMN($T96)),IFERROR(OFFSET('セット情報（イレギュラーサンプル）'!$N$2,MATCH($G101,BカートセットID入力!$L$4:$L$150,0),COLUMN()-COLUMN($T96)),""))))</f>
        <v/>
      </c>
      <c r="AG101" s="53" t="str">
        <f ca="1">IFERROR(OFFSET('セット情報(宅配便）'!$P$2,MATCH($G101,BカートセットID入力!$C$4:$C$150,0),COLUMN()-COLUMN($T96)),IFERROR(OFFSET('セット情報(業務便）'!$P$2,MATCH($G101,BカートセットID入力!$F$4:$F$150,0),COLUMN()-COLUMN($T96)),IFERROR(OFFSET('セット情報（サンプル）'!$N$2,MATCH($G101,BカートセットID入力!$I$4:$I$150,0),COLUMN()-COLUMN($T96)),IFERROR(OFFSET('セット情報（イレギュラーサンプル）'!$N$2,MATCH($G101,BカートセットID入力!$L$4:$L$150,0),COLUMN()-COLUMN($T96)),""))))</f>
        <v/>
      </c>
      <c r="AH101" s="53" t="str">
        <f ca="1">IFERROR(OFFSET('セット情報(宅配便）'!$P$2,MATCH($G101,BカートセットID入力!$C$4:$C$150,0),COLUMN()-COLUMN($T96)),IFERROR(OFFSET('セット情報(業務便）'!$P$2,MATCH($G101,BカートセットID入力!$F$4:$F$150,0),COLUMN()-COLUMN($T96)),IFERROR(OFFSET('セット情報（サンプル）'!$N$2,MATCH($G101,BカートセットID入力!$I$4:$I$150,0),COLUMN()-COLUMN($T96)),IFERROR(OFFSET('セット情報（イレギュラーサンプル）'!$N$2,MATCH($G101,BカートセットID入力!$L$4:$L$150,0),COLUMN()-COLUMN($T96)),""))))</f>
        <v/>
      </c>
      <c r="AI101" s="53" t="str">
        <f ca="1">IFERROR(OFFSET('セット情報(宅配便）'!$P$2,MATCH($G101,BカートセットID入力!$C$4:$C$150,0),COLUMN()-COLUMN($T96)),IFERROR(OFFSET('セット情報(業務便）'!$P$2,MATCH($G101,BカートセットID入力!$F$4:$F$150,0),COLUMN()-COLUMN($T96)),IFERROR(OFFSET('セット情報（サンプル）'!$N$2,MATCH($G101,BカートセットID入力!$I$4:$I$150,0),COLUMN()-COLUMN($T96)),IFERROR(OFFSET('セット情報（イレギュラーサンプル）'!$N$2,MATCH($G101,BカートセットID入力!$L$4:$L$150,0),COLUMN()-COLUMN($T96)),""))))</f>
        <v/>
      </c>
      <c r="AJ101" s="53" t="str">
        <f ca="1">IFERROR(OFFSET('セット情報(宅配便）'!$P$2,MATCH($G101,BカートセットID入力!$C$4:$C$150,0),COLUMN()-COLUMN($T96)),IFERROR(OFFSET('セット情報(業務便）'!$P$2,MATCH($G101,BカートセットID入力!$F$4:$F$150,0),COLUMN()-COLUMN($T96)),IFERROR(OFFSET('セット情報（サンプル）'!$N$2,MATCH($G101,BカートセットID入力!$I$4:$I$150,0),COLUMN()-COLUMN($T96)),IFERROR(OFFSET('セット情報（イレギュラーサンプル）'!$N$2,MATCH($G101,BカートセットID入力!$L$4:$L$150,0),COLUMN()-COLUMN($T96)),""))))</f>
        <v/>
      </c>
      <c r="AK101" s="53" t="str">
        <f ca="1">IFERROR(OFFSET('セット情報(宅配便）'!$P$2,MATCH($G101,BカートセットID入力!$C$4:$C$150,0),COLUMN()-COLUMN($T96)),IFERROR(OFFSET('セット情報(業務便）'!$P$2,MATCH($G101,BカートセットID入力!$F$4:$F$150,0),COLUMN()-COLUMN($T96)),IFERROR(OFFSET('セット情報（サンプル）'!$N$2,MATCH($G101,BカートセットID入力!$I$4:$I$150,0),COLUMN()-COLUMN($T96)),IFERROR(OFFSET('セット情報（イレギュラーサンプル）'!$N$2,MATCH($G101,BカートセットID入力!$L$4:$L$150,0),COLUMN()-COLUMN($T96)),""))))</f>
        <v/>
      </c>
      <c r="AL101" s="53" t="str">
        <f ca="1">IFERROR(OFFSET('セット情報(宅配便）'!$P$2,MATCH($G101,BカートセットID入力!$C$4:$C$150,0),COLUMN()-COLUMN($T96)),IFERROR(OFFSET('セット情報(業務便）'!$P$2,MATCH($G101,BカートセットID入力!$F$4:$F$150,0),COLUMN()-COLUMN($T96)),IFERROR(OFFSET('セット情報（サンプル）'!$N$2,MATCH($G101,BカートセットID入力!$I$4:$I$150,0),COLUMN()-COLUMN($T96)),IFERROR(OFFSET('セット情報（イレギュラーサンプル）'!$N$2,MATCH($G101,BカートセットID入力!$L$4:$L$150,0),COLUMN()-COLUMN($T96)),""))))</f>
        <v/>
      </c>
      <c r="AM101" s="53" t="str">
        <f ca="1">IFERROR(OFFSET('セット情報(宅配便）'!$P$2,MATCH($G101,BカートセットID入力!$C$4:$C$150,0),COLUMN()-COLUMN($T96)),IFERROR(OFFSET('セット情報(業務便）'!$P$2,MATCH($G101,BカートセットID入力!$F$4:$F$150,0),COLUMN()-COLUMN($T96)),IFERROR(OFFSET('セット情報（サンプル）'!$N$2,MATCH($G101,BカートセットID入力!$I$4:$I$150,0),COLUMN()-COLUMN($T96)),IFERROR(OFFSET('セット情報（イレギュラーサンプル）'!$N$2,MATCH($G101,BカートセットID入力!$L$4:$L$150,0),COLUMN()-COLUMN($T96)),""))))</f>
        <v/>
      </c>
      <c r="AN101" s="53" t="str">
        <f ca="1">IFERROR(OFFSET('セット情報(宅配便）'!$P$2,MATCH($G101,BカートセットID入力!$C$4:$C$150,0),COLUMN()-COLUMN($T96)),IFERROR(OFFSET('セット情報(業務便）'!$P$2,MATCH($G101,BカートセットID入力!$F$4:$F$150,0),COLUMN()-COLUMN($T96)),IFERROR(OFFSET('セット情報（サンプル）'!$N$2,MATCH($G101,BカートセットID入力!$I$4:$I$150,0),COLUMN()-COLUMN($T96)),IFERROR(OFFSET('セット情報（イレギュラーサンプル）'!$N$2,MATCH($G101,BカートセットID入力!$L$4:$L$150,0),COLUMN()-COLUMN($T96)),""))))</f>
        <v/>
      </c>
      <c r="AO101" s="53" t="str">
        <f ca="1">IFERROR(OFFSET('セット情報(宅配便）'!$P$2,MATCH($G101,BカートセットID入力!$C$4:$C$150,0),COLUMN()-COLUMN($T96)),IFERROR(OFFSET('セット情報(業務便）'!$P$2,MATCH($G101,BカートセットID入力!$F$4:$F$150,0),COLUMN()-COLUMN($T96)),IFERROR(OFFSET('セット情報（サンプル）'!$N$2,MATCH($G101,BカートセットID入力!$I$4:$I$150,0),COLUMN()-COLUMN($T96)),IFERROR(OFFSET('セット情報（イレギュラーサンプル）'!$N$2,MATCH($G101,BカートセットID入力!$L$4:$L$150,0),COLUMN()-COLUMN($T96)),""))))</f>
        <v/>
      </c>
      <c r="AP101" s="53" t="str">
        <f ca="1">IFERROR(OFFSET('セット情報(宅配便）'!$P$2,MATCH($G101,BカートセットID入力!$C$4:$C$150,0),COLUMN()-COLUMN($T96)),IFERROR(OFFSET('セット情報(業務便）'!$P$2,MATCH($G101,BカートセットID入力!$F$4:$F$150,0),COLUMN()-COLUMN($T96)),IFERROR(OFFSET('セット情報（サンプル）'!$N$2,MATCH($G101,BカートセットID入力!$I$4:$I$150,0),COLUMN()-COLUMN($T96)),IFERROR(OFFSET('セット情報（イレギュラーサンプル）'!$N$2,MATCH($G101,BカートセットID入力!$L$4:$L$150,0),COLUMN()-COLUMN($T96)),""))))</f>
        <v/>
      </c>
      <c r="AQ101" s="53" t="str">
        <f ca="1">IFERROR(OFFSET('セット情報(宅配便）'!$P$2,MATCH($G101,BカートセットID入力!$C$4:$C$150,0),COLUMN()-COLUMN($T96)),IFERROR(OFFSET('セット情報(業務便）'!$P$2,MATCH($G101,BカートセットID入力!$F$4:$F$150,0),COLUMN()-COLUMN($T96)),IFERROR(OFFSET('セット情報（サンプル）'!$N$2,MATCH($G101,BカートセットID入力!$I$4:$I$150,0),COLUMN()-COLUMN($T96)),IFERROR(OFFSET('セット情報（イレギュラーサンプル）'!$N$2,MATCH($G101,BカートセットID入力!$L$4:$L$150,0),COLUMN()-COLUMN($T96)),""))))</f>
        <v/>
      </c>
      <c r="AR101" s="53" t="str">
        <f ca="1">IFERROR(OFFSET('セット情報(宅配便）'!$P$2,MATCH($G101,BカートセットID入力!$C$4:$C$150,0),COLUMN()-COLUMN($T96)),IFERROR(OFFSET('セット情報(業務便）'!$P$2,MATCH($G101,BカートセットID入力!$F$4:$F$150,0),COLUMN()-COLUMN($T96)),IFERROR(OFFSET('セット情報（サンプル）'!$N$2,MATCH($G101,BカートセットID入力!$I$4:$I$150,0),COLUMN()-COLUMN($T96)),IFERROR(OFFSET('セット情報（イレギュラーサンプル）'!$N$2,MATCH($G101,BカートセットID入力!$L$4:$L$150,0),COLUMN()-COLUMN($T96)),""))))</f>
        <v/>
      </c>
      <c r="AS101" s="53" t="str">
        <f ca="1">IFERROR(OFFSET('セット情報(宅配便）'!$P$2,MATCH($G101,BカートセットID入力!$C$4:$C$150,0),COLUMN()-COLUMN($T96)),IFERROR(OFFSET('セット情報(業務便）'!$P$2,MATCH($G101,BカートセットID入力!$F$4:$F$150,0),COLUMN()-COLUMN($T96)),IFERROR(OFFSET('セット情報（サンプル）'!$N$2,MATCH($G101,BカートセットID入力!$I$4:$I$150,0),COLUMN()-COLUMN($T96)),IFERROR(OFFSET('セット情報（イレギュラーサンプル）'!$N$2,MATCH($G101,BカートセットID入力!$L$4:$L$150,0),COLUMN()-COLUMN($T96)),""))))</f>
        <v/>
      </c>
    </row>
    <row r="102" spans="1:45">
      <c r="A102" s="53" t="str">
        <f>IF(ISBLANK(現行セット情報CSV!A102),"",現行セット情報CSV!A102)</f>
        <v/>
      </c>
      <c r="B102" s="53" t="str">
        <f>IF(ISBLANK(現行セット情報CSV!B102),"",現行セット情報CSV!B102)</f>
        <v/>
      </c>
      <c r="C102" s="53" t="str">
        <f>IF(ISBLANK(現行セット情報CSV!C102),"",現行セット情報CSV!C102)</f>
        <v/>
      </c>
      <c r="D102" s="53" t="str">
        <f>IF(ISBLANK(現行セット情報CSV!D102),"",現行セット情報CSV!D102)</f>
        <v/>
      </c>
      <c r="E102" s="53" t="str">
        <f>IF(ISBLANK(現行セット情報CSV!E102),"",現行セット情報CSV!E102)</f>
        <v/>
      </c>
      <c r="F102" s="53" t="str">
        <f>IF(ISBLANK(現行セット情報CSV!F102),"",現行セット情報CSV!F102)</f>
        <v/>
      </c>
      <c r="G102" s="53" t="str">
        <f>IF(ISBLANK(現行セット情報CSV!G102),"",現行セット情報CSV!G102)</f>
        <v/>
      </c>
      <c r="H102" s="53" t="str">
        <f>IF(ISBLANK(現行セット情報CSV!H102),"",現行セット情報CSV!H102)</f>
        <v/>
      </c>
      <c r="I102" s="53" t="str">
        <f>IF(ISBLANK(現行セット情報CSV!I102),"",現行セット情報CSV!I102)</f>
        <v/>
      </c>
      <c r="J102" s="53" t="str">
        <f>IF(ISBLANK(現行セット情報CSV!J102),"",現行セット情報CSV!J102)</f>
        <v/>
      </c>
      <c r="K102" s="53" t="str">
        <f>IF(ISBLANK(現行セット情報CSV!K102),"",現行セット情報CSV!K102)</f>
        <v/>
      </c>
      <c r="L102" s="53" t="str">
        <f>IF(ISBLANK(現行セット情報CSV!L102),"",現行セット情報CSV!L102)</f>
        <v/>
      </c>
      <c r="M102" s="53" t="str">
        <f>IF(ISBLANK(現行セット情報CSV!M102),"",現行セット情報CSV!M102)</f>
        <v/>
      </c>
      <c r="N102" s="53" t="str">
        <f>IF(ISBLANK(現行セット情報CSV!N102),"",現行セット情報CSV!N102)</f>
        <v/>
      </c>
      <c r="O102" s="53" t="str">
        <f>IF(ISBLANK(現行セット情報CSV!O102),"",現行セット情報CSV!O102)</f>
        <v/>
      </c>
      <c r="P102" s="53" t="str">
        <f>IF(ISBLANK(現行セット情報CSV!P102),"",現行セット情報CSV!P102)</f>
        <v/>
      </c>
      <c r="Q102" s="53" t="str">
        <f>IF(ISBLANK(現行セット情報CSV!Q102),"",現行セット情報CSV!Q102)</f>
        <v/>
      </c>
      <c r="R102" s="53" t="str">
        <f>IF(ISBLANK(現行セット情報CSV!R102),"",現行セット情報CSV!R102)</f>
        <v/>
      </c>
      <c r="S102" s="53" t="str">
        <f>IF(ISBLANK(現行セット情報CSV!S102),"",現行セット情報CSV!S102)</f>
        <v/>
      </c>
      <c r="T102" s="53" t="str">
        <f ca="1">IFERROR(OFFSET('セット情報(宅配便）'!$P$2,MATCH($G102,BカートセットID入力!$C$4:$C$150,0),COLUMN()-COLUMN($T97)),IFERROR(OFFSET('セット情報(業務便）'!$P$2,MATCH($G102,BカートセットID入力!$F$4:$F$150,0),COLUMN()-COLUMN($T97)),IFERROR(OFFSET('セット情報（サンプル）'!$N$2,MATCH($G102,BカートセットID入力!$I$4:$I$150,0),COLUMN()-COLUMN($T97)),IFERROR(OFFSET('セット情報（イレギュラーサンプル）'!$N$2,MATCH($G102,BカートセットID入力!$L$4:$L$150,0),COLUMN()-COLUMN($T97)),""))))</f>
        <v/>
      </c>
      <c r="U102" s="53" t="str">
        <f ca="1">IFERROR(OFFSET('セット情報(宅配便）'!$P$2,MATCH($G102,BカートセットID入力!$C$4:$C$150,0),COLUMN()-COLUMN($T97)),IFERROR(OFFSET('セット情報(業務便）'!$P$2,MATCH($G102,BカートセットID入力!$F$4:$F$150,0),COLUMN()-COLUMN($T97)),IFERROR(OFFSET('セット情報（サンプル）'!$N$2,MATCH($G102,BカートセットID入力!$I$4:$I$150,0),COLUMN()-COLUMN($T97)),IFERROR(OFFSET('セット情報（イレギュラーサンプル）'!$N$2,MATCH($G102,BカートセットID入力!$L$4:$L$150,0),COLUMN()-COLUMN($T97)),""))))</f>
        <v/>
      </c>
      <c r="V102" s="53" t="str">
        <f ca="1">IFERROR(OFFSET('セット情報(宅配便）'!$P$2,MATCH($G102,BカートセットID入力!$C$4:$C$150,0),COLUMN()-COLUMN($T97)),IFERROR(OFFSET('セット情報(業務便）'!$P$2,MATCH($G102,BカートセットID入力!$F$4:$F$150,0),COLUMN()-COLUMN($T97)),IFERROR(OFFSET('セット情報（サンプル）'!$N$2,MATCH($G102,BカートセットID入力!$I$4:$I$150,0),COLUMN()-COLUMN($T97)),IFERROR(OFFSET('セット情報（イレギュラーサンプル）'!$N$2,MATCH($G102,BカートセットID入力!$L$4:$L$150,0),COLUMN()-COLUMN($T97)),""))))</f>
        <v/>
      </c>
      <c r="W102" s="53" t="str">
        <f ca="1">IFERROR(OFFSET('セット情報(宅配便）'!$P$2,MATCH($G102,BカートセットID入力!$C$4:$C$150,0),COLUMN()-COLUMN($T97)),IFERROR(OFFSET('セット情報(業務便）'!$P$2,MATCH($G102,BカートセットID入力!$F$4:$F$150,0),COLUMN()-COLUMN($T97)),IFERROR(OFFSET('セット情報（サンプル）'!$N$2,MATCH($G102,BカートセットID入力!$I$4:$I$150,0),COLUMN()-COLUMN($T97)),IFERROR(OFFSET('セット情報（イレギュラーサンプル）'!$N$2,MATCH($G102,BカートセットID入力!$L$4:$L$150,0),COLUMN()-COLUMN($T97)),""))))</f>
        <v/>
      </c>
      <c r="X102" s="53" t="str">
        <f ca="1">IFERROR(OFFSET('セット情報(宅配便）'!$P$2,MATCH($G102,BカートセットID入力!$C$4:$C$150,0),COLUMN()-COLUMN($T97)),IFERROR(OFFSET('セット情報(業務便）'!$P$2,MATCH($G102,BカートセットID入力!$F$4:$F$150,0),COLUMN()-COLUMN($T97)),IFERROR(OFFSET('セット情報（サンプル）'!$N$2,MATCH($G102,BカートセットID入力!$I$4:$I$150,0),COLUMN()-COLUMN($T97)),IFERROR(OFFSET('セット情報（イレギュラーサンプル）'!$N$2,MATCH($G102,BカートセットID入力!$L$4:$L$150,0),COLUMN()-COLUMN($T97)),""))))</f>
        <v/>
      </c>
      <c r="Y102" s="53" t="str">
        <f ca="1">IFERROR(OFFSET('セット情報(宅配便）'!$P$2,MATCH($G102,BカートセットID入力!$C$4:$C$150,0),COLUMN()-COLUMN($T97)),IFERROR(OFFSET('セット情報(業務便）'!$P$2,MATCH($G102,BカートセットID入力!$F$4:$F$150,0),COLUMN()-COLUMN($T97)),IFERROR(OFFSET('セット情報（サンプル）'!$N$2,MATCH($G102,BカートセットID入力!$I$4:$I$150,0),COLUMN()-COLUMN($T97)),IFERROR(OFFSET('セット情報（イレギュラーサンプル）'!$N$2,MATCH($G102,BカートセットID入力!$L$4:$L$150,0),COLUMN()-COLUMN($T97)),""))))</f>
        <v/>
      </c>
      <c r="Z102" s="53" t="str">
        <f ca="1">IFERROR(OFFSET('セット情報(宅配便）'!$P$2,MATCH($G102,BカートセットID入力!$C$4:$C$150,0),COLUMN()-COLUMN($T97)),IFERROR(OFFSET('セット情報(業務便）'!$P$2,MATCH($G102,BカートセットID入力!$F$4:$F$150,0),COLUMN()-COLUMN($T97)),IFERROR(OFFSET('セット情報（サンプル）'!$N$2,MATCH($G102,BカートセットID入力!$I$4:$I$150,0),COLUMN()-COLUMN($T97)),IFERROR(OFFSET('セット情報（イレギュラーサンプル）'!$N$2,MATCH($G102,BカートセットID入力!$L$4:$L$150,0),COLUMN()-COLUMN($T97)),""))))</f>
        <v/>
      </c>
      <c r="AA102" s="53" t="str">
        <f ca="1">IFERROR(OFFSET('セット情報(宅配便）'!$P$2,MATCH($G102,BカートセットID入力!$C$4:$C$150,0),COLUMN()-COLUMN($T97)),IFERROR(OFFSET('セット情報(業務便）'!$P$2,MATCH($G102,BカートセットID入力!$F$4:$F$150,0),COLUMN()-COLUMN($T97)),IFERROR(OFFSET('セット情報（サンプル）'!$N$2,MATCH($G102,BカートセットID入力!$I$4:$I$150,0),COLUMN()-COLUMN($T97)),IFERROR(OFFSET('セット情報（イレギュラーサンプル）'!$N$2,MATCH($G102,BカートセットID入力!$L$4:$L$150,0),COLUMN()-COLUMN($T97)),""))))</f>
        <v/>
      </c>
      <c r="AB102" s="53" t="str">
        <f ca="1">IFERROR(OFFSET('セット情報(宅配便）'!$P$2,MATCH($G102,BカートセットID入力!$C$4:$C$150,0),COLUMN()-COLUMN($T97)),IFERROR(OFFSET('セット情報(業務便）'!$P$2,MATCH($G102,BカートセットID入力!$F$4:$F$150,0),COLUMN()-COLUMN($T97)),IFERROR(OFFSET('セット情報（サンプル）'!$N$2,MATCH($G102,BカートセットID入力!$I$4:$I$150,0),COLUMN()-COLUMN($T97)),IFERROR(OFFSET('セット情報（イレギュラーサンプル）'!$N$2,MATCH($G102,BカートセットID入力!$L$4:$L$150,0),COLUMN()-COLUMN($T97)),""))))</f>
        <v/>
      </c>
      <c r="AC102" s="53" t="str">
        <f ca="1">IFERROR(OFFSET('セット情報(宅配便）'!$P$2,MATCH($G102,BカートセットID入力!$C$4:$C$150,0),COLUMN()-COLUMN($T97)),IFERROR(OFFSET('セット情報(業務便）'!$P$2,MATCH($G102,BカートセットID入力!$F$4:$F$150,0),COLUMN()-COLUMN($T97)),IFERROR(OFFSET('セット情報（サンプル）'!$N$2,MATCH($G102,BカートセットID入力!$I$4:$I$150,0),COLUMN()-COLUMN($T97)),IFERROR(OFFSET('セット情報（イレギュラーサンプル）'!$N$2,MATCH($G102,BカートセットID入力!$L$4:$L$150,0),COLUMN()-COLUMN($T97)),""))))</f>
        <v/>
      </c>
      <c r="AD102" s="53" t="str">
        <f ca="1">IFERROR(OFFSET('セット情報(宅配便）'!$P$2,MATCH($G102,BカートセットID入力!$C$4:$C$150,0),COLUMN()-COLUMN($T97)),IFERROR(OFFSET('セット情報(業務便）'!$P$2,MATCH($G102,BカートセットID入力!$F$4:$F$150,0),COLUMN()-COLUMN($T97)),IFERROR(OFFSET('セット情報（サンプル）'!$N$2,MATCH($G102,BカートセットID入力!$I$4:$I$150,0),COLUMN()-COLUMN($T97)),IFERROR(OFFSET('セット情報（イレギュラーサンプル）'!$N$2,MATCH($G102,BカートセットID入力!$L$4:$L$150,0),COLUMN()-COLUMN($T97)),""))))</f>
        <v/>
      </c>
      <c r="AE102" s="53" t="str">
        <f ca="1">IFERROR(OFFSET('セット情報(宅配便）'!$P$2,MATCH($G102,BカートセットID入力!$C$4:$C$150,0),COLUMN()-COLUMN($T97)),IFERROR(OFFSET('セット情報(業務便）'!$P$2,MATCH($G102,BカートセットID入力!$F$4:$F$150,0),COLUMN()-COLUMN($T97)),IFERROR(OFFSET('セット情報（サンプル）'!$N$2,MATCH($G102,BカートセットID入力!$I$4:$I$150,0),COLUMN()-COLUMN($T97)),IFERROR(OFFSET('セット情報（イレギュラーサンプル）'!$N$2,MATCH($G102,BカートセットID入力!$L$4:$L$150,0),COLUMN()-COLUMN($T97)),""))))</f>
        <v/>
      </c>
      <c r="AF102" s="53" t="str">
        <f ca="1">IFERROR(OFFSET('セット情報(宅配便）'!$P$2,MATCH($G102,BカートセットID入力!$C$4:$C$150,0),COLUMN()-COLUMN($T97)),IFERROR(OFFSET('セット情報(業務便）'!$P$2,MATCH($G102,BカートセットID入力!$F$4:$F$150,0),COLUMN()-COLUMN($T97)),IFERROR(OFFSET('セット情報（サンプル）'!$N$2,MATCH($G102,BカートセットID入力!$I$4:$I$150,0),COLUMN()-COLUMN($T97)),IFERROR(OFFSET('セット情報（イレギュラーサンプル）'!$N$2,MATCH($G102,BカートセットID入力!$L$4:$L$150,0),COLUMN()-COLUMN($T97)),""))))</f>
        <v/>
      </c>
      <c r="AG102" s="53" t="str">
        <f ca="1">IFERROR(OFFSET('セット情報(宅配便）'!$P$2,MATCH($G102,BカートセットID入力!$C$4:$C$150,0),COLUMN()-COLUMN($T97)),IFERROR(OFFSET('セット情報(業務便）'!$P$2,MATCH($G102,BカートセットID入力!$F$4:$F$150,0),COLUMN()-COLUMN($T97)),IFERROR(OFFSET('セット情報（サンプル）'!$N$2,MATCH($G102,BカートセットID入力!$I$4:$I$150,0),COLUMN()-COLUMN($T97)),IFERROR(OFFSET('セット情報（イレギュラーサンプル）'!$N$2,MATCH($G102,BカートセットID入力!$L$4:$L$150,0),COLUMN()-COLUMN($T97)),""))))</f>
        <v/>
      </c>
      <c r="AH102" s="53" t="str">
        <f ca="1">IFERROR(OFFSET('セット情報(宅配便）'!$P$2,MATCH($G102,BカートセットID入力!$C$4:$C$150,0),COLUMN()-COLUMN($T97)),IFERROR(OFFSET('セット情報(業務便）'!$P$2,MATCH($G102,BカートセットID入力!$F$4:$F$150,0),COLUMN()-COLUMN($T97)),IFERROR(OFFSET('セット情報（サンプル）'!$N$2,MATCH($G102,BカートセットID入力!$I$4:$I$150,0),COLUMN()-COLUMN($T97)),IFERROR(OFFSET('セット情報（イレギュラーサンプル）'!$N$2,MATCH($G102,BカートセットID入力!$L$4:$L$150,0),COLUMN()-COLUMN($T97)),""))))</f>
        <v/>
      </c>
      <c r="AI102" s="53" t="str">
        <f ca="1">IFERROR(OFFSET('セット情報(宅配便）'!$P$2,MATCH($G102,BカートセットID入力!$C$4:$C$150,0),COLUMN()-COLUMN($T97)),IFERROR(OFFSET('セット情報(業務便）'!$P$2,MATCH($G102,BカートセットID入力!$F$4:$F$150,0),COLUMN()-COLUMN($T97)),IFERROR(OFFSET('セット情報（サンプル）'!$N$2,MATCH($G102,BカートセットID入力!$I$4:$I$150,0),COLUMN()-COLUMN($T97)),IFERROR(OFFSET('セット情報（イレギュラーサンプル）'!$N$2,MATCH($G102,BカートセットID入力!$L$4:$L$150,0),COLUMN()-COLUMN($T97)),""))))</f>
        <v/>
      </c>
      <c r="AJ102" s="53" t="str">
        <f ca="1">IFERROR(OFFSET('セット情報(宅配便）'!$P$2,MATCH($G102,BカートセットID入力!$C$4:$C$150,0),COLUMN()-COLUMN($T97)),IFERROR(OFFSET('セット情報(業務便）'!$P$2,MATCH($G102,BカートセットID入力!$F$4:$F$150,0),COLUMN()-COLUMN($T97)),IFERROR(OFFSET('セット情報（サンプル）'!$N$2,MATCH($G102,BカートセットID入力!$I$4:$I$150,0),COLUMN()-COLUMN($T97)),IFERROR(OFFSET('セット情報（イレギュラーサンプル）'!$N$2,MATCH($G102,BカートセットID入力!$L$4:$L$150,0),COLUMN()-COLUMN($T97)),""))))</f>
        <v/>
      </c>
      <c r="AK102" s="53" t="str">
        <f ca="1">IFERROR(OFFSET('セット情報(宅配便）'!$P$2,MATCH($G102,BカートセットID入力!$C$4:$C$150,0),COLUMN()-COLUMN($T97)),IFERROR(OFFSET('セット情報(業務便）'!$P$2,MATCH($G102,BカートセットID入力!$F$4:$F$150,0),COLUMN()-COLUMN($T97)),IFERROR(OFFSET('セット情報（サンプル）'!$N$2,MATCH($G102,BカートセットID入力!$I$4:$I$150,0),COLUMN()-COLUMN($T97)),IFERROR(OFFSET('セット情報（イレギュラーサンプル）'!$N$2,MATCH($G102,BカートセットID入力!$L$4:$L$150,0),COLUMN()-COLUMN($T97)),""))))</f>
        <v/>
      </c>
      <c r="AL102" s="53" t="str">
        <f ca="1">IFERROR(OFFSET('セット情報(宅配便）'!$P$2,MATCH($G102,BカートセットID入力!$C$4:$C$150,0),COLUMN()-COLUMN($T97)),IFERROR(OFFSET('セット情報(業務便）'!$P$2,MATCH($G102,BカートセットID入力!$F$4:$F$150,0),COLUMN()-COLUMN($T97)),IFERROR(OFFSET('セット情報（サンプル）'!$N$2,MATCH($G102,BカートセットID入力!$I$4:$I$150,0),COLUMN()-COLUMN($T97)),IFERROR(OFFSET('セット情報（イレギュラーサンプル）'!$N$2,MATCH($G102,BカートセットID入力!$L$4:$L$150,0),COLUMN()-COLUMN($T97)),""))))</f>
        <v/>
      </c>
      <c r="AM102" s="53" t="str">
        <f ca="1">IFERROR(OFFSET('セット情報(宅配便）'!$P$2,MATCH($G102,BカートセットID入力!$C$4:$C$150,0),COLUMN()-COLUMN($T97)),IFERROR(OFFSET('セット情報(業務便）'!$P$2,MATCH($G102,BカートセットID入力!$F$4:$F$150,0),COLUMN()-COLUMN($T97)),IFERROR(OFFSET('セット情報（サンプル）'!$N$2,MATCH($G102,BカートセットID入力!$I$4:$I$150,0),COLUMN()-COLUMN($T97)),IFERROR(OFFSET('セット情報（イレギュラーサンプル）'!$N$2,MATCH($G102,BカートセットID入力!$L$4:$L$150,0),COLUMN()-COLUMN($T97)),""))))</f>
        <v/>
      </c>
      <c r="AN102" s="53" t="str">
        <f ca="1">IFERROR(OFFSET('セット情報(宅配便）'!$P$2,MATCH($G102,BカートセットID入力!$C$4:$C$150,0),COLUMN()-COLUMN($T97)),IFERROR(OFFSET('セット情報(業務便）'!$P$2,MATCH($G102,BカートセットID入力!$F$4:$F$150,0),COLUMN()-COLUMN($T97)),IFERROR(OFFSET('セット情報（サンプル）'!$N$2,MATCH($G102,BカートセットID入力!$I$4:$I$150,0),COLUMN()-COLUMN($T97)),IFERROR(OFFSET('セット情報（イレギュラーサンプル）'!$N$2,MATCH($G102,BカートセットID入力!$L$4:$L$150,0),COLUMN()-COLUMN($T97)),""))))</f>
        <v/>
      </c>
      <c r="AO102" s="53" t="str">
        <f ca="1">IFERROR(OFFSET('セット情報(宅配便）'!$P$2,MATCH($G102,BカートセットID入力!$C$4:$C$150,0),COLUMN()-COLUMN($T97)),IFERROR(OFFSET('セット情報(業務便）'!$P$2,MATCH($G102,BカートセットID入力!$F$4:$F$150,0),COLUMN()-COLUMN($T97)),IFERROR(OFFSET('セット情報（サンプル）'!$N$2,MATCH($G102,BカートセットID入力!$I$4:$I$150,0),COLUMN()-COLUMN($T97)),IFERROR(OFFSET('セット情報（イレギュラーサンプル）'!$N$2,MATCH($G102,BカートセットID入力!$L$4:$L$150,0),COLUMN()-COLUMN($T97)),""))))</f>
        <v/>
      </c>
      <c r="AP102" s="53" t="str">
        <f ca="1">IFERROR(OFFSET('セット情報(宅配便）'!$P$2,MATCH($G102,BカートセットID入力!$C$4:$C$150,0),COLUMN()-COLUMN($T97)),IFERROR(OFFSET('セット情報(業務便）'!$P$2,MATCH($G102,BカートセットID入力!$F$4:$F$150,0),COLUMN()-COLUMN($T97)),IFERROR(OFFSET('セット情報（サンプル）'!$N$2,MATCH($G102,BカートセットID入力!$I$4:$I$150,0),COLUMN()-COLUMN($T97)),IFERROR(OFFSET('セット情報（イレギュラーサンプル）'!$N$2,MATCH($G102,BカートセットID入力!$L$4:$L$150,0),COLUMN()-COLUMN($T97)),""))))</f>
        <v/>
      </c>
      <c r="AQ102" s="53" t="str">
        <f ca="1">IFERROR(OFFSET('セット情報(宅配便）'!$P$2,MATCH($G102,BカートセットID入力!$C$4:$C$150,0),COLUMN()-COLUMN($T97)),IFERROR(OFFSET('セット情報(業務便）'!$P$2,MATCH($G102,BカートセットID入力!$F$4:$F$150,0),COLUMN()-COLUMN($T97)),IFERROR(OFFSET('セット情報（サンプル）'!$N$2,MATCH($G102,BカートセットID入力!$I$4:$I$150,0),COLUMN()-COLUMN($T97)),IFERROR(OFFSET('セット情報（イレギュラーサンプル）'!$N$2,MATCH($G102,BカートセットID入力!$L$4:$L$150,0),COLUMN()-COLUMN($T97)),""))))</f>
        <v/>
      </c>
      <c r="AR102" s="53" t="str">
        <f ca="1">IFERROR(OFFSET('セット情報(宅配便）'!$P$2,MATCH($G102,BカートセットID入力!$C$4:$C$150,0),COLUMN()-COLUMN($T97)),IFERROR(OFFSET('セット情報(業務便）'!$P$2,MATCH($G102,BカートセットID入力!$F$4:$F$150,0),COLUMN()-COLUMN($T97)),IFERROR(OFFSET('セット情報（サンプル）'!$N$2,MATCH($G102,BカートセットID入力!$I$4:$I$150,0),COLUMN()-COLUMN($T97)),IFERROR(OFFSET('セット情報（イレギュラーサンプル）'!$N$2,MATCH($G102,BカートセットID入力!$L$4:$L$150,0),COLUMN()-COLUMN($T97)),""))))</f>
        <v/>
      </c>
      <c r="AS102" s="53" t="str">
        <f ca="1">IFERROR(OFFSET('セット情報(宅配便）'!$P$2,MATCH($G102,BカートセットID入力!$C$4:$C$150,0),COLUMN()-COLUMN($T97)),IFERROR(OFFSET('セット情報(業務便）'!$P$2,MATCH($G102,BカートセットID入力!$F$4:$F$150,0),COLUMN()-COLUMN($T97)),IFERROR(OFFSET('セット情報（サンプル）'!$N$2,MATCH($G102,BカートセットID入力!$I$4:$I$150,0),COLUMN()-COLUMN($T97)),IFERROR(OFFSET('セット情報（イレギュラーサンプル）'!$N$2,MATCH($G102,BカートセットID入力!$L$4:$L$150,0),COLUMN()-COLUMN($T97)),""))))</f>
        <v/>
      </c>
    </row>
    <row r="103" spans="1:45">
      <c r="A103" s="53" t="str">
        <f>IF(ISBLANK(現行セット情報CSV!A103),"",現行セット情報CSV!A103)</f>
        <v/>
      </c>
      <c r="B103" s="53" t="str">
        <f>IF(ISBLANK(現行セット情報CSV!B103),"",現行セット情報CSV!B103)</f>
        <v/>
      </c>
      <c r="C103" s="53" t="str">
        <f>IF(ISBLANK(現行セット情報CSV!C103),"",現行セット情報CSV!C103)</f>
        <v/>
      </c>
      <c r="D103" s="53" t="str">
        <f>IF(ISBLANK(現行セット情報CSV!D103),"",現行セット情報CSV!D103)</f>
        <v/>
      </c>
      <c r="E103" s="53" t="str">
        <f>IF(ISBLANK(現行セット情報CSV!E103),"",現行セット情報CSV!E103)</f>
        <v/>
      </c>
      <c r="F103" s="53" t="str">
        <f>IF(ISBLANK(現行セット情報CSV!F103),"",現行セット情報CSV!F103)</f>
        <v/>
      </c>
      <c r="G103" s="53" t="str">
        <f>IF(ISBLANK(現行セット情報CSV!G103),"",現行セット情報CSV!G103)</f>
        <v/>
      </c>
      <c r="H103" s="53" t="str">
        <f>IF(ISBLANK(現行セット情報CSV!H103),"",現行セット情報CSV!H103)</f>
        <v/>
      </c>
      <c r="I103" s="53" t="str">
        <f>IF(ISBLANK(現行セット情報CSV!I103),"",現行セット情報CSV!I103)</f>
        <v/>
      </c>
      <c r="J103" s="53" t="str">
        <f>IF(ISBLANK(現行セット情報CSV!J103),"",現行セット情報CSV!J103)</f>
        <v/>
      </c>
      <c r="K103" s="53" t="str">
        <f>IF(ISBLANK(現行セット情報CSV!K103),"",現行セット情報CSV!K103)</f>
        <v/>
      </c>
      <c r="L103" s="53" t="str">
        <f>IF(ISBLANK(現行セット情報CSV!L103),"",現行セット情報CSV!L103)</f>
        <v/>
      </c>
      <c r="M103" s="53" t="str">
        <f>IF(ISBLANK(現行セット情報CSV!M103),"",現行セット情報CSV!M103)</f>
        <v/>
      </c>
      <c r="N103" s="53" t="str">
        <f>IF(ISBLANK(現行セット情報CSV!N103),"",現行セット情報CSV!N103)</f>
        <v/>
      </c>
      <c r="O103" s="53" t="str">
        <f>IF(ISBLANK(現行セット情報CSV!O103),"",現行セット情報CSV!O103)</f>
        <v/>
      </c>
      <c r="P103" s="53" t="str">
        <f>IF(ISBLANK(現行セット情報CSV!P103),"",現行セット情報CSV!P103)</f>
        <v/>
      </c>
      <c r="Q103" s="53" t="str">
        <f>IF(ISBLANK(現行セット情報CSV!Q103),"",現行セット情報CSV!Q103)</f>
        <v/>
      </c>
      <c r="R103" s="53" t="str">
        <f>IF(ISBLANK(現行セット情報CSV!R103),"",現行セット情報CSV!R103)</f>
        <v/>
      </c>
      <c r="S103" s="53" t="str">
        <f>IF(ISBLANK(現行セット情報CSV!S103),"",現行セット情報CSV!S103)</f>
        <v/>
      </c>
      <c r="T103" s="53" t="str">
        <f ca="1">IFERROR(OFFSET('セット情報(宅配便）'!$P$2,MATCH($G103,BカートセットID入力!$C$4:$C$150,0),COLUMN()-COLUMN($T98)),IFERROR(OFFSET('セット情報(業務便）'!$P$2,MATCH($G103,BカートセットID入力!$F$4:$F$150,0),COLUMN()-COLUMN($T98)),IFERROR(OFFSET('セット情報（サンプル）'!$N$2,MATCH($G103,BカートセットID入力!$I$4:$I$150,0),COLUMN()-COLUMN($T98)),IFERROR(OFFSET('セット情報（イレギュラーサンプル）'!$N$2,MATCH($G103,BカートセットID入力!$L$4:$L$150,0),COLUMN()-COLUMN($T98)),""))))</f>
        <v/>
      </c>
      <c r="U103" s="53" t="str">
        <f ca="1">IFERROR(OFFSET('セット情報(宅配便）'!$P$2,MATCH($G103,BカートセットID入力!$C$4:$C$150,0),COLUMN()-COLUMN($T98)),IFERROR(OFFSET('セット情報(業務便）'!$P$2,MATCH($G103,BカートセットID入力!$F$4:$F$150,0),COLUMN()-COLUMN($T98)),IFERROR(OFFSET('セット情報（サンプル）'!$N$2,MATCH($G103,BカートセットID入力!$I$4:$I$150,0),COLUMN()-COLUMN($T98)),IFERROR(OFFSET('セット情報（イレギュラーサンプル）'!$N$2,MATCH($G103,BカートセットID入力!$L$4:$L$150,0),COLUMN()-COLUMN($T98)),""))))</f>
        <v/>
      </c>
      <c r="V103" s="53" t="str">
        <f ca="1">IFERROR(OFFSET('セット情報(宅配便）'!$P$2,MATCH($G103,BカートセットID入力!$C$4:$C$150,0),COLUMN()-COLUMN($T98)),IFERROR(OFFSET('セット情報(業務便）'!$P$2,MATCH($G103,BカートセットID入力!$F$4:$F$150,0),COLUMN()-COLUMN($T98)),IFERROR(OFFSET('セット情報（サンプル）'!$N$2,MATCH($G103,BカートセットID入力!$I$4:$I$150,0),COLUMN()-COLUMN($T98)),IFERROR(OFFSET('セット情報（イレギュラーサンプル）'!$N$2,MATCH($G103,BカートセットID入力!$L$4:$L$150,0),COLUMN()-COLUMN($T98)),""))))</f>
        <v/>
      </c>
      <c r="W103" s="53" t="str">
        <f ca="1">IFERROR(OFFSET('セット情報(宅配便）'!$P$2,MATCH($G103,BカートセットID入力!$C$4:$C$150,0),COLUMN()-COLUMN($T98)),IFERROR(OFFSET('セット情報(業務便）'!$P$2,MATCH($G103,BカートセットID入力!$F$4:$F$150,0),COLUMN()-COLUMN($T98)),IFERROR(OFFSET('セット情報（サンプル）'!$N$2,MATCH($G103,BカートセットID入力!$I$4:$I$150,0),COLUMN()-COLUMN($T98)),IFERROR(OFFSET('セット情報（イレギュラーサンプル）'!$N$2,MATCH($G103,BカートセットID入力!$L$4:$L$150,0),COLUMN()-COLUMN($T98)),""))))</f>
        <v/>
      </c>
      <c r="X103" s="53" t="str">
        <f ca="1">IFERROR(OFFSET('セット情報(宅配便）'!$P$2,MATCH($G103,BカートセットID入力!$C$4:$C$150,0),COLUMN()-COLUMN($T98)),IFERROR(OFFSET('セット情報(業務便）'!$P$2,MATCH($G103,BカートセットID入力!$F$4:$F$150,0),COLUMN()-COLUMN($T98)),IFERROR(OFFSET('セット情報（サンプル）'!$N$2,MATCH($G103,BカートセットID入力!$I$4:$I$150,0),COLUMN()-COLUMN($T98)),IFERROR(OFFSET('セット情報（イレギュラーサンプル）'!$N$2,MATCH($G103,BカートセットID入力!$L$4:$L$150,0),COLUMN()-COLUMN($T98)),""))))</f>
        <v/>
      </c>
      <c r="Y103" s="53" t="str">
        <f ca="1">IFERROR(OFFSET('セット情報(宅配便）'!$P$2,MATCH($G103,BカートセットID入力!$C$4:$C$150,0),COLUMN()-COLUMN($T98)),IFERROR(OFFSET('セット情報(業務便）'!$P$2,MATCH($G103,BカートセットID入力!$F$4:$F$150,0),COLUMN()-COLUMN($T98)),IFERROR(OFFSET('セット情報（サンプル）'!$N$2,MATCH($G103,BカートセットID入力!$I$4:$I$150,0),COLUMN()-COLUMN($T98)),IFERROR(OFFSET('セット情報（イレギュラーサンプル）'!$N$2,MATCH($G103,BカートセットID入力!$L$4:$L$150,0),COLUMN()-COLUMN($T98)),""))))</f>
        <v/>
      </c>
      <c r="Z103" s="53" t="str">
        <f ca="1">IFERROR(OFFSET('セット情報(宅配便）'!$P$2,MATCH($G103,BカートセットID入力!$C$4:$C$150,0),COLUMN()-COLUMN($T98)),IFERROR(OFFSET('セット情報(業務便）'!$P$2,MATCH($G103,BカートセットID入力!$F$4:$F$150,0),COLUMN()-COLUMN($T98)),IFERROR(OFFSET('セット情報（サンプル）'!$N$2,MATCH($G103,BカートセットID入力!$I$4:$I$150,0),COLUMN()-COLUMN($T98)),IFERROR(OFFSET('セット情報（イレギュラーサンプル）'!$N$2,MATCH($G103,BカートセットID入力!$L$4:$L$150,0),COLUMN()-COLUMN($T98)),""))))</f>
        <v/>
      </c>
      <c r="AA103" s="53" t="str">
        <f ca="1">IFERROR(OFFSET('セット情報(宅配便）'!$P$2,MATCH($G103,BカートセットID入力!$C$4:$C$150,0),COLUMN()-COLUMN($T98)),IFERROR(OFFSET('セット情報(業務便）'!$P$2,MATCH($G103,BカートセットID入力!$F$4:$F$150,0),COLUMN()-COLUMN($T98)),IFERROR(OFFSET('セット情報（サンプル）'!$N$2,MATCH($G103,BカートセットID入力!$I$4:$I$150,0),COLUMN()-COLUMN($T98)),IFERROR(OFFSET('セット情報（イレギュラーサンプル）'!$N$2,MATCH($G103,BカートセットID入力!$L$4:$L$150,0),COLUMN()-COLUMN($T98)),""))))</f>
        <v/>
      </c>
      <c r="AB103" s="53" t="str">
        <f ca="1">IFERROR(OFFSET('セット情報(宅配便）'!$P$2,MATCH($G103,BカートセットID入力!$C$4:$C$150,0),COLUMN()-COLUMN($T98)),IFERROR(OFFSET('セット情報(業務便）'!$P$2,MATCH($G103,BカートセットID入力!$F$4:$F$150,0),COLUMN()-COLUMN($T98)),IFERROR(OFFSET('セット情報（サンプル）'!$N$2,MATCH($G103,BカートセットID入力!$I$4:$I$150,0),COLUMN()-COLUMN($T98)),IFERROR(OFFSET('セット情報（イレギュラーサンプル）'!$N$2,MATCH($G103,BカートセットID入力!$L$4:$L$150,0),COLUMN()-COLUMN($T98)),""))))</f>
        <v/>
      </c>
      <c r="AC103" s="53" t="str">
        <f ca="1">IFERROR(OFFSET('セット情報(宅配便）'!$P$2,MATCH($G103,BカートセットID入力!$C$4:$C$150,0),COLUMN()-COLUMN($T98)),IFERROR(OFFSET('セット情報(業務便）'!$P$2,MATCH($G103,BカートセットID入力!$F$4:$F$150,0),COLUMN()-COLUMN($T98)),IFERROR(OFFSET('セット情報（サンプル）'!$N$2,MATCH($G103,BカートセットID入力!$I$4:$I$150,0),COLUMN()-COLUMN($T98)),IFERROR(OFFSET('セット情報（イレギュラーサンプル）'!$N$2,MATCH($G103,BカートセットID入力!$L$4:$L$150,0),COLUMN()-COLUMN($T98)),""))))</f>
        <v/>
      </c>
      <c r="AD103" s="53" t="str">
        <f ca="1">IFERROR(OFFSET('セット情報(宅配便）'!$P$2,MATCH($G103,BカートセットID入力!$C$4:$C$150,0),COLUMN()-COLUMN($T98)),IFERROR(OFFSET('セット情報(業務便）'!$P$2,MATCH($G103,BカートセットID入力!$F$4:$F$150,0),COLUMN()-COLUMN($T98)),IFERROR(OFFSET('セット情報（サンプル）'!$N$2,MATCH($G103,BカートセットID入力!$I$4:$I$150,0),COLUMN()-COLUMN($T98)),IFERROR(OFFSET('セット情報（イレギュラーサンプル）'!$N$2,MATCH($G103,BカートセットID入力!$L$4:$L$150,0),COLUMN()-COLUMN($T98)),""))))</f>
        <v/>
      </c>
      <c r="AE103" s="53" t="str">
        <f ca="1">IFERROR(OFFSET('セット情報(宅配便）'!$P$2,MATCH($G103,BカートセットID入力!$C$4:$C$150,0),COLUMN()-COLUMN($T98)),IFERROR(OFFSET('セット情報(業務便）'!$P$2,MATCH($G103,BカートセットID入力!$F$4:$F$150,0),COLUMN()-COLUMN($T98)),IFERROR(OFFSET('セット情報（サンプル）'!$N$2,MATCH($G103,BカートセットID入力!$I$4:$I$150,0),COLUMN()-COLUMN($T98)),IFERROR(OFFSET('セット情報（イレギュラーサンプル）'!$N$2,MATCH($G103,BカートセットID入力!$L$4:$L$150,0),COLUMN()-COLUMN($T98)),""))))</f>
        <v/>
      </c>
      <c r="AF103" s="53" t="str">
        <f ca="1">IFERROR(OFFSET('セット情報(宅配便）'!$P$2,MATCH($G103,BカートセットID入力!$C$4:$C$150,0),COLUMN()-COLUMN($T98)),IFERROR(OFFSET('セット情報(業務便）'!$P$2,MATCH($G103,BカートセットID入力!$F$4:$F$150,0),COLUMN()-COLUMN($T98)),IFERROR(OFFSET('セット情報（サンプル）'!$N$2,MATCH($G103,BカートセットID入力!$I$4:$I$150,0),COLUMN()-COLUMN($T98)),IFERROR(OFFSET('セット情報（イレギュラーサンプル）'!$N$2,MATCH($G103,BカートセットID入力!$L$4:$L$150,0),COLUMN()-COLUMN($T98)),""))))</f>
        <v/>
      </c>
      <c r="AG103" s="53" t="str">
        <f ca="1">IFERROR(OFFSET('セット情報(宅配便）'!$P$2,MATCH($G103,BカートセットID入力!$C$4:$C$150,0),COLUMN()-COLUMN($T98)),IFERROR(OFFSET('セット情報(業務便）'!$P$2,MATCH($G103,BカートセットID入力!$F$4:$F$150,0),COLUMN()-COLUMN($T98)),IFERROR(OFFSET('セット情報（サンプル）'!$N$2,MATCH($G103,BカートセットID入力!$I$4:$I$150,0),COLUMN()-COLUMN($T98)),IFERROR(OFFSET('セット情報（イレギュラーサンプル）'!$N$2,MATCH($G103,BカートセットID入力!$L$4:$L$150,0),COLUMN()-COLUMN($T98)),""))))</f>
        <v/>
      </c>
      <c r="AH103" s="53" t="str">
        <f ca="1">IFERROR(OFFSET('セット情報(宅配便）'!$P$2,MATCH($G103,BカートセットID入力!$C$4:$C$150,0),COLUMN()-COLUMN($T98)),IFERROR(OFFSET('セット情報(業務便）'!$P$2,MATCH($G103,BカートセットID入力!$F$4:$F$150,0),COLUMN()-COLUMN($T98)),IFERROR(OFFSET('セット情報（サンプル）'!$N$2,MATCH($G103,BカートセットID入力!$I$4:$I$150,0),COLUMN()-COLUMN($T98)),IFERROR(OFFSET('セット情報（イレギュラーサンプル）'!$N$2,MATCH($G103,BカートセットID入力!$L$4:$L$150,0),COLUMN()-COLUMN($T98)),""))))</f>
        <v/>
      </c>
      <c r="AI103" s="53" t="str">
        <f ca="1">IFERROR(OFFSET('セット情報(宅配便）'!$P$2,MATCH($G103,BカートセットID入力!$C$4:$C$150,0),COLUMN()-COLUMN($T98)),IFERROR(OFFSET('セット情報(業務便）'!$P$2,MATCH($G103,BカートセットID入力!$F$4:$F$150,0),COLUMN()-COLUMN($T98)),IFERROR(OFFSET('セット情報（サンプル）'!$N$2,MATCH($G103,BカートセットID入力!$I$4:$I$150,0),COLUMN()-COLUMN($T98)),IFERROR(OFFSET('セット情報（イレギュラーサンプル）'!$N$2,MATCH($G103,BカートセットID入力!$L$4:$L$150,0),COLUMN()-COLUMN($T98)),""))))</f>
        <v/>
      </c>
      <c r="AJ103" s="53" t="str">
        <f ca="1">IFERROR(OFFSET('セット情報(宅配便）'!$P$2,MATCH($G103,BカートセットID入力!$C$4:$C$150,0),COLUMN()-COLUMN($T98)),IFERROR(OFFSET('セット情報(業務便）'!$P$2,MATCH($G103,BカートセットID入力!$F$4:$F$150,0),COLUMN()-COLUMN($T98)),IFERROR(OFFSET('セット情報（サンプル）'!$N$2,MATCH($G103,BカートセットID入力!$I$4:$I$150,0),COLUMN()-COLUMN($T98)),IFERROR(OFFSET('セット情報（イレギュラーサンプル）'!$N$2,MATCH($G103,BカートセットID入力!$L$4:$L$150,0),COLUMN()-COLUMN($T98)),""))))</f>
        <v/>
      </c>
      <c r="AK103" s="53" t="str">
        <f ca="1">IFERROR(OFFSET('セット情報(宅配便）'!$P$2,MATCH($G103,BカートセットID入力!$C$4:$C$150,0),COLUMN()-COLUMN($T98)),IFERROR(OFFSET('セット情報(業務便）'!$P$2,MATCH($G103,BカートセットID入力!$F$4:$F$150,0),COLUMN()-COLUMN($T98)),IFERROR(OFFSET('セット情報（サンプル）'!$N$2,MATCH($G103,BカートセットID入力!$I$4:$I$150,0),COLUMN()-COLUMN($T98)),IFERROR(OFFSET('セット情報（イレギュラーサンプル）'!$N$2,MATCH($G103,BカートセットID入力!$L$4:$L$150,0),COLUMN()-COLUMN($T98)),""))))</f>
        <v/>
      </c>
      <c r="AL103" s="53" t="str">
        <f ca="1">IFERROR(OFFSET('セット情報(宅配便）'!$P$2,MATCH($G103,BカートセットID入力!$C$4:$C$150,0),COLUMN()-COLUMN($T98)),IFERROR(OFFSET('セット情報(業務便）'!$P$2,MATCH($G103,BカートセットID入力!$F$4:$F$150,0),COLUMN()-COLUMN($T98)),IFERROR(OFFSET('セット情報（サンプル）'!$N$2,MATCH($G103,BカートセットID入力!$I$4:$I$150,0),COLUMN()-COLUMN($T98)),IFERROR(OFFSET('セット情報（イレギュラーサンプル）'!$N$2,MATCH($G103,BカートセットID入力!$L$4:$L$150,0),COLUMN()-COLUMN($T98)),""))))</f>
        <v/>
      </c>
      <c r="AM103" s="53" t="str">
        <f ca="1">IFERROR(OFFSET('セット情報(宅配便）'!$P$2,MATCH($G103,BカートセットID入力!$C$4:$C$150,0),COLUMN()-COLUMN($T98)),IFERROR(OFFSET('セット情報(業務便）'!$P$2,MATCH($G103,BカートセットID入力!$F$4:$F$150,0),COLUMN()-COLUMN($T98)),IFERROR(OFFSET('セット情報（サンプル）'!$N$2,MATCH($G103,BカートセットID入力!$I$4:$I$150,0),COLUMN()-COLUMN($T98)),IFERROR(OFFSET('セット情報（イレギュラーサンプル）'!$N$2,MATCH($G103,BカートセットID入力!$L$4:$L$150,0),COLUMN()-COLUMN($T98)),""))))</f>
        <v/>
      </c>
      <c r="AN103" s="53" t="str">
        <f ca="1">IFERROR(OFFSET('セット情報(宅配便）'!$P$2,MATCH($G103,BカートセットID入力!$C$4:$C$150,0),COLUMN()-COLUMN($T98)),IFERROR(OFFSET('セット情報(業務便）'!$P$2,MATCH($G103,BカートセットID入力!$F$4:$F$150,0),COLUMN()-COLUMN($T98)),IFERROR(OFFSET('セット情報（サンプル）'!$N$2,MATCH($G103,BカートセットID入力!$I$4:$I$150,0),COLUMN()-COLUMN($T98)),IFERROR(OFFSET('セット情報（イレギュラーサンプル）'!$N$2,MATCH($G103,BカートセットID入力!$L$4:$L$150,0),COLUMN()-COLUMN($T98)),""))))</f>
        <v/>
      </c>
      <c r="AO103" s="53" t="str">
        <f ca="1">IFERROR(OFFSET('セット情報(宅配便）'!$P$2,MATCH($G103,BカートセットID入力!$C$4:$C$150,0),COLUMN()-COLUMN($T98)),IFERROR(OFFSET('セット情報(業務便）'!$P$2,MATCH($G103,BカートセットID入力!$F$4:$F$150,0),COLUMN()-COLUMN($T98)),IFERROR(OFFSET('セット情報（サンプル）'!$N$2,MATCH($G103,BカートセットID入力!$I$4:$I$150,0),COLUMN()-COLUMN($T98)),IFERROR(OFFSET('セット情報（イレギュラーサンプル）'!$N$2,MATCH($G103,BカートセットID入力!$L$4:$L$150,0),COLUMN()-COLUMN($T98)),""))))</f>
        <v/>
      </c>
      <c r="AP103" s="53" t="str">
        <f ca="1">IFERROR(OFFSET('セット情報(宅配便）'!$P$2,MATCH($G103,BカートセットID入力!$C$4:$C$150,0),COLUMN()-COLUMN($T98)),IFERROR(OFFSET('セット情報(業務便）'!$P$2,MATCH($G103,BカートセットID入力!$F$4:$F$150,0),COLUMN()-COLUMN($T98)),IFERROR(OFFSET('セット情報（サンプル）'!$N$2,MATCH($G103,BカートセットID入力!$I$4:$I$150,0),COLUMN()-COLUMN($T98)),IFERROR(OFFSET('セット情報（イレギュラーサンプル）'!$N$2,MATCH($G103,BカートセットID入力!$L$4:$L$150,0),COLUMN()-COLUMN($T98)),""))))</f>
        <v/>
      </c>
      <c r="AQ103" s="53" t="str">
        <f ca="1">IFERROR(OFFSET('セット情報(宅配便）'!$P$2,MATCH($G103,BカートセットID入力!$C$4:$C$150,0),COLUMN()-COLUMN($T98)),IFERROR(OFFSET('セット情報(業務便）'!$P$2,MATCH($G103,BカートセットID入力!$F$4:$F$150,0),COLUMN()-COLUMN($T98)),IFERROR(OFFSET('セット情報（サンプル）'!$N$2,MATCH($G103,BカートセットID入力!$I$4:$I$150,0),COLUMN()-COLUMN($T98)),IFERROR(OFFSET('セット情報（イレギュラーサンプル）'!$N$2,MATCH($G103,BカートセットID入力!$L$4:$L$150,0),COLUMN()-COLUMN($T98)),""))))</f>
        <v/>
      </c>
      <c r="AR103" s="53" t="str">
        <f ca="1">IFERROR(OFFSET('セット情報(宅配便）'!$P$2,MATCH($G103,BカートセットID入力!$C$4:$C$150,0),COLUMN()-COLUMN($T98)),IFERROR(OFFSET('セット情報(業務便）'!$P$2,MATCH($G103,BカートセットID入力!$F$4:$F$150,0),COLUMN()-COLUMN($T98)),IFERROR(OFFSET('セット情報（サンプル）'!$N$2,MATCH($G103,BカートセットID入力!$I$4:$I$150,0),COLUMN()-COLUMN($T98)),IFERROR(OFFSET('セット情報（イレギュラーサンプル）'!$N$2,MATCH($G103,BカートセットID入力!$L$4:$L$150,0),COLUMN()-COLUMN($T98)),""))))</f>
        <v/>
      </c>
      <c r="AS103" s="53" t="str">
        <f ca="1">IFERROR(OFFSET('セット情報(宅配便）'!$P$2,MATCH($G103,BカートセットID入力!$C$4:$C$150,0),COLUMN()-COLUMN($T98)),IFERROR(OFFSET('セット情報(業務便）'!$P$2,MATCH($G103,BカートセットID入力!$F$4:$F$150,0),COLUMN()-COLUMN($T98)),IFERROR(OFFSET('セット情報（サンプル）'!$N$2,MATCH($G103,BカートセットID入力!$I$4:$I$150,0),COLUMN()-COLUMN($T98)),IFERROR(OFFSET('セット情報（イレギュラーサンプル）'!$N$2,MATCH($G103,BカートセットID入力!$L$4:$L$150,0),COLUMN()-COLUMN($T98)),""))))</f>
        <v/>
      </c>
    </row>
    <row r="104" spans="1:45">
      <c r="A104" s="53" t="str">
        <f>IF(ISBLANK(現行セット情報CSV!A104),"",現行セット情報CSV!A104)</f>
        <v/>
      </c>
      <c r="B104" s="53" t="str">
        <f>IF(ISBLANK(現行セット情報CSV!B104),"",現行セット情報CSV!B104)</f>
        <v/>
      </c>
      <c r="C104" s="53" t="str">
        <f>IF(ISBLANK(現行セット情報CSV!C104),"",現行セット情報CSV!C104)</f>
        <v/>
      </c>
      <c r="D104" s="53" t="str">
        <f>IF(ISBLANK(現行セット情報CSV!D104),"",現行セット情報CSV!D104)</f>
        <v/>
      </c>
      <c r="E104" s="53" t="str">
        <f>IF(ISBLANK(現行セット情報CSV!E104),"",現行セット情報CSV!E104)</f>
        <v/>
      </c>
      <c r="F104" s="53" t="str">
        <f>IF(ISBLANK(現行セット情報CSV!F104),"",現行セット情報CSV!F104)</f>
        <v/>
      </c>
      <c r="G104" s="53" t="str">
        <f>IF(ISBLANK(現行セット情報CSV!G104),"",現行セット情報CSV!G104)</f>
        <v/>
      </c>
      <c r="H104" s="53" t="str">
        <f>IF(ISBLANK(現行セット情報CSV!H104),"",現行セット情報CSV!H104)</f>
        <v/>
      </c>
      <c r="I104" s="53" t="str">
        <f>IF(ISBLANK(現行セット情報CSV!I104),"",現行セット情報CSV!I104)</f>
        <v/>
      </c>
      <c r="J104" s="53" t="str">
        <f>IF(ISBLANK(現行セット情報CSV!J104),"",現行セット情報CSV!J104)</f>
        <v/>
      </c>
      <c r="K104" s="53" t="str">
        <f>IF(ISBLANK(現行セット情報CSV!K104),"",現行セット情報CSV!K104)</f>
        <v/>
      </c>
      <c r="L104" s="53" t="str">
        <f>IF(ISBLANK(現行セット情報CSV!L104),"",現行セット情報CSV!L104)</f>
        <v/>
      </c>
      <c r="M104" s="53" t="str">
        <f>IF(ISBLANK(現行セット情報CSV!M104),"",現行セット情報CSV!M104)</f>
        <v/>
      </c>
      <c r="N104" s="53" t="str">
        <f>IF(ISBLANK(現行セット情報CSV!N104),"",現行セット情報CSV!N104)</f>
        <v/>
      </c>
      <c r="O104" s="53" t="str">
        <f>IF(ISBLANK(現行セット情報CSV!O104),"",現行セット情報CSV!O104)</f>
        <v/>
      </c>
      <c r="P104" s="53" t="str">
        <f>IF(ISBLANK(現行セット情報CSV!P104),"",現行セット情報CSV!P104)</f>
        <v/>
      </c>
      <c r="Q104" s="53" t="str">
        <f>IF(ISBLANK(現行セット情報CSV!Q104),"",現行セット情報CSV!Q104)</f>
        <v/>
      </c>
      <c r="R104" s="53" t="str">
        <f>IF(ISBLANK(現行セット情報CSV!R104),"",現行セット情報CSV!R104)</f>
        <v/>
      </c>
      <c r="S104" s="53" t="str">
        <f>IF(ISBLANK(現行セット情報CSV!S104),"",現行セット情報CSV!S104)</f>
        <v/>
      </c>
      <c r="T104" s="53" t="str">
        <f ca="1">IFERROR(OFFSET('セット情報(宅配便）'!$P$2,MATCH($G104,BカートセットID入力!$C$4:$C$150,0),COLUMN()-COLUMN($T99)),IFERROR(OFFSET('セット情報(業務便）'!$P$2,MATCH($G104,BカートセットID入力!$F$4:$F$150,0),COLUMN()-COLUMN($T99)),IFERROR(OFFSET('セット情報（サンプル）'!$N$2,MATCH($G104,BカートセットID入力!$I$4:$I$150,0),COLUMN()-COLUMN($T99)),IFERROR(OFFSET('セット情報（イレギュラーサンプル）'!$N$2,MATCH($G104,BカートセットID入力!$L$4:$L$150,0),COLUMN()-COLUMN($T99)),""))))</f>
        <v/>
      </c>
      <c r="U104" s="53" t="str">
        <f ca="1">IFERROR(OFFSET('セット情報(宅配便）'!$P$2,MATCH($G104,BカートセットID入力!$C$4:$C$150,0),COLUMN()-COLUMN($T99)),IFERROR(OFFSET('セット情報(業務便）'!$P$2,MATCH($G104,BカートセットID入力!$F$4:$F$150,0),COLUMN()-COLUMN($T99)),IFERROR(OFFSET('セット情報（サンプル）'!$N$2,MATCH($G104,BカートセットID入力!$I$4:$I$150,0),COLUMN()-COLUMN($T99)),IFERROR(OFFSET('セット情報（イレギュラーサンプル）'!$N$2,MATCH($G104,BカートセットID入力!$L$4:$L$150,0),COLUMN()-COLUMN($T99)),""))))</f>
        <v/>
      </c>
      <c r="V104" s="53" t="str">
        <f ca="1">IFERROR(OFFSET('セット情報(宅配便）'!$P$2,MATCH($G104,BカートセットID入力!$C$4:$C$150,0),COLUMN()-COLUMN($T99)),IFERROR(OFFSET('セット情報(業務便）'!$P$2,MATCH($G104,BカートセットID入力!$F$4:$F$150,0),COLUMN()-COLUMN($T99)),IFERROR(OFFSET('セット情報（サンプル）'!$N$2,MATCH($G104,BカートセットID入力!$I$4:$I$150,0),COLUMN()-COLUMN($T99)),IFERROR(OFFSET('セット情報（イレギュラーサンプル）'!$N$2,MATCH($G104,BカートセットID入力!$L$4:$L$150,0),COLUMN()-COLUMN($T99)),""))))</f>
        <v/>
      </c>
      <c r="W104" s="53" t="str">
        <f ca="1">IFERROR(OFFSET('セット情報(宅配便）'!$P$2,MATCH($G104,BカートセットID入力!$C$4:$C$150,0),COLUMN()-COLUMN($T99)),IFERROR(OFFSET('セット情報(業務便）'!$P$2,MATCH($G104,BカートセットID入力!$F$4:$F$150,0),COLUMN()-COLUMN($T99)),IFERROR(OFFSET('セット情報（サンプル）'!$N$2,MATCH($G104,BカートセットID入力!$I$4:$I$150,0),COLUMN()-COLUMN($T99)),IFERROR(OFFSET('セット情報（イレギュラーサンプル）'!$N$2,MATCH($G104,BカートセットID入力!$L$4:$L$150,0),COLUMN()-COLUMN($T99)),""))))</f>
        <v/>
      </c>
      <c r="X104" s="53" t="str">
        <f ca="1">IFERROR(OFFSET('セット情報(宅配便）'!$P$2,MATCH($G104,BカートセットID入力!$C$4:$C$150,0),COLUMN()-COLUMN($T99)),IFERROR(OFFSET('セット情報(業務便）'!$P$2,MATCH($G104,BカートセットID入力!$F$4:$F$150,0),COLUMN()-COLUMN($T99)),IFERROR(OFFSET('セット情報（サンプル）'!$N$2,MATCH($G104,BカートセットID入力!$I$4:$I$150,0),COLUMN()-COLUMN($T99)),IFERROR(OFFSET('セット情報（イレギュラーサンプル）'!$N$2,MATCH($G104,BカートセットID入力!$L$4:$L$150,0),COLUMN()-COLUMN($T99)),""))))</f>
        <v/>
      </c>
      <c r="Y104" s="53" t="str">
        <f ca="1">IFERROR(OFFSET('セット情報(宅配便）'!$P$2,MATCH($G104,BカートセットID入力!$C$4:$C$150,0),COLUMN()-COLUMN($T99)),IFERROR(OFFSET('セット情報(業務便）'!$P$2,MATCH($G104,BカートセットID入力!$F$4:$F$150,0),COLUMN()-COLUMN($T99)),IFERROR(OFFSET('セット情報（サンプル）'!$N$2,MATCH($G104,BカートセットID入力!$I$4:$I$150,0),COLUMN()-COLUMN($T99)),IFERROR(OFFSET('セット情報（イレギュラーサンプル）'!$N$2,MATCH($G104,BカートセットID入力!$L$4:$L$150,0),COLUMN()-COLUMN($T99)),""))))</f>
        <v/>
      </c>
      <c r="Z104" s="53" t="str">
        <f ca="1">IFERROR(OFFSET('セット情報(宅配便）'!$P$2,MATCH($G104,BカートセットID入力!$C$4:$C$150,0),COLUMN()-COLUMN($T99)),IFERROR(OFFSET('セット情報(業務便）'!$P$2,MATCH($G104,BカートセットID入力!$F$4:$F$150,0),COLUMN()-COLUMN($T99)),IFERROR(OFFSET('セット情報（サンプル）'!$N$2,MATCH($G104,BカートセットID入力!$I$4:$I$150,0),COLUMN()-COLUMN($T99)),IFERROR(OFFSET('セット情報（イレギュラーサンプル）'!$N$2,MATCH($G104,BカートセットID入力!$L$4:$L$150,0),COLUMN()-COLUMN($T99)),""))))</f>
        <v/>
      </c>
      <c r="AA104" s="53" t="str">
        <f ca="1">IFERROR(OFFSET('セット情報(宅配便）'!$P$2,MATCH($G104,BカートセットID入力!$C$4:$C$150,0),COLUMN()-COLUMN($T99)),IFERROR(OFFSET('セット情報(業務便）'!$P$2,MATCH($G104,BカートセットID入力!$F$4:$F$150,0),COLUMN()-COLUMN($T99)),IFERROR(OFFSET('セット情報（サンプル）'!$N$2,MATCH($G104,BカートセットID入力!$I$4:$I$150,0),COLUMN()-COLUMN($T99)),IFERROR(OFFSET('セット情報（イレギュラーサンプル）'!$N$2,MATCH($G104,BカートセットID入力!$L$4:$L$150,0),COLUMN()-COLUMN($T99)),""))))</f>
        <v/>
      </c>
      <c r="AB104" s="53" t="str">
        <f ca="1">IFERROR(OFFSET('セット情報(宅配便）'!$P$2,MATCH($G104,BカートセットID入力!$C$4:$C$150,0),COLUMN()-COLUMN($T99)),IFERROR(OFFSET('セット情報(業務便）'!$P$2,MATCH($G104,BカートセットID入力!$F$4:$F$150,0),COLUMN()-COLUMN($T99)),IFERROR(OFFSET('セット情報（サンプル）'!$N$2,MATCH($G104,BカートセットID入力!$I$4:$I$150,0),COLUMN()-COLUMN($T99)),IFERROR(OFFSET('セット情報（イレギュラーサンプル）'!$N$2,MATCH($G104,BカートセットID入力!$L$4:$L$150,0),COLUMN()-COLUMN($T99)),""))))</f>
        <v/>
      </c>
      <c r="AC104" s="53" t="str">
        <f ca="1">IFERROR(OFFSET('セット情報(宅配便）'!$P$2,MATCH($G104,BカートセットID入力!$C$4:$C$150,0),COLUMN()-COLUMN($T99)),IFERROR(OFFSET('セット情報(業務便）'!$P$2,MATCH($G104,BカートセットID入力!$F$4:$F$150,0),COLUMN()-COLUMN($T99)),IFERROR(OFFSET('セット情報（サンプル）'!$N$2,MATCH($G104,BカートセットID入力!$I$4:$I$150,0),COLUMN()-COLUMN($T99)),IFERROR(OFFSET('セット情報（イレギュラーサンプル）'!$N$2,MATCH($G104,BカートセットID入力!$L$4:$L$150,0),COLUMN()-COLUMN($T99)),""))))</f>
        <v/>
      </c>
      <c r="AD104" s="53" t="str">
        <f ca="1">IFERROR(OFFSET('セット情報(宅配便）'!$P$2,MATCH($G104,BカートセットID入力!$C$4:$C$150,0),COLUMN()-COLUMN($T99)),IFERROR(OFFSET('セット情報(業務便）'!$P$2,MATCH($G104,BカートセットID入力!$F$4:$F$150,0),COLUMN()-COLUMN($T99)),IFERROR(OFFSET('セット情報（サンプル）'!$N$2,MATCH($G104,BカートセットID入力!$I$4:$I$150,0),COLUMN()-COLUMN($T99)),IFERROR(OFFSET('セット情報（イレギュラーサンプル）'!$N$2,MATCH($G104,BカートセットID入力!$L$4:$L$150,0),COLUMN()-COLUMN($T99)),""))))</f>
        <v/>
      </c>
      <c r="AE104" s="53" t="str">
        <f ca="1">IFERROR(OFFSET('セット情報(宅配便）'!$P$2,MATCH($G104,BカートセットID入力!$C$4:$C$150,0),COLUMN()-COLUMN($T99)),IFERROR(OFFSET('セット情報(業務便）'!$P$2,MATCH($G104,BカートセットID入力!$F$4:$F$150,0),COLUMN()-COLUMN($T99)),IFERROR(OFFSET('セット情報（サンプル）'!$N$2,MATCH($G104,BカートセットID入力!$I$4:$I$150,0),COLUMN()-COLUMN($T99)),IFERROR(OFFSET('セット情報（イレギュラーサンプル）'!$N$2,MATCH($G104,BカートセットID入力!$L$4:$L$150,0),COLUMN()-COLUMN($T99)),""))))</f>
        <v/>
      </c>
      <c r="AF104" s="53" t="str">
        <f ca="1">IFERROR(OFFSET('セット情報(宅配便）'!$P$2,MATCH($G104,BカートセットID入力!$C$4:$C$150,0),COLUMN()-COLUMN($T99)),IFERROR(OFFSET('セット情報(業務便）'!$P$2,MATCH($G104,BカートセットID入力!$F$4:$F$150,0),COLUMN()-COLUMN($T99)),IFERROR(OFFSET('セット情報（サンプル）'!$N$2,MATCH($G104,BカートセットID入力!$I$4:$I$150,0),COLUMN()-COLUMN($T99)),IFERROR(OFFSET('セット情報（イレギュラーサンプル）'!$N$2,MATCH($G104,BカートセットID入力!$L$4:$L$150,0),COLUMN()-COLUMN($T99)),""))))</f>
        <v/>
      </c>
      <c r="AG104" s="53" t="str">
        <f ca="1">IFERROR(OFFSET('セット情報(宅配便）'!$P$2,MATCH($G104,BカートセットID入力!$C$4:$C$150,0),COLUMN()-COLUMN($T99)),IFERROR(OFFSET('セット情報(業務便）'!$P$2,MATCH($G104,BカートセットID入力!$F$4:$F$150,0),COLUMN()-COLUMN($T99)),IFERROR(OFFSET('セット情報（サンプル）'!$N$2,MATCH($G104,BカートセットID入力!$I$4:$I$150,0),COLUMN()-COLUMN($T99)),IFERROR(OFFSET('セット情報（イレギュラーサンプル）'!$N$2,MATCH($G104,BカートセットID入力!$L$4:$L$150,0),COLUMN()-COLUMN($T99)),""))))</f>
        <v/>
      </c>
      <c r="AH104" s="53" t="str">
        <f ca="1">IFERROR(OFFSET('セット情報(宅配便）'!$P$2,MATCH($G104,BカートセットID入力!$C$4:$C$150,0),COLUMN()-COLUMN($T99)),IFERROR(OFFSET('セット情報(業務便）'!$P$2,MATCH($G104,BカートセットID入力!$F$4:$F$150,0),COLUMN()-COLUMN($T99)),IFERROR(OFFSET('セット情報（サンプル）'!$N$2,MATCH($G104,BカートセットID入力!$I$4:$I$150,0),COLUMN()-COLUMN($T99)),IFERROR(OFFSET('セット情報（イレギュラーサンプル）'!$N$2,MATCH($G104,BカートセットID入力!$L$4:$L$150,0),COLUMN()-COLUMN($T99)),""))))</f>
        <v/>
      </c>
      <c r="AI104" s="53" t="str">
        <f ca="1">IFERROR(OFFSET('セット情報(宅配便）'!$P$2,MATCH($G104,BカートセットID入力!$C$4:$C$150,0),COLUMN()-COLUMN($T99)),IFERROR(OFFSET('セット情報(業務便）'!$P$2,MATCH($G104,BカートセットID入力!$F$4:$F$150,0),COLUMN()-COLUMN($T99)),IFERROR(OFFSET('セット情報（サンプル）'!$N$2,MATCH($G104,BカートセットID入力!$I$4:$I$150,0),COLUMN()-COLUMN($T99)),IFERROR(OFFSET('セット情報（イレギュラーサンプル）'!$N$2,MATCH($G104,BカートセットID入力!$L$4:$L$150,0),COLUMN()-COLUMN($T99)),""))))</f>
        <v/>
      </c>
      <c r="AJ104" s="53" t="str">
        <f ca="1">IFERROR(OFFSET('セット情報(宅配便）'!$P$2,MATCH($G104,BカートセットID入力!$C$4:$C$150,0),COLUMN()-COLUMN($T99)),IFERROR(OFFSET('セット情報(業務便）'!$P$2,MATCH($G104,BカートセットID入力!$F$4:$F$150,0),COLUMN()-COLUMN($T99)),IFERROR(OFFSET('セット情報（サンプル）'!$N$2,MATCH($G104,BカートセットID入力!$I$4:$I$150,0),COLUMN()-COLUMN($T99)),IFERROR(OFFSET('セット情報（イレギュラーサンプル）'!$N$2,MATCH($G104,BカートセットID入力!$L$4:$L$150,0),COLUMN()-COLUMN($T99)),""))))</f>
        <v/>
      </c>
      <c r="AK104" s="53" t="str">
        <f ca="1">IFERROR(OFFSET('セット情報(宅配便）'!$P$2,MATCH($G104,BカートセットID入力!$C$4:$C$150,0),COLUMN()-COLUMN($T99)),IFERROR(OFFSET('セット情報(業務便）'!$P$2,MATCH($G104,BカートセットID入力!$F$4:$F$150,0),COLUMN()-COLUMN($T99)),IFERROR(OFFSET('セット情報（サンプル）'!$N$2,MATCH($G104,BカートセットID入力!$I$4:$I$150,0),COLUMN()-COLUMN($T99)),IFERROR(OFFSET('セット情報（イレギュラーサンプル）'!$N$2,MATCH($G104,BカートセットID入力!$L$4:$L$150,0),COLUMN()-COLUMN($T99)),""))))</f>
        <v/>
      </c>
      <c r="AL104" s="53" t="str">
        <f ca="1">IFERROR(OFFSET('セット情報(宅配便）'!$P$2,MATCH($G104,BカートセットID入力!$C$4:$C$150,0),COLUMN()-COLUMN($T99)),IFERROR(OFFSET('セット情報(業務便）'!$P$2,MATCH($G104,BカートセットID入力!$F$4:$F$150,0),COLUMN()-COLUMN($T99)),IFERROR(OFFSET('セット情報（サンプル）'!$N$2,MATCH($G104,BカートセットID入力!$I$4:$I$150,0),COLUMN()-COLUMN($T99)),IFERROR(OFFSET('セット情報（イレギュラーサンプル）'!$N$2,MATCH($G104,BカートセットID入力!$L$4:$L$150,0),COLUMN()-COLUMN($T99)),""))))</f>
        <v/>
      </c>
      <c r="AM104" s="53" t="str">
        <f ca="1">IFERROR(OFFSET('セット情報(宅配便）'!$P$2,MATCH($G104,BカートセットID入力!$C$4:$C$150,0),COLUMN()-COLUMN($T99)),IFERROR(OFFSET('セット情報(業務便）'!$P$2,MATCH($G104,BカートセットID入力!$F$4:$F$150,0),COLUMN()-COLUMN($T99)),IFERROR(OFFSET('セット情報（サンプル）'!$N$2,MATCH($G104,BカートセットID入力!$I$4:$I$150,0),COLUMN()-COLUMN($T99)),IFERROR(OFFSET('セット情報（イレギュラーサンプル）'!$N$2,MATCH($G104,BカートセットID入力!$L$4:$L$150,0),COLUMN()-COLUMN($T99)),""))))</f>
        <v/>
      </c>
      <c r="AN104" s="53" t="str">
        <f ca="1">IFERROR(OFFSET('セット情報(宅配便）'!$P$2,MATCH($G104,BカートセットID入力!$C$4:$C$150,0),COLUMN()-COLUMN($T99)),IFERROR(OFFSET('セット情報(業務便）'!$P$2,MATCH($G104,BカートセットID入力!$F$4:$F$150,0),COLUMN()-COLUMN($T99)),IFERROR(OFFSET('セット情報（サンプル）'!$N$2,MATCH($G104,BカートセットID入力!$I$4:$I$150,0),COLUMN()-COLUMN($T99)),IFERROR(OFFSET('セット情報（イレギュラーサンプル）'!$N$2,MATCH($G104,BカートセットID入力!$L$4:$L$150,0),COLUMN()-COLUMN($T99)),""))))</f>
        <v/>
      </c>
      <c r="AO104" s="53" t="str">
        <f ca="1">IFERROR(OFFSET('セット情報(宅配便）'!$P$2,MATCH($G104,BカートセットID入力!$C$4:$C$150,0),COLUMN()-COLUMN($T99)),IFERROR(OFFSET('セット情報(業務便）'!$P$2,MATCH($G104,BカートセットID入力!$F$4:$F$150,0),COLUMN()-COLUMN($T99)),IFERROR(OFFSET('セット情報（サンプル）'!$N$2,MATCH($G104,BカートセットID入力!$I$4:$I$150,0),COLUMN()-COLUMN($T99)),IFERROR(OFFSET('セット情報（イレギュラーサンプル）'!$N$2,MATCH($G104,BカートセットID入力!$L$4:$L$150,0),COLUMN()-COLUMN($T99)),""))))</f>
        <v/>
      </c>
      <c r="AP104" s="53" t="str">
        <f ca="1">IFERROR(OFFSET('セット情報(宅配便）'!$P$2,MATCH($G104,BカートセットID入力!$C$4:$C$150,0),COLUMN()-COLUMN($T99)),IFERROR(OFFSET('セット情報(業務便）'!$P$2,MATCH($G104,BカートセットID入力!$F$4:$F$150,0),COLUMN()-COLUMN($T99)),IFERROR(OFFSET('セット情報（サンプル）'!$N$2,MATCH($G104,BカートセットID入力!$I$4:$I$150,0),COLUMN()-COLUMN($T99)),IFERROR(OFFSET('セット情報（イレギュラーサンプル）'!$N$2,MATCH($G104,BカートセットID入力!$L$4:$L$150,0),COLUMN()-COLUMN($T99)),""))))</f>
        <v/>
      </c>
      <c r="AQ104" s="53" t="str">
        <f ca="1">IFERROR(OFFSET('セット情報(宅配便）'!$P$2,MATCH($G104,BカートセットID入力!$C$4:$C$150,0),COLUMN()-COLUMN($T99)),IFERROR(OFFSET('セット情報(業務便）'!$P$2,MATCH($G104,BカートセットID入力!$F$4:$F$150,0),COLUMN()-COLUMN($T99)),IFERROR(OFFSET('セット情報（サンプル）'!$N$2,MATCH($G104,BカートセットID入力!$I$4:$I$150,0),COLUMN()-COLUMN($T99)),IFERROR(OFFSET('セット情報（イレギュラーサンプル）'!$N$2,MATCH($G104,BカートセットID入力!$L$4:$L$150,0),COLUMN()-COLUMN($T99)),""))))</f>
        <v/>
      </c>
      <c r="AR104" s="53" t="str">
        <f ca="1">IFERROR(OFFSET('セット情報(宅配便）'!$P$2,MATCH($G104,BカートセットID入力!$C$4:$C$150,0),COLUMN()-COLUMN($T99)),IFERROR(OFFSET('セット情報(業務便）'!$P$2,MATCH($G104,BカートセットID入力!$F$4:$F$150,0),COLUMN()-COLUMN($T99)),IFERROR(OFFSET('セット情報（サンプル）'!$N$2,MATCH($G104,BカートセットID入力!$I$4:$I$150,0),COLUMN()-COLUMN($T99)),IFERROR(OFFSET('セット情報（イレギュラーサンプル）'!$N$2,MATCH($G104,BカートセットID入力!$L$4:$L$150,0),COLUMN()-COLUMN($T99)),""))))</f>
        <v/>
      </c>
      <c r="AS104" s="53" t="str">
        <f ca="1">IFERROR(OFFSET('セット情報(宅配便）'!$P$2,MATCH($G104,BカートセットID入力!$C$4:$C$150,0),COLUMN()-COLUMN($T99)),IFERROR(OFFSET('セット情報(業務便）'!$P$2,MATCH($G104,BカートセットID入力!$F$4:$F$150,0),COLUMN()-COLUMN($T99)),IFERROR(OFFSET('セット情報（サンプル）'!$N$2,MATCH($G104,BカートセットID入力!$I$4:$I$150,0),COLUMN()-COLUMN($T99)),IFERROR(OFFSET('セット情報（イレギュラーサンプル）'!$N$2,MATCH($G104,BカートセットID入力!$L$4:$L$150,0),COLUMN()-COLUMN($T99)),""))))</f>
        <v/>
      </c>
    </row>
    <row r="105" spans="1:45">
      <c r="A105" s="53" t="str">
        <f>IF(ISBLANK(現行セット情報CSV!A105),"",現行セット情報CSV!A105)</f>
        <v/>
      </c>
      <c r="B105" s="53" t="str">
        <f>IF(ISBLANK(現行セット情報CSV!B105),"",現行セット情報CSV!B105)</f>
        <v/>
      </c>
      <c r="C105" s="53" t="str">
        <f>IF(ISBLANK(現行セット情報CSV!C105),"",現行セット情報CSV!C105)</f>
        <v/>
      </c>
      <c r="D105" s="53" t="str">
        <f>IF(ISBLANK(現行セット情報CSV!D105),"",現行セット情報CSV!D105)</f>
        <v/>
      </c>
      <c r="E105" s="53" t="str">
        <f>IF(ISBLANK(現行セット情報CSV!E105),"",現行セット情報CSV!E105)</f>
        <v/>
      </c>
      <c r="F105" s="53" t="str">
        <f>IF(ISBLANK(現行セット情報CSV!F105),"",現行セット情報CSV!F105)</f>
        <v/>
      </c>
      <c r="G105" s="53" t="str">
        <f>IF(ISBLANK(現行セット情報CSV!G105),"",現行セット情報CSV!G105)</f>
        <v/>
      </c>
      <c r="H105" s="53" t="str">
        <f>IF(ISBLANK(現行セット情報CSV!H105),"",現行セット情報CSV!H105)</f>
        <v/>
      </c>
      <c r="I105" s="53" t="str">
        <f>IF(ISBLANK(現行セット情報CSV!I105),"",現行セット情報CSV!I105)</f>
        <v/>
      </c>
      <c r="J105" s="53" t="str">
        <f>IF(ISBLANK(現行セット情報CSV!J105),"",現行セット情報CSV!J105)</f>
        <v/>
      </c>
      <c r="K105" s="53" t="str">
        <f>IF(ISBLANK(現行セット情報CSV!K105),"",現行セット情報CSV!K105)</f>
        <v/>
      </c>
      <c r="L105" s="53" t="str">
        <f>IF(ISBLANK(現行セット情報CSV!L105),"",現行セット情報CSV!L105)</f>
        <v/>
      </c>
      <c r="M105" s="53" t="str">
        <f>IF(ISBLANK(現行セット情報CSV!M105),"",現行セット情報CSV!M105)</f>
        <v/>
      </c>
      <c r="N105" s="53" t="str">
        <f>IF(ISBLANK(現行セット情報CSV!N105),"",現行セット情報CSV!N105)</f>
        <v/>
      </c>
      <c r="O105" s="53" t="str">
        <f>IF(ISBLANK(現行セット情報CSV!O105),"",現行セット情報CSV!O105)</f>
        <v/>
      </c>
      <c r="P105" s="53" t="str">
        <f>IF(ISBLANK(現行セット情報CSV!P105),"",現行セット情報CSV!P105)</f>
        <v/>
      </c>
      <c r="Q105" s="53" t="str">
        <f>IF(ISBLANK(現行セット情報CSV!Q105),"",現行セット情報CSV!Q105)</f>
        <v/>
      </c>
      <c r="R105" s="53" t="str">
        <f>IF(ISBLANK(現行セット情報CSV!R105),"",現行セット情報CSV!R105)</f>
        <v/>
      </c>
      <c r="S105" s="53" t="str">
        <f>IF(ISBLANK(現行セット情報CSV!S105),"",現行セット情報CSV!S105)</f>
        <v/>
      </c>
      <c r="T105" s="53" t="str">
        <f ca="1">IFERROR(OFFSET('セット情報(宅配便）'!$P$2,MATCH($G105,BカートセットID入力!$C$4:$C$150,0),COLUMN()-COLUMN($T100)),IFERROR(OFFSET('セット情報(業務便）'!$P$2,MATCH($G105,BカートセットID入力!$F$4:$F$150,0),COLUMN()-COLUMN($T100)),IFERROR(OFFSET('セット情報（サンプル）'!$N$2,MATCH($G105,BカートセットID入力!$I$4:$I$150,0),COLUMN()-COLUMN($T100)),IFERROR(OFFSET('セット情報（イレギュラーサンプル）'!$N$2,MATCH($G105,BカートセットID入力!$L$4:$L$150,0),COLUMN()-COLUMN($T100)),""))))</f>
        <v/>
      </c>
      <c r="U105" s="53" t="str">
        <f ca="1">IFERROR(OFFSET('セット情報(宅配便）'!$P$2,MATCH($G105,BカートセットID入力!$C$4:$C$150,0),COLUMN()-COLUMN($T100)),IFERROR(OFFSET('セット情報(業務便）'!$P$2,MATCH($G105,BカートセットID入力!$F$4:$F$150,0),COLUMN()-COLUMN($T100)),IFERROR(OFFSET('セット情報（サンプル）'!$N$2,MATCH($G105,BカートセットID入力!$I$4:$I$150,0),COLUMN()-COLUMN($T100)),IFERROR(OFFSET('セット情報（イレギュラーサンプル）'!$N$2,MATCH($G105,BカートセットID入力!$L$4:$L$150,0),COLUMN()-COLUMN($T100)),""))))</f>
        <v/>
      </c>
      <c r="V105" s="53" t="str">
        <f ca="1">IFERROR(OFFSET('セット情報(宅配便）'!$P$2,MATCH($G105,BカートセットID入力!$C$4:$C$150,0),COLUMN()-COLUMN($T100)),IFERROR(OFFSET('セット情報(業務便）'!$P$2,MATCH($G105,BカートセットID入力!$F$4:$F$150,0),COLUMN()-COLUMN($T100)),IFERROR(OFFSET('セット情報（サンプル）'!$N$2,MATCH($G105,BカートセットID入力!$I$4:$I$150,0),COLUMN()-COLUMN($T100)),IFERROR(OFFSET('セット情報（イレギュラーサンプル）'!$N$2,MATCH($G105,BカートセットID入力!$L$4:$L$150,0),COLUMN()-COLUMN($T100)),""))))</f>
        <v/>
      </c>
      <c r="W105" s="53" t="str">
        <f ca="1">IFERROR(OFFSET('セット情報(宅配便）'!$P$2,MATCH($G105,BカートセットID入力!$C$4:$C$150,0),COLUMN()-COLUMN($T100)),IFERROR(OFFSET('セット情報(業務便）'!$P$2,MATCH($G105,BカートセットID入力!$F$4:$F$150,0),COLUMN()-COLUMN($T100)),IFERROR(OFFSET('セット情報（サンプル）'!$N$2,MATCH($G105,BカートセットID入力!$I$4:$I$150,0),COLUMN()-COLUMN($T100)),IFERROR(OFFSET('セット情報（イレギュラーサンプル）'!$N$2,MATCH($G105,BカートセットID入力!$L$4:$L$150,0),COLUMN()-COLUMN($T100)),""))))</f>
        <v/>
      </c>
      <c r="X105" s="53" t="str">
        <f ca="1">IFERROR(OFFSET('セット情報(宅配便）'!$P$2,MATCH($G105,BカートセットID入力!$C$4:$C$150,0),COLUMN()-COLUMN($T100)),IFERROR(OFFSET('セット情報(業務便）'!$P$2,MATCH($G105,BカートセットID入力!$F$4:$F$150,0),COLUMN()-COLUMN($T100)),IFERROR(OFFSET('セット情報（サンプル）'!$N$2,MATCH($G105,BカートセットID入力!$I$4:$I$150,0),COLUMN()-COLUMN($T100)),IFERROR(OFFSET('セット情報（イレギュラーサンプル）'!$N$2,MATCH($G105,BカートセットID入力!$L$4:$L$150,0),COLUMN()-COLUMN($T100)),""))))</f>
        <v/>
      </c>
      <c r="Y105" s="53" t="str">
        <f ca="1">IFERROR(OFFSET('セット情報(宅配便）'!$P$2,MATCH($G105,BカートセットID入力!$C$4:$C$150,0),COLUMN()-COLUMN($T100)),IFERROR(OFFSET('セット情報(業務便）'!$P$2,MATCH($G105,BカートセットID入力!$F$4:$F$150,0),COLUMN()-COLUMN($T100)),IFERROR(OFFSET('セット情報（サンプル）'!$N$2,MATCH($G105,BカートセットID入力!$I$4:$I$150,0),COLUMN()-COLUMN($T100)),IFERROR(OFFSET('セット情報（イレギュラーサンプル）'!$N$2,MATCH($G105,BカートセットID入力!$L$4:$L$150,0),COLUMN()-COLUMN($T100)),""))))</f>
        <v/>
      </c>
      <c r="Z105" s="53" t="str">
        <f ca="1">IFERROR(OFFSET('セット情報(宅配便）'!$P$2,MATCH($G105,BカートセットID入力!$C$4:$C$150,0),COLUMN()-COLUMN($T100)),IFERROR(OFFSET('セット情報(業務便）'!$P$2,MATCH($G105,BカートセットID入力!$F$4:$F$150,0),COLUMN()-COLUMN($T100)),IFERROR(OFFSET('セット情報（サンプル）'!$N$2,MATCH($G105,BカートセットID入力!$I$4:$I$150,0),COLUMN()-COLUMN($T100)),IFERROR(OFFSET('セット情報（イレギュラーサンプル）'!$N$2,MATCH($G105,BカートセットID入力!$L$4:$L$150,0),COLUMN()-COLUMN($T100)),""))))</f>
        <v/>
      </c>
      <c r="AA105" s="53" t="str">
        <f ca="1">IFERROR(OFFSET('セット情報(宅配便）'!$P$2,MATCH($G105,BカートセットID入力!$C$4:$C$150,0),COLUMN()-COLUMN($T100)),IFERROR(OFFSET('セット情報(業務便）'!$P$2,MATCH($G105,BカートセットID入力!$F$4:$F$150,0),COLUMN()-COLUMN($T100)),IFERROR(OFFSET('セット情報（サンプル）'!$N$2,MATCH($G105,BカートセットID入力!$I$4:$I$150,0),COLUMN()-COLUMN($T100)),IFERROR(OFFSET('セット情報（イレギュラーサンプル）'!$N$2,MATCH($G105,BカートセットID入力!$L$4:$L$150,0),COLUMN()-COLUMN($T100)),""))))</f>
        <v/>
      </c>
      <c r="AB105" s="53" t="str">
        <f ca="1">IFERROR(OFFSET('セット情報(宅配便）'!$P$2,MATCH($G105,BカートセットID入力!$C$4:$C$150,0),COLUMN()-COLUMN($T100)),IFERROR(OFFSET('セット情報(業務便）'!$P$2,MATCH($G105,BカートセットID入力!$F$4:$F$150,0),COLUMN()-COLUMN($T100)),IFERROR(OFFSET('セット情報（サンプル）'!$N$2,MATCH($G105,BカートセットID入力!$I$4:$I$150,0),COLUMN()-COLUMN($T100)),IFERROR(OFFSET('セット情報（イレギュラーサンプル）'!$N$2,MATCH($G105,BカートセットID入力!$L$4:$L$150,0),COLUMN()-COLUMN($T100)),""))))</f>
        <v/>
      </c>
      <c r="AC105" s="53" t="str">
        <f ca="1">IFERROR(OFFSET('セット情報(宅配便）'!$P$2,MATCH($G105,BカートセットID入力!$C$4:$C$150,0),COLUMN()-COLUMN($T100)),IFERROR(OFFSET('セット情報(業務便）'!$P$2,MATCH($G105,BカートセットID入力!$F$4:$F$150,0),COLUMN()-COLUMN($T100)),IFERROR(OFFSET('セット情報（サンプル）'!$N$2,MATCH($G105,BカートセットID入力!$I$4:$I$150,0),COLUMN()-COLUMN($T100)),IFERROR(OFFSET('セット情報（イレギュラーサンプル）'!$N$2,MATCH($G105,BカートセットID入力!$L$4:$L$150,0),COLUMN()-COLUMN($T100)),""))))</f>
        <v/>
      </c>
      <c r="AD105" s="53" t="str">
        <f ca="1">IFERROR(OFFSET('セット情報(宅配便）'!$P$2,MATCH($G105,BカートセットID入力!$C$4:$C$150,0),COLUMN()-COLUMN($T100)),IFERROR(OFFSET('セット情報(業務便）'!$P$2,MATCH($G105,BカートセットID入力!$F$4:$F$150,0),COLUMN()-COLUMN($T100)),IFERROR(OFFSET('セット情報（サンプル）'!$N$2,MATCH($G105,BカートセットID入力!$I$4:$I$150,0),COLUMN()-COLUMN($T100)),IFERROR(OFFSET('セット情報（イレギュラーサンプル）'!$N$2,MATCH($G105,BカートセットID入力!$L$4:$L$150,0),COLUMN()-COLUMN($T100)),""))))</f>
        <v/>
      </c>
      <c r="AE105" s="53" t="str">
        <f ca="1">IFERROR(OFFSET('セット情報(宅配便）'!$P$2,MATCH($G105,BカートセットID入力!$C$4:$C$150,0),COLUMN()-COLUMN($T100)),IFERROR(OFFSET('セット情報(業務便）'!$P$2,MATCH($G105,BカートセットID入力!$F$4:$F$150,0),COLUMN()-COLUMN($T100)),IFERROR(OFFSET('セット情報（サンプル）'!$N$2,MATCH($G105,BカートセットID入力!$I$4:$I$150,0),COLUMN()-COLUMN($T100)),IFERROR(OFFSET('セット情報（イレギュラーサンプル）'!$N$2,MATCH($G105,BカートセットID入力!$L$4:$L$150,0),COLUMN()-COLUMN($T100)),""))))</f>
        <v/>
      </c>
      <c r="AF105" s="53" t="str">
        <f ca="1">IFERROR(OFFSET('セット情報(宅配便）'!$P$2,MATCH($G105,BカートセットID入力!$C$4:$C$150,0),COLUMN()-COLUMN($T100)),IFERROR(OFFSET('セット情報(業務便）'!$P$2,MATCH($G105,BカートセットID入力!$F$4:$F$150,0),COLUMN()-COLUMN($T100)),IFERROR(OFFSET('セット情報（サンプル）'!$N$2,MATCH($G105,BカートセットID入力!$I$4:$I$150,0),COLUMN()-COLUMN($T100)),IFERROR(OFFSET('セット情報（イレギュラーサンプル）'!$N$2,MATCH($G105,BカートセットID入力!$L$4:$L$150,0),COLUMN()-COLUMN($T100)),""))))</f>
        <v/>
      </c>
      <c r="AG105" s="53" t="str">
        <f ca="1">IFERROR(OFFSET('セット情報(宅配便）'!$P$2,MATCH($G105,BカートセットID入力!$C$4:$C$150,0),COLUMN()-COLUMN($T100)),IFERROR(OFFSET('セット情報(業務便）'!$P$2,MATCH($G105,BカートセットID入力!$F$4:$F$150,0),COLUMN()-COLUMN($T100)),IFERROR(OFFSET('セット情報（サンプル）'!$N$2,MATCH($G105,BカートセットID入力!$I$4:$I$150,0),COLUMN()-COLUMN($T100)),IFERROR(OFFSET('セット情報（イレギュラーサンプル）'!$N$2,MATCH($G105,BカートセットID入力!$L$4:$L$150,0),COLUMN()-COLUMN($T100)),""))))</f>
        <v/>
      </c>
      <c r="AH105" s="53" t="str">
        <f ca="1">IFERROR(OFFSET('セット情報(宅配便）'!$P$2,MATCH($G105,BカートセットID入力!$C$4:$C$150,0),COLUMN()-COLUMN($T100)),IFERROR(OFFSET('セット情報(業務便）'!$P$2,MATCH($G105,BカートセットID入力!$F$4:$F$150,0),COLUMN()-COLUMN($T100)),IFERROR(OFFSET('セット情報（サンプル）'!$N$2,MATCH($G105,BカートセットID入力!$I$4:$I$150,0),COLUMN()-COLUMN($T100)),IFERROR(OFFSET('セット情報（イレギュラーサンプル）'!$N$2,MATCH($G105,BカートセットID入力!$L$4:$L$150,0),COLUMN()-COLUMN($T100)),""))))</f>
        <v/>
      </c>
      <c r="AI105" s="53" t="str">
        <f ca="1">IFERROR(OFFSET('セット情報(宅配便）'!$P$2,MATCH($G105,BカートセットID入力!$C$4:$C$150,0),COLUMN()-COLUMN($T100)),IFERROR(OFFSET('セット情報(業務便）'!$P$2,MATCH($G105,BカートセットID入力!$F$4:$F$150,0),COLUMN()-COLUMN($T100)),IFERROR(OFFSET('セット情報（サンプル）'!$N$2,MATCH($G105,BカートセットID入力!$I$4:$I$150,0),COLUMN()-COLUMN($T100)),IFERROR(OFFSET('セット情報（イレギュラーサンプル）'!$N$2,MATCH($G105,BカートセットID入力!$L$4:$L$150,0),COLUMN()-COLUMN($T100)),""))))</f>
        <v/>
      </c>
      <c r="AJ105" s="53" t="str">
        <f ca="1">IFERROR(OFFSET('セット情報(宅配便）'!$P$2,MATCH($G105,BカートセットID入力!$C$4:$C$150,0),COLUMN()-COLUMN($T100)),IFERROR(OFFSET('セット情報(業務便）'!$P$2,MATCH($G105,BカートセットID入力!$F$4:$F$150,0),COLUMN()-COLUMN($T100)),IFERROR(OFFSET('セット情報（サンプル）'!$N$2,MATCH($G105,BカートセットID入力!$I$4:$I$150,0),COLUMN()-COLUMN($T100)),IFERROR(OFFSET('セット情報（イレギュラーサンプル）'!$N$2,MATCH($G105,BカートセットID入力!$L$4:$L$150,0),COLUMN()-COLUMN($T100)),""))))</f>
        <v/>
      </c>
      <c r="AK105" s="53" t="str">
        <f ca="1">IFERROR(OFFSET('セット情報(宅配便）'!$P$2,MATCH($G105,BカートセットID入力!$C$4:$C$150,0),COLUMN()-COLUMN($T100)),IFERROR(OFFSET('セット情報(業務便）'!$P$2,MATCH($G105,BカートセットID入力!$F$4:$F$150,0),COLUMN()-COLUMN($T100)),IFERROR(OFFSET('セット情報（サンプル）'!$N$2,MATCH($G105,BカートセットID入力!$I$4:$I$150,0),COLUMN()-COLUMN($T100)),IFERROR(OFFSET('セット情報（イレギュラーサンプル）'!$N$2,MATCH($G105,BカートセットID入力!$L$4:$L$150,0),COLUMN()-COLUMN($T100)),""))))</f>
        <v/>
      </c>
      <c r="AL105" s="53" t="str">
        <f ca="1">IFERROR(OFFSET('セット情報(宅配便）'!$P$2,MATCH($G105,BカートセットID入力!$C$4:$C$150,0),COLUMN()-COLUMN($T100)),IFERROR(OFFSET('セット情報(業務便）'!$P$2,MATCH($G105,BカートセットID入力!$F$4:$F$150,0),COLUMN()-COLUMN($T100)),IFERROR(OFFSET('セット情報（サンプル）'!$N$2,MATCH($G105,BカートセットID入力!$I$4:$I$150,0),COLUMN()-COLUMN($T100)),IFERROR(OFFSET('セット情報（イレギュラーサンプル）'!$N$2,MATCH($G105,BカートセットID入力!$L$4:$L$150,0),COLUMN()-COLUMN($T100)),""))))</f>
        <v/>
      </c>
      <c r="AM105" s="53" t="str">
        <f ca="1">IFERROR(OFFSET('セット情報(宅配便）'!$P$2,MATCH($G105,BカートセットID入力!$C$4:$C$150,0),COLUMN()-COLUMN($T100)),IFERROR(OFFSET('セット情報(業務便）'!$P$2,MATCH($G105,BカートセットID入力!$F$4:$F$150,0),COLUMN()-COLUMN($T100)),IFERROR(OFFSET('セット情報（サンプル）'!$N$2,MATCH($G105,BカートセットID入力!$I$4:$I$150,0),COLUMN()-COLUMN($T100)),IFERROR(OFFSET('セット情報（イレギュラーサンプル）'!$N$2,MATCH($G105,BカートセットID入力!$L$4:$L$150,0),COLUMN()-COLUMN($T100)),""))))</f>
        <v/>
      </c>
      <c r="AN105" s="53" t="str">
        <f ca="1">IFERROR(OFFSET('セット情報(宅配便）'!$P$2,MATCH($G105,BカートセットID入力!$C$4:$C$150,0),COLUMN()-COLUMN($T100)),IFERROR(OFFSET('セット情報(業務便）'!$P$2,MATCH($G105,BカートセットID入力!$F$4:$F$150,0),COLUMN()-COLUMN($T100)),IFERROR(OFFSET('セット情報（サンプル）'!$N$2,MATCH($G105,BカートセットID入力!$I$4:$I$150,0),COLUMN()-COLUMN($T100)),IFERROR(OFFSET('セット情報（イレギュラーサンプル）'!$N$2,MATCH($G105,BカートセットID入力!$L$4:$L$150,0),COLUMN()-COLUMN($T100)),""))))</f>
        <v/>
      </c>
      <c r="AO105" s="53" t="str">
        <f ca="1">IFERROR(OFFSET('セット情報(宅配便）'!$P$2,MATCH($G105,BカートセットID入力!$C$4:$C$150,0),COLUMN()-COLUMN($T100)),IFERROR(OFFSET('セット情報(業務便）'!$P$2,MATCH($G105,BカートセットID入力!$F$4:$F$150,0),COLUMN()-COLUMN($T100)),IFERROR(OFFSET('セット情報（サンプル）'!$N$2,MATCH($G105,BカートセットID入力!$I$4:$I$150,0),COLUMN()-COLUMN($T100)),IFERROR(OFFSET('セット情報（イレギュラーサンプル）'!$N$2,MATCH($G105,BカートセットID入力!$L$4:$L$150,0),COLUMN()-COLUMN($T100)),""))))</f>
        <v/>
      </c>
      <c r="AP105" s="53" t="str">
        <f ca="1">IFERROR(OFFSET('セット情報(宅配便）'!$P$2,MATCH($G105,BカートセットID入力!$C$4:$C$150,0),COLUMN()-COLUMN($T100)),IFERROR(OFFSET('セット情報(業務便）'!$P$2,MATCH($G105,BカートセットID入力!$F$4:$F$150,0),COLUMN()-COLUMN($T100)),IFERROR(OFFSET('セット情報（サンプル）'!$N$2,MATCH($G105,BカートセットID入力!$I$4:$I$150,0),COLUMN()-COLUMN($T100)),IFERROR(OFFSET('セット情報（イレギュラーサンプル）'!$N$2,MATCH($G105,BカートセットID入力!$L$4:$L$150,0),COLUMN()-COLUMN($T100)),""))))</f>
        <v/>
      </c>
      <c r="AQ105" s="53" t="str">
        <f ca="1">IFERROR(OFFSET('セット情報(宅配便）'!$P$2,MATCH($G105,BカートセットID入力!$C$4:$C$150,0),COLUMN()-COLUMN($T100)),IFERROR(OFFSET('セット情報(業務便）'!$P$2,MATCH($G105,BカートセットID入力!$F$4:$F$150,0),COLUMN()-COLUMN($T100)),IFERROR(OFFSET('セット情報（サンプル）'!$N$2,MATCH($G105,BカートセットID入力!$I$4:$I$150,0),COLUMN()-COLUMN($T100)),IFERROR(OFFSET('セット情報（イレギュラーサンプル）'!$N$2,MATCH($G105,BカートセットID入力!$L$4:$L$150,0),COLUMN()-COLUMN($T100)),""))))</f>
        <v/>
      </c>
      <c r="AR105" s="53" t="str">
        <f ca="1">IFERROR(OFFSET('セット情報(宅配便）'!$P$2,MATCH($G105,BカートセットID入力!$C$4:$C$150,0),COLUMN()-COLUMN($T100)),IFERROR(OFFSET('セット情報(業務便）'!$P$2,MATCH($G105,BカートセットID入力!$F$4:$F$150,0),COLUMN()-COLUMN($T100)),IFERROR(OFFSET('セット情報（サンプル）'!$N$2,MATCH($G105,BカートセットID入力!$I$4:$I$150,0),COLUMN()-COLUMN($T100)),IFERROR(OFFSET('セット情報（イレギュラーサンプル）'!$N$2,MATCH($G105,BカートセットID入力!$L$4:$L$150,0),COLUMN()-COLUMN($T100)),""))))</f>
        <v/>
      </c>
      <c r="AS105" s="53" t="str">
        <f ca="1">IFERROR(OFFSET('セット情報(宅配便）'!$P$2,MATCH($G105,BカートセットID入力!$C$4:$C$150,0),COLUMN()-COLUMN($T100)),IFERROR(OFFSET('セット情報(業務便）'!$P$2,MATCH($G105,BカートセットID入力!$F$4:$F$150,0),COLUMN()-COLUMN($T100)),IFERROR(OFFSET('セット情報（サンプル）'!$N$2,MATCH($G105,BカートセットID入力!$I$4:$I$150,0),COLUMN()-COLUMN($T100)),IFERROR(OFFSET('セット情報（イレギュラーサンプル）'!$N$2,MATCH($G105,BカートセットID入力!$L$4:$L$150,0),COLUMN()-COLUMN($T100)),""))))</f>
        <v/>
      </c>
    </row>
    <row r="106" spans="1:45">
      <c r="A106" s="53" t="str">
        <f>IF(ISBLANK(現行セット情報CSV!A106),"",現行セット情報CSV!A106)</f>
        <v/>
      </c>
      <c r="B106" s="53" t="str">
        <f>IF(ISBLANK(現行セット情報CSV!B106),"",現行セット情報CSV!B106)</f>
        <v/>
      </c>
      <c r="C106" s="53" t="str">
        <f>IF(ISBLANK(現行セット情報CSV!C106),"",現行セット情報CSV!C106)</f>
        <v/>
      </c>
      <c r="D106" s="53" t="str">
        <f>IF(ISBLANK(現行セット情報CSV!D106),"",現行セット情報CSV!D106)</f>
        <v/>
      </c>
      <c r="E106" s="53" t="str">
        <f>IF(ISBLANK(現行セット情報CSV!E106),"",現行セット情報CSV!E106)</f>
        <v/>
      </c>
      <c r="F106" s="53" t="str">
        <f>IF(ISBLANK(現行セット情報CSV!F106),"",現行セット情報CSV!F106)</f>
        <v/>
      </c>
      <c r="G106" s="53" t="str">
        <f>IF(ISBLANK(現行セット情報CSV!G106),"",現行セット情報CSV!G106)</f>
        <v/>
      </c>
      <c r="H106" s="53" t="str">
        <f>IF(ISBLANK(現行セット情報CSV!H106),"",現行セット情報CSV!H106)</f>
        <v/>
      </c>
      <c r="I106" s="53" t="str">
        <f>IF(ISBLANK(現行セット情報CSV!I106),"",現行セット情報CSV!I106)</f>
        <v/>
      </c>
      <c r="J106" s="53" t="str">
        <f>IF(ISBLANK(現行セット情報CSV!J106),"",現行セット情報CSV!J106)</f>
        <v/>
      </c>
      <c r="K106" s="53" t="str">
        <f>IF(ISBLANK(現行セット情報CSV!K106),"",現行セット情報CSV!K106)</f>
        <v/>
      </c>
      <c r="L106" s="53" t="str">
        <f>IF(ISBLANK(現行セット情報CSV!L106),"",現行セット情報CSV!L106)</f>
        <v/>
      </c>
      <c r="M106" s="53" t="str">
        <f>IF(ISBLANK(現行セット情報CSV!M106),"",現行セット情報CSV!M106)</f>
        <v/>
      </c>
      <c r="N106" s="53" t="str">
        <f>IF(ISBLANK(現行セット情報CSV!N106),"",現行セット情報CSV!N106)</f>
        <v/>
      </c>
      <c r="O106" s="53" t="str">
        <f>IF(ISBLANK(現行セット情報CSV!O106),"",現行セット情報CSV!O106)</f>
        <v/>
      </c>
      <c r="P106" s="53" t="str">
        <f>IF(ISBLANK(現行セット情報CSV!P106),"",現行セット情報CSV!P106)</f>
        <v/>
      </c>
      <c r="Q106" s="53" t="str">
        <f>IF(ISBLANK(現行セット情報CSV!Q106),"",現行セット情報CSV!Q106)</f>
        <v/>
      </c>
      <c r="R106" s="53" t="str">
        <f>IF(ISBLANK(現行セット情報CSV!R106),"",現行セット情報CSV!R106)</f>
        <v/>
      </c>
      <c r="S106" s="53" t="str">
        <f>IF(ISBLANK(現行セット情報CSV!S106),"",現行セット情報CSV!S106)</f>
        <v/>
      </c>
      <c r="T106" s="53" t="str">
        <f ca="1">IFERROR(OFFSET('セット情報(宅配便）'!$P$2,MATCH($G106,BカートセットID入力!$C$4:$C$150,0),COLUMN()-COLUMN($T101)),IFERROR(OFFSET('セット情報(業務便）'!$P$2,MATCH($G106,BカートセットID入力!$F$4:$F$150,0),COLUMN()-COLUMN($T101)),IFERROR(OFFSET('セット情報（サンプル）'!$N$2,MATCH($G106,BカートセットID入力!$I$4:$I$150,0),COLUMN()-COLUMN($T101)),IFERROR(OFFSET('セット情報（イレギュラーサンプル）'!$N$2,MATCH($G106,BカートセットID入力!$L$4:$L$150,0),COLUMN()-COLUMN($T101)),""))))</f>
        <v/>
      </c>
      <c r="U106" s="53" t="str">
        <f ca="1">IFERROR(OFFSET('セット情報(宅配便）'!$P$2,MATCH($G106,BカートセットID入力!$C$4:$C$150,0),COLUMN()-COLUMN($T101)),IFERROR(OFFSET('セット情報(業務便）'!$P$2,MATCH($G106,BカートセットID入力!$F$4:$F$150,0),COLUMN()-COLUMN($T101)),IFERROR(OFFSET('セット情報（サンプル）'!$N$2,MATCH($G106,BカートセットID入力!$I$4:$I$150,0),COLUMN()-COLUMN($T101)),IFERROR(OFFSET('セット情報（イレギュラーサンプル）'!$N$2,MATCH($G106,BカートセットID入力!$L$4:$L$150,0),COLUMN()-COLUMN($T101)),""))))</f>
        <v/>
      </c>
      <c r="V106" s="53" t="str">
        <f ca="1">IFERROR(OFFSET('セット情報(宅配便）'!$P$2,MATCH($G106,BカートセットID入力!$C$4:$C$150,0),COLUMN()-COLUMN($T101)),IFERROR(OFFSET('セット情報(業務便）'!$P$2,MATCH($G106,BカートセットID入力!$F$4:$F$150,0),COLUMN()-COLUMN($T101)),IFERROR(OFFSET('セット情報（サンプル）'!$N$2,MATCH($G106,BカートセットID入力!$I$4:$I$150,0),COLUMN()-COLUMN($T101)),IFERROR(OFFSET('セット情報（イレギュラーサンプル）'!$N$2,MATCH($G106,BカートセットID入力!$L$4:$L$150,0),COLUMN()-COLUMN($T101)),""))))</f>
        <v/>
      </c>
      <c r="W106" s="53" t="str">
        <f ca="1">IFERROR(OFFSET('セット情報(宅配便）'!$P$2,MATCH($G106,BカートセットID入力!$C$4:$C$150,0),COLUMN()-COLUMN($T101)),IFERROR(OFFSET('セット情報(業務便）'!$P$2,MATCH($G106,BカートセットID入力!$F$4:$F$150,0),COLUMN()-COLUMN($T101)),IFERROR(OFFSET('セット情報（サンプル）'!$N$2,MATCH($G106,BカートセットID入力!$I$4:$I$150,0),COLUMN()-COLUMN($T101)),IFERROR(OFFSET('セット情報（イレギュラーサンプル）'!$N$2,MATCH($G106,BカートセットID入力!$L$4:$L$150,0),COLUMN()-COLUMN($T101)),""))))</f>
        <v/>
      </c>
      <c r="X106" s="53" t="str">
        <f ca="1">IFERROR(OFFSET('セット情報(宅配便）'!$P$2,MATCH($G106,BカートセットID入力!$C$4:$C$150,0),COLUMN()-COLUMN($T101)),IFERROR(OFFSET('セット情報(業務便）'!$P$2,MATCH($G106,BカートセットID入力!$F$4:$F$150,0),COLUMN()-COLUMN($T101)),IFERROR(OFFSET('セット情報（サンプル）'!$N$2,MATCH($G106,BカートセットID入力!$I$4:$I$150,0),COLUMN()-COLUMN($T101)),IFERROR(OFFSET('セット情報（イレギュラーサンプル）'!$N$2,MATCH($G106,BカートセットID入力!$L$4:$L$150,0),COLUMN()-COLUMN($T101)),""))))</f>
        <v/>
      </c>
      <c r="Y106" s="53" t="str">
        <f ca="1">IFERROR(OFFSET('セット情報(宅配便）'!$P$2,MATCH($G106,BカートセットID入力!$C$4:$C$150,0),COLUMN()-COLUMN($T101)),IFERROR(OFFSET('セット情報(業務便）'!$P$2,MATCH($G106,BカートセットID入力!$F$4:$F$150,0),COLUMN()-COLUMN($T101)),IFERROR(OFFSET('セット情報（サンプル）'!$N$2,MATCH($G106,BカートセットID入力!$I$4:$I$150,0),COLUMN()-COLUMN($T101)),IFERROR(OFFSET('セット情報（イレギュラーサンプル）'!$N$2,MATCH($G106,BカートセットID入力!$L$4:$L$150,0),COLUMN()-COLUMN($T101)),""))))</f>
        <v/>
      </c>
      <c r="Z106" s="53" t="str">
        <f ca="1">IFERROR(OFFSET('セット情報(宅配便）'!$P$2,MATCH($G106,BカートセットID入力!$C$4:$C$150,0),COLUMN()-COLUMN($T101)),IFERROR(OFFSET('セット情報(業務便）'!$P$2,MATCH($G106,BカートセットID入力!$F$4:$F$150,0),COLUMN()-COLUMN($T101)),IFERROR(OFFSET('セット情報（サンプル）'!$N$2,MATCH($G106,BカートセットID入力!$I$4:$I$150,0),COLUMN()-COLUMN($T101)),IFERROR(OFFSET('セット情報（イレギュラーサンプル）'!$N$2,MATCH($G106,BカートセットID入力!$L$4:$L$150,0),COLUMN()-COLUMN($T101)),""))))</f>
        <v/>
      </c>
      <c r="AA106" s="53" t="str">
        <f ca="1">IFERROR(OFFSET('セット情報(宅配便）'!$P$2,MATCH($G106,BカートセットID入力!$C$4:$C$150,0),COLUMN()-COLUMN($T101)),IFERROR(OFFSET('セット情報(業務便）'!$P$2,MATCH($G106,BカートセットID入力!$F$4:$F$150,0),COLUMN()-COLUMN($T101)),IFERROR(OFFSET('セット情報（サンプル）'!$N$2,MATCH($G106,BカートセットID入力!$I$4:$I$150,0),COLUMN()-COLUMN($T101)),IFERROR(OFFSET('セット情報（イレギュラーサンプル）'!$N$2,MATCH($G106,BカートセットID入力!$L$4:$L$150,0),COLUMN()-COLUMN($T101)),""))))</f>
        <v/>
      </c>
      <c r="AB106" s="53" t="str">
        <f ca="1">IFERROR(OFFSET('セット情報(宅配便）'!$P$2,MATCH($G106,BカートセットID入力!$C$4:$C$150,0),COLUMN()-COLUMN($T101)),IFERROR(OFFSET('セット情報(業務便）'!$P$2,MATCH($G106,BカートセットID入力!$F$4:$F$150,0),COLUMN()-COLUMN($T101)),IFERROR(OFFSET('セット情報（サンプル）'!$N$2,MATCH($G106,BカートセットID入力!$I$4:$I$150,0),COLUMN()-COLUMN($T101)),IFERROR(OFFSET('セット情報（イレギュラーサンプル）'!$N$2,MATCH($G106,BカートセットID入力!$L$4:$L$150,0),COLUMN()-COLUMN($T101)),""))))</f>
        <v/>
      </c>
      <c r="AC106" s="53" t="str">
        <f ca="1">IFERROR(OFFSET('セット情報(宅配便）'!$P$2,MATCH($G106,BカートセットID入力!$C$4:$C$150,0),COLUMN()-COLUMN($T101)),IFERROR(OFFSET('セット情報(業務便）'!$P$2,MATCH($G106,BカートセットID入力!$F$4:$F$150,0),COLUMN()-COLUMN($T101)),IFERROR(OFFSET('セット情報（サンプル）'!$N$2,MATCH($G106,BカートセットID入力!$I$4:$I$150,0),COLUMN()-COLUMN($T101)),IFERROR(OFFSET('セット情報（イレギュラーサンプル）'!$N$2,MATCH($G106,BカートセットID入力!$L$4:$L$150,0),COLUMN()-COLUMN($T101)),""))))</f>
        <v/>
      </c>
      <c r="AD106" s="53" t="str">
        <f ca="1">IFERROR(OFFSET('セット情報(宅配便）'!$P$2,MATCH($G106,BカートセットID入力!$C$4:$C$150,0),COLUMN()-COLUMN($T101)),IFERROR(OFFSET('セット情報(業務便）'!$P$2,MATCH($G106,BカートセットID入力!$F$4:$F$150,0),COLUMN()-COLUMN($T101)),IFERROR(OFFSET('セット情報（サンプル）'!$N$2,MATCH($G106,BカートセットID入力!$I$4:$I$150,0),COLUMN()-COLUMN($T101)),IFERROR(OFFSET('セット情報（イレギュラーサンプル）'!$N$2,MATCH($G106,BカートセットID入力!$L$4:$L$150,0),COLUMN()-COLUMN($T101)),""))))</f>
        <v/>
      </c>
      <c r="AE106" s="53" t="str">
        <f ca="1">IFERROR(OFFSET('セット情報(宅配便）'!$P$2,MATCH($G106,BカートセットID入力!$C$4:$C$150,0),COLUMN()-COLUMN($T101)),IFERROR(OFFSET('セット情報(業務便）'!$P$2,MATCH($G106,BカートセットID入力!$F$4:$F$150,0),COLUMN()-COLUMN($T101)),IFERROR(OFFSET('セット情報（サンプル）'!$N$2,MATCH($G106,BカートセットID入力!$I$4:$I$150,0),COLUMN()-COLUMN($T101)),IFERROR(OFFSET('セット情報（イレギュラーサンプル）'!$N$2,MATCH($G106,BカートセットID入力!$L$4:$L$150,0),COLUMN()-COLUMN($T101)),""))))</f>
        <v/>
      </c>
      <c r="AF106" s="53" t="str">
        <f ca="1">IFERROR(OFFSET('セット情報(宅配便）'!$P$2,MATCH($G106,BカートセットID入力!$C$4:$C$150,0),COLUMN()-COLUMN($T101)),IFERROR(OFFSET('セット情報(業務便）'!$P$2,MATCH($G106,BカートセットID入力!$F$4:$F$150,0),COLUMN()-COLUMN($T101)),IFERROR(OFFSET('セット情報（サンプル）'!$N$2,MATCH($G106,BカートセットID入力!$I$4:$I$150,0),COLUMN()-COLUMN($T101)),IFERROR(OFFSET('セット情報（イレギュラーサンプル）'!$N$2,MATCH($G106,BカートセットID入力!$L$4:$L$150,0),COLUMN()-COLUMN($T101)),""))))</f>
        <v/>
      </c>
      <c r="AG106" s="53" t="str">
        <f ca="1">IFERROR(OFFSET('セット情報(宅配便）'!$P$2,MATCH($G106,BカートセットID入力!$C$4:$C$150,0),COLUMN()-COLUMN($T101)),IFERROR(OFFSET('セット情報(業務便）'!$P$2,MATCH($G106,BカートセットID入力!$F$4:$F$150,0),COLUMN()-COLUMN($T101)),IFERROR(OFFSET('セット情報（サンプル）'!$N$2,MATCH($G106,BカートセットID入力!$I$4:$I$150,0),COLUMN()-COLUMN($T101)),IFERROR(OFFSET('セット情報（イレギュラーサンプル）'!$N$2,MATCH($G106,BカートセットID入力!$L$4:$L$150,0),COLUMN()-COLUMN($T101)),""))))</f>
        <v/>
      </c>
      <c r="AH106" s="53" t="str">
        <f ca="1">IFERROR(OFFSET('セット情報(宅配便）'!$P$2,MATCH($G106,BカートセットID入力!$C$4:$C$150,0),COLUMN()-COLUMN($T101)),IFERROR(OFFSET('セット情報(業務便）'!$P$2,MATCH($G106,BカートセットID入力!$F$4:$F$150,0),COLUMN()-COLUMN($T101)),IFERROR(OFFSET('セット情報（サンプル）'!$N$2,MATCH($G106,BカートセットID入力!$I$4:$I$150,0),COLUMN()-COLUMN($T101)),IFERROR(OFFSET('セット情報（イレギュラーサンプル）'!$N$2,MATCH($G106,BカートセットID入力!$L$4:$L$150,0),COLUMN()-COLUMN($T101)),""))))</f>
        <v/>
      </c>
      <c r="AI106" s="53" t="str">
        <f ca="1">IFERROR(OFFSET('セット情報(宅配便）'!$P$2,MATCH($G106,BカートセットID入力!$C$4:$C$150,0),COLUMN()-COLUMN($T101)),IFERROR(OFFSET('セット情報(業務便）'!$P$2,MATCH($G106,BカートセットID入力!$F$4:$F$150,0),COLUMN()-COLUMN($T101)),IFERROR(OFFSET('セット情報（サンプル）'!$N$2,MATCH($G106,BカートセットID入力!$I$4:$I$150,0),COLUMN()-COLUMN($T101)),IFERROR(OFFSET('セット情報（イレギュラーサンプル）'!$N$2,MATCH($G106,BカートセットID入力!$L$4:$L$150,0),COLUMN()-COLUMN($T101)),""))))</f>
        <v/>
      </c>
      <c r="AJ106" s="53" t="str">
        <f ca="1">IFERROR(OFFSET('セット情報(宅配便）'!$P$2,MATCH($G106,BカートセットID入力!$C$4:$C$150,0),COLUMN()-COLUMN($T101)),IFERROR(OFFSET('セット情報(業務便）'!$P$2,MATCH($G106,BカートセットID入力!$F$4:$F$150,0),COLUMN()-COLUMN($T101)),IFERROR(OFFSET('セット情報（サンプル）'!$N$2,MATCH($G106,BカートセットID入力!$I$4:$I$150,0),COLUMN()-COLUMN($T101)),IFERROR(OFFSET('セット情報（イレギュラーサンプル）'!$N$2,MATCH($G106,BカートセットID入力!$L$4:$L$150,0),COLUMN()-COLUMN($T101)),""))))</f>
        <v/>
      </c>
      <c r="AK106" s="53" t="str">
        <f ca="1">IFERROR(OFFSET('セット情報(宅配便）'!$P$2,MATCH($G106,BカートセットID入力!$C$4:$C$150,0),COLUMN()-COLUMN($T101)),IFERROR(OFFSET('セット情報(業務便）'!$P$2,MATCH($G106,BカートセットID入力!$F$4:$F$150,0),COLUMN()-COLUMN($T101)),IFERROR(OFFSET('セット情報（サンプル）'!$N$2,MATCH($G106,BカートセットID入力!$I$4:$I$150,0),COLUMN()-COLUMN($T101)),IFERROR(OFFSET('セット情報（イレギュラーサンプル）'!$N$2,MATCH($G106,BカートセットID入力!$L$4:$L$150,0),COLUMN()-COLUMN($T101)),""))))</f>
        <v/>
      </c>
      <c r="AL106" s="53" t="str">
        <f ca="1">IFERROR(OFFSET('セット情報(宅配便）'!$P$2,MATCH($G106,BカートセットID入力!$C$4:$C$150,0),COLUMN()-COLUMN($T101)),IFERROR(OFFSET('セット情報(業務便）'!$P$2,MATCH($G106,BカートセットID入力!$F$4:$F$150,0),COLUMN()-COLUMN($T101)),IFERROR(OFFSET('セット情報（サンプル）'!$N$2,MATCH($G106,BカートセットID入力!$I$4:$I$150,0),COLUMN()-COLUMN($T101)),IFERROR(OFFSET('セット情報（イレギュラーサンプル）'!$N$2,MATCH($G106,BカートセットID入力!$L$4:$L$150,0),COLUMN()-COLUMN($T101)),""))))</f>
        <v/>
      </c>
      <c r="AM106" s="53" t="str">
        <f ca="1">IFERROR(OFFSET('セット情報(宅配便）'!$P$2,MATCH($G106,BカートセットID入力!$C$4:$C$150,0),COLUMN()-COLUMN($T101)),IFERROR(OFFSET('セット情報(業務便）'!$P$2,MATCH($G106,BカートセットID入力!$F$4:$F$150,0),COLUMN()-COLUMN($T101)),IFERROR(OFFSET('セット情報（サンプル）'!$N$2,MATCH($G106,BカートセットID入力!$I$4:$I$150,0),COLUMN()-COLUMN($T101)),IFERROR(OFFSET('セット情報（イレギュラーサンプル）'!$N$2,MATCH($G106,BカートセットID入力!$L$4:$L$150,0),COLUMN()-COLUMN($T101)),""))))</f>
        <v/>
      </c>
      <c r="AN106" s="53" t="str">
        <f ca="1">IFERROR(OFFSET('セット情報(宅配便）'!$P$2,MATCH($G106,BカートセットID入力!$C$4:$C$150,0),COLUMN()-COLUMN($T101)),IFERROR(OFFSET('セット情報(業務便）'!$P$2,MATCH($G106,BカートセットID入力!$F$4:$F$150,0),COLUMN()-COLUMN($T101)),IFERROR(OFFSET('セット情報（サンプル）'!$N$2,MATCH($G106,BカートセットID入力!$I$4:$I$150,0),COLUMN()-COLUMN($T101)),IFERROR(OFFSET('セット情報（イレギュラーサンプル）'!$N$2,MATCH($G106,BカートセットID入力!$L$4:$L$150,0),COLUMN()-COLUMN($T101)),""))))</f>
        <v/>
      </c>
      <c r="AO106" s="53" t="str">
        <f ca="1">IFERROR(OFFSET('セット情報(宅配便）'!$P$2,MATCH($G106,BカートセットID入力!$C$4:$C$150,0),COLUMN()-COLUMN($T101)),IFERROR(OFFSET('セット情報(業務便）'!$P$2,MATCH($G106,BカートセットID入力!$F$4:$F$150,0),COLUMN()-COLUMN($T101)),IFERROR(OFFSET('セット情報（サンプル）'!$N$2,MATCH($G106,BカートセットID入力!$I$4:$I$150,0),COLUMN()-COLUMN($T101)),IFERROR(OFFSET('セット情報（イレギュラーサンプル）'!$N$2,MATCH($G106,BカートセットID入力!$L$4:$L$150,0),COLUMN()-COLUMN($T101)),""))))</f>
        <v/>
      </c>
      <c r="AP106" s="53" t="str">
        <f ca="1">IFERROR(OFFSET('セット情報(宅配便）'!$P$2,MATCH($G106,BカートセットID入力!$C$4:$C$150,0),COLUMN()-COLUMN($T101)),IFERROR(OFFSET('セット情報(業務便）'!$P$2,MATCH($G106,BカートセットID入力!$F$4:$F$150,0),COLUMN()-COLUMN($T101)),IFERROR(OFFSET('セット情報（サンプル）'!$N$2,MATCH($G106,BカートセットID入力!$I$4:$I$150,0),COLUMN()-COLUMN($T101)),IFERROR(OFFSET('セット情報（イレギュラーサンプル）'!$N$2,MATCH($G106,BカートセットID入力!$L$4:$L$150,0),COLUMN()-COLUMN($T101)),""))))</f>
        <v/>
      </c>
      <c r="AQ106" s="53" t="str">
        <f ca="1">IFERROR(OFFSET('セット情報(宅配便）'!$P$2,MATCH($G106,BカートセットID入力!$C$4:$C$150,0),COLUMN()-COLUMN($T101)),IFERROR(OFFSET('セット情報(業務便）'!$P$2,MATCH($G106,BカートセットID入力!$F$4:$F$150,0),COLUMN()-COLUMN($T101)),IFERROR(OFFSET('セット情報（サンプル）'!$N$2,MATCH($G106,BカートセットID入力!$I$4:$I$150,0),COLUMN()-COLUMN($T101)),IFERROR(OFFSET('セット情報（イレギュラーサンプル）'!$N$2,MATCH($G106,BカートセットID入力!$L$4:$L$150,0),COLUMN()-COLUMN($T101)),""))))</f>
        <v/>
      </c>
      <c r="AR106" s="53" t="str">
        <f ca="1">IFERROR(OFFSET('セット情報(宅配便）'!$P$2,MATCH($G106,BカートセットID入力!$C$4:$C$150,0),COLUMN()-COLUMN($T101)),IFERROR(OFFSET('セット情報(業務便）'!$P$2,MATCH($G106,BカートセットID入力!$F$4:$F$150,0),COLUMN()-COLUMN($T101)),IFERROR(OFFSET('セット情報（サンプル）'!$N$2,MATCH($G106,BカートセットID入力!$I$4:$I$150,0),COLUMN()-COLUMN($T101)),IFERROR(OFFSET('セット情報（イレギュラーサンプル）'!$N$2,MATCH($G106,BカートセットID入力!$L$4:$L$150,0),COLUMN()-COLUMN($T101)),""))))</f>
        <v/>
      </c>
      <c r="AS106" s="53" t="str">
        <f ca="1">IFERROR(OFFSET('セット情報(宅配便）'!$P$2,MATCH($G106,BカートセットID入力!$C$4:$C$150,0),COLUMN()-COLUMN($T101)),IFERROR(OFFSET('セット情報(業務便）'!$P$2,MATCH($G106,BカートセットID入力!$F$4:$F$150,0),COLUMN()-COLUMN($T101)),IFERROR(OFFSET('セット情報（サンプル）'!$N$2,MATCH($G106,BカートセットID入力!$I$4:$I$150,0),COLUMN()-COLUMN($T101)),IFERROR(OFFSET('セット情報（イレギュラーサンプル）'!$N$2,MATCH($G106,BカートセットID入力!$L$4:$L$150,0),COLUMN()-COLUMN($T101)),""))))</f>
        <v/>
      </c>
    </row>
    <row r="107" spans="1:45">
      <c r="A107" s="53" t="str">
        <f>IF(ISBLANK(現行セット情報CSV!A107),"",現行セット情報CSV!A107)</f>
        <v/>
      </c>
      <c r="B107" s="53" t="str">
        <f>IF(ISBLANK(現行セット情報CSV!B107),"",現行セット情報CSV!B107)</f>
        <v/>
      </c>
      <c r="C107" s="53" t="str">
        <f>IF(ISBLANK(現行セット情報CSV!C107),"",現行セット情報CSV!C107)</f>
        <v/>
      </c>
      <c r="D107" s="53" t="str">
        <f>IF(ISBLANK(現行セット情報CSV!D107),"",現行セット情報CSV!D107)</f>
        <v/>
      </c>
      <c r="E107" s="53" t="str">
        <f>IF(ISBLANK(現行セット情報CSV!E107),"",現行セット情報CSV!E107)</f>
        <v/>
      </c>
      <c r="F107" s="53" t="str">
        <f>IF(ISBLANK(現行セット情報CSV!F107),"",現行セット情報CSV!F107)</f>
        <v/>
      </c>
      <c r="G107" s="53" t="str">
        <f>IF(ISBLANK(現行セット情報CSV!G107),"",現行セット情報CSV!G107)</f>
        <v/>
      </c>
      <c r="H107" s="53" t="str">
        <f>IF(ISBLANK(現行セット情報CSV!H107),"",現行セット情報CSV!H107)</f>
        <v/>
      </c>
      <c r="I107" s="53" t="str">
        <f>IF(ISBLANK(現行セット情報CSV!I107),"",現行セット情報CSV!I107)</f>
        <v/>
      </c>
      <c r="J107" s="53" t="str">
        <f>IF(ISBLANK(現行セット情報CSV!J107),"",現行セット情報CSV!J107)</f>
        <v/>
      </c>
      <c r="K107" s="53" t="str">
        <f>IF(ISBLANK(現行セット情報CSV!K107),"",現行セット情報CSV!K107)</f>
        <v/>
      </c>
      <c r="L107" s="53" t="str">
        <f>IF(ISBLANK(現行セット情報CSV!L107),"",現行セット情報CSV!L107)</f>
        <v/>
      </c>
      <c r="M107" s="53" t="str">
        <f>IF(ISBLANK(現行セット情報CSV!M107),"",現行セット情報CSV!M107)</f>
        <v/>
      </c>
      <c r="N107" s="53" t="str">
        <f>IF(ISBLANK(現行セット情報CSV!N107),"",現行セット情報CSV!N107)</f>
        <v/>
      </c>
      <c r="O107" s="53" t="str">
        <f>IF(ISBLANK(現行セット情報CSV!O107),"",現行セット情報CSV!O107)</f>
        <v/>
      </c>
      <c r="P107" s="53" t="str">
        <f>IF(ISBLANK(現行セット情報CSV!P107),"",現行セット情報CSV!P107)</f>
        <v/>
      </c>
      <c r="Q107" s="53" t="str">
        <f>IF(ISBLANK(現行セット情報CSV!Q107),"",現行セット情報CSV!Q107)</f>
        <v/>
      </c>
      <c r="R107" s="53" t="str">
        <f>IF(ISBLANK(現行セット情報CSV!R107),"",現行セット情報CSV!R107)</f>
        <v/>
      </c>
      <c r="S107" s="53" t="str">
        <f>IF(ISBLANK(現行セット情報CSV!S107),"",現行セット情報CSV!S107)</f>
        <v/>
      </c>
      <c r="T107" s="53" t="str">
        <f ca="1">IFERROR(OFFSET('セット情報(宅配便）'!$P$2,MATCH($G107,BカートセットID入力!$C$4:$C$150,0),COLUMN()-COLUMN($T102)),IFERROR(OFFSET('セット情報(業務便）'!$P$2,MATCH($G107,BカートセットID入力!$F$4:$F$150,0),COLUMN()-COLUMN($T102)),IFERROR(OFFSET('セット情報（サンプル）'!$N$2,MATCH($G107,BカートセットID入力!$I$4:$I$150,0),COLUMN()-COLUMN($T102)),IFERROR(OFFSET('セット情報（イレギュラーサンプル）'!$N$2,MATCH($G107,BカートセットID入力!$L$4:$L$150,0),COLUMN()-COLUMN($T102)),""))))</f>
        <v/>
      </c>
      <c r="U107" s="53" t="str">
        <f ca="1">IFERROR(OFFSET('セット情報(宅配便）'!$P$2,MATCH($G107,BカートセットID入力!$C$4:$C$150,0),COLUMN()-COLUMN($T102)),IFERROR(OFFSET('セット情報(業務便）'!$P$2,MATCH($G107,BカートセットID入力!$F$4:$F$150,0),COLUMN()-COLUMN($T102)),IFERROR(OFFSET('セット情報（サンプル）'!$N$2,MATCH($G107,BカートセットID入力!$I$4:$I$150,0),COLUMN()-COLUMN($T102)),IFERROR(OFFSET('セット情報（イレギュラーサンプル）'!$N$2,MATCH($G107,BカートセットID入力!$L$4:$L$150,0),COLUMN()-COLUMN($T102)),""))))</f>
        <v/>
      </c>
      <c r="V107" s="53" t="str">
        <f ca="1">IFERROR(OFFSET('セット情報(宅配便）'!$P$2,MATCH($G107,BカートセットID入力!$C$4:$C$150,0),COLUMN()-COLUMN($T102)),IFERROR(OFFSET('セット情報(業務便）'!$P$2,MATCH($G107,BカートセットID入力!$F$4:$F$150,0),COLUMN()-COLUMN($T102)),IFERROR(OFFSET('セット情報（サンプル）'!$N$2,MATCH($G107,BカートセットID入力!$I$4:$I$150,0),COLUMN()-COLUMN($T102)),IFERROR(OFFSET('セット情報（イレギュラーサンプル）'!$N$2,MATCH($G107,BカートセットID入力!$L$4:$L$150,0),COLUMN()-COLUMN($T102)),""))))</f>
        <v/>
      </c>
      <c r="W107" s="53" t="str">
        <f ca="1">IFERROR(OFFSET('セット情報(宅配便）'!$P$2,MATCH($G107,BカートセットID入力!$C$4:$C$150,0),COLUMN()-COLUMN($T102)),IFERROR(OFFSET('セット情報(業務便）'!$P$2,MATCH($G107,BカートセットID入力!$F$4:$F$150,0),COLUMN()-COLUMN($T102)),IFERROR(OFFSET('セット情報（サンプル）'!$N$2,MATCH($G107,BカートセットID入力!$I$4:$I$150,0),COLUMN()-COLUMN($T102)),IFERROR(OFFSET('セット情報（イレギュラーサンプル）'!$N$2,MATCH($G107,BカートセットID入力!$L$4:$L$150,0),COLUMN()-COLUMN($T102)),""))))</f>
        <v/>
      </c>
      <c r="X107" s="53" t="str">
        <f ca="1">IFERROR(OFFSET('セット情報(宅配便）'!$P$2,MATCH($G107,BカートセットID入力!$C$4:$C$150,0),COLUMN()-COLUMN($T102)),IFERROR(OFFSET('セット情報(業務便）'!$P$2,MATCH($G107,BカートセットID入力!$F$4:$F$150,0),COLUMN()-COLUMN($T102)),IFERROR(OFFSET('セット情報（サンプル）'!$N$2,MATCH($G107,BカートセットID入力!$I$4:$I$150,0),COLUMN()-COLUMN($T102)),IFERROR(OFFSET('セット情報（イレギュラーサンプル）'!$N$2,MATCH($G107,BカートセットID入力!$L$4:$L$150,0),COLUMN()-COLUMN($T102)),""))))</f>
        <v/>
      </c>
      <c r="Y107" s="53" t="str">
        <f ca="1">IFERROR(OFFSET('セット情報(宅配便）'!$P$2,MATCH($G107,BカートセットID入力!$C$4:$C$150,0),COLUMN()-COLUMN($T102)),IFERROR(OFFSET('セット情報(業務便）'!$P$2,MATCH($G107,BカートセットID入力!$F$4:$F$150,0),COLUMN()-COLUMN($T102)),IFERROR(OFFSET('セット情報（サンプル）'!$N$2,MATCH($G107,BカートセットID入力!$I$4:$I$150,0),COLUMN()-COLUMN($T102)),IFERROR(OFFSET('セット情報（イレギュラーサンプル）'!$N$2,MATCH($G107,BカートセットID入力!$L$4:$L$150,0),COLUMN()-COLUMN($T102)),""))))</f>
        <v/>
      </c>
      <c r="Z107" s="53" t="str">
        <f ca="1">IFERROR(OFFSET('セット情報(宅配便）'!$P$2,MATCH($G107,BカートセットID入力!$C$4:$C$150,0),COLUMN()-COLUMN($T102)),IFERROR(OFFSET('セット情報(業務便）'!$P$2,MATCH($G107,BカートセットID入力!$F$4:$F$150,0),COLUMN()-COLUMN($T102)),IFERROR(OFFSET('セット情報（サンプル）'!$N$2,MATCH($G107,BカートセットID入力!$I$4:$I$150,0),COLUMN()-COLUMN($T102)),IFERROR(OFFSET('セット情報（イレギュラーサンプル）'!$N$2,MATCH($G107,BカートセットID入力!$L$4:$L$150,0),COLUMN()-COLUMN($T102)),""))))</f>
        <v/>
      </c>
      <c r="AA107" s="53" t="str">
        <f ca="1">IFERROR(OFFSET('セット情報(宅配便）'!$P$2,MATCH($G107,BカートセットID入力!$C$4:$C$150,0),COLUMN()-COLUMN($T102)),IFERROR(OFFSET('セット情報(業務便）'!$P$2,MATCH($G107,BカートセットID入力!$F$4:$F$150,0),COLUMN()-COLUMN($T102)),IFERROR(OFFSET('セット情報（サンプル）'!$N$2,MATCH($G107,BカートセットID入力!$I$4:$I$150,0),COLUMN()-COLUMN($T102)),IFERROR(OFFSET('セット情報（イレギュラーサンプル）'!$N$2,MATCH($G107,BカートセットID入力!$L$4:$L$150,0),COLUMN()-COLUMN($T102)),""))))</f>
        <v/>
      </c>
      <c r="AB107" s="53" t="str">
        <f ca="1">IFERROR(OFFSET('セット情報(宅配便）'!$P$2,MATCH($G107,BカートセットID入力!$C$4:$C$150,0),COLUMN()-COLUMN($T102)),IFERROR(OFFSET('セット情報(業務便）'!$P$2,MATCH($G107,BカートセットID入力!$F$4:$F$150,0),COLUMN()-COLUMN($T102)),IFERROR(OFFSET('セット情報（サンプル）'!$N$2,MATCH($G107,BカートセットID入力!$I$4:$I$150,0),COLUMN()-COLUMN($T102)),IFERROR(OFFSET('セット情報（イレギュラーサンプル）'!$N$2,MATCH($G107,BカートセットID入力!$L$4:$L$150,0),COLUMN()-COLUMN($T102)),""))))</f>
        <v/>
      </c>
      <c r="AC107" s="53" t="str">
        <f ca="1">IFERROR(OFFSET('セット情報(宅配便）'!$P$2,MATCH($G107,BカートセットID入力!$C$4:$C$150,0),COLUMN()-COLUMN($T102)),IFERROR(OFFSET('セット情報(業務便）'!$P$2,MATCH($G107,BカートセットID入力!$F$4:$F$150,0),COLUMN()-COLUMN($T102)),IFERROR(OFFSET('セット情報（サンプル）'!$N$2,MATCH($G107,BカートセットID入力!$I$4:$I$150,0),COLUMN()-COLUMN($T102)),IFERROR(OFFSET('セット情報（イレギュラーサンプル）'!$N$2,MATCH($G107,BカートセットID入力!$L$4:$L$150,0),COLUMN()-COLUMN($T102)),""))))</f>
        <v/>
      </c>
      <c r="AD107" s="53" t="str">
        <f ca="1">IFERROR(OFFSET('セット情報(宅配便）'!$P$2,MATCH($G107,BカートセットID入力!$C$4:$C$150,0),COLUMN()-COLUMN($T102)),IFERROR(OFFSET('セット情報(業務便）'!$P$2,MATCH($G107,BカートセットID入力!$F$4:$F$150,0),COLUMN()-COLUMN($T102)),IFERROR(OFFSET('セット情報（サンプル）'!$N$2,MATCH($G107,BカートセットID入力!$I$4:$I$150,0),COLUMN()-COLUMN($T102)),IFERROR(OFFSET('セット情報（イレギュラーサンプル）'!$N$2,MATCH($G107,BカートセットID入力!$L$4:$L$150,0),COLUMN()-COLUMN($T102)),""))))</f>
        <v/>
      </c>
      <c r="AE107" s="53" t="str">
        <f ca="1">IFERROR(OFFSET('セット情報(宅配便）'!$P$2,MATCH($G107,BカートセットID入力!$C$4:$C$150,0),COLUMN()-COLUMN($T102)),IFERROR(OFFSET('セット情報(業務便）'!$P$2,MATCH($G107,BカートセットID入力!$F$4:$F$150,0),COLUMN()-COLUMN($T102)),IFERROR(OFFSET('セット情報（サンプル）'!$N$2,MATCH($G107,BカートセットID入力!$I$4:$I$150,0),COLUMN()-COLUMN($T102)),IFERROR(OFFSET('セット情報（イレギュラーサンプル）'!$N$2,MATCH($G107,BカートセットID入力!$L$4:$L$150,0),COLUMN()-COLUMN($T102)),""))))</f>
        <v/>
      </c>
      <c r="AF107" s="53" t="str">
        <f ca="1">IFERROR(OFFSET('セット情報(宅配便）'!$P$2,MATCH($G107,BカートセットID入力!$C$4:$C$150,0),COLUMN()-COLUMN($T102)),IFERROR(OFFSET('セット情報(業務便）'!$P$2,MATCH($G107,BカートセットID入力!$F$4:$F$150,0),COLUMN()-COLUMN($T102)),IFERROR(OFFSET('セット情報（サンプル）'!$N$2,MATCH($G107,BカートセットID入力!$I$4:$I$150,0),COLUMN()-COLUMN($T102)),IFERROR(OFFSET('セット情報（イレギュラーサンプル）'!$N$2,MATCH($G107,BカートセットID入力!$L$4:$L$150,0),COLUMN()-COLUMN($T102)),""))))</f>
        <v/>
      </c>
      <c r="AG107" s="53" t="str">
        <f ca="1">IFERROR(OFFSET('セット情報(宅配便）'!$P$2,MATCH($G107,BカートセットID入力!$C$4:$C$150,0),COLUMN()-COLUMN($T102)),IFERROR(OFFSET('セット情報(業務便）'!$P$2,MATCH($G107,BカートセットID入力!$F$4:$F$150,0),COLUMN()-COLUMN($T102)),IFERROR(OFFSET('セット情報（サンプル）'!$N$2,MATCH($G107,BカートセットID入力!$I$4:$I$150,0),COLUMN()-COLUMN($T102)),IFERROR(OFFSET('セット情報（イレギュラーサンプル）'!$N$2,MATCH($G107,BカートセットID入力!$L$4:$L$150,0),COLUMN()-COLUMN($T102)),""))))</f>
        <v/>
      </c>
      <c r="AH107" s="53" t="str">
        <f ca="1">IFERROR(OFFSET('セット情報(宅配便）'!$P$2,MATCH($G107,BカートセットID入力!$C$4:$C$150,0),COLUMN()-COLUMN($T102)),IFERROR(OFFSET('セット情報(業務便）'!$P$2,MATCH($G107,BカートセットID入力!$F$4:$F$150,0),COLUMN()-COLUMN($T102)),IFERROR(OFFSET('セット情報（サンプル）'!$N$2,MATCH($G107,BカートセットID入力!$I$4:$I$150,0),COLUMN()-COLUMN($T102)),IFERROR(OFFSET('セット情報（イレギュラーサンプル）'!$N$2,MATCH($G107,BカートセットID入力!$L$4:$L$150,0),COLUMN()-COLUMN($T102)),""))))</f>
        <v/>
      </c>
      <c r="AI107" s="53" t="str">
        <f ca="1">IFERROR(OFFSET('セット情報(宅配便）'!$P$2,MATCH($G107,BカートセットID入力!$C$4:$C$150,0),COLUMN()-COLUMN($T102)),IFERROR(OFFSET('セット情報(業務便）'!$P$2,MATCH($G107,BカートセットID入力!$F$4:$F$150,0),COLUMN()-COLUMN($T102)),IFERROR(OFFSET('セット情報（サンプル）'!$N$2,MATCH($G107,BカートセットID入力!$I$4:$I$150,0),COLUMN()-COLUMN($T102)),IFERROR(OFFSET('セット情報（イレギュラーサンプル）'!$N$2,MATCH($G107,BカートセットID入力!$L$4:$L$150,0),COLUMN()-COLUMN($T102)),""))))</f>
        <v/>
      </c>
      <c r="AJ107" s="53" t="str">
        <f ca="1">IFERROR(OFFSET('セット情報(宅配便）'!$P$2,MATCH($G107,BカートセットID入力!$C$4:$C$150,0),COLUMN()-COLUMN($T102)),IFERROR(OFFSET('セット情報(業務便）'!$P$2,MATCH($G107,BカートセットID入力!$F$4:$F$150,0),COLUMN()-COLUMN($T102)),IFERROR(OFFSET('セット情報（サンプル）'!$N$2,MATCH($G107,BカートセットID入力!$I$4:$I$150,0),COLUMN()-COLUMN($T102)),IFERROR(OFFSET('セット情報（イレギュラーサンプル）'!$N$2,MATCH($G107,BカートセットID入力!$L$4:$L$150,0),COLUMN()-COLUMN($T102)),""))))</f>
        <v/>
      </c>
      <c r="AK107" s="53" t="str">
        <f ca="1">IFERROR(OFFSET('セット情報(宅配便）'!$P$2,MATCH($G107,BカートセットID入力!$C$4:$C$150,0),COLUMN()-COLUMN($T102)),IFERROR(OFFSET('セット情報(業務便）'!$P$2,MATCH($G107,BカートセットID入力!$F$4:$F$150,0),COLUMN()-COLUMN($T102)),IFERROR(OFFSET('セット情報（サンプル）'!$N$2,MATCH($G107,BカートセットID入力!$I$4:$I$150,0),COLUMN()-COLUMN($T102)),IFERROR(OFFSET('セット情報（イレギュラーサンプル）'!$N$2,MATCH($G107,BカートセットID入力!$L$4:$L$150,0),COLUMN()-COLUMN($T102)),""))))</f>
        <v/>
      </c>
      <c r="AL107" s="53" t="str">
        <f ca="1">IFERROR(OFFSET('セット情報(宅配便）'!$P$2,MATCH($G107,BカートセットID入力!$C$4:$C$150,0),COLUMN()-COLUMN($T102)),IFERROR(OFFSET('セット情報(業務便）'!$P$2,MATCH($G107,BカートセットID入力!$F$4:$F$150,0),COLUMN()-COLUMN($T102)),IFERROR(OFFSET('セット情報（サンプル）'!$N$2,MATCH($G107,BカートセットID入力!$I$4:$I$150,0),COLUMN()-COLUMN($T102)),IFERROR(OFFSET('セット情報（イレギュラーサンプル）'!$N$2,MATCH($G107,BカートセットID入力!$L$4:$L$150,0),COLUMN()-COLUMN($T102)),""))))</f>
        <v/>
      </c>
      <c r="AM107" s="53" t="str">
        <f ca="1">IFERROR(OFFSET('セット情報(宅配便）'!$P$2,MATCH($G107,BカートセットID入力!$C$4:$C$150,0),COLUMN()-COLUMN($T102)),IFERROR(OFFSET('セット情報(業務便）'!$P$2,MATCH($G107,BカートセットID入力!$F$4:$F$150,0),COLUMN()-COLUMN($T102)),IFERROR(OFFSET('セット情報（サンプル）'!$N$2,MATCH($G107,BカートセットID入力!$I$4:$I$150,0),COLUMN()-COLUMN($T102)),IFERROR(OFFSET('セット情報（イレギュラーサンプル）'!$N$2,MATCH($G107,BカートセットID入力!$L$4:$L$150,0),COLUMN()-COLUMN($T102)),""))))</f>
        <v/>
      </c>
      <c r="AN107" s="53" t="str">
        <f ca="1">IFERROR(OFFSET('セット情報(宅配便）'!$P$2,MATCH($G107,BカートセットID入力!$C$4:$C$150,0),COLUMN()-COLUMN($T102)),IFERROR(OFFSET('セット情報(業務便）'!$P$2,MATCH($G107,BカートセットID入力!$F$4:$F$150,0),COLUMN()-COLUMN($T102)),IFERROR(OFFSET('セット情報（サンプル）'!$N$2,MATCH($G107,BカートセットID入力!$I$4:$I$150,0),COLUMN()-COLUMN($T102)),IFERROR(OFFSET('セット情報（イレギュラーサンプル）'!$N$2,MATCH($G107,BカートセットID入力!$L$4:$L$150,0),COLUMN()-COLUMN($T102)),""))))</f>
        <v/>
      </c>
      <c r="AO107" s="53" t="str">
        <f ca="1">IFERROR(OFFSET('セット情報(宅配便）'!$P$2,MATCH($G107,BカートセットID入力!$C$4:$C$150,0),COLUMN()-COLUMN($T102)),IFERROR(OFFSET('セット情報(業務便）'!$P$2,MATCH($G107,BカートセットID入力!$F$4:$F$150,0),COLUMN()-COLUMN($T102)),IFERROR(OFFSET('セット情報（サンプル）'!$N$2,MATCH($G107,BカートセットID入力!$I$4:$I$150,0),COLUMN()-COLUMN($T102)),IFERROR(OFFSET('セット情報（イレギュラーサンプル）'!$N$2,MATCH($G107,BカートセットID入力!$L$4:$L$150,0),COLUMN()-COLUMN($T102)),""))))</f>
        <v/>
      </c>
      <c r="AP107" s="53" t="str">
        <f ca="1">IFERROR(OFFSET('セット情報(宅配便）'!$P$2,MATCH($G107,BカートセットID入力!$C$4:$C$150,0),COLUMN()-COLUMN($T102)),IFERROR(OFFSET('セット情報(業務便）'!$P$2,MATCH($G107,BカートセットID入力!$F$4:$F$150,0),COLUMN()-COLUMN($T102)),IFERROR(OFFSET('セット情報（サンプル）'!$N$2,MATCH($G107,BカートセットID入力!$I$4:$I$150,0),COLUMN()-COLUMN($T102)),IFERROR(OFFSET('セット情報（イレギュラーサンプル）'!$N$2,MATCH($G107,BカートセットID入力!$L$4:$L$150,0),COLUMN()-COLUMN($T102)),""))))</f>
        <v/>
      </c>
      <c r="AQ107" s="53" t="str">
        <f ca="1">IFERROR(OFFSET('セット情報(宅配便）'!$P$2,MATCH($G107,BカートセットID入力!$C$4:$C$150,0),COLUMN()-COLUMN($T102)),IFERROR(OFFSET('セット情報(業務便）'!$P$2,MATCH($G107,BカートセットID入力!$F$4:$F$150,0),COLUMN()-COLUMN($T102)),IFERROR(OFFSET('セット情報（サンプル）'!$N$2,MATCH($G107,BカートセットID入力!$I$4:$I$150,0),COLUMN()-COLUMN($T102)),IFERROR(OFFSET('セット情報（イレギュラーサンプル）'!$N$2,MATCH($G107,BカートセットID入力!$L$4:$L$150,0),COLUMN()-COLUMN($T102)),""))))</f>
        <v/>
      </c>
      <c r="AR107" s="53" t="str">
        <f ca="1">IFERROR(OFFSET('セット情報(宅配便）'!$P$2,MATCH($G107,BカートセットID入力!$C$4:$C$150,0),COLUMN()-COLUMN($T102)),IFERROR(OFFSET('セット情報(業務便）'!$P$2,MATCH($G107,BカートセットID入力!$F$4:$F$150,0),COLUMN()-COLUMN($T102)),IFERROR(OFFSET('セット情報（サンプル）'!$N$2,MATCH($G107,BカートセットID入力!$I$4:$I$150,0),COLUMN()-COLUMN($T102)),IFERROR(OFFSET('セット情報（イレギュラーサンプル）'!$N$2,MATCH($G107,BカートセットID入力!$L$4:$L$150,0),COLUMN()-COLUMN($T102)),""))))</f>
        <v/>
      </c>
      <c r="AS107" s="53" t="str">
        <f ca="1">IFERROR(OFFSET('セット情報(宅配便）'!$P$2,MATCH($G107,BカートセットID入力!$C$4:$C$150,0),COLUMN()-COLUMN($T102)),IFERROR(OFFSET('セット情報(業務便）'!$P$2,MATCH($G107,BカートセットID入力!$F$4:$F$150,0),COLUMN()-COLUMN($T102)),IFERROR(OFFSET('セット情報（サンプル）'!$N$2,MATCH($G107,BカートセットID入力!$I$4:$I$150,0),COLUMN()-COLUMN($T102)),IFERROR(OFFSET('セット情報（イレギュラーサンプル）'!$N$2,MATCH($G107,BカートセットID入力!$L$4:$L$150,0),COLUMN()-COLUMN($T102)),""))))</f>
        <v/>
      </c>
    </row>
    <row r="108" spans="1:45">
      <c r="A108" s="53" t="str">
        <f>IF(ISBLANK(現行セット情報CSV!A108),"",現行セット情報CSV!A108)</f>
        <v/>
      </c>
      <c r="B108" s="53" t="str">
        <f>IF(ISBLANK(現行セット情報CSV!B108),"",現行セット情報CSV!B108)</f>
        <v/>
      </c>
      <c r="C108" s="53" t="str">
        <f>IF(ISBLANK(現行セット情報CSV!C108),"",現行セット情報CSV!C108)</f>
        <v/>
      </c>
      <c r="D108" s="53" t="str">
        <f>IF(ISBLANK(現行セット情報CSV!D108),"",現行セット情報CSV!D108)</f>
        <v/>
      </c>
      <c r="E108" s="53" t="str">
        <f>IF(ISBLANK(現行セット情報CSV!E108),"",現行セット情報CSV!E108)</f>
        <v/>
      </c>
      <c r="F108" s="53" t="str">
        <f>IF(ISBLANK(現行セット情報CSV!F108),"",現行セット情報CSV!F108)</f>
        <v/>
      </c>
      <c r="G108" s="53" t="str">
        <f>IF(ISBLANK(現行セット情報CSV!G108),"",現行セット情報CSV!G108)</f>
        <v/>
      </c>
      <c r="H108" s="53" t="str">
        <f>IF(ISBLANK(現行セット情報CSV!H108),"",現行セット情報CSV!H108)</f>
        <v/>
      </c>
      <c r="I108" s="53" t="str">
        <f>IF(ISBLANK(現行セット情報CSV!I108),"",現行セット情報CSV!I108)</f>
        <v/>
      </c>
      <c r="J108" s="53" t="str">
        <f>IF(ISBLANK(現行セット情報CSV!J108),"",現行セット情報CSV!J108)</f>
        <v/>
      </c>
      <c r="K108" s="53" t="str">
        <f>IF(ISBLANK(現行セット情報CSV!K108),"",現行セット情報CSV!K108)</f>
        <v/>
      </c>
      <c r="L108" s="53" t="str">
        <f>IF(ISBLANK(現行セット情報CSV!L108),"",現行セット情報CSV!L108)</f>
        <v/>
      </c>
      <c r="M108" s="53" t="str">
        <f>IF(ISBLANK(現行セット情報CSV!M108),"",現行セット情報CSV!M108)</f>
        <v/>
      </c>
      <c r="N108" s="53" t="str">
        <f>IF(ISBLANK(現行セット情報CSV!N108),"",現行セット情報CSV!N108)</f>
        <v/>
      </c>
      <c r="O108" s="53" t="str">
        <f>IF(ISBLANK(現行セット情報CSV!O108),"",現行セット情報CSV!O108)</f>
        <v/>
      </c>
      <c r="P108" s="53" t="str">
        <f>IF(ISBLANK(現行セット情報CSV!P108),"",現行セット情報CSV!P108)</f>
        <v/>
      </c>
      <c r="Q108" s="53" t="str">
        <f>IF(ISBLANK(現行セット情報CSV!Q108),"",現行セット情報CSV!Q108)</f>
        <v/>
      </c>
      <c r="R108" s="53" t="str">
        <f>IF(ISBLANK(現行セット情報CSV!R108),"",現行セット情報CSV!R108)</f>
        <v/>
      </c>
      <c r="S108" s="53" t="str">
        <f>IF(ISBLANK(現行セット情報CSV!S108),"",現行セット情報CSV!S108)</f>
        <v/>
      </c>
      <c r="T108" s="53" t="str">
        <f ca="1">IFERROR(OFFSET('セット情報(宅配便）'!$P$2,MATCH($G108,BカートセットID入力!$C$4:$C$150,0),COLUMN()-COLUMN($T103)),IFERROR(OFFSET('セット情報(業務便）'!$P$2,MATCH($G108,BカートセットID入力!$F$4:$F$150,0),COLUMN()-COLUMN($T103)),IFERROR(OFFSET('セット情報（サンプル）'!$N$2,MATCH($G108,BカートセットID入力!$I$4:$I$150,0),COLUMN()-COLUMN($T103)),IFERROR(OFFSET('セット情報（イレギュラーサンプル）'!$N$2,MATCH($G108,BカートセットID入力!$L$4:$L$150,0),COLUMN()-COLUMN($T103)),""))))</f>
        <v/>
      </c>
      <c r="U108" s="53" t="str">
        <f ca="1">IFERROR(OFFSET('セット情報(宅配便）'!$P$2,MATCH($G108,BカートセットID入力!$C$4:$C$150,0),COLUMN()-COLUMN($T103)),IFERROR(OFFSET('セット情報(業務便）'!$P$2,MATCH($G108,BカートセットID入力!$F$4:$F$150,0),COLUMN()-COLUMN($T103)),IFERROR(OFFSET('セット情報（サンプル）'!$N$2,MATCH($G108,BカートセットID入力!$I$4:$I$150,0),COLUMN()-COLUMN($T103)),IFERROR(OFFSET('セット情報（イレギュラーサンプル）'!$N$2,MATCH($G108,BカートセットID入力!$L$4:$L$150,0),COLUMN()-COLUMN($T103)),""))))</f>
        <v/>
      </c>
      <c r="V108" s="53" t="str">
        <f ca="1">IFERROR(OFFSET('セット情報(宅配便）'!$P$2,MATCH($G108,BカートセットID入力!$C$4:$C$150,0),COLUMN()-COLUMN($T103)),IFERROR(OFFSET('セット情報(業務便）'!$P$2,MATCH($G108,BカートセットID入力!$F$4:$F$150,0),COLUMN()-COLUMN($T103)),IFERROR(OFFSET('セット情報（サンプル）'!$N$2,MATCH($G108,BカートセットID入力!$I$4:$I$150,0),COLUMN()-COLUMN($T103)),IFERROR(OFFSET('セット情報（イレギュラーサンプル）'!$N$2,MATCH($G108,BカートセットID入力!$L$4:$L$150,0),COLUMN()-COLUMN($T103)),""))))</f>
        <v/>
      </c>
      <c r="W108" s="53" t="str">
        <f ca="1">IFERROR(OFFSET('セット情報(宅配便）'!$P$2,MATCH($G108,BカートセットID入力!$C$4:$C$150,0),COLUMN()-COLUMN($T103)),IFERROR(OFFSET('セット情報(業務便）'!$P$2,MATCH($G108,BカートセットID入力!$F$4:$F$150,0),COLUMN()-COLUMN($T103)),IFERROR(OFFSET('セット情報（サンプル）'!$N$2,MATCH($G108,BカートセットID入力!$I$4:$I$150,0),COLUMN()-COLUMN($T103)),IFERROR(OFFSET('セット情報（イレギュラーサンプル）'!$N$2,MATCH($G108,BカートセットID入力!$L$4:$L$150,0),COLUMN()-COLUMN($T103)),""))))</f>
        <v/>
      </c>
      <c r="X108" s="53" t="str">
        <f ca="1">IFERROR(OFFSET('セット情報(宅配便）'!$P$2,MATCH($G108,BカートセットID入力!$C$4:$C$150,0),COLUMN()-COLUMN($T103)),IFERROR(OFFSET('セット情報(業務便）'!$P$2,MATCH($G108,BカートセットID入力!$F$4:$F$150,0),COLUMN()-COLUMN($T103)),IFERROR(OFFSET('セット情報（サンプル）'!$N$2,MATCH($G108,BカートセットID入力!$I$4:$I$150,0),COLUMN()-COLUMN($T103)),IFERROR(OFFSET('セット情報（イレギュラーサンプル）'!$N$2,MATCH($G108,BカートセットID入力!$L$4:$L$150,0),COLUMN()-COLUMN($T103)),""))))</f>
        <v/>
      </c>
      <c r="Y108" s="53" t="str">
        <f ca="1">IFERROR(OFFSET('セット情報(宅配便）'!$P$2,MATCH($G108,BカートセットID入力!$C$4:$C$150,0),COLUMN()-COLUMN($T103)),IFERROR(OFFSET('セット情報(業務便）'!$P$2,MATCH($G108,BカートセットID入力!$F$4:$F$150,0),COLUMN()-COLUMN($T103)),IFERROR(OFFSET('セット情報（サンプル）'!$N$2,MATCH($G108,BカートセットID入力!$I$4:$I$150,0),COLUMN()-COLUMN($T103)),IFERROR(OFFSET('セット情報（イレギュラーサンプル）'!$N$2,MATCH($G108,BカートセットID入力!$L$4:$L$150,0),COLUMN()-COLUMN($T103)),""))))</f>
        <v/>
      </c>
      <c r="Z108" s="53" t="str">
        <f ca="1">IFERROR(OFFSET('セット情報(宅配便）'!$P$2,MATCH($G108,BカートセットID入力!$C$4:$C$150,0),COLUMN()-COLUMN($T103)),IFERROR(OFFSET('セット情報(業務便）'!$P$2,MATCH($G108,BカートセットID入力!$F$4:$F$150,0),COLUMN()-COLUMN($T103)),IFERROR(OFFSET('セット情報（サンプル）'!$N$2,MATCH($G108,BカートセットID入力!$I$4:$I$150,0),COLUMN()-COLUMN($T103)),IFERROR(OFFSET('セット情報（イレギュラーサンプル）'!$N$2,MATCH($G108,BカートセットID入力!$L$4:$L$150,0),COLUMN()-COLUMN($T103)),""))))</f>
        <v/>
      </c>
      <c r="AA108" s="53" t="str">
        <f ca="1">IFERROR(OFFSET('セット情報(宅配便）'!$P$2,MATCH($G108,BカートセットID入力!$C$4:$C$150,0),COLUMN()-COLUMN($T103)),IFERROR(OFFSET('セット情報(業務便）'!$P$2,MATCH($G108,BカートセットID入力!$F$4:$F$150,0),COLUMN()-COLUMN($T103)),IFERROR(OFFSET('セット情報（サンプル）'!$N$2,MATCH($G108,BカートセットID入力!$I$4:$I$150,0),COLUMN()-COLUMN($T103)),IFERROR(OFFSET('セット情報（イレギュラーサンプル）'!$N$2,MATCH($G108,BカートセットID入力!$L$4:$L$150,0),COLUMN()-COLUMN($T103)),""))))</f>
        <v/>
      </c>
      <c r="AB108" s="53" t="str">
        <f ca="1">IFERROR(OFFSET('セット情報(宅配便）'!$P$2,MATCH($G108,BカートセットID入力!$C$4:$C$150,0),COLUMN()-COLUMN($T103)),IFERROR(OFFSET('セット情報(業務便）'!$P$2,MATCH($G108,BカートセットID入力!$F$4:$F$150,0),COLUMN()-COLUMN($T103)),IFERROR(OFFSET('セット情報（サンプル）'!$N$2,MATCH($G108,BカートセットID入力!$I$4:$I$150,0),COLUMN()-COLUMN($T103)),IFERROR(OFFSET('セット情報（イレギュラーサンプル）'!$N$2,MATCH($G108,BカートセットID入力!$L$4:$L$150,0),COLUMN()-COLUMN($T103)),""))))</f>
        <v/>
      </c>
      <c r="AC108" s="53" t="str">
        <f ca="1">IFERROR(OFFSET('セット情報(宅配便）'!$P$2,MATCH($G108,BカートセットID入力!$C$4:$C$150,0),COLUMN()-COLUMN($T103)),IFERROR(OFFSET('セット情報(業務便）'!$P$2,MATCH($G108,BカートセットID入力!$F$4:$F$150,0),COLUMN()-COLUMN($T103)),IFERROR(OFFSET('セット情報（サンプル）'!$N$2,MATCH($G108,BカートセットID入力!$I$4:$I$150,0),COLUMN()-COLUMN($T103)),IFERROR(OFFSET('セット情報（イレギュラーサンプル）'!$N$2,MATCH($G108,BカートセットID入力!$L$4:$L$150,0),COLUMN()-COLUMN($T103)),""))))</f>
        <v/>
      </c>
      <c r="AD108" s="53" t="str">
        <f ca="1">IFERROR(OFFSET('セット情報(宅配便）'!$P$2,MATCH($G108,BカートセットID入力!$C$4:$C$150,0),COLUMN()-COLUMN($T103)),IFERROR(OFFSET('セット情報(業務便）'!$P$2,MATCH($G108,BカートセットID入力!$F$4:$F$150,0),COLUMN()-COLUMN($T103)),IFERROR(OFFSET('セット情報（サンプル）'!$N$2,MATCH($G108,BカートセットID入力!$I$4:$I$150,0),COLUMN()-COLUMN($T103)),IFERROR(OFFSET('セット情報（イレギュラーサンプル）'!$N$2,MATCH($G108,BカートセットID入力!$L$4:$L$150,0),COLUMN()-COLUMN($T103)),""))))</f>
        <v/>
      </c>
      <c r="AE108" s="53" t="str">
        <f ca="1">IFERROR(OFFSET('セット情報(宅配便）'!$P$2,MATCH($G108,BカートセットID入力!$C$4:$C$150,0),COLUMN()-COLUMN($T103)),IFERROR(OFFSET('セット情報(業務便）'!$P$2,MATCH($G108,BカートセットID入力!$F$4:$F$150,0),COLUMN()-COLUMN($T103)),IFERROR(OFFSET('セット情報（サンプル）'!$N$2,MATCH($G108,BカートセットID入力!$I$4:$I$150,0),COLUMN()-COLUMN($T103)),IFERROR(OFFSET('セット情報（イレギュラーサンプル）'!$N$2,MATCH($G108,BカートセットID入力!$L$4:$L$150,0),COLUMN()-COLUMN($T103)),""))))</f>
        <v/>
      </c>
      <c r="AF108" s="53" t="str">
        <f ca="1">IFERROR(OFFSET('セット情報(宅配便）'!$P$2,MATCH($G108,BカートセットID入力!$C$4:$C$150,0),COLUMN()-COLUMN($T103)),IFERROR(OFFSET('セット情報(業務便）'!$P$2,MATCH($G108,BカートセットID入力!$F$4:$F$150,0),COLUMN()-COLUMN($T103)),IFERROR(OFFSET('セット情報（サンプル）'!$N$2,MATCH($G108,BカートセットID入力!$I$4:$I$150,0),COLUMN()-COLUMN($T103)),IFERROR(OFFSET('セット情報（イレギュラーサンプル）'!$N$2,MATCH($G108,BカートセットID入力!$L$4:$L$150,0),COLUMN()-COLUMN($T103)),""))))</f>
        <v/>
      </c>
      <c r="AG108" s="53" t="str">
        <f ca="1">IFERROR(OFFSET('セット情報(宅配便）'!$P$2,MATCH($G108,BカートセットID入力!$C$4:$C$150,0),COLUMN()-COLUMN($T103)),IFERROR(OFFSET('セット情報(業務便）'!$P$2,MATCH($G108,BカートセットID入力!$F$4:$F$150,0),COLUMN()-COLUMN($T103)),IFERROR(OFFSET('セット情報（サンプル）'!$N$2,MATCH($G108,BカートセットID入力!$I$4:$I$150,0),COLUMN()-COLUMN($T103)),IFERROR(OFFSET('セット情報（イレギュラーサンプル）'!$N$2,MATCH($G108,BカートセットID入力!$L$4:$L$150,0),COLUMN()-COLUMN($T103)),""))))</f>
        <v/>
      </c>
      <c r="AH108" s="53" t="str">
        <f ca="1">IFERROR(OFFSET('セット情報(宅配便）'!$P$2,MATCH($G108,BカートセットID入力!$C$4:$C$150,0),COLUMN()-COLUMN($T103)),IFERROR(OFFSET('セット情報(業務便）'!$P$2,MATCH($G108,BカートセットID入力!$F$4:$F$150,0),COLUMN()-COLUMN($T103)),IFERROR(OFFSET('セット情報（サンプル）'!$N$2,MATCH($G108,BカートセットID入力!$I$4:$I$150,0),COLUMN()-COLUMN($T103)),IFERROR(OFFSET('セット情報（イレギュラーサンプル）'!$N$2,MATCH($G108,BカートセットID入力!$L$4:$L$150,0),COLUMN()-COLUMN($T103)),""))))</f>
        <v/>
      </c>
      <c r="AI108" s="53" t="str">
        <f ca="1">IFERROR(OFFSET('セット情報(宅配便）'!$P$2,MATCH($G108,BカートセットID入力!$C$4:$C$150,0),COLUMN()-COLUMN($T103)),IFERROR(OFFSET('セット情報(業務便）'!$P$2,MATCH($G108,BカートセットID入力!$F$4:$F$150,0),COLUMN()-COLUMN($T103)),IFERROR(OFFSET('セット情報（サンプル）'!$N$2,MATCH($G108,BカートセットID入力!$I$4:$I$150,0),COLUMN()-COLUMN($T103)),IFERROR(OFFSET('セット情報（イレギュラーサンプル）'!$N$2,MATCH($G108,BカートセットID入力!$L$4:$L$150,0),COLUMN()-COLUMN($T103)),""))))</f>
        <v/>
      </c>
      <c r="AJ108" s="53" t="str">
        <f ca="1">IFERROR(OFFSET('セット情報(宅配便）'!$P$2,MATCH($G108,BカートセットID入力!$C$4:$C$150,0),COLUMN()-COLUMN($T103)),IFERROR(OFFSET('セット情報(業務便）'!$P$2,MATCH($G108,BカートセットID入力!$F$4:$F$150,0),COLUMN()-COLUMN($T103)),IFERROR(OFFSET('セット情報（サンプル）'!$N$2,MATCH($G108,BカートセットID入力!$I$4:$I$150,0),COLUMN()-COLUMN($T103)),IFERROR(OFFSET('セット情報（イレギュラーサンプル）'!$N$2,MATCH($G108,BカートセットID入力!$L$4:$L$150,0),COLUMN()-COLUMN($T103)),""))))</f>
        <v/>
      </c>
      <c r="AK108" s="53" t="str">
        <f ca="1">IFERROR(OFFSET('セット情報(宅配便）'!$P$2,MATCH($G108,BカートセットID入力!$C$4:$C$150,0),COLUMN()-COLUMN($T103)),IFERROR(OFFSET('セット情報(業務便）'!$P$2,MATCH($G108,BカートセットID入力!$F$4:$F$150,0),COLUMN()-COLUMN($T103)),IFERROR(OFFSET('セット情報（サンプル）'!$N$2,MATCH($G108,BカートセットID入力!$I$4:$I$150,0),COLUMN()-COLUMN($T103)),IFERROR(OFFSET('セット情報（イレギュラーサンプル）'!$N$2,MATCH($G108,BカートセットID入力!$L$4:$L$150,0),COLUMN()-COLUMN($T103)),""))))</f>
        <v/>
      </c>
      <c r="AL108" s="53" t="str">
        <f ca="1">IFERROR(OFFSET('セット情報(宅配便）'!$P$2,MATCH($G108,BカートセットID入力!$C$4:$C$150,0),COLUMN()-COLUMN($T103)),IFERROR(OFFSET('セット情報(業務便）'!$P$2,MATCH($G108,BカートセットID入力!$F$4:$F$150,0),COLUMN()-COLUMN($T103)),IFERROR(OFFSET('セット情報（サンプル）'!$N$2,MATCH($G108,BカートセットID入力!$I$4:$I$150,0),COLUMN()-COLUMN($T103)),IFERROR(OFFSET('セット情報（イレギュラーサンプル）'!$N$2,MATCH($G108,BカートセットID入力!$L$4:$L$150,0),COLUMN()-COLUMN($T103)),""))))</f>
        <v/>
      </c>
      <c r="AM108" s="53" t="str">
        <f ca="1">IFERROR(OFFSET('セット情報(宅配便）'!$P$2,MATCH($G108,BカートセットID入力!$C$4:$C$150,0),COLUMN()-COLUMN($T103)),IFERROR(OFFSET('セット情報(業務便）'!$P$2,MATCH($G108,BカートセットID入力!$F$4:$F$150,0),COLUMN()-COLUMN($T103)),IFERROR(OFFSET('セット情報（サンプル）'!$N$2,MATCH($G108,BカートセットID入力!$I$4:$I$150,0),COLUMN()-COLUMN($T103)),IFERROR(OFFSET('セット情報（イレギュラーサンプル）'!$N$2,MATCH($G108,BカートセットID入力!$L$4:$L$150,0),COLUMN()-COLUMN($T103)),""))))</f>
        <v/>
      </c>
      <c r="AN108" s="53" t="str">
        <f ca="1">IFERROR(OFFSET('セット情報(宅配便）'!$P$2,MATCH($G108,BカートセットID入力!$C$4:$C$150,0),COLUMN()-COLUMN($T103)),IFERROR(OFFSET('セット情報(業務便）'!$P$2,MATCH($G108,BカートセットID入力!$F$4:$F$150,0),COLUMN()-COLUMN($T103)),IFERROR(OFFSET('セット情報（サンプル）'!$N$2,MATCH($G108,BカートセットID入力!$I$4:$I$150,0),COLUMN()-COLUMN($T103)),IFERROR(OFFSET('セット情報（イレギュラーサンプル）'!$N$2,MATCH($G108,BカートセットID入力!$L$4:$L$150,0),COLUMN()-COLUMN($T103)),""))))</f>
        <v/>
      </c>
      <c r="AO108" s="53" t="str">
        <f ca="1">IFERROR(OFFSET('セット情報(宅配便）'!$P$2,MATCH($G108,BカートセットID入力!$C$4:$C$150,0),COLUMN()-COLUMN($T103)),IFERROR(OFFSET('セット情報(業務便）'!$P$2,MATCH($G108,BカートセットID入力!$F$4:$F$150,0),COLUMN()-COLUMN($T103)),IFERROR(OFFSET('セット情報（サンプル）'!$N$2,MATCH($G108,BカートセットID入力!$I$4:$I$150,0),COLUMN()-COLUMN($T103)),IFERROR(OFFSET('セット情報（イレギュラーサンプル）'!$N$2,MATCH($G108,BカートセットID入力!$L$4:$L$150,0),COLUMN()-COLUMN($T103)),""))))</f>
        <v/>
      </c>
      <c r="AP108" s="53" t="str">
        <f ca="1">IFERROR(OFFSET('セット情報(宅配便）'!$P$2,MATCH($G108,BカートセットID入力!$C$4:$C$150,0),COLUMN()-COLUMN($T103)),IFERROR(OFFSET('セット情報(業務便）'!$P$2,MATCH($G108,BカートセットID入力!$F$4:$F$150,0),COLUMN()-COLUMN($T103)),IFERROR(OFFSET('セット情報（サンプル）'!$N$2,MATCH($G108,BカートセットID入力!$I$4:$I$150,0),COLUMN()-COLUMN($T103)),IFERROR(OFFSET('セット情報（イレギュラーサンプル）'!$N$2,MATCH($G108,BカートセットID入力!$L$4:$L$150,0),COLUMN()-COLUMN($T103)),""))))</f>
        <v/>
      </c>
      <c r="AQ108" s="53" t="str">
        <f ca="1">IFERROR(OFFSET('セット情報(宅配便）'!$P$2,MATCH($G108,BカートセットID入力!$C$4:$C$150,0),COLUMN()-COLUMN($T103)),IFERROR(OFFSET('セット情報(業務便）'!$P$2,MATCH($G108,BカートセットID入力!$F$4:$F$150,0),COLUMN()-COLUMN($T103)),IFERROR(OFFSET('セット情報（サンプル）'!$N$2,MATCH($G108,BカートセットID入力!$I$4:$I$150,0),COLUMN()-COLUMN($T103)),IFERROR(OFFSET('セット情報（イレギュラーサンプル）'!$N$2,MATCH($G108,BカートセットID入力!$L$4:$L$150,0),COLUMN()-COLUMN($T103)),""))))</f>
        <v/>
      </c>
      <c r="AR108" s="53" t="str">
        <f ca="1">IFERROR(OFFSET('セット情報(宅配便）'!$P$2,MATCH($G108,BカートセットID入力!$C$4:$C$150,0),COLUMN()-COLUMN($T103)),IFERROR(OFFSET('セット情報(業務便）'!$P$2,MATCH($G108,BカートセットID入力!$F$4:$F$150,0),COLUMN()-COLUMN($T103)),IFERROR(OFFSET('セット情報（サンプル）'!$N$2,MATCH($G108,BカートセットID入力!$I$4:$I$150,0),COLUMN()-COLUMN($T103)),IFERROR(OFFSET('セット情報（イレギュラーサンプル）'!$N$2,MATCH($G108,BカートセットID入力!$L$4:$L$150,0),COLUMN()-COLUMN($T103)),""))))</f>
        <v/>
      </c>
      <c r="AS108" s="53" t="str">
        <f ca="1">IFERROR(OFFSET('セット情報(宅配便）'!$P$2,MATCH($G108,BカートセットID入力!$C$4:$C$150,0),COLUMN()-COLUMN($T103)),IFERROR(OFFSET('セット情報(業務便）'!$P$2,MATCH($G108,BカートセットID入力!$F$4:$F$150,0),COLUMN()-COLUMN($T103)),IFERROR(OFFSET('セット情報（サンプル）'!$N$2,MATCH($G108,BカートセットID入力!$I$4:$I$150,0),COLUMN()-COLUMN($T103)),IFERROR(OFFSET('セット情報（イレギュラーサンプル）'!$N$2,MATCH($G108,BカートセットID入力!$L$4:$L$150,0),COLUMN()-COLUMN($T103)),""))))</f>
        <v/>
      </c>
    </row>
    <row r="109" spans="1:45">
      <c r="A109" s="53" t="str">
        <f>IF(ISBLANK(現行セット情報CSV!A109),"",現行セット情報CSV!A109)</f>
        <v/>
      </c>
      <c r="B109" s="53" t="str">
        <f>IF(ISBLANK(現行セット情報CSV!B109),"",現行セット情報CSV!B109)</f>
        <v/>
      </c>
      <c r="C109" s="53" t="str">
        <f>IF(ISBLANK(現行セット情報CSV!C109),"",現行セット情報CSV!C109)</f>
        <v/>
      </c>
      <c r="D109" s="53" t="str">
        <f>IF(ISBLANK(現行セット情報CSV!D109),"",現行セット情報CSV!D109)</f>
        <v/>
      </c>
      <c r="E109" s="53" t="str">
        <f>IF(ISBLANK(現行セット情報CSV!E109),"",現行セット情報CSV!E109)</f>
        <v/>
      </c>
      <c r="F109" s="53" t="str">
        <f>IF(ISBLANK(現行セット情報CSV!F109),"",現行セット情報CSV!F109)</f>
        <v/>
      </c>
      <c r="G109" s="53" t="str">
        <f>IF(ISBLANK(現行セット情報CSV!G109),"",現行セット情報CSV!G109)</f>
        <v/>
      </c>
      <c r="H109" s="53" t="str">
        <f>IF(ISBLANK(現行セット情報CSV!H109),"",現行セット情報CSV!H109)</f>
        <v/>
      </c>
      <c r="I109" s="53" t="str">
        <f>IF(ISBLANK(現行セット情報CSV!I109),"",現行セット情報CSV!I109)</f>
        <v/>
      </c>
      <c r="J109" s="53" t="str">
        <f>IF(ISBLANK(現行セット情報CSV!J109),"",現行セット情報CSV!J109)</f>
        <v/>
      </c>
      <c r="K109" s="53" t="str">
        <f>IF(ISBLANK(現行セット情報CSV!K109),"",現行セット情報CSV!K109)</f>
        <v/>
      </c>
      <c r="L109" s="53" t="str">
        <f>IF(ISBLANK(現行セット情報CSV!L109),"",現行セット情報CSV!L109)</f>
        <v/>
      </c>
      <c r="M109" s="53" t="str">
        <f>IF(ISBLANK(現行セット情報CSV!M109),"",現行セット情報CSV!M109)</f>
        <v/>
      </c>
      <c r="N109" s="53" t="str">
        <f>IF(ISBLANK(現行セット情報CSV!N109),"",現行セット情報CSV!N109)</f>
        <v/>
      </c>
      <c r="O109" s="53" t="str">
        <f>IF(ISBLANK(現行セット情報CSV!O109),"",現行セット情報CSV!O109)</f>
        <v/>
      </c>
      <c r="P109" s="53" t="str">
        <f>IF(ISBLANK(現行セット情報CSV!P109),"",現行セット情報CSV!P109)</f>
        <v/>
      </c>
      <c r="Q109" s="53" t="str">
        <f>IF(ISBLANK(現行セット情報CSV!Q109),"",現行セット情報CSV!Q109)</f>
        <v/>
      </c>
      <c r="R109" s="53" t="str">
        <f>IF(ISBLANK(現行セット情報CSV!R109),"",現行セット情報CSV!R109)</f>
        <v/>
      </c>
      <c r="S109" s="53" t="str">
        <f>IF(ISBLANK(現行セット情報CSV!S109),"",現行セット情報CSV!S109)</f>
        <v/>
      </c>
      <c r="T109" s="53" t="str">
        <f ca="1">IFERROR(OFFSET('セット情報(宅配便）'!$P$2,MATCH($G109,BカートセットID入力!$C$4:$C$150,0),COLUMN()-COLUMN($T104)),IFERROR(OFFSET('セット情報(業務便）'!$P$2,MATCH($G109,BカートセットID入力!$F$4:$F$150,0),COLUMN()-COLUMN($T104)),IFERROR(OFFSET('セット情報（サンプル）'!$N$2,MATCH($G109,BカートセットID入力!$I$4:$I$150,0),COLUMN()-COLUMN($T104)),IFERROR(OFFSET('セット情報（イレギュラーサンプル）'!$N$2,MATCH($G109,BカートセットID入力!$L$4:$L$150,0),COLUMN()-COLUMN($T104)),""))))</f>
        <v/>
      </c>
      <c r="U109" s="53" t="str">
        <f ca="1">IFERROR(OFFSET('セット情報(宅配便）'!$P$2,MATCH($G109,BカートセットID入力!$C$4:$C$150,0),COLUMN()-COLUMN($T104)),IFERROR(OFFSET('セット情報(業務便）'!$P$2,MATCH($G109,BカートセットID入力!$F$4:$F$150,0),COLUMN()-COLUMN($T104)),IFERROR(OFFSET('セット情報（サンプル）'!$N$2,MATCH($G109,BカートセットID入力!$I$4:$I$150,0),COLUMN()-COLUMN($T104)),IFERROR(OFFSET('セット情報（イレギュラーサンプル）'!$N$2,MATCH($G109,BカートセットID入力!$L$4:$L$150,0),COLUMN()-COLUMN($T104)),""))))</f>
        <v/>
      </c>
      <c r="V109" s="53" t="str">
        <f ca="1">IFERROR(OFFSET('セット情報(宅配便）'!$P$2,MATCH($G109,BカートセットID入力!$C$4:$C$150,0),COLUMN()-COLUMN($T104)),IFERROR(OFFSET('セット情報(業務便）'!$P$2,MATCH($G109,BカートセットID入力!$F$4:$F$150,0),COLUMN()-COLUMN($T104)),IFERROR(OFFSET('セット情報（サンプル）'!$N$2,MATCH($G109,BカートセットID入力!$I$4:$I$150,0),COLUMN()-COLUMN($T104)),IFERROR(OFFSET('セット情報（イレギュラーサンプル）'!$N$2,MATCH($G109,BカートセットID入力!$L$4:$L$150,0),COLUMN()-COLUMN($T104)),""))))</f>
        <v/>
      </c>
      <c r="W109" s="53" t="str">
        <f ca="1">IFERROR(OFFSET('セット情報(宅配便）'!$P$2,MATCH($G109,BカートセットID入力!$C$4:$C$150,0),COLUMN()-COLUMN($T104)),IFERROR(OFFSET('セット情報(業務便）'!$P$2,MATCH($G109,BカートセットID入力!$F$4:$F$150,0),COLUMN()-COLUMN($T104)),IFERROR(OFFSET('セット情報（サンプル）'!$N$2,MATCH($G109,BカートセットID入力!$I$4:$I$150,0),COLUMN()-COLUMN($T104)),IFERROR(OFFSET('セット情報（イレギュラーサンプル）'!$N$2,MATCH($G109,BカートセットID入力!$L$4:$L$150,0),COLUMN()-COLUMN($T104)),""))))</f>
        <v/>
      </c>
      <c r="X109" s="53" t="str">
        <f ca="1">IFERROR(OFFSET('セット情報(宅配便）'!$P$2,MATCH($G109,BカートセットID入力!$C$4:$C$150,0),COLUMN()-COLUMN($T104)),IFERROR(OFFSET('セット情報(業務便）'!$P$2,MATCH($G109,BカートセットID入力!$F$4:$F$150,0),COLUMN()-COLUMN($T104)),IFERROR(OFFSET('セット情報（サンプル）'!$N$2,MATCH($G109,BカートセットID入力!$I$4:$I$150,0),COLUMN()-COLUMN($T104)),IFERROR(OFFSET('セット情報（イレギュラーサンプル）'!$N$2,MATCH($G109,BカートセットID入力!$L$4:$L$150,0),COLUMN()-COLUMN($T104)),""))))</f>
        <v/>
      </c>
      <c r="Y109" s="53" t="str">
        <f ca="1">IFERROR(OFFSET('セット情報(宅配便）'!$P$2,MATCH($G109,BカートセットID入力!$C$4:$C$150,0),COLUMN()-COLUMN($T104)),IFERROR(OFFSET('セット情報(業務便）'!$P$2,MATCH($G109,BカートセットID入力!$F$4:$F$150,0),COLUMN()-COLUMN($T104)),IFERROR(OFFSET('セット情報（サンプル）'!$N$2,MATCH($G109,BカートセットID入力!$I$4:$I$150,0),COLUMN()-COLUMN($T104)),IFERROR(OFFSET('セット情報（イレギュラーサンプル）'!$N$2,MATCH($G109,BカートセットID入力!$L$4:$L$150,0),COLUMN()-COLUMN($T104)),""))))</f>
        <v/>
      </c>
      <c r="Z109" s="53" t="str">
        <f ca="1">IFERROR(OFFSET('セット情報(宅配便）'!$P$2,MATCH($G109,BカートセットID入力!$C$4:$C$150,0),COLUMN()-COLUMN($T104)),IFERROR(OFFSET('セット情報(業務便）'!$P$2,MATCH($G109,BカートセットID入力!$F$4:$F$150,0),COLUMN()-COLUMN($T104)),IFERROR(OFFSET('セット情報（サンプル）'!$N$2,MATCH($G109,BカートセットID入力!$I$4:$I$150,0),COLUMN()-COLUMN($T104)),IFERROR(OFFSET('セット情報（イレギュラーサンプル）'!$N$2,MATCH($G109,BカートセットID入力!$L$4:$L$150,0),COLUMN()-COLUMN($T104)),""))))</f>
        <v/>
      </c>
      <c r="AA109" s="53" t="str">
        <f ca="1">IFERROR(OFFSET('セット情報(宅配便）'!$P$2,MATCH($G109,BカートセットID入力!$C$4:$C$150,0),COLUMN()-COLUMN($T104)),IFERROR(OFFSET('セット情報(業務便）'!$P$2,MATCH($G109,BカートセットID入力!$F$4:$F$150,0),COLUMN()-COLUMN($T104)),IFERROR(OFFSET('セット情報（サンプル）'!$N$2,MATCH($G109,BカートセットID入力!$I$4:$I$150,0),COLUMN()-COLUMN($T104)),IFERROR(OFFSET('セット情報（イレギュラーサンプル）'!$N$2,MATCH($G109,BカートセットID入力!$L$4:$L$150,0),COLUMN()-COLUMN($T104)),""))))</f>
        <v/>
      </c>
      <c r="AB109" s="53" t="str">
        <f ca="1">IFERROR(OFFSET('セット情報(宅配便）'!$P$2,MATCH($G109,BカートセットID入力!$C$4:$C$150,0),COLUMN()-COLUMN($T104)),IFERROR(OFFSET('セット情報(業務便）'!$P$2,MATCH($G109,BカートセットID入力!$F$4:$F$150,0),COLUMN()-COLUMN($T104)),IFERROR(OFFSET('セット情報（サンプル）'!$N$2,MATCH($G109,BカートセットID入力!$I$4:$I$150,0),COLUMN()-COLUMN($T104)),IFERROR(OFFSET('セット情報（イレギュラーサンプル）'!$N$2,MATCH($G109,BカートセットID入力!$L$4:$L$150,0),COLUMN()-COLUMN($T104)),""))))</f>
        <v/>
      </c>
      <c r="AC109" s="53" t="str">
        <f ca="1">IFERROR(OFFSET('セット情報(宅配便）'!$P$2,MATCH($G109,BカートセットID入力!$C$4:$C$150,0),COLUMN()-COLUMN($T104)),IFERROR(OFFSET('セット情報(業務便）'!$P$2,MATCH($G109,BカートセットID入力!$F$4:$F$150,0),COLUMN()-COLUMN($T104)),IFERROR(OFFSET('セット情報（サンプル）'!$N$2,MATCH($G109,BカートセットID入力!$I$4:$I$150,0),COLUMN()-COLUMN($T104)),IFERROR(OFFSET('セット情報（イレギュラーサンプル）'!$N$2,MATCH($G109,BカートセットID入力!$L$4:$L$150,0),COLUMN()-COLUMN($T104)),""))))</f>
        <v/>
      </c>
      <c r="AD109" s="53" t="str">
        <f ca="1">IFERROR(OFFSET('セット情報(宅配便）'!$P$2,MATCH($G109,BカートセットID入力!$C$4:$C$150,0),COLUMN()-COLUMN($T104)),IFERROR(OFFSET('セット情報(業務便）'!$P$2,MATCH($G109,BカートセットID入力!$F$4:$F$150,0),COLUMN()-COLUMN($T104)),IFERROR(OFFSET('セット情報（サンプル）'!$N$2,MATCH($G109,BカートセットID入力!$I$4:$I$150,0),COLUMN()-COLUMN($T104)),IFERROR(OFFSET('セット情報（イレギュラーサンプル）'!$N$2,MATCH($G109,BカートセットID入力!$L$4:$L$150,0),COLUMN()-COLUMN($T104)),""))))</f>
        <v/>
      </c>
      <c r="AE109" s="53" t="str">
        <f ca="1">IFERROR(OFFSET('セット情報(宅配便）'!$P$2,MATCH($G109,BカートセットID入力!$C$4:$C$150,0),COLUMN()-COLUMN($T104)),IFERROR(OFFSET('セット情報(業務便）'!$P$2,MATCH($G109,BカートセットID入力!$F$4:$F$150,0),COLUMN()-COLUMN($T104)),IFERROR(OFFSET('セット情報（サンプル）'!$N$2,MATCH($G109,BカートセットID入力!$I$4:$I$150,0),COLUMN()-COLUMN($T104)),IFERROR(OFFSET('セット情報（イレギュラーサンプル）'!$N$2,MATCH($G109,BカートセットID入力!$L$4:$L$150,0),COLUMN()-COLUMN($T104)),""))))</f>
        <v/>
      </c>
      <c r="AF109" s="53" t="str">
        <f ca="1">IFERROR(OFFSET('セット情報(宅配便）'!$P$2,MATCH($G109,BカートセットID入力!$C$4:$C$150,0),COLUMN()-COLUMN($T104)),IFERROR(OFFSET('セット情報(業務便）'!$P$2,MATCH($G109,BカートセットID入力!$F$4:$F$150,0),COLUMN()-COLUMN($T104)),IFERROR(OFFSET('セット情報（サンプル）'!$N$2,MATCH($G109,BカートセットID入力!$I$4:$I$150,0),COLUMN()-COLUMN($T104)),IFERROR(OFFSET('セット情報（イレギュラーサンプル）'!$N$2,MATCH($G109,BカートセットID入力!$L$4:$L$150,0),COLUMN()-COLUMN($T104)),""))))</f>
        <v/>
      </c>
      <c r="AG109" s="53" t="str">
        <f ca="1">IFERROR(OFFSET('セット情報(宅配便）'!$P$2,MATCH($G109,BカートセットID入力!$C$4:$C$150,0),COLUMN()-COLUMN($T104)),IFERROR(OFFSET('セット情報(業務便）'!$P$2,MATCH($G109,BカートセットID入力!$F$4:$F$150,0),COLUMN()-COLUMN($T104)),IFERROR(OFFSET('セット情報（サンプル）'!$N$2,MATCH($G109,BカートセットID入力!$I$4:$I$150,0),COLUMN()-COLUMN($T104)),IFERROR(OFFSET('セット情報（イレギュラーサンプル）'!$N$2,MATCH($G109,BカートセットID入力!$L$4:$L$150,0),COLUMN()-COLUMN($T104)),""))))</f>
        <v/>
      </c>
      <c r="AH109" s="53" t="str">
        <f ca="1">IFERROR(OFFSET('セット情報(宅配便）'!$P$2,MATCH($G109,BカートセットID入力!$C$4:$C$150,0),COLUMN()-COLUMN($T104)),IFERROR(OFFSET('セット情報(業務便）'!$P$2,MATCH($G109,BカートセットID入力!$F$4:$F$150,0),COLUMN()-COLUMN($T104)),IFERROR(OFFSET('セット情報（サンプル）'!$N$2,MATCH($G109,BカートセットID入力!$I$4:$I$150,0),COLUMN()-COLUMN($T104)),IFERROR(OFFSET('セット情報（イレギュラーサンプル）'!$N$2,MATCH($G109,BカートセットID入力!$L$4:$L$150,0),COLUMN()-COLUMN($T104)),""))))</f>
        <v/>
      </c>
      <c r="AI109" s="53" t="str">
        <f ca="1">IFERROR(OFFSET('セット情報(宅配便）'!$P$2,MATCH($G109,BカートセットID入力!$C$4:$C$150,0),COLUMN()-COLUMN($T104)),IFERROR(OFFSET('セット情報(業務便）'!$P$2,MATCH($G109,BカートセットID入力!$F$4:$F$150,0),COLUMN()-COLUMN($T104)),IFERROR(OFFSET('セット情報（サンプル）'!$N$2,MATCH($G109,BカートセットID入力!$I$4:$I$150,0),COLUMN()-COLUMN($T104)),IFERROR(OFFSET('セット情報（イレギュラーサンプル）'!$N$2,MATCH($G109,BカートセットID入力!$L$4:$L$150,0),COLUMN()-COLUMN($T104)),""))))</f>
        <v/>
      </c>
      <c r="AJ109" s="53" t="str">
        <f ca="1">IFERROR(OFFSET('セット情報(宅配便）'!$P$2,MATCH($G109,BカートセットID入力!$C$4:$C$150,0),COLUMN()-COLUMN($T104)),IFERROR(OFFSET('セット情報(業務便）'!$P$2,MATCH($G109,BカートセットID入力!$F$4:$F$150,0),COLUMN()-COLUMN($T104)),IFERROR(OFFSET('セット情報（サンプル）'!$N$2,MATCH($G109,BカートセットID入力!$I$4:$I$150,0),COLUMN()-COLUMN($T104)),IFERROR(OFFSET('セット情報（イレギュラーサンプル）'!$N$2,MATCH($G109,BカートセットID入力!$L$4:$L$150,0),COLUMN()-COLUMN($T104)),""))))</f>
        <v/>
      </c>
      <c r="AK109" s="53" t="str">
        <f ca="1">IFERROR(OFFSET('セット情報(宅配便）'!$P$2,MATCH($G109,BカートセットID入力!$C$4:$C$150,0),COLUMN()-COLUMN($T104)),IFERROR(OFFSET('セット情報(業務便）'!$P$2,MATCH($G109,BカートセットID入力!$F$4:$F$150,0),COLUMN()-COLUMN($T104)),IFERROR(OFFSET('セット情報（サンプル）'!$N$2,MATCH($G109,BカートセットID入力!$I$4:$I$150,0),COLUMN()-COLUMN($T104)),IFERROR(OFFSET('セット情報（イレギュラーサンプル）'!$N$2,MATCH($G109,BカートセットID入力!$L$4:$L$150,0),COLUMN()-COLUMN($T104)),""))))</f>
        <v/>
      </c>
      <c r="AL109" s="53" t="str">
        <f ca="1">IFERROR(OFFSET('セット情報(宅配便）'!$P$2,MATCH($G109,BカートセットID入力!$C$4:$C$150,0),COLUMN()-COLUMN($T104)),IFERROR(OFFSET('セット情報(業務便）'!$P$2,MATCH($G109,BカートセットID入力!$F$4:$F$150,0),COLUMN()-COLUMN($T104)),IFERROR(OFFSET('セット情報（サンプル）'!$N$2,MATCH($G109,BカートセットID入力!$I$4:$I$150,0),COLUMN()-COLUMN($T104)),IFERROR(OFFSET('セット情報（イレギュラーサンプル）'!$N$2,MATCH($G109,BカートセットID入力!$L$4:$L$150,0),COLUMN()-COLUMN($T104)),""))))</f>
        <v/>
      </c>
      <c r="AM109" s="53" t="str">
        <f ca="1">IFERROR(OFFSET('セット情報(宅配便）'!$P$2,MATCH($G109,BカートセットID入力!$C$4:$C$150,0),COLUMN()-COLUMN($T104)),IFERROR(OFFSET('セット情報(業務便）'!$P$2,MATCH($G109,BカートセットID入力!$F$4:$F$150,0),COLUMN()-COLUMN($T104)),IFERROR(OFFSET('セット情報（サンプル）'!$N$2,MATCH($G109,BカートセットID入力!$I$4:$I$150,0),COLUMN()-COLUMN($T104)),IFERROR(OFFSET('セット情報（イレギュラーサンプル）'!$N$2,MATCH($G109,BカートセットID入力!$L$4:$L$150,0),COLUMN()-COLUMN($T104)),""))))</f>
        <v/>
      </c>
      <c r="AN109" s="53" t="str">
        <f ca="1">IFERROR(OFFSET('セット情報(宅配便）'!$P$2,MATCH($G109,BカートセットID入力!$C$4:$C$150,0),COLUMN()-COLUMN($T104)),IFERROR(OFFSET('セット情報(業務便）'!$P$2,MATCH($G109,BカートセットID入力!$F$4:$F$150,0),COLUMN()-COLUMN($T104)),IFERROR(OFFSET('セット情報（サンプル）'!$N$2,MATCH($G109,BカートセットID入力!$I$4:$I$150,0),COLUMN()-COLUMN($T104)),IFERROR(OFFSET('セット情報（イレギュラーサンプル）'!$N$2,MATCH($G109,BカートセットID入力!$L$4:$L$150,0),COLUMN()-COLUMN($T104)),""))))</f>
        <v/>
      </c>
      <c r="AO109" s="53" t="str">
        <f ca="1">IFERROR(OFFSET('セット情報(宅配便）'!$P$2,MATCH($G109,BカートセットID入力!$C$4:$C$150,0),COLUMN()-COLUMN($T104)),IFERROR(OFFSET('セット情報(業務便）'!$P$2,MATCH($G109,BカートセットID入力!$F$4:$F$150,0),COLUMN()-COLUMN($T104)),IFERROR(OFFSET('セット情報（サンプル）'!$N$2,MATCH($G109,BカートセットID入力!$I$4:$I$150,0),COLUMN()-COLUMN($T104)),IFERROR(OFFSET('セット情報（イレギュラーサンプル）'!$N$2,MATCH($G109,BカートセットID入力!$L$4:$L$150,0),COLUMN()-COLUMN($T104)),""))))</f>
        <v/>
      </c>
      <c r="AP109" s="53" t="str">
        <f ca="1">IFERROR(OFFSET('セット情報(宅配便）'!$P$2,MATCH($G109,BカートセットID入力!$C$4:$C$150,0),COLUMN()-COLUMN($T104)),IFERROR(OFFSET('セット情報(業務便）'!$P$2,MATCH($G109,BカートセットID入力!$F$4:$F$150,0),COLUMN()-COLUMN($T104)),IFERROR(OFFSET('セット情報（サンプル）'!$N$2,MATCH($G109,BカートセットID入力!$I$4:$I$150,0),COLUMN()-COLUMN($T104)),IFERROR(OFFSET('セット情報（イレギュラーサンプル）'!$N$2,MATCH($G109,BカートセットID入力!$L$4:$L$150,0),COLUMN()-COLUMN($T104)),""))))</f>
        <v/>
      </c>
      <c r="AQ109" s="53" t="str">
        <f ca="1">IFERROR(OFFSET('セット情報(宅配便）'!$P$2,MATCH($G109,BカートセットID入力!$C$4:$C$150,0),COLUMN()-COLUMN($T104)),IFERROR(OFFSET('セット情報(業務便）'!$P$2,MATCH($G109,BカートセットID入力!$F$4:$F$150,0),COLUMN()-COLUMN($T104)),IFERROR(OFFSET('セット情報（サンプル）'!$N$2,MATCH($G109,BカートセットID入力!$I$4:$I$150,0),COLUMN()-COLUMN($T104)),IFERROR(OFFSET('セット情報（イレギュラーサンプル）'!$N$2,MATCH($G109,BカートセットID入力!$L$4:$L$150,0),COLUMN()-COLUMN($T104)),""))))</f>
        <v/>
      </c>
      <c r="AR109" s="53" t="str">
        <f ca="1">IFERROR(OFFSET('セット情報(宅配便）'!$P$2,MATCH($G109,BカートセットID入力!$C$4:$C$150,0),COLUMN()-COLUMN($T104)),IFERROR(OFFSET('セット情報(業務便）'!$P$2,MATCH($G109,BカートセットID入力!$F$4:$F$150,0),COLUMN()-COLUMN($T104)),IFERROR(OFFSET('セット情報（サンプル）'!$N$2,MATCH($G109,BカートセットID入力!$I$4:$I$150,0),COLUMN()-COLUMN($T104)),IFERROR(OFFSET('セット情報（イレギュラーサンプル）'!$N$2,MATCH($G109,BカートセットID入力!$L$4:$L$150,0),COLUMN()-COLUMN($T104)),""))))</f>
        <v/>
      </c>
      <c r="AS109" s="53" t="str">
        <f ca="1">IFERROR(OFFSET('セット情報(宅配便）'!$P$2,MATCH($G109,BカートセットID入力!$C$4:$C$150,0),COLUMN()-COLUMN($T104)),IFERROR(OFFSET('セット情報(業務便）'!$P$2,MATCH($G109,BカートセットID入力!$F$4:$F$150,0),COLUMN()-COLUMN($T104)),IFERROR(OFFSET('セット情報（サンプル）'!$N$2,MATCH($G109,BカートセットID入力!$I$4:$I$150,0),COLUMN()-COLUMN($T104)),IFERROR(OFFSET('セット情報（イレギュラーサンプル）'!$N$2,MATCH($G109,BカートセットID入力!$L$4:$L$150,0),COLUMN()-COLUMN($T104)),""))))</f>
        <v/>
      </c>
    </row>
    <row r="110" spans="1:45">
      <c r="A110" s="53" t="str">
        <f>IF(ISBLANK(現行セット情報CSV!A110),"",現行セット情報CSV!A110)</f>
        <v/>
      </c>
      <c r="B110" s="53" t="str">
        <f>IF(ISBLANK(現行セット情報CSV!B110),"",現行セット情報CSV!B110)</f>
        <v/>
      </c>
      <c r="C110" s="53" t="str">
        <f>IF(ISBLANK(現行セット情報CSV!C110),"",現行セット情報CSV!C110)</f>
        <v/>
      </c>
      <c r="D110" s="53" t="str">
        <f>IF(ISBLANK(現行セット情報CSV!D110),"",現行セット情報CSV!D110)</f>
        <v/>
      </c>
      <c r="E110" s="53" t="str">
        <f>IF(ISBLANK(現行セット情報CSV!E110),"",現行セット情報CSV!E110)</f>
        <v/>
      </c>
      <c r="F110" s="53" t="str">
        <f>IF(ISBLANK(現行セット情報CSV!F110),"",現行セット情報CSV!F110)</f>
        <v/>
      </c>
      <c r="G110" s="53" t="str">
        <f>IF(ISBLANK(現行セット情報CSV!G110),"",現行セット情報CSV!G110)</f>
        <v/>
      </c>
      <c r="H110" s="53" t="str">
        <f>IF(ISBLANK(現行セット情報CSV!H110),"",現行セット情報CSV!H110)</f>
        <v/>
      </c>
      <c r="I110" s="53" t="str">
        <f>IF(ISBLANK(現行セット情報CSV!I110),"",現行セット情報CSV!I110)</f>
        <v/>
      </c>
      <c r="J110" s="53" t="str">
        <f>IF(ISBLANK(現行セット情報CSV!J110),"",現行セット情報CSV!J110)</f>
        <v/>
      </c>
      <c r="K110" s="53" t="str">
        <f>IF(ISBLANK(現行セット情報CSV!K110),"",現行セット情報CSV!K110)</f>
        <v/>
      </c>
      <c r="L110" s="53" t="str">
        <f>IF(ISBLANK(現行セット情報CSV!L110),"",現行セット情報CSV!L110)</f>
        <v/>
      </c>
      <c r="M110" s="53" t="str">
        <f>IF(ISBLANK(現行セット情報CSV!M110),"",現行セット情報CSV!M110)</f>
        <v/>
      </c>
      <c r="N110" s="53" t="str">
        <f>IF(ISBLANK(現行セット情報CSV!N110),"",現行セット情報CSV!N110)</f>
        <v/>
      </c>
      <c r="O110" s="53" t="str">
        <f>IF(ISBLANK(現行セット情報CSV!O110),"",現行セット情報CSV!O110)</f>
        <v/>
      </c>
      <c r="P110" s="53" t="str">
        <f>IF(ISBLANK(現行セット情報CSV!P110),"",現行セット情報CSV!P110)</f>
        <v/>
      </c>
      <c r="Q110" s="53" t="str">
        <f>IF(ISBLANK(現行セット情報CSV!Q110),"",現行セット情報CSV!Q110)</f>
        <v/>
      </c>
      <c r="R110" s="53" t="str">
        <f>IF(ISBLANK(現行セット情報CSV!R110),"",現行セット情報CSV!R110)</f>
        <v/>
      </c>
      <c r="S110" s="53" t="str">
        <f>IF(ISBLANK(現行セット情報CSV!S110),"",現行セット情報CSV!S110)</f>
        <v/>
      </c>
      <c r="T110" s="53" t="str">
        <f ca="1">IFERROR(OFFSET('セット情報(宅配便）'!$P$2,MATCH($G110,BカートセットID入力!$C$4:$C$150,0),COLUMN()-COLUMN($T105)),IFERROR(OFFSET('セット情報(業務便）'!$P$2,MATCH($G110,BカートセットID入力!$F$4:$F$150,0),COLUMN()-COLUMN($T105)),IFERROR(OFFSET('セット情報（サンプル）'!$N$2,MATCH($G110,BカートセットID入力!$I$4:$I$150,0),COLUMN()-COLUMN($T105)),IFERROR(OFFSET('セット情報（イレギュラーサンプル）'!$N$2,MATCH($G110,BカートセットID入力!$L$4:$L$150,0),COLUMN()-COLUMN($T105)),""))))</f>
        <v/>
      </c>
      <c r="U110" s="53" t="str">
        <f ca="1">IFERROR(OFFSET('セット情報(宅配便）'!$P$2,MATCH($G110,BカートセットID入力!$C$4:$C$150,0),COLUMN()-COLUMN($T105)),IFERROR(OFFSET('セット情報(業務便）'!$P$2,MATCH($G110,BカートセットID入力!$F$4:$F$150,0),COLUMN()-COLUMN($T105)),IFERROR(OFFSET('セット情報（サンプル）'!$N$2,MATCH($G110,BカートセットID入力!$I$4:$I$150,0),COLUMN()-COLUMN($T105)),IFERROR(OFFSET('セット情報（イレギュラーサンプル）'!$N$2,MATCH($G110,BカートセットID入力!$L$4:$L$150,0),COLUMN()-COLUMN($T105)),""))))</f>
        <v/>
      </c>
      <c r="V110" s="53" t="str">
        <f ca="1">IFERROR(OFFSET('セット情報(宅配便）'!$P$2,MATCH($G110,BカートセットID入力!$C$4:$C$150,0),COLUMN()-COLUMN($T105)),IFERROR(OFFSET('セット情報(業務便）'!$P$2,MATCH($G110,BカートセットID入力!$F$4:$F$150,0),COLUMN()-COLUMN($T105)),IFERROR(OFFSET('セット情報（サンプル）'!$N$2,MATCH($G110,BカートセットID入力!$I$4:$I$150,0),COLUMN()-COLUMN($T105)),IFERROR(OFFSET('セット情報（イレギュラーサンプル）'!$N$2,MATCH($G110,BカートセットID入力!$L$4:$L$150,0),COLUMN()-COLUMN($T105)),""))))</f>
        <v/>
      </c>
      <c r="W110" s="53" t="str">
        <f ca="1">IFERROR(OFFSET('セット情報(宅配便）'!$P$2,MATCH($G110,BカートセットID入力!$C$4:$C$150,0),COLUMN()-COLUMN($T105)),IFERROR(OFFSET('セット情報(業務便）'!$P$2,MATCH($G110,BカートセットID入力!$F$4:$F$150,0),COLUMN()-COLUMN($T105)),IFERROR(OFFSET('セット情報（サンプル）'!$N$2,MATCH($G110,BカートセットID入力!$I$4:$I$150,0),COLUMN()-COLUMN($T105)),IFERROR(OFFSET('セット情報（イレギュラーサンプル）'!$N$2,MATCH($G110,BカートセットID入力!$L$4:$L$150,0),COLUMN()-COLUMN($T105)),""))))</f>
        <v/>
      </c>
      <c r="X110" s="53" t="str">
        <f ca="1">IFERROR(OFFSET('セット情報(宅配便）'!$P$2,MATCH($G110,BカートセットID入力!$C$4:$C$150,0),COLUMN()-COLUMN($T105)),IFERROR(OFFSET('セット情報(業務便）'!$P$2,MATCH($G110,BカートセットID入力!$F$4:$F$150,0),COLUMN()-COLUMN($T105)),IFERROR(OFFSET('セット情報（サンプル）'!$N$2,MATCH($G110,BカートセットID入力!$I$4:$I$150,0),COLUMN()-COLUMN($T105)),IFERROR(OFFSET('セット情報（イレギュラーサンプル）'!$N$2,MATCH($G110,BカートセットID入力!$L$4:$L$150,0),COLUMN()-COLUMN($T105)),""))))</f>
        <v/>
      </c>
      <c r="Y110" s="53" t="str">
        <f ca="1">IFERROR(OFFSET('セット情報(宅配便）'!$P$2,MATCH($G110,BカートセットID入力!$C$4:$C$150,0),COLUMN()-COLUMN($T105)),IFERROR(OFFSET('セット情報(業務便）'!$P$2,MATCH($G110,BカートセットID入力!$F$4:$F$150,0),COLUMN()-COLUMN($T105)),IFERROR(OFFSET('セット情報（サンプル）'!$N$2,MATCH($G110,BカートセットID入力!$I$4:$I$150,0),COLUMN()-COLUMN($T105)),IFERROR(OFFSET('セット情報（イレギュラーサンプル）'!$N$2,MATCH($G110,BカートセットID入力!$L$4:$L$150,0),COLUMN()-COLUMN($T105)),""))))</f>
        <v/>
      </c>
      <c r="Z110" s="53" t="str">
        <f ca="1">IFERROR(OFFSET('セット情報(宅配便）'!$P$2,MATCH($G110,BカートセットID入力!$C$4:$C$150,0),COLUMN()-COLUMN($T105)),IFERROR(OFFSET('セット情報(業務便）'!$P$2,MATCH($G110,BカートセットID入力!$F$4:$F$150,0),COLUMN()-COLUMN($T105)),IFERROR(OFFSET('セット情報（サンプル）'!$N$2,MATCH($G110,BカートセットID入力!$I$4:$I$150,0),COLUMN()-COLUMN($T105)),IFERROR(OFFSET('セット情報（イレギュラーサンプル）'!$N$2,MATCH($G110,BカートセットID入力!$L$4:$L$150,0),COLUMN()-COLUMN($T105)),""))))</f>
        <v/>
      </c>
      <c r="AA110" s="53" t="str">
        <f ca="1">IFERROR(OFFSET('セット情報(宅配便）'!$P$2,MATCH($G110,BカートセットID入力!$C$4:$C$150,0),COLUMN()-COLUMN($T105)),IFERROR(OFFSET('セット情報(業務便）'!$P$2,MATCH($G110,BカートセットID入力!$F$4:$F$150,0),COLUMN()-COLUMN($T105)),IFERROR(OFFSET('セット情報（サンプル）'!$N$2,MATCH($G110,BカートセットID入力!$I$4:$I$150,0),COLUMN()-COLUMN($T105)),IFERROR(OFFSET('セット情報（イレギュラーサンプル）'!$N$2,MATCH($G110,BカートセットID入力!$L$4:$L$150,0),COLUMN()-COLUMN($T105)),""))))</f>
        <v/>
      </c>
      <c r="AB110" s="53" t="str">
        <f ca="1">IFERROR(OFFSET('セット情報(宅配便）'!$P$2,MATCH($G110,BカートセットID入力!$C$4:$C$150,0),COLUMN()-COLUMN($T105)),IFERROR(OFFSET('セット情報(業務便）'!$P$2,MATCH($G110,BカートセットID入力!$F$4:$F$150,0),COLUMN()-COLUMN($T105)),IFERROR(OFFSET('セット情報（サンプル）'!$N$2,MATCH($G110,BカートセットID入力!$I$4:$I$150,0),COLUMN()-COLUMN($T105)),IFERROR(OFFSET('セット情報（イレギュラーサンプル）'!$N$2,MATCH($G110,BカートセットID入力!$L$4:$L$150,0),COLUMN()-COLUMN($T105)),""))))</f>
        <v/>
      </c>
      <c r="AC110" s="53" t="str">
        <f ca="1">IFERROR(OFFSET('セット情報(宅配便）'!$P$2,MATCH($G110,BカートセットID入力!$C$4:$C$150,0),COLUMN()-COLUMN($T105)),IFERROR(OFFSET('セット情報(業務便）'!$P$2,MATCH($G110,BカートセットID入力!$F$4:$F$150,0),COLUMN()-COLUMN($T105)),IFERROR(OFFSET('セット情報（サンプル）'!$N$2,MATCH($G110,BカートセットID入力!$I$4:$I$150,0),COLUMN()-COLUMN($T105)),IFERROR(OFFSET('セット情報（イレギュラーサンプル）'!$N$2,MATCH($G110,BカートセットID入力!$L$4:$L$150,0),COLUMN()-COLUMN($T105)),""))))</f>
        <v/>
      </c>
      <c r="AD110" s="53" t="str">
        <f ca="1">IFERROR(OFFSET('セット情報(宅配便）'!$P$2,MATCH($G110,BカートセットID入力!$C$4:$C$150,0),COLUMN()-COLUMN($T105)),IFERROR(OFFSET('セット情報(業務便）'!$P$2,MATCH($G110,BカートセットID入力!$F$4:$F$150,0),COLUMN()-COLUMN($T105)),IFERROR(OFFSET('セット情報（サンプル）'!$N$2,MATCH($G110,BカートセットID入力!$I$4:$I$150,0),COLUMN()-COLUMN($T105)),IFERROR(OFFSET('セット情報（イレギュラーサンプル）'!$N$2,MATCH($G110,BカートセットID入力!$L$4:$L$150,0),COLUMN()-COLUMN($T105)),""))))</f>
        <v/>
      </c>
      <c r="AE110" s="53" t="str">
        <f ca="1">IFERROR(OFFSET('セット情報(宅配便）'!$P$2,MATCH($G110,BカートセットID入力!$C$4:$C$150,0),COLUMN()-COLUMN($T105)),IFERROR(OFFSET('セット情報(業務便）'!$P$2,MATCH($G110,BカートセットID入力!$F$4:$F$150,0),COLUMN()-COLUMN($T105)),IFERROR(OFFSET('セット情報（サンプル）'!$N$2,MATCH($G110,BカートセットID入力!$I$4:$I$150,0),COLUMN()-COLUMN($T105)),IFERROR(OFFSET('セット情報（イレギュラーサンプル）'!$N$2,MATCH($G110,BカートセットID入力!$L$4:$L$150,0),COLUMN()-COLUMN($T105)),""))))</f>
        <v/>
      </c>
      <c r="AF110" s="53" t="str">
        <f ca="1">IFERROR(OFFSET('セット情報(宅配便）'!$P$2,MATCH($G110,BカートセットID入力!$C$4:$C$150,0),COLUMN()-COLUMN($T105)),IFERROR(OFFSET('セット情報(業務便）'!$P$2,MATCH($G110,BカートセットID入力!$F$4:$F$150,0),COLUMN()-COLUMN($T105)),IFERROR(OFFSET('セット情報（サンプル）'!$N$2,MATCH($G110,BカートセットID入力!$I$4:$I$150,0),COLUMN()-COLUMN($T105)),IFERROR(OFFSET('セット情報（イレギュラーサンプル）'!$N$2,MATCH($G110,BカートセットID入力!$L$4:$L$150,0),COLUMN()-COLUMN($T105)),""))))</f>
        <v/>
      </c>
      <c r="AG110" s="53" t="str">
        <f ca="1">IFERROR(OFFSET('セット情報(宅配便）'!$P$2,MATCH($G110,BカートセットID入力!$C$4:$C$150,0),COLUMN()-COLUMN($T105)),IFERROR(OFFSET('セット情報(業務便）'!$P$2,MATCH($G110,BカートセットID入力!$F$4:$F$150,0),COLUMN()-COLUMN($T105)),IFERROR(OFFSET('セット情報（サンプル）'!$N$2,MATCH($G110,BカートセットID入力!$I$4:$I$150,0),COLUMN()-COLUMN($T105)),IFERROR(OFFSET('セット情報（イレギュラーサンプル）'!$N$2,MATCH($G110,BカートセットID入力!$L$4:$L$150,0),COLUMN()-COLUMN($T105)),""))))</f>
        <v/>
      </c>
      <c r="AH110" s="53" t="str">
        <f ca="1">IFERROR(OFFSET('セット情報(宅配便）'!$P$2,MATCH($G110,BカートセットID入力!$C$4:$C$150,0),COLUMN()-COLUMN($T105)),IFERROR(OFFSET('セット情報(業務便）'!$P$2,MATCH($G110,BカートセットID入力!$F$4:$F$150,0),COLUMN()-COLUMN($T105)),IFERROR(OFFSET('セット情報（サンプル）'!$N$2,MATCH($G110,BカートセットID入力!$I$4:$I$150,0),COLUMN()-COLUMN($T105)),IFERROR(OFFSET('セット情報（イレギュラーサンプル）'!$N$2,MATCH($G110,BカートセットID入力!$L$4:$L$150,0),COLUMN()-COLUMN($T105)),""))))</f>
        <v/>
      </c>
      <c r="AI110" s="53" t="str">
        <f ca="1">IFERROR(OFFSET('セット情報(宅配便）'!$P$2,MATCH($G110,BカートセットID入力!$C$4:$C$150,0),COLUMN()-COLUMN($T105)),IFERROR(OFFSET('セット情報(業務便）'!$P$2,MATCH($G110,BカートセットID入力!$F$4:$F$150,0),COLUMN()-COLUMN($T105)),IFERROR(OFFSET('セット情報（サンプル）'!$N$2,MATCH($G110,BカートセットID入力!$I$4:$I$150,0),COLUMN()-COLUMN($T105)),IFERROR(OFFSET('セット情報（イレギュラーサンプル）'!$N$2,MATCH($G110,BカートセットID入力!$L$4:$L$150,0),COLUMN()-COLUMN($T105)),""))))</f>
        <v/>
      </c>
      <c r="AJ110" s="53" t="str">
        <f ca="1">IFERROR(OFFSET('セット情報(宅配便）'!$P$2,MATCH($G110,BカートセットID入力!$C$4:$C$150,0),COLUMN()-COLUMN($T105)),IFERROR(OFFSET('セット情報(業務便）'!$P$2,MATCH($G110,BカートセットID入力!$F$4:$F$150,0),COLUMN()-COLUMN($T105)),IFERROR(OFFSET('セット情報（サンプル）'!$N$2,MATCH($G110,BカートセットID入力!$I$4:$I$150,0),COLUMN()-COLUMN($T105)),IFERROR(OFFSET('セット情報（イレギュラーサンプル）'!$N$2,MATCH($G110,BカートセットID入力!$L$4:$L$150,0),COLUMN()-COLUMN($T105)),""))))</f>
        <v/>
      </c>
      <c r="AK110" s="53" t="str">
        <f ca="1">IFERROR(OFFSET('セット情報(宅配便）'!$P$2,MATCH($G110,BカートセットID入力!$C$4:$C$150,0),COLUMN()-COLUMN($T105)),IFERROR(OFFSET('セット情報(業務便）'!$P$2,MATCH($G110,BカートセットID入力!$F$4:$F$150,0),COLUMN()-COLUMN($T105)),IFERROR(OFFSET('セット情報（サンプル）'!$N$2,MATCH($G110,BカートセットID入力!$I$4:$I$150,0),COLUMN()-COLUMN($T105)),IFERROR(OFFSET('セット情報（イレギュラーサンプル）'!$N$2,MATCH($G110,BカートセットID入力!$L$4:$L$150,0),COLUMN()-COLUMN($T105)),""))))</f>
        <v/>
      </c>
      <c r="AL110" s="53" t="str">
        <f ca="1">IFERROR(OFFSET('セット情報(宅配便）'!$P$2,MATCH($G110,BカートセットID入力!$C$4:$C$150,0),COLUMN()-COLUMN($T105)),IFERROR(OFFSET('セット情報(業務便）'!$P$2,MATCH($G110,BカートセットID入力!$F$4:$F$150,0),COLUMN()-COLUMN($T105)),IFERROR(OFFSET('セット情報（サンプル）'!$N$2,MATCH($G110,BカートセットID入力!$I$4:$I$150,0),COLUMN()-COLUMN($T105)),IFERROR(OFFSET('セット情報（イレギュラーサンプル）'!$N$2,MATCH($G110,BカートセットID入力!$L$4:$L$150,0),COLUMN()-COLUMN($T105)),""))))</f>
        <v/>
      </c>
      <c r="AM110" s="53" t="str">
        <f ca="1">IFERROR(OFFSET('セット情報(宅配便）'!$P$2,MATCH($G110,BカートセットID入力!$C$4:$C$150,0),COLUMN()-COLUMN($T105)),IFERROR(OFFSET('セット情報(業務便）'!$P$2,MATCH($G110,BカートセットID入力!$F$4:$F$150,0),COLUMN()-COLUMN($T105)),IFERROR(OFFSET('セット情報（サンプル）'!$N$2,MATCH($G110,BカートセットID入力!$I$4:$I$150,0),COLUMN()-COLUMN($T105)),IFERROR(OFFSET('セット情報（イレギュラーサンプル）'!$N$2,MATCH($G110,BカートセットID入力!$L$4:$L$150,0),COLUMN()-COLUMN($T105)),""))))</f>
        <v/>
      </c>
      <c r="AN110" s="53" t="str">
        <f ca="1">IFERROR(OFFSET('セット情報(宅配便）'!$P$2,MATCH($G110,BカートセットID入力!$C$4:$C$150,0),COLUMN()-COLUMN($T105)),IFERROR(OFFSET('セット情報(業務便）'!$P$2,MATCH($G110,BカートセットID入力!$F$4:$F$150,0),COLUMN()-COLUMN($T105)),IFERROR(OFFSET('セット情報（サンプル）'!$N$2,MATCH($G110,BカートセットID入力!$I$4:$I$150,0),COLUMN()-COLUMN($T105)),IFERROR(OFFSET('セット情報（イレギュラーサンプル）'!$N$2,MATCH($G110,BカートセットID入力!$L$4:$L$150,0),COLUMN()-COLUMN($T105)),""))))</f>
        <v/>
      </c>
      <c r="AO110" s="53" t="str">
        <f ca="1">IFERROR(OFFSET('セット情報(宅配便）'!$P$2,MATCH($G110,BカートセットID入力!$C$4:$C$150,0),COLUMN()-COLUMN($T105)),IFERROR(OFFSET('セット情報(業務便）'!$P$2,MATCH($G110,BカートセットID入力!$F$4:$F$150,0),COLUMN()-COLUMN($T105)),IFERROR(OFFSET('セット情報（サンプル）'!$N$2,MATCH($G110,BカートセットID入力!$I$4:$I$150,0),COLUMN()-COLUMN($T105)),IFERROR(OFFSET('セット情報（イレギュラーサンプル）'!$N$2,MATCH($G110,BカートセットID入力!$L$4:$L$150,0),COLUMN()-COLUMN($T105)),""))))</f>
        <v/>
      </c>
      <c r="AP110" s="53" t="str">
        <f ca="1">IFERROR(OFFSET('セット情報(宅配便）'!$P$2,MATCH($G110,BカートセットID入力!$C$4:$C$150,0),COLUMN()-COLUMN($T105)),IFERROR(OFFSET('セット情報(業務便）'!$P$2,MATCH($G110,BカートセットID入力!$F$4:$F$150,0),COLUMN()-COLUMN($T105)),IFERROR(OFFSET('セット情報（サンプル）'!$N$2,MATCH($G110,BカートセットID入力!$I$4:$I$150,0),COLUMN()-COLUMN($T105)),IFERROR(OFFSET('セット情報（イレギュラーサンプル）'!$N$2,MATCH($G110,BカートセットID入力!$L$4:$L$150,0),COLUMN()-COLUMN($T105)),""))))</f>
        <v/>
      </c>
      <c r="AQ110" s="53" t="str">
        <f ca="1">IFERROR(OFFSET('セット情報(宅配便）'!$P$2,MATCH($G110,BカートセットID入力!$C$4:$C$150,0),COLUMN()-COLUMN($T105)),IFERROR(OFFSET('セット情報(業務便）'!$P$2,MATCH($G110,BカートセットID入力!$F$4:$F$150,0),COLUMN()-COLUMN($T105)),IFERROR(OFFSET('セット情報（サンプル）'!$N$2,MATCH($G110,BカートセットID入力!$I$4:$I$150,0),COLUMN()-COLUMN($T105)),IFERROR(OFFSET('セット情報（イレギュラーサンプル）'!$N$2,MATCH($G110,BカートセットID入力!$L$4:$L$150,0),COLUMN()-COLUMN($T105)),""))))</f>
        <v/>
      </c>
      <c r="AR110" s="53" t="str">
        <f ca="1">IFERROR(OFFSET('セット情報(宅配便）'!$P$2,MATCH($G110,BカートセットID入力!$C$4:$C$150,0),COLUMN()-COLUMN($T105)),IFERROR(OFFSET('セット情報(業務便）'!$P$2,MATCH($G110,BカートセットID入力!$F$4:$F$150,0),COLUMN()-COLUMN($T105)),IFERROR(OFFSET('セット情報（サンプル）'!$N$2,MATCH($G110,BカートセットID入力!$I$4:$I$150,0),COLUMN()-COLUMN($T105)),IFERROR(OFFSET('セット情報（イレギュラーサンプル）'!$N$2,MATCH($G110,BカートセットID入力!$L$4:$L$150,0),COLUMN()-COLUMN($T105)),""))))</f>
        <v/>
      </c>
      <c r="AS110" s="53" t="str">
        <f ca="1">IFERROR(OFFSET('セット情報(宅配便）'!$P$2,MATCH($G110,BカートセットID入力!$C$4:$C$150,0),COLUMN()-COLUMN($T105)),IFERROR(OFFSET('セット情報(業務便）'!$P$2,MATCH($G110,BカートセットID入力!$F$4:$F$150,0),COLUMN()-COLUMN($T105)),IFERROR(OFFSET('セット情報（サンプル）'!$N$2,MATCH($G110,BカートセットID入力!$I$4:$I$150,0),COLUMN()-COLUMN($T105)),IFERROR(OFFSET('セット情報（イレギュラーサンプル）'!$N$2,MATCH($G110,BカートセットID入力!$L$4:$L$150,0),COLUMN()-COLUMN($T105)),""))))</f>
        <v/>
      </c>
    </row>
    <row r="111" spans="1:45">
      <c r="A111" s="53" t="str">
        <f>IF(ISBLANK(現行セット情報CSV!A111),"",現行セット情報CSV!A111)</f>
        <v/>
      </c>
      <c r="B111" s="53" t="str">
        <f>IF(ISBLANK(現行セット情報CSV!B111),"",現行セット情報CSV!B111)</f>
        <v/>
      </c>
      <c r="C111" s="53" t="str">
        <f>IF(ISBLANK(現行セット情報CSV!C111),"",現行セット情報CSV!C111)</f>
        <v/>
      </c>
      <c r="D111" s="53" t="str">
        <f>IF(ISBLANK(現行セット情報CSV!D111),"",現行セット情報CSV!D111)</f>
        <v/>
      </c>
      <c r="E111" s="53" t="str">
        <f>IF(ISBLANK(現行セット情報CSV!E111),"",現行セット情報CSV!E111)</f>
        <v/>
      </c>
      <c r="F111" s="53" t="str">
        <f>IF(ISBLANK(現行セット情報CSV!F111),"",現行セット情報CSV!F111)</f>
        <v/>
      </c>
      <c r="G111" s="53" t="str">
        <f>IF(ISBLANK(現行セット情報CSV!G111),"",現行セット情報CSV!G111)</f>
        <v/>
      </c>
      <c r="H111" s="53" t="str">
        <f>IF(ISBLANK(現行セット情報CSV!H111),"",現行セット情報CSV!H111)</f>
        <v/>
      </c>
      <c r="I111" s="53" t="str">
        <f>IF(ISBLANK(現行セット情報CSV!I111),"",現行セット情報CSV!I111)</f>
        <v/>
      </c>
      <c r="J111" s="53" t="str">
        <f>IF(ISBLANK(現行セット情報CSV!J111),"",現行セット情報CSV!J111)</f>
        <v/>
      </c>
      <c r="K111" s="53" t="str">
        <f>IF(ISBLANK(現行セット情報CSV!K111),"",現行セット情報CSV!K111)</f>
        <v/>
      </c>
      <c r="L111" s="53" t="str">
        <f>IF(ISBLANK(現行セット情報CSV!L111),"",現行セット情報CSV!L111)</f>
        <v/>
      </c>
      <c r="M111" s="53" t="str">
        <f>IF(ISBLANK(現行セット情報CSV!M111),"",現行セット情報CSV!M111)</f>
        <v/>
      </c>
      <c r="N111" s="53" t="str">
        <f>IF(ISBLANK(現行セット情報CSV!N111),"",現行セット情報CSV!N111)</f>
        <v/>
      </c>
      <c r="O111" s="53" t="str">
        <f>IF(ISBLANK(現行セット情報CSV!O111),"",現行セット情報CSV!O111)</f>
        <v/>
      </c>
      <c r="P111" s="53" t="str">
        <f>IF(ISBLANK(現行セット情報CSV!P111),"",現行セット情報CSV!P111)</f>
        <v/>
      </c>
      <c r="Q111" s="53" t="str">
        <f>IF(ISBLANK(現行セット情報CSV!Q111),"",現行セット情報CSV!Q111)</f>
        <v/>
      </c>
      <c r="R111" s="53" t="str">
        <f>IF(ISBLANK(現行セット情報CSV!R111),"",現行セット情報CSV!R111)</f>
        <v/>
      </c>
      <c r="S111" s="53" t="str">
        <f>IF(ISBLANK(現行セット情報CSV!S111),"",現行セット情報CSV!S111)</f>
        <v/>
      </c>
      <c r="T111" s="53" t="str">
        <f ca="1">IFERROR(OFFSET('セット情報(宅配便）'!$P$2,MATCH($G111,BカートセットID入力!$C$4:$C$150,0),COLUMN()-COLUMN($T106)),IFERROR(OFFSET('セット情報(業務便）'!$P$2,MATCH($G111,BカートセットID入力!$F$4:$F$150,0),COLUMN()-COLUMN($T106)),IFERROR(OFFSET('セット情報（サンプル）'!$N$2,MATCH($G111,BカートセットID入力!$I$4:$I$150,0),COLUMN()-COLUMN($T106)),IFERROR(OFFSET('セット情報（イレギュラーサンプル）'!$N$2,MATCH($G111,BカートセットID入力!$L$4:$L$150,0),COLUMN()-COLUMN($T106)),""))))</f>
        <v/>
      </c>
      <c r="U111" s="53" t="str">
        <f ca="1">IFERROR(OFFSET('セット情報(宅配便）'!$P$2,MATCH($G111,BカートセットID入力!$C$4:$C$150,0),COLUMN()-COLUMN($T106)),IFERROR(OFFSET('セット情報(業務便）'!$P$2,MATCH($G111,BカートセットID入力!$F$4:$F$150,0),COLUMN()-COLUMN($T106)),IFERROR(OFFSET('セット情報（サンプル）'!$N$2,MATCH($G111,BカートセットID入力!$I$4:$I$150,0),COLUMN()-COLUMN($T106)),IFERROR(OFFSET('セット情報（イレギュラーサンプル）'!$N$2,MATCH($G111,BカートセットID入力!$L$4:$L$150,0),COLUMN()-COLUMN($T106)),""))))</f>
        <v/>
      </c>
      <c r="V111" s="53" t="str">
        <f ca="1">IFERROR(OFFSET('セット情報(宅配便）'!$P$2,MATCH($G111,BカートセットID入力!$C$4:$C$150,0),COLUMN()-COLUMN($T106)),IFERROR(OFFSET('セット情報(業務便）'!$P$2,MATCH($G111,BカートセットID入力!$F$4:$F$150,0),COLUMN()-COLUMN($T106)),IFERROR(OFFSET('セット情報（サンプル）'!$N$2,MATCH($G111,BカートセットID入力!$I$4:$I$150,0),COLUMN()-COLUMN($T106)),IFERROR(OFFSET('セット情報（イレギュラーサンプル）'!$N$2,MATCH($G111,BカートセットID入力!$L$4:$L$150,0),COLUMN()-COLUMN($T106)),""))))</f>
        <v/>
      </c>
      <c r="W111" s="53" t="str">
        <f ca="1">IFERROR(OFFSET('セット情報(宅配便）'!$P$2,MATCH($G111,BカートセットID入力!$C$4:$C$150,0),COLUMN()-COLUMN($T106)),IFERROR(OFFSET('セット情報(業務便）'!$P$2,MATCH($G111,BカートセットID入力!$F$4:$F$150,0),COLUMN()-COLUMN($T106)),IFERROR(OFFSET('セット情報（サンプル）'!$N$2,MATCH($G111,BカートセットID入力!$I$4:$I$150,0),COLUMN()-COLUMN($T106)),IFERROR(OFFSET('セット情報（イレギュラーサンプル）'!$N$2,MATCH($G111,BカートセットID入力!$L$4:$L$150,0),COLUMN()-COLUMN($T106)),""))))</f>
        <v/>
      </c>
      <c r="X111" s="53" t="str">
        <f ca="1">IFERROR(OFFSET('セット情報(宅配便）'!$P$2,MATCH($G111,BカートセットID入力!$C$4:$C$150,0),COLUMN()-COLUMN($T106)),IFERROR(OFFSET('セット情報(業務便）'!$P$2,MATCH($G111,BカートセットID入力!$F$4:$F$150,0),COLUMN()-COLUMN($T106)),IFERROR(OFFSET('セット情報（サンプル）'!$N$2,MATCH($G111,BカートセットID入力!$I$4:$I$150,0),COLUMN()-COLUMN($T106)),IFERROR(OFFSET('セット情報（イレギュラーサンプル）'!$N$2,MATCH($G111,BカートセットID入力!$L$4:$L$150,0),COLUMN()-COLUMN($T106)),""))))</f>
        <v/>
      </c>
      <c r="Y111" s="53" t="str">
        <f ca="1">IFERROR(OFFSET('セット情報(宅配便）'!$P$2,MATCH($G111,BカートセットID入力!$C$4:$C$150,0),COLUMN()-COLUMN($T106)),IFERROR(OFFSET('セット情報(業務便）'!$P$2,MATCH($G111,BカートセットID入力!$F$4:$F$150,0),COLUMN()-COLUMN($T106)),IFERROR(OFFSET('セット情報（サンプル）'!$N$2,MATCH($G111,BカートセットID入力!$I$4:$I$150,0),COLUMN()-COLUMN($T106)),IFERROR(OFFSET('セット情報（イレギュラーサンプル）'!$N$2,MATCH($G111,BカートセットID入力!$L$4:$L$150,0),COLUMN()-COLUMN($T106)),""))))</f>
        <v/>
      </c>
      <c r="Z111" s="53" t="str">
        <f ca="1">IFERROR(OFFSET('セット情報(宅配便）'!$P$2,MATCH($G111,BカートセットID入力!$C$4:$C$150,0),COLUMN()-COLUMN($T106)),IFERROR(OFFSET('セット情報(業務便）'!$P$2,MATCH($G111,BカートセットID入力!$F$4:$F$150,0),COLUMN()-COLUMN($T106)),IFERROR(OFFSET('セット情報（サンプル）'!$N$2,MATCH($G111,BカートセットID入力!$I$4:$I$150,0),COLUMN()-COLUMN($T106)),IFERROR(OFFSET('セット情報（イレギュラーサンプル）'!$N$2,MATCH($G111,BカートセットID入力!$L$4:$L$150,0),COLUMN()-COLUMN($T106)),""))))</f>
        <v/>
      </c>
      <c r="AA111" s="53" t="str">
        <f ca="1">IFERROR(OFFSET('セット情報(宅配便）'!$P$2,MATCH($G111,BカートセットID入力!$C$4:$C$150,0),COLUMN()-COLUMN($T106)),IFERROR(OFFSET('セット情報(業務便）'!$P$2,MATCH($G111,BカートセットID入力!$F$4:$F$150,0),COLUMN()-COLUMN($T106)),IFERROR(OFFSET('セット情報（サンプル）'!$N$2,MATCH($G111,BカートセットID入力!$I$4:$I$150,0),COLUMN()-COLUMN($T106)),IFERROR(OFFSET('セット情報（イレギュラーサンプル）'!$N$2,MATCH($G111,BカートセットID入力!$L$4:$L$150,0),COLUMN()-COLUMN($T106)),""))))</f>
        <v/>
      </c>
      <c r="AB111" s="53" t="str">
        <f ca="1">IFERROR(OFFSET('セット情報(宅配便）'!$P$2,MATCH($G111,BカートセットID入力!$C$4:$C$150,0),COLUMN()-COLUMN($T106)),IFERROR(OFFSET('セット情報(業務便）'!$P$2,MATCH($G111,BカートセットID入力!$F$4:$F$150,0),COLUMN()-COLUMN($T106)),IFERROR(OFFSET('セット情報（サンプル）'!$N$2,MATCH($G111,BカートセットID入力!$I$4:$I$150,0),COLUMN()-COLUMN($T106)),IFERROR(OFFSET('セット情報（イレギュラーサンプル）'!$N$2,MATCH($G111,BカートセットID入力!$L$4:$L$150,0),COLUMN()-COLUMN($T106)),""))))</f>
        <v/>
      </c>
      <c r="AC111" s="53" t="str">
        <f ca="1">IFERROR(OFFSET('セット情報(宅配便）'!$P$2,MATCH($G111,BカートセットID入力!$C$4:$C$150,0),COLUMN()-COLUMN($T106)),IFERROR(OFFSET('セット情報(業務便）'!$P$2,MATCH($G111,BカートセットID入力!$F$4:$F$150,0),COLUMN()-COLUMN($T106)),IFERROR(OFFSET('セット情報（サンプル）'!$N$2,MATCH($G111,BカートセットID入力!$I$4:$I$150,0),COLUMN()-COLUMN($T106)),IFERROR(OFFSET('セット情報（イレギュラーサンプル）'!$N$2,MATCH($G111,BカートセットID入力!$L$4:$L$150,0),COLUMN()-COLUMN($T106)),""))))</f>
        <v/>
      </c>
      <c r="AD111" s="53" t="str">
        <f ca="1">IFERROR(OFFSET('セット情報(宅配便）'!$P$2,MATCH($G111,BカートセットID入力!$C$4:$C$150,0),COLUMN()-COLUMN($T106)),IFERROR(OFFSET('セット情報(業務便）'!$P$2,MATCH($G111,BカートセットID入力!$F$4:$F$150,0),COLUMN()-COLUMN($T106)),IFERROR(OFFSET('セット情報（サンプル）'!$N$2,MATCH($G111,BカートセットID入力!$I$4:$I$150,0),COLUMN()-COLUMN($T106)),IFERROR(OFFSET('セット情報（イレギュラーサンプル）'!$N$2,MATCH($G111,BカートセットID入力!$L$4:$L$150,0),COLUMN()-COLUMN($T106)),""))))</f>
        <v/>
      </c>
      <c r="AE111" s="53" t="str">
        <f ca="1">IFERROR(OFFSET('セット情報(宅配便）'!$P$2,MATCH($G111,BカートセットID入力!$C$4:$C$150,0),COLUMN()-COLUMN($T106)),IFERROR(OFFSET('セット情報(業務便）'!$P$2,MATCH($G111,BカートセットID入力!$F$4:$F$150,0),COLUMN()-COLUMN($T106)),IFERROR(OFFSET('セット情報（サンプル）'!$N$2,MATCH($G111,BカートセットID入力!$I$4:$I$150,0),COLUMN()-COLUMN($T106)),IFERROR(OFFSET('セット情報（イレギュラーサンプル）'!$N$2,MATCH($G111,BカートセットID入力!$L$4:$L$150,0),COLUMN()-COLUMN($T106)),""))))</f>
        <v/>
      </c>
      <c r="AF111" s="53" t="str">
        <f ca="1">IFERROR(OFFSET('セット情報(宅配便）'!$P$2,MATCH($G111,BカートセットID入力!$C$4:$C$150,0),COLUMN()-COLUMN($T106)),IFERROR(OFFSET('セット情報(業務便）'!$P$2,MATCH($G111,BカートセットID入力!$F$4:$F$150,0),COLUMN()-COLUMN($T106)),IFERROR(OFFSET('セット情報（サンプル）'!$N$2,MATCH($G111,BカートセットID入力!$I$4:$I$150,0),COLUMN()-COLUMN($T106)),IFERROR(OFFSET('セット情報（イレギュラーサンプル）'!$N$2,MATCH($G111,BカートセットID入力!$L$4:$L$150,0),COLUMN()-COLUMN($T106)),""))))</f>
        <v/>
      </c>
      <c r="AG111" s="53" t="str">
        <f ca="1">IFERROR(OFFSET('セット情報(宅配便）'!$P$2,MATCH($G111,BカートセットID入力!$C$4:$C$150,0),COLUMN()-COLUMN($T106)),IFERROR(OFFSET('セット情報(業務便）'!$P$2,MATCH($G111,BカートセットID入力!$F$4:$F$150,0),COLUMN()-COLUMN($T106)),IFERROR(OFFSET('セット情報（サンプル）'!$N$2,MATCH($G111,BカートセットID入力!$I$4:$I$150,0),COLUMN()-COLUMN($T106)),IFERROR(OFFSET('セット情報（イレギュラーサンプル）'!$N$2,MATCH($G111,BカートセットID入力!$L$4:$L$150,0),COLUMN()-COLUMN($T106)),""))))</f>
        <v/>
      </c>
      <c r="AH111" s="53" t="str">
        <f ca="1">IFERROR(OFFSET('セット情報(宅配便）'!$P$2,MATCH($G111,BカートセットID入力!$C$4:$C$150,0),COLUMN()-COLUMN($T106)),IFERROR(OFFSET('セット情報(業務便）'!$P$2,MATCH($G111,BカートセットID入力!$F$4:$F$150,0),COLUMN()-COLUMN($T106)),IFERROR(OFFSET('セット情報（サンプル）'!$N$2,MATCH($G111,BカートセットID入力!$I$4:$I$150,0),COLUMN()-COLUMN($T106)),IFERROR(OFFSET('セット情報（イレギュラーサンプル）'!$N$2,MATCH($G111,BカートセットID入力!$L$4:$L$150,0),COLUMN()-COLUMN($T106)),""))))</f>
        <v/>
      </c>
      <c r="AI111" s="53" t="str">
        <f ca="1">IFERROR(OFFSET('セット情報(宅配便）'!$P$2,MATCH($G111,BカートセットID入力!$C$4:$C$150,0),COLUMN()-COLUMN($T106)),IFERROR(OFFSET('セット情報(業務便）'!$P$2,MATCH($G111,BカートセットID入力!$F$4:$F$150,0),COLUMN()-COLUMN($T106)),IFERROR(OFFSET('セット情報（サンプル）'!$N$2,MATCH($G111,BカートセットID入力!$I$4:$I$150,0),COLUMN()-COLUMN($T106)),IFERROR(OFFSET('セット情報（イレギュラーサンプル）'!$N$2,MATCH($G111,BカートセットID入力!$L$4:$L$150,0),COLUMN()-COLUMN($T106)),""))))</f>
        <v/>
      </c>
      <c r="AJ111" s="53" t="str">
        <f ca="1">IFERROR(OFFSET('セット情報(宅配便）'!$P$2,MATCH($G111,BカートセットID入力!$C$4:$C$150,0),COLUMN()-COLUMN($T106)),IFERROR(OFFSET('セット情報(業務便）'!$P$2,MATCH($G111,BカートセットID入力!$F$4:$F$150,0),COLUMN()-COLUMN($T106)),IFERROR(OFFSET('セット情報（サンプル）'!$N$2,MATCH($G111,BカートセットID入力!$I$4:$I$150,0),COLUMN()-COLUMN($T106)),IFERROR(OFFSET('セット情報（イレギュラーサンプル）'!$N$2,MATCH($G111,BカートセットID入力!$L$4:$L$150,0),COLUMN()-COLUMN($T106)),""))))</f>
        <v/>
      </c>
      <c r="AK111" s="53" t="str">
        <f ca="1">IFERROR(OFFSET('セット情報(宅配便）'!$P$2,MATCH($G111,BカートセットID入力!$C$4:$C$150,0),COLUMN()-COLUMN($T106)),IFERROR(OFFSET('セット情報(業務便）'!$P$2,MATCH($G111,BカートセットID入力!$F$4:$F$150,0),COLUMN()-COLUMN($T106)),IFERROR(OFFSET('セット情報（サンプル）'!$N$2,MATCH($G111,BカートセットID入力!$I$4:$I$150,0),COLUMN()-COLUMN($T106)),IFERROR(OFFSET('セット情報（イレギュラーサンプル）'!$N$2,MATCH($G111,BカートセットID入力!$L$4:$L$150,0),COLUMN()-COLUMN($T106)),""))))</f>
        <v/>
      </c>
      <c r="AL111" s="53" t="str">
        <f ca="1">IFERROR(OFFSET('セット情報(宅配便）'!$P$2,MATCH($G111,BカートセットID入力!$C$4:$C$150,0),COLUMN()-COLUMN($T106)),IFERROR(OFFSET('セット情報(業務便）'!$P$2,MATCH($G111,BカートセットID入力!$F$4:$F$150,0),COLUMN()-COLUMN($T106)),IFERROR(OFFSET('セット情報（サンプル）'!$N$2,MATCH($G111,BカートセットID入力!$I$4:$I$150,0),COLUMN()-COLUMN($T106)),IFERROR(OFFSET('セット情報（イレギュラーサンプル）'!$N$2,MATCH($G111,BカートセットID入力!$L$4:$L$150,0),COLUMN()-COLUMN($T106)),""))))</f>
        <v/>
      </c>
      <c r="AM111" s="53" t="str">
        <f ca="1">IFERROR(OFFSET('セット情報(宅配便）'!$P$2,MATCH($G111,BカートセットID入力!$C$4:$C$150,0),COLUMN()-COLUMN($T106)),IFERROR(OFFSET('セット情報(業務便）'!$P$2,MATCH($G111,BカートセットID入力!$F$4:$F$150,0),COLUMN()-COLUMN($T106)),IFERROR(OFFSET('セット情報（サンプル）'!$N$2,MATCH($G111,BカートセットID入力!$I$4:$I$150,0),COLUMN()-COLUMN($T106)),IFERROR(OFFSET('セット情報（イレギュラーサンプル）'!$N$2,MATCH($G111,BカートセットID入力!$L$4:$L$150,0),COLUMN()-COLUMN($T106)),""))))</f>
        <v/>
      </c>
      <c r="AN111" s="53" t="str">
        <f ca="1">IFERROR(OFFSET('セット情報(宅配便）'!$P$2,MATCH($G111,BカートセットID入力!$C$4:$C$150,0),COLUMN()-COLUMN($T106)),IFERROR(OFFSET('セット情報(業務便）'!$P$2,MATCH($G111,BカートセットID入力!$F$4:$F$150,0),COLUMN()-COLUMN($T106)),IFERROR(OFFSET('セット情報（サンプル）'!$N$2,MATCH($G111,BカートセットID入力!$I$4:$I$150,0),COLUMN()-COLUMN($T106)),IFERROR(OFFSET('セット情報（イレギュラーサンプル）'!$N$2,MATCH($G111,BカートセットID入力!$L$4:$L$150,0),COLUMN()-COLUMN($T106)),""))))</f>
        <v/>
      </c>
      <c r="AO111" s="53" t="str">
        <f ca="1">IFERROR(OFFSET('セット情報(宅配便）'!$P$2,MATCH($G111,BカートセットID入力!$C$4:$C$150,0),COLUMN()-COLUMN($T106)),IFERROR(OFFSET('セット情報(業務便）'!$P$2,MATCH($G111,BカートセットID入力!$F$4:$F$150,0),COLUMN()-COLUMN($T106)),IFERROR(OFFSET('セット情報（サンプル）'!$N$2,MATCH($G111,BカートセットID入力!$I$4:$I$150,0),COLUMN()-COLUMN($T106)),IFERROR(OFFSET('セット情報（イレギュラーサンプル）'!$N$2,MATCH($G111,BカートセットID入力!$L$4:$L$150,0),COLUMN()-COLUMN($T106)),""))))</f>
        <v/>
      </c>
      <c r="AP111" s="53" t="str">
        <f ca="1">IFERROR(OFFSET('セット情報(宅配便）'!$P$2,MATCH($G111,BカートセットID入力!$C$4:$C$150,0),COLUMN()-COLUMN($T106)),IFERROR(OFFSET('セット情報(業務便）'!$P$2,MATCH($G111,BカートセットID入力!$F$4:$F$150,0),COLUMN()-COLUMN($T106)),IFERROR(OFFSET('セット情報（サンプル）'!$N$2,MATCH($G111,BカートセットID入力!$I$4:$I$150,0),COLUMN()-COLUMN($T106)),IFERROR(OFFSET('セット情報（イレギュラーサンプル）'!$N$2,MATCH($G111,BカートセットID入力!$L$4:$L$150,0),COLUMN()-COLUMN($T106)),""))))</f>
        <v/>
      </c>
      <c r="AQ111" s="53" t="str">
        <f ca="1">IFERROR(OFFSET('セット情報(宅配便）'!$P$2,MATCH($G111,BカートセットID入力!$C$4:$C$150,0),COLUMN()-COLUMN($T106)),IFERROR(OFFSET('セット情報(業務便）'!$P$2,MATCH($G111,BカートセットID入力!$F$4:$F$150,0),COLUMN()-COLUMN($T106)),IFERROR(OFFSET('セット情報（サンプル）'!$N$2,MATCH($G111,BカートセットID入力!$I$4:$I$150,0),COLUMN()-COLUMN($T106)),IFERROR(OFFSET('セット情報（イレギュラーサンプル）'!$N$2,MATCH($G111,BカートセットID入力!$L$4:$L$150,0),COLUMN()-COLUMN($T106)),""))))</f>
        <v/>
      </c>
      <c r="AR111" s="53" t="str">
        <f ca="1">IFERROR(OFFSET('セット情報(宅配便）'!$P$2,MATCH($G111,BカートセットID入力!$C$4:$C$150,0),COLUMN()-COLUMN($T106)),IFERROR(OFFSET('セット情報(業務便）'!$P$2,MATCH($G111,BカートセットID入力!$F$4:$F$150,0),COLUMN()-COLUMN($T106)),IFERROR(OFFSET('セット情報（サンプル）'!$N$2,MATCH($G111,BカートセットID入力!$I$4:$I$150,0),COLUMN()-COLUMN($T106)),IFERROR(OFFSET('セット情報（イレギュラーサンプル）'!$N$2,MATCH($G111,BカートセットID入力!$L$4:$L$150,0),COLUMN()-COLUMN($T106)),""))))</f>
        <v/>
      </c>
      <c r="AS111" s="53" t="str">
        <f ca="1">IFERROR(OFFSET('セット情報(宅配便）'!$P$2,MATCH($G111,BカートセットID入力!$C$4:$C$150,0),COLUMN()-COLUMN($T106)),IFERROR(OFFSET('セット情報(業務便）'!$P$2,MATCH($G111,BカートセットID入力!$F$4:$F$150,0),COLUMN()-COLUMN($T106)),IFERROR(OFFSET('セット情報（サンプル）'!$N$2,MATCH($G111,BカートセットID入力!$I$4:$I$150,0),COLUMN()-COLUMN($T106)),IFERROR(OFFSET('セット情報（イレギュラーサンプル）'!$N$2,MATCH($G111,BカートセットID入力!$L$4:$L$150,0),COLUMN()-COLUMN($T106)),""))))</f>
        <v/>
      </c>
    </row>
    <row r="112" spans="1:45">
      <c r="A112" s="53" t="str">
        <f>IF(ISBLANK(現行セット情報CSV!A112),"",現行セット情報CSV!A112)</f>
        <v/>
      </c>
      <c r="B112" s="53" t="str">
        <f>IF(ISBLANK(現行セット情報CSV!B112),"",現行セット情報CSV!B112)</f>
        <v/>
      </c>
      <c r="C112" s="53" t="str">
        <f>IF(ISBLANK(現行セット情報CSV!C112),"",現行セット情報CSV!C112)</f>
        <v/>
      </c>
      <c r="D112" s="53" t="str">
        <f>IF(ISBLANK(現行セット情報CSV!D112),"",現行セット情報CSV!D112)</f>
        <v/>
      </c>
      <c r="E112" s="53" t="str">
        <f>IF(ISBLANK(現行セット情報CSV!E112),"",現行セット情報CSV!E112)</f>
        <v/>
      </c>
      <c r="F112" s="53" t="str">
        <f>IF(ISBLANK(現行セット情報CSV!F112),"",現行セット情報CSV!F112)</f>
        <v/>
      </c>
      <c r="G112" s="53" t="str">
        <f>IF(ISBLANK(現行セット情報CSV!G112),"",現行セット情報CSV!G112)</f>
        <v/>
      </c>
      <c r="H112" s="53" t="str">
        <f>IF(ISBLANK(現行セット情報CSV!H112),"",現行セット情報CSV!H112)</f>
        <v/>
      </c>
      <c r="I112" s="53" t="str">
        <f>IF(ISBLANK(現行セット情報CSV!I112),"",現行セット情報CSV!I112)</f>
        <v/>
      </c>
      <c r="J112" s="53" t="str">
        <f>IF(ISBLANK(現行セット情報CSV!J112),"",現行セット情報CSV!J112)</f>
        <v/>
      </c>
      <c r="K112" s="53" t="str">
        <f>IF(ISBLANK(現行セット情報CSV!K112),"",現行セット情報CSV!K112)</f>
        <v/>
      </c>
      <c r="L112" s="53" t="str">
        <f>IF(ISBLANK(現行セット情報CSV!L112),"",現行セット情報CSV!L112)</f>
        <v/>
      </c>
      <c r="M112" s="53" t="str">
        <f>IF(ISBLANK(現行セット情報CSV!M112),"",現行セット情報CSV!M112)</f>
        <v/>
      </c>
      <c r="N112" s="53" t="str">
        <f>IF(ISBLANK(現行セット情報CSV!N112),"",現行セット情報CSV!N112)</f>
        <v/>
      </c>
      <c r="O112" s="53" t="str">
        <f>IF(ISBLANK(現行セット情報CSV!O112),"",現行セット情報CSV!O112)</f>
        <v/>
      </c>
      <c r="P112" s="53" t="str">
        <f>IF(ISBLANK(現行セット情報CSV!P112),"",現行セット情報CSV!P112)</f>
        <v/>
      </c>
      <c r="Q112" s="53" t="str">
        <f>IF(ISBLANK(現行セット情報CSV!Q112),"",現行セット情報CSV!Q112)</f>
        <v/>
      </c>
      <c r="R112" s="53" t="str">
        <f>IF(ISBLANK(現行セット情報CSV!R112),"",現行セット情報CSV!R112)</f>
        <v/>
      </c>
      <c r="S112" s="53" t="str">
        <f>IF(ISBLANK(現行セット情報CSV!S112),"",現行セット情報CSV!S112)</f>
        <v/>
      </c>
      <c r="T112" s="53" t="str">
        <f ca="1">IFERROR(OFFSET('セット情報(宅配便）'!$P$2,MATCH($G112,BカートセットID入力!$C$4:$C$150,0),COLUMN()-COLUMN($T107)),IFERROR(OFFSET('セット情報(業務便）'!$P$2,MATCH($G112,BカートセットID入力!$F$4:$F$150,0),COLUMN()-COLUMN($T107)),IFERROR(OFFSET('セット情報（サンプル）'!$N$2,MATCH($G112,BカートセットID入力!$I$4:$I$150,0),COLUMN()-COLUMN($T107)),IFERROR(OFFSET('セット情報（イレギュラーサンプル）'!$N$2,MATCH($G112,BカートセットID入力!$L$4:$L$150,0),COLUMN()-COLUMN($T107)),""))))</f>
        <v/>
      </c>
      <c r="U112" s="53" t="str">
        <f ca="1">IFERROR(OFFSET('セット情報(宅配便）'!$P$2,MATCH($G112,BカートセットID入力!$C$4:$C$150,0),COLUMN()-COLUMN($T107)),IFERROR(OFFSET('セット情報(業務便）'!$P$2,MATCH($G112,BカートセットID入力!$F$4:$F$150,0),COLUMN()-COLUMN($T107)),IFERROR(OFFSET('セット情報（サンプル）'!$N$2,MATCH($G112,BカートセットID入力!$I$4:$I$150,0),COLUMN()-COLUMN($T107)),IFERROR(OFFSET('セット情報（イレギュラーサンプル）'!$N$2,MATCH($G112,BカートセットID入力!$L$4:$L$150,0),COLUMN()-COLUMN($T107)),""))))</f>
        <v/>
      </c>
      <c r="V112" s="53" t="str">
        <f ca="1">IFERROR(OFFSET('セット情報(宅配便）'!$P$2,MATCH($G112,BカートセットID入力!$C$4:$C$150,0),COLUMN()-COLUMN($T107)),IFERROR(OFFSET('セット情報(業務便）'!$P$2,MATCH($G112,BカートセットID入力!$F$4:$F$150,0),COLUMN()-COLUMN($T107)),IFERROR(OFFSET('セット情報（サンプル）'!$N$2,MATCH($G112,BカートセットID入力!$I$4:$I$150,0),COLUMN()-COLUMN($T107)),IFERROR(OFFSET('セット情報（イレギュラーサンプル）'!$N$2,MATCH($G112,BカートセットID入力!$L$4:$L$150,0),COLUMN()-COLUMN($T107)),""))))</f>
        <v/>
      </c>
      <c r="W112" s="53" t="str">
        <f ca="1">IFERROR(OFFSET('セット情報(宅配便）'!$P$2,MATCH($G112,BカートセットID入力!$C$4:$C$150,0),COLUMN()-COLUMN($T107)),IFERROR(OFFSET('セット情報(業務便）'!$P$2,MATCH($G112,BカートセットID入力!$F$4:$F$150,0),COLUMN()-COLUMN($T107)),IFERROR(OFFSET('セット情報（サンプル）'!$N$2,MATCH($G112,BカートセットID入力!$I$4:$I$150,0),COLUMN()-COLUMN($T107)),IFERROR(OFFSET('セット情報（イレギュラーサンプル）'!$N$2,MATCH($G112,BカートセットID入力!$L$4:$L$150,0),COLUMN()-COLUMN($T107)),""))))</f>
        <v/>
      </c>
      <c r="X112" s="53" t="str">
        <f ca="1">IFERROR(OFFSET('セット情報(宅配便）'!$P$2,MATCH($G112,BカートセットID入力!$C$4:$C$150,0),COLUMN()-COLUMN($T107)),IFERROR(OFFSET('セット情報(業務便）'!$P$2,MATCH($G112,BカートセットID入力!$F$4:$F$150,0),COLUMN()-COLUMN($T107)),IFERROR(OFFSET('セット情報（サンプル）'!$N$2,MATCH($G112,BカートセットID入力!$I$4:$I$150,0),COLUMN()-COLUMN($T107)),IFERROR(OFFSET('セット情報（イレギュラーサンプル）'!$N$2,MATCH($G112,BカートセットID入力!$L$4:$L$150,0),COLUMN()-COLUMN($T107)),""))))</f>
        <v/>
      </c>
      <c r="Y112" s="53" t="str">
        <f ca="1">IFERROR(OFFSET('セット情報(宅配便）'!$P$2,MATCH($G112,BカートセットID入力!$C$4:$C$150,0),COLUMN()-COLUMN($T107)),IFERROR(OFFSET('セット情報(業務便）'!$P$2,MATCH($G112,BカートセットID入力!$F$4:$F$150,0),COLUMN()-COLUMN($T107)),IFERROR(OFFSET('セット情報（サンプル）'!$N$2,MATCH($G112,BカートセットID入力!$I$4:$I$150,0),COLUMN()-COLUMN($T107)),IFERROR(OFFSET('セット情報（イレギュラーサンプル）'!$N$2,MATCH($G112,BカートセットID入力!$L$4:$L$150,0),COLUMN()-COLUMN($T107)),""))))</f>
        <v/>
      </c>
      <c r="Z112" s="53" t="str">
        <f ca="1">IFERROR(OFFSET('セット情報(宅配便）'!$P$2,MATCH($G112,BカートセットID入力!$C$4:$C$150,0),COLUMN()-COLUMN($T107)),IFERROR(OFFSET('セット情報(業務便）'!$P$2,MATCH($G112,BカートセットID入力!$F$4:$F$150,0),COLUMN()-COLUMN($T107)),IFERROR(OFFSET('セット情報（サンプル）'!$N$2,MATCH($G112,BカートセットID入力!$I$4:$I$150,0),COLUMN()-COLUMN($T107)),IFERROR(OFFSET('セット情報（イレギュラーサンプル）'!$N$2,MATCH($G112,BカートセットID入力!$L$4:$L$150,0),COLUMN()-COLUMN($T107)),""))))</f>
        <v/>
      </c>
      <c r="AA112" s="53" t="str">
        <f ca="1">IFERROR(OFFSET('セット情報(宅配便）'!$P$2,MATCH($G112,BカートセットID入力!$C$4:$C$150,0),COLUMN()-COLUMN($T107)),IFERROR(OFFSET('セット情報(業務便）'!$P$2,MATCH($G112,BカートセットID入力!$F$4:$F$150,0),COLUMN()-COLUMN($T107)),IFERROR(OFFSET('セット情報（サンプル）'!$N$2,MATCH($G112,BカートセットID入力!$I$4:$I$150,0),COLUMN()-COLUMN($T107)),IFERROR(OFFSET('セット情報（イレギュラーサンプル）'!$N$2,MATCH($G112,BカートセットID入力!$L$4:$L$150,0),COLUMN()-COLUMN($T107)),""))))</f>
        <v/>
      </c>
      <c r="AB112" s="53" t="str">
        <f ca="1">IFERROR(OFFSET('セット情報(宅配便）'!$P$2,MATCH($G112,BカートセットID入力!$C$4:$C$150,0),COLUMN()-COLUMN($T107)),IFERROR(OFFSET('セット情報(業務便）'!$P$2,MATCH($G112,BカートセットID入力!$F$4:$F$150,0),COLUMN()-COLUMN($T107)),IFERROR(OFFSET('セット情報（サンプル）'!$N$2,MATCH($G112,BカートセットID入力!$I$4:$I$150,0),COLUMN()-COLUMN($T107)),IFERROR(OFFSET('セット情報（イレギュラーサンプル）'!$N$2,MATCH($G112,BカートセットID入力!$L$4:$L$150,0),COLUMN()-COLUMN($T107)),""))))</f>
        <v/>
      </c>
      <c r="AC112" s="53" t="str">
        <f ca="1">IFERROR(OFFSET('セット情報(宅配便）'!$P$2,MATCH($G112,BカートセットID入力!$C$4:$C$150,0),COLUMN()-COLUMN($T107)),IFERROR(OFFSET('セット情報(業務便）'!$P$2,MATCH($G112,BカートセットID入力!$F$4:$F$150,0),COLUMN()-COLUMN($T107)),IFERROR(OFFSET('セット情報（サンプル）'!$N$2,MATCH($G112,BカートセットID入力!$I$4:$I$150,0),COLUMN()-COLUMN($T107)),IFERROR(OFFSET('セット情報（イレギュラーサンプル）'!$N$2,MATCH($G112,BカートセットID入力!$L$4:$L$150,0),COLUMN()-COLUMN($T107)),""))))</f>
        <v/>
      </c>
      <c r="AD112" s="53" t="str">
        <f ca="1">IFERROR(OFFSET('セット情報(宅配便）'!$P$2,MATCH($G112,BカートセットID入力!$C$4:$C$150,0),COLUMN()-COLUMN($T107)),IFERROR(OFFSET('セット情報(業務便）'!$P$2,MATCH($G112,BカートセットID入力!$F$4:$F$150,0),COLUMN()-COLUMN($T107)),IFERROR(OFFSET('セット情報（サンプル）'!$N$2,MATCH($G112,BカートセットID入力!$I$4:$I$150,0),COLUMN()-COLUMN($T107)),IFERROR(OFFSET('セット情報（イレギュラーサンプル）'!$N$2,MATCH($G112,BカートセットID入力!$L$4:$L$150,0),COLUMN()-COLUMN($T107)),""))))</f>
        <v/>
      </c>
      <c r="AE112" s="53" t="str">
        <f ca="1">IFERROR(OFFSET('セット情報(宅配便）'!$P$2,MATCH($G112,BカートセットID入力!$C$4:$C$150,0),COLUMN()-COLUMN($T107)),IFERROR(OFFSET('セット情報(業務便）'!$P$2,MATCH($G112,BカートセットID入力!$F$4:$F$150,0),COLUMN()-COLUMN($T107)),IFERROR(OFFSET('セット情報（サンプル）'!$N$2,MATCH($G112,BカートセットID入力!$I$4:$I$150,0),COLUMN()-COLUMN($T107)),IFERROR(OFFSET('セット情報（イレギュラーサンプル）'!$N$2,MATCH($G112,BカートセットID入力!$L$4:$L$150,0),COLUMN()-COLUMN($T107)),""))))</f>
        <v/>
      </c>
      <c r="AF112" s="53" t="str">
        <f ca="1">IFERROR(OFFSET('セット情報(宅配便）'!$P$2,MATCH($G112,BカートセットID入力!$C$4:$C$150,0),COLUMN()-COLUMN($T107)),IFERROR(OFFSET('セット情報(業務便）'!$P$2,MATCH($G112,BカートセットID入力!$F$4:$F$150,0),COLUMN()-COLUMN($T107)),IFERROR(OFFSET('セット情報（サンプル）'!$N$2,MATCH($G112,BカートセットID入力!$I$4:$I$150,0),COLUMN()-COLUMN($T107)),IFERROR(OFFSET('セット情報（イレギュラーサンプル）'!$N$2,MATCH($G112,BカートセットID入力!$L$4:$L$150,0),COLUMN()-COLUMN($T107)),""))))</f>
        <v/>
      </c>
      <c r="AG112" s="53" t="str">
        <f ca="1">IFERROR(OFFSET('セット情報(宅配便）'!$P$2,MATCH($G112,BカートセットID入力!$C$4:$C$150,0),COLUMN()-COLUMN($T107)),IFERROR(OFFSET('セット情報(業務便）'!$P$2,MATCH($G112,BカートセットID入力!$F$4:$F$150,0),COLUMN()-COLUMN($T107)),IFERROR(OFFSET('セット情報（サンプル）'!$N$2,MATCH($G112,BカートセットID入力!$I$4:$I$150,0),COLUMN()-COLUMN($T107)),IFERROR(OFFSET('セット情報（イレギュラーサンプル）'!$N$2,MATCH($G112,BカートセットID入力!$L$4:$L$150,0),COLUMN()-COLUMN($T107)),""))))</f>
        <v/>
      </c>
      <c r="AH112" s="53" t="str">
        <f ca="1">IFERROR(OFFSET('セット情報(宅配便）'!$P$2,MATCH($G112,BカートセットID入力!$C$4:$C$150,0),COLUMN()-COLUMN($T107)),IFERROR(OFFSET('セット情報(業務便）'!$P$2,MATCH($G112,BカートセットID入力!$F$4:$F$150,0),COLUMN()-COLUMN($T107)),IFERROR(OFFSET('セット情報（サンプル）'!$N$2,MATCH($G112,BカートセットID入力!$I$4:$I$150,0),COLUMN()-COLUMN($T107)),IFERROR(OFFSET('セット情報（イレギュラーサンプル）'!$N$2,MATCH($G112,BカートセットID入力!$L$4:$L$150,0),COLUMN()-COLUMN($T107)),""))))</f>
        <v/>
      </c>
      <c r="AI112" s="53" t="str">
        <f ca="1">IFERROR(OFFSET('セット情報(宅配便）'!$P$2,MATCH($G112,BカートセットID入力!$C$4:$C$150,0),COLUMN()-COLUMN($T107)),IFERROR(OFFSET('セット情報(業務便）'!$P$2,MATCH($G112,BカートセットID入力!$F$4:$F$150,0),COLUMN()-COLUMN($T107)),IFERROR(OFFSET('セット情報（サンプル）'!$N$2,MATCH($G112,BカートセットID入力!$I$4:$I$150,0),COLUMN()-COLUMN($T107)),IFERROR(OFFSET('セット情報（イレギュラーサンプル）'!$N$2,MATCH($G112,BカートセットID入力!$L$4:$L$150,0),COLUMN()-COLUMN($T107)),""))))</f>
        <v/>
      </c>
      <c r="AJ112" s="53" t="str">
        <f ca="1">IFERROR(OFFSET('セット情報(宅配便）'!$P$2,MATCH($G112,BカートセットID入力!$C$4:$C$150,0),COLUMN()-COLUMN($T107)),IFERROR(OFFSET('セット情報(業務便）'!$P$2,MATCH($G112,BカートセットID入力!$F$4:$F$150,0),COLUMN()-COLUMN($T107)),IFERROR(OFFSET('セット情報（サンプル）'!$N$2,MATCH($G112,BカートセットID入力!$I$4:$I$150,0),COLUMN()-COLUMN($T107)),IFERROR(OFFSET('セット情報（イレギュラーサンプル）'!$N$2,MATCH($G112,BカートセットID入力!$L$4:$L$150,0),COLUMN()-COLUMN($T107)),""))))</f>
        <v/>
      </c>
      <c r="AK112" s="53" t="str">
        <f ca="1">IFERROR(OFFSET('セット情報(宅配便）'!$P$2,MATCH($G112,BカートセットID入力!$C$4:$C$150,0),COLUMN()-COLUMN($T107)),IFERROR(OFFSET('セット情報(業務便）'!$P$2,MATCH($G112,BカートセットID入力!$F$4:$F$150,0),COLUMN()-COLUMN($T107)),IFERROR(OFFSET('セット情報（サンプル）'!$N$2,MATCH($G112,BカートセットID入力!$I$4:$I$150,0),COLUMN()-COLUMN($T107)),IFERROR(OFFSET('セット情報（イレギュラーサンプル）'!$N$2,MATCH($G112,BカートセットID入力!$L$4:$L$150,0),COLUMN()-COLUMN($T107)),""))))</f>
        <v/>
      </c>
      <c r="AL112" s="53" t="str">
        <f ca="1">IFERROR(OFFSET('セット情報(宅配便）'!$P$2,MATCH($G112,BカートセットID入力!$C$4:$C$150,0),COLUMN()-COLUMN($T107)),IFERROR(OFFSET('セット情報(業務便）'!$P$2,MATCH($G112,BカートセットID入力!$F$4:$F$150,0),COLUMN()-COLUMN($T107)),IFERROR(OFFSET('セット情報（サンプル）'!$N$2,MATCH($G112,BカートセットID入力!$I$4:$I$150,0),COLUMN()-COLUMN($T107)),IFERROR(OFFSET('セット情報（イレギュラーサンプル）'!$N$2,MATCH($G112,BカートセットID入力!$L$4:$L$150,0),COLUMN()-COLUMN($T107)),""))))</f>
        <v/>
      </c>
      <c r="AM112" s="53" t="str">
        <f ca="1">IFERROR(OFFSET('セット情報(宅配便）'!$P$2,MATCH($G112,BカートセットID入力!$C$4:$C$150,0),COLUMN()-COLUMN($T107)),IFERROR(OFFSET('セット情報(業務便）'!$P$2,MATCH($G112,BカートセットID入力!$F$4:$F$150,0),COLUMN()-COLUMN($T107)),IFERROR(OFFSET('セット情報（サンプル）'!$N$2,MATCH($G112,BカートセットID入力!$I$4:$I$150,0),COLUMN()-COLUMN($T107)),IFERROR(OFFSET('セット情報（イレギュラーサンプル）'!$N$2,MATCH($G112,BカートセットID入力!$L$4:$L$150,0),COLUMN()-COLUMN($T107)),""))))</f>
        <v/>
      </c>
      <c r="AN112" s="53" t="str">
        <f ca="1">IFERROR(OFFSET('セット情報(宅配便）'!$P$2,MATCH($G112,BカートセットID入力!$C$4:$C$150,0),COLUMN()-COLUMN($T107)),IFERROR(OFFSET('セット情報(業務便）'!$P$2,MATCH($G112,BカートセットID入力!$F$4:$F$150,0),COLUMN()-COLUMN($T107)),IFERROR(OFFSET('セット情報（サンプル）'!$N$2,MATCH($G112,BカートセットID入力!$I$4:$I$150,0),COLUMN()-COLUMN($T107)),IFERROR(OFFSET('セット情報（イレギュラーサンプル）'!$N$2,MATCH($G112,BカートセットID入力!$L$4:$L$150,0),COLUMN()-COLUMN($T107)),""))))</f>
        <v/>
      </c>
      <c r="AO112" s="53" t="str">
        <f ca="1">IFERROR(OFFSET('セット情報(宅配便）'!$P$2,MATCH($G112,BカートセットID入力!$C$4:$C$150,0),COLUMN()-COLUMN($T107)),IFERROR(OFFSET('セット情報(業務便）'!$P$2,MATCH($G112,BカートセットID入力!$F$4:$F$150,0),COLUMN()-COLUMN($T107)),IFERROR(OFFSET('セット情報（サンプル）'!$N$2,MATCH($G112,BカートセットID入力!$I$4:$I$150,0),COLUMN()-COLUMN($T107)),IFERROR(OFFSET('セット情報（イレギュラーサンプル）'!$N$2,MATCH($G112,BカートセットID入力!$L$4:$L$150,0),COLUMN()-COLUMN($T107)),""))))</f>
        <v/>
      </c>
      <c r="AP112" s="53" t="str">
        <f ca="1">IFERROR(OFFSET('セット情報(宅配便）'!$P$2,MATCH($G112,BカートセットID入力!$C$4:$C$150,0),COLUMN()-COLUMN($T107)),IFERROR(OFFSET('セット情報(業務便）'!$P$2,MATCH($G112,BカートセットID入力!$F$4:$F$150,0),COLUMN()-COLUMN($T107)),IFERROR(OFFSET('セット情報（サンプル）'!$N$2,MATCH($G112,BカートセットID入力!$I$4:$I$150,0),COLUMN()-COLUMN($T107)),IFERROR(OFFSET('セット情報（イレギュラーサンプル）'!$N$2,MATCH($G112,BカートセットID入力!$L$4:$L$150,0),COLUMN()-COLUMN($T107)),""))))</f>
        <v/>
      </c>
      <c r="AQ112" s="53" t="str">
        <f ca="1">IFERROR(OFFSET('セット情報(宅配便）'!$P$2,MATCH($G112,BカートセットID入力!$C$4:$C$150,0),COLUMN()-COLUMN($T107)),IFERROR(OFFSET('セット情報(業務便）'!$P$2,MATCH($G112,BカートセットID入力!$F$4:$F$150,0),COLUMN()-COLUMN($T107)),IFERROR(OFFSET('セット情報（サンプル）'!$N$2,MATCH($G112,BカートセットID入力!$I$4:$I$150,0),COLUMN()-COLUMN($T107)),IFERROR(OFFSET('セット情報（イレギュラーサンプル）'!$N$2,MATCH($G112,BカートセットID入力!$L$4:$L$150,0),COLUMN()-COLUMN($T107)),""))))</f>
        <v/>
      </c>
      <c r="AR112" s="53" t="str">
        <f ca="1">IFERROR(OFFSET('セット情報(宅配便）'!$P$2,MATCH($G112,BカートセットID入力!$C$4:$C$150,0),COLUMN()-COLUMN($T107)),IFERROR(OFFSET('セット情報(業務便）'!$P$2,MATCH($G112,BカートセットID入力!$F$4:$F$150,0),COLUMN()-COLUMN($T107)),IFERROR(OFFSET('セット情報（サンプル）'!$N$2,MATCH($G112,BカートセットID入力!$I$4:$I$150,0),COLUMN()-COLUMN($T107)),IFERROR(OFFSET('セット情報（イレギュラーサンプル）'!$N$2,MATCH($G112,BカートセットID入力!$L$4:$L$150,0),COLUMN()-COLUMN($T107)),""))))</f>
        <v/>
      </c>
      <c r="AS112" s="53" t="str">
        <f ca="1">IFERROR(OFFSET('セット情報(宅配便）'!$P$2,MATCH($G112,BカートセットID入力!$C$4:$C$150,0),COLUMN()-COLUMN($T107)),IFERROR(OFFSET('セット情報(業務便）'!$P$2,MATCH($G112,BカートセットID入力!$F$4:$F$150,0),COLUMN()-COLUMN($T107)),IFERROR(OFFSET('セット情報（サンプル）'!$N$2,MATCH($G112,BカートセットID入力!$I$4:$I$150,0),COLUMN()-COLUMN($T107)),IFERROR(OFFSET('セット情報（イレギュラーサンプル）'!$N$2,MATCH($G112,BカートセットID入力!$L$4:$L$150,0),COLUMN()-COLUMN($T107)),""))))</f>
        <v/>
      </c>
    </row>
    <row r="113" spans="1:45">
      <c r="A113" s="53" t="str">
        <f>IF(ISBLANK(現行セット情報CSV!A113),"",現行セット情報CSV!A113)</f>
        <v/>
      </c>
      <c r="B113" s="53" t="str">
        <f>IF(ISBLANK(現行セット情報CSV!B113),"",現行セット情報CSV!B113)</f>
        <v/>
      </c>
      <c r="C113" s="53" t="str">
        <f>IF(ISBLANK(現行セット情報CSV!C113),"",現行セット情報CSV!C113)</f>
        <v/>
      </c>
      <c r="D113" s="53" t="str">
        <f>IF(ISBLANK(現行セット情報CSV!D113),"",現行セット情報CSV!D113)</f>
        <v/>
      </c>
      <c r="E113" s="53" t="str">
        <f>IF(ISBLANK(現行セット情報CSV!E113),"",現行セット情報CSV!E113)</f>
        <v/>
      </c>
      <c r="F113" s="53" t="str">
        <f>IF(ISBLANK(現行セット情報CSV!F113),"",現行セット情報CSV!F113)</f>
        <v/>
      </c>
      <c r="G113" s="53" t="str">
        <f>IF(ISBLANK(現行セット情報CSV!G113),"",現行セット情報CSV!G113)</f>
        <v/>
      </c>
      <c r="H113" s="53" t="str">
        <f>IF(ISBLANK(現行セット情報CSV!H113),"",現行セット情報CSV!H113)</f>
        <v/>
      </c>
      <c r="I113" s="53" t="str">
        <f>IF(ISBLANK(現行セット情報CSV!I113),"",現行セット情報CSV!I113)</f>
        <v/>
      </c>
      <c r="J113" s="53" t="str">
        <f>IF(ISBLANK(現行セット情報CSV!J113),"",現行セット情報CSV!J113)</f>
        <v/>
      </c>
      <c r="K113" s="53" t="str">
        <f>IF(ISBLANK(現行セット情報CSV!K113),"",現行セット情報CSV!K113)</f>
        <v/>
      </c>
      <c r="L113" s="53" t="str">
        <f>IF(ISBLANK(現行セット情報CSV!L113),"",現行セット情報CSV!L113)</f>
        <v/>
      </c>
      <c r="M113" s="53" t="str">
        <f>IF(ISBLANK(現行セット情報CSV!M113),"",現行セット情報CSV!M113)</f>
        <v/>
      </c>
      <c r="N113" s="53" t="str">
        <f>IF(ISBLANK(現行セット情報CSV!N113),"",現行セット情報CSV!N113)</f>
        <v/>
      </c>
      <c r="O113" s="53" t="str">
        <f>IF(ISBLANK(現行セット情報CSV!O113),"",現行セット情報CSV!O113)</f>
        <v/>
      </c>
      <c r="P113" s="53" t="str">
        <f>IF(ISBLANK(現行セット情報CSV!P113),"",現行セット情報CSV!P113)</f>
        <v/>
      </c>
      <c r="Q113" s="53" t="str">
        <f>IF(ISBLANK(現行セット情報CSV!Q113),"",現行セット情報CSV!Q113)</f>
        <v/>
      </c>
      <c r="R113" s="53" t="str">
        <f>IF(ISBLANK(現行セット情報CSV!R113),"",現行セット情報CSV!R113)</f>
        <v/>
      </c>
      <c r="S113" s="53" t="str">
        <f>IF(ISBLANK(現行セット情報CSV!S113),"",現行セット情報CSV!S113)</f>
        <v/>
      </c>
      <c r="T113" s="53" t="str">
        <f ca="1">IFERROR(OFFSET('セット情報(宅配便）'!$P$2,MATCH($G113,BカートセットID入力!$C$4:$C$150,0),COLUMN()-COLUMN($T108)),IFERROR(OFFSET('セット情報(業務便）'!$P$2,MATCH($G113,BカートセットID入力!$F$4:$F$150,0),COLUMN()-COLUMN($T108)),IFERROR(OFFSET('セット情報（サンプル）'!$N$2,MATCH($G113,BカートセットID入力!$I$4:$I$150,0),COLUMN()-COLUMN($T108)),IFERROR(OFFSET('セット情報（イレギュラーサンプル）'!$N$2,MATCH($G113,BカートセットID入力!$L$4:$L$150,0),COLUMN()-COLUMN($T108)),""))))</f>
        <v/>
      </c>
      <c r="U113" s="53" t="str">
        <f ca="1">IFERROR(OFFSET('セット情報(宅配便）'!$P$2,MATCH($G113,BカートセットID入力!$C$4:$C$150,0),COLUMN()-COLUMN($T108)),IFERROR(OFFSET('セット情報(業務便）'!$P$2,MATCH($G113,BカートセットID入力!$F$4:$F$150,0),COLUMN()-COLUMN($T108)),IFERROR(OFFSET('セット情報（サンプル）'!$N$2,MATCH($G113,BカートセットID入力!$I$4:$I$150,0),COLUMN()-COLUMN($T108)),IFERROR(OFFSET('セット情報（イレギュラーサンプル）'!$N$2,MATCH($G113,BカートセットID入力!$L$4:$L$150,0),COLUMN()-COLUMN($T108)),""))))</f>
        <v/>
      </c>
      <c r="V113" s="53" t="str">
        <f ca="1">IFERROR(OFFSET('セット情報(宅配便）'!$P$2,MATCH($G113,BカートセットID入力!$C$4:$C$150,0),COLUMN()-COLUMN($T108)),IFERROR(OFFSET('セット情報(業務便）'!$P$2,MATCH($G113,BカートセットID入力!$F$4:$F$150,0),COLUMN()-COLUMN($T108)),IFERROR(OFFSET('セット情報（サンプル）'!$N$2,MATCH($G113,BカートセットID入力!$I$4:$I$150,0),COLUMN()-COLUMN($T108)),IFERROR(OFFSET('セット情報（イレギュラーサンプル）'!$N$2,MATCH($G113,BカートセットID入力!$L$4:$L$150,0),COLUMN()-COLUMN($T108)),""))))</f>
        <v/>
      </c>
      <c r="W113" s="53" t="str">
        <f ca="1">IFERROR(OFFSET('セット情報(宅配便）'!$P$2,MATCH($G113,BカートセットID入力!$C$4:$C$150,0),COLUMN()-COLUMN($T108)),IFERROR(OFFSET('セット情報(業務便）'!$P$2,MATCH($G113,BカートセットID入力!$F$4:$F$150,0),COLUMN()-COLUMN($T108)),IFERROR(OFFSET('セット情報（サンプル）'!$N$2,MATCH($G113,BカートセットID入力!$I$4:$I$150,0),COLUMN()-COLUMN($T108)),IFERROR(OFFSET('セット情報（イレギュラーサンプル）'!$N$2,MATCH($G113,BカートセットID入力!$L$4:$L$150,0),COLUMN()-COLUMN($T108)),""))))</f>
        <v/>
      </c>
      <c r="X113" s="53" t="str">
        <f ca="1">IFERROR(OFFSET('セット情報(宅配便）'!$P$2,MATCH($G113,BカートセットID入力!$C$4:$C$150,0),COLUMN()-COLUMN($T108)),IFERROR(OFFSET('セット情報(業務便）'!$P$2,MATCH($G113,BカートセットID入力!$F$4:$F$150,0),COLUMN()-COLUMN($T108)),IFERROR(OFFSET('セット情報（サンプル）'!$N$2,MATCH($G113,BカートセットID入力!$I$4:$I$150,0),COLUMN()-COLUMN($T108)),IFERROR(OFFSET('セット情報（イレギュラーサンプル）'!$N$2,MATCH($G113,BカートセットID入力!$L$4:$L$150,0),COLUMN()-COLUMN($T108)),""))))</f>
        <v/>
      </c>
      <c r="Y113" s="53" t="str">
        <f ca="1">IFERROR(OFFSET('セット情報(宅配便）'!$P$2,MATCH($G113,BカートセットID入力!$C$4:$C$150,0),COLUMN()-COLUMN($T108)),IFERROR(OFFSET('セット情報(業務便）'!$P$2,MATCH($G113,BカートセットID入力!$F$4:$F$150,0),COLUMN()-COLUMN($T108)),IFERROR(OFFSET('セット情報（サンプル）'!$N$2,MATCH($G113,BカートセットID入力!$I$4:$I$150,0),COLUMN()-COLUMN($T108)),IFERROR(OFFSET('セット情報（イレギュラーサンプル）'!$N$2,MATCH($G113,BカートセットID入力!$L$4:$L$150,0),COLUMN()-COLUMN($T108)),""))))</f>
        <v/>
      </c>
      <c r="Z113" s="53" t="str">
        <f ca="1">IFERROR(OFFSET('セット情報(宅配便）'!$P$2,MATCH($G113,BカートセットID入力!$C$4:$C$150,0),COLUMN()-COLUMN($T108)),IFERROR(OFFSET('セット情報(業務便）'!$P$2,MATCH($G113,BカートセットID入力!$F$4:$F$150,0),COLUMN()-COLUMN($T108)),IFERROR(OFFSET('セット情報（サンプル）'!$N$2,MATCH($G113,BカートセットID入力!$I$4:$I$150,0),COLUMN()-COLUMN($T108)),IFERROR(OFFSET('セット情報（イレギュラーサンプル）'!$N$2,MATCH($G113,BカートセットID入力!$L$4:$L$150,0),COLUMN()-COLUMN($T108)),""))))</f>
        <v/>
      </c>
      <c r="AA113" s="53" t="str">
        <f ca="1">IFERROR(OFFSET('セット情報(宅配便）'!$P$2,MATCH($G113,BカートセットID入力!$C$4:$C$150,0),COLUMN()-COLUMN($T108)),IFERROR(OFFSET('セット情報(業務便）'!$P$2,MATCH($G113,BカートセットID入力!$F$4:$F$150,0),COLUMN()-COLUMN($T108)),IFERROR(OFFSET('セット情報（サンプル）'!$N$2,MATCH($G113,BカートセットID入力!$I$4:$I$150,0),COLUMN()-COLUMN($T108)),IFERROR(OFFSET('セット情報（イレギュラーサンプル）'!$N$2,MATCH($G113,BカートセットID入力!$L$4:$L$150,0),COLUMN()-COLUMN($T108)),""))))</f>
        <v/>
      </c>
      <c r="AB113" s="53" t="str">
        <f ca="1">IFERROR(OFFSET('セット情報(宅配便）'!$P$2,MATCH($G113,BカートセットID入力!$C$4:$C$150,0),COLUMN()-COLUMN($T108)),IFERROR(OFFSET('セット情報(業務便）'!$P$2,MATCH($G113,BカートセットID入力!$F$4:$F$150,0),COLUMN()-COLUMN($T108)),IFERROR(OFFSET('セット情報（サンプル）'!$N$2,MATCH($G113,BカートセットID入力!$I$4:$I$150,0),COLUMN()-COLUMN($T108)),IFERROR(OFFSET('セット情報（イレギュラーサンプル）'!$N$2,MATCH($G113,BカートセットID入力!$L$4:$L$150,0),COLUMN()-COLUMN($T108)),""))))</f>
        <v/>
      </c>
      <c r="AC113" s="53" t="str">
        <f ca="1">IFERROR(OFFSET('セット情報(宅配便）'!$P$2,MATCH($G113,BカートセットID入力!$C$4:$C$150,0),COLUMN()-COLUMN($T108)),IFERROR(OFFSET('セット情報(業務便）'!$P$2,MATCH($G113,BカートセットID入力!$F$4:$F$150,0),COLUMN()-COLUMN($T108)),IFERROR(OFFSET('セット情報（サンプル）'!$N$2,MATCH($G113,BカートセットID入力!$I$4:$I$150,0),COLUMN()-COLUMN($T108)),IFERROR(OFFSET('セット情報（イレギュラーサンプル）'!$N$2,MATCH($G113,BカートセットID入力!$L$4:$L$150,0),COLUMN()-COLUMN($T108)),""))))</f>
        <v/>
      </c>
      <c r="AD113" s="53" t="str">
        <f ca="1">IFERROR(OFFSET('セット情報(宅配便）'!$P$2,MATCH($G113,BカートセットID入力!$C$4:$C$150,0),COLUMN()-COLUMN($T108)),IFERROR(OFFSET('セット情報(業務便）'!$P$2,MATCH($G113,BカートセットID入力!$F$4:$F$150,0),COLUMN()-COLUMN($T108)),IFERROR(OFFSET('セット情報（サンプル）'!$N$2,MATCH($G113,BカートセットID入力!$I$4:$I$150,0),COLUMN()-COLUMN($T108)),IFERROR(OFFSET('セット情報（イレギュラーサンプル）'!$N$2,MATCH($G113,BカートセットID入力!$L$4:$L$150,0),COLUMN()-COLUMN($T108)),""))))</f>
        <v/>
      </c>
      <c r="AE113" s="53" t="str">
        <f ca="1">IFERROR(OFFSET('セット情報(宅配便）'!$P$2,MATCH($G113,BカートセットID入力!$C$4:$C$150,0),COLUMN()-COLUMN($T108)),IFERROR(OFFSET('セット情報(業務便）'!$P$2,MATCH($G113,BカートセットID入力!$F$4:$F$150,0),COLUMN()-COLUMN($T108)),IFERROR(OFFSET('セット情報（サンプル）'!$N$2,MATCH($G113,BカートセットID入力!$I$4:$I$150,0),COLUMN()-COLUMN($T108)),IFERROR(OFFSET('セット情報（イレギュラーサンプル）'!$N$2,MATCH($G113,BカートセットID入力!$L$4:$L$150,0),COLUMN()-COLUMN($T108)),""))))</f>
        <v/>
      </c>
      <c r="AF113" s="53" t="str">
        <f ca="1">IFERROR(OFFSET('セット情報(宅配便）'!$P$2,MATCH($G113,BカートセットID入力!$C$4:$C$150,0),COLUMN()-COLUMN($T108)),IFERROR(OFFSET('セット情報(業務便）'!$P$2,MATCH($G113,BカートセットID入力!$F$4:$F$150,0),COLUMN()-COLUMN($T108)),IFERROR(OFFSET('セット情報（サンプル）'!$N$2,MATCH($G113,BカートセットID入力!$I$4:$I$150,0),COLUMN()-COLUMN($T108)),IFERROR(OFFSET('セット情報（イレギュラーサンプル）'!$N$2,MATCH($G113,BカートセットID入力!$L$4:$L$150,0),COLUMN()-COLUMN($T108)),""))))</f>
        <v/>
      </c>
      <c r="AG113" s="53" t="str">
        <f ca="1">IFERROR(OFFSET('セット情報(宅配便）'!$P$2,MATCH($G113,BカートセットID入力!$C$4:$C$150,0),COLUMN()-COLUMN($T108)),IFERROR(OFFSET('セット情報(業務便）'!$P$2,MATCH($G113,BカートセットID入力!$F$4:$F$150,0),COLUMN()-COLUMN($T108)),IFERROR(OFFSET('セット情報（サンプル）'!$N$2,MATCH($G113,BカートセットID入力!$I$4:$I$150,0),COLUMN()-COLUMN($T108)),IFERROR(OFFSET('セット情報（イレギュラーサンプル）'!$N$2,MATCH($G113,BカートセットID入力!$L$4:$L$150,0),COLUMN()-COLUMN($T108)),""))))</f>
        <v/>
      </c>
      <c r="AH113" s="53" t="str">
        <f ca="1">IFERROR(OFFSET('セット情報(宅配便）'!$P$2,MATCH($G113,BカートセットID入力!$C$4:$C$150,0),COLUMN()-COLUMN($T108)),IFERROR(OFFSET('セット情報(業務便）'!$P$2,MATCH($G113,BカートセットID入力!$F$4:$F$150,0),COLUMN()-COLUMN($T108)),IFERROR(OFFSET('セット情報（サンプル）'!$N$2,MATCH($G113,BカートセットID入力!$I$4:$I$150,0),COLUMN()-COLUMN($T108)),IFERROR(OFFSET('セット情報（イレギュラーサンプル）'!$N$2,MATCH($G113,BカートセットID入力!$L$4:$L$150,0),COLUMN()-COLUMN($T108)),""))))</f>
        <v/>
      </c>
      <c r="AI113" s="53" t="str">
        <f ca="1">IFERROR(OFFSET('セット情報(宅配便）'!$P$2,MATCH($G113,BカートセットID入力!$C$4:$C$150,0),COLUMN()-COLUMN($T108)),IFERROR(OFFSET('セット情報(業務便）'!$P$2,MATCH($G113,BカートセットID入力!$F$4:$F$150,0),COLUMN()-COLUMN($T108)),IFERROR(OFFSET('セット情報（サンプル）'!$N$2,MATCH($G113,BカートセットID入力!$I$4:$I$150,0),COLUMN()-COLUMN($T108)),IFERROR(OFFSET('セット情報（イレギュラーサンプル）'!$N$2,MATCH($G113,BカートセットID入力!$L$4:$L$150,0),COLUMN()-COLUMN($T108)),""))))</f>
        <v/>
      </c>
      <c r="AJ113" s="53" t="str">
        <f ca="1">IFERROR(OFFSET('セット情報(宅配便）'!$P$2,MATCH($G113,BカートセットID入力!$C$4:$C$150,0),COLUMN()-COLUMN($T108)),IFERROR(OFFSET('セット情報(業務便）'!$P$2,MATCH($G113,BカートセットID入力!$F$4:$F$150,0),COLUMN()-COLUMN($T108)),IFERROR(OFFSET('セット情報（サンプル）'!$N$2,MATCH($G113,BカートセットID入力!$I$4:$I$150,0),COLUMN()-COLUMN($T108)),IFERROR(OFFSET('セット情報（イレギュラーサンプル）'!$N$2,MATCH($G113,BカートセットID入力!$L$4:$L$150,0),COLUMN()-COLUMN($T108)),""))))</f>
        <v/>
      </c>
      <c r="AK113" s="53" t="str">
        <f ca="1">IFERROR(OFFSET('セット情報(宅配便）'!$P$2,MATCH($G113,BカートセットID入力!$C$4:$C$150,0),COLUMN()-COLUMN($T108)),IFERROR(OFFSET('セット情報(業務便）'!$P$2,MATCH($G113,BカートセットID入力!$F$4:$F$150,0),COLUMN()-COLUMN($T108)),IFERROR(OFFSET('セット情報（サンプル）'!$N$2,MATCH($G113,BカートセットID入力!$I$4:$I$150,0),COLUMN()-COLUMN($T108)),IFERROR(OFFSET('セット情報（イレギュラーサンプル）'!$N$2,MATCH($G113,BカートセットID入力!$L$4:$L$150,0),COLUMN()-COLUMN($T108)),""))))</f>
        <v/>
      </c>
      <c r="AL113" s="53" t="str">
        <f ca="1">IFERROR(OFFSET('セット情報(宅配便）'!$P$2,MATCH($G113,BカートセットID入力!$C$4:$C$150,0),COLUMN()-COLUMN($T108)),IFERROR(OFFSET('セット情報(業務便）'!$P$2,MATCH($G113,BカートセットID入力!$F$4:$F$150,0),COLUMN()-COLUMN($T108)),IFERROR(OFFSET('セット情報（サンプル）'!$N$2,MATCH($G113,BカートセットID入力!$I$4:$I$150,0),COLUMN()-COLUMN($T108)),IFERROR(OFFSET('セット情報（イレギュラーサンプル）'!$N$2,MATCH($G113,BカートセットID入力!$L$4:$L$150,0),COLUMN()-COLUMN($T108)),""))))</f>
        <v/>
      </c>
      <c r="AM113" s="53" t="str">
        <f ca="1">IFERROR(OFFSET('セット情報(宅配便）'!$P$2,MATCH($G113,BカートセットID入力!$C$4:$C$150,0),COLUMN()-COLUMN($T108)),IFERROR(OFFSET('セット情報(業務便）'!$P$2,MATCH($G113,BカートセットID入力!$F$4:$F$150,0),COLUMN()-COLUMN($T108)),IFERROR(OFFSET('セット情報（サンプル）'!$N$2,MATCH($G113,BカートセットID入力!$I$4:$I$150,0),COLUMN()-COLUMN($T108)),IFERROR(OFFSET('セット情報（イレギュラーサンプル）'!$N$2,MATCH($G113,BカートセットID入力!$L$4:$L$150,0),COLUMN()-COLUMN($T108)),""))))</f>
        <v/>
      </c>
      <c r="AN113" s="53" t="str">
        <f ca="1">IFERROR(OFFSET('セット情報(宅配便）'!$P$2,MATCH($G113,BカートセットID入力!$C$4:$C$150,0),COLUMN()-COLUMN($T108)),IFERROR(OFFSET('セット情報(業務便）'!$P$2,MATCH($G113,BカートセットID入力!$F$4:$F$150,0),COLUMN()-COLUMN($T108)),IFERROR(OFFSET('セット情報（サンプル）'!$N$2,MATCH($G113,BカートセットID入力!$I$4:$I$150,0),COLUMN()-COLUMN($T108)),IFERROR(OFFSET('セット情報（イレギュラーサンプル）'!$N$2,MATCH($G113,BカートセットID入力!$L$4:$L$150,0),COLUMN()-COLUMN($T108)),""))))</f>
        <v/>
      </c>
      <c r="AO113" s="53" t="str">
        <f ca="1">IFERROR(OFFSET('セット情報(宅配便）'!$P$2,MATCH($G113,BカートセットID入力!$C$4:$C$150,0),COLUMN()-COLUMN($T108)),IFERROR(OFFSET('セット情報(業務便）'!$P$2,MATCH($G113,BカートセットID入力!$F$4:$F$150,0),COLUMN()-COLUMN($T108)),IFERROR(OFFSET('セット情報（サンプル）'!$N$2,MATCH($G113,BカートセットID入力!$I$4:$I$150,0),COLUMN()-COLUMN($T108)),IFERROR(OFFSET('セット情報（イレギュラーサンプル）'!$N$2,MATCH($G113,BカートセットID入力!$L$4:$L$150,0),COLUMN()-COLUMN($T108)),""))))</f>
        <v/>
      </c>
      <c r="AP113" s="53" t="str">
        <f ca="1">IFERROR(OFFSET('セット情報(宅配便）'!$P$2,MATCH($G113,BカートセットID入力!$C$4:$C$150,0),COLUMN()-COLUMN($T108)),IFERROR(OFFSET('セット情報(業務便）'!$P$2,MATCH($G113,BカートセットID入力!$F$4:$F$150,0),COLUMN()-COLUMN($T108)),IFERROR(OFFSET('セット情報（サンプル）'!$N$2,MATCH($G113,BカートセットID入力!$I$4:$I$150,0),COLUMN()-COLUMN($T108)),IFERROR(OFFSET('セット情報（イレギュラーサンプル）'!$N$2,MATCH($G113,BカートセットID入力!$L$4:$L$150,0),COLUMN()-COLUMN($T108)),""))))</f>
        <v/>
      </c>
      <c r="AQ113" s="53" t="str">
        <f ca="1">IFERROR(OFFSET('セット情報(宅配便）'!$P$2,MATCH($G113,BカートセットID入力!$C$4:$C$150,0),COLUMN()-COLUMN($T108)),IFERROR(OFFSET('セット情報(業務便）'!$P$2,MATCH($G113,BカートセットID入力!$F$4:$F$150,0),COLUMN()-COLUMN($T108)),IFERROR(OFFSET('セット情報（サンプル）'!$N$2,MATCH($G113,BカートセットID入力!$I$4:$I$150,0),COLUMN()-COLUMN($T108)),IFERROR(OFFSET('セット情報（イレギュラーサンプル）'!$N$2,MATCH($G113,BカートセットID入力!$L$4:$L$150,0),COLUMN()-COLUMN($T108)),""))))</f>
        <v/>
      </c>
      <c r="AR113" s="53" t="str">
        <f ca="1">IFERROR(OFFSET('セット情報(宅配便）'!$P$2,MATCH($G113,BカートセットID入力!$C$4:$C$150,0),COLUMN()-COLUMN($T108)),IFERROR(OFFSET('セット情報(業務便）'!$P$2,MATCH($G113,BカートセットID入力!$F$4:$F$150,0),COLUMN()-COLUMN($T108)),IFERROR(OFFSET('セット情報（サンプル）'!$N$2,MATCH($G113,BカートセットID入力!$I$4:$I$150,0),COLUMN()-COLUMN($T108)),IFERROR(OFFSET('セット情報（イレギュラーサンプル）'!$N$2,MATCH($G113,BカートセットID入力!$L$4:$L$150,0),COLUMN()-COLUMN($T108)),""))))</f>
        <v/>
      </c>
      <c r="AS113" s="53" t="str">
        <f ca="1">IFERROR(OFFSET('セット情報(宅配便）'!$P$2,MATCH($G113,BカートセットID入力!$C$4:$C$150,0),COLUMN()-COLUMN($T108)),IFERROR(OFFSET('セット情報(業務便）'!$P$2,MATCH($G113,BカートセットID入力!$F$4:$F$150,0),COLUMN()-COLUMN($T108)),IFERROR(OFFSET('セット情報（サンプル）'!$N$2,MATCH($G113,BカートセットID入力!$I$4:$I$150,0),COLUMN()-COLUMN($T108)),IFERROR(OFFSET('セット情報（イレギュラーサンプル）'!$N$2,MATCH($G113,BカートセットID入力!$L$4:$L$150,0),COLUMN()-COLUMN($T108)),""))))</f>
        <v/>
      </c>
    </row>
    <row r="114" spans="1:45">
      <c r="A114" s="53" t="str">
        <f>IF(ISBLANK(現行セット情報CSV!A114),"",現行セット情報CSV!A114)</f>
        <v/>
      </c>
      <c r="B114" s="53" t="str">
        <f>IF(ISBLANK(現行セット情報CSV!B114),"",現行セット情報CSV!B114)</f>
        <v/>
      </c>
      <c r="C114" s="53" t="str">
        <f>IF(ISBLANK(現行セット情報CSV!C114),"",現行セット情報CSV!C114)</f>
        <v/>
      </c>
      <c r="D114" s="53" t="str">
        <f>IF(ISBLANK(現行セット情報CSV!D114),"",現行セット情報CSV!D114)</f>
        <v/>
      </c>
      <c r="E114" s="53" t="str">
        <f>IF(ISBLANK(現行セット情報CSV!E114),"",現行セット情報CSV!E114)</f>
        <v/>
      </c>
      <c r="F114" s="53" t="str">
        <f>IF(ISBLANK(現行セット情報CSV!F114),"",現行セット情報CSV!F114)</f>
        <v/>
      </c>
      <c r="G114" s="53" t="str">
        <f>IF(ISBLANK(現行セット情報CSV!G114),"",現行セット情報CSV!G114)</f>
        <v/>
      </c>
      <c r="H114" s="53" t="str">
        <f>IF(ISBLANK(現行セット情報CSV!H114),"",現行セット情報CSV!H114)</f>
        <v/>
      </c>
      <c r="I114" s="53" t="str">
        <f>IF(ISBLANK(現行セット情報CSV!I114),"",現行セット情報CSV!I114)</f>
        <v/>
      </c>
      <c r="J114" s="53" t="str">
        <f>IF(ISBLANK(現行セット情報CSV!J114),"",現行セット情報CSV!J114)</f>
        <v/>
      </c>
      <c r="K114" s="53" t="str">
        <f>IF(ISBLANK(現行セット情報CSV!K114),"",現行セット情報CSV!K114)</f>
        <v/>
      </c>
      <c r="L114" s="53" t="str">
        <f>IF(ISBLANK(現行セット情報CSV!L114),"",現行セット情報CSV!L114)</f>
        <v/>
      </c>
      <c r="M114" s="53" t="str">
        <f>IF(ISBLANK(現行セット情報CSV!M114),"",現行セット情報CSV!M114)</f>
        <v/>
      </c>
      <c r="N114" s="53" t="str">
        <f>IF(ISBLANK(現行セット情報CSV!N114),"",現行セット情報CSV!N114)</f>
        <v/>
      </c>
      <c r="O114" s="53" t="str">
        <f>IF(ISBLANK(現行セット情報CSV!O114),"",現行セット情報CSV!O114)</f>
        <v/>
      </c>
      <c r="P114" s="53" t="str">
        <f>IF(ISBLANK(現行セット情報CSV!P114),"",現行セット情報CSV!P114)</f>
        <v/>
      </c>
      <c r="Q114" s="53" t="str">
        <f>IF(ISBLANK(現行セット情報CSV!Q114),"",現行セット情報CSV!Q114)</f>
        <v/>
      </c>
      <c r="R114" s="53" t="str">
        <f>IF(ISBLANK(現行セット情報CSV!R114),"",現行セット情報CSV!R114)</f>
        <v/>
      </c>
      <c r="S114" s="53" t="str">
        <f>IF(ISBLANK(現行セット情報CSV!S114),"",現行セット情報CSV!S114)</f>
        <v/>
      </c>
      <c r="T114" s="53" t="str">
        <f ca="1">IFERROR(OFFSET('セット情報(宅配便）'!$P$2,MATCH($G114,BカートセットID入力!$C$4:$C$150,0),COLUMN()-COLUMN($T109)),IFERROR(OFFSET('セット情報(業務便）'!$P$2,MATCH($G114,BカートセットID入力!$F$4:$F$150,0),COLUMN()-COLUMN($T109)),IFERROR(OFFSET('セット情報（サンプル）'!$N$2,MATCH($G114,BカートセットID入力!$I$4:$I$150,0),COLUMN()-COLUMN($T109)),IFERROR(OFFSET('セット情報（イレギュラーサンプル）'!$N$2,MATCH($G114,BカートセットID入力!$L$4:$L$150,0),COLUMN()-COLUMN($T109)),""))))</f>
        <v/>
      </c>
      <c r="U114" s="53" t="str">
        <f ca="1">IFERROR(OFFSET('セット情報(宅配便）'!$P$2,MATCH($G114,BカートセットID入力!$C$4:$C$150,0),COLUMN()-COLUMN($T109)),IFERROR(OFFSET('セット情報(業務便）'!$P$2,MATCH($G114,BカートセットID入力!$F$4:$F$150,0),COLUMN()-COLUMN($T109)),IFERROR(OFFSET('セット情報（サンプル）'!$N$2,MATCH($G114,BカートセットID入力!$I$4:$I$150,0),COLUMN()-COLUMN($T109)),IFERROR(OFFSET('セット情報（イレギュラーサンプル）'!$N$2,MATCH($G114,BカートセットID入力!$L$4:$L$150,0),COLUMN()-COLUMN($T109)),""))))</f>
        <v/>
      </c>
      <c r="V114" s="53" t="str">
        <f ca="1">IFERROR(OFFSET('セット情報(宅配便）'!$P$2,MATCH($G114,BカートセットID入力!$C$4:$C$150,0),COLUMN()-COLUMN($T109)),IFERROR(OFFSET('セット情報(業務便）'!$P$2,MATCH($G114,BカートセットID入力!$F$4:$F$150,0),COLUMN()-COLUMN($T109)),IFERROR(OFFSET('セット情報（サンプル）'!$N$2,MATCH($G114,BカートセットID入力!$I$4:$I$150,0),COLUMN()-COLUMN($T109)),IFERROR(OFFSET('セット情報（イレギュラーサンプル）'!$N$2,MATCH($G114,BカートセットID入力!$L$4:$L$150,0),COLUMN()-COLUMN($T109)),""))))</f>
        <v/>
      </c>
      <c r="W114" s="53" t="str">
        <f ca="1">IFERROR(OFFSET('セット情報(宅配便）'!$P$2,MATCH($G114,BカートセットID入力!$C$4:$C$150,0),COLUMN()-COLUMN($T109)),IFERROR(OFFSET('セット情報(業務便）'!$P$2,MATCH($G114,BカートセットID入力!$F$4:$F$150,0),COLUMN()-COLUMN($T109)),IFERROR(OFFSET('セット情報（サンプル）'!$N$2,MATCH($G114,BカートセットID入力!$I$4:$I$150,0),COLUMN()-COLUMN($T109)),IFERROR(OFFSET('セット情報（イレギュラーサンプル）'!$N$2,MATCH($G114,BカートセットID入力!$L$4:$L$150,0),COLUMN()-COLUMN($T109)),""))))</f>
        <v/>
      </c>
      <c r="X114" s="53" t="str">
        <f ca="1">IFERROR(OFFSET('セット情報(宅配便）'!$P$2,MATCH($G114,BカートセットID入力!$C$4:$C$150,0),COLUMN()-COLUMN($T109)),IFERROR(OFFSET('セット情報(業務便）'!$P$2,MATCH($G114,BカートセットID入力!$F$4:$F$150,0),COLUMN()-COLUMN($T109)),IFERROR(OFFSET('セット情報（サンプル）'!$N$2,MATCH($G114,BカートセットID入力!$I$4:$I$150,0),COLUMN()-COLUMN($T109)),IFERROR(OFFSET('セット情報（イレギュラーサンプル）'!$N$2,MATCH($G114,BカートセットID入力!$L$4:$L$150,0),COLUMN()-COLUMN($T109)),""))))</f>
        <v/>
      </c>
      <c r="Y114" s="53" t="str">
        <f ca="1">IFERROR(OFFSET('セット情報(宅配便）'!$P$2,MATCH($G114,BカートセットID入力!$C$4:$C$150,0),COLUMN()-COLUMN($T109)),IFERROR(OFFSET('セット情報(業務便）'!$P$2,MATCH($G114,BカートセットID入力!$F$4:$F$150,0),COLUMN()-COLUMN($T109)),IFERROR(OFFSET('セット情報（サンプル）'!$N$2,MATCH($G114,BカートセットID入力!$I$4:$I$150,0),COLUMN()-COLUMN($T109)),IFERROR(OFFSET('セット情報（イレギュラーサンプル）'!$N$2,MATCH($G114,BカートセットID入力!$L$4:$L$150,0),COLUMN()-COLUMN($T109)),""))))</f>
        <v/>
      </c>
      <c r="Z114" s="53" t="str">
        <f ca="1">IFERROR(OFFSET('セット情報(宅配便）'!$P$2,MATCH($G114,BカートセットID入力!$C$4:$C$150,0),COLUMN()-COLUMN($T109)),IFERROR(OFFSET('セット情報(業務便）'!$P$2,MATCH($G114,BカートセットID入力!$F$4:$F$150,0),COLUMN()-COLUMN($T109)),IFERROR(OFFSET('セット情報（サンプル）'!$N$2,MATCH($G114,BカートセットID入力!$I$4:$I$150,0),COLUMN()-COLUMN($T109)),IFERROR(OFFSET('セット情報（イレギュラーサンプル）'!$N$2,MATCH($G114,BカートセットID入力!$L$4:$L$150,0),COLUMN()-COLUMN($T109)),""))))</f>
        <v/>
      </c>
      <c r="AA114" s="53" t="str">
        <f ca="1">IFERROR(OFFSET('セット情報(宅配便）'!$P$2,MATCH($G114,BカートセットID入力!$C$4:$C$150,0),COLUMN()-COLUMN($T109)),IFERROR(OFFSET('セット情報(業務便）'!$P$2,MATCH($G114,BカートセットID入力!$F$4:$F$150,0),COLUMN()-COLUMN($T109)),IFERROR(OFFSET('セット情報（サンプル）'!$N$2,MATCH($G114,BカートセットID入力!$I$4:$I$150,0),COLUMN()-COLUMN($T109)),IFERROR(OFFSET('セット情報（イレギュラーサンプル）'!$N$2,MATCH($G114,BカートセットID入力!$L$4:$L$150,0),COLUMN()-COLUMN($T109)),""))))</f>
        <v/>
      </c>
      <c r="AB114" s="53" t="str">
        <f ca="1">IFERROR(OFFSET('セット情報(宅配便）'!$P$2,MATCH($G114,BカートセットID入力!$C$4:$C$150,0),COLUMN()-COLUMN($T109)),IFERROR(OFFSET('セット情報(業務便）'!$P$2,MATCH($G114,BカートセットID入力!$F$4:$F$150,0),COLUMN()-COLUMN($T109)),IFERROR(OFFSET('セット情報（サンプル）'!$N$2,MATCH($G114,BカートセットID入力!$I$4:$I$150,0),COLUMN()-COLUMN($T109)),IFERROR(OFFSET('セット情報（イレギュラーサンプル）'!$N$2,MATCH($G114,BカートセットID入力!$L$4:$L$150,0),COLUMN()-COLUMN($T109)),""))))</f>
        <v/>
      </c>
      <c r="AC114" s="53" t="str">
        <f ca="1">IFERROR(OFFSET('セット情報(宅配便）'!$P$2,MATCH($G114,BカートセットID入力!$C$4:$C$150,0),COLUMN()-COLUMN($T109)),IFERROR(OFFSET('セット情報(業務便）'!$P$2,MATCH($G114,BカートセットID入力!$F$4:$F$150,0),COLUMN()-COLUMN($T109)),IFERROR(OFFSET('セット情報（サンプル）'!$N$2,MATCH($G114,BカートセットID入力!$I$4:$I$150,0),COLUMN()-COLUMN($T109)),IFERROR(OFFSET('セット情報（イレギュラーサンプル）'!$N$2,MATCH($G114,BカートセットID入力!$L$4:$L$150,0),COLUMN()-COLUMN($T109)),""))))</f>
        <v/>
      </c>
      <c r="AD114" s="53" t="str">
        <f ca="1">IFERROR(OFFSET('セット情報(宅配便）'!$P$2,MATCH($G114,BカートセットID入力!$C$4:$C$150,0),COLUMN()-COLUMN($T109)),IFERROR(OFFSET('セット情報(業務便）'!$P$2,MATCH($G114,BカートセットID入力!$F$4:$F$150,0),COLUMN()-COLUMN($T109)),IFERROR(OFFSET('セット情報（サンプル）'!$N$2,MATCH($G114,BカートセットID入力!$I$4:$I$150,0),COLUMN()-COLUMN($T109)),IFERROR(OFFSET('セット情報（イレギュラーサンプル）'!$N$2,MATCH($G114,BカートセットID入力!$L$4:$L$150,0),COLUMN()-COLUMN($T109)),""))))</f>
        <v/>
      </c>
      <c r="AE114" s="53" t="str">
        <f ca="1">IFERROR(OFFSET('セット情報(宅配便）'!$P$2,MATCH($G114,BカートセットID入力!$C$4:$C$150,0),COLUMN()-COLUMN($T109)),IFERROR(OFFSET('セット情報(業務便）'!$P$2,MATCH($G114,BカートセットID入力!$F$4:$F$150,0),COLUMN()-COLUMN($T109)),IFERROR(OFFSET('セット情報（サンプル）'!$N$2,MATCH($G114,BカートセットID入力!$I$4:$I$150,0),COLUMN()-COLUMN($T109)),IFERROR(OFFSET('セット情報（イレギュラーサンプル）'!$N$2,MATCH($G114,BカートセットID入力!$L$4:$L$150,0),COLUMN()-COLUMN($T109)),""))))</f>
        <v/>
      </c>
      <c r="AF114" s="53" t="str">
        <f ca="1">IFERROR(OFFSET('セット情報(宅配便）'!$P$2,MATCH($G114,BカートセットID入力!$C$4:$C$150,0),COLUMN()-COLUMN($T109)),IFERROR(OFFSET('セット情報(業務便）'!$P$2,MATCH($G114,BカートセットID入力!$F$4:$F$150,0),COLUMN()-COLUMN($T109)),IFERROR(OFFSET('セット情報（サンプル）'!$N$2,MATCH($G114,BカートセットID入力!$I$4:$I$150,0),COLUMN()-COLUMN($T109)),IFERROR(OFFSET('セット情報（イレギュラーサンプル）'!$N$2,MATCH($G114,BカートセットID入力!$L$4:$L$150,0),COLUMN()-COLUMN($T109)),""))))</f>
        <v/>
      </c>
      <c r="AG114" s="53" t="str">
        <f ca="1">IFERROR(OFFSET('セット情報(宅配便）'!$P$2,MATCH($G114,BカートセットID入力!$C$4:$C$150,0),COLUMN()-COLUMN($T109)),IFERROR(OFFSET('セット情報(業務便）'!$P$2,MATCH($G114,BカートセットID入力!$F$4:$F$150,0),COLUMN()-COLUMN($T109)),IFERROR(OFFSET('セット情報（サンプル）'!$N$2,MATCH($G114,BカートセットID入力!$I$4:$I$150,0),COLUMN()-COLUMN($T109)),IFERROR(OFFSET('セット情報（イレギュラーサンプル）'!$N$2,MATCH($G114,BカートセットID入力!$L$4:$L$150,0),COLUMN()-COLUMN($T109)),""))))</f>
        <v/>
      </c>
      <c r="AH114" s="53" t="str">
        <f ca="1">IFERROR(OFFSET('セット情報(宅配便）'!$P$2,MATCH($G114,BカートセットID入力!$C$4:$C$150,0),COLUMN()-COLUMN($T109)),IFERROR(OFFSET('セット情報(業務便）'!$P$2,MATCH($G114,BカートセットID入力!$F$4:$F$150,0),COLUMN()-COLUMN($T109)),IFERROR(OFFSET('セット情報（サンプル）'!$N$2,MATCH($G114,BカートセットID入力!$I$4:$I$150,0),COLUMN()-COLUMN($T109)),IFERROR(OFFSET('セット情報（イレギュラーサンプル）'!$N$2,MATCH($G114,BカートセットID入力!$L$4:$L$150,0),COLUMN()-COLUMN($T109)),""))))</f>
        <v/>
      </c>
      <c r="AI114" s="53" t="str">
        <f ca="1">IFERROR(OFFSET('セット情報(宅配便）'!$P$2,MATCH($G114,BカートセットID入力!$C$4:$C$150,0),COLUMN()-COLUMN($T109)),IFERROR(OFFSET('セット情報(業務便）'!$P$2,MATCH($G114,BカートセットID入力!$F$4:$F$150,0),COLUMN()-COLUMN($T109)),IFERROR(OFFSET('セット情報（サンプル）'!$N$2,MATCH($G114,BカートセットID入力!$I$4:$I$150,0),COLUMN()-COLUMN($T109)),IFERROR(OFFSET('セット情報（イレギュラーサンプル）'!$N$2,MATCH($G114,BカートセットID入力!$L$4:$L$150,0),COLUMN()-COLUMN($T109)),""))))</f>
        <v/>
      </c>
      <c r="AJ114" s="53" t="str">
        <f ca="1">IFERROR(OFFSET('セット情報(宅配便）'!$P$2,MATCH($G114,BカートセットID入力!$C$4:$C$150,0),COLUMN()-COLUMN($T109)),IFERROR(OFFSET('セット情報(業務便）'!$P$2,MATCH($G114,BカートセットID入力!$F$4:$F$150,0),COLUMN()-COLUMN($T109)),IFERROR(OFFSET('セット情報（サンプル）'!$N$2,MATCH($G114,BカートセットID入力!$I$4:$I$150,0),COLUMN()-COLUMN($T109)),IFERROR(OFFSET('セット情報（イレギュラーサンプル）'!$N$2,MATCH($G114,BカートセットID入力!$L$4:$L$150,0),COLUMN()-COLUMN($T109)),""))))</f>
        <v/>
      </c>
      <c r="AK114" s="53" t="str">
        <f ca="1">IFERROR(OFFSET('セット情報(宅配便）'!$P$2,MATCH($G114,BカートセットID入力!$C$4:$C$150,0),COLUMN()-COLUMN($T109)),IFERROR(OFFSET('セット情報(業務便）'!$P$2,MATCH($G114,BカートセットID入力!$F$4:$F$150,0),COLUMN()-COLUMN($T109)),IFERROR(OFFSET('セット情報（サンプル）'!$N$2,MATCH($G114,BカートセットID入力!$I$4:$I$150,0),COLUMN()-COLUMN($T109)),IFERROR(OFFSET('セット情報（イレギュラーサンプル）'!$N$2,MATCH($G114,BカートセットID入力!$L$4:$L$150,0),COLUMN()-COLUMN($T109)),""))))</f>
        <v/>
      </c>
      <c r="AL114" s="53" t="str">
        <f ca="1">IFERROR(OFFSET('セット情報(宅配便）'!$P$2,MATCH($G114,BカートセットID入力!$C$4:$C$150,0),COLUMN()-COLUMN($T109)),IFERROR(OFFSET('セット情報(業務便）'!$P$2,MATCH($G114,BカートセットID入力!$F$4:$F$150,0),COLUMN()-COLUMN($T109)),IFERROR(OFFSET('セット情報（サンプル）'!$N$2,MATCH($G114,BカートセットID入力!$I$4:$I$150,0),COLUMN()-COLUMN($T109)),IFERROR(OFFSET('セット情報（イレギュラーサンプル）'!$N$2,MATCH($G114,BカートセットID入力!$L$4:$L$150,0),COLUMN()-COLUMN($T109)),""))))</f>
        <v/>
      </c>
      <c r="AM114" s="53" t="str">
        <f ca="1">IFERROR(OFFSET('セット情報(宅配便）'!$P$2,MATCH($G114,BカートセットID入力!$C$4:$C$150,0),COLUMN()-COLUMN($T109)),IFERROR(OFFSET('セット情報(業務便）'!$P$2,MATCH($G114,BカートセットID入力!$F$4:$F$150,0),COLUMN()-COLUMN($T109)),IFERROR(OFFSET('セット情報（サンプル）'!$N$2,MATCH($G114,BカートセットID入力!$I$4:$I$150,0),COLUMN()-COLUMN($T109)),IFERROR(OFFSET('セット情報（イレギュラーサンプル）'!$N$2,MATCH($G114,BカートセットID入力!$L$4:$L$150,0),COLUMN()-COLUMN($T109)),""))))</f>
        <v/>
      </c>
      <c r="AN114" s="53" t="str">
        <f ca="1">IFERROR(OFFSET('セット情報(宅配便）'!$P$2,MATCH($G114,BカートセットID入力!$C$4:$C$150,0),COLUMN()-COLUMN($T109)),IFERROR(OFFSET('セット情報(業務便）'!$P$2,MATCH($G114,BカートセットID入力!$F$4:$F$150,0),COLUMN()-COLUMN($T109)),IFERROR(OFFSET('セット情報（サンプル）'!$N$2,MATCH($G114,BカートセットID入力!$I$4:$I$150,0),COLUMN()-COLUMN($T109)),IFERROR(OFFSET('セット情報（イレギュラーサンプル）'!$N$2,MATCH($G114,BカートセットID入力!$L$4:$L$150,0),COLUMN()-COLUMN($T109)),""))))</f>
        <v/>
      </c>
      <c r="AO114" s="53" t="str">
        <f ca="1">IFERROR(OFFSET('セット情報(宅配便）'!$P$2,MATCH($G114,BカートセットID入力!$C$4:$C$150,0),COLUMN()-COLUMN($T109)),IFERROR(OFFSET('セット情報(業務便）'!$P$2,MATCH($G114,BカートセットID入力!$F$4:$F$150,0),COLUMN()-COLUMN($T109)),IFERROR(OFFSET('セット情報（サンプル）'!$N$2,MATCH($G114,BカートセットID入力!$I$4:$I$150,0),COLUMN()-COLUMN($T109)),IFERROR(OFFSET('セット情報（イレギュラーサンプル）'!$N$2,MATCH($G114,BカートセットID入力!$L$4:$L$150,0),COLUMN()-COLUMN($T109)),""))))</f>
        <v/>
      </c>
      <c r="AP114" s="53" t="str">
        <f ca="1">IFERROR(OFFSET('セット情報(宅配便）'!$P$2,MATCH($G114,BカートセットID入力!$C$4:$C$150,0),COLUMN()-COLUMN($T109)),IFERROR(OFFSET('セット情報(業務便）'!$P$2,MATCH($G114,BカートセットID入力!$F$4:$F$150,0),COLUMN()-COLUMN($T109)),IFERROR(OFFSET('セット情報（サンプル）'!$N$2,MATCH($G114,BカートセットID入力!$I$4:$I$150,0),COLUMN()-COLUMN($T109)),IFERROR(OFFSET('セット情報（イレギュラーサンプル）'!$N$2,MATCH($G114,BカートセットID入力!$L$4:$L$150,0),COLUMN()-COLUMN($T109)),""))))</f>
        <v/>
      </c>
      <c r="AQ114" s="53" t="str">
        <f ca="1">IFERROR(OFFSET('セット情報(宅配便）'!$P$2,MATCH($G114,BカートセットID入力!$C$4:$C$150,0),COLUMN()-COLUMN($T109)),IFERROR(OFFSET('セット情報(業務便）'!$P$2,MATCH($G114,BカートセットID入力!$F$4:$F$150,0),COLUMN()-COLUMN($T109)),IFERROR(OFFSET('セット情報（サンプル）'!$N$2,MATCH($G114,BカートセットID入力!$I$4:$I$150,0),COLUMN()-COLUMN($T109)),IFERROR(OFFSET('セット情報（イレギュラーサンプル）'!$N$2,MATCH($G114,BカートセットID入力!$L$4:$L$150,0),COLUMN()-COLUMN($T109)),""))))</f>
        <v/>
      </c>
      <c r="AR114" s="53" t="str">
        <f ca="1">IFERROR(OFFSET('セット情報(宅配便）'!$P$2,MATCH($G114,BカートセットID入力!$C$4:$C$150,0),COLUMN()-COLUMN($T109)),IFERROR(OFFSET('セット情報(業務便）'!$P$2,MATCH($G114,BカートセットID入力!$F$4:$F$150,0),COLUMN()-COLUMN($T109)),IFERROR(OFFSET('セット情報（サンプル）'!$N$2,MATCH($G114,BカートセットID入力!$I$4:$I$150,0),COLUMN()-COLUMN($T109)),IFERROR(OFFSET('セット情報（イレギュラーサンプル）'!$N$2,MATCH($G114,BカートセットID入力!$L$4:$L$150,0),COLUMN()-COLUMN($T109)),""))))</f>
        <v/>
      </c>
      <c r="AS114" s="53" t="str">
        <f ca="1">IFERROR(OFFSET('セット情報(宅配便）'!$P$2,MATCH($G114,BカートセットID入力!$C$4:$C$150,0),COLUMN()-COLUMN($T109)),IFERROR(OFFSET('セット情報(業務便）'!$P$2,MATCH($G114,BカートセットID入力!$F$4:$F$150,0),COLUMN()-COLUMN($T109)),IFERROR(OFFSET('セット情報（サンプル）'!$N$2,MATCH($G114,BカートセットID入力!$I$4:$I$150,0),COLUMN()-COLUMN($T109)),IFERROR(OFFSET('セット情報（イレギュラーサンプル）'!$N$2,MATCH($G114,BカートセットID入力!$L$4:$L$150,0),COLUMN()-COLUMN($T109)),""))))</f>
        <v/>
      </c>
    </row>
    <row r="115" spans="1:45">
      <c r="A115" s="53" t="str">
        <f>IF(ISBLANK(現行セット情報CSV!A115),"",現行セット情報CSV!A115)</f>
        <v/>
      </c>
      <c r="B115" s="53" t="str">
        <f>IF(ISBLANK(現行セット情報CSV!B115),"",現行セット情報CSV!B115)</f>
        <v/>
      </c>
      <c r="C115" s="53" t="str">
        <f>IF(ISBLANK(現行セット情報CSV!C115),"",現行セット情報CSV!C115)</f>
        <v/>
      </c>
      <c r="D115" s="53" t="str">
        <f>IF(ISBLANK(現行セット情報CSV!D115),"",現行セット情報CSV!D115)</f>
        <v/>
      </c>
      <c r="E115" s="53" t="str">
        <f>IF(ISBLANK(現行セット情報CSV!E115),"",現行セット情報CSV!E115)</f>
        <v/>
      </c>
      <c r="F115" s="53" t="str">
        <f>IF(ISBLANK(現行セット情報CSV!F115),"",現行セット情報CSV!F115)</f>
        <v/>
      </c>
      <c r="G115" s="53" t="str">
        <f>IF(ISBLANK(現行セット情報CSV!G115),"",現行セット情報CSV!G115)</f>
        <v/>
      </c>
      <c r="H115" s="53" t="str">
        <f>IF(ISBLANK(現行セット情報CSV!H115),"",現行セット情報CSV!H115)</f>
        <v/>
      </c>
      <c r="I115" s="53" t="str">
        <f>IF(ISBLANK(現行セット情報CSV!I115),"",現行セット情報CSV!I115)</f>
        <v/>
      </c>
      <c r="J115" s="53" t="str">
        <f>IF(ISBLANK(現行セット情報CSV!J115),"",現行セット情報CSV!J115)</f>
        <v/>
      </c>
      <c r="K115" s="53" t="str">
        <f>IF(ISBLANK(現行セット情報CSV!K115),"",現行セット情報CSV!K115)</f>
        <v/>
      </c>
      <c r="L115" s="53" t="str">
        <f>IF(ISBLANK(現行セット情報CSV!L115),"",現行セット情報CSV!L115)</f>
        <v/>
      </c>
      <c r="M115" s="53" t="str">
        <f>IF(ISBLANK(現行セット情報CSV!M115),"",現行セット情報CSV!M115)</f>
        <v/>
      </c>
      <c r="N115" s="53" t="str">
        <f>IF(ISBLANK(現行セット情報CSV!N115),"",現行セット情報CSV!N115)</f>
        <v/>
      </c>
      <c r="O115" s="53" t="str">
        <f>IF(ISBLANK(現行セット情報CSV!O115),"",現行セット情報CSV!O115)</f>
        <v/>
      </c>
      <c r="P115" s="53" t="str">
        <f>IF(ISBLANK(現行セット情報CSV!P115),"",現行セット情報CSV!P115)</f>
        <v/>
      </c>
      <c r="Q115" s="53" t="str">
        <f>IF(ISBLANK(現行セット情報CSV!Q115),"",現行セット情報CSV!Q115)</f>
        <v/>
      </c>
      <c r="R115" s="53" t="str">
        <f>IF(ISBLANK(現行セット情報CSV!R115),"",現行セット情報CSV!R115)</f>
        <v/>
      </c>
      <c r="S115" s="53" t="str">
        <f>IF(ISBLANK(現行セット情報CSV!S115),"",現行セット情報CSV!S115)</f>
        <v/>
      </c>
      <c r="T115" s="53" t="str">
        <f ca="1">IFERROR(OFFSET('セット情報(宅配便）'!$P$2,MATCH($G115,BカートセットID入力!$C$4:$C$150,0),COLUMN()-COLUMN($T110)),IFERROR(OFFSET('セット情報(業務便）'!$P$2,MATCH($G115,BカートセットID入力!$F$4:$F$150,0),COLUMN()-COLUMN($T110)),IFERROR(OFFSET('セット情報（サンプル）'!$N$2,MATCH($G115,BカートセットID入力!$I$4:$I$150,0),COLUMN()-COLUMN($T110)),IFERROR(OFFSET('セット情報（イレギュラーサンプル）'!$N$2,MATCH($G115,BカートセットID入力!$L$4:$L$150,0),COLUMN()-COLUMN($T110)),""))))</f>
        <v/>
      </c>
      <c r="U115" s="53" t="str">
        <f ca="1">IFERROR(OFFSET('セット情報(宅配便）'!$P$2,MATCH($G115,BカートセットID入力!$C$4:$C$150,0),COLUMN()-COLUMN($T110)),IFERROR(OFFSET('セット情報(業務便）'!$P$2,MATCH($G115,BカートセットID入力!$F$4:$F$150,0),COLUMN()-COLUMN($T110)),IFERROR(OFFSET('セット情報（サンプル）'!$N$2,MATCH($G115,BカートセットID入力!$I$4:$I$150,0),COLUMN()-COLUMN($T110)),IFERROR(OFFSET('セット情報（イレギュラーサンプル）'!$N$2,MATCH($G115,BカートセットID入力!$L$4:$L$150,0),COLUMN()-COLUMN($T110)),""))))</f>
        <v/>
      </c>
      <c r="V115" s="53" t="str">
        <f ca="1">IFERROR(OFFSET('セット情報(宅配便）'!$P$2,MATCH($G115,BカートセットID入力!$C$4:$C$150,0),COLUMN()-COLUMN($T110)),IFERROR(OFFSET('セット情報(業務便）'!$P$2,MATCH($G115,BカートセットID入力!$F$4:$F$150,0),COLUMN()-COLUMN($T110)),IFERROR(OFFSET('セット情報（サンプル）'!$N$2,MATCH($G115,BカートセットID入力!$I$4:$I$150,0),COLUMN()-COLUMN($T110)),IFERROR(OFFSET('セット情報（イレギュラーサンプル）'!$N$2,MATCH($G115,BカートセットID入力!$L$4:$L$150,0),COLUMN()-COLUMN($T110)),""))))</f>
        <v/>
      </c>
      <c r="W115" s="53" t="str">
        <f ca="1">IFERROR(OFFSET('セット情報(宅配便）'!$P$2,MATCH($G115,BカートセットID入力!$C$4:$C$150,0),COLUMN()-COLUMN($T110)),IFERROR(OFFSET('セット情報(業務便）'!$P$2,MATCH($G115,BカートセットID入力!$F$4:$F$150,0),COLUMN()-COLUMN($T110)),IFERROR(OFFSET('セット情報（サンプル）'!$N$2,MATCH($G115,BカートセットID入力!$I$4:$I$150,0),COLUMN()-COLUMN($T110)),IFERROR(OFFSET('セット情報（イレギュラーサンプル）'!$N$2,MATCH($G115,BカートセットID入力!$L$4:$L$150,0),COLUMN()-COLUMN($T110)),""))))</f>
        <v/>
      </c>
      <c r="X115" s="53" t="str">
        <f ca="1">IFERROR(OFFSET('セット情報(宅配便）'!$P$2,MATCH($G115,BカートセットID入力!$C$4:$C$150,0),COLUMN()-COLUMN($T110)),IFERROR(OFFSET('セット情報(業務便）'!$P$2,MATCH($G115,BカートセットID入力!$F$4:$F$150,0),COLUMN()-COLUMN($T110)),IFERROR(OFFSET('セット情報（サンプル）'!$N$2,MATCH($G115,BカートセットID入力!$I$4:$I$150,0),COLUMN()-COLUMN($T110)),IFERROR(OFFSET('セット情報（イレギュラーサンプル）'!$N$2,MATCH($G115,BカートセットID入力!$L$4:$L$150,0),COLUMN()-COLUMN($T110)),""))))</f>
        <v/>
      </c>
      <c r="Y115" s="53" t="str">
        <f ca="1">IFERROR(OFFSET('セット情報(宅配便）'!$P$2,MATCH($G115,BカートセットID入力!$C$4:$C$150,0),COLUMN()-COLUMN($T110)),IFERROR(OFFSET('セット情報(業務便）'!$P$2,MATCH($G115,BカートセットID入力!$F$4:$F$150,0),COLUMN()-COLUMN($T110)),IFERROR(OFFSET('セット情報（サンプル）'!$N$2,MATCH($G115,BカートセットID入力!$I$4:$I$150,0),COLUMN()-COLUMN($T110)),IFERROR(OFFSET('セット情報（イレギュラーサンプル）'!$N$2,MATCH($G115,BカートセットID入力!$L$4:$L$150,0),COLUMN()-COLUMN($T110)),""))))</f>
        <v/>
      </c>
      <c r="Z115" s="53" t="str">
        <f ca="1">IFERROR(OFFSET('セット情報(宅配便）'!$P$2,MATCH($G115,BカートセットID入力!$C$4:$C$150,0),COLUMN()-COLUMN($T110)),IFERROR(OFFSET('セット情報(業務便）'!$P$2,MATCH($G115,BカートセットID入力!$F$4:$F$150,0),COLUMN()-COLUMN($T110)),IFERROR(OFFSET('セット情報（サンプル）'!$N$2,MATCH($G115,BカートセットID入力!$I$4:$I$150,0),COLUMN()-COLUMN($T110)),IFERROR(OFFSET('セット情報（イレギュラーサンプル）'!$N$2,MATCH($G115,BカートセットID入力!$L$4:$L$150,0),COLUMN()-COLUMN($T110)),""))))</f>
        <v/>
      </c>
      <c r="AA115" s="53" t="str">
        <f ca="1">IFERROR(OFFSET('セット情報(宅配便）'!$P$2,MATCH($G115,BカートセットID入力!$C$4:$C$150,0),COLUMN()-COLUMN($T110)),IFERROR(OFFSET('セット情報(業務便）'!$P$2,MATCH($G115,BカートセットID入力!$F$4:$F$150,0),COLUMN()-COLUMN($T110)),IFERROR(OFFSET('セット情報（サンプル）'!$N$2,MATCH($G115,BカートセットID入力!$I$4:$I$150,0),COLUMN()-COLUMN($T110)),IFERROR(OFFSET('セット情報（イレギュラーサンプル）'!$N$2,MATCH($G115,BカートセットID入力!$L$4:$L$150,0),COLUMN()-COLUMN($T110)),""))))</f>
        <v/>
      </c>
      <c r="AB115" s="53" t="str">
        <f ca="1">IFERROR(OFFSET('セット情報(宅配便）'!$P$2,MATCH($G115,BカートセットID入力!$C$4:$C$150,0),COLUMN()-COLUMN($T110)),IFERROR(OFFSET('セット情報(業務便）'!$P$2,MATCH($G115,BカートセットID入力!$F$4:$F$150,0),COLUMN()-COLUMN($T110)),IFERROR(OFFSET('セット情報（サンプル）'!$N$2,MATCH($G115,BカートセットID入力!$I$4:$I$150,0),COLUMN()-COLUMN($T110)),IFERROR(OFFSET('セット情報（イレギュラーサンプル）'!$N$2,MATCH($G115,BカートセットID入力!$L$4:$L$150,0),COLUMN()-COLUMN($T110)),""))))</f>
        <v/>
      </c>
      <c r="AC115" s="53" t="str">
        <f ca="1">IFERROR(OFFSET('セット情報(宅配便）'!$P$2,MATCH($G115,BカートセットID入力!$C$4:$C$150,0),COLUMN()-COLUMN($T110)),IFERROR(OFFSET('セット情報(業務便）'!$P$2,MATCH($G115,BカートセットID入力!$F$4:$F$150,0),COLUMN()-COLUMN($T110)),IFERROR(OFFSET('セット情報（サンプル）'!$N$2,MATCH($G115,BカートセットID入力!$I$4:$I$150,0),COLUMN()-COLUMN($T110)),IFERROR(OFFSET('セット情報（イレギュラーサンプル）'!$N$2,MATCH($G115,BカートセットID入力!$L$4:$L$150,0),COLUMN()-COLUMN($T110)),""))))</f>
        <v/>
      </c>
      <c r="AD115" s="53" t="str">
        <f ca="1">IFERROR(OFFSET('セット情報(宅配便）'!$P$2,MATCH($G115,BカートセットID入力!$C$4:$C$150,0),COLUMN()-COLUMN($T110)),IFERROR(OFFSET('セット情報(業務便）'!$P$2,MATCH($G115,BカートセットID入力!$F$4:$F$150,0),COLUMN()-COLUMN($T110)),IFERROR(OFFSET('セット情報（サンプル）'!$N$2,MATCH($G115,BカートセットID入力!$I$4:$I$150,0),COLUMN()-COLUMN($T110)),IFERROR(OFFSET('セット情報（イレギュラーサンプル）'!$N$2,MATCH($G115,BカートセットID入力!$L$4:$L$150,0),COLUMN()-COLUMN($T110)),""))))</f>
        <v/>
      </c>
      <c r="AE115" s="53" t="str">
        <f ca="1">IFERROR(OFFSET('セット情報(宅配便）'!$P$2,MATCH($G115,BカートセットID入力!$C$4:$C$150,0),COLUMN()-COLUMN($T110)),IFERROR(OFFSET('セット情報(業務便）'!$P$2,MATCH($G115,BカートセットID入力!$F$4:$F$150,0),COLUMN()-COLUMN($T110)),IFERROR(OFFSET('セット情報（サンプル）'!$N$2,MATCH($G115,BカートセットID入力!$I$4:$I$150,0),COLUMN()-COLUMN($T110)),IFERROR(OFFSET('セット情報（イレギュラーサンプル）'!$N$2,MATCH($G115,BカートセットID入力!$L$4:$L$150,0),COLUMN()-COLUMN($T110)),""))))</f>
        <v/>
      </c>
      <c r="AF115" s="53" t="str">
        <f ca="1">IFERROR(OFFSET('セット情報(宅配便）'!$P$2,MATCH($G115,BカートセットID入力!$C$4:$C$150,0),COLUMN()-COLUMN($T110)),IFERROR(OFFSET('セット情報(業務便）'!$P$2,MATCH($G115,BカートセットID入力!$F$4:$F$150,0),COLUMN()-COLUMN($T110)),IFERROR(OFFSET('セット情報（サンプル）'!$N$2,MATCH($G115,BカートセットID入力!$I$4:$I$150,0),COLUMN()-COLUMN($T110)),IFERROR(OFFSET('セット情報（イレギュラーサンプル）'!$N$2,MATCH($G115,BカートセットID入力!$L$4:$L$150,0),COLUMN()-COLUMN($T110)),""))))</f>
        <v/>
      </c>
      <c r="AG115" s="53" t="str">
        <f ca="1">IFERROR(OFFSET('セット情報(宅配便）'!$P$2,MATCH($G115,BカートセットID入力!$C$4:$C$150,0),COLUMN()-COLUMN($T110)),IFERROR(OFFSET('セット情報(業務便）'!$P$2,MATCH($G115,BカートセットID入力!$F$4:$F$150,0),COLUMN()-COLUMN($T110)),IFERROR(OFFSET('セット情報（サンプル）'!$N$2,MATCH($G115,BカートセットID入力!$I$4:$I$150,0),COLUMN()-COLUMN($T110)),IFERROR(OFFSET('セット情報（イレギュラーサンプル）'!$N$2,MATCH($G115,BカートセットID入力!$L$4:$L$150,0),COLUMN()-COLUMN($T110)),""))))</f>
        <v/>
      </c>
      <c r="AH115" s="53" t="str">
        <f ca="1">IFERROR(OFFSET('セット情報(宅配便）'!$P$2,MATCH($G115,BカートセットID入力!$C$4:$C$150,0),COLUMN()-COLUMN($T110)),IFERROR(OFFSET('セット情報(業務便）'!$P$2,MATCH($G115,BカートセットID入力!$F$4:$F$150,0),COLUMN()-COLUMN($T110)),IFERROR(OFFSET('セット情報（サンプル）'!$N$2,MATCH($G115,BカートセットID入力!$I$4:$I$150,0),COLUMN()-COLUMN($T110)),IFERROR(OFFSET('セット情報（イレギュラーサンプル）'!$N$2,MATCH($G115,BカートセットID入力!$L$4:$L$150,0),COLUMN()-COLUMN($T110)),""))))</f>
        <v/>
      </c>
      <c r="AI115" s="53" t="str">
        <f ca="1">IFERROR(OFFSET('セット情報(宅配便）'!$P$2,MATCH($G115,BカートセットID入力!$C$4:$C$150,0),COLUMN()-COLUMN($T110)),IFERROR(OFFSET('セット情報(業務便）'!$P$2,MATCH($G115,BカートセットID入力!$F$4:$F$150,0),COLUMN()-COLUMN($T110)),IFERROR(OFFSET('セット情報（サンプル）'!$N$2,MATCH($G115,BカートセットID入力!$I$4:$I$150,0),COLUMN()-COLUMN($T110)),IFERROR(OFFSET('セット情報（イレギュラーサンプル）'!$N$2,MATCH($G115,BカートセットID入力!$L$4:$L$150,0),COLUMN()-COLUMN($T110)),""))))</f>
        <v/>
      </c>
      <c r="AJ115" s="53" t="str">
        <f ca="1">IFERROR(OFFSET('セット情報(宅配便）'!$P$2,MATCH($G115,BカートセットID入力!$C$4:$C$150,0),COLUMN()-COLUMN($T110)),IFERROR(OFFSET('セット情報(業務便）'!$P$2,MATCH($G115,BカートセットID入力!$F$4:$F$150,0),COLUMN()-COLUMN($T110)),IFERROR(OFFSET('セット情報（サンプル）'!$N$2,MATCH($G115,BカートセットID入力!$I$4:$I$150,0),COLUMN()-COLUMN($T110)),IFERROR(OFFSET('セット情報（イレギュラーサンプル）'!$N$2,MATCH($G115,BカートセットID入力!$L$4:$L$150,0),COLUMN()-COLUMN($T110)),""))))</f>
        <v/>
      </c>
      <c r="AK115" s="53" t="str">
        <f ca="1">IFERROR(OFFSET('セット情報(宅配便）'!$P$2,MATCH($G115,BカートセットID入力!$C$4:$C$150,0),COLUMN()-COLUMN($T110)),IFERROR(OFFSET('セット情報(業務便）'!$P$2,MATCH($G115,BカートセットID入力!$F$4:$F$150,0),COLUMN()-COLUMN($T110)),IFERROR(OFFSET('セット情報（サンプル）'!$N$2,MATCH($G115,BカートセットID入力!$I$4:$I$150,0),COLUMN()-COLUMN($T110)),IFERROR(OFFSET('セット情報（イレギュラーサンプル）'!$N$2,MATCH($G115,BカートセットID入力!$L$4:$L$150,0),COLUMN()-COLUMN($T110)),""))))</f>
        <v/>
      </c>
      <c r="AL115" s="53" t="str">
        <f ca="1">IFERROR(OFFSET('セット情報(宅配便）'!$P$2,MATCH($G115,BカートセットID入力!$C$4:$C$150,0),COLUMN()-COLUMN($T110)),IFERROR(OFFSET('セット情報(業務便）'!$P$2,MATCH($G115,BカートセットID入力!$F$4:$F$150,0),COLUMN()-COLUMN($T110)),IFERROR(OFFSET('セット情報（サンプル）'!$N$2,MATCH($G115,BカートセットID入力!$I$4:$I$150,0),COLUMN()-COLUMN($T110)),IFERROR(OFFSET('セット情報（イレギュラーサンプル）'!$N$2,MATCH($G115,BカートセットID入力!$L$4:$L$150,0),COLUMN()-COLUMN($T110)),""))))</f>
        <v/>
      </c>
      <c r="AM115" s="53" t="str">
        <f ca="1">IFERROR(OFFSET('セット情報(宅配便）'!$P$2,MATCH($G115,BカートセットID入力!$C$4:$C$150,0),COLUMN()-COLUMN($T110)),IFERROR(OFFSET('セット情報(業務便）'!$P$2,MATCH($G115,BカートセットID入力!$F$4:$F$150,0),COLUMN()-COLUMN($T110)),IFERROR(OFFSET('セット情報（サンプル）'!$N$2,MATCH($G115,BカートセットID入力!$I$4:$I$150,0),COLUMN()-COLUMN($T110)),IFERROR(OFFSET('セット情報（イレギュラーサンプル）'!$N$2,MATCH($G115,BカートセットID入力!$L$4:$L$150,0),COLUMN()-COLUMN($T110)),""))))</f>
        <v/>
      </c>
      <c r="AN115" s="53" t="str">
        <f ca="1">IFERROR(OFFSET('セット情報(宅配便）'!$P$2,MATCH($G115,BカートセットID入力!$C$4:$C$150,0),COLUMN()-COLUMN($T110)),IFERROR(OFFSET('セット情報(業務便）'!$P$2,MATCH($G115,BカートセットID入力!$F$4:$F$150,0),COLUMN()-COLUMN($T110)),IFERROR(OFFSET('セット情報（サンプル）'!$N$2,MATCH($G115,BカートセットID入力!$I$4:$I$150,0),COLUMN()-COLUMN($T110)),IFERROR(OFFSET('セット情報（イレギュラーサンプル）'!$N$2,MATCH($G115,BカートセットID入力!$L$4:$L$150,0),COLUMN()-COLUMN($T110)),""))))</f>
        <v/>
      </c>
      <c r="AO115" s="53" t="str">
        <f ca="1">IFERROR(OFFSET('セット情報(宅配便）'!$P$2,MATCH($G115,BカートセットID入力!$C$4:$C$150,0),COLUMN()-COLUMN($T110)),IFERROR(OFFSET('セット情報(業務便）'!$P$2,MATCH($G115,BカートセットID入力!$F$4:$F$150,0),COLUMN()-COLUMN($T110)),IFERROR(OFFSET('セット情報（サンプル）'!$N$2,MATCH($G115,BカートセットID入力!$I$4:$I$150,0),COLUMN()-COLUMN($T110)),IFERROR(OFFSET('セット情報（イレギュラーサンプル）'!$N$2,MATCH($G115,BカートセットID入力!$L$4:$L$150,0),COLUMN()-COLUMN($T110)),""))))</f>
        <v/>
      </c>
      <c r="AP115" s="53" t="str">
        <f ca="1">IFERROR(OFFSET('セット情報(宅配便）'!$P$2,MATCH($G115,BカートセットID入力!$C$4:$C$150,0),COLUMN()-COLUMN($T110)),IFERROR(OFFSET('セット情報(業務便）'!$P$2,MATCH($G115,BカートセットID入力!$F$4:$F$150,0),COLUMN()-COLUMN($T110)),IFERROR(OFFSET('セット情報（サンプル）'!$N$2,MATCH($G115,BカートセットID入力!$I$4:$I$150,0),COLUMN()-COLUMN($T110)),IFERROR(OFFSET('セット情報（イレギュラーサンプル）'!$N$2,MATCH($G115,BカートセットID入力!$L$4:$L$150,0),COLUMN()-COLUMN($T110)),""))))</f>
        <v/>
      </c>
      <c r="AQ115" s="53" t="str">
        <f ca="1">IFERROR(OFFSET('セット情報(宅配便）'!$P$2,MATCH($G115,BカートセットID入力!$C$4:$C$150,0),COLUMN()-COLUMN($T110)),IFERROR(OFFSET('セット情報(業務便）'!$P$2,MATCH($G115,BカートセットID入力!$F$4:$F$150,0),COLUMN()-COLUMN($T110)),IFERROR(OFFSET('セット情報（サンプル）'!$N$2,MATCH($G115,BカートセットID入力!$I$4:$I$150,0),COLUMN()-COLUMN($T110)),IFERROR(OFFSET('セット情報（イレギュラーサンプル）'!$N$2,MATCH($G115,BカートセットID入力!$L$4:$L$150,0),COLUMN()-COLUMN($T110)),""))))</f>
        <v/>
      </c>
      <c r="AR115" s="53" t="str">
        <f ca="1">IFERROR(OFFSET('セット情報(宅配便）'!$P$2,MATCH($G115,BカートセットID入力!$C$4:$C$150,0),COLUMN()-COLUMN($T110)),IFERROR(OFFSET('セット情報(業務便）'!$P$2,MATCH($G115,BカートセットID入力!$F$4:$F$150,0),COLUMN()-COLUMN($T110)),IFERROR(OFFSET('セット情報（サンプル）'!$N$2,MATCH($G115,BカートセットID入力!$I$4:$I$150,0),COLUMN()-COLUMN($T110)),IFERROR(OFFSET('セット情報（イレギュラーサンプル）'!$N$2,MATCH($G115,BカートセットID入力!$L$4:$L$150,0),COLUMN()-COLUMN($T110)),""))))</f>
        <v/>
      </c>
      <c r="AS115" s="53" t="str">
        <f ca="1">IFERROR(OFFSET('セット情報(宅配便）'!$P$2,MATCH($G115,BカートセットID入力!$C$4:$C$150,0),COLUMN()-COLUMN($T110)),IFERROR(OFFSET('セット情報(業務便）'!$P$2,MATCH($G115,BカートセットID入力!$F$4:$F$150,0),COLUMN()-COLUMN($T110)),IFERROR(OFFSET('セット情報（サンプル）'!$N$2,MATCH($G115,BカートセットID入力!$I$4:$I$150,0),COLUMN()-COLUMN($T110)),IFERROR(OFFSET('セット情報（イレギュラーサンプル）'!$N$2,MATCH($G115,BカートセットID入力!$L$4:$L$150,0),COLUMN()-COLUMN($T110)),""))))</f>
        <v/>
      </c>
    </row>
    <row r="116" spans="1:45">
      <c r="A116" s="53" t="str">
        <f>IF(ISBLANK(現行セット情報CSV!A116),"",現行セット情報CSV!A116)</f>
        <v/>
      </c>
      <c r="B116" s="53" t="str">
        <f>IF(ISBLANK(現行セット情報CSV!B116),"",現行セット情報CSV!B116)</f>
        <v/>
      </c>
      <c r="C116" s="53" t="str">
        <f>IF(ISBLANK(現行セット情報CSV!C116),"",現行セット情報CSV!C116)</f>
        <v/>
      </c>
      <c r="D116" s="53" t="str">
        <f>IF(ISBLANK(現行セット情報CSV!D116),"",現行セット情報CSV!D116)</f>
        <v/>
      </c>
      <c r="E116" s="53" t="str">
        <f>IF(ISBLANK(現行セット情報CSV!E116),"",現行セット情報CSV!E116)</f>
        <v/>
      </c>
      <c r="F116" s="53" t="str">
        <f>IF(ISBLANK(現行セット情報CSV!F116),"",現行セット情報CSV!F116)</f>
        <v/>
      </c>
      <c r="G116" s="53" t="str">
        <f>IF(ISBLANK(現行セット情報CSV!G116),"",現行セット情報CSV!G116)</f>
        <v/>
      </c>
      <c r="H116" s="53" t="str">
        <f>IF(ISBLANK(現行セット情報CSV!H116),"",現行セット情報CSV!H116)</f>
        <v/>
      </c>
      <c r="I116" s="53" t="str">
        <f>IF(ISBLANK(現行セット情報CSV!I116),"",現行セット情報CSV!I116)</f>
        <v/>
      </c>
      <c r="J116" s="53" t="str">
        <f>IF(ISBLANK(現行セット情報CSV!J116),"",現行セット情報CSV!J116)</f>
        <v/>
      </c>
      <c r="K116" s="53" t="str">
        <f>IF(ISBLANK(現行セット情報CSV!K116),"",現行セット情報CSV!K116)</f>
        <v/>
      </c>
      <c r="L116" s="53" t="str">
        <f>IF(ISBLANK(現行セット情報CSV!L116),"",現行セット情報CSV!L116)</f>
        <v/>
      </c>
      <c r="M116" s="53" t="str">
        <f>IF(ISBLANK(現行セット情報CSV!M116),"",現行セット情報CSV!M116)</f>
        <v/>
      </c>
      <c r="N116" s="53" t="str">
        <f>IF(ISBLANK(現行セット情報CSV!N116),"",現行セット情報CSV!N116)</f>
        <v/>
      </c>
      <c r="O116" s="53" t="str">
        <f>IF(ISBLANK(現行セット情報CSV!O116),"",現行セット情報CSV!O116)</f>
        <v/>
      </c>
      <c r="P116" s="53" t="str">
        <f>IF(ISBLANK(現行セット情報CSV!P116),"",現行セット情報CSV!P116)</f>
        <v/>
      </c>
      <c r="Q116" s="53" t="str">
        <f>IF(ISBLANK(現行セット情報CSV!Q116),"",現行セット情報CSV!Q116)</f>
        <v/>
      </c>
      <c r="R116" s="53" t="str">
        <f>IF(ISBLANK(現行セット情報CSV!R116),"",現行セット情報CSV!R116)</f>
        <v/>
      </c>
      <c r="S116" s="53" t="str">
        <f>IF(ISBLANK(現行セット情報CSV!S116),"",現行セット情報CSV!S116)</f>
        <v/>
      </c>
      <c r="T116" s="53" t="str">
        <f ca="1">IFERROR(OFFSET('セット情報(宅配便）'!$P$2,MATCH($G116,BカートセットID入力!$C$4:$C$150,0),COLUMN()-COLUMN($T111)),IFERROR(OFFSET('セット情報(業務便）'!$P$2,MATCH($G116,BカートセットID入力!$F$4:$F$150,0),COLUMN()-COLUMN($T111)),IFERROR(OFFSET('セット情報（サンプル）'!$N$2,MATCH($G116,BカートセットID入力!$I$4:$I$150,0),COLUMN()-COLUMN($T111)),IFERROR(OFFSET('セット情報（イレギュラーサンプル）'!$N$2,MATCH($G116,BカートセットID入力!$L$4:$L$150,0),COLUMN()-COLUMN($T111)),""))))</f>
        <v/>
      </c>
      <c r="U116" s="53" t="str">
        <f ca="1">IFERROR(OFFSET('セット情報(宅配便）'!$P$2,MATCH($G116,BカートセットID入力!$C$4:$C$150,0),COLUMN()-COLUMN($T111)),IFERROR(OFFSET('セット情報(業務便）'!$P$2,MATCH($G116,BカートセットID入力!$F$4:$F$150,0),COLUMN()-COLUMN($T111)),IFERROR(OFFSET('セット情報（サンプル）'!$N$2,MATCH($G116,BカートセットID入力!$I$4:$I$150,0),COLUMN()-COLUMN($T111)),IFERROR(OFFSET('セット情報（イレギュラーサンプル）'!$N$2,MATCH($G116,BカートセットID入力!$L$4:$L$150,0),COLUMN()-COLUMN($T111)),""))))</f>
        <v/>
      </c>
      <c r="V116" s="53" t="str">
        <f ca="1">IFERROR(OFFSET('セット情報(宅配便）'!$P$2,MATCH($G116,BカートセットID入力!$C$4:$C$150,0),COLUMN()-COLUMN($T111)),IFERROR(OFFSET('セット情報(業務便）'!$P$2,MATCH($G116,BカートセットID入力!$F$4:$F$150,0),COLUMN()-COLUMN($T111)),IFERROR(OFFSET('セット情報（サンプル）'!$N$2,MATCH($G116,BカートセットID入力!$I$4:$I$150,0),COLUMN()-COLUMN($T111)),IFERROR(OFFSET('セット情報（イレギュラーサンプル）'!$N$2,MATCH($G116,BカートセットID入力!$L$4:$L$150,0),COLUMN()-COLUMN($T111)),""))))</f>
        <v/>
      </c>
      <c r="W116" s="53" t="str">
        <f ca="1">IFERROR(OFFSET('セット情報(宅配便）'!$P$2,MATCH($G116,BカートセットID入力!$C$4:$C$150,0),COLUMN()-COLUMN($T111)),IFERROR(OFFSET('セット情報(業務便）'!$P$2,MATCH($G116,BカートセットID入力!$F$4:$F$150,0),COLUMN()-COLUMN($T111)),IFERROR(OFFSET('セット情報（サンプル）'!$N$2,MATCH($G116,BカートセットID入力!$I$4:$I$150,0),COLUMN()-COLUMN($T111)),IFERROR(OFFSET('セット情報（イレギュラーサンプル）'!$N$2,MATCH($G116,BカートセットID入力!$L$4:$L$150,0),COLUMN()-COLUMN($T111)),""))))</f>
        <v/>
      </c>
      <c r="X116" s="53" t="str">
        <f ca="1">IFERROR(OFFSET('セット情報(宅配便）'!$P$2,MATCH($G116,BカートセットID入力!$C$4:$C$150,0),COLUMN()-COLUMN($T111)),IFERROR(OFFSET('セット情報(業務便）'!$P$2,MATCH($G116,BカートセットID入力!$F$4:$F$150,0),COLUMN()-COLUMN($T111)),IFERROR(OFFSET('セット情報（サンプル）'!$N$2,MATCH($G116,BカートセットID入力!$I$4:$I$150,0),COLUMN()-COLUMN($T111)),IFERROR(OFFSET('セット情報（イレギュラーサンプル）'!$N$2,MATCH($G116,BカートセットID入力!$L$4:$L$150,0),COLUMN()-COLUMN($T111)),""))))</f>
        <v/>
      </c>
      <c r="Y116" s="53" t="str">
        <f ca="1">IFERROR(OFFSET('セット情報(宅配便）'!$P$2,MATCH($G116,BカートセットID入力!$C$4:$C$150,0),COLUMN()-COLUMN($T111)),IFERROR(OFFSET('セット情報(業務便）'!$P$2,MATCH($G116,BカートセットID入力!$F$4:$F$150,0),COLUMN()-COLUMN($T111)),IFERROR(OFFSET('セット情報（サンプル）'!$N$2,MATCH($G116,BカートセットID入力!$I$4:$I$150,0),COLUMN()-COLUMN($T111)),IFERROR(OFFSET('セット情報（イレギュラーサンプル）'!$N$2,MATCH($G116,BカートセットID入力!$L$4:$L$150,0),COLUMN()-COLUMN($T111)),""))))</f>
        <v/>
      </c>
      <c r="Z116" s="53" t="str">
        <f ca="1">IFERROR(OFFSET('セット情報(宅配便）'!$P$2,MATCH($G116,BカートセットID入力!$C$4:$C$150,0),COLUMN()-COLUMN($T111)),IFERROR(OFFSET('セット情報(業務便）'!$P$2,MATCH($G116,BカートセットID入力!$F$4:$F$150,0),COLUMN()-COLUMN($T111)),IFERROR(OFFSET('セット情報（サンプル）'!$N$2,MATCH($G116,BカートセットID入力!$I$4:$I$150,0),COLUMN()-COLUMN($T111)),IFERROR(OFFSET('セット情報（イレギュラーサンプル）'!$N$2,MATCH($G116,BカートセットID入力!$L$4:$L$150,0),COLUMN()-COLUMN($T111)),""))))</f>
        <v/>
      </c>
      <c r="AA116" s="53" t="str">
        <f ca="1">IFERROR(OFFSET('セット情報(宅配便）'!$P$2,MATCH($G116,BカートセットID入力!$C$4:$C$150,0),COLUMN()-COLUMN($T111)),IFERROR(OFFSET('セット情報(業務便）'!$P$2,MATCH($G116,BカートセットID入力!$F$4:$F$150,0),COLUMN()-COLUMN($T111)),IFERROR(OFFSET('セット情報（サンプル）'!$N$2,MATCH($G116,BカートセットID入力!$I$4:$I$150,0),COLUMN()-COLUMN($T111)),IFERROR(OFFSET('セット情報（イレギュラーサンプル）'!$N$2,MATCH($G116,BカートセットID入力!$L$4:$L$150,0),COLUMN()-COLUMN($T111)),""))))</f>
        <v/>
      </c>
      <c r="AB116" s="53" t="str">
        <f ca="1">IFERROR(OFFSET('セット情報(宅配便）'!$P$2,MATCH($G116,BカートセットID入力!$C$4:$C$150,0),COLUMN()-COLUMN($T111)),IFERROR(OFFSET('セット情報(業務便）'!$P$2,MATCH($G116,BカートセットID入力!$F$4:$F$150,0),COLUMN()-COLUMN($T111)),IFERROR(OFFSET('セット情報（サンプル）'!$N$2,MATCH($G116,BカートセットID入力!$I$4:$I$150,0),COLUMN()-COLUMN($T111)),IFERROR(OFFSET('セット情報（イレギュラーサンプル）'!$N$2,MATCH($G116,BカートセットID入力!$L$4:$L$150,0),COLUMN()-COLUMN($T111)),""))))</f>
        <v/>
      </c>
      <c r="AC116" s="53" t="str">
        <f ca="1">IFERROR(OFFSET('セット情報(宅配便）'!$P$2,MATCH($G116,BカートセットID入力!$C$4:$C$150,0),COLUMN()-COLUMN($T111)),IFERROR(OFFSET('セット情報(業務便）'!$P$2,MATCH($G116,BカートセットID入力!$F$4:$F$150,0),COLUMN()-COLUMN($T111)),IFERROR(OFFSET('セット情報（サンプル）'!$N$2,MATCH($G116,BカートセットID入力!$I$4:$I$150,0),COLUMN()-COLUMN($T111)),IFERROR(OFFSET('セット情報（イレギュラーサンプル）'!$N$2,MATCH($G116,BカートセットID入力!$L$4:$L$150,0),COLUMN()-COLUMN($T111)),""))))</f>
        <v/>
      </c>
      <c r="AD116" s="53" t="str">
        <f ca="1">IFERROR(OFFSET('セット情報(宅配便）'!$P$2,MATCH($G116,BカートセットID入力!$C$4:$C$150,0),COLUMN()-COLUMN($T111)),IFERROR(OFFSET('セット情報(業務便）'!$P$2,MATCH($G116,BカートセットID入力!$F$4:$F$150,0),COLUMN()-COLUMN($T111)),IFERROR(OFFSET('セット情報（サンプル）'!$N$2,MATCH($G116,BカートセットID入力!$I$4:$I$150,0),COLUMN()-COLUMN($T111)),IFERROR(OFFSET('セット情報（イレギュラーサンプル）'!$N$2,MATCH($G116,BカートセットID入力!$L$4:$L$150,0),COLUMN()-COLUMN($T111)),""))))</f>
        <v/>
      </c>
      <c r="AE116" s="53" t="str">
        <f ca="1">IFERROR(OFFSET('セット情報(宅配便）'!$P$2,MATCH($G116,BカートセットID入力!$C$4:$C$150,0),COLUMN()-COLUMN($T111)),IFERROR(OFFSET('セット情報(業務便）'!$P$2,MATCH($G116,BカートセットID入力!$F$4:$F$150,0),COLUMN()-COLUMN($T111)),IFERROR(OFFSET('セット情報（サンプル）'!$N$2,MATCH($G116,BカートセットID入力!$I$4:$I$150,0),COLUMN()-COLUMN($T111)),IFERROR(OFFSET('セット情報（イレギュラーサンプル）'!$N$2,MATCH($G116,BカートセットID入力!$L$4:$L$150,0),COLUMN()-COLUMN($T111)),""))))</f>
        <v/>
      </c>
      <c r="AF116" s="53" t="str">
        <f ca="1">IFERROR(OFFSET('セット情報(宅配便）'!$P$2,MATCH($G116,BカートセットID入力!$C$4:$C$150,0),COLUMN()-COLUMN($T111)),IFERROR(OFFSET('セット情報(業務便）'!$P$2,MATCH($G116,BカートセットID入力!$F$4:$F$150,0),COLUMN()-COLUMN($T111)),IFERROR(OFFSET('セット情報（サンプル）'!$N$2,MATCH($G116,BカートセットID入力!$I$4:$I$150,0),COLUMN()-COLUMN($T111)),IFERROR(OFFSET('セット情報（イレギュラーサンプル）'!$N$2,MATCH($G116,BカートセットID入力!$L$4:$L$150,0),COLUMN()-COLUMN($T111)),""))))</f>
        <v/>
      </c>
      <c r="AG116" s="53" t="str">
        <f ca="1">IFERROR(OFFSET('セット情報(宅配便）'!$P$2,MATCH($G116,BカートセットID入力!$C$4:$C$150,0),COLUMN()-COLUMN($T111)),IFERROR(OFFSET('セット情報(業務便）'!$P$2,MATCH($G116,BカートセットID入力!$F$4:$F$150,0),COLUMN()-COLUMN($T111)),IFERROR(OFFSET('セット情報（サンプル）'!$N$2,MATCH($G116,BカートセットID入力!$I$4:$I$150,0),COLUMN()-COLUMN($T111)),IFERROR(OFFSET('セット情報（イレギュラーサンプル）'!$N$2,MATCH($G116,BカートセットID入力!$L$4:$L$150,0),COLUMN()-COLUMN($T111)),""))))</f>
        <v/>
      </c>
      <c r="AH116" s="53" t="str">
        <f ca="1">IFERROR(OFFSET('セット情報(宅配便）'!$P$2,MATCH($G116,BカートセットID入力!$C$4:$C$150,0),COLUMN()-COLUMN($T111)),IFERROR(OFFSET('セット情報(業務便）'!$P$2,MATCH($G116,BカートセットID入力!$F$4:$F$150,0),COLUMN()-COLUMN($T111)),IFERROR(OFFSET('セット情報（サンプル）'!$N$2,MATCH($G116,BカートセットID入力!$I$4:$I$150,0),COLUMN()-COLUMN($T111)),IFERROR(OFFSET('セット情報（イレギュラーサンプル）'!$N$2,MATCH($G116,BカートセットID入力!$L$4:$L$150,0),COLUMN()-COLUMN($T111)),""))))</f>
        <v/>
      </c>
      <c r="AI116" s="53" t="str">
        <f ca="1">IFERROR(OFFSET('セット情報(宅配便）'!$P$2,MATCH($G116,BカートセットID入力!$C$4:$C$150,0),COLUMN()-COLUMN($T111)),IFERROR(OFFSET('セット情報(業務便）'!$P$2,MATCH($G116,BカートセットID入力!$F$4:$F$150,0),COLUMN()-COLUMN($T111)),IFERROR(OFFSET('セット情報（サンプル）'!$N$2,MATCH($G116,BカートセットID入力!$I$4:$I$150,0),COLUMN()-COLUMN($T111)),IFERROR(OFFSET('セット情報（イレギュラーサンプル）'!$N$2,MATCH($G116,BカートセットID入力!$L$4:$L$150,0),COLUMN()-COLUMN($T111)),""))))</f>
        <v/>
      </c>
      <c r="AJ116" s="53" t="str">
        <f ca="1">IFERROR(OFFSET('セット情報(宅配便）'!$P$2,MATCH($G116,BカートセットID入力!$C$4:$C$150,0),COLUMN()-COLUMN($T111)),IFERROR(OFFSET('セット情報(業務便）'!$P$2,MATCH($G116,BカートセットID入力!$F$4:$F$150,0),COLUMN()-COLUMN($T111)),IFERROR(OFFSET('セット情報（サンプル）'!$N$2,MATCH($G116,BカートセットID入力!$I$4:$I$150,0),COLUMN()-COLUMN($T111)),IFERROR(OFFSET('セット情報（イレギュラーサンプル）'!$N$2,MATCH($G116,BカートセットID入力!$L$4:$L$150,0),COLUMN()-COLUMN($T111)),""))))</f>
        <v/>
      </c>
      <c r="AK116" s="53" t="str">
        <f ca="1">IFERROR(OFFSET('セット情報(宅配便）'!$P$2,MATCH($G116,BカートセットID入力!$C$4:$C$150,0),COLUMN()-COLUMN($T111)),IFERROR(OFFSET('セット情報(業務便）'!$P$2,MATCH($G116,BカートセットID入力!$F$4:$F$150,0),COLUMN()-COLUMN($T111)),IFERROR(OFFSET('セット情報（サンプル）'!$N$2,MATCH($G116,BカートセットID入力!$I$4:$I$150,0),COLUMN()-COLUMN($T111)),IFERROR(OFFSET('セット情報（イレギュラーサンプル）'!$N$2,MATCH($G116,BカートセットID入力!$L$4:$L$150,0),COLUMN()-COLUMN($T111)),""))))</f>
        <v/>
      </c>
      <c r="AL116" s="53" t="str">
        <f ca="1">IFERROR(OFFSET('セット情報(宅配便）'!$P$2,MATCH($G116,BカートセットID入力!$C$4:$C$150,0),COLUMN()-COLUMN($T111)),IFERROR(OFFSET('セット情報(業務便）'!$P$2,MATCH($G116,BカートセットID入力!$F$4:$F$150,0),COLUMN()-COLUMN($T111)),IFERROR(OFFSET('セット情報（サンプル）'!$N$2,MATCH($G116,BカートセットID入力!$I$4:$I$150,0),COLUMN()-COLUMN($T111)),IFERROR(OFFSET('セット情報（イレギュラーサンプル）'!$N$2,MATCH($G116,BカートセットID入力!$L$4:$L$150,0),COLUMN()-COLUMN($T111)),""))))</f>
        <v/>
      </c>
      <c r="AM116" s="53" t="str">
        <f ca="1">IFERROR(OFFSET('セット情報(宅配便）'!$P$2,MATCH($G116,BカートセットID入力!$C$4:$C$150,0),COLUMN()-COLUMN($T111)),IFERROR(OFFSET('セット情報(業務便）'!$P$2,MATCH($G116,BカートセットID入力!$F$4:$F$150,0),COLUMN()-COLUMN($T111)),IFERROR(OFFSET('セット情報（サンプル）'!$N$2,MATCH($G116,BカートセットID入力!$I$4:$I$150,0),COLUMN()-COLUMN($T111)),IFERROR(OFFSET('セット情報（イレギュラーサンプル）'!$N$2,MATCH($G116,BカートセットID入力!$L$4:$L$150,0),COLUMN()-COLUMN($T111)),""))))</f>
        <v/>
      </c>
      <c r="AN116" s="53" t="str">
        <f ca="1">IFERROR(OFFSET('セット情報(宅配便）'!$P$2,MATCH($G116,BカートセットID入力!$C$4:$C$150,0),COLUMN()-COLUMN($T111)),IFERROR(OFFSET('セット情報(業務便）'!$P$2,MATCH($G116,BカートセットID入力!$F$4:$F$150,0),COLUMN()-COLUMN($T111)),IFERROR(OFFSET('セット情報（サンプル）'!$N$2,MATCH($G116,BカートセットID入力!$I$4:$I$150,0),COLUMN()-COLUMN($T111)),IFERROR(OFFSET('セット情報（イレギュラーサンプル）'!$N$2,MATCH($G116,BカートセットID入力!$L$4:$L$150,0),COLUMN()-COLUMN($T111)),""))))</f>
        <v/>
      </c>
      <c r="AO116" s="53" t="str">
        <f ca="1">IFERROR(OFFSET('セット情報(宅配便）'!$P$2,MATCH($G116,BカートセットID入力!$C$4:$C$150,0),COLUMN()-COLUMN($T111)),IFERROR(OFFSET('セット情報(業務便）'!$P$2,MATCH($G116,BカートセットID入力!$F$4:$F$150,0),COLUMN()-COLUMN($T111)),IFERROR(OFFSET('セット情報（サンプル）'!$N$2,MATCH($G116,BカートセットID入力!$I$4:$I$150,0),COLUMN()-COLUMN($T111)),IFERROR(OFFSET('セット情報（イレギュラーサンプル）'!$N$2,MATCH($G116,BカートセットID入力!$L$4:$L$150,0),COLUMN()-COLUMN($T111)),""))))</f>
        <v/>
      </c>
      <c r="AP116" s="53" t="str">
        <f ca="1">IFERROR(OFFSET('セット情報(宅配便）'!$P$2,MATCH($G116,BカートセットID入力!$C$4:$C$150,0),COLUMN()-COLUMN($T111)),IFERROR(OFFSET('セット情報(業務便）'!$P$2,MATCH($G116,BカートセットID入力!$F$4:$F$150,0),COLUMN()-COLUMN($T111)),IFERROR(OFFSET('セット情報（サンプル）'!$N$2,MATCH($G116,BカートセットID入力!$I$4:$I$150,0),COLUMN()-COLUMN($T111)),IFERROR(OFFSET('セット情報（イレギュラーサンプル）'!$N$2,MATCH($G116,BカートセットID入力!$L$4:$L$150,0),COLUMN()-COLUMN($T111)),""))))</f>
        <v/>
      </c>
      <c r="AQ116" s="53" t="str">
        <f ca="1">IFERROR(OFFSET('セット情報(宅配便）'!$P$2,MATCH($G116,BカートセットID入力!$C$4:$C$150,0),COLUMN()-COLUMN($T111)),IFERROR(OFFSET('セット情報(業務便）'!$P$2,MATCH($G116,BカートセットID入力!$F$4:$F$150,0),COLUMN()-COLUMN($T111)),IFERROR(OFFSET('セット情報（サンプル）'!$N$2,MATCH($G116,BカートセットID入力!$I$4:$I$150,0),COLUMN()-COLUMN($T111)),IFERROR(OFFSET('セット情報（イレギュラーサンプル）'!$N$2,MATCH($G116,BカートセットID入力!$L$4:$L$150,0),COLUMN()-COLUMN($T111)),""))))</f>
        <v/>
      </c>
      <c r="AR116" s="53" t="str">
        <f ca="1">IFERROR(OFFSET('セット情報(宅配便）'!$P$2,MATCH($G116,BカートセットID入力!$C$4:$C$150,0),COLUMN()-COLUMN($T111)),IFERROR(OFFSET('セット情報(業務便）'!$P$2,MATCH($G116,BカートセットID入力!$F$4:$F$150,0),COLUMN()-COLUMN($T111)),IFERROR(OFFSET('セット情報（サンプル）'!$N$2,MATCH($G116,BカートセットID入力!$I$4:$I$150,0),COLUMN()-COLUMN($T111)),IFERROR(OFFSET('セット情報（イレギュラーサンプル）'!$N$2,MATCH($G116,BカートセットID入力!$L$4:$L$150,0),COLUMN()-COLUMN($T111)),""))))</f>
        <v/>
      </c>
      <c r="AS116" s="53" t="str">
        <f ca="1">IFERROR(OFFSET('セット情報(宅配便）'!$P$2,MATCH($G116,BカートセットID入力!$C$4:$C$150,0),COLUMN()-COLUMN($T111)),IFERROR(OFFSET('セット情報(業務便）'!$P$2,MATCH($G116,BカートセットID入力!$F$4:$F$150,0),COLUMN()-COLUMN($T111)),IFERROR(OFFSET('セット情報（サンプル）'!$N$2,MATCH($G116,BカートセットID入力!$I$4:$I$150,0),COLUMN()-COLUMN($T111)),IFERROR(OFFSET('セット情報（イレギュラーサンプル）'!$N$2,MATCH($G116,BカートセットID入力!$L$4:$L$150,0),COLUMN()-COLUMN($T111)),""))))</f>
        <v/>
      </c>
    </row>
    <row r="117" spans="1:45">
      <c r="A117" s="53" t="str">
        <f>IF(ISBLANK(現行セット情報CSV!A117),"",現行セット情報CSV!A117)</f>
        <v/>
      </c>
      <c r="B117" s="53" t="str">
        <f>IF(ISBLANK(現行セット情報CSV!B117),"",現行セット情報CSV!B117)</f>
        <v/>
      </c>
      <c r="C117" s="53" t="str">
        <f>IF(ISBLANK(現行セット情報CSV!C117),"",現行セット情報CSV!C117)</f>
        <v/>
      </c>
      <c r="D117" s="53" t="str">
        <f>IF(ISBLANK(現行セット情報CSV!D117),"",現行セット情報CSV!D117)</f>
        <v/>
      </c>
      <c r="E117" s="53" t="str">
        <f>IF(ISBLANK(現行セット情報CSV!E117),"",現行セット情報CSV!E117)</f>
        <v/>
      </c>
      <c r="F117" s="53" t="str">
        <f>IF(ISBLANK(現行セット情報CSV!F117),"",現行セット情報CSV!F117)</f>
        <v/>
      </c>
      <c r="G117" s="53" t="str">
        <f>IF(ISBLANK(現行セット情報CSV!G117),"",現行セット情報CSV!G117)</f>
        <v/>
      </c>
      <c r="H117" s="53" t="str">
        <f>IF(ISBLANK(現行セット情報CSV!H117),"",現行セット情報CSV!H117)</f>
        <v/>
      </c>
      <c r="I117" s="53" t="str">
        <f>IF(ISBLANK(現行セット情報CSV!I117),"",現行セット情報CSV!I117)</f>
        <v/>
      </c>
      <c r="J117" s="53" t="str">
        <f>IF(ISBLANK(現行セット情報CSV!J117),"",現行セット情報CSV!J117)</f>
        <v/>
      </c>
      <c r="K117" s="53" t="str">
        <f>IF(ISBLANK(現行セット情報CSV!K117),"",現行セット情報CSV!K117)</f>
        <v/>
      </c>
      <c r="L117" s="53" t="str">
        <f>IF(ISBLANK(現行セット情報CSV!L117),"",現行セット情報CSV!L117)</f>
        <v/>
      </c>
      <c r="M117" s="53" t="str">
        <f>IF(ISBLANK(現行セット情報CSV!M117),"",現行セット情報CSV!M117)</f>
        <v/>
      </c>
      <c r="N117" s="53" t="str">
        <f>IF(ISBLANK(現行セット情報CSV!N117),"",現行セット情報CSV!N117)</f>
        <v/>
      </c>
      <c r="O117" s="53" t="str">
        <f>IF(ISBLANK(現行セット情報CSV!O117),"",現行セット情報CSV!O117)</f>
        <v/>
      </c>
      <c r="P117" s="53" t="str">
        <f>IF(ISBLANK(現行セット情報CSV!P117),"",現行セット情報CSV!P117)</f>
        <v/>
      </c>
      <c r="Q117" s="53" t="str">
        <f>IF(ISBLANK(現行セット情報CSV!Q117),"",現行セット情報CSV!Q117)</f>
        <v/>
      </c>
      <c r="R117" s="53" t="str">
        <f>IF(ISBLANK(現行セット情報CSV!R117),"",現行セット情報CSV!R117)</f>
        <v/>
      </c>
      <c r="S117" s="53" t="str">
        <f>IF(ISBLANK(現行セット情報CSV!S117),"",現行セット情報CSV!S117)</f>
        <v/>
      </c>
      <c r="T117" s="53" t="str">
        <f ca="1">IFERROR(OFFSET('セット情報(宅配便）'!$P$2,MATCH($G117,BカートセットID入力!$C$4:$C$150,0),COLUMN()-COLUMN($T112)),IFERROR(OFFSET('セット情報(業務便）'!$P$2,MATCH($G117,BカートセットID入力!$F$4:$F$150,0),COLUMN()-COLUMN($T112)),IFERROR(OFFSET('セット情報（サンプル）'!$N$2,MATCH($G117,BカートセットID入力!$I$4:$I$150,0),COLUMN()-COLUMN($T112)),IFERROR(OFFSET('セット情報（イレギュラーサンプル）'!$N$2,MATCH($G117,BカートセットID入力!$L$4:$L$150,0),COLUMN()-COLUMN($T112)),""))))</f>
        <v/>
      </c>
      <c r="U117" s="53" t="str">
        <f ca="1">IFERROR(OFFSET('セット情報(宅配便）'!$P$2,MATCH($G117,BカートセットID入力!$C$4:$C$150,0),COLUMN()-COLUMN($T112)),IFERROR(OFFSET('セット情報(業務便）'!$P$2,MATCH($G117,BカートセットID入力!$F$4:$F$150,0),COLUMN()-COLUMN($T112)),IFERROR(OFFSET('セット情報（サンプル）'!$N$2,MATCH($G117,BカートセットID入力!$I$4:$I$150,0),COLUMN()-COLUMN($T112)),IFERROR(OFFSET('セット情報（イレギュラーサンプル）'!$N$2,MATCH($G117,BカートセットID入力!$L$4:$L$150,0),COLUMN()-COLUMN($T112)),""))))</f>
        <v/>
      </c>
      <c r="V117" s="53" t="str">
        <f ca="1">IFERROR(OFFSET('セット情報(宅配便）'!$P$2,MATCH($G117,BカートセットID入力!$C$4:$C$150,0),COLUMN()-COLUMN($T112)),IFERROR(OFFSET('セット情報(業務便）'!$P$2,MATCH($G117,BカートセットID入力!$F$4:$F$150,0),COLUMN()-COLUMN($T112)),IFERROR(OFFSET('セット情報（サンプル）'!$N$2,MATCH($G117,BカートセットID入力!$I$4:$I$150,0),COLUMN()-COLUMN($T112)),IFERROR(OFFSET('セット情報（イレギュラーサンプル）'!$N$2,MATCH($G117,BカートセットID入力!$L$4:$L$150,0),COLUMN()-COLUMN($T112)),""))))</f>
        <v/>
      </c>
      <c r="W117" s="53" t="str">
        <f ca="1">IFERROR(OFFSET('セット情報(宅配便）'!$P$2,MATCH($G117,BカートセットID入力!$C$4:$C$150,0),COLUMN()-COLUMN($T112)),IFERROR(OFFSET('セット情報(業務便）'!$P$2,MATCH($G117,BカートセットID入力!$F$4:$F$150,0),COLUMN()-COLUMN($T112)),IFERROR(OFFSET('セット情報（サンプル）'!$N$2,MATCH($G117,BカートセットID入力!$I$4:$I$150,0),COLUMN()-COLUMN($T112)),IFERROR(OFFSET('セット情報（イレギュラーサンプル）'!$N$2,MATCH($G117,BカートセットID入力!$L$4:$L$150,0),COLUMN()-COLUMN($T112)),""))))</f>
        <v/>
      </c>
      <c r="X117" s="53" t="str">
        <f ca="1">IFERROR(OFFSET('セット情報(宅配便）'!$P$2,MATCH($G117,BカートセットID入力!$C$4:$C$150,0),COLUMN()-COLUMN($T112)),IFERROR(OFFSET('セット情報(業務便）'!$P$2,MATCH($G117,BカートセットID入力!$F$4:$F$150,0),COLUMN()-COLUMN($T112)),IFERROR(OFFSET('セット情報（サンプル）'!$N$2,MATCH($G117,BカートセットID入力!$I$4:$I$150,0),COLUMN()-COLUMN($T112)),IFERROR(OFFSET('セット情報（イレギュラーサンプル）'!$N$2,MATCH($G117,BカートセットID入力!$L$4:$L$150,0),COLUMN()-COLUMN($T112)),""))))</f>
        <v/>
      </c>
      <c r="Y117" s="53" t="str">
        <f ca="1">IFERROR(OFFSET('セット情報(宅配便）'!$P$2,MATCH($G117,BカートセットID入力!$C$4:$C$150,0),COLUMN()-COLUMN($T112)),IFERROR(OFFSET('セット情報(業務便）'!$P$2,MATCH($G117,BカートセットID入力!$F$4:$F$150,0),COLUMN()-COLUMN($T112)),IFERROR(OFFSET('セット情報（サンプル）'!$N$2,MATCH($G117,BカートセットID入力!$I$4:$I$150,0),COLUMN()-COLUMN($T112)),IFERROR(OFFSET('セット情報（イレギュラーサンプル）'!$N$2,MATCH($G117,BカートセットID入力!$L$4:$L$150,0),COLUMN()-COLUMN($T112)),""))))</f>
        <v/>
      </c>
      <c r="Z117" s="53" t="str">
        <f ca="1">IFERROR(OFFSET('セット情報(宅配便）'!$P$2,MATCH($G117,BカートセットID入力!$C$4:$C$150,0),COLUMN()-COLUMN($T112)),IFERROR(OFFSET('セット情報(業務便）'!$P$2,MATCH($G117,BカートセットID入力!$F$4:$F$150,0),COLUMN()-COLUMN($T112)),IFERROR(OFFSET('セット情報（サンプル）'!$N$2,MATCH($G117,BカートセットID入力!$I$4:$I$150,0),COLUMN()-COLUMN($T112)),IFERROR(OFFSET('セット情報（イレギュラーサンプル）'!$N$2,MATCH($G117,BカートセットID入力!$L$4:$L$150,0),COLUMN()-COLUMN($T112)),""))))</f>
        <v/>
      </c>
      <c r="AA117" s="53" t="str">
        <f ca="1">IFERROR(OFFSET('セット情報(宅配便）'!$P$2,MATCH($G117,BカートセットID入力!$C$4:$C$150,0),COLUMN()-COLUMN($T112)),IFERROR(OFFSET('セット情報(業務便）'!$P$2,MATCH($G117,BカートセットID入力!$F$4:$F$150,0),COLUMN()-COLUMN($T112)),IFERROR(OFFSET('セット情報（サンプル）'!$N$2,MATCH($G117,BカートセットID入力!$I$4:$I$150,0),COLUMN()-COLUMN($T112)),IFERROR(OFFSET('セット情報（イレギュラーサンプル）'!$N$2,MATCH($G117,BカートセットID入力!$L$4:$L$150,0),COLUMN()-COLUMN($T112)),""))))</f>
        <v/>
      </c>
      <c r="AB117" s="53" t="str">
        <f ca="1">IFERROR(OFFSET('セット情報(宅配便）'!$P$2,MATCH($G117,BカートセットID入力!$C$4:$C$150,0),COLUMN()-COLUMN($T112)),IFERROR(OFFSET('セット情報(業務便）'!$P$2,MATCH($G117,BカートセットID入力!$F$4:$F$150,0),COLUMN()-COLUMN($T112)),IFERROR(OFFSET('セット情報（サンプル）'!$N$2,MATCH($G117,BカートセットID入力!$I$4:$I$150,0),COLUMN()-COLUMN($T112)),IFERROR(OFFSET('セット情報（イレギュラーサンプル）'!$N$2,MATCH($G117,BカートセットID入力!$L$4:$L$150,0),COLUMN()-COLUMN($T112)),""))))</f>
        <v/>
      </c>
      <c r="AC117" s="53" t="str">
        <f ca="1">IFERROR(OFFSET('セット情報(宅配便）'!$P$2,MATCH($G117,BカートセットID入力!$C$4:$C$150,0),COLUMN()-COLUMN($T112)),IFERROR(OFFSET('セット情報(業務便）'!$P$2,MATCH($G117,BカートセットID入力!$F$4:$F$150,0),COLUMN()-COLUMN($T112)),IFERROR(OFFSET('セット情報（サンプル）'!$N$2,MATCH($G117,BカートセットID入力!$I$4:$I$150,0),COLUMN()-COLUMN($T112)),IFERROR(OFFSET('セット情報（イレギュラーサンプル）'!$N$2,MATCH($G117,BカートセットID入力!$L$4:$L$150,0),COLUMN()-COLUMN($T112)),""))))</f>
        <v/>
      </c>
      <c r="AD117" s="53" t="str">
        <f ca="1">IFERROR(OFFSET('セット情報(宅配便）'!$P$2,MATCH($G117,BカートセットID入力!$C$4:$C$150,0),COLUMN()-COLUMN($T112)),IFERROR(OFFSET('セット情報(業務便）'!$P$2,MATCH($G117,BカートセットID入力!$F$4:$F$150,0),COLUMN()-COLUMN($T112)),IFERROR(OFFSET('セット情報（サンプル）'!$N$2,MATCH($G117,BカートセットID入力!$I$4:$I$150,0),COLUMN()-COLUMN($T112)),IFERROR(OFFSET('セット情報（イレギュラーサンプル）'!$N$2,MATCH($G117,BカートセットID入力!$L$4:$L$150,0),COLUMN()-COLUMN($T112)),""))))</f>
        <v/>
      </c>
      <c r="AE117" s="53" t="str">
        <f ca="1">IFERROR(OFFSET('セット情報(宅配便）'!$P$2,MATCH($G117,BカートセットID入力!$C$4:$C$150,0),COLUMN()-COLUMN($T112)),IFERROR(OFFSET('セット情報(業務便）'!$P$2,MATCH($G117,BカートセットID入力!$F$4:$F$150,0),COLUMN()-COLUMN($T112)),IFERROR(OFFSET('セット情報（サンプル）'!$N$2,MATCH($G117,BカートセットID入力!$I$4:$I$150,0),COLUMN()-COLUMN($T112)),IFERROR(OFFSET('セット情報（イレギュラーサンプル）'!$N$2,MATCH($G117,BカートセットID入力!$L$4:$L$150,0),COLUMN()-COLUMN($T112)),""))))</f>
        <v/>
      </c>
      <c r="AF117" s="53" t="str">
        <f ca="1">IFERROR(OFFSET('セット情報(宅配便）'!$P$2,MATCH($G117,BカートセットID入力!$C$4:$C$150,0),COLUMN()-COLUMN($T112)),IFERROR(OFFSET('セット情報(業務便）'!$P$2,MATCH($G117,BカートセットID入力!$F$4:$F$150,0),COLUMN()-COLUMN($T112)),IFERROR(OFFSET('セット情報（サンプル）'!$N$2,MATCH($G117,BカートセットID入力!$I$4:$I$150,0),COLUMN()-COLUMN($T112)),IFERROR(OFFSET('セット情報（イレギュラーサンプル）'!$N$2,MATCH($G117,BカートセットID入力!$L$4:$L$150,0),COLUMN()-COLUMN($T112)),""))))</f>
        <v/>
      </c>
      <c r="AG117" s="53" t="str">
        <f ca="1">IFERROR(OFFSET('セット情報(宅配便）'!$P$2,MATCH($G117,BカートセットID入力!$C$4:$C$150,0),COLUMN()-COLUMN($T112)),IFERROR(OFFSET('セット情報(業務便）'!$P$2,MATCH($G117,BカートセットID入力!$F$4:$F$150,0),COLUMN()-COLUMN($T112)),IFERROR(OFFSET('セット情報（サンプル）'!$N$2,MATCH($G117,BカートセットID入力!$I$4:$I$150,0),COLUMN()-COLUMN($T112)),IFERROR(OFFSET('セット情報（イレギュラーサンプル）'!$N$2,MATCH($G117,BカートセットID入力!$L$4:$L$150,0),COLUMN()-COLUMN($T112)),""))))</f>
        <v/>
      </c>
      <c r="AH117" s="53" t="str">
        <f ca="1">IFERROR(OFFSET('セット情報(宅配便）'!$P$2,MATCH($G117,BカートセットID入力!$C$4:$C$150,0),COLUMN()-COLUMN($T112)),IFERROR(OFFSET('セット情報(業務便）'!$P$2,MATCH($G117,BカートセットID入力!$F$4:$F$150,0),COLUMN()-COLUMN($T112)),IFERROR(OFFSET('セット情報（サンプル）'!$N$2,MATCH($G117,BカートセットID入力!$I$4:$I$150,0),COLUMN()-COLUMN($T112)),IFERROR(OFFSET('セット情報（イレギュラーサンプル）'!$N$2,MATCH($G117,BカートセットID入力!$L$4:$L$150,0),COLUMN()-COLUMN($T112)),""))))</f>
        <v/>
      </c>
      <c r="AI117" s="53" t="str">
        <f ca="1">IFERROR(OFFSET('セット情報(宅配便）'!$P$2,MATCH($G117,BカートセットID入力!$C$4:$C$150,0),COLUMN()-COLUMN($T112)),IFERROR(OFFSET('セット情報(業務便）'!$P$2,MATCH($G117,BカートセットID入力!$F$4:$F$150,0),COLUMN()-COLUMN($T112)),IFERROR(OFFSET('セット情報（サンプル）'!$N$2,MATCH($G117,BカートセットID入力!$I$4:$I$150,0),COLUMN()-COLUMN($T112)),IFERROR(OFFSET('セット情報（イレギュラーサンプル）'!$N$2,MATCH($G117,BカートセットID入力!$L$4:$L$150,0),COLUMN()-COLUMN($T112)),""))))</f>
        <v/>
      </c>
      <c r="AJ117" s="53" t="str">
        <f ca="1">IFERROR(OFFSET('セット情報(宅配便）'!$P$2,MATCH($G117,BカートセットID入力!$C$4:$C$150,0),COLUMN()-COLUMN($T112)),IFERROR(OFFSET('セット情報(業務便）'!$P$2,MATCH($G117,BカートセットID入力!$F$4:$F$150,0),COLUMN()-COLUMN($T112)),IFERROR(OFFSET('セット情報（サンプル）'!$N$2,MATCH($G117,BカートセットID入力!$I$4:$I$150,0),COLUMN()-COLUMN($T112)),IFERROR(OFFSET('セット情報（イレギュラーサンプル）'!$N$2,MATCH($G117,BカートセットID入力!$L$4:$L$150,0),COLUMN()-COLUMN($T112)),""))))</f>
        <v/>
      </c>
      <c r="AK117" s="53" t="str">
        <f ca="1">IFERROR(OFFSET('セット情報(宅配便）'!$P$2,MATCH($G117,BカートセットID入力!$C$4:$C$150,0),COLUMN()-COLUMN($T112)),IFERROR(OFFSET('セット情報(業務便）'!$P$2,MATCH($G117,BカートセットID入力!$F$4:$F$150,0),COLUMN()-COLUMN($T112)),IFERROR(OFFSET('セット情報（サンプル）'!$N$2,MATCH($G117,BカートセットID入力!$I$4:$I$150,0),COLUMN()-COLUMN($T112)),IFERROR(OFFSET('セット情報（イレギュラーサンプル）'!$N$2,MATCH($G117,BカートセットID入力!$L$4:$L$150,0),COLUMN()-COLUMN($T112)),""))))</f>
        <v/>
      </c>
      <c r="AL117" s="53" t="str">
        <f ca="1">IFERROR(OFFSET('セット情報(宅配便）'!$P$2,MATCH($G117,BカートセットID入力!$C$4:$C$150,0),COLUMN()-COLUMN($T112)),IFERROR(OFFSET('セット情報(業務便）'!$P$2,MATCH($G117,BカートセットID入力!$F$4:$F$150,0),COLUMN()-COLUMN($T112)),IFERROR(OFFSET('セット情報（サンプル）'!$N$2,MATCH($G117,BカートセットID入力!$I$4:$I$150,0),COLUMN()-COLUMN($T112)),IFERROR(OFFSET('セット情報（イレギュラーサンプル）'!$N$2,MATCH($G117,BカートセットID入力!$L$4:$L$150,0),COLUMN()-COLUMN($T112)),""))))</f>
        <v/>
      </c>
      <c r="AM117" s="53" t="str">
        <f ca="1">IFERROR(OFFSET('セット情報(宅配便）'!$P$2,MATCH($G117,BカートセットID入力!$C$4:$C$150,0),COLUMN()-COLUMN($T112)),IFERROR(OFFSET('セット情報(業務便）'!$P$2,MATCH($G117,BカートセットID入力!$F$4:$F$150,0),COLUMN()-COLUMN($T112)),IFERROR(OFFSET('セット情報（サンプル）'!$N$2,MATCH($G117,BカートセットID入力!$I$4:$I$150,0),COLUMN()-COLUMN($T112)),IFERROR(OFFSET('セット情報（イレギュラーサンプル）'!$N$2,MATCH($G117,BカートセットID入力!$L$4:$L$150,0),COLUMN()-COLUMN($T112)),""))))</f>
        <v/>
      </c>
      <c r="AN117" s="53" t="str">
        <f ca="1">IFERROR(OFFSET('セット情報(宅配便）'!$P$2,MATCH($G117,BカートセットID入力!$C$4:$C$150,0),COLUMN()-COLUMN($T112)),IFERROR(OFFSET('セット情報(業務便）'!$P$2,MATCH($G117,BカートセットID入力!$F$4:$F$150,0),COLUMN()-COLUMN($T112)),IFERROR(OFFSET('セット情報（サンプル）'!$N$2,MATCH($G117,BカートセットID入力!$I$4:$I$150,0),COLUMN()-COLUMN($T112)),IFERROR(OFFSET('セット情報（イレギュラーサンプル）'!$N$2,MATCH($G117,BカートセットID入力!$L$4:$L$150,0),COLUMN()-COLUMN($T112)),""))))</f>
        <v/>
      </c>
      <c r="AO117" s="53" t="str">
        <f ca="1">IFERROR(OFFSET('セット情報(宅配便）'!$P$2,MATCH($G117,BカートセットID入力!$C$4:$C$150,0),COLUMN()-COLUMN($T112)),IFERROR(OFFSET('セット情報(業務便）'!$P$2,MATCH($G117,BカートセットID入力!$F$4:$F$150,0),COLUMN()-COLUMN($T112)),IFERROR(OFFSET('セット情報（サンプル）'!$N$2,MATCH($G117,BカートセットID入力!$I$4:$I$150,0),COLUMN()-COLUMN($T112)),IFERROR(OFFSET('セット情報（イレギュラーサンプル）'!$N$2,MATCH($G117,BカートセットID入力!$L$4:$L$150,0),COLUMN()-COLUMN($T112)),""))))</f>
        <v/>
      </c>
      <c r="AP117" s="53" t="str">
        <f ca="1">IFERROR(OFFSET('セット情報(宅配便）'!$P$2,MATCH($G117,BカートセットID入力!$C$4:$C$150,0),COLUMN()-COLUMN($T112)),IFERROR(OFFSET('セット情報(業務便）'!$P$2,MATCH($G117,BカートセットID入力!$F$4:$F$150,0),COLUMN()-COLUMN($T112)),IFERROR(OFFSET('セット情報（サンプル）'!$N$2,MATCH($G117,BカートセットID入力!$I$4:$I$150,0),COLUMN()-COLUMN($T112)),IFERROR(OFFSET('セット情報（イレギュラーサンプル）'!$N$2,MATCH($G117,BカートセットID入力!$L$4:$L$150,0),COLUMN()-COLUMN($T112)),""))))</f>
        <v/>
      </c>
      <c r="AQ117" s="53" t="str">
        <f ca="1">IFERROR(OFFSET('セット情報(宅配便）'!$P$2,MATCH($G117,BカートセットID入力!$C$4:$C$150,0),COLUMN()-COLUMN($T112)),IFERROR(OFFSET('セット情報(業務便）'!$P$2,MATCH($G117,BカートセットID入力!$F$4:$F$150,0),COLUMN()-COLUMN($T112)),IFERROR(OFFSET('セット情報（サンプル）'!$N$2,MATCH($G117,BカートセットID入力!$I$4:$I$150,0),COLUMN()-COLUMN($T112)),IFERROR(OFFSET('セット情報（イレギュラーサンプル）'!$N$2,MATCH($G117,BカートセットID入力!$L$4:$L$150,0),COLUMN()-COLUMN($T112)),""))))</f>
        <v/>
      </c>
      <c r="AR117" s="53" t="str">
        <f ca="1">IFERROR(OFFSET('セット情報(宅配便）'!$P$2,MATCH($G117,BカートセットID入力!$C$4:$C$150,0),COLUMN()-COLUMN($T112)),IFERROR(OFFSET('セット情報(業務便）'!$P$2,MATCH($G117,BカートセットID入力!$F$4:$F$150,0),COLUMN()-COLUMN($T112)),IFERROR(OFFSET('セット情報（サンプル）'!$N$2,MATCH($G117,BカートセットID入力!$I$4:$I$150,0),COLUMN()-COLUMN($T112)),IFERROR(OFFSET('セット情報（イレギュラーサンプル）'!$N$2,MATCH($G117,BカートセットID入力!$L$4:$L$150,0),COLUMN()-COLUMN($T112)),""))))</f>
        <v/>
      </c>
      <c r="AS117" s="53" t="str">
        <f ca="1">IFERROR(OFFSET('セット情報(宅配便）'!$P$2,MATCH($G117,BカートセットID入力!$C$4:$C$150,0),COLUMN()-COLUMN($T112)),IFERROR(OFFSET('セット情報(業務便）'!$P$2,MATCH($G117,BカートセットID入力!$F$4:$F$150,0),COLUMN()-COLUMN($T112)),IFERROR(OFFSET('セット情報（サンプル）'!$N$2,MATCH($G117,BカートセットID入力!$I$4:$I$150,0),COLUMN()-COLUMN($T112)),IFERROR(OFFSET('セット情報（イレギュラーサンプル）'!$N$2,MATCH($G117,BカートセットID入力!$L$4:$L$150,0),COLUMN()-COLUMN($T112)),""))))</f>
        <v/>
      </c>
    </row>
    <row r="118" spans="1:45">
      <c r="A118" s="53" t="str">
        <f>IF(ISBLANK(現行セット情報CSV!A118),"",現行セット情報CSV!A118)</f>
        <v/>
      </c>
      <c r="B118" s="53" t="str">
        <f>IF(ISBLANK(現行セット情報CSV!B118),"",現行セット情報CSV!B118)</f>
        <v/>
      </c>
      <c r="C118" s="53" t="str">
        <f>IF(ISBLANK(現行セット情報CSV!C118),"",現行セット情報CSV!C118)</f>
        <v/>
      </c>
      <c r="D118" s="53" t="str">
        <f>IF(ISBLANK(現行セット情報CSV!D118),"",現行セット情報CSV!D118)</f>
        <v/>
      </c>
      <c r="E118" s="53" t="str">
        <f>IF(ISBLANK(現行セット情報CSV!E118),"",現行セット情報CSV!E118)</f>
        <v/>
      </c>
      <c r="F118" s="53" t="str">
        <f>IF(ISBLANK(現行セット情報CSV!F118),"",現行セット情報CSV!F118)</f>
        <v/>
      </c>
      <c r="G118" s="53" t="str">
        <f>IF(ISBLANK(現行セット情報CSV!G118),"",現行セット情報CSV!G118)</f>
        <v/>
      </c>
      <c r="H118" s="53" t="str">
        <f>IF(ISBLANK(現行セット情報CSV!H118),"",現行セット情報CSV!H118)</f>
        <v/>
      </c>
      <c r="I118" s="53" t="str">
        <f>IF(ISBLANK(現行セット情報CSV!I118),"",現行セット情報CSV!I118)</f>
        <v/>
      </c>
      <c r="J118" s="53" t="str">
        <f>IF(ISBLANK(現行セット情報CSV!J118),"",現行セット情報CSV!J118)</f>
        <v/>
      </c>
      <c r="K118" s="53" t="str">
        <f>IF(ISBLANK(現行セット情報CSV!K118),"",現行セット情報CSV!K118)</f>
        <v/>
      </c>
      <c r="L118" s="53" t="str">
        <f>IF(ISBLANK(現行セット情報CSV!L118),"",現行セット情報CSV!L118)</f>
        <v/>
      </c>
      <c r="M118" s="53" t="str">
        <f>IF(ISBLANK(現行セット情報CSV!M118),"",現行セット情報CSV!M118)</f>
        <v/>
      </c>
      <c r="N118" s="53" t="str">
        <f>IF(ISBLANK(現行セット情報CSV!N118),"",現行セット情報CSV!N118)</f>
        <v/>
      </c>
      <c r="O118" s="53" t="str">
        <f>IF(ISBLANK(現行セット情報CSV!O118),"",現行セット情報CSV!O118)</f>
        <v/>
      </c>
      <c r="P118" s="53" t="str">
        <f>IF(ISBLANK(現行セット情報CSV!P118),"",現行セット情報CSV!P118)</f>
        <v/>
      </c>
      <c r="Q118" s="53" t="str">
        <f>IF(ISBLANK(現行セット情報CSV!Q118),"",現行セット情報CSV!Q118)</f>
        <v/>
      </c>
      <c r="R118" s="53" t="str">
        <f>IF(ISBLANK(現行セット情報CSV!R118),"",現行セット情報CSV!R118)</f>
        <v/>
      </c>
      <c r="S118" s="53" t="str">
        <f>IF(ISBLANK(現行セット情報CSV!S118),"",現行セット情報CSV!S118)</f>
        <v/>
      </c>
      <c r="T118" s="53" t="str">
        <f ca="1">IFERROR(OFFSET('セット情報(宅配便）'!$P$2,MATCH($G118,BカートセットID入力!$C$4:$C$150,0),COLUMN()-COLUMN($T113)),IFERROR(OFFSET('セット情報(業務便）'!$P$2,MATCH($G118,BカートセットID入力!$F$4:$F$150,0),COLUMN()-COLUMN($T113)),IFERROR(OFFSET('セット情報（サンプル）'!$N$2,MATCH($G118,BカートセットID入力!$I$4:$I$150,0),COLUMN()-COLUMN($T113)),IFERROR(OFFSET('セット情報（イレギュラーサンプル）'!$N$2,MATCH($G118,BカートセットID入力!$L$4:$L$150,0),COLUMN()-COLUMN($T113)),""))))</f>
        <v/>
      </c>
      <c r="U118" s="53" t="str">
        <f ca="1">IFERROR(OFFSET('セット情報(宅配便）'!$P$2,MATCH($G118,BカートセットID入力!$C$4:$C$150,0),COLUMN()-COLUMN($T113)),IFERROR(OFFSET('セット情報(業務便）'!$P$2,MATCH($G118,BカートセットID入力!$F$4:$F$150,0),COLUMN()-COLUMN($T113)),IFERROR(OFFSET('セット情報（サンプル）'!$N$2,MATCH($G118,BカートセットID入力!$I$4:$I$150,0),COLUMN()-COLUMN($T113)),IFERROR(OFFSET('セット情報（イレギュラーサンプル）'!$N$2,MATCH($G118,BカートセットID入力!$L$4:$L$150,0),COLUMN()-COLUMN($T113)),""))))</f>
        <v/>
      </c>
      <c r="V118" s="53" t="str">
        <f ca="1">IFERROR(OFFSET('セット情報(宅配便）'!$P$2,MATCH($G118,BカートセットID入力!$C$4:$C$150,0),COLUMN()-COLUMN($T113)),IFERROR(OFFSET('セット情報(業務便）'!$P$2,MATCH($G118,BカートセットID入力!$F$4:$F$150,0),COLUMN()-COLUMN($T113)),IFERROR(OFFSET('セット情報（サンプル）'!$N$2,MATCH($G118,BカートセットID入力!$I$4:$I$150,0),COLUMN()-COLUMN($T113)),IFERROR(OFFSET('セット情報（イレギュラーサンプル）'!$N$2,MATCH($G118,BカートセットID入力!$L$4:$L$150,0),COLUMN()-COLUMN($T113)),""))))</f>
        <v/>
      </c>
      <c r="W118" s="53" t="str">
        <f ca="1">IFERROR(OFFSET('セット情報(宅配便）'!$P$2,MATCH($G118,BカートセットID入力!$C$4:$C$150,0),COLUMN()-COLUMN($T113)),IFERROR(OFFSET('セット情報(業務便）'!$P$2,MATCH($G118,BカートセットID入力!$F$4:$F$150,0),COLUMN()-COLUMN($T113)),IFERROR(OFFSET('セット情報（サンプル）'!$N$2,MATCH($G118,BカートセットID入力!$I$4:$I$150,0),COLUMN()-COLUMN($T113)),IFERROR(OFFSET('セット情報（イレギュラーサンプル）'!$N$2,MATCH($G118,BカートセットID入力!$L$4:$L$150,0),COLUMN()-COLUMN($T113)),""))))</f>
        <v/>
      </c>
      <c r="X118" s="53" t="str">
        <f ca="1">IFERROR(OFFSET('セット情報(宅配便）'!$P$2,MATCH($G118,BカートセットID入力!$C$4:$C$150,0),COLUMN()-COLUMN($T113)),IFERROR(OFFSET('セット情報(業務便）'!$P$2,MATCH($G118,BカートセットID入力!$F$4:$F$150,0),COLUMN()-COLUMN($T113)),IFERROR(OFFSET('セット情報（サンプル）'!$N$2,MATCH($G118,BカートセットID入力!$I$4:$I$150,0),COLUMN()-COLUMN($T113)),IFERROR(OFFSET('セット情報（イレギュラーサンプル）'!$N$2,MATCH($G118,BカートセットID入力!$L$4:$L$150,0),COLUMN()-COLUMN($T113)),""))))</f>
        <v/>
      </c>
      <c r="Y118" s="53" t="str">
        <f ca="1">IFERROR(OFFSET('セット情報(宅配便）'!$P$2,MATCH($G118,BカートセットID入力!$C$4:$C$150,0),COLUMN()-COLUMN($T113)),IFERROR(OFFSET('セット情報(業務便）'!$P$2,MATCH($G118,BカートセットID入力!$F$4:$F$150,0),COLUMN()-COLUMN($T113)),IFERROR(OFFSET('セット情報（サンプル）'!$N$2,MATCH($G118,BカートセットID入力!$I$4:$I$150,0),COLUMN()-COLUMN($T113)),IFERROR(OFFSET('セット情報（イレギュラーサンプル）'!$N$2,MATCH($G118,BカートセットID入力!$L$4:$L$150,0),COLUMN()-COLUMN($T113)),""))))</f>
        <v/>
      </c>
      <c r="Z118" s="53" t="str">
        <f ca="1">IFERROR(OFFSET('セット情報(宅配便）'!$P$2,MATCH($G118,BカートセットID入力!$C$4:$C$150,0),COLUMN()-COLUMN($T113)),IFERROR(OFFSET('セット情報(業務便）'!$P$2,MATCH($G118,BカートセットID入力!$F$4:$F$150,0),COLUMN()-COLUMN($T113)),IFERROR(OFFSET('セット情報（サンプル）'!$N$2,MATCH($G118,BカートセットID入力!$I$4:$I$150,0),COLUMN()-COLUMN($T113)),IFERROR(OFFSET('セット情報（イレギュラーサンプル）'!$N$2,MATCH($G118,BカートセットID入力!$L$4:$L$150,0),COLUMN()-COLUMN($T113)),""))))</f>
        <v/>
      </c>
      <c r="AA118" s="53" t="str">
        <f ca="1">IFERROR(OFFSET('セット情報(宅配便）'!$P$2,MATCH($G118,BカートセットID入力!$C$4:$C$150,0),COLUMN()-COLUMN($T113)),IFERROR(OFFSET('セット情報(業務便）'!$P$2,MATCH($G118,BカートセットID入力!$F$4:$F$150,0),COLUMN()-COLUMN($T113)),IFERROR(OFFSET('セット情報（サンプル）'!$N$2,MATCH($G118,BカートセットID入力!$I$4:$I$150,0),COLUMN()-COLUMN($T113)),IFERROR(OFFSET('セット情報（イレギュラーサンプル）'!$N$2,MATCH($G118,BカートセットID入力!$L$4:$L$150,0),COLUMN()-COLUMN($T113)),""))))</f>
        <v/>
      </c>
      <c r="AB118" s="53" t="str">
        <f ca="1">IFERROR(OFFSET('セット情報(宅配便）'!$P$2,MATCH($G118,BカートセットID入力!$C$4:$C$150,0),COLUMN()-COLUMN($T113)),IFERROR(OFFSET('セット情報(業務便）'!$P$2,MATCH($G118,BカートセットID入力!$F$4:$F$150,0),COLUMN()-COLUMN($T113)),IFERROR(OFFSET('セット情報（サンプル）'!$N$2,MATCH($G118,BカートセットID入力!$I$4:$I$150,0),COLUMN()-COLUMN($T113)),IFERROR(OFFSET('セット情報（イレギュラーサンプル）'!$N$2,MATCH($G118,BカートセットID入力!$L$4:$L$150,0),COLUMN()-COLUMN($T113)),""))))</f>
        <v/>
      </c>
      <c r="AC118" s="53" t="str">
        <f ca="1">IFERROR(OFFSET('セット情報(宅配便）'!$P$2,MATCH($G118,BカートセットID入力!$C$4:$C$150,0),COLUMN()-COLUMN($T113)),IFERROR(OFFSET('セット情報(業務便）'!$P$2,MATCH($G118,BカートセットID入力!$F$4:$F$150,0),COLUMN()-COLUMN($T113)),IFERROR(OFFSET('セット情報（サンプル）'!$N$2,MATCH($G118,BカートセットID入力!$I$4:$I$150,0),COLUMN()-COLUMN($T113)),IFERROR(OFFSET('セット情報（イレギュラーサンプル）'!$N$2,MATCH($G118,BカートセットID入力!$L$4:$L$150,0),COLUMN()-COLUMN($T113)),""))))</f>
        <v/>
      </c>
      <c r="AD118" s="53" t="str">
        <f ca="1">IFERROR(OFFSET('セット情報(宅配便）'!$P$2,MATCH($G118,BカートセットID入力!$C$4:$C$150,0),COLUMN()-COLUMN($T113)),IFERROR(OFFSET('セット情報(業務便）'!$P$2,MATCH($G118,BカートセットID入力!$F$4:$F$150,0),COLUMN()-COLUMN($T113)),IFERROR(OFFSET('セット情報（サンプル）'!$N$2,MATCH($G118,BカートセットID入力!$I$4:$I$150,0),COLUMN()-COLUMN($T113)),IFERROR(OFFSET('セット情報（イレギュラーサンプル）'!$N$2,MATCH($G118,BカートセットID入力!$L$4:$L$150,0),COLUMN()-COLUMN($T113)),""))))</f>
        <v/>
      </c>
      <c r="AE118" s="53" t="str">
        <f ca="1">IFERROR(OFFSET('セット情報(宅配便）'!$P$2,MATCH($G118,BカートセットID入力!$C$4:$C$150,0),COLUMN()-COLUMN($T113)),IFERROR(OFFSET('セット情報(業務便）'!$P$2,MATCH($G118,BカートセットID入力!$F$4:$F$150,0),COLUMN()-COLUMN($T113)),IFERROR(OFFSET('セット情報（サンプル）'!$N$2,MATCH($G118,BカートセットID入力!$I$4:$I$150,0),COLUMN()-COLUMN($T113)),IFERROR(OFFSET('セット情報（イレギュラーサンプル）'!$N$2,MATCH($G118,BカートセットID入力!$L$4:$L$150,0),COLUMN()-COLUMN($T113)),""))))</f>
        <v/>
      </c>
      <c r="AF118" s="53" t="str">
        <f ca="1">IFERROR(OFFSET('セット情報(宅配便）'!$P$2,MATCH($G118,BカートセットID入力!$C$4:$C$150,0),COLUMN()-COLUMN($T113)),IFERROR(OFFSET('セット情報(業務便）'!$P$2,MATCH($G118,BカートセットID入力!$F$4:$F$150,0),COLUMN()-COLUMN($T113)),IFERROR(OFFSET('セット情報（サンプル）'!$N$2,MATCH($G118,BカートセットID入力!$I$4:$I$150,0),COLUMN()-COLUMN($T113)),IFERROR(OFFSET('セット情報（イレギュラーサンプル）'!$N$2,MATCH($G118,BカートセットID入力!$L$4:$L$150,0),COLUMN()-COLUMN($T113)),""))))</f>
        <v/>
      </c>
      <c r="AG118" s="53" t="str">
        <f ca="1">IFERROR(OFFSET('セット情報(宅配便）'!$P$2,MATCH($G118,BカートセットID入力!$C$4:$C$150,0),COLUMN()-COLUMN($T113)),IFERROR(OFFSET('セット情報(業務便）'!$P$2,MATCH($G118,BカートセットID入力!$F$4:$F$150,0),COLUMN()-COLUMN($T113)),IFERROR(OFFSET('セット情報（サンプル）'!$N$2,MATCH($G118,BカートセットID入力!$I$4:$I$150,0),COLUMN()-COLUMN($T113)),IFERROR(OFFSET('セット情報（イレギュラーサンプル）'!$N$2,MATCH($G118,BカートセットID入力!$L$4:$L$150,0),COLUMN()-COLUMN($T113)),""))))</f>
        <v/>
      </c>
      <c r="AH118" s="53" t="str">
        <f ca="1">IFERROR(OFFSET('セット情報(宅配便）'!$P$2,MATCH($G118,BカートセットID入力!$C$4:$C$150,0),COLUMN()-COLUMN($T113)),IFERROR(OFFSET('セット情報(業務便）'!$P$2,MATCH($G118,BカートセットID入力!$F$4:$F$150,0),COLUMN()-COLUMN($T113)),IFERROR(OFFSET('セット情報（サンプル）'!$N$2,MATCH($G118,BカートセットID入力!$I$4:$I$150,0),COLUMN()-COLUMN($T113)),IFERROR(OFFSET('セット情報（イレギュラーサンプル）'!$N$2,MATCH($G118,BカートセットID入力!$L$4:$L$150,0),COLUMN()-COLUMN($T113)),""))))</f>
        <v/>
      </c>
      <c r="AI118" s="53" t="str">
        <f ca="1">IFERROR(OFFSET('セット情報(宅配便）'!$P$2,MATCH($G118,BカートセットID入力!$C$4:$C$150,0),COLUMN()-COLUMN($T113)),IFERROR(OFFSET('セット情報(業務便）'!$P$2,MATCH($G118,BカートセットID入力!$F$4:$F$150,0),COLUMN()-COLUMN($T113)),IFERROR(OFFSET('セット情報（サンプル）'!$N$2,MATCH($G118,BカートセットID入力!$I$4:$I$150,0),COLUMN()-COLUMN($T113)),IFERROR(OFFSET('セット情報（イレギュラーサンプル）'!$N$2,MATCH($G118,BカートセットID入力!$L$4:$L$150,0),COLUMN()-COLUMN($T113)),""))))</f>
        <v/>
      </c>
      <c r="AJ118" s="53" t="str">
        <f ca="1">IFERROR(OFFSET('セット情報(宅配便）'!$P$2,MATCH($G118,BカートセットID入力!$C$4:$C$150,0),COLUMN()-COLUMN($T113)),IFERROR(OFFSET('セット情報(業務便）'!$P$2,MATCH($G118,BカートセットID入力!$F$4:$F$150,0),COLUMN()-COLUMN($T113)),IFERROR(OFFSET('セット情報（サンプル）'!$N$2,MATCH($G118,BカートセットID入力!$I$4:$I$150,0),COLUMN()-COLUMN($T113)),IFERROR(OFFSET('セット情報（イレギュラーサンプル）'!$N$2,MATCH($G118,BカートセットID入力!$L$4:$L$150,0),COLUMN()-COLUMN($T113)),""))))</f>
        <v/>
      </c>
      <c r="AK118" s="53" t="str">
        <f ca="1">IFERROR(OFFSET('セット情報(宅配便）'!$P$2,MATCH($G118,BカートセットID入力!$C$4:$C$150,0),COLUMN()-COLUMN($T113)),IFERROR(OFFSET('セット情報(業務便）'!$P$2,MATCH($G118,BカートセットID入力!$F$4:$F$150,0),COLUMN()-COLUMN($T113)),IFERROR(OFFSET('セット情報（サンプル）'!$N$2,MATCH($G118,BカートセットID入力!$I$4:$I$150,0),COLUMN()-COLUMN($T113)),IFERROR(OFFSET('セット情報（イレギュラーサンプル）'!$N$2,MATCH($G118,BカートセットID入力!$L$4:$L$150,0),COLUMN()-COLUMN($T113)),""))))</f>
        <v/>
      </c>
      <c r="AL118" s="53" t="str">
        <f ca="1">IFERROR(OFFSET('セット情報(宅配便）'!$P$2,MATCH($G118,BカートセットID入力!$C$4:$C$150,0),COLUMN()-COLUMN($T113)),IFERROR(OFFSET('セット情報(業務便）'!$P$2,MATCH($G118,BカートセットID入力!$F$4:$F$150,0),COLUMN()-COLUMN($T113)),IFERROR(OFFSET('セット情報（サンプル）'!$N$2,MATCH($G118,BカートセットID入力!$I$4:$I$150,0),COLUMN()-COLUMN($T113)),IFERROR(OFFSET('セット情報（イレギュラーサンプル）'!$N$2,MATCH($G118,BカートセットID入力!$L$4:$L$150,0),COLUMN()-COLUMN($T113)),""))))</f>
        <v/>
      </c>
      <c r="AM118" s="53" t="str">
        <f ca="1">IFERROR(OFFSET('セット情報(宅配便）'!$P$2,MATCH($G118,BカートセットID入力!$C$4:$C$150,0),COLUMN()-COLUMN($T113)),IFERROR(OFFSET('セット情報(業務便）'!$P$2,MATCH($G118,BカートセットID入力!$F$4:$F$150,0),COLUMN()-COLUMN($T113)),IFERROR(OFFSET('セット情報（サンプル）'!$N$2,MATCH($G118,BカートセットID入力!$I$4:$I$150,0),COLUMN()-COLUMN($T113)),IFERROR(OFFSET('セット情報（イレギュラーサンプル）'!$N$2,MATCH($G118,BカートセットID入力!$L$4:$L$150,0),COLUMN()-COLUMN($T113)),""))))</f>
        <v/>
      </c>
      <c r="AN118" s="53" t="str">
        <f ca="1">IFERROR(OFFSET('セット情報(宅配便）'!$P$2,MATCH($G118,BカートセットID入力!$C$4:$C$150,0),COLUMN()-COLUMN($T113)),IFERROR(OFFSET('セット情報(業務便）'!$P$2,MATCH($G118,BカートセットID入力!$F$4:$F$150,0),COLUMN()-COLUMN($T113)),IFERROR(OFFSET('セット情報（サンプル）'!$N$2,MATCH($G118,BカートセットID入力!$I$4:$I$150,0),COLUMN()-COLUMN($T113)),IFERROR(OFFSET('セット情報（イレギュラーサンプル）'!$N$2,MATCH($G118,BカートセットID入力!$L$4:$L$150,0),COLUMN()-COLUMN($T113)),""))))</f>
        <v/>
      </c>
      <c r="AO118" s="53" t="str">
        <f ca="1">IFERROR(OFFSET('セット情報(宅配便）'!$P$2,MATCH($G118,BカートセットID入力!$C$4:$C$150,0),COLUMN()-COLUMN($T113)),IFERROR(OFFSET('セット情報(業務便）'!$P$2,MATCH($G118,BカートセットID入力!$F$4:$F$150,0),COLUMN()-COLUMN($T113)),IFERROR(OFFSET('セット情報（サンプル）'!$N$2,MATCH($G118,BカートセットID入力!$I$4:$I$150,0),COLUMN()-COLUMN($T113)),IFERROR(OFFSET('セット情報（イレギュラーサンプル）'!$N$2,MATCH($G118,BカートセットID入力!$L$4:$L$150,0),COLUMN()-COLUMN($T113)),""))))</f>
        <v/>
      </c>
      <c r="AP118" s="53" t="str">
        <f ca="1">IFERROR(OFFSET('セット情報(宅配便）'!$P$2,MATCH($G118,BカートセットID入力!$C$4:$C$150,0),COLUMN()-COLUMN($T113)),IFERROR(OFFSET('セット情報(業務便）'!$P$2,MATCH($G118,BカートセットID入力!$F$4:$F$150,0),COLUMN()-COLUMN($T113)),IFERROR(OFFSET('セット情報（サンプル）'!$N$2,MATCH($G118,BカートセットID入力!$I$4:$I$150,0),COLUMN()-COLUMN($T113)),IFERROR(OFFSET('セット情報（イレギュラーサンプル）'!$N$2,MATCH($G118,BカートセットID入力!$L$4:$L$150,0),COLUMN()-COLUMN($T113)),""))))</f>
        <v/>
      </c>
      <c r="AQ118" s="53" t="str">
        <f ca="1">IFERROR(OFFSET('セット情報(宅配便）'!$P$2,MATCH($G118,BカートセットID入力!$C$4:$C$150,0),COLUMN()-COLUMN($T113)),IFERROR(OFFSET('セット情報(業務便）'!$P$2,MATCH($G118,BカートセットID入力!$F$4:$F$150,0),COLUMN()-COLUMN($T113)),IFERROR(OFFSET('セット情報（サンプル）'!$N$2,MATCH($G118,BカートセットID入力!$I$4:$I$150,0),COLUMN()-COLUMN($T113)),IFERROR(OFFSET('セット情報（イレギュラーサンプル）'!$N$2,MATCH($G118,BカートセットID入力!$L$4:$L$150,0),COLUMN()-COLUMN($T113)),""))))</f>
        <v/>
      </c>
      <c r="AR118" s="53" t="str">
        <f ca="1">IFERROR(OFFSET('セット情報(宅配便）'!$P$2,MATCH($G118,BカートセットID入力!$C$4:$C$150,0),COLUMN()-COLUMN($T113)),IFERROR(OFFSET('セット情報(業務便）'!$P$2,MATCH($G118,BカートセットID入力!$F$4:$F$150,0),COLUMN()-COLUMN($T113)),IFERROR(OFFSET('セット情報（サンプル）'!$N$2,MATCH($G118,BカートセットID入力!$I$4:$I$150,0),COLUMN()-COLUMN($T113)),IFERROR(OFFSET('セット情報（イレギュラーサンプル）'!$N$2,MATCH($G118,BカートセットID入力!$L$4:$L$150,0),COLUMN()-COLUMN($T113)),""))))</f>
        <v/>
      </c>
      <c r="AS118" s="53" t="str">
        <f ca="1">IFERROR(OFFSET('セット情報(宅配便）'!$P$2,MATCH($G118,BカートセットID入力!$C$4:$C$150,0),COLUMN()-COLUMN($T113)),IFERROR(OFFSET('セット情報(業務便）'!$P$2,MATCH($G118,BカートセットID入力!$F$4:$F$150,0),COLUMN()-COLUMN($T113)),IFERROR(OFFSET('セット情報（サンプル）'!$N$2,MATCH($G118,BカートセットID入力!$I$4:$I$150,0),COLUMN()-COLUMN($T113)),IFERROR(OFFSET('セット情報（イレギュラーサンプル）'!$N$2,MATCH($G118,BカートセットID入力!$L$4:$L$150,0),COLUMN()-COLUMN($T113)),""))))</f>
        <v/>
      </c>
    </row>
    <row r="119" spans="1:45">
      <c r="A119" s="53" t="str">
        <f>IF(ISBLANK(現行セット情報CSV!A119),"",現行セット情報CSV!A119)</f>
        <v/>
      </c>
      <c r="B119" s="53" t="str">
        <f>IF(ISBLANK(現行セット情報CSV!B119),"",現行セット情報CSV!B119)</f>
        <v/>
      </c>
      <c r="C119" s="53" t="str">
        <f>IF(ISBLANK(現行セット情報CSV!C119),"",現行セット情報CSV!C119)</f>
        <v/>
      </c>
      <c r="D119" s="53" t="str">
        <f>IF(ISBLANK(現行セット情報CSV!D119),"",現行セット情報CSV!D119)</f>
        <v/>
      </c>
      <c r="E119" s="53" t="str">
        <f>IF(ISBLANK(現行セット情報CSV!E119),"",現行セット情報CSV!E119)</f>
        <v/>
      </c>
      <c r="F119" s="53" t="str">
        <f>IF(ISBLANK(現行セット情報CSV!F119),"",現行セット情報CSV!F119)</f>
        <v/>
      </c>
      <c r="G119" s="53" t="str">
        <f>IF(ISBLANK(現行セット情報CSV!G119),"",現行セット情報CSV!G119)</f>
        <v/>
      </c>
      <c r="H119" s="53" t="str">
        <f>IF(ISBLANK(現行セット情報CSV!H119),"",現行セット情報CSV!H119)</f>
        <v/>
      </c>
      <c r="I119" s="53" t="str">
        <f>IF(ISBLANK(現行セット情報CSV!I119),"",現行セット情報CSV!I119)</f>
        <v/>
      </c>
      <c r="J119" s="53" t="str">
        <f>IF(ISBLANK(現行セット情報CSV!J119),"",現行セット情報CSV!J119)</f>
        <v/>
      </c>
      <c r="K119" s="53" t="str">
        <f>IF(ISBLANK(現行セット情報CSV!K119),"",現行セット情報CSV!K119)</f>
        <v/>
      </c>
      <c r="L119" s="53" t="str">
        <f>IF(ISBLANK(現行セット情報CSV!L119),"",現行セット情報CSV!L119)</f>
        <v/>
      </c>
      <c r="M119" s="53" t="str">
        <f>IF(ISBLANK(現行セット情報CSV!M119),"",現行セット情報CSV!M119)</f>
        <v/>
      </c>
      <c r="N119" s="53" t="str">
        <f>IF(ISBLANK(現行セット情報CSV!N119),"",現行セット情報CSV!N119)</f>
        <v/>
      </c>
      <c r="O119" s="53" t="str">
        <f>IF(ISBLANK(現行セット情報CSV!O119),"",現行セット情報CSV!O119)</f>
        <v/>
      </c>
      <c r="P119" s="53" t="str">
        <f>IF(ISBLANK(現行セット情報CSV!P119),"",現行セット情報CSV!P119)</f>
        <v/>
      </c>
      <c r="Q119" s="53" t="str">
        <f>IF(ISBLANK(現行セット情報CSV!Q119),"",現行セット情報CSV!Q119)</f>
        <v/>
      </c>
      <c r="R119" s="53" t="str">
        <f>IF(ISBLANK(現行セット情報CSV!R119),"",現行セット情報CSV!R119)</f>
        <v/>
      </c>
      <c r="S119" s="53" t="str">
        <f>IF(ISBLANK(現行セット情報CSV!S119),"",現行セット情報CSV!S119)</f>
        <v/>
      </c>
      <c r="T119" s="53" t="str">
        <f ca="1">IFERROR(OFFSET('セット情報(宅配便）'!$P$2,MATCH($G119,BカートセットID入力!$C$4:$C$150,0),COLUMN()-COLUMN($T114)),IFERROR(OFFSET('セット情報(業務便）'!$P$2,MATCH($G119,BカートセットID入力!$F$4:$F$150,0),COLUMN()-COLUMN($T114)),IFERROR(OFFSET('セット情報（サンプル）'!$N$2,MATCH($G119,BカートセットID入力!$I$4:$I$150,0),COLUMN()-COLUMN($T114)),IFERROR(OFFSET('セット情報（イレギュラーサンプル）'!$N$2,MATCH($G119,BカートセットID入力!$L$4:$L$150,0),COLUMN()-COLUMN($T114)),""))))</f>
        <v/>
      </c>
      <c r="U119" s="53" t="str">
        <f ca="1">IFERROR(OFFSET('セット情報(宅配便）'!$P$2,MATCH($G119,BカートセットID入力!$C$4:$C$150,0),COLUMN()-COLUMN($T114)),IFERROR(OFFSET('セット情報(業務便）'!$P$2,MATCH($G119,BカートセットID入力!$F$4:$F$150,0),COLUMN()-COLUMN($T114)),IFERROR(OFFSET('セット情報（サンプル）'!$N$2,MATCH($G119,BカートセットID入力!$I$4:$I$150,0),COLUMN()-COLUMN($T114)),IFERROR(OFFSET('セット情報（イレギュラーサンプル）'!$N$2,MATCH($G119,BカートセットID入力!$L$4:$L$150,0),COLUMN()-COLUMN($T114)),""))))</f>
        <v/>
      </c>
      <c r="V119" s="53" t="str">
        <f ca="1">IFERROR(OFFSET('セット情報(宅配便）'!$P$2,MATCH($G119,BカートセットID入力!$C$4:$C$150,0),COLUMN()-COLUMN($T114)),IFERROR(OFFSET('セット情報(業務便）'!$P$2,MATCH($G119,BカートセットID入力!$F$4:$F$150,0),COLUMN()-COLUMN($T114)),IFERROR(OFFSET('セット情報（サンプル）'!$N$2,MATCH($G119,BカートセットID入力!$I$4:$I$150,0),COLUMN()-COLUMN($T114)),IFERROR(OFFSET('セット情報（イレギュラーサンプル）'!$N$2,MATCH($G119,BカートセットID入力!$L$4:$L$150,0),COLUMN()-COLUMN($T114)),""))))</f>
        <v/>
      </c>
      <c r="W119" s="53" t="str">
        <f ca="1">IFERROR(OFFSET('セット情報(宅配便）'!$P$2,MATCH($G119,BカートセットID入力!$C$4:$C$150,0),COLUMN()-COLUMN($T114)),IFERROR(OFFSET('セット情報(業務便）'!$P$2,MATCH($G119,BカートセットID入力!$F$4:$F$150,0),COLUMN()-COLUMN($T114)),IFERROR(OFFSET('セット情報（サンプル）'!$N$2,MATCH($G119,BカートセットID入力!$I$4:$I$150,0),COLUMN()-COLUMN($T114)),IFERROR(OFFSET('セット情報（イレギュラーサンプル）'!$N$2,MATCH($G119,BカートセットID入力!$L$4:$L$150,0),COLUMN()-COLUMN($T114)),""))))</f>
        <v/>
      </c>
      <c r="X119" s="53" t="str">
        <f ca="1">IFERROR(OFFSET('セット情報(宅配便）'!$P$2,MATCH($G119,BカートセットID入力!$C$4:$C$150,0),COLUMN()-COLUMN($T114)),IFERROR(OFFSET('セット情報(業務便）'!$P$2,MATCH($G119,BカートセットID入力!$F$4:$F$150,0),COLUMN()-COLUMN($T114)),IFERROR(OFFSET('セット情報（サンプル）'!$N$2,MATCH($G119,BカートセットID入力!$I$4:$I$150,0),COLUMN()-COLUMN($T114)),IFERROR(OFFSET('セット情報（イレギュラーサンプル）'!$N$2,MATCH($G119,BカートセットID入力!$L$4:$L$150,0),COLUMN()-COLUMN($T114)),""))))</f>
        <v/>
      </c>
      <c r="Y119" s="53" t="str">
        <f ca="1">IFERROR(OFFSET('セット情報(宅配便）'!$P$2,MATCH($G119,BカートセットID入力!$C$4:$C$150,0),COLUMN()-COLUMN($T114)),IFERROR(OFFSET('セット情報(業務便）'!$P$2,MATCH($G119,BカートセットID入力!$F$4:$F$150,0),COLUMN()-COLUMN($T114)),IFERROR(OFFSET('セット情報（サンプル）'!$N$2,MATCH($G119,BカートセットID入力!$I$4:$I$150,0),COLUMN()-COLUMN($T114)),IFERROR(OFFSET('セット情報（イレギュラーサンプル）'!$N$2,MATCH($G119,BカートセットID入力!$L$4:$L$150,0),COLUMN()-COLUMN($T114)),""))))</f>
        <v/>
      </c>
      <c r="Z119" s="53" t="str">
        <f ca="1">IFERROR(OFFSET('セット情報(宅配便）'!$P$2,MATCH($G119,BカートセットID入力!$C$4:$C$150,0),COLUMN()-COLUMN($T114)),IFERROR(OFFSET('セット情報(業務便）'!$P$2,MATCH($G119,BカートセットID入力!$F$4:$F$150,0),COLUMN()-COLUMN($T114)),IFERROR(OFFSET('セット情報（サンプル）'!$N$2,MATCH($G119,BカートセットID入力!$I$4:$I$150,0),COLUMN()-COLUMN($T114)),IFERROR(OFFSET('セット情報（イレギュラーサンプル）'!$N$2,MATCH($G119,BカートセットID入力!$L$4:$L$150,0),COLUMN()-COLUMN($T114)),""))))</f>
        <v/>
      </c>
      <c r="AA119" s="53" t="str">
        <f ca="1">IFERROR(OFFSET('セット情報(宅配便）'!$P$2,MATCH($G119,BカートセットID入力!$C$4:$C$150,0),COLUMN()-COLUMN($T114)),IFERROR(OFFSET('セット情報(業務便）'!$P$2,MATCH($G119,BカートセットID入力!$F$4:$F$150,0),COLUMN()-COLUMN($T114)),IFERROR(OFFSET('セット情報（サンプル）'!$N$2,MATCH($G119,BカートセットID入力!$I$4:$I$150,0),COLUMN()-COLUMN($T114)),IFERROR(OFFSET('セット情報（イレギュラーサンプル）'!$N$2,MATCH($G119,BカートセットID入力!$L$4:$L$150,0),COLUMN()-COLUMN($T114)),""))))</f>
        <v/>
      </c>
      <c r="AB119" s="53" t="str">
        <f ca="1">IFERROR(OFFSET('セット情報(宅配便）'!$P$2,MATCH($G119,BカートセットID入力!$C$4:$C$150,0),COLUMN()-COLUMN($T114)),IFERROR(OFFSET('セット情報(業務便）'!$P$2,MATCH($G119,BカートセットID入力!$F$4:$F$150,0),COLUMN()-COLUMN($T114)),IFERROR(OFFSET('セット情報（サンプル）'!$N$2,MATCH($G119,BカートセットID入力!$I$4:$I$150,0),COLUMN()-COLUMN($T114)),IFERROR(OFFSET('セット情報（イレギュラーサンプル）'!$N$2,MATCH($G119,BカートセットID入力!$L$4:$L$150,0),COLUMN()-COLUMN($T114)),""))))</f>
        <v/>
      </c>
      <c r="AC119" s="53" t="str">
        <f ca="1">IFERROR(OFFSET('セット情報(宅配便）'!$P$2,MATCH($G119,BカートセットID入力!$C$4:$C$150,0),COLUMN()-COLUMN($T114)),IFERROR(OFFSET('セット情報(業務便）'!$P$2,MATCH($G119,BカートセットID入力!$F$4:$F$150,0),COLUMN()-COLUMN($T114)),IFERROR(OFFSET('セット情報（サンプル）'!$N$2,MATCH($G119,BカートセットID入力!$I$4:$I$150,0),COLUMN()-COLUMN($T114)),IFERROR(OFFSET('セット情報（イレギュラーサンプル）'!$N$2,MATCH($G119,BカートセットID入力!$L$4:$L$150,0),COLUMN()-COLUMN($T114)),""))))</f>
        <v/>
      </c>
      <c r="AD119" s="53" t="str">
        <f ca="1">IFERROR(OFFSET('セット情報(宅配便）'!$P$2,MATCH($G119,BカートセットID入力!$C$4:$C$150,0),COLUMN()-COLUMN($T114)),IFERROR(OFFSET('セット情報(業務便）'!$P$2,MATCH($G119,BカートセットID入力!$F$4:$F$150,0),COLUMN()-COLUMN($T114)),IFERROR(OFFSET('セット情報（サンプル）'!$N$2,MATCH($G119,BカートセットID入力!$I$4:$I$150,0),COLUMN()-COLUMN($T114)),IFERROR(OFFSET('セット情報（イレギュラーサンプル）'!$N$2,MATCH($G119,BカートセットID入力!$L$4:$L$150,0),COLUMN()-COLUMN($T114)),""))))</f>
        <v/>
      </c>
      <c r="AE119" s="53" t="str">
        <f ca="1">IFERROR(OFFSET('セット情報(宅配便）'!$P$2,MATCH($G119,BカートセットID入力!$C$4:$C$150,0),COLUMN()-COLUMN($T114)),IFERROR(OFFSET('セット情報(業務便）'!$P$2,MATCH($G119,BカートセットID入力!$F$4:$F$150,0),COLUMN()-COLUMN($T114)),IFERROR(OFFSET('セット情報（サンプル）'!$N$2,MATCH($G119,BカートセットID入力!$I$4:$I$150,0),COLUMN()-COLUMN($T114)),IFERROR(OFFSET('セット情報（イレギュラーサンプル）'!$N$2,MATCH($G119,BカートセットID入力!$L$4:$L$150,0),COLUMN()-COLUMN($T114)),""))))</f>
        <v/>
      </c>
      <c r="AF119" s="53" t="str">
        <f ca="1">IFERROR(OFFSET('セット情報(宅配便）'!$P$2,MATCH($G119,BカートセットID入力!$C$4:$C$150,0),COLUMN()-COLUMN($T114)),IFERROR(OFFSET('セット情報(業務便）'!$P$2,MATCH($G119,BカートセットID入力!$F$4:$F$150,0),COLUMN()-COLUMN($T114)),IFERROR(OFFSET('セット情報（サンプル）'!$N$2,MATCH($G119,BカートセットID入力!$I$4:$I$150,0),COLUMN()-COLUMN($T114)),IFERROR(OFFSET('セット情報（イレギュラーサンプル）'!$N$2,MATCH($G119,BカートセットID入力!$L$4:$L$150,0),COLUMN()-COLUMN($T114)),""))))</f>
        <v/>
      </c>
      <c r="AG119" s="53" t="str">
        <f ca="1">IFERROR(OFFSET('セット情報(宅配便）'!$P$2,MATCH($G119,BカートセットID入力!$C$4:$C$150,0),COLUMN()-COLUMN($T114)),IFERROR(OFFSET('セット情報(業務便）'!$P$2,MATCH($G119,BカートセットID入力!$F$4:$F$150,0),COLUMN()-COLUMN($T114)),IFERROR(OFFSET('セット情報（サンプル）'!$N$2,MATCH($G119,BカートセットID入力!$I$4:$I$150,0),COLUMN()-COLUMN($T114)),IFERROR(OFFSET('セット情報（イレギュラーサンプル）'!$N$2,MATCH($G119,BカートセットID入力!$L$4:$L$150,0),COLUMN()-COLUMN($T114)),""))))</f>
        <v/>
      </c>
      <c r="AH119" s="53" t="str">
        <f ca="1">IFERROR(OFFSET('セット情報(宅配便）'!$P$2,MATCH($G119,BカートセットID入力!$C$4:$C$150,0),COLUMN()-COLUMN($T114)),IFERROR(OFFSET('セット情報(業務便）'!$P$2,MATCH($G119,BカートセットID入力!$F$4:$F$150,0),COLUMN()-COLUMN($T114)),IFERROR(OFFSET('セット情報（サンプル）'!$N$2,MATCH($G119,BカートセットID入力!$I$4:$I$150,0),COLUMN()-COLUMN($T114)),IFERROR(OFFSET('セット情報（イレギュラーサンプル）'!$N$2,MATCH($G119,BカートセットID入力!$L$4:$L$150,0),COLUMN()-COLUMN($T114)),""))))</f>
        <v/>
      </c>
      <c r="AI119" s="53" t="str">
        <f ca="1">IFERROR(OFFSET('セット情報(宅配便）'!$P$2,MATCH($G119,BカートセットID入力!$C$4:$C$150,0),COLUMN()-COLUMN($T114)),IFERROR(OFFSET('セット情報(業務便）'!$P$2,MATCH($G119,BカートセットID入力!$F$4:$F$150,0),COLUMN()-COLUMN($T114)),IFERROR(OFFSET('セット情報（サンプル）'!$N$2,MATCH($G119,BカートセットID入力!$I$4:$I$150,0),COLUMN()-COLUMN($T114)),IFERROR(OFFSET('セット情報（イレギュラーサンプル）'!$N$2,MATCH($G119,BカートセットID入力!$L$4:$L$150,0),COLUMN()-COLUMN($T114)),""))))</f>
        <v/>
      </c>
      <c r="AJ119" s="53" t="str">
        <f ca="1">IFERROR(OFFSET('セット情報(宅配便）'!$P$2,MATCH($G119,BカートセットID入力!$C$4:$C$150,0),COLUMN()-COLUMN($T114)),IFERROR(OFFSET('セット情報(業務便）'!$P$2,MATCH($G119,BカートセットID入力!$F$4:$F$150,0),COLUMN()-COLUMN($T114)),IFERROR(OFFSET('セット情報（サンプル）'!$N$2,MATCH($G119,BカートセットID入力!$I$4:$I$150,0),COLUMN()-COLUMN($T114)),IFERROR(OFFSET('セット情報（イレギュラーサンプル）'!$N$2,MATCH($G119,BカートセットID入力!$L$4:$L$150,0),COLUMN()-COLUMN($T114)),""))))</f>
        <v/>
      </c>
      <c r="AK119" s="53" t="str">
        <f ca="1">IFERROR(OFFSET('セット情報(宅配便）'!$P$2,MATCH($G119,BカートセットID入力!$C$4:$C$150,0),COLUMN()-COLUMN($T114)),IFERROR(OFFSET('セット情報(業務便）'!$P$2,MATCH($G119,BカートセットID入力!$F$4:$F$150,0),COLUMN()-COLUMN($T114)),IFERROR(OFFSET('セット情報（サンプル）'!$N$2,MATCH($G119,BカートセットID入力!$I$4:$I$150,0),COLUMN()-COLUMN($T114)),IFERROR(OFFSET('セット情報（イレギュラーサンプル）'!$N$2,MATCH($G119,BカートセットID入力!$L$4:$L$150,0),COLUMN()-COLUMN($T114)),""))))</f>
        <v/>
      </c>
      <c r="AL119" s="53" t="str">
        <f ca="1">IFERROR(OFFSET('セット情報(宅配便）'!$P$2,MATCH($G119,BカートセットID入力!$C$4:$C$150,0),COLUMN()-COLUMN($T114)),IFERROR(OFFSET('セット情報(業務便）'!$P$2,MATCH($G119,BカートセットID入力!$F$4:$F$150,0),COLUMN()-COLUMN($T114)),IFERROR(OFFSET('セット情報（サンプル）'!$N$2,MATCH($G119,BカートセットID入力!$I$4:$I$150,0),COLUMN()-COLUMN($T114)),IFERROR(OFFSET('セット情報（イレギュラーサンプル）'!$N$2,MATCH($G119,BカートセットID入力!$L$4:$L$150,0),COLUMN()-COLUMN($T114)),""))))</f>
        <v/>
      </c>
      <c r="AM119" s="53" t="str">
        <f ca="1">IFERROR(OFFSET('セット情報(宅配便）'!$P$2,MATCH($G119,BカートセットID入力!$C$4:$C$150,0),COLUMN()-COLUMN($T114)),IFERROR(OFFSET('セット情報(業務便）'!$P$2,MATCH($G119,BカートセットID入力!$F$4:$F$150,0),COLUMN()-COLUMN($T114)),IFERROR(OFFSET('セット情報（サンプル）'!$N$2,MATCH($G119,BカートセットID入力!$I$4:$I$150,0),COLUMN()-COLUMN($T114)),IFERROR(OFFSET('セット情報（イレギュラーサンプル）'!$N$2,MATCH($G119,BカートセットID入力!$L$4:$L$150,0),COLUMN()-COLUMN($T114)),""))))</f>
        <v/>
      </c>
      <c r="AN119" s="53" t="str">
        <f ca="1">IFERROR(OFFSET('セット情報(宅配便）'!$P$2,MATCH($G119,BカートセットID入力!$C$4:$C$150,0),COLUMN()-COLUMN($T114)),IFERROR(OFFSET('セット情報(業務便）'!$P$2,MATCH($G119,BカートセットID入力!$F$4:$F$150,0),COLUMN()-COLUMN($T114)),IFERROR(OFFSET('セット情報（サンプル）'!$N$2,MATCH($G119,BカートセットID入力!$I$4:$I$150,0),COLUMN()-COLUMN($T114)),IFERROR(OFFSET('セット情報（イレギュラーサンプル）'!$N$2,MATCH($G119,BカートセットID入力!$L$4:$L$150,0),COLUMN()-COLUMN($T114)),""))))</f>
        <v/>
      </c>
      <c r="AO119" s="53" t="str">
        <f ca="1">IFERROR(OFFSET('セット情報(宅配便）'!$P$2,MATCH($G119,BカートセットID入力!$C$4:$C$150,0),COLUMN()-COLUMN($T114)),IFERROR(OFFSET('セット情報(業務便）'!$P$2,MATCH($G119,BカートセットID入力!$F$4:$F$150,0),COLUMN()-COLUMN($T114)),IFERROR(OFFSET('セット情報（サンプル）'!$N$2,MATCH($G119,BカートセットID入力!$I$4:$I$150,0),COLUMN()-COLUMN($T114)),IFERROR(OFFSET('セット情報（イレギュラーサンプル）'!$N$2,MATCH($G119,BカートセットID入力!$L$4:$L$150,0),COLUMN()-COLUMN($T114)),""))))</f>
        <v/>
      </c>
      <c r="AP119" s="53" t="str">
        <f ca="1">IFERROR(OFFSET('セット情報(宅配便）'!$P$2,MATCH($G119,BカートセットID入力!$C$4:$C$150,0),COLUMN()-COLUMN($T114)),IFERROR(OFFSET('セット情報(業務便）'!$P$2,MATCH($G119,BカートセットID入力!$F$4:$F$150,0),COLUMN()-COLUMN($T114)),IFERROR(OFFSET('セット情報（サンプル）'!$N$2,MATCH($G119,BカートセットID入力!$I$4:$I$150,0),COLUMN()-COLUMN($T114)),IFERROR(OFFSET('セット情報（イレギュラーサンプル）'!$N$2,MATCH($G119,BカートセットID入力!$L$4:$L$150,0),COLUMN()-COLUMN($T114)),""))))</f>
        <v/>
      </c>
      <c r="AQ119" s="53" t="str">
        <f ca="1">IFERROR(OFFSET('セット情報(宅配便）'!$P$2,MATCH($G119,BカートセットID入力!$C$4:$C$150,0),COLUMN()-COLUMN($T114)),IFERROR(OFFSET('セット情報(業務便）'!$P$2,MATCH($G119,BカートセットID入力!$F$4:$F$150,0),COLUMN()-COLUMN($T114)),IFERROR(OFFSET('セット情報（サンプル）'!$N$2,MATCH($G119,BカートセットID入力!$I$4:$I$150,0),COLUMN()-COLUMN($T114)),IFERROR(OFFSET('セット情報（イレギュラーサンプル）'!$N$2,MATCH($G119,BカートセットID入力!$L$4:$L$150,0),COLUMN()-COLUMN($T114)),""))))</f>
        <v/>
      </c>
      <c r="AR119" s="53" t="str">
        <f ca="1">IFERROR(OFFSET('セット情報(宅配便）'!$P$2,MATCH($G119,BカートセットID入力!$C$4:$C$150,0),COLUMN()-COLUMN($T114)),IFERROR(OFFSET('セット情報(業務便）'!$P$2,MATCH($G119,BカートセットID入力!$F$4:$F$150,0),COLUMN()-COLUMN($T114)),IFERROR(OFFSET('セット情報（サンプル）'!$N$2,MATCH($G119,BカートセットID入力!$I$4:$I$150,0),COLUMN()-COLUMN($T114)),IFERROR(OFFSET('セット情報（イレギュラーサンプル）'!$N$2,MATCH($G119,BカートセットID入力!$L$4:$L$150,0),COLUMN()-COLUMN($T114)),""))))</f>
        <v/>
      </c>
      <c r="AS119" s="53" t="str">
        <f ca="1">IFERROR(OFFSET('セット情報(宅配便）'!$P$2,MATCH($G119,BカートセットID入力!$C$4:$C$150,0),COLUMN()-COLUMN($T114)),IFERROR(OFFSET('セット情報(業務便）'!$P$2,MATCH($G119,BカートセットID入力!$F$4:$F$150,0),COLUMN()-COLUMN($T114)),IFERROR(OFFSET('セット情報（サンプル）'!$N$2,MATCH($G119,BカートセットID入力!$I$4:$I$150,0),COLUMN()-COLUMN($T114)),IFERROR(OFFSET('セット情報（イレギュラーサンプル）'!$N$2,MATCH($G119,BカートセットID入力!$L$4:$L$150,0),COLUMN()-COLUMN($T114)),""))))</f>
        <v/>
      </c>
    </row>
    <row r="120" spans="1:45">
      <c r="A120" s="53" t="str">
        <f>IF(ISBLANK(現行セット情報CSV!A120),"",現行セット情報CSV!A120)</f>
        <v/>
      </c>
      <c r="B120" s="53" t="str">
        <f>IF(ISBLANK(現行セット情報CSV!B120),"",現行セット情報CSV!B120)</f>
        <v/>
      </c>
      <c r="C120" s="53" t="str">
        <f>IF(ISBLANK(現行セット情報CSV!C120),"",現行セット情報CSV!C120)</f>
        <v/>
      </c>
      <c r="D120" s="53" t="str">
        <f>IF(ISBLANK(現行セット情報CSV!D120),"",現行セット情報CSV!D120)</f>
        <v/>
      </c>
      <c r="E120" s="53" t="str">
        <f>IF(ISBLANK(現行セット情報CSV!E120),"",現行セット情報CSV!E120)</f>
        <v/>
      </c>
      <c r="F120" s="53" t="str">
        <f>IF(ISBLANK(現行セット情報CSV!F120),"",現行セット情報CSV!F120)</f>
        <v/>
      </c>
      <c r="G120" s="53" t="str">
        <f>IF(ISBLANK(現行セット情報CSV!G120),"",現行セット情報CSV!G120)</f>
        <v/>
      </c>
      <c r="H120" s="53" t="str">
        <f>IF(ISBLANK(現行セット情報CSV!H120),"",現行セット情報CSV!H120)</f>
        <v/>
      </c>
      <c r="I120" s="53" t="str">
        <f>IF(ISBLANK(現行セット情報CSV!I120),"",現行セット情報CSV!I120)</f>
        <v/>
      </c>
      <c r="J120" s="53" t="str">
        <f>IF(ISBLANK(現行セット情報CSV!J120),"",現行セット情報CSV!J120)</f>
        <v/>
      </c>
      <c r="K120" s="53" t="str">
        <f>IF(ISBLANK(現行セット情報CSV!K120),"",現行セット情報CSV!K120)</f>
        <v/>
      </c>
      <c r="L120" s="53" t="str">
        <f>IF(ISBLANK(現行セット情報CSV!L120),"",現行セット情報CSV!L120)</f>
        <v/>
      </c>
      <c r="M120" s="53" t="str">
        <f>IF(ISBLANK(現行セット情報CSV!M120),"",現行セット情報CSV!M120)</f>
        <v/>
      </c>
      <c r="N120" s="53" t="str">
        <f>IF(ISBLANK(現行セット情報CSV!N120),"",現行セット情報CSV!N120)</f>
        <v/>
      </c>
      <c r="O120" s="53" t="str">
        <f>IF(ISBLANK(現行セット情報CSV!O120),"",現行セット情報CSV!O120)</f>
        <v/>
      </c>
      <c r="P120" s="53" t="str">
        <f>IF(ISBLANK(現行セット情報CSV!P120),"",現行セット情報CSV!P120)</f>
        <v/>
      </c>
      <c r="Q120" s="53" t="str">
        <f>IF(ISBLANK(現行セット情報CSV!Q120),"",現行セット情報CSV!Q120)</f>
        <v/>
      </c>
      <c r="R120" s="53" t="str">
        <f>IF(ISBLANK(現行セット情報CSV!R120),"",現行セット情報CSV!R120)</f>
        <v/>
      </c>
      <c r="S120" s="53" t="str">
        <f>IF(ISBLANK(現行セット情報CSV!S120),"",現行セット情報CSV!S120)</f>
        <v/>
      </c>
      <c r="T120" s="53" t="str">
        <f ca="1">IFERROR(OFFSET('セット情報(宅配便）'!$P$2,MATCH($G120,BカートセットID入力!$C$4:$C$150,0),COLUMN()-COLUMN($T115)),IFERROR(OFFSET('セット情報(業務便）'!$P$2,MATCH($G120,BカートセットID入力!$F$4:$F$150,0),COLUMN()-COLUMN($T115)),IFERROR(OFFSET('セット情報（サンプル）'!$N$2,MATCH($G120,BカートセットID入力!$I$4:$I$150,0),COLUMN()-COLUMN($T115)),IFERROR(OFFSET('セット情報（イレギュラーサンプル）'!$N$2,MATCH($G120,BカートセットID入力!$L$4:$L$150,0),COLUMN()-COLUMN($T115)),""))))</f>
        <v/>
      </c>
      <c r="U120" s="53" t="str">
        <f ca="1">IFERROR(OFFSET('セット情報(宅配便）'!$P$2,MATCH($G120,BカートセットID入力!$C$4:$C$150,0),COLUMN()-COLUMN($T115)),IFERROR(OFFSET('セット情報(業務便）'!$P$2,MATCH($G120,BカートセットID入力!$F$4:$F$150,0),COLUMN()-COLUMN($T115)),IFERROR(OFFSET('セット情報（サンプル）'!$N$2,MATCH($G120,BカートセットID入力!$I$4:$I$150,0),COLUMN()-COLUMN($T115)),IFERROR(OFFSET('セット情報（イレギュラーサンプル）'!$N$2,MATCH($G120,BカートセットID入力!$L$4:$L$150,0),COLUMN()-COLUMN($T115)),""))))</f>
        <v/>
      </c>
      <c r="V120" s="53" t="str">
        <f ca="1">IFERROR(OFFSET('セット情報(宅配便）'!$P$2,MATCH($G120,BカートセットID入力!$C$4:$C$150,0),COLUMN()-COLUMN($T115)),IFERROR(OFFSET('セット情報(業務便）'!$P$2,MATCH($G120,BカートセットID入力!$F$4:$F$150,0),COLUMN()-COLUMN($T115)),IFERROR(OFFSET('セット情報（サンプル）'!$N$2,MATCH($G120,BカートセットID入力!$I$4:$I$150,0),COLUMN()-COLUMN($T115)),IFERROR(OFFSET('セット情報（イレギュラーサンプル）'!$N$2,MATCH($G120,BカートセットID入力!$L$4:$L$150,0),COLUMN()-COLUMN($T115)),""))))</f>
        <v/>
      </c>
      <c r="W120" s="53" t="str">
        <f ca="1">IFERROR(OFFSET('セット情報(宅配便）'!$P$2,MATCH($G120,BカートセットID入力!$C$4:$C$150,0),COLUMN()-COLUMN($T115)),IFERROR(OFFSET('セット情報(業務便）'!$P$2,MATCH($G120,BカートセットID入力!$F$4:$F$150,0),COLUMN()-COLUMN($T115)),IFERROR(OFFSET('セット情報（サンプル）'!$N$2,MATCH($G120,BカートセットID入力!$I$4:$I$150,0),COLUMN()-COLUMN($T115)),IFERROR(OFFSET('セット情報（イレギュラーサンプル）'!$N$2,MATCH($G120,BカートセットID入力!$L$4:$L$150,0),COLUMN()-COLUMN($T115)),""))))</f>
        <v/>
      </c>
      <c r="X120" s="53" t="str">
        <f ca="1">IFERROR(OFFSET('セット情報(宅配便）'!$P$2,MATCH($G120,BカートセットID入力!$C$4:$C$150,0),COLUMN()-COLUMN($T115)),IFERROR(OFFSET('セット情報(業務便）'!$P$2,MATCH($G120,BカートセットID入力!$F$4:$F$150,0),COLUMN()-COLUMN($T115)),IFERROR(OFFSET('セット情報（サンプル）'!$N$2,MATCH($G120,BカートセットID入力!$I$4:$I$150,0),COLUMN()-COLUMN($T115)),IFERROR(OFFSET('セット情報（イレギュラーサンプル）'!$N$2,MATCH($G120,BカートセットID入力!$L$4:$L$150,0),COLUMN()-COLUMN($T115)),""))))</f>
        <v/>
      </c>
      <c r="Y120" s="53" t="str">
        <f ca="1">IFERROR(OFFSET('セット情報(宅配便）'!$P$2,MATCH($G120,BカートセットID入力!$C$4:$C$150,0),COLUMN()-COLUMN($T115)),IFERROR(OFFSET('セット情報(業務便）'!$P$2,MATCH($G120,BカートセットID入力!$F$4:$F$150,0),COLUMN()-COLUMN($T115)),IFERROR(OFFSET('セット情報（サンプル）'!$N$2,MATCH($G120,BカートセットID入力!$I$4:$I$150,0),COLUMN()-COLUMN($T115)),IFERROR(OFFSET('セット情報（イレギュラーサンプル）'!$N$2,MATCH($G120,BカートセットID入力!$L$4:$L$150,0),COLUMN()-COLUMN($T115)),""))))</f>
        <v/>
      </c>
      <c r="Z120" s="53" t="str">
        <f ca="1">IFERROR(OFFSET('セット情報(宅配便）'!$P$2,MATCH($G120,BカートセットID入力!$C$4:$C$150,0),COLUMN()-COLUMN($T115)),IFERROR(OFFSET('セット情報(業務便）'!$P$2,MATCH($G120,BカートセットID入力!$F$4:$F$150,0),COLUMN()-COLUMN($T115)),IFERROR(OFFSET('セット情報（サンプル）'!$N$2,MATCH($G120,BカートセットID入力!$I$4:$I$150,0),COLUMN()-COLUMN($T115)),IFERROR(OFFSET('セット情報（イレギュラーサンプル）'!$N$2,MATCH($G120,BカートセットID入力!$L$4:$L$150,0),COLUMN()-COLUMN($T115)),""))))</f>
        <v/>
      </c>
      <c r="AA120" s="53" t="str">
        <f ca="1">IFERROR(OFFSET('セット情報(宅配便）'!$P$2,MATCH($G120,BカートセットID入力!$C$4:$C$150,0),COLUMN()-COLUMN($T115)),IFERROR(OFFSET('セット情報(業務便）'!$P$2,MATCH($G120,BカートセットID入力!$F$4:$F$150,0),COLUMN()-COLUMN($T115)),IFERROR(OFFSET('セット情報（サンプル）'!$N$2,MATCH($G120,BカートセットID入力!$I$4:$I$150,0),COLUMN()-COLUMN($T115)),IFERROR(OFFSET('セット情報（イレギュラーサンプル）'!$N$2,MATCH($G120,BカートセットID入力!$L$4:$L$150,0),COLUMN()-COLUMN($T115)),""))))</f>
        <v/>
      </c>
      <c r="AB120" s="53" t="str">
        <f ca="1">IFERROR(OFFSET('セット情報(宅配便）'!$P$2,MATCH($G120,BカートセットID入力!$C$4:$C$150,0),COLUMN()-COLUMN($T115)),IFERROR(OFFSET('セット情報(業務便）'!$P$2,MATCH($G120,BカートセットID入力!$F$4:$F$150,0),COLUMN()-COLUMN($T115)),IFERROR(OFFSET('セット情報（サンプル）'!$N$2,MATCH($G120,BカートセットID入力!$I$4:$I$150,0),COLUMN()-COLUMN($T115)),IFERROR(OFFSET('セット情報（イレギュラーサンプル）'!$N$2,MATCH($G120,BカートセットID入力!$L$4:$L$150,0),COLUMN()-COLUMN($T115)),""))))</f>
        <v/>
      </c>
      <c r="AC120" s="53" t="str">
        <f ca="1">IFERROR(OFFSET('セット情報(宅配便）'!$P$2,MATCH($G120,BカートセットID入力!$C$4:$C$150,0),COLUMN()-COLUMN($T115)),IFERROR(OFFSET('セット情報(業務便）'!$P$2,MATCH($G120,BカートセットID入力!$F$4:$F$150,0),COLUMN()-COLUMN($T115)),IFERROR(OFFSET('セット情報（サンプル）'!$N$2,MATCH($G120,BカートセットID入力!$I$4:$I$150,0),COLUMN()-COLUMN($T115)),IFERROR(OFFSET('セット情報（イレギュラーサンプル）'!$N$2,MATCH($G120,BカートセットID入力!$L$4:$L$150,0),COLUMN()-COLUMN($T115)),""))))</f>
        <v/>
      </c>
      <c r="AD120" s="53" t="str">
        <f ca="1">IFERROR(OFFSET('セット情報(宅配便）'!$P$2,MATCH($G120,BカートセットID入力!$C$4:$C$150,0),COLUMN()-COLUMN($T115)),IFERROR(OFFSET('セット情報(業務便）'!$P$2,MATCH($G120,BカートセットID入力!$F$4:$F$150,0),COLUMN()-COLUMN($T115)),IFERROR(OFFSET('セット情報（サンプル）'!$N$2,MATCH($G120,BカートセットID入力!$I$4:$I$150,0),COLUMN()-COLUMN($T115)),IFERROR(OFFSET('セット情報（イレギュラーサンプル）'!$N$2,MATCH($G120,BカートセットID入力!$L$4:$L$150,0),COLUMN()-COLUMN($T115)),""))))</f>
        <v/>
      </c>
      <c r="AE120" s="53" t="str">
        <f ca="1">IFERROR(OFFSET('セット情報(宅配便）'!$P$2,MATCH($G120,BカートセットID入力!$C$4:$C$150,0),COLUMN()-COLUMN($T115)),IFERROR(OFFSET('セット情報(業務便）'!$P$2,MATCH($G120,BカートセットID入力!$F$4:$F$150,0),COLUMN()-COLUMN($T115)),IFERROR(OFFSET('セット情報（サンプル）'!$N$2,MATCH($G120,BカートセットID入力!$I$4:$I$150,0),COLUMN()-COLUMN($T115)),IFERROR(OFFSET('セット情報（イレギュラーサンプル）'!$N$2,MATCH($G120,BカートセットID入力!$L$4:$L$150,0),COLUMN()-COLUMN($T115)),""))))</f>
        <v/>
      </c>
      <c r="AF120" s="53" t="str">
        <f ca="1">IFERROR(OFFSET('セット情報(宅配便）'!$P$2,MATCH($G120,BカートセットID入力!$C$4:$C$150,0),COLUMN()-COLUMN($T115)),IFERROR(OFFSET('セット情報(業務便）'!$P$2,MATCH($G120,BカートセットID入力!$F$4:$F$150,0),COLUMN()-COLUMN($T115)),IFERROR(OFFSET('セット情報（サンプル）'!$N$2,MATCH($G120,BカートセットID入力!$I$4:$I$150,0),COLUMN()-COLUMN($T115)),IFERROR(OFFSET('セット情報（イレギュラーサンプル）'!$N$2,MATCH($G120,BカートセットID入力!$L$4:$L$150,0),COLUMN()-COLUMN($T115)),""))))</f>
        <v/>
      </c>
      <c r="AG120" s="53" t="str">
        <f ca="1">IFERROR(OFFSET('セット情報(宅配便）'!$P$2,MATCH($G120,BカートセットID入力!$C$4:$C$150,0),COLUMN()-COLUMN($T115)),IFERROR(OFFSET('セット情報(業務便）'!$P$2,MATCH($G120,BカートセットID入力!$F$4:$F$150,0),COLUMN()-COLUMN($T115)),IFERROR(OFFSET('セット情報（サンプル）'!$N$2,MATCH($G120,BカートセットID入力!$I$4:$I$150,0),COLUMN()-COLUMN($T115)),IFERROR(OFFSET('セット情報（イレギュラーサンプル）'!$N$2,MATCH($G120,BカートセットID入力!$L$4:$L$150,0),COLUMN()-COLUMN($T115)),""))))</f>
        <v/>
      </c>
      <c r="AH120" s="53" t="str">
        <f ca="1">IFERROR(OFFSET('セット情報(宅配便）'!$P$2,MATCH($G120,BカートセットID入力!$C$4:$C$150,0),COLUMN()-COLUMN($T115)),IFERROR(OFFSET('セット情報(業務便）'!$P$2,MATCH($G120,BカートセットID入力!$F$4:$F$150,0),COLUMN()-COLUMN($T115)),IFERROR(OFFSET('セット情報（サンプル）'!$N$2,MATCH($G120,BカートセットID入力!$I$4:$I$150,0),COLUMN()-COLUMN($T115)),IFERROR(OFFSET('セット情報（イレギュラーサンプル）'!$N$2,MATCH($G120,BカートセットID入力!$L$4:$L$150,0),COLUMN()-COLUMN($T115)),""))))</f>
        <v/>
      </c>
      <c r="AI120" s="53" t="str">
        <f ca="1">IFERROR(OFFSET('セット情報(宅配便）'!$P$2,MATCH($G120,BカートセットID入力!$C$4:$C$150,0),COLUMN()-COLUMN($T115)),IFERROR(OFFSET('セット情報(業務便）'!$P$2,MATCH($G120,BカートセットID入力!$F$4:$F$150,0),COLUMN()-COLUMN($T115)),IFERROR(OFFSET('セット情報（サンプル）'!$N$2,MATCH($G120,BカートセットID入力!$I$4:$I$150,0),COLUMN()-COLUMN($T115)),IFERROR(OFFSET('セット情報（イレギュラーサンプル）'!$N$2,MATCH($G120,BカートセットID入力!$L$4:$L$150,0),COLUMN()-COLUMN($T115)),""))))</f>
        <v/>
      </c>
      <c r="AJ120" s="53" t="str">
        <f ca="1">IFERROR(OFFSET('セット情報(宅配便）'!$P$2,MATCH($G120,BカートセットID入力!$C$4:$C$150,0),COLUMN()-COLUMN($T115)),IFERROR(OFFSET('セット情報(業務便）'!$P$2,MATCH($G120,BカートセットID入力!$F$4:$F$150,0),COLUMN()-COLUMN($T115)),IFERROR(OFFSET('セット情報（サンプル）'!$N$2,MATCH($G120,BカートセットID入力!$I$4:$I$150,0),COLUMN()-COLUMN($T115)),IFERROR(OFFSET('セット情報（イレギュラーサンプル）'!$N$2,MATCH($G120,BカートセットID入力!$L$4:$L$150,0),COLUMN()-COLUMN($T115)),""))))</f>
        <v/>
      </c>
      <c r="AK120" s="53" t="str">
        <f ca="1">IFERROR(OFFSET('セット情報(宅配便）'!$P$2,MATCH($G120,BカートセットID入力!$C$4:$C$150,0),COLUMN()-COLUMN($T115)),IFERROR(OFFSET('セット情報(業務便）'!$P$2,MATCH($G120,BカートセットID入力!$F$4:$F$150,0),COLUMN()-COLUMN($T115)),IFERROR(OFFSET('セット情報（サンプル）'!$N$2,MATCH($G120,BカートセットID入力!$I$4:$I$150,0),COLUMN()-COLUMN($T115)),IFERROR(OFFSET('セット情報（イレギュラーサンプル）'!$N$2,MATCH($G120,BカートセットID入力!$L$4:$L$150,0),COLUMN()-COLUMN($T115)),""))))</f>
        <v/>
      </c>
      <c r="AL120" s="53" t="str">
        <f ca="1">IFERROR(OFFSET('セット情報(宅配便）'!$P$2,MATCH($G120,BカートセットID入力!$C$4:$C$150,0),COLUMN()-COLUMN($T115)),IFERROR(OFFSET('セット情報(業務便）'!$P$2,MATCH($G120,BカートセットID入力!$F$4:$F$150,0),COLUMN()-COLUMN($T115)),IFERROR(OFFSET('セット情報（サンプル）'!$N$2,MATCH($G120,BカートセットID入力!$I$4:$I$150,0),COLUMN()-COLUMN($T115)),IFERROR(OFFSET('セット情報（イレギュラーサンプル）'!$N$2,MATCH($G120,BカートセットID入力!$L$4:$L$150,0),COLUMN()-COLUMN($T115)),""))))</f>
        <v/>
      </c>
      <c r="AM120" s="53" t="str">
        <f ca="1">IFERROR(OFFSET('セット情報(宅配便）'!$P$2,MATCH($G120,BカートセットID入力!$C$4:$C$150,0),COLUMN()-COLUMN($T115)),IFERROR(OFFSET('セット情報(業務便）'!$P$2,MATCH($G120,BカートセットID入力!$F$4:$F$150,0),COLUMN()-COLUMN($T115)),IFERROR(OFFSET('セット情報（サンプル）'!$N$2,MATCH($G120,BカートセットID入力!$I$4:$I$150,0),COLUMN()-COLUMN($T115)),IFERROR(OFFSET('セット情報（イレギュラーサンプル）'!$N$2,MATCH($G120,BカートセットID入力!$L$4:$L$150,0),COLUMN()-COLUMN($T115)),""))))</f>
        <v/>
      </c>
      <c r="AN120" s="53" t="str">
        <f ca="1">IFERROR(OFFSET('セット情報(宅配便）'!$P$2,MATCH($G120,BカートセットID入力!$C$4:$C$150,0),COLUMN()-COLUMN($T115)),IFERROR(OFFSET('セット情報(業務便）'!$P$2,MATCH($G120,BカートセットID入力!$F$4:$F$150,0),COLUMN()-COLUMN($T115)),IFERROR(OFFSET('セット情報（サンプル）'!$N$2,MATCH($G120,BカートセットID入力!$I$4:$I$150,0),COLUMN()-COLUMN($T115)),IFERROR(OFFSET('セット情報（イレギュラーサンプル）'!$N$2,MATCH($G120,BカートセットID入力!$L$4:$L$150,0),COLUMN()-COLUMN($T115)),""))))</f>
        <v/>
      </c>
      <c r="AO120" s="53" t="str">
        <f ca="1">IFERROR(OFFSET('セット情報(宅配便）'!$P$2,MATCH($G120,BカートセットID入力!$C$4:$C$150,0),COLUMN()-COLUMN($T115)),IFERROR(OFFSET('セット情報(業務便）'!$P$2,MATCH($G120,BカートセットID入力!$F$4:$F$150,0),COLUMN()-COLUMN($T115)),IFERROR(OFFSET('セット情報（サンプル）'!$N$2,MATCH($G120,BカートセットID入力!$I$4:$I$150,0),COLUMN()-COLUMN($T115)),IFERROR(OFFSET('セット情報（イレギュラーサンプル）'!$N$2,MATCH($G120,BカートセットID入力!$L$4:$L$150,0),COLUMN()-COLUMN($T115)),""))))</f>
        <v/>
      </c>
      <c r="AP120" s="53" t="str">
        <f ca="1">IFERROR(OFFSET('セット情報(宅配便）'!$P$2,MATCH($G120,BカートセットID入力!$C$4:$C$150,0),COLUMN()-COLUMN($T115)),IFERROR(OFFSET('セット情報(業務便）'!$P$2,MATCH($G120,BカートセットID入力!$F$4:$F$150,0),COLUMN()-COLUMN($T115)),IFERROR(OFFSET('セット情報（サンプル）'!$N$2,MATCH($G120,BカートセットID入力!$I$4:$I$150,0),COLUMN()-COLUMN($T115)),IFERROR(OFFSET('セット情報（イレギュラーサンプル）'!$N$2,MATCH($G120,BカートセットID入力!$L$4:$L$150,0),COLUMN()-COLUMN($T115)),""))))</f>
        <v/>
      </c>
      <c r="AQ120" s="53" t="str">
        <f ca="1">IFERROR(OFFSET('セット情報(宅配便）'!$P$2,MATCH($G120,BカートセットID入力!$C$4:$C$150,0),COLUMN()-COLUMN($T115)),IFERROR(OFFSET('セット情報(業務便）'!$P$2,MATCH($G120,BカートセットID入力!$F$4:$F$150,0),COLUMN()-COLUMN($T115)),IFERROR(OFFSET('セット情報（サンプル）'!$N$2,MATCH($G120,BカートセットID入力!$I$4:$I$150,0),COLUMN()-COLUMN($T115)),IFERROR(OFFSET('セット情報（イレギュラーサンプル）'!$N$2,MATCH($G120,BカートセットID入力!$L$4:$L$150,0),COLUMN()-COLUMN($T115)),""))))</f>
        <v/>
      </c>
      <c r="AR120" s="53" t="str">
        <f ca="1">IFERROR(OFFSET('セット情報(宅配便）'!$P$2,MATCH($G120,BカートセットID入力!$C$4:$C$150,0),COLUMN()-COLUMN($T115)),IFERROR(OFFSET('セット情報(業務便）'!$P$2,MATCH($G120,BカートセットID入力!$F$4:$F$150,0),COLUMN()-COLUMN($T115)),IFERROR(OFFSET('セット情報（サンプル）'!$N$2,MATCH($G120,BカートセットID入力!$I$4:$I$150,0),COLUMN()-COLUMN($T115)),IFERROR(OFFSET('セット情報（イレギュラーサンプル）'!$N$2,MATCH($G120,BカートセットID入力!$L$4:$L$150,0),COLUMN()-COLUMN($T115)),""))))</f>
        <v/>
      </c>
      <c r="AS120" s="53" t="str">
        <f ca="1">IFERROR(OFFSET('セット情報(宅配便）'!$P$2,MATCH($G120,BカートセットID入力!$C$4:$C$150,0),COLUMN()-COLUMN($T115)),IFERROR(OFFSET('セット情報(業務便）'!$P$2,MATCH($G120,BカートセットID入力!$F$4:$F$150,0),COLUMN()-COLUMN($T115)),IFERROR(OFFSET('セット情報（サンプル）'!$N$2,MATCH($G120,BカートセットID入力!$I$4:$I$150,0),COLUMN()-COLUMN($T115)),IFERROR(OFFSET('セット情報（イレギュラーサンプル）'!$N$2,MATCH($G120,BカートセットID入力!$L$4:$L$150,0),COLUMN()-COLUMN($T115)),""))))</f>
        <v/>
      </c>
    </row>
    <row r="121" spans="1:45">
      <c r="A121" s="53" t="str">
        <f>IF(ISBLANK(現行セット情報CSV!A121),"",現行セット情報CSV!A121)</f>
        <v/>
      </c>
      <c r="B121" s="53" t="str">
        <f>IF(ISBLANK(現行セット情報CSV!B121),"",現行セット情報CSV!B121)</f>
        <v/>
      </c>
      <c r="C121" s="53" t="str">
        <f>IF(ISBLANK(現行セット情報CSV!C121),"",現行セット情報CSV!C121)</f>
        <v/>
      </c>
      <c r="D121" s="53" t="str">
        <f>IF(ISBLANK(現行セット情報CSV!D121),"",現行セット情報CSV!D121)</f>
        <v/>
      </c>
      <c r="E121" s="53" t="str">
        <f>IF(ISBLANK(現行セット情報CSV!E121),"",現行セット情報CSV!E121)</f>
        <v/>
      </c>
      <c r="F121" s="53" t="str">
        <f>IF(ISBLANK(現行セット情報CSV!F121),"",現行セット情報CSV!F121)</f>
        <v/>
      </c>
      <c r="G121" s="53" t="str">
        <f>IF(ISBLANK(現行セット情報CSV!G121),"",現行セット情報CSV!G121)</f>
        <v/>
      </c>
      <c r="H121" s="53" t="str">
        <f>IF(ISBLANK(現行セット情報CSV!H121),"",現行セット情報CSV!H121)</f>
        <v/>
      </c>
      <c r="I121" s="53" t="str">
        <f>IF(ISBLANK(現行セット情報CSV!I121),"",現行セット情報CSV!I121)</f>
        <v/>
      </c>
      <c r="J121" s="53" t="str">
        <f>IF(ISBLANK(現行セット情報CSV!J121),"",現行セット情報CSV!J121)</f>
        <v/>
      </c>
      <c r="K121" s="53" t="str">
        <f>IF(ISBLANK(現行セット情報CSV!K121),"",現行セット情報CSV!K121)</f>
        <v/>
      </c>
      <c r="L121" s="53" t="str">
        <f>IF(ISBLANK(現行セット情報CSV!L121),"",現行セット情報CSV!L121)</f>
        <v/>
      </c>
      <c r="M121" s="53" t="str">
        <f>IF(ISBLANK(現行セット情報CSV!M121),"",現行セット情報CSV!M121)</f>
        <v/>
      </c>
      <c r="N121" s="53" t="str">
        <f>IF(ISBLANK(現行セット情報CSV!N121),"",現行セット情報CSV!N121)</f>
        <v/>
      </c>
      <c r="O121" s="53" t="str">
        <f>IF(ISBLANK(現行セット情報CSV!O121),"",現行セット情報CSV!O121)</f>
        <v/>
      </c>
      <c r="P121" s="53" t="str">
        <f>IF(ISBLANK(現行セット情報CSV!P121),"",現行セット情報CSV!P121)</f>
        <v/>
      </c>
      <c r="Q121" s="53" t="str">
        <f>IF(ISBLANK(現行セット情報CSV!Q121),"",現行セット情報CSV!Q121)</f>
        <v/>
      </c>
      <c r="R121" s="53" t="str">
        <f>IF(ISBLANK(現行セット情報CSV!R121),"",現行セット情報CSV!R121)</f>
        <v/>
      </c>
      <c r="S121" s="53" t="str">
        <f>IF(ISBLANK(現行セット情報CSV!S121),"",現行セット情報CSV!S121)</f>
        <v/>
      </c>
      <c r="T121" s="53" t="str">
        <f ca="1">IFERROR(OFFSET('セット情報(宅配便）'!$P$2,MATCH($G121,BカートセットID入力!$C$4:$C$150,0),COLUMN()-COLUMN($T116)),IFERROR(OFFSET('セット情報(業務便）'!$P$2,MATCH($G121,BカートセットID入力!$F$4:$F$150,0),COLUMN()-COLUMN($T116)),IFERROR(OFFSET('セット情報（サンプル）'!$N$2,MATCH($G121,BカートセットID入力!$I$4:$I$150,0),COLUMN()-COLUMN($T116)),IFERROR(OFFSET('セット情報（イレギュラーサンプル）'!$N$2,MATCH($G121,BカートセットID入力!$L$4:$L$150,0),COLUMN()-COLUMN($T116)),""))))</f>
        <v/>
      </c>
      <c r="U121" s="53" t="str">
        <f ca="1">IFERROR(OFFSET('セット情報(宅配便）'!$P$2,MATCH($G121,BカートセットID入力!$C$4:$C$150,0),COLUMN()-COLUMN($T116)),IFERROR(OFFSET('セット情報(業務便）'!$P$2,MATCH($G121,BカートセットID入力!$F$4:$F$150,0),COLUMN()-COLUMN($T116)),IFERROR(OFFSET('セット情報（サンプル）'!$N$2,MATCH($G121,BカートセットID入力!$I$4:$I$150,0),COLUMN()-COLUMN($T116)),IFERROR(OFFSET('セット情報（イレギュラーサンプル）'!$N$2,MATCH($G121,BカートセットID入力!$L$4:$L$150,0),COLUMN()-COLUMN($T116)),""))))</f>
        <v/>
      </c>
      <c r="V121" s="53" t="str">
        <f ca="1">IFERROR(OFFSET('セット情報(宅配便）'!$P$2,MATCH($G121,BカートセットID入力!$C$4:$C$150,0),COLUMN()-COLUMN($T116)),IFERROR(OFFSET('セット情報(業務便）'!$P$2,MATCH($G121,BカートセットID入力!$F$4:$F$150,0),COLUMN()-COLUMN($T116)),IFERROR(OFFSET('セット情報（サンプル）'!$N$2,MATCH($G121,BカートセットID入力!$I$4:$I$150,0),COLUMN()-COLUMN($T116)),IFERROR(OFFSET('セット情報（イレギュラーサンプル）'!$N$2,MATCH($G121,BカートセットID入力!$L$4:$L$150,0),COLUMN()-COLUMN($T116)),""))))</f>
        <v/>
      </c>
      <c r="W121" s="53" t="str">
        <f ca="1">IFERROR(OFFSET('セット情報(宅配便）'!$P$2,MATCH($G121,BカートセットID入力!$C$4:$C$150,0),COLUMN()-COLUMN($T116)),IFERROR(OFFSET('セット情報(業務便）'!$P$2,MATCH($G121,BカートセットID入力!$F$4:$F$150,0),COLUMN()-COLUMN($T116)),IFERROR(OFFSET('セット情報（サンプル）'!$N$2,MATCH($G121,BカートセットID入力!$I$4:$I$150,0),COLUMN()-COLUMN($T116)),IFERROR(OFFSET('セット情報（イレギュラーサンプル）'!$N$2,MATCH($G121,BカートセットID入力!$L$4:$L$150,0),COLUMN()-COLUMN($T116)),""))))</f>
        <v/>
      </c>
      <c r="X121" s="53" t="str">
        <f ca="1">IFERROR(OFFSET('セット情報(宅配便）'!$P$2,MATCH($G121,BカートセットID入力!$C$4:$C$150,0),COLUMN()-COLUMN($T116)),IFERROR(OFFSET('セット情報(業務便）'!$P$2,MATCH($G121,BカートセットID入力!$F$4:$F$150,0),COLUMN()-COLUMN($T116)),IFERROR(OFFSET('セット情報（サンプル）'!$N$2,MATCH($G121,BカートセットID入力!$I$4:$I$150,0),COLUMN()-COLUMN($T116)),IFERROR(OFFSET('セット情報（イレギュラーサンプル）'!$N$2,MATCH($G121,BカートセットID入力!$L$4:$L$150,0),COLUMN()-COLUMN($T116)),""))))</f>
        <v/>
      </c>
      <c r="Y121" s="53" t="str">
        <f ca="1">IFERROR(OFFSET('セット情報(宅配便）'!$P$2,MATCH($G121,BカートセットID入力!$C$4:$C$150,0),COLUMN()-COLUMN($T116)),IFERROR(OFFSET('セット情報(業務便）'!$P$2,MATCH($G121,BカートセットID入力!$F$4:$F$150,0),COLUMN()-COLUMN($T116)),IFERROR(OFFSET('セット情報（サンプル）'!$N$2,MATCH($G121,BカートセットID入力!$I$4:$I$150,0),COLUMN()-COLUMN($T116)),IFERROR(OFFSET('セット情報（イレギュラーサンプル）'!$N$2,MATCH($G121,BカートセットID入力!$L$4:$L$150,0),COLUMN()-COLUMN($T116)),""))))</f>
        <v/>
      </c>
      <c r="Z121" s="53" t="str">
        <f ca="1">IFERROR(OFFSET('セット情報(宅配便）'!$P$2,MATCH($G121,BカートセットID入力!$C$4:$C$150,0),COLUMN()-COLUMN($T116)),IFERROR(OFFSET('セット情報(業務便）'!$P$2,MATCH($G121,BカートセットID入力!$F$4:$F$150,0),COLUMN()-COLUMN($T116)),IFERROR(OFFSET('セット情報（サンプル）'!$N$2,MATCH($G121,BカートセットID入力!$I$4:$I$150,0),COLUMN()-COLUMN($T116)),IFERROR(OFFSET('セット情報（イレギュラーサンプル）'!$N$2,MATCH($G121,BカートセットID入力!$L$4:$L$150,0),COLUMN()-COLUMN($T116)),""))))</f>
        <v/>
      </c>
      <c r="AA121" s="53" t="str">
        <f ca="1">IFERROR(OFFSET('セット情報(宅配便）'!$P$2,MATCH($G121,BカートセットID入力!$C$4:$C$150,0),COLUMN()-COLUMN($T116)),IFERROR(OFFSET('セット情報(業務便）'!$P$2,MATCH($G121,BカートセットID入力!$F$4:$F$150,0),COLUMN()-COLUMN($T116)),IFERROR(OFFSET('セット情報（サンプル）'!$N$2,MATCH($G121,BカートセットID入力!$I$4:$I$150,0),COLUMN()-COLUMN($T116)),IFERROR(OFFSET('セット情報（イレギュラーサンプル）'!$N$2,MATCH($G121,BカートセットID入力!$L$4:$L$150,0),COLUMN()-COLUMN($T116)),""))))</f>
        <v/>
      </c>
      <c r="AB121" s="53" t="str">
        <f ca="1">IFERROR(OFFSET('セット情報(宅配便）'!$P$2,MATCH($G121,BカートセットID入力!$C$4:$C$150,0),COLUMN()-COLUMN($T116)),IFERROR(OFFSET('セット情報(業務便）'!$P$2,MATCH($G121,BカートセットID入力!$F$4:$F$150,0),COLUMN()-COLUMN($T116)),IFERROR(OFFSET('セット情報（サンプル）'!$N$2,MATCH($G121,BカートセットID入力!$I$4:$I$150,0),COLUMN()-COLUMN($T116)),IFERROR(OFFSET('セット情報（イレギュラーサンプル）'!$N$2,MATCH($G121,BカートセットID入力!$L$4:$L$150,0),COLUMN()-COLUMN($T116)),""))))</f>
        <v/>
      </c>
      <c r="AC121" s="53" t="str">
        <f ca="1">IFERROR(OFFSET('セット情報(宅配便）'!$P$2,MATCH($G121,BカートセットID入力!$C$4:$C$150,0),COLUMN()-COLUMN($T116)),IFERROR(OFFSET('セット情報(業務便）'!$P$2,MATCH($G121,BカートセットID入力!$F$4:$F$150,0),COLUMN()-COLUMN($T116)),IFERROR(OFFSET('セット情報（サンプル）'!$N$2,MATCH($G121,BカートセットID入力!$I$4:$I$150,0),COLUMN()-COLUMN($T116)),IFERROR(OFFSET('セット情報（イレギュラーサンプル）'!$N$2,MATCH($G121,BカートセットID入力!$L$4:$L$150,0),COLUMN()-COLUMN($T116)),""))))</f>
        <v/>
      </c>
      <c r="AD121" s="53" t="str">
        <f ca="1">IFERROR(OFFSET('セット情報(宅配便）'!$P$2,MATCH($G121,BカートセットID入力!$C$4:$C$150,0),COLUMN()-COLUMN($T116)),IFERROR(OFFSET('セット情報(業務便）'!$P$2,MATCH($G121,BカートセットID入力!$F$4:$F$150,0),COLUMN()-COLUMN($T116)),IFERROR(OFFSET('セット情報（サンプル）'!$N$2,MATCH($G121,BカートセットID入力!$I$4:$I$150,0),COLUMN()-COLUMN($T116)),IFERROR(OFFSET('セット情報（イレギュラーサンプル）'!$N$2,MATCH($G121,BカートセットID入力!$L$4:$L$150,0),COLUMN()-COLUMN($T116)),""))))</f>
        <v/>
      </c>
      <c r="AE121" s="53" t="str">
        <f ca="1">IFERROR(OFFSET('セット情報(宅配便）'!$P$2,MATCH($G121,BカートセットID入力!$C$4:$C$150,0),COLUMN()-COLUMN($T116)),IFERROR(OFFSET('セット情報(業務便）'!$P$2,MATCH($G121,BカートセットID入力!$F$4:$F$150,0),COLUMN()-COLUMN($T116)),IFERROR(OFFSET('セット情報（サンプル）'!$N$2,MATCH($G121,BカートセットID入力!$I$4:$I$150,0),COLUMN()-COLUMN($T116)),IFERROR(OFFSET('セット情報（イレギュラーサンプル）'!$N$2,MATCH($G121,BカートセットID入力!$L$4:$L$150,0),COLUMN()-COLUMN($T116)),""))))</f>
        <v/>
      </c>
      <c r="AF121" s="53" t="str">
        <f ca="1">IFERROR(OFFSET('セット情報(宅配便）'!$P$2,MATCH($G121,BカートセットID入力!$C$4:$C$150,0),COLUMN()-COLUMN($T116)),IFERROR(OFFSET('セット情報(業務便）'!$P$2,MATCH($G121,BカートセットID入力!$F$4:$F$150,0),COLUMN()-COLUMN($T116)),IFERROR(OFFSET('セット情報（サンプル）'!$N$2,MATCH($G121,BカートセットID入力!$I$4:$I$150,0),COLUMN()-COLUMN($T116)),IFERROR(OFFSET('セット情報（イレギュラーサンプル）'!$N$2,MATCH($G121,BカートセットID入力!$L$4:$L$150,0),COLUMN()-COLUMN($T116)),""))))</f>
        <v/>
      </c>
      <c r="AG121" s="53" t="str">
        <f ca="1">IFERROR(OFFSET('セット情報(宅配便）'!$P$2,MATCH($G121,BカートセットID入力!$C$4:$C$150,0),COLUMN()-COLUMN($T116)),IFERROR(OFFSET('セット情報(業務便）'!$P$2,MATCH($G121,BカートセットID入力!$F$4:$F$150,0),COLUMN()-COLUMN($T116)),IFERROR(OFFSET('セット情報（サンプル）'!$N$2,MATCH($G121,BカートセットID入力!$I$4:$I$150,0),COLUMN()-COLUMN($T116)),IFERROR(OFFSET('セット情報（イレギュラーサンプル）'!$N$2,MATCH($G121,BカートセットID入力!$L$4:$L$150,0),COLUMN()-COLUMN($T116)),""))))</f>
        <v/>
      </c>
      <c r="AH121" s="53" t="str">
        <f ca="1">IFERROR(OFFSET('セット情報(宅配便）'!$P$2,MATCH($G121,BカートセットID入力!$C$4:$C$150,0),COLUMN()-COLUMN($T116)),IFERROR(OFFSET('セット情報(業務便）'!$P$2,MATCH($G121,BカートセットID入力!$F$4:$F$150,0),COLUMN()-COLUMN($T116)),IFERROR(OFFSET('セット情報（サンプル）'!$N$2,MATCH($G121,BカートセットID入力!$I$4:$I$150,0),COLUMN()-COLUMN($T116)),IFERROR(OFFSET('セット情報（イレギュラーサンプル）'!$N$2,MATCH($G121,BカートセットID入力!$L$4:$L$150,0),COLUMN()-COLUMN($T116)),""))))</f>
        <v/>
      </c>
      <c r="AI121" s="53" t="str">
        <f ca="1">IFERROR(OFFSET('セット情報(宅配便）'!$P$2,MATCH($G121,BカートセットID入力!$C$4:$C$150,0),COLUMN()-COLUMN($T116)),IFERROR(OFFSET('セット情報(業務便）'!$P$2,MATCH($G121,BカートセットID入力!$F$4:$F$150,0),COLUMN()-COLUMN($T116)),IFERROR(OFFSET('セット情報（サンプル）'!$N$2,MATCH($G121,BカートセットID入力!$I$4:$I$150,0),COLUMN()-COLUMN($T116)),IFERROR(OFFSET('セット情報（イレギュラーサンプル）'!$N$2,MATCH($G121,BカートセットID入力!$L$4:$L$150,0),COLUMN()-COLUMN($T116)),""))))</f>
        <v/>
      </c>
      <c r="AJ121" s="53" t="str">
        <f ca="1">IFERROR(OFFSET('セット情報(宅配便）'!$P$2,MATCH($G121,BカートセットID入力!$C$4:$C$150,0),COLUMN()-COLUMN($T116)),IFERROR(OFFSET('セット情報(業務便）'!$P$2,MATCH($G121,BカートセットID入力!$F$4:$F$150,0),COLUMN()-COLUMN($T116)),IFERROR(OFFSET('セット情報（サンプル）'!$N$2,MATCH($G121,BカートセットID入力!$I$4:$I$150,0),COLUMN()-COLUMN($T116)),IFERROR(OFFSET('セット情報（イレギュラーサンプル）'!$N$2,MATCH($G121,BカートセットID入力!$L$4:$L$150,0),COLUMN()-COLUMN($T116)),""))))</f>
        <v/>
      </c>
      <c r="AK121" s="53" t="str">
        <f ca="1">IFERROR(OFFSET('セット情報(宅配便）'!$P$2,MATCH($G121,BカートセットID入力!$C$4:$C$150,0),COLUMN()-COLUMN($T116)),IFERROR(OFFSET('セット情報(業務便）'!$P$2,MATCH($G121,BカートセットID入力!$F$4:$F$150,0),COLUMN()-COLUMN($T116)),IFERROR(OFFSET('セット情報（サンプル）'!$N$2,MATCH($G121,BカートセットID入力!$I$4:$I$150,0),COLUMN()-COLUMN($T116)),IFERROR(OFFSET('セット情報（イレギュラーサンプル）'!$N$2,MATCH($G121,BカートセットID入力!$L$4:$L$150,0),COLUMN()-COLUMN($T116)),""))))</f>
        <v/>
      </c>
      <c r="AL121" s="53" t="str">
        <f ca="1">IFERROR(OFFSET('セット情報(宅配便）'!$P$2,MATCH($G121,BカートセットID入力!$C$4:$C$150,0),COLUMN()-COLUMN($T116)),IFERROR(OFFSET('セット情報(業務便）'!$P$2,MATCH($G121,BカートセットID入力!$F$4:$F$150,0),COLUMN()-COLUMN($T116)),IFERROR(OFFSET('セット情報（サンプル）'!$N$2,MATCH($G121,BカートセットID入力!$I$4:$I$150,0),COLUMN()-COLUMN($T116)),IFERROR(OFFSET('セット情報（イレギュラーサンプル）'!$N$2,MATCH($G121,BカートセットID入力!$L$4:$L$150,0),COLUMN()-COLUMN($T116)),""))))</f>
        <v/>
      </c>
      <c r="AM121" s="53" t="str">
        <f ca="1">IFERROR(OFFSET('セット情報(宅配便）'!$P$2,MATCH($G121,BカートセットID入力!$C$4:$C$150,0),COLUMN()-COLUMN($T116)),IFERROR(OFFSET('セット情報(業務便）'!$P$2,MATCH($G121,BカートセットID入力!$F$4:$F$150,0),COLUMN()-COLUMN($T116)),IFERROR(OFFSET('セット情報（サンプル）'!$N$2,MATCH($G121,BカートセットID入力!$I$4:$I$150,0),COLUMN()-COLUMN($T116)),IFERROR(OFFSET('セット情報（イレギュラーサンプル）'!$N$2,MATCH($G121,BカートセットID入力!$L$4:$L$150,0),COLUMN()-COLUMN($T116)),""))))</f>
        <v/>
      </c>
      <c r="AN121" s="53" t="str">
        <f ca="1">IFERROR(OFFSET('セット情報(宅配便）'!$P$2,MATCH($G121,BカートセットID入力!$C$4:$C$150,0),COLUMN()-COLUMN($T116)),IFERROR(OFFSET('セット情報(業務便）'!$P$2,MATCH($G121,BカートセットID入力!$F$4:$F$150,0),COLUMN()-COLUMN($T116)),IFERROR(OFFSET('セット情報（サンプル）'!$N$2,MATCH($G121,BカートセットID入力!$I$4:$I$150,0),COLUMN()-COLUMN($T116)),IFERROR(OFFSET('セット情報（イレギュラーサンプル）'!$N$2,MATCH($G121,BカートセットID入力!$L$4:$L$150,0),COLUMN()-COLUMN($T116)),""))))</f>
        <v/>
      </c>
      <c r="AO121" s="53" t="str">
        <f ca="1">IFERROR(OFFSET('セット情報(宅配便）'!$P$2,MATCH($G121,BカートセットID入力!$C$4:$C$150,0),COLUMN()-COLUMN($T116)),IFERROR(OFFSET('セット情報(業務便）'!$P$2,MATCH($G121,BカートセットID入力!$F$4:$F$150,0),COLUMN()-COLUMN($T116)),IFERROR(OFFSET('セット情報（サンプル）'!$N$2,MATCH($G121,BカートセットID入力!$I$4:$I$150,0),COLUMN()-COLUMN($T116)),IFERROR(OFFSET('セット情報（イレギュラーサンプル）'!$N$2,MATCH($G121,BカートセットID入力!$L$4:$L$150,0),COLUMN()-COLUMN($T116)),""))))</f>
        <v/>
      </c>
      <c r="AP121" s="53" t="str">
        <f ca="1">IFERROR(OFFSET('セット情報(宅配便）'!$P$2,MATCH($G121,BカートセットID入力!$C$4:$C$150,0),COLUMN()-COLUMN($T116)),IFERROR(OFFSET('セット情報(業務便）'!$P$2,MATCH($G121,BカートセットID入力!$F$4:$F$150,0),COLUMN()-COLUMN($T116)),IFERROR(OFFSET('セット情報（サンプル）'!$N$2,MATCH($G121,BカートセットID入力!$I$4:$I$150,0),COLUMN()-COLUMN($T116)),IFERROR(OFFSET('セット情報（イレギュラーサンプル）'!$N$2,MATCH($G121,BカートセットID入力!$L$4:$L$150,0),COLUMN()-COLUMN($T116)),""))))</f>
        <v/>
      </c>
      <c r="AQ121" s="53" t="str">
        <f ca="1">IFERROR(OFFSET('セット情報(宅配便）'!$P$2,MATCH($G121,BカートセットID入力!$C$4:$C$150,0),COLUMN()-COLUMN($T116)),IFERROR(OFFSET('セット情報(業務便）'!$P$2,MATCH($G121,BカートセットID入力!$F$4:$F$150,0),COLUMN()-COLUMN($T116)),IFERROR(OFFSET('セット情報（サンプル）'!$N$2,MATCH($G121,BカートセットID入力!$I$4:$I$150,0),COLUMN()-COLUMN($T116)),IFERROR(OFFSET('セット情報（イレギュラーサンプル）'!$N$2,MATCH($G121,BカートセットID入力!$L$4:$L$150,0),COLUMN()-COLUMN($T116)),""))))</f>
        <v/>
      </c>
      <c r="AR121" s="53" t="str">
        <f ca="1">IFERROR(OFFSET('セット情報(宅配便）'!$P$2,MATCH($G121,BカートセットID入力!$C$4:$C$150,0),COLUMN()-COLUMN($T116)),IFERROR(OFFSET('セット情報(業務便）'!$P$2,MATCH($G121,BカートセットID入力!$F$4:$F$150,0),COLUMN()-COLUMN($T116)),IFERROR(OFFSET('セット情報（サンプル）'!$N$2,MATCH($G121,BカートセットID入力!$I$4:$I$150,0),COLUMN()-COLUMN($T116)),IFERROR(OFFSET('セット情報（イレギュラーサンプル）'!$N$2,MATCH($G121,BカートセットID入力!$L$4:$L$150,0),COLUMN()-COLUMN($T116)),""))))</f>
        <v/>
      </c>
      <c r="AS121" s="53" t="str">
        <f ca="1">IFERROR(OFFSET('セット情報(宅配便）'!$P$2,MATCH($G121,BカートセットID入力!$C$4:$C$150,0),COLUMN()-COLUMN($T116)),IFERROR(OFFSET('セット情報(業務便）'!$P$2,MATCH($G121,BカートセットID入力!$F$4:$F$150,0),COLUMN()-COLUMN($T116)),IFERROR(OFFSET('セット情報（サンプル）'!$N$2,MATCH($G121,BカートセットID入力!$I$4:$I$150,0),COLUMN()-COLUMN($T116)),IFERROR(OFFSET('セット情報（イレギュラーサンプル）'!$N$2,MATCH($G121,BカートセットID入力!$L$4:$L$150,0),COLUMN()-COLUMN($T116)),""))))</f>
        <v/>
      </c>
    </row>
    <row r="122" spans="1:45">
      <c r="A122" s="53" t="str">
        <f>IF(ISBLANK(現行セット情報CSV!A122),"",現行セット情報CSV!A122)</f>
        <v/>
      </c>
      <c r="B122" s="53" t="str">
        <f>IF(ISBLANK(現行セット情報CSV!B122),"",現行セット情報CSV!B122)</f>
        <v/>
      </c>
      <c r="C122" s="53" t="str">
        <f>IF(ISBLANK(現行セット情報CSV!C122),"",現行セット情報CSV!C122)</f>
        <v/>
      </c>
      <c r="D122" s="53" t="str">
        <f>IF(ISBLANK(現行セット情報CSV!D122),"",現行セット情報CSV!D122)</f>
        <v/>
      </c>
      <c r="E122" s="53" t="str">
        <f>IF(ISBLANK(現行セット情報CSV!E122),"",現行セット情報CSV!E122)</f>
        <v/>
      </c>
      <c r="F122" s="53" t="str">
        <f>IF(ISBLANK(現行セット情報CSV!F122),"",現行セット情報CSV!F122)</f>
        <v/>
      </c>
      <c r="G122" s="53" t="str">
        <f>IF(ISBLANK(現行セット情報CSV!G122),"",現行セット情報CSV!G122)</f>
        <v/>
      </c>
      <c r="H122" s="53" t="str">
        <f>IF(ISBLANK(現行セット情報CSV!H122),"",現行セット情報CSV!H122)</f>
        <v/>
      </c>
      <c r="I122" s="53" t="str">
        <f>IF(ISBLANK(現行セット情報CSV!I122),"",現行セット情報CSV!I122)</f>
        <v/>
      </c>
      <c r="J122" s="53" t="str">
        <f>IF(ISBLANK(現行セット情報CSV!J122),"",現行セット情報CSV!J122)</f>
        <v/>
      </c>
      <c r="K122" s="53" t="str">
        <f>IF(ISBLANK(現行セット情報CSV!K122),"",現行セット情報CSV!K122)</f>
        <v/>
      </c>
      <c r="L122" s="53" t="str">
        <f>IF(ISBLANK(現行セット情報CSV!L122),"",現行セット情報CSV!L122)</f>
        <v/>
      </c>
      <c r="M122" s="53" t="str">
        <f>IF(ISBLANK(現行セット情報CSV!M122),"",現行セット情報CSV!M122)</f>
        <v/>
      </c>
      <c r="N122" s="53" t="str">
        <f>IF(ISBLANK(現行セット情報CSV!N122),"",現行セット情報CSV!N122)</f>
        <v/>
      </c>
      <c r="O122" s="53" t="str">
        <f>IF(ISBLANK(現行セット情報CSV!O122),"",現行セット情報CSV!O122)</f>
        <v/>
      </c>
      <c r="P122" s="53" t="str">
        <f>IF(ISBLANK(現行セット情報CSV!P122),"",現行セット情報CSV!P122)</f>
        <v/>
      </c>
      <c r="Q122" s="53" t="str">
        <f>IF(ISBLANK(現行セット情報CSV!Q122),"",現行セット情報CSV!Q122)</f>
        <v/>
      </c>
      <c r="R122" s="53" t="str">
        <f>IF(ISBLANK(現行セット情報CSV!R122),"",現行セット情報CSV!R122)</f>
        <v/>
      </c>
      <c r="S122" s="53" t="str">
        <f>IF(ISBLANK(現行セット情報CSV!S122),"",現行セット情報CSV!S122)</f>
        <v/>
      </c>
      <c r="T122" s="53" t="str">
        <f ca="1">IFERROR(OFFSET('セット情報(宅配便）'!$P$2,MATCH($G122,BカートセットID入力!$C$4:$C$150,0),COLUMN()-COLUMN($T117)),IFERROR(OFFSET('セット情報(業務便）'!$P$2,MATCH($G122,BカートセットID入力!$F$4:$F$150,0),COLUMN()-COLUMN($T117)),IFERROR(OFFSET('セット情報（サンプル）'!$N$2,MATCH($G122,BカートセットID入力!$I$4:$I$150,0),COLUMN()-COLUMN($T117)),IFERROR(OFFSET('セット情報（イレギュラーサンプル）'!$N$2,MATCH($G122,BカートセットID入力!$L$4:$L$150,0),COLUMN()-COLUMN($T117)),""))))</f>
        <v/>
      </c>
      <c r="U122" s="53" t="str">
        <f ca="1">IFERROR(OFFSET('セット情報(宅配便）'!$P$2,MATCH($G122,BカートセットID入力!$C$4:$C$150,0),COLUMN()-COLUMN($T117)),IFERROR(OFFSET('セット情報(業務便）'!$P$2,MATCH($G122,BカートセットID入力!$F$4:$F$150,0),COLUMN()-COLUMN($T117)),IFERROR(OFFSET('セット情報（サンプル）'!$N$2,MATCH($G122,BカートセットID入力!$I$4:$I$150,0),COLUMN()-COLUMN($T117)),IFERROR(OFFSET('セット情報（イレギュラーサンプル）'!$N$2,MATCH($G122,BカートセットID入力!$L$4:$L$150,0),COLUMN()-COLUMN($T117)),""))))</f>
        <v/>
      </c>
      <c r="V122" s="53" t="str">
        <f ca="1">IFERROR(OFFSET('セット情報(宅配便）'!$P$2,MATCH($G122,BカートセットID入力!$C$4:$C$150,0),COLUMN()-COLUMN($T117)),IFERROR(OFFSET('セット情報(業務便）'!$P$2,MATCH($G122,BカートセットID入力!$F$4:$F$150,0),COLUMN()-COLUMN($T117)),IFERROR(OFFSET('セット情報（サンプル）'!$N$2,MATCH($G122,BカートセットID入力!$I$4:$I$150,0),COLUMN()-COLUMN($T117)),IFERROR(OFFSET('セット情報（イレギュラーサンプル）'!$N$2,MATCH($G122,BカートセットID入力!$L$4:$L$150,0),COLUMN()-COLUMN($T117)),""))))</f>
        <v/>
      </c>
      <c r="W122" s="53" t="str">
        <f ca="1">IFERROR(OFFSET('セット情報(宅配便）'!$P$2,MATCH($G122,BカートセットID入力!$C$4:$C$150,0),COLUMN()-COLUMN($T117)),IFERROR(OFFSET('セット情報(業務便）'!$P$2,MATCH($G122,BカートセットID入力!$F$4:$F$150,0),COLUMN()-COLUMN($T117)),IFERROR(OFFSET('セット情報（サンプル）'!$N$2,MATCH($G122,BカートセットID入力!$I$4:$I$150,0),COLUMN()-COLUMN($T117)),IFERROR(OFFSET('セット情報（イレギュラーサンプル）'!$N$2,MATCH($G122,BカートセットID入力!$L$4:$L$150,0),COLUMN()-COLUMN($T117)),""))))</f>
        <v/>
      </c>
      <c r="X122" s="53" t="str">
        <f ca="1">IFERROR(OFFSET('セット情報(宅配便）'!$P$2,MATCH($G122,BカートセットID入力!$C$4:$C$150,0),COLUMN()-COLUMN($T117)),IFERROR(OFFSET('セット情報(業務便）'!$P$2,MATCH($G122,BカートセットID入力!$F$4:$F$150,0),COLUMN()-COLUMN($T117)),IFERROR(OFFSET('セット情報（サンプル）'!$N$2,MATCH($G122,BカートセットID入力!$I$4:$I$150,0),COLUMN()-COLUMN($T117)),IFERROR(OFFSET('セット情報（イレギュラーサンプル）'!$N$2,MATCH($G122,BカートセットID入力!$L$4:$L$150,0),COLUMN()-COLUMN($T117)),""))))</f>
        <v/>
      </c>
      <c r="Y122" s="53" t="str">
        <f ca="1">IFERROR(OFFSET('セット情報(宅配便）'!$P$2,MATCH($G122,BカートセットID入力!$C$4:$C$150,0),COLUMN()-COLUMN($T117)),IFERROR(OFFSET('セット情報(業務便）'!$P$2,MATCH($G122,BカートセットID入力!$F$4:$F$150,0),COLUMN()-COLUMN($T117)),IFERROR(OFFSET('セット情報（サンプル）'!$N$2,MATCH($G122,BカートセットID入力!$I$4:$I$150,0),COLUMN()-COLUMN($T117)),IFERROR(OFFSET('セット情報（イレギュラーサンプル）'!$N$2,MATCH($G122,BカートセットID入力!$L$4:$L$150,0),COLUMN()-COLUMN($T117)),""))))</f>
        <v/>
      </c>
      <c r="Z122" s="53" t="str">
        <f ca="1">IFERROR(OFFSET('セット情報(宅配便）'!$P$2,MATCH($G122,BカートセットID入力!$C$4:$C$150,0),COLUMN()-COLUMN($T117)),IFERROR(OFFSET('セット情報(業務便）'!$P$2,MATCH($G122,BカートセットID入力!$F$4:$F$150,0),COLUMN()-COLUMN($T117)),IFERROR(OFFSET('セット情報（サンプル）'!$N$2,MATCH($G122,BカートセットID入力!$I$4:$I$150,0),COLUMN()-COLUMN($T117)),IFERROR(OFFSET('セット情報（イレギュラーサンプル）'!$N$2,MATCH($G122,BカートセットID入力!$L$4:$L$150,0),COLUMN()-COLUMN($T117)),""))))</f>
        <v/>
      </c>
      <c r="AA122" s="53" t="str">
        <f ca="1">IFERROR(OFFSET('セット情報(宅配便）'!$P$2,MATCH($G122,BカートセットID入力!$C$4:$C$150,0),COLUMN()-COLUMN($T117)),IFERROR(OFFSET('セット情報(業務便）'!$P$2,MATCH($G122,BカートセットID入力!$F$4:$F$150,0),COLUMN()-COLUMN($T117)),IFERROR(OFFSET('セット情報（サンプル）'!$N$2,MATCH($G122,BカートセットID入力!$I$4:$I$150,0),COLUMN()-COLUMN($T117)),IFERROR(OFFSET('セット情報（イレギュラーサンプル）'!$N$2,MATCH($G122,BカートセットID入力!$L$4:$L$150,0),COLUMN()-COLUMN($T117)),""))))</f>
        <v/>
      </c>
      <c r="AB122" s="53" t="str">
        <f ca="1">IFERROR(OFFSET('セット情報(宅配便）'!$P$2,MATCH($G122,BカートセットID入力!$C$4:$C$150,0),COLUMN()-COLUMN($T117)),IFERROR(OFFSET('セット情報(業務便）'!$P$2,MATCH($G122,BカートセットID入力!$F$4:$F$150,0),COLUMN()-COLUMN($T117)),IFERROR(OFFSET('セット情報（サンプル）'!$N$2,MATCH($G122,BカートセットID入力!$I$4:$I$150,0),COLUMN()-COLUMN($T117)),IFERROR(OFFSET('セット情報（イレギュラーサンプル）'!$N$2,MATCH($G122,BカートセットID入力!$L$4:$L$150,0),COLUMN()-COLUMN($T117)),""))))</f>
        <v/>
      </c>
      <c r="AC122" s="53" t="str">
        <f ca="1">IFERROR(OFFSET('セット情報(宅配便）'!$P$2,MATCH($G122,BカートセットID入力!$C$4:$C$150,0),COLUMN()-COLUMN($T117)),IFERROR(OFFSET('セット情報(業務便）'!$P$2,MATCH($G122,BカートセットID入力!$F$4:$F$150,0),COLUMN()-COLUMN($T117)),IFERROR(OFFSET('セット情報（サンプル）'!$N$2,MATCH($G122,BカートセットID入力!$I$4:$I$150,0),COLUMN()-COLUMN($T117)),IFERROR(OFFSET('セット情報（イレギュラーサンプル）'!$N$2,MATCH($G122,BカートセットID入力!$L$4:$L$150,0),COLUMN()-COLUMN($T117)),""))))</f>
        <v/>
      </c>
      <c r="AD122" s="53" t="str">
        <f ca="1">IFERROR(OFFSET('セット情報(宅配便）'!$P$2,MATCH($G122,BカートセットID入力!$C$4:$C$150,0),COLUMN()-COLUMN($T117)),IFERROR(OFFSET('セット情報(業務便）'!$P$2,MATCH($G122,BカートセットID入力!$F$4:$F$150,0),COLUMN()-COLUMN($T117)),IFERROR(OFFSET('セット情報（サンプル）'!$N$2,MATCH($G122,BカートセットID入力!$I$4:$I$150,0),COLUMN()-COLUMN($T117)),IFERROR(OFFSET('セット情報（イレギュラーサンプル）'!$N$2,MATCH($G122,BカートセットID入力!$L$4:$L$150,0),COLUMN()-COLUMN($T117)),""))))</f>
        <v/>
      </c>
      <c r="AE122" s="53" t="str">
        <f ca="1">IFERROR(OFFSET('セット情報(宅配便）'!$P$2,MATCH($G122,BカートセットID入力!$C$4:$C$150,0),COLUMN()-COLUMN($T117)),IFERROR(OFFSET('セット情報(業務便）'!$P$2,MATCH($G122,BカートセットID入力!$F$4:$F$150,0),COLUMN()-COLUMN($T117)),IFERROR(OFFSET('セット情報（サンプル）'!$N$2,MATCH($G122,BカートセットID入力!$I$4:$I$150,0),COLUMN()-COLUMN($T117)),IFERROR(OFFSET('セット情報（イレギュラーサンプル）'!$N$2,MATCH($G122,BカートセットID入力!$L$4:$L$150,0),COLUMN()-COLUMN($T117)),""))))</f>
        <v/>
      </c>
      <c r="AF122" s="53" t="str">
        <f ca="1">IFERROR(OFFSET('セット情報(宅配便）'!$P$2,MATCH($G122,BカートセットID入力!$C$4:$C$150,0),COLUMN()-COLUMN($T117)),IFERROR(OFFSET('セット情報(業務便）'!$P$2,MATCH($G122,BカートセットID入力!$F$4:$F$150,0),COLUMN()-COLUMN($T117)),IFERROR(OFFSET('セット情報（サンプル）'!$N$2,MATCH($G122,BカートセットID入力!$I$4:$I$150,0),COLUMN()-COLUMN($T117)),IFERROR(OFFSET('セット情報（イレギュラーサンプル）'!$N$2,MATCH($G122,BカートセットID入力!$L$4:$L$150,0),COLUMN()-COLUMN($T117)),""))))</f>
        <v/>
      </c>
      <c r="AG122" s="53" t="str">
        <f ca="1">IFERROR(OFFSET('セット情報(宅配便）'!$P$2,MATCH($G122,BカートセットID入力!$C$4:$C$150,0),COLUMN()-COLUMN($T117)),IFERROR(OFFSET('セット情報(業務便）'!$P$2,MATCH($G122,BカートセットID入力!$F$4:$F$150,0),COLUMN()-COLUMN($T117)),IFERROR(OFFSET('セット情報（サンプル）'!$N$2,MATCH($G122,BカートセットID入力!$I$4:$I$150,0),COLUMN()-COLUMN($T117)),IFERROR(OFFSET('セット情報（イレギュラーサンプル）'!$N$2,MATCH($G122,BカートセットID入力!$L$4:$L$150,0),COLUMN()-COLUMN($T117)),""))))</f>
        <v/>
      </c>
      <c r="AH122" s="53" t="str">
        <f ca="1">IFERROR(OFFSET('セット情報(宅配便）'!$P$2,MATCH($G122,BカートセットID入力!$C$4:$C$150,0),COLUMN()-COLUMN($T117)),IFERROR(OFFSET('セット情報(業務便）'!$P$2,MATCH($G122,BカートセットID入力!$F$4:$F$150,0),COLUMN()-COLUMN($T117)),IFERROR(OFFSET('セット情報（サンプル）'!$N$2,MATCH($G122,BカートセットID入力!$I$4:$I$150,0),COLUMN()-COLUMN($T117)),IFERROR(OFFSET('セット情報（イレギュラーサンプル）'!$N$2,MATCH($G122,BカートセットID入力!$L$4:$L$150,0),COLUMN()-COLUMN($T117)),""))))</f>
        <v/>
      </c>
      <c r="AI122" s="53" t="str">
        <f ca="1">IFERROR(OFFSET('セット情報(宅配便）'!$P$2,MATCH($G122,BカートセットID入力!$C$4:$C$150,0),COLUMN()-COLUMN($T117)),IFERROR(OFFSET('セット情報(業務便）'!$P$2,MATCH($G122,BカートセットID入力!$F$4:$F$150,0),COLUMN()-COLUMN($T117)),IFERROR(OFFSET('セット情報（サンプル）'!$N$2,MATCH($G122,BカートセットID入力!$I$4:$I$150,0),COLUMN()-COLUMN($T117)),IFERROR(OFFSET('セット情報（イレギュラーサンプル）'!$N$2,MATCH($G122,BカートセットID入力!$L$4:$L$150,0),COLUMN()-COLUMN($T117)),""))))</f>
        <v/>
      </c>
      <c r="AJ122" s="53" t="str">
        <f ca="1">IFERROR(OFFSET('セット情報(宅配便）'!$P$2,MATCH($G122,BカートセットID入力!$C$4:$C$150,0),COLUMN()-COLUMN($T117)),IFERROR(OFFSET('セット情報(業務便）'!$P$2,MATCH($G122,BカートセットID入力!$F$4:$F$150,0),COLUMN()-COLUMN($T117)),IFERROR(OFFSET('セット情報（サンプル）'!$N$2,MATCH($G122,BカートセットID入力!$I$4:$I$150,0),COLUMN()-COLUMN($T117)),IFERROR(OFFSET('セット情報（イレギュラーサンプル）'!$N$2,MATCH($G122,BカートセットID入力!$L$4:$L$150,0),COLUMN()-COLUMN($T117)),""))))</f>
        <v/>
      </c>
      <c r="AK122" s="53" t="str">
        <f ca="1">IFERROR(OFFSET('セット情報(宅配便）'!$P$2,MATCH($G122,BカートセットID入力!$C$4:$C$150,0),COLUMN()-COLUMN($T117)),IFERROR(OFFSET('セット情報(業務便）'!$P$2,MATCH($G122,BカートセットID入力!$F$4:$F$150,0),COLUMN()-COLUMN($T117)),IFERROR(OFFSET('セット情報（サンプル）'!$N$2,MATCH($G122,BカートセットID入力!$I$4:$I$150,0),COLUMN()-COLUMN($T117)),IFERROR(OFFSET('セット情報（イレギュラーサンプル）'!$N$2,MATCH($G122,BカートセットID入力!$L$4:$L$150,0),COLUMN()-COLUMN($T117)),""))))</f>
        <v/>
      </c>
      <c r="AL122" s="53" t="str">
        <f ca="1">IFERROR(OFFSET('セット情報(宅配便）'!$P$2,MATCH($G122,BカートセットID入力!$C$4:$C$150,0),COLUMN()-COLUMN($T117)),IFERROR(OFFSET('セット情報(業務便）'!$P$2,MATCH($G122,BカートセットID入力!$F$4:$F$150,0),COLUMN()-COLUMN($T117)),IFERROR(OFFSET('セット情報（サンプル）'!$N$2,MATCH($G122,BカートセットID入力!$I$4:$I$150,0),COLUMN()-COLUMN($T117)),IFERROR(OFFSET('セット情報（イレギュラーサンプル）'!$N$2,MATCH($G122,BカートセットID入力!$L$4:$L$150,0),COLUMN()-COLUMN($T117)),""))))</f>
        <v/>
      </c>
      <c r="AM122" s="53" t="str">
        <f ca="1">IFERROR(OFFSET('セット情報(宅配便）'!$P$2,MATCH($G122,BカートセットID入力!$C$4:$C$150,0),COLUMN()-COLUMN($T117)),IFERROR(OFFSET('セット情報(業務便）'!$P$2,MATCH($G122,BカートセットID入力!$F$4:$F$150,0),COLUMN()-COLUMN($T117)),IFERROR(OFFSET('セット情報（サンプル）'!$N$2,MATCH($G122,BカートセットID入力!$I$4:$I$150,0),COLUMN()-COLUMN($T117)),IFERROR(OFFSET('セット情報（イレギュラーサンプル）'!$N$2,MATCH($G122,BカートセットID入力!$L$4:$L$150,0),COLUMN()-COLUMN($T117)),""))))</f>
        <v/>
      </c>
      <c r="AN122" s="53" t="str">
        <f ca="1">IFERROR(OFFSET('セット情報(宅配便）'!$P$2,MATCH($G122,BカートセットID入力!$C$4:$C$150,0),COLUMN()-COLUMN($T117)),IFERROR(OFFSET('セット情報(業務便）'!$P$2,MATCH($G122,BカートセットID入力!$F$4:$F$150,0),COLUMN()-COLUMN($T117)),IFERROR(OFFSET('セット情報（サンプル）'!$N$2,MATCH($G122,BカートセットID入力!$I$4:$I$150,0),COLUMN()-COLUMN($T117)),IFERROR(OFFSET('セット情報（イレギュラーサンプル）'!$N$2,MATCH($G122,BカートセットID入力!$L$4:$L$150,0),COLUMN()-COLUMN($T117)),""))))</f>
        <v/>
      </c>
      <c r="AO122" s="53" t="str">
        <f ca="1">IFERROR(OFFSET('セット情報(宅配便）'!$P$2,MATCH($G122,BカートセットID入力!$C$4:$C$150,0),COLUMN()-COLUMN($T117)),IFERROR(OFFSET('セット情報(業務便）'!$P$2,MATCH($G122,BカートセットID入力!$F$4:$F$150,0),COLUMN()-COLUMN($T117)),IFERROR(OFFSET('セット情報（サンプル）'!$N$2,MATCH($G122,BカートセットID入力!$I$4:$I$150,0),COLUMN()-COLUMN($T117)),IFERROR(OFFSET('セット情報（イレギュラーサンプル）'!$N$2,MATCH($G122,BカートセットID入力!$L$4:$L$150,0),COLUMN()-COLUMN($T117)),""))))</f>
        <v/>
      </c>
      <c r="AP122" s="53" t="str">
        <f ca="1">IFERROR(OFFSET('セット情報(宅配便）'!$P$2,MATCH($G122,BカートセットID入力!$C$4:$C$150,0),COLUMN()-COLUMN($T117)),IFERROR(OFFSET('セット情報(業務便）'!$P$2,MATCH($G122,BカートセットID入力!$F$4:$F$150,0),COLUMN()-COLUMN($T117)),IFERROR(OFFSET('セット情報（サンプル）'!$N$2,MATCH($G122,BカートセットID入力!$I$4:$I$150,0),COLUMN()-COLUMN($T117)),IFERROR(OFFSET('セット情報（イレギュラーサンプル）'!$N$2,MATCH($G122,BカートセットID入力!$L$4:$L$150,0),COLUMN()-COLUMN($T117)),""))))</f>
        <v/>
      </c>
      <c r="AQ122" s="53" t="str">
        <f ca="1">IFERROR(OFFSET('セット情報(宅配便）'!$P$2,MATCH($G122,BカートセットID入力!$C$4:$C$150,0),COLUMN()-COLUMN($T117)),IFERROR(OFFSET('セット情報(業務便）'!$P$2,MATCH($G122,BカートセットID入力!$F$4:$F$150,0),COLUMN()-COLUMN($T117)),IFERROR(OFFSET('セット情報（サンプル）'!$N$2,MATCH($G122,BカートセットID入力!$I$4:$I$150,0),COLUMN()-COLUMN($T117)),IFERROR(OFFSET('セット情報（イレギュラーサンプル）'!$N$2,MATCH($G122,BカートセットID入力!$L$4:$L$150,0),COLUMN()-COLUMN($T117)),""))))</f>
        <v/>
      </c>
      <c r="AR122" s="53" t="str">
        <f ca="1">IFERROR(OFFSET('セット情報(宅配便）'!$P$2,MATCH($G122,BカートセットID入力!$C$4:$C$150,0),COLUMN()-COLUMN($T117)),IFERROR(OFFSET('セット情報(業務便）'!$P$2,MATCH($G122,BカートセットID入力!$F$4:$F$150,0),COLUMN()-COLUMN($T117)),IFERROR(OFFSET('セット情報（サンプル）'!$N$2,MATCH($G122,BカートセットID入力!$I$4:$I$150,0),COLUMN()-COLUMN($T117)),IFERROR(OFFSET('セット情報（イレギュラーサンプル）'!$N$2,MATCH($G122,BカートセットID入力!$L$4:$L$150,0),COLUMN()-COLUMN($T117)),""))))</f>
        <v/>
      </c>
      <c r="AS122" s="53" t="str">
        <f ca="1">IFERROR(OFFSET('セット情報(宅配便）'!$P$2,MATCH($G122,BカートセットID入力!$C$4:$C$150,0),COLUMN()-COLUMN($T117)),IFERROR(OFFSET('セット情報(業務便）'!$P$2,MATCH($G122,BカートセットID入力!$F$4:$F$150,0),COLUMN()-COLUMN($T117)),IFERROR(OFFSET('セット情報（サンプル）'!$N$2,MATCH($G122,BカートセットID入力!$I$4:$I$150,0),COLUMN()-COLUMN($T117)),IFERROR(OFFSET('セット情報（イレギュラーサンプル）'!$N$2,MATCH($G122,BカートセットID入力!$L$4:$L$150,0),COLUMN()-COLUMN($T117)),""))))</f>
        <v/>
      </c>
    </row>
    <row r="123" spans="1:45">
      <c r="A123" s="53" t="str">
        <f>IF(ISBLANK(現行セット情報CSV!A123),"",現行セット情報CSV!A123)</f>
        <v/>
      </c>
      <c r="B123" s="53" t="str">
        <f>IF(ISBLANK(現行セット情報CSV!B123),"",現行セット情報CSV!B123)</f>
        <v/>
      </c>
      <c r="C123" s="53" t="str">
        <f>IF(ISBLANK(現行セット情報CSV!C123),"",現行セット情報CSV!C123)</f>
        <v/>
      </c>
      <c r="D123" s="53" t="str">
        <f>IF(ISBLANK(現行セット情報CSV!D123),"",現行セット情報CSV!D123)</f>
        <v/>
      </c>
      <c r="E123" s="53" t="str">
        <f>IF(ISBLANK(現行セット情報CSV!E123),"",現行セット情報CSV!E123)</f>
        <v/>
      </c>
      <c r="F123" s="53" t="str">
        <f>IF(ISBLANK(現行セット情報CSV!F123),"",現行セット情報CSV!F123)</f>
        <v/>
      </c>
      <c r="G123" s="53" t="str">
        <f>IF(ISBLANK(現行セット情報CSV!G123),"",現行セット情報CSV!G123)</f>
        <v/>
      </c>
      <c r="H123" s="53" t="str">
        <f>IF(ISBLANK(現行セット情報CSV!H123),"",現行セット情報CSV!H123)</f>
        <v/>
      </c>
      <c r="I123" s="53" t="str">
        <f>IF(ISBLANK(現行セット情報CSV!I123),"",現行セット情報CSV!I123)</f>
        <v/>
      </c>
      <c r="J123" s="53" t="str">
        <f>IF(ISBLANK(現行セット情報CSV!J123),"",現行セット情報CSV!J123)</f>
        <v/>
      </c>
      <c r="K123" s="53" t="str">
        <f>IF(ISBLANK(現行セット情報CSV!K123),"",現行セット情報CSV!K123)</f>
        <v/>
      </c>
      <c r="L123" s="53" t="str">
        <f>IF(ISBLANK(現行セット情報CSV!L123),"",現行セット情報CSV!L123)</f>
        <v/>
      </c>
      <c r="M123" s="53" t="str">
        <f>IF(ISBLANK(現行セット情報CSV!M123),"",現行セット情報CSV!M123)</f>
        <v/>
      </c>
      <c r="N123" s="53" t="str">
        <f>IF(ISBLANK(現行セット情報CSV!N123),"",現行セット情報CSV!N123)</f>
        <v/>
      </c>
      <c r="O123" s="53" t="str">
        <f>IF(ISBLANK(現行セット情報CSV!O123),"",現行セット情報CSV!O123)</f>
        <v/>
      </c>
      <c r="P123" s="53" t="str">
        <f>IF(ISBLANK(現行セット情報CSV!P123),"",現行セット情報CSV!P123)</f>
        <v/>
      </c>
      <c r="Q123" s="53" t="str">
        <f>IF(ISBLANK(現行セット情報CSV!Q123),"",現行セット情報CSV!Q123)</f>
        <v/>
      </c>
      <c r="R123" s="53" t="str">
        <f>IF(ISBLANK(現行セット情報CSV!R123),"",現行セット情報CSV!R123)</f>
        <v/>
      </c>
      <c r="S123" s="53" t="str">
        <f>IF(ISBLANK(現行セット情報CSV!S123),"",現行セット情報CSV!S123)</f>
        <v/>
      </c>
      <c r="T123" s="53" t="str">
        <f ca="1">IFERROR(OFFSET('セット情報(宅配便）'!$P$2,MATCH($G123,BカートセットID入力!$C$4:$C$150,0),COLUMN()-COLUMN($T118)),IFERROR(OFFSET('セット情報(業務便）'!$P$2,MATCH($G123,BカートセットID入力!$F$4:$F$150,0),COLUMN()-COLUMN($T118)),IFERROR(OFFSET('セット情報（サンプル）'!$N$2,MATCH($G123,BカートセットID入力!$I$4:$I$150,0),COLUMN()-COLUMN($T118)),IFERROR(OFFSET('セット情報（イレギュラーサンプル）'!$N$2,MATCH($G123,BカートセットID入力!$L$4:$L$150,0),COLUMN()-COLUMN($T118)),""))))</f>
        <v/>
      </c>
      <c r="U123" s="53" t="str">
        <f ca="1">IFERROR(OFFSET('セット情報(宅配便）'!$P$2,MATCH($G123,BカートセットID入力!$C$4:$C$150,0),COLUMN()-COLUMN($T118)),IFERROR(OFFSET('セット情報(業務便）'!$P$2,MATCH($G123,BカートセットID入力!$F$4:$F$150,0),COLUMN()-COLUMN($T118)),IFERROR(OFFSET('セット情報（サンプル）'!$N$2,MATCH($G123,BカートセットID入力!$I$4:$I$150,0),COLUMN()-COLUMN($T118)),IFERROR(OFFSET('セット情報（イレギュラーサンプル）'!$N$2,MATCH($G123,BカートセットID入力!$L$4:$L$150,0),COLUMN()-COLUMN($T118)),""))))</f>
        <v/>
      </c>
      <c r="V123" s="53" t="str">
        <f ca="1">IFERROR(OFFSET('セット情報(宅配便）'!$P$2,MATCH($G123,BカートセットID入力!$C$4:$C$150,0),COLUMN()-COLUMN($T118)),IFERROR(OFFSET('セット情報(業務便）'!$P$2,MATCH($G123,BカートセットID入力!$F$4:$F$150,0),COLUMN()-COLUMN($T118)),IFERROR(OFFSET('セット情報（サンプル）'!$N$2,MATCH($G123,BカートセットID入力!$I$4:$I$150,0),COLUMN()-COLUMN($T118)),IFERROR(OFFSET('セット情報（イレギュラーサンプル）'!$N$2,MATCH($G123,BカートセットID入力!$L$4:$L$150,0),COLUMN()-COLUMN($T118)),""))))</f>
        <v/>
      </c>
      <c r="W123" s="53" t="str">
        <f ca="1">IFERROR(OFFSET('セット情報(宅配便）'!$P$2,MATCH($G123,BカートセットID入力!$C$4:$C$150,0),COLUMN()-COLUMN($T118)),IFERROR(OFFSET('セット情報(業務便）'!$P$2,MATCH($G123,BカートセットID入力!$F$4:$F$150,0),COLUMN()-COLUMN($T118)),IFERROR(OFFSET('セット情報（サンプル）'!$N$2,MATCH($G123,BカートセットID入力!$I$4:$I$150,0),COLUMN()-COLUMN($T118)),IFERROR(OFFSET('セット情報（イレギュラーサンプル）'!$N$2,MATCH($G123,BカートセットID入力!$L$4:$L$150,0),COLUMN()-COLUMN($T118)),""))))</f>
        <v/>
      </c>
      <c r="X123" s="53" t="str">
        <f ca="1">IFERROR(OFFSET('セット情報(宅配便）'!$P$2,MATCH($G123,BカートセットID入力!$C$4:$C$150,0),COLUMN()-COLUMN($T118)),IFERROR(OFFSET('セット情報(業務便）'!$P$2,MATCH($G123,BカートセットID入力!$F$4:$F$150,0),COLUMN()-COLUMN($T118)),IFERROR(OFFSET('セット情報（サンプル）'!$N$2,MATCH($G123,BカートセットID入力!$I$4:$I$150,0),COLUMN()-COLUMN($T118)),IFERROR(OFFSET('セット情報（イレギュラーサンプル）'!$N$2,MATCH($G123,BカートセットID入力!$L$4:$L$150,0),COLUMN()-COLUMN($T118)),""))))</f>
        <v/>
      </c>
      <c r="Y123" s="53" t="str">
        <f ca="1">IFERROR(OFFSET('セット情報(宅配便）'!$P$2,MATCH($G123,BカートセットID入力!$C$4:$C$150,0),COLUMN()-COLUMN($T118)),IFERROR(OFFSET('セット情報(業務便）'!$P$2,MATCH($G123,BカートセットID入力!$F$4:$F$150,0),COLUMN()-COLUMN($T118)),IFERROR(OFFSET('セット情報（サンプル）'!$N$2,MATCH($G123,BカートセットID入力!$I$4:$I$150,0),COLUMN()-COLUMN($T118)),IFERROR(OFFSET('セット情報（イレギュラーサンプル）'!$N$2,MATCH($G123,BカートセットID入力!$L$4:$L$150,0),COLUMN()-COLUMN($T118)),""))))</f>
        <v/>
      </c>
      <c r="Z123" s="53" t="str">
        <f ca="1">IFERROR(OFFSET('セット情報(宅配便）'!$P$2,MATCH($G123,BカートセットID入力!$C$4:$C$150,0),COLUMN()-COLUMN($T118)),IFERROR(OFFSET('セット情報(業務便）'!$P$2,MATCH($G123,BカートセットID入力!$F$4:$F$150,0),COLUMN()-COLUMN($T118)),IFERROR(OFFSET('セット情報（サンプル）'!$N$2,MATCH($G123,BカートセットID入力!$I$4:$I$150,0),COLUMN()-COLUMN($T118)),IFERROR(OFFSET('セット情報（イレギュラーサンプル）'!$N$2,MATCH($G123,BカートセットID入力!$L$4:$L$150,0),COLUMN()-COLUMN($T118)),""))))</f>
        <v/>
      </c>
      <c r="AA123" s="53" t="str">
        <f ca="1">IFERROR(OFFSET('セット情報(宅配便）'!$P$2,MATCH($G123,BカートセットID入力!$C$4:$C$150,0),COLUMN()-COLUMN($T118)),IFERROR(OFFSET('セット情報(業務便）'!$P$2,MATCH($G123,BカートセットID入力!$F$4:$F$150,0),COLUMN()-COLUMN($T118)),IFERROR(OFFSET('セット情報（サンプル）'!$N$2,MATCH($G123,BカートセットID入力!$I$4:$I$150,0),COLUMN()-COLUMN($T118)),IFERROR(OFFSET('セット情報（イレギュラーサンプル）'!$N$2,MATCH($G123,BカートセットID入力!$L$4:$L$150,0),COLUMN()-COLUMN($T118)),""))))</f>
        <v/>
      </c>
      <c r="AB123" s="53" t="str">
        <f ca="1">IFERROR(OFFSET('セット情報(宅配便）'!$P$2,MATCH($G123,BカートセットID入力!$C$4:$C$150,0),COLUMN()-COLUMN($T118)),IFERROR(OFFSET('セット情報(業務便）'!$P$2,MATCH($G123,BカートセットID入力!$F$4:$F$150,0),COLUMN()-COLUMN($T118)),IFERROR(OFFSET('セット情報（サンプル）'!$N$2,MATCH($G123,BカートセットID入力!$I$4:$I$150,0),COLUMN()-COLUMN($T118)),IFERROR(OFFSET('セット情報（イレギュラーサンプル）'!$N$2,MATCH($G123,BカートセットID入力!$L$4:$L$150,0),COLUMN()-COLUMN($T118)),""))))</f>
        <v/>
      </c>
      <c r="AC123" s="53" t="str">
        <f ca="1">IFERROR(OFFSET('セット情報(宅配便）'!$P$2,MATCH($G123,BカートセットID入力!$C$4:$C$150,0),COLUMN()-COLUMN($T118)),IFERROR(OFFSET('セット情報(業務便）'!$P$2,MATCH($G123,BカートセットID入力!$F$4:$F$150,0),COLUMN()-COLUMN($T118)),IFERROR(OFFSET('セット情報（サンプル）'!$N$2,MATCH($G123,BカートセットID入力!$I$4:$I$150,0),COLUMN()-COLUMN($T118)),IFERROR(OFFSET('セット情報（イレギュラーサンプル）'!$N$2,MATCH($G123,BカートセットID入力!$L$4:$L$150,0),COLUMN()-COLUMN($T118)),""))))</f>
        <v/>
      </c>
      <c r="AD123" s="53" t="str">
        <f ca="1">IFERROR(OFFSET('セット情報(宅配便）'!$P$2,MATCH($G123,BカートセットID入力!$C$4:$C$150,0),COLUMN()-COLUMN($T118)),IFERROR(OFFSET('セット情報(業務便）'!$P$2,MATCH($G123,BカートセットID入力!$F$4:$F$150,0),COLUMN()-COLUMN($T118)),IFERROR(OFFSET('セット情報（サンプル）'!$N$2,MATCH($G123,BカートセットID入力!$I$4:$I$150,0),COLUMN()-COLUMN($T118)),IFERROR(OFFSET('セット情報（イレギュラーサンプル）'!$N$2,MATCH($G123,BカートセットID入力!$L$4:$L$150,0),COLUMN()-COLUMN($T118)),""))))</f>
        <v/>
      </c>
      <c r="AE123" s="53" t="str">
        <f ca="1">IFERROR(OFFSET('セット情報(宅配便）'!$P$2,MATCH($G123,BカートセットID入力!$C$4:$C$150,0),COLUMN()-COLUMN($T118)),IFERROR(OFFSET('セット情報(業務便）'!$P$2,MATCH($G123,BカートセットID入力!$F$4:$F$150,0),COLUMN()-COLUMN($T118)),IFERROR(OFFSET('セット情報（サンプル）'!$N$2,MATCH($G123,BカートセットID入力!$I$4:$I$150,0),COLUMN()-COLUMN($T118)),IFERROR(OFFSET('セット情報（イレギュラーサンプル）'!$N$2,MATCH($G123,BカートセットID入力!$L$4:$L$150,0),COLUMN()-COLUMN($T118)),""))))</f>
        <v/>
      </c>
      <c r="AF123" s="53" t="str">
        <f ca="1">IFERROR(OFFSET('セット情報(宅配便）'!$P$2,MATCH($G123,BカートセットID入力!$C$4:$C$150,0),COLUMN()-COLUMN($T118)),IFERROR(OFFSET('セット情報(業務便）'!$P$2,MATCH($G123,BカートセットID入力!$F$4:$F$150,0),COLUMN()-COLUMN($T118)),IFERROR(OFFSET('セット情報（サンプル）'!$N$2,MATCH($G123,BカートセットID入力!$I$4:$I$150,0),COLUMN()-COLUMN($T118)),IFERROR(OFFSET('セット情報（イレギュラーサンプル）'!$N$2,MATCH($G123,BカートセットID入力!$L$4:$L$150,0),COLUMN()-COLUMN($T118)),""))))</f>
        <v/>
      </c>
      <c r="AG123" s="53" t="str">
        <f ca="1">IFERROR(OFFSET('セット情報(宅配便）'!$P$2,MATCH($G123,BカートセットID入力!$C$4:$C$150,0),COLUMN()-COLUMN($T118)),IFERROR(OFFSET('セット情報(業務便）'!$P$2,MATCH($G123,BカートセットID入力!$F$4:$F$150,0),COLUMN()-COLUMN($T118)),IFERROR(OFFSET('セット情報（サンプル）'!$N$2,MATCH($G123,BカートセットID入力!$I$4:$I$150,0),COLUMN()-COLUMN($T118)),IFERROR(OFFSET('セット情報（イレギュラーサンプル）'!$N$2,MATCH($G123,BカートセットID入力!$L$4:$L$150,0),COLUMN()-COLUMN($T118)),""))))</f>
        <v/>
      </c>
      <c r="AH123" s="53" t="str">
        <f ca="1">IFERROR(OFFSET('セット情報(宅配便）'!$P$2,MATCH($G123,BカートセットID入力!$C$4:$C$150,0),COLUMN()-COLUMN($T118)),IFERROR(OFFSET('セット情報(業務便）'!$P$2,MATCH($G123,BカートセットID入力!$F$4:$F$150,0),COLUMN()-COLUMN($T118)),IFERROR(OFFSET('セット情報（サンプル）'!$N$2,MATCH($G123,BカートセットID入力!$I$4:$I$150,0),COLUMN()-COLUMN($T118)),IFERROR(OFFSET('セット情報（イレギュラーサンプル）'!$N$2,MATCH($G123,BカートセットID入力!$L$4:$L$150,0),COLUMN()-COLUMN($T118)),""))))</f>
        <v/>
      </c>
      <c r="AI123" s="53" t="str">
        <f ca="1">IFERROR(OFFSET('セット情報(宅配便）'!$P$2,MATCH($G123,BカートセットID入力!$C$4:$C$150,0),COLUMN()-COLUMN($T118)),IFERROR(OFFSET('セット情報(業務便）'!$P$2,MATCH($G123,BカートセットID入力!$F$4:$F$150,0),COLUMN()-COLUMN($T118)),IFERROR(OFFSET('セット情報（サンプル）'!$N$2,MATCH($G123,BカートセットID入力!$I$4:$I$150,0),COLUMN()-COLUMN($T118)),IFERROR(OFFSET('セット情報（イレギュラーサンプル）'!$N$2,MATCH($G123,BカートセットID入力!$L$4:$L$150,0),COLUMN()-COLUMN($T118)),""))))</f>
        <v/>
      </c>
      <c r="AJ123" s="53" t="str">
        <f ca="1">IFERROR(OFFSET('セット情報(宅配便）'!$P$2,MATCH($G123,BカートセットID入力!$C$4:$C$150,0),COLUMN()-COLUMN($T118)),IFERROR(OFFSET('セット情報(業務便）'!$P$2,MATCH($G123,BカートセットID入力!$F$4:$F$150,0),COLUMN()-COLUMN($T118)),IFERROR(OFFSET('セット情報（サンプル）'!$N$2,MATCH($G123,BカートセットID入力!$I$4:$I$150,0),COLUMN()-COLUMN($T118)),IFERROR(OFFSET('セット情報（イレギュラーサンプル）'!$N$2,MATCH($G123,BカートセットID入力!$L$4:$L$150,0),COLUMN()-COLUMN($T118)),""))))</f>
        <v/>
      </c>
      <c r="AK123" s="53" t="str">
        <f ca="1">IFERROR(OFFSET('セット情報(宅配便）'!$P$2,MATCH($G123,BカートセットID入力!$C$4:$C$150,0),COLUMN()-COLUMN($T118)),IFERROR(OFFSET('セット情報(業務便）'!$P$2,MATCH($G123,BカートセットID入力!$F$4:$F$150,0),COLUMN()-COLUMN($T118)),IFERROR(OFFSET('セット情報（サンプル）'!$N$2,MATCH($G123,BカートセットID入力!$I$4:$I$150,0),COLUMN()-COLUMN($T118)),IFERROR(OFFSET('セット情報（イレギュラーサンプル）'!$N$2,MATCH($G123,BカートセットID入力!$L$4:$L$150,0),COLUMN()-COLUMN($T118)),""))))</f>
        <v/>
      </c>
      <c r="AL123" s="53" t="str">
        <f ca="1">IFERROR(OFFSET('セット情報(宅配便）'!$P$2,MATCH($G123,BカートセットID入力!$C$4:$C$150,0),COLUMN()-COLUMN($T118)),IFERROR(OFFSET('セット情報(業務便）'!$P$2,MATCH($G123,BカートセットID入力!$F$4:$F$150,0),COLUMN()-COLUMN($T118)),IFERROR(OFFSET('セット情報（サンプル）'!$N$2,MATCH($G123,BカートセットID入力!$I$4:$I$150,0),COLUMN()-COLUMN($T118)),IFERROR(OFFSET('セット情報（イレギュラーサンプル）'!$N$2,MATCH($G123,BカートセットID入力!$L$4:$L$150,0),COLUMN()-COLUMN($T118)),""))))</f>
        <v/>
      </c>
      <c r="AM123" s="53" t="str">
        <f ca="1">IFERROR(OFFSET('セット情報(宅配便）'!$P$2,MATCH($G123,BカートセットID入力!$C$4:$C$150,0),COLUMN()-COLUMN($T118)),IFERROR(OFFSET('セット情報(業務便）'!$P$2,MATCH($G123,BカートセットID入力!$F$4:$F$150,0),COLUMN()-COLUMN($T118)),IFERROR(OFFSET('セット情報（サンプル）'!$N$2,MATCH($G123,BカートセットID入力!$I$4:$I$150,0),COLUMN()-COLUMN($T118)),IFERROR(OFFSET('セット情報（イレギュラーサンプル）'!$N$2,MATCH($G123,BカートセットID入力!$L$4:$L$150,0),COLUMN()-COLUMN($T118)),""))))</f>
        <v/>
      </c>
      <c r="AN123" s="53" t="str">
        <f ca="1">IFERROR(OFFSET('セット情報(宅配便）'!$P$2,MATCH($G123,BカートセットID入力!$C$4:$C$150,0),COLUMN()-COLUMN($T118)),IFERROR(OFFSET('セット情報(業務便）'!$P$2,MATCH($G123,BカートセットID入力!$F$4:$F$150,0),COLUMN()-COLUMN($T118)),IFERROR(OFFSET('セット情報（サンプル）'!$N$2,MATCH($G123,BカートセットID入力!$I$4:$I$150,0),COLUMN()-COLUMN($T118)),IFERROR(OFFSET('セット情報（イレギュラーサンプル）'!$N$2,MATCH($G123,BカートセットID入力!$L$4:$L$150,0),COLUMN()-COLUMN($T118)),""))))</f>
        <v/>
      </c>
      <c r="AO123" s="53" t="str">
        <f ca="1">IFERROR(OFFSET('セット情報(宅配便）'!$P$2,MATCH($G123,BカートセットID入力!$C$4:$C$150,0),COLUMN()-COLUMN($T118)),IFERROR(OFFSET('セット情報(業務便）'!$P$2,MATCH($G123,BカートセットID入力!$F$4:$F$150,0),COLUMN()-COLUMN($T118)),IFERROR(OFFSET('セット情報（サンプル）'!$N$2,MATCH($G123,BカートセットID入力!$I$4:$I$150,0),COLUMN()-COLUMN($T118)),IFERROR(OFFSET('セット情報（イレギュラーサンプル）'!$N$2,MATCH($G123,BカートセットID入力!$L$4:$L$150,0),COLUMN()-COLUMN($T118)),""))))</f>
        <v/>
      </c>
      <c r="AP123" s="53" t="str">
        <f ca="1">IFERROR(OFFSET('セット情報(宅配便）'!$P$2,MATCH($G123,BカートセットID入力!$C$4:$C$150,0),COLUMN()-COLUMN($T118)),IFERROR(OFFSET('セット情報(業務便）'!$P$2,MATCH($G123,BカートセットID入力!$F$4:$F$150,0),COLUMN()-COLUMN($T118)),IFERROR(OFFSET('セット情報（サンプル）'!$N$2,MATCH($G123,BカートセットID入力!$I$4:$I$150,0),COLUMN()-COLUMN($T118)),IFERROR(OFFSET('セット情報（イレギュラーサンプル）'!$N$2,MATCH($G123,BカートセットID入力!$L$4:$L$150,0),COLUMN()-COLUMN($T118)),""))))</f>
        <v/>
      </c>
      <c r="AQ123" s="53" t="str">
        <f ca="1">IFERROR(OFFSET('セット情報(宅配便）'!$P$2,MATCH($G123,BカートセットID入力!$C$4:$C$150,0),COLUMN()-COLUMN($T118)),IFERROR(OFFSET('セット情報(業務便）'!$P$2,MATCH($G123,BカートセットID入力!$F$4:$F$150,0),COLUMN()-COLUMN($T118)),IFERROR(OFFSET('セット情報（サンプル）'!$N$2,MATCH($G123,BカートセットID入力!$I$4:$I$150,0),COLUMN()-COLUMN($T118)),IFERROR(OFFSET('セット情報（イレギュラーサンプル）'!$N$2,MATCH($G123,BカートセットID入力!$L$4:$L$150,0),COLUMN()-COLUMN($T118)),""))))</f>
        <v/>
      </c>
      <c r="AR123" s="53" t="str">
        <f ca="1">IFERROR(OFFSET('セット情報(宅配便）'!$P$2,MATCH($G123,BカートセットID入力!$C$4:$C$150,0),COLUMN()-COLUMN($T118)),IFERROR(OFFSET('セット情報(業務便）'!$P$2,MATCH($G123,BカートセットID入力!$F$4:$F$150,0),COLUMN()-COLUMN($T118)),IFERROR(OFFSET('セット情報（サンプル）'!$N$2,MATCH($G123,BカートセットID入力!$I$4:$I$150,0),COLUMN()-COLUMN($T118)),IFERROR(OFFSET('セット情報（イレギュラーサンプル）'!$N$2,MATCH($G123,BカートセットID入力!$L$4:$L$150,0),COLUMN()-COLUMN($T118)),""))))</f>
        <v/>
      </c>
      <c r="AS123" s="53" t="str">
        <f ca="1">IFERROR(OFFSET('セット情報(宅配便）'!$P$2,MATCH($G123,BカートセットID入力!$C$4:$C$150,0),COLUMN()-COLUMN($T118)),IFERROR(OFFSET('セット情報(業務便）'!$P$2,MATCH($G123,BカートセットID入力!$F$4:$F$150,0),COLUMN()-COLUMN($T118)),IFERROR(OFFSET('セット情報（サンプル）'!$N$2,MATCH($G123,BカートセットID入力!$I$4:$I$150,0),COLUMN()-COLUMN($T118)),IFERROR(OFFSET('セット情報（イレギュラーサンプル）'!$N$2,MATCH($G123,BカートセットID入力!$L$4:$L$150,0),COLUMN()-COLUMN($T118)),""))))</f>
        <v/>
      </c>
    </row>
    <row r="124" spans="1:45">
      <c r="A124" s="53" t="str">
        <f>IF(ISBLANK(現行セット情報CSV!A124),"",現行セット情報CSV!A124)</f>
        <v/>
      </c>
      <c r="B124" s="53" t="str">
        <f>IF(ISBLANK(現行セット情報CSV!B124),"",現行セット情報CSV!B124)</f>
        <v/>
      </c>
      <c r="C124" s="53" t="str">
        <f>IF(ISBLANK(現行セット情報CSV!C124),"",現行セット情報CSV!C124)</f>
        <v/>
      </c>
      <c r="D124" s="53" t="str">
        <f>IF(ISBLANK(現行セット情報CSV!D124),"",現行セット情報CSV!D124)</f>
        <v/>
      </c>
      <c r="E124" s="53" t="str">
        <f>IF(ISBLANK(現行セット情報CSV!E124),"",現行セット情報CSV!E124)</f>
        <v/>
      </c>
      <c r="F124" s="53" t="str">
        <f>IF(ISBLANK(現行セット情報CSV!F124),"",現行セット情報CSV!F124)</f>
        <v/>
      </c>
      <c r="G124" s="53" t="str">
        <f>IF(ISBLANK(現行セット情報CSV!G124),"",現行セット情報CSV!G124)</f>
        <v/>
      </c>
      <c r="H124" s="53" t="str">
        <f>IF(ISBLANK(現行セット情報CSV!H124),"",現行セット情報CSV!H124)</f>
        <v/>
      </c>
      <c r="I124" s="53" t="str">
        <f>IF(ISBLANK(現行セット情報CSV!I124),"",現行セット情報CSV!I124)</f>
        <v/>
      </c>
      <c r="J124" s="53" t="str">
        <f>IF(ISBLANK(現行セット情報CSV!J124),"",現行セット情報CSV!J124)</f>
        <v/>
      </c>
      <c r="K124" s="53" t="str">
        <f>IF(ISBLANK(現行セット情報CSV!K124),"",現行セット情報CSV!K124)</f>
        <v/>
      </c>
      <c r="L124" s="53" t="str">
        <f>IF(ISBLANK(現行セット情報CSV!L124),"",現行セット情報CSV!L124)</f>
        <v/>
      </c>
      <c r="M124" s="53" t="str">
        <f>IF(ISBLANK(現行セット情報CSV!M124),"",現行セット情報CSV!M124)</f>
        <v/>
      </c>
      <c r="N124" s="53" t="str">
        <f>IF(ISBLANK(現行セット情報CSV!N124),"",現行セット情報CSV!N124)</f>
        <v/>
      </c>
      <c r="O124" s="53" t="str">
        <f>IF(ISBLANK(現行セット情報CSV!O124),"",現行セット情報CSV!O124)</f>
        <v/>
      </c>
      <c r="P124" s="53" t="str">
        <f>IF(ISBLANK(現行セット情報CSV!P124),"",現行セット情報CSV!P124)</f>
        <v/>
      </c>
      <c r="Q124" s="53" t="str">
        <f>IF(ISBLANK(現行セット情報CSV!Q124),"",現行セット情報CSV!Q124)</f>
        <v/>
      </c>
      <c r="R124" s="53" t="str">
        <f>IF(ISBLANK(現行セット情報CSV!R124),"",現行セット情報CSV!R124)</f>
        <v/>
      </c>
      <c r="S124" s="53" t="str">
        <f>IF(ISBLANK(現行セット情報CSV!S124),"",現行セット情報CSV!S124)</f>
        <v/>
      </c>
      <c r="T124" s="53" t="str">
        <f ca="1">IFERROR(OFFSET('セット情報(宅配便）'!$P$2,MATCH($G124,BカートセットID入力!$C$4:$C$150,0),COLUMN()-COLUMN($T119)),IFERROR(OFFSET('セット情報(業務便）'!$P$2,MATCH($G124,BカートセットID入力!$F$4:$F$150,0),COLUMN()-COLUMN($T119)),IFERROR(OFFSET('セット情報（サンプル）'!$N$2,MATCH($G124,BカートセットID入力!$I$4:$I$150,0),COLUMN()-COLUMN($T119)),IFERROR(OFFSET('セット情報（イレギュラーサンプル）'!$N$2,MATCH($G124,BカートセットID入力!$L$4:$L$150,0),COLUMN()-COLUMN($T119)),""))))</f>
        <v/>
      </c>
      <c r="U124" s="53" t="str">
        <f ca="1">IFERROR(OFFSET('セット情報(宅配便）'!$P$2,MATCH($G124,BカートセットID入力!$C$4:$C$150,0),COLUMN()-COLUMN($T119)),IFERROR(OFFSET('セット情報(業務便）'!$P$2,MATCH($G124,BカートセットID入力!$F$4:$F$150,0),COLUMN()-COLUMN($T119)),IFERROR(OFFSET('セット情報（サンプル）'!$N$2,MATCH($G124,BカートセットID入力!$I$4:$I$150,0),COLUMN()-COLUMN($T119)),IFERROR(OFFSET('セット情報（イレギュラーサンプル）'!$N$2,MATCH($G124,BカートセットID入力!$L$4:$L$150,0),COLUMN()-COLUMN($T119)),""))))</f>
        <v/>
      </c>
      <c r="V124" s="53" t="str">
        <f ca="1">IFERROR(OFFSET('セット情報(宅配便）'!$P$2,MATCH($G124,BカートセットID入力!$C$4:$C$150,0),COLUMN()-COLUMN($T119)),IFERROR(OFFSET('セット情報(業務便）'!$P$2,MATCH($G124,BカートセットID入力!$F$4:$F$150,0),COLUMN()-COLUMN($T119)),IFERROR(OFFSET('セット情報（サンプル）'!$N$2,MATCH($G124,BカートセットID入力!$I$4:$I$150,0),COLUMN()-COLUMN($T119)),IFERROR(OFFSET('セット情報（イレギュラーサンプル）'!$N$2,MATCH($G124,BカートセットID入力!$L$4:$L$150,0),COLUMN()-COLUMN($T119)),""))))</f>
        <v/>
      </c>
      <c r="W124" s="53" t="str">
        <f ca="1">IFERROR(OFFSET('セット情報(宅配便）'!$P$2,MATCH($G124,BカートセットID入力!$C$4:$C$150,0),COLUMN()-COLUMN($T119)),IFERROR(OFFSET('セット情報(業務便）'!$P$2,MATCH($G124,BカートセットID入力!$F$4:$F$150,0),COLUMN()-COLUMN($T119)),IFERROR(OFFSET('セット情報（サンプル）'!$N$2,MATCH($G124,BカートセットID入力!$I$4:$I$150,0),COLUMN()-COLUMN($T119)),IFERROR(OFFSET('セット情報（イレギュラーサンプル）'!$N$2,MATCH($G124,BカートセットID入力!$L$4:$L$150,0),COLUMN()-COLUMN($T119)),""))))</f>
        <v/>
      </c>
      <c r="X124" s="53" t="str">
        <f ca="1">IFERROR(OFFSET('セット情報(宅配便）'!$P$2,MATCH($G124,BカートセットID入力!$C$4:$C$150,0),COLUMN()-COLUMN($T119)),IFERROR(OFFSET('セット情報(業務便）'!$P$2,MATCH($G124,BカートセットID入力!$F$4:$F$150,0),COLUMN()-COLUMN($T119)),IFERROR(OFFSET('セット情報（サンプル）'!$N$2,MATCH($G124,BカートセットID入力!$I$4:$I$150,0),COLUMN()-COLUMN($T119)),IFERROR(OFFSET('セット情報（イレギュラーサンプル）'!$N$2,MATCH($G124,BカートセットID入力!$L$4:$L$150,0),COLUMN()-COLUMN($T119)),""))))</f>
        <v/>
      </c>
      <c r="Y124" s="53" t="str">
        <f ca="1">IFERROR(OFFSET('セット情報(宅配便）'!$P$2,MATCH($G124,BカートセットID入力!$C$4:$C$150,0),COLUMN()-COLUMN($T119)),IFERROR(OFFSET('セット情報(業務便）'!$P$2,MATCH($G124,BカートセットID入力!$F$4:$F$150,0),COLUMN()-COLUMN($T119)),IFERROR(OFFSET('セット情報（サンプル）'!$N$2,MATCH($G124,BカートセットID入力!$I$4:$I$150,0),COLUMN()-COLUMN($T119)),IFERROR(OFFSET('セット情報（イレギュラーサンプル）'!$N$2,MATCH($G124,BカートセットID入力!$L$4:$L$150,0),COLUMN()-COLUMN($T119)),""))))</f>
        <v/>
      </c>
      <c r="Z124" s="53" t="str">
        <f ca="1">IFERROR(OFFSET('セット情報(宅配便）'!$P$2,MATCH($G124,BカートセットID入力!$C$4:$C$150,0),COLUMN()-COLUMN($T119)),IFERROR(OFFSET('セット情報(業務便）'!$P$2,MATCH($G124,BカートセットID入力!$F$4:$F$150,0),COLUMN()-COLUMN($T119)),IFERROR(OFFSET('セット情報（サンプル）'!$N$2,MATCH($G124,BカートセットID入力!$I$4:$I$150,0),COLUMN()-COLUMN($T119)),IFERROR(OFFSET('セット情報（イレギュラーサンプル）'!$N$2,MATCH($G124,BカートセットID入力!$L$4:$L$150,0),COLUMN()-COLUMN($T119)),""))))</f>
        <v/>
      </c>
      <c r="AA124" s="53" t="str">
        <f ca="1">IFERROR(OFFSET('セット情報(宅配便）'!$P$2,MATCH($G124,BカートセットID入力!$C$4:$C$150,0),COLUMN()-COLUMN($T119)),IFERROR(OFFSET('セット情報(業務便）'!$P$2,MATCH($G124,BカートセットID入力!$F$4:$F$150,0),COLUMN()-COLUMN($T119)),IFERROR(OFFSET('セット情報（サンプル）'!$N$2,MATCH($G124,BカートセットID入力!$I$4:$I$150,0),COLUMN()-COLUMN($T119)),IFERROR(OFFSET('セット情報（イレギュラーサンプル）'!$N$2,MATCH($G124,BカートセットID入力!$L$4:$L$150,0),COLUMN()-COLUMN($T119)),""))))</f>
        <v/>
      </c>
      <c r="AB124" s="53" t="str">
        <f ca="1">IFERROR(OFFSET('セット情報(宅配便）'!$P$2,MATCH($G124,BカートセットID入力!$C$4:$C$150,0),COLUMN()-COLUMN($T119)),IFERROR(OFFSET('セット情報(業務便）'!$P$2,MATCH($G124,BカートセットID入力!$F$4:$F$150,0),COLUMN()-COLUMN($T119)),IFERROR(OFFSET('セット情報（サンプル）'!$N$2,MATCH($G124,BカートセットID入力!$I$4:$I$150,0),COLUMN()-COLUMN($T119)),IFERROR(OFFSET('セット情報（イレギュラーサンプル）'!$N$2,MATCH($G124,BカートセットID入力!$L$4:$L$150,0),COLUMN()-COLUMN($T119)),""))))</f>
        <v/>
      </c>
      <c r="AC124" s="53" t="str">
        <f ca="1">IFERROR(OFFSET('セット情報(宅配便）'!$P$2,MATCH($G124,BカートセットID入力!$C$4:$C$150,0),COLUMN()-COLUMN($T119)),IFERROR(OFFSET('セット情報(業務便）'!$P$2,MATCH($G124,BカートセットID入力!$F$4:$F$150,0),COLUMN()-COLUMN($T119)),IFERROR(OFFSET('セット情報（サンプル）'!$N$2,MATCH($G124,BカートセットID入力!$I$4:$I$150,0),COLUMN()-COLUMN($T119)),IFERROR(OFFSET('セット情報（イレギュラーサンプル）'!$N$2,MATCH($G124,BカートセットID入力!$L$4:$L$150,0),COLUMN()-COLUMN($T119)),""))))</f>
        <v/>
      </c>
      <c r="AD124" s="53" t="str">
        <f ca="1">IFERROR(OFFSET('セット情報(宅配便）'!$P$2,MATCH($G124,BカートセットID入力!$C$4:$C$150,0),COLUMN()-COLUMN($T119)),IFERROR(OFFSET('セット情報(業務便）'!$P$2,MATCH($G124,BカートセットID入力!$F$4:$F$150,0),COLUMN()-COLUMN($T119)),IFERROR(OFFSET('セット情報（サンプル）'!$N$2,MATCH($G124,BカートセットID入力!$I$4:$I$150,0),COLUMN()-COLUMN($T119)),IFERROR(OFFSET('セット情報（イレギュラーサンプル）'!$N$2,MATCH($G124,BカートセットID入力!$L$4:$L$150,0),COLUMN()-COLUMN($T119)),""))))</f>
        <v/>
      </c>
      <c r="AE124" s="53" t="str">
        <f ca="1">IFERROR(OFFSET('セット情報(宅配便）'!$P$2,MATCH($G124,BカートセットID入力!$C$4:$C$150,0),COLUMN()-COLUMN($T119)),IFERROR(OFFSET('セット情報(業務便）'!$P$2,MATCH($G124,BカートセットID入力!$F$4:$F$150,0),COLUMN()-COLUMN($T119)),IFERROR(OFFSET('セット情報（サンプル）'!$N$2,MATCH($G124,BカートセットID入力!$I$4:$I$150,0),COLUMN()-COLUMN($T119)),IFERROR(OFFSET('セット情報（イレギュラーサンプル）'!$N$2,MATCH($G124,BカートセットID入力!$L$4:$L$150,0),COLUMN()-COLUMN($T119)),""))))</f>
        <v/>
      </c>
      <c r="AF124" s="53" t="str">
        <f ca="1">IFERROR(OFFSET('セット情報(宅配便）'!$P$2,MATCH($G124,BカートセットID入力!$C$4:$C$150,0),COLUMN()-COLUMN($T119)),IFERROR(OFFSET('セット情報(業務便）'!$P$2,MATCH($G124,BカートセットID入力!$F$4:$F$150,0),COLUMN()-COLUMN($T119)),IFERROR(OFFSET('セット情報（サンプル）'!$N$2,MATCH($G124,BカートセットID入力!$I$4:$I$150,0),COLUMN()-COLUMN($T119)),IFERROR(OFFSET('セット情報（イレギュラーサンプル）'!$N$2,MATCH($G124,BカートセットID入力!$L$4:$L$150,0),COLUMN()-COLUMN($T119)),""))))</f>
        <v/>
      </c>
      <c r="AG124" s="53" t="str">
        <f ca="1">IFERROR(OFFSET('セット情報(宅配便）'!$P$2,MATCH($G124,BカートセットID入力!$C$4:$C$150,0),COLUMN()-COLUMN($T119)),IFERROR(OFFSET('セット情報(業務便）'!$P$2,MATCH($G124,BカートセットID入力!$F$4:$F$150,0),COLUMN()-COLUMN($T119)),IFERROR(OFFSET('セット情報（サンプル）'!$N$2,MATCH($G124,BカートセットID入力!$I$4:$I$150,0),COLUMN()-COLUMN($T119)),IFERROR(OFFSET('セット情報（イレギュラーサンプル）'!$N$2,MATCH($G124,BカートセットID入力!$L$4:$L$150,0),COLUMN()-COLUMN($T119)),""))))</f>
        <v/>
      </c>
      <c r="AH124" s="53" t="str">
        <f ca="1">IFERROR(OFFSET('セット情報(宅配便）'!$P$2,MATCH($G124,BカートセットID入力!$C$4:$C$150,0),COLUMN()-COLUMN($T119)),IFERROR(OFFSET('セット情報(業務便）'!$P$2,MATCH($G124,BカートセットID入力!$F$4:$F$150,0),COLUMN()-COLUMN($T119)),IFERROR(OFFSET('セット情報（サンプル）'!$N$2,MATCH($G124,BカートセットID入力!$I$4:$I$150,0),COLUMN()-COLUMN($T119)),IFERROR(OFFSET('セット情報（イレギュラーサンプル）'!$N$2,MATCH($G124,BカートセットID入力!$L$4:$L$150,0),COLUMN()-COLUMN($T119)),""))))</f>
        <v/>
      </c>
      <c r="AI124" s="53" t="str">
        <f ca="1">IFERROR(OFFSET('セット情報(宅配便）'!$P$2,MATCH($G124,BカートセットID入力!$C$4:$C$150,0),COLUMN()-COLUMN($T119)),IFERROR(OFFSET('セット情報(業務便）'!$P$2,MATCH($G124,BカートセットID入力!$F$4:$F$150,0),COLUMN()-COLUMN($T119)),IFERROR(OFFSET('セット情報（サンプル）'!$N$2,MATCH($G124,BカートセットID入力!$I$4:$I$150,0),COLUMN()-COLUMN($T119)),IFERROR(OFFSET('セット情報（イレギュラーサンプル）'!$N$2,MATCH($G124,BカートセットID入力!$L$4:$L$150,0),COLUMN()-COLUMN($T119)),""))))</f>
        <v/>
      </c>
      <c r="AJ124" s="53" t="str">
        <f ca="1">IFERROR(OFFSET('セット情報(宅配便）'!$P$2,MATCH($G124,BカートセットID入力!$C$4:$C$150,0),COLUMN()-COLUMN($T119)),IFERROR(OFFSET('セット情報(業務便）'!$P$2,MATCH($G124,BカートセットID入力!$F$4:$F$150,0),COLUMN()-COLUMN($T119)),IFERROR(OFFSET('セット情報（サンプル）'!$N$2,MATCH($G124,BカートセットID入力!$I$4:$I$150,0),COLUMN()-COLUMN($T119)),IFERROR(OFFSET('セット情報（イレギュラーサンプル）'!$N$2,MATCH($G124,BカートセットID入力!$L$4:$L$150,0),COLUMN()-COLUMN($T119)),""))))</f>
        <v/>
      </c>
      <c r="AK124" s="53" t="str">
        <f ca="1">IFERROR(OFFSET('セット情報(宅配便）'!$P$2,MATCH($G124,BカートセットID入力!$C$4:$C$150,0),COLUMN()-COLUMN($T119)),IFERROR(OFFSET('セット情報(業務便）'!$P$2,MATCH($G124,BカートセットID入力!$F$4:$F$150,0),COLUMN()-COLUMN($T119)),IFERROR(OFFSET('セット情報（サンプル）'!$N$2,MATCH($G124,BカートセットID入力!$I$4:$I$150,0),COLUMN()-COLUMN($T119)),IFERROR(OFFSET('セット情報（イレギュラーサンプル）'!$N$2,MATCH($G124,BカートセットID入力!$L$4:$L$150,0),COLUMN()-COLUMN($T119)),""))))</f>
        <v/>
      </c>
      <c r="AL124" s="53" t="str">
        <f ca="1">IFERROR(OFFSET('セット情報(宅配便）'!$P$2,MATCH($G124,BカートセットID入力!$C$4:$C$150,0),COLUMN()-COLUMN($T119)),IFERROR(OFFSET('セット情報(業務便）'!$P$2,MATCH($G124,BカートセットID入力!$F$4:$F$150,0),COLUMN()-COLUMN($T119)),IFERROR(OFFSET('セット情報（サンプル）'!$N$2,MATCH($G124,BカートセットID入力!$I$4:$I$150,0),COLUMN()-COLUMN($T119)),IFERROR(OFFSET('セット情報（イレギュラーサンプル）'!$N$2,MATCH($G124,BカートセットID入力!$L$4:$L$150,0),COLUMN()-COLUMN($T119)),""))))</f>
        <v/>
      </c>
      <c r="AM124" s="53" t="str">
        <f ca="1">IFERROR(OFFSET('セット情報(宅配便）'!$P$2,MATCH($G124,BカートセットID入力!$C$4:$C$150,0),COLUMN()-COLUMN($T119)),IFERROR(OFFSET('セット情報(業務便）'!$P$2,MATCH($G124,BカートセットID入力!$F$4:$F$150,0),COLUMN()-COLUMN($T119)),IFERROR(OFFSET('セット情報（サンプル）'!$N$2,MATCH($G124,BカートセットID入力!$I$4:$I$150,0),COLUMN()-COLUMN($T119)),IFERROR(OFFSET('セット情報（イレギュラーサンプル）'!$N$2,MATCH($G124,BカートセットID入力!$L$4:$L$150,0),COLUMN()-COLUMN($T119)),""))))</f>
        <v/>
      </c>
      <c r="AN124" s="53" t="str">
        <f ca="1">IFERROR(OFFSET('セット情報(宅配便）'!$P$2,MATCH($G124,BカートセットID入力!$C$4:$C$150,0),COLUMN()-COLUMN($T119)),IFERROR(OFFSET('セット情報(業務便）'!$P$2,MATCH($G124,BカートセットID入力!$F$4:$F$150,0),COLUMN()-COLUMN($T119)),IFERROR(OFFSET('セット情報（サンプル）'!$N$2,MATCH($G124,BカートセットID入力!$I$4:$I$150,0),COLUMN()-COLUMN($T119)),IFERROR(OFFSET('セット情報（イレギュラーサンプル）'!$N$2,MATCH($G124,BカートセットID入力!$L$4:$L$150,0),COLUMN()-COLUMN($T119)),""))))</f>
        <v/>
      </c>
      <c r="AO124" s="53" t="str">
        <f ca="1">IFERROR(OFFSET('セット情報(宅配便）'!$P$2,MATCH($G124,BカートセットID入力!$C$4:$C$150,0),COLUMN()-COLUMN($T119)),IFERROR(OFFSET('セット情報(業務便）'!$P$2,MATCH($G124,BカートセットID入力!$F$4:$F$150,0),COLUMN()-COLUMN($T119)),IFERROR(OFFSET('セット情報（サンプル）'!$N$2,MATCH($G124,BカートセットID入力!$I$4:$I$150,0),COLUMN()-COLUMN($T119)),IFERROR(OFFSET('セット情報（イレギュラーサンプル）'!$N$2,MATCH($G124,BカートセットID入力!$L$4:$L$150,0),COLUMN()-COLUMN($T119)),""))))</f>
        <v/>
      </c>
      <c r="AP124" s="53" t="str">
        <f ca="1">IFERROR(OFFSET('セット情報(宅配便）'!$P$2,MATCH($G124,BカートセットID入力!$C$4:$C$150,0),COLUMN()-COLUMN($T119)),IFERROR(OFFSET('セット情報(業務便）'!$P$2,MATCH($G124,BカートセットID入力!$F$4:$F$150,0),COLUMN()-COLUMN($T119)),IFERROR(OFFSET('セット情報（サンプル）'!$N$2,MATCH($G124,BカートセットID入力!$I$4:$I$150,0),COLUMN()-COLUMN($T119)),IFERROR(OFFSET('セット情報（イレギュラーサンプル）'!$N$2,MATCH($G124,BカートセットID入力!$L$4:$L$150,0),COLUMN()-COLUMN($T119)),""))))</f>
        <v/>
      </c>
      <c r="AQ124" s="53" t="str">
        <f ca="1">IFERROR(OFFSET('セット情報(宅配便）'!$P$2,MATCH($G124,BカートセットID入力!$C$4:$C$150,0),COLUMN()-COLUMN($T119)),IFERROR(OFFSET('セット情報(業務便）'!$P$2,MATCH($G124,BカートセットID入力!$F$4:$F$150,0),COLUMN()-COLUMN($T119)),IFERROR(OFFSET('セット情報（サンプル）'!$N$2,MATCH($G124,BカートセットID入力!$I$4:$I$150,0),COLUMN()-COLUMN($T119)),IFERROR(OFFSET('セット情報（イレギュラーサンプル）'!$N$2,MATCH($G124,BカートセットID入力!$L$4:$L$150,0),COLUMN()-COLUMN($T119)),""))))</f>
        <v/>
      </c>
      <c r="AR124" s="53" t="str">
        <f ca="1">IFERROR(OFFSET('セット情報(宅配便）'!$P$2,MATCH($G124,BカートセットID入力!$C$4:$C$150,0),COLUMN()-COLUMN($T119)),IFERROR(OFFSET('セット情報(業務便）'!$P$2,MATCH($G124,BカートセットID入力!$F$4:$F$150,0),COLUMN()-COLUMN($T119)),IFERROR(OFFSET('セット情報（サンプル）'!$N$2,MATCH($G124,BカートセットID入力!$I$4:$I$150,0),COLUMN()-COLUMN($T119)),IFERROR(OFFSET('セット情報（イレギュラーサンプル）'!$N$2,MATCH($G124,BカートセットID入力!$L$4:$L$150,0),COLUMN()-COLUMN($T119)),""))))</f>
        <v/>
      </c>
      <c r="AS124" s="53" t="str">
        <f ca="1">IFERROR(OFFSET('セット情報(宅配便）'!$P$2,MATCH($G124,BカートセットID入力!$C$4:$C$150,0),COLUMN()-COLUMN($T119)),IFERROR(OFFSET('セット情報(業務便）'!$P$2,MATCH($G124,BカートセットID入力!$F$4:$F$150,0),COLUMN()-COLUMN($T119)),IFERROR(OFFSET('セット情報（サンプル）'!$N$2,MATCH($G124,BカートセットID入力!$I$4:$I$150,0),COLUMN()-COLUMN($T119)),IFERROR(OFFSET('セット情報（イレギュラーサンプル）'!$N$2,MATCH($G124,BカートセットID入力!$L$4:$L$150,0),COLUMN()-COLUMN($T119)),""))))</f>
        <v/>
      </c>
    </row>
    <row r="125" spans="1:45">
      <c r="A125" s="53" t="str">
        <f>IF(ISBLANK(現行セット情報CSV!A125),"",現行セット情報CSV!A125)</f>
        <v/>
      </c>
      <c r="B125" s="53" t="str">
        <f>IF(ISBLANK(現行セット情報CSV!B125),"",現行セット情報CSV!B125)</f>
        <v/>
      </c>
      <c r="C125" s="53" t="str">
        <f>IF(ISBLANK(現行セット情報CSV!C125),"",現行セット情報CSV!C125)</f>
        <v/>
      </c>
      <c r="D125" s="53" t="str">
        <f>IF(ISBLANK(現行セット情報CSV!D125),"",現行セット情報CSV!D125)</f>
        <v/>
      </c>
      <c r="E125" s="53" t="str">
        <f>IF(ISBLANK(現行セット情報CSV!E125),"",現行セット情報CSV!E125)</f>
        <v/>
      </c>
      <c r="F125" s="53" t="str">
        <f>IF(ISBLANK(現行セット情報CSV!F125),"",現行セット情報CSV!F125)</f>
        <v/>
      </c>
      <c r="G125" s="53" t="str">
        <f>IF(ISBLANK(現行セット情報CSV!G125),"",現行セット情報CSV!G125)</f>
        <v/>
      </c>
      <c r="H125" s="53" t="str">
        <f>IF(ISBLANK(現行セット情報CSV!H125),"",現行セット情報CSV!H125)</f>
        <v/>
      </c>
      <c r="I125" s="53" t="str">
        <f>IF(ISBLANK(現行セット情報CSV!I125),"",現行セット情報CSV!I125)</f>
        <v/>
      </c>
      <c r="J125" s="53" t="str">
        <f>IF(ISBLANK(現行セット情報CSV!J125),"",現行セット情報CSV!J125)</f>
        <v/>
      </c>
      <c r="K125" s="53" t="str">
        <f>IF(ISBLANK(現行セット情報CSV!K125),"",現行セット情報CSV!K125)</f>
        <v/>
      </c>
      <c r="L125" s="53" t="str">
        <f>IF(ISBLANK(現行セット情報CSV!L125),"",現行セット情報CSV!L125)</f>
        <v/>
      </c>
      <c r="M125" s="53" t="str">
        <f>IF(ISBLANK(現行セット情報CSV!M125),"",現行セット情報CSV!M125)</f>
        <v/>
      </c>
      <c r="N125" s="53" t="str">
        <f>IF(ISBLANK(現行セット情報CSV!N125),"",現行セット情報CSV!N125)</f>
        <v/>
      </c>
      <c r="O125" s="53" t="str">
        <f>IF(ISBLANK(現行セット情報CSV!O125),"",現行セット情報CSV!O125)</f>
        <v/>
      </c>
      <c r="P125" s="53" t="str">
        <f>IF(ISBLANK(現行セット情報CSV!P125),"",現行セット情報CSV!P125)</f>
        <v/>
      </c>
      <c r="Q125" s="53" t="str">
        <f>IF(ISBLANK(現行セット情報CSV!Q125),"",現行セット情報CSV!Q125)</f>
        <v/>
      </c>
      <c r="R125" s="53" t="str">
        <f>IF(ISBLANK(現行セット情報CSV!R125),"",現行セット情報CSV!R125)</f>
        <v/>
      </c>
      <c r="S125" s="53" t="str">
        <f>IF(ISBLANK(現行セット情報CSV!S125),"",現行セット情報CSV!S125)</f>
        <v/>
      </c>
      <c r="T125" s="53" t="str">
        <f ca="1">IFERROR(OFFSET('セット情報(宅配便）'!$P$2,MATCH($G125,BカートセットID入力!$C$4:$C$150,0),COLUMN()-COLUMN($T120)),IFERROR(OFFSET('セット情報(業務便）'!$P$2,MATCH($G125,BカートセットID入力!$F$4:$F$150,0),COLUMN()-COLUMN($T120)),IFERROR(OFFSET('セット情報（サンプル）'!$N$2,MATCH($G125,BカートセットID入力!$I$4:$I$150,0),COLUMN()-COLUMN($T120)),IFERROR(OFFSET('セット情報（イレギュラーサンプル）'!$N$2,MATCH($G125,BカートセットID入力!$L$4:$L$150,0),COLUMN()-COLUMN($T120)),""))))</f>
        <v/>
      </c>
      <c r="U125" s="53" t="str">
        <f ca="1">IFERROR(OFFSET('セット情報(宅配便）'!$P$2,MATCH($G125,BカートセットID入力!$C$4:$C$150,0),COLUMN()-COLUMN($T120)),IFERROR(OFFSET('セット情報(業務便）'!$P$2,MATCH($G125,BカートセットID入力!$F$4:$F$150,0),COLUMN()-COLUMN($T120)),IFERROR(OFFSET('セット情報（サンプル）'!$N$2,MATCH($G125,BカートセットID入力!$I$4:$I$150,0),COLUMN()-COLUMN($T120)),IFERROR(OFFSET('セット情報（イレギュラーサンプル）'!$N$2,MATCH($G125,BカートセットID入力!$L$4:$L$150,0),COLUMN()-COLUMN($T120)),""))))</f>
        <v/>
      </c>
      <c r="V125" s="53" t="str">
        <f ca="1">IFERROR(OFFSET('セット情報(宅配便）'!$P$2,MATCH($G125,BカートセットID入力!$C$4:$C$150,0),COLUMN()-COLUMN($T120)),IFERROR(OFFSET('セット情報(業務便）'!$P$2,MATCH($G125,BカートセットID入力!$F$4:$F$150,0),COLUMN()-COLUMN($T120)),IFERROR(OFFSET('セット情報（サンプル）'!$N$2,MATCH($G125,BカートセットID入力!$I$4:$I$150,0),COLUMN()-COLUMN($T120)),IFERROR(OFFSET('セット情報（イレギュラーサンプル）'!$N$2,MATCH($G125,BカートセットID入力!$L$4:$L$150,0),COLUMN()-COLUMN($T120)),""))))</f>
        <v/>
      </c>
      <c r="W125" s="53" t="str">
        <f ca="1">IFERROR(OFFSET('セット情報(宅配便）'!$P$2,MATCH($G125,BカートセットID入力!$C$4:$C$150,0),COLUMN()-COLUMN($T120)),IFERROR(OFFSET('セット情報(業務便）'!$P$2,MATCH($G125,BカートセットID入力!$F$4:$F$150,0),COLUMN()-COLUMN($T120)),IFERROR(OFFSET('セット情報（サンプル）'!$N$2,MATCH($G125,BカートセットID入力!$I$4:$I$150,0),COLUMN()-COLUMN($T120)),IFERROR(OFFSET('セット情報（イレギュラーサンプル）'!$N$2,MATCH($G125,BカートセットID入力!$L$4:$L$150,0),COLUMN()-COLUMN($T120)),""))))</f>
        <v/>
      </c>
      <c r="X125" s="53" t="str">
        <f ca="1">IFERROR(OFFSET('セット情報(宅配便）'!$P$2,MATCH($G125,BカートセットID入力!$C$4:$C$150,0),COLUMN()-COLUMN($T120)),IFERROR(OFFSET('セット情報(業務便）'!$P$2,MATCH($G125,BカートセットID入力!$F$4:$F$150,0),COLUMN()-COLUMN($T120)),IFERROR(OFFSET('セット情報（サンプル）'!$N$2,MATCH($G125,BカートセットID入力!$I$4:$I$150,0),COLUMN()-COLUMN($T120)),IFERROR(OFFSET('セット情報（イレギュラーサンプル）'!$N$2,MATCH($G125,BカートセットID入力!$L$4:$L$150,0),COLUMN()-COLUMN($T120)),""))))</f>
        <v/>
      </c>
      <c r="Y125" s="53" t="str">
        <f ca="1">IFERROR(OFFSET('セット情報(宅配便）'!$P$2,MATCH($G125,BカートセットID入力!$C$4:$C$150,0),COLUMN()-COLUMN($T120)),IFERROR(OFFSET('セット情報(業務便）'!$P$2,MATCH($G125,BカートセットID入力!$F$4:$F$150,0),COLUMN()-COLUMN($T120)),IFERROR(OFFSET('セット情報（サンプル）'!$N$2,MATCH($G125,BカートセットID入力!$I$4:$I$150,0),COLUMN()-COLUMN($T120)),IFERROR(OFFSET('セット情報（イレギュラーサンプル）'!$N$2,MATCH($G125,BカートセットID入力!$L$4:$L$150,0),COLUMN()-COLUMN($T120)),""))))</f>
        <v/>
      </c>
      <c r="Z125" s="53" t="str">
        <f ca="1">IFERROR(OFFSET('セット情報(宅配便）'!$P$2,MATCH($G125,BカートセットID入力!$C$4:$C$150,0),COLUMN()-COLUMN($T120)),IFERROR(OFFSET('セット情報(業務便）'!$P$2,MATCH($G125,BカートセットID入力!$F$4:$F$150,0),COLUMN()-COLUMN($T120)),IFERROR(OFFSET('セット情報（サンプル）'!$N$2,MATCH($G125,BカートセットID入力!$I$4:$I$150,0),COLUMN()-COLUMN($T120)),IFERROR(OFFSET('セット情報（イレギュラーサンプル）'!$N$2,MATCH($G125,BカートセットID入力!$L$4:$L$150,0),COLUMN()-COLUMN($T120)),""))))</f>
        <v/>
      </c>
      <c r="AA125" s="53" t="str">
        <f ca="1">IFERROR(OFFSET('セット情報(宅配便）'!$P$2,MATCH($G125,BカートセットID入力!$C$4:$C$150,0),COLUMN()-COLUMN($T120)),IFERROR(OFFSET('セット情報(業務便）'!$P$2,MATCH($G125,BカートセットID入力!$F$4:$F$150,0),COLUMN()-COLUMN($T120)),IFERROR(OFFSET('セット情報（サンプル）'!$N$2,MATCH($G125,BカートセットID入力!$I$4:$I$150,0),COLUMN()-COLUMN($T120)),IFERROR(OFFSET('セット情報（イレギュラーサンプル）'!$N$2,MATCH($G125,BカートセットID入力!$L$4:$L$150,0),COLUMN()-COLUMN($T120)),""))))</f>
        <v/>
      </c>
      <c r="AB125" s="53" t="str">
        <f ca="1">IFERROR(OFFSET('セット情報(宅配便）'!$P$2,MATCH($G125,BカートセットID入力!$C$4:$C$150,0),COLUMN()-COLUMN($T120)),IFERROR(OFFSET('セット情報(業務便）'!$P$2,MATCH($G125,BカートセットID入力!$F$4:$F$150,0),COLUMN()-COLUMN($T120)),IFERROR(OFFSET('セット情報（サンプル）'!$N$2,MATCH($G125,BカートセットID入力!$I$4:$I$150,0),COLUMN()-COLUMN($T120)),IFERROR(OFFSET('セット情報（イレギュラーサンプル）'!$N$2,MATCH($G125,BカートセットID入力!$L$4:$L$150,0),COLUMN()-COLUMN($T120)),""))))</f>
        <v/>
      </c>
      <c r="AC125" s="53" t="str">
        <f ca="1">IFERROR(OFFSET('セット情報(宅配便）'!$P$2,MATCH($G125,BカートセットID入力!$C$4:$C$150,0),COLUMN()-COLUMN($T120)),IFERROR(OFFSET('セット情報(業務便）'!$P$2,MATCH($G125,BカートセットID入力!$F$4:$F$150,0),COLUMN()-COLUMN($T120)),IFERROR(OFFSET('セット情報（サンプル）'!$N$2,MATCH($G125,BカートセットID入力!$I$4:$I$150,0),COLUMN()-COLUMN($T120)),IFERROR(OFFSET('セット情報（イレギュラーサンプル）'!$N$2,MATCH($G125,BカートセットID入力!$L$4:$L$150,0),COLUMN()-COLUMN($T120)),""))))</f>
        <v/>
      </c>
      <c r="AD125" s="53" t="str">
        <f ca="1">IFERROR(OFFSET('セット情報(宅配便）'!$P$2,MATCH($G125,BカートセットID入力!$C$4:$C$150,0),COLUMN()-COLUMN($T120)),IFERROR(OFFSET('セット情報(業務便）'!$P$2,MATCH($G125,BカートセットID入力!$F$4:$F$150,0),COLUMN()-COLUMN($T120)),IFERROR(OFFSET('セット情報（サンプル）'!$N$2,MATCH($G125,BカートセットID入力!$I$4:$I$150,0),COLUMN()-COLUMN($T120)),IFERROR(OFFSET('セット情報（イレギュラーサンプル）'!$N$2,MATCH($G125,BカートセットID入力!$L$4:$L$150,0),COLUMN()-COLUMN($T120)),""))))</f>
        <v/>
      </c>
      <c r="AE125" s="53" t="str">
        <f ca="1">IFERROR(OFFSET('セット情報(宅配便）'!$P$2,MATCH($G125,BカートセットID入力!$C$4:$C$150,0),COLUMN()-COLUMN($T120)),IFERROR(OFFSET('セット情報(業務便）'!$P$2,MATCH($G125,BカートセットID入力!$F$4:$F$150,0),COLUMN()-COLUMN($T120)),IFERROR(OFFSET('セット情報（サンプル）'!$N$2,MATCH($G125,BカートセットID入力!$I$4:$I$150,0),COLUMN()-COLUMN($T120)),IFERROR(OFFSET('セット情報（イレギュラーサンプル）'!$N$2,MATCH($G125,BカートセットID入力!$L$4:$L$150,0),COLUMN()-COLUMN($T120)),""))))</f>
        <v/>
      </c>
      <c r="AF125" s="53" t="str">
        <f ca="1">IFERROR(OFFSET('セット情報(宅配便）'!$P$2,MATCH($G125,BカートセットID入力!$C$4:$C$150,0),COLUMN()-COLUMN($T120)),IFERROR(OFFSET('セット情報(業務便）'!$P$2,MATCH($G125,BカートセットID入力!$F$4:$F$150,0),COLUMN()-COLUMN($T120)),IFERROR(OFFSET('セット情報（サンプル）'!$N$2,MATCH($G125,BカートセットID入力!$I$4:$I$150,0),COLUMN()-COLUMN($T120)),IFERROR(OFFSET('セット情報（イレギュラーサンプル）'!$N$2,MATCH($G125,BカートセットID入力!$L$4:$L$150,0),COLUMN()-COLUMN($T120)),""))))</f>
        <v/>
      </c>
      <c r="AG125" s="53" t="str">
        <f ca="1">IFERROR(OFFSET('セット情報(宅配便）'!$P$2,MATCH($G125,BカートセットID入力!$C$4:$C$150,0),COLUMN()-COLUMN($T120)),IFERROR(OFFSET('セット情報(業務便）'!$P$2,MATCH($G125,BカートセットID入力!$F$4:$F$150,0),COLUMN()-COLUMN($T120)),IFERROR(OFFSET('セット情報（サンプル）'!$N$2,MATCH($G125,BカートセットID入力!$I$4:$I$150,0),COLUMN()-COLUMN($T120)),IFERROR(OFFSET('セット情報（イレギュラーサンプル）'!$N$2,MATCH($G125,BカートセットID入力!$L$4:$L$150,0),COLUMN()-COLUMN($T120)),""))))</f>
        <v/>
      </c>
      <c r="AH125" s="53" t="str">
        <f ca="1">IFERROR(OFFSET('セット情報(宅配便）'!$P$2,MATCH($G125,BカートセットID入力!$C$4:$C$150,0),COLUMN()-COLUMN($T120)),IFERROR(OFFSET('セット情報(業務便）'!$P$2,MATCH($G125,BカートセットID入力!$F$4:$F$150,0),COLUMN()-COLUMN($T120)),IFERROR(OFFSET('セット情報（サンプル）'!$N$2,MATCH($G125,BカートセットID入力!$I$4:$I$150,0),COLUMN()-COLUMN($T120)),IFERROR(OFFSET('セット情報（イレギュラーサンプル）'!$N$2,MATCH($G125,BカートセットID入力!$L$4:$L$150,0),COLUMN()-COLUMN($T120)),""))))</f>
        <v/>
      </c>
      <c r="AI125" s="53" t="str">
        <f ca="1">IFERROR(OFFSET('セット情報(宅配便）'!$P$2,MATCH($G125,BカートセットID入力!$C$4:$C$150,0),COLUMN()-COLUMN($T120)),IFERROR(OFFSET('セット情報(業務便）'!$P$2,MATCH($G125,BカートセットID入力!$F$4:$F$150,0),COLUMN()-COLUMN($T120)),IFERROR(OFFSET('セット情報（サンプル）'!$N$2,MATCH($G125,BカートセットID入力!$I$4:$I$150,0),COLUMN()-COLUMN($T120)),IFERROR(OFFSET('セット情報（イレギュラーサンプル）'!$N$2,MATCH($G125,BカートセットID入力!$L$4:$L$150,0),COLUMN()-COLUMN($T120)),""))))</f>
        <v/>
      </c>
      <c r="AJ125" s="53" t="str">
        <f ca="1">IFERROR(OFFSET('セット情報(宅配便）'!$P$2,MATCH($G125,BカートセットID入力!$C$4:$C$150,0),COLUMN()-COLUMN($T120)),IFERROR(OFFSET('セット情報(業務便）'!$P$2,MATCH($G125,BカートセットID入力!$F$4:$F$150,0),COLUMN()-COLUMN($T120)),IFERROR(OFFSET('セット情報（サンプル）'!$N$2,MATCH($G125,BカートセットID入力!$I$4:$I$150,0),COLUMN()-COLUMN($T120)),IFERROR(OFFSET('セット情報（イレギュラーサンプル）'!$N$2,MATCH($G125,BカートセットID入力!$L$4:$L$150,0),COLUMN()-COLUMN($T120)),""))))</f>
        <v/>
      </c>
      <c r="AK125" s="53" t="str">
        <f ca="1">IFERROR(OFFSET('セット情報(宅配便）'!$P$2,MATCH($G125,BカートセットID入力!$C$4:$C$150,0),COLUMN()-COLUMN($T120)),IFERROR(OFFSET('セット情報(業務便）'!$P$2,MATCH($G125,BカートセットID入力!$F$4:$F$150,0),COLUMN()-COLUMN($T120)),IFERROR(OFFSET('セット情報（サンプル）'!$N$2,MATCH($G125,BカートセットID入力!$I$4:$I$150,0),COLUMN()-COLUMN($T120)),IFERROR(OFFSET('セット情報（イレギュラーサンプル）'!$N$2,MATCH($G125,BカートセットID入力!$L$4:$L$150,0),COLUMN()-COLUMN($T120)),""))))</f>
        <v/>
      </c>
      <c r="AL125" s="53" t="str">
        <f ca="1">IFERROR(OFFSET('セット情報(宅配便）'!$P$2,MATCH($G125,BカートセットID入力!$C$4:$C$150,0),COLUMN()-COLUMN($T120)),IFERROR(OFFSET('セット情報(業務便）'!$P$2,MATCH($G125,BカートセットID入力!$F$4:$F$150,0),COLUMN()-COLUMN($T120)),IFERROR(OFFSET('セット情報（サンプル）'!$N$2,MATCH($G125,BカートセットID入力!$I$4:$I$150,0),COLUMN()-COLUMN($T120)),IFERROR(OFFSET('セット情報（イレギュラーサンプル）'!$N$2,MATCH($G125,BカートセットID入力!$L$4:$L$150,0),COLUMN()-COLUMN($T120)),""))))</f>
        <v/>
      </c>
      <c r="AM125" s="53" t="str">
        <f ca="1">IFERROR(OFFSET('セット情報(宅配便）'!$P$2,MATCH($G125,BカートセットID入力!$C$4:$C$150,0),COLUMN()-COLUMN($T120)),IFERROR(OFFSET('セット情報(業務便）'!$P$2,MATCH($G125,BカートセットID入力!$F$4:$F$150,0),COLUMN()-COLUMN($T120)),IFERROR(OFFSET('セット情報（サンプル）'!$N$2,MATCH($G125,BカートセットID入力!$I$4:$I$150,0),COLUMN()-COLUMN($T120)),IFERROR(OFFSET('セット情報（イレギュラーサンプル）'!$N$2,MATCH($G125,BカートセットID入力!$L$4:$L$150,0),COLUMN()-COLUMN($T120)),""))))</f>
        <v/>
      </c>
      <c r="AN125" s="53" t="str">
        <f ca="1">IFERROR(OFFSET('セット情報(宅配便）'!$P$2,MATCH($G125,BカートセットID入力!$C$4:$C$150,0),COLUMN()-COLUMN($T120)),IFERROR(OFFSET('セット情報(業務便）'!$P$2,MATCH($G125,BカートセットID入力!$F$4:$F$150,0),COLUMN()-COLUMN($T120)),IFERROR(OFFSET('セット情報（サンプル）'!$N$2,MATCH($G125,BカートセットID入力!$I$4:$I$150,0),COLUMN()-COLUMN($T120)),IFERROR(OFFSET('セット情報（イレギュラーサンプル）'!$N$2,MATCH($G125,BカートセットID入力!$L$4:$L$150,0),COLUMN()-COLUMN($T120)),""))))</f>
        <v/>
      </c>
      <c r="AO125" s="53" t="str">
        <f ca="1">IFERROR(OFFSET('セット情報(宅配便）'!$P$2,MATCH($G125,BカートセットID入力!$C$4:$C$150,0),COLUMN()-COLUMN($T120)),IFERROR(OFFSET('セット情報(業務便）'!$P$2,MATCH($G125,BカートセットID入力!$F$4:$F$150,0),COLUMN()-COLUMN($T120)),IFERROR(OFFSET('セット情報（サンプル）'!$N$2,MATCH($G125,BカートセットID入力!$I$4:$I$150,0),COLUMN()-COLUMN($T120)),IFERROR(OFFSET('セット情報（イレギュラーサンプル）'!$N$2,MATCH($G125,BカートセットID入力!$L$4:$L$150,0),COLUMN()-COLUMN($T120)),""))))</f>
        <v/>
      </c>
      <c r="AP125" s="53" t="str">
        <f ca="1">IFERROR(OFFSET('セット情報(宅配便）'!$P$2,MATCH($G125,BカートセットID入力!$C$4:$C$150,0),COLUMN()-COLUMN($T120)),IFERROR(OFFSET('セット情報(業務便）'!$P$2,MATCH($G125,BカートセットID入力!$F$4:$F$150,0),COLUMN()-COLUMN($T120)),IFERROR(OFFSET('セット情報（サンプル）'!$N$2,MATCH($G125,BカートセットID入力!$I$4:$I$150,0),COLUMN()-COLUMN($T120)),IFERROR(OFFSET('セット情報（イレギュラーサンプル）'!$N$2,MATCH($G125,BカートセットID入力!$L$4:$L$150,0),COLUMN()-COLUMN($T120)),""))))</f>
        <v/>
      </c>
      <c r="AQ125" s="53" t="str">
        <f ca="1">IFERROR(OFFSET('セット情報(宅配便）'!$P$2,MATCH($G125,BカートセットID入力!$C$4:$C$150,0),COLUMN()-COLUMN($T120)),IFERROR(OFFSET('セット情報(業務便）'!$P$2,MATCH($G125,BカートセットID入力!$F$4:$F$150,0),COLUMN()-COLUMN($T120)),IFERROR(OFFSET('セット情報（サンプル）'!$N$2,MATCH($G125,BカートセットID入力!$I$4:$I$150,0),COLUMN()-COLUMN($T120)),IFERROR(OFFSET('セット情報（イレギュラーサンプル）'!$N$2,MATCH($G125,BカートセットID入力!$L$4:$L$150,0),COLUMN()-COLUMN($T120)),""))))</f>
        <v/>
      </c>
      <c r="AR125" s="53" t="str">
        <f ca="1">IFERROR(OFFSET('セット情報(宅配便）'!$P$2,MATCH($G125,BカートセットID入力!$C$4:$C$150,0),COLUMN()-COLUMN($T120)),IFERROR(OFFSET('セット情報(業務便）'!$P$2,MATCH($G125,BカートセットID入力!$F$4:$F$150,0),COLUMN()-COLUMN($T120)),IFERROR(OFFSET('セット情報（サンプル）'!$N$2,MATCH($G125,BカートセットID入力!$I$4:$I$150,0),COLUMN()-COLUMN($T120)),IFERROR(OFFSET('セット情報（イレギュラーサンプル）'!$N$2,MATCH($G125,BカートセットID入力!$L$4:$L$150,0),COLUMN()-COLUMN($T120)),""))))</f>
        <v/>
      </c>
      <c r="AS125" s="53" t="str">
        <f ca="1">IFERROR(OFFSET('セット情報(宅配便）'!$P$2,MATCH($G125,BカートセットID入力!$C$4:$C$150,0),COLUMN()-COLUMN($T120)),IFERROR(OFFSET('セット情報(業務便）'!$P$2,MATCH($G125,BカートセットID入力!$F$4:$F$150,0),COLUMN()-COLUMN($T120)),IFERROR(OFFSET('セット情報（サンプル）'!$N$2,MATCH($G125,BカートセットID入力!$I$4:$I$150,0),COLUMN()-COLUMN($T120)),IFERROR(OFFSET('セット情報（イレギュラーサンプル）'!$N$2,MATCH($G125,BカートセットID入力!$L$4:$L$150,0),COLUMN()-COLUMN($T120)),""))))</f>
        <v/>
      </c>
    </row>
    <row r="126" spans="1:45">
      <c r="A126" s="53" t="str">
        <f>IF(ISBLANK(現行セット情報CSV!A126),"",現行セット情報CSV!A126)</f>
        <v/>
      </c>
      <c r="B126" s="53" t="str">
        <f>IF(ISBLANK(現行セット情報CSV!B126),"",現行セット情報CSV!B126)</f>
        <v/>
      </c>
      <c r="C126" s="53" t="str">
        <f>IF(ISBLANK(現行セット情報CSV!C126),"",現行セット情報CSV!C126)</f>
        <v/>
      </c>
      <c r="D126" s="53" t="str">
        <f>IF(ISBLANK(現行セット情報CSV!D126),"",現行セット情報CSV!D126)</f>
        <v/>
      </c>
      <c r="E126" s="53" t="str">
        <f>IF(ISBLANK(現行セット情報CSV!E126),"",現行セット情報CSV!E126)</f>
        <v/>
      </c>
      <c r="F126" s="53" t="str">
        <f>IF(ISBLANK(現行セット情報CSV!F126),"",現行セット情報CSV!F126)</f>
        <v/>
      </c>
      <c r="G126" s="53" t="str">
        <f>IF(ISBLANK(現行セット情報CSV!G126),"",現行セット情報CSV!G126)</f>
        <v/>
      </c>
      <c r="H126" s="53" t="str">
        <f>IF(ISBLANK(現行セット情報CSV!H126),"",現行セット情報CSV!H126)</f>
        <v/>
      </c>
      <c r="I126" s="53" t="str">
        <f>IF(ISBLANK(現行セット情報CSV!I126),"",現行セット情報CSV!I126)</f>
        <v/>
      </c>
      <c r="J126" s="53" t="str">
        <f>IF(ISBLANK(現行セット情報CSV!J126),"",現行セット情報CSV!J126)</f>
        <v/>
      </c>
      <c r="K126" s="53" t="str">
        <f>IF(ISBLANK(現行セット情報CSV!K126),"",現行セット情報CSV!K126)</f>
        <v/>
      </c>
      <c r="L126" s="53" t="str">
        <f>IF(ISBLANK(現行セット情報CSV!L126),"",現行セット情報CSV!L126)</f>
        <v/>
      </c>
      <c r="M126" s="53" t="str">
        <f>IF(ISBLANK(現行セット情報CSV!M126),"",現行セット情報CSV!M126)</f>
        <v/>
      </c>
      <c r="N126" s="53" t="str">
        <f>IF(ISBLANK(現行セット情報CSV!N126),"",現行セット情報CSV!N126)</f>
        <v/>
      </c>
      <c r="O126" s="53" t="str">
        <f>IF(ISBLANK(現行セット情報CSV!O126),"",現行セット情報CSV!O126)</f>
        <v/>
      </c>
      <c r="P126" s="53" t="str">
        <f>IF(ISBLANK(現行セット情報CSV!P126),"",現行セット情報CSV!P126)</f>
        <v/>
      </c>
      <c r="Q126" s="53" t="str">
        <f>IF(ISBLANK(現行セット情報CSV!Q126),"",現行セット情報CSV!Q126)</f>
        <v/>
      </c>
      <c r="R126" s="53" t="str">
        <f>IF(ISBLANK(現行セット情報CSV!R126),"",現行セット情報CSV!R126)</f>
        <v/>
      </c>
      <c r="S126" s="53" t="str">
        <f>IF(ISBLANK(現行セット情報CSV!S126),"",現行セット情報CSV!S126)</f>
        <v/>
      </c>
      <c r="T126" s="53" t="str">
        <f ca="1">IFERROR(OFFSET('セット情報(宅配便）'!$P$2,MATCH($G126,BカートセットID入力!$C$4:$C$150,0),COLUMN()-COLUMN($T121)),IFERROR(OFFSET('セット情報(業務便）'!$P$2,MATCH($G126,BカートセットID入力!$F$4:$F$150,0),COLUMN()-COLUMN($T121)),IFERROR(OFFSET('セット情報（サンプル）'!$N$2,MATCH($G126,BカートセットID入力!$I$4:$I$150,0),COLUMN()-COLUMN($T121)),IFERROR(OFFSET('セット情報（イレギュラーサンプル）'!$N$2,MATCH($G126,BカートセットID入力!$L$4:$L$150,0),COLUMN()-COLUMN($T121)),""))))</f>
        <v/>
      </c>
      <c r="U126" s="53" t="str">
        <f ca="1">IFERROR(OFFSET('セット情報(宅配便）'!$P$2,MATCH($G126,BカートセットID入力!$C$4:$C$150,0),COLUMN()-COLUMN($T121)),IFERROR(OFFSET('セット情報(業務便）'!$P$2,MATCH($G126,BカートセットID入力!$F$4:$F$150,0),COLUMN()-COLUMN($T121)),IFERROR(OFFSET('セット情報（サンプル）'!$N$2,MATCH($G126,BカートセットID入力!$I$4:$I$150,0),COLUMN()-COLUMN($T121)),IFERROR(OFFSET('セット情報（イレギュラーサンプル）'!$N$2,MATCH($G126,BカートセットID入力!$L$4:$L$150,0),COLUMN()-COLUMN($T121)),""))))</f>
        <v/>
      </c>
      <c r="V126" s="53" t="str">
        <f ca="1">IFERROR(OFFSET('セット情報(宅配便）'!$P$2,MATCH($G126,BカートセットID入力!$C$4:$C$150,0),COLUMN()-COLUMN($T121)),IFERROR(OFFSET('セット情報(業務便）'!$P$2,MATCH($G126,BカートセットID入力!$F$4:$F$150,0),COLUMN()-COLUMN($T121)),IFERROR(OFFSET('セット情報（サンプル）'!$N$2,MATCH($G126,BカートセットID入力!$I$4:$I$150,0),COLUMN()-COLUMN($T121)),IFERROR(OFFSET('セット情報（イレギュラーサンプル）'!$N$2,MATCH($G126,BカートセットID入力!$L$4:$L$150,0),COLUMN()-COLUMN($T121)),""))))</f>
        <v/>
      </c>
      <c r="W126" s="53" t="str">
        <f ca="1">IFERROR(OFFSET('セット情報(宅配便）'!$P$2,MATCH($G126,BカートセットID入力!$C$4:$C$150,0),COLUMN()-COLUMN($T121)),IFERROR(OFFSET('セット情報(業務便）'!$P$2,MATCH($G126,BカートセットID入力!$F$4:$F$150,0),COLUMN()-COLUMN($T121)),IFERROR(OFFSET('セット情報（サンプル）'!$N$2,MATCH($G126,BカートセットID入力!$I$4:$I$150,0),COLUMN()-COLUMN($T121)),IFERROR(OFFSET('セット情報（イレギュラーサンプル）'!$N$2,MATCH($G126,BカートセットID入力!$L$4:$L$150,0),COLUMN()-COLUMN($T121)),""))))</f>
        <v/>
      </c>
      <c r="X126" s="53" t="str">
        <f ca="1">IFERROR(OFFSET('セット情報(宅配便）'!$P$2,MATCH($G126,BカートセットID入力!$C$4:$C$150,0),COLUMN()-COLUMN($T121)),IFERROR(OFFSET('セット情報(業務便）'!$P$2,MATCH($G126,BカートセットID入力!$F$4:$F$150,0),COLUMN()-COLUMN($T121)),IFERROR(OFFSET('セット情報（サンプル）'!$N$2,MATCH($G126,BカートセットID入力!$I$4:$I$150,0),COLUMN()-COLUMN($T121)),IFERROR(OFFSET('セット情報（イレギュラーサンプル）'!$N$2,MATCH($G126,BカートセットID入力!$L$4:$L$150,0),COLUMN()-COLUMN($T121)),""))))</f>
        <v/>
      </c>
      <c r="Y126" s="53" t="str">
        <f ca="1">IFERROR(OFFSET('セット情報(宅配便）'!$P$2,MATCH($G126,BカートセットID入力!$C$4:$C$150,0),COLUMN()-COLUMN($T121)),IFERROR(OFFSET('セット情報(業務便）'!$P$2,MATCH($G126,BカートセットID入力!$F$4:$F$150,0),COLUMN()-COLUMN($T121)),IFERROR(OFFSET('セット情報（サンプル）'!$N$2,MATCH($G126,BカートセットID入力!$I$4:$I$150,0),COLUMN()-COLUMN($T121)),IFERROR(OFFSET('セット情報（イレギュラーサンプル）'!$N$2,MATCH($G126,BカートセットID入力!$L$4:$L$150,0),COLUMN()-COLUMN($T121)),""))))</f>
        <v/>
      </c>
      <c r="Z126" s="53" t="str">
        <f ca="1">IFERROR(OFFSET('セット情報(宅配便）'!$P$2,MATCH($G126,BカートセットID入力!$C$4:$C$150,0),COLUMN()-COLUMN($T121)),IFERROR(OFFSET('セット情報(業務便）'!$P$2,MATCH($G126,BカートセットID入力!$F$4:$F$150,0),COLUMN()-COLUMN($T121)),IFERROR(OFFSET('セット情報（サンプル）'!$N$2,MATCH($G126,BカートセットID入力!$I$4:$I$150,0),COLUMN()-COLUMN($T121)),IFERROR(OFFSET('セット情報（イレギュラーサンプル）'!$N$2,MATCH($G126,BカートセットID入力!$L$4:$L$150,0),COLUMN()-COLUMN($T121)),""))))</f>
        <v/>
      </c>
      <c r="AA126" s="53" t="str">
        <f ca="1">IFERROR(OFFSET('セット情報(宅配便）'!$P$2,MATCH($G126,BカートセットID入力!$C$4:$C$150,0),COLUMN()-COLUMN($T121)),IFERROR(OFFSET('セット情報(業務便）'!$P$2,MATCH($G126,BカートセットID入力!$F$4:$F$150,0),COLUMN()-COLUMN($T121)),IFERROR(OFFSET('セット情報（サンプル）'!$N$2,MATCH($G126,BカートセットID入力!$I$4:$I$150,0),COLUMN()-COLUMN($T121)),IFERROR(OFFSET('セット情報（イレギュラーサンプル）'!$N$2,MATCH($G126,BカートセットID入力!$L$4:$L$150,0),COLUMN()-COLUMN($T121)),""))))</f>
        <v/>
      </c>
      <c r="AB126" s="53" t="str">
        <f ca="1">IFERROR(OFFSET('セット情報(宅配便）'!$P$2,MATCH($G126,BカートセットID入力!$C$4:$C$150,0),COLUMN()-COLUMN($T121)),IFERROR(OFFSET('セット情報(業務便）'!$P$2,MATCH($G126,BカートセットID入力!$F$4:$F$150,0),COLUMN()-COLUMN($T121)),IFERROR(OFFSET('セット情報（サンプル）'!$N$2,MATCH($G126,BカートセットID入力!$I$4:$I$150,0),COLUMN()-COLUMN($T121)),IFERROR(OFFSET('セット情報（イレギュラーサンプル）'!$N$2,MATCH($G126,BカートセットID入力!$L$4:$L$150,0),COLUMN()-COLUMN($T121)),""))))</f>
        <v/>
      </c>
      <c r="AC126" s="53" t="str">
        <f ca="1">IFERROR(OFFSET('セット情報(宅配便）'!$P$2,MATCH($G126,BカートセットID入力!$C$4:$C$150,0),COLUMN()-COLUMN($T121)),IFERROR(OFFSET('セット情報(業務便）'!$P$2,MATCH($G126,BカートセットID入力!$F$4:$F$150,0),COLUMN()-COLUMN($T121)),IFERROR(OFFSET('セット情報（サンプル）'!$N$2,MATCH($G126,BカートセットID入力!$I$4:$I$150,0),COLUMN()-COLUMN($T121)),IFERROR(OFFSET('セット情報（イレギュラーサンプル）'!$N$2,MATCH($G126,BカートセットID入力!$L$4:$L$150,0),COLUMN()-COLUMN($T121)),""))))</f>
        <v/>
      </c>
      <c r="AD126" s="53" t="str">
        <f ca="1">IFERROR(OFFSET('セット情報(宅配便）'!$P$2,MATCH($G126,BカートセットID入力!$C$4:$C$150,0),COLUMN()-COLUMN($T121)),IFERROR(OFFSET('セット情報(業務便）'!$P$2,MATCH($G126,BカートセットID入力!$F$4:$F$150,0),COLUMN()-COLUMN($T121)),IFERROR(OFFSET('セット情報（サンプル）'!$N$2,MATCH($G126,BカートセットID入力!$I$4:$I$150,0),COLUMN()-COLUMN($T121)),IFERROR(OFFSET('セット情報（イレギュラーサンプル）'!$N$2,MATCH($G126,BカートセットID入力!$L$4:$L$150,0),COLUMN()-COLUMN($T121)),""))))</f>
        <v/>
      </c>
      <c r="AE126" s="53" t="str">
        <f ca="1">IFERROR(OFFSET('セット情報(宅配便）'!$P$2,MATCH($G126,BカートセットID入力!$C$4:$C$150,0),COLUMN()-COLUMN($T121)),IFERROR(OFFSET('セット情報(業務便）'!$P$2,MATCH($G126,BカートセットID入力!$F$4:$F$150,0),COLUMN()-COLUMN($T121)),IFERROR(OFFSET('セット情報（サンプル）'!$N$2,MATCH($G126,BカートセットID入力!$I$4:$I$150,0),COLUMN()-COLUMN($T121)),IFERROR(OFFSET('セット情報（イレギュラーサンプル）'!$N$2,MATCH($G126,BカートセットID入力!$L$4:$L$150,0),COLUMN()-COLUMN($T121)),""))))</f>
        <v/>
      </c>
      <c r="AF126" s="53" t="str">
        <f ca="1">IFERROR(OFFSET('セット情報(宅配便）'!$P$2,MATCH($G126,BカートセットID入力!$C$4:$C$150,0),COLUMN()-COLUMN($T121)),IFERROR(OFFSET('セット情報(業務便）'!$P$2,MATCH($G126,BカートセットID入力!$F$4:$F$150,0),COLUMN()-COLUMN($T121)),IFERROR(OFFSET('セット情報（サンプル）'!$N$2,MATCH($G126,BカートセットID入力!$I$4:$I$150,0),COLUMN()-COLUMN($T121)),IFERROR(OFFSET('セット情報（イレギュラーサンプル）'!$N$2,MATCH($G126,BカートセットID入力!$L$4:$L$150,0),COLUMN()-COLUMN($T121)),""))))</f>
        <v/>
      </c>
      <c r="AG126" s="53" t="str">
        <f ca="1">IFERROR(OFFSET('セット情報(宅配便）'!$P$2,MATCH($G126,BカートセットID入力!$C$4:$C$150,0),COLUMN()-COLUMN($T121)),IFERROR(OFFSET('セット情報(業務便）'!$P$2,MATCH($G126,BカートセットID入力!$F$4:$F$150,0),COLUMN()-COLUMN($T121)),IFERROR(OFFSET('セット情報（サンプル）'!$N$2,MATCH($G126,BカートセットID入力!$I$4:$I$150,0),COLUMN()-COLUMN($T121)),IFERROR(OFFSET('セット情報（イレギュラーサンプル）'!$N$2,MATCH($G126,BカートセットID入力!$L$4:$L$150,0),COLUMN()-COLUMN($T121)),""))))</f>
        <v/>
      </c>
      <c r="AH126" s="53" t="str">
        <f ca="1">IFERROR(OFFSET('セット情報(宅配便）'!$P$2,MATCH($G126,BカートセットID入力!$C$4:$C$150,0),COLUMN()-COLUMN($T121)),IFERROR(OFFSET('セット情報(業務便）'!$P$2,MATCH($G126,BカートセットID入力!$F$4:$F$150,0),COLUMN()-COLUMN($T121)),IFERROR(OFFSET('セット情報（サンプル）'!$N$2,MATCH($G126,BカートセットID入力!$I$4:$I$150,0),COLUMN()-COLUMN($T121)),IFERROR(OFFSET('セット情報（イレギュラーサンプル）'!$N$2,MATCH($G126,BカートセットID入力!$L$4:$L$150,0),COLUMN()-COLUMN($T121)),""))))</f>
        <v/>
      </c>
      <c r="AI126" s="53" t="str">
        <f ca="1">IFERROR(OFFSET('セット情報(宅配便）'!$P$2,MATCH($G126,BカートセットID入力!$C$4:$C$150,0),COLUMN()-COLUMN($T121)),IFERROR(OFFSET('セット情報(業務便）'!$P$2,MATCH($G126,BカートセットID入力!$F$4:$F$150,0),COLUMN()-COLUMN($T121)),IFERROR(OFFSET('セット情報（サンプル）'!$N$2,MATCH($G126,BカートセットID入力!$I$4:$I$150,0),COLUMN()-COLUMN($T121)),IFERROR(OFFSET('セット情報（イレギュラーサンプル）'!$N$2,MATCH($G126,BカートセットID入力!$L$4:$L$150,0),COLUMN()-COLUMN($T121)),""))))</f>
        <v/>
      </c>
      <c r="AJ126" s="53" t="str">
        <f ca="1">IFERROR(OFFSET('セット情報(宅配便）'!$P$2,MATCH($G126,BカートセットID入力!$C$4:$C$150,0),COLUMN()-COLUMN($T121)),IFERROR(OFFSET('セット情報(業務便）'!$P$2,MATCH($G126,BカートセットID入力!$F$4:$F$150,0),COLUMN()-COLUMN($T121)),IFERROR(OFFSET('セット情報（サンプル）'!$N$2,MATCH($G126,BカートセットID入力!$I$4:$I$150,0),COLUMN()-COLUMN($T121)),IFERROR(OFFSET('セット情報（イレギュラーサンプル）'!$N$2,MATCH($G126,BカートセットID入力!$L$4:$L$150,0),COLUMN()-COLUMN($T121)),""))))</f>
        <v/>
      </c>
      <c r="AK126" s="53" t="str">
        <f ca="1">IFERROR(OFFSET('セット情報(宅配便）'!$P$2,MATCH($G126,BカートセットID入力!$C$4:$C$150,0),COLUMN()-COLUMN($T121)),IFERROR(OFFSET('セット情報(業務便）'!$P$2,MATCH($G126,BカートセットID入力!$F$4:$F$150,0),COLUMN()-COLUMN($T121)),IFERROR(OFFSET('セット情報（サンプル）'!$N$2,MATCH($G126,BカートセットID入力!$I$4:$I$150,0),COLUMN()-COLUMN($T121)),IFERROR(OFFSET('セット情報（イレギュラーサンプル）'!$N$2,MATCH($G126,BカートセットID入力!$L$4:$L$150,0),COLUMN()-COLUMN($T121)),""))))</f>
        <v/>
      </c>
      <c r="AL126" s="53" t="str">
        <f ca="1">IFERROR(OFFSET('セット情報(宅配便）'!$P$2,MATCH($G126,BカートセットID入力!$C$4:$C$150,0),COLUMN()-COLUMN($T121)),IFERROR(OFFSET('セット情報(業務便）'!$P$2,MATCH($G126,BカートセットID入力!$F$4:$F$150,0),COLUMN()-COLUMN($T121)),IFERROR(OFFSET('セット情報（サンプル）'!$N$2,MATCH($G126,BカートセットID入力!$I$4:$I$150,0),COLUMN()-COLUMN($T121)),IFERROR(OFFSET('セット情報（イレギュラーサンプル）'!$N$2,MATCH($G126,BカートセットID入力!$L$4:$L$150,0),COLUMN()-COLUMN($T121)),""))))</f>
        <v/>
      </c>
      <c r="AM126" s="53" t="str">
        <f ca="1">IFERROR(OFFSET('セット情報(宅配便）'!$P$2,MATCH($G126,BカートセットID入力!$C$4:$C$150,0),COLUMN()-COLUMN($T121)),IFERROR(OFFSET('セット情報(業務便）'!$P$2,MATCH($G126,BカートセットID入力!$F$4:$F$150,0),COLUMN()-COLUMN($T121)),IFERROR(OFFSET('セット情報（サンプル）'!$N$2,MATCH($G126,BカートセットID入力!$I$4:$I$150,0),COLUMN()-COLUMN($T121)),IFERROR(OFFSET('セット情報（イレギュラーサンプル）'!$N$2,MATCH($G126,BカートセットID入力!$L$4:$L$150,0),COLUMN()-COLUMN($T121)),""))))</f>
        <v/>
      </c>
      <c r="AN126" s="53" t="str">
        <f ca="1">IFERROR(OFFSET('セット情報(宅配便）'!$P$2,MATCH($G126,BカートセットID入力!$C$4:$C$150,0),COLUMN()-COLUMN($T121)),IFERROR(OFFSET('セット情報(業務便）'!$P$2,MATCH($G126,BカートセットID入力!$F$4:$F$150,0),COLUMN()-COLUMN($T121)),IFERROR(OFFSET('セット情報（サンプル）'!$N$2,MATCH($G126,BカートセットID入力!$I$4:$I$150,0),COLUMN()-COLUMN($T121)),IFERROR(OFFSET('セット情報（イレギュラーサンプル）'!$N$2,MATCH($G126,BカートセットID入力!$L$4:$L$150,0),COLUMN()-COLUMN($T121)),""))))</f>
        <v/>
      </c>
      <c r="AO126" s="53" t="str">
        <f ca="1">IFERROR(OFFSET('セット情報(宅配便）'!$P$2,MATCH($G126,BカートセットID入力!$C$4:$C$150,0),COLUMN()-COLUMN($T121)),IFERROR(OFFSET('セット情報(業務便）'!$P$2,MATCH($G126,BカートセットID入力!$F$4:$F$150,0),COLUMN()-COLUMN($T121)),IFERROR(OFFSET('セット情報（サンプル）'!$N$2,MATCH($G126,BカートセットID入力!$I$4:$I$150,0),COLUMN()-COLUMN($T121)),IFERROR(OFFSET('セット情報（イレギュラーサンプル）'!$N$2,MATCH($G126,BカートセットID入力!$L$4:$L$150,0),COLUMN()-COLUMN($T121)),""))))</f>
        <v/>
      </c>
      <c r="AP126" s="53" t="str">
        <f ca="1">IFERROR(OFFSET('セット情報(宅配便）'!$P$2,MATCH($G126,BカートセットID入力!$C$4:$C$150,0),COLUMN()-COLUMN($T121)),IFERROR(OFFSET('セット情報(業務便）'!$P$2,MATCH($G126,BカートセットID入力!$F$4:$F$150,0),COLUMN()-COLUMN($T121)),IFERROR(OFFSET('セット情報（サンプル）'!$N$2,MATCH($G126,BカートセットID入力!$I$4:$I$150,0),COLUMN()-COLUMN($T121)),IFERROR(OFFSET('セット情報（イレギュラーサンプル）'!$N$2,MATCH($G126,BカートセットID入力!$L$4:$L$150,0),COLUMN()-COLUMN($T121)),""))))</f>
        <v/>
      </c>
      <c r="AQ126" s="53" t="str">
        <f ca="1">IFERROR(OFFSET('セット情報(宅配便）'!$P$2,MATCH($G126,BカートセットID入力!$C$4:$C$150,0),COLUMN()-COLUMN($T121)),IFERROR(OFFSET('セット情報(業務便）'!$P$2,MATCH($G126,BカートセットID入力!$F$4:$F$150,0),COLUMN()-COLUMN($T121)),IFERROR(OFFSET('セット情報（サンプル）'!$N$2,MATCH($G126,BカートセットID入力!$I$4:$I$150,0),COLUMN()-COLUMN($T121)),IFERROR(OFFSET('セット情報（イレギュラーサンプル）'!$N$2,MATCH($G126,BカートセットID入力!$L$4:$L$150,0),COLUMN()-COLUMN($T121)),""))))</f>
        <v/>
      </c>
      <c r="AR126" s="53" t="str">
        <f ca="1">IFERROR(OFFSET('セット情報(宅配便）'!$P$2,MATCH($G126,BカートセットID入力!$C$4:$C$150,0),COLUMN()-COLUMN($T121)),IFERROR(OFFSET('セット情報(業務便）'!$P$2,MATCH($G126,BカートセットID入力!$F$4:$F$150,0),COLUMN()-COLUMN($T121)),IFERROR(OFFSET('セット情報（サンプル）'!$N$2,MATCH($G126,BカートセットID入力!$I$4:$I$150,0),COLUMN()-COLUMN($T121)),IFERROR(OFFSET('セット情報（イレギュラーサンプル）'!$N$2,MATCH($G126,BカートセットID入力!$L$4:$L$150,0),COLUMN()-COLUMN($T121)),""))))</f>
        <v/>
      </c>
      <c r="AS126" s="53" t="str">
        <f ca="1">IFERROR(OFFSET('セット情報(宅配便）'!$P$2,MATCH($G126,BカートセットID入力!$C$4:$C$150,0),COLUMN()-COLUMN($T121)),IFERROR(OFFSET('セット情報(業務便）'!$P$2,MATCH($G126,BカートセットID入力!$F$4:$F$150,0),COLUMN()-COLUMN($T121)),IFERROR(OFFSET('セット情報（サンプル）'!$N$2,MATCH($G126,BカートセットID入力!$I$4:$I$150,0),COLUMN()-COLUMN($T121)),IFERROR(OFFSET('セット情報（イレギュラーサンプル）'!$N$2,MATCH($G126,BカートセットID入力!$L$4:$L$150,0),COLUMN()-COLUMN($T121)),""))))</f>
        <v/>
      </c>
    </row>
    <row r="127" spans="1:45">
      <c r="A127" s="53" t="str">
        <f>IF(ISBLANK(現行セット情報CSV!A127),"",現行セット情報CSV!A127)</f>
        <v/>
      </c>
      <c r="B127" s="53" t="str">
        <f>IF(ISBLANK(現行セット情報CSV!B127),"",現行セット情報CSV!B127)</f>
        <v/>
      </c>
      <c r="C127" s="53" t="str">
        <f>IF(ISBLANK(現行セット情報CSV!C127),"",現行セット情報CSV!C127)</f>
        <v/>
      </c>
      <c r="D127" s="53" t="str">
        <f>IF(ISBLANK(現行セット情報CSV!D127),"",現行セット情報CSV!D127)</f>
        <v/>
      </c>
      <c r="E127" s="53" t="str">
        <f>IF(ISBLANK(現行セット情報CSV!E127),"",現行セット情報CSV!E127)</f>
        <v/>
      </c>
      <c r="F127" s="53" t="str">
        <f>IF(ISBLANK(現行セット情報CSV!F127),"",現行セット情報CSV!F127)</f>
        <v/>
      </c>
      <c r="G127" s="53" t="str">
        <f>IF(ISBLANK(現行セット情報CSV!G127),"",現行セット情報CSV!G127)</f>
        <v/>
      </c>
      <c r="H127" s="53" t="str">
        <f>IF(ISBLANK(現行セット情報CSV!H127),"",現行セット情報CSV!H127)</f>
        <v/>
      </c>
      <c r="I127" s="53" t="str">
        <f>IF(ISBLANK(現行セット情報CSV!I127),"",現行セット情報CSV!I127)</f>
        <v/>
      </c>
      <c r="J127" s="53" t="str">
        <f>IF(ISBLANK(現行セット情報CSV!J127),"",現行セット情報CSV!J127)</f>
        <v/>
      </c>
      <c r="K127" s="53" t="str">
        <f>IF(ISBLANK(現行セット情報CSV!K127),"",現行セット情報CSV!K127)</f>
        <v/>
      </c>
      <c r="L127" s="53" t="str">
        <f>IF(ISBLANK(現行セット情報CSV!L127),"",現行セット情報CSV!L127)</f>
        <v/>
      </c>
      <c r="M127" s="53" t="str">
        <f>IF(ISBLANK(現行セット情報CSV!M127),"",現行セット情報CSV!M127)</f>
        <v/>
      </c>
      <c r="N127" s="53" t="str">
        <f>IF(ISBLANK(現行セット情報CSV!N127),"",現行セット情報CSV!N127)</f>
        <v/>
      </c>
      <c r="O127" s="53" t="str">
        <f>IF(ISBLANK(現行セット情報CSV!O127),"",現行セット情報CSV!O127)</f>
        <v/>
      </c>
      <c r="P127" s="53" t="str">
        <f>IF(ISBLANK(現行セット情報CSV!P127),"",現行セット情報CSV!P127)</f>
        <v/>
      </c>
      <c r="Q127" s="53" t="str">
        <f>IF(ISBLANK(現行セット情報CSV!Q127),"",現行セット情報CSV!Q127)</f>
        <v/>
      </c>
      <c r="R127" s="53" t="str">
        <f>IF(ISBLANK(現行セット情報CSV!R127),"",現行セット情報CSV!R127)</f>
        <v/>
      </c>
      <c r="S127" s="53" t="str">
        <f>IF(ISBLANK(現行セット情報CSV!S127),"",現行セット情報CSV!S127)</f>
        <v/>
      </c>
      <c r="T127" s="53" t="str">
        <f ca="1">IFERROR(OFFSET('セット情報(宅配便）'!$P$2,MATCH($G127,BカートセットID入力!$C$4:$C$150,0),COLUMN()-COLUMN($T122)),IFERROR(OFFSET('セット情報(業務便）'!$P$2,MATCH($G127,BカートセットID入力!$F$4:$F$150,0),COLUMN()-COLUMN($T122)),IFERROR(OFFSET('セット情報（サンプル）'!$N$2,MATCH($G127,BカートセットID入力!$I$4:$I$150,0),COLUMN()-COLUMN($T122)),IFERROR(OFFSET('セット情報（イレギュラーサンプル）'!$N$2,MATCH($G127,BカートセットID入力!$L$4:$L$150,0),COLUMN()-COLUMN($T122)),""))))</f>
        <v/>
      </c>
      <c r="U127" s="53" t="str">
        <f ca="1">IFERROR(OFFSET('セット情報(宅配便）'!$P$2,MATCH($G127,BカートセットID入力!$C$4:$C$150,0),COLUMN()-COLUMN($T122)),IFERROR(OFFSET('セット情報(業務便）'!$P$2,MATCH($G127,BカートセットID入力!$F$4:$F$150,0),COLUMN()-COLUMN($T122)),IFERROR(OFFSET('セット情報（サンプル）'!$N$2,MATCH($G127,BカートセットID入力!$I$4:$I$150,0),COLUMN()-COLUMN($T122)),IFERROR(OFFSET('セット情報（イレギュラーサンプル）'!$N$2,MATCH($G127,BカートセットID入力!$L$4:$L$150,0),COLUMN()-COLUMN($T122)),""))))</f>
        <v/>
      </c>
      <c r="V127" s="53" t="str">
        <f ca="1">IFERROR(OFFSET('セット情報(宅配便）'!$P$2,MATCH($G127,BカートセットID入力!$C$4:$C$150,0),COLUMN()-COLUMN($T122)),IFERROR(OFFSET('セット情報(業務便）'!$P$2,MATCH($G127,BカートセットID入力!$F$4:$F$150,0),COLUMN()-COLUMN($T122)),IFERROR(OFFSET('セット情報（サンプル）'!$N$2,MATCH($G127,BカートセットID入力!$I$4:$I$150,0),COLUMN()-COLUMN($T122)),IFERROR(OFFSET('セット情報（イレギュラーサンプル）'!$N$2,MATCH($G127,BカートセットID入力!$L$4:$L$150,0),COLUMN()-COLUMN($T122)),""))))</f>
        <v/>
      </c>
      <c r="W127" s="53" t="str">
        <f ca="1">IFERROR(OFFSET('セット情報(宅配便）'!$P$2,MATCH($G127,BカートセットID入力!$C$4:$C$150,0),COLUMN()-COLUMN($T122)),IFERROR(OFFSET('セット情報(業務便）'!$P$2,MATCH($G127,BカートセットID入力!$F$4:$F$150,0),COLUMN()-COLUMN($T122)),IFERROR(OFFSET('セット情報（サンプル）'!$N$2,MATCH($G127,BカートセットID入力!$I$4:$I$150,0),COLUMN()-COLUMN($T122)),IFERROR(OFFSET('セット情報（イレギュラーサンプル）'!$N$2,MATCH($G127,BカートセットID入力!$L$4:$L$150,0),COLUMN()-COLUMN($T122)),""))))</f>
        <v/>
      </c>
      <c r="X127" s="53" t="str">
        <f ca="1">IFERROR(OFFSET('セット情報(宅配便）'!$P$2,MATCH($G127,BカートセットID入力!$C$4:$C$150,0),COLUMN()-COLUMN($T122)),IFERROR(OFFSET('セット情報(業務便）'!$P$2,MATCH($G127,BカートセットID入力!$F$4:$F$150,0),COLUMN()-COLUMN($T122)),IFERROR(OFFSET('セット情報（サンプル）'!$N$2,MATCH($G127,BカートセットID入力!$I$4:$I$150,0),COLUMN()-COLUMN($T122)),IFERROR(OFFSET('セット情報（イレギュラーサンプル）'!$N$2,MATCH($G127,BカートセットID入力!$L$4:$L$150,0),COLUMN()-COLUMN($T122)),""))))</f>
        <v/>
      </c>
      <c r="Y127" s="53" t="str">
        <f ca="1">IFERROR(OFFSET('セット情報(宅配便）'!$P$2,MATCH($G127,BカートセットID入力!$C$4:$C$150,0),COLUMN()-COLUMN($T122)),IFERROR(OFFSET('セット情報(業務便）'!$P$2,MATCH($G127,BカートセットID入力!$F$4:$F$150,0),COLUMN()-COLUMN($T122)),IFERROR(OFFSET('セット情報（サンプル）'!$N$2,MATCH($G127,BカートセットID入力!$I$4:$I$150,0),COLUMN()-COLUMN($T122)),IFERROR(OFFSET('セット情報（イレギュラーサンプル）'!$N$2,MATCH($G127,BカートセットID入力!$L$4:$L$150,0),COLUMN()-COLUMN($T122)),""))))</f>
        <v/>
      </c>
      <c r="Z127" s="53" t="str">
        <f ca="1">IFERROR(OFFSET('セット情報(宅配便）'!$P$2,MATCH($G127,BカートセットID入力!$C$4:$C$150,0),COLUMN()-COLUMN($T122)),IFERROR(OFFSET('セット情報(業務便）'!$P$2,MATCH($G127,BカートセットID入力!$F$4:$F$150,0),COLUMN()-COLUMN($T122)),IFERROR(OFFSET('セット情報（サンプル）'!$N$2,MATCH($G127,BカートセットID入力!$I$4:$I$150,0),COLUMN()-COLUMN($T122)),IFERROR(OFFSET('セット情報（イレギュラーサンプル）'!$N$2,MATCH($G127,BカートセットID入力!$L$4:$L$150,0),COLUMN()-COLUMN($T122)),""))))</f>
        <v/>
      </c>
      <c r="AA127" s="53" t="str">
        <f ca="1">IFERROR(OFFSET('セット情報(宅配便）'!$P$2,MATCH($G127,BカートセットID入力!$C$4:$C$150,0),COLUMN()-COLUMN($T122)),IFERROR(OFFSET('セット情報(業務便）'!$P$2,MATCH($G127,BカートセットID入力!$F$4:$F$150,0),COLUMN()-COLUMN($T122)),IFERROR(OFFSET('セット情報（サンプル）'!$N$2,MATCH($G127,BカートセットID入力!$I$4:$I$150,0),COLUMN()-COLUMN($T122)),IFERROR(OFFSET('セット情報（イレギュラーサンプル）'!$N$2,MATCH($G127,BカートセットID入力!$L$4:$L$150,0),COLUMN()-COLUMN($T122)),""))))</f>
        <v/>
      </c>
      <c r="AB127" s="53" t="str">
        <f ca="1">IFERROR(OFFSET('セット情報(宅配便）'!$P$2,MATCH($G127,BカートセットID入力!$C$4:$C$150,0),COLUMN()-COLUMN($T122)),IFERROR(OFFSET('セット情報(業務便）'!$P$2,MATCH($G127,BカートセットID入力!$F$4:$F$150,0),COLUMN()-COLUMN($T122)),IFERROR(OFFSET('セット情報（サンプル）'!$N$2,MATCH($G127,BカートセットID入力!$I$4:$I$150,0),COLUMN()-COLUMN($T122)),IFERROR(OFFSET('セット情報（イレギュラーサンプル）'!$N$2,MATCH($G127,BカートセットID入力!$L$4:$L$150,0),COLUMN()-COLUMN($T122)),""))))</f>
        <v/>
      </c>
      <c r="AC127" s="53" t="str">
        <f ca="1">IFERROR(OFFSET('セット情報(宅配便）'!$P$2,MATCH($G127,BカートセットID入力!$C$4:$C$150,0),COLUMN()-COLUMN($T122)),IFERROR(OFFSET('セット情報(業務便）'!$P$2,MATCH($G127,BカートセットID入力!$F$4:$F$150,0),COLUMN()-COLUMN($T122)),IFERROR(OFFSET('セット情報（サンプル）'!$N$2,MATCH($G127,BカートセットID入力!$I$4:$I$150,0),COLUMN()-COLUMN($T122)),IFERROR(OFFSET('セット情報（イレギュラーサンプル）'!$N$2,MATCH($G127,BカートセットID入力!$L$4:$L$150,0),COLUMN()-COLUMN($T122)),""))))</f>
        <v/>
      </c>
      <c r="AD127" s="53" t="str">
        <f ca="1">IFERROR(OFFSET('セット情報(宅配便）'!$P$2,MATCH($G127,BカートセットID入力!$C$4:$C$150,0),COLUMN()-COLUMN($T122)),IFERROR(OFFSET('セット情報(業務便）'!$P$2,MATCH($G127,BカートセットID入力!$F$4:$F$150,0),COLUMN()-COLUMN($T122)),IFERROR(OFFSET('セット情報（サンプル）'!$N$2,MATCH($G127,BカートセットID入力!$I$4:$I$150,0),COLUMN()-COLUMN($T122)),IFERROR(OFFSET('セット情報（イレギュラーサンプル）'!$N$2,MATCH($G127,BカートセットID入力!$L$4:$L$150,0),COLUMN()-COLUMN($T122)),""))))</f>
        <v/>
      </c>
      <c r="AE127" s="53" t="str">
        <f ca="1">IFERROR(OFFSET('セット情報(宅配便）'!$P$2,MATCH($G127,BカートセットID入力!$C$4:$C$150,0),COLUMN()-COLUMN($T122)),IFERROR(OFFSET('セット情報(業務便）'!$P$2,MATCH($G127,BカートセットID入力!$F$4:$F$150,0),COLUMN()-COLUMN($T122)),IFERROR(OFFSET('セット情報（サンプル）'!$N$2,MATCH($G127,BカートセットID入力!$I$4:$I$150,0),COLUMN()-COLUMN($T122)),IFERROR(OFFSET('セット情報（イレギュラーサンプル）'!$N$2,MATCH($G127,BカートセットID入力!$L$4:$L$150,0),COLUMN()-COLUMN($T122)),""))))</f>
        <v/>
      </c>
      <c r="AF127" s="53" t="str">
        <f ca="1">IFERROR(OFFSET('セット情報(宅配便）'!$P$2,MATCH($G127,BカートセットID入力!$C$4:$C$150,0),COLUMN()-COLUMN($T122)),IFERROR(OFFSET('セット情報(業務便）'!$P$2,MATCH($G127,BカートセットID入力!$F$4:$F$150,0),COLUMN()-COLUMN($T122)),IFERROR(OFFSET('セット情報（サンプル）'!$N$2,MATCH($G127,BカートセットID入力!$I$4:$I$150,0),COLUMN()-COLUMN($T122)),IFERROR(OFFSET('セット情報（イレギュラーサンプル）'!$N$2,MATCH($G127,BカートセットID入力!$L$4:$L$150,0),COLUMN()-COLUMN($T122)),""))))</f>
        <v/>
      </c>
      <c r="AG127" s="53" t="str">
        <f ca="1">IFERROR(OFFSET('セット情報(宅配便）'!$P$2,MATCH($G127,BカートセットID入力!$C$4:$C$150,0),COLUMN()-COLUMN($T122)),IFERROR(OFFSET('セット情報(業務便）'!$P$2,MATCH($G127,BカートセットID入力!$F$4:$F$150,0),COLUMN()-COLUMN($T122)),IFERROR(OFFSET('セット情報（サンプル）'!$N$2,MATCH($G127,BカートセットID入力!$I$4:$I$150,0),COLUMN()-COLUMN($T122)),IFERROR(OFFSET('セット情報（イレギュラーサンプル）'!$N$2,MATCH($G127,BカートセットID入力!$L$4:$L$150,0),COLUMN()-COLUMN($T122)),""))))</f>
        <v/>
      </c>
      <c r="AH127" s="53" t="str">
        <f ca="1">IFERROR(OFFSET('セット情報(宅配便）'!$P$2,MATCH($G127,BカートセットID入力!$C$4:$C$150,0),COLUMN()-COLUMN($T122)),IFERROR(OFFSET('セット情報(業務便）'!$P$2,MATCH($G127,BカートセットID入力!$F$4:$F$150,0),COLUMN()-COLUMN($T122)),IFERROR(OFFSET('セット情報（サンプル）'!$N$2,MATCH($G127,BカートセットID入力!$I$4:$I$150,0),COLUMN()-COLUMN($T122)),IFERROR(OFFSET('セット情報（イレギュラーサンプル）'!$N$2,MATCH($G127,BカートセットID入力!$L$4:$L$150,0),COLUMN()-COLUMN($T122)),""))))</f>
        <v/>
      </c>
      <c r="AI127" s="53" t="str">
        <f ca="1">IFERROR(OFFSET('セット情報(宅配便）'!$P$2,MATCH($G127,BカートセットID入力!$C$4:$C$150,0),COLUMN()-COLUMN($T122)),IFERROR(OFFSET('セット情報(業務便）'!$P$2,MATCH($G127,BカートセットID入力!$F$4:$F$150,0),COLUMN()-COLUMN($T122)),IFERROR(OFFSET('セット情報（サンプル）'!$N$2,MATCH($G127,BカートセットID入力!$I$4:$I$150,0),COLUMN()-COLUMN($T122)),IFERROR(OFFSET('セット情報（イレギュラーサンプル）'!$N$2,MATCH($G127,BカートセットID入力!$L$4:$L$150,0),COLUMN()-COLUMN($T122)),""))))</f>
        <v/>
      </c>
      <c r="AJ127" s="53" t="str">
        <f ca="1">IFERROR(OFFSET('セット情報(宅配便）'!$P$2,MATCH($G127,BカートセットID入力!$C$4:$C$150,0),COLUMN()-COLUMN($T122)),IFERROR(OFFSET('セット情報(業務便）'!$P$2,MATCH($G127,BカートセットID入力!$F$4:$F$150,0),COLUMN()-COLUMN($T122)),IFERROR(OFFSET('セット情報（サンプル）'!$N$2,MATCH($G127,BカートセットID入力!$I$4:$I$150,0),COLUMN()-COLUMN($T122)),IFERROR(OFFSET('セット情報（イレギュラーサンプル）'!$N$2,MATCH($G127,BカートセットID入力!$L$4:$L$150,0),COLUMN()-COLUMN($T122)),""))))</f>
        <v/>
      </c>
      <c r="AK127" s="53" t="str">
        <f ca="1">IFERROR(OFFSET('セット情報(宅配便）'!$P$2,MATCH($G127,BカートセットID入力!$C$4:$C$150,0),COLUMN()-COLUMN($T122)),IFERROR(OFFSET('セット情報(業務便）'!$P$2,MATCH($G127,BカートセットID入力!$F$4:$F$150,0),COLUMN()-COLUMN($T122)),IFERROR(OFFSET('セット情報（サンプル）'!$N$2,MATCH($G127,BカートセットID入力!$I$4:$I$150,0),COLUMN()-COLUMN($T122)),IFERROR(OFFSET('セット情報（イレギュラーサンプル）'!$N$2,MATCH($G127,BカートセットID入力!$L$4:$L$150,0),COLUMN()-COLUMN($T122)),""))))</f>
        <v/>
      </c>
      <c r="AL127" s="53" t="str">
        <f ca="1">IFERROR(OFFSET('セット情報(宅配便）'!$P$2,MATCH($G127,BカートセットID入力!$C$4:$C$150,0),COLUMN()-COLUMN($T122)),IFERROR(OFFSET('セット情報(業務便）'!$P$2,MATCH($G127,BカートセットID入力!$F$4:$F$150,0),COLUMN()-COLUMN($T122)),IFERROR(OFFSET('セット情報（サンプル）'!$N$2,MATCH($G127,BカートセットID入力!$I$4:$I$150,0),COLUMN()-COLUMN($T122)),IFERROR(OFFSET('セット情報（イレギュラーサンプル）'!$N$2,MATCH($G127,BカートセットID入力!$L$4:$L$150,0),COLUMN()-COLUMN($T122)),""))))</f>
        <v/>
      </c>
      <c r="AM127" s="53" t="str">
        <f ca="1">IFERROR(OFFSET('セット情報(宅配便）'!$P$2,MATCH($G127,BカートセットID入力!$C$4:$C$150,0),COLUMN()-COLUMN($T122)),IFERROR(OFFSET('セット情報(業務便）'!$P$2,MATCH($G127,BカートセットID入力!$F$4:$F$150,0),COLUMN()-COLUMN($T122)),IFERROR(OFFSET('セット情報（サンプル）'!$N$2,MATCH($G127,BカートセットID入力!$I$4:$I$150,0),COLUMN()-COLUMN($T122)),IFERROR(OFFSET('セット情報（イレギュラーサンプル）'!$N$2,MATCH($G127,BカートセットID入力!$L$4:$L$150,0),COLUMN()-COLUMN($T122)),""))))</f>
        <v/>
      </c>
      <c r="AN127" s="53" t="str">
        <f ca="1">IFERROR(OFFSET('セット情報(宅配便）'!$P$2,MATCH($G127,BカートセットID入力!$C$4:$C$150,0),COLUMN()-COLUMN($T122)),IFERROR(OFFSET('セット情報(業務便）'!$P$2,MATCH($G127,BカートセットID入力!$F$4:$F$150,0),COLUMN()-COLUMN($T122)),IFERROR(OFFSET('セット情報（サンプル）'!$N$2,MATCH($G127,BカートセットID入力!$I$4:$I$150,0),COLUMN()-COLUMN($T122)),IFERROR(OFFSET('セット情報（イレギュラーサンプル）'!$N$2,MATCH($G127,BカートセットID入力!$L$4:$L$150,0),COLUMN()-COLUMN($T122)),""))))</f>
        <v/>
      </c>
      <c r="AO127" s="53" t="str">
        <f ca="1">IFERROR(OFFSET('セット情報(宅配便）'!$P$2,MATCH($G127,BカートセットID入力!$C$4:$C$150,0),COLUMN()-COLUMN($T122)),IFERROR(OFFSET('セット情報(業務便）'!$P$2,MATCH($G127,BカートセットID入力!$F$4:$F$150,0),COLUMN()-COLUMN($T122)),IFERROR(OFFSET('セット情報（サンプル）'!$N$2,MATCH($G127,BカートセットID入力!$I$4:$I$150,0),COLUMN()-COLUMN($T122)),IFERROR(OFFSET('セット情報（イレギュラーサンプル）'!$N$2,MATCH($G127,BカートセットID入力!$L$4:$L$150,0),COLUMN()-COLUMN($T122)),""))))</f>
        <v/>
      </c>
      <c r="AP127" s="53" t="str">
        <f ca="1">IFERROR(OFFSET('セット情報(宅配便）'!$P$2,MATCH($G127,BカートセットID入力!$C$4:$C$150,0),COLUMN()-COLUMN($T122)),IFERROR(OFFSET('セット情報(業務便）'!$P$2,MATCH($G127,BカートセットID入力!$F$4:$F$150,0),COLUMN()-COLUMN($T122)),IFERROR(OFFSET('セット情報（サンプル）'!$N$2,MATCH($G127,BカートセットID入力!$I$4:$I$150,0),COLUMN()-COLUMN($T122)),IFERROR(OFFSET('セット情報（イレギュラーサンプル）'!$N$2,MATCH($G127,BカートセットID入力!$L$4:$L$150,0),COLUMN()-COLUMN($T122)),""))))</f>
        <v/>
      </c>
      <c r="AQ127" s="53" t="str">
        <f ca="1">IFERROR(OFFSET('セット情報(宅配便）'!$P$2,MATCH($G127,BカートセットID入力!$C$4:$C$150,0),COLUMN()-COLUMN($T122)),IFERROR(OFFSET('セット情報(業務便）'!$P$2,MATCH($G127,BカートセットID入力!$F$4:$F$150,0),COLUMN()-COLUMN($T122)),IFERROR(OFFSET('セット情報（サンプル）'!$N$2,MATCH($G127,BカートセットID入力!$I$4:$I$150,0),COLUMN()-COLUMN($T122)),IFERROR(OFFSET('セット情報（イレギュラーサンプル）'!$N$2,MATCH($G127,BカートセットID入力!$L$4:$L$150,0),COLUMN()-COLUMN($T122)),""))))</f>
        <v/>
      </c>
      <c r="AR127" s="53" t="str">
        <f ca="1">IFERROR(OFFSET('セット情報(宅配便）'!$P$2,MATCH($G127,BカートセットID入力!$C$4:$C$150,0),COLUMN()-COLUMN($T122)),IFERROR(OFFSET('セット情報(業務便）'!$P$2,MATCH($G127,BカートセットID入力!$F$4:$F$150,0),COLUMN()-COLUMN($T122)),IFERROR(OFFSET('セット情報（サンプル）'!$N$2,MATCH($G127,BカートセットID入力!$I$4:$I$150,0),COLUMN()-COLUMN($T122)),IFERROR(OFFSET('セット情報（イレギュラーサンプル）'!$N$2,MATCH($G127,BカートセットID入力!$L$4:$L$150,0),COLUMN()-COLUMN($T122)),""))))</f>
        <v/>
      </c>
      <c r="AS127" s="53" t="str">
        <f ca="1">IFERROR(OFFSET('セット情報(宅配便）'!$P$2,MATCH($G127,BカートセットID入力!$C$4:$C$150,0),COLUMN()-COLUMN($T122)),IFERROR(OFFSET('セット情報(業務便）'!$P$2,MATCH($G127,BカートセットID入力!$F$4:$F$150,0),COLUMN()-COLUMN($T122)),IFERROR(OFFSET('セット情報（サンプル）'!$N$2,MATCH($G127,BカートセットID入力!$I$4:$I$150,0),COLUMN()-COLUMN($T122)),IFERROR(OFFSET('セット情報（イレギュラーサンプル）'!$N$2,MATCH($G127,BカートセットID入力!$L$4:$L$150,0),COLUMN()-COLUMN($T122)),""))))</f>
        <v/>
      </c>
    </row>
    <row r="128" spans="1:45">
      <c r="A128" s="53" t="str">
        <f>IF(ISBLANK(現行セット情報CSV!A128),"",現行セット情報CSV!A128)</f>
        <v/>
      </c>
      <c r="B128" s="53" t="str">
        <f>IF(ISBLANK(現行セット情報CSV!B128),"",現行セット情報CSV!B128)</f>
        <v/>
      </c>
      <c r="C128" s="53" t="str">
        <f>IF(ISBLANK(現行セット情報CSV!C128),"",現行セット情報CSV!C128)</f>
        <v/>
      </c>
      <c r="D128" s="53" t="str">
        <f>IF(ISBLANK(現行セット情報CSV!D128),"",現行セット情報CSV!D128)</f>
        <v/>
      </c>
      <c r="E128" s="53" t="str">
        <f>IF(ISBLANK(現行セット情報CSV!E128),"",現行セット情報CSV!E128)</f>
        <v/>
      </c>
      <c r="F128" s="53" t="str">
        <f>IF(ISBLANK(現行セット情報CSV!F128),"",現行セット情報CSV!F128)</f>
        <v/>
      </c>
      <c r="G128" s="53" t="str">
        <f>IF(ISBLANK(現行セット情報CSV!G128),"",現行セット情報CSV!G128)</f>
        <v/>
      </c>
      <c r="H128" s="53" t="str">
        <f>IF(ISBLANK(現行セット情報CSV!H128),"",現行セット情報CSV!H128)</f>
        <v/>
      </c>
      <c r="I128" s="53" t="str">
        <f>IF(ISBLANK(現行セット情報CSV!I128),"",現行セット情報CSV!I128)</f>
        <v/>
      </c>
      <c r="J128" s="53" t="str">
        <f>IF(ISBLANK(現行セット情報CSV!J128),"",現行セット情報CSV!J128)</f>
        <v/>
      </c>
      <c r="K128" s="53" t="str">
        <f>IF(ISBLANK(現行セット情報CSV!K128),"",現行セット情報CSV!K128)</f>
        <v/>
      </c>
      <c r="L128" s="53" t="str">
        <f>IF(ISBLANK(現行セット情報CSV!L128),"",現行セット情報CSV!L128)</f>
        <v/>
      </c>
      <c r="M128" s="53" t="str">
        <f>IF(ISBLANK(現行セット情報CSV!M128),"",現行セット情報CSV!M128)</f>
        <v/>
      </c>
      <c r="N128" s="53" t="str">
        <f>IF(ISBLANK(現行セット情報CSV!N128),"",現行セット情報CSV!N128)</f>
        <v/>
      </c>
      <c r="O128" s="53" t="str">
        <f>IF(ISBLANK(現行セット情報CSV!O128),"",現行セット情報CSV!O128)</f>
        <v/>
      </c>
      <c r="P128" s="53" t="str">
        <f>IF(ISBLANK(現行セット情報CSV!P128),"",現行セット情報CSV!P128)</f>
        <v/>
      </c>
      <c r="Q128" s="53" t="str">
        <f>IF(ISBLANK(現行セット情報CSV!Q128),"",現行セット情報CSV!Q128)</f>
        <v/>
      </c>
      <c r="R128" s="53" t="str">
        <f>IF(ISBLANK(現行セット情報CSV!R128),"",現行セット情報CSV!R128)</f>
        <v/>
      </c>
      <c r="S128" s="53" t="str">
        <f>IF(ISBLANK(現行セット情報CSV!S128),"",現行セット情報CSV!S128)</f>
        <v/>
      </c>
      <c r="T128" s="53" t="str">
        <f ca="1">IFERROR(OFFSET('セット情報(宅配便）'!$P$2,MATCH($G128,BカートセットID入力!$C$4:$C$150,0),COLUMN()-COLUMN($T123)),IFERROR(OFFSET('セット情報(業務便）'!$P$2,MATCH($G128,BカートセットID入力!$F$4:$F$150,0),COLUMN()-COLUMN($T123)),IFERROR(OFFSET('セット情報（サンプル）'!$N$2,MATCH($G128,BカートセットID入力!$I$4:$I$150,0),COLUMN()-COLUMN($T123)),IFERROR(OFFSET('セット情報（イレギュラーサンプル）'!$N$2,MATCH($G128,BカートセットID入力!$L$4:$L$150,0),COLUMN()-COLUMN($T123)),""))))</f>
        <v/>
      </c>
      <c r="U128" s="53" t="str">
        <f ca="1">IFERROR(OFFSET('セット情報(宅配便）'!$P$2,MATCH($G128,BカートセットID入力!$C$4:$C$150,0),COLUMN()-COLUMN($T123)),IFERROR(OFFSET('セット情報(業務便）'!$P$2,MATCH($G128,BカートセットID入力!$F$4:$F$150,0),COLUMN()-COLUMN($T123)),IFERROR(OFFSET('セット情報（サンプル）'!$N$2,MATCH($G128,BカートセットID入力!$I$4:$I$150,0),COLUMN()-COLUMN($T123)),IFERROR(OFFSET('セット情報（イレギュラーサンプル）'!$N$2,MATCH($G128,BカートセットID入力!$L$4:$L$150,0),COLUMN()-COLUMN($T123)),""))))</f>
        <v/>
      </c>
      <c r="V128" s="53" t="str">
        <f ca="1">IFERROR(OFFSET('セット情報(宅配便）'!$P$2,MATCH($G128,BカートセットID入力!$C$4:$C$150,0),COLUMN()-COLUMN($T123)),IFERROR(OFFSET('セット情報(業務便）'!$P$2,MATCH($G128,BカートセットID入力!$F$4:$F$150,0),COLUMN()-COLUMN($T123)),IFERROR(OFFSET('セット情報（サンプル）'!$N$2,MATCH($G128,BカートセットID入力!$I$4:$I$150,0),COLUMN()-COLUMN($T123)),IFERROR(OFFSET('セット情報（イレギュラーサンプル）'!$N$2,MATCH($G128,BカートセットID入力!$L$4:$L$150,0),COLUMN()-COLUMN($T123)),""))))</f>
        <v/>
      </c>
      <c r="W128" s="53" t="str">
        <f ca="1">IFERROR(OFFSET('セット情報(宅配便）'!$P$2,MATCH($G128,BカートセットID入力!$C$4:$C$150,0),COLUMN()-COLUMN($T123)),IFERROR(OFFSET('セット情報(業務便）'!$P$2,MATCH($G128,BカートセットID入力!$F$4:$F$150,0),COLUMN()-COLUMN($T123)),IFERROR(OFFSET('セット情報（サンプル）'!$N$2,MATCH($G128,BカートセットID入力!$I$4:$I$150,0),COLUMN()-COLUMN($T123)),IFERROR(OFFSET('セット情報（イレギュラーサンプル）'!$N$2,MATCH($G128,BカートセットID入力!$L$4:$L$150,0),COLUMN()-COLUMN($T123)),""))))</f>
        <v/>
      </c>
      <c r="X128" s="53" t="str">
        <f ca="1">IFERROR(OFFSET('セット情報(宅配便）'!$P$2,MATCH($G128,BカートセットID入力!$C$4:$C$150,0),COLUMN()-COLUMN($T123)),IFERROR(OFFSET('セット情報(業務便）'!$P$2,MATCH($G128,BカートセットID入力!$F$4:$F$150,0),COLUMN()-COLUMN($T123)),IFERROR(OFFSET('セット情報（サンプル）'!$N$2,MATCH($G128,BカートセットID入力!$I$4:$I$150,0),COLUMN()-COLUMN($T123)),IFERROR(OFFSET('セット情報（イレギュラーサンプル）'!$N$2,MATCH($G128,BカートセットID入力!$L$4:$L$150,0),COLUMN()-COLUMN($T123)),""))))</f>
        <v/>
      </c>
      <c r="Y128" s="53" t="str">
        <f ca="1">IFERROR(OFFSET('セット情報(宅配便）'!$P$2,MATCH($G128,BカートセットID入力!$C$4:$C$150,0),COLUMN()-COLUMN($T123)),IFERROR(OFFSET('セット情報(業務便）'!$P$2,MATCH($G128,BカートセットID入力!$F$4:$F$150,0),COLUMN()-COLUMN($T123)),IFERROR(OFFSET('セット情報（サンプル）'!$N$2,MATCH($G128,BカートセットID入力!$I$4:$I$150,0),COLUMN()-COLUMN($T123)),IFERROR(OFFSET('セット情報（イレギュラーサンプル）'!$N$2,MATCH($G128,BカートセットID入力!$L$4:$L$150,0),COLUMN()-COLUMN($T123)),""))))</f>
        <v/>
      </c>
      <c r="Z128" s="53" t="str">
        <f ca="1">IFERROR(OFFSET('セット情報(宅配便）'!$P$2,MATCH($G128,BカートセットID入力!$C$4:$C$150,0),COLUMN()-COLUMN($T123)),IFERROR(OFFSET('セット情報(業務便）'!$P$2,MATCH($G128,BカートセットID入力!$F$4:$F$150,0),COLUMN()-COLUMN($T123)),IFERROR(OFFSET('セット情報（サンプル）'!$N$2,MATCH($G128,BカートセットID入力!$I$4:$I$150,0),COLUMN()-COLUMN($T123)),IFERROR(OFFSET('セット情報（イレギュラーサンプル）'!$N$2,MATCH($G128,BカートセットID入力!$L$4:$L$150,0),COLUMN()-COLUMN($T123)),""))))</f>
        <v/>
      </c>
      <c r="AA128" s="53" t="str">
        <f ca="1">IFERROR(OFFSET('セット情報(宅配便）'!$P$2,MATCH($G128,BカートセットID入力!$C$4:$C$150,0),COLUMN()-COLUMN($T123)),IFERROR(OFFSET('セット情報(業務便）'!$P$2,MATCH($G128,BカートセットID入力!$F$4:$F$150,0),COLUMN()-COLUMN($T123)),IFERROR(OFFSET('セット情報（サンプル）'!$N$2,MATCH($G128,BカートセットID入力!$I$4:$I$150,0),COLUMN()-COLUMN($T123)),IFERROR(OFFSET('セット情報（イレギュラーサンプル）'!$N$2,MATCH($G128,BカートセットID入力!$L$4:$L$150,0),COLUMN()-COLUMN($T123)),""))))</f>
        <v/>
      </c>
      <c r="AB128" s="53" t="str">
        <f ca="1">IFERROR(OFFSET('セット情報(宅配便）'!$P$2,MATCH($G128,BカートセットID入力!$C$4:$C$150,0),COLUMN()-COLUMN($T123)),IFERROR(OFFSET('セット情報(業務便）'!$P$2,MATCH($G128,BカートセットID入力!$F$4:$F$150,0),COLUMN()-COLUMN($T123)),IFERROR(OFFSET('セット情報（サンプル）'!$N$2,MATCH($G128,BカートセットID入力!$I$4:$I$150,0),COLUMN()-COLUMN($T123)),IFERROR(OFFSET('セット情報（イレギュラーサンプル）'!$N$2,MATCH($G128,BカートセットID入力!$L$4:$L$150,0),COLUMN()-COLUMN($T123)),""))))</f>
        <v/>
      </c>
      <c r="AC128" s="53" t="str">
        <f ca="1">IFERROR(OFFSET('セット情報(宅配便）'!$P$2,MATCH($G128,BカートセットID入力!$C$4:$C$150,0),COLUMN()-COLUMN($T123)),IFERROR(OFFSET('セット情報(業務便）'!$P$2,MATCH($G128,BカートセットID入力!$F$4:$F$150,0),COLUMN()-COLUMN($T123)),IFERROR(OFFSET('セット情報（サンプル）'!$N$2,MATCH($G128,BカートセットID入力!$I$4:$I$150,0),COLUMN()-COLUMN($T123)),IFERROR(OFFSET('セット情報（イレギュラーサンプル）'!$N$2,MATCH($G128,BカートセットID入力!$L$4:$L$150,0),COLUMN()-COLUMN($T123)),""))))</f>
        <v/>
      </c>
      <c r="AD128" s="53" t="str">
        <f ca="1">IFERROR(OFFSET('セット情報(宅配便）'!$P$2,MATCH($G128,BカートセットID入力!$C$4:$C$150,0),COLUMN()-COLUMN($T123)),IFERROR(OFFSET('セット情報(業務便）'!$P$2,MATCH($G128,BカートセットID入力!$F$4:$F$150,0),COLUMN()-COLUMN($T123)),IFERROR(OFFSET('セット情報（サンプル）'!$N$2,MATCH($G128,BカートセットID入力!$I$4:$I$150,0),COLUMN()-COLUMN($T123)),IFERROR(OFFSET('セット情報（イレギュラーサンプル）'!$N$2,MATCH($G128,BカートセットID入力!$L$4:$L$150,0),COLUMN()-COLUMN($T123)),""))))</f>
        <v/>
      </c>
      <c r="AE128" s="53" t="str">
        <f ca="1">IFERROR(OFFSET('セット情報(宅配便）'!$P$2,MATCH($G128,BカートセットID入力!$C$4:$C$150,0),COLUMN()-COLUMN($T123)),IFERROR(OFFSET('セット情報(業務便）'!$P$2,MATCH($G128,BカートセットID入力!$F$4:$F$150,0),COLUMN()-COLUMN($T123)),IFERROR(OFFSET('セット情報（サンプル）'!$N$2,MATCH($G128,BカートセットID入力!$I$4:$I$150,0),COLUMN()-COLUMN($T123)),IFERROR(OFFSET('セット情報（イレギュラーサンプル）'!$N$2,MATCH($G128,BカートセットID入力!$L$4:$L$150,0),COLUMN()-COLUMN($T123)),""))))</f>
        <v/>
      </c>
      <c r="AF128" s="53" t="str">
        <f ca="1">IFERROR(OFFSET('セット情報(宅配便）'!$P$2,MATCH($G128,BカートセットID入力!$C$4:$C$150,0),COLUMN()-COLUMN($T123)),IFERROR(OFFSET('セット情報(業務便）'!$P$2,MATCH($G128,BカートセットID入力!$F$4:$F$150,0),COLUMN()-COLUMN($T123)),IFERROR(OFFSET('セット情報（サンプル）'!$N$2,MATCH($G128,BカートセットID入力!$I$4:$I$150,0),COLUMN()-COLUMN($T123)),IFERROR(OFFSET('セット情報（イレギュラーサンプル）'!$N$2,MATCH($G128,BカートセットID入力!$L$4:$L$150,0),COLUMN()-COLUMN($T123)),""))))</f>
        <v/>
      </c>
      <c r="AG128" s="53" t="str">
        <f ca="1">IFERROR(OFFSET('セット情報(宅配便）'!$P$2,MATCH($G128,BカートセットID入力!$C$4:$C$150,0),COLUMN()-COLUMN($T123)),IFERROR(OFFSET('セット情報(業務便）'!$P$2,MATCH($G128,BカートセットID入力!$F$4:$F$150,0),COLUMN()-COLUMN($T123)),IFERROR(OFFSET('セット情報（サンプル）'!$N$2,MATCH($G128,BカートセットID入力!$I$4:$I$150,0),COLUMN()-COLUMN($T123)),IFERROR(OFFSET('セット情報（イレギュラーサンプル）'!$N$2,MATCH($G128,BカートセットID入力!$L$4:$L$150,0),COLUMN()-COLUMN($T123)),""))))</f>
        <v/>
      </c>
      <c r="AH128" s="53" t="str">
        <f ca="1">IFERROR(OFFSET('セット情報(宅配便）'!$P$2,MATCH($G128,BカートセットID入力!$C$4:$C$150,0),COLUMN()-COLUMN($T123)),IFERROR(OFFSET('セット情報(業務便）'!$P$2,MATCH($G128,BカートセットID入力!$F$4:$F$150,0),COLUMN()-COLUMN($T123)),IFERROR(OFFSET('セット情報（サンプル）'!$N$2,MATCH($G128,BカートセットID入力!$I$4:$I$150,0),COLUMN()-COLUMN($T123)),IFERROR(OFFSET('セット情報（イレギュラーサンプル）'!$N$2,MATCH($G128,BカートセットID入力!$L$4:$L$150,0),COLUMN()-COLUMN($T123)),""))))</f>
        <v/>
      </c>
      <c r="AI128" s="53" t="str">
        <f ca="1">IFERROR(OFFSET('セット情報(宅配便）'!$P$2,MATCH($G128,BカートセットID入力!$C$4:$C$150,0),COLUMN()-COLUMN($T123)),IFERROR(OFFSET('セット情報(業務便）'!$P$2,MATCH($G128,BカートセットID入力!$F$4:$F$150,0),COLUMN()-COLUMN($T123)),IFERROR(OFFSET('セット情報（サンプル）'!$N$2,MATCH($G128,BカートセットID入力!$I$4:$I$150,0),COLUMN()-COLUMN($T123)),IFERROR(OFFSET('セット情報（イレギュラーサンプル）'!$N$2,MATCH($G128,BカートセットID入力!$L$4:$L$150,0),COLUMN()-COLUMN($T123)),""))))</f>
        <v/>
      </c>
      <c r="AJ128" s="53" t="str">
        <f ca="1">IFERROR(OFFSET('セット情報(宅配便）'!$P$2,MATCH($G128,BカートセットID入力!$C$4:$C$150,0),COLUMN()-COLUMN($T123)),IFERROR(OFFSET('セット情報(業務便）'!$P$2,MATCH($G128,BカートセットID入力!$F$4:$F$150,0),COLUMN()-COLUMN($T123)),IFERROR(OFFSET('セット情報（サンプル）'!$N$2,MATCH($G128,BカートセットID入力!$I$4:$I$150,0),COLUMN()-COLUMN($T123)),IFERROR(OFFSET('セット情報（イレギュラーサンプル）'!$N$2,MATCH($G128,BカートセットID入力!$L$4:$L$150,0),COLUMN()-COLUMN($T123)),""))))</f>
        <v/>
      </c>
      <c r="AK128" s="53" t="str">
        <f ca="1">IFERROR(OFFSET('セット情報(宅配便）'!$P$2,MATCH($G128,BカートセットID入力!$C$4:$C$150,0),COLUMN()-COLUMN($T123)),IFERROR(OFFSET('セット情報(業務便）'!$P$2,MATCH($G128,BカートセットID入力!$F$4:$F$150,0),COLUMN()-COLUMN($T123)),IFERROR(OFFSET('セット情報（サンプル）'!$N$2,MATCH($G128,BカートセットID入力!$I$4:$I$150,0),COLUMN()-COLUMN($T123)),IFERROR(OFFSET('セット情報（イレギュラーサンプル）'!$N$2,MATCH($G128,BカートセットID入力!$L$4:$L$150,0),COLUMN()-COLUMN($T123)),""))))</f>
        <v/>
      </c>
      <c r="AL128" s="53" t="str">
        <f ca="1">IFERROR(OFFSET('セット情報(宅配便）'!$P$2,MATCH($G128,BカートセットID入力!$C$4:$C$150,0),COLUMN()-COLUMN($T123)),IFERROR(OFFSET('セット情報(業務便）'!$P$2,MATCH($G128,BカートセットID入力!$F$4:$F$150,0),COLUMN()-COLUMN($T123)),IFERROR(OFFSET('セット情報（サンプル）'!$N$2,MATCH($G128,BカートセットID入力!$I$4:$I$150,0),COLUMN()-COLUMN($T123)),IFERROR(OFFSET('セット情報（イレギュラーサンプル）'!$N$2,MATCH($G128,BカートセットID入力!$L$4:$L$150,0),COLUMN()-COLUMN($T123)),""))))</f>
        <v/>
      </c>
      <c r="AM128" s="53" t="str">
        <f ca="1">IFERROR(OFFSET('セット情報(宅配便）'!$P$2,MATCH($G128,BカートセットID入力!$C$4:$C$150,0),COLUMN()-COLUMN($T123)),IFERROR(OFFSET('セット情報(業務便）'!$P$2,MATCH($G128,BカートセットID入力!$F$4:$F$150,0),COLUMN()-COLUMN($T123)),IFERROR(OFFSET('セット情報（サンプル）'!$N$2,MATCH($G128,BカートセットID入力!$I$4:$I$150,0),COLUMN()-COLUMN($T123)),IFERROR(OFFSET('セット情報（イレギュラーサンプル）'!$N$2,MATCH($G128,BカートセットID入力!$L$4:$L$150,0),COLUMN()-COLUMN($T123)),""))))</f>
        <v/>
      </c>
      <c r="AN128" s="53" t="str">
        <f ca="1">IFERROR(OFFSET('セット情報(宅配便）'!$P$2,MATCH($G128,BカートセットID入力!$C$4:$C$150,0),COLUMN()-COLUMN($T123)),IFERROR(OFFSET('セット情報(業務便）'!$P$2,MATCH($G128,BカートセットID入力!$F$4:$F$150,0),COLUMN()-COLUMN($T123)),IFERROR(OFFSET('セット情報（サンプル）'!$N$2,MATCH($G128,BカートセットID入力!$I$4:$I$150,0),COLUMN()-COLUMN($T123)),IFERROR(OFFSET('セット情報（イレギュラーサンプル）'!$N$2,MATCH($G128,BカートセットID入力!$L$4:$L$150,0),COLUMN()-COLUMN($T123)),""))))</f>
        <v/>
      </c>
      <c r="AO128" s="53" t="str">
        <f ca="1">IFERROR(OFFSET('セット情報(宅配便）'!$P$2,MATCH($G128,BカートセットID入力!$C$4:$C$150,0),COLUMN()-COLUMN($T123)),IFERROR(OFFSET('セット情報(業務便）'!$P$2,MATCH($G128,BカートセットID入力!$F$4:$F$150,0),COLUMN()-COLUMN($T123)),IFERROR(OFFSET('セット情報（サンプル）'!$N$2,MATCH($G128,BカートセットID入力!$I$4:$I$150,0),COLUMN()-COLUMN($T123)),IFERROR(OFFSET('セット情報（イレギュラーサンプル）'!$N$2,MATCH($G128,BカートセットID入力!$L$4:$L$150,0),COLUMN()-COLUMN($T123)),""))))</f>
        <v/>
      </c>
      <c r="AP128" s="53" t="str">
        <f ca="1">IFERROR(OFFSET('セット情報(宅配便）'!$P$2,MATCH($G128,BカートセットID入力!$C$4:$C$150,0),COLUMN()-COLUMN($T123)),IFERROR(OFFSET('セット情報(業務便）'!$P$2,MATCH($G128,BカートセットID入力!$F$4:$F$150,0),COLUMN()-COLUMN($T123)),IFERROR(OFFSET('セット情報（サンプル）'!$N$2,MATCH($G128,BカートセットID入力!$I$4:$I$150,0),COLUMN()-COLUMN($T123)),IFERROR(OFFSET('セット情報（イレギュラーサンプル）'!$N$2,MATCH($G128,BカートセットID入力!$L$4:$L$150,0),COLUMN()-COLUMN($T123)),""))))</f>
        <v/>
      </c>
      <c r="AQ128" s="53" t="str">
        <f ca="1">IFERROR(OFFSET('セット情報(宅配便）'!$P$2,MATCH($G128,BカートセットID入力!$C$4:$C$150,0),COLUMN()-COLUMN($T123)),IFERROR(OFFSET('セット情報(業務便）'!$P$2,MATCH($G128,BカートセットID入力!$F$4:$F$150,0),COLUMN()-COLUMN($T123)),IFERROR(OFFSET('セット情報（サンプル）'!$N$2,MATCH($G128,BカートセットID入力!$I$4:$I$150,0),COLUMN()-COLUMN($T123)),IFERROR(OFFSET('セット情報（イレギュラーサンプル）'!$N$2,MATCH($G128,BカートセットID入力!$L$4:$L$150,0),COLUMN()-COLUMN($T123)),""))))</f>
        <v/>
      </c>
      <c r="AR128" s="53" t="str">
        <f ca="1">IFERROR(OFFSET('セット情報(宅配便）'!$P$2,MATCH($G128,BカートセットID入力!$C$4:$C$150,0),COLUMN()-COLUMN($T123)),IFERROR(OFFSET('セット情報(業務便）'!$P$2,MATCH($G128,BカートセットID入力!$F$4:$F$150,0),COLUMN()-COLUMN($T123)),IFERROR(OFFSET('セット情報（サンプル）'!$N$2,MATCH($G128,BカートセットID入力!$I$4:$I$150,0),COLUMN()-COLUMN($T123)),IFERROR(OFFSET('セット情報（イレギュラーサンプル）'!$N$2,MATCH($G128,BカートセットID入力!$L$4:$L$150,0),COLUMN()-COLUMN($T123)),""))))</f>
        <v/>
      </c>
      <c r="AS128" s="53" t="str">
        <f ca="1">IFERROR(OFFSET('セット情報(宅配便）'!$P$2,MATCH($G128,BカートセットID入力!$C$4:$C$150,0),COLUMN()-COLUMN($T123)),IFERROR(OFFSET('セット情報(業務便）'!$P$2,MATCH($G128,BカートセットID入力!$F$4:$F$150,0),COLUMN()-COLUMN($T123)),IFERROR(OFFSET('セット情報（サンプル）'!$N$2,MATCH($G128,BカートセットID入力!$I$4:$I$150,0),COLUMN()-COLUMN($T123)),IFERROR(OFFSET('セット情報（イレギュラーサンプル）'!$N$2,MATCH($G128,BカートセットID入力!$L$4:$L$150,0),COLUMN()-COLUMN($T123)),""))))</f>
        <v/>
      </c>
    </row>
    <row r="129" spans="1:45">
      <c r="A129" s="53" t="str">
        <f>IF(ISBLANK(現行セット情報CSV!A129),"",現行セット情報CSV!A129)</f>
        <v/>
      </c>
      <c r="B129" s="53" t="str">
        <f>IF(ISBLANK(現行セット情報CSV!B129),"",現行セット情報CSV!B129)</f>
        <v/>
      </c>
      <c r="C129" s="53" t="str">
        <f>IF(ISBLANK(現行セット情報CSV!C129),"",現行セット情報CSV!C129)</f>
        <v/>
      </c>
      <c r="D129" s="53" t="str">
        <f>IF(ISBLANK(現行セット情報CSV!D129),"",現行セット情報CSV!D129)</f>
        <v/>
      </c>
      <c r="E129" s="53" t="str">
        <f>IF(ISBLANK(現行セット情報CSV!E129),"",現行セット情報CSV!E129)</f>
        <v/>
      </c>
      <c r="F129" s="53" t="str">
        <f>IF(ISBLANK(現行セット情報CSV!F129),"",現行セット情報CSV!F129)</f>
        <v/>
      </c>
      <c r="G129" s="53" t="str">
        <f>IF(ISBLANK(現行セット情報CSV!G129),"",現行セット情報CSV!G129)</f>
        <v/>
      </c>
      <c r="H129" s="53" t="str">
        <f>IF(ISBLANK(現行セット情報CSV!H129),"",現行セット情報CSV!H129)</f>
        <v/>
      </c>
      <c r="I129" s="53" t="str">
        <f>IF(ISBLANK(現行セット情報CSV!I129),"",現行セット情報CSV!I129)</f>
        <v/>
      </c>
      <c r="J129" s="53" t="str">
        <f>IF(ISBLANK(現行セット情報CSV!J129),"",現行セット情報CSV!J129)</f>
        <v/>
      </c>
      <c r="K129" s="53" t="str">
        <f>IF(ISBLANK(現行セット情報CSV!K129),"",現行セット情報CSV!K129)</f>
        <v/>
      </c>
      <c r="L129" s="53" t="str">
        <f>IF(ISBLANK(現行セット情報CSV!L129),"",現行セット情報CSV!L129)</f>
        <v/>
      </c>
      <c r="M129" s="53" t="str">
        <f>IF(ISBLANK(現行セット情報CSV!M129),"",現行セット情報CSV!M129)</f>
        <v/>
      </c>
      <c r="N129" s="53" t="str">
        <f>IF(ISBLANK(現行セット情報CSV!N129),"",現行セット情報CSV!N129)</f>
        <v/>
      </c>
      <c r="O129" s="53" t="str">
        <f>IF(ISBLANK(現行セット情報CSV!O129),"",現行セット情報CSV!O129)</f>
        <v/>
      </c>
      <c r="P129" s="53" t="str">
        <f>IF(ISBLANK(現行セット情報CSV!P129),"",現行セット情報CSV!P129)</f>
        <v/>
      </c>
      <c r="Q129" s="53" t="str">
        <f>IF(ISBLANK(現行セット情報CSV!Q129),"",現行セット情報CSV!Q129)</f>
        <v/>
      </c>
      <c r="R129" s="53" t="str">
        <f>IF(ISBLANK(現行セット情報CSV!R129),"",現行セット情報CSV!R129)</f>
        <v/>
      </c>
      <c r="S129" s="53" t="str">
        <f>IF(ISBLANK(現行セット情報CSV!S129),"",現行セット情報CSV!S129)</f>
        <v/>
      </c>
      <c r="T129" s="53" t="str">
        <f ca="1">IFERROR(OFFSET('セット情報(宅配便）'!$P$2,MATCH($G129,BカートセットID入力!$C$4:$C$150,0),COLUMN()-COLUMN($T124)),IFERROR(OFFSET('セット情報(業務便）'!$P$2,MATCH($G129,BカートセットID入力!$F$4:$F$150,0),COLUMN()-COLUMN($T124)),IFERROR(OFFSET('セット情報（サンプル）'!$N$2,MATCH($G129,BカートセットID入力!$I$4:$I$150,0),COLUMN()-COLUMN($T124)),IFERROR(OFFSET('セット情報（イレギュラーサンプル）'!$N$2,MATCH($G129,BカートセットID入力!$L$4:$L$150,0),COLUMN()-COLUMN($T124)),""))))</f>
        <v/>
      </c>
      <c r="U129" s="53" t="str">
        <f ca="1">IFERROR(OFFSET('セット情報(宅配便）'!$P$2,MATCH($G129,BカートセットID入力!$C$4:$C$150,0),COLUMN()-COLUMN($T124)),IFERROR(OFFSET('セット情報(業務便）'!$P$2,MATCH($G129,BカートセットID入力!$F$4:$F$150,0),COLUMN()-COLUMN($T124)),IFERROR(OFFSET('セット情報（サンプル）'!$N$2,MATCH($G129,BカートセットID入力!$I$4:$I$150,0),COLUMN()-COLUMN($T124)),IFERROR(OFFSET('セット情報（イレギュラーサンプル）'!$N$2,MATCH($G129,BカートセットID入力!$L$4:$L$150,0),COLUMN()-COLUMN($T124)),""))))</f>
        <v/>
      </c>
      <c r="V129" s="53" t="str">
        <f ca="1">IFERROR(OFFSET('セット情報(宅配便）'!$P$2,MATCH($G129,BカートセットID入力!$C$4:$C$150,0),COLUMN()-COLUMN($T124)),IFERROR(OFFSET('セット情報(業務便）'!$P$2,MATCH($G129,BカートセットID入力!$F$4:$F$150,0),COLUMN()-COLUMN($T124)),IFERROR(OFFSET('セット情報（サンプル）'!$N$2,MATCH($G129,BカートセットID入力!$I$4:$I$150,0),COLUMN()-COLUMN($T124)),IFERROR(OFFSET('セット情報（イレギュラーサンプル）'!$N$2,MATCH($G129,BカートセットID入力!$L$4:$L$150,0),COLUMN()-COLUMN($T124)),""))))</f>
        <v/>
      </c>
      <c r="W129" s="53" t="str">
        <f ca="1">IFERROR(OFFSET('セット情報(宅配便）'!$P$2,MATCH($G129,BカートセットID入力!$C$4:$C$150,0),COLUMN()-COLUMN($T124)),IFERROR(OFFSET('セット情報(業務便）'!$P$2,MATCH($G129,BカートセットID入力!$F$4:$F$150,0),COLUMN()-COLUMN($T124)),IFERROR(OFFSET('セット情報（サンプル）'!$N$2,MATCH($G129,BカートセットID入力!$I$4:$I$150,0),COLUMN()-COLUMN($T124)),IFERROR(OFFSET('セット情報（イレギュラーサンプル）'!$N$2,MATCH($G129,BカートセットID入力!$L$4:$L$150,0),COLUMN()-COLUMN($T124)),""))))</f>
        <v/>
      </c>
      <c r="X129" s="53" t="str">
        <f ca="1">IFERROR(OFFSET('セット情報(宅配便）'!$P$2,MATCH($G129,BカートセットID入力!$C$4:$C$150,0),COLUMN()-COLUMN($T124)),IFERROR(OFFSET('セット情報(業務便）'!$P$2,MATCH($G129,BカートセットID入力!$F$4:$F$150,0),COLUMN()-COLUMN($T124)),IFERROR(OFFSET('セット情報（サンプル）'!$N$2,MATCH($G129,BカートセットID入力!$I$4:$I$150,0),COLUMN()-COLUMN($T124)),IFERROR(OFFSET('セット情報（イレギュラーサンプル）'!$N$2,MATCH($G129,BカートセットID入力!$L$4:$L$150,0),COLUMN()-COLUMN($T124)),""))))</f>
        <v/>
      </c>
      <c r="Y129" s="53" t="str">
        <f ca="1">IFERROR(OFFSET('セット情報(宅配便）'!$P$2,MATCH($G129,BカートセットID入力!$C$4:$C$150,0),COLUMN()-COLUMN($T124)),IFERROR(OFFSET('セット情報(業務便）'!$P$2,MATCH($G129,BカートセットID入力!$F$4:$F$150,0),COLUMN()-COLUMN($T124)),IFERROR(OFFSET('セット情報（サンプル）'!$N$2,MATCH($G129,BカートセットID入力!$I$4:$I$150,0),COLUMN()-COLUMN($T124)),IFERROR(OFFSET('セット情報（イレギュラーサンプル）'!$N$2,MATCH($G129,BカートセットID入力!$L$4:$L$150,0),COLUMN()-COLUMN($T124)),""))))</f>
        <v/>
      </c>
      <c r="Z129" s="53" t="str">
        <f ca="1">IFERROR(OFFSET('セット情報(宅配便）'!$P$2,MATCH($G129,BカートセットID入力!$C$4:$C$150,0),COLUMN()-COLUMN($T124)),IFERROR(OFFSET('セット情報(業務便）'!$P$2,MATCH($G129,BカートセットID入力!$F$4:$F$150,0),COLUMN()-COLUMN($T124)),IFERROR(OFFSET('セット情報（サンプル）'!$N$2,MATCH($G129,BカートセットID入力!$I$4:$I$150,0),COLUMN()-COLUMN($T124)),IFERROR(OFFSET('セット情報（イレギュラーサンプル）'!$N$2,MATCH($G129,BカートセットID入力!$L$4:$L$150,0),COLUMN()-COLUMN($T124)),""))))</f>
        <v/>
      </c>
      <c r="AA129" s="53" t="str">
        <f ca="1">IFERROR(OFFSET('セット情報(宅配便）'!$P$2,MATCH($G129,BカートセットID入力!$C$4:$C$150,0),COLUMN()-COLUMN($T124)),IFERROR(OFFSET('セット情報(業務便）'!$P$2,MATCH($G129,BカートセットID入力!$F$4:$F$150,0),COLUMN()-COLUMN($T124)),IFERROR(OFFSET('セット情報（サンプル）'!$N$2,MATCH($G129,BカートセットID入力!$I$4:$I$150,0),COLUMN()-COLUMN($T124)),IFERROR(OFFSET('セット情報（イレギュラーサンプル）'!$N$2,MATCH($G129,BカートセットID入力!$L$4:$L$150,0),COLUMN()-COLUMN($T124)),""))))</f>
        <v/>
      </c>
      <c r="AB129" s="53" t="str">
        <f ca="1">IFERROR(OFFSET('セット情報(宅配便）'!$P$2,MATCH($G129,BカートセットID入力!$C$4:$C$150,0),COLUMN()-COLUMN($T124)),IFERROR(OFFSET('セット情報(業務便）'!$P$2,MATCH($G129,BカートセットID入力!$F$4:$F$150,0),COLUMN()-COLUMN($T124)),IFERROR(OFFSET('セット情報（サンプル）'!$N$2,MATCH($G129,BカートセットID入力!$I$4:$I$150,0),COLUMN()-COLUMN($T124)),IFERROR(OFFSET('セット情報（イレギュラーサンプル）'!$N$2,MATCH($G129,BカートセットID入力!$L$4:$L$150,0),COLUMN()-COLUMN($T124)),""))))</f>
        <v/>
      </c>
      <c r="AC129" s="53" t="str">
        <f ca="1">IFERROR(OFFSET('セット情報(宅配便）'!$P$2,MATCH($G129,BカートセットID入力!$C$4:$C$150,0),COLUMN()-COLUMN($T124)),IFERROR(OFFSET('セット情報(業務便）'!$P$2,MATCH($G129,BカートセットID入力!$F$4:$F$150,0),COLUMN()-COLUMN($T124)),IFERROR(OFFSET('セット情報（サンプル）'!$N$2,MATCH($G129,BカートセットID入力!$I$4:$I$150,0),COLUMN()-COLUMN($T124)),IFERROR(OFFSET('セット情報（イレギュラーサンプル）'!$N$2,MATCH($G129,BカートセットID入力!$L$4:$L$150,0),COLUMN()-COLUMN($T124)),""))))</f>
        <v/>
      </c>
      <c r="AD129" s="53" t="str">
        <f ca="1">IFERROR(OFFSET('セット情報(宅配便）'!$P$2,MATCH($G129,BカートセットID入力!$C$4:$C$150,0),COLUMN()-COLUMN($T124)),IFERROR(OFFSET('セット情報(業務便）'!$P$2,MATCH($G129,BカートセットID入力!$F$4:$F$150,0),COLUMN()-COLUMN($T124)),IFERROR(OFFSET('セット情報（サンプル）'!$N$2,MATCH($G129,BカートセットID入力!$I$4:$I$150,0),COLUMN()-COLUMN($T124)),IFERROR(OFFSET('セット情報（イレギュラーサンプル）'!$N$2,MATCH($G129,BカートセットID入力!$L$4:$L$150,0),COLUMN()-COLUMN($T124)),""))))</f>
        <v/>
      </c>
      <c r="AE129" s="53" t="str">
        <f ca="1">IFERROR(OFFSET('セット情報(宅配便）'!$P$2,MATCH($G129,BカートセットID入力!$C$4:$C$150,0),COLUMN()-COLUMN($T124)),IFERROR(OFFSET('セット情報(業務便）'!$P$2,MATCH($G129,BカートセットID入力!$F$4:$F$150,0),COLUMN()-COLUMN($T124)),IFERROR(OFFSET('セット情報（サンプル）'!$N$2,MATCH($G129,BカートセットID入力!$I$4:$I$150,0),COLUMN()-COLUMN($T124)),IFERROR(OFFSET('セット情報（イレギュラーサンプル）'!$N$2,MATCH($G129,BカートセットID入力!$L$4:$L$150,0),COLUMN()-COLUMN($T124)),""))))</f>
        <v/>
      </c>
      <c r="AF129" s="53" t="str">
        <f ca="1">IFERROR(OFFSET('セット情報(宅配便）'!$P$2,MATCH($G129,BカートセットID入力!$C$4:$C$150,0),COLUMN()-COLUMN($T124)),IFERROR(OFFSET('セット情報(業務便）'!$P$2,MATCH($G129,BカートセットID入力!$F$4:$F$150,0),COLUMN()-COLUMN($T124)),IFERROR(OFFSET('セット情報（サンプル）'!$N$2,MATCH($G129,BカートセットID入力!$I$4:$I$150,0),COLUMN()-COLUMN($T124)),IFERROR(OFFSET('セット情報（イレギュラーサンプル）'!$N$2,MATCH($G129,BカートセットID入力!$L$4:$L$150,0),COLUMN()-COLUMN($T124)),""))))</f>
        <v/>
      </c>
      <c r="AG129" s="53" t="str">
        <f ca="1">IFERROR(OFFSET('セット情報(宅配便）'!$P$2,MATCH($G129,BカートセットID入力!$C$4:$C$150,0),COLUMN()-COLUMN($T124)),IFERROR(OFFSET('セット情報(業務便）'!$P$2,MATCH($G129,BカートセットID入力!$F$4:$F$150,0),COLUMN()-COLUMN($T124)),IFERROR(OFFSET('セット情報（サンプル）'!$N$2,MATCH($G129,BカートセットID入力!$I$4:$I$150,0),COLUMN()-COLUMN($T124)),IFERROR(OFFSET('セット情報（イレギュラーサンプル）'!$N$2,MATCH($G129,BカートセットID入力!$L$4:$L$150,0),COLUMN()-COLUMN($T124)),""))))</f>
        <v/>
      </c>
      <c r="AH129" s="53" t="str">
        <f ca="1">IFERROR(OFFSET('セット情報(宅配便）'!$P$2,MATCH($G129,BカートセットID入力!$C$4:$C$150,0),COLUMN()-COLUMN($T124)),IFERROR(OFFSET('セット情報(業務便）'!$P$2,MATCH($G129,BカートセットID入力!$F$4:$F$150,0),COLUMN()-COLUMN($T124)),IFERROR(OFFSET('セット情報（サンプル）'!$N$2,MATCH($G129,BカートセットID入力!$I$4:$I$150,0),COLUMN()-COLUMN($T124)),IFERROR(OFFSET('セット情報（イレギュラーサンプル）'!$N$2,MATCH($G129,BカートセットID入力!$L$4:$L$150,0),COLUMN()-COLUMN($T124)),""))))</f>
        <v/>
      </c>
      <c r="AI129" s="53" t="str">
        <f ca="1">IFERROR(OFFSET('セット情報(宅配便）'!$P$2,MATCH($G129,BカートセットID入力!$C$4:$C$150,0),COLUMN()-COLUMN($T124)),IFERROR(OFFSET('セット情報(業務便）'!$P$2,MATCH($G129,BカートセットID入力!$F$4:$F$150,0),COLUMN()-COLUMN($T124)),IFERROR(OFFSET('セット情報（サンプル）'!$N$2,MATCH($G129,BカートセットID入力!$I$4:$I$150,0),COLUMN()-COLUMN($T124)),IFERROR(OFFSET('セット情報（イレギュラーサンプル）'!$N$2,MATCH($G129,BカートセットID入力!$L$4:$L$150,0),COLUMN()-COLUMN($T124)),""))))</f>
        <v/>
      </c>
      <c r="AJ129" s="53" t="str">
        <f ca="1">IFERROR(OFFSET('セット情報(宅配便）'!$P$2,MATCH($G129,BカートセットID入力!$C$4:$C$150,0),COLUMN()-COLUMN($T124)),IFERROR(OFFSET('セット情報(業務便）'!$P$2,MATCH($G129,BカートセットID入力!$F$4:$F$150,0),COLUMN()-COLUMN($T124)),IFERROR(OFFSET('セット情報（サンプル）'!$N$2,MATCH($G129,BカートセットID入力!$I$4:$I$150,0),COLUMN()-COLUMN($T124)),IFERROR(OFFSET('セット情報（イレギュラーサンプル）'!$N$2,MATCH($G129,BカートセットID入力!$L$4:$L$150,0),COLUMN()-COLUMN($T124)),""))))</f>
        <v/>
      </c>
      <c r="AK129" s="53" t="str">
        <f ca="1">IFERROR(OFFSET('セット情報(宅配便）'!$P$2,MATCH($G129,BカートセットID入力!$C$4:$C$150,0),COLUMN()-COLUMN($T124)),IFERROR(OFFSET('セット情報(業務便）'!$P$2,MATCH($G129,BカートセットID入力!$F$4:$F$150,0),COLUMN()-COLUMN($T124)),IFERROR(OFFSET('セット情報（サンプル）'!$N$2,MATCH($G129,BカートセットID入力!$I$4:$I$150,0),COLUMN()-COLUMN($T124)),IFERROR(OFFSET('セット情報（イレギュラーサンプル）'!$N$2,MATCH($G129,BカートセットID入力!$L$4:$L$150,0),COLUMN()-COLUMN($T124)),""))))</f>
        <v/>
      </c>
      <c r="AL129" s="53" t="str">
        <f ca="1">IFERROR(OFFSET('セット情報(宅配便）'!$P$2,MATCH($G129,BカートセットID入力!$C$4:$C$150,0),COLUMN()-COLUMN($T124)),IFERROR(OFFSET('セット情報(業務便）'!$P$2,MATCH($G129,BカートセットID入力!$F$4:$F$150,0),COLUMN()-COLUMN($T124)),IFERROR(OFFSET('セット情報（サンプル）'!$N$2,MATCH($G129,BカートセットID入力!$I$4:$I$150,0),COLUMN()-COLUMN($T124)),IFERROR(OFFSET('セット情報（イレギュラーサンプル）'!$N$2,MATCH($G129,BカートセットID入力!$L$4:$L$150,0),COLUMN()-COLUMN($T124)),""))))</f>
        <v/>
      </c>
      <c r="AM129" s="53" t="str">
        <f ca="1">IFERROR(OFFSET('セット情報(宅配便）'!$P$2,MATCH($G129,BカートセットID入力!$C$4:$C$150,0),COLUMN()-COLUMN($T124)),IFERROR(OFFSET('セット情報(業務便）'!$P$2,MATCH($G129,BカートセットID入力!$F$4:$F$150,0),COLUMN()-COLUMN($T124)),IFERROR(OFFSET('セット情報（サンプル）'!$N$2,MATCH($G129,BカートセットID入力!$I$4:$I$150,0),COLUMN()-COLUMN($T124)),IFERROR(OFFSET('セット情報（イレギュラーサンプル）'!$N$2,MATCH($G129,BカートセットID入力!$L$4:$L$150,0),COLUMN()-COLUMN($T124)),""))))</f>
        <v/>
      </c>
      <c r="AN129" s="53" t="str">
        <f ca="1">IFERROR(OFFSET('セット情報(宅配便）'!$P$2,MATCH($G129,BカートセットID入力!$C$4:$C$150,0),COLUMN()-COLUMN($T124)),IFERROR(OFFSET('セット情報(業務便）'!$P$2,MATCH($G129,BカートセットID入力!$F$4:$F$150,0),COLUMN()-COLUMN($T124)),IFERROR(OFFSET('セット情報（サンプル）'!$N$2,MATCH($G129,BカートセットID入力!$I$4:$I$150,0),COLUMN()-COLUMN($T124)),IFERROR(OFFSET('セット情報（イレギュラーサンプル）'!$N$2,MATCH($G129,BカートセットID入力!$L$4:$L$150,0),COLUMN()-COLUMN($T124)),""))))</f>
        <v/>
      </c>
      <c r="AO129" s="53" t="str">
        <f ca="1">IFERROR(OFFSET('セット情報(宅配便）'!$P$2,MATCH($G129,BカートセットID入力!$C$4:$C$150,0),COLUMN()-COLUMN($T124)),IFERROR(OFFSET('セット情報(業務便）'!$P$2,MATCH($G129,BカートセットID入力!$F$4:$F$150,0),COLUMN()-COLUMN($T124)),IFERROR(OFFSET('セット情報（サンプル）'!$N$2,MATCH($G129,BカートセットID入力!$I$4:$I$150,0),COLUMN()-COLUMN($T124)),IFERROR(OFFSET('セット情報（イレギュラーサンプル）'!$N$2,MATCH($G129,BカートセットID入力!$L$4:$L$150,0),COLUMN()-COLUMN($T124)),""))))</f>
        <v/>
      </c>
      <c r="AP129" s="53" t="str">
        <f ca="1">IFERROR(OFFSET('セット情報(宅配便）'!$P$2,MATCH($G129,BカートセットID入力!$C$4:$C$150,0),COLUMN()-COLUMN($T124)),IFERROR(OFFSET('セット情報(業務便）'!$P$2,MATCH($G129,BカートセットID入力!$F$4:$F$150,0),COLUMN()-COLUMN($T124)),IFERROR(OFFSET('セット情報（サンプル）'!$N$2,MATCH($G129,BカートセットID入力!$I$4:$I$150,0),COLUMN()-COLUMN($T124)),IFERROR(OFFSET('セット情報（イレギュラーサンプル）'!$N$2,MATCH($G129,BカートセットID入力!$L$4:$L$150,0),COLUMN()-COLUMN($T124)),""))))</f>
        <v/>
      </c>
      <c r="AQ129" s="53" t="str">
        <f ca="1">IFERROR(OFFSET('セット情報(宅配便）'!$P$2,MATCH($G129,BカートセットID入力!$C$4:$C$150,0),COLUMN()-COLUMN($T124)),IFERROR(OFFSET('セット情報(業務便）'!$P$2,MATCH($G129,BカートセットID入力!$F$4:$F$150,0),COLUMN()-COLUMN($T124)),IFERROR(OFFSET('セット情報（サンプル）'!$N$2,MATCH($G129,BカートセットID入力!$I$4:$I$150,0),COLUMN()-COLUMN($T124)),IFERROR(OFFSET('セット情報（イレギュラーサンプル）'!$N$2,MATCH($G129,BカートセットID入力!$L$4:$L$150,0),COLUMN()-COLUMN($T124)),""))))</f>
        <v/>
      </c>
      <c r="AR129" s="53" t="str">
        <f ca="1">IFERROR(OFFSET('セット情報(宅配便）'!$P$2,MATCH($G129,BカートセットID入力!$C$4:$C$150,0),COLUMN()-COLUMN($T124)),IFERROR(OFFSET('セット情報(業務便）'!$P$2,MATCH($G129,BカートセットID入力!$F$4:$F$150,0),COLUMN()-COLUMN($T124)),IFERROR(OFFSET('セット情報（サンプル）'!$N$2,MATCH($G129,BカートセットID入力!$I$4:$I$150,0),COLUMN()-COLUMN($T124)),IFERROR(OFFSET('セット情報（イレギュラーサンプル）'!$N$2,MATCH($G129,BカートセットID入力!$L$4:$L$150,0),COLUMN()-COLUMN($T124)),""))))</f>
        <v/>
      </c>
      <c r="AS129" s="53" t="str">
        <f ca="1">IFERROR(OFFSET('セット情報(宅配便）'!$P$2,MATCH($G129,BカートセットID入力!$C$4:$C$150,0),COLUMN()-COLUMN($T124)),IFERROR(OFFSET('セット情報(業務便）'!$P$2,MATCH($G129,BカートセットID入力!$F$4:$F$150,0),COLUMN()-COLUMN($T124)),IFERROR(OFFSET('セット情報（サンプル）'!$N$2,MATCH($G129,BカートセットID入力!$I$4:$I$150,0),COLUMN()-COLUMN($T124)),IFERROR(OFFSET('セット情報（イレギュラーサンプル）'!$N$2,MATCH($G129,BカートセットID入力!$L$4:$L$150,0),COLUMN()-COLUMN($T124)),""))))</f>
        <v/>
      </c>
    </row>
    <row r="130" spans="1:45">
      <c r="A130" s="53" t="str">
        <f>IF(ISBLANK(現行セット情報CSV!A130),"",現行セット情報CSV!A130)</f>
        <v/>
      </c>
      <c r="B130" s="53" t="str">
        <f>IF(ISBLANK(現行セット情報CSV!B130),"",現行セット情報CSV!B130)</f>
        <v/>
      </c>
      <c r="C130" s="53" t="str">
        <f>IF(ISBLANK(現行セット情報CSV!C130),"",現行セット情報CSV!C130)</f>
        <v/>
      </c>
      <c r="D130" s="53" t="str">
        <f>IF(ISBLANK(現行セット情報CSV!D130),"",現行セット情報CSV!D130)</f>
        <v/>
      </c>
      <c r="E130" s="53" t="str">
        <f>IF(ISBLANK(現行セット情報CSV!E130),"",現行セット情報CSV!E130)</f>
        <v/>
      </c>
      <c r="F130" s="53" t="str">
        <f>IF(ISBLANK(現行セット情報CSV!F130),"",現行セット情報CSV!F130)</f>
        <v/>
      </c>
      <c r="G130" s="53" t="str">
        <f>IF(ISBLANK(現行セット情報CSV!G130),"",現行セット情報CSV!G130)</f>
        <v/>
      </c>
      <c r="H130" s="53" t="str">
        <f>IF(ISBLANK(現行セット情報CSV!H130),"",現行セット情報CSV!H130)</f>
        <v/>
      </c>
      <c r="I130" s="53" t="str">
        <f>IF(ISBLANK(現行セット情報CSV!I130),"",現行セット情報CSV!I130)</f>
        <v/>
      </c>
      <c r="J130" s="53" t="str">
        <f>IF(ISBLANK(現行セット情報CSV!J130),"",現行セット情報CSV!J130)</f>
        <v/>
      </c>
      <c r="K130" s="53" t="str">
        <f>IF(ISBLANK(現行セット情報CSV!K130),"",現行セット情報CSV!K130)</f>
        <v/>
      </c>
      <c r="L130" s="53" t="str">
        <f>IF(ISBLANK(現行セット情報CSV!L130),"",現行セット情報CSV!L130)</f>
        <v/>
      </c>
      <c r="M130" s="53" t="str">
        <f>IF(ISBLANK(現行セット情報CSV!M130),"",現行セット情報CSV!M130)</f>
        <v/>
      </c>
      <c r="N130" s="53" t="str">
        <f>IF(ISBLANK(現行セット情報CSV!N130),"",現行セット情報CSV!N130)</f>
        <v/>
      </c>
      <c r="O130" s="53" t="str">
        <f>IF(ISBLANK(現行セット情報CSV!O130),"",現行セット情報CSV!O130)</f>
        <v/>
      </c>
      <c r="P130" s="53" t="str">
        <f>IF(ISBLANK(現行セット情報CSV!P130),"",現行セット情報CSV!P130)</f>
        <v/>
      </c>
      <c r="Q130" s="53" t="str">
        <f>IF(ISBLANK(現行セット情報CSV!Q130),"",現行セット情報CSV!Q130)</f>
        <v/>
      </c>
      <c r="R130" s="53" t="str">
        <f>IF(ISBLANK(現行セット情報CSV!R130),"",現行セット情報CSV!R130)</f>
        <v/>
      </c>
      <c r="S130" s="53" t="str">
        <f>IF(ISBLANK(現行セット情報CSV!S130),"",現行セット情報CSV!S130)</f>
        <v/>
      </c>
      <c r="T130" s="53" t="str">
        <f ca="1">IFERROR(OFFSET('セット情報(宅配便）'!$P$2,MATCH($G130,BカートセットID入力!$C$4:$C$150,0),COLUMN()-COLUMN($T125)),IFERROR(OFFSET('セット情報(業務便）'!$P$2,MATCH($G130,BカートセットID入力!$F$4:$F$150,0),COLUMN()-COLUMN($T125)),IFERROR(OFFSET('セット情報（サンプル）'!$N$2,MATCH($G130,BカートセットID入力!$I$4:$I$150,0),COLUMN()-COLUMN($T125)),IFERROR(OFFSET('セット情報（イレギュラーサンプル）'!$N$2,MATCH($G130,BカートセットID入力!$L$4:$L$150,0),COLUMN()-COLUMN($T125)),""))))</f>
        <v/>
      </c>
      <c r="U130" s="53" t="str">
        <f ca="1">IFERROR(OFFSET('セット情報(宅配便）'!$P$2,MATCH($G130,BカートセットID入力!$C$4:$C$150,0),COLUMN()-COLUMN($T125)),IFERROR(OFFSET('セット情報(業務便）'!$P$2,MATCH($G130,BカートセットID入力!$F$4:$F$150,0),COLUMN()-COLUMN($T125)),IFERROR(OFFSET('セット情報（サンプル）'!$N$2,MATCH($G130,BカートセットID入力!$I$4:$I$150,0),COLUMN()-COLUMN($T125)),IFERROR(OFFSET('セット情報（イレギュラーサンプル）'!$N$2,MATCH($G130,BカートセットID入力!$L$4:$L$150,0),COLUMN()-COLUMN($T125)),""))))</f>
        <v/>
      </c>
      <c r="V130" s="53" t="str">
        <f ca="1">IFERROR(OFFSET('セット情報(宅配便）'!$P$2,MATCH($G130,BカートセットID入力!$C$4:$C$150,0),COLUMN()-COLUMN($T125)),IFERROR(OFFSET('セット情報(業務便）'!$P$2,MATCH($G130,BカートセットID入力!$F$4:$F$150,0),COLUMN()-COLUMN($T125)),IFERROR(OFFSET('セット情報（サンプル）'!$N$2,MATCH($G130,BカートセットID入力!$I$4:$I$150,0),COLUMN()-COLUMN($T125)),IFERROR(OFFSET('セット情報（イレギュラーサンプル）'!$N$2,MATCH($G130,BカートセットID入力!$L$4:$L$150,0),COLUMN()-COLUMN($T125)),""))))</f>
        <v/>
      </c>
      <c r="W130" s="53" t="str">
        <f ca="1">IFERROR(OFFSET('セット情報(宅配便）'!$P$2,MATCH($G130,BカートセットID入力!$C$4:$C$150,0),COLUMN()-COLUMN($T125)),IFERROR(OFFSET('セット情報(業務便）'!$P$2,MATCH($G130,BカートセットID入力!$F$4:$F$150,0),COLUMN()-COLUMN($T125)),IFERROR(OFFSET('セット情報（サンプル）'!$N$2,MATCH($G130,BカートセットID入力!$I$4:$I$150,0),COLUMN()-COLUMN($T125)),IFERROR(OFFSET('セット情報（イレギュラーサンプル）'!$N$2,MATCH($G130,BカートセットID入力!$L$4:$L$150,0),COLUMN()-COLUMN($T125)),""))))</f>
        <v/>
      </c>
      <c r="X130" s="53" t="str">
        <f ca="1">IFERROR(OFFSET('セット情報(宅配便）'!$P$2,MATCH($G130,BカートセットID入力!$C$4:$C$150,0),COLUMN()-COLUMN($T125)),IFERROR(OFFSET('セット情報(業務便）'!$P$2,MATCH($G130,BカートセットID入力!$F$4:$F$150,0),COLUMN()-COLUMN($T125)),IFERROR(OFFSET('セット情報（サンプル）'!$N$2,MATCH($G130,BカートセットID入力!$I$4:$I$150,0),COLUMN()-COLUMN($T125)),IFERROR(OFFSET('セット情報（イレギュラーサンプル）'!$N$2,MATCH($G130,BカートセットID入力!$L$4:$L$150,0),COLUMN()-COLUMN($T125)),""))))</f>
        <v/>
      </c>
      <c r="Y130" s="53" t="str">
        <f ca="1">IFERROR(OFFSET('セット情報(宅配便）'!$P$2,MATCH($G130,BカートセットID入力!$C$4:$C$150,0),COLUMN()-COLUMN($T125)),IFERROR(OFFSET('セット情報(業務便）'!$P$2,MATCH($G130,BカートセットID入力!$F$4:$F$150,0),COLUMN()-COLUMN($T125)),IFERROR(OFFSET('セット情報（サンプル）'!$N$2,MATCH($G130,BカートセットID入力!$I$4:$I$150,0),COLUMN()-COLUMN($T125)),IFERROR(OFFSET('セット情報（イレギュラーサンプル）'!$N$2,MATCH($G130,BカートセットID入力!$L$4:$L$150,0),COLUMN()-COLUMN($T125)),""))))</f>
        <v/>
      </c>
      <c r="Z130" s="53" t="str">
        <f ca="1">IFERROR(OFFSET('セット情報(宅配便）'!$P$2,MATCH($G130,BカートセットID入力!$C$4:$C$150,0),COLUMN()-COLUMN($T125)),IFERROR(OFFSET('セット情報(業務便）'!$P$2,MATCH($G130,BカートセットID入力!$F$4:$F$150,0),COLUMN()-COLUMN($T125)),IFERROR(OFFSET('セット情報（サンプル）'!$N$2,MATCH($G130,BカートセットID入力!$I$4:$I$150,0),COLUMN()-COLUMN($T125)),IFERROR(OFFSET('セット情報（イレギュラーサンプル）'!$N$2,MATCH($G130,BカートセットID入力!$L$4:$L$150,0),COLUMN()-COLUMN($T125)),""))))</f>
        <v/>
      </c>
      <c r="AA130" s="53" t="str">
        <f ca="1">IFERROR(OFFSET('セット情報(宅配便）'!$P$2,MATCH($G130,BカートセットID入力!$C$4:$C$150,0),COLUMN()-COLUMN($T125)),IFERROR(OFFSET('セット情報(業務便）'!$P$2,MATCH($G130,BカートセットID入力!$F$4:$F$150,0),COLUMN()-COLUMN($T125)),IFERROR(OFFSET('セット情報（サンプル）'!$N$2,MATCH($G130,BカートセットID入力!$I$4:$I$150,0),COLUMN()-COLUMN($T125)),IFERROR(OFFSET('セット情報（イレギュラーサンプル）'!$N$2,MATCH($G130,BカートセットID入力!$L$4:$L$150,0),COLUMN()-COLUMN($T125)),""))))</f>
        <v/>
      </c>
      <c r="AB130" s="53" t="str">
        <f ca="1">IFERROR(OFFSET('セット情報(宅配便）'!$P$2,MATCH($G130,BカートセットID入力!$C$4:$C$150,0),COLUMN()-COLUMN($T125)),IFERROR(OFFSET('セット情報(業務便）'!$P$2,MATCH($G130,BカートセットID入力!$F$4:$F$150,0),COLUMN()-COLUMN($T125)),IFERROR(OFFSET('セット情報（サンプル）'!$N$2,MATCH($G130,BカートセットID入力!$I$4:$I$150,0),COLUMN()-COLUMN($T125)),IFERROR(OFFSET('セット情報（イレギュラーサンプル）'!$N$2,MATCH($G130,BカートセットID入力!$L$4:$L$150,0),COLUMN()-COLUMN($T125)),""))))</f>
        <v/>
      </c>
      <c r="AC130" s="53" t="str">
        <f ca="1">IFERROR(OFFSET('セット情報(宅配便）'!$P$2,MATCH($G130,BカートセットID入力!$C$4:$C$150,0),COLUMN()-COLUMN($T125)),IFERROR(OFFSET('セット情報(業務便）'!$P$2,MATCH($G130,BカートセットID入力!$F$4:$F$150,0),COLUMN()-COLUMN($T125)),IFERROR(OFFSET('セット情報（サンプル）'!$N$2,MATCH($G130,BカートセットID入力!$I$4:$I$150,0),COLUMN()-COLUMN($T125)),IFERROR(OFFSET('セット情報（イレギュラーサンプル）'!$N$2,MATCH($G130,BカートセットID入力!$L$4:$L$150,0),COLUMN()-COLUMN($T125)),""))))</f>
        <v/>
      </c>
      <c r="AD130" s="53" t="str">
        <f ca="1">IFERROR(OFFSET('セット情報(宅配便）'!$P$2,MATCH($G130,BカートセットID入力!$C$4:$C$150,0),COLUMN()-COLUMN($T125)),IFERROR(OFFSET('セット情報(業務便）'!$P$2,MATCH($G130,BカートセットID入力!$F$4:$F$150,0),COLUMN()-COLUMN($T125)),IFERROR(OFFSET('セット情報（サンプル）'!$N$2,MATCH($G130,BカートセットID入力!$I$4:$I$150,0),COLUMN()-COLUMN($T125)),IFERROR(OFFSET('セット情報（イレギュラーサンプル）'!$N$2,MATCH($G130,BカートセットID入力!$L$4:$L$150,0),COLUMN()-COLUMN($T125)),""))))</f>
        <v/>
      </c>
      <c r="AE130" s="53" t="str">
        <f ca="1">IFERROR(OFFSET('セット情報(宅配便）'!$P$2,MATCH($G130,BカートセットID入力!$C$4:$C$150,0),COLUMN()-COLUMN($T125)),IFERROR(OFFSET('セット情報(業務便）'!$P$2,MATCH($G130,BカートセットID入力!$F$4:$F$150,0),COLUMN()-COLUMN($T125)),IFERROR(OFFSET('セット情報（サンプル）'!$N$2,MATCH($G130,BカートセットID入力!$I$4:$I$150,0),COLUMN()-COLUMN($T125)),IFERROR(OFFSET('セット情報（イレギュラーサンプル）'!$N$2,MATCH($G130,BカートセットID入力!$L$4:$L$150,0),COLUMN()-COLUMN($T125)),""))))</f>
        <v/>
      </c>
      <c r="AF130" s="53" t="str">
        <f ca="1">IFERROR(OFFSET('セット情報(宅配便）'!$P$2,MATCH($G130,BカートセットID入力!$C$4:$C$150,0),COLUMN()-COLUMN($T125)),IFERROR(OFFSET('セット情報(業務便）'!$P$2,MATCH($G130,BカートセットID入力!$F$4:$F$150,0),COLUMN()-COLUMN($T125)),IFERROR(OFFSET('セット情報（サンプル）'!$N$2,MATCH($G130,BカートセットID入力!$I$4:$I$150,0),COLUMN()-COLUMN($T125)),IFERROR(OFFSET('セット情報（イレギュラーサンプル）'!$N$2,MATCH($G130,BカートセットID入力!$L$4:$L$150,0),COLUMN()-COLUMN($T125)),""))))</f>
        <v/>
      </c>
      <c r="AG130" s="53" t="str">
        <f ca="1">IFERROR(OFFSET('セット情報(宅配便）'!$P$2,MATCH($G130,BカートセットID入力!$C$4:$C$150,0),COLUMN()-COLUMN($T125)),IFERROR(OFFSET('セット情報(業務便）'!$P$2,MATCH($G130,BカートセットID入力!$F$4:$F$150,0),COLUMN()-COLUMN($T125)),IFERROR(OFFSET('セット情報（サンプル）'!$N$2,MATCH($G130,BカートセットID入力!$I$4:$I$150,0),COLUMN()-COLUMN($T125)),IFERROR(OFFSET('セット情報（イレギュラーサンプル）'!$N$2,MATCH($G130,BカートセットID入力!$L$4:$L$150,0),COLUMN()-COLUMN($T125)),""))))</f>
        <v/>
      </c>
      <c r="AH130" s="53" t="str">
        <f ca="1">IFERROR(OFFSET('セット情報(宅配便）'!$P$2,MATCH($G130,BカートセットID入力!$C$4:$C$150,0),COLUMN()-COLUMN($T125)),IFERROR(OFFSET('セット情報(業務便）'!$P$2,MATCH($G130,BカートセットID入力!$F$4:$F$150,0),COLUMN()-COLUMN($T125)),IFERROR(OFFSET('セット情報（サンプル）'!$N$2,MATCH($G130,BカートセットID入力!$I$4:$I$150,0),COLUMN()-COLUMN($T125)),IFERROR(OFFSET('セット情報（イレギュラーサンプル）'!$N$2,MATCH($G130,BカートセットID入力!$L$4:$L$150,0),COLUMN()-COLUMN($T125)),""))))</f>
        <v/>
      </c>
      <c r="AI130" s="53" t="str">
        <f ca="1">IFERROR(OFFSET('セット情報(宅配便）'!$P$2,MATCH($G130,BカートセットID入力!$C$4:$C$150,0),COLUMN()-COLUMN($T125)),IFERROR(OFFSET('セット情報(業務便）'!$P$2,MATCH($G130,BカートセットID入力!$F$4:$F$150,0),COLUMN()-COLUMN($T125)),IFERROR(OFFSET('セット情報（サンプル）'!$N$2,MATCH($G130,BカートセットID入力!$I$4:$I$150,0),COLUMN()-COLUMN($T125)),IFERROR(OFFSET('セット情報（イレギュラーサンプル）'!$N$2,MATCH($G130,BカートセットID入力!$L$4:$L$150,0),COLUMN()-COLUMN($T125)),""))))</f>
        <v/>
      </c>
      <c r="AJ130" s="53" t="str">
        <f ca="1">IFERROR(OFFSET('セット情報(宅配便）'!$P$2,MATCH($G130,BカートセットID入力!$C$4:$C$150,0),COLUMN()-COLUMN($T125)),IFERROR(OFFSET('セット情報(業務便）'!$P$2,MATCH($G130,BカートセットID入力!$F$4:$F$150,0),COLUMN()-COLUMN($T125)),IFERROR(OFFSET('セット情報（サンプル）'!$N$2,MATCH($G130,BカートセットID入力!$I$4:$I$150,0),COLUMN()-COLUMN($T125)),IFERROR(OFFSET('セット情報（イレギュラーサンプル）'!$N$2,MATCH($G130,BカートセットID入力!$L$4:$L$150,0),COLUMN()-COLUMN($T125)),""))))</f>
        <v/>
      </c>
      <c r="AK130" s="53" t="str">
        <f ca="1">IFERROR(OFFSET('セット情報(宅配便）'!$P$2,MATCH($G130,BカートセットID入力!$C$4:$C$150,0),COLUMN()-COLUMN($T125)),IFERROR(OFFSET('セット情報(業務便）'!$P$2,MATCH($G130,BカートセットID入力!$F$4:$F$150,0),COLUMN()-COLUMN($T125)),IFERROR(OFFSET('セット情報（サンプル）'!$N$2,MATCH($G130,BカートセットID入力!$I$4:$I$150,0),COLUMN()-COLUMN($T125)),IFERROR(OFFSET('セット情報（イレギュラーサンプル）'!$N$2,MATCH($G130,BカートセットID入力!$L$4:$L$150,0),COLUMN()-COLUMN($T125)),""))))</f>
        <v/>
      </c>
      <c r="AL130" s="53" t="str">
        <f ca="1">IFERROR(OFFSET('セット情報(宅配便）'!$P$2,MATCH($G130,BカートセットID入力!$C$4:$C$150,0),COLUMN()-COLUMN($T125)),IFERROR(OFFSET('セット情報(業務便）'!$P$2,MATCH($G130,BカートセットID入力!$F$4:$F$150,0),COLUMN()-COLUMN($T125)),IFERROR(OFFSET('セット情報（サンプル）'!$N$2,MATCH($G130,BカートセットID入力!$I$4:$I$150,0),COLUMN()-COLUMN($T125)),IFERROR(OFFSET('セット情報（イレギュラーサンプル）'!$N$2,MATCH($G130,BカートセットID入力!$L$4:$L$150,0),COLUMN()-COLUMN($T125)),""))))</f>
        <v/>
      </c>
      <c r="AM130" s="53" t="str">
        <f ca="1">IFERROR(OFFSET('セット情報(宅配便）'!$P$2,MATCH($G130,BカートセットID入力!$C$4:$C$150,0),COLUMN()-COLUMN($T125)),IFERROR(OFFSET('セット情報(業務便）'!$P$2,MATCH($G130,BカートセットID入力!$F$4:$F$150,0),COLUMN()-COLUMN($T125)),IFERROR(OFFSET('セット情報（サンプル）'!$N$2,MATCH($G130,BカートセットID入力!$I$4:$I$150,0),COLUMN()-COLUMN($T125)),IFERROR(OFFSET('セット情報（イレギュラーサンプル）'!$N$2,MATCH($G130,BカートセットID入力!$L$4:$L$150,0),COLUMN()-COLUMN($T125)),""))))</f>
        <v/>
      </c>
      <c r="AN130" s="53" t="str">
        <f ca="1">IFERROR(OFFSET('セット情報(宅配便）'!$P$2,MATCH($G130,BカートセットID入力!$C$4:$C$150,0),COLUMN()-COLUMN($T125)),IFERROR(OFFSET('セット情報(業務便）'!$P$2,MATCH($G130,BカートセットID入力!$F$4:$F$150,0),COLUMN()-COLUMN($T125)),IFERROR(OFFSET('セット情報（サンプル）'!$N$2,MATCH($G130,BカートセットID入力!$I$4:$I$150,0),COLUMN()-COLUMN($T125)),IFERROR(OFFSET('セット情報（イレギュラーサンプル）'!$N$2,MATCH($G130,BカートセットID入力!$L$4:$L$150,0),COLUMN()-COLUMN($T125)),""))))</f>
        <v/>
      </c>
      <c r="AO130" s="53" t="str">
        <f ca="1">IFERROR(OFFSET('セット情報(宅配便）'!$P$2,MATCH($G130,BカートセットID入力!$C$4:$C$150,0),COLUMN()-COLUMN($T125)),IFERROR(OFFSET('セット情報(業務便）'!$P$2,MATCH($G130,BカートセットID入力!$F$4:$F$150,0),COLUMN()-COLUMN($T125)),IFERROR(OFFSET('セット情報（サンプル）'!$N$2,MATCH($G130,BカートセットID入力!$I$4:$I$150,0),COLUMN()-COLUMN($T125)),IFERROR(OFFSET('セット情報（イレギュラーサンプル）'!$N$2,MATCH($G130,BカートセットID入力!$L$4:$L$150,0),COLUMN()-COLUMN($T125)),""))))</f>
        <v/>
      </c>
      <c r="AP130" s="53" t="str">
        <f ca="1">IFERROR(OFFSET('セット情報(宅配便）'!$P$2,MATCH($G130,BカートセットID入力!$C$4:$C$150,0),COLUMN()-COLUMN($T125)),IFERROR(OFFSET('セット情報(業務便）'!$P$2,MATCH($G130,BカートセットID入力!$F$4:$F$150,0),COLUMN()-COLUMN($T125)),IFERROR(OFFSET('セット情報（サンプル）'!$N$2,MATCH($G130,BカートセットID入力!$I$4:$I$150,0),COLUMN()-COLUMN($T125)),IFERROR(OFFSET('セット情報（イレギュラーサンプル）'!$N$2,MATCH($G130,BカートセットID入力!$L$4:$L$150,0),COLUMN()-COLUMN($T125)),""))))</f>
        <v/>
      </c>
      <c r="AQ130" s="53" t="str">
        <f ca="1">IFERROR(OFFSET('セット情報(宅配便）'!$P$2,MATCH($G130,BカートセットID入力!$C$4:$C$150,0),COLUMN()-COLUMN($T125)),IFERROR(OFFSET('セット情報(業務便）'!$P$2,MATCH($G130,BカートセットID入力!$F$4:$F$150,0),COLUMN()-COLUMN($T125)),IFERROR(OFFSET('セット情報（サンプル）'!$N$2,MATCH($G130,BカートセットID入力!$I$4:$I$150,0),COLUMN()-COLUMN($T125)),IFERROR(OFFSET('セット情報（イレギュラーサンプル）'!$N$2,MATCH($G130,BカートセットID入力!$L$4:$L$150,0),COLUMN()-COLUMN($T125)),""))))</f>
        <v/>
      </c>
      <c r="AR130" s="53" t="str">
        <f ca="1">IFERROR(OFFSET('セット情報(宅配便）'!$P$2,MATCH($G130,BカートセットID入力!$C$4:$C$150,0),COLUMN()-COLUMN($T125)),IFERROR(OFFSET('セット情報(業務便）'!$P$2,MATCH($G130,BカートセットID入力!$F$4:$F$150,0),COLUMN()-COLUMN($T125)),IFERROR(OFFSET('セット情報（サンプル）'!$N$2,MATCH($G130,BカートセットID入力!$I$4:$I$150,0),COLUMN()-COLUMN($T125)),IFERROR(OFFSET('セット情報（イレギュラーサンプル）'!$N$2,MATCH($G130,BカートセットID入力!$L$4:$L$150,0),COLUMN()-COLUMN($T125)),""))))</f>
        <v/>
      </c>
      <c r="AS130" s="53" t="str">
        <f ca="1">IFERROR(OFFSET('セット情報(宅配便）'!$P$2,MATCH($G130,BカートセットID入力!$C$4:$C$150,0),COLUMN()-COLUMN($T125)),IFERROR(OFFSET('セット情報(業務便）'!$P$2,MATCH($G130,BカートセットID入力!$F$4:$F$150,0),COLUMN()-COLUMN($T125)),IFERROR(OFFSET('セット情報（サンプル）'!$N$2,MATCH($G130,BカートセットID入力!$I$4:$I$150,0),COLUMN()-COLUMN($T125)),IFERROR(OFFSET('セット情報（イレギュラーサンプル）'!$N$2,MATCH($G130,BカートセットID入力!$L$4:$L$150,0),COLUMN()-COLUMN($T125)),""))))</f>
        <v/>
      </c>
    </row>
    <row r="131" spans="1:45">
      <c r="A131" s="53" t="str">
        <f>IF(ISBLANK(現行セット情報CSV!A131),"",現行セット情報CSV!A131)</f>
        <v/>
      </c>
      <c r="B131" s="53" t="str">
        <f>IF(ISBLANK(現行セット情報CSV!B131),"",現行セット情報CSV!B131)</f>
        <v/>
      </c>
      <c r="C131" s="53" t="str">
        <f>IF(ISBLANK(現行セット情報CSV!C131),"",現行セット情報CSV!C131)</f>
        <v/>
      </c>
      <c r="D131" s="53" t="str">
        <f>IF(ISBLANK(現行セット情報CSV!D131),"",現行セット情報CSV!D131)</f>
        <v/>
      </c>
      <c r="E131" s="53" t="str">
        <f>IF(ISBLANK(現行セット情報CSV!E131),"",現行セット情報CSV!E131)</f>
        <v/>
      </c>
      <c r="F131" s="53" t="str">
        <f>IF(ISBLANK(現行セット情報CSV!F131),"",現行セット情報CSV!F131)</f>
        <v/>
      </c>
      <c r="G131" s="53" t="str">
        <f>IF(ISBLANK(現行セット情報CSV!G131),"",現行セット情報CSV!G131)</f>
        <v/>
      </c>
      <c r="H131" s="53" t="str">
        <f>IF(ISBLANK(現行セット情報CSV!H131),"",現行セット情報CSV!H131)</f>
        <v/>
      </c>
      <c r="I131" s="53" t="str">
        <f>IF(ISBLANK(現行セット情報CSV!I131),"",現行セット情報CSV!I131)</f>
        <v/>
      </c>
      <c r="J131" s="53" t="str">
        <f>IF(ISBLANK(現行セット情報CSV!J131),"",現行セット情報CSV!J131)</f>
        <v/>
      </c>
      <c r="K131" s="53" t="str">
        <f>IF(ISBLANK(現行セット情報CSV!K131),"",現行セット情報CSV!K131)</f>
        <v/>
      </c>
      <c r="L131" s="53" t="str">
        <f>IF(ISBLANK(現行セット情報CSV!L131),"",現行セット情報CSV!L131)</f>
        <v/>
      </c>
      <c r="M131" s="53" t="str">
        <f>IF(ISBLANK(現行セット情報CSV!M131),"",現行セット情報CSV!M131)</f>
        <v/>
      </c>
      <c r="N131" s="53" t="str">
        <f>IF(ISBLANK(現行セット情報CSV!N131),"",現行セット情報CSV!N131)</f>
        <v/>
      </c>
      <c r="O131" s="53" t="str">
        <f>IF(ISBLANK(現行セット情報CSV!O131),"",現行セット情報CSV!O131)</f>
        <v/>
      </c>
      <c r="P131" s="53" t="str">
        <f>IF(ISBLANK(現行セット情報CSV!P131),"",現行セット情報CSV!P131)</f>
        <v/>
      </c>
      <c r="Q131" s="53" t="str">
        <f>IF(ISBLANK(現行セット情報CSV!Q131),"",現行セット情報CSV!Q131)</f>
        <v/>
      </c>
      <c r="R131" s="53" t="str">
        <f>IF(ISBLANK(現行セット情報CSV!R131),"",現行セット情報CSV!R131)</f>
        <v/>
      </c>
      <c r="S131" s="53" t="str">
        <f>IF(ISBLANK(現行セット情報CSV!S131),"",現行セット情報CSV!S131)</f>
        <v/>
      </c>
      <c r="T131" s="53" t="str">
        <f ca="1">IFERROR(OFFSET('セット情報(宅配便）'!$P$2,MATCH($G131,BカートセットID入力!$C$4:$C$150,0),COLUMN()-COLUMN($T126)),IFERROR(OFFSET('セット情報(業務便）'!$P$2,MATCH($G131,BカートセットID入力!$F$4:$F$150,0),COLUMN()-COLUMN($T126)),IFERROR(OFFSET('セット情報（サンプル）'!$N$2,MATCH($G131,BカートセットID入力!$I$4:$I$150,0),COLUMN()-COLUMN($T126)),IFERROR(OFFSET('セット情報（イレギュラーサンプル）'!$N$2,MATCH($G131,BカートセットID入力!$L$4:$L$150,0),COLUMN()-COLUMN($T126)),""))))</f>
        <v/>
      </c>
      <c r="U131" s="53" t="str">
        <f ca="1">IFERROR(OFFSET('セット情報(宅配便）'!$P$2,MATCH($G131,BカートセットID入力!$C$4:$C$150,0),COLUMN()-COLUMN($T126)),IFERROR(OFFSET('セット情報(業務便）'!$P$2,MATCH($G131,BカートセットID入力!$F$4:$F$150,0),COLUMN()-COLUMN($T126)),IFERROR(OFFSET('セット情報（サンプル）'!$N$2,MATCH($G131,BカートセットID入力!$I$4:$I$150,0),COLUMN()-COLUMN($T126)),IFERROR(OFFSET('セット情報（イレギュラーサンプル）'!$N$2,MATCH($G131,BカートセットID入力!$L$4:$L$150,0),COLUMN()-COLUMN($T126)),""))))</f>
        <v/>
      </c>
      <c r="V131" s="53" t="str">
        <f ca="1">IFERROR(OFFSET('セット情報(宅配便）'!$P$2,MATCH($G131,BカートセットID入力!$C$4:$C$150,0),COLUMN()-COLUMN($T126)),IFERROR(OFFSET('セット情報(業務便）'!$P$2,MATCH($G131,BカートセットID入力!$F$4:$F$150,0),COLUMN()-COLUMN($T126)),IFERROR(OFFSET('セット情報（サンプル）'!$N$2,MATCH($G131,BカートセットID入力!$I$4:$I$150,0),COLUMN()-COLUMN($T126)),IFERROR(OFFSET('セット情報（イレギュラーサンプル）'!$N$2,MATCH($G131,BカートセットID入力!$L$4:$L$150,0),COLUMN()-COLUMN($T126)),""))))</f>
        <v/>
      </c>
      <c r="W131" s="53" t="str">
        <f ca="1">IFERROR(OFFSET('セット情報(宅配便）'!$P$2,MATCH($G131,BカートセットID入力!$C$4:$C$150,0),COLUMN()-COLUMN($T126)),IFERROR(OFFSET('セット情報(業務便）'!$P$2,MATCH($G131,BカートセットID入力!$F$4:$F$150,0),COLUMN()-COLUMN($T126)),IFERROR(OFFSET('セット情報（サンプル）'!$N$2,MATCH($G131,BカートセットID入力!$I$4:$I$150,0),COLUMN()-COLUMN($T126)),IFERROR(OFFSET('セット情報（イレギュラーサンプル）'!$N$2,MATCH($G131,BカートセットID入力!$L$4:$L$150,0),COLUMN()-COLUMN($T126)),""))))</f>
        <v/>
      </c>
      <c r="X131" s="53" t="str">
        <f ca="1">IFERROR(OFFSET('セット情報(宅配便）'!$P$2,MATCH($G131,BカートセットID入力!$C$4:$C$150,0),COLUMN()-COLUMN($T126)),IFERROR(OFFSET('セット情報(業務便）'!$P$2,MATCH($G131,BカートセットID入力!$F$4:$F$150,0),COLUMN()-COLUMN($T126)),IFERROR(OFFSET('セット情報（サンプル）'!$N$2,MATCH($G131,BカートセットID入力!$I$4:$I$150,0),COLUMN()-COLUMN($T126)),IFERROR(OFFSET('セット情報（イレギュラーサンプル）'!$N$2,MATCH($G131,BカートセットID入力!$L$4:$L$150,0),COLUMN()-COLUMN($T126)),""))))</f>
        <v/>
      </c>
      <c r="Y131" s="53" t="str">
        <f ca="1">IFERROR(OFFSET('セット情報(宅配便）'!$P$2,MATCH($G131,BカートセットID入力!$C$4:$C$150,0),COLUMN()-COLUMN($T126)),IFERROR(OFFSET('セット情報(業務便）'!$P$2,MATCH($G131,BカートセットID入力!$F$4:$F$150,0),COLUMN()-COLUMN($T126)),IFERROR(OFFSET('セット情報（サンプル）'!$N$2,MATCH($G131,BカートセットID入力!$I$4:$I$150,0),COLUMN()-COLUMN($T126)),IFERROR(OFFSET('セット情報（イレギュラーサンプル）'!$N$2,MATCH($G131,BカートセットID入力!$L$4:$L$150,0),COLUMN()-COLUMN($T126)),""))))</f>
        <v/>
      </c>
      <c r="Z131" s="53" t="str">
        <f ca="1">IFERROR(OFFSET('セット情報(宅配便）'!$P$2,MATCH($G131,BカートセットID入力!$C$4:$C$150,0),COLUMN()-COLUMN($T126)),IFERROR(OFFSET('セット情報(業務便）'!$P$2,MATCH($G131,BカートセットID入力!$F$4:$F$150,0),COLUMN()-COLUMN($T126)),IFERROR(OFFSET('セット情報（サンプル）'!$N$2,MATCH($G131,BカートセットID入力!$I$4:$I$150,0),COLUMN()-COLUMN($T126)),IFERROR(OFFSET('セット情報（イレギュラーサンプル）'!$N$2,MATCH($G131,BカートセットID入力!$L$4:$L$150,0),COLUMN()-COLUMN($T126)),""))))</f>
        <v/>
      </c>
      <c r="AA131" s="53" t="str">
        <f ca="1">IFERROR(OFFSET('セット情報(宅配便）'!$P$2,MATCH($G131,BカートセットID入力!$C$4:$C$150,0),COLUMN()-COLUMN($T126)),IFERROR(OFFSET('セット情報(業務便）'!$P$2,MATCH($G131,BカートセットID入力!$F$4:$F$150,0),COLUMN()-COLUMN($T126)),IFERROR(OFFSET('セット情報（サンプル）'!$N$2,MATCH($G131,BカートセットID入力!$I$4:$I$150,0),COLUMN()-COLUMN($T126)),IFERROR(OFFSET('セット情報（イレギュラーサンプル）'!$N$2,MATCH($G131,BカートセットID入力!$L$4:$L$150,0),COLUMN()-COLUMN($T126)),""))))</f>
        <v/>
      </c>
      <c r="AB131" s="53" t="str">
        <f ca="1">IFERROR(OFFSET('セット情報(宅配便）'!$P$2,MATCH($G131,BカートセットID入力!$C$4:$C$150,0),COLUMN()-COLUMN($T126)),IFERROR(OFFSET('セット情報(業務便）'!$P$2,MATCH($G131,BカートセットID入力!$F$4:$F$150,0),COLUMN()-COLUMN($T126)),IFERROR(OFFSET('セット情報（サンプル）'!$N$2,MATCH($G131,BカートセットID入力!$I$4:$I$150,0),COLUMN()-COLUMN($T126)),IFERROR(OFFSET('セット情報（イレギュラーサンプル）'!$N$2,MATCH($G131,BカートセットID入力!$L$4:$L$150,0),COLUMN()-COLUMN($T126)),""))))</f>
        <v/>
      </c>
      <c r="AC131" s="53" t="str">
        <f ca="1">IFERROR(OFFSET('セット情報(宅配便）'!$P$2,MATCH($G131,BカートセットID入力!$C$4:$C$150,0),COLUMN()-COLUMN($T126)),IFERROR(OFFSET('セット情報(業務便）'!$P$2,MATCH($G131,BカートセットID入力!$F$4:$F$150,0),COLUMN()-COLUMN($T126)),IFERROR(OFFSET('セット情報（サンプル）'!$N$2,MATCH($G131,BカートセットID入力!$I$4:$I$150,0),COLUMN()-COLUMN($T126)),IFERROR(OFFSET('セット情報（イレギュラーサンプル）'!$N$2,MATCH($G131,BカートセットID入力!$L$4:$L$150,0),COLUMN()-COLUMN($T126)),""))))</f>
        <v/>
      </c>
      <c r="AD131" s="53" t="str">
        <f ca="1">IFERROR(OFFSET('セット情報(宅配便）'!$P$2,MATCH($G131,BカートセットID入力!$C$4:$C$150,0),COLUMN()-COLUMN($T126)),IFERROR(OFFSET('セット情報(業務便）'!$P$2,MATCH($G131,BカートセットID入力!$F$4:$F$150,0),COLUMN()-COLUMN($T126)),IFERROR(OFFSET('セット情報（サンプル）'!$N$2,MATCH($G131,BカートセットID入力!$I$4:$I$150,0),COLUMN()-COLUMN($T126)),IFERROR(OFFSET('セット情報（イレギュラーサンプル）'!$N$2,MATCH($G131,BカートセットID入力!$L$4:$L$150,0),COLUMN()-COLUMN($T126)),""))))</f>
        <v/>
      </c>
      <c r="AE131" s="53" t="str">
        <f ca="1">IFERROR(OFFSET('セット情報(宅配便）'!$P$2,MATCH($G131,BカートセットID入力!$C$4:$C$150,0),COLUMN()-COLUMN($T126)),IFERROR(OFFSET('セット情報(業務便）'!$P$2,MATCH($G131,BカートセットID入力!$F$4:$F$150,0),COLUMN()-COLUMN($T126)),IFERROR(OFFSET('セット情報（サンプル）'!$N$2,MATCH($G131,BカートセットID入力!$I$4:$I$150,0),COLUMN()-COLUMN($T126)),IFERROR(OFFSET('セット情報（イレギュラーサンプル）'!$N$2,MATCH($G131,BカートセットID入力!$L$4:$L$150,0),COLUMN()-COLUMN($T126)),""))))</f>
        <v/>
      </c>
      <c r="AF131" s="53" t="str">
        <f ca="1">IFERROR(OFFSET('セット情報(宅配便）'!$P$2,MATCH($G131,BカートセットID入力!$C$4:$C$150,0),COLUMN()-COLUMN($T126)),IFERROR(OFFSET('セット情報(業務便）'!$P$2,MATCH($G131,BカートセットID入力!$F$4:$F$150,0),COLUMN()-COLUMN($T126)),IFERROR(OFFSET('セット情報（サンプル）'!$N$2,MATCH($G131,BカートセットID入力!$I$4:$I$150,0),COLUMN()-COLUMN($T126)),IFERROR(OFFSET('セット情報（イレギュラーサンプル）'!$N$2,MATCH($G131,BカートセットID入力!$L$4:$L$150,0),COLUMN()-COLUMN($T126)),""))))</f>
        <v/>
      </c>
      <c r="AG131" s="53" t="str">
        <f ca="1">IFERROR(OFFSET('セット情報(宅配便）'!$P$2,MATCH($G131,BカートセットID入力!$C$4:$C$150,0),COLUMN()-COLUMN($T126)),IFERROR(OFFSET('セット情報(業務便）'!$P$2,MATCH($G131,BカートセットID入力!$F$4:$F$150,0),COLUMN()-COLUMN($T126)),IFERROR(OFFSET('セット情報（サンプル）'!$N$2,MATCH($G131,BカートセットID入力!$I$4:$I$150,0),COLUMN()-COLUMN($T126)),IFERROR(OFFSET('セット情報（イレギュラーサンプル）'!$N$2,MATCH($G131,BカートセットID入力!$L$4:$L$150,0),COLUMN()-COLUMN($T126)),""))))</f>
        <v/>
      </c>
      <c r="AH131" s="53" t="str">
        <f ca="1">IFERROR(OFFSET('セット情報(宅配便）'!$P$2,MATCH($G131,BカートセットID入力!$C$4:$C$150,0),COLUMN()-COLUMN($T126)),IFERROR(OFFSET('セット情報(業務便）'!$P$2,MATCH($G131,BカートセットID入力!$F$4:$F$150,0),COLUMN()-COLUMN($T126)),IFERROR(OFFSET('セット情報（サンプル）'!$N$2,MATCH($G131,BカートセットID入力!$I$4:$I$150,0),COLUMN()-COLUMN($T126)),IFERROR(OFFSET('セット情報（イレギュラーサンプル）'!$N$2,MATCH($G131,BカートセットID入力!$L$4:$L$150,0),COLUMN()-COLUMN($T126)),""))))</f>
        <v/>
      </c>
      <c r="AI131" s="53" t="str">
        <f ca="1">IFERROR(OFFSET('セット情報(宅配便）'!$P$2,MATCH($G131,BカートセットID入力!$C$4:$C$150,0),COLUMN()-COLUMN($T126)),IFERROR(OFFSET('セット情報(業務便）'!$P$2,MATCH($G131,BカートセットID入力!$F$4:$F$150,0),COLUMN()-COLUMN($T126)),IFERROR(OFFSET('セット情報（サンプル）'!$N$2,MATCH($G131,BカートセットID入力!$I$4:$I$150,0),COLUMN()-COLUMN($T126)),IFERROR(OFFSET('セット情報（イレギュラーサンプル）'!$N$2,MATCH($G131,BカートセットID入力!$L$4:$L$150,0),COLUMN()-COLUMN($T126)),""))))</f>
        <v/>
      </c>
      <c r="AJ131" s="53" t="str">
        <f ca="1">IFERROR(OFFSET('セット情報(宅配便）'!$P$2,MATCH($G131,BカートセットID入力!$C$4:$C$150,0),COLUMN()-COLUMN($T126)),IFERROR(OFFSET('セット情報(業務便）'!$P$2,MATCH($G131,BカートセットID入力!$F$4:$F$150,0),COLUMN()-COLUMN($T126)),IFERROR(OFFSET('セット情報（サンプル）'!$N$2,MATCH($G131,BカートセットID入力!$I$4:$I$150,0),COLUMN()-COLUMN($T126)),IFERROR(OFFSET('セット情報（イレギュラーサンプル）'!$N$2,MATCH($G131,BカートセットID入力!$L$4:$L$150,0),COLUMN()-COLUMN($T126)),""))))</f>
        <v/>
      </c>
      <c r="AK131" s="53" t="str">
        <f ca="1">IFERROR(OFFSET('セット情報(宅配便）'!$P$2,MATCH($G131,BカートセットID入力!$C$4:$C$150,0),COLUMN()-COLUMN($T126)),IFERROR(OFFSET('セット情報(業務便）'!$P$2,MATCH($G131,BカートセットID入力!$F$4:$F$150,0),COLUMN()-COLUMN($T126)),IFERROR(OFFSET('セット情報（サンプル）'!$N$2,MATCH($G131,BカートセットID入力!$I$4:$I$150,0),COLUMN()-COLUMN($T126)),IFERROR(OFFSET('セット情報（イレギュラーサンプル）'!$N$2,MATCH($G131,BカートセットID入力!$L$4:$L$150,0),COLUMN()-COLUMN($T126)),""))))</f>
        <v/>
      </c>
      <c r="AL131" s="53" t="str">
        <f ca="1">IFERROR(OFFSET('セット情報(宅配便）'!$P$2,MATCH($G131,BカートセットID入力!$C$4:$C$150,0),COLUMN()-COLUMN($T126)),IFERROR(OFFSET('セット情報(業務便）'!$P$2,MATCH($G131,BカートセットID入力!$F$4:$F$150,0),COLUMN()-COLUMN($T126)),IFERROR(OFFSET('セット情報（サンプル）'!$N$2,MATCH($G131,BカートセットID入力!$I$4:$I$150,0),COLUMN()-COLUMN($T126)),IFERROR(OFFSET('セット情報（イレギュラーサンプル）'!$N$2,MATCH($G131,BカートセットID入力!$L$4:$L$150,0),COLUMN()-COLUMN($T126)),""))))</f>
        <v/>
      </c>
      <c r="AM131" s="53" t="str">
        <f ca="1">IFERROR(OFFSET('セット情報(宅配便）'!$P$2,MATCH($G131,BカートセットID入力!$C$4:$C$150,0),COLUMN()-COLUMN($T126)),IFERROR(OFFSET('セット情報(業務便）'!$P$2,MATCH($G131,BカートセットID入力!$F$4:$F$150,0),COLUMN()-COLUMN($T126)),IFERROR(OFFSET('セット情報（サンプル）'!$N$2,MATCH($G131,BカートセットID入力!$I$4:$I$150,0),COLUMN()-COLUMN($T126)),IFERROR(OFFSET('セット情報（イレギュラーサンプル）'!$N$2,MATCH($G131,BカートセットID入力!$L$4:$L$150,0),COLUMN()-COLUMN($T126)),""))))</f>
        <v/>
      </c>
      <c r="AN131" s="53" t="str">
        <f ca="1">IFERROR(OFFSET('セット情報(宅配便）'!$P$2,MATCH($G131,BカートセットID入力!$C$4:$C$150,0),COLUMN()-COLUMN($T126)),IFERROR(OFFSET('セット情報(業務便）'!$P$2,MATCH($G131,BカートセットID入力!$F$4:$F$150,0),COLUMN()-COLUMN($T126)),IFERROR(OFFSET('セット情報（サンプル）'!$N$2,MATCH($G131,BカートセットID入力!$I$4:$I$150,0),COLUMN()-COLUMN($T126)),IFERROR(OFFSET('セット情報（イレギュラーサンプル）'!$N$2,MATCH($G131,BカートセットID入力!$L$4:$L$150,0),COLUMN()-COLUMN($T126)),""))))</f>
        <v/>
      </c>
      <c r="AO131" s="53" t="str">
        <f ca="1">IFERROR(OFFSET('セット情報(宅配便）'!$P$2,MATCH($G131,BカートセットID入力!$C$4:$C$150,0),COLUMN()-COLUMN($T126)),IFERROR(OFFSET('セット情報(業務便）'!$P$2,MATCH($G131,BカートセットID入力!$F$4:$F$150,0),COLUMN()-COLUMN($T126)),IFERROR(OFFSET('セット情報（サンプル）'!$N$2,MATCH($G131,BカートセットID入力!$I$4:$I$150,0),COLUMN()-COLUMN($T126)),IFERROR(OFFSET('セット情報（イレギュラーサンプル）'!$N$2,MATCH($G131,BカートセットID入力!$L$4:$L$150,0),COLUMN()-COLUMN($T126)),""))))</f>
        <v/>
      </c>
      <c r="AP131" s="53" t="str">
        <f ca="1">IFERROR(OFFSET('セット情報(宅配便）'!$P$2,MATCH($G131,BカートセットID入力!$C$4:$C$150,0),COLUMN()-COLUMN($T126)),IFERROR(OFFSET('セット情報(業務便）'!$P$2,MATCH($G131,BカートセットID入力!$F$4:$F$150,0),COLUMN()-COLUMN($T126)),IFERROR(OFFSET('セット情報（サンプル）'!$N$2,MATCH($G131,BカートセットID入力!$I$4:$I$150,0),COLUMN()-COLUMN($T126)),IFERROR(OFFSET('セット情報（イレギュラーサンプル）'!$N$2,MATCH($G131,BカートセットID入力!$L$4:$L$150,0),COLUMN()-COLUMN($T126)),""))))</f>
        <v/>
      </c>
      <c r="AQ131" s="53" t="str">
        <f ca="1">IFERROR(OFFSET('セット情報(宅配便）'!$P$2,MATCH($G131,BカートセットID入力!$C$4:$C$150,0),COLUMN()-COLUMN($T126)),IFERROR(OFFSET('セット情報(業務便）'!$P$2,MATCH($G131,BカートセットID入力!$F$4:$F$150,0),COLUMN()-COLUMN($T126)),IFERROR(OFFSET('セット情報（サンプル）'!$N$2,MATCH($G131,BカートセットID入力!$I$4:$I$150,0),COLUMN()-COLUMN($T126)),IFERROR(OFFSET('セット情報（イレギュラーサンプル）'!$N$2,MATCH($G131,BカートセットID入力!$L$4:$L$150,0),COLUMN()-COLUMN($T126)),""))))</f>
        <v/>
      </c>
      <c r="AR131" s="53" t="str">
        <f ca="1">IFERROR(OFFSET('セット情報(宅配便）'!$P$2,MATCH($G131,BカートセットID入力!$C$4:$C$150,0),COLUMN()-COLUMN($T126)),IFERROR(OFFSET('セット情報(業務便）'!$P$2,MATCH($G131,BカートセットID入力!$F$4:$F$150,0),COLUMN()-COLUMN($T126)),IFERROR(OFFSET('セット情報（サンプル）'!$N$2,MATCH($G131,BカートセットID入力!$I$4:$I$150,0),COLUMN()-COLUMN($T126)),IFERROR(OFFSET('セット情報（イレギュラーサンプル）'!$N$2,MATCH($G131,BカートセットID入力!$L$4:$L$150,0),COLUMN()-COLUMN($T126)),""))))</f>
        <v/>
      </c>
      <c r="AS131" s="53" t="str">
        <f ca="1">IFERROR(OFFSET('セット情報(宅配便）'!$P$2,MATCH($G131,BカートセットID入力!$C$4:$C$150,0),COLUMN()-COLUMN($T126)),IFERROR(OFFSET('セット情報(業務便）'!$P$2,MATCH($G131,BカートセットID入力!$F$4:$F$150,0),COLUMN()-COLUMN($T126)),IFERROR(OFFSET('セット情報（サンプル）'!$N$2,MATCH($G131,BカートセットID入力!$I$4:$I$150,0),COLUMN()-COLUMN($T126)),IFERROR(OFFSET('セット情報（イレギュラーサンプル）'!$N$2,MATCH($G131,BカートセットID入力!$L$4:$L$150,0),COLUMN()-COLUMN($T126)),""))))</f>
        <v/>
      </c>
    </row>
    <row r="132" spans="1:45">
      <c r="A132" s="53" t="str">
        <f>IF(ISBLANK(現行セット情報CSV!A132),"",現行セット情報CSV!A132)</f>
        <v/>
      </c>
      <c r="B132" s="53" t="str">
        <f>IF(ISBLANK(現行セット情報CSV!B132),"",現行セット情報CSV!B132)</f>
        <v/>
      </c>
      <c r="C132" s="53" t="str">
        <f>IF(ISBLANK(現行セット情報CSV!C132),"",現行セット情報CSV!C132)</f>
        <v/>
      </c>
      <c r="D132" s="53" t="str">
        <f>IF(ISBLANK(現行セット情報CSV!D132),"",現行セット情報CSV!D132)</f>
        <v/>
      </c>
      <c r="E132" s="53" t="str">
        <f>IF(ISBLANK(現行セット情報CSV!E132),"",現行セット情報CSV!E132)</f>
        <v/>
      </c>
      <c r="F132" s="53" t="str">
        <f>IF(ISBLANK(現行セット情報CSV!F132),"",現行セット情報CSV!F132)</f>
        <v/>
      </c>
      <c r="G132" s="53" t="str">
        <f>IF(ISBLANK(現行セット情報CSV!G132),"",現行セット情報CSV!G132)</f>
        <v/>
      </c>
      <c r="H132" s="53" t="str">
        <f>IF(ISBLANK(現行セット情報CSV!H132),"",現行セット情報CSV!H132)</f>
        <v/>
      </c>
      <c r="I132" s="53" t="str">
        <f>IF(ISBLANK(現行セット情報CSV!I132),"",現行セット情報CSV!I132)</f>
        <v/>
      </c>
      <c r="J132" s="53" t="str">
        <f>IF(ISBLANK(現行セット情報CSV!J132),"",現行セット情報CSV!J132)</f>
        <v/>
      </c>
      <c r="K132" s="53" t="str">
        <f>IF(ISBLANK(現行セット情報CSV!K132),"",現行セット情報CSV!K132)</f>
        <v/>
      </c>
      <c r="L132" s="53" t="str">
        <f>IF(ISBLANK(現行セット情報CSV!L132),"",現行セット情報CSV!L132)</f>
        <v/>
      </c>
      <c r="M132" s="53" t="str">
        <f>IF(ISBLANK(現行セット情報CSV!M132),"",現行セット情報CSV!M132)</f>
        <v/>
      </c>
      <c r="N132" s="53" t="str">
        <f>IF(ISBLANK(現行セット情報CSV!N132),"",現行セット情報CSV!N132)</f>
        <v/>
      </c>
      <c r="O132" s="53" t="str">
        <f>IF(ISBLANK(現行セット情報CSV!O132),"",現行セット情報CSV!O132)</f>
        <v/>
      </c>
      <c r="P132" s="53" t="str">
        <f>IF(ISBLANK(現行セット情報CSV!P132),"",現行セット情報CSV!P132)</f>
        <v/>
      </c>
      <c r="Q132" s="53" t="str">
        <f>IF(ISBLANK(現行セット情報CSV!Q132),"",現行セット情報CSV!Q132)</f>
        <v/>
      </c>
      <c r="R132" s="53" t="str">
        <f>IF(ISBLANK(現行セット情報CSV!R132),"",現行セット情報CSV!R132)</f>
        <v/>
      </c>
      <c r="S132" s="53" t="str">
        <f>IF(ISBLANK(現行セット情報CSV!S132),"",現行セット情報CSV!S132)</f>
        <v/>
      </c>
      <c r="T132" s="53" t="str">
        <f ca="1">IFERROR(OFFSET('セット情報(宅配便）'!$P$2,MATCH($G132,BカートセットID入力!$C$4:$C$150,0),COLUMN()-COLUMN($T127)),IFERROR(OFFSET('セット情報(業務便）'!$P$2,MATCH($G132,BカートセットID入力!$F$4:$F$150,0),COLUMN()-COLUMN($T127)),IFERROR(OFFSET('セット情報（サンプル）'!$N$2,MATCH($G132,BカートセットID入力!$I$4:$I$150,0),COLUMN()-COLUMN($T127)),IFERROR(OFFSET('セット情報（イレギュラーサンプル）'!$N$2,MATCH($G132,BカートセットID入力!$L$4:$L$150,0),COLUMN()-COLUMN($T127)),""))))</f>
        <v/>
      </c>
      <c r="U132" s="53" t="str">
        <f ca="1">IFERROR(OFFSET('セット情報(宅配便）'!$P$2,MATCH($G132,BカートセットID入力!$C$4:$C$150,0),COLUMN()-COLUMN($T127)),IFERROR(OFFSET('セット情報(業務便）'!$P$2,MATCH($G132,BカートセットID入力!$F$4:$F$150,0),COLUMN()-COLUMN($T127)),IFERROR(OFFSET('セット情報（サンプル）'!$N$2,MATCH($G132,BカートセットID入力!$I$4:$I$150,0),COLUMN()-COLUMN($T127)),IFERROR(OFFSET('セット情報（イレギュラーサンプル）'!$N$2,MATCH($G132,BカートセットID入力!$L$4:$L$150,0),COLUMN()-COLUMN($T127)),""))))</f>
        <v/>
      </c>
      <c r="V132" s="53" t="str">
        <f ca="1">IFERROR(OFFSET('セット情報(宅配便）'!$P$2,MATCH($G132,BカートセットID入力!$C$4:$C$150,0),COLUMN()-COLUMN($T127)),IFERROR(OFFSET('セット情報(業務便）'!$P$2,MATCH($G132,BカートセットID入力!$F$4:$F$150,0),COLUMN()-COLUMN($T127)),IFERROR(OFFSET('セット情報（サンプル）'!$N$2,MATCH($G132,BカートセットID入力!$I$4:$I$150,0),COLUMN()-COLUMN($T127)),IFERROR(OFFSET('セット情報（イレギュラーサンプル）'!$N$2,MATCH($G132,BカートセットID入力!$L$4:$L$150,0),COLUMN()-COLUMN($T127)),""))))</f>
        <v/>
      </c>
      <c r="W132" s="53" t="str">
        <f ca="1">IFERROR(OFFSET('セット情報(宅配便）'!$P$2,MATCH($G132,BカートセットID入力!$C$4:$C$150,0),COLUMN()-COLUMN($T127)),IFERROR(OFFSET('セット情報(業務便）'!$P$2,MATCH($G132,BカートセットID入力!$F$4:$F$150,0),COLUMN()-COLUMN($T127)),IFERROR(OFFSET('セット情報（サンプル）'!$N$2,MATCH($G132,BカートセットID入力!$I$4:$I$150,0),COLUMN()-COLUMN($T127)),IFERROR(OFFSET('セット情報（イレギュラーサンプル）'!$N$2,MATCH($G132,BカートセットID入力!$L$4:$L$150,0),COLUMN()-COLUMN($T127)),""))))</f>
        <v/>
      </c>
      <c r="X132" s="53" t="str">
        <f ca="1">IFERROR(OFFSET('セット情報(宅配便）'!$P$2,MATCH($G132,BカートセットID入力!$C$4:$C$150,0),COLUMN()-COLUMN($T127)),IFERROR(OFFSET('セット情報(業務便）'!$P$2,MATCH($G132,BカートセットID入力!$F$4:$F$150,0),COLUMN()-COLUMN($T127)),IFERROR(OFFSET('セット情報（サンプル）'!$N$2,MATCH($G132,BカートセットID入力!$I$4:$I$150,0),COLUMN()-COLUMN($T127)),IFERROR(OFFSET('セット情報（イレギュラーサンプル）'!$N$2,MATCH($G132,BカートセットID入力!$L$4:$L$150,0),COLUMN()-COLUMN($T127)),""))))</f>
        <v/>
      </c>
      <c r="Y132" s="53" t="str">
        <f ca="1">IFERROR(OFFSET('セット情報(宅配便）'!$P$2,MATCH($G132,BカートセットID入力!$C$4:$C$150,0),COLUMN()-COLUMN($T127)),IFERROR(OFFSET('セット情報(業務便）'!$P$2,MATCH($G132,BカートセットID入力!$F$4:$F$150,0),COLUMN()-COLUMN($T127)),IFERROR(OFFSET('セット情報（サンプル）'!$N$2,MATCH($G132,BカートセットID入力!$I$4:$I$150,0),COLUMN()-COLUMN($T127)),IFERROR(OFFSET('セット情報（イレギュラーサンプル）'!$N$2,MATCH($G132,BカートセットID入力!$L$4:$L$150,0),COLUMN()-COLUMN($T127)),""))))</f>
        <v/>
      </c>
      <c r="Z132" s="53" t="str">
        <f ca="1">IFERROR(OFFSET('セット情報(宅配便）'!$P$2,MATCH($G132,BカートセットID入力!$C$4:$C$150,0),COLUMN()-COLUMN($T127)),IFERROR(OFFSET('セット情報(業務便）'!$P$2,MATCH($G132,BカートセットID入力!$F$4:$F$150,0),COLUMN()-COLUMN($T127)),IFERROR(OFFSET('セット情報（サンプル）'!$N$2,MATCH($G132,BカートセットID入力!$I$4:$I$150,0),COLUMN()-COLUMN($T127)),IFERROR(OFFSET('セット情報（イレギュラーサンプル）'!$N$2,MATCH($G132,BカートセットID入力!$L$4:$L$150,0),COLUMN()-COLUMN($T127)),""))))</f>
        <v/>
      </c>
      <c r="AA132" s="53" t="str">
        <f ca="1">IFERROR(OFFSET('セット情報(宅配便）'!$P$2,MATCH($G132,BカートセットID入力!$C$4:$C$150,0),COLUMN()-COLUMN($T127)),IFERROR(OFFSET('セット情報(業務便）'!$P$2,MATCH($G132,BカートセットID入力!$F$4:$F$150,0),COLUMN()-COLUMN($T127)),IFERROR(OFFSET('セット情報（サンプル）'!$N$2,MATCH($G132,BカートセットID入力!$I$4:$I$150,0),COLUMN()-COLUMN($T127)),IFERROR(OFFSET('セット情報（イレギュラーサンプル）'!$N$2,MATCH($G132,BカートセットID入力!$L$4:$L$150,0),COLUMN()-COLUMN($T127)),""))))</f>
        <v/>
      </c>
      <c r="AB132" s="53" t="str">
        <f ca="1">IFERROR(OFFSET('セット情報(宅配便）'!$P$2,MATCH($G132,BカートセットID入力!$C$4:$C$150,0),COLUMN()-COLUMN($T127)),IFERROR(OFFSET('セット情報(業務便）'!$P$2,MATCH($G132,BカートセットID入力!$F$4:$F$150,0),COLUMN()-COLUMN($T127)),IFERROR(OFFSET('セット情報（サンプル）'!$N$2,MATCH($G132,BカートセットID入力!$I$4:$I$150,0),COLUMN()-COLUMN($T127)),IFERROR(OFFSET('セット情報（イレギュラーサンプル）'!$N$2,MATCH($G132,BカートセットID入力!$L$4:$L$150,0),COLUMN()-COLUMN($T127)),""))))</f>
        <v/>
      </c>
      <c r="AC132" s="53" t="str">
        <f ca="1">IFERROR(OFFSET('セット情報(宅配便）'!$P$2,MATCH($G132,BカートセットID入力!$C$4:$C$150,0),COLUMN()-COLUMN($T127)),IFERROR(OFFSET('セット情報(業務便）'!$P$2,MATCH($G132,BカートセットID入力!$F$4:$F$150,0),COLUMN()-COLUMN($T127)),IFERROR(OFFSET('セット情報（サンプル）'!$N$2,MATCH($G132,BカートセットID入力!$I$4:$I$150,0),COLUMN()-COLUMN($T127)),IFERROR(OFFSET('セット情報（イレギュラーサンプル）'!$N$2,MATCH($G132,BカートセットID入力!$L$4:$L$150,0),COLUMN()-COLUMN($T127)),""))))</f>
        <v/>
      </c>
      <c r="AD132" s="53" t="str">
        <f ca="1">IFERROR(OFFSET('セット情報(宅配便）'!$P$2,MATCH($G132,BカートセットID入力!$C$4:$C$150,0),COLUMN()-COLUMN($T127)),IFERROR(OFFSET('セット情報(業務便）'!$P$2,MATCH($G132,BカートセットID入力!$F$4:$F$150,0),COLUMN()-COLUMN($T127)),IFERROR(OFFSET('セット情報（サンプル）'!$N$2,MATCH($G132,BカートセットID入力!$I$4:$I$150,0),COLUMN()-COLUMN($T127)),IFERROR(OFFSET('セット情報（イレギュラーサンプル）'!$N$2,MATCH($G132,BカートセットID入力!$L$4:$L$150,0),COLUMN()-COLUMN($T127)),""))))</f>
        <v/>
      </c>
      <c r="AE132" s="53" t="str">
        <f ca="1">IFERROR(OFFSET('セット情報(宅配便）'!$P$2,MATCH($G132,BカートセットID入力!$C$4:$C$150,0),COLUMN()-COLUMN($T127)),IFERROR(OFFSET('セット情報(業務便）'!$P$2,MATCH($G132,BカートセットID入力!$F$4:$F$150,0),COLUMN()-COLUMN($T127)),IFERROR(OFFSET('セット情報（サンプル）'!$N$2,MATCH($G132,BカートセットID入力!$I$4:$I$150,0),COLUMN()-COLUMN($T127)),IFERROR(OFFSET('セット情報（イレギュラーサンプル）'!$N$2,MATCH($G132,BカートセットID入力!$L$4:$L$150,0),COLUMN()-COLUMN($T127)),""))))</f>
        <v/>
      </c>
      <c r="AF132" s="53" t="str">
        <f ca="1">IFERROR(OFFSET('セット情報(宅配便）'!$P$2,MATCH($G132,BカートセットID入力!$C$4:$C$150,0),COLUMN()-COLUMN($T127)),IFERROR(OFFSET('セット情報(業務便）'!$P$2,MATCH($G132,BカートセットID入力!$F$4:$F$150,0),COLUMN()-COLUMN($T127)),IFERROR(OFFSET('セット情報（サンプル）'!$N$2,MATCH($G132,BカートセットID入力!$I$4:$I$150,0),COLUMN()-COLUMN($T127)),IFERROR(OFFSET('セット情報（イレギュラーサンプル）'!$N$2,MATCH($G132,BカートセットID入力!$L$4:$L$150,0),COLUMN()-COLUMN($T127)),""))))</f>
        <v/>
      </c>
      <c r="AG132" s="53" t="str">
        <f ca="1">IFERROR(OFFSET('セット情報(宅配便）'!$P$2,MATCH($G132,BカートセットID入力!$C$4:$C$150,0),COLUMN()-COLUMN($T127)),IFERROR(OFFSET('セット情報(業務便）'!$P$2,MATCH($G132,BカートセットID入力!$F$4:$F$150,0),COLUMN()-COLUMN($T127)),IFERROR(OFFSET('セット情報（サンプル）'!$N$2,MATCH($G132,BカートセットID入力!$I$4:$I$150,0),COLUMN()-COLUMN($T127)),IFERROR(OFFSET('セット情報（イレギュラーサンプル）'!$N$2,MATCH($G132,BカートセットID入力!$L$4:$L$150,0),COLUMN()-COLUMN($T127)),""))))</f>
        <v/>
      </c>
      <c r="AH132" s="53" t="str">
        <f ca="1">IFERROR(OFFSET('セット情報(宅配便）'!$P$2,MATCH($G132,BカートセットID入力!$C$4:$C$150,0),COLUMN()-COLUMN($T127)),IFERROR(OFFSET('セット情報(業務便）'!$P$2,MATCH($G132,BカートセットID入力!$F$4:$F$150,0),COLUMN()-COLUMN($T127)),IFERROR(OFFSET('セット情報（サンプル）'!$N$2,MATCH($G132,BカートセットID入力!$I$4:$I$150,0),COLUMN()-COLUMN($T127)),IFERROR(OFFSET('セット情報（イレギュラーサンプル）'!$N$2,MATCH($G132,BカートセットID入力!$L$4:$L$150,0),COLUMN()-COLUMN($T127)),""))))</f>
        <v/>
      </c>
      <c r="AI132" s="53" t="str">
        <f ca="1">IFERROR(OFFSET('セット情報(宅配便）'!$P$2,MATCH($G132,BカートセットID入力!$C$4:$C$150,0),COLUMN()-COLUMN($T127)),IFERROR(OFFSET('セット情報(業務便）'!$P$2,MATCH($G132,BカートセットID入力!$F$4:$F$150,0),COLUMN()-COLUMN($T127)),IFERROR(OFFSET('セット情報（サンプル）'!$N$2,MATCH($G132,BカートセットID入力!$I$4:$I$150,0),COLUMN()-COLUMN($T127)),IFERROR(OFFSET('セット情報（イレギュラーサンプル）'!$N$2,MATCH($G132,BカートセットID入力!$L$4:$L$150,0),COLUMN()-COLUMN($T127)),""))))</f>
        <v/>
      </c>
      <c r="AJ132" s="53" t="str">
        <f ca="1">IFERROR(OFFSET('セット情報(宅配便）'!$P$2,MATCH($G132,BカートセットID入力!$C$4:$C$150,0),COLUMN()-COLUMN($T127)),IFERROR(OFFSET('セット情報(業務便）'!$P$2,MATCH($G132,BカートセットID入力!$F$4:$F$150,0),COLUMN()-COLUMN($T127)),IFERROR(OFFSET('セット情報（サンプル）'!$N$2,MATCH($G132,BカートセットID入力!$I$4:$I$150,0),COLUMN()-COLUMN($T127)),IFERROR(OFFSET('セット情報（イレギュラーサンプル）'!$N$2,MATCH($G132,BカートセットID入力!$L$4:$L$150,0),COLUMN()-COLUMN($T127)),""))))</f>
        <v/>
      </c>
      <c r="AK132" s="53" t="str">
        <f ca="1">IFERROR(OFFSET('セット情報(宅配便）'!$P$2,MATCH($G132,BカートセットID入力!$C$4:$C$150,0),COLUMN()-COLUMN($T127)),IFERROR(OFFSET('セット情報(業務便）'!$P$2,MATCH($G132,BカートセットID入力!$F$4:$F$150,0),COLUMN()-COLUMN($T127)),IFERROR(OFFSET('セット情報（サンプル）'!$N$2,MATCH($G132,BカートセットID入力!$I$4:$I$150,0),COLUMN()-COLUMN($T127)),IFERROR(OFFSET('セット情報（イレギュラーサンプル）'!$N$2,MATCH($G132,BカートセットID入力!$L$4:$L$150,0),COLUMN()-COLUMN($T127)),""))))</f>
        <v/>
      </c>
      <c r="AL132" s="53" t="str">
        <f ca="1">IFERROR(OFFSET('セット情報(宅配便）'!$P$2,MATCH($G132,BカートセットID入力!$C$4:$C$150,0),COLUMN()-COLUMN($T127)),IFERROR(OFFSET('セット情報(業務便）'!$P$2,MATCH($G132,BカートセットID入力!$F$4:$F$150,0),COLUMN()-COLUMN($T127)),IFERROR(OFFSET('セット情報（サンプル）'!$N$2,MATCH($G132,BカートセットID入力!$I$4:$I$150,0),COLUMN()-COLUMN($T127)),IFERROR(OFFSET('セット情報（イレギュラーサンプル）'!$N$2,MATCH($G132,BカートセットID入力!$L$4:$L$150,0),COLUMN()-COLUMN($T127)),""))))</f>
        <v/>
      </c>
      <c r="AM132" s="53" t="str">
        <f ca="1">IFERROR(OFFSET('セット情報(宅配便）'!$P$2,MATCH($G132,BカートセットID入力!$C$4:$C$150,0),COLUMN()-COLUMN($T127)),IFERROR(OFFSET('セット情報(業務便）'!$P$2,MATCH($G132,BカートセットID入力!$F$4:$F$150,0),COLUMN()-COLUMN($T127)),IFERROR(OFFSET('セット情報（サンプル）'!$N$2,MATCH($G132,BカートセットID入力!$I$4:$I$150,0),COLUMN()-COLUMN($T127)),IFERROR(OFFSET('セット情報（イレギュラーサンプル）'!$N$2,MATCH($G132,BカートセットID入力!$L$4:$L$150,0),COLUMN()-COLUMN($T127)),""))))</f>
        <v/>
      </c>
      <c r="AN132" s="53" t="str">
        <f ca="1">IFERROR(OFFSET('セット情報(宅配便）'!$P$2,MATCH($G132,BカートセットID入力!$C$4:$C$150,0),COLUMN()-COLUMN($T127)),IFERROR(OFFSET('セット情報(業務便）'!$P$2,MATCH($G132,BカートセットID入力!$F$4:$F$150,0),COLUMN()-COLUMN($T127)),IFERROR(OFFSET('セット情報（サンプル）'!$N$2,MATCH($G132,BカートセットID入力!$I$4:$I$150,0),COLUMN()-COLUMN($T127)),IFERROR(OFFSET('セット情報（イレギュラーサンプル）'!$N$2,MATCH($G132,BカートセットID入力!$L$4:$L$150,0),COLUMN()-COLUMN($T127)),""))))</f>
        <v/>
      </c>
      <c r="AO132" s="53" t="str">
        <f ca="1">IFERROR(OFFSET('セット情報(宅配便）'!$P$2,MATCH($G132,BカートセットID入力!$C$4:$C$150,0),COLUMN()-COLUMN($T127)),IFERROR(OFFSET('セット情報(業務便）'!$P$2,MATCH($G132,BカートセットID入力!$F$4:$F$150,0),COLUMN()-COLUMN($T127)),IFERROR(OFFSET('セット情報（サンプル）'!$N$2,MATCH($G132,BカートセットID入力!$I$4:$I$150,0),COLUMN()-COLUMN($T127)),IFERROR(OFFSET('セット情報（イレギュラーサンプル）'!$N$2,MATCH($G132,BカートセットID入力!$L$4:$L$150,0),COLUMN()-COLUMN($T127)),""))))</f>
        <v/>
      </c>
      <c r="AP132" s="53" t="str">
        <f ca="1">IFERROR(OFFSET('セット情報(宅配便）'!$P$2,MATCH($G132,BカートセットID入力!$C$4:$C$150,0),COLUMN()-COLUMN($T127)),IFERROR(OFFSET('セット情報(業務便）'!$P$2,MATCH($G132,BカートセットID入力!$F$4:$F$150,0),COLUMN()-COLUMN($T127)),IFERROR(OFFSET('セット情報（サンプル）'!$N$2,MATCH($G132,BカートセットID入力!$I$4:$I$150,0),COLUMN()-COLUMN($T127)),IFERROR(OFFSET('セット情報（イレギュラーサンプル）'!$N$2,MATCH($G132,BカートセットID入力!$L$4:$L$150,0),COLUMN()-COLUMN($T127)),""))))</f>
        <v/>
      </c>
      <c r="AQ132" s="53" t="str">
        <f ca="1">IFERROR(OFFSET('セット情報(宅配便）'!$P$2,MATCH($G132,BカートセットID入力!$C$4:$C$150,0),COLUMN()-COLUMN($T127)),IFERROR(OFFSET('セット情報(業務便）'!$P$2,MATCH($G132,BカートセットID入力!$F$4:$F$150,0),COLUMN()-COLUMN($T127)),IFERROR(OFFSET('セット情報（サンプル）'!$N$2,MATCH($G132,BカートセットID入力!$I$4:$I$150,0),COLUMN()-COLUMN($T127)),IFERROR(OFFSET('セット情報（イレギュラーサンプル）'!$N$2,MATCH($G132,BカートセットID入力!$L$4:$L$150,0),COLUMN()-COLUMN($T127)),""))))</f>
        <v/>
      </c>
      <c r="AR132" s="53" t="str">
        <f ca="1">IFERROR(OFFSET('セット情報(宅配便）'!$P$2,MATCH($G132,BカートセットID入力!$C$4:$C$150,0),COLUMN()-COLUMN($T127)),IFERROR(OFFSET('セット情報(業務便）'!$P$2,MATCH($G132,BカートセットID入力!$F$4:$F$150,0),COLUMN()-COLUMN($T127)),IFERROR(OFFSET('セット情報（サンプル）'!$N$2,MATCH($G132,BカートセットID入力!$I$4:$I$150,0),COLUMN()-COLUMN($T127)),IFERROR(OFFSET('セット情報（イレギュラーサンプル）'!$N$2,MATCH($G132,BカートセットID入力!$L$4:$L$150,0),COLUMN()-COLUMN($T127)),""))))</f>
        <v/>
      </c>
      <c r="AS132" s="53" t="str">
        <f ca="1">IFERROR(OFFSET('セット情報(宅配便）'!$P$2,MATCH($G132,BカートセットID入力!$C$4:$C$150,0),COLUMN()-COLUMN($T127)),IFERROR(OFFSET('セット情報(業務便）'!$P$2,MATCH($G132,BカートセットID入力!$F$4:$F$150,0),COLUMN()-COLUMN($T127)),IFERROR(OFFSET('セット情報（サンプル）'!$N$2,MATCH($G132,BカートセットID入力!$I$4:$I$150,0),COLUMN()-COLUMN($T127)),IFERROR(OFFSET('セット情報（イレギュラーサンプル）'!$N$2,MATCH($G132,BカートセットID入力!$L$4:$L$150,0),COLUMN()-COLUMN($T127)),""))))</f>
        <v/>
      </c>
    </row>
    <row r="133" spans="1:45">
      <c r="A133" s="53" t="str">
        <f>IF(ISBLANK(現行セット情報CSV!A133),"",現行セット情報CSV!A133)</f>
        <v/>
      </c>
      <c r="B133" s="53" t="str">
        <f>IF(ISBLANK(現行セット情報CSV!B133),"",現行セット情報CSV!B133)</f>
        <v/>
      </c>
      <c r="C133" s="53" t="str">
        <f>IF(ISBLANK(現行セット情報CSV!C133),"",現行セット情報CSV!C133)</f>
        <v/>
      </c>
      <c r="D133" s="53" t="str">
        <f>IF(ISBLANK(現行セット情報CSV!D133),"",現行セット情報CSV!D133)</f>
        <v/>
      </c>
      <c r="E133" s="53" t="str">
        <f>IF(ISBLANK(現行セット情報CSV!E133),"",現行セット情報CSV!E133)</f>
        <v/>
      </c>
      <c r="F133" s="53" t="str">
        <f>IF(ISBLANK(現行セット情報CSV!F133),"",現行セット情報CSV!F133)</f>
        <v/>
      </c>
      <c r="G133" s="53" t="str">
        <f>IF(ISBLANK(現行セット情報CSV!G133),"",現行セット情報CSV!G133)</f>
        <v/>
      </c>
      <c r="H133" s="53" t="str">
        <f>IF(ISBLANK(現行セット情報CSV!H133),"",現行セット情報CSV!H133)</f>
        <v/>
      </c>
      <c r="I133" s="53" t="str">
        <f>IF(ISBLANK(現行セット情報CSV!I133),"",現行セット情報CSV!I133)</f>
        <v/>
      </c>
      <c r="J133" s="53" t="str">
        <f>IF(ISBLANK(現行セット情報CSV!J133),"",現行セット情報CSV!J133)</f>
        <v/>
      </c>
      <c r="K133" s="53" t="str">
        <f>IF(ISBLANK(現行セット情報CSV!K133),"",現行セット情報CSV!K133)</f>
        <v/>
      </c>
      <c r="L133" s="53" t="str">
        <f>IF(ISBLANK(現行セット情報CSV!L133),"",現行セット情報CSV!L133)</f>
        <v/>
      </c>
      <c r="M133" s="53" t="str">
        <f>IF(ISBLANK(現行セット情報CSV!M133),"",現行セット情報CSV!M133)</f>
        <v/>
      </c>
      <c r="N133" s="53" t="str">
        <f>IF(ISBLANK(現行セット情報CSV!N133),"",現行セット情報CSV!N133)</f>
        <v/>
      </c>
      <c r="O133" s="53" t="str">
        <f>IF(ISBLANK(現行セット情報CSV!O133),"",現行セット情報CSV!O133)</f>
        <v/>
      </c>
      <c r="P133" s="53" t="str">
        <f>IF(ISBLANK(現行セット情報CSV!P133),"",現行セット情報CSV!P133)</f>
        <v/>
      </c>
      <c r="Q133" s="53" t="str">
        <f>IF(ISBLANK(現行セット情報CSV!Q133),"",現行セット情報CSV!Q133)</f>
        <v/>
      </c>
      <c r="R133" s="53" t="str">
        <f>IF(ISBLANK(現行セット情報CSV!R133),"",現行セット情報CSV!R133)</f>
        <v/>
      </c>
      <c r="S133" s="53" t="str">
        <f>IF(ISBLANK(現行セット情報CSV!S133),"",現行セット情報CSV!S133)</f>
        <v/>
      </c>
      <c r="T133" s="53" t="str">
        <f ca="1">IFERROR(OFFSET('セット情報(宅配便）'!$P$2,MATCH($G133,BカートセットID入力!$C$4:$C$150,0),COLUMN()-COLUMN($T128)),IFERROR(OFFSET('セット情報(業務便）'!$P$2,MATCH($G133,BカートセットID入力!$F$4:$F$150,0),COLUMN()-COLUMN($T128)),IFERROR(OFFSET('セット情報（サンプル）'!$N$2,MATCH($G133,BカートセットID入力!$I$4:$I$150,0),COLUMN()-COLUMN($T128)),IFERROR(OFFSET('セット情報（イレギュラーサンプル）'!$N$2,MATCH($G133,BカートセットID入力!$L$4:$L$150,0),COLUMN()-COLUMN($T128)),""))))</f>
        <v/>
      </c>
      <c r="U133" s="53" t="str">
        <f ca="1">IFERROR(OFFSET('セット情報(宅配便）'!$P$2,MATCH($G133,BカートセットID入力!$C$4:$C$150,0),COLUMN()-COLUMN($T128)),IFERROR(OFFSET('セット情報(業務便）'!$P$2,MATCH($G133,BカートセットID入力!$F$4:$F$150,0),COLUMN()-COLUMN($T128)),IFERROR(OFFSET('セット情報（サンプル）'!$N$2,MATCH($G133,BカートセットID入力!$I$4:$I$150,0),COLUMN()-COLUMN($T128)),IFERROR(OFFSET('セット情報（イレギュラーサンプル）'!$N$2,MATCH($G133,BカートセットID入力!$L$4:$L$150,0),COLUMN()-COLUMN($T128)),""))))</f>
        <v/>
      </c>
      <c r="V133" s="53" t="str">
        <f ca="1">IFERROR(OFFSET('セット情報(宅配便）'!$P$2,MATCH($G133,BカートセットID入力!$C$4:$C$150,0),COLUMN()-COLUMN($T128)),IFERROR(OFFSET('セット情報(業務便）'!$P$2,MATCH($G133,BカートセットID入力!$F$4:$F$150,0),COLUMN()-COLUMN($T128)),IFERROR(OFFSET('セット情報（サンプル）'!$N$2,MATCH($G133,BカートセットID入力!$I$4:$I$150,0),COLUMN()-COLUMN($T128)),IFERROR(OFFSET('セット情報（イレギュラーサンプル）'!$N$2,MATCH($G133,BカートセットID入力!$L$4:$L$150,0),COLUMN()-COLUMN($T128)),""))))</f>
        <v/>
      </c>
      <c r="W133" s="53" t="str">
        <f ca="1">IFERROR(OFFSET('セット情報(宅配便）'!$P$2,MATCH($G133,BカートセットID入力!$C$4:$C$150,0),COLUMN()-COLUMN($T128)),IFERROR(OFFSET('セット情報(業務便）'!$P$2,MATCH($G133,BカートセットID入力!$F$4:$F$150,0),COLUMN()-COLUMN($T128)),IFERROR(OFFSET('セット情報（サンプル）'!$N$2,MATCH($G133,BカートセットID入力!$I$4:$I$150,0),COLUMN()-COLUMN($T128)),IFERROR(OFFSET('セット情報（イレギュラーサンプル）'!$N$2,MATCH($G133,BカートセットID入力!$L$4:$L$150,0),COLUMN()-COLUMN($T128)),""))))</f>
        <v/>
      </c>
      <c r="X133" s="53" t="str">
        <f ca="1">IFERROR(OFFSET('セット情報(宅配便）'!$P$2,MATCH($G133,BカートセットID入力!$C$4:$C$150,0),COLUMN()-COLUMN($T128)),IFERROR(OFFSET('セット情報(業務便）'!$P$2,MATCH($G133,BカートセットID入力!$F$4:$F$150,0),COLUMN()-COLUMN($T128)),IFERROR(OFFSET('セット情報（サンプル）'!$N$2,MATCH($G133,BカートセットID入力!$I$4:$I$150,0),COLUMN()-COLUMN($T128)),IFERROR(OFFSET('セット情報（イレギュラーサンプル）'!$N$2,MATCH($G133,BカートセットID入力!$L$4:$L$150,0),COLUMN()-COLUMN($T128)),""))))</f>
        <v/>
      </c>
      <c r="Y133" s="53" t="str">
        <f ca="1">IFERROR(OFFSET('セット情報(宅配便）'!$P$2,MATCH($G133,BカートセットID入力!$C$4:$C$150,0),COLUMN()-COLUMN($T128)),IFERROR(OFFSET('セット情報(業務便）'!$P$2,MATCH($G133,BカートセットID入力!$F$4:$F$150,0),COLUMN()-COLUMN($T128)),IFERROR(OFFSET('セット情報（サンプル）'!$N$2,MATCH($G133,BカートセットID入力!$I$4:$I$150,0),COLUMN()-COLUMN($T128)),IFERROR(OFFSET('セット情報（イレギュラーサンプル）'!$N$2,MATCH($G133,BカートセットID入力!$L$4:$L$150,0),COLUMN()-COLUMN($T128)),""))))</f>
        <v/>
      </c>
      <c r="Z133" s="53" t="str">
        <f ca="1">IFERROR(OFFSET('セット情報(宅配便）'!$P$2,MATCH($G133,BカートセットID入力!$C$4:$C$150,0),COLUMN()-COLUMN($T128)),IFERROR(OFFSET('セット情報(業務便）'!$P$2,MATCH($G133,BカートセットID入力!$F$4:$F$150,0),COLUMN()-COLUMN($T128)),IFERROR(OFFSET('セット情報（サンプル）'!$N$2,MATCH($G133,BカートセットID入力!$I$4:$I$150,0),COLUMN()-COLUMN($T128)),IFERROR(OFFSET('セット情報（イレギュラーサンプル）'!$N$2,MATCH($G133,BカートセットID入力!$L$4:$L$150,0),COLUMN()-COLUMN($T128)),""))))</f>
        <v/>
      </c>
      <c r="AA133" s="53" t="str">
        <f ca="1">IFERROR(OFFSET('セット情報(宅配便）'!$P$2,MATCH($G133,BカートセットID入力!$C$4:$C$150,0),COLUMN()-COLUMN($T128)),IFERROR(OFFSET('セット情報(業務便）'!$P$2,MATCH($G133,BカートセットID入力!$F$4:$F$150,0),COLUMN()-COLUMN($T128)),IFERROR(OFFSET('セット情報（サンプル）'!$N$2,MATCH($G133,BカートセットID入力!$I$4:$I$150,0),COLUMN()-COLUMN($T128)),IFERROR(OFFSET('セット情報（イレギュラーサンプル）'!$N$2,MATCH($G133,BカートセットID入力!$L$4:$L$150,0),COLUMN()-COLUMN($T128)),""))))</f>
        <v/>
      </c>
      <c r="AB133" s="53" t="str">
        <f ca="1">IFERROR(OFFSET('セット情報(宅配便）'!$P$2,MATCH($G133,BカートセットID入力!$C$4:$C$150,0),COLUMN()-COLUMN($T128)),IFERROR(OFFSET('セット情報(業務便）'!$P$2,MATCH($G133,BカートセットID入力!$F$4:$F$150,0),COLUMN()-COLUMN($T128)),IFERROR(OFFSET('セット情報（サンプル）'!$N$2,MATCH($G133,BカートセットID入力!$I$4:$I$150,0),COLUMN()-COLUMN($T128)),IFERROR(OFFSET('セット情報（イレギュラーサンプル）'!$N$2,MATCH($G133,BカートセットID入力!$L$4:$L$150,0),COLUMN()-COLUMN($T128)),""))))</f>
        <v/>
      </c>
      <c r="AC133" s="53" t="str">
        <f ca="1">IFERROR(OFFSET('セット情報(宅配便）'!$P$2,MATCH($G133,BカートセットID入力!$C$4:$C$150,0),COLUMN()-COLUMN($T128)),IFERROR(OFFSET('セット情報(業務便）'!$P$2,MATCH($G133,BカートセットID入力!$F$4:$F$150,0),COLUMN()-COLUMN($T128)),IFERROR(OFFSET('セット情報（サンプル）'!$N$2,MATCH($G133,BカートセットID入力!$I$4:$I$150,0),COLUMN()-COLUMN($T128)),IFERROR(OFFSET('セット情報（イレギュラーサンプル）'!$N$2,MATCH($G133,BカートセットID入力!$L$4:$L$150,0),COLUMN()-COLUMN($T128)),""))))</f>
        <v/>
      </c>
      <c r="AD133" s="53" t="str">
        <f ca="1">IFERROR(OFFSET('セット情報(宅配便）'!$P$2,MATCH($G133,BカートセットID入力!$C$4:$C$150,0),COLUMN()-COLUMN($T128)),IFERROR(OFFSET('セット情報(業務便）'!$P$2,MATCH($G133,BカートセットID入力!$F$4:$F$150,0),COLUMN()-COLUMN($T128)),IFERROR(OFFSET('セット情報（サンプル）'!$N$2,MATCH($G133,BカートセットID入力!$I$4:$I$150,0),COLUMN()-COLUMN($T128)),IFERROR(OFFSET('セット情報（イレギュラーサンプル）'!$N$2,MATCH($G133,BカートセットID入力!$L$4:$L$150,0),COLUMN()-COLUMN($T128)),""))))</f>
        <v/>
      </c>
      <c r="AE133" s="53" t="str">
        <f ca="1">IFERROR(OFFSET('セット情報(宅配便）'!$P$2,MATCH($G133,BカートセットID入力!$C$4:$C$150,0),COLUMN()-COLUMN($T128)),IFERROR(OFFSET('セット情報(業務便）'!$P$2,MATCH($G133,BカートセットID入力!$F$4:$F$150,0),COLUMN()-COLUMN($T128)),IFERROR(OFFSET('セット情報（サンプル）'!$N$2,MATCH($G133,BカートセットID入力!$I$4:$I$150,0),COLUMN()-COLUMN($T128)),IFERROR(OFFSET('セット情報（イレギュラーサンプル）'!$N$2,MATCH($G133,BカートセットID入力!$L$4:$L$150,0),COLUMN()-COLUMN($T128)),""))))</f>
        <v/>
      </c>
      <c r="AF133" s="53" t="str">
        <f ca="1">IFERROR(OFFSET('セット情報(宅配便）'!$P$2,MATCH($G133,BカートセットID入力!$C$4:$C$150,0),COLUMN()-COLUMN($T128)),IFERROR(OFFSET('セット情報(業務便）'!$P$2,MATCH($G133,BカートセットID入力!$F$4:$F$150,0),COLUMN()-COLUMN($T128)),IFERROR(OFFSET('セット情報（サンプル）'!$N$2,MATCH($G133,BカートセットID入力!$I$4:$I$150,0),COLUMN()-COLUMN($T128)),IFERROR(OFFSET('セット情報（イレギュラーサンプル）'!$N$2,MATCH($G133,BカートセットID入力!$L$4:$L$150,0),COLUMN()-COLUMN($T128)),""))))</f>
        <v/>
      </c>
      <c r="AG133" s="53" t="str">
        <f ca="1">IFERROR(OFFSET('セット情報(宅配便）'!$P$2,MATCH($G133,BカートセットID入力!$C$4:$C$150,0),COLUMN()-COLUMN($T128)),IFERROR(OFFSET('セット情報(業務便）'!$P$2,MATCH($G133,BカートセットID入力!$F$4:$F$150,0),COLUMN()-COLUMN($T128)),IFERROR(OFFSET('セット情報（サンプル）'!$N$2,MATCH($G133,BカートセットID入力!$I$4:$I$150,0),COLUMN()-COLUMN($T128)),IFERROR(OFFSET('セット情報（イレギュラーサンプル）'!$N$2,MATCH($G133,BカートセットID入力!$L$4:$L$150,0),COLUMN()-COLUMN($T128)),""))))</f>
        <v/>
      </c>
      <c r="AH133" s="53" t="str">
        <f ca="1">IFERROR(OFFSET('セット情報(宅配便）'!$P$2,MATCH($G133,BカートセットID入力!$C$4:$C$150,0),COLUMN()-COLUMN($T128)),IFERROR(OFFSET('セット情報(業務便）'!$P$2,MATCH($G133,BカートセットID入力!$F$4:$F$150,0),COLUMN()-COLUMN($T128)),IFERROR(OFFSET('セット情報（サンプル）'!$N$2,MATCH($G133,BカートセットID入力!$I$4:$I$150,0),COLUMN()-COLUMN($T128)),IFERROR(OFFSET('セット情報（イレギュラーサンプル）'!$N$2,MATCH($G133,BカートセットID入力!$L$4:$L$150,0),COLUMN()-COLUMN($T128)),""))))</f>
        <v/>
      </c>
      <c r="AI133" s="53" t="str">
        <f ca="1">IFERROR(OFFSET('セット情報(宅配便）'!$P$2,MATCH($G133,BカートセットID入力!$C$4:$C$150,0),COLUMN()-COLUMN($T128)),IFERROR(OFFSET('セット情報(業務便）'!$P$2,MATCH($G133,BカートセットID入力!$F$4:$F$150,0),COLUMN()-COLUMN($T128)),IFERROR(OFFSET('セット情報（サンプル）'!$N$2,MATCH($G133,BカートセットID入力!$I$4:$I$150,0),COLUMN()-COLUMN($T128)),IFERROR(OFFSET('セット情報（イレギュラーサンプル）'!$N$2,MATCH($G133,BカートセットID入力!$L$4:$L$150,0),COLUMN()-COLUMN($T128)),""))))</f>
        <v/>
      </c>
      <c r="AJ133" s="53" t="str">
        <f ca="1">IFERROR(OFFSET('セット情報(宅配便）'!$P$2,MATCH($G133,BカートセットID入力!$C$4:$C$150,0),COLUMN()-COLUMN($T128)),IFERROR(OFFSET('セット情報(業務便）'!$P$2,MATCH($G133,BカートセットID入力!$F$4:$F$150,0),COLUMN()-COLUMN($T128)),IFERROR(OFFSET('セット情報（サンプル）'!$N$2,MATCH($G133,BカートセットID入力!$I$4:$I$150,0),COLUMN()-COLUMN($T128)),IFERROR(OFFSET('セット情報（イレギュラーサンプル）'!$N$2,MATCH($G133,BカートセットID入力!$L$4:$L$150,0),COLUMN()-COLUMN($T128)),""))))</f>
        <v/>
      </c>
      <c r="AK133" s="53" t="str">
        <f ca="1">IFERROR(OFFSET('セット情報(宅配便）'!$P$2,MATCH($G133,BカートセットID入力!$C$4:$C$150,0),COLUMN()-COLUMN($T128)),IFERROR(OFFSET('セット情報(業務便）'!$P$2,MATCH($G133,BカートセットID入力!$F$4:$F$150,0),COLUMN()-COLUMN($T128)),IFERROR(OFFSET('セット情報（サンプル）'!$N$2,MATCH($G133,BカートセットID入力!$I$4:$I$150,0),COLUMN()-COLUMN($T128)),IFERROR(OFFSET('セット情報（イレギュラーサンプル）'!$N$2,MATCH($G133,BカートセットID入力!$L$4:$L$150,0),COLUMN()-COLUMN($T128)),""))))</f>
        <v/>
      </c>
      <c r="AL133" s="53" t="str">
        <f ca="1">IFERROR(OFFSET('セット情報(宅配便）'!$P$2,MATCH($G133,BカートセットID入力!$C$4:$C$150,0),COLUMN()-COLUMN($T128)),IFERROR(OFFSET('セット情報(業務便）'!$P$2,MATCH($G133,BカートセットID入力!$F$4:$F$150,0),COLUMN()-COLUMN($T128)),IFERROR(OFFSET('セット情報（サンプル）'!$N$2,MATCH($G133,BカートセットID入力!$I$4:$I$150,0),COLUMN()-COLUMN($T128)),IFERROR(OFFSET('セット情報（イレギュラーサンプル）'!$N$2,MATCH($G133,BカートセットID入力!$L$4:$L$150,0),COLUMN()-COLUMN($T128)),""))))</f>
        <v/>
      </c>
      <c r="AM133" s="53" t="str">
        <f ca="1">IFERROR(OFFSET('セット情報(宅配便）'!$P$2,MATCH($G133,BカートセットID入力!$C$4:$C$150,0),COLUMN()-COLUMN($T128)),IFERROR(OFFSET('セット情報(業務便）'!$P$2,MATCH($G133,BカートセットID入力!$F$4:$F$150,0),COLUMN()-COLUMN($T128)),IFERROR(OFFSET('セット情報（サンプル）'!$N$2,MATCH($G133,BカートセットID入力!$I$4:$I$150,0),COLUMN()-COLUMN($T128)),IFERROR(OFFSET('セット情報（イレギュラーサンプル）'!$N$2,MATCH($G133,BカートセットID入力!$L$4:$L$150,0),COLUMN()-COLUMN($T128)),""))))</f>
        <v/>
      </c>
      <c r="AN133" s="53" t="str">
        <f ca="1">IFERROR(OFFSET('セット情報(宅配便）'!$P$2,MATCH($G133,BカートセットID入力!$C$4:$C$150,0),COLUMN()-COLUMN($T128)),IFERROR(OFFSET('セット情報(業務便）'!$P$2,MATCH($G133,BカートセットID入力!$F$4:$F$150,0),COLUMN()-COLUMN($T128)),IFERROR(OFFSET('セット情報（サンプル）'!$N$2,MATCH($G133,BカートセットID入力!$I$4:$I$150,0),COLUMN()-COLUMN($T128)),IFERROR(OFFSET('セット情報（イレギュラーサンプル）'!$N$2,MATCH($G133,BカートセットID入力!$L$4:$L$150,0),COLUMN()-COLUMN($T128)),""))))</f>
        <v/>
      </c>
      <c r="AO133" s="53" t="str">
        <f ca="1">IFERROR(OFFSET('セット情報(宅配便）'!$P$2,MATCH($G133,BカートセットID入力!$C$4:$C$150,0),COLUMN()-COLUMN($T128)),IFERROR(OFFSET('セット情報(業務便）'!$P$2,MATCH($G133,BカートセットID入力!$F$4:$F$150,0),COLUMN()-COLUMN($T128)),IFERROR(OFFSET('セット情報（サンプル）'!$N$2,MATCH($G133,BカートセットID入力!$I$4:$I$150,0),COLUMN()-COLUMN($T128)),IFERROR(OFFSET('セット情報（イレギュラーサンプル）'!$N$2,MATCH($G133,BカートセットID入力!$L$4:$L$150,0),COLUMN()-COLUMN($T128)),""))))</f>
        <v/>
      </c>
      <c r="AP133" s="53" t="str">
        <f ca="1">IFERROR(OFFSET('セット情報(宅配便）'!$P$2,MATCH($G133,BカートセットID入力!$C$4:$C$150,0),COLUMN()-COLUMN($T128)),IFERROR(OFFSET('セット情報(業務便）'!$P$2,MATCH($G133,BカートセットID入力!$F$4:$F$150,0),COLUMN()-COLUMN($T128)),IFERROR(OFFSET('セット情報（サンプル）'!$N$2,MATCH($G133,BカートセットID入力!$I$4:$I$150,0),COLUMN()-COLUMN($T128)),IFERROR(OFFSET('セット情報（イレギュラーサンプル）'!$N$2,MATCH($G133,BカートセットID入力!$L$4:$L$150,0),COLUMN()-COLUMN($T128)),""))))</f>
        <v/>
      </c>
      <c r="AQ133" s="53" t="str">
        <f ca="1">IFERROR(OFFSET('セット情報(宅配便）'!$P$2,MATCH($G133,BカートセットID入力!$C$4:$C$150,0),COLUMN()-COLUMN($T128)),IFERROR(OFFSET('セット情報(業務便）'!$P$2,MATCH($G133,BカートセットID入力!$F$4:$F$150,0),COLUMN()-COLUMN($T128)),IFERROR(OFFSET('セット情報（サンプル）'!$N$2,MATCH($G133,BカートセットID入力!$I$4:$I$150,0),COLUMN()-COLUMN($T128)),IFERROR(OFFSET('セット情報（イレギュラーサンプル）'!$N$2,MATCH($G133,BカートセットID入力!$L$4:$L$150,0),COLUMN()-COLUMN($T128)),""))))</f>
        <v/>
      </c>
      <c r="AR133" s="53" t="str">
        <f ca="1">IFERROR(OFFSET('セット情報(宅配便）'!$P$2,MATCH($G133,BカートセットID入力!$C$4:$C$150,0),COLUMN()-COLUMN($T128)),IFERROR(OFFSET('セット情報(業務便）'!$P$2,MATCH($G133,BカートセットID入力!$F$4:$F$150,0),COLUMN()-COLUMN($T128)),IFERROR(OFFSET('セット情報（サンプル）'!$N$2,MATCH($G133,BカートセットID入力!$I$4:$I$150,0),COLUMN()-COLUMN($T128)),IFERROR(OFFSET('セット情報（イレギュラーサンプル）'!$N$2,MATCH($G133,BカートセットID入力!$L$4:$L$150,0),COLUMN()-COLUMN($T128)),""))))</f>
        <v/>
      </c>
      <c r="AS133" s="53" t="str">
        <f ca="1">IFERROR(OFFSET('セット情報(宅配便）'!$P$2,MATCH($G133,BカートセットID入力!$C$4:$C$150,0),COLUMN()-COLUMN($T128)),IFERROR(OFFSET('セット情報(業務便）'!$P$2,MATCH($G133,BカートセットID入力!$F$4:$F$150,0),COLUMN()-COLUMN($T128)),IFERROR(OFFSET('セット情報（サンプル）'!$N$2,MATCH($G133,BカートセットID入力!$I$4:$I$150,0),COLUMN()-COLUMN($T128)),IFERROR(OFFSET('セット情報（イレギュラーサンプル）'!$N$2,MATCH($G133,BカートセットID入力!$L$4:$L$150,0),COLUMN()-COLUMN($T128)),""))))</f>
        <v/>
      </c>
    </row>
    <row r="134" spans="1:45">
      <c r="A134" s="53" t="str">
        <f>IF(ISBLANK(現行セット情報CSV!A134),"",現行セット情報CSV!A134)</f>
        <v/>
      </c>
      <c r="B134" s="53" t="str">
        <f>IF(ISBLANK(現行セット情報CSV!B134),"",現行セット情報CSV!B134)</f>
        <v/>
      </c>
      <c r="C134" s="53" t="str">
        <f>IF(ISBLANK(現行セット情報CSV!C134),"",現行セット情報CSV!C134)</f>
        <v/>
      </c>
      <c r="D134" s="53" t="str">
        <f>IF(ISBLANK(現行セット情報CSV!D134),"",現行セット情報CSV!D134)</f>
        <v/>
      </c>
      <c r="E134" s="53" t="str">
        <f>IF(ISBLANK(現行セット情報CSV!E134),"",現行セット情報CSV!E134)</f>
        <v/>
      </c>
      <c r="F134" s="53" t="str">
        <f>IF(ISBLANK(現行セット情報CSV!F134),"",現行セット情報CSV!F134)</f>
        <v/>
      </c>
      <c r="G134" s="53" t="str">
        <f>IF(ISBLANK(現行セット情報CSV!G134),"",現行セット情報CSV!G134)</f>
        <v/>
      </c>
      <c r="H134" s="53" t="str">
        <f>IF(ISBLANK(現行セット情報CSV!H134),"",現行セット情報CSV!H134)</f>
        <v/>
      </c>
      <c r="I134" s="53" t="str">
        <f>IF(ISBLANK(現行セット情報CSV!I134),"",現行セット情報CSV!I134)</f>
        <v/>
      </c>
      <c r="J134" s="53" t="str">
        <f>IF(ISBLANK(現行セット情報CSV!J134),"",現行セット情報CSV!J134)</f>
        <v/>
      </c>
      <c r="K134" s="53" t="str">
        <f>IF(ISBLANK(現行セット情報CSV!K134),"",現行セット情報CSV!K134)</f>
        <v/>
      </c>
      <c r="L134" s="53" t="str">
        <f>IF(ISBLANK(現行セット情報CSV!L134),"",現行セット情報CSV!L134)</f>
        <v/>
      </c>
      <c r="M134" s="53" t="str">
        <f>IF(ISBLANK(現行セット情報CSV!M134),"",現行セット情報CSV!M134)</f>
        <v/>
      </c>
      <c r="N134" s="53" t="str">
        <f>IF(ISBLANK(現行セット情報CSV!N134),"",現行セット情報CSV!N134)</f>
        <v/>
      </c>
      <c r="O134" s="53" t="str">
        <f>IF(ISBLANK(現行セット情報CSV!O134),"",現行セット情報CSV!O134)</f>
        <v/>
      </c>
      <c r="P134" s="53" t="str">
        <f>IF(ISBLANK(現行セット情報CSV!P134),"",現行セット情報CSV!P134)</f>
        <v/>
      </c>
      <c r="Q134" s="53" t="str">
        <f>IF(ISBLANK(現行セット情報CSV!Q134),"",現行セット情報CSV!Q134)</f>
        <v/>
      </c>
      <c r="R134" s="53" t="str">
        <f>IF(ISBLANK(現行セット情報CSV!R134),"",現行セット情報CSV!R134)</f>
        <v/>
      </c>
      <c r="S134" s="53" t="str">
        <f>IF(ISBLANK(現行セット情報CSV!S134),"",現行セット情報CSV!S134)</f>
        <v/>
      </c>
      <c r="T134" s="53" t="str">
        <f ca="1">IFERROR(OFFSET('セット情報(宅配便）'!$P$2,MATCH($G134,BカートセットID入力!$C$4:$C$150,0),COLUMN()-COLUMN($T129)),IFERROR(OFFSET('セット情報(業務便）'!$P$2,MATCH($G134,BカートセットID入力!$F$4:$F$150,0),COLUMN()-COLUMN($T129)),IFERROR(OFFSET('セット情報（サンプル）'!$N$2,MATCH($G134,BカートセットID入力!$I$4:$I$150,0),COLUMN()-COLUMN($T129)),IFERROR(OFFSET('セット情報（イレギュラーサンプル）'!$N$2,MATCH($G134,BカートセットID入力!$L$4:$L$150,0),COLUMN()-COLUMN($T129)),""))))</f>
        <v/>
      </c>
      <c r="U134" s="53" t="str">
        <f ca="1">IFERROR(OFFSET('セット情報(宅配便）'!$P$2,MATCH($G134,BカートセットID入力!$C$4:$C$150,0),COLUMN()-COLUMN($T129)),IFERROR(OFFSET('セット情報(業務便）'!$P$2,MATCH($G134,BカートセットID入力!$F$4:$F$150,0),COLUMN()-COLUMN($T129)),IFERROR(OFFSET('セット情報（サンプル）'!$N$2,MATCH($G134,BカートセットID入力!$I$4:$I$150,0),COLUMN()-COLUMN($T129)),IFERROR(OFFSET('セット情報（イレギュラーサンプル）'!$N$2,MATCH($G134,BカートセットID入力!$L$4:$L$150,0),COLUMN()-COLUMN($T129)),""))))</f>
        <v/>
      </c>
      <c r="V134" s="53" t="str">
        <f ca="1">IFERROR(OFFSET('セット情報(宅配便）'!$P$2,MATCH($G134,BカートセットID入力!$C$4:$C$150,0),COLUMN()-COLUMN($T129)),IFERROR(OFFSET('セット情報(業務便）'!$P$2,MATCH($G134,BカートセットID入力!$F$4:$F$150,0),COLUMN()-COLUMN($T129)),IFERROR(OFFSET('セット情報（サンプル）'!$N$2,MATCH($G134,BカートセットID入力!$I$4:$I$150,0),COLUMN()-COLUMN($T129)),IFERROR(OFFSET('セット情報（イレギュラーサンプル）'!$N$2,MATCH($G134,BカートセットID入力!$L$4:$L$150,0),COLUMN()-COLUMN($T129)),""))))</f>
        <v/>
      </c>
      <c r="W134" s="53" t="str">
        <f ca="1">IFERROR(OFFSET('セット情報(宅配便）'!$P$2,MATCH($G134,BカートセットID入力!$C$4:$C$150,0),COLUMN()-COLUMN($T129)),IFERROR(OFFSET('セット情報(業務便）'!$P$2,MATCH($G134,BカートセットID入力!$F$4:$F$150,0),COLUMN()-COLUMN($T129)),IFERROR(OFFSET('セット情報（サンプル）'!$N$2,MATCH($G134,BカートセットID入力!$I$4:$I$150,0),COLUMN()-COLUMN($T129)),IFERROR(OFFSET('セット情報（イレギュラーサンプル）'!$N$2,MATCH($G134,BカートセットID入力!$L$4:$L$150,0),COLUMN()-COLUMN($T129)),""))))</f>
        <v/>
      </c>
      <c r="X134" s="53" t="str">
        <f ca="1">IFERROR(OFFSET('セット情報(宅配便）'!$P$2,MATCH($G134,BカートセットID入力!$C$4:$C$150,0),COLUMN()-COLUMN($T129)),IFERROR(OFFSET('セット情報(業務便）'!$P$2,MATCH($G134,BカートセットID入力!$F$4:$F$150,0),COLUMN()-COLUMN($T129)),IFERROR(OFFSET('セット情報（サンプル）'!$N$2,MATCH($G134,BカートセットID入力!$I$4:$I$150,0),COLUMN()-COLUMN($T129)),IFERROR(OFFSET('セット情報（イレギュラーサンプル）'!$N$2,MATCH($G134,BカートセットID入力!$L$4:$L$150,0),COLUMN()-COLUMN($T129)),""))))</f>
        <v/>
      </c>
      <c r="Y134" s="53" t="str">
        <f ca="1">IFERROR(OFFSET('セット情報(宅配便）'!$P$2,MATCH($G134,BカートセットID入力!$C$4:$C$150,0),COLUMN()-COLUMN($T129)),IFERROR(OFFSET('セット情報(業務便）'!$P$2,MATCH($G134,BカートセットID入力!$F$4:$F$150,0),COLUMN()-COLUMN($T129)),IFERROR(OFFSET('セット情報（サンプル）'!$N$2,MATCH($G134,BカートセットID入力!$I$4:$I$150,0),COLUMN()-COLUMN($T129)),IFERROR(OFFSET('セット情報（イレギュラーサンプル）'!$N$2,MATCH($G134,BカートセットID入力!$L$4:$L$150,0),COLUMN()-COLUMN($T129)),""))))</f>
        <v/>
      </c>
      <c r="Z134" s="53" t="str">
        <f ca="1">IFERROR(OFFSET('セット情報(宅配便）'!$P$2,MATCH($G134,BカートセットID入力!$C$4:$C$150,0),COLUMN()-COLUMN($T129)),IFERROR(OFFSET('セット情報(業務便）'!$P$2,MATCH($G134,BカートセットID入力!$F$4:$F$150,0),COLUMN()-COLUMN($T129)),IFERROR(OFFSET('セット情報（サンプル）'!$N$2,MATCH($G134,BカートセットID入力!$I$4:$I$150,0),COLUMN()-COLUMN($T129)),IFERROR(OFFSET('セット情報（イレギュラーサンプル）'!$N$2,MATCH($G134,BカートセットID入力!$L$4:$L$150,0),COLUMN()-COLUMN($T129)),""))))</f>
        <v/>
      </c>
      <c r="AA134" s="53" t="str">
        <f ca="1">IFERROR(OFFSET('セット情報(宅配便）'!$P$2,MATCH($G134,BカートセットID入力!$C$4:$C$150,0),COLUMN()-COLUMN($T129)),IFERROR(OFFSET('セット情報(業務便）'!$P$2,MATCH($G134,BカートセットID入力!$F$4:$F$150,0),COLUMN()-COLUMN($T129)),IFERROR(OFFSET('セット情報（サンプル）'!$N$2,MATCH($G134,BカートセットID入力!$I$4:$I$150,0),COLUMN()-COLUMN($T129)),IFERROR(OFFSET('セット情報（イレギュラーサンプル）'!$N$2,MATCH($G134,BカートセットID入力!$L$4:$L$150,0),COLUMN()-COLUMN($T129)),""))))</f>
        <v/>
      </c>
      <c r="AB134" s="53" t="str">
        <f ca="1">IFERROR(OFFSET('セット情報(宅配便）'!$P$2,MATCH($G134,BカートセットID入力!$C$4:$C$150,0),COLUMN()-COLUMN($T129)),IFERROR(OFFSET('セット情報(業務便）'!$P$2,MATCH($G134,BカートセットID入力!$F$4:$F$150,0),COLUMN()-COLUMN($T129)),IFERROR(OFFSET('セット情報（サンプル）'!$N$2,MATCH($G134,BカートセットID入力!$I$4:$I$150,0),COLUMN()-COLUMN($T129)),IFERROR(OFFSET('セット情報（イレギュラーサンプル）'!$N$2,MATCH($G134,BカートセットID入力!$L$4:$L$150,0),COLUMN()-COLUMN($T129)),""))))</f>
        <v/>
      </c>
      <c r="AC134" s="53" t="str">
        <f ca="1">IFERROR(OFFSET('セット情報(宅配便）'!$P$2,MATCH($G134,BカートセットID入力!$C$4:$C$150,0),COLUMN()-COLUMN($T129)),IFERROR(OFFSET('セット情報(業務便）'!$P$2,MATCH($G134,BカートセットID入力!$F$4:$F$150,0),COLUMN()-COLUMN($T129)),IFERROR(OFFSET('セット情報（サンプル）'!$N$2,MATCH($G134,BカートセットID入力!$I$4:$I$150,0),COLUMN()-COLUMN($T129)),IFERROR(OFFSET('セット情報（イレギュラーサンプル）'!$N$2,MATCH($G134,BカートセットID入力!$L$4:$L$150,0),COLUMN()-COLUMN($T129)),""))))</f>
        <v/>
      </c>
      <c r="AD134" s="53" t="str">
        <f ca="1">IFERROR(OFFSET('セット情報(宅配便）'!$P$2,MATCH($G134,BカートセットID入力!$C$4:$C$150,0),COLUMN()-COLUMN($T129)),IFERROR(OFFSET('セット情報(業務便）'!$P$2,MATCH($G134,BカートセットID入力!$F$4:$F$150,0),COLUMN()-COLUMN($T129)),IFERROR(OFFSET('セット情報（サンプル）'!$N$2,MATCH($G134,BカートセットID入力!$I$4:$I$150,0),COLUMN()-COLUMN($T129)),IFERROR(OFFSET('セット情報（イレギュラーサンプル）'!$N$2,MATCH($G134,BカートセットID入力!$L$4:$L$150,0),COLUMN()-COLUMN($T129)),""))))</f>
        <v/>
      </c>
      <c r="AE134" s="53" t="str">
        <f ca="1">IFERROR(OFFSET('セット情報(宅配便）'!$P$2,MATCH($G134,BカートセットID入力!$C$4:$C$150,0),COLUMN()-COLUMN($T129)),IFERROR(OFFSET('セット情報(業務便）'!$P$2,MATCH($G134,BカートセットID入力!$F$4:$F$150,0),COLUMN()-COLUMN($T129)),IFERROR(OFFSET('セット情報（サンプル）'!$N$2,MATCH($G134,BカートセットID入力!$I$4:$I$150,0),COLUMN()-COLUMN($T129)),IFERROR(OFFSET('セット情報（イレギュラーサンプル）'!$N$2,MATCH($G134,BカートセットID入力!$L$4:$L$150,0),COLUMN()-COLUMN($T129)),""))))</f>
        <v/>
      </c>
      <c r="AF134" s="53" t="str">
        <f ca="1">IFERROR(OFFSET('セット情報(宅配便）'!$P$2,MATCH($G134,BカートセットID入力!$C$4:$C$150,0),COLUMN()-COLUMN($T129)),IFERROR(OFFSET('セット情報(業務便）'!$P$2,MATCH($G134,BカートセットID入力!$F$4:$F$150,0),COLUMN()-COLUMN($T129)),IFERROR(OFFSET('セット情報（サンプル）'!$N$2,MATCH($G134,BカートセットID入力!$I$4:$I$150,0),COLUMN()-COLUMN($T129)),IFERROR(OFFSET('セット情報（イレギュラーサンプル）'!$N$2,MATCH($G134,BカートセットID入力!$L$4:$L$150,0),COLUMN()-COLUMN($T129)),""))))</f>
        <v/>
      </c>
      <c r="AG134" s="53" t="str">
        <f ca="1">IFERROR(OFFSET('セット情報(宅配便）'!$P$2,MATCH($G134,BカートセットID入力!$C$4:$C$150,0),COLUMN()-COLUMN($T129)),IFERROR(OFFSET('セット情報(業務便）'!$P$2,MATCH($G134,BカートセットID入力!$F$4:$F$150,0),COLUMN()-COLUMN($T129)),IFERROR(OFFSET('セット情報（サンプル）'!$N$2,MATCH($G134,BカートセットID入力!$I$4:$I$150,0),COLUMN()-COLUMN($T129)),IFERROR(OFFSET('セット情報（イレギュラーサンプル）'!$N$2,MATCH($G134,BカートセットID入力!$L$4:$L$150,0),COLUMN()-COLUMN($T129)),""))))</f>
        <v/>
      </c>
      <c r="AH134" s="53" t="str">
        <f ca="1">IFERROR(OFFSET('セット情報(宅配便）'!$P$2,MATCH($G134,BカートセットID入力!$C$4:$C$150,0),COLUMN()-COLUMN($T129)),IFERROR(OFFSET('セット情報(業務便）'!$P$2,MATCH($G134,BカートセットID入力!$F$4:$F$150,0),COLUMN()-COLUMN($T129)),IFERROR(OFFSET('セット情報（サンプル）'!$N$2,MATCH($G134,BカートセットID入力!$I$4:$I$150,0),COLUMN()-COLUMN($T129)),IFERROR(OFFSET('セット情報（イレギュラーサンプル）'!$N$2,MATCH($G134,BカートセットID入力!$L$4:$L$150,0),COLUMN()-COLUMN($T129)),""))))</f>
        <v/>
      </c>
      <c r="AI134" s="53" t="str">
        <f ca="1">IFERROR(OFFSET('セット情報(宅配便）'!$P$2,MATCH($G134,BカートセットID入力!$C$4:$C$150,0),COLUMN()-COLUMN($T129)),IFERROR(OFFSET('セット情報(業務便）'!$P$2,MATCH($G134,BカートセットID入力!$F$4:$F$150,0),COLUMN()-COLUMN($T129)),IFERROR(OFFSET('セット情報（サンプル）'!$N$2,MATCH($G134,BカートセットID入力!$I$4:$I$150,0),COLUMN()-COLUMN($T129)),IFERROR(OFFSET('セット情報（イレギュラーサンプル）'!$N$2,MATCH($G134,BカートセットID入力!$L$4:$L$150,0),COLUMN()-COLUMN($T129)),""))))</f>
        <v/>
      </c>
      <c r="AJ134" s="53" t="str">
        <f ca="1">IFERROR(OFFSET('セット情報(宅配便）'!$P$2,MATCH($G134,BカートセットID入力!$C$4:$C$150,0),COLUMN()-COLUMN($T129)),IFERROR(OFFSET('セット情報(業務便）'!$P$2,MATCH($G134,BカートセットID入力!$F$4:$F$150,0),COLUMN()-COLUMN($T129)),IFERROR(OFFSET('セット情報（サンプル）'!$N$2,MATCH($G134,BカートセットID入力!$I$4:$I$150,0),COLUMN()-COLUMN($T129)),IFERROR(OFFSET('セット情報（イレギュラーサンプル）'!$N$2,MATCH($G134,BカートセットID入力!$L$4:$L$150,0),COLUMN()-COLUMN($T129)),""))))</f>
        <v/>
      </c>
      <c r="AK134" s="53" t="str">
        <f ca="1">IFERROR(OFFSET('セット情報(宅配便）'!$P$2,MATCH($G134,BカートセットID入力!$C$4:$C$150,0),COLUMN()-COLUMN($T129)),IFERROR(OFFSET('セット情報(業務便）'!$P$2,MATCH($G134,BカートセットID入力!$F$4:$F$150,0),COLUMN()-COLUMN($T129)),IFERROR(OFFSET('セット情報（サンプル）'!$N$2,MATCH($G134,BカートセットID入力!$I$4:$I$150,0),COLUMN()-COLUMN($T129)),IFERROR(OFFSET('セット情報（イレギュラーサンプル）'!$N$2,MATCH($G134,BカートセットID入力!$L$4:$L$150,0),COLUMN()-COLUMN($T129)),""))))</f>
        <v/>
      </c>
      <c r="AL134" s="53" t="str">
        <f ca="1">IFERROR(OFFSET('セット情報(宅配便）'!$P$2,MATCH($G134,BカートセットID入力!$C$4:$C$150,0),COLUMN()-COLUMN($T129)),IFERROR(OFFSET('セット情報(業務便）'!$P$2,MATCH($G134,BカートセットID入力!$F$4:$F$150,0),COLUMN()-COLUMN($T129)),IFERROR(OFFSET('セット情報（サンプル）'!$N$2,MATCH($G134,BカートセットID入力!$I$4:$I$150,0),COLUMN()-COLUMN($T129)),IFERROR(OFFSET('セット情報（イレギュラーサンプル）'!$N$2,MATCH($G134,BカートセットID入力!$L$4:$L$150,0),COLUMN()-COLUMN($T129)),""))))</f>
        <v/>
      </c>
      <c r="AM134" s="53" t="str">
        <f ca="1">IFERROR(OFFSET('セット情報(宅配便）'!$P$2,MATCH($G134,BカートセットID入力!$C$4:$C$150,0),COLUMN()-COLUMN($T129)),IFERROR(OFFSET('セット情報(業務便）'!$P$2,MATCH($G134,BカートセットID入力!$F$4:$F$150,0),COLUMN()-COLUMN($T129)),IFERROR(OFFSET('セット情報（サンプル）'!$N$2,MATCH($G134,BカートセットID入力!$I$4:$I$150,0),COLUMN()-COLUMN($T129)),IFERROR(OFFSET('セット情報（イレギュラーサンプル）'!$N$2,MATCH($G134,BカートセットID入力!$L$4:$L$150,0),COLUMN()-COLUMN($T129)),""))))</f>
        <v/>
      </c>
      <c r="AN134" s="53" t="str">
        <f ca="1">IFERROR(OFFSET('セット情報(宅配便）'!$P$2,MATCH($G134,BカートセットID入力!$C$4:$C$150,0),COLUMN()-COLUMN($T129)),IFERROR(OFFSET('セット情報(業務便）'!$P$2,MATCH($G134,BカートセットID入力!$F$4:$F$150,0),COLUMN()-COLUMN($T129)),IFERROR(OFFSET('セット情報（サンプル）'!$N$2,MATCH($G134,BカートセットID入力!$I$4:$I$150,0),COLUMN()-COLUMN($T129)),IFERROR(OFFSET('セット情報（イレギュラーサンプル）'!$N$2,MATCH($G134,BカートセットID入力!$L$4:$L$150,0),COLUMN()-COLUMN($T129)),""))))</f>
        <v/>
      </c>
      <c r="AO134" s="53" t="str">
        <f ca="1">IFERROR(OFFSET('セット情報(宅配便）'!$P$2,MATCH($G134,BカートセットID入力!$C$4:$C$150,0),COLUMN()-COLUMN($T129)),IFERROR(OFFSET('セット情報(業務便）'!$P$2,MATCH($G134,BカートセットID入力!$F$4:$F$150,0),COLUMN()-COLUMN($T129)),IFERROR(OFFSET('セット情報（サンプル）'!$N$2,MATCH($G134,BカートセットID入力!$I$4:$I$150,0),COLUMN()-COLUMN($T129)),IFERROR(OFFSET('セット情報（イレギュラーサンプル）'!$N$2,MATCH($G134,BカートセットID入力!$L$4:$L$150,0),COLUMN()-COLUMN($T129)),""))))</f>
        <v/>
      </c>
      <c r="AP134" s="53" t="str">
        <f ca="1">IFERROR(OFFSET('セット情報(宅配便）'!$P$2,MATCH($G134,BカートセットID入力!$C$4:$C$150,0),COLUMN()-COLUMN($T129)),IFERROR(OFFSET('セット情報(業務便）'!$P$2,MATCH($G134,BカートセットID入力!$F$4:$F$150,0),COLUMN()-COLUMN($T129)),IFERROR(OFFSET('セット情報（サンプル）'!$N$2,MATCH($G134,BカートセットID入力!$I$4:$I$150,0),COLUMN()-COLUMN($T129)),IFERROR(OFFSET('セット情報（イレギュラーサンプル）'!$N$2,MATCH($G134,BカートセットID入力!$L$4:$L$150,0),COLUMN()-COLUMN($T129)),""))))</f>
        <v/>
      </c>
      <c r="AQ134" s="53" t="str">
        <f ca="1">IFERROR(OFFSET('セット情報(宅配便）'!$P$2,MATCH($G134,BカートセットID入力!$C$4:$C$150,0),COLUMN()-COLUMN($T129)),IFERROR(OFFSET('セット情報(業務便）'!$P$2,MATCH($G134,BカートセットID入力!$F$4:$F$150,0),COLUMN()-COLUMN($T129)),IFERROR(OFFSET('セット情報（サンプル）'!$N$2,MATCH($G134,BカートセットID入力!$I$4:$I$150,0),COLUMN()-COLUMN($T129)),IFERROR(OFFSET('セット情報（イレギュラーサンプル）'!$N$2,MATCH($G134,BカートセットID入力!$L$4:$L$150,0),COLUMN()-COLUMN($T129)),""))))</f>
        <v/>
      </c>
      <c r="AR134" s="53" t="str">
        <f ca="1">IFERROR(OFFSET('セット情報(宅配便）'!$P$2,MATCH($G134,BカートセットID入力!$C$4:$C$150,0),COLUMN()-COLUMN($T129)),IFERROR(OFFSET('セット情報(業務便）'!$P$2,MATCH($G134,BカートセットID入力!$F$4:$F$150,0),COLUMN()-COLUMN($T129)),IFERROR(OFFSET('セット情報（サンプル）'!$N$2,MATCH($G134,BカートセットID入力!$I$4:$I$150,0),COLUMN()-COLUMN($T129)),IFERROR(OFFSET('セット情報（イレギュラーサンプル）'!$N$2,MATCH($G134,BカートセットID入力!$L$4:$L$150,0),COLUMN()-COLUMN($T129)),""))))</f>
        <v/>
      </c>
      <c r="AS134" s="53" t="str">
        <f ca="1">IFERROR(OFFSET('セット情報(宅配便）'!$P$2,MATCH($G134,BカートセットID入力!$C$4:$C$150,0),COLUMN()-COLUMN($T129)),IFERROR(OFFSET('セット情報(業務便）'!$P$2,MATCH($G134,BカートセットID入力!$F$4:$F$150,0),COLUMN()-COLUMN($T129)),IFERROR(OFFSET('セット情報（サンプル）'!$N$2,MATCH($G134,BカートセットID入力!$I$4:$I$150,0),COLUMN()-COLUMN($T129)),IFERROR(OFFSET('セット情報（イレギュラーサンプル）'!$N$2,MATCH($G134,BカートセットID入力!$L$4:$L$150,0),COLUMN()-COLUMN($T129)),""))))</f>
        <v/>
      </c>
    </row>
    <row r="135" spans="1:45">
      <c r="A135" s="53" t="str">
        <f>IF(ISBLANK(現行セット情報CSV!A135),"",現行セット情報CSV!A135)</f>
        <v/>
      </c>
      <c r="B135" s="53" t="str">
        <f>IF(ISBLANK(現行セット情報CSV!B135),"",現行セット情報CSV!B135)</f>
        <v/>
      </c>
      <c r="C135" s="53" t="str">
        <f>IF(ISBLANK(現行セット情報CSV!C135),"",現行セット情報CSV!C135)</f>
        <v/>
      </c>
      <c r="D135" s="53" t="str">
        <f>IF(ISBLANK(現行セット情報CSV!D135),"",現行セット情報CSV!D135)</f>
        <v/>
      </c>
      <c r="E135" s="53" t="str">
        <f>IF(ISBLANK(現行セット情報CSV!E135),"",現行セット情報CSV!E135)</f>
        <v/>
      </c>
      <c r="F135" s="53" t="str">
        <f>IF(ISBLANK(現行セット情報CSV!F135),"",現行セット情報CSV!F135)</f>
        <v/>
      </c>
      <c r="G135" s="53" t="str">
        <f>IF(ISBLANK(現行セット情報CSV!G135),"",現行セット情報CSV!G135)</f>
        <v/>
      </c>
      <c r="H135" s="53" t="str">
        <f>IF(ISBLANK(現行セット情報CSV!H135),"",現行セット情報CSV!H135)</f>
        <v/>
      </c>
      <c r="I135" s="53" t="str">
        <f>IF(ISBLANK(現行セット情報CSV!I135),"",現行セット情報CSV!I135)</f>
        <v/>
      </c>
      <c r="J135" s="53" t="str">
        <f>IF(ISBLANK(現行セット情報CSV!J135),"",現行セット情報CSV!J135)</f>
        <v/>
      </c>
      <c r="K135" s="53" t="str">
        <f>IF(ISBLANK(現行セット情報CSV!K135),"",現行セット情報CSV!K135)</f>
        <v/>
      </c>
      <c r="L135" s="53" t="str">
        <f>IF(ISBLANK(現行セット情報CSV!L135),"",現行セット情報CSV!L135)</f>
        <v/>
      </c>
      <c r="M135" s="53" t="str">
        <f>IF(ISBLANK(現行セット情報CSV!M135),"",現行セット情報CSV!M135)</f>
        <v/>
      </c>
      <c r="N135" s="53" t="str">
        <f>IF(ISBLANK(現行セット情報CSV!N135),"",現行セット情報CSV!N135)</f>
        <v/>
      </c>
      <c r="O135" s="53" t="str">
        <f>IF(ISBLANK(現行セット情報CSV!O135),"",現行セット情報CSV!O135)</f>
        <v/>
      </c>
      <c r="P135" s="53" t="str">
        <f>IF(ISBLANK(現行セット情報CSV!P135),"",現行セット情報CSV!P135)</f>
        <v/>
      </c>
      <c r="Q135" s="53" t="str">
        <f>IF(ISBLANK(現行セット情報CSV!Q135),"",現行セット情報CSV!Q135)</f>
        <v/>
      </c>
      <c r="R135" s="53" t="str">
        <f>IF(ISBLANK(現行セット情報CSV!R135),"",現行セット情報CSV!R135)</f>
        <v/>
      </c>
      <c r="S135" s="53" t="str">
        <f>IF(ISBLANK(現行セット情報CSV!S135),"",現行セット情報CSV!S135)</f>
        <v/>
      </c>
      <c r="T135" s="53" t="str">
        <f ca="1">IFERROR(OFFSET('セット情報(宅配便）'!$P$2,MATCH($G135,BカートセットID入力!$C$4:$C$150,0),COLUMN()-COLUMN($T130)),IFERROR(OFFSET('セット情報(業務便）'!$P$2,MATCH($G135,BカートセットID入力!$F$4:$F$150,0),COLUMN()-COLUMN($T130)),IFERROR(OFFSET('セット情報（サンプル）'!$N$2,MATCH($G135,BカートセットID入力!$I$4:$I$150,0),COLUMN()-COLUMN($T130)),IFERROR(OFFSET('セット情報（イレギュラーサンプル）'!$N$2,MATCH($G135,BカートセットID入力!$L$4:$L$150,0),COLUMN()-COLUMN($T130)),""))))</f>
        <v/>
      </c>
      <c r="U135" s="53" t="str">
        <f ca="1">IFERROR(OFFSET('セット情報(宅配便）'!$P$2,MATCH($G135,BカートセットID入力!$C$4:$C$150,0),COLUMN()-COLUMN($T130)),IFERROR(OFFSET('セット情報(業務便）'!$P$2,MATCH($G135,BカートセットID入力!$F$4:$F$150,0),COLUMN()-COLUMN($T130)),IFERROR(OFFSET('セット情報（サンプル）'!$N$2,MATCH($G135,BカートセットID入力!$I$4:$I$150,0),COLUMN()-COLUMN($T130)),IFERROR(OFFSET('セット情報（イレギュラーサンプル）'!$N$2,MATCH($G135,BカートセットID入力!$L$4:$L$150,0),COLUMN()-COLUMN($T130)),""))))</f>
        <v/>
      </c>
      <c r="V135" s="53" t="str">
        <f ca="1">IFERROR(OFFSET('セット情報(宅配便）'!$P$2,MATCH($G135,BカートセットID入力!$C$4:$C$150,0),COLUMN()-COLUMN($T130)),IFERROR(OFFSET('セット情報(業務便）'!$P$2,MATCH($G135,BカートセットID入力!$F$4:$F$150,0),COLUMN()-COLUMN($T130)),IFERROR(OFFSET('セット情報（サンプル）'!$N$2,MATCH($G135,BカートセットID入力!$I$4:$I$150,0),COLUMN()-COLUMN($T130)),IFERROR(OFFSET('セット情報（イレギュラーサンプル）'!$N$2,MATCH($G135,BカートセットID入力!$L$4:$L$150,0),COLUMN()-COLUMN($T130)),""))))</f>
        <v/>
      </c>
      <c r="W135" s="53" t="str">
        <f ca="1">IFERROR(OFFSET('セット情報(宅配便）'!$P$2,MATCH($G135,BカートセットID入力!$C$4:$C$150,0),COLUMN()-COLUMN($T130)),IFERROR(OFFSET('セット情報(業務便）'!$P$2,MATCH($G135,BカートセットID入力!$F$4:$F$150,0),COLUMN()-COLUMN($T130)),IFERROR(OFFSET('セット情報（サンプル）'!$N$2,MATCH($G135,BカートセットID入力!$I$4:$I$150,0),COLUMN()-COLUMN($T130)),IFERROR(OFFSET('セット情報（イレギュラーサンプル）'!$N$2,MATCH($G135,BカートセットID入力!$L$4:$L$150,0),COLUMN()-COLUMN($T130)),""))))</f>
        <v/>
      </c>
      <c r="X135" s="53" t="str">
        <f ca="1">IFERROR(OFFSET('セット情報(宅配便）'!$P$2,MATCH($G135,BカートセットID入力!$C$4:$C$150,0),COLUMN()-COLUMN($T130)),IFERROR(OFFSET('セット情報(業務便）'!$P$2,MATCH($G135,BカートセットID入力!$F$4:$F$150,0),COLUMN()-COLUMN($T130)),IFERROR(OFFSET('セット情報（サンプル）'!$N$2,MATCH($G135,BカートセットID入力!$I$4:$I$150,0),COLUMN()-COLUMN($T130)),IFERROR(OFFSET('セット情報（イレギュラーサンプル）'!$N$2,MATCH($G135,BカートセットID入力!$L$4:$L$150,0),COLUMN()-COLUMN($T130)),""))))</f>
        <v/>
      </c>
      <c r="Y135" s="53" t="str">
        <f ca="1">IFERROR(OFFSET('セット情報(宅配便）'!$P$2,MATCH($G135,BカートセットID入力!$C$4:$C$150,0),COLUMN()-COLUMN($T130)),IFERROR(OFFSET('セット情報(業務便）'!$P$2,MATCH($G135,BカートセットID入力!$F$4:$F$150,0),COLUMN()-COLUMN($T130)),IFERROR(OFFSET('セット情報（サンプル）'!$N$2,MATCH($G135,BカートセットID入力!$I$4:$I$150,0),COLUMN()-COLUMN($T130)),IFERROR(OFFSET('セット情報（イレギュラーサンプル）'!$N$2,MATCH($G135,BカートセットID入力!$L$4:$L$150,0),COLUMN()-COLUMN($T130)),""))))</f>
        <v/>
      </c>
      <c r="Z135" s="53" t="str">
        <f ca="1">IFERROR(OFFSET('セット情報(宅配便）'!$P$2,MATCH($G135,BカートセットID入力!$C$4:$C$150,0),COLUMN()-COLUMN($T130)),IFERROR(OFFSET('セット情報(業務便）'!$P$2,MATCH($G135,BカートセットID入力!$F$4:$F$150,0),COLUMN()-COLUMN($T130)),IFERROR(OFFSET('セット情報（サンプル）'!$N$2,MATCH($G135,BカートセットID入力!$I$4:$I$150,0),COLUMN()-COLUMN($T130)),IFERROR(OFFSET('セット情報（イレギュラーサンプル）'!$N$2,MATCH($G135,BカートセットID入力!$L$4:$L$150,0),COLUMN()-COLUMN($T130)),""))))</f>
        <v/>
      </c>
      <c r="AA135" s="53" t="str">
        <f ca="1">IFERROR(OFFSET('セット情報(宅配便）'!$P$2,MATCH($G135,BカートセットID入力!$C$4:$C$150,0),COLUMN()-COLUMN($T130)),IFERROR(OFFSET('セット情報(業務便）'!$P$2,MATCH($G135,BカートセットID入力!$F$4:$F$150,0),COLUMN()-COLUMN($T130)),IFERROR(OFFSET('セット情報（サンプル）'!$N$2,MATCH($G135,BカートセットID入力!$I$4:$I$150,0),COLUMN()-COLUMN($T130)),IFERROR(OFFSET('セット情報（イレギュラーサンプル）'!$N$2,MATCH($G135,BカートセットID入力!$L$4:$L$150,0),COLUMN()-COLUMN($T130)),""))))</f>
        <v/>
      </c>
      <c r="AB135" s="53" t="str">
        <f ca="1">IFERROR(OFFSET('セット情報(宅配便）'!$P$2,MATCH($G135,BカートセットID入力!$C$4:$C$150,0),COLUMN()-COLUMN($T130)),IFERROR(OFFSET('セット情報(業務便）'!$P$2,MATCH($G135,BカートセットID入力!$F$4:$F$150,0),COLUMN()-COLUMN($T130)),IFERROR(OFFSET('セット情報（サンプル）'!$N$2,MATCH($G135,BカートセットID入力!$I$4:$I$150,0),COLUMN()-COLUMN($T130)),IFERROR(OFFSET('セット情報（イレギュラーサンプル）'!$N$2,MATCH($G135,BカートセットID入力!$L$4:$L$150,0),COLUMN()-COLUMN($T130)),""))))</f>
        <v/>
      </c>
      <c r="AC135" s="53" t="str">
        <f ca="1">IFERROR(OFFSET('セット情報(宅配便）'!$P$2,MATCH($G135,BカートセットID入力!$C$4:$C$150,0),COLUMN()-COLUMN($T130)),IFERROR(OFFSET('セット情報(業務便）'!$P$2,MATCH($G135,BカートセットID入力!$F$4:$F$150,0),COLUMN()-COLUMN($T130)),IFERROR(OFFSET('セット情報（サンプル）'!$N$2,MATCH($G135,BカートセットID入力!$I$4:$I$150,0),COLUMN()-COLUMN($T130)),IFERROR(OFFSET('セット情報（イレギュラーサンプル）'!$N$2,MATCH($G135,BカートセットID入力!$L$4:$L$150,0),COLUMN()-COLUMN($T130)),""))))</f>
        <v/>
      </c>
      <c r="AD135" s="53" t="str">
        <f ca="1">IFERROR(OFFSET('セット情報(宅配便）'!$P$2,MATCH($G135,BカートセットID入力!$C$4:$C$150,0),COLUMN()-COLUMN($T130)),IFERROR(OFFSET('セット情報(業務便）'!$P$2,MATCH($G135,BカートセットID入力!$F$4:$F$150,0),COLUMN()-COLUMN($T130)),IFERROR(OFFSET('セット情報（サンプル）'!$N$2,MATCH($G135,BカートセットID入力!$I$4:$I$150,0),COLUMN()-COLUMN($T130)),IFERROR(OFFSET('セット情報（イレギュラーサンプル）'!$N$2,MATCH($G135,BカートセットID入力!$L$4:$L$150,0),COLUMN()-COLUMN($T130)),""))))</f>
        <v/>
      </c>
      <c r="AE135" s="53" t="str">
        <f ca="1">IFERROR(OFFSET('セット情報(宅配便）'!$P$2,MATCH($G135,BカートセットID入力!$C$4:$C$150,0),COLUMN()-COLUMN($T130)),IFERROR(OFFSET('セット情報(業務便）'!$P$2,MATCH($G135,BカートセットID入力!$F$4:$F$150,0),COLUMN()-COLUMN($T130)),IFERROR(OFFSET('セット情報（サンプル）'!$N$2,MATCH($G135,BカートセットID入力!$I$4:$I$150,0),COLUMN()-COLUMN($T130)),IFERROR(OFFSET('セット情報（イレギュラーサンプル）'!$N$2,MATCH($G135,BカートセットID入力!$L$4:$L$150,0),COLUMN()-COLUMN($T130)),""))))</f>
        <v/>
      </c>
      <c r="AF135" s="53" t="str">
        <f ca="1">IFERROR(OFFSET('セット情報(宅配便）'!$P$2,MATCH($G135,BカートセットID入力!$C$4:$C$150,0),COLUMN()-COLUMN($T130)),IFERROR(OFFSET('セット情報(業務便）'!$P$2,MATCH($G135,BカートセットID入力!$F$4:$F$150,0),COLUMN()-COLUMN($T130)),IFERROR(OFFSET('セット情報（サンプル）'!$N$2,MATCH($G135,BカートセットID入力!$I$4:$I$150,0),COLUMN()-COLUMN($T130)),IFERROR(OFFSET('セット情報（イレギュラーサンプル）'!$N$2,MATCH($G135,BカートセットID入力!$L$4:$L$150,0),COLUMN()-COLUMN($T130)),""))))</f>
        <v/>
      </c>
      <c r="AG135" s="53" t="str">
        <f ca="1">IFERROR(OFFSET('セット情報(宅配便）'!$P$2,MATCH($G135,BカートセットID入力!$C$4:$C$150,0),COLUMN()-COLUMN($T130)),IFERROR(OFFSET('セット情報(業務便）'!$P$2,MATCH($G135,BカートセットID入力!$F$4:$F$150,0),COLUMN()-COLUMN($T130)),IFERROR(OFFSET('セット情報（サンプル）'!$N$2,MATCH($G135,BカートセットID入力!$I$4:$I$150,0),COLUMN()-COLUMN($T130)),IFERROR(OFFSET('セット情報（イレギュラーサンプル）'!$N$2,MATCH($G135,BカートセットID入力!$L$4:$L$150,0),COLUMN()-COLUMN($T130)),""))))</f>
        <v/>
      </c>
      <c r="AH135" s="53" t="str">
        <f ca="1">IFERROR(OFFSET('セット情報(宅配便）'!$P$2,MATCH($G135,BカートセットID入力!$C$4:$C$150,0),COLUMN()-COLUMN($T130)),IFERROR(OFFSET('セット情報(業務便）'!$P$2,MATCH($G135,BカートセットID入力!$F$4:$F$150,0),COLUMN()-COLUMN($T130)),IFERROR(OFFSET('セット情報（サンプル）'!$N$2,MATCH($G135,BカートセットID入力!$I$4:$I$150,0),COLUMN()-COLUMN($T130)),IFERROR(OFFSET('セット情報（イレギュラーサンプル）'!$N$2,MATCH($G135,BカートセットID入力!$L$4:$L$150,0),COLUMN()-COLUMN($T130)),""))))</f>
        <v/>
      </c>
      <c r="AI135" s="53" t="str">
        <f ca="1">IFERROR(OFFSET('セット情報(宅配便）'!$P$2,MATCH($G135,BカートセットID入力!$C$4:$C$150,0),COLUMN()-COLUMN($T130)),IFERROR(OFFSET('セット情報(業務便）'!$P$2,MATCH($G135,BカートセットID入力!$F$4:$F$150,0),COLUMN()-COLUMN($T130)),IFERROR(OFFSET('セット情報（サンプル）'!$N$2,MATCH($G135,BカートセットID入力!$I$4:$I$150,0),COLUMN()-COLUMN($T130)),IFERROR(OFFSET('セット情報（イレギュラーサンプル）'!$N$2,MATCH($G135,BカートセットID入力!$L$4:$L$150,0),COLUMN()-COLUMN($T130)),""))))</f>
        <v/>
      </c>
      <c r="AJ135" s="53" t="str">
        <f ca="1">IFERROR(OFFSET('セット情報(宅配便）'!$P$2,MATCH($G135,BカートセットID入力!$C$4:$C$150,0),COLUMN()-COLUMN($T130)),IFERROR(OFFSET('セット情報(業務便）'!$P$2,MATCH($G135,BカートセットID入力!$F$4:$F$150,0),COLUMN()-COLUMN($T130)),IFERROR(OFFSET('セット情報（サンプル）'!$N$2,MATCH($G135,BカートセットID入力!$I$4:$I$150,0),COLUMN()-COLUMN($T130)),IFERROR(OFFSET('セット情報（イレギュラーサンプル）'!$N$2,MATCH($G135,BカートセットID入力!$L$4:$L$150,0),COLUMN()-COLUMN($T130)),""))))</f>
        <v/>
      </c>
      <c r="AK135" s="53" t="str">
        <f ca="1">IFERROR(OFFSET('セット情報(宅配便）'!$P$2,MATCH($G135,BカートセットID入力!$C$4:$C$150,0),COLUMN()-COLUMN($T130)),IFERROR(OFFSET('セット情報(業務便）'!$P$2,MATCH($G135,BカートセットID入力!$F$4:$F$150,0),COLUMN()-COLUMN($T130)),IFERROR(OFFSET('セット情報（サンプル）'!$N$2,MATCH($G135,BカートセットID入力!$I$4:$I$150,0),COLUMN()-COLUMN($T130)),IFERROR(OFFSET('セット情報（イレギュラーサンプル）'!$N$2,MATCH($G135,BカートセットID入力!$L$4:$L$150,0),COLUMN()-COLUMN($T130)),""))))</f>
        <v/>
      </c>
      <c r="AL135" s="53" t="str">
        <f ca="1">IFERROR(OFFSET('セット情報(宅配便）'!$P$2,MATCH($G135,BカートセットID入力!$C$4:$C$150,0),COLUMN()-COLUMN($T130)),IFERROR(OFFSET('セット情報(業務便）'!$P$2,MATCH($G135,BカートセットID入力!$F$4:$F$150,0),COLUMN()-COLUMN($T130)),IFERROR(OFFSET('セット情報（サンプル）'!$N$2,MATCH($G135,BカートセットID入力!$I$4:$I$150,0),COLUMN()-COLUMN($T130)),IFERROR(OFFSET('セット情報（イレギュラーサンプル）'!$N$2,MATCH($G135,BカートセットID入力!$L$4:$L$150,0),COLUMN()-COLUMN($T130)),""))))</f>
        <v/>
      </c>
      <c r="AM135" s="53" t="str">
        <f ca="1">IFERROR(OFFSET('セット情報(宅配便）'!$P$2,MATCH($G135,BカートセットID入力!$C$4:$C$150,0),COLUMN()-COLUMN($T130)),IFERROR(OFFSET('セット情報(業務便）'!$P$2,MATCH($G135,BカートセットID入力!$F$4:$F$150,0),COLUMN()-COLUMN($T130)),IFERROR(OFFSET('セット情報（サンプル）'!$N$2,MATCH($G135,BカートセットID入力!$I$4:$I$150,0),COLUMN()-COLUMN($T130)),IFERROR(OFFSET('セット情報（イレギュラーサンプル）'!$N$2,MATCH($G135,BカートセットID入力!$L$4:$L$150,0),COLUMN()-COLUMN($T130)),""))))</f>
        <v/>
      </c>
      <c r="AN135" s="53" t="str">
        <f ca="1">IFERROR(OFFSET('セット情報(宅配便）'!$P$2,MATCH($G135,BカートセットID入力!$C$4:$C$150,0),COLUMN()-COLUMN($T130)),IFERROR(OFFSET('セット情報(業務便）'!$P$2,MATCH($G135,BカートセットID入力!$F$4:$F$150,0),COLUMN()-COLUMN($T130)),IFERROR(OFFSET('セット情報（サンプル）'!$N$2,MATCH($G135,BカートセットID入力!$I$4:$I$150,0),COLUMN()-COLUMN($T130)),IFERROR(OFFSET('セット情報（イレギュラーサンプル）'!$N$2,MATCH($G135,BカートセットID入力!$L$4:$L$150,0),COLUMN()-COLUMN($T130)),""))))</f>
        <v/>
      </c>
      <c r="AO135" s="53" t="str">
        <f ca="1">IFERROR(OFFSET('セット情報(宅配便）'!$P$2,MATCH($G135,BカートセットID入力!$C$4:$C$150,0),COLUMN()-COLUMN($T130)),IFERROR(OFFSET('セット情報(業務便）'!$P$2,MATCH($G135,BカートセットID入力!$F$4:$F$150,0),COLUMN()-COLUMN($T130)),IFERROR(OFFSET('セット情報（サンプル）'!$N$2,MATCH($G135,BカートセットID入力!$I$4:$I$150,0),COLUMN()-COLUMN($T130)),IFERROR(OFFSET('セット情報（イレギュラーサンプル）'!$N$2,MATCH($G135,BカートセットID入力!$L$4:$L$150,0),COLUMN()-COLUMN($T130)),""))))</f>
        <v/>
      </c>
      <c r="AP135" s="53" t="str">
        <f ca="1">IFERROR(OFFSET('セット情報(宅配便）'!$P$2,MATCH($G135,BカートセットID入力!$C$4:$C$150,0),COLUMN()-COLUMN($T130)),IFERROR(OFFSET('セット情報(業務便）'!$P$2,MATCH($G135,BカートセットID入力!$F$4:$F$150,0),COLUMN()-COLUMN($T130)),IFERROR(OFFSET('セット情報（サンプル）'!$N$2,MATCH($G135,BカートセットID入力!$I$4:$I$150,0),COLUMN()-COLUMN($T130)),IFERROR(OFFSET('セット情報（イレギュラーサンプル）'!$N$2,MATCH($G135,BカートセットID入力!$L$4:$L$150,0),COLUMN()-COLUMN($T130)),""))))</f>
        <v/>
      </c>
      <c r="AQ135" s="53" t="str">
        <f ca="1">IFERROR(OFFSET('セット情報(宅配便）'!$P$2,MATCH($G135,BカートセットID入力!$C$4:$C$150,0),COLUMN()-COLUMN($T130)),IFERROR(OFFSET('セット情報(業務便）'!$P$2,MATCH($G135,BカートセットID入力!$F$4:$F$150,0),COLUMN()-COLUMN($T130)),IFERROR(OFFSET('セット情報（サンプル）'!$N$2,MATCH($G135,BカートセットID入力!$I$4:$I$150,0),COLUMN()-COLUMN($T130)),IFERROR(OFFSET('セット情報（イレギュラーサンプル）'!$N$2,MATCH($G135,BカートセットID入力!$L$4:$L$150,0),COLUMN()-COLUMN($T130)),""))))</f>
        <v/>
      </c>
      <c r="AR135" s="53" t="str">
        <f ca="1">IFERROR(OFFSET('セット情報(宅配便）'!$P$2,MATCH($G135,BカートセットID入力!$C$4:$C$150,0),COLUMN()-COLUMN($T130)),IFERROR(OFFSET('セット情報(業務便）'!$P$2,MATCH($G135,BカートセットID入力!$F$4:$F$150,0),COLUMN()-COLUMN($T130)),IFERROR(OFFSET('セット情報（サンプル）'!$N$2,MATCH($G135,BカートセットID入力!$I$4:$I$150,0),COLUMN()-COLUMN($T130)),IFERROR(OFFSET('セット情報（イレギュラーサンプル）'!$N$2,MATCH($G135,BカートセットID入力!$L$4:$L$150,0),COLUMN()-COLUMN($T130)),""))))</f>
        <v/>
      </c>
      <c r="AS135" s="53" t="str">
        <f ca="1">IFERROR(OFFSET('セット情報(宅配便）'!$P$2,MATCH($G135,BカートセットID入力!$C$4:$C$150,0),COLUMN()-COLUMN($T130)),IFERROR(OFFSET('セット情報(業務便）'!$P$2,MATCH($G135,BカートセットID入力!$F$4:$F$150,0),COLUMN()-COLUMN($T130)),IFERROR(OFFSET('セット情報（サンプル）'!$N$2,MATCH($G135,BカートセットID入力!$I$4:$I$150,0),COLUMN()-COLUMN($T130)),IFERROR(OFFSET('セット情報（イレギュラーサンプル）'!$N$2,MATCH($G135,BカートセットID入力!$L$4:$L$150,0),COLUMN()-COLUMN($T130)),""))))</f>
        <v/>
      </c>
    </row>
    <row r="136" spans="1:45">
      <c r="A136" s="53" t="str">
        <f>IF(ISBLANK(現行セット情報CSV!A136),"",現行セット情報CSV!A136)</f>
        <v/>
      </c>
      <c r="B136" s="53" t="str">
        <f>IF(ISBLANK(現行セット情報CSV!B136),"",現行セット情報CSV!B136)</f>
        <v/>
      </c>
      <c r="C136" s="53" t="str">
        <f>IF(ISBLANK(現行セット情報CSV!C136),"",現行セット情報CSV!C136)</f>
        <v/>
      </c>
      <c r="D136" s="53" t="str">
        <f>IF(ISBLANK(現行セット情報CSV!D136),"",現行セット情報CSV!D136)</f>
        <v/>
      </c>
      <c r="E136" s="53" t="str">
        <f>IF(ISBLANK(現行セット情報CSV!E136),"",現行セット情報CSV!E136)</f>
        <v/>
      </c>
      <c r="F136" s="53" t="str">
        <f>IF(ISBLANK(現行セット情報CSV!F136),"",現行セット情報CSV!F136)</f>
        <v/>
      </c>
      <c r="G136" s="53" t="str">
        <f>IF(ISBLANK(現行セット情報CSV!G136),"",現行セット情報CSV!G136)</f>
        <v/>
      </c>
      <c r="H136" s="53" t="str">
        <f>IF(ISBLANK(現行セット情報CSV!H136),"",現行セット情報CSV!H136)</f>
        <v/>
      </c>
      <c r="I136" s="53" t="str">
        <f>IF(ISBLANK(現行セット情報CSV!I136),"",現行セット情報CSV!I136)</f>
        <v/>
      </c>
      <c r="J136" s="53" t="str">
        <f>IF(ISBLANK(現行セット情報CSV!J136),"",現行セット情報CSV!J136)</f>
        <v/>
      </c>
      <c r="K136" s="53" t="str">
        <f>IF(ISBLANK(現行セット情報CSV!K136),"",現行セット情報CSV!K136)</f>
        <v/>
      </c>
      <c r="L136" s="53" t="str">
        <f>IF(ISBLANK(現行セット情報CSV!L136),"",現行セット情報CSV!L136)</f>
        <v/>
      </c>
      <c r="M136" s="53" t="str">
        <f>IF(ISBLANK(現行セット情報CSV!M136),"",現行セット情報CSV!M136)</f>
        <v/>
      </c>
      <c r="N136" s="53" t="str">
        <f>IF(ISBLANK(現行セット情報CSV!N136),"",現行セット情報CSV!N136)</f>
        <v/>
      </c>
      <c r="O136" s="53" t="str">
        <f>IF(ISBLANK(現行セット情報CSV!O136),"",現行セット情報CSV!O136)</f>
        <v/>
      </c>
      <c r="P136" s="53" t="str">
        <f>IF(ISBLANK(現行セット情報CSV!P136),"",現行セット情報CSV!P136)</f>
        <v/>
      </c>
      <c r="Q136" s="53" t="str">
        <f>IF(ISBLANK(現行セット情報CSV!Q136),"",現行セット情報CSV!Q136)</f>
        <v/>
      </c>
      <c r="R136" s="53" t="str">
        <f>IF(ISBLANK(現行セット情報CSV!R136),"",現行セット情報CSV!R136)</f>
        <v/>
      </c>
      <c r="S136" s="53" t="str">
        <f>IF(ISBLANK(現行セット情報CSV!S136),"",現行セット情報CSV!S136)</f>
        <v/>
      </c>
      <c r="T136" s="53" t="str">
        <f ca="1">IFERROR(OFFSET('セット情報(宅配便）'!$P$2,MATCH($G136,BカートセットID入力!$C$4:$C$150,0),COLUMN()-COLUMN($T131)),IFERROR(OFFSET('セット情報(業務便）'!$P$2,MATCH($G136,BカートセットID入力!$F$4:$F$150,0),COLUMN()-COLUMN($T131)),IFERROR(OFFSET('セット情報（サンプル）'!$N$2,MATCH($G136,BカートセットID入力!$I$4:$I$150,0),COLUMN()-COLUMN($T131)),IFERROR(OFFSET('セット情報（イレギュラーサンプル）'!$N$2,MATCH($G136,BカートセットID入力!$L$4:$L$150,0),COLUMN()-COLUMN($T131)),""))))</f>
        <v/>
      </c>
      <c r="U136" s="53" t="str">
        <f ca="1">IFERROR(OFFSET('セット情報(宅配便）'!$P$2,MATCH($G136,BカートセットID入力!$C$4:$C$150,0),COLUMN()-COLUMN($T131)),IFERROR(OFFSET('セット情報(業務便）'!$P$2,MATCH($G136,BカートセットID入力!$F$4:$F$150,0),COLUMN()-COLUMN($T131)),IFERROR(OFFSET('セット情報（サンプル）'!$N$2,MATCH($G136,BカートセットID入力!$I$4:$I$150,0),COLUMN()-COLUMN($T131)),IFERROR(OFFSET('セット情報（イレギュラーサンプル）'!$N$2,MATCH($G136,BカートセットID入力!$L$4:$L$150,0),COLUMN()-COLUMN($T131)),""))))</f>
        <v/>
      </c>
      <c r="V136" s="53" t="str">
        <f ca="1">IFERROR(OFFSET('セット情報(宅配便）'!$P$2,MATCH($G136,BカートセットID入力!$C$4:$C$150,0),COLUMN()-COLUMN($T131)),IFERROR(OFFSET('セット情報(業務便）'!$P$2,MATCH($G136,BカートセットID入力!$F$4:$F$150,0),COLUMN()-COLUMN($T131)),IFERROR(OFFSET('セット情報（サンプル）'!$N$2,MATCH($G136,BカートセットID入力!$I$4:$I$150,0),COLUMN()-COLUMN($T131)),IFERROR(OFFSET('セット情報（イレギュラーサンプル）'!$N$2,MATCH($G136,BカートセットID入力!$L$4:$L$150,0),COLUMN()-COLUMN($T131)),""))))</f>
        <v/>
      </c>
      <c r="W136" s="53" t="str">
        <f ca="1">IFERROR(OFFSET('セット情報(宅配便）'!$P$2,MATCH($G136,BカートセットID入力!$C$4:$C$150,0),COLUMN()-COLUMN($T131)),IFERROR(OFFSET('セット情報(業務便）'!$P$2,MATCH($G136,BカートセットID入力!$F$4:$F$150,0),COLUMN()-COLUMN($T131)),IFERROR(OFFSET('セット情報（サンプル）'!$N$2,MATCH($G136,BカートセットID入力!$I$4:$I$150,0),COLUMN()-COLUMN($T131)),IFERROR(OFFSET('セット情報（イレギュラーサンプル）'!$N$2,MATCH($G136,BカートセットID入力!$L$4:$L$150,0),COLUMN()-COLUMN($T131)),""))))</f>
        <v/>
      </c>
      <c r="X136" s="53" t="str">
        <f ca="1">IFERROR(OFFSET('セット情報(宅配便）'!$P$2,MATCH($G136,BカートセットID入力!$C$4:$C$150,0),COLUMN()-COLUMN($T131)),IFERROR(OFFSET('セット情報(業務便）'!$P$2,MATCH($G136,BカートセットID入力!$F$4:$F$150,0),COLUMN()-COLUMN($T131)),IFERROR(OFFSET('セット情報（サンプル）'!$N$2,MATCH($G136,BカートセットID入力!$I$4:$I$150,0),COLUMN()-COLUMN($T131)),IFERROR(OFFSET('セット情報（イレギュラーサンプル）'!$N$2,MATCH($G136,BカートセットID入力!$L$4:$L$150,0),COLUMN()-COLUMN($T131)),""))))</f>
        <v/>
      </c>
      <c r="Y136" s="53" t="str">
        <f ca="1">IFERROR(OFFSET('セット情報(宅配便）'!$P$2,MATCH($G136,BカートセットID入力!$C$4:$C$150,0),COLUMN()-COLUMN($T131)),IFERROR(OFFSET('セット情報(業務便）'!$P$2,MATCH($G136,BカートセットID入力!$F$4:$F$150,0),COLUMN()-COLUMN($T131)),IFERROR(OFFSET('セット情報（サンプル）'!$N$2,MATCH($G136,BカートセットID入力!$I$4:$I$150,0),COLUMN()-COLUMN($T131)),IFERROR(OFFSET('セット情報（イレギュラーサンプル）'!$N$2,MATCH($G136,BカートセットID入力!$L$4:$L$150,0),COLUMN()-COLUMN($T131)),""))))</f>
        <v/>
      </c>
      <c r="Z136" s="53" t="str">
        <f ca="1">IFERROR(OFFSET('セット情報(宅配便）'!$P$2,MATCH($G136,BカートセットID入力!$C$4:$C$150,0),COLUMN()-COLUMN($T131)),IFERROR(OFFSET('セット情報(業務便）'!$P$2,MATCH($G136,BカートセットID入力!$F$4:$F$150,0),COLUMN()-COLUMN($T131)),IFERROR(OFFSET('セット情報（サンプル）'!$N$2,MATCH($G136,BカートセットID入力!$I$4:$I$150,0),COLUMN()-COLUMN($T131)),IFERROR(OFFSET('セット情報（イレギュラーサンプル）'!$N$2,MATCH($G136,BカートセットID入力!$L$4:$L$150,0),COLUMN()-COLUMN($T131)),""))))</f>
        <v/>
      </c>
      <c r="AA136" s="53" t="str">
        <f ca="1">IFERROR(OFFSET('セット情報(宅配便）'!$P$2,MATCH($G136,BカートセットID入力!$C$4:$C$150,0),COLUMN()-COLUMN($T131)),IFERROR(OFFSET('セット情報(業務便）'!$P$2,MATCH($G136,BカートセットID入力!$F$4:$F$150,0),COLUMN()-COLUMN($T131)),IFERROR(OFFSET('セット情報（サンプル）'!$N$2,MATCH($G136,BカートセットID入力!$I$4:$I$150,0),COLUMN()-COLUMN($T131)),IFERROR(OFFSET('セット情報（イレギュラーサンプル）'!$N$2,MATCH($G136,BカートセットID入力!$L$4:$L$150,0),COLUMN()-COLUMN($T131)),""))))</f>
        <v/>
      </c>
      <c r="AB136" s="53" t="str">
        <f ca="1">IFERROR(OFFSET('セット情報(宅配便）'!$P$2,MATCH($G136,BカートセットID入力!$C$4:$C$150,0),COLUMN()-COLUMN($T131)),IFERROR(OFFSET('セット情報(業務便）'!$P$2,MATCH($G136,BカートセットID入力!$F$4:$F$150,0),COLUMN()-COLUMN($T131)),IFERROR(OFFSET('セット情報（サンプル）'!$N$2,MATCH($G136,BカートセットID入力!$I$4:$I$150,0),COLUMN()-COLUMN($T131)),IFERROR(OFFSET('セット情報（イレギュラーサンプル）'!$N$2,MATCH($G136,BカートセットID入力!$L$4:$L$150,0),COLUMN()-COLUMN($T131)),""))))</f>
        <v/>
      </c>
      <c r="AC136" s="53" t="str">
        <f ca="1">IFERROR(OFFSET('セット情報(宅配便）'!$P$2,MATCH($G136,BカートセットID入力!$C$4:$C$150,0),COLUMN()-COLUMN($T131)),IFERROR(OFFSET('セット情報(業務便）'!$P$2,MATCH($G136,BカートセットID入力!$F$4:$F$150,0),COLUMN()-COLUMN($T131)),IFERROR(OFFSET('セット情報（サンプル）'!$N$2,MATCH($G136,BカートセットID入力!$I$4:$I$150,0),COLUMN()-COLUMN($T131)),IFERROR(OFFSET('セット情報（イレギュラーサンプル）'!$N$2,MATCH($G136,BカートセットID入力!$L$4:$L$150,0),COLUMN()-COLUMN($T131)),""))))</f>
        <v/>
      </c>
      <c r="AD136" s="53" t="str">
        <f ca="1">IFERROR(OFFSET('セット情報(宅配便）'!$P$2,MATCH($G136,BカートセットID入力!$C$4:$C$150,0),COLUMN()-COLUMN($T131)),IFERROR(OFFSET('セット情報(業務便）'!$P$2,MATCH($G136,BカートセットID入力!$F$4:$F$150,0),COLUMN()-COLUMN($T131)),IFERROR(OFFSET('セット情報（サンプル）'!$N$2,MATCH($G136,BカートセットID入力!$I$4:$I$150,0),COLUMN()-COLUMN($T131)),IFERROR(OFFSET('セット情報（イレギュラーサンプル）'!$N$2,MATCH($G136,BカートセットID入力!$L$4:$L$150,0),COLUMN()-COLUMN($T131)),""))))</f>
        <v/>
      </c>
      <c r="AE136" s="53" t="str">
        <f ca="1">IFERROR(OFFSET('セット情報(宅配便）'!$P$2,MATCH($G136,BカートセットID入力!$C$4:$C$150,0),COLUMN()-COLUMN($T131)),IFERROR(OFFSET('セット情報(業務便）'!$P$2,MATCH($G136,BカートセットID入力!$F$4:$F$150,0),COLUMN()-COLUMN($T131)),IFERROR(OFFSET('セット情報（サンプル）'!$N$2,MATCH($G136,BカートセットID入力!$I$4:$I$150,0),COLUMN()-COLUMN($T131)),IFERROR(OFFSET('セット情報（イレギュラーサンプル）'!$N$2,MATCH($G136,BカートセットID入力!$L$4:$L$150,0),COLUMN()-COLUMN($T131)),""))))</f>
        <v/>
      </c>
      <c r="AF136" s="53" t="str">
        <f ca="1">IFERROR(OFFSET('セット情報(宅配便）'!$P$2,MATCH($G136,BカートセットID入力!$C$4:$C$150,0),COLUMN()-COLUMN($T131)),IFERROR(OFFSET('セット情報(業務便）'!$P$2,MATCH($G136,BカートセットID入力!$F$4:$F$150,0),COLUMN()-COLUMN($T131)),IFERROR(OFFSET('セット情報（サンプル）'!$N$2,MATCH($G136,BカートセットID入力!$I$4:$I$150,0),COLUMN()-COLUMN($T131)),IFERROR(OFFSET('セット情報（イレギュラーサンプル）'!$N$2,MATCH($G136,BカートセットID入力!$L$4:$L$150,0),COLUMN()-COLUMN($T131)),""))))</f>
        <v/>
      </c>
      <c r="AG136" s="53" t="str">
        <f ca="1">IFERROR(OFFSET('セット情報(宅配便）'!$P$2,MATCH($G136,BカートセットID入力!$C$4:$C$150,0),COLUMN()-COLUMN($T131)),IFERROR(OFFSET('セット情報(業務便）'!$P$2,MATCH($G136,BカートセットID入力!$F$4:$F$150,0),COLUMN()-COLUMN($T131)),IFERROR(OFFSET('セット情報（サンプル）'!$N$2,MATCH($G136,BカートセットID入力!$I$4:$I$150,0),COLUMN()-COLUMN($T131)),IFERROR(OFFSET('セット情報（イレギュラーサンプル）'!$N$2,MATCH($G136,BカートセットID入力!$L$4:$L$150,0),COLUMN()-COLUMN($T131)),""))))</f>
        <v/>
      </c>
      <c r="AH136" s="53" t="str">
        <f ca="1">IFERROR(OFFSET('セット情報(宅配便）'!$P$2,MATCH($G136,BカートセットID入力!$C$4:$C$150,0),COLUMN()-COLUMN($T131)),IFERROR(OFFSET('セット情報(業務便）'!$P$2,MATCH($G136,BカートセットID入力!$F$4:$F$150,0),COLUMN()-COLUMN($T131)),IFERROR(OFFSET('セット情報（サンプル）'!$N$2,MATCH($G136,BカートセットID入力!$I$4:$I$150,0),COLUMN()-COLUMN($T131)),IFERROR(OFFSET('セット情報（イレギュラーサンプル）'!$N$2,MATCH($G136,BカートセットID入力!$L$4:$L$150,0),COLUMN()-COLUMN($T131)),""))))</f>
        <v/>
      </c>
      <c r="AI136" s="53" t="str">
        <f ca="1">IFERROR(OFFSET('セット情報(宅配便）'!$P$2,MATCH($G136,BカートセットID入力!$C$4:$C$150,0),COLUMN()-COLUMN($T131)),IFERROR(OFFSET('セット情報(業務便）'!$P$2,MATCH($G136,BカートセットID入力!$F$4:$F$150,0),COLUMN()-COLUMN($T131)),IFERROR(OFFSET('セット情報（サンプル）'!$N$2,MATCH($G136,BカートセットID入力!$I$4:$I$150,0),COLUMN()-COLUMN($T131)),IFERROR(OFFSET('セット情報（イレギュラーサンプル）'!$N$2,MATCH($G136,BカートセットID入力!$L$4:$L$150,0),COLUMN()-COLUMN($T131)),""))))</f>
        <v/>
      </c>
      <c r="AJ136" s="53" t="str">
        <f ca="1">IFERROR(OFFSET('セット情報(宅配便）'!$P$2,MATCH($G136,BカートセットID入力!$C$4:$C$150,0),COLUMN()-COLUMN($T131)),IFERROR(OFFSET('セット情報(業務便）'!$P$2,MATCH($G136,BカートセットID入力!$F$4:$F$150,0),COLUMN()-COLUMN($T131)),IFERROR(OFFSET('セット情報（サンプル）'!$N$2,MATCH($G136,BカートセットID入力!$I$4:$I$150,0),COLUMN()-COLUMN($T131)),IFERROR(OFFSET('セット情報（イレギュラーサンプル）'!$N$2,MATCH($G136,BカートセットID入力!$L$4:$L$150,0),COLUMN()-COLUMN($T131)),""))))</f>
        <v/>
      </c>
      <c r="AK136" s="53" t="str">
        <f ca="1">IFERROR(OFFSET('セット情報(宅配便）'!$P$2,MATCH($G136,BカートセットID入力!$C$4:$C$150,0),COLUMN()-COLUMN($T131)),IFERROR(OFFSET('セット情報(業務便）'!$P$2,MATCH($G136,BカートセットID入力!$F$4:$F$150,0),COLUMN()-COLUMN($T131)),IFERROR(OFFSET('セット情報（サンプル）'!$N$2,MATCH($G136,BカートセットID入力!$I$4:$I$150,0),COLUMN()-COLUMN($T131)),IFERROR(OFFSET('セット情報（イレギュラーサンプル）'!$N$2,MATCH($G136,BカートセットID入力!$L$4:$L$150,0),COLUMN()-COLUMN($T131)),""))))</f>
        <v/>
      </c>
      <c r="AL136" s="53" t="str">
        <f ca="1">IFERROR(OFFSET('セット情報(宅配便）'!$P$2,MATCH($G136,BカートセットID入力!$C$4:$C$150,0),COLUMN()-COLUMN($T131)),IFERROR(OFFSET('セット情報(業務便）'!$P$2,MATCH($G136,BカートセットID入力!$F$4:$F$150,0),COLUMN()-COLUMN($T131)),IFERROR(OFFSET('セット情報（サンプル）'!$N$2,MATCH($G136,BカートセットID入力!$I$4:$I$150,0),COLUMN()-COLUMN($T131)),IFERROR(OFFSET('セット情報（イレギュラーサンプル）'!$N$2,MATCH($G136,BカートセットID入力!$L$4:$L$150,0),COLUMN()-COLUMN($T131)),""))))</f>
        <v/>
      </c>
      <c r="AM136" s="53" t="str">
        <f ca="1">IFERROR(OFFSET('セット情報(宅配便）'!$P$2,MATCH($G136,BカートセットID入力!$C$4:$C$150,0),COLUMN()-COLUMN($T131)),IFERROR(OFFSET('セット情報(業務便）'!$P$2,MATCH($G136,BカートセットID入力!$F$4:$F$150,0),COLUMN()-COLUMN($T131)),IFERROR(OFFSET('セット情報（サンプル）'!$N$2,MATCH($G136,BカートセットID入力!$I$4:$I$150,0),COLUMN()-COLUMN($T131)),IFERROR(OFFSET('セット情報（イレギュラーサンプル）'!$N$2,MATCH($G136,BカートセットID入力!$L$4:$L$150,0),COLUMN()-COLUMN($T131)),""))))</f>
        <v/>
      </c>
      <c r="AN136" s="53" t="str">
        <f ca="1">IFERROR(OFFSET('セット情報(宅配便）'!$P$2,MATCH($G136,BカートセットID入力!$C$4:$C$150,0),COLUMN()-COLUMN($T131)),IFERROR(OFFSET('セット情報(業務便）'!$P$2,MATCH($G136,BカートセットID入力!$F$4:$F$150,0),COLUMN()-COLUMN($T131)),IFERROR(OFFSET('セット情報（サンプル）'!$N$2,MATCH($G136,BカートセットID入力!$I$4:$I$150,0),COLUMN()-COLUMN($T131)),IFERROR(OFFSET('セット情報（イレギュラーサンプル）'!$N$2,MATCH($G136,BカートセットID入力!$L$4:$L$150,0),COLUMN()-COLUMN($T131)),""))))</f>
        <v/>
      </c>
      <c r="AO136" s="53" t="str">
        <f ca="1">IFERROR(OFFSET('セット情報(宅配便）'!$P$2,MATCH($G136,BカートセットID入力!$C$4:$C$150,0),COLUMN()-COLUMN($T131)),IFERROR(OFFSET('セット情報(業務便）'!$P$2,MATCH($G136,BカートセットID入力!$F$4:$F$150,0),COLUMN()-COLUMN($T131)),IFERROR(OFFSET('セット情報（サンプル）'!$N$2,MATCH($G136,BカートセットID入力!$I$4:$I$150,0),COLUMN()-COLUMN($T131)),IFERROR(OFFSET('セット情報（イレギュラーサンプル）'!$N$2,MATCH($G136,BカートセットID入力!$L$4:$L$150,0),COLUMN()-COLUMN($T131)),""))))</f>
        <v/>
      </c>
      <c r="AP136" s="53" t="str">
        <f ca="1">IFERROR(OFFSET('セット情報(宅配便）'!$P$2,MATCH($G136,BカートセットID入力!$C$4:$C$150,0),COLUMN()-COLUMN($T131)),IFERROR(OFFSET('セット情報(業務便）'!$P$2,MATCH($G136,BカートセットID入力!$F$4:$F$150,0),COLUMN()-COLUMN($T131)),IFERROR(OFFSET('セット情報（サンプル）'!$N$2,MATCH($G136,BカートセットID入力!$I$4:$I$150,0),COLUMN()-COLUMN($T131)),IFERROR(OFFSET('セット情報（イレギュラーサンプル）'!$N$2,MATCH($G136,BカートセットID入力!$L$4:$L$150,0),COLUMN()-COLUMN($T131)),""))))</f>
        <v/>
      </c>
      <c r="AQ136" s="53" t="str">
        <f ca="1">IFERROR(OFFSET('セット情報(宅配便）'!$P$2,MATCH($G136,BカートセットID入力!$C$4:$C$150,0),COLUMN()-COLUMN($T131)),IFERROR(OFFSET('セット情報(業務便）'!$P$2,MATCH($G136,BカートセットID入力!$F$4:$F$150,0),COLUMN()-COLUMN($T131)),IFERROR(OFFSET('セット情報（サンプル）'!$N$2,MATCH($G136,BカートセットID入力!$I$4:$I$150,0),COLUMN()-COLUMN($T131)),IFERROR(OFFSET('セット情報（イレギュラーサンプル）'!$N$2,MATCH($G136,BカートセットID入力!$L$4:$L$150,0),COLUMN()-COLUMN($T131)),""))))</f>
        <v/>
      </c>
      <c r="AR136" s="53" t="str">
        <f ca="1">IFERROR(OFFSET('セット情報(宅配便）'!$P$2,MATCH($G136,BカートセットID入力!$C$4:$C$150,0),COLUMN()-COLUMN($T131)),IFERROR(OFFSET('セット情報(業務便）'!$P$2,MATCH($G136,BカートセットID入力!$F$4:$F$150,0),COLUMN()-COLUMN($T131)),IFERROR(OFFSET('セット情報（サンプル）'!$N$2,MATCH($G136,BカートセットID入力!$I$4:$I$150,0),COLUMN()-COLUMN($T131)),IFERROR(OFFSET('セット情報（イレギュラーサンプル）'!$N$2,MATCH($G136,BカートセットID入力!$L$4:$L$150,0),COLUMN()-COLUMN($T131)),""))))</f>
        <v/>
      </c>
      <c r="AS136" s="53" t="str">
        <f ca="1">IFERROR(OFFSET('セット情報(宅配便）'!$P$2,MATCH($G136,BカートセットID入力!$C$4:$C$150,0),COLUMN()-COLUMN($T131)),IFERROR(OFFSET('セット情報(業務便）'!$P$2,MATCH($G136,BカートセットID入力!$F$4:$F$150,0),COLUMN()-COLUMN($T131)),IFERROR(OFFSET('セット情報（サンプル）'!$N$2,MATCH($G136,BカートセットID入力!$I$4:$I$150,0),COLUMN()-COLUMN($T131)),IFERROR(OFFSET('セット情報（イレギュラーサンプル）'!$N$2,MATCH($G136,BカートセットID入力!$L$4:$L$150,0),COLUMN()-COLUMN($T131)),""))))</f>
        <v/>
      </c>
    </row>
    <row r="137" spans="1:45">
      <c r="A137" s="53" t="str">
        <f>IF(ISBLANK(現行セット情報CSV!A137),"",現行セット情報CSV!A137)</f>
        <v/>
      </c>
      <c r="B137" s="53" t="str">
        <f>IF(ISBLANK(現行セット情報CSV!B137),"",現行セット情報CSV!B137)</f>
        <v/>
      </c>
      <c r="C137" s="53" t="str">
        <f>IF(ISBLANK(現行セット情報CSV!C137),"",現行セット情報CSV!C137)</f>
        <v/>
      </c>
      <c r="D137" s="53" t="str">
        <f>IF(ISBLANK(現行セット情報CSV!D137),"",現行セット情報CSV!D137)</f>
        <v/>
      </c>
      <c r="E137" s="53" t="str">
        <f>IF(ISBLANK(現行セット情報CSV!E137),"",現行セット情報CSV!E137)</f>
        <v/>
      </c>
      <c r="F137" s="53" t="str">
        <f>IF(ISBLANK(現行セット情報CSV!F137),"",現行セット情報CSV!F137)</f>
        <v/>
      </c>
      <c r="G137" s="53" t="str">
        <f>IF(ISBLANK(現行セット情報CSV!G137),"",現行セット情報CSV!G137)</f>
        <v/>
      </c>
      <c r="H137" s="53" t="str">
        <f>IF(ISBLANK(現行セット情報CSV!H137),"",現行セット情報CSV!H137)</f>
        <v/>
      </c>
      <c r="I137" s="53" t="str">
        <f>IF(ISBLANK(現行セット情報CSV!I137),"",現行セット情報CSV!I137)</f>
        <v/>
      </c>
      <c r="J137" s="53" t="str">
        <f>IF(ISBLANK(現行セット情報CSV!J137),"",現行セット情報CSV!J137)</f>
        <v/>
      </c>
      <c r="K137" s="53" t="str">
        <f>IF(ISBLANK(現行セット情報CSV!K137),"",現行セット情報CSV!K137)</f>
        <v/>
      </c>
      <c r="L137" s="53" t="str">
        <f>IF(ISBLANK(現行セット情報CSV!L137),"",現行セット情報CSV!L137)</f>
        <v/>
      </c>
      <c r="M137" s="53" t="str">
        <f>IF(ISBLANK(現行セット情報CSV!M137),"",現行セット情報CSV!M137)</f>
        <v/>
      </c>
      <c r="N137" s="53" t="str">
        <f>IF(ISBLANK(現行セット情報CSV!N137),"",現行セット情報CSV!N137)</f>
        <v/>
      </c>
      <c r="O137" s="53" t="str">
        <f>IF(ISBLANK(現行セット情報CSV!O137),"",現行セット情報CSV!O137)</f>
        <v/>
      </c>
      <c r="P137" s="53" t="str">
        <f>IF(ISBLANK(現行セット情報CSV!P137),"",現行セット情報CSV!P137)</f>
        <v/>
      </c>
      <c r="Q137" s="53" t="str">
        <f>IF(ISBLANK(現行セット情報CSV!Q137),"",現行セット情報CSV!Q137)</f>
        <v/>
      </c>
      <c r="R137" s="53" t="str">
        <f>IF(ISBLANK(現行セット情報CSV!R137),"",現行セット情報CSV!R137)</f>
        <v/>
      </c>
      <c r="S137" s="53" t="str">
        <f>IF(ISBLANK(現行セット情報CSV!S137),"",現行セット情報CSV!S137)</f>
        <v/>
      </c>
      <c r="T137" s="53" t="str">
        <f ca="1">IFERROR(OFFSET('セット情報(宅配便）'!$P$2,MATCH($G137,BカートセットID入力!$C$4:$C$150,0),COLUMN()-COLUMN($T132)),IFERROR(OFFSET('セット情報(業務便）'!$P$2,MATCH($G137,BカートセットID入力!$F$4:$F$150,0),COLUMN()-COLUMN($T132)),IFERROR(OFFSET('セット情報（サンプル）'!$N$2,MATCH($G137,BカートセットID入力!$I$4:$I$150,0),COLUMN()-COLUMN($T132)),IFERROR(OFFSET('セット情報（イレギュラーサンプル）'!$N$2,MATCH($G137,BカートセットID入力!$L$4:$L$150,0),COLUMN()-COLUMN($T132)),""))))</f>
        <v/>
      </c>
      <c r="U137" s="53" t="str">
        <f ca="1">IFERROR(OFFSET('セット情報(宅配便）'!$P$2,MATCH($G137,BカートセットID入力!$C$4:$C$150,0),COLUMN()-COLUMN($T132)),IFERROR(OFFSET('セット情報(業務便）'!$P$2,MATCH($G137,BカートセットID入力!$F$4:$F$150,0),COLUMN()-COLUMN($T132)),IFERROR(OFFSET('セット情報（サンプル）'!$N$2,MATCH($G137,BカートセットID入力!$I$4:$I$150,0),COLUMN()-COLUMN($T132)),IFERROR(OFFSET('セット情報（イレギュラーサンプル）'!$N$2,MATCH($G137,BカートセットID入力!$L$4:$L$150,0),COLUMN()-COLUMN($T132)),""))))</f>
        <v/>
      </c>
      <c r="V137" s="53" t="str">
        <f ca="1">IFERROR(OFFSET('セット情報(宅配便）'!$P$2,MATCH($G137,BカートセットID入力!$C$4:$C$150,0),COLUMN()-COLUMN($T132)),IFERROR(OFFSET('セット情報(業務便）'!$P$2,MATCH($G137,BカートセットID入力!$F$4:$F$150,0),COLUMN()-COLUMN($T132)),IFERROR(OFFSET('セット情報（サンプル）'!$N$2,MATCH($G137,BカートセットID入力!$I$4:$I$150,0),COLUMN()-COLUMN($T132)),IFERROR(OFFSET('セット情報（イレギュラーサンプル）'!$N$2,MATCH($G137,BカートセットID入力!$L$4:$L$150,0),COLUMN()-COLUMN($T132)),""))))</f>
        <v/>
      </c>
      <c r="W137" s="53" t="str">
        <f ca="1">IFERROR(OFFSET('セット情報(宅配便）'!$P$2,MATCH($G137,BカートセットID入力!$C$4:$C$150,0),COLUMN()-COLUMN($T132)),IFERROR(OFFSET('セット情報(業務便）'!$P$2,MATCH($G137,BカートセットID入力!$F$4:$F$150,0),COLUMN()-COLUMN($T132)),IFERROR(OFFSET('セット情報（サンプル）'!$N$2,MATCH($G137,BカートセットID入力!$I$4:$I$150,0),COLUMN()-COLUMN($T132)),IFERROR(OFFSET('セット情報（イレギュラーサンプル）'!$N$2,MATCH($G137,BカートセットID入力!$L$4:$L$150,0),COLUMN()-COLUMN($T132)),""))))</f>
        <v/>
      </c>
      <c r="X137" s="53" t="str">
        <f ca="1">IFERROR(OFFSET('セット情報(宅配便）'!$P$2,MATCH($G137,BカートセットID入力!$C$4:$C$150,0),COLUMN()-COLUMN($T132)),IFERROR(OFFSET('セット情報(業務便）'!$P$2,MATCH($G137,BカートセットID入力!$F$4:$F$150,0),COLUMN()-COLUMN($T132)),IFERROR(OFFSET('セット情報（サンプル）'!$N$2,MATCH($G137,BカートセットID入力!$I$4:$I$150,0),COLUMN()-COLUMN($T132)),IFERROR(OFFSET('セット情報（イレギュラーサンプル）'!$N$2,MATCH($G137,BカートセットID入力!$L$4:$L$150,0),COLUMN()-COLUMN($T132)),""))))</f>
        <v/>
      </c>
      <c r="Y137" s="53" t="str">
        <f ca="1">IFERROR(OFFSET('セット情報(宅配便）'!$P$2,MATCH($G137,BカートセットID入力!$C$4:$C$150,0),COLUMN()-COLUMN($T132)),IFERROR(OFFSET('セット情報(業務便）'!$P$2,MATCH($G137,BカートセットID入力!$F$4:$F$150,0),COLUMN()-COLUMN($T132)),IFERROR(OFFSET('セット情報（サンプル）'!$N$2,MATCH($G137,BカートセットID入力!$I$4:$I$150,0),COLUMN()-COLUMN($T132)),IFERROR(OFFSET('セット情報（イレギュラーサンプル）'!$N$2,MATCH($G137,BカートセットID入力!$L$4:$L$150,0),COLUMN()-COLUMN($T132)),""))))</f>
        <v/>
      </c>
      <c r="Z137" s="53" t="str">
        <f ca="1">IFERROR(OFFSET('セット情報(宅配便）'!$P$2,MATCH($G137,BカートセットID入力!$C$4:$C$150,0),COLUMN()-COLUMN($T132)),IFERROR(OFFSET('セット情報(業務便）'!$P$2,MATCH($G137,BカートセットID入力!$F$4:$F$150,0),COLUMN()-COLUMN($T132)),IFERROR(OFFSET('セット情報（サンプル）'!$N$2,MATCH($G137,BカートセットID入力!$I$4:$I$150,0),COLUMN()-COLUMN($T132)),IFERROR(OFFSET('セット情報（イレギュラーサンプル）'!$N$2,MATCH($G137,BカートセットID入力!$L$4:$L$150,0),COLUMN()-COLUMN($T132)),""))))</f>
        <v/>
      </c>
      <c r="AA137" s="53" t="str">
        <f ca="1">IFERROR(OFFSET('セット情報(宅配便）'!$P$2,MATCH($G137,BカートセットID入力!$C$4:$C$150,0),COLUMN()-COLUMN($T132)),IFERROR(OFFSET('セット情報(業務便）'!$P$2,MATCH($G137,BカートセットID入力!$F$4:$F$150,0),COLUMN()-COLUMN($T132)),IFERROR(OFFSET('セット情報（サンプル）'!$N$2,MATCH($G137,BカートセットID入力!$I$4:$I$150,0),COLUMN()-COLUMN($T132)),IFERROR(OFFSET('セット情報（イレギュラーサンプル）'!$N$2,MATCH($G137,BカートセットID入力!$L$4:$L$150,0),COLUMN()-COLUMN($T132)),""))))</f>
        <v/>
      </c>
      <c r="AB137" s="53" t="str">
        <f ca="1">IFERROR(OFFSET('セット情報(宅配便）'!$P$2,MATCH($G137,BカートセットID入力!$C$4:$C$150,0),COLUMN()-COLUMN($T132)),IFERROR(OFFSET('セット情報(業務便）'!$P$2,MATCH($G137,BカートセットID入力!$F$4:$F$150,0),COLUMN()-COLUMN($T132)),IFERROR(OFFSET('セット情報（サンプル）'!$N$2,MATCH($G137,BカートセットID入力!$I$4:$I$150,0),COLUMN()-COLUMN($T132)),IFERROR(OFFSET('セット情報（イレギュラーサンプル）'!$N$2,MATCH($G137,BカートセットID入力!$L$4:$L$150,0),COLUMN()-COLUMN($T132)),""))))</f>
        <v/>
      </c>
      <c r="AC137" s="53" t="str">
        <f ca="1">IFERROR(OFFSET('セット情報(宅配便）'!$P$2,MATCH($G137,BカートセットID入力!$C$4:$C$150,0),COLUMN()-COLUMN($T132)),IFERROR(OFFSET('セット情報(業務便）'!$P$2,MATCH($G137,BカートセットID入力!$F$4:$F$150,0),COLUMN()-COLUMN($T132)),IFERROR(OFFSET('セット情報（サンプル）'!$N$2,MATCH($G137,BカートセットID入力!$I$4:$I$150,0),COLUMN()-COLUMN($T132)),IFERROR(OFFSET('セット情報（イレギュラーサンプル）'!$N$2,MATCH($G137,BカートセットID入力!$L$4:$L$150,0),COLUMN()-COLUMN($T132)),""))))</f>
        <v/>
      </c>
      <c r="AD137" s="53" t="str">
        <f ca="1">IFERROR(OFFSET('セット情報(宅配便）'!$P$2,MATCH($G137,BカートセットID入力!$C$4:$C$150,0),COLUMN()-COLUMN($T132)),IFERROR(OFFSET('セット情報(業務便）'!$P$2,MATCH($G137,BカートセットID入力!$F$4:$F$150,0),COLUMN()-COLUMN($T132)),IFERROR(OFFSET('セット情報（サンプル）'!$N$2,MATCH($G137,BカートセットID入力!$I$4:$I$150,0),COLUMN()-COLUMN($T132)),IFERROR(OFFSET('セット情報（イレギュラーサンプル）'!$N$2,MATCH($G137,BカートセットID入力!$L$4:$L$150,0),COLUMN()-COLUMN($T132)),""))))</f>
        <v/>
      </c>
      <c r="AE137" s="53" t="str">
        <f ca="1">IFERROR(OFFSET('セット情報(宅配便）'!$P$2,MATCH($G137,BカートセットID入力!$C$4:$C$150,0),COLUMN()-COLUMN($T132)),IFERROR(OFFSET('セット情報(業務便）'!$P$2,MATCH($G137,BカートセットID入力!$F$4:$F$150,0),COLUMN()-COLUMN($T132)),IFERROR(OFFSET('セット情報（サンプル）'!$N$2,MATCH($G137,BカートセットID入力!$I$4:$I$150,0),COLUMN()-COLUMN($T132)),IFERROR(OFFSET('セット情報（イレギュラーサンプル）'!$N$2,MATCH($G137,BカートセットID入力!$L$4:$L$150,0),COLUMN()-COLUMN($T132)),""))))</f>
        <v/>
      </c>
      <c r="AF137" s="53" t="str">
        <f ca="1">IFERROR(OFFSET('セット情報(宅配便）'!$P$2,MATCH($G137,BカートセットID入力!$C$4:$C$150,0),COLUMN()-COLUMN($T132)),IFERROR(OFFSET('セット情報(業務便）'!$P$2,MATCH($G137,BカートセットID入力!$F$4:$F$150,0),COLUMN()-COLUMN($T132)),IFERROR(OFFSET('セット情報（サンプル）'!$N$2,MATCH($G137,BカートセットID入力!$I$4:$I$150,0),COLUMN()-COLUMN($T132)),IFERROR(OFFSET('セット情報（イレギュラーサンプル）'!$N$2,MATCH($G137,BカートセットID入力!$L$4:$L$150,0),COLUMN()-COLUMN($T132)),""))))</f>
        <v/>
      </c>
      <c r="AG137" s="53" t="str">
        <f ca="1">IFERROR(OFFSET('セット情報(宅配便）'!$P$2,MATCH($G137,BカートセットID入力!$C$4:$C$150,0),COLUMN()-COLUMN($T132)),IFERROR(OFFSET('セット情報(業務便）'!$P$2,MATCH($G137,BカートセットID入力!$F$4:$F$150,0),COLUMN()-COLUMN($T132)),IFERROR(OFFSET('セット情報（サンプル）'!$N$2,MATCH($G137,BカートセットID入力!$I$4:$I$150,0),COLUMN()-COLUMN($T132)),IFERROR(OFFSET('セット情報（イレギュラーサンプル）'!$N$2,MATCH($G137,BカートセットID入力!$L$4:$L$150,0),COLUMN()-COLUMN($T132)),""))))</f>
        <v/>
      </c>
      <c r="AH137" s="53" t="str">
        <f ca="1">IFERROR(OFFSET('セット情報(宅配便）'!$P$2,MATCH($G137,BカートセットID入力!$C$4:$C$150,0),COLUMN()-COLUMN($T132)),IFERROR(OFFSET('セット情報(業務便）'!$P$2,MATCH($G137,BカートセットID入力!$F$4:$F$150,0),COLUMN()-COLUMN($T132)),IFERROR(OFFSET('セット情報（サンプル）'!$N$2,MATCH($G137,BカートセットID入力!$I$4:$I$150,0),COLUMN()-COLUMN($T132)),IFERROR(OFFSET('セット情報（イレギュラーサンプル）'!$N$2,MATCH($G137,BカートセットID入力!$L$4:$L$150,0),COLUMN()-COLUMN($T132)),""))))</f>
        <v/>
      </c>
      <c r="AI137" s="53" t="str">
        <f ca="1">IFERROR(OFFSET('セット情報(宅配便）'!$P$2,MATCH($G137,BカートセットID入力!$C$4:$C$150,0),COLUMN()-COLUMN($T132)),IFERROR(OFFSET('セット情報(業務便）'!$P$2,MATCH($G137,BカートセットID入力!$F$4:$F$150,0),COLUMN()-COLUMN($T132)),IFERROR(OFFSET('セット情報（サンプル）'!$N$2,MATCH($G137,BカートセットID入力!$I$4:$I$150,0),COLUMN()-COLUMN($T132)),IFERROR(OFFSET('セット情報（イレギュラーサンプル）'!$N$2,MATCH($G137,BカートセットID入力!$L$4:$L$150,0),COLUMN()-COLUMN($T132)),""))))</f>
        <v/>
      </c>
      <c r="AJ137" s="53" t="str">
        <f ca="1">IFERROR(OFFSET('セット情報(宅配便）'!$P$2,MATCH($G137,BカートセットID入力!$C$4:$C$150,0),COLUMN()-COLUMN($T132)),IFERROR(OFFSET('セット情報(業務便）'!$P$2,MATCH($G137,BカートセットID入力!$F$4:$F$150,0),COLUMN()-COLUMN($T132)),IFERROR(OFFSET('セット情報（サンプル）'!$N$2,MATCH($G137,BカートセットID入力!$I$4:$I$150,0),COLUMN()-COLUMN($T132)),IFERROR(OFFSET('セット情報（イレギュラーサンプル）'!$N$2,MATCH($G137,BカートセットID入力!$L$4:$L$150,0),COLUMN()-COLUMN($T132)),""))))</f>
        <v/>
      </c>
      <c r="AK137" s="53" t="str">
        <f ca="1">IFERROR(OFFSET('セット情報(宅配便）'!$P$2,MATCH($G137,BカートセットID入力!$C$4:$C$150,0),COLUMN()-COLUMN($T132)),IFERROR(OFFSET('セット情報(業務便）'!$P$2,MATCH($G137,BカートセットID入力!$F$4:$F$150,0),COLUMN()-COLUMN($T132)),IFERROR(OFFSET('セット情報（サンプル）'!$N$2,MATCH($G137,BカートセットID入力!$I$4:$I$150,0),COLUMN()-COLUMN($T132)),IFERROR(OFFSET('セット情報（イレギュラーサンプル）'!$N$2,MATCH($G137,BカートセットID入力!$L$4:$L$150,0),COLUMN()-COLUMN($T132)),""))))</f>
        <v/>
      </c>
      <c r="AL137" s="53" t="str">
        <f ca="1">IFERROR(OFFSET('セット情報(宅配便）'!$P$2,MATCH($G137,BカートセットID入力!$C$4:$C$150,0),COLUMN()-COLUMN($T132)),IFERROR(OFFSET('セット情報(業務便）'!$P$2,MATCH($G137,BカートセットID入力!$F$4:$F$150,0),COLUMN()-COLUMN($T132)),IFERROR(OFFSET('セット情報（サンプル）'!$N$2,MATCH($G137,BカートセットID入力!$I$4:$I$150,0),COLUMN()-COLUMN($T132)),IFERROR(OFFSET('セット情報（イレギュラーサンプル）'!$N$2,MATCH($G137,BカートセットID入力!$L$4:$L$150,0),COLUMN()-COLUMN($T132)),""))))</f>
        <v/>
      </c>
      <c r="AM137" s="53" t="str">
        <f ca="1">IFERROR(OFFSET('セット情報(宅配便）'!$P$2,MATCH($G137,BカートセットID入力!$C$4:$C$150,0),COLUMN()-COLUMN($T132)),IFERROR(OFFSET('セット情報(業務便）'!$P$2,MATCH($G137,BカートセットID入力!$F$4:$F$150,0),COLUMN()-COLUMN($T132)),IFERROR(OFFSET('セット情報（サンプル）'!$N$2,MATCH($G137,BカートセットID入力!$I$4:$I$150,0),COLUMN()-COLUMN($T132)),IFERROR(OFFSET('セット情報（イレギュラーサンプル）'!$N$2,MATCH($G137,BカートセットID入力!$L$4:$L$150,0),COLUMN()-COLUMN($T132)),""))))</f>
        <v/>
      </c>
      <c r="AN137" s="53" t="str">
        <f ca="1">IFERROR(OFFSET('セット情報(宅配便）'!$P$2,MATCH($G137,BカートセットID入力!$C$4:$C$150,0),COLUMN()-COLUMN($T132)),IFERROR(OFFSET('セット情報(業務便）'!$P$2,MATCH($G137,BカートセットID入力!$F$4:$F$150,0),COLUMN()-COLUMN($T132)),IFERROR(OFFSET('セット情報（サンプル）'!$N$2,MATCH($G137,BカートセットID入力!$I$4:$I$150,0),COLUMN()-COLUMN($T132)),IFERROR(OFFSET('セット情報（イレギュラーサンプル）'!$N$2,MATCH($G137,BカートセットID入力!$L$4:$L$150,0),COLUMN()-COLUMN($T132)),""))))</f>
        <v/>
      </c>
      <c r="AO137" s="53" t="str">
        <f ca="1">IFERROR(OFFSET('セット情報(宅配便）'!$P$2,MATCH($G137,BカートセットID入力!$C$4:$C$150,0),COLUMN()-COLUMN($T132)),IFERROR(OFFSET('セット情報(業務便）'!$P$2,MATCH($G137,BカートセットID入力!$F$4:$F$150,0),COLUMN()-COLUMN($T132)),IFERROR(OFFSET('セット情報（サンプル）'!$N$2,MATCH($G137,BカートセットID入力!$I$4:$I$150,0),COLUMN()-COLUMN($T132)),IFERROR(OFFSET('セット情報（イレギュラーサンプル）'!$N$2,MATCH($G137,BカートセットID入力!$L$4:$L$150,0),COLUMN()-COLUMN($T132)),""))))</f>
        <v/>
      </c>
      <c r="AP137" s="53" t="str">
        <f ca="1">IFERROR(OFFSET('セット情報(宅配便）'!$P$2,MATCH($G137,BカートセットID入力!$C$4:$C$150,0),COLUMN()-COLUMN($T132)),IFERROR(OFFSET('セット情報(業務便）'!$P$2,MATCH($G137,BカートセットID入力!$F$4:$F$150,0),COLUMN()-COLUMN($T132)),IFERROR(OFFSET('セット情報（サンプル）'!$N$2,MATCH($G137,BカートセットID入力!$I$4:$I$150,0),COLUMN()-COLUMN($T132)),IFERROR(OFFSET('セット情報（イレギュラーサンプル）'!$N$2,MATCH($G137,BカートセットID入力!$L$4:$L$150,0),COLUMN()-COLUMN($T132)),""))))</f>
        <v/>
      </c>
      <c r="AQ137" s="53" t="str">
        <f ca="1">IFERROR(OFFSET('セット情報(宅配便）'!$P$2,MATCH($G137,BカートセットID入力!$C$4:$C$150,0),COLUMN()-COLUMN($T132)),IFERROR(OFFSET('セット情報(業務便）'!$P$2,MATCH($G137,BカートセットID入力!$F$4:$F$150,0),COLUMN()-COLUMN($T132)),IFERROR(OFFSET('セット情報（サンプル）'!$N$2,MATCH($G137,BカートセットID入力!$I$4:$I$150,0),COLUMN()-COLUMN($T132)),IFERROR(OFFSET('セット情報（イレギュラーサンプル）'!$N$2,MATCH($G137,BカートセットID入力!$L$4:$L$150,0),COLUMN()-COLUMN($T132)),""))))</f>
        <v/>
      </c>
      <c r="AR137" s="53" t="str">
        <f ca="1">IFERROR(OFFSET('セット情報(宅配便）'!$P$2,MATCH($G137,BカートセットID入力!$C$4:$C$150,0),COLUMN()-COLUMN($T132)),IFERROR(OFFSET('セット情報(業務便）'!$P$2,MATCH($G137,BカートセットID入力!$F$4:$F$150,0),COLUMN()-COLUMN($T132)),IFERROR(OFFSET('セット情報（サンプル）'!$N$2,MATCH($G137,BカートセットID入力!$I$4:$I$150,0),COLUMN()-COLUMN($T132)),IFERROR(OFFSET('セット情報（イレギュラーサンプル）'!$N$2,MATCH($G137,BカートセットID入力!$L$4:$L$150,0),COLUMN()-COLUMN($T132)),""))))</f>
        <v/>
      </c>
      <c r="AS137" s="53" t="str">
        <f ca="1">IFERROR(OFFSET('セット情報(宅配便）'!$P$2,MATCH($G137,BカートセットID入力!$C$4:$C$150,0),COLUMN()-COLUMN($T132)),IFERROR(OFFSET('セット情報(業務便）'!$P$2,MATCH($G137,BカートセットID入力!$F$4:$F$150,0),COLUMN()-COLUMN($T132)),IFERROR(OFFSET('セット情報（サンプル）'!$N$2,MATCH($G137,BカートセットID入力!$I$4:$I$150,0),COLUMN()-COLUMN($T132)),IFERROR(OFFSET('セット情報（イレギュラーサンプル）'!$N$2,MATCH($G137,BカートセットID入力!$L$4:$L$150,0),COLUMN()-COLUMN($T132)),""))))</f>
        <v/>
      </c>
    </row>
    <row r="138" spans="1:45">
      <c r="A138" s="53" t="str">
        <f>IF(ISBLANK(現行セット情報CSV!A138),"",現行セット情報CSV!A138)</f>
        <v/>
      </c>
      <c r="B138" s="53" t="str">
        <f>IF(ISBLANK(現行セット情報CSV!B138),"",現行セット情報CSV!B138)</f>
        <v/>
      </c>
      <c r="C138" s="53" t="str">
        <f>IF(ISBLANK(現行セット情報CSV!C138),"",現行セット情報CSV!C138)</f>
        <v/>
      </c>
      <c r="D138" s="53" t="str">
        <f>IF(ISBLANK(現行セット情報CSV!D138),"",現行セット情報CSV!D138)</f>
        <v/>
      </c>
      <c r="E138" s="53" t="str">
        <f>IF(ISBLANK(現行セット情報CSV!E138),"",現行セット情報CSV!E138)</f>
        <v/>
      </c>
      <c r="F138" s="53" t="str">
        <f>IF(ISBLANK(現行セット情報CSV!F138),"",現行セット情報CSV!F138)</f>
        <v/>
      </c>
      <c r="G138" s="53" t="str">
        <f>IF(ISBLANK(現行セット情報CSV!G138),"",現行セット情報CSV!G138)</f>
        <v/>
      </c>
      <c r="H138" s="53" t="str">
        <f>IF(ISBLANK(現行セット情報CSV!H138),"",現行セット情報CSV!H138)</f>
        <v/>
      </c>
      <c r="I138" s="53" t="str">
        <f>IF(ISBLANK(現行セット情報CSV!I138),"",現行セット情報CSV!I138)</f>
        <v/>
      </c>
      <c r="J138" s="53" t="str">
        <f>IF(ISBLANK(現行セット情報CSV!J138),"",現行セット情報CSV!J138)</f>
        <v/>
      </c>
      <c r="K138" s="53" t="str">
        <f>IF(ISBLANK(現行セット情報CSV!K138),"",現行セット情報CSV!K138)</f>
        <v/>
      </c>
      <c r="L138" s="53" t="str">
        <f>IF(ISBLANK(現行セット情報CSV!L138),"",現行セット情報CSV!L138)</f>
        <v/>
      </c>
      <c r="M138" s="53" t="str">
        <f>IF(ISBLANK(現行セット情報CSV!M138),"",現行セット情報CSV!M138)</f>
        <v/>
      </c>
      <c r="N138" s="53" t="str">
        <f>IF(ISBLANK(現行セット情報CSV!N138),"",現行セット情報CSV!N138)</f>
        <v/>
      </c>
      <c r="O138" s="53" t="str">
        <f>IF(ISBLANK(現行セット情報CSV!O138),"",現行セット情報CSV!O138)</f>
        <v/>
      </c>
      <c r="P138" s="53" t="str">
        <f>IF(ISBLANK(現行セット情報CSV!P138),"",現行セット情報CSV!P138)</f>
        <v/>
      </c>
      <c r="Q138" s="53" t="str">
        <f>IF(ISBLANK(現行セット情報CSV!Q138),"",現行セット情報CSV!Q138)</f>
        <v/>
      </c>
      <c r="R138" s="53" t="str">
        <f>IF(ISBLANK(現行セット情報CSV!R138),"",現行セット情報CSV!R138)</f>
        <v/>
      </c>
      <c r="S138" s="53" t="str">
        <f>IF(ISBLANK(現行セット情報CSV!S138),"",現行セット情報CSV!S138)</f>
        <v/>
      </c>
      <c r="T138" s="53" t="str">
        <f ca="1">IFERROR(OFFSET('セット情報(宅配便）'!$P$2,MATCH($G138,BカートセットID入力!$C$4:$C$150,0),COLUMN()-COLUMN($T133)),IFERROR(OFFSET('セット情報(業務便）'!$P$2,MATCH($G138,BカートセットID入力!$F$4:$F$150,0),COLUMN()-COLUMN($T133)),IFERROR(OFFSET('セット情報（サンプル）'!$N$2,MATCH($G138,BカートセットID入力!$I$4:$I$150,0),COLUMN()-COLUMN($T133)),IFERROR(OFFSET('セット情報（イレギュラーサンプル）'!$N$2,MATCH($G138,BカートセットID入力!$L$4:$L$150,0),COLUMN()-COLUMN($T133)),""))))</f>
        <v/>
      </c>
      <c r="U138" s="53" t="str">
        <f ca="1">IFERROR(OFFSET('セット情報(宅配便）'!$P$2,MATCH($G138,BカートセットID入力!$C$4:$C$150,0),COLUMN()-COLUMN($T133)),IFERROR(OFFSET('セット情報(業務便）'!$P$2,MATCH($G138,BカートセットID入力!$F$4:$F$150,0),COLUMN()-COLUMN($T133)),IFERROR(OFFSET('セット情報（サンプル）'!$N$2,MATCH($G138,BカートセットID入力!$I$4:$I$150,0),COLUMN()-COLUMN($T133)),IFERROR(OFFSET('セット情報（イレギュラーサンプル）'!$N$2,MATCH($G138,BカートセットID入力!$L$4:$L$150,0),COLUMN()-COLUMN($T133)),""))))</f>
        <v/>
      </c>
      <c r="V138" s="53" t="str">
        <f ca="1">IFERROR(OFFSET('セット情報(宅配便）'!$P$2,MATCH($G138,BカートセットID入力!$C$4:$C$150,0),COLUMN()-COLUMN($T133)),IFERROR(OFFSET('セット情報(業務便）'!$P$2,MATCH($G138,BカートセットID入力!$F$4:$F$150,0),COLUMN()-COLUMN($T133)),IFERROR(OFFSET('セット情報（サンプル）'!$N$2,MATCH($G138,BカートセットID入力!$I$4:$I$150,0),COLUMN()-COLUMN($T133)),IFERROR(OFFSET('セット情報（イレギュラーサンプル）'!$N$2,MATCH($G138,BカートセットID入力!$L$4:$L$150,0),COLUMN()-COLUMN($T133)),""))))</f>
        <v/>
      </c>
      <c r="W138" s="53" t="str">
        <f ca="1">IFERROR(OFFSET('セット情報(宅配便）'!$P$2,MATCH($G138,BカートセットID入力!$C$4:$C$150,0),COLUMN()-COLUMN($T133)),IFERROR(OFFSET('セット情報(業務便）'!$P$2,MATCH($G138,BカートセットID入力!$F$4:$F$150,0),COLUMN()-COLUMN($T133)),IFERROR(OFFSET('セット情報（サンプル）'!$N$2,MATCH($G138,BカートセットID入力!$I$4:$I$150,0),COLUMN()-COLUMN($T133)),IFERROR(OFFSET('セット情報（イレギュラーサンプル）'!$N$2,MATCH($G138,BカートセットID入力!$L$4:$L$150,0),COLUMN()-COLUMN($T133)),""))))</f>
        <v/>
      </c>
      <c r="X138" s="53" t="str">
        <f ca="1">IFERROR(OFFSET('セット情報(宅配便）'!$P$2,MATCH($G138,BカートセットID入力!$C$4:$C$150,0),COLUMN()-COLUMN($T133)),IFERROR(OFFSET('セット情報(業務便）'!$P$2,MATCH($G138,BカートセットID入力!$F$4:$F$150,0),COLUMN()-COLUMN($T133)),IFERROR(OFFSET('セット情報（サンプル）'!$N$2,MATCH($G138,BカートセットID入力!$I$4:$I$150,0),COLUMN()-COLUMN($T133)),IFERROR(OFFSET('セット情報（イレギュラーサンプル）'!$N$2,MATCH($G138,BカートセットID入力!$L$4:$L$150,0),COLUMN()-COLUMN($T133)),""))))</f>
        <v/>
      </c>
      <c r="Y138" s="53" t="str">
        <f ca="1">IFERROR(OFFSET('セット情報(宅配便）'!$P$2,MATCH($G138,BカートセットID入力!$C$4:$C$150,0),COLUMN()-COLUMN($T133)),IFERROR(OFFSET('セット情報(業務便）'!$P$2,MATCH($G138,BカートセットID入力!$F$4:$F$150,0),COLUMN()-COLUMN($T133)),IFERROR(OFFSET('セット情報（サンプル）'!$N$2,MATCH($G138,BカートセットID入力!$I$4:$I$150,0),COLUMN()-COLUMN($T133)),IFERROR(OFFSET('セット情報（イレギュラーサンプル）'!$N$2,MATCH($G138,BカートセットID入力!$L$4:$L$150,0),COLUMN()-COLUMN($T133)),""))))</f>
        <v/>
      </c>
      <c r="Z138" s="53" t="str">
        <f ca="1">IFERROR(OFFSET('セット情報(宅配便）'!$P$2,MATCH($G138,BカートセットID入力!$C$4:$C$150,0),COLUMN()-COLUMN($T133)),IFERROR(OFFSET('セット情報(業務便）'!$P$2,MATCH($G138,BカートセットID入力!$F$4:$F$150,0),COLUMN()-COLUMN($T133)),IFERROR(OFFSET('セット情報（サンプル）'!$N$2,MATCH($G138,BカートセットID入力!$I$4:$I$150,0),COLUMN()-COLUMN($T133)),IFERROR(OFFSET('セット情報（イレギュラーサンプル）'!$N$2,MATCH($G138,BカートセットID入力!$L$4:$L$150,0),COLUMN()-COLUMN($T133)),""))))</f>
        <v/>
      </c>
      <c r="AA138" s="53" t="str">
        <f ca="1">IFERROR(OFFSET('セット情報(宅配便）'!$P$2,MATCH($G138,BカートセットID入力!$C$4:$C$150,0),COLUMN()-COLUMN($T133)),IFERROR(OFFSET('セット情報(業務便）'!$P$2,MATCH($G138,BカートセットID入力!$F$4:$F$150,0),COLUMN()-COLUMN($T133)),IFERROR(OFFSET('セット情報（サンプル）'!$N$2,MATCH($G138,BカートセットID入力!$I$4:$I$150,0),COLUMN()-COLUMN($T133)),IFERROR(OFFSET('セット情報（イレギュラーサンプル）'!$N$2,MATCH($G138,BカートセットID入力!$L$4:$L$150,0),COLUMN()-COLUMN($T133)),""))))</f>
        <v/>
      </c>
      <c r="AB138" s="53" t="str">
        <f ca="1">IFERROR(OFFSET('セット情報(宅配便）'!$P$2,MATCH($G138,BカートセットID入力!$C$4:$C$150,0),COLUMN()-COLUMN($T133)),IFERROR(OFFSET('セット情報(業務便）'!$P$2,MATCH($G138,BカートセットID入力!$F$4:$F$150,0),COLUMN()-COLUMN($T133)),IFERROR(OFFSET('セット情報（サンプル）'!$N$2,MATCH($G138,BカートセットID入力!$I$4:$I$150,0),COLUMN()-COLUMN($T133)),IFERROR(OFFSET('セット情報（イレギュラーサンプル）'!$N$2,MATCH($G138,BカートセットID入力!$L$4:$L$150,0),COLUMN()-COLUMN($T133)),""))))</f>
        <v/>
      </c>
      <c r="AC138" s="53" t="str">
        <f ca="1">IFERROR(OFFSET('セット情報(宅配便）'!$P$2,MATCH($G138,BカートセットID入力!$C$4:$C$150,0),COLUMN()-COLUMN($T133)),IFERROR(OFFSET('セット情報(業務便）'!$P$2,MATCH($G138,BカートセットID入力!$F$4:$F$150,0),COLUMN()-COLUMN($T133)),IFERROR(OFFSET('セット情報（サンプル）'!$N$2,MATCH($G138,BカートセットID入力!$I$4:$I$150,0),COLUMN()-COLUMN($T133)),IFERROR(OFFSET('セット情報（イレギュラーサンプル）'!$N$2,MATCH($G138,BカートセットID入力!$L$4:$L$150,0),COLUMN()-COLUMN($T133)),""))))</f>
        <v/>
      </c>
      <c r="AD138" s="53" t="str">
        <f ca="1">IFERROR(OFFSET('セット情報(宅配便）'!$P$2,MATCH($G138,BカートセットID入力!$C$4:$C$150,0),COLUMN()-COLUMN($T133)),IFERROR(OFFSET('セット情報(業務便）'!$P$2,MATCH($G138,BカートセットID入力!$F$4:$F$150,0),COLUMN()-COLUMN($T133)),IFERROR(OFFSET('セット情報（サンプル）'!$N$2,MATCH($G138,BカートセットID入力!$I$4:$I$150,0),COLUMN()-COLUMN($T133)),IFERROR(OFFSET('セット情報（イレギュラーサンプル）'!$N$2,MATCH($G138,BカートセットID入力!$L$4:$L$150,0),COLUMN()-COLUMN($T133)),""))))</f>
        <v/>
      </c>
      <c r="AE138" s="53" t="str">
        <f ca="1">IFERROR(OFFSET('セット情報(宅配便）'!$P$2,MATCH($G138,BカートセットID入力!$C$4:$C$150,0),COLUMN()-COLUMN($T133)),IFERROR(OFFSET('セット情報(業務便）'!$P$2,MATCH($G138,BカートセットID入力!$F$4:$F$150,0),COLUMN()-COLUMN($T133)),IFERROR(OFFSET('セット情報（サンプル）'!$N$2,MATCH($G138,BカートセットID入力!$I$4:$I$150,0),COLUMN()-COLUMN($T133)),IFERROR(OFFSET('セット情報（イレギュラーサンプル）'!$N$2,MATCH($G138,BカートセットID入力!$L$4:$L$150,0),COLUMN()-COLUMN($T133)),""))))</f>
        <v/>
      </c>
      <c r="AF138" s="53" t="str">
        <f ca="1">IFERROR(OFFSET('セット情報(宅配便）'!$P$2,MATCH($G138,BカートセットID入力!$C$4:$C$150,0),COLUMN()-COLUMN($T133)),IFERROR(OFFSET('セット情報(業務便）'!$P$2,MATCH($G138,BカートセットID入力!$F$4:$F$150,0),COLUMN()-COLUMN($T133)),IFERROR(OFFSET('セット情報（サンプル）'!$N$2,MATCH($G138,BカートセットID入力!$I$4:$I$150,0),COLUMN()-COLUMN($T133)),IFERROR(OFFSET('セット情報（イレギュラーサンプル）'!$N$2,MATCH($G138,BカートセットID入力!$L$4:$L$150,0),COLUMN()-COLUMN($T133)),""))))</f>
        <v/>
      </c>
      <c r="AG138" s="53" t="str">
        <f ca="1">IFERROR(OFFSET('セット情報(宅配便）'!$P$2,MATCH($G138,BカートセットID入力!$C$4:$C$150,0),COLUMN()-COLUMN($T133)),IFERROR(OFFSET('セット情報(業務便）'!$P$2,MATCH($G138,BカートセットID入力!$F$4:$F$150,0),COLUMN()-COLUMN($T133)),IFERROR(OFFSET('セット情報（サンプル）'!$N$2,MATCH($G138,BカートセットID入力!$I$4:$I$150,0),COLUMN()-COLUMN($T133)),IFERROR(OFFSET('セット情報（イレギュラーサンプル）'!$N$2,MATCH($G138,BカートセットID入力!$L$4:$L$150,0),COLUMN()-COLUMN($T133)),""))))</f>
        <v/>
      </c>
      <c r="AH138" s="53" t="str">
        <f ca="1">IFERROR(OFFSET('セット情報(宅配便）'!$P$2,MATCH($G138,BカートセットID入力!$C$4:$C$150,0),COLUMN()-COLUMN($T133)),IFERROR(OFFSET('セット情報(業務便）'!$P$2,MATCH($G138,BカートセットID入力!$F$4:$F$150,0),COLUMN()-COLUMN($T133)),IFERROR(OFFSET('セット情報（サンプル）'!$N$2,MATCH($G138,BカートセットID入力!$I$4:$I$150,0),COLUMN()-COLUMN($T133)),IFERROR(OFFSET('セット情報（イレギュラーサンプル）'!$N$2,MATCH($G138,BカートセットID入力!$L$4:$L$150,0),COLUMN()-COLUMN($T133)),""))))</f>
        <v/>
      </c>
      <c r="AI138" s="53" t="str">
        <f ca="1">IFERROR(OFFSET('セット情報(宅配便）'!$P$2,MATCH($G138,BカートセットID入力!$C$4:$C$150,0),COLUMN()-COLUMN($T133)),IFERROR(OFFSET('セット情報(業務便）'!$P$2,MATCH($G138,BカートセットID入力!$F$4:$F$150,0),COLUMN()-COLUMN($T133)),IFERROR(OFFSET('セット情報（サンプル）'!$N$2,MATCH($G138,BカートセットID入力!$I$4:$I$150,0),COLUMN()-COLUMN($T133)),IFERROR(OFFSET('セット情報（イレギュラーサンプル）'!$N$2,MATCH($G138,BカートセットID入力!$L$4:$L$150,0),COLUMN()-COLUMN($T133)),""))))</f>
        <v/>
      </c>
      <c r="AJ138" s="53" t="str">
        <f ca="1">IFERROR(OFFSET('セット情報(宅配便）'!$P$2,MATCH($G138,BカートセットID入力!$C$4:$C$150,0),COLUMN()-COLUMN($T133)),IFERROR(OFFSET('セット情報(業務便）'!$P$2,MATCH($G138,BカートセットID入力!$F$4:$F$150,0),COLUMN()-COLUMN($T133)),IFERROR(OFFSET('セット情報（サンプル）'!$N$2,MATCH($G138,BカートセットID入力!$I$4:$I$150,0),COLUMN()-COLUMN($T133)),IFERROR(OFFSET('セット情報（イレギュラーサンプル）'!$N$2,MATCH($G138,BカートセットID入力!$L$4:$L$150,0),COLUMN()-COLUMN($T133)),""))))</f>
        <v/>
      </c>
      <c r="AK138" s="53" t="str">
        <f ca="1">IFERROR(OFFSET('セット情報(宅配便）'!$P$2,MATCH($G138,BカートセットID入力!$C$4:$C$150,0),COLUMN()-COLUMN($T133)),IFERROR(OFFSET('セット情報(業務便）'!$P$2,MATCH($G138,BカートセットID入力!$F$4:$F$150,0),COLUMN()-COLUMN($T133)),IFERROR(OFFSET('セット情報（サンプル）'!$N$2,MATCH($G138,BカートセットID入力!$I$4:$I$150,0),COLUMN()-COLUMN($T133)),IFERROR(OFFSET('セット情報（イレギュラーサンプル）'!$N$2,MATCH($G138,BカートセットID入力!$L$4:$L$150,0),COLUMN()-COLUMN($T133)),""))))</f>
        <v/>
      </c>
      <c r="AL138" s="53" t="str">
        <f ca="1">IFERROR(OFFSET('セット情報(宅配便）'!$P$2,MATCH($G138,BカートセットID入力!$C$4:$C$150,0),COLUMN()-COLUMN($T133)),IFERROR(OFFSET('セット情報(業務便）'!$P$2,MATCH($G138,BカートセットID入力!$F$4:$F$150,0),COLUMN()-COLUMN($T133)),IFERROR(OFFSET('セット情報（サンプル）'!$N$2,MATCH($G138,BカートセットID入力!$I$4:$I$150,0),COLUMN()-COLUMN($T133)),IFERROR(OFFSET('セット情報（イレギュラーサンプル）'!$N$2,MATCH($G138,BカートセットID入力!$L$4:$L$150,0),COLUMN()-COLUMN($T133)),""))))</f>
        <v/>
      </c>
      <c r="AM138" s="53" t="str">
        <f ca="1">IFERROR(OFFSET('セット情報(宅配便）'!$P$2,MATCH($G138,BカートセットID入力!$C$4:$C$150,0),COLUMN()-COLUMN($T133)),IFERROR(OFFSET('セット情報(業務便）'!$P$2,MATCH($G138,BカートセットID入力!$F$4:$F$150,0),COLUMN()-COLUMN($T133)),IFERROR(OFFSET('セット情報（サンプル）'!$N$2,MATCH($G138,BカートセットID入力!$I$4:$I$150,0),COLUMN()-COLUMN($T133)),IFERROR(OFFSET('セット情報（イレギュラーサンプル）'!$N$2,MATCH($G138,BカートセットID入力!$L$4:$L$150,0),COLUMN()-COLUMN($T133)),""))))</f>
        <v/>
      </c>
      <c r="AN138" s="53" t="str">
        <f ca="1">IFERROR(OFFSET('セット情報(宅配便）'!$P$2,MATCH($G138,BカートセットID入力!$C$4:$C$150,0),COLUMN()-COLUMN($T133)),IFERROR(OFFSET('セット情報(業務便）'!$P$2,MATCH($G138,BカートセットID入力!$F$4:$F$150,0),COLUMN()-COLUMN($T133)),IFERROR(OFFSET('セット情報（サンプル）'!$N$2,MATCH($G138,BカートセットID入力!$I$4:$I$150,0),COLUMN()-COLUMN($T133)),IFERROR(OFFSET('セット情報（イレギュラーサンプル）'!$N$2,MATCH($G138,BカートセットID入力!$L$4:$L$150,0),COLUMN()-COLUMN($T133)),""))))</f>
        <v/>
      </c>
      <c r="AO138" s="53" t="str">
        <f ca="1">IFERROR(OFFSET('セット情報(宅配便）'!$P$2,MATCH($G138,BカートセットID入力!$C$4:$C$150,0),COLUMN()-COLUMN($T133)),IFERROR(OFFSET('セット情報(業務便）'!$P$2,MATCH($G138,BカートセットID入力!$F$4:$F$150,0),COLUMN()-COLUMN($T133)),IFERROR(OFFSET('セット情報（サンプル）'!$N$2,MATCH($G138,BカートセットID入力!$I$4:$I$150,0),COLUMN()-COLUMN($T133)),IFERROR(OFFSET('セット情報（イレギュラーサンプル）'!$N$2,MATCH($G138,BカートセットID入力!$L$4:$L$150,0),COLUMN()-COLUMN($T133)),""))))</f>
        <v/>
      </c>
      <c r="AP138" s="53" t="str">
        <f ca="1">IFERROR(OFFSET('セット情報(宅配便）'!$P$2,MATCH($G138,BカートセットID入力!$C$4:$C$150,0),COLUMN()-COLUMN($T133)),IFERROR(OFFSET('セット情報(業務便）'!$P$2,MATCH($G138,BカートセットID入力!$F$4:$F$150,0),COLUMN()-COLUMN($T133)),IFERROR(OFFSET('セット情報（サンプル）'!$N$2,MATCH($G138,BカートセットID入力!$I$4:$I$150,0),COLUMN()-COLUMN($T133)),IFERROR(OFFSET('セット情報（イレギュラーサンプル）'!$N$2,MATCH($G138,BカートセットID入力!$L$4:$L$150,0),COLUMN()-COLUMN($T133)),""))))</f>
        <v/>
      </c>
      <c r="AQ138" s="53" t="str">
        <f ca="1">IFERROR(OFFSET('セット情報(宅配便）'!$P$2,MATCH($G138,BカートセットID入力!$C$4:$C$150,0),COLUMN()-COLUMN($T133)),IFERROR(OFFSET('セット情報(業務便）'!$P$2,MATCH($G138,BカートセットID入力!$F$4:$F$150,0),COLUMN()-COLUMN($T133)),IFERROR(OFFSET('セット情報（サンプル）'!$N$2,MATCH($G138,BカートセットID入力!$I$4:$I$150,0),COLUMN()-COLUMN($T133)),IFERROR(OFFSET('セット情報（イレギュラーサンプル）'!$N$2,MATCH($G138,BカートセットID入力!$L$4:$L$150,0),COLUMN()-COLUMN($T133)),""))))</f>
        <v/>
      </c>
      <c r="AR138" s="53" t="str">
        <f ca="1">IFERROR(OFFSET('セット情報(宅配便）'!$P$2,MATCH($G138,BカートセットID入力!$C$4:$C$150,0),COLUMN()-COLUMN($T133)),IFERROR(OFFSET('セット情報(業務便）'!$P$2,MATCH($G138,BカートセットID入力!$F$4:$F$150,0),COLUMN()-COLUMN($T133)),IFERROR(OFFSET('セット情報（サンプル）'!$N$2,MATCH($G138,BカートセットID入力!$I$4:$I$150,0),COLUMN()-COLUMN($T133)),IFERROR(OFFSET('セット情報（イレギュラーサンプル）'!$N$2,MATCH($G138,BカートセットID入力!$L$4:$L$150,0),COLUMN()-COLUMN($T133)),""))))</f>
        <v/>
      </c>
      <c r="AS138" s="53" t="str">
        <f ca="1">IFERROR(OFFSET('セット情報(宅配便）'!$P$2,MATCH($G138,BカートセットID入力!$C$4:$C$150,0),COLUMN()-COLUMN($T133)),IFERROR(OFFSET('セット情報(業務便）'!$P$2,MATCH($G138,BカートセットID入力!$F$4:$F$150,0),COLUMN()-COLUMN($T133)),IFERROR(OFFSET('セット情報（サンプル）'!$N$2,MATCH($G138,BカートセットID入力!$I$4:$I$150,0),COLUMN()-COLUMN($T133)),IFERROR(OFFSET('セット情報（イレギュラーサンプル）'!$N$2,MATCH($G138,BカートセットID入力!$L$4:$L$150,0),COLUMN()-COLUMN($T133)),""))))</f>
        <v/>
      </c>
    </row>
    <row r="139" spans="1:45">
      <c r="A139" s="53" t="str">
        <f>IF(ISBLANK(現行セット情報CSV!A139),"",現行セット情報CSV!A139)</f>
        <v/>
      </c>
      <c r="B139" s="53" t="str">
        <f>IF(ISBLANK(現行セット情報CSV!B139),"",現行セット情報CSV!B139)</f>
        <v/>
      </c>
      <c r="C139" s="53" t="str">
        <f>IF(ISBLANK(現行セット情報CSV!C139),"",現行セット情報CSV!C139)</f>
        <v/>
      </c>
      <c r="D139" s="53" t="str">
        <f>IF(ISBLANK(現行セット情報CSV!D139),"",現行セット情報CSV!D139)</f>
        <v/>
      </c>
      <c r="E139" s="53" t="str">
        <f>IF(ISBLANK(現行セット情報CSV!E139),"",現行セット情報CSV!E139)</f>
        <v/>
      </c>
      <c r="F139" s="53" t="str">
        <f>IF(ISBLANK(現行セット情報CSV!F139),"",現行セット情報CSV!F139)</f>
        <v/>
      </c>
      <c r="G139" s="53" t="str">
        <f>IF(ISBLANK(現行セット情報CSV!G139),"",現行セット情報CSV!G139)</f>
        <v/>
      </c>
      <c r="H139" s="53" t="str">
        <f>IF(ISBLANK(現行セット情報CSV!H139),"",現行セット情報CSV!H139)</f>
        <v/>
      </c>
      <c r="I139" s="53" t="str">
        <f>IF(ISBLANK(現行セット情報CSV!I139),"",現行セット情報CSV!I139)</f>
        <v/>
      </c>
      <c r="J139" s="53" t="str">
        <f>IF(ISBLANK(現行セット情報CSV!J139),"",現行セット情報CSV!J139)</f>
        <v/>
      </c>
      <c r="K139" s="53" t="str">
        <f>IF(ISBLANK(現行セット情報CSV!K139),"",現行セット情報CSV!K139)</f>
        <v/>
      </c>
      <c r="L139" s="53" t="str">
        <f>IF(ISBLANK(現行セット情報CSV!L139),"",現行セット情報CSV!L139)</f>
        <v/>
      </c>
      <c r="M139" s="53" t="str">
        <f>IF(ISBLANK(現行セット情報CSV!M139),"",現行セット情報CSV!M139)</f>
        <v/>
      </c>
      <c r="N139" s="53" t="str">
        <f>IF(ISBLANK(現行セット情報CSV!N139),"",現行セット情報CSV!N139)</f>
        <v/>
      </c>
      <c r="O139" s="53" t="str">
        <f>IF(ISBLANK(現行セット情報CSV!O139),"",現行セット情報CSV!O139)</f>
        <v/>
      </c>
      <c r="P139" s="53" t="str">
        <f>IF(ISBLANK(現行セット情報CSV!P139),"",現行セット情報CSV!P139)</f>
        <v/>
      </c>
      <c r="Q139" s="53" t="str">
        <f>IF(ISBLANK(現行セット情報CSV!Q139),"",現行セット情報CSV!Q139)</f>
        <v/>
      </c>
      <c r="R139" s="53" t="str">
        <f>IF(ISBLANK(現行セット情報CSV!R139),"",現行セット情報CSV!R139)</f>
        <v/>
      </c>
      <c r="S139" s="53" t="str">
        <f>IF(ISBLANK(現行セット情報CSV!S139),"",現行セット情報CSV!S139)</f>
        <v/>
      </c>
      <c r="T139" s="53" t="str">
        <f ca="1">IFERROR(OFFSET('セット情報(宅配便）'!$P$2,MATCH($G139,BカートセットID入力!$C$4:$C$150,0),COLUMN()-COLUMN($T134)),IFERROR(OFFSET('セット情報(業務便）'!$P$2,MATCH($G139,BカートセットID入力!$F$4:$F$150,0),COLUMN()-COLUMN($T134)),IFERROR(OFFSET('セット情報（サンプル）'!$N$2,MATCH($G139,BカートセットID入力!$I$4:$I$150,0),COLUMN()-COLUMN($T134)),IFERROR(OFFSET('セット情報（イレギュラーサンプル）'!$N$2,MATCH($G139,BカートセットID入力!$L$4:$L$150,0),COLUMN()-COLUMN($T134)),""))))</f>
        <v/>
      </c>
      <c r="U139" s="53" t="str">
        <f ca="1">IFERROR(OFFSET('セット情報(宅配便）'!$P$2,MATCH($G139,BカートセットID入力!$C$4:$C$150,0),COLUMN()-COLUMN($T134)),IFERROR(OFFSET('セット情報(業務便）'!$P$2,MATCH($G139,BカートセットID入力!$F$4:$F$150,0),COLUMN()-COLUMN($T134)),IFERROR(OFFSET('セット情報（サンプル）'!$N$2,MATCH($G139,BカートセットID入力!$I$4:$I$150,0),COLUMN()-COLUMN($T134)),IFERROR(OFFSET('セット情報（イレギュラーサンプル）'!$N$2,MATCH($G139,BカートセットID入力!$L$4:$L$150,0),COLUMN()-COLUMN($T134)),""))))</f>
        <v/>
      </c>
      <c r="V139" s="53" t="str">
        <f ca="1">IFERROR(OFFSET('セット情報(宅配便）'!$P$2,MATCH($G139,BカートセットID入力!$C$4:$C$150,0),COLUMN()-COLUMN($T134)),IFERROR(OFFSET('セット情報(業務便）'!$P$2,MATCH($G139,BカートセットID入力!$F$4:$F$150,0),COLUMN()-COLUMN($T134)),IFERROR(OFFSET('セット情報（サンプル）'!$N$2,MATCH($G139,BカートセットID入力!$I$4:$I$150,0),COLUMN()-COLUMN($T134)),IFERROR(OFFSET('セット情報（イレギュラーサンプル）'!$N$2,MATCH($G139,BカートセットID入力!$L$4:$L$150,0),COLUMN()-COLUMN($T134)),""))))</f>
        <v/>
      </c>
      <c r="W139" s="53" t="str">
        <f ca="1">IFERROR(OFFSET('セット情報(宅配便）'!$P$2,MATCH($G139,BカートセットID入力!$C$4:$C$150,0),COLUMN()-COLUMN($T134)),IFERROR(OFFSET('セット情報(業務便）'!$P$2,MATCH($G139,BカートセットID入力!$F$4:$F$150,0),COLUMN()-COLUMN($T134)),IFERROR(OFFSET('セット情報（サンプル）'!$N$2,MATCH($G139,BカートセットID入力!$I$4:$I$150,0),COLUMN()-COLUMN($T134)),IFERROR(OFFSET('セット情報（イレギュラーサンプル）'!$N$2,MATCH($G139,BカートセットID入力!$L$4:$L$150,0),COLUMN()-COLUMN($T134)),""))))</f>
        <v/>
      </c>
      <c r="X139" s="53" t="str">
        <f ca="1">IFERROR(OFFSET('セット情報(宅配便）'!$P$2,MATCH($G139,BカートセットID入力!$C$4:$C$150,0),COLUMN()-COLUMN($T134)),IFERROR(OFFSET('セット情報(業務便）'!$P$2,MATCH($G139,BカートセットID入力!$F$4:$F$150,0),COLUMN()-COLUMN($T134)),IFERROR(OFFSET('セット情報（サンプル）'!$N$2,MATCH($G139,BカートセットID入力!$I$4:$I$150,0),COLUMN()-COLUMN($T134)),IFERROR(OFFSET('セット情報（イレギュラーサンプル）'!$N$2,MATCH($G139,BカートセットID入力!$L$4:$L$150,0),COLUMN()-COLUMN($T134)),""))))</f>
        <v/>
      </c>
      <c r="Y139" s="53" t="str">
        <f ca="1">IFERROR(OFFSET('セット情報(宅配便）'!$P$2,MATCH($G139,BカートセットID入力!$C$4:$C$150,0),COLUMN()-COLUMN($T134)),IFERROR(OFFSET('セット情報(業務便）'!$P$2,MATCH($G139,BカートセットID入力!$F$4:$F$150,0),COLUMN()-COLUMN($T134)),IFERROR(OFFSET('セット情報（サンプル）'!$N$2,MATCH($G139,BカートセットID入力!$I$4:$I$150,0),COLUMN()-COLUMN($T134)),IFERROR(OFFSET('セット情報（イレギュラーサンプル）'!$N$2,MATCH($G139,BカートセットID入力!$L$4:$L$150,0),COLUMN()-COLUMN($T134)),""))))</f>
        <v/>
      </c>
      <c r="Z139" s="53" t="str">
        <f ca="1">IFERROR(OFFSET('セット情報(宅配便）'!$P$2,MATCH($G139,BカートセットID入力!$C$4:$C$150,0),COLUMN()-COLUMN($T134)),IFERROR(OFFSET('セット情報(業務便）'!$P$2,MATCH($G139,BカートセットID入力!$F$4:$F$150,0),COLUMN()-COLUMN($T134)),IFERROR(OFFSET('セット情報（サンプル）'!$N$2,MATCH($G139,BカートセットID入力!$I$4:$I$150,0),COLUMN()-COLUMN($T134)),IFERROR(OFFSET('セット情報（イレギュラーサンプル）'!$N$2,MATCH($G139,BカートセットID入力!$L$4:$L$150,0),COLUMN()-COLUMN($T134)),""))))</f>
        <v/>
      </c>
      <c r="AA139" s="53" t="str">
        <f ca="1">IFERROR(OFFSET('セット情報(宅配便）'!$P$2,MATCH($G139,BカートセットID入力!$C$4:$C$150,0),COLUMN()-COLUMN($T134)),IFERROR(OFFSET('セット情報(業務便）'!$P$2,MATCH($G139,BカートセットID入力!$F$4:$F$150,0),COLUMN()-COLUMN($T134)),IFERROR(OFFSET('セット情報（サンプル）'!$N$2,MATCH($G139,BカートセットID入力!$I$4:$I$150,0),COLUMN()-COLUMN($T134)),IFERROR(OFFSET('セット情報（イレギュラーサンプル）'!$N$2,MATCH($G139,BカートセットID入力!$L$4:$L$150,0),COLUMN()-COLUMN($T134)),""))))</f>
        <v/>
      </c>
      <c r="AB139" s="53" t="str">
        <f ca="1">IFERROR(OFFSET('セット情報(宅配便）'!$P$2,MATCH($G139,BカートセットID入力!$C$4:$C$150,0),COLUMN()-COLUMN($T134)),IFERROR(OFFSET('セット情報(業務便）'!$P$2,MATCH($G139,BカートセットID入力!$F$4:$F$150,0),COLUMN()-COLUMN($T134)),IFERROR(OFFSET('セット情報（サンプル）'!$N$2,MATCH($G139,BカートセットID入力!$I$4:$I$150,0),COLUMN()-COLUMN($T134)),IFERROR(OFFSET('セット情報（イレギュラーサンプル）'!$N$2,MATCH($G139,BカートセットID入力!$L$4:$L$150,0),COLUMN()-COLUMN($T134)),""))))</f>
        <v/>
      </c>
      <c r="AC139" s="53" t="str">
        <f ca="1">IFERROR(OFFSET('セット情報(宅配便）'!$P$2,MATCH($G139,BカートセットID入力!$C$4:$C$150,0),COLUMN()-COLUMN($T134)),IFERROR(OFFSET('セット情報(業務便）'!$P$2,MATCH($G139,BカートセットID入力!$F$4:$F$150,0),COLUMN()-COLUMN($T134)),IFERROR(OFFSET('セット情報（サンプル）'!$N$2,MATCH($G139,BカートセットID入力!$I$4:$I$150,0),COLUMN()-COLUMN($T134)),IFERROR(OFFSET('セット情報（イレギュラーサンプル）'!$N$2,MATCH($G139,BカートセットID入力!$L$4:$L$150,0),COLUMN()-COLUMN($T134)),""))))</f>
        <v/>
      </c>
      <c r="AD139" s="53" t="str">
        <f ca="1">IFERROR(OFFSET('セット情報(宅配便）'!$P$2,MATCH($G139,BカートセットID入力!$C$4:$C$150,0),COLUMN()-COLUMN($T134)),IFERROR(OFFSET('セット情報(業務便）'!$P$2,MATCH($G139,BカートセットID入力!$F$4:$F$150,0),COLUMN()-COLUMN($T134)),IFERROR(OFFSET('セット情報（サンプル）'!$N$2,MATCH($G139,BカートセットID入力!$I$4:$I$150,0),COLUMN()-COLUMN($T134)),IFERROR(OFFSET('セット情報（イレギュラーサンプル）'!$N$2,MATCH($G139,BカートセットID入力!$L$4:$L$150,0),COLUMN()-COLUMN($T134)),""))))</f>
        <v/>
      </c>
      <c r="AE139" s="53" t="str">
        <f ca="1">IFERROR(OFFSET('セット情報(宅配便）'!$P$2,MATCH($G139,BカートセットID入力!$C$4:$C$150,0),COLUMN()-COLUMN($T134)),IFERROR(OFFSET('セット情報(業務便）'!$P$2,MATCH($G139,BカートセットID入力!$F$4:$F$150,0),COLUMN()-COLUMN($T134)),IFERROR(OFFSET('セット情報（サンプル）'!$N$2,MATCH($G139,BカートセットID入力!$I$4:$I$150,0),COLUMN()-COLUMN($T134)),IFERROR(OFFSET('セット情報（イレギュラーサンプル）'!$N$2,MATCH($G139,BカートセットID入力!$L$4:$L$150,0),COLUMN()-COLUMN($T134)),""))))</f>
        <v/>
      </c>
      <c r="AF139" s="53" t="str">
        <f ca="1">IFERROR(OFFSET('セット情報(宅配便）'!$P$2,MATCH($G139,BカートセットID入力!$C$4:$C$150,0),COLUMN()-COLUMN($T134)),IFERROR(OFFSET('セット情報(業務便）'!$P$2,MATCH($G139,BカートセットID入力!$F$4:$F$150,0),COLUMN()-COLUMN($T134)),IFERROR(OFFSET('セット情報（サンプル）'!$N$2,MATCH($G139,BカートセットID入力!$I$4:$I$150,0),COLUMN()-COLUMN($T134)),IFERROR(OFFSET('セット情報（イレギュラーサンプル）'!$N$2,MATCH($G139,BカートセットID入力!$L$4:$L$150,0),COLUMN()-COLUMN($T134)),""))))</f>
        <v/>
      </c>
      <c r="AG139" s="53" t="str">
        <f ca="1">IFERROR(OFFSET('セット情報(宅配便）'!$P$2,MATCH($G139,BカートセットID入力!$C$4:$C$150,0),COLUMN()-COLUMN($T134)),IFERROR(OFFSET('セット情報(業務便）'!$P$2,MATCH($G139,BカートセットID入力!$F$4:$F$150,0),COLUMN()-COLUMN($T134)),IFERROR(OFFSET('セット情報（サンプル）'!$N$2,MATCH($G139,BカートセットID入力!$I$4:$I$150,0),COLUMN()-COLUMN($T134)),IFERROR(OFFSET('セット情報（イレギュラーサンプル）'!$N$2,MATCH($G139,BカートセットID入力!$L$4:$L$150,0),COLUMN()-COLUMN($T134)),""))))</f>
        <v/>
      </c>
      <c r="AH139" s="53" t="str">
        <f ca="1">IFERROR(OFFSET('セット情報(宅配便）'!$P$2,MATCH($G139,BカートセットID入力!$C$4:$C$150,0),COLUMN()-COLUMN($T134)),IFERROR(OFFSET('セット情報(業務便）'!$P$2,MATCH($G139,BカートセットID入力!$F$4:$F$150,0),COLUMN()-COLUMN($T134)),IFERROR(OFFSET('セット情報（サンプル）'!$N$2,MATCH($G139,BカートセットID入力!$I$4:$I$150,0),COLUMN()-COLUMN($T134)),IFERROR(OFFSET('セット情報（イレギュラーサンプル）'!$N$2,MATCH($G139,BカートセットID入力!$L$4:$L$150,0),COLUMN()-COLUMN($T134)),""))))</f>
        <v/>
      </c>
      <c r="AI139" s="53" t="str">
        <f ca="1">IFERROR(OFFSET('セット情報(宅配便）'!$P$2,MATCH($G139,BカートセットID入力!$C$4:$C$150,0),COLUMN()-COLUMN($T134)),IFERROR(OFFSET('セット情報(業務便）'!$P$2,MATCH($G139,BカートセットID入力!$F$4:$F$150,0),COLUMN()-COLUMN($T134)),IFERROR(OFFSET('セット情報（サンプル）'!$N$2,MATCH($G139,BカートセットID入力!$I$4:$I$150,0),COLUMN()-COLUMN($T134)),IFERROR(OFFSET('セット情報（イレギュラーサンプル）'!$N$2,MATCH($G139,BカートセットID入力!$L$4:$L$150,0),COLUMN()-COLUMN($T134)),""))))</f>
        <v/>
      </c>
      <c r="AJ139" s="53" t="str">
        <f ca="1">IFERROR(OFFSET('セット情報(宅配便）'!$P$2,MATCH($G139,BカートセットID入力!$C$4:$C$150,0),COLUMN()-COLUMN($T134)),IFERROR(OFFSET('セット情報(業務便）'!$P$2,MATCH($G139,BカートセットID入力!$F$4:$F$150,0),COLUMN()-COLUMN($T134)),IFERROR(OFFSET('セット情報（サンプル）'!$N$2,MATCH($G139,BカートセットID入力!$I$4:$I$150,0),COLUMN()-COLUMN($T134)),IFERROR(OFFSET('セット情報（イレギュラーサンプル）'!$N$2,MATCH($G139,BカートセットID入力!$L$4:$L$150,0),COLUMN()-COLUMN($T134)),""))))</f>
        <v/>
      </c>
      <c r="AK139" s="53" t="str">
        <f ca="1">IFERROR(OFFSET('セット情報(宅配便）'!$P$2,MATCH($G139,BカートセットID入力!$C$4:$C$150,0),COLUMN()-COLUMN($T134)),IFERROR(OFFSET('セット情報(業務便）'!$P$2,MATCH($G139,BカートセットID入力!$F$4:$F$150,0),COLUMN()-COLUMN($T134)),IFERROR(OFFSET('セット情報（サンプル）'!$N$2,MATCH($G139,BカートセットID入力!$I$4:$I$150,0),COLUMN()-COLUMN($T134)),IFERROR(OFFSET('セット情報（イレギュラーサンプル）'!$N$2,MATCH($G139,BカートセットID入力!$L$4:$L$150,0),COLUMN()-COLUMN($T134)),""))))</f>
        <v/>
      </c>
      <c r="AL139" s="53" t="str">
        <f ca="1">IFERROR(OFFSET('セット情報(宅配便）'!$P$2,MATCH($G139,BカートセットID入力!$C$4:$C$150,0),COLUMN()-COLUMN($T134)),IFERROR(OFFSET('セット情報(業務便）'!$P$2,MATCH($G139,BカートセットID入力!$F$4:$F$150,0),COLUMN()-COLUMN($T134)),IFERROR(OFFSET('セット情報（サンプル）'!$N$2,MATCH($G139,BカートセットID入力!$I$4:$I$150,0),COLUMN()-COLUMN($T134)),IFERROR(OFFSET('セット情報（イレギュラーサンプル）'!$N$2,MATCH($G139,BカートセットID入力!$L$4:$L$150,0),COLUMN()-COLUMN($T134)),""))))</f>
        <v/>
      </c>
      <c r="AM139" s="53" t="str">
        <f ca="1">IFERROR(OFFSET('セット情報(宅配便）'!$P$2,MATCH($G139,BカートセットID入力!$C$4:$C$150,0),COLUMN()-COLUMN($T134)),IFERROR(OFFSET('セット情報(業務便）'!$P$2,MATCH($G139,BカートセットID入力!$F$4:$F$150,0),COLUMN()-COLUMN($T134)),IFERROR(OFFSET('セット情報（サンプル）'!$N$2,MATCH($G139,BカートセットID入力!$I$4:$I$150,0),COLUMN()-COLUMN($T134)),IFERROR(OFFSET('セット情報（イレギュラーサンプル）'!$N$2,MATCH($G139,BカートセットID入力!$L$4:$L$150,0),COLUMN()-COLUMN($T134)),""))))</f>
        <v/>
      </c>
      <c r="AN139" s="53" t="str">
        <f ca="1">IFERROR(OFFSET('セット情報(宅配便）'!$P$2,MATCH($G139,BカートセットID入力!$C$4:$C$150,0),COLUMN()-COLUMN($T134)),IFERROR(OFFSET('セット情報(業務便）'!$P$2,MATCH($G139,BカートセットID入力!$F$4:$F$150,0),COLUMN()-COLUMN($T134)),IFERROR(OFFSET('セット情報（サンプル）'!$N$2,MATCH($G139,BカートセットID入力!$I$4:$I$150,0),COLUMN()-COLUMN($T134)),IFERROR(OFFSET('セット情報（イレギュラーサンプル）'!$N$2,MATCH($G139,BカートセットID入力!$L$4:$L$150,0),COLUMN()-COLUMN($T134)),""))))</f>
        <v/>
      </c>
      <c r="AO139" s="53" t="str">
        <f ca="1">IFERROR(OFFSET('セット情報(宅配便）'!$P$2,MATCH($G139,BカートセットID入力!$C$4:$C$150,0),COLUMN()-COLUMN($T134)),IFERROR(OFFSET('セット情報(業務便）'!$P$2,MATCH($G139,BカートセットID入力!$F$4:$F$150,0),COLUMN()-COLUMN($T134)),IFERROR(OFFSET('セット情報（サンプル）'!$N$2,MATCH($G139,BカートセットID入力!$I$4:$I$150,0),COLUMN()-COLUMN($T134)),IFERROR(OFFSET('セット情報（イレギュラーサンプル）'!$N$2,MATCH($G139,BカートセットID入力!$L$4:$L$150,0),COLUMN()-COLUMN($T134)),""))))</f>
        <v/>
      </c>
      <c r="AP139" s="53" t="str">
        <f ca="1">IFERROR(OFFSET('セット情報(宅配便）'!$P$2,MATCH($G139,BカートセットID入力!$C$4:$C$150,0),COLUMN()-COLUMN($T134)),IFERROR(OFFSET('セット情報(業務便）'!$P$2,MATCH($G139,BカートセットID入力!$F$4:$F$150,0),COLUMN()-COLUMN($T134)),IFERROR(OFFSET('セット情報（サンプル）'!$N$2,MATCH($G139,BカートセットID入力!$I$4:$I$150,0),COLUMN()-COLUMN($T134)),IFERROR(OFFSET('セット情報（イレギュラーサンプル）'!$N$2,MATCH($G139,BカートセットID入力!$L$4:$L$150,0),COLUMN()-COLUMN($T134)),""))))</f>
        <v/>
      </c>
      <c r="AQ139" s="53" t="str">
        <f ca="1">IFERROR(OFFSET('セット情報(宅配便）'!$P$2,MATCH($G139,BカートセットID入力!$C$4:$C$150,0),COLUMN()-COLUMN($T134)),IFERROR(OFFSET('セット情報(業務便）'!$P$2,MATCH($G139,BカートセットID入力!$F$4:$F$150,0),COLUMN()-COLUMN($T134)),IFERROR(OFFSET('セット情報（サンプル）'!$N$2,MATCH($G139,BカートセットID入力!$I$4:$I$150,0),COLUMN()-COLUMN($T134)),IFERROR(OFFSET('セット情報（イレギュラーサンプル）'!$N$2,MATCH($G139,BカートセットID入力!$L$4:$L$150,0),COLUMN()-COLUMN($T134)),""))))</f>
        <v/>
      </c>
      <c r="AR139" s="53" t="str">
        <f ca="1">IFERROR(OFFSET('セット情報(宅配便）'!$P$2,MATCH($G139,BカートセットID入力!$C$4:$C$150,0),COLUMN()-COLUMN($T134)),IFERROR(OFFSET('セット情報(業務便）'!$P$2,MATCH($G139,BカートセットID入力!$F$4:$F$150,0),COLUMN()-COLUMN($T134)),IFERROR(OFFSET('セット情報（サンプル）'!$N$2,MATCH($G139,BカートセットID入力!$I$4:$I$150,0),COLUMN()-COLUMN($T134)),IFERROR(OFFSET('セット情報（イレギュラーサンプル）'!$N$2,MATCH($G139,BカートセットID入力!$L$4:$L$150,0),COLUMN()-COLUMN($T134)),""))))</f>
        <v/>
      </c>
      <c r="AS139" s="53" t="str">
        <f ca="1">IFERROR(OFFSET('セット情報(宅配便）'!$P$2,MATCH($G139,BカートセットID入力!$C$4:$C$150,0),COLUMN()-COLUMN($T134)),IFERROR(OFFSET('セット情報(業務便）'!$P$2,MATCH($G139,BカートセットID入力!$F$4:$F$150,0),COLUMN()-COLUMN($T134)),IFERROR(OFFSET('セット情報（サンプル）'!$N$2,MATCH($G139,BカートセットID入力!$I$4:$I$150,0),COLUMN()-COLUMN($T134)),IFERROR(OFFSET('セット情報（イレギュラーサンプル）'!$N$2,MATCH($G139,BカートセットID入力!$L$4:$L$150,0),COLUMN()-COLUMN($T134)),""))))</f>
        <v/>
      </c>
    </row>
    <row r="140" spans="1:45">
      <c r="A140" s="53" t="str">
        <f>IF(ISBLANK(現行セット情報CSV!A140),"",現行セット情報CSV!A140)</f>
        <v/>
      </c>
      <c r="B140" s="53" t="str">
        <f>IF(ISBLANK(現行セット情報CSV!B140),"",現行セット情報CSV!B140)</f>
        <v/>
      </c>
      <c r="C140" s="53" t="str">
        <f>IF(ISBLANK(現行セット情報CSV!C140),"",現行セット情報CSV!C140)</f>
        <v/>
      </c>
      <c r="D140" s="53" t="str">
        <f>IF(ISBLANK(現行セット情報CSV!D140),"",現行セット情報CSV!D140)</f>
        <v/>
      </c>
      <c r="E140" s="53" t="str">
        <f>IF(ISBLANK(現行セット情報CSV!E140),"",現行セット情報CSV!E140)</f>
        <v/>
      </c>
      <c r="F140" s="53" t="str">
        <f>IF(ISBLANK(現行セット情報CSV!F140),"",現行セット情報CSV!F140)</f>
        <v/>
      </c>
      <c r="G140" s="53" t="str">
        <f>IF(ISBLANK(現行セット情報CSV!G140),"",現行セット情報CSV!G140)</f>
        <v/>
      </c>
      <c r="H140" s="53" t="str">
        <f>IF(ISBLANK(現行セット情報CSV!H140),"",現行セット情報CSV!H140)</f>
        <v/>
      </c>
      <c r="I140" s="53" t="str">
        <f>IF(ISBLANK(現行セット情報CSV!I140),"",現行セット情報CSV!I140)</f>
        <v/>
      </c>
      <c r="J140" s="53" t="str">
        <f>IF(ISBLANK(現行セット情報CSV!J140),"",現行セット情報CSV!J140)</f>
        <v/>
      </c>
      <c r="K140" s="53" t="str">
        <f>IF(ISBLANK(現行セット情報CSV!K140),"",現行セット情報CSV!K140)</f>
        <v/>
      </c>
      <c r="L140" s="53" t="str">
        <f>IF(ISBLANK(現行セット情報CSV!L140),"",現行セット情報CSV!L140)</f>
        <v/>
      </c>
      <c r="M140" s="53" t="str">
        <f>IF(ISBLANK(現行セット情報CSV!M140),"",現行セット情報CSV!M140)</f>
        <v/>
      </c>
      <c r="N140" s="53" t="str">
        <f>IF(ISBLANK(現行セット情報CSV!N140),"",現行セット情報CSV!N140)</f>
        <v/>
      </c>
      <c r="O140" s="53" t="str">
        <f>IF(ISBLANK(現行セット情報CSV!O140),"",現行セット情報CSV!O140)</f>
        <v/>
      </c>
      <c r="P140" s="53" t="str">
        <f>IF(ISBLANK(現行セット情報CSV!P140),"",現行セット情報CSV!P140)</f>
        <v/>
      </c>
      <c r="Q140" s="53" t="str">
        <f>IF(ISBLANK(現行セット情報CSV!Q140),"",現行セット情報CSV!Q140)</f>
        <v/>
      </c>
      <c r="R140" s="53" t="str">
        <f>IF(ISBLANK(現行セット情報CSV!R140),"",現行セット情報CSV!R140)</f>
        <v/>
      </c>
      <c r="S140" s="53" t="str">
        <f>IF(ISBLANK(現行セット情報CSV!S140),"",現行セット情報CSV!S140)</f>
        <v/>
      </c>
      <c r="T140" s="53" t="str">
        <f ca="1">IFERROR(OFFSET('セット情報(宅配便）'!$P$2,MATCH($G140,BカートセットID入力!$C$4:$C$150,0),COLUMN()-COLUMN($T135)),IFERROR(OFFSET('セット情報(業務便）'!$P$2,MATCH($G140,BカートセットID入力!$F$4:$F$150,0),COLUMN()-COLUMN($T135)),IFERROR(OFFSET('セット情報（サンプル）'!$N$2,MATCH($G140,BカートセットID入力!$I$4:$I$150,0),COLUMN()-COLUMN($T135)),IFERROR(OFFSET('セット情報（イレギュラーサンプル）'!$N$2,MATCH($G140,BカートセットID入力!$L$4:$L$150,0),COLUMN()-COLUMN($T135)),""))))</f>
        <v/>
      </c>
      <c r="U140" s="53" t="str">
        <f ca="1">IFERROR(OFFSET('セット情報(宅配便）'!$P$2,MATCH($G140,BカートセットID入力!$C$4:$C$150,0),COLUMN()-COLUMN($T135)),IFERROR(OFFSET('セット情報(業務便）'!$P$2,MATCH($G140,BカートセットID入力!$F$4:$F$150,0),COLUMN()-COLUMN($T135)),IFERROR(OFFSET('セット情報（サンプル）'!$N$2,MATCH($G140,BカートセットID入力!$I$4:$I$150,0),COLUMN()-COLUMN($T135)),IFERROR(OFFSET('セット情報（イレギュラーサンプル）'!$N$2,MATCH($G140,BカートセットID入力!$L$4:$L$150,0),COLUMN()-COLUMN($T135)),""))))</f>
        <v/>
      </c>
      <c r="V140" s="53" t="str">
        <f ca="1">IFERROR(OFFSET('セット情報(宅配便）'!$P$2,MATCH($G140,BカートセットID入力!$C$4:$C$150,0),COLUMN()-COLUMN($T135)),IFERROR(OFFSET('セット情報(業務便）'!$P$2,MATCH($G140,BカートセットID入力!$F$4:$F$150,0),COLUMN()-COLUMN($T135)),IFERROR(OFFSET('セット情報（サンプル）'!$N$2,MATCH($G140,BカートセットID入力!$I$4:$I$150,0),COLUMN()-COLUMN($T135)),IFERROR(OFFSET('セット情報（イレギュラーサンプル）'!$N$2,MATCH($G140,BカートセットID入力!$L$4:$L$150,0),COLUMN()-COLUMN($T135)),""))))</f>
        <v/>
      </c>
      <c r="W140" s="53" t="str">
        <f ca="1">IFERROR(OFFSET('セット情報(宅配便）'!$P$2,MATCH($G140,BカートセットID入力!$C$4:$C$150,0),COLUMN()-COLUMN($T135)),IFERROR(OFFSET('セット情報(業務便）'!$P$2,MATCH($G140,BカートセットID入力!$F$4:$F$150,0),COLUMN()-COLUMN($T135)),IFERROR(OFFSET('セット情報（サンプル）'!$N$2,MATCH($G140,BカートセットID入力!$I$4:$I$150,0),COLUMN()-COLUMN($T135)),IFERROR(OFFSET('セット情報（イレギュラーサンプル）'!$N$2,MATCH($G140,BカートセットID入力!$L$4:$L$150,0),COLUMN()-COLUMN($T135)),""))))</f>
        <v/>
      </c>
      <c r="X140" s="53" t="str">
        <f ca="1">IFERROR(OFFSET('セット情報(宅配便）'!$P$2,MATCH($G140,BカートセットID入力!$C$4:$C$150,0),COLUMN()-COLUMN($T135)),IFERROR(OFFSET('セット情報(業務便）'!$P$2,MATCH($G140,BカートセットID入力!$F$4:$F$150,0),COLUMN()-COLUMN($T135)),IFERROR(OFFSET('セット情報（サンプル）'!$N$2,MATCH($G140,BカートセットID入力!$I$4:$I$150,0),COLUMN()-COLUMN($T135)),IFERROR(OFFSET('セット情報（イレギュラーサンプル）'!$N$2,MATCH($G140,BカートセットID入力!$L$4:$L$150,0),COLUMN()-COLUMN($T135)),""))))</f>
        <v/>
      </c>
      <c r="Y140" s="53" t="str">
        <f ca="1">IFERROR(OFFSET('セット情報(宅配便）'!$P$2,MATCH($G140,BカートセットID入力!$C$4:$C$150,0),COLUMN()-COLUMN($T135)),IFERROR(OFFSET('セット情報(業務便）'!$P$2,MATCH($G140,BカートセットID入力!$F$4:$F$150,0),COLUMN()-COLUMN($T135)),IFERROR(OFFSET('セット情報（サンプル）'!$N$2,MATCH($G140,BカートセットID入力!$I$4:$I$150,0),COLUMN()-COLUMN($T135)),IFERROR(OFFSET('セット情報（イレギュラーサンプル）'!$N$2,MATCH($G140,BカートセットID入力!$L$4:$L$150,0),COLUMN()-COLUMN($T135)),""))))</f>
        <v/>
      </c>
      <c r="Z140" s="53" t="str">
        <f ca="1">IFERROR(OFFSET('セット情報(宅配便）'!$P$2,MATCH($G140,BカートセットID入力!$C$4:$C$150,0),COLUMN()-COLUMN($T135)),IFERROR(OFFSET('セット情報(業務便）'!$P$2,MATCH($G140,BカートセットID入力!$F$4:$F$150,0),COLUMN()-COLUMN($T135)),IFERROR(OFFSET('セット情報（サンプル）'!$N$2,MATCH($G140,BカートセットID入力!$I$4:$I$150,0),COLUMN()-COLUMN($T135)),IFERROR(OFFSET('セット情報（イレギュラーサンプル）'!$N$2,MATCH($G140,BカートセットID入力!$L$4:$L$150,0),COLUMN()-COLUMN($T135)),""))))</f>
        <v/>
      </c>
      <c r="AA140" s="53" t="str">
        <f ca="1">IFERROR(OFFSET('セット情報(宅配便）'!$P$2,MATCH($G140,BカートセットID入力!$C$4:$C$150,0),COLUMN()-COLUMN($T135)),IFERROR(OFFSET('セット情報(業務便）'!$P$2,MATCH($G140,BカートセットID入力!$F$4:$F$150,0),COLUMN()-COLUMN($T135)),IFERROR(OFFSET('セット情報（サンプル）'!$N$2,MATCH($G140,BカートセットID入力!$I$4:$I$150,0),COLUMN()-COLUMN($T135)),IFERROR(OFFSET('セット情報（イレギュラーサンプル）'!$N$2,MATCH($G140,BカートセットID入力!$L$4:$L$150,0),COLUMN()-COLUMN($T135)),""))))</f>
        <v/>
      </c>
      <c r="AB140" s="53" t="str">
        <f ca="1">IFERROR(OFFSET('セット情報(宅配便）'!$P$2,MATCH($G140,BカートセットID入力!$C$4:$C$150,0),COLUMN()-COLUMN($T135)),IFERROR(OFFSET('セット情報(業務便）'!$P$2,MATCH($G140,BカートセットID入力!$F$4:$F$150,0),COLUMN()-COLUMN($T135)),IFERROR(OFFSET('セット情報（サンプル）'!$N$2,MATCH($G140,BカートセットID入力!$I$4:$I$150,0),COLUMN()-COLUMN($T135)),IFERROR(OFFSET('セット情報（イレギュラーサンプル）'!$N$2,MATCH($G140,BカートセットID入力!$L$4:$L$150,0),COLUMN()-COLUMN($T135)),""))))</f>
        <v/>
      </c>
      <c r="AC140" s="53" t="str">
        <f ca="1">IFERROR(OFFSET('セット情報(宅配便）'!$P$2,MATCH($G140,BカートセットID入力!$C$4:$C$150,0),COLUMN()-COLUMN($T135)),IFERROR(OFFSET('セット情報(業務便）'!$P$2,MATCH($G140,BカートセットID入力!$F$4:$F$150,0),COLUMN()-COLUMN($T135)),IFERROR(OFFSET('セット情報（サンプル）'!$N$2,MATCH($G140,BカートセットID入力!$I$4:$I$150,0),COLUMN()-COLUMN($T135)),IFERROR(OFFSET('セット情報（イレギュラーサンプル）'!$N$2,MATCH($G140,BカートセットID入力!$L$4:$L$150,0),COLUMN()-COLUMN($T135)),""))))</f>
        <v/>
      </c>
      <c r="AD140" s="53" t="str">
        <f ca="1">IFERROR(OFFSET('セット情報(宅配便）'!$P$2,MATCH($G140,BカートセットID入力!$C$4:$C$150,0),COLUMN()-COLUMN($T135)),IFERROR(OFFSET('セット情報(業務便）'!$P$2,MATCH($G140,BカートセットID入力!$F$4:$F$150,0),COLUMN()-COLUMN($T135)),IFERROR(OFFSET('セット情報（サンプル）'!$N$2,MATCH($G140,BカートセットID入力!$I$4:$I$150,0),COLUMN()-COLUMN($T135)),IFERROR(OFFSET('セット情報（イレギュラーサンプル）'!$N$2,MATCH($G140,BカートセットID入力!$L$4:$L$150,0),COLUMN()-COLUMN($T135)),""))))</f>
        <v/>
      </c>
      <c r="AE140" s="53" t="str">
        <f ca="1">IFERROR(OFFSET('セット情報(宅配便）'!$P$2,MATCH($G140,BカートセットID入力!$C$4:$C$150,0),COLUMN()-COLUMN($T135)),IFERROR(OFFSET('セット情報(業務便）'!$P$2,MATCH($G140,BカートセットID入力!$F$4:$F$150,0),COLUMN()-COLUMN($T135)),IFERROR(OFFSET('セット情報（サンプル）'!$N$2,MATCH($G140,BカートセットID入力!$I$4:$I$150,0),COLUMN()-COLUMN($T135)),IFERROR(OFFSET('セット情報（イレギュラーサンプル）'!$N$2,MATCH($G140,BカートセットID入力!$L$4:$L$150,0),COLUMN()-COLUMN($T135)),""))))</f>
        <v/>
      </c>
      <c r="AF140" s="53" t="str">
        <f ca="1">IFERROR(OFFSET('セット情報(宅配便）'!$P$2,MATCH($G140,BカートセットID入力!$C$4:$C$150,0),COLUMN()-COLUMN($T135)),IFERROR(OFFSET('セット情報(業務便）'!$P$2,MATCH($G140,BカートセットID入力!$F$4:$F$150,0),COLUMN()-COLUMN($T135)),IFERROR(OFFSET('セット情報（サンプル）'!$N$2,MATCH($G140,BカートセットID入力!$I$4:$I$150,0),COLUMN()-COLUMN($T135)),IFERROR(OFFSET('セット情報（イレギュラーサンプル）'!$N$2,MATCH($G140,BカートセットID入力!$L$4:$L$150,0),COLUMN()-COLUMN($T135)),""))))</f>
        <v/>
      </c>
      <c r="AG140" s="53" t="str">
        <f ca="1">IFERROR(OFFSET('セット情報(宅配便）'!$P$2,MATCH($G140,BカートセットID入力!$C$4:$C$150,0),COLUMN()-COLUMN($T135)),IFERROR(OFFSET('セット情報(業務便）'!$P$2,MATCH($G140,BカートセットID入力!$F$4:$F$150,0),COLUMN()-COLUMN($T135)),IFERROR(OFFSET('セット情報（サンプル）'!$N$2,MATCH($G140,BカートセットID入力!$I$4:$I$150,0),COLUMN()-COLUMN($T135)),IFERROR(OFFSET('セット情報（イレギュラーサンプル）'!$N$2,MATCH($G140,BカートセットID入力!$L$4:$L$150,0),COLUMN()-COLUMN($T135)),""))))</f>
        <v/>
      </c>
      <c r="AH140" s="53" t="str">
        <f ca="1">IFERROR(OFFSET('セット情報(宅配便）'!$P$2,MATCH($G140,BカートセットID入力!$C$4:$C$150,0),COLUMN()-COLUMN($T135)),IFERROR(OFFSET('セット情報(業務便）'!$P$2,MATCH($G140,BカートセットID入力!$F$4:$F$150,0),COLUMN()-COLUMN($T135)),IFERROR(OFFSET('セット情報（サンプル）'!$N$2,MATCH($G140,BカートセットID入力!$I$4:$I$150,0),COLUMN()-COLUMN($T135)),IFERROR(OFFSET('セット情報（イレギュラーサンプル）'!$N$2,MATCH($G140,BカートセットID入力!$L$4:$L$150,0),COLUMN()-COLUMN($T135)),""))))</f>
        <v/>
      </c>
      <c r="AI140" s="53" t="str">
        <f ca="1">IFERROR(OFFSET('セット情報(宅配便）'!$P$2,MATCH($G140,BカートセットID入力!$C$4:$C$150,0),COLUMN()-COLUMN($T135)),IFERROR(OFFSET('セット情報(業務便）'!$P$2,MATCH($G140,BカートセットID入力!$F$4:$F$150,0),COLUMN()-COLUMN($T135)),IFERROR(OFFSET('セット情報（サンプル）'!$N$2,MATCH($G140,BカートセットID入力!$I$4:$I$150,0),COLUMN()-COLUMN($T135)),IFERROR(OFFSET('セット情報（イレギュラーサンプル）'!$N$2,MATCH($G140,BカートセットID入力!$L$4:$L$150,0),COLUMN()-COLUMN($T135)),""))))</f>
        <v/>
      </c>
      <c r="AJ140" s="53" t="str">
        <f ca="1">IFERROR(OFFSET('セット情報(宅配便）'!$P$2,MATCH($G140,BカートセットID入力!$C$4:$C$150,0),COLUMN()-COLUMN($T135)),IFERROR(OFFSET('セット情報(業務便）'!$P$2,MATCH($G140,BカートセットID入力!$F$4:$F$150,0),COLUMN()-COLUMN($T135)),IFERROR(OFFSET('セット情報（サンプル）'!$N$2,MATCH($G140,BカートセットID入力!$I$4:$I$150,0),COLUMN()-COLUMN($T135)),IFERROR(OFFSET('セット情報（イレギュラーサンプル）'!$N$2,MATCH($G140,BカートセットID入力!$L$4:$L$150,0),COLUMN()-COLUMN($T135)),""))))</f>
        <v/>
      </c>
      <c r="AK140" s="53" t="str">
        <f ca="1">IFERROR(OFFSET('セット情報(宅配便）'!$P$2,MATCH($G140,BカートセットID入力!$C$4:$C$150,0),COLUMN()-COLUMN($T135)),IFERROR(OFFSET('セット情報(業務便）'!$P$2,MATCH($G140,BカートセットID入力!$F$4:$F$150,0),COLUMN()-COLUMN($T135)),IFERROR(OFFSET('セット情報（サンプル）'!$N$2,MATCH($G140,BカートセットID入力!$I$4:$I$150,0),COLUMN()-COLUMN($T135)),IFERROR(OFFSET('セット情報（イレギュラーサンプル）'!$N$2,MATCH($G140,BカートセットID入力!$L$4:$L$150,0),COLUMN()-COLUMN($T135)),""))))</f>
        <v/>
      </c>
      <c r="AL140" s="53" t="str">
        <f ca="1">IFERROR(OFFSET('セット情報(宅配便）'!$P$2,MATCH($G140,BカートセットID入力!$C$4:$C$150,0),COLUMN()-COLUMN($T135)),IFERROR(OFFSET('セット情報(業務便）'!$P$2,MATCH($G140,BカートセットID入力!$F$4:$F$150,0),COLUMN()-COLUMN($T135)),IFERROR(OFFSET('セット情報（サンプル）'!$N$2,MATCH($G140,BカートセットID入力!$I$4:$I$150,0),COLUMN()-COLUMN($T135)),IFERROR(OFFSET('セット情報（イレギュラーサンプル）'!$N$2,MATCH($G140,BカートセットID入力!$L$4:$L$150,0),COLUMN()-COLUMN($T135)),""))))</f>
        <v/>
      </c>
      <c r="AM140" s="53" t="str">
        <f ca="1">IFERROR(OFFSET('セット情報(宅配便）'!$P$2,MATCH($G140,BカートセットID入力!$C$4:$C$150,0),COLUMN()-COLUMN($T135)),IFERROR(OFFSET('セット情報(業務便）'!$P$2,MATCH($G140,BカートセットID入力!$F$4:$F$150,0),COLUMN()-COLUMN($T135)),IFERROR(OFFSET('セット情報（サンプル）'!$N$2,MATCH($G140,BカートセットID入力!$I$4:$I$150,0),COLUMN()-COLUMN($T135)),IFERROR(OFFSET('セット情報（イレギュラーサンプル）'!$N$2,MATCH($G140,BカートセットID入力!$L$4:$L$150,0),COLUMN()-COLUMN($T135)),""))))</f>
        <v/>
      </c>
      <c r="AN140" s="53" t="str">
        <f ca="1">IFERROR(OFFSET('セット情報(宅配便）'!$P$2,MATCH($G140,BカートセットID入力!$C$4:$C$150,0),COLUMN()-COLUMN($T135)),IFERROR(OFFSET('セット情報(業務便）'!$P$2,MATCH($G140,BカートセットID入力!$F$4:$F$150,0),COLUMN()-COLUMN($T135)),IFERROR(OFFSET('セット情報（サンプル）'!$N$2,MATCH($G140,BカートセットID入力!$I$4:$I$150,0),COLUMN()-COLUMN($T135)),IFERROR(OFFSET('セット情報（イレギュラーサンプル）'!$N$2,MATCH($G140,BカートセットID入力!$L$4:$L$150,0),COLUMN()-COLUMN($T135)),""))))</f>
        <v/>
      </c>
      <c r="AO140" s="53" t="str">
        <f ca="1">IFERROR(OFFSET('セット情報(宅配便）'!$P$2,MATCH($G140,BカートセットID入力!$C$4:$C$150,0),COLUMN()-COLUMN($T135)),IFERROR(OFFSET('セット情報(業務便）'!$P$2,MATCH($G140,BカートセットID入力!$F$4:$F$150,0),COLUMN()-COLUMN($T135)),IFERROR(OFFSET('セット情報（サンプル）'!$N$2,MATCH($G140,BカートセットID入力!$I$4:$I$150,0),COLUMN()-COLUMN($T135)),IFERROR(OFFSET('セット情報（イレギュラーサンプル）'!$N$2,MATCH($G140,BカートセットID入力!$L$4:$L$150,0),COLUMN()-COLUMN($T135)),""))))</f>
        <v/>
      </c>
      <c r="AP140" s="53" t="str">
        <f ca="1">IFERROR(OFFSET('セット情報(宅配便）'!$P$2,MATCH($G140,BカートセットID入力!$C$4:$C$150,0),COLUMN()-COLUMN($T135)),IFERROR(OFFSET('セット情報(業務便）'!$P$2,MATCH($G140,BカートセットID入力!$F$4:$F$150,0),COLUMN()-COLUMN($T135)),IFERROR(OFFSET('セット情報（サンプル）'!$N$2,MATCH($G140,BカートセットID入力!$I$4:$I$150,0),COLUMN()-COLUMN($T135)),IFERROR(OFFSET('セット情報（イレギュラーサンプル）'!$N$2,MATCH($G140,BカートセットID入力!$L$4:$L$150,0),COLUMN()-COLUMN($T135)),""))))</f>
        <v/>
      </c>
      <c r="AQ140" s="53" t="str">
        <f ca="1">IFERROR(OFFSET('セット情報(宅配便）'!$P$2,MATCH($G140,BカートセットID入力!$C$4:$C$150,0),COLUMN()-COLUMN($T135)),IFERROR(OFFSET('セット情報(業務便）'!$P$2,MATCH($G140,BカートセットID入力!$F$4:$F$150,0),COLUMN()-COLUMN($T135)),IFERROR(OFFSET('セット情報（サンプル）'!$N$2,MATCH($G140,BカートセットID入力!$I$4:$I$150,0),COLUMN()-COLUMN($T135)),IFERROR(OFFSET('セット情報（イレギュラーサンプル）'!$N$2,MATCH($G140,BカートセットID入力!$L$4:$L$150,0),COLUMN()-COLUMN($T135)),""))))</f>
        <v/>
      </c>
      <c r="AR140" s="53" t="str">
        <f ca="1">IFERROR(OFFSET('セット情報(宅配便）'!$P$2,MATCH($G140,BカートセットID入力!$C$4:$C$150,0),COLUMN()-COLUMN($T135)),IFERROR(OFFSET('セット情報(業務便）'!$P$2,MATCH($G140,BカートセットID入力!$F$4:$F$150,0),COLUMN()-COLUMN($T135)),IFERROR(OFFSET('セット情報（サンプル）'!$N$2,MATCH($G140,BカートセットID入力!$I$4:$I$150,0),COLUMN()-COLUMN($T135)),IFERROR(OFFSET('セット情報（イレギュラーサンプル）'!$N$2,MATCH($G140,BカートセットID入力!$L$4:$L$150,0),COLUMN()-COLUMN($T135)),""))))</f>
        <v/>
      </c>
      <c r="AS140" s="53" t="str">
        <f ca="1">IFERROR(OFFSET('セット情報(宅配便）'!$P$2,MATCH($G140,BカートセットID入力!$C$4:$C$150,0),COLUMN()-COLUMN($T135)),IFERROR(OFFSET('セット情報(業務便）'!$P$2,MATCH($G140,BカートセットID入力!$F$4:$F$150,0),COLUMN()-COLUMN($T135)),IFERROR(OFFSET('セット情報（サンプル）'!$N$2,MATCH($G140,BカートセットID入力!$I$4:$I$150,0),COLUMN()-COLUMN($T135)),IFERROR(OFFSET('セット情報（イレギュラーサンプル）'!$N$2,MATCH($G140,BカートセットID入力!$L$4:$L$150,0),COLUMN()-COLUMN($T135)),""))))</f>
        <v/>
      </c>
    </row>
    <row r="141" spans="1:45">
      <c r="A141" s="53" t="str">
        <f>IF(ISBLANK(現行セット情報CSV!A141),"",現行セット情報CSV!A141)</f>
        <v/>
      </c>
      <c r="B141" s="53" t="str">
        <f>IF(ISBLANK(現行セット情報CSV!B141),"",現行セット情報CSV!B141)</f>
        <v/>
      </c>
      <c r="C141" s="53" t="str">
        <f>IF(ISBLANK(現行セット情報CSV!C141),"",現行セット情報CSV!C141)</f>
        <v/>
      </c>
      <c r="D141" s="53" t="str">
        <f>IF(ISBLANK(現行セット情報CSV!D141),"",現行セット情報CSV!D141)</f>
        <v/>
      </c>
      <c r="E141" s="53" t="str">
        <f>IF(ISBLANK(現行セット情報CSV!E141),"",現行セット情報CSV!E141)</f>
        <v/>
      </c>
      <c r="F141" s="53" t="str">
        <f>IF(ISBLANK(現行セット情報CSV!F141),"",現行セット情報CSV!F141)</f>
        <v/>
      </c>
      <c r="G141" s="53" t="str">
        <f>IF(ISBLANK(現行セット情報CSV!G141),"",現行セット情報CSV!G141)</f>
        <v/>
      </c>
      <c r="H141" s="53" t="str">
        <f>IF(ISBLANK(現行セット情報CSV!H141),"",現行セット情報CSV!H141)</f>
        <v/>
      </c>
      <c r="I141" s="53" t="str">
        <f>IF(ISBLANK(現行セット情報CSV!I141),"",現行セット情報CSV!I141)</f>
        <v/>
      </c>
      <c r="J141" s="53" t="str">
        <f>IF(ISBLANK(現行セット情報CSV!J141),"",現行セット情報CSV!J141)</f>
        <v/>
      </c>
      <c r="K141" s="53" t="str">
        <f>IF(ISBLANK(現行セット情報CSV!K141),"",現行セット情報CSV!K141)</f>
        <v/>
      </c>
      <c r="L141" s="53" t="str">
        <f>IF(ISBLANK(現行セット情報CSV!L141),"",現行セット情報CSV!L141)</f>
        <v/>
      </c>
      <c r="M141" s="53" t="str">
        <f>IF(ISBLANK(現行セット情報CSV!M141),"",現行セット情報CSV!M141)</f>
        <v/>
      </c>
      <c r="N141" s="53" t="str">
        <f>IF(ISBLANK(現行セット情報CSV!N141),"",現行セット情報CSV!N141)</f>
        <v/>
      </c>
      <c r="O141" s="53" t="str">
        <f>IF(ISBLANK(現行セット情報CSV!O141),"",現行セット情報CSV!O141)</f>
        <v/>
      </c>
      <c r="P141" s="53" t="str">
        <f>IF(ISBLANK(現行セット情報CSV!P141),"",現行セット情報CSV!P141)</f>
        <v/>
      </c>
      <c r="Q141" s="53" t="str">
        <f>IF(ISBLANK(現行セット情報CSV!Q141),"",現行セット情報CSV!Q141)</f>
        <v/>
      </c>
      <c r="R141" s="53" t="str">
        <f>IF(ISBLANK(現行セット情報CSV!R141),"",現行セット情報CSV!R141)</f>
        <v/>
      </c>
      <c r="S141" s="53" t="str">
        <f>IF(ISBLANK(現行セット情報CSV!S141),"",現行セット情報CSV!S141)</f>
        <v/>
      </c>
      <c r="T141" s="53" t="str">
        <f ca="1">IFERROR(OFFSET('セット情報(宅配便）'!$P$2,MATCH($G141,BカートセットID入力!$C$4:$C$150,0),COLUMN()-COLUMN($T136)),IFERROR(OFFSET('セット情報(業務便）'!$P$2,MATCH($G141,BカートセットID入力!$F$4:$F$150,0),COLUMN()-COLUMN($T136)),IFERROR(OFFSET('セット情報（サンプル）'!$N$2,MATCH($G141,BカートセットID入力!$I$4:$I$150,0),COLUMN()-COLUMN($T136)),IFERROR(OFFSET('セット情報（イレギュラーサンプル）'!$N$2,MATCH($G141,BカートセットID入力!$L$4:$L$150,0),COLUMN()-COLUMN($T136)),""))))</f>
        <v/>
      </c>
      <c r="U141" s="53" t="str">
        <f ca="1">IFERROR(OFFSET('セット情報(宅配便）'!$P$2,MATCH($G141,BカートセットID入力!$C$4:$C$150,0),COLUMN()-COLUMN($T136)),IFERROR(OFFSET('セット情報(業務便）'!$P$2,MATCH($G141,BカートセットID入力!$F$4:$F$150,0),COLUMN()-COLUMN($T136)),IFERROR(OFFSET('セット情報（サンプル）'!$N$2,MATCH($G141,BカートセットID入力!$I$4:$I$150,0),COLUMN()-COLUMN($T136)),IFERROR(OFFSET('セット情報（イレギュラーサンプル）'!$N$2,MATCH($G141,BカートセットID入力!$L$4:$L$150,0),COLUMN()-COLUMN($T136)),""))))</f>
        <v/>
      </c>
      <c r="V141" s="53" t="str">
        <f ca="1">IFERROR(OFFSET('セット情報(宅配便）'!$P$2,MATCH($G141,BカートセットID入力!$C$4:$C$150,0),COLUMN()-COLUMN($T136)),IFERROR(OFFSET('セット情報(業務便）'!$P$2,MATCH($G141,BカートセットID入力!$F$4:$F$150,0),COLUMN()-COLUMN($T136)),IFERROR(OFFSET('セット情報（サンプル）'!$N$2,MATCH($G141,BカートセットID入力!$I$4:$I$150,0),COLUMN()-COLUMN($T136)),IFERROR(OFFSET('セット情報（イレギュラーサンプル）'!$N$2,MATCH($G141,BカートセットID入力!$L$4:$L$150,0),COLUMN()-COLUMN($T136)),""))))</f>
        <v/>
      </c>
      <c r="W141" s="53" t="str">
        <f ca="1">IFERROR(OFFSET('セット情報(宅配便）'!$P$2,MATCH($G141,BカートセットID入力!$C$4:$C$150,0),COLUMN()-COLUMN($T136)),IFERROR(OFFSET('セット情報(業務便）'!$P$2,MATCH($G141,BカートセットID入力!$F$4:$F$150,0),COLUMN()-COLUMN($T136)),IFERROR(OFFSET('セット情報（サンプル）'!$N$2,MATCH($G141,BカートセットID入力!$I$4:$I$150,0),COLUMN()-COLUMN($T136)),IFERROR(OFFSET('セット情報（イレギュラーサンプル）'!$N$2,MATCH($G141,BカートセットID入力!$L$4:$L$150,0),COLUMN()-COLUMN($T136)),""))))</f>
        <v/>
      </c>
      <c r="X141" s="53" t="str">
        <f ca="1">IFERROR(OFFSET('セット情報(宅配便）'!$P$2,MATCH($G141,BカートセットID入力!$C$4:$C$150,0),COLUMN()-COLUMN($T136)),IFERROR(OFFSET('セット情報(業務便）'!$P$2,MATCH($G141,BカートセットID入力!$F$4:$F$150,0),COLUMN()-COLUMN($T136)),IFERROR(OFFSET('セット情報（サンプル）'!$N$2,MATCH($G141,BカートセットID入力!$I$4:$I$150,0),COLUMN()-COLUMN($T136)),IFERROR(OFFSET('セット情報（イレギュラーサンプル）'!$N$2,MATCH($G141,BカートセットID入力!$L$4:$L$150,0),COLUMN()-COLUMN($T136)),""))))</f>
        <v/>
      </c>
      <c r="Y141" s="53" t="str">
        <f ca="1">IFERROR(OFFSET('セット情報(宅配便）'!$P$2,MATCH($G141,BカートセットID入力!$C$4:$C$150,0),COLUMN()-COLUMN($T136)),IFERROR(OFFSET('セット情報(業務便）'!$P$2,MATCH($G141,BカートセットID入力!$F$4:$F$150,0),COLUMN()-COLUMN($T136)),IFERROR(OFFSET('セット情報（サンプル）'!$N$2,MATCH($G141,BカートセットID入力!$I$4:$I$150,0),COLUMN()-COLUMN($T136)),IFERROR(OFFSET('セット情報（イレギュラーサンプル）'!$N$2,MATCH($G141,BカートセットID入力!$L$4:$L$150,0),COLUMN()-COLUMN($T136)),""))))</f>
        <v/>
      </c>
      <c r="Z141" s="53" t="str">
        <f ca="1">IFERROR(OFFSET('セット情報(宅配便）'!$P$2,MATCH($G141,BカートセットID入力!$C$4:$C$150,0),COLUMN()-COLUMN($T136)),IFERROR(OFFSET('セット情報(業務便）'!$P$2,MATCH($G141,BカートセットID入力!$F$4:$F$150,0),COLUMN()-COLUMN($T136)),IFERROR(OFFSET('セット情報（サンプル）'!$N$2,MATCH($G141,BカートセットID入力!$I$4:$I$150,0),COLUMN()-COLUMN($T136)),IFERROR(OFFSET('セット情報（イレギュラーサンプル）'!$N$2,MATCH($G141,BカートセットID入力!$L$4:$L$150,0),COLUMN()-COLUMN($T136)),""))))</f>
        <v/>
      </c>
      <c r="AA141" s="53" t="str">
        <f ca="1">IFERROR(OFFSET('セット情報(宅配便）'!$P$2,MATCH($G141,BカートセットID入力!$C$4:$C$150,0),COLUMN()-COLUMN($T136)),IFERROR(OFFSET('セット情報(業務便）'!$P$2,MATCH($G141,BカートセットID入力!$F$4:$F$150,0),COLUMN()-COLUMN($T136)),IFERROR(OFFSET('セット情報（サンプル）'!$N$2,MATCH($G141,BカートセットID入力!$I$4:$I$150,0),COLUMN()-COLUMN($T136)),IFERROR(OFFSET('セット情報（イレギュラーサンプル）'!$N$2,MATCH($G141,BカートセットID入力!$L$4:$L$150,0),COLUMN()-COLUMN($T136)),""))))</f>
        <v/>
      </c>
      <c r="AB141" s="53" t="str">
        <f ca="1">IFERROR(OFFSET('セット情報(宅配便）'!$P$2,MATCH($G141,BカートセットID入力!$C$4:$C$150,0),COLUMN()-COLUMN($T136)),IFERROR(OFFSET('セット情報(業務便）'!$P$2,MATCH($G141,BカートセットID入力!$F$4:$F$150,0),COLUMN()-COLUMN($T136)),IFERROR(OFFSET('セット情報（サンプル）'!$N$2,MATCH($G141,BカートセットID入力!$I$4:$I$150,0),COLUMN()-COLUMN($T136)),IFERROR(OFFSET('セット情報（イレギュラーサンプル）'!$N$2,MATCH($G141,BカートセットID入力!$L$4:$L$150,0),COLUMN()-COLUMN($T136)),""))))</f>
        <v/>
      </c>
      <c r="AC141" s="53" t="str">
        <f ca="1">IFERROR(OFFSET('セット情報(宅配便）'!$P$2,MATCH($G141,BカートセットID入力!$C$4:$C$150,0),COLUMN()-COLUMN($T136)),IFERROR(OFFSET('セット情報(業務便）'!$P$2,MATCH($G141,BカートセットID入力!$F$4:$F$150,0),COLUMN()-COLUMN($T136)),IFERROR(OFFSET('セット情報（サンプル）'!$N$2,MATCH($G141,BカートセットID入力!$I$4:$I$150,0),COLUMN()-COLUMN($T136)),IFERROR(OFFSET('セット情報（イレギュラーサンプル）'!$N$2,MATCH($G141,BカートセットID入力!$L$4:$L$150,0),COLUMN()-COLUMN($T136)),""))))</f>
        <v/>
      </c>
      <c r="AD141" s="53" t="str">
        <f ca="1">IFERROR(OFFSET('セット情報(宅配便）'!$P$2,MATCH($G141,BカートセットID入力!$C$4:$C$150,0),COLUMN()-COLUMN($T136)),IFERROR(OFFSET('セット情報(業務便）'!$P$2,MATCH($G141,BカートセットID入力!$F$4:$F$150,0),COLUMN()-COLUMN($T136)),IFERROR(OFFSET('セット情報（サンプル）'!$N$2,MATCH($G141,BカートセットID入力!$I$4:$I$150,0),COLUMN()-COLUMN($T136)),IFERROR(OFFSET('セット情報（イレギュラーサンプル）'!$N$2,MATCH($G141,BカートセットID入力!$L$4:$L$150,0),COLUMN()-COLUMN($T136)),""))))</f>
        <v/>
      </c>
      <c r="AE141" s="53" t="str">
        <f ca="1">IFERROR(OFFSET('セット情報(宅配便）'!$P$2,MATCH($G141,BカートセットID入力!$C$4:$C$150,0),COLUMN()-COLUMN($T136)),IFERROR(OFFSET('セット情報(業務便）'!$P$2,MATCH($G141,BカートセットID入力!$F$4:$F$150,0),COLUMN()-COLUMN($T136)),IFERROR(OFFSET('セット情報（サンプル）'!$N$2,MATCH($G141,BカートセットID入力!$I$4:$I$150,0),COLUMN()-COLUMN($T136)),IFERROR(OFFSET('セット情報（イレギュラーサンプル）'!$N$2,MATCH($G141,BカートセットID入力!$L$4:$L$150,0),COLUMN()-COLUMN($T136)),""))))</f>
        <v/>
      </c>
      <c r="AF141" s="53" t="str">
        <f ca="1">IFERROR(OFFSET('セット情報(宅配便）'!$P$2,MATCH($G141,BカートセットID入力!$C$4:$C$150,0),COLUMN()-COLUMN($T136)),IFERROR(OFFSET('セット情報(業務便）'!$P$2,MATCH($G141,BカートセットID入力!$F$4:$F$150,0),COLUMN()-COLUMN($T136)),IFERROR(OFFSET('セット情報（サンプル）'!$N$2,MATCH($G141,BカートセットID入力!$I$4:$I$150,0),COLUMN()-COLUMN($T136)),IFERROR(OFFSET('セット情報（イレギュラーサンプル）'!$N$2,MATCH($G141,BカートセットID入力!$L$4:$L$150,0),COLUMN()-COLUMN($T136)),""))))</f>
        <v/>
      </c>
      <c r="AG141" s="53" t="str">
        <f ca="1">IFERROR(OFFSET('セット情報(宅配便）'!$P$2,MATCH($G141,BカートセットID入力!$C$4:$C$150,0),COLUMN()-COLUMN($T136)),IFERROR(OFFSET('セット情報(業務便）'!$P$2,MATCH($G141,BカートセットID入力!$F$4:$F$150,0),COLUMN()-COLUMN($T136)),IFERROR(OFFSET('セット情報（サンプル）'!$N$2,MATCH($G141,BカートセットID入力!$I$4:$I$150,0),COLUMN()-COLUMN($T136)),IFERROR(OFFSET('セット情報（イレギュラーサンプル）'!$N$2,MATCH($G141,BカートセットID入力!$L$4:$L$150,0),COLUMN()-COLUMN($T136)),""))))</f>
        <v/>
      </c>
      <c r="AH141" s="53" t="str">
        <f ca="1">IFERROR(OFFSET('セット情報(宅配便）'!$P$2,MATCH($G141,BカートセットID入力!$C$4:$C$150,0),COLUMN()-COLUMN($T136)),IFERROR(OFFSET('セット情報(業務便）'!$P$2,MATCH($G141,BカートセットID入力!$F$4:$F$150,0),COLUMN()-COLUMN($T136)),IFERROR(OFFSET('セット情報（サンプル）'!$N$2,MATCH($G141,BカートセットID入力!$I$4:$I$150,0),COLUMN()-COLUMN($T136)),IFERROR(OFFSET('セット情報（イレギュラーサンプル）'!$N$2,MATCH($G141,BカートセットID入力!$L$4:$L$150,0),COLUMN()-COLUMN($T136)),""))))</f>
        <v/>
      </c>
      <c r="AI141" s="53" t="str">
        <f ca="1">IFERROR(OFFSET('セット情報(宅配便）'!$P$2,MATCH($G141,BカートセットID入力!$C$4:$C$150,0),COLUMN()-COLUMN($T136)),IFERROR(OFFSET('セット情報(業務便）'!$P$2,MATCH($G141,BカートセットID入力!$F$4:$F$150,0),COLUMN()-COLUMN($T136)),IFERROR(OFFSET('セット情報（サンプル）'!$N$2,MATCH($G141,BカートセットID入力!$I$4:$I$150,0),COLUMN()-COLUMN($T136)),IFERROR(OFFSET('セット情報（イレギュラーサンプル）'!$N$2,MATCH($G141,BカートセットID入力!$L$4:$L$150,0),COLUMN()-COLUMN($T136)),""))))</f>
        <v/>
      </c>
      <c r="AJ141" s="53" t="str">
        <f ca="1">IFERROR(OFFSET('セット情報(宅配便）'!$P$2,MATCH($G141,BカートセットID入力!$C$4:$C$150,0),COLUMN()-COLUMN($T136)),IFERROR(OFFSET('セット情報(業務便）'!$P$2,MATCH($G141,BカートセットID入力!$F$4:$F$150,0),COLUMN()-COLUMN($T136)),IFERROR(OFFSET('セット情報（サンプル）'!$N$2,MATCH($G141,BカートセットID入力!$I$4:$I$150,0),COLUMN()-COLUMN($T136)),IFERROR(OFFSET('セット情報（イレギュラーサンプル）'!$N$2,MATCH($G141,BカートセットID入力!$L$4:$L$150,0),COLUMN()-COLUMN($T136)),""))))</f>
        <v/>
      </c>
      <c r="AK141" s="53" t="str">
        <f ca="1">IFERROR(OFFSET('セット情報(宅配便）'!$P$2,MATCH($G141,BカートセットID入力!$C$4:$C$150,0),COLUMN()-COLUMN($T136)),IFERROR(OFFSET('セット情報(業務便）'!$P$2,MATCH($G141,BカートセットID入力!$F$4:$F$150,0),COLUMN()-COLUMN($T136)),IFERROR(OFFSET('セット情報（サンプル）'!$N$2,MATCH($G141,BカートセットID入力!$I$4:$I$150,0),COLUMN()-COLUMN($T136)),IFERROR(OFFSET('セット情報（イレギュラーサンプル）'!$N$2,MATCH($G141,BカートセットID入力!$L$4:$L$150,0),COLUMN()-COLUMN($T136)),""))))</f>
        <v/>
      </c>
      <c r="AL141" s="53" t="str">
        <f ca="1">IFERROR(OFFSET('セット情報(宅配便）'!$P$2,MATCH($G141,BカートセットID入力!$C$4:$C$150,0),COLUMN()-COLUMN($T136)),IFERROR(OFFSET('セット情報(業務便）'!$P$2,MATCH($G141,BカートセットID入力!$F$4:$F$150,0),COLUMN()-COLUMN($T136)),IFERROR(OFFSET('セット情報（サンプル）'!$N$2,MATCH($G141,BカートセットID入力!$I$4:$I$150,0),COLUMN()-COLUMN($T136)),IFERROR(OFFSET('セット情報（イレギュラーサンプル）'!$N$2,MATCH($G141,BカートセットID入力!$L$4:$L$150,0),COLUMN()-COLUMN($T136)),""))))</f>
        <v/>
      </c>
      <c r="AM141" s="53" t="str">
        <f ca="1">IFERROR(OFFSET('セット情報(宅配便）'!$P$2,MATCH($G141,BカートセットID入力!$C$4:$C$150,0),COLUMN()-COLUMN($T136)),IFERROR(OFFSET('セット情報(業務便）'!$P$2,MATCH($G141,BカートセットID入力!$F$4:$F$150,0),COLUMN()-COLUMN($T136)),IFERROR(OFFSET('セット情報（サンプル）'!$N$2,MATCH($G141,BカートセットID入力!$I$4:$I$150,0),COLUMN()-COLUMN($T136)),IFERROR(OFFSET('セット情報（イレギュラーサンプル）'!$N$2,MATCH($G141,BカートセットID入力!$L$4:$L$150,0),COLUMN()-COLUMN($T136)),""))))</f>
        <v/>
      </c>
      <c r="AN141" s="53" t="str">
        <f ca="1">IFERROR(OFFSET('セット情報(宅配便）'!$P$2,MATCH($G141,BカートセットID入力!$C$4:$C$150,0),COLUMN()-COLUMN($T136)),IFERROR(OFFSET('セット情報(業務便）'!$P$2,MATCH($G141,BカートセットID入力!$F$4:$F$150,0),COLUMN()-COLUMN($T136)),IFERROR(OFFSET('セット情報（サンプル）'!$N$2,MATCH($G141,BカートセットID入力!$I$4:$I$150,0),COLUMN()-COLUMN($T136)),IFERROR(OFFSET('セット情報（イレギュラーサンプル）'!$N$2,MATCH($G141,BカートセットID入力!$L$4:$L$150,0),COLUMN()-COLUMN($T136)),""))))</f>
        <v/>
      </c>
      <c r="AO141" s="53" t="str">
        <f ca="1">IFERROR(OFFSET('セット情報(宅配便）'!$P$2,MATCH($G141,BカートセットID入力!$C$4:$C$150,0),COLUMN()-COLUMN($T136)),IFERROR(OFFSET('セット情報(業務便）'!$P$2,MATCH($G141,BカートセットID入力!$F$4:$F$150,0),COLUMN()-COLUMN($T136)),IFERROR(OFFSET('セット情報（サンプル）'!$N$2,MATCH($G141,BカートセットID入力!$I$4:$I$150,0),COLUMN()-COLUMN($T136)),IFERROR(OFFSET('セット情報（イレギュラーサンプル）'!$N$2,MATCH($G141,BカートセットID入力!$L$4:$L$150,0),COLUMN()-COLUMN($T136)),""))))</f>
        <v/>
      </c>
      <c r="AP141" s="53" t="str">
        <f ca="1">IFERROR(OFFSET('セット情報(宅配便）'!$P$2,MATCH($G141,BカートセットID入力!$C$4:$C$150,0),COLUMN()-COLUMN($T136)),IFERROR(OFFSET('セット情報(業務便）'!$P$2,MATCH($G141,BカートセットID入力!$F$4:$F$150,0),COLUMN()-COLUMN($T136)),IFERROR(OFFSET('セット情報（サンプル）'!$N$2,MATCH($G141,BカートセットID入力!$I$4:$I$150,0),COLUMN()-COLUMN($T136)),IFERROR(OFFSET('セット情報（イレギュラーサンプル）'!$N$2,MATCH($G141,BカートセットID入力!$L$4:$L$150,0),COLUMN()-COLUMN($T136)),""))))</f>
        <v/>
      </c>
      <c r="AQ141" s="53" t="str">
        <f ca="1">IFERROR(OFFSET('セット情報(宅配便）'!$P$2,MATCH($G141,BカートセットID入力!$C$4:$C$150,0),COLUMN()-COLUMN($T136)),IFERROR(OFFSET('セット情報(業務便）'!$P$2,MATCH($G141,BカートセットID入力!$F$4:$F$150,0),COLUMN()-COLUMN($T136)),IFERROR(OFFSET('セット情報（サンプル）'!$N$2,MATCH($G141,BカートセットID入力!$I$4:$I$150,0),COLUMN()-COLUMN($T136)),IFERROR(OFFSET('セット情報（イレギュラーサンプル）'!$N$2,MATCH($G141,BカートセットID入力!$L$4:$L$150,0),COLUMN()-COLUMN($T136)),""))))</f>
        <v/>
      </c>
      <c r="AR141" s="53" t="str">
        <f ca="1">IFERROR(OFFSET('セット情報(宅配便）'!$P$2,MATCH($G141,BカートセットID入力!$C$4:$C$150,0),COLUMN()-COLUMN($T136)),IFERROR(OFFSET('セット情報(業務便）'!$P$2,MATCH($G141,BカートセットID入力!$F$4:$F$150,0),COLUMN()-COLUMN($T136)),IFERROR(OFFSET('セット情報（サンプル）'!$N$2,MATCH($G141,BカートセットID入力!$I$4:$I$150,0),COLUMN()-COLUMN($T136)),IFERROR(OFFSET('セット情報（イレギュラーサンプル）'!$N$2,MATCH($G141,BカートセットID入力!$L$4:$L$150,0),COLUMN()-COLUMN($T136)),""))))</f>
        <v/>
      </c>
      <c r="AS141" s="53" t="str">
        <f ca="1">IFERROR(OFFSET('セット情報(宅配便）'!$P$2,MATCH($G141,BカートセットID入力!$C$4:$C$150,0),COLUMN()-COLUMN($T136)),IFERROR(OFFSET('セット情報(業務便）'!$P$2,MATCH($G141,BカートセットID入力!$F$4:$F$150,0),COLUMN()-COLUMN($T136)),IFERROR(OFFSET('セット情報（サンプル）'!$N$2,MATCH($G141,BカートセットID入力!$I$4:$I$150,0),COLUMN()-COLUMN($T136)),IFERROR(OFFSET('セット情報（イレギュラーサンプル）'!$N$2,MATCH($G141,BカートセットID入力!$L$4:$L$150,0),COLUMN()-COLUMN($T136)),""))))</f>
        <v/>
      </c>
    </row>
    <row r="142" spans="1:45">
      <c r="A142" s="53" t="str">
        <f>IF(ISBLANK(現行セット情報CSV!A142),"",現行セット情報CSV!A142)</f>
        <v/>
      </c>
      <c r="B142" s="53" t="str">
        <f>IF(ISBLANK(現行セット情報CSV!B142),"",現行セット情報CSV!B142)</f>
        <v/>
      </c>
      <c r="C142" s="53" t="str">
        <f>IF(ISBLANK(現行セット情報CSV!C142),"",現行セット情報CSV!C142)</f>
        <v/>
      </c>
      <c r="D142" s="53" t="str">
        <f>IF(ISBLANK(現行セット情報CSV!D142),"",現行セット情報CSV!D142)</f>
        <v/>
      </c>
      <c r="E142" s="53" t="str">
        <f>IF(ISBLANK(現行セット情報CSV!E142),"",現行セット情報CSV!E142)</f>
        <v/>
      </c>
      <c r="F142" s="53" t="str">
        <f>IF(ISBLANK(現行セット情報CSV!F142),"",現行セット情報CSV!F142)</f>
        <v/>
      </c>
      <c r="G142" s="53" t="str">
        <f>IF(ISBLANK(現行セット情報CSV!G142),"",現行セット情報CSV!G142)</f>
        <v/>
      </c>
      <c r="H142" s="53" t="str">
        <f>IF(ISBLANK(現行セット情報CSV!H142),"",現行セット情報CSV!H142)</f>
        <v/>
      </c>
      <c r="I142" s="53" t="str">
        <f>IF(ISBLANK(現行セット情報CSV!I142),"",現行セット情報CSV!I142)</f>
        <v/>
      </c>
      <c r="J142" s="53" t="str">
        <f>IF(ISBLANK(現行セット情報CSV!J142),"",現行セット情報CSV!J142)</f>
        <v/>
      </c>
      <c r="K142" s="53" t="str">
        <f>IF(ISBLANK(現行セット情報CSV!K142),"",現行セット情報CSV!K142)</f>
        <v/>
      </c>
      <c r="L142" s="53" t="str">
        <f>IF(ISBLANK(現行セット情報CSV!L142),"",現行セット情報CSV!L142)</f>
        <v/>
      </c>
      <c r="M142" s="53" t="str">
        <f>IF(ISBLANK(現行セット情報CSV!M142),"",現行セット情報CSV!M142)</f>
        <v/>
      </c>
      <c r="N142" s="53" t="str">
        <f>IF(ISBLANK(現行セット情報CSV!N142),"",現行セット情報CSV!N142)</f>
        <v/>
      </c>
      <c r="O142" s="53" t="str">
        <f>IF(ISBLANK(現行セット情報CSV!O142),"",現行セット情報CSV!O142)</f>
        <v/>
      </c>
      <c r="P142" s="53" t="str">
        <f>IF(ISBLANK(現行セット情報CSV!P142),"",現行セット情報CSV!P142)</f>
        <v/>
      </c>
      <c r="Q142" s="53" t="str">
        <f>IF(ISBLANK(現行セット情報CSV!Q142),"",現行セット情報CSV!Q142)</f>
        <v/>
      </c>
      <c r="R142" s="53" t="str">
        <f>IF(ISBLANK(現行セット情報CSV!R142),"",現行セット情報CSV!R142)</f>
        <v/>
      </c>
      <c r="S142" s="53" t="str">
        <f>IF(ISBLANK(現行セット情報CSV!S142),"",現行セット情報CSV!S142)</f>
        <v/>
      </c>
      <c r="T142" s="53" t="str">
        <f ca="1">IFERROR(OFFSET('セット情報(宅配便）'!$P$2,MATCH($G142,BカートセットID入力!$C$4:$C$150,0),COLUMN()-COLUMN($T137)),IFERROR(OFFSET('セット情報(業務便）'!$P$2,MATCH($G142,BカートセットID入力!$F$4:$F$150,0),COLUMN()-COLUMN($T137)),IFERROR(OFFSET('セット情報（サンプル）'!$N$2,MATCH($G142,BカートセットID入力!$I$4:$I$150,0),COLUMN()-COLUMN($T137)),IFERROR(OFFSET('セット情報（イレギュラーサンプル）'!$N$2,MATCH($G142,BカートセットID入力!$L$4:$L$150,0),COLUMN()-COLUMN($T137)),""))))</f>
        <v/>
      </c>
      <c r="U142" s="53" t="str">
        <f ca="1">IFERROR(OFFSET('セット情報(宅配便）'!$P$2,MATCH($G142,BカートセットID入力!$C$4:$C$150,0),COLUMN()-COLUMN($T137)),IFERROR(OFFSET('セット情報(業務便）'!$P$2,MATCH($G142,BカートセットID入力!$F$4:$F$150,0),COLUMN()-COLUMN($T137)),IFERROR(OFFSET('セット情報（サンプル）'!$N$2,MATCH($G142,BカートセットID入力!$I$4:$I$150,0),COLUMN()-COLUMN($T137)),IFERROR(OFFSET('セット情報（イレギュラーサンプル）'!$N$2,MATCH($G142,BカートセットID入力!$L$4:$L$150,0),COLUMN()-COLUMN($T137)),""))))</f>
        <v/>
      </c>
      <c r="V142" s="53" t="str">
        <f ca="1">IFERROR(OFFSET('セット情報(宅配便）'!$P$2,MATCH($G142,BカートセットID入力!$C$4:$C$150,0),COLUMN()-COLUMN($T137)),IFERROR(OFFSET('セット情報(業務便）'!$P$2,MATCH($G142,BカートセットID入力!$F$4:$F$150,0),COLUMN()-COLUMN($T137)),IFERROR(OFFSET('セット情報（サンプル）'!$N$2,MATCH($G142,BカートセットID入力!$I$4:$I$150,0),COLUMN()-COLUMN($T137)),IFERROR(OFFSET('セット情報（イレギュラーサンプル）'!$N$2,MATCH($G142,BカートセットID入力!$L$4:$L$150,0),COLUMN()-COLUMN($T137)),""))))</f>
        <v/>
      </c>
      <c r="W142" s="53" t="str">
        <f ca="1">IFERROR(OFFSET('セット情報(宅配便）'!$P$2,MATCH($G142,BカートセットID入力!$C$4:$C$150,0),COLUMN()-COLUMN($T137)),IFERROR(OFFSET('セット情報(業務便）'!$P$2,MATCH($G142,BカートセットID入力!$F$4:$F$150,0),COLUMN()-COLUMN($T137)),IFERROR(OFFSET('セット情報（サンプル）'!$N$2,MATCH($G142,BカートセットID入力!$I$4:$I$150,0),COLUMN()-COLUMN($T137)),IFERROR(OFFSET('セット情報（イレギュラーサンプル）'!$N$2,MATCH($G142,BカートセットID入力!$L$4:$L$150,0),COLUMN()-COLUMN($T137)),""))))</f>
        <v/>
      </c>
      <c r="X142" s="53" t="str">
        <f ca="1">IFERROR(OFFSET('セット情報(宅配便）'!$P$2,MATCH($G142,BカートセットID入力!$C$4:$C$150,0),COLUMN()-COLUMN($T137)),IFERROR(OFFSET('セット情報(業務便）'!$P$2,MATCH($G142,BカートセットID入力!$F$4:$F$150,0),COLUMN()-COLUMN($T137)),IFERROR(OFFSET('セット情報（サンプル）'!$N$2,MATCH($G142,BカートセットID入力!$I$4:$I$150,0),COLUMN()-COLUMN($T137)),IFERROR(OFFSET('セット情報（イレギュラーサンプル）'!$N$2,MATCH($G142,BカートセットID入力!$L$4:$L$150,0),COLUMN()-COLUMN($T137)),""))))</f>
        <v/>
      </c>
      <c r="Y142" s="53" t="str">
        <f ca="1">IFERROR(OFFSET('セット情報(宅配便）'!$P$2,MATCH($G142,BカートセットID入力!$C$4:$C$150,0),COLUMN()-COLUMN($T137)),IFERROR(OFFSET('セット情報(業務便）'!$P$2,MATCH($G142,BカートセットID入力!$F$4:$F$150,0),COLUMN()-COLUMN($T137)),IFERROR(OFFSET('セット情報（サンプル）'!$N$2,MATCH($G142,BカートセットID入力!$I$4:$I$150,0),COLUMN()-COLUMN($T137)),IFERROR(OFFSET('セット情報（イレギュラーサンプル）'!$N$2,MATCH($G142,BカートセットID入力!$L$4:$L$150,0),COLUMN()-COLUMN($T137)),""))))</f>
        <v/>
      </c>
      <c r="Z142" s="53" t="str">
        <f ca="1">IFERROR(OFFSET('セット情報(宅配便）'!$P$2,MATCH($G142,BカートセットID入力!$C$4:$C$150,0),COLUMN()-COLUMN($T137)),IFERROR(OFFSET('セット情報(業務便）'!$P$2,MATCH($G142,BカートセットID入力!$F$4:$F$150,0),COLUMN()-COLUMN($T137)),IFERROR(OFFSET('セット情報（サンプル）'!$N$2,MATCH($G142,BカートセットID入力!$I$4:$I$150,0),COLUMN()-COLUMN($T137)),IFERROR(OFFSET('セット情報（イレギュラーサンプル）'!$N$2,MATCH($G142,BカートセットID入力!$L$4:$L$150,0),COLUMN()-COLUMN($T137)),""))))</f>
        <v/>
      </c>
      <c r="AA142" s="53" t="str">
        <f ca="1">IFERROR(OFFSET('セット情報(宅配便）'!$P$2,MATCH($G142,BカートセットID入力!$C$4:$C$150,0),COLUMN()-COLUMN($T137)),IFERROR(OFFSET('セット情報(業務便）'!$P$2,MATCH($G142,BカートセットID入力!$F$4:$F$150,0),COLUMN()-COLUMN($T137)),IFERROR(OFFSET('セット情報（サンプル）'!$N$2,MATCH($G142,BカートセットID入力!$I$4:$I$150,0),COLUMN()-COLUMN($T137)),IFERROR(OFFSET('セット情報（イレギュラーサンプル）'!$N$2,MATCH($G142,BカートセットID入力!$L$4:$L$150,0),COLUMN()-COLUMN($T137)),""))))</f>
        <v/>
      </c>
      <c r="AB142" s="53" t="str">
        <f ca="1">IFERROR(OFFSET('セット情報(宅配便）'!$P$2,MATCH($G142,BカートセットID入力!$C$4:$C$150,0),COLUMN()-COLUMN($T137)),IFERROR(OFFSET('セット情報(業務便）'!$P$2,MATCH($G142,BカートセットID入力!$F$4:$F$150,0),COLUMN()-COLUMN($T137)),IFERROR(OFFSET('セット情報（サンプル）'!$N$2,MATCH($G142,BカートセットID入力!$I$4:$I$150,0),COLUMN()-COLUMN($T137)),IFERROR(OFFSET('セット情報（イレギュラーサンプル）'!$N$2,MATCH($G142,BカートセットID入力!$L$4:$L$150,0),COLUMN()-COLUMN($T137)),""))))</f>
        <v/>
      </c>
      <c r="AC142" s="53" t="str">
        <f ca="1">IFERROR(OFFSET('セット情報(宅配便）'!$P$2,MATCH($G142,BカートセットID入力!$C$4:$C$150,0),COLUMN()-COLUMN($T137)),IFERROR(OFFSET('セット情報(業務便）'!$P$2,MATCH($G142,BカートセットID入力!$F$4:$F$150,0),COLUMN()-COLUMN($T137)),IFERROR(OFFSET('セット情報（サンプル）'!$N$2,MATCH($G142,BカートセットID入力!$I$4:$I$150,0),COLUMN()-COLUMN($T137)),IFERROR(OFFSET('セット情報（イレギュラーサンプル）'!$N$2,MATCH($G142,BカートセットID入力!$L$4:$L$150,0),COLUMN()-COLUMN($T137)),""))))</f>
        <v/>
      </c>
      <c r="AD142" s="53" t="str">
        <f ca="1">IFERROR(OFFSET('セット情報(宅配便）'!$P$2,MATCH($G142,BカートセットID入力!$C$4:$C$150,0),COLUMN()-COLUMN($T137)),IFERROR(OFFSET('セット情報(業務便）'!$P$2,MATCH($G142,BカートセットID入力!$F$4:$F$150,0),COLUMN()-COLUMN($T137)),IFERROR(OFFSET('セット情報（サンプル）'!$N$2,MATCH($G142,BカートセットID入力!$I$4:$I$150,0),COLUMN()-COLUMN($T137)),IFERROR(OFFSET('セット情報（イレギュラーサンプル）'!$N$2,MATCH($G142,BカートセットID入力!$L$4:$L$150,0),COLUMN()-COLUMN($T137)),""))))</f>
        <v/>
      </c>
      <c r="AE142" s="53" t="str">
        <f ca="1">IFERROR(OFFSET('セット情報(宅配便）'!$P$2,MATCH($G142,BカートセットID入力!$C$4:$C$150,0),COLUMN()-COLUMN($T137)),IFERROR(OFFSET('セット情報(業務便）'!$P$2,MATCH($G142,BカートセットID入力!$F$4:$F$150,0),COLUMN()-COLUMN($T137)),IFERROR(OFFSET('セット情報（サンプル）'!$N$2,MATCH($G142,BカートセットID入力!$I$4:$I$150,0),COLUMN()-COLUMN($T137)),IFERROR(OFFSET('セット情報（イレギュラーサンプル）'!$N$2,MATCH($G142,BカートセットID入力!$L$4:$L$150,0),COLUMN()-COLUMN($T137)),""))))</f>
        <v/>
      </c>
      <c r="AF142" s="53" t="str">
        <f ca="1">IFERROR(OFFSET('セット情報(宅配便）'!$P$2,MATCH($G142,BカートセットID入力!$C$4:$C$150,0),COLUMN()-COLUMN($T137)),IFERROR(OFFSET('セット情報(業務便）'!$P$2,MATCH($G142,BカートセットID入力!$F$4:$F$150,0),COLUMN()-COLUMN($T137)),IFERROR(OFFSET('セット情報（サンプル）'!$N$2,MATCH($G142,BカートセットID入力!$I$4:$I$150,0),COLUMN()-COLUMN($T137)),IFERROR(OFFSET('セット情報（イレギュラーサンプル）'!$N$2,MATCH($G142,BカートセットID入力!$L$4:$L$150,0),COLUMN()-COLUMN($T137)),""))))</f>
        <v/>
      </c>
      <c r="AG142" s="53" t="str">
        <f ca="1">IFERROR(OFFSET('セット情報(宅配便）'!$P$2,MATCH($G142,BカートセットID入力!$C$4:$C$150,0),COLUMN()-COLUMN($T137)),IFERROR(OFFSET('セット情報(業務便）'!$P$2,MATCH($G142,BカートセットID入力!$F$4:$F$150,0),COLUMN()-COLUMN($T137)),IFERROR(OFFSET('セット情報（サンプル）'!$N$2,MATCH($G142,BカートセットID入力!$I$4:$I$150,0),COLUMN()-COLUMN($T137)),IFERROR(OFFSET('セット情報（イレギュラーサンプル）'!$N$2,MATCH($G142,BカートセットID入力!$L$4:$L$150,0),COLUMN()-COLUMN($T137)),""))))</f>
        <v/>
      </c>
      <c r="AH142" s="53" t="str">
        <f ca="1">IFERROR(OFFSET('セット情報(宅配便）'!$P$2,MATCH($G142,BカートセットID入力!$C$4:$C$150,0),COLUMN()-COLUMN($T137)),IFERROR(OFFSET('セット情報(業務便）'!$P$2,MATCH($G142,BカートセットID入力!$F$4:$F$150,0),COLUMN()-COLUMN($T137)),IFERROR(OFFSET('セット情報（サンプル）'!$N$2,MATCH($G142,BカートセットID入力!$I$4:$I$150,0),COLUMN()-COLUMN($T137)),IFERROR(OFFSET('セット情報（イレギュラーサンプル）'!$N$2,MATCH($G142,BカートセットID入力!$L$4:$L$150,0),COLUMN()-COLUMN($T137)),""))))</f>
        <v/>
      </c>
      <c r="AI142" s="53" t="str">
        <f ca="1">IFERROR(OFFSET('セット情報(宅配便）'!$P$2,MATCH($G142,BカートセットID入力!$C$4:$C$150,0),COLUMN()-COLUMN($T137)),IFERROR(OFFSET('セット情報(業務便）'!$P$2,MATCH($G142,BカートセットID入力!$F$4:$F$150,0),COLUMN()-COLUMN($T137)),IFERROR(OFFSET('セット情報（サンプル）'!$N$2,MATCH($G142,BカートセットID入力!$I$4:$I$150,0),COLUMN()-COLUMN($T137)),IFERROR(OFFSET('セット情報（イレギュラーサンプル）'!$N$2,MATCH($G142,BカートセットID入力!$L$4:$L$150,0),COLUMN()-COLUMN($T137)),""))))</f>
        <v/>
      </c>
      <c r="AJ142" s="53" t="str">
        <f ca="1">IFERROR(OFFSET('セット情報(宅配便）'!$P$2,MATCH($G142,BカートセットID入力!$C$4:$C$150,0),COLUMN()-COLUMN($T137)),IFERROR(OFFSET('セット情報(業務便）'!$P$2,MATCH($G142,BカートセットID入力!$F$4:$F$150,0),COLUMN()-COLUMN($T137)),IFERROR(OFFSET('セット情報（サンプル）'!$N$2,MATCH($G142,BカートセットID入力!$I$4:$I$150,0),COLUMN()-COLUMN($T137)),IFERROR(OFFSET('セット情報（イレギュラーサンプル）'!$N$2,MATCH($G142,BカートセットID入力!$L$4:$L$150,0),COLUMN()-COLUMN($T137)),""))))</f>
        <v/>
      </c>
      <c r="AK142" s="53" t="str">
        <f ca="1">IFERROR(OFFSET('セット情報(宅配便）'!$P$2,MATCH($G142,BカートセットID入力!$C$4:$C$150,0),COLUMN()-COLUMN($T137)),IFERROR(OFFSET('セット情報(業務便）'!$P$2,MATCH($G142,BカートセットID入力!$F$4:$F$150,0),COLUMN()-COLUMN($T137)),IFERROR(OFFSET('セット情報（サンプル）'!$N$2,MATCH($G142,BカートセットID入力!$I$4:$I$150,0),COLUMN()-COLUMN($T137)),IFERROR(OFFSET('セット情報（イレギュラーサンプル）'!$N$2,MATCH($G142,BカートセットID入力!$L$4:$L$150,0),COLUMN()-COLUMN($T137)),""))))</f>
        <v/>
      </c>
      <c r="AL142" s="53" t="str">
        <f ca="1">IFERROR(OFFSET('セット情報(宅配便）'!$P$2,MATCH($G142,BカートセットID入力!$C$4:$C$150,0),COLUMN()-COLUMN($T137)),IFERROR(OFFSET('セット情報(業務便）'!$P$2,MATCH($G142,BカートセットID入力!$F$4:$F$150,0),COLUMN()-COLUMN($T137)),IFERROR(OFFSET('セット情報（サンプル）'!$N$2,MATCH($G142,BカートセットID入力!$I$4:$I$150,0),COLUMN()-COLUMN($T137)),IFERROR(OFFSET('セット情報（イレギュラーサンプル）'!$N$2,MATCH($G142,BカートセットID入力!$L$4:$L$150,0),COLUMN()-COLUMN($T137)),""))))</f>
        <v/>
      </c>
      <c r="AM142" s="53" t="str">
        <f ca="1">IFERROR(OFFSET('セット情報(宅配便）'!$P$2,MATCH($G142,BカートセットID入力!$C$4:$C$150,0),COLUMN()-COLUMN($T137)),IFERROR(OFFSET('セット情報(業務便）'!$P$2,MATCH($G142,BカートセットID入力!$F$4:$F$150,0),COLUMN()-COLUMN($T137)),IFERROR(OFFSET('セット情報（サンプル）'!$N$2,MATCH($G142,BカートセットID入力!$I$4:$I$150,0),COLUMN()-COLUMN($T137)),IFERROR(OFFSET('セット情報（イレギュラーサンプル）'!$N$2,MATCH($G142,BカートセットID入力!$L$4:$L$150,0),COLUMN()-COLUMN($T137)),""))))</f>
        <v/>
      </c>
      <c r="AN142" s="53" t="str">
        <f ca="1">IFERROR(OFFSET('セット情報(宅配便）'!$P$2,MATCH($G142,BカートセットID入力!$C$4:$C$150,0),COLUMN()-COLUMN($T137)),IFERROR(OFFSET('セット情報(業務便）'!$P$2,MATCH($G142,BカートセットID入力!$F$4:$F$150,0),COLUMN()-COLUMN($T137)),IFERROR(OFFSET('セット情報（サンプル）'!$N$2,MATCH($G142,BカートセットID入力!$I$4:$I$150,0),COLUMN()-COLUMN($T137)),IFERROR(OFFSET('セット情報（イレギュラーサンプル）'!$N$2,MATCH($G142,BカートセットID入力!$L$4:$L$150,0),COLUMN()-COLUMN($T137)),""))))</f>
        <v/>
      </c>
      <c r="AO142" s="53" t="str">
        <f ca="1">IFERROR(OFFSET('セット情報(宅配便）'!$P$2,MATCH($G142,BカートセットID入力!$C$4:$C$150,0),COLUMN()-COLUMN($T137)),IFERROR(OFFSET('セット情報(業務便）'!$P$2,MATCH($G142,BカートセットID入力!$F$4:$F$150,0),COLUMN()-COLUMN($T137)),IFERROR(OFFSET('セット情報（サンプル）'!$N$2,MATCH($G142,BカートセットID入力!$I$4:$I$150,0),COLUMN()-COLUMN($T137)),IFERROR(OFFSET('セット情報（イレギュラーサンプル）'!$N$2,MATCH($G142,BカートセットID入力!$L$4:$L$150,0),COLUMN()-COLUMN($T137)),""))))</f>
        <v/>
      </c>
      <c r="AP142" s="53" t="str">
        <f ca="1">IFERROR(OFFSET('セット情報(宅配便）'!$P$2,MATCH($G142,BカートセットID入力!$C$4:$C$150,0),COLUMN()-COLUMN($T137)),IFERROR(OFFSET('セット情報(業務便）'!$P$2,MATCH($G142,BカートセットID入力!$F$4:$F$150,0),COLUMN()-COLUMN($T137)),IFERROR(OFFSET('セット情報（サンプル）'!$N$2,MATCH($G142,BカートセットID入力!$I$4:$I$150,0),COLUMN()-COLUMN($T137)),IFERROR(OFFSET('セット情報（イレギュラーサンプル）'!$N$2,MATCH($G142,BカートセットID入力!$L$4:$L$150,0),COLUMN()-COLUMN($T137)),""))))</f>
        <v/>
      </c>
      <c r="AQ142" s="53" t="str">
        <f ca="1">IFERROR(OFFSET('セット情報(宅配便）'!$P$2,MATCH($G142,BカートセットID入力!$C$4:$C$150,0),COLUMN()-COLUMN($T137)),IFERROR(OFFSET('セット情報(業務便）'!$P$2,MATCH($G142,BカートセットID入力!$F$4:$F$150,0),COLUMN()-COLUMN($T137)),IFERROR(OFFSET('セット情報（サンプル）'!$N$2,MATCH($G142,BカートセットID入力!$I$4:$I$150,0),COLUMN()-COLUMN($T137)),IFERROR(OFFSET('セット情報（イレギュラーサンプル）'!$N$2,MATCH($G142,BカートセットID入力!$L$4:$L$150,0),COLUMN()-COLUMN($T137)),""))))</f>
        <v/>
      </c>
      <c r="AR142" s="53" t="str">
        <f ca="1">IFERROR(OFFSET('セット情報(宅配便）'!$P$2,MATCH($G142,BカートセットID入力!$C$4:$C$150,0),COLUMN()-COLUMN($T137)),IFERROR(OFFSET('セット情報(業務便）'!$P$2,MATCH($G142,BカートセットID入力!$F$4:$F$150,0),COLUMN()-COLUMN($T137)),IFERROR(OFFSET('セット情報（サンプル）'!$N$2,MATCH($G142,BカートセットID入力!$I$4:$I$150,0),COLUMN()-COLUMN($T137)),IFERROR(OFFSET('セット情報（イレギュラーサンプル）'!$N$2,MATCH($G142,BカートセットID入力!$L$4:$L$150,0),COLUMN()-COLUMN($T137)),""))))</f>
        <v/>
      </c>
      <c r="AS142" s="53" t="str">
        <f ca="1">IFERROR(OFFSET('セット情報(宅配便）'!$P$2,MATCH($G142,BカートセットID入力!$C$4:$C$150,0),COLUMN()-COLUMN($T137)),IFERROR(OFFSET('セット情報(業務便）'!$P$2,MATCH($G142,BカートセットID入力!$F$4:$F$150,0),COLUMN()-COLUMN($T137)),IFERROR(OFFSET('セット情報（サンプル）'!$N$2,MATCH($G142,BカートセットID入力!$I$4:$I$150,0),COLUMN()-COLUMN($T137)),IFERROR(OFFSET('セット情報（イレギュラーサンプル）'!$N$2,MATCH($G142,BカートセットID入力!$L$4:$L$150,0),COLUMN()-COLUMN($T137)),""))))</f>
        <v/>
      </c>
    </row>
    <row r="143" spans="1:45">
      <c r="A143" s="53" t="str">
        <f>IF(ISBLANK(現行セット情報CSV!A143),"",現行セット情報CSV!A143)</f>
        <v/>
      </c>
      <c r="B143" s="53" t="str">
        <f>IF(ISBLANK(現行セット情報CSV!B143),"",現行セット情報CSV!B143)</f>
        <v/>
      </c>
      <c r="C143" s="53" t="str">
        <f>IF(ISBLANK(現行セット情報CSV!C143),"",現行セット情報CSV!C143)</f>
        <v/>
      </c>
      <c r="D143" s="53" t="str">
        <f>IF(ISBLANK(現行セット情報CSV!D143),"",現行セット情報CSV!D143)</f>
        <v/>
      </c>
      <c r="E143" s="53" t="str">
        <f>IF(ISBLANK(現行セット情報CSV!E143),"",現行セット情報CSV!E143)</f>
        <v/>
      </c>
      <c r="F143" s="53" t="str">
        <f>IF(ISBLANK(現行セット情報CSV!F143),"",現行セット情報CSV!F143)</f>
        <v/>
      </c>
      <c r="G143" s="53" t="str">
        <f>IF(ISBLANK(現行セット情報CSV!G143),"",現行セット情報CSV!G143)</f>
        <v/>
      </c>
      <c r="H143" s="53" t="str">
        <f>IF(ISBLANK(現行セット情報CSV!H143),"",現行セット情報CSV!H143)</f>
        <v/>
      </c>
      <c r="I143" s="53" t="str">
        <f>IF(ISBLANK(現行セット情報CSV!I143),"",現行セット情報CSV!I143)</f>
        <v/>
      </c>
      <c r="J143" s="53" t="str">
        <f>IF(ISBLANK(現行セット情報CSV!J143),"",現行セット情報CSV!J143)</f>
        <v/>
      </c>
      <c r="K143" s="53" t="str">
        <f>IF(ISBLANK(現行セット情報CSV!K143),"",現行セット情報CSV!K143)</f>
        <v/>
      </c>
      <c r="L143" s="53" t="str">
        <f>IF(ISBLANK(現行セット情報CSV!L143),"",現行セット情報CSV!L143)</f>
        <v/>
      </c>
      <c r="M143" s="53" t="str">
        <f>IF(ISBLANK(現行セット情報CSV!M143),"",現行セット情報CSV!M143)</f>
        <v/>
      </c>
      <c r="N143" s="53" t="str">
        <f>IF(ISBLANK(現行セット情報CSV!N143),"",現行セット情報CSV!N143)</f>
        <v/>
      </c>
      <c r="O143" s="53" t="str">
        <f>IF(ISBLANK(現行セット情報CSV!O143),"",現行セット情報CSV!O143)</f>
        <v/>
      </c>
      <c r="P143" s="53" t="str">
        <f>IF(ISBLANK(現行セット情報CSV!P143),"",現行セット情報CSV!P143)</f>
        <v/>
      </c>
      <c r="Q143" s="53" t="str">
        <f>IF(ISBLANK(現行セット情報CSV!Q143),"",現行セット情報CSV!Q143)</f>
        <v/>
      </c>
      <c r="R143" s="53" t="str">
        <f>IF(ISBLANK(現行セット情報CSV!R143),"",現行セット情報CSV!R143)</f>
        <v/>
      </c>
      <c r="S143" s="53" t="str">
        <f>IF(ISBLANK(現行セット情報CSV!S143),"",現行セット情報CSV!S143)</f>
        <v/>
      </c>
      <c r="T143" s="53" t="str">
        <f ca="1">IFERROR(OFFSET('セット情報(宅配便）'!$P$2,MATCH($G143,BカートセットID入力!$C$4:$C$150,0),COLUMN()-COLUMN($T138)),IFERROR(OFFSET('セット情報(業務便）'!$P$2,MATCH($G143,BカートセットID入力!$F$4:$F$150,0),COLUMN()-COLUMN($T138)),IFERROR(OFFSET('セット情報（サンプル）'!$N$2,MATCH($G143,BカートセットID入力!$I$4:$I$150,0),COLUMN()-COLUMN($T138)),IFERROR(OFFSET('セット情報（イレギュラーサンプル）'!$N$2,MATCH($G143,BカートセットID入力!$L$4:$L$150,0),COLUMN()-COLUMN($T138)),""))))</f>
        <v/>
      </c>
      <c r="U143" s="53" t="str">
        <f ca="1">IFERROR(OFFSET('セット情報(宅配便）'!$P$2,MATCH($G143,BカートセットID入力!$C$4:$C$150,0),COLUMN()-COLUMN($T138)),IFERROR(OFFSET('セット情報(業務便）'!$P$2,MATCH($G143,BカートセットID入力!$F$4:$F$150,0),COLUMN()-COLUMN($T138)),IFERROR(OFFSET('セット情報（サンプル）'!$N$2,MATCH($G143,BカートセットID入力!$I$4:$I$150,0),COLUMN()-COLUMN($T138)),IFERROR(OFFSET('セット情報（イレギュラーサンプル）'!$N$2,MATCH($G143,BカートセットID入力!$L$4:$L$150,0),COLUMN()-COLUMN($T138)),""))))</f>
        <v/>
      </c>
      <c r="V143" s="53" t="str">
        <f ca="1">IFERROR(OFFSET('セット情報(宅配便）'!$P$2,MATCH($G143,BカートセットID入力!$C$4:$C$150,0),COLUMN()-COLUMN($T138)),IFERROR(OFFSET('セット情報(業務便）'!$P$2,MATCH($G143,BカートセットID入力!$F$4:$F$150,0),COLUMN()-COLUMN($T138)),IFERROR(OFFSET('セット情報（サンプル）'!$N$2,MATCH($G143,BカートセットID入力!$I$4:$I$150,0),COLUMN()-COLUMN($T138)),IFERROR(OFFSET('セット情報（イレギュラーサンプル）'!$N$2,MATCH($G143,BカートセットID入力!$L$4:$L$150,0),COLUMN()-COLUMN($T138)),""))))</f>
        <v/>
      </c>
      <c r="W143" s="53" t="str">
        <f ca="1">IFERROR(OFFSET('セット情報(宅配便）'!$P$2,MATCH($G143,BカートセットID入力!$C$4:$C$150,0),COLUMN()-COLUMN($T138)),IFERROR(OFFSET('セット情報(業務便）'!$P$2,MATCH($G143,BカートセットID入力!$F$4:$F$150,0),COLUMN()-COLUMN($T138)),IFERROR(OFFSET('セット情報（サンプル）'!$N$2,MATCH($G143,BカートセットID入力!$I$4:$I$150,0),COLUMN()-COLUMN($T138)),IFERROR(OFFSET('セット情報（イレギュラーサンプル）'!$N$2,MATCH($G143,BカートセットID入力!$L$4:$L$150,0),COLUMN()-COLUMN($T138)),""))))</f>
        <v/>
      </c>
      <c r="X143" s="53" t="str">
        <f ca="1">IFERROR(OFFSET('セット情報(宅配便）'!$P$2,MATCH($G143,BカートセットID入力!$C$4:$C$150,0),COLUMN()-COLUMN($T138)),IFERROR(OFFSET('セット情報(業務便）'!$P$2,MATCH($G143,BカートセットID入力!$F$4:$F$150,0),COLUMN()-COLUMN($T138)),IFERROR(OFFSET('セット情報（サンプル）'!$N$2,MATCH($G143,BカートセットID入力!$I$4:$I$150,0),COLUMN()-COLUMN($T138)),IFERROR(OFFSET('セット情報（イレギュラーサンプル）'!$N$2,MATCH($G143,BカートセットID入力!$L$4:$L$150,0),COLUMN()-COLUMN($T138)),""))))</f>
        <v/>
      </c>
      <c r="Y143" s="53" t="str">
        <f ca="1">IFERROR(OFFSET('セット情報(宅配便）'!$P$2,MATCH($G143,BカートセットID入力!$C$4:$C$150,0),COLUMN()-COLUMN($T138)),IFERROR(OFFSET('セット情報(業務便）'!$P$2,MATCH($G143,BカートセットID入力!$F$4:$F$150,0),COLUMN()-COLUMN($T138)),IFERROR(OFFSET('セット情報（サンプル）'!$N$2,MATCH($G143,BカートセットID入力!$I$4:$I$150,0),COLUMN()-COLUMN($T138)),IFERROR(OFFSET('セット情報（イレギュラーサンプル）'!$N$2,MATCH($G143,BカートセットID入力!$L$4:$L$150,0),COLUMN()-COLUMN($T138)),""))))</f>
        <v/>
      </c>
      <c r="Z143" s="53" t="str">
        <f ca="1">IFERROR(OFFSET('セット情報(宅配便）'!$P$2,MATCH($G143,BカートセットID入力!$C$4:$C$150,0),COLUMN()-COLUMN($T138)),IFERROR(OFFSET('セット情報(業務便）'!$P$2,MATCH($G143,BカートセットID入力!$F$4:$F$150,0),COLUMN()-COLUMN($T138)),IFERROR(OFFSET('セット情報（サンプル）'!$N$2,MATCH($G143,BカートセットID入力!$I$4:$I$150,0),COLUMN()-COLUMN($T138)),IFERROR(OFFSET('セット情報（イレギュラーサンプル）'!$N$2,MATCH($G143,BカートセットID入力!$L$4:$L$150,0),COLUMN()-COLUMN($T138)),""))))</f>
        <v/>
      </c>
      <c r="AA143" s="53" t="str">
        <f ca="1">IFERROR(OFFSET('セット情報(宅配便）'!$P$2,MATCH($G143,BカートセットID入力!$C$4:$C$150,0),COLUMN()-COLUMN($T138)),IFERROR(OFFSET('セット情報(業務便）'!$P$2,MATCH($G143,BカートセットID入力!$F$4:$F$150,0),COLUMN()-COLUMN($T138)),IFERROR(OFFSET('セット情報（サンプル）'!$N$2,MATCH($G143,BカートセットID入力!$I$4:$I$150,0),COLUMN()-COLUMN($T138)),IFERROR(OFFSET('セット情報（イレギュラーサンプル）'!$N$2,MATCH($G143,BカートセットID入力!$L$4:$L$150,0),COLUMN()-COLUMN($T138)),""))))</f>
        <v/>
      </c>
      <c r="AB143" s="53" t="str">
        <f ca="1">IFERROR(OFFSET('セット情報(宅配便）'!$P$2,MATCH($G143,BカートセットID入力!$C$4:$C$150,0),COLUMN()-COLUMN($T138)),IFERROR(OFFSET('セット情報(業務便）'!$P$2,MATCH($G143,BカートセットID入力!$F$4:$F$150,0),COLUMN()-COLUMN($T138)),IFERROR(OFFSET('セット情報（サンプル）'!$N$2,MATCH($G143,BカートセットID入力!$I$4:$I$150,0),COLUMN()-COLUMN($T138)),IFERROR(OFFSET('セット情報（イレギュラーサンプル）'!$N$2,MATCH($G143,BカートセットID入力!$L$4:$L$150,0),COLUMN()-COLUMN($T138)),""))))</f>
        <v/>
      </c>
      <c r="AC143" s="53" t="str">
        <f ca="1">IFERROR(OFFSET('セット情報(宅配便）'!$P$2,MATCH($G143,BカートセットID入力!$C$4:$C$150,0),COLUMN()-COLUMN($T138)),IFERROR(OFFSET('セット情報(業務便）'!$P$2,MATCH($G143,BカートセットID入力!$F$4:$F$150,0),COLUMN()-COLUMN($T138)),IFERROR(OFFSET('セット情報（サンプル）'!$N$2,MATCH($G143,BカートセットID入力!$I$4:$I$150,0),COLUMN()-COLUMN($T138)),IFERROR(OFFSET('セット情報（イレギュラーサンプル）'!$N$2,MATCH($G143,BカートセットID入力!$L$4:$L$150,0),COLUMN()-COLUMN($T138)),""))))</f>
        <v/>
      </c>
      <c r="AD143" s="53" t="str">
        <f ca="1">IFERROR(OFFSET('セット情報(宅配便）'!$P$2,MATCH($G143,BカートセットID入力!$C$4:$C$150,0),COLUMN()-COLUMN($T138)),IFERROR(OFFSET('セット情報(業務便）'!$P$2,MATCH($G143,BカートセットID入力!$F$4:$F$150,0),COLUMN()-COLUMN($T138)),IFERROR(OFFSET('セット情報（サンプル）'!$N$2,MATCH($G143,BカートセットID入力!$I$4:$I$150,0),COLUMN()-COLUMN($T138)),IFERROR(OFFSET('セット情報（イレギュラーサンプル）'!$N$2,MATCH($G143,BカートセットID入力!$L$4:$L$150,0),COLUMN()-COLUMN($T138)),""))))</f>
        <v/>
      </c>
      <c r="AE143" s="53" t="str">
        <f ca="1">IFERROR(OFFSET('セット情報(宅配便）'!$P$2,MATCH($G143,BカートセットID入力!$C$4:$C$150,0),COLUMN()-COLUMN($T138)),IFERROR(OFFSET('セット情報(業務便）'!$P$2,MATCH($G143,BカートセットID入力!$F$4:$F$150,0),COLUMN()-COLUMN($T138)),IFERROR(OFFSET('セット情報（サンプル）'!$N$2,MATCH($G143,BカートセットID入力!$I$4:$I$150,0),COLUMN()-COLUMN($T138)),IFERROR(OFFSET('セット情報（イレギュラーサンプル）'!$N$2,MATCH($G143,BカートセットID入力!$L$4:$L$150,0),COLUMN()-COLUMN($T138)),""))))</f>
        <v/>
      </c>
      <c r="AF143" s="53" t="str">
        <f ca="1">IFERROR(OFFSET('セット情報(宅配便）'!$P$2,MATCH($G143,BカートセットID入力!$C$4:$C$150,0),COLUMN()-COLUMN($T138)),IFERROR(OFFSET('セット情報(業務便）'!$P$2,MATCH($G143,BカートセットID入力!$F$4:$F$150,0),COLUMN()-COLUMN($T138)),IFERROR(OFFSET('セット情報（サンプル）'!$N$2,MATCH($G143,BカートセットID入力!$I$4:$I$150,0),COLUMN()-COLUMN($T138)),IFERROR(OFFSET('セット情報（イレギュラーサンプル）'!$N$2,MATCH($G143,BカートセットID入力!$L$4:$L$150,0),COLUMN()-COLUMN($T138)),""))))</f>
        <v/>
      </c>
      <c r="AG143" s="53" t="str">
        <f ca="1">IFERROR(OFFSET('セット情報(宅配便）'!$P$2,MATCH($G143,BカートセットID入力!$C$4:$C$150,0),COLUMN()-COLUMN($T138)),IFERROR(OFFSET('セット情報(業務便）'!$P$2,MATCH($G143,BカートセットID入力!$F$4:$F$150,0),COLUMN()-COLUMN($T138)),IFERROR(OFFSET('セット情報（サンプル）'!$N$2,MATCH($G143,BカートセットID入力!$I$4:$I$150,0),COLUMN()-COLUMN($T138)),IFERROR(OFFSET('セット情報（イレギュラーサンプル）'!$N$2,MATCH($G143,BカートセットID入力!$L$4:$L$150,0),COLUMN()-COLUMN($T138)),""))))</f>
        <v/>
      </c>
      <c r="AH143" s="53" t="str">
        <f ca="1">IFERROR(OFFSET('セット情報(宅配便）'!$P$2,MATCH($G143,BカートセットID入力!$C$4:$C$150,0),COLUMN()-COLUMN($T138)),IFERROR(OFFSET('セット情報(業務便）'!$P$2,MATCH($G143,BカートセットID入力!$F$4:$F$150,0),COLUMN()-COLUMN($T138)),IFERROR(OFFSET('セット情報（サンプル）'!$N$2,MATCH($G143,BカートセットID入力!$I$4:$I$150,0),COLUMN()-COLUMN($T138)),IFERROR(OFFSET('セット情報（イレギュラーサンプル）'!$N$2,MATCH($G143,BカートセットID入力!$L$4:$L$150,0),COLUMN()-COLUMN($T138)),""))))</f>
        <v/>
      </c>
      <c r="AI143" s="53" t="str">
        <f ca="1">IFERROR(OFFSET('セット情報(宅配便）'!$P$2,MATCH($G143,BカートセットID入力!$C$4:$C$150,0),COLUMN()-COLUMN($T138)),IFERROR(OFFSET('セット情報(業務便）'!$P$2,MATCH($G143,BカートセットID入力!$F$4:$F$150,0),COLUMN()-COLUMN($T138)),IFERROR(OFFSET('セット情報（サンプル）'!$N$2,MATCH($G143,BカートセットID入力!$I$4:$I$150,0),COLUMN()-COLUMN($T138)),IFERROR(OFFSET('セット情報（イレギュラーサンプル）'!$N$2,MATCH($G143,BカートセットID入力!$L$4:$L$150,0),COLUMN()-COLUMN($T138)),""))))</f>
        <v/>
      </c>
      <c r="AJ143" s="53" t="str">
        <f ca="1">IFERROR(OFFSET('セット情報(宅配便）'!$P$2,MATCH($G143,BカートセットID入力!$C$4:$C$150,0),COLUMN()-COLUMN($T138)),IFERROR(OFFSET('セット情報(業務便）'!$P$2,MATCH($G143,BカートセットID入力!$F$4:$F$150,0),COLUMN()-COLUMN($T138)),IFERROR(OFFSET('セット情報（サンプル）'!$N$2,MATCH($G143,BカートセットID入力!$I$4:$I$150,0),COLUMN()-COLUMN($T138)),IFERROR(OFFSET('セット情報（イレギュラーサンプル）'!$N$2,MATCH($G143,BカートセットID入力!$L$4:$L$150,0),COLUMN()-COLUMN($T138)),""))))</f>
        <v/>
      </c>
      <c r="AK143" s="53" t="str">
        <f ca="1">IFERROR(OFFSET('セット情報(宅配便）'!$P$2,MATCH($G143,BカートセットID入力!$C$4:$C$150,0),COLUMN()-COLUMN($T138)),IFERROR(OFFSET('セット情報(業務便）'!$P$2,MATCH($G143,BカートセットID入力!$F$4:$F$150,0),COLUMN()-COLUMN($T138)),IFERROR(OFFSET('セット情報（サンプル）'!$N$2,MATCH($G143,BカートセットID入力!$I$4:$I$150,0),COLUMN()-COLUMN($T138)),IFERROR(OFFSET('セット情報（イレギュラーサンプル）'!$N$2,MATCH($G143,BカートセットID入力!$L$4:$L$150,0),COLUMN()-COLUMN($T138)),""))))</f>
        <v/>
      </c>
      <c r="AL143" s="53" t="str">
        <f ca="1">IFERROR(OFFSET('セット情報(宅配便）'!$P$2,MATCH($G143,BカートセットID入力!$C$4:$C$150,0),COLUMN()-COLUMN($T138)),IFERROR(OFFSET('セット情報(業務便）'!$P$2,MATCH($G143,BカートセットID入力!$F$4:$F$150,0),COLUMN()-COLUMN($T138)),IFERROR(OFFSET('セット情報（サンプル）'!$N$2,MATCH($G143,BカートセットID入力!$I$4:$I$150,0),COLUMN()-COLUMN($T138)),IFERROR(OFFSET('セット情報（イレギュラーサンプル）'!$N$2,MATCH($G143,BカートセットID入力!$L$4:$L$150,0),COLUMN()-COLUMN($T138)),""))))</f>
        <v/>
      </c>
      <c r="AM143" s="53" t="str">
        <f ca="1">IFERROR(OFFSET('セット情報(宅配便）'!$P$2,MATCH($G143,BカートセットID入力!$C$4:$C$150,0),COLUMN()-COLUMN($T138)),IFERROR(OFFSET('セット情報(業務便）'!$P$2,MATCH($G143,BカートセットID入力!$F$4:$F$150,0),COLUMN()-COLUMN($T138)),IFERROR(OFFSET('セット情報（サンプル）'!$N$2,MATCH($G143,BカートセットID入力!$I$4:$I$150,0),COLUMN()-COLUMN($T138)),IFERROR(OFFSET('セット情報（イレギュラーサンプル）'!$N$2,MATCH($G143,BカートセットID入力!$L$4:$L$150,0),COLUMN()-COLUMN($T138)),""))))</f>
        <v/>
      </c>
      <c r="AN143" s="53" t="str">
        <f ca="1">IFERROR(OFFSET('セット情報(宅配便）'!$P$2,MATCH($G143,BカートセットID入力!$C$4:$C$150,0),COLUMN()-COLUMN($T138)),IFERROR(OFFSET('セット情報(業務便）'!$P$2,MATCH($G143,BカートセットID入力!$F$4:$F$150,0),COLUMN()-COLUMN($T138)),IFERROR(OFFSET('セット情報（サンプル）'!$N$2,MATCH($G143,BカートセットID入力!$I$4:$I$150,0),COLUMN()-COLUMN($T138)),IFERROR(OFFSET('セット情報（イレギュラーサンプル）'!$N$2,MATCH($G143,BカートセットID入力!$L$4:$L$150,0),COLUMN()-COLUMN($T138)),""))))</f>
        <v/>
      </c>
      <c r="AO143" s="53" t="str">
        <f ca="1">IFERROR(OFFSET('セット情報(宅配便）'!$P$2,MATCH($G143,BカートセットID入力!$C$4:$C$150,0),COLUMN()-COLUMN($T138)),IFERROR(OFFSET('セット情報(業務便）'!$P$2,MATCH($G143,BカートセットID入力!$F$4:$F$150,0),COLUMN()-COLUMN($T138)),IFERROR(OFFSET('セット情報（サンプル）'!$N$2,MATCH($G143,BカートセットID入力!$I$4:$I$150,0),COLUMN()-COLUMN($T138)),IFERROR(OFFSET('セット情報（イレギュラーサンプル）'!$N$2,MATCH($G143,BカートセットID入力!$L$4:$L$150,0),COLUMN()-COLUMN($T138)),""))))</f>
        <v/>
      </c>
      <c r="AP143" s="53" t="str">
        <f ca="1">IFERROR(OFFSET('セット情報(宅配便）'!$P$2,MATCH($G143,BカートセットID入力!$C$4:$C$150,0),COLUMN()-COLUMN($T138)),IFERROR(OFFSET('セット情報(業務便）'!$P$2,MATCH($G143,BカートセットID入力!$F$4:$F$150,0),COLUMN()-COLUMN($T138)),IFERROR(OFFSET('セット情報（サンプル）'!$N$2,MATCH($G143,BカートセットID入力!$I$4:$I$150,0),COLUMN()-COLUMN($T138)),IFERROR(OFFSET('セット情報（イレギュラーサンプル）'!$N$2,MATCH($G143,BカートセットID入力!$L$4:$L$150,0),COLUMN()-COLUMN($T138)),""))))</f>
        <v/>
      </c>
      <c r="AQ143" s="53" t="str">
        <f ca="1">IFERROR(OFFSET('セット情報(宅配便）'!$P$2,MATCH($G143,BカートセットID入力!$C$4:$C$150,0),COLUMN()-COLUMN($T138)),IFERROR(OFFSET('セット情報(業務便）'!$P$2,MATCH($G143,BカートセットID入力!$F$4:$F$150,0),COLUMN()-COLUMN($T138)),IFERROR(OFFSET('セット情報（サンプル）'!$N$2,MATCH($G143,BカートセットID入力!$I$4:$I$150,0),COLUMN()-COLUMN($T138)),IFERROR(OFFSET('セット情報（イレギュラーサンプル）'!$N$2,MATCH($G143,BカートセットID入力!$L$4:$L$150,0),COLUMN()-COLUMN($T138)),""))))</f>
        <v/>
      </c>
      <c r="AR143" s="53" t="str">
        <f ca="1">IFERROR(OFFSET('セット情報(宅配便）'!$P$2,MATCH($G143,BカートセットID入力!$C$4:$C$150,0),COLUMN()-COLUMN($T138)),IFERROR(OFFSET('セット情報(業務便）'!$P$2,MATCH($G143,BカートセットID入力!$F$4:$F$150,0),COLUMN()-COLUMN($T138)),IFERROR(OFFSET('セット情報（サンプル）'!$N$2,MATCH($G143,BカートセットID入力!$I$4:$I$150,0),COLUMN()-COLUMN($T138)),IFERROR(OFFSET('セット情報（イレギュラーサンプル）'!$N$2,MATCH($G143,BカートセットID入力!$L$4:$L$150,0),COLUMN()-COLUMN($T138)),""))))</f>
        <v/>
      </c>
      <c r="AS143" s="53" t="str">
        <f ca="1">IFERROR(OFFSET('セット情報(宅配便）'!$P$2,MATCH($G143,BカートセットID入力!$C$4:$C$150,0),COLUMN()-COLUMN($T138)),IFERROR(OFFSET('セット情報(業務便）'!$P$2,MATCH($G143,BカートセットID入力!$F$4:$F$150,0),COLUMN()-COLUMN($T138)),IFERROR(OFFSET('セット情報（サンプル）'!$N$2,MATCH($G143,BカートセットID入力!$I$4:$I$150,0),COLUMN()-COLUMN($T138)),IFERROR(OFFSET('セット情報（イレギュラーサンプル）'!$N$2,MATCH($G143,BカートセットID入力!$L$4:$L$150,0),COLUMN()-COLUMN($T138)),""))))</f>
        <v/>
      </c>
    </row>
    <row r="144" spans="1:45">
      <c r="A144" s="53" t="str">
        <f>IF(ISBLANK(現行セット情報CSV!A144),"",現行セット情報CSV!A144)</f>
        <v/>
      </c>
      <c r="B144" s="53" t="str">
        <f>IF(ISBLANK(現行セット情報CSV!B144),"",現行セット情報CSV!B144)</f>
        <v/>
      </c>
      <c r="C144" s="53" t="str">
        <f>IF(ISBLANK(現行セット情報CSV!C144),"",現行セット情報CSV!C144)</f>
        <v/>
      </c>
      <c r="D144" s="53" t="str">
        <f>IF(ISBLANK(現行セット情報CSV!D144),"",現行セット情報CSV!D144)</f>
        <v/>
      </c>
      <c r="E144" s="53" t="str">
        <f>IF(ISBLANK(現行セット情報CSV!E144),"",現行セット情報CSV!E144)</f>
        <v/>
      </c>
      <c r="F144" s="53" t="str">
        <f>IF(ISBLANK(現行セット情報CSV!F144),"",現行セット情報CSV!F144)</f>
        <v/>
      </c>
      <c r="G144" s="53" t="str">
        <f>IF(ISBLANK(現行セット情報CSV!G144),"",現行セット情報CSV!G144)</f>
        <v/>
      </c>
      <c r="H144" s="53" t="str">
        <f>IF(ISBLANK(現行セット情報CSV!H144),"",現行セット情報CSV!H144)</f>
        <v/>
      </c>
      <c r="I144" s="53" t="str">
        <f>IF(ISBLANK(現行セット情報CSV!I144),"",現行セット情報CSV!I144)</f>
        <v/>
      </c>
      <c r="J144" s="53" t="str">
        <f>IF(ISBLANK(現行セット情報CSV!J144),"",現行セット情報CSV!J144)</f>
        <v/>
      </c>
      <c r="K144" s="53" t="str">
        <f>IF(ISBLANK(現行セット情報CSV!K144),"",現行セット情報CSV!K144)</f>
        <v/>
      </c>
      <c r="L144" s="53" t="str">
        <f>IF(ISBLANK(現行セット情報CSV!L144),"",現行セット情報CSV!L144)</f>
        <v/>
      </c>
      <c r="M144" s="53" t="str">
        <f>IF(ISBLANK(現行セット情報CSV!M144),"",現行セット情報CSV!M144)</f>
        <v/>
      </c>
      <c r="N144" s="53" t="str">
        <f>IF(ISBLANK(現行セット情報CSV!N144),"",現行セット情報CSV!N144)</f>
        <v/>
      </c>
      <c r="O144" s="53" t="str">
        <f>IF(ISBLANK(現行セット情報CSV!O144),"",現行セット情報CSV!O144)</f>
        <v/>
      </c>
      <c r="P144" s="53" t="str">
        <f>IF(ISBLANK(現行セット情報CSV!P144),"",現行セット情報CSV!P144)</f>
        <v/>
      </c>
      <c r="Q144" s="53" t="str">
        <f>IF(ISBLANK(現行セット情報CSV!Q144),"",現行セット情報CSV!Q144)</f>
        <v/>
      </c>
      <c r="R144" s="53" t="str">
        <f>IF(ISBLANK(現行セット情報CSV!R144),"",現行セット情報CSV!R144)</f>
        <v/>
      </c>
      <c r="S144" s="53" t="str">
        <f>IF(ISBLANK(現行セット情報CSV!S144),"",現行セット情報CSV!S144)</f>
        <v/>
      </c>
      <c r="T144" s="53" t="str">
        <f ca="1">IFERROR(OFFSET('セット情報(宅配便）'!$P$2,MATCH($G144,BカートセットID入力!$C$4:$C$150,0),COLUMN()-COLUMN($T139)),IFERROR(OFFSET('セット情報(業務便）'!$P$2,MATCH($G144,BカートセットID入力!$F$4:$F$150,0),COLUMN()-COLUMN($T139)),IFERROR(OFFSET('セット情報（サンプル）'!$N$2,MATCH($G144,BカートセットID入力!$I$4:$I$150,0),COLUMN()-COLUMN($T139)),IFERROR(OFFSET('セット情報（イレギュラーサンプル）'!$N$2,MATCH($G144,BカートセットID入力!$L$4:$L$150,0),COLUMN()-COLUMN($T139)),""))))</f>
        <v/>
      </c>
      <c r="U144" s="53" t="str">
        <f ca="1">IFERROR(OFFSET('セット情報(宅配便）'!$P$2,MATCH($G144,BカートセットID入力!$C$4:$C$150,0),COLUMN()-COLUMN($T139)),IFERROR(OFFSET('セット情報(業務便）'!$P$2,MATCH($G144,BカートセットID入力!$F$4:$F$150,0),COLUMN()-COLUMN($T139)),IFERROR(OFFSET('セット情報（サンプル）'!$N$2,MATCH($G144,BカートセットID入力!$I$4:$I$150,0),COLUMN()-COLUMN($T139)),IFERROR(OFFSET('セット情報（イレギュラーサンプル）'!$N$2,MATCH($G144,BカートセットID入力!$L$4:$L$150,0),COLUMN()-COLUMN($T139)),""))))</f>
        <v/>
      </c>
      <c r="V144" s="53" t="str">
        <f ca="1">IFERROR(OFFSET('セット情報(宅配便）'!$P$2,MATCH($G144,BカートセットID入力!$C$4:$C$150,0),COLUMN()-COLUMN($T139)),IFERROR(OFFSET('セット情報(業務便）'!$P$2,MATCH($G144,BカートセットID入力!$F$4:$F$150,0),COLUMN()-COLUMN($T139)),IFERROR(OFFSET('セット情報（サンプル）'!$N$2,MATCH($G144,BカートセットID入力!$I$4:$I$150,0),COLUMN()-COLUMN($T139)),IFERROR(OFFSET('セット情報（イレギュラーサンプル）'!$N$2,MATCH($G144,BカートセットID入力!$L$4:$L$150,0),COLUMN()-COLUMN($T139)),""))))</f>
        <v/>
      </c>
      <c r="W144" s="53" t="str">
        <f ca="1">IFERROR(OFFSET('セット情報(宅配便）'!$P$2,MATCH($G144,BカートセットID入力!$C$4:$C$150,0),COLUMN()-COLUMN($T139)),IFERROR(OFFSET('セット情報(業務便）'!$P$2,MATCH($G144,BカートセットID入力!$F$4:$F$150,0),COLUMN()-COLUMN($T139)),IFERROR(OFFSET('セット情報（サンプル）'!$N$2,MATCH($G144,BカートセットID入力!$I$4:$I$150,0),COLUMN()-COLUMN($T139)),IFERROR(OFFSET('セット情報（イレギュラーサンプル）'!$N$2,MATCH($G144,BカートセットID入力!$L$4:$L$150,0),COLUMN()-COLUMN($T139)),""))))</f>
        <v/>
      </c>
      <c r="X144" s="53" t="str">
        <f ca="1">IFERROR(OFFSET('セット情報(宅配便）'!$P$2,MATCH($G144,BカートセットID入力!$C$4:$C$150,0),COLUMN()-COLUMN($T139)),IFERROR(OFFSET('セット情報(業務便）'!$P$2,MATCH($G144,BカートセットID入力!$F$4:$F$150,0),COLUMN()-COLUMN($T139)),IFERROR(OFFSET('セット情報（サンプル）'!$N$2,MATCH($G144,BカートセットID入力!$I$4:$I$150,0),COLUMN()-COLUMN($T139)),IFERROR(OFFSET('セット情報（イレギュラーサンプル）'!$N$2,MATCH($G144,BカートセットID入力!$L$4:$L$150,0),COLUMN()-COLUMN($T139)),""))))</f>
        <v/>
      </c>
      <c r="Y144" s="53" t="str">
        <f ca="1">IFERROR(OFFSET('セット情報(宅配便）'!$P$2,MATCH($G144,BカートセットID入力!$C$4:$C$150,0),COLUMN()-COLUMN($T139)),IFERROR(OFFSET('セット情報(業務便）'!$P$2,MATCH($G144,BカートセットID入力!$F$4:$F$150,0),COLUMN()-COLUMN($T139)),IFERROR(OFFSET('セット情報（サンプル）'!$N$2,MATCH($G144,BカートセットID入力!$I$4:$I$150,0),COLUMN()-COLUMN($T139)),IFERROR(OFFSET('セット情報（イレギュラーサンプル）'!$N$2,MATCH($G144,BカートセットID入力!$L$4:$L$150,0),COLUMN()-COLUMN($T139)),""))))</f>
        <v/>
      </c>
      <c r="Z144" s="53" t="str">
        <f ca="1">IFERROR(OFFSET('セット情報(宅配便）'!$P$2,MATCH($G144,BカートセットID入力!$C$4:$C$150,0),COLUMN()-COLUMN($T139)),IFERROR(OFFSET('セット情報(業務便）'!$P$2,MATCH($G144,BカートセットID入力!$F$4:$F$150,0),COLUMN()-COLUMN($T139)),IFERROR(OFFSET('セット情報（サンプル）'!$N$2,MATCH($G144,BカートセットID入力!$I$4:$I$150,0),COLUMN()-COLUMN($T139)),IFERROR(OFFSET('セット情報（イレギュラーサンプル）'!$N$2,MATCH($G144,BカートセットID入力!$L$4:$L$150,0),COLUMN()-COLUMN($T139)),""))))</f>
        <v/>
      </c>
      <c r="AA144" s="53" t="str">
        <f ca="1">IFERROR(OFFSET('セット情報(宅配便）'!$P$2,MATCH($G144,BカートセットID入力!$C$4:$C$150,0),COLUMN()-COLUMN($T139)),IFERROR(OFFSET('セット情報(業務便）'!$P$2,MATCH($G144,BカートセットID入力!$F$4:$F$150,0),COLUMN()-COLUMN($T139)),IFERROR(OFFSET('セット情報（サンプル）'!$N$2,MATCH($G144,BカートセットID入力!$I$4:$I$150,0),COLUMN()-COLUMN($T139)),IFERROR(OFFSET('セット情報（イレギュラーサンプル）'!$N$2,MATCH($G144,BカートセットID入力!$L$4:$L$150,0),COLUMN()-COLUMN($T139)),""))))</f>
        <v/>
      </c>
      <c r="AB144" s="53" t="str">
        <f ca="1">IFERROR(OFFSET('セット情報(宅配便）'!$P$2,MATCH($G144,BカートセットID入力!$C$4:$C$150,0),COLUMN()-COLUMN($T139)),IFERROR(OFFSET('セット情報(業務便）'!$P$2,MATCH($G144,BカートセットID入力!$F$4:$F$150,0),COLUMN()-COLUMN($T139)),IFERROR(OFFSET('セット情報（サンプル）'!$N$2,MATCH($G144,BカートセットID入力!$I$4:$I$150,0),COLUMN()-COLUMN($T139)),IFERROR(OFFSET('セット情報（イレギュラーサンプル）'!$N$2,MATCH($G144,BカートセットID入力!$L$4:$L$150,0),COLUMN()-COLUMN($T139)),""))))</f>
        <v/>
      </c>
      <c r="AC144" s="53" t="str">
        <f ca="1">IFERROR(OFFSET('セット情報(宅配便）'!$P$2,MATCH($G144,BカートセットID入力!$C$4:$C$150,0),COLUMN()-COLUMN($T139)),IFERROR(OFFSET('セット情報(業務便）'!$P$2,MATCH($G144,BカートセットID入力!$F$4:$F$150,0),COLUMN()-COLUMN($T139)),IFERROR(OFFSET('セット情報（サンプル）'!$N$2,MATCH($G144,BカートセットID入力!$I$4:$I$150,0),COLUMN()-COLUMN($T139)),IFERROR(OFFSET('セット情報（イレギュラーサンプル）'!$N$2,MATCH($G144,BカートセットID入力!$L$4:$L$150,0),COLUMN()-COLUMN($T139)),""))))</f>
        <v/>
      </c>
      <c r="AD144" s="53" t="str">
        <f ca="1">IFERROR(OFFSET('セット情報(宅配便）'!$P$2,MATCH($G144,BカートセットID入力!$C$4:$C$150,0),COLUMN()-COLUMN($T139)),IFERROR(OFFSET('セット情報(業務便）'!$P$2,MATCH($G144,BカートセットID入力!$F$4:$F$150,0),COLUMN()-COLUMN($T139)),IFERROR(OFFSET('セット情報（サンプル）'!$N$2,MATCH($G144,BカートセットID入力!$I$4:$I$150,0),COLUMN()-COLUMN($T139)),IFERROR(OFFSET('セット情報（イレギュラーサンプル）'!$N$2,MATCH($G144,BカートセットID入力!$L$4:$L$150,0),COLUMN()-COLUMN($T139)),""))))</f>
        <v/>
      </c>
      <c r="AE144" s="53" t="str">
        <f ca="1">IFERROR(OFFSET('セット情報(宅配便）'!$P$2,MATCH($G144,BカートセットID入力!$C$4:$C$150,0),COLUMN()-COLUMN($T139)),IFERROR(OFFSET('セット情報(業務便）'!$P$2,MATCH($G144,BカートセットID入力!$F$4:$F$150,0),COLUMN()-COLUMN($T139)),IFERROR(OFFSET('セット情報（サンプル）'!$N$2,MATCH($G144,BカートセットID入力!$I$4:$I$150,0),COLUMN()-COLUMN($T139)),IFERROR(OFFSET('セット情報（イレギュラーサンプル）'!$N$2,MATCH($G144,BカートセットID入力!$L$4:$L$150,0),COLUMN()-COLUMN($T139)),""))))</f>
        <v/>
      </c>
      <c r="AF144" s="53" t="str">
        <f ca="1">IFERROR(OFFSET('セット情報(宅配便）'!$P$2,MATCH($G144,BカートセットID入力!$C$4:$C$150,0),COLUMN()-COLUMN($T139)),IFERROR(OFFSET('セット情報(業務便）'!$P$2,MATCH($G144,BカートセットID入力!$F$4:$F$150,0),COLUMN()-COLUMN($T139)),IFERROR(OFFSET('セット情報（サンプル）'!$N$2,MATCH($G144,BカートセットID入力!$I$4:$I$150,0),COLUMN()-COLUMN($T139)),IFERROR(OFFSET('セット情報（イレギュラーサンプル）'!$N$2,MATCH($G144,BカートセットID入力!$L$4:$L$150,0),COLUMN()-COLUMN($T139)),""))))</f>
        <v/>
      </c>
      <c r="AG144" s="53" t="str">
        <f ca="1">IFERROR(OFFSET('セット情報(宅配便）'!$P$2,MATCH($G144,BカートセットID入力!$C$4:$C$150,0),COLUMN()-COLUMN($T139)),IFERROR(OFFSET('セット情報(業務便）'!$P$2,MATCH($G144,BカートセットID入力!$F$4:$F$150,0),COLUMN()-COLUMN($T139)),IFERROR(OFFSET('セット情報（サンプル）'!$N$2,MATCH($G144,BカートセットID入力!$I$4:$I$150,0),COLUMN()-COLUMN($T139)),IFERROR(OFFSET('セット情報（イレギュラーサンプル）'!$N$2,MATCH($G144,BカートセットID入力!$L$4:$L$150,0),COLUMN()-COLUMN($T139)),""))))</f>
        <v/>
      </c>
      <c r="AH144" s="53" t="str">
        <f ca="1">IFERROR(OFFSET('セット情報(宅配便）'!$P$2,MATCH($G144,BカートセットID入力!$C$4:$C$150,0),COLUMN()-COLUMN($T139)),IFERROR(OFFSET('セット情報(業務便）'!$P$2,MATCH($G144,BカートセットID入力!$F$4:$F$150,0),COLUMN()-COLUMN($T139)),IFERROR(OFFSET('セット情報（サンプル）'!$N$2,MATCH($G144,BカートセットID入力!$I$4:$I$150,0),COLUMN()-COLUMN($T139)),IFERROR(OFFSET('セット情報（イレギュラーサンプル）'!$N$2,MATCH($G144,BカートセットID入力!$L$4:$L$150,0),COLUMN()-COLUMN($T139)),""))))</f>
        <v/>
      </c>
      <c r="AI144" s="53" t="str">
        <f ca="1">IFERROR(OFFSET('セット情報(宅配便）'!$P$2,MATCH($G144,BカートセットID入力!$C$4:$C$150,0),COLUMN()-COLUMN($T139)),IFERROR(OFFSET('セット情報(業務便）'!$P$2,MATCH($G144,BカートセットID入力!$F$4:$F$150,0),COLUMN()-COLUMN($T139)),IFERROR(OFFSET('セット情報（サンプル）'!$N$2,MATCH($G144,BカートセットID入力!$I$4:$I$150,0),COLUMN()-COLUMN($T139)),IFERROR(OFFSET('セット情報（イレギュラーサンプル）'!$N$2,MATCH($G144,BカートセットID入力!$L$4:$L$150,0),COLUMN()-COLUMN($T139)),""))))</f>
        <v/>
      </c>
      <c r="AJ144" s="53" t="str">
        <f ca="1">IFERROR(OFFSET('セット情報(宅配便）'!$P$2,MATCH($G144,BカートセットID入力!$C$4:$C$150,0),COLUMN()-COLUMN($T139)),IFERROR(OFFSET('セット情報(業務便）'!$P$2,MATCH($G144,BカートセットID入力!$F$4:$F$150,0),COLUMN()-COLUMN($T139)),IFERROR(OFFSET('セット情報（サンプル）'!$N$2,MATCH($G144,BカートセットID入力!$I$4:$I$150,0),COLUMN()-COLUMN($T139)),IFERROR(OFFSET('セット情報（イレギュラーサンプル）'!$N$2,MATCH($G144,BカートセットID入力!$L$4:$L$150,0),COLUMN()-COLUMN($T139)),""))))</f>
        <v/>
      </c>
      <c r="AK144" s="53" t="str">
        <f ca="1">IFERROR(OFFSET('セット情報(宅配便）'!$P$2,MATCH($G144,BカートセットID入力!$C$4:$C$150,0),COLUMN()-COLUMN($T139)),IFERROR(OFFSET('セット情報(業務便）'!$P$2,MATCH($G144,BカートセットID入力!$F$4:$F$150,0),COLUMN()-COLUMN($T139)),IFERROR(OFFSET('セット情報（サンプル）'!$N$2,MATCH($G144,BカートセットID入力!$I$4:$I$150,0),COLUMN()-COLUMN($T139)),IFERROR(OFFSET('セット情報（イレギュラーサンプル）'!$N$2,MATCH($G144,BカートセットID入力!$L$4:$L$150,0),COLUMN()-COLUMN($T139)),""))))</f>
        <v/>
      </c>
      <c r="AL144" s="53" t="str">
        <f ca="1">IFERROR(OFFSET('セット情報(宅配便）'!$P$2,MATCH($G144,BカートセットID入力!$C$4:$C$150,0),COLUMN()-COLUMN($T139)),IFERROR(OFFSET('セット情報(業務便）'!$P$2,MATCH($G144,BカートセットID入力!$F$4:$F$150,0),COLUMN()-COLUMN($T139)),IFERROR(OFFSET('セット情報（サンプル）'!$N$2,MATCH($G144,BカートセットID入力!$I$4:$I$150,0),COLUMN()-COLUMN($T139)),IFERROR(OFFSET('セット情報（イレギュラーサンプル）'!$N$2,MATCH($G144,BカートセットID入力!$L$4:$L$150,0),COLUMN()-COLUMN($T139)),""))))</f>
        <v/>
      </c>
      <c r="AM144" s="53" t="str">
        <f ca="1">IFERROR(OFFSET('セット情報(宅配便）'!$P$2,MATCH($G144,BカートセットID入力!$C$4:$C$150,0),COLUMN()-COLUMN($T139)),IFERROR(OFFSET('セット情報(業務便）'!$P$2,MATCH($G144,BカートセットID入力!$F$4:$F$150,0),COLUMN()-COLUMN($T139)),IFERROR(OFFSET('セット情報（サンプル）'!$N$2,MATCH($G144,BカートセットID入力!$I$4:$I$150,0),COLUMN()-COLUMN($T139)),IFERROR(OFFSET('セット情報（イレギュラーサンプル）'!$N$2,MATCH($G144,BカートセットID入力!$L$4:$L$150,0),COLUMN()-COLUMN($T139)),""))))</f>
        <v/>
      </c>
      <c r="AN144" s="53" t="str">
        <f ca="1">IFERROR(OFFSET('セット情報(宅配便）'!$P$2,MATCH($G144,BカートセットID入力!$C$4:$C$150,0),COLUMN()-COLUMN($T139)),IFERROR(OFFSET('セット情報(業務便）'!$P$2,MATCH($G144,BカートセットID入力!$F$4:$F$150,0),COLUMN()-COLUMN($T139)),IFERROR(OFFSET('セット情報（サンプル）'!$N$2,MATCH($G144,BカートセットID入力!$I$4:$I$150,0),COLUMN()-COLUMN($T139)),IFERROR(OFFSET('セット情報（イレギュラーサンプル）'!$N$2,MATCH($G144,BカートセットID入力!$L$4:$L$150,0),COLUMN()-COLUMN($T139)),""))))</f>
        <v/>
      </c>
      <c r="AO144" s="53" t="str">
        <f ca="1">IFERROR(OFFSET('セット情報(宅配便）'!$P$2,MATCH($G144,BカートセットID入力!$C$4:$C$150,0),COLUMN()-COLUMN($T139)),IFERROR(OFFSET('セット情報(業務便）'!$P$2,MATCH($G144,BカートセットID入力!$F$4:$F$150,0),COLUMN()-COLUMN($T139)),IFERROR(OFFSET('セット情報（サンプル）'!$N$2,MATCH($G144,BカートセットID入力!$I$4:$I$150,0),COLUMN()-COLUMN($T139)),IFERROR(OFFSET('セット情報（イレギュラーサンプル）'!$N$2,MATCH($G144,BカートセットID入力!$L$4:$L$150,0),COLUMN()-COLUMN($T139)),""))))</f>
        <v/>
      </c>
      <c r="AP144" s="53" t="str">
        <f ca="1">IFERROR(OFFSET('セット情報(宅配便）'!$P$2,MATCH($G144,BカートセットID入力!$C$4:$C$150,0),COLUMN()-COLUMN($T139)),IFERROR(OFFSET('セット情報(業務便）'!$P$2,MATCH($G144,BカートセットID入力!$F$4:$F$150,0),COLUMN()-COLUMN($T139)),IFERROR(OFFSET('セット情報（サンプル）'!$N$2,MATCH($G144,BカートセットID入力!$I$4:$I$150,0),COLUMN()-COLUMN($T139)),IFERROR(OFFSET('セット情報（イレギュラーサンプル）'!$N$2,MATCH($G144,BカートセットID入力!$L$4:$L$150,0),COLUMN()-COLUMN($T139)),""))))</f>
        <v/>
      </c>
      <c r="AQ144" s="53" t="str">
        <f ca="1">IFERROR(OFFSET('セット情報(宅配便）'!$P$2,MATCH($G144,BカートセットID入力!$C$4:$C$150,0),COLUMN()-COLUMN($T139)),IFERROR(OFFSET('セット情報(業務便）'!$P$2,MATCH($G144,BカートセットID入力!$F$4:$F$150,0),COLUMN()-COLUMN($T139)),IFERROR(OFFSET('セット情報（サンプル）'!$N$2,MATCH($G144,BカートセットID入力!$I$4:$I$150,0),COLUMN()-COLUMN($T139)),IFERROR(OFFSET('セット情報（イレギュラーサンプル）'!$N$2,MATCH($G144,BカートセットID入力!$L$4:$L$150,0),COLUMN()-COLUMN($T139)),""))))</f>
        <v/>
      </c>
      <c r="AR144" s="53" t="str">
        <f ca="1">IFERROR(OFFSET('セット情報(宅配便）'!$P$2,MATCH($G144,BカートセットID入力!$C$4:$C$150,0),COLUMN()-COLUMN($T139)),IFERROR(OFFSET('セット情報(業務便）'!$P$2,MATCH($G144,BカートセットID入力!$F$4:$F$150,0),COLUMN()-COLUMN($T139)),IFERROR(OFFSET('セット情報（サンプル）'!$N$2,MATCH($G144,BカートセットID入力!$I$4:$I$150,0),COLUMN()-COLUMN($T139)),IFERROR(OFFSET('セット情報（イレギュラーサンプル）'!$N$2,MATCH($G144,BカートセットID入力!$L$4:$L$150,0),COLUMN()-COLUMN($T139)),""))))</f>
        <v/>
      </c>
      <c r="AS144" s="53" t="str">
        <f ca="1">IFERROR(OFFSET('セット情報(宅配便）'!$P$2,MATCH($G144,BカートセットID入力!$C$4:$C$150,0),COLUMN()-COLUMN($T139)),IFERROR(OFFSET('セット情報(業務便）'!$P$2,MATCH($G144,BカートセットID入力!$F$4:$F$150,0),COLUMN()-COLUMN($T139)),IFERROR(OFFSET('セット情報（サンプル）'!$N$2,MATCH($G144,BカートセットID入力!$I$4:$I$150,0),COLUMN()-COLUMN($T139)),IFERROR(OFFSET('セット情報（イレギュラーサンプル）'!$N$2,MATCH($G144,BカートセットID入力!$L$4:$L$150,0),COLUMN()-COLUMN($T139)),""))))</f>
        <v/>
      </c>
    </row>
    <row r="145" spans="1:45">
      <c r="A145" s="53" t="str">
        <f>IF(ISBLANK(現行セット情報CSV!A145),"",現行セット情報CSV!A145)</f>
        <v/>
      </c>
      <c r="B145" s="53" t="str">
        <f>IF(ISBLANK(現行セット情報CSV!B145),"",現行セット情報CSV!B145)</f>
        <v/>
      </c>
      <c r="C145" s="53" t="str">
        <f>IF(ISBLANK(現行セット情報CSV!C145),"",現行セット情報CSV!C145)</f>
        <v/>
      </c>
      <c r="D145" s="53" t="str">
        <f>IF(ISBLANK(現行セット情報CSV!D145),"",現行セット情報CSV!D145)</f>
        <v/>
      </c>
      <c r="E145" s="53" t="str">
        <f>IF(ISBLANK(現行セット情報CSV!E145),"",現行セット情報CSV!E145)</f>
        <v/>
      </c>
      <c r="F145" s="53" t="str">
        <f>IF(ISBLANK(現行セット情報CSV!F145),"",現行セット情報CSV!F145)</f>
        <v/>
      </c>
      <c r="G145" s="53" t="str">
        <f>IF(ISBLANK(現行セット情報CSV!G145),"",現行セット情報CSV!G145)</f>
        <v/>
      </c>
      <c r="H145" s="53" t="str">
        <f>IF(ISBLANK(現行セット情報CSV!H145),"",現行セット情報CSV!H145)</f>
        <v/>
      </c>
      <c r="I145" s="53" t="str">
        <f>IF(ISBLANK(現行セット情報CSV!I145),"",現行セット情報CSV!I145)</f>
        <v/>
      </c>
      <c r="J145" s="53" t="str">
        <f>IF(ISBLANK(現行セット情報CSV!J145),"",現行セット情報CSV!J145)</f>
        <v/>
      </c>
      <c r="K145" s="53" t="str">
        <f>IF(ISBLANK(現行セット情報CSV!K145),"",現行セット情報CSV!K145)</f>
        <v/>
      </c>
      <c r="L145" s="53" t="str">
        <f>IF(ISBLANK(現行セット情報CSV!L145),"",現行セット情報CSV!L145)</f>
        <v/>
      </c>
      <c r="M145" s="53" t="str">
        <f>IF(ISBLANK(現行セット情報CSV!M145),"",現行セット情報CSV!M145)</f>
        <v/>
      </c>
      <c r="N145" s="53" t="str">
        <f>IF(ISBLANK(現行セット情報CSV!N145),"",現行セット情報CSV!N145)</f>
        <v/>
      </c>
      <c r="O145" s="53" t="str">
        <f>IF(ISBLANK(現行セット情報CSV!O145),"",現行セット情報CSV!O145)</f>
        <v/>
      </c>
      <c r="P145" s="53" t="str">
        <f>IF(ISBLANK(現行セット情報CSV!P145),"",現行セット情報CSV!P145)</f>
        <v/>
      </c>
      <c r="Q145" s="53" t="str">
        <f>IF(ISBLANK(現行セット情報CSV!Q145),"",現行セット情報CSV!Q145)</f>
        <v/>
      </c>
      <c r="R145" s="53" t="str">
        <f>IF(ISBLANK(現行セット情報CSV!R145),"",現行セット情報CSV!R145)</f>
        <v/>
      </c>
      <c r="S145" s="53" t="str">
        <f>IF(ISBLANK(現行セット情報CSV!S145),"",現行セット情報CSV!S145)</f>
        <v/>
      </c>
      <c r="T145" s="53" t="str">
        <f ca="1">IFERROR(OFFSET('セット情報(宅配便）'!$P$2,MATCH($G145,BカートセットID入力!$C$4:$C$150,0),COLUMN()-COLUMN($T140)),IFERROR(OFFSET('セット情報(業務便）'!$P$2,MATCH($G145,BカートセットID入力!$F$4:$F$150,0),COLUMN()-COLUMN($T140)),IFERROR(OFFSET('セット情報（サンプル）'!$N$2,MATCH($G145,BカートセットID入力!$I$4:$I$150,0),COLUMN()-COLUMN($T140)),IFERROR(OFFSET('セット情報（イレギュラーサンプル）'!$N$2,MATCH($G145,BカートセットID入力!$L$4:$L$150,0),COLUMN()-COLUMN($T140)),""))))</f>
        <v/>
      </c>
      <c r="U145" s="53" t="str">
        <f ca="1">IFERROR(OFFSET('セット情報(宅配便）'!$P$2,MATCH($G145,BカートセットID入力!$C$4:$C$150,0),COLUMN()-COLUMN($T140)),IFERROR(OFFSET('セット情報(業務便）'!$P$2,MATCH($G145,BカートセットID入力!$F$4:$F$150,0),COLUMN()-COLUMN($T140)),IFERROR(OFFSET('セット情報（サンプル）'!$N$2,MATCH($G145,BカートセットID入力!$I$4:$I$150,0),COLUMN()-COLUMN($T140)),IFERROR(OFFSET('セット情報（イレギュラーサンプル）'!$N$2,MATCH($G145,BカートセットID入力!$L$4:$L$150,0),COLUMN()-COLUMN($T140)),""))))</f>
        <v/>
      </c>
      <c r="V145" s="53" t="str">
        <f ca="1">IFERROR(OFFSET('セット情報(宅配便）'!$P$2,MATCH($G145,BカートセットID入力!$C$4:$C$150,0),COLUMN()-COLUMN($T140)),IFERROR(OFFSET('セット情報(業務便）'!$P$2,MATCH($G145,BカートセットID入力!$F$4:$F$150,0),COLUMN()-COLUMN($T140)),IFERROR(OFFSET('セット情報（サンプル）'!$N$2,MATCH($G145,BカートセットID入力!$I$4:$I$150,0),COLUMN()-COLUMN($T140)),IFERROR(OFFSET('セット情報（イレギュラーサンプル）'!$N$2,MATCH($G145,BカートセットID入力!$L$4:$L$150,0),COLUMN()-COLUMN($T140)),""))))</f>
        <v/>
      </c>
      <c r="W145" s="53" t="str">
        <f ca="1">IFERROR(OFFSET('セット情報(宅配便）'!$P$2,MATCH($G145,BカートセットID入力!$C$4:$C$150,0),COLUMN()-COLUMN($T140)),IFERROR(OFFSET('セット情報(業務便）'!$P$2,MATCH($G145,BカートセットID入力!$F$4:$F$150,0),COLUMN()-COLUMN($T140)),IFERROR(OFFSET('セット情報（サンプル）'!$N$2,MATCH($G145,BカートセットID入力!$I$4:$I$150,0),COLUMN()-COLUMN($T140)),IFERROR(OFFSET('セット情報（イレギュラーサンプル）'!$N$2,MATCH($G145,BカートセットID入力!$L$4:$L$150,0),COLUMN()-COLUMN($T140)),""))))</f>
        <v/>
      </c>
      <c r="X145" s="53" t="str">
        <f ca="1">IFERROR(OFFSET('セット情報(宅配便）'!$P$2,MATCH($G145,BカートセットID入力!$C$4:$C$150,0),COLUMN()-COLUMN($T140)),IFERROR(OFFSET('セット情報(業務便）'!$P$2,MATCH($G145,BカートセットID入力!$F$4:$F$150,0),COLUMN()-COLUMN($T140)),IFERROR(OFFSET('セット情報（サンプル）'!$N$2,MATCH($G145,BカートセットID入力!$I$4:$I$150,0),COLUMN()-COLUMN($T140)),IFERROR(OFFSET('セット情報（イレギュラーサンプル）'!$N$2,MATCH($G145,BカートセットID入力!$L$4:$L$150,0),COLUMN()-COLUMN($T140)),""))))</f>
        <v/>
      </c>
      <c r="Y145" s="53" t="str">
        <f ca="1">IFERROR(OFFSET('セット情報(宅配便）'!$P$2,MATCH($G145,BカートセットID入力!$C$4:$C$150,0),COLUMN()-COLUMN($T140)),IFERROR(OFFSET('セット情報(業務便）'!$P$2,MATCH($G145,BカートセットID入力!$F$4:$F$150,0),COLUMN()-COLUMN($T140)),IFERROR(OFFSET('セット情報（サンプル）'!$N$2,MATCH($G145,BカートセットID入力!$I$4:$I$150,0),COLUMN()-COLUMN($T140)),IFERROR(OFFSET('セット情報（イレギュラーサンプル）'!$N$2,MATCH($G145,BカートセットID入力!$L$4:$L$150,0),COLUMN()-COLUMN($T140)),""))))</f>
        <v/>
      </c>
      <c r="Z145" s="53" t="str">
        <f ca="1">IFERROR(OFFSET('セット情報(宅配便）'!$P$2,MATCH($G145,BカートセットID入力!$C$4:$C$150,0),COLUMN()-COLUMN($T140)),IFERROR(OFFSET('セット情報(業務便）'!$P$2,MATCH($G145,BカートセットID入力!$F$4:$F$150,0),COLUMN()-COLUMN($T140)),IFERROR(OFFSET('セット情報（サンプル）'!$N$2,MATCH($G145,BカートセットID入力!$I$4:$I$150,0),COLUMN()-COLUMN($T140)),IFERROR(OFFSET('セット情報（イレギュラーサンプル）'!$N$2,MATCH($G145,BカートセットID入力!$L$4:$L$150,0),COLUMN()-COLUMN($T140)),""))))</f>
        <v/>
      </c>
      <c r="AA145" s="53" t="str">
        <f ca="1">IFERROR(OFFSET('セット情報(宅配便）'!$P$2,MATCH($G145,BカートセットID入力!$C$4:$C$150,0),COLUMN()-COLUMN($T140)),IFERROR(OFFSET('セット情報(業務便）'!$P$2,MATCH($G145,BカートセットID入力!$F$4:$F$150,0),COLUMN()-COLUMN($T140)),IFERROR(OFFSET('セット情報（サンプル）'!$N$2,MATCH($G145,BカートセットID入力!$I$4:$I$150,0),COLUMN()-COLUMN($T140)),IFERROR(OFFSET('セット情報（イレギュラーサンプル）'!$N$2,MATCH($G145,BカートセットID入力!$L$4:$L$150,0),COLUMN()-COLUMN($T140)),""))))</f>
        <v/>
      </c>
      <c r="AB145" s="53" t="str">
        <f ca="1">IFERROR(OFFSET('セット情報(宅配便）'!$P$2,MATCH($G145,BカートセットID入力!$C$4:$C$150,0),COLUMN()-COLUMN($T140)),IFERROR(OFFSET('セット情報(業務便）'!$P$2,MATCH($G145,BカートセットID入力!$F$4:$F$150,0),COLUMN()-COLUMN($T140)),IFERROR(OFFSET('セット情報（サンプル）'!$N$2,MATCH($G145,BカートセットID入力!$I$4:$I$150,0),COLUMN()-COLUMN($T140)),IFERROR(OFFSET('セット情報（イレギュラーサンプル）'!$N$2,MATCH($G145,BカートセットID入力!$L$4:$L$150,0),COLUMN()-COLUMN($T140)),""))))</f>
        <v/>
      </c>
      <c r="AC145" s="53" t="str">
        <f ca="1">IFERROR(OFFSET('セット情報(宅配便）'!$P$2,MATCH($G145,BカートセットID入力!$C$4:$C$150,0),COLUMN()-COLUMN($T140)),IFERROR(OFFSET('セット情報(業務便）'!$P$2,MATCH($G145,BカートセットID入力!$F$4:$F$150,0),COLUMN()-COLUMN($T140)),IFERROR(OFFSET('セット情報（サンプル）'!$N$2,MATCH($G145,BカートセットID入力!$I$4:$I$150,0),COLUMN()-COLUMN($T140)),IFERROR(OFFSET('セット情報（イレギュラーサンプル）'!$N$2,MATCH($G145,BカートセットID入力!$L$4:$L$150,0),COLUMN()-COLUMN($T140)),""))))</f>
        <v/>
      </c>
      <c r="AD145" s="53" t="str">
        <f ca="1">IFERROR(OFFSET('セット情報(宅配便）'!$P$2,MATCH($G145,BカートセットID入力!$C$4:$C$150,0),COLUMN()-COLUMN($T140)),IFERROR(OFFSET('セット情報(業務便）'!$P$2,MATCH($G145,BカートセットID入力!$F$4:$F$150,0),COLUMN()-COLUMN($T140)),IFERROR(OFFSET('セット情報（サンプル）'!$N$2,MATCH($G145,BカートセットID入力!$I$4:$I$150,0),COLUMN()-COLUMN($T140)),IFERROR(OFFSET('セット情報（イレギュラーサンプル）'!$N$2,MATCH($G145,BカートセットID入力!$L$4:$L$150,0),COLUMN()-COLUMN($T140)),""))))</f>
        <v/>
      </c>
      <c r="AE145" s="53" t="str">
        <f ca="1">IFERROR(OFFSET('セット情報(宅配便）'!$P$2,MATCH($G145,BカートセットID入力!$C$4:$C$150,0),COLUMN()-COLUMN($T140)),IFERROR(OFFSET('セット情報(業務便）'!$P$2,MATCH($G145,BカートセットID入力!$F$4:$F$150,0),COLUMN()-COLUMN($T140)),IFERROR(OFFSET('セット情報（サンプル）'!$N$2,MATCH($G145,BカートセットID入力!$I$4:$I$150,0),COLUMN()-COLUMN($T140)),IFERROR(OFFSET('セット情報（イレギュラーサンプル）'!$N$2,MATCH($G145,BカートセットID入力!$L$4:$L$150,0),COLUMN()-COLUMN($T140)),""))))</f>
        <v/>
      </c>
      <c r="AF145" s="53" t="str">
        <f ca="1">IFERROR(OFFSET('セット情報(宅配便）'!$P$2,MATCH($G145,BカートセットID入力!$C$4:$C$150,0),COLUMN()-COLUMN($T140)),IFERROR(OFFSET('セット情報(業務便）'!$P$2,MATCH($G145,BカートセットID入力!$F$4:$F$150,0),COLUMN()-COLUMN($T140)),IFERROR(OFFSET('セット情報（サンプル）'!$N$2,MATCH($G145,BカートセットID入力!$I$4:$I$150,0),COLUMN()-COLUMN($T140)),IFERROR(OFFSET('セット情報（イレギュラーサンプル）'!$N$2,MATCH($G145,BカートセットID入力!$L$4:$L$150,0),COLUMN()-COLUMN($T140)),""))))</f>
        <v/>
      </c>
      <c r="AG145" s="53" t="str">
        <f ca="1">IFERROR(OFFSET('セット情報(宅配便）'!$P$2,MATCH($G145,BカートセットID入力!$C$4:$C$150,0),COLUMN()-COLUMN($T140)),IFERROR(OFFSET('セット情報(業務便）'!$P$2,MATCH($G145,BカートセットID入力!$F$4:$F$150,0),COLUMN()-COLUMN($T140)),IFERROR(OFFSET('セット情報（サンプル）'!$N$2,MATCH($G145,BカートセットID入力!$I$4:$I$150,0),COLUMN()-COLUMN($T140)),IFERROR(OFFSET('セット情報（イレギュラーサンプル）'!$N$2,MATCH($G145,BカートセットID入力!$L$4:$L$150,0),COLUMN()-COLUMN($T140)),""))))</f>
        <v/>
      </c>
      <c r="AH145" s="53" t="str">
        <f ca="1">IFERROR(OFFSET('セット情報(宅配便）'!$P$2,MATCH($G145,BカートセットID入力!$C$4:$C$150,0),COLUMN()-COLUMN($T140)),IFERROR(OFFSET('セット情報(業務便）'!$P$2,MATCH($G145,BカートセットID入力!$F$4:$F$150,0),COLUMN()-COLUMN($T140)),IFERROR(OFFSET('セット情報（サンプル）'!$N$2,MATCH($G145,BカートセットID入力!$I$4:$I$150,0),COLUMN()-COLUMN($T140)),IFERROR(OFFSET('セット情報（イレギュラーサンプル）'!$N$2,MATCH($G145,BカートセットID入力!$L$4:$L$150,0),COLUMN()-COLUMN($T140)),""))))</f>
        <v/>
      </c>
      <c r="AI145" s="53" t="str">
        <f ca="1">IFERROR(OFFSET('セット情報(宅配便）'!$P$2,MATCH($G145,BカートセットID入力!$C$4:$C$150,0),COLUMN()-COLUMN($T140)),IFERROR(OFFSET('セット情報(業務便）'!$P$2,MATCH($G145,BカートセットID入力!$F$4:$F$150,0),COLUMN()-COLUMN($T140)),IFERROR(OFFSET('セット情報（サンプル）'!$N$2,MATCH($G145,BカートセットID入力!$I$4:$I$150,0),COLUMN()-COLUMN($T140)),IFERROR(OFFSET('セット情報（イレギュラーサンプル）'!$N$2,MATCH($G145,BカートセットID入力!$L$4:$L$150,0),COLUMN()-COLUMN($T140)),""))))</f>
        <v/>
      </c>
      <c r="AJ145" s="53" t="str">
        <f ca="1">IFERROR(OFFSET('セット情報(宅配便）'!$P$2,MATCH($G145,BカートセットID入力!$C$4:$C$150,0),COLUMN()-COLUMN($T140)),IFERROR(OFFSET('セット情報(業務便）'!$P$2,MATCH($G145,BカートセットID入力!$F$4:$F$150,0),COLUMN()-COLUMN($T140)),IFERROR(OFFSET('セット情報（サンプル）'!$N$2,MATCH($G145,BカートセットID入力!$I$4:$I$150,0),COLUMN()-COLUMN($T140)),IFERROR(OFFSET('セット情報（イレギュラーサンプル）'!$N$2,MATCH($G145,BカートセットID入力!$L$4:$L$150,0),COLUMN()-COLUMN($T140)),""))))</f>
        <v/>
      </c>
      <c r="AK145" s="53" t="str">
        <f ca="1">IFERROR(OFFSET('セット情報(宅配便）'!$P$2,MATCH($G145,BカートセットID入力!$C$4:$C$150,0),COLUMN()-COLUMN($T140)),IFERROR(OFFSET('セット情報(業務便）'!$P$2,MATCH($G145,BカートセットID入力!$F$4:$F$150,0),COLUMN()-COLUMN($T140)),IFERROR(OFFSET('セット情報（サンプル）'!$N$2,MATCH($G145,BカートセットID入力!$I$4:$I$150,0),COLUMN()-COLUMN($T140)),IFERROR(OFFSET('セット情報（イレギュラーサンプル）'!$N$2,MATCH($G145,BカートセットID入力!$L$4:$L$150,0),COLUMN()-COLUMN($T140)),""))))</f>
        <v/>
      </c>
      <c r="AL145" s="53" t="str">
        <f ca="1">IFERROR(OFFSET('セット情報(宅配便）'!$P$2,MATCH($G145,BカートセットID入力!$C$4:$C$150,0),COLUMN()-COLUMN($T140)),IFERROR(OFFSET('セット情報(業務便）'!$P$2,MATCH($G145,BカートセットID入力!$F$4:$F$150,0),COLUMN()-COLUMN($T140)),IFERROR(OFFSET('セット情報（サンプル）'!$N$2,MATCH($G145,BカートセットID入力!$I$4:$I$150,0),COLUMN()-COLUMN($T140)),IFERROR(OFFSET('セット情報（イレギュラーサンプル）'!$N$2,MATCH($G145,BカートセットID入力!$L$4:$L$150,0),COLUMN()-COLUMN($T140)),""))))</f>
        <v/>
      </c>
      <c r="AM145" s="53" t="str">
        <f ca="1">IFERROR(OFFSET('セット情報(宅配便）'!$P$2,MATCH($G145,BカートセットID入力!$C$4:$C$150,0),COLUMN()-COLUMN($T140)),IFERROR(OFFSET('セット情報(業務便）'!$P$2,MATCH($G145,BカートセットID入力!$F$4:$F$150,0),COLUMN()-COLUMN($T140)),IFERROR(OFFSET('セット情報（サンプル）'!$N$2,MATCH($G145,BカートセットID入力!$I$4:$I$150,0),COLUMN()-COLUMN($T140)),IFERROR(OFFSET('セット情報（イレギュラーサンプル）'!$N$2,MATCH($G145,BカートセットID入力!$L$4:$L$150,0),COLUMN()-COLUMN($T140)),""))))</f>
        <v/>
      </c>
      <c r="AN145" s="53" t="str">
        <f ca="1">IFERROR(OFFSET('セット情報(宅配便）'!$P$2,MATCH($G145,BカートセットID入力!$C$4:$C$150,0),COLUMN()-COLUMN($T140)),IFERROR(OFFSET('セット情報(業務便）'!$P$2,MATCH($G145,BカートセットID入力!$F$4:$F$150,0),COLUMN()-COLUMN($T140)),IFERROR(OFFSET('セット情報（サンプル）'!$N$2,MATCH($G145,BカートセットID入力!$I$4:$I$150,0),COLUMN()-COLUMN($T140)),IFERROR(OFFSET('セット情報（イレギュラーサンプル）'!$N$2,MATCH($G145,BカートセットID入力!$L$4:$L$150,0),COLUMN()-COLUMN($T140)),""))))</f>
        <v/>
      </c>
      <c r="AO145" s="53" t="str">
        <f ca="1">IFERROR(OFFSET('セット情報(宅配便）'!$P$2,MATCH($G145,BカートセットID入力!$C$4:$C$150,0),COLUMN()-COLUMN($T140)),IFERROR(OFFSET('セット情報(業務便）'!$P$2,MATCH($G145,BカートセットID入力!$F$4:$F$150,0),COLUMN()-COLUMN($T140)),IFERROR(OFFSET('セット情報（サンプル）'!$N$2,MATCH($G145,BカートセットID入力!$I$4:$I$150,0),COLUMN()-COLUMN($T140)),IFERROR(OFFSET('セット情報（イレギュラーサンプル）'!$N$2,MATCH($G145,BカートセットID入力!$L$4:$L$150,0),COLUMN()-COLUMN($T140)),""))))</f>
        <v/>
      </c>
      <c r="AP145" s="53" t="str">
        <f ca="1">IFERROR(OFFSET('セット情報(宅配便）'!$P$2,MATCH($G145,BカートセットID入力!$C$4:$C$150,0),COLUMN()-COLUMN($T140)),IFERROR(OFFSET('セット情報(業務便）'!$P$2,MATCH($G145,BカートセットID入力!$F$4:$F$150,0),COLUMN()-COLUMN($T140)),IFERROR(OFFSET('セット情報（サンプル）'!$N$2,MATCH($G145,BカートセットID入力!$I$4:$I$150,0),COLUMN()-COLUMN($T140)),IFERROR(OFFSET('セット情報（イレギュラーサンプル）'!$N$2,MATCH($G145,BカートセットID入力!$L$4:$L$150,0),COLUMN()-COLUMN($T140)),""))))</f>
        <v/>
      </c>
      <c r="AQ145" s="53" t="str">
        <f ca="1">IFERROR(OFFSET('セット情報(宅配便）'!$P$2,MATCH($G145,BカートセットID入力!$C$4:$C$150,0),COLUMN()-COLUMN($T140)),IFERROR(OFFSET('セット情報(業務便）'!$P$2,MATCH($G145,BカートセットID入力!$F$4:$F$150,0),COLUMN()-COLUMN($T140)),IFERROR(OFFSET('セット情報（サンプル）'!$N$2,MATCH($G145,BカートセットID入力!$I$4:$I$150,0),COLUMN()-COLUMN($T140)),IFERROR(OFFSET('セット情報（イレギュラーサンプル）'!$N$2,MATCH($G145,BカートセットID入力!$L$4:$L$150,0),COLUMN()-COLUMN($T140)),""))))</f>
        <v/>
      </c>
      <c r="AR145" s="53" t="str">
        <f ca="1">IFERROR(OFFSET('セット情報(宅配便）'!$P$2,MATCH($G145,BカートセットID入力!$C$4:$C$150,0),COLUMN()-COLUMN($T140)),IFERROR(OFFSET('セット情報(業務便）'!$P$2,MATCH($G145,BカートセットID入力!$F$4:$F$150,0),COLUMN()-COLUMN($T140)),IFERROR(OFFSET('セット情報（サンプル）'!$N$2,MATCH($G145,BカートセットID入力!$I$4:$I$150,0),COLUMN()-COLUMN($T140)),IFERROR(OFFSET('セット情報（イレギュラーサンプル）'!$N$2,MATCH($G145,BカートセットID入力!$L$4:$L$150,0),COLUMN()-COLUMN($T140)),""))))</f>
        <v/>
      </c>
      <c r="AS145" s="53" t="str">
        <f ca="1">IFERROR(OFFSET('セット情報(宅配便）'!$P$2,MATCH($G145,BカートセットID入力!$C$4:$C$150,0),COLUMN()-COLUMN($T140)),IFERROR(OFFSET('セット情報(業務便）'!$P$2,MATCH($G145,BカートセットID入力!$F$4:$F$150,0),COLUMN()-COLUMN($T140)),IFERROR(OFFSET('セット情報（サンプル）'!$N$2,MATCH($G145,BカートセットID入力!$I$4:$I$150,0),COLUMN()-COLUMN($T140)),IFERROR(OFFSET('セット情報（イレギュラーサンプル）'!$N$2,MATCH($G145,BカートセットID入力!$L$4:$L$150,0),COLUMN()-COLUMN($T140)),""))))</f>
        <v/>
      </c>
    </row>
    <row r="146" spans="1:45">
      <c r="A146" s="53" t="str">
        <f>IF(ISBLANK(現行セット情報CSV!A146),"",現行セット情報CSV!A146)</f>
        <v/>
      </c>
      <c r="B146" s="53" t="str">
        <f>IF(ISBLANK(現行セット情報CSV!B146),"",現行セット情報CSV!B146)</f>
        <v/>
      </c>
      <c r="C146" s="53" t="str">
        <f>IF(ISBLANK(現行セット情報CSV!C146),"",現行セット情報CSV!C146)</f>
        <v/>
      </c>
      <c r="D146" s="53" t="str">
        <f>IF(ISBLANK(現行セット情報CSV!D146),"",現行セット情報CSV!D146)</f>
        <v/>
      </c>
      <c r="E146" s="53" t="str">
        <f>IF(ISBLANK(現行セット情報CSV!E146),"",現行セット情報CSV!E146)</f>
        <v/>
      </c>
      <c r="F146" s="53" t="str">
        <f>IF(ISBLANK(現行セット情報CSV!F146),"",現行セット情報CSV!F146)</f>
        <v/>
      </c>
      <c r="G146" s="53" t="str">
        <f>IF(ISBLANK(現行セット情報CSV!G146),"",現行セット情報CSV!G146)</f>
        <v/>
      </c>
      <c r="H146" s="53" t="str">
        <f>IF(ISBLANK(現行セット情報CSV!H146),"",現行セット情報CSV!H146)</f>
        <v/>
      </c>
      <c r="I146" s="53" t="str">
        <f>IF(ISBLANK(現行セット情報CSV!I146),"",現行セット情報CSV!I146)</f>
        <v/>
      </c>
      <c r="J146" s="53" t="str">
        <f>IF(ISBLANK(現行セット情報CSV!J146),"",現行セット情報CSV!J146)</f>
        <v/>
      </c>
      <c r="K146" s="53" t="str">
        <f>IF(ISBLANK(現行セット情報CSV!K146),"",現行セット情報CSV!K146)</f>
        <v/>
      </c>
      <c r="L146" s="53" t="str">
        <f>IF(ISBLANK(現行セット情報CSV!L146),"",現行セット情報CSV!L146)</f>
        <v/>
      </c>
      <c r="M146" s="53" t="str">
        <f>IF(ISBLANK(現行セット情報CSV!M146),"",現行セット情報CSV!M146)</f>
        <v/>
      </c>
      <c r="N146" s="53" t="str">
        <f>IF(ISBLANK(現行セット情報CSV!N146),"",現行セット情報CSV!N146)</f>
        <v/>
      </c>
      <c r="O146" s="53" t="str">
        <f>IF(ISBLANK(現行セット情報CSV!O146),"",現行セット情報CSV!O146)</f>
        <v/>
      </c>
      <c r="P146" s="53" t="str">
        <f>IF(ISBLANK(現行セット情報CSV!P146),"",現行セット情報CSV!P146)</f>
        <v/>
      </c>
      <c r="Q146" s="53" t="str">
        <f>IF(ISBLANK(現行セット情報CSV!Q146),"",現行セット情報CSV!Q146)</f>
        <v/>
      </c>
      <c r="R146" s="53" t="str">
        <f>IF(ISBLANK(現行セット情報CSV!R146),"",現行セット情報CSV!R146)</f>
        <v/>
      </c>
      <c r="S146" s="53" t="str">
        <f>IF(ISBLANK(現行セット情報CSV!S146),"",現行セット情報CSV!S146)</f>
        <v/>
      </c>
      <c r="T146" s="53" t="str">
        <f ca="1">IFERROR(OFFSET('セット情報(宅配便）'!$P$2,MATCH($G146,BカートセットID入力!$C$4:$C$150,0),COLUMN()-COLUMN($T141)),IFERROR(OFFSET('セット情報(業務便）'!$P$2,MATCH($G146,BカートセットID入力!$F$4:$F$150,0),COLUMN()-COLUMN($T141)),IFERROR(OFFSET('セット情報（サンプル）'!$N$2,MATCH($G146,BカートセットID入力!$I$4:$I$150,0),COLUMN()-COLUMN($T141)),IFERROR(OFFSET('セット情報（イレギュラーサンプル）'!$N$2,MATCH($G146,BカートセットID入力!$L$4:$L$150,0),COLUMN()-COLUMN($T141)),""))))</f>
        <v/>
      </c>
      <c r="U146" s="53" t="str">
        <f ca="1">IFERROR(OFFSET('セット情報(宅配便）'!$P$2,MATCH($G146,BカートセットID入力!$C$4:$C$150,0),COLUMN()-COLUMN($T141)),IFERROR(OFFSET('セット情報(業務便）'!$P$2,MATCH($G146,BカートセットID入力!$F$4:$F$150,0),COLUMN()-COLUMN($T141)),IFERROR(OFFSET('セット情報（サンプル）'!$N$2,MATCH($G146,BカートセットID入力!$I$4:$I$150,0),COLUMN()-COLUMN($T141)),IFERROR(OFFSET('セット情報（イレギュラーサンプル）'!$N$2,MATCH($G146,BカートセットID入力!$L$4:$L$150,0),COLUMN()-COLUMN($T141)),""))))</f>
        <v/>
      </c>
      <c r="V146" s="53" t="str">
        <f ca="1">IFERROR(OFFSET('セット情報(宅配便）'!$P$2,MATCH($G146,BカートセットID入力!$C$4:$C$150,0),COLUMN()-COLUMN($T141)),IFERROR(OFFSET('セット情報(業務便）'!$P$2,MATCH($G146,BカートセットID入力!$F$4:$F$150,0),COLUMN()-COLUMN($T141)),IFERROR(OFFSET('セット情報（サンプル）'!$N$2,MATCH($G146,BカートセットID入力!$I$4:$I$150,0),COLUMN()-COLUMN($T141)),IFERROR(OFFSET('セット情報（イレギュラーサンプル）'!$N$2,MATCH($G146,BカートセットID入力!$L$4:$L$150,0),COLUMN()-COLUMN($T141)),""))))</f>
        <v/>
      </c>
      <c r="W146" s="53" t="str">
        <f ca="1">IFERROR(OFFSET('セット情報(宅配便）'!$P$2,MATCH($G146,BカートセットID入力!$C$4:$C$150,0),COLUMN()-COLUMN($T141)),IFERROR(OFFSET('セット情報(業務便）'!$P$2,MATCH($G146,BカートセットID入力!$F$4:$F$150,0),COLUMN()-COLUMN($T141)),IFERROR(OFFSET('セット情報（サンプル）'!$N$2,MATCH($G146,BカートセットID入力!$I$4:$I$150,0),COLUMN()-COLUMN($T141)),IFERROR(OFFSET('セット情報（イレギュラーサンプル）'!$N$2,MATCH($G146,BカートセットID入力!$L$4:$L$150,0),COLUMN()-COLUMN($T141)),""))))</f>
        <v/>
      </c>
      <c r="X146" s="53" t="str">
        <f ca="1">IFERROR(OFFSET('セット情報(宅配便）'!$P$2,MATCH($G146,BカートセットID入力!$C$4:$C$150,0),COLUMN()-COLUMN($T141)),IFERROR(OFFSET('セット情報(業務便）'!$P$2,MATCH($G146,BカートセットID入力!$F$4:$F$150,0),COLUMN()-COLUMN($T141)),IFERROR(OFFSET('セット情報（サンプル）'!$N$2,MATCH($G146,BカートセットID入力!$I$4:$I$150,0),COLUMN()-COLUMN($T141)),IFERROR(OFFSET('セット情報（イレギュラーサンプル）'!$N$2,MATCH($G146,BカートセットID入力!$L$4:$L$150,0),COLUMN()-COLUMN($T141)),""))))</f>
        <v/>
      </c>
      <c r="Y146" s="53" t="str">
        <f ca="1">IFERROR(OFFSET('セット情報(宅配便）'!$P$2,MATCH($G146,BカートセットID入力!$C$4:$C$150,0),COLUMN()-COLUMN($T141)),IFERROR(OFFSET('セット情報(業務便）'!$P$2,MATCH($G146,BカートセットID入力!$F$4:$F$150,0),COLUMN()-COLUMN($T141)),IFERROR(OFFSET('セット情報（サンプル）'!$N$2,MATCH($G146,BカートセットID入力!$I$4:$I$150,0),COLUMN()-COLUMN($T141)),IFERROR(OFFSET('セット情報（イレギュラーサンプル）'!$N$2,MATCH($G146,BカートセットID入力!$L$4:$L$150,0),COLUMN()-COLUMN($T141)),""))))</f>
        <v/>
      </c>
      <c r="Z146" s="53" t="str">
        <f ca="1">IFERROR(OFFSET('セット情報(宅配便）'!$P$2,MATCH($G146,BカートセットID入力!$C$4:$C$150,0),COLUMN()-COLUMN($T141)),IFERROR(OFFSET('セット情報(業務便）'!$P$2,MATCH($G146,BカートセットID入力!$F$4:$F$150,0),COLUMN()-COLUMN($T141)),IFERROR(OFFSET('セット情報（サンプル）'!$N$2,MATCH($G146,BカートセットID入力!$I$4:$I$150,0),COLUMN()-COLUMN($T141)),IFERROR(OFFSET('セット情報（イレギュラーサンプル）'!$N$2,MATCH($G146,BカートセットID入力!$L$4:$L$150,0),COLUMN()-COLUMN($T141)),""))))</f>
        <v/>
      </c>
      <c r="AA146" s="53" t="str">
        <f ca="1">IFERROR(OFFSET('セット情報(宅配便）'!$P$2,MATCH($G146,BカートセットID入力!$C$4:$C$150,0),COLUMN()-COLUMN($T141)),IFERROR(OFFSET('セット情報(業務便）'!$P$2,MATCH($G146,BカートセットID入力!$F$4:$F$150,0),COLUMN()-COLUMN($T141)),IFERROR(OFFSET('セット情報（サンプル）'!$N$2,MATCH($G146,BカートセットID入力!$I$4:$I$150,0),COLUMN()-COLUMN($T141)),IFERROR(OFFSET('セット情報（イレギュラーサンプル）'!$N$2,MATCH($G146,BカートセットID入力!$L$4:$L$150,0),COLUMN()-COLUMN($T141)),""))))</f>
        <v/>
      </c>
      <c r="AB146" s="53" t="str">
        <f ca="1">IFERROR(OFFSET('セット情報(宅配便）'!$P$2,MATCH($G146,BカートセットID入力!$C$4:$C$150,0),COLUMN()-COLUMN($T141)),IFERROR(OFFSET('セット情報(業務便）'!$P$2,MATCH($G146,BカートセットID入力!$F$4:$F$150,0),COLUMN()-COLUMN($T141)),IFERROR(OFFSET('セット情報（サンプル）'!$N$2,MATCH($G146,BカートセットID入力!$I$4:$I$150,0),COLUMN()-COLUMN($T141)),IFERROR(OFFSET('セット情報（イレギュラーサンプル）'!$N$2,MATCH($G146,BカートセットID入力!$L$4:$L$150,0),COLUMN()-COLUMN($T141)),""))))</f>
        <v/>
      </c>
      <c r="AC146" s="53" t="str">
        <f ca="1">IFERROR(OFFSET('セット情報(宅配便）'!$P$2,MATCH($G146,BカートセットID入力!$C$4:$C$150,0),COLUMN()-COLUMN($T141)),IFERROR(OFFSET('セット情報(業務便）'!$P$2,MATCH($G146,BカートセットID入力!$F$4:$F$150,0),COLUMN()-COLUMN($T141)),IFERROR(OFFSET('セット情報（サンプル）'!$N$2,MATCH($G146,BカートセットID入力!$I$4:$I$150,0),COLUMN()-COLUMN($T141)),IFERROR(OFFSET('セット情報（イレギュラーサンプル）'!$N$2,MATCH($G146,BカートセットID入力!$L$4:$L$150,0),COLUMN()-COLUMN($T141)),""))))</f>
        <v/>
      </c>
      <c r="AD146" s="53" t="str">
        <f ca="1">IFERROR(OFFSET('セット情報(宅配便）'!$P$2,MATCH($G146,BカートセットID入力!$C$4:$C$150,0),COLUMN()-COLUMN($T141)),IFERROR(OFFSET('セット情報(業務便）'!$P$2,MATCH($G146,BカートセットID入力!$F$4:$F$150,0),COLUMN()-COLUMN($T141)),IFERROR(OFFSET('セット情報（サンプル）'!$N$2,MATCH($G146,BカートセットID入力!$I$4:$I$150,0),COLUMN()-COLUMN($T141)),IFERROR(OFFSET('セット情報（イレギュラーサンプル）'!$N$2,MATCH($G146,BカートセットID入力!$L$4:$L$150,0),COLUMN()-COLUMN($T141)),""))))</f>
        <v/>
      </c>
      <c r="AE146" s="53" t="str">
        <f ca="1">IFERROR(OFFSET('セット情報(宅配便）'!$P$2,MATCH($G146,BカートセットID入力!$C$4:$C$150,0),COLUMN()-COLUMN($T141)),IFERROR(OFFSET('セット情報(業務便）'!$P$2,MATCH($G146,BカートセットID入力!$F$4:$F$150,0),COLUMN()-COLUMN($T141)),IFERROR(OFFSET('セット情報（サンプル）'!$N$2,MATCH($G146,BカートセットID入力!$I$4:$I$150,0),COLUMN()-COLUMN($T141)),IFERROR(OFFSET('セット情報（イレギュラーサンプル）'!$N$2,MATCH($G146,BカートセットID入力!$L$4:$L$150,0),COLUMN()-COLUMN($T141)),""))))</f>
        <v/>
      </c>
      <c r="AF146" s="53" t="str">
        <f ca="1">IFERROR(OFFSET('セット情報(宅配便）'!$P$2,MATCH($G146,BカートセットID入力!$C$4:$C$150,0),COLUMN()-COLUMN($T141)),IFERROR(OFFSET('セット情報(業務便）'!$P$2,MATCH($G146,BカートセットID入力!$F$4:$F$150,0),COLUMN()-COLUMN($T141)),IFERROR(OFFSET('セット情報（サンプル）'!$N$2,MATCH($G146,BカートセットID入力!$I$4:$I$150,0),COLUMN()-COLUMN($T141)),IFERROR(OFFSET('セット情報（イレギュラーサンプル）'!$N$2,MATCH($G146,BカートセットID入力!$L$4:$L$150,0),COLUMN()-COLUMN($T141)),""))))</f>
        <v/>
      </c>
      <c r="AG146" s="53" t="str">
        <f ca="1">IFERROR(OFFSET('セット情報(宅配便）'!$P$2,MATCH($G146,BカートセットID入力!$C$4:$C$150,0),COLUMN()-COLUMN($T141)),IFERROR(OFFSET('セット情報(業務便）'!$P$2,MATCH($G146,BカートセットID入力!$F$4:$F$150,0),COLUMN()-COLUMN($T141)),IFERROR(OFFSET('セット情報（サンプル）'!$N$2,MATCH($G146,BカートセットID入力!$I$4:$I$150,0),COLUMN()-COLUMN($T141)),IFERROR(OFFSET('セット情報（イレギュラーサンプル）'!$N$2,MATCH($G146,BカートセットID入力!$L$4:$L$150,0),COLUMN()-COLUMN($T141)),""))))</f>
        <v/>
      </c>
      <c r="AH146" s="53" t="str">
        <f ca="1">IFERROR(OFFSET('セット情報(宅配便）'!$P$2,MATCH($G146,BカートセットID入力!$C$4:$C$150,0),COLUMN()-COLUMN($T141)),IFERROR(OFFSET('セット情報(業務便）'!$P$2,MATCH($G146,BカートセットID入力!$F$4:$F$150,0),COLUMN()-COLUMN($T141)),IFERROR(OFFSET('セット情報（サンプル）'!$N$2,MATCH($G146,BカートセットID入力!$I$4:$I$150,0),COLUMN()-COLUMN($T141)),IFERROR(OFFSET('セット情報（イレギュラーサンプル）'!$N$2,MATCH($G146,BカートセットID入力!$L$4:$L$150,0),COLUMN()-COLUMN($T141)),""))))</f>
        <v/>
      </c>
      <c r="AI146" s="53" t="str">
        <f ca="1">IFERROR(OFFSET('セット情報(宅配便）'!$P$2,MATCH($G146,BカートセットID入力!$C$4:$C$150,0),COLUMN()-COLUMN($T141)),IFERROR(OFFSET('セット情報(業務便）'!$P$2,MATCH($G146,BカートセットID入力!$F$4:$F$150,0),COLUMN()-COLUMN($T141)),IFERROR(OFFSET('セット情報（サンプル）'!$N$2,MATCH($G146,BカートセットID入力!$I$4:$I$150,0),COLUMN()-COLUMN($T141)),IFERROR(OFFSET('セット情報（イレギュラーサンプル）'!$N$2,MATCH($G146,BカートセットID入力!$L$4:$L$150,0),COLUMN()-COLUMN($T141)),""))))</f>
        <v/>
      </c>
      <c r="AJ146" s="53" t="str">
        <f ca="1">IFERROR(OFFSET('セット情報(宅配便）'!$P$2,MATCH($G146,BカートセットID入力!$C$4:$C$150,0),COLUMN()-COLUMN($T141)),IFERROR(OFFSET('セット情報(業務便）'!$P$2,MATCH($G146,BカートセットID入力!$F$4:$F$150,0),COLUMN()-COLUMN($T141)),IFERROR(OFFSET('セット情報（サンプル）'!$N$2,MATCH($G146,BカートセットID入力!$I$4:$I$150,0),COLUMN()-COLUMN($T141)),IFERROR(OFFSET('セット情報（イレギュラーサンプル）'!$N$2,MATCH($G146,BカートセットID入力!$L$4:$L$150,0),COLUMN()-COLUMN($T141)),""))))</f>
        <v/>
      </c>
      <c r="AK146" s="53" t="str">
        <f ca="1">IFERROR(OFFSET('セット情報(宅配便）'!$P$2,MATCH($G146,BカートセットID入力!$C$4:$C$150,0),COLUMN()-COLUMN($T141)),IFERROR(OFFSET('セット情報(業務便）'!$P$2,MATCH($G146,BカートセットID入力!$F$4:$F$150,0),COLUMN()-COLUMN($T141)),IFERROR(OFFSET('セット情報（サンプル）'!$N$2,MATCH($G146,BカートセットID入力!$I$4:$I$150,0),COLUMN()-COLUMN($T141)),IFERROR(OFFSET('セット情報（イレギュラーサンプル）'!$N$2,MATCH($G146,BカートセットID入力!$L$4:$L$150,0),COLUMN()-COLUMN($T141)),""))))</f>
        <v/>
      </c>
      <c r="AL146" s="53" t="str">
        <f ca="1">IFERROR(OFFSET('セット情報(宅配便）'!$P$2,MATCH($G146,BカートセットID入力!$C$4:$C$150,0),COLUMN()-COLUMN($T141)),IFERROR(OFFSET('セット情報(業務便）'!$P$2,MATCH($G146,BカートセットID入力!$F$4:$F$150,0),COLUMN()-COLUMN($T141)),IFERROR(OFFSET('セット情報（サンプル）'!$N$2,MATCH($G146,BカートセットID入力!$I$4:$I$150,0),COLUMN()-COLUMN($T141)),IFERROR(OFFSET('セット情報（イレギュラーサンプル）'!$N$2,MATCH($G146,BカートセットID入力!$L$4:$L$150,0),COLUMN()-COLUMN($T141)),""))))</f>
        <v/>
      </c>
      <c r="AM146" s="53" t="str">
        <f ca="1">IFERROR(OFFSET('セット情報(宅配便）'!$P$2,MATCH($G146,BカートセットID入力!$C$4:$C$150,0),COLUMN()-COLUMN($T141)),IFERROR(OFFSET('セット情報(業務便）'!$P$2,MATCH($G146,BカートセットID入力!$F$4:$F$150,0),COLUMN()-COLUMN($T141)),IFERROR(OFFSET('セット情報（サンプル）'!$N$2,MATCH($G146,BカートセットID入力!$I$4:$I$150,0),COLUMN()-COLUMN($T141)),IFERROR(OFFSET('セット情報（イレギュラーサンプル）'!$N$2,MATCH($G146,BカートセットID入力!$L$4:$L$150,0),COLUMN()-COLUMN($T141)),""))))</f>
        <v/>
      </c>
      <c r="AN146" s="53" t="str">
        <f ca="1">IFERROR(OFFSET('セット情報(宅配便）'!$P$2,MATCH($G146,BカートセットID入力!$C$4:$C$150,0),COLUMN()-COLUMN($T141)),IFERROR(OFFSET('セット情報(業務便）'!$P$2,MATCH($G146,BカートセットID入力!$F$4:$F$150,0),COLUMN()-COLUMN($T141)),IFERROR(OFFSET('セット情報（サンプル）'!$N$2,MATCH($G146,BカートセットID入力!$I$4:$I$150,0),COLUMN()-COLUMN($T141)),IFERROR(OFFSET('セット情報（イレギュラーサンプル）'!$N$2,MATCH($G146,BカートセットID入力!$L$4:$L$150,0),COLUMN()-COLUMN($T141)),""))))</f>
        <v/>
      </c>
      <c r="AO146" s="53" t="str">
        <f ca="1">IFERROR(OFFSET('セット情報(宅配便）'!$P$2,MATCH($G146,BカートセットID入力!$C$4:$C$150,0),COLUMN()-COLUMN($T141)),IFERROR(OFFSET('セット情報(業務便）'!$P$2,MATCH($G146,BカートセットID入力!$F$4:$F$150,0),COLUMN()-COLUMN($T141)),IFERROR(OFFSET('セット情報（サンプル）'!$N$2,MATCH($G146,BカートセットID入力!$I$4:$I$150,0),COLUMN()-COLUMN($T141)),IFERROR(OFFSET('セット情報（イレギュラーサンプル）'!$N$2,MATCH($G146,BカートセットID入力!$L$4:$L$150,0),COLUMN()-COLUMN($T141)),""))))</f>
        <v/>
      </c>
      <c r="AP146" s="53" t="str">
        <f ca="1">IFERROR(OFFSET('セット情報(宅配便）'!$P$2,MATCH($G146,BカートセットID入力!$C$4:$C$150,0),COLUMN()-COLUMN($T141)),IFERROR(OFFSET('セット情報(業務便）'!$P$2,MATCH($G146,BカートセットID入力!$F$4:$F$150,0),COLUMN()-COLUMN($T141)),IFERROR(OFFSET('セット情報（サンプル）'!$N$2,MATCH($G146,BカートセットID入力!$I$4:$I$150,0),COLUMN()-COLUMN($T141)),IFERROR(OFFSET('セット情報（イレギュラーサンプル）'!$N$2,MATCH($G146,BカートセットID入力!$L$4:$L$150,0),COLUMN()-COLUMN($T141)),""))))</f>
        <v/>
      </c>
      <c r="AQ146" s="53" t="str">
        <f ca="1">IFERROR(OFFSET('セット情報(宅配便）'!$P$2,MATCH($G146,BカートセットID入力!$C$4:$C$150,0),COLUMN()-COLUMN($T141)),IFERROR(OFFSET('セット情報(業務便）'!$P$2,MATCH($G146,BカートセットID入力!$F$4:$F$150,0),COLUMN()-COLUMN($T141)),IFERROR(OFFSET('セット情報（サンプル）'!$N$2,MATCH($G146,BカートセットID入力!$I$4:$I$150,0),COLUMN()-COLUMN($T141)),IFERROR(OFFSET('セット情報（イレギュラーサンプル）'!$N$2,MATCH($G146,BカートセットID入力!$L$4:$L$150,0),COLUMN()-COLUMN($T141)),""))))</f>
        <v/>
      </c>
      <c r="AR146" s="53" t="str">
        <f ca="1">IFERROR(OFFSET('セット情報(宅配便）'!$P$2,MATCH($G146,BカートセットID入力!$C$4:$C$150,0),COLUMN()-COLUMN($T141)),IFERROR(OFFSET('セット情報(業務便）'!$P$2,MATCH($G146,BカートセットID入力!$F$4:$F$150,0),COLUMN()-COLUMN($T141)),IFERROR(OFFSET('セット情報（サンプル）'!$N$2,MATCH($G146,BカートセットID入力!$I$4:$I$150,0),COLUMN()-COLUMN($T141)),IFERROR(OFFSET('セット情報（イレギュラーサンプル）'!$N$2,MATCH($G146,BカートセットID入力!$L$4:$L$150,0),COLUMN()-COLUMN($T141)),""))))</f>
        <v/>
      </c>
      <c r="AS146" s="53" t="str">
        <f ca="1">IFERROR(OFFSET('セット情報(宅配便）'!$P$2,MATCH($G146,BカートセットID入力!$C$4:$C$150,0),COLUMN()-COLUMN($T141)),IFERROR(OFFSET('セット情報(業務便）'!$P$2,MATCH($G146,BカートセットID入力!$F$4:$F$150,0),COLUMN()-COLUMN($T141)),IFERROR(OFFSET('セット情報（サンプル）'!$N$2,MATCH($G146,BカートセットID入力!$I$4:$I$150,0),COLUMN()-COLUMN($T141)),IFERROR(OFFSET('セット情報（イレギュラーサンプル）'!$N$2,MATCH($G146,BカートセットID入力!$L$4:$L$150,0),COLUMN()-COLUMN($T141)),""))))</f>
        <v/>
      </c>
    </row>
    <row r="147" spans="1:45">
      <c r="A147" s="53" t="str">
        <f>IF(ISBLANK(現行セット情報CSV!A147),"",現行セット情報CSV!A147)</f>
        <v/>
      </c>
      <c r="B147" s="53" t="str">
        <f>IF(ISBLANK(現行セット情報CSV!B147),"",現行セット情報CSV!B147)</f>
        <v/>
      </c>
      <c r="C147" s="53" t="str">
        <f>IF(ISBLANK(現行セット情報CSV!C147),"",現行セット情報CSV!C147)</f>
        <v/>
      </c>
      <c r="D147" s="53" t="str">
        <f>IF(ISBLANK(現行セット情報CSV!D147),"",現行セット情報CSV!D147)</f>
        <v/>
      </c>
      <c r="E147" s="53" t="str">
        <f>IF(ISBLANK(現行セット情報CSV!E147),"",現行セット情報CSV!E147)</f>
        <v/>
      </c>
      <c r="F147" s="53" t="str">
        <f>IF(ISBLANK(現行セット情報CSV!F147),"",現行セット情報CSV!F147)</f>
        <v/>
      </c>
      <c r="G147" s="53" t="str">
        <f>IF(ISBLANK(現行セット情報CSV!G147),"",現行セット情報CSV!G147)</f>
        <v/>
      </c>
      <c r="H147" s="53" t="str">
        <f>IF(ISBLANK(現行セット情報CSV!H147),"",現行セット情報CSV!H147)</f>
        <v/>
      </c>
      <c r="I147" s="53" t="str">
        <f>IF(ISBLANK(現行セット情報CSV!I147),"",現行セット情報CSV!I147)</f>
        <v/>
      </c>
      <c r="J147" s="53" t="str">
        <f>IF(ISBLANK(現行セット情報CSV!J147),"",現行セット情報CSV!J147)</f>
        <v/>
      </c>
      <c r="K147" s="53" t="str">
        <f>IF(ISBLANK(現行セット情報CSV!K147),"",現行セット情報CSV!K147)</f>
        <v/>
      </c>
      <c r="L147" s="53" t="str">
        <f>IF(ISBLANK(現行セット情報CSV!L147),"",現行セット情報CSV!L147)</f>
        <v/>
      </c>
      <c r="M147" s="53" t="str">
        <f>IF(ISBLANK(現行セット情報CSV!M147),"",現行セット情報CSV!M147)</f>
        <v/>
      </c>
      <c r="N147" s="53" t="str">
        <f>IF(ISBLANK(現行セット情報CSV!N147),"",現行セット情報CSV!N147)</f>
        <v/>
      </c>
      <c r="O147" s="53" t="str">
        <f>IF(ISBLANK(現行セット情報CSV!O147),"",現行セット情報CSV!O147)</f>
        <v/>
      </c>
      <c r="P147" s="53" t="str">
        <f>IF(ISBLANK(現行セット情報CSV!P147),"",現行セット情報CSV!P147)</f>
        <v/>
      </c>
      <c r="Q147" s="53" t="str">
        <f>IF(ISBLANK(現行セット情報CSV!Q147),"",現行セット情報CSV!Q147)</f>
        <v/>
      </c>
      <c r="R147" s="53" t="str">
        <f>IF(ISBLANK(現行セット情報CSV!R147),"",現行セット情報CSV!R147)</f>
        <v/>
      </c>
      <c r="S147" s="53" t="str">
        <f>IF(ISBLANK(現行セット情報CSV!S147),"",現行セット情報CSV!S147)</f>
        <v/>
      </c>
      <c r="T147" s="53" t="str">
        <f ca="1">IFERROR(OFFSET('セット情報(宅配便）'!$P$2,MATCH($G147,BカートセットID入力!$C$4:$C$150,0),COLUMN()-COLUMN($T142)),IFERROR(OFFSET('セット情報(業務便）'!$P$2,MATCH($G147,BカートセットID入力!$F$4:$F$150,0),COLUMN()-COLUMN($T142)),IFERROR(OFFSET('セット情報（サンプル）'!$N$2,MATCH($G147,BカートセットID入力!$I$4:$I$150,0),COLUMN()-COLUMN($T142)),IFERROR(OFFSET('セット情報（イレギュラーサンプル）'!$N$2,MATCH($G147,BカートセットID入力!$L$4:$L$150,0),COLUMN()-COLUMN($T142)),""))))</f>
        <v/>
      </c>
      <c r="U147" s="53" t="str">
        <f ca="1">IFERROR(OFFSET('セット情報(宅配便）'!$P$2,MATCH($G147,BカートセットID入力!$C$4:$C$150,0),COLUMN()-COLUMN($T142)),IFERROR(OFFSET('セット情報(業務便）'!$P$2,MATCH($G147,BカートセットID入力!$F$4:$F$150,0),COLUMN()-COLUMN($T142)),IFERROR(OFFSET('セット情報（サンプル）'!$N$2,MATCH($G147,BカートセットID入力!$I$4:$I$150,0),COLUMN()-COLUMN($T142)),IFERROR(OFFSET('セット情報（イレギュラーサンプル）'!$N$2,MATCH($G147,BカートセットID入力!$L$4:$L$150,0),COLUMN()-COLUMN($T142)),""))))</f>
        <v/>
      </c>
      <c r="V147" s="53" t="str">
        <f ca="1">IFERROR(OFFSET('セット情報(宅配便）'!$P$2,MATCH($G147,BカートセットID入力!$C$4:$C$150,0),COLUMN()-COLUMN($T142)),IFERROR(OFFSET('セット情報(業務便）'!$P$2,MATCH($G147,BカートセットID入力!$F$4:$F$150,0),COLUMN()-COLUMN($T142)),IFERROR(OFFSET('セット情報（サンプル）'!$N$2,MATCH($G147,BカートセットID入力!$I$4:$I$150,0),COLUMN()-COLUMN($T142)),IFERROR(OFFSET('セット情報（イレギュラーサンプル）'!$N$2,MATCH($G147,BカートセットID入力!$L$4:$L$150,0),COLUMN()-COLUMN($T142)),""))))</f>
        <v/>
      </c>
      <c r="W147" s="53" t="str">
        <f ca="1">IFERROR(OFFSET('セット情報(宅配便）'!$P$2,MATCH($G147,BカートセットID入力!$C$4:$C$150,0),COLUMN()-COLUMN($T142)),IFERROR(OFFSET('セット情報(業務便）'!$P$2,MATCH($G147,BカートセットID入力!$F$4:$F$150,0),COLUMN()-COLUMN($T142)),IFERROR(OFFSET('セット情報（サンプル）'!$N$2,MATCH($G147,BカートセットID入力!$I$4:$I$150,0),COLUMN()-COLUMN($T142)),IFERROR(OFFSET('セット情報（イレギュラーサンプル）'!$N$2,MATCH($G147,BカートセットID入力!$L$4:$L$150,0),COLUMN()-COLUMN($T142)),""))))</f>
        <v/>
      </c>
      <c r="X147" s="53" t="str">
        <f ca="1">IFERROR(OFFSET('セット情報(宅配便）'!$P$2,MATCH($G147,BカートセットID入力!$C$4:$C$150,0),COLUMN()-COLUMN($T142)),IFERROR(OFFSET('セット情報(業務便）'!$P$2,MATCH($G147,BカートセットID入力!$F$4:$F$150,0),COLUMN()-COLUMN($T142)),IFERROR(OFFSET('セット情報（サンプル）'!$N$2,MATCH($G147,BカートセットID入力!$I$4:$I$150,0),COLUMN()-COLUMN($T142)),IFERROR(OFFSET('セット情報（イレギュラーサンプル）'!$N$2,MATCH($G147,BカートセットID入力!$L$4:$L$150,0),COLUMN()-COLUMN($T142)),""))))</f>
        <v/>
      </c>
      <c r="Y147" s="53" t="str">
        <f ca="1">IFERROR(OFFSET('セット情報(宅配便）'!$P$2,MATCH($G147,BカートセットID入力!$C$4:$C$150,0),COLUMN()-COLUMN($T142)),IFERROR(OFFSET('セット情報(業務便）'!$P$2,MATCH($G147,BカートセットID入力!$F$4:$F$150,0),COLUMN()-COLUMN($T142)),IFERROR(OFFSET('セット情報（サンプル）'!$N$2,MATCH($G147,BカートセットID入力!$I$4:$I$150,0),COLUMN()-COLUMN($T142)),IFERROR(OFFSET('セット情報（イレギュラーサンプル）'!$N$2,MATCH($G147,BカートセットID入力!$L$4:$L$150,0),COLUMN()-COLUMN($T142)),""))))</f>
        <v/>
      </c>
      <c r="Z147" s="53" t="str">
        <f ca="1">IFERROR(OFFSET('セット情報(宅配便）'!$P$2,MATCH($G147,BカートセットID入力!$C$4:$C$150,0),COLUMN()-COLUMN($T142)),IFERROR(OFFSET('セット情報(業務便）'!$P$2,MATCH($G147,BカートセットID入力!$F$4:$F$150,0),COLUMN()-COLUMN($T142)),IFERROR(OFFSET('セット情報（サンプル）'!$N$2,MATCH($G147,BカートセットID入力!$I$4:$I$150,0),COLUMN()-COLUMN($T142)),IFERROR(OFFSET('セット情報（イレギュラーサンプル）'!$N$2,MATCH($G147,BカートセットID入力!$L$4:$L$150,0),COLUMN()-COLUMN($T142)),""))))</f>
        <v/>
      </c>
      <c r="AA147" s="53" t="str">
        <f ca="1">IFERROR(OFFSET('セット情報(宅配便）'!$P$2,MATCH($G147,BカートセットID入力!$C$4:$C$150,0),COLUMN()-COLUMN($T142)),IFERROR(OFFSET('セット情報(業務便）'!$P$2,MATCH($G147,BカートセットID入力!$F$4:$F$150,0),COLUMN()-COLUMN($T142)),IFERROR(OFFSET('セット情報（サンプル）'!$N$2,MATCH($G147,BカートセットID入力!$I$4:$I$150,0),COLUMN()-COLUMN($T142)),IFERROR(OFFSET('セット情報（イレギュラーサンプル）'!$N$2,MATCH($G147,BカートセットID入力!$L$4:$L$150,0),COLUMN()-COLUMN($T142)),""))))</f>
        <v/>
      </c>
      <c r="AB147" s="53" t="str">
        <f ca="1">IFERROR(OFFSET('セット情報(宅配便）'!$P$2,MATCH($G147,BカートセットID入力!$C$4:$C$150,0),COLUMN()-COLUMN($T142)),IFERROR(OFFSET('セット情報(業務便）'!$P$2,MATCH($G147,BカートセットID入力!$F$4:$F$150,0),COLUMN()-COLUMN($T142)),IFERROR(OFFSET('セット情報（サンプル）'!$N$2,MATCH($G147,BカートセットID入力!$I$4:$I$150,0),COLUMN()-COLUMN($T142)),IFERROR(OFFSET('セット情報（イレギュラーサンプル）'!$N$2,MATCH($G147,BカートセットID入力!$L$4:$L$150,0),COLUMN()-COLUMN($T142)),""))))</f>
        <v/>
      </c>
      <c r="AC147" s="53" t="str">
        <f ca="1">IFERROR(OFFSET('セット情報(宅配便）'!$P$2,MATCH($G147,BカートセットID入力!$C$4:$C$150,0),COLUMN()-COLUMN($T142)),IFERROR(OFFSET('セット情報(業務便）'!$P$2,MATCH($G147,BカートセットID入力!$F$4:$F$150,0),COLUMN()-COLUMN($T142)),IFERROR(OFFSET('セット情報（サンプル）'!$N$2,MATCH($G147,BカートセットID入力!$I$4:$I$150,0),COLUMN()-COLUMN($T142)),IFERROR(OFFSET('セット情報（イレギュラーサンプル）'!$N$2,MATCH($G147,BカートセットID入力!$L$4:$L$150,0),COLUMN()-COLUMN($T142)),""))))</f>
        <v/>
      </c>
      <c r="AD147" s="53" t="str">
        <f ca="1">IFERROR(OFFSET('セット情報(宅配便）'!$P$2,MATCH($G147,BカートセットID入力!$C$4:$C$150,0),COLUMN()-COLUMN($T142)),IFERROR(OFFSET('セット情報(業務便）'!$P$2,MATCH($G147,BカートセットID入力!$F$4:$F$150,0),COLUMN()-COLUMN($T142)),IFERROR(OFFSET('セット情報（サンプル）'!$N$2,MATCH($G147,BカートセットID入力!$I$4:$I$150,0),COLUMN()-COLUMN($T142)),IFERROR(OFFSET('セット情報（イレギュラーサンプル）'!$N$2,MATCH($G147,BカートセットID入力!$L$4:$L$150,0),COLUMN()-COLUMN($T142)),""))))</f>
        <v/>
      </c>
      <c r="AE147" s="53" t="str">
        <f ca="1">IFERROR(OFFSET('セット情報(宅配便）'!$P$2,MATCH($G147,BカートセットID入力!$C$4:$C$150,0),COLUMN()-COLUMN($T142)),IFERROR(OFFSET('セット情報(業務便）'!$P$2,MATCH($G147,BカートセットID入力!$F$4:$F$150,0),COLUMN()-COLUMN($T142)),IFERROR(OFFSET('セット情報（サンプル）'!$N$2,MATCH($G147,BカートセットID入力!$I$4:$I$150,0),COLUMN()-COLUMN($T142)),IFERROR(OFFSET('セット情報（イレギュラーサンプル）'!$N$2,MATCH($G147,BカートセットID入力!$L$4:$L$150,0),COLUMN()-COLUMN($T142)),""))))</f>
        <v/>
      </c>
      <c r="AF147" s="53" t="str">
        <f ca="1">IFERROR(OFFSET('セット情報(宅配便）'!$P$2,MATCH($G147,BカートセットID入力!$C$4:$C$150,0),COLUMN()-COLUMN($T142)),IFERROR(OFFSET('セット情報(業務便）'!$P$2,MATCH($G147,BカートセットID入力!$F$4:$F$150,0),COLUMN()-COLUMN($T142)),IFERROR(OFFSET('セット情報（サンプル）'!$N$2,MATCH($G147,BカートセットID入力!$I$4:$I$150,0),COLUMN()-COLUMN($T142)),IFERROR(OFFSET('セット情報（イレギュラーサンプル）'!$N$2,MATCH($G147,BカートセットID入力!$L$4:$L$150,0),COLUMN()-COLUMN($T142)),""))))</f>
        <v/>
      </c>
      <c r="AG147" s="53" t="str">
        <f ca="1">IFERROR(OFFSET('セット情報(宅配便）'!$P$2,MATCH($G147,BカートセットID入力!$C$4:$C$150,0),COLUMN()-COLUMN($T142)),IFERROR(OFFSET('セット情報(業務便）'!$P$2,MATCH($G147,BカートセットID入力!$F$4:$F$150,0),COLUMN()-COLUMN($T142)),IFERROR(OFFSET('セット情報（サンプル）'!$N$2,MATCH($G147,BカートセットID入力!$I$4:$I$150,0),COLUMN()-COLUMN($T142)),IFERROR(OFFSET('セット情報（イレギュラーサンプル）'!$N$2,MATCH($G147,BカートセットID入力!$L$4:$L$150,0),COLUMN()-COLUMN($T142)),""))))</f>
        <v/>
      </c>
      <c r="AH147" s="53" t="str">
        <f ca="1">IFERROR(OFFSET('セット情報(宅配便）'!$P$2,MATCH($G147,BカートセットID入力!$C$4:$C$150,0),COLUMN()-COLUMN($T142)),IFERROR(OFFSET('セット情報(業務便）'!$P$2,MATCH($G147,BカートセットID入力!$F$4:$F$150,0),COLUMN()-COLUMN($T142)),IFERROR(OFFSET('セット情報（サンプル）'!$N$2,MATCH($G147,BカートセットID入力!$I$4:$I$150,0),COLUMN()-COLUMN($T142)),IFERROR(OFFSET('セット情報（イレギュラーサンプル）'!$N$2,MATCH($G147,BカートセットID入力!$L$4:$L$150,0),COLUMN()-COLUMN($T142)),""))))</f>
        <v/>
      </c>
      <c r="AI147" s="53" t="str">
        <f ca="1">IFERROR(OFFSET('セット情報(宅配便）'!$P$2,MATCH($G147,BカートセットID入力!$C$4:$C$150,0),COLUMN()-COLUMN($T142)),IFERROR(OFFSET('セット情報(業務便）'!$P$2,MATCH($G147,BカートセットID入力!$F$4:$F$150,0),COLUMN()-COLUMN($T142)),IFERROR(OFFSET('セット情報（サンプル）'!$N$2,MATCH($G147,BカートセットID入力!$I$4:$I$150,0),COLUMN()-COLUMN($T142)),IFERROR(OFFSET('セット情報（イレギュラーサンプル）'!$N$2,MATCH($G147,BカートセットID入力!$L$4:$L$150,0),COLUMN()-COLUMN($T142)),""))))</f>
        <v/>
      </c>
      <c r="AJ147" s="53" t="str">
        <f ca="1">IFERROR(OFFSET('セット情報(宅配便）'!$P$2,MATCH($G147,BカートセットID入力!$C$4:$C$150,0),COLUMN()-COLUMN($T142)),IFERROR(OFFSET('セット情報(業務便）'!$P$2,MATCH($G147,BカートセットID入力!$F$4:$F$150,0),COLUMN()-COLUMN($T142)),IFERROR(OFFSET('セット情報（サンプル）'!$N$2,MATCH($G147,BカートセットID入力!$I$4:$I$150,0),COLUMN()-COLUMN($T142)),IFERROR(OFFSET('セット情報（イレギュラーサンプル）'!$N$2,MATCH($G147,BカートセットID入力!$L$4:$L$150,0),COLUMN()-COLUMN($T142)),""))))</f>
        <v/>
      </c>
      <c r="AK147" s="53" t="str">
        <f ca="1">IFERROR(OFFSET('セット情報(宅配便）'!$P$2,MATCH($G147,BカートセットID入力!$C$4:$C$150,0),COLUMN()-COLUMN($T142)),IFERROR(OFFSET('セット情報(業務便）'!$P$2,MATCH($G147,BカートセットID入力!$F$4:$F$150,0),COLUMN()-COLUMN($T142)),IFERROR(OFFSET('セット情報（サンプル）'!$N$2,MATCH($G147,BカートセットID入力!$I$4:$I$150,0),COLUMN()-COLUMN($T142)),IFERROR(OFFSET('セット情報（イレギュラーサンプル）'!$N$2,MATCH($G147,BカートセットID入力!$L$4:$L$150,0),COLUMN()-COLUMN($T142)),""))))</f>
        <v/>
      </c>
      <c r="AL147" s="53" t="str">
        <f ca="1">IFERROR(OFFSET('セット情報(宅配便）'!$P$2,MATCH($G147,BカートセットID入力!$C$4:$C$150,0),COLUMN()-COLUMN($T142)),IFERROR(OFFSET('セット情報(業務便）'!$P$2,MATCH($G147,BカートセットID入力!$F$4:$F$150,0),COLUMN()-COLUMN($T142)),IFERROR(OFFSET('セット情報（サンプル）'!$N$2,MATCH($G147,BカートセットID入力!$I$4:$I$150,0),COLUMN()-COLUMN($T142)),IFERROR(OFFSET('セット情報（イレギュラーサンプル）'!$N$2,MATCH($G147,BカートセットID入力!$L$4:$L$150,0),COLUMN()-COLUMN($T142)),""))))</f>
        <v/>
      </c>
      <c r="AM147" s="53" t="str">
        <f ca="1">IFERROR(OFFSET('セット情報(宅配便）'!$P$2,MATCH($G147,BカートセットID入力!$C$4:$C$150,0),COLUMN()-COLUMN($T142)),IFERROR(OFFSET('セット情報(業務便）'!$P$2,MATCH($G147,BカートセットID入力!$F$4:$F$150,0),COLUMN()-COLUMN($T142)),IFERROR(OFFSET('セット情報（サンプル）'!$N$2,MATCH($G147,BカートセットID入力!$I$4:$I$150,0),COLUMN()-COLUMN($T142)),IFERROR(OFFSET('セット情報（イレギュラーサンプル）'!$N$2,MATCH($G147,BカートセットID入力!$L$4:$L$150,0),COLUMN()-COLUMN($T142)),""))))</f>
        <v/>
      </c>
      <c r="AN147" s="53" t="str">
        <f ca="1">IFERROR(OFFSET('セット情報(宅配便）'!$P$2,MATCH($G147,BカートセットID入力!$C$4:$C$150,0),COLUMN()-COLUMN($T142)),IFERROR(OFFSET('セット情報(業務便）'!$P$2,MATCH($G147,BカートセットID入力!$F$4:$F$150,0),COLUMN()-COLUMN($T142)),IFERROR(OFFSET('セット情報（サンプル）'!$N$2,MATCH($G147,BカートセットID入力!$I$4:$I$150,0),COLUMN()-COLUMN($T142)),IFERROR(OFFSET('セット情報（イレギュラーサンプル）'!$N$2,MATCH($G147,BカートセットID入力!$L$4:$L$150,0),COLUMN()-COLUMN($T142)),""))))</f>
        <v/>
      </c>
      <c r="AO147" s="53" t="str">
        <f ca="1">IFERROR(OFFSET('セット情報(宅配便）'!$P$2,MATCH($G147,BカートセットID入力!$C$4:$C$150,0),COLUMN()-COLUMN($T142)),IFERROR(OFFSET('セット情報(業務便）'!$P$2,MATCH($G147,BカートセットID入力!$F$4:$F$150,0),COLUMN()-COLUMN($T142)),IFERROR(OFFSET('セット情報（サンプル）'!$N$2,MATCH($G147,BカートセットID入力!$I$4:$I$150,0),COLUMN()-COLUMN($T142)),IFERROR(OFFSET('セット情報（イレギュラーサンプル）'!$N$2,MATCH($G147,BカートセットID入力!$L$4:$L$150,0),COLUMN()-COLUMN($T142)),""))))</f>
        <v/>
      </c>
      <c r="AP147" s="53" t="str">
        <f ca="1">IFERROR(OFFSET('セット情報(宅配便）'!$P$2,MATCH($G147,BカートセットID入力!$C$4:$C$150,0),COLUMN()-COLUMN($T142)),IFERROR(OFFSET('セット情報(業務便）'!$P$2,MATCH($G147,BカートセットID入力!$F$4:$F$150,0),COLUMN()-COLUMN($T142)),IFERROR(OFFSET('セット情報（サンプル）'!$N$2,MATCH($G147,BカートセットID入力!$I$4:$I$150,0),COLUMN()-COLUMN($T142)),IFERROR(OFFSET('セット情報（イレギュラーサンプル）'!$N$2,MATCH($G147,BカートセットID入力!$L$4:$L$150,0),COLUMN()-COLUMN($T142)),""))))</f>
        <v/>
      </c>
      <c r="AQ147" s="53" t="str">
        <f ca="1">IFERROR(OFFSET('セット情報(宅配便）'!$P$2,MATCH($G147,BカートセットID入力!$C$4:$C$150,0),COLUMN()-COLUMN($T142)),IFERROR(OFFSET('セット情報(業務便）'!$P$2,MATCH($G147,BカートセットID入力!$F$4:$F$150,0),COLUMN()-COLUMN($T142)),IFERROR(OFFSET('セット情報（サンプル）'!$N$2,MATCH($G147,BカートセットID入力!$I$4:$I$150,0),COLUMN()-COLUMN($T142)),IFERROR(OFFSET('セット情報（イレギュラーサンプル）'!$N$2,MATCH($G147,BカートセットID入力!$L$4:$L$150,0),COLUMN()-COLUMN($T142)),""))))</f>
        <v/>
      </c>
      <c r="AR147" s="53" t="str">
        <f ca="1">IFERROR(OFFSET('セット情報(宅配便）'!$P$2,MATCH($G147,BカートセットID入力!$C$4:$C$150,0),COLUMN()-COLUMN($T142)),IFERROR(OFFSET('セット情報(業務便）'!$P$2,MATCH($G147,BカートセットID入力!$F$4:$F$150,0),COLUMN()-COLUMN($T142)),IFERROR(OFFSET('セット情報（サンプル）'!$N$2,MATCH($G147,BカートセットID入力!$I$4:$I$150,0),COLUMN()-COLUMN($T142)),IFERROR(OFFSET('セット情報（イレギュラーサンプル）'!$N$2,MATCH($G147,BカートセットID入力!$L$4:$L$150,0),COLUMN()-COLUMN($T142)),""))))</f>
        <v/>
      </c>
      <c r="AS147" s="53" t="str">
        <f ca="1">IFERROR(OFFSET('セット情報(宅配便）'!$P$2,MATCH($G147,BカートセットID入力!$C$4:$C$150,0),COLUMN()-COLUMN($T142)),IFERROR(OFFSET('セット情報(業務便）'!$P$2,MATCH($G147,BカートセットID入力!$F$4:$F$150,0),COLUMN()-COLUMN($T142)),IFERROR(OFFSET('セット情報（サンプル）'!$N$2,MATCH($G147,BカートセットID入力!$I$4:$I$150,0),COLUMN()-COLUMN($T142)),IFERROR(OFFSET('セット情報（イレギュラーサンプル）'!$N$2,MATCH($G147,BカートセットID入力!$L$4:$L$150,0),COLUMN()-COLUMN($T142)),""))))</f>
        <v/>
      </c>
    </row>
    <row r="148" spans="1:45">
      <c r="A148" s="53" t="str">
        <f>IF(ISBLANK(現行セット情報CSV!A148),"",現行セット情報CSV!A148)</f>
        <v/>
      </c>
      <c r="B148" s="53" t="str">
        <f>IF(ISBLANK(現行セット情報CSV!B148),"",現行セット情報CSV!B148)</f>
        <v/>
      </c>
      <c r="C148" s="53" t="str">
        <f>IF(ISBLANK(現行セット情報CSV!C148),"",現行セット情報CSV!C148)</f>
        <v/>
      </c>
      <c r="D148" s="53" t="str">
        <f>IF(ISBLANK(現行セット情報CSV!D148),"",現行セット情報CSV!D148)</f>
        <v/>
      </c>
      <c r="E148" s="53" t="str">
        <f>IF(ISBLANK(現行セット情報CSV!E148),"",現行セット情報CSV!E148)</f>
        <v/>
      </c>
      <c r="F148" s="53" t="str">
        <f>IF(ISBLANK(現行セット情報CSV!F148),"",現行セット情報CSV!F148)</f>
        <v/>
      </c>
      <c r="G148" s="53" t="str">
        <f>IF(ISBLANK(現行セット情報CSV!G148),"",現行セット情報CSV!G148)</f>
        <v/>
      </c>
      <c r="H148" s="53" t="str">
        <f>IF(ISBLANK(現行セット情報CSV!H148),"",現行セット情報CSV!H148)</f>
        <v/>
      </c>
      <c r="I148" s="53" t="str">
        <f>IF(ISBLANK(現行セット情報CSV!I148),"",現行セット情報CSV!I148)</f>
        <v/>
      </c>
      <c r="J148" s="53" t="str">
        <f>IF(ISBLANK(現行セット情報CSV!J148),"",現行セット情報CSV!J148)</f>
        <v/>
      </c>
      <c r="K148" s="53" t="str">
        <f>IF(ISBLANK(現行セット情報CSV!K148),"",現行セット情報CSV!K148)</f>
        <v/>
      </c>
      <c r="L148" s="53" t="str">
        <f>IF(ISBLANK(現行セット情報CSV!L148),"",現行セット情報CSV!L148)</f>
        <v/>
      </c>
      <c r="M148" s="53" t="str">
        <f>IF(ISBLANK(現行セット情報CSV!M148),"",現行セット情報CSV!M148)</f>
        <v/>
      </c>
      <c r="N148" s="53" t="str">
        <f>IF(ISBLANK(現行セット情報CSV!N148),"",現行セット情報CSV!N148)</f>
        <v/>
      </c>
      <c r="O148" s="53" t="str">
        <f>IF(ISBLANK(現行セット情報CSV!O148),"",現行セット情報CSV!O148)</f>
        <v/>
      </c>
      <c r="P148" s="53" t="str">
        <f>IF(ISBLANK(現行セット情報CSV!P148),"",現行セット情報CSV!P148)</f>
        <v/>
      </c>
      <c r="Q148" s="53" t="str">
        <f>IF(ISBLANK(現行セット情報CSV!Q148),"",現行セット情報CSV!Q148)</f>
        <v/>
      </c>
      <c r="R148" s="53" t="str">
        <f>IF(ISBLANK(現行セット情報CSV!R148),"",現行セット情報CSV!R148)</f>
        <v/>
      </c>
      <c r="S148" s="53" t="str">
        <f>IF(ISBLANK(現行セット情報CSV!S148),"",現行セット情報CSV!S148)</f>
        <v/>
      </c>
      <c r="T148" s="53" t="str">
        <f ca="1">IFERROR(OFFSET('セット情報(宅配便）'!$P$2,MATCH($G148,BカートセットID入力!$C$4:$C$150,0),COLUMN()-COLUMN($T143)),IFERROR(OFFSET('セット情報(業務便）'!$P$2,MATCH($G148,BカートセットID入力!$F$4:$F$150,0),COLUMN()-COLUMN($T143)),IFERROR(OFFSET('セット情報（サンプル）'!$N$2,MATCH($G148,BカートセットID入力!$I$4:$I$150,0),COLUMN()-COLUMN($T143)),IFERROR(OFFSET('セット情報（イレギュラーサンプル）'!$N$2,MATCH($G148,BカートセットID入力!$L$4:$L$150,0),COLUMN()-COLUMN($T143)),""))))</f>
        <v/>
      </c>
      <c r="U148" s="53" t="str">
        <f ca="1">IFERROR(OFFSET('セット情報(宅配便）'!$P$2,MATCH($G148,BカートセットID入力!$C$4:$C$150,0),COLUMN()-COLUMN($T143)),IFERROR(OFFSET('セット情報(業務便）'!$P$2,MATCH($G148,BカートセットID入力!$F$4:$F$150,0),COLUMN()-COLUMN($T143)),IFERROR(OFFSET('セット情報（サンプル）'!$N$2,MATCH($G148,BカートセットID入力!$I$4:$I$150,0),COLUMN()-COLUMN($T143)),IFERROR(OFFSET('セット情報（イレギュラーサンプル）'!$N$2,MATCH($G148,BカートセットID入力!$L$4:$L$150,0),COLUMN()-COLUMN($T143)),""))))</f>
        <v/>
      </c>
      <c r="V148" s="53" t="str">
        <f ca="1">IFERROR(OFFSET('セット情報(宅配便）'!$P$2,MATCH($G148,BカートセットID入力!$C$4:$C$150,0),COLUMN()-COLUMN($T143)),IFERROR(OFFSET('セット情報(業務便）'!$P$2,MATCH($G148,BカートセットID入力!$F$4:$F$150,0),COLUMN()-COLUMN($T143)),IFERROR(OFFSET('セット情報（サンプル）'!$N$2,MATCH($G148,BカートセットID入力!$I$4:$I$150,0),COLUMN()-COLUMN($T143)),IFERROR(OFFSET('セット情報（イレギュラーサンプル）'!$N$2,MATCH($G148,BカートセットID入力!$L$4:$L$150,0),COLUMN()-COLUMN($T143)),""))))</f>
        <v/>
      </c>
      <c r="W148" s="53" t="str">
        <f ca="1">IFERROR(OFFSET('セット情報(宅配便）'!$P$2,MATCH($G148,BカートセットID入力!$C$4:$C$150,0),COLUMN()-COLUMN($T143)),IFERROR(OFFSET('セット情報(業務便）'!$P$2,MATCH($G148,BカートセットID入力!$F$4:$F$150,0),COLUMN()-COLUMN($T143)),IFERROR(OFFSET('セット情報（サンプル）'!$N$2,MATCH($G148,BカートセットID入力!$I$4:$I$150,0),COLUMN()-COLUMN($T143)),IFERROR(OFFSET('セット情報（イレギュラーサンプル）'!$N$2,MATCH($G148,BカートセットID入力!$L$4:$L$150,0),COLUMN()-COLUMN($T143)),""))))</f>
        <v/>
      </c>
      <c r="X148" s="53" t="str">
        <f ca="1">IFERROR(OFFSET('セット情報(宅配便）'!$P$2,MATCH($G148,BカートセットID入力!$C$4:$C$150,0),COLUMN()-COLUMN($T143)),IFERROR(OFFSET('セット情報(業務便）'!$P$2,MATCH($G148,BカートセットID入力!$F$4:$F$150,0),COLUMN()-COLUMN($T143)),IFERROR(OFFSET('セット情報（サンプル）'!$N$2,MATCH($G148,BカートセットID入力!$I$4:$I$150,0),COLUMN()-COLUMN($T143)),IFERROR(OFFSET('セット情報（イレギュラーサンプル）'!$N$2,MATCH($G148,BカートセットID入力!$L$4:$L$150,0),COLUMN()-COLUMN($T143)),""))))</f>
        <v/>
      </c>
      <c r="Y148" s="53" t="str">
        <f ca="1">IFERROR(OFFSET('セット情報(宅配便）'!$P$2,MATCH($G148,BカートセットID入力!$C$4:$C$150,0),COLUMN()-COLUMN($T143)),IFERROR(OFFSET('セット情報(業務便）'!$P$2,MATCH($G148,BカートセットID入力!$F$4:$F$150,0),COLUMN()-COLUMN($T143)),IFERROR(OFFSET('セット情報（サンプル）'!$N$2,MATCH($G148,BカートセットID入力!$I$4:$I$150,0),COLUMN()-COLUMN($T143)),IFERROR(OFFSET('セット情報（イレギュラーサンプル）'!$N$2,MATCH($G148,BカートセットID入力!$L$4:$L$150,0),COLUMN()-COLUMN($T143)),""))))</f>
        <v/>
      </c>
      <c r="Z148" s="53" t="str">
        <f ca="1">IFERROR(OFFSET('セット情報(宅配便）'!$P$2,MATCH($G148,BカートセットID入力!$C$4:$C$150,0),COLUMN()-COLUMN($T143)),IFERROR(OFFSET('セット情報(業務便）'!$P$2,MATCH($G148,BカートセットID入力!$F$4:$F$150,0),COLUMN()-COLUMN($T143)),IFERROR(OFFSET('セット情報（サンプル）'!$N$2,MATCH($G148,BカートセットID入力!$I$4:$I$150,0),COLUMN()-COLUMN($T143)),IFERROR(OFFSET('セット情報（イレギュラーサンプル）'!$N$2,MATCH($G148,BカートセットID入力!$L$4:$L$150,0),COLUMN()-COLUMN($T143)),""))))</f>
        <v/>
      </c>
      <c r="AA148" s="53" t="str">
        <f ca="1">IFERROR(OFFSET('セット情報(宅配便）'!$P$2,MATCH($G148,BカートセットID入力!$C$4:$C$150,0),COLUMN()-COLUMN($T143)),IFERROR(OFFSET('セット情報(業務便）'!$P$2,MATCH($G148,BカートセットID入力!$F$4:$F$150,0),COLUMN()-COLUMN($T143)),IFERROR(OFFSET('セット情報（サンプル）'!$N$2,MATCH($G148,BカートセットID入力!$I$4:$I$150,0),COLUMN()-COLUMN($T143)),IFERROR(OFFSET('セット情報（イレギュラーサンプル）'!$N$2,MATCH($G148,BカートセットID入力!$L$4:$L$150,0),COLUMN()-COLUMN($T143)),""))))</f>
        <v/>
      </c>
      <c r="AB148" s="53" t="str">
        <f ca="1">IFERROR(OFFSET('セット情報(宅配便）'!$P$2,MATCH($G148,BカートセットID入力!$C$4:$C$150,0),COLUMN()-COLUMN($T143)),IFERROR(OFFSET('セット情報(業務便）'!$P$2,MATCH($G148,BカートセットID入力!$F$4:$F$150,0),COLUMN()-COLUMN($T143)),IFERROR(OFFSET('セット情報（サンプル）'!$N$2,MATCH($G148,BカートセットID入力!$I$4:$I$150,0),COLUMN()-COLUMN($T143)),IFERROR(OFFSET('セット情報（イレギュラーサンプル）'!$N$2,MATCH($G148,BカートセットID入力!$L$4:$L$150,0),COLUMN()-COLUMN($T143)),""))))</f>
        <v/>
      </c>
      <c r="AC148" s="53" t="str">
        <f ca="1">IFERROR(OFFSET('セット情報(宅配便）'!$P$2,MATCH($G148,BカートセットID入力!$C$4:$C$150,0),COLUMN()-COLUMN($T143)),IFERROR(OFFSET('セット情報(業務便）'!$P$2,MATCH($G148,BカートセットID入力!$F$4:$F$150,0),COLUMN()-COLUMN($T143)),IFERROR(OFFSET('セット情報（サンプル）'!$N$2,MATCH($G148,BカートセットID入力!$I$4:$I$150,0),COLUMN()-COLUMN($T143)),IFERROR(OFFSET('セット情報（イレギュラーサンプル）'!$N$2,MATCH($G148,BカートセットID入力!$L$4:$L$150,0),COLUMN()-COLUMN($T143)),""))))</f>
        <v/>
      </c>
      <c r="AD148" s="53" t="str">
        <f ca="1">IFERROR(OFFSET('セット情報(宅配便）'!$P$2,MATCH($G148,BカートセットID入力!$C$4:$C$150,0),COLUMN()-COLUMN($T143)),IFERROR(OFFSET('セット情報(業務便）'!$P$2,MATCH($G148,BカートセットID入力!$F$4:$F$150,0),COLUMN()-COLUMN($T143)),IFERROR(OFFSET('セット情報（サンプル）'!$N$2,MATCH($G148,BカートセットID入力!$I$4:$I$150,0),COLUMN()-COLUMN($T143)),IFERROR(OFFSET('セット情報（イレギュラーサンプル）'!$N$2,MATCH($G148,BカートセットID入力!$L$4:$L$150,0),COLUMN()-COLUMN($T143)),""))))</f>
        <v/>
      </c>
      <c r="AE148" s="53" t="str">
        <f ca="1">IFERROR(OFFSET('セット情報(宅配便）'!$P$2,MATCH($G148,BカートセットID入力!$C$4:$C$150,0),COLUMN()-COLUMN($T143)),IFERROR(OFFSET('セット情報(業務便）'!$P$2,MATCH($G148,BカートセットID入力!$F$4:$F$150,0),COLUMN()-COLUMN($T143)),IFERROR(OFFSET('セット情報（サンプル）'!$N$2,MATCH($G148,BカートセットID入力!$I$4:$I$150,0),COLUMN()-COLUMN($T143)),IFERROR(OFFSET('セット情報（イレギュラーサンプル）'!$N$2,MATCH($G148,BカートセットID入力!$L$4:$L$150,0),COLUMN()-COLUMN($T143)),""))))</f>
        <v/>
      </c>
      <c r="AF148" s="53" t="str">
        <f ca="1">IFERROR(OFFSET('セット情報(宅配便）'!$P$2,MATCH($G148,BカートセットID入力!$C$4:$C$150,0),COLUMN()-COLUMN($T143)),IFERROR(OFFSET('セット情報(業務便）'!$P$2,MATCH($G148,BカートセットID入力!$F$4:$F$150,0),COLUMN()-COLUMN($T143)),IFERROR(OFFSET('セット情報（サンプル）'!$N$2,MATCH($G148,BカートセットID入力!$I$4:$I$150,0),COLUMN()-COLUMN($T143)),IFERROR(OFFSET('セット情報（イレギュラーサンプル）'!$N$2,MATCH($G148,BカートセットID入力!$L$4:$L$150,0),COLUMN()-COLUMN($T143)),""))))</f>
        <v/>
      </c>
      <c r="AG148" s="53" t="str">
        <f ca="1">IFERROR(OFFSET('セット情報(宅配便）'!$P$2,MATCH($G148,BカートセットID入力!$C$4:$C$150,0),COLUMN()-COLUMN($T143)),IFERROR(OFFSET('セット情報(業務便）'!$P$2,MATCH($G148,BカートセットID入力!$F$4:$F$150,0),COLUMN()-COLUMN($T143)),IFERROR(OFFSET('セット情報（サンプル）'!$N$2,MATCH($G148,BカートセットID入力!$I$4:$I$150,0),COLUMN()-COLUMN($T143)),IFERROR(OFFSET('セット情報（イレギュラーサンプル）'!$N$2,MATCH($G148,BカートセットID入力!$L$4:$L$150,0),COLUMN()-COLUMN($T143)),""))))</f>
        <v/>
      </c>
      <c r="AH148" s="53" t="str">
        <f ca="1">IFERROR(OFFSET('セット情報(宅配便）'!$P$2,MATCH($G148,BカートセットID入力!$C$4:$C$150,0),COLUMN()-COLUMN($T143)),IFERROR(OFFSET('セット情報(業務便）'!$P$2,MATCH($G148,BカートセットID入力!$F$4:$F$150,0),COLUMN()-COLUMN($T143)),IFERROR(OFFSET('セット情報（サンプル）'!$N$2,MATCH($G148,BカートセットID入力!$I$4:$I$150,0),COLUMN()-COLUMN($T143)),IFERROR(OFFSET('セット情報（イレギュラーサンプル）'!$N$2,MATCH($G148,BカートセットID入力!$L$4:$L$150,0),COLUMN()-COLUMN($T143)),""))))</f>
        <v/>
      </c>
      <c r="AI148" s="53" t="str">
        <f ca="1">IFERROR(OFFSET('セット情報(宅配便）'!$P$2,MATCH($G148,BカートセットID入力!$C$4:$C$150,0),COLUMN()-COLUMN($T143)),IFERROR(OFFSET('セット情報(業務便）'!$P$2,MATCH($G148,BカートセットID入力!$F$4:$F$150,0),COLUMN()-COLUMN($T143)),IFERROR(OFFSET('セット情報（サンプル）'!$N$2,MATCH($G148,BカートセットID入力!$I$4:$I$150,0),COLUMN()-COLUMN($T143)),IFERROR(OFFSET('セット情報（イレギュラーサンプル）'!$N$2,MATCH($G148,BカートセットID入力!$L$4:$L$150,0),COLUMN()-COLUMN($T143)),""))))</f>
        <v/>
      </c>
      <c r="AJ148" s="53" t="str">
        <f ca="1">IFERROR(OFFSET('セット情報(宅配便）'!$P$2,MATCH($G148,BカートセットID入力!$C$4:$C$150,0),COLUMN()-COLUMN($T143)),IFERROR(OFFSET('セット情報(業務便）'!$P$2,MATCH($G148,BカートセットID入力!$F$4:$F$150,0),COLUMN()-COLUMN($T143)),IFERROR(OFFSET('セット情報（サンプル）'!$N$2,MATCH($G148,BカートセットID入力!$I$4:$I$150,0),COLUMN()-COLUMN($T143)),IFERROR(OFFSET('セット情報（イレギュラーサンプル）'!$N$2,MATCH($G148,BカートセットID入力!$L$4:$L$150,0),COLUMN()-COLUMN($T143)),""))))</f>
        <v/>
      </c>
      <c r="AK148" s="53" t="str">
        <f ca="1">IFERROR(OFFSET('セット情報(宅配便）'!$P$2,MATCH($G148,BカートセットID入力!$C$4:$C$150,0),COLUMN()-COLUMN($T143)),IFERROR(OFFSET('セット情報(業務便）'!$P$2,MATCH($G148,BカートセットID入力!$F$4:$F$150,0),COLUMN()-COLUMN($T143)),IFERROR(OFFSET('セット情報（サンプル）'!$N$2,MATCH($G148,BカートセットID入力!$I$4:$I$150,0),COLUMN()-COLUMN($T143)),IFERROR(OFFSET('セット情報（イレギュラーサンプル）'!$N$2,MATCH($G148,BカートセットID入力!$L$4:$L$150,0),COLUMN()-COLUMN($T143)),""))))</f>
        <v/>
      </c>
      <c r="AL148" s="53" t="str">
        <f ca="1">IFERROR(OFFSET('セット情報(宅配便）'!$P$2,MATCH($G148,BカートセットID入力!$C$4:$C$150,0),COLUMN()-COLUMN($T143)),IFERROR(OFFSET('セット情報(業務便）'!$P$2,MATCH($G148,BカートセットID入力!$F$4:$F$150,0),COLUMN()-COLUMN($T143)),IFERROR(OFFSET('セット情報（サンプル）'!$N$2,MATCH($G148,BカートセットID入力!$I$4:$I$150,0),COLUMN()-COLUMN($T143)),IFERROR(OFFSET('セット情報（イレギュラーサンプル）'!$N$2,MATCH($G148,BカートセットID入力!$L$4:$L$150,0),COLUMN()-COLUMN($T143)),""))))</f>
        <v/>
      </c>
      <c r="AM148" s="53" t="str">
        <f ca="1">IFERROR(OFFSET('セット情報(宅配便）'!$P$2,MATCH($G148,BカートセットID入力!$C$4:$C$150,0),COLUMN()-COLUMN($T143)),IFERROR(OFFSET('セット情報(業務便）'!$P$2,MATCH($G148,BカートセットID入力!$F$4:$F$150,0),COLUMN()-COLUMN($T143)),IFERROR(OFFSET('セット情報（サンプル）'!$N$2,MATCH($G148,BカートセットID入力!$I$4:$I$150,0),COLUMN()-COLUMN($T143)),IFERROR(OFFSET('セット情報（イレギュラーサンプル）'!$N$2,MATCH($G148,BカートセットID入力!$L$4:$L$150,0),COLUMN()-COLUMN($T143)),""))))</f>
        <v/>
      </c>
      <c r="AN148" s="53" t="str">
        <f ca="1">IFERROR(OFFSET('セット情報(宅配便）'!$P$2,MATCH($G148,BカートセットID入力!$C$4:$C$150,0),COLUMN()-COLUMN($T143)),IFERROR(OFFSET('セット情報(業務便）'!$P$2,MATCH($G148,BカートセットID入力!$F$4:$F$150,0),COLUMN()-COLUMN($T143)),IFERROR(OFFSET('セット情報（サンプル）'!$N$2,MATCH($G148,BカートセットID入力!$I$4:$I$150,0),COLUMN()-COLUMN($T143)),IFERROR(OFFSET('セット情報（イレギュラーサンプル）'!$N$2,MATCH($G148,BカートセットID入力!$L$4:$L$150,0),COLUMN()-COLUMN($T143)),""))))</f>
        <v/>
      </c>
      <c r="AO148" s="53" t="str">
        <f ca="1">IFERROR(OFFSET('セット情報(宅配便）'!$P$2,MATCH($G148,BカートセットID入力!$C$4:$C$150,0),COLUMN()-COLUMN($T143)),IFERROR(OFFSET('セット情報(業務便）'!$P$2,MATCH($G148,BカートセットID入力!$F$4:$F$150,0),COLUMN()-COLUMN($T143)),IFERROR(OFFSET('セット情報（サンプル）'!$N$2,MATCH($G148,BカートセットID入力!$I$4:$I$150,0),COLUMN()-COLUMN($T143)),IFERROR(OFFSET('セット情報（イレギュラーサンプル）'!$N$2,MATCH($G148,BカートセットID入力!$L$4:$L$150,0),COLUMN()-COLUMN($T143)),""))))</f>
        <v/>
      </c>
      <c r="AP148" s="53" t="str">
        <f ca="1">IFERROR(OFFSET('セット情報(宅配便）'!$P$2,MATCH($G148,BカートセットID入力!$C$4:$C$150,0),COLUMN()-COLUMN($T143)),IFERROR(OFFSET('セット情報(業務便）'!$P$2,MATCH($G148,BカートセットID入力!$F$4:$F$150,0),COLUMN()-COLUMN($T143)),IFERROR(OFFSET('セット情報（サンプル）'!$N$2,MATCH($G148,BカートセットID入力!$I$4:$I$150,0),COLUMN()-COLUMN($T143)),IFERROR(OFFSET('セット情報（イレギュラーサンプル）'!$N$2,MATCH($G148,BカートセットID入力!$L$4:$L$150,0),COLUMN()-COLUMN($T143)),""))))</f>
        <v/>
      </c>
      <c r="AQ148" s="53" t="str">
        <f ca="1">IFERROR(OFFSET('セット情報(宅配便）'!$P$2,MATCH($G148,BカートセットID入力!$C$4:$C$150,0),COLUMN()-COLUMN($T143)),IFERROR(OFFSET('セット情報(業務便）'!$P$2,MATCH($G148,BカートセットID入力!$F$4:$F$150,0),COLUMN()-COLUMN($T143)),IFERROR(OFFSET('セット情報（サンプル）'!$N$2,MATCH($G148,BカートセットID入力!$I$4:$I$150,0),COLUMN()-COLUMN($T143)),IFERROR(OFFSET('セット情報（イレギュラーサンプル）'!$N$2,MATCH($G148,BカートセットID入力!$L$4:$L$150,0),COLUMN()-COLUMN($T143)),""))))</f>
        <v/>
      </c>
      <c r="AR148" s="53" t="str">
        <f ca="1">IFERROR(OFFSET('セット情報(宅配便）'!$P$2,MATCH($G148,BカートセットID入力!$C$4:$C$150,0),COLUMN()-COLUMN($T143)),IFERROR(OFFSET('セット情報(業務便）'!$P$2,MATCH($G148,BカートセットID入力!$F$4:$F$150,0),COLUMN()-COLUMN($T143)),IFERROR(OFFSET('セット情報（サンプル）'!$N$2,MATCH($G148,BカートセットID入力!$I$4:$I$150,0),COLUMN()-COLUMN($T143)),IFERROR(OFFSET('セット情報（イレギュラーサンプル）'!$N$2,MATCH($G148,BカートセットID入力!$L$4:$L$150,0),COLUMN()-COLUMN($T143)),""))))</f>
        <v/>
      </c>
      <c r="AS148" s="53" t="str">
        <f ca="1">IFERROR(OFFSET('セット情報(宅配便）'!$P$2,MATCH($G148,BカートセットID入力!$C$4:$C$150,0),COLUMN()-COLUMN($T143)),IFERROR(OFFSET('セット情報(業務便）'!$P$2,MATCH($G148,BカートセットID入力!$F$4:$F$150,0),COLUMN()-COLUMN($T143)),IFERROR(OFFSET('セット情報（サンプル）'!$N$2,MATCH($G148,BカートセットID入力!$I$4:$I$150,0),COLUMN()-COLUMN($T143)),IFERROR(OFFSET('セット情報（イレギュラーサンプル）'!$N$2,MATCH($G148,BカートセットID入力!$L$4:$L$150,0),COLUMN()-COLUMN($T143)),""))))</f>
        <v/>
      </c>
    </row>
    <row r="149" spans="1:45">
      <c r="A149" s="53" t="str">
        <f>IF(ISBLANK(現行セット情報CSV!A149),"",現行セット情報CSV!A149)</f>
        <v/>
      </c>
      <c r="B149" s="53" t="str">
        <f>IF(ISBLANK(現行セット情報CSV!B149),"",現行セット情報CSV!B149)</f>
        <v/>
      </c>
      <c r="C149" s="53" t="str">
        <f>IF(ISBLANK(現行セット情報CSV!C149),"",現行セット情報CSV!C149)</f>
        <v/>
      </c>
      <c r="D149" s="53" t="str">
        <f>IF(ISBLANK(現行セット情報CSV!D149),"",現行セット情報CSV!D149)</f>
        <v/>
      </c>
      <c r="E149" s="53" t="str">
        <f>IF(ISBLANK(現行セット情報CSV!E149),"",現行セット情報CSV!E149)</f>
        <v/>
      </c>
      <c r="F149" s="53" t="str">
        <f>IF(ISBLANK(現行セット情報CSV!F149),"",現行セット情報CSV!F149)</f>
        <v/>
      </c>
      <c r="G149" s="53" t="str">
        <f>IF(ISBLANK(現行セット情報CSV!G149),"",現行セット情報CSV!G149)</f>
        <v/>
      </c>
      <c r="H149" s="53" t="str">
        <f>IF(ISBLANK(現行セット情報CSV!H149),"",現行セット情報CSV!H149)</f>
        <v/>
      </c>
      <c r="I149" s="53" t="str">
        <f>IF(ISBLANK(現行セット情報CSV!I149),"",現行セット情報CSV!I149)</f>
        <v/>
      </c>
      <c r="J149" s="53" t="str">
        <f>IF(ISBLANK(現行セット情報CSV!J149),"",現行セット情報CSV!J149)</f>
        <v/>
      </c>
      <c r="K149" s="53" t="str">
        <f>IF(ISBLANK(現行セット情報CSV!K149),"",現行セット情報CSV!K149)</f>
        <v/>
      </c>
      <c r="L149" s="53" t="str">
        <f>IF(ISBLANK(現行セット情報CSV!L149),"",現行セット情報CSV!L149)</f>
        <v/>
      </c>
      <c r="M149" s="53" t="str">
        <f>IF(ISBLANK(現行セット情報CSV!M149),"",現行セット情報CSV!M149)</f>
        <v/>
      </c>
      <c r="N149" s="53" t="str">
        <f>IF(ISBLANK(現行セット情報CSV!N149),"",現行セット情報CSV!N149)</f>
        <v/>
      </c>
      <c r="O149" s="53" t="str">
        <f>IF(ISBLANK(現行セット情報CSV!O149),"",現行セット情報CSV!O149)</f>
        <v/>
      </c>
      <c r="P149" s="53" t="str">
        <f>IF(ISBLANK(現行セット情報CSV!P149),"",現行セット情報CSV!P149)</f>
        <v/>
      </c>
      <c r="Q149" s="53" t="str">
        <f>IF(ISBLANK(現行セット情報CSV!Q149),"",現行セット情報CSV!Q149)</f>
        <v/>
      </c>
      <c r="R149" s="53" t="str">
        <f>IF(ISBLANK(現行セット情報CSV!R149),"",現行セット情報CSV!R149)</f>
        <v/>
      </c>
      <c r="S149" s="53" t="str">
        <f>IF(ISBLANK(現行セット情報CSV!S149),"",現行セット情報CSV!S149)</f>
        <v/>
      </c>
      <c r="T149" s="53" t="str">
        <f ca="1">IFERROR(OFFSET('セット情報(宅配便）'!$P$2,MATCH($G149,BカートセットID入力!$C$4:$C$150,0),COLUMN()-COLUMN($T144)),IFERROR(OFFSET('セット情報(業務便）'!$P$2,MATCH($G149,BカートセットID入力!$F$4:$F$150,0),COLUMN()-COLUMN($T144)),IFERROR(OFFSET('セット情報（サンプル）'!$N$2,MATCH($G149,BカートセットID入力!$I$4:$I$150,0),COLUMN()-COLUMN($T144)),IFERROR(OFFSET('セット情報（イレギュラーサンプル）'!$N$2,MATCH($G149,BカートセットID入力!$L$4:$L$150,0),COLUMN()-COLUMN($T144)),""))))</f>
        <v/>
      </c>
      <c r="U149" s="53" t="str">
        <f ca="1">IFERROR(OFFSET('セット情報(宅配便）'!$P$2,MATCH($G149,BカートセットID入力!$C$4:$C$150,0),COLUMN()-COLUMN($T144)),IFERROR(OFFSET('セット情報(業務便）'!$P$2,MATCH($G149,BカートセットID入力!$F$4:$F$150,0),COLUMN()-COLUMN($T144)),IFERROR(OFFSET('セット情報（サンプル）'!$N$2,MATCH($G149,BカートセットID入力!$I$4:$I$150,0),COLUMN()-COLUMN($T144)),IFERROR(OFFSET('セット情報（イレギュラーサンプル）'!$N$2,MATCH($G149,BカートセットID入力!$L$4:$L$150,0),COLUMN()-COLUMN($T144)),""))))</f>
        <v/>
      </c>
      <c r="V149" s="53" t="str">
        <f ca="1">IFERROR(OFFSET('セット情報(宅配便）'!$P$2,MATCH($G149,BカートセットID入力!$C$4:$C$150,0),COLUMN()-COLUMN($T144)),IFERROR(OFFSET('セット情報(業務便）'!$P$2,MATCH($G149,BカートセットID入力!$F$4:$F$150,0),COLUMN()-COLUMN($T144)),IFERROR(OFFSET('セット情報（サンプル）'!$N$2,MATCH($G149,BカートセットID入力!$I$4:$I$150,0),COLUMN()-COLUMN($T144)),IFERROR(OFFSET('セット情報（イレギュラーサンプル）'!$N$2,MATCH($G149,BカートセットID入力!$L$4:$L$150,0),COLUMN()-COLUMN($T144)),""))))</f>
        <v/>
      </c>
      <c r="W149" s="53" t="str">
        <f ca="1">IFERROR(OFFSET('セット情報(宅配便）'!$P$2,MATCH($G149,BカートセットID入力!$C$4:$C$150,0),COLUMN()-COLUMN($T144)),IFERROR(OFFSET('セット情報(業務便）'!$P$2,MATCH($G149,BカートセットID入力!$F$4:$F$150,0),COLUMN()-COLUMN($T144)),IFERROR(OFFSET('セット情報（サンプル）'!$N$2,MATCH($G149,BカートセットID入力!$I$4:$I$150,0),COLUMN()-COLUMN($T144)),IFERROR(OFFSET('セット情報（イレギュラーサンプル）'!$N$2,MATCH($G149,BカートセットID入力!$L$4:$L$150,0),COLUMN()-COLUMN($T144)),""))))</f>
        <v/>
      </c>
      <c r="X149" s="53" t="str">
        <f ca="1">IFERROR(OFFSET('セット情報(宅配便）'!$P$2,MATCH($G149,BカートセットID入力!$C$4:$C$150,0),COLUMN()-COLUMN($T144)),IFERROR(OFFSET('セット情報(業務便）'!$P$2,MATCH($G149,BカートセットID入力!$F$4:$F$150,0),COLUMN()-COLUMN($T144)),IFERROR(OFFSET('セット情報（サンプル）'!$N$2,MATCH($G149,BカートセットID入力!$I$4:$I$150,0),COLUMN()-COLUMN($T144)),IFERROR(OFFSET('セット情報（イレギュラーサンプル）'!$N$2,MATCH($G149,BカートセットID入力!$L$4:$L$150,0),COLUMN()-COLUMN($T144)),""))))</f>
        <v/>
      </c>
      <c r="Y149" s="53" t="str">
        <f ca="1">IFERROR(OFFSET('セット情報(宅配便）'!$P$2,MATCH($G149,BカートセットID入力!$C$4:$C$150,0),COLUMN()-COLUMN($T144)),IFERROR(OFFSET('セット情報(業務便）'!$P$2,MATCH($G149,BカートセットID入力!$F$4:$F$150,0),COLUMN()-COLUMN($T144)),IFERROR(OFFSET('セット情報（サンプル）'!$N$2,MATCH($G149,BカートセットID入力!$I$4:$I$150,0),COLUMN()-COLUMN($T144)),IFERROR(OFFSET('セット情報（イレギュラーサンプル）'!$N$2,MATCH($G149,BカートセットID入力!$L$4:$L$150,0),COLUMN()-COLUMN($T144)),""))))</f>
        <v/>
      </c>
      <c r="Z149" s="53" t="str">
        <f ca="1">IFERROR(OFFSET('セット情報(宅配便）'!$P$2,MATCH($G149,BカートセットID入力!$C$4:$C$150,0),COLUMN()-COLUMN($T144)),IFERROR(OFFSET('セット情報(業務便）'!$P$2,MATCH($G149,BカートセットID入力!$F$4:$F$150,0),COLUMN()-COLUMN($T144)),IFERROR(OFFSET('セット情報（サンプル）'!$N$2,MATCH($G149,BカートセットID入力!$I$4:$I$150,0),COLUMN()-COLUMN($T144)),IFERROR(OFFSET('セット情報（イレギュラーサンプル）'!$N$2,MATCH($G149,BカートセットID入力!$L$4:$L$150,0),COLUMN()-COLUMN($T144)),""))))</f>
        <v/>
      </c>
      <c r="AA149" s="53" t="str">
        <f ca="1">IFERROR(OFFSET('セット情報(宅配便）'!$P$2,MATCH($G149,BカートセットID入力!$C$4:$C$150,0),COLUMN()-COLUMN($T144)),IFERROR(OFFSET('セット情報(業務便）'!$P$2,MATCH($G149,BカートセットID入力!$F$4:$F$150,0),COLUMN()-COLUMN($T144)),IFERROR(OFFSET('セット情報（サンプル）'!$N$2,MATCH($G149,BカートセットID入力!$I$4:$I$150,0),COLUMN()-COLUMN($T144)),IFERROR(OFFSET('セット情報（イレギュラーサンプル）'!$N$2,MATCH($G149,BカートセットID入力!$L$4:$L$150,0),COLUMN()-COLUMN($T144)),""))))</f>
        <v/>
      </c>
      <c r="AB149" s="53" t="str">
        <f ca="1">IFERROR(OFFSET('セット情報(宅配便）'!$P$2,MATCH($G149,BカートセットID入力!$C$4:$C$150,0),COLUMN()-COLUMN($T144)),IFERROR(OFFSET('セット情報(業務便）'!$P$2,MATCH($G149,BカートセットID入力!$F$4:$F$150,0),COLUMN()-COLUMN($T144)),IFERROR(OFFSET('セット情報（サンプル）'!$N$2,MATCH($G149,BカートセットID入力!$I$4:$I$150,0),COLUMN()-COLUMN($T144)),IFERROR(OFFSET('セット情報（イレギュラーサンプル）'!$N$2,MATCH($G149,BカートセットID入力!$L$4:$L$150,0),COLUMN()-COLUMN($T144)),""))))</f>
        <v/>
      </c>
      <c r="AC149" s="53" t="str">
        <f ca="1">IFERROR(OFFSET('セット情報(宅配便）'!$P$2,MATCH($G149,BカートセットID入力!$C$4:$C$150,0),COLUMN()-COLUMN($T144)),IFERROR(OFFSET('セット情報(業務便）'!$P$2,MATCH($G149,BカートセットID入力!$F$4:$F$150,0),COLUMN()-COLUMN($T144)),IFERROR(OFFSET('セット情報（サンプル）'!$N$2,MATCH($G149,BカートセットID入力!$I$4:$I$150,0),COLUMN()-COLUMN($T144)),IFERROR(OFFSET('セット情報（イレギュラーサンプル）'!$N$2,MATCH($G149,BカートセットID入力!$L$4:$L$150,0),COLUMN()-COLUMN($T144)),""))))</f>
        <v/>
      </c>
      <c r="AD149" s="53" t="str">
        <f ca="1">IFERROR(OFFSET('セット情報(宅配便）'!$P$2,MATCH($G149,BカートセットID入力!$C$4:$C$150,0),COLUMN()-COLUMN($T144)),IFERROR(OFFSET('セット情報(業務便）'!$P$2,MATCH($G149,BカートセットID入力!$F$4:$F$150,0),COLUMN()-COLUMN($T144)),IFERROR(OFFSET('セット情報（サンプル）'!$N$2,MATCH($G149,BカートセットID入力!$I$4:$I$150,0),COLUMN()-COLUMN($T144)),IFERROR(OFFSET('セット情報（イレギュラーサンプル）'!$N$2,MATCH($G149,BカートセットID入力!$L$4:$L$150,0),COLUMN()-COLUMN($T144)),""))))</f>
        <v/>
      </c>
      <c r="AE149" s="53" t="str">
        <f ca="1">IFERROR(OFFSET('セット情報(宅配便）'!$P$2,MATCH($G149,BカートセットID入力!$C$4:$C$150,0),COLUMN()-COLUMN($T144)),IFERROR(OFFSET('セット情報(業務便）'!$P$2,MATCH($G149,BカートセットID入力!$F$4:$F$150,0),COLUMN()-COLUMN($T144)),IFERROR(OFFSET('セット情報（サンプル）'!$N$2,MATCH($G149,BカートセットID入力!$I$4:$I$150,0),COLUMN()-COLUMN($T144)),IFERROR(OFFSET('セット情報（イレギュラーサンプル）'!$N$2,MATCH($G149,BカートセットID入力!$L$4:$L$150,0),COLUMN()-COLUMN($T144)),""))))</f>
        <v/>
      </c>
      <c r="AF149" s="53" t="str">
        <f ca="1">IFERROR(OFFSET('セット情報(宅配便）'!$P$2,MATCH($G149,BカートセットID入力!$C$4:$C$150,0),COLUMN()-COLUMN($T144)),IFERROR(OFFSET('セット情報(業務便）'!$P$2,MATCH($G149,BカートセットID入力!$F$4:$F$150,0),COLUMN()-COLUMN($T144)),IFERROR(OFFSET('セット情報（サンプル）'!$N$2,MATCH($G149,BカートセットID入力!$I$4:$I$150,0),COLUMN()-COLUMN($T144)),IFERROR(OFFSET('セット情報（イレギュラーサンプル）'!$N$2,MATCH($G149,BカートセットID入力!$L$4:$L$150,0),COLUMN()-COLUMN($T144)),""))))</f>
        <v/>
      </c>
      <c r="AG149" s="53" t="str">
        <f ca="1">IFERROR(OFFSET('セット情報(宅配便）'!$P$2,MATCH($G149,BカートセットID入力!$C$4:$C$150,0),COLUMN()-COLUMN($T144)),IFERROR(OFFSET('セット情報(業務便）'!$P$2,MATCH($G149,BカートセットID入力!$F$4:$F$150,0),COLUMN()-COLUMN($T144)),IFERROR(OFFSET('セット情報（サンプル）'!$N$2,MATCH($G149,BカートセットID入力!$I$4:$I$150,0),COLUMN()-COLUMN($T144)),IFERROR(OFFSET('セット情報（イレギュラーサンプル）'!$N$2,MATCH($G149,BカートセットID入力!$L$4:$L$150,0),COLUMN()-COLUMN($T144)),""))))</f>
        <v/>
      </c>
      <c r="AH149" s="53" t="str">
        <f ca="1">IFERROR(OFFSET('セット情報(宅配便）'!$P$2,MATCH($G149,BカートセットID入力!$C$4:$C$150,0),COLUMN()-COLUMN($T144)),IFERROR(OFFSET('セット情報(業務便）'!$P$2,MATCH($G149,BカートセットID入力!$F$4:$F$150,0),COLUMN()-COLUMN($T144)),IFERROR(OFFSET('セット情報（サンプル）'!$N$2,MATCH($G149,BカートセットID入力!$I$4:$I$150,0),COLUMN()-COLUMN($T144)),IFERROR(OFFSET('セット情報（イレギュラーサンプル）'!$N$2,MATCH($G149,BカートセットID入力!$L$4:$L$150,0),COLUMN()-COLUMN($T144)),""))))</f>
        <v/>
      </c>
      <c r="AI149" s="53" t="str">
        <f ca="1">IFERROR(OFFSET('セット情報(宅配便）'!$P$2,MATCH($G149,BカートセットID入力!$C$4:$C$150,0),COLUMN()-COLUMN($T144)),IFERROR(OFFSET('セット情報(業務便）'!$P$2,MATCH($G149,BカートセットID入力!$F$4:$F$150,0),COLUMN()-COLUMN($T144)),IFERROR(OFFSET('セット情報（サンプル）'!$N$2,MATCH($G149,BカートセットID入力!$I$4:$I$150,0),COLUMN()-COLUMN($T144)),IFERROR(OFFSET('セット情報（イレギュラーサンプル）'!$N$2,MATCH($G149,BカートセットID入力!$L$4:$L$150,0),COLUMN()-COLUMN($T144)),""))))</f>
        <v/>
      </c>
      <c r="AJ149" s="53" t="str">
        <f ca="1">IFERROR(OFFSET('セット情報(宅配便）'!$P$2,MATCH($G149,BカートセットID入力!$C$4:$C$150,0),COLUMN()-COLUMN($T144)),IFERROR(OFFSET('セット情報(業務便）'!$P$2,MATCH($G149,BカートセットID入力!$F$4:$F$150,0),COLUMN()-COLUMN($T144)),IFERROR(OFFSET('セット情報（サンプル）'!$N$2,MATCH($G149,BカートセットID入力!$I$4:$I$150,0),COLUMN()-COLUMN($T144)),IFERROR(OFFSET('セット情報（イレギュラーサンプル）'!$N$2,MATCH($G149,BカートセットID入力!$L$4:$L$150,0),COLUMN()-COLUMN($T144)),""))))</f>
        <v/>
      </c>
      <c r="AK149" s="53" t="str">
        <f ca="1">IFERROR(OFFSET('セット情報(宅配便）'!$P$2,MATCH($G149,BカートセットID入力!$C$4:$C$150,0),COLUMN()-COLUMN($T144)),IFERROR(OFFSET('セット情報(業務便）'!$P$2,MATCH($G149,BカートセットID入力!$F$4:$F$150,0),COLUMN()-COLUMN($T144)),IFERROR(OFFSET('セット情報（サンプル）'!$N$2,MATCH($G149,BカートセットID入力!$I$4:$I$150,0),COLUMN()-COLUMN($T144)),IFERROR(OFFSET('セット情報（イレギュラーサンプル）'!$N$2,MATCH($G149,BカートセットID入力!$L$4:$L$150,0),COLUMN()-COLUMN($T144)),""))))</f>
        <v/>
      </c>
      <c r="AL149" s="53" t="str">
        <f ca="1">IFERROR(OFFSET('セット情報(宅配便）'!$P$2,MATCH($G149,BカートセットID入力!$C$4:$C$150,0),COLUMN()-COLUMN($T144)),IFERROR(OFFSET('セット情報(業務便）'!$P$2,MATCH($G149,BカートセットID入力!$F$4:$F$150,0),COLUMN()-COLUMN($T144)),IFERROR(OFFSET('セット情報（サンプル）'!$N$2,MATCH($G149,BカートセットID入力!$I$4:$I$150,0),COLUMN()-COLUMN($T144)),IFERROR(OFFSET('セット情報（イレギュラーサンプル）'!$N$2,MATCH($G149,BカートセットID入力!$L$4:$L$150,0),COLUMN()-COLUMN($T144)),""))))</f>
        <v/>
      </c>
      <c r="AM149" s="53" t="str">
        <f ca="1">IFERROR(OFFSET('セット情報(宅配便）'!$P$2,MATCH($G149,BカートセットID入力!$C$4:$C$150,0),COLUMN()-COLUMN($T144)),IFERROR(OFFSET('セット情報(業務便）'!$P$2,MATCH($G149,BカートセットID入力!$F$4:$F$150,0),COLUMN()-COLUMN($T144)),IFERROR(OFFSET('セット情報（サンプル）'!$N$2,MATCH($G149,BカートセットID入力!$I$4:$I$150,0),COLUMN()-COLUMN($T144)),IFERROR(OFFSET('セット情報（イレギュラーサンプル）'!$N$2,MATCH($G149,BカートセットID入力!$L$4:$L$150,0),COLUMN()-COLUMN($T144)),""))))</f>
        <v/>
      </c>
      <c r="AN149" s="53" t="str">
        <f ca="1">IFERROR(OFFSET('セット情報(宅配便）'!$P$2,MATCH($G149,BカートセットID入力!$C$4:$C$150,0),COLUMN()-COLUMN($T144)),IFERROR(OFFSET('セット情報(業務便）'!$P$2,MATCH($G149,BカートセットID入力!$F$4:$F$150,0),COLUMN()-COLUMN($T144)),IFERROR(OFFSET('セット情報（サンプル）'!$N$2,MATCH($G149,BカートセットID入力!$I$4:$I$150,0),COLUMN()-COLUMN($T144)),IFERROR(OFFSET('セット情報（イレギュラーサンプル）'!$N$2,MATCH($G149,BカートセットID入力!$L$4:$L$150,0),COLUMN()-COLUMN($T144)),""))))</f>
        <v/>
      </c>
      <c r="AO149" s="53" t="str">
        <f ca="1">IFERROR(OFFSET('セット情報(宅配便）'!$P$2,MATCH($G149,BカートセットID入力!$C$4:$C$150,0),COLUMN()-COLUMN($T144)),IFERROR(OFFSET('セット情報(業務便）'!$P$2,MATCH($G149,BカートセットID入力!$F$4:$F$150,0),COLUMN()-COLUMN($T144)),IFERROR(OFFSET('セット情報（サンプル）'!$N$2,MATCH($G149,BカートセットID入力!$I$4:$I$150,0),COLUMN()-COLUMN($T144)),IFERROR(OFFSET('セット情報（イレギュラーサンプル）'!$N$2,MATCH($G149,BカートセットID入力!$L$4:$L$150,0),COLUMN()-COLUMN($T144)),""))))</f>
        <v/>
      </c>
      <c r="AP149" s="53" t="str">
        <f ca="1">IFERROR(OFFSET('セット情報(宅配便）'!$P$2,MATCH($G149,BカートセットID入力!$C$4:$C$150,0),COLUMN()-COLUMN($T144)),IFERROR(OFFSET('セット情報(業務便）'!$P$2,MATCH($G149,BカートセットID入力!$F$4:$F$150,0),COLUMN()-COLUMN($T144)),IFERROR(OFFSET('セット情報（サンプル）'!$N$2,MATCH($G149,BカートセットID入力!$I$4:$I$150,0),COLUMN()-COLUMN($T144)),IFERROR(OFFSET('セット情報（イレギュラーサンプル）'!$N$2,MATCH($G149,BカートセットID入力!$L$4:$L$150,0),COLUMN()-COLUMN($T144)),""))))</f>
        <v/>
      </c>
      <c r="AQ149" s="53" t="str">
        <f ca="1">IFERROR(OFFSET('セット情報(宅配便）'!$P$2,MATCH($G149,BカートセットID入力!$C$4:$C$150,0),COLUMN()-COLUMN($T144)),IFERROR(OFFSET('セット情報(業務便）'!$P$2,MATCH($G149,BカートセットID入力!$F$4:$F$150,0),COLUMN()-COLUMN($T144)),IFERROR(OFFSET('セット情報（サンプル）'!$N$2,MATCH($G149,BカートセットID入力!$I$4:$I$150,0),COLUMN()-COLUMN($T144)),IFERROR(OFFSET('セット情報（イレギュラーサンプル）'!$N$2,MATCH($G149,BカートセットID入力!$L$4:$L$150,0),COLUMN()-COLUMN($T144)),""))))</f>
        <v/>
      </c>
      <c r="AR149" s="53" t="str">
        <f ca="1">IFERROR(OFFSET('セット情報(宅配便）'!$P$2,MATCH($G149,BカートセットID入力!$C$4:$C$150,0),COLUMN()-COLUMN($T144)),IFERROR(OFFSET('セット情報(業務便）'!$P$2,MATCH($G149,BカートセットID入力!$F$4:$F$150,0),COLUMN()-COLUMN($T144)),IFERROR(OFFSET('セット情報（サンプル）'!$N$2,MATCH($G149,BカートセットID入力!$I$4:$I$150,0),COLUMN()-COLUMN($T144)),IFERROR(OFFSET('セット情報（イレギュラーサンプル）'!$N$2,MATCH($G149,BカートセットID入力!$L$4:$L$150,0),COLUMN()-COLUMN($T144)),""))))</f>
        <v/>
      </c>
      <c r="AS149" s="53" t="str">
        <f ca="1">IFERROR(OFFSET('セット情報(宅配便）'!$P$2,MATCH($G149,BカートセットID入力!$C$4:$C$150,0),COLUMN()-COLUMN($T144)),IFERROR(OFFSET('セット情報(業務便）'!$P$2,MATCH($G149,BカートセットID入力!$F$4:$F$150,0),COLUMN()-COLUMN($T144)),IFERROR(OFFSET('セット情報（サンプル）'!$N$2,MATCH($G149,BカートセットID入力!$I$4:$I$150,0),COLUMN()-COLUMN($T144)),IFERROR(OFFSET('セット情報（イレギュラーサンプル）'!$N$2,MATCH($G149,BカートセットID入力!$L$4:$L$150,0),COLUMN()-COLUMN($T144)),""))))</f>
        <v/>
      </c>
    </row>
    <row r="150" spans="1:45">
      <c r="A150" s="53" t="str">
        <f>IF(ISBLANK(現行セット情報CSV!A150),"",現行セット情報CSV!A150)</f>
        <v/>
      </c>
      <c r="B150" s="53" t="str">
        <f>IF(ISBLANK(現行セット情報CSV!B150),"",現行セット情報CSV!B150)</f>
        <v/>
      </c>
      <c r="C150" s="53" t="str">
        <f>IF(ISBLANK(現行セット情報CSV!C150),"",現行セット情報CSV!C150)</f>
        <v/>
      </c>
      <c r="D150" s="53" t="str">
        <f>IF(ISBLANK(現行セット情報CSV!D150),"",現行セット情報CSV!D150)</f>
        <v/>
      </c>
      <c r="E150" s="53" t="str">
        <f>IF(ISBLANK(現行セット情報CSV!E150),"",現行セット情報CSV!E150)</f>
        <v/>
      </c>
      <c r="F150" s="53" t="str">
        <f>IF(ISBLANK(現行セット情報CSV!F150),"",現行セット情報CSV!F150)</f>
        <v/>
      </c>
      <c r="G150" s="53" t="str">
        <f>IF(ISBLANK(現行セット情報CSV!G150),"",現行セット情報CSV!G150)</f>
        <v/>
      </c>
      <c r="H150" s="53" t="str">
        <f>IF(ISBLANK(現行セット情報CSV!H150),"",現行セット情報CSV!H150)</f>
        <v/>
      </c>
      <c r="I150" s="53" t="str">
        <f>IF(ISBLANK(現行セット情報CSV!I150),"",現行セット情報CSV!I150)</f>
        <v/>
      </c>
      <c r="J150" s="53" t="str">
        <f>IF(ISBLANK(現行セット情報CSV!J150),"",現行セット情報CSV!J150)</f>
        <v/>
      </c>
      <c r="K150" s="53" t="str">
        <f>IF(ISBLANK(現行セット情報CSV!K150),"",現行セット情報CSV!K150)</f>
        <v/>
      </c>
      <c r="L150" s="53" t="str">
        <f>IF(ISBLANK(現行セット情報CSV!L150),"",現行セット情報CSV!L150)</f>
        <v/>
      </c>
      <c r="M150" s="53" t="str">
        <f>IF(ISBLANK(現行セット情報CSV!M150),"",現行セット情報CSV!M150)</f>
        <v/>
      </c>
      <c r="N150" s="53" t="str">
        <f>IF(ISBLANK(現行セット情報CSV!N150),"",現行セット情報CSV!N150)</f>
        <v/>
      </c>
      <c r="O150" s="53" t="str">
        <f>IF(ISBLANK(現行セット情報CSV!O150),"",現行セット情報CSV!O150)</f>
        <v/>
      </c>
      <c r="P150" s="53" t="str">
        <f>IF(ISBLANK(現行セット情報CSV!P150),"",現行セット情報CSV!P150)</f>
        <v/>
      </c>
      <c r="Q150" s="53" t="str">
        <f>IF(ISBLANK(現行セット情報CSV!Q150),"",現行セット情報CSV!Q150)</f>
        <v/>
      </c>
      <c r="R150" s="53" t="str">
        <f>IF(ISBLANK(現行セット情報CSV!R150),"",現行セット情報CSV!R150)</f>
        <v/>
      </c>
      <c r="S150" s="53" t="str">
        <f>IF(ISBLANK(現行セット情報CSV!S150),"",現行セット情報CSV!S150)</f>
        <v/>
      </c>
      <c r="T150" s="53" t="str">
        <f ca="1">IFERROR(OFFSET('セット情報(宅配便）'!$P$2,MATCH($G150,BカートセットID入力!$C$4:$C$150,0),COLUMN()-COLUMN($T145)),IFERROR(OFFSET('セット情報(業務便）'!$P$2,MATCH($G150,BカートセットID入力!$F$4:$F$150,0),COLUMN()-COLUMN($T145)),IFERROR(OFFSET('セット情報（サンプル）'!$N$2,MATCH($G150,BカートセットID入力!$I$4:$I$150,0),COLUMN()-COLUMN($T145)),IFERROR(OFFSET('セット情報（イレギュラーサンプル）'!$N$2,MATCH($G150,BカートセットID入力!$L$4:$L$150,0),COLUMN()-COLUMN($T145)),""))))</f>
        <v/>
      </c>
      <c r="U150" s="53" t="str">
        <f ca="1">IFERROR(OFFSET('セット情報(宅配便）'!$P$2,MATCH($G150,BカートセットID入力!$C$4:$C$150,0),COLUMN()-COLUMN($T145)),IFERROR(OFFSET('セット情報(業務便）'!$P$2,MATCH($G150,BカートセットID入力!$F$4:$F$150,0),COLUMN()-COLUMN($T145)),IFERROR(OFFSET('セット情報（サンプル）'!$N$2,MATCH($G150,BカートセットID入力!$I$4:$I$150,0),COLUMN()-COLUMN($T145)),IFERROR(OFFSET('セット情報（イレギュラーサンプル）'!$N$2,MATCH($G150,BカートセットID入力!$L$4:$L$150,0),COLUMN()-COLUMN($T145)),""))))</f>
        <v/>
      </c>
      <c r="V150" s="53" t="str">
        <f ca="1">IFERROR(OFFSET('セット情報(宅配便）'!$P$2,MATCH($G150,BカートセットID入力!$C$4:$C$150,0),COLUMN()-COLUMN($T145)),IFERROR(OFFSET('セット情報(業務便）'!$P$2,MATCH($G150,BカートセットID入力!$F$4:$F$150,0),COLUMN()-COLUMN($T145)),IFERROR(OFFSET('セット情報（サンプル）'!$N$2,MATCH($G150,BカートセットID入力!$I$4:$I$150,0),COLUMN()-COLUMN($T145)),IFERROR(OFFSET('セット情報（イレギュラーサンプル）'!$N$2,MATCH($G150,BカートセットID入力!$L$4:$L$150,0),COLUMN()-COLUMN($T145)),""))))</f>
        <v/>
      </c>
      <c r="W150" s="53" t="str">
        <f ca="1">IFERROR(OFFSET('セット情報(宅配便）'!$P$2,MATCH($G150,BカートセットID入力!$C$4:$C$150,0),COLUMN()-COLUMN($T145)),IFERROR(OFFSET('セット情報(業務便）'!$P$2,MATCH($G150,BカートセットID入力!$F$4:$F$150,0),COLUMN()-COLUMN($T145)),IFERROR(OFFSET('セット情報（サンプル）'!$N$2,MATCH($G150,BカートセットID入力!$I$4:$I$150,0),COLUMN()-COLUMN($T145)),IFERROR(OFFSET('セット情報（イレギュラーサンプル）'!$N$2,MATCH($G150,BカートセットID入力!$L$4:$L$150,0),COLUMN()-COLUMN($T145)),""))))</f>
        <v/>
      </c>
      <c r="X150" s="53" t="str">
        <f ca="1">IFERROR(OFFSET('セット情報(宅配便）'!$P$2,MATCH($G150,BカートセットID入力!$C$4:$C$150,0),COLUMN()-COLUMN($T145)),IFERROR(OFFSET('セット情報(業務便）'!$P$2,MATCH($G150,BカートセットID入力!$F$4:$F$150,0),COLUMN()-COLUMN($T145)),IFERROR(OFFSET('セット情報（サンプル）'!$N$2,MATCH($G150,BカートセットID入力!$I$4:$I$150,0),COLUMN()-COLUMN($T145)),IFERROR(OFFSET('セット情報（イレギュラーサンプル）'!$N$2,MATCH($G150,BカートセットID入力!$L$4:$L$150,0),COLUMN()-COLUMN($T145)),""))))</f>
        <v/>
      </c>
      <c r="Y150" s="53" t="str">
        <f ca="1">IFERROR(OFFSET('セット情報(宅配便）'!$P$2,MATCH($G150,BカートセットID入力!$C$4:$C$150,0),COLUMN()-COLUMN($T145)),IFERROR(OFFSET('セット情報(業務便）'!$P$2,MATCH($G150,BカートセットID入力!$F$4:$F$150,0),COLUMN()-COLUMN($T145)),IFERROR(OFFSET('セット情報（サンプル）'!$N$2,MATCH($G150,BカートセットID入力!$I$4:$I$150,0),COLUMN()-COLUMN($T145)),IFERROR(OFFSET('セット情報（イレギュラーサンプル）'!$N$2,MATCH($G150,BカートセットID入力!$L$4:$L$150,0),COLUMN()-COLUMN($T145)),""))))</f>
        <v/>
      </c>
      <c r="Z150" s="53" t="str">
        <f ca="1">IFERROR(OFFSET('セット情報(宅配便）'!$P$2,MATCH($G150,BカートセットID入力!$C$4:$C$150,0),COLUMN()-COLUMN($T145)),IFERROR(OFFSET('セット情報(業務便）'!$P$2,MATCH($G150,BカートセットID入力!$F$4:$F$150,0),COLUMN()-COLUMN($T145)),IFERROR(OFFSET('セット情報（サンプル）'!$N$2,MATCH($G150,BカートセットID入力!$I$4:$I$150,0),COLUMN()-COLUMN($T145)),IFERROR(OFFSET('セット情報（イレギュラーサンプル）'!$N$2,MATCH($G150,BカートセットID入力!$L$4:$L$150,0),COLUMN()-COLUMN($T145)),""))))</f>
        <v/>
      </c>
      <c r="AA150" s="53" t="str">
        <f ca="1">IFERROR(OFFSET('セット情報(宅配便）'!$P$2,MATCH($G150,BカートセットID入力!$C$4:$C$150,0),COLUMN()-COLUMN($T145)),IFERROR(OFFSET('セット情報(業務便）'!$P$2,MATCH($G150,BカートセットID入力!$F$4:$F$150,0),COLUMN()-COLUMN($T145)),IFERROR(OFFSET('セット情報（サンプル）'!$N$2,MATCH($G150,BカートセットID入力!$I$4:$I$150,0),COLUMN()-COLUMN($T145)),IFERROR(OFFSET('セット情報（イレギュラーサンプル）'!$N$2,MATCH($G150,BカートセットID入力!$L$4:$L$150,0),COLUMN()-COLUMN($T145)),""))))</f>
        <v/>
      </c>
      <c r="AB150" s="53" t="str">
        <f ca="1">IFERROR(OFFSET('セット情報(宅配便）'!$P$2,MATCH($G150,BカートセットID入力!$C$4:$C$150,0),COLUMN()-COLUMN($T145)),IFERROR(OFFSET('セット情報(業務便）'!$P$2,MATCH($G150,BカートセットID入力!$F$4:$F$150,0),COLUMN()-COLUMN($T145)),IFERROR(OFFSET('セット情報（サンプル）'!$N$2,MATCH($G150,BカートセットID入力!$I$4:$I$150,0),COLUMN()-COLUMN($T145)),IFERROR(OFFSET('セット情報（イレギュラーサンプル）'!$N$2,MATCH($G150,BカートセットID入力!$L$4:$L$150,0),COLUMN()-COLUMN($T145)),""))))</f>
        <v/>
      </c>
      <c r="AC150" s="53" t="str">
        <f ca="1">IFERROR(OFFSET('セット情報(宅配便）'!$P$2,MATCH($G150,BカートセットID入力!$C$4:$C$150,0),COLUMN()-COLUMN($T145)),IFERROR(OFFSET('セット情報(業務便）'!$P$2,MATCH($G150,BカートセットID入力!$F$4:$F$150,0),COLUMN()-COLUMN($T145)),IFERROR(OFFSET('セット情報（サンプル）'!$N$2,MATCH($G150,BカートセットID入力!$I$4:$I$150,0),COLUMN()-COLUMN($T145)),IFERROR(OFFSET('セット情報（イレギュラーサンプル）'!$N$2,MATCH($G150,BカートセットID入力!$L$4:$L$150,0),COLUMN()-COLUMN($T145)),""))))</f>
        <v/>
      </c>
      <c r="AD150" s="53" t="str">
        <f ca="1">IFERROR(OFFSET('セット情報(宅配便）'!$P$2,MATCH($G150,BカートセットID入力!$C$4:$C$150,0),COLUMN()-COLUMN($T145)),IFERROR(OFFSET('セット情報(業務便）'!$P$2,MATCH($G150,BカートセットID入力!$F$4:$F$150,0),COLUMN()-COLUMN($T145)),IFERROR(OFFSET('セット情報（サンプル）'!$N$2,MATCH($G150,BカートセットID入力!$I$4:$I$150,0),COLUMN()-COLUMN($T145)),IFERROR(OFFSET('セット情報（イレギュラーサンプル）'!$N$2,MATCH($G150,BカートセットID入力!$L$4:$L$150,0),COLUMN()-COLUMN($T145)),""))))</f>
        <v/>
      </c>
      <c r="AE150" s="53" t="str">
        <f ca="1">IFERROR(OFFSET('セット情報(宅配便）'!$P$2,MATCH($G150,BカートセットID入力!$C$4:$C$150,0),COLUMN()-COLUMN($T145)),IFERROR(OFFSET('セット情報(業務便）'!$P$2,MATCH($G150,BカートセットID入力!$F$4:$F$150,0),COLUMN()-COLUMN($T145)),IFERROR(OFFSET('セット情報（サンプル）'!$N$2,MATCH($G150,BカートセットID入力!$I$4:$I$150,0),COLUMN()-COLUMN($T145)),IFERROR(OFFSET('セット情報（イレギュラーサンプル）'!$N$2,MATCH($G150,BカートセットID入力!$L$4:$L$150,0),COLUMN()-COLUMN($T145)),""))))</f>
        <v/>
      </c>
      <c r="AF150" s="53" t="str">
        <f ca="1">IFERROR(OFFSET('セット情報(宅配便）'!$P$2,MATCH($G150,BカートセットID入力!$C$4:$C$150,0),COLUMN()-COLUMN($T145)),IFERROR(OFFSET('セット情報(業務便）'!$P$2,MATCH($G150,BカートセットID入力!$F$4:$F$150,0),COLUMN()-COLUMN($T145)),IFERROR(OFFSET('セット情報（サンプル）'!$N$2,MATCH($G150,BカートセットID入力!$I$4:$I$150,0),COLUMN()-COLUMN($T145)),IFERROR(OFFSET('セット情報（イレギュラーサンプル）'!$N$2,MATCH($G150,BカートセットID入力!$L$4:$L$150,0),COLUMN()-COLUMN($T145)),""))))</f>
        <v/>
      </c>
      <c r="AG150" s="53" t="str">
        <f ca="1">IFERROR(OFFSET('セット情報(宅配便）'!$P$2,MATCH($G150,BカートセットID入力!$C$4:$C$150,0),COLUMN()-COLUMN($T145)),IFERROR(OFFSET('セット情報(業務便）'!$P$2,MATCH($G150,BカートセットID入力!$F$4:$F$150,0),COLUMN()-COLUMN($T145)),IFERROR(OFFSET('セット情報（サンプル）'!$N$2,MATCH($G150,BカートセットID入力!$I$4:$I$150,0),COLUMN()-COLUMN($T145)),IFERROR(OFFSET('セット情報（イレギュラーサンプル）'!$N$2,MATCH($G150,BカートセットID入力!$L$4:$L$150,0),COLUMN()-COLUMN($T145)),""))))</f>
        <v/>
      </c>
      <c r="AH150" s="53" t="str">
        <f ca="1">IFERROR(OFFSET('セット情報(宅配便）'!$P$2,MATCH($G150,BカートセットID入力!$C$4:$C$150,0),COLUMN()-COLUMN($T145)),IFERROR(OFFSET('セット情報(業務便）'!$P$2,MATCH($G150,BカートセットID入力!$F$4:$F$150,0),COLUMN()-COLUMN($T145)),IFERROR(OFFSET('セット情報（サンプル）'!$N$2,MATCH($G150,BカートセットID入力!$I$4:$I$150,0),COLUMN()-COLUMN($T145)),IFERROR(OFFSET('セット情報（イレギュラーサンプル）'!$N$2,MATCH($G150,BカートセットID入力!$L$4:$L$150,0),COLUMN()-COLUMN($T145)),""))))</f>
        <v/>
      </c>
      <c r="AI150" s="53" t="str">
        <f ca="1">IFERROR(OFFSET('セット情報(宅配便）'!$P$2,MATCH($G150,BカートセットID入力!$C$4:$C$150,0),COLUMN()-COLUMN($T145)),IFERROR(OFFSET('セット情報(業務便）'!$P$2,MATCH($G150,BカートセットID入力!$F$4:$F$150,0),COLUMN()-COLUMN($T145)),IFERROR(OFFSET('セット情報（サンプル）'!$N$2,MATCH($G150,BカートセットID入力!$I$4:$I$150,0),COLUMN()-COLUMN($T145)),IFERROR(OFFSET('セット情報（イレギュラーサンプル）'!$N$2,MATCH($G150,BカートセットID入力!$L$4:$L$150,0),COLUMN()-COLUMN($T145)),""))))</f>
        <v/>
      </c>
      <c r="AJ150" s="53" t="str">
        <f ca="1">IFERROR(OFFSET('セット情報(宅配便）'!$P$2,MATCH($G150,BカートセットID入力!$C$4:$C$150,0),COLUMN()-COLUMN($T145)),IFERROR(OFFSET('セット情報(業務便）'!$P$2,MATCH($G150,BカートセットID入力!$F$4:$F$150,0),COLUMN()-COLUMN($T145)),IFERROR(OFFSET('セット情報（サンプル）'!$N$2,MATCH($G150,BカートセットID入力!$I$4:$I$150,0),COLUMN()-COLUMN($T145)),IFERROR(OFFSET('セット情報（イレギュラーサンプル）'!$N$2,MATCH($G150,BカートセットID入力!$L$4:$L$150,0),COLUMN()-COLUMN($T145)),""))))</f>
        <v/>
      </c>
      <c r="AK150" s="53" t="str">
        <f ca="1">IFERROR(OFFSET('セット情報(宅配便）'!$P$2,MATCH($G150,BカートセットID入力!$C$4:$C$150,0),COLUMN()-COLUMN($T145)),IFERROR(OFFSET('セット情報(業務便）'!$P$2,MATCH($G150,BカートセットID入力!$F$4:$F$150,0),COLUMN()-COLUMN($T145)),IFERROR(OFFSET('セット情報（サンプル）'!$N$2,MATCH($G150,BカートセットID入力!$I$4:$I$150,0),COLUMN()-COLUMN($T145)),IFERROR(OFFSET('セット情報（イレギュラーサンプル）'!$N$2,MATCH($G150,BカートセットID入力!$L$4:$L$150,0),COLUMN()-COLUMN($T145)),""))))</f>
        <v/>
      </c>
      <c r="AL150" s="53" t="str">
        <f ca="1">IFERROR(OFFSET('セット情報(宅配便）'!$P$2,MATCH($G150,BカートセットID入力!$C$4:$C$150,0),COLUMN()-COLUMN($T145)),IFERROR(OFFSET('セット情報(業務便）'!$P$2,MATCH($G150,BカートセットID入力!$F$4:$F$150,0),COLUMN()-COLUMN($T145)),IFERROR(OFFSET('セット情報（サンプル）'!$N$2,MATCH($G150,BカートセットID入力!$I$4:$I$150,0),COLUMN()-COLUMN($T145)),IFERROR(OFFSET('セット情報（イレギュラーサンプル）'!$N$2,MATCH($G150,BカートセットID入力!$L$4:$L$150,0),COLUMN()-COLUMN($T145)),""))))</f>
        <v/>
      </c>
      <c r="AM150" s="53" t="str">
        <f ca="1">IFERROR(OFFSET('セット情報(宅配便）'!$P$2,MATCH($G150,BカートセットID入力!$C$4:$C$150,0),COLUMN()-COLUMN($T145)),IFERROR(OFFSET('セット情報(業務便）'!$P$2,MATCH($G150,BカートセットID入力!$F$4:$F$150,0),COLUMN()-COLUMN($T145)),IFERROR(OFFSET('セット情報（サンプル）'!$N$2,MATCH($G150,BカートセットID入力!$I$4:$I$150,0),COLUMN()-COLUMN($T145)),IFERROR(OFFSET('セット情報（イレギュラーサンプル）'!$N$2,MATCH($G150,BカートセットID入力!$L$4:$L$150,0),COLUMN()-COLUMN($T145)),""))))</f>
        <v/>
      </c>
      <c r="AN150" s="53" t="str">
        <f ca="1">IFERROR(OFFSET('セット情報(宅配便）'!$P$2,MATCH($G150,BカートセットID入力!$C$4:$C$150,0),COLUMN()-COLUMN($T145)),IFERROR(OFFSET('セット情報(業務便）'!$P$2,MATCH($G150,BカートセットID入力!$F$4:$F$150,0),COLUMN()-COLUMN($T145)),IFERROR(OFFSET('セット情報（サンプル）'!$N$2,MATCH($G150,BカートセットID入力!$I$4:$I$150,0),COLUMN()-COLUMN($T145)),IFERROR(OFFSET('セット情報（イレギュラーサンプル）'!$N$2,MATCH($G150,BカートセットID入力!$L$4:$L$150,0),COLUMN()-COLUMN($T145)),""))))</f>
        <v/>
      </c>
      <c r="AO150" s="53" t="str">
        <f ca="1">IFERROR(OFFSET('セット情報(宅配便）'!$P$2,MATCH($G150,BカートセットID入力!$C$4:$C$150,0),COLUMN()-COLUMN($T145)),IFERROR(OFFSET('セット情報(業務便）'!$P$2,MATCH($G150,BカートセットID入力!$F$4:$F$150,0),COLUMN()-COLUMN($T145)),IFERROR(OFFSET('セット情報（サンプル）'!$N$2,MATCH($G150,BカートセットID入力!$I$4:$I$150,0),COLUMN()-COLUMN($T145)),IFERROR(OFFSET('セット情報（イレギュラーサンプル）'!$N$2,MATCH($G150,BカートセットID入力!$L$4:$L$150,0),COLUMN()-COLUMN($T145)),""))))</f>
        <v/>
      </c>
      <c r="AP150" s="53" t="str">
        <f ca="1">IFERROR(OFFSET('セット情報(宅配便）'!$P$2,MATCH($G150,BカートセットID入力!$C$4:$C$150,0),COLUMN()-COLUMN($T145)),IFERROR(OFFSET('セット情報(業務便）'!$P$2,MATCH($G150,BカートセットID入力!$F$4:$F$150,0),COLUMN()-COLUMN($T145)),IFERROR(OFFSET('セット情報（サンプル）'!$N$2,MATCH($G150,BカートセットID入力!$I$4:$I$150,0),COLUMN()-COLUMN($T145)),IFERROR(OFFSET('セット情報（イレギュラーサンプル）'!$N$2,MATCH($G150,BカートセットID入力!$L$4:$L$150,0),COLUMN()-COLUMN($T145)),""))))</f>
        <v/>
      </c>
      <c r="AQ150" s="53" t="str">
        <f ca="1">IFERROR(OFFSET('セット情報(宅配便）'!$P$2,MATCH($G150,BカートセットID入力!$C$4:$C$150,0),COLUMN()-COLUMN($T145)),IFERROR(OFFSET('セット情報(業務便）'!$P$2,MATCH($G150,BカートセットID入力!$F$4:$F$150,0),COLUMN()-COLUMN($T145)),IFERROR(OFFSET('セット情報（サンプル）'!$N$2,MATCH($G150,BカートセットID入力!$I$4:$I$150,0),COLUMN()-COLUMN($T145)),IFERROR(OFFSET('セット情報（イレギュラーサンプル）'!$N$2,MATCH($G150,BカートセットID入力!$L$4:$L$150,0),COLUMN()-COLUMN($T145)),""))))</f>
        <v/>
      </c>
      <c r="AR150" s="53" t="str">
        <f ca="1">IFERROR(OFFSET('セット情報(宅配便）'!$P$2,MATCH($G150,BカートセットID入力!$C$4:$C$150,0),COLUMN()-COLUMN($T145)),IFERROR(OFFSET('セット情報(業務便）'!$P$2,MATCH($G150,BカートセットID入力!$F$4:$F$150,0),COLUMN()-COLUMN($T145)),IFERROR(OFFSET('セット情報（サンプル）'!$N$2,MATCH($G150,BカートセットID入力!$I$4:$I$150,0),COLUMN()-COLUMN($T145)),IFERROR(OFFSET('セット情報（イレギュラーサンプル）'!$N$2,MATCH($G150,BカートセットID入力!$L$4:$L$150,0),COLUMN()-COLUMN($T145)),""))))</f>
        <v/>
      </c>
      <c r="AS150" s="53" t="str">
        <f ca="1">IFERROR(OFFSET('セット情報(宅配便）'!$P$2,MATCH($G150,BカートセットID入力!$C$4:$C$150,0),COLUMN()-COLUMN($T145)),IFERROR(OFFSET('セット情報(業務便）'!$P$2,MATCH($G150,BカートセットID入力!$F$4:$F$150,0),COLUMN()-COLUMN($T145)),IFERROR(OFFSET('セット情報（サンプル）'!$N$2,MATCH($G150,BカートセットID入力!$I$4:$I$150,0),COLUMN()-COLUMN($T145)),IFERROR(OFFSET('セット情報（イレギュラーサンプル）'!$N$2,MATCH($G150,BカートセットID入力!$L$4:$L$150,0),COLUMN()-COLUMN($T145)),""))))</f>
        <v/>
      </c>
    </row>
    <row r="151" spans="1:45">
      <c r="A151" s="53" t="str">
        <f>IF(ISBLANK(現行セット情報CSV!A151),"",現行セット情報CSV!A151)</f>
        <v/>
      </c>
      <c r="B151" s="53" t="str">
        <f>IF(ISBLANK(現行セット情報CSV!B151),"",現行セット情報CSV!B151)</f>
        <v/>
      </c>
      <c r="C151" s="53" t="str">
        <f>IF(ISBLANK(現行セット情報CSV!C151),"",現行セット情報CSV!C151)</f>
        <v/>
      </c>
      <c r="D151" s="53" t="str">
        <f>IF(ISBLANK(現行セット情報CSV!D151),"",現行セット情報CSV!D151)</f>
        <v/>
      </c>
      <c r="E151" s="53" t="str">
        <f>IF(ISBLANK(現行セット情報CSV!E151),"",現行セット情報CSV!E151)</f>
        <v/>
      </c>
      <c r="F151" s="53" t="str">
        <f>IF(ISBLANK(現行セット情報CSV!F151),"",現行セット情報CSV!F151)</f>
        <v/>
      </c>
      <c r="G151" s="53" t="str">
        <f>IF(ISBLANK(現行セット情報CSV!G151),"",現行セット情報CSV!G151)</f>
        <v/>
      </c>
      <c r="H151" s="53" t="str">
        <f>IF(ISBLANK(現行セット情報CSV!H151),"",現行セット情報CSV!H151)</f>
        <v/>
      </c>
      <c r="I151" s="53" t="str">
        <f>IF(ISBLANK(現行セット情報CSV!I151),"",現行セット情報CSV!I151)</f>
        <v/>
      </c>
      <c r="J151" s="53" t="str">
        <f>IF(ISBLANK(現行セット情報CSV!J151),"",現行セット情報CSV!J151)</f>
        <v/>
      </c>
      <c r="K151" s="53" t="str">
        <f>IF(ISBLANK(現行セット情報CSV!K151),"",現行セット情報CSV!K151)</f>
        <v/>
      </c>
      <c r="L151" s="53" t="str">
        <f>IF(ISBLANK(現行セット情報CSV!L151),"",現行セット情報CSV!L151)</f>
        <v/>
      </c>
      <c r="M151" s="53" t="str">
        <f>IF(ISBLANK(現行セット情報CSV!M151),"",現行セット情報CSV!M151)</f>
        <v/>
      </c>
      <c r="N151" s="53" t="str">
        <f>IF(ISBLANK(現行セット情報CSV!N151),"",現行セット情報CSV!N151)</f>
        <v/>
      </c>
      <c r="O151" s="53" t="str">
        <f>IF(ISBLANK(現行セット情報CSV!O151),"",現行セット情報CSV!O151)</f>
        <v/>
      </c>
      <c r="P151" s="53" t="str">
        <f>IF(ISBLANK(現行セット情報CSV!P151),"",現行セット情報CSV!P151)</f>
        <v/>
      </c>
      <c r="Q151" s="53" t="str">
        <f>IF(ISBLANK(現行セット情報CSV!Q151),"",現行セット情報CSV!Q151)</f>
        <v/>
      </c>
      <c r="R151" s="53" t="str">
        <f>IF(ISBLANK(現行セット情報CSV!R151),"",現行セット情報CSV!R151)</f>
        <v/>
      </c>
      <c r="S151" s="53" t="str">
        <f>IF(ISBLANK(現行セット情報CSV!S151),"",現行セット情報CSV!S151)</f>
        <v/>
      </c>
      <c r="T151" s="53" t="str">
        <f ca="1">IFERROR(OFFSET('セット情報(宅配便）'!$P$2,MATCH($G151,BカートセットID入力!$C$4:$C$150,0),COLUMN()-COLUMN($T146)),IFERROR(OFFSET('セット情報(業務便）'!$P$2,MATCH($G151,BカートセットID入力!$F$4:$F$150,0),COLUMN()-COLUMN($T146)),IFERROR(OFFSET('セット情報（サンプル）'!$N$2,MATCH($G151,BカートセットID入力!$I$4:$I$150,0),COLUMN()-COLUMN($T146)),IFERROR(OFFSET('セット情報（イレギュラーサンプル）'!$N$2,MATCH($G151,BカートセットID入力!$L$4:$L$150,0),COLUMN()-COLUMN($T146)),""))))</f>
        <v/>
      </c>
      <c r="U151" s="53" t="str">
        <f ca="1">IFERROR(OFFSET('セット情報(宅配便）'!$P$2,MATCH($G151,BカートセットID入力!$C$4:$C$150,0),COLUMN()-COLUMN($T146)),IFERROR(OFFSET('セット情報(業務便）'!$P$2,MATCH($G151,BカートセットID入力!$F$4:$F$150,0),COLUMN()-COLUMN($T146)),IFERROR(OFFSET('セット情報（サンプル）'!$N$2,MATCH($G151,BカートセットID入力!$I$4:$I$150,0),COLUMN()-COLUMN($T146)),IFERROR(OFFSET('セット情報（イレギュラーサンプル）'!$N$2,MATCH($G151,BカートセットID入力!$L$4:$L$150,0),COLUMN()-COLUMN($T146)),""))))</f>
        <v/>
      </c>
      <c r="V151" s="53" t="str">
        <f ca="1">IFERROR(OFFSET('セット情報(宅配便）'!$P$2,MATCH($G151,BカートセットID入力!$C$4:$C$150,0),COLUMN()-COLUMN($T146)),IFERROR(OFFSET('セット情報(業務便）'!$P$2,MATCH($G151,BカートセットID入力!$F$4:$F$150,0),COLUMN()-COLUMN($T146)),IFERROR(OFFSET('セット情報（サンプル）'!$N$2,MATCH($G151,BカートセットID入力!$I$4:$I$150,0),COLUMN()-COLUMN($T146)),IFERROR(OFFSET('セット情報（イレギュラーサンプル）'!$N$2,MATCH($G151,BカートセットID入力!$L$4:$L$150,0),COLUMN()-COLUMN($T146)),""))))</f>
        <v/>
      </c>
      <c r="W151" s="53" t="str">
        <f ca="1">IFERROR(OFFSET('セット情報(宅配便）'!$P$2,MATCH($G151,BカートセットID入力!$C$4:$C$150,0),COLUMN()-COLUMN($T146)),IFERROR(OFFSET('セット情報(業務便）'!$P$2,MATCH($G151,BカートセットID入力!$F$4:$F$150,0),COLUMN()-COLUMN($T146)),IFERROR(OFFSET('セット情報（サンプル）'!$N$2,MATCH($G151,BカートセットID入力!$I$4:$I$150,0),COLUMN()-COLUMN($T146)),IFERROR(OFFSET('セット情報（イレギュラーサンプル）'!$N$2,MATCH($G151,BカートセットID入力!$L$4:$L$150,0),COLUMN()-COLUMN($T146)),""))))</f>
        <v/>
      </c>
      <c r="X151" s="53" t="str">
        <f ca="1">IFERROR(OFFSET('セット情報(宅配便）'!$P$2,MATCH($G151,BカートセットID入力!$C$4:$C$150,0),COLUMN()-COLUMN($T146)),IFERROR(OFFSET('セット情報(業務便）'!$P$2,MATCH($G151,BカートセットID入力!$F$4:$F$150,0),COLUMN()-COLUMN($T146)),IFERROR(OFFSET('セット情報（サンプル）'!$N$2,MATCH($G151,BカートセットID入力!$I$4:$I$150,0),COLUMN()-COLUMN($T146)),IFERROR(OFFSET('セット情報（イレギュラーサンプル）'!$N$2,MATCH($G151,BカートセットID入力!$L$4:$L$150,0),COLUMN()-COLUMN($T146)),""))))</f>
        <v/>
      </c>
      <c r="Y151" s="53" t="str">
        <f ca="1">IFERROR(OFFSET('セット情報(宅配便）'!$P$2,MATCH($G151,BカートセットID入力!$C$4:$C$150,0),COLUMN()-COLUMN($T146)),IFERROR(OFFSET('セット情報(業務便）'!$P$2,MATCH($G151,BカートセットID入力!$F$4:$F$150,0),COLUMN()-COLUMN($T146)),IFERROR(OFFSET('セット情報（サンプル）'!$N$2,MATCH($G151,BカートセットID入力!$I$4:$I$150,0),COLUMN()-COLUMN($T146)),IFERROR(OFFSET('セット情報（イレギュラーサンプル）'!$N$2,MATCH($G151,BカートセットID入力!$L$4:$L$150,0),COLUMN()-COLUMN($T146)),""))))</f>
        <v/>
      </c>
      <c r="Z151" s="53" t="str">
        <f ca="1">IFERROR(OFFSET('セット情報(宅配便）'!$P$2,MATCH($G151,BカートセットID入力!$C$4:$C$150,0),COLUMN()-COLUMN($T146)),IFERROR(OFFSET('セット情報(業務便）'!$P$2,MATCH($G151,BカートセットID入力!$F$4:$F$150,0),COLUMN()-COLUMN($T146)),IFERROR(OFFSET('セット情報（サンプル）'!$N$2,MATCH($G151,BカートセットID入力!$I$4:$I$150,0),COLUMN()-COLUMN($T146)),IFERROR(OFFSET('セット情報（イレギュラーサンプル）'!$N$2,MATCH($G151,BカートセットID入力!$L$4:$L$150,0),COLUMN()-COLUMN($T146)),""))))</f>
        <v/>
      </c>
      <c r="AA151" s="53" t="str">
        <f ca="1">IFERROR(OFFSET('セット情報(宅配便）'!$P$2,MATCH($G151,BカートセットID入力!$C$4:$C$150,0),COLUMN()-COLUMN($T146)),IFERROR(OFFSET('セット情報(業務便）'!$P$2,MATCH($G151,BカートセットID入力!$F$4:$F$150,0),COLUMN()-COLUMN($T146)),IFERROR(OFFSET('セット情報（サンプル）'!$N$2,MATCH($G151,BカートセットID入力!$I$4:$I$150,0),COLUMN()-COLUMN($T146)),IFERROR(OFFSET('セット情報（イレギュラーサンプル）'!$N$2,MATCH($G151,BカートセットID入力!$L$4:$L$150,0),COLUMN()-COLUMN($T146)),""))))</f>
        <v/>
      </c>
      <c r="AB151" s="53" t="str">
        <f ca="1">IFERROR(OFFSET('セット情報(宅配便）'!$P$2,MATCH($G151,BカートセットID入力!$C$4:$C$150,0),COLUMN()-COLUMN($T146)),IFERROR(OFFSET('セット情報(業務便）'!$P$2,MATCH($G151,BカートセットID入力!$F$4:$F$150,0),COLUMN()-COLUMN($T146)),IFERROR(OFFSET('セット情報（サンプル）'!$N$2,MATCH($G151,BカートセットID入力!$I$4:$I$150,0),COLUMN()-COLUMN($T146)),IFERROR(OFFSET('セット情報（イレギュラーサンプル）'!$N$2,MATCH($G151,BカートセットID入力!$L$4:$L$150,0),COLUMN()-COLUMN($T146)),""))))</f>
        <v/>
      </c>
      <c r="AC151" s="53" t="str">
        <f ca="1">IFERROR(OFFSET('セット情報(宅配便）'!$P$2,MATCH($G151,BカートセットID入力!$C$4:$C$150,0),COLUMN()-COLUMN($T146)),IFERROR(OFFSET('セット情報(業務便）'!$P$2,MATCH($G151,BカートセットID入力!$F$4:$F$150,0),COLUMN()-COLUMN($T146)),IFERROR(OFFSET('セット情報（サンプル）'!$N$2,MATCH($G151,BカートセットID入力!$I$4:$I$150,0),COLUMN()-COLUMN($T146)),IFERROR(OFFSET('セット情報（イレギュラーサンプル）'!$N$2,MATCH($G151,BカートセットID入力!$L$4:$L$150,0),COLUMN()-COLUMN($T146)),""))))</f>
        <v/>
      </c>
      <c r="AD151" s="53" t="str">
        <f ca="1">IFERROR(OFFSET('セット情報(宅配便）'!$P$2,MATCH($G151,BカートセットID入力!$C$4:$C$150,0),COLUMN()-COLUMN($T146)),IFERROR(OFFSET('セット情報(業務便）'!$P$2,MATCH($G151,BカートセットID入力!$F$4:$F$150,0),COLUMN()-COLUMN($T146)),IFERROR(OFFSET('セット情報（サンプル）'!$N$2,MATCH($G151,BカートセットID入力!$I$4:$I$150,0),COLUMN()-COLUMN($T146)),IFERROR(OFFSET('セット情報（イレギュラーサンプル）'!$N$2,MATCH($G151,BカートセットID入力!$L$4:$L$150,0),COLUMN()-COLUMN($T146)),""))))</f>
        <v/>
      </c>
      <c r="AE151" s="53" t="str">
        <f ca="1">IFERROR(OFFSET('セット情報(宅配便）'!$P$2,MATCH($G151,BカートセットID入力!$C$4:$C$150,0),COLUMN()-COLUMN($T146)),IFERROR(OFFSET('セット情報(業務便）'!$P$2,MATCH($G151,BカートセットID入力!$F$4:$F$150,0),COLUMN()-COLUMN($T146)),IFERROR(OFFSET('セット情報（サンプル）'!$N$2,MATCH($G151,BカートセットID入力!$I$4:$I$150,0),COLUMN()-COLUMN($T146)),IFERROR(OFFSET('セット情報（イレギュラーサンプル）'!$N$2,MATCH($G151,BカートセットID入力!$L$4:$L$150,0),COLUMN()-COLUMN($T146)),""))))</f>
        <v/>
      </c>
      <c r="AF151" s="53" t="str">
        <f ca="1">IFERROR(OFFSET('セット情報(宅配便）'!$P$2,MATCH($G151,BカートセットID入力!$C$4:$C$150,0),COLUMN()-COLUMN($T146)),IFERROR(OFFSET('セット情報(業務便）'!$P$2,MATCH($G151,BカートセットID入力!$F$4:$F$150,0),COLUMN()-COLUMN($T146)),IFERROR(OFFSET('セット情報（サンプル）'!$N$2,MATCH($G151,BカートセットID入力!$I$4:$I$150,0),COLUMN()-COLUMN($T146)),IFERROR(OFFSET('セット情報（イレギュラーサンプル）'!$N$2,MATCH($G151,BカートセットID入力!$L$4:$L$150,0),COLUMN()-COLUMN($T146)),""))))</f>
        <v/>
      </c>
      <c r="AG151" s="53" t="str">
        <f ca="1">IFERROR(OFFSET('セット情報(宅配便）'!$P$2,MATCH($G151,BカートセットID入力!$C$4:$C$150,0),COLUMN()-COLUMN($T146)),IFERROR(OFFSET('セット情報(業務便）'!$P$2,MATCH($G151,BカートセットID入力!$F$4:$F$150,0),COLUMN()-COLUMN($T146)),IFERROR(OFFSET('セット情報（サンプル）'!$N$2,MATCH($G151,BカートセットID入力!$I$4:$I$150,0),COLUMN()-COLUMN($T146)),IFERROR(OFFSET('セット情報（イレギュラーサンプル）'!$N$2,MATCH($G151,BカートセットID入力!$L$4:$L$150,0),COLUMN()-COLUMN($T146)),""))))</f>
        <v/>
      </c>
      <c r="AH151" s="53" t="str">
        <f ca="1">IFERROR(OFFSET('セット情報(宅配便）'!$P$2,MATCH($G151,BカートセットID入力!$C$4:$C$150,0),COLUMN()-COLUMN($T146)),IFERROR(OFFSET('セット情報(業務便）'!$P$2,MATCH($G151,BカートセットID入力!$F$4:$F$150,0),COLUMN()-COLUMN($T146)),IFERROR(OFFSET('セット情報（サンプル）'!$N$2,MATCH($G151,BカートセットID入力!$I$4:$I$150,0),COLUMN()-COLUMN($T146)),IFERROR(OFFSET('セット情報（イレギュラーサンプル）'!$N$2,MATCH($G151,BカートセットID入力!$L$4:$L$150,0),COLUMN()-COLUMN($T146)),""))))</f>
        <v/>
      </c>
      <c r="AI151" s="53" t="str">
        <f ca="1">IFERROR(OFFSET('セット情報(宅配便）'!$P$2,MATCH($G151,BカートセットID入力!$C$4:$C$150,0),COLUMN()-COLUMN($T146)),IFERROR(OFFSET('セット情報(業務便）'!$P$2,MATCH($G151,BカートセットID入力!$F$4:$F$150,0),COLUMN()-COLUMN($T146)),IFERROR(OFFSET('セット情報（サンプル）'!$N$2,MATCH($G151,BカートセットID入力!$I$4:$I$150,0),COLUMN()-COLUMN($T146)),IFERROR(OFFSET('セット情報（イレギュラーサンプル）'!$N$2,MATCH($G151,BカートセットID入力!$L$4:$L$150,0),COLUMN()-COLUMN($T146)),""))))</f>
        <v/>
      </c>
      <c r="AJ151" s="53" t="str">
        <f ca="1">IFERROR(OFFSET('セット情報(宅配便）'!$P$2,MATCH($G151,BカートセットID入力!$C$4:$C$150,0),COLUMN()-COLUMN($T146)),IFERROR(OFFSET('セット情報(業務便）'!$P$2,MATCH($G151,BカートセットID入力!$F$4:$F$150,0),COLUMN()-COLUMN($T146)),IFERROR(OFFSET('セット情報（サンプル）'!$N$2,MATCH($G151,BカートセットID入力!$I$4:$I$150,0),COLUMN()-COLUMN($T146)),IFERROR(OFFSET('セット情報（イレギュラーサンプル）'!$N$2,MATCH($G151,BカートセットID入力!$L$4:$L$150,0),COLUMN()-COLUMN($T146)),""))))</f>
        <v/>
      </c>
      <c r="AK151" s="53" t="str">
        <f ca="1">IFERROR(OFFSET('セット情報(宅配便）'!$P$2,MATCH($G151,BカートセットID入力!$C$4:$C$150,0),COLUMN()-COLUMN($T146)),IFERROR(OFFSET('セット情報(業務便）'!$P$2,MATCH($G151,BカートセットID入力!$F$4:$F$150,0),COLUMN()-COLUMN($T146)),IFERROR(OFFSET('セット情報（サンプル）'!$N$2,MATCH($G151,BカートセットID入力!$I$4:$I$150,0),COLUMN()-COLUMN($T146)),IFERROR(OFFSET('セット情報（イレギュラーサンプル）'!$N$2,MATCH($G151,BカートセットID入力!$L$4:$L$150,0),COLUMN()-COLUMN($T146)),""))))</f>
        <v/>
      </c>
      <c r="AL151" s="53" t="str">
        <f ca="1">IFERROR(OFFSET('セット情報(宅配便）'!$P$2,MATCH($G151,BカートセットID入力!$C$4:$C$150,0),COLUMN()-COLUMN($T146)),IFERROR(OFFSET('セット情報(業務便）'!$P$2,MATCH($G151,BカートセットID入力!$F$4:$F$150,0),COLUMN()-COLUMN($T146)),IFERROR(OFFSET('セット情報（サンプル）'!$N$2,MATCH($G151,BカートセットID入力!$I$4:$I$150,0),COLUMN()-COLUMN($T146)),IFERROR(OFFSET('セット情報（イレギュラーサンプル）'!$N$2,MATCH($G151,BカートセットID入力!$L$4:$L$150,0),COLUMN()-COLUMN($T146)),""))))</f>
        <v/>
      </c>
      <c r="AM151" s="53" t="str">
        <f ca="1">IFERROR(OFFSET('セット情報(宅配便）'!$P$2,MATCH($G151,BカートセットID入力!$C$4:$C$150,0),COLUMN()-COLUMN($T146)),IFERROR(OFFSET('セット情報(業務便）'!$P$2,MATCH($G151,BカートセットID入力!$F$4:$F$150,0),COLUMN()-COLUMN($T146)),IFERROR(OFFSET('セット情報（サンプル）'!$N$2,MATCH($G151,BカートセットID入力!$I$4:$I$150,0),COLUMN()-COLUMN($T146)),IFERROR(OFFSET('セット情報（イレギュラーサンプル）'!$N$2,MATCH($G151,BカートセットID入力!$L$4:$L$150,0),COLUMN()-COLUMN($T146)),""))))</f>
        <v/>
      </c>
      <c r="AN151" s="53" t="str">
        <f ca="1">IFERROR(OFFSET('セット情報(宅配便）'!$P$2,MATCH($G151,BカートセットID入力!$C$4:$C$150,0),COLUMN()-COLUMN($T146)),IFERROR(OFFSET('セット情報(業務便）'!$P$2,MATCH($G151,BカートセットID入力!$F$4:$F$150,0),COLUMN()-COLUMN($T146)),IFERROR(OFFSET('セット情報（サンプル）'!$N$2,MATCH($G151,BカートセットID入力!$I$4:$I$150,0),COLUMN()-COLUMN($T146)),IFERROR(OFFSET('セット情報（イレギュラーサンプル）'!$N$2,MATCH($G151,BカートセットID入力!$L$4:$L$150,0),COLUMN()-COLUMN($T146)),""))))</f>
        <v/>
      </c>
      <c r="AO151" s="53" t="str">
        <f ca="1">IFERROR(OFFSET('セット情報(宅配便）'!$P$2,MATCH($G151,BカートセットID入力!$C$4:$C$150,0),COLUMN()-COLUMN($T146)),IFERROR(OFFSET('セット情報(業務便）'!$P$2,MATCH($G151,BカートセットID入力!$F$4:$F$150,0),COLUMN()-COLUMN($T146)),IFERROR(OFFSET('セット情報（サンプル）'!$N$2,MATCH($G151,BカートセットID入力!$I$4:$I$150,0),COLUMN()-COLUMN($T146)),IFERROR(OFFSET('セット情報（イレギュラーサンプル）'!$N$2,MATCH($G151,BカートセットID入力!$L$4:$L$150,0),COLUMN()-COLUMN($T146)),""))))</f>
        <v/>
      </c>
      <c r="AP151" s="53" t="str">
        <f ca="1">IFERROR(OFFSET('セット情報(宅配便）'!$P$2,MATCH($G151,BカートセットID入力!$C$4:$C$150,0),COLUMN()-COLUMN($T146)),IFERROR(OFFSET('セット情報(業務便）'!$P$2,MATCH($G151,BカートセットID入力!$F$4:$F$150,0),COLUMN()-COLUMN($T146)),IFERROR(OFFSET('セット情報（サンプル）'!$N$2,MATCH($G151,BカートセットID入力!$I$4:$I$150,0),COLUMN()-COLUMN($T146)),IFERROR(OFFSET('セット情報（イレギュラーサンプル）'!$N$2,MATCH($G151,BカートセットID入力!$L$4:$L$150,0),COLUMN()-COLUMN($T146)),""))))</f>
        <v/>
      </c>
      <c r="AQ151" s="53" t="str">
        <f ca="1">IFERROR(OFFSET('セット情報(宅配便）'!$P$2,MATCH($G151,BカートセットID入力!$C$4:$C$150,0),COLUMN()-COLUMN($T146)),IFERROR(OFFSET('セット情報(業務便）'!$P$2,MATCH($G151,BカートセットID入力!$F$4:$F$150,0),COLUMN()-COLUMN($T146)),IFERROR(OFFSET('セット情報（サンプル）'!$N$2,MATCH($G151,BカートセットID入力!$I$4:$I$150,0),COLUMN()-COLUMN($T146)),IFERROR(OFFSET('セット情報（イレギュラーサンプル）'!$N$2,MATCH($G151,BカートセットID入力!$L$4:$L$150,0),COLUMN()-COLUMN($T146)),""))))</f>
        <v/>
      </c>
      <c r="AR151" s="53" t="str">
        <f ca="1">IFERROR(OFFSET('セット情報(宅配便）'!$P$2,MATCH($G151,BカートセットID入力!$C$4:$C$150,0),COLUMN()-COLUMN($T146)),IFERROR(OFFSET('セット情報(業務便）'!$P$2,MATCH($G151,BカートセットID入力!$F$4:$F$150,0),COLUMN()-COLUMN($T146)),IFERROR(OFFSET('セット情報（サンプル）'!$N$2,MATCH($G151,BカートセットID入力!$I$4:$I$150,0),COLUMN()-COLUMN($T146)),IFERROR(OFFSET('セット情報（イレギュラーサンプル）'!$N$2,MATCH($G151,BカートセットID入力!$L$4:$L$150,0),COLUMN()-COLUMN($T146)),""))))</f>
        <v/>
      </c>
      <c r="AS151" s="53" t="str">
        <f ca="1">IFERROR(OFFSET('セット情報(宅配便）'!$P$2,MATCH($G151,BカートセットID入力!$C$4:$C$150,0),COLUMN()-COLUMN($T146)),IFERROR(OFFSET('セット情報(業務便）'!$P$2,MATCH($G151,BカートセットID入力!$F$4:$F$150,0),COLUMN()-COLUMN($T146)),IFERROR(OFFSET('セット情報（サンプル）'!$N$2,MATCH($G151,BカートセットID入力!$I$4:$I$150,0),COLUMN()-COLUMN($T146)),IFERROR(OFFSET('セット情報（イレギュラーサンプル）'!$N$2,MATCH($G151,BカートセットID入力!$L$4:$L$150,0),COLUMN()-COLUMN($T146)),""))))</f>
        <v/>
      </c>
    </row>
    <row r="152" spans="1:45">
      <c r="A152" s="53" t="str">
        <f>IF(ISBLANK(現行セット情報CSV!A152),"",現行セット情報CSV!A152)</f>
        <v/>
      </c>
      <c r="B152" s="53" t="str">
        <f>IF(ISBLANK(現行セット情報CSV!B152),"",現行セット情報CSV!B152)</f>
        <v/>
      </c>
      <c r="C152" s="53" t="str">
        <f>IF(ISBLANK(現行セット情報CSV!C152),"",現行セット情報CSV!C152)</f>
        <v/>
      </c>
      <c r="D152" s="53" t="str">
        <f>IF(ISBLANK(現行セット情報CSV!D152),"",現行セット情報CSV!D152)</f>
        <v/>
      </c>
      <c r="E152" s="53" t="str">
        <f>IF(ISBLANK(現行セット情報CSV!E152),"",現行セット情報CSV!E152)</f>
        <v/>
      </c>
      <c r="F152" s="53" t="str">
        <f>IF(ISBLANK(現行セット情報CSV!F152),"",現行セット情報CSV!F152)</f>
        <v/>
      </c>
      <c r="G152" s="53" t="str">
        <f>IF(ISBLANK(現行セット情報CSV!G152),"",現行セット情報CSV!G152)</f>
        <v/>
      </c>
      <c r="H152" s="53" t="str">
        <f>IF(ISBLANK(現行セット情報CSV!H152),"",現行セット情報CSV!H152)</f>
        <v/>
      </c>
      <c r="I152" s="53" t="str">
        <f>IF(ISBLANK(現行セット情報CSV!I152),"",現行セット情報CSV!I152)</f>
        <v/>
      </c>
      <c r="J152" s="53" t="str">
        <f>IF(ISBLANK(現行セット情報CSV!J152),"",現行セット情報CSV!J152)</f>
        <v/>
      </c>
      <c r="K152" s="53" t="str">
        <f>IF(ISBLANK(現行セット情報CSV!K152),"",現行セット情報CSV!K152)</f>
        <v/>
      </c>
      <c r="L152" s="53" t="str">
        <f>IF(ISBLANK(現行セット情報CSV!L152),"",現行セット情報CSV!L152)</f>
        <v/>
      </c>
      <c r="M152" s="53" t="str">
        <f>IF(ISBLANK(現行セット情報CSV!M152),"",現行セット情報CSV!M152)</f>
        <v/>
      </c>
      <c r="N152" s="53" t="str">
        <f>IF(ISBLANK(現行セット情報CSV!N152),"",現行セット情報CSV!N152)</f>
        <v/>
      </c>
      <c r="O152" s="53" t="str">
        <f>IF(ISBLANK(現行セット情報CSV!O152),"",現行セット情報CSV!O152)</f>
        <v/>
      </c>
      <c r="P152" s="53" t="str">
        <f>IF(ISBLANK(現行セット情報CSV!P152),"",現行セット情報CSV!P152)</f>
        <v/>
      </c>
      <c r="Q152" s="53" t="str">
        <f>IF(ISBLANK(現行セット情報CSV!Q152),"",現行セット情報CSV!Q152)</f>
        <v/>
      </c>
      <c r="R152" s="53" t="str">
        <f>IF(ISBLANK(現行セット情報CSV!R152),"",現行セット情報CSV!R152)</f>
        <v/>
      </c>
      <c r="S152" s="53" t="str">
        <f>IF(ISBLANK(現行セット情報CSV!S152),"",現行セット情報CSV!S152)</f>
        <v/>
      </c>
      <c r="T152" s="53" t="str">
        <f ca="1">IFERROR(OFFSET('セット情報(宅配便）'!$P$2,MATCH($G152,BカートセットID入力!$C$4:$C$150,0),COLUMN()-COLUMN($T147)),IFERROR(OFFSET('セット情報(業務便）'!$P$2,MATCH($G152,BカートセットID入力!$F$4:$F$150,0),COLUMN()-COLUMN($T147)),IFERROR(OFFSET('セット情報（サンプル）'!$N$2,MATCH($G152,BカートセットID入力!$I$4:$I$150,0),COLUMN()-COLUMN($T147)),IFERROR(OFFSET('セット情報（イレギュラーサンプル）'!$N$2,MATCH($G152,BカートセットID入力!$L$4:$L$150,0),COLUMN()-COLUMN($T147)),""))))</f>
        <v/>
      </c>
      <c r="U152" s="53" t="str">
        <f ca="1">IFERROR(OFFSET('セット情報(宅配便）'!$P$2,MATCH($G152,BカートセットID入力!$C$4:$C$150,0),COLUMN()-COLUMN($T147)),IFERROR(OFFSET('セット情報(業務便）'!$P$2,MATCH($G152,BカートセットID入力!$F$4:$F$150,0),COLUMN()-COLUMN($T147)),IFERROR(OFFSET('セット情報（サンプル）'!$N$2,MATCH($G152,BカートセットID入力!$I$4:$I$150,0),COLUMN()-COLUMN($T147)),IFERROR(OFFSET('セット情報（イレギュラーサンプル）'!$N$2,MATCH($G152,BカートセットID入力!$L$4:$L$150,0),COLUMN()-COLUMN($T147)),""))))</f>
        <v/>
      </c>
      <c r="V152" s="53" t="str">
        <f ca="1">IFERROR(OFFSET('セット情報(宅配便）'!$P$2,MATCH($G152,BカートセットID入力!$C$4:$C$150,0),COLUMN()-COLUMN($T147)),IFERROR(OFFSET('セット情報(業務便）'!$P$2,MATCH($G152,BカートセットID入力!$F$4:$F$150,0),COLUMN()-COLUMN($T147)),IFERROR(OFFSET('セット情報（サンプル）'!$N$2,MATCH($G152,BカートセットID入力!$I$4:$I$150,0),COLUMN()-COLUMN($T147)),IFERROR(OFFSET('セット情報（イレギュラーサンプル）'!$N$2,MATCH($G152,BカートセットID入力!$L$4:$L$150,0),COLUMN()-COLUMN($T147)),""))))</f>
        <v/>
      </c>
      <c r="W152" s="53" t="str">
        <f ca="1">IFERROR(OFFSET('セット情報(宅配便）'!$P$2,MATCH($G152,BカートセットID入力!$C$4:$C$150,0),COLUMN()-COLUMN($T147)),IFERROR(OFFSET('セット情報(業務便）'!$P$2,MATCH($G152,BカートセットID入力!$F$4:$F$150,0),COLUMN()-COLUMN($T147)),IFERROR(OFFSET('セット情報（サンプル）'!$N$2,MATCH($G152,BカートセットID入力!$I$4:$I$150,0),COLUMN()-COLUMN($T147)),IFERROR(OFFSET('セット情報（イレギュラーサンプル）'!$N$2,MATCH($G152,BカートセットID入力!$L$4:$L$150,0),COLUMN()-COLUMN($T147)),""))))</f>
        <v/>
      </c>
      <c r="X152" s="53" t="str">
        <f ca="1">IFERROR(OFFSET('セット情報(宅配便）'!$P$2,MATCH($G152,BカートセットID入力!$C$4:$C$150,0),COLUMN()-COLUMN($T147)),IFERROR(OFFSET('セット情報(業務便）'!$P$2,MATCH($G152,BカートセットID入力!$F$4:$F$150,0),COLUMN()-COLUMN($T147)),IFERROR(OFFSET('セット情報（サンプル）'!$N$2,MATCH($G152,BカートセットID入力!$I$4:$I$150,0),COLUMN()-COLUMN($T147)),IFERROR(OFFSET('セット情報（イレギュラーサンプル）'!$N$2,MATCH($G152,BカートセットID入力!$L$4:$L$150,0),COLUMN()-COLUMN($T147)),""))))</f>
        <v/>
      </c>
      <c r="Y152" s="53" t="str">
        <f ca="1">IFERROR(OFFSET('セット情報(宅配便）'!$P$2,MATCH($G152,BカートセットID入力!$C$4:$C$150,0),COLUMN()-COLUMN($T147)),IFERROR(OFFSET('セット情報(業務便）'!$P$2,MATCH($G152,BカートセットID入力!$F$4:$F$150,0),COLUMN()-COLUMN($T147)),IFERROR(OFFSET('セット情報（サンプル）'!$N$2,MATCH($G152,BカートセットID入力!$I$4:$I$150,0),COLUMN()-COLUMN($T147)),IFERROR(OFFSET('セット情報（イレギュラーサンプル）'!$N$2,MATCH($G152,BカートセットID入力!$L$4:$L$150,0),COLUMN()-COLUMN($T147)),""))))</f>
        <v/>
      </c>
      <c r="Z152" s="53" t="str">
        <f ca="1">IFERROR(OFFSET('セット情報(宅配便）'!$P$2,MATCH($G152,BカートセットID入力!$C$4:$C$150,0),COLUMN()-COLUMN($T147)),IFERROR(OFFSET('セット情報(業務便）'!$P$2,MATCH($G152,BカートセットID入力!$F$4:$F$150,0),COLUMN()-COLUMN($T147)),IFERROR(OFFSET('セット情報（サンプル）'!$N$2,MATCH($G152,BカートセットID入力!$I$4:$I$150,0),COLUMN()-COLUMN($T147)),IFERROR(OFFSET('セット情報（イレギュラーサンプル）'!$N$2,MATCH($G152,BカートセットID入力!$L$4:$L$150,0),COLUMN()-COLUMN($T147)),""))))</f>
        <v/>
      </c>
      <c r="AA152" s="53" t="str">
        <f ca="1">IFERROR(OFFSET('セット情報(宅配便）'!$P$2,MATCH($G152,BカートセットID入力!$C$4:$C$150,0),COLUMN()-COLUMN($T147)),IFERROR(OFFSET('セット情報(業務便）'!$P$2,MATCH($G152,BカートセットID入力!$F$4:$F$150,0),COLUMN()-COLUMN($T147)),IFERROR(OFFSET('セット情報（サンプル）'!$N$2,MATCH($G152,BカートセットID入力!$I$4:$I$150,0),COLUMN()-COLUMN($T147)),IFERROR(OFFSET('セット情報（イレギュラーサンプル）'!$N$2,MATCH($G152,BカートセットID入力!$L$4:$L$150,0),COLUMN()-COLUMN($T147)),""))))</f>
        <v/>
      </c>
      <c r="AB152" s="53" t="str">
        <f ca="1">IFERROR(OFFSET('セット情報(宅配便）'!$P$2,MATCH($G152,BカートセットID入力!$C$4:$C$150,0),COLUMN()-COLUMN($T147)),IFERROR(OFFSET('セット情報(業務便）'!$P$2,MATCH($G152,BカートセットID入力!$F$4:$F$150,0),COLUMN()-COLUMN($T147)),IFERROR(OFFSET('セット情報（サンプル）'!$N$2,MATCH($G152,BカートセットID入力!$I$4:$I$150,0),COLUMN()-COLUMN($T147)),IFERROR(OFFSET('セット情報（イレギュラーサンプル）'!$N$2,MATCH($G152,BカートセットID入力!$L$4:$L$150,0),COLUMN()-COLUMN($T147)),""))))</f>
        <v/>
      </c>
      <c r="AC152" s="53" t="str">
        <f ca="1">IFERROR(OFFSET('セット情報(宅配便）'!$P$2,MATCH($G152,BカートセットID入力!$C$4:$C$150,0),COLUMN()-COLUMN($T147)),IFERROR(OFFSET('セット情報(業務便）'!$P$2,MATCH($G152,BカートセットID入力!$F$4:$F$150,0),COLUMN()-COLUMN($T147)),IFERROR(OFFSET('セット情報（サンプル）'!$N$2,MATCH($G152,BカートセットID入力!$I$4:$I$150,0),COLUMN()-COLUMN($T147)),IFERROR(OFFSET('セット情報（イレギュラーサンプル）'!$N$2,MATCH($G152,BカートセットID入力!$L$4:$L$150,0),COLUMN()-COLUMN($T147)),""))))</f>
        <v/>
      </c>
      <c r="AD152" s="53" t="str">
        <f ca="1">IFERROR(OFFSET('セット情報(宅配便）'!$P$2,MATCH($G152,BカートセットID入力!$C$4:$C$150,0),COLUMN()-COLUMN($T147)),IFERROR(OFFSET('セット情報(業務便）'!$P$2,MATCH($G152,BカートセットID入力!$F$4:$F$150,0),COLUMN()-COLUMN($T147)),IFERROR(OFFSET('セット情報（サンプル）'!$N$2,MATCH($G152,BカートセットID入力!$I$4:$I$150,0),COLUMN()-COLUMN($T147)),IFERROR(OFFSET('セット情報（イレギュラーサンプル）'!$N$2,MATCH($G152,BカートセットID入力!$L$4:$L$150,0),COLUMN()-COLUMN($T147)),""))))</f>
        <v/>
      </c>
      <c r="AE152" s="53" t="str">
        <f ca="1">IFERROR(OFFSET('セット情報(宅配便）'!$P$2,MATCH($G152,BカートセットID入力!$C$4:$C$150,0),COLUMN()-COLUMN($T147)),IFERROR(OFFSET('セット情報(業務便）'!$P$2,MATCH($G152,BカートセットID入力!$F$4:$F$150,0),COLUMN()-COLUMN($T147)),IFERROR(OFFSET('セット情報（サンプル）'!$N$2,MATCH($G152,BカートセットID入力!$I$4:$I$150,0),COLUMN()-COLUMN($T147)),IFERROR(OFFSET('セット情報（イレギュラーサンプル）'!$N$2,MATCH($G152,BカートセットID入力!$L$4:$L$150,0),COLUMN()-COLUMN($T147)),""))))</f>
        <v/>
      </c>
      <c r="AF152" s="53" t="str">
        <f ca="1">IFERROR(OFFSET('セット情報(宅配便）'!$P$2,MATCH($G152,BカートセットID入力!$C$4:$C$150,0),COLUMN()-COLUMN($T147)),IFERROR(OFFSET('セット情報(業務便）'!$P$2,MATCH($G152,BカートセットID入力!$F$4:$F$150,0),COLUMN()-COLUMN($T147)),IFERROR(OFFSET('セット情報（サンプル）'!$N$2,MATCH($G152,BカートセットID入力!$I$4:$I$150,0),COLUMN()-COLUMN($T147)),IFERROR(OFFSET('セット情報（イレギュラーサンプル）'!$N$2,MATCH($G152,BカートセットID入力!$L$4:$L$150,0),COLUMN()-COLUMN($T147)),""))))</f>
        <v/>
      </c>
      <c r="AG152" s="53" t="str">
        <f ca="1">IFERROR(OFFSET('セット情報(宅配便）'!$P$2,MATCH($G152,BカートセットID入力!$C$4:$C$150,0),COLUMN()-COLUMN($T147)),IFERROR(OFFSET('セット情報(業務便）'!$P$2,MATCH($G152,BカートセットID入力!$F$4:$F$150,0),COLUMN()-COLUMN($T147)),IFERROR(OFFSET('セット情報（サンプル）'!$N$2,MATCH($G152,BカートセットID入力!$I$4:$I$150,0),COLUMN()-COLUMN($T147)),IFERROR(OFFSET('セット情報（イレギュラーサンプル）'!$N$2,MATCH($G152,BカートセットID入力!$L$4:$L$150,0),COLUMN()-COLUMN($T147)),""))))</f>
        <v/>
      </c>
      <c r="AH152" s="53" t="str">
        <f ca="1">IFERROR(OFFSET('セット情報(宅配便）'!$P$2,MATCH($G152,BカートセットID入力!$C$4:$C$150,0),COLUMN()-COLUMN($T147)),IFERROR(OFFSET('セット情報(業務便）'!$P$2,MATCH($G152,BカートセットID入力!$F$4:$F$150,0),COLUMN()-COLUMN($T147)),IFERROR(OFFSET('セット情報（サンプル）'!$N$2,MATCH($G152,BカートセットID入力!$I$4:$I$150,0),COLUMN()-COLUMN($T147)),IFERROR(OFFSET('セット情報（イレギュラーサンプル）'!$N$2,MATCH($G152,BカートセットID入力!$L$4:$L$150,0),COLUMN()-COLUMN($T147)),""))))</f>
        <v/>
      </c>
      <c r="AI152" s="53" t="str">
        <f ca="1">IFERROR(OFFSET('セット情報(宅配便）'!$P$2,MATCH($G152,BカートセットID入力!$C$4:$C$150,0),COLUMN()-COLUMN($T147)),IFERROR(OFFSET('セット情報(業務便）'!$P$2,MATCH($G152,BカートセットID入力!$F$4:$F$150,0),COLUMN()-COLUMN($T147)),IFERROR(OFFSET('セット情報（サンプル）'!$N$2,MATCH($G152,BカートセットID入力!$I$4:$I$150,0),COLUMN()-COLUMN($T147)),IFERROR(OFFSET('セット情報（イレギュラーサンプル）'!$N$2,MATCH($G152,BカートセットID入力!$L$4:$L$150,0),COLUMN()-COLUMN($T147)),""))))</f>
        <v/>
      </c>
      <c r="AJ152" s="53" t="str">
        <f ca="1">IFERROR(OFFSET('セット情報(宅配便）'!$P$2,MATCH($G152,BカートセットID入力!$C$4:$C$150,0),COLUMN()-COLUMN($T147)),IFERROR(OFFSET('セット情報(業務便）'!$P$2,MATCH($G152,BカートセットID入力!$F$4:$F$150,0),COLUMN()-COLUMN($T147)),IFERROR(OFFSET('セット情報（サンプル）'!$N$2,MATCH($G152,BカートセットID入力!$I$4:$I$150,0),COLUMN()-COLUMN($T147)),IFERROR(OFFSET('セット情報（イレギュラーサンプル）'!$N$2,MATCH($G152,BカートセットID入力!$L$4:$L$150,0),COLUMN()-COLUMN($T147)),""))))</f>
        <v/>
      </c>
      <c r="AK152" s="53" t="str">
        <f ca="1">IFERROR(OFFSET('セット情報(宅配便）'!$P$2,MATCH($G152,BカートセットID入力!$C$4:$C$150,0),COLUMN()-COLUMN($T147)),IFERROR(OFFSET('セット情報(業務便）'!$P$2,MATCH($G152,BカートセットID入力!$F$4:$F$150,0),COLUMN()-COLUMN($T147)),IFERROR(OFFSET('セット情報（サンプル）'!$N$2,MATCH($G152,BカートセットID入力!$I$4:$I$150,0),COLUMN()-COLUMN($T147)),IFERROR(OFFSET('セット情報（イレギュラーサンプル）'!$N$2,MATCH($G152,BカートセットID入力!$L$4:$L$150,0),COLUMN()-COLUMN($T147)),""))))</f>
        <v/>
      </c>
      <c r="AL152" s="53" t="str">
        <f ca="1">IFERROR(OFFSET('セット情報(宅配便）'!$P$2,MATCH($G152,BカートセットID入力!$C$4:$C$150,0),COLUMN()-COLUMN($T147)),IFERROR(OFFSET('セット情報(業務便）'!$P$2,MATCH($G152,BカートセットID入力!$F$4:$F$150,0),COLUMN()-COLUMN($T147)),IFERROR(OFFSET('セット情報（サンプル）'!$N$2,MATCH($G152,BカートセットID入力!$I$4:$I$150,0),COLUMN()-COLUMN($T147)),IFERROR(OFFSET('セット情報（イレギュラーサンプル）'!$N$2,MATCH($G152,BカートセットID入力!$L$4:$L$150,0),COLUMN()-COLUMN($T147)),""))))</f>
        <v/>
      </c>
      <c r="AM152" s="53" t="str">
        <f ca="1">IFERROR(OFFSET('セット情報(宅配便）'!$P$2,MATCH($G152,BカートセットID入力!$C$4:$C$150,0),COLUMN()-COLUMN($T147)),IFERROR(OFFSET('セット情報(業務便）'!$P$2,MATCH($G152,BカートセットID入力!$F$4:$F$150,0),COLUMN()-COLUMN($T147)),IFERROR(OFFSET('セット情報（サンプル）'!$N$2,MATCH($G152,BカートセットID入力!$I$4:$I$150,0),COLUMN()-COLUMN($T147)),IFERROR(OFFSET('セット情報（イレギュラーサンプル）'!$N$2,MATCH($G152,BカートセットID入力!$L$4:$L$150,0),COLUMN()-COLUMN($T147)),""))))</f>
        <v/>
      </c>
      <c r="AN152" s="53" t="str">
        <f ca="1">IFERROR(OFFSET('セット情報(宅配便）'!$P$2,MATCH($G152,BカートセットID入力!$C$4:$C$150,0),COLUMN()-COLUMN($T147)),IFERROR(OFFSET('セット情報(業務便）'!$P$2,MATCH($G152,BカートセットID入力!$F$4:$F$150,0),COLUMN()-COLUMN($T147)),IFERROR(OFFSET('セット情報（サンプル）'!$N$2,MATCH($G152,BカートセットID入力!$I$4:$I$150,0),COLUMN()-COLUMN($T147)),IFERROR(OFFSET('セット情報（イレギュラーサンプル）'!$N$2,MATCH($G152,BカートセットID入力!$L$4:$L$150,0),COLUMN()-COLUMN($T147)),""))))</f>
        <v/>
      </c>
      <c r="AO152" s="53" t="str">
        <f ca="1">IFERROR(OFFSET('セット情報(宅配便）'!$P$2,MATCH($G152,BカートセットID入力!$C$4:$C$150,0),COLUMN()-COLUMN($T147)),IFERROR(OFFSET('セット情報(業務便）'!$P$2,MATCH($G152,BカートセットID入力!$F$4:$F$150,0),COLUMN()-COLUMN($T147)),IFERROR(OFFSET('セット情報（サンプル）'!$N$2,MATCH($G152,BカートセットID入力!$I$4:$I$150,0),COLUMN()-COLUMN($T147)),IFERROR(OFFSET('セット情報（イレギュラーサンプル）'!$N$2,MATCH($G152,BカートセットID入力!$L$4:$L$150,0),COLUMN()-COLUMN($T147)),""))))</f>
        <v/>
      </c>
      <c r="AP152" s="53" t="str">
        <f ca="1">IFERROR(OFFSET('セット情報(宅配便）'!$P$2,MATCH($G152,BカートセットID入力!$C$4:$C$150,0),COLUMN()-COLUMN($T147)),IFERROR(OFFSET('セット情報(業務便）'!$P$2,MATCH($G152,BカートセットID入力!$F$4:$F$150,0),COLUMN()-COLUMN($T147)),IFERROR(OFFSET('セット情報（サンプル）'!$N$2,MATCH($G152,BカートセットID入力!$I$4:$I$150,0),COLUMN()-COLUMN($T147)),IFERROR(OFFSET('セット情報（イレギュラーサンプル）'!$N$2,MATCH($G152,BカートセットID入力!$L$4:$L$150,0),COLUMN()-COLUMN($T147)),""))))</f>
        <v/>
      </c>
      <c r="AQ152" s="53" t="str">
        <f ca="1">IFERROR(OFFSET('セット情報(宅配便）'!$P$2,MATCH($G152,BカートセットID入力!$C$4:$C$150,0),COLUMN()-COLUMN($T147)),IFERROR(OFFSET('セット情報(業務便）'!$P$2,MATCH($G152,BカートセットID入力!$F$4:$F$150,0),COLUMN()-COLUMN($T147)),IFERROR(OFFSET('セット情報（サンプル）'!$N$2,MATCH($G152,BカートセットID入力!$I$4:$I$150,0),COLUMN()-COLUMN($T147)),IFERROR(OFFSET('セット情報（イレギュラーサンプル）'!$N$2,MATCH($G152,BカートセットID入力!$L$4:$L$150,0),COLUMN()-COLUMN($T147)),""))))</f>
        <v/>
      </c>
      <c r="AR152" s="53" t="str">
        <f ca="1">IFERROR(OFFSET('セット情報(宅配便）'!$P$2,MATCH($G152,BカートセットID入力!$C$4:$C$150,0),COLUMN()-COLUMN($T147)),IFERROR(OFFSET('セット情報(業務便）'!$P$2,MATCH($G152,BカートセットID入力!$F$4:$F$150,0),COLUMN()-COLUMN($T147)),IFERROR(OFFSET('セット情報（サンプル）'!$N$2,MATCH($G152,BカートセットID入力!$I$4:$I$150,0),COLUMN()-COLUMN($T147)),IFERROR(OFFSET('セット情報（イレギュラーサンプル）'!$N$2,MATCH($G152,BカートセットID入力!$L$4:$L$150,0),COLUMN()-COLUMN($T147)),""))))</f>
        <v/>
      </c>
      <c r="AS152" s="53" t="str">
        <f ca="1">IFERROR(OFFSET('セット情報(宅配便）'!$P$2,MATCH($G152,BカートセットID入力!$C$4:$C$150,0),COLUMN()-COLUMN($T147)),IFERROR(OFFSET('セット情報(業務便）'!$P$2,MATCH($G152,BカートセットID入力!$F$4:$F$150,0),COLUMN()-COLUMN($T147)),IFERROR(OFFSET('セット情報（サンプル）'!$N$2,MATCH($G152,BカートセットID入力!$I$4:$I$150,0),COLUMN()-COLUMN($T147)),IFERROR(OFFSET('セット情報（イレギュラーサンプル）'!$N$2,MATCH($G152,BカートセットID入力!$L$4:$L$150,0),COLUMN()-COLUMN($T147)),""))))</f>
        <v/>
      </c>
    </row>
  </sheetData>
  <phoneticPr fontId="3"/>
  <dataValidations count="1">
    <dataValidation type="list" errorStyle="warning" allowBlank="1" showInputMessage="1" showErrorMessage="1" sqref="A6:A152" xr:uid="{70153049-1C7E-4D58-A013-036C9AE1BA17}">
      <formula1>"価格のみ,送料のみ,価格と送料両方"</formula1>
    </dataValidation>
  </dataValidations>
  <hyperlinks>
    <hyperlink ref="F1" location="操作メニュー!A1" display="操作メニューへ戻る" xr:uid="{599B8D6C-0DA0-4C8A-A53B-437F5CB4270B}"/>
  </hyperlinks>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740E6C-0148-4FE7-9882-CCC37A3F71AF}">
  <sheetPr codeName="Sheet29">
    <tabColor rgb="FFFF0000"/>
  </sheetPr>
  <dimension ref="A1:AT147"/>
  <sheetViews>
    <sheetView topLeftCell="J1" workbookViewId="0">
      <pane ySplit="5" topLeftCell="A138" activePane="bottomLeft" state="frozen"/>
      <selection pane="bottomLeft" activeCell="R149" sqref="R149"/>
    </sheetView>
  </sheetViews>
  <sheetFormatPr defaultColWidth="8.69921875" defaultRowHeight="18"/>
  <cols>
    <col min="1" max="5" width="8.69921875" style="53"/>
    <col min="6" max="6" width="39.69921875" style="53" customWidth="1"/>
    <col min="7" max="7" width="8.69921875" style="53"/>
    <col min="8" max="8" width="25.5" style="53" customWidth="1"/>
    <col min="9" max="9" width="59.8984375" style="53" customWidth="1"/>
    <col min="10" max="10" width="16.59765625" style="53" customWidth="1"/>
    <col min="11" max="13" width="8.69921875" style="53"/>
    <col min="14" max="14" width="26.5" style="53" customWidth="1"/>
    <col min="15" max="16" width="8.69921875" style="53"/>
    <col min="17" max="18" width="20.8984375" style="53" customWidth="1"/>
    <col min="19" max="19" width="14" style="53" customWidth="1"/>
    <col min="20" max="16384" width="8.69921875" style="53"/>
  </cols>
  <sheetData>
    <row r="1" spans="1:46" ht="28.8">
      <c r="A1" s="4" t="s">
        <v>508</v>
      </c>
      <c r="F1" s="151" t="s">
        <v>561</v>
      </c>
    </row>
    <row r="2" spans="1:46">
      <c r="B2" s="134"/>
      <c r="H2" s="64" t="s">
        <v>509</v>
      </c>
      <c r="I2" s="137">
        <v>45597</v>
      </c>
    </row>
    <row r="4" spans="1:46">
      <c r="Q4" s="135"/>
    </row>
    <row r="5" spans="1:46">
      <c r="A5" s="136" t="s">
        <v>498</v>
      </c>
      <c r="B5" s="136" t="s">
        <v>499</v>
      </c>
      <c r="C5" s="136" t="s">
        <v>500</v>
      </c>
      <c r="D5" s="136" t="s">
        <v>83</v>
      </c>
      <c r="E5" s="136" t="s">
        <v>501</v>
      </c>
      <c r="F5" s="136" t="s">
        <v>84</v>
      </c>
      <c r="G5" s="136" t="s">
        <v>502</v>
      </c>
      <c r="H5" s="136" t="s">
        <v>85</v>
      </c>
      <c r="I5" s="136" t="s">
        <v>510</v>
      </c>
      <c r="J5" s="136" t="s">
        <v>503</v>
      </c>
      <c r="K5" s="136" t="s">
        <v>87</v>
      </c>
      <c r="L5" s="136" t="s">
        <v>88</v>
      </c>
      <c r="M5" s="136" t="s">
        <v>89</v>
      </c>
      <c r="N5" s="136" t="s">
        <v>93</v>
      </c>
      <c r="O5" s="136" t="s">
        <v>90</v>
      </c>
      <c r="P5" s="136" t="s">
        <v>91</v>
      </c>
      <c r="Q5" s="136" t="s">
        <v>511</v>
      </c>
      <c r="R5" s="136" t="s">
        <v>504</v>
      </c>
      <c r="S5" s="136" t="s">
        <v>505</v>
      </c>
      <c r="T5" s="136" t="s">
        <v>506</v>
      </c>
      <c r="U5" s="136" t="s">
        <v>95</v>
      </c>
      <c r="V5" s="136" t="s">
        <v>96</v>
      </c>
      <c r="W5" s="136" t="s">
        <v>97</v>
      </c>
      <c r="X5" s="136" t="s">
        <v>98</v>
      </c>
      <c r="Y5" s="136" t="s">
        <v>99</v>
      </c>
      <c r="Z5" s="136" t="s">
        <v>100</v>
      </c>
      <c r="AA5" s="136" t="s">
        <v>101</v>
      </c>
      <c r="AB5" s="136" t="s">
        <v>102</v>
      </c>
      <c r="AC5" s="136" t="s">
        <v>103</v>
      </c>
      <c r="AD5" s="136" t="s">
        <v>104</v>
      </c>
      <c r="AE5" s="136" t="s">
        <v>105</v>
      </c>
      <c r="AF5" s="136" t="s">
        <v>106</v>
      </c>
      <c r="AG5" s="136" t="s">
        <v>107</v>
      </c>
      <c r="AH5" s="136" t="s">
        <v>108</v>
      </c>
      <c r="AI5" s="136" t="s">
        <v>109</v>
      </c>
      <c r="AJ5" s="136" t="s">
        <v>110</v>
      </c>
      <c r="AK5" s="136" t="s">
        <v>111</v>
      </c>
      <c r="AL5" s="136" t="s">
        <v>112</v>
      </c>
      <c r="AM5" s="136" t="s">
        <v>113</v>
      </c>
      <c r="AN5" s="136" t="s">
        <v>114</v>
      </c>
      <c r="AO5" s="136" t="s">
        <v>115</v>
      </c>
      <c r="AP5" s="136" t="s">
        <v>116</v>
      </c>
      <c r="AQ5" s="136" t="s">
        <v>117</v>
      </c>
      <c r="AR5" s="136" t="s">
        <v>118</v>
      </c>
      <c r="AS5" s="136" t="s">
        <v>119</v>
      </c>
      <c r="AT5" s="136"/>
    </row>
    <row r="6" spans="1:46">
      <c r="A6" s="53" t="str">
        <f>IF(ISBLANK(現行セット情報CSV!A6),"",現行セット情報CSV!A6)</f>
        <v/>
      </c>
      <c r="B6" s="53" t="str">
        <f>IF(ISBLANK(現行セット情報CSV!B6),"",現行セット情報CSV!B6)</f>
        <v/>
      </c>
      <c r="C6" s="53" t="str">
        <f>IF(ISBLANK(現行セット情報CSV!C6),"",現行セット情報CSV!C6)</f>
        <v/>
      </c>
      <c r="D6" s="53" t="str">
        <f>IF(ISBLANK(現行セット情報CSV!D6),"",現行セット情報CSV!D6)</f>
        <v/>
      </c>
      <c r="E6" s="53" t="str">
        <f>IF(ISBLANK(現行セット情報CSV!E6),"",現行セット情報CSV!E6)</f>
        <v/>
      </c>
      <c r="F6" s="53" t="str">
        <f>IF(ISBLANK(現行セット情報CSV!F6),"",現行セット情報CSV!F6)</f>
        <v/>
      </c>
      <c r="G6" s="53" t="str">
        <f>IF(ISBLANK(現行セット情報CSV!G6),"",現行セット情報CSV!G6)</f>
        <v/>
      </c>
      <c r="H6" s="53" t="str">
        <f>IF(ISBLANK(現行セット情報CSV!H6),"",現行セット情報CSV!H6)</f>
        <v/>
      </c>
      <c r="I6" s="53" t="str">
        <f>IF(ISBLANK(現行セット情報CSV!I6),"",現行セット情報CSV!I6&amp;"("&amp;TEXT(EDATE($I$2,-1),"yyyy年m月")&amp;"納品まで)")</f>
        <v/>
      </c>
      <c r="J6" s="53" t="str">
        <f>IF(ISBLANK(現行セット情報CSV!J6),"",現行セット情報CSV!J6)</f>
        <v/>
      </c>
      <c r="K6" s="53" t="str">
        <f>IF(ISBLANK(現行セット情報CSV!K6),"",現行セット情報CSV!K6)</f>
        <v/>
      </c>
      <c r="L6" s="53" t="str">
        <f>IF(ISBLANK(現行セット情報CSV!L6),"",現行セット情報CSV!L6)</f>
        <v/>
      </c>
      <c r="M6" s="53" t="str">
        <f>IF(ISBLANK(現行セット情報CSV!M6),"",現行セット情報CSV!M6)</f>
        <v/>
      </c>
      <c r="N6" s="53" t="str">
        <f>IF(ISBLANK(現行セット情報CSV!N6),"",現行セット情報CSV!N6)</f>
        <v/>
      </c>
      <c r="O6" s="53" t="str">
        <f>IF(ISBLANK(現行セット情報CSV!O6),"",現行セット情報CSV!O6)</f>
        <v/>
      </c>
      <c r="P6" s="53" t="str">
        <f>IF(ISBLANK(現行セット情報CSV!P6),"",現行セット情報CSV!P6)</f>
        <v/>
      </c>
      <c r="Q6" s="53" t="str">
        <f>IF(ISBLANK(現行セット情報CSV!Q6),"",現行セット情報CSV!Q6+5)</f>
        <v/>
      </c>
      <c r="R6" s="53" t="str">
        <f>IF(ISBLANK(現行セット情報CSV!R6),"",現行セット情報CSV!R6)</f>
        <v/>
      </c>
      <c r="S6" s="53" t="str">
        <f>IF(ISBLANK(現行セット情報CSV!S6),"",現行セット情報CSV!S6)</f>
        <v/>
      </c>
      <c r="T6" s="53" t="str">
        <f>IF(ISBLANK(現行セット情報CSV!T6),"",現行セット情報CSV!T6)</f>
        <v/>
      </c>
      <c r="U6" s="53" t="str">
        <f>IF(ISBLANK(現行セット情報CSV!U6),"",現行セット情報CSV!U6)</f>
        <v/>
      </c>
      <c r="V6" s="53" t="str">
        <f>IF(ISBLANK(現行セット情報CSV!V6),"",現行セット情報CSV!V6)</f>
        <v/>
      </c>
      <c r="W6" s="53" t="str">
        <f>IF(ISBLANK(現行セット情報CSV!W6),"",現行セット情報CSV!W6)</f>
        <v/>
      </c>
      <c r="X6" s="53" t="str">
        <f>IF(ISBLANK(現行セット情報CSV!X6),"",現行セット情報CSV!X6)</f>
        <v/>
      </c>
      <c r="Y6" s="53" t="str">
        <f>IF(ISBLANK(現行セット情報CSV!Y6),"",現行セット情報CSV!Y6)</f>
        <v/>
      </c>
      <c r="Z6" s="53" t="str">
        <f>IF(ISBLANK(現行セット情報CSV!Z6),"",現行セット情報CSV!Z6)</f>
        <v/>
      </c>
      <c r="AA6" s="53" t="str">
        <f>IF(ISBLANK(現行セット情報CSV!AA6),"",現行セット情報CSV!AA6)</f>
        <v/>
      </c>
      <c r="AB6" s="53" t="str">
        <f>IF(ISBLANK(現行セット情報CSV!AB6),"",現行セット情報CSV!AB6)</f>
        <v/>
      </c>
      <c r="AC6" s="53" t="str">
        <f>IF(ISBLANK(現行セット情報CSV!AC6),"",現行セット情報CSV!AC6)</f>
        <v/>
      </c>
      <c r="AD6" s="53" t="str">
        <f>IF(ISBLANK(現行セット情報CSV!AD6),"",現行セット情報CSV!AD6)</f>
        <v/>
      </c>
      <c r="AE6" s="53" t="str">
        <f>IF(ISBLANK(現行セット情報CSV!AE6),"",現行セット情報CSV!AE6)</f>
        <v/>
      </c>
      <c r="AF6" s="53" t="str">
        <f>IF(ISBLANK(現行セット情報CSV!AF6),"",現行セット情報CSV!AF6)</f>
        <v/>
      </c>
      <c r="AG6" s="53" t="str">
        <f>IF(ISBLANK(現行セット情報CSV!AG6),"",現行セット情報CSV!AG6)</f>
        <v/>
      </c>
      <c r="AH6" s="53" t="str">
        <f>IF(ISBLANK(現行セット情報CSV!AH6),"",現行セット情報CSV!AH6)</f>
        <v/>
      </c>
      <c r="AI6" s="53" t="str">
        <f>IF(ISBLANK(現行セット情報CSV!AI6),"",現行セット情報CSV!AI6)</f>
        <v/>
      </c>
      <c r="AJ6" s="53" t="str">
        <f>IF(ISBLANK(現行セット情報CSV!AJ6),"",現行セット情報CSV!AJ6)</f>
        <v/>
      </c>
      <c r="AK6" s="53" t="str">
        <f>IF(ISBLANK(現行セット情報CSV!AK6),"",現行セット情報CSV!AK6)</f>
        <v/>
      </c>
      <c r="AL6" s="53" t="str">
        <f>IF(ISBLANK(現行セット情報CSV!AL6),"",現行セット情報CSV!AL6)</f>
        <v/>
      </c>
      <c r="AM6" s="53" t="str">
        <f>IF(ISBLANK(現行セット情報CSV!AM6),"",現行セット情報CSV!AM6)</f>
        <v/>
      </c>
      <c r="AN6" s="53" t="str">
        <f>IF(ISBLANK(現行セット情報CSV!AN6),"",現行セット情報CSV!AN6)</f>
        <v/>
      </c>
      <c r="AO6" s="53" t="str">
        <f>IF(ISBLANK(現行セット情報CSV!AO6),"",現行セット情報CSV!AO6)</f>
        <v/>
      </c>
      <c r="AP6" s="53" t="str">
        <f>IF(ISBLANK(現行セット情報CSV!AP6),"",現行セット情報CSV!AP6)</f>
        <v/>
      </c>
      <c r="AQ6" s="53" t="str">
        <f>IF(ISBLANK(現行セット情報CSV!AQ6),"",現行セット情報CSV!AQ6)</f>
        <v/>
      </c>
      <c r="AR6" s="53" t="str">
        <f>IF(ISBLANK(現行セット情報CSV!AR6),"",現行セット情報CSV!AR6)</f>
        <v/>
      </c>
      <c r="AS6" s="53" t="str">
        <f>IF(ISBLANK(現行セット情報CSV!AS6),"",現行セット情報CSV!AS6)</f>
        <v/>
      </c>
    </row>
    <row r="7" spans="1:46">
      <c r="A7" s="53" t="str">
        <f>IF(ISBLANK(現行セット情報CSV!A7),"",現行セット情報CSV!A7)</f>
        <v/>
      </c>
      <c r="B7" s="53" t="str">
        <f>IF(ISBLANK(現行セット情報CSV!B7),"",現行セット情報CSV!B7)</f>
        <v/>
      </c>
      <c r="C7" s="53" t="str">
        <f>IF(ISBLANK(現行セット情報CSV!C7),"",現行セット情報CSV!C7)</f>
        <v/>
      </c>
      <c r="D7" s="53" t="str">
        <f>IF(ISBLANK(現行セット情報CSV!D7),"",現行セット情報CSV!D7)</f>
        <v/>
      </c>
      <c r="E7" s="53" t="str">
        <f>IF(ISBLANK(現行セット情報CSV!E7),"",現行セット情報CSV!E7)</f>
        <v/>
      </c>
      <c r="F7" s="53" t="str">
        <f>IF(ISBLANK(現行セット情報CSV!F7),"",現行セット情報CSV!F7)</f>
        <v/>
      </c>
      <c r="G7" s="53" t="str">
        <f>IF(ISBLANK(現行セット情報CSV!G7),"",現行セット情報CSV!G7)</f>
        <v/>
      </c>
      <c r="H7" s="53" t="str">
        <f>IF(ISBLANK(現行セット情報CSV!H7),"",現行セット情報CSV!H7)</f>
        <v/>
      </c>
      <c r="I7" s="53" t="str">
        <f>IF(ISBLANK(現行セット情報CSV!I7),"",現行セット情報CSV!I7&amp;"("&amp;TEXT(EDATE($I$2,-1),"yyyy年m月")&amp;"納品まで)")</f>
        <v/>
      </c>
      <c r="J7" s="53" t="str">
        <f>IF(ISBLANK(現行セット情報CSV!J7),"",現行セット情報CSV!J7)</f>
        <v/>
      </c>
      <c r="K7" s="53" t="str">
        <f>IF(ISBLANK(現行セット情報CSV!K7),"",現行セット情報CSV!K7)</f>
        <v/>
      </c>
      <c r="L7" s="53" t="str">
        <f>IF(ISBLANK(現行セット情報CSV!L7),"",現行セット情報CSV!L7)</f>
        <v/>
      </c>
      <c r="M7" s="53" t="str">
        <f>IF(ISBLANK(現行セット情報CSV!M7),"",現行セット情報CSV!M7)</f>
        <v/>
      </c>
      <c r="N7" s="53" t="str">
        <f>IF(ISBLANK(現行セット情報CSV!N7),"",現行セット情報CSV!N7)</f>
        <v/>
      </c>
      <c r="O7" s="53" t="str">
        <f>IF(ISBLANK(現行セット情報CSV!O7),"",現行セット情報CSV!O7)</f>
        <v/>
      </c>
      <c r="P7" s="53" t="str">
        <f>IF(ISBLANK(現行セット情報CSV!P7),"",現行セット情報CSV!P7)</f>
        <v/>
      </c>
      <c r="Q7" s="53" t="str">
        <f>IF(ISBLANK(現行セット情報CSV!Q7),"",現行セット情報CSV!Q7+5)</f>
        <v/>
      </c>
      <c r="R7" s="53" t="str">
        <f>IF(ISBLANK(現行セット情報CSV!R7),"",現行セット情報CSV!R7)</f>
        <v/>
      </c>
      <c r="S7" s="53" t="str">
        <f>IF(ISBLANK(現行セット情報CSV!S7),"",現行セット情報CSV!S7)</f>
        <v/>
      </c>
      <c r="T7" s="53" t="str">
        <f>IF(ISBLANK(現行セット情報CSV!T7),"",現行セット情報CSV!T7)</f>
        <v/>
      </c>
      <c r="U7" s="53" t="str">
        <f>IF(ISBLANK(現行セット情報CSV!U7),"",現行セット情報CSV!U7)</f>
        <v/>
      </c>
      <c r="V7" s="53" t="str">
        <f>IF(ISBLANK(現行セット情報CSV!V7),"",現行セット情報CSV!V7)</f>
        <v/>
      </c>
      <c r="W7" s="53" t="str">
        <f>IF(ISBLANK(現行セット情報CSV!W7),"",現行セット情報CSV!W7)</f>
        <v/>
      </c>
      <c r="X7" s="53" t="str">
        <f>IF(ISBLANK(現行セット情報CSV!X7),"",現行セット情報CSV!X7)</f>
        <v/>
      </c>
      <c r="Y7" s="53" t="str">
        <f>IF(ISBLANK(現行セット情報CSV!Y7),"",現行セット情報CSV!Y7)</f>
        <v/>
      </c>
      <c r="Z7" s="53" t="str">
        <f>IF(ISBLANK(現行セット情報CSV!Z7),"",現行セット情報CSV!Z7)</f>
        <v/>
      </c>
      <c r="AA7" s="53" t="str">
        <f>IF(ISBLANK(現行セット情報CSV!AA7),"",現行セット情報CSV!AA7)</f>
        <v/>
      </c>
      <c r="AB7" s="53" t="str">
        <f>IF(ISBLANK(現行セット情報CSV!AB7),"",現行セット情報CSV!AB7)</f>
        <v/>
      </c>
      <c r="AC7" s="53" t="str">
        <f>IF(ISBLANK(現行セット情報CSV!AC7),"",現行セット情報CSV!AC7)</f>
        <v/>
      </c>
      <c r="AD7" s="53" t="str">
        <f>IF(ISBLANK(現行セット情報CSV!AD7),"",現行セット情報CSV!AD7)</f>
        <v/>
      </c>
      <c r="AE7" s="53" t="str">
        <f>IF(ISBLANK(現行セット情報CSV!AE7),"",現行セット情報CSV!AE7)</f>
        <v/>
      </c>
      <c r="AF7" s="53" t="str">
        <f>IF(ISBLANK(現行セット情報CSV!AF7),"",現行セット情報CSV!AF7)</f>
        <v/>
      </c>
      <c r="AG7" s="53" t="str">
        <f>IF(ISBLANK(現行セット情報CSV!AG7),"",現行セット情報CSV!AG7)</f>
        <v/>
      </c>
      <c r="AH7" s="53" t="str">
        <f>IF(ISBLANK(現行セット情報CSV!AH7),"",現行セット情報CSV!AH7)</f>
        <v/>
      </c>
      <c r="AI7" s="53" t="str">
        <f>IF(ISBLANK(現行セット情報CSV!AI7),"",現行セット情報CSV!AI7)</f>
        <v/>
      </c>
      <c r="AJ7" s="53" t="str">
        <f>IF(ISBLANK(現行セット情報CSV!AJ7),"",現行セット情報CSV!AJ7)</f>
        <v/>
      </c>
      <c r="AK7" s="53" t="str">
        <f>IF(ISBLANK(現行セット情報CSV!AK7),"",現行セット情報CSV!AK7)</f>
        <v/>
      </c>
      <c r="AL7" s="53" t="str">
        <f>IF(ISBLANK(現行セット情報CSV!AL7),"",現行セット情報CSV!AL7)</f>
        <v/>
      </c>
      <c r="AM7" s="53" t="str">
        <f>IF(ISBLANK(現行セット情報CSV!AM7),"",現行セット情報CSV!AM7)</f>
        <v/>
      </c>
      <c r="AN7" s="53" t="str">
        <f>IF(ISBLANK(現行セット情報CSV!AN7),"",現行セット情報CSV!AN7)</f>
        <v/>
      </c>
      <c r="AO7" s="53" t="str">
        <f>IF(ISBLANK(現行セット情報CSV!AO7),"",現行セット情報CSV!AO7)</f>
        <v/>
      </c>
      <c r="AP7" s="53" t="str">
        <f>IF(ISBLANK(現行セット情報CSV!AP7),"",現行セット情報CSV!AP7)</f>
        <v/>
      </c>
      <c r="AQ7" s="53" t="str">
        <f>IF(ISBLANK(現行セット情報CSV!AQ7),"",現行セット情報CSV!AQ7)</f>
        <v/>
      </c>
      <c r="AR7" s="53" t="str">
        <f>IF(ISBLANK(現行セット情報CSV!AR7),"",現行セット情報CSV!AR7)</f>
        <v/>
      </c>
      <c r="AS7" s="53" t="str">
        <f>IF(ISBLANK(現行セット情報CSV!AS7),"",現行セット情報CSV!AS7)</f>
        <v/>
      </c>
    </row>
    <row r="8" spans="1:46">
      <c r="A8" s="53" t="str">
        <f>IF(ISBLANK(現行セット情報CSV!A8),"",現行セット情報CSV!A8)</f>
        <v/>
      </c>
      <c r="B8" s="53" t="str">
        <f>IF(ISBLANK(現行セット情報CSV!B8),"",現行セット情報CSV!B8)</f>
        <v/>
      </c>
      <c r="C8" s="53" t="str">
        <f>IF(ISBLANK(現行セット情報CSV!C8),"",現行セット情報CSV!C8)</f>
        <v/>
      </c>
      <c r="D8" s="53" t="str">
        <f>IF(ISBLANK(現行セット情報CSV!D8),"",現行セット情報CSV!D8)</f>
        <v/>
      </c>
      <c r="E8" s="53" t="str">
        <f>IF(ISBLANK(現行セット情報CSV!E8),"",現行セット情報CSV!E8)</f>
        <v/>
      </c>
      <c r="F8" s="53" t="str">
        <f>IF(ISBLANK(現行セット情報CSV!F8),"",現行セット情報CSV!F8)</f>
        <v/>
      </c>
      <c r="G8" s="53" t="str">
        <f>IF(ISBLANK(現行セット情報CSV!G8),"",現行セット情報CSV!G8)</f>
        <v/>
      </c>
      <c r="H8" s="53" t="str">
        <f>IF(ISBLANK(現行セット情報CSV!H8),"",現行セット情報CSV!H8)</f>
        <v/>
      </c>
      <c r="I8" s="53" t="str">
        <f>IF(ISBLANK(現行セット情報CSV!I8),"",現行セット情報CSV!I8&amp;"("&amp;TEXT(EDATE($I$2,-1),"yyyy年m月")&amp;"納品まで)")</f>
        <v/>
      </c>
      <c r="J8" s="53" t="str">
        <f>IF(ISBLANK(現行セット情報CSV!J8),"",現行セット情報CSV!J8)</f>
        <v/>
      </c>
      <c r="K8" s="53" t="str">
        <f>IF(ISBLANK(現行セット情報CSV!K8),"",現行セット情報CSV!K8)</f>
        <v/>
      </c>
      <c r="L8" s="53" t="str">
        <f>IF(ISBLANK(現行セット情報CSV!L8),"",現行セット情報CSV!L8)</f>
        <v/>
      </c>
      <c r="M8" s="53" t="str">
        <f>IF(ISBLANK(現行セット情報CSV!M8),"",現行セット情報CSV!M8)</f>
        <v/>
      </c>
      <c r="N8" s="53" t="str">
        <f>IF(ISBLANK(現行セット情報CSV!N8),"",現行セット情報CSV!N8)</f>
        <v/>
      </c>
      <c r="O8" s="53" t="str">
        <f>IF(ISBLANK(現行セット情報CSV!O8),"",現行セット情報CSV!O8)</f>
        <v/>
      </c>
      <c r="P8" s="53" t="str">
        <f>IF(ISBLANK(現行セット情報CSV!P8),"",現行セット情報CSV!P8)</f>
        <v/>
      </c>
      <c r="Q8" s="53" t="str">
        <f>IF(ISBLANK(現行セット情報CSV!Q8),"",現行セット情報CSV!Q8+5)</f>
        <v/>
      </c>
      <c r="R8" s="53" t="str">
        <f>IF(ISBLANK(現行セット情報CSV!R8),"",現行セット情報CSV!R8)</f>
        <v/>
      </c>
      <c r="S8" s="53" t="str">
        <f>IF(ISBLANK(現行セット情報CSV!S8),"",現行セット情報CSV!S8)</f>
        <v/>
      </c>
      <c r="T8" s="53" t="str">
        <f>IF(ISBLANK(現行セット情報CSV!T8),"",現行セット情報CSV!T8)</f>
        <v/>
      </c>
      <c r="U8" s="53" t="str">
        <f>IF(ISBLANK(現行セット情報CSV!U8),"",現行セット情報CSV!U8)</f>
        <v/>
      </c>
      <c r="V8" s="53" t="str">
        <f>IF(ISBLANK(現行セット情報CSV!V8),"",現行セット情報CSV!V8)</f>
        <v/>
      </c>
      <c r="W8" s="53" t="str">
        <f>IF(ISBLANK(現行セット情報CSV!W8),"",現行セット情報CSV!W8)</f>
        <v/>
      </c>
      <c r="X8" s="53" t="str">
        <f>IF(ISBLANK(現行セット情報CSV!X8),"",現行セット情報CSV!X8)</f>
        <v/>
      </c>
      <c r="Y8" s="53" t="str">
        <f>IF(ISBLANK(現行セット情報CSV!Y8),"",現行セット情報CSV!Y8)</f>
        <v/>
      </c>
      <c r="Z8" s="53" t="str">
        <f>IF(ISBLANK(現行セット情報CSV!Z8),"",現行セット情報CSV!Z8)</f>
        <v/>
      </c>
      <c r="AA8" s="53" t="str">
        <f>IF(ISBLANK(現行セット情報CSV!AA8),"",現行セット情報CSV!AA8)</f>
        <v/>
      </c>
      <c r="AB8" s="53" t="str">
        <f>IF(ISBLANK(現行セット情報CSV!AB8),"",現行セット情報CSV!AB8)</f>
        <v/>
      </c>
      <c r="AC8" s="53" t="str">
        <f>IF(ISBLANK(現行セット情報CSV!AC8),"",現行セット情報CSV!AC8)</f>
        <v/>
      </c>
      <c r="AD8" s="53" t="str">
        <f>IF(ISBLANK(現行セット情報CSV!AD8),"",現行セット情報CSV!AD8)</f>
        <v/>
      </c>
      <c r="AE8" s="53" t="str">
        <f>IF(ISBLANK(現行セット情報CSV!AE8),"",現行セット情報CSV!AE8)</f>
        <v/>
      </c>
      <c r="AF8" s="53" t="str">
        <f>IF(ISBLANK(現行セット情報CSV!AF8),"",現行セット情報CSV!AF8)</f>
        <v/>
      </c>
      <c r="AG8" s="53" t="str">
        <f>IF(ISBLANK(現行セット情報CSV!AG8),"",現行セット情報CSV!AG8)</f>
        <v/>
      </c>
      <c r="AH8" s="53" t="str">
        <f>IF(ISBLANK(現行セット情報CSV!AH8),"",現行セット情報CSV!AH8)</f>
        <v/>
      </c>
      <c r="AI8" s="53" t="str">
        <f>IF(ISBLANK(現行セット情報CSV!AI8),"",現行セット情報CSV!AI8)</f>
        <v/>
      </c>
      <c r="AJ8" s="53" t="str">
        <f>IF(ISBLANK(現行セット情報CSV!AJ8),"",現行セット情報CSV!AJ8)</f>
        <v/>
      </c>
      <c r="AK8" s="53" t="str">
        <f>IF(ISBLANK(現行セット情報CSV!AK8),"",現行セット情報CSV!AK8)</f>
        <v/>
      </c>
      <c r="AL8" s="53" t="str">
        <f>IF(ISBLANK(現行セット情報CSV!AL8),"",現行セット情報CSV!AL8)</f>
        <v/>
      </c>
      <c r="AM8" s="53" t="str">
        <f>IF(ISBLANK(現行セット情報CSV!AM8),"",現行セット情報CSV!AM8)</f>
        <v/>
      </c>
      <c r="AN8" s="53" t="str">
        <f>IF(ISBLANK(現行セット情報CSV!AN8),"",現行セット情報CSV!AN8)</f>
        <v/>
      </c>
      <c r="AO8" s="53" t="str">
        <f>IF(ISBLANK(現行セット情報CSV!AO8),"",現行セット情報CSV!AO8)</f>
        <v/>
      </c>
      <c r="AP8" s="53" t="str">
        <f>IF(ISBLANK(現行セット情報CSV!AP8),"",現行セット情報CSV!AP8)</f>
        <v/>
      </c>
      <c r="AQ8" s="53" t="str">
        <f>IF(ISBLANK(現行セット情報CSV!AQ8),"",現行セット情報CSV!AQ8)</f>
        <v/>
      </c>
      <c r="AR8" s="53" t="str">
        <f>IF(ISBLANK(現行セット情報CSV!AR8),"",現行セット情報CSV!AR8)</f>
        <v/>
      </c>
      <c r="AS8" s="53" t="str">
        <f>IF(ISBLANK(現行セット情報CSV!AS8),"",現行セット情報CSV!AS8)</f>
        <v/>
      </c>
    </row>
    <row r="9" spans="1:46">
      <c r="A9" s="53" t="str">
        <f>IF(ISBLANK(現行セット情報CSV!A9),"",現行セット情報CSV!A9)</f>
        <v/>
      </c>
      <c r="B9" s="53" t="str">
        <f>IF(ISBLANK(現行セット情報CSV!B9),"",現行セット情報CSV!B9)</f>
        <v/>
      </c>
      <c r="C9" s="53" t="str">
        <f>IF(ISBLANK(現行セット情報CSV!C9),"",現行セット情報CSV!C9)</f>
        <v/>
      </c>
      <c r="D9" s="53" t="str">
        <f>IF(ISBLANK(現行セット情報CSV!D9),"",現行セット情報CSV!D9)</f>
        <v/>
      </c>
      <c r="E9" s="53" t="str">
        <f>IF(ISBLANK(現行セット情報CSV!E9),"",現行セット情報CSV!E9)</f>
        <v/>
      </c>
      <c r="F9" s="53" t="str">
        <f>IF(ISBLANK(現行セット情報CSV!F9),"",現行セット情報CSV!F9)</f>
        <v/>
      </c>
      <c r="G9" s="53" t="str">
        <f>IF(ISBLANK(現行セット情報CSV!G9),"",現行セット情報CSV!G9)</f>
        <v/>
      </c>
      <c r="H9" s="53" t="str">
        <f>IF(ISBLANK(現行セット情報CSV!H9),"",現行セット情報CSV!H9)</f>
        <v/>
      </c>
      <c r="I9" s="53" t="str">
        <f>IF(ISBLANK(現行セット情報CSV!I9),"",現行セット情報CSV!I9&amp;"("&amp;TEXT(EDATE($I$2,-1),"yyyy年m月")&amp;"納品まで)")</f>
        <v/>
      </c>
      <c r="J9" s="53" t="str">
        <f>IF(ISBLANK(現行セット情報CSV!J9),"",現行セット情報CSV!J9)</f>
        <v/>
      </c>
      <c r="K9" s="53" t="str">
        <f>IF(ISBLANK(現行セット情報CSV!K9),"",現行セット情報CSV!K9)</f>
        <v/>
      </c>
      <c r="L9" s="53" t="str">
        <f>IF(ISBLANK(現行セット情報CSV!L9),"",現行セット情報CSV!L9)</f>
        <v/>
      </c>
      <c r="M9" s="53" t="str">
        <f>IF(ISBLANK(現行セット情報CSV!M9),"",現行セット情報CSV!M9)</f>
        <v/>
      </c>
      <c r="N9" s="53" t="str">
        <f>IF(ISBLANK(現行セット情報CSV!N9),"",現行セット情報CSV!N9)</f>
        <v/>
      </c>
      <c r="O9" s="53" t="str">
        <f>IF(ISBLANK(現行セット情報CSV!O9),"",現行セット情報CSV!O9)</f>
        <v/>
      </c>
      <c r="P9" s="53" t="str">
        <f>IF(ISBLANK(現行セット情報CSV!P9),"",現行セット情報CSV!P9)</f>
        <v/>
      </c>
      <c r="Q9" s="53" t="str">
        <f>IF(ISBLANK(現行セット情報CSV!Q9),"",現行セット情報CSV!Q9+5)</f>
        <v/>
      </c>
      <c r="R9" s="53" t="str">
        <f>IF(ISBLANK(現行セット情報CSV!R9),"",現行セット情報CSV!R9)</f>
        <v/>
      </c>
      <c r="S9" s="53" t="str">
        <f>IF(ISBLANK(現行セット情報CSV!S9),"",現行セット情報CSV!S9)</f>
        <v/>
      </c>
      <c r="T9" s="53" t="str">
        <f>IF(ISBLANK(現行セット情報CSV!T9),"",現行セット情報CSV!T9)</f>
        <v/>
      </c>
      <c r="U9" s="53" t="str">
        <f>IF(ISBLANK(現行セット情報CSV!U9),"",現行セット情報CSV!U9)</f>
        <v/>
      </c>
      <c r="V9" s="53" t="str">
        <f>IF(ISBLANK(現行セット情報CSV!V9),"",現行セット情報CSV!V9)</f>
        <v/>
      </c>
      <c r="W9" s="53" t="str">
        <f>IF(ISBLANK(現行セット情報CSV!W9),"",現行セット情報CSV!W9)</f>
        <v/>
      </c>
      <c r="X9" s="53" t="str">
        <f>IF(ISBLANK(現行セット情報CSV!X9),"",現行セット情報CSV!X9)</f>
        <v/>
      </c>
      <c r="Y9" s="53" t="str">
        <f>IF(ISBLANK(現行セット情報CSV!Y9),"",現行セット情報CSV!Y9)</f>
        <v/>
      </c>
      <c r="Z9" s="53" t="str">
        <f>IF(ISBLANK(現行セット情報CSV!Z9),"",現行セット情報CSV!Z9)</f>
        <v/>
      </c>
      <c r="AA9" s="53" t="str">
        <f>IF(ISBLANK(現行セット情報CSV!AA9),"",現行セット情報CSV!AA9)</f>
        <v/>
      </c>
      <c r="AB9" s="53" t="str">
        <f>IF(ISBLANK(現行セット情報CSV!AB9),"",現行セット情報CSV!AB9)</f>
        <v/>
      </c>
      <c r="AC9" s="53" t="str">
        <f>IF(ISBLANK(現行セット情報CSV!AC9),"",現行セット情報CSV!AC9)</f>
        <v/>
      </c>
      <c r="AD9" s="53" t="str">
        <f>IF(ISBLANK(現行セット情報CSV!AD9),"",現行セット情報CSV!AD9)</f>
        <v/>
      </c>
      <c r="AE9" s="53" t="str">
        <f>IF(ISBLANK(現行セット情報CSV!AE9),"",現行セット情報CSV!AE9)</f>
        <v/>
      </c>
      <c r="AF9" s="53" t="str">
        <f>IF(ISBLANK(現行セット情報CSV!AF9),"",現行セット情報CSV!AF9)</f>
        <v/>
      </c>
      <c r="AG9" s="53" t="str">
        <f>IF(ISBLANK(現行セット情報CSV!AG9),"",現行セット情報CSV!AG9)</f>
        <v/>
      </c>
      <c r="AH9" s="53" t="str">
        <f>IF(ISBLANK(現行セット情報CSV!AH9),"",現行セット情報CSV!AH9)</f>
        <v/>
      </c>
      <c r="AI9" s="53" t="str">
        <f>IF(ISBLANK(現行セット情報CSV!AI9),"",現行セット情報CSV!AI9)</f>
        <v/>
      </c>
      <c r="AJ9" s="53" t="str">
        <f>IF(ISBLANK(現行セット情報CSV!AJ9),"",現行セット情報CSV!AJ9)</f>
        <v/>
      </c>
      <c r="AK9" s="53" t="str">
        <f>IF(ISBLANK(現行セット情報CSV!AK9),"",現行セット情報CSV!AK9)</f>
        <v/>
      </c>
      <c r="AL9" s="53" t="str">
        <f>IF(ISBLANK(現行セット情報CSV!AL9),"",現行セット情報CSV!AL9)</f>
        <v/>
      </c>
      <c r="AM9" s="53" t="str">
        <f>IF(ISBLANK(現行セット情報CSV!AM9),"",現行セット情報CSV!AM9)</f>
        <v/>
      </c>
      <c r="AN9" s="53" t="str">
        <f>IF(ISBLANK(現行セット情報CSV!AN9),"",現行セット情報CSV!AN9)</f>
        <v/>
      </c>
      <c r="AO9" s="53" t="str">
        <f>IF(ISBLANK(現行セット情報CSV!AO9),"",現行セット情報CSV!AO9)</f>
        <v/>
      </c>
      <c r="AP9" s="53" t="str">
        <f>IF(ISBLANK(現行セット情報CSV!AP9),"",現行セット情報CSV!AP9)</f>
        <v/>
      </c>
      <c r="AQ9" s="53" t="str">
        <f>IF(ISBLANK(現行セット情報CSV!AQ9),"",現行セット情報CSV!AQ9)</f>
        <v/>
      </c>
      <c r="AR9" s="53" t="str">
        <f>IF(ISBLANK(現行セット情報CSV!AR9),"",現行セット情報CSV!AR9)</f>
        <v/>
      </c>
      <c r="AS9" s="53" t="str">
        <f>IF(ISBLANK(現行セット情報CSV!AS9),"",現行セット情報CSV!AS9)</f>
        <v/>
      </c>
    </row>
    <row r="10" spans="1:46">
      <c r="A10" s="53" t="str">
        <f>IF(ISBLANK(現行セット情報CSV!A10),"",現行セット情報CSV!A10)</f>
        <v/>
      </c>
      <c r="B10" s="53" t="str">
        <f>IF(ISBLANK(現行セット情報CSV!B10),"",現行セット情報CSV!B10)</f>
        <v/>
      </c>
      <c r="C10" s="53" t="str">
        <f>IF(ISBLANK(現行セット情報CSV!C10),"",現行セット情報CSV!C10)</f>
        <v/>
      </c>
      <c r="D10" s="53" t="str">
        <f>IF(ISBLANK(現行セット情報CSV!D10),"",現行セット情報CSV!D10)</f>
        <v/>
      </c>
      <c r="E10" s="53" t="str">
        <f>IF(ISBLANK(現行セット情報CSV!E10),"",現行セット情報CSV!E10)</f>
        <v/>
      </c>
      <c r="F10" s="53" t="str">
        <f>IF(ISBLANK(現行セット情報CSV!F10),"",現行セット情報CSV!F10)</f>
        <v/>
      </c>
      <c r="G10" s="53" t="str">
        <f>IF(ISBLANK(現行セット情報CSV!G10),"",現行セット情報CSV!G10)</f>
        <v/>
      </c>
      <c r="H10" s="53" t="str">
        <f>IF(ISBLANK(現行セット情報CSV!H10),"",現行セット情報CSV!H10)</f>
        <v/>
      </c>
      <c r="I10" s="53" t="str">
        <f>IF(ISBLANK(現行セット情報CSV!I10),"",現行セット情報CSV!I10&amp;"("&amp;TEXT(EDATE($I$2,-1),"yyyy年m月")&amp;"納品まで)")</f>
        <v/>
      </c>
      <c r="J10" s="53" t="str">
        <f>IF(ISBLANK(現行セット情報CSV!J10),"",現行セット情報CSV!J10)</f>
        <v/>
      </c>
      <c r="K10" s="53" t="str">
        <f>IF(ISBLANK(現行セット情報CSV!K10),"",現行セット情報CSV!K10)</f>
        <v/>
      </c>
      <c r="L10" s="53" t="str">
        <f>IF(ISBLANK(現行セット情報CSV!L10),"",現行セット情報CSV!L10)</f>
        <v/>
      </c>
      <c r="M10" s="53" t="str">
        <f>IF(ISBLANK(現行セット情報CSV!M10),"",現行セット情報CSV!M10)</f>
        <v/>
      </c>
      <c r="N10" s="53" t="str">
        <f>IF(ISBLANK(現行セット情報CSV!N10),"",現行セット情報CSV!N10)</f>
        <v/>
      </c>
      <c r="O10" s="53" t="str">
        <f>IF(ISBLANK(現行セット情報CSV!O10),"",現行セット情報CSV!O10)</f>
        <v/>
      </c>
      <c r="P10" s="53" t="str">
        <f>IF(ISBLANK(現行セット情報CSV!P10),"",現行セット情報CSV!P10)</f>
        <v/>
      </c>
      <c r="Q10" s="53" t="str">
        <f>IF(ISBLANK(現行セット情報CSV!Q10),"",現行セット情報CSV!Q10+5)</f>
        <v/>
      </c>
      <c r="R10" s="53" t="str">
        <f>IF(ISBLANK(現行セット情報CSV!R10),"",現行セット情報CSV!R10)</f>
        <v/>
      </c>
      <c r="S10" s="53" t="str">
        <f>IF(ISBLANK(現行セット情報CSV!S10),"",現行セット情報CSV!S10)</f>
        <v/>
      </c>
      <c r="T10" s="53" t="str">
        <f>IF(ISBLANK(現行セット情報CSV!T10),"",現行セット情報CSV!T10)</f>
        <v/>
      </c>
      <c r="U10" s="53" t="str">
        <f>IF(ISBLANK(現行セット情報CSV!U10),"",現行セット情報CSV!U10)</f>
        <v/>
      </c>
      <c r="V10" s="53" t="str">
        <f>IF(ISBLANK(現行セット情報CSV!V10),"",現行セット情報CSV!V10)</f>
        <v/>
      </c>
      <c r="W10" s="53" t="str">
        <f>IF(ISBLANK(現行セット情報CSV!W10),"",現行セット情報CSV!W10)</f>
        <v/>
      </c>
      <c r="X10" s="53" t="str">
        <f>IF(ISBLANK(現行セット情報CSV!X10),"",現行セット情報CSV!X10)</f>
        <v/>
      </c>
      <c r="Y10" s="53" t="str">
        <f>IF(ISBLANK(現行セット情報CSV!Y10),"",現行セット情報CSV!Y10)</f>
        <v/>
      </c>
      <c r="Z10" s="53" t="str">
        <f>IF(ISBLANK(現行セット情報CSV!Z10),"",現行セット情報CSV!Z10)</f>
        <v/>
      </c>
      <c r="AA10" s="53" t="str">
        <f>IF(ISBLANK(現行セット情報CSV!AA10),"",現行セット情報CSV!AA10)</f>
        <v/>
      </c>
      <c r="AB10" s="53" t="str">
        <f>IF(ISBLANK(現行セット情報CSV!AB10),"",現行セット情報CSV!AB10)</f>
        <v/>
      </c>
      <c r="AC10" s="53" t="str">
        <f>IF(ISBLANK(現行セット情報CSV!AC10),"",現行セット情報CSV!AC10)</f>
        <v/>
      </c>
      <c r="AD10" s="53" t="str">
        <f>IF(ISBLANK(現行セット情報CSV!AD10),"",現行セット情報CSV!AD10)</f>
        <v/>
      </c>
      <c r="AE10" s="53" t="str">
        <f>IF(ISBLANK(現行セット情報CSV!AE10),"",現行セット情報CSV!AE10)</f>
        <v/>
      </c>
      <c r="AF10" s="53" t="str">
        <f>IF(ISBLANK(現行セット情報CSV!AF10),"",現行セット情報CSV!AF10)</f>
        <v/>
      </c>
      <c r="AG10" s="53" t="str">
        <f>IF(ISBLANK(現行セット情報CSV!AG10),"",現行セット情報CSV!AG10)</f>
        <v/>
      </c>
      <c r="AH10" s="53" t="str">
        <f>IF(ISBLANK(現行セット情報CSV!AH10),"",現行セット情報CSV!AH10)</f>
        <v/>
      </c>
      <c r="AI10" s="53" t="str">
        <f>IF(ISBLANK(現行セット情報CSV!AI10),"",現行セット情報CSV!AI10)</f>
        <v/>
      </c>
      <c r="AJ10" s="53" t="str">
        <f>IF(ISBLANK(現行セット情報CSV!AJ10),"",現行セット情報CSV!AJ10)</f>
        <v/>
      </c>
      <c r="AK10" s="53" t="str">
        <f>IF(ISBLANK(現行セット情報CSV!AK10),"",現行セット情報CSV!AK10)</f>
        <v/>
      </c>
      <c r="AL10" s="53" t="str">
        <f>IF(ISBLANK(現行セット情報CSV!AL10),"",現行セット情報CSV!AL10)</f>
        <v/>
      </c>
      <c r="AM10" s="53" t="str">
        <f>IF(ISBLANK(現行セット情報CSV!AM10),"",現行セット情報CSV!AM10)</f>
        <v/>
      </c>
      <c r="AN10" s="53" t="str">
        <f>IF(ISBLANK(現行セット情報CSV!AN10),"",現行セット情報CSV!AN10)</f>
        <v/>
      </c>
      <c r="AO10" s="53" t="str">
        <f>IF(ISBLANK(現行セット情報CSV!AO10),"",現行セット情報CSV!AO10)</f>
        <v/>
      </c>
      <c r="AP10" s="53" t="str">
        <f>IF(ISBLANK(現行セット情報CSV!AP10),"",現行セット情報CSV!AP10)</f>
        <v/>
      </c>
      <c r="AQ10" s="53" t="str">
        <f>IF(ISBLANK(現行セット情報CSV!AQ10),"",現行セット情報CSV!AQ10)</f>
        <v/>
      </c>
      <c r="AR10" s="53" t="str">
        <f>IF(ISBLANK(現行セット情報CSV!AR10),"",現行セット情報CSV!AR10)</f>
        <v/>
      </c>
      <c r="AS10" s="53" t="str">
        <f>IF(ISBLANK(現行セット情報CSV!AS10),"",現行セット情報CSV!AS10)</f>
        <v/>
      </c>
    </row>
    <row r="11" spans="1:46">
      <c r="A11" s="53" t="str">
        <f>IF(ISBLANK(現行セット情報CSV!A11),"",現行セット情報CSV!A11)</f>
        <v/>
      </c>
      <c r="B11" s="53" t="str">
        <f>IF(ISBLANK(現行セット情報CSV!B11),"",現行セット情報CSV!B11)</f>
        <v/>
      </c>
      <c r="C11" s="53" t="str">
        <f>IF(ISBLANK(現行セット情報CSV!C11),"",現行セット情報CSV!C11)</f>
        <v/>
      </c>
      <c r="D11" s="53" t="str">
        <f>IF(ISBLANK(現行セット情報CSV!D11),"",現行セット情報CSV!D11)</f>
        <v/>
      </c>
      <c r="E11" s="53" t="str">
        <f>IF(ISBLANK(現行セット情報CSV!E11),"",現行セット情報CSV!E11)</f>
        <v/>
      </c>
      <c r="F11" s="53" t="str">
        <f>IF(ISBLANK(現行セット情報CSV!F11),"",現行セット情報CSV!F11)</f>
        <v/>
      </c>
      <c r="G11" s="53" t="str">
        <f>IF(ISBLANK(現行セット情報CSV!G11),"",現行セット情報CSV!G11)</f>
        <v/>
      </c>
      <c r="H11" s="53" t="str">
        <f>IF(ISBLANK(現行セット情報CSV!H11),"",現行セット情報CSV!H11)</f>
        <v/>
      </c>
      <c r="I11" s="53" t="str">
        <f>IF(ISBLANK(現行セット情報CSV!I11),"",現行セット情報CSV!I11&amp;"("&amp;TEXT(EDATE($I$2,-1),"yyyy年m月")&amp;"納品まで)")</f>
        <v/>
      </c>
      <c r="J11" s="53" t="str">
        <f>IF(ISBLANK(現行セット情報CSV!J11),"",現行セット情報CSV!J11)</f>
        <v/>
      </c>
      <c r="K11" s="53" t="str">
        <f>IF(ISBLANK(現行セット情報CSV!K11),"",現行セット情報CSV!K11)</f>
        <v/>
      </c>
      <c r="L11" s="53" t="str">
        <f>IF(ISBLANK(現行セット情報CSV!L11),"",現行セット情報CSV!L11)</f>
        <v/>
      </c>
      <c r="M11" s="53" t="str">
        <f>IF(ISBLANK(現行セット情報CSV!M11),"",現行セット情報CSV!M11)</f>
        <v/>
      </c>
      <c r="N11" s="53" t="str">
        <f>IF(ISBLANK(現行セット情報CSV!N11),"",現行セット情報CSV!N11)</f>
        <v/>
      </c>
      <c r="O11" s="53" t="str">
        <f>IF(ISBLANK(現行セット情報CSV!O11),"",現行セット情報CSV!O11)</f>
        <v/>
      </c>
      <c r="P11" s="53" t="str">
        <f>IF(ISBLANK(現行セット情報CSV!P11),"",現行セット情報CSV!P11)</f>
        <v/>
      </c>
      <c r="Q11" s="53" t="str">
        <f>IF(ISBLANK(現行セット情報CSV!Q11),"",現行セット情報CSV!Q11+5)</f>
        <v/>
      </c>
      <c r="R11" s="53" t="str">
        <f>IF(ISBLANK(現行セット情報CSV!R11),"",現行セット情報CSV!R11)</f>
        <v/>
      </c>
      <c r="S11" s="53" t="str">
        <f>IF(ISBLANK(現行セット情報CSV!S11),"",現行セット情報CSV!S11)</f>
        <v/>
      </c>
      <c r="T11" s="53" t="str">
        <f>IF(ISBLANK(現行セット情報CSV!T11),"",現行セット情報CSV!T11)</f>
        <v/>
      </c>
      <c r="U11" s="53" t="str">
        <f>IF(ISBLANK(現行セット情報CSV!U11),"",現行セット情報CSV!U11)</f>
        <v/>
      </c>
      <c r="V11" s="53" t="str">
        <f>IF(ISBLANK(現行セット情報CSV!V11),"",現行セット情報CSV!V11)</f>
        <v/>
      </c>
      <c r="W11" s="53" t="str">
        <f>IF(ISBLANK(現行セット情報CSV!W11),"",現行セット情報CSV!W11)</f>
        <v/>
      </c>
      <c r="X11" s="53" t="str">
        <f>IF(ISBLANK(現行セット情報CSV!X11),"",現行セット情報CSV!X11)</f>
        <v/>
      </c>
      <c r="Y11" s="53" t="str">
        <f>IF(ISBLANK(現行セット情報CSV!Y11),"",現行セット情報CSV!Y11)</f>
        <v/>
      </c>
      <c r="Z11" s="53" t="str">
        <f>IF(ISBLANK(現行セット情報CSV!Z11),"",現行セット情報CSV!Z11)</f>
        <v/>
      </c>
      <c r="AA11" s="53" t="str">
        <f>IF(ISBLANK(現行セット情報CSV!AA11),"",現行セット情報CSV!AA11)</f>
        <v/>
      </c>
      <c r="AB11" s="53" t="str">
        <f>IF(ISBLANK(現行セット情報CSV!AB11),"",現行セット情報CSV!AB11)</f>
        <v/>
      </c>
      <c r="AC11" s="53" t="str">
        <f>IF(ISBLANK(現行セット情報CSV!AC11),"",現行セット情報CSV!AC11)</f>
        <v/>
      </c>
      <c r="AD11" s="53" t="str">
        <f>IF(ISBLANK(現行セット情報CSV!AD11),"",現行セット情報CSV!AD11)</f>
        <v/>
      </c>
      <c r="AE11" s="53" t="str">
        <f>IF(ISBLANK(現行セット情報CSV!AE11),"",現行セット情報CSV!AE11)</f>
        <v/>
      </c>
      <c r="AF11" s="53" t="str">
        <f>IF(ISBLANK(現行セット情報CSV!AF11),"",現行セット情報CSV!AF11)</f>
        <v/>
      </c>
      <c r="AG11" s="53" t="str">
        <f>IF(ISBLANK(現行セット情報CSV!AG11),"",現行セット情報CSV!AG11)</f>
        <v/>
      </c>
      <c r="AH11" s="53" t="str">
        <f>IF(ISBLANK(現行セット情報CSV!AH11),"",現行セット情報CSV!AH11)</f>
        <v/>
      </c>
      <c r="AI11" s="53" t="str">
        <f>IF(ISBLANK(現行セット情報CSV!AI11),"",現行セット情報CSV!AI11)</f>
        <v/>
      </c>
      <c r="AJ11" s="53" t="str">
        <f>IF(ISBLANK(現行セット情報CSV!AJ11),"",現行セット情報CSV!AJ11)</f>
        <v/>
      </c>
      <c r="AK11" s="53" t="str">
        <f>IF(ISBLANK(現行セット情報CSV!AK11),"",現行セット情報CSV!AK11)</f>
        <v/>
      </c>
      <c r="AL11" s="53" t="str">
        <f>IF(ISBLANK(現行セット情報CSV!AL11),"",現行セット情報CSV!AL11)</f>
        <v/>
      </c>
      <c r="AM11" s="53" t="str">
        <f>IF(ISBLANK(現行セット情報CSV!AM11),"",現行セット情報CSV!AM11)</f>
        <v/>
      </c>
      <c r="AN11" s="53" t="str">
        <f>IF(ISBLANK(現行セット情報CSV!AN11),"",現行セット情報CSV!AN11)</f>
        <v/>
      </c>
      <c r="AO11" s="53" t="str">
        <f>IF(ISBLANK(現行セット情報CSV!AO11),"",現行セット情報CSV!AO11)</f>
        <v/>
      </c>
      <c r="AP11" s="53" t="str">
        <f>IF(ISBLANK(現行セット情報CSV!AP11),"",現行セット情報CSV!AP11)</f>
        <v/>
      </c>
      <c r="AQ11" s="53" t="str">
        <f>IF(ISBLANK(現行セット情報CSV!AQ11),"",現行セット情報CSV!AQ11)</f>
        <v/>
      </c>
      <c r="AR11" s="53" t="str">
        <f>IF(ISBLANK(現行セット情報CSV!AR11),"",現行セット情報CSV!AR11)</f>
        <v/>
      </c>
      <c r="AS11" s="53" t="str">
        <f>IF(ISBLANK(現行セット情報CSV!AS11),"",現行セット情報CSV!AS11)</f>
        <v/>
      </c>
    </row>
    <row r="12" spans="1:46">
      <c r="A12" s="53" t="str">
        <f>IF(ISBLANK(現行セット情報CSV!A12),"",現行セット情報CSV!A12)</f>
        <v/>
      </c>
      <c r="B12" s="53" t="str">
        <f>IF(ISBLANK(現行セット情報CSV!B12),"",現行セット情報CSV!B12)</f>
        <v/>
      </c>
      <c r="C12" s="53" t="str">
        <f>IF(ISBLANK(現行セット情報CSV!C12),"",現行セット情報CSV!C12)</f>
        <v/>
      </c>
      <c r="D12" s="53" t="str">
        <f>IF(ISBLANK(現行セット情報CSV!D12),"",現行セット情報CSV!D12)</f>
        <v/>
      </c>
      <c r="E12" s="53" t="str">
        <f>IF(ISBLANK(現行セット情報CSV!E12),"",現行セット情報CSV!E12)</f>
        <v/>
      </c>
      <c r="F12" s="53" t="str">
        <f>IF(ISBLANK(現行セット情報CSV!F12),"",現行セット情報CSV!F12)</f>
        <v/>
      </c>
      <c r="G12" s="53" t="str">
        <f>IF(ISBLANK(現行セット情報CSV!G12),"",現行セット情報CSV!G12)</f>
        <v/>
      </c>
      <c r="H12" s="53" t="str">
        <f>IF(ISBLANK(現行セット情報CSV!H12),"",現行セット情報CSV!H12)</f>
        <v/>
      </c>
      <c r="I12" s="53" t="str">
        <f>IF(ISBLANK(現行セット情報CSV!I12),"",現行セット情報CSV!I12&amp;"("&amp;TEXT(EDATE($I$2,-1),"yyyy年m月")&amp;"納品まで)")</f>
        <v/>
      </c>
      <c r="J12" s="53" t="str">
        <f>IF(ISBLANK(現行セット情報CSV!J12),"",現行セット情報CSV!J12)</f>
        <v/>
      </c>
      <c r="K12" s="53" t="str">
        <f>IF(ISBLANK(現行セット情報CSV!K12),"",現行セット情報CSV!K12)</f>
        <v/>
      </c>
      <c r="L12" s="53" t="str">
        <f>IF(ISBLANK(現行セット情報CSV!L12),"",現行セット情報CSV!L12)</f>
        <v/>
      </c>
      <c r="M12" s="53" t="str">
        <f>IF(ISBLANK(現行セット情報CSV!M12),"",現行セット情報CSV!M12)</f>
        <v/>
      </c>
      <c r="N12" s="53" t="str">
        <f>IF(ISBLANK(現行セット情報CSV!N12),"",現行セット情報CSV!N12)</f>
        <v/>
      </c>
      <c r="O12" s="53" t="str">
        <f>IF(ISBLANK(現行セット情報CSV!O12),"",現行セット情報CSV!O12)</f>
        <v/>
      </c>
      <c r="P12" s="53" t="str">
        <f>IF(ISBLANK(現行セット情報CSV!P12),"",現行セット情報CSV!P12)</f>
        <v/>
      </c>
      <c r="Q12" s="53" t="str">
        <f>IF(ISBLANK(現行セット情報CSV!Q12),"",現行セット情報CSV!Q12+5)</f>
        <v/>
      </c>
      <c r="R12" s="53" t="str">
        <f>IF(ISBLANK(現行セット情報CSV!R12),"",現行セット情報CSV!R12)</f>
        <v/>
      </c>
      <c r="S12" s="53" t="str">
        <f>IF(ISBLANK(現行セット情報CSV!S12),"",現行セット情報CSV!S12)</f>
        <v/>
      </c>
      <c r="T12" s="53" t="str">
        <f>IF(ISBLANK(現行セット情報CSV!T12),"",現行セット情報CSV!T12)</f>
        <v/>
      </c>
      <c r="U12" s="53" t="str">
        <f>IF(ISBLANK(現行セット情報CSV!U12),"",現行セット情報CSV!U12)</f>
        <v/>
      </c>
      <c r="V12" s="53" t="str">
        <f>IF(ISBLANK(現行セット情報CSV!V12),"",現行セット情報CSV!V12)</f>
        <v/>
      </c>
      <c r="W12" s="53" t="str">
        <f>IF(ISBLANK(現行セット情報CSV!W12),"",現行セット情報CSV!W12)</f>
        <v/>
      </c>
      <c r="X12" s="53" t="str">
        <f>IF(ISBLANK(現行セット情報CSV!X12),"",現行セット情報CSV!X12)</f>
        <v/>
      </c>
      <c r="Y12" s="53" t="str">
        <f>IF(ISBLANK(現行セット情報CSV!Y12),"",現行セット情報CSV!Y12)</f>
        <v/>
      </c>
      <c r="Z12" s="53" t="str">
        <f>IF(ISBLANK(現行セット情報CSV!Z12),"",現行セット情報CSV!Z12)</f>
        <v/>
      </c>
      <c r="AA12" s="53" t="str">
        <f>IF(ISBLANK(現行セット情報CSV!AA12),"",現行セット情報CSV!AA12)</f>
        <v/>
      </c>
      <c r="AB12" s="53" t="str">
        <f>IF(ISBLANK(現行セット情報CSV!AB12),"",現行セット情報CSV!AB12)</f>
        <v/>
      </c>
      <c r="AC12" s="53" t="str">
        <f>IF(ISBLANK(現行セット情報CSV!AC12),"",現行セット情報CSV!AC12)</f>
        <v/>
      </c>
      <c r="AD12" s="53" t="str">
        <f>IF(ISBLANK(現行セット情報CSV!AD12),"",現行セット情報CSV!AD12)</f>
        <v/>
      </c>
      <c r="AE12" s="53" t="str">
        <f>IF(ISBLANK(現行セット情報CSV!AE12),"",現行セット情報CSV!AE12)</f>
        <v/>
      </c>
      <c r="AF12" s="53" t="str">
        <f>IF(ISBLANK(現行セット情報CSV!AF12),"",現行セット情報CSV!AF12)</f>
        <v/>
      </c>
      <c r="AG12" s="53" t="str">
        <f>IF(ISBLANK(現行セット情報CSV!AG12),"",現行セット情報CSV!AG12)</f>
        <v/>
      </c>
      <c r="AH12" s="53" t="str">
        <f>IF(ISBLANK(現行セット情報CSV!AH12),"",現行セット情報CSV!AH12)</f>
        <v/>
      </c>
      <c r="AI12" s="53" t="str">
        <f>IF(ISBLANK(現行セット情報CSV!AI12),"",現行セット情報CSV!AI12)</f>
        <v/>
      </c>
      <c r="AJ12" s="53" t="str">
        <f>IF(ISBLANK(現行セット情報CSV!AJ12),"",現行セット情報CSV!AJ12)</f>
        <v/>
      </c>
      <c r="AK12" s="53" t="str">
        <f>IF(ISBLANK(現行セット情報CSV!AK12),"",現行セット情報CSV!AK12)</f>
        <v/>
      </c>
      <c r="AL12" s="53" t="str">
        <f>IF(ISBLANK(現行セット情報CSV!AL12),"",現行セット情報CSV!AL12)</f>
        <v/>
      </c>
      <c r="AM12" s="53" t="str">
        <f>IF(ISBLANK(現行セット情報CSV!AM12),"",現行セット情報CSV!AM12)</f>
        <v/>
      </c>
      <c r="AN12" s="53" t="str">
        <f>IF(ISBLANK(現行セット情報CSV!AN12),"",現行セット情報CSV!AN12)</f>
        <v/>
      </c>
      <c r="AO12" s="53" t="str">
        <f>IF(ISBLANK(現行セット情報CSV!AO12),"",現行セット情報CSV!AO12)</f>
        <v/>
      </c>
      <c r="AP12" s="53" t="str">
        <f>IF(ISBLANK(現行セット情報CSV!AP12),"",現行セット情報CSV!AP12)</f>
        <v/>
      </c>
      <c r="AQ12" s="53" t="str">
        <f>IF(ISBLANK(現行セット情報CSV!AQ12),"",現行セット情報CSV!AQ12)</f>
        <v/>
      </c>
      <c r="AR12" s="53" t="str">
        <f>IF(ISBLANK(現行セット情報CSV!AR12),"",現行セット情報CSV!AR12)</f>
        <v/>
      </c>
      <c r="AS12" s="53" t="str">
        <f>IF(ISBLANK(現行セット情報CSV!AS12),"",現行セット情報CSV!AS12)</f>
        <v/>
      </c>
    </row>
    <row r="13" spans="1:46">
      <c r="A13" s="53" t="str">
        <f>IF(ISBLANK(現行セット情報CSV!A13),"",現行セット情報CSV!A13)</f>
        <v/>
      </c>
      <c r="B13" s="53" t="str">
        <f>IF(ISBLANK(現行セット情報CSV!B13),"",現行セット情報CSV!B13)</f>
        <v/>
      </c>
      <c r="C13" s="53" t="str">
        <f>IF(ISBLANK(現行セット情報CSV!C13),"",現行セット情報CSV!C13)</f>
        <v/>
      </c>
      <c r="D13" s="53" t="str">
        <f>IF(ISBLANK(現行セット情報CSV!D13),"",現行セット情報CSV!D13)</f>
        <v/>
      </c>
      <c r="E13" s="53" t="str">
        <f>IF(ISBLANK(現行セット情報CSV!E13),"",現行セット情報CSV!E13)</f>
        <v/>
      </c>
      <c r="F13" s="53" t="str">
        <f>IF(ISBLANK(現行セット情報CSV!F13),"",現行セット情報CSV!F13)</f>
        <v/>
      </c>
      <c r="G13" s="53" t="str">
        <f>IF(ISBLANK(現行セット情報CSV!G13),"",現行セット情報CSV!G13)</f>
        <v/>
      </c>
      <c r="H13" s="53" t="str">
        <f>IF(ISBLANK(現行セット情報CSV!H13),"",現行セット情報CSV!H13)</f>
        <v/>
      </c>
      <c r="I13" s="53" t="str">
        <f>IF(ISBLANK(現行セット情報CSV!I13),"",現行セット情報CSV!I13&amp;"("&amp;TEXT(EDATE($I$2,-1),"yyyy年m月")&amp;"納品まで)")</f>
        <v/>
      </c>
      <c r="J13" s="53" t="str">
        <f>IF(ISBLANK(現行セット情報CSV!J13),"",現行セット情報CSV!J13)</f>
        <v/>
      </c>
      <c r="K13" s="53" t="str">
        <f>IF(ISBLANK(現行セット情報CSV!K13),"",現行セット情報CSV!K13)</f>
        <v/>
      </c>
      <c r="L13" s="53" t="str">
        <f>IF(ISBLANK(現行セット情報CSV!L13),"",現行セット情報CSV!L13)</f>
        <v/>
      </c>
      <c r="M13" s="53" t="str">
        <f>IF(ISBLANK(現行セット情報CSV!M13),"",現行セット情報CSV!M13)</f>
        <v/>
      </c>
      <c r="N13" s="53" t="str">
        <f>IF(ISBLANK(現行セット情報CSV!N13),"",現行セット情報CSV!N13)</f>
        <v/>
      </c>
      <c r="O13" s="53" t="str">
        <f>IF(ISBLANK(現行セット情報CSV!O13),"",現行セット情報CSV!O13)</f>
        <v/>
      </c>
      <c r="P13" s="53" t="str">
        <f>IF(ISBLANK(現行セット情報CSV!P13),"",現行セット情報CSV!P13)</f>
        <v/>
      </c>
      <c r="Q13" s="53" t="str">
        <f>IF(ISBLANK(現行セット情報CSV!Q13),"",現行セット情報CSV!Q13+5)</f>
        <v/>
      </c>
      <c r="R13" s="53" t="str">
        <f>IF(ISBLANK(現行セット情報CSV!R13),"",現行セット情報CSV!R13)</f>
        <v/>
      </c>
      <c r="S13" s="53" t="str">
        <f>IF(ISBLANK(現行セット情報CSV!S13),"",現行セット情報CSV!S13)</f>
        <v/>
      </c>
      <c r="T13" s="53" t="str">
        <f>IF(ISBLANK(現行セット情報CSV!T13),"",現行セット情報CSV!T13)</f>
        <v/>
      </c>
      <c r="U13" s="53" t="str">
        <f>IF(ISBLANK(現行セット情報CSV!U13),"",現行セット情報CSV!U13)</f>
        <v/>
      </c>
      <c r="V13" s="53" t="str">
        <f>IF(ISBLANK(現行セット情報CSV!V13),"",現行セット情報CSV!V13)</f>
        <v/>
      </c>
      <c r="W13" s="53" t="str">
        <f>IF(ISBLANK(現行セット情報CSV!W13),"",現行セット情報CSV!W13)</f>
        <v/>
      </c>
      <c r="X13" s="53" t="str">
        <f>IF(ISBLANK(現行セット情報CSV!X13),"",現行セット情報CSV!X13)</f>
        <v/>
      </c>
      <c r="Y13" s="53" t="str">
        <f>IF(ISBLANK(現行セット情報CSV!Y13),"",現行セット情報CSV!Y13)</f>
        <v/>
      </c>
      <c r="Z13" s="53" t="str">
        <f>IF(ISBLANK(現行セット情報CSV!Z13),"",現行セット情報CSV!Z13)</f>
        <v/>
      </c>
      <c r="AA13" s="53" t="str">
        <f>IF(ISBLANK(現行セット情報CSV!AA13),"",現行セット情報CSV!AA13)</f>
        <v/>
      </c>
      <c r="AB13" s="53" t="str">
        <f>IF(ISBLANK(現行セット情報CSV!AB13),"",現行セット情報CSV!AB13)</f>
        <v/>
      </c>
      <c r="AC13" s="53" t="str">
        <f>IF(ISBLANK(現行セット情報CSV!AC13),"",現行セット情報CSV!AC13)</f>
        <v/>
      </c>
      <c r="AD13" s="53" t="str">
        <f>IF(ISBLANK(現行セット情報CSV!AD13),"",現行セット情報CSV!AD13)</f>
        <v/>
      </c>
      <c r="AE13" s="53" t="str">
        <f>IF(ISBLANK(現行セット情報CSV!AE13),"",現行セット情報CSV!AE13)</f>
        <v/>
      </c>
      <c r="AF13" s="53" t="str">
        <f>IF(ISBLANK(現行セット情報CSV!AF13),"",現行セット情報CSV!AF13)</f>
        <v/>
      </c>
      <c r="AG13" s="53" t="str">
        <f>IF(ISBLANK(現行セット情報CSV!AG13),"",現行セット情報CSV!AG13)</f>
        <v/>
      </c>
      <c r="AH13" s="53" t="str">
        <f>IF(ISBLANK(現行セット情報CSV!AH13),"",現行セット情報CSV!AH13)</f>
        <v/>
      </c>
      <c r="AI13" s="53" t="str">
        <f>IF(ISBLANK(現行セット情報CSV!AI13),"",現行セット情報CSV!AI13)</f>
        <v/>
      </c>
      <c r="AJ13" s="53" t="str">
        <f>IF(ISBLANK(現行セット情報CSV!AJ13),"",現行セット情報CSV!AJ13)</f>
        <v/>
      </c>
      <c r="AK13" s="53" t="str">
        <f>IF(ISBLANK(現行セット情報CSV!AK13),"",現行セット情報CSV!AK13)</f>
        <v/>
      </c>
      <c r="AL13" s="53" t="str">
        <f>IF(ISBLANK(現行セット情報CSV!AL13),"",現行セット情報CSV!AL13)</f>
        <v/>
      </c>
      <c r="AM13" s="53" t="str">
        <f>IF(ISBLANK(現行セット情報CSV!AM13),"",現行セット情報CSV!AM13)</f>
        <v/>
      </c>
      <c r="AN13" s="53" t="str">
        <f>IF(ISBLANK(現行セット情報CSV!AN13),"",現行セット情報CSV!AN13)</f>
        <v/>
      </c>
      <c r="AO13" s="53" t="str">
        <f>IF(ISBLANK(現行セット情報CSV!AO13),"",現行セット情報CSV!AO13)</f>
        <v/>
      </c>
      <c r="AP13" s="53" t="str">
        <f>IF(ISBLANK(現行セット情報CSV!AP13),"",現行セット情報CSV!AP13)</f>
        <v/>
      </c>
      <c r="AQ13" s="53" t="str">
        <f>IF(ISBLANK(現行セット情報CSV!AQ13),"",現行セット情報CSV!AQ13)</f>
        <v/>
      </c>
      <c r="AR13" s="53" t="str">
        <f>IF(ISBLANK(現行セット情報CSV!AR13),"",現行セット情報CSV!AR13)</f>
        <v/>
      </c>
      <c r="AS13" s="53" t="str">
        <f>IF(ISBLANK(現行セット情報CSV!AS13),"",現行セット情報CSV!AS13)</f>
        <v/>
      </c>
    </row>
    <row r="14" spans="1:46">
      <c r="A14" s="53" t="str">
        <f>IF(ISBLANK(現行セット情報CSV!A14),"",現行セット情報CSV!A14)</f>
        <v/>
      </c>
      <c r="B14" s="53" t="str">
        <f>IF(ISBLANK(現行セット情報CSV!B14),"",現行セット情報CSV!B14)</f>
        <v/>
      </c>
      <c r="C14" s="53" t="str">
        <f>IF(ISBLANK(現行セット情報CSV!C14),"",現行セット情報CSV!C14)</f>
        <v/>
      </c>
      <c r="D14" s="53" t="str">
        <f>IF(ISBLANK(現行セット情報CSV!D14),"",現行セット情報CSV!D14)</f>
        <v/>
      </c>
      <c r="E14" s="53" t="str">
        <f>IF(ISBLANK(現行セット情報CSV!E14),"",現行セット情報CSV!E14)</f>
        <v/>
      </c>
      <c r="F14" s="53" t="str">
        <f>IF(ISBLANK(現行セット情報CSV!F14),"",現行セット情報CSV!F14)</f>
        <v/>
      </c>
      <c r="G14" s="53" t="str">
        <f>IF(ISBLANK(現行セット情報CSV!G14),"",現行セット情報CSV!G14)</f>
        <v/>
      </c>
      <c r="H14" s="53" t="str">
        <f>IF(ISBLANK(現行セット情報CSV!H14),"",現行セット情報CSV!H14)</f>
        <v/>
      </c>
      <c r="I14" s="53" t="str">
        <f>IF(ISBLANK(現行セット情報CSV!I14),"",現行セット情報CSV!I14&amp;"("&amp;TEXT(EDATE($I$2,-1),"yyyy年m月")&amp;"納品まで)")</f>
        <v/>
      </c>
      <c r="J14" s="53" t="str">
        <f>IF(ISBLANK(現行セット情報CSV!J14),"",現行セット情報CSV!J14)</f>
        <v/>
      </c>
      <c r="K14" s="53" t="str">
        <f>IF(ISBLANK(現行セット情報CSV!K14),"",現行セット情報CSV!K14)</f>
        <v/>
      </c>
      <c r="L14" s="53" t="str">
        <f>IF(ISBLANK(現行セット情報CSV!L14),"",現行セット情報CSV!L14)</f>
        <v/>
      </c>
      <c r="M14" s="53" t="str">
        <f>IF(ISBLANK(現行セット情報CSV!M14),"",現行セット情報CSV!M14)</f>
        <v/>
      </c>
      <c r="N14" s="53" t="str">
        <f>IF(ISBLANK(現行セット情報CSV!N14),"",現行セット情報CSV!N14)</f>
        <v/>
      </c>
      <c r="O14" s="53" t="str">
        <f>IF(ISBLANK(現行セット情報CSV!O14),"",現行セット情報CSV!O14)</f>
        <v/>
      </c>
      <c r="P14" s="53" t="str">
        <f>IF(ISBLANK(現行セット情報CSV!P14),"",現行セット情報CSV!P14)</f>
        <v/>
      </c>
      <c r="Q14" s="53" t="str">
        <f>IF(ISBLANK(現行セット情報CSV!Q14),"",現行セット情報CSV!Q14+5)</f>
        <v/>
      </c>
      <c r="R14" s="53" t="str">
        <f>IF(ISBLANK(現行セット情報CSV!R14),"",現行セット情報CSV!R14)</f>
        <v/>
      </c>
      <c r="S14" s="53" t="str">
        <f>IF(ISBLANK(現行セット情報CSV!S14),"",現行セット情報CSV!S14)</f>
        <v/>
      </c>
      <c r="T14" s="53" t="str">
        <f>IF(ISBLANK(現行セット情報CSV!T14),"",現行セット情報CSV!T14)</f>
        <v/>
      </c>
      <c r="U14" s="53" t="str">
        <f>IF(ISBLANK(現行セット情報CSV!U14),"",現行セット情報CSV!U14)</f>
        <v/>
      </c>
      <c r="V14" s="53" t="str">
        <f>IF(ISBLANK(現行セット情報CSV!V14),"",現行セット情報CSV!V14)</f>
        <v/>
      </c>
      <c r="W14" s="53" t="str">
        <f>IF(ISBLANK(現行セット情報CSV!W14),"",現行セット情報CSV!W14)</f>
        <v/>
      </c>
      <c r="X14" s="53" t="str">
        <f>IF(ISBLANK(現行セット情報CSV!X14),"",現行セット情報CSV!X14)</f>
        <v/>
      </c>
      <c r="Y14" s="53" t="str">
        <f>IF(ISBLANK(現行セット情報CSV!Y14),"",現行セット情報CSV!Y14)</f>
        <v/>
      </c>
      <c r="Z14" s="53" t="str">
        <f>IF(ISBLANK(現行セット情報CSV!Z14),"",現行セット情報CSV!Z14)</f>
        <v/>
      </c>
      <c r="AA14" s="53" t="str">
        <f>IF(ISBLANK(現行セット情報CSV!AA14),"",現行セット情報CSV!AA14)</f>
        <v/>
      </c>
      <c r="AB14" s="53" t="str">
        <f>IF(ISBLANK(現行セット情報CSV!AB14),"",現行セット情報CSV!AB14)</f>
        <v/>
      </c>
      <c r="AC14" s="53" t="str">
        <f>IF(ISBLANK(現行セット情報CSV!AC14),"",現行セット情報CSV!AC14)</f>
        <v/>
      </c>
      <c r="AD14" s="53" t="str">
        <f>IF(ISBLANK(現行セット情報CSV!AD14),"",現行セット情報CSV!AD14)</f>
        <v/>
      </c>
      <c r="AE14" s="53" t="str">
        <f>IF(ISBLANK(現行セット情報CSV!AE14),"",現行セット情報CSV!AE14)</f>
        <v/>
      </c>
      <c r="AF14" s="53" t="str">
        <f>IF(ISBLANK(現行セット情報CSV!AF14),"",現行セット情報CSV!AF14)</f>
        <v/>
      </c>
      <c r="AG14" s="53" t="str">
        <f>IF(ISBLANK(現行セット情報CSV!AG14),"",現行セット情報CSV!AG14)</f>
        <v/>
      </c>
      <c r="AH14" s="53" t="str">
        <f>IF(ISBLANK(現行セット情報CSV!AH14),"",現行セット情報CSV!AH14)</f>
        <v/>
      </c>
      <c r="AI14" s="53" t="str">
        <f>IF(ISBLANK(現行セット情報CSV!AI14),"",現行セット情報CSV!AI14)</f>
        <v/>
      </c>
      <c r="AJ14" s="53" t="str">
        <f>IF(ISBLANK(現行セット情報CSV!AJ14),"",現行セット情報CSV!AJ14)</f>
        <v/>
      </c>
      <c r="AK14" s="53" t="str">
        <f>IF(ISBLANK(現行セット情報CSV!AK14),"",現行セット情報CSV!AK14)</f>
        <v/>
      </c>
      <c r="AL14" s="53" t="str">
        <f>IF(ISBLANK(現行セット情報CSV!AL14),"",現行セット情報CSV!AL14)</f>
        <v/>
      </c>
      <c r="AM14" s="53" t="str">
        <f>IF(ISBLANK(現行セット情報CSV!AM14),"",現行セット情報CSV!AM14)</f>
        <v/>
      </c>
      <c r="AN14" s="53" t="str">
        <f>IF(ISBLANK(現行セット情報CSV!AN14),"",現行セット情報CSV!AN14)</f>
        <v/>
      </c>
      <c r="AO14" s="53" t="str">
        <f>IF(ISBLANK(現行セット情報CSV!AO14),"",現行セット情報CSV!AO14)</f>
        <v/>
      </c>
      <c r="AP14" s="53" t="str">
        <f>IF(ISBLANK(現行セット情報CSV!AP14),"",現行セット情報CSV!AP14)</f>
        <v/>
      </c>
      <c r="AQ14" s="53" t="str">
        <f>IF(ISBLANK(現行セット情報CSV!AQ14),"",現行セット情報CSV!AQ14)</f>
        <v/>
      </c>
      <c r="AR14" s="53" t="str">
        <f>IF(ISBLANK(現行セット情報CSV!AR14),"",現行セット情報CSV!AR14)</f>
        <v/>
      </c>
      <c r="AS14" s="53" t="str">
        <f>IF(ISBLANK(現行セット情報CSV!AS14),"",現行セット情報CSV!AS14)</f>
        <v/>
      </c>
    </row>
    <row r="15" spans="1:46">
      <c r="A15" s="53" t="str">
        <f>IF(ISBLANK(現行セット情報CSV!A15),"",現行セット情報CSV!A15)</f>
        <v/>
      </c>
      <c r="B15" s="53" t="str">
        <f>IF(ISBLANK(現行セット情報CSV!B15),"",現行セット情報CSV!B15)</f>
        <v/>
      </c>
      <c r="C15" s="53" t="str">
        <f>IF(ISBLANK(現行セット情報CSV!C15),"",現行セット情報CSV!C15)</f>
        <v/>
      </c>
      <c r="D15" s="53" t="str">
        <f>IF(ISBLANK(現行セット情報CSV!D15),"",現行セット情報CSV!D15)</f>
        <v/>
      </c>
      <c r="E15" s="53" t="str">
        <f>IF(ISBLANK(現行セット情報CSV!E15),"",現行セット情報CSV!E15)</f>
        <v/>
      </c>
      <c r="F15" s="53" t="str">
        <f>IF(ISBLANK(現行セット情報CSV!F15),"",現行セット情報CSV!F15)</f>
        <v/>
      </c>
      <c r="G15" s="53" t="str">
        <f>IF(ISBLANK(現行セット情報CSV!G15),"",現行セット情報CSV!G15)</f>
        <v/>
      </c>
      <c r="H15" s="53" t="str">
        <f>IF(ISBLANK(現行セット情報CSV!H15),"",現行セット情報CSV!H15)</f>
        <v/>
      </c>
      <c r="I15" s="53" t="str">
        <f>IF(ISBLANK(現行セット情報CSV!I15),"",現行セット情報CSV!I15&amp;"("&amp;TEXT(EDATE($I$2,-1),"yyyy年m月")&amp;"納品まで)")</f>
        <v/>
      </c>
      <c r="J15" s="53" t="str">
        <f>IF(ISBLANK(現行セット情報CSV!J15),"",現行セット情報CSV!J15)</f>
        <v/>
      </c>
      <c r="K15" s="53" t="str">
        <f>IF(ISBLANK(現行セット情報CSV!K15),"",現行セット情報CSV!K15)</f>
        <v/>
      </c>
      <c r="L15" s="53" t="str">
        <f>IF(ISBLANK(現行セット情報CSV!L15),"",現行セット情報CSV!L15)</f>
        <v/>
      </c>
      <c r="M15" s="53" t="str">
        <f>IF(ISBLANK(現行セット情報CSV!M15),"",現行セット情報CSV!M15)</f>
        <v/>
      </c>
      <c r="N15" s="53" t="str">
        <f>IF(ISBLANK(現行セット情報CSV!N15),"",現行セット情報CSV!N15)</f>
        <v/>
      </c>
      <c r="O15" s="53" t="str">
        <f>IF(ISBLANK(現行セット情報CSV!O15),"",現行セット情報CSV!O15)</f>
        <v/>
      </c>
      <c r="P15" s="53" t="str">
        <f>IF(ISBLANK(現行セット情報CSV!P15),"",現行セット情報CSV!P15)</f>
        <v/>
      </c>
      <c r="Q15" s="53" t="str">
        <f>IF(ISBLANK(現行セット情報CSV!Q15),"",現行セット情報CSV!Q15+5)</f>
        <v/>
      </c>
      <c r="R15" s="53" t="str">
        <f>IF(ISBLANK(現行セット情報CSV!R15),"",現行セット情報CSV!R15)</f>
        <v/>
      </c>
      <c r="S15" s="53" t="str">
        <f>IF(ISBLANK(現行セット情報CSV!S15),"",現行セット情報CSV!S15)</f>
        <v/>
      </c>
      <c r="T15" s="53" t="str">
        <f>IF(ISBLANK(現行セット情報CSV!T15),"",現行セット情報CSV!T15)</f>
        <v/>
      </c>
      <c r="U15" s="53" t="str">
        <f>IF(ISBLANK(現行セット情報CSV!U15),"",現行セット情報CSV!U15)</f>
        <v/>
      </c>
      <c r="V15" s="53" t="str">
        <f>IF(ISBLANK(現行セット情報CSV!V15),"",現行セット情報CSV!V15)</f>
        <v/>
      </c>
      <c r="W15" s="53" t="str">
        <f>IF(ISBLANK(現行セット情報CSV!W15),"",現行セット情報CSV!W15)</f>
        <v/>
      </c>
      <c r="X15" s="53" t="str">
        <f>IF(ISBLANK(現行セット情報CSV!X15),"",現行セット情報CSV!X15)</f>
        <v/>
      </c>
      <c r="Y15" s="53" t="str">
        <f>IF(ISBLANK(現行セット情報CSV!Y15),"",現行セット情報CSV!Y15)</f>
        <v/>
      </c>
      <c r="Z15" s="53" t="str">
        <f>IF(ISBLANK(現行セット情報CSV!Z15),"",現行セット情報CSV!Z15)</f>
        <v/>
      </c>
      <c r="AA15" s="53" t="str">
        <f>IF(ISBLANK(現行セット情報CSV!AA15),"",現行セット情報CSV!AA15)</f>
        <v/>
      </c>
      <c r="AB15" s="53" t="str">
        <f>IF(ISBLANK(現行セット情報CSV!AB15),"",現行セット情報CSV!AB15)</f>
        <v/>
      </c>
      <c r="AC15" s="53" t="str">
        <f>IF(ISBLANK(現行セット情報CSV!AC15),"",現行セット情報CSV!AC15)</f>
        <v/>
      </c>
      <c r="AD15" s="53" t="str">
        <f>IF(ISBLANK(現行セット情報CSV!AD15),"",現行セット情報CSV!AD15)</f>
        <v/>
      </c>
      <c r="AE15" s="53" t="str">
        <f>IF(ISBLANK(現行セット情報CSV!AE15),"",現行セット情報CSV!AE15)</f>
        <v/>
      </c>
      <c r="AF15" s="53" t="str">
        <f>IF(ISBLANK(現行セット情報CSV!AF15),"",現行セット情報CSV!AF15)</f>
        <v/>
      </c>
      <c r="AG15" s="53" t="str">
        <f>IF(ISBLANK(現行セット情報CSV!AG15),"",現行セット情報CSV!AG15)</f>
        <v/>
      </c>
      <c r="AH15" s="53" t="str">
        <f>IF(ISBLANK(現行セット情報CSV!AH15),"",現行セット情報CSV!AH15)</f>
        <v/>
      </c>
      <c r="AI15" s="53" t="str">
        <f>IF(ISBLANK(現行セット情報CSV!AI15),"",現行セット情報CSV!AI15)</f>
        <v/>
      </c>
      <c r="AJ15" s="53" t="str">
        <f>IF(ISBLANK(現行セット情報CSV!AJ15),"",現行セット情報CSV!AJ15)</f>
        <v/>
      </c>
      <c r="AK15" s="53" t="str">
        <f>IF(ISBLANK(現行セット情報CSV!AK15),"",現行セット情報CSV!AK15)</f>
        <v/>
      </c>
      <c r="AL15" s="53" t="str">
        <f>IF(ISBLANK(現行セット情報CSV!AL15),"",現行セット情報CSV!AL15)</f>
        <v/>
      </c>
      <c r="AM15" s="53" t="str">
        <f>IF(ISBLANK(現行セット情報CSV!AM15),"",現行セット情報CSV!AM15)</f>
        <v/>
      </c>
      <c r="AN15" s="53" t="str">
        <f>IF(ISBLANK(現行セット情報CSV!AN15),"",現行セット情報CSV!AN15)</f>
        <v/>
      </c>
      <c r="AO15" s="53" t="str">
        <f>IF(ISBLANK(現行セット情報CSV!AO15),"",現行セット情報CSV!AO15)</f>
        <v/>
      </c>
      <c r="AP15" s="53" t="str">
        <f>IF(ISBLANK(現行セット情報CSV!AP15),"",現行セット情報CSV!AP15)</f>
        <v/>
      </c>
      <c r="AQ15" s="53" t="str">
        <f>IF(ISBLANK(現行セット情報CSV!AQ15),"",現行セット情報CSV!AQ15)</f>
        <v/>
      </c>
      <c r="AR15" s="53" t="str">
        <f>IF(ISBLANK(現行セット情報CSV!AR15),"",現行セット情報CSV!AR15)</f>
        <v/>
      </c>
      <c r="AS15" s="53" t="str">
        <f>IF(ISBLANK(現行セット情報CSV!AS15),"",現行セット情報CSV!AS15)</f>
        <v/>
      </c>
    </row>
    <row r="16" spans="1:46">
      <c r="A16" s="53" t="str">
        <f>IF(ISBLANK(現行セット情報CSV!A16),"",現行セット情報CSV!A16)</f>
        <v/>
      </c>
      <c r="B16" s="53" t="str">
        <f>IF(ISBLANK(現行セット情報CSV!B16),"",現行セット情報CSV!B16)</f>
        <v/>
      </c>
      <c r="C16" s="53" t="str">
        <f>IF(ISBLANK(現行セット情報CSV!C16),"",現行セット情報CSV!C16)</f>
        <v/>
      </c>
      <c r="D16" s="53" t="str">
        <f>IF(ISBLANK(現行セット情報CSV!D16),"",現行セット情報CSV!D16)</f>
        <v/>
      </c>
      <c r="E16" s="53" t="str">
        <f>IF(ISBLANK(現行セット情報CSV!E16),"",現行セット情報CSV!E16)</f>
        <v/>
      </c>
      <c r="F16" s="53" t="str">
        <f>IF(ISBLANK(現行セット情報CSV!F16),"",現行セット情報CSV!F16)</f>
        <v/>
      </c>
      <c r="G16" s="53" t="str">
        <f>IF(ISBLANK(現行セット情報CSV!G16),"",現行セット情報CSV!G16)</f>
        <v/>
      </c>
      <c r="H16" s="53" t="str">
        <f>IF(ISBLANK(現行セット情報CSV!H16),"",現行セット情報CSV!H16)</f>
        <v/>
      </c>
      <c r="I16" s="53" t="str">
        <f>IF(ISBLANK(現行セット情報CSV!I16),"",現行セット情報CSV!I16&amp;"("&amp;TEXT(EDATE($I$2,-1),"yyyy年m月")&amp;"納品まで)")</f>
        <v/>
      </c>
      <c r="J16" s="53" t="str">
        <f>IF(ISBLANK(現行セット情報CSV!J16),"",現行セット情報CSV!J16)</f>
        <v/>
      </c>
      <c r="K16" s="53" t="str">
        <f>IF(ISBLANK(現行セット情報CSV!K16),"",現行セット情報CSV!K16)</f>
        <v/>
      </c>
      <c r="L16" s="53" t="str">
        <f>IF(ISBLANK(現行セット情報CSV!L16),"",現行セット情報CSV!L16)</f>
        <v/>
      </c>
      <c r="M16" s="53" t="str">
        <f>IF(ISBLANK(現行セット情報CSV!M16),"",現行セット情報CSV!M16)</f>
        <v/>
      </c>
      <c r="N16" s="53" t="str">
        <f>IF(ISBLANK(現行セット情報CSV!N16),"",現行セット情報CSV!N16)</f>
        <v/>
      </c>
      <c r="O16" s="53" t="str">
        <f>IF(ISBLANK(現行セット情報CSV!O16),"",現行セット情報CSV!O16)</f>
        <v/>
      </c>
      <c r="P16" s="53" t="str">
        <f>IF(ISBLANK(現行セット情報CSV!P16),"",現行セット情報CSV!P16)</f>
        <v/>
      </c>
      <c r="Q16" s="53" t="str">
        <f>IF(ISBLANK(現行セット情報CSV!Q16),"",現行セット情報CSV!Q16+5)</f>
        <v/>
      </c>
      <c r="R16" s="53" t="str">
        <f>IF(ISBLANK(現行セット情報CSV!R16),"",現行セット情報CSV!R16)</f>
        <v/>
      </c>
      <c r="S16" s="53" t="str">
        <f>IF(ISBLANK(現行セット情報CSV!S16),"",現行セット情報CSV!S16)</f>
        <v/>
      </c>
      <c r="T16" s="53" t="str">
        <f>IF(ISBLANK(現行セット情報CSV!T16),"",現行セット情報CSV!T16)</f>
        <v/>
      </c>
      <c r="U16" s="53" t="str">
        <f>IF(ISBLANK(現行セット情報CSV!U16),"",現行セット情報CSV!U16)</f>
        <v/>
      </c>
      <c r="V16" s="53" t="str">
        <f>IF(ISBLANK(現行セット情報CSV!V16),"",現行セット情報CSV!V16)</f>
        <v/>
      </c>
      <c r="W16" s="53" t="str">
        <f>IF(ISBLANK(現行セット情報CSV!W16),"",現行セット情報CSV!W16)</f>
        <v/>
      </c>
      <c r="X16" s="53" t="str">
        <f>IF(ISBLANK(現行セット情報CSV!X16),"",現行セット情報CSV!X16)</f>
        <v/>
      </c>
      <c r="Y16" s="53" t="str">
        <f>IF(ISBLANK(現行セット情報CSV!Y16),"",現行セット情報CSV!Y16)</f>
        <v/>
      </c>
      <c r="Z16" s="53" t="str">
        <f>IF(ISBLANK(現行セット情報CSV!Z16),"",現行セット情報CSV!Z16)</f>
        <v/>
      </c>
      <c r="AA16" s="53" t="str">
        <f>IF(ISBLANK(現行セット情報CSV!AA16),"",現行セット情報CSV!AA16)</f>
        <v/>
      </c>
      <c r="AB16" s="53" t="str">
        <f>IF(ISBLANK(現行セット情報CSV!AB16),"",現行セット情報CSV!AB16)</f>
        <v/>
      </c>
      <c r="AC16" s="53" t="str">
        <f>IF(ISBLANK(現行セット情報CSV!AC16),"",現行セット情報CSV!AC16)</f>
        <v/>
      </c>
      <c r="AD16" s="53" t="str">
        <f>IF(ISBLANK(現行セット情報CSV!AD16),"",現行セット情報CSV!AD16)</f>
        <v/>
      </c>
      <c r="AE16" s="53" t="str">
        <f>IF(ISBLANK(現行セット情報CSV!AE16),"",現行セット情報CSV!AE16)</f>
        <v/>
      </c>
      <c r="AF16" s="53" t="str">
        <f>IF(ISBLANK(現行セット情報CSV!AF16),"",現行セット情報CSV!AF16)</f>
        <v/>
      </c>
      <c r="AG16" s="53" t="str">
        <f>IF(ISBLANK(現行セット情報CSV!AG16),"",現行セット情報CSV!AG16)</f>
        <v/>
      </c>
      <c r="AH16" s="53" t="str">
        <f>IF(ISBLANK(現行セット情報CSV!AH16),"",現行セット情報CSV!AH16)</f>
        <v/>
      </c>
      <c r="AI16" s="53" t="str">
        <f>IF(ISBLANK(現行セット情報CSV!AI16),"",現行セット情報CSV!AI16)</f>
        <v/>
      </c>
      <c r="AJ16" s="53" t="str">
        <f>IF(ISBLANK(現行セット情報CSV!AJ16),"",現行セット情報CSV!AJ16)</f>
        <v/>
      </c>
      <c r="AK16" s="53" t="str">
        <f>IF(ISBLANK(現行セット情報CSV!AK16),"",現行セット情報CSV!AK16)</f>
        <v/>
      </c>
      <c r="AL16" s="53" t="str">
        <f>IF(ISBLANK(現行セット情報CSV!AL16),"",現行セット情報CSV!AL16)</f>
        <v/>
      </c>
      <c r="AM16" s="53" t="str">
        <f>IF(ISBLANK(現行セット情報CSV!AM16),"",現行セット情報CSV!AM16)</f>
        <v/>
      </c>
      <c r="AN16" s="53" t="str">
        <f>IF(ISBLANK(現行セット情報CSV!AN16),"",現行セット情報CSV!AN16)</f>
        <v/>
      </c>
      <c r="AO16" s="53" t="str">
        <f>IF(ISBLANK(現行セット情報CSV!AO16),"",現行セット情報CSV!AO16)</f>
        <v/>
      </c>
      <c r="AP16" s="53" t="str">
        <f>IF(ISBLANK(現行セット情報CSV!AP16),"",現行セット情報CSV!AP16)</f>
        <v/>
      </c>
      <c r="AQ16" s="53" t="str">
        <f>IF(ISBLANK(現行セット情報CSV!AQ16),"",現行セット情報CSV!AQ16)</f>
        <v/>
      </c>
      <c r="AR16" s="53" t="str">
        <f>IF(ISBLANK(現行セット情報CSV!AR16),"",現行セット情報CSV!AR16)</f>
        <v/>
      </c>
      <c r="AS16" s="53" t="str">
        <f>IF(ISBLANK(現行セット情報CSV!AS16),"",現行セット情報CSV!AS16)</f>
        <v/>
      </c>
    </row>
    <row r="17" spans="1:45">
      <c r="A17" s="53" t="str">
        <f>IF(ISBLANK(現行セット情報CSV!A17),"",現行セット情報CSV!A17)</f>
        <v/>
      </c>
      <c r="B17" s="53" t="str">
        <f>IF(ISBLANK(現行セット情報CSV!B17),"",現行セット情報CSV!B17)</f>
        <v/>
      </c>
      <c r="C17" s="53" t="str">
        <f>IF(ISBLANK(現行セット情報CSV!C17),"",現行セット情報CSV!C17)</f>
        <v/>
      </c>
      <c r="D17" s="53" t="str">
        <f>IF(ISBLANK(現行セット情報CSV!D17),"",現行セット情報CSV!D17)</f>
        <v/>
      </c>
      <c r="E17" s="53" t="str">
        <f>IF(ISBLANK(現行セット情報CSV!E17),"",現行セット情報CSV!E17)</f>
        <v/>
      </c>
      <c r="F17" s="53" t="str">
        <f>IF(ISBLANK(現行セット情報CSV!F17),"",現行セット情報CSV!F17)</f>
        <v/>
      </c>
      <c r="G17" s="53" t="str">
        <f>IF(ISBLANK(現行セット情報CSV!G17),"",現行セット情報CSV!G17)</f>
        <v/>
      </c>
      <c r="H17" s="53" t="str">
        <f>IF(ISBLANK(現行セット情報CSV!H17),"",現行セット情報CSV!H17)</f>
        <v/>
      </c>
      <c r="I17" s="53" t="str">
        <f>IF(ISBLANK(現行セット情報CSV!I17),"",現行セット情報CSV!I17&amp;"("&amp;TEXT(EDATE($I$2,-1),"yyyy年m月")&amp;"納品まで)")</f>
        <v/>
      </c>
      <c r="J17" s="53" t="str">
        <f>IF(ISBLANK(現行セット情報CSV!J17),"",現行セット情報CSV!J17)</f>
        <v/>
      </c>
      <c r="K17" s="53" t="str">
        <f>IF(ISBLANK(現行セット情報CSV!K17),"",現行セット情報CSV!K17)</f>
        <v/>
      </c>
      <c r="L17" s="53" t="str">
        <f>IF(ISBLANK(現行セット情報CSV!L17),"",現行セット情報CSV!L17)</f>
        <v/>
      </c>
      <c r="M17" s="53" t="str">
        <f>IF(ISBLANK(現行セット情報CSV!M17),"",現行セット情報CSV!M17)</f>
        <v/>
      </c>
      <c r="N17" s="53" t="str">
        <f>IF(ISBLANK(現行セット情報CSV!N17),"",現行セット情報CSV!N17)</f>
        <v/>
      </c>
      <c r="O17" s="53" t="str">
        <f>IF(ISBLANK(現行セット情報CSV!O17),"",現行セット情報CSV!O17)</f>
        <v/>
      </c>
      <c r="P17" s="53" t="str">
        <f>IF(ISBLANK(現行セット情報CSV!P17),"",現行セット情報CSV!P17)</f>
        <v/>
      </c>
      <c r="Q17" s="53" t="str">
        <f>IF(ISBLANK(現行セット情報CSV!Q17),"",現行セット情報CSV!Q17+5)</f>
        <v/>
      </c>
      <c r="R17" s="53" t="str">
        <f>IF(ISBLANK(現行セット情報CSV!R17),"",現行セット情報CSV!R17)</f>
        <v/>
      </c>
      <c r="S17" s="53" t="str">
        <f>IF(ISBLANK(現行セット情報CSV!S17),"",現行セット情報CSV!S17)</f>
        <v/>
      </c>
      <c r="T17" s="53" t="str">
        <f>IF(ISBLANK(現行セット情報CSV!T17),"",現行セット情報CSV!T17)</f>
        <v/>
      </c>
      <c r="U17" s="53" t="str">
        <f>IF(ISBLANK(現行セット情報CSV!U17),"",現行セット情報CSV!U17)</f>
        <v/>
      </c>
      <c r="V17" s="53" t="str">
        <f>IF(ISBLANK(現行セット情報CSV!V17),"",現行セット情報CSV!V17)</f>
        <v/>
      </c>
      <c r="W17" s="53" t="str">
        <f>IF(ISBLANK(現行セット情報CSV!W17),"",現行セット情報CSV!W17)</f>
        <v/>
      </c>
      <c r="X17" s="53" t="str">
        <f>IF(ISBLANK(現行セット情報CSV!X17),"",現行セット情報CSV!X17)</f>
        <v/>
      </c>
      <c r="Y17" s="53" t="str">
        <f>IF(ISBLANK(現行セット情報CSV!Y17),"",現行セット情報CSV!Y17)</f>
        <v/>
      </c>
      <c r="Z17" s="53" t="str">
        <f>IF(ISBLANK(現行セット情報CSV!Z17),"",現行セット情報CSV!Z17)</f>
        <v/>
      </c>
      <c r="AA17" s="53" t="str">
        <f>IF(ISBLANK(現行セット情報CSV!AA17),"",現行セット情報CSV!AA17)</f>
        <v/>
      </c>
      <c r="AB17" s="53" t="str">
        <f>IF(ISBLANK(現行セット情報CSV!AB17),"",現行セット情報CSV!AB17)</f>
        <v/>
      </c>
      <c r="AC17" s="53" t="str">
        <f>IF(ISBLANK(現行セット情報CSV!AC17),"",現行セット情報CSV!AC17)</f>
        <v/>
      </c>
      <c r="AD17" s="53" t="str">
        <f>IF(ISBLANK(現行セット情報CSV!AD17),"",現行セット情報CSV!AD17)</f>
        <v/>
      </c>
      <c r="AE17" s="53" t="str">
        <f>IF(ISBLANK(現行セット情報CSV!AE17),"",現行セット情報CSV!AE17)</f>
        <v/>
      </c>
      <c r="AF17" s="53" t="str">
        <f>IF(ISBLANK(現行セット情報CSV!AF17),"",現行セット情報CSV!AF17)</f>
        <v/>
      </c>
      <c r="AG17" s="53" t="str">
        <f>IF(ISBLANK(現行セット情報CSV!AG17),"",現行セット情報CSV!AG17)</f>
        <v/>
      </c>
      <c r="AH17" s="53" t="str">
        <f>IF(ISBLANK(現行セット情報CSV!AH17),"",現行セット情報CSV!AH17)</f>
        <v/>
      </c>
      <c r="AI17" s="53" t="str">
        <f>IF(ISBLANK(現行セット情報CSV!AI17),"",現行セット情報CSV!AI17)</f>
        <v/>
      </c>
      <c r="AJ17" s="53" t="str">
        <f>IF(ISBLANK(現行セット情報CSV!AJ17),"",現行セット情報CSV!AJ17)</f>
        <v/>
      </c>
      <c r="AK17" s="53" t="str">
        <f>IF(ISBLANK(現行セット情報CSV!AK17),"",現行セット情報CSV!AK17)</f>
        <v/>
      </c>
      <c r="AL17" s="53" t="str">
        <f>IF(ISBLANK(現行セット情報CSV!AL17),"",現行セット情報CSV!AL17)</f>
        <v/>
      </c>
      <c r="AM17" s="53" t="str">
        <f>IF(ISBLANK(現行セット情報CSV!AM17),"",現行セット情報CSV!AM17)</f>
        <v/>
      </c>
      <c r="AN17" s="53" t="str">
        <f>IF(ISBLANK(現行セット情報CSV!AN17),"",現行セット情報CSV!AN17)</f>
        <v/>
      </c>
      <c r="AO17" s="53" t="str">
        <f>IF(ISBLANK(現行セット情報CSV!AO17),"",現行セット情報CSV!AO17)</f>
        <v/>
      </c>
      <c r="AP17" s="53" t="str">
        <f>IF(ISBLANK(現行セット情報CSV!AP17),"",現行セット情報CSV!AP17)</f>
        <v/>
      </c>
      <c r="AQ17" s="53" t="str">
        <f>IF(ISBLANK(現行セット情報CSV!AQ17),"",現行セット情報CSV!AQ17)</f>
        <v/>
      </c>
      <c r="AR17" s="53" t="str">
        <f>IF(ISBLANK(現行セット情報CSV!AR17),"",現行セット情報CSV!AR17)</f>
        <v/>
      </c>
      <c r="AS17" s="53" t="str">
        <f>IF(ISBLANK(現行セット情報CSV!AS17),"",現行セット情報CSV!AS17)</f>
        <v/>
      </c>
    </row>
    <row r="18" spans="1:45">
      <c r="A18" s="53" t="str">
        <f>IF(ISBLANK(現行セット情報CSV!A18),"",現行セット情報CSV!A18)</f>
        <v/>
      </c>
      <c r="B18" s="53" t="str">
        <f>IF(ISBLANK(現行セット情報CSV!B18),"",現行セット情報CSV!B18)</f>
        <v/>
      </c>
      <c r="C18" s="53" t="str">
        <f>IF(ISBLANK(現行セット情報CSV!C18),"",現行セット情報CSV!C18)</f>
        <v/>
      </c>
      <c r="D18" s="53" t="str">
        <f>IF(ISBLANK(現行セット情報CSV!D18),"",現行セット情報CSV!D18)</f>
        <v/>
      </c>
      <c r="E18" s="53" t="str">
        <f>IF(ISBLANK(現行セット情報CSV!E18),"",現行セット情報CSV!E18)</f>
        <v/>
      </c>
      <c r="F18" s="53" t="str">
        <f>IF(ISBLANK(現行セット情報CSV!F18),"",現行セット情報CSV!F18)</f>
        <v/>
      </c>
      <c r="G18" s="53" t="str">
        <f>IF(ISBLANK(現行セット情報CSV!G18),"",現行セット情報CSV!G18)</f>
        <v/>
      </c>
      <c r="H18" s="53" t="str">
        <f>IF(ISBLANK(現行セット情報CSV!H18),"",現行セット情報CSV!H18)</f>
        <v/>
      </c>
      <c r="I18" s="53" t="str">
        <f>IF(ISBLANK(現行セット情報CSV!I18),"",現行セット情報CSV!I18&amp;"("&amp;TEXT(EDATE($I$2,-1),"yyyy年m月")&amp;"納品まで)")</f>
        <v/>
      </c>
      <c r="J18" s="53" t="str">
        <f>IF(ISBLANK(現行セット情報CSV!J18),"",現行セット情報CSV!J18)</f>
        <v/>
      </c>
      <c r="K18" s="53" t="str">
        <f>IF(ISBLANK(現行セット情報CSV!K18),"",現行セット情報CSV!K18)</f>
        <v/>
      </c>
      <c r="L18" s="53" t="str">
        <f>IF(ISBLANK(現行セット情報CSV!L18),"",現行セット情報CSV!L18)</f>
        <v/>
      </c>
      <c r="M18" s="53" t="str">
        <f>IF(ISBLANK(現行セット情報CSV!M18),"",現行セット情報CSV!M18)</f>
        <v/>
      </c>
      <c r="N18" s="53" t="str">
        <f>IF(ISBLANK(現行セット情報CSV!N18),"",現行セット情報CSV!N18)</f>
        <v/>
      </c>
      <c r="O18" s="53" t="str">
        <f>IF(ISBLANK(現行セット情報CSV!O18),"",現行セット情報CSV!O18)</f>
        <v/>
      </c>
      <c r="P18" s="53" t="str">
        <f>IF(ISBLANK(現行セット情報CSV!P18),"",現行セット情報CSV!P18)</f>
        <v/>
      </c>
      <c r="Q18" s="53" t="str">
        <f>IF(ISBLANK(現行セット情報CSV!Q18),"",現行セット情報CSV!Q18+5)</f>
        <v/>
      </c>
      <c r="R18" s="53" t="str">
        <f>IF(ISBLANK(現行セット情報CSV!R18),"",現行セット情報CSV!R18)</f>
        <v/>
      </c>
      <c r="S18" s="53" t="str">
        <f>IF(ISBLANK(現行セット情報CSV!S18),"",現行セット情報CSV!S18)</f>
        <v/>
      </c>
      <c r="T18" s="53" t="str">
        <f>IF(ISBLANK(現行セット情報CSV!T18),"",現行セット情報CSV!T18)</f>
        <v/>
      </c>
      <c r="U18" s="53" t="str">
        <f>IF(ISBLANK(現行セット情報CSV!U18),"",現行セット情報CSV!U18)</f>
        <v/>
      </c>
      <c r="V18" s="53" t="str">
        <f>IF(ISBLANK(現行セット情報CSV!V18),"",現行セット情報CSV!V18)</f>
        <v/>
      </c>
      <c r="W18" s="53" t="str">
        <f>IF(ISBLANK(現行セット情報CSV!W18),"",現行セット情報CSV!W18)</f>
        <v/>
      </c>
      <c r="X18" s="53" t="str">
        <f>IF(ISBLANK(現行セット情報CSV!X18),"",現行セット情報CSV!X18)</f>
        <v/>
      </c>
      <c r="Y18" s="53" t="str">
        <f>IF(ISBLANK(現行セット情報CSV!Y18),"",現行セット情報CSV!Y18)</f>
        <v/>
      </c>
      <c r="Z18" s="53" t="str">
        <f>IF(ISBLANK(現行セット情報CSV!Z18),"",現行セット情報CSV!Z18)</f>
        <v/>
      </c>
      <c r="AA18" s="53" t="str">
        <f>IF(ISBLANK(現行セット情報CSV!AA18),"",現行セット情報CSV!AA18)</f>
        <v/>
      </c>
      <c r="AB18" s="53" t="str">
        <f>IF(ISBLANK(現行セット情報CSV!AB18),"",現行セット情報CSV!AB18)</f>
        <v/>
      </c>
      <c r="AC18" s="53" t="str">
        <f>IF(ISBLANK(現行セット情報CSV!AC18),"",現行セット情報CSV!AC18)</f>
        <v/>
      </c>
      <c r="AD18" s="53" t="str">
        <f>IF(ISBLANK(現行セット情報CSV!AD18),"",現行セット情報CSV!AD18)</f>
        <v/>
      </c>
      <c r="AE18" s="53" t="str">
        <f>IF(ISBLANK(現行セット情報CSV!AE18),"",現行セット情報CSV!AE18)</f>
        <v/>
      </c>
      <c r="AF18" s="53" t="str">
        <f>IF(ISBLANK(現行セット情報CSV!AF18),"",現行セット情報CSV!AF18)</f>
        <v/>
      </c>
      <c r="AG18" s="53" t="str">
        <f>IF(ISBLANK(現行セット情報CSV!AG18),"",現行セット情報CSV!AG18)</f>
        <v/>
      </c>
      <c r="AH18" s="53" t="str">
        <f>IF(ISBLANK(現行セット情報CSV!AH18),"",現行セット情報CSV!AH18)</f>
        <v/>
      </c>
      <c r="AI18" s="53" t="str">
        <f>IF(ISBLANK(現行セット情報CSV!AI18),"",現行セット情報CSV!AI18)</f>
        <v/>
      </c>
      <c r="AJ18" s="53" t="str">
        <f>IF(ISBLANK(現行セット情報CSV!AJ18),"",現行セット情報CSV!AJ18)</f>
        <v/>
      </c>
      <c r="AK18" s="53" t="str">
        <f>IF(ISBLANK(現行セット情報CSV!AK18),"",現行セット情報CSV!AK18)</f>
        <v/>
      </c>
      <c r="AL18" s="53" t="str">
        <f>IF(ISBLANK(現行セット情報CSV!AL18),"",現行セット情報CSV!AL18)</f>
        <v/>
      </c>
      <c r="AM18" s="53" t="str">
        <f>IF(ISBLANK(現行セット情報CSV!AM18),"",現行セット情報CSV!AM18)</f>
        <v/>
      </c>
      <c r="AN18" s="53" t="str">
        <f>IF(ISBLANK(現行セット情報CSV!AN18),"",現行セット情報CSV!AN18)</f>
        <v/>
      </c>
      <c r="AO18" s="53" t="str">
        <f>IF(ISBLANK(現行セット情報CSV!AO18),"",現行セット情報CSV!AO18)</f>
        <v/>
      </c>
      <c r="AP18" s="53" t="str">
        <f>IF(ISBLANK(現行セット情報CSV!AP18),"",現行セット情報CSV!AP18)</f>
        <v/>
      </c>
      <c r="AQ18" s="53" t="str">
        <f>IF(ISBLANK(現行セット情報CSV!AQ18),"",現行セット情報CSV!AQ18)</f>
        <v/>
      </c>
      <c r="AR18" s="53" t="str">
        <f>IF(ISBLANK(現行セット情報CSV!AR18),"",現行セット情報CSV!AR18)</f>
        <v/>
      </c>
      <c r="AS18" s="53" t="str">
        <f>IF(ISBLANK(現行セット情報CSV!AS18),"",現行セット情報CSV!AS18)</f>
        <v/>
      </c>
    </row>
    <row r="19" spans="1:45">
      <c r="A19" s="53" t="str">
        <f>IF(ISBLANK(現行セット情報CSV!A19),"",現行セット情報CSV!A19)</f>
        <v/>
      </c>
      <c r="B19" s="53" t="str">
        <f>IF(ISBLANK(現行セット情報CSV!B19),"",現行セット情報CSV!B19)</f>
        <v/>
      </c>
      <c r="C19" s="53" t="str">
        <f>IF(ISBLANK(現行セット情報CSV!C19),"",現行セット情報CSV!C19)</f>
        <v/>
      </c>
      <c r="D19" s="53" t="str">
        <f>IF(ISBLANK(現行セット情報CSV!D19),"",現行セット情報CSV!D19)</f>
        <v/>
      </c>
      <c r="E19" s="53" t="str">
        <f>IF(ISBLANK(現行セット情報CSV!E19),"",現行セット情報CSV!E19)</f>
        <v/>
      </c>
      <c r="F19" s="53" t="str">
        <f>IF(ISBLANK(現行セット情報CSV!F19),"",現行セット情報CSV!F19)</f>
        <v/>
      </c>
      <c r="G19" s="53" t="str">
        <f>IF(ISBLANK(現行セット情報CSV!G19),"",現行セット情報CSV!G19)</f>
        <v/>
      </c>
      <c r="H19" s="53" t="str">
        <f>IF(ISBLANK(現行セット情報CSV!H19),"",現行セット情報CSV!H19)</f>
        <v/>
      </c>
      <c r="I19" s="53" t="str">
        <f>IF(ISBLANK(現行セット情報CSV!I19),"",現行セット情報CSV!I19&amp;"("&amp;TEXT(EDATE($I$2,-1),"yyyy年m月")&amp;"納品まで)")</f>
        <v/>
      </c>
      <c r="J19" s="53" t="str">
        <f>IF(ISBLANK(現行セット情報CSV!J19),"",現行セット情報CSV!J19)</f>
        <v/>
      </c>
      <c r="K19" s="53" t="str">
        <f>IF(ISBLANK(現行セット情報CSV!K19),"",現行セット情報CSV!K19)</f>
        <v/>
      </c>
      <c r="L19" s="53" t="str">
        <f>IF(ISBLANK(現行セット情報CSV!L19),"",現行セット情報CSV!L19)</f>
        <v/>
      </c>
      <c r="M19" s="53" t="str">
        <f>IF(ISBLANK(現行セット情報CSV!M19),"",現行セット情報CSV!M19)</f>
        <v/>
      </c>
      <c r="N19" s="53" t="str">
        <f>IF(ISBLANK(現行セット情報CSV!N19),"",現行セット情報CSV!N19)</f>
        <v/>
      </c>
      <c r="O19" s="53" t="str">
        <f>IF(ISBLANK(現行セット情報CSV!O19),"",現行セット情報CSV!O19)</f>
        <v/>
      </c>
      <c r="P19" s="53" t="str">
        <f>IF(ISBLANK(現行セット情報CSV!P19),"",現行セット情報CSV!P19)</f>
        <v/>
      </c>
      <c r="Q19" s="53" t="str">
        <f>IF(ISBLANK(現行セット情報CSV!Q19),"",現行セット情報CSV!Q19+5)</f>
        <v/>
      </c>
      <c r="R19" s="53" t="str">
        <f>IF(ISBLANK(現行セット情報CSV!R19),"",現行セット情報CSV!R19)</f>
        <v/>
      </c>
      <c r="S19" s="53" t="str">
        <f>IF(ISBLANK(現行セット情報CSV!S19),"",現行セット情報CSV!S19)</f>
        <v/>
      </c>
      <c r="T19" s="53" t="str">
        <f>IF(ISBLANK(現行セット情報CSV!T19),"",現行セット情報CSV!T19)</f>
        <v/>
      </c>
      <c r="U19" s="53" t="str">
        <f>IF(ISBLANK(現行セット情報CSV!U19),"",現行セット情報CSV!U19)</f>
        <v/>
      </c>
      <c r="V19" s="53" t="str">
        <f>IF(ISBLANK(現行セット情報CSV!V19),"",現行セット情報CSV!V19)</f>
        <v/>
      </c>
      <c r="W19" s="53" t="str">
        <f>IF(ISBLANK(現行セット情報CSV!W19),"",現行セット情報CSV!W19)</f>
        <v/>
      </c>
      <c r="X19" s="53" t="str">
        <f>IF(ISBLANK(現行セット情報CSV!X19),"",現行セット情報CSV!X19)</f>
        <v/>
      </c>
      <c r="Y19" s="53" t="str">
        <f>IF(ISBLANK(現行セット情報CSV!Y19),"",現行セット情報CSV!Y19)</f>
        <v/>
      </c>
      <c r="Z19" s="53" t="str">
        <f>IF(ISBLANK(現行セット情報CSV!Z19),"",現行セット情報CSV!Z19)</f>
        <v/>
      </c>
      <c r="AA19" s="53" t="str">
        <f>IF(ISBLANK(現行セット情報CSV!AA19),"",現行セット情報CSV!AA19)</f>
        <v/>
      </c>
      <c r="AB19" s="53" t="str">
        <f>IF(ISBLANK(現行セット情報CSV!AB19),"",現行セット情報CSV!AB19)</f>
        <v/>
      </c>
      <c r="AC19" s="53" t="str">
        <f>IF(ISBLANK(現行セット情報CSV!AC19),"",現行セット情報CSV!AC19)</f>
        <v/>
      </c>
      <c r="AD19" s="53" t="str">
        <f>IF(ISBLANK(現行セット情報CSV!AD19),"",現行セット情報CSV!AD19)</f>
        <v/>
      </c>
      <c r="AE19" s="53" t="str">
        <f>IF(ISBLANK(現行セット情報CSV!AE19),"",現行セット情報CSV!AE19)</f>
        <v/>
      </c>
      <c r="AF19" s="53" t="str">
        <f>IF(ISBLANK(現行セット情報CSV!AF19),"",現行セット情報CSV!AF19)</f>
        <v/>
      </c>
      <c r="AG19" s="53" t="str">
        <f>IF(ISBLANK(現行セット情報CSV!AG19),"",現行セット情報CSV!AG19)</f>
        <v/>
      </c>
      <c r="AH19" s="53" t="str">
        <f>IF(ISBLANK(現行セット情報CSV!AH19),"",現行セット情報CSV!AH19)</f>
        <v/>
      </c>
      <c r="AI19" s="53" t="str">
        <f>IF(ISBLANK(現行セット情報CSV!AI19),"",現行セット情報CSV!AI19)</f>
        <v/>
      </c>
      <c r="AJ19" s="53" t="str">
        <f>IF(ISBLANK(現行セット情報CSV!AJ19),"",現行セット情報CSV!AJ19)</f>
        <v/>
      </c>
      <c r="AK19" s="53" t="str">
        <f>IF(ISBLANK(現行セット情報CSV!AK19),"",現行セット情報CSV!AK19)</f>
        <v/>
      </c>
      <c r="AL19" s="53" t="str">
        <f>IF(ISBLANK(現行セット情報CSV!AL19),"",現行セット情報CSV!AL19)</f>
        <v/>
      </c>
      <c r="AM19" s="53" t="str">
        <f>IF(ISBLANK(現行セット情報CSV!AM19),"",現行セット情報CSV!AM19)</f>
        <v/>
      </c>
      <c r="AN19" s="53" t="str">
        <f>IF(ISBLANK(現行セット情報CSV!AN19),"",現行セット情報CSV!AN19)</f>
        <v/>
      </c>
      <c r="AO19" s="53" t="str">
        <f>IF(ISBLANK(現行セット情報CSV!AO19),"",現行セット情報CSV!AO19)</f>
        <v/>
      </c>
      <c r="AP19" s="53" t="str">
        <f>IF(ISBLANK(現行セット情報CSV!AP19),"",現行セット情報CSV!AP19)</f>
        <v/>
      </c>
      <c r="AQ19" s="53" t="str">
        <f>IF(ISBLANK(現行セット情報CSV!AQ19),"",現行セット情報CSV!AQ19)</f>
        <v/>
      </c>
      <c r="AR19" s="53" t="str">
        <f>IF(ISBLANK(現行セット情報CSV!AR19),"",現行セット情報CSV!AR19)</f>
        <v/>
      </c>
      <c r="AS19" s="53" t="str">
        <f>IF(ISBLANK(現行セット情報CSV!AS19),"",現行セット情報CSV!AS19)</f>
        <v/>
      </c>
    </row>
    <row r="20" spans="1:45">
      <c r="A20" s="53" t="str">
        <f>IF(ISBLANK(現行セット情報CSV!A20),"",現行セット情報CSV!A20)</f>
        <v/>
      </c>
      <c r="B20" s="53" t="str">
        <f>IF(ISBLANK(現行セット情報CSV!B20),"",現行セット情報CSV!B20)</f>
        <v/>
      </c>
      <c r="C20" s="53" t="str">
        <f>IF(ISBLANK(現行セット情報CSV!C20),"",現行セット情報CSV!C20)</f>
        <v/>
      </c>
      <c r="D20" s="53" t="str">
        <f>IF(ISBLANK(現行セット情報CSV!D20),"",現行セット情報CSV!D20)</f>
        <v/>
      </c>
      <c r="E20" s="53" t="str">
        <f>IF(ISBLANK(現行セット情報CSV!E20),"",現行セット情報CSV!E20)</f>
        <v/>
      </c>
      <c r="F20" s="53" t="str">
        <f>IF(ISBLANK(現行セット情報CSV!F20),"",現行セット情報CSV!F20)</f>
        <v/>
      </c>
      <c r="G20" s="53" t="str">
        <f>IF(ISBLANK(現行セット情報CSV!G20),"",現行セット情報CSV!G20)</f>
        <v/>
      </c>
      <c r="H20" s="53" t="str">
        <f>IF(ISBLANK(現行セット情報CSV!H20),"",現行セット情報CSV!H20)</f>
        <v/>
      </c>
      <c r="I20" s="53" t="str">
        <f>IF(ISBLANK(現行セット情報CSV!I20),"",現行セット情報CSV!I20&amp;"("&amp;TEXT(EDATE($I$2,-1),"yyyy年m月")&amp;"納品まで)")</f>
        <v/>
      </c>
      <c r="J20" s="53" t="str">
        <f>IF(ISBLANK(現行セット情報CSV!J20),"",現行セット情報CSV!J20)</f>
        <v/>
      </c>
      <c r="K20" s="53" t="str">
        <f>IF(ISBLANK(現行セット情報CSV!K20),"",現行セット情報CSV!K20)</f>
        <v/>
      </c>
      <c r="L20" s="53" t="str">
        <f>IF(ISBLANK(現行セット情報CSV!L20),"",現行セット情報CSV!L20)</f>
        <v/>
      </c>
      <c r="M20" s="53" t="str">
        <f>IF(ISBLANK(現行セット情報CSV!M20),"",現行セット情報CSV!M20)</f>
        <v/>
      </c>
      <c r="N20" s="53" t="str">
        <f>IF(ISBLANK(現行セット情報CSV!N20),"",現行セット情報CSV!N20)</f>
        <v/>
      </c>
      <c r="O20" s="53" t="str">
        <f>IF(ISBLANK(現行セット情報CSV!O20),"",現行セット情報CSV!O20)</f>
        <v/>
      </c>
      <c r="P20" s="53" t="str">
        <f>IF(ISBLANK(現行セット情報CSV!P20),"",現行セット情報CSV!P20)</f>
        <v/>
      </c>
      <c r="Q20" s="53" t="str">
        <f>IF(ISBLANK(現行セット情報CSV!Q20),"",現行セット情報CSV!Q20+5)</f>
        <v/>
      </c>
      <c r="R20" s="53" t="str">
        <f>IF(ISBLANK(現行セット情報CSV!R20),"",現行セット情報CSV!R20)</f>
        <v/>
      </c>
      <c r="S20" s="53" t="str">
        <f>IF(ISBLANK(現行セット情報CSV!S20),"",現行セット情報CSV!S20)</f>
        <v/>
      </c>
      <c r="T20" s="53" t="str">
        <f>IF(ISBLANK(現行セット情報CSV!T20),"",現行セット情報CSV!T20)</f>
        <v/>
      </c>
      <c r="U20" s="53" t="str">
        <f>IF(ISBLANK(現行セット情報CSV!U20),"",現行セット情報CSV!U20)</f>
        <v/>
      </c>
      <c r="V20" s="53" t="str">
        <f>IF(ISBLANK(現行セット情報CSV!V20),"",現行セット情報CSV!V20)</f>
        <v/>
      </c>
      <c r="W20" s="53" t="str">
        <f>IF(ISBLANK(現行セット情報CSV!W20),"",現行セット情報CSV!W20)</f>
        <v/>
      </c>
      <c r="X20" s="53" t="str">
        <f>IF(ISBLANK(現行セット情報CSV!X20),"",現行セット情報CSV!X20)</f>
        <v/>
      </c>
      <c r="Y20" s="53" t="str">
        <f>IF(ISBLANK(現行セット情報CSV!Y20),"",現行セット情報CSV!Y20)</f>
        <v/>
      </c>
      <c r="Z20" s="53" t="str">
        <f>IF(ISBLANK(現行セット情報CSV!Z20),"",現行セット情報CSV!Z20)</f>
        <v/>
      </c>
      <c r="AA20" s="53" t="str">
        <f>IF(ISBLANK(現行セット情報CSV!AA20),"",現行セット情報CSV!AA20)</f>
        <v/>
      </c>
      <c r="AB20" s="53" t="str">
        <f>IF(ISBLANK(現行セット情報CSV!AB20),"",現行セット情報CSV!AB20)</f>
        <v/>
      </c>
      <c r="AC20" s="53" t="str">
        <f>IF(ISBLANK(現行セット情報CSV!AC20),"",現行セット情報CSV!AC20)</f>
        <v/>
      </c>
      <c r="AD20" s="53" t="str">
        <f>IF(ISBLANK(現行セット情報CSV!AD20),"",現行セット情報CSV!AD20)</f>
        <v/>
      </c>
      <c r="AE20" s="53" t="str">
        <f>IF(ISBLANK(現行セット情報CSV!AE20),"",現行セット情報CSV!AE20)</f>
        <v/>
      </c>
      <c r="AF20" s="53" t="str">
        <f>IF(ISBLANK(現行セット情報CSV!AF20),"",現行セット情報CSV!AF20)</f>
        <v/>
      </c>
      <c r="AG20" s="53" t="str">
        <f>IF(ISBLANK(現行セット情報CSV!AG20),"",現行セット情報CSV!AG20)</f>
        <v/>
      </c>
      <c r="AH20" s="53" t="str">
        <f>IF(ISBLANK(現行セット情報CSV!AH20),"",現行セット情報CSV!AH20)</f>
        <v/>
      </c>
      <c r="AI20" s="53" t="str">
        <f>IF(ISBLANK(現行セット情報CSV!AI20),"",現行セット情報CSV!AI20)</f>
        <v/>
      </c>
      <c r="AJ20" s="53" t="str">
        <f>IF(ISBLANK(現行セット情報CSV!AJ20),"",現行セット情報CSV!AJ20)</f>
        <v/>
      </c>
      <c r="AK20" s="53" t="str">
        <f>IF(ISBLANK(現行セット情報CSV!AK20),"",現行セット情報CSV!AK20)</f>
        <v/>
      </c>
      <c r="AL20" s="53" t="str">
        <f>IF(ISBLANK(現行セット情報CSV!AL20),"",現行セット情報CSV!AL20)</f>
        <v/>
      </c>
      <c r="AM20" s="53" t="str">
        <f>IF(ISBLANK(現行セット情報CSV!AM20),"",現行セット情報CSV!AM20)</f>
        <v/>
      </c>
      <c r="AN20" s="53" t="str">
        <f>IF(ISBLANK(現行セット情報CSV!AN20),"",現行セット情報CSV!AN20)</f>
        <v/>
      </c>
      <c r="AO20" s="53" t="str">
        <f>IF(ISBLANK(現行セット情報CSV!AO20),"",現行セット情報CSV!AO20)</f>
        <v/>
      </c>
      <c r="AP20" s="53" t="str">
        <f>IF(ISBLANK(現行セット情報CSV!AP20),"",現行セット情報CSV!AP20)</f>
        <v/>
      </c>
      <c r="AQ20" s="53" t="str">
        <f>IF(ISBLANK(現行セット情報CSV!AQ20),"",現行セット情報CSV!AQ20)</f>
        <v/>
      </c>
      <c r="AR20" s="53" t="str">
        <f>IF(ISBLANK(現行セット情報CSV!AR20),"",現行セット情報CSV!AR20)</f>
        <v/>
      </c>
      <c r="AS20" s="53" t="str">
        <f>IF(ISBLANK(現行セット情報CSV!AS20),"",現行セット情報CSV!AS20)</f>
        <v/>
      </c>
    </row>
    <row r="21" spans="1:45">
      <c r="A21" s="53" t="str">
        <f>IF(ISBLANK(現行セット情報CSV!A21),"",現行セット情報CSV!A21)</f>
        <v/>
      </c>
      <c r="B21" s="53" t="str">
        <f>IF(ISBLANK(現行セット情報CSV!B21),"",現行セット情報CSV!B21)</f>
        <v/>
      </c>
      <c r="C21" s="53" t="str">
        <f>IF(ISBLANK(現行セット情報CSV!C21),"",現行セット情報CSV!C21)</f>
        <v/>
      </c>
      <c r="D21" s="53" t="str">
        <f>IF(ISBLANK(現行セット情報CSV!D21),"",現行セット情報CSV!D21)</f>
        <v/>
      </c>
      <c r="E21" s="53" t="str">
        <f>IF(ISBLANK(現行セット情報CSV!E21),"",現行セット情報CSV!E21)</f>
        <v/>
      </c>
      <c r="F21" s="53" t="str">
        <f>IF(ISBLANK(現行セット情報CSV!F21),"",現行セット情報CSV!F21)</f>
        <v/>
      </c>
      <c r="G21" s="53" t="str">
        <f>IF(ISBLANK(現行セット情報CSV!G21),"",現行セット情報CSV!G21)</f>
        <v/>
      </c>
      <c r="H21" s="53" t="str">
        <f>IF(ISBLANK(現行セット情報CSV!H21),"",現行セット情報CSV!H21)</f>
        <v/>
      </c>
      <c r="I21" s="53" t="str">
        <f>IF(ISBLANK(現行セット情報CSV!I21),"",現行セット情報CSV!I21&amp;"("&amp;TEXT(EDATE($I$2,-1),"yyyy年m月")&amp;"納品まで)")</f>
        <v/>
      </c>
      <c r="J21" s="53" t="str">
        <f>IF(ISBLANK(現行セット情報CSV!J21),"",現行セット情報CSV!J21)</f>
        <v/>
      </c>
      <c r="K21" s="53" t="str">
        <f>IF(ISBLANK(現行セット情報CSV!K21),"",現行セット情報CSV!K21)</f>
        <v/>
      </c>
      <c r="L21" s="53" t="str">
        <f>IF(ISBLANK(現行セット情報CSV!L21),"",現行セット情報CSV!L21)</f>
        <v/>
      </c>
      <c r="M21" s="53" t="str">
        <f>IF(ISBLANK(現行セット情報CSV!M21),"",現行セット情報CSV!M21)</f>
        <v/>
      </c>
      <c r="N21" s="53" t="str">
        <f>IF(ISBLANK(現行セット情報CSV!N21),"",現行セット情報CSV!N21)</f>
        <v/>
      </c>
      <c r="O21" s="53" t="str">
        <f>IF(ISBLANK(現行セット情報CSV!O21),"",現行セット情報CSV!O21)</f>
        <v/>
      </c>
      <c r="P21" s="53" t="str">
        <f>IF(ISBLANK(現行セット情報CSV!P21),"",現行セット情報CSV!P21)</f>
        <v/>
      </c>
      <c r="Q21" s="53" t="str">
        <f>IF(ISBLANK(現行セット情報CSV!Q21),"",現行セット情報CSV!Q21+5)</f>
        <v/>
      </c>
      <c r="R21" s="53" t="str">
        <f>IF(ISBLANK(現行セット情報CSV!R21),"",現行セット情報CSV!R21)</f>
        <v/>
      </c>
      <c r="S21" s="53" t="str">
        <f>IF(ISBLANK(現行セット情報CSV!S21),"",現行セット情報CSV!S21)</f>
        <v/>
      </c>
      <c r="T21" s="53" t="str">
        <f>IF(ISBLANK(現行セット情報CSV!T21),"",現行セット情報CSV!T21)</f>
        <v/>
      </c>
      <c r="U21" s="53" t="str">
        <f>IF(ISBLANK(現行セット情報CSV!U21),"",現行セット情報CSV!U21)</f>
        <v/>
      </c>
      <c r="V21" s="53" t="str">
        <f>IF(ISBLANK(現行セット情報CSV!V21),"",現行セット情報CSV!V21)</f>
        <v/>
      </c>
      <c r="W21" s="53" t="str">
        <f>IF(ISBLANK(現行セット情報CSV!W21),"",現行セット情報CSV!W21)</f>
        <v/>
      </c>
      <c r="X21" s="53" t="str">
        <f>IF(ISBLANK(現行セット情報CSV!X21),"",現行セット情報CSV!X21)</f>
        <v/>
      </c>
      <c r="Y21" s="53" t="str">
        <f>IF(ISBLANK(現行セット情報CSV!Y21),"",現行セット情報CSV!Y21)</f>
        <v/>
      </c>
      <c r="Z21" s="53" t="str">
        <f>IF(ISBLANK(現行セット情報CSV!Z21),"",現行セット情報CSV!Z21)</f>
        <v/>
      </c>
      <c r="AA21" s="53" t="str">
        <f>IF(ISBLANK(現行セット情報CSV!AA21),"",現行セット情報CSV!AA21)</f>
        <v/>
      </c>
      <c r="AB21" s="53" t="str">
        <f>IF(ISBLANK(現行セット情報CSV!AB21),"",現行セット情報CSV!AB21)</f>
        <v/>
      </c>
      <c r="AC21" s="53" t="str">
        <f>IF(ISBLANK(現行セット情報CSV!AC21),"",現行セット情報CSV!AC21)</f>
        <v/>
      </c>
      <c r="AD21" s="53" t="str">
        <f>IF(ISBLANK(現行セット情報CSV!AD21),"",現行セット情報CSV!AD21)</f>
        <v/>
      </c>
      <c r="AE21" s="53" t="str">
        <f>IF(ISBLANK(現行セット情報CSV!AE21),"",現行セット情報CSV!AE21)</f>
        <v/>
      </c>
      <c r="AF21" s="53" t="str">
        <f>IF(ISBLANK(現行セット情報CSV!AF21),"",現行セット情報CSV!AF21)</f>
        <v/>
      </c>
      <c r="AG21" s="53" t="str">
        <f>IF(ISBLANK(現行セット情報CSV!AG21),"",現行セット情報CSV!AG21)</f>
        <v/>
      </c>
      <c r="AH21" s="53" t="str">
        <f>IF(ISBLANK(現行セット情報CSV!AH21),"",現行セット情報CSV!AH21)</f>
        <v/>
      </c>
      <c r="AI21" s="53" t="str">
        <f>IF(ISBLANK(現行セット情報CSV!AI21),"",現行セット情報CSV!AI21)</f>
        <v/>
      </c>
      <c r="AJ21" s="53" t="str">
        <f>IF(ISBLANK(現行セット情報CSV!AJ21),"",現行セット情報CSV!AJ21)</f>
        <v/>
      </c>
      <c r="AK21" s="53" t="str">
        <f>IF(ISBLANK(現行セット情報CSV!AK21),"",現行セット情報CSV!AK21)</f>
        <v/>
      </c>
      <c r="AL21" s="53" t="str">
        <f>IF(ISBLANK(現行セット情報CSV!AL21),"",現行セット情報CSV!AL21)</f>
        <v/>
      </c>
      <c r="AM21" s="53" t="str">
        <f>IF(ISBLANK(現行セット情報CSV!AM21),"",現行セット情報CSV!AM21)</f>
        <v/>
      </c>
      <c r="AN21" s="53" t="str">
        <f>IF(ISBLANK(現行セット情報CSV!AN21),"",現行セット情報CSV!AN21)</f>
        <v/>
      </c>
      <c r="AO21" s="53" t="str">
        <f>IF(ISBLANK(現行セット情報CSV!AO21),"",現行セット情報CSV!AO21)</f>
        <v/>
      </c>
      <c r="AP21" s="53" t="str">
        <f>IF(ISBLANK(現行セット情報CSV!AP21),"",現行セット情報CSV!AP21)</f>
        <v/>
      </c>
      <c r="AQ21" s="53" t="str">
        <f>IF(ISBLANK(現行セット情報CSV!AQ21),"",現行セット情報CSV!AQ21)</f>
        <v/>
      </c>
      <c r="AR21" s="53" t="str">
        <f>IF(ISBLANK(現行セット情報CSV!AR21),"",現行セット情報CSV!AR21)</f>
        <v/>
      </c>
      <c r="AS21" s="53" t="str">
        <f>IF(ISBLANK(現行セット情報CSV!AS21),"",現行セット情報CSV!AS21)</f>
        <v/>
      </c>
    </row>
    <row r="22" spans="1:45">
      <c r="A22" s="53" t="str">
        <f>IF(ISBLANK(現行セット情報CSV!A22),"",現行セット情報CSV!A22)</f>
        <v/>
      </c>
      <c r="B22" s="53" t="str">
        <f>IF(ISBLANK(現行セット情報CSV!B22),"",現行セット情報CSV!B22)</f>
        <v/>
      </c>
      <c r="C22" s="53" t="str">
        <f>IF(ISBLANK(現行セット情報CSV!C22),"",現行セット情報CSV!C22)</f>
        <v/>
      </c>
      <c r="D22" s="53" t="str">
        <f>IF(ISBLANK(現行セット情報CSV!D22),"",現行セット情報CSV!D22)</f>
        <v/>
      </c>
      <c r="E22" s="53" t="str">
        <f>IF(ISBLANK(現行セット情報CSV!E22),"",現行セット情報CSV!E22)</f>
        <v/>
      </c>
      <c r="F22" s="53" t="str">
        <f>IF(ISBLANK(現行セット情報CSV!F22),"",現行セット情報CSV!F22)</f>
        <v/>
      </c>
      <c r="G22" s="53" t="str">
        <f>IF(ISBLANK(現行セット情報CSV!G22),"",現行セット情報CSV!G22)</f>
        <v/>
      </c>
      <c r="H22" s="53" t="str">
        <f>IF(ISBLANK(現行セット情報CSV!H22),"",現行セット情報CSV!H22)</f>
        <v/>
      </c>
      <c r="I22" s="53" t="str">
        <f>IF(ISBLANK(現行セット情報CSV!I22),"",現行セット情報CSV!I22&amp;"("&amp;TEXT(EDATE($I$2,-1),"yyyy年m月")&amp;"納品まで)")</f>
        <v/>
      </c>
      <c r="J22" s="53" t="str">
        <f>IF(ISBLANK(現行セット情報CSV!J22),"",現行セット情報CSV!J22)</f>
        <v/>
      </c>
      <c r="K22" s="53" t="str">
        <f>IF(ISBLANK(現行セット情報CSV!K22),"",現行セット情報CSV!K22)</f>
        <v/>
      </c>
      <c r="L22" s="53" t="str">
        <f>IF(ISBLANK(現行セット情報CSV!L22),"",現行セット情報CSV!L22)</f>
        <v/>
      </c>
      <c r="M22" s="53" t="str">
        <f>IF(ISBLANK(現行セット情報CSV!M22),"",現行セット情報CSV!M22)</f>
        <v/>
      </c>
      <c r="N22" s="53" t="str">
        <f>IF(ISBLANK(現行セット情報CSV!N22),"",現行セット情報CSV!N22)</f>
        <v/>
      </c>
      <c r="O22" s="53" t="str">
        <f>IF(ISBLANK(現行セット情報CSV!O22),"",現行セット情報CSV!O22)</f>
        <v/>
      </c>
      <c r="P22" s="53" t="str">
        <f>IF(ISBLANK(現行セット情報CSV!P22),"",現行セット情報CSV!P22)</f>
        <v/>
      </c>
      <c r="Q22" s="53" t="str">
        <f>IF(ISBLANK(現行セット情報CSV!Q22),"",現行セット情報CSV!Q22+5)</f>
        <v/>
      </c>
      <c r="R22" s="53" t="str">
        <f>IF(ISBLANK(現行セット情報CSV!R22),"",現行セット情報CSV!R22)</f>
        <v/>
      </c>
      <c r="S22" s="53" t="str">
        <f>IF(ISBLANK(現行セット情報CSV!S22),"",現行セット情報CSV!S22)</f>
        <v/>
      </c>
      <c r="T22" s="53" t="str">
        <f>IF(ISBLANK(現行セット情報CSV!T22),"",現行セット情報CSV!T22)</f>
        <v/>
      </c>
      <c r="U22" s="53" t="str">
        <f>IF(ISBLANK(現行セット情報CSV!U22),"",現行セット情報CSV!U22)</f>
        <v/>
      </c>
      <c r="V22" s="53" t="str">
        <f>IF(ISBLANK(現行セット情報CSV!V22),"",現行セット情報CSV!V22)</f>
        <v/>
      </c>
      <c r="W22" s="53" t="str">
        <f>IF(ISBLANK(現行セット情報CSV!W22),"",現行セット情報CSV!W22)</f>
        <v/>
      </c>
      <c r="X22" s="53" t="str">
        <f>IF(ISBLANK(現行セット情報CSV!X22),"",現行セット情報CSV!X22)</f>
        <v/>
      </c>
      <c r="Y22" s="53" t="str">
        <f>IF(ISBLANK(現行セット情報CSV!Y22),"",現行セット情報CSV!Y22)</f>
        <v/>
      </c>
      <c r="Z22" s="53" t="str">
        <f>IF(ISBLANK(現行セット情報CSV!Z22),"",現行セット情報CSV!Z22)</f>
        <v/>
      </c>
      <c r="AA22" s="53" t="str">
        <f>IF(ISBLANK(現行セット情報CSV!AA22),"",現行セット情報CSV!AA22)</f>
        <v/>
      </c>
      <c r="AB22" s="53" t="str">
        <f>IF(ISBLANK(現行セット情報CSV!AB22),"",現行セット情報CSV!AB22)</f>
        <v/>
      </c>
      <c r="AC22" s="53" t="str">
        <f>IF(ISBLANK(現行セット情報CSV!AC22),"",現行セット情報CSV!AC22)</f>
        <v/>
      </c>
      <c r="AD22" s="53" t="str">
        <f>IF(ISBLANK(現行セット情報CSV!AD22),"",現行セット情報CSV!AD22)</f>
        <v/>
      </c>
      <c r="AE22" s="53" t="str">
        <f>IF(ISBLANK(現行セット情報CSV!AE22),"",現行セット情報CSV!AE22)</f>
        <v/>
      </c>
      <c r="AF22" s="53" t="str">
        <f>IF(ISBLANK(現行セット情報CSV!AF22),"",現行セット情報CSV!AF22)</f>
        <v/>
      </c>
      <c r="AG22" s="53" t="str">
        <f>IF(ISBLANK(現行セット情報CSV!AG22),"",現行セット情報CSV!AG22)</f>
        <v/>
      </c>
      <c r="AH22" s="53" t="str">
        <f>IF(ISBLANK(現行セット情報CSV!AH22),"",現行セット情報CSV!AH22)</f>
        <v/>
      </c>
      <c r="AI22" s="53" t="str">
        <f>IF(ISBLANK(現行セット情報CSV!AI22),"",現行セット情報CSV!AI22)</f>
        <v/>
      </c>
      <c r="AJ22" s="53" t="str">
        <f>IF(ISBLANK(現行セット情報CSV!AJ22),"",現行セット情報CSV!AJ22)</f>
        <v/>
      </c>
      <c r="AK22" s="53" t="str">
        <f>IF(ISBLANK(現行セット情報CSV!AK22),"",現行セット情報CSV!AK22)</f>
        <v/>
      </c>
      <c r="AL22" s="53" t="str">
        <f>IF(ISBLANK(現行セット情報CSV!AL22),"",現行セット情報CSV!AL22)</f>
        <v/>
      </c>
      <c r="AM22" s="53" t="str">
        <f>IF(ISBLANK(現行セット情報CSV!AM22),"",現行セット情報CSV!AM22)</f>
        <v/>
      </c>
      <c r="AN22" s="53" t="str">
        <f>IF(ISBLANK(現行セット情報CSV!AN22),"",現行セット情報CSV!AN22)</f>
        <v/>
      </c>
      <c r="AO22" s="53" t="str">
        <f>IF(ISBLANK(現行セット情報CSV!AO22),"",現行セット情報CSV!AO22)</f>
        <v/>
      </c>
      <c r="AP22" s="53" t="str">
        <f>IF(ISBLANK(現行セット情報CSV!AP22),"",現行セット情報CSV!AP22)</f>
        <v/>
      </c>
      <c r="AQ22" s="53" t="str">
        <f>IF(ISBLANK(現行セット情報CSV!AQ22),"",現行セット情報CSV!AQ22)</f>
        <v/>
      </c>
      <c r="AR22" s="53" t="str">
        <f>IF(ISBLANK(現行セット情報CSV!AR22),"",現行セット情報CSV!AR22)</f>
        <v/>
      </c>
      <c r="AS22" s="53" t="str">
        <f>IF(ISBLANK(現行セット情報CSV!AS22),"",現行セット情報CSV!AS22)</f>
        <v/>
      </c>
    </row>
    <row r="23" spans="1:45">
      <c r="A23" s="53" t="str">
        <f>IF(ISBLANK(現行セット情報CSV!A23),"",現行セット情報CSV!A23)</f>
        <v/>
      </c>
      <c r="B23" s="53" t="str">
        <f>IF(ISBLANK(現行セット情報CSV!B23),"",現行セット情報CSV!B23)</f>
        <v/>
      </c>
      <c r="C23" s="53" t="str">
        <f>IF(ISBLANK(現行セット情報CSV!C23),"",現行セット情報CSV!C23)</f>
        <v/>
      </c>
      <c r="D23" s="53" t="str">
        <f>IF(ISBLANK(現行セット情報CSV!D23),"",現行セット情報CSV!D23)</f>
        <v/>
      </c>
      <c r="E23" s="53" t="str">
        <f>IF(ISBLANK(現行セット情報CSV!E23),"",現行セット情報CSV!E23)</f>
        <v/>
      </c>
      <c r="F23" s="53" t="str">
        <f>IF(ISBLANK(現行セット情報CSV!F23),"",現行セット情報CSV!F23)</f>
        <v/>
      </c>
      <c r="G23" s="53" t="str">
        <f>IF(ISBLANK(現行セット情報CSV!G23),"",現行セット情報CSV!G23)</f>
        <v/>
      </c>
      <c r="H23" s="53" t="str">
        <f>IF(ISBLANK(現行セット情報CSV!H23),"",現行セット情報CSV!H23)</f>
        <v/>
      </c>
      <c r="I23" s="53" t="str">
        <f>IF(ISBLANK(現行セット情報CSV!I23),"",現行セット情報CSV!I23&amp;"("&amp;TEXT(EDATE($I$2,-1),"yyyy年m月")&amp;"納品まで)")</f>
        <v/>
      </c>
      <c r="J23" s="53" t="str">
        <f>IF(ISBLANK(現行セット情報CSV!J23),"",現行セット情報CSV!J23)</f>
        <v/>
      </c>
      <c r="K23" s="53" t="str">
        <f>IF(ISBLANK(現行セット情報CSV!K23),"",現行セット情報CSV!K23)</f>
        <v/>
      </c>
      <c r="L23" s="53" t="str">
        <f>IF(ISBLANK(現行セット情報CSV!L23),"",現行セット情報CSV!L23)</f>
        <v/>
      </c>
      <c r="M23" s="53" t="str">
        <f>IF(ISBLANK(現行セット情報CSV!M23),"",現行セット情報CSV!M23)</f>
        <v/>
      </c>
      <c r="N23" s="53" t="str">
        <f>IF(ISBLANK(現行セット情報CSV!N23),"",現行セット情報CSV!N23)</f>
        <v/>
      </c>
      <c r="O23" s="53" t="str">
        <f>IF(ISBLANK(現行セット情報CSV!O23),"",現行セット情報CSV!O23)</f>
        <v/>
      </c>
      <c r="P23" s="53" t="str">
        <f>IF(ISBLANK(現行セット情報CSV!P23),"",現行セット情報CSV!P23)</f>
        <v/>
      </c>
      <c r="Q23" s="53" t="str">
        <f>IF(ISBLANK(現行セット情報CSV!Q23),"",現行セット情報CSV!Q23+5)</f>
        <v/>
      </c>
      <c r="R23" s="53" t="str">
        <f>IF(ISBLANK(現行セット情報CSV!R23),"",現行セット情報CSV!R23)</f>
        <v/>
      </c>
      <c r="S23" s="53" t="str">
        <f>IF(ISBLANK(現行セット情報CSV!S23),"",現行セット情報CSV!S23)</f>
        <v/>
      </c>
      <c r="T23" s="53" t="str">
        <f>IF(ISBLANK(現行セット情報CSV!T23),"",現行セット情報CSV!T23)</f>
        <v/>
      </c>
      <c r="U23" s="53" t="str">
        <f>IF(ISBLANK(現行セット情報CSV!U23),"",現行セット情報CSV!U23)</f>
        <v/>
      </c>
      <c r="V23" s="53" t="str">
        <f>IF(ISBLANK(現行セット情報CSV!V23),"",現行セット情報CSV!V23)</f>
        <v/>
      </c>
      <c r="W23" s="53" t="str">
        <f>IF(ISBLANK(現行セット情報CSV!W23),"",現行セット情報CSV!W23)</f>
        <v/>
      </c>
      <c r="X23" s="53" t="str">
        <f>IF(ISBLANK(現行セット情報CSV!X23),"",現行セット情報CSV!X23)</f>
        <v/>
      </c>
      <c r="Y23" s="53" t="str">
        <f>IF(ISBLANK(現行セット情報CSV!Y23),"",現行セット情報CSV!Y23)</f>
        <v/>
      </c>
      <c r="Z23" s="53" t="str">
        <f>IF(ISBLANK(現行セット情報CSV!Z23),"",現行セット情報CSV!Z23)</f>
        <v/>
      </c>
      <c r="AA23" s="53" t="str">
        <f>IF(ISBLANK(現行セット情報CSV!AA23),"",現行セット情報CSV!AA23)</f>
        <v/>
      </c>
      <c r="AB23" s="53" t="str">
        <f>IF(ISBLANK(現行セット情報CSV!AB23),"",現行セット情報CSV!AB23)</f>
        <v/>
      </c>
      <c r="AC23" s="53" t="str">
        <f>IF(ISBLANK(現行セット情報CSV!AC23),"",現行セット情報CSV!AC23)</f>
        <v/>
      </c>
      <c r="AD23" s="53" t="str">
        <f>IF(ISBLANK(現行セット情報CSV!AD23),"",現行セット情報CSV!AD23)</f>
        <v/>
      </c>
      <c r="AE23" s="53" t="str">
        <f>IF(ISBLANK(現行セット情報CSV!AE23),"",現行セット情報CSV!AE23)</f>
        <v/>
      </c>
      <c r="AF23" s="53" t="str">
        <f>IF(ISBLANK(現行セット情報CSV!AF23),"",現行セット情報CSV!AF23)</f>
        <v/>
      </c>
      <c r="AG23" s="53" t="str">
        <f>IF(ISBLANK(現行セット情報CSV!AG23),"",現行セット情報CSV!AG23)</f>
        <v/>
      </c>
      <c r="AH23" s="53" t="str">
        <f>IF(ISBLANK(現行セット情報CSV!AH23),"",現行セット情報CSV!AH23)</f>
        <v/>
      </c>
      <c r="AI23" s="53" t="str">
        <f>IF(ISBLANK(現行セット情報CSV!AI23),"",現行セット情報CSV!AI23)</f>
        <v/>
      </c>
      <c r="AJ23" s="53" t="str">
        <f>IF(ISBLANK(現行セット情報CSV!AJ23),"",現行セット情報CSV!AJ23)</f>
        <v/>
      </c>
      <c r="AK23" s="53" t="str">
        <f>IF(ISBLANK(現行セット情報CSV!AK23),"",現行セット情報CSV!AK23)</f>
        <v/>
      </c>
      <c r="AL23" s="53" t="str">
        <f>IF(ISBLANK(現行セット情報CSV!AL23),"",現行セット情報CSV!AL23)</f>
        <v/>
      </c>
      <c r="AM23" s="53" t="str">
        <f>IF(ISBLANK(現行セット情報CSV!AM23),"",現行セット情報CSV!AM23)</f>
        <v/>
      </c>
      <c r="AN23" s="53" t="str">
        <f>IF(ISBLANK(現行セット情報CSV!AN23),"",現行セット情報CSV!AN23)</f>
        <v/>
      </c>
      <c r="AO23" s="53" t="str">
        <f>IF(ISBLANK(現行セット情報CSV!AO23),"",現行セット情報CSV!AO23)</f>
        <v/>
      </c>
      <c r="AP23" s="53" t="str">
        <f>IF(ISBLANK(現行セット情報CSV!AP23),"",現行セット情報CSV!AP23)</f>
        <v/>
      </c>
      <c r="AQ23" s="53" t="str">
        <f>IF(ISBLANK(現行セット情報CSV!AQ23),"",現行セット情報CSV!AQ23)</f>
        <v/>
      </c>
      <c r="AR23" s="53" t="str">
        <f>IF(ISBLANK(現行セット情報CSV!AR23),"",現行セット情報CSV!AR23)</f>
        <v/>
      </c>
      <c r="AS23" s="53" t="str">
        <f>IF(ISBLANK(現行セット情報CSV!AS23),"",現行セット情報CSV!AS23)</f>
        <v/>
      </c>
    </row>
    <row r="24" spans="1:45">
      <c r="A24" s="53" t="str">
        <f>IF(ISBLANK(現行セット情報CSV!A24),"",現行セット情報CSV!A24)</f>
        <v/>
      </c>
      <c r="B24" s="53" t="str">
        <f>IF(ISBLANK(現行セット情報CSV!B24),"",現行セット情報CSV!B24)</f>
        <v/>
      </c>
      <c r="C24" s="53" t="str">
        <f>IF(ISBLANK(現行セット情報CSV!C24),"",現行セット情報CSV!C24)</f>
        <v/>
      </c>
      <c r="D24" s="53" t="str">
        <f>IF(ISBLANK(現行セット情報CSV!D24),"",現行セット情報CSV!D24)</f>
        <v/>
      </c>
      <c r="E24" s="53" t="str">
        <f>IF(ISBLANK(現行セット情報CSV!E24),"",現行セット情報CSV!E24)</f>
        <v/>
      </c>
      <c r="F24" s="53" t="str">
        <f>IF(ISBLANK(現行セット情報CSV!F24),"",現行セット情報CSV!F24)</f>
        <v/>
      </c>
      <c r="G24" s="53" t="str">
        <f>IF(ISBLANK(現行セット情報CSV!G24),"",現行セット情報CSV!G24)</f>
        <v/>
      </c>
      <c r="H24" s="53" t="str">
        <f>IF(ISBLANK(現行セット情報CSV!H24),"",現行セット情報CSV!H24)</f>
        <v/>
      </c>
      <c r="I24" s="53" t="str">
        <f>IF(ISBLANK(現行セット情報CSV!I24),"",現行セット情報CSV!I24&amp;"("&amp;TEXT(EDATE($I$2,-1),"yyyy年m月")&amp;"納品まで)")</f>
        <v/>
      </c>
      <c r="J24" s="53" t="str">
        <f>IF(ISBLANK(現行セット情報CSV!J24),"",現行セット情報CSV!J24)</f>
        <v/>
      </c>
      <c r="K24" s="53" t="str">
        <f>IF(ISBLANK(現行セット情報CSV!K24),"",現行セット情報CSV!K24)</f>
        <v/>
      </c>
      <c r="L24" s="53" t="str">
        <f>IF(ISBLANK(現行セット情報CSV!L24),"",現行セット情報CSV!L24)</f>
        <v/>
      </c>
      <c r="M24" s="53" t="str">
        <f>IF(ISBLANK(現行セット情報CSV!M24),"",現行セット情報CSV!M24)</f>
        <v/>
      </c>
      <c r="N24" s="53" t="str">
        <f>IF(ISBLANK(現行セット情報CSV!N24),"",現行セット情報CSV!N24)</f>
        <v/>
      </c>
      <c r="O24" s="53" t="str">
        <f>IF(ISBLANK(現行セット情報CSV!O24),"",現行セット情報CSV!O24)</f>
        <v/>
      </c>
      <c r="P24" s="53" t="str">
        <f>IF(ISBLANK(現行セット情報CSV!P24),"",現行セット情報CSV!P24)</f>
        <v/>
      </c>
      <c r="Q24" s="53" t="str">
        <f>IF(ISBLANK(現行セット情報CSV!Q24),"",現行セット情報CSV!Q24+5)</f>
        <v/>
      </c>
      <c r="R24" s="53" t="str">
        <f>IF(ISBLANK(現行セット情報CSV!R24),"",現行セット情報CSV!R24)</f>
        <v/>
      </c>
      <c r="S24" s="53" t="str">
        <f>IF(ISBLANK(現行セット情報CSV!S24),"",現行セット情報CSV!S24)</f>
        <v/>
      </c>
      <c r="T24" s="53" t="str">
        <f>IF(ISBLANK(現行セット情報CSV!T24),"",現行セット情報CSV!T24)</f>
        <v/>
      </c>
      <c r="U24" s="53" t="str">
        <f>IF(ISBLANK(現行セット情報CSV!U24),"",現行セット情報CSV!U24)</f>
        <v/>
      </c>
      <c r="V24" s="53" t="str">
        <f>IF(ISBLANK(現行セット情報CSV!V24),"",現行セット情報CSV!V24)</f>
        <v/>
      </c>
      <c r="W24" s="53" t="str">
        <f>IF(ISBLANK(現行セット情報CSV!W24),"",現行セット情報CSV!W24)</f>
        <v/>
      </c>
      <c r="X24" s="53" t="str">
        <f>IF(ISBLANK(現行セット情報CSV!X24),"",現行セット情報CSV!X24)</f>
        <v/>
      </c>
      <c r="Y24" s="53" t="str">
        <f>IF(ISBLANK(現行セット情報CSV!Y24),"",現行セット情報CSV!Y24)</f>
        <v/>
      </c>
      <c r="Z24" s="53" t="str">
        <f>IF(ISBLANK(現行セット情報CSV!Z24),"",現行セット情報CSV!Z24)</f>
        <v/>
      </c>
      <c r="AA24" s="53" t="str">
        <f>IF(ISBLANK(現行セット情報CSV!AA24),"",現行セット情報CSV!AA24)</f>
        <v/>
      </c>
      <c r="AB24" s="53" t="str">
        <f>IF(ISBLANK(現行セット情報CSV!AB24),"",現行セット情報CSV!AB24)</f>
        <v/>
      </c>
      <c r="AC24" s="53" t="str">
        <f>IF(ISBLANK(現行セット情報CSV!AC24),"",現行セット情報CSV!AC24)</f>
        <v/>
      </c>
      <c r="AD24" s="53" t="str">
        <f>IF(ISBLANK(現行セット情報CSV!AD24),"",現行セット情報CSV!AD24)</f>
        <v/>
      </c>
      <c r="AE24" s="53" t="str">
        <f>IF(ISBLANK(現行セット情報CSV!AE24),"",現行セット情報CSV!AE24)</f>
        <v/>
      </c>
      <c r="AF24" s="53" t="str">
        <f>IF(ISBLANK(現行セット情報CSV!AF24),"",現行セット情報CSV!AF24)</f>
        <v/>
      </c>
      <c r="AG24" s="53" t="str">
        <f>IF(ISBLANK(現行セット情報CSV!AG24),"",現行セット情報CSV!AG24)</f>
        <v/>
      </c>
      <c r="AH24" s="53" t="str">
        <f>IF(ISBLANK(現行セット情報CSV!AH24),"",現行セット情報CSV!AH24)</f>
        <v/>
      </c>
      <c r="AI24" s="53" t="str">
        <f>IF(ISBLANK(現行セット情報CSV!AI24),"",現行セット情報CSV!AI24)</f>
        <v/>
      </c>
      <c r="AJ24" s="53" t="str">
        <f>IF(ISBLANK(現行セット情報CSV!AJ24),"",現行セット情報CSV!AJ24)</f>
        <v/>
      </c>
      <c r="AK24" s="53" t="str">
        <f>IF(ISBLANK(現行セット情報CSV!AK24),"",現行セット情報CSV!AK24)</f>
        <v/>
      </c>
      <c r="AL24" s="53" t="str">
        <f>IF(ISBLANK(現行セット情報CSV!AL24),"",現行セット情報CSV!AL24)</f>
        <v/>
      </c>
      <c r="AM24" s="53" t="str">
        <f>IF(ISBLANK(現行セット情報CSV!AM24),"",現行セット情報CSV!AM24)</f>
        <v/>
      </c>
      <c r="AN24" s="53" t="str">
        <f>IF(ISBLANK(現行セット情報CSV!AN24),"",現行セット情報CSV!AN24)</f>
        <v/>
      </c>
      <c r="AO24" s="53" t="str">
        <f>IF(ISBLANK(現行セット情報CSV!AO24),"",現行セット情報CSV!AO24)</f>
        <v/>
      </c>
      <c r="AP24" s="53" t="str">
        <f>IF(ISBLANK(現行セット情報CSV!AP24),"",現行セット情報CSV!AP24)</f>
        <v/>
      </c>
      <c r="AQ24" s="53" t="str">
        <f>IF(ISBLANK(現行セット情報CSV!AQ24),"",現行セット情報CSV!AQ24)</f>
        <v/>
      </c>
      <c r="AR24" s="53" t="str">
        <f>IF(ISBLANK(現行セット情報CSV!AR24),"",現行セット情報CSV!AR24)</f>
        <v/>
      </c>
      <c r="AS24" s="53" t="str">
        <f>IF(ISBLANK(現行セット情報CSV!AS24),"",現行セット情報CSV!AS24)</f>
        <v/>
      </c>
    </row>
    <row r="25" spans="1:45">
      <c r="A25" s="53" t="str">
        <f>IF(ISBLANK(現行セット情報CSV!A25),"",現行セット情報CSV!A25)</f>
        <v/>
      </c>
      <c r="B25" s="53" t="str">
        <f>IF(ISBLANK(現行セット情報CSV!B25),"",現行セット情報CSV!B25)</f>
        <v/>
      </c>
      <c r="C25" s="53" t="str">
        <f>IF(ISBLANK(現行セット情報CSV!C25),"",現行セット情報CSV!C25)</f>
        <v/>
      </c>
      <c r="D25" s="53" t="str">
        <f>IF(ISBLANK(現行セット情報CSV!D25),"",現行セット情報CSV!D25)</f>
        <v/>
      </c>
      <c r="E25" s="53" t="str">
        <f>IF(ISBLANK(現行セット情報CSV!E25),"",現行セット情報CSV!E25)</f>
        <v/>
      </c>
      <c r="F25" s="53" t="str">
        <f>IF(ISBLANK(現行セット情報CSV!F25),"",現行セット情報CSV!F25)</f>
        <v/>
      </c>
      <c r="G25" s="53" t="str">
        <f>IF(ISBLANK(現行セット情報CSV!G25),"",現行セット情報CSV!G25)</f>
        <v/>
      </c>
      <c r="H25" s="53" t="str">
        <f>IF(ISBLANK(現行セット情報CSV!H25),"",現行セット情報CSV!H25)</f>
        <v/>
      </c>
      <c r="I25" s="53" t="str">
        <f>IF(ISBLANK(現行セット情報CSV!I25),"",現行セット情報CSV!I25&amp;"("&amp;TEXT(EDATE($I$2,-1),"yyyy年m月")&amp;"納品まで)")</f>
        <v/>
      </c>
      <c r="J25" s="53" t="str">
        <f>IF(ISBLANK(現行セット情報CSV!J25),"",現行セット情報CSV!J25)</f>
        <v/>
      </c>
      <c r="K25" s="53" t="str">
        <f>IF(ISBLANK(現行セット情報CSV!K25),"",現行セット情報CSV!K25)</f>
        <v/>
      </c>
      <c r="L25" s="53" t="str">
        <f>IF(ISBLANK(現行セット情報CSV!L25),"",現行セット情報CSV!L25)</f>
        <v/>
      </c>
      <c r="M25" s="53" t="str">
        <f>IF(ISBLANK(現行セット情報CSV!M25),"",現行セット情報CSV!M25)</f>
        <v/>
      </c>
      <c r="N25" s="53" t="str">
        <f>IF(ISBLANK(現行セット情報CSV!N25),"",現行セット情報CSV!N25)</f>
        <v/>
      </c>
      <c r="O25" s="53" t="str">
        <f>IF(ISBLANK(現行セット情報CSV!O25),"",現行セット情報CSV!O25)</f>
        <v/>
      </c>
      <c r="P25" s="53" t="str">
        <f>IF(ISBLANK(現行セット情報CSV!P25),"",現行セット情報CSV!P25)</f>
        <v/>
      </c>
      <c r="Q25" s="53" t="str">
        <f>IF(ISBLANK(現行セット情報CSV!Q25),"",現行セット情報CSV!Q25+5)</f>
        <v/>
      </c>
      <c r="R25" s="53" t="str">
        <f>IF(ISBLANK(現行セット情報CSV!R25),"",現行セット情報CSV!R25)</f>
        <v/>
      </c>
      <c r="S25" s="53" t="str">
        <f>IF(ISBLANK(現行セット情報CSV!S25),"",現行セット情報CSV!S25)</f>
        <v/>
      </c>
      <c r="T25" s="53" t="str">
        <f>IF(ISBLANK(現行セット情報CSV!T25),"",現行セット情報CSV!T25)</f>
        <v/>
      </c>
      <c r="U25" s="53" t="str">
        <f>IF(ISBLANK(現行セット情報CSV!U25),"",現行セット情報CSV!U25)</f>
        <v/>
      </c>
      <c r="V25" s="53" t="str">
        <f>IF(ISBLANK(現行セット情報CSV!V25),"",現行セット情報CSV!V25)</f>
        <v/>
      </c>
      <c r="W25" s="53" t="str">
        <f>IF(ISBLANK(現行セット情報CSV!W25),"",現行セット情報CSV!W25)</f>
        <v/>
      </c>
      <c r="X25" s="53" t="str">
        <f>IF(ISBLANK(現行セット情報CSV!X25),"",現行セット情報CSV!X25)</f>
        <v/>
      </c>
      <c r="Y25" s="53" t="str">
        <f>IF(ISBLANK(現行セット情報CSV!Y25),"",現行セット情報CSV!Y25)</f>
        <v/>
      </c>
      <c r="Z25" s="53" t="str">
        <f>IF(ISBLANK(現行セット情報CSV!Z25),"",現行セット情報CSV!Z25)</f>
        <v/>
      </c>
      <c r="AA25" s="53" t="str">
        <f>IF(ISBLANK(現行セット情報CSV!AA25),"",現行セット情報CSV!AA25)</f>
        <v/>
      </c>
      <c r="AB25" s="53" t="str">
        <f>IF(ISBLANK(現行セット情報CSV!AB25),"",現行セット情報CSV!AB25)</f>
        <v/>
      </c>
      <c r="AC25" s="53" t="str">
        <f>IF(ISBLANK(現行セット情報CSV!AC25),"",現行セット情報CSV!AC25)</f>
        <v/>
      </c>
      <c r="AD25" s="53" t="str">
        <f>IF(ISBLANK(現行セット情報CSV!AD25),"",現行セット情報CSV!AD25)</f>
        <v/>
      </c>
      <c r="AE25" s="53" t="str">
        <f>IF(ISBLANK(現行セット情報CSV!AE25),"",現行セット情報CSV!AE25)</f>
        <v/>
      </c>
      <c r="AF25" s="53" t="str">
        <f>IF(ISBLANK(現行セット情報CSV!AF25),"",現行セット情報CSV!AF25)</f>
        <v/>
      </c>
      <c r="AG25" s="53" t="str">
        <f>IF(ISBLANK(現行セット情報CSV!AG25),"",現行セット情報CSV!AG25)</f>
        <v/>
      </c>
      <c r="AH25" s="53" t="str">
        <f>IF(ISBLANK(現行セット情報CSV!AH25),"",現行セット情報CSV!AH25)</f>
        <v/>
      </c>
      <c r="AI25" s="53" t="str">
        <f>IF(ISBLANK(現行セット情報CSV!AI25),"",現行セット情報CSV!AI25)</f>
        <v/>
      </c>
      <c r="AJ25" s="53" t="str">
        <f>IF(ISBLANK(現行セット情報CSV!AJ25),"",現行セット情報CSV!AJ25)</f>
        <v/>
      </c>
      <c r="AK25" s="53" t="str">
        <f>IF(ISBLANK(現行セット情報CSV!AK25),"",現行セット情報CSV!AK25)</f>
        <v/>
      </c>
      <c r="AL25" s="53" t="str">
        <f>IF(ISBLANK(現行セット情報CSV!AL25),"",現行セット情報CSV!AL25)</f>
        <v/>
      </c>
      <c r="AM25" s="53" t="str">
        <f>IF(ISBLANK(現行セット情報CSV!AM25),"",現行セット情報CSV!AM25)</f>
        <v/>
      </c>
      <c r="AN25" s="53" t="str">
        <f>IF(ISBLANK(現行セット情報CSV!AN25),"",現行セット情報CSV!AN25)</f>
        <v/>
      </c>
      <c r="AO25" s="53" t="str">
        <f>IF(ISBLANK(現行セット情報CSV!AO25),"",現行セット情報CSV!AO25)</f>
        <v/>
      </c>
      <c r="AP25" s="53" t="str">
        <f>IF(ISBLANK(現行セット情報CSV!AP25),"",現行セット情報CSV!AP25)</f>
        <v/>
      </c>
      <c r="AQ25" s="53" t="str">
        <f>IF(ISBLANK(現行セット情報CSV!AQ25),"",現行セット情報CSV!AQ25)</f>
        <v/>
      </c>
      <c r="AR25" s="53" t="str">
        <f>IF(ISBLANK(現行セット情報CSV!AR25),"",現行セット情報CSV!AR25)</f>
        <v/>
      </c>
      <c r="AS25" s="53" t="str">
        <f>IF(ISBLANK(現行セット情報CSV!AS25),"",現行セット情報CSV!AS25)</f>
        <v/>
      </c>
    </row>
    <row r="26" spans="1:45">
      <c r="A26" s="53" t="str">
        <f>IF(ISBLANK(現行セット情報CSV!A26),"",現行セット情報CSV!A26)</f>
        <v/>
      </c>
      <c r="B26" s="53" t="str">
        <f>IF(ISBLANK(現行セット情報CSV!B26),"",現行セット情報CSV!B26)</f>
        <v/>
      </c>
      <c r="C26" s="53" t="str">
        <f>IF(ISBLANK(現行セット情報CSV!C26),"",現行セット情報CSV!C26)</f>
        <v/>
      </c>
      <c r="D26" s="53" t="str">
        <f>IF(ISBLANK(現行セット情報CSV!D26),"",現行セット情報CSV!D26)</f>
        <v/>
      </c>
      <c r="E26" s="53" t="str">
        <f>IF(ISBLANK(現行セット情報CSV!E26),"",現行セット情報CSV!E26)</f>
        <v/>
      </c>
      <c r="F26" s="53" t="str">
        <f>IF(ISBLANK(現行セット情報CSV!F26),"",現行セット情報CSV!F26)</f>
        <v/>
      </c>
      <c r="G26" s="53" t="str">
        <f>IF(ISBLANK(現行セット情報CSV!G26),"",現行セット情報CSV!G26)</f>
        <v/>
      </c>
      <c r="H26" s="53" t="str">
        <f>IF(ISBLANK(現行セット情報CSV!H26),"",現行セット情報CSV!H26)</f>
        <v/>
      </c>
      <c r="I26" s="53" t="str">
        <f>IF(ISBLANK(現行セット情報CSV!I26),"",現行セット情報CSV!I26&amp;"("&amp;TEXT(EDATE($I$2,-1),"yyyy年m月")&amp;"納品まで)")</f>
        <v/>
      </c>
      <c r="J26" s="53" t="str">
        <f>IF(ISBLANK(現行セット情報CSV!J26),"",現行セット情報CSV!J26)</f>
        <v/>
      </c>
      <c r="K26" s="53" t="str">
        <f>IF(ISBLANK(現行セット情報CSV!K26),"",現行セット情報CSV!K26)</f>
        <v/>
      </c>
      <c r="L26" s="53" t="str">
        <f>IF(ISBLANK(現行セット情報CSV!L26),"",現行セット情報CSV!L26)</f>
        <v/>
      </c>
      <c r="M26" s="53" t="str">
        <f>IF(ISBLANK(現行セット情報CSV!M26),"",現行セット情報CSV!M26)</f>
        <v/>
      </c>
      <c r="N26" s="53" t="str">
        <f>IF(ISBLANK(現行セット情報CSV!N26),"",現行セット情報CSV!N26)</f>
        <v/>
      </c>
      <c r="O26" s="53" t="str">
        <f>IF(ISBLANK(現行セット情報CSV!O26),"",現行セット情報CSV!O26)</f>
        <v/>
      </c>
      <c r="P26" s="53" t="str">
        <f>IF(ISBLANK(現行セット情報CSV!P26),"",現行セット情報CSV!P26)</f>
        <v/>
      </c>
      <c r="Q26" s="53" t="str">
        <f>IF(ISBLANK(現行セット情報CSV!Q26),"",現行セット情報CSV!Q26+5)</f>
        <v/>
      </c>
      <c r="R26" s="53" t="str">
        <f>IF(ISBLANK(現行セット情報CSV!R26),"",現行セット情報CSV!R26)</f>
        <v/>
      </c>
      <c r="S26" s="53" t="str">
        <f>IF(ISBLANK(現行セット情報CSV!S26),"",現行セット情報CSV!S26)</f>
        <v/>
      </c>
      <c r="T26" s="53" t="str">
        <f>IF(ISBLANK(現行セット情報CSV!T26),"",現行セット情報CSV!T26)</f>
        <v/>
      </c>
      <c r="U26" s="53" t="str">
        <f>IF(ISBLANK(現行セット情報CSV!U26),"",現行セット情報CSV!U26)</f>
        <v/>
      </c>
      <c r="V26" s="53" t="str">
        <f>IF(ISBLANK(現行セット情報CSV!V26),"",現行セット情報CSV!V26)</f>
        <v/>
      </c>
      <c r="W26" s="53" t="str">
        <f>IF(ISBLANK(現行セット情報CSV!W26),"",現行セット情報CSV!W26)</f>
        <v/>
      </c>
      <c r="X26" s="53" t="str">
        <f>IF(ISBLANK(現行セット情報CSV!X26),"",現行セット情報CSV!X26)</f>
        <v/>
      </c>
      <c r="Y26" s="53" t="str">
        <f>IF(ISBLANK(現行セット情報CSV!Y26),"",現行セット情報CSV!Y26)</f>
        <v/>
      </c>
      <c r="Z26" s="53" t="str">
        <f>IF(ISBLANK(現行セット情報CSV!Z26),"",現行セット情報CSV!Z26)</f>
        <v/>
      </c>
      <c r="AA26" s="53" t="str">
        <f>IF(ISBLANK(現行セット情報CSV!AA26),"",現行セット情報CSV!AA26)</f>
        <v/>
      </c>
      <c r="AB26" s="53" t="str">
        <f>IF(ISBLANK(現行セット情報CSV!AB26),"",現行セット情報CSV!AB26)</f>
        <v/>
      </c>
      <c r="AC26" s="53" t="str">
        <f>IF(ISBLANK(現行セット情報CSV!AC26),"",現行セット情報CSV!AC26)</f>
        <v/>
      </c>
      <c r="AD26" s="53" t="str">
        <f>IF(ISBLANK(現行セット情報CSV!AD26),"",現行セット情報CSV!AD26)</f>
        <v/>
      </c>
      <c r="AE26" s="53" t="str">
        <f>IF(ISBLANK(現行セット情報CSV!AE26),"",現行セット情報CSV!AE26)</f>
        <v/>
      </c>
      <c r="AF26" s="53" t="str">
        <f>IF(ISBLANK(現行セット情報CSV!AF26),"",現行セット情報CSV!AF26)</f>
        <v/>
      </c>
      <c r="AG26" s="53" t="str">
        <f>IF(ISBLANK(現行セット情報CSV!AG26),"",現行セット情報CSV!AG26)</f>
        <v/>
      </c>
      <c r="AH26" s="53" t="str">
        <f>IF(ISBLANK(現行セット情報CSV!AH26),"",現行セット情報CSV!AH26)</f>
        <v/>
      </c>
      <c r="AI26" s="53" t="str">
        <f>IF(ISBLANK(現行セット情報CSV!AI26),"",現行セット情報CSV!AI26)</f>
        <v/>
      </c>
      <c r="AJ26" s="53" t="str">
        <f>IF(ISBLANK(現行セット情報CSV!AJ26),"",現行セット情報CSV!AJ26)</f>
        <v/>
      </c>
      <c r="AK26" s="53" t="str">
        <f>IF(ISBLANK(現行セット情報CSV!AK26),"",現行セット情報CSV!AK26)</f>
        <v/>
      </c>
      <c r="AL26" s="53" t="str">
        <f>IF(ISBLANK(現行セット情報CSV!AL26),"",現行セット情報CSV!AL26)</f>
        <v/>
      </c>
      <c r="AM26" s="53" t="str">
        <f>IF(ISBLANK(現行セット情報CSV!AM26),"",現行セット情報CSV!AM26)</f>
        <v/>
      </c>
      <c r="AN26" s="53" t="str">
        <f>IF(ISBLANK(現行セット情報CSV!AN26),"",現行セット情報CSV!AN26)</f>
        <v/>
      </c>
      <c r="AO26" s="53" t="str">
        <f>IF(ISBLANK(現行セット情報CSV!AO26),"",現行セット情報CSV!AO26)</f>
        <v/>
      </c>
      <c r="AP26" s="53" t="str">
        <f>IF(ISBLANK(現行セット情報CSV!AP26),"",現行セット情報CSV!AP26)</f>
        <v/>
      </c>
      <c r="AQ26" s="53" t="str">
        <f>IF(ISBLANK(現行セット情報CSV!AQ26),"",現行セット情報CSV!AQ26)</f>
        <v/>
      </c>
      <c r="AR26" s="53" t="str">
        <f>IF(ISBLANK(現行セット情報CSV!AR26),"",現行セット情報CSV!AR26)</f>
        <v/>
      </c>
      <c r="AS26" s="53" t="str">
        <f>IF(ISBLANK(現行セット情報CSV!AS26),"",現行セット情報CSV!AS26)</f>
        <v/>
      </c>
    </row>
    <row r="27" spans="1:45">
      <c r="A27" s="53" t="str">
        <f>IF(ISBLANK(現行セット情報CSV!A27),"",現行セット情報CSV!A27)</f>
        <v/>
      </c>
      <c r="B27" s="53" t="str">
        <f>IF(ISBLANK(現行セット情報CSV!B27),"",現行セット情報CSV!B27)</f>
        <v/>
      </c>
      <c r="C27" s="53" t="str">
        <f>IF(ISBLANK(現行セット情報CSV!C27),"",現行セット情報CSV!C27)</f>
        <v/>
      </c>
      <c r="D27" s="53" t="str">
        <f>IF(ISBLANK(現行セット情報CSV!D27),"",現行セット情報CSV!D27)</f>
        <v/>
      </c>
      <c r="E27" s="53" t="str">
        <f>IF(ISBLANK(現行セット情報CSV!E27),"",現行セット情報CSV!E27)</f>
        <v/>
      </c>
      <c r="F27" s="53" t="str">
        <f>IF(ISBLANK(現行セット情報CSV!F27),"",現行セット情報CSV!F27)</f>
        <v/>
      </c>
      <c r="G27" s="53" t="str">
        <f>IF(ISBLANK(現行セット情報CSV!G27),"",現行セット情報CSV!G27)</f>
        <v/>
      </c>
      <c r="H27" s="53" t="str">
        <f>IF(ISBLANK(現行セット情報CSV!H27),"",現行セット情報CSV!H27)</f>
        <v/>
      </c>
      <c r="I27" s="53" t="str">
        <f>IF(ISBLANK(現行セット情報CSV!I27),"",現行セット情報CSV!I27&amp;"("&amp;TEXT(EDATE($I$2,-1),"yyyy年m月")&amp;"納品まで)")</f>
        <v/>
      </c>
      <c r="J27" s="53" t="str">
        <f>IF(ISBLANK(現行セット情報CSV!J27),"",現行セット情報CSV!J27)</f>
        <v/>
      </c>
      <c r="K27" s="53" t="str">
        <f>IF(ISBLANK(現行セット情報CSV!K27),"",現行セット情報CSV!K27)</f>
        <v/>
      </c>
      <c r="L27" s="53" t="str">
        <f>IF(ISBLANK(現行セット情報CSV!L27),"",現行セット情報CSV!L27)</f>
        <v/>
      </c>
      <c r="M27" s="53" t="str">
        <f>IF(ISBLANK(現行セット情報CSV!M27),"",現行セット情報CSV!M27)</f>
        <v/>
      </c>
      <c r="N27" s="53" t="str">
        <f>IF(ISBLANK(現行セット情報CSV!N27),"",現行セット情報CSV!N27)</f>
        <v/>
      </c>
      <c r="O27" s="53" t="str">
        <f>IF(ISBLANK(現行セット情報CSV!O27),"",現行セット情報CSV!O27)</f>
        <v/>
      </c>
      <c r="P27" s="53" t="str">
        <f>IF(ISBLANK(現行セット情報CSV!P27),"",現行セット情報CSV!P27)</f>
        <v/>
      </c>
      <c r="Q27" s="53" t="str">
        <f>IF(ISBLANK(現行セット情報CSV!Q27),"",現行セット情報CSV!Q27+5)</f>
        <v/>
      </c>
      <c r="R27" s="53" t="str">
        <f>IF(ISBLANK(現行セット情報CSV!R27),"",現行セット情報CSV!R27)</f>
        <v/>
      </c>
      <c r="S27" s="53" t="str">
        <f>IF(ISBLANK(現行セット情報CSV!S27),"",現行セット情報CSV!S27)</f>
        <v/>
      </c>
      <c r="T27" s="53" t="str">
        <f>IF(ISBLANK(現行セット情報CSV!T27),"",現行セット情報CSV!T27)</f>
        <v/>
      </c>
      <c r="U27" s="53" t="str">
        <f>IF(ISBLANK(現行セット情報CSV!U27),"",現行セット情報CSV!U27)</f>
        <v/>
      </c>
      <c r="V27" s="53" t="str">
        <f>IF(ISBLANK(現行セット情報CSV!V27),"",現行セット情報CSV!V27)</f>
        <v/>
      </c>
      <c r="W27" s="53" t="str">
        <f>IF(ISBLANK(現行セット情報CSV!W27),"",現行セット情報CSV!W27)</f>
        <v/>
      </c>
      <c r="X27" s="53" t="str">
        <f>IF(ISBLANK(現行セット情報CSV!X27),"",現行セット情報CSV!X27)</f>
        <v/>
      </c>
      <c r="Y27" s="53" t="str">
        <f>IF(ISBLANK(現行セット情報CSV!Y27),"",現行セット情報CSV!Y27)</f>
        <v/>
      </c>
      <c r="Z27" s="53" t="str">
        <f>IF(ISBLANK(現行セット情報CSV!Z27),"",現行セット情報CSV!Z27)</f>
        <v/>
      </c>
      <c r="AA27" s="53" t="str">
        <f>IF(ISBLANK(現行セット情報CSV!AA27),"",現行セット情報CSV!AA27)</f>
        <v/>
      </c>
      <c r="AB27" s="53" t="str">
        <f>IF(ISBLANK(現行セット情報CSV!AB27),"",現行セット情報CSV!AB27)</f>
        <v/>
      </c>
      <c r="AC27" s="53" t="str">
        <f>IF(ISBLANK(現行セット情報CSV!AC27),"",現行セット情報CSV!AC27)</f>
        <v/>
      </c>
      <c r="AD27" s="53" t="str">
        <f>IF(ISBLANK(現行セット情報CSV!AD27),"",現行セット情報CSV!AD27)</f>
        <v/>
      </c>
      <c r="AE27" s="53" t="str">
        <f>IF(ISBLANK(現行セット情報CSV!AE27),"",現行セット情報CSV!AE27)</f>
        <v/>
      </c>
      <c r="AF27" s="53" t="str">
        <f>IF(ISBLANK(現行セット情報CSV!AF27),"",現行セット情報CSV!AF27)</f>
        <v/>
      </c>
      <c r="AG27" s="53" t="str">
        <f>IF(ISBLANK(現行セット情報CSV!AG27),"",現行セット情報CSV!AG27)</f>
        <v/>
      </c>
      <c r="AH27" s="53" t="str">
        <f>IF(ISBLANK(現行セット情報CSV!AH27),"",現行セット情報CSV!AH27)</f>
        <v/>
      </c>
      <c r="AI27" s="53" t="str">
        <f>IF(ISBLANK(現行セット情報CSV!AI27),"",現行セット情報CSV!AI27)</f>
        <v/>
      </c>
      <c r="AJ27" s="53" t="str">
        <f>IF(ISBLANK(現行セット情報CSV!AJ27),"",現行セット情報CSV!AJ27)</f>
        <v/>
      </c>
      <c r="AK27" s="53" t="str">
        <f>IF(ISBLANK(現行セット情報CSV!AK27),"",現行セット情報CSV!AK27)</f>
        <v/>
      </c>
      <c r="AL27" s="53" t="str">
        <f>IF(ISBLANK(現行セット情報CSV!AL27),"",現行セット情報CSV!AL27)</f>
        <v/>
      </c>
      <c r="AM27" s="53" t="str">
        <f>IF(ISBLANK(現行セット情報CSV!AM27),"",現行セット情報CSV!AM27)</f>
        <v/>
      </c>
      <c r="AN27" s="53" t="str">
        <f>IF(ISBLANK(現行セット情報CSV!AN27),"",現行セット情報CSV!AN27)</f>
        <v/>
      </c>
      <c r="AO27" s="53" t="str">
        <f>IF(ISBLANK(現行セット情報CSV!AO27),"",現行セット情報CSV!AO27)</f>
        <v/>
      </c>
      <c r="AP27" s="53" t="str">
        <f>IF(ISBLANK(現行セット情報CSV!AP27),"",現行セット情報CSV!AP27)</f>
        <v/>
      </c>
      <c r="AQ27" s="53" t="str">
        <f>IF(ISBLANK(現行セット情報CSV!AQ27),"",現行セット情報CSV!AQ27)</f>
        <v/>
      </c>
      <c r="AR27" s="53" t="str">
        <f>IF(ISBLANK(現行セット情報CSV!AR27),"",現行セット情報CSV!AR27)</f>
        <v/>
      </c>
      <c r="AS27" s="53" t="str">
        <f>IF(ISBLANK(現行セット情報CSV!AS27),"",現行セット情報CSV!AS27)</f>
        <v/>
      </c>
    </row>
    <row r="28" spans="1:45">
      <c r="A28" s="53" t="str">
        <f>IF(ISBLANK(現行セット情報CSV!A28),"",現行セット情報CSV!A28)</f>
        <v/>
      </c>
      <c r="B28" s="53" t="str">
        <f>IF(ISBLANK(現行セット情報CSV!B28),"",現行セット情報CSV!B28)</f>
        <v/>
      </c>
      <c r="C28" s="53" t="str">
        <f>IF(ISBLANK(現行セット情報CSV!C28),"",現行セット情報CSV!C28)</f>
        <v/>
      </c>
      <c r="D28" s="53" t="str">
        <f>IF(ISBLANK(現行セット情報CSV!D28),"",現行セット情報CSV!D28)</f>
        <v/>
      </c>
      <c r="E28" s="53" t="str">
        <f>IF(ISBLANK(現行セット情報CSV!E28),"",現行セット情報CSV!E28)</f>
        <v/>
      </c>
      <c r="F28" s="53" t="str">
        <f>IF(ISBLANK(現行セット情報CSV!F28),"",現行セット情報CSV!F28)</f>
        <v/>
      </c>
      <c r="G28" s="53" t="str">
        <f>IF(ISBLANK(現行セット情報CSV!G28),"",現行セット情報CSV!G28)</f>
        <v/>
      </c>
      <c r="H28" s="53" t="str">
        <f>IF(ISBLANK(現行セット情報CSV!H28),"",現行セット情報CSV!H28)</f>
        <v/>
      </c>
      <c r="I28" s="53" t="str">
        <f>IF(ISBLANK(現行セット情報CSV!I28),"",現行セット情報CSV!I28&amp;"("&amp;TEXT(EDATE($I$2,-1),"yyyy年m月")&amp;"納品まで)")</f>
        <v/>
      </c>
      <c r="J28" s="53" t="str">
        <f>IF(ISBLANK(現行セット情報CSV!J28),"",現行セット情報CSV!J28)</f>
        <v/>
      </c>
      <c r="K28" s="53" t="str">
        <f>IF(ISBLANK(現行セット情報CSV!K28),"",現行セット情報CSV!K28)</f>
        <v/>
      </c>
      <c r="L28" s="53" t="str">
        <f>IF(ISBLANK(現行セット情報CSV!L28),"",現行セット情報CSV!L28)</f>
        <v/>
      </c>
      <c r="M28" s="53" t="str">
        <f>IF(ISBLANK(現行セット情報CSV!M28),"",現行セット情報CSV!M28)</f>
        <v/>
      </c>
      <c r="N28" s="53" t="str">
        <f>IF(ISBLANK(現行セット情報CSV!N28),"",現行セット情報CSV!N28)</f>
        <v/>
      </c>
      <c r="O28" s="53" t="str">
        <f>IF(ISBLANK(現行セット情報CSV!O28),"",現行セット情報CSV!O28)</f>
        <v/>
      </c>
      <c r="P28" s="53" t="str">
        <f>IF(ISBLANK(現行セット情報CSV!P28),"",現行セット情報CSV!P28)</f>
        <v/>
      </c>
      <c r="Q28" s="53" t="str">
        <f>IF(ISBLANK(現行セット情報CSV!Q28),"",現行セット情報CSV!Q28+5)</f>
        <v/>
      </c>
      <c r="R28" s="53" t="str">
        <f>IF(ISBLANK(現行セット情報CSV!R28),"",現行セット情報CSV!R28)</f>
        <v/>
      </c>
      <c r="S28" s="53" t="str">
        <f>IF(ISBLANK(現行セット情報CSV!S28),"",現行セット情報CSV!S28)</f>
        <v/>
      </c>
      <c r="T28" s="53" t="str">
        <f>IF(ISBLANK(現行セット情報CSV!T28),"",現行セット情報CSV!T28)</f>
        <v/>
      </c>
      <c r="U28" s="53" t="str">
        <f>IF(ISBLANK(現行セット情報CSV!U28),"",現行セット情報CSV!U28)</f>
        <v/>
      </c>
      <c r="V28" s="53" t="str">
        <f>IF(ISBLANK(現行セット情報CSV!V28),"",現行セット情報CSV!V28)</f>
        <v/>
      </c>
      <c r="W28" s="53" t="str">
        <f>IF(ISBLANK(現行セット情報CSV!W28),"",現行セット情報CSV!W28)</f>
        <v/>
      </c>
      <c r="X28" s="53" t="str">
        <f>IF(ISBLANK(現行セット情報CSV!X28),"",現行セット情報CSV!X28)</f>
        <v/>
      </c>
      <c r="Y28" s="53" t="str">
        <f>IF(ISBLANK(現行セット情報CSV!Y28),"",現行セット情報CSV!Y28)</f>
        <v/>
      </c>
      <c r="Z28" s="53" t="str">
        <f>IF(ISBLANK(現行セット情報CSV!Z28),"",現行セット情報CSV!Z28)</f>
        <v/>
      </c>
      <c r="AA28" s="53" t="str">
        <f>IF(ISBLANK(現行セット情報CSV!AA28),"",現行セット情報CSV!AA28)</f>
        <v/>
      </c>
      <c r="AB28" s="53" t="str">
        <f>IF(ISBLANK(現行セット情報CSV!AB28),"",現行セット情報CSV!AB28)</f>
        <v/>
      </c>
      <c r="AC28" s="53" t="str">
        <f>IF(ISBLANK(現行セット情報CSV!AC28),"",現行セット情報CSV!AC28)</f>
        <v/>
      </c>
      <c r="AD28" s="53" t="str">
        <f>IF(ISBLANK(現行セット情報CSV!AD28),"",現行セット情報CSV!AD28)</f>
        <v/>
      </c>
      <c r="AE28" s="53" t="str">
        <f>IF(ISBLANK(現行セット情報CSV!AE28),"",現行セット情報CSV!AE28)</f>
        <v/>
      </c>
      <c r="AF28" s="53" t="str">
        <f>IF(ISBLANK(現行セット情報CSV!AF28),"",現行セット情報CSV!AF28)</f>
        <v/>
      </c>
      <c r="AG28" s="53" t="str">
        <f>IF(ISBLANK(現行セット情報CSV!AG28),"",現行セット情報CSV!AG28)</f>
        <v/>
      </c>
      <c r="AH28" s="53" t="str">
        <f>IF(ISBLANK(現行セット情報CSV!AH28),"",現行セット情報CSV!AH28)</f>
        <v/>
      </c>
      <c r="AI28" s="53" t="str">
        <f>IF(ISBLANK(現行セット情報CSV!AI28),"",現行セット情報CSV!AI28)</f>
        <v/>
      </c>
      <c r="AJ28" s="53" t="str">
        <f>IF(ISBLANK(現行セット情報CSV!AJ28),"",現行セット情報CSV!AJ28)</f>
        <v/>
      </c>
      <c r="AK28" s="53" t="str">
        <f>IF(ISBLANK(現行セット情報CSV!AK28),"",現行セット情報CSV!AK28)</f>
        <v/>
      </c>
      <c r="AL28" s="53" t="str">
        <f>IF(ISBLANK(現行セット情報CSV!AL28),"",現行セット情報CSV!AL28)</f>
        <v/>
      </c>
      <c r="AM28" s="53" t="str">
        <f>IF(ISBLANK(現行セット情報CSV!AM28),"",現行セット情報CSV!AM28)</f>
        <v/>
      </c>
      <c r="AN28" s="53" t="str">
        <f>IF(ISBLANK(現行セット情報CSV!AN28),"",現行セット情報CSV!AN28)</f>
        <v/>
      </c>
      <c r="AO28" s="53" t="str">
        <f>IF(ISBLANK(現行セット情報CSV!AO28),"",現行セット情報CSV!AO28)</f>
        <v/>
      </c>
      <c r="AP28" s="53" t="str">
        <f>IF(ISBLANK(現行セット情報CSV!AP28),"",現行セット情報CSV!AP28)</f>
        <v/>
      </c>
      <c r="AQ28" s="53" t="str">
        <f>IF(ISBLANK(現行セット情報CSV!AQ28),"",現行セット情報CSV!AQ28)</f>
        <v/>
      </c>
      <c r="AR28" s="53" t="str">
        <f>IF(ISBLANK(現行セット情報CSV!AR28),"",現行セット情報CSV!AR28)</f>
        <v/>
      </c>
      <c r="AS28" s="53" t="str">
        <f>IF(ISBLANK(現行セット情報CSV!AS28),"",現行セット情報CSV!AS28)</f>
        <v/>
      </c>
    </row>
    <row r="29" spans="1:45">
      <c r="A29" s="53" t="str">
        <f>IF(ISBLANK(現行セット情報CSV!A29),"",現行セット情報CSV!A29)</f>
        <v/>
      </c>
      <c r="B29" s="53" t="str">
        <f>IF(ISBLANK(現行セット情報CSV!B29),"",現行セット情報CSV!B29)</f>
        <v/>
      </c>
      <c r="C29" s="53" t="str">
        <f>IF(ISBLANK(現行セット情報CSV!C29),"",現行セット情報CSV!C29)</f>
        <v/>
      </c>
      <c r="D29" s="53" t="str">
        <f>IF(ISBLANK(現行セット情報CSV!D29),"",現行セット情報CSV!D29)</f>
        <v/>
      </c>
      <c r="E29" s="53" t="str">
        <f>IF(ISBLANK(現行セット情報CSV!E29),"",現行セット情報CSV!E29)</f>
        <v/>
      </c>
      <c r="F29" s="53" t="str">
        <f>IF(ISBLANK(現行セット情報CSV!F29),"",現行セット情報CSV!F29)</f>
        <v/>
      </c>
      <c r="G29" s="53" t="str">
        <f>IF(ISBLANK(現行セット情報CSV!G29),"",現行セット情報CSV!G29)</f>
        <v/>
      </c>
      <c r="H29" s="53" t="str">
        <f>IF(ISBLANK(現行セット情報CSV!H29),"",現行セット情報CSV!H29)</f>
        <v/>
      </c>
      <c r="I29" s="53" t="str">
        <f>IF(ISBLANK(現行セット情報CSV!I29),"",現行セット情報CSV!I29&amp;"("&amp;TEXT(EDATE($I$2,-1),"yyyy年m月")&amp;"納品まで)")</f>
        <v/>
      </c>
      <c r="J29" s="53" t="str">
        <f>IF(ISBLANK(現行セット情報CSV!J29),"",現行セット情報CSV!J29)</f>
        <v/>
      </c>
      <c r="K29" s="53" t="str">
        <f>IF(ISBLANK(現行セット情報CSV!K29),"",現行セット情報CSV!K29)</f>
        <v/>
      </c>
      <c r="L29" s="53" t="str">
        <f>IF(ISBLANK(現行セット情報CSV!L29),"",現行セット情報CSV!L29)</f>
        <v/>
      </c>
      <c r="M29" s="53" t="str">
        <f>IF(ISBLANK(現行セット情報CSV!M29),"",現行セット情報CSV!M29)</f>
        <v/>
      </c>
      <c r="N29" s="53" t="str">
        <f>IF(ISBLANK(現行セット情報CSV!N29),"",現行セット情報CSV!N29)</f>
        <v/>
      </c>
      <c r="O29" s="53" t="str">
        <f>IF(ISBLANK(現行セット情報CSV!O29),"",現行セット情報CSV!O29)</f>
        <v/>
      </c>
      <c r="P29" s="53" t="str">
        <f>IF(ISBLANK(現行セット情報CSV!P29),"",現行セット情報CSV!P29)</f>
        <v/>
      </c>
      <c r="Q29" s="53" t="str">
        <f>IF(ISBLANK(現行セット情報CSV!Q29),"",現行セット情報CSV!Q29+5)</f>
        <v/>
      </c>
      <c r="R29" s="53" t="str">
        <f>IF(ISBLANK(現行セット情報CSV!R29),"",現行セット情報CSV!R29)</f>
        <v/>
      </c>
      <c r="S29" s="53" t="str">
        <f>IF(ISBLANK(現行セット情報CSV!S29),"",現行セット情報CSV!S29)</f>
        <v/>
      </c>
      <c r="T29" s="53" t="str">
        <f>IF(ISBLANK(現行セット情報CSV!T29),"",現行セット情報CSV!T29)</f>
        <v/>
      </c>
      <c r="U29" s="53" t="str">
        <f>IF(ISBLANK(現行セット情報CSV!U29),"",現行セット情報CSV!U29)</f>
        <v/>
      </c>
      <c r="V29" s="53" t="str">
        <f>IF(ISBLANK(現行セット情報CSV!V29),"",現行セット情報CSV!V29)</f>
        <v/>
      </c>
      <c r="W29" s="53" t="str">
        <f>IF(ISBLANK(現行セット情報CSV!W29),"",現行セット情報CSV!W29)</f>
        <v/>
      </c>
      <c r="X29" s="53" t="str">
        <f>IF(ISBLANK(現行セット情報CSV!X29),"",現行セット情報CSV!X29)</f>
        <v/>
      </c>
      <c r="Y29" s="53" t="str">
        <f>IF(ISBLANK(現行セット情報CSV!Y29),"",現行セット情報CSV!Y29)</f>
        <v/>
      </c>
      <c r="Z29" s="53" t="str">
        <f>IF(ISBLANK(現行セット情報CSV!Z29),"",現行セット情報CSV!Z29)</f>
        <v/>
      </c>
      <c r="AA29" s="53" t="str">
        <f>IF(ISBLANK(現行セット情報CSV!AA29),"",現行セット情報CSV!AA29)</f>
        <v/>
      </c>
      <c r="AB29" s="53" t="str">
        <f>IF(ISBLANK(現行セット情報CSV!AB29),"",現行セット情報CSV!AB29)</f>
        <v/>
      </c>
      <c r="AC29" s="53" t="str">
        <f>IF(ISBLANK(現行セット情報CSV!AC29),"",現行セット情報CSV!AC29)</f>
        <v/>
      </c>
      <c r="AD29" s="53" t="str">
        <f>IF(ISBLANK(現行セット情報CSV!AD29),"",現行セット情報CSV!AD29)</f>
        <v/>
      </c>
      <c r="AE29" s="53" t="str">
        <f>IF(ISBLANK(現行セット情報CSV!AE29),"",現行セット情報CSV!AE29)</f>
        <v/>
      </c>
      <c r="AF29" s="53" t="str">
        <f>IF(ISBLANK(現行セット情報CSV!AF29),"",現行セット情報CSV!AF29)</f>
        <v/>
      </c>
      <c r="AG29" s="53" t="str">
        <f>IF(ISBLANK(現行セット情報CSV!AG29),"",現行セット情報CSV!AG29)</f>
        <v/>
      </c>
      <c r="AH29" s="53" t="str">
        <f>IF(ISBLANK(現行セット情報CSV!AH29),"",現行セット情報CSV!AH29)</f>
        <v/>
      </c>
      <c r="AI29" s="53" t="str">
        <f>IF(ISBLANK(現行セット情報CSV!AI29),"",現行セット情報CSV!AI29)</f>
        <v/>
      </c>
      <c r="AJ29" s="53" t="str">
        <f>IF(ISBLANK(現行セット情報CSV!AJ29),"",現行セット情報CSV!AJ29)</f>
        <v/>
      </c>
      <c r="AK29" s="53" t="str">
        <f>IF(ISBLANK(現行セット情報CSV!AK29),"",現行セット情報CSV!AK29)</f>
        <v/>
      </c>
      <c r="AL29" s="53" t="str">
        <f>IF(ISBLANK(現行セット情報CSV!AL29),"",現行セット情報CSV!AL29)</f>
        <v/>
      </c>
      <c r="AM29" s="53" t="str">
        <f>IF(ISBLANK(現行セット情報CSV!AM29),"",現行セット情報CSV!AM29)</f>
        <v/>
      </c>
      <c r="AN29" s="53" t="str">
        <f>IF(ISBLANK(現行セット情報CSV!AN29),"",現行セット情報CSV!AN29)</f>
        <v/>
      </c>
      <c r="AO29" s="53" t="str">
        <f>IF(ISBLANK(現行セット情報CSV!AO29),"",現行セット情報CSV!AO29)</f>
        <v/>
      </c>
      <c r="AP29" s="53" t="str">
        <f>IF(ISBLANK(現行セット情報CSV!AP29),"",現行セット情報CSV!AP29)</f>
        <v/>
      </c>
      <c r="AQ29" s="53" t="str">
        <f>IF(ISBLANK(現行セット情報CSV!AQ29),"",現行セット情報CSV!AQ29)</f>
        <v/>
      </c>
      <c r="AR29" s="53" t="str">
        <f>IF(ISBLANK(現行セット情報CSV!AR29),"",現行セット情報CSV!AR29)</f>
        <v/>
      </c>
      <c r="AS29" s="53" t="str">
        <f>IF(ISBLANK(現行セット情報CSV!AS29),"",現行セット情報CSV!AS29)</f>
        <v/>
      </c>
    </row>
    <row r="30" spans="1:45">
      <c r="A30" s="53" t="str">
        <f>IF(ISBLANK(現行セット情報CSV!A30),"",現行セット情報CSV!A30)</f>
        <v/>
      </c>
      <c r="B30" s="53" t="str">
        <f>IF(ISBLANK(現行セット情報CSV!B30),"",現行セット情報CSV!B30)</f>
        <v/>
      </c>
      <c r="C30" s="53" t="str">
        <f>IF(ISBLANK(現行セット情報CSV!C30),"",現行セット情報CSV!C30)</f>
        <v/>
      </c>
      <c r="D30" s="53" t="str">
        <f>IF(ISBLANK(現行セット情報CSV!D30),"",現行セット情報CSV!D30)</f>
        <v/>
      </c>
      <c r="E30" s="53" t="str">
        <f>IF(ISBLANK(現行セット情報CSV!E30),"",現行セット情報CSV!E30)</f>
        <v/>
      </c>
      <c r="F30" s="53" t="str">
        <f>IF(ISBLANK(現行セット情報CSV!F30),"",現行セット情報CSV!F30)</f>
        <v/>
      </c>
      <c r="G30" s="53" t="str">
        <f>IF(ISBLANK(現行セット情報CSV!G30),"",現行セット情報CSV!G30)</f>
        <v/>
      </c>
      <c r="H30" s="53" t="str">
        <f>IF(ISBLANK(現行セット情報CSV!H30),"",現行セット情報CSV!H30)</f>
        <v/>
      </c>
      <c r="I30" s="53" t="str">
        <f>IF(ISBLANK(現行セット情報CSV!I30),"",現行セット情報CSV!I30&amp;"("&amp;TEXT(EDATE($I$2,-1),"yyyy年m月")&amp;"納品まで)")</f>
        <v/>
      </c>
      <c r="J30" s="53" t="str">
        <f>IF(ISBLANK(現行セット情報CSV!J30),"",現行セット情報CSV!J30)</f>
        <v/>
      </c>
      <c r="K30" s="53" t="str">
        <f>IF(ISBLANK(現行セット情報CSV!K30),"",現行セット情報CSV!K30)</f>
        <v/>
      </c>
      <c r="L30" s="53" t="str">
        <f>IF(ISBLANK(現行セット情報CSV!L30),"",現行セット情報CSV!L30)</f>
        <v/>
      </c>
      <c r="M30" s="53" t="str">
        <f>IF(ISBLANK(現行セット情報CSV!M30),"",現行セット情報CSV!M30)</f>
        <v/>
      </c>
      <c r="N30" s="53" t="str">
        <f>IF(ISBLANK(現行セット情報CSV!N30),"",現行セット情報CSV!N30)</f>
        <v/>
      </c>
      <c r="O30" s="53" t="str">
        <f>IF(ISBLANK(現行セット情報CSV!O30),"",現行セット情報CSV!O30)</f>
        <v/>
      </c>
      <c r="P30" s="53" t="str">
        <f>IF(ISBLANK(現行セット情報CSV!P30),"",現行セット情報CSV!P30)</f>
        <v/>
      </c>
      <c r="Q30" s="53" t="str">
        <f>IF(ISBLANK(現行セット情報CSV!Q30),"",現行セット情報CSV!Q30+5)</f>
        <v/>
      </c>
      <c r="R30" s="53" t="str">
        <f>IF(ISBLANK(現行セット情報CSV!R30),"",現行セット情報CSV!R30)</f>
        <v/>
      </c>
      <c r="S30" s="53" t="str">
        <f>IF(ISBLANK(現行セット情報CSV!S30),"",現行セット情報CSV!S30)</f>
        <v/>
      </c>
      <c r="T30" s="53" t="str">
        <f>IF(ISBLANK(現行セット情報CSV!T30),"",現行セット情報CSV!T30)</f>
        <v/>
      </c>
      <c r="U30" s="53" t="str">
        <f>IF(ISBLANK(現行セット情報CSV!U30),"",現行セット情報CSV!U30)</f>
        <v/>
      </c>
      <c r="V30" s="53" t="str">
        <f>IF(ISBLANK(現行セット情報CSV!V30),"",現行セット情報CSV!V30)</f>
        <v/>
      </c>
      <c r="W30" s="53" t="str">
        <f>IF(ISBLANK(現行セット情報CSV!W30),"",現行セット情報CSV!W30)</f>
        <v/>
      </c>
      <c r="X30" s="53" t="str">
        <f>IF(ISBLANK(現行セット情報CSV!X30),"",現行セット情報CSV!X30)</f>
        <v/>
      </c>
      <c r="Y30" s="53" t="str">
        <f>IF(ISBLANK(現行セット情報CSV!Y30),"",現行セット情報CSV!Y30)</f>
        <v/>
      </c>
      <c r="Z30" s="53" t="str">
        <f>IF(ISBLANK(現行セット情報CSV!Z30),"",現行セット情報CSV!Z30)</f>
        <v/>
      </c>
      <c r="AA30" s="53" t="str">
        <f>IF(ISBLANK(現行セット情報CSV!AA30),"",現行セット情報CSV!AA30)</f>
        <v/>
      </c>
      <c r="AB30" s="53" t="str">
        <f>IF(ISBLANK(現行セット情報CSV!AB30),"",現行セット情報CSV!AB30)</f>
        <v/>
      </c>
      <c r="AC30" s="53" t="str">
        <f>IF(ISBLANK(現行セット情報CSV!AC30),"",現行セット情報CSV!AC30)</f>
        <v/>
      </c>
      <c r="AD30" s="53" t="str">
        <f>IF(ISBLANK(現行セット情報CSV!AD30),"",現行セット情報CSV!AD30)</f>
        <v/>
      </c>
      <c r="AE30" s="53" t="str">
        <f>IF(ISBLANK(現行セット情報CSV!AE30),"",現行セット情報CSV!AE30)</f>
        <v/>
      </c>
      <c r="AF30" s="53" t="str">
        <f>IF(ISBLANK(現行セット情報CSV!AF30),"",現行セット情報CSV!AF30)</f>
        <v/>
      </c>
      <c r="AG30" s="53" t="str">
        <f>IF(ISBLANK(現行セット情報CSV!AG30),"",現行セット情報CSV!AG30)</f>
        <v/>
      </c>
      <c r="AH30" s="53" t="str">
        <f>IF(ISBLANK(現行セット情報CSV!AH30),"",現行セット情報CSV!AH30)</f>
        <v/>
      </c>
      <c r="AI30" s="53" t="str">
        <f>IF(ISBLANK(現行セット情報CSV!AI30),"",現行セット情報CSV!AI30)</f>
        <v/>
      </c>
      <c r="AJ30" s="53" t="str">
        <f>IF(ISBLANK(現行セット情報CSV!AJ30),"",現行セット情報CSV!AJ30)</f>
        <v/>
      </c>
      <c r="AK30" s="53" t="str">
        <f>IF(ISBLANK(現行セット情報CSV!AK30),"",現行セット情報CSV!AK30)</f>
        <v/>
      </c>
      <c r="AL30" s="53" t="str">
        <f>IF(ISBLANK(現行セット情報CSV!AL30),"",現行セット情報CSV!AL30)</f>
        <v/>
      </c>
      <c r="AM30" s="53" t="str">
        <f>IF(ISBLANK(現行セット情報CSV!AM30),"",現行セット情報CSV!AM30)</f>
        <v/>
      </c>
      <c r="AN30" s="53" t="str">
        <f>IF(ISBLANK(現行セット情報CSV!AN30),"",現行セット情報CSV!AN30)</f>
        <v/>
      </c>
      <c r="AO30" s="53" t="str">
        <f>IF(ISBLANK(現行セット情報CSV!AO30),"",現行セット情報CSV!AO30)</f>
        <v/>
      </c>
      <c r="AP30" s="53" t="str">
        <f>IF(ISBLANK(現行セット情報CSV!AP30),"",現行セット情報CSV!AP30)</f>
        <v/>
      </c>
      <c r="AQ30" s="53" t="str">
        <f>IF(ISBLANK(現行セット情報CSV!AQ30),"",現行セット情報CSV!AQ30)</f>
        <v/>
      </c>
      <c r="AR30" s="53" t="str">
        <f>IF(ISBLANK(現行セット情報CSV!AR30),"",現行セット情報CSV!AR30)</f>
        <v/>
      </c>
      <c r="AS30" s="53" t="str">
        <f>IF(ISBLANK(現行セット情報CSV!AS30),"",現行セット情報CSV!AS30)</f>
        <v/>
      </c>
    </row>
    <row r="31" spans="1:45">
      <c r="A31" s="53" t="str">
        <f>IF(ISBLANK(現行セット情報CSV!A31),"",現行セット情報CSV!A31)</f>
        <v/>
      </c>
      <c r="B31" s="53" t="str">
        <f>IF(ISBLANK(現行セット情報CSV!B31),"",現行セット情報CSV!B31)</f>
        <v/>
      </c>
      <c r="C31" s="53" t="str">
        <f>IF(ISBLANK(現行セット情報CSV!C31),"",現行セット情報CSV!C31)</f>
        <v/>
      </c>
      <c r="D31" s="53" t="str">
        <f>IF(ISBLANK(現行セット情報CSV!D31),"",現行セット情報CSV!D31)</f>
        <v/>
      </c>
      <c r="E31" s="53" t="str">
        <f>IF(ISBLANK(現行セット情報CSV!E31),"",現行セット情報CSV!E31)</f>
        <v/>
      </c>
      <c r="F31" s="53" t="str">
        <f>IF(ISBLANK(現行セット情報CSV!F31),"",現行セット情報CSV!F31)</f>
        <v/>
      </c>
      <c r="G31" s="53" t="str">
        <f>IF(ISBLANK(現行セット情報CSV!G31),"",現行セット情報CSV!G31)</f>
        <v/>
      </c>
      <c r="H31" s="53" t="str">
        <f>IF(ISBLANK(現行セット情報CSV!H31),"",現行セット情報CSV!H31)</f>
        <v/>
      </c>
      <c r="I31" s="53" t="str">
        <f>IF(ISBLANK(現行セット情報CSV!I31),"",現行セット情報CSV!I31&amp;"("&amp;TEXT(EDATE($I$2,-1),"yyyy年m月")&amp;"納品まで)")</f>
        <v/>
      </c>
      <c r="J31" s="53" t="str">
        <f>IF(ISBLANK(現行セット情報CSV!J31),"",現行セット情報CSV!J31)</f>
        <v/>
      </c>
      <c r="K31" s="53" t="str">
        <f>IF(ISBLANK(現行セット情報CSV!K31),"",現行セット情報CSV!K31)</f>
        <v/>
      </c>
      <c r="L31" s="53" t="str">
        <f>IF(ISBLANK(現行セット情報CSV!L31),"",現行セット情報CSV!L31)</f>
        <v/>
      </c>
      <c r="M31" s="53" t="str">
        <f>IF(ISBLANK(現行セット情報CSV!M31),"",現行セット情報CSV!M31)</f>
        <v/>
      </c>
      <c r="N31" s="53" t="str">
        <f>IF(ISBLANK(現行セット情報CSV!N31),"",現行セット情報CSV!N31)</f>
        <v/>
      </c>
      <c r="O31" s="53" t="str">
        <f>IF(ISBLANK(現行セット情報CSV!O31),"",現行セット情報CSV!O31)</f>
        <v/>
      </c>
      <c r="P31" s="53" t="str">
        <f>IF(ISBLANK(現行セット情報CSV!P31),"",現行セット情報CSV!P31)</f>
        <v/>
      </c>
      <c r="Q31" s="53" t="str">
        <f>IF(ISBLANK(現行セット情報CSV!Q31),"",現行セット情報CSV!Q31+5)</f>
        <v/>
      </c>
      <c r="R31" s="53" t="str">
        <f>IF(ISBLANK(現行セット情報CSV!R31),"",現行セット情報CSV!R31)</f>
        <v/>
      </c>
      <c r="S31" s="53" t="str">
        <f>IF(ISBLANK(現行セット情報CSV!S31),"",現行セット情報CSV!S31)</f>
        <v/>
      </c>
      <c r="T31" s="53" t="str">
        <f>IF(ISBLANK(現行セット情報CSV!T31),"",現行セット情報CSV!T31)</f>
        <v/>
      </c>
      <c r="U31" s="53" t="str">
        <f>IF(ISBLANK(現行セット情報CSV!U31),"",現行セット情報CSV!U31)</f>
        <v/>
      </c>
      <c r="V31" s="53" t="str">
        <f>IF(ISBLANK(現行セット情報CSV!V31),"",現行セット情報CSV!V31)</f>
        <v/>
      </c>
      <c r="W31" s="53" t="str">
        <f>IF(ISBLANK(現行セット情報CSV!W31),"",現行セット情報CSV!W31)</f>
        <v/>
      </c>
      <c r="X31" s="53" t="str">
        <f>IF(ISBLANK(現行セット情報CSV!X31),"",現行セット情報CSV!X31)</f>
        <v/>
      </c>
      <c r="Y31" s="53" t="str">
        <f>IF(ISBLANK(現行セット情報CSV!Y31),"",現行セット情報CSV!Y31)</f>
        <v/>
      </c>
      <c r="Z31" s="53" t="str">
        <f>IF(ISBLANK(現行セット情報CSV!Z31),"",現行セット情報CSV!Z31)</f>
        <v/>
      </c>
      <c r="AA31" s="53" t="str">
        <f>IF(ISBLANK(現行セット情報CSV!AA31),"",現行セット情報CSV!AA31)</f>
        <v/>
      </c>
      <c r="AB31" s="53" t="str">
        <f>IF(ISBLANK(現行セット情報CSV!AB31),"",現行セット情報CSV!AB31)</f>
        <v/>
      </c>
      <c r="AC31" s="53" t="str">
        <f>IF(ISBLANK(現行セット情報CSV!AC31),"",現行セット情報CSV!AC31)</f>
        <v/>
      </c>
      <c r="AD31" s="53" t="str">
        <f>IF(ISBLANK(現行セット情報CSV!AD31),"",現行セット情報CSV!AD31)</f>
        <v/>
      </c>
      <c r="AE31" s="53" t="str">
        <f>IF(ISBLANK(現行セット情報CSV!AE31),"",現行セット情報CSV!AE31)</f>
        <v/>
      </c>
      <c r="AF31" s="53" t="str">
        <f>IF(ISBLANK(現行セット情報CSV!AF31),"",現行セット情報CSV!AF31)</f>
        <v/>
      </c>
      <c r="AG31" s="53" t="str">
        <f>IF(ISBLANK(現行セット情報CSV!AG31),"",現行セット情報CSV!AG31)</f>
        <v/>
      </c>
      <c r="AH31" s="53" t="str">
        <f>IF(ISBLANK(現行セット情報CSV!AH31),"",現行セット情報CSV!AH31)</f>
        <v/>
      </c>
      <c r="AI31" s="53" t="str">
        <f>IF(ISBLANK(現行セット情報CSV!AI31),"",現行セット情報CSV!AI31)</f>
        <v/>
      </c>
      <c r="AJ31" s="53" t="str">
        <f>IF(ISBLANK(現行セット情報CSV!AJ31),"",現行セット情報CSV!AJ31)</f>
        <v/>
      </c>
      <c r="AK31" s="53" t="str">
        <f>IF(ISBLANK(現行セット情報CSV!AK31),"",現行セット情報CSV!AK31)</f>
        <v/>
      </c>
      <c r="AL31" s="53" t="str">
        <f>IF(ISBLANK(現行セット情報CSV!AL31),"",現行セット情報CSV!AL31)</f>
        <v/>
      </c>
      <c r="AM31" s="53" t="str">
        <f>IF(ISBLANK(現行セット情報CSV!AM31),"",現行セット情報CSV!AM31)</f>
        <v/>
      </c>
      <c r="AN31" s="53" t="str">
        <f>IF(ISBLANK(現行セット情報CSV!AN31),"",現行セット情報CSV!AN31)</f>
        <v/>
      </c>
      <c r="AO31" s="53" t="str">
        <f>IF(ISBLANK(現行セット情報CSV!AO31),"",現行セット情報CSV!AO31)</f>
        <v/>
      </c>
      <c r="AP31" s="53" t="str">
        <f>IF(ISBLANK(現行セット情報CSV!AP31),"",現行セット情報CSV!AP31)</f>
        <v/>
      </c>
      <c r="AQ31" s="53" t="str">
        <f>IF(ISBLANK(現行セット情報CSV!AQ31),"",現行セット情報CSV!AQ31)</f>
        <v/>
      </c>
      <c r="AR31" s="53" t="str">
        <f>IF(ISBLANK(現行セット情報CSV!AR31),"",現行セット情報CSV!AR31)</f>
        <v/>
      </c>
      <c r="AS31" s="53" t="str">
        <f>IF(ISBLANK(現行セット情報CSV!AS31),"",現行セット情報CSV!AS31)</f>
        <v/>
      </c>
    </row>
    <row r="32" spans="1:45">
      <c r="A32" s="53" t="str">
        <f>IF(ISBLANK(現行セット情報CSV!A32),"",現行セット情報CSV!A32)</f>
        <v/>
      </c>
      <c r="B32" s="53" t="str">
        <f>IF(ISBLANK(現行セット情報CSV!B32),"",現行セット情報CSV!B32)</f>
        <v/>
      </c>
      <c r="C32" s="53" t="str">
        <f>IF(ISBLANK(現行セット情報CSV!C32),"",現行セット情報CSV!C32)</f>
        <v/>
      </c>
      <c r="D32" s="53" t="str">
        <f>IF(ISBLANK(現行セット情報CSV!D32),"",現行セット情報CSV!D32)</f>
        <v/>
      </c>
      <c r="E32" s="53" t="str">
        <f>IF(ISBLANK(現行セット情報CSV!E32),"",現行セット情報CSV!E32)</f>
        <v/>
      </c>
      <c r="F32" s="53" t="str">
        <f>IF(ISBLANK(現行セット情報CSV!F32),"",現行セット情報CSV!F32)</f>
        <v/>
      </c>
      <c r="G32" s="53" t="str">
        <f>IF(ISBLANK(現行セット情報CSV!G32),"",現行セット情報CSV!G32)</f>
        <v/>
      </c>
      <c r="H32" s="53" t="str">
        <f>IF(ISBLANK(現行セット情報CSV!H32),"",現行セット情報CSV!H32)</f>
        <v/>
      </c>
      <c r="I32" s="53" t="str">
        <f>IF(ISBLANK(現行セット情報CSV!I32),"",現行セット情報CSV!I32&amp;"("&amp;TEXT(EDATE($I$2,-1),"yyyy年m月")&amp;"納品まで)")</f>
        <v/>
      </c>
      <c r="J32" s="53" t="str">
        <f>IF(ISBLANK(現行セット情報CSV!J32),"",現行セット情報CSV!J32)</f>
        <v/>
      </c>
      <c r="K32" s="53" t="str">
        <f>IF(ISBLANK(現行セット情報CSV!K32),"",現行セット情報CSV!K32)</f>
        <v/>
      </c>
      <c r="L32" s="53" t="str">
        <f>IF(ISBLANK(現行セット情報CSV!L32),"",現行セット情報CSV!L32)</f>
        <v/>
      </c>
      <c r="M32" s="53" t="str">
        <f>IF(ISBLANK(現行セット情報CSV!M32),"",現行セット情報CSV!M32)</f>
        <v/>
      </c>
      <c r="N32" s="53" t="str">
        <f>IF(ISBLANK(現行セット情報CSV!N32),"",現行セット情報CSV!N32)</f>
        <v/>
      </c>
      <c r="O32" s="53" t="str">
        <f>IF(ISBLANK(現行セット情報CSV!O32),"",現行セット情報CSV!O32)</f>
        <v/>
      </c>
      <c r="P32" s="53" t="str">
        <f>IF(ISBLANK(現行セット情報CSV!P32),"",現行セット情報CSV!P32)</f>
        <v/>
      </c>
      <c r="Q32" s="53" t="str">
        <f>IF(ISBLANK(現行セット情報CSV!Q32),"",現行セット情報CSV!Q32+5)</f>
        <v/>
      </c>
      <c r="R32" s="53" t="str">
        <f>IF(ISBLANK(現行セット情報CSV!R32),"",現行セット情報CSV!R32)</f>
        <v/>
      </c>
      <c r="S32" s="53" t="str">
        <f>IF(ISBLANK(現行セット情報CSV!S32),"",現行セット情報CSV!S32)</f>
        <v/>
      </c>
      <c r="T32" s="53" t="str">
        <f>IF(ISBLANK(現行セット情報CSV!T32),"",現行セット情報CSV!T32)</f>
        <v/>
      </c>
      <c r="U32" s="53" t="str">
        <f>IF(ISBLANK(現行セット情報CSV!U32),"",現行セット情報CSV!U32)</f>
        <v/>
      </c>
      <c r="V32" s="53" t="str">
        <f>IF(ISBLANK(現行セット情報CSV!V32),"",現行セット情報CSV!V32)</f>
        <v/>
      </c>
      <c r="W32" s="53" t="str">
        <f>IF(ISBLANK(現行セット情報CSV!W32),"",現行セット情報CSV!W32)</f>
        <v/>
      </c>
      <c r="X32" s="53" t="str">
        <f>IF(ISBLANK(現行セット情報CSV!X32),"",現行セット情報CSV!X32)</f>
        <v/>
      </c>
      <c r="Y32" s="53" t="str">
        <f>IF(ISBLANK(現行セット情報CSV!Y32),"",現行セット情報CSV!Y32)</f>
        <v/>
      </c>
      <c r="Z32" s="53" t="str">
        <f>IF(ISBLANK(現行セット情報CSV!Z32),"",現行セット情報CSV!Z32)</f>
        <v/>
      </c>
      <c r="AA32" s="53" t="str">
        <f>IF(ISBLANK(現行セット情報CSV!AA32),"",現行セット情報CSV!AA32)</f>
        <v/>
      </c>
      <c r="AB32" s="53" t="str">
        <f>IF(ISBLANK(現行セット情報CSV!AB32),"",現行セット情報CSV!AB32)</f>
        <v/>
      </c>
      <c r="AC32" s="53" t="str">
        <f>IF(ISBLANK(現行セット情報CSV!AC32),"",現行セット情報CSV!AC32)</f>
        <v/>
      </c>
      <c r="AD32" s="53" t="str">
        <f>IF(ISBLANK(現行セット情報CSV!AD32),"",現行セット情報CSV!AD32)</f>
        <v/>
      </c>
      <c r="AE32" s="53" t="str">
        <f>IF(ISBLANK(現行セット情報CSV!AE32),"",現行セット情報CSV!AE32)</f>
        <v/>
      </c>
      <c r="AF32" s="53" t="str">
        <f>IF(ISBLANK(現行セット情報CSV!AF32),"",現行セット情報CSV!AF32)</f>
        <v/>
      </c>
      <c r="AG32" s="53" t="str">
        <f>IF(ISBLANK(現行セット情報CSV!AG32),"",現行セット情報CSV!AG32)</f>
        <v/>
      </c>
      <c r="AH32" s="53" t="str">
        <f>IF(ISBLANK(現行セット情報CSV!AH32),"",現行セット情報CSV!AH32)</f>
        <v/>
      </c>
      <c r="AI32" s="53" t="str">
        <f>IF(ISBLANK(現行セット情報CSV!AI32),"",現行セット情報CSV!AI32)</f>
        <v/>
      </c>
      <c r="AJ32" s="53" t="str">
        <f>IF(ISBLANK(現行セット情報CSV!AJ32),"",現行セット情報CSV!AJ32)</f>
        <v/>
      </c>
      <c r="AK32" s="53" t="str">
        <f>IF(ISBLANK(現行セット情報CSV!AK32),"",現行セット情報CSV!AK32)</f>
        <v/>
      </c>
      <c r="AL32" s="53" t="str">
        <f>IF(ISBLANK(現行セット情報CSV!AL32),"",現行セット情報CSV!AL32)</f>
        <v/>
      </c>
      <c r="AM32" s="53" t="str">
        <f>IF(ISBLANK(現行セット情報CSV!AM32),"",現行セット情報CSV!AM32)</f>
        <v/>
      </c>
      <c r="AN32" s="53" t="str">
        <f>IF(ISBLANK(現行セット情報CSV!AN32),"",現行セット情報CSV!AN32)</f>
        <v/>
      </c>
      <c r="AO32" s="53" t="str">
        <f>IF(ISBLANK(現行セット情報CSV!AO32),"",現行セット情報CSV!AO32)</f>
        <v/>
      </c>
      <c r="AP32" s="53" t="str">
        <f>IF(ISBLANK(現行セット情報CSV!AP32),"",現行セット情報CSV!AP32)</f>
        <v/>
      </c>
      <c r="AQ32" s="53" t="str">
        <f>IF(ISBLANK(現行セット情報CSV!AQ32),"",現行セット情報CSV!AQ32)</f>
        <v/>
      </c>
      <c r="AR32" s="53" t="str">
        <f>IF(ISBLANK(現行セット情報CSV!AR32),"",現行セット情報CSV!AR32)</f>
        <v/>
      </c>
      <c r="AS32" s="53" t="str">
        <f>IF(ISBLANK(現行セット情報CSV!AS32),"",現行セット情報CSV!AS32)</f>
        <v/>
      </c>
    </row>
    <row r="33" spans="1:45">
      <c r="A33" s="53" t="str">
        <f>IF(ISBLANK(現行セット情報CSV!A33),"",現行セット情報CSV!A33)</f>
        <v/>
      </c>
      <c r="B33" s="53" t="str">
        <f>IF(ISBLANK(現行セット情報CSV!B33),"",現行セット情報CSV!B33)</f>
        <v/>
      </c>
      <c r="C33" s="53" t="str">
        <f>IF(ISBLANK(現行セット情報CSV!C33),"",現行セット情報CSV!C33)</f>
        <v/>
      </c>
      <c r="D33" s="53" t="str">
        <f>IF(ISBLANK(現行セット情報CSV!D33),"",現行セット情報CSV!D33)</f>
        <v/>
      </c>
      <c r="E33" s="53" t="str">
        <f>IF(ISBLANK(現行セット情報CSV!E33),"",現行セット情報CSV!E33)</f>
        <v/>
      </c>
      <c r="F33" s="53" t="str">
        <f>IF(ISBLANK(現行セット情報CSV!F33),"",現行セット情報CSV!F33)</f>
        <v/>
      </c>
      <c r="G33" s="53" t="str">
        <f>IF(ISBLANK(現行セット情報CSV!G33),"",現行セット情報CSV!G33)</f>
        <v/>
      </c>
      <c r="H33" s="53" t="str">
        <f>IF(ISBLANK(現行セット情報CSV!H33),"",現行セット情報CSV!H33)</f>
        <v/>
      </c>
      <c r="I33" s="53" t="str">
        <f>IF(ISBLANK(現行セット情報CSV!I33),"",現行セット情報CSV!I33&amp;"("&amp;TEXT(EDATE($I$2,-1),"yyyy年m月")&amp;"納品まで)")</f>
        <v/>
      </c>
      <c r="J33" s="53" t="str">
        <f>IF(ISBLANK(現行セット情報CSV!J33),"",現行セット情報CSV!J33)</f>
        <v/>
      </c>
      <c r="K33" s="53" t="str">
        <f>IF(ISBLANK(現行セット情報CSV!K33),"",現行セット情報CSV!K33)</f>
        <v/>
      </c>
      <c r="L33" s="53" t="str">
        <f>IF(ISBLANK(現行セット情報CSV!L33),"",現行セット情報CSV!L33)</f>
        <v/>
      </c>
      <c r="M33" s="53" t="str">
        <f>IF(ISBLANK(現行セット情報CSV!M33),"",現行セット情報CSV!M33)</f>
        <v/>
      </c>
      <c r="N33" s="53" t="str">
        <f>IF(ISBLANK(現行セット情報CSV!N33),"",現行セット情報CSV!N33)</f>
        <v/>
      </c>
      <c r="O33" s="53" t="str">
        <f>IF(ISBLANK(現行セット情報CSV!O33),"",現行セット情報CSV!O33)</f>
        <v/>
      </c>
      <c r="P33" s="53" t="str">
        <f>IF(ISBLANK(現行セット情報CSV!P33),"",現行セット情報CSV!P33)</f>
        <v/>
      </c>
      <c r="Q33" s="53" t="str">
        <f>IF(ISBLANK(現行セット情報CSV!Q33),"",現行セット情報CSV!Q33+5)</f>
        <v/>
      </c>
      <c r="R33" s="53" t="str">
        <f>IF(ISBLANK(現行セット情報CSV!R33),"",現行セット情報CSV!R33)</f>
        <v/>
      </c>
      <c r="S33" s="53" t="str">
        <f>IF(ISBLANK(現行セット情報CSV!S33),"",現行セット情報CSV!S33)</f>
        <v/>
      </c>
      <c r="T33" s="53" t="str">
        <f>IF(ISBLANK(現行セット情報CSV!T33),"",現行セット情報CSV!T33)</f>
        <v/>
      </c>
      <c r="U33" s="53" t="str">
        <f>IF(ISBLANK(現行セット情報CSV!U33),"",現行セット情報CSV!U33)</f>
        <v/>
      </c>
      <c r="V33" s="53" t="str">
        <f>IF(ISBLANK(現行セット情報CSV!V33),"",現行セット情報CSV!V33)</f>
        <v/>
      </c>
      <c r="W33" s="53" t="str">
        <f>IF(ISBLANK(現行セット情報CSV!W33),"",現行セット情報CSV!W33)</f>
        <v/>
      </c>
      <c r="X33" s="53" t="str">
        <f>IF(ISBLANK(現行セット情報CSV!X33),"",現行セット情報CSV!X33)</f>
        <v/>
      </c>
      <c r="Y33" s="53" t="str">
        <f>IF(ISBLANK(現行セット情報CSV!Y33),"",現行セット情報CSV!Y33)</f>
        <v/>
      </c>
      <c r="Z33" s="53" t="str">
        <f>IF(ISBLANK(現行セット情報CSV!Z33),"",現行セット情報CSV!Z33)</f>
        <v/>
      </c>
      <c r="AA33" s="53" t="str">
        <f>IF(ISBLANK(現行セット情報CSV!AA33),"",現行セット情報CSV!AA33)</f>
        <v/>
      </c>
      <c r="AB33" s="53" t="str">
        <f>IF(ISBLANK(現行セット情報CSV!AB33),"",現行セット情報CSV!AB33)</f>
        <v/>
      </c>
      <c r="AC33" s="53" t="str">
        <f>IF(ISBLANK(現行セット情報CSV!AC33),"",現行セット情報CSV!AC33)</f>
        <v/>
      </c>
      <c r="AD33" s="53" t="str">
        <f>IF(ISBLANK(現行セット情報CSV!AD33),"",現行セット情報CSV!AD33)</f>
        <v/>
      </c>
      <c r="AE33" s="53" t="str">
        <f>IF(ISBLANK(現行セット情報CSV!AE33),"",現行セット情報CSV!AE33)</f>
        <v/>
      </c>
      <c r="AF33" s="53" t="str">
        <f>IF(ISBLANK(現行セット情報CSV!AF33),"",現行セット情報CSV!AF33)</f>
        <v/>
      </c>
      <c r="AG33" s="53" t="str">
        <f>IF(ISBLANK(現行セット情報CSV!AG33),"",現行セット情報CSV!AG33)</f>
        <v/>
      </c>
      <c r="AH33" s="53" t="str">
        <f>IF(ISBLANK(現行セット情報CSV!AH33),"",現行セット情報CSV!AH33)</f>
        <v/>
      </c>
      <c r="AI33" s="53" t="str">
        <f>IF(ISBLANK(現行セット情報CSV!AI33),"",現行セット情報CSV!AI33)</f>
        <v/>
      </c>
      <c r="AJ33" s="53" t="str">
        <f>IF(ISBLANK(現行セット情報CSV!AJ33),"",現行セット情報CSV!AJ33)</f>
        <v/>
      </c>
      <c r="AK33" s="53" t="str">
        <f>IF(ISBLANK(現行セット情報CSV!AK33),"",現行セット情報CSV!AK33)</f>
        <v/>
      </c>
      <c r="AL33" s="53" t="str">
        <f>IF(ISBLANK(現行セット情報CSV!AL33),"",現行セット情報CSV!AL33)</f>
        <v/>
      </c>
      <c r="AM33" s="53" t="str">
        <f>IF(ISBLANK(現行セット情報CSV!AM33),"",現行セット情報CSV!AM33)</f>
        <v/>
      </c>
      <c r="AN33" s="53" t="str">
        <f>IF(ISBLANK(現行セット情報CSV!AN33),"",現行セット情報CSV!AN33)</f>
        <v/>
      </c>
      <c r="AO33" s="53" t="str">
        <f>IF(ISBLANK(現行セット情報CSV!AO33),"",現行セット情報CSV!AO33)</f>
        <v/>
      </c>
      <c r="AP33" s="53" t="str">
        <f>IF(ISBLANK(現行セット情報CSV!AP33),"",現行セット情報CSV!AP33)</f>
        <v/>
      </c>
      <c r="AQ33" s="53" t="str">
        <f>IF(ISBLANK(現行セット情報CSV!AQ33),"",現行セット情報CSV!AQ33)</f>
        <v/>
      </c>
      <c r="AR33" s="53" t="str">
        <f>IF(ISBLANK(現行セット情報CSV!AR33),"",現行セット情報CSV!AR33)</f>
        <v/>
      </c>
      <c r="AS33" s="53" t="str">
        <f>IF(ISBLANK(現行セット情報CSV!AS33),"",現行セット情報CSV!AS33)</f>
        <v/>
      </c>
    </row>
    <row r="34" spans="1:45">
      <c r="A34" s="53" t="str">
        <f>IF(ISBLANK(現行セット情報CSV!A34),"",現行セット情報CSV!A34)</f>
        <v/>
      </c>
      <c r="B34" s="53" t="str">
        <f>IF(ISBLANK(現行セット情報CSV!B34),"",現行セット情報CSV!B34)</f>
        <v/>
      </c>
      <c r="C34" s="53" t="str">
        <f>IF(ISBLANK(現行セット情報CSV!C34),"",現行セット情報CSV!C34)</f>
        <v/>
      </c>
      <c r="D34" s="53" t="str">
        <f>IF(ISBLANK(現行セット情報CSV!D34),"",現行セット情報CSV!D34)</f>
        <v/>
      </c>
      <c r="E34" s="53" t="str">
        <f>IF(ISBLANK(現行セット情報CSV!E34),"",現行セット情報CSV!E34)</f>
        <v/>
      </c>
      <c r="F34" s="53" t="str">
        <f>IF(ISBLANK(現行セット情報CSV!F34),"",現行セット情報CSV!F34)</f>
        <v/>
      </c>
      <c r="G34" s="53" t="str">
        <f>IF(ISBLANK(現行セット情報CSV!G34),"",現行セット情報CSV!G34)</f>
        <v/>
      </c>
      <c r="H34" s="53" t="str">
        <f>IF(ISBLANK(現行セット情報CSV!H34),"",現行セット情報CSV!H34)</f>
        <v/>
      </c>
      <c r="I34" s="53" t="str">
        <f>IF(ISBLANK(現行セット情報CSV!I34),"",現行セット情報CSV!I34&amp;"("&amp;TEXT(EDATE($I$2,-1),"yyyy年m月")&amp;"納品まで)")</f>
        <v/>
      </c>
      <c r="J34" s="53" t="str">
        <f>IF(ISBLANK(現行セット情報CSV!J34),"",現行セット情報CSV!J34)</f>
        <v/>
      </c>
      <c r="K34" s="53" t="str">
        <f>IF(ISBLANK(現行セット情報CSV!K34),"",現行セット情報CSV!K34)</f>
        <v/>
      </c>
      <c r="L34" s="53" t="str">
        <f>IF(ISBLANK(現行セット情報CSV!L34),"",現行セット情報CSV!L34)</f>
        <v/>
      </c>
      <c r="M34" s="53" t="str">
        <f>IF(ISBLANK(現行セット情報CSV!M34),"",現行セット情報CSV!M34)</f>
        <v/>
      </c>
      <c r="N34" s="53" t="str">
        <f>IF(ISBLANK(現行セット情報CSV!N34),"",現行セット情報CSV!N34)</f>
        <v/>
      </c>
      <c r="O34" s="53" t="str">
        <f>IF(ISBLANK(現行セット情報CSV!O34),"",現行セット情報CSV!O34)</f>
        <v/>
      </c>
      <c r="P34" s="53" t="str">
        <f>IF(ISBLANK(現行セット情報CSV!P34),"",現行セット情報CSV!P34)</f>
        <v/>
      </c>
      <c r="Q34" s="53" t="str">
        <f>IF(ISBLANK(現行セット情報CSV!Q34),"",現行セット情報CSV!Q34+5)</f>
        <v/>
      </c>
      <c r="R34" s="53" t="str">
        <f>IF(ISBLANK(現行セット情報CSV!R34),"",現行セット情報CSV!R34)</f>
        <v/>
      </c>
      <c r="S34" s="53" t="str">
        <f>IF(ISBLANK(現行セット情報CSV!S34),"",現行セット情報CSV!S34)</f>
        <v/>
      </c>
      <c r="T34" s="53" t="str">
        <f>IF(ISBLANK(現行セット情報CSV!T34),"",現行セット情報CSV!T34)</f>
        <v/>
      </c>
      <c r="U34" s="53" t="str">
        <f>IF(ISBLANK(現行セット情報CSV!U34),"",現行セット情報CSV!U34)</f>
        <v/>
      </c>
      <c r="V34" s="53" t="str">
        <f>IF(ISBLANK(現行セット情報CSV!V34),"",現行セット情報CSV!V34)</f>
        <v/>
      </c>
      <c r="W34" s="53" t="str">
        <f>IF(ISBLANK(現行セット情報CSV!W34),"",現行セット情報CSV!W34)</f>
        <v/>
      </c>
      <c r="X34" s="53" t="str">
        <f>IF(ISBLANK(現行セット情報CSV!X34),"",現行セット情報CSV!X34)</f>
        <v/>
      </c>
      <c r="Y34" s="53" t="str">
        <f>IF(ISBLANK(現行セット情報CSV!Y34),"",現行セット情報CSV!Y34)</f>
        <v/>
      </c>
      <c r="Z34" s="53" t="str">
        <f>IF(ISBLANK(現行セット情報CSV!Z34),"",現行セット情報CSV!Z34)</f>
        <v/>
      </c>
      <c r="AA34" s="53" t="str">
        <f>IF(ISBLANK(現行セット情報CSV!AA34),"",現行セット情報CSV!AA34)</f>
        <v/>
      </c>
      <c r="AB34" s="53" t="str">
        <f>IF(ISBLANK(現行セット情報CSV!AB34),"",現行セット情報CSV!AB34)</f>
        <v/>
      </c>
      <c r="AC34" s="53" t="str">
        <f>IF(ISBLANK(現行セット情報CSV!AC34),"",現行セット情報CSV!AC34)</f>
        <v/>
      </c>
      <c r="AD34" s="53" t="str">
        <f>IF(ISBLANK(現行セット情報CSV!AD34),"",現行セット情報CSV!AD34)</f>
        <v/>
      </c>
      <c r="AE34" s="53" t="str">
        <f>IF(ISBLANK(現行セット情報CSV!AE34),"",現行セット情報CSV!AE34)</f>
        <v/>
      </c>
      <c r="AF34" s="53" t="str">
        <f>IF(ISBLANK(現行セット情報CSV!AF34),"",現行セット情報CSV!AF34)</f>
        <v/>
      </c>
      <c r="AG34" s="53" t="str">
        <f>IF(ISBLANK(現行セット情報CSV!AG34),"",現行セット情報CSV!AG34)</f>
        <v/>
      </c>
      <c r="AH34" s="53" t="str">
        <f>IF(ISBLANK(現行セット情報CSV!AH34),"",現行セット情報CSV!AH34)</f>
        <v/>
      </c>
      <c r="AI34" s="53" t="str">
        <f>IF(ISBLANK(現行セット情報CSV!AI34),"",現行セット情報CSV!AI34)</f>
        <v/>
      </c>
      <c r="AJ34" s="53" t="str">
        <f>IF(ISBLANK(現行セット情報CSV!AJ34),"",現行セット情報CSV!AJ34)</f>
        <v/>
      </c>
      <c r="AK34" s="53" t="str">
        <f>IF(ISBLANK(現行セット情報CSV!AK34),"",現行セット情報CSV!AK34)</f>
        <v/>
      </c>
      <c r="AL34" s="53" t="str">
        <f>IF(ISBLANK(現行セット情報CSV!AL34),"",現行セット情報CSV!AL34)</f>
        <v/>
      </c>
      <c r="AM34" s="53" t="str">
        <f>IF(ISBLANK(現行セット情報CSV!AM34),"",現行セット情報CSV!AM34)</f>
        <v/>
      </c>
      <c r="AN34" s="53" t="str">
        <f>IF(ISBLANK(現行セット情報CSV!AN34),"",現行セット情報CSV!AN34)</f>
        <v/>
      </c>
      <c r="AO34" s="53" t="str">
        <f>IF(ISBLANK(現行セット情報CSV!AO34),"",現行セット情報CSV!AO34)</f>
        <v/>
      </c>
      <c r="AP34" s="53" t="str">
        <f>IF(ISBLANK(現行セット情報CSV!AP34),"",現行セット情報CSV!AP34)</f>
        <v/>
      </c>
      <c r="AQ34" s="53" t="str">
        <f>IF(ISBLANK(現行セット情報CSV!AQ34),"",現行セット情報CSV!AQ34)</f>
        <v/>
      </c>
      <c r="AR34" s="53" t="str">
        <f>IF(ISBLANK(現行セット情報CSV!AR34),"",現行セット情報CSV!AR34)</f>
        <v/>
      </c>
      <c r="AS34" s="53" t="str">
        <f>IF(ISBLANK(現行セット情報CSV!AS34),"",現行セット情報CSV!AS34)</f>
        <v/>
      </c>
    </row>
    <row r="35" spans="1:45">
      <c r="A35" s="53" t="str">
        <f>IF(ISBLANK(現行セット情報CSV!A35),"",現行セット情報CSV!A35)</f>
        <v/>
      </c>
      <c r="B35" s="53" t="str">
        <f>IF(ISBLANK(現行セット情報CSV!B35),"",現行セット情報CSV!B35)</f>
        <v/>
      </c>
      <c r="C35" s="53" t="str">
        <f>IF(ISBLANK(現行セット情報CSV!C35),"",現行セット情報CSV!C35)</f>
        <v/>
      </c>
      <c r="D35" s="53" t="str">
        <f>IF(ISBLANK(現行セット情報CSV!D35),"",現行セット情報CSV!D35)</f>
        <v/>
      </c>
      <c r="E35" s="53" t="str">
        <f>IF(ISBLANK(現行セット情報CSV!E35),"",現行セット情報CSV!E35)</f>
        <v/>
      </c>
      <c r="F35" s="53" t="str">
        <f>IF(ISBLANK(現行セット情報CSV!F35),"",現行セット情報CSV!F35)</f>
        <v/>
      </c>
      <c r="G35" s="53" t="str">
        <f>IF(ISBLANK(現行セット情報CSV!G35),"",現行セット情報CSV!G35)</f>
        <v/>
      </c>
      <c r="H35" s="53" t="str">
        <f>IF(ISBLANK(現行セット情報CSV!H35),"",現行セット情報CSV!H35)</f>
        <v/>
      </c>
      <c r="I35" s="53" t="str">
        <f>IF(ISBLANK(現行セット情報CSV!I35),"",現行セット情報CSV!I35&amp;"("&amp;TEXT(EDATE($I$2,-1),"yyyy年m月")&amp;"納品まで)")</f>
        <v/>
      </c>
      <c r="J35" s="53" t="str">
        <f>IF(ISBLANK(現行セット情報CSV!J35),"",現行セット情報CSV!J35)</f>
        <v/>
      </c>
      <c r="K35" s="53" t="str">
        <f>IF(ISBLANK(現行セット情報CSV!K35),"",現行セット情報CSV!K35)</f>
        <v/>
      </c>
      <c r="L35" s="53" t="str">
        <f>IF(ISBLANK(現行セット情報CSV!L35),"",現行セット情報CSV!L35)</f>
        <v/>
      </c>
      <c r="M35" s="53" t="str">
        <f>IF(ISBLANK(現行セット情報CSV!M35),"",現行セット情報CSV!M35)</f>
        <v/>
      </c>
      <c r="N35" s="53" t="str">
        <f>IF(ISBLANK(現行セット情報CSV!N35),"",現行セット情報CSV!N35)</f>
        <v/>
      </c>
      <c r="O35" s="53" t="str">
        <f>IF(ISBLANK(現行セット情報CSV!O35),"",現行セット情報CSV!O35)</f>
        <v/>
      </c>
      <c r="P35" s="53" t="str">
        <f>IF(ISBLANK(現行セット情報CSV!P35),"",現行セット情報CSV!P35)</f>
        <v/>
      </c>
      <c r="Q35" s="53" t="str">
        <f>IF(ISBLANK(現行セット情報CSV!Q35),"",現行セット情報CSV!Q35+5)</f>
        <v/>
      </c>
      <c r="R35" s="53" t="str">
        <f>IF(ISBLANK(現行セット情報CSV!R35),"",現行セット情報CSV!R35)</f>
        <v/>
      </c>
      <c r="S35" s="53" t="str">
        <f>IF(ISBLANK(現行セット情報CSV!S35),"",現行セット情報CSV!S35)</f>
        <v/>
      </c>
      <c r="T35" s="53" t="str">
        <f>IF(ISBLANK(現行セット情報CSV!T35),"",現行セット情報CSV!T35)</f>
        <v/>
      </c>
      <c r="U35" s="53" t="str">
        <f>IF(ISBLANK(現行セット情報CSV!U35),"",現行セット情報CSV!U35)</f>
        <v/>
      </c>
      <c r="V35" s="53" t="str">
        <f>IF(ISBLANK(現行セット情報CSV!V35),"",現行セット情報CSV!V35)</f>
        <v/>
      </c>
      <c r="W35" s="53" t="str">
        <f>IF(ISBLANK(現行セット情報CSV!W35),"",現行セット情報CSV!W35)</f>
        <v/>
      </c>
      <c r="X35" s="53" t="str">
        <f>IF(ISBLANK(現行セット情報CSV!X35),"",現行セット情報CSV!X35)</f>
        <v/>
      </c>
      <c r="Y35" s="53" t="str">
        <f>IF(ISBLANK(現行セット情報CSV!Y35),"",現行セット情報CSV!Y35)</f>
        <v/>
      </c>
      <c r="Z35" s="53" t="str">
        <f>IF(ISBLANK(現行セット情報CSV!Z35),"",現行セット情報CSV!Z35)</f>
        <v/>
      </c>
      <c r="AA35" s="53" t="str">
        <f>IF(ISBLANK(現行セット情報CSV!AA35),"",現行セット情報CSV!AA35)</f>
        <v/>
      </c>
      <c r="AB35" s="53" t="str">
        <f>IF(ISBLANK(現行セット情報CSV!AB35),"",現行セット情報CSV!AB35)</f>
        <v/>
      </c>
      <c r="AC35" s="53" t="str">
        <f>IF(ISBLANK(現行セット情報CSV!AC35),"",現行セット情報CSV!AC35)</f>
        <v/>
      </c>
      <c r="AD35" s="53" t="str">
        <f>IF(ISBLANK(現行セット情報CSV!AD35),"",現行セット情報CSV!AD35)</f>
        <v/>
      </c>
      <c r="AE35" s="53" t="str">
        <f>IF(ISBLANK(現行セット情報CSV!AE35),"",現行セット情報CSV!AE35)</f>
        <v/>
      </c>
      <c r="AF35" s="53" t="str">
        <f>IF(ISBLANK(現行セット情報CSV!AF35),"",現行セット情報CSV!AF35)</f>
        <v/>
      </c>
      <c r="AG35" s="53" t="str">
        <f>IF(ISBLANK(現行セット情報CSV!AG35),"",現行セット情報CSV!AG35)</f>
        <v/>
      </c>
      <c r="AH35" s="53" t="str">
        <f>IF(ISBLANK(現行セット情報CSV!AH35),"",現行セット情報CSV!AH35)</f>
        <v/>
      </c>
      <c r="AI35" s="53" t="str">
        <f>IF(ISBLANK(現行セット情報CSV!AI35),"",現行セット情報CSV!AI35)</f>
        <v/>
      </c>
      <c r="AJ35" s="53" t="str">
        <f>IF(ISBLANK(現行セット情報CSV!AJ35),"",現行セット情報CSV!AJ35)</f>
        <v/>
      </c>
      <c r="AK35" s="53" t="str">
        <f>IF(ISBLANK(現行セット情報CSV!AK35),"",現行セット情報CSV!AK35)</f>
        <v/>
      </c>
      <c r="AL35" s="53" t="str">
        <f>IF(ISBLANK(現行セット情報CSV!AL35),"",現行セット情報CSV!AL35)</f>
        <v/>
      </c>
      <c r="AM35" s="53" t="str">
        <f>IF(ISBLANK(現行セット情報CSV!AM35),"",現行セット情報CSV!AM35)</f>
        <v/>
      </c>
      <c r="AN35" s="53" t="str">
        <f>IF(ISBLANK(現行セット情報CSV!AN35),"",現行セット情報CSV!AN35)</f>
        <v/>
      </c>
      <c r="AO35" s="53" t="str">
        <f>IF(ISBLANK(現行セット情報CSV!AO35),"",現行セット情報CSV!AO35)</f>
        <v/>
      </c>
      <c r="AP35" s="53" t="str">
        <f>IF(ISBLANK(現行セット情報CSV!AP35),"",現行セット情報CSV!AP35)</f>
        <v/>
      </c>
      <c r="AQ35" s="53" t="str">
        <f>IF(ISBLANK(現行セット情報CSV!AQ35),"",現行セット情報CSV!AQ35)</f>
        <v/>
      </c>
      <c r="AR35" s="53" t="str">
        <f>IF(ISBLANK(現行セット情報CSV!AR35),"",現行セット情報CSV!AR35)</f>
        <v/>
      </c>
      <c r="AS35" s="53" t="str">
        <f>IF(ISBLANK(現行セット情報CSV!AS35),"",現行セット情報CSV!AS35)</f>
        <v/>
      </c>
    </row>
    <row r="36" spans="1:45">
      <c r="A36" s="53" t="str">
        <f>IF(ISBLANK(現行セット情報CSV!A36),"",現行セット情報CSV!A36)</f>
        <v/>
      </c>
      <c r="B36" s="53" t="str">
        <f>IF(ISBLANK(現行セット情報CSV!B36),"",現行セット情報CSV!B36)</f>
        <v/>
      </c>
      <c r="C36" s="53" t="str">
        <f>IF(ISBLANK(現行セット情報CSV!C36),"",現行セット情報CSV!C36)</f>
        <v/>
      </c>
      <c r="D36" s="53" t="str">
        <f>IF(ISBLANK(現行セット情報CSV!D36),"",現行セット情報CSV!D36)</f>
        <v/>
      </c>
      <c r="E36" s="53" t="str">
        <f>IF(ISBLANK(現行セット情報CSV!E36),"",現行セット情報CSV!E36)</f>
        <v/>
      </c>
      <c r="F36" s="53" t="str">
        <f>IF(ISBLANK(現行セット情報CSV!F36),"",現行セット情報CSV!F36)</f>
        <v/>
      </c>
      <c r="G36" s="53" t="str">
        <f>IF(ISBLANK(現行セット情報CSV!G36),"",現行セット情報CSV!G36)</f>
        <v/>
      </c>
      <c r="H36" s="53" t="str">
        <f>IF(ISBLANK(現行セット情報CSV!H36),"",現行セット情報CSV!H36)</f>
        <v/>
      </c>
      <c r="I36" s="53" t="str">
        <f>IF(ISBLANK(現行セット情報CSV!I36),"",現行セット情報CSV!I36&amp;"("&amp;TEXT(EDATE($I$2,-1),"yyyy年m月")&amp;"納品まで)")</f>
        <v/>
      </c>
      <c r="J36" s="53" t="str">
        <f>IF(ISBLANK(現行セット情報CSV!J36),"",現行セット情報CSV!J36)</f>
        <v/>
      </c>
      <c r="K36" s="53" t="str">
        <f>IF(ISBLANK(現行セット情報CSV!K36),"",現行セット情報CSV!K36)</f>
        <v/>
      </c>
      <c r="L36" s="53" t="str">
        <f>IF(ISBLANK(現行セット情報CSV!L36),"",現行セット情報CSV!L36)</f>
        <v/>
      </c>
      <c r="M36" s="53" t="str">
        <f>IF(ISBLANK(現行セット情報CSV!M36),"",現行セット情報CSV!M36)</f>
        <v/>
      </c>
      <c r="N36" s="53" t="str">
        <f>IF(ISBLANK(現行セット情報CSV!N36),"",現行セット情報CSV!N36)</f>
        <v/>
      </c>
      <c r="O36" s="53" t="str">
        <f>IF(ISBLANK(現行セット情報CSV!O36),"",現行セット情報CSV!O36)</f>
        <v/>
      </c>
      <c r="P36" s="53" t="str">
        <f>IF(ISBLANK(現行セット情報CSV!P36),"",現行セット情報CSV!P36)</f>
        <v/>
      </c>
      <c r="Q36" s="53" t="str">
        <f>IF(ISBLANK(現行セット情報CSV!Q36),"",現行セット情報CSV!Q36+5)</f>
        <v/>
      </c>
      <c r="R36" s="53" t="str">
        <f>IF(ISBLANK(現行セット情報CSV!R36),"",現行セット情報CSV!R36)</f>
        <v/>
      </c>
      <c r="S36" s="53" t="str">
        <f>IF(ISBLANK(現行セット情報CSV!S36),"",現行セット情報CSV!S36)</f>
        <v/>
      </c>
      <c r="T36" s="53" t="str">
        <f>IF(ISBLANK(現行セット情報CSV!T36),"",現行セット情報CSV!T36)</f>
        <v/>
      </c>
      <c r="U36" s="53" t="str">
        <f>IF(ISBLANK(現行セット情報CSV!U36),"",現行セット情報CSV!U36)</f>
        <v/>
      </c>
      <c r="V36" s="53" t="str">
        <f>IF(ISBLANK(現行セット情報CSV!V36),"",現行セット情報CSV!V36)</f>
        <v/>
      </c>
      <c r="W36" s="53" t="str">
        <f>IF(ISBLANK(現行セット情報CSV!W36),"",現行セット情報CSV!W36)</f>
        <v/>
      </c>
      <c r="X36" s="53" t="str">
        <f>IF(ISBLANK(現行セット情報CSV!X36),"",現行セット情報CSV!X36)</f>
        <v/>
      </c>
      <c r="Y36" s="53" t="str">
        <f>IF(ISBLANK(現行セット情報CSV!Y36),"",現行セット情報CSV!Y36)</f>
        <v/>
      </c>
      <c r="Z36" s="53" t="str">
        <f>IF(ISBLANK(現行セット情報CSV!Z36),"",現行セット情報CSV!Z36)</f>
        <v/>
      </c>
      <c r="AA36" s="53" t="str">
        <f>IF(ISBLANK(現行セット情報CSV!AA36),"",現行セット情報CSV!AA36)</f>
        <v/>
      </c>
      <c r="AB36" s="53" t="str">
        <f>IF(ISBLANK(現行セット情報CSV!AB36),"",現行セット情報CSV!AB36)</f>
        <v/>
      </c>
      <c r="AC36" s="53" t="str">
        <f>IF(ISBLANK(現行セット情報CSV!AC36),"",現行セット情報CSV!AC36)</f>
        <v/>
      </c>
      <c r="AD36" s="53" t="str">
        <f>IF(ISBLANK(現行セット情報CSV!AD36),"",現行セット情報CSV!AD36)</f>
        <v/>
      </c>
      <c r="AE36" s="53" t="str">
        <f>IF(ISBLANK(現行セット情報CSV!AE36),"",現行セット情報CSV!AE36)</f>
        <v/>
      </c>
      <c r="AF36" s="53" t="str">
        <f>IF(ISBLANK(現行セット情報CSV!AF36),"",現行セット情報CSV!AF36)</f>
        <v/>
      </c>
      <c r="AG36" s="53" t="str">
        <f>IF(ISBLANK(現行セット情報CSV!AG36),"",現行セット情報CSV!AG36)</f>
        <v/>
      </c>
      <c r="AH36" s="53" t="str">
        <f>IF(ISBLANK(現行セット情報CSV!AH36),"",現行セット情報CSV!AH36)</f>
        <v/>
      </c>
      <c r="AI36" s="53" t="str">
        <f>IF(ISBLANK(現行セット情報CSV!AI36),"",現行セット情報CSV!AI36)</f>
        <v/>
      </c>
      <c r="AJ36" s="53" t="str">
        <f>IF(ISBLANK(現行セット情報CSV!AJ36),"",現行セット情報CSV!AJ36)</f>
        <v/>
      </c>
      <c r="AK36" s="53" t="str">
        <f>IF(ISBLANK(現行セット情報CSV!AK36),"",現行セット情報CSV!AK36)</f>
        <v/>
      </c>
      <c r="AL36" s="53" t="str">
        <f>IF(ISBLANK(現行セット情報CSV!AL36),"",現行セット情報CSV!AL36)</f>
        <v/>
      </c>
      <c r="AM36" s="53" t="str">
        <f>IF(ISBLANK(現行セット情報CSV!AM36),"",現行セット情報CSV!AM36)</f>
        <v/>
      </c>
      <c r="AN36" s="53" t="str">
        <f>IF(ISBLANK(現行セット情報CSV!AN36),"",現行セット情報CSV!AN36)</f>
        <v/>
      </c>
      <c r="AO36" s="53" t="str">
        <f>IF(ISBLANK(現行セット情報CSV!AO36),"",現行セット情報CSV!AO36)</f>
        <v/>
      </c>
      <c r="AP36" s="53" t="str">
        <f>IF(ISBLANK(現行セット情報CSV!AP36),"",現行セット情報CSV!AP36)</f>
        <v/>
      </c>
      <c r="AQ36" s="53" t="str">
        <f>IF(ISBLANK(現行セット情報CSV!AQ36),"",現行セット情報CSV!AQ36)</f>
        <v/>
      </c>
      <c r="AR36" s="53" t="str">
        <f>IF(ISBLANK(現行セット情報CSV!AR36),"",現行セット情報CSV!AR36)</f>
        <v/>
      </c>
      <c r="AS36" s="53" t="str">
        <f>IF(ISBLANK(現行セット情報CSV!AS36),"",現行セット情報CSV!AS36)</f>
        <v/>
      </c>
    </row>
    <row r="37" spans="1:45">
      <c r="A37" s="53" t="str">
        <f>IF(ISBLANK(現行セット情報CSV!A37),"",現行セット情報CSV!A37)</f>
        <v/>
      </c>
      <c r="B37" s="53" t="str">
        <f>IF(ISBLANK(現行セット情報CSV!B37),"",現行セット情報CSV!B37)</f>
        <v/>
      </c>
      <c r="C37" s="53" t="str">
        <f>IF(ISBLANK(現行セット情報CSV!C37),"",現行セット情報CSV!C37)</f>
        <v/>
      </c>
      <c r="D37" s="53" t="str">
        <f>IF(ISBLANK(現行セット情報CSV!D37),"",現行セット情報CSV!D37)</f>
        <v/>
      </c>
      <c r="E37" s="53" t="str">
        <f>IF(ISBLANK(現行セット情報CSV!E37),"",現行セット情報CSV!E37)</f>
        <v/>
      </c>
      <c r="F37" s="53" t="str">
        <f>IF(ISBLANK(現行セット情報CSV!F37),"",現行セット情報CSV!F37)</f>
        <v/>
      </c>
      <c r="G37" s="53" t="str">
        <f>IF(ISBLANK(現行セット情報CSV!G37),"",現行セット情報CSV!G37)</f>
        <v/>
      </c>
      <c r="H37" s="53" t="str">
        <f>IF(ISBLANK(現行セット情報CSV!H37),"",現行セット情報CSV!H37)</f>
        <v/>
      </c>
      <c r="I37" s="53" t="str">
        <f>IF(ISBLANK(現行セット情報CSV!I37),"",現行セット情報CSV!I37&amp;"("&amp;TEXT(EDATE($I$2,-1),"yyyy年m月")&amp;"納品まで)")</f>
        <v/>
      </c>
      <c r="J37" s="53" t="str">
        <f>IF(ISBLANK(現行セット情報CSV!J37),"",現行セット情報CSV!J37)</f>
        <v/>
      </c>
      <c r="K37" s="53" t="str">
        <f>IF(ISBLANK(現行セット情報CSV!K37),"",現行セット情報CSV!K37)</f>
        <v/>
      </c>
      <c r="L37" s="53" t="str">
        <f>IF(ISBLANK(現行セット情報CSV!L37),"",現行セット情報CSV!L37)</f>
        <v/>
      </c>
      <c r="M37" s="53" t="str">
        <f>IF(ISBLANK(現行セット情報CSV!M37),"",現行セット情報CSV!M37)</f>
        <v/>
      </c>
      <c r="N37" s="53" t="str">
        <f>IF(ISBLANK(現行セット情報CSV!N37),"",現行セット情報CSV!N37)</f>
        <v/>
      </c>
      <c r="O37" s="53" t="str">
        <f>IF(ISBLANK(現行セット情報CSV!O37),"",現行セット情報CSV!O37)</f>
        <v/>
      </c>
      <c r="P37" s="53" t="str">
        <f>IF(ISBLANK(現行セット情報CSV!P37),"",現行セット情報CSV!P37)</f>
        <v/>
      </c>
      <c r="Q37" s="53" t="str">
        <f>IF(ISBLANK(現行セット情報CSV!Q37),"",現行セット情報CSV!Q37+5)</f>
        <v/>
      </c>
      <c r="R37" s="53" t="str">
        <f>IF(ISBLANK(現行セット情報CSV!R37),"",現行セット情報CSV!R37)</f>
        <v/>
      </c>
      <c r="S37" s="53" t="str">
        <f>IF(ISBLANK(現行セット情報CSV!S37),"",現行セット情報CSV!S37)</f>
        <v/>
      </c>
      <c r="T37" s="53" t="str">
        <f>IF(ISBLANK(現行セット情報CSV!T37),"",現行セット情報CSV!T37)</f>
        <v/>
      </c>
      <c r="U37" s="53" t="str">
        <f>IF(ISBLANK(現行セット情報CSV!U37),"",現行セット情報CSV!U37)</f>
        <v/>
      </c>
      <c r="V37" s="53" t="str">
        <f>IF(ISBLANK(現行セット情報CSV!V37),"",現行セット情報CSV!V37)</f>
        <v/>
      </c>
      <c r="W37" s="53" t="str">
        <f>IF(ISBLANK(現行セット情報CSV!W37),"",現行セット情報CSV!W37)</f>
        <v/>
      </c>
      <c r="X37" s="53" t="str">
        <f>IF(ISBLANK(現行セット情報CSV!X37),"",現行セット情報CSV!X37)</f>
        <v/>
      </c>
      <c r="Y37" s="53" t="str">
        <f>IF(ISBLANK(現行セット情報CSV!Y37),"",現行セット情報CSV!Y37)</f>
        <v/>
      </c>
      <c r="Z37" s="53" t="str">
        <f>IF(ISBLANK(現行セット情報CSV!Z37),"",現行セット情報CSV!Z37)</f>
        <v/>
      </c>
      <c r="AA37" s="53" t="str">
        <f>IF(ISBLANK(現行セット情報CSV!AA37),"",現行セット情報CSV!AA37)</f>
        <v/>
      </c>
      <c r="AB37" s="53" t="str">
        <f>IF(ISBLANK(現行セット情報CSV!AB37),"",現行セット情報CSV!AB37)</f>
        <v/>
      </c>
      <c r="AC37" s="53" t="str">
        <f>IF(ISBLANK(現行セット情報CSV!AC37),"",現行セット情報CSV!AC37)</f>
        <v/>
      </c>
      <c r="AD37" s="53" t="str">
        <f>IF(ISBLANK(現行セット情報CSV!AD37),"",現行セット情報CSV!AD37)</f>
        <v/>
      </c>
      <c r="AE37" s="53" t="str">
        <f>IF(ISBLANK(現行セット情報CSV!AE37),"",現行セット情報CSV!AE37)</f>
        <v/>
      </c>
      <c r="AF37" s="53" t="str">
        <f>IF(ISBLANK(現行セット情報CSV!AF37),"",現行セット情報CSV!AF37)</f>
        <v/>
      </c>
      <c r="AG37" s="53" t="str">
        <f>IF(ISBLANK(現行セット情報CSV!AG37),"",現行セット情報CSV!AG37)</f>
        <v/>
      </c>
      <c r="AH37" s="53" t="str">
        <f>IF(ISBLANK(現行セット情報CSV!AH37),"",現行セット情報CSV!AH37)</f>
        <v/>
      </c>
      <c r="AI37" s="53" t="str">
        <f>IF(ISBLANK(現行セット情報CSV!AI37),"",現行セット情報CSV!AI37)</f>
        <v/>
      </c>
      <c r="AJ37" s="53" t="str">
        <f>IF(ISBLANK(現行セット情報CSV!AJ37),"",現行セット情報CSV!AJ37)</f>
        <v/>
      </c>
      <c r="AK37" s="53" t="str">
        <f>IF(ISBLANK(現行セット情報CSV!AK37),"",現行セット情報CSV!AK37)</f>
        <v/>
      </c>
      <c r="AL37" s="53" t="str">
        <f>IF(ISBLANK(現行セット情報CSV!AL37),"",現行セット情報CSV!AL37)</f>
        <v/>
      </c>
      <c r="AM37" s="53" t="str">
        <f>IF(ISBLANK(現行セット情報CSV!AM37),"",現行セット情報CSV!AM37)</f>
        <v/>
      </c>
      <c r="AN37" s="53" t="str">
        <f>IF(ISBLANK(現行セット情報CSV!AN37),"",現行セット情報CSV!AN37)</f>
        <v/>
      </c>
      <c r="AO37" s="53" t="str">
        <f>IF(ISBLANK(現行セット情報CSV!AO37),"",現行セット情報CSV!AO37)</f>
        <v/>
      </c>
      <c r="AP37" s="53" t="str">
        <f>IF(ISBLANK(現行セット情報CSV!AP37),"",現行セット情報CSV!AP37)</f>
        <v/>
      </c>
      <c r="AQ37" s="53" t="str">
        <f>IF(ISBLANK(現行セット情報CSV!AQ37),"",現行セット情報CSV!AQ37)</f>
        <v/>
      </c>
      <c r="AR37" s="53" t="str">
        <f>IF(ISBLANK(現行セット情報CSV!AR37),"",現行セット情報CSV!AR37)</f>
        <v/>
      </c>
      <c r="AS37" s="53" t="str">
        <f>IF(ISBLANK(現行セット情報CSV!AS37),"",現行セット情報CSV!AS37)</f>
        <v/>
      </c>
    </row>
    <row r="38" spans="1:45">
      <c r="A38" s="53" t="str">
        <f>IF(ISBLANK(現行セット情報CSV!A38),"",現行セット情報CSV!A38)</f>
        <v/>
      </c>
      <c r="B38" s="53" t="str">
        <f>IF(ISBLANK(現行セット情報CSV!B38),"",現行セット情報CSV!B38)</f>
        <v/>
      </c>
      <c r="C38" s="53" t="str">
        <f>IF(ISBLANK(現行セット情報CSV!C38),"",現行セット情報CSV!C38)</f>
        <v/>
      </c>
      <c r="D38" s="53" t="str">
        <f>IF(ISBLANK(現行セット情報CSV!D38),"",現行セット情報CSV!D38)</f>
        <v/>
      </c>
      <c r="E38" s="53" t="str">
        <f>IF(ISBLANK(現行セット情報CSV!E38),"",現行セット情報CSV!E38)</f>
        <v/>
      </c>
      <c r="F38" s="53" t="str">
        <f>IF(ISBLANK(現行セット情報CSV!F38),"",現行セット情報CSV!F38)</f>
        <v/>
      </c>
      <c r="G38" s="53" t="str">
        <f>IF(ISBLANK(現行セット情報CSV!G38),"",現行セット情報CSV!G38)</f>
        <v/>
      </c>
      <c r="H38" s="53" t="str">
        <f>IF(ISBLANK(現行セット情報CSV!H38),"",現行セット情報CSV!H38)</f>
        <v/>
      </c>
      <c r="I38" s="53" t="str">
        <f>IF(ISBLANK(現行セット情報CSV!I38),"",現行セット情報CSV!I38&amp;"("&amp;TEXT(EDATE($I$2,-1),"yyyy年m月")&amp;"納品まで)")</f>
        <v/>
      </c>
      <c r="J38" s="53" t="str">
        <f>IF(ISBLANK(現行セット情報CSV!J38),"",現行セット情報CSV!J38)</f>
        <v/>
      </c>
      <c r="K38" s="53" t="str">
        <f>IF(ISBLANK(現行セット情報CSV!K38),"",現行セット情報CSV!K38)</f>
        <v/>
      </c>
      <c r="L38" s="53" t="str">
        <f>IF(ISBLANK(現行セット情報CSV!L38),"",現行セット情報CSV!L38)</f>
        <v/>
      </c>
      <c r="M38" s="53" t="str">
        <f>IF(ISBLANK(現行セット情報CSV!M38),"",現行セット情報CSV!M38)</f>
        <v/>
      </c>
      <c r="N38" s="53" t="str">
        <f>IF(ISBLANK(現行セット情報CSV!N38),"",現行セット情報CSV!N38)</f>
        <v/>
      </c>
      <c r="O38" s="53" t="str">
        <f>IF(ISBLANK(現行セット情報CSV!O38),"",現行セット情報CSV!O38)</f>
        <v/>
      </c>
      <c r="P38" s="53" t="str">
        <f>IF(ISBLANK(現行セット情報CSV!P38),"",現行セット情報CSV!P38)</f>
        <v/>
      </c>
      <c r="Q38" s="53" t="str">
        <f>IF(ISBLANK(現行セット情報CSV!Q38),"",現行セット情報CSV!Q38+5)</f>
        <v/>
      </c>
      <c r="R38" s="53" t="str">
        <f>IF(ISBLANK(現行セット情報CSV!R38),"",現行セット情報CSV!R38)</f>
        <v/>
      </c>
      <c r="S38" s="53" t="str">
        <f>IF(ISBLANK(現行セット情報CSV!S38),"",現行セット情報CSV!S38)</f>
        <v/>
      </c>
      <c r="T38" s="53" t="str">
        <f>IF(ISBLANK(現行セット情報CSV!T38),"",現行セット情報CSV!T38)</f>
        <v/>
      </c>
      <c r="U38" s="53" t="str">
        <f>IF(ISBLANK(現行セット情報CSV!U38),"",現行セット情報CSV!U38)</f>
        <v/>
      </c>
      <c r="V38" s="53" t="str">
        <f>IF(ISBLANK(現行セット情報CSV!V38),"",現行セット情報CSV!V38)</f>
        <v/>
      </c>
      <c r="W38" s="53" t="str">
        <f>IF(ISBLANK(現行セット情報CSV!W38),"",現行セット情報CSV!W38)</f>
        <v/>
      </c>
      <c r="X38" s="53" t="str">
        <f>IF(ISBLANK(現行セット情報CSV!X38),"",現行セット情報CSV!X38)</f>
        <v/>
      </c>
      <c r="Y38" s="53" t="str">
        <f>IF(ISBLANK(現行セット情報CSV!Y38),"",現行セット情報CSV!Y38)</f>
        <v/>
      </c>
      <c r="Z38" s="53" t="str">
        <f>IF(ISBLANK(現行セット情報CSV!Z38),"",現行セット情報CSV!Z38)</f>
        <v/>
      </c>
      <c r="AA38" s="53" t="str">
        <f>IF(ISBLANK(現行セット情報CSV!AA38),"",現行セット情報CSV!AA38)</f>
        <v/>
      </c>
      <c r="AB38" s="53" t="str">
        <f>IF(ISBLANK(現行セット情報CSV!AB38),"",現行セット情報CSV!AB38)</f>
        <v/>
      </c>
      <c r="AC38" s="53" t="str">
        <f>IF(ISBLANK(現行セット情報CSV!AC38),"",現行セット情報CSV!AC38)</f>
        <v/>
      </c>
      <c r="AD38" s="53" t="str">
        <f>IF(ISBLANK(現行セット情報CSV!AD38),"",現行セット情報CSV!AD38)</f>
        <v/>
      </c>
      <c r="AE38" s="53" t="str">
        <f>IF(ISBLANK(現行セット情報CSV!AE38),"",現行セット情報CSV!AE38)</f>
        <v/>
      </c>
      <c r="AF38" s="53" t="str">
        <f>IF(ISBLANK(現行セット情報CSV!AF38),"",現行セット情報CSV!AF38)</f>
        <v/>
      </c>
      <c r="AG38" s="53" t="str">
        <f>IF(ISBLANK(現行セット情報CSV!AG38),"",現行セット情報CSV!AG38)</f>
        <v/>
      </c>
      <c r="AH38" s="53" t="str">
        <f>IF(ISBLANK(現行セット情報CSV!AH38),"",現行セット情報CSV!AH38)</f>
        <v/>
      </c>
      <c r="AI38" s="53" t="str">
        <f>IF(ISBLANK(現行セット情報CSV!AI38),"",現行セット情報CSV!AI38)</f>
        <v/>
      </c>
      <c r="AJ38" s="53" t="str">
        <f>IF(ISBLANK(現行セット情報CSV!AJ38),"",現行セット情報CSV!AJ38)</f>
        <v/>
      </c>
      <c r="AK38" s="53" t="str">
        <f>IF(ISBLANK(現行セット情報CSV!AK38),"",現行セット情報CSV!AK38)</f>
        <v/>
      </c>
      <c r="AL38" s="53" t="str">
        <f>IF(ISBLANK(現行セット情報CSV!AL38),"",現行セット情報CSV!AL38)</f>
        <v/>
      </c>
      <c r="AM38" s="53" t="str">
        <f>IF(ISBLANK(現行セット情報CSV!AM38),"",現行セット情報CSV!AM38)</f>
        <v/>
      </c>
      <c r="AN38" s="53" t="str">
        <f>IF(ISBLANK(現行セット情報CSV!AN38),"",現行セット情報CSV!AN38)</f>
        <v/>
      </c>
      <c r="AO38" s="53" t="str">
        <f>IF(ISBLANK(現行セット情報CSV!AO38),"",現行セット情報CSV!AO38)</f>
        <v/>
      </c>
      <c r="AP38" s="53" t="str">
        <f>IF(ISBLANK(現行セット情報CSV!AP38),"",現行セット情報CSV!AP38)</f>
        <v/>
      </c>
      <c r="AQ38" s="53" t="str">
        <f>IF(ISBLANK(現行セット情報CSV!AQ38),"",現行セット情報CSV!AQ38)</f>
        <v/>
      </c>
      <c r="AR38" s="53" t="str">
        <f>IF(ISBLANK(現行セット情報CSV!AR38),"",現行セット情報CSV!AR38)</f>
        <v/>
      </c>
      <c r="AS38" s="53" t="str">
        <f>IF(ISBLANK(現行セット情報CSV!AS38),"",現行セット情報CSV!AS38)</f>
        <v/>
      </c>
    </row>
    <row r="39" spans="1:45">
      <c r="A39" s="53" t="str">
        <f>IF(ISBLANK(現行セット情報CSV!A39),"",現行セット情報CSV!A39)</f>
        <v/>
      </c>
      <c r="B39" s="53" t="str">
        <f>IF(ISBLANK(現行セット情報CSV!B39),"",現行セット情報CSV!B39)</f>
        <v/>
      </c>
      <c r="C39" s="53" t="str">
        <f>IF(ISBLANK(現行セット情報CSV!C39),"",現行セット情報CSV!C39)</f>
        <v/>
      </c>
      <c r="D39" s="53" t="str">
        <f>IF(ISBLANK(現行セット情報CSV!D39),"",現行セット情報CSV!D39)</f>
        <v/>
      </c>
      <c r="E39" s="53" t="str">
        <f>IF(ISBLANK(現行セット情報CSV!E39),"",現行セット情報CSV!E39)</f>
        <v/>
      </c>
      <c r="F39" s="53" t="str">
        <f>IF(ISBLANK(現行セット情報CSV!F39),"",現行セット情報CSV!F39)</f>
        <v/>
      </c>
      <c r="G39" s="53" t="str">
        <f>IF(ISBLANK(現行セット情報CSV!G39),"",現行セット情報CSV!G39)</f>
        <v/>
      </c>
      <c r="H39" s="53" t="str">
        <f>IF(ISBLANK(現行セット情報CSV!H39),"",現行セット情報CSV!H39)</f>
        <v/>
      </c>
      <c r="I39" s="53" t="str">
        <f>IF(ISBLANK(現行セット情報CSV!I39),"",現行セット情報CSV!I39&amp;"("&amp;TEXT(EDATE($I$2,-1),"yyyy年m月")&amp;"納品まで)")</f>
        <v/>
      </c>
      <c r="J39" s="53" t="str">
        <f>IF(ISBLANK(現行セット情報CSV!J39),"",現行セット情報CSV!J39)</f>
        <v/>
      </c>
      <c r="K39" s="53" t="str">
        <f>IF(ISBLANK(現行セット情報CSV!K39),"",現行セット情報CSV!K39)</f>
        <v/>
      </c>
      <c r="L39" s="53" t="str">
        <f>IF(ISBLANK(現行セット情報CSV!L39),"",現行セット情報CSV!L39)</f>
        <v/>
      </c>
      <c r="M39" s="53" t="str">
        <f>IF(ISBLANK(現行セット情報CSV!M39),"",現行セット情報CSV!M39)</f>
        <v/>
      </c>
      <c r="N39" s="53" t="str">
        <f>IF(ISBLANK(現行セット情報CSV!N39),"",現行セット情報CSV!N39)</f>
        <v/>
      </c>
      <c r="O39" s="53" t="str">
        <f>IF(ISBLANK(現行セット情報CSV!O39),"",現行セット情報CSV!O39)</f>
        <v/>
      </c>
      <c r="P39" s="53" t="str">
        <f>IF(ISBLANK(現行セット情報CSV!P39),"",現行セット情報CSV!P39)</f>
        <v/>
      </c>
      <c r="Q39" s="53" t="str">
        <f>IF(ISBLANK(現行セット情報CSV!Q39),"",現行セット情報CSV!Q39+5)</f>
        <v/>
      </c>
      <c r="R39" s="53" t="str">
        <f>IF(ISBLANK(現行セット情報CSV!R39),"",現行セット情報CSV!R39)</f>
        <v/>
      </c>
      <c r="S39" s="53" t="str">
        <f>IF(ISBLANK(現行セット情報CSV!S39),"",現行セット情報CSV!S39)</f>
        <v/>
      </c>
      <c r="T39" s="53" t="str">
        <f>IF(ISBLANK(現行セット情報CSV!T39),"",現行セット情報CSV!T39)</f>
        <v/>
      </c>
      <c r="U39" s="53" t="str">
        <f>IF(ISBLANK(現行セット情報CSV!U39),"",現行セット情報CSV!U39)</f>
        <v/>
      </c>
      <c r="V39" s="53" t="str">
        <f>IF(ISBLANK(現行セット情報CSV!V39),"",現行セット情報CSV!V39)</f>
        <v/>
      </c>
      <c r="W39" s="53" t="str">
        <f>IF(ISBLANK(現行セット情報CSV!W39),"",現行セット情報CSV!W39)</f>
        <v/>
      </c>
      <c r="X39" s="53" t="str">
        <f>IF(ISBLANK(現行セット情報CSV!X39),"",現行セット情報CSV!X39)</f>
        <v/>
      </c>
      <c r="Y39" s="53" t="str">
        <f>IF(ISBLANK(現行セット情報CSV!Y39),"",現行セット情報CSV!Y39)</f>
        <v/>
      </c>
      <c r="Z39" s="53" t="str">
        <f>IF(ISBLANK(現行セット情報CSV!Z39),"",現行セット情報CSV!Z39)</f>
        <v/>
      </c>
      <c r="AA39" s="53" t="str">
        <f>IF(ISBLANK(現行セット情報CSV!AA39),"",現行セット情報CSV!AA39)</f>
        <v/>
      </c>
      <c r="AB39" s="53" t="str">
        <f>IF(ISBLANK(現行セット情報CSV!AB39),"",現行セット情報CSV!AB39)</f>
        <v/>
      </c>
      <c r="AC39" s="53" t="str">
        <f>IF(ISBLANK(現行セット情報CSV!AC39),"",現行セット情報CSV!AC39)</f>
        <v/>
      </c>
      <c r="AD39" s="53" t="str">
        <f>IF(ISBLANK(現行セット情報CSV!AD39),"",現行セット情報CSV!AD39)</f>
        <v/>
      </c>
      <c r="AE39" s="53" t="str">
        <f>IF(ISBLANK(現行セット情報CSV!AE39),"",現行セット情報CSV!AE39)</f>
        <v/>
      </c>
      <c r="AF39" s="53" t="str">
        <f>IF(ISBLANK(現行セット情報CSV!AF39),"",現行セット情報CSV!AF39)</f>
        <v/>
      </c>
      <c r="AG39" s="53" t="str">
        <f>IF(ISBLANK(現行セット情報CSV!AG39),"",現行セット情報CSV!AG39)</f>
        <v/>
      </c>
      <c r="AH39" s="53" t="str">
        <f>IF(ISBLANK(現行セット情報CSV!AH39),"",現行セット情報CSV!AH39)</f>
        <v/>
      </c>
      <c r="AI39" s="53" t="str">
        <f>IF(ISBLANK(現行セット情報CSV!AI39),"",現行セット情報CSV!AI39)</f>
        <v/>
      </c>
      <c r="AJ39" s="53" t="str">
        <f>IF(ISBLANK(現行セット情報CSV!AJ39),"",現行セット情報CSV!AJ39)</f>
        <v/>
      </c>
      <c r="AK39" s="53" t="str">
        <f>IF(ISBLANK(現行セット情報CSV!AK39),"",現行セット情報CSV!AK39)</f>
        <v/>
      </c>
      <c r="AL39" s="53" t="str">
        <f>IF(ISBLANK(現行セット情報CSV!AL39),"",現行セット情報CSV!AL39)</f>
        <v/>
      </c>
      <c r="AM39" s="53" t="str">
        <f>IF(ISBLANK(現行セット情報CSV!AM39),"",現行セット情報CSV!AM39)</f>
        <v/>
      </c>
      <c r="AN39" s="53" t="str">
        <f>IF(ISBLANK(現行セット情報CSV!AN39),"",現行セット情報CSV!AN39)</f>
        <v/>
      </c>
      <c r="AO39" s="53" t="str">
        <f>IF(ISBLANK(現行セット情報CSV!AO39),"",現行セット情報CSV!AO39)</f>
        <v/>
      </c>
      <c r="AP39" s="53" t="str">
        <f>IF(ISBLANK(現行セット情報CSV!AP39),"",現行セット情報CSV!AP39)</f>
        <v/>
      </c>
      <c r="AQ39" s="53" t="str">
        <f>IF(ISBLANK(現行セット情報CSV!AQ39),"",現行セット情報CSV!AQ39)</f>
        <v/>
      </c>
      <c r="AR39" s="53" t="str">
        <f>IF(ISBLANK(現行セット情報CSV!AR39),"",現行セット情報CSV!AR39)</f>
        <v/>
      </c>
      <c r="AS39" s="53" t="str">
        <f>IF(ISBLANK(現行セット情報CSV!AS39),"",現行セット情報CSV!AS39)</f>
        <v/>
      </c>
    </row>
    <row r="40" spans="1:45">
      <c r="A40" s="53" t="str">
        <f>IF(ISBLANK(現行セット情報CSV!A40),"",現行セット情報CSV!A40)</f>
        <v/>
      </c>
      <c r="B40" s="53" t="str">
        <f>IF(ISBLANK(現行セット情報CSV!B40),"",現行セット情報CSV!B40)</f>
        <v/>
      </c>
      <c r="C40" s="53" t="str">
        <f>IF(ISBLANK(現行セット情報CSV!C40),"",現行セット情報CSV!C40)</f>
        <v/>
      </c>
      <c r="D40" s="53" t="str">
        <f>IF(ISBLANK(現行セット情報CSV!D40),"",現行セット情報CSV!D40)</f>
        <v/>
      </c>
      <c r="E40" s="53" t="str">
        <f>IF(ISBLANK(現行セット情報CSV!E40),"",現行セット情報CSV!E40)</f>
        <v/>
      </c>
      <c r="F40" s="53" t="str">
        <f>IF(ISBLANK(現行セット情報CSV!F40),"",現行セット情報CSV!F40)</f>
        <v/>
      </c>
      <c r="G40" s="53" t="str">
        <f>IF(ISBLANK(現行セット情報CSV!G40),"",現行セット情報CSV!G40)</f>
        <v/>
      </c>
      <c r="H40" s="53" t="str">
        <f>IF(ISBLANK(現行セット情報CSV!H40),"",現行セット情報CSV!H40)</f>
        <v/>
      </c>
      <c r="I40" s="53" t="str">
        <f>IF(ISBLANK(現行セット情報CSV!I40),"",現行セット情報CSV!I40&amp;"("&amp;TEXT(EDATE($I$2,-1),"yyyy年m月")&amp;"納品まで)")</f>
        <v/>
      </c>
      <c r="J40" s="53" t="str">
        <f>IF(ISBLANK(現行セット情報CSV!J40),"",現行セット情報CSV!J40)</f>
        <v/>
      </c>
      <c r="K40" s="53" t="str">
        <f>IF(ISBLANK(現行セット情報CSV!K40),"",現行セット情報CSV!K40)</f>
        <v/>
      </c>
      <c r="L40" s="53" t="str">
        <f>IF(ISBLANK(現行セット情報CSV!L40),"",現行セット情報CSV!L40)</f>
        <v/>
      </c>
      <c r="M40" s="53" t="str">
        <f>IF(ISBLANK(現行セット情報CSV!M40),"",現行セット情報CSV!M40)</f>
        <v/>
      </c>
      <c r="N40" s="53" t="str">
        <f>IF(ISBLANK(現行セット情報CSV!N40),"",現行セット情報CSV!N40)</f>
        <v/>
      </c>
      <c r="O40" s="53" t="str">
        <f>IF(ISBLANK(現行セット情報CSV!O40),"",現行セット情報CSV!O40)</f>
        <v/>
      </c>
      <c r="P40" s="53" t="str">
        <f>IF(ISBLANK(現行セット情報CSV!P40),"",現行セット情報CSV!P40)</f>
        <v/>
      </c>
      <c r="Q40" s="53" t="str">
        <f>IF(ISBLANK(現行セット情報CSV!Q40),"",現行セット情報CSV!Q40+5)</f>
        <v/>
      </c>
      <c r="R40" s="53" t="str">
        <f>IF(ISBLANK(現行セット情報CSV!R40),"",現行セット情報CSV!R40)</f>
        <v/>
      </c>
      <c r="S40" s="53" t="str">
        <f>IF(ISBLANK(現行セット情報CSV!S40),"",現行セット情報CSV!S40)</f>
        <v/>
      </c>
      <c r="T40" s="53" t="str">
        <f>IF(ISBLANK(現行セット情報CSV!T40),"",現行セット情報CSV!T40)</f>
        <v/>
      </c>
      <c r="U40" s="53" t="str">
        <f>IF(ISBLANK(現行セット情報CSV!U40),"",現行セット情報CSV!U40)</f>
        <v/>
      </c>
      <c r="V40" s="53" t="str">
        <f>IF(ISBLANK(現行セット情報CSV!V40),"",現行セット情報CSV!V40)</f>
        <v/>
      </c>
      <c r="W40" s="53" t="str">
        <f>IF(ISBLANK(現行セット情報CSV!W40),"",現行セット情報CSV!W40)</f>
        <v/>
      </c>
      <c r="X40" s="53" t="str">
        <f>IF(ISBLANK(現行セット情報CSV!X40),"",現行セット情報CSV!X40)</f>
        <v/>
      </c>
      <c r="Y40" s="53" t="str">
        <f>IF(ISBLANK(現行セット情報CSV!Y40),"",現行セット情報CSV!Y40)</f>
        <v/>
      </c>
      <c r="Z40" s="53" t="str">
        <f>IF(ISBLANK(現行セット情報CSV!Z40),"",現行セット情報CSV!Z40)</f>
        <v/>
      </c>
      <c r="AA40" s="53" t="str">
        <f>IF(ISBLANK(現行セット情報CSV!AA40),"",現行セット情報CSV!AA40)</f>
        <v/>
      </c>
      <c r="AB40" s="53" t="str">
        <f>IF(ISBLANK(現行セット情報CSV!AB40),"",現行セット情報CSV!AB40)</f>
        <v/>
      </c>
      <c r="AC40" s="53" t="str">
        <f>IF(ISBLANK(現行セット情報CSV!AC40),"",現行セット情報CSV!AC40)</f>
        <v/>
      </c>
      <c r="AD40" s="53" t="str">
        <f>IF(ISBLANK(現行セット情報CSV!AD40),"",現行セット情報CSV!AD40)</f>
        <v/>
      </c>
      <c r="AE40" s="53" t="str">
        <f>IF(ISBLANK(現行セット情報CSV!AE40),"",現行セット情報CSV!AE40)</f>
        <v/>
      </c>
      <c r="AF40" s="53" t="str">
        <f>IF(ISBLANK(現行セット情報CSV!AF40),"",現行セット情報CSV!AF40)</f>
        <v/>
      </c>
      <c r="AG40" s="53" t="str">
        <f>IF(ISBLANK(現行セット情報CSV!AG40),"",現行セット情報CSV!AG40)</f>
        <v/>
      </c>
      <c r="AH40" s="53" t="str">
        <f>IF(ISBLANK(現行セット情報CSV!AH40),"",現行セット情報CSV!AH40)</f>
        <v/>
      </c>
      <c r="AI40" s="53" t="str">
        <f>IF(ISBLANK(現行セット情報CSV!AI40),"",現行セット情報CSV!AI40)</f>
        <v/>
      </c>
      <c r="AJ40" s="53" t="str">
        <f>IF(ISBLANK(現行セット情報CSV!AJ40),"",現行セット情報CSV!AJ40)</f>
        <v/>
      </c>
      <c r="AK40" s="53" t="str">
        <f>IF(ISBLANK(現行セット情報CSV!AK40),"",現行セット情報CSV!AK40)</f>
        <v/>
      </c>
      <c r="AL40" s="53" t="str">
        <f>IF(ISBLANK(現行セット情報CSV!AL40),"",現行セット情報CSV!AL40)</f>
        <v/>
      </c>
      <c r="AM40" s="53" t="str">
        <f>IF(ISBLANK(現行セット情報CSV!AM40),"",現行セット情報CSV!AM40)</f>
        <v/>
      </c>
      <c r="AN40" s="53" t="str">
        <f>IF(ISBLANK(現行セット情報CSV!AN40),"",現行セット情報CSV!AN40)</f>
        <v/>
      </c>
      <c r="AO40" s="53" t="str">
        <f>IF(ISBLANK(現行セット情報CSV!AO40),"",現行セット情報CSV!AO40)</f>
        <v/>
      </c>
      <c r="AP40" s="53" t="str">
        <f>IF(ISBLANK(現行セット情報CSV!AP40),"",現行セット情報CSV!AP40)</f>
        <v/>
      </c>
      <c r="AQ40" s="53" t="str">
        <f>IF(ISBLANK(現行セット情報CSV!AQ40),"",現行セット情報CSV!AQ40)</f>
        <v/>
      </c>
      <c r="AR40" s="53" t="str">
        <f>IF(ISBLANK(現行セット情報CSV!AR40),"",現行セット情報CSV!AR40)</f>
        <v/>
      </c>
      <c r="AS40" s="53" t="str">
        <f>IF(ISBLANK(現行セット情報CSV!AS40),"",現行セット情報CSV!AS40)</f>
        <v/>
      </c>
    </row>
    <row r="41" spans="1:45">
      <c r="A41" s="53" t="str">
        <f>IF(ISBLANK(現行セット情報CSV!A41),"",現行セット情報CSV!A41)</f>
        <v/>
      </c>
      <c r="B41" s="53" t="str">
        <f>IF(ISBLANK(現行セット情報CSV!B41),"",現行セット情報CSV!B41)</f>
        <v/>
      </c>
      <c r="C41" s="53" t="str">
        <f>IF(ISBLANK(現行セット情報CSV!C41),"",現行セット情報CSV!C41)</f>
        <v/>
      </c>
      <c r="D41" s="53" t="str">
        <f>IF(ISBLANK(現行セット情報CSV!D41),"",現行セット情報CSV!D41)</f>
        <v/>
      </c>
      <c r="E41" s="53" t="str">
        <f>IF(ISBLANK(現行セット情報CSV!E41),"",現行セット情報CSV!E41)</f>
        <v/>
      </c>
      <c r="F41" s="53" t="str">
        <f>IF(ISBLANK(現行セット情報CSV!F41),"",現行セット情報CSV!F41)</f>
        <v/>
      </c>
      <c r="G41" s="53" t="str">
        <f>IF(ISBLANK(現行セット情報CSV!G41),"",現行セット情報CSV!G41)</f>
        <v/>
      </c>
      <c r="H41" s="53" t="str">
        <f>IF(ISBLANK(現行セット情報CSV!H41),"",現行セット情報CSV!H41)</f>
        <v/>
      </c>
      <c r="I41" s="53" t="str">
        <f>IF(ISBLANK(現行セット情報CSV!I41),"",現行セット情報CSV!I41&amp;"("&amp;TEXT(EDATE($I$2,-1),"yyyy年m月")&amp;"納品まで)")</f>
        <v/>
      </c>
      <c r="J41" s="53" t="str">
        <f>IF(ISBLANK(現行セット情報CSV!J41),"",現行セット情報CSV!J41)</f>
        <v/>
      </c>
      <c r="K41" s="53" t="str">
        <f>IF(ISBLANK(現行セット情報CSV!K41),"",現行セット情報CSV!K41)</f>
        <v/>
      </c>
      <c r="L41" s="53" t="str">
        <f>IF(ISBLANK(現行セット情報CSV!L41),"",現行セット情報CSV!L41)</f>
        <v/>
      </c>
      <c r="M41" s="53" t="str">
        <f>IF(ISBLANK(現行セット情報CSV!M41),"",現行セット情報CSV!M41)</f>
        <v/>
      </c>
      <c r="N41" s="53" t="str">
        <f>IF(ISBLANK(現行セット情報CSV!N41),"",現行セット情報CSV!N41)</f>
        <v/>
      </c>
      <c r="O41" s="53" t="str">
        <f>IF(ISBLANK(現行セット情報CSV!O41),"",現行セット情報CSV!O41)</f>
        <v/>
      </c>
      <c r="P41" s="53" t="str">
        <f>IF(ISBLANK(現行セット情報CSV!P41),"",現行セット情報CSV!P41)</f>
        <v/>
      </c>
      <c r="Q41" s="53" t="str">
        <f>IF(ISBLANK(現行セット情報CSV!Q41),"",現行セット情報CSV!Q41+5)</f>
        <v/>
      </c>
      <c r="R41" s="53" t="str">
        <f>IF(ISBLANK(現行セット情報CSV!R41),"",現行セット情報CSV!R41)</f>
        <v/>
      </c>
      <c r="S41" s="53" t="str">
        <f>IF(ISBLANK(現行セット情報CSV!S41),"",現行セット情報CSV!S41)</f>
        <v/>
      </c>
      <c r="T41" s="53" t="str">
        <f>IF(ISBLANK(現行セット情報CSV!T41),"",現行セット情報CSV!T41)</f>
        <v/>
      </c>
      <c r="U41" s="53" t="str">
        <f>IF(ISBLANK(現行セット情報CSV!U41),"",現行セット情報CSV!U41)</f>
        <v/>
      </c>
      <c r="V41" s="53" t="str">
        <f>IF(ISBLANK(現行セット情報CSV!V41),"",現行セット情報CSV!V41)</f>
        <v/>
      </c>
      <c r="W41" s="53" t="str">
        <f>IF(ISBLANK(現行セット情報CSV!W41),"",現行セット情報CSV!W41)</f>
        <v/>
      </c>
      <c r="X41" s="53" t="str">
        <f>IF(ISBLANK(現行セット情報CSV!X41),"",現行セット情報CSV!X41)</f>
        <v/>
      </c>
      <c r="Y41" s="53" t="str">
        <f>IF(ISBLANK(現行セット情報CSV!Y41),"",現行セット情報CSV!Y41)</f>
        <v/>
      </c>
      <c r="Z41" s="53" t="str">
        <f>IF(ISBLANK(現行セット情報CSV!Z41),"",現行セット情報CSV!Z41)</f>
        <v/>
      </c>
      <c r="AA41" s="53" t="str">
        <f>IF(ISBLANK(現行セット情報CSV!AA41),"",現行セット情報CSV!AA41)</f>
        <v/>
      </c>
      <c r="AB41" s="53" t="str">
        <f>IF(ISBLANK(現行セット情報CSV!AB41),"",現行セット情報CSV!AB41)</f>
        <v/>
      </c>
      <c r="AC41" s="53" t="str">
        <f>IF(ISBLANK(現行セット情報CSV!AC41),"",現行セット情報CSV!AC41)</f>
        <v/>
      </c>
      <c r="AD41" s="53" t="str">
        <f>IF(ISBLANK(現行セット情報CSV!AD41),"",現行セット情報CSV!AD41)</f>
        <v/>
      </c>
      <c r="AE41" s="53" t="str">
        <f>IF(ISBLANK(現行セット情報CSV!AE41),"",現行セット情報CSV!AE41)</f>
        <v/>
      </c>
      <c r="AF41" s="53" t="str">
        <f>IF(ISBLANK(現行セット情報CSV!AF41),"",現行セット情報CSV!AF41)</f>
        <v/>
      </c>
      <c r="AG41" s="53" t="str">
        <f>IF(ISBLANK(現行セット情報CSV!AG41),"",現行セット情報CSV!AG41)</f>
        <v/>
      </c>
      <c r="AH41" s="53" t="str">
        <f>IF(ISBLANK(現行セット情報CSV!AH41),"",現行セット情報CSV!AH41)</f>
        <v/>
      </c>
      <c r="AI41" s="53" t="str">
        <f>IF(ISBLANK(現行セット情報CSV!AI41),"",現行セット情報CSV!AI41)</f>
        <v/>
      </c>
      <c r="AJ41" s="53" t="str">
        <f>IF(ISBLANK(現行セット情報CSV!AJ41),"",現行セット情報CSV!AJ41)</f>
        <v/>
      </c>
      <c r="AK41" s="53" t="str">
        <f>IF(ISBLANK(現行セット情報CSV!AK41),"",現行セット情報CSV!AK41)</f>
        <v/>
      </c>
      <c r="AL41" s="53" t="str">
        <f>IF(ISBLANK(現行セット情報CSV!AL41),"",現行セット情報CSV!AL41)</f>
        <v/>
      </c>
      <c r="AM41" s="53" t="str">
        <f>IF(ISBLANK(現行セット情報CSV!AM41),"",現行セット情報CSV!AM41)</f>
        <v/>
      </c>
      <c r="AN41" s="53" t="str">
        <f>IF(ISBLANK(現行セット情報CSV!AN41),"",現行セット情報CSV!AN41)</f>
        <v/>
      </c>
      <c r="AO41" s="53" t="str">
        <f>IF(ISBLANK(現行セット情報CSV!AO41),"",現行セット情報CSV!AO41)</f>
        <v/>
      </c>
      <c r="AP41" s="53" t="str">
        <f>IF(ISBLANK(現行セット情報CSV!AP41),"",現行セット情報CSV!AP41)</f>
        <v/>
      </c>
      <c r="AQ41" s="53" t="str">
        <f>IF(ISBLANK(現行セット情報CSV!AQ41),"",現行セット情報CSV!AQ41)</f>
        <v/>
      </c>
      <c r="AR41" s="53" t="str">
        <f>IF(ISBLANK(現行セット情報CSV!AR41),"",現行セット情報CSV!AR41)</f>
        <v/>
      </c>
      <c r="AS41" s="53" t="str">
        <f>IF(ISBLANK(現行セット情報CSV!AS41),"",現行セット情報CSV!AS41)</f>
        <v/>
      </c>
    </row>
    <row r="42" spans="1:45">
      <c r="A42" s="53" t="str">
        <f>IF(ISBLANK(現行セット情報CSV!A42),"",現行セット情報CSV!A42)</f>
        <v/>
      </c>
      <c r="B42" s="53" t="str">
        <f>IF(ISBLANK(現行セット情報CSV!B42),"",現行セット情報CSV!B42)</f>
        <v/>
      </c>
      <c r="C42" s="53" t="str">
        <f>IF(ISBLANK(現行セット情報CSV!C42),"",現行セット情報CSV!C42)</f>
        <v/>
      </c>
      <c r="D42" s="53" t="str">
        <f>IF(ISBLANK(現行セット情報CSV!D42),"",現行セット情報CSV!D42)</f>
        <v/>
      </c>
      <c r="E42" s="53" t="str">
        <f>IF(ISBLANK(現行セット情報CSV!E42),"",現行セット情報CSV!E42)</f>
        <v/>
      </c>
      <c r="F42" s="53" t="str">
        <f>IF(ISBLANK(現行セット情報CSV!F42),"",現行セット情報CSV!F42)</f>
        <v/>
      </c>
      <c r="G42" s="53" t="str">
        <f>IF(ISBLANK(現行セット情報CSV!G42),"",現行セット情報CSV!G42)</f>
        <v/>
      </c>
      <c r="H42" s="53" t="str">
        <f>IF(ISBLANK(現行セット情報CSV!H42),"",現行セット情報CSV!H42)</f>
        <v/>
      </c>
      <c r="I42" s="53" t="str">
        <f>IF(ISBLANK(現行セット情報CSV!I42),"",現行セット情報CSV!I42&amp;"("&amp;TEXT(EDATE($I$2,-1),"yyyy年m月")&amp;"納品まで)")</f>
        <v/>
      </c>
      <c r="J42" s="53" t="str">
        <f>IF(ISBLANK(現行セット情報CSV!J42),"",現行セット情報CSV!J42)</f>
        <v/>
      </c>
      <c r="K42" s="53" t="str">
        <f>IF(ISBLANK(現行セット情報CSV!K42),"",現行セット情報CSV!K42)</f>
        <v/>
      </c>
      <c r="L42" s="53" t="str">
        <f>IF(ISBLANK(現行セット情報CSV!L42),"",現行セット情報CSV!L42)</f>
        <v/>
      </c>
      <c r="M42" s="53" t="str">
        <f>IF(ISBLANK(現行セット情報CSV!M42),"",現行セット情報CSV!M42)</f>
        <v/>
      </c>
      <c r="N42" s="53" t="str">
        <f>IF(ISBLANK(現行セット情報CSV!N42),"",現行セット情報CSV!N42)</f>
        <v/>
      </c>
      <c r="O42" s="53" t="str">
        <f>IF(ISBLANK(現行セット情報CSV!O42),"",現行セット情報CSV!O42)</f>
        <v/>
      </c>
      <c r="P42" s="53" t="str">
        <f>IF(ISBLANK(現行セット情報CSV!P42),"",現行セット情報CSV!P42)</f>
        <v/>
      </c>
      <c r="Q42" s="53" t="str">
        <f>IF(ISBLANK(現行セット情報CSV!Q42),"",現行セット情報CSV!Q42+5)</f>
        <v/>
      </c>
      <c r="R42" s="53" t="str">
        <f>IF(ISBLANK(現行セット情報CSV!R42),"",現行セット情報CSV!R42)</f>
        <v/>
      </c>
      <c r="S42" s="53" t="str">
        <f>IF(ISBLANK(現行セット情報CSV!S42),"",現行セット情報CSV!S42)</f>
        <v/>
      </c>
      <c r="T42" s="53" t="str">
        <f>IF(ISBLANK(現行セット情報CSV!T42),"",現行セット情報CSV!T42)</f>
        <v/>
      </c>
      <c r="U42" s="53" t="str">
        <f>IF(ISBLANK(現行セット情報CSV!U42),"",現行セット情報CSV!U42)</f>
        <v/>
      </c>
      <c r="V42" s="53" t="str">
        <f>IF(ISBLANK(現行セット情報CSV!V42),"",現行セット情報CSV!V42)</f>
        <v/>
      </c>
      <c r="W42" s="53" t="str">
        <f>IF(ISBLANK(現行セット情報CSV!W42),"",現行セット情報CSV!W42)</f>
        <v/>
      </c>
      <c r="X42" s="53" t="str">
        <f>IF(ISBLANK(現行セット情報CSV!X42),"",現行セット情報CSV!X42)</f>
        <v/>
      </c>
      <c r="Y42" s="53" t="str">
        <f>IF(ISBLANK(現行セット情報CSV!Y42),"",現行セット情報CSV!Y42)</f>
        <v/>
      </c>
      <c r="Z42" s="53" t="str">
        <f>IF(ISBLANK(現行セット情報CSV!Z42),"",現行セット情報CSV!Z42)</f>
        <v/>
      </c>
      <c r="AA42" s="53" t="str">
        <f>IF(ISBLANK(現行セット情報CSV!AA42),"",現行セット情報CSV!AA42)</f>
        <v/>
      </c>
      <c r="AB42" s="53" t="str">
        <f>IF(ISBLANK(現行セット情報CSV!AB42),"",現行セット情報CSV!AB42)</f>
        <v/>
      </c>
      <c r="AC42" s="53" t="str">
        <f>IF(ISBLANK(現行セット情報CSV!AC42),"",現行セット情報CSV!AC42)</f>
        <v/>
      </c>
      <c r="AD42" s="53" t="str">
        <f>IF(ISBLANK(現行セット情報CSV!AD42),"",現行セット情報CSV!AD42)</f>
        <v/>
      </c>
      <c r="AE42" s="53" t="str">
        <f>IF(ISBLANK(現行セット情報CSV!AE42),"",現行セット情報CSV!AE42)</f>
        <v/>
      </c>
      <c r="AF42" s="53" t="str">
        <f>IF(ISBLANK(現行セット情報CSV!AF42),"",現行セット情報CSV!AF42)</f>
        <v/>
      </c>
      <c r="AG42" s="53" t="str">
        <f>IF(ISBLANK(現行セット情報CSV!AG42),"",現行セット情報CSV!AG42)</f>
        <v/>
      </c>
      <c r="AH42" s="53" t="str">
        <f>IF(ISBLANK(現行セット情報CSV!AH42),"",現行セット情報CSV!AH42)</f>
        <v/>
      </c>
      <c r="AI42" s="53" t="str">
        <f>IF(ISBLANK(現行セット情報CSV!AI42),"",現行セット情報CSV!AI42)</f>
        <v/>
      </c>
      <c r="AJ42" s="53" t="str">
        <f>IF(ISBLANK(現行セット情報CSV!AJ42),"",現行セット情報CSV!AJ42)</f>
        <v/>
      </c>
      <c r="AK42" s="53" t="str">
        <f>IF(ISBLANK(現行セット情報CSV!AK42),"",現行セット情報CSV!AK42)</f>
        <v/>
      </c>
      <c r="AL42" s="53" t="str">
        <f>IF(ISBLANK(現行セット情報CSV!AL42),"",現行セット情報CSV!AL42)</f>
        <v/>
      </c>
      <c r="AM42" s="53" t="str">
        <f>IF(ISBLANK(現行セット情報CSV!AM42),"",現行セット情報CSV!AM42)</f>
        <v/>
      </c>
      <c r="AN42" s="53" t="str">
        <f>IF(ISBLANK(現行セット情報CSV!AN42),"",現行セット情報CSV!AN42)</f>
        <v/>
      </c>
      <c r="AO42" s="53" t="str">
        <f>IF(ISBLANK(現行セット情報CSV!AO42),"",現行セット情報CSV!AO42)</f>
        <v/>
      </c>
      <c r="AP42" s="53" t="str">
        <f>IF(ISBLANK(現行セット情報CSV!AP42),"",現行セット情報CSV!AP42)</f>
        <v/>
      </c>
      <c r="AQ42" s="53" t="str">
        <f>IF(ISBLANK(現行セット情報CSV!AQ42),"",現行セット情報CSV!AQ42)</f>
        <v/>
      </c>
      <c r="AR42" s="53" t="str">
        <f>IF(ISBLANK(現行セット情報CSV!AR42),"",現行セット情報CSV!AR42)</f>
        <v/>
      </c>
      <c r="AS42" s="53" t="str">
        <f>IF(ISBLANK(現行セット情報CSV!AS42),"",現行セット情報CSV!AS42)</f>
        <v/>
      </c>
    </row>
    <row r="43" spans="1:45">
      <c r="A43" s="53" t="str">
        <f>IF(ISBLANK(現行セット情報CSV!A43),"",現行セット情報CSV!A43)</f>
        <v/>
      </c>
      <c r="B43" s="53" t="str">
        <f>IF(ISBLANK(現行セット情報CSV!B43),"",現行セット情報CSV!B43)</f>
        <v/>
      </c>
      <c r="C43" s="53" t="str">
        <f>IF(ISBLANK(現行セット情報CSV!C43),"",現行セット情報CSV!C43)</f>
        <v/>
      </c>
      <c r="D43" s="53" t="str">
        <f>IF(ISBLANK(現行セット情報CSV!D43),"",現行セット情報CSV!D43)</f>
        <v/>
      </c>
      <c r="E43" s="53" t="str">
        <f>IF(ISBLANK(現行セット情報CSV!E43),"",現行セット情報CSV!E43)</f>
        <v/>
      </c>
      <c r="F43" s="53" t="str">
        <f>IF(ISBLANK(現行セット情報CSV!F43),"",現行セット情報CSV!F43)</f>
        <v/>
      </c>
      <c r="G43" s="53" t="str">
        <f>IF(ISBLANK(現行セット情報CSV!G43),"",現行セット情報CSV!G43)</f>
        <v/>
      </c>
      <c r="H43" s="53" t="str">
        <f>IF(ISBLANK(現行セット情報CSV!H43),"",現行セット情報CSV!H43)</f>
        <v/>
      </c>
      <c r="I43" s="53" t="str">
        <f>IF(ISBLANK(現行セット情報CSV!I43),"",現行セット情報CSV!I43&amp;"("&amp;TEXT(EDATE($I$2,-1),"yyyy年m月")&amp;"納品まで)")</f>
        <v/>
      </c>
      <c r="J43" s="53" t="str">
        <f>IF(ISBLANK(現行セット情報CSV!J43),"",現行セット情報CSV!J43)</f>
        <v/>
      </c>
      <c r="K43" s="53" t="str">
        <f>IF(ISBLANK(現行セット情報CSV!K43),"",現行セット情報CSV!K43)</f>
        <v/>
      </c>
      <c r="L43" s="53" t="str">
        <f>IF(ISBLANK(現行セット情報CSV!L43),"",現行セット情報CSV!L43)</f>
        <v/>
      </c>
      <c r="M43" s="53" t="str">
        <f>IF(ISBLANK(現行セット情報CSV!M43),"",現行セット情報CSV!M43)</f>
        <v/>
      </c>
      <c r="N43" s="53" t="str">
        <f>IF(ISBLANK(現行セット情報CSV!N43),"",現行セット情報CSV!N43)</f>
        <v/>
      </c>
      <c r="O43" s="53" t="str">
        <f>IF(ISBLANK(現行セット情報CSV!O43),"",現行セット情報CSV!O43)</f>
        <v/>
      </c>
      <c r="P43" s="53" t="str">
        <f>IF(ISBLANK(現行セット情報CSV!P43),"",現行セット情報CSV!P43)</f>
        <v/>
      </c>
      <c r="Q43" s="53" t="str">
        <f>IF(ISBLANK(現行セット情報CSV!Q43),"",現行セット情報CSV!Q43+5)</f>
        <v/>
      </c>
      <c r="R43" s="53" t="str">
        <f>IF(ISBLANK(現行セット情報CSV!R43),"",現行セット情報CSV!R43)</f>
        <v/>
      </c>
      <c r="S43" s="53" t="str">
        <f>IF(ISBLANK(現行セット情報CSV!S43),"",現行セット情報CSV!S43)</f>
        <v/>
      </c>
      <c r="T43" s="53" t="str">
        <f>IF(ISBLANK(現行セット情報CSV!T43),"",現行セット情報CSV!T43)</f>
        <v/>
      </c>
      <c r="U43" s="53" t="str">
        <f>IF(ISBLANK(現行セット情報CSV!U43),"",現行セット情報CSV!U43)</f>
        <v/>
      </c>
      <c r="V43" s="53" t="str">
        <f>IF(ISBLANK(現行セット情報CSV!V43),"",現行セット情報CSV!V43)</f>
        <v/>
      </c>
      <c r="W43" s="53" t="str">
        <f>IF(ISBLANK(現行セット情報CSV!W43),"",現行セット情報CSV!W43)</f>
        <v/>
      </c>
      <c r="X43" s="53" t="str">
        <f>IF(ISBLANK(現行セット情報CSV!X43),"",現行セット情報CSV!X43)</f>
        <v/>
      </c>
      <c r="Y43" s="53" t="str">
        <f>IF(ISBLANK(現行セット情報CSV!Y43),"",現行セット情報CSV!Y43)</f>
        <v/>
      </c>
      <c r="Z43" s="53" t="str">
        <f>IF(ISBLANK(現行セット情報CSV!Z43),"",現行セット情報CSV!Z43)</f>
        <v/>
      </c>
      <c r="AA43" s="53" t="str">
        <f>IF(ISBLANK(現行セット情報CSV!AA43),"",現行セット情報CSV!AA43)</f>
        <v/>
      </c>
      <c r="AB43" s="53" t="str">
        <f>IF(ISBLANK(現行セット情報CSV!AB43),"",現行セット情報CSV!AB43)</f>
        <v/>
      </c>
      <c r="AC43" s="53" t="str">
        <f>IF(ISBLANK(現行セット情報CSV!AC43),"",現行セット情報CSV!AC43)</f>
        <v/>
      </c>
      <c r="AD43" s="53" t="str">
        <f>IF(ISBLANK(現行セット情報CSV!AD43),"",現行セット情報CSV!AD43)</f>
        <v/>
      </c>
      <c r="AE43" s="53" t="str">
        <f>IF(ISBLANK(現行セット情報CSV!AE43),"",現行セット情報CSV!AE43)</f>
        <v/>
      </c>
      <c r="AF43" s="53" t="str">
        <f>IF(ISBLANK(現行セット情報CSV!AF43),"",現行セット情報CSV!AF43)</f>
        <v/>
      </c>
      <c r="AG43" s="53" t="str">
        <f>IF(ISBLANK(現行セット情報CSV!AG43),"",現行セット情報CSV!AG43)</f>
        <v/>
      </c>
      <c r="AH43" s="53" t="str">
        <f>IF(ISBLANK(現行セット情報CSV!AH43),"",現行セット情報CSV!AH43)</f>
        <v/>
      </c>
      <c r="AI43" s="53" t="str">
        <f>IF(ISBLANK(現行セット情報CSV!AI43),"",現行セット情報CSV!AI43)</f>
        <v/>
      </c>
      <c r="AJ43" s="53" t="str">
        <f>IF(ISBLANK(現行セット情報CSV!AJ43),"",現行セット情報CSV!AJ43)</f>
        <v/>
      </c>
      <c r="AK43" s="53" t="str">
        <f>IF(ISBLANK(現行セット情報CSV!AK43),"",現行セット情報CSV!AK43)</f>
        <v/>
      </c>
      <c r="AL43" s="53" t="str">
        <f>IF(ISBLANK(現行セット情報CSV!AL43),"",現行セット情報CSV!AL43)</f>
        <v/>
      </c>
      <c r="AM43" s="53" t="str">
        <f>IF(ISBLANK(現行セット情報CSV!AM43),"",現行セット情報CSV!AM43)</f>
        <v/>
      </c>
      <c r="AN43" s="53" t="str">
        <f>IF(ISBLANK(現行セット情報CSV!AN43),"",現行セット情報CSV!AN43)</f>
        <v/>
      </c>
      <c r="AO43" s="53" t="str">
        <f>IF(ISBLANK(現行セット情報CSV!AO43),"",現行セット情報CSV!AO43)</f>
        <v/>
      </c>
      <c r="AP43" s="53" t="str">
        <f>IF(ISBLANK(現行セット情報CSV!AP43),"",現行セット情報CSV!AP43)</f>
        <v/>
      </c>
      <c r="AQ43" s="53" t="str">
        <f>IF(ISBLANK(現行セット情報CSV!AQ43),"",現行セット情報CSV!AQ43)</f>
        <v/>
      </c>
      <c r="AR43" s="53" t="str">
        <f>IF(ISBLANK(現行セット情報CSV!AR43),"",現行セット情報CSV!AR43)</f>
        <v/>
      </c>
      <c r="AS43" s="53" t="str">
        <f>IF(ISBLANK(現行セット情報CSV!AS43),"",現行セット情報CSV!AS43)</f>
        <v/>
      </c>
    </row>
    <row r="44" spans="1:45">
      <c r="A44" s="53" t="str">
        <f>IF(ISBLANK(現行セット情報CSV!A44),"",現行セット情報CSV!A44)</f>
        <v/>
      </c>
      <c r="B44" s="53" t="str">
        <f>IF(ISBLANK(現行セット情報CSV!B44),"",現行セット情報CSV!B44)</f>
        <v/>
      </c>
      <c r="C44" s="53" t="str">
        <f>IF(ISBLANK(現行セット情報CSV!C44),"",現行セット情報CSV!C44)</f>
        <v/>
      </c>
      <c r="D44" s="53" t="str">
        <f>IF(ISBLANK(現行セット情報CSV!D44),"",現行セット情報CSV!D44)</f>
        <v/>
      </c>
      <c r="E44" s="53" t="str">
        <f>IF(ISBLANK(現行セット情報CSV!E44),"",現行セット情報CSV!E44)</f>
        <v/>
      </c>
      <c r="F44" s="53" t="str">
        <f>IF(ISBLANK(現行セット情報CSV!F44),"",現行セット情報CSV!F44)</f>
        <v/>
      </c>
      <c r="G44" s="53" t="str">
        <f>IF(ISBLANK(現行セット情報CSV!G44),"",現行セット情報CSV!G44)</f>
        <v/>
      </c>
      <c r="H44" s="53" t="str">
        <f>IF(ISBLANK(現行セット情報CSV!H44),"",現行セット情報CSV!H44)</f>
        <v/>
      </c>
      <c r="I44" s="53" t="str">
        <f>IF(ISBLANK(現行セット情報CSV!I44),"",現行セット情報CSV!I44&amp;"("&amp;TEXT(EDATE($I$2,-1),"yyyy年m月")&amp;"納品まで)")</f>
        <v/>
      </c>
      <c r="J44" s="53" t="str">
        <f>IF(ISBLANK(現行セット情報CSV!J44),"",現行セット情報CSV!J44)</f>
        <v/>
      </c>
      <c r="K44" s="53" t="str">
        <f>IF(ISBLANK(現行セット情報CSV!K44),"",現行セット情報CSV!K44)</f>
        <v/>
      </c>
      <c r="L44" s="53" t="str">
        <f>IF(ISBLANK(現行セット情報CSV!L44),"",現行セット情報CSV!L44)</f>
        <v/>
      </c>
      <c r="M44" s="53" t="str">
        <f>IF(ISBLANK(現行セット情報CSV!M44),"",現行セット情報CSV!M44)</f>
        <v/>
      </c>
      <c r="N44" s="53" t="str">
        <f>IF(ISBLANK(現行セット情報CSV!N44),"",現行セット情報CSV!N44)</f>
        <v/>
      </c>
      <c r="O44" s="53" t="str">
        <f>IF(ISBLANK(現行セット情報CSV!O44),"",現行セット情報CSV!O44)</f>
        <v/>
      </c>
      <c r="P44" s="53" t="str">
        <f>IF(ISBLANK(現行セット情報CSV!P44),"",現行セット情報CSV!P44)</f>
        <v/>
      </c>
      <c r="Q44" s="53" t="str">
        <f>IF(ISBLANK(現行セット情報CSV!Q44),"",現行セット情報CSV!Q44+5)</f>
        <v/>
      </c>
      <c r="R44" s="53" t="str">
        <f>IF(ISBLANK(現行セット情報CSV!R44),"",現行セット情報CSV!R44)</f>
        <v/>
      </c>
      <c r="S44" s="53" t="str">
        <f>IF(ISBLANK(現行セット情報CSV!S44),"",現行セット情報CSV!S44)</f>
        <v/>
      </c>
      <c r="T44" s="53" t="str">
        <f>IF(ISBLANK(現行セット情報CSV!T44),"",現行セット情報CSV!T44)</f>
        <v/>
      </c>
      <c r="U44" s="53" t="str">
        <f>IF(ISBLANK(現行セット情報CSV!U44),"",現行セット情報CSV!U44)</f>
        <v/>
      </c>
      <c r="V44" s="53" t="str">
        <f>IF(ISBLANK(現行セット情報CSV!V44),"",現行セット情報CSV!V44)</f>
        <v/>
      </c>
      <c r="W44" s="53" t="str">
        <f>IF(ISBLANK(現行セット情報CSV!W44),"",現行セット情報CSV!W44)</f>
        <v/>
      </c>
      <c r="X44" s="53" t="str">
        <f>IF(ISBLANK(現行セット情報CSV!X44),"",現行セット情報CSV!X44)</f>
        <v/>
      </c>
      <c r="Y44" s="53" t="str">
        <f>IF(ISBLANK(現行セット情報CSV!Y44),"",現行セット情報CSV!Y44)</f>
        <v/>
      </c>
      <c r="Z44" s="53" t="str">
        <f>IF(ISBLANK(現行セット情報CSV!Z44),"",現行セット情報CSV!Z44)</f>
        <v/>
      </c>
      <c r="AA44" s="53" t="str">
        <f>IF(ISBLANK(現行セット情報CSV!AA44),"",現行セット情報CSV!AA44)</f>
        <v/>
      </c>
      <c r="AB44" s="53" t="str">
        <f>IF(ISBLANK(現行セット情報CSV!AB44),"",現行セット情報CSV!AB44)</f>
        <v/>
      </c>
      <c r="AC44" s="53" t="str">
        <f>IF(ISBLANK(現行セット情報CSV!AC44),"",現行セット情報CSV!AC44)</f>
        <v/>
      </c>
      <c r="AD44" s="53" t="str">
        <f>IF(ISBLANK(現行セット情報CSV!AD44),"",現行セット情報CSV!AD44)</f>
        <v/>
      </c>
      <c r="AE44" s="53" t="str">
        <f>IF(ISBLANK(現行セット情報CSV!AE44),"",現行セット情報CSV!AE44)</f>
        <v/>
      </c>
      <c r="AF44" s="53" t="str">
        <f>IF(ISBLANK(現行セット情報CSV!AF44),"",現行セット情報CSV!AF44)</f>
        <v/>
      </c>
      <c r="AG44" s="53" t="str">
        <f>IF(ISBLANK(現行セット情報CSV!AG44),"",現行セット情報CSV!AG44)</f>
        <v/>
      </c>
      <c r="AH44" s="53" t="str">
        <f>IF(ISBLANK(現行セット情報CSV!AH44),"",現行セット情報CSV!AH44)</f>
        <v/>
      </c>
      <c r="AI44" s="53" t="str">
        <f>IF(ISBLANK(現行セット情報CSV!AI44),"",現行セット情報CSV!AI44)</f>
        <v/>
      </c>
      <c r="AJ44" s="53" t="str">
        <f>IF(ISBLANK(現行セット情報CSV!AJ44),"",現行セット情報CSV!AJ44)</f>
        <v/>
      </c>
      <c r="AK44" s="53" t="str">
        <f>IF(ISBLANK(現行セット情報CSV!AK44),"",現行セット情報CSV!AK44)</f>
        <v/>
      </c>
      <c r="AL44" s="53" t="str">
        <f>IF(ISBLANK(現行セット情報CSV!AL44),"",現行セット情報CSV!AL44)</f>
        <v/>
      </c>
      <c r="AM44" s="53" t="str">
        <f>IF(ISBLANK(現行セット情報CSV!AM44),"",現行セット情報CSV!AM44)</f>
        <v/>
      </c>
      <c r="AN44" s="53" t="str">
        <f>IF(ISBLANK(現行セット情報CSV!AN44),"",現行セット情報CSV!AN44)</f>
        <v/>
      </c>
      <c r="AO44" s="53" t="str">
        <f>IF(ISBLANK(現行セット情報CSV!AO44),"",現行セット情報CSV!AO44)</f>
        <v/>
      </c>
      <c r="AP44" s="53" t="str">
        <f>IF(ISBLANK(現行セット情報CSV!AP44),"",現行セット情報CSV!AP44)</f>
        <v/>
      </c>
      <c r="AQ44" s="53" t="str">
        <f>IF(ISBLANK(現行セット情報CSV!AQ44),"",現行セット情報CSV!AQ44)</f>
        <v/>
      </c>
      <c r="AR44" s="53" t="str">
        <f>IF(ISBLANK(現行セット情報CSV!AR44),"",現行セット情報CSV!AR44)</f>
        <v/>
      </c>
      <c r="AS44" s="53" t="str">
        <f>IF(ISBLANK(現行セット情報CSV!AS44),"",現行セット情報CSV!AS44)</f>
        <v/>
      </c>
    </row>
    <row r="45" spans="1:45">
      <c r="A45" s="53" t="str">
        <f>IF(ISBLANK(現行セット情報CSV!A45),"",現行セット情報CSV!A45)</f>
        <v/>
      </c>
      <c r="B45" s="53" t="str">
        <f>IF(ISBLANK(現行セット情報CSV!B45),"",現行セット情報CSV!B45)</f>
        <v/>
      </c>
      <c r="C45" s="53" t="str">
        <f>IF(ISBLANK(現行セット情報CSV!C45),"",現行セット情報CSV!C45)</f>
        <v/>
      </c>
      <c r="D45" s="53" t="str">
        <f>IF(ISBLANK(現行セット情報CSV!D45),"",現行セット情報CSV!D45)</f>
        <v/>
      </c>
      <c r="E45" s="53" t="str">
        <f>IF(ISBLANK(現行セット情報CSV!E45),"",現行セット情報CSV!E45)</f>
        <v/>
      </c>
      <c r="F45" s="53" t="str">
        <f>IF(ISBLANK(現行セット情報CSV!F45),"",現行セット情報CSV!F45)</f>
        <v/>
      </c>
      <c r="G45" s="53" t="str">
        <f>IF(ISBLANK(現行セット情報CSV!G45),"",現行セット情報CSV!G45)</f>
        <v/>
      </c>
      <c r="H45" s="53" t="str">
        <f>IF(ISBLANK(現行セット情報CSV!H45),"",現行セット情報CSV!H45)</f>
        <v/>
      </c>
      <c r="I45" s="53" t="str">
        <f>IF(ISBLANK(現行セット情報CSV!I45),"",現行セット情報CSV!I45&amp;"("&amp;TEXT(EDATE($I$2,-1),"yyyy年m月")&amp;"納品まで)")</f>
        <v/>
      </c>
      <c r="J45" s="53" t="str">
        <f>IF(ISBLANK(現行セット情報CSV!J45),"",現行セット情報CSV!J45)</f>
        <v/>
      </c>
      <c r="K45" s="53" t="str">
        <f>IF(ISBLANK(現行セット情報CSV!K45),"",現行セット情報CSV!K45)</f>
        <v/>
      </c>
      <c r="L45" s="53" t="str">
        <f>IF(ISBLANK(現行セット情報CSV!L45),"",現行セット情報CSV!L45)</f>
        <v/>
      </c>
      <c r="M45" s="53" t="str">
        <f>IF(ISBLANK(現行セット情報CSV!M45),"",現行セット情報CSV!M45)</f>
        <v/>
      </c>
      <c r="N45" s="53" t="str">
        <f>IF(ISBLANK(現行セット情報CSV!N45),"",現行セット情報CSV!N45)</f>
        <v/>
      </c>
      <c r="O45" s="53" t="str">
        <f>IF(ISBLANK(現行セット情報CSV!O45),"",現行セット情報CSV!O45)</f>
        <v/>
      </c>
      <c r="P45" s="53" t="str">
        <f>IF(ISBLANK(現行セット情報CSV!P45),"",現行セット情報CSV!P45)</f>
        <v/>
      </c>
      <c r="Q45" s="53" t="str">
        <f>IF(ISBLANK(現行セット情報CSV!Q45),"",現行セット情報CSV!Q45+5)</f>
        <v/>
      </c>
      <c r="R45" s="53" t="str">
        <f>IF(ISBLANK(現行セット情報CSV!R45),"",現行セット情報CSV!R45)</f>
        <v/>
      </c>
      <c r="S45" s="53" t="str">
        <f>IF(ISBLANK(現行セット情報CSV!S45),"",現行セット情報CSV!S45)</f>
        <v/>
      </c>
      <c r="T45" s="53" t="str">
        <f>IF(ISBLANK(現行セット情報CSV!T45),"",現行セット情報CSV!T45)</f>
        <v/>
      </c>
      <c r="U45" s="53" t="str">
        <f>IF(ISBLANK(現行セット情報CSV!U45),"",現行セット情報CSV!U45)</f>
        <v/>
      </c>
      <c r="V45" s="53" t="str">
        <f>IF(ISBLANK(現行セット情報CSV!V45),"",現行セット情報CSV!V45)</f>
        <v/>
      </c>
      <c r="W45" s="53" t="str">
        <f>IF(ISBLANK(現行セット情報CSV!W45),"",現行セット情報CSV!W45)</f>
        <v/>
      </c>
      <c r="X45" s="53" t="str">
        <f>IF(ISBLANK(現行セット情報CSV!X45),"",現行セット情報CSV!X45)</f>
        <v/>
      </c>
      <c r="Y45" s="53" t="str">
        <f>IF(ISBLANK(現行セット情報CSV!Y45),"",現行セット情報CSV!Y45)</f>
        <v/>
      </c>
      <c r="Z45" s="53" t="str">
        <f>IF(ISBLANK(現行セット情報CSV!Z45),"",現行セット情報CSV!Z45)</f>
        <v/>
      </c>
      <c r="AA45" s="53" t="str">
        <f>IF(ISBLANK(現行セット情報CSV!AA45),"",現行セット情報CSV!AA45)</f>
        <v/>
      </c>
      <c r="AB45" s="53" t="str">
        <f>IF(ISBLANK(現行セット情報CSV!AB45),"",現行セット情報CSV!AB45)</f>
        <v/>
      </c>
      <c r="AC45" s="53" t="str">
        <f>IF(ISBLANK(現行セット情報CSV!AC45),"",現行セット情報CSV!AC45)</f>
        <v/>
      </c>
      <c r="AD45" s="53" t="str">
        <f>IF(ISBLANK(現行セット情報CSV!AD45),"",現行セット情報CSV!AD45)</f>
        <v/>
      </c>
      <c r="AE45" s="53" t="str">
        <f>IF(ISBLANK(現行セット情報CSV!AE45),"",現行セット情報CSV!AE45)</f>
        <v/>
      </c>
      <c r="AF45" s="53" t="str">
        <f>IF(ISBLANK(現行セット情報CSV!AF45),"",現行セット情報CSV!AF45)</f>
        <v/>
      </c>
      <c r="AG45" s="53" t="str">
        <f>IF(ISBLANK(現行セット情報CSV!AG45),"",現行セット情報CSV!AG45)</f>
        <v/>
      </c>
      <c r="AH45" s="53" t="str">
        <f>IF(ISBLANK(現行セット情報CSV!AH45),"",現行セット情報CSV!AH45)</f>
        <v/>
      </c>
      <c r="AI45" s="53" t="str">
        <f>IF(ISBLANK(現行セット情報CSV!AI45),"",現行セット情報CSV!AI45)</f>
        <v/>
      </c>
      <c r="AJ45" s="53" t="str">
        <f>IF(ISBLANK(現行セット情報CSV!AJ45),"",現行セット情報CSV!AJ45)</f>
        <v/>
      </c>
      <c r="AK45" s="53" t="str">
        <f>IF(ISBLANK(現行セット情報CSV!AK45),"",現行セット情報CSV!AK45)</f>
        <v/>
      </c>
      <c r="AL45" s="53" t="str">
        <f>IF(ISBLANK(現行セット情報CSV!AL45),"",現行セット情報CSV!AL45)</f>
        <v/>
      </c>
      <c r="AM45" s="53" t="str">
        <f>IF(ISBLANK(現行セット情報CSV!AM45),"",現行セット情報CSV!AM45)</f>
        <v/>
      </c>
      <c r="AN45" s="53" t="str">
        <f>IF(ISBLANK(現行セット情報CSV!AN45),"",現行セット情報CSV!AN45)</f>
        <v/>
      </c>
      <c r="AO45" s="53" t="str">
        <f>IF(ISBLANK(現行セット情報CSV!AO45),"",現行セット情報CSV!AO45)</f>
        <v/>
      </c>
      <c r="AP45" s="53" t="str">
        <f>IF(ISBLANK(現行セット情報CSV!AP45),"",現行セット情報CSV!AP45)</f>
        <v/>
      </c>
      <c r="AQ45" s="53" t="str">
        <f>IF(ISBLANK(現行セット情報CSV!AQ45),"",現行セット情報CSV!AQ45)</f>
        <v/>
      </c>
      <c r="AR45" s="53" t="str">
        <f>IF(ISBLANK(現行セット情報CSV!AR45),"",現行セット情報CSV!AR45)</f>
        <v/>
      </c>
      <c r="AS45" s="53" t="str">
        <f>IF(ISBLANK(現行セット情報CSV!AS45),"",現行セット情報CSV!AS45)</f>
        <v/>
      </c>
    </row>
    <row r="46" spans="1:45">
      <c r="A46" s="53" t="str">
        <f>IF(ISBLANK(現行セット情報CSV!A46),"",現行セット情報CSV!A46)</f>
        <v/>
      </c>
      <c r="B46" s="53" t="str">
        <f>IF(ISBLANK(現行セット情報CSV!B46),"",現行セット情報CSV!B46)</f>
        <v/>
      </c>
      <c r="C46" s="53" t="str">
        <f>IF(ISBLANK(現行セット情報CSV!C46),"",現行セット情報CSV!C46)</f>
        <v/>
      </c>
      <c r="D46" s="53" t="str">
        <f>IF(ISBLANK(現行セット情報CSV!D46),"",現行セット情報CSV!D46)</f>
        <v/>
      </c>
      <c r="E46" s="53" t="str">
        <f>IF(ISBLANK(現行セット情報CSV!E46),"",現行セット情報CSV!E46)</f>
        <v/>
      </c>
      <c r="F46" s="53" t="str">
        <f>IF(ISBLANK(現行セット情報CSV!F46),"",現行セット情報CSV!F46)</f>
        <v/>
      </c>
      <c r="G46" s="53" t="str">
        <f>IF(ISBLANK(現行セット情報CSV!G46),"",現行セット情報CSV!G46)</f>
        <v/>
      </c>
      <c r="H46" s="53" t="str">
        <f>IF(ISBLANK(現行セット情報CSV!H46),"",現行セット情報CSV!H46)</f>
        <v/>
      </c>
      <c r="I46" s="53" t="str">
        <f>IF(ISBLANK(現行セット情報CSV!I46),"",現行セット情報CSV!I46&amp;"("&amp;TEXT(EDATE($I$2,-1),"yyyy年m月")&amp;"納品まで)")</f>
        <v/>
      </c>
      <c r="J46" s="53" t="str">
        <f>IF(ISBLANK(現行セット情報CSV!J46),"",現行セット情報CSV!J46)</f>
        <v/>
      </c>
      <c r="K46" s="53" t="str">
        <f>IF(ISBLANK(現行セット情報CSV!K46),"",現行セット情報CSV!K46)</f>
        <v/>
      </c>
      <c r="L46" s="53" t="str">
        <f>IF(ISBLANK(現行セット情報CSV!L46),"",現行セット情報CSV!L46)</f>
        <v/>
      </c>
      <c r="M46" s="53" t="str">
        <f>IF(ISBLANK(現行セット情報CSV!M46),"",現行セット情報CSV!M46)</f>
        <v/>
      </c>
      <c r="N46" s="53" t="str">
        <f>IF(ISBLANK(現行セット情報CSV!N46),"",現行セット情報CSV!N46)</f>
        <v/>
      </c>
      <c r="O46" s="53" t="str">
        <f>IF(ISBLANK(現行セット情報CSV!O46),"",現行セット情報CSV!O46)</f>
        <v/>
      </c>
      <c r="P46" s="53" t="str">
        <f>IF(ISBLANK(現行セット情報CSV!P46),"",現行セット情報CSV!P46)</f>
        <v/>
      </c>
      <c r="Q46" s="53" t="str">
        <f>IF(ISBLANK(現行セット情報CSV!Q46),"",現行セット情報CSV!Q46+5)</f>
        <v/>
      </c>
      <c r="R46" s="53" t="str">
        <f>IF(ISBLANK(現行セット情報CSV!R46),"",現行セット情報CSV!R46)</f>
        <v/>
      </c>
      <c r="S46" s="53" t="str">
        <f>IF(ISBLANK(現行セット情報CSV!S46),"",現行セット情報CSV!S46)</f>
        <v/>
      </c>
      <c r="T46" s="53" t="str">
        <f>IF(ISBLANK(現行セット情報CSV!T46),"",現行セット情報CSV!T46)</f>
        <v/>
      </c>
      <c r="U46" s="53" t="str">
        <f>IF(ISBLANK(現行セット情報CSV!U46),"",現行セット情報CSV!U46)</f>
        <v/>
      </c>
      <c r="V46" s="53" t="str">
        <f>IF(ISBLANK(現行セット情報CSV!V46),"",現行セット情報CSV!V46)</f>
        <v/>
      </c>
      <c r="W46" s="53" t="str">
        <f>IF(ISBLANK(現行セット情報CSV!W46),"",現行セット情報CSV!W46)</f>
        <v/>
      </c>
      <c r="X46" s="53" t="str">
        <f>IF(ISBLANK(現行セット情報CSV!X46),"",現行セット情報CSV!X46)</f>
        <v/>
      </c>
      <c r="Y46" s="53" t="str">
        <f>IF(ISBLANK(現行セット情報CSV!Y46),"",現行セット情報CSV!Y46)</f>
        <v/>
      </c>
      <c r="Z46" s="53" t="str">
        <f>IF(ISBLANK(現行セット情報CSV!Z46),"",現行セット情報CSV!Z46)</f>
        <v/>
      </c>
      <c r="AA46" s="53" t="str">
        <f>IF(ISBLANK(現行セット情報CSV!AA46),"",現行セット情報CSV!AA46)</f>
        <v/>
      </c>
      <c r="AB46" s="53" t="str">
        <f>IF(ISBLANK(現行セット情報CSV!AB46),"",現行セット情報CSV!AB46)</f>
        <v/>
      </c>
      <c r="AC46" s="53" t="str">
        <f>IF(ISBLANK(現行セット情報CSV!AC46),"",現行セット情報CSV!AC46)</f>
        <v/>
      </c>
      <c r="AD46" s="53" t="str">
        <f>IF(ISBLANK(現行セット情報CSV!AD46),"",現行セット情報CSV!AD46)</f>
        <v/>
      </c>
      <c r="AE46" s="53" t="str">
        <f>IF(ISBLANK(現行セット情報CSV!AE46),"",現行セット情報CSV!AE46)</f>
        <v/>
      </c>
      <c r="AF46" s="53" t="str">
        <f>IF(ISBLANK(現行セット情報CSV!AF46),"",現行セット情報CSV!AF46)</f>
        <v/>
      </c>
      <c r="AG46" s="53" t="str">
        <f>IF(ISBLANK(現行セット情報CSV!AG46),"",現行セット情報CSV!AG46)</f>
        <v/>
      </c>
      <c r="AH46" s="53" t="str">
        <f>IF(ISBLANK(現行セット情報CSV!AH46),"",現行セット情報CSV!AH46)</f>
        <v/>
      </c>
      <c r="AI46" s="53" t="str">
        <f>IF(ISBLANK(現行セット情報CSV!AI46),"",現行セット情報CSV!AI46)</f>
        <v/>
      </c>
      <c r="AJ46" s="53" t="str">
        <f>IF(ISBLANK(現行セット情報CSV!AJ46),"",現行セット情報CSV!AJ46)</f>
        <v/>
      </c>
      <c r="AK46" s="53" t="str">
        <f>IF(ISBLANK(現行セット情報CSV!AK46),"",現行セット情報CSV!AK46)</f>
        <v/>
      </c>
      <c r="AL46" s="53" t="str">
        <f>IF(ISBLANK(現行セット情報CSV!AL46),"",現行セット情報CSV!AL46)</f>
        <v/>
      </c>
      <c r="AM46" s="53" t="str">
        <f>IF(ISBLANK(現行セット情報CSV!AM46),"",現行セット情報CSV!AM46)</f>
        <v/>
      </c>
      <c r="AN46" s="53" t="str">
        <f>IF(ISBLANK(現行セット情報CSV!AN46),"",現行セット情報CSV!AN46)</f>
        <v/>
      </c>
      <c r="AO46" s="53" t="str">
        <f>IF(ISBLANK(現行セット情報CSV!AO46),"",現行セット情報CSV!AO46)</f>
        <v/>
      </c>
      <c r="AP46" s="53" t="str">
        <f>IF(ISBLANK(現行セット情報CSV!AP46),"",現行セット情報CSV!AP46)</f>
        <v/>
      </c>
      <c r="AQ46" s="53" t="str">
        <f>IF(ISBLANK(現行セット情報CSV!AQ46),"",現行セット情報CSV!AQ46)</f>
        <v/>
      </c>
      <c r="AR46" s="53" t="str">
        <f>IF(ISBLANK(現行セット情報CSV!AR46),"",現行セット情報CSV!AR46)</f>
        <v/>
      </c>
      <c r="AS46" s="53" t="str">
        <f>IF(ISBLANK(現行セット情報CSV!AS46),"",現行セット情報CSV!AS46)</f>
        <v/>
      </c>
    </row>
    <row r="47" spans="1:45">
      <c r="A47" s="53" t="str">
        <f>IF(ISBLANK(現行セット情報CSV!A47),"",現行セット情報CSV!A47)</f>
        <v/>
      </c>
      <c r="B47" s="53" t="str">
        <f>IF(ISBLANK(現行セット情報CSV!B47),"",現行セット情報CSV!B47)</f>
        <v/>
      </c>
      <c r="C47" s="53" t="str">
        <f>IF(ISBLANK(現行セット情報CSV!C47),"",現行セット情報CSV!C47)</f>
        <v/>
      </c>
      <c r="D47" s="53" t="str">
        <f>IF(ISBLANK(現行セット情報CSV!D47),"",現行セット情報CSV!D47)</f>
        <v/>
      </c>
      <c r="E47" s="53" t="str">
        <f>IF(ISBLANK(現行セット情報CSV!E47),"",現行セット情報CSV!E47)</f>
        <v/>
      </c>
      <c r="F47" s="53" t="str">
        <f>IF(ISBLANK(現行セット情報CSV!F47),"",現行セット情報CSV!F47)</f>
        <v/>
      </c>
      <c r="G47" s="53" t="str">
        <f>IF(ISBLANK(現行セット情報CSV!G47),"",現行セット情報CSV!G47)</f>
        <v/>
      </c>
      <c r="H47" s="53" t="str">
        <f>IF(ISBLANK(現行セット情報CSV!H47),"",現行セット情報CSV!H47)</f>
        <v/>
      </c>
      <c r="I47" s="53" t="str">
        <f>IF(ISBLANK(現行セット情報CSV!I47),"",現行セット情報CSV!I47&amp;"("&amp;TEXT(EDATE($I$2,-1),"yyyy年m月")&amp;"納品まで)")</f>
        <v/>
      </c>
      <c r="J47" s="53" t="str">
        <f>IF(ISBLANK(現行セット情報CSV!J47),"",現行セット情報CSV!J47)</f>
        <v/>
      </c>
      <c r="K47" s="53" t="str">
        <f>IF(ISBLANK(現行セット情報CSV!K47),"",現行セット情報CSV!K47)</f>
        <v/>
      </c>
      <c r="L47" s="53" t="str">
        <f>IF(ISBLANK(現行セット情報CSV!L47),"",現行セット情報CSV!L47)</f>
        <v/>
      </c>
      <c r="M47" s="53" t="str">
        <f>IF(ISBLANK(現行セット情報CSV!M47),"",現行セット情報CSV!M47)</f>
        <v/>
      </c>
      <c r="N47" s="53" t="str">
        <f>IF(ISBLANK(現行セット情報CSV!N47),"",現行セット情報CSV!N47)</f>
        <v/>
      </c>
      <c r="O47" s="53" t="str">
        <f>IF(ISBLANK(現行セット情報CSV!O47),"",現行セット情報CSV!O47)</f>
        <v/>
      </c>
      <c r="P47" s="53" t="str">
        <f>IF(ISBLANK(現行セット情報CSV!P47),"",現行セット情報CSV!P47)</f>
        <v/>
      </c>
      <c r="Q47" s="53" t="str">
        <f>IF(ISBLANK(現行セット情報CSV!Q47),"",現行セット情報CSV!Q47+5)</f>
        <v/>
      </c>
      <c r="R47" s="53" t="str">
        <f>IF(ISBLANK(現行セット情報CSV!R47),"",現行セット情報CSV!R47)</f>
        <v/>
      </c>
      <c r="S47" s="53" t="str">
        <f>IF(ISBLANK(現行セット情報CSV!S47),"",現行セット情報CSV!S47)</f>
        <v/>
      </c>
      <c r="T47" s="53" t="str">
        <f>IF(ISBLANK(現行セット情報CSV!T47),"",現行セット情報CSV!T47)</f>
        <v/>
      </c>
      <c r="U47" s="53" t="str">
        <f>IF(ISBLANK(現行セット情報CSV!U47),"",現行セット情報CSV!U47)</f>
        <v/>
      </c>
      <c r="V47" s="53" t="str">
        <f>IF(ISBLANK(現行セット情報CSV!V47),"",現行セット情報CSV!V47)</f>
        <v/>
      </c>
      <c r="W47" s="53" t="str">
        <f>IF(ISBLANK(現行セット情報CSV!W47),"",現行セット情報CSV!W47)</f>
        <v/>
      </c>
      <c r="X47" s="53" t="str">
        <f>IF(ISBLANK(現行セット情報CSV!X47),"",現行セット情報CSV!X47)</f>
        <v/>
      </c>
      <c r="Y47" s="53" t="str">
        <f>IF(ISBLANK(現行セット情報CSV!Y47),"",現行セット情報CSV!Y47)</f>
        <v/>
      </c>
      <c r="Z47" s="53" t="str">
        <f>IF(ISBLANK(現行セット情報CSV!Z47),"",現行セット情報CSV!Z47)</f>
        <v/>
      </c>
      <c r="AA47" s="53" t="str">
        <f>IF(ISBLANK(現行セット情報CSV!AA47),"",現行セット情報CSV!AA47)</f>
        <v/>
      </c>
      <c r="AB47" s="53" t="str">
        <f>IF(ISBLANK(現行セット情報CSV!AB47),"",現行セット情報CSV!AB47)</f>
        <v/>
      </c>
      <c r="AC47" s="53" t="str">
        <f>IF(ISBLANK(現行セット情報CSV!AC47),"",現行セット情報CSV!AC47)</f>
        <v/>
      </c>
      <c r="AD47" s="53" t="str">
        <f>IF(ISBLANK(現行セット情報CSV!AD47),"",現行セット情報CSV!AD47)</f>
        <v/>
      </c>
      <c r="AE47" s="53" t="str">
        <f>IF(ISBLANK(現行セット情報CSV!AE47),"",現行セット情報CSV!AE47)</f>
        <v/>
      </c>
      <c r="AF47" s="53" t="str">
        <f>IF(ISBLANK(現行セット情報CSV!AF47),"",現行セット情報CSV!AF47)</f>
        <v/>
      </c>
      <c r="AG47" s="53" t="str">
        <f>IF(ISBLANK(現行セット情報CSV!AG47),"",現行セット情報CSV!AG47)</f>
        <v/>
      </c>
      <c r="AH47" s="53" t="str">
        <f>IF(ISBLANK(現行セット情報CSV!AH47),"",現行セット情報CSV!AH47)</f>
        <v/>
      </c>
      <c r="AI47" s="53" t="str">
        <f>IF(ISBLANK(現行セット情報CSV!AI47),"",現行セット情報CSV!AI47)</f>
        <v/>
      </c>
      <c r="AJ47" s="53" t="str">
        <f>IF(ISBLANK(現行セット情報CSV!AJ47),"",現行セット情報CSV!AJ47)</f>
        <v/>
      </c>
      <c r="AK47" s="53" t="str">
        <f>IF(ISBLANK(現行セット情報CSV!AK47),"",現行セット情報CSV!AK47)</f>
        <v/>
      </c>
      <c r="AL47" s="53" t="str">
        <f>IF(ISBLANK(現行セット情報CSV!AL47),"",現行セット情報CSV!AL47)</f>
        <v/>
      </c>
      <c r="AM47" s="53" t="str">
        <f>IF(ISBLANK(現行セット情報CSV!AM47),"",現行セット情報CSV!AM47)</f>
        <v/>
      </c>
      <c r="AN47" s="53" t="str">
        <f>IF(ISBLANK(現行セット情報CSV!AN47),"",現行セット情報CSV!AN47)</f>
        <v/>
      </c>
      <c r="AO47" s="53" t="str">
        <f>IF(ISBLANK(現行セット情報CSV!AO47),"",現行セット情報CSV!AO47)</f>
        <v/>
      </c>
      <c r="AP47" s="53" t="str">
        <f>IF(ISBLANK(現行セット情報CSV!AP47),"",現行セット情報CSV!AP47)</f>
        <v/>
      </c>
      <c r="AQ47" s="53" t="str">
        <f>IF(ISBLANK(現行セット情報CSV!AQ47),"",現行セット情報CSV!AQ47)</f>
        <v/>
      </c>
      <c r="AR47" s="53" t="str">
        <f>IF(ISBLANK(現行セット情報CSV!AR47),"",現行セット情報CSV!AR47)</f>
        <v/>
      </c>
      <c r="AS47" s="53" t="str">
        <f>IF(ISBLANK(現行セット情報CSV!AS47),"",現行セット情報CSV!AS47)</f>
        <v/>
      </c>
    </row>
    <row r="48" spans="1:45">
      <c r="A48" s="53" t="str">
        <f>IF(ISBLANK(現行セット情報CSV!A48),"",現行セット情報CSV!A48)</f>
        <v/>
      </c>
      <c r="B48" s="53" t="str">
        <f>IF(ISBLANK(現行セット情報CSV!B48),"",現行セット情報CSV!B48)</f>
        <v/>
      </c>
      <c r="C48" s="53" t="str">
        <f>IF(ISBLANK(現行セット情報CSV!C48),"",現行セット情報CSV!C48)</f>
        <v/>
      </c>
      <c r="D48" s="53" t="str">
        <f>IF(ISBLANK(現行セット情報CSV!D48),"",現行セット情報CSV!D48)</f>
        <v/>
      </c>
      <c r="E48" s="53" t="str">
        <f>IF(ISBLANK(現行セット情報CSV!E48),"",現行セット情報CSV!E48)</f>
        <v/>
      </c>
      <c r="F48" s="53" t="str">
        <f>IF(ISBLANK(現行セット情報CSV!F48),"",現行セット情報CSV!F48)</f>
        <v/>
      </c>
      <c r="G48" s="53" t="str">
        <f>IF(ISBLANK(現行セット情報CSV!G48),"",現行セット情報CSV!G48)</f>
        <v/>
      </c>
      <c r="H48" s="53" t="str">
        <f>IF(ISBLANK(現行セット情報CSV!H48),"",現行セット情報CSV!H48)</f>
        <v/>
      </c>
      <c r="I48" s="53" t="str">
        <f>IF(ISBLANK(現行セット情報CSV!I48),"",現行セット情報CSV!I48&amp;"("&amp;TEXT(EDATE($I$2,-1),"yyyy年m月")&amp;"納品まで)")</f>
        <v/>
      </c>
      <c r="J48" s="53" t="str">
        <f>IF(ISBLANK(現行セット情報CSV!J48),"",現行セット情報CSV!J48)</f>
        <v/>
      </c>
      <c r="K48" s="53" t="str">
        <f>IF(ISBLANK(現行セット情報CSV!K48),"",現行セット情報CSV!K48)</f>
        <v/>
      </c>
      <c r="L48" s="53" t="str">
        <f>IF(ISBLANK(現行セット情報CSV!L48),"",現行セット情報CSV!L48)</f>
        <v/>
      </c>
      <c r="M48" s="53" t="str">
        <f>IF(ISBLANK(現行セット情報CSV!M48),"",現行セット情報CSV!M48)</f>
        <v/>
      </c>
      <c r="N48" s="53" t="str">
        <f>IF(ISBLANK(現行セット情報CSV!N48),"",現行セット情報CSV!N48)</f>
        <v/>
      </c>
      <c r="O48" s="53" t="str">
        <f>IF(ISBLANK(現行セット情報CSV!O48),"",現行セット情報CSV!O48)</f>
        <v/>
      </c>
      <c r="P48" s="53" t="str">
        <f>IF(ISBLANK(現行セット情報CSV!P48),"",現行セット情報CSV!P48)</f>
        <v/>
      </c>
      <c r="Q48" s="53" t="str">
        <f>IF(ISBLANK(現行セット情報CSV!Q48),"",現行セット情報CSV!Q48+5)</f>
        <v/>
      </c>
      <c r="R48" s="53" t="str">
        <f>IF(ISBLANK(現行セット情報CSV!R48),"",現行セット情報CSV!R48)</f>
        <v/>
      </c>
      <c r="S48" s="53" t="str">
        <f>IF(ISBLANK(現行セット情報CSV!S48),"",現行セット情報CSV!S48)</f>
        <v/>
      </c>
      <c r="T48" s="53" t="str">
        <f>IF(ISBLANK(現行セット情報CSV!T48),"",現行セット情報CSV!T48)</f>
        <v/>
      </c>
      <c r="U48" s="53" t="str">
        <f>IF(ISBLANK(現行セット情報CSV!U48),"",現行セット情報CSV!U48)</f>
        <v/>
      </c>
      <c r="V48" s="53" t="str">
        <f>IF(ISBLANK(現行セット情報CSV!V48),"",現行セット情報CSV!V48)</f>
        <v/>
      </c>
      <c r="W48" s="53" t="str">
        <f>IF(ISBLANK(現行セット情報CSV!W48),"",現行セット情報CSV!W48)</f>
        <v/>
      </c>
      <c r="X48" s="53" t="str">
        <f>IF(ISBLANK(現行セット情報CSV!X48),"",現行セット情報CSV!X48)</f>
        <v/>
      </c>
      <c r="Y48" s="53" t="str">
        <f>IF(ISBLANK(現行セット情報CSV!Y48),"",現行セット情報CSV!Y48)</f>
        <v/>
      </c>
      <c r="Z48" s="53" t="str">
        <f>IF(ISBLANK(現行セット情報CSV!Z48),"",現行セット情報CSV!Z48)</f>
        <v/>
      </c>
      <c r="AA48" s="53" t="str">
        <f>IF(ISBLANK(現行セット情報CSV!AA48),"",現行セット情報CSV!AA48)</f>
        <v/>
      </c>
      <c r="AB48" s="53" t="str">
        <f>IF(ISBLANK(現行セット情報CSV!AB48),"",現行セット情報CSV!AB48)</f>
        <v/>
      </c>
      <c r="AC48" s="53" t="str">
        <f>IF(ISBLANK(現行セット情報CSV!AC48),"",現行セット情報CSV!AC48)</f>
        <v/>
      </c>
      <c r="AD48" s="53" t="str">
        <f>IF(ISBLANK(現行セット情報CSV!AD48),"",現行セット情報CSV!AD48)</f>
        <v/>
      </c>
      <c r="AE48" s="53" t="str">
        <f>IF(ISBLANK(現行セット情報CSV!AE48),"",現行セット情報CSV!AE48)</f>
        <v/>
      </c>
      <c r="AF48" s="53" t="str">
        <f>IF(ISBLANK(現行セット情報CSV!AF48),"",現行セット情報CSV!AF48)</f>
        <v/>
      </c>
      <c r="AG48" s="53" t="str">
        <f>IF(ISBLANK(現行セット情報CSV!AG48),"",現行セット情報CSV!AG48)</f>
        <v/>
      </c>
      <c r="AH48" s="53" t="str">
        <f>IF(ISBLANK(現行セット情報CSV!AH48),"",現行セット情報CSV!AH48)</f>
        <v/>
      </c>
      <c r="AI48" s="53" t="str">
        <f>IF(ISBLANK(現行セット情報CSV!AI48),"",現行セット情報CSV!AI48)</f>
        <v/>
      </c>
      <c r="AJ48" s="53" t="str">
        <f>IF(ISBLANK(現行セット情報CSV!AJ48),"",現行セット情報CSV!AJ48)</f>
        <v/>
      </c>
      <c r="AK48" s="53" t="str">
        <f>IF(ISBLANK(現行セット情報CSV!AK48),"",現行セット情報CSV!AK48)</f>
        <v/>
      </c>
      <c r="AL48" s="53" t="str">
        <f>IF(ISBLANK(現行セット情報CSV!AL48),"",現行セット情報CSV!AL48)</f>
        <v/>
      </c>
      <c r="AM48" s="53" t="str">
        <f>IF(ISBLANK(現行セット情報CSV!AM48),"",現行セット情報CSV!AM48)</f>
        <v/>
      </c>
      <c r="AN48" s="53" t="str">
        <f>IF(ISBLANK(現行セット情報CSV!AN48),"",現行セット情報CSV!AN48)</f>
        <v/>
      </c>
      <c r="AO48" s="53" t="str">
        <f>IF(ISBLANK(現行セット情報CSV!AO48),"",現行セット情報CSV!AO48)</f>
        <v/>
      </c>
      <c r="AP48" s="53" t="str">
        <f>IF(ISBLANK(現行セット情報CSV!AP48),"",現行セット情報CSV!AP48)</f>
        <v/>
      </c>
      <c r="AQ48" s="53" t="str">
        <f>IF(ISBLANK(現行セット情報CSV!AQ48),"",現行セット情報CSV!AQ48)</f>
        <v/>
      </c>
      <c r="AR48" s="53" t="str">
        <f>IF(ISBLANK(現行セット情報CSV!AR48),"",現行セット情報CSV!AR48)</f>
        <v/>
      </c>
      <c r="AS48" s="53" t="str">
        <f>IF(ISBLANK(現行セット情報CSV!AS48),"",現行セット情報CSV!AS48)</f>
        <v/>
      </c>
    </row>
    <row r="49" spans="1:45">
      <c r="A49" s="53" t="str">
        <f>IF(ISBLANK(現行セット情報CSV!A49),"",現行セット情報CSV!A49)</f>
        <v/>
      </c>
      <c r="B49" s="53" t="str">
        <f>IF(ISBLANK(現行セット情報CSV!B49),"",現行セット情報CSV!B49)</f>
        <v/>
      </c>
      <c r="C49" s="53" t="str">
        <f>IF(ISBLANK(現行セット情報CSV!C49),"",現行セット情報CSV!C49)</f>
        <v/>
      </c>
      <c r="D49" s="53" t="str">
        <f>IF(ISBLANK(現行セット情報CSV!D49),"",現行セット情報CSV!D49)</f>
        <v/>
      </c>
      <c r="E49" s="53" t="str">
        <f>IF(ISBLANK(現行セット情報CSV!E49),"",現行セット情報CSV!E49)</f>
        <v/>
      </c>
      <c r="F49" s="53" t="str">
        <f>IF(ISBLANK(現行セット情報CSV!F49),"",現行セット情報CSV!F49)</f>
        <v/>
      </c>
      <c r="G49" s="53" t="str">
        <f>IF(ISBLANK(現行セット情報CSV!G49),"",現行セット情報CSV!G49)</f>
        <v/>
      </c>
      <c r="H49" s="53" t="str">
        <f>IF(ISBLANK(現行セット情報CSV!H49),"",現行セット情報CSV!H49)</f>
        <v/>
      </c>
      <c r="I49" s="53" t="str">
        <f>IF(ISBLANK(現行セット情報CSV!I49),"",現行セット情報CSV!I49&amp;"("&amp;TEXT(EDATE($I$2,-1),"yyyy年m月")&amp;"納品まで)")</f>
        <v/>
      </c>
      <c r="J49" s="53" t="str">
        <f>IF(ISBLANK(現行セット情報CSV!J49),"",現行セット情報CSV!J49)</f>
        <v/>
      </c>
      <c r="K49" s="53" t="str">
        <f>IF(ISBLANK(現行セット情報CSV!K49),"",現行セット情報CSV!K49)</f>
        <v/>
      </c>
      <c r="L49" s="53" t="str">
        <f>IF(ISBLANK(現行セット情報CSV!L49),"",現行セット情報CSV!L49)</f>
        <v/>
      </c>
      <c r="M49" s="53" t="str">
        <f>IF(ISBLANK(現行セット情報CSV!M49),"",現行セット情報CSV!M49)</f>
        <v/>
      </c>
      <c r="N49" s="53" t="str">
        <f>IF(ISBLANK(現行セット情報CSV!N49),"",現行セット情報CSV!N49)</f>
        <v/>
      </c>
      <c r="O49" s="53" t="str">
        <f>IF(ISBLANK(現行セット情報CSV!O49),"",現行セット情報CSV!O49)</f>
        <v/>
      </c>
      <c r="P49" s="53" t="str">
        <f>IF(ISBLANK(現行セット情報CSV!P49),"",現行セット情報CSV!P49)</f>
        <v/>
      </c>
      <c r="Q49" s="53" t="str">
        <f>IF(ISBLANK(現行セット情報CSV!Q49),"",現行セット情報CSV!Q49+5)</f>
        <v/>
      </c>
      <c r="R49" s="53" t="str">
        <f>IF(ISBLANK(現行セット情報CSV!R49),"",現行セット情報CSV!R49)</f>
        <v/>
      </c>
      <c r="S49" s="53" t="str">
        <f>IF(ISBLANK(現行セット情報CSV!S49),"",現行セット情報CSV!S49)</f>
        <v/>
      </c>
      <c r="T49" s="53" t="str">
        <f>IF(ISBLANK(現行セット情報CSV!T49),"",現行セット情報CSV!T49)</f>
        <v/>
      </c>
      <c r="U49" s="53" t="str">
        <f>IF(ISBLANK(現行セット情報CSV!U49),"",現行セット情報CSV!U49)</f>
        <v/>
      </c>
      <c r="V49" s="53" t="str">
        <f>IF(ISBLANK(現行セット情報CSV!V49),"",現行セット情報CSV!V49)</f>
        <v/>
      </c>
      <c r="W49" s="53" t="str">
        <f>IF(ISBLANK(現行セット情報CSV!W49),"",現行セット情報CSV!W49)</f>
        <v/>
      </c>
      <c r="X49" s="53" t="str">
        <f>IF(ISBLANK(現行セット情報CSV!X49),"",現行セット情報CSV!X49)</f>
        <v/>
      </c>
      <c r="Y49" s="53" t="str">
        <f>IF(ISBLANK(現行セット情報CSV!Y49),"",現行セット情報CSV!Y49)</f>
        <v/>
      </c>
      <c r="Z49" s="53" t="str">
        <f>IF(ISBLANK(現行セット情報CSV!Z49),"",現行セット情報CSV!Z49)</f>
        <v/>
      </c>
      <c r="AA49" s="53" t="str">
        <f>IF(ISBLANK(現行セット情報CSV!AA49),"",現行セット情報CSV!AA49)</f>
        <v/>
      </c>
      <c r="AB49" s="53" t="str">
        <f>IF(ISBLANK(現行セット情報CSV!AB49),"",現行セット情報CSV!AB49)</f>
        <v/>
      </c>
      <c r="AC49" s="53" t="str">
        <f>IF(ISBLANK(現行セット情報CSV!AC49),"",現行セット情報CSV!AC49)</f>
        <v/>
      </c>
      <c r="AD49" s="53" t="str">
        <f>IF(ISBLANK(現行セット情報CSV!AD49),"",現行セット情報CSV!AD49)</f>
        <v/>
      </c>
      <c r="AE49" s="53" t="str">
        <f>IF(ISBLANK(現行セット情報CSV!AE49),"",現行セット情報CSV!AE49)</f>
        <v/>
      </c>
      <c r="AF49" s="53" t="str">
        <f>IF(ISBLANK(現行セット情報CSV!AF49),"",現行セット情報CSV!AF49)</f>
        <v/>
      </c>
      <c r="AG49" s="53" t="str">
        <f>IF(ISBLANK(現行セット情報CSV!AG49),"",現行セット情報CSV!AG49)</f>
        <v/>
      </c>
      <c r="AH49" s="53" t="str">
        <f>IF(ISBLANK(現行セット情報CSV!AH49),"",現行セット情報CSV!AH49)</f>
        <v/>
      </c>
      <c r="AI49" s="53" t="str">
        <f>IF(ISBLANK(現行セット情報CSV!AI49),"",現行セット情報CSV!AI49)</f>
        <v/>
      </c>
      <c r="AJ49" s="53" t="str">
        <f>IF(ISBLANK(現行セット情報CSV!AJ49),"",現行セット情報CSV!AJ49)</f>
        <v/>
      </c>
      <c r="AK49" s="53" t="str">
        <f>IF(ISBLANK(現行セット情報CSV!AK49),"",現行セット情報CSV!AK49)</f>
        <v/>
      </c>
      <c r="AL49" s="53" t="str">
        <f>IF(ISBLANK(現行セット情報CSV!AL49),"",現行セット情報CSV!AL49)</f>
        <v/>
      </c>
      <c r="AM49" s="53" t="str">
        <f>IF(ISBLANK(現行セット情報CSV!AM49),"",現行セット情報CSV!AM49)</f>
        <v/>
      </c>
      <c r="AN49" s="53" t="str">
        <f>IF(ISBLANK(現行セット情報CSV!AN49),"",現行セット情報CSV!AN49)</f>
        <v/>
      </c>
      <c r="AO49" s="53" t="str">
        <f>IF(ISBLANK(現行セット情報CSV!AO49),"",現行セット情報CSV!AO49)</f>
        <v/>
      </c>
      <c r="AP49" s="53" t="str">
        <f>IF(ISBLANK(現行セット情報CSV!AP49),"",現行セット情報CSV!AP49)</f>
        <v/>
      </c>
      <c r="AQ49" s="53" t="str">
        <f>IF(ISBLANK(現行セット情報CSV!AQ49),"",現行セット情報CSV!AQ49)</f>
        <v/>
      </c>
      <c r="AR49" s="53" t="str">
        <f>IF(ISBLANK(現行セット情報CSV!AR49),"",現行セット情報CSV!AR49)</f>
        <v/>
      </c>
      <c r="AS49" s="53" t="str">
        <f>IF(ISBLANK(現行セット情報CSV!AS49),"",現行セット情報CSV!AS49)</f>
        <v/>
      </c>
    </row>
    <row r="50" spans="1:45">
      <c r="A50" s="53" t="str">
        <f>IF(ISBLANK(現行セット情報CSV!A50),"",現行セット情報CSV!A50)</f>
        <v/>
      </c>
      <c r="B50" s="53" t="str">
        <f>IF(ISBLANK(現行セット情報CSV!B50),"",現行セット情報CSV!B50)</f>
        <v/>
      </c>
      <c r="C50" s="53" t="str">
        <f>IF(ISBLANK(現行セット情報CSV!C50),"",現行セット情報CSV!C50)</f>
        <v/>
      </c>
      <c r="D50" s="53" t="str">
        <f>IF(ISBLANK(現行セット情報CSV!D50),"",現行セット情報CSV!D50)</f>
        <v/>
      </c>
      <c r="E50" s="53" t="str">
        <f>IF(ISBLANK(現行セット情報CSV!E50),"",現行セット情報CSV!E50)</f>
        <v/>
      </c>
      <c r="F50" s="53" t="str">
        <f>IF(ISBLANK(現行セット情報CSV!F50),"",現行セット情報CSV!F50)</f>
        <v/>
      </c>
      <c r="G50" s="53" t="str">
        <f>IF(ISBLANK(現行セット情報CSV!G50),"",現行セット情報CSV!G50)</f>
        <v/>
      </c>
      <c r="H50" s="53" t="str">
        <f>IF(ISBLANK(現行セット情報CSV!H50),"",現行セット情報CSV!H50)</f>
        <v/>
      </c>
      <c r="I50" s="53" t="str">
        <f>IF(ISBLANK(現行セット情報CSV!I50),"",現行セット情報CSV!I50&amp;"("&amp;TEXT(EDATE($I$2,-1),"yyyy年m月")&amp;"納品まで)")</f>
        <v/>
      </c>
      <c r="J50" s="53" t="str">
        <f>IF(ISBLANK(現行セット情報CSV!J50),"",現行セット情報CSV!J50)</f>
        <v/>
      </c>
      <c r="K50" s="53" t="str">
        <f>IF(ISBLANK(現行セット情報CSV!K50),"",現行セット情報CSV!K50)</f>
        <v/>
      </c>
      <c r="L50" s="53" t="str">
        <f>IF(ISBLANK(現行セット情報CSV!L50),"",現行セット情報CSV!L50)</f>
        <v/>
      </c>
      <c r="M50" s="53" t="str">
        <f>IF(ISBLANK(現行セット情報CSV!M50),"",現行セット情報CSV!M50)</f>
        <v/>
      </c>
      <c r="N50" s="53" t="str">
        <f>IF(ISBLANK(現行セット情報CSV!N50),"",現行セット情報CSV!N50)</f>
        <v/>
      </c>
      <c r="O50" s="53" t="str">
        <f>IF(ISBLANK(現行セット情報CSV!O50),"",現行セット情報CSV!O50)</f>
        <v/>
      </c>
      <c r="P50" s="53" t="str">
        <f>IF(ISBLANK(現行セット情報CSV!P50),"",現行セット情報CSV!P50)</f>
        <v/>
      </c>
      <c r="Q50" s="53" t="str">
        <f>IF(ISBLANK(現行セット情報CSV!Q50),"",現行セット情報CSV!Q50+5)</f>
        <v/>
      </c>
      <c r="R50" s="53" t="str">
        <f>IF(ISBLANK(現行セット情報CSV!R50),"",現行セット情報CSV!R50)</f>
        <v/>
      </c>
      <c r="S50" s="53" t="str">
        <f>IF(ISBLANK(現行セット情報CSV!S50),"",現行セット情報CSV!S50)</f>
        <v/>
      </c>
      <c r="T50" s="53" t="str">
        <f>IF(ISBLANK(現行セット情報CSV!T50),"",現行セット情報CSV!T50)</f>
        <v/>
      </c>
      <c r="U50" s="53" t="str">
        <f>IF(ISBLANK(現行セット情報CSV!U50),"",現行セット情報CSV!U50)</f>
        <v/>
      </c>
      <c r="V50" s="53" t="str">
        <f>IF(ISBLANK(現行セット情報CSV!V50),"",現行セット情報CSV!V50)</f>
        <v/>
      </c>
      <c r="W50" s="53" t="str">
        <f>IF(ISBLANK(現行セット情報CSV!W50),"",現行セット情報CSV!W50)</f>
        <v/>
      </c>
      <c r="X50" s="53" t="str">
        <f>IF(ISBLANK(現行セット情報CSV!X50),"",現行セット情報CSV!X50)</f>
        <v/>
      </c>
      <c r="Y50" s="53" t="str">
        <f>IF(ISBLANK(現行セット情報CSV!Y50),"",現行セット情報CSV!Y50)</f>
        <v/>
      </c>
      <c r="Z50" s="53" t="str">
        <f>IF(ISBLANK(現行セット情報CSV!Z50),"",現行セット情報CSV!Z50)</f>
        <v/>
      </c>
      <c r="AA50" s="53" t="str">
        <f>IF(ISBLANK(現行セット情報CSV!AA50),"",現行セット情報CSV!AA50)</f>
        <v/>
      </c>
      <c r="AB50" s="53" t="str">
        <f>IF(ISBLANK(現行セット情報CSV!AB50),"",現行セット情報CSV!AB50)</f>
        <v/>
      </c>
      <c r="AC50" s="53" t="str">
        <f>IF(ISBLANK(現行セット情報CSV!AC50),"",現行セット情報CSV!AC50)</f>
        <v/>
      </c>
      <c r="AD50" s="53" t="str">
        <f>IF(ISBLANK(現行セット情報CSV!AD50),"",現行セット情報CSV!AD50)</f>
        <v/>
      </c>
      <c r="AE50" s="53" t="str">
        <f>IF(ISBLANK(現行セット情報CSV!AE50),"",現行セット情報CSV!AE50)</f>
        <v/>
      </c>
      <c r="AF50" s="53" t="str">
        <f>IF(ISBLANK(現行セット情報CSV!AF50),"",現行セット情報CSV!AF50)</f>
        <v/>
      </c>
      <c r="AG50" s="53" t="str">
        <f>IF(ISBLANK(現行セット情報CSV!AG50),"",現行セット情報CSV!AG50)</f>
        <v/>
      </c>
      <c r="AH50" s="53" t="str">
        <f>IF(ISBLANK(現行セット情報CSV!AH50),"",現行セット情報CSV!AH50)</f>
        <v/>
      </c>
      <c r="AI50" s="53" t="str">
        <f>IF(ISBLANK(現行セット情報CSV!AI50),"",現行セット情報CSV!AI50)</f>
        <v/>
      </c>
      <c r="AJ50" s="53" t="str">
        <f>IF(ISBLANK(現行セット情報CSV!AJ50),"",現行セット情報CSV!AJ50)</f>
        <v/>
      </c>
      <c r="AK50" s="53" t="str">
        <f>IF(ISBLANK(現行セット情報CSV!AK50),"",現行セット情報CSV!AK50)</f>
        <v/>
      </c>
      <c r="AL50" s="53" t="str">
        <f>IF(ISBLANK(現行セット情報CSV!AL50),"",現行セット情報CSV!AL50)</f>
        <v/>
      </c>
      <c r="AM50" s="53" t="str">
        <f>IF(ISBLANK(現行セット情報CSV!AM50),"",現行セット情報CSV!AM50)</f>
        <v/>
      </c>
      <c r="AN50" s="53" t="str">
        <f>IF(ISBLANK(現行セット情報CSV!AN50),"",現行セット情報CSV!AN50)</f>
        <v/>
      </c>
      <c r="AO50" s="53" t="str">
        <f>IF(ISBLANK(現行セット情報CSV!AO50),"",現行セット情報CSV!AO50)</f>
        <v/>
      </c>
      <c r="AP50" s="53" t="str">
        <f>IF(ISBLANK(現行セット情報CSV!AP50),"",現行セット情報CSV!AP50)</f>
        <v/>
      </c>
      <c r="AQ50" s="53" t="str">
        <f>IF(ISBLANK(現行セット情報CSV!AQ50),"",現行セット情報CSV!AQ50)</f>
        <v/>
      </c>
      <c r="AR50" s="53" t="str">
        <f>IF(ISBLANK(現行セット情報CSV!AR50),"",現行セット情報CSV!AR50)</f>
        <v/>
      </c>
      <c r="AS50" s="53" t="str">
        <f>IF(ISBLANK(現行セット情報CSV!AS50),"",現行セット情報CSV!AS50)</f>
        <v/>
      </c>
    </row>
    <row r="51" spans="1:45">
      <c r="A51" s="53" t="str">
        <f>IF(ISBLANK(現行セット情報CSV!A51),"",現行セット情報CSV!A51)</f>
        <v/>
      </c>
      <c r="B51" s="53" t="str">
        <f>IF(ISBLANK(現行セット情報CSV!B51),"",現行セット情報CSV!B51)</f>
        <v/>
      </c>
      <c r="C51" s="53" t="str">
        <f>IF(ISBLANK(現行セット情報CSV!C51),"",現行セット情報CSV!C51)</f>
        <v/>
      </c>
      <c r="D51" s="53" t="str">
        <f>IF(ISBLANK(現行セット情報CSV!D51),"",現行セット情報CSV!D51)</f>
        <v/>
      </c>
      <c r="E51" s="53" t="str">
        <f>IF(ISBLANK(現行セット情報CSV!E51),"",現行セット情報CSV!E51)</f>
        <v/>
      </c>
      <c r="F51" s="53" t="str">
        <f>IF(ISBLANK(現行セット情報CSV!F51),"",現行セット情報CSV!F51)</f>
        <v/>
      </c>
      <c r="G51" s="53" t="str">
        <f>IF(ISBLANK(現行セット情報CSV!G51),"",現行セット情報CSV!G51)</f>
        <v/>
      </c>
      <c r="H51" s="53" t="str">
        <f>IF(ISBLANK(現行セット情報CSV!H51),"",現行セット情報CSV!H51)</f>
        <v/>
      </c>
      <c r="I51" s="53" t="str">
        <f>IF(ISBLANK(現行セット情報CSV!I51),"",現行セット情報CSV!I51&amp;"("&amp;TEXT(EDATE($I$2,-1),"yyyy年m月")&amp;"納品まで)")</f>
        <v/>
      </c>
      <c r="J51" s="53" t="str">
        <f>IF(ISBLANK(現行セット情報CSV!J51),"",現行セット情報CSV!J51)</f>
        <v/>
      </c>
      <c r="K51" s="53" t="str">
        <f>IF(ISBLANK(現行セット情報CSV!K51),"",現行セット情報CSV!K51)</f>
        <v/>
      </c>
      <c r="L51" s="53" t="str">
        <f>IF(ISBLANK(現行セット情報CSV!L51),"",現行セット情報CSV!L51)</f>
        <v/>
      </c>
      <c r="M51" s="53" t="str">
        <f>IF(ISBLANK(現行セット情報CSV!M51),"",現行セット情報CSV!M51)</f>
        <v/>
      </c>
      <c r="N51" s="53" t="str">
        <f>IF(ISBLANK(現行セット情報CSV!N51),"",現行セット情報CSV!N51)</f>
        <v/>
      </c>
      <c r="O51" s="53" t="str">
        <f>IF(ISBLANK(現行セット情報CSV!O51),"",現行セット情報CSV!O51)</f>
        <v/>
      </c>
      <c r="P51" s="53" t="str">
        <f>IF(ISBLANK(現行セット情報CSV!P51),"",現行セット情報CSV!P51)</f>
        <v/>
      </c>
      <c r="Q51" s="53" t="str">
        <f>IF(ISBLANK(現行セット情報CSV!Q51),"",現行セット情報CSV!Q51+5)</f>
        <v/>
      </c>
      <c r="R51" s="53" t="str">
        <f>IF(ISBLANK(現行セット情報CSV!R51),"",現行セット情報CSV!R51)</f>
        <v/>
      </c>
      <c r="S51" s="53" t="str">
        <f>IF(ISBLANK(現行セット情報CSV!S51),"",現行セット情報CSV!S51)</f>
        <v/>
      </c>
      <c r="T51" s="53" t="str">
        <f>IF(ISBLANK(現行セット情報CSV!T51),"",現行セット情報CSV!T51)</f>
        <v/>
      </c>
      <c r="U51" s="53" t="str">
        <f>IF(ISBLANK(現行セット情報CSV!U51),"",現行セット情報CSV!U51)</f>
        <v/>
      </c>
      <c r="V51" s="53" t="str">
        <f>IF(ISBLANK(現行セット情報CSV!V51),"",現行セット情報CSV!V51)</f>
        <v/>
      </c>
      <c r="W51" s="53" t="str">
        <f>IF(ISBLANK(現行セット情報CSV!W51),"",現行セット情報CSV!W51)</f>
        <v/>
      </c>
      <c r="X51" s="53" t="str">
        <f>IF(ISBLANK(現行セット情報CSV!X51),"",現行セット情報CSV!X51)</f>
        <v/>
      </c>
      <c r="Y51" s="53" t="str">
        <f>IF(ISBLANK(現行セット情報CSV!Y51),"",現行セット情報CSV!Y51)</f>
        <v/>
      </c>
      <c r="Z51" s="53" t="str">
        <f>IF(ISBLANK(現行セット情報CSV!Z51),"",現行セット情報CSV!Z51)</f>
        <v/>
      </c>
      <c r="AA51" s="53" t="str">
        <f>IF(ISBLANK(現行セット情報CSV!AA51),"",現行セット情報CSV!AA51)</f>
        <v/>
      </c>
      <c r="AB51" s="53" t="str">
        <f>IF(ISBLANK(現行セット情報CSV!AB51),"",現行セット情報CSV!AB51)</f>
        <v/>
      </c>
      <c r="AC51" s="53" t="str">
        <f>IF(ISBLANK(現行セット情報CSV!AC51),"",現行セット情報CSV!AC51)</f>
        <v/>
      </c>
      <c r="AD51" s="53" t="str">
        <f>IF(ISBLANK(現行セット情報CSV!AD51),"",現行セット情報CSV!AD51)</f>
        <v/>
      </c>
      <c r="AE51" s="53" t="str">
        <f>IF(ISBLANK(現行セット情報CSV!AE51),"",現行セット情報CSV!AE51)</f>
        <v/>
      </c>
      <c r="AF51" s="53" t="str">
        <f>IF(ISBLANK(現行セット情報CSV!AF51),"",現行セット情報CSV!AF51)</f>
        <v/>
      </c>
      <c r="AG51" s="53" t="str">
        <f>IF(ISBLANK(現行セット情報CSV!AG51),"",現行セット情報CSV!AG51)</f>
        <v/>
      </c>
      <c r="AH51" s="53" t="str">
        <f>IF(ISBLANK(現行セット情報CSV!AH51),"",現行セット情報CSV!AH51)</f>
        <v/>
      </c>
      <c r="AI51" s="53" t="str">
        <f>IF(ISBLANK(現行セット情報CSV!AI51),"",現行セット情報CSV!AI51)</f>
        <v/>
      </c>
      <c r="AJ51" s="53" t="str">
        <f>IF(ISBLANK(現行セット情報CSV!AJ51),"",現行セット情報CSV!AJ51)</f>
        <v/>
      </c>
      <c r="AK51" s="53" t="str">
        <f>IF(ISBLANK(現行セット情報CSV!AK51),"",現行セット情報CSV!AK51)</f>
        <v/>
      </c>
      <c r="AL51" s="53" t="str">
        <f>IF(ISBLANK(現行セット情報CSV!AL51),"",現行セット情報CSV!AL51)</f>
        <v/>
      </c>
      <c r="AM51" s="53" t="str">
        <f>IF(ISBLANK(現行セット情報CSV!AM51),"",現行セット情報CSV!AM51)</f>
        <v/>
      </c>
      <c r="AN51" s="53" t="str">
        <f>IF(ISBLANK(現行セット情報CSV!AN51),"",現行セット情報CSV!AN51)</f>
        <v/>
      </c>
      <c r="AO51" s="53" t="str">
        <f>IF(ISBLANK(現行セット情報CSV!AO51),"",現行セット情報CSV!AO51)</f>
        <v/>
      </c>
      <c r="AP51" s="53" t="str">
        <f>IF(ISBLANK(現行セット情報CSV!AP51),"",現行セット情報CSV!AP51)</f>
        <v/>
      </c>
      <c r="AQ51" s="53" t="str">
        <f>IF(ISBLANK(現行セット情報CSV!AQ51),"",現行セット情報CSV!AQ51)</f>
        <v/>
      </c>
      <c r="AR51" s="53" t="str">
        <f>IF(ISBLANK(現行セット情報CSV!AR51),"",現行セット情報CSV!AR51)</f>
        <v/>
      </c>
      <c r="AS51" s="53" t="str">
        <f>IF(ISBLANK(現行セット情報CSV!AS51),"",現行セット情報CSV!AS51)</f>
        <v/>
      </c>
    </row>
    <row r="52" spans="1:45">
      <c r="A52" s="53" t="str">
        <f>IF(ISBLANK(現行セット情報CSV!A52),"",現行セット情報CSV!A52)</f>
        <v/>
      </c>
      <c r="B52" s="53" t="str">
        <f>IF(ISBLANK(現行セット情報CSV!B52),"",現行セット情報CSV!B52)</f>
        <v/>
      </c>
      <c r="C52" s="53" t="str">
        <f>IF(ISBLANK(現行セット情報CSV!C52),"",現行セット情報CSV!C52)</f>
        <v/>
      </c>
      <c r="D52" s="53" t="str">
        <f>IF(ISBLANK(現行セット情報CSV!D52),"",現行セット情報CSV!D52)</f>
        <v/>
      </c>
      <c r="E52" s="53" t="str">
        <f>IF(ISBLANK(現行セット情報CSV!E52),"",現行セット情報CSV!E52)</f>
        <v/>
      </c>
      <c r="F52" s="53" t="str">
        <f>IF(ISBLANK(現行セット情報CSV!F52),"",現行セット情報CSV!F52)</f>
        <v/>
      </c>
      <c r="G52" s="53" t="str">
        <f>IF(ISBLANK(現行セット情報CSV!G52),"",現行セット情報CSV!G52)</f>
        <v/>
      </c>
      <c r="H52" s="53" t="str">
        <f>IF(ISBLANK(現行セット情報CSV!H52),"",現行セット情報CSV!H52)</f>
        <v/>
      </c>
      <c r="I52" s="53" t="str">
        <f>IF(ISBLANK(現行セット情報CSV!I52),"",現行セット情報CSV!I52&amp;"("&amp;TEXT(EDATE($I$2,-1),"yyyy年m月")&amp;"納品まで)")</f>
        <v/>
      </c>
      <c r="J52" s="53" t="str">
        <f>IF(ISBLANK(現行セット情報CSV!J52),"",現行セット情報CSV!J52)</f>
        <v/>
      </c>
      <c r="K52" s="53" t="str">
        <f>IF(ISBLANK(現行セット情報CSV!K52),"",現行セット情報CSV!K52)</f>
        <v/>
      </c>
      <c r="L52" s="53" t="str">
        <f>IF(ISBLANK(現行セット情報CSV!L52),"",現行セット情報CSV!L52)</f>
        <v/>
      </c>
      <c r="M52" s="53" t="str">
        <f>IF(ISBLANK(現行セット情報CSV!M52),"",現行セット情報CSV!M52)</f>
        <v/>
      </c>
      <c r="N52" s="53" t="str">
        <f>IF(ISBLANK(現行セット情報CSV!N52),"",現行セット情報CSV!N52)</f>
        <v/>
      </c>
      <c r="O52" s="53" t="str">
        <f>IF(ISBLANK(現行セット情報CSV!O52),"",現行セット情報CSV!O52)</f>
        <v/>
      </c>
      <c r="P52" s="53" t="str">
        <f>IF(ISBLANK(現行セット情報CSV!P52),"",現行セット情報CSV!P52)</f>
        <v/>
      </c>
      <c r="Q52" s="53" t="str">
        <f>IF(ISBLANK(現行セット情報CSV!Q52),"",現行セット情報CSV!Q52+5)</f>
        <v/>
      </c>
      <c r="R52" s="53" t="str">
        <f>IF(ISBLANK(現行セット情報CSV!R52),"",現行セット情報CSV!R52)</f>
        <v/>
      </c>
      <c r="S52" s="53" t="str">
        <f>IF(ISBLANK(現行セット情報CSV!S52),"",現行セット情報CSV!S52)</f>
        <v/>
      </c>
      <c r="T52" s="53" t="str">
        <f>IF(ISBLANK(現行セット情報CSV!T52),"",現行セット情報CSV!T52)</f>
        <v/>
      </c>
      <c r="U52" s="53" t="str">
        <f>IF(ISBLANK(現行セット情報CSV!U52),"",現行セット情報CSV!U52)</f>
        <v/>
      </c>
      <c r="V52" s="53" t="str">
        <f>IF(ISBLANK(現行セット情報CSV!V52),"",現行セット情報CSV!V52)</f>
        <v/>
      </c>
      <c r="W52" s="53" t="str">
        <f>IF(ISBLANK(現行セット情報CSV!W52),"",現行セット情報CSV!W52)</f>
        <v/>
      </c>
      <c r="X52" s="53" t="str">
        <f>IF(ISBLANK(現行セット情報CSV!X52),"",現行セット情報CSV!X52)</f>
        <v/>
      </c>
      <c r="Y52" s="53" t="str">
        <f>IF(ISBLANK(現行セット情報CSV!Y52),"",現行セット情報CSV!Y52)</f>
        <v/>
      </c>
      <c r="Z52" s="53" t="str">
        <f>IF(ISBLANK(現行セット情報CSV!Z52),"",現行セット情報CSV!Z52)</f>
        <v/>
      </c>
      <c r="AA52" s="53" t="str">
        <f>IF(ISBLANK(現行セット情報CSV!AA52),"",現行セット情報CSV!AA52)</f>
        <v/>
      </c>
      <c r="AB52" s="53" t="str">
        <f>IF(ISBLANK(現行セット情報CSV!AB52),"",現行セット情報CSV!AB52)</f>
        <v/>
      </c>
      <c r="AC52" s="53" t="str">
        <f>IF(ISBLANK(現行セット情報CSV!AC52),"",現行セット情報CSV!AC52)</f>
        <v/>
      </c>
      <c r="AD52" s="53" t="str">
        <f>IF(ISBLANK(現行セット情報CSV!AD52),"",現行セット情報CSV!AD52)</f>
        <v/>
      </c>
      <c r="AE52" s="53" t="str">
        <f>IF(ISBLANK(現行セット情報CSV!AE52),"",現行セット情報CSV!AE52)</f>
        <v/>
      </c>
      <c r="AF52" s="53" t="str">
        <f>IF(ISBLANK(現行セット情報CSV!AF52),"",現行セット情報CSV!AF52)</f>
        <v/>
      </c>
      <c r="AG52" s="53" t="str">
        <f>IF(ISBLANK(現行セット情報CSV!AG52),"",現行セット情報CSV!AG52)</f>
        <v/>
      </c>
      <c r="AH52" s="53" t="str">
        <f>IF(ISBLANK(現行セット情報CSV!AH52),"",現行セット情報CSV!AH52)</f>
        <v/>
      </c>
      <c r="AI52" s="53" t="str">
        <f>IF(ISBLANK(現行セット情報CSV!AI52),"",現行セット情報CSV!AI52)</f>
        <v/>
      </c>
      <c r="AJ52" s="53" t="str">
        <f>IF(ISBLANK(現行セット情報CSV!AJ52),"",現行セット情報CSV!AJ52)</f>
        <v/>
      </c>
      <c r="AK52" s="53" t="str">
        <f>IF(ISBLANK(現行セット情報CSV!AK52),"",現行セット情報CSV!AK52)</f>
        <v/>
      </c>
      <c r="AL52" s="53" t="str">
        <f>IF(ISBLANK(現行セット情報CSV!AL52),"",現行セット情報CSV!AL52)</f>
        <v/>
      </c>
      <c r="AM52" s="53" t="str">
        <f>IF(ISBLANK(現行セット情報CSV!AM52),"",現行セット情報CSV!AM52)</f>
        <v/>
      </c>
      <c r="AN52" s="53" t="str">
        <f>IF(ISBLANK(現行セット情報CSV!AN52),"",現行セット情報CSV!AN52)</f>
        <v/>
      </c>
      <c r="AO52" s="53" t="str">
        <f>IF(ISBLANK(現行セット情報CSV!AO52),"",現行セット情報CSV!AO52)</f>
        <v/>
      </c>
      <c r="AP52" s="53" t="str">
        <f>IF(ISBLANK(現行セット情報CSV!AP52),"",現行セット情報CSV!AP52)</f>
        <v/>
      </c>
      <c r="AQ52" s="53" t="str">
        <f>IF(ISBLANK(現行セット情報CSV!AQ52),"",現行セット情報CSV!AQ52)</f>
        <v/>
      </c>
      <c r="AR52" s="53" t="str">
        <f>IF(ISBLANK(現行セット情報CSV!AR52),"",現行セット情報CSV!AR52)</f>
        <v/>
      </c>
      <c r="AS52" s="53" t="str">
        <f>IF(ISBLANK(現行セット情報CSV!AS52),"",現行セット情報CSV!AS52)</f>
        <v/>
      </c>
    </row>
    <row r="53" spans="1:45">
      <c r="A53" s="53" t="str">
        <f>IF(ISBLANK(現行セット情報CSV!A53),"",現行セット情報CSV!A53)</f>
        <v/>
      </c>
      <c r="B53" s="53" t="str">
        <f>IF(ISBLANK(現行セット情報CSV!B53),"",現行セット情報CSV!B53)</f>
        <v/>
      </c>
      <c r="C53" s="53" t="str">
        <f>IF(ISBLANK(現行セット情報CSV!C53),"",現行セット情報CSV!C53)</f>
        <v/>
      </c>
      <c r="D53" s="53" t="str">
        <f>IF(ISBLANK(現行セット情報CSV!D53),"",現行セット情報CSV!D53)</f>
        <v/>
      </c>
      <c r="E53" s="53" t="str">
        <f>IF(ISBLANK(現行セット情報CSV!E53),"",現行セット情報CSV!E53)</f>
        <v/>
      </c>
      <c r="F53" s="53" t="str">
        <f>IF(ISBLANK(現行セット情報CSV!F53),"",現行セット情報CSV!F53)</f>
        <v/>
      </c>
      <c r="G53" s="53" t="str">
        <f>IF(ISBLANK(現行セット情報CSV!G53),"",現行セット情報CSV!G53)</f>
        <v/>
      </c>
      <c r="H53" s="53" t="str">
        <f>IF(ISBLANK(現行セット情報CSV!H53),"",現行セット情報CSV!H53)</f>
        <v/>
      </c>
      <c r="I53" s="53" t="str">
        <f>IF(ISBLANK(現行セット情報CSV!I53),"",現行セット情報CSV!I53&amp;"("&amp;TEXT(EDATE($I$2,-1),"yyyy年m月")&amp;"納品まで)")</f>
        <v/>
      </c>
      <c r="J53" s="53" t="str">
        <f>IF(ISBLANK(現行セット情報CSV!J53),"",現行セット情報CSV!J53)</f>
        <v/>
      </c>
      <c r="K53" s="53" t="str">
        <f>IF(ISBLANK(現行セット情報CSV!K53),"",現行セット情報CSV!K53)</f>
        <v/>
      </c>
      <c r="L53" s="53" t="str">
        <f>IF(ISBLANK(現行セット情報CSV!L53),"",現行セット情報CSV!L53)</f>
        <v/>
      </c>
      <c r="M53" s="53" t="str">
        <f>IF(ISBLANK(現行セット情報CSV!M53),"",現行セット情報CSV!M53)</f>
        <v/>
      </c>
      <c r="N53" s="53" t="str">
        <f>IF(ISBLANK(現行セット情報CSV!N53),"",現行セット情報CSV!N53)</f>
        <v/>
      </c>
      <c r="O53" s="53" t="str">
        <f>IF(ISBLANK(現行セット情報CSV!O53),"",現行セット情報CSV!O53)</f>
        <v/>
      </c>
      <c r="P53" s="53" t="str">
        <f>IF(ISBLANK(現行セット情報CSV!P53),"",現行セット情報CSV!P53)</f>
        <v/>
      </c>
      <c r="Q53" s="53" t="str">
        <f>IF(ISBLANK(現行セット情報CSV!Q53),"",現行セット情報CSV!Q53+5)</f>
        <v/>
      </c>
      <c r="R53" s="53" t="str">
        <f>IF(ISBLANK(現行セット情報CSV!R53),"",現行セット情報CSV!R53)</f>
        <v/>
      </c>
      <c r="S53" s="53" t="str">
        <f>IF(ISBLANK(現行セット情報CSV!S53),"",現行セット情報CSV!S53)</f>
        <v/>
      </c>
      <c r="T53" s="53" t="str">
        <f>IF(ISBLANK(現行セット情報CSV!T53),"",現行セット情報CSV!T53)</f>
        <v/>
      </c>
      <c r="U53" s="53" t="str">
        <f>IF(ISBLANK(現行セット情報CSV!U53),"",現行セット情報CSV!U53)</f>
        <v/>
      </c>
      <c r="V53" s="53" t="str">
        <f>IF(ISBLANK(現行セット情報CSV!V53),"",現行セット情報CSV!V53)</f>
        <v/>
      </c>
      <c r="W53" s="53" t="str">
        <f>IF(ISBLANK(現行セット情報CSV!W53),"",現行セット情報CSV!W53)</f>
        <v/>
      </c>
      <c r="X53" s="53" t="str">
        <f>IF(ISBLANK(現行セット情報CSV!X53),"",現行セット情報CSV!X53)</f>
        <v/>
      </c>
      <c r="Y53" s="53" t="str">
        <f>IF(ISBLANK(現行セット情報CSV!Y53),"",現行セット情報CSV!Y53)</f>
        <v/>
      </c>
      <c r="Z53" s="53" t="str">
        <f>IF(ISBLANK(現行セット情報CSV!Z53),"",現行セット情報CSV!Z53)</f>
        <v/>
      </c>
      <c r="AA53" s="53" t="str">
        <f>IF(ISBLANK(現行セット情報CSV!AA53),"",現行セット情報CSV!AA53)</f>
        <v/>
      </c>
      <c r="AB53" s="53" t="str">
        <f>IF(ISBLANK(現行セット情報CSV!AB53),"",現行セット情報CSV!AB53)</f>
        <v/>
      </c>
      <c r="AC53" s="53" t="str">
        <f>IF(ISBLANK(現行セット情報CSV!AC53),"",現行セット情報CSV!AC53)</f>
        <v/>
      </c>
      <c r="AD53" s="53" t="str">
        <f>IF(ISBLANK(現行セット情報CSV!AD53),"",現行セット情報CSV!AD53)</f>
        <v/>
      </c>
      <c r="AE53" s="53" t="str">
        <f>IF(ISBLANK(現行セット情報CSV!AE53),"",現行セット情報CSV!AE53)</f>
        <v/>
      </c>
      <c r="AF53" s="53" t="str">
        <f>IF(ISBLANK(現行セット情報CSV!AF53),"",現行セット情報CSV!AF53)</f>
        <v/>
      </c>
      <c r="AG53" s="53" t="str">
        <f>IF(ISBLANK(現行セット情報CSV!AG53),"",現行セット情報CSV!AG53)</f>
        <v/>
      </c>
      <c r="AH53" s="53" t="str">
        <f>IF(ISBLANK(現行セット情報CSV!AH53),"",現行セット情報CSV!AH53)</f>
        <v/>
      </c>
      <c r="AI53" s="53" t="str">
        <f>IF(ISBLANK(現行セット情報CSV!AI53),"",現行セット情報CSV!AI53)</f>
        <v/>
      </c>
      <c r="AJ53" s="53" t="str">
        <f>IF(ISBLANK(現行セット情報CSV!AJ53),"",現行セット情報CSV!AJ53)</f>
        <v/>
      </c>
      <c r="AK53" s="53" t="str">
        <f>IF(ISBLANK(現行セット情報CSV!AK53),"",現行セット情報CSV!AK53)</f>
        <v/>
      </c>
      <c r="AL53" s="53" t="str">
        <f>IF(ISBLANK(現行セット情報CSV!AL53),"",現行セット情報CSV!AL53)</f>
        <v/>
      </c>
      <c r="AM53" s="53" t="str">
        <f>IF(ISBLANK(現行セット情報CSV!AM53),"",現行セット情報CSV!AM53)</f>
        <v/>
      </c>
      <c r="AN53" s="53" t="str">
        <f>IF(ISBLANK(現行セット情報CSV!AN53),"",現行セット情報CSV!AN53)</f>
        <v/>
      </c>
      <c r="AO53" s="53" t="str">
        <f>IF(ISBLANK(現行セット情報CSV!AO53),"",現行セット情報CSV!AO53)</f>
        <v/>
      </c>
      <c r="AP53" s="53" t="str">
        <f>IF(ISBLANK(現行セット情報CSV!AP53),"",現行セット情報CSV!AP53)</f>
        <v/>
      </c>
      <c r="AQ53" s="53" t="str">
        <f>IF(ISBLANK(現行セット情報CSV!AQ53),"",現行セット情報CSV!AQ53)</f>
        <v/>
      </c>
      <c r="AR53" s="53" t="str">
        <f>IF(ISBLANK(現行セット情報CSV!AR53),"",現行セット情報CSV!AR53)</f>
        <v/>
      </c>
      <c r="AS53" s="53" t="str">
        <f>IF(ISBLANK(現行セット情報CSV!AS53),"",現行セット情報CSV!AS53)</f>
        <v/>
      </c>
    </row>
    <row r="54" spans="1:45">
      <c r="A54" s="53" t="str">
        <f>IF(ISBLANK(現行セット情報CSV!A54),"",現行セット情報CSV!A54)</f>
        <v/>
      </c>
      <c r="B54" s="53" t="str">
        <f>IF(ISBLANK(現行セット情報CSV!B54),"",現行セット情報CSV!B54)</f>
        <v/>
      </c>
      <c r="C54" s="53" t="str">
        <f>IF(ISBLANK(現行セット情報CSV!C54),"",現行セット情報CSV!C54)</f>
        <v/>
      </c>
      <c r="D54" s="53" t="str">
        <f>IF(ISBLANK(現行セット情報CSV!D54),"",現行セット情報CSV!D54)</f>
        <v/>
      </c>
      <c r="E54" s="53" t="str">
        <f>IF(ISBLANK(現行セット情報CSV!E54),"",現行セット情報CSV!E54)</f>
        <v/>
      </c>
      <c r="F54" s="53" t="str">
        <f>IF(ISBLANK(現行セット情報CSV!F54),"",現行セット情報CSV!F54)</f>
        <v/>
      </c>
      <c r="G54" s="53" t="str">
        <f>IF(ISBLANK(現行セット情報CSV!G54),"",現行セット情報CSV!G54)</f>
        <v/>
      </c>
      <c r="H54" s="53" t="str">
        <f>IF(ISBLANK(現行セット情報CSV!H54),"",現行セット情報CSV!H54)</f>
        <v/>
      </c>
      <c r="I54" s="53" t="str">
        <f>IF(ISBLANK(現行セット情報CSV!I54),"",現行セット情報CSV!I54&amp;"("&amp;TEXT(EDATE($I$2,-1),"yyyy年m月")&amp;"納品まで)")</f>
        <v/>
      </c>
      <c r="J54" s="53" t="str">
        <f>IF(ISBLANK(現行セット情報CSV!J54),"",現行セット情報CSV!J54)</f>
        <v/>
      </c>
      <c r="K54" s="53" t="str">
        <f>IF(ISBLANK(現行セット情報CSV!K54),"",現行セット情報CSV!K54)</f>
        <v/>
      </c>
      <c r="L54" s="53" t="str">
        <f>IF(ISBLANK(現行セット情報CSV!L54),"",現行セット情報CSV!L54)</f>
        <v/>
      </c>
      <c r="M54" s="53" t="str">
        <f>IF(ISBLANK(現行セット情報CSV!M54),"",現行セット情報CSV!M54)</f>
        <v/>
      </c>
      <c r="N54" s="53" t="str">
        <f>IF(ISBLANK(現行セット情報CSV!N54),"",現行セット情報CSV!N54)</f>
        <v/>
      </c>
      <c r="O54" s="53" t="str">
        <f>IF(ISBLANK(現行セット情報CSV!O54),"",現行セット情報CSV!O54)</f>
        <v/>
      </c>
      <c r="P54" s="53" t="str">
        <f>IF(ISBLANK(現行セット情報CSV!P54),"",現行セット情報CSV!P54)</f>
        <v/>
      </c>
      <c r="Q54" s="53" t="str">
        <f>IF(ISBLANK(現行セット情報CSV!Q54),"",現行セット情報CSV!Q54+5)</f>
        <v/>
      </c>
      <c r="R54" s="53" t="str">
        <f>IF(ISBLANK(現行セット情報CSV!R54),"",現行セット情報CSV!R54)</f>
        <v/>
      </c>
      <c r="S54" s="53" t="str">
        <f>IF(ISBLANK(現行セット情報CSV!S54),"",現行セット情報CSV!S54)</f>
        <v/>
      </c>
      <c r="T54" s="53" t="str">
        <f>IF(ISBLANK(現行セット情報CSV!T54),"",現行セット情報CSV!T54)</f>
        <v/>
      </c>
      <c r="U54" s="53" t="str">
        <f>IF(ISBLANK(現行セット情報CSV!U54),"",現行セット情報CSV!U54)</f>
        <v/>
      </c>
      <c r="V54" s="53" t="str">
        <f>IF(ISBLANK(現行セット情報CSV!V54),"",現行セット情報CSV!V54)</f>
        <v/>
      </c>
      <c r="W54" s="53" t="str">
        <f>IF(ISBLANK(現行セット情報CSV!W54),"",現行セット情報CSV!W54)</f>
        <v/>
      </c>
      <c r="X54" s="53" t="str">
        <f>IF(ISBLANK(現行セット情報CSV!X54),"",現行セット情報CSV!X54)</f>
        <v/>
      </c>
      <c r="Y54" s="53" t="str">
        <f>IF(ISBLANK(現行セット情報CSV!Y54),"",現行セット情報CSV!Y54)</f>
        <v/>
      </c>
      <c r="Z54" s="53" t="str">
        <f>IF(ISBLANK(現行セット情報CSV!Z54),"",現行セット情報CSV!Z54)</f>
        <v/>
      </c>
      <c r="AA54" s="53" t="str">
        <f>IF(ISBLANK(現行セット情報CSV!AA54),"",現行セット情報CSV!AA54)</f>
        <v/>
      </c>
      <c r="AB54" s="53" t="str">
        <f>IF(ISBLANK(現行セット情報CSV!AB54),"",現行セット情報CSV!AB54)</f>
        <v/>
      </c>
      <c r="AC54" s="53" t="str">
        <f>IF(ISBLANK(現行セット情報CSV!AC54),"",現行セット情報CSV!AC54)</f>
        <v/>
      </c>
      <c r="AD54" s="53" t="str">
        <f>IF(ISBLANK(現行セット情報CSV!AD54),"",現行セット情報CSV!AD54)</f>
        <v/>
      </c>
      <c r="AE54" s="53" t="str">
        <f>IF(ISBLANK(現行セット情報CSV!AE54),"",現行セット情報CSV!AE54)</f>
        <v/>
      </c>
      <c r="AF54" s="53" t="str">
        <f>IF(ISBLANK(現行セット情報CSV!AF54),"",現行セット情報CSV!AF54)</f>
        <v/>
      </c>
      <c r="AG54" s="53" t="str">
        <f>IF(ISBLANK(現行セット情報CSV!AG54),"",現行セット情報CSV!AG54)</f>
        <v/>
      </c>
      <c r="AH54" s="53" t="str">
        <f>IF(ISBLANK(現行セット情報CSV!AH54),"",現行セット情報CSV!AH54)</f>
        <v/>
      </c>
      <c r="AI54" s="53" t="str">
        <f>IF(ISBLANK(現行セット情報CSV!AI54),"",現行セット情報CSV!AI54)</f>
        <v/>
      </c>
      <c r="AJ54" s="53" t="str">
        <f>IF(ISBLANK(現行セット情報CSV!AJ54),"",現行セット情報CSV!AJ54)</f>
        <v/>
      </c>
      <c r="AK54" s="53" t="str">
        <f>IF(ISBLANK(現行セット情報CSV!AK54),"",現行セット情報CSV!AK54)</f>
        <v/>
      </c>
      <c r="AL54" s="53" t="str">
        <f>IF(ISBLANK(現行セット情報CSV!AL54),"",現行セット情報CSV!AL54)</f>
        <v/>
      </c>
      <c r="AM54" s="53" t="str">
        <f>IF(ISBLANK(現行セット情報CSV!AM54),"",現行セット情報CSV!AM54)</f>
        <v/>
      </c>
      <c r="AN54" s="53" t="str">
        <f>IF(ISBLANK(現行セット情報CSV!AN54),"",現行セット情報CSV!AN54)</f>
        <v/>
      </c>
      <c r="AO54" s="53" t="str">
        <f>IF(ISBLANK(現行セット情報CSV!AO54),"",現行セット情報CSV!AO54)</f>
        <v/>
      </c>
      <c r="AP54" s="53" t="str">
        <f>IF(ISBLANK(現行セット情報CSV!AP54),"",現行セット情報CSV!AP54)</f>
        <v/>
      </c>
      <c r="AQ54" s="53" t="str">
        <f>IF(ISBLANK(現行セット情報CSV!AQ54),"",現行セット情報CSV!AQ54)</f>
        <v/>
      </c>
      <c r="AR54" s="53" t="str">
        <f>IF(ISBLANK(現行セット情報CSV!AR54),"",現行セット情報CSV!AR54)</f>
        <v/>
      </c>
      <c r="AS54" s="53" t="str">
        <f>IF(ISBLANK(現行セット情報CSV!AS54),"",現行セット情報CSV!AS54)</f>
        <v/>
      </c>
    </row>
    <row r="55" spans="1:45">
      <c r="A55" s="53" t="str">
        <f>IF(ISBLANK(現行セット情報CSV!A55),"",現行セット情報CSV!A55)</f>
        <v/>
      </c>
      <c r="B55" s="53" t="str">
        <f>IF(ISBLANK(現行セット情報CSV!B55),"",現行セット情報CSV!B55)</f>
        <v/>
      </c>
      <c r="C55" s="53" t="str">
        <f>IF(ISBLANK(現行セット情報CSV!C55),"",現行セット情報CSV!C55)</f>
        <v/>
      </c>
      <c r="D55" s="53" t="str">
        <f>IF(ISBLANK(現行セット情報CSV!D55),"",現行セット情報CSV!D55)</f>
        <v/>
      </c>
      <c r="E55" s="53" t="str">
        <f>IF(ISBLANK(現行セット情報CSV!E55),"",現行セット情報CSV!E55)</f>
        <v/>
      </c>
      <c r="F55" s="53" t="str">
        <f>IF(ISBLANK(現行セット情報CSV!F55),"",現行セット情報CSV!F55)</f>
        <v/>
      </c>
      <c r="G55" s="53" t="str">
        <f>IF(ISBLANK(現行セット情報CSV!G55),"",現行セット情報CSV!G55)</f>
        <v/>
      </c>
      <c r="H55" s="53" t="str">
        <f>IF(ISBLANK(現行セット情報CSV!H55),"",現行セット情報CSV!H55)</f>
        <v/>
      </c>
      <c r="I55" s="53" t="str">
        <f>IF(ISBLANK(現行セット情報CSV!I55),"",現行セット情報CSV!I55&amp;"("&amp;TEXT(EDATE($I$2,-1),"yyyy年m月")&amp;"納品まで)")</f>
        <v/>
      </c>
      <c r="J55" s="53" t="str">
        <f>IF(ISBLANK(現行セット情報CSV!J55),"",現行セット情報CSV!J55)</f>
        <v/>
      </c>
      <c r="K55" s="53" t="str">
        <f>IF(ISBLANK(現行セット情報CSV!K55),"",現行セット情報CSV!K55)</f>
        <v/>
      </c>
      <c r="L55" s="53" t="str">
        <f>IF(ISBLANK(現行セット情報CSV!L55),"",現行セット情報CSV!L55)</f>
        <v/>
      </c>
      <c r="M55" s="53" t="str">
        <f>IF(ISBLANK(現行セット情報CSV!M55),"",現行セット情報CSV!M55)</f>
        <v/>
      </c>
      <c r="N55" s="53" t="str">
        <f>IF(ISBLANK(現行セット情報CSV!N55),"",現行セット情報CSV!N55)</f>
        <v/>
      </c>
      <c r="O55" s="53" t="str">
        <f>IF(ISBLANK(現行セット情報CSV!O55),"",現行セット情報CSV!O55)</f>
        <v/>
      </c>
      <c r="P55" s="53" t="str">
        <f>IF(ISBLANK(現行セット情報CSV!P55),"",現行セット情報CSV!P55)</f>
        <v/>
      </c>
      <c r="Q55" s="53" t="str">
        <f>IF(ISBLANK(現行セット情報CSV!Q55),"",現行セット情報CSV!Q55+5)</f>
        <v/>
      </c>
      <c r="R55" s="53" t="str">
        <f>IF(ISBLANK(現行セット情報CSV!R55),"",現行セット情報CSV!R55)</f>
        <v/>
      </c>
      <c r="S55" s="53" t="str">
        <f>IF(ISBLANK(現行セット情報CSV!S55),"",現行セット情報CSV!S55)</f>
        <v/>
      </c>
      <c r="T55" s="53" t="str">
        <f>IF(ISBLANK(現行セット情報CSV!T55),"",現行セット情報CSV!T55)</f>
        <v/>
      </c>
      <c r="U55" s="53" t="str">
        <f>IF(ISBLANK(現行セット情報CSV!U55),"",現行セット情報CSV!U55)</f>
        <v/>
      </c>
      <c r="V55" s="53" t="str">
        <f>IF(ISBLANK(現行セット情報CSV!V55),"",現行セット情報CSV!V55)</f>
        <v/>
      </c>
      <c r="W55" s="53" t="str">
        <f>IF(ISBLANK(現行セット情報CSV!W55),"",現行セット情報CSV!W55)</f>
        <v/>
      </c>
      <c r="X55" s="53" t="str">
        <f>IF(ISBLANK(現行セット情報CSV!X55),"",現行セット情報CSV!X55)</f>
        <v/>
      </c>
      <c r="Y55" s="53" t="str">
        <f>IF(ISBLANK(現行セット情報CSV!Y55),"",現行セット情報CSV!Y55)</f>
        <v/>
      </c>
      <c r="Z55" s="53" t="str">
        <f>IF(ISBLANK(現行セット情報CSV!Z55),"",現行セット情報CSV!Z55)</f>
        <v/>
      </c>
      <c r="AA55" s="53" t="str">
        <f>IF(ISBLANK(現行セット情報CSV!AA55),"",現行セット情報CSV!AA55)</f>
        <v/>
      </c>
      <c r="AB55" s="53" t="str">
        <f>IF(ISBLANK(現行セット情報CSV!AB55),"",現行セット情報CSV!AB55)</f>
        <v/>
      </c>
      <c r="AC55" s="53" t="str">
        <f>IF(ISBLANK(現行セット情報CSV!AC55),"",現行セット情報CSV!AC55)</f>
        <v/>
      </c>
      <c r="AD55" s="53" t="str">
        <f>IF(ISBLANK(現行セット情報CSV!AD55),"",現行セット情報CSV!AD55)</f>
        <v/>
      </c>
      <c r="AE55" s="53" t="str">
        <f>IF(ISBLANK(現行セット情報CSV!AE55),"",現行セット情報CSV!AE55)</f>
        <v/>
      </c>
      <c r="AF55" s="53" t="str">
        <f>IF(ISBLANK(現行セット情報CSV!AF55),"",現行セット情報CSV!AF55)</f>
        <v/>
      </c>
      <c r="AG55" s="53" t="str">
        <f>IF(ISBLANK(現行セット情報CSV!AG55),"",現行セット情報CSV!AG55)</f>
        <v/>
      </c>
      <c r="AH55" s="53" t="str">
        <f>IF(ISBLANK(現行セット情報CSV!AH55),"",現行セット情報CSV!AH55)</f>
        <v/>
      </c>
      <c r="AI55" s="53" t="str">
        <f>IF(ISBLANK(現行セット情報CSV!AI55),"",現行セット情報CSV!AI55)</f>
        <v/>
      </c>
      <c r="AJ55" s="53" t="str">
        <f>IF(ISBLANK(現行セット情報CSV!AJ55),"",現行セット情報CSV!AJ55)</f>
        <v/>
      </c>
      <c r="AK55" s="53" t="str">
        <f>IF(ISBLANK(現行セット情報CSV!AK55),"",現行セット情報CSV!AK55)</f>
        <v/>
      </c>
      <c r="AL55" s="53" t="str">
        <f>IF(ISBLANK(現行セット情報CSV!AL55),"",現行セット情報CSV!AL55)</f>
        <v/>
      </c>
      <c r="AM55" s="53" t="str">
        <f>IF(ISBLANK(現行セット情報CSV!AM55),"",現行セット情報CSV!AM55)</f>
        <v/>
      </c>
      <c r="AN55" s="53" t="str">
        <f>IF(ISBLANK(現行セット情報CSV!AN55),"",現行セット情報CSV!AN55)</f>
        <v/>
      </c>
      <c r="AO55" s="53" t="str">
        <f>IF(ISBLANK(現行セット情報CSV!AO55),"",現行セット情報CSV!AO55)</f>
        <v/>
      </c>
      <c r="AP55" s="53" t="str">
        <f>IF(ISBLANK(現行セット情報CSV!AP55),"",現行セット情報CSV!AP55)</f>
        <v/>
      </c>
      <c r="AQ55" s="53" t="str">
        <f>IF(ISBLANK(現行セット情報CSV!AQ55),"",現行セット情報CSV!AQ55)</f>
        <v/>
      </c>
      <c r="AR55" s="53" t="str">
        <f>IF(ISBLANK(現行セット情報CSV!AR55),"",現行セット情報CSV!AR55)</f>
        <v/>
      </c>
      <c r="AS55" s="53" t="str">
        <f>IF(ISBLANK(現行セット情報CSV!AS55),"",現行セット情報CSV!AS55)</f>
        <v/>
      </c>
    </row>
    <row r="56" spans="1:45">
      <c r="A56" s="53" t="str">
        <f>IF(ISBLANK(現行セット情報CSV!A56),"",現行セット情報CSV!A56)</f>
        <v/>
      </c>
      <c r="B56" s="53" t="str">
        <f>IF(ISBLANK(現行セット情報CSV!B56),"",現行セット情報CSV!B56)</f>
        <v/>
      </c>
      <c r="C56" s="53" t="str">
        <f>IF(ISBLANK(現行セット情報CSV!C56),"",現行セット情報CSV!C56)</f>
        <v/>
      </c>
      <c r="D56" s="53" t="str">
        <f>IF(ISBLANK(現行セット情報CSV!D56),"",現行セット情報CSV!D56)</f>
        <v/>
      </c>
      <c r="E56" s="53" t="str">
        <f>IF(ISBLANK(現行セット情報CSV!E56),"",現行セット情報CSV!E56)</f>
        <v/>
      </c>
      <c r="F56" s="53" t="str">
        <f>IF(ISBLANK(現行セット情報CSV!F56),"",現行セット情報CSV!F56)</f>
        <v/>
      </c>
      <c r="G56" s="53" t="str">
        <f>IF(ISBLANK(現行セット情報CSV!G56),"",現行セット情報CSV!G56)</f>
        <v/>
      </c>
      <c r="H56" s="53" t="str">
        <f>IF(ISBLANK(現行セット情報CSV!H56),"",現行セット情報CSV!H56)</f>
        <v/>
      </c>
      <c r="I56" s="53" t="str">
        <f>IF(ISBLANK(現行セット情報CSV!I56),"",現行セット情報CSV!I56&amp;"("&amp;TEXT(EDATE($I$2,-1),"yyyy年m月")&amp;"納品まで)")</f>
        <v/>
      </c>
      <c r="J56" s="53" t="str">
        <f>IF(ISBLANK(現行セット情報CSV!J56),"",現行セット情報CSV!J56)</f>
        <v/>
      </c>
      <c r="K56" s="53" t="str">
        <f>IF(ISBLANK(現行セット情報CSV!K56),"",現行セット情報CSV!K56)</f>
        <v/>
      </c>
      <c r="L56" s="53" t="str">
        <f>IF(ISBLANK(現行セット情報CSV!L56),"",現行セット情報CSV!L56)</f>
        <v/>
      </c>
      <c r="M56" s="53" t="str">
        <f>IF(ISBLANK(現行セット情報CSV!M56),"",現行セット情報CSV!M56)</f>
        <v/>
      </c>
      <c r="N56" s="53" t="str">
        <f>IF(ISBLANK(現行セット情報CSV!N56),"",現行セット情報CSV!N56)</f>
        <v/>
      </c>
      <c r="O56" s="53" t="str">
        <f>IF(ISBLANK(現行セット情報CSV!O56),"",現行セット情報CSV!O56)</f>
        <v/>
      </c>
      <c r="P56" s="53" t="str">
        <f>IF(ISBLANK(現行セット情報CSV!P56),"",現行セット情報CSV!P56)</f>
        <v/>
      </c>
      <c r="Q56" s="53" t="str">
        <f>IF(ISBLANK(現行セット情報CSV!Q56),"",現行セット情報CSV!Q56+5)</f>
        <v/>
      </c>
      <c r="R56" s="53" t="str">
        <f>IF(ISBLANK(現行セット情報CSV!R56),"",現行セット情報CSV!R56)</f>
        <v/>
      </c>
      <c r="S56" s="53" t="str">
        <f>IF(ISBLANK(現行セット情報CSV!S56),"",現行セット情報CSV!S56)</f>
        <v/>
      </c>
      <c r="T56" s="53" t="str">
        <f>IF(ISBLANK(現行セット情報CSV!T56),"",現行セット情報CSV!T56)</f>
        <v/>
      </c>
      <c r="U56" s="53" t="str">
        <f>IF(ISBLANK(現行セット情報CSV!U56),"",現行セット情報CSV!U56)</f>
        <v/>
      </c>
      <c r="V56" s="53" t="str">
        <f>IF(ISBLANK(現行セット情報CSV!V56),"",現行セット情報CSV!V56)</f>
        <v/>
      </c>
      <c r="W56" s="53" t="str">
        <f>IF(ISBLANK(現行セット情報CSV!W56),"",現行セット情報CSV!W56)</f>
        <v/>
      </c>
      <c r="X56" s="53" t="str">
        <f>IF(ISBLANK(現行セット情報CSV!X56),"",現行セット情報CSV!X56)</f>
        <v/>
      </c>
      <c r="Y56" s="53" t="str">
        <f>IF(ISBLANK(現行セット情報CSV!Y56),"",現行セット情報CSV!Y56)</f>
        <v/>
      </c>
      <c r="Z56" s="53" t="str">
        <f>IF(ISBLANK(現行セット情報CSV!Z56),"",現行セット情報CSV!Z56)</f>
        <v/>
      </c>
      <c r="AA56" s="53" t="str">
        <f>IF(ISBLANK(現行セット情報CSV!AA56),"",現行セット情報CSV!AA56)</f>
        <v/>
      </c>
      <c r="AB56" s="53" t="str">
        <f>IF(ISBLANK(現行セット情報CSV!AB56),"",現行セット情報CSV!AB56)</f>
        <v/>
      </c>
      <c r="AC56" s="53" t="str">
        <f>IF(ISBLANK(現行セット情報CSV!AC56),"",現行セット情報CSV!AC56)</f>
        <v/>
      </c>
      <c r="AD56" s="53" t="str">
        <f>IF(ISBLANK(現行セット情報CSV!AD56),"",現行セット情報CSV!AD56)</f>
        <v/>
      </c>
      <c r="AE56" s="53" t="str">
        <f>IF(ISBLANK(現行セット情報CSV!AE56),"",現行セット情報CSV!AE56)</f>
        <v/>
      </c>
      <c r="AF56" s="53" t="str">
        <f>IF(ISBLANK(現行セット情報CSV!AF56),"",現行セット情報CSV!AF56)</f>
        <v/>
      </c>
      <c r="AG56" s="53" t="str">
        <f>IF(ISBLANK(現行セット情報CSV!AG56),"",現行セット情報CSV!AG56)</f>
        <v/>
      </c>
      <c r="AH56" s="53" t="str">
        <f>IF(ISBLANK(現行セット情報CSV!AH56),"",現行セット情報CSV!AH56)</f>
        <v/>
      </c>
      <c r="AI56" s="53" t="str">
        <f>IF(ISBLANK(現行セット情報CSV!AI56),"",現行セット情報CSV!AI56)</f>
        <v/>
      </c>
      <c r="AJ56" s="53" t="str">
        <f>IF(ISBLANK(現行セット情報CSV!AJ56),"",現行セット情報CSV!AJ56)</f>
        <v/>
      </c>
      <c r="AK56" s="53" t="str">
        <f>IF(ISBLANK(現行セット情報CSV!AK56),"",現行セット情報CSV!AK56)</f>
        <v/>
      </c>
      <c r="AL56" s="53" t="str">
        <f>IF(ISBLANK(現行セット情報CSV!AL56),"",現行セット情報CSV!AL56)</f>
        <v/>
      </c>
      <c r="AM56" s="53" t="str">
        <f>IF(ISBLANK(現行セット情報CSV!AM56),"",現行セット情報CSV!AM56)</f>
        <v/>
      </c>
      <c r="AN56" s="53" t="str">
        <f>IF(ISBLANK(現行セット情報CSV!AN56),"",現行セット情報CSV!AN56)</f>
        <v/>
      </c>
      <c r="AO56" s="53" t="str">
        <f>IF(ISBLANK(現行セット情報CSV!AO56),"",現行セット情報CSV!AO56)</f>
        <v/>
      </c>
      <c r="AP56" s="53" t="str">
        <f>IF(ISBLANK(現行セット情報CSV!AP56),"",現行セット情報CSV!AP56)</f>
        <v/>
      </c>
      <c r="AQ56" s="53" t="str">
        <f>IF(ISBLANK(現行セット情報CSV!AQ56),"",現行セット情報CSV!AQ56)</f>
        <v/>
      </c>
      <c r="AR56" s="53" t="str">
        <f>IF(ISBLANK(現行セット情報CSV!AR56),"",現行セット情報CSV!AR56)</f>
        <v/>
      </c>
      <c r="AS56" s="53" t="str">
        <f>IF(ISBLANK(現行セット情報CSV!AS56),"",現行セット情報CSV!AS56)</f>
        <v/>
      </c>
    </row>
    <row r="57" spans="1:45">
      <c r="A57" s="53" t="str">
        <f>IF(ISBLANK(現行セット情報CSV!A57),"",現行セット情報CSV!A57)</f>
        <v/>
      </c>
      <c r="B57" s="53" t="str">
        <f>IF(ISBLANK(現行セット情報CSV!B57),"",現行セット情報CSV!B57)</f>
        <v/>
      </c>
      <c r="C57" s="53" t="str">
        <f>IF(ISBLANK(現行セット情報CSV!C57),"",現行セット情報CSV!C57)</f>
        <v/>
      </c>
      <c r="D57" s="53" t="str">
        <f>IF(ISBLANK(現行セット情報CSV!D57),"",現行セット情報CSV!D57)</f>
        <v/>
      </c>
      <c r="E57" s="53" t="str">
        <f>IF(ISBLANK(現行セット情報CSV!E57),"",現行セット情報CSV!E57)</f>
        <v/>
      </c>
      <c r="F57" s="53" t="str">
        <f>IF(ISBLANK(現行セット情報CSV!F57),"",現行セット情報CSV!F57)</f>
        <v/>
      </c>
      <c r="G57" s="53" t="str">
        <f>IF(ISBLANK(現行セット情報CSV!G57),"",現行セット情報CSV!G57)</f>
        <v/>
      </c>
      <c r="H57" s="53" t="str">
        <f>IF(ISBLANK(現行セット情報CSV!H57),"",現行セット情報CSV!H57)</f>
        <v/>
      </c>
      <c r="I57" s="53" t="str">
        <f>IF(ISBLANK(現行セット情報CSV!I57),"",現行セット情報CSV!I57&amp;"("&amp;TEXT(EDATE($I$2,-1),"yyyy年m月")&amp;"納品まで)")</f>
        <v/>
      </c>
      <c r="J57" s="53" t="str">
        <f>IF(ISBLANK(現行セット情報CSV!J57),"",現行セット情報CSV!J57)</f>
        <v/>
      </c>
      <c r="K57" s="53" t="str">
        <f>IF(ISBLANK(現行セット情報CSV!K57),"",現行セット情報CSV!K57)</f>
        <v/>
      </c>
      <c r="L57" s="53" t="str">
        <f>IF(ISBLANK(現行セット情報CSV!L57),"",現行セット情報CSV!L57)</f>
        <v/>
      </c>
      <c r="M57" s="53" t="str">
        <f>IF(ISBLANK(現行セット情報CSV!M57),"",現行セット情報CSV!M57)</f>
        <v/>
      </c>
      <c r="N57" s="53" t="str">
        <f>IF(ISBLANK(現行セット情報CSV!N57),"",現行セット情報CSV!N57)</f>
        <v/>
      </c>
      <c r="O57" s="53" t="str">
        <f>IF(ISBLANK(現行セット情報CSV!O57),"",現行セット情報CSV!O57)</f>
        <v/>
      </c>
      <c r="P57" s="53" t="str">
        <f>IF(ISBLANK(現行セット情報CSV!P57),"",現行セット情報CSV!P57)</f>
        <v/>
      </c>
      <c r="Q57" s="53" t="str">
        <f>IF(ISBLANK(現行セット情報CSV!Q57),"",現行セット情報CSV!Q57+5)</f>
        <v/>
      </c>
      <c r="R57" s="53" t="str">
        <f>IF(ISBLANK(現行セット情報CSV!R57),"",現行セット情報CSV!R57)</f>
        <v/>
      </c>
      <c r="S57" s="53" t="str">
        <f>IF(ISBLANK(現行セット情報CSV!S57),"",現行セット情報CSV!S57)</f>
        <v/>
      </c>
      <c r="T57" s="53" t="str">
        <f>IF(ISBLANK(現行セット情報CSV!T57),"",現行セット情報CSV!T57)</f>
        <v/>
      </c>
      <c r="U57" s="53" t="str">
        <f>IF(ISBLANK(現行セット情報CSV!U57),"",現行セット情報CSV!U57)</f>
        <v/>
      </c>
      <c r="V57" s="53" t="str">
        <f>IF(ISBLANK(現行セット情報CSV!V57),"",現行セット情報CSV!V57)</f>
        <v/>
      </c>
      <c r="W57" s="53" t="str">
        <f>IF(ISBLANK(現行セット情報CSV!W57),"",現行セット情報CSV!W57)</f>
        <v/>
      </c>
      <c r="X57" s="53" t="str">
        <f>IF(ISBLANK(現行セット情報CSV!X57),"",現行セット情報CSV!X57)</f>
        <v/>
      </c>
      <c r="Y57" s="53" t="str">
        <f>IF(ISBLANK(現行セット情報CSV!Y57),"",現行セット情報CSV!Y57)</f>
        <v/>
      </c>
      <c r="Z57" s="53" t="str">
        <f>IF(ISBLANK(現行セット情報CSV!Z57),"",現行セット情報CSV!Z57)</f>
        <v/>
      </c>
      <c r="AA57" s="53" t="str">
        <f>IF(ISBLANK(現行セット情報CSV!AA57),"",現行セット情報CSV!AA57)</f>
        <v/>
      </c>
      <c r="AB57" s="53" t="str">
        <f>IF(ISBLANK(現行セット情報CSV!AB57),"",現行セット情報CSV!AB57)</f>
        <v/>
      </c>
      <c r="AC57" s="53" t="str">
        <f>IF(ISBLANK(現行セット情報CSV!AC57),"",現行セット情報CSV!AC57)</f>
        <v/>
      </c>
      <c r="AD57" s="53" t="str">
        <f>IF(ISBLANK(現行セット情報CSV!AD57),"",現行セット情報CSV!AD57)</f>
        <v/>
      </c>
      <c r="AE57" s="53" t="str">
        <f>IF(ISBLANK(現行セット情報CSV!AE57),"",現行セット情報CSV!AE57)</f>
        <v/>
      </c>
      <c r="AF57" s="53" t="str">
        <f>IF(ISBLANK(現行セット情報CSV!AF57),"",現行セット情報CSV!AF57)</f>
        <v/>
      </c>
      <c r="AG57" s="53" t="str">
        <f>IF(ISBLANK(現行セット情報CSV!AG57),"",現行セット情報CSV!AG57)</f>
        <v/>
      </c>
      <c r="AH57" s="53" t="str">
        <f>IF(ISBLANK(現行セット情報CSV!AH57),"",現行セット情報CSV!AH57)</f>
        <v/>
      </c>
      <c r="AI57" s="53" t="str">
        <f>IF(ISBLANK(現行セット情報CSV!AI57),"",現行セット情報CSV!AI57)</f>
        <v/>
      </c>
      <c r="AJ57" s="53" t="str">
        <f>IF(ISBLANK(現行セット情報CSV!AJ57),"",現行セット情報CSV!AJ57)</f>
        <v/>
      </c>
      <c r="AK57" s="53" t="str">
        <f>IF(ISBLANK(現行セット情報CSV!AK57),"",現行セット情報CSV!AK57)</f>
        <v/>
      </c>
      <c r="AL57" s="53" t="str">
        <f>IF(ISBLANK(現行セット情報CSV!AL57),"",現行セット情報CSV!AL57)</f>
        <v/>
      </c>
      <c r="AM57" s="53" t="str">
        <f>IF(ISBLANK(現行セット情報CSV!AM57),"",現行セット情報CSV!AM57)</f>
        <v/>
      </c>
      <c r="AN57" s="53" t="str">
        <f>IF(ISBLANK(現行セット情報CSV!AN57),"",現行セット情報CSV!AN57)</f>
        <v/>
      </c>
      <c r="AO57" s="53" t="str">
        <f>IF(ISBLANK(現行セット情報CSV!AO57),"",現行セット情報CSV!AO57)</f>
        <v/>
      </c>
      <c r="AP57" s="53" t="str">
        <f>IF(ISBLANK(現行セット情報CSV!AP57),"",現行セット情報CSV!AP57)</f>
        <v/>
      </c>
      <c r="AQ57" s="53" t="str">
        <f>IF(ISBLANK(現行セット情報CSV!AQ57),"",現行セット情報CSV!AQ57)</f>
        <v/>
      </c>
      <c r="AR57" s="53" t="str">
        <f>IF(ISBLANK(現行セット情報CSV!AR57),"",現行セット情報CSV!AR57)</f>
        <v/>
      </c>
      <c r="AS57" s="53" t="str">
        <f>IF(ISBLANK(現行セット情報CSV!AS57),"",現行セット情報CSV!AS57)</f>
        <v/>
      </c>
    </row>
    <row r="58" spans="1:45">
      <c r="A58" s="53" t="str">
        <f>IF(ISBLANK(現行セット情報CSV!A58),"",現行セット情報CSV!A58)</f>
        <v/>
      </c>
      <c r="B58" s="53" t="str">
        <f>IF(ISBLANK(現行セット情報CSV!B58),"",現行セット情報CSV!B58)</f>
        <v/>
      </c>
      <c r="C58" s="53" t="str">
        <f>IF(ISBLANK(現行セット情報CSV!C58),"",現行セット情報CSV!C58)</f>
        <v/>
      </c>
      <c r="D58" s="53" t="str">
        <f>IF(ISBLANK(現行セット情報CSV!D58),"",現行セット情報CSV!D58)</f>
        <v/>
      </c>
      <c r="E58" s="53" t="str">
        <f>IF(ISBLANK(現行セット情報CSV!E58),"",現行セット情報CSV!E58)</f>
        <v/>
      </c>
      <c r="F58" s="53" t="str">
        <f>IF(ISBLANK(現行セット情報CSV!F58),"",現行セット情報CSV!F58)</f>
        <v/>
      </c>
      <c r="G58" s="53" t="str">
        <f>IF(ISBLANK(現行セット情報CSV!G58),"",現行セット情報CSV!G58)</f>
        <v/>
      </c>
      <c r="H58" s="53" t="str">
        <f>IF(ISBLANK(現行セット情報CSV!H58),"",現行セット情報CSV!H58)</f>
        <v/>
      </c>
      <c r="I58" s="53" t="str">
        <f>IF(ISBLANK(現行セット情報CSV!I58),"",現行セット情報CSV!I58&amp;"("&amp;TEXT(EDATE($I$2,-1),"yyyy年m月")&amp;"納品まで)")</f>
        <v/>
      </c>
      <c r="J58" s="53" t="str">
        <f>IF(ISBLANK(現行セット情報CSV!J58),"",現行セット情報CSV!J58)</f>
        <v/>
      </c>
      <c r="K58" s="53" t="str">
        <f>IF(ISBLANK(現行セット情報CSV!K58),"",現行セット情報CSV!K58)</f>
        <v/>
      </c>
      <c r="L58" s="53" t="str">
        <f>IF(ISBLANK(現行セット情報CSV!L58),"",現行セット情報CSV!L58)</f>
        <v/>
      </c>
      <c r="M58" s="53" t="str">
        <f>IF(ISBLANK(現行セット情報CSV!M58),"",現行セット情報CSV!M58)</f>
        <v/>
      </c>
      <c r="N58" s="53" t="str">
        <f>IF(ISBLANK(現行セット情報CSV!N58),"",現行セット情報CSV!N58)</f>
        <v/>
      </c>
      <c r="O58" s="53" t="str">
        <f>IF(ISBLANK(現行セット情報CSV!O58),"",現行セット情報CSV!O58)</f>
        <v/>
      </c>
      <c r="P58" s="53" t="str">
        <f>IF(ISBLANK(現行セット情報CSV!P58),"",現行セット情報CSV!P58)</f>
        <v/>
      </c>
      <c r="Q58" s="53" t="str">
        <f>IF(ISBLANK(現行セット情報CSV!Q58),"",現行セット情報CSV!Q58+5)</f>
        <v/>
      </c>
      <c r="R58" s="53" t="str">
        <f>IF(ISBLANK(現行セット情報CSV!R58),"",現行セット情報CSV!R58)</f>
        <v/>
      </c>
      <c r="S58" s="53" t="str">
        <f>IF(ISBLANK(現行セット情報CSV!S58),"",現行セット情報CSV!S58)</f>
        <v/>
      </c>
      <c r="T58" s="53" t="str">
        <f>IF(ISBLANK(現行セット情報CSV!T58),"",現行セット情報CSV!T58)</f>
        <v/>
      </c>
      <c r="U58" s="53" t="str">
        <f>IF(ISBLANK(現行セット情報CSV!U58),"",現行セット情報CSV!U58)</f>
        <v/>
      </c>
      <c r="V58" s="53" t="str">
        <f>IF(ISBLANK(現行セット情報CSV!V58),"",現行セット情報CSV!V58)</f>
        <v/>
      </c>
      <c r="W58" s="53" t="str">
        <f>IF(ISBLANK(現行セット情報CSV!W58),"",現行セット情報CSV!W58)</f>
        <v/>
      </c>
      <c r="X58" s="53" t="str">
        <f>IF(ISBLANK(現行セット情報CSV!X58),"",現行セット情報CSV!X58)</f>
        <v/>
      </c>
      <c r="Y58" s="53" t="str">
        <f>IF(ISBLANK(現行セット情報CSV!Y58),"",現行セット情報CSV!Y58)</f>
        <v/>
      </c>
      <c r="Z58" s="53" t="str">
        <f>IF(ISBLANK(現行セット情報CSV!Z58),"",現行セット情報CSV!Z58)</f>
        <v/>
      </c>
      <c r="AA58" s="53" t="str">
        <f>IF(ISBLANK(現行セット情報CSV!AA58),"",現行セット情報CSV!AA58)</f>
        <v/>
      </c>
      <c r="AB58" s="53" t="str">
        <f>IF(ISBLANK(現行セット情報CSV!AB58),"",現行セット情報CSV!AB58)</f>
        <v/>
      </c>
      <c r="AC58" s="53" t="str">
        <f>IF(ISBLANK(現行セット情報CSV!AC58),"",現行セット情報CSV!AC58)</f>
        <v/>
      </c>
      <c r="AD58" s="53" t="str">
        <f>IF(ISBLANK(現行セット情報CSV!AD58),"",現行セット情報CSV!AD58)</f>
        <v/>
      </c>
      <c r="AE58" s="53" t="str">
        <f>IF(ISBLANK(現行セット情報CSV!AE58),"",現行セット情報CSV!AE58)</f>
        <v/>
      </c>
      <c r="AF58" s="53" t="str">
        <f>IF(ISBLANK(現行セット情報CSV!AF58),"",現行セット情報CSV!AF58)</f>
        <v/>
      </c>
      <c r="AG58" s="53" t="str">
        <f>IF(ISBLANK(現行セット情報CSV!AG58),"",現行セット情報CSV!AG58)</f>
        <v/>
      </c>
      <c r="AH58" s="53" t="str">
        <f>IF(ISBLANK(現行セット情報CSV!AH58),"",現行セット情報CSV!AH58)</f>
        <v/>
      </c>
      <c r="AI58" s="53" t="str">
        <f>IF(ISBLANK(現行セット情報CSV!AI58),"",現行セット情報CSV!AI58)</f>
        <v/>
      </c>
      <c r="AJ58" s="53" t="str">
        <f>IF(ISBLANK(現行セット情報CSV!AJ58),"",現行セット情報CSV!AJ58)</f>
        <v/>
      </c>
      <c r="AK58" s="53" t="str">
        <f>IF(ISBLANK(現行セット情報CSV!AK58),"",現行セット情報CSV!AK58)</f>
        <v/>
      </c>
      <c r="AL58" s="53" t="str">
        <f>IF(ISBLANK(現行セット情報CSV!AL58),"",現行セット情報CSV!AL58)</f>
        <v/>
      </c>
      <c r="AM58" s="53" t="str">
        <f>IF(ISBLANK(現行セット情報CSV!AM58),"",現行セット情報CSV!AM58)</f>
        <v/>
      </c>
      <c r="AN58" s="53" t="str">
        <f>IF(ISBLANK(現行セット情報CSV!AN58),"",現行セット情報CSV!AN58)</f>
        <v/>
      </c>
      <c r="AO58" s="53" t="str">
        <f>IF(ISBLANK(現行セット情報CSV!AO58),"",現行セット情報CSV!AO58)</f>
        <v/>
      </c>
      <c r="AP58" s="53" t="str">
        <f>IF(ISBLANK(現行セット情報CSV!AP58),"",現行セット情報CSV!AP58)</f>
        <v/>
      </c>
      <c r="AQ58" s="53" t="str">
        <f>IF(ISBLANK(現行セット情報CSV!AQ58),"",現行セット情報CSV!AQ58)</f>
        <v/>
      </c>
      <c r="AR58" s="53" t="str">
        <f>IF(ISBLANK(現行セット情報CSV!AR58),"",現行セット情報CSV!AR58)</f>
        <v/>
      </c>
      <c r="AS58" s="53" t="str">
        <f>IF(ISBLANK(現行セット情報CSV!AS58),"",現行セット情報CSV!AS58)</f>
        <v/>
      </c>
    </row>
    <row r="59" spans="1:45">
      <c r="A59" s="53" t="str">
        <f>IF(ISBLANK(現行セット情報CSV!A59),"",現行セット情報CSV!A59)</f>
        <v/>
      </c>
      <c r="B59" s="53" t="str">
        <f>IF(ISBLANK(現行セット情報CSV!B59),"",現行セット情報CSV!B59)</f>
        <v/>
      </c>
      <c r="C59" s="53" t="str">
        <f>IF(ISBLANK(現行セット情報CSV!C59),"",現行セット情報CSV!C59)</f>
        <v/>
      </c>
      <c r="D59" s="53" t="str">
        <f>IF(ISBLANK(現行セット情報CSV!D59),"",現行セット情報CSV!D59)</f>
        <v/>
      </c>
      <c r="E59" s="53" t="str">
        <f>IF(ISBLANK(現行セット情報CSV!E59),"",現行セット情報CSV!E59)</f>
        <v/>
      </c>
      <c r="F59" s="53" t="str">
        <f>IF(ISBLANK(現行セット情報CSV!F59),"",現行セット情報CSV!F59)</f>
        <v/>
      </c>
      <c r="G59" s="53" t="str">
        <f>IF(ISBLANK(現行セット情報CSV!G59),"",現行セット情報CSV!G59)</f>
        <v/>
      </c>
      <c r="H59" s="53" t="str">
        <f>IF(ISBLANK(現行セット情報CSV!H59),"",現行セット情報CSV!H59)</f>
        <v/>
      </c>
      <c r="I59" s="53" t="str">
        <f>IF(ISBLANK(現行セット情報CSV!I59),"",現行セット情報CSV!I59&amp;"("&amp;TEXT(EDATE($I$2,-1),"yyyy年m月")&amp;"納品まで)")</f>
        <v/>
      </c>
      <c r="J59" s="53" t="str">
        <f>IF(ISBLANK(現行セット情報CSV!J59),"",現行セット情報CSV!J59)</f>
        <v/>
      </c>
      <c r="K59" s="53" t="str">
        <f>IF(ISBLANK(現行セット情報CSV!K59),"",現行セット情報CSV!K59)</f>
        <v/>
      </c>
      <c r="L59" s="53" t="str">
        <f>IF(ISBLANK(現行セット情報CSV!L59),"",現行セット情報CSV!L59)</f>
        <v/>
      </c>
      <c r="M59" s="53" t="str">
        <f>IF(ISBLANK(現行セット情報CSV!M59),"",現行セット情報CSV!M59)</f>
        <v/>
      </c>
      <c r="N59" s="53" t="str">
        <f>IF(ISBLANK(現行セット情報CSV!N59),"",現行セット情報CSV!N59)</f>
        <v/>
      </c>
      <c r="O59" s="53" t="str">
        <f>IF(ISBLANK(現行セット情報CSV!O59),"",現行セット情報CSV!O59)</f>
        <v/>
      </c>
      <c r="P59" s="53" t="str">
        <f>IF(ISBLANK(現行セット情報CSV!P59),"",現行セット情報CSV!P59)</f>
        <v/>
      </c>
      <c r="Q59" s="53" t="str">
        <f>IF(ISBLANK(現行セット情報CSV!Q59),"",現行セット情報CSV!Q59+5)</f>
        <v/>
      </c>
      <c r="R59" s="53" t="str">
        <f>IF(ISBLANK(現行セット情報CSV!R59),"",現行セット情報CSV!R59)</f>
        <v/>
      </c>
      <c r="S59" s="53" t="str">
        <f>IF(ISBLANK(現行セット情報CSV!S59),"",現行セット情報CSV!S59)</f>
        <v/>
      </c>
      <c r="T59" s="53" t="str">
        <f>IF(ISBLANK(現行セット情報CSV!T59),"",現行セット情報CSV!T59)</f>
        <v/>
      </c>
      <c r="U59" s="53" t="str">
        <f>IF(ISBLANK(現行セット情報CSV!U59),"",現行セット情報CSV!U59)</f>
        <v/>
      </c>
      <c r="V59" s="53" t="str">
        <f>IF(ISBLANK(現行セット情報CSV!V59),"",現行セット情報CSV!V59)</f>
        <v/>
      </c>
      <c r="W59" s="53" t="str">
        <f>IF(ISBLANK(現行セット情報CSV!W59),"",現行セット情報CSV!W59)</f>
        <v/>
      </c>
      <c r="X59" s="53" t="str">
        <f>IF(ISBLANK(現行セット情報CSV!X59),"",現行セット情報CSV!X59)</f>
        <v/>
      </c>
      <c r="Y59" s="53" t="str">
        <f>IF(ISBLANK(現行セット情報CSV!Y59),"",現行セット情報CSV!Y59)</f>
        <v/>
      </c>
      <c r="Z59" s="53" t="str">
        <f>IF(ISBLANK(現行セット情報CSV!Z59),"",現行セット情報CSV!Z59)</f>
        <v/>
      </c>
      <c r="AA59" s="53" t="str">
        <f>IF(ISBLANK(現行セット情報CSV!AA59),"",現行セット情報CSV!AA59)</f>
        <v/>
      </c>
      <c r="AB59" s="53" t="str">
        <f>IF(ISBLANK(現行セット情報CSV!AB59),"",現行セット情報CSV!AB59)</f>
        <v/>
      </c>
      <c r="AC59" s="53" t="str">
        <f>IF(ISBLANK(現行セット情報CSV!AC59),"",現行セット情報CSV!AC59)</f>
        <v/>
      </c>
      <c r="AD59" s="53" t="str">
        <f>IF(ISBLANK(現行セット情報CSV!AD59),"",現行セット情報CSV!AD59)</f>
        <v/>
      </c>
      <c r="AE59" s="53" t="str">
        <f>IF(ISBLANK(現行セット情報CSV!AE59),"",現行セット情報CSV!AE59)</f>
        <v/>
      </c>
      <c r="AF59" s="53" t="str">
        <f>IF(ISBLANK(現行セット情報CSV!AF59),"",現行セット情報CSV!AF59)</f>
        <v/>
      </c>
      <c r="AG59" s="53" t="str">
        <f>IF(ISBLANK(現行セット情報CSV!AG59),"",現行セット情報CSV!AG59)</f>
        <v/>
      </c>
      <c r="AH59" s="53" t="str">
        <f>IF(ISBLANK(現行セット情報CSV!AH59),"",現行セット情報CSV!AH59)</f>
        <v/>
      </c>
      <c r="AI59" s="53" t="str">
        <f>IF(ISBLANK(現行セット情報CSV!AI59),"",現行セット情報CSV!AI59)</f>
        <v/>
      </c>
      <c r="AJ59" s="53" t="str">
        <f>IF(ISBLANK(現行セット情報CSV!AJ59),"",現行セット情報CSV!AJ59)</f>
        <v/>
      </c>
      <c r="AK59" s="53" t="str">
        <f>IF(ISBLANK(現行セット情報CSV!AK59),"",現行セット情報CSV!AK59)</f>
        <v/>
      </c>
      <c r="AL59" s="53" t="str">
        <f>IF(ISBLANK(現行セット情報CSV!AL59),"",現行セット情報CSV!AL59)</f>
        <v/>
      </c>
      <c r="AM59" s="53" t="str">
        <f>IF(ISBLANK(現行セット情報CSV!AM59),"",現行セット情報CSV!AM59)</f>
        <v/>
      </c>
      <c r="AN59" s="53" t="str">
        <f>IF(ISBLANK(現行セット情報CSV!AN59),"",現行セット情報CSV!AN59)</f>
        <v/>
      </c>
      <c r="AO59" s="53" t="str">
        <f>IF(ISBLANK(現行セット情報CSV!AO59),"",現行セット情報CSV!AO59)</f>
        <v/>
      </c>
      <c r="AP59" s="53" t="str">
        <f>IF(ISBLANK(現行セット情報CSV!AP59),"",現行セット情報CSV!AP59)</f>
        <v/>
      </c>
      <c r="AQ59" s="53" t="str">
        <f>IF(ISBLANK(現行セット情報CSV!AQ59),"",現行セット情報CSV!AQ59)</f>
        <v/>
      </c>
      <c r="AR59" s="53" t="str">
        <f>IF(ISBLANK(現行セット情報CSV!AR59),"",現行セット情報CSV!AR59)</f>
        <v/>
      </c>
      <c r="AS59" s="53" t="str">
        <f>IF(ISBLANK(現行セット情報CSV!AS59),"",現行セット情報CSV!AS59)</f>
        <v/>
      </c>
    </row>
    <row r="60" spans="1:45">
      <c r="A60" s="53" t="str">
        <f>IF(ISBLANK(現行セット情報CSV!A60),"",現行セット情報CSV!A60)</f>
        <v/>
      </c>
      <c r="B60" s="53" t="str">
        <f>IF(ISBLANK(現行セット情報CSV!B60),"",現行セット情報CSV!B60)</f>
        <v/>
      </c>
      <c r="C60" s="53" t="str">
        <f>IF(ISBLANK(現行セット情報CSV!C60),"",現行セット情報CSV!C60)</f>
        <v/>
      </c>
      <c r="D60" s="53" t="str">
        <f>IF(ISBLANK(現行セット情報CSV!D60),"",現行セット情報CSV!D60)</f>
        <v/>
      </c>
      <c r="E60" s="53" t="str">
        <f>IF(ISBLANK(現行セット情報CSV!E60),"",現行セット情報CSV!E60)</f>
        <v/>
      </c>
      <c r="F60" s="53" t="str">
        <f>IF(ISBLANK(現行セット情報CSV!F60),"",現行セット情報CSV!F60)</f>
        <v/>
      </c>
      <c r="G60" s="53" t="str">
        <f>IF(ISBLANK(現行セット情報CSV!G60),"",現行セット情報CSV!G60)</f>
        <v/>
      </c>
      <c r="H60" s="53" t="str">
        <f>IF(ISBLANK(現行セット情報CSV!H60),"",現行セット情報CSV!H60)</f>
        <v/>
      </c>
      <c r="I60" s="53" t="str">
        <f>IF(ISBLANK(現行セット情報CSV!I60),"",現行セット情報CSV!I60&amp;"("&amp;TEXT(EDATE($I$2,-1),"yyyy年m月")&amp;"納品まで)")</f>
        <v/>
      </c>
      <c r="J60" s="53" t="str">
        <f>IF(ISBLANK(現行セット情報CSV!J60),"",現行セット情報CSV!J60)</f>
        <v/>
      </c>
      <c r="K60" s="53" t="str">
        <f>IF(ISBLANK(現行セット情報CSV!K60),"",現行セット情報CSV!K60)</f>
        <v/>
      </c>
      <c r="L60" s="53" t="str">
        <f>IF(ISBLANK(現行セット情報CSV!L60),"",現行セット情報CSV!L60)</f>
        <v/>
      </c>
      <c r="M60" s="53" t="str">
        <f>IF(ISBLANK(現行セット情報CSV!M60),"",現行セット情報CSV!M60)</f>
        <v/>
      </c>
      <c r="N60" s="53" t="str">
        <f>IF(ISBLANK(現行セット情報CSV!N60),"",現行セット情報CSV!N60)</f>
        <v/>
      </c>
      <c r="O60" s="53" t="str">
        <f>IF(ISBLANK(現行セット情報CSV!O60),"",現行セット情報CSV!O60)</f>
        <v/>
      </c>
      <c r="P60" s="53" t="str">
        <f>IF(ISBLANK(現行セット情報CSV!P60),"",現行セット情報CSV!P60)</f>
        <v/>
      </c>
      <c r="Q60" s="53" t="str">
        <f>IF(ISBLANK(現行セット情報CSV!Q60),"",現行セット情報CSV!Q60+5)</f>
        <v/>
      </c>
      <c r="R60" s="53" t="str">
        <f>IF(ISBLANK(現行セット情報CSV!R60),"",現行セット情報CSV!R60)</f>
        <v/>
      </c>
      <c r="S60" s="53" t="str">
        <f>IF(ISBLANK(現行セット情報CSV!S60),"",現行セット情報CSV!S60)</f>
        <v/>
      </c>
      <c r="T60" s="53" t="str">
        <f>IF(ISBLANK(現行セット情報CSV!T60),"",現行セット情報CSV!T60)</f>
        <v/>
      </c>
      <c r="U60" s="53" t="str">
        <f>IF(ISBLANK(現行セット情報CSV!U60),"",現行セット情報CSV!U60)</f>
        <v/>
      </c>
      <c r="V60" s="53" t="str">
        <f>IF(ISBLANK(現行セット情報CSV!V60),"",現行セット情報CSV!V60)</f>
        <v/>
      </c>
      <c r="W60" s="53" t="str">
        <f>IF(ISBLANK(現行セット情報CSV!W60),"",現行セット情報CSV!W60)</f>
        <v/>
      </c>
      <c r="X60" s="53" t="str">
        <f>IF(ISBLANK(現行セット情報CSV!X60),"",現行セット情報CSV!X60)</f>
        <v/>
      </c>
      <c r="Y60" s="53" t="str">
        <f>IF(ISBLANK(現行セット情報CSV!Y60),"",現行セット情報CSV!Y60)</f>
        <v/>
      </c>
      <c r="Z60" s="53" t="str">
        <f>IF(ISBLANK(現行セット情報CSV!Z60),"",現行セット情報CSV!Z60)</f>
        <v/>
      </c>
      <c r="AA60" s="53" t="str">
        <f>IF(ISBLANK(現行セット情報CSV!AA60),"",現行セット情報CSV!AA60)</f>
        <v/>
      </c>
      <c r="AB60" s="53" t="str">
        <f>IF(ISBLANK(現行セット情報CSV!AB60),"",現行セット情報CSV!AB60)</f>
        <v/>
      </c>
      <c r="AC60" s="53" t="str">
        <f>IF(ISBLANK(現行セット情報CSV!AC60),"",現行セット情報CSV!AC60)</f>
        <v/>
      </c>
      <c r="AD60" s="53" t="str">
        <f>IF(ISBLANK(現行セット情報CSV!AD60),"",現行セット情報CSV!AD60)</f>
        <v/>
      </c>
      <c r="AE60" s="53" t="str">
        <f>IF(ISBLANK(現行セット情報CSV!AE60),"",現行セット情報CSV!AE60)</f>
        <v/>
      </c>
      <c r="AF60" s="53" t="str">
        <f>IF(ISBLANK(現行セット情報CSV!AF60),"",現行セット情報CSV!AF60)</f>
        <v/>
      </c>
      <c r="AG60" s="53" t="str">
        <f>IF(ISBLANK(現行セット情報CSV!AG60),"",現行セット情報CSV!AG60)</f>
        <v/>
      </c>
      <c r="AH60" s="53" t="str">
        <f>IF(ISBLANK(現行セット情報CSV!AH60),"",現行セット情報CSV!AH60)</f>
        <v/>
      </c>
      <c r="AI60" s="53" t="str">
        <f>IF(ISBLANK(現行セット情報CSV!AI60),"",現行セット情報CSV!AI60)</f>
        <v/>
      </c>
      <c r="AJ60" s="53" t="str">
        <f>IF(ISBLANK(現行セット情報CSV!AJ60),"",現行セット情報CSV!AJ60)</f>
        <v/>
      </c>
      <c r="AK60" s="53" t="str">
        <f>IF(ISBLANK(現行セット情報CSV!AK60),"",現行セット情報CSV!AK60)</f>
        <v/>
      </c>
      <c r="AL60" s="53" t="str">
        <f>IF(ISBLANK(現行セット情報CSV!AL60),"",現行セット情報CSV!AL60)</f>
        <v/>
      </c>
      <c r="AM60" s="53" t="str">
        <f>IF(ISBLANK(現行セット情報CSV!AM60),"",現行セット情報CSV!AM60)</f>
        <v/>
      </c>
      <c r="AN60" s="53" t="str">
        <f>IF(ISBLANK(現行セット情報CSV!AN60),"",現行セット情報CSV!AN60)</f>
        <v/>
      </c>
      <c r="AO60" s="53" t="str">
        <f>IF(ISBLANK(現行セット情報CSV!AO60),"",現行セット情報CSV!AO60)</f>
        <v/>
      </c>
      <c r="AP60" s="53" t="str">
        <f>IF(ISBLANK(現行セット情報CSV!AP60),"",現行セット情報CSV!AP60)</f>
        <v/>
      </c>
      <c r="AQ60" s="53" t="str">
        <f>IF(ISBLANK(現行セット情報CSV!AQ60),"",現行セット情報CSV!AQ60)</f>
        <v/>
      </c>
      <c r="AR60" s="53" t="str">
        <f>IF(ISBLANK(現行セット情報CSV!AR60),"",現行セット情報CSV!AR60)</f>
        <v/>
      </c>
      <c r="AS60" s="53" t="str">
        <f>IF(ISBLANK(現行セット情報CSV!AS60),"",現行セット情報CSV!AS60)</f>
        <v/>
      </c>
    </row>
    <row r="61" spans="1:45">
      <c r="A61" s="53" t="str">
        <f>IF(ISBLANK(現行セット情報CSV!A61),"",現行セット情報CSV!A61)</f>
        <v/>
      </c>
      <c r="B61" s="53" t="str">
        <f>IF(ISBLANK(現行セット情報CSV!B61),"",現行セット情報CSV!B61)</f>
        <v/>
      </c>
      <c r="C61" s="53" t="str">
        <f>IF(ISBLANK(現行セット情報CSV!C61),"",現行セット情報CSV!C61)</f>
        <v/>
      </c>
      <c r="D61" s="53" t="str">
        <f>IF(ISBLANK(現行セット情報CSV!D61),"",現行セット情報CSV!D61)</f>
        <v/>
      </c>
      <c r="E61" s="53" t="str">
        <f>IF(ISBLANK(現行セット情報CSV!E61),"",現行セット情報CSV!E61)</f>
        <v/>
      </c>
      <c r="F61" s="53" t="str">
        <f>IF(ISBLANK(現行セット情報CSV!F61),"",現行セット情報CSV!F61)</f>
        <v/>
      </c>
      <c r="G61" s="53" t="str">
        <f>IF(ISBLANK(現行セット情報CSV!G61),"",現行セット情報CSV!G61)</f>
        <v/>
      </c>
      <c r="H61" s="53" t="str">
        <f>IF(ISBLANK(現行セット情報CSV!H61),"",現行セット情報CSV!H61)</f>
        <v/>
      </c>
      <c r="I61" s="53" t="str">
        <f>IF(ISBLANK(現行セット情報CSV!I61),"",現行セット情報CSV!I61&amp;"("&amp;TEXT(EDATE($I$2,-1),"yyyy年m月")&amp;"納品まで)")</f>
        <v/>
      </c>
      <c r="J61" s="53" t="str">
        <f>IF(ISBLANK(現行セット情報CSV!J61),"",現行セット情報CSV!J61)</f>
        <v/>
      </c>
      <c r="K61" s="53" t="str">
        <f>IF(ISBLANK(現行セット情報CSV!K61),"",現行セット情報CSV!K61)</f>
        <v/>
      </c>
      <c r="L61" s="53" t="str">
        <f>IF(ISBLANK(現行セット情報CSV!L61),"",現行セット情報CSV!L61)</f>
        <v/>
      </c>
      <c r="M61" s="53" t="str">
        <f>IF(ISBLANK(現行セット情報CSV!M61),"",現行セット情報CSV!M61)</f>
        <v/>
      </c>
      <c r="N61" s="53" t="str">
        <f>IF(ISBLANK(現行セット情報CSV!N61),"",現行セット情報CSV!N61)</f>
        <v/>
      </c>
      <c r="O61" s="53" t="str">
        <f>IF(ISBLANK(現行セット情報CSV!O61),"",現行セット情報CSV!O61)</f>
        <v/>
      </c>
      <c r="P61" s="53" t="str">
        <f>IF(ISBLANK(現行セット情報CSV!P61),"",現行セット情報CSV!P61)</f>
        <v/>
      </c>
      <c r="Q61" s="53" t="str">
        <f>IF(ISBLANK(現行セット情報CSV!Q61),"",現行セット情報CSV!Q61+5)</f>
        <v/>
      </c>
      <c r="R61" s="53" t="str">
        <f>IF(ISBLANK(現行セット情報CSV!R61),"",現行セット情報CSV!R61)</f>
        <v/>
      </c>
      <c r="S61" s="53" t="str">
        <f>IF(ISBLANK(現行セット情報CSV!S61),"",現行セット情報CSV!S61)</f>
        <v/>
      </c>
      <c r="T61" s="53" t="str">
        <f>IF(ISBLANK(現行セット情報CSV!T61),"",現行セット情報CSV!T61)</f>
        <v/>
      </c>
      <c r="U61" s="53" t="str">
        <f>IF(ISBLANK(現行セット情報CSV!U61),"",現行セット情報CSV!U61)</f>
        <v/>
      </c>
      <c r="V61" s="53" t="str">
        <f>IF(ISBLANK(現行セット情報CSV!V61),"",現行セット情報CSV!V61)</f>
        <v/>
      </c>
      <c r="W61" s="53" t="str">
        <f>IF(ISBLANK(現行セット情報CSV!W61),"",現行セット情報CSV!W61)</f>
        <v/>
      </c>
      <c r="X61" s="53" t="str">
        <f>IF(ISBLANK(現行セット情報CSV!X61),"",現行セット情報CSV!X61)</f>
        <v/>
      </c>
      <c r="Y61" s="53" t="str">
        <f>IF(ISBLANK(現行セット情報CSV!Y61),"",現行セット情報CSV!Y61)</f>
        <v/>
      </c>
      <c r="Z61" s="53" t="str">
        <f>IF(ISBLANK(現行セット情報CSV!Z61),"",現行セット情報CSV!Z61)</f>
        <v/>
      </c>
      <c r="AA61" s="53" t="str">
        <f>IF(ISBLANK(現行セット情報CSV!AA61),"",現行セット情報CSV!AA61)</f>
        <v/>
      </c>
      <c r="AB61" s="53" t="str">
        <f>IF(ISBLANK(現行セット情報CSV!AB61),"",現行セット情報CSV!AB61)</f>
        <v/>
      </c>
      <c r="AC61" s="53" t="str">
        <f>IF(ISBLANK(現行セット情報CSV!AC61),"",現行セット情報CSV!AC61)</f>
        <v/>
      </c>
      <c r="AD61" s="53" t="str">
        <f>IF(ISBLANK(現行セット情報CSV!AD61),"",現行セット情報CSV!AD61)</f>
        <v/>
      </c>
      <c r="AE61" s="53" t="str">
        <f>IF(ISBLANK(現行セット情報CSV!AE61),"",現行セット情報CSV!AE61)</f>
        <v/>
      </c>
      <c r="AF61" s="53" t="str">
        <f>IF(ISBLANK(現行セット情報CSV!AF61),"",現行セット情報CSV!AF61)</f>
        <v/>
      </c>
      <c r="AG61" s="53" t="str">
        <f>IF(ISBLANK(現行セット情報CSV!AG61),"",現行セット情報CSV!AG61)</f>
        <v/>
      </c>
      <c r="AH61" s="53" t="str">
        <f>IF(ISBLANK(現行セット情報CSV!AH61),"",現行セット情報CSV!AH61)</f>
        <v/>
      </c>
      <c r="AI61" s="53" t="str">
        <f>IF(ISBLANK(現行セット情報CSV!AI61),"",現行セット情報CSV!AI61)</f>
        <v/>
      </c>
      <c r="AJ61" s="53" t="str">
        <f>IF(ISBLANK(現行セット情報CSV!AJ61),"",現行セット情報CSV!AJ61)</f>
        <v/>
      </c>
      <c r="AK61" s="53" t="str">
        <f>IF(ISBLANK(現行セット情報CSV!AK61),"",現行セット情報CSV!AK61)</f>
        <v/>
      </c>
      <c r="AL61" s="53" t="str">
        <f>IF(ISBLANK(現行セット情報CSV!AL61),"",現行セット情報CSV!AL61)</f>
        <v/>
      </c>
      <c r="AM61" s="53" t="str">
        <f>IF(ISBLANK(現行セット情報CSV!AM61),"",現行セット情報CSV!AM61)</f>
        <v/>
      </c>
      <c r="AN61" s="53" t="str">
        <f>IF(ISBLANK(現行セット情報CSV!AN61),"",現行セット情報CSV!AN61)</f>
        <v/>
      </c>
      <c r="AO61" s="53" t="str">
        <f>IF(ISBLANK(現行セット情報CSV!AO61),"",現行セット情報CSV!AO61)</f>
        <v/>
      </c>
      <c r="AP61" s="53" t="str">
        <f>IF(ISBLANK(現行セット情報CSV!AP61),"",現行セット情報CSV!AP61)</f>
        <v/>
      </c>
      <c r="AQ61" s="53" t="str">
        <f>IF(ISBLANK(現行セット情報CSV!AQ61),"",現行セット情報CSV!AQ61)</f>
        <v/>
      </c>
      <c r="AR61" s="53" t="str">
        <f>IF(ISBLANK(現行セット情報CSV!AR61),"",現行セット情報CSV!AR61)</f>
        <v/>
      </c>
      <c r="AS61" s="53" t="str">
        <f>IF(ISBLANK(現行セット情報CSV!AS61),"",現行セット情報CSV!AS61)</f>
        <v/>
      </c>
    </row>
    <row r="62" spans="1:45">
      <c r="A62" s="53" t="str">
        <f>IF(ISBLANK(現行セット情報CSV!A62),"",現行セット情報CSV!A62)</f>
        <v/>
      </c>
      <c r="B62" s="53" t="str">
        <f>IF(ISBLANK(現行セット情報CSV!B62),"",現行セット情報CSV!B62)</f>
        <v/>
      </c>
      <c r="C62" s="53" t="str">
        <f>IF(ISBLANK(現行セット情報CSV!C62),"",現行セット情報CSV!C62)</f>
        <v/>
      </c>
      <c r="D62" s="53" t="str">
        <f>IF(ISBLANK(現行セット情報CSV!D62),"",現行セット情報CSV!D62)</f>
        <v/>
      </c>
      <c r="E62" s="53" t="str">
        <f>IF(ISBLANK(現行セット情報CSV!E62),"",現行セット情報CSV!E62)</f>
        <v/>
      </c>
      <c r="F62" s="53" t="str">
        <f>IF(ISBLANK(現行セット情報CSV!F62),"",現行セット情報CSV!F62)</f>
        <v/>
      </c>
      <c r="G62" s="53" t="str">
        <f>IF(ISBLANK(現行セット情報CSV!G62),"",現行セット情報CSV!G62)</f>
        <v/>
      </c>
      <c r="H62" s="53" t="str">
        <f>IF(ISBLANK(現行セット情報CSV!H62),"",現行セット情報CSV!H62)</f>
        <v/>
      </c>
      <c r="I62" s="53" t="str">
        <f>IF(ISBLANK(現行セット情報CSV!I62),"",現行セット情報CSV!I62&amp;"("&amp;TEXT(EDATE($I$2,-1),"yyyy年m月")&amp;"納品まで)")</f>
        <v/>
      </c>
      <c r="J62" s="53" t="str">
        <f>IF(ISBLANK(現行セット情報CSV!J62),"",現行セット情報CSV!J62)</f>
        <v/>
      </c>
      <c r="K62" s="53" t="str">
        <f>IF(ISBLANK(現行セット情報CSV!K62),"",現行セット情報CSV!K62)</f>
        <v/>
      </c>
      <c r="L62" s="53" t="str">
        <f>IF(ISBLANK(現行セット情報CSV!L62),"",現行セット情報CSV!L62)</f>
        <v/>
      </c>
      <c r="M62" s="53" t="str">
        <f>IF(ISBLANK(現行セット情報CSV!M62),"",現行セット情報CSV!M62)</f>
        <v/>
      </c>
      <c r="N62" s="53" t="str">
        <f>IF(ISBLANK(現行セット情報CSV!N62),"",現行セット情報CSV!N62)</f>
        <v/>
      </c>
      <c r="O62" s="53" t="str">
        <f>IF(ISBLANK(現行セット情報CSV!O62),"",現行セット情報CSV!O62)</f>
        <v/>
      </c>
      <c r="P62" s="53" t="str">
        <f>IF(ISBLANK(現行セット情報CSV!P62),"",現行セット情報CSV!P62)</f>
        <v/>
      </c>
      <c r="Q62" s="53" t="str">
        <f>IF(ISBLANK(現行セット情報CSV!Q62),"",現行セット情報CSV!Q62+5)</f>
        <v/>
      </c>
      <c r="R62" s="53" t="str">
        <f>IF(ISBLANK(現行セット情報CSV!R62),"",現行セット情報CSV!R62)</f>
        <v/>
      </c>
      <c r="S62" s="53" t="str">
        <f>IF(ISBLANK(現行セット情報CSV!S62),"",現行セット情報CSV!S62)</f>
        <v/>
      </c>
      <c r="T62" s="53" t="str">
        <f>IF(ISBLANK(現行セット情報CSV!T62),"",現行セット情報CSV!T62)</f>
        <v/>
      </c>
      <c r="U62" s="53" t="str">
        <f>IF(ISBLANK(現行セット情報CSV!U62),"",現行セット情報CSV!U62)</f>
        <v/>
      </c>
      <c r="V62" s="53" t="str">
        <f>IF(ISBLANK(現行セット情報CSV!V62),"",現行セット情報CSV!V62)</f>
        <v/>
      </c>
      <c r="W62" s="53" t="str">
        <f>IF(ISBLANK(現行セット情報CSV!W62),"",現行セット情報CSV!W62)</f>
        <v/>
      </c>
      <c r="X62" s="53" t="str">
        <f>IF(ISBLANK(現行セット情報CSV!X62),"",現行セット情報CSV!X62)</f>
        <v/>
      </c>
      <c r="Y62" s="53" t="str">
        <f>IF(ISBLANK(現行セット情報CSV!Y62),"",現行セット情報CSV!Y62)</f>
        <v/>
      </c>
      <c r="Z62" s="53" t="str">
        <f>IF(ISBLANK(現行セット情報CSV!Z62),"",現行セット情報CSV!Z62)</f>
        <v/>
      </c>
      <c r="AA62" s="53" t="str">
        <f>IF(ISBLANK(現行セット情報CSV!AA62),"",現行セット情報CSV!AA62)</f>
        <v/>
      </c>
      <c r="AB62" s="53" t="str">
        <f>IF(ISBLANK(現行セット情報CSV!AB62),"",現行セット情報CSV!AB62)</f>
        <v/>
      </c>
      <c r="AC62" s="53" t="str">
        <f>IF(ISBLANK(現行セット情報CSV!AC62),"",現行セット情報CSV!AC62)</f>
        <v/>
      </c>
      <c r="AD62" s="53" t="str">
        <f>IF(ISBLANK(現行セット情報CSV!AD62),"",現行セット情報CSV!AD62)</f>
        <v/>
      </c>
      <c r="AE62" s="53" t="str">
        <f>IF(ISBLANK(現行セット情報CSV!AE62),"",現行セット情報CSV!AE62)</f>
        <v/>
      </c>
      <c r="AF62" s="53" t="str">
        <f>IF(ISBLANK(現行セット情報CSV!AF62),"",現行セット情報CSV!AF62)</f>
        <v/>
      </c>
      <c r="AG62" s="53" t="str">
        <f>IF(ISBLANK(現行セット情報CSV!AG62),"",現行セット情報CSV!AG62)</f>
        <v/>
      </c>
      <c r="AH62" s="53" t="str">
        <f>IF(ISBLANK(現行セット情報CSV!AH62),"",現行セット情報CSV!AH62)</f>
        <v/>
      </c>
      <c r="AI62" s="53" t="str">
        <f>IF(ISBLANK(現行セット情報CSV!AI62),"",現行セット情報CSV!AI62)</f>
        <v/>
      </c>
      <c r="AJ62" s="53" t="str">
        <f>IF(ISBLANK(現行セット情報CSV!AJ62),"",現行セット情報CSV!AJ62)</f>
        <v/>
      </c>
      <c r="AK62" s="53" t="str">
        <f>IF(ISBLANK(現行セット情報CSV!AK62),"",現行セット情報CSV!AK62)</f>
        <v/>
      </c>
      <c r="AL62" s="53" t="str">
        <f>IF(ISBLANK(現行セット情報CSV!AL62),"",現行セット情報CSV!AL62)</f>
        <v/>
      </c>
      <c r="AM62" s="53" t="str">
        <f>IF(ISBLANK(現行セット情報CSV!AM62),"",現行セット情報CSV!AM62)</f>
        <v/>
      </c>
      <c r="AN62" s="53" t="str">
        <f>IF(ISBLANK(現行セット情報CSV!AN62),"",現行セット情報CSV!AN62)</f>
        <v/>
      </c>
      <c r="AO62" s="53" t="str">
        <f>IF(ISBLANK(現行セット情報CSV!AO62),"",現行セット情報CSV!AO62)</f>
        <v/>
      </c>
      <c r="AP62" s="53" t="str">
        <f>IF(ISBLANK(現行セット情報CSV!AP62),"",現行セット情報CSV!AP62)</f>
        <v/>
      </c>
      <c r="AQ62" s="53" t="str">
        <f>IF(ISBLANK(現行セット情報CSV!AQ62),"",現行セット情報CSV!AQ62)</f>
        <v/>
      </c>
      <c r="AR62" s="53" t="str">
        <f>IF(ISBLANK(現行セット情報CSV!AR62),"",現行セット情報CSV!AR62)</f>
        <v/>
      </c>
      <c r="AS62" s="53" t="str">
        <f>IF(ISBLANK(現行セット情報CSV!AS62),"",現行セット情報CSV!AS62)</f>
        <v/>
      </c>
    </row>
    <row r="63" spans="1:45">
      <c r="A63" s="53" t="str">
        <f>IF(ISBLANK(現行セット情報CSV!A63),"",現行セット情報CSV!A63)</f>
        <v/>
      </c>
      <c r="B63" s="53" t="str">
        <f>IF(ISBLANK(現行セット情報CSV!B63),"",現行セット情報CSV!B63)</f>
        <v/>
      </c>
      <c r="C63" s="53" t="str">
        <f>IF(ISBLANK(現行セット情報CSV!C63),"",現行セット情報CSV!C63)</f>
        <v/>
      </c>
      <c r="D63" s="53" t="str">
        <f>IF(ISBLANK(現行セット情報CSV!D63),"",現行セット情報CSV!D63)</f>
        <v/>
      </c>
      <c r="E63" s="53" t="str">
        <f>IF(ISBLANK(現行セット情報CSV!E63),"",現行セット情報CSV!E63)</f>
        <v/>
      </c>
      <c r="F63" s="53" t="str">
        <f>IF(ISBLANK(現行セット情報CSV!F63),"",現行セット情報CSV!F63)</f>
        <v/>
      </c>
      <c r="G63" s="53" t="str">
        <f>IF(ISBLANK(現行セット情報CSV!G63),"",現行セット情報CSV!G63)</f>
        <v/>
      </c>
      <c r="H63" s="53" t="str">
        <f>IF(ISBLANK(現行セット情報CSV!H63),"",現行セット情報CSV!H63)</f>
        <v/>
      </c>
      <c r="I63" s="53" t="str">
        <f>IF(ISBLANK(現行セット情報CSV!I63),"",現行セット情報CSV!I63&amp;"("&amp;TEXT(EDATE($I$2,-1),"yyyy年m月")&amp;"納品まで)")</f>
        <v/>
      </c>
      <c r="J63" s="53" t="str">
        <f>IF(ISBLANK(現行セット情報CSV!J63),"",現行セット情報CSV!J63)</f>
        <v/>
      </c>
      <c r="K63" s="53" t="str">
        <f>IF(ISBLANK(現行セット情報CSV!K63),"",現行セット情報CSV!K63)</f>
        <v/>
      </c>
      <c r="L63" s="53" t="str">
        <f>IF(ISBLANK(現行セット情報CSV!L63),"",現行セット情報CSV!L63)</f>
        <v/>
      </c>
      <c r="M63" s="53" t="str">
        <f>IF(ISBLANK(現行セット情報CSV!M63),"",現行セット情報CSV!M63)</f>
        <v/>
      </c>
      <c r="N63" s="53" t="str">
        <f>IF(ISBLANK(現行セット情報CSV!N63),"",現行セット情報CSV!N63)</f>
        <v/>
      </c>
      <c r="O63" s="53" t="str">
        <f>IF(ISBLANK(現行セット情報CSV!O63),"",現行セット情報CSV!O63)</f>
        <v/>
      </c>
      <c r="P63" s="53" t="str">
        <f>IF(ISBLANK(現行セット情報CSV!P63),"",現行セット情報CSV!P63)</f>
        <v/>
      </c>
      <c r="Q63" s="53" t="str">
        <f>IF(ISBLANK(現行セット情報CSV!Q63),"",現行セット情報CSV!Q63+5)</f>
        <v/>
      </c>
      <c r="R63" s="53" t="str">
        <f>IF(ISBLANK(現行セット情報CSV!R63),"",現行セット情報CSV!R63)</f>
        <v/>
      </c>
      <c r="S63" s="53" t="str">
        <f>IF(ISBLANK(現行セット情報CSV!S63),"",現行セット情報CSV!S63)</f>
        <v/>
      </c>
      <c r="T63" s="53" t="str">
        <f>IF(ISBLANK(現行セット情報CSV!T63),"",現行セット情報CSV!T63)</f>
        <v/>
      </c>
      <c r="U63" s="53" t="str">
        <f>IF(ISBLANK(現行セット情報CSV!U63),"",現行セット情報CSV!U63)</f>
        <v/>
      </c>
      <c r="V63" s="53" t="str">
        <f>IF(ISBLANK(現行セット情報CSV!V63),"",現行セット情報CSV!V63)</f>
        <v/>
      </c>
      <c r="W63" s="53" t="str">
        <f>IF(ISBLANK(現行セット情報CSV!W63),"",現行セット情報CSV!W63)</f>
        <v/>
      </c>
      <c r="X63" s="53" t="str">
        <f>IF(ISBLANK(現行セット情報CSV!X63),"",現行セット情報CSV!X63)</f>
        <v/>
      </c>
      <c r="Y63" s="53" t="str">
        <f>IF(ISBLANK(現行セット情報CSV!Y63),"",現行セット情報CSV!Y63)</f>
        <v/>
      </c>
      <c r="Z63" s="53" t="str">
        <f>IF(ISBLANK(現行セット情報CSV!Z63),"",現行セット情報CSV!Z63)</f>
        <v/>
      </c>
      <c r="AA63" s="53" t="str">
        <f>IF(ISBLANK(現行セット情報CSV!AA63),"",現行セット情報CSV!AA63)</f>
        <v/>
      </c>
      <c r="AB63" s="53" t="str">
        <f>IF(ISBLANK(現行セット情報CSV!AB63),"",現行セット情報CSV!AB63)</f>
        <v/>
      </c>
      <c r="AC63" s="53" t="str">
        <f>IF(ISBLANK(現行セット情報CSV!AC63),"",現行セット情報CSV!AC63)</f>
        <v/>
      </c>
      <c r="AD63" s="53" t="str">
        <f>IF(ISBLANK(現行セット情報CSV!AD63),"",現行セット情報CSV!AD63)</f>
        <v/>
      </c>
      <c r="AE63" s="53" t="str">
        <f>IF(ISBLANK(現行セット情報CSV!AE63),"",現行セット情報CSV!AE63)</f>
        <v/>
      </c>
      <c r="AF63" s="53" t="str">
        <f>IF(ISBLANK(現行セット情報CSV!AF63),"",現行セット情報CSV!AF63)</f>
        <v/>
      </c>
      <c r="AG63" s="53" t="str">
        <f>IF(ISBLANK(現行セット情報CSV!AG63),"",現行セット情報CSV!AG63)</f>
        <v/>
      </c>
      <c r="AH63" s="53" t="str">
        <f>IF(ISBLANK(現行セット情報CSV!AH63),"",現行セット情報CSV!AH63)</f>
        <v/>
      </c>
      <c r="AI63" s="53" t="str">
        <f>IF(ISBLANK(現行セット情報CSV!AI63),"",現行セット情報CSV!AI63)</f>
        <v/>
      </c>
      <c r="AJ63" s="53" t="str">
        <f>IF(ISBLANK(現行セット情報CSV!AJ63),"",現行セット情報CSV!AJ63)</f>
        <v/>
      </c>
      <c r="AK63" s="53" t="str">
        <f>IF(ISBLANK(現行セット情報CSV!AK63),"",現行セット情報CSV!AK63)</f>
        <v/>
      </c>
      <c r="AL63" s="53" t="str">
        <f>IF(ISBLANK(現行セット情報CSV!AL63),"",現行セット情報CSV!AL63)</f>
        <v/>
      </c>
      <c r="AM63" s="53" t="str">
        <f>IF(ISBLANK(現行セット情報CSV!AM63),"",現行セット情報CSV!AM63)</f>
        <v/>
      </c>
      <c r="AN63" s="53" t="str">
        <f>IF(ISBLANK(現行セット情報CSV!AN63),"",現行セット情報CSV!AN63)</f>
        <v/>
      </c>
      <c r="AO63" s="53" t="str">
        <f>IF(ISBLANK(現行セット情報CSV!AO63),"",現行セット情報CSV!AO63)</f>
        <v/>
      </c>
      <c r="AP63" s="53" t="str">
        <f>IF(ISBLANK(現行セット情報CSV!AP63),"",現行セット情報CSV!AP63)</f>
        <v/>
      </c>
      <c r="AQ63" s="53" t="str">
        <f>IF(ISBLANK(現行セット情報CSV!AQ63),"",現行セット情報CSV!AQ63)</f>
        <v/>
      </c>
      <c r="AR63" s="53" t="str">
        <f>IF(ISBLANK(現行セット情報CSV!AR63),"",現行セット情報CSV!AR63)</f>
        <v/>
      </c>
      <c r="AS63" s="53" t="str">
        <f>IF(ISBLANK(現行セット情報CSV!AS63),"",現行セット情報CSV!AS63)</f>
        <v/>
      </c>
    </row>
    <row r="64" spans="1:45">
      <c r="A64" s="53" t="str">
        <f>IF(ISBLANK(現行セット情報CSV!A64),"",現行セット情報CSV!A64)</f>
        <v/>
      </c>
      <c r="B64" s="53" t="str">
        <f>IF(ISBLANK(現行セット情報CSV!B64),"",現行セット情報CSV!B64)</f>
        <v/>
      </c>
      <c r="C64" s="53" t="str">
        <f>IF(ISBLANK(現行セット情報CSV!C64),"",現行セット情報CSV!C64)</f>
        <v/>
      </c>
      <c r="D64" s="53" t="str">
        <f>IF(ISBLANK(現行セット情報CSV!D64),"",現行セット情報CSV!D64)</f>
        <v/>
      </c>
      <c r="E64" s="53" t="str">
        <f>IF(ISBLANK(現行セット情報CSV!E64),"",現行セット情報CSV!E64)</f>
        <v/>
      </c>
      <c r="F64" s="53" t="str">
        <f>IF(ISBLANK(現行セット情報CSV!F64),"",現行セット情報CSV!F64)</f>
        <v/>
      </c>
      <c r="G64" s="53" t="str">
        <f>IF(ISBLANK(現行セット情報CSV!G64),"",現行セット情報CSV!G64)</f>
        <v/>
      </c>
      <c r="H64" s="53" t="str">
        <f>IF(ISBLANK(現行セット情報CSV!H64),"",現行セット情報CSV!H64)</f>
        <v/>
      </c>
      <c r="I64" s="53" t="str">
        <f>IF(ISBLANK(現行セット情報CSV!I64),"",現行セット情報CSV!I64&amp;"("&amp;TEXT(EDATE($I$2,-1),"yyyy年m月")&amp;"納品まで)")</f>
        <v/>
      </c>
      <c r="J64" s="53" t="str">
        <f>IF(ISBLANK(現行セット情報CSV!J64),"",現行セット情報CSV!J64)</f>
        <v/>
      </c>
      <c r="K64" s="53" t="str">
        <f>IF(ISBLANK(現行セット情報CSV!K64),"",現行セット情報CSV!K64)</f>
        <v/>
      </c>
      <c r="L64" s="53" t="str">
        <f>IF(ISBLANK(現行セット情報CSV!L64),"",現行セット情報CSV!L64)</f>
        <v/>
      </c>
      <c r="M64" s="53" t="str">
        <f>IF(ISBLANK(現行セット情報CSV!M64),"",現行セット情報CSV!M64)</f>
        <v/>
      </c>
      <c r="N64" s="53" t="str">
        <f>IF(ISBLANK(現行セット情報CSV!N64),"",現行セット情報CSV!N64)</f>
        <v/>
      </c>
      <c r="O64" s="53" t="str">
        <f>IF(ISBLANK(現行セット情報CSV!O64),"",現行セット情報CSV!O64)</f>
        <v/>
      </c>
      <c r="P64" s="53" t="str">
        <f>IF(ISBLANK(現行セット情報CSV!P64),"",現行セット情報CSV!P64)</f>
        <v/>
      </c>
      <c r="Q64" s="53" t="str">
        <f>IF(ISBLANK(現行セット情報CSV!Q64),"",現行セット情報CSV!Q64+5)</f>
        <v/>
      </c>
      <c r="R64" s="53" t="str">
        <f>IF(ISBLANK(現行セット情報CSV!R64),"",現行セット情報CSV!R64)</f>
        <v/>
      </c>
      <c r="S64" s="53" t="str">
        <f>IF(ISBLANK(現行セット情報CSV!S64),"",現行セット情報CSV!S64)</f>
        <v/>
      </c>
      <c r="T64" s="53" t="str">
        <f>IF(ISBLANK(現行セット情報CSV!T64),"",現行セット情報CSV!T64)</f>
        <v/>
      </c>
      <c r="U64" s="53" t="str">
        <f>IF(ISBLANK(現行セット情報CSV!U64),"",現行セット情報CSV!U64)</f>
        <v/>
      </c>
      <c r="V64" s="53" t="str">
        <f>IF(ISBLANK(現行セット情報CSV!V64),"",現行セット情報CSV!V64)</f>
        <v/>
      </c>
      <c r="W64" s="53" t="str">
        <f>IF(ISBLANK(現行セット情報CSV!W64),"",現行セット情報CSV!W64)</f>
        <v/>
      </c>
      <c r="X64" s="53" t="str">
        <f>IF(ISBLANK(現行セット情報CSV!X64),"",現行セット情報CSV!X64)</f>
        <v/>
      </c>
      <c r="Y64" s="53" t="str">
        <f>IF(ISBLANK(現行セット情報CSV!Y64),"",現行セット情報CSV!Y64)</f>
        <v/>
      </c>
      <c r="Z64" s="53" t="str">
        <f>IF(ISBLANK(現行セット情報CSV!Z64),"",現行セット情報CSV!Z64)</f>
        <v/>
      </c>
      <c r="AA64" s="53" t="str">
        <f>IF(ISBLANK(現行セット情報CSV!AA64),"",現行セット情報CSV!AA64)</f>
        <v/>
      </c>
      <c r="AB64" s="53" t="str">
        <f>IF(ISBLANK(現行セット情報CSV!AB64),"",現行セット情報CSV!AB64)</f>
        <v/>
      </c>
      <c r="AC64" s="53" t="str">
        <f>IF(ISBLANK(現行セット情報CSV!AC64),"",現行セット情報CSV!AC64)</f>
        <v/>
      </c>
      <c r="AD64" s="53" t="str">
        <f>IF(ISBLANK(現行セット情報CSV!AD64),"",現行セット情報CSV!AD64)</f>
        <v/>
      </c>
      <c r="AE64" s="53" t="str">
        <f>IF(ISBLANK(現行セット情報CSV!AE64),"",現行セット情報CSV!AE64)</f>
        <v/>
      </c>
      <c r="AF64" s="53" t="str">
        <f>IF(ISBLANK(現行セット情報CSV!AF64),"",現行セット情報CSV!AF64)</f>
        <v/>
      </c>
      <c r="AG64" s="53" t="str">
        <f>IF(ISBLANK(現行セット情報CSV!AG64),"",現行セット情報CSV!AG64)</f>
        <v/>
      </c>
      <c r="AH64" s="53" t="str">
        <f>IF(ISBLANK(現行セット情報CSV!AH64),"",現行セット情報CSV!AH64)</f>
        <v/>
      </c>
      <c r="AI64" s="53" t="str">
        <f>IF(ISBLANK(現行セット情報CSV!AI64),"",現行セット情報CSV!AI64)</f>
        <v/>
      </c>
      <c r="AJ64" s="53" t="str">
        <f>IF(ISBLANK(現行セット情報CSV!AJ64),"",現行セット情報CSV!AJ64)</f>
        <v/>
      </c>
      <c r="AK64" s="53" t="str">
        <f>IF(ISBLANK(現行セット情報CSV!AK64),"",現行セット情報CSV!AK64)</f>
        <v/>
      </c>
      <c r="AL64" s="53" t="str">
        <f>IF(ISBLANK(現行セット情報CSV!AL64),"",現行セット情報CSV!AL64)</f>
        <v/>
      </c>
      <c r="AM64" s="53" t="str">
        <f>IF(ISBLANK(現行セット情報CSV!AM64),"",現行セット情報CSV!AM64)</f>
        <v/>
      </c>
      <c r="AN64" s="53" t="str">
        <f>IF(ISBLANK(現行セット情報CSV!AN64),"",現行セット情報CSV!AN64)</f>
        <v/>
      </c>
      <c r="AO64" s="53" t="str">
        <f>IF(ISBLANK(現行セット情報CSV!AO64),"",現行セット情報CSV!AO64)</f>
        <v/>
      </c>
      <c r="AP64" s="53" t="str">
        <f>IF(ISBLANK(現行セット情報CSV!AP64),"",現行セット情報CSV!AP64)</f>
        <v/>
      </c>
      <c r="AQ64" s="53" t="str">
        <f>IF(ISBLANK(現行セット情報CSV!AQ64),"",現行セット情報CSV!AQ64)</f>
        <v/>
      </c>
      <c r="AR64" s="53" t="str">
        <f>IF(ISBLANK(現行セット情報CSV!AR64),"",現行セット情報CSV!AR64)</f>
        <v/>
      </c>
      <c r="AS64" s="53" t="str">
        <f>IF(ISBLANK(現行セット情報CSV!AS64),"",現行セット情報CSV!AS64)</f>
        <v/>
      </c>
    </row>
    <row r="65" spans="1:45">
      <c r="A65" s="53" t="str">
        <f>IF(ISBLANK(現行セット情報CSV!A65),"",現行セット情報CSV!A65)</f>
        <v/>
      </c>
      <c r="B65" s="53" t="str">
        <f>IF(ISBLANK(現行セット情報CSV!B65),"",現行セット情報CSV!B65)</f>
        <v/>
      </c>
      <c r="C65" s="53" t="str">
        <f>IF(ISBLANK(現行セット情報CSV!C65),"",現行セット情報CSV!C65)</f>
        <v/>
      </c>
      <c r="D65" s="53" t="str">
        <f>IF(ISBLANK(現行セット情報CSV!D65),"",現行セット情報CSV!D65)</f>
        <v/>
      </c>
      <c r="E65" s="53" t="str">
        <f>IF(ISBLANK(現行セット情報CSV!E65),"",現行セット情報CSV!E65)</f>
        <v/>
      </c>
      <c r="F65" s="53" t="str">
        <f>IF(ISBLANK(現行セット情報CSV!F65),"",現行セット情報CSV!F65)</f>
        <v/>
      </c>
      <c r="G65" s="53" t="str">
        <f>IF(ISBLANK(現行セット情報CSV!G65),"",現行セット情報CSV!G65)</f>
        <v/>
      </c>
      <c r="H65" s="53" t="str">
        <f>IF(ISBLANK(現行セット情報CSV!H65),"",現行セット情報CSV!H65)</f>
        <v/>
      </c>
      <c r="I65" s="53" t="str">
        <f>IF(ISBLANK(現行セット情報CSV!I65),"",現行セット情報CSV!I65&amp;"("&amp;TEXT(EDATE($I$2,-1),"yyyy年m月")&amp;"納品まで)")</f>
        <v/>
      </c>
      <c r="J65" s="53" t="str">
        <f>IF(ISBLANK(現行セット情報CSV!J65),"",現行セット情報CSV!J65)</f>
        <v/>
      </c>
      <c r="K65" s="53" t="str">
        <f>IF(ISBLANK(現行セット情報CSV!K65),"",現行セット情報CSV!K65)</f>
        <v/>
      </c>
      <c r="L65" s="53" t="str">
        <f>IF(ISBLANK(現行セット情報CSV!L65),"",現行セット情報CSV!L65)</f>
        <v/>
      </c>
      <c r="M65" s="53" t="str">
        <f>IF(ISBLANK(現行セット情報CSV!M65),"",現行セット情報CSV!M65)</f>
        <v/>
      </c>
      <c r="N65" s="53" t="str">
        <f>IF(ISBLANK(現行セット情報CSV!N65),"",現行セット情報CSV!N65)</f>
        <v/>
      </c>
      <c r="O65" s="53" t="str">
        <f>IF(ISBLANK(現行セット情報CSV!O65),"",現行セット情報CSV!O65)</f>
        <v/>
      </c>
      <c r="P65" s="53" t="str">
        <f>IF(ISBLANK(現行セット情報CSV!P65),"",現行セット情報CSV!P65)</f>
        <v/>
      </c>
      <c r="Q65" s="53" t="str">
        <f>IF(ISBLANK(現行セット情報CSV!Q65),"",現行セット情報CSV!Q65+5)</f>
        <v/>
      </c>
      <c r="R65" s="53" t="str">
        <f>IF(ISBLANK(現行セット情報CSV!R65),"",現行セット情報CSV!R65)</f>
        <v/>
      </c>
      <c r="S65" s="53" t="str">
        <f>IF(ISBLANK(現行セット情報CSV!S65),"",現行セット情報CSV!S65)</f>
        <v/>
      </c>
      <c r="T65" s="53" t="str">
        <f>IF(ISBLANK(現行セット情報CSV!T65),"",現行セット情報CSV!T65)</f>
        <v/>
      </c>
      <c r="U65" s="53" t="str">
        <f>IF(ISBLANK(現行セット情報CSV!U65),"",現行セット情報CSV!U65)</f>
        <v/>
      </c>
      <c r="V65" s="53" t="str">
        <f>IF(ISBLANK(現行セット情報CSV!V65),"",現行セット情報CSV!V65)</f>
        <v/>
      </c>
      <c r="W65" s="53" t="str">
        <f>IF(ISBLANK(現行セット情報CSV!W65),"",現行セット情報CSV!W65)</f>
        <v/>
      </c>
      <c r="X65" s="53" t="str">
        <f>IF(ISBLANK(現行セット情報CSV!X65),"",現行セット情報CSV!X65)</f>
        <v/>
      </c>
      <c r="Y65" s="53" t="str">
        <f>IF(ISBLANK(現行セット情報CSV!Y65),"",現行セット情報CSV!Y65)</f>
        <v/>
      </c>
      <c r="Z65" s="53" t="str">
        <f>IF(ISBLANK(現行セット情報CSV!Z65),"",現行セット情報CSV!Z65)</f>
        <v/>
      </c>
      <c r="AA65" s="53" t="str">
        <f>IF(ISBLANK(現行セット情報CSV!AA65),"",現行セット情報CSV!AA65)</f>
        <v/>
      </c>
      <c r="AB65" s="53" t="str">
        <f>IF(ISBLANK(現行セット情報CSV!AB65),"",現行セット情報CSV!AB65)</f>
        <v/>
      </c>
      <c r="AC65" s="53" t="str">
        <f>IF(ISBLANK(現行セット情報CSV!AC65),"",現行セット情報CSV!AC65)</f>
        <v/>
      </c>
      <c r="AD65" s="53" t="str">
        <f>IF(ISBLANK(現行セット情報CSV!AD65),"",現行セット情報CSV!AD65)</f>
        <v/>
      </c>
      <c r="AE65" s="53" t="str">
        <f>IF(ISBLANK(現行セット情報CSV!AE65),"",現行セット情報CSV!AE65)</f>
        <v/>
      </c>
      <c r="AF65" s="53" t="str">
        <f>IF(ISBLANK(現行セット情報CSV!AF65),"",現行セット情報CSV!AF65)</f>
        <v/>
      </c>
      <c r="AG65" s="53" t="str">
        <f>IF(ISBLANK(現行セット情報CSV!AG65),"",現行セット情報CSV!AG65)</f>
        <v/>
      </c>
      <c r="AH65" s="53" t="str">
        <f>IF(ISBLANK(現行セット情報CSV!AH65),"",現行セット情報CSV!AH65)</f>
        <v/>
      </c>
      <c r="AI65" s="53" t="str">
        <f>IF(ISBLANK(現行セット情報CSV!AI65),"",現行セット情報CSV!AI65)</f>
        <v/>
      </c>
      <c r="AJ65" s="53" t="str">
        <f>IF(ISBLANK(現行セット情報CSV!AJ65),"",現行セット情報CSV!AJ65)</f>
        <v/>
      </c>
      <c r="AK65" s="53" t="str">
        <f>IF(ISBLANK(現行セット情報CSV!AK65),"",現行セット情報CSV!AK65)</f>
        <v/>
      </c>
      <c r="AL65" s="53" t="str">
        <f>IF(ISBLANK(現行セット情報CSV!AL65),"",現行セット情報CSV!AL65)</f>
        <v/>
      </c>
      <c r="AM65" s="53" t="str">
        <f>IF(ISBLANK(現行セット情報CSV!AM65),"",現行セット情報CSV!AM65)</f>
        <v/>
      </c>
      <c r="AN65" s="53" t="str">
        <f>IF(ISBLANK(現行セット情報CSV!AN65),"",現行セット情報CSV!AN65)</f>
        <v/>
      </c>
      <c r="AO65" s="53" t="str">
        <f>IF(ISBLANK(現行セット情報CSV!AO65),"",現行セット情報CSV!AO65)</f>
        <v/>
      </c>
      <c r="AP65" s="53" t="str">
        <f>IF(ISBLANK(現行セット情報CSV!AP65),"",現行セット情報CSV!AP65)</f>
        <v/>
      </c>
      <c r="AQ65" s="53" t="str">
        <f>IF(ISBLANK(現行セット情報CSV!AQ65),"",現行セット情報CSV!AQ65)</f>
        <v/>
      </c>
      <c r="AR65" s="53" t="str">
        <f>IF(ISBLANK(現行セット情報CSV!AR65),"",現行セット情報CSV!AR65)</f>
        <v/>
      </c>
      <c r="AS65" s="53" t="str">
        <f>IF(ISBLANK(現行セット情報CSV!AS65),"",現行セット情報CSV!AS65)</f>
        <v/>
      </c>
    </row>
    <row r="66" spans="1:45">
      <c r="A66" s="53" t="str">
        <f>IF(ISBLANK(現行セット情報CSV!A66),"",現行セット情報CSV!A66)</f>
        <v/>
      </c>
      <c r="B66" s="53" t="str">
        <f>IF(ISBLANK(現行セット情報CSV!B66),"",現行セット情報CSV!B66)</f>
        <v/>
      </c>
      <c r="C66" s="53" t="str">
        <f>IF(ISBLANK(現行セット情報CSV!C66),"",現行セット情報CSV!C66)</f>
        <v/>
      </c>
      <c r="D66" s="53" t="str">
        <f>IF(ISBLANK(現行セット情報CSV!D66),"",現行セット情報CSV!D66)</f>
        <v/>
      </c>
      <c r="E66" s="53" t="str">
        <f>IF(ISBLANK(現行セット情報CSV!E66),"",現行セット情報CSV!E66)</f>
        <v/>
      </c>
      <c r="F66" s="53" t="str">
        <f>IF(ISBLANK(現行セット情報CSV!F66),"",現行セット情報CSV!F66)</f>
        <v/>
      </c>
      <c r="G66" s="53" t="str">
        <f>IF(ISBLANK(現行セット情報CSV!G66),"",現行セット情報CSV!G66)</f>
        <v/>
      </c>
      <c r="H66" s="53" t="str">
        <f>IF(ISBLANK(現行セット情報CSV!H66),"",現行セット情報CSV!H66)</f>
        <v/>
      </c>
      <c r="I66" s="53" t="str">
        <f>IF(ISBLANK(現行セット情報CSV!I66),"",現行セット情報CSV!I66&amp;"("&amp;TEXT(EDATE($I$2,-1),"yyyy年m月")&amp;"納品まで)")</f>
        <v/>
      </c>
      <c r="J66" s="53" t="str">
        <f>IF(ISBLANK(現行セット情報CSV!J66),"",現行セット情報CSV!J66)</f>
        <v/>
      </c>
      <c r="K66" s="53" t="str">
        <f>IF(ISBLANK(現行セット情報CSV!K66),"",現行セット情報CSV!K66)</f>
        <v/>
      </c>
      <c r="L66" s="53" t="str">
        <f>IF(ISBLANK(現行セット情報CSV!L66),"",現行セット情報CSV!L66)</f>
        <v/>
      </c>
      <c r="M66" s="53" t="str">
        <f>IF(ISBLANK(現行セット情報CSV!M66),"",現行セット情報CSV!M66)</f>
        <v/>
      </c>
      <c r="N66" s="53" t="str">
        <f>IF(ISBLANK(現行セット情報CSV!N66),"",現行セット情報CSV!N66)</f>
        <v/>
      </c>
      <c r="O66" s="53" t="str">
        <f>IF(ISBLANK(現行セット情報CSV!O66),"",現行セット情報CSV!O66)</f>
        <v/>
      </c>
      <c r="P66" s="53" t="str">
        <f>IF(ISBLANK(現行セット情報CSV!P66),"",現行セット情報CSV!P66)</f>
        <v/>
      </c>
      <c r="Q66" s="53" t="str">
        <f>IF(ISBLANK(現行セット情報CSV!Q66),"",現行セット情報CSV!Q66+5)</f>
        <v/>
      </c>
      <c r="R66" s="53" t="str">
        <f>IF(ISBLANK(現行セット情報CSV!R66),"",現行セット情報CSV!R66)</f>
        <v/>
      </c>
      <c r="S66" s="53" t="str">
        <f>IF(ISBLANK(現行セット情報CSV!S66),"",現行セット情報CSV!S66)</f>
        <v/>
      </c>
      <c r="T66" s="53" t="str">
        <f>IF(ISBLANK(現行セット情報CSV!T66),"",現行セット情報CSV!T66)</f>
        <v/>
      </c>
      <c r="U66" s="53" t="str">
        <f>IF(ISBLANK(現行セット情報CSV!U66),"",現行セット情報CSV!U66)</f>
        <v/>
      </c>
      <c r="V66" s="53" t="str">
        <f>IF(ISBLANK(現行セット情報CSV!V66),"",現行セット情報CSV!V66)</f>
        <v/>
      </c>
      <c r="W66" s="53" t="str">
        <f>IF(ISBLANK(現行セット情報CSV!W66),"",現行セット情報CSV!W66)</f>
        <v/>
      </c>
      <c r="X66" s="53" t="str">
        <f>IF(ISBLANK(現行セット情報CSV!X66),"",現行セット情報CSV!X66)</f>
        <v/>
      </c>
      <c r="Y66" s="53" t="str">
        <f>IF(ISBLANK(現行セット情報CSV!Y66),"",現行セット情報CSV!Y66)</f>
        <v/>
      </c>
      <c r="Z66" s="53" t="str">
        <f>IF(ISBLANK(現行セット情報CSV!Z66),"",現行セット情報CSV!Z66)</f>
        <v/>
      </c>
      <c r="AA66" s="53" t="str">
        <f>IF(ISBLANK(現行セット情報CSV!AA66),"",現行セット情報CSV!AA66)</f>
        <v/>
      </c>
      <c r="AB66" s="53" t="str">
        <f>IF(ISBLANK(現行セット情報CSV!AB66),"",現行セット情報CSV!AB66)</f>
        <v/>
      </c>
      <c r="AC66" s="53" t="str">
        <f>IF(ISBLANK(現行セット情報CSV!AC66),"",現行セット情報CSV!AC66)</f>
        <v/>
      </c>
      <c r="AD66" s="53" t="str">
        <f>IF(ISBLANK(現行セット情報CSV!AD66),"",現行セット情報CSV!AD66)</f>
        <v/>
      </c>
      <c r="AE66" s="53" t="str">
        <f>IF(ISBLANK(現行セット情報CSV!AE66),"",現行セット情報CSV!AE66)</f>
        <v/>
      </c>
      <c r="AF66" s="53" t="str">
        <f>IF(ISBLANK(現行セット情報CSV!AF66),"",現行セット情報CSV!AF66)</f>
        <v/>
      </c>
      <c r="AG66" s="53" t="str">
        <f>IF(ISBLANK(現行セット情報CSV!AG66),"",現行セット情報CSV!AG66)</f>
        <v/>
      </c>
      <c r="AH66" s="53" t="str">
        <f>IF(ISBLANK(現行セット情報CSV!AH66),"",現行セット情報CSV!AH66)</f>
        <v/>
      </c>
      <c r="AI66" s="53" t="str">
        <f>IF(ISBLANK(現行セット情報CSV!AI66),"",現行セット情報CSV!AI66)</f>
        <v/>
      </c>
      <c r="AJ66" s="53" t="str">
        <f>IF(ISBLANK(現行セット情報CSV!AJ66),"",現行セット情報CSV!AJ66)</f>
        <v/>
      </c>
      <c r="AK66" s="53" t="str">
        <f>IF(ISBLANK(現行セット情報CSV!AK66),"",現行セット情報CSV!AK66)</f>
        <v/>
      </c>
      <c r="AL66" s="53" t="str">
        <f>IF(ISBLANK(現行セット情報CSV!AL66),"",現行セット情報CSV!AL66)</f>
        <v/>
      </c>
      <c r="AM66" s="53" t="str">
        <f>IF(ISBLANK(現行セット情報CSV!AM66),"",現行セット情報CSV!AM66)</f>
        <v/>
      </c>
      <c r="AN66" s="53" t="str">
        <f>IF(ISBLANK(現行セット情報CSV!AN66),"",現行セット情報CSV!AN66)</f>
        <v/>
      </c>
      <c r="AO66" s="53" t="str">
        <f>IF(ISBLANK(現行セット情報CSV!AO66),"",現行セット情報CSV!AO66)</f>
        <v/>
      </c>
      <c r="AP66" s="53" t="str">
        <f>IF(ISBLANK(現行セット情報CSV!AP66),"",現行セット情報CSV!AP66)</f>
        <v/>
      </c>
      <c r="AQ66" s="53" t="str">
        <f>IF(ISBLANK(現行セット情報CSV!AQ66),"",現行セット情報CSV!AQ66)</f>
        <v/>
      </c>
      <c r="AR66" s="53" t="str">
        <f>IF(ISBLANK(現行セット情報CSV!AR66),"",現行セット情報CSV!AR66)</f>
        <v/>
      </c>
      <c r="AS66" s="53" t="str">
        <f>IF(ISBLANK(現行セット情報CSV!AS66),"",現行セット情報CSV!AS66)</f>
        <v/>
      </c>
    </row>
    <row r="67" spans="1:45">
      <c r="A67" s="53" t="str">
        <f>IF(ISBLANK(現行セット情報CSV!A67),"",現行セット情報CSV!A67)</f>
        <v/>
      </c>
      <c r="B67" s="53" t="str">
        <f>IF(ISBLANK(現行セット情報CSV!B67),"",現行セット情報CSV!B67)</f>
        <v/>
      </c>
      <c r="C67" s="53" t="str">
        <f>IF(ISBLANK(現行セット情報CSV!C67),"",現行セット情報CSV!C67)</f>
        <v/>
      </c>
      <c r="D67" s="53" t="str">
        <f>IF(ISBLANK(現行セット情報CSV!D67),"",現行セット情報CSV!D67)</f>
        <v/>
      </c>
      <c r="E67" s="53" t="str">
        <f>IF(ISBLANK(現行セット情報CSV!E67),"",現行セット情報CSV!E67)</f>
        <v/>
      </c>
      <c r="F67" s="53" t="str">
        <f>IF(ISBLANK(現行セット情報CSV!F67),"",現行セット情報CSV!F67)</f>
        <v/>
      </c>
      <c r="G67" s="53" t="str">
        <f>IF(ISBLANK(現行セット情報CSV!G67),"",現行セット情報CSV!G67)</f>
        <v/>
      </c>
      <c r="H67" s="53" t="str">
        <f>IF(ISBLANK(現行セット情報CSV!H67),"",現行セット情報CSV!H67)</f>
        <v/>
      </c>
      <c r="I67" s="53" t="str">
        <f>IF(ISBLANK(現行セット情報CSV!I67),"",現行セット情報CSV!I67&amp;"("&amp;TEXT(EDATE($I$2,-1),"yyyy年m月")&amp;"納品まで)")</f>
        <v/>
      </c>
      <c r="J67" s="53" t="str">
        <f>IF(ISBLANK(現行セット情報CSV!J67),"",現行セット情報CSV!J67)</f>
        <v/>
      </c>
      <c r="K67" s="53" t="str">
        <f>IF(ISBLANK(現行セット情報CSV!K67),"",現行セット情報CSV!K67)</f>
        <v/>
      </c>
      <c r="L67" s="53" t="str">
        <f>IF(ISBLANK(現行セット情報CSV!L67),"",現行セット情報CSV!L67)</f>
        <v/>
      </c>
      <c r="M67" s="53" t="str">
        <f>IF(ISBLANK(現行セット情報CSV!M67),"",現行セット情報CSV!M67)</f>
        <v/>
      </c>
      <c r="N67" s="53" t="str">
        <f>IF(ISBLANK(現行セット情報CSV!N67),"",現行セット情報CSV!N67)</f>
        <v/>
      </c>
      <c r="O67" s="53" t="str">
        <f>IF(ISBLANK(現行セット情報CSV!O67),"",現行セット情報CSV!O67)</f>
        <v/>
      </c>
      <c r="P67" s="53" t="str">
        <f>IF(ISBLANK(現行セット情報CSV!P67),"",現行セット情報CSV!P67)</f>
        <v/>
      </c>
      <c r="Q67" s="53" t="str">
        <f>IF(ISBLANK(現行セット情報CSV!Q67),"",現行セット情報CSV!Q67+5)</f>
        <v/>
      </c>
      <c r="R67" s="53" t="str">
        <f>IF(ISBLANK(現行セット情報CSV!R67),"",現行セット情報CSV!R67)</f>
        <v/>
      </c>
      <c r="S67" s="53" t="str">
        <f>IF(ISBLANK(現行セット情報CSV!S67),"",現行セット情報CSV!S67)</f>
        <v/>
      </c>
      <c r="T67" s="53" t="str">
        <f>IF(ISBLANK(現行セット情報CSV!T67),"",現行セット情報CSV!T67)</f>
        <v/>
      </c>
      <c r="U67" s="53" t="str">
        <f>IF(ISBLANK(現行セット情報CSV!U67),"",現行セット情報CSV!U67)</f>
        <v/>
      </c>
      <c r="V67" s="53" t="str">
        <f>IF(ISBLANK(現行セット情報CSV!V67),"",現行セット情報CSV!V67)</f>
        <v/>
      </c>
      <c r="W67" s="53" t="str">
        <f>IF(ISBLANK(現行セット情報CSV!W67),"",現行セット情報CSV!W67)</f>
        <v/>
      </c>
      <c r="X67" s="53" t="str">
        <f>IF(ISBLANK(現行セット情報CSV!X67),"",現行セット情報CSV!X67)</f>
        <v/>
      </c>
      <c r="Y67" s="53" t="str">
        <f>IF(ISBLANK(現行セット情報CSV!Y67),"",現行セット情報CSV!Y67)</f>
        <v/>
      </c>
      <c r="Z67" s="53" t="str">
        <f>IF(ISBLANK(現行セット情報CSV!Z67),"",現行セット情報CSV!Z67)</f>
        <v/>
      </c>
      <c r="AA67" s="53" t="str">
        <f>IF(ISBLANK(現行セット情報CSV!AA67),"",現行セット情報CSV!AA67)</f>
        <v/>
      </c>
      <c r="AB67" s="53" t="str">
        <f>IF(ISBLANK(現行セット情報CSV!AB67),"",現行セット情報CSV!AB67)</f>
        <v/>
      </c>
      <c r="AC67" s="53" t="str">
        <f>IF(ISBLANK(現行セット情報CSV!AC67),"",現行セット情報CSV!AC67)</f>
        <v/>
      </c>
      <c r="AD67" s="53" t="str">
        <f>IF(ISBLANK(現行セット情報CSV!AD67),"",現行セット情報CSV!AD67)</f>
        <v/>
      </c>
      <c r="AE67" s="53" t="str">
        <f>IF(ISBLANK(現行セット情報CSV!AE67),"",現行セット情報CSV!AE67)</f>
        <v/>
      </c>
      <c r="AF67" s="53" t="str">
        <f>IF(ISBLANK(現行セット情報CSV!AF67),"",現行セット情報CSV!AF67)</f>
        <v/>
      </c>
      <c r="AG67" s="53" t="str">
        <f>IF(ISBLANK(現行セット情報CSV!AG67),"",現行セット情報CSV!AG67)</f>
        <v/>
      </c>
      <c r="AH67" s="53" t="str">
        <f>IF(ISBLANK(現行セット情報CSV!AH67),"",現行セット情報CSV!AH67)</f>
        <v/>
      </c>
      <c r="AI67" s="53" t="str">
        <f>IF(ISBLANK(現行セット情報CSV!AI67),"",現行セット情報CSV!AI67)</f>
        <v/>
      </c>
      <c r="AJ67" s="53" t="str">
        <f>IF(ISBLANK(現行セット情報CSV!AJ67),"",現行セット情報CSV!AJ67)</f>
        <v/>
      </c>
      <c r="AK67" s="53" t="str">
        <f>IF(ISBLANK(現行セット情報CSV!AK67),"",現行セット情報CSV!AK67)</f>
        <v/>
      </c>
      <c r="AL67" s="53" t="str">
        <f>IF(ISBLANK(現行セット情報CSV!AL67),"",現行セット情報CSV!AL67)</f>
        <v/>
      </c>
      <c r="AM67" s="53" t="str">
        <f>IF(ISBLANK(現行セット情報CSV!AM67),"",現行セット情報CSV!AM67)</f>
        <v/>
      </c>
      <c r="AN67" s="53" t="str">
        <f>IF(ISBLANK(現行セット情報CSV!AN67),"",現行セット情報CSV!AN67)</f>
        <v/>
      </c>
      <c r="AO67" s="53" t="str">
        <f>IF(ISBLANK(現行セット情報CSV!AO67),"",現行セット情報CSV!AO67)</f>
        <v/>
      </c>
      <c r="AP67" s="53" t="str">
        <f>IF(ISBLANK(現行セット情報CSV!AP67),"",現行セット情報CSV!AP67)</f>
        <v/>
      </c>
      <c r="AQ67" s="53" t="str">
        <f>IF(ISBLANK(現行セット情報CSV!AQ67),"",現行セット情報CSV!AQ67)</f>
        <v/>
      </c>
      <c r="AR67" s="53" t="str">
        <f>IF(ISBLANK(現行セット情報CSV!AR67),"",現行セット情報CSV!AR67)</f>
        <v/>
      </c>
      <c r="AS67" s="53" t="str">
        <f>IF(ISBLANK(現行セット情報CSV!AS67),"",現行セット情報CSV!AS67)</f>
        <v/>
      </c>
    </row>
    <row r="68" spans="1:45">
      <c r="A68" s="53" t="str">
        <f>IF(ISBLANK(現行セット情報CSV!A68),"",現行セット情報CSV!A68)</f>
        <v/>
      </c>
      <c r="B68" s="53" t="str">
        <f>IF(ISBLANK(現行セット情報CSV!B68),"",現行セット情報CSV!B68)</f>
        <v/>
      </c>
      <c r="C68" s="53" t="str">
        <f>IF(ISBLANK(現行セット情報CSV!C68),"",現行セット情報CSV!C68)</f>
        <v/>
      </c>
      <c r="D68" s="53" t="str">
        <f>IF(ISBLANK(現行セット情報CSV!D68),"",現行セット情報CSV!D68)</f>
        <v/>
      </c>
      <c r="E68" s="53" t="str">
        <f>IF(ISBLANK(現行セット情報CSV!E68),"",現行セット情報CSV!E68)</f>
        <v/>
      </c>
      <c r="F68" s="53" t="str">
        <f>IF(ISBLANK(現行セット情報CSV!F68),"",現行セット情報CSV!F68)</f>
        <v/>
      </c>
      <c r="G68" s="53" t="str">
        <f>IF(ISBLANK(現行セット情報CSV!G68),"",現行セット情報CSV!G68)</f>
        <v/>
      </c>
      <c r="H68" s="53" t="str">
        <f>IF(ISBLANK(現行セット情報CSV!H68),"",現行セット情報CSV!H68)</f>
        <v/>
      </c>
      <c r="I68" s="53" t="str">
        <f>IF(ISBLANK(現行セット情報CSV!I68),"",現行セット情報CSV!I68&amp;"("&amp;TEXT(EDATE($I$2,-1),"yyyy年m月")&amp;"納品まで)")</f>
        <v/>
      </c>
      <c r="J68" s="53" t="str">
        <f>IF(ISBLANK(現行セット情報CSV!J68),"",現行セット情報CSV!J68)</f>
        <v/>
      </c>
      <c r="K68" s="53" t="str">
        <f>IF(ISBLANK(現行セット情報CSV!K68),"",現行セット情報CSV!K68)</f>
        <v/>
      </c>
      <c r="L68" s="53" t="str">
        <f>IF(ISBLANK(現行セット情報CSV!L68),"",現行セット情報CSV!L68)</f>
        <v/>
      </c>
      <c r="M68" s="53" t="str">
        <f>IF(ISBLANK(現行セット情報CSV!M68),"",現行セット情報CSV!M68)</f>
        <v/>
      </c>
      <c r="N68" s="53" t="str">
        <f>IF(ISBLANK(現行セット情報CSV!N68),"",現行セット情報CSV!N68)</f>
        <v/>
      </c>
      <c r="O68" s="53" t="str">
        <f>IF(ISBLANK(現行セット情報CSV!O68),"",現行セット情報CSV!O68)</f>
        <v/>
      </c>
      <c r="P68" s="53" t="str">
        <f>IF(ISBLANK(現行セット情報CSV!P68),"",現行セット情報CSV!P68)</f>
        <v/>
      </c>
      <c r="Q68" s="53" t="str">
        <f>IF(ISBLANK(現行セット情報CSV!Q68),"",現行セット情報CSV!Q68+5)</f>
        <v/>
      </c>
      <c r="R68" s="53" t="str">
        <f>IF(ISBLANK(現行セット情報CSV!R68),"",現行セット情報CSV!R68)</f>
        <v/>
      </c>
      <c r="S68" s="53" t="str">
        <f>IF(ISBLANK(現行セット情報CSV!S68),"",現行セット情報CSV!S68)</f>
        <v/>
      </c>
      <c r="T68" s="53" t="str">
        <f>IF(ISBLANK(現行セット情報CSV!T68),"",現行セット情報CSV!T68)</f>
        <v/>
      </c>
      <c r="U68" s="53" t="str">
        <f>IF(ISBLANK(現行セット情報CSV!U68),"",現行セット情報CSV!U68)</f>
        <v/>
      </c>
      <c r="V68" s="53" t="str">
        <f>IF(ISBLANK(現行セット情報CSV!V68),"",現行セット情報CSV!V68)</f>
        <v/>
      </c>
      <c r="W68" s="53" t="str">
        <f>IF(ISBLANK(現行セット情報CSV!W68),"",現行セット情報CSV!W68)</f>
        <v/>
      </c>
      <c r="X68" s="53" t="str">
        <f>IF(ISBLANK(現行セット情報CSV!X68),"",現行セット情報CSV!X68)</f>
        <v/>
      </c>
      <c r="Y68" s="53" t="str">
        <f>IF(ISBLANK(現行セット情報CSV!Y68),"",現行セット情報CSV!Y68)</f>
        <v/>
      </c>
      <c r="Z68" s="53" t="str">
        <f>IF(ISBLANK(現行セット情報CSV!Z68),"",現行セット情報CSV!Z68)</f>
        <v/>
      </c>
      <c r="AA68" s="53" t="str">
        <f>IF(ISBLANK(現行セット情報CSV!AA68),"",現行セット情報CSV!AA68)</f>
        <v/>
      </c>
      <c r="AB68" s="53" t="str">
        <f>IF(ISBLANK(現行セット情報CSV!AB68),"",現行セット情報CSV!AB68)</f>
        <v/>
      </c>
      <c r="AC68" s="53" t="str">
        <f>IF(ISBLANK(現行セット情報CSV!AC68),"",現行セット情報CSV!AC68)</f>
        <v/>
      </c>
      <c r="AD68" s="53" t="str">
        <f>IF(ISBLANK(現行セット情報CSV!AD68),"",現行セット情報CSV!AD68)</f>
        <v/>
      </c>
      <c r="AE68" s="53" t="str">
        <f>IF(ISBLANK(現行セット情報CSV!AE68),"",現行セット情報CSV!AE68)</f>
        <v/>
      </c>
      <c r="AF68" s="53" t="str">
        <f>IF(ISBLANK(現行セット情報CSV!AF68),"",現行セット情報CSV!AF68)</f>
        <v/>
      </c>
      <c r="AG68" s="53" t="str">
        <f>IF(ISBLANK(現行セット情報CSV!AG68),"",現行セット情報CSV!AG68)</f>
        <v/>
      </c>
      <c r="AH68" s="53" t="str">
        <f>IF(ISBLANK(現行セット情報CSV!AH68),"",現行セット情報CSV!AH68)</f>
        <v/>
      </c>
      <c r="AI68" s="53" t="str">
        <f>IF(ISBLANK(現行セット情報CSV!AI68),"",現行セット情報CSV!AI68)</f>
        <v/>
      </c>
      <c r="AJ68" s="53" t="str">
        <f>IF(ISBLANK(現行セット情報CSV!AJ68),"",現行セット情報CSV!AJ68)</f>
        <v/>
      </c>
      <c r="AK68" s="53" t="str">
        <f>IF(ISBLANK(現行セット情報CSV!AK68),"",現行セット情報CSV!AK68)</f>
        <v/>
      </c>
      <c r="AL68" s="53" t="str">
        <f>IF(ISBLANK(現行セット情報CSV!AL68),"",現行セット情報CSV!AL68)</f>
        <v/>
      </c>
      <c r="AM68" s="53" t="str">
        <f>IF(ISBLANK(現行セット情報CSV!AM68),"",現行セット情報CSV!AM68)</f>
        <v/>
      </c>
      <c r="AN68" s="53" t="str">
        <f>IF(ISBLANK(現行セット情報CSV!AN68),"",現行セット情報CSV!AN68)</f>
        <v/>
      </c>
      <c r="AO68" s="53" t="str">
        <f>IF(ISBLANK(現行セット情報CSV!AO68),"",現行セット情報CSV!AO68)</f>
        <v/>
      </c>
      <c r="AP68" s="53" t="str">
        <f>IF(ISBLANK(現行セット情報CSV!AP68),"",現行セット情報CSV!AP68)</f>
        <v/>
      </c>
      <c r="AQ68" s="53" t="str">
        <f>IF(ISBLANK(現行セット情報CSV!AQ68),"",現行セット情報CSV!AQ68)</f>
        <v/>
      </c>
      <c r="AR68" s="53" t="str">
        <f>IF(ISBLANK(現行セット情報CSV!AR68),"",現行セット情報CSV!AR68)</f>
        <v/>
      </c>
      <c r="AS68" s="53" t="str">
        <f>IF(ISBLANK(現行セット情報CSV!AS68),"",現行セット情報CSV!AS68)</f>
        <v/>
      </c>
    </row>
    <row r="69" spans="1:45">
      <c r="A69" s="53" t="str">
        <f>IF(ISBLANK(現行セット情報CSV!A69),"",現行セット情報CSV!A69)</f>
        <v/>
      </c>
      <c r="B69" s="53" t="str">
        <f>IF(ISBLANK(現行セット情報CSV!B69),"",現行セット情報CSV!B69)</f>
        <v/>
      </c>
      <c r="C69" s="53" t="str">
        <f>IF(ISBLANK(現行セット情報CSV!C69),"",現行セット情報CSV!C69)</f>
        <v/>
      </c>
      <c r="D69" s="53" t="str">
        <f>IF(ISBLANK(現行セット情報CSV!D69),"",現行セット情報CSV!D69)</f>
        <v/>
      </c>
      <c r="E69" s="53" t="str">
        <f>IF(ISBLANK(現行セット情報CSV!E69),"",現行セット情報CSV!E69)</f>
        <v/>
      </c>
      <c r="F69" s="53" t="str">
        <f>IF(ISBLANK(現行セット情報CSV!F69),"",現行セット情報CSV!F69)</f>
        <v/>
      </c>
      <c r="G69" s="53" t="str">
        <f>IF(ISBLANK(現行セット情報CSV!G69),"",現行セット情報CSV!G69)</f>
        <v/>
      </c>
      <c r="H69" s="53" t="str">
        <f>IF(ISBLANK(現行セット情報CSV!H69),"",現行セット情報CSV!H69)</f>
        <v/>
      </c>
      <c r="I69" s="53" t="str">
        <f>IF(ISBLANK(現行セット情報CSV!I69),"",現行セット情報CSV!I69&amp;"("&amp;TEXT(EDATE($I$2,-1),"yyyy年m月")&amp;"納品まで)")</f>
        <v/>
      </c>
      <c r="J69" s="53" t="str">
        <f>IF(ISBLANK(現行セット情報CSV!J69),"",現行セット情報CSV!J69)</f>
        <v/>
      </c>
      <c r="K69" s="53" t="str">
        <f>IF(ISBLANK(現行セット情報CSV!K69),"",現行セット情報CSV!K69)</f>
        <v/>
      </c>
      <c r="L69" s="53" t="str">
        <f>IF(ISBLANK(現行セット情報CSV!L69),"",現行セット情報CSV!L69)</f>
        <v/>
      </c>
      <c r="M69" s="53" t="str">
        <f>IF(ISBLANK(現行セット情報CSV!M69),"",現行セット情報CSV!M69)</f>
        <v/>
      </c>
      <c r="N69" s="53" t="str">
        <f>IF(ISBLANK(現行セット情報CSV!N69),"",現行セット情報CSV!N69)</f>
        <v/>
      </c>
      <c r="O69" s="53" t="str">
        <f>IF(ISBLANK(現行セット情報CSV!O69),"",現行セット情報CSV!O69)</f>
        <v/>
      </c>
      <c r="P69" s="53" t="str">
        <f>IF(ISBLANK(現行セット情報CSV!P69),"",現行セット情報CSV!P69)</f>
        <v/>
      </c>
      <c r="Q69" s="53" t="str">
        <f>IF(ISBLANK(現行セット情報CSV!Q69),"",現行セット情報CSV!Q69+5)</f>
        <v/>
      </c>
      <c r="R69" s="53" t="str">
        <f>IF(ISBLANK(現行セット情報CSV!R69),"",現行セット情報CSV!R69)</f>
        <v/>
      </c>
      <c r="S69" s="53" t="str">
        <f>IF(ISBLANK(現行セット情報CSV!S69),"",現行セット情報CSV!S69)</f>
        <v/>
      </c>
      <c r="T69" s="53" t="str">
        <f>IF(ISBLANK(現行セット情報CSV!T69),"",現行セット情報CSV!T69)</f>
        <v/>
      </c>
      <c r="U69" s="53" t="str">
        <f>IF(ISBLANK(現行セット情報CSV!U69),"",現行セット情報CSV!U69)</f>
        <v/>
      </c>
      <c r="V69" s="53" t="str">
        <f>IF(ISBLANK(現行セット情報CSV!V69),"",現行セット情報CSV!V69)</f>
        <v/>
      </c>
      <c r="W69" s="53" t="str">
        <f>IF(ISBLANK(現行セット情報CSV!W69),"",現行セット情報CSV!W69)</f>
        <v/>
      </c>
      <c r="X69" s="53" t="str">
        <f>IF(ISBLANK(現行セット情報CSV!X69),"",現行セット情報CSV!X69)</f>
        <v/>
      </c>
      <c r="Y69" s="53" t="str">
        <f>IF(ISBLANK(現行セット情報CSV!Y69),"",現行セット情報CSV!Y69)</f>
        <v/>
      </c>
      <c r="Z69" s="53" t="str">
        <f>IF(ISBLANK(現行セット情報CSV!Z69),"",現行セット情報CSV!Z69)</f>
        <v/>
      </c>
      <c r="AA69" s="53" t="str">
        <f>IF(ISBLANK(現行セット情報CSV!AA69),"",現行セット情報CSV!AA69)</f>
        <v/>
      </c>
      <c r="AB69" s="53" t="str">
        <f>IF(ISBLANK(現行セット情報CSV!AB69),"",現行セット情報CSV!AB69)</f>
        <v/>
      </c>
      <c r="AC69" s="53" t="str">
        <f>IF(ISBLANK(現行セット情報CSV!AC69),"",現行セット情報CSV!AC69)</f>
        <v/>
      </c>
      <c r="AD69" s="53" t="str">
        <f>IF(ISBLANK(現行セット情報CSV!AD69),"",現行セット情報CSV!AD69)</f>
        <v/>
      </c>
      <c r="AE69" s="53" t="str">
        <f>IF(ISBLANK(現行セット情報CSV!AE69),"",現行セット情報CSV!AE69)</f>
        <v/>
      </c>
      <c r="AF69" s="53" t="str">
        <f>IF(ISBLANK(現行セット情報CSV!AF69),"",現行セット情報CSV!AF69)</f>
        <v/>
      </c>
      <c r="AG69" s="53" t="str">
        <f>IF(ISBLANK(現行セット情報CSV!AG69),"",現行セット情報CSV!AG69)</f>
        <v/>
      </c>
      <c r="AH69" s="53" t="str">
        <f>IF(ISBLANK(現行セット情報CSV!AH69),"",現行セット情報CSV!AH69)</f>
        <v/>
      </c>
      <c r="AI69" s="53" t="str">
        <f>IF(ISBLANK(現行セット情報CSV!AI69),"",現行セット情報CSV!AI69)</f>
        <v/>
      </c>
      <c r="AJ69" s="53" t="str">
        <f>IF(ISBLANK(現行セット情報CSV!AJ69),"",現行セット情報CSV!AJ69)</f>
        <v/>
      </c>
      <c r="AK69" s="53" t="str">
        <f>IF(ISBLANK(現行セット情報CSV!AK69),"",現行セット情報CSV!AK69)</f>
        <v/>
      </c>
      <c r="AL69" s="53" t="str">
        <f>IF(ISBLANK(現行セット情報CSV!AL69),"",現行セット情報CSV!AL69)</f>
        <v/>
      </c>
      <c r="AM69" s="53" t="str">
        <f>IF(ISBLANK(現行セット情報CSV!AM69),"",現行セット情報CSV!AM69)</f>
        <v/>
      </c>
      <c r="AN69" s="53" t="str">
        <f>IF(ISBLANK(現行セット情報CSV!AN69),"",現行セット情報CSV!AN69)</f>
        <v/>
      </c>
      <c r="AO69" s="53" t="str">
        <f>IF(ISBLANK(現行セット情報CSV!AO69),"",現行セット情報CSV!AO69)</f>
        <v/>
      </c>
      <c r="AP69" s="53" t="str">
        <f>IF(ISBLANK(現行セット情報CSV!AP69),"",現行セット情報CSV!AP69)</f>
        <v/>
      </c>
      <c r="AQ69" s="53" t="str">
        <f>IF(ISBLANK(現行セット情報CSV!AQ69),"",現行セット情報CSV!AQ69)</f>
        <v/>
      </c>
      <c r="AR69" s="53" t="str">
        <f>IF(ISBLANK(現行セット情報CSV!AR69),"",現行セット情報CSV!AR69)</f>
        <v/>
      </c>
      <c r="AS69" s="53" t="str">
        <f>IF(ISBLANK(現行セット情報CSV!AS69),"",現行セット情報CSV!AS69)</f>
        <v/>
      </c>
    </row>
    <row r="70" spans="1:45">
      <c r="A70" s="53" t="str">
        <f>IF(ISBLANK(現行セット情報CSV!A70),"",現行セット情報CSV!A70)</f>
        <v/>
      </c>
      <c r="B70" s="53" t="str">
        <f>IF(ISBLANK(現行セット情報CSV!B70),"",現行セット情報CSV!B70)</f>
        <v/>
      </c>
      <c r="C70" s="53" t="str">
        <f>IF(ISBLANK(現行セット情報CSV!C70),"",現行セット情報CSV!C70)</f>
        <v/>
      </c>
      <c r="D70" s="53" t="str">
        <f>IF(ISBLANK(現行セット情報CSV!D70),"",現行セット情報CSV!D70)</f>
        <v/>
      </c>
      <c r="E70" s="53" t="str">
        <f>IF(ISBLANK(現行セット情報CSV!E70),"",現行セット情報CSV!E70)</f>
        <v/>
      </c>
      <c r="F70" s="53" t="str">
        <f>IF(ISBLANK(現行セット情報CSV!F70),"",現行セット情報CSV!F70)</f>
        <v/>
      </c>
      <c r="G70" s="53" t="str">
        <f>IF(ISBLANK(現行セット情報CSV!G70),"",現行セット情報CSV!G70)</f>
        <v/>
      </c>
      <c r="H70" s="53" t="str">
        <f>IF(ISBLANK(現行セット情報CSV!H70),"",現行セット情報CSV!H70)</f>
        <v/>
      </c>
      <c r="I70" s="53" t="str">
        <f>IF(ISBLANK(現行セット情報CSV!I70),"",現行セット情報CSV!I70&amp;"("&amp;TEXT(EDATE($I$2,-1),"yyyy年m月")&amp;"納品まで)")</f>
        <v/>
      </c>
      <c r="J70" s="53" t="str">
        <f>IF(ISBLANK(現行セット情報CSV!J70),"",現行セット情報CSV!J70)</f>
        <v/>
      </c>
      <c r="K70" s="53" t="str">
        <f>IF(ISBLANK(現行セット情報CSV!K70),"",現行セット情報CSV!K70)</f>
        <v/>
      </c>
      <c r="L70" s="53" t="str">
        <f>IF(ISBLANK(現行セット情報CSV!L70),"",現行セット情報CSV!L70)</f>
        <v/>
      </c>
      <c r="M70" s="53" t="str">
        <f>IF(ISBLANK(現行セット情報CSV!M70),"",現行セット情報CSV!M70)</f>
        <v/>
      </c>
      <c r="N70" s="53" t="str">
        <f>IF(ISBLANK(現行セット情報CSV!N70),"",現行セット情報CSV!N70)</f>
        <v/>
      </c>
      <c r="O70" s="53" t="str">
        <f>IF(ISBLANK(現行セット情報CSV!O70),"",現行セット情報CSV!O70)</f>
        <v/>
      </c>
      <c r="P70" s="53" t="str">
        <f>IF(ISBLANK(現行セット情報CSV!P70),"",現行セット情報CSV!P70)</f>
        <v/>
      </c>
      <c r="Q70" s="53" t="str">
        <f>IF(ISBLANK(現行セット情報CSV!Q70),"",現行セット情報CSV!Q70+5)</f>
        <v/>
      </c>
      <c r="R70" s="53" t="str">
        <f>IF(ISBLANK(現行セット情報CSV!R70),"",現行セット情報CSV!R70)</f>
        <v/>
      </c>
      <c r="S70" s="53" t="str">
        <f>IF(ISBLANK(現行セット情報CSV!S70),"",現行セット情報CSV!S70)</f>
        <v/>
      </c>
      <c r="T70" s="53" t="str">
        <f>IF(ISBLANK(現行セット情報CSV!T70),"",現行セット情報CSV!T70)</f>
        <v/>
      </c>
      <c r="U70" s="53" t="str">
        <f>IF(ISBLANK(現行セット情報CSV!U70),"",現行セット情報CSV!U70)</f>
        <v/>
      </c>
      <c r="V70" s="53" t="str">
        <f>IF(ISBLANK(現行セット情報CSV!V70),"",現行セット情報CSV!V70)</f>
        <v/>
      </c>
      <c r="W70" s="53" t="str">
        <f>IF(ISBLANK(現行セット情報CSV!W70),"",現行セット情報CSV!W70)</f>
        <v/>
      </c>
      <c r="X70" s="53" t="str">
        <f>IF(ISBLANK(現行セット情報CSV!X70),"",現行セット情報CSV!X70)</f>
        <v/>
      </c>
      <c r="Y70" s="53" t="str">
        <f>IF(ISBLANK(現行セット情報CSV!Y70),"",現行セット情報CSV!Y70)</f>
        <v/>
      </c>
      <c r="Z70" s="53" t="str">
        <f>IF(ISBLANK(現行セット情報CSV!Z70),"",現行セット情報CSV!Z70)</f>
        <v/>
      </c>
      <c r="AA70" s="53" t="str">
        <f>IF(ISBLANK(現行セット情報CSV!AA70),"",現行セット情報CSV!AA70)</f>
        <v/>
      </c>
      <c r="AB70" s="53" t="str">
        <f>IF(ISBLANK(現行セット情報CSV!AB70),"",現行セット情報CSV!AB70)</f>
        <v/>
      </c>
      <c r="AC70" s="53" t="str">
        <f>IF(ISBLANK(現行セット情報CSV!AC70),"",現行セット情報CSV!AC70)</f>
        <v/>
      </c>
      <c r="AD70" s="53" t="str">
        <f>IF(ISBLANK(現行セット情報CSV!AD70),"",現行セット情報CSV!AD70)</f>
        <v/>
      </c>
      <c r="AE70" s="53" t="str">
        <f>IF(ISBLANK(現行セット情報CSV!AE70),"",現行セット情報CSV!AE70)</f>
        <v/>
      </c>
      <c r="AF70" s="53" t="str">
        <f>IF(ISBLANK(現行セット情報CSV!AF70),"",現行セット情報CSV!AF70)</f>
        <v/>
      </c>
      <c r="AG70" s="53" t="str">
        <f>IF(ISBLANK(現行セット情報CSV!AG70),"",現行セット情報CSV!AG70)</f>
        <v/>
      </c>
      <c r="AH70" s="53" t="str">
        <f>IF(ISBLANK(現行セット情報CSV!AH70),"",現行セット情報CSV!AH70)</f>
        <v/>
      </c>
      <c r="AI70" s="53" t="str">
        <f>IF(ISBLANK(現行セット情報CSV!AI70),"",現行セット情報CSV!AI70)</f>
        <v/>
      </c>
      <c r="AJ70" s="53" t="str">
        <f>IF(ISBLANK(現行セット情報CSV!AJ70),"",現行セット情報CSV!AJ70)</f>
        <v/>
      </c>
      <c r="AK70" s="53" t="str">
        <f>IF(ISBLANK(現行セット情報CSV!AK70),"",現行セット情報CSV!AK70)</f>
        <v/>
      </c>
      <c r="AL70" s="53" t="str">
        <f>IF(ISBLANK(現行セット情報CSV!AL70),"",現行セット情報CSV!AL70)</f>
        <v/>
      </c>
      <c r="AM70" s="53" t="str">
        <f>IF(ISBLANK(現行セット情報CSV!AM70),"",現行セット情報CSV!AM70)</f>
        <v/>
      </c>
      <c r="AN70" s="53" t="str">
        <f>IF(ISBLANK(現行セット情報CSV!AN70),"",現行セット情報CSV!AN70)</f>
        <v/>
      </c>
      <c r="AO70" s="53" t="str">
        <f>IF(ISBLANK(現行セット情報CSV!AO70),"",現行セット情報CSV!AO70)</f>
        <v/>
      </c>
      <c r="AP70" s="53" t="str">
        <f>IF(ISBLANK(現行セット情報CSV!AP70),"",現行セット情報CSV!AP70)</f>
        <v/>
      </c>
      <c r="AQ70" s="53" t="str">
        <f>IF(ISBLANK(現行セット情報CSV!AQ70),"",現行セット情報CSV!AQ70)</f>
        <v/>
      </c>
      <c r="AR70" s="53" t="str">
        <f>IF(ISBLANK(現行セット情報CSV!AR70),"",現行セット情報CSV!AR70)</f>
        <v/>
      </c>
      <c r="AS70" s="53" t="str">
        <f>IF(ISBLANK(現行セット情報CSV!AS70),"",現行セット情報CSV!AS70)</f>
        <v/>
      </c>
    </row>
    <row r="71" spans="1:45">
      <c r="A71" s="53" t="str">
        <f>IF(ISBLANK(現行セット情報CSV!A71),"",現行セット情報CSV!A71)</f>
        <v/>
      </c>
      <c r="B71" s="53" t="str">
        <f>IF(ISBLANK(現行セット情報CSV!B71),"",現行セット情報CSV!B71)</f>
        <v/>
      </c>
      <c r="C71" s="53" t="str">
        <f>IF(ISBLANK(現行セット情報CSV!C71),"",現行セット情報CSV!C71)</f>
        <v/>
      </c>
      <c r="D71" s="53" t="str">
        <f>IF(ISBLANK(現行セット情報CSV!D71),"",現行セット情報CSV!D71)</f>
        <v/>
      </c>
      <c r="E71" s="53" t="str">
        <f>IF(ISBLANK(現行セット情報CSV!E71),"",現行セット情報CSV!E71)</f>
        <v/>
      </c>
      <c r="F71" s="53" t="str">
        <f>IF(ISBLANK(現行セット情報CSV!F71),"",現行セット情報CSV!F71)</f>
        <v/>
      </c>
      <c r="G71" s="53" t="str">
        <f>IF(ISBLANK(現行セット情報CSV!G71),"",現行セット情報CSV!G71)</f>
        <v/>
      </c>
      <c r="H71" s="53" t="str">
        <f>IF(ISBLANK(現行セット情報CSV!H71),"",現行セット情報CSV!H71)</f>
        <v/>
      </c>
      <c r="I71" s="53" t="str">
        <f>IF(ISBLANK(現行セット情報CSV!I71),"",現行セット情報CSV!I71&amp;"("&amp;TEXT(EDATE($I$2,-1),"yyyy年m月")&amp;"納品まで)")</f>
        <v/>
      </c>
      <c r="J71" s="53" t="str">
        <f>IF(ISBLANK(現行セット情報CSV!J71),"",現行セット情報CSV!J71)</f>
        <v/>
      </c>
      <c r="K71" s="53" t="str">
        <f>IF(ISBLANK(現行セット情報CSV!K71),"",現行セット情報CSV!K71)</f>
        <v/>
      </c>
      <c r="L71" s="53" t="str">
        <f>IF(ISBLANK(現行セット情報CSV!L71),"",現行セット情報CSV!L71)</f>
        <v/>
      </c>
      <c r="M71" s="53" t="str">
        <f>IF(ISBLANK(現行セット情報CSV!M71),"",現行セット情報CSV!M71)</f>
        <v/>
      </c>
      <c r="N71" s="53" t="str">
        <f>IF(ISBLANK(現行セット情報CSV!N71),"",現行セット情報CSV!N71)</f>
        <v/>
      </c>
      <c r="O71" s="53" t="str">
        <f>IF(ISBLANK(現行セット情報CSV!O71),"",現行セット情報CSV!O71)</f>
        <v/>
      </c>
      <c r="P71" s="53" t="str">
        <f>IF(ISBLANK(現行セット情報CSV!P71),"",現行セット情報CSV!P71)</f>
        <v/>
      </c>
      <c r="Q71" s="53" t="str">
        <f>IF(ISBLANK(現行セット情報CSV!Q71),"",現行セット情報CSV!Q71+5)</f>
        <v/>
      </c>
      <c r="R71" s="53" t="str">
        <f>IF(ISBLANK(現行セット情報CSV!R71),"",現行セット情報CSV!R71)</f>
        <v/>
      </c>
      <c r="S71" s="53" t="str">
        <f>IF(ISBLANK(現行セット情報CSV!S71),"",現行セット情報CSV!S71)</f>
        <v/>
      </c>
      <c r="T71" s="53" t="str">
        <f>IF(ISBLANK(現行セット情報CSV!T71),"",現行セット情報CSV!T71)</f>
        <v/>
      </c>
      <c r="U71" s="53" t="str">
        <f>IF(ISBLANK(現行セット情報CSV!U71),"",現行セット情報CSV!U71)</f>
        <v/>
      </c>
      <c r="V71" s="53" t="str">
        <f>IF(ISBLANK(現行セット情報CSV!V71),"",現行セット情報CSV!V71)</f>
        <v/>
      </c>
      <c r="W71" s="53" t="str">
        <f>IF(ISBLANK(現行セット情報CSV!W71),"",現行セット情報CSV!W71)</f>
        <v/>
      </c>
      <c r="X71" s="53" t="str">
        <f>IF(ISBLANK(現行セット情報CSV!X71),"",現行セット情報CSV!X71)</f>
        <v/>
      </c>
      <c r="Y71" s="53" t="str">
        <f>IF(ISBLANK(現行セット情報CSV!Y71),"",現行セット情報CSV!Y71)</f>
        <v/>
      </c>
      <c r="Z71" s="53" t="str">
        <f>IF(ISBLANK(現行セット情報CSV!Z71),"",現行セット情報CSV!Z71)</f>
        <v/>
      </c>
      <c r="AA71" s="53" t="str">
        <f>IF(ISBLANK(現行セット情報CSV!AA71),"",現行セット情報CSV!AA71)</f>
        <v/>
      </c>
      <c r="AB71" s="53" t="str">
        <f>IF(ISBLANK(現行セット情報CSV!AB71),"",現行セット情報CSV!AB71)</f>
        <v/>
      </c>
      <c r="AC71" s="53" t="str">
        <f>IF(ISBLANK(現行セット情報CSV!AC71),"",現行セット情報CSV!AC71)</f>
        <v/>
      </c>
      <c r="AD71" s="53" t="str">
        <f>IF(ISBLANK(現行セット情報CSV!AD71),"",現行セット情報CSV!AD71)</f>
        <v/>
      </c>
      <c r="AE71" s="53" t="str">
        <f>IF(ISBLANK(現行セット情報CSV!AE71),"",現行セット情報CSV!AE71)</f>
        <v/>
      </c>
      <c r="AF71" s="53" t="str">
        <f>IF(ISBLANK(現行セット情報CSV!AF71),"",現行セット情報CSV!AF71)</f>
        <v/>
      </c>
      <c r="AG71" s="53" t="str">
        <f>IF(ISBLANK(現行セット情報CSV!AG71),"",現行セット情報CSV!AG71)</f>
        <v/>
      </c>
      <c r="AH71" s="53" t="str">
        <f>IF(ISBLANK(現行セット情報CSV!AH71),"",現行セット情報CSV!AH71)</f>
        <v/>
      </c>
      <c r="AI71" s="53" t="str">
        <f>IF(ISBLANK(現行セット情報CSV!AI71),"",現行セット情報CSV!AI71)</f>
        <v/>
      </c>
      <c r="AJ71" s="53" t="str">
        <f>IF(ISBLANK(現行セット情報CSV!AJ71),"",現行セット情報CSV!AJ71)</f>
        <v/>
      </c>
      <c r="AK71" s="53" t="str">
        <f>IF(ISBLANK(現行セット情報CSV!AK71),"",現行セット情報CSV!AK71)</f>
        <v/>
      </c>
      <c r="AL71" s="53" t="str">
        <f>IF(ISBLANK(現行セット情報CSV!AL71),"",現行セット情報CSV!AL71)</f>
        <v/>
      </c>
      <c r="AM71" s="53" t="str">
        <f>IF(ISBLANK(現行セット情報CSV!AM71),"",現行セット情報CSV!AM71)</f>
        <v/>
      </c>
      <c r="AN71" s="53" t="str">
        <f>IF(ISBLANK(現行セット情報CSV!AN71),"",現行セット情報CSV!AN71)</f>
        <v/>
      </c>
      <c r="AO71" s="53" t="str">
        <f>IF(ISBLANK(現行セット情報CSV!AO71),"",現行セット情報CSV!AO71)</f>
        <v/>
      </c>
      <c r="AP71" s="53" t="str">
        <f>IF(ISBLANK(現行セット情報CSV!AP71),"",現行セット情報CSV!AP71)</f>
        <v/>
      </c>
      <c r="AQ71" s="53" t="str">
        <f>IF(ISBLANK(現行セット情報CSV!AQ71),"",現行セット情報CSV!AQ71)</f>
        <v/>
      </c>
      <c r="AR71" s="53" t="str">
        <f>IF(ISBLANK(現行セット情報CSV!AR71),"",現行セット情報CSV!AR71)</f>
        <v/>
      </c>
      <c r="AS71" s="53" t="str">
        <f>IF(ISBLANK(現行セット情報CSV!AS71),"",現行セット情報CSV!AS71)</f>
        <v/>
      </c>
    </row>
    <row r="72" spans="1:45">
      <c r="A72" s="53" t="str">
        <f>IF(ISBLANK(現行セット情報CSV!A72),"",現行セット情報CSV!A72)</f>
        <v/>
      </c>
      <c r="B72" s="53" t="str">
        <f>IF(ISBLANK(現行セット情報CSV!B72),"",現行セット情報CSV!B72)</f>
        <v/>
      </c>
      <c r="C72" s="53" t="str">
        <f>IF(ISBLANK(現行セット情報CSV!C72),"",現行セット情報CSV!C72)</f>
        <v/>
      </c>
      <c r="D72" s="53" t="str">
        <f>IF(ISBLANK(現行セット情報CSV!D72),"",現行セット情報CSV!D72)</f>
        <v/>
      </c>
      <c r="E72" s="53" t="str">
        <f>IF(ISBLANK(現行セット情報CSV!E72),"",現行セット情報CSV!E72)</f>
        <v/>
      </c>
      <c r="F72" s="53" t="str">
        <f>IF(ISBLANK(現行セット情報CSV!F72),"",現行セット情報CSV!F72)</f>
        <v/>
      </c>
      <c r="G72" s="53" t="str">
        <f>IF(ISBLANK(現行セット情報CSV!G72),"",現行セット情報CSV!G72)</f>
        <v/>
      </c>
      <c r="H72" s="53" t="str">
        <f>IF(ISBLANK(現行セット情報CSV!H72),"",現行セット情報CSV!H72)</f>
        <v/>
      </c>
      <c r="I72" s="53" t="str">
        <f>IF(ISBLANK(現行セット情報CSV!I72),"",現行セット情報CSV!I72&amp;"("&amp;TEXT(EDATE($I$2,-1),"yyyy年m月")&amp;"納品まで)")</f>
        <v/>
      </c>
      <c r="J72" s="53" t="str">
        <f>IF(ISBLANK(現行セット情報CSV!J72),"",現行セット情報CSV!J72)</f>
        <v/>
      </c>
      <c r="K72" s="53" t="str">
        <f>IF(ISBLANK(現行セット情報CSV!K72),"",現行セット情報CSV!K72)</f>
        <v/>
      </c>
      <c r="L72" s="53" t="str">
        <f>IF(ISBLANK(現行セット情報CSV!L72),"",現行セット情報CSV!L72)</f>
        <v/>
      </c>
      <c r="M72" s="53" t="str">
        <f>IF(ISBLANK(現行セット情報CSV!M72),"",現行セット情報CSV!M72)</f>
        <v/>
      </c>
      <c r="N72" s="53" t="str">
        <f>IF(ISBLANK(現行セット情報CSV!N72),"",現行セット情報CSV!N72)</f>
        <v/>
      </c>
      <c r="O72" s="53" t="str">
        <f>IF(ISBLANK(現行セット情報CSV!O72),"",現行セット情報CSV!O72)</f>
        <v/>
      </c>
      <c r="P72" s="53" t="str">
        <f>IF(ISBLANK(現行セット情報CSV!P72),"",現行セット情報CSV!P72)</f>
        <v/>
      </c>
      <c r="Q72" s="53" t="str">
        <f>IF(ISBLANK(現行セット情報CSV!Q72),"",現行セット情報CSV!Q72+5)</f>
        <v/>
      </c>
      <c r="R72" s="53" t="str">
        <f>IF(ISBLANK(現行セット情報CSV!R72),"",現行セット情報CSV!R72)</f>
        <v/>
      </c>
      <c r="S72" s="53" t="str">
        <f>IF(ISBLANK(現行セット情報CSV!S72),"",現行セット情報CSV!S72)</f>
        <v/>
      </c>
      <c r="T72" s="53" t="str">
        <f>IF(ISBLANK(現行セット情報CSV!T72),"",現行セット情報CSV!T72)</f>
        <v/>
      </c>
      <c r="U72" s="53" t="str">
        <f>IF(ISBLANK(現行セット情報CSV!U72),"",現行セット情報CSV!U72)</f>
        <v/>
      </c>
      <c r="V72" s="53" t="str">
        <f>IF(ISBLANK(現行セット情報CSV!V72),"",現行セット情報CSV!V72)</f>
        <v/>
      </c>
      <c r="W72" s="53" t="str">
        <f>IF(ISBLANK(現行セット情報CSV!W72),"",現行セット情報CSV!W72)</f>
        <v/>
      </c>
      <c r="X72" s="53" t="str">
        <f>IF(ISBLANK(現行セット情報CSV!X72),"",現行セット情報CSV!X72)</f>
        <v/>
      </c>
      <c r="Y72" s="53" t="str">
        <f>IF(ISBLANK(現行セット情報CSV!Y72),"",現行セット情報CSV!Y72)</f>
        <v/>
      </c>
      <c r="Z72" s="53" t="str">
        <f>IF(ISBLANK(現行セット情報CSV!Z72),"",現行セット情報CSV!Z72)</f>
        <v/>
      </c>
      <c r="AA72" s="53" t="str">
        <f>IF(ISBLANK(現行セット情報CSV!AA72),"",現行セット情報CSV!AA72)</f>
        <v/>
      </c>
      <c r="AB72" s="53" t="str">
        <f>IF(ISBLANK(現行セット情報CSV!AB72),"",現行セット情報CSV!AB72)</f>
        <v/>
      </c>
      <c r="AC72" s="53" t="str">
        <f>IF(ISBLANK(現行セット情報CSV!AC72),"",現行セット情報CSV!AC72)</f>
        <v/>
      </c>
      <c r="AD72" s="53" t="str">
        <f>IF(ISBLANK(現行セット情報CSV!AD72),"",現行セット情報CSV!AD72)</f>
        <v/>
      </c>
      <c r="AE72" s="53" t="str">
        <f>IF(ISBLANK(現行セット情報CSV!AE72),"",現行セット情報CSV!AE72)</f>
        <v/>
      </c>
      <c r="AF72" s="53" t="str">
        <f>IF(ISBLANK(現行セット情報CSV!AF72),"",現行セット情報CSV!AF72)</f>
        <v/>
      </c>
      <c r="AG72" s="53" t="str">
        <f>IF(ISBLANK(現行セット情報CSV!AG72),"",現行セット情報CSV!AG72)</f>
        <v/>
      </c>
      <c r="AH72" s="53" t="str">
        <f>IF(ISBLANK(現行セット情報CSV!AH72),"",現行セット情報CSV!AH72)</f>
        <v/>
      </c>
      <c r="AI72" s="53" t="str">
        <f>IF(ISBLANK(現行セット情報CSV!AI72),"",現行セット情報CSV!AI72)</f>
        <v/>
      </c>
      <c r="AJ72" s="53" t="str">
        <f>IF(ISBLANK(現行セット情報CSV!AJ72),"",現行セット情報CSV!AJ72)</f>
        <v/>
      </c>
      <c r="AK72" s="53" t="str">
        <f>IF(ISBLANK(現行セット情報CSV!AK72),"",現行セット情報CSV!AK72)</f>
        <v/>
      </c>
      <c r="AL72" s="53" t="str">
        <f>IF(ISBLANK(現行セット情報CSV!AL72),"",現行セット情報CSV!AL72)</f>
        <v/>
      </c>
      <c r="AM72" s="53" t="str">
        <f>IF(ISBLANK(現行セット情報CSV!AM72),"",現行セット情報CSV!AM72)</f>
        <v/>
      </c>
      <c r="AN72" s="53" t="str">
        <f>IF(ISBLANK(現行セット情報CSV!AN72),"",現行セット情報CSV!AN72)</f>
        <v/>
      </c>
      <c r="AO72" s="53" t="str">
        <f>IF(ISBLANK(現行セット情報CSV!AO72),"",現行セット情報CSV!AO72)</f>
        <v/>
      </c>
      <c r="AP72" s="53" t="str">
        <f>IF(ISBLANK(現行セット情報CSV!AP72),"",現行セット情報CSV!AP72)</f>
        <v/>
      </c>
      <c r="AQ72" s="53" t="str">
        <f>IF(ISBLANK(現行セット情報CSV!AQ72),"",現行セット情報CSV!AQ72)</f>
        <v/>
      </c>
      <c r="AR72" s="53" t="str">
        <f>IF(ISBLANK(現行セット情報CSV!AR72),"",現行セット情報CSV!AR72)</f>
        <v/>
      </c>
      <c r="AS72" s="53" t="str">
        <f>IF(ISBLANK(現行セット情報CSV!AS72),"",現行セット情報CSV!AS72)</f>
        <v/>
      </c>
    </row>
    <row r="73" spans="1:45">
      <c r="A73" s="53" t="str">
        <f>IF(ISBLANK(現行セット情報CSV!A73),"",現行セット情報CSV!A73)</f>
        <v/>
      </c>
      <c r="B73" s="53" t="str">
        <f>IF(ISBLANK(現行セット情報CSV!B73),"",現行セット情報CSV!B73)</f>
        <v/>
      </c>
      <c r="C73" s="53" t="str">
        <f>IF(ISBLANK(現行セット情報CSV!C73),"",現行セット情報CSV!C73)</f>
        <v/>
      </c>
      <c r="D73" s="53" t="str">
        <f>IF(ISBLANK(現行セット情報CSV!D73),"",現行セット情報CSV!D73)</f>
        <v/>
      </c>
      <c r="E73" s="53" t="str">
        <f>IF(ISBLANK(現行セット情報CSV!E73),"",現行セット情報CSV!E73)</f>
        <v/>
      </c>
      <c r="F73" s="53" t="str">
        <f>IF(ISBLANK(現行セット情報CSV!F73),"",現行セット情報CSV!F73)</f>
        <v/>
      </c>
      <c r="G73" s="53" t="str">
        <f>IF(ISBLANK(現行セット情報CSV!G73),"",現行セット情報CSV!G73)</f>
        <v/>
      </c>
      <c r="H73" s="53" t="str">
        <f>IF(ISBLANK(現行セット情報CSV!H73),"",現行セット情報CSV!H73)</f>
        <v/>
      </c>
      <c r="I73" s="53" t="str">
        <f>IF(ISBLANK(現行セット情報CSV!I73),"",現行セット情報CSV!I73&amp;"("&amp;TEXT(EDATE($I$2,-1),"yyyy年m月")&amp;"納品まで)")</f>
        <v/>
      </c>
      <c r="J73" s="53" t="str">
        <f>IF(ISBLANK(現行セット情報CSV!J73),"",現行セット情報CSV!J73)</f>
        <v/>
      </c>
      <c r="K73" s="53" t="str">
        <f>IF(ISBLANK(現行セット情報CSV!K73),"",現行セット情報CSV!K73)</f>
        <v/>
      </c>
      <c r="L73" s="53" t="str">
        <f>IF(ISBLANK(現行セット情報CSV!L73),"",現行セット情報CSV!L73)</f>
        <v/>
      </c>
      <c r="M73" s="53" t="str">
        <f>IF(ISBLANK(現行セット情報CSV!M73),"",現行セット情報CSV!M73)</f>
        <v/>
      </c>
      <c r="N73" s="53" t="str">
        <f>IF(ISBLANK(現行セット情報CSV!N73),"",現行セット情報CSV!N73)</f>
        <v/>
      </c>
      <c r="O73" s="53" t="str">
        <f>IF(ISBLANK(現行セット情報CSV!O73),"",現行セット情報CSV!O73)</f>
        <v/>
      </c>
      <c r="P73" s="53" t="str">
        <f>IF(ISBLANK(現行セット情報CSV!P73),"",現行セット情報CSV!P73)</f>
        <v/>
      </c>
      <c r="Q73" s="53" t="str">
        <f>IF(ISBLANK(現行セット情報CSV!Q73),"",現行セット情報CSV!Q73+5)</f>
        <v/>
      </c>
      <c r="R73" s="53" t="str">
        <f>IF(ISBLANK(現行セット情報CSV!R73),"",現行セット情報CSV!R73)</f>
        <v/>
      </c>
      <c r="S73" s="53" t="str">
        <f>IF(ISBLANK(現行セット情報CSV!S73),"",現行セット情報CSV!S73)</f>
        <v/>
      </c>
      <c r="T73" s="53" t="str">
        <f>IF(ISBLANK(現行セット情報CSV!T73),"",現行セット情報CSV!T73)</f>
        <v/>
      </c>
      <c r="U73" s="53" t="str">
        <f>IF(ISBLANK(現行セット情報CSV!U73),"",現行セット情報CSV!U73)</f>
        <v/>
      </c>
      <c r="V73" s="53" t="str">
        <f>IF(ISBLANK(現行セット情報CSV!V73),"",現行セット情報CSV!V73)</f>
        <v/>
      </c>
      <c r="W73" s="53" t="str">
        <f>IF(ISBLANK(現行セット情報CSV!W73),"",現行セット情報CSV!W73)</f>
        <v/>
      </c>
      <c r="X73" s="53" t="str">
        <f>IF(ISBLANK(現行セット情報CSV!X73),"",現行セット情報CSV!X73)</f>
        <v/>
      </c>
      <c r="Y73" s="53" t="str">
        <f>IF(ISBLANK(現行セット情報CSV!Y73),"",現行セット情報CSV!Y73)</f>
        <v/>
      </c>
      <c r="Z73" s="53" t="str">
        <f>IF(ISBLANK(現行セット情報CSV!Z73),"",現行セット情報CSV!Z73)</f>
        <v/>
      </c>
      <c r="AA73" s="53" t="str">
        <f>IF(ISBLANK(現行セット情報CSV!AA73),"",現行セット情報CSV!AA73)</f>
        <v/>
      </c>
      <c r="AB73" s="53" t="str">
        <f>IF(ISBLANK(現行セット情報CSV!AB73),"",現行セット情報CSV!AB73)</f>
        <v/>
      </c>
      <c r="AC73" s="53" t="str">
        <f>IF(ISBLANK(現行セット情報CSV!AC73),"",現行セット情報CSV!AC73)</f>
        <v/>
      </c>
      <c r="AD73" s="53" t="str">
        <f>IF(ISBLANK(現行セット情報CSV!AD73),"",現行セット情報CSV!AD73)</f>
        <v/>
      </c>
      <c r="AE73" s="53" t="str">
        <f>IF(ISBLANK(現行セット情報CSV!AE73),"",現行セット情報CSV!AE73)</f>
        <v/>
      </c>
      <c r="AF73" s="53" t="str">
        <f>IF(ISBLANK(現行セット情報CSV!AF73),"",現行セット情報CSV!AF73)</f>
        <v/>
      </c>
      <c r="AG73" s="53" t="str">
        <f>IF(ISBLANK(現行セット情報CSV!AG73),"",現行セット情報CSV!AG73)</f>
        <v/>
      </c>
      <c r="AH73" s="53" t="str">
        <f>IF(ISBLANK(現行セット情報CSV!AH73),"",現行セット情報CSV!AH73)</f>
        <v/>
      </c>
      <c r="AI73" s="53" t="str">
        <f>IF(ISBLANK(現行セット情報CSV!AI73),"",現行セット情報CSV!AI73)</f>
        <v/>
      </c>
      <c r="AJ73" s="53" t="str">
        <f>IF(ISBLANK(現行セット情報CSV!AJ73),"",現行セット情報CSV!AJ73)</f>
        <v/>
      </c>
      <c r="AK73" s="53" t="str">
        <f>IF(ISBLANK(現行セット情報CSV!AK73),"",現行セット情報CSV!AK73)</f>
        <v/>
      </c>
      <c r="AL73" s="53" t="str">
        <f>IF(ISBLANK(現行セット情報CSV!AL73),"",現行セット情報CSV!AL73)</f>
        <v/>
      </c>
      <c r="AM73" s="53" t="str">
        <f>IF(ISBLANK(現行セット情報CSV!AM73),"",現行セット情報CSV!AM73)</f>
        <v/>
      </c>
      <c r="AN73" s="53" t="str">
        <f>IF(ISBLANK(現行セット情報CSV!AN73),"",現行セット情報CSV!AN73)</f>
        <v/>
      </c>
      <c r="AO73" s="53" t="str">
        <f>IF(ISBLANK(現行セット情報CSV!AO73),"",現行セット情報CSV!AO73)</f>
        <v/>
      </c>
      <c r="AP73" s="53" t="str">
        <f>IF(ISBLANK(現行セット情報CSV!AP73),"",現行セット情報CSV!AP73)</f>
        <v/>
      </c>
      <c r="AQ73" s="53" t="str">
        <f>IF(ISBLANK(現行セット情報CSV!AQ73),"",現行セット情報CSV!AQ73)</f>
        <v/>
      </c>
      <c r="AR73" s="53" t="str">
        <f>IF(ISBLANK(現行セット情報CSV!AR73),"",現行セット情報CSV!AR73)</f>
        <v/>
      </c>
      <c r="AS73" s="53" t="str">
        <f>IF(ISBLANK(現行セット情報CSV!AS73),"",現行セット情報CSV!AS73)</f>
        <v/>
      </c>
    </row>
    <row r="74" spans="1:45">
      <c r="A74" s="53" t="str">
        <f>IF(ISBLANK(現行セット情報CSV!A74),"",現行セット情報CSV!A74)</f>
        <v/>
      </c>
      <c r="B74" s="53" t="str">
        <f>IF(ISBLANK(現行セット情報CSV!B74),"",現行セット情報CSV!B74)</f>
        <v/>
      </c>
      <c r="C74" s="53" t="str">
        <f>IF(ISBLANK(現行セット情報CSV!C74),"",現行セット情報CSV!C74)</f>
        <v/>
      </c>
      <c r="D74" s="53" t="str">
        <f>IF(ISBLANK(現行セット情報CSV!D74),"",現行セット情報CSV!D74)</f>
        <v/>
      </c>
      <c r="E74" s="53" t="str">
        <f>IF(ISBLANK(現行セット情報CSV!E74),"",現行セット情報CSV!E74)</f>
        <v/>
      </c>
      <c r="F74" s="53" t="str">
        <f>IF(ISBLANK(現行セット情報CSV!F74),"",現行セット情報CSV!F74)</f>
        <v/>
      </c>
      <c r="G74" s="53" t="str">
        <f>IF(ISBLANK(現行セット情報CSV!G74),"",現行セット情報CSV!G74)</f>
        <v/>
      </c>
      <c r="H74" s="53" t="str">
        <f>IF(ISBLANK(現行セット情報CSV!H74),"",現行セット情報CSV!H74)</f>
        <v/>
      </c>
      <c r="I74" s="53" t="str">
        <f>IF(ISBLANK(現行セット情報CSV!I74),"",現行セット情報CSV!I74&amp;"("&amp;TEXT(EDATE($I$2,-1),"yyyy年m月")&amp;"納品まで)")</f>
        <v/>
      </c>
      <c r="J74" s="53" t="str">
        <f>IF(ISBLANK(現行セット情報CSV!J74),"",現行セット情報CSV!J74)</f>
        <v/>
      </c>
      <c r="K74" s="53" t="str">
        <f>IF(ISBLANK(現行セット情報CSV!K74),"",現行セット情報CSV!K74)</f>
        <v/>
      </c>
      <c r="L74" s="53" t="str">
        <f>IF(ISBLANK(現行セット情報CSV!L74),"",現行セット情報CSV!L74)</f>
        <v/>
      </c>
      <c r="M74" s="53" t="str">
        <f>IF(ISBLANK(現行セット情報CSV!M74),"",現行セット情報CSV!M74)</f>
        <v/>
      </c>
      <c r="N74" s="53" t="str">
        <f>IF(ISBLANK(現行セット情報CSV!N74),"",現行セット情報CSV!N74)</f>
        <v/>
      </c>
      <c r="O74" s="53" t="str">
        <f>IF(ISBLANK(現行セット情報CSV!O74),"",現行セット情報CSV!O74)</f>
        <v/>
      </c>
      <c r="P74" s="53" t="str">
        <f>IF(ISBLANK(現行セット情報CSV!P74),"",現行セット情報CSV!P74)</f>
        <v/>
      </c>
      <c r="Q74" s="53" t="str">
        <f>IF(ISBLANK(現行セット情報CSV!Q74),"",現行セット情報CSV!Q74+5)</f>
        <v/>
      </c>
      <c r="R74" s="53" t="str">
        <f>IF(ISBLANK(現行セット情報CSV!R74),"",現行セット情報CSV!R74)</f>
        <v/>
      </c>
      <c r="S74" s="53" t="str">
        <f>IF(ISBLANK(現行セット情報CSV!S74),"",現行セット情報CSV!S74)</f>
        <v/>
      </c>
      <c r="T74" s="53" t="str">
        <f>IF(ISBLANK(現行セット情報CSV!T74),"",現行セット情報CSV!T74)</f>
        <v/>
      </c>
      <c r="U74" s="53" t="str">
        <f>IF(ISBLANK(現行セット情報CSV!U74),"",現行セット情報CSV!U74)</f>
        <v/>
      </c>
      <c r="V74" s="53" t="str">
        <f>IF(ISBLANK(現行セット情報CSV!V74),"",現行セット情報CSV!V74)</f>
        <v/>
      </c>
      <c r="W74" s="53" t="str">
        <f>IF(ISBLANK(現行セット情報CSV!W74),"",現行セット情報CSV!W74)</f>
        <v/>
      </c>
      <c r="X74" s="53" t="str">
        <f>IF(ISBLANK(現行セット情報CSV!X74),"",現行セット情報CSV!X74)</f>
        <v/>
      </c>
      <c r="Y74" s="53" t="str">
        <f>IF(ISBLANK(現行セット情報CSV!Y74),"",現行セット情報CSV!Y74)</f>
        <v/>
      </c>
      <c r="Z74" s="53" t="str">
        <f>IF(ISBLANK(現行セット情報CSV!Z74),"",現行セット情報CSV!Z74)</f>
        <v/>
      </c>
      <c r="AA74" s="53" t="str">
        <f>IF(ISBLANK(現行セット情報CSV!AA74),"",現行セット情報CSV!AA74)</f>
        <v/>
      </c>
      <c r="AB74" s="53" t="str">
        <f>IF(ISBLANK(現行セット情報CSV!AB74),"",現行セット情報CSV!AB74)</f>
        <v/>
      </c>
      <c r="AC74" s="53" t="str">
        <f>IF(ISBLANK(現行セット情報CSV!AC74),"",現行セット情報CSV!AC74)</f>
        <v/>
      </c>
      <c r="AD74" s="53" t="str">
        <f>IF(ISBLANK(現行セット情報CSV!AD74),"",現行セット情報CSV!AD74)</f>
        <v/>
      </c>
      <c r="AE74" s="53" t="str">
        <f>IF(ISBLANK(現行セット情報CSV!AE74),"",現行セット情報CSV!AE74)</f>
        <v/>
      </c>
      <c r="AF74" s="53" t="str">
        <f>IF(ISBLANK(現行セット情報CSV!AF74),"",現行セット情報CSV!AF74)</f>
        <v/>
      </c>
      <c r="AG74" s="53" t="str">
        <f>IF(ISBLANK(現行セット情報CSV!AG74),"",現行セット情報CSV!AG74)</f>
        <v/>
      </c>
      <c r="AH74" s="53" t="str">
        <f>IF(ISBLANK(現行セット情報CSV!AH74),"",現行セット情報CSV!AH74)</f>
        <v/>
      </c>
      <c r="AI74" s="53" t="str">
        <f>IF(ISBLANK(現行セット情報CSV!AI74),"",現行セット情報CSV!AI74)</f>
        <v/>
      </c>
      <c r="AJ74" s="53" t="str">
        <f>IF(ISBLANK(現行セット情報CSV!AJ74),"",現行セット情報CSV!AJ74)</f>
        <v/>
      </c>
      <c r="AK74" s="53" t="str">
        <f>IF(ISBLANK(現行セット情報CSV!AK74),"",現行セット情報CSV!AK74)</f>
        <v/>
      </c>
      <c r="AL74" s="53" t="str">
        <f>IF(ISBLANK(現行セット情報CSV!AL74),"",現行セット情報CSV!AL74)</f>
        <v/>
      </c>
      <c r="AM74" s="53" t="str">
        <f>IF(ISBLANK(現行セット情報CSV!AM74),"",現行セット情報CSV!AM74)</f>
        <v/>
      </c>
      <c r="AN74" s="53" t="str">
        <f>IF(ISBLANK(現行セット情報CSV!AN74),"",現行セット情報CSV!AN74)</f>
        <v/>
      </c>
      <c r="AO74" s="53" t="str">
        <f>IF(ISBLANK(現行セット情報CSV!AO74),"",現行セット情報CSV!AO74)</f>
        <v/>
      </c>
      <c r="AP74" s="53" t="str">
        <f>IF(ISBLANK(現行セット情報CSV!AP74),"",現行セット情報CSV!AP74)</f>
        <v/>
      </c>
      <c r="AQ74" s="53" t="str">
        <f>IF(ISBLANK(現行セット情報CSV!AQ74),"",現行セット情報CSV!AQ74)</f>
        <v/>
      </c>
      <c r="AR74" s="53" t="str">
        <f>IF(ISBLANK(現行セット情報CSV!AR74),"",現行セット情報CSV!AR74)</f>
        <v/>
      </c>
      <c r="AS74" s="53" t="str">
        <f>IF(ISBLANK(現行セット情報CSV!AS74),"",現行セット情報CSV!AS74)</f>
        <v/>
      </c>
    </row>
    <row r="75" spans="1:45">
      <c r="A75" s="53" t="str">
        <f>IF(ISBLANK(現行セット情報CSV!A75),"",現行セット情報CSV!A75)</f>
        <v/>
      </c>
      <c r="B75" s="53" t="str">
        <f>IF(ISBLANK(現行セット情報CSV!B75),"",現行セット情報CSV!B75)</f>
        <v/>
      </c>
      <c r="C75" s="53" t="str">
        <f>IF(ISBLANK(現行セット情報CSV!C75),"",現行セット情報CSV!C75)</f>
        <v/>
      </c>
      <c r="D75" s="53" t="str">
        <f>IF(ISBLANK(現行セット情報CSV!D75),"",現行セット情報CSV!D75)</f>
        <v/>
      </c>
      <c r="E75" s="53" t="str">
        <f>IF(ISBLANK(現行セット情報CSV!E75),"",現行セット情報CSV!E75)</f>
        <v/>
      </c>
      <c r="F75" s="53" t="str">
        <f>IF(ISBLANK(現行セット情報CSV!F75),"",現行セット情報CSV!F75)</f>
        <v/>
      </c>
      <c r="G75" s="53" t="str">
        <f>IF(ISBLANK(現行セット情報CSV!G75),"",現行セット情報CSV!G75)</f>
        <v/>
      </c>
      <c r="H75" s="53" t="str">
        <f>IF(ISBLANK(現行セット情報CSV!H75),"",現行セット情報CSV!H75)</f>
        <v/>
      </c>
      <c r="I75" s="53" t="str">
        <f>IF(ISBLANK(現行セット情報CSV!I75),"",現行セット情報CSV!I75&amp;"("&amp;TEXT(EDATE($I$2,-1),"yyyy年m月")&amp;"納品まで)")</f>
        <v/>
      </c>
      <c r="J75" s="53" t="str">
        <f>IF(ISBLANK(現行セット情報CSV!J75),"",現行セット情報CSV!J75)</f>
        <v/>
      </c>
      <c r="K75" s="53" t="str">
        <f>IF(ISBLANK(現行セット情報CSV!K75),"",現行セット情報CSV!K75)</f>
        <v/>
      </c>
      <c r="L75" s="53" t="str">
        <f>IF(ISBLANK(現行セット情報CSV!L75),"",現行セット情報CSV!L75)</f>
        <v/>
      </c>
      <c r="M75" s="53" t="str">
        <f>IF(ISBLANK(現行セット情報CSV!M75),"",現行セット情報CSV!M75)</f>
        <v/>
      </c>
      <c r="N75" s="53" t="str">
        <f>IF(ISBLANK(現行セット情報CSV!N75),"",現行セット情報CSV!N75)</f>
        <v/>
      </c>
      <c r="O75" s="53" t="str">
        <f>IF(ISBLANK(現行セット情報CSV!O75),"",現行セット情報CSV!O75)</f>
        <v/>
      </c>
      <c r="P75" s="53" t="str">
        <f>IF(ISBLANK(現行セット情報CSV!P75),"",現行セット情報CSV!P75)</f>
        <v/>
      </c>
      <c r="Q75" s="53" t="str">
        <f>IF(ISBLANK(現行セット情報CSV!Q75),"",現行セット情報CSV!Q75+5)</f>
        <v/>
      </c>
      <c r="R75" s="53" t="str">
        <f>IF(ISBLANK(現行セット情報CSV!R75),"",現行セット情報CSV!R75)</f>
        <v/>
      </c>
      <c r="S75" s="53" t="str">
        <f>IF(ISBLANK(現行セット情報CSV!S75),"",現行セット情報CSV!S75)</f>
        <v/>
      </c>
      <c r="T75" s="53" t="str">
        <f>IF(ISBLANK(現行セット情報CSV!T75),"",現行セット情報CSV!T75)</f>
        <v/>
      </c>
      <c r="U75" s="53" t="str">
        <f>IF(ISBLANK(現行セット情報CSV!U75),"",現行セット情報CSV!U75)</f>
        <v/>
      </c>
      <c r="V75" s="53" t="str">
        <f>IF(ISBLANK(現行セット情報CSV!V75),"",現行セット情報CSV!V75)</f>
        <v/>
      </c>
      <c r="W75" s="53" t="str">
        <f>IF(ISBLANK(現行セット情報CSV!W75),"",現行セット情報CSV!W75)</f>
        <v/>
      </c>
      <c r="X75" s="53" t="str">
        <f>IF(ISBLANK(現行セット情報CSV!X75),"",現行セット情報CSV!X75)</f>
        <v/>
      </c>
      <c r="Y75" s="53" t="str">
        <f>IF(ISBLANK(現行セット情報CSV!Y75),"",現行セット情報CSV!Y75)</f>
        <v/>
      </c>
      <c r="Z75" s="53" t="str">
        <f>IF(ISBLANK(現行セット情報CSV!Z75),"",現行セット情報CSV!Z75)</f>
        <v/>
      </c>
      <c r="AA75" s="53" t="str">
        <f>IF(ISBLANK(現行セット情報CSV!AA75),"",現行セット情報CSV!AA75)</f>
        <v/>
      </c>
      <c r="AB75" s="53" t="str">
        <f>IF(ISBLANK(現行セット情報CSV!AB75),"",現行セット情報CSV!AB75)</f>
        <v/>
      </c>
      <c r="AC75" s="53" t="str">
        <f>IF(ISBLANK(現行セット情報CSV!AC75),"",現行セット情報CSV!AC75)</f>
        <v/>
      </c>
      <c r="AD75" s="53" t="str">
        <f>IF(ISBLANK(現行セット情報CSV!AD75),"",現行セット情報CSV!AD75)</f>
        <v/>
      </c>
      <c r="AE75" s="53" t="str">
        <f>IF(ISBLANK(現行セット情報CSV!AE75),"",現行セット情報CSV!AE75)</f>
        <v/>
      </c>
      <c r="AF75" s="53" t="str">
        <f>IF(ISBLANK(現行セット情報CSV!AF75),"",現行セット情報CSV!AF75)</f>
        <v/>
      </c>
      <c r="AG75" s="53" t="str">
        <f>IF(ISBLANK(現行セット情報CSV!AG75),"",現行セット情報CSV!AG75)</f>
        <v/>
      </c>
      <c r="AH75" s="53" t="str">
        <f>IF(ISBLANK(現行セット情報CSV!AH75),"",現行セット情報CSV!AH75)</f>
        <v/>
      </c>
      <c r="AI75" s="53" t="str">
        <f>IF(ISBLANK(現行セット情報CSV!AI75),"",現行セット情報CSV!AI75)</f>
        <v/>
      </c>
      <c r="AJ75" s="53" t="str">
        <f>IF(ISBLANK(現行セット情報CSV!AJ75),"",現行セット情報CSV!AJ75)</f>
        <v/>
      </c>
      <c r="AK75" s="53" t="str">
        <f>IF(ISBLANK(現行セット情報CSV!AK75),"",現行セット情報CSV!AK75)</f>
        <v/>
      </c>
      <c r="AL75" s="53" t="str">
        <f>IF(ISBLANK(現行セット情報CSV!AL75),"",現行セット情報CSV!AL75)</f>
        <v/>
      </c>
      <c r="AM75" s="53" t="str">
        <f>IF(ISBLANK(現行セット情報CSV!AM75),"",現行セット情報CSV!AM75)</f>
        <v/>
      </c>
      <c r="AN75" s="53" t="str">
        <f>IF(ISBLANK(現行セット情報CSV!AN75),"",現行セット情報CSV!AN75)</f>
        <v/>
      </c>
      <c r="AO75" s="53" t="str">
        <f>IF(ISBLANK(現行セット情報CSV!AO75),"",現行セット情報CSV!AO75)</f>
        <v/>
      </c>
      <c r="AP75" s="53" t="str">
        <f>IF(ISBLANK(現行セット情報CSV!AP75),"",現行セット情報CSV!AP75)</f>
        <v/>
      </c>
      <c r="AQ75" s="53" t="str">
        <f>IF(ISBLANK(現行セット情報CSV!AQ75),"",現行セット情報CSV!AQ75)</f>
        <v/>
      </c>
      <c r="AR75" s="53" t="str">
        <f>IF(ISBLANK(現行セット情報CSV!AR75),"",現行セット情報CSV!AR75)</f>
        <v/>
      </c>
      <c r="AS75" s="53" t="str">
        <f>IF(ISBLANK(現行セット情報CSV!AS75),"",現行セット情報CSV!AS75)</f>
        <v/>
      </c>
    </row>
    <row r="76" spans="1:45">
      <c r="A76" s="53" t="str">
        <f>IF(ISBLANK(現行セット情報CSV!A76),"",現行セット情報CSV!A76)</f>
        <v/>
      </c>
      <c r="B76" s="53" t="str">
        <f>IF(ISBLANK(現行セット情報CSV!B76),"",現行セット情報CSV!B76)</f>
        <v/>
      </c>
      <c r="C76" s="53" t="str">
        <f>IF(ISBLANK(現行セット情報CSV!C76),"",現行セット情報CSV!C76)</f>
        <v/>
      </c>
      <c r="D76" s="53" t="str">
        <f>IF(ISBLANK(現行セット情報CSV!D76),"",現行セット情報CSV!D76)</f>
        <v/>
      </c>
      <c r="E76" s="53" t="str">
        <f>IF(ISBLANK(現行セット情報CSV!E76),"",現行セット情報CSV!E76)</f>
        <v/>
      </c>
      <c r="F76" s="53" t="str">
        <f>IF(ISBLANK(現行セット情報CSV!F76),"",現行セット情報CSV!F76)</f>
        <v/>
      </c>
      <c r="G76" s="53" t="str">
        <f>IF(ISBLANK(現行セット情報CSV!G76),"",現行セット情報CSV!G76)</f>
        <v/>
      </c>
      <c r="H76" s="53" t="str">
        <f>IF(ISBLANK(現行セット情報CSV!H76),"",現行セット情報CSV!H76)</f>
        <v/>
      </c>
      <c r="I76" s="53" t="str">
        <f>IF(ISBLANK(現行セット情報CSV!I76),"",現行セット情報CSV!I76&amp;"("&amp;TEXT(EDATE($I$2,-1),"yyyy年m月")&amp;"納品まで)")</f>
        <v/>
      </c>
      <c r="J76" s="53" t="str">
        <f>IF(ISBLANK(現行セット情報CSV!J76),"",現行セット情報CSV!J76)</f>
        <v/>
      </c>
      <c r="K76" s="53" t="str">
        <f>IF(ISBLANK(現行セット情報CSV!K76),"",現行セット情報CSV!K76)</f>
        <v/>
      </c>
      <c r="L76" s="53" t="str">
        <f>IF(ISBLANK(現行セット情報CSV!L76),"",現行セット情報CSV!L76)</f>
        <v/>
      </c>
      <c r="M76" s="53" t="str">
        <f>IF(ISBLANK(現行セット情報CSV!M76),"",現行セット情報CSV!M76)</f>
        <v/>
      </c>
      <c r="N76" s="53" t="str">
        <f>IF(ISBLANK(現行セット情報CSV!N76),"",現行セット情報CSV!N76)</f>
        <v/>
      </c>
      <c r="O76" s="53" t="str">
        <f>IF(ISBLANK(現行セット情報CSV!O76),"",現行セット情報CSV!O76)</f>
        <v/>
      </c>
      <c r="P76" s="53" t="str">
        <f>IF(ISBLANK(現行セット情報CSV!P76),"",現行セット情報CSV!P76)</f>
        <v/>
      </c>
      <c r="Q76" s="53" t="str">
        <f>IF(ISBLANK(現行セット情報CSV!Q76),"",現行セット情報CSV!Q76+5)</f>
        <v/>
      </c>
      <c r="R76" s="53" t="str">
        <f>IF(ISBLANK(現行セット情報CSV!R76),"",現行セット情報CSV!R76)</f>
        <v/>
      </c>
      <c r="S76" s="53" t="str">
        <f>IF(ISBLANK(現行セット情報CSV!S76),"",現行セット情報CSV!S76)</f>
        <v/>
      </c>
      <c r="T76" s="53" t="str">
        <f>IF(ISBLANK(現行セット情報CSV!T76),"",現行セット情報CSV!T76)</f>
        <v/>
      </c>
      <c r="U76" s="53" t="str">
        <f>IF(ISBLANK(現行セット情報CSV!U76),"",現行セット情報CSV!U76)</f>
        <v/>
      </c>
      <c r="V76" s="53" t="str">
        <f>IF(ISBLANK(現行セット情報CSV!V76),"",現行セット情報CSV!V76)</f>
        <v/>
      </c>
      <c r="W76" s="53" t="str">
        <f>IF(ISBLANK(現行セット情報CSV!W76),"",現行セット情報CSV!W76)</f>
        <v/>
      </c>
      <c r="X76" s="53" t="str">
        <f>IF(ISBLANK(現行セット情報CSV!X76),"",現行セット情報CSV!X76)</f>
        <v/>
      </c>
      <c r="Y76" s="53" t="str">
        <f>IF(ISBLANK(現行セット情報CSV!Y76),"",現行セット情報CSV!Y76)</f>
        <v/>
      </c>
      <c r="Z76" s="53" t="str">
        <f>IF(ISBLANK(現行セット情報CSV!Z76),"",現行セット情報CSV!Z76)</f>
        <v/>
      </c>
      <c r="AA76" s="53" t="str">
        <f>IF(ISBLANK(現行セット情報CSV!AA76),"",現行セット情報CSV!AA76)</f>
        <v/>
      </c>
      <c r="AB76" s="53" t="str">
        <f>IF(ISBLANK(現行セット情報CSV!AB76),"",現行セット情報CSV!AB76)</f>
        <v/>
      </c>
      <c r="AC76" s="53" t="str">
        <f>IF(ISBLANK(現行セット情報CSV!AC76),"",現行セット情報CSV!AC76)</f>
        <v/>
      </c>
      <c r="AD76" s="53" t="str">
        <f>IF(ISBLANK(現行セット情報CSV!AD76),"",現行セット情報CSV!AD76)</f>
        <v/>
      </c>
      <c r="AE76" s="53" t="str">
        <f>IF(ISBLANK(現行セット情報CSV!AE76),"",現行セット情報CSV!AE76)</f>
        <v/>
      </c>
      <c r="AF76" s="53" t="str">
        <f>IF(ISBLANK(現行セット情報CSV!AF76),"",現行セット情報CSV!AF76)</f>
        <v/>
      </c>
      <c r="AG76" s="53" t="str">
        <f>IF(ISBLANK(現行セット情報CSV!AG76),"",現行セット情報CSV!AG76)</f>
        <v/>
      </c>
      <c r="AH76" s="53" t="str">
        <f>IF(ISBLANK(現行セット情報CSV!AH76),"",現行セット情報CSV!AH76)</f>
        <v/>
      </c>
      <c r="AI76" s="53" t="str">
        <f>IF(ISBLANK(現行セット情報CSV!AI76),"",現行セット情報CSV!AI76)</f>
        <v/>
      </c>
      <c r="AJ76" s="53" t="str">
        <f>IF(ISBLANK(現行セット情報CSV!AJ76),"",現行セット情報CSV!AJ76)</f>
        <v/>
      </c>
      <c r="AK76" s="53" t="str">
        <f>IF(ISBLANK(現行セット情報CSV!AK76),"",現行セット情報CSV!AK76)</f>
        <v/>
      </c>
      <c r="AL76" s="53" t="str">
        <f>IF(ISBLANK(現行セット情報CSV!AL76),"",現行セット情報CSV!AL76)</f>
        <v/>
      </c>
      <c r="AM76" s="53" t="str">
        <f>IF(ISBLANK(現行セット情報CSV!AM76),"",現行セット情報CSV!AM76)</f>
        <v/>
      </c>
      <c r="AN76" s="53" t="str">
        <f>IF(ISBLANK(現行セット情報CSV!AN76),"",現行セット情報CSV!AN76)</f>
        <v/>
      </c>
      <c r="AO76" s="53" t="str">
        <f>IF(ISBLANK(現行セット情報CSV!AO76),"",現行セット情報CSV!AO76)</f>
        <v/>
      </c>
      <c r="AP76" s="53" t="str">
        <f>IF(ISBLANK(現行セット情報CSV!AP76),"",現行セット情報CSV!AP76)</f>
        <v/>
      </c>
      <c r="AQ76" s="53" t="str">
        <f>IF(ISBLANK(現行セット情報CSV!AQ76),"",現行セット情報CSV!AQ76)</f>
        <v/>
      </c>
      <c r="AR76" s="53" t="str">
        <f>IF(ISBLANK(現行セット情報CSV!AR76),"",現行セット情報CSV!AR76)</f>
        <v/>
      </c>
      <c r="AS76" s="53" t="str">
        <f>IF(ISBLANK(現行セット情報CSV!AS76),"",現行セット情報CSV!AS76)</f>
        <v/>
      </c>
    </row>
    <row r="77" spans="1:45">
      <c r="A77" s="53" t="str">
        <f>IF(ISBLANK(現行セット情報CSV!A77),"",現行セット情報CSV!A77)</f>
        <v/>
      </c>
      <c r="B77" s="53" t="str">
        <f>IF(ISBLANK(現行セット情報CSV!B77),"",現行セット情報CSV!B77)</f>
        <v/>
      </c>
      <c r="C77" s="53" t="str">
        <f>IF(ISBLANK(現行セット情報CSV!C77),"",現行セット情報CSV!C77)</f>
        <v/>
      </c>
      <c r="D77" s="53" t="str">
        <f>IF(ISBLANK(現行セット情報CSV!D77),"",現行セット情報CSV!D77)</f>
        <v/>
      </c>
      <c r="E77" s="53" t="str">
        <f>IF(ISBLANK(現行セット情報CSV!E77),"",現行セット情報CSV!E77)</f>
        <v/>
      </c>
      <c r="F77" s="53" t="str">
        <f>IF(ISBLANK(現行セット情報CSV!F77),"",現行セット情報CSV!F77)</f>
        <v/>
      </c>
      <c r="G77" s="53" t="str">
        <f>IF(ISBLANK(現行セット情報CSV!G77),"",現行セット情報CSV!G77)</f>
        <v/>
      </c>
      <c r="H77" s="53" t="str">
        <f>IF(ISBLANK(現行セット情報CSV!H77),"",現行セット情報CSV!H77)</f>
        <v/>
      </c>
      <c r="I77" s="53" t="str">
        <f>IF(ISBLANK(現行セット情報CSV!I77),"",現行セット情報CSV!I77&amp;"("&amp;TEXT(EDATE($I$2,-1),"yyyy年m月")&amp;"納品まで)")</f>
        <v/>
      </c>
      <c r="J77" s="53" t="str">
        <f>IF(ISBLANK(現行セット情報CSV!J77),"",現行セット情報CSV!J77)</f>
        <v/>
      </c>
      <c r="K77" s="53" t="str">
        <f>IF(ISBLANK(現行セット情報CSV!K77),"",現行セット情報CSV!K77)</f>
        <v/>
      </c>
      <c r="L77" s="53" t="str">
        <f>IF(ISBLANK(現行セット情報CSV!L77),"",現行セット情報CSV!L77)</f>
        <v/>
      </c>
      <c r="M77" s="53" t="str">
        <f>IF(ISBLANK(現行セット情報CSV!M77),"",現行セット情報CSV!M77)</f>
        <v/>
      </c>
      <c r="N77" s="53" t="str">
        <f>IF(ISBLANK(現行セット情報CSV!N77),"",現行セット情報CSV!N77)</f>
        <v/>
      </c>
      <c r="O77" s="53" t="str">
        <f>IF(ISBLANK(現行セット情報CSV!O77),"",現行セット情報CSV!O77)</f>
        <v/>
      </c>
      <c r="P77" s="53" t="str">
        <f>IF(ISBLANK(現行セット情報CSV!P77),"",現行セット情報CSV!P77)</f>
        <v/>
      </c>
      <c r="Q77" s="53" t="str">
        <f>IF(ISBLANK(現行セット情報CSV!Q77),"",現行セット情報CSV!Q77+5)</f>
        <v/>
      </c>
      <c r="R77" s="53" t="str">
        <f>IF(ISBLANK(現行セット情報CSV!R77),"",現行セット情報CSV!R77)</f>
        <v/>
      </c>
      <c r="S77" s="53" t="str">
        <f>IF(ISBLANK(現行セット情報CSV!S77),"",現行セット情報CSV!S77)</f>
        <v/>
      </c>
      <c r="T77" s="53" t="str">
        <f>IF(ISBLANK(現行セット情報CSV!T77),"",現行セット情報CSV!T77)</f>
        <v/>
      </c>
      <c r="U77" s="53" t="str">
        <f>IF(ISBLANK(現行セット情報CSV!U77),"",現行セット情報CSV!U77)</f>
        <v/>
      </c>
      <c r="V77" s="53" t="str">
        <f>IF(ISBLANK(現行セット情報CSV!V77),"",現行セット情報CSV!V77)</f>
        <v/>
      </c>
      <c r="W77" s="53" t="str">
        <f>IF(ISBLANK(現行セット情報CSV!W77),"",現行セット情報CSV!W77)</f>
        <v/>
      </c>
      <c r="X77" s="53" t="str">
        <f>IF(ISBLANK(現行セット情報CSV!X77),"",現行セット情報CSV!X77)</f>
        <v/>
      </c>
      <c r="Y77" s="53" t="str">
        <f>IF(ISBLANK(現行セット情報CSV!Y77),"",現行セット情報CSV!Y77)</f>
        <v/>
      </c>
      <c r="Z77" s="53" t="str">
        <f>IF(ISBLANK(現行セット情報CSV!Z77),"",現行セット情報CSV!Z77)</f>
        <v/>
      </c>
      <c r="AA77" s="53" t="str">
        <f>IF(ISBLANK(現行セット情報CSV!AA77),"",現行セット情報CSV!AA77)</f>
        <v/>
      </c>
      <c r="AB77" s="53" t="str">
        <f>IF(ISBLANK(現行セット情報CSV!AB77),"",現行セット情報CSV!AB77)</f>
        <v/>
      </c>
      <c r="AC77" s="53" t="str">
        <f>IF(ISBLANK(現行セット情報CSV!AC77),"",現行セット情報CSV!AC77)</f>
        <v/>
      </c>
      <c r="AD77" s="53" t="str">
        <f>IF(ISBLANK(現行セット情報CSV!AD77),"",現行セット情報CSV!AD77)</f>
        <v/>
      </c>
      <c r="AE77" s="53" t="str">
        <f>IF(ISBLANK(現行セット情報CSV!AE77),"",現行セット情報CSV!AE77)</f>
        <v/>
      </c>
      <c r="AF77" s="53" t="str">
        <f>IF(ISBLANK(現行セット情報CSV!AF77),"",現行セット情報CSV!AF77)</f>
        <v/>
      </c>
      <c r="AG77" s="53" t="str">
        <f>IF(ISBLANK(現行セット情報CSV!AG77),"",現行セット情報CSV!AG77)</f>
        <v/>
      </c>
      <c r="AH77" s="53" t="str">
        <f>IF(ISBLANK(現行セット情報CSV!AH77),"",現行セット情報CSV!AH77)</f>
        <v/>
      </c>
      <c r="AI77" s="53" t="str">
        <f>IF(ISBLANK(現行セット情報CSV!AI77),"",現行セット情報CSV!AI77)</f>
        <v/>
      </c>
      <c r="AJ77" s="53" t="str">
        <f>IF(ISBLANK(現行セット情報CSV!AJ77),"",現行セット情報CSV!AJ77)</f>
        <v/>
      </c>
      <c r="AK77" s="53" t="str">
        <f>IF(ISBLANK(現行セット情報CSV!AK77),"",現行セット情報CSV!AK77)</f>
        <v/>
      </c>
      <c r="AL77" s="53" t="str">
        <f>IF(ISBLANK(現行セット情報CSV!AL77),"",現行セット情報CSV!AL77)</f>
        <v/>
      </c>
      <c r="AM77" s="53" t="str">
        <f>IF(ISBLANK(現行セット情報CSV!AM77),"",現行セット情報CSV!AM77)</f>
        <v/>
      </c>
      <c r="AN77" s="53" t="str">
        <f>IF(ISBLANK(現行セット情報CSV!AN77),"",現行セット情報CSV!AN77)</f>
        <v/>
      </c>
      <c r="AO77" s="53" t="str">
        <f>IF(ISBLANK(現行セット情報CSV!AO77),"",現行セット情報CSV!AO77)</f>
        <v/>
      </c>
      <c r="AP77" s="53" t="str">
        <f>IF(ISBLANK(現行セット情報CSV!AP77),"",現行セット情報CSV!AP77)</f>
        <v/>
      </c>
      <c r="AQ77" s="53" t="str">
        <f>IF(ISBLANK(現行セット情報CSV!AQ77),"",現行セット情報CSV!AQ77)</f>
        <v/>
      </c>
      <c r="AR77" s="53" t="str">
        <f>IF(ISBLANK(現行セット情報CSV!AR77),"",現行セット情報CSV!AR77)</f>
        <v/>
      </c>
      <c r="AS77" s="53" t="str">
        <f>IF(ISBLANK(現行セット情報CSV!AS77),"",現行セット情報CSV!AS77)</f>
        <v/>
      </c>
    </row>
    <row r="78" spans="1:45">
      <c r="A78" s="53" t="str">
        <f>IF(ISBLANK(現行セット情報CSV!A78),"",現行セット情報CSV!A78)</f>
        <v/>
      </c>
      <c r="B78" s="53" t="str">
        <f>IF(ISBLANK(現行セット情報CSV!B78),"",現行セット情報CSV!B78)</f>
        <v/>
      </c>
      <c r="C78" s="53" t="str">
        <f>IF(ISBLANK(現行セット情報CSV!C78),"",現行セット情報CSV!C78)</f>
        <v/>
      </c>
      <c r="D78" s="53" t="str">
        <f>IF(ISBLANK(現行セット情報CSV!D78),"",現行セット情報CSV!D78)</f>
        <v/>
      </c>
      <c r="E78" s="53" t="str">
        <f>IF(ISBLANK(現行セット情報CSV!E78),"",現行セット情報CSV!E78)</f>
        <v/>
      </c>
      <c r="F78" s="53" t="str">
        <f>IF(ISBLANK(現行セット情報CSV!F78),"",現行セット情報CSV!F78)</f>
        <v/>
      </c>
      <c r="G78" s="53" t="str">
        <f>IF(ISBLANK(現行セット情報CSV!G78),"",現行セット情報CSV!G78)</f>
        <v/>
      </c>
      <c r="H78" s="53" t="str">
        <f>IF(ISBLANK(現行セット情報CSV!H78),"",現行セット情報CSV!H78)</f>
        <v/>
      </c>
      <c r="I78" s="53" t="str">
        <f>IF(ISBLANK(現行セット情報CSV!I78),"",現行セット情報CSV!I78&amp;"("&amp;TEXT(EDATE($I$2,-1),"yyyy年m月")&amp;"納品まで)")</f>
        <v/>
      </c>
      <c r="J78" s="53" t="str">
        <f>IF(ISBLANK(現行セット情報CSV!J78),"",現行セット情報CSV!J78)</f>
        <v/>
      </c>
      <c r="K78" s="53" t="str">
        <f>IF(ISBLANK(現行セット情報CSV!K78),"",現行セット情報CSV!K78)</f>
        <v/>
      </c>
      <c r="L78" s="53" t="str">
        <f>IF(ISBLANK(現行セット情報CSV!L78),"",現行セット情報CSV!L78)</f>
        <v/>
      </c>
      <c r="M78" s="53" t="str">
        <f>IF(ISBLANK(現行セット情報CSV!M78),"",現行セット情報CSV!M78)</f>
        <v/>
      </c>
      <c r="N78" s="53" t="str">
        <f>IF(ISBLANK(現行セット情報CSV!N78),"",現行セット情報CSV!N78)</f>
        <v/>
      </c>
      <c r="O78" s="53" t="str">
        <f>IF(ISBLANK(現行セット情報CSV!O78),"",現行セット情報CSV!O78)</f>
        <v/>
      </c>
      <c r="P78" s="53" t="str">
        <f>IF(ISBLANK(現行セット情報CSV!P78),"",現行セット情報CSV!P78)</f>
        <v/>
      </c>
      <c r="Q78" s="53" t="str">
        <f>IF(ISBLANK(現行セット情報CSV!Q78),"",現行セット情報CSV!Q78+5)</f>
        <v/>
      </c>
      <c r="R78" s="53" t="str">
        <f>IF(ISBLANK(現行セット情報CSV!R78),"",現行セット情報CSV!R78)</f>
        <v/>
      </c>
      <c r="S78" s="53" t="str">
        <f>IF(ISBLANK(現行セット情報CSV!S78),"",現行セット情報CSV!S78)</f>
        <v/>
      </c>
      <c r="T78" s="53" t="str">
        <f>IF(ISBLANK(現行セット情報CSV!T78),"",現行セット情報CSV!T78)</f>
        <v/>
      </c>
      <c r="U78" s="53" t="str">
        <f>IF(ISBLANK(現行セット情報CSV!U78),"",現行セット情報CSV!U78)</f>
        <v/>
      </c>
      <c r="V78" s="53" t="str">
        <f>IF(ISBLANK(現行セット情報CSV!V78),"",現行セット情報CSV!V78)</f>
        <v/>
      </c>
      <c r="W78" s="53" t="str">
        <f>IF(ISBLANK(現行セット情報CSV!W78),"",現行セット情報CSV!W78)</f>
        <v/>
      </c>
      <c r="X78" s="53" t="str">
        <f>IF(ISBLANK(現行セット情報CSV!X78),"",現行セット情報CSV!X78)</f>
        <v/>
      </c>
      <c r="Y78" s="53" t="str">
        <f>IF(ISBLANK(現行セット情報CSV!Y78),"",現行セット情報CSV!Y78)</f>
        <v/>
      </c>
      <c r="Z78" s="53" t="str">
        <f>IF(ISBLANK(現行セット情報CSV!Z78),"",現行セット情報CSV!Z78)</f>
        <v/>
      </c>
      <c r="AA78" s="53" t="str">
        <f>IF(ISBLANK(現行セット情報CSV!AA78),"",現行セット情報CSV!AA78)</f>
        <v/>
      </c>
      <c r="AB78" s="53" t="str">
        <f>IF(ISBLANK(現行セット情報CSV!AB78),"",現行セット情報CSV!AB78)</f>
        <v/>
      </c>
      <c r="AC78" s="53" t="str">
        <f>IF(ISBLANK(現行セット情報CSV!AC78),"",現行セット情報CSV!AC78)</f>
        <v/>
      </c>
      <c r="AD78" s="53" t="str">
        <f>IF(ISBLANK(現行セット情報CSV!AD78),"",現行セット情報CSV!AD78)</f>
        <v/>
      </c>
      <c r="AE78" s="53" t="str">
        <f>IF(ISBLANK(現行セット情報CSV!AE78),"",現行セット情報CSV!AE78)</f>
        <v/>
      </c>
      <c r="AF78" s="53" t="str">
        <f>IF(ISBLANK(現行セット情報CSV!AF78),"",現行セット情報CSV!AF78)</f>
        <v/>
      </c>
      <c r="AG78" s="53" t="str">
        <f>IF(ISBLANK(現行セット情報CSV!AG78),"",現行セット情報CSV!AG78)</f>
        <v/>
      </c>
      <c r="AH78" s="53" t="str">
        <f>IF(ISBLANK(現行セット情報CSV!AH78),"",現行セット情報CSV!AH78)</f>
        <v/>
      </c>
      <c r="AI78" s="53" t="str">
        <f>IF(ISBLANK(現行セット情報CSV!AI78),"",現行セット情報CSV!AI78)</f>
        <v/>
      </c>
      <c r="AJ78" s="53" t="str">
        <f>IF(ISBLANK(現行セット情報CSV!AJ78),"",現行セット情報CSV!AJ78)</f>
        <v/>
      </c>
      <c r="AK78" s="53" t="str">
        <f>IF(ISBLANK(現行セット情報CSV!AK78),"",現行セット情報CSV!AK78)</f>
        <v/>
      </c>
      <c r="AL78" s="53" t="str">
        <f>IF(ISBLANK(現行セット情報CSV!AL78),"",現行セット情報CSV!AL78)</f>
        <v/>
      </c>
      <c r="AM78" s="53" t="str">
        <f>IF(ISBLANK(現行セット情報CSV!AM78),"",現行セット情報CSV!AM78)</f>
        <v/>
      </c>
      <c r="AN78" s="53" t="str">
        <f>IF(ISBLANK(現行セット情報CSV!AN78),"",現行セット情報CSV!AN78)</f>
        <v/>
      </c>
      <c r="AO78" s="53" t="str">
        <f>IF(ISBLANK(現行セット情報CSV!AO78),"",現行セット情報CSV!AO78)</f>
        <v/>
      </c>
      <c r="AP78" s="53" t="str">
        <f>IF(ISBLANK(現行セット情報CSV!AP78),"",現行セット情報CSV!AP78)</f>
        <v/>
      </c>
      <c r="AQ78" s="53" t="str">
        <f>IF(ISBLANK(現行セット情報CSV!AQ78),"",現行セット情報CSV!AQ78)</f>
        <v/>
      </c>
      <c r="AR78" s="53" t="str">
        <f>IF(ISBLANK(現行セット情報CSV!AR78),"",現行セット情報CSV!AR78)</f>
        <v/>
      </c>
      <c r="AS78" s="53" t="str">
        <f>IF(ISBLANK(現行セット情報CSV!AS78),"",現行セット情報CSV!AS78)</f>
        <v/>
      </c>
    </row>
    <row r="79" spans="1:45">
      <c r="A79" s="53" t="str">
        <f>IF(ISBLANK(現行セット情報CSV!A79),"",現行セット情報CSV!A79)</f>
        <v/>
      </c>
      <c r="B79" s="53" t="str">
        <f>IF(ISBLANK(現行セット情報CSV!B79),"",現行セット情報CSV!B79)</f>
        <v/>
      </c>
      <c r="C79" s="53" t="str">
        <f>IF(ISBLANK(現行セット情報CSV!C79),"",現行セット情報CSV!C79)</f>
        <v/>
      </c>
      <c r="D79" s="53" t="str">
        <f>IF(ISBLANK(現行セット情報CSV!D79),"",現行セット情報CSV!D79)</f>
        <v/>
      </c>
      <c r="E79" s="53" t="str">
        <f>IF(ISBLANK(現行セット情報CSV!E79),"",現行セット情報CSV!E79)</f>
        <v/>
      </c>
      <c r="F79" s="53" t="str">
        <f>IF(ISBLANK(現行セット情報CSV!F79),"",現行セット情報CSV!F79)</f>
        <v/>
      </c>
      <c r="G79" s="53" t="str">
        <f>IF(ISBLANK(現行セット情報CSV!G79),"",現行セット情報CSV!G79)</f>
        <v/>
      </c>
      <c r="H79" s="53" t="str">
        <f>IF(ISBLANK(現行セット情報CSV!H79),"",現行セット情報CSV!H79)</f>
        <v/>
      </c>
      <c r="I79" s="53" t="str">
        <f>IF(ISBLANK(現行セット情報CSV!I79),"",現行セット情報CSV!I79&amp;"("&amp;TEXT(EDATE($I$2,-1),"yyyy年m月")&amp;"納品まで)")</f>
        <v/>
      </c>
      <c r="J79" s="53" t="str">
        <f>IF(ISBLANK(現行セット情報CSV!J79),"",現行セット情報CSV!J79)</f>
        <v/>
      </c>
      <c r="K79" s="53" t="str">
        <f>IF(ISBLANK(現行セット情報CSV!K79),"",現行セット情報CSV!K79)</f>
        <v/>
      </c>
      <c r="L79" s="53" t="str">
        <f>IF(ISBLANK(現行セット情報CSV!L79),"",現行セット情報CSV!L79)</f>
        <v/>
      </c>
      <c r="M79" s="53" t="str">
        <f>IF(ISBLANK(現行セット情報CSV!M79),"",現行セット情報CSV!M79)</f>
        <v/>
      </c>
      <c r="N79" s="53" t="str">
        <f>IF(ISBLANK(現行セット情報CSV!N79),"",現行セット情報CSV!N79)</f>
        <v/>
      </c>
      <c r="O79" s="53" t="str">
        <f>IF(ISBLANK(現行セット情報CSV!O79),"",現行セット情報CSV!O79)</f>
        <v/>
      </c>
      <c r="P79" s="53" t="str">
        <f>IF(ISBLANK(現行セット情報CSV!P79),"",現行セット情報CSV!P79)</f>
        <v/>
      </c>
      <c r="Q79" s="53" t="str">
        <f>IF(ISBLANK(現行セット情報CSV!Q79),"",現行セット情報CSV!Q79+5)</f>
        <v/>
      </c>
      <c r="R79" s="53" t="str">
        <f>IF(ISBLANK(現行セット情報CSV!R79),"",現行セット情報CSV!R79)</f>
        <v/>
      </c>
      <c r="S79" s="53" t="str">
        <f>IF(ISBLANK(現行セット情報CSV!S79),"",現行セット情報CSV!S79)</f>
        <v/>
      </c>
      <c r="T79" s="53" t="str">
        <f>IF(ISBLANK(現行セット情報CSV!T79),"",現行セット情報CSV!T79)</f>
        <v/>
      </c>
      <c r="U79" s="53" t="str">
        <f>IF(ISBLANK(現行セット情報CSV!U79),"",現行セット情報CSV!U79)</f>
        <v/>
      </c>
      <c r="V79" s="53" t="str">
        <f>IF(ISBLANK(現行セット情報CSV!V79),"",現行セット情報CSV!V79)</f>
        <v/>
      </c>
      <c r="W79" s="53" t="str">
        <f>IF(ISBLANK(現行セット情報CSV!W79),"",現行セット情報CSV!W79)</f>
        <v/>
      </c>
      <c r="X79" s="53" t="str">
        <f>IF(ISBLANK(現行セット情報CSV!X79),"",現行セット情報CSV!X79)</f>
        <v/>
      </c>
      <c r="Y79" s="53" t="str">
        <f>IF(ISBLANK(現行セット情報CSV!Y79),"",現行セット情報CSV!Y79)</f>
        <v/>
      </c>
      <c r="Z79" s="53" t="str">
        <f>IF(ISBLANK(現行セット情報CSV!Z79),"",現行セット情報CSV!Z79)</f>
        <v/>
      </c>
      <c r="AA79" s="53" t="str">
        <f>IF(ISBLANK(現行セット情報CSV!AA79),"",現行セット情報CSV!AA79)</f>
        <v/>
      </c>
      <c r="AB79" s="53" t="str">
        <f>IF(ISBLANK(現行セット情報CSV!AB79),"",現行セット情報CSV!AB79)</f>
        <v/>
      </c>
      <c r="AC79" s="53" t="str">
        <f>IF(ISBLANK(現行セット情報CSV!AC79),"",現行セット情報CSV!AC79)</f>
        <v/>
      </c>
      <c r="AD79" s="53" t="str">
        <f>IF(ISBLANK(現行セット情報CSV!AD79),"",現行セット情報CSV!AD79)</f>
        <v/>
      </c>
      <c r="AE79" s="53" t="str">
        <f>IF(ISBLANK(現行セット情報CSV!AE79),"",現行セット情報CSV!AE79)</f>
        <v/>
      </c>
      <c r="AF79" s="53" t="str">
        <f>IF(ISBLANK(現行セット情報CSV!AF79),"",現行セット情報CSV!AF79)</f>
        <v/>
      </c>
      <c r="AG79" s="53" t="str">
        <f>IF(ISBLANK(現行セット情報CSV!AG79),"",現行セット情報CSV!AG79)</f>
        <v/>
      </c>
      <c r="AH79" s="53" t="str">
        <f>IF(ISBLANK(現行セット情報CSV!AH79),"",現行セット情報CSV!AH79)</f>
        <v/>
      </c>
      <c r="AI79" s="53" t="str">
        <f>IF(ISBLANK(現行セット情報CSV!AI79),"",現行セット情報CSV!AI79)</f>
        <v/>
      </c>
      <c r="AJ79" s="53" t="str">
        <f>IF(ISBLANK(現行セット情報CSV!AJ79),"",現行セット情報CSV!AJ79)</f>
        <v/>
      </c>
      <c r="AK79" s="53" t="str">
        <f>IF(ISBLANK(現行セット情報CSV!AK79),"",現行セット情報CSV!AK79)</f>
        <v/>
      </c>
      <c r="AL79" s="53" t="str">
        <f>IF(ISBLANK(現行セット情報CSV!AL79),"",現行セット情報CSV!AL79)</f>
        <v/>
      </c>
      <c r="AM79" s="53" t="str">
        <f>IF(ISBLANK(現行セット情報CSV!AM79),"",現行セット情報CSV!AM79)</f>
        <v/>
      </c>
      <c r="AN79" s="53" t="str">
        <f>IF(ISBLANK(現行セット情報CSV!AN79),"",現行セット情報CSV!AN79)</f>
        <v/>
      </c>
      <c r="AO79" s="53" t="str">
        <f>IF(ISBLANK(現行セット情報CSV!AO79),"",現行セット情報CSV!AO79)</f>
        <v/>
      </c>
      <c r="AP79" s="53" t="str">
        <f>IF(ISBLANK(現行セット情報CSV!AP79),"",現行セット情報CSV!AP79)</f>
        <v/>
      </c>
      <c r="AQ79" s="53" t="str">
        <f>IF(ISBLANK(現行セット情報CSV!AQ79),"",現行セット情報CSV!AQ79)</f>
        <v/>
      </c>
      <c r="AR79" s="53" t="str">
        <f>IF(ISBLANK(現行セット情報CSV!AR79),"",現行セット情報CSV!AR79)</f>
        <v/>
      </c>
      <c r="AS79" s="53" t="str">
        <f>IF(ISBLANK(現行セット情報CSV!AS79),"",現行セット情報CSV!AS79)</f>
        <v/>
      </c>
    </row>
    <row r="80" spans="1:45">
      <c r="A80" s="53" t="str">
        <f>IF(ISBLANK(現行セット情報CSV!A80),"",現行セット情報CSV!A80)</f>
        <v/>
      </c>
      <c r="B80" s="53" t="str">
        <f>IF(ISBLANK(現行セット情報CSV!B80),"",現行セット情報CSV!B80)</f>
        <v/>
      </c>
      <c r="C80" s="53" t="str">
        <f>IF(ISBLANK(現行セット情報CSV!C80),"",現行セット情報CSV!C80)</f>
        <v/>
      </c>
      <c r="D80" s="53" t="str">
        <f>IF(ISBLANK(現行セット情報CSV!D80),"",現行セット情報CSV!D80)</f>
        <v/>
      </c>
      <c r="E80" s="53" t="str">
        <f>IF(ISBLANK(現行セット情報CSV!E80),"",現行セット情報CSV!E80)</f>
        <v/>
      </c>
      <c r="F80" s="53" t="str">
        <f>IF(ISBLANK(現行セット情報CSV!F80),"",現行セット情報CSV!F80)</f>
        <v/>
      </c>
      <c r="G80" s="53" t="str">
        <f>IF(ISBLANK(現行セット情報CSV!G80),"",現行セット情報CSV!G80)</f>
        <v/>
      </c>
      <c r="H80" s="53" t="str">
        <f>IF(ISBLANK(現行セット情報CSV!H80),"",現行セット情報CSV!H80)</f>
        <v/>
      </c>
      <c r="I80" s="53" t="str">
        <f>IF(ISBLANK(現行セット情報CSV!I80),"",現行セット情報CSV!I80&amp;"("&amp;TEXT(EDATE($I$2,-1),"yyyy年m月")&amp;"納品まで)")</f>
        <v/>
      </c>
      <c r="J80" s="53" t="str">
        <f>IF(ISBLANK(現行セット情報CSV!J80),"",現行セット情報CSV!J80)</f>
        <v/>
      </c>
      <c r="K80" s="53" t="str">
        <f>IF(ISBLANK(現行セット情報CSV!K80),"",現行セット情報CSV!K80)</f>
        <v/>
      </c>
      <c r="L80" s="53" t="str">
        <f>IF(ISBLANK(現行セット情報CSV!L80),"",現行セット情報CSV!L80)</f>
        <v/>
      </c>
      <c r="M80" s="53" t="str">
        <f>IF(ISBLANK(現行セット情報CSV!M80),"",現行セット情報CSV!M80)</f>
        <v/>
      </c>
      <c r="N80" s="53" t="str">
        <f>IF(ISBLANK(現行セット情報CSV!N80),"",現行セット情報CSV!N80)</f>
        <v/>
      </c>
      <c r="O80" s="53" t="str">
        <f>IF(ISBLANK(現行セット情報CSV!O80),"",現行セット情報CSV!O80)</f>
        <v/>
      </c>
      <c r="P80" s="53" t="str">
        <f>IF(ISBLANK(現行セット情報CSV!P80),"",現行セット情報CSV!P80)</f>
        <v/>
      </c>
      <c r="Q80" s="53" t="str">
        <f>IF(ISBLANK(現行セット情報CSV!Q80),"",現行セット情報CSV!Q80+5)</f>
        <v/>
      </c>
      <c r="R80" s="53" t="str">
        <f>IF(ISBLANK(現行セット情報CSV!R80),"",現行セット情報CSV!R80)</f>
        <v/>
      </c>
      <c r="S80" s="53" t="str">
        <f>IF(ISBLANK(現行セット情報CSV!S80),"",現行セット情報CSV!S80)</f>
        <v/>
      </c>
      <c r="T80" s="53" t="str">
        <f>IF(ISBLANK(現行セット情報CSV!T80),"",現行セット情報CSV!T80)</f>
        <v/>
      </c>
      <c r="U80" s="53" t="str">
        <f>IF(ISBLANK(現行セット情報CSV!U80),"",現行セット情報CSV!U80)</f>
        <v/>
      </c>
      <c r="V80" s="53" t="str">
        <f>IF(ISBLANK(現行セット情報CSV!V80),"",現行セット情報CSV!V80)</f>
        <v/>
      </c>
      <c r="W80" s="53" t="str">
        <f>IF(ISBLANK(現行セット情報CSV!W80),"",現行セット情報CSV!W80)</f>
        <v/>
      </c>
      <c r="X80" s="53" t="str">
        <f>IF(ISBLANK(現行セット情報CSV!X80),"",現行セット情報CSV!X80)</f>
        <v/>
      </c>
      <c r="Y80" s="53" t="str">
        <f>IF(ISBLANK(現行セット情報CSV!Y80),"",現行セット情報CSV!Y80)</f>
        <v/>
      </c>
      <c r="Z80" s="53" t="str">
        <f>IF(ISBLANK(現行セット情報CSV!Z80),"",現行セット情報CSV!Z80)</f>
        <v/>
      </c>
      <c r="AA80" s="53" t="str">
        <f>IF(ISBLANK(現行セット情報CSV!AA80),"",現行セット情報CSV!AA80)</f>
        <v/>
      </c>
      <c r="AB80" s="53" t="str">
        <f>IF(ISBLANK(現行セット情報CSV!AB80),"",現行セット情報CSV!AB80)</f>
        <v/>
      </c>
      <c r="AC80" s="53" t="str">
        <f>IF(ISBLANK(現行セット情報CSV!AC80),"",現行セット情報CSV!AC80)</f>
        <v/>
      </c>
      <c r="AD80" s="53" t="str">
        <f>IF(ISBLANK(現行セット情報CSV!AD80),"",現行セット情報CSV!AD80)</f>
        <v/>
      </c>
      <c r="AE80" s="53" t="str">
        <f>IF(ISBLANK(現行セット情報CSV!AE80),"",現行セット情報CSV!AE80)</f>
        <v/>
      </c>
      <c r="AF80" s="53" t="str">
        <f>IF(ISBLANK(現行セット情報CSV!AF80),"",現行セット情報CSV!AF80)</f>
        <v/>
      </c>
      <c r="AG80" s="53" t="str">
        <f>IF(ISBLANK(現行セット情報CSV!AG80),"",現行セット情報CSV!AG80)</f>
        <v/>
      </c>
      <c r="AH80" s="53" t="str">
        <f>IF(ISBLANK(現行セット情報CSV!AH80),"",現行セット情報CSV!AH80)</f>
        <v/>
      </c>
      <c r="AI80" s="53" t="str">
        <f>IF(ISBLANK(現行セット情報CSV!AI80),"",現行セット情報CSV!AI80)</f>
        <v/>
      </c>
      <c r="AJ80" s="53" t="str">
        <f>IF(ISBLANK(現行セット情報CSV!AJ80),"",現行セット情報CSV!AJ80)</f>
        <v/>
      </c>
      <c r="AK80" s="53" t="str">
        <f>IF(ISBLANK(現行セット情報CSV!AK80),"",現行セット情報CSV!AK80)</f>
        <v/>
      </c>
      <c r="AL80" s="53" t="str">
        <f>IF(ISBLANK(現行セット情報CSV!AL80),"",現行セット情報CSV!AL80)</f>
        <v/>
      </c>
      <c r="AM80" s="53" t="str">
        <f>IF(ISBLANK(現行セット情報CSV!AM80),"",現行セット情報CSV!AM80)</f>
        <v/>
      </c>
      <c r="AN80" s="53" t="str">
        <f>IF(ISBLANK(現行セット情報CSV!AN80),"",現行セット情報CSV!AN80)</f>
        <v/>
      </c>
      <c r="AO80" s="53" t="str">
        <f>IF(ISBLANK(現行セット情報CSV!AO80),"",現行セット情報CSV!AO80)</f>
        <v/>
      </c>
      <c r="AP80" s="53" t="str">
        <f>IF(ISBLANK(現行セット情報CSV!AP80),"",現行セット情報CSV!AP80)</f>
        <v/>
      </c>
      <c r="AQ80" s="53" t="str">
        <f>IF(ISBLANK(現行セット情報CSV!AQ80),"",現行セット情報CSV!AQ80)</f>
        <v/>
      </c>
      <c r="AR80" s="53" t="str">
        <f>IF(ISBLANK(現行セット情報CSV!AR80),"",現行セット情報CSV!AR80)</f>
        <v/>
      </c>
      <c r="AS80" s="53" t="str">
        <f>IF(ISBLANK(現行セット情報CSV!AS80),"",現行セット情報CSV!AS80)</f>
        <v/>
      </c>
    </row>
    <row r="81" spans="1:45">
      <c r="A81" s="53" t="str">
        <f>IF(ISBLANK(現行セット情報CSV!A81),"",現行セット情報CSV!A81)</f>
        <v/>
      </c>
      <c r="B81" s="53" t="str">
        <f>IF(ISBLANK(現行セット情報CSV!B81),"",現行セット情報CSV!B81)</f>
        <v/>
      </c>
      <c r="C81" s="53" t="str">
        <f>IF(ISBLANK(現行セット情報CSV!C81),"",現行セット情報CSV!C81)</f>
        <v/>
      </c>
      <c r="D81" s="53" t="str">
        <f>IF(ISBLANK(現行セット情報CSV!D81),"",現行セット情報CSV!D81)</f>
        <v/>
      </c>
      <c r="E81" s="53" t="str">
        <f>IF(ISBLANK(現行セット情報CSV!E81),"",現行セット情報CSV!E81)</f>
        <v/>
      </c>
      <c r="F81" s="53" t="str">
        <f>IF(ISBLANK(現行セット情報CSV!F81),"",現行セット情報CSV!F81)</f>
        <v/>
      </c>
      <c r="G81" s="53" t="str">
        <f>IF(ISBLANK(現行セット情報CSV!G81),"",現行セット情報CSV!G81)</f>
        <v/>
      </c>
      <c r="H81" s="53" t="str">
        <f>IF(ISBLANK(現行セット情報CSV!H81),"",現行セット情報CSV!H81)</f>
        <v/>
      </c>
      <c r="I81" s="53" t="str">
        <f>IF(ISBLANK(現行セット情報CSV!I81),"",現行セット情報CSV!I81&amp;"("&amp;TEXT(EDATE($I$2,-1),"yyyy年m月")&amp;"納品まで)")</f>
        <v/>
      </c>
      <c r="J81" s="53" t="str">
        <f>IF(ISBLANK(現行セット情報CSV!J81),"",現行セット情報CSV!J81)</f>
        <v/>
      </c>
      <c r="K81" s="53" t="str">
        <f>IF(ISBLANK(現行セット情報CSV!K81),"",現行セット情報CSV!K81)</f>
        <v/>
      </c>
      <c r="L81" s="53" t="str">
        <f>IF(ISBLANK(現行セット情報CSV!L81),"",現行セット情報CSV!L81)</f>
        <v/>
      </c>
      <c r="M81" s="53" t="str">
        <f>IF(ISBLANK(現行セット情報CSV!M81),"",現行セット情報CSV!M81)</f>
        <v/>
      </c>
      <c r="N81" s="53" t="str">
        <f>IF(ISBLANK(現行セット情報CSV!N81),"",現行セット情報CSV!N81)</f>
        <v/>
      </c>
      <c r="O81" s="53" t="str">
        <f>IF(ISBLANK(現行セット情報CSV!O81),"",現行セット情報CSV!O81)</f>
        <v/>
      </c>
      <c r="P81" s="53" t="str">
        <f>IF(ISBLANK(現行セット情報CSV!P81),"",現行セット情報CSV!P81)</f>
        <v/>
      </c>
      <c r="Q81" s="53" t="str">
        <f>IF(ISBLANK(現行セット情報CSV!Q81),"",現行セット情報CSV!Q81+5)</f>
        <v/>
      </c>
      <c r="R81" s="53" t="str">
        <f>IF(ISBLANK(現行セット情報CSV!R81),"",現行セット情報CSV!R81)</f>
        <v/>
      </c>
      <c r="S81" s="53" t="str">
        <f>IF(ISBLANK(現行セット情報CSV!S81),"",現行セット情報CSV!S81)</f>
        <v/>
      </c>
      <c r="T81" s="53" t="str">
        <f>IF(ISBLANK(現行セット情報CSV!T81),"",現行セット情報CSV!T81)</f>
        <v/>
      </c>
      <c r="U81" s="53" t="str">
        <f>IF(ISBLANK(現行セット情報CSV!U81),"",現行セット情報CSV!U81)</f>
        <v/>
      </c>
      <c r="V81" s="53" t="str">
        <f>IF(ISBLANK(現行セット情報CSV!V81),"",現行セット情報CSV!V81)</f>
        <v/>
      </c>
      <c r="W81" s="53" t="str">
        <f>IF(ISBLANK(現行セット情報CSV!W81),"",現行セット情報CSV!W81)</f>
        <v/>
      </c>
      <c r="X81" s="53" t="str">
        <f>IF(ISBLANK(現行セット情報CSV!X81),"",現行セット情報CSV!X81)</f>
        <v/>
      </c>
      <c r="Y81" s="53" t="str">
        <f>IF(ISBLANK(現行セット情報CSV!Y81),"",現行セット情報CSV!Y81)</f>
        <v/>
      </c>
      <c r="Z81" s="53" t="str">
        <f>IF(ISBLANK(現行セット情報CSV!Z81),"",現行セット情報CSV!Z81)</f>
        <v/>
      </c>
      <c r="AA81" s="53" t="str">
        <f>IF(ISBLANK(現行セット情報CSV!AA81),"",現行セット情報CSV!AA81)</f>
        <v/>
      </c>
      <c r="AB81" s="53" t="str">
        <f>IF(ISBLANK(現行セット情報CSV!AB81),"",現行セット情報CSV!AB81)</f>
        <v/>
      </c>
      <c r="AC81" s="53" t="str">
        <f>IF(ISBLANK(現行セット情報CSV!AC81),"",現行セット情報CSV!AC81)</f>
        <v/>
      </c>
      <c r="AD81" s="53" t="str">
        <f>IF(ISBLANK(現行セット情報CSV!AD81),"",現行セット情報CSV!AD81)</f>
        <v/>
      </c>
      <c r="AE81" s="53" t="str">
        <f>IF(ISBLANK(現行セット情報CSV!AE81),"",現行セット情報CSV!AE81)</f>
        <v/>
      </c>
      <c r="AF81" s="53" t="str">
        <f>IF(ISBLANK(現行セット情報CSV!AF81),"",現行セット情報CSV!AF81)</f>
        <v/>
      </c>
      <c r="AG81" s="53" t="str">
        <f>IF(ISBLANK(現行セット情報CSV!AG81),"",現行セット情報CSV!AG81)</f>
        <v/>
      </c>
      <c r="AH81" s="53" t="str">
        <f>IF(ISBLANK(現行セット情報CSV!AH81),"",現行セット情報CSV!AH81)</f>
        <v/>
      </c>
      <c r="AI81" s="53" t="str">
        <f>IF(ISBLANK(現行セット情報CSV!AI81),"",現行セット情報CSV!AI81)</f>
        <v/>
      </c>
      <c r="AJ81" s="53" t="str">
        <f>IF(ISBLANK(現行セット情報CSV!AJ81),"",現行セット情報CSV!AJ81)</f>
        <v/>
      </c>
      <c r="AK81" s="53" t="str">
        <f>IF(ISBLANK(現行セット情報CSV!AK81),"",現行セット情報CSV!AK81)</f>
        <v/>
      </c>
      <c r="AL81" s="53" t="str">
        <f>IF(ISBLANK(現行セット情報CSV!AL81),"",現行セット情報CSV!AL81)</f>
        <v/>
      </c>
      <c r="AM81" s="53" t="str">
        <f>IF(ISBLANK(現行セット情報CSV!AM81),"",現行セット情報CSV!AM81)</f>
        <v/>
      </c>
      <c r="AN81" s="53" t="str">
        <f>IF(ISBLANK(現行セット情報CSV!AN81),"",現行セット情報CSV!AN81)</f>
        <v/>
      </c>
      <c r="AO81" s="53" t="str">
        <f>IF(ISBLANK(現行セット情報CSV!AO81),"",現行セット情報CSV!AO81)</f>
        <v/>
      </c>
      <c r="AP81" s="53" t="str">
        <f>IF(ISBLANK(現行セット情報CSV!AP81),"",現行セット情報CSV!AP81)</f>
        <v/>
      </c>
      <c r="AQ81" s="53" t="str">
        <f>IF(ISBLANK(現行セット情報CSV!AQ81),"",現行セット情報CSV!AQ81)</f>
        <v/>
      </c>
      <c r="AR81" s="53" t="str">
        <f>IF(ISBLANK(現行セット情報CSV!AR81),"",現行セット情報CSV!AR81)</f>
        <v/>
      </c>
      <c r="AS81" s="53" t="str">
        <f>IF(ISBLANK(現行セット情報CSV!AS81),"",現行セット情報CSV!AS81)</f>
        <v/>
      </c>
    </row>
    <row r="82" spans="1:45">
      <c r="A82" s="53" t="str">
        <f>IF(ISBLANK(現行セット情報CSV!A82),"",現行セット情報CSV!A82)</f>
        <v/>
      </c>
      <c r="B82" s="53" t="str">
        <f>IF(ISBLANK(現行セット情報CSV!B82),"",現行セット情報CSV!B82)</f>
        <v/>
      </c>
      <c r="C82" s="53" t="str">
        <f>IF(ISBLANK(現行セット情報CSV!C82),"",現行セット情報CSV!C82)</f>
        <v/>
      </c>
      <c r="D82" s="53" t="str">
        <f>IF(ISBLANK(現行セット情報CSV!D82),"",現行セット情報CSV!D82)</f>
        <v/>
      </c>
      <c r="E82" s="53" t="str">
        <f>IF(ISBLANK(現行セット情報CSV!E82),"",現行セット情報CSV!E82)</f>
        <v/>
      </c>
      <c r="F82" s="53" t="str">
        <f>IF(ISBLANK(現行セット情報CSV!F82),"",現行セット情報CSV!F82)</f>
        <v/>
      </c>
      <c r="G82" s="53" t="str">
        <f>IF(ISBLANK(現行セット情報CSV!G82),"",現行セット情報CSV!G82)</f>
        <v/>
      </c>
      <c r="H82" s="53" t="str">
        <f>IF(ISBLANK(現行セット情報CSV!H82),"",現行セット情報CSV!H82)</f>
        <v/>
      </c>
      <c r="I82" s="53" t="str">
        <f>IF(ISBLANK(現行セット情報CSV!I82),"",現行セット情報CSV!I82&amp;"("&amp;TEXT(EDATE($I$2,-1),"yyyy年m月")&amp;"納品まで)")</f>
        <v/>
      </c>
      <c r="J82" s="53" t="str">
        <f>IF(ISBLANK(現行セット情報CSV!J82),"",現行セット情報CSV!J82)</f>
        <v/>
      </c>
      <c r="K82" s="53" t="str">
        <f>IF(ISBLANK(現行セット情報CSV!K82),"",現行セット情報CSV!K82)</f>
        <v/>
      </c>
      <c r="L82" s="53" t="str">
        <f>IF(ISBLANK(現行セット情報CSV!L82),"",現行セット情報CSV!L82)</f>
        <v/>
      </c>
      <c r="M82" s="53" t="str">
        <f>IF(ISBLANK(現行セット情報CSV!M82),"",現行セット情報CSV!M82)</f>
        <v/>
      </c>
      <c r="N82" s="53" t="str">
        <f>IF(ISBLANK(現行セット情報CSV!N82),"",現行セット情報CSV!N82)</f>
        <v/>
      </c>
      <c r="O82" s="53" t="str">
        <f>IF(ISBLANK(現行セット情報CSV!O82),"",現行セット情報CSV!O82)</f>
        <v/>
      </c>
      <c r="P82" s="53" t="str">
        <f>IF(ISBLANK(現行セット情報CSV!P82),"",現行セット情報CSV!P82)</f>
        <v/>
      </c>
      <c r="Q82" s="53" t="str">
        <f>IF(ISBLANK(現行セット情報CSV!Q82),"",現行セット情報CSV!Q82+5)</f>
        <v/>
      </c>
      <c r="R82" s="53" t="str">
        <f>IF(ISBLANK(現行セット情報CSV!R82),"",現行セット情報CSV!R82)</f>
        <v/>
      </c>
      <c r="S82" s="53" t="str">
        <f>IF(ISBLANK(現行セット情報CSV!S82),"",現行セット情報CSV!S82)</f>
        <v/>
      </c>
      <c r="T82" s="53" t="str">
        <f>IF(ISBLANK(現行セット情報CSV!T82),"",現行セット情報CSV!T82)</f>
        <v/>
      </c>
      <c r="U82" s="53" t="str">
        <f>IF(ISBLANK(現行セット情報CSV!U82),"",現行セット情報CSV!U82)</f>
        <v/>
      </c>
      <c r="V82" s="53" t="str">
        <f>IF(ISBLANK(現行セット情報CSV!V82),"",現行セット情報CSV!V82)</f>
        <v/>
      </c>
      <c r="W82" s="53" t="str">
        <f>IF(ISBLANK(現行セット情報CSV!W82),"",現行セット情報CSV!W82)</f>
        <v/>
      </c>
      <c r="X82" s="53" t="str">
        <f>IF(ISBLANK(現行セット情報CSV!X82),"",現行セット情報CSV!X82)</f>
        <v/>
      </c>
      <c r="Y82" s="53" t="str">
        <f>IF(ISBLANK(現行セット情報CSV!Y82),"",現行セット情報CSV!Y82)</f>
        <v/>
      </c>
      <c r="Z82" s="53" t="str">
        <f>IF(ISBLANK(現行セット情報CSV!Z82),"",現行セット情報CSV!Z82)</f>
        <v/>
      </c>
      <c r="AA82" s="53" t="str">
        <f>IF(ISBLANK(現行セット情報CSV!AA82),"",現行セット情報CSV!AA82)</f>
        <v/>
      </c>
      <c r="AB82" s="53" t="str">
        <f>IF(ISBLANK(現行セット情報CSV!AB82),"",現行セット情報CSV!AB82)</f>
        <v/>
      </c>
      <c r="AC82" s="53" t="str">
        <f>IF(ISBLANK(現行セット情報CSV!AC82),"",現行セット情報CSV!AC82)</f>
        <v/>
      </c>
      <c r="AD82" s="53" t="str">
        <f>IF(ISBLANK(現行セット情報CSV!AD82),"",現行セット情報CSV!AD82)</f>
        <v/>
      </c>
      <c r="AE82" s="53" t="str">
        <f>IF(ISBLANK(現行セット情報CSV!AE82),"",現行セット情報CSV!AE82)</f>
        <v/>
      </c>
      <c r="AF82" s="53" t="str">
        <f>IF(ISBLANK(現行セット情報CSV!AF82),"",現行セット情報CSV!AF82)</f>
        <v/>
      </c>
      <c r="AG82" s="53" t="str">
        <f>IF(ISBLANK(現行セット情報CSV!AG82),"",現行セット情報CSV!AG82)</f>
        <v/>
      </c>
      <c r="AH82" s="53" t="str">
        <f>IF(ISBLANK(現行セット情報CSV!AH82),"",現行セット情報CSV!AH82)</f>
        <v/>
      </c>
      <c r="AI82" s="53" t="str">
        <f>IF(ISBLANK(現行セット情報CSV!AI82),"",現行セット情報CSV!AI82)</f>
        <v/>
      </c>
      <c r="AJ82" s="53" t="str">
        <f>IF(ISBLANK(現行セット情報CSV!AJ82),"",現行セット情報CSV!AJ82)</f>
        <v/>
      </c>
      <c r="AK82" s="53" t="str">
        <f>IF(ISBLANK(現行セット情報CSV!AK82),"",現行セット情報CSV!AK82)</f>
        <v/>
      </c>
      <c r="AL82" s="53" t="str">
        <f>IF(ISBLANK(現行セット情報CSV!AL82),"",現行セット情報CSV!AL82)</f>
        <v/>
      </c>
      <c r="AM82" s="53" t="str">
        <f>IF(ISBLANK(現行セット情報CSV!AM82),"",現行セット情報CSV!AM82)</f>
        <v/>
      </c>
      <c r="AN82" s="53" t="str">
        <f>IF(ISBLANK(現行セット情報CSV!AN82),"",現行セット情報CSV!AN82)</f>
        <v/>
      </c>
      <c r="AO82" s="53" t="str">
        <f>IF(ISBLANK(現行セット情報CSV!AO82),"",現行セット情報CSV!AO82)</f>
        <v/>
      </c>
      <c r="AP82" s="53" t="str">
        <f>IF(ISBLANK(現行セット情報CSV!AP82),"",現行セット情報CSV!AP82)</f>
        <v/>
      </c>
      <c r="AQ82" s="53" t="str">
        <f>IF(ISBLANK(現行セット情報CSV!AQ82),"",現行セット情報CSV!AQ82)</f>
        <v/>
      </c>
      <c r="AR82" s="53" t="str">
        <f>IF(ISBLANK(現行セット情報CSV!AR82),"",現行セット情報CSV!AR82)</f>
        <v/>
      </c>
      <c r="AS82" s="53" t="str">
        <f>IF(ISBLANK(現行セット情報CSV!AS82),"",現行セット情報CSV!AS82)</f>
        <v/>
      </c>
    </row>
    <row r="83" spans="1:45">
      <c r="A83" s="53" t="str">
        <f>IF(ISBLANK(現行セット情報CSV!A83),"",現行セット情報CSV!A83)</f>
        <v/>
      </c>
      <c r="B83" s="53" t="str">
        <f>IF(ISBLANK(現行セット情報CSV!B83),"",現行セット情報CSV!B83)</f>
        <v/>
      </c>
      <c r="C83" s="53" t="str">
        <f>IF(ISBLANK(現行セット情報CSV!C83),"",現行セット情報CSV!C83)</f>
        <v/>
      </c>
      <c r="D83" s="53" t="str">
        <f>IF(ISBLANK(現行セット情報CSV!D83),"",現行セット情報CSV!D83)</f>
        <v/>
      </c>
      <c r="E83" s="53" t="str">
        <f>IF(ISBLANK(現行セット情報CSV!E83),"",現行セット情報CSV!E83)</f>
        <v/>
      </c>
      <c r="F83" s="53" t="str">
        <f>IF(ISBLANK(現行セット情報CSV!F83),"",現行セット情報CSV!F83)</f>
        <v/>
      </c>
      <c r="G83" s="53" t="str">
        <f>IF(ISBLANK(現行セット情報CSV!G83),"",現行セット情報CSV!G83)</f>
        <v/>
      </c>
      <c r="H83" s="53" t="str">
        <f>IF(ISBLANK(現行セット情報CSV!H83),"",現行セット情報CSV!H83)</f>
        <v/>
      </c>
      <c r="I83" s="53" t="str">
        <f>IF(ISBLANK(現行セット情報CSV!I83),"",現行セット情報CSV!I83&amp;"("&amp;TEXT(EDATE($I$2,-1),"yyyy年m月")&amp;"納品まで)")</f>
        <v/>
      </c>
      <c r="J83" s="53" t="str">
        <f>IF(ISBLANK(現行セット情報CSV!J83),"",現行セット情報CSV!J83)</f>
        <v/>
      </c>
      <c r="K83" s="53" t="str">
        <f>IF(ISBLANK(現行セット情報CSV!K83),"",現行セット情報CSV!K83)</f>
        <v/>
      </c>
      <c r="L83" s="53" t="str">
        <f>IF(ISBLANK(現行セット情報CSV!L83),"",現行セット情報CSV!L83)</f>
        <v/>
      </c>
      <c r="M83" s="53" t="str">
        <f>IF(ISBLANK(現行セット情報CSV!M83),"",現行セット情報CSV!M83)</f>
        <v/>
      </c>
      <c r="N83" s="53" t="str">
        <f>IF(ISBLANK(現行セット情報CSV!N83),"",現行セット情報CSV!N83)</f>
        <v/>
      </c>
      <c r="O83" s="53" t="str">
        <f>IF(ISBLANK(現行セット情報CSV!O83),"",現行セット情報CSV!O83)</f>
        <v/>
      </c>
      <c r="P83" s="53" t="str">
        <f>IF(ISBLANK(現行セット情報CSV!P83),"",現行セット情報CSV!P83)</f>
        <v/>
      </c>
      <c r="Q83" s="53" t="str">
        <f>IF(ISBLANK(現行セット情報CSV!Q83),"",現行セット情報CSV!Q83+5)</f>
        <v/>
      </c>
      <c r="R83" s="53" t="str">
        <f>IF(ISBLANK(現行セット情報CSV!R83),"",現行セット情報CSV!R83)</f>
        <v/>
      </c>
      <c r="S83" s="53" t="str">
        <f>IF(ISBLANK(現行セット情報CSV!S83),"",現行セット情報CSV!S83)</f>
        <v/>
      </c>
      <c r="T83" s="53" t="str">
        <f>IF(ISBLANK(現行セット情報CSV!T83),"",現行セット情報CSV!T83)</f>
        <v/>
      </c>
      <c r="U83" s="53" t="str">
        <f>IF(ISBLANK(現行セット情報CSV!U83),"",現行セット情報CSV!U83)</f>
        <v/>
      </c>
      <c r="V83" s="53" t="str">
        <f>IF(ISBLANK(現行セット情報CSV!V83),"",現行セット情報CSV!V83)</f>
        <v/>
      </c>
      <c r="W83" s="53" t="str">
        <f>IF(ISBLANK(現行セット情報CSV!W83),"",現行セット情報CSV!W83)</f>
        <v/>
      </c>
      <c r="X83" s="53" t="str">
        <f>IF(ISBLANK(現行セット情報CSV!X83),"",現行セット情報CSV!X83)</f>
        <v/>
      </c>
      <c r="Y83" s="53" t="str">
        <f>IF(ISBLANK(現行セット情報CSV!Y83),"",現行セット情報CSV!Y83)</f>
        <v/>
      </c>
      <c r="Z83" s="53" t="str">
        <f>IF(ISBLANK(現行セット情報CSV!Z83),"",現行セット情報CSV!Z83)</f>
        <v/>
      </c>
      <c r="AA83" s="53" t="str">
        <f>IF(ISBLANK(現行セット情報CSV!AA83),"",現行セット情報CSV!AA83)</f>
        <v/>
      </c>
      <c r="AB83" s="53" t="str">
        <f>IF(ISBLANK(現行セット情報CSV!AB83),"",現行セット情報CSV!AB83)</f>
        <v/>
      </c>
      <c r="AC83" s="53" t="str">
        <f>IF(ISBLANK(現行セット情報CSV!AC83),"",現行セット情報CSV!AC83)</f>
        <v/>
      </c>
      <c r="AD83" s="53" t="str">
        <f>IF(ISBLANK(現行セット情報CSV!AD83),"",現行セット情報CSV!AD83)</f>
        <v/>
      </c>
      <c r="AE83" s="53" t="str">
        <f>IF(ISBLANK(現行セット情報CSV!AE83),"",現行セット情報CSV!AE83)</f>
        <v/>
      </c>
      <c r="AF83" s="53" t="str">
        <f>IF(ISBLANK(現行セット情報CSV!AF83),"",現行セット情報CSV!AF83)</f>
        <v/>
      </c>
      <c r="AG83" s="53" t="str">
        <f>IF(ISBLANK(現行セット情報CSV!AG83),"",現行セット情報CSV!AG83)</f>
        <v/>
      </c>
      <c r="AH83" s="53" t="str">
        <f>IF(ISBLANK(現行セット情報CSV!AH83),"",現行セット情報CSV!AH83)</f>
        <v/>
      </c>
      <c r="AI83" s="53" t="str">
        <f>IF(ISBLANK(現行セット情報CSV!AI83),"",現行セット情報CSV!AI83)</f>
        <v/>
      </c>
      <c r="AJ83" s="53" t="str">
        <f>IF(ISBLANK(現行セット情報CSV!AJ83),"",現行セット情報CSV!AJ83)</f>
        <v/>
      </c>
      <c r="AK83" s="53" t="str">
        <f>IF(ISBLANK(現行セット情報CSV!AK83),"",現行セット情報CSV!AK83)</f>
        <v/>
      </c>
      <c r="AL83" s="53" t="str">
        <f>IF(ISBLANK(現行セット情報CSV!AL83),"",現行セット情報CSV!AL83)</f>
        <v/>
      </c>
      <c r="AM83" s="53" t="str">
        <f>IF(ISBLANK(現行セット情報CSV!AM83),"",現行セット情報CSV!AM83)</f>
        <v/>
      </c>
      <c r="AN83" s="53" t="str">
        <f>IF(ISBLANK(現行セット情報CSV!AN83),"",現行セット情報CSV!AN83)</f>
        <v/>
      </c>
      <c r="AO83" s="53" t="str">
        <f>IF(ISBLANK(現行セット情報CSV!AO83),"",現行セット情報CSV!AO83)</f>
        <v/>
      </c>
      <c r="AP83" s="53" t="str">
        <f>IF(ISBLANK(現行セット情報CSV!AP83),"",現行セット情報CSV!AP83)</f>
        <v/>
      </c>
      <c r="AQ83" s="53" t="str">
        <f>IF(ISBLANK(現行セット情報CSV!AQ83),"",現行セット情報CSV!AQ83)</f>
        <v/>
      </c>
      <c r="AR83" s="53" t="str">
        <f>IF(ISBLANK(現行セット情報CSV!AR83),"",現行セット情報CSV!AR83)</f>
        <v/>
      </c>
      <c r="AS83" s="53" t="str">
        <f>IF(ISBLANK(現行セット情報CSV!AS83),"",現行セット情報CSV!AS83)</f>
        <v/>
      </c>
    </row>
    <row r="84" spans="1:45">
      <c r="A84" s="53" t="str">
        <f>IF(ISBLANK(現行セット情報CSV!A84),"",現行セット情報CSV!A84)</f>
        <v/>
      </c>
      <c r="B84" s="53" t="str">
        <f>IF(ISBLANK(現行セット情報CSV!B84),"",現行セット情報CSV!B84)</f>
        <v/>
      </c>
      <c r="C84" s="53" t="str">
        <f>IF(ISBLANK(現行セット情報CSV!C84),"",現行セット情報CSV!C84)</f>
        <v/>
      </c>
      <c r="D84" s="53" t="str">
        <f>IF(ISBLANK(現行セット情報CSV!D84),"",現行セット情報CSV!D84)</f>
        <v/>
      </c>
      <c r="E84" s="53" t="str">
        <f>IF(ISBLANK(現行セット情報CSV!E84),"",現行セット情報CSV!E84)</f>
        <v/>
      </c>
      <c r="F84" s="53" t="str">
        <f>IF(ISBLANK(現行セット情報CSV!F84),"",現行セット情報CSV!F84)</f>
        <v/>
      </c>
      <c r="G84" s="53" t="str">
        <f>IF(ISBLANK(現行セット情報CSV!G84),"",現行セット情報CSV!G84)</f>
        <v/>
      </c>
      <c r="H84" s="53" t="str">
        <f>IF(ISBLANK(現行セット情報CSV!H84),"",現行セット情報CSV!H84)</f>
        <v/>
      </c>
      <c r="I84" s="53" t="str">
        <f>IF(ISBLANK(現行セット情報CSV!I84),"",現行セット情報CSV!I84&amp;"("&amp;TEXT(EDATE($I$2,-1),"yyyy年m月")&amp;"納品まで)")</f>
        <v/>
      </c>
      <c r="J84" s="53" t="str">
        <f>IF(ISBLANK(現行セット情報CSV!J84),"",現行セット情報CSV!J84)</f>
        <v/>
      </c>
      <c r="K84" s="53" t="str">
        <f>IF(ISBLANK(現行セット情報CSV!K84),"",現行セット情報CSV!K84)</f>
        <v/>
      </c>
      <c r="L84" s="53" t="str">
        <f>IF(ISBLANK(現行セット情報CSV!L84),"",現行セット情報CSV!L84)</f>
        <v/>
      </c>
      <c r="M84" s="53" t="str">
        <f>IF(ISBLANK(現行セット情報CSV!M84),"",現行セット情報CSV!M84)</f>
        <v/>
      </c>
      <c r="N84" s="53" t="str">
        <f>IF(ISBLANK(現行セット情報CSV!N84),"",現行セット情報CSV!N84)</f>
        <v/>
      </c>
      <c r="O84" s="53" t="str">
        <f>IF(ISBLANK(現行セット情報CSV!O84),"",現行セット情報CSV!O84)</f>
        <v/>
      </c>
      <c r="P84" s="53" t="str">
        <f>IF(ISBLANK(現行セット情報CSV!P84),"",現行セット情報CSV!P84)</f>
        <v/>
      </c>
      <c r="Q84" s="53" t="str">
        <f>IF(ISBLANK(現行セット情報CSV!Q84),"",現行セット情報CSV!Q84+5)</f>
        <v/>
      </c>
      <c r="R84" s="53" t="str">
        <f>IF(ISBLANK(現行セット情報CSV!R84),"",現行セット情報CSV!R84)</f>
        <v/>
      </c>
      <c r="S84" s="53" t="str">
        <f>IF(ISBLANK(現行セット情報CSV!S84),"",現行セット情報CSV!S84)</f>
        <v/>
      </c>
      <c r="T84" s="53" t="str">
        <f>IF(ISBLANK(現行セット情報CSV!T84),"",現行セット情報CSV!T84)</f>
        <v/>
      </c>
      <c r="U84" s="53" t="str">
        <f>IF(ISBLANK(現行セット情報CSV!U84),"",現行セット情報CSV!U84)</f>
        <v/>
      </c>
      <c r="V84" s="53" t="str">
        <f>IF(ISBLANK(現行セット情報CSV!V84),"",現行セット情報CSV!V84)</f>
        <v/>
      </c>
      <c r="W84" s="53" t="str">
        <f>IF(ISBLANK(現行セット情報CSV!W84),"",現行セット情報CSV!W84)</f>
        <v/>
      </c>
      <c r="X84" s="53" t="str">
        <f>IF(ISBLANK(現行セット情報CSV!X84),"",現行セット情報CSV!X84)</f>
        <v/>
      </c>
      <c r="Y84" s="53" t="str">
        <f>IF(ISBLANK(現行セット情報CSV!Y84),"",現行セット情報CSV!Y84)</f>
        <v/>
      </c>
      <c r="Z84" s="53" t="str">
        <f>IF(ISBLANK(現行セット情報CSV!Z84),"",現行セット情報CSV!Z84)</f>
        <v/>
      </c>
      <c r="AA84" s="53" t="str">
        <f>IF(ISBLANK(現行セット情報CSV!AA84),"",現行セット情報CSV!AA84)</f>
        <v/>
      </c>
      <c r="AB84" s="53" t="str">
        <f>IF(ISBLANK(現行セット情報CSV!AB84),"",現行セット情報CSV!AB84)</f>
        <v/>
      </c>
      <c r="AC84" s="53" t="str">
        <f>IF(ISBLANK(現行セット情報CSV!AC84),"",現行セット情報CSV!AC84)</f>
        <v/>
      </c>
      <c r="AD84" s="53" t="str">
        <f>IF(ISBLANK(現行セット情報CSV!AD84),"",現行セット情報CSV!AD84)</f>
        <v/>
      </c>
      <c r="AE84" s="53" t="str">
        <f>IF(ISBLANK(現行セット情報CSV!AE84),"",現行セット情報CSV!AE84)</f>
        <v/>
      </c>
      <c r="AF84" s="53" t="str">
        <f>IF(ISBLANK(現行セット情報CSV!AF84),"",現行セット情報CSV!AF84)</f>
        <v/>
      </c>
      <c r="AG84" s="53" t="str">
        <f>IF(ISBLANK(現行セット情報CSV!AG84),"",現行セット情報CSV!AG84)</f>
        <v/>
      </c>
      <c r="AH84" s="53" t="str">
        <f>IF(ISBLANK(現行セット情報CSV!AH84),"",現行セット情報CSV!AH84)</f>
        <v/>
      </c>
      <c r="AI84" s="53" t="str">
        <f>IF(ISBLANK(現行セット情報CSV!AI84),"",現行セット情報CSV!AI84)</f>
        <v/>
      </c>
      <c r="AJ84" s="53" t="str">
        <f>IF(ISBLANK(現行セット情報CSV!AJ84),"",現行セット情報CSV!AJ84)</f>
        <v/>
      </c>
      <c r="AK84" s="53" t="str">
        <f>IF(ISBLANK(現行セット情報CSV!AK84),"",現行セット情報CSV!AK84)</f>
        <v/>
      </c>
      <c r="AL84" s="53" t="str">
        <f>IF(ISBLANK(現行セット情報CSV!AL84),"",現行セット情報CSV!AL84)</f>
        <v/>
      </c>
      <c r="AM84" s="53" t="str">
        <f>IF(ISBLANK(現行セット情報CSV!AM84),"",現行セット情報CSV!AM84)</f>
        <v/>
      </c>
      <c r="AN84" s="53" t="str">
        <f>IF(ISBLANK(現行セット情報CSV!AN84),"",現行セット情報CSV!AN84)</f>
        <v/>
      </c>
      <c r="AO84" s="53" t="str">
        <f>IF(ISBLANK(現行セット情報CSV!AO84),"",現行セット情報CSV!AO84)</f>
        <v/>
      </c>
      <c r="AP84" s="53" t="str">
        <f>IF(ISBLANK(現行セット情報CSV!AP84),"",現行セット情報CSV!AP84)</f>
        <v/>
      </c>
      <c r="AQ84" s="53" t="str">
        <f>IF(ISBLANK(現行セット情報CSV!AQ84),"",現行セット情報CSV!AQ84)</f>
        <v/>
      </c>
      <c r="AR84" s="53" t="str">
        <f>IF(ISBLANK(現行セット情報CSV!AR84),"",現行セット情報CSV!AR84)</f>
        <v/>
      </c>
      <c r="AS84" s="53" t="str">
        <f>IF(ISBLANK(現行セット情報CSV!AS84),"",現行セット情報CSV!AS84)</f>
        <v/>
      </c>
    </row>
    <row r="85" spans="1:45">
      <c r="A85" s="53" t="str">
        <f>IF(ISBLANK(現行セット情報CSV!A85),"",現行セット情報CSV!A85)</f>
        <v/>
      </c>
      <c r="B85" s="53" t="str">
        <f>IF(ISBLANK(現行セット情報CSV!B85),"",現行セット情報CSV!B85)</f>
        <v/>
      </c>
      <c r="C85" s="53" t="str">
        <f>IF(ISBLANK(現行セット情報CSV!C85),"",現行セット情報CSV!C85)</f>
        <v/>
      </c>
      <c r="D85" s="53" t="str">
        <f>IF(ISBLANK(現行セット情報CSV!D85),"",現行セット情報CSV!D85)</f>
        <v/>
      </c>
      <c r="E85" s="53" t="str">
        <f>IF(ISBLANK(現行セット情報CSV!E85),"",現行セット情報CSV!E85)</f>
        <v/>
      </c>
      <c r="F85" s="53" t="str">
        <f>IF(ISBLANK(現行セット情報CSV!F85),"",現行セット情報CSV!F85)</f>
        <v/>
      </c>
      <c r="G85" s="53" t="str">
        <f>IF(ISBLANK(現行セット情報CSV!G85),"",現行セット情報CSV!G85)</f>
        <v/>
      </c>
      <c r="H85" s="53" t="str">
        <f>IF(ISBLANK(現行セット情報CSV!H85),"",現行セット情報CSV!H85)</f>
        <v/>
      </c>
      <c r="I85" s="53" t="str">
        <f>IF(ISBLANK(現行セット情報CSV!I85),"",現行セット情報CSV!I85&amp;"("&amp;TEXT(EDATE($I$2,-1),"yyyy年m月")&amp;"納品まで)")</f>
        <v/>
      </c>
      <c r="J85" s="53" t="str">
        <f>IF(ISBLANK(現行セット情報CSV!J85),"",現行セット情報CSV!J85)</f>
        <v/>
      </c>
      <c r="K85" s="53" t="str">
        <f>IF(ISBLANK(現行セット情報CSV!K85),"",現行セット情報CSV!K85)</f>
        <v/>
      </c>
      <c r="L85" s="53" t="str">
        <f>IF(ISBLANK(現行セット情報CSV!L85),"",現行セット情報CSV!L85)</f>
        <v/>
      </c>
      <c r="M85" s="53" t="str">
        <f>IF(ISBLANK(現行セット情報CSV!M85),"",現行セット情報CSV!M85)</f>
        <v/>
      </c>
      <c r="N85" s="53" t="str">
        <f>IF(ISBLANK(現行セット情報CSV!N85),"",現行セット情報CSV!N85)</f>
        <v/>
      </c>
      <c r="O85" s="53" t="str">
        <f>IF(ISBLANK(現行セット情報CSV!O85),"",現行セット情報CSV!O85)</f>
        <v/>
      </c>
      <c r="P85" s="53" t="str">
        <f>IF(ISBLANK(現行セット情報CSV!P85),"",現行セット情報CSV!P85)</f>
        <v/>
      </c>
      <c r="Q85" s="53" t="str">
        <f>IF(ISBLANK(現行セット情報CSV!Q85),"",現行セット情報CSV!Q85+5)</f>
        <v/>
      </c>
      <c r="R85" s="53" t="str">
        <f>IF(ISBLANK(現行セット情報CSV!R85),"",現行セット情報CSV!R85)</f>
        <v/>
      </c>
      <c r="S85" s="53" t="str">
        <f>IF(ISBLANK(現行セット情報CSV!S85),"",現行セット情報CSV!S85)</f>
        <v/>
      </c>
      <c r="T85" s="53" t="str">
        <f>IF(ISBLANK(現行セット情報CSV!T85),"",現行セット情報CSV!T85)</f>
        <v/>
      </c>
      <c r="U85" s="53" t="str">
        <f>IF(ISBLANK(現行セット情報CSV!U85),"",現行セット情報CSV!U85)</f>
        <v/>
      </c>
      <c r="V85" s="53" t="str">
        <f>IF(ISBLANK(現行セット情報CSV!V85),"",現行セット情報CSV!V85)</f>
        <v/>
      </c>
      <c r="W85" s="53" t="str">
        <f>IF(ISBLANK(現行セット情報CSV!W85),"",現行セット情報CSV!W85)</f>
        <v/>
      </c>
      <c r="X85" s="53" t="str">
        <f>IF(ISBLANK(現行セット情報CSV!X85),"",現行セット情報CSV!X85)</f>
        <v/>
      </c>
      <c r="Y85" s="53" t="str">
        <f>IF(ISBLANK(現行セット情報CSV!Y85),"",現行セット情報CSV!Y85)</f>
        <v/>
      </c>
      <c r="Z85" s="53" t="str">
        <f>IF(ISBLANK(現行セット情報CSV!Z85),"",現行セット情報CSV!Z85)</f>
        <v/>
      </c>
      <c r="AA85" s="53" t="str">
        <f>IF(ISBLANK(現行セット情報CSV!AA85),"",現行セット情報CSV!AA85)</f>
        <v/>
      </c>
      <c r="AB85" s="53" t="str">
        <f>IF(ISBLANK(現行セット情報CSV!AB85),"",現行セット情報CSV!AB85)</f>
        <v/>
      </c>
      <c r="AC85" s="53" t="str">
        <f>IF(ISBLANK(現行セット情報CSV!AC85),"",現行セット情報CSV!AC85)</f>
        <v/>
      </c>
      <c r="AD85" s="53" t="str">
        <f>IF(ISBLANK(現行セット情報CSV!AD85),"",現行セット情報CSV!AD85)</f>
        <v/>
      </c>
      <c r="AE85" s="53" t="str">
        <f>IF(ISBLANK(現行セット情報CSV!AE85),"",現行セット情報CSV!AE85)</f>
        <v/>
      </c>
      <c r="AF85" s="53" t="str">
        <f>IF(ISBLANK(現行セット情報CSV!AF85),"",現行セット情報CSV!AF85)</f>
        <v/>
      </c>
      <c r="AG85" s="53" t="str">
        <f>IF(ISBLANK(現行セット情報CSV!AG85),"",現行セット情報CSV!AG85)</f>
        <v/>
      </c>
      <c r="AH85" s="53" t="str">
        <f>IF(ISBLANK(現行セット情報CSV!AH85),"",現行セット情報CSV!AH85)</f>
        <v/>
      </c>
      <c r="AI85" s="53" t="str">
        <f>IF(ISBLANK(現行セット情報CSV!AI85),"",現行セット情報CSV!AI85)</f>
        <v/>
      </c>
      <c r="AJ85" s="53" t="str">
        <f>IF(ISBLANK(現行セット情報CSV!AJ85),"",現行セット情報CSV!AJ85)</f>
        <v/>
      </c>
      <c r="AK85" s="53" t="str">
        <f>IF(ISBLANK(現行セット情報CSV!AK85),"",現行セット情報CSV!AK85)</f>
        <v/>
      </c>
      <c r="AL85" s="53" t="str">
        <f>IF(ISBLANK(現行セット情報CSV!AL85),"",現行セット情報CSV!AL85)</f>
        <v/>
      </c>
      <c r="AM85" s="53" t="str">
        <f>IF(ISBLANK(現行セット情報CSV!AM85),"",現行セット情報CSV!AM85)</f>
        <v/>
      </c>
      <c r="AN85" s="53" t="str">
        <f>IF(ISBLANK(現行セット情報CSV!AN85),"",現行セット情報CSV!AN85)</f>
        <v/>
      </c>
      <c r="AO85" s="53" t="str">
        <f>IF(ISBLANK(現行セット情報CSV!AO85),"",現行セット情報CSV!AO85)</f>
        <v/>
      </c>
      <c r="AP85" s="53" t="str">
        <f>IF(ISBLANK(現行セット情報CSV!AP85),"",現行セット情報CSV!AP85)</f>
        <v/>
      </c>
      <c r="AQ85" s="53" t="str">
        <f>IF(ISBLANK(現行セット情報CSV!AQ85),"",現行セット情報CSV!AQ85)</f>
        <v/>
      </c>
      <c r="AR85" s="53" t="str">
        <f>IF(ISBLANK(現行セット情報CSV!AR85),"",現行セット情報CSV!AR85)</f>
        <v/>
      </c>
      <c r="AS85" s="53" t="str">
        <f>IF(ISBLANK(現行セット情報CSV!AS85),"",現行セット情報CSV!AS85)</f>
        <v/>
      </c>
    </row>
    <row r="86" spans="1:45">
      <c r="A86" s="53" t="str">
        <f>IF(ISBLANK(現行セット情報CSV!A86),"",現行セット情報CSV!A86)</f>
        <v/>
      </c>
      <c r="B86" s="53" t="str">
        <f>IF(ISBLANK(現行セット情報CSV!B86),"",現行セット情報CSV!B86)</f>
        <v/>
      </c>
      <c r="C86" s="53" t="str">
        <f>IF(ISBLANK(現行セット情報CSV!C86),"",現行セット情報CSV!C86)</f>
        <v/>
      </c>
      <c r="D86" s="53" t="str">
        <f>IF(ISBLANK(現行セット情報CSV!D86),"",現行セット情報CSV!D86)</f>
        <v/>
      </c>
      <c r="E86" s="53" t="str">
        <f>IF(ISBLANK(現行セット情報CSV!E86),"",現行セット情報CSV!E86)</f>
        <v/>
      </c>
      <c r="F86" s="53" t="str">
        <f>IF(ISBLANK(現行セット情報CSV!F86),"",現行セット情報CSV!F86)</f>
        <v/>
      </c>
      <c r="G86" s="53" t="str">
        <f>IF(ISBLANK(現行セット情報CSV!G86),"",現行セット情報CSV!G86)</f>
        <v/>
      </c>
      <c r="H86" s="53" t="str">
        <f>IF(ISBLANK(現行セット情報CSV!H86),"",現行セット情報CSV!H86)</f>
        <v/>
      </c>
      <c r="I86" s="53" t="str">
        <f>IF(ISBLANK(現行セット情報CSV!I86),"",現行セット情報CSV!I86&amp;"("&amp;TEXT(EDATE($I$2,-1),"yyyy年m月")&amp;"納品まで)")</f>
        <v/>
      </c>
      <c r="J86" s="53" t="str">
        <f>IF(ISBLANK(現行セット情報CSV!J86),"",現行セット情報CSV!J86)</f>
        <v/>
      </c>
      <c r="K86" s="53" t="str">
        <f>IF(ISBLANK(現行セット情報CSV!K86),"",現行セット情報CSV!K86)</f>
        <v/>
      </c>
      <c r="L86" s="53" t="str">
        <f>IF(ISBLANK(現行セット情報CSV!L86),"",現行セット情報CSV!L86)</f>
        <v/>
      </c>
      <c r="M86" s="53" t="str">
        <f>IF(ISBLANK(現行セット情報CSV!M86),"",現行セット情報CSV!M86)</f>
        <v/>
      </c>
      <c r="N86" s="53" t="str">
        <f>IF(ISBLANK(現行セット情報CSV!N86),"",現行セット情報CSV!N86)</f>
        <v/>
      </c>
      <c r="O86" s="53" t="str">
        <f>IF(ISBLANK(現行セット情報CSV!O86),"",現行セット情報CSV!O86)</f>
        <v/>
      </c>
      <c r="P86" s="53" t="str">
        <f>IF(ISBLANK(現行セット情報CSV!P86),"",現行セット情報CSV!P86)</f>
        <v/>
      </c>
      <c r="Q86" s="53" t="str">
        <f>IF(ISBLANK(現行セット情報CSV!Q86),"",現行セット情報CSV!Q86+5)</f>
        <v/>
      </c>
      <c r="R86" s="53" t="str">
        <f>IF(ISBLANK(現行セット情報CSV!R86),"",現行セット情報CSV!R86)</f>
        <v/>
      </c>
      <c r="S86" s="53" t="str">
        <f>IF(ISBLANK(現行セット情報CSV!S86),"",現行セット情報CSV!S86)</f>
        <v/>
      </c>
      <c r="T86" s="53" t="str">
        <f>IF(ISBLANK(現行セット情報CSV!T86),"",現行セット情報CSV!T86)</f>
        <v/>
      </c>
      <c r="U86" s="53" t="str">
        <f>IF(ISBLANK(現行セット情報CSV!U86),"",現行セット情報CSV!U86)</f>
        <v/>
      </c>
      <c r="V86" s="53" t="str">
        <f>IF(ISBLANK(現行セット情報CSV!V86),"",現行セット情報CSV!V86)</f>
        <v/>
      </c>
      <c r="W86" s="53" t="str">
        <f>IF(ISBLANK(現行セット情報CSV!W86),"",現行セット情報CSV!W86)</f>
        <v/>
      </c>
      <c r="X86" s="53" t="str">
        <f>IF(ISBLANK(現行セット情報CSV!X86),"",現行セット情報CSV!X86)</f>
        <v/>
      </c>
      <c r="Y86" s="53" t="str">
        <f>IF(ISBLANK(現行セット情報CSV!Y86),"",現行セット情報CSV!Y86)</f>
        <v/>
      </c>
      <c r="Z86" s="53" t="str">
        <f>IF(ISBLANK(現行セット情報CSV!Z86),"",現行セット情報CSV!Z86)</f>
        <v/>
      </c>
      <c r="AA86" s="53" t="str">
        <f>IF(ISBLANK(現行セット情報CSV!AA86),"",現行セット情報CSV!AA86)</f>
        <v/>
      </c>
      <c r="AB86" s="53" t="str">
        <f>IF(ISBLANK(現行セット情報CSV!AB86),"",現行セット情報CSV!AB86)</f>
        <v/>
      </c>
      <c r="AC86" s="53" t="str">
        <f>IF(ISBLANK(現行セット情報CSV!AC86),"",現行セット情報CSV!AC86)</f>
        <v/>
      </c>
      <c r="AD86" s="53" t="str">
        <f>IF(ISBLANK(現行セット情報CSV!AD86),"",現行セット情報CSV!AD86)</f>
        <v/>
      </c>
      <c r="AE86" s="53" t="str">
        <f>IF(ISBLANK(現行セット情報CSV!AE86),"",現行セット情報CSV!AE86)</f>
        <v/>
      </c>
      <c r="AF86" s="53" t="str">
        <f>IF(ISBLANK(現行セット情報CSV!AF86),"",現行セット情報CSV!AF86)</f>
        <v/>
      </c>
      <c r="AG86" s="53" t="str">
        <f>IF(ISBLANK(現行セット情報CSV!AG86),"",現行セット情報CSV!AG86)</f>
        <v/>
      </c>
      <c r="AH86" s="53" t="str">
        <f>IF(ISBLANK(現行セット情報CSV!AH86),"",現行セット情報CSV!AH86)</f>
        <v/>
      </c>
      <c r="AI86" s="53" t="str">
        <f>IF(ISBLANK(現行セット情報CSV!AI86),"",現行セット情報CSV!AI86)</f>
        <v/>
      </c>
      <c r="AJ86" s="53" t="str">
        <f>IF(ISBLANK(現行セット情報CSV!AJ86),"",現行セット情報CSV!AJ86)</f>
        <v/>
      </c>
      <c r="AK86" s="53" t="str">
        <f>IF(ISBLANK(現行セット情報CSV!AK86),"",現行セット情報CSV!AK86)</f>
        <v/>
      </c>
      <c r="AL86" s="53" t="str">
        <f>IF(ISBLANK(現行セット情報CSV!AL86),"",現行セット情報CSV!AL86)</f>
        <v/>
      </c>
      <c r="AM86" s="53" t="str">
        <f>IF(ISBLANK(現行セット情報CSV!AM86),"",現行セット情報CSV!AM86)</f>
        <v/>
      </c>
      <c r="AN86" s="53" t="str">
        <f>IF(ISBLANK(現行セット情報CSV!AN86),"",現行セット情報CSV!AN86)</f>
        <v/>
      </c>
      <c r="AO86" s="53" t="str">
        <f>IF(ISBLANK(現行セット情報CSV!AO86),"",現行セット情報CSV!AO86)</f>
        <v/>
      </c>
      <c r="AP86" s="53" t="str">
        <f>IF(ISBLANK(現行セット情報CSV!AP86),"",現行セット情報CSV!AP86)</f>
        <v/>
      </c>
      <c r="AQ86" s="53" t="str">
        <f>IF(ISBLANK(現行セット情報CSV!AQ86),"",現行セット情報CSV!AQ86)</f>
        <v/>
      </c>
      <c r="AR86" s="53" t="str">
        <f>IF(ISBLANK(現行セット情報CSV!AR86),"",現行セット情報CSV!AR86)</f>
        <v/>
      </c>
      <c r="AS86" s="53" t="str">
        <f>IF(ISBLANK(現行セット情報CSV!AS86),"",現行セット情報CSV!AS86)</f>
        <v/>
      </c>
    </row>
    <row r="87" spans="1:45">
      <c r="A87" s="53" t="str">
        <f>IF(ISBLANK(現行セット情報CSV!A87),"",現行セット情報CSV!A87)</f>
        <v/>
      </c>
      <c r="B87" s="53" t="str">
        <f>IF(ISBLANK(現行セット情報CSV!B87),"",現行セット情報CSV!B87)</f>
        <v/>
      </c>
      <c r="C87" s="53" t="str">
        <f>IF(ISBLANK(現行セット情報CSV!C87),"",現行セット情報CSV!C87)</f>
        <v/>
      </c>
      <c r="D87" s="53" t="str">
        <f>IF(ISBLANK(現行セット情報CSV!D87),"",現行セット情報CSV!D87)</f>
        <v/>
      </c>
      <c r="E87" s="53" t="str">
        <f>IF(ISBLANK(現行セット情報CSV!E87),"",現行セット情報CSV!E87)</f>
        <v/>
      </c>
      <c r="F87" s="53" t="str">
        <f>IF(ISBLANK(現行セット情報CSV!F87),"",現行セット情報CSV!F87)</f>
        <v/>
      </c>
      <c r="G87" s="53" t="str">
        <f>IF(ISBLANK(現行セット情報CSV!G87),"",現行セット情報CSV!G87)</f>
        <v/>
      </c>
      <c r="H87" s="53" t="str">
        <f>IF(ISBLANK(現行セット情報CSV!H87),"",現行セット情報CSV!H87)</f>
        <v/>
      </c>
      <c r="I87" s="53" t="str">
        <f>IF(ISBLANK(現行セット情報CSV!I87),"",現行セット情報CSV!I87&amp;"("&amp;TEXT(EDATE($I$2,-1),"yyyy年m月")&amp;"納品まで)")</f>
        <v/>
      </c>
      <c r="J87" s="53" t="str">
        <f>IF(ISBLANK(現行セット情報CSV!J87),"",現行セット情報CSV!J87)</f>
        <v/>
      </c>
      <c r="K87" s="53" t="str">
        <f>IF(ISBLANK(現行セット情報CSV!K87),"",現行セット情報CSV!K87)</f>
        <v/>
      </c>
      <c r="L87" s="53" t="str">
        <f>IF(ISBLANK(現行セット情報CSV!L87),"",現行セット情報CSV!L87)</f>
        <v/>
      </c>
      <c r="M87" s="53" t="str">
        <f>IF(ISBLANK(現行セット情報CSV!M87),"",現行セット情報CSV!M87)</f>
        <v/>
      </c>
      <c r="N87" s="53" t="str">
        <f>IF(ISBLANK(現行セット情報CSV!N87),"",現行セット情報CSV!N87)</f>
        <v/>
      </c>
      <c r="O87" s="53" t="str">
        <f>IF(ISBLANK(現行セット情報CSV!O87),"",現行セット情報CSV!O87)</f>
        <v/>
      </c>
      <c r="P87" s="53" t="str">
        <f>IF(ISBLANK(現行セット情報CSV!P87),"",現行セット情報CSV!P87)</f>
        <v/>
      </c>
      <c r="Q87" s="53" t="str">
        <f>IF(ISBLANK(現行セット情報CSV!Q87),"",現行セット情報CSV!Q87+5)</f>
        <v/>
      </c>
      <c r="R87" s="53" t="str">
        <f>IF(ISBLANK(現行セット情報CSV!R87),"",現行セット情報CSV!R87)</f>
        <v/>
      </c>
      <c r="S87" s="53" t="str">
        <f>IF(ISBLANK(現行セット情報CSV!S87),"",現行セット情報CSV!S87)</f>
        <v/>
      </c>
      <c r="T87" s="53" t="str">
        <f>IF(ISBLANK(現行セット情報CSV!T87),"",現行セット情報CSV!T87)</f>
        <v/>
      </c>
      <c r="U87" s="53" t="str">
        <f>IF(ISBLANK(現行セット情報CSV!U87),"",現行セット情報CSV!U87)</f>
        <v/>
      </c>
      <c r="V87" s="53" t="str">
        <f>IF(ISBLANK(現行セット情報CSV!V87),"",現行セット情報CSV!V87)</f>
        <v/>
      </c>
      <c r="W87" s="53" t="str">
        <f>IF(ISBLANK(現行セット情報CSV!W87),"",現行セット情報CSV!W87)</f>
        <v/>
      </c>
      <c r="X87" s="53" t="str">
        <f>IF(ISBLANK(現行セット情報CSV!X87),"",現行セット情報CSV!X87)</f>
        <v/>
      </c>
      <c r="Y87" s="53" t="str">
        <f>IF(ISBLANK(現行セット情報CSV!Y87),"",現行セット情報CSV!Y87)</f>
        <v/>
      </c>
      <c r="Z87" s="53" t="str">
        <f>IF(ISBLANK(現行セット情報CSV!Z87),"",現行セット情報CSV!Z87)</f>
        <v/>
      </c>
      <c r="AA87" s="53" t="str">
        <f>IF(ISBLANK(現行セット情報CSV!AA87),"",現行セット情報CSV!AA87)</f>
        <v/>
      </c>
      <c r="AB87" s="53" t="str">
        <f>IF(ISBLANK(現行セット情報CSV!AB87),"",現行セット情報CSV!AB87)</f>
        <v/>
      </c>
      <c r="AC87" s="53" t="str">
        <f>IF(ISBLANK(現行セット情報CSV!AC87),"",現行セット情報CSV!AC87)</f>
        <v/>
      </c>
      <c r="AD87" s="53" t="str">
        <f>IF(ISBLANK(現行セット情報CSV!AD87),"",現行セット情報CSV!AD87)</f>
        <v/>
      </c>
      <c r="AE87" s="53" t="str">
        <f>IF(ISBLANK(現行セット情報CSV!AE87),"",現行セット情報CSV!AE87)</f>
        <v/>
      </c>
      <c r="AF87" s="53" t="str">
        <f>IF(ISBLANK(現行セット情報CSV!AF87),"",現行セット情報CSV!AF87)</f>
        <v/>
      </c>
      <c r="AG87" s="53" t="str">
        <f>IF(ISBLANK(現行セット情報CSV!AG87),"",現行セット情報CSV!AG87)</f>
        <v/>
      </c>
      <c r="AH87" s="53" t="str">
        <f>IF(ISBLANK(現行セット情報CSV!AH87),"",現行セット情報CSV!AH87)</f>
        <v/>
      </c>
      <c r="AI87" s="53" t="str">
        <f>IF(ISBLANK(現行セット情報CSV!AI87),"",現行セット情報CSV!AI87)</f>
        <v/>
      </c>
      <c r="AJ87" s="53" t="str">
        <f>IF(ISBLANK(現行セット情報CSV!AJ87),"",現行セット情報CSV!AJ87)</f>
        <v/>
      </c>
      <c r="AK87" s="53" t="str">
        <f>IF(ISBLANK(現行セット情報CSV!AK87),"",現行セット情報CSV!AK87)</f>
        <v/>
      </c>
      <c r="AL87" s="53" t="str">
        <f>IF(ISBLANK(現行セット情報CSV!AL87),"",現行セット情報CSV!AL87)</f>
        <v/>
      </c>
      <c r="AM87" s="53" t="str">
        <f>IF(ISBLANK(現行セット情報CSV!AM87),"",現行セット情報CSV!AM87)</f>
        <v/>
      </c>
      <c r="AN87" s="53" t="str">
        <f>IF(ISBLANK(現行セット情報CSV!AN87),"",現行セット情報CSV!AN87)</f>
        <v/>
      </c>
      <c r="AO87" s="53" t="str">
        <f>IF(ISBLANK(現行セット情報CSV!AO87),"",現行セット情報CSV!AO87)</f>
        <v/>
      </c>
      <c r="AP87" s="53" t="str">
        <f>IF(ISBLANK(現行セット情報CSV!AP87),"",現行セット情報CSV!AP87)</f>
        <v/>
      </c>
      <c r="AQ87" s="53" t="str">
        <f>IF(ISBLANK(現行セット情報CSV!AQ87),"",現行セット情報CSV!AQ87)</f>
        <v/>
      </c>
      <c r="AR87" s="53" t="str">
        <f>IF(ISBLANK(現行セット情報CSV!AR87),"",現行セット情報CSV!AR87)</f>
        <v/>
      </c>
      <c r="AS87" s="53" t="str">
        <f>IF(ISBLANK(現行セット情報CSV!AS87),"",現行セット情報CSV!AS87)</f>
        <v/>
      </c>
    </row>
    <row r="88" spans="1:45">
      <c r="A88" s="53" t="str">
        <f>IF(ISBLANK(現行セット情報CSV!A88),"",現行セット情報CSV!A88)</f>
        <v/>
      </c>
      <c r="B88" s="53" t="str">
        <f>IF(ISBLANK(現行セット情報CSV!B88),"",現行セット情報CSV!B88)</f>
        <v/>
      </c>
      <c r="C88" s="53" t="str">
        <f>IF(ISBLANK(現行セット情報CSV!C88),"",現行セット情報CSV!C88)</f>
        <v/>
      </c>
      <c r="D88" s="53" t="str">
        <f>IF(ISBLANK(現行セット情報CSV!D88),"",現行セット情報CSV!D88)</f>
        <v/>
      </c>
      <c r="E88" s="53" t="str">
        <f>IF(ISBLANK(現行セット情報CSV!E88),"",現行セット情報CSV!E88)</f>
        <v/>
      </c>
      <c r="F88" s="53" t="str">
        <f>IF(ISBLANK(現行セット情報CSV!F88),"",現行セット情報CSV!F88)</f>
        <v/>
      </c>
      <c r="G88" s="53" t="str">
        <f>IF(ISBLANK(現行セット情報CSV!G88),"",現行セット情報CSV!G88)</f>
        <v/>
      </c>
      <c r="H88" s="53" t="str">
        <f>IF(ISBLANK(現行セット情報CSV!H88),"",現行セット情報CSV!H88)</f>
        <v/>
      </c>
      <c r="I88" s="53" t="str">
        <f>IF(ISBLANK(現行セット情報CSV!I88),"",現行セット情報CSV!I88&amp;"("&amp;TEXT(EDATE($I$2,-1),"yyyy年m月")&amp;"納品まで)")</f>
        <v/>
      </c>
      <c r="J88" s="53" t="str">
        <f>IF(ISBLANK(現行セット情報CSV!J88),"",現行セット情報CSV!J88)</f>
        <v/>
      </c>
      <c r="K88" s="53" t="str">
        <f>IF(ISBLANK(現行セット情報CSV!K88),"",現行セット情報CSV!K88)</f>
        <v/>
      </c>
      <c r="L88" s="53" t="str">
        <f>IF(ISBLANK(現行セット情報CSV!L88),"",現行セット情報CSV!L88)</f>
        <v/>
      </c>
      <c r="M88" s="53" t="str">
        <f>IF(ISBLANK(現行セット情報CSV!M88),"",現行セット情報CSV!M88)</f>
        <v/>
      </c>
      <c r="N88" s="53" t="str">
        <f>IF(ISBLANK(現行セット情報CSV!N88),"",現行セット情報CSV!N88)</f>
        <v/>
      </c>
      <c r="O88" s="53" t="str">
        <f>IF(ISBLANK(現行セット情報CSV!O88),"",現行セット情報CSV!O88)</f>
        <v/>
      </c>
      <c r="P88" s="53" t="str">
        <f>IF(ISBLANK(現行セット情報CSV!P88),"",現行セット情報CSV!P88)</f>
        <v/>
      </c>
      <c r="Q88" s="53" t="str">
        <f>IF(ISBLANK(現行セット情報CSV!Q88),"",現行セット情報CSV!Q88+5)</f>
        <v/>
      </c>
      <c r="R88" s="53" t="str">
        <f>IF(ISBLANK(現行セット情報CSV!R88),"",現行セット情報CSV!R88)</f>
        <v/>
      </c>
      <c r="S88" s="53" t="str">
        <f>IF(ISBLANK(現行セット情報CSV!S88),"",現行セット情報CSV!S88)</f>
        <v/>
      </c>
      <c r="T88" s="53" t="str">
        <f>IF(ISBLANK(現行セット情報CSV!T88),"",現行セット情報CSV!T88)</f>
        <v/>
      </c>
      <c r="U88" s="53" t="str">
        <f>IF(ISBLANK(現行セット情報CSV!U88),"",現行セット情報CSV!U88)</f>
        <v/>
      </c>
      <c r="V88" s="53" t="str">
        <f>IF(ISBLANK(現行セット情報CSV!V88),"",現行セット情報CSV!V88)</f>
        <v/>
      </c>
      <c r="W88" s="53" t="str">
        <f>IF(ISBLANK(現行セット情報CSV!W88),"",現行セット情報CSV!W88)</f>
        <v/>
      </c>
      <c r="X88" s="53" t="str">
        <f>IF(ISBLANK(現行セット情報CSV!X88),"",現行セット情報CSV!X88)</f>
        <v/>
      </c>
      <c r="Y88" s="53" t="str">
        <f>IF(ISBLANK(現行セット情報CSV!Y88),"",現行セット情報CSV!Y88)</f>
        <v/>
      </c>
      <c r="Z88" s="53" t="str">
        <f>IF(ISBLANK(現行セット情報CSV!Z88),"",現行セット情報CSV!Z88)</f>
        <v/>
      </c>
      <c r="AA88" s="53" t="str">
        <f>IF(ISBLANK(現行セット情報CSV!AA88),"",現行セット情報CSV!AA88)</f>
        <v/>
      </c>
      <c r="AB88" s="53" t="str">
        <f>IF(ISBLANK(現行セット情報CSV!AB88),"",現行セット情報CSV!AB88)</f>
        <v/>
      </c>
      <c r="AC88" s="53" t="str">
        <f>IF(ISBLANK(現行セット情報CSV!AC88),"",現行セット情報CSV!AC88)</f>
        <v/>
      </c>
      <c r="AD88" s="53" t="str">
        <f>IF(ISBLANK(現行セット情報CSV!AD88),"",現行セット情報CSV!AD88)</f>
        <v/>
      </c>
      <c r="AE88" s="53" t="str">
        <f>IF(ISBLANK(現行セット情報CSV!AE88),"",現行セット情報CSV!AE88)</f>
        <v/>
      </c>
      <c r="AF88" s="53" t="str">
        <f>IF(ISBLANK(現行セット情報CSV!AF88),"",現行セット情報CSV!AF88)</f>
        <v/>
      </c>
      <c r="AG88" s="53" t="str">
        <f>IF(ISBLANK(現行セット情報CSV!AG88),"",現行セット情報CSV!AG88)</f>
        <v/>
      </c>
      <c r="AH88" s="53" t="str">
        <f>IF(ISBLANK(現行セット情報CSV!AH88),"",現行セット情報CSV!AH88)</f>
        <v/>
      </c>
      <c r="AI88" s="53" t="str">
        <f>IF(ISBLANK(現行セット情報CSV!AI88),"",現行セット情報CSV!AI88)</f>
        <v/>
      </c>
      <c r="AJ88" s="53" t="str">
        <f>IF(ISBLANK(現行セット情報CSV!AJ88),"",現行セット情報CSV!AJ88)</f>
        <v/>
      </c>
      <c r="AK88" s="53" t="str">
        <f>IF(ISBLANK(現行セット情報CSV!AK88),"",現行セット情報CSV!AK88)</f>
        <v/>
      </c>
      <c r="AL88" s="53" t="str">
        <f>IF(ISBLANK(現行セット情報CSV!AL88),"",現行セット情報CSV!AL88)</f>
        <v/>
      </c>
      <c r="AM88" s="53" t="str">
        <f>IF(ISBLANK(現行セット情報CSV!AM88),"",現行セット情報CSV!AM88)</f>
        <v/>
      </c>
      <c r="AN88" s="53" t="str">
        <f>IF(ISBLANK(現行セット情報CSV!AN88),"",現行セット情報CSV!AN88)</f>
        <v/>
      </c>
      <c r="AO88" s="53" t="str">
        <f>IF(ISBLANK(現行セット情報CSV!AO88),"",現行セット情報CSV!AO88)</f>
        <v/>
      </c>
      <c r="AP88" s="53" t="str">
        <f>IF(ISBLANK(現行セット情報CSV!AP88),"",現行セット情報CSV!AP88)</f>
        <v/>
      </c>
      <c r="AQ88" s="53" t="str">
        <f>IF(ISBLANK(現行セット情報CSV!AQ88),"",現行セット情報CSV!AQ88)</f>
        <v/>
      </c>
      <c r="AR88" s="53" t="str">
        <f>IF(ISBLANK(現行セット情報CSV!AR88),"",現行セット情報CSV!AR88)</f>
        <v/>
      </c>
      <c r="AS88" s="53" t="str">
        <f>IF(ISBLANK(現行セット情報CSV!AS88),"",現行セット情報CSV!AS88)</f>
        <v/>
      </c>
    </row>
    <row r="89" spans="1:45">
      <c r="A89" s="53" t="str">
        <f>IF(ISBLANK(現行セット情報CSV!A89),"",現行セット情報CSV!A89)</f>
        <v/>
      </c>
      <c r="B89" s="53" t="str">
        <f>IF(ISBLANK(現行セット情報CSV!B89),"",現行セット情報CSV!B89)</f>
        <v/>
      </c>
      <c r="C89" s="53" t="str">
        <f>IF(ISBLANK(現行セット情報CSV!C89),"",現行セット情報CSV!C89)</f>
        <v/>
      </c>
      <c r="D89" s="53" t="str">
        <f>IF(ISBLANK(現行セット情報CSV!D89),"",現行セット情報CSV!D89)</f>
        <v/>
      </c>
      <c r="E89" s="53" t="str">
        <f>IF(ISBLANK(現行セット情報CSV!E89),"",現行セット情報CSV!E89)</f>
        <v/>
      </c>
      <c r="F89" s="53" t="str">
        <f>IF(ISBLANK(現行セット情報CSV!F89),"",現行セット情報CSV!F89)</f>
        <v/>
      </c>
      <c r="G89" s="53" t="str">
        <f>IF(ISBLANK(現行セット情報CSV!G89),"",現行セット情報CSV!G89)</f>
        <v/>
      </c>
      <c r="H89" s="53" t="str">
        <f>IF(ISBLANK(現行セット情報CSV!H89),"",現行セット情報CSV!H89)</f>
        <v/>
      </c>
      <c r="I89" s="53" t="str">
        <f>IF(ISBLANK(現行セット情報CSV!I89),"",現行セット情報CSV!I89&amp;"("&amp;TEXT(EDATE($I$2,-1),"yyyy年m月")&amp;"納品まで)")</f>
        <v/>
      </c>
      <c r="J89" s="53" t="str">
        <f>IF(ISBLANK(現行セット情報CSV!J89),"",現行セット情報CSV!J89)</f>
        <v/>
      </c>
      <c r="K89" s="53" t="str">
        <f>IF(ISBLANK(現行セット情報CSV!K89),"",現行セット情報CSV!K89)</f>
        <v/>
      </c>
      <c r="L89" s="53" t="str">
        <f>IF(ISBLANK(現行セット情報CSV!L89),"",現行セット情報CSV!L89)</f>
        <v/>
      </c>
      <c r="M89" s="53" t="str">
        <f>IF(ISBLANK(現行セット情報CSV!M89),"",現行セット情報CSV!M89)</f>
        <v/>
      </c>
      <c r="N89" s="53" t="str">
        <f>IF(ISBLANK(現行セット情報CSV!N89),"",現行セット情報CSV!N89)</f>
        <v/>
      </c>
      <c r="O89" s="53" t="str">
        <f>IF(ISBLANK(現行セット情報CSV!O89),"",現行セット情報CSV!O89)</f>
        <v/>
      </c>
      <c r="P89" s="53" t="str">
        <f>IF(ISBLANK(現行セット情報CSV!P89),"",現行セット情報CSV!P89)</f>
        <v/>
      </c>
      <c r="Q89" s="53" t="str">
        <f>IF(ISBLANK(現行セット情報CSV!Q89),"",現行セット情報CSV!Q89+5)</f>
        <v/>
      </c>
      <c r="R89" s="53" t="str">
        <f>IF(ISBLANK(現行セット情報CSV!R89),"",現行セット情報CSV!R89)</f>
        <v/>
      </c>
      <c r="S89" s="53" t="str">
        <f>IF(ISBLANK(現行セット情報CSV!S89),"",現行セット情報CSV!S89)</f>
        <v/>
      </c>
      <c r="T89" s="53" t="str">
        <f>IF(ISBLANK(現行セット情報CSV!T89),"",現行セット情報CSV!T89)</f>
        <v/>
      </c>
      <c r="U89" s="53" t="str">
        <f>IF(ISBLANK(現行セット情報CSV!U89),"",現行セット情報CSV!U89)</f>
        <v/>
      </c>
      <c r="V89" s="53" t="str">
        <f>IF(ISBLANK(現行セット情報CSV!V89),"",現行セット情報CSV!V89)</f>
        <v/>
      </c>
      <c r="W89" s="53" t="str">
        <f>IF(ISBLANK(現行セット情報CSV!W89),"",現行セット情報CSV!W89)</f>
        <v/>
      </c>
      <c r="X89" s="53" t="str">
        <f>IF(ISBLANK(現行セット情報CSV!X89),"",現行セット情報CSV!X89)</f>
        <v/>
      </c>
      <c r="Y89" s="53" t="str">
        <f>IF(ISBLANK(現行セット情報CSV!Y89),"",現行セット情報CSV!Y89)</f>
        <v/>
      </c>
      <c r="Z89" s="53" t="str">
        <f>IF(ISBLANK(現行セット情報CSV!Z89),"",現行セット情報CSV!Z89)</f>
        <v/>
      </c>
      <c r="AA89" s="53" t="str">
        <f>IF(ISBLANK(現行セット情報CSV!AA89),"",現行セット情報CSV!AA89)</f>
        <v/>
      </c>
      <c r="AB89" s="53" t="str">
        <f>IF(ISBLANK(現行セット情報CSV!AB89),"",現行セット情報CSV!AB89)</f>
        <v/>
      </c>
      <c r="AC89" s="53" t="str">
        <f>IF(ISBLANK(現行セット情報CSV!AC89),"",現行セット情報CSV!AC89)</f>
        <v/>
      </c>
      <c r="AD89" s="53" t="str">
        <f>IF(ISBLANK(現行セット情報CSV!AD89),"",現行セット情報CSV!AD89)</f>
        <v/>
      </c>
      <c r="AE89" s="53" t="str">
        <f>IF(ISBLANK(現行セット情報CSV!AE89),"",現行セット情報CSV!AE89)</f>
        <v/>
      </c>
      <c r="AF89" s="53" t="str">
        <f>IF(ISBLANK(現行セット情報CSV!AF89),"",現行セット情報CSV!AF89)</f>
        <v/>
      </c>
      <c r="AG89" s="53" t="str">
        <f>IF(ISBLANK(現行セット情報CSV!AG89),"",現行セット情報CSV!AG89)</f>
        <v/>
      </c>
      <c r="AH89" s="53" t="str">
        <f>IF(ISBLANK(現行セット情報CSV!AH89),"",現行セット情報CSV!AH89)</f>
        <v/>
      </c>
      <c r="AI89" s="53" t="str">
        <f>IF(ISBLANK(現行セット情報CSV!AI89),"",現行セット情報CSV!AI89)</f>
        <v/>
      </c>
      <c r="AJ89" s="53" t="str">
        <f>IF(ISBLANK(現行セット情報CSV!AJ89),"",現行セット情報CSV!AJ89)</f>
        <v/>
      </c>
      <c r="AK89" s="53" t="str">
        <f>IF(ISBLANK(現行セット情報CSV!AK89),"",現行セット情報CSV!AK89)</f>
        <v/>
      </c>
      <c r="AL89" s="53" t="str">
        <f>IF(ISBLANK(現行セット情報CSV!AL89),"",現行セット情報CSV!AL89)</f>
        <v/>
      </c>
      <c r="AM89" s="53" t="str">
        <f>IF(ISBLANK(現行セット情報CSV!AM89),"",現行セット情報CSV!AM89)</f>
        <v/>
      </c>
      <c r="AN89" s="53" t="str">
        <f>IF(ISBLANK(現行セット情報CSV!AN89),"",現行セット情報CSV!AN89)</f>
        <v/>
      </c>
      <c r="AO89" s="53" t="str">
        <f>IF(ISBLANK(現行セット情報CSV!AO89),"",現行セット情報CSV!AO89)</f>
        <v/>
      </c>
      <c r="AP89" s="53" t="str">
        <f>IF(ISBLANK(現行セット情報CSV!AP89),"",現行セット情報CSV!AP89)</f>
        <v/>
      </c>
      <c r="AQ89" s="53" t="str">
        <f>IF(ISBLANK(現行セット情報CSV!AQ89),"",現行セット情報CSV!AQ89)</f>
        <v/>
      </c>
      <c r="AR89" s="53" t="str">
        <f>IF(ISBLANK(現行セット情報CSV!AR89),"",現行セット情報CSV!AR89)</f>
        <v/>
      </c>
      <c r="AS89" s="53" t="str">
        <f>IF(ISBLANK(現行セット情報CSV!AS89),"",現行セット情報CSV!AS89)</f>
        <v/>
      </c>
    </row>
    <row r="90" spans="1:45">
      <c r="A90" s="53" t="str">
        <f>IF(ISBLANK(現行セット情報CSV!A90),"",現行セット情報CSV!A90)</f>
        <v/>
      </c>
      <c r="B90" s="53" t="str">
        <f>IF(ISBLANK(現行セット情報CSV!B90),"",現行セット情報CSV!B90)</f>
        <v/>
      </c>
      <c r="C90" s="53" t="str">
        <f>IF(ISBLANK(現行セット情報CSV!C90),"",現行セット情報CSV!C90)</f>
        <v/>
      </c>
      <c r="D90" s="53" t="str">
        <f>IF(ISBLANK(現行セット情報CSV!D90),"",現行セット情報CSV!D90)</f>
        <v/>
      </c>
      <c r="E90" s="53" t="str">
        <f>IF(ISBLANK(現行セット情報CSV!E90),"",現行セット情報CSV!E90)</f>
        <v/>
      </c>
      <c r="F90" s="53" t="str">
        <f>IF(ISBLANK(現行セット情報CSV!F90),"",現行セット情報CSV!F90)</f>
        <v/>
      </c>
      <c r="G90" s="53" t="str">
        <f>IF(ISBLANK(現行セット情報CSV!G90),"",現行セット情報CSV!G90)</f>
        <v/>
      </c>
      <c r="H90" s="53" t="str">
        <f>IF(ISBLANK(現行セット情報CSV!H90),"",現行セット情報CSV!H90)</f>
        <v/>
      </c>
      <c r="I90" s="53" t="str">
        <f>IF(ISBLANK(現行セット情報CSV!I90),"",現行セット情報CSV!I90&amp;"("&amp;TEXT(EDATE($I$2,-1),"yyyy年m月")&amp;"納品まで)")</f>
        <v/>
      </c>
      <c r="J90" s="53" t="str">
        <f>IF(ISBLANK(現行セット情報CSV!J90),"",現行セット情報CSV!J90)</f>
        <v/>
      </c>
      <c r="K90" s="53" t="str">
        <f>IF(ISBLANK(現行セット情報CSV!K90),"",現行セット情報CSV!K90)</f>
        <v/>
      </c>
      <c r="L90" s="53" t="str">
        <f>IF(ISBLANK(現行セット情報CSV!L90),"",現行セット情報CSV!L90)</f>
        <v/>
      </c>
      <c r="M90" s="53" t="str">
        <f>IF(ISBLANK(現行セット情報CSV!M90),"",現行セット情報CSV!M90)</f>
        <v/>
      </c>
      <c r="N90" s="53" t="str">
        <f>IF(ISBLANK(現行セット情報CSV!N90),"",現行セット情報CSV!N90)</f>
        <v/>
      </c>
      <c r="O90" s="53" t="str">
        <f>IF(ISBLANK(現行セット情報CSV!O90),"",現行セット情報CSV!O90)</f>
        <v/>
      </c>
      <c r="P90" s="53" t="str">
        <f>IF(ISBLANK(現行セット情報CSV!P90),"",現行セット情報CSV!P90)</f>
        <v/>
      </c>
      <c r="Q90" s="53" t="str">
        <f>IF(ISBLANK(現行セット情報CSV!Q90),"",現行セット情報CSV!Q90+5)</f>
        <v/>
      </c>
      <c r="R90" s="53" t="str">
        <f>IF(ISBLANK(現行セット情報CSV!R90),"",現行セット情報CSV!R90)</f>
        <v/>
      </c>
      <c r="S90" s="53" t="str">
        <f>IF(ISBLANK(現行セット情報CSV!S90),"",現行セット情報CSV!S90)</f>
        <v/>
      </c>
      <c r="T90" s="53" t="str">
        <f>IF(ISBLANK(現行セット情報CSV!T90),"",現行セット情報CSV!T90)</f>
        <v/>
      </c>
      <c r="U90" s="53" t="str">
        <f>IF(ISBLANK(現行セット情報CSV!U90),"",現行セット情報CSV!U90)</f>
        <v/>
      </c>
      <c r="V90" s="53" t="str">
        <f>IF(ISBLANK(現行セット情報CSV!V90),"",現行セット情報CSV!V90)</f>
        <v/>
      </c>
      <c r="W90" s="53" t="str">
        <f>IF(ISBLANK(現行セット情報CSV!W90),"",現行セット情報CSV!W90)</f>
        <v/>
      </c>
      <c r="X90" s="53" t="str">
        <f>IF(ISBLANK(現行セット情報CSV!X90),"",現行セット情報CSV!X90)</f>
        <v/>
      </c>
      <c r="Y90" s="53" t="str">
        <f>IF(ISBLANK(現行セット情報CSV!Y90),"",現行セット情報CSV!Y90)</f>
        <v/>
      </c>
      <c r="Z90" s="53" t="str">
        <f>IF(ISBLANK(現行セット情報CSV!Z90),"",現行セット情報CSV!Z90)</f>
        <v/>
      </c>
      <c r="AA90" s="53" t="str">
        <f>IF(ISBLANK(現行セット情報CSV!AA90),"",現行セット情報CSV!AA90)</f>
        <v/>
      </c>
      <c r="AB90" s="53" t="str">
        <f>IF(ISBLANK(現行セット情報CSV!AB90),"",現行セット情報CSV!AB90)</f>
        <v/>
      </c>
      <c r="AC90" s="53" t="str">
        <f>IF(ISBLANK(現行セット情報CSV!AC90),"",現行セット情報CSV!AC90)</f>
        <v/>
      </c>
      <c r="AD90" s="53" t="str">
        <f>IF(ISBLANK(現行セット情報CSV!AD90),"",現行セット情報CSV!AD90)</f>
        <v/>
      </c>
      <c r="AE90" s="53" t="str">
        <f>IF(ISBLANK(現行セット情報CSV!AE90),"",現行セット情報CSV!AE90)</f>
        <v/>
      </c>
      <c r="AF90" s="53" t="str">
        <f>IF(ISBLANK(現行セット情報CSV!AF90),"",現行セット情報CSV!AF90)</f>
        <v/>
      </c>
      <c r="AG90" s="53" t="str">
        <f>IF(ISBLANK(現行セット情報CSV!AG90),"",現行セット情報CSV!AG90)</f>
        <v/>
      </c>
      <c r="AH90" s="53" t="str">
        <f>IF(ISBLANK(現行セット情報CSV!AH90),"",現行セット情報CSV!AH90)</f>
        <v/>
      </c>
      <c r="AI90" s="53" t="str">
        <f>IF(ISBLANK(現行セット情報CSV!AI90),"",現行セット情報CSV!AI90)</f>
        <v/>
      </c>
      <c r="AJ90" s="53" t="str">
        <f>IF(ISBLANK(現行セット情報CSV!AJ90),"",現行セット情報CSV!AJ90)</f>
        <v/>
      </c>
      <c r="AK90" s="53" t="str">
        <f>IF(ISBLANK(現行セット情報CSV!AK90),"",現行セット情報CSV!AK90)</f>
        <v/>
      </c>
      <c r="AL90" s="53" t="str">
        <f>IF(ISBLANK(現行セット情報CSV!AL90),"",現行セット情報CSV!AL90)</f>
        <v/>
      </c>
      <c r="AM90" s="53" t="str">
        <f>IF(ISBLANK(現行セット情報CSV!AM90),"",現行セット情報CSV!AM90)</f>
        <v/>
      </c>
      <c r="AN90" s="53" t="str">
        <f>IF(ISBLANK(現行セット情報CSV!AN90),"",現行セット情報CSV!AN90)</f>
        <v/>
      </c>
      <c r="AO90" s="53" t="str">
        <f>IF(ISBLANK(現行セット情報CSV!AO90),"",現行セット情報CSV!AO90)</f>
        <v/>
      </c>
      <c r="AP90" s="53" t="str">
        <f>IF(ISBLANK(現行セット情報CSV!AP90),"",現行セット情報CSV!AP90)</f>
        <v/>
      </c>
      <c r="AQ90" s="53" t="str">
        <f>IF(ISBLANK(現行セット情報CSV!AQ90),"",現行セット情報CSV!AQ90)</f>
        <v/>
      </c>
      <c r="AR90" s="53" t="str">
        <f>IF(ISBLANK(現行セット情報CSV!AR90),"",現行セット情報CSV!AR90)</f>
        <v/>
      </c>
      <c r="AS90" s="53" t="str">
        <f>IF(ISBLANK(現行セット情報CSV!AS90),"",現行セット情報CSV!AS90)</f>
        <v/>
      </c>
    </row>
    <row r="91" spans="1:45">
      <c r="A91" s="53" t="str">
        <f>IF(ISBLANK(現行セット情報CSV!A91),"",現行セット情報CSV!A91)</f>
        <v/>
      </c>
      <c r="B91" s="53" t="str">
        <f>IF(ISBLANK(現行セット情報CSV!B91),"",現行セット情報CSV!B91)</f>
        <v/>
      </c>
      <c r="C91" s="53" t="str">
        <f>IF(ISBLANK(現行セット情報CSV!C91),"",現行セット情報CSV!C91)</f>
        <v/>
      </c>
      <c r="D91" s="53" t="str">
        <f>IF(ISBLANK(現行セット情報CSV!D91),"",現行セット情報CSV!D91)</f>
        <v/>
      </c>
      <c r="E91" s="53" t="str">
        <f>IF(ISBLANK(現行セット情報CSV!E91),"",現行セット情報CSV!E91)</f>
        <v/>
      </c>
      <c r="F91" s="53" t="str">
        <f>IF(ISBLANK(現行セット情報CSV!F91),"",現行セット情報CSV!F91)</f>
        <v/>
      </c>
      <c r="G91" s="53" t="str">
        <f>IF(ISBLANK(現行セット情報CSV!G91),"",現行セット情報CSV!G91)</f>
        <v/>
      </c>
      <c r="H91" s="53" t="str">
        <f>IF(ISBLANK(現行セット情報CSV!H91),"",現行セット情報CSV!H91)</f>
        <v/>
      </c>
      <c r="I91" s="53" t="str">
        <f>IF(ISBLANK(現行セット情報CSV!I91),"",現行セット情報CSV!I91&amp;"("&amp;TEXT(EDATE($I$2,-1),"yyyy年m月")&amp;"納品まで)")</f>
        <v/>
      </c>
      <c r="J91" s="53" t="str">
        <f>IF(ISBLANK(現行セット情報CSV!J91),"",現行セット情報CSV!J91)</f>
        <v/>
      </c>
      <c r="K91" s="53" t="str">
        <f>IF(ISBLANK(現行セット情報CSV!K91),"",現行セット情報CSV!K91)</f>
        <v/>
      </c>
      <c r="L91" s="53" t="str">
        <f>IF(ISBLANK(現行セット情報CSV!L91),"",現行セット情報CSV!L91)</f>
        <v/>
      </c>
      <c r="M91" s="53" t="str">
        <f>IF(ISBLANK(現行セット情報CSV!M91),"",現行セット情報CSV!M91)</f>
        <v/>
      </c>
      <c r="N91" s="53" t="str">
        <f>IF(ISBLANK(現行セット情報CSV!N91),"",現行セット情報CSV!N91)</f>
        <v/>
      </c>
      <c r="O91" s="53" t="str">
        <f>IF(ISBLANK(現行セット情報CSV!O91),"",現行セット情報CSV!O91)</f>
        <v/>
      </c>
      <c r="P91" s="53" t="str">
        <f>IF(ISBLANK(現行セット情報CSV!P91),"",現行セット情報CSV!P91)</f>
        <v/>
      </c>
      <c r="Q91" s="53" t="str">
        <f>IF(ISBLANK(現行セット情報CSV!Q91),"",現行セット情報CSV!Q91+5)</f>
        <v/>
      </c>
      <c r="R91" s="53" t="str">
        <f>IF(ISBLANK(現行セット情報CSV!R91),"",現行セット情報CSV!R91)</f>
        <v/>
      </c>
      <c r="S91" s="53" t="str">
        <f>IF(ISBLANK(現行セット情報CSV!S91),"",現行セット情報CSV!S91)</f>
        <v/>
      </c>
      <c r="T91" s="53" t="str">
        <f>IF(ISBLANK(現行セット情報CSV!T91),"",現行セット情報CSV!T91)</f>
        <v/>
      </c>
      <c r="U91" s="53" t="str">
        <f>IF(ISBLANK(現行セット情報CSV!U91),"",現行セット情報CSV!U91)</f>
        <v/>
      </c>
      <c r="V91" s="53" t="str">
        <f>IF(ISBLANK(現行セット情報CSV!V91),"",現行セット情報CSV!V91)</f>
        <v/>
      </c>
      <c r="W91" s="53" t="str">
        <f>IF(ISBLANK(現行セット情報CSV!W91),"",現行セット情報CSV!W91)</f>
        <v/>
      </c>
      <c r="X91" s="53" t="str">
        <f>IF(ISBLANK(現行セット情報CSV!X91),"",現行セット情報CSV!X91)</f>
        <v/>
      </c>
      <c r="Y91" s="53" t="str">
        <f>IF(ISBLANK(現行セット情報CSV!Y91),"",現行セット情報CSV!Y91)</f>
        <v/>
      </c>
      <c r="Z91" s="53" t="str">
        <f>IF(ISBLANK(現行セット情報CSV!Z91),"",現行セット情報CSV!Z91)</f>
        <v/>
      </c>
      <c r="AA91" s="53" t="str">
        <f>IF(ISBLANK(現行セット情報CSV!AA91),"",現行セット情報CSV!AA91)</f>
        <v/>
      </c>
      <c r="AB91" s="53" t="str">
        <f>IF(ISBLANK(現行セット情報CSV!AB91),"",現行セット情報CSV!AB91)</f>
        <v/>
      </c>
      <c r="AC91" s="53" t="str">
        <f>IF(ISBLANK(現行セット情報CSV!AC91),"",現行セット情報CSV!AC91)</f>
        <v/>
      </c>
      <c r="AD91" s="53" t="str">
        <f>IF(ISBLANK(現行セット情報CSV!AD91),"",現行セット情報CSV!AD91)</f>
        <v/>
      </c>
      <c r="AE91" s="53" t="str">
        <f>IF(ISBLANK(現行セット情報CSV!AE91),"",現行セット情報CSV!AE91)</f>
        <v/>
      </c>
      <c r="AF91" s="53" t="str">
        <f>IF(ISBLANK(現行セット情報CSV!AF91),"",現行セット情報CSV!AF91)</f>
        <v/>
      </c>
      <c r="AG91" s="53" t="str">
        <f>IF(ISBLANK(現行セット情報CSV!AG91),"",現行セット情報CSV!AG91)</f>
        <v/>
      </c>
      <c r="AH91" s="53" t="str">
        <f>IF(ISBLANK(現行セット情報CSV!AH91),"",現行セット情報CSV!AH91)</f>
        <v/>
      </c>
      <c r="AI91" s="53" t="str">
        <f>IF(ISBLANK(現行セット情報CSV!AI91),"",現行セット情報CSV!AI91)</f>
        <v/>
      </c>
      <c r="AJ91" s="53" t="str">
        <f>IF(ISBLANK(現行セット情報CSV!AJ91),"",現行セット情報CSV!AJ91)</f>
        <v/>
      </c>
      <c r="AK91" s="53" t="str">
        <f>IF(ISBLANK(現行セット情報CSV!AK91),"",現行セット情報CSV!AK91)</f>
        <v/>
      </c>
      <c r="AL91" s="53" t="str">
        <f>IF(ISBLANK(現行セット情報CSV!AL91),"",現行セット情報CSV!AL91)</f>
        <v/>
      </c>
      <c r="AM91" s="53" t="str">
        <f>IF(ISBLANK(現行セット情報CSV!AM91),"",現行セット情報CSV!AM91)</f>
        <v/>
      </c>
      <c r="AN91" s="53" t="str">
        <f>IF(ISBLANK(現行セット情報CSV!AN91),"",現行セット情報CSV!AN91)</f>
        <v/>
      </c>
      <c r="AO91" s="53" t="str">
        <f>IF(ISBLANK(現行セット情報CSV!AO91),"",現行セット情報CSV!AO91)</f>
        <v/>
      </c>
      <c r="AP91" s="53" t="str">
        <f>IF(ISBLANK(現行セット情報CSV!AP91),"",現行セット情報CSV!AP91)</f>
        <v/>
      </c>
      <c r="AQ91" s="53" t="str">
        <f>IF(ISBLANK(現行セット情報CSV!AQ91),"",現行セット情報CSV!AQ91)</f>
        <v/>
      </c>
      <c r="AR91" s="53" t="str">
        <f>IF(ISBLANK(現行セット情報CSV!AR91),"",現行セット情報CSV!AR91)</f>
        <v/>
      </c>
      <c r="AS91" s="53" t="str">
        <f>IF(ISBLANK(現行セット情報CSV!AS91),"",現行セット情報CSV!AS91)</f>
        <v/>
      </c>
    </row>
    <row r="92" spans="1:45">
      <c r="A92" s="53" t="str">
        <f>IF(ISBLANK(現行セット情報CSV!A92),"",現行セット情報CSV!A92)</f>
        <v/>
      </c>
      <c r="B92" s="53" t="str">
        <f>IF(ISBLANK(現行セット情報CSV!B92),"",現行セット情報CSV!B92)</f>
        <v/>
      </c>
      <c r="C92" s="53" t="str">
        <f>IF(ISBLANK(現行セット情報CSV!C92),"",現行セット情報CSV!C92)</f>
        <v/>
      </c>
      <c r="D92" s="53" t="str">
        <f>IF(ISBLANK(現行セット情報CSV!D92),"",現行セット情報CSV!D92)</f>
        <v/>
      </c>
      <c r="E92" s="53" t="str">
        <f>IF(ISBLANK(現行セット情報CSV!E92),"",現行セット情報CSV!E92)</f>
        <v/>
      </c>
      <c r="F92" s="53" t="str">
        <f>IF(ISBLANK(現行セット情報CSV!F92),"",現行セット情報CSV!F92)</f>
        <v/>
      </c>
      <c r="G92" s="53" t="str">
        <f>IF(ISBLANK(現行セット情報CSV!G92),"",現行セット情報CSV!G92)</f>
        <v/>
      </c>
      <c r="H92" s="53" t="str">
        <f>IF(ISBLANK(現行セット情報CSV!H92),"",現行セット情報CSV!H92)</f>
        <v/>
      </c>
      <c r="I92" s="53" t="str">
        <f>IF(ISBLANK(現行セット情報CSV!I92),"",現行セット情報CSV!I92&amp;"("&amp;TEXT(EDATE($I$2,-1),"yyyy年m月")&amp;"納品まで)")</f>
        <v/>
      </c>
      <c r="J92" s="53" t="str">
        <f>IF(ISBLANK(現行セット情報CSV!J92),"",現行セット情報CSV!J92)</f>
        <v/>
      </c>
      <c r="K92" s="53" t="str">
        <f>IF(ISBLANK(現行セット情報CSV!K92),"",現行セット情報CSV!K92)</f>
        <v/>
      </c>
      <c r="L92" s="53" t="str">
        <f>IF(ISBLANK(現行セット情報CSV!L92),"",現行セット情報CSV!L92)</f>
        <v/>
      </c>
      <c r="M92" s="53" t="str">
        <f>IF(ISBLANK(現行セット情報CSV!M92),"",現行セット情報CSV!M92)</f>
        <v/>
      </c>
      <c r="N92" s="53" t="str">
        <f>IF(ISBLANK(現行セット情報CSV!N92),"",現行セット情報CSV!N92)</f>
        <v/>
      </c>
      <c r="O92" s="53" t="str">
        <f>IF(ISBLANK(現行セット情報CSV!O92),"",現行セット情報CSV!O92)</f>
        <v/>
      </c>
      <c r="P92" s="53" t="str">
        <f>IF(ISBLANK(現行セット情報CSV!P92),"",現行セット情報CSV!P92)</f>
        <v/>
      </c>
      <c r="Q92" s="53" t="str">
        <f>IF(ISBLANK(現行セット情報CSV!Q92),"",現行セット情報CSV!Q92+5)</f>
        <v/>
      </c>
      <c r="R92" s="53" t="str">
        <f>IF(ISBLANK(現行セット情報CSV!R92),"",現行セット情報CSV!R92)</f>
        <v/>
      </c>
      <c r="S92" s="53" t="str">
        <f>IF(ISBLANK(現行セット情報CSV!S92),"",現行セット情報CSV!S92)</f>
        <v/>
      </c>
      <c r="T92" s="53" t="str">
        <f>IF(ISBLANK(現行セット情報CSV!T92),"",現行セット情報CSV!T92)</f>
        <v/>
      </c>
      <c r="U92" s="53" t="str">
        <f>IF(ISBLANK(現行セット情報CSV!U92),"",現行セット情報CSV!U92)</f>
        <v/>
      </c>
      <c r="V92" s="53" t="str">
        <f>IF(ISBLANK(現行セット情報CSV!V92),"",現行セット情報CSV!V92)</f>
        <v/>
      </c>
      <c r="W92" s="53" t="str">
        <f>IF(ISBLANK(現行セット情報CSV!W92),"",現行セット情報CSV!W92)</f>
        <v/>
      </c>
      <c r="X92" s="53" t="str">
        <f>IF(ISBLANK(現行セット情報CSV!X92),"",現行セット情報CSV!X92)</f>
        <v/>
      </c>
      <c r="Y92" s="53" t="str">
        <f>IF(ISBLANK(現行セット情報CSV!Y92),"",現行セット情報CSV!Y92)</f>
        <v/>
      </c>
      <c r="Z92" s="53" t="str">
        <f>IF(ISBLANK(現行セット情報CSV!Z92),"",現行セット情報CSV!Z92)</f>
        <v/>
      </c>
      <c r="AA92" s="53" t="str">
        <f>IF(ISBLANK(現行セット情報CSV!AA92),"",現行セット情報CSV!AA92)</f>
        <v/>
      </c>
      <c r="AB92" s="53" t="str">
        <f>IF(ISBLANK(現行セット情報CSV!AB92),"",現行セット情報CSV!AB92)</f>
        <v/>
      </c>
      <c r="AC92" s="53" t="str">
        <f>IF(ISBLANK(現行セット情報CSV!AC92),"",現行セット情報CSV!AC92)</f>
        <v/>
      </c>
      <c r="AD92" s="53" t="str">
        <f>IF(ISBLANK(現行セット情報CSV!AD92),"",現行セット情報CSV!AD92)</f>
        <v/>
      </c>
      <c r="AE92" s="53" t="str">
        <f>IF(ISBLANK(現行セット情報CSV!AE92),"",現行セット情報CSV!AE92)</f>
        <v/>
      </c>
      <c r="AF92" s="53" t="str">
        <f>IF(ISBLANK(現行セット情報CSV!AF92),"",現行セット情報CSV!AF92)</f>
        <v/>
      </c>
      <c r="AG92" s="53" t="str">
        <f>IF(ISBLANK(現行セット情報CSV!AG92),"",現行セット情報CSV!AG92)</f>
        <v/>
      </c>
      <c r="AH92" s="53" t="str">
        <f>IF(ISBLANK(現行セット情報CSV!AH92),"",現行セット情報CSV!AH92)</f>
        <v/>
      </c>
      <c r="AI92" s="53" t="str">
        <f>IF(ISBLANK(現行セット情報CSV!AI92),"",現行セット情報CSV!AI92)</f>
        <v/>
      </c>
      <c r="AJ92" s="53" t="str">
        <f>IF(ISBLANK(現行セット情報CSV!AJ92),"",現行セット情報CSV!AJ92)</f>
        <v/>
      </c>
      <c r="AK92" s="53" t="str">
        <f>IF(ISBLANK(現行セット情報CSV!AK92),"",現行セット情報CSV!AK92)</f>
        <v/>
      </c>
      <c r="AL92" s="53" t="str">
        <f>IF(ISBLANK(現行セット情報CSV!AL92),"",現行セット情報CSV!AL92)</f>
        <v/>
      </c>
      <c r="AM92" s="53" t="str">
        <f>IF(ISBLANK(現行セット情報CSV!AM92),"",現行セット情報CSV!AM92)</f>
        <v/>
      </c>
      <c r="AN92" s="53" t="str">
        <f>IF(ISBLANK(現行セット情報CSV!AN92),"",現行セット情報CSV!AN92)</f>
        <v/>
      </c>
      <c r="AO92" s="53" t="str">
        <f>IF(ISBLANK(現行セット情報CSV!AO92),"",現行セット情報CSV!AO92)</f>
        <v/>
      </c>
      <c r="AP92" s="53" t="str">
        <f>IF(ISBLANK(現行セット情報CSV!AP92),"",現行セット情報CSV!AP92)</f>
        <v/>
      </c>
      <c r="AQ92" s="53" t="str">
        <f>IF(ISBLANK(現行セット情報CSV!AQ92),"",現行セット情報CSV!AQ92)</f>
        <v/>
      </c>
      <c r="AR92" s="53" t="str">
        <f>IF(ISBLANK(現行セット情報CSV!AR92),"",現行セット情報CSV!AR92)</f>
        <v/>
      </c>
      <c r="AS92" s="53" t="str">
        <f>IF(ISBLANK(現行セット情報CSV!AS92),"",現行セット情報CSV!AS92)</f>
        <v/>
      </c>
    </row>
    <row r="93" spans="1:45">
      <c r="A93" s="53" t="str">
        <f>IF(ISBLANK(現行セット情報CSV!A93),"",現行セット情報CSV!A93)</f>
        <v/>
      </c>
      <c r="B93" s="53" t="str">
        <f>IF(ISBLANK(現行セット情報CSV!B93),"",現行セット情報CSV!B93)</f>
        <v/>
      </c>
      <c r="C93" s="53" t="str">
        <f>IF(ISBLANK(現行セット情報CSV!C93),"",現行セット情報CSV!C93)</f>
        <v/>
      </c>
      <c r="D93" s="53" t="str">
        <f>IF(ISBLANK(現行セット情報CSV!D93),"",現行セット情報CSV!D93)</f>
        <v/>
      </c>
      <c r="E93" s="53" t="str">
        <f>IF(ISBLANK(現行セット情報CSV!E93),"",現行セット情報CSV!E93)</f>
        <v/>
      </c>
      <c r="F93" s="53" t="str">
        <f>IF(ISBLANK(現行セット情報CSV!F93),"",現行セット情報CSV!F93)</f>
        <v/>
      </c>
      <c r="G93" s="53" t="str">
        <f>IF(ISBLANK(現行セット情報CSV!G93),"",現行セット情報CSV!G93)</f>
        <v/>
      </c>
      <c r="H93" s="53" t="str">
        <f>IF(ISBLANK(現行セット情報CSV!H93),"",現行セット情報CSV!H93)</f>
        <v/>
      </c>
      <c r="I93" s="53" t="str">
        <f>IF(ISBLANK(現行セット情報CSV!I93),"",現行セット情報CSV!I93&amp;"("&amp;TEXT(EDATE($I$2,-1),"yyyy年m月")&amp;"納品まで)")</f>
        <v/>
      </c>
      <c r="J93" s="53" t="str">
        <f>IF(ISBLANK(現行セット情報CSV!J93),"",現行セット情報CSV!J93)</f>
        <v/>
      </c>
      <c r="K93" s="53" t="str">
        <f>IF(ISBLANK(現行セット情報CSV!K93),"",現行セット情報CSV!K93)</f>
        <v/>
      </c>
      <c r="L93" s="53" t="str">
        <f>IF(ISBLANK(現行セット情報CSV!L93),"",現行セット情報CSV!L93)</f>
        <v/>
      </c>
      <c r="M93" s="53" t="str">
        <f>IF(ISBLANK(現行セット情報CSV!M93),"",現行セット情報CSV!M93)</f>
        <v/>
      </c>
      <c r="N93" s="53" t="str">
        <f>IF(ISBLANK(現行セット情報CSV!N93),"",現行セット情報CSV!N93)</f>
        <v/>
      </c>
      <c r="O93" s="53" t="str">
        <f>IF(ISBLANK(現行セット情報CSV!O93),"",現行セット情報CSV!O93)</f>
        <v/>
      </c>
      <c r="P93" s="53" t="str">
        <f>IF(ISBLANK(現行セット情報CSV!P93),"",現行セット情報CSV!P93)</f>
        <v/>
      </c>
      <c r="Q93" s="53" t="str">
        <f>IF(ISBLANK(現行セット情報CSV!Q93),"",現行セット情報CSV!Q93+5)</f>
        <v/>
      </c>
      <c r="R93" s="53" t="str">
        <f>IF(ISBLANK(現行セット情報CSV!R93),"",現行セット情報CSV!R93)</f>
        <v/>
      </c>
      <c r="S93" s="53" t="str">
        <f>IF(ISBLANK(現行セット情報CSV!S93),"",現行セット情報CSV!S93)</f>
        <v/>
      </c>
      <c r="T93" s="53" t="str">
        <f>IF(ISBLANK(現行セット情報CSV!T93),"",現行セット情報CSV!T93)</f>
        <v/>
      </c>
      <c r="U93" s="53" t="str">
        <f>IF(ISBLANK(現行セット情報CSV!U93),"",現行セット情報CSV!U93)</f>
        <v/>
      </c>
      <c r="V93" s="53" t="str">
        <f>IF(ISBLANK(現行セット情報CSV!V93),"",現行セット情報CSV!V93)</f>
        <v/>
      </c>
      <c r="W93" s="53" t="str">
        <f>IF(ISBLANK(現行セット情報CSV!W93),"",現行セット情報CSV!W93)</f>
        <v/>
      </c>
      <c r="X93" s="53" t="str">
        <f>IF(ISBLANK(現行セット情報CSV!X93),"",現行セット情報CSV!X93)</f>
        <v/>
      </c>
      <c r="Y93" s="53" t="str">
        <f>IF(ISBLANK(現行セット情報CSV!Y93),"",現行セット情報CSV!Y93)</f>
        <v/>
      </c>
      <c r="Z93" s="53" t="str">
        <f>IF(ISBLANK(現行セット情報CSV!Z93),"",現行セット情報CSV!Z93)</f>
        <v/>
      </c>
      <c r="AA93" s="53" t="str">
        <f>IF(ISBLANK(現行セット情報CSV!AA93),"",現行セット情報CSV!AA93)</f>
        <v/>
      </c>
      <c r="AB93" s="53" t="str">
        <f>IF(ISBLANK(現行セット情報CSV!AB93),"",現行セット情報CSV!AB93)</f>
        <v/>
      </c>
      <c r="AC93" s="53" t="str">
        <f>IF(ISBLANK(現行セット情報CSV!AC93),"",現行セット情報CSV!AC93)</f>
        <v/>
      </c>
      <c r="AD93" s="53" t="str">
        <f>IF(ISBLANK(現行セット情報CSV!AD93),"",現行セット情報CSV!AD93)</f>
        <v/>
      </c>
      <c r="AE93" s="53" t="str">
        <f>IF(ISBLANK(現行セット情報CSV!AE93),"",現行セット情報CSV!AE93)</f>
        <v/>
      </c>
      <c r="AF93" s="53" t="str">
        <f>IF(ISBLANK(現行セット情報CSV!AF93),"",現行セット情報CSV!AF93)</f>
        <v/>
      </c>
      <c r="AG93" s="53" t="str">
        <f>IF(ISBLANK(現行セット情報CSV!AG93),"",現行セット情報CSV!AG93)</f>
        <v/>
      </c>
      <c r="AH93" s="53" t="str">
        <f>IF(ISBLANK(現行セット情報CSV!AH93),"",現行セット情報CSV!AH93)</f>
        <v/>
      </c>
      <c r="AI93" s="53" t="str">
        <f>IF(ISBLANK(現行セット情報CSV!AI93),"",現行セット情報CSV!AI93)</f>
        <v/>
      </c>
      <c r="AJ93" s="53" t="str">
        <f>IF(ISBLANK(現行セット情報CSV!AJ93),"",現行セット情報CSV!AJ93)</f>
        <v/>
      </c>
      <c r="AK93" s="53" t="str">
        <f>IF(ISBLANK(現行セット情報CSV!AK93),"",現行セット情報CSV!AK93)</f>
        <v/>
      </c>
      <c r="AL93" s="53" t="str">
        <f>IF(ISBLANK(現行セット情報CSV!AL93),"",現行セット情報CSV!AL93)</f>
        <v/>
      </c>
      <c r="AM93" s="53" t="str">
        <f>IF(ISBLANK(現行セット情報CSV!AM93),"",現行セット情報CSV!AM93)</f>
        <v/>
      </c>
      <c r="AN93" s="53" t="str">
        <f>IF(ISBLANK(現行セット情報CSV!AN93),"",現行セット情報CSV!AN93)</f>
        <v/>
      </c>
      <c r="AO93" s="53" t="str">
        <f>IF(ISBLANK(現行セット情報CSV!AO93),"",現行セット情報CSV!AO93)</f>
        <v/>
      </c>
      <c r="AP93" s="53" t="str">
        <f>IF(ISBLANK(現行セット情報CSV!AP93),"",現行セット情報CSV!AP93)</f>
        <v/>
      </c>
      <c r="AQ93" s="53" t="str">
        <f>IF(ISBLANK(現行セット情報CSV!AQ93),"",現行セット情報CSV!AQ93)</f>
        <v/>
      </c>
      <c r="AR93" s="53" t="str">
        <f>IF(ISBLANK(現行セット情報CSV!AR93),"",現行セット情報CSV!AR93)</f>
        <v/>
      </c>
      <c r="AS93" s="53" t="str">
        <f>IF(ISBLANK(現行セット情報CSV!AS93),"",現行セット情報CSV!AS93)</f>
        <v/>
      </c>
    </row>
    <row r="94" spans="1:45">
      <c r="A94" s="53" t="str">
        <f>IF(ISBLANK(現行セット情報CSV!A94),"",現行セット情報CSV!A94)</f>
        <v/>
      </c>
      <c r="B94" s="53" t="str">
        <f>IF(ISBLANK(現行セット情報CSV!B94),"",現行セット情報CSV!B94)</f>
        <v/>
      </c>
      <c r="C94" s="53" t="str">
        <f>IF(ISBLANK(現行セット情報CSV!C94),"",現行セット情報CSV!C94)</f>
        <v/>
      </c>
      <c r="D94" s="53" t="str">
        <f>IF(ISBLANK(現行セット情報CSV!D94),"",現行セット情報CSV!D94)</f>
        <v/>
      </c>
      <c r="E94" s="53" t="str">
        <f>IF(ISBLANK(現行セット情報CSV!E94),"",現行セット情報CSV!E94)</f>
        <v/>
      </c>
      <c r="F94" s="53" t="str">
        <f>IF(ISBLANK(現行セット情報CSV!F94),"",現行セット情報CSV!F94)</f>
        <v/>
      </c>
      <c r="G94" s="53" t="str">
        <f>IF(ISBLANK(現行セット情報CSV!G94),"",現行セット情報CSV!G94)</f>
        <v/>
      </c>
      <c r="H94" s="53" t="str">
        <f>IF(ISBLANK(現行セット情報CSV!H94),"",現行セット情報CSV!H94)</f>
        <v/>
      </c>
      <c r="I94" s="53" t="str">
        <f>IF(ISBLANK(現行セット情報CSV!I94),"",現行セット情報CSV!I94&amp;"("&amp;TEXT(EDATE($I$2,-1),"yyyy年m月")&amp;"納品まで)")</f>
        <v/>
      </c>
      <c r="J94" s="53" t="str">
        <f>IF(ISBLANK(現行セット情報CSV!J94),"",現行セット情報CSV!J94)</f>
        <v/>
      </c>
      <c r="K94" s="53" t="str">
        <f>IF(ISBLANK(現行セット情報CSV!K94),"",現行セット情報CSV!K94)</f>
        <v/>
      </c>
      <c r="L94" s="53" t="str">
        <f>IF(ISBLANK(現行セット情報CSV!L94),"",現行セット情報CSV!L94)</f>
        <v/>
      </c>
      <c r="M94" s="53" t="str">
        <f>IF(ISBLANK(現行セット情報CSV!M94),"",現行セット情報CSV!M94)</f>
        <v/>
      </c>
      <c r="N94" s="53" t="str">
        <f>IF(ISBLANK(現行セット情報CSV!N94),"",現行セット情報CSV!N94)</f>
        <v/>
      </c>
      <c r="O94" s="53" t="str">
        <f>IF(ISBLANK(現行セット情報CSV!O94),"",現行セット情報CSV!O94)</f>
        <v/>
      </c>
      <c r="P94" s="53" t="str">
        <f>IF(ISBLANK(現行セット情報CSV!P94),"",現行セット情報CSV!P94)</f>
        <v/>
      </c>
      <c r="Q94" s="53" t="str">
        <f>IF(ISBLANK(現行セット情報CSV!Q94),"",現行セット情報CSV!Q94+5)</f>
        <v/>
      </c>
      <c r="R94" s="53" t="str">
        <f>IF(ISBLANK(現行セット情報CSV!R94),"",現行セット情報CSV!R94)</f>
        <v/>
      </c>
      <c r="S94" s="53" t="str">
        <f>IF(ISBLANK(現行セット情報CSV!S94),"",現行セット情報CSV!S94)</f>
        <v/>
      </c>
      <c r="T94" s="53" t="str">
        <f>IF(ISBLANK(現行セット情報CSV!T94),"",現行セット情報CSV!T94)</f>
        <v/>
      </c>
      <c r="U94" s="53" t="str">
        <f>IF(ISBLANK(現行セット情報CSV!U94),"",現行セット情報CSV!U94)</f>
        <v/>
      </c>
      <c r="V94" s="53" t="str">
        <f>IF(ISBLANK(現行セット情報CSV!V94),"",現行セット情報CSV!V94)</f>
        <v/>
      </c>
      <c r="W94" s="53" t="str">
        <f>IF(ISBLANK(現行セット情報CSV!W94),"",現行セット情報CSV!W94)</f>
        <v/>
      </c>
      <c r="X94" s="53" t="str">
        <f>IF(ISBLANK(現行セット情報CSV!X94),"",現行セット情報CSV!X94)</f>
        <v/>
      </c>
      <c r="Y94" s="53" t="str">
        <f>IF(ISBLANK(現行セット情報CSV!Y94),"",現行セット情報CSV!Y94)</f>
        <v/>
      </c>
      <c r="Z94" s="53" t="str">
        <f>IF(ISBLANK(現行セット情報CSV!Z94),"",現行セット情報CSV!Z94)</f>
        <v/>
      </c>
      <c r="AA94" s="53" t="str">
        <f>IF(ISBLANK(現行セット情報CSV!AA94),"",現行セット情報CSV!AA94)</f>
        <v/>
      </c>
      <c r="AB94" s="53" t="str">
        <f>IF(ISBLANK(現行セット情報CSV!AB94),"",現行セット情報CSV!AB94)</f>
        <v/>
      </c>
      <c r="AC94" s="53" t="str">
        <f>IF(ISBLANK(現行セット情報CSV!AC94),"",現行セット情報CSV!AC94)</f>
        <v/>
      </c>
      <c r="AD94" s="53" t="str">
        <f>IF(ISBLANK(現行セット情報CSV!AD94),"",現行セット情報CSV!AD94)</f>
        <v/>
      </c>
      <c r="AE94" s="53" t="str">
        <f>IF(ISBLANK(現行セット情報CSV!AE94),"",現行セット情報CSV!AE94)</f>
        <v/>
      </c>
      <c r="AF94" s="53" t="str">
        <f>IF(ISBLANK(現行セット情報CSV!AF94),"",現行セット情報CSV!AF94)</f>
        <v/>
      </c>
      <c r="AG94" s="53" t="str">
        <f>IF(ISBLANK(現行セット情報CSV!AG94),"",現行セット情報CSV!AG94)</f>
        <v/>
      </c>
      <c r="AH94" s="53" t="str">
        <f>IF(ISBLANK(現行セット情報CSV!AH94),"",現行セット情報CSV!AH94)</f>
        <v/>
      </c>
      <c r="AI94" s="53" t="str">
        <f>IF(ISBLANK(現行セット情報CSV!AI94),"",現行セット情報CSV!AI94)</f>
        <v/>
      </c>
      <c r="AJ94" s="53" t="str">
        <f>IF(ISBLANK(現行セット情報CSV!AJ94),"",現行セット情報CSV!AJ94)</f>
        <v/>
      </c>
      <c r="AK94" s="53" t="str">
        <f>IF(ISBLANK(現行セット情報CSV!AK94),"",現行セット情報CSV!AK94)</f>
        <v/>
      </c>
      <c r="AL94" s="53" t="str">
        <f>IF(ISBLANK(現行セット情報CSV!AL94),"",現行セット情報CSV!AL94)</f>
        <v/>
      </c>
      <c r="AM94" s="53" t="str">
        <f>IF(ISBLANK(現行セット情報CSV!AM94),"",現行セット情報CSV!AM94)</f>
        <v/>
      </c>
      <c r="AN94" s="53" t="str">
        <f>IF(ISBLANK(現行セット情報CSV!AN94),"",現行セット情報CSV!AN94)</f>
        <v/>
      </c>
      <c r="AO94" s="53" t="str">
        <f>IF(ISBLANK(現行セット情報CSV!AO94),"",現行セット情報CSV!AO94)</f>
        <v/>
      </c>
      <c r="AP94" s="53" t="str">
        <f>IF(ISBLANK(現行セット情報CSV!AP94),"",現行セット情報CSV!AP94)</f>
        <v/>
      </c>
      <c r="AQ94" s="53" t="str">
        <f>IF(ISBLANK(現行セット情報CSV!AQ94),"",現行セット情報CSV!AQ94)</f>
        <v/>
      </c>
      <c r="AR94" s="53" t="str">
        <f>IF(ISBLANK(現行セット情報CSV!AR94),"",現行セット情報CSV!AR94)</f>
        <v/>
      </c>
      <c r="AS94" s="53" t="str">
        <f>IF(ISBLANK(現行セット情報CSV!AS94),"",現行セット情報CSV!AS94)</f>
        <v/>
      </c>
    </row>
    <row r="95" spans="1:45">
      <c r="A95" s="53" t="str">
        <f>IF(ISBLANK(現行セット情報CSV!A95),"",現行セット情報CSV!A95)</f>
        <v/>
      </c>
      <c r="B95" s="53" t="str">
        <f>IF(ISBLANK(現行セット情報CSV!B95),"",現行セット情報CSV!B95)</f>
        <v/>
      </c>
      <c r="C95" s="53" t="str">
        <f>IF(ISBLANK(現行セット情報CSV!C95),"",現行セット情報CSV!C95)</f>
        <v/>
      </c>
      <c r="D95" s="53" t="str">
        <f>IF(ISBLANK(現行セット情報CSV!D95),"",現行セット情報CSV!D95)</f>
        <v/>
      </c>
      <c r="E95" s="53" t="str">
        <f>IF(ISBLANK(現行セット情報CSV!E95),"",現行セット情報CSV!E95)</f>
        <v/>
      </c>
      <c r="F95" s="53" t="str">
        <f>IF(ISBLANK(現行セット情報CSV!F95),"",現行セット情報CSV!F95)</f>
        <v/>
      </c>
      <c r="G95" s="53" t="str">
        <f>IF(ISBLANK(現行セット情報CSV!G95),"",現行セット情報CSV!G95)</f>
        <v/>
      </c>
      <c r="H95" s="53" t="str">
        <f>IF(ISBLANK(現行セット情報CSV!H95),"",現行セット情報CSV!H95)</f>
        <v/>
      </c>
      <c r="I95" s="53" t="str">
        <f>IF(ISBLANK(現行セット情報CSV!I95),"",現行セット情報CSV!I95&amp;"("&amp;TEXT(EDATE($I$2,-1),"yyyy年m月")&amp;"納品まで)")</f>
        <v/>
      </c>
      <c r="J95" s="53" t="str">
        <f>IF(ISBLANK(現行セット情報CSV!J95),"",現行セット情報CSV!J95)</f>
        <v/>
      </c>
      <c r="K95" s="53" t="str">
        <f>IF(ISBLANK(現行セット情報CSV!K95),"",現行セット情報CSV!K95)</f>
        <v/>
      </c>
      <c r="L95" s="53" t="str">
        <f>IF(ISBLANK(現行セット情報CSV!L95),"",現行セット情報CSV!L95)</f>
        <v/>
      </c>
      <c r="M95" s="53" t="str">
        <f>IF(ISBLANK(現行セット情報CSV!M95),"",現行セット情報CSV!M95)</f>
        <v/>
      </c>
      <c r="N95" s="53" t="str">
        <f>IF(ISBLANK(現行セット情報CSV!N95),"",現行セット情報CSV!N95)</f>
        <v/>
      </c>
      <c r="O95" s="53" t="str">
        <f>IF(ISBLANK(現行セット情報CSV!O95),"",現行セット情報CSV!O95)</f>
        <v/>
      </c>
      <c r="P95" s="53" t="str">
        <f>IF(ISBLANK(現行セット情報CSV!P95),"",現行セット情報CSV!P95)</f>
        <v/>
      </c>
      <c r="Q95" s="53" t="str">
        <f>IF(ISBLANK(現行セット情報CSV!Q95),"",現行セット情報CSV!Q95+5)</f>
        <v/>
      </c>
      <c r="R95" s="53" t="str">
        <f>IF(ISBLANK(現行セット情報CSV!R95),"",現行セット情報CSV!R95)</f>
        <v/>
      </c>
      <c r="S95" s="53" t="str">
        <f>IF(ISBLANK(現行セット情報CSV!S95),"",現行セット情報CSV!S95)</f>
        <v/>
      </c>
      <c r="T95" s="53" t="str">
        <f>IF(ISBLANK(現行セット情報CSV!T95),"",現行セット情報CSV!T95)</f>
        <v/>
      </c>
      <c r="U95" s="53" t="str">
        <f>IF(ISBLANK(現行セット情報CSV!U95),"",現行セット情報CSV!U95)</f>
        <v/>
      </c>
      <c r="V95" s="53" t="str">
        <f>IF(ISBLANK(現行セット情報CSV!V95),"",現行セット情報CSV!V95)</f>
        <v/>
      </c>
      <c r="W95" s="53" t="str">
        <f>IF(ISBLANK(現行セット情報CSV!W95),"",現行セット情報CSV!W95)</f>
        <v/>
      </c>
      <c r="X95" s="53" t="str">
        <f>IF(ISBLANK(現行セット情報CSV!X95),"",現行セット情報CSV!X95)</f>
        <v/>
      </c>
      <c r="Y95" s="53" t="str">
        <f>IF(ISBLANK(現行セット情報CSV!Y95),"",現行セット情報CSV!Y95)</f>
        <v/>
      </c>
      <c r="Z95" s="53" t="str">
        <f>IF(ISBLANK(現行セット情報CSV!Z95),"",現行セット情報CSV!Z95)</f>
        <v/>
      </c>
      <c r="AA95" s="53" t="str">
        <f>IF(ISBLANK(現行セット情報CSV!AA95),"",現行セット情報CSV!AA95)</f>
        <v/>
      </c>
      <c r="AB95" s="53" t="str">
        <f>IF(ISBLANK(現行セット情報CSV!AB95),"",現行セット情報CSV!AB95)</f>
        <v/>
      </c>
      <c r="AC95" s="53" t="str">
        <f>IF(ISBLANK(現行セット情報CSV!AC95),"",現行セット情報CSV!AC95)</f>
        <v/>
      </c>
      <c r="AD95" s="53" t="str">
        <f>IF(ISBLANK(現行セット情報CSV!AD95),"",現行セット情報CSV!AD95)</f>
        <v/>
      </c>
      <c r="AE95" s="53" t="str">
        <f>IF(ISBLANK(現行セット情報CSV!AE95),"",現行セット情報CSV!AE95)</f>
        <v/>
      </c>
      <c r="AF95" s="53" t="str">
        <f>IF(ISBLANK(現行セット情報CSV!AF95),"",現行セット情報CSV!AF95)</f>
        <v/>
      </c>
      <c r="AG95" s="53" t="str">
        <f>IF(ISBLANK(現行セット情報CSV!AG95),"",現行セット情報CSV!AG95)</f>
        <v/>
      </c>
      <c r="AH95" s="53" t="str">
        <f>IF(ISBLANK(現行セット情報CSV!AH95),"",現行セット情報CSV!AH95)</f>
        <v/>
      </c>
      <c r="AI95" s="53" t="str">
        <f>IF(ISBLANK(現行セット情報CSV!AI95),"",現行セット情報CSV!AI95)</f>
        <v/>
      </c>
      <c r="AJ95" s="53" t="str">
        <f>IF(ISBLANK(現行セット情報CSV!AJ95),"",現行セット情報CSV!AJ95)</f>
        <v/>
      </c>
      <c r="AK95" s="53" t="str">
        <f>IF(ISBLANK(現行セット情報CSV!AK95),"",現行セット情報CSV!AK95)</f>
        <v/>
      </c>
      <c r="AL95" s="53" t="str">
        <f>IF(ISBLANK(現行セット情報CSV!AL95),"",現行セット情報CSV!AL95)</f>
        <v/>
      </c>
      <c r="AM95" s="53" t="str">
        <f>IF(ISBLANK(現行セット情報CSV!AM95),"",現行セット情報CSV!AM95)</f>
        <v/>
      </c>
      <c r="AN95" s="53" t="str">
        <f>IF(ISBLANK(現行セット情報CSV!AN95),"",現行セット情報CSV!AN95)</f>
        <v/>
      </c>
      <c r="AO95" s="53" t="str">
        <f>IF(ISBLANK(現行セット情報CSV!AO95),"",現行セット情報CSV!AO95)</f>
        <v/>
      </c>
      <c r="AP95" s="53" t="str">
        <f>IF(ISBLANK(現行セット情報CSV!AP95),"",現行セット情報CSV!AP95)</f>
        <v/>
      </c>
      <c r="AQ95" s="53" t="str">
        <f>IF(ISBLANK(現行セット情報CSV!AQ95),"",現行セット情報CSV!AQ95)</f>
        <v/>
      </c>
      <c r="AR95" s="53" t="str">
        <f>IF(ISBLANK(現行セット情報CSV!AR95),"",現行セット情報CSV!AR95)</f>
        <v/>
      </c>
      <c r="AS95" s="53" t="str">
        <f>IF(ISBLANK(現行セット情報CSV!AS95),"",現行セット情報CSV!AS95)</f>
        <v/>
      </c>
    </row>
    <row r="96" spans="1:45">
      <c r="A96" s="53" t="str">
        <f>IF(ISBLANK(現行セット情報CSV!A96),"",現行セット情報CSV!A96)</f>
        <v/>
      </c>
      <c r="B96" s="53" t="str">
        <f>IF(ISBLANK(現行セット情報CSV!B96),"",現行セット情報CSV!B96)</f>
        <v/>
      </c>
      <c r="C96" s="53" t="str">
        <f>IF(ISBLANK(現行セット情報CSV!C96),"",現行セット情報CSV!C96)</f>
        <v/>
      </c>
      <c r="D96" s="53" t="str">
        <f>IF(ISBLANK(現行セット情報CSV!D96),"",現行セット情報CSV!D96)</f>
        <v/>
      </c>
      <c r="E96" s="53" t="str">
        <f>IF(ISBLANK(現行セット情報CSV!E96),"",現行セット情報CSV!E96)</f>
        <v/>
      </c>
      <c r="F96" s="53" t="str">
        <f>IF(ISBLANK(現行セット情報CSV!F96),"",現行セット情報CSV!F96)</f>
        <v/>
      </c>
      <c r="G96" s="53" t="str">
        <f>IF(ISBLANK(現行セット情報CSV!G96),"",現行セット情報CSV!G96)</f>
        <v/>
      </c>
      <c r="H96" s="53" t="str">
        <f>IF(ISBLANK(現行セット情報CSV!H96),"",現行セット情報CSV!H96)</f>
        <v/>
      </c>
      <c r="I96" s="53" t="str">
        <f>IF(ISBLANK(現行セット情報CSV!I96),"",現行セット情報CSV!I96&amp;"("&amp;TEXT(EDATE($I$2,-1),"yyyy年m月")&amp;"納品まで)")</f>
        <v/>
      </c>
      <c r="J96" s="53" t="str">
        <f>IF(ISBLANK(現行セット情報CSV!J96),"",現行セット情報CSV!J96)</f>
        <v/>
      </c>
      <c r="K96" s="53" t="str">
        <f>IF(ISBLANK(現行セット情報CSV!K96),"",現行セット情報CSV!K96)</f>
        <v/>
      </c>
      <c r="L96" s="53" t="str">
        <f>IF(ISBLANK(現行セット情報CSV!L96),"",現行セット情報CSV!L96)</f>
        <v/>
      </c>
      <c r="M96" s="53" t="str">
        <f>IF(ISBLANK(現行セット情報CSV!M96),"",現行セット情報CSV!M96)</f>
        <v/>
      </c>
      <c r="N96" s="53" t="str">
        <f>IF(ISBLANK(現行セット情報CSV!N96),"",現行セット情報CSV!N96)</f>
        <v/>
      </c>
      <c r="O96" s="53" t="str">
        <f>IF(ISBLANK(現行セット情報CSV!O96),"",現行セット情報CSV!O96)</f>
        <v/>
      </c>
      <c r="P96" s="53" t="str">
        <f>IF(ISBLANK(現行セット情報CSV!P96),"",現行セット情報CSV!P96)</f>
        <v/>
      </c>
      <c r="Q96" s="53" t="str">
        <f>IF(ISBLANK(現行セット情報CSV!Q96),"",現行セット情報CSV!Q96+5)</f>
        <v/>
      </c>
      <c r="R96" s="53" t="str">
        <f>IF(ISBLANK(現行セット情報CSV!R96),"",現行セット情報CSV!R96)</f>
        <v/>
      </c>
      <c r="S96" s="53" t="str">
        <f>IF(ISBLANK(現行セット情報CSV!S96),"",現行セット情報CSV!S96)</f>
        <v/>
      </c>
      <c r="T96" s="53" t="str">
        <f>IF(ISBLANK(現行セット情報CSV!T96),"",現行セット情報CSV!T96)</f>
        <v/>
      </c>
      <c r="U96" s="53" t="str">
        <f>IF(ISBLANK(現行セット情報CSV!U96),"",現行セット情報CSV!U96)</f>
        <v/>
      </c>
      <c r="V96" s="53" t="str">
        <f>IF(ISBLANK(現行セット情報CSV!V96),"",現行セット情報CSV!V96)</f>
        <v/>
      </c>
      <c r="W96" s="53" t="str">
        <f>IF(ISBLANK(現行セット情報CSV!W96),"",現行セット情報CSV!W96)</f>
        <v/>
      </c>
      <c r="X96" s="53" t="str">
        <f>IF(ISBLANK(現行セット情報CSV!X96),"",現行セット情報CSV!X96)</f>
        <v/>
      </c>
      <c r="Y96" s="53" t="str">
        <f>IF(ISBLANK(現行セット情報CSV!Y96),"",現行セット情報CSV!Y96)</f>
        <v/>
      </c>
      <c r="Z96" s="53" t="str">
        <f>IF(ISBLANK(現行セット情報CSV!Z96),"",現行セット情報CSV!Z96)</f>
        <v/>
      </c>
      <c r="AA96" s="53" t="str">
        <f>IF(ISBLANK(現行セット情報CSV!AA96),"",現行セット情報CSV!AA96)</f>
        <v/>
      </c>
      <c r="AB96" s="53" t="str">
        <f>IF(ISBLANK(現行セット情報CSV!AB96),"",現行セット情報CSV!AB96)</f>
        <v/>
      </c>
      <c r="AC96" s="53" t="str">
        <f>IF(ISBLANK(現行セット情報CSV!AC96),"",現行セット情報CSV!AC96)</f>
        <v/>
      </c>
      <c r="AD96" s="53" t="str">
        <f>IF(ISBLANK(現行セット情報CSV!AD96),"",現行セット情報CSV!AD96)</f>
        <v/>
      </c>
      <c r="AE96" s="53" t="str">
        <f>IF(ISBLANK(現行セット情報CSV!AE96),"",現行セット情報CSV!AE96)</f>
        <v/>
      </c>
      <c r="AF96" s="53" t="str">
        <f>IF(ISBLANK(現行セット情報CSV!AF96),"",現行セット情報CSV!AF96)</f>
        <v/>
      </c>
      <c r="AG96" s="53" t="str">
        <f>IF(ISBLANK(現行セット情報CSV!AG96),"",現行セット情報CSV!AG96)</f>
        <v/>
      </c>
      <c r="AH96" s="53" t="str">
        <f>IF(ISBLANK(現行セット情報CSV!AH96),"",現行セット情報CSV!AH96)</f>
        <v/>
      </c>
      <c r="AI96" s="53" t="str">
        <f>IF(ISBLANK(現行セット情報CSV!AI96),"",現行セット情報CSV!AI96)</f>
        <v/>
      </c>
      <c r="AJ96" s="53" t="str">
        <f>IF(ISBLANK(現行セット情報CSV!AJ96),"",現行セット情報CSV!AJ96)</f>
        <v/>
      </c>
      <c r="AK96" s="53" t="str">
        <f>IF(ISBLANK(現行セット情報CSV!AK96),"",現行セット情報CSV!AK96)</f>
        <v/>
      </c>
      <c r="AL96" s="53" t="str">
        <f>IF(ISBLANK(現行セット情報CSV!AL96),"",現行セット情報CSV!AL96)</f>
        <v/>
      </c>
      <c r="AM96" s="53" t="str">
        <f>IF(ISBLANK(現行セット情報CSV!AM96),"",現行セット情報CSV!AM96)</f>
        <v/>
      </c>
      <c r="AN96" s="53" t="str">
        <f>IF(ISBLANK(現行セット情報CSV!AN96),"",現行セット情報CSV!AN96)</f>
        <v/>
      </c>
      <c r="AO96" s="53" t="str">
        <f>IF(ISBLANK(現行セット情報CSV!AO96),"",現行セット情報CSV!AO96)</f>
        <v/>
      </c>
      <c r="AP96" s="53" t="str">
        <f>IF(ISBLANK(現行セット情報CSV!AP96),"",現行セット情報CSV!AP96)</f>
        <v/>
      </c>
      <c r="AQ96" s="53" t="str">
        <f>IF(ISBLANK(現行セット情報CSV!AQ96),"",現行セット情報CSV!AQ96)</f>
        <v/>
      </c>
      <c r="AR96" s="53" t="str">
        <f>IF(ISBLANK(現行セット情報CSV!AR96),"",現行セット情報CSV!AR96)</f>
        <v/>
      </c>
      <c r="AS96" s="53" t="str">
        <f>IF(ISBLANK(現行セット情報CSV!AS96),"",現行セット情報CSV!AS96)</f>
        <v/>
      </c>
    </row>
    <row r="97" spans="1:45">
      <c r="A97" s="53" t="str">
        <f>IF(ISBLANK(現行セット情報CSV!A97),"",現行セット情報CSV!A97)</f>
        <v/>
      </c>
      <c r="B97" s="53" t="str">
        <f>IF(ISBLANK(現行セット情報CSV!B97),"",現行セット情報CSV!B97)</f>
        <v/>
      </c>
      <c r="C97" s="53" t="str">
        <f>IF(ISBLANK(現行セット情報CSV!C97),"",現行セット情報CSV!C97)</f>
        <v/>
      </c>
      <c r="D97" s="53" t="str">
        <f>IF(ISBLANK(現行セット情報CSV!D97),"",現行セット情報CSV!D97)</f>
        <v/>
      </c>
      <c r="E97" s="53" t="str">
        <f>IF(ISBLANK(現行セット情報CSV!E97),"",現行セット情報CSV!E97)</f>
        <v/>
      </c>
      <c r="F97" s="53" t="str">
        <f>IF(ISBLANK(現行セット情報CSV!F97),"",現行セット情報CSV!F97)</f>
        <v/>
      </c>
      <c r="G97" s="53" t="str">
        <f>IF(ISBLANK(現行セット情報CSV!G97),"",現行セット情報CSV!G97)</f>
        <v/>
      </c>
      <c r="H97" s="53" t="str">
        <f>IF(ISBLANK(現行セット情報CSV!H97),"",現行セット情報CSV!H97)</f>
        <v/>
      </c>
      <c r="I97" s="53" t="str">
        <f>IF(ISBLANK(現行セット情報CSV!I97),"",現行セット情報CSV!I97&amp;"("&amp;TEXT(EDATE($I$2,-1),"yyyy年m月")&amp;"納品まで)")</f>
        <v/>
      </c>
      <c r="J97" s="53" t="str">
        <f>IF(ISBLANK(現行セット情報CSV!J97),"",現行セット情報CSV!J97)</f>
        <v/>
      </c>
      <c r="K97" s="53" t="str">
        <f>IF(ISBLANK(現行セット情報CSV!K97),"",現行セット情報CSV!K97)</f>
        <v/>
      </c>
      <c r="L97" s="53" t="str">
        <f>IF(ISBLANK(現行セット情報CSV!L97),"",現行セット情報CSV!L97)</f>
        <v/>
      </c>
      <c r="M97" s="53" t="str">
        <f>IF(ISBLANK(現行セット情報CSV!M97),"",現行セット情報CSV!M97)</f>
        <v/>
      </c>
      <c r="N97" s="53" t="str">
        <f>IF(ISBLANK(現行セット情報CSV!N97),"",現行セット情報CSV!N97)</f>
        <v/>
      </c>
      <c r="O97" s="53" t="str">
        <f>IF(ISBLANK(現行セット情報CSV!O97),"",現行セット情報CSV!O97)</f>
        <v/>
      </c>
      <c r="P97" s="53" t="str">
        <f>IF(ISBLANK(現行セット情報CSV!P97),"",現行セット情報CSV!P97)</f>
        <v/>
      </c>
      <c r="Q97" s="53" t="str">
        <f>IF(ISBLANK(現行セット情報CSV!Q97),"",現行セット情報CSV!Q97+5)</f>
        <v/>
      </c>
      <c r="R97" s="53" t="str">
        <f>IF(ISBLANK(現行セット情報CSV!R97),"",現行セット情報CSV!R97)</f>
        <v/>
      </c>
      <c r="S97" s="53" t="str">
        <f>IF(ISBLANK(現行セット情報CSV!S97),"",現行セット情報CSV!S97)</f>
        <v/>
      </c>
      <c r="T97" s="53" t="str">
        <f>IF(ISBLANK(現行セット情報CSV!T97),"",現行セット情報CSV!T97)</f>
        <v/>
      </c>
      <c r="U97" s="53" t="str">
        <f>IF(ISBLANK(現行セット情報CSV!U97),"",現行セット情報CSV!U97)</f>
        <v/>
      </c>
      <c r="V97" s="53" t="str">
        <f>IF(ISBLANK(現行セット情報CSV!V97),"",現行セット情報CSV!V97)</f>
        <v/>
      </c>
      <c r="W97" s="53" t="str">
        <f>IF(ISBLANK(現行セット情報CSV!W97),"",現行セット情報CSV!W97)</f>
        <v/>
      </c>
      <c r="X97" s="53" t="str">
        <f>IF(ISBLANK(現行セット情報CSV!X97),"",現行セット情報CSV!X97)</f>
        <v/>
      </c>
      <c r="Y97" s="53" t="str">
        <f>IF(ISBLANK(現行セット情報CSV!Y97),"",現行セット情報CSV!Y97)</f>
        <v/>
      </c>
      <c r="Z97" s="53" t="str">
        <f>IF(ISBLANK(現行セット情報CSV!Z97),"",現行セット情報CSV!Z97)</f>
        <v/>
      </c>
      <c r="AA97" s="53" t="str">
        <f>IF(ISBLANK(現行セット情報CSV!AA97),"",現行セット情報CSV!AA97)</f>
        <v/>
      </c>
      <c r="AB97" s="53" t="str">
        <f>IF(ISBLANK(現行セット情報CSV!AB97),"",現行セット情報CSV!AB97)</f>
        <v/>
      </c>
      <c r="AC97" s="53" t="str">
        <f>IF(ISBLANK(現行セット情報CSV!AC97),"",現行セット情報CSV!AC97)</f>
        <v/>
      </c>
      <c r="AD97" s="53" t="str">
        <f>IF(ISBLANK(現行セット情報CSV!AD97),"",現行セット情報CSV!AD97)</f>
        <v/>
      </c>
      <c r="AE97" s="53" t="str">
        <f>IF(ISBLANK(現行セット情報CSV!AE97),"",現行セット情報CSV!AE97)</f>
        <v/>
      </c>
      <c r="AF97" s="53" t="str">
        <f>IF(ISBLANK(現行セット情報CSV!AF97),"",現行セット情報CSV!AF97)</f>
        <v/>
      </c>
      <c r="AG97" s="53" t="str">
        <f>IF(ISBLANK(現行セット情報CSV!AG97),"",現行セット情報CSV!AG97)</f>
        <v/>
      </c>
      <c r="AH97" s="53" t="str">
        <f>IF(ISBLANK(現行セット情報CSV!AH97),"",現行セット情報CSV!AH97)</f>
        <v/>
      </c>
      <c r="AI97" s="53" t="str">
        <f>IF(ISBLANK(現行セット情報CSV!AI97),"",現行セット情報CSV!AI97)</f>
        <v/>
      </c>
      <c r="AJ97" s="53" t="str">
        <f>IF(ISBLANK(現行セット情報CSV!AJ97),"",現行セット情報CSV!AJ97)</f>
        <v/>
      </c>
      <c r="AK97" s="53" t="str">
        <f>IF(ISBLANK(現行セット情報CSV!AK97),"",現行セット情報CSV!AK97)</f>
        <v/>
      </c>
      <c r="AL97" s="53" t="str">
        <f>IF(ISBLANK(現行セット情報CSV!AL97),"",現行セット情報CSV!AL97)</f>
        <v/>
      </c>
      <c r="AM97" s="53" t="str">
        <f>IF(ISBLANK(現行セット情報CSV!AM97),"",現行セット情報CSV!AM97)</f>
        <v/>
      </c>
      <c r="AN97" s="53" t="str">
        <f>IF(ISBLANK(現行セット情報CSV!AN97),"",現行セット情報CSV!AN97)</f>
        <v/>
      </c>
      <c r="AO97" s="53" t="str">
        <f>IF(ISBLANK(現行セット情報CSV!AO97),"",現行セット情報CSV!AO97)</f>
        <v/>
      </c>
      <c r="AP97" s="53" t="str">
        <f>IF(ISBLANK(現行セット情報CSV!AP97),"",現行セット情報CSV!AP97)</f>
        <v/>
      </c>
      <c r="AQ97" s="53" t="str">
        <f>IF(ISBLANK(現行セット情報CSV!AQ97),"",現行セット情報CSV!AQ97)</f>
        <v/>
      </c>
      <c r="AR97" s="53" t="str">
        <f>IF(ISBLANK(現行セット情報CSV!AR97),"",現行セット情報CSV!AR97)</f>
        <v/>
      </c>
      <c r="AS97" s="53" t="str">
        <f>IF(ISBLANK(現行セット情報CSV!AS97),"",現行セット情報CSV!AS97)</f>
        <v/>
      </c>
    </row>
    <row r="98" spans="1:45">
      <c r="A98" s="53" t="str">
        <f>IF(ISBLANK(現行セット情報CSV!A98),"",現行セット情報CSV!A98)</f>
        <v/>
      </c>
      <c r="B98" s="53" t="str">
        <f>IF(ISBLANK(現行セット情報CSV!B98),"",現行セット情報CSV!B98)</f>
        <v/>
      </c>
      <c r="C98" s="53" t="str">
        <f>IF(ISBLANK(現行セット情報CSV!C98),"",現行セット情報CSV!C98)</f>
        <v/>
      </c>
      <c r="D98" s="53" t="str">
        <f>IF(ISBLANK(現行セット情報CSV!D98),"",現行セット情報CSV!D98)</f>
        <v/>
      </c>
      <c r="E98" s="53" t="str">
        <f>IF(ISBLANK(現行セット情報CSV!E98),"",現行セット情報CSV!E98)</f>
        <v/>
      </c>
      <c r="F98" s="53" t="str">
        <f>IF(ISBLANK(現行セット情報CSV!F98),"",現行セット情報CSV!F98)</f>
        <v/>
      </c>
      <c r="G98" s="53" t="str">
        <f>IF(ISBLANK(現行セット情報CSV!G98),"",現行セット情報CSV!G98)</f>
        <v/>
      </c>
      <c r="H98" s="53" t="str">
        <f>IF(ISBLANK(現行セット情報CSV!H98),"",現行セット情報CSV!H98)</f>
        <v/>
      </c>
      <c r="I98" s="53" t="str">
        <f>IF(ISBLANK(現行セット情報CSV!I98),"",現行セット情報CSV!I98&amp;"("&amp;TEXT(EDATE($I$2,-1),"yyyy年m月")&amp;"納品まで)")</f>
        <v/>
      </c>
      <c r="J98" s="53" t="str">
        <f>IF(ISBLANK(現行セット情報CSV!J98),"",現行セット情報CSV!J98)</f>
        <v/>
      </c>
      <c r="K98" s="53" t="str">
        <f>IF(ISBLANK(現行セット情報CSV!K98),"",現行セット情報CSV!K98)</f>
        <v/>
      </c>
      <c r="L98" s="53" t="str">
        <f>IF(ISBLANK(現行セット情報CSV!L98),"",現行セット情報CSV!L98)</f>
        <v/>
      </c>
      <c r="M98" s="53" t="str">
        <f>IF(ISBLANK(現行セット情報CSV!M98),"",現行セット情報CSV!M98)</f>
        <v/>
      </c>
      <c r="N98" s="53" t="str">
        <f>IF(ISBLANK(現行セット情報CSV!N98),"",現行セット情報CSV!N98)</f>
        <v/>
      </c>
      <c r="O98" s="53" t="str">
        <f>IF(ISBLANK(現行セット情報CSV!O98),"",現行セット情報CSV!O98)</f>
        <v/>
      </c>
      <c r="P98" s="53" t="str">
        <f>IF(ISBLANK(現行セット情報CSV!P98),"",現行セット情報CSV!P98)</f>
        <v/>
      </c>
      <c r="Q98" s="53" t="str">
        <f>IF(ISBLANK(現行セット情報CSV!Q98),"",現行セット情報CSV!Q98+5)</f>
        <v/>
      </c>
      <c r="R98" s="53" t="str">
        <f>IF(ISBLANK(現行セット情報CSV!R98),"",現行セット情報CSV!R98)</f>
        <v/>
      </c>
      <c r="S98" s="53" t="str">
        <f>IF(ISBLANK(現行セット情報CSV!S98),"",現行セット情報CSV!S98)</f>
        <v/>
      </c>
      <c r="T98" s="53" t="str">
        <f>IF(ISBLANK(現行セット情報CSV!T98),"",現行セット情報CSV!T98)</f>
        <v/>
      </c>
      <c r="U98" s="53" t="str">
        <f>IF(ISBLANK(現行セット情報CSV!U98),"",現行セット情報CSV!U98)</f>
        <v/>
      </c>
      <c r="V98" s="53" t="str">
        <f>IF(ISBLANK(現行セット情報CSV!V98),"",現行セット情報CSV!V98)</f>
        <v/>
      </c>
      <c r="W98" s="53" t="str">
        <f>IF(ISBLANK(現行セット情報CSV!W98),"",現行セット情報CSV!W98)</f>
        <v/>
      </c>
      <c r="X98" s="53" t="str">
        <f>IF(ISBLANK(現行セット情報CSV!X98),"",現行セット情報CSV!X98)</f>
        <v/>
      </c>
      <c r="Y98" s="53" t="str">
        <f>IF(ISBLANK(現行セット情報CSV!Y98),"",現行セット情報CSV!Y98)</f>
        <v/>
      </c>
      <c r="Z98" s="53" t="str">
        <f>IF(ISBLANK(現行セット情報CSV!Z98),"",現行セット情報CSV!Z98)</f>
        <v/>
      </c>
      <c r="AA98" s="53" t="str">
        <f>IF(ISBLANK(現行セット情報CSV!AA98),"",現行セット情報CSV!AA98)</f>
        <v/>
      </c>
      <c r="AB98" s="53" t="str">
        <f>IF(ISBLANK(現行セット情報CSV!AB98),"",現行セット情報CSV!AB98)</f>
        <v/>
      </c>
      <c r="AC98" s="53" t="str">
        <f>IF(ISBLANK(現行セット情報CSV!AC98),"",現行セット情報CSV!AC98)</f>
        <v/>
      </c>
      <c r="AD98" s="53" t="str">
        <f>IF(ISBLANK(現行セット情報CSV!AD98),"",現行セット情報CSV!AD98)</f>
        <v/>
      </c>
      <c r="AE98" s="53" t="str">
        <f>IF(ISBLANK(現行セット情報CSV!AE98),"",現行セット情報CSV!AE98)</f>
        <v/>
      </c>
      <c r="AF98" s="53" t="str">
        <f>IF(ISBLANK(現行セット情報CSV!AF98),"",現行セット情報CSV!AF98)</f>
        <v/>
      </c>
      <c r="AG98" s="53" t="str">
        <f>IF(ISBLANK(現行セット情報CSV!AG98),"",現行セット情報CSV!AG98)</f>
        <v/>
      </c>
      <c r="AH98" s="53" t="str">
        <f>IF(ISBLANK(現行セット情報CSV!AH98),"",現行セット情報CSV!AH98)</f>
        <v/>
      </c>
      <c r="AI98" s="53" t="str">
        <f>IF(ISBLANK(現行セット情報CSV!AI98),"",現行セット情報CSV!AI98)</f>
        <v/>
      </c>
      <c r="AJ98" s="53" t="str">
        <f>IF(ISBLANK(現行セット情報CSV!AJ98),"",現行セット情報CSV!AJ98)</f>
        <v/>
      </c>
      <c r="AK98" s="53" t="str">
        <f>IF(ISBLANK(現行セット情報CSV!AK98),"",現行セット情報CSV!AK98)</f>
        <v/>
      </c>
      <c r="AL98" s="53" t="str">
        <f>IF(ISBLANK(現行セット情報CSV!AL98),"",現行セット情報CSV!AL98)</f>
        <v/>
      </c>
      <c r="AM98" s="53" t="str">
        <f>IF(ISBLANK(現行セット情報CSV!AM98),"",現行セット情報CSV!AM98)</f>
        <v/>
      </c>
      <c r="AN98" s="53" t="str">
        <f>IF(ISBLANK(現行セット情報CSV!AN98),"",現行セット情報CSV!AN98)</f>
        <v/>
      </c>
      <c r="AO98" s="53" t="str">
        <f>IF(ISBLANK(現行セット情報CSV!AO98),"",現行セット情報CSV!AO98)</f>
        <v/>
      </c>
      <c r="AP98" s="53" t="str">
        <f>IF(ISBLANK(現行セット情報CSV!AP98),"",現行セット情報CSV!AP98)</f>
        <v/>
      </c>
      <c r="AQ98" s="53" t="str">
        <f>IF(ISBLANK(現行セット情報CSV!AQ98),"",現行セット情報CSV!AQ98)</f>
        <v/>
      </c>
      <c r="AR98" s="53" t="str">
        <f>IF(ISBLANK(現行セット情報CSV!AR98),"",現行セット情報CSV!AR98)</f>
        <v/>
      </c>
      <c r="AS98" s="53" t="str">
        <f>IF(ISBLANK(現行セット情報CSV!AS98),"",現行セット情報CSV!AS98)</f>
        <v/>
      </c>
    </row>
    <row r="99" spans="1:45">
      <c r="A99" s="53" t="str">
        <f>IF(ISBLANK(現行セット情報CSV!A99),"",現行セット情報CSV!A99)</f>
        <v/>
      </c>
      <c r="B99" s="53" t="str">
        <f>IF(ISBLANK(現行セット情報CSV!B99),"",現行セット情報CSV!B99)</f>
        <v/>
      </c>
      <c r="C99" s="53" t="str">
        <f>IF(ISBLANK(現行セット情報CSV!C99),"",現行セット情報CSV!C99)</f>
        <v/>
      </c>
      <c r="D99" s="53" t="str">
        <f>IF(ISBLANK(現行セット情報CSV!D99),"",現行セット情報CSV!D99)</f>
        <v/>
      </c>
      <c r="E99" s="53" t="str">
        <f>IF(ISBLANK(現行セット情報CSV!E99),"",現行セット情報CSV!E99)</f>
        <v/>
      </c>
      <c r="F99" s="53" t="str">
        <f>IF(ISBLANK(現行セット情報CSV!F99),"",現行セット情報CSV!F99)</f>
        <v/>
      </c>
      <c r="G99" s="53" t="str">
        <f>IF(ISBLANK(現行セット情報CSV!G99),"",現行セット情報CSV!G99)</f>
        <v/>
      </c>
      <c r="H99" s="53" t="str">
        <f>IF(ISBLANK(現行セット情報CSV!H99),"",現行セット情報CSV!H99)</f>
        <v/>
      </c>
      <c r="I99" s="53" t="str">
        <f>IF(ISBLANK(現行セット情報CSV!I99),"",現行セット情報CSV!I99&amp;"("&amp;TEXT(EDATE($I$2,-1),"yyyy年m月")&amp;"納品まで)")</f>
        <v/>
      </c>
      <c r="J99" s="53" t="str">
        <f>IF(ISBLANK(現行セット情報CSV!J99),"",現行セット情報CSV!J99)</f>
        <v/>
      </c>
      <c r="K99" s="53" t="str">
        <f>IF(ISBLANK(現行セット情報CSV!K99),"",現行セット情報CSV!K99)</f>
        <v/>
      </c>
      <c r="L99" s="53" t="str">
        <f>IF(ISBLANK(現行セット情報CSV!L99),"",現行セット情報CSV!L99)</f>
        <v/>
      </c>
      <c r="M99" s="53" t="str">
        <f>IF(ISBLANK(現行セット情報CSV!M99),"",現行セット情報CSV!M99)</f>
        <v/>
      </c>
      <c r="N99" s="53" t="str">
        <f>IF(ISBLANK(現行セット情報CSV!N99),"",現行セット情報CSV!N99)</f>
        <v/>
      </c>
      <c r="O99" s="53" t="str">
        <f>IF(ISBLANK(現行セット情報CSV!O99),"",現行セット情報CSV!O99)</f>
        <v/>
      </c>
      <c r="P99" s="53" t="str">
        <f>IF(ISBLANK(現行セット情報CSV!P99),"",現行セット情報CSV!P99)</f>
        <v/>
      </c>
      <c r="Q99" s="53" t="str">
        <f>IF(ISBLANK(現行セット情報CSV!Q99),"",現行セット情報CSV!Q99+5)</f>
        <v/>
      </c>
      <c r="R99" s="53" t="str">
        <f>IF(ISBLANK(現行セット情報CSV!R99),"",現行セット情報CSV!R99)</f>
        <v/>
      </c>
      <c r="S99" s="53" t="str">
        <f>IF(ISBLANK(現行セット情報CSV!S99),"",現行セット情報CSV!S99)</f>
        <v/>
      </c>
      <c r="T99" s="53" t="str">
        <f>IF(ISBLANK(現行セット情報CSV!T99),"",現行セット情報CSV!T99)</f>
        <v/>
      </c>
      <c r="U99" s="53" t="str">
        <f>IF(ISBLANK(現行セット情報CSV!U99),"",現行セット情報CSV!U99)</f>
        <v/>
      </c>
      <c r="V99" s="53" t="str">
        <f>IF(ISBLANK(現行セット情報CSV!V99),"",現行セット情報CSV!V99)</f>
        <v/>
      </c>
      <c r="W99" s="53" t="str">
        <f>IF(ISBLANK(現行セット情報CSV!W99),"",現行セット情報CSV!W99)</f>
        <v/>
      </c>
      <c r="X99" s="53" t="str">
        <f>IF(ISBLANK(現行セット情報CSV!X99),"",現行セット情報CSV!X99)</f>
        <v/>
      </c>
      <c r="Y99" s="53" t="str">
        <f>IF(ISBLANK(現行セット情報CSV!Y99),"",現行セット情報CSV!Y99)</f>
        <v/>
      </c>
      <c r="Z99" s="53" t="str">
        <f>IF(ISBLANK(現行セット情報CSV!Z99),"",現行セット情報CSV!Z99)</f>
        <v/>
      </c>
      <c r="AA99" s="53" t="str">
        <f>IF(ISBLANK(現行セット情報CSV!AA99),"",現行セット情報CSV!AA99)</f>
        <v/>
      </c>
      <c r="AB99" s="53" t="str">
        <f>IF(ISBLANK(現行セット情報CSV!AB99),"",現行セット情報CSV!AB99)</f>
        <v/>
      </c>
      <c r="AC99" s="53" t="str">
        <f>IF(ISBLANK(現行セット情報CSV!AC99),"",現行セット情報CSV!AC99)</f>
        <v/>
      </c>
      <c r="AD99" s="53" t="str">
        <f>IF(ISBLANK(現行セット情報CSV!AD99),"",現行セット情報CSV!AD99)</f>
        <v/>
      </c>
      <c r="AE99" s="53" t="str">
        <f>IF(ISBLANK(現行セット情報CSV!AE99),"",現行セット情報CSV!AE99)</f>
        <v/>
      </c>
      <c r="AF99" s="53" t="str">
        <f>IF(ISBLANK(現行セット情報CSV!AF99),"",現行セット情報CSV!AF99)</f>
        <v/>
      </c>
      <c r="AG99" s="53" t="str">
        <f>IF(ISBLANK(現行セット情報CSV!AG99),"",現行セット情報CSV!AG99)</f>
        <v/>
      </c>
      <c r="AH99" s="53" t="str">
        <f>IF(ISBLANK(現行セット情報CSV!AH99),"",現行セット情報CSV!AH99)</f>
        <v/>
      </c>
      <c r="AI99" s="53" t="str">
        <f>IF(ISBLANK(現行セット情報CSV!AI99),"",現行セット情報CSV!AI99)</f>
        <v/>
      </c>
      <c r="AJ99" s="53" t="str">
        <f>IF(ISBLANK(現行セット情報CSV!AJ99),"",現行セット情報CSV!AJ99)</f>
        <v/>
      </c>
      <c r="AK99" s="53" t="str">
        <f>IF(ISBLANK(現行セット情報CSV!AK99),"",現行セット情報CSV!AK99)</f>
        <v/>
      </c>
      <c r="AL99" s="53" t="str">
        <f>IF(ISBLANK(現行セット情報CSV!AL99),"",現行セット情報CSV!AL99)</f>
        <v/>
      </c>
      <c r="AM99" s="53" t="str">
        <f>IF(ISBLANK(現行セット情報CSV!AM99),"",現行セット情報CSV!AM99)</f>
        <v/>
      </c>
      <c r="AN99" s="53" t="str">
        <f>IF(ISBLANK(現行セット情報CSV!AN99),"",現行セット情報CSV!AN99)</f>
        <v/>
      </c>
      <c r="AO99" s="53" t="str">
        <f>IF(ISBLANK(現行セット情報CSV!AO99),"",現行セット情報CSV!AO99)</f>
        <v/>
      </c>
      <c r="AP99" s="53" t="str">
        <f>IF(ISBLANK(現行セット情報CSV!AP99),"",現行セット情報CSV!AP99)</f>
        <v/>
      </c>
      <c r="AQ99" s="53" t="str">
        <f>IF(ISBLANK(現行セット情報CSV!AQ99),"",現行セット情報CSV!AQ99)</f>
        <v/>
      </c>
      <c r="AR99" s="53" t="str">
        <f>IF(ISBLANK(現行セット情報CSV!AR99),"",現行セット情報CSV!AR99)</f>
        <v/>
      </c>
      <c r="AS99" s="53" t="str">
        <f>IF(ISBLANK(現行セット情報CSV!AS99),"",現行セット情報CSV!AS99)</f>
        <v/>
      </c>
    </row>
    <row r="100" spans="1:45">
      <c r="A100" s="53" t="str">
        <f>IF(ISBLANK(現行セット情報CSV!A100),"",現行セット情報CSV!A100)</f>
        <v/>
      </c>
      <c r="B100" s="53" t="str">
        <f>IF(ISBLANK(現行セット情報CSV!B100),"",現行セット情報CSV!B100)</f>
        <v/>
      </c>
      <c r="C100" s="53" t="str">
        <f>IF(ISBLANK(現行セット情報CSV!C100),"",現行セット情報CSV!C100)</f>
        <v/>
      </c>
      <c r="D100" s="53" t="str">
        <f>IF(ISBLANK(現行セット情報CSV!D100),"",現行セット情報CSV!D100)</f>
        <v/>
      </c>
      <c r="E100" s="53" t="str">
        <f>IF(ISBLANK(現行セット情報CSV!E100),"",現行セット情報CSV!E100)</f>
        <v/>
      </c>
      <c r="F100" s="53" t="str">
        <f>IF(ISBLANK(現行セット情報CSV!F100),"",現行セット情報CSV!F100)</f>
        <v/>
      </c>
      <c r="G100" s="53" t="str">
        <f>IF(ISBLANK(現行セット情報CSV!G100),"",現行セット情報CSV!G100)</f>
        <v/>
      </c>
      <c r="H100" s="53" t="str">
        <f>IF(ISBLANK(現行セット情報CSV!H100),"",現行セット情報CSV!H100)</f>
        <v/>
      </c>
      <c r="I100" s="53" t="str">
        <f>IF(ISBLANK(現行セット情報CSV!I100),"",現行セット情報CSV!I100&amp;"("&amp;TEXT(EDATE($I$2,-1),"yyyy年m月")&amp;"納品まで)")</f>
        <v/>
      </c>
      <c r="J100" s="53" t="str">
        <f>IF(ISBLANK(現行セット情報CSV!J100),"",現行セット情報CSV!J100)</f>
        <v/>
      </c>
      <c r="K100" s="53" t="str">
        <f>IF(ISBLANK(現行セット情報CSV!K100),"",現行セット情報CSV!K100)</f>
        <v/>
      </c>
      <c r="L100" s="53" t="str">
        <f>IF(ISBLANK(現行セット情報CSV!L100),"",現行セット情報CSV!L100)</f>
        <v/>
      </c>
      <c r="M100" s="53" t="str">
        <f>IF(ISBLANK(現行セット情報CSV!M100),"",現行セット情報CSV!M100)</f>
        <v/>
      </c>
      <c r="N100" s="53" t="str">
        <f>IF(ISBLANK(現行セット情報CSV!N100),"",現行セット情報CSV!N100)</f>
        <v/>
      </c>
      <c r="O100" s="53" t="str">
        <f>IF(ISBLANK(現行セット情報CSV!O100),"",現行セット情報CSV!O100)</f>
        <v/>
      </c>
      <c r="P100" s="53" t="str">
        <f>IF(ISBLANK(現行セット情報CSV!P100),"",現行セット情報CSV!P100)</f>
        <v/>
      </c>
      <c r="Q100" s="53" t="str">
        <f>IF(ISBLANK(現行セット情報CSV!Q100),"",現行セット情報CSV!Q100+5)</f>
        <v/>
      </c>
      <c r="R100" s="53" t="str">
        <f>IF(ISBLANK(現行セット情報CSV!R100),"",現行セット情報CSV!R100)</f>
        <v/>
      </c>
      <c r="S100" s="53" t="str">
        <f>IF(ISBLANK(現行セット情報CSV!S100),"",現行セット情報CSV!S100)</f>
        <v/>
      </c>
      <c r="T100" s="53" t="str">
        <f>IF(ISBLANK(現行セット情報CSV!T100),"",現行セット情報CSV!T100)</f>
        <v/>
      </c>
      <c r="U100" s="53" t="str">
        <f>IF(ISBLANK(現行セット情報CSV!U100),"",現行セット情報CSV!U100)</f>
        <v/>
      </c>
      <c r="V100" s="53" t="str">
        <f>IF(ISBLANK(現行セット情報CSV!V100),"",現行セット情報CSV!V100)</f>
        <v/>
      </c>
      <c r="W100" s="53" t="str">
        <f>IF(ISBLANK(現行セット情報CSV!W100),"",現行セット情報CSV!W100)</f>
        <v/>
      </c>
      <c r="X100" s="53" t="str">
        <f>IF(ISBLANK(現行セット情報CSV!X100),"",現行セット情報CSV!X100)</f>
        <v/>
      </c>
      <c r="Y100" s="53" t="str">
        <f>IF(ISBLANK(現行セット情報CSV!Y100),"",現行セット情報CSV!Y100)</f>
        <v/>
      </c>
      <c r="Z100" s="53" t="str">
        <f>IF(ISBLANK(現行セット情報CSV!Z100),"",現行セット情報CSV!Z100)</f>
        <v/>
      </c>
      <c r="AA100" s="53" t="str">
        <f>IF(ISBLANK(現行セット情報CSV!AA100),"",現行セット情報CSV!AA100)</f>
        <v/>
      </c>
      <c r="AB100" s="53" t="str">
        <f>IF(ISBLANK(現行セット情報CSV!AB100),"",現行セット情報CSV!AB100)</f>
        <v/>
      </c>
      <c r="AC100" s="53" t="str">
        <f>IF(ISBLANK(現行セット情報CSV!AC100),"",現行セット情報CSV!AC100)</f>
        <v/>
      </c>
      <c r="AD100" s="53" t="str">
        <f>IF(ISBLANK(現行セット情報CSV!AD100),"",現行セット情報CSV!AD100)</f>
        <v/>
      </c>
      <c r="AE100" s="53" t="str">
        <f>IF(ISBLANK(現行セット情報CSV!AE100),"",現行セット情報CSV!AE100)</f>
        <v/>
      </c>
      <c r="AF100" s="53" t="str">
        <f>IF(ISBLANK(現行セット情報CSV!AF100),"",現行セット情報CSV!AF100)</f>
        <v/>
      </c>
      <c r="AG100" s="53" t="str">
        <f>IF(ISBLANK(現行セット情報CSV!AG100),"",現行セット情報CSV!AG100)</f>
        <v/>
      </c>
      <c r="AH100" s="53" t="str">
        <f>IF(ISBLANK(現行セット情報CSV!AH100),"",現行セット情報CSV!AH100)</f>
        <v/>
      </c>
      <c r="AI100" s="53" t="str">
        <f>IF(ISBLANK(現行セット情報CSV!AI100),"",現行セット情報CSV!AI100)</f>
        <v/>
      </c>
      <c r="AJ100" s="53" t="str">
        <f>IF(ISBLANK(現行セット情報CSV!AJ100),"",現行セット情報CSV!AJ100)</f>
        <v/>
      </c>
      <c r="AK100" s="53" t="str">
        <f>IF(ISBLANK(現行セット情報CSV!AK100),"",現行セット情報CSV!AK100)</f>
        <v/>
      </c>
      <c r="AL100" s="53" t="str">
        <f>IF(ISBLANK(現行セット情報CSV!AL100),"",現行セット情報CSV!AL100)</f>
        <v/>
      </c>
      <c r="AM100" s="53" t="str">
        <f>IF(ISBLANK(現行セット情報CSV!AM100),"",現行セット情報CSV!AM100)</f>
        <v/>
      </c>
      <c r="AN100" s="53" t="str">
        <f>IF(ISBLANK(現行セット情報CSV!AN100),"",現行セット情報CSV!AN100)</f>
        <v/>
      </c>
      <c r="AO100" s="53" t="str">
        <f>IF(ISBLANK(現行セット情報CSV!AO100),"",現行セット情報CSV!AO100)</f>
        <v/>
      </c>
      <c r="AP100" s="53" t="str">
        <f>IF(ISBLANK(現行セット情報CSV!AP100),"",現行セット情報CSV!AP100)</f>
        <v/>
      </c>
      <c r="AQ100" s="53" t="str">
        <f>IF(ISBLANK(現行セット情報CSV!AQ100),"",現行セット情報CSV!AQ100)</f>
        <v/>
      </c>
      <c r="AR100" s="53" t="str">
        <f>IF(ISBLANK(現行セット情報CSV!AR100),"",現行セット情報CSV!AR100)</f>
        <v/>
      </c>
      <c r="AS100" s="53" t="str">
        <f>IF(ISBLANK(現行セット情報CSV!AS100),"",現行セット情報CSV!AS100)</f>
        <v/>
      </c>
    </row>
    <row r="101" spans="1:45">
      <c r="A101" s="53" t="str">
        <f>IF(ISBLANK(現行セット情報CSV!A101),"",現行セット情報CSV!A101)</f>
        <v/>
      </c>
      <c r="B101" s="53" t="str">
        <f>IF(ISBLANK(現行セット情報CSV!B101),"",現行セット情報CSV!B101)</f>
        <v/>
      </c>
      <c r="C101" s="53" t="str">
        <f>IF(ISBLANK(現行セット情報CSV!C101),"",現行セット情報CSV!C101)</f>
        <v/>
      </c>
      <c r="D101" s="53" t="str">
        <f>IF(ISBLANK(現行セット情報CSV!D101),"",現行セット情報CSV!D101)</f>
        <v/>
      </c>
      <c r="E101" s="53" t="str">
        <f>IF(ISBLANK(現行セット情報CSV!E101),"",現行セット情報CSV!E101)</f>
        <v/>
      </c>
      <c r="F101" s="53" t="str">
        <f>IF(ISBLANK(現行セット情報CSV!F101),"",現行セット情報CSV!F101)</f>
        <v/>
      </c>
      <c r="G101" s="53" t="str">
        <f>IF(ISBLANK(現行セット情報CSV!G101),"",現行セット情報CSV!G101)</f>
        <v/>
      </c>
      <c r="H101" s="53" t="str">
        <f>IF(ISBLANK(現行セット情報CSV!H101),"",現行セット情報CSV!H101)</f>
        <v/>
      </c>
      <c r="I101" s="53" t="str">
        <f>IF(ISBLANK(現行セット情報CSV!I101),"",現行セット情報CSV!I101&amp;"("&amp;TEXT(EDATE($I$2,-1),"yyyy年m月")&amp;"納品まで)")</f>
        <v/>
      </c>
      <c r="J101" s="53" t="str">
        <f>IF(ISBLANK(現行セット情報CSV!J101),"",現行セット情報CSV!J101)</f>
        <v/>
      </c>
      <c r="K101" s="53" t="str">
        <f>IF(ISBLANK(現行セット情報CSV!K101),"",現行セット情報CSV!K101)</f>
        <v/>
      </c>
      <c r="L101" s="53" t="str">
        <f>IF(ISBLANK(現行セット情報CSV!L101),"",現行セット情報CSV!L101)</f>
        <v/>
      </c>
      <c r="M101" s="53" t="str">
        <f>IF(ISBLANK(現行セット情報CSV!M101),"",現行セット情報CSV!M101)</f>
        <v/>
      </c>
      <c r="N101" s="53" t="str">
        <f>IF(ISBLANK(現行セット情報CSV!N101),"",現行セット情報CSV!N101)</f>
        <v/>
      </c>
      <c r="O101" s="53" t="str">
        <f>IF(ISBLANK(現行セット情報CSV!O101),"",現行セット情報CSV!O101)</f>
        <v/>
      </c>
      <c r="P101" s="53" t="str">
        <f>IF(ISBLANK(現行セット情報CSV!P101),"",現行セット情報CSV!P101)</f>
        <v/>
      </c>
      <c r="Q101" s="53" t="str">
        <f>IF(ISBLANK(現行セット情報CSV!Q101),"",現行セット情報CSV!Q101+5)</f>
        <v/>
      </c>
      <c r="R101" s="53" t="str">
        <f>IF(ISBLANK(現行セット情報CSV!R101),"",現行セット情報CSV!R101)</f>
        <v/>
      </c>
      <c r="S101" s="53" t="str">
        <f>IF(ISBLANK(現行セット情報CSV!S101),"",現行セット情報CSV!S101)</f>
        <v/>
      </c>
      <c r="T101" s="53" t="str">
        <f>IF(ISBLANK(現行セット情報CSV!T101),"",現行セット情報CSV!T101)</f>
        <v/>
      </c>
      <c r="U101" s="53" t="str">
        <f>IF(ISBLANK(現行セット情報CSV!U101),"",現行セット情報CSV!U101)</f>
        <v/>
      </c>
      <c r="V101" s="53" t="str">
        <f>IF(ISBLANK(現行セット情報CSV!V101),"",現行セット情報CSV!V101)</f>
        <v/>
      </c>
      <c r="W101" s="53" t="str">
        <f>IF(ISBLANK(現行セット情報CSV!W101),"",現行セット情報CSV!W101)</f>
        <v/>
      </c>
      <c r="X101" s="53" t="str">
        <f>IF(ISBLANK(現行セット情報CSV!X101),"",現行セット情報CSV!X101)</f>
        <v/>
      </c>
      <c r="Y101" s="53" t="str">
        <f>IF(ISBLANK(現行セット情報CSV!Y101),"",現行セット情報CSV!Y101)</f>
        <v/>
      </c>
      <c r="Z101" s="53" t="str">
        <f>IF(ISBLANK(現行セット情報CSV!Z101),"",現行セット情報CSV!Z101)</f>
        <v/>
      </c>
      <c r="AA101" s="53" t="str">
        <f>IF(ISBLANK(現行セット情報CSV!AA101),"",現行セット情報CSV!AA101)</f>
        <v/>
      </c>
      <c r="AB101" s="53" t="str">
        <f>IF(ISBLANK(現行セット情報CSV!AB101),"",現行セット情報CSV!AB101)</f>
        <v/>
      </c>
      <c r="AC101" s="53" t="str">
        <f>IF(ISBLANK(現行セット情報CSV!AC101),"",現行セット情報CSV!AC101)</f>
        <v/>
      </c>
      <c r="AD101" s="53" t="str">
        <f>IF(ISBLANK(現行セット情報CSV!AD101),"",現行セット情報CSV!AD101)</f>
        <v/>
      </c>
      <c r="AE101" s="53" t="str">
        <f>IF(ISBLANK(現行セット情報CSV!AE101),"",現行セット情報CSV!AE101)</f>
        <v/>
      </c>
      <c r="AF101" s="53" t="str">
        <f>IF(ISBLANK(現行セット情報CSV!AF101),"",現行セット情報CSV!AF101)</f>
        <v/>
      </c>
      <c r="AG101" s="53" t="str">
        <f>IF(ISBLANK(現行セット情報CSV!AG101),"",現行セット情報CSV!AG101)</f>
        <v/>
      </c>
      <c r="AH101" s="53" t="str">
        <f>IF(ISBLANK(現行セット情報CSV!AH101),"",現行セット情報CSV!AH101)</f>
        <v/>
      </c>
      <c r="AI101" s="53" t="str">
        <f>IF(ISBLANK(現行セット情報CSV!AI101),"",現行セット情報CSV!AI101)</f>
        <v/>
      </c>
      <c r="AJ101" s="53" t="str">
        <f>IF(ISBLANK(現行セット情報CSV!AJ101),"",現行セット情報CSV!AJ101)</f>
        <v/>
      </c>
      <c r="AK101" s="53" t="str">
        <f>IF(ISBLANK(現行セット情報CSV!AK101),"",現行セット情報CSV!AK101)</f>
        <v/>
      </c>
      <c r="AL101" s="53" t="str">
        <f>IF(ISBLANK(現行セット情報CSV!AL101),"",現行セット情報CSV!AL101)</f>
        <v/>
      </c>
      <c r="AM101" s="53" t="str">
        <f>IF(ISBLANK(現行セット情報CSV!AM101),"",現行セット情報CSV!AM101)</f>
        <v/>
      </c>
      <c r="AN101" s="53" t="str">
        <f>IF(ISBLANK(現行セット情報CSV!AN101),"",現行セット情報CSV!AN101)</f>
        <v/>
      </c>
      <c r="AO101" s="53" t="str">
        <f>IF(ISBLANK(現行セット情報CSV!AO101),"",現行セット情報CSV!AO101)</f>
        <v/>
      </c>
      <c r="AP101" s="53" t="str">
        <f>IF(ISBLANK(現行セット情報CSV!AP101),"",現行セット情報CSV!AP101)</f>
        <v/>
      </c>
      <c r="AQ101" s="53" t="str">
        <f>IF(ISBLANK(現行セット情報CSV!AQ101),"",現行セット情報CSV!AQ101)</f>
        <v/>
      </c>
      <c r="AR101" s="53" t="str">
        <f>IF(ISBLANK(現行セット情報CSV!AR101),"",現行セット情報CSV!AR101)</f>
        <v/>
      </c>
      <c r="AS101" s="53" t="str">
        <f>IF(ISBLANK(現行セット情報CSV!AS101),"",現行セット情報CSV!AS101)</f>
        <v/>
      </c>
    </row>
    <row r="102" spans="1:45">
      <c r="A102" s="53" t="str">
        <f>IF(ISBLANK(現行セット情報CSV!A102),"",現行セット情報CSV!A102)</f>
        <v/>
      </c>
      <c r="B102" s="53" t="str">
        <f>IF(ISBLANK(現行セット情報CSV!B102),"",現行セット情報CSV!B102)</f>
        <v/>
      </c>
      <c r="C102" s="53" t="str">
        <f>IF(ISBLANK(現行セット情報CSV!C102),"",現行セット情報CSV!C102)</f>
        <v/>
      </c>
      <c r="D102" s="53" t="str">
        <f>IF(ISBLANK(現行セット情報CSV!D102),"",現行セット情報CSV!D102)</f>
        <v/>
      </c>
      <c r="E102" s="53" t="str">
        <f>IF(ISBLANK(現行セット情報CSV!E102),"",現行セット情報CSV!E102)</f>
        <v/>
      </c>
      <c r="F102" s="53" t="str">
        <f>IF(ISBLANK(現行セット情報CSV!F102),"",現行セット情報CSV!F102)</f>
        <v/>
      </c>
      <c r="G102" s="53" t="str">
        <f>IF(ISBLANK(現行セット情報CSV!G102),"",現行セット情報CSV!G102)</f>
        <v/>
      </c>
      <c r="H102" s="53" t="str">
        <f>IF(ISBLANK(現行セット情報CSV!H102),"",現行セット情報CSV!H102)</f>
        <v/>
      </c>
      <c r="I102" s="53" t="str">
        <f>IF(ISBLANK(現行セット情報CSV!I102),"",現行セット情報CSV!I102&amp;"("&amp;TEXT(EDATE($I$2,-1),"yyyy年m月")&amp;"納品まで)")</f>
        <v/>
      </c>
      <c r="J102" s="53" t="str">
        <f>IF(ISBLANK(現行セット情報CSV!J102),"",現行セット情報CSV!J102)</f>
        <v/>
      </c>
      <c r="K102" s="53" t="str">
        <f>IF(ISBLANK(現行セット情報CSV!K102),"",現行セット情報CSV!K102)</f>
        <v/>
      </c>
      <c r="L102" s="53" t="str">
        <f>IF(ISBLANK(現行セット情報CSV!L102),"",現行セット情報CSV!L102)</f>
        <v/>
      </c>
      <c r="M102" s="53" t="str">
        <f>IF(ISBLANK(現行セット情報CSV!M102),"",現行セット情報CSV!M102)</f>
        <v/>
      </c>
      <c r="N102" s="53" t="str">
        <f>IF(ISBLANK(現行セット情報CSV!N102),"",現行セット情報CSV!N102)</f>
        <v/>
      </c>
      <c r="O102" s="53" t="str">
        <f>IF(ISBLANK(現行セット情報CSV!O102),"",現行セット情報CSV!O102)</f>
        <v/>
      </c>
      <c r="P102" s="53" t="str">
        <f>IF(ISBLANK(現行セット情報CSV!P102),"",現行セット情報CSV!P102)</f>
        <v/>
      </c>
      <c r="Q102" s="53" t="str">
        <f>IF(ISBLANK(現行セット情報CSV!Q102),"",現行セット情報CSV!Q102+5)</f>
        <v/>
      </c>
      <c r="R102" s="53" t="str">
        <f>IF(ISBLANK(現行セット情報CSV!R102),"",現行セット情報CSV!R102)</f>
        <v/>
      </c>
      <c r="S102" s="53" t="str">
        <f>IF(ISBLANK(現行セット情報CSV!S102),"",現行セット情報CSV!S102)</f>
        <v/>
      </c>
      <c r="T102" s="53" t="str">
        <f>IF(ISBLANK(現行セット情報CSV!T102),"",現行セット情報CSV!T102)</f>
        <v/>
      </c>
      <c r="U102" s="53" t="str">
        <f>IF(ISBLANK(現行セット情報CSV!U102),"",現行セット情報CSV!U102)</f>
        <v/>
      </c>
      <c r="V102" s="53" t="str">
        <f>IF(ISBLANK(現行セット情報CSV!V102),"",現行セット情報CSV!V102)</f>
        <v/>
      </c>
      <c r="W102" s="53" t="str">
        <f>IF(ISBLANK(現行セット情報CSV!W102),"",現行セット情報CSV!W102)</f>
        <v/>
      </c>
      <c r="X102" s="53" t="str">
        <f>IF(ISBLANK(現行セット情報CSV!X102),"",現行セット情報CSV!X102)</f>
        <v/>
      </c>
      <c r="Y102" s="53" t="str">
        <f>IF(ISBLANK(現行セット情報CSV!Y102),"",現行セット情報CSV!Y102)</f>
        <v/>
      </c>
      <c r="Z102" s="53" t="str">
        <f>IF(ISBLANK(現行セット情報CSV!Z102),"",現行セット情報CSV!Z102)</f>
        <v/>
      </c>
      <c r="AA102" s="53" t="str">
        <f>IF(ISBLANK(現行セット情報CSV!AA102),"",現行セット情報CSV!AA102)</f>
        <v/>
      </c>
      <c r="AB102" s="53" t="str">
        <f>IF(ISBLANK(現行セット情報CSV!AB102),"",現行セット情報CSV!AB102)</f>
        <v/>
      </c>
      <c r="AC102" s="53" t="str">
        <f>IF(ISBLANK(現行セット情報CSV!AC102),"",現行セット情報CSV!AC102)</f>
        <v/>
      </c>
      <c r="AD102" s="53" t="str">
        <f>IF(ISBLANK(現行セット情報CSV!AD102),"",現行セット情報CSV!AD102)</f>
        <v/>
      </c>
      <c r="AE102" s="53" t="str">
        <f>IF(ISBLANK(現行セット情報CSV!AE102),"",現行セット情報CSV!AE102)</f>
        <v/>
      </c>
      <c r="AF102" s="53" t="str">
        <f>IF(ISBLANK(現行セット情報CSV!AF102),"",現行セット情報CSV!AF102)</f>
        <v/>
      </c>
      <c r="AG102" s="53" t="str">
        <f>IF(ISBLANK(現行セット情報CSV!AG102),"",現行セット情報CSV!AG102)</f>
        <v/>
      </c>
      <c r="AH102" s="53" t="str">
        <f>IF(ISBLANK(現行セット情報CSV!AH102),"",現行セット情報CSV!AH102)</f>
        <v/>
      </c>
      <c r="AI102" s="53" t="str">
        <f>IF(ISBLANK(現行セット情報CSV!AI102),"",現行セット情報CSV!AI102)</f>
        <v/>
      </c>
      <c r="AJ102" s="53" t="str">
        <f>IF(ISBLANK(現行セット情報CSV!AJ102),"",現行セット情報CSV!AJ102)</f>
        <v/>
      </c>
      <c r="AK102" s="53" t="str">
        <f>IF(ISBLANK(現行セット情報CSV!AK102),"",現行セット情報CSV!AK102)</f>
        <v/>
      </c>
      <c r="AL102" s="53" t="str">
        <f>IF(ISBLANK(現行セット情報CSV!AL102),"",現行セット情報CSV!AL102)</f>
        <v/>
      </c>
      <c r="AM102" s="53" t="str">
        <f>IF(ISBLANK(現行セット情報CSV!AM102),"",現行セット情報CSV!AM102)</f>
        <v/>
      </c>
      <c r="AN102" s="53" t="str">
        <f>IF(ISBLANK(現行セット情報CSV!AN102),"",現行セット情報CSV!AN102)</f>
        <v/>
      </c>
      <c r="AO102" s="53" t="str">
        <f>IF(ISBLANK(現行セット情報CSV!AO102),"",現行セット情報CSV!AO102)</f>
        <v/>
      </c>
      <c r="AP102" s="53" t="str">
        <f>IF(ISBLANK(現行セット情報CSV!AP102),"",現行セット情報CSV!AP102)</f>
        <v/>
      </c>
      <c r="AQ102" s="53" t="str">
        <f>IF(ISBLANK(現行セット情報CSV!AQ102),"",現行セット情報CSV!AQ102)</f>
        <v/>
      </c>
      <c r="AR102" s="53" t="str">
        <f>IF(ISBLANK(現行セット情報CSV!AR102),"",現行セット情報CSV!AR102)</f>
        <v/>
      </c>
      <c r="AS102" s="53" t="str">
        <f>IF(ISBLANK(現行セット情報CSV!AS102),"",現行セット情報CSV!AS102)</f>
        <v/>
      </c>
    </row>
    <row r="103" spans="1:45">
      <c r="A103" s="53" t="str">
        <f>IF(ISBLANK(現行セット情報CSV!A103),"",現行セット情報CSV!A103)</f>
        <v/>
      </c>
      <c r="B103" s="53" t="str">
        <f>IF(ISBLANK(現行セット情報CSV!B103),"",現行セット情報CSV!B103)</f>
        <v/>
      </c>
      <c r="C103" s="53" t="str">
        <f>IF(ISBLANK(現行セット情報CSV!C103),"",現行セット情報CSV!C103)</f>
        <v/>
      </c>
      <c r="D103" s="53" t="str">
        <f>IF(ISBLANK(現行セット情報CSV!D103),"",現行セット情報CSV!D103)</f>
        <v/>
      </c>
      <c r="E103" s="53" t="str">
        <f>IF(ISBLANK(現行セット情報CSV!E103),"",現行セット情報CSV!E103)</f>
        <v/>
      </c>
      <c r="F103" s="53" t="str">
        <f>IF(ISBLANK(現行セット情報CSV!F103),"",現行セット情報CSV!F103)</f>
        <v/>
      </c>
      <c r="G103" s="53" t="str">
        <f>IF(ISBLANK(現行セット情報CSV!G103),"",現行セット情報CSV!G103)</f>
        <v/>
      </c>
      <c r="H103" s="53" t="str">
        <f>IF(ISBLANK(現行セット情報CSV!H103),"",現行セット情報CSV!H103)</f>
        <v/>
      </c>
      <c r="I103" s="53" t="str">
        <f>IF(ISBLANK(現行セット情報CSV!I103),"",現行セット情報CSV!I103&amp;"("&amp;TEXT(EDATE($I$2,-1),"yyyy年m月")&amp;"納品まで)")</f>
        <v/>
      </c>
      <c r="J103" s="53" t="str">
        <f>IF(ISBLANK(現行セット情報CSV!J103),"",現行セット情報CSV!J103)</f>
        <v/>
      </c>
      <c r="K103" s="53" t="str">
        <f>IF(ISBLANK(現行セット情報CSV!K103),"",現行セット情報CSV!K103)</f>
        <v/>
      </c>
      <c r="L103" s="53" t="str">
        <f>IF(ISBLANK(現行セット情報CSV!L103),"",現行セット情報CSV!L103)</f>
        <v/>
      </c>
      <c r="M103" s="53" t="str">
        <f>IF(ISBLANK(現行セット情報CSV!M103),"",現行セット情報CSV!M103)</f>
        <v/>
      </c>
      <c r="N103" s="53" t="str">
        <f>IF(ISBLANK(現行セット情報CSV!N103),"",現行セット情報CSV!N103)</f>
        <v/>
      </c>
      <c r="O103" s="53" t="str">
        <f>IF(ISBLANK(現行セット情報CSV!O103),"",現行セット情報CSV!O103)</f>
        <v/>
      </c>
      <c r="P103" s="53" t="str">
        <f>IF(ISBLANK(現行セット情報CSV!P103),"",現行セット情報CSV!P103)</f>
        <v/>
      </c>
      <c r="Q103" s="53" t="str">
        <f>IF(ISBLANK(現行セット情報CSV!Q103),"",現行セット情報CSV!Q103+5)</f>
        <v/>
      </c>
      <c r="R103" s="53" t="str">
        <f>IF(ISBLANK(現行セット情報CSV!R103),"",現行セット情報CSV!R103)</f>
        <v/>
      </c>
      <c r="S103" s="53" t="str">
        <f>IF(ISBLANK(現行セット情報CSV!S103),"",現行セット情報CSV!S103)</f>
        <v/>
      </c>
      <c r="T103" s="53" t="str">
        <f>IF(ISBLANK(現行セット情報CSV!T103),"",現行セット情報CSV!T103)</f>
        <v/>
      </c>
      <c r="U103" s="53" t="str">
        <f>IF(ISBLANK(現行セット情報CSV!U103),"",現行セット情報CSV!U103)</f>
        <v/>
      </c>
      <c r="V103" s="53" t="str">
        <f>IF(ISBLANK(現行セット情報CSV!V103),"",現行セット情報CSV!V103)</f>
        <v/>
      </c>
      <c r="W103" s="53" t="str">
        <f>IF(ISBLANK(現行セット情報CSV!W103),"",現行セット情報CSV!W103)</f>
        <v/>
      </c>
      <c r="X103" s="53" t="str">
        <f>IF(ISBLANK(現行セット情報CSV!X103),"",現行セット情報CSV!X103)</f>
        <v/>
      </c>
      <c r="Y103" s="53" t="str">
        <f>IF(ISBLANK(現行セット情報CSV!Y103),"",現行セット情報CSV!Y103)</f>
        <v/>
      </c>
      <c r="Z103" s="53" t="str">
        <f>IF(ISBLANK(現行セット情報CSV!Z103),"",現行セット情報CSV!Z103)</f>
        <v/>
      </c>
      <c r="AA103" s="53" t="str">
        <f>IF(ISBLANK(現行セット情報CSV!AA103),"",現行セット情報CSV!AA103)</f>
        <v/>
      </c>
      <c r="AB103" s="53" t="str">
        <f>IF(ISBLANK(現行セット情報CSV!AB103),"",現行セット情報CSV!AB103)</f>
        <v/>
      </c>
      <c r="AC103" s="53" t="str">
        <f>IF(ISBLANK(現行セット情報CSV!AC103),"",現行セット情報CSV!AC103)</f>
        <v/>
      </c>
      <c r="AD103" s="53" t="str">
        <f>IF(ISBLANK(現行セット情報CSV!AD103),"",現行セット情報CSV!AD103)</f>
        <v/>
      </c>
      <c r="AE103" s="53" t="str">
        <f>IF(ISBLANK(現行セット情報CSV!AE103),"",現行セット情報CSV!AE103)</f>
        <v/>
      </c>
      <c r="AF103" s="53" t="str">
        <f>IF(ISBLANK(現行セット情報CSV!AF103),"",現行セット情報CSV!AF103)</f>
        <v/>
      </c>
      <c r="AG103" s="53" t="str">
        <f>IF(ISBLANK(現行セット情報CSV!AG103),"",現行セット情報CSV!AG103)</f>
        <v/>
      </c>
      <c r="AH103" s="53" t="str">
        <f>IF(ISBLANK(現行セット情報CSV!AH103),"",現行セット情報CSV!AH103)</f>
        <v/>
      </c>
      <c r="AI103" s="53" t="str">
        <f>IF(ISBLANK(現行セット情報CSV!AI103),"",現行セット情報CSV!AI103)</f>
        <v/>
      </c>
      <c r="AJ103" s="53" t="str">
        <f>IF(ISBLANK(現行セット情報CSV!AJ103),"",現行セット情報CSV!AJ103)</f>
        <v/>
      </c>
      <c r="AK103" s="53" t="str">
        <f>IF(ISBLANK(現行セット情報CSV!AK103),"",現行セット情報CSV!AK103)</f>
        <v/>
      </c>
      <c r="AL103" s="53" t="str">
        <f>IF(ISBLANK(現行セット情報CSV!AL103),"",現行セット情報CSV!AL103)</f>
        <v/>
      </c>
      <c r="AM103" s="53" t="str">
        <f>IF(ISBLANK(現行セット情報CSV!AM103),"",現行セット情報CSV!AM103)</f>
        <v/>
      </c>
      <c r="AN103" s="53" t="str">
        <f>IF(ISBLANK(現行セット情報CSV!AN103),"",現行セット情報CSV!AN103)</f>
        <v/>
      </c>
      <c r="AO103" s="53" t="str">
        <f>IF(ISBLANK(現行セット情報CSV!AO103),"",現行セット情報CSV!AO103)</f>
        <v/>
      </c>
      <c r="AP103" s="53" t="str">
        <f>IF(ISBLANK(現行セット情報CSV!AP103),"",現行セット情報CSV!AP103)</f>
        <v/>
      </c>
      <c r="AQ103" s="53" t="str">
        <f>IF(ISBLANK(現行セット情報CSV!AQ103),"",現行セット情報CSV!AQ103)</f>
        <v/>
      </c>
      <c r="AR103" s="53" t="str">
        <f>IF(ISBLANK(現行セット情報CSV!AR103),"",現行セット情報CSV!AR103)</f>
        <v/>
      </c>
      <c r="AS103" s="53" t="str">
        <f>IF(ISBLANK(現行セット情報CSV!AS103),"",現行セット情報CSV!AS103)</f>
        <v/>
      </c>
    </row>
    <row r="104" spans="1:45">
      <c r="A104" s="53" t="str">
        <f>IF(ISBLANK(現行セット情報CSV!A104),"",現行セット情報CSV!A104)</f>
        <v/>
      </c>
      <c r="B104" s="53" t="str">
        <f>IF(ISBLANK(現行セット情報CSV!B104),"",現行セット情報CSV!B104)</f>
        <v/>
      </c>
      <c r="C104" s="53" t="str">
        <f>IF(ISBLANK(現行セット情報CSV!C104),"",現行セット情報CSV!C104)</f>
        <v/>
      </c>
      <c r="D104" s="53" t="str">
        <f>IF(ISBLANK(現行セット情報CSV!D104),"",現行セット情報CSV!D104)</f>
        <v/>
      </c>
      <c r="E104" s="53" t="str">
        <f>IF(ISBLANK(現行セット情報CSV!E104),"",現行セット情報CSV!E104)</f>
        <v/>
      </c>
      <c r="F104" s="53" t="str">
        <f>IF(ISBLANK(現行セット情報CSV!F104),"",現行セット情報CSV!F104)</f>
        <v/>
      </c>
      <c r="G104" s="53" t="str">
        <f>IF(ISBLANK(現行セット情報CSV!G104),"",現行セット情報CSV!G104)</f>
        <v/>
      </c>
      <c r="H104" s="53" t="str">
        <f>IF(ISBLANK(現行セット情報CSV!H104),"",現行セット情報CSV!H104)</f>
        <v/>
      </c>
      <c r="I104" s="53" t="str">
        <f>IF(ISBLANK(現行セット情報CSV!I104),"",現行セット情報CSV!I104&amp;"("&amp;TEXT(EDATE($I$2,-1),"yyyy年m月")&amp;"納品まで)")</f>
        <v/>
      </c>
      <c r="J104" s="53" t="str">
        <f>IF(ISBLANK(現行セット情報CSV!J104),"",現行セット情報CSV!J104)</f>
        <v/>
      </c>
      <c r="K104" s="53" t="str">
        <f>IF(ISBLANK(現行セット情報CSV!K104),"",現行セット情報CSV!K104)</f>
        <v/>
      </c>
      <c r="L104" s="53" t="str">
        <f>IF(ISBLANK(現行セット情報CSV!L104),"",現行セット情報CSV!L104)</f>
        <v/>
      </c>
      <c r="M104" s="53" t="str">
        <f>IF(ISBLANK(現行セット情報CSV!M104),"",現行セット情報CSV!M104)</f>
        <v/>
      </c>
      <c r="N104" s="53" t="str">
        <f>IF(ISBLANK(現行セット情報CSV!N104),"",現行セット情報CSV!N104)</f>
        <v/>
      </c>
      <c r="O104" s="53" t="str">
        <f>IF(ISBLANK(現行セット情報CSV!O104),"",現行セット情報CSV!O104)</f>
        <v/>
      </c>
      <c r="P104" s="53" t="str">
        <f>IF(ISBLANK(現行セット情報CSV!P104),"",現行セット情報CSV!P104)</f>
        <v/>
      </c>
      <c r="Q104" s="53" t="str">
        <f>IF(ISBLANK(現行セット情報CSV!Q104),"",現行セット情報CSV!Q104+5)</f>
        <v/>
      </c>
      <c r="R104" s="53" t="str">
        <f>IF(ISBLANK(現行セット情報CSV!R104),"",現行セット情報CSV!R104)</f>
        <v/>
      </c>
      <c r="S104" s="53" t="str">
        <f>IF(ISBLANK(現行セット情報CSV!S104),"",現行セット情報CSV!S104)</f>
        <v/>
      </c>
      <c r="T104" s="53" t="str">
        <f>IF(ISBLANK(現行セット情報CSV!T104),"",現行セット情報CSV!T104)</f>
        <v/>
      </c>
      <c r="U104" s="53" t="str">
        <f>IF(ISBLANK(現行セット情報CSV!U104),"",現行セット情報CSV!U104)</f>
        <v/>
      </c>
      <c r="V104" s="53" t="str">
        <f>IF(ISBLANK(現行セット情報CSV!V104),"",現行セット情報CSV!V104)</f>
        <v/>
      </c>
      <c r="W104" s="53" t="str">
        <f>IF(ISBLANK(現行セット情報CSV!W104),"",現行セット情報CSV!W104)</f>
        <v/>
      </c>
      <c r="X104" s="53" t="str">
        <f>IF(ISBLANK(現行セット情報CSV!X104),"",現行セット情報CSV!X104)</f>
        <v/>
      </c>
      <c r="Y104" s="53" t="str">
        <f>IF(ISBLANK(現行セット情報CSV!Y104),"",現行セット情報CSV!Y104)</f>
        <v/>
      </c>
      <c r="Z104" s="53" t="str">
        <f>IF(ISBLANK(現行セット情報CSV!Z104),"",現行セット情報CSV!Z104)</f>
        <v/>
      </c>
      <c r="AA104" s="53" t="str">
        <f>IF(ISBLANK(現行セット情報CSV!AA104),"",現行セット情報CSV!AA104)</f>
        <v/>
      </c>
      <c r="AB104" s="53" t="str">
        <f>IF(ISBLANK(現行セット情報CSV!AB104),"",現行セット情報CSV!AB104)</f>
        <v/>
      </c>
      <c r="AC104" s="53" t="str">
        <f>IF(ISBLANK(現行セット情報CSV!AC104),"",現行セット情報CSV!AC104)</f>
        <v/>
      </c>
      <c r="AD104" s="53" t="str">
        <f>IF(ISBLANK(現行セット情報CSV!AD104),"",現行セット情報CSV!AD104)</f>
        <v/>
      </c>
      <c r="AE104" s="53" t="str">
        <f>IF(ISBLANK(現行セット情報CSV!AE104),"",現行セット情報CSV!AE104)</f>
        <v/>
      </c>
      <c r="AF104" s="53" t="str">
        <f>IF(ISBLANK(現行セット情報CSV!AF104),"",現行セット情報CSV!AF104)</f>
        <v/>
      </c>
      <c r="AG104" s="53" t="str">
        <f>IF(ISBLANK(現行セット情報CSV!AG104),"",現行セット情報CSV!AG104)</f>
        <v/>
      </c>
      <c r="AH104" s="53" t="str">
        <f>IF(ISBLANK(現行セット情報CSV!AH104),"",現行セット情報CSV!AH104)</f>
        <v/>
      </c>
      <c r="AI104" s="53" t="str">
        <f>IF(ISBLANK(現行セット情報CSV!AI104),"",現行セット情報CSV!AI104)</f>
        <v/>
      </c>
      <c r="AJ104" s="53" t="str">
        <f>IF(ISBLANK(現行セット情報CSV!AJ104),"",現行セット情報CSV!AJ104)</f>
        <v/>
      </c>
      <c r="AK104" s="53" t="str">
        <f>IF(ISBLANK(現行セット情報CSV!AK104),"",現行セット情報CSV!AK104)</f>
        <v/>
      </c>
      <c r="AL104" s="53" t="str">
        <f>IF(ISBLANK(現行セット情報CSV!AL104),"",現行セット情報CSV!AL104)</f>
        <v/>
      </c>
      <c r="AM104" s="53" t="str">
        <f>IF(ISBLANK(現行セット情報CSV!AM104),"",現行セット情報CSV!AM104)</f>
        <v/>
      </c>
      <c r="AN104" s="53" t="str">
        <f>IF(ISBLANK(現行セット情報CSV!AN104),"",現行セット情報CSV!AN104)</f>
        <v/>
      </c>
      <c r="AO104" s="53" t="str">
        <f>IF(ISBLANK(現行セット情報CSV!AO104),"",現行セット情報CSV!AO104)</f>
        <v/>
      </c>
      <c r="AP104" s="53" t="str">
        <f>IF(ISBLANK(現行セット情報CSV!AP104),"",現行セット情報CSV!AP104)</f>
        <v/>
      </c>
      <c r="AQ104" s="53" t="str">
        <f>IF(ISBLANK(現行セット情報CSV!AQ104),"",現行セット情報CSV!AQ104)</f>
        <v/>
      </c>
      <c r="AR104" s="53" t="str">
        <f>IF(ISBLANK(現行セット情報CSV!AR104),"",現行セット情報CSV!AR104)</f>
        <v/>
      </c>
      <c r="AS104" s="53" t="str">
        <f>IF(ISBLANK(現行セット情報CSV!AS104),"",現行セット情報CSV!AS104)</f>
        <v/>
      </c>
    </row>
    <row r="105" spans="1:45">
      <c r="A105" s="53" t="str">
        <f>IF(ISBLANK(現行セット情報CSV!A105),"",現行セット情報CSV!A105)</f>
        <v/>
      </c>
      <c r="B105" s="53" t="str">
        <f>IF(ISBLANK(現行セット情報CSV!B105),"",現行セット情報CSV!B105)</f>
        <v/>
      </c>
      <c r="C105" s="53" t="str">
        <f>IF(ISBLANK(現行セット情報CSV!C105),"",現行セット情報CSV!C105)</f>
        <v/>
      </c>
      <c r="D105" s="53" t="str">
        <f>IF(ISBLANK(現行セット情報CSV!D105),"",現行セット情報CSV!D105)</f>
        <v/>
      </c>
      <c r="E105" s="53" t="str">
        <f>IF(ISBLANK(現行セット情報CSV!E105),"",現行セット情報CSV!E105)</f>
        <v/>
      </c>
      <c r="F105" s="53" t="str">
        <f>IF(ISBLANK(現行セット情報CSV!F105),"",現行セット情報CSV!F105)</f>
        <v/>
      </c>
      <c r="G105" s="53" t="str">
        <f>IF(ISBLANK(現行セット情報CSV!G105),"",現行セット情報CSV!G105)</f>
        <v/>
      </c>
      <c r="H105" s="53" t="str">
        <f>IF(ISBLANK(現行セット情報CSV!H105),"",現行セット情報CSV!H105)</f>
        <v/>
      </c>
      <c r="I105" s="53" t="str">
        <f>IF(ISBLANK(現行セット情報CSV!I105),"",現行セット情報CSV!I105&amp;"("&amp;TEXT(EDATE($I$2,-1),"yyyy年m月")&amp;"納品まで)")</f>
        <v/>
      </c>
      <c r="J105" s="53" t="str">
        <f>IF(ISBLANK(現行セット情報CSV!J105),"",現行セット情報CSV!J105)</f>
        <v/>
      </c>
      <c r="K105" s="53" t="str">
        <f>IF(ISBLANK(現行セット情報CSV!K105),"",現行セット情報CSV!K105)</f>
        <v/>
      </c>
      <c r="L105" s="53" t="str">
        <f>IF(ISBLANK(現行セット情報CSV!L105),"",現行セット情報CSV!L105)</f>
        <v/>
      </c>
      <c r="M105" s="53" t="str">
        <f>IF(ISBLANK(現行セット情報CSV!M105),"",現行セット情報CSV!M105)</f>
        <v/>
      </c>
      <c r="N105" s="53" t="str">
        <f>IF(ISBLANK(現行セット情報CSV!N105),"",現行セット情報CSV!N105)</f>
        <v/>
      </c>
      <c r="O105" s="53" t="str">
        <f>IF(ISBLANK(現行セット情報CSV!O105),"",現行セット情報CSV!O105)</f>
        <v/>
      </c>
      <c r="P105" s="53" t="str">
        <f>IF(ISBLANK(現行セット情報CSV!P105),"",現行セット情報CSV!P105)</f>
        <v/>
      </c>
      <c r="Q105" s="53" t="str">
        <f>IF(ISBLANK(現行セット情報CSV!Q105),"",現行セット情報CSV!Q105+5)</f>
        <v/>
      </c>
      <c r="R105" s="53" t="str">
        <f>IF(ISBLANK(現行セット情報CSV!R105),"",現行セット情報CSV!R105)</f>
        <v/>
      </c>
      <c r="S105" s="53" t="str">
        <f>IF(ISBLANK(現行セット情報CSV!S105),"",現行セット情報CSV!S105)</f>
        <v/>
      </c>
      <c r="T105" s="53" t="str">
        <f>IF(ISBLANK(現行セット情報CSV!T105),"",現行セット情報CSV!T105)</f>
        <v/>
      </c>
      <c r="U105" s="53" t="str">
        <f>IF(ISBLANK(現行セット情報CSV!U105),"",現行セット情報CSV!U105)</f>
        <v/>
      </c>
      <c r="V105" s="53" t="str">
        <f>IF(ISBLANK(現行セット情報CSV!V105),"",現行セット情報CSV!V105)</f>
        <v/>
      </c>
      <c r="W105" s="53" t="str">
        <f>IF(ISBLANK(現行セット情報CSV!W105),"",現行セット情報CSV!W105)</f>
        <v/>
      </c>
      <c r="X105" s="53" t="str">
        <f>IF(ISBLANK(現行セット情報CSV!X105),"",現行セット情報CSV!X105)</f>
        <v/>
      </c>
      <c r="Y105" s="53" t="str">
        <f>IF(ISBLANK(現行セット情報CSV!Y105),"",現行セット情報CSV!Y105)</f>
        <v/>
      </c>
      <c r="Z105" s="53" t="str">
        <f>IF(ISBLANK(現行セット情報CSV!Z105),"",現行セット情報CSV!Z105)</f>
        <v/>
      </c>
      <c r="AA105" s="53" t="str">
        <f>IF(ISBLANK(現行セット情報CSV!AA105),"",現行セット情報CSV!AA105)</f>
        <v/>
      </c>
      <c r="AB105" s="53" t="str">
        <f>IF(ISBLANK(現行セット情報CSV!AB105),"",現行セット情報CSV!AB105)</f>
        <v/>
      </c>
      <c r="AC105" s="53" t="str">
        <f>IF(ISBLANK(現行セット情報CSV!AC105),"",現行セット情報CSV!AC105)</f>
        <v/>
      </c>
      <c r="AD105" s="53" t="str">
        <f>IF(ISBLANK(現行セット情報CSV!AD105),"",現行セット情報CSV!AD105)</f>
        <v/>
      </c>
      <c r="AE105" s="53" t="str">
        <f>IF(ISBLANK(現行セット情報CSV!AE105),"",現行セット情報CSV!AE105)</f>
        <v/>
      </c>
      <c r="AF105" s="53" t="str">
        <f>IF(ISBLANK(現行セット情報CSV!AF105),"",現行セット情報CSV!AF105)</f>
        <v/>
      </c>
      <c r="AG105" s="53" t="str">
        <f>IF(ISBLANK(現行セット情報CSV!AG105),"",現行セット情報CSV!AG105)</f>
        <v/>
      </c>
      <c r="AH105" s="53" t="str">
        <f>IF(ISBLANK(現行セット情報CSV!AH105),"",現行セット情報CSV!AH105)</f>
        <v/>
      </c>
      <c r="AI105" s="53" t="str">
        <f>IF(ISBLANK(現行セット情報CSV!AI105),"",現行セット情報CSV!AI105)</f>
        <v/>
      </c>
      <c r="AJ105" s="53" t="str">
        <f>IF(ISBLANK(現行セット情報CSV!AJ105),"",現行セット情報CSV!AJ105)</f>
        <v/>
      </c>
      <c r="AK105" s="53" t="str">
        <f>IF(ISBLANK(現行セット情報CSV!AK105),"",現行セット情報CSV!AK105)</f>
        <v/>
      </c>
      <c r="AL105" s="53" t="str">
        <f>IF(ISBLANK(現行セット情報CSV!AL105),"",現行セット情報CSV!AL105)</f>
        <v/>
      </c>
      <c r="AM105" s="53" t="str">
        <f>IF(ISBLANK(現行セット情報CSV!AM105),"",現行セット情報CSV!AM105)</f>
        <v/>
      </c>
      <c r="AN105" s="53" t="str">
        <f>IF(ISBLANK(現行セット情報CSV!AN105),"",現行セット情報CSV!AN105)</f>
        <v/>
      </c>
      <c r="AO105" s="53" t="str">
        <f>IF(ISBLANK(現行セット情報CSV!AO105),"",現行セット情報CSV!AO105)</f>
        <v/>
      </c>
      <c r="AP105" s="53" t="str">
        <f>IF(ISBLANK(現行セット情報CSV!AP105),"",現行セット情報CSV!AP105)</f>
        <v/>
      </c>
      <c r="AQ105" s="53" t="str">
        <f>IF(ISBLANK(現行セット情報CSV!AQ105),"",現行セット情報CSV!AQ105)</f>
        <v/>
      </c>
      <c r="AR105" s="53" t="str">
        <f>IF(ISBLANK(現行セット情報CSV!AR105),"",現行セット情報CSV!AR105)</f>
        <v/>
      </c>
      <c r="AS105" s="53" t="str">
        <f>IF(ISBLANK(現行セット情報CSV!AS105),"",現行セット情報CSV!AS105)</f>
        <v/>
      </c>
    </row>
    <row r="106" spans="1:45">
      <c r="A106" s="53" t="str">
        <f>IF(ISBLANK(現行セット情報CSV!A106),"",現行セット情報CSV!A106)</f>
        <v/>
      </c>
      <c r="B106" s="53" t="str">
        <f>IF(ISBLANK(現行セット情報CSV!B106),"",現行セット情報CSV!B106)</f>
        <v/>
      </c>
      <c r="C106" s="53" t="str">
        <f>IF(ISBLANK(現行セット情報CSV!C106),"",現行セット情報CSV!C106)</f>
        <v/>
      </c>
      <c r="D106" s="53" t="str">
        <f>IF(ISBLANK(現行セット情報CSV!D106),"",現行セット情報CSV!D106)</f>
        <v/>
      </c>
      <c r="E106" s="53" t="str">
        <f>IF(ISBLANK(現行セット情報CSV!E106),"",現行セット情報CSV!E106)</f>
        <v/>
      </c>
      <c r="F106" s="53" t="str">
        <f>IF(ISBLANK(現行セット情報CSV!F106),"",現行セット情報CSV!F106)</f>
        <v/>
      </c>
      <c r="G106" s="53" t="str">
        <f>IF(ISBLANK(現行セット情報CSV!G106),"",現行セット情報CSV!G106)</f>
        <v/>
      </c>
      <c r="H106" s="53" t="str">
        <f>IF(ISBLANK(現行セット情報CSV!H106),"",現行セット情報CSV!H106)</f>
        <v/>
      </c>
      <c r="I106" s="53" t="str">
        <f>IF(ISBLANK(現行セット情報CSV!I106),"",現行セット情報CSV!I106&amp;"("&amp;TEXT(EDATE($I$2,-1),"yyyy年m月")&amp;"納品まで)")</f>
        <v/>
      </c>
      <c r="J106" s="53" t="str">
        <f>IF(ISBLANK(現行セット情報CSV!J106),"",現行セット情報CSV!J106)</f>
        <v/>
      </c>
      <c r="K106" s="53" t="str">
        <f>IF(ISBLANK(現行セット情報CSV!K106),"",現行セット情報CSV!K106)</f>
        <v/>
      </c>
      <c r="L106" s="53" t="str">
        <f>IF(ISBLANK(現行セット情報CSV!L106),"",現行セット情報CSV!L106)</f>
        <v/>
      </c>
      <c r="M106" s="53" t="str">
        <f>IF(ISBLANK(現行セット情報CSV!M106),"",現行セット情報CSV!M106)</f>
        <v/>
      </c>
      <c r="N106" s="53" t="str">
        <f>IF(ISBLANK(現行セット情報CSV!N106),"",現行セット情報CSV!N106)</f>
        <v/>
      </c>
      <c r="O106" s="53" t="str">
        <f>IF(ISBLANK(現行セット情報CSV!O106),"",現行セット情報CSV!O106)</f>
        <v/>
      </c>
      <c r="P106" s="53" t="str">
        <f>IF(ISBLANK(現行セット情報CSV!P106),"",現行セット情報CSV!P106)</f>
        <v/>
      </c>
      <c r="Q106" s="53" t="str">
        <f>IF(ISBLANK(現行セット情報CSV!Q106),"",現行セット情報CSV!Q106+5)</f>
        <v/>
      </c>
      <c r="R106" s="53" t="str">
        <f>IF(ISBLANK(現行セット情報CSV!R106),"",現行セット情報CSV!R106)</f>
        <v/>
      </c>
      <c r="S106" s="53" t="str">
        <f>IF(ISBLANK(現行セット情報CSV!S106),"",現行セット情報CSV!S106)</f>
        <v/>
      </c>
      <c r="T106" s="53" t="str">
        <f>IF(ISBLANK(現行セット情報CSV!T106),"",現行セット情報CSV!T106)</f>
        <v/>
      </c>
      <c r="U106" s="53" t="str">
        <f>IF(ISBLANK(現行セット情報CSV!U106),"",現行セット情報CSV!U106)</f>
        <v/>
      </c>
      <c r="V106" s="53" t="str">
        <f>IF(ISBLANK(現行セット情報CSV!V106),"",現行セット情報CSV!V106)</f>
        <v/>
      </c>
      <c r="W106" s="53" t="str">
        <f>IF(ISBLANK(現行セット情報CSV!W106),"",現行セット情報CSV!W106)</f>
        <v/>
      </c>
      <c r="X106" s="53" t="str">
        <f>IF(ISBLANK(現行セット情報CSV!X106),"",現行セット情報CSV!X106)</f>
        <v/>
      </c>
      <c r="Y106" s="53" t="str">
        <f>IF(ISBLANK(現行セット情報CSV!Y106),"",現行セット情報CSV!Y106)</f>
        <v/>
      </c>
      <c r="Z106" s="53" t="str">
        <f>IF(ISBLANK(現行セット情報CSV!Z106),"",現行セット情報CSV!Z106)</f>
        <v/>
      </c>
      <c r="AA106" s="53" t="str">
        <f>IF(ISBLANK(現行セット情報CSV!AA106),"",現行セット情報CSV!AA106)</f>
        <v/>
      </c>
      <c r="AB106" s="53" t="str">
        <f>IF(ISBLANK(現行セット情報CSV!AB106),"",現行セット情報CSV!AB106)</f>
        <v/>
      </c>
      <c r="AC106" s="53" t="str">
        <f>IF(ISBLANK(現行セット情報CSV!AC106),"",現行セット情報CSV!AC106)</f>
        <v/>
      </c>
      <c r="AD106" s="53" t="str">
        <f>IF(ISBLANK(現行セット情報CSV!AD106),"",現行セット情報CSV!AD106)</f>
        <v/>
      </c>
      <c r="AE106" s="53" t="str">
        <f>IF(ISBLANK(現行セット情報CSV!AE106),"",現行セット情報CSV!AE106)</f>
        <v/>
      </c>
      <c r="AF106" s="53" t="str">
        <f>IF(ISBLANK(現行セット情報CSV!AF106),"",現行セット情報CSV!AF106)</f>
        <v/>
      </c>
      <c r="AG106" s="53" t="str">
        <f>IF(ISBLANK(現行セット情報CSV!AG106),"",現行セット情報CSV!AG106)</f>
        <v/>
      </c>
      <c r="AH106" s="53" t="str">
        <f>IF(ISBLANK(現行セット情報CSV!AH106),"",現行セット情報CSV!AH106)</f>
        <v/>
      </c>
      <c r="AI106" s="53" t="str">
        <f>IF(ISBLANK(現行セット情報CSV!AI106),"",現行セット情報CSV!AI106)</f>
        <v/>
      </c>
      <c r="AJ106" s="53" t="str">
        <f>IF(ISBLANK(現行セット情報CSV!AJ106),"",現行セット情報CSV!AJ106)</f>
        <v/>
      </c>
      <c r="AK106" s="53" t="str">
        <f>IF(ISBLANK(現行セット情報CSV!AK106),"",現行セット情報CSV!AK106)</f>
        <v/>
      </c>
      <c r="AL106" s="53" t="str">
        <f>IF(ISBLANK(現行セット情報CSV!AL106),"",現行セット情報CSV!AL106)</f>
        <v/>
      </c>
      <c r="AM106" s="53" t="str">
        <f>IF(ISBLANK(現行セット情報CSV!AM106),"",現行セット情報CSV!AM106)</f>
        <v/>
      </c>
      <c r="AN106" s="53" t="str">
        <f>IF(ISBLANK(現行セット情報CSV!AN106),"",現行セット情報CSV!AN106)</f>
        <v/>
      </c>
      <c r="AO106" s="53" t="str">
        <f>IF(ISBLANK(現行セット情報CSV!AO106),"",現行セット情報CSV!AO106)</f>
        <v/>
      </c>
      <c r="AP106" s="53" t="str">
        <f>IF(ISBLANK(現行セット情報CSV!AP106),"",現行セット情報CSV!AP106)</f>
        <v/>
      </c>
      <c r="AQ106" s="53" t="str">
        <f>IF(ISBLANK(現行セット情報CSV!AQ106),"",現行セット情報CSV!AQ106)</f>
        <v/>
      </c>
      <c r="AR106" s="53" t="str">
        <f>IF(ISBLANK(現行セット情報CSV!AR106),"",現行セット情報CSV!AR106)</f>
        <v/>
      </c>
      <c r="AS106" s="53" t="str">
        <f>IF(ISBLANK(現行セット情報CSV!AS106),"",現行セット情報CSV!AS106)</f>
        <v/>
      </c>
    </row>
    <row r="107" spans="1:45">
      <c r="A107" s="53" t="str">
        <f>IF(ISBLANK(現行セット情報CSV!A107),"",現行セット情報CSV!A107)</f>
        <v/>
      </c>
      <c r="B107" s="53" t="str">
        <f>IF(ISBLANK(現行セット情報CSV!B107),"",現行セット情報CSV!B107)</f>
        <v/>
      </c>
      <c r="C107" s="53" t="str">
        <f>IF(ISBLANK(現行セット情報CSV!C107),"",現行セット情報CSV!C107)</f>
        <v/>
      </c>
      <c r="D107" s="53" t="str">
        <f>IF(ISBLANK(現行セット情報CSV!D107),"",現行セット情報CSV!D107)</f>
        <v/>
      </c>
      <c r="E107" s="53" t="str">
        <f>IF(ISBLANK(現行セット情報CSV!E107),"",現行セット情報CSV!E107)</f>
        <v/>
      </c>
      <c r="F107" s="53" t="str">
        <f>IF(ISBLANK(現行セット情報CSV!F107),"",現行セット情報CSV!F107)</f>
        <v/>
      </c>
      <c r="G107" s="53" t="str">
        <f>IF(ISBLANK(現行セット情報CSV!G107),"",現行セット情報CSV!G107)</f>
        <v/>
      </c>
      <c r="H107" s="53" t="str">
        <f>IF(ISBLANK(現行セット情報CSV!H107),"",現行セット情報CSV!H107)</f>
        <v/>
      </c>
      <c r="I107" s="53" t="str">
        <f>IF(ISBLANK(現行セット情報CSV!I107),"",現行セット情報CSV!I107&amp;"("&amp;TEXT(EDATE($I$2,-1),"yyyy年m月")&amp;"納品まで)")</f>
        <v/>
      </c>
      <c r="J107" s="53" t="str">
        <f>IF(ISBLANK(現行セット情報CSV!J107),"",現行セット情報CSV!J107)</f>
        <v/>
      </c>
      <c r="K107" s="53" t="str">
        <f>IF(ISBLANK(現行セット情報CSV!K107),"",現行セット情報CSV!K107)</f>
        <v/>
      </c>
      <c r="L107" s="53" t="str">
        <f>IF(ISBLANK(現行セット情報CSV!L107),"",現行セット情報CSV!L107)</f>
        <v/>
      </c>
      <c r="M107" s="53" t="str">
        <f>IF(ISBLANK(現行セット情報CSV!M107),"",現行セット情報CSV!M107)</f>
        <v/>
      </c>
      <c r="N107" s="53" t="str">
        <f>IF(ISBLANK(現行セット情報CSV!N107),"",現行セット情報CSV!N107)</f>
        <v/>
      </c>
      <c r="O107" s="53" t="str">
        <f>IF(ISBLANK(現行セット情報CSV!O107),"",現行セット情報CSV!O107)</f>
        <v/>
      </c>
      <c r="P107" s="53" t="str">
        <f>IF(ISBLANK(現行セット情報CSV!P107),"",現行セット情報CSV!P107)</f>
        <v/>
      </c>
      <c r="Q107" s="53" t="str">
        <f>IF(ISBLANK(現行セット情報CSV!Q107),"",現行セット情報CSV!Q107+5)</f>
        <v/>
      </c>
      <c r="R107" s="53" t="str">
        <f>IF(ISBLANK(現行セット情報CSV!R107),"",現行セット情報CSV!R107)</f>
        <v/>
      </c>
      <c r="S107" s="53" t="str">
        <f>IF(ISBLANK(現行セット情報CSV!S107),"",現行セット情報CSV!S107)</f>
        <v/>
      </c>
      <c r="T107" s="53" t="str">
        <f>IF(ISBLANK(現行セット情報CSV!T107),"",現行セット情報CSV!T107)</f>
        <v/>
      </c>
      <c r="U107" s="53" t="str">
        <f>IF(ISBLANK(現行セット情報CSV!U107),"",現行セット情報CSV!U107)</f>
        <v/>
      </c>
      <c r="V107" s="53" t="str">
        <f>IF(ISBLANK(現行セット情報CSV!V107),"",現行セット情報CSV!V107)</f>
        <v/>
      </c>
      <c r="W107" s="53" t="str">
        <f>IF(ISBLANK(現行セット情報CSV!W107),"",現行セット情報CSV!W107)</f>
        <v/>
      </c>
      <c r="X107" s="53" t="str">
        <f>IF(ISBLANK(現行セット情報CSV!X107),"",現行セット情報CSV!X107)</f>
        <v/>
      </c>
      <c r="Y107" s="53" t="str">
        <f>IF(ISBLANK(現行セット情報CSV!Y107),"",現行セット情報CSV!Y107)</f>
        <v/>
      </c>
      <c r="Z107" s="53" t="str">
        <f>IF(ISBLANK(現行セット情報CSV!Z107),"",現行セット情報CSV!Z107)</f>
        <v/>
      </c>
      <c r="AA107" s="53" t="str">
        <f>IF(ISBLANK(現行セット情報CSV!AA107),"",現行セット情報CSV!AA107)</f>
        <v/>
      </c>
      <c r="AB107" s="53" t="str">
        <f>IF(ISBLANK(現行セット情報CSV!AB107),"",現行セット情報CSV!AB107)</f>
        <v/>
      </c>
      <c r="AC107" s="53" t="str">
        <f>IF(ISBLANK(現行セット情報CSV!AC107),"",現行セット情報CSV!AC107)</f>
        <v/>
      </c>
      <c r="AD107" s="53" t="str">
        <f>IF(ISBLANK(現行セット情報CSV!AD107),"",現行セット情報CSV!AD107)</f>
        <v/>
      </c>
      <c r="AE107" s="53" t="str">
        <f>IF(ISBLANK(現行セット情報CSV!AE107),"",現行セット情報CSV!AE107)</f>
        <v/>
      </c>
      <c r="AF107" s="53" t="str">
        <f>IF(ISBLANK(現行セット情報CSV!AF107),"",現行セット情報CSV!AF107)</f>
        <v/>
      </c>
      <c r="AG107" s="53" t="str">
        <f>IF(ISBLANK(現行セット情報CSV!AG107),"",現行セット情報CSV!AG107)</f>
        <v/>
      </c>
      <c r="AH107" s="53" t="str">
        <f>IF(ISBLANK(現行セット情報CSV!AH107),"",現行セット情報CSV!AH107)</f>
        <v/>
      </c>
      <c r="AI107" s="53" t="str">
        <f>IF(ISBLANK(現行セット情報CSV!AI107),"",現行セット情報CSV!AI107)</f>
        <v/>
      </c>
      <c r="AJ107" s="53" t="str">
        <f>IF(ISBLANK(現行セット情報CSV!AJ107),"",現行セット情報CSV!AJ107)</f>
        <v/>
      </c>
      <c r="AK107" s="53" t="str">
        <f>IF(ISBLANK(現行セット情報CSV!AK107),"",現行セット情報CSV!AK107)</f>
        <v/>
      </c>
      <c r="AL107" s="53" t="str">
        <f>IF(ISBLANK(現行セット情報CSV!AL107),"",現行セット情報CSV!AL107)</f>
        <v/>
      </c>
      <c r="AM107" s="53" t="str">
        <f>IF(ISBLANK(現行セット情報CSV!AM107),"",現行セット情報CSV!AM107)</f>
        <v/>
      </c>
      <c r="AN107" s="53" t="str">
        <f>IF(ISBLANK(現行セット情報CSV!AN107),"",現行セット情報CSV!AN107)</f>
        <v/>
      </c>
      <c r="AO107" s="53" t="str">
        <f>IF(ISBLANK(現行セット情報CSV!AO107),"",現行セット情報CSV!AO107)</f>
        <v/>
      </c>
      <c r="AP107" s="53" t="str">
        <f>IF(ISBLANK(現行セット情報CSV!AP107),"",現行セット情報CSV!AP107)</f>
        <v/>
      </c>
      <c r="AQ107" s="53" t="str">
        <f>IF(ISBLANK(現行セット情報CSV!AQ107),"",現行セット情報CSV!AQ107)</f>
        <v/>
      </c>
      <c r="AR107" s="53" t="str">
        <f>IF(ISBLANK(現行セット情報CSV!AR107),"",現行セット情報CSV!AR107)</f>
        <v/>
      </c>
      <c r="AS107" s="53" t="str">
        <f>IF(ISBLANK(現行セット情報CSV!AS107),"",現行セット情報CSV!AS107)</f>
        <v/>
      </c>
    </row>
    <row r="108" spans="1:45">
      <c r="A108" s="53" t="str">
        <f>IF(ISBLANK(現行セット情報CSV!A108),"",現行セット情報CSV!A108)</f>
        <v/>
      </c>
      <c r="B108" s="53" t="str">
        <f>IF(ISBLANK(現行セット情報CSV!B108),"",現行セット情報CSV!B108)</f>
        <v/>
      </c>
      <c r="C108" s="53" t="str">
        <f>IF(ISBLANK(現行セット情報CSV!C108),"",現行セット情報CSV!C108)</f>
        <v/>
      </c>
      <c r="D108" s="53" t="str">
        <f>IF(ISBLANK(現行セット情報CSV!D108),"",現行セット情報CSV!D108)</f>
        <v/>
      </c>
      <c r="E108" s="53" t="str">
        <f>IF(ISBLANK(現行セット情報CSV!E108),"",現行セット情報CSV!E108)</f>
        <v/>
      </c>
      <c r="F108" s="53" t="str">
        <f>IF(ISBLANK(現行セット情報CSV!F108),"",現行セット情報CSV!F108)</f>
        <v/>
      </c>
      <c r="G108" s="53" t="str">
        <f>IF(ISBLANK(現行セット情報CSV!G108),"",現行セット情報CSV!G108)</f>
        <v/>
      </c>
      <c r="H108" s="53" t="str">
        <f>IF(ISBLANK(現行セット情報CSV!H108),"",現行セット情報CSV!H108)</f>
        <v/>
      </c>
      <c r="I108" s="53" t="str">
        <f>IF(ISBLANK(現行セット情報CSV!I108),"",現行セット情報CSV!I108&amp;"("&amp;TEXT(EDATE($I$2,-1),"yyyy年m月")&amp;"納品まで)")</f>
        <v/>
      </c>
      <c r="J108" s="53" t="str">
        <f>IF(ISBLANK(現行セット情報CSV!J108),"",現行セット情報CSV!J108)</f>
        <v/>
      </c>
      <c r="K108" s="53" t="str">
        <f>IF(ISBLANK(現行セット情報CSV!K108),"",現行セット情報CSV!K108)</f>
        <v/>
      </c>
      <c r="L108" s="53" t="str">
        <f>IF(ISBLANK(現行セット情報CSV!L108),"",現行セット情報CSV!L108)</f>
        <v/>
      </c>
      <c r="M108" s="53" t="str">
        <f>IF(ISBLANK(現行セット情報CSV!M108),"",現行セット情報CSV!M108)</f>
        <v/>
      </c>
      <c r="N108" s="53" t="str">
        <f>IF(ISBLANK(現行セット情報CSV!N108),"",現行セット情報CSV!N108)</f>
        <v/>
      </c>
      <c r="O108" s="53" t="str">
        <f>IF(ISBLANK(現行セット情報CSV!O108),"",現行セット情報CSV!O108)</f>
        <v/>
      </c>
      <c r="P108" s="53" t="str">
        <f>IF(ISBLANK(現行セット情報CSV!P108),"",現行セット情報CSV!P108)</f>
        <v/>
      </c>
      <c r="Q108" s="53" t="str">
        <f>IF(ISBLANK(現行セット情報CSV!Q108),"",現行セット情報CSV!Q108+5)</f>
        <v/>
      </c>
      <c r="R108" s="53" t="str">
        <f>IF(ISBLANK(現行セット情報CSV!R108),"",現行セット情報CSV!R108)</f>
        <v/>
      </c>
      <c r="S108" s="53" t="str">
        <f>IF(ISBLANK(現行セット情報CSV!S108),"",現行セット情報CSV!S108)</f>
        <v/>
      </c>
      <c r="T108" s="53" t="str">
        <f>IF(ISBLANK(現行セット情報CSV!T108),"",現行セット情報CSV!T108)</f>
        <v/>
      </c>
      <c r="U108" s="53" t="str">
        <f>IF(ISBLANK(現行セット情報CSV!U108),"",現行セット情報CSV!U108)</f>
        <v/>
      </c>
      <c r="V108" s="53" t="str">
        <f>IF(ISBLANK(現行セット情報CSV!V108),"",現行セット情報CSV!V108)</f>
        <v/>
      </c>
      <c r="W108" s="53" t="str">
        <f>IF(ISBLANK(現行セット情報CSV!W108),"",現行セット情報CSV!W108)</f>
        <v/>
      </c>
      <c r="X108" s="53" t="str">
        <f>IF(ISBLANK(現行セット情報CSV!X108),"",現行セット情報CSV!X108)</f>
        <v/>
      </c>
      <c r="Y108" s="53" t="str">
        <f>IF(ISBLANK(現行セット情報CSV!Y108),"",現行セット情報CSV!Y108)</f>
        <v/>
      </c>
      <c r="Z108" s="53" t="str">
        <f>IF(ISBLANK(現行セット情報CSV!Z108),"",現行セット情報CSV!Z108)</f>
        <v/>
      </c>
      <c r="AA108" s="53" t="str">
        <f>IF(ISBLANK(現行セット情報CSV!AA108),"",現行セット情報CSV!AA108)</f>
        <v/>
      </c>
      <c r="AB108" s="53" t="str">
        <f>IF(ISBLANK(現行セット情報CSV!AB108),"",現行セット情報CSV!AB108)</f>
        <v/>
      </c>
      <c r="AC108" s="53" t="str">
        <f>IF(ISBLANK(現行セット情報CSV!AC108),"",現行セット情報CSV!AC108)</f>
        <v/>
      </c>
      <c r="AD108" s="53" t="str">
        <f>IF(ISBLANK(現行セット情報CSV!AD108),"",現行セット情報CSV!AD108)</f>
        <v/>
      </c>
      <c r="AE108" s="53" t="str">
        <f>IF(ISBLANK(現行セット情報CSV!AE108),"",現行セット情報CSV!AE108)</f>
        <v/>
      </c>
      <c r="AF108" s="53" t="str">
        <f>IF(ISBLANK(現行セット情報CSV!AF108),"",現行セット情報CSV!AF108)</f>
        <v/>
      </c>
      <c r="AG108" s="53" t="str">
        <f>IF(ISBLANK(現行セット情報CSV!AG108),"",現行セット情報CSV!AG108)</f>
        <v/>
      </c>
      <c r="AH108" s="53" t="str">
        <f>IF(ISBLANK(現行セット情報CSV!AH108),"",現行セット情報CSV!AH108)</f>
        <v/>
      </c>
      <c r="AI108" s="53" t="str">
        <f>IF(ISBLANK(現行セット情報CSV!AI108),"",現行セット情報CSV!AI108)</f>
        <v/>
      </c>
      <c r="AJ108" s="53" t="str">
        <f>IF(ISBLANK(現行セット情報CSV!AJ108),"",現行セット情報CSV!AJ108)</f>
        <v/>
      </c>
      <c r="AK108" s="53" t="str">
        <f>IF(ISBLANK(現行セット情報CSV!AK108),"",現行セット情報CSV!AK108)</f>
        <v/>
      </c>
      <c r="AL108" s="53" t="str">
        <f>IF(ISBLANK(現行セット情報CSV!AL108),"",現行セット情報CSV!AL108)</f>
        <v/>
      </c>
      <c r="AM108" s="53" t="str">
        <f>IF(ISBLANK(現行セット情報CSV!AM108),"",現行セット情報CSV!AM108)</f>
        <v/>
      </c>
      <c r="AN108" s="53" t="str">
        <f>IF(ISBLANK(現行セット情報CSV!AN108),"",現行セット情報CSV!AN108)</f>
        <v/>
      </c>
      <c r="AO108" s="53" t="str">
        <f>IF(ISBLANK(現行セット情報CSV!AO108),"",現行セット情報CSV!AO108)</f>
        <v/>
      </c>
      <c r="AP108" s="53" t="str">
        <f>IF(ISBLANK(現行セット情報CSV!AP108),"",現行セット情報CSV!AP108)</f>
        <v/>
      </c>
      <c r="AQ108" s="53" t="str">
        <f>IF(ISBLANK(現行セット情報CSV!AQ108),"",現行セット情報CSV!AQ108)</f>
        <v/>
      </c>
      <c r="AR108" s="53" t="str">
        <f>IF(ISBLANK(現行セット情報CSV!AR108),"",現行セット情報CSV!AR108)</f>
        <v/>
      </c>
      <c r="AS108" s="53" t="str">
        <f>IF(ISBLANK(現行セット情報CSV!AS108),"",現行セット情報CSV!AS108)</f>
        <v/>
      </c>
    </row>
    <row r="109" spans="1:45">
      <c r="A109" s="53" t="str">
        <f>IF(ISBLANK(現行セット情報CSV!A109),"",現行セット情報CSV!A109)</f>
        <v/>
      </c>
      <c r="B109" s="53" t="str">
        <f>IF(ISBLANK(現行セット情報CSV!B109),"",現行セット情報CSV!B109)</f>
        <v/>
      </c>
      <c r="C109" s="53" t="str">
        <f>IF(ISBLANK(現行セット情報CSV!C109),"",現行セット情報CSV!C109)</f>
        <v/>
      </c>
      <c r="D109" s="53" t="str">
        <f>IF(ISBLANK(現行セット情報CSV!D109),"",現行セット情報CSV!D109)</f>
        <v/>
      </c>
      <c r="E109" s="53" t="str">
        <f>IF(ISBLANK(現行セット情報CSV!E109),"",現行セット情報CSV!E109)</f>
        <v/>
      </c>
      <c r="F109" s="53" t="str">
        <f>IF(ISBLANK(現行セット情報CSV!F109),"",現行セット情報CSV!F109)</f>
        <v/>
      </c>
      <c r="G109" s="53" t="str">
        <f>IF(ISBLANK(現行セット情報CSV!G109),"",現行セット情報CSV!G109)</f>
        <v/>
      </c>
      <c r="H109" s="53" t="str">
        <f>IF(ISBLANK(現行セット情報CSV!H109),"",現行セット情報CSV!H109)</f>
        <v/>
      </c>
      <c r="I109" s="53" t="str">
        <f>IF(ISBLANK(現行セット情報CSV!I109),"",現行セット情報CSV!I109&amp;"("&amp;TEXT(EDATE($I$2,-1),"yyyy年m月")&amp;"納品まで)")</f>
        <v/>
      </c>
      <c r="J109" s="53" t="str">
        <f>IF(ISBLANK(現行セット情報CSV!J109),"",現行セット情報CSV!J109)</f>
        <v/>
      </c>
      <c r="K109" s="53" t="str">
        <f>IF(ISBLANK(現行セット情報CSV!K109),"",現行セット情報CSV!K109)</f>
        <v/>
      </c>
      <c r="L109" s="53" t="str">
        <f>IF(ISBLANK(現行セット情報CSV!L109),"",現行セット情報CSV!L109)</f>
        <v/>
      </c>
      <c r="M109" s="53" t="str">
        <f>IF(ISBLANK(現行セット情報CSV!M109),"",現行セット情報CSV!M109)</f>
        <v/>
      </c>
      <c r="N109" s="53" t="str">
        <f>IF(ISBLANK(現行セット情報CSV!N109),"",現行セット情報CSV!N109)</f>
        <v/>
      </c>
      <c r="O109" s="53" t="str">
        <f>IF(ISBLANK(現行セット情報CSV!O109),"",現行セット情報CSV!O109)</f>
        <v/>
      </c>
      <c r="P109" s="53" t="str">
        <f>IF(ISBLANK(現行セット情報CSV!P109),"",現行セット情報CSV!P109)</f>
        <v/>
      </c>
      <c r="Q109" s="53" t="str">
        <f>IF(ISBLANK(現行セット情報CSV!Q109),"",現行セット情報CSV!Q109+5)</f>
        <v/>
      </c>
      <c r="R109" s="53" t="str">
        <f>IF(ISBLANK(現行セット情報CSV!R109),"",現行セット情報CSV!R109)</f>
        <v/>
      </c>
      <c r="S109" s="53" t="str">
        <f>IF(ISBLANK(現行セット情報CSV!S109),"",現行セット情報CSV!S109)</f>
        <v/>
      </c>
      <c r="T109" s="53" t="str">
        <f>IF(ISBLANK(現行セット情報CSV!T109),"",現行セット情報CSV!T109)</f>
        <v/>
      </c>
      <c r="U109" s="53" t="str">
        <f>IF(ISBLANK(現行セット情報CSV!U109),"",現行セット情報CSV!U109)</f>
        <v/>
      </c>
      <c r="V109" s="53" t="str">
        <f>IF(ISBLANK(現行セット情報CSV!V109),"",現行セット情報CSV!V109)</f>
        <v/>
      </c>
      <c r="W109" s="53" t="str">
        <f>IF(ISBLANK(現行セット情報CSV!W109),"",現行セット情報CSV!W109)</f>
        <v/>
      </c>
      <c r="X109" s="53" t="str">
        <f>IF(ISBLANK(現行セット情報CSV!X109),"",現行セット情報CSV!X109)</f>
        <v/>
      </c>
      <c r="Y109" s="53" t="str">
        <f>IF(ISBLANK(現行セット情報CSV!Y109),"",現行セット情報CSV!Y109)</f>
        <v/>
      </c>
      <c r="Z109" s="53" t="str">
        <f>IF(ISBLANK(現行セット情報CSV!Z109),"",現行セット情報CSV!Z109)</f>
        <v/>
      </c>
      <c r="AA109" s="53" t="str">
        <f>IF(ISBLANK(現行セット情報CSV!AA109),"",現行セット情報CSV!AA109)</f>
        <v/>
      </c>
      <c r="AB109" s="53" t="str">
        <f>IF(ISBLANK(現行セット情報CSV!AB109),"",現行セット情報CSV!AB109)</f>
        <v/>
      </c>
      <c r="AC109" s="53" t="str">
        <f>IF(ISBLANK(現行セット情報CSV!AC109),"",現行セット情報CSV!AC109)</f>
        <v/>
      </c>
      <c r="AD109" s="53" t="str">
        <f>IF(ISBLANK(現行セット情報CSV!AD109),"",現行セット情報CSV!AD109)</f>
        <v/>
      </c>
      <c r="AE109" s="53" t="str">
        <f>IF(ISBLANK(現行セット情報CSV!AE109),"",現行セット情報CSV!AE109)</f>
        <v/>
      </c>
      <c r="AF109" s="53" t="str">
        <f>IF(ISBLANK(現行セット情報CSV!AF109),"",現行セット情報CSV!AF109)</f>
        <v/>
      </c>
      <c r="AG109" s="53" t="str">
        <f>IF(ISBLANK(現行セット情報CSV!AG109),"",現行セット情報CSV!AG109)</f>
        <v/>
      </c>
      <c r="AH109" s="53" t="str">
        <f>IF(ISBLANK(現行セット情報CSV!AH109),"",現行セット情報CSV!AH109)</f>
        <v/>
      </c>
      <c r="AI109" s="53" t="str">
        <f>IF(ISBLANK(現行セット情報CSV!AI109),"",現行セット情報CSV!AI109)</f>
        <v/>
      </c>
      <c r="AJ109" s="53" t="str">
        <f>IF(ISBLANK(現行セット情報CSV!AJ109),"",現行セット情報CSV!AJ109)</f>
        <v/>
      </c>
      <c r="AK109" s="53" t="str">
        <f>IF(ISBLANK(現行セット情報CSV!AK109),"",現行セット情報CSV!AK109)</f>
        <v/>
      </c>
      <c r="AL109" s="53" t="str">
        <f>IF(ISBLANK(現行セット情報CSV!AL109),"",現行セット情報CSV!AL109)</f>
        <v/>
      </c>
      <c r="AM109" s="53" t="str">
        <f>IF(ISBLANK(現行セット情報CSV!AM109),"",現行セット情報CSV!AM109)</f>
        <v/>
      </c>
      <c r="AN109" s="53" t="str">
        <f>IF(ISBLANK(現行セット情報CSV!AN109),"",現行セット情報CSV!AN109)</f>
        <v/>
      </c>
      <c r="AO109" s="53" t="str">
        <f>IF(ISBLANK(現行セット情報CSV!AO109),"",現行セット情報CSV!AO109)</f>
        <v/>
      </c>
      <c r="AP109" s="53" t="str">
        <f>IF(ISBLANK(現行セット情報CSV!AP109),"",現行セット情報CSV!AP109)</f>
        <v/>
      </c>
      <c r="AQ109" s="53" t="str">
        <f>IF(ISBLANK(現行セット情報CSV!AQ109),"",現行セット情報CSV!AQ109)</f>
        <v/>
      </c>
      <c r="AR109" s="53" t="str">
        <f>IF(ISBLANK(現行セット情報CSV!AR109),"",現行セット情報CSV!AR109)</f>
        <v/>
      </c>
      <c r="AS109" s="53" t="str">
        <f>IF(ISBLANK(現行セット情報CSV!AS109),"",現行セット情報CSV!AS109)</f>
        <v/>
      </c>
    </row>
    <row r="110" spans="1:45">
      <c r="A110" s="53" t="str">
        <f>IF(ISBLANK(現行セット情報CSV!A110),"",現行セット情報CSV!A110)</f>
        <v/>
      </c>
      <c r="B110" s="53" t="str">
        <f>IF(ISBLANK(現行セット情報CSV!B110),"",現行セット情報CSV!B110)</f>
        <v/>
      </c>
      <c r="C110" s="53" t="str">
        <f>IF(ISBLANK(現行セット情報CSV!C110),"",現行セット情報CSV!C110)</f>
        <v/>
      </c>
      <c r="D110" s="53" t="str">
        <f>IF(ISBLANK(現行セット情報CSV!D110),"",現行セット情報CSV!D110)</f>
        <v/>
      </c>
      <c r="E110" s="53" t="str">
        <f>IF(ISBLANK(現行セット情報CSV!E110),"",現行セット情報CSV!E110)</f>
        <v/>
      </c>
      <c r="F110" s="53" t="str">
        <f>IF(ISBLANK(現行セット情報CSV!F110),"",現行セット情報CSV!F110)</f>
        <v/>
      </c>
      <c r="G110" s="53" t="str">
        <f>IF(ISBLANK(現行セット情報CSV!G110),"",現行セット情報CSV!G110)</f>
        <v/>
      </c>
      <c r="H110" s="53" t="str">
        <f>IF(ISBLANK(現行セット情報CSV!H110),"",現行セット情報CSV!H110)</f>
        <v/>
      </c>
      <c r="I110" s="53" t="str">
        <f>IF(ISBLANK(現行セット情報CSV!I110),"",現行セット情報CSV!I110&amp;"("&amp;TEXT(EDATE($I$2,-1),"yyyy年m月")&amp;"納品まで)")</f>
        <v/>
      </c>
      <c r="J110" s="53" t="str">
        <f>IF(ISBLANK(現行セット情報CSV!J110),"",現行セット情報CSV!J110)</f>
        <v/>
      </c>
      <c r="K110" s="53" t="str">
        <f>IF(ISBLANK(現行セット情報CSV!K110),"",現行セット情報CSV!K110)</f>
        <v/>
      </c>
      <c r="L110" s="53" t="str">
        <f>IF(ISBLANK(現行セット情報CSV!L110),"",現行セット情報CSV!L110)</f>
        <v/>
      </c>
      <c r="M110" s="53" t="str">
        <f>IF(ISBLANK(現行セット情報CSV!M110),"",現行セット情報CSV!M110)</f>
        <v/>
      </c>
      <c r="N110" s="53" t="str">
        <f>IF(ISBLANK(現行セット情報CSV!N110),"",現行セット情報CSV!N110)</f>
        <v/>
      </c>
      <c r="O110" s="53" t="str">
        <f>IF(ISBLANK(現行セット情報CSV!O110),"",現行セット情報CSV!O110)</f>
        <v/>
      </c>
      <c r="P110" s="53" t="str">
        <f>IF(ISBLANK(現行セット情報CSV!P110),"",現行セット情報CSV!P110)</f>
        <v/>
      </c>
      <c r="Q110" s="53" t="str">
        <f>IF(ISBLANK(現行セット情報CSV!Q110),"",現行セット情報CSV!Q110+5)</f>
        <v/>
      </c>
      <c r="R110" s="53" t="str">
        <f>IF(ISBLANK(現行セット情報CSV!R110),"",現行セット情報CSV!R110)</f>
        <v/>
      </c>
      <c r="S110" s="53" t="str">
        <f>IF(ISBLANK(現行セット情報CSV!S110),"",現行セット情報CSV!S110)</f>
        <v/>
      </c>
      <c r="T110" s="53" t="str">
        <f>IF(ISBLANK(現行セット情報CSV!T110),"",現行セット情報CSV!T110)</f>
        <v/>
      </c>
      <c r="U110" s="53" t="str">
        <f>IF(ISBLANK(現行セット情報CSV!U110),"",現行セット情報CSV!U110)</f>
        <v/>
      </c>
      <c r="V110" s="53" t="str">
        <f>IF(ISBLANK(現行セット情報CSV!V110),"",現行セット情報CSV!V110)</f>
        <v/>
      </c>
      <c r="W110" s="53" t="str">
        <f>IF(ISBLANK(現行セット情報CSV!W110),"",現行セット情報CSV!W110)</f>
        <v/>
      </c>
      <c r="X110" s="53" t="str">
        <f>IF(ISBLANK(現行セット情報CSV!X110),"",現行セット情報CSV!X110)</f>
        <v/>
      </c>
      <c r="Y110" s="53" t="str">
        <f>IF(ISBLANK(現行セット情報CSV!Y110),"",現行セット情報CSV!Y110)</f>
        <v/>
      </c>
      <c r="Z110" s="53" t="str">
        <f>IF(ISBLANK(現行セット情報CSV!Z110),"",現行セット情報CSV!Z110)</f>
        <v/>
      </c>
      <c r="AA110" s="53" t="str">
        <f>IF(ISBLANK(現行セット情報CSV!AA110),"",現行セット情報CSV!AA110)</f>
        <v/>
      </c>
      <c r="AB110" s="53" t="str">
        <f>IF(ISBLANK(現行セット情報CSV!AB110),"",現行セット情報CSV!AB110)</f>
        <v/>
      </c>
      <c r="AC110" s="53" t="str">
        <f>IF(ISBLANK(現行セット情報CSV!AC110),"",現行セット情報CSV!AC110)</f>
        <v/>
      </c>
      <c r="AD110" s="53" t="str">
        <f>IF(ISBLANK(現行セット情報CSV!AD110),"",現行セット情報CSV!AD110)</f>
        <v/>
      </c>
      <c r="AE110" s="53" t="str">
        <f>IF(ISBLANK(現行セット情報CSV!AE110),"",現行セット情報CSV!AE110)</f>
        <v/>
      </c>
      <c r="AF110" s="53" t="str">
        <f>IF(ISBLANK(現行セット情報CSV!AF110),"",現行セット情報CSV!AF110)</f>
        <v/>
      </c>
      <c r="AG110" s="53" t="str">
        <f>IF(ISBLANK(現行セット情報CSV!AG110),"",現行セット情報CSV!AG110)</f>
        <v/>
      </c>
      <c r="AH110" s="53" t="str">
        <f>IF(ISBLANK(現行セット情報CSV!AH110),"",現行セット情報CSV!AH110)</f>
        <v/>
      </c>
      <c r="AI110" s="53" t="str">
        <f>IF(ISBLANK(現行セット情報CSV!AI110),"",現行セット情報CSV!AI110)</f>
        <v/>
      </c>
      <c r="AJ110" s="53" t="str">
        <f>IF(ISBLANK(現行セット情報CSV!AJ110),"",現行セット情報CSV!AJ110)</f>
        <v/>
      </c>
      <c r="AK110" s="53" t="str">
        <f>IF(ISBLANK(現行セット情報CSV!AK110),"",現行セット情報CSV!AK110)</f>
        <v/>
      </c>
      <c r="AL110" s="53" t="str">
        <f>IF(ISBLANK(現行セット情報CSV!AL110),"",現行セット情報CSV!AL110)</f>
        <v/>
      </c>
      <c r="AM110" s="53" t="str">
        <f>IF(ISBLANK(現行セット情報CSV!AM110),"",現行セット情報CSV!AM110)</f>
        <v/>
      </c>
      <c r="AN110" s="53" t="str">
        <f>IF(ISBLANK(現行セット情報CSV!AN110),"",現行セット情報CSV!AN110)</f>
        <v/>
      </c>
      <c r="AO110" s="53" t="str">
        <f>IF(ISBLANK(現行セット情報CSV!AO110),"",現行セット情報CSV!AO110)</f>
        <v/>
      </c>
      <c r="AP110" s="53" t="str">
        <f>IF(ISBLANK(現行セット情報CSV!AP110),"",現行セット情報CSV!AP110)</f>
        <v/>
      </c>
      <c r="AQ110" s="53" t="str">
        <f>IF(ISBLANK(現行セット情報CSV!AQ110),"",現行セット情報CSV!AQ110)</f>
        <v/>
      </c>
      <c r="AR110" s="53" t="str">
        <f>IF(ISBLANK(現行セット情報CSV!AR110),"",現行セット情報CSV!AR110)</f>
        <v/>
      </c>
      <c r="AS110" s="53" t="str">
        <f>IF(ISBLANK(現行セット情報CSV!AS110),"",現行セット情報CSV!AS110)</f>
        <v/>
      </c>
    </row>
    <row r="111" spans="1:45">
      <c r="A111" s="53" t="str">
        <f>IF(ISBLANK(現行セット情報CSV!A111),"",現行セット情報CSV!A111)</f>
        <v/>
      </c>
      <c r="B111" s="53" t="str">
        <f>IF(ISBLANK(現行セット情報CSV!B111),"",現行セット情報CSV!B111)</f>
        <v/>
      </c>
      <c r="C111" s="53" t="str">
        <f>IF(ISBLANK(現行セット情報CSV!C111),"",現行セット情報CSV!C111)</f>
        <v/>
      </c>
      <c r="D111" s="53" t="str">
        <f>IF(ISBLANK(現行セット情報CSV!D111),"",現行セット情報CSV!D111)</f>
        <v/>
      </c>
      <c r="E111" s="53" t="str">
        <f>IF(ISBLANK(現行セット情報CSV!E111),"",現行セット情報CSV!E111)</f>
        <v/>
      </c>
      <c r="F111" s="53" t="str">
        <f>IF(ISBLANK(現行セット情報CSV!F111),"",現行セット情報CSV!F111)</f>
        <v/>
      </c>
      <c r="G111" s="53" t="str">
        <f>IF(ISBLANK(現行セット情報CSV!G111),"",現行セット情報CSV!G111)</f>
        <v/>
      </c>
      <c r="H111" s="53" t="str">
        <f>IF(ISBLANK(現行セット情報CSV!H111),"",現行セット情報CSV!H111)</f>
        <v/>
      </c>
      <c r="I111" s="53" t="str">
        <f>IF(ISBLANK(現行セット情報CSV!I111),"",現行セット情報CSV!I111&amp;"("&amp;TEXT(EDATE($I$2,-1),"yyyy年m月")&amp;"納品まで)")</f>
        <v/>
      </c>
      <c r="J111" s="53" t="str">
        <f>IF(ISBLANK(現行セット情報CSV!J111),"",現行セット情報CSV!J111)</f>
        <v/>
      </c>
      <c r="K111" s="53" t="str">
        <f>IF(ISBLANK(現行セット情報CSV!K111),"",現行セット情報CSV!K111)</f>
        <v/>
      </c>
      <c r="L111" s="53" t="str">
        <f>IF(ISBLANK(現行セット情報CSV!L111),"",現行セット情報CSV!L111)</f>
        <v/>
      </c>
      <c r="M111" s="53" t="str">
        <f>IF(ISBLANK(現行セット情報CSV!M111),"",現行セット情報CSV!M111)</f>
        <v/>
      </c>
      <c r="N111" s="53" t="str">
        <f>IF(ISBLANK(現行セット情報CSV!N111),"",現行セット情報CSV!N111)</f>
        <v/>
      </c>
      <c r="O111" s="53" t="str">
        <f>IF(ISBLANK(現行セット情報CSV!O111),"",現行セット情報CSV!O111)</f>
        <v/>
      </c>
      <c r="P111" s="53" t="str">
        <f>IF(ISBLANK(現行セット情報CSV!P111),"",現行セット情報CSV!P111)</f>
        <v/>
      </c>
      <c r="Q111" s="53" t="str">
        <f>IF(ISBLANK(現行セット情報CSV!Q111),"",現行セット情報CSV!Q111+5)</f>
        <v/>
      </c>
      <c r="R111" s="53" t="str">
        <f>IF(ISBLANK(現行セット情報CSV!R111),"",現行セット情報CSV!R111)</f>
        <v/>
      </c>
      <c r="S111" s="53" t="str">
        <f>IF(ISBLANK(現行セット情報CSV!S111),"",現行セット情報CSV!S111)</f>
        <v/>
      </c>
      <c r="T111" s="53" t="str">
        <f>IF(ISBLANK(現行セット情報CSV!T111),"",現行セット情報CSV!T111)</f>
        <v/>
      </c>
      <c r="U111" s="53" t="str">
        <f>IF(ISBLANK(現行セット情報CSV!U111),"",現行セット情報CSV!U111)</f>
        <v/>
      </c>
      <c r="V111" s="53" t="str">
        <f>IF(ISBLANK(現行セット情報CSV!V111),"",現行セット情報CSV!V111)</f>
        <v/>
      </c>
      <c r="W111" s="53" t="str">
        <f>IF(ISBLANK(現行セット情報CSV!W111),"",現行セット情報CSV!W111)</f>
        <v/>
      </c>
      <c r="X111" s="53" t="str">
        <f>IF(ISBLANK(現行セット情報CSV!X111),"",現行セット情報CSV!X111)</f>
        <v/>
      </c>
      <c r="Y111" s="53" t="str">
        <f>IF(ISBLANK(現行セット情報CSV!Y111),"",現行セット情報CSV!Y111)</f>
        <v/>
      </c>
      <c r="Z111" s="53" t="str">
        <f>IF(ISBLANK(現行セット情報CSV!Z111),"",現行セット情報CSV!Z111)</f>
        <v/>
      </c>
      <c r="AA111" s="53" t="str">
        <f>IF(ISBLANK(現行セット情報CSV!AA111),"",現行セット情報CSV!AA111)</f>
        <v/>
      </c>
      <c r="AB111" s="53" t="str">
        <f>IF(ISBLANK(現行セット情報CSV!AB111),"",現行セット情報CSV!AB111)</f>
        <v/>
      </c>
      <c r="AC111" s="53" t="str">
        <f>IF(ISBLANK(現行セット情報CSV!AC111),"",現行セット情報CSV!AC111)</f>
        <v/>
      </c>
      <c r="AD111" s="53" t="str">
        <f>IF(ISBLANK(現行セット情報CSV!AD111),"",現行セット情報CSV!AD111)</f>
        <v/>
      </c>
      <c r="AE111" s="53" t="str">
        <f>IF(ISBLANK(現行セット情報CSV!AE111),"",現行セット情報CSV!AE111)</f>
        <v/>
      </c>
      <c r="AF111" s="53" t="str">
        <f>IF(ISBLANK(現行セット情報CSV!AF111),"",現行セット情報CSV!AF111)</f>
        <v/>
      </c>
      <c r="AG111" s="53" t="str">
        <f>IF(ISBLANK(現行セット情報CSV!AG111),"",現行セット情報CSV!AG111)</f>
        <v/>
      </c>
      <c r="AH111" s="53" t="str">
        <f>IF(ISBLANK(現行セット情報CSV!AH111),"",現行セット情報CSV!AH111)</f>
        <v/>
      </c>
      <c r="AI111" s="53" t="str">
        <f>IF(ISBLANK(現行セット情報CSV!AI111),"",現行セット情報CSV!AI111)</f>
        <v/>
      </c>
      <c r="AJ111" s="53" t="str">
        <f>IF(ISBLANK(現行セット情報CSV!AJ111),"",現行セット情報CSV!AJ111)</f>
        <v/>
      </c>
      <c r="AK111" s="53" t="str">
        <f>IF(ISBLANK(現行セット情報CSV!AK111),"",現行セット情報CSV!AK111)</f>
        <v/>
      </c>
      <c r="AL111" s="53" t="str">
        <f>IF(ISBLANK(現行セット情報CSV!AL111),"",現行セット情報CSV!AL111)</f>
        <v/>
      </c>
      <c r="AM111" s="53" t="str">
        <f>IF(ISBLANK(現行セット情報CSV!AM111),"",現行セット情報CSV!AM111)</f>
        <v/>
      </c>
      <c r="AN111" s="53" t="str">
        <f>IF(ISBLANK(現行セット情報CSV!AN111),"",現行セット情報CSV!AN111)</f>
        <v/>
      </c>
      <c r="AO111" s="53" t="str">
        <f>IF(ISBLANK(現行セット情報CSV!AO111),"",現行セット情報CSV!AO111)</f>
        <v/>
      </c>
      <c r="AP111" s="53" t="str">
        <f>IF(ISBLANK(現行セット情報CSV!AP111),"",現行セット情報CSV!AP111)</f>
        <v/>
      </c>
      <c r="AQ111" s="53" t="str">
        <f>IF(ISBLANK(現行セット情報CSV!AQ111),"",現行セット情報CSV!AQ111)</f>
        <v/>
      </c>
      <c r="AR111" s="53" t="str">
        <f>IF(ISBLANK(現行セット情報CSV!AR111),"",現行セット情報CSV!AR111)</f>
        <v/>
      </c>
      <c r="AS111" s="53" t="str">
        <f>IF(ISBLANK(現行セット情報CSV!AS111),"",現行セット情報CSV!AS111)</f>
        <v/>
      </c>
    </row>
    <row r="112" spans="1:45">
      <c r="A112" s="53" t="str">
        <f>IF(ISBLANK(現行セット情報CSV!A112),"",現行セット情報CSV!A112)</f>
        <v/>
      </c>
      <c r="B112" s="53" t="str">
        <f>IF(ISBLANK(現行セット情報CSV!B112),"",現行セット情報CSV!B112)</f>
        <v/>
      </c>
      <c r="C112" s="53" t="str">
        <f>IF(ISBLANK(現行セット情報CSV!C112),"",現行セット情報CSV!C112)</f>
        <v/>
      </c>
      <c r="D112" s="53" t="str">
        <f>IF(ISBLANK(現行セット情報CSV!D112),"",現行セット情報CSV!D112)</f>
        <v/>
      </c>
      <c r="E112" s="53" t="str">
        <f>IF(ISBLANK(現行セット情報CSV!E112),"",現行セット情報CSV!E112)</f>
        <v/>
      </c>
      <c r="F112" s="53" t="str">
        <f>IF(ISBLANK(現行セット情報CSV!F112),"",現行セット情報CSV!F112)</f>
        <v/>
      </c>
      <c r="G112" s="53" t="str">
        <f>IF(ISBLANK(現行セット情報CSV!G112),"",現行セット情報CSV!G112)</f>
        <v/>
      </c>
      <c r="H112" s="53" t="str">
        <f>IF(ISBLANK(現行セット情報CSV!H112),"",現行セット情報CSV!H112)</f>
        <v/>
      </c>
      <c r="I112" s="53" t="str">
        <f>IF(ISBLANK(現行セット情報CSV!I112),"",現行セット情報CSV!I112&amp;"("&amp;TEXT(EDATE($I$2,-1),"yyyy年m月")&amp;"納品まで)")</f>
        <v/>
      </c>
      <c r="J112" s="53" t="str">
        <f>IF(ISBLANK(現行セット情報CSV!J112),"",現行セット情報CSV!J112)</f>
        <v/>
      </c>
      <c r="K112" s="53" t="str">
        <f>IF(ISBLANK(現行セット情報CSV!K112),"",現行セット情報CSV!K112)</f>
        <v/>
      </c>
      <c r="L112" s="53" t="str">
        <f>IF(ISBLANK(現行セット情報CSV!L112),"",現行セット情報CSV!L112)</f>
        <v/>
      </c>
      <c r="M112" s="53" t="str">
        <f>IF(ISBLANK(現行セット情報CSV!M112),"",現行セット情報CSV!M112)</f>
        <v/>
      </c>
      <c r="N112" s="53" t="str">
        <f>IF(ISBLANK(現行セット情報CSV!N112),"",現行セット情報CSV!N112)</f>
        <v/>
      </c>
      <c r="O112" s="53" t="str">
        <f>IF(ISBLANK(現行セット情報CSV!O112),"",現行セット情報CSV!O112)</f>
        <v/>
      </c>
      <c r="P112" s="53" t="str">
        <f>IF(ISBLANK(現行セット情報CSV!P112),"",現行セット情報CSV!P112)</f>
        <v/>
      </c>
      <c r="Q112" s="53" t="str">
        <f>IF(ISBLANK(現行セット情報CSV!Q112),"",現行セット情報CSV!Q112+5)</f>
        <v/>
      </c>
      <c r="R112" s="53" t="str">
        <f>IF(ISBLANK(現行セット情報CSV!R112),"",現行セット情報CSV!R112)</f>
        <v/>
      </c>
      <c r="S112" s="53" t="str">
        <f>IF(ISBLANK(現行セット情報CSV!S112),"",現行セット情報CSV!S112)</f>
        <v/>
      </c>
      <c r="T112" s="53" t="str">
        <f>IF(ISBLANK(現行セット情報CSV!T112),"",現行セット情報CSV!T112)</f>
        <v/>
      </c>
      <c r="U112" s="53" t="str">
        <f>IF(ISBLANK(現行セット情報CSV!U112),"",現行セット情報CSV!U112)</f>
        <v/>
      </c>
      <c r="V112" s="53" t="str">
        <f>IF(ISBLANK(現行セット情報CSV!V112),"",現行セット情報CSV!V112)</f>
        <v/>
      </c>
      <c r="W112" s="53" t="str">
        <f>IF(ISBLANK(現行セット情報CSV!W112),"",現行セット情報CSV!W112)</f>
        <v/>
      </c>
      <c r="X112" s="53" t="str">
        <f>IF(ISBLANK(現行セット情報CSV!X112),"",現行セット情報CSV!X112)</f>
        <v/>
      </c>
      <c r="Y112" s="53" t="str">
        <f>IF(ISBLANK(現行セット情報CSV!Y112),"",現行セット情報CSV!Y112)</f>
        <v/>
      </c>
      <c r="Z112" s="53" t="str">
        <f>IF(ISBLANK(現行セット情報CSV!Z112),"",現行セット情報CSV!Z112)</f>
        <v/>
      </c>
      <c r="AA112" s="53" t="str">
        <f>IF(ISBLANK(現行セット情報CSV!AA112),"",現行セット情報CSV!AA112)</f>
        <v/>
      </c>
      <c r="AB112" s="53" t="str">
        <f>IF(ISBLANK(現行セット情報CSV!AB112),"",現行セット情報CSV!AB112)</f>
        <v/>
      </c>
      <c r="AC112" s="53" t="str">
        <f>IF(ISBLANK(現行セット情報CSV!AC112),"",現行セット情報CSV!AC112)</f>
        <v/>
      </c>
      <c r="AD112" s="53" t="str">
        <f>IF(ISBLANK(現行セット情報CSV!AD112),"",現行セット情報CSV!AD112)</f>
        <v/>
      </c>
      <c r="AE112" s="53" t="str">
        <f>IF(ISBLANK(現行セット情報CSV!AE112),"",現行セット情報CSV!AE112)</f>
        <v/>
      </c>
      <c r="AF112" s="53" t="str">
        <f>IF(ISBLANK(現行セット情報CSV!AF112),"",現行セット情報CSV!AF112)</f>
        <v/>
      </c>
      <c r="AG112" s="53" t="str">
        <f>IF(ISBLANK(現行セット情報CSV!AG112),"",現行セット情報CSV!AG112)</f>
        <v/>
      </c>
      <c r="AH112" s="53" t="str">
        <f>IF(ISBLANK(現行セット情報CSV!AH112),"",現行セット情報CSV!AH112)</f>
        <v/>
      </c>
      <c r="AI112" s="53" t="str">
        <f>IF(ISBLANK(現行セット情報CSV!AI112),"",現行セット情報CSV!AI112)</f>
        <v/>
      </c>
      <c r="AJ112" s="53" t="str">
        <f>IF(ISBLANK(現行セット情報CSV!AJ112),"",現行セット情報CSV!AJ112)</f>
        <v/>
      </c>
      <c r="AK112" s="53" t="str">
        <f>IF(ISBLANK(現行セット情報CSV!AK112),"",現行セット情報CSV!AK112)</f>
        <v/>
      </c>
      <c r="AL112" s="53" t="str">
        <f>IF(ISBLANK(現行セット情報CSV!AL112),"",現行セット情報CSV!AL112)</f>
        <v/>
      </c>
      <c r="AM112" s="53" t="str">
        <f>IF(ISBLANK(現行セット情報CSV!AM112),"",現行セット情報CSV!AM112)</f>
        <v/>
      </c>
      <c r="AN112" s="53" t="str">
        <f>IF(ISBLANK(現行セット情報CSV!AN112),"",現行セット情報CSV!AN112)</f>
        <v/>
      </c>
      <c r="AO112" s="53" t="str">
        <f>IF(ISBLANK(現行セット情報CSV!AO112),"",現行セット情報CSV!AO112)</f>
        <v/>
      </c>
      <c r="AP112" s="53" t="str">
        <f>IF(ISBLANK(現行セット情報CSV!AP112),"",現行セット情報CSV!AP112)</f>
        <v/>
      </c>
      <c r="AQ112" s="53" t="str">
        <f>IF(ISBLANK(現行セット情報CSV!AQ112),"",現行セット情報CSV!AQ112)</f>
        <v/>
      </c>
      <c r="AR112" s="53" t="str">
        <f>IF(ISBLANK(現行セット情報CSV!AR112),"",現行セット情報CSV!AR112)</f>
        <v/>
      </c>
      <c r="AS112" s="53" t="str">
        <f>IF(ISBLANK(現行セット情報CSV!AS112),"",現行セット情報CSV!AS112)</f>
        <v/>
      </c>
    </row>
    <row r="113" spans="1:45">
      <c r="A113" s="53" t="str">
        <f>IF(ISBLANK(現行セット情報CSV!A113),"",現行セット情報CSV!A113)</f>
        <v/>
      </c>
      <c r="B113" s="53" t="str">
        <f>IF(ISBLANK(現行セット情報CSV!B113),"",現行セット情報CSV!B113)</f>
        <v/>
      </c>
      <c r="C113" s="53" t="str">
        <f>IF(ISBLANK(現行セット情報CSV!C113),"",現行セット情報CSV!C113)</f>
        <v/>
      </c>
      <c r="D113" s="53" t="str">
        <f>IF(ISBLANK(現行セット情報CSV!D113),"",現行セット情報CSV!D113)</f>
        <v/>
      </c>
      <c r="E113" s="53" t="str">
        <f>IF(ISBLANK(現行セット情報CSV!E113),"",現行セット情報CSV!E113)</f>
        <v/>
      </c>
      <c r="F113" s="53" t="str">
        <f>IF(ISBLANK(現行セット情報CSV!F113),"",現行セット情報CSV!F113)</f>
        <v/>
      </c>
      <c r="G113" s="53" t="str">
        <f>IF(ISBLANK(現行セット情報CSV!G113),"",現行セット情報CSV!G113)</f>
        <v/>
      </c>
      <c r="H113" s="53" t="str">
        <f>IF(ISBLANK(現行セット情報CSV!H113),"",現行セット情報CSV!H113)</f>
        <v/>
      </c>
      <c r="I113" s="53" t="str">
        <f>IF(ISBLANK(現行セット情報CSV!I113),"",現行セット情報CSV!I113&amp;"("&amp;TEXT(EDATE($I$2,-1),"yyyy年m月")&amp;"納品まで)")</f>
        <v/>
      </c>
      <c r="J113" s="53" t="str">
        <f>IF(ISBLANK(現行セット情報CSV!J113),"",現行セット情報CSV!J113)</f>
        <v/>
      </c>
      <c r="K113" s="53" t="str">
        <f>IF(ISBLANK(現行セット情報CSV!K113),"",現行セット情報CSV!K113)</f>
        <v/>
      </c>
      <c r="L113" s="53" t="str">
        <f>IF(ISBLANK(現行セット情報CSV!L113),"",現行セット情報CSV!L113)</f>
        <v/>
      </c>
      <c r="M113" s="53" t="str">
        <f>IF(ISBLANK(現行セット情報CSV!M113),"",現行セット情報CSV!M113)</f>
        <v/>
      </c>
      <c r="N113" s="53" t="str">
        <f>IF(ISBLANK(現行セット情報CSV!N113),"",現行セット情報CSV!N113)</f>
        <v/>
      </c>
      <c r="O113" s="53" t="str">
        <f>IF(ISBLANK(現行セット情報CSV!O113),"",現行セット情報CSV!O113)</f>
        <v/>
      </c>
      <c r="P113" s="53" t="str">
        <f>IF(ISBLANK(現行セット情報CSV!P113),"",現行セット情報CSV!P113)</f>
        <v/>
      </c>
      <c r="Q113" s="53" t="str">
        <f>IF(ISBLANK(現行セット情報CSV!Q113),"",現行セット情報CSV!Q113+5)</f>
        <v/>
      </c>
      <c r="R113" s="53" t="str">
        <f>IF(ISBLANK(現行セット情報CSV!R113),"",現行セット情報CSV!R113)</f>
        <v/>
      </c>
      <c r="S113" s="53" t="str">
        <f>IF(ISBLANK(現行セット情報CSV!S113),"",現行セット情報CSV!S113)</f>
        <v/>
      </c>
      <c r="T113" s="53" t="str">
        <f>IF(ISBLANK(現行セット情報CSV!T113),"",現行セット情報CSV!T113)</f>
        <v/>
      </c>
      <c r="U113" s="53" t="str">
        <f>IF(ISBLANK(現行セット情報CSV!U113),"",現行セット情報CSV!U113)</f>
        <v/>
      </c>
      <c r="V113" s="53" t="str">
        <f>IF(ISBLANK(現行セット情報CSV!V113),"",現行セット情報CSV!V113)</f>
        <v/>
      </c>
      <c r="W113" s="53" t="str">
        <f>IF(ISBLANK(現行セット情報CSV!W113),"",現行セット情報CSV!W113)</f>
        <v/>
      </c>
      <c r="X113" s="53" t="str">
        <f>IF(ISBLANK(現行セット情報CSV!X113),"",現行セット情報CSV!X113)</f>
        <v/>
      </c>
      <c r="Y113" s="53" t="str">
        <f>IF(ISBLANK(現行セット情報CSV!Y113),"",現行セット情報CSV!Y113)</f>
        <v/>
      </c>
      <c r="Z113" s="53" t="str">
        <f>IF(ISBLANK(現行セット情報CSV!Z113),"",現行セット情報CSV!Z113)</f>
        <v/>
      </c>
      <c r="AA113" s="53" t="str">
        <f>IF(ISBLANK(現行セット情報CSV!AA113),"",現行セット情報CSV!AA113)</f>
        <v/>
      </c>
      <c r="AB113" s="53" t="str">
        <f>IF(ISBLANK(現行セット情報CSV!AB113),"",現行セット情報CSV!AB113)</f>
        <v/>
      </c>
      <c r="AC113" s="53" t="str">
        <f>IF(ISBLANK(現行セット情報CSV!AC113),"",現行セット情報CSV!AC113)</f>
        <v/>
      </c>
      <c r="AD113" s="53" t="str">
        <f>IF(ISBLANK(現行セット情報CSV!AD113),"",現行セット情報CSV!AD113)</f>
        <v/>
      </c>
      <c r="AE113" s="53" t="str">
        <f>IF(ISBLANK(現行セット情報CSV!AE113),"",現行セット情報CSV!AE113)</f>
        <v/>
      </c>
      <c r="AF113" s="53" t="str">
        <f>IF(ISBLANK(現行セット情報CSV!AF113),"",現行セット情報CSV!AF113)</f>
        <v/>
      </c>
      <c r="AG113" s="53" t="str">
        <f>IF(ISBLANK(現行セット情報CSV!AG113),"",現行セット情報CSV!AG113)</f>
        <v/>
      </c>
      <c r="AH113" s="53" t="str">
        <f>IF(ISBLANK(現行セット情報CSV!AH113),"",現行セット情報CSV!AH113)</f>
        <v/>
      </c>
      <c r="AI113" s="53" t="str">
        <f>IF(ISBLANK(現行セット情報CSV!AI113),"",現行セット情報CSV!AI113)</f>
        <v/>
      </c>
      <c r="AJ113" s="53" t="str">
        <f>IF(ISBLANK(現行セット情報CSV!AJ113),"",現行セット情報CSV!AJ113)</f>
        <v/>
      </c>
      <c r="AK113" s="53" t="str">
        <f>IF(ISBLANK(現行セット情報CSV!AK113),"",現行セット情報CSV!AK113)</f>
        <v/>
      </c>
      <c r="AL113" s="53" t="str">
        <f>IF(ISBLANK(現行セット情報CSV!AL113),"",現行セット情報CSV!AL113)</f>
        <v/>
      </c>
      <c r="AM113" s="53" t="str">
        <f>IF(ISBLANK(現行セット情報CSV!AM113),"",現行セット情報CSV!AM113)</f>
        <v/>
      </c>
      <c r="AN113" s="53" t="str">
        <f>IF(ISBLANK(現行セット情報CSV!AN113),"",現行セット情報CSV!AN113)</f>
        <v/>
      </c>
      <c r="AO113" s="53" t="str">
        <f>IF(ISBLANK(現行セット情報CSV!AO113),"",現行セット情報CSV!AO113)</f>
        <v/>
      </c>
      <c r="AP113" s="53" t="str">
        <f>IF(ISBLANK(現行セット情報CSV!AP113),"",現行セット情報CSV!AP113)</f>
        <v/>
      </c>
      <c r="AQ113" s="53" t="str">
        <f>IF(ISBLANK(現行セット情報CSV!AQ113),"",現行セット情報CSV!AQ113)</f>
        <v/>
      </c>
      <c r="AR113" s="53" t="str">
        <f>IF(ISBLANK(現行セット情報CSV!AR113),"",現行セット情報CSV!AR113)</f>
        <v/>
      </c>
      <c r="AS113" s="53" t="str">
        <f>IF(ISBLANK(現行セット情報CSV!AS113),"",現行セット情報CSV!AS113)</f>
        <v/>
      </c>
    </row>
    <row r="114" spans="1:45">
      <c r="A114" s="53" t="str">
        <f>IF(ISBLANK(現行セット情報CSV!A114),"",現行セット情報CSV!A114)</f>
        <v/>
      </c>
      <c r="B114" s="53" t="str">
        <f>IF(ISBLANK(現行セット情報CSV!B114),"",現行セット情報CSV!B114)</f>
        <v/>
      </c>
      <c r="C114" s="53" t="str">
        <f>IF(ISBLANK(現行セット情報CSV!C114),"",現行セット情報CSV!C114)</f>
        <v/>
      </c>
      <c r="D114" s="53" t="str">
        <f>IF(ISBLANK(現行セット情報CSV!D114),"",現行セット情報CSV!D114)</f>
        <v/>
      </c>
      <c r="E114" s="53" t="str">
        <f>IF(ISBLANK(現行セット情報CSV!E114),"",現行セット情報CSV!E114)</f>
        <v/>
      </c>
      <c r="F114" s="53" t="str">
        <f>IF(ISBLANK(現行セット情報CSV!F114),"",現行セット情報CSV!F114)</f>
        <v/>
      </c>
      <c r="G114" s="53" t="str">
        <f>IF(ISBLANK(現行セット情報CSV!G114),"",現行セット情報CSV!G114)</f>
        <v/>
      </c>
      <c r="H114" s="53" t="str">
        <f>IF(ISBLANK(現行セット情報CSV!H114),"",現行セット情報CSV!H114)</f>
        <v/>
      </c>
      <c r="I114" s="53" t="str">
        <f>IF(ISBLANK(現行セット情報CSV!I114),"",現行セット情報CSV!I114&amp;"("&amp;TEXT(EDATE($I$2,-1),"yyyy年m月")&amp;"納品まで)")</f>
        <v/>
      </c>
      <c r="J114" s="53" t="str">
        <f>IF(ISBLANK(現行セット情報CSV!J114),"",現行セット情報CSV!J114)</f>
        <v/>
      </c>
      <c r="K114" s="53" t="str">
        <f>IF(ISBLANK(現行セット情報CSV!K114),"",現行セット情報CSV!K114)</f>
        <v/>
      </c>
      <c r="L114" s="53" t="str">
        <f>IF(ISBLANK(現行セット情報CSV!L114),"",現行セット情報CSV!L114)</f>
        <v/>
      </c>
      <c r="M114" s="53" t="str">
        <f>IF(ISBLANK(現行セット情報CSV!M114),"",現行セット情報CSV!M114)</f>
        <v/>
      </c>
      <c r="N114" s="53" t="str">
        <f>IF(ISBLANK(現行セット情報CSV!N114),"",現行セット情報CSV!N114)</f>
        <v/>
      </c>
      <c r="O114" s="53" t="str">
        <f>IF(ISBLANK(現行セット情報CSV!O114),"",現行セット情報CSV!O114)</f>
        <v/>
      </c>
      <c r="P114" s="53" t="str">
        <f>IF(ISBLANK(現行セット情報CSV!P114),"",現行セット情報CSV!P114)</f>
        <v/>
      </c>
      <c r="Q114" s="53" t="str">
        <f>IF(ISBLANK(現行セット情報CSV!Q114),"",現行セット情報CSV!Q114+5)</f>
        <v/>
      </c>
      <c r="R114" s="53" t="str">
        <f>IF(ISBLANK(現行セット情報CSV!R114),"",現行セット情報CSV!R114)</f>
        <v/>
      </c>
      <c r="S114" s="53" t="str">
        <f>IF(ISBLANK(現行セット情報CSV!S114),"",現行セット情報CSV!S114)</f>
        <v/>
      </c>
      <c r="T114" s="53" t="str">
        <f>IF(ISBLANK(現行セット情報CSV!T114),"",現行セット情報CSV!T114)</f>
        <v/>
      </c>
      <c r="U114" s="53" t="str">
        <f>IF(ISBLANK(現行セット情報CSV!U114),"",現行セット情報CSV!U114)</f>
        <v/>
      </c>
      <c r="V114" s="53" t="str">
        <f>IF(ISBLANK(現行セット情報CSV!V114),"",現行セット情報CSV!V114)</f>
        <v/>
      </c>
      <c r="W114" s="53" t="str">
        <f>IF(ISBLANK(現行セット情報CSV!W114),"",現行セット情報CSV!W114)</f>
        <v/>
      </c>
      <c r="X114" s="53" t="str">
        <f>IF(ISBLANK(現行セット情報CSV!X114),"",現行セット情報CSV!X114)</f>
        <v/>
      </c>
      <c r="Y114" s="53" t="str">
        <f>IF(ISBLANK(現行セット情報CSV!Y114),"",現行セット情報CSV!Y114)</f>
        <v/>
      </c>
      <c r="Z114" s="53" t="str">
        <f>IF(ISBLANK(現行セット情報CSV!Z114),"",現行セット情報CSV!Z114)</f>
        <v/>
      </c>
      <c r="AA114" s="53" t="str">
        <f>IF(ISBLANK(現行セット情報CSV!AA114),"",現行セット情報CSV!AA114)</f>
        <v/>
      </c>
      <c r="AB114" s="53" t="str">
        <f>IF(ISBLANK(現行セット情報CSV!AB114),"",現行セット情報CSV!AB114)</f>
        <v/>
      </c>
      <c r="AC114" s="53" t="str">
        <f>IF(ISBLANK(現行セット情報CSV!AC114),"",現行セット情報CSV!AC114)</f>
        <v/>
      </c>
      <c r="AD114" s="53" t="str">
        <f>IF(ISBLANK(現行セット情報CSV!AD114),"",現行セット情報CSV!AD114)</f>
        <v/>
      </c>
      <c r="AE114" s="53" t="str">
        <f>IF(ISBLANK(現行セット情報CSV!AE114),"",現行セット情報CSV!AE114)</f>
        <v/>
      </c>
      <c r="AF114" s="53" t="str">
        <f>IF(ISBLANK(現行セット情報CSV!AF114),"",現行セット情報CSV!AF114)</f>
        <v/>
      </c>
      <c r="AG114" s="53" t="str">
        <f>IF(ISBLANK(現行セット情報CSV!AG114),"",現行セット情報CSV!AG114)</f>
        <v/>
      </c>
      <c r="AH114" s="53" t="str">
        <f>IF(ISBLANK(現行セット情報CSV!AH114),"",現行セット情報CSV!AH114)</f>
        <v/>
      </c>
      <c r="AI114" s="53" t="str">
        <f>IF(ISBLANK(現行セット情報CSV!AI114),"",現行セット情報CSV!AI114)</f>
        <v/>
      </c>
      <c r="AJ114" s="53" t="str">
        <f>IF(ISBLANK(現行セット情報CSV!AJ114),"",現行セット情報CSV!AJ114)</f>
        <v/>
      </c>
      <c r="AK114" s="53" t="str">
        <f>IF(ISBLANK(現行セット情報CSV!AK114),"",現行セット情報CSV!AK114)</f>
        <v/>
      </c>
      <c r="AL114" s="53" t="str">
        <f>IF(ISBLANK(現行セット情報CSV!AL114),"",現行セット情報CSV!AL114)</f>
        <v/>
      </c>
      <c r="AM114" s="53" t="str">
        <f>IF(ISBLANK(現行セット情報CSV!AM114),"",現行セット情報CSV!AM114)</f>
        <v/>
      </c>
      <c r="AN114" s="53" t="str">
        <f>IF(ISBLANK(現行セット情報CSV!AN114),"",現行セット情報CSV!AN114)</f>
        <v/>
      </c>
      <c r="AO114" s="53" t="str">
        <f>IF(ISBLANK(現行セット情報CSV!AO114),"",現行セット情報CSV!AO114)</f>
        <v/>
      </c>
      <c r="AP114" s="53" t="str">
        <f>IF(ISBLANK(現行セット情報CSV!AP114),"",現行セット情報CSV!AP114)</f>
        <v/>
      </c>
      <c r="AQ114" s="53" t="str">
        <f>IF(ISBLANK(現行セット情報CSV!AQ114),"",現行セット情報CSV!AQ114)</f>
        <v/>
      </c>
      <c r="AR114" s="53" t="str">
        <f>IF(ISBLANK(現行セット情報CSV!AR114),"",現行セット情報CSV!AR114)</f>
        <v/>
      </c>
      <c r="AS114" s="53" t="str">
        <f>IF(ISBLANK(現行セット情報CSV!AS114),"",現行セット情報CSV!AS114)</f>
        <v/>
      </c>
    </row>
    <row r="115" spans="1:45">
      <c r="A115" s="53" t="str">
        <f>IF(ISBLANK(現行セット情報CSV!A115),"",現行セット情報CSV!A115)</f>
        <v/>
      </c>
      <c r="B115" s="53" t="str">
        <f>IF(ISBLANK(現行セット情報CSV!B115),"",現行セット情報CSV!B115)</f>
        <v/>
      </c>
      <c r="C115" s="53" t="str">
        <f>IF(ISBLANK(現行セット情報CSV!C115),"",現行セット情報CSV!C115)</f>
        <v/>
      </c>
      <c r="D115" s="53" t="str">
        <f>IF(ISBLANK(現行セット情報CSV!D115),"",現行セット情報CSV!D115)</f>
        <v/>
      </c>
      <c r="E115" s="53" t="str">
        <f>IF(ISBLANK(現行セット情報CSV!E115),"",現行セット情報CSV!E115)</f>
        <v/>
      </c>
      <c r="F115" s="53" t="str">
        <f>IF(ISBLANK(現行セット情報CSV!F115),"",現行セット情報CSV!F115)</f>
        <v/>
      </c>
      <c r="G115" s="53" t="str">
        <f>IF(ISBLANK(現行セット情報CSV!G115),"",現行セット情報CSV!G115)</f>
        <v/>
      </c>
      <c r="H115" s="53" t="str">
        <f>IF(ISBLANK(現行セット情報CSV!H115),"",現行セット情報CSV!H115)</f>
        <v/>
      </c>
      <c r="I115" s="53" t="str">
        <f>IF(ISBLANK(現行セット情報CSV!I115),"",現行セット情報CSV!I115&amp;"("&amp;TEXT(EDATE($I$2,-1),"yyyy年m月")&amp;"納品まで)")</f>
        <v/>
      </c>
      <c r="J115" s="53" t="str">
        <f>IF(ISBLANK(現行セット情報CSV!J115),"",現行セット情報CSV!J115)</f>
        <v/>
      </c>
      <c r="K115" s="53" t="str">
        <f>IF(ISBLANK(現行セット情報CSV!K115),"",現行セット情報CSV!K115)</f>
        <v/>
      </c>
      <c r="L115" s="53" t="str">
        <f>IF(ISBLANK(現行セット情報CSV!L115),"",現行セット情報CSV!L115)</f>
        <v/>
      </c>
      <c r="M115" s="53" t="str">
        <f>IF(ISBLANK(現行セット情報CSV!M115),"",現行セット情報CSV!M115)</f>
        <v/>
      </c>
      <c r="N115" s="53" t="str">
        <f>IF(ISBLANK(現行セット情報CSV!N115),"",現行セット情報CSV!N115)</f>
        <v/>
      </c>
      <c r="O115" s="53" t="str">
        <f>IF(ISBLANK(現行セット情報CSV!O115),"",現行セット情報CSV!O115)</f>
        <v/>
      </c>
      <c r="P115" s="53" t="str">
        <f>IF(ISBLANK(現行セット情報CSV!P115),"",現行セット情報CSV!P115)</f>
        <v/>
      </c>
      <c r="Q115" s="53" t="str">
        <f>IF(ISBLANK(現行セット情報CSV!Q115),"",現行セット情報CSV!Q115+5)</f>
        <v/>
      </c>
      <c r="R115" s="53" t="str">
        <f>IF(ISBLANK(現行セット情報CSV!R115),"",現行セット情報CSV!R115)</f>
        <v/>
      </c>
      <c r="S115" s="53" t="str">
        <f>IF(ISBLANK(現行セット情報CSV!S115),"",現行セット情報CSV!S115)</f>
        <v/>
      </c>
      <c r="T115" s="53" t="str">
        <f>IF(ISBLANK(現行セット情報CSV!T115),"",現行セット情報CSV!T115)</f>
        <v/>
      </c>
      <c r="U115" s="53" t="str">
        <f>IF(ISBLANK(現行セット情報CSV!U115),"",現行セット情報CSV!U115)</f>
        <v/>
      </c>
      <c r="V115" s="53" t="str">
        <f>IF(ISBLANK(現行セット情報CSV!V115),"",現行セット情報CSV!V115)</f>
        <v/>
      </c>
      <c r="W115" s="53" t="str">
        <f>IF(ISBLANK(現行セット情報CSV!W115),"",現行セット情報CSV!W115)</f>
        <v/>
      </c>
      <c r="X115" s="53" t="str">
        <f>IF(ISBLANK(現行セット情報CSV!X115),"",現行セット情報CSV!X115)</f>
        <v/>
      </c>
      <c r="Y115" s="53" t="str">
        <f>IF(ISBLANK(現行セット情報CSV!Y115),"",現行セット情報CSV!Y115)</f>
        <v/>
      </c>
      <c r="Z115" s="53" t="str">
        <f>IF(ISBLANK(現行セット情報CSV!Z115),"",現行セット情報CSV!Z115)</f>
        <v/>
      </c>
      <c r="AA115" s="53" t="str">
        <f>IF(ISBLANK(現行セット情報CSV!AA115),"",現行セット情報CSV!AA115)</f>
        <v/>
      </c>
      <c r="AB115" s="53" t="str">
        <f>IF(ISBLANK(現行セット情報CSV!AB115),"",現行セット情報CSV!AB115)</f>
        <v/>
      </c>
      <c r="AC115" s="53" t="str">
        <f>IF(ISBLANK(現行セット情報CSV!AC115),"",現行セット情報CSV!AC115)</f>
        <v/>
      </c>
      <c r="AD115" s="53" t="str">
        <f>IF(ISBLANK(現行セット情報CSV!AD115),"",現行セット情報CSV!AD115)</f>
        <v/>
      </c>
      <c r="AE115" s="53" t="str">
        <f>IF(ISBLANK(現行セット情報CSV!AE115),"",現行セット情報CSV!AE115)</f>
        <v/>
      </c>
      <c r="AF115" s="53" t="str">
        <f>IF(ISBLANK(現行セット情報CSV!AF115),"",現行セット情報CSV!AF115)</f>
        <v/>
      </c>
      <c r="AG115" s="53" t="str">
        <f>IF(ISBLANK(現行セット情報CSV!AG115),"",現行セット情報CSV!AG115)</f>
        <v/>
      </c>
      <c r="AH115" s="53" t="str">
        <f>IF(ISBLANK(現行セット情報CSV!AH115),"",現行セット情報CSV!AH115)</f>
        <v/>
      </c>
      <c r="AI115" s="53" t="str">
        <f>IF(ISBLANK(現行セット情報CSV!AI115),"",現行セット情報CSV!AI115)</f>
        <v/>
      </c>
      <c r="AJ115" s="53" t="str">
        <f>IF(ISBLANK(現行セット情報CSV!AJ115),"",現行セット情報CSV!AJ115)</f>
        <v/>
      </c>
      <c r="AK115" s="53" t="str">
        <f>IF(ISBLANK(現行セット情報CSV!AK115),"",現行セット情報CSV!AK115)</f>
        <v/>
      </c>
      <c r="AL115" s="53" t="str">
        <f>IF(ISBLANK(現行セット情報CSV!AL115),"",現行セット情報CSV!AL115)</f>
        <v/>
      </c>
      <c r="AM115" s="53" t="str">
        <f>IF(ISBLANK(現行セット情報CSV!AM115),"",現行セット情報CSV!AM115)</f>
        <v/>
      </c>
      <c r="AN115" s="53" t="str">
        <f>IF(ISBLANK(現行セット情報CSV!AN115),"",現行セット情報CSV!AN115)</f>
        <v/>
      </c>
      <c r="AO115" s="53" t="str">
        <f>IF(ISBLANK(現行セット情報CSV!AO115),"",現行セット情報CSV!AO115)</f>
        <v/>
      </c>
      <c r="AP115" s="53" t="str">
        <f>IF(ISBLANK(現行セット情報CSV!AP115),"",現行セット情報CSV!AP115)</f>
        <v/>
      </c>
      <c r="AQ115" s="53" t="str">
        <f>IF(ISBLANK(現行セット情報CSV!AQ115),"",現行セット情報CSV!AQ115)</f>
        <v/>
      </c>
      <c r="AR115" s="53" t="str">
        <f>IF(ISBLANK(現行セット情報CSV!AR115),"",現行セット情報CSV!AR115)</f>
        <v/>
      </c>
      <c r="AS115" s="53" t="str">
        <f>IF(ISBLANK(現行セット情報CSV!AS115),"",現行セット情報CSV!AS115)</f>
        <v/>
      </c>
    </row>
    <row r="116" spans="1:45">
      <c r="A116" s="53" t="str">
        <f>IF(ISBLANK(現行セット情報CSV!A116),"",現行セット情報CSV!A116)</f>
        <v/>
      </c>
      <c r="B116" s="53" t="str">
        <f>IF(ISBLANK(現行セット情報CSV!B116),"",現行セット情報CSV!B116)</f>
        <v/>
      </c>
      <c r="C116" s="53" t="str">
        <f>IF(ISBLANK(現行セット情報CSV!C116),"",現行セット情報CSV!C116)</f>
        <v/>
      </c>
      <c r="D116" s="53" t="str">
        <f>IF(ISBLANK(現行セット情報CSV!D116),"",現行セット情報CSV!D116)</f>
        <v/>
      </c>
      <c r="E116" s="53" t="str">
        <f>IF(ISBLANK(現行セット情報CSV!E116),"",現行セット情報CSV!E116)</f>
        <v/>
      </c>
      <c r="F116" s="53" t="str">
        <f>IF(ISBLANK(現行セット情報CSV!F116),"",現行セット情報CSV!F116)</f>
        <v/>
      </c>
      <c r="G116" s="53" t="str">
        <f>IF(ISBLANK(現行セット情報CSV!G116),"",現行セット情報CSV!G116)</f>
        <v/>
      </c>
      <c r="H116" s="53" t="str">
        <f>IF(ISBLANK(現行セット情報CSV!H116),"",現行セット情報CSV!H116)</f>
        <v/>
      </c>
      <c r="I116" s="53" t="str">
        <f>IF(ISBLANK(現行セット情報CSV!I116),"",現行セット情報CSV!I116&amp;"("&amp;TEXT(EDATE($I$2,-1),"yyyy年m月")&amp;"納品まで)")</f>
        <v/>
      </c>
      <c r="J116" s="53" t="str">
        <f>IF(ISBLANK(現行セット情報CSV!J116),"",現行セット情報CSV!J116)</f>
        <v/>
      </c>
      <c r="K116" s="53" t="str">
        <f>IF(ISBLANK(現行セット情報CSV!K116),"",現行セット情報CSV!K116)</f>
        <v/>
      </c>
      <c r="L116" s="53" t="str">
        <f>IF(ISBLANK(現行セット情報CSV!L116),"",現行セット情報CSV!L116)</f>
        <v/>
      </c>
      <c r="M116" s="53" t="str">
        <f>IF(ISBLANK(現行セット情報CSV!M116),"",現行セット情報CSV!M116)</f>
        <v/>
      </c>
      <c r="N116" s="53" t="str">
        <f>IF(ISBLANK(現行セット情報CSV!N116),"",現行セット情報CSV!N116)</f>
        <v/>
      </c>
      <c r="O116" s="53" t="str">
        <f>IF(ISBLANK(現行セット情報CSV!O116),"",現行セット情報CSV!O116)</f>
        <v/>
      </c>
      <c r="P116" s="53" t="str">
        <f>IF(ISBLANK(現行セット情報CSV!P116),"",現行セット情報CSV!P116)</f>
        <v/>
      </c>
      <c r="Q116" s="53" t="str">
        <f>IF(ISBLANK(現行セット情報CSV!Q116),"",現行セット情報CSV!Q116+5)</f>
        <v/>
      </c>
      <c r="R116" s="53" t="str">
        <f>IF(ISBLANK(現行セット情報CSV!R116),"",現行セット情報CSV!R116)</f>
        <v/>
      </c>
      <c r="S116" s="53" t="str">
        <f>IF(ISBLANK(現行セット情報CSV!S116),"",現行セット情報CSV!S116)</f>
        <v/>
      </c>
      <c r="T116" s="53" t="str">
        <f>IF(ISBLANK(現行セット情報CSV!T116),"",現行セット情報CSV!T116)</f>
        <v/>
      </c>
      <c r="U116" s="53" t="str">
        <f>IF(ISBLANK(現行セット情報CSV!U116),"",現行セット情報CSV!U116)</f>
        <v/>
      </c>
      <c r="V116" s="53" t="str">
        <f>IF(ISBLANK(現行セット情報CSV!V116),"",現行セット情報CSV!V116)</f>
        <v/>
      </c>
      <c r="W116" s="53" t="str">
        <f>IF(ISBLANK(現行セット情報CSV!W116),"",現行セット情報CSV!W116)</f>
        <v/>
      </c>
      <c r="X116" s="53" t="str">
        <f>IF(ISBLANK(現行セット情報CSV!X116),"",現行セット情報CSV!X116)</f>
        <v/>
      </c>
      <c r="Y116" s="53" t="str">
        <f>IF(ISBLANK(現行セット情報CSV!Y116),"",現行セット情報CSV!Y116)</f>
        <v/>
      </c>
      <c r="Z116" s="53" t="str">
        <f>IF(ISBLANK(現行セット情報CSV!Z116),"",現行セット情報CSV!Z116)</f>
        <v/>
      </c>
      <c r="AA116" s="53" t="str">
        <f>IF(ISBLANK(現行セット情報CSV!AA116),"",現行セット情報CSV!AA116)</f>
        <v/>
      </c>
      <c r="AB116" s="53" t="str">
        <f>IF(ISBLANK(現行セット情報CSV!AB116),"",現行セット情報CSV!AB116)</f>
        <v/>
      </c>
      <c r="AC116" s="53" t="str">
        <f>IF(ISBLANK(現行セット情報CSV!AC116),"",現行セット情報CSV!AC116)</f>
        <v/>
      </c>
      <c r="AD116" s="53" t="str">
        <f>IF(ISBLANK(現行セット情報CSV!AD116),"",現行セット情報CSV!AD116)</f>
        <v/>
      </c>
      <c r="AE116" s="53" t="str">
        <f>IF(ISBLANK(現行セット情報CSV!AE116),"",現行セット情報CSV!AE116)</f>
        <v/>
      </c>
      <c r="AF116" s="53" t="str">
        <f>IF(ISBLANK(現行セット情報CSV!AF116),"",現行セット情報CSV!AF116)</f>
        <v/>
      </c>
      <c r="AG116" s="53" t="str">
        <f>IF(ISBLANK(現行セット情報CSV!AG116),"",現行セット情報CSV!AG116)</f>
        <v/>
      </c>
      <c r="AH116" s="53" t="str">
        <f>IF(ISBLANK(現行セット情報CSV!AH116),"",現行セット情報CSV!AH116)</f>
        <v/>
      </c>
      <c r="AI116" s="53" t="str">
        <f>IF(ISBLANK(現行セット情報CSV!AI116),"",現行セット情報CSV!AI116)</f>
        <v/>
      </c>
      <c r="AJ116" s="53" t="str">
        <f>IF(ISBLANK(現行セット情報CSV!AJ116),"",現行セット情報CSV!AJ116)</f>
        <v/>
      </c>
      <c r="AK116" s="53" t="str">
        <f>IF(ISBLANK(現行セット情報CSV!AK116),"",現行セット情報CSV!AK116)</f>
        <v/>
      </c>
      <c r="AL116" s="53" t="str">
        <f>IF(ISBLANK(現行セット情報CSV!AL116),"",現行セット情報CSV!AL116)</f>
        <v/>
      </c>
      <c r="AM116" s="53" t="str">
        <f>IF(ISBLANK(現行セット情報CSV!AM116),"",現行セット情報CSV!AM116)</f>
        <v/>
      </c>
      <c r="AN116" s="53" t="str">
        <f>IF(ISBLANK(現行セット情報CSV!AN116),"",現行セット情報CSV!AN116)</f>
        <v/>
      </c>
      <c r="AO116" s="53" t="str">
        <f>IF(ISBLANK(現行セット情報CSV!AO116),"",現行セット情報CSV!AO116)</f>
        <v/>
      </c>
      <c r="AP116" s="53" t="str">
        <f>IF(ISBLANK(現行セット情報CSV!AP116),"",現行セット情報CSV!AP116)</f>
        <v/>
      </c>
      <c r="AQ116" s="53" t="str">
        <f>IF(ISBLANK(現行セット情報CSV!AQ116),"",現行セット情報CSV!AQ116)</f>
        <v/>
      </c>
      <c r="AR116" s="53" t="str">
        <f>IF(ISBLANK(現行セット情報CSV!AR116),"",現行セット情報CSV!AR116)</f>
        <v/>
      </c>
      <c r="AS116" s="53" t="str">
        <f>IF(ISBLANK(現行セット情報CSV!AS116),"",現行セット情報CSV!AS116)</f>
        <v/>
      </c>
    </row>
    <row r="117" spans="1:45">
      <c r="A117" s="53" t="str">
        <f>IF(ISBLANK(現行セット情報CSV!A117),"",現行セット情報CSV!A117)</f>
        <v/>
      </c>
      <c r="B117" s="53" t="str">
        <f>IF(ISBLANK(現行セット情報CSV!B117),"",現行セット情報CSV!B117)</f>
        <v/>
      </c>
      <c r="C117" s="53" t="str">
        <f>IF(ISBLANK(現行セット情報CSV!C117),"",現行セット情報CSV!C117)</f>
        <v/>
      </c>
      <c r="D117" s="53" t="str">
        <f>IF(ISBLANK(現行セット情報CSV!D117),"",現行セット情報CSV!D117)</f>
        <v/>
      </c>
      <c r="E117" s="53" t="str">
        <f>IF(ISBLANK(現行セット情報CSV!E117),"",現行セット情報CSV!E117)</f>
        <v/>
      </c>
      <c r="F117" s="53" t="str">
        <f>IF(ISBLANK(現行セット情報CSV!F117),"",現行セット情報CSV!F117)</f>
        <v/>
      </c>
      <c r="G117" s="53" t="str">
        <f>IF(ISBLANK(現行セット情報CSV!G117),"",現行セット情報CSV!G117)</f>
        <v/>
      </c>
      <c r="H117" s="53" t="str">
        <f>IF(ISBLANK(現行セット情報CSV!H117),"",現行セット情報CSV!H117)</f>
        <v/>
      </c>
      <c r="I117" s="53" t="str">
        <f>IF(ISBLANK(現行セット情報CSV!I117),"",現行セット情報CSV!I117&amp;"("&amp;TEXT(EDATE($I$2,-1),"yyyy年m月")&amp;"納品まで)")</f>
        <v/>
      </c>
      <c r="J117" s="53" t="str">
        <f>IF(ISBLANK(現行セット情報CSV!J117),"",現行セット情報CSV!J117)</f>
        <v/>
      </c>
      <c r="K117" s="53" t="str">
        <f>IF(ISBLANK(現行セット情報CSV!K117),"",現行セット情報CSV!K117)</f>
        <v/>
      </c>
      <c r="L117" s="53" t="str">
        <f>IF(ISBLANK(現行セット情報CSV!L117),"",現行セット情報CSV!L117)</f>
        <v/>
      </c>
      <c r="M117" s="53" t="str">
        <f>IF(ISBLANK(現行セット情報CSV!M117),"",現行セット情報CSV!M117)</f>
        <v/>
      </c>
      <c r="N117" s="53" t="str">
        <f>IF(ISBLANK(現行セット情報CSV!N117),"",現行セット情報CSV!N117)</f>
        <v/>
      </c>
      <c r="O117" s="53" t="str">
        <f>IF(ISBLANK(現行セット情報CSV!O117),"",現行セット情報CSV!O117)</f>
        <v/>
      </c>
      <c r="P117" s="53" t="str">
        <f>IF(ISBLANK(現行セット情報CSV!P117),"",現行セット情報CSV!P117)</f>
        <v/>
      </c>
      <c r="Q117" s="53" t="str">
        <f>IF(ISBLANK(現行セット情報CSV!Q117),"",現行セット情報CSV!Q117+5)</f>
        <v/>
      </c>
      <c r="R117" s="53" t="str">
        <f>IF(ISBLANK(現行セット情報CSV!R117),"",現行セット情報CSV!R117)</f>
        <v/>
      </c>
      <c r="S117" s="53" t="str">
        <f>IF(ISBLANK(現行セット情報CSV!S117),"",現行セット情報CSV!S117)</f>
        <v/>
      </c>
      <c r="T117" s="53" t="str">
        <f>IF(ISBLANK(現行セット情報CSV!T117),"",現行セット情報CSV!T117)</f>
        <v/>
      </c>
      <c r="U117" s="53" t="str">
        <f>IF(ISBLANK(現行セット情報CSV!U117),"",現行セット情報CSV!U117)</f>
        <v/>
      </c>
      <c r="V117" s="53" t="str">
        <f>IF(ISBLANK(現行セット情報CSV!V117),"",現行セット情報CSV!V117)</f>
        <v/>
      </c>
      <c r="W117" s="53" t="str">
        <f>IF(ISBLANK(現行セット情報CSV!W117),"",現行セット情報CSV!W117)</f>
        <v/>
      </c>
      <c r="X117" s="53" t="str">
        <f>IF(ISBLANK(現行セット情報CSV!X117),"",現行セット情報CSV!X117)</f>
        <v/>
      </c>
      <c r="Y117" s="53" t="str">
        <f>IF(ISBLANK(現行セット情報CSV!Y117),"",現行セット情報CSV!Y117)</f>
        <v/>
      </c>
      <c r="Z117" s="53" t="str">
        <f>IF(ISBLANK(現行セット情報CSV!Z117),"",現行セット情報CSV!Z117)</f>
        <v/>
      </c>
      <c r="AA117" s="53" t="str">
        <f>IF(ISBLANK(現行セット情報CSV!AA117),"",現行セット情報CSV!AA117)</f>
        <v/>
      </c>
      <c r="AB117" s="53" t="str">
        <f>IF(ISBLANK(現行セット情報CSV!AB117),"",現行セット情報CSV!AB117)</f>
        <v/>
      </c>
      <c r="AC117" s="53" t="str">
        <f>IF(ISBLANK(現行セット情報CSV!AC117),"",現行セット情報CSV!AC117)</f>
        <v/>
      </c>
      <c r="AD117" s="53" t="str">
        <f>IF(ISBLANK(現行セット情報CSV!AD117),"",現行セット情報CSV!AD117)</f>
        <v/>
      </c>
      <c r="AE117" s="53" t="str">
        <f>IF(ISBLANK(現行セット情報CSV!AE117),"",現行セット情報CSV!AE117)</f>
        <v/>
      </c>
      <c r="AF117" s="53" t="str">
        <f>IF(ISBLANK(現行セット情報CSV!AF117),"",現行セット情報CSV!AF117)</f>
        <v/>
      </c>
      <c r="AG117" s="53" t="str">
        <f>IF(ISBLANK(現行セット情報CSV!AG117),"",現行セット情報CSV!AG117)</f>
        <v/>
      </c>
      <c r="AH117" s="53" t="str">
        <f>IF(ISBLANK(現行セット情報CSV!AH117),"",現行セット情報CSV!AH117)</f>
        <v/>
      </c>
      <c r="AI117" s="53" t="str">
        <f>IF(ISBLANK(現行セット情報CSV!AI117),"",現行セット情報CSV!AI117)</f>
        <v/>
      </c>
      <c r="AJ117" s="53" t="str">
        <f>IF(ISBLANK(現行セット情報CSV!AJ117),"",現行セット情報CSV!AJ117)</f>
        <v/>
      </c>
      <c r="AK117" s="53" t="str">
        <f>IF(ISBLANK(現行セット情報CSV!AK117),"",現行セット情報CSV!AK117)</f>
        <v/>
      </c>
      <c r="AL117" s="53" t="str">
        <f>IF(ISBLANK(現行セット情報CSV!AL117),"",現行セット情報CSV!AL117)</f>
        <v/>
      </c>
      <c r="AM117" s="53" t="str">
        <f>IF(ISBLANK(現行セット情報CSV!AM117),"",現行セット情報CSV!AM117)</f>
        <v/>
      </c>
      <c r="AN117" s="53" t="str">
        <f>IF(ISBLANK(現行セット情報CSV!AN117),"",現行セット情報CSV!AN117)</f>
        <v/>
      </c>
      <c r="AO117" s="53" t="str">
        <f>IF(ISBLANK(現行セット情報CSV!AO117),"",現行セット情報CSV!AO117)</f>
        <v/>
      </c>
      <c r="AP117" s="53" t="str">
        <f>IF(ISBLANK(現行セット情報CSV!AP117),"",現行セット情報CSV!AP117)</f>
        <v/>
      </c>
      <c r="AQ117" s="53" t="str">
        <f>IF(ISBLANK(現行セット情報CSV!AQ117),"",現行セット情報CSV!AQ117)</f>
        <v/>
      </c>
      <c r="AR117" s="53" t="str">
        <f>IF(ISBLANK(現行セット情報CSV!AR117),"",現行セット情報CSV!AR117)</f>
        <v/>
      </c>
      <c r="AS117" s="53" t="str">
        <f>IF(ISBLANK(現行セット情報CSV!AS117),"",現行セット情報CSV!AS117)</f>
        <v/>
      </c>
    </row>
    <row r="118" spans="1:45">
      <c r="A118" s="53" t="str">
        <f>IF(ISBLANK(現行セット情報CSV!A118),"",現行セット情報CSV!A118)</f>
        <v/>
      </c>
      <c r="B118" s="53" t="str">
        <f>IF(ISBLANK(現行セット情報CSV!B118),"",現行セット情報CSV!B118)</f>
        <v/>
      </c>
      <c r="C118" s="53" t="str">
        <f>IF(ISBLANK(現行セット情報CSV!C118),"",現行セット情報CSV!C118)</f>
        <v/>
      </c>
      <c r="D118" s="53" t="str">
        <f>IF(ISBLANK(現行セット情報CSV!D118),"",現行セット情報CSV!D118)</f>
        <v/>
      </c>
      <c r="E118" s="53" t="str">
        <f>IF(ISBLANK(現行セット情報CSV!E118),"",現行セット情報CSV!E118)</f>
        <v/>
      </c>
      <c r="F118" s="53" t="str">
        <f>IF(ISBLANK(現行セット情報CSV!F118),"",現行セット情報CSV!F118)</f>
        <v/>
      </c>
      <c r="G118" s="53" t="str">
        <f>IF(ISBLANK(現行セット情報CSV!G118),"",現行セット情報CSV!G118)</f>
        <v/>
      </c>
      <c r="H118" s="53" t="str">
        <f>IF(ISBLANK(現行セット情報CSV!H118),"",現行セット情報CSV!H118)</f>
        <v/>
      </c>
      <c r="I118" s="53" t="str">
        <f>IF(ISBLANK(現行セット情報CSV!I118),"",現行セット情報CSV!I118&amp;"("&amp;TEXT(EDATE($I$2,-1),"yyyy年m月")&amp;"納品まで)")</f>
        <v/>
      </c>
      <c r="J118" s="53" t="str">
        <f>IF(ISBLANK(現行セット情報CSV!J118),"",現行セット情報CSV!J118)</f>
        <v/>
      </c>
      <c r="K118" s="53" t="str">
        <f>IF(ISBLANK(現行セット情報CSV!K118),"",現行セット情報CSV!K118)</f>
        <v/>
      </c>
      <c r="L118" s="53" t="str">
        <f>IF(ISBLANK(現行セット情報CSV!L118),"",現行セット情報CSV!L118)</f>
        <v/>
      </c>
      <c r="M118" s="53" t="str">
        <f>IF(ISBLANK(現行セット情報CSV!M118),"",現行セット情報CSV!M118)</f>
        <v/>
      </c>
      <c r="N118" s="53" t="str">
        <f>IF(ISBLANK(現行セット情報CSV!N118),"",現行セット情報CSV!N118)</f>
        <v/>
      </c>
      <c r="O118" s="53" t="str">
        <f>IF(ISBLANK(現行セット情報CSV!O118),"",現行セット情報CSV!O118)</f>
        <v/>
      </c>
      <c r="P118" s="53" t="str">
        <f>IF(ISBLANK(現行セット情報CSV!P118),"",現行セット情報CSV!P118)</f>
        <v/>
      </c>
      <c r="Q118" s="53" t="str">
        <f>IF(ISBLANK(現行セット情報CSV!Q118),"",現行セット情報CSV!Q118+5)</f>
        <v/>
      </c>
      <c r="R118" s="53" t="str">
        <f>IF(ISBLANK(現行セット情報CSV!R118),"",現行セット情報CSV!R118)</f>
        <v/>
      </c>
      <c r="S118" s="53" t="str">
        <f>IF(ISBLANK(現行セット情報CSV!S118),"",現行セット情報CSV!S118)</f>
        <v/>
      </c>
      <c r="T118" s="53" t="str">
        <f>IF(ISBLANK(現行セット情報CSV!T118),"",現行セット情報CSV!T118)</f>
        <v/>
      </c>
      <c r="U118" s="53" t="str">
        <f>IF(ISBLANK(現行セット情報CSV!U118),"",現行セット情報CSV!U118)</f>
        <v/>
      </c>
      <c r="V118" s="53" t="str">
        <f>IF(ISBLANK(現行セット情報CSV!V118),"",現行セット情報CSV!V118)</f>
        <v/>
      </c>
      <c r="W118" s="53" t="str">
        <f>IF(ISBLANK(現行セット情報CSV!W118),"",現行セット情報CSV!W118)</f>
        <v/>
      </c>
      <c r="X118" s="53" t="str">
        <f>IF(ISBLANK(現行セット情報CSV!X118),"",現行セット情報CSV!X118)</f>
        <v/>
      </c>
      <c r="Y118" s="53" t="str">
        <f>IF(ISBLANK(現行セット情報CSV!Y118),"",現行セット情報CSV!Y118)</f>
        <v/>
      </c>
      <c r="Z118" s="53" t="str">
        <f>IF(ISBLANK(現行セット情報CSV!Z118),"",現行セット情報CSV!Z118)</f>
        <v/>
      </c>
      <c r="AA118" s="53" t="str">
        <f>IF(ISBLANK(現行セット情報CSV!AA118),"",現行セット情報CSV!AA118)</f>
        <v/>
      </c>
      <c r="AB118" s="53" t="str">
        <f>IF(ISBLANK(現行セット情報CSV!AB118),"",現行セット情報CSV!AB118)</f>
        <v/>
      </c>
      <c r="AC118" s="53" t="str">
        <f>IF(ISBLANK(現行セット情報CSV!AC118),"",現行セット情報CSV!AC118)</f>
        <v/>
      </c>
      <c r="AD118" s="53" t="str">
        <f>IF(ISBLANK(現行セット情報CSV!AD118),"",現行セット情報CSV!AD118)</f>
        <v/>
      </c>
      <c r="AE118" s="53" t="str">
        <f>IF(ISBLANK(現行セット情報CSV!AE118),"",現行セット情報CSV!AE118)</f>
        <v/>
      </c>
      <c r="AF118" s="53" t="str">
        <f>IF(ISBLANK(現行セット情報CSV!AF118),"",現行セット情報CSV!AF118)</f>
        <v/>
      </c>
      <c r="AG118" s="53" t="str">
        <f>IF(ISBLANK(現行セット情報CSV!AG118),"",現行セット情報CSV!AG118)</f>
        <v/>
      </c>
      <c r="AH118" s="53" t="str">
        <f>IF(ISBLANK(現行セット情報CSV!AH118),"",現行セット情報CSV!AH118)</f>
        <v/>
      </c>
      <c r="AI118" s="53" t="str">
        <f>IF(ISBLANK(現行セット情報CSV!AI118),"",現行セット情報CSV!AI118)</f>
        <v/>
      </c>
      <c r="AJ118" s="53" t="str">
        <f>IF(ISBLANK(現行セット情報CSV!AJ118),"",現行セット情報CSV!AJ118)</f>
        <v/>
      </c>
      <c r="AK118" s="53" t="str">
        <f>IF(ISBLANK(現行セット情報CSV!AK118),"",現行セット情報CSV!AK118)</f>
        <v/>
      </c>
      <c r="AL118" s="53" t="str">
        <f>IF(ISBLANK(現行セット情報CSV!AL118),"",現行セット情報CSV!AL118)</f>
        <v/>
      </c>
      <c r="AM118" s="53" t="str">
        <f>IF(ISBLANK(現行セット情報CSV!AM118),"",現行セット情報CSV!AM118)</f>
        <v/>
      </c>
      <c r="AN118" s="53" t="str">
        <f>IF(ISBLANK(現行セット情報CSV!AN118),"",現行セット情報CSV!AN118)</f>
        <v/>
      </c>
      <c r="AO118" s="53" t="str">
        <f>IF(ISBLANK(現行セット情報CSV!AO118),"",現行セット情報CSV!AO118)</f>
        <v/>
      </c>
      <c r="AP118" s="53" t="str">
        <f>IF(ISBLANK(現行セット情報CSV!AP118),"",現行セット情報CSV!AP118)</f>
        <v/>
      </c>
      <c r="AQ118" s="53" t="str">
        <f>IF(ISBLANK(現行セット情報CSV!AQ118),"",現行セット情報CSV!AQ118)</f>
        <v/>
      </c>
      <c r="AR118" s="53" t="str">
        <f>IF(ISBLANK(現行セット情報CSV!AR118),"",現行セット情報CSV!AR118)</f>
        <v/>
      </c>
      <c r="AS118" s="53" t="str">
        <f>IF(ISBLANK(現行セット情報CSV!AS118),"",現行セット情報CSV!AS118)</f>
        <v/>
      </c>
    </row>
    <row r="119" spans="1:45">
      <c r="A119" s="53" t="str">
        <f>IF(ISBLANK(現行セット情報CSV!A119),"",現行セット情報CSV!A119)</f>
        <v/>
      </c>
      <c r="B119" s="53" t="str">
        <f>IF(ISBLANK(現行セット情報CSV!B119),"",現行セット情報CSV!B119)</f>
        <v/>
      </c>
      <c r="C119" s="53" t="str">
        <f>IF(ISBLANK(現行セット情報CSV!C119),"",現行セット情報CSV!C119)</f>
        <v/>
      </c>
      <c r="D119" s="53" t="str">
        <f>IF(ISBLANK(現行セット情報CSV!D119),"",現行セット情報CSV!D119)</f>
        <v/>
      </c>
      <c r="E119" s="53" t="str">
        <f>IF(ISBLANK(現行セット情報CSV!E119),"",現行セット情報CSV!E119)</f>
        <v/>
      </c>
      <c r="F119" s="53" t="str">
        <f>IF(ISBLANK(現行セット情報CSV!F119),"",現行セット情報CSV!F119)</f>
        <v/>
      </c>
      <c r="G119" s="53" t="str">
        <f>IF(ISBLANK(現行セット情報CSV!G119),"",現行セット情報CSV!G119)</f>
        <v/>
      </c>
      <c r="H119" s="53" t="str">
        <f>IF(ISBLANK(現行セット情報CSV!H119),"",現行セット情報CSV!H119)</f>
        <v/>
      </c>
      <c r="I119" s="53" t="str">
        <f>IF(ISBLANK(現行セット情報CSV!I119),"",現行セット情報CSV!I119&amp;"("&amp;TEXT(EDATE($I$2,-1),"yyyy年m月")&amp;"納品まで)")</f>
        <v/>
      </c>
      <c r="J119" s="53" t="str">
        <f>IF(ISBLANK(現行セット情報CSV!J119),"",現行セット情報CSV!J119)</f>
        <v/>
      </c>
      <c r="K119" s="53" t="str">
        <f>IF(ISBLANK(現行セット情報CSV!K119),"",現行セット情報CSV!K119)</f>
        <v/>
      </c>
      <c r="L119" s="53" t="str">
        <f>IF(ISBLANK(現行セット情報CSV!L119),"",現行セット情報CSV!L119)</f>
        <v/>
      </c>
      <c r="M119" s="53" t="str">
        <f>IF(ISBLANK(現行セット情報CSV!M119),"",現行セット情報CSV!M119)</f>
        <v/>
      </c>
      <c r="N119" s="53" t="str">
        <f>IF(ISBLANK(現行セット情報CSV!N119),"",現行セット情報CSV!N119)</f>
        <v/>
      </c>
      <c r="O119" s="53" t="str">
        <f>IF(ISBLANK(現行セット情報CSV!O119),"",現行セット情報CSV!O119)</f>
        <v/>
      </c>
      <c r="P119" s="53" t="str">
        <f>IF(ISBLANK(現行セット情報CSV!P119),"",現行セット情報CSV!P119)</f>
        <v/>
      </c>
      <c r="Q119" s="53" t="str">
        <f>IF(ISBLANK(現行セット情報CSV!Q119),"",現行セット情報CSV!Q119+5)</f>
        <v/>
      </c>
      <c r="R119" s="53" t="str">
        <f>IF(ISBLANK(現行セット情報CSV!R119),"",現行セット情報CSV!R119)</f>
        <v/>
      </c>
      <c r="S119" s="53" t="str">
        <f>IF(ISBLANK(現行セット情報CSV!S119),"",現行セット情報CSV!S119)</f>
        <v/>
      </c>
      <c r="T119" s="53" t="str">
        <f>IF(ISBLANK(現行セット情報CSV!T119),"",現行セット情報CSV!T119)</f>
        <v/>
      </c>
      <c r="U119" s="53" t="str">
        <f>IF(ISBLANK(現行セット情報CSV!U119),"",現行セット情報CSV!U119)</f>
        <v/>
      </c>
      <c r="V119" s="53" t="str">
        <f>IF(ISBLANK(現行セット情報CSV!V119),"",現行セット情報CSV!V119)</f>
        <v/>
      </c>
      <c r="W119" s="53" t="str">
        <f>IF(ISBLANK(現行セット情報CSV!W119),"",現行セット情報CSV!W119)</f>
        <v/>
      </c>
      <c r="X119" s="53" t="str">
        <f>IF(ISBLANK(現行セット情報CSV!X119),"",現行セット情報CSV!X119)</f>
        <v/>
      </c>
      <c r="Y119" s="53" t="str">
        <f>IF(ISBLANK(現行セット情報CSV!Y119),"",現行セット情報CSV!Y119)</f>
        <v/>
      </c>
      <c r="Z119" s="53" t="str">
        <f>IF(ISBLANK(現行セット情報CSV!Z119),"",現行セット情報CSV!Z119)</f>
        <v/>
      </c>
      <c r="AA119" s="53" t="str">
        <f>IF(ISBLANK(現行セット情報CSV!AA119),"",現行セット情報CSV!AA119)</f>
        <v/>
      </c>
      <c r="AB119" s="53" t="str">
        <f>IF(ISBLANK(現行セット情報CSV!AB119),"",現行セット情報CSV!AB119)</f>
        <v/>
      </c>
      <c r="AC119" s="53" t="str">
        <f>IF(ISBLANK(現行セット情報CSV!AC119),"",現行セット情報CSV!AC119)</f>
        <v/>
      </c>
      <c r="AD119" s="53" t="str">
        <f>IF(ISBLANK(現行セット情報CSV!AD119),"",現行セット情報CSV!AD119)</f>
        <v/>
      </c>
      <c r="AE119" s="53" t="str">
        <f>IF(ISBLANK(現行セット情報CSV!AE119),"",現行セット情報CSV!AE119)</f>
        <v/>
      </c>
      <c r="AF119" s="53" t="str">
        <f>IF(ISBLANK(現行セット情報CSV!AF119),"",現行セット情報CSV!AF119)</f>
        <v/>
      </c>
      <c r="AG119" s="53" t="str">
        <f>IF(ISBLANK(現行セット情報CSV!AG119),"",現行セット情報CSV!AG119)</f>
        <v/>
      </c>
      <c r="AH119" s="53" t="str">
        <f>IF(ISBLANK(現行セット情報CSV!AH119),"",現行セット情報CSV!AH119)</f>
        <v/>
      </c>
      <c r="AI119" s="53" t="str">
        <f>IF(ISBLANK(現行セット情報CSV!AI119),"",現行セット情報CSV!AI119)</f>
        <v/>
      </c>
      <c r="AJ119" s="53" t="str">
        <f>IF(ISBLANK(現行セット情報CSV!AJ119),"",現行セット情報CSV!AJ119)</f>
        <v/>
      </c>
      <c r="AK119" s="53" t="str">
        <f>IF(ISBLANK(現行セット情報CSV!AK119),"",現行セット情報CSV!AK119)</f>
        <v/>
      </c>
      <c r="AL119" s="53" t="str">
        <f>IF(ISBLANK(現行セット情報CSV!AL119),"",現行セット情報CSV!AL119)</f>
        <v/>
      </c>
      <c r="AM119" s="53" t="str">
        <f>IF(ISBLANK(現行セット情報CSV!AM119),"",現行セット情報CSV!AM119)</f>
        <v/>
      </c>
      <c r="AN119" s="53" t="str">
        <f>IF(ISBLANK(現行セット情報CSV!AN119),"",現行セット情報CSV!AN119)</f>
        <v/>
      </c>
      <c r="AO119" s="53" t="str">
        <f>IF(ISBLANK(現行セット情報CSV!AO119),"",現行セット情報CSV!AO119)</f>
        <v/>
      </c>
      <c r="AP119" s="53" t="str">
        <f>IF(ISBLANK(現行セット情報CSV!AP119),"",現行セット情報CSV!AP119)</f>
        <v/>
      </c>
      <c r="AQ119" s="53" t="str">
        <f>IF(ISBLANK(現行セット情報CSV!AQ119),"",現行セット情報CSV!AQ119)</f>
        <v/>
      </c>
      <c r="AR119" s="53" t="str">
        <f>IF(ISBLANK(現行セット情報CSV!AR119),"",現行セット情報CSV!AR119)</f>
        <v/>
      </c>
      <c r="AS119" s="53" t="str">
        <f>IF(ISBLANK(現行セット情報CSV!AS119),"",現行セット情報CSV!AS119)</f>
        <v/>
      </c>
    </row>
    <row r="120" spans="1:45">
      <c r="A120" s="53" t="str">
        <f>IF(ISBLANK(現行セット情報CSV!A120),"",現行セット情報CSV!A120)</f>
        <v/>
      </c>
      <c r="B120" s="53" t="str">
        <f>IF(ISBLANK(現行セット情報CSV!B120),"",現行セット情報CSV!B120)</f>
        <v/>
      </c>
      <c r="C120" s="53" t="str">
        <f>IF(ISBLANK(現行セット情報CSV!C120),"",現行セット情報CSV!C120)</f>
        <v/>
      </c>
      <c r="D120" s="53" t="str">
        <f>IF(ISBLANK(現行セット情報CSV!D120),"",現行セット情報CSV!D120)</f>
        <v/>
      </c>
      <c r="E120" s="53" t="str">
        <f>IF(ISBLANK(現行セット情報CSV!E120),"",現行セット情報CSV!E120)</f>
        <v/>
      </c>
      <c r="F120" s="53" t="str">
        <f>IF(ISBLANK(現行セット情報CSV!F120),"",現行セット情報CSV!F120)</f>
        <v/>
      </c>
      <c r="G120" s="53" t="str">
        <f>IF(ISBLANK(現行セット情報CSV!G120),"",現行セット情報CSV!G120)</f>
        <v/>
      </c>
      <c r="H120" s="53" t="str">
        <f>IF(ISBLANK(現行セット情報CSV!H120),"",現行セット情報CSV!H120)</f>
        <v/>
      </c>
      <c r="I120" s="53" t="str">
        <f>IF(ISBLANK(現行セット情報CSV!I120),"",現行セット情報CSV!I120&amp;"("&amp;TEXT(EDATE($I$2,-1),"yyyy年m月")&amp;"納品まで)")</f>
        <v/>
      </c>
      <c r="J120" s="53" t="str">
        <f>IF(ISBLANK(現行セット情報CSV!J120),"",現行セット情報CSV!J120)</f>
        <v/>
      </c>
      <c r="K120" s="53" t="str">
        <f>IF(ISBLANK(現行セット情報CSV!K120),"",現行セット情報CSV!K120)</f>
        <v/>
      </c>
      <c r="L120" s="53" t="str">
        <f>IF(ISBLANK(現行セット情報CSV!L120),"",現行セット情報CSV!L120)</f>
        <v/>
      </c>
      <c r="M120" s="53" t="str">
        <f>IF(ISBLANK(現行セット情報CSV!M120),"",現行セット情報CSV!M120)</f>
        <v/>
      </c>
      <c r="N120" s="53" t="str">
        <f>IF(ISBLANK(現行セット情報CSV!N120),"",現行セット情報CSV!N120)</f>
        <v/>
      </c>
      <c r="O120" s="53" t="str">
        <f>IF(ISBLANK(現行セット情報CSV!O120),"",現行セット情報CSV!O120)</f>
        <v/>
      </c>
      <c r="P120" s="53" t="str">
        <f>IF(ISBLANK(現行セット情報CSV!P120),"",現行セット情報CSV!P120)</f>
        <v/>
      </c>
      <c r="Q120" s="53" t="str">
        <f>IF(ISBLANK(現行セット情報CSV!Q120),"",現行セット情報CSV!Q120+5)</f>
        <v/>
      </c>
      <c r="R120" s="53" t="str">
        <f>IF(ISBLANK(現行セット情報CSV!R120),"",現行セット情報CSV!R120)</f>
        <v/>
      </c>
      <c r="S120" s="53" t="str">
        <f>IF(ISBLANK(現行セット情報CSV!S120),"",現行セット情報CSV!S120)</f>
        <v/>
      </c>
      <c r="T120" s="53" t="str">
        <f>IF(ISBLANK(現行セット情報CSV!T120),"",現行セット情報CSV!T120)</f>
        <v/>
      </c>
      <c r="U120" s="53" t="str">
        <f>IF(ISBLANK(現行セット情報CSV!U120),"",現行セット情報CSV!U120)</f>
        <v/>
      </c>
      <c r="V120" s="53" t="str">
        <f>IF(ISBLANK(現行セット情報CSV!V120),"",現行セット情報CSV!V120)</f>
        <v/>
      </c>
      <c r="W120" s="53" t="str">
        <f>IF(ISBLANK(現行セット情報CSV!W120),"",現行セット情報CSV!W120)</f>
        <v/>
      </c>
      <c r="X120" s="53" t="str">
        <f>IF(ISBLANK(現行セット情報CSV!X120),"",現行セット情報CSV!X120)</f>
        <v/>
      </c>
      <c r="Y120" s="53" t="str">
        <f>IF(ISBLANK(現行セット情報CSV!Y120),"",現行セット情報CSV!Y120)</f>
        <v/>
      </c>
      <c r="Z120" s="53" t="str">
        <f>IF(ISBLANK(現行セット情報CSV!Z120),"",現行セット情報CSV!Z120)</f>
        <v/>
      </c>
      <c r="AA120" s="53" t="str">
        <f>IF(ISBLANK(現行セット情報CSV!AA120),"",現行セット情報CSV!AA120)</f>
        <v/>
      </c>
      <c r="AB120" s="53" t="str">
        <f>IF(ISBLANK(現行セット情報CSV!AB120),"",現行セット情報CSV!AB120)</f>
        <v/>
      </c>
      <c r="AC120" s="53" t="str">
        <f>IF(ISBLANK(現行セット情報CSV!AC120),"",現行セット情報CSV!AC120)</f>
        <v/>
      </c>
      <c r="AD120" s="53" t="str">
        <f>IF(ISBLANK(現行セット情報CSV!AD120),"",現行セット情報CSV!AD120)</f>
        <v/>
      </c>
      <c r="AE120" s="53" t="str">
        <f>IF(ISBLANK(現行セット情報CSV!AE120),"",現行セット情報CSV!AE120)</f>
        <v/>
      </c>
      <c r="AF120" s="53" t="str">
        <f>IF(ISBLANK(現行セット情報CSV!AF120),"",現行セット情報CSV!AF120)</f>
        <v/>
      </c>
      <c r="AG120" s="53" t="str">
        <f>IF(ISBLANK(現行セット情報CSV!AG120),"",現行セット情報CSV!AG120)</f>
        <v/>
      </c>
      <c r="AH120" s="53" t="str">
        <f>IF(ISBLANK(現行セット情報CSV!AH120),"",現行セット情報CSV!AH120)</f>
        <v/>
      </c>
      <c r="AI120" s="53" t="str">
        <f>IF(ISBLANK(現行セット情報CSV!AI120),"",現行セット情報CSV!AI120)</f>
        <v/>
      </c>
      <c r="AJ120" s="53" t="str">
        <f>IF(ISBLANK(現行セット情報CSV!AJ120),"",現行セット情報CSV!AJ120)</f>
        <v/>
      </c>
      <c r="AK120" s="53" t="str">
        <f>IF(ISBLANK(現行セット情報CSV!AK120),"",現行セット情報CSV!AK120)</f>
        <v/>
      </c>
      <c r="AL120" s="53" t="str">
        <f>IF(ISBLANK(現行セット情報CSV!AL120),"",現行セット情報CSV!AL120)</f>
        <v/>
      </c>
      <c r="AM120" s="53" t="str">
        <f>IF(ISBLANK(現行セット情報CSV!AM120),"",現行セット情報CSV!AM120)</f>
        <v/>
      </c>
      <c r="AN120" s="53" t="str">
        <f>IF(ISBLANK(現行セット情報CSV!AN120),"",現行セット情報CSV!AN120)</f>
        <v/>
      </c>
      <c r="AO120" s="53" t="str">
        <f>IF(ISBLANK(現行セット情報CSV!AO120),"",現行セット情報CSV!AO120)</f>
        <v/>
      </c>
      <c r="AP120" s="53" t="str">
        <f>IF(ISBLANK(現行セット情報CSV!AP120),"",現行セット情報CSV!AP120)</f>
        <v/>
      </c>
      <c r="AQ120" s="53" t="str">
        <f>IF(ISBLANK(現行セット情報CSV!AQ120),"",現行セット情報CSV!AQ120)</f>
        <v/>
      </c>
      <c r="AR120" s="53" t="str">
        <f>IF(ISBLANK(現行セット情報CSV!AR120),"",現行セット情報CSV!AR120)</f>
        <v/>
      </c>
      <c r="AS120" s="53" t="str">
        <f>IF(ISBLANK(現行セット情報CSV!AS120),"",現行セット情報CSV!AS120)</f>
        <v/>
      </c>
    </row>
    <row r="121" spans="1:45">
      <c r="A121" s="53" t="str">
        <f>IF(ISBLANK(現行セット情報CSV!A121),"",現行セット情報CSV!A121)</f>
        <v/>
      </c>
      <c r="B121" s="53" t="str">
        <f>IF(ISBLANK(現行セット情報CSV!B121),"",現行セット情報CSV!B121)</f>
        <v/>
      </c>
      <c r="C121" s="53" t="str">
        <f>IF(ISBLANK(現行セット情報CSV!C121),"",現行セット情報CSV!C121)</f>
        <v/>
      </c>
      <c r="D121" s="53" t="str">
        <f>IF(ISBLANK(現行セット情報CSV!D121),"",現行セット情報CSV!D121)</f>
        <v/>
      </c>
      <c r="E121" s="53" t="str">
        <f>IF(ISBLANK(現行セット情報CSV!E121),"",現行セット情報CSV!E121)</f>
        <v/>
      </c>
      <c r="F121" s="53" t="str">
        <f>IF(ISBLANK(現行セット情報CSV!F121),"",現行セット情報CSV!F121)</f>
        <v/>
      </c>
      <c r="G121" s="53" t="str">
        <f>IF(ISBLANK(現行セット情報CSV!G121),"",現行セット情報CSV!G121)</f>
        <v/>
      </c>
      <c r="H121" s="53" t="str">
        <f>IF(ISBLANK(現行セット情報CSV!H121),"",現行セット情報CSV!H121)</f>
        <v/>
      </c>
      <c r="I121" s="53" t="str">
        <f>IF(ISBLANK(現行セット情報CSV!I121),"",現行セット情報CSV!I121&amp;"("&amp;TEXT(EDATE($I$2,-1),"yyyy年m月")&amp;"納品まで)")</f>
        <v/>
      </c>
      <c r="J121" s="53" t="str">
        <f>IF(ISBLANK(現行セット情報CSV!J121),"",現行セット情報CSV!J121)</f>
        <v/>
      </c>
      <c r="K121" s="53" t="str">
        <f>IF(ISBLANK(現行セット情報CSV!K121),"",現行セット情報CSV!K121)</f>
        <v/>
      </c>
      <c r="L121" s="53" t="str">
        <f>IF(ISBLANK(現行セット情報CSV!L121),"",現行セット情報CSV!L121)</f>
        <v/>
      </c>
      <c r="M121" s="53" t="str">
        <f>IF(ISBLANK(現行セット情報CSV!M121),"",現行セット情報CSV!M121)</f>
        <v/>
      </c>
      <c r="N121" s="53" t="str">
        <f>IF(ISBLANK(現行セット情報CSV!N121),"",現行セット情報CSV!N121)</f>
        <v/>
      </c>
      <c r="O121" s="53" t="str">
        <f>IF(ISBLANK(現行セット情報CSV!O121),"",現行セット情報CSV!O121)</f>
        <v/>
      </c>
      <c r="P121" s="53" t="str">
        <f>IF(ISBLANK(現行セット情報CSV!P121),"",現行セット情報CSV!P121)</f>
        <v/>
      </c>
      <c r="Q121" s="53" t="str">
        <f>IF(ISBLANK(現行セット情報CSV!Q121),"",現行セット情報CSV!Q121+5)</f>
        <v/>
      </c>
      <c r="R121" s="53" t="str">
        <f>IF(ISBLANK(現行セット情報CSV!R121),"",現行セット情報CSV!R121)</f>
        <v/>
      </c>
      <c r="S121" s="53" t="str">
        <f>IF(ISBLANK(現行セット情報CSV!S121),"",現行セット情報CSV!S121)</f>
        <v/>
      </c>
      <c r="T121" s="53" t="str">
        <f>IF(ISBLANK(現行セット情報CSV!T121),"",現行セット情報CSV!T121)</f>
        <v/>
      </c>
      <c r="U121" s="53" t="str">
        <f>IF(ISBLANK(現行セット情報CSV!U121),"",現行セット情報CSV!U121)</f>
        <v/>
      </c>
      <c r="V121" s="53" t="str">
        <f>IF(ISBLANK(現行セット情報CSV!V121),"",現行セット情報CSV!V121)</f>
        <v/>
      </c>
      <c r="W121" s="53" t="str">
        <f>IF(ISBLANK(現行セット情報CSV!W121),"",現行セット情報CSV!W121)</f>
        <v/>
      </c>
      <c r="X121" s="53" t="str">
        <f>IF(ISBLANK(現行セット情報CSV!X121),"",現行セット情報CSV!X121)</f>
        <v/>
      </c>
      <c r="Y121" s="53" t="str">
        <f>IF(ISBLANK(現行セット情報CSV!Y121),"",現行セット情報CSV!Y121)</f>
        <v/>
      </c>
      <c r="Z121" s="53" t="str">
        <f>IF(ISBLANK(現行セット情報CSV!Z121),"",現行セット情報CSV!Z121)</f>
        <v/>
      </c>
      <c r="AA121" s="53" t="str">
        <f>IF(ISBLANK(現行セット情報CSV!AA121),"",現行セット情報CSV!AA121)</f>
        <v/>
      </c>
      <c r="AB121" s="53" t="str">
        <f>IF(ISBLANK(現行セット情報CSV!AB121),"",現行セット情報CSV!AB121)</f>
        <v/>
      </c>
      <c r="AC121" s="53" t="str">
        <f>IF(ISBLANK(現行セット情報CSV!AC121),"",現行セット情報CSV!AC121)</f>
        <v/>
      </c>
      <c r="AD121" s="53" t="str">
        <f>IF(ISBLANK(現行セット情報CSV!AD121),"",現行セット情報CSV!AD121)</f>
        <v/>
      </c>
      <c r="AE121" s="53" t="str">
        <f>IF(ISBLANK(現行セット情報CSV!AE121),"",現行セット情報CSV!AE121)</f>
        <v/>
      </c>
      <c r="AF121" s="53" t="str">
        <f>IF(ISBLANK(現行セット情報CSV!AF121),"",現行セット情報CSV!AF121)</f>
        <v/>
      </c>
      <c r="AG121" s="53" t="str">
        <f>IF(ISBLANK(現行セット情報CSV!AG121),"",現行セット情報CSV!AG121)</f>
        <v/>
      </c>
      <c r="AH121" s="53" t="str">
        <f>IF(ISBLANK(現行セット情報CSV!AH121),"",現行セット情報CSV!AH121)</f>
        <v/>
      </c>
      <c r="AI121" s="53" t="str">
        <f>IF(ISBLANK(現行セット情報CSV!AI121),"",現行セット情報CSV!AI121)</f>
        <v/>
      </c>
      <c r="AJ121" s="53" t="str">
        <f>IF(ISBLANK(現行セット情報CSV!AJ121),"",現行セット情報CSV!AJ121)</f>
        <v/>
      </c>
      <c r="AK121" s="53" t="str">
        <f>IF(ISBLANK(現行セット情報CSV!AK121),"",現行セット情報CSV!AK121)</f>
        <v/>
      </c>
      <c r="AL121" s="53" t="str">
        <f>IF(ISBLANK(現行セット情報CSV!AL121),"",現行セット情報CSV!AL121)</f>
        <v/>
      </c>
      <c r="AM121" s="53" t="str">
        <f>IF(ISBLANK(現行セット情報CSV!AM121),"",現行セット情報CSV!AM121)</f>
        <v/>
      </c>
      <c r="AN121" s="53" t="str">
        <f>IF(ISBLANK(現行セット情報CSV!AN121),"",現行セット情報CSV!AN121)</f>
        <v/>
      </c>
      <c r="AO121" s="53" t="str">
        <f>IF(ISBLANK(現行セット情報CSV!AO121),"",現行セット情報CSV!AO121)</f>
        <v/>
      </c>
      <c r="AP121" s="53" t="str">
        <f>IF(ISBLANK(現行セット情報CSV!AP121),"",現行セット情報CSV!AP121)</f>
        <v/>
      </c>
      <c r="AQ121" s="53" t="str">
        <f>IF(ISBLANK(現行セット情報CSV!AQ121),"",現行セット情報CSV!AQ121)</f>
        <v/>
      </c>
      <c r="AR121" s="53" t="str">
        <f>IF(ISBLANK(現行セット情報CSV!AR121),"",現行セット情報CSV!AR121)</f>
        <v/>
      </c>
      <c r="AS121" s="53" t="str">
        <f>IF(ISBLANK(現行セット情報CSV!AS121),"",現行セット情報CSV!AS121)</f>
        <v/>
      </c>
    </row>
    <row r="122" spans="1:45">
      <c r="A122" s="53" t="str">
        <f>IF(ISBLANK(現行セット情報CSV!A122),"",現行セット情報CSV!A122)</f>
        <v/>
      </c>
      <c r="B122" s="53" t="str">
        <f>IF(ISBLANK(現行セット情報CSV!B122),"",現行セット情報CSV!B122)</f>
        <v/>
      </c>
      <c r="C122" s="53" t="str">
        <f>IF(ISBLANK(現行セット情報CSV!C122),"",現行セット情報CSV!C122)</f>
        <v/>
      </c>
      <c r="D122" s="53" t="str">
        <f>IF(ISBLANK(現行セット情報CSV!D122),"",現行セット情報CSV!D122)</f>
        <v/>
      </c>
      <c r="E122" s="53" t="str">
        <f>IF(ISBLANK(現行セット情報CSV!E122),"",現行セット情報CSV!E122)</f>
        <v/>
      </c>
      <c r="F122" s="53" t="str">
        <f>IF(ISBLANK(現行セット情報CSV!F122),"",現行セット情報CSV!F122)</f>
        <v/>
      </c>
      <c r="G122" s="53" t="str">
        <f>IF(ISBLANK(現行セット情報CSV!G122),"",現行セット情報CSV!G122)</f>
        <v/>
      </c>
      <c r="H122" s="53" t="str">
        <f>IF(ISBLANK(現行セット情報CSV!H122),"",現行セット情報CSV!H122)</f>
        <v/>
      </c>
      <c r="I122" s="53" t="str">
        <f>IF(ISBLANK(現行セット情報CSV!I122),"",現行セット情報CSV!I122&amp;"("&amp;TEXT(EDATE($I$2,-1),"yyyy年m月")&amp;"納品まで)")</f>
        <v/>
      </c>
      <c r="J122" s="53" t="str">
        <f>IF(ISBLANK(現行セット情報CSV!J122),"",現行セット情報CSV!J122)</f>
        <v/>
      </c>
      <c r="K122" s="53" t="str">
        <f>IF(ISBLANK(現行セット情報CSV!K122),"",現行セット情報CSV!K122)</f>
        <v/>
      </c>
      <c r="L122" s="53" t="str">
        <f>IF(ISBLANK(現行セット情報CSV!L122),"",現行セット情報CSV!L122)</f>
        <v/>
      </c>
      <c r="M122" s="53" t="str">
        <f>IF(ISBLANK(現行セット情報CSV!M122),"",現行セット情報CSV!M122)</f>
        <v/>
      </c>
      <c r="N122" s="53" t="str">
        <f>IF(ISBLANK(現行セット情報CSV!N122),"",現行セット情報CSV!N122)</f>
        <v/>
      </c>
      <c r="O122" s="53" t="str">
        <f>IF(ISBLANK(現行セット情報CSV!O122),"",現行セット情報CSV!O122)</f>
        <v/>
      </c>
      <c r="P122" s="53" t="str">
        <f>IF(ISBLANK(現行セット情報CSV!P122),"",現行セット情報CSV!P122)</f>
        <v/>
      </c>
      <c r="Q122" s="53" t="str">
        <f>IF(ISBLANK(現行セット情報CSV!Q122),"",現行セット情報CSV!Q122+5)</f>
        <v/>
      </c>
      <c r="R122" s="53" t="str">
        <f>IF(ISBLANK(現行セット情報CSV!R122),"",現行セット情報CSV!R122)</f>
        <v/>
      </c>
      <c r="S122" s="53" t="str">
        <f>IF(ISBLANK(現行セット情報CSV!S122),"",現行セット情報CSV!S122)</f>
        <v/>
      </c>
      <c r="T122" s="53" t="str">
        <f>IF(ISBLANK(現行セット情報CSV!T122),"",現行セット情報CSV!T122)</f>
        <v/>
      </c>
      <c r="U122" s="53" t="str">
        <f>IF(ISBLANK(現行セット情報CSV!U122),"",現行セット情報CSV!U122)</f>
        <v/>
      </c>
      <c r="V122" s="53" t="str">
        <f>IF(ISBLANK(現行セット情報CSV!V122),"",現行セット情報CSV!V122)</f>
        <v/>
      </c>
      <c r="W122" s="53" t="str">
        <f>IF(ISBLANK(現行セット情報CSV!W122),"",現行セット情報CSV!W122)</f>
        <v/>
      </c>
      <c r="X122" s="53" t="str">
        <f>IF(ISBLANK(現行セット情報CSV!X122),"",現行セット情報CSV!X122)</f>
        <v/>
      </c>
      <c r="Y122" s="53" t="str">
        <f>IF(ISBLANK(現行セット情報CSV!Y122),"",現行セット情報CSV!Y122)</f>
        <v/>
      </c>
      <c r="Z122" s="53" t="str">
        <f>IF(ISBLANK(現行セット情報CSV!Z122),"",現行セット情報CSV!Z122)</f>
        <v/>
      </c>
      <c r="AA122" s="53" t="str">
        <f>IF(ISBLANK(現行セット情報CSV!AA122),"",現行セット情報CSV!AA122)</f>
        <v/>
      </c>
      <c r="AB122" s="53" t="str">
        <f>IF(ISBLANK(現行セット情報CSV!AB122),"",現行セット情報CSV!AB122)</f>
        <v/>
      </c>
      <c r="AC122" s="53" t="str">
        <f>IF(ISBLANK(現行セット情報CSV!AC122),"",現行セット情報CSV!AC122)</f>
        <v/>
      </c>
      <c r="AD122" s="53" t="str">
        <f>IF(ISBLANK(現行セット情報CSV!AD122),"",現行セット情報CSV!AD122)</f>
        <v/>
      </c>
      <c r="AE122" s="53" t="str">
        <f>IF(ISBLANK(現行セット情報CSV!AE122),"",現行セット情報CSV!AE122)</f>
        <v/>
      </c>
      <c r="AF122" s="53" t="str">
        <f>IF(ISBLANK(現行セット情報CSV!AF122),"",現行セット情報CSV!AF122)</f>
        <v/>
      </c>
      <c r="AG122" s="53" t="str">
        <f>IF(ISBLANK(現行セット情報CSV!AG122),"",現行セット情報CSV!AG122)</f>
        <v/>
      </c>
      <c r="AH122" s="53" t="str">
        <f>IF(ISBLANK(現行セット情報CSV!AH122),"",現行セット情報CSV!AH122)</f>
        <v/>
      </c>
      <c r="AI122" s="53" t="str">
        <f>IF(ISBLANK(現行セット情報CSV!AI122),"",現行セット情報CSV!AI122)</f>
        <v/>
      </c>
      <c r="AJ122" s="53" t="str">
        <f>IF(ISBLANK(現行セット情報CSV!AJ122),"",現行セット情報CSV!AJ122)</f>
        <v/>
      </c>
      <c r="AK122" s="53" t="str">
        <f>IF(ISBLANK(現行セット情報CSV!AK122),"",現行セット情報CSV!AK122)</f>
        <v/>
      </c>
      <c r="AL122" s="53" t="str">
        <f>IF(ISBLANK(現行セット情報CSV!AL122),"",現行セット情報CSV!AL122)</f>
        <v/>
      </c>
      <c r="AM122" s="53" t="str">
        <f>IF(ISBLANK(現行セット情報CSV!AM122),"",現行セット情報CSV!AM122)</f>
        <v/>
      </c>
      <c r="AN122" s="53" t="str">
        <f>IF(ISBLANK(現行セット情報CSV!AN122),"",現行セット情報CSV!AN122)</f>
        <v/>
      </c>
      <c r="AO122" s="53" t="str">
        <f>IF(ISBLANK(現行セット情報CSV!AO122),"",現行セット情報CSV!AO122)</f>
        <v/>
      </c>
      <c r="AP122" s="53" t="str">
        <f>IF(ISBLANK(現行セット情報CSV!AP122),"",現行セット情報CSV!AP122)</f>
        <v/>
      </c>
      <c r="AQ122" s="53" t="str">
        <f>IF(ISBLANK(現行セット情報CSV!AQ122),"",現行セット情報CSV!AQ122)</f>
        <v/>
      </c>
      <c r="AR122" s="53" t="str">
        <f>IF(ISBLANK(現行セット情報CSV!AR122),"",現行セット情報CSV!AR122)</f>
        <v/>
      </c>
      <c r="AS122" s="53" t="str">
        <f>IF(ISBLANK(現行セット情報CSV!AS122),"",現行セット情報CSV!AS122)</f>
        <v/>
      </c>
    </row>
    <row r="123" spans="1:45">
      <c r="A123" s="53" t="str">
        <f>IF(ISBLANK(現行セット情報CSV!A123),"",現行セット情報CSV!A123)</f>
        <v/>
      </c>
      <c r="B123" s="53" t="str">
        <f>IF(ISBLANK(現行セット情報CSV!B123),"",現行セット情報CSV!B123)</f>
        <v/>
      </c>
      <c r="C123" s="53" t="str">
        <f>IF(ISBLANK(現行セット情報CSV!C123),"",現行セット情報CSV!C123)</f>
        <v/>
      </c>
      <c r="D123" s="53" t="str">
        <f>IF(ISBLANK(現行セット情報CSV!D123),"",現行セット情報CSV!D123)</f>
        <v/>
      </c>
      <c r="E123" s="53" t="str">
        <f>IF(ISBLANK(現行セット情報CSV!E123),"",現行セット情報CSV!E123)</f>
        <v/>
      </c>
      <c r="F123" s="53" t="str">
        <f>IF(ISBLANK(現行セット情報CSV!F123),"",現行セット情報CSV!F123)</f>
        <v/>
      </c>
      <c r="G123" s="53" t="str">
        <f>IF(ISBLANK(現行セット情報CSV!G123),"",現行セット情報CSV!G123)</f>
        <v/>
      </c>
      <c r="H123" s="53" t="str">
        <f>IF(ISBLANK(現行セット情報CSV!H123),"",現行セット情報CSV!H123)</f>
        <v/>
      </c>
      <c r="I123" s="53" t="str">
        <f>IF(ISBLANK(現行セット情報CSV!I123),"",現行セット情報CSV!I123&amp;"("&amp;TEXT(EDATE($I$2,-1),"yyyy年m月")&amp;"納品まで)")</f>
        <v/>
      </c>
      <c r="J123" s="53" t="str">
        <f>IF(ISBLANK(現行セット情報CSV!J123),"",現行セット情報CSV!J123)</f>
        <v/>
      </c>
      <c r="K123" s="53" t="str">
        <f>IF(ISBLANK(現行セット情報CSV!K123),"",現行セット情報CSV!K123)</f>
        <v/>
      </c>
      <c r="L123" s="53" t="str">
        <f>IF(ISBLANK(現行セット情報CSV!L123),"",現行セット情報CSV!L123)</f>
        <v/>
      </c>
      <c r="M123" s="53" t="str">
        <f>IF(ISBLANK(現行セット情報CSV!M123),"",現行セット情報CSV!M123)</f>
        <v/>
      </c>
      <c r="N123" s="53" t="str">
        <f>IF(ISBLANK(現行セット情報CSV!N123),"",現行セット情報CSV!N123)</f>
        <v/>
      </c>
      <c r="O123" s="53" t="str">
        <f>IF(ISBLANK(現行セット情報CSV!O123),"",現行セット情報CSV!O123)</f>
        <v/>
      </c>
      <c r="P123" s="53" t="str">
        <f>IF(ISBLANK(現行セット情報CSV!P123),"",現行セット情報CSV!P123)</f>
        <v/>
      </c>
      <c r="Q123" s="53" t="str">
        <f>IF(ISBLANK(現行セット情報CSV!Q123),"",現行セット情報CSV!Q123+5)</f>
        <v/>
      </c>
      <c r="R123" s="53" t="str">
        <f>IF(ISBLANK(現行セット情報CSV!R123),"",現行セット情報CSV!R123)</f>
        <v/>
      </c>
      <c r="S123" s="53" t="str">
        <f>IF(ISBLANK(現行セット情報CSV!S123),"",現行セット情報CSV!S123)</f>
        <v/>
      </c>
      <c r="T123" s="53" t="str">
        <f>IF(ISBLANK(現行セット情報CSV!T123),"",現行セット情報CSV!T123)</f>
        <v/>
      </c>
      <c r="U123" s="53" t="str">
        <f>IF(ISBLANK(現行セット情報CSV!U123),"",現行セット情報CSV!U123)</f>
        <v/>
      </c>
      <c r="V123" s="53" t="str">
        <f>IF(ISBLANK(現行セット情報CSV!V123),"",現行セット情報CSV!V123)</f>
        <v/>
      </c>
      <c r="W123" s="53" t="str">
        <f>IF(ISBLANK(現行セット情報CSV!W123),"",現行セット情報CSV!W123)</f>
        <v/>
      </c>
      <c r="X123" s="53" t="str">
        <f>IF(ISBLANK(現行セット情報CSV!X123),"",現行セット情報CSV!X123)</f>
        <v/>
      </c>
      <c r="Y123" s="53" t="str">
        <f>IF(ISBLANK(現行セット情報CSV!Y123),"",現行セット情報CSV!Y123)</f>
        <v/>
      </c>
      <c r="Z123" s="53" t="str">
        <f>IF(ISBLANK(現行セット情報CSV!Z123),"",現行セット情報CSV!Z123)</f>
        <v/>
      </c>
      <c r="AA123" s="53" t="str">
        <f>IF(ISBLANK(現行セット情報CSV!AA123),"",現行セット情報CSV!AA123)</f>
        <v/>
      </c>
      <c r="AB123" s="53" t="str">
        <f>IF(ISBLANK(現行セット情報CSV!AB123),"",現行セット情報CSV!AB123)</f>
        <v/>
      </c>
      <c r="AC123" s="53" t="str">
        <f>IF(ISBLANK(現行セット情報CSV!AC123),"",現行セット情報CSV!AC123)</f>
        <v/>
      </c>
      <c r="AD123" s="53" t="str">
        <f>IF(ISBLANK(現行セット情報CSV!AD123),"",現行セット情報CSV!AD123)</f>
        <v/>
      </c>
      <c r="AE123" s="53" t="str">
        <f>IF(ISBLANK(現行セット情報CSV!AE123),"",現行セット情報CSV!AE123)</f>
        <v/>
      </c>
      <c r="AF123" s="53" t="str">
        <f>IF(ISBLANK(現行セット情報CSV!AF123),"",現行セット情報CSV!AF123)</f>
        <v/>
      </c>
      <c r="AG123" s="53" t="str">
        <f>IF(ISBLANK(現行セット情報CSV!AG123),"",現行セット情報CSV!AG123)</f>
        <v/>
      </c>
      <c r="AH123" s="53" t="str">
        <f>IF(ISBLANK(現行セット情報CSV!AH123),"",現行セット情報CSV!AH123)</f>
        <v/>
      </c>
      <c r="AI123" s="53" t="str">
        <f>IF(ISBLANK(現行セット情報CSV!AI123),"",現行セット情報CSV!AI123)</f>
        <v/>
      </c>
      <c r="AJ123" s="53" t="str">
        <f>IF(ISBLANK(現行セット情報CSV!AJ123),"",現行セット情報CSV!AJ123)</f>
        <v/>
      </c>
      <c r="AK123" s="53" t="str">
        <f>IF(ISBLANK(現行セット情報CSV!AK123),"",現行セット情報CSV!AK123)</f>
        <v/>
      </c>
      <c r="AL123" s="53" t="str">
        <f>IF(ISBLANK(現行セット情報CSV!AL123),"",現行セット情報CSV!AL123)</f>
        <v/>
      </c>
      <c r="AM123" s="53" t="str">
        <f>IF(ISBLANK(現行セット情報CSV!AM123),"",現行セット情報CSV!AM123)</f>
        <v/>
      </c>
      <c r="AN123" s="53" t="str">
        <f>IF(ISBLANK(現行セット情報CSV!AN123),"",現行セット情報CSV!AN123)</f>
        <v/>
      </c>
      <c r="AO123" s="53" t="str">
        <f>IF(ISBLANK(現行セット情報CSV!AO123),"",現行セット情報CSV!AO123)</f>
        <v/>
      </c>
      <c r="AP123" s="53" t="str">
        <f>IF(ISBLANK(現行セット情報CSV!AP123),"",現行セット情報CSV!AP123)</f>
        <v/>
      </c>
      <c r="AQ123" s="53" t="str">
        <f>IF(ISBLANK(現行セット情報CSV!AQ123),"",現行セット情報CSV!AQ123)</f>
        <v/>
      </c>
      <c r="AR123" s="53" t="str">
        <f>IF(ISBLANK(現行セット情報CSV!AR123),"",現行セット情報CSV!AR123)</f>
        <v/>
      </c>
      <c r="AS123" s="53" t="str">
        <f>IF(ISBLANK(現行セット情報CSV!AS123),"",現行セット情報CSV!AS123)</f>
        <v/>
      </c>
    </row>
    <row r="124" spans="1:45">
      <c r="A124" s="53" t="str">
        <f>IF(ISBLANK(現行セット情報CSV!A124),"",現行セット情報CSV!A124)</f>
        <v/>
      </c>
      <c r="B124" s="53" t="str">
        <f>IF(ISBLANK(現行セット情報CSV!B124),"",現行セット情報CSV!B124)</f>
        <v/>
      </c>
      <c r="C124" s="53" t="str">
        <f>IF(ISBLANK(現行セット情報CSV!C124),"",現行セット情報CSV!C124)</f>
        <v/>
      </c>
      <c r="D124" s="53" t="str">
        <f>IF(ISBLANK(現行セット情報CSV!D124),"",現行セット情報CSV!D124)</f>
        <v/>
      </c>
      <c r="E124" s="53" t="str">
        <f>IF(ISBLANK(現行セット情報CSV!E124),"",現行セット情報CSV!E124)</f>
        <v/>
      </c>
      <c r="F124" s="53" t="str">
        <f>IF(ISBLANK(現行セット情報CSV!F124),"",現行セット情報CSV!F124)</f>
        <v/>
      </c>
      <c r="G124" s="53" t="str">
        <f>IF(ISBLANK(現行セット情報CSV!G124),"",現行セット情報CSV!G124)</f>
        <v/>
      </c>
      <c r="H124" s="53" t="str">
        <f>IF(ISBLANK(現行セット情報CSV!H124),"",現行セット情報CSV!H124)</f>
        <v/>
      </c>
      <c r="I124" s="53" t="str">
        <f>IF(ISBLANK(現行セット情報CSV!I124),"",現行セット情報CSV!I124&amp;"("&amp;TEXT(EDATE($I$2,-1),"yyyy年m月")&amp;"納品まで)")</f>
        <v/>
      </c>
      <c r="J124" s="53" t="str">
        <f>IF(ISBLANK(現行セット情報CSV!J124),"",現行セット情報CSV!J124)</f>
        <v/>
      </c>
      <c r="K124" s="53" t="str">
        <f>IF(ISBLANK(現行セット情報CSV!K124),"",現行セット情報CSV!K124)</f>
        <v/>
      </c>
      <c r="L124" s="53" t="str">
        <f>IF(ISBLANK(現行セット情報CSV!L124),"",現行セット情報CSV!L124)</f>
        <v/>
      </c>
      <c r="M124" s="53" t="str">
        <f>IF(ISBLANK(現行セット情報CSV!M124),"",現行セット情報CSV!M124)</f>
        <v/>
      </c>
      <c r="N124" s="53" t="str">
        <f>IF(ISBLANK(現行セット情報CSV!N124),"",現行セット情報CSV!N124)</f>
        <v/>
      </c>
      <c r="O124" s="53" t="str">
        <f>IF(ISBLANK(現行セット情報CSV!O124),"",現行セット情報CSV!O124)</f>
        <v/>
      </c>
      <c r="P124" s="53" t="str">
        <f>IF(ISBLANK(現行セット情報CSV!P124),"",現行セット情報CSV!P124)</f>
        <v/>
      </c>
      <c r="Q124" s="53" t="str">
        <f>IF(ISBLANK(現行セット情報CSV!Q124),"",現行セット情報CSV!Q124+5)</f>
        <v/>
      </c>
      <c r="R124" s="53" t="str">
        <f>IF(ISBLANK(現行セット情報CSV!R124),"",現行セット情報CSV!R124)</f>
        <v/>
      </c>
      <c r="S124" s="53" t="str">
        <f>IF(ISBLANK(現行セット情報CSV!S124),"",現行セット情報CSV!S124)</f>
        <v/>
      </c>
      <c r="T124" s="53" t="str">
        <f>IF(ISBLANK(現行セット情報CSV!T124),"",現行セット情報CSV!T124)</f>
        <v/>
      </c>
      <c r="U124" s="53" t="str">
        <f>IF(ISBLANK(現行セット情報CSV!U124),"",現行セット情報CSV!U124)</f>
        <v/>
      </c>
      <c r="V124" s="53" t="str">
        <f>IF(ISBLANK(現行セット情報CSV!V124),"",現行セット情報CSV!V124)</f>
        <v/>
      </c>
      <c r="W124" s="53" t="str">
        <f>IF(ISBLANK(現行セット情報CSV!W124),"",現行セット情報CSV!W124)</f>
        <v/>
      </c>
      <c r="X124" s="53" t="str">
        <f>IF(ISBLANK(現行セット情報CSV!X124),"",現行セット情報CSV!X124)</f>
        <v/>
      </c>
      <c r="Y124" s="53" t="str">
        <f>IF(ISBLANK(現行セット情報CSV!Y124),"",現行セット情報CSV!Y124)</f>
        <v/>
      </c>
      <c r="Z124" s="53" t="str">
        <f>IF(ISBLANK(現行セット情報CSV!Z124),"",現行セット情報CSV!Z124)</f>
        <v/>
      </c>
      <c r="AA124" s="53" t="str">
        <f>IF(ISBLANK(現行セット情報CSV!AA124),"",現行セット情報CSV!AA124)</f>
        <v/>
      </c>
      <c r="AB124" s="53" t="str">
        <f>IF(ISBLANK(現行セット情報CSV!AB124),"",現行セット情報CSV!AB124)</f>
        <v/>
      </c>
      <c r="AC124" s="53" t="str">
        <f>IF(ISBLANK(現行セット情報CSV!AC124),"",現行セット情報CSV!AC124)</f>
        <v/>
      </c>
      <c r="AD124" s="53" t="str">
        <f>IF(ISBLANK(現行セット情報CSV!AD124),"",現行セット情報CSV!AD124)</f>
        <v/>
      </c>
      <c r="AE124" s="53" t="str">
        <f>IF(ISBLANK(現行セット情報CSV!AE124),"",現行セット情報CSV!AE124)</f>
        <v/>
      </c>
      <c r="AF124" s="53" t="str">
        <f>IF(ISBLANK(現行セット情報CSV!AF124),"",現行セット情報CSV!AF124)</f>
        <v/>
      </c>
      <c r="AG124" s="53" t="str">
        <f>IF(ISBLANK(現行セット情報CSV!AG124),"",現行セット情報CSV!AG124)</f>
        <v/>
      </c>
      <c r="AH124" s="53" t="str">
        <f>IF(ISBLANK(現行セット情報CSV!AH124),"",現行セット情報CSV!AH124)</f>
        <v/>
      </c>
      <c r="AI124" s="53" t="str">
        <f>IF(ISBLANK(現行セット情報CSV!AI124),"",現行セット情報CSV!AI124)</f>
        <v/>
      </c>
      <c r="AJ124" s="53" t="str">
        <f>IF(ISBLANK(現行セット情報CSV!AJ124),"",現行セット情報CSV!AJ124)</f>
        <v/>
      </c>
      <c r="AK124" s="53" t="str">
        <f>IF(ISBLANK(現行セット情報CSV!AK124),"",現行セット情報CSV!AK124)</f>
        <v/>
      </c>
      <c r="AL124" s="53" t="str">
        <f>IF(ISBLANK(現行セット情報CSV!AL124),"",現行セット情報CSV!AL124)</f>
        <v/>
      </c>
      <c r="AM124" s="53" t="str">
        <f>IF(ISBLANK(現行セット情報CSV!AM124),"",現行セット情報CSV!AM124)</f>
        <v/>
      </c>
      <c r="AN124" s="53" t="str">
        <f>IF(ISBLANK(現行セット情報CSV!AN124),"",現行セット情報CSV!AN124)</f>
        <v/>
      </c>
      <c r="AO124" s="53" t="str">
        <f>IF(ISBLANK(現行セット情報CSV!AO124),"",現行セット情報CSV!AO124)</f>
        <v/>
      </c>
      <c r="AP124" s="53" t="str">
        <f>IF(ISBLANK(現行セット情報CSV!AP124),"",現行セット情報CSV!AP124)</f>
        <v/>
      </c>
      <c r="AQ124" s="53" t="str">
        <f>IF(ISBLANK(現行セット情報CSV!AQ124),"",現行セット情報CSV!AQ124)</f>
        <v/>
      </c>
      <c r="AR124" s="53" t="str">
        <f>IF(ISBLANK(現行セット情報CSV!AR124),"",現行セット情報CSV!AR124)</f>
        <v/>
      </c>
      <c r="AS124" s="53" t="str">
        <f>IF(ISBLANK(現行セット情報CSV!AS124),"",現行セット情報CSV!AS124)</f>
        <v/>
      </c>
    </row>
    <row r="125" spans="1:45">
      <c r="A125" s="53" t="str">
        <f>IF(ISBLANK(現行セット情報CSV!A125),"",現行セット情報CSV!A125)</f>
        <v/>
      </c>
      <c r="B125" s="53" t="str">
        <f>IF(ISBLANK(現行セット情報CSV!B125),"",現行セット情報CSV!B125)</f>
        <v/>
      </c>
      <c r="C125" s="53" t="str">
        <f>IF(ISBLANK(現行セット情報CSV!C125),"",現行セット情報CSV!C125)</f>
        <v/>
      </c>
      <c r="D125" s="53" t="str">
        <f>IF(ISBLANK(現行セット情報CSV!D125),"",現行セット情報CSV!D125)</f>
        <v/>
      </c>
      <c r="E125" s="53" t="str">
        <f>IF(ISBLANK(現行セット情報CSV!E125),"",現行セット情報CSV!E125)</f>
        <v/>
      </c>
      <c r="F125" s="53" t="str">
        <f>IF(ISBLANK(現行セット情報CSV!F125),"",現行セット情報CSV!F125)</f>
        <v/>
      </c>
      <c r="G125" s="53" t="str">
        <f>IF(ISBLANK(現行セット情報CSV!G125),"",現行セット情報CSV!G125)</f>
        <v/>
      </c>
      <c r="H125" s="53" t="str">
        <f>IF(ISBLANK(現行セット情報CSV!H125),"",現行セット情報CSV!H125)</f>
        <v/>
      </c>
      <c r="I125" s="53" t="str">
        <f>IF(ISBLANK(現行セット情報CSV!I125),"",現行セット情報CSV!I125&amp;"("&amp;TEXT(EDATE($I$2,-1),"yyyy年m月")&amp;"納品まで)")</f>
        <v/>
      </c>
      <c r="J125" s="53" t="str">
        <f>IF(ISBLANK(現行セット情報CSV!J125),"",現行セット情報CSV!J125)</f>
        <v/>
      </c>
      <c r="K125" s="53" t="str">
        <f>IF(ISBLANK(現行セット情報CSV!K125),"",現行セット情報CSV!K125)</f>
        <v/>
      </c>
      <c r="L125" s="53" t="str">
        <f>IF(ISBLANK(現行セット情報CSV!L125),"",現行セット情報CSV!L125)</f>
        <v/>
      </c>
      <c r="M125" s="53" t="str">
        <f>IF(ISBLANK(現行セット情報CSV!M125),"",現行セット情報CSV!M125)</f>
        <v/>
      </c>
      <c r="N125" s="53" t="str">
        <f>IF(ISBLANK(現行セット情報CSV!N125),"",現行セット情報CSV!N125)</f>
        <v/>
      </c>
      <c r="O125" s="53" t="str">
        <f>IF(ISBLANK(現行セット情報CSV!O125),"",現行セット情報CSV!O125)</f>
        <v/>
      </c>
      <c r="P125" s="53" t="str">
        <f>IF(ISBLANK(現行セット情報CSV!P125),"",現行セット情報CSV!P125)</f>
        <v/>
      </c>
      <c r="Q125" s="53" t="str">
        <f>IF(ISBLANK(現行セット情報CSV!Q125),"",現行セット情報CSV!Q125+5)</f>
        <v/>
      </c>
      <c r="R125" s="53" t="str">
        <f>IF(ISBLANK(現行セット情報CSV!R125),"",現行セット情報CSV!R125)</f>
        <v/>
      </c>
      <c r="S125" s="53" t="str">
        <f>IF(ISBLANK(現行セット情報CSV!S125),"",現行セット情報CSV!S125)</f>
        <v/>
      </c>
      <c r="T125" s="53" t="str">
        <f>IF(ISBLANK(現行セット情報CSV!T125),"",現行セット情報CSV!T125)</f>
        <v/>
      </c>
      <c r="U125" s="53" t="str">
        <f>IF(ISBLANK(現行セット情報CSV!U125),"",現行セット情報CSV!U125)</f>
        <v/>
      </c>
      <c r="V125" s="53" t="str">
        <f>IF(ISBLANK(現行セット情報CSV!V125),"",現行セット情報CSV!V125)</f>
        <v/>
      </c>
      <c r="W125" s="53" t="str">
        <f>IF(ISBLANK(現行セット情報CSV!W125),"",現行セット情報CSV!W125)</f>
        <v/>
      </c>
      <c r="X125" s="53" t="str">
        <f>IF(ISBLANK(現行セット情報CSV!X125),"",現行セット情報CSV!X125)</f>
        <v/>
      </c>
      <c r="Y125" s="53" t="str">
        <f>IF(ISBLANK(現行セット情報CSV!Y125),"",現行セット情報CSV!Y125)</f>
        <v/>
      </c>
      <c r="Z125" s="53" t="str">
        <f>IF(ISBLANK(現行セット情報CSV!Z125),"",現行セット情報CSV!Z125)</f>
        <v/>
      </c>
      <c r="AA125" s="53" t="str">
        <f>IF(ISBLANK(現行セット情報CSV!AA125),"",現行セット情報CSV!AA125)</f>
        <v/>
      </c>
      <c r="AB125" s="53" t="str">
        <f>IF(ISBLANK(現行セット情報CSV!AB125),"",現行セット情報CSV!AB125)</f>
        <v/>
      </c>
      <c r="AC125" s="53" t="str">
        <f>IF(ISBLANK(現行セット情報CSV!AC125),"",現行セット情報CSV!AC125)</f>
        <v/>
      </c>
      <c r="AD125" s="53" t="str">
        <f>IF(ISBLANK(現行セット情報CSV!AD125),"",現行セット情報CSV!AD125)</f>
        <v/>
      </c>
      <c r="AE125" s="53" t="str">
        <f>IF(ISBLANK(現行セット情報CSV!AE125),"",現行セット情報CSV!AE125)</f>
        <v/>
      </c>
      <c r="AF125" s="53" t="str">
        <f>IF(ISBLANK(現行セット情報CSV!AF125),"",現行セット情報CSV!AF125)</f>
        <v/>
      </c>
      <c r="AG125" s="53" t="str">
        <f>IF(ISBLANK(現行セット情報CSV!AG125),"",現行セット情報CSV!AG125)</f>
        <v/>
      </c>
      <c r="AH125" s="53" t="str">
        <f>IF(ISBLANK(現行セット情報CSV!AH125),"",現行セット情報CSV!AH125)</f>
        <v/>
      </c>
      <c r="AI125" s="53" t="str">
        <f>IF(ISBLANK(現行セット情報CSV!AI125),"",現行セット情報CSV!AI125)</f>
        <v/>
      </c>
      <c r="AJ125" s="53" t="str">
        <f>IF(ISBLANK(現行セット情報CSV!AJ125),"",現行セット情報CSV!AJ125)</f>
        <v/>
      </c>
      <c r="AK125" s="53" t="str">
        <f>IF(ISBLANK(現行セット情報CSV!AK125),"",現行セット情報CSV!AK125)</f>
        <v/>
      </c>
      <c r="AL125" s="53" t="str">
        <f>IF(ISBLANK(現行セット情報CSV!AL125),"",現行セット情報CSV!AL125)</f>
        <v/>
      </c>
      <c r="AM125" s="53" t="str">
        <f>IF(ISBLANK(現行セット情報CSV!AM125),"",現行セット情報CSV!AM125)</f>
        <v/>
      </c>
      <c r="AN125" s="53" t="str">
        <f>IF(ISBLANK(現行セット情報CSV!AN125),"",現行セット情報CSV!AN125)</f>
        <v/>
      </c>
      <c r="AO125" s="53" t="str">
        <f>IF(ISBLANK(現行セット情報CSV!AO125),"",現行セット情報CSV!AO125)</f>
        <v/>
      </c>
      <c r="AP125" s="53" t="str">
        <f>IF(ISBLANK(現行セット情報CSV!AP125),"",現行セット情報CSV!AP125)</f>
        <v/>
      </c>
      <c r="AQ125" s="53" t="str">
        <f>IF(ISBLANK(現行セット情報CSV!AQ125),"",現行セット情報CSV!AQ125)</f>
        <v/>
      </c>
      <c r="AR125" s="53" t="str">
        <f>IF(ISBLANK(現行セット情報CSV!AR125),"",現行セット情報CSV!AR125)</f>
        <v/>
      </c>
      <c r="AS125" s="53" t="str">
        <f>IF(ISBLANK(現行セット情報CSV!AS125),"",現行セット情報CSV!AS125)</f>
        <v/>
      </c>
    </row>
    <row r="126" spans="1:45">
      <c r="A126" s="53" t="str">
        <f>IF(ISBLANK(現行セット情報CSV!A126),"",現行セット情報CSV!A126)</f>
        <v/>
      </c>
      <c r="B126" s="53" t="str">
        <f>IF(ISBLANK(現行セット情報CSV!B126),"",現行セット情報CSV!B126)</f>
        <v/>
      </c>
      <c r="C126" s="53" t="str">
        <f>IF(ISBLANK(現行セット情報CSV!C126),"",現行セット情報CSV!C126)</f>
        <v/>
      </c>
      <c r="D126" s="53" t="str">
        <f>IF(ISBLANK(現行セット情報CSV!D126),"",現行セット情報CSV!D126)</f>
        <v/>
      </c>
      <c r="E126" s="53" t="str">
        <f>IF(ISBLANK(現行セット情報CSV!E126),"",現行セット情報CSV!E126)</f>
        <v/>
      </c>
      <c r="F126" s="53" t="str">
        <f>IF(ISBLANK(現行セット情報CSV!F126),"",現行セット情報CSV!F126)</f>
        <v/>
      </c>
      <c r="G126" s="53" t="str">
        <f>IF(ISBLANK(現行セット情報CSV!G126),"",現行セット情報CSV!G126)</f>
        <v/>
      </c>
      <c r="H126" s="53" t="str">
        <f>IF(ISBLANK(現行セット情報CSV!H126),"",現行セット情報CSV!H126)</f>
        <v/>
      </c>
      <c r="I126" s="53" t="str">
        <f>IF(ISBLANK(現行セット情報CSV!I126),"",現行セット情報CSV!I126&amp;"("&amp;TEXT(EDATE($I$2,-1),"yyyy年m月")&amp;"納品まで)")</f>
        <v/>
      </c>
      <c r="J126" s="53" t="str">
        <f>IF(ISBLANK(現行セット情報CSV!J126),"",現行セット情報CSV!J126)</f>
        <v/>
      </c>
      <c r="K126" s="53" t="str">
        <f>IF(ISBLANK(現行セット情報CSV!K126),"",現行セット情報CSV!K126)</f>
        <v/>
      </c>
      <c r="L126" s="53" t="str">
        <f>IF(ISBLANK(現行セット情報CSV!L126),"",現行セット情報CSV!L126)</f>
        <v/>
      </c>
      <c r="M126" s="53" t="str">
        <f>IF(ISBLANK(現行セット情報CSV!M126),"",現行セット情報CSV!M126)</f>
        <v/>
      </c>
      <c r="N126" s="53" t="str">
        <f>IF(ISBLANK(現行セット情報CSV!N126),"",現行セット情報CSV!N126)</f>
        <v/>
      </c>
      <c r="O126" s="53" t="str">
        <f>IF(ISBLANK(現行セット情報CSV!O126),"",現行セット情報CSV!O126)</f>
        <v/>
      </c>
      <c r="P126" s="53" t="str">
        <f>IF(ISBLANK(現行セット情報CSV!P126),"",現行セット情報CSV!P126)</f>
        <v/>
      </c>
      <c r="Q126" s="53" t="str">
        <f>IF(ISBLANK(現行セット情報CSV!Q126),"",現行セット情報CSV!Q126+5)</f>
        <v/>
      </c>
      <c r="R126" s="53" t="str">
        <f>IF(ISBLANK(現行セット情報CSV!R126),"",現行セット情報CSV!R126)</f>
        <v/>
      </c>
      <c r="S126" s="53" t="str">
        <f>IF(ISBLANK(現行セット情報CSV!S126),"",現行セット情報CSV!S126)</f>
        <v/>
      </c>
      <c r="T126" s="53" t="str">
        <f>IF(ISBLANK(現行セット情報CSV!T126),"",現行セット情報CSV!T126)</f>
        <v/>
      </c>
      <c r="U126" s="53" t="str">
        <f>IF(ISBLANK(現行セット情報CSV!U126),"",現行セット情報CSV!U126)</f>
        <v/>
      </c>
      <c r="V126" s="53" t="str">
        <f>IF(ISBLANK(現行セット情報CSV!V126),"",現行セット情報CSV!V126)</f>
        <v/>
      </c>
      <c r="W126" s="53" t="str">
        <f>IF(ISBLANK(現行セット情報CSV!W126),"",現行セット情報CSV!W126)</f>
        <v/>
      </c>
      <c r="X126" s="53" t="str">
        <f>IF(ISBLANK(現行セット情報CSV!X126),"",現行セット情報CSV!X126)</f>
        <v/>
      </c>
      <c r="Y126" s="53" t="str">
        <f>IF(ISBLANK(現行セット情報CSV!Y126),"",現行セット情報CSV!Y126)</f>
        <v/>
      </c>
      <c r="Z126" s="53" t="str">
        <f>IF(ISBLANK(現行セット情報CSV!Z126),"",現行セット情報CSV!Z126)</f>
        <v/>
      </c>
      <c r="AA126" s="53" t="str">
        <f>IF(ISBLANK(現行セット情報CSV!AA126),"",現行セット情報CSV!AA126)</f>
        <v/>
      </c>
      <c r="AB126" s="53" t="str">
        <f>IF(ISBLANK(現行セット情報CSV!AB126),"",現行セット情報CSV!AB126)</f>
        <v/>
      </c>
      <c r="AC126" s="53" t="str">
        <f>IF(ISBLANK(現行セット情報CSV!AC126),"",現行セット情報CSV!AC126)</f>
        <v/>
      </c>
      <c r="AD126" s="53" t="str">
        <f>IF(ISBLANK(現行セット情報CSV!AD126),"",現行セット情報CSV!AD126)</f>
        <v/>
      </c>
      <c r="AE126" s="53" t="str">
        <f>IF(ISBLANK(現行セット情報CSV!AE126),"",現行セット情報CSV!AE126)</f>
        <v/>
      </c>
      <c r="AF126" s="53" t="str">
        <f>IF(ISBLANK(現行セット情報CSV!AF126),"",現行セット情報CSV!AF126)</f>
        <v/>
      </c>
      <c r="AG126" s="53" t="str">
        <f>IF(ISBLANK(現行セット情報CSV!AG126),"",現行セット情報CSV!AG126)</f>
        <v/>
      </c>
      <c r="AH126" s="53" t="str">
        <f>IF(ISBLANK(現行セット情報CSV!AH126),"",現行セット情報CSV!AH126)</f>
        <v/>
      </c>
      <c r="AI126" s="53" t="str">
        <f>IF(ISBLANK(現行セット情報CSV!AI126),"",現行セット情報CSV!AI126)</f>
        <v/>
      </c>
      <c r="AJ126" s="53" t="str">
        <f>IF(ISBLANK(現行セット情報CSV!AJ126),"",現行セット情報CSV!AJ126)</f>
        <v/>
      </c>
      <c r="AK126" s="53" t="str">
        <f>IF(ISBLANK(現行セット情報CSV!AK126),"",現行セット情報CSV!AK126)</f>
        <v/>
      </c>
      <c r="AL126" s="53" t="str">
        <f>IF(ISBLANK(現行セット情報CSV!AL126),"",現行セット情報CSV!AL126)</f>
        <v/>
      </c>
      <c r="AM126" s="53" t="str">
        <f>IF(ISBLANK(現行セット情報CSV!AM126),"",現行セット情報CSV!AM126)</f>
        <v/>
      </c>
      <c r="AN126" s="53" t="str">
        <f>IF(ISBLANK(現行セット情報CSV!AN126),"",現行セット情報CSV!AN126)</f>
        <v/>
      </c>
      <c r="AO126" s="53" t="str">
        <f>IF(ISBLANK(現行セット情報CSV!AO126),"",現行セット情報CSV!AO126)</f>
        <v/>
      </c>
      <c r="AP126" s="53" t="str">
        <f>IF(ISBLANK(現行セット情報CSV!AP126),"",現行セット情報CSV!AP126)</f>
        <v/>
      </c>
      <c r="AQ126" s="53" t="str">
        <f>IF(ISBLANK(現行セット情報CSV!AQ126),"",現行セット情報CSV!AQ126)</f>
        <v/>
      </c>
      <c r="AR126" s="53" t="str">
        <f>IF(ISBLANK(現行セット情報CSV!AR126),"",現行セット情報CSV!AR126)</f>
        <v/>
      </c>
      <c r="AS126" s="53" t="str">
        <f>IF(ISBLANK(現行セット情報CSV!AS126),"",現行セット情報CSV!AS126)</f>
        <v/>
      </c>
    </row>
    <row r="127" spans="1:45">
      <c r="A127" s="53" t="str">
        <f>IF(ISBLANK(現行セット情報CSV!A127),"",現行セット情報CSV!A127)</f>
        <v/>
      </c>
      <c r="B127" s="53" t="str">
        <f>IF(ISBLANK(現行セット情報CSV!B127),"",現行セット情報CSV!B127)</f>
        <v/>
      </c>
      <c r="C127" s="53" t="str">
        <f>IF(ISBLANK(現行セット情報CSV!C127),"",現行セット情報CSV!C127)</f>
        <v/>
      </c>
      <c r="D127" s="53" t="str">
        <f>IF(ISBLANK(現行セット情報CSV!D127),"",現行セット情報CSV!D127)</f>
        <v/>
      </c>
      <c r="E127" s="53" t="str">
        <f>IF(ISBLANK(現行セット情報CSV!E127),"",現行セット情報CSV!E127)</f>
        <v/>
      </c>
      <c r="F127" s="53" t="str">
        <f>IF(ISBLANK(現行セット情報CSV!F127),"",現行セット情報CSV!F127)</f>
        <v/>
      </c>
      <c r="G127" s="53" t="str">
        <f>IF(ISBLANK(現行セット情報CSV!G127),"",現行セット情報CSV!G127)</f>
        <v/>
      </c>
      <c r="H127" s="53" t="str">
        <f>IF(ISBLANK(現行セット情報CSV!H127),"",現行セット情報CSV!H127)</f>
        <v/>
      </c>
      <c r="I127" s="53" t="str">
        <f>IF(ISBLANK(現行セット情報CSV!I127),"",現行セット情報CSV!I127&amp;"("&amp;TEXT(EDATE($I$2,-1),"yyyy年m月")&amp;"納品まで)")</f>
        <v/>
      </c>
      <c r="J127" s="53" t="str">
        <f>IF(ISBLANK(現行セット情報CSV!J127),"",現行セット情報CSV!J127)</f>
        <v/>
      </c>
      <c r="K127" s="53" t="str">
        <f>IF(ISBLANK(現行セット情報CSV!K127),"",現行セット情報CSV!K127)</f>
        <v/>
      </c>
      <c r="L127" s="53" t="str">
        <f>IF(ISBLANK(現行セット情報CSV!L127),"",現行セット情報CSV!L127)</f>
        <v/>
      </c>
      <c r="M127" s="53" t="str">
        <f>IF(ISBLANK(現行セット情報CSV!M127),"",現行セット情報CSV!M127)</f>
        <v/>
      </c>
      <c r="N127" s="53" t="str">
        <f>IF(ISBLANK(現行セット情報CSV!N127),"",現行セット情報CSV!N127)</f>
        <v/>
      </c>
      <c r="O127" s="53" t="str">
        <f>IF(ISBLANK(現行セット情報CSV!O127),"",現行セット情報CSV!O127)</f>
        <v/>
      </c>
      <c r="P127" s="53" t="str">
        <f>IF(ISBLANK(現行セット情報CSV!P127),"",現行セット情報CSV!P127)</f>
        <v/>
      </c>
      <c r="Q127" s="53" t="str">
        <f>IF(ISBLANK(現行セット情報CSV!Q127),"",現行セット情報CSV!Q127+5)</f>
        <v/>
      </c>
      <c r="R127" s="53" t="str">
        <f>IF(ISBLANK(現行セット情報CSV!R127),"",現行セット情報CSV!R127)</f>
        <v/>
      </c>
      <c r="S127" s="53" t="str">
        <f>IF(ISBLANK(現行セット情報CSV!S127),"",現行セット情報CSV!S127)</f>
        <v/>
      </c>
      <c r="T127" s="53" t="str">
        <f>IF(ISBLANK(現行セット情報CSV!T127),"",現行セット情報CSV!T127)</f>
        <v/>
      </c>
      <c r="U127" s="53" t="str">
        <f>IF(ISBLANK(現行セット情報CSV!U127),"",現行セット情報CSV!U127)</f>
        <v/>
      </c>
      <c r="V127" s="53" t="str">
        <f>IF(ISBLANK(現行セット情報CSV!V127),"",現行セット情報CSV!V127)</f>
        <v/>
      </c>
      <c r="W127" s="53" t="str">
        <f>IF(ISBLANK(現行セット情報CSV!W127),"",現行セット情報CSV!W127)</f>
        <v/>
      </c>
      <c r="X127" s="53" t="str">
        <f>IF(ISBLANK(現行セット情報CSV!X127),"",現行セット情報CSV!X127)</f>
        <v/>
      </c>
      <c r="Y127" s="53" t="str">
        <f>IF(ISBLANK(現行セット情報CSV!Y127),"",現行セット情報CSV!Y127)</f>
        <v/>
      </c>
      <c r="Z127" s="53" t="str">
        <f>IF(ISBLANK(現行セット情報CSV!Z127),"",現行セット情報CSV!Z127)</f>
        <v/>
      </c>
      <c r="AA127" s="53" t="str">
        <f>IF(ISBLANK(現行セット情報CSV!AA127),"",現行セット情報CSV!AA127)</f>
        <v/>
      </c>
      <c r="AB127" s="53" t="str">
        <f>IF(ISBLANK(現行セット情報CSV!AB127),"",現行セット情報CSV!AB127)</f>
        <v/>
      </c>
      <c r="AC127" s="53" t="str">
        <f>IF(ISBLANK(現行セット情報CSV!AC127),"",現行セット情報CSV!AC127)</f>
        <v/>
      </c>
      <c r="AD127" s="53" t="str">
        <f>IF(ISBLANK(現行セット情報CSV!AD127),"",現行セット情報CSV!AD127)</f>
        <v/>
      </c>
      <c r="AE127" s="53" t="str">
        <f>IF(ISBLANK(現行セット情報CSV!AE127),"",現行セット情報CSV!AE127)</f>
        <v/>
      </c>
      <c r="AF127" s="53" t="str">
        <f>IF(ISBLANK(現行セット情報CSV!AF127),"",現行セット情報CSV!AF127)</f>
        <v/>
      </c>
      <c r="AG127" s="53" t="str">
        <f>IF(ISBLANK(現行セット情報CSV!AG127),"",現行セット情報CSV!AG127)</f>
        <v/>
      </c>
      <c r="AH127" s="53" t="str">
        <f>IF(ISBLANK(現行セット情報CSV!AH127),"",現行セット情報CSV!AH127)</f>
        <v/>
      </c>
      <c r="AI127" s="53" t="str">
        <f>IF(ISBLANK(現行セット情報CSV!AI127),"",現行セット情報CSV!AI127)</f>
        <v/>
      </c>
      <c r="AJ127" s="53" t="str">
        <f>IF(ISBLANK(現行セット情報CSV!AJ127),"",現行セット情報CSV!AJ127)</f>
        <v/>
      </c>
      <c r="AK127" s="53" t="str">
        <f>IF(ISBLANK(現行セット情報CSV!AK127),"",現行セット情報CSV!AK127)</f>
        <v/>
      </c>
      <c r="AL127" s="53" t="str">
        <f>IF(ISBLANK(現行セット情報CSV!AL127),"",現行セット情報CSV!AL127)</f>
        <v/>
      </c>
      <c r="AM127" s="53" t="str">
        <f>IF(ISBLANK(現行セット情報CSV!AM127),"",現行セット情報CSV!AM127)</f>
        <v/>
      </c>
      <c r="AN127" s="53" t="str">
        <f>IF(ISBLANK(現行セット情報CSV!AN127),"",現行セット情報CSV!AN127)</f>
        <v/>
      </c>
      <c r="AO127" s="53" t="str">
        <f>IF(ISBLANK(現行セット情報CSV!AO127),"",現行セット情報CSV!AO127)</f>
        <v/>
      </c>
      <c r="AP127" s="53" t="str">
        <f>IF(ISBLANK(現行セット情報CSV!AP127),"",現行セット情報CSV!AP127)</f>
        <v/>
      </c>
      <c r="AQ127" s="53" t="str">
        <f>IF(ISBLANK(現行セット情報CSV!AQ127),"",現行セット情報CSV!AQ127)</f>
        <v/>
      </c>
      <c r="AR127" s="53" t="str">
        <f>IF(ISBLANK(現行セット情報CSV!AR127),"",現行セット情報CSV!AR127)</f>
        <v/>
      </c>
      <c r="AS127" s="53" t="str">
        <f>IF(ISBLANK(現行セット情報CSV!AS127),"",現行セット情報CSV!AS127)</f>
        <v/>
      </c>
    </row>
    <row r="128" spans="1:45">
      <c r="A128" s="53" t="str">
        <f>IF(ISBLANK(現行セット情報CSV!A128),"",現行セット情報CSV!A128)</f>
        <v/>
      </c>
      <c r="B128" s="53" t="str">
        <f>IF(ISBLANK(現行セット情報CSV!B128),"",現行セット情報CSV!B128)</f>
        <v/>
      </c>
      <c r="C128" s="53" t="str">
        <f>IF(ISBLANK(現行セット情報CSV!C128),"",現行セット情報CSV!C128)</f>
        <v/>
      </c>
      <c r="D128" s="53" t="str">
        <f>IF(ISBLANK(現行セット情報CSV!D128),"",現行セット情報CSV!D128)</f>
        <v/>
      </c>
      <c r="E128" s="53" t="str">
        <f>IF(ISBLANK(現行セット情報CSV!E128),"",現行セット情報CSV!E128)</f>
        <v/>
      </c>
      <c r="F128" s="53" t="str">
        <f>IF(ISBLANK(現行セット情報CSV!F128),"",現行セット情報CSV!F128)</f>
        <v/>
      </c>
      <c r="G128" s="53" t="str">
        <f>IF(ISBLANK(現行セット情報CSV!G128),"",現行セット情報CSV!G128)</f>
        <v/>
      </c>
      <c r="H128" s="53" t="str">
        <f>IF(ISBLANK(現行セット情報CSV!H128),"",現行セット情報CSV!H128)</f>
        <v/>
      </c>
      <c r="I128" s="53" t="str">
        <f>IF(ISBLANK(現行セット情報CSV!I128),"",現行セット情報CSV!I128&amp;"("&amp;TEXT(EDATE($I$2,-1),"yyyy年m月")&amp;"納品まで)")</f>
        <v/>
      </c>
      <c r="J128" s="53" t="str">
        <f>IF(ISBLANK(現行セット情報CSV!J128),"",現行セット情報CSV!J128)</f>
        <v/>
      </c>
      <c r="K128" s="53" t="str">
        <f>IF(ISBLANK(現行セット情報CSV!K128),"",現行セット情報CSV!K128)</f>
        <v/>
      </c>
      <c r="L128" s="53" t="str">
        <f>IF(ISBLANK(現行セット情報CSV!L128),"",現行セット情報CSV!L128)</f>
        <v/>
      </c>
      <c r="M128" s="53" t="str">
        <f>IF(ISBLANK(現行セット情報CSV!M128),"",現行セット情報CSV!M128)</f>
        <v/>
      </c>
      <c r="N128" s="53" t="str">
        <f>IF(ISBLANK(現行セット情報CSV!N128),"",現行セット情報CSV!N128)</f>
        <v/>
      </c>
      <c r="O128" s="53" t="str">
        <f>IF(ISBLANK(現行セット情報CSV!O128),"",現行セット情報CSV!O128)</f>
        <v/>
      </c>
      <c r="P128" s="53" t="str">
        <f>IF(ISBLANK(現行セット情報CSV!P128),"",現行セット情報CSV!P128)</f>
        <v/>
      </c>
      <c r="Q128" s="53" t="str">
        <f>IF(ISBLANK(現行セット情報CSV!Q128),"",現行セット情報CSV!Q128+5)</f>
        <v/>
      </c>
      <c r="R128" s="53" t="str">
        <f>IF(ISBLANK(現行セット情報CSV!R128),"",現行セット情報CSV!R128)</f>
        <v/>
      </c>
      <c r="S128" s="53" t="str">
        <f>IF(ISBLANK(現行セット情報CSV!S128),"",現行セット情報CSV!S128)</f>
        <v/>
      </c>
      <c r="T128" s="53" t="str">
        <f>IF(ISBLANK(現行セット情報CSV!T128),"",現行セット情報CSV!T128)</f>
        <v/>
      </c>
      <c r="U128" s="53" t="str">
        <f>IF(ISBLANK(現行セット情報CSV!U128),"",現行セット情報CSV!U128)</f>
        <v/>
      </c>
      <c r="V128" s="53" t="str">
        <f>IF(ISBLANK(現行セット情報CSV!V128),"",現行セット情報CSV!V128)</f>
        <v/>
      </c>
      <c r="W128" s="53" t="str">
        <f>IF(ISBLANK(現行セット情報CSV!W128),"",現行セット情報CSV!W128)</f>
        <v/>
      </c>
      <c r="X128" s="53" t="str">
        <f>IF(ISBLANK(現行セット情報CSV!X128),"",現行セット情報CSV!X128)</f>
        <v/>
      </c>
      <c r="Y128" s="53" t="str">
        <f>IF(ISBLANK(現行セット情報CSV!Y128),"",現行セット情報CSV!Y128)</f>
        <v/>
      </c>
      <c r="Z128" s="53" t="str">
        <f>IF(ISBLANK(現行セット情報CSV!Z128),"",現行セット情報CSV!Z128)</f>
        <v/>
      </c>
      <c r="AA128" s="53" t="str">
        <f>IF(ISBLANK(現行セット情報CSV!AA128),"",現行セット情報CSV!AA128)</f>
        <v/>
      </c>
      <c r="AB128" s="53" t="str">
        <f>IF(ISBLANK(現行セット情報CSV!AB128),"",現行セット情報CSV!AB128)</f>
        <v/>
      </c>
      <c r="AC128" s="53" t="str">
        <f>IF(ISBLANK(現行セット情報CSV!AC128),"",現行セット情報CSV!AC128)</f>
        <v/>
      </c>
      <c r="AD128" s="53" t="str">
        <f>IF(ISBLANK(現行セット情報CSV!AD128),"",現行セット情報CSV!AD128)</f>
        <v/>
      </c>
      <c r="AE128" s="53" t="str">
        <f>IF(ISBLANK(現行セット情報CSV!AE128),"",現行セット情報CSV!AE128)</f>
        <v/>
      </c>
      <c r="AF128" s="53" t="str">
        <f>IF(ISBLANK(現行セット情報CSV!AF128),"",現行セット情報CSV!AF128)</f>
        <v/>
      </c>
      <c r="AG128" s="53" t="str">
        <f>IF(ISBLANK(現行セット情報CSV!AG128),"",現行セット情報CSV!AG128)</f>
        <v/>
      </c>
      <c r="AH128" s="53" t="str">
        <f>IF(ISBLANK(現行セット情報CSV!AH128),"",現行セット情報CSV!AH128)</f>
        <v/>
      </c>
      <c r="AI128" s="53" t="str">
        <f>IF(ISBLANK(現行セット情報CSV!AI128),"",現行セット情報CSV!AI128)</f>
        <v/>
      </c>
      <c r="AJ128" s="53" t="str">
        <f>IF(ISBLANK(現行セット情報CSV!AJ128),"",現行セット情報CSV!AJ128)</f>
        <v/>
      </c>
      <c r="AK128" s="53" t="str">
        <f>IF(ISBLANK(現行セット情報CSV!AK128),"",現行セット情報CSV!AK128)</f>
        <v/>
      </c>
      <c r="AL128" s="53" t="str">
        <f>IF(ISBLANK(現行セット情報CSV!AL128),"",現行セット情報CSV!AL128)</f>
        <v/>
      </c>
      <c r="AM128" s="53" t="str">
        <f>IF(ISBLANK(現行セット情報CSV!AM128),"",現行セット情報CSV!AM128)</f>
        <v/>
      </c>
      <c r="AN128" s="53" t="str">
        <f>IF(ISBLANK(現行セット情報CSV!AN128),"",現行セット情報CSV!AN128)</f>
        <v/>
      </c>
      <c r="AO128" s="53" t="str">
        <f>IF(ISBLANK(現行セット情報CSV!AO128),"",現行セット情報CSV!AO128)</f>
        <v/>
      </c>
      <c r="AP128" s="53" t="str">
        <f>IF(ISBLANK(現行セット情報CSV!AP128),"",現行セット情報CSV!AP128)</f>
        <v/>
      </c>
      <c r="AQ128" s="53" t="str">
        <f>IF(ISBLANK(現行セット情報CSV!AQ128),"",現行セット情報CSV!AQ128)</f>
        <v/>
      </c>
      <c r="AR128" s="53" t="str">
        <f>IF(ISBLANK(現行セット情報CSV!AR128),"",現行セット情報CSV!AR128)</f>
        <v/>
      </c>
      <c r="AS128" s="53" t="str">
        <f>IF(ISBLANK(現行セット情報CSV!AS128),"",現行セット情報CSV!AS128)</f>
        <v/>
      </c>
    </row>
    <row r="129" spans="1:45">
      <c r="A129" s="53" t="str">
        <f>IF(ISBLANK(現行セット情報CSV!A129),"",現行セット情報CSV!A129)</f>
        <v/>
      </c>
      <c r="B129" s="53" t="str">
        <f>IF(ISBLANK(現行セット情報CSV!B129),"",現行セット情報CSV!B129)</f>
        <v/>
      </c>
      <c r="C129" s="53" t="str">
        <f>IF(ISBLANK(現行セット情報CSV!C129),"",現行セット情報CSV!C129)</f>
        <v/>
      </c>
      <c r="D129" s="53" t="str">
        <f>IF(ISBLANK(現行セット情報CSV!D129),"",現行セット情報CSV!D129)</f>
        <v/>
      </c>
      <c r="E129" s="53" t="str">
        <f>IF(ISBLANK(現行セット情報CSV!E129),"",現行セット情報CSV!E129)</f>
        <v/>
      </c>
      <c r="F129" s="53" t="str">
        <f>IF(ISBLANK(現行セット情報CSV!F129),"",現行セット情報CSV!F129)</f>
        <v/>
      </c>
      <c r="G129" s="53" t="str">
        <f>IF(ISBLANK(現行セット情報CSV!G129),"",現行セット情報CSV!G129)</f>
        <v/>
      </c>
      <c r="H129" s="53" t="str">
        <f>IF(ISBLANK(現行セット情報CSV!H129),"",現行セット情報CSV!H129)</f>
        <v/>
      </c>
      <c r="I129" s="53" t="str">
        <f>IF(ISBLANK(現行セット情報CSV!I129),"",現行セット情報CSV!I129&amp;"("&amp;TEXT(EDATE($I$2,-1),"yyyy年m月")&amp;"納品まで)")</f>
        <v/>
      </c>
      <c r="J129" s="53" t="str">
        <f>IF(ISBLANK(現行セット情報CSV!J129),"",現行セット情報CSV!J129)</f>
        <v/>
      </c>
      <c r="K129" s="53" t="str">
        <f>IF(ISBLANK(現行セット情報CSV!K129),"",現行セット情報CSV!K129)</f>
        <v/>
      </c>
      <c r="L129" s="53" t="str">
        <f>IF(ISBLANK(現行セット情報CSV!L129),"",現行セット情報CSV!L129)</f>
        <v/>
      </c>
      <c r="M129" s="53" t="str">
        <f>IF(ISBLANK(現行セット情報CSV!M129),"",現行セット情報CSV!M129)</f>
        <v/>
      </c>
      <c r="N129" s="53" t="str">
        <f>IF(ISBLANK(現行セット情報CSV!N129),"",現行セット情報CSV!N129)</f>
        <v/>
      </c>
      <c r="O129" s="53" t="str">
        <f>IF(ISBLANK(現行セット情報CSV!O129),"",現行セット情報CSV!O129)</f>
        <v/>
      </c>
      <c r="P129" s="53" t="str">
        <f>IF(ISBLANK(現行セット情報CSV!P129),"",現行セット情報CSV!P129)</f>
        <v/>
      </c>
      <c r="Q129" s="53" t="str">
        <f>IF(ISBLANK(現行セット情報CSV!Q129),"",現行セット情報CSV!Q129+5)</f>
        <v/>
      </c>
      <c r="R129" s="53" t="str">
        <f>IF(ISBLANK(現行セット情報CSV!R129),"",現行セット情報CSV!R129)</f>
        <v/>
      </c>
      <c r="S129" s="53" t="str">
        <f>IF(ISBLANK(現行セット情報CSV!S129),"",現行セット情報CSV!S129)</f>
        <v/>
      </c>
      <c r="T129" s="53" t="str">
        <f>IF(ISBLANK(現行セット情報CSV!T129),"",現行セット情報CSV!T129)</f>
        <v/>
      </c>
      <c r="U129" s="53" t="str">
        <f>IF(ISBLANK(現行セット情報CSV!U129),"",現行セット情報CSV!U129)</f>
        <v/>
      </c>
      <c r="V129" s="53" t="str">
        <f>IF(ISBLANK(現行セット情報CSV!V129),"",現行セット情報CSV!V129)</f>
        <v/>
      </c>
      <c r="W129" s="53" t="str">
        <f>IF(ISBLANK(現行セット情報CSV!W129),"",現行セット情報CSV!W129)</f>
        <v/>
      </c>
      <c r="X129" s="53" t="str">
        <f>IF(ISBLANK(現行セット情報CSV!X129),"",現行セット情報CSV!X129)</f>
        <v/>
      </c>
      <c r="Y129" s="53" t="str">
        <f>IF(ISBLANK(現行セット情報CSV!Y129),"",現行セット情報CSV!Y129)</f>
        <v/>
      </c>
      <c r="Z129" s="53" t="str">
        <f>IF(ISBLANK(現行セット情報CSV!Z129),"",現行セット情報CSV!Z129)</f>
        <v/>
      </c>
      <c r="AA129" s="53" t="str">
        <f>IF(ISBLANK(現行セット情報CSV!AA129),"",現行セット情報CSV!AA129)</f>
        <v/>
      </c>
      <c r="AB129" s="53" t="str">
        <f>IF(ISBLANK(現行セット情報CSV!AB129),"",現行セット情報CSV!AB129)</f>
        <v/>
      </c>
      <c r="AC129" s="53" t="str">
        <f>IF(ISBLANK(現行セット情報CSV!AC129),"",現行セット情報CSV!AC129)</f>
        <v/>
      </c>
      <c r="AD129" s="53" t="str">
        <f>IF(ISBLANK(現行セット情報CSV!AD129),"",現行セット情報CSV!AD129)</f>
        <v/>
      </c>
      <c r="AE129" s="53" t="str">
        <f>IF(ISBLANK(現行セット情報CSV!AE129),"",現行セット情報CSV!AE129)</f>
        <v/>
      </c>
      <c r="AF129" s="53" t="str">
        <f>IF(ISBLANK(現行セット情報CSV!AF129),"",現行セット情報CSV!AF129)</f>
        <v/>
      </c>
      <c r="AG129" s="53" t="str">
        <f>IF(ISBLANK(現行セット情報CSV!AG129),"",現行セット情報CSV!AG129)</f>
        <v/>
      </c>
      <c r="AH129" s="53" t="str">
        <f>IF(ISBLANK(現行セット情報CSV!AH129),"",現行セット情報CSV!AH129)</f>
        <v/>
      </c>
      <c r="AI129" s="53" t="str">
        <f>IF(ISBLANK(現行セット情報CSV!AI129),"",現行セット情報CSV!AI129)</f>
        <v/>
      </c>
      <c r="AJ129" s="53" t="str">
        <f>IF(ISBLANK(現行セット情報CSV!AJ129),"",現行セット情報CSV!AJ129)</f>
        <v/>
      </c>
      <c r="AK129" s="53" t="str">
        <f>IF(ISBLANK(現行セット情報CSV!AK129),"",現行セット情報CSV!AK129)</f>
        <v/>
      </c>
      <c r="AL129" s="53" t="str">
        <f>IF(ISBLANK(現行セット情報CSV!AL129),"",現行セット情報CSV!AL129)</f>
        <v/>
      </c>
      <c r="AM129" s="53" t="str">
        <f>IF(ISBLANK(現行セット情報CSV!AM129),"",現行セット情報CSV!AM129)</f>
        <v/>
      </c>
      <c r="AN129" s="53" t="str">
        <f>IF(ISBLANK(現行セット情報CSV!AN129),"",現行セット情報CSV!AN129)</f>
        <v/>
      </c>
      <c r="AO129" s="53" t="str">
        <f>IF(ISBLANK(現行セット情報CSV!AO129),"",現行セット情報CSV!AO129)</f>
        <v/>
      </c>
      <c r="AP129" s="53" t="str">
        <f>IF(ISBLANK(現行セット情報CSV!AP129),"",現行セット情報CSV!AP129)</f>
        <v/>
      </c>
      <c r="AQ129" s="53" t="str">
        <f>IF(ISBLANK(現行セット情報CSV!AQ129),"",現行セット情報CSV!AQ129)</f>
        <v/>
      </c>
      <c r="AR129" s="53" t="str">
        <f>IF(ISBLANK(現行セット情報CSV!AR129),"",現行セット情報CSV!AR129)</f>
        <v/>
      </c>
      <c r="AS129" s="53" t="str">
        <f>IF(ISBLANK(現行セット情報CSV!AS129),"",現行セット情報CSV!AS129)</f>
        <v/>
      </c>
    </row>
    <row r="130" spans="1:45">
      <c r="A130" s="53" t="str">
        <f>IF(ISBLANK(現行セット情報CSV!A130),"",現行セット情報CSV!A130)</f>
        <v/>
      </c>
      <c r="B130" s="53" t="str">
        <f>IF(ISBLANK(現行セット情報CSV!B130),"",現行セット情報CSV!B130)</f>
        <v/>
      </c>
      <c r="C130" s="53" t="str">
        <f>IF(ISBLANK(現行セット情報CSV!C130),"",現行セット情報CSV!C130)</f>
        <v/>
      </c>
      <c r="D130" s="53" t="str">
        <f>IF(ISBLANK(現行セット情報CSV!D130),"",現行セット情報CSV!D130)</f>
        <v/>
      </c>
      <c r="E130" s="53" t="str">
        <f>IF(ISBLANK(現行セット情報CSV!E130),"",現行セット情報CSV!E130)</f>
        <v/>
      </c>
      <c r="F130" s="53" t="str">
        <f>IF(ISBLANK(現行セット情報CSV!F130),"",現行セット情報CSV!F130)</f>
        <v/>
      </c>
      <c r="G130" s="53" t="str">
        <f>IF(ISBLANK(現行セット情報CSV!G130),"",現行セット情報CSV!G130)</f>
        <v/>
      </c>
      <c r="H130" s="53" t="str">
        <f>IF(ISBLANK(現行セット情報CSV!H130),"",現行セット情報CSV!H130)</f>
        <v/>
      </c>
      <c r="I130" s="53" t="str">
        <f>IF(ISBLANK(現行セット情報CSV!I130),"",現行セット情報CSV!I130&amp;"("&amp;TEXT(EDATE($I$2,-1),"yyyy年m月")&amp;"納品まで)")</f>
        <v/>
      </c>
      <c r="J130" s="53" t="str">
        <f>IF(ISBLANK(現行セット情報CSV!J130),"",現行セット情報CSV!J130)</f>
        <v/>
      </c>
      <c r="K130" s="53" t="str">
        <f>IF(ISBLANK(現行セット情報CSV!K130),"",現行セット情報CSV!K130)</f>
        <v/>
      </c>
      <c r="L130" s="53" t="str">
        <f>IF(ISBLANK(現行セット情報CSV!L130),"",現行セット情報CSV!L130)</f>
        <v/>
      </c>
      <c r="M130" s="53" t="str">
        <f>IF(ISBLANK(現行セット情報CSV!M130),"",現行セット情報CSV!M130)</f>
        <v/>
      </c>
      <c r="N130" s="53" t="str">
        <f>IF(ISBLANK(現行セット情報CSV!N130),"",現行セット情報CSV!N130)</f>
        <v/>
      </c>
      <c r="O130" s="53" t="str">
        <f>IF(ISBLANK(現行セット情報CSV!O130),"",現行セット情報CSV!O130)</f>
        <v/>
      </c>
      <c r="P130" s="53" t="str">
        <f>IF(ISBLANK(現行セット情報CSV!P130),"",現行セット情報CSV!P130)</f>
        <v/>
      </c>
      <c r="Q130" s="53" t="str">
        <f>IF(ISBLANK(現行セット情報CSV!Q130),"",現行セット情報CSV!Q130+5)</f>
        <v/>
      </c>
      <c r="R130" s="53" t="str">
        <f>IF(ISBLANK(現行セット情報CSV!R130),"",現行セット情報CSV!R130)</f>
        <v/>
      </c>
      <c r="S130" s="53" t="str">
        <f>IF(ISBLANK(現行セット情報CSV!S130),"",現行セット情報CSV!S130)</f>
        <v/>
      </c>
      <c r="T130" s="53" t="str">
        <f>IF(ISBLANK(現行セット情報CSV!T130),"",現行セット情報CSV!T130)</f>
        <v/>
      </c>
      <c r="U130" s="53" t="str">
        <f>IF(ISBLANK(現行セット情報CSV!U130),"",現行セット情報CSV!U130)</f>
        <v/>
      </c>
      <c r="V130" s="53" t="str">
        <f>IF(ISBLANK(現行セット情報CSV!V130),"",現行セット情報CSV!V130)</f>
        <v/>
      </c>
      <c r="W130" s="53" t="str">
        <f>IF(ISBLANK(現行セット情報CSV!W130),"",現行セット情報CSV!W130)</f>
        <v/>
      </c>
      <c r="X130" s="53" t="str">
        <f>IF(ISBLANK(現行セット情報CSV!X130),"",現行セット情報CSV!X130)</f>
        <v/>
      </c>
      <c r="Y130" s="53" t="str">
        <f>IF(ISBLANK(現行セット情報CSV!Y130),"",現行セット情報CSV!Y130)</f>
        <v/>
      </c>
      <c r="Z130" s="53" t="str">
        <f>IF(ISBLANK(現行セット情報CSV!Z130),"",現行セット情報CSV!Z130)</f>
        <v/>
      </c>
      <c r="AA130" s="53" t="str">
        <f>IF(ISBLANK(現行セット情報CSV!AA130),"",現行セット情報CSV!AA130)</f>
        <v/>
      </c>
      <c r="AB130" s="53" t="str">
        <f>IF(ISBLANK(現行セット情報CSV!AB130),"",現行セット情報CSV!AB130)</f>
        <v/>
      </c>
      <c r="AC130" s="53" t="str">
        <f>IF(ISBLANK(現行セット情報CSV!AC130),"",現行セット情報CSV!AC130)</f>
        <v/>
      </c>
      <c r="AD130" s="53" t="str">
        <f>IF(ISBLANK(現行セット情報CSV!AD130),"",現行セット情報CSV!AD130)</f>
        <v/>
      </c>
      <c r="AE130" s="53" t="str">
        <f>IF(ISBLANK(現行セット情報CSV!AE130),"",現行セット情報CSV!AE130)</f>
        <v/>
      </c>
      <c r="AF130" s="53" t="str">
        <f>IF(ISBLANK(現行セット情報CSV!AF130),"",現行セット情報CSV!AF130)</f>
        <v/>
      </c>
      <c r="AG130" s="53" t="str">
        <f>IF(ISBLANK(現行セット情報CSV!AG130),"",現行セット情報CSV!AG130)</f>
        <v/>
      </c>
      <c r="AH130" s="53" t="str">
        <f>IF(ISBLANK(現行セット情報CSV!AH130),"",現行セット情報CSV!AH130)</f>
        <v/>
      </c>
      <c r="AI130" s="53" t="str">
        <f>IF(ISBLANK(現行セット情報CSV!AI130),"",現行セット情報CSV!AI130)</f>
        <v/>
      </c>
      <c r="AJ130" s="53" t="str">
        <f>IF(ISBLANK(現行セット情報CSV!AJ130),"",現行セット情報CSV!AJ130)</f>
        <v/>
      </c>
      <c r="AK130" s="53" t="str">
        <f>IF(ISBLANK(現行セット情報CSV!AK130),"",現行セット情報CSV!AK130)</f>
        <v/>
      </c>
      <c r="AL130" s="53" t="str">
        <f>IF(ISBLANK(現行セット情報CSV!AL130),"",現行セット情報CSV!AL130)</f>
        <v/>
      </c>
      <c r="AM130" s="53" t="str">
        <f>IF(ISBLANK(現行セット情報CSV!AM130),"",現行セット情報CSV!AM130)</f>
        <v/>
      </c>
      <c r="AN130" s="53" t="str">
        <f>IF(ISBLANK(現行セット情報CSV!AN130),"",現行セット情報CSV!AN130)</f>
        <v/>
      </c>
      <c r="AO130" s="53" t="str">
        <f>IF(ISBLANK(現行セット情報CSV!AO130),"",現行セット情報CSV!AO130)</f>
        <v/>
      </c>
      <c r="AP130" s="53" t="str">
        <f>IF(ISBLANK(現行セット情報CSV!AP130),"",現行セット情報CSV!AP130)</f>
        <v/>
      </c>
      <c r="AQ130" s="53" t="str">
        <f>IF(ISBLANK(現行セット情報CSV!AQ130),"",現行セット情報CSV!AQ130)</f>
        <v/>
      </c>
      <c r="AR130" s="53" t="str">
        <f>IF(ISBLANK(現行セット情報CSV!AR130),"",現行セット情報CSV!AR130)</f>
        <v/>
      </c>
      <c r="AS130" s="53" t="str">
        <f>IF(ISBLANK(現行セット情報CSV!AS130),"",現行セット情報CSV!AS130)</f>
        <v/>
      </c>
    </row>
    <row r="131" spans="1:45">
      <c r="A131" s="53" t="str">
        <f>IF(ISBLANK(現行セット情報CSV!A131),"",現行セット情報CSV!A131)</f>
        <v/>
      </c>
      <c r="B131" s="53" t="str">
        <f>IF(ISBLANK(現行セット情報CSV!B131),"",現行セット情報CSV!B131)</f>
        <v/>
      </c>
      <c r="C131" s="53" t="str">
        <f>IF(ISBLANK(現行セット情報CSV!C131),"",現行セット情報CSV!C131)</f>
        <v/>
      </c>
      <c r="D131" s="53" t="str">
        <f>IF(ISBLANK(現行セット情報CSV!D131),"",現行セット情報CSV!D131)</f>
        <v/>
      </c>
      <c r="E131" s="53" t="str">
        <f>IF(ISBLANK(現行セット情報CSV!E131),"",現行セット情報CSV!E131)</f>
        <v/>
      </c>
      <c r="F131" s="53" t="str">
        <f>IF(ISBLANK(現行セット情報CSV!F131),"",現行セット情報CSV!F131)</f>
        <v/>
      </c>
      <c r="G131" s="53" t="str">
        <f>IF(ISBLANK(現行セット情報CSV!G131),"",現行セット情報CSV!G131)</f>
        <v/>
      </c>
      <c r="H131" s="53" t="str">
        <f>IF(ISBLANK(現行セット情報CSV!H131),"",現行セット情報CSV!H131)</f>
        <v/>
      </c>
      <c r="I131" s="53" t="str">
        <f>IF(ISBLANK(現行セット情報CSV!I131),"",現行セット情報CSV!I131&amp;"("&amp;TEXT(EDATE($I$2,-1),"yyyy年m月")&amp;"納品まで)")</f>
        <v/>
      </c>
      <c r="J131" s="53" t="str">
        <f>IF(ISBLANK(現行セット情報CSV!J131),"",現行セット情報CSV!J131)</f>
        <v/>
      </c>
      <c r="K131" s="53" t="str">
        <f>IF(ISBLANK(現行セット情報CSV!K131),"",現行セット情報CSV!K131)</f>
        <v/>
      </c>
      <c r="L131" s="53" t="str">
        <f>IF(ISBLANK(現行セット情報CSV!L131),"",現行セット情報CSV!L131)</f>
        <v/>
      </c>
      <c r="M131" s="53" t="str">
        <f>IF(ISBLANK(現行セット情報CSV!M131),"",現行セット情報CSV!M131)</f>
        <v/>
      </c>
      <c r="N131" s="53" t="str">
        <f>IF(ISBLANK(現行セット情報CSV!N131),"",現行セット情報CSV!N131)</f>
        <v/>
      </c>
      <c r="O131" s="53" t="str">
        <f>IF(ISBLANK(現行セット情報CSV!O131),"",現行セット情報CSV!O131)</f>
        <v/>
      </c>
      <c r="P131" s="53" t="str">
        <f>IF(ISBLANK(現行セット情報CSV!P131),"",現行セット情報CSV!P131)</f>
        <v/>
      </c>
      <c r="Q131" s="53" t="str">
        <f>IF(ISBLANK(現行セット情報CSV!Q131),"",現行セット情報CSV!Q131+5)</f>
        <v/>
      </c>
      <c r="R131" s="53" t="str">
        <f>IF(ISBLANK(現行セット情報CSV!R131),"",現行セット情報CSV!R131)</f>
        <v/>
      </c>
      <c r="S131" s="53" t="str">
        <f>IF(ISBLANK(現行セット情報CSV!S131),"",現行セット情報CSV!S131)</f>
        <v/>
      </c>
      <c r="T131" s="53" t="str">
        <f>IF(ISBLANK(現行セット情報CSV!T131),"",現行セット情報CSV!T131)</f>
        <v/>
      </c>
      <c r="U131" s="53" t="str">
        <f>IF(ISBLANK(現行セット情報CSV!U131),"",現行セット情報CSV!U131)</f>
        <v/>
      </c>
      <c r="V131" s="53" t="str">
        <f>IF(ISBLANK(現行セット情報CSV!V131),"",現行セット情報CSV!V131)</f>
        <v/>
      </c>
      <c r="W131" s="53" t="str">
        <f>IF(ISBLANK(現行セット情報CSV!W131),"",現行セット情報CSV!W131)</f>
        <v/>
      </c>
      <c r="X131" s="53" t="str">
        <f>IF(ISBLANK(現行セット情報CSV!X131),"",現行セット情報CSV!X131)</f>
        <v/>
      </c>
      <c r="Y131" s="53" t="str">
        <f>IF(ISBLANK(現行セット情報CSV!Y131),"",現行セット情報CSV!Y131)</f>
        <v/>
      </c>
      <c r="Z131" s="53" t="str">
        <f>IF(ISBLANK(現行セット情報CSV!Z131),"",現行セット情報CSV!Z131)</f>
        <v/>
      </c>
      <c r="AA131" s="53" t="str">
        <f>IF(ISBLANK(現行セット情報CSV!AA131),"",現行セット情報CSV!AA131)</f>
        <v/>
      </c>
      <c r="AB131" s="53" t="str">
        <f>IF(ISBLANK(現行セット情報CSV!AB131),"",現行セット情報CSV!AB131)</f>
        <v/>
      </c>
      <c r="AC131" s="53" t="str">
        <f>IF(ISBLANK(現行セット情報CSV!AC131),"",現行セット情報CSV!AC131)</f>
        <v/>
      </c>
      <c r="AD131" s="53" t="str">
        <f>IF(ISBLANK(現行セット情報CSV!AD131),"",現行セット情報CSV!AD131)</f>
        <v/>
      </c>
      <c r="AE131" s="53" t="str">
        <f>IF(ISBLANK(現行セット情報CSV!AE131),"",現行セット情報CSV!AE131)</f>
        <v/>
      </c>
      <c r="AF131" s="53" t="str">
        <f>IF(ISBLANK(現行セット情報CSV!AF131),"",現行セット情報CSV!AF131)</f>
        <v/>
      </c>
      <c r="AG131" s="53" t="str">
        <f>IF(ISBLANK(現行セット情報CSV!AG131),"",現行セット情報CSV!AG131)</f>
        <v/>
      </c>
      <c r="AH131" s="53" t="str">
        <f>IF(ISBLANK(現行セット情報CSV!AH131),"",現行セット情報CSV!AH131)</f>
        <v/>
      </c>
      <c r="AI131" s="53" t="str">
        <f>IF(ISBLANK(現行セット情報CSV!AI131),"",現行セット情報CSV!AI131)</f>
        <v/>
      </c>
      <c r="AJ131" s="53" t="str">
        <f>IF(ISBLANK(現行セット情報CSV!AJ131),"",現行セット情報CSV!AJ131)</f>
        <v/>
      </c>
      <c r="AK131" s="53" t="str">
        <f>IF(ISBLANK(現行セット情報CSV!AK131),"",現行セット情報CSV!AK131)</f>
        <v/>
      </c>
      <c r="AL131" s="53" t="str">
        <f>IF(ISBLANK(現行セット情報CSV!AL131),"",現行セット情報CSV!AL131)</f>
        <v/>
      </c>
      <c r="AM131" s="53" t="str">
        <f>IF(ISBLANK(現行セット情報CSV!AM131),"",現行セット情報CSV!AM131)</f>
        <v/>
      </c>
      <c r="AN131" s="53" t="str">
        <f>IF(ISBLANK(現行セット情報CSV!AN131),"",現行セット情報CSV!AN131)</f>
        <v/>
      </c>
      <c r="AO131" s="53" t="str">
        <f>IF(ISBLANK(現行セット情報CSV!AO131),"",現行セット情報CSV!AO131)</f>
        <v/>
      </c>
      <c r="AP131" s="53" t="str">
        <f>IF(ISBLANK(現行セット情報CSV!AP131),"",現行セット情報CSV!AP131)</f>
        <v/>
      </c>
      <c r="AQ131" s="53" t="str">
        <f>IF(ISBLANK(現行セット情報CSV!AQ131),"",現行セット情報CSV!AQ131)</f>
        <v/>
      </c>
      <c r="AR131" s="53" t="str">
        <f>IF(ISBLANK(現行セット情報CSV!AR131),"",現行セット情報CSV!AR131)</f>
        <v/>
      </c>
      <c r="AS131" s="53" t="str">
        <f>IF(ISBLANK(現行セット情報CSV!AS131),"",現行セット情報CSV!AS131)</f>
        <v/>
      </c>
    </row>
    <row r="132" spans="1:45">
      <c r="A132" s="53" t="str">
        <f>IF(ISBLANK(現行セット情報CSV!A132),"",現行セット情報CSV!A132)</f>
        <v/>
      </c>
      <c r="B132" s="53" t="str">
        <f>IF(ISBLANK(現行セット情報CSV!B132),"",現行セット情報CSV!B132)</f>
        <v/>
      </c>
      <c r="C132" s="53" t="str">
        <f>IF(ISBLANK(現行セット情報CSV!C132),"",現行セット情報CSV!C132)</f>
        <v/>
      </c>
      <c r="D132" s="53" t="str">
        <f>IF(ISBLANK(現行セット情報CSV!D132),"",現行セット情報CSV!D132)</f>
        <v/>
      </c>
      <c r="E132" s="53" t="str">
        <f>IF(ISBLANK(現行セット情報CSV!E132),"",現行セット情報CSV!E132)</f>
        <v/>
      </c>
      <c r="F132" s="53" t="str">
        <f>IF(ISBLANK(現行セット情報CSV!F132),"",現行セット情報CSV!F132)</f>
        <v/>
      </c>
      <c r="G132" s="53" t="str">
        <f>IF(ISBLANK(現行セット情報CSV!G132),"",現行セット情報CSV!G132)</f>
        <v/>
      </c>
      <c r="H132" s="53" t="str">
        <f>IF(ISBLANK(現行セット情報CSV!H132),"",現行セット情報CSV!H132)</f>
        <v/>
      </c>
      <c r="I132" s="53" t="str">
        <f>IF(ISBLANK(現行セット情報CSV!I132),"",現行セット情報CSV!I132&amp;"("&amp;TEXT(EDATE($I$2,-1),"yyyy年m月")&amp;"納品まで)")</f>
        <v/>
      </c>
      <c r="J132" s="53" t="str">
        <f>IF(ISBLANK(現行セット情報CSV!J132),"",現行セット情報CSV!J132)</f>
        <v/>
      </c>
      <c r="K132" s="53" t="str">
        <f>IF(ISBLANK(現行セット情報CSV!K132),"",現行セット情報CSV!K132)</f>
        <v/>
      </c>
      <c r="L132" s="53" t="str">
        <f>IF(ISBLANK(現行セット情報CSV!L132),"",現行セット情報CSV!L132)</f>
        <v/>
      </c>
      <c r="M132" s="53" t="str">
        <f>IF(ISBLANK(現行セット情報CSV!M132),"",現行セット情報CSV!M132)</f>
        <v/>
      </c>
      <c r="N132" s="53" t="str">
        <f>IF(ISBLANK(現行セット情報CSV!N132),"",現行セット情報CSV!N132)</f>
        <v/>
      </c>
      <c r="O132" s="53" t="str">
        <f>IF(ISBLANK(現行セット情報CSV!O132),"",現行セット情報CSV!O132)</f>
        <v/>
      </c>
      <c r="P132" s="53" t="str">
        <f>IF(ISBLANK(現行セット情報CSV!P132),"",現行セット情報CSV!P132)</f>
        <v/>
      </c>
      <c r="Q132" s="53" t="str">
        <f>IF(ISBLANK(現行セット情報CSV!Q132),"",現行セット情報CSV!Q132+5)</f>
        <v/>
      </c>
      <c r="R132" s="53" t="str">
        <f>IF(ISBLANK(現行セット情報CSV!R132),"",現行セット情報CSV!R132)</f>
        <v/>
      </c>
      <c r="S132" s="53" t="str">
        <f>IF(ISBLANK(現行セット情報CSV!S132),"",現行セット情報CSV!S132)</f>
        <v/>
      </c>
      <c r="T132" s="53" t="str">
        <f>IF(ISBLANK(現行セット情報CSV!T132),"",現行セット情報CSV!T132)</f>
        <v/>
      </c>
      <c r="U132" s="53" t="str">
        <f>IF(ISBLANK(現行セット情報CSV!U132),"",現行セット情報CSV!U132)</f>
        <v/>
      </c>
      <c r="V132" s="53" t="str">
        <f>IF(ISBLANK(現行セット情報CSV!V132),"",現行セット情報CSV!V132)</f>
        <v/>
      </c>
      <c r="W132" s="53" t="str">
        <f>IF(ISBLANK(現行セット情報CSV!W132),"",現行セット情報CSV!W132)</f>
        <v/>
      </c>
      <c r="X132" s="53" t="str">
        <f>IF(ISBLANK(現行セット情報CSV!X132),"",現行セット情報CSV!X132)</f>
        <v/>
      </c>
      <c r="Y132" s="53" t="str">
        <f>IF(ISBLANK(現行セット情報CSV!Y132),"",現行セット情報CSV!Y132)</f>
        <v/>
      </c>
      <c r="Z132" s="53" t="str">
        <f>IF(ISBLANK(現行セット情報CSV!Z132),"",現行セット情報CSV!Z132)</f>
        <v/>
      </c>
      <c r="AA132" s="53" t="str">
        <f>IF(ISBLANK(現行セット情報CSV!AA132),"",現行セット情報CSV!AA132)</f>
        <v/>
      </c>
      <c r="AB132" s="53" t="str">
        <f>IF(ISBLANK(現行セット情報CSV!AB132),"",現行セット情報CSV!AB132)</f>
        <v/>
      </c>
      <c r="AC132" s="53" t="str">
        <f>IF(ISBLANK(現行セット情報CSV!AC132),"",現行セット情報CSV!AC132)</f>
        <v/>
      </c>
      <c r="AD132" s="53" t="str">
        <f>IF(ISBLANK(現行セット情報CSV!AD132),"",現行セット情報CSV!AD132)</f>
        <v/>
      </c>
      <c r="AE132" s="53" t="str">
        <f>IF(ISBLANK(現行セット情報CSV!AE132),"",現行セット情報CSV!AE132)</f>
        <v/>
      </c>
      <c r="AF132" s="53" t="str">
        <f>IF(ISBLANK(現行セット情報CSV!AF132),"",現行セット情報CSV!AF132)</f>
        <v/>
      </c>
      <c r="AG132" s="53" t="str">
        <f>IF(ISBLANK(現行セット情報CSV!AG132),"",現行セット情報CSV!AG132)</f>
        <v/>
      </c>
      <c r="AH132" s="53" t="str">
        <f>IF(ISBLANK(現行セット情報CSV!AH132),"",現行セット情報CSV!AH132)</f>
        <v/>
      </c>
      <c r="AI132" s="53" t="str">
        <f>IF(ISBLANK(現行セット情報CSV!AI132),"",現行セット情報CSV!AI132)</f>
        <v/>
      </c>
      <c r="AJ132" s="53" t="str">
        <f>IF(ISBLANK(現行セット情報CSV!AJ132),"",現行セット情報CSV!AJ132)</f>
        <v/>
      </c>
      <c r="AK132" s="53" t="str">
        <f>IF(ISBLANK(現行セット情報CSV!AK132),"",現行セット情報CSV!AK132)</f>
        <v/>
      </c>
      <c r="AL132" s="53" t="str">
        <f>IF(ISBLANK(現行セット情報CSV!AL132),"",現行セット情報CSV!AL132)</f>
        <v/>
      </c>
      <c r="AM132" s="53" t="str">
        <f>IF(ISBLANK(現行セット情報CSV!AM132),"",現行セット情報CSV!AM132)</f>
        <v/>
      </c>
      <c r="AN132" s="53" t="str">
        <f>IF(ISBLANK(現行セット情報CSV!AN132),"",現行セット情報CSV!AN132)</f>
        <v/>
      </c>
      <c r="AO132" s="53" t="str">
        <f>IF(ISBLANK(現行セット情報CSV!AO132),"",現行セット情報CSV!AO132)</f>
        <v/>
      </c>
      <c r="AP132" s="53" t="str">
        <f>IF(ISBLANK(現行セット情報CSV!AP132),"",現行セット情報CSV!AP132)</f>
        <v/>
      </c>
      <c r="AQ132" s="53" t="str">
        <f>IF(ISBLANK(現行セット情報CSV!AQ132),"",現行セット情報CSV!AQ132)</f>
        <v/>
      </c>
      <c r="AR132" s="53" t="str">
        <f>IF(ISBLANK(現行セット情報CSV!AR132),"",現行セット情報CSV!AR132)</f>
        <v/>
      </c>
      <c r="AS132" s="53" t="str">
        <f>IF(ISBLANK(現行セット情報CSV!AS132),"",現行セット情報CSV!AS132)</f>
        <v/>
      </c>
    </row>
    <row r="133" spans="1:45">
      <c r="A133" s="53" t="str">
        <f>IF(ISBLANK(現行セット情報CSV!A133),"",現行セット情報CSV!A133)</f>
        <v/>
      </c>
      <c r="B133" s="53" t="str">
        <f>IF(ISBLANK(現行セット情報CSV!B133),"",現行セット情報CSV!B133)</f>
        <v/>
      </c>
      <c r="C133" s="53" t="str">
        <f>IF(ISBLANK(現行セット情報CSV!C133),"",現行セット情報CSV!C133)</f>
        <v/>
      </c>
      <c r="D133" s="53" t="str">
        <f>IF(ISBLANK(現行セット情報CSV!D133),"",現行セット情報CSV!D133)</f>
        <v/>
      </c>
      <c r="E133" s="53" t="str">
        <f>IF(ISBLANK(現行セット情報CSV!E133),"",現行セット情報CSV!E133)</f>
        <v/>
      </c>
      <c r="F133" s="53" t="str">
        <f>IF(ISBLANK(現行セット情報CSV!F133),"",現行セット情報CSV!F133)</f>
        <v/>
      </c>
      <c r="G133" s="53" t="str">
        <f>IF(ISBLANK(現行セット情報CSV!G133),"",現行セット情報CSV!G133)</f>
        <v/>
      </c>
      <c r="H133" s="53" t="str">
        <f>IF(ISBLANK(現行セット情報CSV!H133),"",現行セット情報CSV!H133)</f>
        <v/>
      </c>
      <c r="I133" s="53" t="str">
        <f>IF(ISBLANK(現行セット情報CSV!I133),"",現行セット情報CSV!I133&amp;"("&amp;TEXT(EDATE($I$2,-1),"yyyy年m月")&amp;"納品まで)")</f>
        <v/>
      </c>
      <c r="J133" s="53" t="str">
        <f>IF(ISBLANK(現行セット情報CSV!J133),"",現行セット情報CSV!J133)</f>
        <v/>
      </c>
      <c r="K133" s="53" t="str">
        <f>IF(ISBLANK(現行セット情報CSV!K133),"",現行セット情報CSV!K133)</f>
        <v/>
      </c>
      <c r="L133" s="53" t="str">
        <f>IF(ISBLANK(現行セット情報CSV!L133),"",現行セット情報CSV!L133)</f>
        <v/>
      </c>
      <c r="M133" s="53" t="str">
        <f>IF(ISBLANK(現行セット情報CSV!M133),"",現行セット情報CSV!M133)</f>
        <v/>
      </c>
      <c r="N133" s="53" t="str">
        <f>IF(ISBLANK(現行セット情報CSV!N133),"",現行セット情報CSV!N133)</f>
        <v/>
      </c>
      <c r="O133" s="53" t="str">
        <f>IF(ISBLANK(現行セット情報CSV!O133),"",現行セット情報CSV!O133)</f>
        <v/>
      </c>
      <c r="P133" s="53" t="str">
        <f>IF(ISBLANK(現行セット情報CSV!P133),"",現行セット情報CSV!P133)</f>
        <v/>
      </c>
      <c r="Q133" s="53" t="str">
        <f>IF(ISBLANK(現行セット情報CSV!Q133),"",現行セット情報CSV!Q133+5)</f>
        <v/>
      </c>
      <c r="R133" s="53" t="str">
        <f>IF(ISBLANK(現行セット情報CSV!R133),"",現行セット情報CSV!R133)</f>
        <v/>
      </c>
      <c r="S133" s="53" t="str">
        <f>IF(ISBLANK(現行セット情報CSV!S133),"",現行セット情報CSV!S133)</f>
        <v/>
      </c>
      <c r="T133" s="53" t="str">
        <f>IF(ISBLANK(現行セット情報CSV!T133),"",現行セット情報CSV!T133)</f>
        <v/>
      </c>
      <c r="U133" s="53" t="str">
        <f>IF(ISBLANK(現行セット情報CSV!U133),"",現行セット情報CSV!U133)</f>
        <v/>
      </c>
      <c r="V133" s="53" t="str">
        <f>IF(ISBLANK(現行セット情報CSV!V133),"",現行セット情報CSV!V133)</f>
        <v/>
      </c>
      <c r="W133" s="53" t="str">
        <f>IF(ISBLANK(現行セット情報CSV!W133),"",現行セット情報CSV!W133)</f>
        <v/>
      </c>
      <c r="X133" s="53" t="str">
        <f>IF(ISBLANK(現行セット情報CSV!X133),"",現行セット情報CSV!X133)</f>
        <v/>
      </c>
      <c r="Y133" s="53" t="str">
        <f>IF(ISBLANK(現行セット情報CSV!Y133),"",現行セット情報CSV!Y133)</f>
        <v/>
      </c>
      <c r="Z133" s="53" t="str">
        <f>IF(ISBLANK(現行セット情報CSV!Z133),"",現行セット情報CSV!Z133)</f>
        <v/>
      </c>
      <c r="AA133" s="53" t="str">
        <f>IF(ISBLANK(現行セット情報CSV!AA133),"",現行セット情報CSV!AA133)</f>
        <v/>
      </c>
      <c r="AB133" s="53" t="str">
        <f>IF(ISBLANK(現行セット情報CSV!AB133),"",現行セット情報CSV!AB133)</f>
        <v/>
      </c>
      <c r="AC133" s="53" t="str">
        <f>IF(ISBLANK(現行セット情報CSV!AC133),"",現行セット情報CSV!AC133)</f>
        <v/>
      </c>
      <c r="AD133" s="53" t="str">
        <f>IF(ISBLANK(現行セット情報CSV!AD133),"",現行セット情報CSV!AD133)</f>
        <v/>
      </c>
      <c r="AE133" s="53" t="str">
        <f>IF(ISBLANK(現行セット情報CSV!AE133),"",現行セット情報CSV!AE133)</f>
        <v/>
      </c>
      <c r="AF133" s="53" t="str">
        <f>IF(ISBLANK(現行セット情報CSV!AF133),"",現行セット情報CSV!AF133)</f>
        <v/>
      </c>
      <c r="AG133" s="53" t="str">
        <f>IF(ISBLANK(現行セット情報CSV!AG133),"",現行セット情報CSV!AG133)</f>
        <v/>
      </c>
      <c r="AH133" s="53" t="str">
        <f>IF(ISBLANK(現行セット情報CSV!AH133),"",現行セット情報CSV!AH133)</f>
        <v/>
      </c>
      <c r="AI133" s="53" t="str">
        <f>IF(ISBLANK(現行セット情報CSV!AI133),"",現行セット情報CSV!AI133)</f>
        <v/>
      </c>
      <c r="AJ133" s="53" t="str">
        <f>IF(ISBLANK(現行セット情報CSV!AJ133),"",現行セット情報CSV!AJ133)</f>
        <v/>
      </c>
      <c r="AK133" s="53" t="str">
        <f>IF(ISBLANK(現行セット情報CSV!AK133),"",現行セット情報CSV!AK133)</f>
        <v/>
      </c>
      <c r="AL133" s="53" t="str">
        <f>IF(ISBLANK(現行セット情報CSV!AL133),"",現行セット情報CSV!AL133)</f>
        <v/>
      </c>
      <c r="AM133" s="53" t="str">
        <f>IF(ISBLANK(現行セット情報CSV!AM133),"",現行セット情報CSV!AM133)</f>
        <v/>
      </c>
      <c r="AN133" s="53" t="str">
        <f>IF(ISBLANK(現行セット情報CSV!AN133),"",現行セット情報CSV!AN133)</f>
        <v/>
      </c>
      <c r="AO133" s="53" t="str">
        <f>IF(ISBLANK(現行セット情報CSV!AO133),"",現行セット情報CSV!AO133)</f>
        <v/>
      </c>
      <c r="AP133" s="53" t="str">
        <f>IF(ISBLANK(現行セット情報CSV!AP133),"",現行セット情報CSV!AP133)</f>
        <v/>
      </c>
      <c r="AQ133" s="53" t="str">
        <f>IF(ISBLANK(現行セット情報CSV!AQ133),"",現行セット情報CSV!AQ133)</f>
        <v/>
      </c>
      <c r="AR133" s="53" t="str">
        <f>IF(ISBLANK(現行セット情報CSV!AR133),"",現行セット情報CSV!AR133)</f>
        <v/>
      </c>
      <c r="AS133" s="53" t="str">
        <f>IF(ISBLANK(現行セット情報CSV!AS133),"",現行セット情報CSV!AS133)</f>
        <v/>
      </c>
    </row>
    <row r="134" spans="1:45">
      <c r="A134" s="53" t="str">
        <f>IF(ISBLANK(現行セット情報CSV!A134),"",現行セット情報CSV!A134)</f>
        <v/>
      </c>
      <c r="B134" s="53" t="str">
        <f>IF(ISBLANK(現行セット情報CSV!B134),"",現行セット情報CSV!B134)</f>
        <v/>
      </c>
      <c r="C134" s="53" t="str">
        <f>IF(ISBLANK(現行セット情報CSV!C134),"",現行セット情報CSV!C134)</f>
        <v/>
      </c>
      <c r="D134" s="53" t="str">
        <f>IF(ISBLANK(現行セット情報CSV!D134),"",現行セット情報CSV!D134)</f>
        <v/>
      </c>
      <c r="E134" s="53" t="str">
        <f>IF(ISBLANK(現行セット情報CSV!E134),"",現行セット情報CSV!E134)</f>
        <v/>
      </c>
      <c r="F134" s="53" t="str">
        <f>IF(ISBLANK(現行セット情報CSV!F134),"",現行セット情報CSV!F134)</f>
        <v/>
      </c>
      <c r="G134" s="53" t="str">
        <f>IF(ISBLANK(現行セット情報CSV!G134),"",現行セット情報CSV!G134)</f>
        <v/>
      </c>
      <c r="H134" s="53" t="str">
        <f>IF(ISBLANK(現行セット情報CSV!H134),"",現行セット情報CSV!H134)</f>
        <v/>
      </c>
      <c r="I134" s="53" t="str">
        <f>IF(ISBLANK(現行セット情報CSV!I134),"",現行セット情報CSV!I134&amp;"("&amp;TEXT(EDATE($I$2,-1),"yyyy年m月")&amp;"納品まで)")</f>
        <v/>
      </c>
      <c r="J134" s="53" t="str">
        <f>IF(ISBLANK(現行セット情報CSV!J134),"",現行セット情報CSV!J134)</f>
        <v/>
      </c>
      <c r="K134" s="53" t="str">
        <f>IF(ISBLANK(現行セット情報CSV!K134),"",現行セット情報CSV!K134)</f>
        <v/>
      </c>
      <c r="L134" s="53" t="str">
        <f>IF(ISBLANK(現行セット情報CSV!L134),"",現行セット情報CSV!L134)</f>
        <v/>
      </c>
      <c r="M134" s="53" t="str">
        <f>IF(ISBLANK(現行セット情報CSV!M134),"",現行セット情報CSV!M134)</f>
        <v/>
      </c>
      <c r="N134" s="53" t="str">
        <f>IF(ISBLANK(現行セット情報CSV!N134),"",現行セット情報CSV!N134)</f>
        <v/>
      </c>
      <c r="O134" s="53" t="str">
        <f>IF(ISBLANK(現行セット情報CSV!O134),"",現行セット情報CSV!O134)</f>
        <v/>
      </c>
      <c r="P134" s="53" t="str">
        <f>IF(ISBLANK(現行セット情報CSV!P134),"",現行セット情報CSV!P134)</f>
        <v/>
      </c>
      <c r="Q134" s="53" t="str">
        <f>IF(ISBLANK(現行セット情報CSV!Q134),"",現行セット情報CSV!Q134+5)</f>
        <v/>
      </c>
      <c r="R134" s="53" t="str">
        <f>IF(ISBLANK(現行セット情報CSV!R134),"",現行セット情報CSV!R134)</f>
        <v/>
      </c>
      <c r="S134" s="53" t="str">
        <f>IF(ISBLANK(現行セット情報CSV!S134),"",現行セット情報CSV!S134)</f>
        <v/>
      </c>
      <c r="T134" s="53" t="str">
        <f>IF(ISBLANK(現行セット情報CSV!T134),"",現行セット情報CSV!T134)</f>
        <v/>
      </c>
      <c r="U134" s="53" t="str">
        <f>IF(ISBLANK(現行セット情報CSV!U134),"",現行セット情報CSV!U134)</f>
        <v/>
      </c>
      <c r="V134" s="53" t="str">
        <f>IF(ISBLANK(現行セット情報CSV!V134),"",現行セット情報CSV!V134)</f>
        <v/>
      </c>
      <c r="W134" s="53" t="str">
        <f>IF(ISBLANK(現行セット情報CSV!W134),"",現行セット情報CSV!W134)</f>
        <v/>
      </c>
      <c r="X134" s="53" t="str">
        <f>IF(ISBLANK(現行セット情報CSV!X134),"",現行セット情報CSV!X134)</f>
        <v/>
      </c>
      <c r="Y134" s="53" t="str">
        <f>IF(ISBLANK(現行セット情報CSV!Y134),"",現行セット情報CSV!Y134)</f>
        <v/>
      </c>
      <c r="Z134" s="53" t="str">
        <f>IF(ISBLANK(現行セット情報CSV!Z134),"",現行セット情報CSV!Z134)</f>
        <v/>
      </c>
      <c r="AA134" s="53" t="str">
        <f>IF(ISBLANK(現行セット情報CSV!AA134),"",現行セット情報CSV!AA134)</f>
        <v/>
      </c>
      <c r="AB134" s="53" t="str">
        <f>IF(ISBLANK(現行セット情報CSV!AB134),"",現行セット情報CSV!AB134)</f>
        <v/>
      </c>
      <c r="AC134" s="53" t="str">
        <f>IF(ISBLANK(現行セット情報CSV!AC134),"",現行セット情報CSV!AC134)</f>
        <v/>
      </c>
      <c r="AD134" s="53" t="str">
        <f>IF(ISBLANK(現行セット情報CSV!AD134),"",現行セット情報CSV!AD134)</f>
        <v/>
      </c>
      <c r="AE134" s="53" t="str">
        <f>IF(ISBLANK(現行セット情報CSV!AE134),"",現行セット情報CSV!AE134)</f>
        <v/>
      </c>
      <c r="AF134" s="53" t="str">
        <f>IF(ISBLANK(現行セット情報CSV!AF134),"",現行セット情報CSV!AF134)</f>
        <v/>
      </c>
      <c r="AG134" s="53" t="str">
        <f>IF(ISBLANK(現行セット情報CSV!AG134),"",現行セット情報CSV!AG134)</f>
        <v/>
      </c>
      <c r="AH134" s="53" t="str">
        <f>IF(ISBLANK(現行セット情報CSV!AH134),"",現行セット情報CSV!AH134)</f>
        <v/>
      </c>
      <c r="AI134" s="53" t="str">
        <f>IF(ISBLANK(現行セット情報CSV!AI134),"",現行セット情報CSV!AI134)</f>
        <v/>
      </c>
      <c r="AJ134" s="53" t="str">
        <f>IF(ISBLANK(現行セット情報CSV!AJ134),"",現行セット情報CSV!AJ134)</f>
        <v/>
      </c>
      <c r="AK134" s="53" t="str">
        <f>IF(ISBLANK(現行セット情報CSV!AK134),"",現行セット情報CSV!AK134)</f>
        <v/>
      </c>
      <c r="AL134" s="53" t="str">
        <f>IF(ISBLANK(現行セット情報CSV!AL134),"",現行セット情報CSV!AL134)</f>
        <v/>
      </c>
      <c r="AM134" s="53" t="str">
        <f>IF(ISBLANK(現行セット情報CSV!AM134),"",現行セット情報CSV!AM134)</f>
        <v/>
      </c>
      <c r="AN134" s="53" t="str">
        <f>IF(ISBLANK(現行セット情報CSV!AN134),"",現行セット情報CSV!AN134)</f>
        <v/>
      </c>
      <c r="AO134" s="53" t="str">
        <f>IF(ISBLANK(現行セット情報CSV!AO134),"",現行セット情報CSV!AO134)</f>
        <v/>
      </c>
      <c r="AP134" s="53" t="str">
        <f>IF(ISBLANK(現行セット情報CSV!AP134),"",現行セット情報CSV!AP134)</f>
        <v/>
      </c>
      <c r="AQ134" s="53" t="str">
        <f>IF(ISBLANK(現行セット情報CSV!AQ134),"",現行セット情報CSV!AQ134)</f>
        <v/>
      </c>
      <c r="AR134" s="53" t="str">
        <f>IF(ISBLANK(現行セット情報CSV!AR134),"",現行セット情報CSV!AR134)</f>
        <v/>
      </c>
      <c r="AS134" s="53" t="str">
        <f>IF(ISBLANK(現行セット情報CSV!AS134),"",現行セット情報CSV!AS134)</f>
        <v/>
      </c>
    </row>
    <row r="135" spans="1:45">
      <c r="A135" s="53" t="str">
        <f>IF(ISBLANK(現行セット情報CSV!A135),"",現行セット情報CSV!A135)</f>
        <v/>
      </c>
      <c r="B135" s="53" t="str">
        <f>IF(ISBLANK(現行セット情報CSV!B135),"",現行セット情報CSV!B135)</f>
        <v/>
      </c>
      <c r="C135" s="53" t="str">
        <f>IF(ISBLANK(現行セット情報CSV!C135),"",現行セット情報CSV!C135)</f>
        <v/>
      </c>
      <c r="D135" s="53" t="str">
        <f>IF(ISBLANK(現行セット情報CSV!D135),"",現行セット情報CSV!D135)</f>
        <v/>
      </c>
      <c r="E135" s="53" t="str">
        <f>IF(ISBLANK(現行セット情報CSV!E135),"",現行セット情報CSV!E135)</f>
        <v/>
      </c>
      <c r="F135" s="53" t="str">
        <f>IF(ISBLANK(現行セット情報CSV!F135),"",現行セット情報CSV!F135)</f>
        <v/>
      </c>
      <c r="G135" s="53" t="str">
        <f>IF(ISBLANK(現行セット情報CSV!G135),"",現行セット情報CSV!G135)</f>
        <v/>
      </c>
      <c r="H135" s="53" t="str">
        <f>IF(ISBLANK(現行セット情報CSV!H135),"",現行セット情報CSV!H135)</f>
        <v/>
      </c>
      <c r="I135" s="53" t="str">
        <f>IF(ISBLANK(現行セット情報CSV!I135),"",現行セット情報CSV!I135&amp;"("&amp;TEXT(EDATE($I$2,-1),"yyyy年m月")&amp;"納品まで)")</f>
        <v/>
      </c>
      <c r="J135" s="53" t="str">
        <f>IF(ISBLANK(現行セット情報CSV!J135),"",現行セット情報CSV!J135)</f>
        <v/>
      </c>
      <c r="K135" s="53" t="str">
        <f>IF(ISBLANK(現行セット情報CSV!K135),"",現行セット情報CSV!K135)</f>
        <v/>
      </c>
      <c r="L135" s="53" t="str">
        <f>IF(ISBLANK(現行セット情報CSV!L135),"",現行セット情報CSV!L135)</f>
        <v/>
      </c>
      <c r="M135" s="53" t="str">
        <f>IF(ISBLANK(現行セット情報CSV!M135),"",現行セット情報CSV!M135)</f>
        <v/>
      </c>
      <c r="N135" s="53" t="str">
        <f>IF(ISBLANK(現行セット情報CSV!N135),"",現行セット情報CSV!N135)</f>
        <v/>
      </c>
      <c r="O135" s="53" t="str">
        <f>IF(ISBLANK(現行セット情報CSV!O135),"",現行セット情報CSV!O135)</f>
        <v/>
      </c>
      <c r="P135" s="53" t="str">
        <f>IF(ISBLANK(現行セット情報CSV!P135),"",現行セット情報CSV!P135)</f>
        <v/>
      </c>
      <c r="Q135" s="53" t="str">
        <f>IF(ISBLANK(現行セット情報CSV!Q135),"",現行セット情報CSV!Q135+5)</f>
        <v/>
      </c>
      <c r="R135" s="53" t="str">
        <f>IF(ISBLANK(現行セット情報CSV!R135),"",現行セット情報CSV!R135)</f>
        <v/>
      </c>
      <c r="S135" s="53" t="str">
        <f>IF(ISBLANK(現行セット情報CSV!S135),"",現行セット情報CSV!S135)</f>
        <v/>
      </c>
      <c r="T135" s="53" t="str">
        <f>IF(ISBLANK(現行セット情報CSV!T135),"",現行セット情報CSV!T135)</f>
        <v/>
      </c>
      <c r="U135" s="53" t="str">
        <f>IF(ISBLANK(現行セット情報CSV!U135),"",現行セット情報CSV!U135)</f>
        <v/>
      </c>
      <c r="V135" s="53" t="str">
        <f>IF(ISBLANK(現行セット情報CSV!V135),"",現行セット情報CSV!V135)</f>
        <v/>
      </c>
      <c r="W135" s="53" t="str">
        <f>IF(ISBLANK(現行セット情報CSV!W135),"",現行セット情報CSV!W135)</f>
        <v/>
      </c>
      <c r="X135" s="53" t="str">
        <f>IF(ISBLANK(現行セット情報CSV!X135),"",現行セット情報CSV!X135)</f>
        <v/>
      </c>
      <c r="Y135" s="53" t="str">
        <f>IF(ISBLANK(現行セット情報CSV!Y135),"",現行セット情報CSV!Y135)</f>
        <v/>
      </c>
      <c r="Z135" s="53" t="str">
        <f>IF(ISBLANK(現行セット情報CSV!Z135),"",現行セット情報CSV!Z135)</f>
        <v/>
      </c>
      <c r="AA135" s="53" t="str">
        <f>IF(ISBLANK(現行セット情報CSV!AA135),"",現行セット情報CSV!AA135)</f>
        <v/>
      </c>
      <c r="AB135" s="53" t="str">
        <f>IF(ISBLANK(現行セット情報CSV!AB135),"",現行セット情報CSV!AB135)</f>
        <v/>
      </c>
      <c r="AC135" s="53" t="str">
        <f>IF(ISBLANK(現行セット情報CSV!AC135),"",現行セット情報CSV!AC135)</f>
        <v/>
      </c>
      <c r="AD135" s="53" t="str">
        <f>IF(ISBLANK(現行セット情報CSV!AD135),"",現行セット情報CSV!AD135)</f>
        <v/>
      </c>
      <c r="AE135" s="53" t="str">
        <f>IF(ISBLANK(現行セット情報CSV!AE135),"",現行セット情報CSV!AE135)</f>
        <v/>
      </c>
      <c r="AF135" s="53" t="str">
        <f>IF(ISBLANK(現行セット情報CSV!AF135),"",現行セット情報CSV!AF135)</f>
        <v/>
      </c>
      <c r="AG135" s="53" t="str">
        <f>IF(ISBLANK(現行セット情報CSV!AG135),"",現行セット情報CSV!AG135)</f>
        <v/>
      </c>
      <c r="AH135" s="53" t="str">
        <f>IF(ISBLANK(現行セット情報CSV!AH135),"",現行セット情報CSV!AH135)</f>
        <v/>
      </c>
      <c r="AI135" s="53" t="str">
        <f>IF(ISBLANK(現行セット情報CSV!AI135),"",現行セット情報CSV!AI135)</f>
        <v/>
      </c>
      <c r="AJ135" s="53" t="str">
        <f>IF(ISBLANK(現行セット情報CSV!AJ135),"",現行セット情報CSV!AJ135)</f>
        <v/>
      </c>
      <c r="AK135" s="53" t="str">
        <f>IF(ISBLANK(現行セット情報CSV!AK135),"",現行セット情報CSV!AK135)</f>
        <v/>
      </c>
      <c r="AL135" s="53" t="str">
        <f>IF(ISBLANK(現行セット情報CSV!AL135),"",現行セット情報CSV!AL135)</f>
        <v/>
      </c>
      <c r="AM135" s="53" t="str">
        <f>IF(ISBLANK(現行セット情報CSV!AM135),"",現行セット情報CSV!AM135)</f>
        <v/>
      </c>
      <c r="AN135" s="53" t="str">
        <f>IF(ISBLANK(現行セット情報CSV!AN135),"",現行セット情報CSV!AN135)</f>
        <v/>
      </c>
      <c r="AO135" s="53" t="str">
        <f>IF(ISBLANK(現行セット情報CSV!AO135),"",現行セット情報CSV!AO135)</f>
        <v/>
      </c>
      <c r="AP135" s="53" t="str">
        <f>IF(ISBLANK(現行セット情報CSV!AP135),"",現行セット情報CSV!AP135)</f>
        <v/>
      </c>
      <c r="AQ135" s="53" t="str">
        <f>IF(ISBLANK(現行セット情報CSV!AQ135),"",現行セット情報CSV!AQ135)</f>
        <v/>
      </c>
      <c r="AR135" s="53" t="str">
        <f>IF(ISBLANK(現行セット情報CSV!AR135),"",現行セット情報CSV!AR135)</f>
        <v/>
      </c>
      <c r="AS135" s="53" t="str">
        <f>IF(ISBLANK(現行セット情報CSV!AS135),"",現行セット情報CSV!AS135)</f>
        <v/>
      </c>
    </row>
    <row r="136" spans="1:45">
      <c r="A136" s="53" t="str">
        <f>IF(ISBLANK(現行セット情報CSV!A136),"",現行セット情報CSV!A136)</f>
        <v/>
      </c>
      <c r="B136" s="53" t="str">
        <f>IF(ISBLANK(現行セット情報CSV!B136),"",現行セット情報CSV!B136)</f>
        <v/>
      </c>
      <c r="C136" s="53" t="str">
        <f>IF(ISBLANK(現行セット情報CSV!C136),"",現行セット情報CSV!C136)</f>
        <v/>
      </c>
      <c r="D136" s="53" t="str">
        <f>IF(ISBLANK(現行セット情報CSV!D136),"",現行セット情報CSV!D136)</f>
        <v/>
      </c>
      <c r="E136" s="53" t="str">
        <f>IF(ISBLANK(現行セット情報CSV!E136),"",現行セット情報CSV!E136)</f>
        <v/>
      </c>
      <c r="F136" s="53" t="str">
        <f>IF(ISBLANK(現行セット情報CSV!F136),"",現行セット情報CSV!F136)</f>
        <v/>
      </c>
      <c r="G136" s="53" t="str">
        <f>IF(ISBLANK(現行セット情報CSV!G136),"",現行セット情報CSV!G136)</f>
        <v/>
      </c>
      <c r="H136" s="53" t="str">
        <f>IF(ISBLANK(現行セット情報CSV!H136),"",現行セット情報CSV!H136)</f>
        <v/>
      </c>
      <c r="I136" s="53" t="str">
        <f>IF(ISBLANK(現行セット情報CSV!I136),"",現行セット情報CSV!I136&amp;"("&amp;TEXT(EDATE($I$2,-1),"yyyy年m月")&amp;"納品まで)")</f>
        <v/>
      </c>
      <c r="J136" s="53" t="str">
        <f>IF(ISBLANK(現行セット情報CSV!J136),"",現行セット情報CSV!J136)</f>
        <v/>
      </c>
      <c r="K136" s="53" t="str">
        <f>IF(ISBLANK(現行セット情報CSV!K136),"",現行セット情報CSV!K136)</f>
        <v/>
      </c>
      <c r="L136" s="53" t="str">
        <f>IF(ISBLANK(現行セット情報CSV!L136),"",現行セット情報CSV!L136)</f>
        <v/>
      </c>
      <c r="M136" s="53" t="str">
        <f>IF(ISBLANK(現行セット情報CSV!M136),"",現行セット情報CSV!M136)</f>
        <v/>
      </c>
      <c r="N136" s="53" t="str">
        <f>IF(ISBLANK(現行セット情報CSV!N136),"",現行セット情報CSV!N136)</f>
        <v/>
      </c>
      <c r="O136" s="53" t="str">
        <f>IF(ISBLANK(現行セット情報CSV!O136),"",現行セット情報CSV!O136)</f>
        <v/>
      </c>
      <c r="P136" s="53" t="str">
        <f>IF(ISBLANK(現行セット情報CSV!P136),"",現行セット情報CSV!P136)</f>
        <v/>
      </c>
      <c r="Q136" s="53" t="str">
        <f>IF(ISBLANK(現行セット情報CSV!Q136),"",現行セット情報CSV!Q136+5)</f>
        <v/>
      </c>
      <c r="R136" s="53" t="str">
        <f>IF(ISBLANK(現行セット情報CSV!R136),"",現行セット情報CSV!R136)</f>
        <v/>
      </c>
      <c r="S136" s="53" t="str">
        <f>IF(ISBLANK(現行セット情報CSV!S136),"",現行セット情報CSV!S136)</f>
        <v/>
      </c>
      <c r="T136" s="53" t="str">
        <f>IF(ISBLANK(現行セット情報CSV!T136),"",現行セット情報CSV!T136)</f>
        <v/>
      </c>
      <c r="U136" s="53" t="str">
        <f>IF(ISBLANK(現行セット情報CSV!U136),"",現行セット情報CSV!U136)</f>
        <v/>
      </c>
      <c r="V136" s="53" t="str">
        <f>IF(ISBLANK(現行セット情報CSV!V136),"",現行セット情報CSV!V136)</f>
        <v/>
      </c>
      <c r="W136" s="53" t="str">
        <f>IF(ISBLANK(現行セット情報CSV!W136),"",現行セット情報CSV!W136)</f>
        <v/>
      </c>
      <c r="X136" s="53" t="str">
        <f>IF(ISBLANK(現行セット情報CSV!X136),"",現行セット情報CSV!X136)</f>
        <v/>
      </c>
      <c r="Y136" s="53" t="str">
        <f>IF(ISBLANK(現行セット情報CSV!Y136),"",現行セット情報CSV!Y136)</f>
        <v/>
      </c>
      <c r="Z136" s="53" t="str">
        <f>IF(ISBLANK(現行セット情報CSV!Z136),"",現行セット情報CSV!Z136)</f>
        <v/>
      </c>
      <c r="AA136" s="53" t="str">
        <f>IF(ISBLANK(現行セット情報CSV!AA136),"",現行セット情報CSV!AA136)</f>
        <v/>
      </c>
      <c r="AB136" s="53" t="str">
        <f>IF(ISBLANK(現行セット情報CSV!AB136),"",現行セット情報CSV!AB136)</f>
        <v/>
      </c>
      <c r="AC136" s="53" t="str">
        <f>IF(ISBLANK(現行セット情報CSV!AC136),"",現行セット情報CSV!AC136)</f>
        <v/>
      </c>
      <c r="AD136" s="53" t="str">
        <f>IF(ISBLANK(現行セット情報CSV!AD136),"",現行セット情報CSV!AD136)</f>
        <v/>
      </c>
      <c r="AE136" s="53" t="str">
        <f>IF(ISBLANK(現行セット情報CSV!AE136),"",現行セット情報CSV!AE136)</f>
        <v/>
      </c>
      <c r="AF136" s="53" t="str">
        <f>IF(ISBLANK(現行セット情報CSV!AF136),"",現行セット情報CSV!AF136)</f>
        <v/>
      </c>
      <c r="AG136" s="53" t="str">
        <f>IF(ISBLANK(現行セット情報CSV!AG136),"",現行セット情報CSV!AG136)</f>
        <v/>
      </c>
      <c r="AH136" s="53" t="str">
        <f>IF(ISBLANK(現行セット情報CSV!AH136),"",現行セット情報CSV!AH136)</f>
        <v/>
      </c>
      <c r="AI136" s="53" t="str">
        <f>IF(ISBLANK(現行セット情報CSV!AI136),"",現行セット情報CSV!AI136)</f>
        <v/>
      </c>
      <c r="AJ136" s="53" t="str">
        <f>IF(ISBLANK(現行セット情報CSV!AJ136),"",現行セット情報CSV!AJ136)</f>
        <v/>
      </c>
      <c r="AK136" s="53" t="str">
        <f>IF(ISBLANK(現行セット情報CSV!AK136),"",現行セット情報CSV!AK136)</f>
        <v/>
      </c>
      <c r="AL136" s="53" t="str">
        <f>IF(ISBLANK(現行セット情報CSV!AL136),"",現行セット情報CSV!AL136)</f>
        <v/>
      </c>
      <c r="AM136" s="53" t="str">
        <f>IF(ISBLANK(現行セット情報CSV!AM136),"",現行セット情報CSV!AM136)</f>
        <v/>
      </c>
      <c r="AN136" s="53" t="str">
        <f>IF(ISBLANK(現行セット情報CSV!AN136),"",現行セット情報CSV!AN136)</f>
        <v/>
      </c>
      <c r="AO136" s="53" t="str">
        <f>IF(ISBLANK(現行セット情報CSV!AO136),"",現行セット情報CSV!AO136)</f>
        <v/>
      </c>
      <c r="AP136" s="53" t="str">
        <f>IF(ISBLANK(現行セット情報CSV!AP136),"",現行セット情報CSV!AP136)</f>
        <v/>
      </c>
      <c r="AQ136" s="53" t="str">
        <f>IF(ISBLANK(現行セット情報CSV!AQ136),"",現行セット情報CSV!AQ136)</f>
        <v/>
      </c>
      <c r="AR136" s="53" t="str">
        <f>IF(ISBLANK(現行セット情報CSV!AR136),"",現行セット情報CSV!AR136)</f>
        <v/>
      </c>
      <c r="AS136" s="53" t="str">
        <f>IF(ISBLANK(現行セット情報CSV!AS136),"",現行セット情報CSV!AS136)</f>
        <v/>
      </c>
    </row>
    <row r="137" spans="1:45">
      <c r="A137" s="53" t="str">
        <f>IF(ISBLANK(現行セット情報CSV!A137),"",現行セット情報CSV!A137)</f>
        <v/>
      </c>
      <c r="B137" s="53" t="str">
        <f>IF(ISBLANK(現行セット情報CSV!B137),"",現行セット情報CSV!B137)</f>
        <v/>
      </c>
      <c r="C137" s="53" t="str">
        <f>IF(ISBLANK(現行セット情報CSV!C137),"",現行セット情報CSV!C137)</f>
        <v/>
      </c>
      <c r="D137" s="53" t="str">
        <f>IF(ISBLANK(現行セット情報CSV!D137),"",現行セット情報CSV!D137)</f>
        <v/>
      </c>
      <c r="E137" s="53" t="str">
        <f>IF(ISBLANK(現行セット情報CSV!E137),"",現行セット情報CSV!E137)</f>
        <v/>
      </c>
      <c r="F137" s="53" t="str">
        <f>IF(ISBLANK(現行セット情報CSV!F137),"",現行セット情報CSV!F137)</f>
        <v/>
      </c>
      <c r="G137" s="53" t="str">
        <f>IF(ISBLANK(現行セット情報CSV!G137),"",現行セット情報CSV!G137)</f>
        <v/>
      </c>
      <c r="H137" s="53" t="str">
        <f>IF(ISBLANK(現行セット情報CSV!H137),"",現行セット情報CSV!H137)</f>
        <v/>
      </c>
      <c r="I137" s="53" t="str">
        <f>IF(ISBLANK(現行セット情報CSV!I137),"",現行セット情報CSV!I137&amp;"("&amp;TEXT(EDATE($I$2,-1),"yyyy年m月")&amp;"納品まで)")</f>
        <v/>
      </c>
      <c r="J137" s="53" t="str">
        <f>IF(ISBLANK(現行セット情報CSV!J137),"",現行セット情報CSV!J137)</f>
        <v/>
      </c>
      <c r="K137" s="53" t="str">
        <f>IF(ISBLANK(現行セット情報CSV!K137),"",現行セット情報CSV!K137)</f>
        <v/>
      </c>
      <c r="L137" s="53" t="str">
        <f>IF(ISBLANK(現行セット情報CSV!L137),"",現行セット情報CSV!L137)</f>
        <v/>
      </c>
      <c r="M137" s="53" t="str">
        <f>IF(ISBLANK(現行セット情報CSV!M137),"",現行セット情報CSV!M137)</f>
        <v/>
      </c>
      <c r="N137" s="53" t="str">
        <f>IF(ISBLANK(現行セット情報CSV!N137),"",現行セット情報CSV!N137)</f>
        <v/>
      </c>
      <c r="O137" s="53" t="str">
        <f>IF(ISBLANK(現行セット情報CSV!O137),"",現行セット情報CSV!O137)</f>
        <v/>
      </c>
      <c r="P137" s="53" t="str">
        <f>IF(ISBLANK(現行セット情報CSV!P137),"",現行セット情報CSV!P137)</f>
        <v/>
      </c>
      <c r="Q137" s="53" t="str">
        <f>IF(ISBLANK(現行セット情報CSV!Q137),"",現行セット情報CSV!Q137+5)</f>
        <v/>
      </c>
      <c r="R137" s="53" t="str">
        <f>IF(ISBLANK(現行セット情報CSV!R137),"",現行セット情報CSV!R137)</f>
        <v/>
      </c>
      <c r="S137" s="53" t="str">
        <f>IF(ISBLANK(現行セット情報CSV!S137),"",現行セット情報CSV!S137)</f>
        <v/>
      </c>
      <c r="T137" s="53" t="str">
        <f>IF(ISBLANK(現行セット情報CSV!T137),"",現行セット情報CSV!T137)</f>
        <v/>
      </c>
      <c r="U137" s="53" t="str">
        <f>IF(ISBLANK(現行セット情報CSV!U137),"",現行セット情報CSV!U137)</f>
        <v/>
      </c>
      <c r="V137" s="53" t="str">
        <f>IF(ISBLANK(現行セット情報CSV!V137),"",現行セット情報CSV!V137)</f>
        <v/>
      </c>
      <c r="W137" s="53" t="str">
        <f>IF(ISBLANK(現行セット情報CSV!W137),"",現行セット情報CSV!W137)</f>
        <v/>
      </c>
      <c r="X137" s="53" t="str">
        <f>IF(ISBLANK(現行セット情報CSV!X137),"",現行セット情報CSV!X137)</f>
        <v/>
      </c>
      <c r="Y137" s="53" t="str">
        <f>IF(ISBLANK(現行セット情報CSV!Y137),"",現行セット情報CSV!Y137)</f>
        <v/>
      </c>
      <c r="Z137" s="53" t="str">
        <f>IF(ISBLANK(現行セット情報CSV!Z137),"",現行セット情報CSV!Z137)</f>
        <v/>
      </c>
      <c r="AA137" s="53" t="str">
        <f>IF(ISBLANK(現行セット情報CSV!AA137),"",現行セット情報CSV!AA137)</f>
        <v/>
      </c>
      <c r="AB137" s="53" t="str">
        <f>IF(ISBLANK(現行セット情報CSV!AB137),"",現行セット情報CSV!AB137)</f>
        <v/>
      </c>
      <c r="AC137" s="53" t="str">
        <f>IF(ISBLANK(現行セット情報CSV!AC137),"",現行セット情報CSV!AC137)</f>
        <v/>
      </c>
      <c r="AD137" s="53" t="str">
        <f>IF(ISBLANK(現行セット情報CSV!AD137),"",現行セット情報CSV!AD137)</f>
        <v/>
      </c>
      <c r="AE137" s="53" t="str">
        <f>IF(ISBLANK(現行セット情報CSV!AE137),"",現行セット情報CSV!AE137)</f>
        <v/>
      </c>
      <c r="AF137" s="53" t="str">
        <f>IF(ISBLANK(現行セット情報CSV!AF137),"",現行セット情報CSV!AF137)</f>
        <v/>
      </c>
      <c r="AG137" s="53" t="str">
        <f>IF(ISBLANK(現行セット情報CSV!AG137),"",現行セット情報CSV!AG137)</f>
        <v/>
      </c>
      <c r="AH137" s="53" t="str">
        <f>IF(ISBLANK(現行セット情報CSV!AH137),"",現行セット情報CSV!AH137)</f>
        <v/>
      </c>
      <c r="AI137" s="53" t="str">
        <f>IF(ISBLANK(現行セット情報CSV!AI137),"",現行セット情報CSV!AI137)</f>
        <v/>
      </c>
      <c r="AJ137" s="53" t="str">
        <f>IF(ISBLANK(現行セット情報CSV!AJ137),"",現行セット情報CSV!AJ137)</f>
        <v/>
      </c>
      <c r="AK137" s="53" t="str">
        <f>IF(ISBLANK(現行セット情報CSV!AK137),"",現行セット情報CSV!AK137)</f>
        <v/>
      </c>
      <c r="AL137" s="53" t="str">
        <f>IF(ISBLANK(現行セット情報CSV!AL137),"",現行セット情報CSV!AL137)</f>
        <v/>
      </c>
      <c r="AM137" s="53" t="str">
        <f>IF(ISBLANK(現行セット情報CSV!AM137),"",現行セット情報CSV!AM137)</f>
        <v/>
      </c>
      <c r="AN137" s="53" t="str">
        <f>IF(ISBLANK(現行セット情報CSV!AN137),"",現行セット情報CSV!AN137)</f>
        <v/>
      </c>
      <c r="AO137" s="53" t="str">
        <f>IF(ISBLANK(現行セット情報CSV!AO137),"",現行セット情報CSV!AO137)</f>
        <v/>
      </c>
      <c r="AP137" s="53" t="str">
        <f>IF(ISBLANK(現行セット情報CSV!AP137),"",現行セット情報CSV!AP137)</f>
        <v/>
      </c>
      <c r="AQ137" s="53" t="str">
        <f>IF(ISBLANK(現行セット情報CSV!AQ137),"",現行セット情報CSV!AQ137)</f>
        <v/>
      </c>
      <c r="AR137" s="53" t="str">
        <f>IF(ISBLANK(現行セット情報CSV!AR137),"",現行セット情報CSV!AR137)</f>
        <v/>
      </c>
      <c r="AS137" s="53" t="str">
        <f>IF(ISBLANK(現行セット情報CSV!AS137),"",現行セット情報CSV!AS137)</f>
        <v/>
      </c>
    </row>
    <row r="138" spans="1:45">
      <c r="A138" s="53" t="str">
        <f>IF(ISBLANK(現行セット情報CSV!A138),"",現行セット情報CSV!A138)</f>
        <v/>
      </c>
      <c r="B138" s="53" t="str">
        <f>IF(ISBLANK(現行セット情報CSV!B138),"",現行セット情報CSV!B138)</f>
        <v/>
      </c>
      <c r="C138" s="53" t="str">
        <f>IF(ISBLANK(現行セット情報CSV!C138),"",現行セット情報CSV!C138)</f>
        <v/>
      </c>
      <c r="D138" s="53" t="str">
        <f>IF(ISBLANK(現行セット情報CSV!D138),"",現行セット情報CSV!D138)</f>
        <v/>
      </c>
      <c r="E138" s="53" t="str">
        <f>IF(ISBLANK(現行セット情報CSV!E138),"",現行セット情報CSV!E138)</f>
        <v/>
      </c>
      <c r="F138" s="53" t="str">
        <f>IF(ISBLANK(現行セット情報CSV!F138),"",現行セット情報CSV!F138)</f>
        <v/>
      </c>
      <c r="G138" s="53" t="str">
        <f>IF(ISBLANK(現行セット情報CSV!G138),"",現行セット情報CSV!G138)</f>
        <v/>
      </c>
      <c r="H138" s="53" t="str">
        <f>IF(ISBLANK(現行セット情報CSV!H138),"",現行セット情報CSV!H138)</f>
        <v/>
      </c>
      <c r="I138" s="53" t="str">
        <f>IF(ISBLANK(現行セット情報CSV!I138),"",現行セット情報CSV!I138&amp;"("&amp;TEXT(EDATE($I$2,-1),"yyyy年m月")&amp;"納品まで)")</f>
        <v/>
      </c>
      <c r="J138" s="53" t="str">
        <f>IF(ISBLANK(現行セット情報CSV!J138),"",現行セット情報CSV!J138)</f>
        <v/>
      </c>
      <c r="K138" s="53" t="str">
        <f>IF(ISBLANK(現行セット情報CSV!K138),"",現行セット情報CSV!K138)</f>
        <v/>
      </c>
      <c r="L138" s="53" t="str">
        <f>IF(ISBLANK(現行セット情報CSV!L138),"",現行セット情報CSV!L138)</f>
        <v/>
      </c>
      <c r="M138" s="53" t="str">
        <f>IF(ISBLANK(現行セット情報CSV!M138),"",現行セット情報CSV!M138)</f>
        <v/>
      </c>
      <c r="N138" s="53" t="str">
        <f>IF(ISBLANK(現行セット情報CSV!N138),"",現行セット情報CSV!N138)</f>
        <v/>
      </c>
      <c r="O138" s="53" t="str">
        <f>IF(ISBLANK(現行セット情報CSV!O138),"",現行セット情報CSV!O138)</f>
        <v/>
      </c>
      <c r="P138" s="53" t="str">
        <f>IF(ISBLANK(現行セット情報CSV!P138),"",現行セット情報CSV!P138)</f>
        <v/>
      </c>
      <c r="Q138" s="53" t="str">
        <f>IF(ISBLANK(現行セット情報CSV!Q138),"",現行セット情報CSV!Q138+5)</f>
        <v/>
      </c>
      <c r="R138" s="53" t="str">
        <f>IF(ISBLANK(現行セット情報CSV!R138),"",現行セット情報CSV!R138)</f>
        <v/>
      </c>
      <c r="S138" s="53" t="str">
        <f>IF(ISBLANK(現行セット情報CSV!S138),"",現行セット情報CSV!S138)</f>
        <v/>
      </c>
      <c r="T138" s="53" t="str">
        <f>IF(ISBLANK(現行セット情報CSV!T138),"",現行セット情報CSV!T138)</f>
        <v/>
      </c>
      <c r="U138" s="53" t="str">
        <f>IF(ISBLANK(現行セット情報CSV!U138),"",現行セット情報CSV!U138)</f>
        <v/>
      </c>
      <c r="V138" s="53" t="str">
        <f>IF(ISBLANK(現行セット情報CSV!V138),"",現行セット情報CSV!V138)</f>
        <v/>
      </c>
      <c r="W138" s="53" t="str">
        <f>IF(ISBLANK(現行セット情報CSV!W138),"",現行セット情報CSV!W138)</f>
        <v/>
      </c>
      <c r="X138" s="53" t="str">
        <f>IF(ISBLANK(現行セット情報CSV!X138),"",現行セット情報CSV!X138)</f>
        <v/>
      </c>
      <c r="Y138" s="53" t="str">
        <f>IF(ISBLANK(現行セット情報CSV!Y138),"",現行セット情報CSV!Y138)</f>
        <v/>
      </c>
      <c r="Z138" s="53" t="str">
        <f>IF(ISBLANK(現行セット情報CSV!Z138),"",現行セット情報CSV!Z138)</f>
        <v/>
      </c>
      <c r="AA138" s="53" t="str">
        <f>IF(ISBLANK(現行セット情報CSV!AA138),"",現行セット情報CSV!AA138)</f>
        <v/>
      </c>
      <c r="AB138" s="53" t="str">
        <f>IF(ISBLANK(現行セット情報CSV!AB138),"",現行セット情報CSV!AB138)</f>
        <v/>
      </c>
      <c r="AC138" s="53" t="str">
        <f>IF(ISBLANK(現行セット情報CSV!AC138),"",現行セット情報CSV!AC138)</f>
        <v/>
      </c>
      <c r="AD138" s="53" t="str">
        <f>IF(ISBLANK(現行セット情報CSV!AD138),"",現行セット情報CSV!AD138)</f>
        <v/>
      </c>
      <c r="AE138" s="53" t="str">
        <f>IF(ISBLANK(現行セット情報CSV!AE138),"",現行セット情報CSV!AE138)</f>
        <v/>
      </c>
      <c r="AF138" s="53" t="str">
        <f>IF(ISBLANK(現行セット情報CSV!AF138),"",現行セット情報CSV!AF138)</f>
        <v/>
      </c>
      <c r="AG138" s="53" t="str">
        <f>IF(ISBLANK(現行セット情報CSV!AG138),"",現行セット情報CSV!AG138)</f>
        <v/>
      </c>
      <c r="AH138" s="53" t="str">
        <f>IF(ISBLANK(現行セット情報CSV!AH138),"",現行セット情報CSV!AH138)</f>
        <v/>
      </c>
      <c r="AI138" s="53" t="str">
        <f>IF(ISBLANK(現行セット情報CSV!AI138),"",現行セット情報CSV!AI138)</f>
        <v/>
      </c>
      <c r="AJ138" s="53" t="str">
        <f>IF(ISBLANK(現行セット情報CSV!AJ138),"",現行セット情報CSV!AJ138)</f>
        <v/>
      </c>
      <c r="AK138" s="53" t="str">
        <f>IF(ISBLANK(現行セット情報CSV!AK138),"",現行セット情報CSV!AK138)</f>
        <v/>
      </c>
      <c r="AL138" s="53" t="str">
        <f>IF(ISBLANK(現行セット情報CSV!AL138),"",現行セット情報CSV!AL138)</f>
        <v/>
      </c>
      <c r="AM138" s="53" t="str">
        <f>IF(ISBLANK(現行セット情報CSV!AM138),"",現行セット情報CSV!AM138)</f>
        <v/>
      </c>
      <c r="AN138" s="53" t="str">
        <f>IF(ISBLANK(現行セット情報CSV!AN138),"",現行セット情報CSV!AN138)</f>
        <v/>
      </c>
      <c r="AO138" s="53" t="str">
        <f>IF(ISBLANK(現行セット情報CSV!AO138),"",現行セット情報CSV!AO138)</f>
        <v/>
      </c>
      <c r="AP138" s="53" t="str">
        <f>IF(ISBLANK(現行セット情報CSV!AP138),"",現行セット情報CSV!AP138)</f>
        <v/>
      </c>
      <c r="AQ138" s="53" t="str">
        <f>IF(ISBLANK(現行セット情報CSV!AQ138),"",現行セット情報CSV!AQ138)</f>
        <v/>
      </c>
      <c r="AR138" s="53" t="str">
        <f>IF(ISBLANK(現行セット情報CSV!AR138),"",現行セット情報CSV!AR138)</f>
        <v/>
      </c>
      <c r="AS138" s="53" t="str">
        <f>IF(ISBLANK(現行セット情報CSV!AS138),"",現行セット情報CSV!AS138)</f>
        <v/>
      </c>
    </row>
    <row r="139" spans="1:45">
      <c r="A139" s="53" t="str">
        <f>IF(ISBLANK(現行セット情報CSV!A139),"",現行セット情報CSV!A139)</f>
        <v/>
      </c>
      <c r="B139" s="53" t="str">
        <f>IF(ISBLANK(現行セット情報CSV!B139),"",現行セット情報CSV!B139)</f>
        <v/>
      </c>
      <c r="C139" s="53" t="str">
        <f>IF(ISBLANK(現行セット情報CSV!C139),"",現行セット情報CSV!C139)</f>
        <v/>
      </c>
      <c r="D139" s="53" t="str">
        <f>IF(ISBLANK(現行セット情報CSV!D139),"",現行セット情報CSV!D139)</f>
        <v/>
      </c>
      <c r="E139" s="53" t="str">
        <f>IF(ISBLANK(現行セット情報CSV!E139),"",現行セット情報CSV!E139)</f>
        <v/>
      </c>
      <c r="F139" s="53" t="str">
        <f>IF(ISBLANK(現行セット情報CSV!F139),"",現行セット情報CSV!F139)</f>
        <v/>
      </c>
      <c r="G139" s="53" t="str">
        <f>IF(ISBLANK(現行セット情報CSV!G139),"",現行セット情報CSV!G139)</f>
        <v/>
      </c>
      <c r="H139" s="53" t="str">
        <f>IF(ISBLANK(現行セット情報CSV!H139),"",現行セット情報CSV!H139)</f>
        <v/>
      </c>
      <c r="I139" s="53" t="str">
        <f>IF(ISBLANK(現行セット情報CSV!I139),"",現行セット情報CSV!I139&amp;"("&amp;TEXT(EDATE($I$2,-1),"yyyy年m月")&amp;"納品まで)")</f>
        <v/>
      </c>
      <c r="J139" s="53" t="str">
        <f>IF(ISBLANK(現行セット情報CSV!J139),"",現行セット情報CSV!J139)</f>
        <v/>
      </c>
      <c r="K139" s="53" t="str">
        <f>IF(ISBLANK(現行セット情報CSV!K139),"",現行セット情報CSV!K139)</f>
        <v/>
      </c>
      <c r="L139" s="53" t="str">
        <f>IF(ISBLANK(現行セット情報CSV!L139),"",現行セット情報CSV!L139)</f>
        <v/>
      </c>
      <c r="M139" s="53" t="str">
        <f>IF(ISBLANK(現行セット情報CSV!M139),"",現行セット情報CSV!M139)</f>
        <v/>
      </c>
      <c r="N139" s="53" t="str">
        <f>IF(ISBLANK(現行セット情報CSV!N139),"",現行セット情報CSV!N139)</f>
        <v/>
      </c>
      <c r="O139" s="53" t="str">
        <f>IF(ISBLANK(現行セット情報CSV!O139),"",現行セット情報CSV!O139)</f>
        <v/>
      </c>
      <c r="P139" s="53" t="str">
        <f>IF(ISBLANK(現行セット情報CSV!P139),"",現行セット情報CSV!P139)</f>
        <v/>
      </c>
      <c r="Q139" s="53" t="str">
        <f>IF(ISBLANK(現行セット情報CSV!Q139),"",現行セット情報CSV!Q139+5)</f>
        <v/>
      </c>
      <c r="R139" s="53" t="str">
        <f>IF(ISBLANK(現行セット情報CSV!R139),"",現行セット情報CSV!R139)</f>
        <v/>
      </c>
      <c r="S139" s="53" t="str">
        <f>IF(ISBLANK(現行セット情報CSV!S139),"",現行セット情報CSV!S139)</f>
        <v/>
      </c>
      <c r="T139" s="53" t="str">
        <f>IF(ISBLANK(現行セット情報CSV!T139),"",現行セット情報CSV!T139)</f>
        <v/>
      </c>
      <c r="U139" s="53" t="str">
        <f>IF(ISBLANK(現行セット情報CSV!U139),"",現行セット情報CSV!U139)</f>
        <v/>
      </c>
      <c r="V139" s="53" t="str">
        <f>IF(ISBLANK(現行セット情報CSV!V139),"",現行セット情報CSV!V139)</f>
        <v/>
      </c>
      <c r="W139" s="53" t="str">
        <f>IF(ISBLANK(現行セット情報CSV!W139),"",現行セット情報CSV!W139)</f>
        <v/>
      </c>
      <c r="X139" s="53" t="str">
        <f>IF(ISBLANK(現行セット情報CSV!X139),"",現行セット情報CSV!X139)</f>
        <v/>
      </c>
      <c r="Y139" s="53" t="str">
        <f>IF(ISBLANK(現行セット情報CSV!Y139),"",現行セット情報CSV!Y139)</f>
        <v/>
      </c>
      <c r="Z139" s="53" t="str">
        <f>IF(ISBLANK(現行セット情報CSV!Z139),"",現行セット情報CSV!Z139)</f>
        <v/>
      </c>
      <c r="AA139" s="53" t="str">
        <f>IF(ISBLANK(現行セット情報CSV!AA139),"",現行セット情報CSV!AA139)</f>
        <v/>
      </c>
      <c r="AB139" s="53" t="str">
        <f>IF(ISBLANK(現行セット情報CSV!AB139),"",現行セット情報CSV!AB139)</f>
        <v/>
      </c>
      <c r="AC139" s="53" t="str">
        <f>IF(ISBLANK(現行セット情報CSV!AC139),"",現行セット情報CSV!AC139)</f>
        <v/>
      </c>
      <c r="AD139" s="53" t="str">
        <f>IF(ISBLANK(現行セット情報CSV!AD139),"",現行セット情報CSV!AD139)</f>
        <v/>
      </c>
      <c r="AE139" s="53" t="str">
        <f>IF(ISBLANK(現行セット情報CSV!AE139),"",現行セット情報CSV!AE139)</f>
        <v/>
      </c>
      <c r="AF139" s="53" t="str">
        <f>IF(ISBLANK(現行セット情報CSV!AF139),"",現行セット情報CSV!AF139)</f>
        <v/>
      </c>
      <c r="AG139" s="53" t="str">
        <f>IF(ISBLANK(現行セット情報CSV!AG139),"",現行セット情報CSV!AG139)</f>
        <v/>
      </c>
      <c r="AH139" s="53" t="str">
        <f>IF(ISBLANK(現行セット情報CSV!AH139),"",現行セット情報CSV!AH139)</f>
        <v/>
      </c>
      <c r="AI139" s="53" t="str">
        <f>IF(ISBLANK(現行セット情報CSV!AI139),"",現行セット情報CSV!AI139)</f>
        <v/>
      </c>
      <c r="AJ139" s="53" t="str">
        <f>IF(ISBLANK(現行セット情報CSV!AJ139),"",現行セット情報CSV!AJ139)</f>
        <v/>
      </c>
      <c r="AK139" s="53" t="str">
        <f>IF(ISBLANK(現行セット情報CSV!AK139),"",現行セット情報CSV!AK139)</f>
        <v/>
      </c>
      <c r="AL139" s="53" t="str">
        <f>IF(ISBLANK(現行セット情報CSV!AL139),"",現行セット情報CSV!AL139)</f>
        <v/>
      </c>
      <c r="AM139" s="53" t="str">
        <f>IF(ISBLANK(現行セット情報CSV!AM139),"",現行セット情報CSV!AM139)</f>
        <v/>
      </c>
      <c r="AN139" s="53" t="str">
        <f>IF(ISBLANK(現行セット情報CSV!AN139),"",現行セット情報CSV!AN139)</f>
        <v/>
      </c>
      <c r="AO139" s="53" t="str">
        <f>IF(ISBLANK(現行セット情報CSV!AO139),"",現行セット情報CSV!AO139)</f>
        <v/>
      </c>
      <c r="AP139" s="53" t="str">
        <f>IF(ISBLANK(現行セット情報CSV!AP139),"",現行セット情報CSV!AP139)</f>
        <v/>
      </c>
      <c r="AQ139" s="53" t="str">
        <f>IF(ISBLANK(現行セット情報CSV!AQ139),"",現行セット情報CSV!AQ139)</f>
        <v/>
      </c>
      <c r="AR139" s="53" t="str">
        <f>IF(ISBLANK(現行セット情報CSV!AR139),"",現行セット情報CSV!AR139)</f>
        <v/>
      </c>
      <c r="AS139" s="53" t="str">
        <f>IF(ISBLANK(現行セット情報CSV!AS139),"",現行セット情報CSV!AS139)</f>
        <v/>
      </c>
    </row>
    <row r="140" spans="1:45">
      <c r="A140" s="53" t="str">
        <f>IF(ISBLANK(現行セット情報CSV!A140),"",現行セット情報CSV!A140)</f>
        <v/>
      </c>
      <c r="B140" s="53" t="str">
        <f>IF(ISBLANK(現行セット情報CSV!B140),"",現行セット情報CSV!B140)</f>
        <v/>
      </c>
      <c r="C140" s="53" t="str">
        <f>IF(ISBLANK(現行セット情報CSV!C140),"",現行セット情報CSV!C140)</f>
        <v/>
      </c>
      <c r="D140" s="53" t="str">
        <f>IF(ISBLANK(現行セット情報CSV!D140),"",現行セット情報CSV!D140)</f>
        <v/>
      </c>
      <c r="E140" s="53" t="str">
        <f>IF(ISBLANK(現行セット情報CSV!E140),"",現行セット情報CSV!E140)</f>
        <v/>
      </c>
      <c r="F140" s="53" t="str">
        <f>IF(ISBLANK(現行セット情報CSV!F140),"",現行セット情報CSV!F140)</f>
        <v/>
      </c>
      <c r="G140" s="53" t="str">
        <f>IF(ISBLANK(現行セット情報CSV!G140),"",現行セット情報CSV!G140)</f>
        <v/>
      </c>
      <c r="H140" s="53" t="str">
        <f>IF(ISBLANK(現行セット情報CSV!H140),"",現行セット情報CSV!H140)</f>
        <v/>
      </c>
      <c r="I140" s="53" t="str">
        <f>IF(ISBLANK(現行セット情報CSV!I140),"",現行セット情報CSV!I140&amp;"("&amp;TEXT(EDATE($I$2,-1),"yyyy年m月")&amp;"納品まで)")</f>
        <v/>
      </c>
      <c r="J140" s="53" t="str">
        <f>IF(ISBLANK(現行セット情報CSV!J140),"",現行セット情報CSV!J140)</f>
        <v/>
      </c>
      <c r="K140" s="53" t="str">
        <f>IF(ISBLANK(現行セット情報CSV!K140),"",現行セット情報CSV!K140)</f>
        <v/>
      </c>
      <c r="L140" s="53" t="str">
        <f>IF(ISBLANK(現行セット情報CSV!L140),"",現行セット情報CSV!L140)</f>
        <v/>
      </c>
      <c r="M140" s="53" t="str">
        <f>IF(ISBLANK(現行セット情報CSV!M140),"",現行セット情報CSV!M140)</f>
        <v/>
      </c>
      <c r="N140" s="53" t="str">
        <f>IF(ISBLANK(現行セット情報CSV!N140),"",現行セット情報CSV!N140)</f>
        <v/>
      </c>
      <c r="O140" s="53" t="str">
        <f>IF(ISBLANK(現行セット情報CSV!O140),"",現行セット情報CSV!O140)</f>
        <v/>
      </c>
      <c r="P140" s="53" t="str">
        <f>IF(ISBLANK(現行セット情報CSV!P140),"",現行セット情報CSV!P140)</f>
        <v/>
      </c>
      <c r="Q140" s="53" t="str">
        <f>IF(ISBLANK(現行セット情報CSV!Q140),"",現行セット情報CSV!Q140+5)</f>
        <v/>
      </c>
      <c r="R140" s="53" t="str">
        <f>IF(ISBLANK(現行セット情報CSV!R140),"",現行セット情報CSV!R140)</f>
        <v/>
      </c>
      <c r="S140" s="53" t="str">
        <f>IF(ISBLANK(現行セット情報CSV!S140),"",現行セット情報CSV!S140)</f>
        <v/>
      </c>
      <c r="T140" s="53" t="str">
        <f>IF(ISBLANK(現行セット情報CSV!T140),"",現行セット情報CSV!T140)</f>
        <v/>
      </c>
      <c r="U140" s="53" t="str">
        <f>IF(ISBLANK(現行セット情報CSV!U140),"",現行セット情報CSV!U140)</f>
        <v/>
      </c>
      <c r="V140" s="53" t="str">
        <f>IF(ISBLANK(現行セット情報CSV!V140),"",現行セット情報CSV!V140)</f>
        <v/>
      </c>
      <c r="W140" s="53" t="str">
        <f>IF(ISBLANK(現行セット情報CSV!W140),"",現行セット情報CSV!W140)</f>
        <v/>
      </c>
      <c r="X140" s="53" t="str">
        <f>IF(ISBLANK(現行セット情報CSV!X140),"",現行セット情報CSV!X140)</f>
        <v/>
      </c>
      <c r="Y140" s="53" t="str">
        <f>IF(ISBLANK(現行セット情報CSV!Y140),"",現行セット情報CSV!Y140)</f>
        <v/>
      </c>
      <c r="Z140" s="53" t="str">
        <f>IF(ISBLANK(現行セット情報CSV!Z140),"",現行セット情報CSV!Z140)</f>
        <v/>
      </c>
      <c r="AA140" s="53" t="str">
        <f>IF(ISBLANK(現行セット情報CSV!AA140),"",現行セット情報CSV!AA140)</f>
        <v/>
      </c>
      <c r="AB140" s="53" t="str">
        <f>IF(ISBLANK(現行セット情報CSV!AB140),"",現行セット情報CSV!AB140)</f>
        <v/>
      </c>
      <c r="AC140" s="53" t="str">
        <f>IF(ISBLANK(現行セット情報CSV!AC140),"",現行セット情報CSV!AC140)</f>
        <v/>
      </c>
      <c r="AD140" s="53" t="str">
        <f>IF(ISBLANK(現行セット情報CSV!AD140),"",現行セット情報CSV!AD140)</f>
        <v/>
      </c>
      <c r="AE140" s="53" t="str">
        <f>IF(ISBLANK(現行セット情報CSV!AE140),"",現行セット情報CSV!AE140)</f>
        <v/>
      </c>
      <c r="AF140" s="53" t="str">
        <f>IF(ISBLANK(現行セット情報CSV!AF140),"",現行セット情報CSV!AF140)</f>
        <v/>
      </c>
      <c r="AG140" s="53" t="str">
        <f>IF(ISBLANK(現行セット情報CSV!AG140),"",現行セット情報CSV!AG140)</f>
        <v/>
      </c>
      <c r="AH140" s="53" t="str">
        <f>IF(ISBLANK(現行セット情報CSV!AH140),"",現行セット情報CSV!AH140)</f>
        <v/>
      </c>
      <c r="AI140" s="53" t="str">
        <f>IF(ISBLANK(現行セット情報CSV!AI140),"",現行セット情報CSV!AI140)</f>
        <v/>
      </c>
      <c r="AJ140" s="53" t="str">
        <f>IF(ISBLANK(現行セット情報CSV!AJ140),"",現行セット情報CSV!AJ140)</f>
        <v/>
      </c>
      <c r="AK140" s="53" t="str">
        <f>IF(ISBLANK(現行セット情報CSV!AK140),"",現行セット情報CSV!AK140)</f>
        <v/>
      </c>
      <c r="AL140" s="53" t="str">
        <f>IF(ISBLANK(現行セット情報CSV!AL140),"",現行セット情報CSV!AL140)</f>
        <v/>
      </c>
      <c r="AM140" s="53" t="str">
        <f>IF(ISBLANK(現行セット情報CSV!AM140),"",現行セット情報CSV!AM140)</f>
        <v/>
      </c>
      <c r="AN140" s="53" t="str">
        <f>IF(ISBLANK(現行セット情報CSV!AN140),"",現行セット情報CSV!AN140)</f>
        <v/>
      </c>
      <c r="AO140" s="53" t="str">
        <f>IF(ISBLANK(現行セット情報CSV!AO140),"",現行セット情報CSV!AO140)</f>
        <v/>
      </c>
      <c r="AP140" s="53" t="str">
        <f>IF(ISBLANK(現行セット情報CSV!AP140),"",現行セット情報CSV!AP140)</f>
        <v/>
      </c>
      <c r="AQ140" s="53" t="str">
        <f>IF(ISBLANK(現行セット情報CSV!AQ140),"",現行セット情報CSV!AQ140)</f>
        <v/>
      </c>
      <c r="AR140" s="53" t="str">
        <f>IF(ISBLANK(現行セット情報CSV!AR140),"",現行セット情報CSV!AR140)</f>
        <v/>
      </c>
      <c r="AS140" s="53" t="str">
        <f>IF(ISBLANK(現行セット情報CSV!AS140),"",現行セット情報CSV!AS140)</f>
        <v/>
      </c>
    </row>
    <row r="141" spans="1:45">
      <c r="A141" s="53" t="str">
        <f>IF(ISBLANK(現行セット情報CSV!A141),"",現行セット情報CSV!A141)</f>
        <v/>
      </c>
      <c r="B141" s="53" t="str">
        <f>IF(ISBLANK(現行セット情報CSV!B141),"",現行セット情報CSV!B141)</f>
        <v/>
      </c>
      <c r="C141" s="53" t="str">
        <f>IF(ISBLANK(現行セット情報CSV!C141),"",現行セット情報CSV!C141)</f>
        <v/>
      </c>
      <c r="D141" s="53" t="str">
        <f>IF(ISBLANK(現行セット情報CSV!D141),"",現行セット情報CSV!D141)</f>
        <v/>
      </c>
      <c r="E141" s="53" t="str">
        <f>IF(ISBLANK(現行セット情報CSV!E141),"",現行セット情報CSV!E141)</f>
        <v/>
      </c>
      <c r="F141" s="53" t="str">
        <f>IF(ISBLANK(現行セット情報CSV!F141),"",現行セット情報CSV!F141)</f>
        <v/>
      </c>
      <c r="G141" s="53" t="str">
        <f>IF(ISBLANK(現行セット情報CSV!G141),"",現行セット情報CSV!G141)</f>
        <v/>
      </c>
      <c r="H141" s="53" t="str">
        <f>IF(ISBLANK(現行セット情報CSV!H141),"",現行セット情報CSV!H141)</f>
        <v/>
      </c>
      <c r="I141" s="53" t="str">
        <f>IF(ISBLANK(現行セット情報CSV!I141),"",現行セット情報CSV!I141&amp;"("&amp;TEXT(EDATE($I$2,-1),"yyyy年m月")&amp;"納品まで)")</f>
        <v/>
      </c>
      <c r="J141" s="53" t="str">
        <f>IF(ISBLANK(現行セット情報CSV!J141),"",現行セット情報CSV!J141)</f>
        <v/>
      </c>
      <c r="K141" s="53" t="str">
        <f>IF(ISBLANK(現行セット情報CSV!K141),"",現行セット情報CSV!K141)</f>
        <v/>
      </c>
      <c r="L141" s="53" t="str">
        <f>IF(ISBLANK(現行セット情報CSV!L141),"",現行セット情報CSV!L141)</f>
        <v/>
      </c>
      <c r="M141" s="53" t="str">
        <f>IF(ISBLANK(現行セット情報CSV!M141),"",現行セット情報CSV!M141)</f>
        <v/>
      </c>
      <c r="N141" s="53" t="str">
        <f>IF(ISBLANK(現行セット情報CSV!N141),"",現行セット情報CSV!N141)</f>
        <v/>
      </c>
      <c r="O141" s="53" t="str">
        <f>IF(ISBLANK(現行セット情報CSV!O141),"",現行セット情報CSV!O141)</f>
        <v/>
      </c>
      <c r="P141" s="53" t="str">
        <f>IF(ISBLANK(現行セット情報CSV!P141),"",現行セット情報CSV!P141)</f>
        <v/>
      </c>
      <c r="Q141" s="53" t="str">
        <f>IF(ISBLANK(現行セット情報CSV!Q141),"",現行セット情報CSV!Q141+5)</f>
        <v/>
      </c>
      <c r="R141" s="53" t="str">
        <f>IF(ISBLANK(現行セット情報CSV!R141),"",現行セット情報CSV!R141)</f>
        <v/>
      </c>
      <c r="S141" s="53" t="str">
        <f>IF(ISBLANK(現行セット情報CSV!S141),"",現行セット情報CSV!S141)</f>
        <v/>
      </c>
      <c r="T141" s="53" t="str">
        <f>IF(ISBLANK(現行セット情報CSV!T141),"",現行セット情報CSV!T141)</f>
        <v/>
      </c>
      <c r="U141" s="53" t="str">
        <f>IF(ISBLANK(現行セット情報CSV!U141),"",現行セット情報CSV!U141)</f>
        <v/>
      </c>
      <c r="V141" s="53" t="str">
        <f>IF(ISBLANK(現行セット情報CSV!V141),"",現行セット情報CSV!V141)</f>
        <v/>
      </c>
      <c r="W141" s="53" t="str">
        <f>IF(ISBLANK(現行セット情報CSV!W141),"",現行セット情報CSV!W141)</f>
        <v/>
      </c>
      <c r="X141" s="53" t="str">
        <f>IF(ISBLANK(現行セット情報CSV!X141),"",現行セット情報CSV!X141)</f>
        <v/>
      </c>
      <c r="Y141" s="53" t="str">
        <f>IF(ISBLANK(現行セット情報CSV!Y141),"",現行セット情報CSV!Y141)</f>
        <v/>
      </c>
      <c r="Z141" s="53" t="str">
        <f>IF(ISBLANK(現行セット情報CSV!Z141),"",現行セット情報CSV!Z141)</f>
        <v/>
      </c>
      <c r="AA141" s="53" t="str">
        <f>IF(ISBLANK(現行セット情報CSV!AA141),"",現行セット情報CSV!AA141)</f>
        <v/>
      </c>
      <c r="AB141" s="53" t="str">
        <f>IF(ISBLANK(現行セット情報CSV!AB141),"",現行セット情報CSV!AB141)</f>
        <v/>
      </c>
      <c r="AC141" s="53" t="str">
        <f>IF(ISBLANK(現行セット情報CSV!AC141),"",現行セット情報CSV!AC141)</f>
        <v/>
      </c>
      <c r="AD141" s="53" t="str">
        <f>IF(ISBLANK(現行セット情報CSV!AD141),"",現行セット情報CSV!AD141)</f>
        <v/>
      </c>
      <c r="AE141" s="53" t="str">
        <f>IF(ISBLANK(現行セット情報CSV!AE141),"",現行セット情報CSV!AE141)</f>
        <v/>
      </c>
      <c r="AF141" s="53" t="str">
        <f>IF(ISBLANK(現行セット情報CSV!AF141),"",現行セット情報CSV!AF141)</f>
        <v/>
      </c>
      <c r="AG141" s="53" t="str">
        <f>IF(ISBLANK(現行セット情報CSV!AG141),"",現行セット情報CSV!AG141)</f>
        <v/>
      </c>
      <c r="AH141" s="53" t="str">
        <f>IF(ISBLANK(現行セット情報CSV!AH141),"",現行セット情報CSV!AH141)</f>
        <v/>
      </c>
      <c r="AI141" s="53" t="str">
        <f>IF(ISBLANK(現行セット情報CSV!AI141),"",現行セット情報CSV!AI141)</f>
        <v/>
      </c>
      <c r="AJ141" s="53" t="str">
        <f>IF(ISBLANK(現行セット情報CSV!AJ141),"",現行セット情報CSV!AJ141)</f>
        <v/>
      </c>
      <c r="AK141" s="53" t="str">
        <f>IF(ISBLANK(現行セット情報CSV!AK141),"",現行セット情報CSV!AK141)</f>
        <v/>
      </c>
      <c r="AL141" s="53" t="str">
        <f>IF(ISBLANK(現行セット情報CSV!AL141),"",現行セット情報CSV!AL141)</f>
        <v/>
      </c>
      <c r="AM141" s="53" t="str">
        <f>IF(ISBLANK(現行セット情報CSV!AM141),"",現行セット情報CSV!AM141)</f>
        <v/>
      </c>
      <c r="AN141" s="53" t="str">
        <f>IF(ISBLANK(現行セット情報CSV!AN141),"",現行セット情報CSV!AN141)</f>
        <v/>
      </c>
      <c r="AO141" s="53" t="str">
        <f>IF(ISBLANK(現行セット情報CSV!AO141),"",現行セット情報CSV!AO141)</f>
        <v/>
      </c>
      <c r="AP141" s="53" t="str">
        <f>IF(ISBLANK(現行セット情報CSV!AP141),"",現行セット情報CSV!AP141)</f>
        <v/>
      </c>
      <c r="AQ141" s="53" t="str">
        <f>IF(ISBLANK(現行セット情報CSV!AQ141),"",現行セット情報CSV!AQ141)</f>
        <v/>
      </c>
      <c r="AR141" s="53" t="str">
        <f>IF(ISBLANK(現行セット情報CSV!AR141),"",現行セット情報CSV!AR141)</f>
        <v/>
      </c>
      <c r="AS141" s="53" t="str">
        <f>IF(ISBLANK(現行セット情報CSV!AS141),"",現行セット情報CSV!AS141)</f>
        <v/>
      </c>
    </row>
    <row r="142" spans="1:45">
      <c r="A142" s="53" t="str">
        <f>IF(ISBLANK(現行セット情報CSV!A142),"",現行セット情報CSV!A142)</f>
        <v/>
      </c>
      <c r="B142" s="53" t="str">
        <f>IF(ISBLANK(現行セット情報CSV!B142),"",現行セット情報CSV!B142)</f>
        <v/>
      </c>
      <c r="C142" s="53" t="str">
        <f>IF(ISBLANK(現行セット情報CSV!C142),"",現行セット情報CSV!C142)</f>
        <v/>
      </c>
      <c r="D142" s="53" t="str">
        <f>IF(ISBLANK(現行セット情報CSV!D142),"",現行セット情報CSV!D142)</f>
        <v/>
      </c>
      <c r="E142" s="53" t="str">
        <f>IF(ISBLANK(現行セット情報CSV!E142),"",現行セット情報CSV!E142)</f>
        <v/>
      </c>
      <c r="F142" s="53" t="str">
        <f>IF(ISBLANK(現行セット情報CSV!F142),"",現行セット情報CSV!F142)</f>
        <v/>
      </c>
      <c r="G142" s="53" t="str">
        <f>IF(ISBLANK(現行セット情報CSV!G142),"",現行セット情報CSV!G142)</f>
        <v/>
      </c>
      <c r="H142" s="53" t="str">
        <f>IF(ISBLANK(現行セット情報CSV!H142),"",現行セット情報CSV!H142)</f>
        <v/>
      </c>
      <c r="I142" s="53" t="str">
        <f>IF(ISBLANK(現行セット情報CSV!I142),"",現行セット情報CSV!I142&amp;"("&amp;TEXT(EDATE($I$2,-1),"yyyy年m月")&amp;"納品まで)")</f>
        <v/>
      </c>
      <c r="J142" s="53" t="str">
        <f>IF(ISBLANK(現行セット情報CSV!J142),"",現行セット情報CSV!J142)</f>
        <v/>
      </c>
      <c r="K142" s="53" t="str">
        <f>IF(ISBLANK(現行セット情報CSV!K142),"",現行セット情報CSV!K142)</f>
        <v/>
      </c>
      <c r="L142" s="53" t="str">
        <f>IF(ISBLANK(現行セット情報CSV!L142),"",現行セット情報CSV!L142)</f>
        <v/>
      </c>
      <c r="M142" s="53" t="str">
        <f>IF(ISBLANK(現行セット情報CSV!M142),"",現行セット情報CSV!M142)</f>
        <v/>
      </c>
      <c r="N142" s="53" t="str">
        <f>IF(ISBLANK(現行セット情報CSV!N142),"",現行セット情報CSV!N142)</f>
        <v/>
      </c>
      <c r="O142" s="53" t="str">
        <f>IF(ISBLANK(現行セット情報CSV!O142),"",現行セット情報CSV!O142)</f>
        <v/>
      </c>
      <c r="P142" s="53" t="str">
        <f>IF(ISBLANK(現行セット情報CSV!P142),"",現行セット情報CSV!P142)</f>
        <v/>
      </c>
      <c r="Q142" s="53" t="str">
        <f>IF(ISBLANK(現行セット情報CSV!Q142),"",現行セット情報CSV!Q142+5)</f>
        <v/>
      </c>
      <c r="R142" s="53" t="str">
        <f>IF(ISBLANK(現行セット情報CSV!R142),"",現行セット情報CSV!R142)</f>
        <v/>
      </c>
      <c r="S142" s="53" t="str">
        <f>IF(ISBLANK(現行セット情報CSV!S142),"",現行セット情報CSV!S142)</f>
        <v/>
      </c>
      <c r="T142" s="53" t="str">
        <f>IF(ISBLANK(現行セット情報CSV!T142),"",現行セット情報CSV!T142)</f>
        <v/>
      </c>
      <c r="U142" s="53" t="str">
        <f>IF(ISBLANK(現行セット情報CSV!U142),"",現行セット情報CSV!U142)</f>
        <v/>
      </c>
      <c r="V142" s="53" t="str">
        <f>IF(ISBLANK(現行セット情報CSV!V142),"",現行セット情報CSV!V142)</f>
        <v/>
      </c>
      <c r="W142" s="53" t="str">
        <f>IF(ISBLANK(現行セット情報CSV!W142),"",現行セット情報CSV!W142)</f>
        <v/>
      </c>
      <c r="X142" s="53" t="str">
        <f>IF(ISBLANK(現行セット情報CSV!X142),"",現行セット情報CSV!X142)</f>
        <v/>
      </c>
      <c r="Y142" s="53" t="str">
        <f>IF(ISBLANK(現行セット情報CSV!Y142),"",現行セット情報CSV!Y142)</f>
        <v/>
      </c>
      <c r="Z142" s="53" t="str">
        <f>IF(ISBLANK(現行セット情報CSV!Z142),"",現行セット情報CSV!Z142)</f>
        <v/>
      </c>
      <c r="AA142" s="53" t="str">
        <f>IF(ISBLANK(現行セット情報CSV!AA142),"",現行セット情報CSV!AA142)</f>
        <v/>
      </c>
      <c r="AB142" s="53" t="str">
        <f>IF(ISBLANK(現行セット情報CSV!AB142),"",現行セット情報CSV!AB142)</f>
        <v/>
      </c>
      <c r="AC142" s="53" t="str">
        <f>IF(ISBLANK(現行セット情報CSV!AC142),"",現行セット情報CSV!AC142)</f>
        <v/>
      </c>
      <c r="AD142" s="53" t="str">
        <f>IF(ISBLANK(現行セット情報CSV!AD142),"",現行セット情報CSV!AD142)</f>
        <v/>
      </c>
      <c r="AE142" s="53" t="str">
        <f>IF(ISBLANK(現行セット情報CSV!AE142),"",現行セット情報CSV!AE142)</f>
        <v/>
      </c>
      <c r="AF142" s="53" t="str">
        <f>IF(ISBLANK(現行セット情報CSV!AF142),"",現行セット情報CSV!AF142)</f>
        <v/>
      </c>
      <c r="AG142" s="53" t="str">
        <f>IF(ISBLANK(現行セット情報CSV!AG142),"",現行セット情報CSV!AG142)</f>
        <v/>
      </c>
      <c r="AH142" s="53" t="str">
        <f>IF(ISBLANK(現行セット情報CSV!AH142),"",現行セット情報CSV!AH142)</f>
        <v/>
      </c>
      <c r="AI142" s="53" t="str">
        <f>IF(ISBLANK(現行セット情報CSV!AI142),"",現行セット情報CSV!AI142)</f>
        <v/>
      </c>
      <c r="AJ142" s="53" t="str">
        <f>IF(ISBLANK(現行セット情報CSV!AJ142),"",現行セット情報CSV!AJ142)</f>
        <v/>
      </c>
      <c r="AK142" s="53" t="str">
        <f>IF(ISBLANK(現行セット情報CSV!AK142),"",現行セット情報CSV!AK142)</f>
        <v/>
      </c>
      <c r="AL142" s="53" t="str">
        <f>IF(ISBLANK(現行セット情報CSV!AL142),"",現行セット情報CSV!AL142)</f>
        <v/>
      </c>
      <c r="AM142" s="53" t="str">
        <f>IF(ISBLANK(現行セット情報CSV!AM142),"",現行セット情報CSV!AM142)</f>
        <v/>
      </c>
      <c r="AN142" s="53" t="str">
        <f>IF(ISBLANK(現行セット情報CSV!AN142),"",現行セット情報CSV!AN142)</f>
        <v/>
      </c>
      <c r="AO142" s="53" t="str">
        <f>IF(ISBLANK(現行セット情報CSV!AO142),"",現行セット情報CSV!AO142)</f>
        <v/>
      </c>
      <c r="AP142" s="53" t="str">
        <f>IF(ISBLANK(現行セット情報CSV!AP142),"",現行セット情報CSV!AP142)</f>
        <v/>
      </c>
      <c r="AQ142" s="53" t="str">
        <f>IF(ISBLANK(現行セット情報CSV!AQ142),"",現行セット情報CSV!AQ142)</f>
        <v/>
      </c>
      <c r="AR142" s="53" t="str">
        <f>IF(ISBLANK(現行セット情報CSV!AR142),"",現行セット情報CSV!AR142)</f>
        <v/>
      </c>
      <c r="AS142" s="53" t="str">
        <f>IF(ISBLANK(現行セット情報CSV!AS142),"",現行セット情報CSV!AS142)</f>
        <v/>
      </c>
    </row>
    <row r="143" spans="1:45">
      <c r="A143" s="53" t="str">
        <f>IF(ISBLANK(現行セット情報CSV!A143),"",現行セット情報CSV!A143)</f>
        <v/>
      </c>
      <c r="B143" s="53" t="str">
        <f>IF(ISBLANK(現行セット情報CSV!B143),"",現行セット情報CSV!B143)</f>
        <v/>
      </c>
      <c r="C143" s="53" t="str">
        <f>IF(ISBLANK(現行セット情報CSV!C143),"",現行セット情報CSV!C143)</f>
        <v/>
      </c>
      <c r="D143" s="53" t="str">
        <f>IF(ISBLANK(現行セット情報CSV!D143),"",現行セット情報CSV!D143)</f>
        <v/>
      </c>
      <c r="E143" s="53" t="str">
        <f>IF(ISBLANK(現行セット情報CSV!E143),"",現行セット情報CSV!E143)</f>
        <v/>
      </c>
      <c r="F143" s="53" t="str">
        <f>IF(ISBLANK(現行セット情報CSV!F143),"",現行セット情報CSV!F143)</f>
        <v/>
      </c>
      <c r="G143" s="53" t="str">
        <f>IF(ISBLANK(現行セット情報CSV!G143),"",現行セット情報CSV!G143)</f>
        <v/>
      </c>
      <c r="H143" s="53" t="str">
        <f>IF(ISBLANK(現行セット情報CSV!H143),"",現行セット情報CSV!H143)</f>
        <v/>
      </c>
      <c r="I143" s="53" t="str">
        <f>IF(ISBLANK(現行セット情報CSV!I143),"",現行セット情報CSV!I143&amp;"("&amp;TEXT(EDATE($I$2,-1),"yyyy年m月")&amp;"納品まで)")</f>
        <v/>
      </c>
      <c r="J143" s="53" t="str">
        <f>IF(ISBLANK(現行セット情報CSV!J143),"",現行セット情報CSV!J143)</f>
        <v/>
      </c>
      <c r="K143" s="53" t="str">
        <f>IF(ISBLANK(現行セット情報CSV!K143),"",現行セット情報CSV!K143)</f>
        <v/>
      </c>
      <c r="L143" s="53" t="str">
        <f>IF(ISBLANK(現行セット情報CSV!L143),"",現行セット情報CSV!L143)</f>
        <v/>
      </c>
      <c r="M143" s="53" t="str">
        <f>IF(ISBLANK(現行セット情報CSV!M143),"",現行セット情報CSV!M143)</f>
        <v/>
      </c>
      <c r="N143" s="53" t="str">
        <f>IF(ISBLANK(現行セット情報CSV!N143),"",現行セット情報CSV!N143)</f>
        <v/>
      </c>
      <c r="O143" s="53" t="str">
        <f>IF(ISBLANK(現行セット情報CSV!O143),"",現行セット情報CSV!O143)</f>
        <v/>
      </c>
      <c r="P143" s="53" t="str">
        <f>IF(ISBLANK(現行セット情報CSV!P143),"",現行セット情報CSV!P143)</f>
        <v/>
      </c>
      <c r="Q143" s="53" t="str">
        <f>IF(ISBLANK(現行セット情報CSV!Q143),"",現行セット情報CSV!Q143+5)</f>
        <v/>
      </c>
      <c r="R143" s="53" t="str">
        <f>IF(ISBLANK(現行セット情報CSV!R143),"",現行セット情報CSV!R143)</f>
        <v/>
      </c>
      <c r="S143" s="53" t="str">
        <f>IF(ISBLANK(現行セット情報CSV!S143),"",現行セット情報CSV!S143)</f>
        <v/>
      </c>
      <c r="T143" s="53" t="str">
        <f>IF(ISBLANK(現行セット情報CSV!T143),"",現行セット情報CSV!T143)</f>
        <v/>
      </c>
      <c r="U143" s="53" t="str">
        <f>IF(ISBLANK(現行セット情報CSV!U143),"",現行セット情報CSV!U143)</f>
        <v/>
      </c>
      <c r="V143" s="53" t="str">
        <f>IF(ISBLANK(現行セット情報CSV!V143),"",現行セット情報CSV!V143)</f>
        <v/>
      </c>
      <c r="W143" s="53" t="str">
        <f>IF(ISBLANK(現行セット情報CSV!W143),"",現行セット情報CSV!W143)</f>
        <v/>
      </c>
      <c r="X143" s="53" t="str">
        <f>IF(ISBLANK(現行セット情報CSV!X143),"",現行セット情報CSV!X143)</f>
        <v/>
      </c>
      <c r="Y143" s="53" t="str">
        <f>IF(ISBLANK(現行セット情報CSV!Y143),"",現行セット情報CSV!Y143)</f>
        <v/>
      </c>
      <c r="Z143" s="53" t="str">
        <f>IF(ISBLANK(現行セット情報CSV!Z143),"",現行セット情報CSV!Z143)</f>
        <v/>
      </c>
      <c r="AA143" s="53" t="str">
        <f>IF(ISBLANK(現行セット情報CSV!AA143),"",現行セット情報CSV!AA143)</f>
        <v/>
      </c>
      <c r="AB143" s="53" t="str">
        <f>IF(ISBLANK(現行セット情報CSV!AB143),"",現行セット情報CSV!AB143)</f>
        <v/>
      </c>
      <c r="AC143" s="53" t="str">
        <f>IF(ISBLANK(現行セット情報CSV!AC143),"",現行セット情報CSV!AC143)</f>
        <v/>
      </c>
      <c r="AD143" s="53" t="str">
        <f>IF(ISBLANK(現行セット情報CSV!AD143),"",現行セット情報CSV!AD143)</f>
        <v/>
      </c>
      <c r="AE143" s="53" t="str">
        <f>IF(ISBLANK(現行セット情報CSV!AE143),"",現行セット情報CSV!AE143)</f>
        <v/>
      </c>
      <c r="AF143" s="53" t="str">
        <f>IF(ISBLANK(現行セット情報CSV!AF143),"",現行セット情報CSV!AF143)</f>
        <v/>
      </c>
      <c r="AG143" s="53" t="str">
        <f>IF(ISBLANK(現行セット情報CSV!AG143),"",現行セット情報CSV!AG143)</f>
        <v/>
      </c>
      <c r="AH143" s="53" t="str">
        <f>IF(ISBLANK(現行セット情報CSV!AH143),"",現行セット情報CSV!AH143)</f>
        <v/>
      </c>
      <c r="AI143" s="53" t="str">
        <f>IF(ISBLANK(現行セット情報CSV!AI143),"",現行セット情報CSV!AI143)</f>
        <v/>
      </c>
      <c r="AJ143" s="53" t="str">
        <f>IF(ISBLANK(現行セット情報CSV!AJ143),"",現行セット情報CSV!AJ143)</f>
        <v/>
      </c>
      <c r="AK143" s="53" t="str">
        <f>IF(ISBLANK(現行セット情報CSV!AK143),"",現行セット情報CSV!AK143)</f>
        <v/>
      </c>
      <c r="AL143" s="53" t="str">
        <f>IF(ISBLANK(現行セット情報CSV!AL143),"",現行セット情報CSV!AL143)</f>
        <v/>
      </c>
      <c r="AM143" s="53" t="str">
        <f>IF(ISBLANK(現行セット情報CSV!AM143),"",現行セット情報CSV!AM143)</f>
        <v/>
      </c>
      <c r="AN143" s="53" t="str">
        <f>IF(ISBLANK(現行セット情報CSV!AN143),"",現行セット情報CSV!AN143)</f>
        <v/>
      </c>
      <c r="AO143" s="53" t="str">
        <f>IF(ISBLANK(現行セット情報CSV!AO143),"",現行セット情報CSV!AO143)</f>
        <v/>
      </c>
      <c r="AP143" s="53" t="str">
        <f>IF(ISBLANK(現行セット情報CSV!AP143),"",現行セット情報CSV!AP143)</f>
        <v/>
      </c>
      <c r="AQ143" s="53" t="str">
        <f>IF(ISBLANK(現行セット情報CSV!AQ143),"",現行セット情報CSV!AQ143)</f>
        <v/>
      </c>
      <c r="AR143" s="53" t="str">
        <f>IF(ISBLANK(現行セット情報CSV!AR143),"",現行セット情報CSV!AR143)</f>
        <v/>
      </c>
      <c r="AS143" s="53" t="str">
        <f>IF(ISBLANK(現行セット情報CSV!AS143),"",現行セット情報CSV!AS143)</f>
        <v/>
      </c>
    </row>
    <row r="144" spans="1:45">
      <c r="A144" s="53" t="str">
        <f>IF(ISBLANK(現行セット情報CSV!A144),"",現行セット情報CSV!A144)</f>
        <v/>
      </c>
      <c r="B144" s="53" t="str">
        <f>IF(ISBLANK(現行セット情報CSV!B144),"",現行セット情報CSV!B144)</f>
        <v/>
      </c>
      <c r="C144" s="53" t="str">
        <f>IF(ISBLANK(現行セット情報CSV!C144),"",現行セット情報CSV!C144)</f>
        <v/>
      </c>
      <c r="D144" s="53" t="str">
        <f>IF(ISBLANK(現行セット情報CSV!D144),"",現行セット情報CSV!D144)</f>
        <v/>
      </c>
      <c r="E144" s="53" t="str">
        <f>IF(ISBLANK(現行セット情報CSV!E144),"",現行セット情報CSV!E144)</f>
        <v/>
      </c>
      <c r="F144" s="53" t="str">
        <f>IF(ISBLANK(現行セット情報CSV!F144),"",現行セット情報CSV!F144)</f>
        <v/>
      </c>
      <c r="G144" s="53" t="str">
        <f>IF(ISBLANK(現行セット情報CSV!G144),"",現行セット情報CSV!G144)</f>
        <v/>
      </c>
      <c r="H144" s="53" t="str">
        <f>IF(ISBLANK(現行セット情報CSV!H144),"",現行セット情報CSV!H144)</f>
        <v/>
      </c>
      <c r="I144" s="53" t="str">
        <f>IF(ISBLANK(現行セット情報CSV!I144),"",現行セット情報CSV!I144&amp;"("&amp;TEXT(EDATE($I$2,-1),"yyyy年m月")&amp;"納品まで)")</f>
        <v/>
      </c>
      <c r="J144" s="53" t="str">
        <f>IF(ISBLANK(現行セット情報CSV!J144),"",現行セット情報CSV!J144)</f>
        <v/>
      </c>
      <c r="K144" s="53" t="str">
        <f>IF(ISBLANK(現行セット情報CSV!K144),"",現行セット情報CSV!K144)</f>
        <v/>
      </c>
      <c r="L144" s="53" t="str">
        <f>IF(ISBLANK(現行セット情報CSV!L144),"",現行セット情報CSV!L144)</f>
        <v/>
      </c>
      <c r="M144" s="53" t="str">
        <f>IF(ISBLANK(現行セット情報CSV!M144),"",現行セット情報CSV!M144)</f>
        <v/>
      </c>
      <c r="N144" s="53" t="str">
        <f>IF(ISBLANK(現行セット情報CSV!N144),"",現行セット情報CSV!N144)</f>
        <v/>
      </c>
      <c r="O144" s="53" t="str">
        <f>IF(ISBLANK(現行セット情報CSV!O144),"",現行セット情報CSV!O144)</f>
        <v/>
      </c>
      <c r="P144" s="53" t="str">
        <f>IF(ISBLANK(現行セット情報CSV!P144),"",現行セット情報CSV!P144)</f>
        <v/>
      </c>
      <c r="Q144" s="53" t="str">
        <f>IF(ISBLANK(現行セット情報CSV!Q144),"",現行セット情報CSV!Q144+5)</f>
        <v/>
      </c>
      <c r="R144" s="53" t="str">
        <f>IF(ISBLANK(現行セット情報CSV!R144),"",現行セット情報CSV!R144)</f>
        <v/>
      </c>
      <c r="S144" s="53" t="str">
        <f>IF(ISBLANK(現行セット情報CSV!S144),"",現行セット情報CSV!S144)</f>
        <v/>
      </c>
      <c r="T144" s="53" t="str">
        <f>IF(ISBLANK(現行セット情報CSV!T144),"",現行セット情報CSV!T144)</f>
        <v/>
      </c>
      <c r="U144" s="53" t="str">
        <f>IF(ISBLANK(現行セット情報CSV!U144),"",現行セット情報CSV!U144)</f>
        <v/>
      </c>
      <c r="V144" s="53" t="str">
        <f>IF(ISBLANK(現行セット情報CSV!V144),"",現行セット情報CSV!V144)</f>
        <v/>
      </c>
      <c r="W144" s="53" t="str">
        <f>IF(ISBLANK(現行セット情報CSV!W144),"",現行セット情報CSV!W144)</f>
        <v/>
      </c>
      <c r="X144" s="53" t="str">
        <f>IF(ISBLANK(現行セット情報CSV!X144),"",現行セット情報CSV!X144)</f>
        <v/>
      </c>
      <c r="Y144" s="53" t="str">
        <f>IF(ISBLANK(現行セット情報CSV!Y144),"",現行セット情報CSV!Y144)</f>
        <v/>
      </c>
      <c r="Z144" s="53" t="str">
        <f>IF(ISBLANK(現行セット情報CSV!Z144),"",現行セット情報CSV!Z144)</f>
        <v/>
      </c>
      <c r="AA144" s="53" t="str">
        <f>IF(ISBLANK(現行セット情報CSV!AA144),"",現行セット情報CSV!AA144)</f>
        <v/>
      </c>
      <c r="AB144" s="53" t="str">
        <f>IF(ISBLANK(現行セット情報CSV!AB144),"",現行セット情報CSV!AB144)</f>
        <v/>
      </c>
      <c r="AC144" s="53" t="str">
        <f>IF(ISBLANK(現行セット情報CSV!AC144),"",現行セット情報CSV!AC144)</f>
        <v/>
      </c>
      <c r="AD144" s="53" t="str">
        <f>IF(ISBLANK(現行セット情報CSV!AD144),"",現行セット情報CSV!AD144)</f>
        <v/>
      </c>
      <c r="AE144" s="53" t="str">
        <f>IF(ISBLANK(現行セット情報CSV!AE144),"",現行セット情報CSV!AE144)</f>
        <v/>
      </c>
      <c r="AF144" s="53" t="str">
        <f>IF(ISBLANK(現行セット情報CSV!AF144),"",現行セット情報CSV!AF144)</f>
        <v/>
      </c>
      <c r="AG144" s="53" t="str">
        <f>IF(ISBLANK(現行セット情報CSV!AG144),"",現行セット情報CSV!AG144)</f>
        <v/>
      </c>
      <c r="AH144" s="53" t="str">
        <f>IF(ISBLANK(現行セット情報CSV!AH144),"",現行セット情報CSV!AH144)</f>
        <v/>
      </c>
      <c r="AI144" s="53" t="str">
        <f>IF(ISBLANK(現行セット情報CSV!AI144),"",現行セット情報CSV!AI144)</f>
        <v/>
      </c>
      <c r="AJ144" s="53" t="str">
        <f>IF(ISBLANK(現行セット情報CSV!AJ144),"",現行セット情報CSV!AJ144)</f>
        <v/>
      </c>
      <c r="AK144" s="53" t="str">
        <f>IF(ISBLANK(現行セット情報CSV!AK144),"",現行セット情報CSV!AK144)</f>
        <v/>
      </c>
      <c r="AL144" s="53" t="str">
        <f>IF(ISBLANK(現行セット情報CSV!AL144),"",現行セット情報CSV!AL144)</f>
        <v/>
      </c>
      <c r="AM144" s="53" t="str">
        <f>IF(ISBLANK(現行セット情報CSV!AM144),"",現行セット情報CSV!AM144)</f>
        <v/>
      </c>
      <c r="AN144" s="53" t="str">
        <f>IF(ISBLANK(現行セット情報CSV!AN144),"",現行セット情報CSV!AN144)</f>
        <v/>
      </c>
      <c r="AO144" s="53" t="str">
        <f>IF(ISBLANK(現行セット情報CSV!AO144),"",現行セット情報CSV!AO144)</f>
        <v/>
      </c>
      <c r="AP144" s="53" t="str">
        <f>IF(ISBLANK(現行セット情報CSV!AP144),"",現行セット情報CSV!AP144)</f>
        <v/>
      </c>
      <c r="AQ144" s="53" t="str">
        <f>IF(ISBLANK(現行セット情報CSV!AQ144),"",現行セット情報CSV!AQ144)</f>
        <v/>
      </c>
      <c r="AR144" s="53" t="str">
        <f>IF(ISBLANK(現行セット情報CSV!AR144),"",現行セット情報CSV!AR144)</f>
        <v/>
      </c>
      <c r="AS144" s="53" t="str">
        <f>IF(ISBLANK(現行セット情報CSV!AS144),"",現行セット情報CSV!AS144)</f>
        <v/>
      </c>
    </row>
    <row r="145" spans="1:45">
      <c r="A145" s="53" t="str">
        <f>IF(ISBLANK(現行セット情報CSV!A145),"",現行セット情報CSV!A145)</f>
        <v/>
      </c>
      <c r="B145" s="53" t="str">
        <f>IF(ISBLANK(現行セット情報CSV!B145),"",現行セット情報CSV!B145)</f>
        <v/>
      </c>
      <c r="C145" s="53" t="str">
        <f>IF(ISBLANK(現行セット情報CSV!C145),"",現行セット情報CSV!C145)</f>
        <v/>
      </c>
      <c r="D145" s="53" t="str">
        <f>IF(ISBLANK(現行セット情報CSV!D145),"",現行セット情報CSV!D145)</f>
        <v/>
      </c>
      <c r="E145" s="53" t="str">
        <f>IF(ISBLANK(現行セット情報CSV!E145),"",現行セット情報CSV!E145)</f>
        <v/>
      </c>
      <c r="F145" s="53" t="str">
        <f>IF(ISBLANK(現行セット情報CSV!F145),"",現行セット情報CSV!F145)</f>
        <v/>
      </c>
      <c r="G145" s="53" t="str">
        <f>IF(ISBLANK(現行セット情報CSV!G145),"",現行セット情報CSV!G145)</f>
        <v/>
      </c>
      <c r="H145" s="53" t="str">
        <f>IF(ISBLANK(現行セット情報CSV!H145),"",現行セット情報CSV!H145)</f>
        <v/>
      </c>
      <c r="I145" s="53" t="str">
        <f>IF(ISBLANK(現行セット情報CSV!I145),"",現行セット情報CSV!I145&amp;"("&amp;TEXT(EDATE($I$2,-1),"yyyy年m月")&amp;"納品まで)")</f>
        <v/>
      </c>
      <c r="J145" s="53" t="str">
        <f>IF(ISBLANK(現行セット情報CSV!J145),"",現行セット情報CSV!J145)</f>
        <v/>
      </c>
      <c r="K145" s="53" t="str">
        <f>IF(ISBLANK(現行セット情報CSV!K145),"",現行セット情報CSV!K145)</f>
        <v/>
      </c>
      <c r="L145" s="53" t="str">
        <f>IF(ISBLANK(現行セット情報CSV!L145),"",現行セット情報CSV!L145)</f>
        <v/>
      </c>
      <c r="M145" s="53" t="str">
        <f>IF(ISBLANK(現行セット情報CSV!M145),"",現行セット情報CSV!M145)</f>
        <v/>
      </c>
      <c r="N145" s="53" t="str">
        <f>IF(ISBLANK(現行セット情報CSV!N145),"",現行セット情報CSV!N145)</f>
        <v/>
      </c>
      <c r="O145" s="53" t="str">
        <f>IF(ISBLANK(現行セット情報CSV!O145),"",現行セット情報CSV!O145)</f>
        <v/>
      </c>
      <c r="P145" s="53" t="str">
        <f>IF(ISBLANK(現行セット情報CSV!P145),"",現行セット情報CSV!P145)</f>
        <v/>
      </c>
      <c r="Q145" s="53" t="str">
        <f>IF(ISBLANK(現行セット情報CSV!Q145),"",現行セット情報CSV!Q145+5)</f>
        <v/>
      </c>
      <c r="R145" s="53" t="str">
        <f>IF(ISBLANK(現行セット情報CSV!R145),"",現行セット情報CSV!R145)</f>
        <v/>
      </c>
      <c r="S145" s="53" t="str">
        <f>IF(ISBLANK(現行セット情報CSV!S145),"",現行セット情報CSV!S145)</f>
        <v/>
      </c>
      <c r="T145" s="53" t="str">
        <f>IF(ISBLANK(現行セット情報CSV!T145),"",現行セット情報CSV!T145)</f>
        <v/>
      </c>
      <c r="U145" s="53" t="str">
        <f>IF(ISBLANK(現行セット情報CSV!U145),"",現行セット情報CSV!U145)</f>
        <v/>
      </c>
      <c r="V145" s="53" t="str">
        <f>IF(ISBLANK(現行セット情報CSV!V145),"",現行セット情報CSV!V145)</f>
        <v/>
      </c>
      <c r="W145" s="53" t="str">
        <f>IF(ISBLANK(現行セット情報CSV!W145),"",現行セット情報CSV!W145)</f>
        <v/>
      </c>
      <c r="X145" s="53" t="str">
        <f>IF(ISBLANK(現行セット情報CSV!X145),"",現行セット情報CSV!X145)</f>
        <v/>
      </c>
      <c r="Y145" s="53" t="str">
        <f>IF(ISBLANK(現行セット情報CSV!Y145),"",現行セット情報CSV!Y145)</f>
        <v/>
      </c>
      <c r="Z145" s="53" t="str">
        <f>IF(ISBLANK(現行セット情報CSV!Z145),"",現行セット情報CSV!Z145)</f>
        <v/>
      </c>
      <c r="AA145" s="53" t="str">
        <f>IF(ISBLANK(現行セット情報CSV!AA145),"",現行セット情報CSV!AA145)</f>
        <v/>
      </c>
      <c r="AB145" s="53" t="str">
        <f>IF(ISBLANK(現行セット情報CSV!AB145),"",現行セット情報CSV!AB145)</f>
        <v/>
      </c>
      <c r="AC145" s="53" t="str">
        <f>IF(ISBLANK(現行セット情報CSV!AC145),"",現行セット情報CSV!AC145)</f>
        <v/>
      </c>
      <c r="AD145" s="53" t="str">
        <f>IF(ISBLANK(現行セット情報CSV!AD145),"",現行セット情報CSV!AD145)</f>
        <v/>
      </c>
      <c r="AE145" s="53" t="str">
        <f>IF(ISBLANK(現行セット情報CSV!AE145),"",現行セット情報CSV!AE145)</f>
        <v/>
      </c>
      <c r="AF145" s="53" t="str">
        <f>IF(ISBLANK(現行セット情報CSV!AF145),"",現行セット情報CSV!AF145)</f>
        <v/>
      </c>
      <c r="AG145" s="53" t="str">
        <f>IF(ISBLANK(現行セット情報CSV!AG145),"",現行セット情報CSV!AG145)</f>
        <v/>
      </c>
      <c r="AH145" s="53" t="str">
        <f>IF(ISBLANK(現行セット情報CSV!AH145),"",現行セット情報CSV!AH145)</f>
        <v/>
      </c>
      <c r="AI145" s="53" t="str">
        <f>IF(ISBLANK(現行セット情報CSV!AI145),"",現行セット情報CSV!AI145)</f>
        <v/>
      </c>
      <c r="AJ145" s="53" t="str">
        <f>IF(ISBLANK(現行セット情報CSV!AJ145),"",現行セット情報CSV!AJ145)</f>
        <v/>
      </c>
      <c r="AK145" s="53" t="str">
        <f>IF(ISBLANK(現行セット情報CSV!AK145),"",現行セット情報CSV!AK145)</f>
        <v/>
      </c>
      <c r="AL145" s="53" t="str">
        <f>IF(ISBLANK(現行セット情報CSV!AL145),"",現行セット情報CSV!AL145)</f>
        <v/>
      </c>
      <c r="AM145" s="53" t="str">
        <f>IF(ISBLANK(現行セット情報CSV!AM145),"",現行セット情報CSV!AM145)</f>
        <v/>
      </c>
      <c r="AN145" s="53" t="str">
        <f>IF(ISBLANK(現行セット情報CSV!AN145),"",現行セット情報CSV!AN145)</f>
        <v/>
      </c>
      <c r="AO145" s="53" t="str">
        <f>IF(ISBLANK(現行セット情報CSV!AO145),"",現行セット情報CSV!AO145)</f>
        <v/>
      </c>
      <c r="AP145" s="53" t="str">
        <f>IF(ISBLANK(現行セット情報CSV!AP145),"",現行セット情報CSV!AP145)</f>
        <v/>
      </c>
      <c r="AQ145" s="53" t="str">
        <f>IF(ISBLANK(現行セット情報CSV!AQ145),"",現行セット情報CSV!AQ145)</f>
        <v/>
      </c>
      <c r="AR145" s="53" t="str">
        <f>IF(ISBLANK(現行セット情報CSV!AR145),"",現行セット情報CSV!AR145)</f>
        <v/>
      </c>
      <c r="AS145" s="53" t="str">
        <f>IF(ISBLANK(現行セット情報CSV!AS145),"",現行セット情報CSV!AS145)</f>
        <v/>
      </c>
    </row>
    <row r="146" spans="1:45">
      <c r="A146" s="53" t="str">
        <f>IF(ISBLANK(現行セット情報CSV!A146),"",現行セット情報CSV!A146)</f>
        <v/>
      </c>
      <c r="B146" s="53" t="str">
        <f>IF(ISBLANK(現行セット情報CSV!B146),"",現行セット情報CSV!B146)</f>
        <v/>
      </c>
      <c r="C146" s="53" t="str">
        <f>IF(ISBLANK(現行セット情報CSV!C146),"",現行セット情報CSV!C146)</f>
        <v/>
      </c>
      <c r="D146" s="53" t="str">
        <f>IF(ISBLANK(現行セット情報CSV!D146),"",現行セット情報CSV!D146)</f>
        <v/>
      </c>
      <c r="E146" s="53" t="str">
        <f>IF(ISBLANK(現行セット情報CSV!E146),"",現行セット情報CSV!E146)</f>
        <v/>
      </c>
      <c r="F146" s="53" t="str">
        <f>IF(ISBLANK(現行セット情報CSV!F146),"",現行セット情報CSV!F146)</f>
        <v/>
      </c>
      <c r="G146" s="53" t="str">
        <f>IF(ISBLANK(現行セット情報CSV!G146),"",現行セット情報CSV!G146)</f>
        <v/>
      </c>
      <c r="H146" s="53" t="str">
        <f>IF(ISBLANK(現行セット情報CSV!H146),"",現行セット情報CSV!H146)</f>
        <v/>
      </c>
      <c r="I146" s="53" t="str">
        <f>IF(ISBLANK(現行セット情報CSV!I146),"",現行セット情報CSV!I146&amp;"("&amp;TEXT(EDATE($I$2,-1),"yyyy年m月")&amp;"納品まで)")</f>
        <v/>
      </c>
      <c r="J146" s="53" t="str">
        <f>IF(ISBLANK(現行セット情報CSV!J146),"",現行セット情報CSV!J146)</f>
        <v/>
      </c>
      <c r="K146" s="53" t="str">
        <f>IF(ISBLANK(現行セット情報CSV!K146),"",現行セット情報CSV!K146)</f>
        <v/>
      </c>
      <c r="L146" s="53" t="str">
        <f>IF(ISBLANK(現行セット情報CSV!L146),"",現行セット情報CSV!L146)</f>
        <v/>
      </c>
      <c r="M146" s="53" t="str">
        <f>IF(ISBLANK(現行セット情報CSV!M146),"",現行セット情報CSV!M146)</f>
        <v/>
      </c>
      <c r="N146" s="53" t="str">
        <f>IF(ISBLANK(現行セット情報CSV!N146),"",現行セット情報CSV!N146)</f>
        <v/>
      </c>
      <c r="O146" s="53" t="str">
        <f>IF(ISBLANK(現行セット情報CSV!O146),"",現行セット情報CSV!O146)</f>
        <v/>
      </c>
      <c r="P146" s="53" t="str">
        <f>IF(ISBLANK(現行セット情報CSV!P146),"",現行セット情報CSV!P146)</f>
        <v/>
      </c>
      <c r="Q146" s="53" t="str">
        <f>IF(ISBLANK(現行セット情報CSV!Q146),"",現行セット情報CSV!Q146+5)</f>
        <v/>
      </c>
      <c r="R146" s="53" t="str">
        <f>IF(ISBLANK(現行セット情報CSV!R146),"",現行セット情報CSV!R146)</f>
        <v/>
      </c>
      <c r="S146" s="53" t="str">
        <f>IF(ISBLANK(現行セット情報CSV!S146),"",現行セット情報CSV!S146)</f>
        <v/>
      </c>
      <c r="T146" s="53" t="str">
        <f>IF(ISBLANK(現行セット情報CSV!T146),"",現行セット情報CSV!T146)</f>
        <v/>
      </c>
      <c r="U146" s="53" t="str">
        <f>IF(ISBLANK(現行セット情報CSV!U146),"",現行セット情報CSV!U146)</f>
        <v/>
      </c>
      <c r="V146" s="53" t="str">
        <f>IF(ISBLANK(現行セット情報CSV!V146),"",現行セット情報CSV!V146)</f>
        <v/>
      </c>
      <c r="W146" s="53" t="str">
        <f>IF(ISBLANK(現行セット情報CSV!W146),"",現行セット情報CSV!W146)</f>
        <v/>
      </c>
      <c r="X146" s="53" t="str">
        <f>IF(ISBLANK(現行セット情報CSV!X146),"",現行セット情報CSV!X146)</f>
        <v/>
      </c>
      <c r="Y146" s="53" t="str">
        <f>IF(ISBLANK(現行セット情報CSV!Y146),"",現行セット情報CSV!Y146)</f>
        <v/>
      </c>
      <c r="Z146" s="53" t="str">
        <f>IF(ISBLANK(現行セット情報CSV!Z146),"",現行セット情報CSV!Z146)</f>
        <v/>
      </c>
      <c r="AA146" s="53" t="str">
        <f>IF(ISBLANK(現行セット情報CSV!AA146),"",現行セット情報CSV!AA146)</f>
        <v/>
      </c>
      <c r="AB146" s="53" t="str">
        <f>IF(ISBLANK(現行セット情報CSV!AB146),"",現行セット情報CSV!AB146)</f>
        <v/>
      </c>
      <c r="AC146" s="53" t="str">
        <f>IF(ISBLANK(現行セット情報CSV!AC146),"",現行セット情報CSV!AC146)</f>
        <v/>
      </c>
      <c r="AD146" s="53" t="str">
        <f>IF(ISBLANK(現行セット情報CSV!AD146),"",現行セット情報CSV!AD146)</f>
        <v/>
      </c>
      <c r="AE146" s="53" t="str">
        <f>IF(ISBLANK(現行セット情報CSV!AE146),"",現行セット情報CSV!AE146)</f>
        <v/>
      </c>
      <c r="AF146" s="53" t="str">
        <f>IF(ISBLANK(現行セット情報CSV!AF146),"",現行セット情報CSV!AF146)</f>
        <v/>
      </c>
      <c r="AG146" s="53" t="str">
        <f>IF(ISBLANK(現行セット情報CSV!AG146),"",現行セット情報CSV!AG146)</f>
        <v/>
      </c>
      <c r="AH146" s="53" t="str">
        <f>IF(ISBLANK(現行セット情報CSV!AH146),"",現行セット情報CSV!AH146)</f>
        <v/>
      </c>
      <c r="AI146" s="53" t="str">
        <f>IF(ISBLANK(現行セット情報CSV!AI146),"",現行セット情報CSV!AI146)</f>
        <v/>
      </c>
      <c r="AJ146" s="53" t="str">
        <f>IF(ISBLANK(現行セット情報CSV!AJ146),"",現行セット情報CSV!AJ146)</f>
        <v/>
      </c>
      <c r="AK146" s="53" t="str">
        <f>IF(ISBLANK(現行セット情報CSV!AK146),"",現行セット情報CSV!AK146)</f>
        <v/>
      </c>
      <c r="AL146" s="53" t="str">
        <f>IF(ISBLANK(現行セット情報CSV!AL146),"",現行セット情報CSV!AL146)</f>
        <v/>
      </c>
      <c r="AM146" s="53" t="str">
        <f>IF(ISBLANK(現行セット情報CSV!AM146),"",現行セット情報CSV!AM146)</f>
        <v/>
      </c>
      <c r="AN146" s="53" t="str">
        <f>IF(ISBLANK(現行セット情報CSV!AN146),"",現行セット情報CSV!AN146)</f>
        <v/>
      </c>
      <c r="AO146" s="53" t="str">
        <f>IF(ISBLANK(現行セット情報CSV!AO146),"",現行セット情報CSV!AO146)</f>
        <v/>
      </c>
      <c r="AP146" s="53" t="str">
        <f>IF(ISBLANK(現行セット情報CSV!AP146),"",現行セット情報CSV!AP146)</f>
        <v/>
      </c>
      <c r="AQ146" s="53" t="str">
        <f>IF(ISBLANK(現行セット情報CSV!AQ146),"",現行セット情報CSV!AQ146)</f>
        <v/>
      </c>
      <c r="AR146" s="53" t="str">
        <f>IF(ISBLANK(現行セット情報CSV!AR146),"",現行セット情報CSV!AR146)</f>
        <v/>
      </c>
      <c r="AS146" s="53" t="str">
        <f>IF(ISBLANK(現行セット情報CSV!AS146),"",現行セット情報CSV!AS146)</f>
        <v/>
      </c>
    </row>
    <row r="147" spans="1:45">
      <c r="A147" s="53" t="str">
        <f>IF(ISBLANK(現行セット情報CSV!A147),"",現行セット情報CSV!A147)</f>
        <v/>
      </c>
      <c r="B147" s="53" t="str">
        <f>IF(ISBLANK(現行セット情報CSV!B147),"",現行セット情報CSV!B147)</f>
        <v/>
      </c>
      <c r="C147" s="53" t="str">
        <f>IF(ISBLANK(現行セット情報CSV!C147),"",現行セット情報CSV!C147)</f>
        <v/>
      </c>
      <c r="D147" s="53" t="str">
        <f>IF(ISBLANK(現行セット情報CSV!D147),"",現行セット情報CSV!D147)</f>
        <v/>
      </c>
      <c r="E147" s="53" t="str">
        <f>IF(ISBLANK(現行セット情報CSV!E147),"",現行セット情報CSV!E147)</f>
        <v/>
      </c>
      <c r="F147" s="53" t="str">
        <f>IF(ISBLANK(現行セット情報CSV!F147),"",現行セット情報CSV!F147)</f>
        <v/>
      </c>
      <c r="G147" s="53" t="str">
        <f>IF(ISBLANK(現行セット情報CSV!G147),"",現行セット情報CSV!G147)</f>
        <v/>
      </c>
      <c r="H147" s="53" t="str">
        <f>IF(ISBLANK(現行セット情報CSV!H147),"",現行セット情報CSV!H147)</f>
        <v/>
      </c>
      <c r="I147" s="53" t="str">
        <f>IF(ISBLANK(現行セット情報CSV!I147),"",現行セット情報CSV!I147&amp;"("&amp;TEXT(EDATE($I$2,-1),"yyyy年m月")&amp;"納品まで)")</f>
        <v/>
      </c>
      <c r="J147" s="53" t="str">
        <f>IF(ISBLANK(現行セット情報CSV!J147),"",現行セット情報CSV!J147)</f>
        <v/>
      </c>
      <c r="K147" s="53" t="str">
        <f>IF(ISBLANK(現行セット情報CSV!K147),"",現行セット情報CSV!K147)</f>
        <v/>
      </c>
      <c r="L147" s="53" t="str">
        <f>IF(ISBLANK(現行セット情報CSV!L147),"",現行セット情報CSV!L147)</f>
        <v/>
      </c>
      <c r="M147" s="53" t="str">
        <f>IF(ISBLANK(現行セット情報CSV!M147),"",現行セット情報CSV!M147)</f>
        <v/>
      </c>
      <c r="N147" s="53" t="str">
        <f>IF(ISBLANK(現行セット情報CSV!N147),"",現行セット情報CSV!N147)</f>
        <v/>
      </c>
      <c r="O147" s="53" t="str">
        <f>IF(ISBLANK(現行セット情報CSV!O147),"",現行セット情報CSV!O147)</f>
        <v/>
      </c>
      <c r="P147" s="53" t="str">
        <f>IF(ISBLANK(現行セット情報CSV!P147),"",現行セット情報CSV!P147)</f>
        <v/>
      </c>
      <c r="Q147" s="53" t="str">
        <f>IF(ISBLANK(現行セット情報CSV!Q147),"",現行セット情報CSV!Q147+5)</f>
        <v/>
      </c>
      <c r="R147" s="53" t="str">
        <f>IF(ISBLANK(現行セット情報CSV!R147),"",現行セット情報CSV!R147)</f>
        <v/>
      </c>
      <c r="S147" s="53" t="str">
        <f>IF(ISBLANK(現行セット情報CSV!S147),"",現行セット情報CSV!S147)</f>
        <v/>
      </c>
      <c r="T147" s="53" t="str">
        <f>IF(ISBLANK(現行セット情報CSV!T147),"",現行セット情報CSV!T147)</f>
        <v/>
      </c>
      <c r="U147" s="53" t="str">
        <f>IF(ISBLANK(現行セット情報CSV!U147),"",現行セット情報CSV!U147)</f>
        <v/>
      </c>
      <c r="V147" s="53" t="str">
        <f>IF(ISBLANK(現行セット情報CSV!V147),"",現行セット情報CSV!V147)</f>
        <v/>
      </c>
      <c r="W147" s="53" t="str">
        <f>IF(ISBLANK(現行セット情報CSV!W147),"",現行セット情報CSV!W147)</f>
        <v/>
      </c>
      <c r="X147" s="53" t="str">
        <f>IF(ISBLANK(現行セット情報CSV!X147),"",現行セット情報CSV!X147)</f>
        <v/>
      </c>
      <c r="Y147" s="53" t="str">
        <f>IF(ISBLANK(現行セット情報CSV!Y147),"",現行セット情報CSV!Y147)</f>
        <v/>
      </c>
      <c r="Z147" s="53" t="str">
        <f>IF(ISBLANK(現行セット情報CSV!Z147),"",現行セット情報CSV!Z147)</f>
        <v/>
      </c>
      <c r="AA147" s="53" t="str">
        <f>IF(ISBLANK(現行セット情報CSV!AA147),"",現行セット情報CSV!AA147)</f>
        <v/>
      </c>
      <c r="AB147" s="53" t="str">
        <f>IF(ISBLANK(現行セット情報CSV!AB147),"",現行セット情報CSV!AB147)</f>
        <v/>
      </c>
      <c r="AC147" s="53" t="str">
        <f>IF(ISBLANK(現行セット情報CSV!AC147),"",現行セット情報CSV!AC147)</f>
        <v/>
      </c>
      <c r="AD147" s="53" t="str">
        <f>IF(ISBLANK(現行セット情報CSV!AD147),"",現行セット情報CSV!AD147)</f>
        <v/>
      </c>
      <c r="AE147" s="53" t="str">
        <f>IF(ISBLANK(現行セット情報CSV!AE147),"",現行セット情報CSV!AE147)</f>
        <v/>
      </c>
      <c r="AF147" s="53" t="str">
        <f>IF(ISBLANK(現行セット情報CSV!AF147),"",現行セット情報CSV!AF147)</f>
        <v/>
      </c>
      <c r="AG147" s="53" t="str">
        <f>IF(ISBLANK(現行セット情報CSV!AG147),"",現行セット情報CSV!AG147)</f>
        <v/>
      </c>
      <c r="AH147" s="53" t="str">
        <f>IF(ISBLANK(現行セット情報CSV!AH147),"",現行セット情報CSV!AH147)</f>
        <v/>
      </c>
      <c r="AI147" s="53" t="str">
        <f>IF(ISBLANK(現行セット情報CSV!AI147),"",現行セット情報CSV!AI147)</f>
        <v/>
      </c>
      <c r="AJ147" s="53" t="str">
        <f>IF(ISBLANK(現行セット情報CSV!AJ147),"",現行セット情報CSV!AJ147)</f>
        <v/>
      </c>
      <c r="AK147" s="53" t="str">
        <f>IF(ISBLANK(現行セット情報CSV!AK147),"",現行セット情報CSV!AK147)</f>
        <v/>
      </c>
      <c r="AL147" s="53" t="str">
        <f>IF(ISBLANK(現行セット情報CSV!AL147),"",現行セット情報CSV!AL147)</f>
        <v/>
      </c>
      <c r="AM147" s="53" t="str">
        <f>IF(ISBLANK(現行セット情報CSV!AM147),"",現行セット情報CSV!AM147)</f>
        <v/>
      </c>
      <c r="AN147" s="53" t="str">
        <f>IF(ISBLANK(現行セット情報CSV!AN147),"",現行セット情報CSV!AN147)</f>
        <v/>
      </c>
      <c r="AO147" s="53" t="str">
        <f>IF(ISBLANK(現行セット情報CSV!AO147),"",現行セット情報CSV!AO147)</f>
        <v/>
      </c>
      <c r="AP147" s="53" t="str">
        <f>IF(ISBLANK(現行セット情報CSV!AP147),"",現行セット情報CSV!AP147)</f>
        <v/>
      </c>
      <c r="AQ147" s="53" t="str">
        <f>IF(ISBLANK(現行セット情報CSV!AQ147),"",現行セット情報CSV!AQ147)</f>
        <v/>
      </c>
      <c r="AR147" s="53" t="str">
        <f>IF(ISBLANK(現行セット情報CSV!AR147),"",現行セット情報CSV!AR147)</f>
        <v/>
      </c>
      <c r="AS147" s="53" t="str">
        <f>IF(ISBLANK(現行セット情報CSV!AS147),"",現行セット情報CSV!AS147)</f>
        <v/>
      </c>
    </row>
  </sheetData>
  <phoneticPr fontId="3"/>
  <dataValidations count="1">
    <dataValidation type="list" errorStyle="warning" allowBlank="1" showInputMessage="1" showErrorMessage="1" sqref="A6:A147" xr:uid="{AC9CCDBE-107E-4B3A-85AC-50A2DFFD9CC0}">
      <formula1>"価格のみ,送料のみ,価格と送料両方"</formula1>
    </dataValidation>
  </dataValidations>
  <hyperlinks>
    <hyperlink ref="F1" location="操作メニュー!A1" display="操作メニューへ戻る" xr:uid="{3FC5384F-1BFA-4DCD-A0F5-A75626F931F9}"/>
  </hyperlinks>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4ABCAC-4FA2-4F77-8443-2A62A79F5A75}">
  <sheetPr codeName="Sheet30">
    <tabColor rgb="FF00B050"/>
  </sheetPr>
  <dimension ref="A1:I7"/>
  <sheetViews>
    <sheetView workbookViewId="0">
      <selection activeCell="E1" sqref="E1"/>
    </sheetView>
  </sheetViews>
  <sheetFormatPr defaultColWidth="8.69921875" defaultRowHeight="18"/>
  <cols>
    <col min="1" max="1" width="14.8984375" style="53" customWidth="1"/>
    <col min="2" max="4" width="8.69921875" style="53"/>
    <col min="5" max="5" width="39.5" style="53" customWidth="1"/>
    <col min="6" max="6" width="8.69921875" style="53"/>
    <col min="7" max="7" width="23.19921875" style="53" customWidth="1"/>
    <col min="8" max="8" width="95.8984375" style="138" customWidth="1"/>
    <col min="9" max="9" width="66.19921875" style="138" customWidth="1"/>
    <col min="10" max="16384" width="8.69921875" style="53"/>
  </cols>
  <sheetData>
    <row r="1" spans="1:8" ht="28.8">
      <c r="A1" s="4" t="s">
        <v>512</v>
      </c>
      <c r="B1" s="134"/>
      <c r="E1" s="151" t="s">
        <v>561</v>
      </c>
    </row>
    <row r="2" spans="1:8" ht="24" customHeight="1">
      <c r="A2" s="16" t="s">
        <v>513</v>
      </c>
      <c r="B2" s="265" t="s">
        <v>514</v>
      </c>
      <c r="C2" s="266"/>
      <c r="D2" s="266"/>
      <c r="E2" s="266"/>
      <c r="F2" s="266"/>
      <c r="G2" s="266"/>
      <c r="H2" s="139" t="s">
        <v>526</v>
      </c>
    </row>
    <row r="3" spans="1:8" ht="83.4" customHeight="1">
      <c r="A3" s="140" t="s">
        <v>515</v>
      </c>
      <c r="B3" s="267" t="s">
        <v>523</v>
      </c>
      <c r="C3" s="267"/>
      <c r="D3" s="267"/>
      <c r="E3" s="267"/>
      <c r="F3" s="267"/>
      <c r="G3" s="267"/>
      <c r="H3" s="141" t="str">
        <f>SUBSTITUTE(SUBSTITUTE(B3,"%YYYY年M月%",TEXT(価格改定前セット情報!$I$2,"yyyy年m月")),"%M月%",TEXT(価格改定前セット情報!$I$2,"m月"))</f>
        <v>&lt;div style="margin:0em ;display:inline-block;position:relative;top:3px;padding:0 .5em;height:1.5em;line-height:1.5em;color:#ffffff;background:#dc143c;font-weight:bold;text-align:center;border-radius:5px 5px 0 0;"&gt;価格改定のお知らせ&lt;/div&gt;&lt;div style="background:rgba(255,255,255,0);border:solid 3px #dc143c;border-radius:0 5px 5px;padding:20px;font-size: 120%;"&gt;2024年11月納品より価格改定となります。11月以降の納品日の場合には「2024年11月納品から」のカートでご注文ください。&lt;/div&gt;</v>
      </c>
    </row>
    <row r="4" spans="1:8" ht="83.4" customHeight="1">
      <c r="A4" s="140" t="s">
        <v>516</v>
      </c>
      <c r="B4" s="267" t="s">
        <v>524</v>
      </c>
      <c r="C4" s="267"/>
      <c r="D4" s="267"/>
      <c r="E4" s="267"/>
      <c r="F4" s="267"/>
      <c r="G4" s="267"/>
      <c r="H4" s="141" t="str">
        <f>SUBSTITUTE(SUBSTITUTE(B4,"%YYYY年M月%",TEXT(価格改定前セット情報!$I$2,"yyyy年m月")),"%M月%",TEXT(価格改定前セット情報!$I$2,"m月"))</f>
        <v>&lt;div style="margin:0em ;display:inline-block;position:relative;top:3px;padding:0 .5em;height:1.5em;line-height:1.5em;color:#ffffff;background:#dc143c;font-weight:bold;text-align:center;border-radius:5px 5px 0 0;"&gt;送料改定のお知らせ&lt;/div&gt;&lt;div style="background:rgba(255,255,255,0);border:solid 3px #dc143c;border-radius:0 5px 5px;padding:20px;font-size: 120%;"&gt;2024年11月納品より送料改定となります。11月以降の納品日の場合には「2024年11月納品から」のカートでご注文ください。&lt;/div&gt;</v>
      </c>
    </row>
    <row r="5" spans="1:8" ht="52.8">
      <c r="A5" s="142" t="s">
        <v>517</v>
      </c>
      <c r="B5" s="267" t="s">
        <v>525</v>
      </c>
      <c r="C5" s="267"/>
      <c r="D5" s="267"/>
      <c r="E5" s="267"/>
      <c r="F5" s="267"/>
      <c r="G5" s="267"/>
      <c r="H5" s="141" t="str">
        <f>SUBSTITUTE(SUBSTITUTE(B5,"%YYYY年M月%",TEXT(価格改定前セット情報!$I$2,"yyyy年m月")),"%M月%",TEXT(価格改定前セット情報!$I$2,"m月"))</f>
        <v>&lt;div style="margin:0em ;display:inline-block;position:relative;top:3px;padding:0 .5em;height:1.5em;line-height:1.5em;color:#ffffff;background:#dc143c;font-weight:bold;text-align:center;border-radius:5px 5px 0 0;"&gt;価格・送料改定のお知らせ&lt;/div&gt;&lt;div style="background:rgba(255,255,255,0);border:solid 3px #dc143c;border-radius:0 5px 5px;padding:20px;font-size: 120%;"&gt;2024年11月納品より商品価格と送料が改定となります。11月以降の納品日の場合には「2024年11月納品から」のカートでご注文ください。&lt;/div&gt;</v>
      </c>
    </row>
    <row r="7" spans="1:8" ht="18" customHeight="1"/>
  </sheetData>
  <mergeCells count="4">
    <mergeCell ref="B2:G2"/>
    <mergeCell ref="B3:G3"/>
    <mergeCell ref="B4:G4"/>
    <mergeCell ref="B5:G5"/>
  </mergeCells>
  <phoneticPr fontId="14"/>
  <hyperlinks>
    <hyperlink ref="E1" location="操作メニュー!A1" display="操作メニューへ戻る" xr:uid="{41683A93-5F78-482E-83B7-B97F3550CAC2}"/>
  </hyperlinks>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3DBA27-F570-44AD-80AB-1D81DC1FFCEB}">
  <sheetPr codeName="Sheet31">
    <tabColor rgb="FFFF0000"/>
  </sheetPr>
  <dimension ref="A1:AU151"/>
  <sheetViews>
    <sheetView workbookViewId="0">
      <selection activeCell="J18" sqref="J18"/>
    </sheetView>
  </sheetViews>
  <sheetFormatPr defaultColWidth="8.69921875" defaultRowHeight="18"/>
  <cols>
    <col min="1" max="6" width="8.69921875" style="53"/>
    <col min="7" max="7" width="39.69921875" style="53" customWidth="1"/>
    <col min="8" max="8" width="8.69921875" style="53"/>
    <col min="9" max="9" width="25.5" style="53" customWidth="1"/>
    <col min="10" max="10" width="59.8984375" style="53" customWidth="1"/>
    <col min="11" max="11" width="16.59765625" style="53" customWidth="1"/>
    <col min="12" max="14" width="8.69921875" style="53"/>
    <col min="15" max="15" width="26.5" style="53" customWidth="1"/>
    <col min="16" max="16" width="8.69921875" style="53" customWidth="1"/>
    <col min="17" max="17" width="8.69921875" style="53"/>
    <col min="18" max="19" width="20.8984375" style="53" customWidth="1"/>
    <col min="20" max="20" width="14" style="53" customWidth="1"/>
    <col min="21" max="16384" width="8.69921875" style="53"/>
  </cols>
  <sheetData>
    <row r="1" spans="1:47" ht="28.8">
      <c r="A1" s="4" t="s">
        <v>518</v>
      </c>
      <c r="G1" s="151" t="s">
        <v>561</v>
      </c>
    </row>
    <row r="2" spans="1:47">
      <c r="C2" s="134"/>
      <c r="I2" s="64" t="s">
        <v>509</v>
      </c>
      <c r="J2" s="143">
        <f>価格改定前セット情報!I2</f>
        <v>45597</v>
      </c>
    </row>
    <row r="4" spans="1:47">
      <c r="R4" s="135"/>
    </row>
    <row r="5" spans="1:47">
      <c r="A5" s="136" t="s">
        <v>519</v>
      </c>
      <c r="B5" s="136" t="s">
        <v>498</v>
      </c>
      <c r="C5" s="136" t="s">
        <v>520</v>
      </c>
      <c r="D5" s="136" t="s">
        <v>500</v>
      </c>
      <c r="E5" s="136" t="s">
        <v>83</v>
      </c>
      <c r="F5" s="136" t="s">
        <v>501</v>
      </c>
      <c r="G5" s="136" t="s">
        <v>84</v>
      </c>
      <c r="H5" s="136" t="s">
        <v>502</v>
      </c>
      <c r="I5" s="136" t="s">
        <v>85</v>
      </c>
      <c r="J5" s="136" t="s">
        <v>510</v>
      </c>
      <c r="K5" s="136" t="s">
        <v>503</v>
      </c>
      <c r="L5" s="136" t="s">
        <v>87</v>
      </c>
      <c r="M5" s="136" t="s">
        <v>88</v>
      </c>
      <c r="N5" s="136" t="s">
        <v>89</v>
      </c>
      <c r="O5" s="136" t="s">
        <v>93</v>
      </c>
      <c r="P5" s="136" t="s">
        <v>90</v>
      </c>
      <c r="Q5" s="136" t="s">
        <v>91</v>
      </c>
      <c r="R5" s="136" t="s">
        <v>511</v>
      </c>
      <c r="S5" s="136" t="s">
        <v>504</v>
      </c>
      <c r="T5" s="136" t="s">
        <v>505</v>
      </c>
      <c r="U5" s="136" t="s">
        <v>506</v>
      </c>
      <c r="V5" s="136" t="s">
        <v>95</v>
      </c>
      <c r="W5" s="136" t="s">
        <v>96</v>
      </c>
      <c r="X5" s="136" t="s">
        <v>97</v>
      </c>
      <c r="Y5" s="136" t="s">
        <v>98</v>
      </c>
      <c r="Z5" s="136" t="s">
        <v>99</v>
      </c>
      <c r="AA5" s="136" t="s">
        <v>100</v>
      </c>
      <c r="AB5" s="136" t="s">
        <v>101</v>
      </c>
      <c r="AC5" s="136" t="s">
        <v>102</v>
      </c>
      <c r="AD5" s="136" t="s">
        <v>103</v>
      </c>
      <c r="AE5" s="136" t="s">
        <v>104</v>
      </c>
      <c r="AF5" s="136" t="s">
        <v>105</v>
      </c>
      <c r="AG5" s="136" t="s">
        <v>106</v>
      </c>
      <c r="AH5" s="136" t="s">
        <v>107</v>
      </c>
      <c r="AI5" s="136" t="s">
        <v>108</v>
      </c>
      <c r="AJ5" s="136" t="s">
        <v>109</v>
      </c>
      <c r="AK5" s="136" t="s">
        <v>110</v>
      </c>
      <c r="AL5" s="136" t="s">
        <v>111</v>
      </c>
      <c r="AM5" s="136" t="s">
        <v>112</v>
      </c>
      <c r="AN5" s="136" t="s">
        <v>113</v>
      </c>
      <c r="AO5" s="136" t="s">
        <v>114</v>
      </c>
      <c r="AP5" s="136" t="s">
        <v>115</v>
      </c>
      <c r="AQ5" s="136" t="s">
        <v>116</v>
      </c>
      <c r="AR5" s="136" t="s">
        <v>117</v>
      </c>
      <c r="AS5" s="136" t="s">
        <v>118</v>
      </c>
      <c r="AT5" s="136" t="s">
        <v>119</v>
      </c>
      <c r="AU5" s="136"/>
    </row>
    <row r="6" spans="1:47">
      <c r="A6" s="144"/>
      <c r="B6" s="53" t="str">
        <f>IF(ISBLANK(現行セット情報CSV!A6),"",現行セット情報CSV!A6)</f>
        <v/>
      </c>
      <c r="C6" s="53" t="str">
        <f>IF(ISBLANK(現行セット情報CSV!B6),"",現行セット情報CSV!B6)&amp;IFERROR(VLOOKUP(A6,上部フリースペースHTML!$A$3:$H$5,8,FALSE),"")</f>
        <v/>
      </c>
      <c r="D6" s="53" t="str">
        <f>IF(ISBLANK(現行セット情報CSV!C6),"",現行セット情報CSV!C6)</f>
        <v/>
      </c>
      <c r="E6" s="53" t="str">
        <f>IF(ISBLANK(現行セット情報CSV!D6),"",現行セット情報CSV!D6)</f>
        <v/>
      </c>
      <c r="F6" s="53" t="str">
        <f>IF(ISBLANK(現行セット情報CSV!E6),"",現行セット情報CSV!E6)</f>
        <v/>
      </c>
      <c r="G6" s="53" t="str">
        <f>IF(ISBLANK(現行セット情報CSV!F6),"",現行セット情報CSV!F6)</f>
        <v/>
      </c>
      <c r="H6" s="53" t="str">
        <f>IF(ISBLANK(現行セット情報CSV!G6),"",現行セット情報CSV!G6)</f>
        <v/>
      </c>
      <c r="I6" s="53" t="str">
        <f>IF(ISBLANK(現行セット情報CSV!H6),"",現行セット情報CSV!H6)</f>
        <v/>
      </c>
      <c r="J6" s="53" t="str">
        <f>IF(ISBLANK(現行セット情報CSV!I6),"",現行セット情報CSV!I6&amp;"("&amp;TEXT($J$2,"yyyy年m月")&amp;"納品から)")</f>
        <v/>
      </c>
      <c r="K6" s="53" t="str">
        <f>IF(ISBLANK(現行セット情報CSV!J6),"",現行セット情報CSV!J6)</f>
        <v/>
      </c>
      <c r="L6" s="53" t="str">
        <f>IF(ISBLANK(現行セット情報CSV!K6),"",現行セット情報CSV!K6)</f>
        <v/>
      </c>
      <c r="M6" s="53" t="str">
        <f>IF(ISBLANK(現行セット情報CSV!L6),"",現行セット情報CSV!L6)</f>
        <v/>
      </c>
      <c r="N6" s="53" t="str">
        <f>IF(ISBLANK(現行セット情報CSV!M6),"",現行セット情報CSV!M6)</f>
        <v/>
      </c>
      <c r="O6" s="53" t="str">
        <f>IF(ISBLANK(現行セット情報CSV!N6),"",現行セット情報CSV!N6)</f>
        <v/>
      </c>
      <c r="P6" s="53" t="str">
        <f>IF(ISBLANK(現行セット情報CSV!O6),"",現行セット情報CSV!O6)</f>
        <v/>
      </c>
      <c r="Q6" s="53" t="str">
        <f>IF(ISBLANK(現行セット情報CSV!P6),"",現行セット情報CSV!P6)</f>
        <v/>
      </c>
      <c r="R6" s="53" t="str">
        <f>IF(ISBLANK(現行セット情報CSV!Q6),"",現行セット情報CSV!Q6)</f>
        <v/>
      </c>
      <c r="S6" s="53" t="str">
        <f>IF(ISBLANK(現行セット情報CSV!R6),"",現行セット情報CSV!R6)</f>
        <v/>
      </c>
      <c r="T6" s="53" t="str">
        <f>IF(ISBLANK(現行セット情報CSV!S6),"",現行セット情報CSV!S6)</f>
        <v/>
      </c>
      <c r="U6" s="53" t="str">
        <f ca="1">IFERROR(OFFSET('セット情報(宅配便）'!$P$2,MATCH($H6,BカートセットID入力!$C$4:$C$150,0),COLUMN()-COLUMN($U1)),IFERROR(OFFSET('セット情報(業務便）'!$P$2,MATCH($H6,BカートセットID入力!$F$4:$F$150,0),COLUMN()-COLUMN($U1)),IFERROR(OFFSET('セット情報（サンプル）'!$N$2,MATCH($H6,BカートセットID入力!$I$4:$I$150,0),COLUMN()-COLUMN($U1)),IFERROR(OFFSET('セット情報（イレギュラーサンプル）'!$N$2,MATCH($H6,BカートセットID入力!$L$4:$L$150,0),COLUMN()-COLUMN($U1)),""))))</f>
        <v/>
      </c>
      <c r="V6" s="53" t="str">
        <f ca="1">IFERROR(OFFSET('セット情報(宅配便）'!$P$2,MATCH($H6,BカートセットID入力!$C$4:$C$150,0),COLUMN()-COLUMN($U1)),IFERROR(OFFSET('セット情報(業務便）'!$P$2,MATCH($H6,BカートセットID入力!$F$4:$F$150,0),COLUMN()-COLUMN($U1)),IFERROR(OFFSET('セット情報（サンプル）'!$N$2,MATCH($H6,BカートセットID入力!$I$4:$I$150,0),COLUMN()-COLUMN($U1)),IFERROR(OFFSET('セット情報（イレギュラーサンプル）'!$N$2,MATCH($H6,BカートセットID入力!$L$4:$L$150,0),COLUMN()-COLUMN($U1)),""))))</f>
        <v/>
      </c>
      <c r="W6" s="53" t="str">
        <f ca="1">IFERROR(OFFSET('セット情報(宅配便）'!$P$2,MATCH($H6,BカートセットID入力!$C$4:$C$150,0),COLUMN()-COLUMN($U1)),IFERROR(OFFSET('セット情報(業務便）'!$P$2,MATCH($H6,BカートセットID入力!$F$4:$F$150,0),COLUMN()-COLUMN($U1)),IFERROR(OFFSET('セット情報（サンプル）'!$N$2,MATCH($H6,BカートセットID入力!$I$4:$I$150,0),COLUMN()-COLUMN($U1)),IFERROR(OFFSET('セット情報（イレギュラーサンプル）'!$N$2,MATCH($H6,BカートセットID入力!$L$4:$L$150,0),COLUMN()-COLUMN($U1)),""))))</f>
        <v/>
      </c>
      <c r="X6" s="53" t="str">
        <f ca="1">IFERROR(OFFSET('セット情報(宅配便）'!$P$2,MATCH($H6,BカートセットID入力!$C$4:$C$150,0),COLUMN()-COLUMN($U1)),IFERROR(OFFSET('セット情報(業務便）'!$P$2,MATCH($H6,BカートセットID入力!$F$4:$F$150,0),COLUMN()-COLUMN($U1)),IFERROR(OFFSET('セット情報（サンプル）'!$N$2,MATCH($H6,BカートセットID入力!$I$4:$I$150,0),COLUMN()-COLUMN($U1)),IFERROR(OFFSET('セット情報（イレギュラーサンプル）'!$N$2,MATCH($H6,BカートセットID入力!$L$4:$L$150,0),COLUMN()-COLUMN($U1)),""))))</f>
        <v/>
      </c>
      <c r="Y6" s="53" t="str">
        <f ca="1">IFERROR(OFFSET('セット情報(宅配便）'!$P$2,MATCH($H6,BカートセットID入力!$C$4:$C$150,0),COLUMN()-COLUMN($U1)),IFERROR(OFFSET('セット情報(業務便）'!$P$2,MATCH($H6,BカートセットID入力!$F$4:$F$150,0),COLUMN()-COLUMN($U1)),IFERROR(OFFSET('セット情報（サンプル）'!$N$2,MATCH($H6,BカートセットID入力!$I$4:$I$150,0),COLUMN()-COLUMN($U1)),IFERROR(OFFSET('セット情報（イレギュラーサンプル）'!$N$2,MATCH($H6,BカートセットID入力!$L$4:$L$150,0),COLUMN()-COLUMN($U1)),""))))</f>
        <v/>
      </c>
      <c r="Z6" s="53" t="str">
        <f ca="1">IFERROR(OFFSET('セット情報(宅配便）'!$P$2,MATCH($H6,BカートセットID入力!$C$4:$C$150,0),COLUMN()-COLUMN($U1)),IFERROR(OFFSET('セット情報(業務便）'!$P$2,MATCH($H6,BカートセットID入力!$F$4:$F$150,0),COLUMN()-COLUMN($U1)),IFERROR(OFFSET('セット情報（サンプル）'!$N$2,MATCH($H6,BカートセットID入力!$I$4:$I$150,0),COLUMN()-COLUMN($U1)),IFERROR(OFFSET('セット情報（イレギュラーサンプル）'!$N$2,MATCH($H6,BカートセットID入力!$L$4:$L$150,0),COLUMN()-COLUMN($U1)),""))))</f>
        <v/>
      </c>
      <c r="AA6" s="53" t="str">
        <f ca="1">IFERROR(OFFSET('セット情報(宅配便）'!$P$2,MATCH($H6,BカートセットID入力!$C$4:$C$150,0),COLUMN()-COLUMN($U1)),IFERROR(OFFSET('セット情報(業務便）'!$P$2,MATCH($H6,BカートセットID入力!$F$4:$F$150,0),COLUMN()-COLUMN($U1)),IFERROR(OFFSET('セット情報（サンプル）'!$N$2,MATCH($H6,BカートセットID入力!$I$4:$I$150,0),COLUMN()-COLUMN($U1)),IFERROR(OFFSET('セット情報（イレギュラーサンプル）'!$N$2,MATCH($H6,BカートセットID入力!$L$4:$L$150,0),COLUMN()-COLUMN($U1)),""))))</f>
        <v/>
      </c>
      <c r="AB6" s="53" t="str">
        <f ca="1">IFERROR(OFFSET('セット情報(宅配便）'!$P$2,MATCH($H6,BカートセットID入力!$C$4:$C$150,0),COLUMN()-COLUMN($U1)),IFERROR(OFFSET('セット情報(業務便）'!$P$2,MATCH($H6,BカートセットID入力!$F$4:$F$150,0),COLUMN()-COLUMN($U1)),IFERROR(OFFSET('セット情報（サンプル）'!$N$2,MATCH($H6,BカートセットID入力!$I$4:$I$150,0),COLUMN()-COLUMN($U1)),IFERROR(OFFSET('セット情報（イレギュラーサンプル）'!$N$2,MATCH($H6,BカートセットID入力!$L$4:$L$150,0),COLUMN()-COLUMN($U1)),""))))</f>
        <v/>
      </c>
      <c r="AC6" s="53" t="str">
        <f ca="1">IFERROR(OFFSET('セット情報(宅配便）'!$P$2,MATCH($H6,BカートセットID入力!$C$4:$C$150,0),COLUMN()-COLUMN($U1)),IFERROR(OFFSET('セット情報(業務便）'!$P$2,MATCH($H6,BカートセットID入力!$F$4:$F$150,0),COLUMN()-COLUMN($U1)),IFERROR(OFFSET('セット情報（サンプル）'!$N$2,MATCH($H6,BカートセットID入力!$I$4:$I$150,0),COLUMN()-COLUMN($U1)),IFERROR(OFFSET('セット情報（イレギュラーサンプル）'!$N$2,MATCH($H6,BカートセットID入力!$L$4:$L$150,0),COLUMN()-COLUMN($U1)),""))))</f>
        <v/>
      </c>
      <c r="AD6" s="53" t="str">
        <f ca="1">IFERROR(OFFSET('セット情報(宅配便）'!$P$2,MATCH($H6,BカートセットID入力!$C$4:$C$150,0),COLUMN()-COLUMN($U1)),IFERROR(OFFSET('セット情報(業務便）'!$P$2,MATCH($H6,BカートセットID入力!$F$4:$F$150,0),COLUMN()-COLUMN($U1)),IFERROR(OFFSET('セット情報（サンプル）'!$N$2,MATCH($H6,BカートセットID入力!$I$4:$I$150,0),COLUMN()-COLUMN($U1)),IFERROR(OFFSET('セット情報（イレギュラーサンプル）'!$N$2,MATCH($H6,BカートセットID入力!$L$4:$L$150,0),COLUMN()-COLUMN($U1)),""))))</f>
        <v/>
      </c>
      <c r="AE6" s="53" t="str">
        <f ca="1">IFERROR(OFFSET('セット情報(宅配便）'!$P$2,MATCH($H6,BカートセットID入力!$C$4:$C$150,0),COLUMN()-COLUMN($U1)),IFERROR(OFFSET('セット情報(業務便）'!$P$2,MATCH($H6,BカートセットID入力!$F$4:$F$150,0),COLUMN()-COLUMN($U1)),IFERROR(OFFSET('セット情報（サンプル）'!$N$2,MATCH($H6,BカートセットID入力!$I$4:$I$150,0),COLUMN()-COLUMN($U1)),IFERROR(OFFSET('セット情報（イレギュラーサンプル）'!$N$2,MATCH($H6,BカートセットID入力!$L$4:$L$150,0),COLUMN()-COLUMN($U1)),""))))</f>
        <v/>
      </c>
      <c r="AF6" s="53" t="str">
        <f ca="1">IFERROR(OFFSET('セット情報(宅配便）'!$P$2,MATCH($H6,BカートセットID入力!$C$4:$C$150,0),COLUMN()-COLUMN($U1)),IFERROR(OFFSET('セット情報(業務便）'!$P$2,MATCH($H6,BカートセットID入力!$F$4:$F$150,0),COLUMN()-COLUMN($U1)),IFERROR(OFFSET('セット情報（サンプル）'!$N$2,MATCH($H6,BカートセットID入力!$I$4:$I$150,0),COLUMN()-COLUMN($U1)),IFERROR(OFFSET('セット情報（イレギュラーサンプル）'!$N$2,MATCH($H6,BカートセットID入力!$L$4:$L$150,0),COLUMN()-COLUMN($U1)),""))))</f>
        <v/>
      </c>
      <c r="AG6" s="53" t="str">
        <f ca="1">IFERROR(OFFSET('セット情報(宅配便）'!$P$2,MATCH($H6,BカートセットID入力!$C$4:$C$150,0),COLUMN()-COLUMN($U1)),IFERROR(OFFSET('セット情報(業務便）'!$P$2,MATCH($H6,BカートセットID入力!$F$4:$F$150,0),COLUMN()-COLUMN($U1)),IFERROR(OFFSET('セット情報（サンプル）'!$N$2,MATCH($H6,BカートセットID入力!$I$4:$I$150,0),COLUMN()-COLUMN($U1)),IFERROR(OFFSET('セット情報（イレギュラーサンプル）'!$N$2,MATCH($H6,BカートセットID入力!$L$4:$L$150,0),COLUMN()-COLUMN($U1)),""))))</f>
        <v/>
      </c>
      <c r="AH6" s="53" t="str">
        <f ca="1">IFERROR(OFFSET('セット情報(宅配便）'!$P$2,MATCH($H6,BカートセットID入力!$C$4:$C$150,0),COLUMN()-COLUMN($U1)),IFERROR(OFFSET('セット情報(業務便）'!$P$2,MATCH($H6,BカートセットID入力!$F$4:$F$150,0),COLUMN()-COLUMN($U1)),IFERROR(OFFSET('セット情報（サンプル）'!$N$2,MATCH($H6,BカートセットID入力!$I$4:$I$150,0),COLUMN()-COLUMN($U1)),IFERROR(OFFSET('セット情報（イレギュラーサンプル）'!$N$2,MATCH($H6,BカートセットID入力!$L$4:$L$150,0),COLUMN()-COLUMN($U1)),""))))</f>
        <v/>
      </c>
      <c r="AI6" s="53" t="str">
        <f ca="1">IFERROR(OFFSET('セット情報(宅配便）'!$P$2,MATCH($H6,BカートセットID入力!$C$4:$C$150,0),COLUMN()-COLUMN($U1)),IFERROR(OFFSET('セット情報(業務便）'!$P$2,MATCH($H6,BカートセットID入力!$F$4:$F$150,0),COLUMN()-COLUMN($U1)),IFERROR(OFFSET('セット情報（サンプル）'!$N$2,MATCH($H6,BカートセットID入力!$I$4:$I$150,0),COLUMN()-COLUMN($U1)),IFERROR(OFFSET('セット情報（イレギュラーサンプル）'!$N$2,MATCH($H6,BカートセットID入力!$L$4:$L$150,0),COLUMN()-COLUMN($U1)),""))))</f>
        <v/>
      </c>
      <c r="AJ6" s="53" t="str">
        <f ca="1">IFERROR(OFFSET('セット情報(宅配便）'!$P$2,MATCH($H6,BカートセットID入力!$C$4:$C$150,0),COLUMN()-COLUMN($U1)),IFERROR(OFFSET('セット情報(業務便）'!$P$2,MATCH($H6,BカートセットID入力!$F$4:$F$150,0),COLUMN()-COLUMN($U1)),IFERROR(OFFSET('セット情報（サンプル）'!$N$2,MATCH($H6,BカートセットID入力!$I$4:$I$150,0),COLUMN()-COLUMN($U1)),IFERROR(OFFSET('セット情報（イレギュラーサンプル）'!$N$2,MATCH($H6,BカートセットID入力!$L$4:$L$150,0),COLUMN()-COLUMN($U1)),""))))</f>
        <v/>
      </c>
      <c r="AK6" s="53" t="str">
        <f ca="1">IFERROR(OFFSET('セット情報(宅配便）'!$P$2,MATCH($H6,BカートセットID入力!$C$4:$C$150,0),COLUMN()-COLUMN($U1)),IFERROR(OFFSET('セット情報(業務便）'!$P$2,MATCH($H6,BカートセットID入力!$F$4:$F$150,0),COLUMN()-COLUMN($U1)),IFERROR(OFFSET('セット情報（サンプル）'!$N$2,MATCH($H6,BカートセットID入力!$I$4:$I$150,0),COLUMN()-COLUMN($U1)),IFERROR(OFFSET('セット情報（イレギュラーサンプル）'!$N$2,MATCH($H6,BカートセットID入力!$L$4:$L$150,0),COLUMN()-COLUMN($U1)),""))))</f>
        <v/>
      </c>
      <c r="AL6" s="53" t="str">
        <f ca="1">IFERROR(OFFSET('セット情報(宅配便）'!$P$2,MATCH($H6,BカートセットID入力!$C$4:$C$150,0),COLUMN()-COLUMN($U1)),IFERROR(OFFSET('セット情報(業務便）'!$P$2,MATCH($H6,BカートセットID入力!$F$4:$F$150,0),COLUMN()-COLUMN($U1)),IFERROR(OFFSET('セット情報（サンプル）'!$N$2,MATCH($H6,BカートセットID入力!$I$4:$I$150,0),COLUMN()-COLUMN($U1)),IFERROR(OFFSET('セット情報（イレギュラーサンプル）'!$N$2,MATCH($H6,BカートセットID入力!$L$4:$L$150,0),COLUMN()-COLUMN($U1)),""))))</f>
        <v/>
      </c>
      <c r="AM6" s="53" t="str">
        <f ca="1">IFERROR(OFFSET('セット情報(宅配便）'!$P$2,MATCH($H6,BカートセットID入力!$C$4:$C$150,0),COLUMN()-COLUMN($U1)),IFERROR(OFFSET('セット情報(業務便）'!$P$2,MATCH($H6,BカートセットID入力!$F$4:$F$150,0),COLUMN()-COLUMN($U1)),IFERROR(OFFSET('セット情報（サンプル）'!$N$2,MATCH($H6,BカートセットID入力!$I$4:$I$150,0),COLUMN()-COLUMN($U1)),IFERROR(OFFSET('セット情報（イレギュラーサンプル）'!$N$2,MATCH($H6,BカートセットID入力!$L$4:$L$150,0),COLUMN()-COLUMN($U1)),""))))</f>
        <v/>
      </c>
      <c r="AN6" s="53" t="str">
        <f ca="1">IFERROR(OFFSET('セット情報(宅配便）'!$P$2,MATCH($H6,BカートセットID入力!$C$4:$C$150,0),COLUMN()-COLUMN($U1)),IFERROR(OFFSET('セット情報(業務便）'!$P$2,MATCH($H6,BカートセットID入力!$F$4:$F$150,0),COLUMN()-COLUMN($U1)),IFERROR(OFFSET('セット情報（サンプル）'!$N$2,MATCH($H6,BカートセットID入力!$I$4:$I$150,0),COLUMN()-COLUMN($U1)),IFERROR(OFFSET('セット情報（イレギュラーサンプル）'!$N$2,MATCH($H6,BカートセットID入力!$L$4:$L$150,0),COLUMN()-COLUMN($U1)),""))))</f>
        <v/>
      </c>
      <c r="AO6" s="53" t="str">
        <f ca="1">IFERROR(OFFSET('セット情報(宅配便）'!$P$2,MATCH($H6,BカートセットID入力!$C$4:$C$150,0),COLUMN()-COLUMN($U1)),IFERROR(OFFSET('セット情報(業務便）'!$P$2,MATCH($H6,BカートセットID入力!$F$4:$F$150,0),COLUMN()-COLUMN($U1)),IFERROR(OFFSET('セット情報（サンプル）'!$N$2,MATCH($H6,BカートセットID入力!$I$4:$I$150,0),COLUMN()-COLUMN($U1)),IFERROR(OFFSET('セット情報（イレギュラーサンプル）'!$N$2,MATCH($H6,BカートセットID入力!$L$4:$L$150,0),COLUMN()-COLUMN($U1)),""))))</f>
        <v/>
      </c>
      <c r="AP6" s="53" t="str">
        <f ca="1">IFERROR(OFFSET('セット情報(宅配便）'!$P$2,MATCH($H6,BカートセットID入力!$C$4:$C$150,0),COLUMN()-COLUMN($U1)),IFERROR(OFFSET('セット情報(業務便）'!$P$2,MATCH($H6,BカートセットID入力!$F$4:$F$150,0),COLUMN()-COLUMN($U1)),IFERROR(OFFSET('セット情報（サンプル）'!$N$2,MATCH($H6,BカートセットID入力!$I$4:$I$150,0),COLUMN()-COLUMN($U1)),IFERROR(OFFSET('セット情報（イレギュラーサンプル）'!$N$2,MATCH($H6,BカートセットID入力!$L$4:$L$150,0),COLUMN()-COLUMN($U1)),""))))</f>
        <v/>
      </c>
      <c r="AQ6" s="53" t="str">
        <f ca="1">IFERROR(OFFSET('セット情報(宅配便）'!$P$2,MATCH($H6,BカートセットID入力!$C$4:$C$150,0),COLUMN()-COLUMN($U1)),IFERROR(OFFSET('セット情報(業務便）'!$P$2,MATCH($H6,BカートセットID入力!$F$4:$F$150,0),COLUMN()-COLUMN($U1)),IFERROR(OFFSET('セット情報（サンプル）'!$N$2,MATCH($H6,BカートセットID入力!$I$4:$I$150,0),COLUMN()-COLUMN($U1)),IFERROR(OFFSET('セット情報（イレギュラーサンプル）'!$N$2,MATCH($H6,BカートセットID入力!$L$4:$L$150,0),COLUMN()-COLUMN($U1)),""))))</f>
        <v/>
      </c>
      <c r="AR6" s="53" t="str">
        <f ca="1">IFERROR(OFFSET('セット情報(宅配便）'!$P$2,MATCH($H6,BカートセットID入力!$C$4:$C$150,0),COLUMN()-COLUMN($U1)),IFERROR(OFFSET('セット情報(業務便）'!$P$2,MATCH($H6,BカートセットID入力!$F$4:$F$150,0),COLUMN()-COLUMN($U1)),IFERROR(OFFSET('セット情報（サンプル）'!$N$2,MATCH($H6,BカートセットID入力!$I$4:$I$150,0),COLUMN()-COLUMN($U1)),IFERROR(OFFSET('セット情報（イレギュラーサンプル）'!$N$2,MATCH($H6,BカートセットID入力!$L$4:$L$150,0),COLUMN()-COLUMN($U1)),""))))</f>
        <v/>
      </c>
      <c r="AS6" s="53" t="str">
        <f ca="1">IFERROR(OFFSET('セット情報(宅配便）'!$P$2,MATCH($H6,BカートセットID入力!$C$4:$C$150,0),COLUMN()-COLUMN($U1)),IFERROR(OFFSET('セット情報(業務便）'!$P$2,MATCH($H6,BカートセットID入力!$F$4:$F$150,0),COLUMN()-COLUMN($U1)),IFERROR(OFFSET('セット情報（サンプル）'!$N$2,MATCH($H6,BカートセットID入力!$I$4:$I$150,0),COLUMN()-COLUMN($U1)),IFERROR(OFFSET('セット情報（イレギュラーサンプル）'!$N$2,MATCH($H6,BカートセットID入力!$L$4:$L$150,0),COLUMN()-COLUMN($U1)),""))))</f>
        <v/>
      </c>
      <c r="AT6" s="53" t="str">
        <f ca="1">IFERROR(OFFSET('セット情報(宅配便）'!$P$2,MATCH($H6,BカートセットID入力!$C$4:$C$150,0),COLUMN()-COLUMN($U1)),IFERROR(OFFSET('セット情報(業務便）'!$P$2,MATCH($H6,BカートセットID入力!$F$4:$F$150,0),COLUMN()-COLUMN($U1)),IFERROR(OFFSET('セット情報（サンプル）'!$N$2,MATCH($H6,BカートセットID入力!$I$4:$I$150,0),COLUMN()-COLUMN($U1)),IFERROR(OFFSET('セット情報（イレギュラーサンプル）'!$N$2,MATCH($H6,BカートセットID入力!$L$4:$L$150,0),COLUMN()-COLUMN($U1)),""))))</f>
        <v/>
      </c>
    </row>
    <row r="7" spans="1:47">
      <c r="A7" s="144"/>
      <c r="B7" s="53" t="str">
        <f>IF(ISBLANK(現行セット情報CSV!A7),"",現行セット情報CSV!A7)</f>
        <v/>
      </c>
      <c r="C7" s="53" t="str">
        <f>IF(ISBLANK(現行セット情報CSV!B7),"",現行セット情報CSV!B7)&amp;IFERROR(VLOOKUP(A7,上部フリースペースHTML!$A$3:$H$5,8,FALSE),"")</f>
        <v/>
      </c>
      <c r="D7" s="53" t="str">
        <f>IF(ISBLANK(現行セット情報CSV!C7),"",現行セット情報CSV!C7)</f>
        <v/>
      </c>
      <c r="E7" s="53" t="str">
        <f>IF(ISBLANK(現行セット情報CSV!D7),"",現行セット情報CSV!D7)</f>
        <v/>
      </c>
      <c r="F7" s="53" t="str">
        <f>IF(ISBLANK(現行セット情報CSV!E7),"",現行セット情報CSV!E7)</f>
        <v/>
      </c>
      <c r="G7" s="53" t="str">
        <f>IF(ISBLANK(現行セット情報CSV!F7),"",現行セット情報CSV!F7)</f>
        <v/>
      </c>
      <c r="H7" s="53" t="str">
        <f>IF(ISBLANK(現行セット情報CSV!G7),"",現行セット情報CSV!G7)</f>
        <v/>
      </c>
      <c r="I7" s="53" t="str">
        <f>IF(ISBLANK(現行セット情報CSV!H7),"",現行セット情報CSV!H7)</f>
        <v/>
      </c>
      <c r="J7" s="53" t="str">
        <f>IF(ISBLANK(現行セット情報CSV!I7),"",現行セット情報CSV!I7&amp;"("&amp;TEXT($J$2,"yyyy年m月")&amp;"納品から)")</f>
        <v/>
      </c>
      <c r="K7" s="53" t="str">
        <f>IF(ISBLANK(現行セット情報CSV!J7),"",現行セット情報CSV!J7)</f>
        <v/>
      </c>
      <c r="L7" s="53" t="str">
        <f>IF(ISBLANK(現行セット情報CSV!K7),"",現行セット情報CSV!K7)</f>
        <v/>
      </c>
      <c r="M7" s="53" t="str">
        <f>IF(ISBLANK(現行セット情報CSV!L7),"",現行セット情報CSV!L7)</f>
        <v/>
      </c>
      <c r="N7" s="53" t="str">
        <f>IF(ISBLANK(現行セット情報CSV!M7),"",現行セット情報CSV!M7)</f>
        <v/>
      </c>
      <c r="O7" s="53" t="str">
        <f>IF(ISBLANK(現行セット情報CSV!N7),"",現行セット情報CSV!N7)</f>
        <v/>
      </c>
      <c r="P7" s="53" t="str">
        <f>IF(ISBLANK(現行セット情報CSV!O7),"",現行セット情報CSV!O7)</f>
        <v/>
      </c>
      <c r="Q7" s="53" t="str">
        <f>IF(ISBLANK(現行セット情報CSV!P7),"",現行セット情報CSV!P7)</f>
        <v/>
      </c>
      <c r="R7" s="53" t="str">
        <f>IF(ISBLANK(現行セット情報CSV!Q7),"",現行セット情報CSV!Q7)</f>
        <v/>
      </c>
      <c r="S7" s="53" t="str">
        <f>IF(ISBLANK(現行セット情報CSV!R7),"",現行セット情報CSV!R7)</f>
        <v/>
      </c>
      <c r="T7" s="53" t="str">
        <f>IF(ISBLANK(現行セット情報CSV!S7),"",現行セット情報CSV!S7)</f>
        <v/>
      </c>
      <c r="U7" s="53" t="str">
        <f ca="1">IFERROR(OFFSET('セット情報(宅配便）'!$P$2,MATCH($H7,BカートセットID入力!$C$4:$C$150,0),COLUMN()-COLUMN($U2)),IFERROR(OFFSET('セット情報(業務便）'!$P$2,MATCH($H7,BカートセットID入力!$F$4:$F$150,0),COLUMN()-COLUMN($U2)),IFERROR(OFFSET('セット情報（サンプル）'!$N$2,MATCH($H7,BカートセットID入力!$I$4:$I$150,0),COLUMN()-COLUMN($U2)),IFERROR(OFFSET('セット情報（イレギュラーサンプル）'!$N$2,MATCH($H7,BカートセットID入力!$L$4:$L$150,0),COLUMN()-COLUMN($U2)),""))))</f>
        <v/>
      </c>
      <c r="V7" s="53" t="str">
        <f ca="1">IFERROR(OFFSET('セット情報(宅配便）'!$P$2,MATCH($H7,BカートセットID入力!$C$4:$C$150,0),COLUMN()-COLUMN($U2)),IFERROR(OFFSET('セット情報(業務便）'!$P$2,MATCH($H7,BカートセットID入力!$F$4:$F$150,0),COLUMN()-COLUMN($U2)),IFERROR(OFFSET('セット情報（サンプル）'!$N$2,MATCH($H7,BカートセットID入力!$I$4:$I$150,0),COLUMN()-COLUMN($U2)),IFERROR(OFFSET('セット情報（イレギュラーサンプル）'!$N$2,MATCH($H7,BカートセットID入力!$L$4:$L$150,0),COLUMN()-COLUMN($U2)),""))))</f>
        <v/>
      </c>
      <c r="W7" s="53" t="str">
        <f ca="1">IFERROR(OFFSET('セット情報(宅配便）'!$P$2,MATCH($H7,BカートセットID入力!$C$4:$C$150,0),COLUMN()-COLUMN($U2)),IFERROR(OFFSET('セット情報(業務便）'!$P$2,MATCH($H7,BカートセットID入力!$F$4:$F$150,0),COLUMN()-COLUMN($U2)),IFERROR(OFFSET('セット情報（サンプル）'!$N$2,MATCH($H7,BカートセットID入力!$I$4:$I$150,0),COLUMN()-COLUMN($U2)),IFERROR(OFFSET('セット情報（イレギュラーサンプル）'!$N$2,MATCH($H7,BカートセットID入力!$L$4:$L$150,0),COLUMN()-COLUMN($U2)),""))))</f>
        <v/>
      </c>
      <c r="X7" s="53" t="str">
        <f ca="1">IFERROR(OFFSET('セット情報(宅配便）'!$P$2,MATCH($H7,BカートセットID入力!$C$4:$C$150,0),COLUMN()-COLUMN($U2)),IFERROR(OFFSET('セット情報(業務便）'!$P$2,MATCH($H7,BカートセットID入力!$F$4:$F$150,0),COLUMN()-COLUMN($U2)),IFERROR(OFFSET('セット情報（サンプル）'!$N$2,MATCH($H7,BカートセットID入力!$I$4:$I$150,0),COLUMN()-COLUMN($U2)),IFERROR(OFFSET('セット情報（イレギュラーサンプル）'!$N$2,MATCH($H7,BカートセットID入力!$L$4:$L$150,0),COLUMN()-COLUMN($U2)),""))))</f>
        <v/>
      </c>
      <c r="Y7" s="53" t="str">
        <f ca="1">IFERROR(OFFSET('セット情報(宅配便）'!$P$2,MATCH($H7,BカートセットID入力!$C$4:$C$150,0),COLUMN()-COLUMN($U2)),IFERROR(OFFSET('セット情報(業務便）'!$P$2,MATCH($H7,BカートセットID入力!$F$4:$F$150,0),COLUMN()-COLUMN($U2)),IFERROR(OFFSET('セット情報（サンプル）'!$N$2,MATCH($H7,BカートセットID入力!$I$4:$I$150,0),COLUMN()-COLUMN($U2)),IFERROR(OFFSET('セット情報（イレギュラーサンプル）'!$N$2,MATCH($H7,BカートセットID入力!$L$4:$L$150,0),COLUMN()-COLUMN($U2)),""))))</f>
        <v/>
      </c>
      <c r="Z7" s="53" t="str">
        <f ca="1">IFERROR(OFFSET('セット情報(宅配便）'!$P$2,MATCH($H7,BカートセットID入力!$C$4:$C$150,0),COLUMN()-COLUMN($U2)),IFERROR(OFFSET('セット情報(業務便）'!$P$2,MATCH($H7,BカートセットID入力!$F$4:$F$150,0),COLUMN()-COLUMN($U2)),IFERROR(OFFSET('セット情報（サンプル）'!$N$2,MATCH($H7,BカートセットID入力!$I$4:$I$150,0),COLUMN()-COLUMN($U2)),IFERROR(OFFSET('セット情報（イレギュラーサンプル）'!$N$2,MATCH($H7,BカートセットID入力!$L$4:$L$150,0),COLUMN()-COLUMN($U2)),""))))</f>
        <v/>
      </c>
      <c r="AA7" s="53" t="str">
        <f ca="1">IFERROR(OFFSET('セット情報(宅配便）'!$P$2,MATCH($H7,BカートセットID入力!$C$4:$C$150,0),COLUMN()-COLUMN($U2)),IFERROR(OFFSET('セット情報(業務便）'!$P$2,MATCH($H7,BカートセットID入力!$F$4:$F$150,0),COLUMN()-COLUMN($U2)),IFERROR(OFFSET('セット情報（サンプル）'!$N$2,MATCH($H7,BカートセットID入力!$I$4:$I$150,0),COLUMN()-COLUMN($U2)),IFERROR(OFFSET('セット情報（イレギュラーサンプル）'!$N$2,MATCH($H7,BカートセットID入力!$L$4:$L$150,0),COLUMN()-COLUMN($U2)),""))))</f>
        <v/>
      </c>
      <c r="AB7" s="53" t="str">
        <f ca="1">IFERROR(OFFSET('セット情報(宅配便）'!$P$2,MATCH($H7,BカートセットID入力!$C$4:$C$150,0),COLUMN()-COLUMN($U2)),IFERROR(OFFSET('セット情報(業務便）'!$P$2,MATCH($H7,BカートセットID入力!$F$4:$F$150,0),COLUMN()-COLUMN($U2)),IFERROR(OFFSET('セット情報（サンプル）'!$N$2,MATCH($H7,BカートセットID入力!$I$4:$I$150,0),COLUMN()-COLUMN($U2)),IFERROR(OFFSET('セット情報（イレギュラーサンプル）'!$N$2,MATCH($H7,BカートセットID入力!$L$4:$L$150,0),COLUMN()-COLUMN($U2)),""))))</f>
        <v/>
      </c>
      <c r="AC7" s="53" t="str">
        <f ca="1">IFERROR(OFFSET('セット情報(宅配便）'!$P$2,MATCH($H7,BカートセットID入力!$C$4:$C$150,0),COLUMN()-COLUMN($U2)),IFERROR(OFFSET('セット情報(業務便）'!$P$2,MATCH($H7,BカートセットID入力!$F$4:$F$150,0),COLUMN()-COLUMN($U2)),IFERROR(OFFSET('セット情報（サンプル）'!$N$2,MATCH($H7,BカートセットID入力!$I$4:$I$150,0),COLUMN()-COLUMN($U2)),IFERROR(OFFSET('セット情報（イレギュラーサンプル）'!$N$2,MATCH($H7,BカートセットID入力!$L$4:$L$150,0),COLUMN()-COLUMN($U2)),""))))</f>
        <v/>
      </c>
      <c r="AD7" s="53" t="str">
        <f ca="1">IFERROR(OFFSET('セット情報(宅配便）'!$P$2,MATCH($H7,BカートセットID入力!$C$4:$C$150,0),COLUMN()-COLUMN($U2)),IFERROR(OFFSET('セット情報(業務便）'!$P$2,MATCH($H7,BカートセットID入力!$F$4:$F$150,0),COLUMN()-COLUMN($U2)),IFERROR(OFFSET('セット情報（サンプル）'!$N$2,MATCH($H7,BカートセットID入力!$I$4:$I$150,0),COLUMN()-COLUMN($U2)),IFERROR(OFFSET('セット情報（イレギュラーサンプル）'!$N$2,MATCH($H7,BカートセットID入力!$L$4:$L$150,0),COLUMN()-COLUMN($U2)),""))))</f>
        <v/>
      </c>
      <c r="AE7" s="53" t="str">
        <f ca="1">IFERROR(OFFSET('セット情報(宅配便）'!$P$2,MATCH($H7,BカートセットID入力!$C$4:$C$150,0),COLUMN()-COLUMN($U2)),IFERROR(OFFSET('セット情報(業務便）'!$P$2,MATCH($H7,BカートセットID入力!$F$4:$F$150,0),COLUMN()-COLUMN($U2)),IFERROR(OFFSET('セット情報（サンプル）'!$N$2,MATCH($H7,BカートセットID入力!$I$4:$I$150,0),COLUMN()-COLUMN($U2)),IFERROR(OFFSET('セット情報（イレギュラーサンプル）'!$N$2,MATCH($H7,BカートセットID入力!$L$4:$L$150,0),COLUMN()-COLUMN($U2)),""))))</f>
        <v/>
      </c>
      <c r="AF7" s="53" t="str">
        <f ca="1">IFERROR(OFFSET('セット情報(宅配便）'!$P$2,MATCH($H7,BカートセットID入力!$C$4:$C$150,0),COLUMN()-COLUMN($U2)),IFERROR(OFFSET('セット情報(業務便）'!$P$2,MATCH($H7,BカートセットID入力!$F$4:$F$150,0),COLUMN()-COLUMN($U2)),IFERROR(OFFSET('セット情報（サンプル）'!$N$2,MATCH($H7,BカートセットID入力!$I$4:$I$150,0),COLUMN()-COLUMN($U2)),IFERROR(OFFSET('セット情報（イレギュラーサンプル）'!$N$2,MATCH($H7,BカートセットID入力!$L$4:$L$150,0),COLUMN()-COLUMN($U2)),""))))</f>
        <v/>
      </c>
      <c r="AG7" s="53" t="str">
        <f ca="1">IFERROR(OFFSET('セット情報(宅配便）'!$P$2,MATCH($H7,BカートセットID入力!$C$4:$C$150,0),COLUMN()-COLUMN($U2)),IFERROR(OFFSET('セット情報(業務便）'!$P$2,MATCH($H7,BカートセットID入力!$F$4:$F$150,0),COLUMN()-COLUMN($U2)),IFERROR(OFFSET('セット情報（サンプル）'!$N$2,MATCH($H7,BカートセットID入力!$I$4:$I$150,0),COLUMN()-COLUMN($U2)),IFERROR(OFFSET('セット情報（イレギュラーサンプル）'!$N$2,MATCH($H7,BカートセットID入力!$L$4:$L$150,0),COLUMN()-COLUMN($U2)),""))))</f>
        <v/>
      </c>
      <c r="AH7" s="53" t="str">
        <f ca="1">IFERROR(OFFSET('セット情報(宅配便）'!$P$2,MATCH($H7,BカートセットID入力!$C$4:$C$150,0),COLUMN()-COLUMN($U2)),IFERROR(OFFSET('セット情報(業務便）'!$P$2,MATCH($H7,BカートセットID入力!$F$4:$F$150,0),COLUMN()-COLUMN($U2)),IFERROR(OFFSET('セット情報（サンプル）'!$N$2,MATCH($H7,BカートセットID入力!$I$4:$I$150,0),COLUMN()-COLUMN($U2)),IFERROR(OFFSET('セット情報（イレギュラーサンプル）'!$N$2,MATCH($H7,BカートセットID入力!$L$4:$L$150,0),COLUMN()-COLUMN($U2)),""))))</f>
        <v/>
      </c>
      <c r="AI7" s="53" t="str">
        <f ca="1">IFERROR(OFFSET('セット情報(宅配便）'!$P$2,MATCH($H7,BカートセットID入力!$C$4:$C$150,0),COLUMN()-COLUMN($U2)),IFERROR(OFFSET('セット情報(業務便）'!$P$2,MATCH($H7,BカートセットID入力!$F$4:$F$150,0),COLUMN()-COLUMN($U2)),IFERROR(OFFSET('セット情報（サンプル）'!$N$2,MATCH($H7,BカートセットID入力!$I$4:$I$150,0),COLUMN()-COLUMN($U2)),IFERROR(OFFSET('セット情報（イレギュラーサンプル）'!$N$2,MATCH($H7,BカートセットID入力!$L$4:$L$150,0),COLUMN()-COLUMN($U2)),""))))</f>
        <v/>
      </c>
      <c r="AJ7" s="53" t="str">
        <f ca="1">IFERROR(OFFSET('セット情報(宅配便）'!$P$2,MATCH($H7,BカートセットID入力!$C$4:$C$150,0),COLUMN()-COLUMN($U2)),IFERROR(OFFSET('セット情報(業務便）'!$P$2,MATCH($H7,BカートセットID入力!$F$4:$F$150,0),COLUMN()-COLUMN($U2)),IFERROR(OFFSET('セット情報（サンプル）'!$N$2,MATCH($H7,BカートセットID入力!$I$4:$I$150,0),COLUMN()-COLUMN($U2)),IFERROR(OFFSET('セット情報（イレギュラーサンプル）'!$N$2,MATCH($H7,BカートセットID入力!$L$4:$L$150,0),COLUMN()-COLUMN($U2)),""))))</f>
        <v/>
      </c>
      <c r="AK7" s="53" t="str">
        <f ca="1">IFERROR(OFFSET('セット情報(宅配便）'!$P$2,MATCH($H7,BカートセットID入力!$C$4:$C$150,0),COLUMN()-COLUMN($U2)),IFERROR(OFFSET('セット情報(業務便）'!$P$2,MATCH($H7,BカートセットID入力!$F$4:$F$150,0),COLUMN()-COLUMN($U2)),IFERROR(OFFSET('セット情報（サンプル）'!$N$2,MATCH($H7,BカートセットID入力!$I$4:$I$150,0),COLUMN()-COLUMN($U2)),IFERROR(OFFSET('セット情報（イレギュラーサンプル）'!$N$2,MATCH($H7,BカートセットID入力!$L$4:$L$150,0),COLUMN()-COLUMN($U2)),""))))</f>
        <v/>
      </c>
      <c r="AL7" s="53" t="str">
        <f ca="1">IFERROR(OFFSET('セット情報(宅配便）'!$P$2,MATCH($H7,BカートセットID入力!$C$4:$C$150,0),COLUMN()-COLUMN($U2)),IFERROR(OFFSET('セット情報(業務便）'!$P$2,MATCH($H7,BカートセットID入力!$F$4:$F$150,0),COLUMN()-COLUMN($U2)),IFERROR(OFFSET('セット情報（サンプル）'!$N$2,MATCH($H7,BカートセットID入力!$I$4:$I$150,0),COLUMN()-COLUMN($U2)),IFERROR(OFFSET('セット情報（イレギュラーサンプル）'!$N$2,MATCH($H7,BカートセットID入力!$L$4:$L$150,0),COLUMN()-COLUMN($U2)),""))))</f>
        <v/>
      </c>
      <c r="AM7" s="53" t="str">
        <f ca="1">IFERROR(OFFSET('セット情報(宅配便）'!$P$2,MATCH($H7,BカートセットID入力!$C$4:$C$150,0),COLUMN()-COLUMN($U2)),IFERROR(OFFSET('セット情報(業務便）'!$P$2,MATCH($H7,BカートセットID入力!$F$4:$F$150,0),COLUMN()-COLUMN($U2)),IFERROR(OFFSET('セット情報（サンプル）'!$N$2,MATCH($H7,BカートセットID入力!$I$4:$I$150,0),COLUMN()-COLUMN($U2)),IFERROR(OFFSET('セット情報（イレギュラーサンプル）'!$N$2,MATCH($H7,BカートセットID入力!$L$4:$L$150,0),COLUMN()-COLUMN($U2)),""))))</f>
        <v/>
      </c>
      <c r="AN7" s="53" t="str">
        <f ca="1">IFERROR(OFFSET('セット情報(宅配便）'!$P$2,MATCH($H7,BカートセットID入力!$C$4:$C$150,0),COLUMN()-COLUMN($U2)),IFERROR(OFFSET('セット情報(業務便）'!$P$2,MATCH($H7,BカートセットID入力!$F$4:$F$150,0),COLUMN()-COLUMN($U2)),IFERROR(OFFSET('セット情報（サンプル）'!$N$2,MATCH($H7,BカートセットID入力!$I$4:$I$150,0),COLUMN()-COLUMN($U2)),IFERROR(OFFSET('セット情報（イレギュラーサンプル）'!$N$2,MATCH($H7,BカートセットID入力!$L$4:$L$150,0),COLUMN()-COLUMN($U2)),""))))</f>
        <v/>
      </c>
      <c r="AO7" s="53" t="str">
        <f ca="1">IFERROR(OFFSET('セット情報(宅配便）'!$P$2,MATCH($H7,BカートセットID入力!$C$4:$C$150,0),COLUMN()-COLUMN($U2)),IFERROR(OFFSET('セット情報(業務便）'!$P$2,MATCH($H7,BカートセットID入力!$F$4:$F$150,0),COLUMN()-COLUMN($U2)),IFERROR(OFFSET('セット情報（サンプル）'!$N$2,MATCH($H7,BカートセットID入力!$I$4:$I$150,0),COLUMN()-COLUMN($U2)),IFERROR(OFFSET('セット情報（イレギュラーサンプル）'!$N$2,MATCH($H7,BカートセットID入力!$L$4:$L$150,0),COLUMN()-COLUMN($U2)),""))))</f>
        <v/>
      </c>
      <c r="AP7" s="53" t="str">
        <f ca="1">IFERROR(OFFSET('セット情報(宅配便）'!$P$2,MATCH($H7,BカートセットID入力!$C$4:$C$150,0),COLUMN()-COLUMN($U2)),IFERROR(OFFSET('セット情報(業務便）'!$P$2,MATCH($H7,BカートセットID入力!$F$4:$F$150,0),COLUMN()-COLUMN($U2)),IFERROR(OFFSET('セット情報（サンプル）'!$N$2,MATCH($H7,BカートセットID入力!$I$4:$I$150,0),COLUMN()-COLUMN($U2)),IFERROR(OFFSET('セット情報（イレギュラーサンプル）'!$N$2,MATCH($H7,BカートセットID入力!$L$4:$L$150,0),COLUMN()-COLUMN($U2)),""))))</f>
        <v/>
      </c>
      <c r="AQ7" s="53" t="str">
        <f ca="1">IFERROR(OFFSET('セット情報(宅配便）'!$P$2,MATCH($H7,BカートセットID入力!$C$4:$C$150,0),COLUMN()-COLUMN($U2)),IFERROR(OFFSET('セット情報(業務便）'!$P$2,MATCH($H7,BカートセットID入力!$F$4:$F$150,0),COLUMN()-COLUMN($U2)),IFERROR(OFFSET('セット情報（サンプル）'!$N$2,MATCH($H7,BカートセットID入力!$I$4:$I$150,0),COLUMN()-COLUMN($U2)),IFERROR(OFFSET('セット情報（イレギュラーサンプル）'!$N$2,MATCH($H7,BカートセットID入力!$L$4:$L$150,0),COLUMN()-COLUMN($U2)),""))))</f>
        <v/>
      </c>
      <c r="AR7" s="53" t="str">
        <f ca="1">IFERROR(OFFSET('セット情報(宅配便）'!$P$2,MATCH($H7,BカートセットID入力!$C$4:$C$150,0),COLUMN()-COLUMN($U2)),IFERROR(OFFSET('セット情報(業務便）'!$P$2,MATCH($H7,BカートセットID入力!$F$4:$F$150,0),COLUMN()-COLUMN($U2)),IFERROR(OFFSET('セット情報（サンプル）'!$N$2,MATCH($H7,BカートセットID入力!$I$4:$I$150,0),COLUMN()-COLUMN($U2)),IFERROR(OFFSET('セット情報（イレギュラーサンプル）'!$N$2,MATCH($H7,BカートセットID入力!$L$4:$L$150,0),COLUMN()-COLUMN($U2)),""))))</f>
        <v/>
      </c>
      <c r="AS7" s="53" t="str">
        <f ca="1">IFERROR(OFFSET('セット情報(宅配便）'!$P$2,MATCH($H7,BカートセットID入力!$C$4:$C$150,0),COLUMN()-COLUMN($U2)),IFERROR(OFFSET('セット情報(業務便）'!$P$2,MATCH($H7,BカートセットID入力!$F$4:$F$150,0),COLUMN()-COLUMN($U2)),IFERROR(OFFSET('セット情報（サンプル）'!$N$2,MATCH($H7,BカートセットID入力!$I$4:$I$150,0),COLUMN()-COLUMN($U2)),IFERROR(OFFSET('セット情報（イレギュラーサンプル）'!$N$2,MATCH($H7,BカートセットID入力!$L$4:$L$150,0),COLUMN()-COLUMN($U2)),""))))</f>
        <v/>
      </c>
      <c r="AT7" s="53" t="str">
        <f ca="1">IFERROR(OFFSET('セット情報(宅配便）'!$P$2,MATCH($H7,BカートセットID入力!$C$4:$C$150,0),COLUMN()-COLUMN($U2)),IFERROR(OFFSET('セット情報(業務便）'!$P$2,MATCH($H7,BカートセットID入力!$F$4:$F$150,0),COLUMN()-COLUMN($U2)),IFERROR(OFFSET('セット情報（サンプル）'!$N$2,MATCH($H7,BカートセットID入力!$I$4:$I$150,0),COLUMN()-COLUMN($U2)),IFERROR(OFFSET('セット情報（イレギュラーサンプル）'!$N$2,MATCH($H7,BカートセットID入力!$L$4:$L$150,0),COLUMN()-COLUMN($U2)),""))))</f>
        <v/>
      </c>
    </row>
    <row r="8" spans="1:47">
      <c r="A8" s="144"/>
      <c r="B8" s="53" t="str">
        <f>IF(ISBLANK(現行セット情報CSV!A8),"",現行セット情報CSV!A8)</f>
        <v/>
      </c>
      <c r="C8" s="53" t="str">
        <f>IF(ISBLANK(現行セット情報CSV!B8),"",現行セット情報CSV!B8)&amp;IFERROR(VLOOKUP(A8,上部フリースペースHTML!$A$3:$H$5,8,FALSE),"")</f>
        <v/>
      </c>
      <c r="D8" s="53" t="str">
        <f>IF(ISBLANK(現行セット情報CSV!C8),"",現行セット情報CSV!C8)</f>
        <v/>
      </c>
      <c r="E8" s="53" t="str">
        <f>IF(ISBLANK(現行セット情報CSV!D8),"",現行セット情報CSV!D8)</f>
        <v/>
      </c>
      <c r="F8" s="53" t="str">
        <f>IF(ISBLANK(現行セット情報CSV!E8),"",現行セット情報CSV!E8)</f>
        <v/>
      </c>
      <c r="G8" s="53" t="str">
        <f>IF(ISBLANK(現行セット情報CSV!F8),"",現行セット情報CSV!F8)</f>
        <v/>
      </c>
      <c r="H8" s="53" t="str">
        <f>IF(ISBLANK(現行セット情報CSV!G8),"",現行セット情報CSV!G8)</f>
        <v/>
      </c>
      <c r="I8" s="53" t="str">
        <f>IF(ISBLANK(現行セット情報CSV!H8),"",現行セット情報CSV!H8)</f>
        <v/>
      </c>
      <c r="J8" s="53" t="str">
        <f>IF(ISBLANK(現行セット情報CSV!I8),"",現行セット情報CSV!I8&amp;"("&amp;TEXT($J$2,"yyyy年m月")&amp;"納品から)")</f>
        <v/>
      </c>
      <c r="K8" s="53" t="str">
        <f>IF(ISBLANK(現行セット情報CSV!J8),"",現行セット情報CSV!J8)</f>
        <v/>
      </c>
      <c r="L8" s="53" t="str">
        <f>IF(ISBLANK(現行セット情報CSV!K8),"",現行セット情報CSV!K8)</f>
        <v/>
      </c>
      <c r="M8" s="53" t="str">
        <f>IF(ISBLANK(現行セット情報CSV!L8),"",現行セット情報CSV!L8)</f>
        <v/>
      </c>
      <c r="N8" s="53" t="str">
        <f>IF(ISBLANK(現行セット情報CSV!M8),"",現行セット情報CSV!M8)</f>
        <v/>
      </c>
      <c r="O8" s="53" t="str">
        <f>IF(ISBLANK(現行セット情報CSV!N8),"",現行セット情報CSV!N8)</f>
        <v/>
      </c>
      <c r="P8" s="53" t="str">
        <f>IF(ISBLANK(現行セット情報CSV!O8),"",現行セット情報CSV!O8)</f>
        <v/>
      </c>
      <c r="Q8" s="53" t="str">
        <f>IF(ISBLANK(現行セット情報CSV!P8),"",現行セット情報CSV!P8)</f>
        <v/>
      </c>
      <c r="R8" s="53" t="str">
        <f>IF(ISBLANK(現行セット情報CSV!Q8),"",現行セット情報CSV!Q8)</f>
        <v/>
      </c>
      <c r="S8" s="53" t="str">
        <f>IF(ISBLANK(現行セット情報CSV!R8),"",現行セット情報CSV!R8)</f>
        <v/>
      </c>
      <c r="T8" s="53" t="str">
        <f>IF(ISBLANK(現行セット情報CSV!S8),"",現行セット情報CSV!S8)</f>
        <v/>
      </c>
      <c r="U8" s="53" t="str">
        <f ca="1">IFERROR(OFFSET('セット情報(宅配便）'!$P$2,MATCH($H8,BカートセットID入力!$C$4:$C$150,0),COLUMN()-COLUMN($U3)),IFERROR(OFFSET('セット情報(業務便）'!$P$2,MATCH($H8,BカートセットID入力!$F$4:$F$150,0),COLUMN()-COLUMN($U3)),IFERROR(OFFSET('セット情報（サンプル）'!$N$2,MATCH($H8,BカートセットID入力!$I$4:$I$150,0),COLUMN()-COLUMN($U3)),IFERROR(OFFSET('セット情報（イレギュラーサンプル）'!$N$2,MATCH($H8,BカートセットID入力!$L$4:$L$150,0),COLUMN()-COLUMN($U3)),""))))</f>
        <v/>
      </c>
      <c r="V8" s="53" t="str">
        <f ca="1">IFERROR(OFFSET('セット情報(宅配便）'!$P$2,MATCH($H8,BカートセットID入力!$C$4:$C$150,0),COLUMN()-COLUMN($U3)),IFERROR(OFFSET('セット情報(業務便）'!$P$2,MATCH($H8,BカートセットID入力!$F$4:$F$150,0),COLUMN()-COLUMN($U3)),IFERROR(OFFSET('セット情報（サンプル）'!$N$2,MATCH($H8,BカートセットID入力!$I$4:$I$150,0),COLUMN()-COLUMN($U3)),IFERROR(OFFSET('セット情報（イレギュラーサンプル）'!$N$2,MATCH($H8,BカートセットID入力!$L$4:$L$150,0),COLUMN()-COLUMN($U3)),""))))</f>
        <v/>
      </c>
      <c r="W8" s="53" t="str">
        <f ca="1">IFERROR(OFFSET('セット情報(宅配便）'!$P$2,MATCH($H8,BカートセットID入力!$C$4:$C$150,0),COLUMN()-COLUMN($U3)),IFERROR(OFFSET('セット情報(業務便）'!$P$2,MATCH($H8,BカートセットID入力!$F$4:$F$150,0),COLUMN()-COLUMN($U3)),IFERROR(OFFSET('セット情報（サンプル）'!$N$2,MATCH($H8,BカートセットID入力!$I$4:$I$150,0),COLUMN()-COLUMN($U3)),IFERROR(OFFSET('セット情報（イレギュラーサンプル）'!$N$2,MATCH($H8,BカートセットID入力!$L$4:$L$150,0),COLUMN()-COLUMN($U3)),""))))</f>
        <v/>
      </c>
      <c r="X8" s="53" t="str">
        <f ca="1">IFERROR(OFFSET('セット情報(宅配便）'!$P$2,MATCH($H8,BカートセットID入力!$C$4:$C$150,0),COLUMN()-COLUMN($U3)),IFERROR(OFFSET('セット情報(業務便）'!$P$2,MATCH($H8,BカートセットID入力!$F$4:$F$150,0),COLUMN()-COLUMN($U3)),IFERROR(OFFSET('セット情報（サンプル）'!$N$2,MATCH($H8,BカートセットID入力!$I$4:$I$150,0),COLUMN()-COLUMN($U3)),IFERROR(OFFSET('セット情報（イレギュラーサンプル）'!$N$2,MATCH($H8,BカートセットID入力!$L$4:$L$150,0),COLUMN()-COLUMN($U3)),""))))</f>
        <v/>
      </c>
      <c r="Y8" s="53" t="str">
        <f ca="1">IFERROR(OFFSET('セット情報(宅配便）'!$P$2,MATCH($H8,BカートセットID入力!$C$4:$C$150,0),COLUMN()-COLUMN($U3)),IFERROR(OFFSET('セット情報(業務便）'!$P$2,MATCH($H8,BカートセットID入力!$F$4:$F$150,0),COLUMN()-COLUMN($U3)),IFERROR(OFFSET('セット情報（サンプル）'!$N$2,MATCH($H8,BカートセットID入力!$I$4:$I$150,0),COLUMN()-COLUMN($U3)),IFERROR(OFFSET('セット情報（イレギュラーサンプル）'!$N$2,MATCH($H8,BカートセットID入力!$L$4:$L$150,0),COLUMN()-COLUMN($U3)),""))))</f>
        <v/>
      </c>
      <c r="Z8" s="53" t="str">
        <f ca="1">IFERROR(OFFSET('セット情報(宅配便）'!$P$2,MATCH($H8,BカートセットID入力!$C$4:$C$150,0),COLUMN()-COLUMN($U3)),IFERROR(OFFSET('セット情報(業務便）'!$P$2,MATCH($H8,BカートセットID入力!$F$4:$F$150,0),COLUMN()-COLUMN($U3)),IFERROR(OFFSET('セット情報（サンプル）'!$N$2,MATCH($H8,BカートセットID入力!$I$4:$I$150,0),COLUMN()-COLUMN($U3)),IFERROR(OFFSET('セット情報（イレギュラーサンプル）'!$N$2,MATCH($H8,BカートセットID入力!$L$4:$L$150,0),COLUMN()-COLUMN($U3)),""))))</f>
        <v/>
      </c>
      <c r="AA8" s="53" t="str">
        <f ca="1">IFERROR(OFFSET('セット情報(宅配便）'!$P$2,MATCH($H8,BカートセットID入力!$C$4:$C$150,0),COLUMN()-COLUMN($U3)),IFERROR(OFFSET('セット情報(業務便）'!$P$2,MATCH($H8,BカートセットID入力!$F$4:$F$150,0),COLUMN()-COLUMN($U3)),IFERROR(OFFSET('セット情報（サンプル）'!$N$2,MATCH($H8,BカートセットID入力!$I$4:$I$150,0),COLUMN()-COLUMN($U3)),IFERROR(OFFSET('セット情報（イレギュラーサンプル）'!$N$2,MATCH($H8,BカートセットID入力!$L$4:$L$150,0),COLUMN()-COLUMN($U3)),""))))</f>
        <v/>
      </c>
      <c r="AB8" s="53" t="str">
        <f ca="1">IFERROR(OFFSET('セット情報(宅配便）'!$P$2,MATCH($H8,BカートセットID入力!$C$4:$C$150,0),COLUMN()-COLUMN($U3)),IFERROR(OFFSET('セット情報(業務便）'!$P$2,MATCH($H8,BカートセットID入力!$F$4:$F$150,0),COLUMN()-COLUMN($U3)),IFERROR(OFFSET('セット情報（サンプル）'!$N$2,MATCH($H8,BカートセットID入力!$I$4:$I$150,0),COLUMN()-COLUMN($U3)),IFERROR(OFFSET('セット情報（イレギュラーサンプル）'!$N$2,MATCH($H8,BカートセットID入力!$L$4:$L$150,0),COLUMN()-COLUMN($U3)),""))))</f>
        <v/>
      </c>
      <c r="AC8" s="53" t="str">
        <f ca="1">IFERROR(OFFSET('セット情報(宅配便）'!$P$2,MATCH($H8,BカートセットID入力!$C$4:$C$150,0),COLUMN()-COLUMN($U3)),IFERROR(OFFSET('セット情報(業務便）'!$P$2,MATCH($H8,BカートセットID入力!$F$4:$F$150,0),COLUMN()-COLUMN($U3)),IFERROR(OFFSET('セット情報（サンプル）'!$N$2,MATCH($H8,BカートセットID入力!$I$4:$I$150,0),COLUMN()-COLUMN($U3)),IFERROR(OFFSET('セット情報（イレギュラーサンプル）'!$N$2,MATCH($H8,BカートセットID入力!$L$4:$L$150,0),COLUMN()-COLUMN($U3)),""))))</f>
        <v/>
      </c>
      <c r="AD8" s="53" t="str">
        <f ca="1">IFERROR(OFFSET('セット情報(宅配便）'!$P$2,MATCH($H8,BカートセットID入力!$C$4:$C$150,0),COLUMN()-COLUMN($U3)),IFERROR(OFFSET('セット情報(業務便）'!$P$2,MATCH($H8,BカートセットID入力!$F$4:$F$150,0),COLUMN()-COLUMN($U3)),IFERROR(OFFSET('セット情報（サンプル）'!$N$2,MATCH($H8,BカートセットID入力!$I$4:$I$150,0),COLUMN()-COLUMN($U3)),IFERROR(OFFSET('セット情報（イレギュラーサンプル）'!$N$2,MATCH($H8,BカートセットID入力!$L$4:$L$150,0),COLUMN()-COLUMN($U3)),""))))</f>
        <v/>
      </c>
      <c r="AE8" s="53" t="str">
        <f ca="1">IFERROR(OFFSET('セット情報(宅配便）'!$P$2,MATCH($H8,BカートセットID入力!$C$4:$C$150,0),COLUMN()-COLUMN($U3)),IFERROR(OFFSET('セット情報(業務便）'!$P$2,MATCH($H8,BカートセットID入力!$F$4:$F$150,0),COLUMN()-COLUMN($U3)),IFERROR(OFFSET('セット情報（サンプル）'!$N$2,MATCH($H8,BカートセットID入力!$I$4:$I$150,0),COLUMN()-COLUMN($U3)),IFERROR(OFFSET('セット情報（イレギュラーサンプル）'!$N$2,MATCH($H8,BカートセットID入力!$L$4:$L$150,0),COLUMN()-COLUMN($U3)),""))))</f>
        <v/>
      </c>
      <c r="AF8" s="53" t="str">
        <f ca="1">IFERROR(OFFSET('セット情報(宅配便）'!$P$2,MATCH($H8,BカートセットID入力!$C$4:$C$150,0),COLUMN()-COLUMN($U3)),IFERROR(OFFSET('セット情報(業務便）'!$P$2,MATCH($H8,BカートセットID入力!$F$4:$F$150,0),COLUMN()-COLUMN($U3)),IFERROR(OFFSET('セット情報（サンプル）'!$N$2,MATCH($H8,BカートセットID入力!$I$4:$I$150,0),COLUMN()-COLUMN($U3)),IFERROR(OFFSET('セット情報（イレギュラーサンプル）'!$N$2,MATCH($H8,BカートセットID入力!$L$4:$L$150,0),COLUMN()-COLUMN($U3)),""))))</f>
        <v/>
      </c>
      <c r="AG8" s="53" t="str">
        <f ca="1">IFERROR(OFFSET('セット情報(宅配便）'!$P$2,MATCH($H8,BカートセットID入力!$C$4:$C$150,0),COLUMN()-COLUMN($U3)),IFERROR(OFFSET('セット情報(業務便）'!$P$2,MATCH($H8,BカートセットID入力!$F$4:$F$150,0),COLUMN()-COLUMN($U3)),IFERROR(OFFSET('セット情報（サンプル）'!$N$2,MATCH($H8,BカートセットID入力!$I$4:$I$150,0),COLUMN()-COLUMN($U3)),IFERROR(OFFSET('セット情報（イレギュラーサンプル）'!$N$2,MATCH($H8,BカートセットID入力!$L$4:$L$150,0),COLUMN()-COLUMN($U3)),""))))</f>
        <v/>
      </c>
      <c r="AH8" s="53" t="str">
        <f ca="1">IFERROR(OFFSET('セット情報(宅配便）'!$P$2,MATCH($H8,BカートセットID入力!$C$4:$C$150,0),COLUMN()-COLUMN($U3)),IFERROR(OFFSET('セット情報(業務便）'!$P$2,MATCH($H8,BカートセットID入力!$F$4:$F$150,0),COLUMN()-COLUMN($U3)),IFERROR(OFFSET('セット情報（サンプル）'!$N$2,MATCH($H8,BカートセットID入力!$I$4:$I$150,0),COLUMN()-COLUMN($U3)),IFERROR(OFFSET('セット情報（イレギュラーサンプル）'!$N$2,MATCH($H8,BカートセットID入力!$L$4:$L$150,0),COLUMN()-COLUMN($U3)),""))))</f>
        <v/>
      </c>
      <c r="AI8" s="53" t="str">
        <f ca="1">IFERROR(OFFSET('セット情報(宅配便）'!$P$2,MATCH($H8,BカートセットID入力!$C$4:$C$150,0),COLUMN()-COLUMN($U3)),IFERROR(OFFSET('セット情報(業務便）'!$P$2,MATCH($H8,BカートセットID入力!$F$4:$F$150,0),COLUMN()-COLUMN($U3)),IFERROR(OFFSET('セット情報（サンプル）'!$N$2,MATCH($H8,BカートセットID入力!$I$4:$I$150,0),COLUMN()-COLUMN($U3)),IFERROR(OFFSET('セット情報（イレギュラーサンプル）'!$N$2,MATCH($H8,BカートセットID入力!$L$4:$L$150,0),COLUMN()-COLUMN($U3)),""))))</f>
        <v/>
      </c>
      <c r="AJ8" s="53" t="str">
        <f ca="1">IFERROR(OFFSET('セット情報(宅配便）'!$P$2,MATCH($H8,BカートセットID入力!$C$4:$C$150,0),COLUMN()-COLUMN($U3)),IFERROR(OFFSET('セット情報(業務便）'!$P$2,MATCH($H8,BカートセットID入力!$F$4:$F$150,0),COLUMN()-COLUMN($U3)),IFERROR(OFFSET('セット情報（サンプル）'!$N$2,MATCH($H8,BカートセットID入力!$I$4:$I$150,0),COLUMN()-COLUMN($U3)),IFERROR(OFFSET('セット情報（イレギュラーサンプル）'!$N$2,MATCH($H8,BカートセットID入力!$L$4:$L$150,0),COLUMN()-COLUMN($U3)),""))))</f>
        <v/>
      </c>
      <c r="AK8" s="53" t="str">
        <f ca="1">IFERROR(OFFSET('セット情報(宅配便）'!$P$2,MATCH($H8,BカートセットID入力!$C$4:$C$150,0),COLUMN()-COLUMN($U3)),IFERROR(OFFSET('セット情報(業務便）'!$P$2,MATCH($H8,BカートセットID入力!$F$4:$F$150,0),COLUMN()-COLUMN($U3)),IFERROR(OFFSET('セット情報（サンプル）'!$N$2,MATCH($H8,BカートセットID入力!$I$4:$I$150,0),COLUMN()-COLUMN($U3)),IFERROR(OFFSET('セット情報（イレギュラーサンプル）'!$N$2,MATCH($H8,BカートセットID入力!$L$4:$L$150,0),COLUMN()-COLUMN($U3)),""))))</f>
        <v/>
      </c>
      <c r="AL8" s="53" t="str">
        <f ca="1">IFERROR(OFFSET('セット情報(宅配便）'!$P$2,MATCH($H8,BカートセットID入力!$C$4:$C$150,0),COLUMN()-COLUMN($U3)),IFERROR(OFFSET('セット情報(業務便）'!$P$2,MATCH($H8,BカートセットID入力!$F$4:$F$150,0),COLUMN()-COLUMN($U3)),IFERROR(OFFSET('セット情報（サンプル）'!$N$2,MATCH($H8,BカートセットID入力!$I$4:$I$150,0),COLUMN()-COLUMN($U3)),IFERROR(OFFSET('セット情報（イレギュラーサンプル）'!$N$2,MATCH($H8,BカートセットID入力!$L$4:$L$150,0),COLUMN()-COLUMN($U3)),""))))</f>
        <v/>
      </c>
      <c r="AM8" s="53" t="str">
        <f ca="1">IFERROR(OFFSET('セット情報(宅配便）'!$P$2,MATCH($H8,BカートセットID入力!$C$4:$C$150,0),COLUMN()-COLUMN($U3)),IFERROR(OFFSET('セット情報(業務便）'!$P$2,MATCH($H8,BカートセットID入力!$F$4:$F$150,0),COLUMN()-COLUMN($U3)),IFERROR(OFFSET('セット情報（サンプル）'!$N$2,MATCH($H8,BカートセットID入力!$I$4:$I$150,0),COLUMN()-COLUMN($U3)),IFERROR(OFFSET('セット情報（イレギュラーサンプル）'!$N$2,MATCH($H8,BカートセットID入力!$L$4:$L$150,0),COLUMN()-COLUMN($U3)),""))))</f>
        <v/>
      </c>
      <c r="AN8" s="53" t="str">
        <f ca="1">IFERROR(OFFSET('セット情報(宅配便）'!$P$2,MATCH($H8,BカートセットID入力!$C$4:$C$150,0),COLUMN()-COLUMN($U3)),IFERROR(OFFSET('セット情報(業務便）'!$P$2,MATCH($H8,BカートセットID入力!$F$4:$F$150,0),COLUMN()-COLUMN($U3)),IFERROR(OFFSET('セット情報（サンプル）'!$N$2,MATCH($H8,BカートセットID入力!$I$4:$I$150,0),COLUMN()-COLUMN($U3)),IFERROR(OFFSET('セット情報（イレギュラーサンプル）'!$N$2,MATCH($H8,BカートセットID入力!$L$4:$L$150,0),COLUMN()-COLUMN($U3)),""))))</f>
        <v/>
      </c>
      <c r="AO8" s="53" t="str">
        <f ca="1">IFERROR(OFFSET('セット情報(宅配便）'!$P$2,MATCH($H8,BカートセットID入力!$C$4:$C$150,0),COLUMN()-COLUMN($U3)),IFERROR(OFFSET('セット情報(業務便）'!$P$2,MATCH($H8,BカートセットID入力!$F$4:$F$150,0),COLUMN()-COLUMN($U3)),IFERROR(OFFSET('セット情報（サンプル）'!$N$2,MATCH($H8,BカートセットID入力!$I$4:$I$150,0),COLUMN()-COLUMN($U3)),IFERROR(OFFSET('セット情報（イレギュラーサンプル）'!$N$2,MATCH($H8,BカートセットID入力!$L$4:$L$150,0),COLUMN()-COLUMN($U3)),""))))</f>
        <v/>
      </c>
      <c r="AP8" s="53" t="str">
        <f ca="1">IFERROR(OFFSET('セット情報(宅配便）'!$P$2,MATCH($H8,BカートセットID入力!$C$4:$C$150,0),COLUMN()-COLUMN($U3)),IFERROR(OFFSET('セット情報(業務便）'!$P$2,MATCH($H8,BカートセットID入力!$F$4:$F$150,0),COLUMN()-COLUMN($U3)),IFERROR(OFFSET('セット情報（サンプル）'!$N$2,MATCH($H8,BカートセットID入力!$I$4:$I$150,0),COLUMN()-COLUMN($U3)),IFERROR(OFFSET('セット情報（イレギュラーサンプル）'!$N$2,MATCH($H8,BカートセットID入力!$L$4:$L$150,0),COLUMN()-COLUMN($U3)),""))))</f>
        <v/>
      </c>
      <c r="AQ8" s="53" t="str">
        <f ca="1">IFERROR(OFFSET('セット情報(宅配便）'!$P$2,MATCH($H8,BカートセットID入力!$C$4:$C$150,0),COLUMN()-COLUMN($U3)),IFERROR(OFFSET('セット情報(業務便）'!$P$2,MATCH($H8,BカートセットID入力!$F$4:$F$150,0),COLUMN()-COLUMN($U3)),IFERROR(OFFSET('セット情報（サンプル）'!$N$2,MATCH($H8,BカートセットID入力!$I$4:$I$150,0),COLUMN()-COLUMN($U3)),IFERROR(OFFSET('セット情報（イレギュラーサンプル）'!$N$2,MATCH($H8,BカートセットID入力!$L$4:$L$150,0),COLUMN()-COLUMN($U3)),""))))</f>
        <v/>
      </c>
      <c r="AR8" s="53" t="str">
        <f ca="1">IFERROR(OFFSET('セット情報(宅配便）'!$P$2,MATCH($H8,BカートセットID入力!$C$4:$C$150,0),COLUMN()-COLUMN($U3)),IFERROR(OFFSET('セット情報(業務便）'!$P$2,MATCH($H8,BカートセットID入力!$F$4:$F$150,0),COLUMN()-COLUMN($U3)),IFERROR(OFFSET('セット情報（サンプル）'!$N$2,MATCH($H8,BカートセットID入力!$I$4:$I$150,0),COLUMN()-COLUMN($U3)),IFERROR(OFFSET('セット情報（イレギュラーサンプル）'!$N$2,MATCH($H8,BカートセットID入力!$L$4:$L$150,0),COLUMN()-COLUMN($U3)),""))))</f>
        <v/>
      </c>
      <c r="AS8" s="53" t="str">
        <f ca="1">IFERROR(OFFSET('セット情報(宅配便）'!$P$2,MATCH($H8,BカートセットID入力!$C$4:$C$150,0),COLUMN()-COLUMN($U3)),IFERROR(OFFSET('セット情報(業務便）'!$P$2,MATCH($H8,BカートセットID入力!$F$4:$F$150,0),COLUMN()-COLUMN($U3)),IFERROR(OFFSET('セット情報（サンプル）'!$N$2,MATCH($H8,BカートセットID入力!$I$4:$I$150,0),COLUMN()-COLUMN($U3)),IFERROR(OFFSET('セット情報（イレギュラーサンプル）'!$N$2,MATCH($H8,BカートセットID入力!$L$4:$L$150,0),COLUMN()-COLUMN($U3)),""))))</f>
        <v/>
      </c>
      <c r="AT8" s="53" t="str">
        <f ca="1">IFERROR(OFFSET('セット情報(宅配便）'!$P$2,MATCH($H8,BカートセットID入力!$C$4:$C$150,0),COLUMN()-COLUMN($U3)),IFERROR(OFFSET('セット情報(業務便）'!$P$2,MATCH($H8,BカートセットID入力!$F$4:$F$150,0),COLUMN()-COLUMN($U3)),IFERROR(OFFSET('セット情報（サンプル）'!$N$2,MATCH($H8,BカートセットID入力!$I$4:$I$150,0),COLUMN()-COLUMN($U3)),IFERROR(OFFSET('セット情報（イレギュラーサンプル）'!$N$2,MATCH($H8,BカートセットID入力!$L$4:$L$150,0),COLUMN()-COLUMN($U3)),""))))</f>
        <v/>
      </c>
    </row>
    <row r="9" spans="1:47">
      <c r="A9" s="144"/>
      <c r="B9" s="53" t="str">
        <f>IF(ISBLANK(現行セット情報CSV!A9),"",現行セット情報CSV!A9)</f>
        <v/>
      </c>
      <c r="C9" s="53" t="str">
        <f>IF(ISBLANK(現行セット情報CSV!B9),"",現行セット情報CSV!B9)&amp;IFERROR(VLOOKUP(A9,上部フリースペースHTML!$A$3:$H$5,8,FALSE),"")</f>
        <v/>
      </c>
      <c r="D9" s="53" t="str">
        <f>IF(ISBLANK(現行セット情報CSV!C9),"",現行セット情報CSV!C9)</f>
        <v/>
      </c>
      <c r="E9" s="53" t="str">
        <f>IF(ISBLANK(現行セット情報CSV!D9),"",現行セット情報CSV!D9)</f>
        <v/>
      </c>
      <c r="F9" s="53" t="str">
        <f>IF(ISBLANK(現行セット情報CSV!E9),"",現行セット情報CSV!E9)</f>
        <v/>
      </c>
      <c r="G9" s="53" t="str">
        <f>IF(ISBLANK(現行セット情報CSV!F9),"",現行セット情報CSV!F9)</f>
        <v/>
      </c>
      <c r="H9" s="53" t="str">
        <f>IF(ISBLANK(現行セット情報CSV!G9),"",現行セット情報CSV!G9)</f>
        <v/>
      </c>
      <c r="I9" s="53" t="str">
        <f>IF(ISBLANK(現行セット情報CSV!H9),"",現行セット情報CSV!H9)</f>
        <v/>
      </c>
      <c r="J9" s="53" t="str">
        <f>IF(ISBLANK(現行セット情報CSV!I9),"",現行セット情報CSV!I9&amp;"("&amp;TEXT($J$2,"yyyy年m月")&amp;"納品から)")</f>
        <v/>
      </c>
      <c r="K9" s="53" t="str">
        <f>IF(ISBLANK(現行セット情報CSV!J9),"",現行セット情報CSV!J9)</f>
        <v/>
      </c>
      <c r="L9" s="53" t="str">
        <f>IF(ISBLANK(現行セット情報CSV!K9),"",現行セット情報CSV!K9)</f>
        <v/>
      </c>
      <c r="M9" s="53" t="str">
        <f>IF(ISBLANK(現行セット情報CSV!L9),"",現行セット情報CSV!L9)</f>
        <v/>
      </c>
      <c r="N9" s="53" t="str">
        <f>IF(ISBLANK(現行セット情報CSV!M9),"",現行セット情報CSV!M9)</f>
        <v/>
      </c>
      <c r="O9" s="53" t="str">
        <f>IF(ISBLANK(現行セット情報CSV!N9),"",現行セット情報CSV!N9)</f>
        <v/>
      </c>
      <c r="P9" s="53" t="str">
        <f>IF(ISBLANK(現行セット情報CSV!O9),"",現行セット情報CSV!O9)</f>
        <v/>
      </c>
      <c r="Q9" s="53" t="str">
        <f>IF(ISBLANK(現行セット情報CSV!P9),"",現行セット情報CSV!P9)</f>
        <v/>
      </c>
      <c r="R9" s="53" t="str">
        <f>IF(ISBLANK(現行セット情報CSV!Q9),"",現行セット情報CSV!Q9)</f>
        <v/>
      </c>
      <c r="S9" s="53" t="str">
        <f>IF(ISBLANK(現行セット情報CSV!R9),"",現行セット情報CSV!R9)</f>
        <v/>
      </c>
      <c r="T9" s="53" t="str">
        <f>IF(ISBLANK(現行セット情報CSV!S9),"",現行セット情報CSV!S9)</f>
        <v/>
      </c>
      <c r="U9" s="53" t="str">
        <f ca="1">IFERROR(OFFSET('セット情報(宅配便）'!$P$2,MATCH($H9,BカートセットID入力!$C$4:$C$150,0),COLUMN()-COLUMN($U4)),IFERROR(OFFSET('セット情報(業務便）'!$P$2,MATCH($H9,BカートセットID入力!$F$4:$F$150,0),COLUMN()-COLUMN($U4)),IFERROR(OFFSET('セット情報（サンプル）'!$N$2,MATCH($H9,BカートセットID入力!$I$4:$I$150,0),COLUMN()-COLUMN($U4)),IFERROR(OFFSET('セット情報（イレギュラーサンプル）'!$N$2,MATCH($H9,BカートセットID入力!$L$4:$L$150,0),COLUMN()-COLUMN($U4)),""))))</f>
        <v/>
      </c>
      <c r="V9" s="53" t="str">
        <f ca="1">IFERROR(OFFSET('セット情報(宅配便）'!$P$2,MATCH($H9,BカートセットID入力!$C$4:$C$150,0),COLUMN()-COLUMN($U4)),IFERROR(OFFSET('セット情報(業務便）'!$P$2,MATCH($H9,BカートセットID入力!$F$4:$F$150,0),COLUMN()-COLUMN($U4)),IFERROR(OFFSET('セット情報（サンプル）'!$N$2,MATCH($H9,BカートセットID入力!$I$4:$I$150,0),COLUMN()-COLUMN($U4)),IFERROR(OFFSET('セット情報（イレギュラーサンプル）'!$N$2,MATCH($H9,BカートセットID入力!$L$4:$L$150,0),COLUMN()-COLUMN($U4)),""))))</f>
        <v/>
      </c>
      <c r="W9" s="53" t="str">
        <f ca="1">IFERROR(OFFSET('セット情報(宅配便）'!$P$2,MATCH($H9,BカートセットID入力!$C$4:$C$150,0),COLUMN()-COLUMN($U4)),IFERROR(OFFSET('セット情報(業務便）'!$P$2,MATCH($H9,BカートセットID入力!$F$4:$F$150,0),COLUMN()-COLUMN($U4)),IFERROR(OFFSET('セット情報（サンプル）'!$N$2,MATCH($H9,BカートセットID入力!$I$4:$I$150,0),COLUMN()-COLUMN($U4)),IFERROR(OFFSET('セット情報（イレギュラーサンプル）'!$N$2,MATCH($H9,BカートセットID入力!$L$4:$L$150,0),COLUMN()-COLUMN($U4)),""))))</f>
        <v/>
      </c>
      <c r="X9" s="53" t="str">
        <f ca="1">IFERROR(OFFSET('セット情報(宅配便）'!$P$2,MATCH($H9,BカートセットID入力!$C$4:$C$150,0),COLUMN()-COLUMN($U4)),IFERROR(OFFSET('セット情報(業務便）'!$P$2,MATCH($H9,BカートセットID入力!$F$4:$F$150,0),COLUMN()-COLUMN($U4)),IFERROR(OFFSET('セット情報（サンプル）'!$N$2,MATCH($H9,BカートセットID入力!$I$4:$I$150,0),COLUMN()-COLUMN($U4)),IFERROR(OFFSET('セット情報（イレギュラーサンプル）'!$N$2,MATCH($H9,BカートセットID入力!$L$4:$L$150,0),COLUMN()-COLUMN($U4)),""))))</f>
        <v/>
      </c>
      <c r="Y9" s="53" t="str">
        <f ca="1">IFERROR(OFFSET('セット情報(宅配便）'!$P$2,MATCH($H9,BカートセットID入力!$C$4:$C$150,0),COLUMN()-COLUMN($U4)),IFERROR(OFFSET('セット情報(業務便）'!$P$2,MATCH($H9,BカートセットID入力!$F$4:$F$150,0),COLUMN()-COLUMN($U4)),IFERROR(OFFSET('セット情報（サンプル）'!$N$2,MATCH($H9,BカートセットID入力!$I$4:$I$150,0),COLUMN()-COLUMN($U4)),IFERROR(OFFSET('セット情報（イレギュラーサンプル）'!$N$2,MATCH($H9,BカートセットID入力!$L$4:$L$150,0),COLUMN()-COLUMN($U4)),""))))</f>
        <v/>
      </c>
      <c r="Z9" s="53" t="str">
        <f ca="1">IFERROR(OFFSET('セット情報(宅配便）'!$P$2,MATCH($H9,BカートセットID入力!$C$4:$C$150,0),COLUMN()-COLUMN($U4)),IFERROR(OFFSET('セット情報(業務便）'!$P$2,MATCH($H9,BカートセットID入力!$F$4:$F$150,0),COLUMN()-COLUMN($U4)),IFERROR(OFFSET('セット情報（サンプル）'!$N$2,MATCH($H9,BカートセットID入力!$I$4:$I$150,0),COLUMN()-COLUMN($U4)),IFERROR(OFFSET('セット情報（イレギュラーサンプル）'!$N$2,MATCH($H9,BカートセットID入力!$L$4:$L$150,0),COLUMN()-COLUMN($U4)),""))))</f>
        <v/>
      </c>
      <c r="AA9" s="53" t="str">
        <f ca="1">IFERROR(OFFSET('セット情報(宅配便）'!$P$2,MATCH($H9,BカートセットID入力!$C$4:$C$150,0),COLUMN()-COLUMN($U4)),IFERROR(OFFSET('セット情報(業務便）'!$P$2,MATCH($H9,BカートセットID入力!$F$4:$F$150,0),COLUMN()-COLUMN($U4)),IFERROR(OFFSET('セット情報（サンプル）'!$N$2,MATCH($H9,BカートセットID入力!$I$4:$I$150,0),COLUMN()-COLUMN($U4)),IFERROR(OFFSET('セット情報（イレギュラーサンプル）'!$N$2,MATCH($H9,BカートセットID入力!$L$4:$L$150,0),COLUMN()-COLUMN($U4)),""))))</f>
        <v/>
      </c>
      <c r="AB9" s="53" t="str">
        <f ca="1">IFERROR(OFFSET('セット情報(宅配便）'!$P$2,MATCH($H9,BカートセットID入力!$C$4:$C$150,0),COLUMN()-COLUMN($U4)),IFERROR(OFFSET('セット情報(業務便）'!$P$2,MATCH($H9,BカートセットID入力!$F$4:$F$150,0),COLUMN()-COLUMN($U4)),IFERROR(OFFSET('セット情報（サンプル）'!$N$2,MATCH($H9,BカートセットID入力!$I$4:$I$150,0),COLUMN()-COLUMN($U4)),IFERROR(OFFSET('セット情報（イレギュラーサンプル）'!$N$2,MATCH($H9,BカートセットID入力!$L$4:$L$150,0),COLUMN()-COLUMN($U4)),""))))</f>
        <v/>
      </c>
      <c r="AC9" s="53" t="str">
        <f ca="1">IFERROR(OFFSET('セット情報(宅配便）'!$P$2,MATCH($H9,BカートセットID入力!$C$4:$C$150,0),COLUMN()-COLUMN($U4)),IFERROR(OFFSET('セット情報(業務便）'!$P$2,MATCH($H9,BカートセットID入力!$F$4:$F$150,0),COLUMN()-COLUMN($U4)),IFERROR(OFFSET('セット情報（サンプル）'!$N$2,MATCH($H9,BカートセットID入力!$I$4:$I$150,0),COLUMN()-COLUMN($U4)),IFERROR(OFFSET('セット情報（イレギュラーサンプル）'!$N$2,MATCH($H9,BカートセットID入力!$L$4:$L$150,0),COLUMN()-COLUMN($U4)),""))))</f>
        <v/>
      </c>
      <c r="AD9" s="53" t="str">
        <f ca="1">IFERROR(OFFSET('セット情報(宅配便）'!$P$2,MATCH($H9,BカートセットID入力!$C$4:$C$150,0),COLUMN()-COLUMN($U4)),IFERROR(OFFSET('セット情報(業務便）'!$P$2,MATCH($H9,BカートセットID入力!$F$4:$F$150,0),COLUMN()-COLUMN($U4)),IFERROR(OFFSET('セット情報（サンプル）'!$N$2,MATCH($H9,BカートセットID入力!$I$4:$I$150,0),COLUMN()-COLUMN($U4)),IFERROR(OFFSET('セット情報（イレギュラーサンプル）'!$N$2,MATCH($H9,BカートセットID入力!$L$4:$L$150,0),COLUMN()-COLUMN($U4)),""))))</f>
        <v/>
      </c>
      <c r="AE9" s="53" t="str">
        <f ca="1">IFERROR(OFFSET('セット情報(宅配便）'!$P$2,MATCH($H9,BカートセットID入力!$C$4:$C$150,0),COLUMN()-COLUMN($U4)),IFERROR(OFFSET('セット情報(業務便）'!$P$2,MATCH($H9,BカートセットID入力!$F$4:$F$150,0),COLUMN()-COLUMN($U4)),IFERROR(OFFSET('セット情報（サンプル）'!$N$2,MATCH($H9,BカートセットID入力!$I$4:$I$150,0),COLUMN()-COLUMN($U4)),IFERROR(OFFSET('セット情報（イレギュラーサンプル）'!$N$2,MATCH($H9,BカートセットID入力!$L$4:$L$150,0),COLUMN()-COLUMN($U4)),""))))</f>
        <v/>
      </c>
      <c r="AF9" s="53" t="str">
        <f ca="1">IFERROR(OFFSET('セット情報(宅配便）'!$P$2,MATCH($H9,BカートセットID入力!$C$4:$C$150,0),COLUMN()-COLUMN($U4)),IFERROR(OFFSET('セット情報(業務便）'!$P$2,MATCH($H9,BカートセットID入力!$F$4:$F$150,0),COLUMN()-COLUMN($U4)),IFERROR(OFFSET('セット情報（サンプル）'!$N$2,MATCH($H9,BカートセットID入力!$I$4:$I$150,0),COLUMN()-COLUMN($U4)),IFERROR(OFFSET('セット情報（イレギュラーサンプル）'!$N$2,MATCH($H9,BカートセットID入力!$L$4:$L$150,0),COLUMN()-COLUMN($U4)),""))))</f>
        <v/>
      </c>
      <c r="AG9" s="53" t="str">
        <f ca="1">IFERROR(OFFSET('セット情報(宅配便）'!$P$2,MATCH($H9,BカートセットID入力!$C$4:$C$150,0),COLUMN()-COLUMN($U4)),IFERROR(OFFSET('セット情報(業務便）'!$P$2,MATCH($H9,BカートセットID入力!$F$4:$F$150,0),COLUMN()-COLUMN($U4)),IFERROR(OFFSET('セット情報（サンプル）'!$N$2,MATCH($H9,BカートセットID入力!$I$4:$I$150,0),COLUMN()-COLUMN($U4)),IFERROR(OFFSET('セット情報（イレギュラーサンプル）'!$N$2,MATCH($H9,BカートセットID入力!$L$4:$L$150,0),COLUMN()-COLUMN($U4)),""))))</f>
        <v/>
      </c>
      <c r="AH9" s="53" t="str">
        <f ca="1">IFERROR(OFFSET('セット情報(宅配便）'!$P$2,MATCH($H9,BカートセットID入力!$C$4:$C$150,0),COLUMN()-COLUMN($U4)),IFERROR(OFFSET('セット情報(業務便）'!$P$2,MATCH($H9,BカートセットID入力!$F$4:$F$150,0),COLUMN()-COLUMN($U4)),IFERROR(OFFSET('セット情報（サンプル）'!$N$2,MATCH($H9,BカートセットID入力!$I$4:$I$150,0),COLUMN()-COLUMN($U4)),IFERROR(OFFSET('セット情報（イレギュラーサンプル）'!$N$2,MATCH($H9,BカートセットID入力!$L$4:$L$150,0),COLUMN()-COLUMN($U4)),""))))</f>
        <v/>
      </c>
      <c r="AI9" s="53" t="str">
        <f ca="1">IFERROR(OFFSET('セット情報(宅配便）'!$P$2,MATCH($H9,BカートセットID入力!$C$4:$C$150,0),COLUMN()-COLUMN($U4)),IFERROR(OFFSET('セット情報(業務便）'!$P$2,MATCH($H9,BカートセットID入力!$F$4:$F$150,0),COLUMN()-COLUMN($U4)),IFERROR(OFFSET('セット情報（サンプル）'!$N$2,MATCH($H9,BカートセットID入力!$I$4:$I$150,0),COLUMN()-COLUMN($U4)),IFERROR(OFFSET('セット情報（イレギュラーサンプル）'!$N$2,MATCH($H9,BカートセットID入力!$L$4:$L$150,0),COLUMN()-COLUMN($U4)),""))))</f>
        <v/>
      </c>
      <c r="AJ9" s="53" t="str">
        <f ca="1">IFERROR(OFFSET('セット情報(宅配便）'!$P$2,MATCH($H9,BカートセットID入力!$C$4:$C$150,0),COLUMN()-COLUMN($U4)),IFERROR(OFFSET('セット情報(業務便）'!$P$2,MATCH($H9,BカートセットID入力!$F$4:$F$150,0),COLUMN()-COLUMN($U4)),IFERROR(OFFSET('セット情報（サンプル）'!$N$2,MATCH($H9,BカートセットID入力!$I$4:$I$150,0),COLUMN()-COLUMN($U4)),IFERROR(OFFSET('セット情報（イレギュラーサンプル）'!$N$2,MATCH($H9,BカートセットID入力!$L$4:$L$150,0),COLUMN()-COLUMN($U4)),""))))</f>
        <v/>
      </c>
      <c r="AK9" s="53" t="str">
        <f ca="1">IFERROR(OFFSET('セット情報(宅配便）'!$P$2,MATCH($H9,BカートセットID入力!$C$4:$C$150,0),COLUMN()-COLUMN($U4)),IFERROR(OFFSET('セット情報(業務便）'!$P$2,MATCH($H9,BカートセットID入力!$F$4:$F$150,0),COLUMN()-COLUMN($U4)),IFERROR(OFFSET('セット情報（サンプル）'!$N$2,MATCH($H9,BカートセットID入力!$I$4:$I$150,0),COLUMN()-COLUMN($U4)),IFERROR(OFFSET('セット情報（イレギュラーサンプル）'!$N$2,MATCH($H9,BカートセットID入力!$L$4:$L$150,0),COLUMN()-COLUMN($U4)),""))))</f>
        <v/>
      </c>
      <c r="AL9" s="53" t="str">
        <f ca="1">IFERROR(OFFSET('セット情報(宅配便）'!$P$2,MATCH($H9,BカートセットID入力!$C$4:$C$150,0),COLUMN()-COLUMN($U4)),IFERROR(OFFSET('セット情報(業務便）'!$P$2,MATCH($H9,BカートセットID入力!$F$4:$F$150,0),COLUMN()-COLUMN($U4)),IFERROR(OFFSET('セット情報（サンプル）'!$N$2,MATCH($H9,BカートセットID入力!$I$4:$I$150,0),COLUMN()-COLUMN($U4)),IFERROR(OFFSET('セット情報（イレギュラーサンプル）'!$N$2,MATCH($H9,BカートセットID入力!$L$4:$L$150,0),COLUMN()-COLUMN($U4)),""))))</f>
        <v/>
      </c>
      <c r="AM9" s="53" t="str">
        <f ca="1">IFERROR(OFFSET('セット情報(宅配便）'!$P$2,MATCH($H9,BカートセットID入力!$C$4:$C$150,0),COLUMN()-COLUMN($U4)),IFERROR(OFFSET('セット情報(業務便）'!$P$2,MATCH($H9,BカートセットID入力!$F$4:$F$150,0),COLUMN()-COLUMN($U4)),IFERROR(OFFSET('セット情報（サンプル）'!$N$2,MATCH($H9,BカートセットID入力!$I$4:$I$150,0),COLUMN()-COLUMN($U4)),IFERROR(OFFSET('セット情報（イレギュラーサンプル）'!$N$2,MATCH($H9,BカートセットID入力!$L$4:$L$150,0),COLUMN()-COLUMN($U4)),""))))</f>
        <v/>
      </c>
      <c r="AN9" s="53" t="str">
        <f ca="1">IFERROR(OFFSET('セット情報(宅配便）'!$P$2,MATCH($H9,BカートセットID入力!$C$4:$C$150,0),COLUMN()-COLUMN($U4)),IFERROR(OFFSET('セット情報(業務便）'!$P$2,MATCH($H9,BカートセットID入力!$F$4:$F$150,0),COLUMN()-COLUMN($U4)),IFERROR(OFFSET('セット情報（サンプル）'!$N$2,MATCH($H9,BカートセットID入力!$I$4:$I$150,0),COLUMN()-COLUMN($U4)),IFERROR(OFFSET('セット情報（イレギュラーサンプル）'!$N$2,MATCH($H9,BカートセットID入力!$L$4:$L$150,0),COLUMN()-COLUMN($U4)),""))))</f>
        <v/>
      </c>
      <c r="AO9" s="53" t="str">
        <f ca="1">IFERROR(OFFSET('セット情報(宅配便）'!$P$2,MATCH($H9,BカートセットID入力!$C$4:$C$150,0),COLUMN()-COLUMN($U4)),IFERROR(OFFSET('セット情報(業務便）'!$P$2,MATCH($H9,BカートセットID入力!$F$4:$F$150,0),COLUMN()-COLUMN($U4)),IFERROR(OFFSET('セット情報（サンプル）'!$N$2,MATCH($H9,BカートセットID入力!$I$4:$I$150,0),COLUMN()-COLUMN($U4)),IFERROR(OFFSET('セット情報（イレギュラーサンプル）'!$N$2,MATCH($H9,BカートセットID入力!$L$4:$L$150,0),COLUMN()-COLUMN($U4)),""))))</f>
        <v/>
      </c>
      <c r="AP9" s="53" t="str">
        <f ca="1">IFERROR(OFFSET('セット情報(宅配便）'!$P$2,MATCH($H9,BカートセットID入力!$C$4:$C$150,0),COLUMN()-COLUMN($U4)),IFERROR(OFFSET('セット情報(業務便）'!$P$2,MATCH($H9,BカートセットID入力!$F$4:$F$150,0),COLUMN()-COLUMN($U4)),IFERROR(OFFSET('セット情報（サンプル）'!$N$2,MATCH($H9,BカートセットID入力!$I$4:$I$150,0),COLUMN()-COLUMN($U4)),IFERROR(OFFSET('セット情報（イレギュラーサンプル）'!$N$2,MATCH($H9,BカートセットID入力!$L$4:$L$150,0),COLUMN()-COLUMN($U4)),""))))</f>
        <v/>
      </c>
      <c r="AQ9" s="53" t="str">
        <f ca="1">IFERROR(OFFSET('セット情報(宅配便）'!$P$2,MATCH($H9,BカートセットID入力!$C$4:$C$150,0),COLUMN()-COLUMN($U4)),IFERROR(OFFSET('セット情報(業務便）'!$P$2,MATCH($H9,BカートセットID入力!$F$4:$F$150,0),COLUMN()-COLUMN($U4)),IFERROR(OFFSET('セット情報（サンプル）'!$N$2,MATCH($H9,BカートセットID入力!$I$4:$I$150,0),COLUMN()-COLUMN($U4)),IFERROR(OFFSET('セット情報（イレギュラーサンプル）'!$N$2,MATCH($H9,BカートセットID入力!$L$4:$L$150,0),COLUMN()-COLUMN($U4)),""))))</f>
        <v/>
      </c>
      <c r="AR9" s="53" t="str">
        <f ca="1">IFERROR(OFFSET('セット情報(宅配便）'!$P$2,MATCH($H9,BカートセットID入力!$C$4:$C$150,0),COLUMN()-COLUMN($U4)),IFERROR(OFFSET('セット情報(業務便）'!$P$2,MATCH($H9,BカートセットID入力!$F$4:$F$150,0),COLUMN()-COLUMN($U4)),IFERROR(OFFSET('セット情報（サンプル）'!$N$2,MATCH($H9,BカートセットID入力!$I$4:$I$150,0),COLUMN()-COLUMN($U4)),IFERROR(OFFSET('セット情報（イレギュラーサンプル）'!$N$2,MATCH($H9,BカートセットID入力!$L$4:$L$150,0),COLUMN()-COLUMN($U4)),""))))</f>
        <v/>
      </c>
      <c r="AS9" s="53" t="str">
        <f ca="1">IFERROR(OFFSET('セット情報(宅配便）'!$P$2,MATCH($H9,BカートセットID入力!$C$4:$C$150,0),COLUMN()-COLUMN($U4)),IFERROR(OFFSET('セット情報(業務便）'!$P$2,MATCH($H9,BカートセットID入力!$F$4:$F$150,0),COLUMN()-COLUMN($U4)),IFERROR(OFFSET('セット情報（サンプル）'!$N$2,MATCH($H9,BカートセットID入力!$I$4:$I$150,0),COLUMN()-COLUMN($U4)),IFERROR(OFFSET('セット情報（イレギュラーサンプル）'!$N$2,MATCH($H9,BカートセットID入力!$L$4:$L$150,0),COLUMN()-COLUMN($U4)),""))))</f>
        <v/>
      </c>
      <c r="AT9" s="53" t="str">
        <f ca="1">IFERROR(OFFSET('セット情報(宅配便）'!$P$2,MATCH($H9,BカートセットID入力!$C$4:$C$150,0),COLUMN()-COLUMN($U4)),IFERROR(OFFSET('セット情報(業務便）'!$P$2,MATCH($H9,BカートセットID入力!$F$4:$F$150,0),COLUMN()-COLUMN($U4)),IFERROR(OFFSET('セット情報（サンプル）'!$N$2,MATCH($H9,BカートセットID入力!$I$4:$I$150,0),COLUMN()-COLUMN($U4)),IFERROR(OFFSET('セット情報（イレギュラーサンプル）'!$N$2,MATCH($H9,BカートセットID入力!$L$4:$L$150,0),COLUMN()-COLUMN($U4)),""))))</f>
        <v/>
      </c>
    </row>
    <row r="10" spans="1:47">
      <c r="A10" s="144"/>
      <c r="B10" s="53" t="str">
        <f>IF(ISBLANK(現行セット情報CSV!A10),"",現行セット情報CSV!A10)</f>
        <v/>
      </c>
      <c r="C10" s="53" t="str">
        <f>IF(ISBLANK(現行セット情報CSV!B10),"",現行セット情報CSV!B10)&amp;IFERROR(VLOOKUP(A10,上部フリースペースHTML!$A$3:$H$5,8,FALSE),"")</f>
        <v/>
      </c>
      <c r="D10" s="53" t="str">
        <f>IF(ISBLANK(現行セット情報CSV!C10),"",現行セット情報CSV!C10)</f>
        <v/>
      </c>
      <c r="E10" s="53" t="str">
        <f>IF(ISBLANK(現行セット情報CSV!D10),"",現行セット情報CSV!D10)</f>
        <v/>
      </c>
      <c r="F10" s="53" t="str">
        <f>IF(ISBLANK(現行セット情報CSV!E10),"",現行セット情報CSV!E10)</f>
        <v/>
      </c>
      <c r="G10" s="53" t="str">
        <f>IF(ISBLANK(現行セット情報CSV!F10),"",現行セット情報CSV!F10)</f>
        <v/>
      </c>
      <c r="H10" s="53" t="str">
        <f>IF(ISBLANK(現行セット情報CSV!G10),"",現行セット情報CSV!G10)</f>
        <v/>
      </c>
      <c r="I10" s="53" t="str">
        <f>IF(ISBLANK(現行セット情報CSV!H10),"",現行セット情報CSV!H10)</f>
        <v/>
      </c>
      <c r="J10" s="53" t="str">
        <f>IF(ISBLANK(現行セット情報CSV!I10),"",現行セット情報CSV!I10&amp;"("&amp;TEXT($J$2,"yyyy年m月")&amp;"納品から)")</f>
        <v/>
      </c>
      <c r="K10" s="53" t="str">
        <f>IF(ISBLANK(現行セット情報CSV!J10),"",現行セット情報CSV!J10)</f>
        <v/>
      </c>
      <c r="L10" s="53" t="str">
        <f>IF(ISBLANK(現行セット情報CSV!K10),"",現行セット情報CSV!K10)</f>
        <v/>
      </c>
      <c r="M10" s="53" t="str">
        <f>IF(ISBLANK(現行セット情報CSV!L10),"",現行セット情報CSV!L10)</f>
        <v/>
      </c>
      <c r="N10" s="53" t="str">
        <f>IF(ISBLANK(現行セット情報CSV!M10),"",現行セット情報CSV!M10)</f>
        <v/>
      </c>
      <c r="O10" s="53" t="str">
        <f>IF(ISBLANK(現行セット情報CSV!N10),"",現行セット情報CSV!N10)</f>
        <v/>
      </c>
      <c r="P10" s="53" t="str">
        <f>IF(ISBLANK(現行セット情報CSV!O10),"",現行セット情報CSV!O10)</f>
        <v/>
      </c>
      <c r="Q10" s="53" t="str">
        <f>IF(ISBLANK(現行セット情報CSV!P10),"",現行セット情報CSV!P10)</f>
        <v/>
      </c>
      <c r="R10" s="53" t="str">
        <f>IF(ISBLANK(現行セット情報CSV!Q10),"",現行セット情報CSV!Q10)</f>
        <v/>
      </c>
      <c r="S10" s="53" t="str">
        <f>IF(ISBLANK(現行セット情報CSV!R10),"",現行セット情報CSV!R10)</f>
        <v/>
      </c>
      <c r="T10" s="53" t="str">
        <f>IF(ISBLANK(現行セット情報CSV!S10),"",現行セット情報CSV!S10)</f>
        <v/>
      </c>
      <c r="U10" s="53" t="str">
        <f ca="1">IFERROR(OFFSET('セット情報(宅配便）'!$P$2,MATCH($H10,BカートセットID入力!$C$4:$C$150,0),COLUMN()-COLUMN($U5)),IFERROR(OFFSET('セット情報(業務便）'!$P$2,MATCH($H10,BカートセットID入力!$F$4:$F$150,0),COLUMN()-COLUMN($U5)),IFERROR(OFFSET('セット情報（サンプル）'!$N$2,MATCH($H10,BカートセットID入力!$I$4:$I$150,0),COLUMN()-COLUMN($U5)),IFERROR(OFFSET('セット情報（イレギュラーサンプル）'!$N$2,MATCH($H10,BカートセットID入力!$L$4:$L$150,0),COLUMN()-COLUMN($U5)),""))))</f>
        <v/>
      </c>
      <c r="V10" s="53" t="str">
        <f ca="1">IFERROR(OFFSET('セット情報(宅配便）'!$P$2,MATCH($H10,BカートセットID入力!$C$4:$C$150,0),COLUMN()-COLUMN($U5)),IFERROR(OFFSET('セット情報(業務便）'!$P$2,MATCH($H10,BカートセットID入力!$F$4:$F$150,0),COLUMN()-COLUMN($U5)),IFERROR(OFFSET('セット情報（サンプル）'!$N$2,MATCH($H10,BカートセットID入力!$I$4:$I$150,0),COLUMN()-COLUMN($U5)),IFERROR(OFFSET('セット情報（イレギュラーサンプル）'!$N$2,MATCH($H10,BカートセットID入力!$L$4:$L$150,0),COLUMN()-COLUMN($U5)),""))))</f>
        <v/>
      </c>
      <c r="W10" s="53" t="str">
        <f ca="1">IFERROR(OFFSET('セット情報(宅配便）'!$P$2,MATCH($H10,BカートセットID入力!$C$4:$C$150,0),COLUMN()-COLUMN($U5)),IFERROR(OFFSET('セット情報(業務便）'!$P$2,MATCH($H10,BカートセットID入力!$F$4:$F$150,0),COLUMN()-COLUMN($U5)),IFERROR(OFFSET('セット情報（サンプル）'!$N$2,MATCH($H10,BカートセットID入力!$I$4:$I$150,0),COLUMN()-COLUMN($U5)),IFERROR(OFFSET('セット情報（イレギュラーサンプル）'!$N$2,MATCH($H10,BカートセットID入力!$L$4:$L$150,0),COLUMN()-COLUMN($U5)),""))))</f>
        <v/>
      </c>
      <c r="X10" s="53" t="str">
        <f ca="1">IFERROR(OFFSET('セット情報(宅配便）'!$P$2,MATCH($H10,BカートセットID入力!$C$4:$C$150,0),COLUMN()-COLUMN($U5)),IFERROR(OFFSET('セット情報(業務便）'!$P$2,MATCH($H10,BカートセットID入力!$F$4:$F$150,0),COLUMN()-COLUMN($U5)),IFERROR(OFFSET('セット情報（サンプル）'!$N$2,MATCH($H10,BカートセットID入力!$I$4:$I$150,0),COLUMN()-COLUMN($U5)),IFERROR(OFFSET('セット情報（イレギュラーサンプル）'!$N$2,MATCH($H10,BカートセットID入力!$L$4:$L$150,0),COLUMN()-COLUMN($U5)),""))))</f>
        <v/>
      </c>
      <c r="Y10" s="53" t="str">
        <f ca="1">IFERROR(OFFSET('セット情報(宅配便）'!$P$2,MATCH($H10,BカートセットID入力!$C$4:$C$150,0),COLUMN()-COLUMN($U5)),IFERROR(OFFSET('セット情報(業務便）'!$P$2,MATCH($H10,BカートセットID入力!$F$4:$F$150,0),COLUMN()-COLUMN($U5)),IFERROR(OFFSET('セット情報（サンプル）'!$N$2,MATCH($H10,BカートセットID入力!$I$4:$I$150,0),COLUMN()-COLUMN($U5)),IFERROR(OFFSET('セット情報（イレギュラーサンプル）'!$N$2,MATCH($H10,BカートセットID入力!$L$4:$L$150,0),COLUMN()-COLUMN($U5)),""))))</f>
        <v/>
      </c>
      <c r="Z10" s="53" t="str">
        <f ca="1">IFERROR(OFFSET('セット情報(宅配便）'!$P$2,MATCH($H10,BカートセットID入力!$C$4:$C$150,0),COLUMN()-COLUMN($U5)),IFERROR(OFFSET('セット情報(業務便）'!$P$2,MATCH($H10,BカートセットID入力!$F$4:$F$150,0),COLUMN()-COLUMN($U5)),IFERROR(OFFSET('セット情報（サンプル）'!$N$2,MATCH($H10,BカートセットID入力!$I$4:$I$150,0),COLUMN()-COLUMN($U5)),IFERROR(OFFSET('セット情報（イレギュラーサンプル）'!$N$2,MATCH($H10,BカートセットID入力!$L$4:$L$150,0),COLUMN()-COLUMN($U5)),""))))</f>
        <v/>
      </c>
      <c r="AA10" s="53" t="str">
        <f ca="1">IFERROR(OFFSET('セット情報(宅配便）'!$P$2,MATCH($H10,BカートセットID入力!$C$4:$C$150,0),COLUMN()-COLUMN($U5)),IFERROR(OFFSET('セット情報(業務便）'!$P$2,MATCH($H10,BカートセットID入力!$F$4:$F$150,0),COLUMN()-COLUMN($U5)),IFERROR(OFFSET('セット情報（サンプル）'!$N$2,MATCH($H10,BカートセットID入力!$I$4:$I$150,0),COLUMN()-COLUMN($U5)),IFERROR(OFFSET('セット情報（イレギュラーサンプル）'!$N$2,MATCH($H10,BカートセットID入力!$L$4:$L$150,0),COLUMN()-COLUMN($U5)),""))))</f>
        <v/>
      </c>
      <c r="AB10" s="53" t="str">
        <f ca="1">IFERROR(OFFSET('セット情報(宅配便）'!$P$2,MATCH($H10,BカートセットID入力!$C$4:$C$150,0),COLUMN()-COLUMN($U5)),IFERROR(OFFSET('セット情報(業務便）'!$P$2,MATCH($H10,BカートセットID入力!$F$4:$F$150,0),COLUMN()-COLUMN($U5)),IFERROR(OFFSET('セット情報（サンプル）'!$N$2,MATCH($H10,BカートセットID入力!$I$4:$I$150,0),COLUMN()-COLUMN($U5)),IFERROR(OFFSET('セット情報（イレギュラーサンプル）'!$N$2,MATCH($H10,BカートセットID入力!$L$4:$L$150,0),COLUMN()-COLUMN($U5)),""))))</f>
        <v/>
      </c>
      <c r="AC10" s="53" t="str">
        <f ca="1">IFERROR(OFFSET('セット情報(宅配便）'!$P$2,MATCH($H10,BカートセットID入力!$C$4:$C$150,0),COLUMN()-COLUMN($U5)),IFERROR(OFFSET('セット情報(業務便）'!$P$2,MATCH($H10,BカートセットID入力!$F$4:$F$150,0),COLUMN()-COLUMN($U5)),IFERROR(OFFSET('セット情報（サンプル）'!$N$2,MATCH($H10,BカートセットID入力!$I$4:$I$150,0),COLUMN()-COLUMN($U5)),IFERROR(OFFSET('セット情報（イレギュラーサンプル）'!$N$2,MATCH($H10,BカートセットID入力!$L$4:$L$150,0),COLUMN()-COLUMN($U5)),""))))</f>
        <v/>
      </c>
      <c r="AD10" s="53" t="str">
        <f ca="1">IFERROR(OFFSET('セット情報(宅配便）'!$P$2,MATCH($H10,BカートセットID入力!$C$4:$C$150,0),COLUMN()-COLUMN($U5)),IFERROR(OFFSET('セット情報(業務便）'!$P$2,MATCH($H10,BカートセットID入力!$F$4:$F$150,0),COLUMN()-COLUMN($U5)),IFERROR(OFFSET('セット情報（サンプル）'!$N$2,MATCH($H10,BカートセットID入力!$I$4:$I$150,0),COLUMN()-COLUMN($U5)),IFERROR(OFFSET('セット情報（イレギュラーサンプル）'!$N$2,MATCH($H10,BカートセットID入力!$L$4:$L$150,0),COLUMN()-COLUMN($U5)),""))))</f>
        <v/>
      </c>
      <c r="AE10" s="53" t="str">
        <f ca="1">IFERROR(OFFSET('セット情報(宅配便）'!$P$2,MATCH($H10,BカートセットID入力!$C$4:$C$150,0),COLUMN()-COLUMN($U5)),IFERROR(OFFSET('セット情報(業務便）'!$P$2,MATCH($H10,BカートセットID入力!$F$4:$F$150,0),COLUMN()-COLUMN($U5)),IFERROR(OFFSET('セット情報（サンプル）'!$N$2,MATCH($H10,BカートセットID入力!$I$4:$I$150,0),COLUMN()-COLUMN($U5)),IFERROR(OFFSET('セット情報（イレギュラーサンプル）'!$N$2,MATCH($H10,BカートセットID入力!$L$4:$L$150,0),COLUMN()-COLUMN($U5)),""))))</f>
        <v/>
      </c>
      <c r="AF10" s="53" t="str">
        <f ca="1">IFERROR(OFFSET('セット情報(宅配便）'!$P$2,MATCH($H10,BカートセットID入力!$C$4:$C$150,0),COLUMN()-COLUMN($U5)),IFERROR(OFFSET('セット情報(業務便）'!$P$2,MATCH($H10,BカートセットID入力!$F$4:$F$150,0),COLUMN()-COLUMN($U5)),IFERROR(OFFSET('セット情報（サンプル）'!$N$2,MATCH($H10,BカートセットID入力!$I$4:$I$150,0),COLUMN()-COLUMN($U5)),IFERROR(OFFSET('セット情報（イレギュラーサンプル）'!$N$2,MATCH($H10,BカートセットID入力!$L$4:$L$150,0),COLUMN()-COLUMN($U5)),""))))</f>
        <v/>
      </c>
      <c r="AG10" s="53" t="str">
        <f ca="1">IFERROR(OFFSET('セット情報(宅配便）'!$P$2,MATCH($H10,BカートセットID入力!$C$4:$C$150,0),COLUMN()-COLUMN($U5)),IFERROR(OFFSET('セット情報(業務便）'!$P$2,MATCH($H10,BカートセットID入力!$F$4:$F$150,0),COLUMN()-COLUMN($U5)),IFERROR(OFFSET('セット情報（サンプル）'!$N$2,MATCH($H10,BカートセットID入力!$I$4:$I$150,0),COLUMN()-COLUMN($U5)),IFERROR(OFFSET('セット情報（イレギュラーサンプル）'!$N$2,MATCH($H10,BカートセットID入力!$L$4:$L$150,0),COLUMN()-COLUMN($U5)),""))))</f>
        <v/>
      </c>
      <c r="AH10" s="53" t="str">
        <f ca="1">IFERROR(OFFSET('セット情報(宅配便）'!$P$2,MATCH($H10,BカートセットID入力!$C$4:$C$150,0),COLUMN()-COLUMN($U5)),IFERROR(OFFSET('セット情報(業務便）'!$P$2,MATCH($H10,BカートセットID入力!$F$4:$F$150,0),COLUMN()-COLUMN($U5)),IFERROR(OFFSET('セット情報（サンプル）'!$N$2,MATCH($H10,BカートセットID入力!$I$4:$I$150,0),COLUMN()-COLUMN($U5)),IFERROR(OFFSET('セット情報（イレギュラーサンプル）'!$N$2,MATCH($H10,BカートセットID入力!$L$4:$L$150,0),COLUMN()-COLUMN($U5)),""))))</f>
        <v/>
      </c>
      <c r="AI10" s="53" t="str">
        <f ca="1">IFERROR(OFFSET('セット情報(宅配便）'!$P$2,MATCH($H10,BカートセットID入力!$C$4:$C$150,0),COLUMN()-COLUMN($U5)),IFERROR(OFFSET('セット情報(業務便）'!$P$2,MATCH($H10,BカートセットID入力!$F$4:$F$150,0),COLUMN()-COLUMN($U5)),IFERROR(OFFSET('セット情報（サンプル）'!$N$2,MATCH($H10,BカートセットID入力!$I$4:$I$150,0),COLUMN()-COLUMN($U5)),IFERROR(OFFSET('セット情報（イレギュラーサンプル）'!$N$2,MATCH($H10,BカートセットID入力!$L$4:$L$150,0),COLUMN()-COLUMN($U5)),""))))</f>
        <v/>
      </c>
      <c r="AJ10" s="53" t="str">
        <f ca="1">IFERROR(OFFSET('セット情報(宅配便）'!$P$2,MATCH($H10,BカートセットID入力!$C$4:$C$150,0),COLUMN()-COLUMN($U5)),IFERROR(OFFSET('セット情報(業務便）'!$P$2,MATCH($H10,BカートセットID入力!$F$4:$F$150,0),COLUMN()-COLUMN($U5)),IFERROR(OFFSET('セット情報（サンプル）'!$N$2,MATCH($H10,BカートセットID入力!$I$4:$I$150,0),COLUMN()-COLUMN($U5)),IFERROR(OFFSET('セット情報（イレギュラーサンプル）'!$N$2,MATCH($H10,BカートセットID入力!$L$4:$L$150,0),COLUMN()-COLUMN($U5)),""))))</f>
        <v/>
      </c>
      <c r="AK10" s="53" t="str">
        <f ca="1">IFERROR(OFFSET('セット情報(宅配便）'!$P$2,MATCH($H10,BカートセットID入力!$C$4:$C$150,0),COLUMN()-COLUMN($U5)),IFERROR(OFFSET('セット情報(業務便）'!$P$2,MATCH($H10,BカートセットID入力!$F$4:$F$150,0),COLUMN()-COLUMN($U5)),IFERROR(OFFSET('セット情報（サンプル）'!$N$2,MATCH($H10,BカートセットID入力!$I$4:$I$150,0),COLUMN()-COLUMN($U5)),IFERROR(OFFSET('セット情報（イレギュラーサンプル）'!$N$2,MATCH($H10,BカートセットID入力!$L$4:$L$150,0),COLUMN()-COLUMN($U5)),""))))</f>
        <v/>
      </c>
      <c r="AL10" s="53" t="str">
        <f ca="1">IFERROR(OFFSET('セット情報(宅配便）'!$P$2,MATCH($H10,BカートセットID入力!$C$4:$C$150,0),COLUMN()-COLUMN($U5)),IFERROR(OFFSET('セット情報(業務便）'!$P$2,MATCH($H10,BカートセットID入力!$F$4:$F$150,0),COLUMN()-COLUMN($U5)),IFERROR(OFFSET('セット情報（サンプル）'!$N$2,MATCH($H10,BカートセットID入力!$I$4:$I$150,0),COLUMN()-COLUMN($U5)),IFERROR(OFFSET('セット情報（イレギュラーサンプル）'!$N$2,MATCH($H10,BカートセットID入力!$L$4:$L$150,0),COLUMN()-COLUMN($U5)),""))))</f>
        <v/>
      </c>
      <c r="AM10" s="53" t="str">
        <f ca="1">IFERROR(OFFSET('セット情報(宅配便）'!$P$2,MATCH($H10,BカートセットID入力!$C$4:$C$150,0),COLUMN()-COLUMN($U5)),IFERROR(OFFSET('セット情報(業務便）'!$P$2,MATCH($H10,BカートセットID入力!$F$4:$F$150,0),COLUMN()-COLUMN($U5)),IFERROR(OFFSET('セット情報（サンプル）'!$N$2,MATCH($H10,BカートセットID入力!$I$4:$I$150,0),COLUMN()-COLUMN($U5)),IFERROR(OFFSET('セット情報（イレギュラーサンプル）'!$N$2,MATCH($H10,BカートセットID入力!$L$4:$L$150,0),COLUMN()-COLUMN($U5)),""))))</f>
        <v/>
      </c>
      <c r="AN10" s="53" t="str">
        <f ca="1">IFERROR(OFFSET('セット情報(宅配便）'!$P$2,MATCH($H10,BカートセットID入力!$C$4:$C$150,0),COLUMN()-COLUMN($U5)),IFERROR(OFFSET('セット情報(業務便）'!$P$2,MATCH($H10,BカートセットID入力!$F$4:$F$150,0),COLUMN()-COLUMN($U5)),IFERROR(OFFSET('セット情報（サンプル）'!$N$2,MATCH($H10,BカートセットID入力!$I$4:$I$150,0),COLUMN()-COLUMN($U5)),IFERROR(OFFSET('セット情報（イレギュラーサンプル）'!$N$2,MATCH($H10,BカートセットID入力!$L$4:$L$150,0),COLUMN()-COLUMN($U5)),""))))</f>
        <v/>
      </c>
      <c r="AO10" s="53" t="str">
        <f ca="1">IFERROR(OFFSET('セット情報(宅配便）'!$P$2,MATCH($H10,BカートセットID入力!$C$4:$C$150,0),COLUMN()-COLUMN($U5)),IFERROR(OFFSET('セット情報(業務便）'!$P$2,MATCH($H10,BカートセットID入力!$F$4:$F$150,0),COLUMN()-COLUMN($U5)),IFERROR(OFFSET('セット情報（サンプル）'!$N$2,MATCH($H10,BカートセットID入力!$I$4:$I$150,0),COLUMN()-COLUMN($U5)),IFERROR(OFFSET('セット情報（イレギュラーサンプル）'!$N$2,MATCH($H10,BカートセットID入力!$L$4:$L$150,0),COLUMN()-COLUMN($U5)),""))))</f>
        <v/>
      </c>
      <c r="AP10" s="53" t="str">
        <f ca="1">IFERROR(OFFSET('セット情報(宅配便）'!$P$2,MATCH($H10,BカートセットID入力!$C$4:$C$150,0),COLUMN()-COLUMN($U5)),IFERROR(OFFSET('セット情報(業務便）'!$P$2,MATCH($H10,BカートセットID入力!$F$4:$F$150,0),COLUMN()-COLUMN($U5)),IFERROR(OFFSET('セット情報（サンプル）'!$N$2,MATCH($H10,BカートセットID入力!$I$4:$I$150,0),COLUMN()-COLUMN($U5)),IFERROR(OFFSET('セット情報（イレギュラーサンプル）'!$N$2,MATCH($H10,BカートセットID入力!$L$4:$L$150,0),COLUMN()-COLUMN($U5)),""))))</f>
        <v/>
      </c>
      <c r="AQ10" s="53" t="str">
        <f ca="1">IFERROR(OFFSET('セット情報(宅配便）'!$P$2,MATCH($H10,BカートセットID入力!$C$4:$C$150,0),COLUMN()-COLUMN($U5)),IFERROR(OFFSET('セット情報(業務便）'!$P$2,MATCH($H10,BカートセットID入力!$F$4:$F$150,0),COLUMN()-COLUMN($U5)),IFERROR(OFFSET('セット情報（サンプル）'!$N$2,MATCH($H10,BカートセットID入力!$I$4:$I$150,0),COLUMN()-COLUMN($U5)),IFERROR(OFFSET('セット情報（イレギュラーサンプル）'!$N$2,MATCH($H10,BカートセットID入力!$L$4:$L$150,0),COLUMN()-COLUMN($U5)),""))))</f>
        <v/>
      </c>
      <c r="AR10" s="53" t="str">
        <f ca="1">IFERROR(OFFSET('セット情報(宅配便）'!$P$2,MATCH($H10,BカートセットID入力!$C$4:$C$150,0),COLUMN()-COLUMN($U5)),IFERROR(OFFSET('セット情報(業務便）'!$P$2,MATCH($H10,BカートセットID入力!$F$4:$F$150,0),COLUMN()-COLUMN($U5)),IFERROR(OFFSET('セット情報（サンプル）'!$N$2,MATCH($H10,BカートセットID入力!$I$4:$I$150,0),COLUMN()-COLUMN($U5)),IFERROR(OFFSET('セット情報（イレギュラーサンプル）'!$N$2,MATCH($H10,BカートセットID入力!$L$4:$L$150,0),COLUMN()-COLUMN($U5)),""))))</f>
        <v/>
      </c>
      <c r="AS10" s="53" t="str">
        <f ca="1">IFERROR(OFFSET('セット情報(宅配便）'!$P$2,MATCH($H10,BカートセットID入力!$C$4:$C$150,0),COLUMN()-COLUMN($U5)),IFERROR(OFFSET('セット情報(業務便）'!$P$2,MATCH($H10,BカートセットID入力!$F$4:$F$150,0),COLUMN()-COLUMN($U5)),IFERROR(OFFSET('セット情報（サンプル）'!$N$2,MATCH($H10,BカートセットID入力!$I$4:$I$150,0),COLUMN()-COLUMN($U5)),IFERROR(OFFSET('セット情報（イレギュラーサンプル）'!$N$2,MATCH($H10,BカートセットID入力!$L$4:$L$150,0),COLUMN()-COLUMN($U5)),""))))</f>
        <v/>
      </c>
      <c r="AT10" s="53" t="str">
        <f ca="1">IFERROR(OFFSET('セット情報(宅配便）'!$P$2,MATCH($H10,BカートセットID入力!$C$4:$C$150,0),COLUMN()-COLUMN($U5)),IFERROR(OFFSET('セット情報(業務便）'!$P$2,MATCH($H10,BカートセットID入力!$F$4:$F$150,0),COLUMN()-COLUMN($U5)),IFERROR(OFFSET('セット情報（サンプル）'!$N$2,MATCH($H10,BカートセットID入力!$I$4:$I$150,0),COLUMN()-COLUMN($U5)),IFERROR(OFFSET('セット情報（イレギュラーサンプル）'!$N$2,MATCH($H10,BカートセットID入力!$L$4:$L$150,0),COLUMN()-COLUMN($U5)),""))))</f>
        <v/>
      </c>
    </row>
    <row r="11" spans="1:47">
      <c r="A11" s="144"/>
      <c r="B11" s="53" t="str">
        <f>IF(ISBLANK(現行セット情報CSV!A11),"",現行セット情報CSV!A11)</f>
        <v/>
      </c>
      <c r="C11" s="53" t="str">
        <f>IF(ISBLANK(現行セット情報CSV!B11),"",現行セット情報CSV!B11)&amp;IFERROR(VLOOKUP(A11,上部フリースペースHTML!$A$3:$H$5,8,FALSE),"")</f>
        <v/>
      </c>
      <c r="D11" s="53" t="str">
        <f>IF(ISBLANK(現行セット情報CSV!C11),"",現行セット情報CSV!C11)</f>
        <v/>
      </c>
      <c r="E11" s="53" t="str">
        <f>IF(ISBLANK(現行セット情報CSV!D11),"",現行セット情報CSV!D11)</f>
        <v/>
      </c>
      <c r="F11" s="53" t="str">
        <f>IF(ISBLANK(現行セット情報CSV!E11),"",現行セット情報CSV!E11)</f>
        <v/>
      </c>
      <c r="G11" s="53" t="str">
        <f>IF(ISBLANK(現行セット情報CSV!F11),"",現行セット情報CSV!F11)</f>
        <v/>
      </c>
      <c r="H11" s="53" t="str">
        <f>IF(ISBLANK(現行セット情報CSV!G11),"",現行セット情報CSV!G11)</f>
        <v/>
      </c>
      <c r="I11" s="53" t="str">
        <f>IF(ISBLANK(現行セット情報CSV!H11),"",現行セット情報CSV!H11)</f>
        <v/>
      </c>
      <c r="J11" s="53" t="str">
        <f>IF(ISBLANK(現行セット情報CSV!I11),"",現行セット情報CSV!I11&amp;"("&amp;TEXT($J$2,"yyyy年m月")&amp;"納品から)")</f>
        <v/>
      </c>
      <c r="K11" s="53" t="str">
        <f>IF(ISBLANK(現行セット情報CSV!J11),"",現行セット情報CSV!J11)</f>
        <v/>
      </c>
      <c r="L11" s="53" t="str">
        <f>IF(ISBLANK(現行セット情報CSV!K11),"",現行セット情報CSV!K11)</f>
        <v/>
      </c>
      <c r="M11" s="53" t="str">
        <f>IF(ISBLANK(現行セット情報CSV!L11),"",現行セット情報CSV!L11)</f>
        <v/>
      </c>
      <c r="N11" s="53" t="str">
        <f>IF(ISBLANK(現行セット情報CSV!M11),"",現行セット情報CSV!M11)</f>
        <v/>
      </c>
      <c r="O11" s="53" t="str">
        <f>IF(ISBLANK(現行セット情報CSV!N11),"",現行セット情報CSV!N11)</f>
        <v/>
      </c>
      <c r="P11" s="53" t="str">
        <f>IF(ISBLANK(現行セット情報CSV!O11),"",現行セット情報CSV!O11)</f>
        <v/>
      </c>
      <c r="Q11" s="53" t="str">
        <f>IF(ISBLANK(現行セット情報CSV!P11),"",現行セット情報CSV!P11)</f>
        <v/>
      </c>
      <c r="R11" s="53" t="str">
        <f>IF(ISBLANK(現行セット情報CSV!Q11),"",現行セット情報CSV!Q11)</f>
        <v/>
      </c>
      <c r="S11" s="53" t="str">
        <f>IF(ISBLANK(現行セット情報CSV!R11),"",現行セット情報CSV!R11)</f>
        <v/>
      </c>
      <c r="T11" s="53" t="str">
        <f>IF(ISBLANK(現行セット情報CSV!S11),"",現行セット情報CSV!S11)</f>
        <v/>
      </c>
      <c r="U11" s="53" t="str">
        <f ca="1">IFERROR(OFFSET('セット情報(宅配便）'!$P$2,MATCH($H11,BカートセットID入力!$C$4:$C$150,0),COLUMN()-COLUMN($U6)),IFERROR(OFFSET('セット情報(業務便）'!$P$2,MATCH($H11,BカートセットID入力!$F$4:$F$150,0),COLUMN()-COLUMN($U6)),IFERROR(OFFSET('セット情報（サンプル）'!$N$2,MATCH($H11,BカートセットID入力!$I$4:$I$150,0),COLUMN()-COLUMN($U6)),IFERROR(OFFSET('セット情報（イレギュラーサンプル）'!$N$2,MATCH($H11,BカートセットID入力!$L$4:$L$150,0),COLUMN()-COLUMN($U6)),""))))</f>
        <v/>
      </c>
      <c r="V11" s="53" t="str">
        <f ca="1">IFERROR(OFFSET('セット情報(宅配便）'!$P$2,MATCH($H11,BカートセットID入力!$C$4:$C$150,0),COLUMN()-COLUMN($U6)),IFERROR(OFFSET('セット情報(業務便）'!$P$2,MATCH($H11,BカートセットID入力!$F$4:$F$150,0),COLUMN()-COLUMN($U6)),IFERROR(OFFSET('セット情報（サンプル）'!$N$2,MATCH($H11,BカートセットID入力!$I$4:$I$150,0),COLUMN()-COLUMN($U6)),IFERROR(OFFSET('セット情報（イレギュラーサンプル）'!$N$2,MATCH($H11,BカートセットID入力!$L$4:$L$150,0),COLUMN()-COLUMN($U6)),""))))</f>
        <v/>
      </c>
      <c r="W11" s="53" t="str">
        <f ca="1">IFERROR(OFFSET('セット情報(宅配便）'!$P$2,MATCH($H11,BカートセットID入力!$C$4:$C$150,0),COLUMN()-COLUMN($U6)),IFERROR(OFFSET('セット情報(業務便）'!$P$2,MATCH($H11,BカートセットID入力!$F$4:$F$150,0),COLUMN()-COLUMN($U6)),IFERROR(OFFSET('セット情報（サンプル）'!$N$2,MATCH($H11,BカートセットID入力!$I$4:$I$150,0),COLUMN()-COLUMN($U6)),IFERROR(OFFSET('セット情報（イレギュラーサンプル）'!$N$2,MATCH($H11,BカートセットID入力!$L$4:$L$150,0),COLUMN()-COLUMN($U6)),""))))</f>
        <v/>
      </c>
      <c r="X11" s="53" t="str">
        <f ca="1">IFERROR(OFFSET('セット情報(宅配便）'!$P$2,MATCH($H11,BカートセットID入力!$C$4:$C$150,0),COLUMN()-COLUMN($U6)),IFERROR(OFFSET('セット情報(業務便）'!$P$2,MATCH($H11,BカートセットID入力!$F$4:$F$150,0),COLUMN()-COLUMN($U6)),IFERROR(OFFSET('セット情報（サンプル）'!$N$2,MATCH($H11,BカートセットID入力!$I$4:$I$150,0),COLUMN()-COLUMN($U6)),IFERROR(OFFSET('セット情報（イレギュラーサンプル）'!$N$2,MATCH($H11,BカートセットID入力!$L$4:$L$150,0),COLUMN()-COLUMN($U6)),""))))</f>
        <v/>
      </c>
      <c r="Y11" s="53" t="str">
        <f ca="1">IFERROR(OFFSET('セット情報(宅配便）'!$P$2,MATCH($H11,BカートセットID入力!$C$4:$C$150,0),COLUMN()-COLUMN($U6)),IFERROR(OFFSET('セット情報(業務便）'!$P$2,MATCH($H11,BカートセットID入力!$F$4:$F$150,0),COLUMN()-COLUMN($U6)),IFERROR(OFFSET('セット情報（サンプル）'!$N$2,MATCH($H11,BカートセットID入力!$I$4:$I$150,0),COLUMN()-COLUMN($U6)),IFERROR(OFFSET('セット情報（イレギュラーサンプル）'!$N$2,MATCH($H11,BカートセットID入力!$L$4:$L$150,0),COLUMN()-COLUMN($U6)),""))))</f>
        <v/>
      </c>
      <c r="Z11" s="53" t="str">
        <f ca="1">IFERROR(OFFSET('セット情報(宅配便）'!$P$2,MATCH($H11,BカートセットID入力!$C$4:$C$150,0),COLUMN()-COLUMN($U6)),IFERROR(OFFSET('セット情報(業務便）'!$P$2,MATCH($H11,BカートセットID入力!$F$4:$F$150,0),COLUMN()-COLUMN($U6)),IFERROR(OFFSET('セット情報（サンプル）'!$N$2,MATCH($H11,BカートセットID入力!$I$4:$I$150,0),COLUMN()-COLUMN($U6)),IFERROR(OFFSET('セット情報（イレギュラーサンプル）'!$N$2,MATCH($H11,BカートセットID入力!$L$4:$L$150,0),COLUMN()-COLUMN($U6)),""))))</f>
        <v/>
      </c>
      <c r="AA11" s="53" t="str">
        <f ca="1">IFERROR(OFFSET('セット情報(宅配便）'!$P$2,MATCH($H11,BカートセットID入力!$C$4:$C$150,0),COLUMN()-COLUMN($U6)),IFERROR(OFFSET('セット情報(業務便）'!$P$2,MATCH($H11,BカートセットID入力!$F$4:$F$150,0),COLUMN()-COLUMN($U6)),IFERROR(OFFSET('セット情報（サンプル）'!$N$2,MATCH($H11,BカートセットID入力!$I$4:$I$150,0),COLUMN()-COLUMN($U6)),IFERROR(OFFSET('セット情報（イレギュラーサンプル）'!$N$2,MATCH($H11,BカートセットID入力!$L$4:$L$150,0),COLUMN()-COLUMN($U6)),""))))</f>
        <v/>
      </c>
      <c r="AB11" s="53" t="str">
        <f ca="1">IFERROR(OFFSET('セット情報(宅配便）'!$P$2,MATCH($H11,BカートセットID入力!$C$4:$C$150,0),COLUMN()-COLUMN($U6)),IFERROR(OFFSET('セット情報(業務便）'!$P$2,MATCH($H11,BカートセットID入力!$F$4:$F$150,0),COLUMN()-COLUMN($U6)),IFERROR(OFFSET('セット情報（サンプル）'!$N$2,MATCH($H11,BカートセットID入力!$I$4:$I$150,0),COLUMN()-COLUMN($U6)),IFERROR(OFFSET('セット情報（イレギュラーサンプル）'!$N$2,MATCH($H11,BカートセットID入力!$L$4:$L$150,0),COLUMN()-COLUMN($U6)),""))))</f>
        <v/>
      </c>
      <c r="AC11" s="53" t="str">
        <f ca="1">IFERROR(OFFSET('セット情報(宅配便）'!$P$2,MATCH($H11,BカートセットID入力!$C$4:$C$150,0),COLUMN()-COLUMN($U6)),IFERROR(OFFSET('セット情報(業務便）'!$P$2,MATCH($H11,BカートセットID入力!$F$4:$F$150,0),COLUMN()-COLUMN($U6)),IFERROR(OFFSET('セット情報（サンプル）'!$N$2,MATCH($H11,BカートセットID入力!$I$4:$I$150,0),COLUMN()-COLUMN($U6)),IFERROR(OFFSET('セット情報（イレギュラーサンプル）'!$N$2,MATCH($H11,BカートセットID入力!$L$4:$L$150,0),COLUMN()-COLUMN($U6)),""))))</f>
        <v/>
      </c>
      <c r="AD11" s="53" t="str">
        <f ca="1">IFERROR(OFFSET('セット情報(宅配便）'!$P$2,MATCH($H11,BカートセットID入力!$C$4:$C$150,0),COLUMN()-COLUMN($U6)),IFERROR(OFFSET('セット情報(業務便）'!$P$2,MATCH($H11,BカートセットID入力!$F$4:$F$150,0),COLUMN()-COLUMN($U6)),IFERROR(OFFSET('セット情報（サンプル）'!$N$2,MATCH($H11,BカートセットID入力!$I$4:$I$150,0),COLUMN()-COLUMN($U6)),IFERROR(OFFSET('セット情報（イレギュラーサンプル）'!$N$2,MATCH($H11,BカートセットID入力!$L$4:$L$150,0),COLUMN()-COLUMN($U6)),""))))</f>
        <v/>
      </c>
      <c r="AE11" s="53" t="str">
        <f ca="1">IFERROR(OFFSET('セット情報(宅配便）'!$P$2,MATCH($H11,BカートセットID入力!$C$4:$C$150,0),COLUMN()-COLUMN($U6)),IFERROR(OFFSET('セット情報(業務便）'!$P$2,MATCH($H11,BカートセットID入力!$F$4:$F$150,0),COLUMN()-COLUMN($U6)),IFERROR(OFFSET('セット情報（サンプル）'!$N$2,MATCH($H11,BカートセットID入力!$I$4:$I$150,0),COLUMN()-COLUMN($U6)),IFERROR(OFFSET('セット情報（イレギュラーサンプル）'!$N$2,MATCH($H11,BカートセットID入力!$L$4:$L$150,0),COLUMN()-COLUMN($U6)),""))))</f>
        <v/>
      </c>
      <c r="AF11" s="53" t="str">
        <f ca="1">IFERROR(OFFSET('セット情報(宅配便）'!$P$2,MATCH($H11,BカートセットID入力!$C$4:$C$150,0),COLUMN()-COLUMN($U6)),IFERROR(OFFSET('セット情報(業務便）'!$P$2,MATCH($H11,BカートセットID入力!$F$4:$F$150,0),COLUMN()-COLUMN($U6)),IFERROR(OFFSET('セット情報（サンプル）'!$N$2,MATCH($H11,BカートセットID入力!$I$4:$I$150,0),COLUMN()-COLUMN($U6)),IFERROR(OFFSET('セット情報（イレギュラーサンプル）'!$N$2,MATCH($H11,BカートセットID入力!$L$4:$L$150,0),COLUMN()-COLUMN($U6)),""))))</f>
        <v/>
      </c>
      <c r="AG11" s="53" t="str">
        <f ca="1">IFERROR(OFFSET('セット情報(宅配便）'!$P$2,MATCH($H11,BカートセットID入力!$C$4:$C$150,0),COLUMN()-COLUMN($U6)),IFERROR(OFFSET('セット情報(業務便）'!$P$2,MATCH($H11,BカートセットID入力!$F$4:$F$150,0),COLUMN()-COLUMN($U6)),IFERROR(OFFSET('セット情報（サンプル）'!$N$2,MATCH($H11,BカートセットID入力!$I$4:$I$150,0),COLUMN()-COLUMN($U6)),IFERROR(OFFSET('セット情報（イレギュラーサンプル）'!$N$2,MATCH($H11,BカートセットID入力!$L$4:$L$150,0),COLUMN()-COLUMN($U6)),""))))</f>
        <v/>
      </c>
      <c r="AH11" s="53" t="str">
        <f ca="1">IFERROR(OFFSET('セット情報(宅配便）'!$P$2,MATCH($H11,BカートセットID入力!$C$4:$C$150,0),COLUMN()-COLUMN($U6)),IFERROR(OFFSET('セット情報(業務便）'!$P$2,MATCH($H11,BカートセットID入力!$F$4:$F$150,0),COLUMN()-COLUMN($U6)),IFERROR(OFFSET('セット情報（サンプル）'!$N$2,MATCH($H11,BカートセットID入力!$I$4:$I$150,0),COLUMN()-COLUMN($U6)),IFERROR(OFFSET('セット情報（イレギュラーサンプル）'!$N$2,MATCH($H11,BカートセットID入力!$L$4:$L$150,0),COLUMN()-COLUMN($U6)),""))))</f>
        <v/>
      </c>
      <c r="AI11" s="53" t="str">
        <f ca="1">IFERROR(OFFSET('セット情報(宅配便）'!$P$2,MATCH($H11,BカートセットID入力!$C$4:$C$150,0),COLUMN()-COLUMN($U6)),IFERROR(OFFSET('セット情報(業務便）'!$P$2,MATCH($H11,BカートセットID入力!$F$4:$F$150,0),COLUMN()-COLUMN($U6)),IFERROR(OFFSET('セット情報（サンプル）'!$N$2,MATCH($H11,BカートセットID入力!$I$4:$I$150,0),COLUMN()-COLUMN($U6)),IFERROR(OFFSET('セット情報（イレギュラーサンプル）'!$N$2,MATCH($H11,BカートセットID入力!$L$4:$L$150,0),COLUMN()-COLUMN($U6)),""))))</f>
        <v/>
      </c>
      <c r="AJ11" s="53" t="str">
        <f ca="1">IFERROR(OFFSET('セット情報(宅配便）'!$P$2,MATCH($H11,BカートセットID入力!$C$4:$C$150,0),COLUMN()-COLUMN($U6)),IFERROR(OFFSET('セット情報(業務便）'!$P$2,MATCH($H11,BカートセットID入力!$F$4:$F$150,0),COLUMN()-COLUMN($U6)),IFERROR(OFFSET('セット情報（サンプル）'!$N$2,MATCH($H11,BカートセットID入力!$I$4:$I$150,0),COLUMN()-COLUMN($U6)),IFERROR(OFFSET('セット情報（イレギュラーサンプル）'!$N$2,MATCH($H11,BカートセットID入力!$L$4:$L$150,0),COLUMN()-COLUMN($U6)),""))))</f>
        <v/>
      </c>
      <c r="AK11" s="53" t="str">
        <f ca="1">IFERROR(OFFSET('セット情報(宅配便）'!$P$2,MATCH($H11,BカートセットID入力!$C$4:$C$150,0),COLUMN()-COLUMN($U6)),IFERROR(OFFSET('セット情報(業務便）'!$P$2,MATCH($H11,BカートセットID入力!$F$4:$F$150,0),COLUMN()-COLUMN($U6)),IFERROR(OFFSET('セット情報（サンプル）'!$N$2,MATCH($H11,BカートセットID入力!$I$4:$I$150,0),COLUMN()-COLUMN($U6)),IFERROR(OFFSET('セット情報（イレギュラーサンプル）'!$N$2,MATCH($H11,BカートセットID入力!$L$4:$L$150,0),COLUMN()-COLUMN($U6)),""))))</f>
        <v/>
      </c>
      <c r="AL11" s="53" t="str">
        <f ca="1">IFERROR(OFFSET('セット情報(宅配便）'!$P$2,MATCH($H11,BカートセットID入力!$C$4:$C$150,0),COLUMN()-COLUMN($U6)),IFERROR(OFFSET('セット情報(業務便）'!$P$2,MATCH($H11,BカートセットID入力!$F$4:$F$150,0),COLUMN()-COLUMN($U6)),IFERROR(OFFSET('セット情報（サンプル）'!$N$2,MATCH($H11,BカートセットID入力!$I$4:$I$150,0),COLUMN()-COLUMN($U6)),IFERROR(OFFSET('セット情報（イレギュラーサンプル）'!$N$2,MATCH($H11,BカートセットID入力!$L$4:$L$150,0),COLUMN()-COLUMN($U6)),""))))</f>
        <v/>
      </c>
      <c r="AM11" s="53" t="str">
        <f ca="1">IFERROR(OFFSET('セット情報(宅配便）'!$P$2,MATCH($H11,BカートセットID入力!$C$4:$C$150,0),COLUMN()-COLUMN($U6)),IFERROR(OFFSET('セット情報(業務便）'!$P$2,MATCH($H11,BカートセットID入力!$F$4:$F$150,0),COLUMN()-COLUMN($U6)),IFERROR(OFFSET('セット情報（サンプル）'!$N$2,MATCH($H11,BカートセットID入力!$I$4:$I$150,0),COLUMN()-COLUMN($U6)),IFERROR(OFFSET('セット情報（イレギュラーサンプル）'!$N$2,MATCH($H11,BカートセットID入力!$L$4:$L$150,0),COLUMN()-COLUMN($U6)),""))))</f>
        <v/>
      </c>
      <c r="AN11" s="53" t="str">
        <f ca="1">IFERROR(OFFSET('セット情報(宅配便）'!$P$2,MATCH($H11,BカートセットID入力!$C$4:$C$150,0),COLUMN()-COLUMN($U6)),IFERROR(OFFSET('セット情報(業務便）'!$P$2,MATCH($H11,BカートセットID入力!$F$4:$F$150,0),COLUMN()-COLUMN($U6)),IFERROR(OFFSET('セット情報（サンプル）'!$N$2,MATCH($H11,BカートセットID入力!$I$4:$I$150,0),COLUMN()-COLUMN($U6)),IFERROR(OFFSET('セット情報（イレギュラーサンプル）'!$N$2,MATCH($H11,BカートセットID入力!$L$4:$L$150,0),COLUMN()-COLUMN($U6)),""))))</f>
        <v/>
      </c>
      <c r="AO11" s="53" t="str">
        <f ca="1">IFERROR(OFFSET('セット情報(宅配便）'!$P$2,MATCH($H11,BカートセットID入力!$C$4:$C$150,0),COLUMN()-COLUMN($U6)),IFERROR(OFFSET('セット情報(業務便）'!$P$2,MATCH($H11,BカートセットID入力!$F$4:$F$150,0),COLUMN()-COLUMN($U6)),IFERROR(OFFSET('セット情報（サンプル）'!$N$2,MATCH($H11,BカートセットID入力!$I$4:$I$150,0),COLUMN()-COLUMN($U6)),IFERROR(OFFSET('セット情報（イレギュラーサンプル）'!$N$2,MATCH($H11,BカートセットID入力!$L$4:$L$150,0),COLUMN()-COLUMN($U6)),""))))</f>
        <v/>
      </c>
      <c r="AP11" s="53" t="str">
        <f ca="1">IFERROR(OFFSET('セット情報(宅配便）'!$P$2,MATCH($H11,BカートセットID入力!$C$4:$C$150,0),COLUMN()-COLUMN($U6)),IFERROR(OFFSET('セット情報(業務便）'!$P$2,MATCH($H11,BカートセットID入力!$F$4:$F$150,0),COLUMN()-COLUMN($U6)),IFERROR(OFFSET('セット情報（サンプル）'!$N$2,MATCH($H11,BカートセットID入力!$I$4:$I$150,0),COLUMN()-COLUMN($U6)),IFERROR(OFFSET('セット情報（イレギュラーサンプル）'!$N$2,MATCH($H11,BカートセットID入力!$L$4:$L$150,0),COLUMN()-COLUMN($U6)),""))))</f>
        <v/>
      </c>
      <c r="AQ11" s="53" t="str">
        <f ca="1">IFERROR(OFFSET('セット情報(宅配便）'!$P$2,MATCH($H11,BカートセットID入力!$C$4:$C$150,0),COLUMN()-COLUMN($U6)),IFERROR(OFFSET('セット情報(業務便）'!$P$2,MATCH($H11,BカートセットID入力!$F$4:$F$150,0),COLUMN()-COLUMN($U6)),IFERROR(OFFSET('セット情報（サンプル）'!$N$2,MATCH($H11,BカートセットID入力!$I$4:$I$150,0),COLUMN()-COLUMN($U6)),IFERROR(OFFSET('セット情報（イレギュラーサンプル）'!$N$2,MATCH($H11,BカートセットID入力!$L$4:$L$150,0),COLUMN()-COLUMN($U6)),""))))</f>
        <v/>
      </c>
      <c r="AR11" s="53" t="str">
        <f ca="1">IFERROR(OFFSET('セット情報(宅配便）'!$P$2,MATCH($H11,BカートセットID入力!$C$4:$C$150,0),COLUMN()-COLUMN($U6)),IFERROR(OFFSET('セット情報(業務便）'!$P$2,MATCH($H11,BカートセットID入力!$F$4:$F$150,0),COLUMN()-COLUMN($U6)),IFERROR(OFFSET('セット情報（サンプル）'!$N$2,MATCH($H11,BカートセットID入力!$I$4:$I$150,0),COLUMN()-COLUMN($U6)),IFERROR(OFFSET('セット情報（イレギュラーサンプル）'!$N$2,MATCH($H11,BカートセットID入力!$L$4:$L$150,0),COLUMN()-COLUMN($U6)),""))))</f>
        <v/>
      </c>
      <c r="AS11" s="53" t="str">
        <f ca="1">IFERROR(OFFSET('セット情報(宅配便）'!$P$2,MATCH($H11,BカートセットID入力!$C$4:$C$150,0),COLUMN()-COLUMN($U6)),IFERROR(OFFSET('セット情報(業務便）'!$P$2,MATCH($H11,BカートセットID入力!$F$4:$F$150,0),COLUMN()-COLUMN($U6)),IFERROR(OFFSET('セット情報（サンプル）'!$N$2,MATCH($H11,BカートセットID入力!$I$4:$I$150,0),COLUMN()-COLUMN($U6)),IFERROR(OFFSET('セット情報（イレギュラーサンプル）'!$N$2,MATCH($H11,BカートセットID入力!$L$4:$L$150,0),COLUMN()-COLUMN($U6)),""))))</f>
        <v/>
      </c>
      <c r="AT11" s="53" t="str">
        <f ca="1">IFERROR(OFFSET('セット情報(宅配便）'!$P$2,MATCH($H11,BカートセットID入力!$C$4:$C$150,0),COLUMN()-COLUMN($U6)),IFERROR(OFFSET('セット情報(業務便）'!$P$2,MATCH($H11,BカートセットID入力!$F$4:$F$150,0),COLUMN()-COLUMN($U6)),IFERROR(OFFSET('セット情報（サンプル）'!$N$2,MATCH($H11,BカートセットID入力!$I$4:$I$150,0),COLUMN()-COLUMN($U6)),IFERROR(OFFSET('セット情報（イレギュラーサンプル）'!$N$2,MATCH($H11,BカートセットID入力!$L$4:$L$150,0),COLUMN()-COLUMN($U6)),""))))</f>
        <v/>
      </c>
    </row>
    <row r="12" spans="1:47">
      <c r="A12" s="144"/>
      <c r="B12" s="53" t="str">
        <f>IF(ISBLANK(現行セット情報CSV!A12),"",現行セット情報CSV!A12)</f>
        <v/>
      </c>
      <c r="C12" s="53" t="str">
        <f>IF(ISBLANK(現行セット情報CSV!B12),"",現行セット情報CSV!B12)&amp;IFERROR(VLOOKUP(A12,上部フリースペースHTML!$A$3:$H$5,8,FALSE),"")</f>
        <v/>
      </c>
      <c r="D12" s="53" t="str">
        <f>IF(ISBLANK(現行セット情報CSV!C12),"",現行セット情報CSV!C12)</f>
        <v/>
      </c>
      <c r="E12" s="53" t="str">
        <f>IF(ISBLANK(現行セット情報CSV!D12),"",現行セット情報CSV!D12)</f>
        <v/>
      </c>
      <c r="F12" s="53" t="str">
        <f>IF(ISBLANK(現行セット情報CSV!E12),"",現行セット情報CSV!E12)</f>
        <v/>
      </c>
      <c r="G12" s="53" t="str">
        <f>IF(ISBLANK(現行セット情報CSV!F12),"",現行セット情報CSV!F12)</f>
        <v/>
      </c>
      <c r="H12" s="53" t="str">
        <f>IF(ISBLANK(現行セット情報CSV!G12),"",現行セット情報CSV!G12)</f>
        <v/>
      </c>
      <c r="I12" s="53" t="str">
        <f>IF(ISBLANK(現行セット情報CSV!H12),"",現行セット情報CSV!H12)</f>
        <v/>
      </c>
      <c r="J12" s="53" t="str">
        <f>IF(ISBLANK(現行セット情報CSV!I12),"",現行セット情報CSV!I12&amp;"("&amp;TEXT($J$2,"yyyy年m月")&amp;"納品から)")</f>
        <v/>
      </c>
      <c r="K12" s="53" t="str">
        <f>IF(ISBLANK(現行セット情報CSV!J12),"",現行セット情報CSV!J12)</f>
        <v/>
      </c>
      <c r="L12" s="53" t="str">
        <f>IF(ISBLANK(現行セット情報CSV!K12),"",現行セット情報CSV!K12)</f>
        <v/>
      </c>
      <c r="M12" s="53" t="str">
        <f>IF(ISBLANK(現行セット情報CSV!L12),"",現行セット情報CSV!L12)</f>
        <v/>
      </c>
      <c r="N12" s="53" t="str">
        <f>IF(ISBLANK(現行セット情報CSV!M12),"",現行セット情報CSV!M12)</f>
        <v/>
      </c>
      <c r="O12" s="53" t="str">
        <f>IF(ISBLANK(現行セット情報CSV!N12),"",現行セット情報CSV!N12)</f>
        <v/>
      </c>
      <c r="P12" s="53" t="str">
        <f>IF(ISBLANK(現行セット情報CSV!O12),"",現行セット情報CSV!O12)</f>
        <v/>
      </c>
      <c r="Q12" s="53" t="str">
        <f>IF(ISBLANK(現行セット情報CSV!P12),"",現行セット情報CSV!P12)</f>
        <v/>
      </c>
      <c r="R12" s="53" t="str">
        <f>IF(ISBLANK(現行セット情報CSV!Q12),"",現行セット情報CSV!Q12)</f>
        <v/>
      </c>
      <c r="S12" s="53" t="str">
        <f>IF(ISBLANK(現行セット情報CSV!R12),"",現行セット情報CSV!R12)</f>
        <v/>
      </c>
      <c r="T12" s="53" t="str">
        <f>IF(ISBLANK(現行セット情報CSV!S12),"",現行セット情報CSV!S12)</f>
        <v/>
      </c>
      <c r="U12" s="53" t="str">
        <f ca="1">IFERROR(OFFSET('セット情報(宅配便）'!$P$2,MATCH($H12,BカートセットID入力!$C$4:$C$150,0),COLUMN()-COLUMN($U7)),IFERROR(OFFSET('セット情報(業務便）'!$P$2,MATCH($H12,BカートセットID入力!$F$4:$F$150,0),COLUMN()-COLUMN($U7)),IFERROR(OFFSET('セット情報（サンプル）'!$N$2,MATCH($H12,BカートセットID入力!$I$4:$I$150,0),COLUMN()-COLUMN($U7)),IFERROR(OFFSET('セット情報（イレギュラーサンプル）'!$N$2,MATCH($H12,BカートセットID入力!$L$4:$L$150,0),COLUMN()-COLUMN($U7)),""))))</f>
        <v/>
      </c>
      <c r="V12" s="53" t="str">
        <f ca="1">IFERROR(OFFSET('セット情報(宅配便）'!$P$2,MATCH($H12,BカートセットID入力!$C$4:$C$150,0),COLUMN()-COLUMN($U7)),IFERROR(OFFSET('セット情報(業務便）'!$P$2,MATCH($H12,BカートセットID入力!$F$4:$F$150,0),COLUMN()-COLUMN($U7)),IFERROR(OFFSET('セット情報（サンプル）'!$N$2,MATCH($H12,BカートセットID入力!$I$4:$I$150,0),COLUMN()-COLUMN($U7)),IFERROR(OFFSET('セット情報（イレギュラーサンプル）'!$N$2,MATCH($H12,BカートセットID入力!$L$4:$L$150,0),COLUMN()-COLUMN($U7)),""))))</f>
        <v/>
      </c>
      <c r="W12" s="53" t="str">
        <f ca="1">IFERROR(OFFSET('セット情報(宅配便）'!$P$2,MATCH($H12,BカートセットID入力!$C$4:$C$150,0),COLUMN()-COLUMN($U7)),IFERROR(OFFSET('セット情報(業務便）'!$P$2,MATCH($H12,BカートセットID入力!$F$4:$F$150,0),COLUMN()-COLUMN($U7)),IFERROR(OFFSET('セット情報（サンプル）'!$N$2,MATCH($H12,BカートセットID入力!$I$4:$I$150,0),COLUMN()-COLUMN($U7)),IFERROR(OFFSET('セット情報（イレギュラーサンプル）'!$N$2,MATCH($H12,BカートセットID入力!$L$4:$L$150,0),COLUMN()-COLUMN($U7)),""))))</f>
        <v/>
      </c>
      <c r="X12" s="53" t="str">
        <f ca="1">IFERROR(OFFSET('セット情報(宅配便）'!$P$2,MATCH($H12,BカートセットID入力!$C$4:$C$150,0),COLUMN()-COLUMN($U7)),IFERROR(OFFSET('セット情報(業務便）'!$P$2,MATCH($H12,BカートセットID入力!$F$4:$F$150,0),COLUMN()-COLUMN($U7)),IFERROR(OFFSET('セット情報（サンプル）'!$N$2,MATCH($H12,BカートセットID入力!$I$4:$I$150,0),COLUMN()-COLUMN($U7)),IFERROR(OFFSET('セット情報（イレギュラーサンプル）'!$N$2,MATCH($H12,BカートセットID入力!$L$4:$L$150,0),COLUMN()-COLUMN($U7)),""))))</f>
        <v/>
      </c>
      <c r="Y12" s="53" t="str">
        <f ca="1">IFERROR(OFFSET('セット情報(宅配便）'!$P$2,MATCH($H12,BカートセットID入力!$C$4:$C$150,0),COLUMN()-COLUMN($U7)),IFERROR(OFFSET('セット情報(業務便）'!$P$2,MATCH($H12,BカートセットID入力!$F$4:$F$150,0),COLUMN()-COLUMN($U7)),IFERROR(OFFSET('セット情報（サンプル）'!$N$2,MATCH($H12,BカートセットID入力!$I$4:$I$150,0),COLUMN()-COLUMN($U7)),IFERROR(OFFSET('セット情報（イレギュラーサンプル）'!$N$2,MATCH($H12,BカートセットID入力!$L$4:$L$150,0),COLUMN()-COLUMN($U7)),""))))</f>
        <v/>
      </c>
      <c r="Z12" s="53" t="str">
        <f ca="1">IFERROR(OFFSET('セット情報(宅配便）'!$P$2,MATCH($H12,BカートセットID入力!$C$4:$C$150,0),COLUMN()-COLUMN($U7)),IFERROR(OFFSET('セット情報(業務便）'!$P$2,MATCH($H12,BカートセットID入力!$F$4:$F$150,0),COLUMN()-COLUMN($U7)),IFERROR(OFFSET('セット情報（サンプル）'!$N$2,MATCH($H12,BカートセットID入力!$I$4:$I$150,0),COLUMN()-COLUMN($U7)),IFERROR(OFFSET('セット情報（イレギュラーサンプル）'!$N$2,MATCH($H12,BカートセットID入力!$L$4:$L$150,0),COLUMN()-COLUMN($U7)),""))))</f>
        <v/>
      </c>
      <c r="AA12" s="53" t="str">
        <f ca="1">IFERROR(OFFSET('セット情報(宅配便）'!$P$2,MATCH($H12,BカートセットID入力!$C$4:$C$150,0),COLUMN()-COLUMN($U7)),IFERROR(OFFSET('セット情報(業務便）'!$P$2,MATCH($H12,BカートセットID入力!$F$4:$F$150,0),COLUMN()-COLUMN($U7)),IFERROR(OFFSET('セット情報（サンプル）'!$N$2,MATCH($H12,BカートセットID入力!$I$4:$I$150,0),COLUMN()-COLUMN($U7)),IFERROR(OFFSET('セット情報（イレギュラーサンプル）'!$N$2,MATCH($H12,BカートセットID入力!$L$4:$L$150,0),COLUMN()-COLUMN($U7)),""))))</f>
        <v/>
      </c>
      <c r="AB12" s="53" t="str">
        <f ca="1">IFERROR(OFFSET('セット情報(宅配便）'!$P$2,MATCH($H12,BカートセットID入力!$C$4:$C$150,0),COLUMN()-COLUMN($U7)),IFERROR(OFFSET('セット情報(業務便）'!$P$2,MATCH($H12,BカートセットID入力!$F$4:$F$150,0),COLUMN()-COLUMN($U7)),IFERROR(OFFSET('セット情報（サンプル）'!$N$2,MATCH($H12,BカートセットID入力!$I$4:$I$150,0),COLUMN()-COLUMN($U7)),IFERROR(OFFSET('セット情報（イレギュラーサンプル）'!$N$2,MATCH($H12,BカートセットID入力!$L$4:$L$150,0),COLUMN()-COLUMN($U7)),""))))</f>
        <v/>
      </c>
      <c r="AC12" s="53" t="str">
        <f ca="1">IFERROR(OFFSET('セット情報(宅配便）'!$P$2,MATCH($H12,BカートセットID入力!$C$4:$C$150,0),COLUMN()-COLUMN($U7)),IFERROR(OFFSET('セット情報(業務便）'!$P$2,MATCH($H12,BカートセットID入力!$F$4:$F$150,0),COLUMN()-COLUMN($U7)),IFERROR(OFFSET('セット情報（サンプル）'!$N$2,MATCH($H12,BカートセットID入力!$I$4:$I$150,0),COLUMN()-COLUMN($U7)),IFERROR(OFFSET('セット情報（イレギュラーサンプル）'!$N$2,MATCH($H12,BカートセットID入力!$L$4:$L$150,0),COLUMN()-COLUMN($U7)),""))))</f>
        <v/>
      </c>
      <c r="AD12" s="53" t="str">
        <f ca="1">IFERROR(OFFSET('セット情報(宅配便）'!$P$2,MATCH($H12,BカートセットID入力!$C$4:$C$150,0),COLUMN()-COLUMN($U7)),IFERROR(OFFSET('セット情報(業務便）'!$P$2,MATCH($H12,BカートセットID入力!$F$4:$F$150,0),COLUMN()-COLUMN($U7)),IFERROR(OFFSET('セット情報（サンプル）'!$N$2,MATCH($H12,BカートセットID入力!$I$4:$I$150,0),COLUMN()-COLUMN($U7)),IFERROR(OFFSET('セット情報（イレギュラーサンプル）'!$N$2,MATCH($H12,BカートセットID入力!$L$4:$L$150,0),COLUMN()-COLUMN($U7)),""))))</f>
        <v/>
      </c>
      <c r="AE12" s="53" t="str">
        <f ca="1">IFERROR(OFFSET('セット情報(宅配便）'!$P$2,MATCH($H12,BカートセットID入力!$C$4:$C$150,0),COLUMN()-COLUMN($U7)),IFERROR(OFFSET('セット情報(業務便）'!$P$2,MATCH($H12,BカートセットID入力!$F$4:$F$150,0),COLUMN()-COLUMN($U7)),IFERROR(OFFSET('セット情報（サンプル）'!$N$2,MATCH($H12,BカートセットID入力!$I$4:$I$150,0),COLUMN()-COLUMN($U7)),IFERROR(OFFSET('セット情報（イレギュラーサンプル）'!$N$2,MATCH($H12,BカートセットID入力!$L$4:$L$150,0),COLUMN()-COLUMN($U7)),""))))</f>
        <v/>
      </c>
      <c r="AF12" s="53" t="str">
        <f ca="1">IFERROR(OFFSET('セット情報(宅配便）'!$P$2,MATCH($H12,BカートセットID入力!$C$4:$C$150,0),COLUMN()-COLUMN($U7)),IFERROR(OFFSET('セット情報(業務便）'!$P$2,MATCH($H12,BカートセットID入力!$F$4:$F$150,0),COLUMN()-COLUMN($U7)),IFERROR(OFFSET('セット情報（サンプル）'!$N$2,MATCH($H12,BカートセットID入力!$I$4:$I$150,0),COLUMN()-COLUMN($U7)),IFERROR(OFFSET('セット情報（イレギュラーサンプル）'!$N$2,MATCH($H12,BカートセットID入力!$L$4:$L$150,0),COLUMN()-COLUMN($U7)),""))))</f>
        <v/>
      </c>
      <c r="AG12" s="53" t="str">
        <f ca="1">IFERROR(OFFSET('セット情報(宅配便）'!$P$2,MATCH($H12,BカートセットID入力!$C$4:$C$150,0),COLUMN()-COLUMN($U7)),IFERROR(OFFSET('セット情報(業務便）'!$P$2,MATCH($H12,BカートセットID入力!$F$4:$F$150,0),COLUMN()-COLUMN($U7)),IFERROR(OFFSET('セット情報（サンプル）'!$N$2,MATCH($H12,BカートセットID入力!$I$4:$I$150,0),COLUMN()-COLUMN($U7)),IFERROR(OFFSET('セット情報（イレギュラーサンプル）'!$N$2,MATCH($H12,BカートセットID入力!$L$4:$L$150,0),COLUMN()-COLUMN($U7)),""))))</f>
        <v/>
      </c>
      <c r="AH12" s="53" t="str">
        <f ca="1">IFERROR(OFFSET('セット情報(宅配便）'!$P$2,MATCH($H12,BカートセットID入力!$C$4:$C$150,0),COLUMN()-COLUMN($U7)),IFERROR(OFFSET('セット情報(業務便）'!$P$2,MATCH($H12,BカートセットID入力!$F$4:$F$150,0),COLUMN()-COLUMN($U7)),IFERROR(OFFSET('セット情報（サンプル）'!$N$2,MATCH($H12,BカートセットID入力!$I$4:$I$150,0),COLUMN()-COLUMN($U7)),IFERROR(OFFSET('セット情報（イレギュラーサンプル）'!$N$2,MATCH($H12,BカートセットID入力!$L$4:$L$150,0),COLUMN()-COLUMN($U7)),""))))</f>
        <v/>
      </c>
      <c r="AI12" s="53" t="str">
        <f ca="1">IFERROR(OFFSET('セット情報(宅配便）'!$P$2,MATCH($H12,BカートセットID入力!$C$4:$C$150,0),COLUMN()-COLUMN($U7)),IFERROR(OFFSET('セット情報(業務便）'!$P$2,MATCH($H12,BカートセットID入力!$F$4:$F$150,0),COLUMN()-COLUMN($U7)),IFERROR(OFFSET('セット情報（サンプル）'!$N$2,MATCH($H12,BカートセットID入力!$I$4:$I$150,0),COLUMN()-COLUMN($U7)),IFERROR(OFFSET('セット情報（イレギュラーサンプル）'!$N$2,MATCH($H12,BカートセットID入力!$L$4:$L$150,0),COLUMN()-COLUMN($U7)),""))))</f>
        <v/>
      </c>
      <c r="AJ12" s="53" t="str">
        <f ca="1">IFERROR(OFFSET('セット情報(宅配便）'!$P$2,MATCH($H12,BカートセットID入力!$C$4:$C$150,0),COLUMN()-COLUMN($U7)),IFERROR(OFFSET('セット情報(業務便）'!$P$2,MATCH($H12,BカートセットID入力!$F$4:$F$150,0),COLUMN()-COLUMN($U7)),IFERROR(OFFSET('セット情報（サンプル）'!$N$2,MATCH($H12,BカートセットID入力!$I$4:$I$150,0),COLUMN()-COLUMN($U7)),IFERROR(OFFSET('セット情報（イレギュラーサンプル）'!$N$2,MATCH($H12,BカートセットID入力!$L$4:$L$150,0),COLUMN()-COLUMN($U7)),""))))</f>
        <v/>
      </c>
      <c r="AK12" s="53" t="str">
        <f ca="1">IFERROR(OFFSET('セット情報(宅配便）'!$P$2,MATCH($H12,BカートセットID入力!$C$4:$C$150,0),COLUMN()-COLUMN($U7)),IFERROR(OFFSET('セット情報(業務便）'!$P$2,MATCH($H12,BカートセットID入力!$F$4:$F$150,0),COLUMN()-COLUMN($U7)),IFERROR(OFFSET('セット情報（サンプル）'!$N$2,MATCH($H12,BカートセットID入力!$I$4:$I$150,0),COLUMN()-COLUMN($U7)),IFERROR(OFFSET('セット情報（イレギュラーサンプル）'!$N$2,MATCH($H12,BカートセットID入力!$L$4:$L$150,0),COLUMN()-COLUMN($U7)),""))))</f>
        <v/>
      </c>
      <c r="AL12" s="53" t="str">
        <f ca="1">IFERROR(OFFSET('セット情報(宅配便）'!$P$2,MATCH($H12,BカートセットID入力!$C$4:$C$150,0),COLUMN()-COLUMN($U7)),IFERROR(OFFSET('セット情報(業務便）'!$P$2,MATCH($H12,BカートセットID入力!$F$4:$F$150,0),COLUMN()-COLUMN($U7)),IFERROR(OFFSET('セット情報（サンプル）'!$N$2,MATCH($H12,BカートセットID入力!$I$4:$I$150,0),COLUMN()-COLUMN($U7)),IFERROR(OFFSET('セット情報（イレギュラーサンプル）'!$N$2,MATCH($H12,BカートセットID入力!$L$4:$L$150,0),COLUMN()-COLUMN($U7)),""))))</f>
        <v/>
      </c>
      <c r="AM12" s="53" t="str">
        <f ca="1">IFERROR(OFFSET('セット情報(宅配便）'!$P$2,MATCH($H12,BカートセットID入力!$C$4:$C$150,0),COLUMN()-COLUMN($U7)),IFERROR(OFFSET('セット情報(業務便）'!$P$2,MATCH($H12,BカートセットID入力!$F$4:$F$150,0),COLUMN()-COLUMN($U7)),IFERROR(OFFSET('セット情報（サンプル）'!$N$2,MATCH($H12,BカートセットID入力!$I$4:$I$150,0),COLUMN()-COLUMN($U7)),IFERROR(OFFSET('セット情報（イレギュラーサンプル）'!$N$2,MATCH($H12,BカートセットID入力!$L$4:$L$150,0),COLUMN()-COLUMN($U7)),""))))</f>
        <v/>
      </c>
      <c r="AN12" s="53" t="str">
        <f ca="1">IFERROR(OFFSET('セット情報(宅配便）'!$P$2,MATCH($H12,BカートセットID入力!$C$4:$C$150,0),COLUMN()-COLUMN($U7)),IFERROR(OFFSET('セット情報(業務便）'!$P$2,MATCH($H12,BカートセットID入力!$F$4:$F$150,0),COLUMN()-COLUMN($U7)),IFERROR(OFFSET('セット情報（サンプル）'!$N$2,MATCH($H12,BカートセットID入力!$I$4:$I$150,0),COLUMN()-COLUMN($U7)),IFERROR(OFFSET('セット情報（イレギュラーサンプル）'!$N$2,MATCH($H12,BカートセットID入力!$L$4:$L$150,0),COLUMN()-COLUMN($U7)),""))))</f>
        <v/>
      </c>
      <c r="AO12" s="53" t="str">
        <f ca="1">IFERROR(OFFSET('セット情報(宅配便）'!$P$2,MATCH($H12,BカートセットID入力!$C$4:$C$150,0),COLUMN()-COLUMN($U7)),IFERROR(OFFSET('セット情報(業務便）'!$P$2,MATCH($H12,BカートセットID入力!$F$4:$F$150,0),COLUMN()-COLUMN($U7)),IFERROR(OFFSET('セット情報（サンプル）'!$N$2,MATCH($H12,BカートセットID入力!$I$4:$I$150,0),COLUMN()-COLUMN($U7)),IFERROR(OFFSET('セット情報（イレギュラーサンプル）'!$N$2,MATCH($H12,BカートセットID入力!$L$4:$L$150,0),COLUMN()-COLUMN($U7)),""))))</f>
        <v/>
      </c>
      <c r="AP12" s="53" t="str">
        <f ca="1">IFERROR(OFFSET('セット情報(宅配便）'!$P$2,MATCH($H12,BカートセットID入力!$C$4:$C$150,0),COLUMN()-COLUMN($U7)),IFERROR(OFFSET('セット情報(業務便）'!$P$2,MATCH($H12,BカートセットID入力!$F$4:$F$150,0),COLUMN()-COLUMN($U7)),IFERROR(OFFSET('セット情報（サンプル）'!$N$2,MATCH($H12,BカートセットID入力!$I$4:$I$150,0),COLUMN()-COLUMN($U7)),IFERROR(OFFSET('セット情報（イレギュラーサンプル）'!$N$2,MATCH($H12,BカートセットID入力!$L$4:$L$150,0),COLUMN()-COLUMN($U7)),""))))</f>
        <v/>
      </c>
      <c r="AQ12" s="53" t="str">
        <f ca="1">IFERROR(OFFSET('セット情報(宅配便）'!$P$2,MATCH($H12,BカートセットID入力!$C$4:$C$150,0),COLUMN()-COLUMN($U7)),IFERROR(OFFSET('セット情報(業務便）'!$P$2,MATCH($H12,BカートセットID入力!$F$4:$F$150,0),COLUMN()-COLUMN($U7)),IFERROR(OFFSET('セット情報（サンプル）'!$N$2,MATCH($H12,BカートセットID入力!$I$4:$I$150,0),COLUMN()-COLUMN($U7)),IFERROR(OFFSET('セット情報（イレギュラーサンプル）'!$N$2,MATCH($H12,BカートセットID入力!$L$4:$L$150,0),COLUMN()-COLUMN($U7)),""))))</f>
        <v/>
      </c>
      <c r="AR12" s="53" t="str">
        <f ca="1">IFERROR(OFFSET('セット情報(宅配便）'!$P$2,MATCH($H12,BカートセットID入力!$C$4:$C$150,0),COLUMN()-COLUMN($U7)),IFERROR(OFFSET('セット情報(業務便）'!$P$2,MATCH($H12,BカートセットID入力!$F$4:$F$150,0),COLUMN()-COLUMN($U7)),IFERROR(OFFSET('セット情報（サンプル）'!$N$2,MATCH($H12,BカートセットID入力!$I$4:$I$150,0),COLUMN()-COLUMN($U7)),IFERROR(OFFSET('セット情報（イレギュラーサンプル）'!$N$2,MATCH($H12,BカートセットID入力!$L$4:$L$150,0),COLUMN()-COLUMN($U7)),""))))</f>
        <v/>
      </c>
      <c r="AS12" s="53" t="str">
        <f ca="1">IFERROR(OFFSET('セット情報(宅配便）'!$P$2,MATCH($H12,BカートセットID入力!$C$4:$C$150,0),COLUMN()-COLUMN($U7)),IFERROR(OFFSET('セット情報(業務便）'!$P$2,MATCH($H12,BカートセットID入力!$F$4:$F$150,0),COLUMN()-COLUMN($U7)),IFERROR(OFFSET('セット情報（サンプル）'!$N$2,MATCH($H12,BカートセットID入力!$I$4:$I$150,0),COLUMN()-COLUMN($U7)),IFERROR(OFFSET('セット情報（イレギュラーサンプル）'!$N$2,MATCH($H12,BカートセットID入力!$L$4:$L$150,0),COLUMN()-COLUMN($U7)),""))))</f>
        <v/>
      </c>
      <c r="AT12" s="53" t="str">
        <f ca="1">IFERROR(OFFSET('セット情報(宅配便）'!$P$2,MATCH($H12,BカートセットID入力!$C$4:$C$150,0),COLUMN()-COLUMN($U7)),IFERROR(OFFSET('セット情報(業務便）'!$P$2,MATCH($H12,BカートセットID入力!$F$4:$F$150,0),COLUMN()-COLUMN($U7)),IFERROR(OFFSET('セット情報（サンプル）'!$N$2,MATCH($H12,BカートセットID入力!$I$4:$I$150,0),COLUMN()-COLUMN($U7)),IFERROR(OFFSET('セット情報（イレギュラーサンプル）'!$N$2,MATCH($H12,BカートセットID入力!$L$4:$L$150,0),COLUMN()-COLUMN($U7)),""))))</f>
        <v/>
      </c>
    </row>
    <row r="13" spans="1:47">
      <c r="A13" s="144"/>
      <c r="B13" s="53" t="str">
        <f>IF(ISBLANK(現行セット情報CSV!A13),"",現行セット情報CSV!A13)</f>
        <v/>
      </c>
      <c r="C13" s="53" t="str">
        <f>IF(ISBLANK(現行セット情報CSV!B13),"",現行セット情報CSV!B13)&amp;IFERROR(VLOOKUP(A13,上部フリースペースHTML!$A$3:$H$5,8,FALSE),"")</f>
        <v/>
      </c>
      <c r="D13" s="53" t="str">
        <f>IF(ISBLANK(現行セット情報CSV!C13),"",現行セット情報CSV!C13)</f>
        <v/>
      </c>
      <c r="E13" s="53" t="str">
        <f>IF(ISBLANK(現行セット情報CSV!D13),"",現行セット情報CSV!D13)</f>
        <v/>
      </c>
      <c r="F13" s="53" t="str">
        <f>IF(ISBLANK(現行セット情報CSV!E13),"",現行セット情報CSV!E13)</f>
        <v/>
      </c>
      <c r="G13" s="53" t="str">
        <f>IF(ISBLANK(現行セット情報CSV!F13),"",現行セット情報CSV!F13)</f>
        <v/>
      </c>
      <c r="H13" s="53" t="str">
        <f>IF(ISBLANK(現行セット情報CSV!G13),"",現行セット情報CSV!G13)</f>
        <v/>
      </c>
      <c r="I13" s="53" t="str">
        <f>IF(ISBLANK(現行セット情報CSV!H13),"",現行セット情報CSV!H13)</f>
        <v/>
      </c>
      <c r="J13" s="53" t="str">
        <f>IF(ISBLANK(現行セット情報CSV!I13),"",現行セット情報CSV!I13&amp;"("&amp;TEXT($J$2,"yyyy年m月")&amp;"納品から)")</f>
        <v/>
      </c>
      <c r="K13" s="53" t="str">
        <f>IF(ISBLANK(現行セット情報CSV!J13),"",現行セット情報CSV!J13)</f>
        <v/>
      </c>
      <c r="L13" s="53" t="str">
        <f>IF(ISBLANK(現行セット情報CSV!K13),"",現行セット情報CSV!K13)</f>
        <v/>
      </c>
      <c r="M13" s="53" t="str">
        <f>IF(ISBLANK(現行セット情報CSV!L13),"",現行セット情報CSV!L13)</f>
        <v/>
      </c>
      <c r="N13" s="53" t="str">
        <f>IF(ISBLANK(現行セット情報CSV!M13),"",現行セット情報CSV!M13)</f>
        <v/>
      </c>
      <c r="O13" s="53" t="str">
        <f>IF(ISBLANK(現行セット情報CSV!N13),"",現行セット情報CSV!N13)</f>
        <v/>
      </c>
      <c r="P13" s="53" t="str">
        <f>IF(ISBLANK(現行セット情報CSV!O13),"",現行セット情報CSV!O13)</f>
        <v/>
      </c>
      <c r="Q13" s="53" t="str">
        <f>IF(ISBLANK(現行セット情報CSV!P13),"",現行セット情報CSV!P13)</f>
        <v/>
      </c>
      <c r="R13" s="53" t="str">
        <f>IF(ISBLANK(現行セット情報CSV!Q13),"",現行セット情報CSV!Q13)</f>
        <v/>
      </c>
      <c r="S13" s="53" t="str">
        <f>IF(ISBLANK(現行セット情報CSV!R13),"",現行セット情報CSV!R13)</f>
        <v/>
      </c>
      <c r="T13" s="53" t="str">
        <f>IF(ISBLANK(現行セット情報CSV!S13),"",現行セット情報CSV!S13)</f>
        <v/>
      </c>
      <c r="U13" s="53" t="str">
        <f ca="1">IFERROR(OFFSET('セット情報(宅配便）'!$P$2,MATCH($H13,BカートセットID入力!$C$4:$C$150,0),COLUMN()-COLUMN($U8)),IFERROR(OFFSET('セット情報(業務便）'!$P$2,MATCH($H13,BカートセットID入力!$F$4:$F$150,0),COLUMN()-COLUMN($U8)),IFERROR(OFFSET('セット情報（サンプル）'!$N$2,MATCH($H13,BカートセットID入力!$I$4:$I$150,0),COLUMN()-COLUMN($U8)),IFERROR(OFFSET('セット情報（イレギュラーサンプル）'!$N$2,MATCH($H13,BカートセットID入力!$L$4:$L$150,0),COLUMN()-COLUMN($U8)),""))))</f>
        <v/>
      </c>
      <c r="V13" s="53" t="str">
        <f ca="1">IFERROR(OFFSET('セット情報(宅配便）'!$P$2,MATCH($H13,BカートセットID入力!$C$4:$C$150,0),COLUMN()-COLUMN($U8)),IFERROR(OFFSET('セット情報(業務便）'!$P$2,MATCH($H13,BカートセットID入力!$F$4:$F$150,0),COLUMN()-COLUMN($U8)),IFERROR(OFFSET('セット情報（サンプル）'!$N$2,MATCH($H13,BカートセットID入力!$I$4:$I$150,0),COLUMN()-COLUMN($U8)),IFERROR(OFFSET('セット情報（イレギュラーサンプル）'!$N$2,MATCH($H13,BカートセットID入力!$L$4:$L$150,0),COLUMN()-COLUMN($U8)),""))))</f>
        <v/>
      </c>
      <c r="W13" s="53" t="str">
        <f ca="1">IFERROR(OFFSET('セット情報(宅配便）'!$P$2,MATCH($H13,BカートセットID入力!$C$4:$C$150,0),COLUMN()-COLUMN($U8)),IFERROR(OFFSET('セット情報(業務便）'!$P$2,MATCH($H13,BカートセットID入力!$F$4:$F$150,0),COLUMN()-COLUMN($U8)),IFERROR(OFFSET('セット情報（サンプル）'!$N$2,MATCH($H13,BカートセットID入力!$I$4:$I$150,0),COLUMN()-COLUMN($U8)),IFERROR(OFFSET('セット情報（イレギュラーサンプル）'!$N$2,MATCH($H13,BカートセットID入力!$L$4:$L$150,0),COLUMN()-COLUMN($U8)),""))))</f>
        <v/>
      </c>
      <c r="X13" s="53" t="str">
        <f ca="1">IFERROR(OFFSET('セット情報(宅配便）'!$P$2,MATCH($H13,BカートセットID入力!$C$4:$C$150,0),COLUMN()-COLUMN($U8)),IFERROR(OFFSET('セット情報(業務便）'!$P$2,MATCH($H13,BカートセットID入力!$F$4:$F$150,0),COLUMN()-COLUMN($U8)),IFERROR(OFFSET('セット情報（サンプル）'!$N$2,MATCH($H13,BカートセットID入力!$I$4:$I$150,0),COLUMN()-COLUMN($U8)),IFERROR(OFFSET('セット情報（イレギュラーサンプル）'!$N$2,MATCH($H13,BカートセットID入力!$L$4:$L$150,0),COLUMN()-COLUMN($U8)),""))))</f>
        <v/>
      </c>
      <c r="Y13" s="53" t="str">
        <f ca="1">IFERROR(OFFSET('セット情報(宅配便）'!$P$2,MATCH($H13,BカートセットID入力!$C$4:$C$150,0),COLUMN()-COLUMN($U8)),IFERROR(OFFSET('セット情報(業務便）'!$P$2,MATCH($H13,BカートセットID入力!$F$4:$F$150,0),COLUMN()-COLUMN($U8)),IFERROR(OFFSET('セット情報（サンプル）'!$N$2,MATCH($H13,BカートセットID入力!$I$4:$I$150,0),COLUMN()-COLUMN($U8)),IFERROR(OFFSET('セット情報（イレギュラーサンプル）'!$N$2,MATCH($H13,BカートセットID入力!$L$4:$L$150,0),COLUMN()-COLUMN($U8)),""))))</f>
        <v/>
      </c>
      <c r="Z13" s="53" t="str">
        <f ca="1">IFERROR(OFFSET('セット情報(宅配便）'!$P$2,MATCH($H13,BカートセットID入力!$C$4:$C$150,0),COLUMN()-COLUMN($U8)),IFERROR(OFFSET('セット情報(業務便）'!$P$2,MATCH($H13,BカートセットID入力!$F$4:$F$150,0),COLUMN()-COLUMN($U8)),IFERROR(OFFSET('セット情報（サンプル）'!$N$2,MATCH($H13,BカートセットID入力!$I$4:$I$150,0),COLUMN()-COLUMN($U8)),IFERROR(OFFSET('セット情報（イレギュラーサンプル）'!$N$2,MATCH($H13,BカートセットID入力!$L$4:$L$150,0),COLUMN()-COLUMN($U8)),""))))</f>
        <v/>
      </c>
      <c r="AA13" s="53" t="str">
        <f ca="1">IFERROR(OFFSET('セット情報(宅配便）'!$P$2,MATCH($H13,BカートセットID入力!$C$4:$C$150,0),COLUMN()-COLUMN($U8)),IFERROR(OFFSET('セット情報(業務便）'!$P$2,MATCH($H13,BカートセットID入力!$F$4:$F$150,0),COLUMN()-COLUMN($U8)),IFERROR(OFFSET('セット情報（サンプル）'!$N$2,MATCH($H13,BカートセットID入力!$I$4:$I$150,0),COLUMN()-COLUMN($U8)),IFERROR(OFFSET('セット情報（イレギュラーサンプル）'!$N$2,MATCH($H13,BカートセットID入力!$L$4:$L$150,0),COLUMN()-COLUMN($U8)),""))))</f>
        <v/>
      </c>
      <c r="AB13" s="53" t="str">
        <f ca="1">IFERROR(OFFSET('セット情報(宅配便）'!$P$2,MATCH($H13,BカートセットID入力!$C$4:$C$150,0),COLUMN()-COLUMN($U8)),IFERROR(OFFSET('セット情報(業務便）'!$P$2,MATCH($H13,BカートセットID入力!$F$4:$F$150,0),COLUMN()-COLUMN($U8)),IFERROR(OFFSET('セット情報（サンプル）'!$N$2,MATCH($H13,BカートセットID入力!$I$4:$I$150,0),COLUMN()-COLUMN($U8)),IFERROR(OFFSET('セット情報（イレギュラーサンプル）'!$N$2,MATCH($H13,BカートセットID入力!$L$4:$L$150,0),COLUMN()-COLUMN($U8)),""))))</f>
        <v/>
      </c>
      <c r="AC13" s="53" t="str">
        <f ca="1">IFERROR(OFFSET('セット情報(宅配便）'!$P$2,MATCH($H13,BカートセットID入力!$C$4:$C$150,0),COLUMN()-COLUMN($U8)),IFERROR(OFFSET('セット情報(業務便）'!$P$2,MATCH($H13,BカートセットID入力!$F$4:$F$150,0),COLUMN()-COLUMN($U8)),IFERROR(OFFSET('セット情報（サンプル）'!$N$2,MATCH($H13,BカートセットID入力!$I$4:$I$150,0),COLUMN()-COLUMN($U8)),IFERROR(OFFSET('セット情報（イレギュラーサンプル）'!$N$2,MATCH($H13,BカートセットID入力!$L$4:$L$150,0),COLUMN()-COLUMN($U8)),""))))</f>
        <v/>
      </c>
      <c r="AD13" s="53" t="str">
        <f ca="1">IFERROR(OFFSET('セット情報(宅配便）'!$P$2,MATCH($H13,BカートセットID入力!$C$4:$C$150,0),COLUMN()-COLUMN($U8)),IFERROR(OFFSET('セット情報(業務便）'!$P$2,MATCH($H13,BカートセットID入力!$F$4:$F$150,0),COLUMN()-COLUMN($U8)),IFERROR(OFFSET('セット情報（サンプル）'!$N$2,MATCH($H13,BカートセットID入力!$I$4:$I$150,0),COLUMN()-COLUMN($U8)),IFERROR(OFFSET('セット情報（イレギュラーサンプル）'!$N$2,MATCH($H13,BカートセットID入力!$L$4:$L$150,0),COLUMN()-COLUMN($U8)),""))))</f>
        <v/>
      </c>
      <c r="AE13" s="53" t="str">
        <f ca="1">IFERROR(OFFSET('セット情報(宅配便）'!$P$2,MATCH($H13,BカートセットID入力!$C$4:$C$150,0),COLUMN()-COLUMN($U8)),IFERROR(OFFSET('セット情報(業務便）'!$P$2,MATCH($H13,BカートセットID入力!$F$4:$F$150,0),COLUMN()-COLUMN($U8)),IFERROR(OFFSET('セット情報（サンプル）'!$N$2,MATCH($H13,BカートセットID入力!$I$4:$I$150,0),COLUMN()-COLUMN($U8)),IFERROR(OFFSET('セット情報（イレギュラーサンプル）'!$N$2,MATCH($H13,BカートセットID入力!$L$4:$L$150,0),COLUMN()-COLUMN($U8)),""))))</f>
        <v/>
      </c>
      <c r="AF13" s="53" t="str">
        <f ca="1">IFERROR(OFFSET('セット情報(宅配便）'!$P$2,MATCH($H13,BカートセットID入力!$C$4:$C$150,0),COLUMN()-COLUMN($U8)),IFERROR(OFFSET('セット情報(業務便）'!$P$2,MATCH($H13,BカートセットID入力!$F$4:$F$150,0),COLUMN()-COLUMN($U8)),IFERROR(OFFSET('セット情報（サンプル）'!$N$2,MATCH($H13,BカートセットID入力!$I$4:$I$150,0),COLUMN()-COLUMN($U8)),IFERROR(OFFSET('セット情報（イレギュラーサンプル）'!$N$2,MATCH($H13,BカートセットID入力!$L$4:$L$150,0),COLUMN()-COLUMN($U8)),""))))</f>
        <v/>
      </c>
      <c r="AG13" s="53" t="str">
        <f ca="1">IFERROR(OFFSET('セット情報(宅配便）'!$P$2,MATCH($H13,BカートセットID入力!$C$4:$C$150,0),COLUMN()-COLUMN($U8)),IFERROR(OFFSET('セット情報(業務便）'!$P$2,MATCH($H13,BカートセットID入力!$F$4:$F$150,0),COLUMN()-COLUMN($U8)),IFERROR(OFFSET('セット情報（サンプル）'!$N$2,MATCH($H13,BカートセットID入力!$I$4:$I$150,0),COLUMN()-COLUMN($U8)),IFERROR(OFFSET('セット情報（イレギュラーサンプル）'!$N$2,MATCH($H13,BカートセットID入力!$L$4:$L$150,0),COLUMN()-COLUMN($U8)),""))))</f>
        <v/>
      </c>
      <c r="AH13" s="53" t="str">
        <f ca="1">IFERROR(OFFSET('セット情報(宅配便）'!$P$2,MATCH($H13,BカートセットID入力!$C$4:$C$150,0),COLUMN()-COLUMN($U8)),IFERROR(OFFSET('セット情報(業務便）'!$P$2,MATCH($H13,BカートセットID入力!$F$4:$F$150,0),COLUMN()-COLUMN($U8)),IFERROR(OFFSET('セット情報（サンプル）'!$N$2,MATCH($H13,BカートセットID入力!$I$4:$I$150,0),COLUMN()-COLUMN($U8)),IFERROR(OFFSET('セット情報（イレギュラーサンプル）'!$N$2,MATCH($H13,BカートセットID入力!$L$4:$L$150,0),COLUMN()-COLUMN($U8)),""))))</f>
        <v/>
      </c>
      <c r="AI13" s="53" t="str">
        <f ca="1">IFERROR(OFFSET('セット情報(宅配便）'!$P$2,MATCH($H13,BカートセットID入力!$C$4:$C$150,0),COLUMN()-COLUMN($U8)),IFERROR(OFFSET('セット情報(業務便）'!$P$2,MATCH($H13,BカートセットID入力!$F$4:$F$150,0),COLUMN()-COLUMN($U8)),IFERROR(OFFSET('セット情報（サンプル）'!$N$2,MATCH($H13,BカートセットID入力!$I$4:$I$150,0),COLUMN()-COLUMN($U8)),IFERROR(OFFSET('セット情報（イレギュラーサンプル）'!$N$2,MATCH($H13,BカートセットID入力!$L$4:$L$150,0),COLUMN()-COLUMN($U8)),""))))</f>
        <v/>
      </c>
      <c r="AJ13" s="53" t="str">
        <f ca="1">IFERROR(OFFSET('セット情報(宅配便）'!$P$2,MATCH($H13,BカートセットID入力!$C$4:$C$150,0),COLUMN()-COLUMN($U8)),IFERROR(OFFSET('セット情報(業務便）'!$P$2,MATCH($H13,BカートセットID入力!$F$4:$F$150,0),COLUMN()-COLUMN($U8)),IFERROR(OFFSET('セット情報（サンプル）'!$N$2,MATCH($H13,BカートセットID入力!$I$4:$I$150,0),COLUMN()-COLUMN($U8)),IFERROR(OFFSET('セット情報（イレギュラーサンプル）'!$N$2,MATCH($H13,BカートセットID入力!$L$4:$L$150,0),COLUMN()-COLUMN($U8)),""))))</f>
        <v/>
      </c>
      <c r="AK13" s="53" t="str">
        <f ca="1">IFERROR(OFFSET('セット情報(宅配便）'!$P$2,MATCH($H13,BカートセットID入力!$C$4:$C$150,0),COLUMN()-COLUMN($U8)),IFERROR(OFFSET('セット情報(業務便）'!$P$2,MATCH($H13,BカートセットID入力!$F$4:$F$150,0),COLUMN()-COLUMN($U8)),IFERROR(OFFSET('セット情報（サンプル）'!$N$2,MATCH($H13,BカートセットID入力!$I$4:$I$150,0),COLUMN()-COLUMN($U8)),IFERROR(OFFSET('セット情報（イレギュラーサンプル）'!$N$2,MATCH($H13,BカートセットID入力!$L$4:$L$150,0),COLUMN()-COLUMN($U8)),""))))</f>
        <v/>
      </c>
      <c r="AL13" s="53" t="str">
        <f ca="1">IFERROR(OFFSET('セット情報(宅配便）'!$P$2,MATCH($H13,BカートセットID入力!$C$4:$C$150,0),COLUMN()-COLUMN($U8)),IFERROR(OFFSET('セット情報(業務便）'!$P$2,MATCH($H13,BカートセットID入力!$F$4:$F$150,0),COLUMN()-COLUMN($U8)),IFERROR(OFFSET('セット情報（サンプル）'!$N$2,MATCH($H13,BカートセットID入力!$I$4:$I$150,0),COLUMN()-COLUMN($U8)),IFERROR(OFFSET('セット情報（イレギュラーサンプル）'!$N$2,MATCH($H13,BカートセットID入力!$L$4:$L$150,0),COLUMN()-COLUMN($U8)),""))))</f>
        <v/>
      </c>
      <c r="AM13" s="53" t="str">
        <f ca="1">IFERROR(OFFSET('セット情報(宅配便）'!$P$2,MATCH($H13,BカートセットID入力!$C$4:$C$150,0),COLUMN()-COLUMN($U8)),IFERROR(OFFSET('セット情報(業務便）'!$P$2,MATCH($H13,BカートセットID入力!$F$4:$F$150,0),COLUMN()-COLUMN($U8)),IFERROR(OFFSET('セット情報（サンプル）'!$N$2,MATCH($H13,BカートセットID入力!$I$4:$I$150,0),COLUMN()-COLUMN($U8)),IFERROR(OFFSET('セット情報（イレギュラーサンプル）'!$N$2,MATCH($H13,BカートセットID入力!$L$4:$L$150,0),COLUMN()-COLUMN($U8)),""))))</f>
        <v/>
      </c>
      <c r="AN13" s="53" t="str">
        <f ca="1">IFERROR(OFFSET('セット情報(宅配便）'!$P$2,MATCH($H13,BカートセットID入力!$C$4:$C$150,0),COLUMN()-COLUMN($U8)),IFERROR(OFFSET('セット情報(業務便）'!$P$2,MATCH($H13,BカートセットID入力!$F$4:$F$150,0),COLUMN()-COLUMN($U8)),IFERROR(OFFSET('セット情報（サンプル）'!$N$2,MATCH($H13,BカートセットID入力!$I$4:$I$150,0),COLUMN()-COLUMN($U8)),IFERROR(OFFSET('セット情報（イレギュラーサンプル）'!$N$2,MATCH($H13,BカートセットID入力!$L$4:$L$150,0),COLUMN()-COLUMN($U8)),""))))</f>
        <v/>
      </c>
      <c r="AO13" s="53" t="str">
        <f ca="1">IFERROR(OFFSET('セット情報(宅配便）'!$P$2,MATCH($H13,BカートセットID入力!$C$4:$C$150,0),COLUMN()-COLUMN($U8)),IFERROR(OFFSET('セット情報(業務便）'!$P$2,MATCH($H13,BカートセットID入力!$F$4:$F$150,0),COLUMN()-COLUMN($U8)),IFERROR(OFFSET('セット情報（サンプル）'!$N$2,MATCH($H13,BカートセットID入力!$I$4:$I$150,0),COLUMN()-COLUMN($U8)),IFERROR(OFFSET('セット情報（イレギュラーサンプル）'!$N$2,MATCH($H13,BカートセットID入力!$L$4:$L$150,0),COLUMN()-COLUMN($U8)),""))))</f>
        <v/>
      </c>
      <c r="AP13" s="53" t="str">
        <f ca="1">IFERROR(OFFSET('セット情報(宅配便）'!$P$2,MATCH($H13,BカートセットID入力!$C$4:$C$150,0),COLUMN()-COLUMN($U8)),IFERROR(OFFSET('セット情報(業務便）'!$P$2,MATCH($H13,BカートセットID入力!$F$4:$F$150,0),COLUMN()-COLUMN($U8)),IFERROR(OFFSET('セット情報（サンプル）'!$N$2,MATCH($H13,BカートセットID入力!$I$4:$I$150,0),COLUMN()-COLUMN($U8)),IFERROR(OFFSET('セット情報（イレギュラーサンプル）'!$N$2,MATCH($H13,BカートセットID入力!$L$4:$L$150,0),COLUMN()-COLUMN($U8)),""))))</f>
        <v/>
      </c>
      <c r="AQ13" s="53" t="str">
        <f ca="1">IFERROR(OFFSET('セット情報(宅配便）'!$P$2,MATCH($H13,BカートセットID入力!$C$4:$C$150,0),COLUMN()-COLUMN($U8)),IFERROR(OFFSET('セット情報(業務便）'!$P$2,MATCH($H13,BカートセットID入力!$F$4:$F$150,0),COLUMN()-COLUMN($U8)),IFERROR(OFFSET('セット情報（サンプル）'!$N$2,MATCH($H13,BカートセットID入力!$I$4:$I$150,0),COLUMN()-COLUMN($U8)),IFERROR(OFFSET('セット情報（イレギュラーサンプル）'!$N$2,MATCH($H13,BカートセットID入力!$L$4:$L$150,0),COLUMN()-COLUMN($U8)),""))))</f>
        <v/>
      </c>
      <c r="AR13" s="53" t="str">
        <f ca="1">IFERROR(OFFSET('セット情報(宅配便）'!$P$2,MATCH($H13,BカートセットID入力!$C$4:$C$150,0),COLUMN()-COLUMN($U8)),IFERROR(OFFSET('セット情報(業務便）'!$P$2,MATCH($H13,BカートセットID入力!$F$4:$F$150,0),COLUMN()-COLUMN($U8)),IFERROR(OFFSET('セット情報（サンプル）'!$N$2,MATCH($H13,BカートセットID入力!$I$4:$I$150,0),COLUMN()-COLUMN($U8)),IFERROR(OFFSET('セット情報（イレギュラーサンプル）'!$N$2,MATCH($H13,BカートセットID入力!$L$4:$L$150,0),COLUMN()-COLUMN($U8)),""))))</f>
        <v/>
      </c>
      <c r="AS13" s="53" t="str">
        <f ca="1">IFERROR(OFFSET('セット情報(宅配便）'!$P$2,MATCH($H13,BカートセットID入力!$C$4:$C$150,0),COLUMN()-COLUMN($U8)),IFERROR(OFFSET('セット情報(業務便）'!$P$2,MATCH($H13,BカートセットID入力!$F$4:$F$150,0),COLUMN()-COLUMN($U8)),IFERROR(OFFSET('セット情報（サンプル）'!$N$2,MATCH($H13,BカートセットID入力!$I$4:$I$150,0),COLUMN()-COLUMN($U8)),IFERROR(OFFSET('セット情報（イレギュラーサンプル）'!$N$2,MATCH($H13,BカートセットID入力!$L$4:$L$150,0),COLUMN()-COLUMN($U8)),""))))</f>
        <v/>
      </c>
      <c r="AT13" s="53" t="str">
        <f ca="1">IFERROR(OFFSET('セット情報(宅配便）'!$P$2,MATCH($H13,BカートセットID入力!$C$4:$C$150,0),COLUMN()-COLUMN($U8)),IFERROR(OFFSET('セット情報(業務便）'!$P$2,MATCH($H13,BカートセットID入力!$F$4:$F$150,0),COLUMN()-COLUMN($U8)),IFERROR(OFFSET('セット情報（サンプル）'!$N$2,MATCH($H13,BカートセットID入力!$I$4:$I$150,0),COLUMN()-COLUMN($U8)),IFERROR(OFFSET('セット情報（イレギュラーサンプル）'!$N$2,MATCH($H13,BカートセットID入力!$L$4:$L$150,0),COLUMN()-COLUMN($U8)),""))))</f>
        <v/>
      </c>
    </row>
    <row r="14" spans="1:47">
      <c r="A14" s="144"/>
      <c r="B14" s="53" t="str">
        <f>IF(ISBLANK(現行セット情報CSV!A14),"",現行セット情報CSV!A14)</f>
        <v/>
      </c>
      <c r="C14" s="53" t="str">
        <f>IF(ISBLANK(現行セット情報CSV!B14),"",現行セット情報CSV!B14)&amp;IFERROR(VLOOKUP(A14,上部フリースペースHTML!$A$3:$H$5,8,FALSE),"")</f>
        <v/>
      </c>
      <c r="D14" s="53" t="str">
        <f>IF(ISBLANK(現行セット情報CSV!C14),"",現行セット情報CSV!C14)</f>
        <v/>
      </c>
      <c r="E14" s="53" t="str">
        <f>IF(ISBLANK(現行セット情報CSV!D14),"",現行セット情報CSV!D14)</f>
        <v/>
      </c>
      <c r="F14" s="53" t="str">
        <f>IF(ISBLANK(現行セット情報CSV!E14),"",現行セット情報CSV!E14)</f>
        <v/>
      </c>
      <c r="G14" s="53" t="str">
        <f>IF(ISBLANK(現行セット情報CSV!F14),"",現行セット情報CSV!F14)</f>
        <v/>
      </c>
      <c r="H14" s="53" t="str">
        <f>IF(ISBLANK(現行セット情報CSV!G14),"",現行セット情報CSV!G14)</f>
        <v/>
      </c>
      <c r="I14" s="53" t="str">
        <f>IF(ISBLANK(現行セット情報CSV!H14),"",現行セット情報CSV!H14)</f>
        <v/>
      </c>
      <c r="J14" s="53" t="str">
        <f>IF(ISBLANK(現行セット情報CSV!I14),"",現行セット情報CSV!I14&amp;"("&amp;TEXT($J$2,"yyyy年m月")&amp;"納品から)")</f>
        <v/>
      </c>
      <c r="K14" s="53" t="str">
        <f>IF(ISBLANK(現行セット情報CSV!J14),"",現行セット情報CSV!J14)</f>
        <v/>
      </c>
      <c r="L14" s="53" t="str">
        <f>IF(ISBLANK(現行セット情報CSV!K14),"",現行セット情報CSV!K14)</f>
        <v/>
      </c>
      <c r="M14" s="53" t="str">
        <f>IF(ISBLANK(現行セット情報CSV!L14),"",現行セット情報CSV!L14)</f>
        <v/>
      </c>
      <c r="N14" s="53" t="str">
        <f>IF(ISBLANK(現行セット情報CSV!M14),"",現行セット情報CSV!M14)</f>
        <v/>
      </c>
      <c r="O14" s="53" t="str">
        <f>IF(ISBLANK(現行セット情報CSV!N14),"",現行セット情報CSV!N14)</f>
        <v/>
      </c>
      <c r="P14" s="53" t="str">
        <f>IF(ISBLANK(現行セット情報CSV!O14),"",現行セット情報CSV!O14)</f>
        <v/>
      </c>
      <c r="Q14" s="53" t="str">
        <f>IF(ISBLANK(現行セット情報CSV!P14),"",現行セット情報CSV!P14)</f>
        <v/>
      </c>
      <c r="R14" s="53" t="str">
        <f>IF(ISBLANK(現行セット情報CSV!Q14),"",現行セット情報CSV!Q14)</f>
        <v/>
      </c>
      <c r="S14" s="53" t="str">
        <f>IF(ISBLANK(現行セット情報CSV!R14),"",現行セット情報CSV!R14)</f>
        <v/>
      </c>
      <c r="T14" s="53" t="str">
        <f>IF(ISBLANK(現行セット情報CSV!S14),"",現行セット情報CSV!S14)</f>
        <v/>
      </c>
      <c r="U14" s="53" t="str">
        <f ca="1">IFERROR(OFFSET('セット情報(宅配便）'!$P$2,MATCH($H14,BカートセットID入力!$C$4:$C$150,0),COLUMN()-COLUMN($U9)),IFERROR(OFFSET('セット情報(業務便）'!$P$2,MATCH($H14,BカートセットID入力!$F$4:$F$150,0),COLUMN()-COLUMN($U9)),IFERROR(OFFSET('セット情報（サンプル）'!$N$2,MATCH($H14,BカートセットID入力!$I$4:$I$150,0),COLUMN()-COLUMN($U9)),IFERROR(OFFSET('セット情報（イレギュラーサンプル）'!$N$2,MATCH($H14,BカートセットID入力!$L$4:$L$150,0),COLUMN()-COLUMN($U9)),""))))</f>
        <v/>
      </c>
      <c r="V14" s="53" t="str">
        <f ca="1">IFERROR(OFFSET('セット情報(宅配便）'!$P$2,MATCH($H14,BカートセットID入力!$C$4:$C$150,0),COLUMN()-COLUMN($U9)),IFERROR(OFFSET('セット情報(業務便）'!$P$2,MATCH($H14,BカートセットID入力!$F$4:$F$150,0),COLUMN()-COLUMN($U9)),IFERROR(OFFSET('セット情報（サンプル）'!$N$2,MATCH($H14,BカートセットID入力!$I$4:$I$150,0),COLUMN()-COLUMN($U9)),IFERROR(OFFSET('セット情報（イレギュラーサンプル）'!$N$2,MATCH($H14,BカートセットID入力!$L$4:$L$150,0),COLUMN()-COLUMN($U9)),""))))</f>
        <v/>
      </c>
      <c r="W14" s="53" t="str">
        <f ca="1">IFERROR(OFFSET('セット情報(宅配便）'!$P$2,MATCH($H14,BカートセットID入力!$C$4:$C$150,0),COLUMN()-COLUMN($U9)),IFERROR(OFFSET('セット情報(業務便）'!$P$2,MATCH($H14,BカートセットID入力!$F$4:$F$150,0),COLUMN()-COLUMN($U9)),IFERROR(OFFSET('セット情報（サンプル）'!$N$2,MATCH($H14,BカートセットID入力!$I$4:$I$150,0),COLUMN()-COLUMN($U9)),IFERROR(OFFSET('セット情報（イレギュラーサンプル）'!$N$2,MATCH($H14,BカートセットID入力!$L$4:$L$150,0),COLUMN()-COLUMN($U9)),""))))</f>
        <v/>
      </c>
      <c r="X14" s="53" t="str">
        <f ca="1">IFERROR(OFFSET('セット情報(宅配便）'!$P$2,MATCH($H14,BカートセットID入力!$C$4:$C$150,0),COLUMN()-COLUMN($U9)),IFERROR(OFFSET('セット情報(業務便）'!$P$2,MATCH($H14,BカートセットID入力!$F$4:$F$150,0),COLUMN()-COLUMN($U9)),IFERROR(OFFSET('セット情報（サンプル）'!$N$2,MATCH($H14,BカートセットID入力!$I$4:$I$150,0),COLUMN()-COLUMN($U9)),IFERROR(OFFSET('セット情報（イレギュラーサンプル）'!$N$2,MATCH($H14,BカートセットID入力!$L$4:$L$150,0),COLUMN()-COLUMN($U9)),""))))</f>
        <v/>
      </c>
      <c r="Y14" s="53" t="str">
        <f ca="1">IFERROR(OFFSET('セット情報(宅配便）'!$P$2,MATCH($H14,BカートセットID入力!$C$4:$C$150,0),COLUMN()-COLUMN($U9)),IFERROR(OFFSET('セット情報(業務便）'!$P$2,MATCH($H14,BカートセットID入力!$F$4:$F$150,0),COLUMN()-COLUMN($U9)),IFERROR(OFFSET('セット情報（サンプル）'!$N$2,MATCH($H14,BカートセットID入力!$I$4:$I$150,0),COLUMN()-COLUMN($U9)),IFERROR(OFFSET('セット情報（イレギュラーサンプル）'!$N$2,MATCH($H14,BカートセットID入力!$L$4:$L$150,0),COLUMN()-COLUMN($U9)),""))))</f>
        <v/>
      </c>
      <c r="Z14" s="53" t="str">
        <f ca="1">IFERROR(OFFSET('セット情報(宅配便）'!$P$2,MATCH($H14,BカートセットID入力!$C$4:$C$150,0),COLUMN()-COLUMN($U9)),IFERROR(OFFSET('セット情報(業務便）'!$P$2,MATCH($H14,BカートセットID入力!$F$4:$F$150,0),COLUMN()-COLUMN($U9)),IFERROR(OFFSET('セット情報（サンプル）'!$N$2,MATCH($H14,BカートセットID入力!$I$4:$I$150,0),COLUMN()-COLUMN($U9)),IFERROR(OFFSET('セット情報（イレギュラーサンプル）'!$N$2,MATCH($H14,BカートセットID入力!$L$4:$L$150,0),COLUMN()-COLUMN($U9)),""))))</f>
        <v/>
      </c>
      <c r="AA14" s="53" t="str">
        <f ca="1">IFERROR(OFFSET('セット情報(宅配便）'!$P$2,MATCH($H14,BカートセットID入力!$C$4:$C$150,0),COLUMN()-COLUMN($U9)),IFERROR(OFFSET('セット情報(業務便）'!$P$2,MATCH($H14,BカートセットID入力!$F$4:$F$150,0),COLUMN()-COLUMN($U9)),IFERROR(OFFSET('セット情報（サンプル）'!$N$2,MATCH($H14,BカートセットID入力!$I$4:$I$150,0),COLUMN()-COLUMN($U9)),IFERROR(OFFSET('セット情報（イレギュラーサンプル）'!$N$2,MATCH($H14,BカートセットID入力!$L$4:$L$150,0),COLUMN()-COLUMN($U9)),""))))</f>
        <v/>
      </c>
      <c r="AB14" s="53" t="str">
        <f ca="1">IFERROR(OFFSET('セット情報(宅配便）'!$P$2,MATCH($H14,BカートセットID入力!$C$4:$C$150,0),COLUMN()-COLUMN($U9)),IFERROR(OFFSET('セット情報(業務便）'!$P$2,MATCH($H14,BカートセットID入力!$F$4:$F$150,0),COLUMN()-COLUMN($U9)),IFERROR(OFFSET('セット情報（サンプル）'!$N$2,MATCH($H14,BカートセットID入力!$I$4:$I$150,0),COLUMN()-COLUMN($U9)),IFERROR(OFFSET('セット情報（イレギュラーサンプル）'!$N$2,MATCH($H14,BカートセットID入力!$L$4:$L$150,0),COLUMN()-COLUMN($U9)),""))))</f>
        <v/>
      </c>
      <c r="AC14" s="53" t="str">
        <f ca="1">IFERROR(OFFSET('セット情報(宅配便）'!$P$2,MATCH($H14,BカートセットID入力!$C$4:$C$150,0),COLUMN()-COLUMN($U9)),IFERROR(OFFSET('セット情報(業務便）'!$P$2,MATCH($H14,BカートセットID入力!$F$4:$F$150,0),COLUMN()-COLUMN($U9)),IFERROR(OFFSET('セット情報（サンプル）'!$N$2,MATCH($H14,BカートセットID入力!$I$4:$I$150,0),COLUMN()-COLUMN($U9)),IFERROR(OFFSET('セット情報（イレギュラーサンプル）'!$N$2,MATCH($H14,BカートセットID入力!$L$4:$L$150,0),COLUMN()-COLUMN($U9)),""))))</f>
        <v/>
      </c>
      <c r="AD14" s="53" t="str">
        <f ca="1">IFERROR(OFFSET('セット情報(宅配便）'!$P$2,MATCH($H14,BカートセットID入力!$C$4:$C$150,0),COLUMN()-COLUMN($U9)),IFERROR(OFFSET('セット情報(業務便）'!$P$2,MATCH($H14,BカートセットID入力!$F$4:$F$150,0),COLUMN()-COLUMN($U9)),IFERROR(OFFSET('セット情報（サンプル）'!$N$2,MATCH($H14,BカートセットID入力!$I$4:$I$150,0),COLUMN()-COLUMN($U9)),IFERROR(OFFSET('セット情報（イレギュラーサンプル）'!$N$2,MATCH($H14,BカートセットID入力!$L$4:$L$150,0),COLUMN()-COLUMN($U9)),""))))</f>
        <v/>
      </c>
      <c r="AE14" s="53" t="str">
        <f ca="1">IFERROR(OFFSET('セット情報(宅配便）'!$P$2,MATCH($H14,BカートセットID入力!$C$4:$C$150,0),COLUMN()-COLUMN($U9)),IFERROR(OFFSET('セット情報(業務便）'!$P$2,MATCH($H14,BカートセットID入力!$F$4:$F$150,0),COLUMN()-COLUMN($U9)),IFERROR(OFFSET('セット情報（サンプル）'!$N$2,MATCH($H14,BカートセットID入力!$I$4:$I$150,0),COLUMN()-COLUMN($U9)),IFERROR(OFFSET('セット情報（イレギュラーサンプル）'!$N$2,MATCH($H14,BカートセットID入力!$L$4:$L$150,0),COLUMN()-COLUMN($U9)),""))))</f>
        <v/>
      </c>
      <c r="AF14" s="53" t="str">
        <f ca="1">IFERROR(OFFSET('セット情報(宅配便）'!$P$2,MATCH($H14,BカートセットID入力!$C$4:$C$150,0),COLUMN()-COLUMN($U9)),IFERROR(OFFSET('セット情報(業務便）'!$P$2,MATCH($H14,BカートセットID入力!$F$4:$F$150,0),COLUMN()-COLUMN($U9)),IFERROR(OFFSET('セット情報（サンプル）'!$N$2,MATCH($H14,BカートセットID入力!$I$4:$I$150,0),COLUMN()-COLUMN($U9)),IFERROR(OFFSET('セット情報（イレギュラーサンプル）'!$N$2,MATCH($H14,BカートセットID入力!$L$4:$L$150,0),COLUMN()-COLUMN($U9)),""))))</f>
        <v/>
      </c>
      <c r="AG14" s="53" t="str">
        <f ca="1">IFERROR(OFFSET('セット情報(宅配便）'!$P$2,MATCH($H14,BカートセットID入力!$C$4:$C$150,0),COLUMN()-COLUMN($U9)),IFERROR(OFFSET('セット情報(業務便）'!$P$2,MATCH($H14,BカートセットID入力!$F$4:$F$150,0),COLUMN()-COLUMN($U9)),IFERROR(OFFSET('セット情報（サンプル）'!$N$2,MATCH($H14,BカートセットID入力!$I$4:$I$150,0),COLUMN()-COLUMN($U9)),IFERROR(OFFSET('セット情報（イレギュラーサンプル）'!$N$2,MATCH($H14,BカートセットID入力!$L$4:$L$150,0),COLUMN()-COLUMN($U9)),""))))</f>
        <v/>
      </c>
      <c r="AH14" s="53" t="str">
        <f ca="1">IFERROR(OFFSET('セット情報(宅配便）'!$P$2,MATCH($H14,BカートセットID入力!$C$4:$C$150,0),COLUMN()-COLUMN($U9)),IFERROR(OFFSET('セット情報(業務便）'!$P$2,MATCH($H14,BカートセットID入力!$F$4:$F$150,0),COLUMN()-COLUMN($U9)),IFERROR(OFFSET('セット情報（サンプル）'!$N$2,MATCH($H14,BカートセットID入力!$I$4:$I$150,0),COLUMN()-COLUMN($U9)),IFERROR(OFFSET('セット情報（イレギュラーサンプル）'!$N$2,MATCH($H14,BカートセットID入力!$L$4:$L$150,0),COLUMN()-COLUMN($U9)),""))))</f>
        <v/>
      </c>
      <c r="AI14" s="53" t="str">
        <f ca="1">IFERROR(OFFSET('セット情報(宅配便）'!$P$2,MATCH($H14,BカートセットID入力!$C$4:$C$150,0),COLUMN()-COLUMN($U9)),IFERROR(OFFSET('セット情報(業務便）'!$P$2,MATCH($H14,BカートセットID入力!$F$4:$F$150,0),COLUMN()-COLUMN($U9)),IFERROR(OFFSET('セット情報（サンプル）'!$N$2,MATCH($H14,BカートセットID入力!$I$4:$I$150,0),COLUMN()-COLUMN($U9)),IFERROR(OFFSET('セット情報（イレギュラーサンプル）'!$N$2,MATCH($H14,BカートセットID入力!$L$4:$L$150,0),COLUMN()-COLUMN($U9)),""))))</f>
        <v/>
      </c>
      <c r="AJ14" s="53" t="str">
        <f ca="1">IFERROR(OFFSET('セット情報(宅配便）'!$P$2,MATCH($H14,BカートセットID入力!$C$4:$C$150,0),COLUMN()-COLUMN($U9)),IFERROR(OFFSET('セット情報(業務便）'!$P$2,MATCH($H14,BカートセットID入力!$F$4:$F$150,0),COLUMN()-COLUMN($U9)),IFERROR(OFFSET('セット情報（サンプル）'!$N$2,MATCH($H14,BカートセットID入力!$I$4:$I$150,0),COLUMN()-COLUMN($U9)),IFERROR(OFFSET('セット情報（イレギュラーサンプル）'!$N$2,MATCH($H14,BカートセットID入力!$L$4:$L$150,0),COLUMN()-COLUMN($U9)),""))))</f>
        <v/>
      </c>
      <c r="AK14" s="53" t="str">
        <f ca="1">IFERROR(OFFSET('セット情報(宅配便）'!$P$2,MATCH($H14,BカートセットID入力!$C$4:$C$150,0),COLUMN()-COLUMN($U9)),IFERROR(OFFSET('セット情報(業務便）'!$P$2,MATCH($H14,BカートセットID入力!$F$4:$F$150,0),COLUMN()-COLUMN($U9)),IFERROR(OFFSET('セット情報（サンプル）'!$N$2,MATCH($H14,BカートセットID入力!$I$4:$I$150,0),COLUMN()-COLUMN($U9)),IFERROR(OFFSET('セット情報（イレギュラーサンプル）'!$N$2,MATCH($H14,BカートセットID入力!$L$4:$L$150,0),COLUMN()-COLUMN($U9)),""))))</f>
        <v/>
      </c>
      <c r="AL14" s="53" t="str">
        <f ca="1">IFERROR(OFFSET('セット情報(宅配便）'!$P$2,MATCH($H14,BカートセットID入力!$C$4:$C$150,0),COLUMN()-COLUMN($U9)),IFERROR(OFFSET('セット情報(業務便）'!$P$2,MATCH($H14,BカートセットID入力!$F$4:$F$150,0),COLUMN()-COLUMN($U9)),IFERROR(OFFSET('セット情報（サンプル）'!$N$2,MATCH($H14,BカートセットID入力!$I$4:$I$150,0),COLUMN()-COLUMN($U9)),IFERROR(OFFSET('セット情報（イレギュラーサンプル）'!$N$2,MATCH($H14,BカートセットID入力!$L$4:$L$150,0),COLUMN()-COLUMN($U9)),""))))</f>
        <v/>
      </c>
      <c r="AM14" s="53" t="str">
        <f ca="1">IFERROR(OFFSET('セット情報(宅配便）'!$P$2,MATCH($H14,BカートセットID入力!$C$4:$C$150,0),COLUMN()-COLUMN($U9)),IFERROR(OFFSET('セット情報(業務便）'!$P$2,MATCH($H14,BカートセットID入力!$F$4:$F$150,0),COLUMN()-COLUMN($U9)),IFERROR(OFFSET('セット情報（サンプル）'!$N$2,MATCH($H14,BカートセットID入力!$I$4:$I$150,0),COLUMN()-COLUMN($U9)),IFERROR(OFFSET('セット情報（イレギュラーサンプル）'!$N$2,MATCH($H14,BカートセットID入力!$L$4:$L$150,0),COLUMN()-COLUMN($U9)),""))))</f>
        <v/>
      </c>
      <c r="AN14" s="53" t="str">
        <f ca="1">IFERROR(OFFSET('セット情報(宅配便）'!$P$2,MATCH($H14,BカートセットID入力!$C$4:$C$150,0),COLUMN()-COLUMN($U9)),IFERROR(OFFSET('セット情報(業務便）'!$P$2,MATCH($H14,BカートセットID入力!$F$4:$F$150,0),COLUMN()-COLUMN($U9)),IFERROR(OFFSET('セット情報（サンプル）'!$N$2,MATCH($H14,BカートセットID入力!$I$4:$I$150,0),COLUMN()-COLUMN($U9)),IFERROR(OFFSET('セット情報（イレギュラーサンプル）'!$N$2,MATCH($H14,BカートセットID入力!$L$4:$L$150,0),COLUMN()-COLUMN($U9)),""))))</f>
        <v/>
      </c>
      <c r="AO14" s="53" t="str">
        <f ca="1">IFERROR(OFFSET('セット情報(宅配便）'!$P$2,MATCH($H14,BカートセットID入力!$C$4:$C$150,0),COLUMN()-COLUMN($U9)),IFERROR(OFFSET('セット情報(業務便）'!$P$2,MATCH($H14,BカートセットID入力!$F$4:$F$150,0),COLUMN()-COLUMN($U9)),IFERROR(OFFSET('セット情報（サンプル）'!$N$2,MATCH($H14,BカートセットID入力!$I$4:$I$150,0),COLUMN()-COLUMN($U9)),IFERROR(OFFSET('セット情報（イレギュラーサンプル）'!$N$2,MATCH($H14,BカートセットID入力!$L$4:$L$150,0),COLUMN()-COLUMN($U9)),""))))</f>
        <v/>
      </c>
      <c r="AP14" s="53" t="str">
        <f ca="1">IFERROR(OFFSET('セット情報(宅配便）'!$P$2,MATCH($H14,BカートセットID入力!$C$4:$C$150,0),COLUMN()-COLUMN($U9)),IFERROR(OFFSET('セット情報(業務便）'!$P$2,MATCH($H14,BカートセットID入力!$F$4:$F$150,0),COLUMN()-COLUMN($U9)),IFERROR(OFFSET('セット情報（サンプル）'!$N$2,MATCH($H14,BカートセットID入力!$I$4:$I$150,0),COLUMN()-COLUMN($U9)),IFERROR(OFFSET('セット情報（イレギュラーサンプル）'!$N$2,MATCH($H14,BカートセットID入力!$L$4:$L$150,0),COLUMN()-COLUMN($U9)),""))))</f>
        <v/>
      </c>
      <c r="AQ14" s="53" t="str">
        <f ca="1">IFERROR(OFFSET('セット情報(宅配便）'!$P$2,MATCH($H14,BカートセットID入力!$C$4:$C$150,0),COLUMN()-COLUMN($U9)),IFERROR(OFFSET('セット情報(業務便）'!$P$2,MATCH($H14,BカートセットID入力!$F$4:$F$150,0),COLUMN()-COLUMN($U9)),IFERROR(OFFSET('セット情報（サンプル）'!$N$2,MATCH($H14,BカートセットID入力!$I$4:$I$150,0),COLUMN()-COLUMN($U9)),IFERROR(OFFSET('セット情報（イレギュラーサンプル）'!$N$2,MATCH($H14,BカートセットID入力!$L$4:$L$150,0),COLUMN()-COLUMN($U9)),""))))</f>
        <v/>
      </c>
      <c r="AR14" s="53" t="str">
        <f ca="1">IFERROR(OFFSET('セット情報(宅配便）'!$P$2,MATCH($H14,BカートセットID入力!$C$4:$C$150,0),COLUMN()-COLUMN($U9)),IFERROR(OFFSET('セット情報(業務便）'!$P$2,MATCH($H14,BカートセットID入力!$F$4:$F$150,0),COLUMN()-COLUMN($U9)),IFERROR(OFFSET('セット情報（サンプル）'!$N$2,MATCH($H14,BカートセットID入力!$I$4:$I$150,0),COLUMN()-COLUMN($U9)),IFERROR(OFFSET('セット情報（イレギュラーサンプル）'!$N$2,MATCH($H14,BカートセットID入力!$L$4:$L$150,0),COLUMN()-COLUMN($U9)),""))))</f>
        <v/>
      </c>
      <c r="AS14" s="53" t="str">
        <f ca="1">IFERROR(OFFSET('セット情報(宅配便）'!$P$2,MATCH($H14,BカートセットID入力!$C$4:$C$150,0),COLUMN()-COLUMN($U9)),IFERROR(OFFSET('セット情報(業務便）'!$P$2,MATCH($H14,BカートセットID入力!$F$4:$F$150,0),COLUMN()-COLUMN($U9)),IFERROR(OFFSET('セット情報（サンプル）'!$N$2,MATCH($H14,BカートセットID入力!$I$4:$I$150,0),COLUMN()-COLUMN($U9)),IFERROR(OFFSET('セット情報（イレギュラーサンプル）'!$N$2,MATCH($H14,BカートセットID入力!$L$4:$L$150,0),COLUMN()-COLUMN($U9)),""))))</f>
        <v/>
      </c>
      <c r="AT14" s="53" t="str">
        <f ca="1">IFERROR(OFFSET('セット情報(宅配便）'!$P$2,MATCH($H14,BカートセットID入力!$C$4:$C$150,0),COLUMN()-COLUMN($U9)),IFERROR(OFFSET('セット情報(業務便）'!$P$2,MATCH($H14,BカートセットID入力!$F$4:$F$150,0),COLUMN()-COLUMN($U9)),IFERROR(OFFSET('セット情報（サンプル）'!$N$2,MATCH($H14,BカートセットID入力!$I$4:$I$150,0),COLUMN()-COLUMN($U9)),IFERROR(OFFSET('セット情報（イレギュラーサンプル）'!$N$2,MATCH($H14,BカートセットID入力!$L$4:$L$150,0),COLUMN()-COLUMN($U9)),""))))</f>
        <v/>
      </c>
    </row>
    <row r="15" spans="1:47">
      <c r="A15" s="144"/>
      <c r="B15" s="53" t="str">
        <f>IF(ISBLANK(現行セット情報CSV!A15),"",現行セット情報CSV!A15)</f>
        <v/>
      </c>
      <c r="C15" s="53" t="str">
        <f>IF(ISBLANK(現行セット情報CSV!B15),"",現行セット情報CSV!B15)&amp;IFERROR(VLOOKUP(A15,上部フリースペースHTML!$A$3:$H$5,8,FALSE),"")</f>
        <v/>
      </c>
      <c r="D15" s="53" t="str">
        <f>IF(ISBLANK(現行セット情報CSV!C15),"",現行セット情報CSV!C15)</f>
        <v/>
      </c>
      <c r="E15" s="53" t="str">
        <f>IF(ISBLANK(現行セット情報CSV!D15),"",現行セット情報CSV!D15)</f>
        <v/>
      </c>
      <c r="F15" s="53" t="str">
        <f>IF(ISBLANK(現行セット情報CSV!E15),"",現行セット情報CSV!E15)</f>
        <v/>
      </c>
      <c r="G15" s="53" t="str">
        <f>IF(ISBLANK(現行セット情報CSV!F15),"",現行セット情報CSV!F15)</f>
        <v/>
      </c>
      <c r="H15" s="53" t="str">
        <f>IF(ISBLANK(現行セット情報CSV!G15),"",現行セット情報CSV!G15)</f>
        <v/>
      </c>
      <c r="I15" s="53" t="str">
        <f>IF(ISBLANK(現行セット情報CSV!H15),"",現行セット情報CSV!H15)</f>
        <v/>
      </c>
      <c r="J15" s="53" t="str">
        <f>IF(ISBLANK(現行セット情報CSV!I15),"",現行セット情報CSV!I15&amp;"("&amp;TEXT($J$2,"yyyy年m月")&amp;"納品から)")</f>
        <v/>
      </c>
      <c r="K15" s="53" t="str">
        <f>IF(ISBLANK(現行セット情報CSV!J15),"",現行セット情報CSV!J15)</f>
        <v/>
      </c>
      <c r="L15" s="53" t="str">
        <f>IF(ISBLANK(現行セット情報CSV!K15),"",現行セット情報CSV!K15)</f>
        <v/>
      </c>
      <c r="M15" s="53" t="str">
        <f>IF(ISBLANK(現行セット情報CSV!L15),"",現行セット情報CSV!L15)</f>
        <v/>
      </c>
      <c r="N15" s="53" t="str">
        <f>IF(ISBLANK(現行セット情報CSV!M15),"",現行セット情報CSV!M15)</f>
        <v/>
      </c>
      <c r="O15" s="53" t="str">
        <f>IF(ISBLANK(現行セット情報CSV!N15),"",現行セット情報CSV!N15)</f>
        <v/>
      </c>
      <c r="P15" s="53" t="str">
        <f>IF(ISBLANK(現行セット情報CSV!O15),"",現行セット情報CSV!O15)</f>
        <v/>
      </c>
      <c r="Q15" s="53" t="str">
        <f>IF(ISBLANK(現行セット情報CSV!P15),"",現行セット情報CSV!P15)</f>
        <v/>
      </c>
      <c r="R15" s="53" t="str">
        <f>IF(ISBLANK(現行セット情報CSV!Q15),"",現行セット情報CSV!Q15)</f>
        <v/>
      </c>
      <c r="S15" s="53" t="str">
        <f>IF(ISBLANK(現行セット情報CSV!R15),"",現行セット情報CSV!R15)</f>
        <v/>
      </c>
      <c r="T15" s="53" t="str">
        <f>IF(ISBLANK(現行セット情報CSV!S15),"",現行セット情報CSV!S15)</f>
        <v/>
      </c>
      <c r="U15" s="53" t="str">
        <f ca="1">IFERROR(OFFSET('セット情報(宅配便）'!$P$2,MATCH($H15,BカートセットID入力!$C$4:$C$150,0),COLUMN()-COLUMN($U10)),IFERROR(OFFSET('セット情報(業務便）'!$P$2,MATCH($H15,BカートセットID入力!$F$4:$F$150,0),COLUMN()-COLUMN($U10)),IFERROR(OFFSET('セット情報（サンプル）'!$N$2,MATCH($H15,BカートセットID入力!$I$4:$I$150,0),COLUMN()-COLUMN($U10)),IFERROR(OFFSET('セット情報（イレギュラーサンプル）'!$N$2,MATCH($H15,BカートセットID入力!$L$4:$L$150,0),COLUMN()-COLUMN($U10)),""))))</f>
        <v/>
      </c>
      <c r="V15" s="53" t="str">
        <f ca="1">IFERROR(OFFSET('セット情報(宅配便）'!$P$2,MATCH($H15,BカートセットID入力!$C$4:$C$150,0),COLUMN()-COLUMN($U10)),IFERROR(OFFSET('セット情報(業務便）'!$P$2,MATCH($H15,BカートセットID入力!$F$4:$F$150,0),COLUMN()-COLUMN($U10)),IFERROR(OFFSET('セット情報（サンプル）'!$N$2,MATCH($H15,BカートセットID入力!$I$4:$I$150,0),COLUMN()-COLUMN($U10)),IFERROR(OFFSET('セット情報（イレギュラーサンプル）'!$N$2,MATCH($H15,BカートセットID入力!$L$4:$L$150,0),COLUMN()-COLUMN($U10)),""))))</f>
        <v/>
      </c>
      <c r="W15" s="53" t="str">
        <f ca="1">IFERROR(OFFSET('セット情報(宅配便）'!$P$2,MATCH($H15,BカートセットID入力!$C$4:$C$150,0),COLUMN()-COLUMN($U10)),IFERROR(OFFSET('セット情報(業務便）'!$P$2,MATCH($H15,BカートセットID入力!$F$4:$F$150,0),COLUMN()-COLUMN($U10)),IFERROR(OFFSET('セット情報（サンプル）'!$N$2,MATCH($H15,BカートセットID入力!$I$4:$I$150,0),COLUMN()-COLUMN($U10)),IFERROR(OFFSET('セット情報（イレギュラーサンプル）'!$N$2,MATCH($H15,BカートセットID入力!$L$4:$L$150,0),COLUMN()-COLUMN($U10)),""))))</f>
        <v/>
      </c>
      <c r="X15" s="53" t="str">
        <f ca="1">IFERROR(OFFSET('セット情報(宅配便）'!$P$2,MATCH($H15,BカートセットID入力!$C$4:$C$150,0),COLUMN()-COLUMN($U10)),IFERROR(OFFSET('セット情報(業務便）'!$P$2,MATCH($H15,BカートセットID入力!$F$4:$F$150,0),COLUMN()-COLUMN($U10)),IFERROR(OFFSET('セット情報（サンプル）'!$N$2,MATCH($H15,BカートセットID入力!$I$4:$I$150,0),COLUMN()-COLUMN($U10)),IFERROR(OFFSET('セット情報（イレギュラーサンプル）'!$N$2,MATCH($H15,BカートセットID入力!$L$4:$L$150,0),COLUMN()-COLUMN($U10)),""))))</f>
        <v/>
      </c>
      <c r="Y15" s="53" t="str">
        <f ca="1">IFERROR(OFFSET('セット情報(宅配便）'!$P$2,MATCH($H15,BカートセットID入力!$C$4:$C$150,0),COLUMN()-COLUMN($U10)),IFERROR(OFFSET('セット情報(業務便）'!$P$2,MATCH($H15,BカートセットID入力!$F$4:$F$150,0),COLUMN()-COLUMN($U10)),IFERROR(OFFSET('セット情報（サンプル）'!$N$2,MATCH($H15,BカートセットID入力!$I$4:$I$150,0),COLUMN()-COLUMN($U10)),IFERROR(OFFSET('セット情報（イレギュラーサンプル）'!$N$2,MATCH($H15,BカートセットID入力!$L$4:$L$150,0),COLUMN()-COLUMN($U10)),""))))</f>
        <v/>
      </c>
      <c r="Z15" s="53" t="str">
        <f ca="1">IFERROR(OFFSET('セット情報(宅配便）'!$P$2,MATCH($H15,BカートセットID入力!$C$4:$C$150,0),COLUMN()-COLUMN($U10)),IFERROR(OFFSET('セット情報(業務便）'!$P$2,MATCH($H15,BカートセットID入力!$F$4:$F$150,0),COLUMN()-COLUMN($U10)),IFERROR(OFFSET('セット情報（サンプル）'!$N$2,MATCH($H15,BカートセットID入力!$I$4:$I$150,0),COLUMN()-COLUMN($U10)),IFERROR(OFFSET('セット情報（イレギュラーサンプル）'!$N$2,MATCH($H15,BカートセットID入力!$L$4:$L$150,0),COLUMN()-COLUMN($U10)),""))))</f>
        <v/>
      </c>
      <c r="AA15" s="53" t="str">
        <f ca="1">IFERROR(OFFSET('セット情報(宅配便）'!$P$2,MATCH($H15,BカートセットID入力!$C$4:$C$150,0),COLUMN()-COLUMN($U10)),IFERROR(OFFSET('セット情報(業務便）'!$P$2,MATCH($H15,BカートセットID入力!$F$4:$F$150,0),COLUMN()-COLUMN($U10)),IFERROR(OFFSET('セット情報（サンプル）'!$N$2,MATCH($H15,BカートセットID入力!$I$4:$I$150,0),COLUMN()-COLUMN($U10)),IFERROR(OFFSET('セット情報（イレギュラーサンプル）'!$N$2,MATCH($H15,BカートセットID入力!$L$4:$L$150,0),COLUMN()-COLUMN($U10)),""))))</f>
        <v/>
      </c>
      <c r="AB15" s="53" t="str">
        <f ca="1">IFERROR(OFFSET('セット情報(宅配便）'!$P$2,MATCH($H15,BカートセットID入力!$C$4:$C$150,0),COLUMN()-COLUMN($U10)),IFERROR(OFFSET('セット情報(業務便）'!$P$2,MATCH($H15,BカートセットID入力!$F$4:$F$150,0),COLUMN()-COLUMN($U10)),IFERROR(OFFSET('セット情報（サンプル）'!$N$2,MATCH($H15,BカートセットID入力!$I$4:$I$150,0),COLUMN()-COLUMN($U10)),IFERROR(OFFSET('セット情報（イレギュラーサンプル）'!$N$2,MATCH($H15,BカートセットID入力!$L$4:$L$150,0),COLUMN()-COLUMN($U10)),""))))</f>
        <v/>
      </c>
      <c r="AC15" s="53" t="str">
        <f ca="1">IFERROR(OFFSET('セット情報(宅配便）'!$P$2,MATCH($H15,BカートセットID入力!$C$4:$C$150,0),COLUMN()-COLUMN($U10)),IFERROR(OFFSET('セット情報(業務便）'!$P$2,MATCH($H15,BカートセットID入力!$F$4:$F$150,0),COLUMN()-COLUMN($U10)),IFERROR(OFFSET('セット情報（サンプル）'!$N$2,MATCH($H15,BカートセットID入力!$I$4:$I$150,0),COLUMN()-COLUMN($U10)),IFERROR(OFFSET('セット情報（イレギュラーサンプル）'!$N$2,MATCH($H15,BカートセットID入力!$L$4:$L$150,0),COLUMN()-COLUMN($U10)),""))))</f>
        <v/>
      </c>
      <c r="AD15" s="53" t="str">
        <f ca="1">IFERROR(OFFSET('セット情報(宅配便）'!$P$2,MATCH($H15,BカートセットID入力!$C$4:$C$150,0),COLUMN()-COLUMN($U10)),IFERROR(OFFSET('セット情報(業務便）'!$P$2,MATCH($H15,BカートセットID入力!$F$4:$F$150,0),COLUMN()-COLUMN($U10)),IFERROR(OFFSET('セット情報（サンプル）'!$N$2,MATCH($H15,BカートセットID入力!$I$4:$I$150,0),COLUMN()-COLUMN($U10)),IFERROR(OFFSET('セット情報（イレギュラーサンプル）'!$N$2,MATCH($H15,BカートセットID入力!$L$4:$L$150,0),COLUMN()-COLUMN($U10)),""))))</f>
        <v/>
      </c>
      <c r="AE15" s="53" t="str">
        <f ca="1">IFERROR(OFFSET('セット情報(宅配便）'!$P$2,MATCH($H15,BカートセットID入力!$C$4:$C$150,0),COLUMN()-COLUMN($U10)),IFERROR(OFFSET('セット情報(業務便）'!$P$2,MATCH($H15,BカートセットID入力!$F$4:$F$150,0),COLUMN()-COLUMN($U10)),IFERROR(OFFSET('セット情報（サンプル）'!$N$2,MATCH($H15,BカートセットID入力!$I$4:$I$150,0),COLUMN()-COLUMN($U10)),IFERROR(OFFSET('セット情報（イレギュラーサンプル）'!$N$2,MATCH($H15,BカートセットID入力!$L$4:$L$150,0),COLUMN()-COLUMN($U10)),""))))</f>
        <v/>
      </c>
      <c r="AF15" s="53" t="str">
        <f ca="1">IFERROR(OFFSET('セット情報(宅配便）'!$P$2,MATCH($H15,BカートセットID入力!$C$4:$C$150,0),COLUMN()-COLUMN($U10)),IFERROR(OFFSET('セット情報(業務便）'!$P$2,MATCH($H15,BカートセットID入力!$F$4:$F$150,0),COLUMN()-COLUMN($U10)),IFERROR(OFFSET('セット情報（サンプル）'!$N$2,MATCH($H15,BカートセットID入力!$I$4:$I$150,0),COLUMN()-COLUMN($U10)),IFERROR(OFFSET('セット情報（イレギュラーサンプル）'!$N$2,MATCH($H15,BカートセットID入力!$L$4:$L$150,0),COLUMN()-COLUMN($U10)),""))))</f>
        <v/>
      </c>
      <c r="AG15" s="53" t="str">
        <f ca="1">IFERROR(OFFSET('セット情報(宅配便）'!$P$2,MATCH($H15,BカートセットID入力!$C$4:$C$150,0),COLUMN()-COLUMN($U10)),IFERROR(OFFSET('セット情報(業務便）'!$P$2,MATCH($H15,BカートセットID入力!$F$4:$F$150,0),COLUMN()-COLUMN($U10)),IFERROR(OFFSET('セット情報（サンプル）'!$N$2,MATCH($H15,BカートセットID入力!$I$4:$I$150,0),COLUMN()-COLUMN($U10)),IFERROR(OFFSET('セット情報（イレギュラーサンプル）'!$N$2,MATCH($H15,BカートセットID入力!$L$4:$L$150,0),COLUMN()-COLUMN($U10)),""))))</f>
        <v/>
      </c>
      <c r="AH15" s="53" t="str">
        <f ca="1">IFERROR(OFFSET('セット情報(宅配便）'!$P$2,MATCH($H15,BカートセットID入力!$C$4:$C$150,0),COLUMN()-COLUMN($U10)),IFERROR(OFFSET('セット情報(業務便）'!$P$2,MATCH($H15,BカートセットID入力!$F$4:$F$150,0),COLUMN()-COLUMN($U10)),IFERROR(OFFSET('セット情報（サンプル）'!$N$2,MATCH($H15,BカートセットID入力!$I$4:$I$150,0),COLUMN()-COLUMN($U10)),IFERROR(OFFSET('セット情報（イレギュラーサンプル）'!$N$2,MATCH($H15,BカートセットID入力!$L$4:$L$150,0),COLUMN()-COLUMN($U10)),""))))</f>
        <v/>
      </c>
      <c r="AI15" s="53" t="str">
        <f ca="1">IFERROR(OFFSET('セット情報(宅配便）'!$P$2,MATCH($H15,BカートセットID入力!$C$4:$C$150,0),COLUMN()-COLUMN($U10)),IFERROR(OFFSET('セット情報(業務便）'!$P$2,MATCH($H15,BカートセットID入力!$F$4:$F$150,0),COLUMN()-COLUMN($U10)),IFERROR(OFFSET('セット情報（サンプル）'!$N$2,MATCH($H15,BカートセットID入力!$I$4:$I$150,0),COLUMN()-COLUMN($U10)),IFERROR(OFFSET('セット情報（イレギュラーサンプル）'!$N$2,MATCH($H15,BカートセットID入力!$L$4:$L$150,0),COLUMN()-COLUMN($U10)),""))))</f>
        <v/>
      </c>
      <c r="AJ15" s="53" t="str">
        <f ca="1">IFERROR(OFFSET('セット情報(宅配便）'!$P$2,MATCH($H15,BカートセットID入力!$C$4:$C$150,0),COLUMN()-COLUMN($U10)),IFERROR(OFFSET('セット情報(業務便）'!$P$2,MATCH($H15,BカートセットID入力!$F$4:$F$150,0),COLUMN()-COLUMN($U10)),IFERROR(OFFSET('セット情報（サンプル）'!$N$2,MATCH($H15,BカートセットID入力!$I$4:$I$150,0),COLUMN()-COLUMN($U10)),IFERROR(OFFSET('セット情報（イレギュラーサンプル）'!$N$2,MATCH($H15,BカートセットID入力!$L$4:$L$150,0),COLUMN()-COLUMN($U10)),""))))</f>
        <v/>
      </c>
      <c r="AK15" s="53" t="str">
        <f ca="1">IFERROR(OFFSET('セット情報(宅配便）'!$P$2,MATCH($H15,BカートセットID入力!$C$4:$C$150,0),COLUMN()-COLUMN($U10)),IFERROR(OFFSET('セット情報(業務便）'!$P$2,MATCH($H15,BカートセットID入力!$F$4:$F$150,0),COLUMN()-COLUMN($U10)),IFERROR(OFFSET('セット情報（サンプル）'!$N$2,MATCH($H15,BカートセットID入力!$I$4:$I$150,0),COLUMN()-COLUMN($U10)),IFERROR(OFFSET('セット情報（イレギュラーサンプル）'!$N$2,MATCH($H15,BカートセットID入力!$L$4:$L$150,0),COLUMN()-COLUMN($U10)),""))))</f>
        <v/>
      </c>
      <c r="AL15" s="53" t="str">
        <f ca="1">IFERROR(OFFSET('セット情報(宅配便）'!$P$2,MATCH($H15,BカートセットID入力!$C$4:$C$150,0),COLUMN()-COLUMN($U10)),IFERROR(OFFSET('セット情報(業務便）'!$P$2,MATCH($H15,BカートセットID入力!$F$4:$F$150,0),COLUMN()-COLUMN($U10)),IFERROR(OFFSET('セット情報（サンプル）'!$N$2,MATCH($H15,BカートセットID入力!$I$4:$I$150,0),COLUMN()-COLUMN($U10)),IFERROR(OFFSET('セット情報（イレギュラーサンプル）'!$N$2,MATCH($H15,BカートセットID入力!$L$4:$L$150,0),COLUMN()-COLUMN($U10)),""))))</f>
        <v/>
      </c>
      <c r="AM15" s="53" t="str">
        <f ca="1">IFERROR(OFFSET('セット情報(宅配便）'!$P$2,MATCH($H15,BカートセットID入力!$C$4:$C$150,0),COLUMN()-COLUMN($U10)),IFERROR(OFFSET('セット情報(業務便）'!$P$2,MATCH($H15,BカートセットID入力!$F$4:$F$150,0),COLUMN()-COLUMN($U10)),IFERROR(OFFSET('セット情報（サンプル）'!$N$2,MATCH($H15,BカートセットID入力!$I$4:$I$150,0),COLUMN()-COLUMN($U10)),IFERROR(OFFSET('セット情報（イレギュラーサンプル）'!$N$2,MATCH($H15,BカートセットID入力!$L$4:$L$150,0),COLUMN()-COLUMN($U10)),""))))</f>
        <v/>
      </c>
      <c r="AN15" s="53" t="str">
        <f ca="1">IFERROR(OFFSET('セット情報(宅配便）'!$P$2,MATCH($H15,BカートセットID入力!$C$4:$C$150,0),COLUMN()-COLUMN($U10)),IFERROR(OFFSET('セット情報(業務便）'!$P$2,MATCH($H15,BカートセットID入力!$F$4:$F$150,0),COLUMN()-COLUMN($U10)),IFERROR(OFFSET('セット情報（サンプル）'!$N$2,MATCH($H15,BカートセットID入力!$I$4:$I$150,0),COLUMN()-COLUMN($U10)),IFERROR(OFFSET('セット情報（イレギュラーサンプル）'!$N$2,MATCH($H15,BカートセットID入力!$L$4:$L$150,0),COLUMN()-COLUMN($U10)),""))))</f>
        <v/>
      </c>
      <c r="AO15" s="53" t="str">
        <f ca="1">IFERROR(OFFSET('セット情報(宅配便）'!$P$2,MATCH($H15,BカートセットID入力!$C$4:$C$150,0),COLUMN()-COLUMN($U10)),IFERROR(OFFSET('セット情報(業務便）'!$P$2,MATCH($H15,BカートセットID入力!$F$4:$F$150,0),COLUMN()-COLUMN($U10)),IFERROR(OFFSET('セット情報（サンプル）'!$N$2,MATCH($H15,BカートセットID入力!$I$4:$I$150,0),COLUMN()-COLUMN($U10)),IFERROR(OFFSET('セット情報（イレギュラーサンプル）'!$N$2,MATCH($H15,BカートセットID入力!$L$4:$L$150,0),COLUMN()-COLUMN($U10)),""))))</f>
        <v/>
      </c>
      <c r="AP15" s="53" t="str">
        <f ca="1">IFERROR(OFFSET('セット情報(宅配便）'!$P$2,MATCH($H15,BカートセットID入力!$C$4:$C$150,0),COLUMN()-COLUMN($U10)),IFERROR(OFFSET('セット情報(業務便）'!$P$2,MATCH($H15,BカートセットID入力!$F$4:$F$150,0),COLUMN()-COLUMN($U10)),IFERROR(OFFSET('セット情報（サンプル）'!$N$2,MATCH($H15,BカートセットID入力!$I$4:$I$150,0),COLUMN()-COLUMN($U10)),IFERROR(OFFSET('セット情報（イレギュラーサンプル）'!$N$2,MATCH($H15,BカートセットID入力!$L$4:$L$150,0),COLUMN()-COLUMN($U10)),""))))</f>
        <v/>
      </c>
      <c r="AQ15" s="53" t="str">
        <f ca="1">IFERROR(OFFSET('セット情報(宅配便）'!$P$2,MATCH($H15,BカートセットID入力!$C$4:$C$150,0),COLUMN()-COLUMN($U10)),IFERROR(OFFSET('セット情報(業務便）'!$P$2,MATCH($H15,BカートセットID入力!$F$4:$F$150,0),COLUMN()-COLUMN($U10)),IFERROR(OFFSET('セット情報（サンプル）'!$N$2,MATCH($H15,BカートセットID入力!$I$4:$I$150,0),COLUMN()-COLUMN($U10)),IFERROR(OFFSET('セット情報（イレギュラーサンプル）'!$N$2,MATCH($H15,BカートセットID入力!$L$4:$L$150,0),COLUMN()-COLUMN($U10)),""))))</f>
        <v/>
      </c>
      <c r="AR15" s="53" t="str">
        <f ca="1">IFERROR(OFFSET('セット情報(宅配便）'!$P$2,MATCH($H15,BカートセットID入力!$C$4:$C$150,0),COLUMN()-COLUMN($U10)),IFERROR(OFFSET('セット情報(業務便）'!$P$2,MATCH($H15,BカートセットID入力!$F$4:$F$150,0),COLUMN()-COLUMN($U10)),IFERROR(OFFSET('セット情報（サンプル）'!$N$2,MATCH($H15,BカートセットID入力!$I$4:$I$150,0),COLUMN()-COLUMN($U10)),IFERROR(OFFSET('セット情報（イレギュラーサンプル）'!$N$2,MATCH($H15,BカートセットID入力!$L$4:$L$150,0),COLUMN()-COLUMN($U10)),""))))</f>
        <v/>
      </c>
      <c r="AS15" s="53" t="str">
        <f ca="1">IFERROR(OFFSET('セット情報(宅配便）'!$P$2,MATCH($H15,BカートセットID入力!$C$4:$C$150,0),COLUMN()-COLUMN($U10)),IFERROR(OFFSET('セット情報(業務便）'!$P$2,MATCH($H15,BカートセットID入力!$F$4:$F$150,0),COLUMN()-COLUMN($U10)),IFERROR(OFFSET('セット情報（サンプル）'!$N$2,MATCH($H15,BカートセットID入力!$I$4:$I$150,0),COLUMN()-COLUMN($U10)),IFERROR(OFFSET('セット情報（イレギュラーサンプル）'!$N$2,MATCH($H15,BカートセットID入力!$L$4:$L$150,0),COLUMN()-COLUMN($U10)),""))))</f>
        <v/>
      </c>
      <c r="AT15" s="53" t="str">
        <f ca="1">IFERROR(OFFSET('セット情報(宅配便）'!$P$2,MATCH($H15,BカートセットID入力!$C$4:$C$150,0),COLUMN()-COLUMN($U10)),IFERROR(OFFSET('セット情報(業務便）'!$P$2,MATCH($H15,BカートセットID入力!$F$4:$F$150,0),COLUMN()-COLUMN($U10)),IFERROR(OFFSET('セット情報（サンプル）'!$N$2,MATCH($H15,BカートセットID入力!$I$4:$I$150,0),COLUMN()-COLUMN($U10)),IFERROR(OFFSET('セット情報（イレギュラーサンプル）'!$N$2,MATCH($H15,BカートセットID入力!$L$4:$L$150,0),COLUMN()-COLUMN($U10)),""))))</f>
        <v/>
      </c>
    </row>
    <row r="16" spans="1:47">
      <c r="A16" s="144"/>
      <c r="B16" s="53" t="str">
        <f>IF(ISBLANK(現行セット情報CSV!A16),"",現行セット情報CSV!A16)</f>
        <v/>
      </c>
      <c r="C16" s="53" t="str">
        <f>IF(ISBLANK(現行セット情報CSV!B16),"",現行セット情報CSV!B16)&amp;IFERROR(VLOOKUP(A16,上部フリースペースHTML!$A$3:$H$5,8,FALSE),"")</f>
        <v/>
      </c>
      <c r="D16" s="53" t="str">
        <f>IF(ISBLANK(現行セット情報CSV!C16),"",現行セット情報CSV!C16)</f>
        <v/>
      </c>
      <c r="E16" s="53" t="str">
        <f>IF(ISBLANK(現行セット情報CSV!D16),"",現行セット情報CSV!D16)</f>
        <v/>
      </c>
      <c r="F16" s="53" t="str">
        <f>IF(ISBLANK(現行セット情報CSV!E16),"",現行セット情報CSV!E16)</f>
        <v/>
      </c>
      <c r="G16" s="53" t="str">
        <f>IF(ISBLANK(現行セット情報CSV!F16),"",現行セット情報CSV!F16)</f>
        <v/>
      </c>
      <c r="H16" s="53" t="str">
        <f>IF(ISBLANK(現行セット情報CSV!G16),"",現行セット情報CSV!G16)</f>
        <v/>
      </c>
      <c r="I16" s="53" t="str">
        <f>IF(ISBLANK(現行セット情報CSV!H16),"",現行セット情報CSV!H16)</f>
        <v/>
      </c>
      <c r="J16" s="53" t="str">
        <f>IF(ISBLANK(現行セット情報CSV!I16),"",現行セット情報CSV!I16&amp;"("&amp;TEXT($J$2,"yyyy年m月")&amp;"納品から)")</f>
        <v/>
      </c>
      <c r="K16" s="53" t="str">
        <f>IF(ISBLANK(現行セット情報CSV!J16),"",現行セット情報CSV!J16)</f>
        <v/>
      </c>
      <c r="L16" s="53" t="str">
        <f>IF(ISBLANK(現行セット情報CSV!K16),"",現行セット情報CSV!K16)</f>
        <v/>
      </c>
      <c r="M16" s="53" t="str">
        <f>IF(ISBLANK(現行セット情報CSV!L16),"",現行セット情報CSV!L16)</f>
        <v/>
      </c>
      <c r="N16" s="53" t="str">
        <f>IF(ISBLANK(現行セット情報CSV!M16),"",現行セット情報CSV!M16)</f>
        <v/>
      </c>
      <c r="O16" s="53" t="str">
        <f>IF(ISBLANK(現行セット情報CSV!N16),"",現行セット情報CSV!N16)</f>
        <v/>
      </c>
      <c r="P16" s="53" t="str">
        <f>IF(ISBLANK(現行セット情報CSV!O16),"",現行セット情報CSV!O16)</f>
        <v/>
      </c>
      <c r="Q16" s="53" t="str">
        <f>IF(ISBLANK(現行セット情報CSV!P16),"",現行セット情報CSV!P16)</f>
        <v/>
      </c>
      <c r="R16" s="53" t="str">
        <f>IF(ISBLANK(現行セット情報CSV!Q16),"",現行セット情報CSV!Q16)</f>
        <v/>
      </c>
      <c r="S16" s="53" t="str">
        <f>IF(ISBLANK(現行セット情報CSV!R16),"",現行セット情報CSV!R16)</f>
        <v/>
      </c>
      <c r="T16" s="53" t="str">
        <f>IF(ISBLANK(現行セット情報CSV!S16),"",現行セット情報CSV!S16)</f>
        <v/>
      </c>
      <c r="U16" s="53" t="str">
        <f ca="1">IFERROR(OFFSET('セット情報(宅配便）'!$P$2,MATCH($H16,BカートセットID入力!$C$4:$C$150,0),COLUMN()-COLUMN($U11)),IFERROR(OFFSET('セット情報(業務便）'!$P$2,MATCH($H16,BカートセットID入力!$F$4:$F$150,0),COLUMN()-COLUMN($U11)),IFERROR(OFFSET('セット情報（サンプル）'!$N$2,MATCH($H16,BカートセットID入力!$I$4:$I$150,0),COLUMN()-COLUMN($U11)),IFERROR(OFFSET('セット情報（イレギュラーサンプル）'!$N$2,MATCH($H16,BカートセットID入力!$L$4:$L$150,0),COLUMN()-COLUMN($U11)),""))))</f>
        <v/>
      </c>
      <c r="V16" s="53" t="str">
        <f ca="1">IFERROR(OFFSET('セット情報(宅配便）'!$P$2,MATCH($H16,BカートセットID入力!$C$4:$C$150,0),COLUMN()-COLUMN($U11)),IFERROR(OFFSET('セット情報(業務便）'!$P$2,MATCH($H16,BカートセットID入力!$F$4:$F$150,0),COLUMN()-COLUMN($U11)),IFERROR(OFFSET('セット情報（サンプル）'!$N$2,MATCH($H16,BカートセットID入力!$I$4:$I$150,0),COLUMN()-COLUMN($U11)),IFERROR(OFFSET('セット情報（イレギュラーサンプル）'!$N$2,MATCH($H16,BカートセットID入力!$L$4:$L$150,0),COLUMN()-COLUMN($U11)),""))))</f>
        <v/>
      </c>
      <c r="W16" s="53" t="str">
        <f ca="1">IFERROR(OFFSET('セット情報(宅配便）'!$P$2,MATCH($H16,BカートセットID入力!$C$4:$C$150,0),COLUMN()-COLUMN($U11)),IFERROR(OFFSET('セット情報(業務便）'!$P$2,MATCH($H16,BカートセットID入力!$F$4:$F$150,0),COLUMN()-COLUMN($U11)),IFERROR(OFFSET('セット情報（サンプル）'!$N$2,MATCH($H16,BカートセットID入力!$I$4:$I$150,0),COLUMN()-COLUMN($U11)),IFERROR(OFFSET('セット情報（イレギュラーサンプル）'!$N$2,MATCH($H16,BカートセットID入力!$L$4:$L$150,0),COLUMN()-COLUMN($U11)),""))))</f>
        <v/>
      </c>
      <c r="X16" s="53" t="str">
        <f ca="1">IFERROR(OFFSET('セット情報(宅配便）'!$P$2,MATCH($H16,BカートセットID入力!$C$4:$C$150,0),COLUMN()-COLUMN($U11)),IFERROR(OFFSET('セット情報(業務便）'!$P$2,MATCH($H16,BカートセットID入力!$F$4:$F$150,0),COLUMN()-COLUMN($U11)),IFERROR(OFFSET('セット情報（サンプル）'!$N$2,MATCH($H16,BカートセットID入力!$I$4:$I$150,0),COLUMN()-COLUMN($U11)),IFERROR(OFFSET('セット情報（イレギュラーサンプル）'!$N$2,MATCH($H16,BカートセットID入力!$L$4:$L$150,0),COLUMN()-COLUMN($U11)),""))))</f>
        <v/>
      </c>
      <c r="Y16" s="53" t="str">
        <f ca="1">IFERROR(OFFSET('セット情報(宅配便）'!$P$2,MATCH($H16,BカートセットID入力!$C$4:$C$150,0),COLUMN()-COLUMN($U11)),IFERROR(OFFSET('セット情報(業務便）'!$P$2,MATCH($H16,BカートセットID入力!$F$4:$F$150,0),COLUMN()-COLUMN($U11)),IFERROR(OFFSET('セット情報（サンプル）'!$N$2,MATCH($H16,BカートセットID入力!$I$4:$I$150,0),COLUMN()-COLUMN($U11)),IFERROR(OFFSET('セット情報（イレギュラーサンプル）'!$N$2,MATCH($H16,BカートセットID入力!$L$4:$L$150,0),COLUMN()-COLUMN($U11)),""))))</f>
        <v/>
      </c>
      <c r="Z16" s="53" t="str">
        <f ca="1">IFERROR(OFFSET('セット情報(宅配便）'!$P$2,MATCH($H16,BカートセットID入力!$C$4:$C$150,0),COLUMN()-COLUMN($U11)),IFERROR(OFFSET('セット情報(業務便）'!$P$2,MATCH($H16,BカートセットID入力!$F$4:$F$150,0),COLUMN()-COLUMN($U11)),IFERROR(OFFSET('セット情報（サンプル）'!$N$2,MATCH($H16,BカートセットID入力!$I$4:$I$150,0),COLUMN()-COLUMN($U11)),IFERROR(OFFSET('セット情報（イレギュラーサンプル）'!$N$2,MATCH($H16,BカートセットID入力!$L$4:$L$150,0),COLUMN()-COLUMN($U11)),""))))</f>
        <v/>
      </c>
      <c r="AA16" s="53" t="str">
        <f ca="1">IFERROR(OFFSET('セット情報(宅配便）'!$P$2,MATCH($H16,BカートセットID入力!$C$4:$C$150,0),COLUMN()-COLUMN($U11)),IFERROR(OFFSET('セット情報(業務便）'!$P$2,MATCH($H16,BカートセットID入力!$F$4:$F$150,0),COLUMN()-COLUMN($U11)),IFERROR(OFFSET('セット情報（サンプル）'!$N$2,MATCH($H16,BカートセットID入力!$I$4:$I$150,0),COLUMN()-COLUMN($U11)),IFERROR(OFFSET('セット情報（イレギュラーサンプル）'!$N$2,MATCH($H16,BカートセットID入力!$L$4:$L$150,0),COLUMN()-COLUMN($U11)),""))))</f>
        <v/>
      </c>
      <c r="AB16" s="53" t="str">
        <f ca="1">IFERROR(OFFSET('セット情報(宅配便）'!$P$2,MATCH($H16,BカートセットID入力!$C$4:$C$150,0),COLUMN()-COLUMN($U11)),IFERROR(OFFSET('セット情報(業務便）'!$P$2,MATCH($H16,BカートセットID入力!$F$4:$F$150,0),COLUMN()-COLUMN($U11)),IFERROR(OFFSET('セット情報（サンプル）'!$N$2,MATCH($H16,BカートセットID入力!$I$4:$I$150,0),COLUMN()-COLUMN($U11)),IFERROR(OFFSET('セット情報（イレギュラーサンプル）'!$N$2,MATCH($H16,BカートセットID入力!$L$4:$L$150,0),COLUMN()-COLUMN($U11)),""))))</f>
        <v/>
      </c>
      <c r="AC16" s="53" t="str">
        <f ca="1">IFERROR(OFFSET('セット情報(宅配便）'!$P$2,MATCH($H16,BカートセットID入力!$C$4:$C$150,0),COLUMN()-COLUMN($U11)),IFERROR(OFFSET('セット情報(業務便）'!$P$2,MATCH($H16,BカートセットID入力!$F$4:$F$150,0),COLUMN()-COLUMN($U11)),IFERROR(OFFSET('セット情報（サンプル）'!$N$2,MATCH($H16,BカートセットID入力!$I$4:$I$150,0),COLUMN()-COLUMN($U11)),IFERROR(OFFSET('セット情報（イレギュラーサンプル）'!$N$2,MATCH($H16,BカートセットID入力!$L$4:$L$150,0),COLUMN()-COLUMN($U11)),""))))</f>
        <v/>
      </c>
      <c r="AD16" s="53" t="str">
        <f ca="1">IFERROR(OFFSET('セット情報(宅配便）'!$P$2,MATCH($H16,BカートセットID入力!$C$4:$C$150,0),COLUMN()-COLUMN($U11)),IFERROR(OFFSET('セット情報(業務便）'!$P$2,MATCH($H16,BカートセットID入力!$F$4:$F$150,0),COLUMN()-COLUMN($U11)),IFERROR(OFFSET('セット情報（サンプル）'!$N$2,MATCH($H16,BカートセットID入力!$I$4:$I$150,0),COLUMN()-COLUMN($U11)),IFERROR(OFFSET('セット情報（イレギュラーサンプル）'!$N$2,MATCH($H16,BカートセットID入力!$L$4:$L$150,0),COLUMN()-COLUMN($U11)),""))))</f>
        <v/>
      </c>
      <c r="AE16" s="53" t="str">
        <f ca="1">IFERROR(OFFSET('セット情報(宅配便）'!$P$2,MATCH($H16,BカートセットID入力!$C$4:$C$150,0),COLUMN()-COLUMN($U11)),IFERROR(OFFSET('セット情報(業務便）'!$P$2,MATCH($H16,BカートセットID入力!$F$4:$F$150,0),COLUMN()-COLUMN($U11)),IFERROR(OFFSET('セット情報（サンプル）'!$N$2,MATCH($H16,BカートセットID入力!$I$4:$I$150,0),COLUMN()-COLUMN($U11)),IFERROR(OFFSET('セット情報（イレギュラーサンプル）'!$N$2,MATCH($H16,BカートセットID入力!$L$4:$L$150,0),COLUMN()-COLUMN($U11)),""))))</f>
        <v/>
      </c>
      <c r="AF16" s="53" t="str">
        <f ca="1">IFERROR(OFFSET('セット情報(宅配便）'!$P$2,MATCH($H16,BカートセットID入力!$C$4:$C$150,0),COLUMN()-COLUMN($U11)),IFERROR(OFFSET('セット情報(業務便）'!$P$2,MATCH($H16,BカートセットID入力!$F$4:$F$150,0),COLUMN()-COLUMN($U11)),IFERROR(OFFSET('セット情報（サンプル）'!$N$2,MATCH($H16,BカートセットID入力!$I$4:$I$150,0),COLUMN()-COLUMN($U11)),IFERROR(OFFSET('セット情報（イレギュラーサンプル）'!$N$2,MATCH($H16,BカートセットID入力!$L$4:$L$150,0),COLUMN()-COLUMN($U11)),""))))</f>
        <v/>
      </c>
      <c r="AG16" s="53" t="str">
        <f ca="1">IFERROR(OFFSET('セット情報(宅配便）'!$P$2,MATCH($H16,BカートセットID入力!$C$4:$C$150,0),COLUMN()-COLUMN($U11)),IFERROR(OFFSET('セット情報(業務便）'!$P$2,MATCH($H16,BカートセットID入力!$F$4:$F$150,0),COLUMN()-COLUMN($U11)),IFERROR(OFFSET('セット情報（サンプル）'!$N$2,MATCH($H16,BカートセットID入力!$I$4:$I$150,0),COLUMN()-COLUMN($U11)),IFERROR(OFFSET('セット情報（イレギュラーサンプル）'!$N$2,MATCH($H16,BカートセットID入力!$L$4:$L$150,0),COLUMN()-COLUMN($U11)),""))))</f>
        <v/>
      </c>
      <c r="AH16" s="53" t="str">
        <f ca="1">IFERROR(OFFSET('セット情報(宅配便）'!$P$2,MATCH($H16,BカートセットID入力!$C$4:$C$150,0),COLUMN()-COLUMN($U11)),IFERROR(OFFSET('セット情報(業務便）'!$P$2,MATCH($H16,BカートセットID入力!$F$4:$F$150,0),COLUMN()-COLUMN($U11)),IFERROR(OFFSET('セット情報（サンプル）'!$N$2,MATCH($H16,BカートセットID入力!$I$4:$I$150,0),COLUMN()-COLUMN($U11)),IFERROR(OFFSET('セット情報（イレギュラーサンプル）'!$N$2,MATCH($H16,BカートセットID入力!$L$4:$L$150,0),COLUMN()-COLUMN($U11)),""))))</f>
        <v/>
      </c>
      <c r="AI16" s="53" t="str">
        <f ca="1">IFERROR(OFFSET('セット情報(宅配便）'!$P$2,MATCH($H16,BカートセットID入力!$C$4:$C$150,0),COLUMN()-COLUMN($U11)),IFERROR(OFFSET('セット情報(業務便）'!$P$2,MATCH($H16,BカートセットID入力!$F$4:$F$150,0),COLUMN()-COLUMN($U11)),IFERROR(OFFSET('セット情報（サンプル）'!$N$2,MATCH($H16,BカートセットID入力!$I$4:$I$150,0),COLUMN()-COLUMN($U11)),IFERROR(OFFSET('セット情報（イレギュラーサンプル）'!$N$2,MATCH($H16,BカートセットID入力!$L$4:$L$150,0),COLUMN()-COLUMN($U11)),""))))</f>
        <v/>
      </c>
      <c r="AJ16" s="53" t="str">
        <f ca="1">IFERROR(OFFSET('セット情報(宅配便）'!$P$2,MATCH($H16,BカートセットID入力!$C$4:$C$150,0),COLUMN()-COLUMN($U11)),IFERROR(OFFSET('セット情報(業務便）'!$P$2,MATCH($H16,BカートセットID入力!$F$4:$F$150,0),COLUMN()-COLUMN($U11)),IFERROR(OFFSET('セット情報（サンプル）'!$N$2,MATCH($H16,BカートセットID入力!$I$4:$I$150,0),COLUMN()-COLUMN($U11)),IFERROR(OFFSET('セット情報（イレギュラーサンプル）'!$N$2,MATCH($H16,BカートセットID入力!$L$4:$L$150,0),COLUMN()-COLUMN($U11)),""))))</f>
        <v/>
      </c>
      <c r="AK16" s="53" t="str">
        <f ca="1">IFERROR(OFFSET('セット情報(宅配便）'!$P$2,MATCH($H16,BカートセットID入力!$C$4:$C$150,0),COLUMN()-COLUMN($U11)),IFERROR(OFFSET('セット情報(業務便）'!$P$2,MATCH($H16,BカートセットID入力!$F$4:$F$150,0),COLUMN()-COLUMN($U11)),IFERROR(OFFSET('セット情報（サンプル）'!$N$2,MATCH($H16,BカートセットID入力!$I$4:$I$150,0),COLUMN()-COLUMN($U11)),IFERROR(OFFSET('セット情報（イレギュラーサンプル）'!$N$2,MATCH($H16,BカートセットID入力!$L$4:$L$150,0),COLUMN()-COLUMN($U11)),""))))</f>
        <v/>
      </c>
      <c r="AL16" s="53" t="str">
        <f ca="1">IFERROR(OFFSET('セット情報(宅配便）'!$P$2,MATCH($H16,BカートセットID入力!$C$4:$C$150,0),COLUMN()-COLUMN($U11)),IFERROR(OFFSET('セット情報(業務便）'!$P$2,MATCH($H16,BカートセットID入力!$F$4:$F$150,0),COLUMN()-COLUMN($U11)),IFERROR(OFFSET('セット情報（サンプル）'!$N$2,MATCH($H16,BカートセットID入力!$I$4:$I$150,0),COLUMN()-COLUMN($U11)),IFERROR(OFFSET('セット情報（イレギュラーサンプル）'!$N$2,MATCH($H16,BカートセットID入力!$L$4:$L$150,0),COLUMN()-COLUMN($U11)),""))))</f>
        <v/>
      </c>
      <c r="AM16" s="53" t="str">
        <f ca="1">IFERROR(OFFSET('セット情報(宅配便）'!$P$2,MATCH($H16,BカートセットID入力!$C$4:$C$150,0),COLUMN()-COLUMN($U11)),IFERROR(OFFSET('セット情報(業務便）'!$P$2,MATCH($H16,BカートセットID入力!$F$4:$F$150,0),COLUMN()-COLUMN($U11)),IFERROR(OFFSET('セット情報（サンプル）'!$N$2,MATCH($H16,BカートセットID入力!$I$4:$I$150,0),COLUMN()-COLUMN($U11)),IFERROR(OFFSET('セット情報（イレギュラーサンプル）'!$N$2,MATCH($H16,BカートセットID入力!$L$4:$L$150,0),COLUMN()-COLUMN($U11)),""))))</f>
        <v/>
      </c>
      <c r="AN16" s="53" t="str">
        <f ca="1">IFERROR(OFFSET('セット情報(宅配便）'!$P$2,MATCH($H16,BカートセットID入力!$C$4:$C$150,0),COLUMN()-COLUMN($U11)),IFERROR(OFFSET('セット情報(業務便）'!$P$2,MATCH($H16,BカートセットID入力!$F$4:$F$150,0),COLUMN()-COLUMN($U11)),IFERROR(OFFSET('セット情報（サンプル）'!$N$2,MATCH($H16,BカートセットID入力!$I$4:$I$150,0),COLUMN()-COLUMN($U11)),IFERROR(OFFSET('セット情報（イレギュラーサンプル）'!$N$2,MATCH($H16,BカートセットID入力!$L$4:$L$150,0),COLUMN()-COLUMN($U11)),""))))</f>
        <v/>
      </c>
      <c r="AO16" s="53" t="str">
        <f ca="1">IFERROR(OFFSET('セット情報(宅配便）'!$P$2,MATCH($H16,BカートセットID入力!$C$4:$C$150,0),COLUMN()-COLUMN($U11)),IFERROR(OFFSET('セット情報(業務便）'!$P$2,MATCH($H16,BカートセットID入力!$F$4:$F$150,0),COLUMN()-COLUMN($U11)),IFERROR(OFFSET('セット情報（サンプル）'!$N$2,MATCH($H16,BカートセットID入力!$I$4:$I$150,0),COLUMN()-COLUMN($U11)),IFERROR(OFFSET('セット情報（イレギュラーサンプル）'!$N$2,MATCH($H16,BカートセットID入力!$L$4:$L$150,0),COLUMN()-COLUMN($U11)),""))))</f>
        <v/>
      </c>
      <c r="AP16" s="53" t="str">
        <f ca="1">IFERROR(OFFSET('セット情報(宅配便）'!$P$2,MATCH($H16,BカートセットID入力!$C$4:$C$150,0),COLUMN()-COLUMN($U11)),IFERROR(OFFSET('セット情報(業務便）'!$P$2,MATCH($H16,BカートセットID入力!$F$4:$F$150,0),COLUMN()-COLUMN($U11)),IFERROR(OFFSET('セット情報（サンプル）'!$N$2,MATCH($H16,BカートセットID入力!$I$4:$I$150,0),COLUMN()-COLUMN($U11)),IFERROR(OFFSET('セット情報（イレギュラーサンプル）'!$N$2,MATCH($H16,BカートセットID入力!$L$4:$L$150,0),COLUMN()-COLUMN($U11)),""))))</f>
        <v/>
      </c>
      <c r="AQ16" s="53" t="str">
        <f ca="1">IFERROR(OFFSET('セット情報(宅配便）'!$P$2,MATCH($H16,BカートセットID入力!$C$4:$C$150,0),COLUMN()-COLUMN($U11)),IFERROR(OFFSET('セット情報(業務便）'!$P$2,MATCH($H16,BカートセットID入力!$F$4:$F$150,0),COLUMN()-COLUMN($U11)),IFERROR(OFFSET('セット情報（サンプル）'!$N$2,MATCH($H16,BカートセットID入力!$I$4:$I$150,0),COLUMN()-COLUMN($U11)),IFERROR(OFFSET('セット情報（イレギュラーサンプル）'!$N$2,MATCH($H16,BカートセットID入力!$L$4:$L$150,0),COLUMN()-COLUMN($U11)),""))))</f>
        <v/>
      </c>
      <c r="AR16" s="53" t="str">
        <f ca="1">IFERROR(OFFSET('セット情報(宅配便）'!$P$2,MATCH($H16,BカートセットID入力!$C$4:$C$150,0),COLUMN()-COLUMN($U11)),IFERROR(OFFSET('セット情報(業務便）'!$P$2,MATCH($H16,BカートセットID入力!$F$4:$F$150,0),COLUMN()-COLUMN($U11)),IFERROR(OFFSET('セット情報（サンプル）'!$N$2,MATCH($H16,BカートセットID入力!$I$4:$I$150,0),COLUMN()-COLUMN($U11)),IFERROR(OFFSET('セット情報（イレギュラーサンプル）'!$N$2,MATCH($H16,BカートセットID入力!$L$4:$L$150,0),COLUMN()-COLUMN($U11)),""))))</f>
        <v/>
      </c>
      <c r="AS16" s="53" t="str">
        <f ca="1">IFERROR(OFFSET('セット情報(宅配便）'!$P$2,MATCH($H16,BカートセットID入力!$C$4:$C$150,0),COLUMN()-COLUMN($U11)),IFERROR(OFFSET('セット情報(業務便）'!$P$2,MATCH($H16,BカートセットID入力!$F$4:$F$150,0),COLUMN()-COLUMN($U11)),IFERROR(OFFSET('セット情報（サンプル）'!$N$2,MATCH($H16,BカートセットID入力!$I$4:$I$150,0),COLUMN()-COLUMN($U11)),IFERROR(OFFSET('セット情報（イレギュラーサンプル）'!$N$2,MATCH($H16,BカートセットID入力!$L$4:$L$150,0),COLUMN()-COLUMN($U11)),""))))</f>
        <v/>
      </c>
      <c r="AT16" s="53" t="str">
        <f ca="1">IFERROR(OFFSET('セット情報(宅配便）'!$P$2,MATCH($H16,BカートセットID入力!$C$4:$C$150,0),COLUMN()-COLUMN($U11)),IFERROR(OFFSET('セット情報(業務便）'!$P$2,MATCH($H16,BカートセットID入力!$F$4:$F$150,0),COLUMN()-COLUMN($U11)),IFERROR(OFFSET('セット情報（サンプル）'!$N$2,MATCH($H16,BカートセットID入力!$I$4:$I$150,0),COLUMN()-COLUMN($U11)),IFERROR(OFFSET('セット情報（イレギュラーサンプル）'!$N$2,MATCH($H16,BカートセットID入力!$L$4:$L$150,0),COLUMN()-COLUMN($U11)),""))))</f>
        <v/>
      </c>
    </row>
    <row r="17" spans="1:46">
      <c r="A17" s="144"/>
      <c r="B17" s="53" t="str">
        <f>IF(ISBLANK(現行セット情報CSV!A17),"",現行セット情報CSV!A17)</f>
        <v/>
      </c>
      <c r="C17" s="53" t="str">
        <f>IF(ISBLANK(現行セット情報CSV!B17),"",現行セット情報CSV!B17)&amp;IFERROR(VLOOKUP(A17,上部フリースペースHTML!$A$3:$H$5,8,FALSE),"")</f>
        <v/>
      </c>
      <c r="D17" s="53" t="str">
        <f>IF(ISBLANK(現行セット情報CSV!C17),"",現行セット情報CSV!C17)</f>
        <v/>
      </c>
      <c r="E17" s="53" t="str">
        <f>IF(ISBLANK(現行セット情報CSV!D17),"",現行セット情報CSV!D17)</f>
        <v/>
      </c>
      <c r="F17" s="53" t="str">
        <f>IF(ISBLANK(現行セット情報CSV!E17),"",現行セット情報CSV!E17)</f>
        <v/>
      </c>
      <c r="G17" s="53" t="str">
        <f>IF(ISBLANK(現行セット情報CSV!F17),"",現行セット情報CSV!F17)</f>
        <v/>
      </c>
      <c r="H17" s="53" t="str">
        <f>IF(ISBLANK(現行セット情報CSV!G17),"",現行セット情報CSV!G17)</f>
        <v/>
      </c>
      <c r="I17" s="53" t="str">
        <f>IF(ISBLANK(現行セット情報CSV!H17),"",現行セット情報CSV!H17)</f>
        <v/>
      </c>
      <c r="J17" s="53" t="str">
        <f>IF(ISBLANK(現行セット情報CSV!I17),"",現行セット情報CSV!I17&amp;"("&amp;TEXT($J$2,"yyyy年m月")&amp;"納品から)")</f>
        <v/>
      </c>
      <c r="K17" s="53" t="str">
        <f>IF(ISBLANK(現行セット情報CSV!J17),"",現行セット情報CSV!J17)</f>
        <v/>
      </c>
      <c r="L17" s="53" t="str">
        <f>IF(ISBLANK(現行セット情報CSV!K17),"",現行セット情報CSV!K17)</f>
        <v/>
      </c>
      <c r="M17" s="53" t="str">
        <f>IF(ISBLANK(現行セット情報CSV!L17),"",現行セット情報CSV!L17)</f>
        <v/>
      </c>
      <c r="N17" s="53" t="str">
        <f>IF(ISBLANK(現行セット情報CSV!M17),"",現行セット情報CSV!M17)</f>
        <v/>
      </c>
      <c r="O17" s="53" t="str">
        <f>IF(ISBLANK(現行セット情報CSV!N17),"",現行セット情報CSV!N17)</f>
        <v/>
      </c>
      <c r="P17" s="53" t="str">
        <f>IF(ISBLANK(現行セット情報CSV!O17),"",現行セット情報CSV!O17)</f>
        <v/>
      </c>
      <c r="Q17" s="53" t="str">
        <f>IF(ISBLANK(現行セット情報CSV!P17),"",現行セット情報CSV!P17)</f>
        <v/>
      </c>
      <c r="R17" s="53" t="str">
        <f>IF(ISBLANK(現行セット情報CSV!Q17),"",現行セット情報CSV!Q17)</f>
        <v/>
      </c>
      <c r="S17" s="53" t="str">
        <f>IF(ISBLANK(現行セット情報CSV!R17),"",現行セット情報CSV!R17)</f>
        <v/>
      </c>
      <c r="T17" s="53" t="str">
        <f>IF(ISBLANK(現行セット情報CSV!S17),"",現行セット情報CSV!S17)</f>
        <v/>
      </c>
      <c r="U17" s="53" t="str">
        <f ca="1">IFERROR(OFFSET('セット情報(宅配便）'!$P$2,MATCH($H17,BカートセットID入力!$C$4:$C$150,0),COLUMN()-COLUMN($U12)),IFERROR(OFFSET('セット情報(業務便）'!$P$2,MATCH($H17,BカートセットID入力!$F$4:$F$150,0),COLUMN()-COLUMN($U12)),IFERROR(OFFSET('セット情報（サンプル）'!$N$2,MATCH($H17,BカートセットID入力!$I$4:$I$150,0),COLUMN()-COLUMN($U12)),IFERROR(OFFSET('セット情報（イレギュラーサンプル）'!$N$2,MATCH($H17,BカートセットID入力!$L$4:$L$150,0),COLUMN()-COLUMN($U12)),""))))</f>
        <v/>
      </c>
      <c r="V17" s="53" t="str">
        <f ca="1">IFERROR(OFFSET('セット情報(宅配便）'!$P$2,MATCH($H17,BカートセットID入力!$C$4:$C$150,0),COLUMN()-COLUMN($U12)),IFERROR(OFFSET('セット情報(業務便）'!$P$2,MATCH($H17,BカートセットID入力!$F$4:$F$150,0),COLUMN()-COLUMN($U12)),IFERROR(OFFSET('セット情報（サンプル）'!$N$2,MATCH($H17,BカートセットID入力!$I$4:$I$150,0),COLUMN()-COLUMN($U12)),IFERROR(OFFSET('セット情報（イレギュラーサンプル）'!$N$2,MATCH($H17,BカートセットID入力!$L$4:$L$150,0),COLUMN()-COLUMN($U12)),""))))</f>
        <v/>
      </c>
      <c r="W17" s="53" t="str">
        <f ca="1">IFERROR(OFFSET('セット情報(宅配便）'!$P$2,MATCH($H17,BカートセットID入力!$C$4:$C$150,0),COLUMN()-COLUMN($U12)),IFERROR(OFFSET('セット情報(業務便）'!$P$2,MATCH($H17,BカートセットID入力!$F$4:$F$150,0),COLUMN()-COLUMN($U12)),IFERROR(OFFSET('セット情報（サンプル）'!$N$2,MATCH($H17,BカートセットID入力!$I$4:$I$150,0),COLUMN()-COLUMN($U12)),IFERROR(OFFSET('セット情報（イレギュラーサンプル）'!$N$2,MATCH($H17,BカートセットID入力!$L$4:$L$150,0),COLUMN()-COLUMN($U12)),""))))</f>
        <v/>
      </c>
      <c r="X17" s="53" t="str">
        <f ca="1">IFERROR(OFFSET('セット情報(宅配便）'!$P$2,MATCH($H17,BカートセットID入力!$C$4:$C$150,0),COLUMN()-COLUMN($U12)),IFERROR(OFFSET('セット情報(業務便）'!$P$2,MATCH($H17,BカートセットID入力!$F$4:$F$150,0),COLUMN()-COLUMN($U12)),IFERROR(OFFSET('セット情報（サンプル）'!$N$2,MATCH($H17,BカートセットID入力!$I$4:$I$150,0),COLUMN()-COLUMN($U12)),IFERROR(OFFSET('セット情報（イレギュラーサンプル）'!$N$2,MATCH($H17,BカートセットID入力!$L$4:$L$150,0),COLUMN()-COLUMN($U12)),""))))</f>
        <v/>
      </c>
      <c r="Y17" s="53" t="str">
        <f ca="1">IFERROR(OFFSET('セット情報(宅配便）'!$P$2,MATCH($H17,BカートセットID入力!$C$4:$C$150,0),COLUMN()-COLUMN($U12)),IFERROR(OFFSET('セット情報(業務便）'!$P$2,MATCH($H17,BカートセットID入力!$F$4:$F$150,0),COLUMN()-COLUMN($U12)),IFERROR(OFFSET('セット情報（サンプル）'!$N$2,MATCH($H17,BカートセットID入力!$I$4:$I$150,0),COLUMN()-COLUMN($U12)),IFERROR(OFFSET('セット情報（イレギュラーサンプル）'!$N$2,MATCH($H17,BカートセットID入力!$L$4:$L$150,0),COLUMN()-COLUMN($U12)),""))))</f>
        <v/>
      </c>
      <c r="Z17" s="53" t="str">
        <f ca="1">IFERROR(OFFSET('セット情報(宅配便）'!$P$2,MATCH($H17,BカートセットID入力!$C$4:$C$150,0),COLUMN()-COLUMN($U12)),IFERROR(OFFSET('セット情報(業務便）'!$P$2,MATCH($H17,BカートセットID入力!$F$4:$F$150,0),COLUMN()-COLUMN($U12)),IFERROR(OFFSET('セット情報（サンプル）'!$N$2,MATCH($H17,BカートセットID入力!$I$4:$I$150,0),COLUMN()-COLUMN($U12)),IFERROR(OFFSET('セット情報（イレギュラーサンプル）'!$N$2,MATCH($H17,BカートセットID入力!$L$4:$L$150,0),COLUMN()-COLUMN($U12)),""))))</f>
        <v/>
      </c>
      <c r="AA17" s="53" t="str">
        <f ca="1">IFERROR(OFFSET('セット情報(宅配便）'!$P$2,MATCH($H17,BカートセットID入力!$C$4:$C$150,0),COLUMN()-COLUMN($U12)),IFERROR(OFFSET('セット情報(業務便）'!$P$2,MATCH($H17,BカートセットID入力!$F$4:$F$150,0),COLUMN()-COLUMN($U12)),IFERROR(OFFSET('セット情報（サンプル）'!$N$2,MATCH($H17,BカートセットID入力!$I$4:$I$150,0),COLUMN()-COLUMN($U12)),IFERROR(OFFSET('セット情報（イレギュラーサンプル）'!$N$2,MATCH($H17,BカートセットID入力!$L$4:$L$150,0),COLUMN()-COLUMN($U12)),""))))</f>
        <v/>
      </c>
      <c r="AB17" s="53" t="str">
        <f ca="1">IFERROR(OFFSET('セット情報(宅配便）'!$P$2,MATCH($H17,BカートセットID入力!$C$4:$C$150,0),COLUMN()-COLUMN($U12)),IFERROR(OFFSET('セット情報(業務便）'!$P$2,MATCH($H17,BカートセットID入力!$F$4:$F$150,0),COLUMN()-COLUMN($U12)),IFERROR(OFFSET('セット情報（サンプル）'!$N$2,MATCH($H17,BカートセットID入力!$I$4:$I$150,0),COLUMN()-COLUMN($U12)),IFERROR(OFFSET('セット情報（イレギュラーサンプル）'!$N$2,MATCH($H17,BカートセットID入力!$L$4:$L$150,0),COLUMN()-COLUMN($U12)),""))))</f>
        <v/>
      </c>
      <c r="AC17" s="53" t="str">
        <f ca="1">IFERROR(OFFSET('セット情報(宅配便）'!$P$2,MATCH($H17,BカートセットID入力!$C$4:$C$150,0),COLUMN()-COLUMN($U12)),IFERROR(OFFSET('セット情報(業務便）'!$P$2,MATCH($H17,BカートセットID入力!$F$4:$F$150,0),COLUMN()-COLUMN($U12)),IFERROR(OFFSET('セット情報（サンプル）'!$N$2,MATCH($H17,BカートセットID入力!$I$4:$I$150,0),COLUMN()-COLUMN($U12)),IFERROR(OFFSET('セット情報（イレギュラーサンプル）'!$N$2,MATCH($H17,BカートセットID入力!$L$4:$L$150,0),COLUMN()-COLUMN($U12)),""))))</f>
        <v/>
      </c>
      <c r="AD17" s="53" t="str">
        <f ca="1">IFERROR(OFFSET('セット情報(宅配便）'!$P$2,MATCH($H17,BカートセットID入力!$C$4:$C$150,0),COLUMN()-COLUMN($U12)),IFERROR(OFFSET('セット情報(業務便）'!$P$2,MATCH($H17,BカートセットID入力!$F$4:$F$150,0),COLUMN()-COLUMN($U12)),IFERROR(OFFSET('セット情報（サンプル）'!$N$2,MATCH($H17,BカートセットID入力!$I$4:$I$150,0),COLUMN()-COLUMN($U12)),IFERROR(OFFSET('セット情報（イレギュラーサンプル）'!$N$2,MATCH($H17,BカートセットID入力!$L$4:$L$150,0),COLUMN()-COLUMN($U12)),""))))</f>
        <v/>
      </c>
      <c r="AE17" s="53" t="str">
        <f ca="1">IFERROR(OFFSET('セット情報(宅配便）'!$P$2,MATCH($H17,BカートセットID入力!$C$4:$C$150,0),COLUMN()-COLUMN($U12)),IFERROR(OFFSET('セット情報(業務便）'!$P$2,MATCH($H17,BカートセットID入力!$F$4:$F$150,0),COLUMN()-COLUMN($U12)),IFERROR(OFFSET('セット情報（サンプル）'!$N$2,MATCH($H17,BカートセットID入力!$I$4:$I$150,0),COLUMN()-COLUMN($U12)),IFERROR(OFFSET('セット情報（イレギュラーサンプル）'!$N$2,MATCH($H17,BカートセットID入力!$L$4:$L$150,0),COLUMN()-COLUMN($U12)),""))))</f>
        <v/>
      </c>
      <c r="AF17" s="53" t="str">
        <f ca="1">IFERROR(OFFSET('セット情報(宅配便）'!$P$2,MATCH($H17,BカートセットID入力!$C$4:$C$150,0),COLUMN()-COLUMN($U12)),IFERROR(OFFSET('セット情報(業務便）'!$P$2,MATCH($H17,BカートセットID入力!$F$4:$F$150,0),COLUMN()-COLUMN($U12)),IFERROR(OFFSET('セット情報（サンプル）'!$N$2,MATCH($H17,BカートセットID入力!$I$4:$I$150,0),COLUMN()-COLUMN($U12)),IFERROR(OFFSET('セット情報（イレギュラーサンプル）'!$N$2,MATCH($H17,BカートセットID入力!$L$4:$L$150,0),COLUMN()-COLUMN($U12)),""))))</f>
        <v/>
      </c>
      <c r="AG17" s="53" t="str">
        <f ca="1">IFERROR(OFFSET('セット情報(宅配便）'!$P$2,MATCH($H17,BカートセットID入力!$C$4:$C$150,0),COLUMN()-COLUMN($U12)),IFERROR(OFFSET('セット情報(業務便）'!$P$2,MATCH($H17,BカートセットID入力!$F$4:$F$150,0),COLUMN()-COLUMN($U12)),IFERROR(OFFSET('セット情報（サンプル）'!$N$2,MATCH($H17,BカートセットID入力!$I$4:$I$150,0),COLUMN()-COLUMN($U12)),IFERROR(OFFSET('セット情報（イレギュラーサンプル）'!$N$2,MATCH($H17,BカートセットID入力!$L$4:$L$150,0),COLUMN()-COLUMN($U12)),""))))</f>
        <v/>
      </c>
      <c r="AH17" s="53" t="str">
        <f ca="1">IFERROR(OFFSET('セット情報(宅配便）'!$P$2,MATCH($H17,BカートセットID入力!$C$4:$C$150,0),COLUMN()-COLUMN($U12)),IFERROR(OFFSET('セット情報(業務便）'!$P$2,MATCH($H17,BカートセットID入力!$F$4:$F$150,0),COLUMN()-COLUMN($U12)),IFERROR(OFFSET('セット情報（サンプル）'!$N$2,MATCH($H17,BカートセットID入力!$I$4:$I$150,0),COLUMN()-COLUMN($U12)),IFERROR(OFFSET('セット情報（イレギュラーサンプル）'!$N$2,MATCH($H17,BカートセットID入力!$L$4:$L$150,0),COLUMN()-COLUMN($U12)),""))))</f>
        <v/>
      </c>
      <c r="AI17" s="53" t="str">
        <f ca="1">IFERROR(OFFSET('セット情報(宅配便）'!$P$2,MATCH($H17,BカートセットID入力!$C$4:$C$150,0),COLUMN()-COLUMN($U12)),IFERROR(OFFSET('セット情報(業務便）'!$P$2,MATCH($H17,BカートセットID入力!$F$4:$F$150,0),COLUMN()-COLUMN($U12)),IFERROR(OFFSET('セット情報（サンプル）'!$N$2,MATCH($H17,BカートセットID入力!$I$4:$I$150,0),COLUMN()-COLUMN($U12)),IFERROR(OFFSET('セット情報（イレギュラーサンプル）'!$N$2,MATCH($H17,BカートセットID入力!$L$4:$L$150,0),COLUMN()-COLUMN($U12)),""))))</f>
        <v/>
      </c>
      <c r="AJ17" s="53" t="str">
        <f ca="1">IFERROR(OFFSET('セット情報(宅配便）'!$P$2,MATCH($H17,BカートセットID入力!$C$4:$C$150,0),COLUMN()-COLUMN($U12)),IFERROR(OFFSET('セット情報(業務便）'!$P$2,MATCH($H17,BカートセットID入力!$F$4:$F$150,0),COLUMN()-COLUMN($U12)),IFERROR(OFFSET('セット情報（サンプル）'!$N$2,MATCH($H17,BカートセットID入力!$I$4:$I$150,0),COLUMN()-COLUMN($U12)),IFERROR(OFFSET('セット情報（イレギュラーサンプル）'!$N$2,MATCH($H17,BカートセットID入力!$L$4:$L$150,0),COLUMN()-COLUMN($U12)),""))))</f>
        <v/>
      </c>
      <c r="AK17" s="53" t="str">
        <f ca="1">IFERROR(OFFSET('セット情報(宅配便）'!$P$2,MATCH($H17,BカートセットID入力!$C$4:$C$150,0),COLUMN()-COLUMN($U12)),IFERROR(OFFSET('セット情報(業務便）'!$P$2,MATCH($H17,BカートセットID入力!$F$4:$F$150,0),COLUMN()-COLUMN($U12)),IFERROR(OFFSET('セット情報（サンプル）'!$N$2,MATCH($H17,BカートセットID入力!$I$4:$I$150,0),COLUMN()-COLUMN($U12)),IFERROR(OFFSET('セット情報（イレギュラーサンプル）'!$N$2,MATCH($H17,BカートセットID入力!$L$4:$L$150,0),COLUMN()-COLUMN($U12)),""))))</f>
        <v/>
      </c>
      <c r="AL17" s="53" t="str">
        <f ca="1">IFERROR(OFFSET('セット情報(宅配便）'!$P$2,MATCH($H17,BカートセットID入力!$C$4:$C$150,0),COLUMN()-COLUMN($U12)),IFERROR(OFFSET('セット情報(業務便）'!$P$2,MATCH($H17,BカートセットID入力!$F$4:$F$150,0),COLUMN()-COLUMN($U12)),IFERROR(OFFSET('セット情報（サンプル）'!$N$2,MATCH($H17,BカートセットID入力!$I$4:$I$150,0),COLUMN()-COLUMN($U12)),IFERROR(OFFSET('セット情報（イレギュラーサンプル）'!$N$2,MATCH($H17,BカートセットID入力!$L$4:$L$150,0),COLUMN()-COLUMN($U12)),""))))</f>
        <v/>
      </c>
      <c r="AM17" s="53" t="str">
        <f ca="1">IFERROR(OFFSET('セット情報(宅配便）'!$P$2,MATCH($H17,BカートセットID入力!$C$4:$C$150,0),COLUMN()-COLUMN($U12)),IFERROR(OFFSET('セット情報(業務便）'!$P$2,MATCH($H17,BカートセットID入力!$F$4:$F$150,0),COLUMN()-COLUMN($U12)),IFERROR(OFFSET('セット情報（サンプル）'!$N$2,MATCH($H17,BカートセットID入力!$I$4:$I$150,0),COLUMN()-COLUMN($U12)),IFERROR(OFFSET('セット情報（イレギュラーサンプル）'!$N$2,MATCH($H17,BカートセットID入力!$L$4:$L$150,0),COLUMN()-COLUMN($U12)),""))))</f>
        <v/>
      </c>
      <c r="AN17" s="53" t="str">
        <f ca="1">IFERROR(OFFSET('セット情報(宅配便）'!$P$2,MATCH($H17,BカートセットID入力!$C$4:$C$150,0),COLUMN()-COLUMN($U12)),IFERROR(OFFSET('セット情報(業務便）'!$P$2,MATCH($H17,BカートセットID入力!$F$4:$F$150,0),COLUMN()-COLUMN($U12)),IFERROR(OFFSET('セット情報（サンプル）'!$N$2,MATCH($H17,BカートセットID入力!$I$4:$I$150,0),COLUMN()-COLUMN($U12)),IFERROR(OFFSET('セット情報（イレギュラーサンプル）'!$N$2,MATCH($H17,BカートセットID入力!$L$4:$L$150,0),COLUMN()-COLUMN($U12)),""))))</f>
        <v/>
      </c>
      <c r="AO17" s="53" t="str">
        <f ca="1">IFERROR(OFFSET('セット情報(宅配便）'!$P$2,MATCH($H17,BカートセットID入力!$C$4:$C$150,0),COLUMN()-COLUMN($U12)),IFERROR(OFFSET('セット情報(業務便）'!$P$2,MATCH($H17,BカートセットID入力!$F$4:$F$150,0),COLUMN()-COLUMN($U12)),IFERROR(OFFSET('セット情報（サンプル）'!$N$2,MATCH($H17,BカートセットID入力!$I$4:$I$150,0),COLUMN()-COLUMN($U12)),IFERROR(OFFSET('セット情報（イレギュラーサンプル）'!$N$2,MATCH($H17,BカートセットID入力!$L$4:$L$150,0),COLUMN()-COLUMN($U12)),""))))</f>
        <v/>
      </c>
      <c r="AP17" s="53" t="str">
        <f ca="1">IFERROR(OFFSET('セット情報(宅配便）'!$P$2,MATCH($H17,BカートセットID入力!$C$4:$C$150,0),COLUMN()-COLUMN($U12)),IFERROR(OFFSET('セット情報(業務便）'!$P$2,MATCH($H17,BカートセットID入力!$F$4:$F$150,0),COLUMN()-COLUMN($U12)),IFERROR(OFFSET('セット情報（サンプル）'!$N$2,MATCH($H17,BカートセットID入力!$I$4:$I$150,0),COLUMN()-COLUMN($U12)),IFERROR(OFFSET('セット情報（イレギュラーサンプル）'!$N$2,MATCH($H17,BカートセットID入力!$L$4:$L$150,0),COLUMN()-COLUMN($U12)),""))))</f>
        <v/>
      </c>
      <c r="AQ17" s="53" t="str">
        <f ca="1">IFERROR(OFFSET('セット情報(宅配便）'!$P$2,MATCH($H17,BカートセットID入力!$C$4:$C$150,0),COLUMN()-COLUMN($U12)),IFERROR(OFFSET('セット情報(業務便）'!$P$2,MATCH($H17,BカートセットID入力!$F$4:$F$150,0),COLUMN()-COLUMN($U12)),IFERROR(OFFSET('セット情報（サンプル）'!$N$2,MATCH($H17,BカートセットID入力!$I$4:$I$150,0),COLUMN()-COLUMN($U12)),IFERROR(OFFSET('セット情報（イレギュラーサンプル）'!$N$2,MATCH($H17,BカートセットID入力!$L$4:$L$150,0),COLUMN()-COLUMN($U12)),""))))</f>
        <v/>
      </c>
      <c r="AR17" s="53" t="str">
        <f ca="1">IFERROR(OFFSET('セット情報(宅配便）'!$P$2,MATCH($H17,BカートセットID入力!$C$4:$C$150,0),COLUMN()-COLUMN($U12)),IFERROR(OFFSET('セット情報(業務便）'!$P$2,MATCH($H17,BカートセットID入力!$F$4:$F$150,0),COLUMN()-COLUMN($U12)),IFERROR(OFFSET('セット情報（サンプル）'!$N$2,MATCH($H17,BカートセットID入力!$I$4:$I$150,0),COLUMN()-COLUMN($U12)),IFERROR(OFFSET('セット情報（イレギュラーサンプル）'!$N$2,MATCH($H17,BカートセットID入力!$L$4:$L$150,0),COLUMN()-COLUMN($U12)),""))))</f>
        <v/>
      </c>
      <c r="AS17" s="53" t="str">
        <f ca="1">IFERROR(OFFSET('セット情報(宅配便）'!$P$2,MATCH($H17,BカートセットID入力!$C$4:$C$150,0),COLUMN()-COLUMN($U12)),IFERROR(OFFSET('セット情報(業務便）'!$P$2,MATCH($H17,BカートセットID入力!$F$4:$F$150,0),COLUMN()-COLUMN($U12)),IFERROR(OFFSET('セット情報（サンプル）'!$N$2,MATCH($H17,BカートセットID入力!$I$4:$I$150,0),COLUMN()-COLUMN($U12)),IFERROR(OFFSET('セット情報（イレギュラーサンプル）'!$N$2,MATCH($H17,BカートセットID入力!$L$4:$L$150,0),COLUMN()-COLUMN($U12)),""))))</f>
        <v/>
      </c>
      <c r="AT17" s="53" t="str">
        <f ca="1">IFERROR(OFFSET('セット情報(宅配便）'!$P$2,MATCH($H17,BカートセットID入力!$C$4:$C$150,0),COLUMN()-COLUMN($U12)),IFERROR(OFFSET('セット情報(業務便）'!$P$2,MATCH($H17,BカートセットID入力!$F$4:$F$150,0),COLUMN()-COLUMN($U12)),IFERROR(OFFSET('セット情報（サンプル）'!$N$2,MATCH($H17,BカートセットID入力!$I$4:$I$150,0),COLUMN()-COLUMN($U12)),IFERROR(OFFSET('セット情報（イレギュラーサンプル）'!$N$2,MATCH($H17,BカートセットID入力!$L$4:$L$150,0),COLUMN()-COLUMN($U12)),""))))</f>
        <v/>
      </c>
    </row>
    <row r="18" spans="1:46">
      <c r="A18" s="144"/>
      <c r="B18" s="53" t="str">
        <f>IF(ISBLANK(現行セット情報CSV!A18),"",現行セット情報CSV!A18)</f>
        <v/>
      </c>
      <c r="C18" s="53" t="str">
        <f>IF(ISBLANK(現行セット情報CSV!B18),"",現行セット情報CSV!B18)&amp;IFERROR(VLOOKUP(A18,上部フリースペースHTML!$A$3:$H$5,8,FALSE),"")</f>
        <v/>
      </c>
      <c r="D18" s="53" t="str">
        <f>IF(ISBLANK(現行セット情報CSV!C18),"",現行セット情報CSV!C18)</f>
        <v/>
      </c>
      <c r="E18" s="53" t="str">
        <f>IF(ISBLANK(現行セット情報CSV!D18),"",現行セット情報CSV!D18)</f>
        <v/>
      </c>
      <c r="F18" s="53" t="str">
        <f>IF(ISBLANK(現行セット情報CSV!E18),"",現行セット情報CSV!E18)</f>
        <v/>
      </c>
      <c r="G18" s="53" t="str">
        <f>IF(ISBLANK(現行セット情報CSV!F18),"",現行セット情報CSV!F18)</f>
        <v/>
      </c>
      <c r="H18" s="53" t="str">
        <f>IF(ISBLANK(現行セット情報CSV!G18),"",現行セット情報CSV!G18)</f>
        <v/>
      </c>
      <c r="I18" s="53" t="str">
        <f>IF(ISBLANK(現行セット情報CSV!H18),"",現行セット情報CSV!H18)</f>
        <v/>
      </c>
      <c r="J18" s="53" t="str">
        <f>IF(ISBLANK(現行セット情報CSV!I18),"",現行セット情報CSV!I18&amp;"("&amp;TEXT($J$2,"yyyy年m月")&amp;"納品から)")</f>
        <v/>
      </c>
      <c r="K18" s="53" t="str">
        <f>IF(ISBLANK(現行セット情報CSV!J18),"",現行セット情報CSV!J18)</f>
        <v/>
      </c>
      <c r="L18" s="53" t="str">
        <f>IF(ISBLANK(現行セット情報CSV!K18),"",現行セット情報CSV!K18)</f>
        <v/>
      </c>
      <c r="M18" s="53" t="str">
        <f>IF(ISBLANK(現行セット情報CSV!L18),"",現行セット情報CSV!L18)</f>
        <v/>
      </c>
      <c r="N18" s="53" t="str">
        <f>IF(ISBLANK(現行セット情報CSV!M18),"",現行セット情報CSV!M18)</f>
        <v/>
      </c>
      <c r="O18" s="53" t="str">
        <f>IF(ISBLANK(現行セット情報CSV!N18),"",現行セット情報CSV!N18)</f>
        <v/>
      </c>
      <c r="P18" s="53" t="str">
        <f>IF(ISBLANK(現行セット情報CSV!O18),"",現行セット情報CSV!O18)</f>
        <v/>
      </c>
      <c r="Q18" s="53" t="str">
        <f>IF(ISBLANK(現行セット情報CSV!P18),"",現行セット情報CSV!P18)</f>
        <v/>
      </c>
      <c r="R18" s="53" t="str">
        <f>IF(ISBLANK(現行セット情報CSV!Q18),"",現行セット情報CSV!Q18)</f>
        <v/>
      </c>
      <c r="S18" s="53" t="str">
        <f>IF(ISBLANK(現行セット情報CSV!R18),"",現行セット情報CSV!R18)</f>
        <v/>
      </c>
      <c r="T18" s="53" t="str">
        <f>IF(ISBLANK(現行セット情報CSV!S18),"",現行セット情報CSV!S18)</f>
        <v/>
      </c>
      <c r="U18" s="53" t="str">
        <f ca="1">IFERROR(OFFSET('セット情報(宅配便）'!$P$2,MATCH($H18,BカートセットID入力!$C$4:$C$150,0),COLUMN()-COLUMN($U13)),IFERROR(OFFSET('セット情報(業務便）'!$P$2,MATCH($H18,BカートセットID入力!$F$4:$F$150,0),COLUMN()-COLUMN($U13)),IFERROR(OFFSET('セット情報（サンプル）'!$N$2,MATCH($H18,BカートセットID入力!$I$4:$I$150,0),COLUMN()-COLUMN($U13)),IFERROR(OFFSET('セット情報（イレギュラーサンプル）'!$N$2,MATCH($H18,BカートセットID入力!$L$4:$L$150,0),COLUMN()-COLUMN($U13)),""))))</f>
        <v/>
      </c>
      <c r="V18" s="53" t="str">
        <f ca="1">IFERROR(OFFSET('セット情報(宅配便）'!$P$2,MATCH($H18,BカートセットID入力!$C$4:$C$150,0),COLUMN()-COLUMN($U13)),IFERROR(OFFSET('セット情報(業務便）'!$P$2,MATCH($H18,BカートセットID入力!$F$4:$F$150,0),COLUMN()-COLUMN($U13)),IFERROR(OFFSET('セット情報（サンプル）'!$N$2,MATCH($H18,BカートセットID入力!$I$4:$I$150,0),COLUMN()-COLUMN($U13)),IFERROR(OFFSET('セット情報（イレギュラーサンプル）'!$N$2,MATCH($H18,BカートセットID入力!$L$4:$L$150,0),COLUMN()-COLUMN($U13)),""))))</f>
        <v/>
      </c>
      <c r="W18" s="53" t="str">
        <f ca="1">IFERROR(OFFSET('セット情報(宅配便）'!$P$2,MATCH($H18,BカートセットID入力!$C$4:$C$150,0),COLUMN()-COLUMN($U13)),IFERROR(OFFSET('セット情報(業務便）'!$P$2,MATCH($H18,BカートセットID入力!$F$4:$F$150,0),COLUMN()-COLUMN($U13)),IFERROR(OFFSET('セット情報（サンプル）'!$N$2,MATCH($H18,BカートセットID入力!$I$4:$I$150,0),COLUMN()-COLUMN($U13)),IFERROR(OFFSET('セット情報（イレギュラーサンプル）'!$N$2,MATCH($H18,BカートセットID入力!$L$4:$L$150,0),COLUMN()-COLUMN($U13)),""))))</f>
        <v/>
      </c>
      <c r="X18" s="53" t="str">
        <f ca="1">IFERROR(OFFSET('セット情報(宅配便）'!$P$2,MATCH($H18,BカートセットID入力!$C$4:$C$150,0),COLUMN()-COLUMN($U13)),IFERROR(OFFSET('セット情報(業務便）'!$P$2,MATCH($H18,BカートセットID入力!$F$4:$F$150,0),COLUMN()-COLUMN($U13)),IFERROR(OFFSET('セット情報（サンプル）'!$N$2,MATCH($H18,BカートセットID入力!$I$4:$I$150,0),COLUMN()-COLUMN($U13)),IFERROR(OFFSET('セット情報（イレギュラーサンプル）'!$N$2,MATCH($H18,BカートセットID入力!$L$4:$L$150,0),COLUMN()-COLUMN($U13)),""))))</f>
        <v/>
      </c>
      <c r="Y18" s="53" t="str">
        <f ca="1">IFERROR(OFFSET('セット情報(宅配便）'!$P$2,MATCH($H18,BカートセットID入力!$C$4:$C$150,0),COLUMN()-COLUMN($U13)),IFERROR(OFFSET('セット情報(業務便）'!$P$2,MATCH($H18,BカートセットID入力!$F$4:$F$150,0),COLUMN()-COLUMN($U13)),IFERROR(OFFSET('セット情報（サンプル）'!$N$2,MATCH($H18,BカートセットID入力!$I$4:$I$150,0),COLUMN()-COLUMN($U13)),IFERROR(OFFSET('セット情報（イレギュラーサンプル）'!$N$2,MATCH($H18,BカートセットID入力!$L$4:$L$150,0),COLUMN()-COLUMN($U13)),""))))</f>
        <v/>
      </c>
      <c r="Z18" s="53" t="str">
        <f ca="1">IFERROR(OFFSET('セット情報(宅配便）'!$P$2,MATCH($H18,BカートセットID入力!$C$4:$C$150,0),COLUMN()-COLUMN($U13)),IFERROR(OFFSET('セット情報(業務便）'!$P$2,MATCH($H18,BカートセットID入力!$F$4:$F$150,0),COLUMN()-COLUMN($U13)),IFERROR(OFFSET('セット情報（サンプル）'!$N$2,MATCH($H18,BカートセットID入力!$I$4:$I$150,0),COLUMN()-COLUMN($U13)),IFERROR(OFFSET('セット情報（イレギュラーサンプル）'!$N$2,MATCH($H18,BカートセットID入力!$L$4:$L$150,0),COLUMN()-COLUMN($U13)),""))))</f>
        <v/>
      </c>
      <c r="AA18" s="53" t="str">
        <f ca="1">IFERROR(OFFSET('セット情報(宅配便）'!$P$2,MATCH($H18,BカートセットID入力!$C$4:$C$150,0),COLUMN()-COLUMN($U13)),IFERROR(OFFSET('セット情報(業務便）'!$P$2,MATCH($H18,BカートセットID入力!$F$4:$F$150,0),COLUMN()-COLUMN($U13)),IFERROR(OFFSET('セット情報（サンプル）'!$N$2,MATCH($H18,BカートセットID入力!$I$4:$I$150,0),COLUMN()-COLUMN($U13)),IFERROR(OFFSET('セット情報（イレギュラーサンプル）'!$N$2,MATCH($H18,BカートセットID入力!$L$4:$L$150,0),COLUMN()-COLUMN($U13)),""))))</f>
        <v/>
      </c>
      <c r="AB18" s="53" t="str">
        <f ca="1">IFERROR(OFFSET('セット情報(宅配便）'!$P$2,MATCH($H18,BカートセットID入力!$C$4:$C$150,0),COLUMN()-COLUMN($U13)),IFERROR(OFFSET('セット情報(業務便）'!$P$2,MATCH($H18,BカートセットID入力!$F$4:$F$150,0),COLUMN()-COLUMN($U13)),IFERROR(OFFSET('セット情報（サンプル）'!$N$2,MATCH($H18,BカートセットID入力!$I$4:$I$150,0),COLUMN()-COLUMN($U13)),IFERROR(OFFSET('セット情報（イレギュラーサンプル）'!$N$2,MATCH($H18,BカートセットID入力!$L$4:$L$150,0),COLUMN()-COLUMN($U13)),""))))</f>
        <v/>
      </c>
      <c r="AC18" s="53" t="str">
        <f ca="1">IFERROR(OFFSET('セット情報(宅配便）'!$P$2,MATCH($H18,BカートセットID入力!$C$4:$C$150,0),COLUMN()-COLUMN($U13)),IFERROR(OFFSET('セット情報(業務便）'!$P$2,MATCH($H18,BカートセットID入力!$F$4:$F$150,0),COLUMN()-COLUMN($U13)),IFERROR(OFFSET('セット情報（サンプル）'!$N$2,MATCH($H18,BカートセットID入力!$I$4:$I$150,0),COLUMN()-COLUMN($U13)),IFERROR(OFFSET('セット情報（イレギュラーサンプル）'!$N$2,MATCH($H18,BカートセットID入力!$L$4:$L$150,0),COLUMN()-COLUMN($U13)),""))))</f>
        <v/>
      </c>
      <c r="AD18" s="53" t="str">
        <f ca="1">IFERROR(OFFSET('セット情報(宅配便）'!$P$2,MATCH($H18,BカートセットID入力!$C$4:$C$150,0),COLUMN()-COLUMN($U13)),IFERROR(OFFSET('セット情報(業務便）'!$P$2,MATCH($H18,BカートセットID入力!$F$4:$F$150,0),COLUMN()-COLUMN($U13)),IFERROR(OFFSET('セット情報（サンプル）'!$N$2,MATCH($H18,BカートセットID入力!$I$4:$I$150,0),COLUMN()-COLUMN($U13)),IFERROR(OFFSET('セット情報（イレギュラーサンプル）'!$N$2,MATCH($H18,BカートセットID入力!$L$4:$L$150,0),COLUMN()-COLUMN($U13)),""))))</f>
        <v/>
      </c>
      <c r="AE18" s="53" t="str">
        <f ca="1">IFERROR(OFFSET('セット情報(宅配便）'!$P$2,MATCH($H18,BカートセットID入力!$C$4:$C$150,0),COLUMN()-COLUMN($U13)),IFERROR(OFFSET('セット情報(業務便）'!$P$2,MATCH($H18,BカートセットID入力!$F$4:$F$150,0),COLUMN()-COLUMN($U13)),IFERROR(OFFSET('セット情報（サンプル）'!$N$2,MATCH($H18,BカートセットID入力!$I$4:$I$150,0),COLUMN()-COLUMN($U13)),IFERROR(OFFSET('セット情報（イレギュラーサンプル）'!$N$2,MATCH($H18,BカートセットID入力!$L$4:$L$150,0),COLUMN()-COLUMN($U13)),""))))</f>
        <v/>
      </c>
      <c r="AF18" s="53" t="str">
        <f ca="1">IFERROR(OFFSET('セット情報(宅配便）'!$P$2,MATCH($H18,BカートセットID入力!$C$4:$C$150,0),COLUMN()-COLUMN($U13)),IFERROR(OFFSET('セット情報(業務便）'!$P$2,MATCH($H18,BカートセットID入力!$F$4:$F$150,0),COLUMN()-COLUMN($U13)),IFERROR(OFFSET('セット情報（サンプル）'!$N$2,MATCH($H18,BカートセットID入力!$I$4:$I$150,0),COLUMN()-COLUMN($U13)),IFERROR(OFFSET('セット情報（イレギュラーサンプル）'!$N$2,MATCH($H18,BカートセットID入力!$L$4:$L$150,0),COLUMN()-COLUMN($U13)),""))))</f>
        <v/>
      </c>
      <c r="AG18" s="53" t="str">
        <f ca="1">IFERROR(OFFSET('セット情報(宅配便）'!$P$2,MATCH($H18,BカートセットID入力!$C$4:$C$150,0),COLUMN()-COLUMN($U13)),IFERROR(OFFSET('セット情報(業務便）'!$P$2,MATCH($H18,BカートセットID入力!$F$4:$F$150,0),COLUMN()-COLUMN($U13)),IFERROR(OFFSET('セット情報（サンプル）'!$N$2,MATCH($H18,BカートセットID入力!$I$4:$I$150,0),COLUMN()-COLUMN($U13)),IFERROR(OFFSET('セット情報（イレギュラーサンプル）'!$N$2,MATCH($H18,BカートセットID入力!$L$4:$L$150,0),COLUMN()-COLUMN($U13)),""))))</f>
        <v/>
      </c>
      <c r="AH18" s="53" t="str">
        <f ca="1">IFERROR(OFFSET('セット情報(宅配便）'!$P$2,MATCH($H18,BカートセットID入力!$C$4:$C$150,0),COLUMN()-COLUMN($U13)),IFERROR(OFFSET('セット情報(業務便）'!$P$2,MATCH($H18,BカートセットID入力!$F$4:$F$150,0),COLUMN()-COLUMN($U13)),IFERROR(OFFSET('セット情報（サンプル）'!$N$2,MATCH($H18,BカートセットID入力!$I$4:$I$150,0),COLUMN()-COLUMN($U13)),IFERROR(OFFSET('セット情報（イレギュラーサンプル）'!$N$2,MATCH($H18,BカートセットID入力!$L$4:$L$150,0),COLUMN()-COLUMN($U13)),""))))</f>
        <v/>
      </c>
      <c r="AI18" s="53" t="str">
        <f ca="1">IFERROR(OFFSET('セット情報(宅配便）'!$P$2,MATCH($H18,BカートセットID入力!$C$4:$C$150,0),COLUMN()-COLUMN($U13)),IFERROR(OFFSET('セット情報(業務便）'!$P$2,MATCH($H18,BカートセットID入力!$F$4:$F$150,0),COLUMN()-COLUMN($U13)),IFERROR(OFFSET('セット情報（サンプル）'!$N$2,MATCH($H18,BカートセットID入力!$I$4:$I$150,0),COLUMN()-COLUMN($U13)),IFERROR(OFFSET('セット情報（イレギュラーサンプル）'!$N$2,MATCH($H18,BカートセットID入力!$L$4:$L$150,0),COLUMN()-COLUMN($U13)),""))))</f>
        <v/>
      </c>
      <c r="AJ18" s="53" t="str">
        <f ca="1">IFERROR(OFFSET('セット情報(宅配便）'!$P$2,MATCH($H18,BカートセットID入力!$C$4:$C$150,0),COLUMN()-COLUMN($U13)),IFERROR(OFFSET('セット情報(業務便）'!$P$2,MATCH($H18,BカートセットID入力!$F$4:$F$150,0),COLUMN()-COLUMN($U13)),IFERROR(OFFSET('セット情報（サンプル）'!$N$2,MATCH($H18,BカートセットID入力!$I$4:$I$150,0),COLUMN()-COLUMN($U13)),IFERROR(OFFSET('セット情報（イレギュラーサンプル）'!$N$2,MATCH($H18,BカートセットID入力!$L$4:$L$150,0),COLUMN()-COLUMN($U13)),""))))</f>
        <v/>
      </c>
      <c r="AK18" s="53" t="str">
        <f ca="1">IFERROR(OFFSET('セット情報(宅配便）'!$P$2,MATCH($H18,BカートセットID入力!$C$4:$C$150,0),COLUMN()-COLUMN($U13)),IFERROR(OFFSET('セット情報(業務便）'!$P$2,MATCH($H18,BカートセットID入力!$F$4:$F$150,0),COLUMN()-COLUMN($U13)),IFERROR(OFFSET('セット情報（サンプル）'!$N$2,MATCH($H18,BカートセットID入力!$I$4:$I$150,0),COLUMN()-COLUMN($U13)),IFERROR(OFFSET('セット情報（イレギュラーサンプル）'!$N$2,MATCH($H18,BカートセットID入力!$L$4:$L$150,0),COLUMN()-COLUMN($U13)),""))))</f>
        <v/>
      </c>
      <c r="AL18" s="53" t="str">
        <f ca="1">IFERROR(OFFSET('セット情報(宅配便）'!$P$2,MATCH($H18,BカートセットID入力!$C$4:$C$150,0),COLUMN()-COLUMN($U13)),IFERROR(OFFSET('セット情報(業務便）'!$P$2,MATCH($H18,BカートセットID入力!$F$4:$F$150,0),COLUMN()-COLUMN($U13)),IFERROR(OFFSET('セット情報（サンプル）'!$N$2,MATCH($H18,BカートセットID入力!$I$4:$I$150,0),COLUMN()-COLUMN($U13)),IFERROR(OFFSET('セット情報（イレギュラーサンプル）'!$N$2,MATCH($H18,BカートセットID入力!$L$4:$L$150,0),COLUMN()-COLUMN($U13)),""))))</f>
        <v/>
      </c>
      <c r="AM18" s="53" t="str">
        <f ca="1">IFERROR(OFFSET('セット情報(宅配便）'!$P$2,MATCH($H18,BカートセットID入力!$C$4:$C$150,0),COLUMN()-COLUMN($U13)),IFERROR(OFFSET('セット情報(業務便）'!$P$2,MATCH($H18,BカートセットID入力!$F$4:$F$150,0),COLUMN()-COLUMN($U13)),IFERROR(OFFSET('セット情報（サンプル）'!$N$2,MATCH($H18,BカートセットID入力!$I$4:$I$150,0),COLUMN()-COLUMN($U13)),IFERROR(OFFSET('セット情報（イレギュラーサンプル）'!$N$2,MATCH($H18,BカートセットID入力!$L$4:$L$150,0),COLUMN()-COLUMN($U13)),""))))</f>
        <v/>
      </c>
      <c r="AN18" s="53" t="str">
        <f ca="1">IFERROR(OFFSET('セット情報(宅配便）'!$P$2,MATCH($H18,BカートセットID入力!$C$4:$C$150,0),COLUMN()-COLUMN($U13)),IFERROR(OFFSET('セット情報(業務便）'!$P$2,MATCH($H18,BカートセットID入力!$F$4:$F$150,0),COLUMN()-COLUMN($U13)),IFERROR(OFFSET('セット情報（サンプル）'!$N$2,MATCH($H18,BカートセットID入力!$I$4:$I$150,0),COLUMN()-COLUMN($U13)),IFERROR(OFFSET('セット情報（イレギュラーサンプル）'!$N$2,MATCH($H18,BカートセットID入力!$L$4:$L$150,0),COLUMN()-COLUMN($U13)),""))))</f>
        <v/>
      </c>
      <c r="AO18" s="53" t="str">
        <f ca="1">IFERROR(OFFSET('セット情報(宅配便）'!$P$2,MATCH($H18,BカートセットID入力!$C$4:$C$150,0),COLUMN()-COLUMN($U13)),IFERROR(OFFSET('セット情報(業務便）'!$P$2,MATCH($H18,BカートセットID入力!$F$4:$F$150,0),COLUMN()-COLUMN($U13)),IFERROR(OFFSET('セット情報（サンプル）'!$N$2,MATCH($H18,BカートセットID入力!$I$4:$I$150,0),COLUMN()-COLUMN($U13)),IFERROR(OFFSET('セット情報（イレギュラーサンプル）'!$N$2,MATCH($H18,BカートセットID入力!$L$4:$L$150,0),COLUMN()-COLUMN($U13)),""))))</f>
        <v/>
      </c>
      <c r="AP18" s="53" t="str">
        <f ca="1">IFERROR(OFFSET('セット情報(宅配便）'!$P$2,MATCH($H18,BカートセットID入力!$C$4:$C$150,0),COLUMN()-COLUMN($U13)),IFERROR(OFFSET('セット情報(業務便）'!$P$2,MATCH($H18,BカートセットID入力!$F$4:$F$150,0),COLUMN()-COLUMN($U13)),IFERROR(OFFSET('セット情報（サンプル）'!$N$2,MATCH($H18,BカートセットID入力!$I$4:$I$150,0),COLUMN()-COLUMN($U13)),IFERROR(OFFSET('セット情報（イレギュラーサンプル）'!$N$2,MATCH($H18,BカートセットID入力!$L$4:$L$150,0),COLUMN()-COLUMN($U13)),""))))</f>
        <v/>
      </c>
      <c r="AQ18" s="53" t="str">
        <f ca="1">IFERROR(OFFSET('セット情報(宅配便）'!$P$2,MATCH($H18,BカートセットID入力!$C$4:$C$150,0),COLUMN()-COLUMN($U13)),IFERROR(OFFSET('セット情報(業務便）'!$P$2,MATCH($H18,BカートセットID入力!$F$4:$F$150,0),COLUMN()-COLUMN($U13)),IFERROR(OFFSET('セット情報（サンプル）'!$N$2,MATCH($H18,BカートセットID入力!$I$4:$I$150,0),COLUMN()-COLUMN($U13)),IFERROR(OFFSET('セット情報（イレギュラーサンプル）'!$N$2,MATCH($H18,BカートセットID入力!$L$4:$L$150,0),COLUMN()-COLUMN($U13)),""))))</f>
        <v/>
      </c>
      <c r="AR18" s="53" t="str">
        <f ca="1">IFERROR(OFFSET('セット情報(宅配便）'!$P$2,MATCH($H18,BカートセットID入力!$C$4:$C$150,0),COLUMN()-COLUMN($U13)),IFERROR(OFFSET('セット情報(業務便）'!$P$2,MATCH($H18,BカートセットID入力!$F$4:$F$150,0),COLUMN()-COLUMN($U13)),IFERROR(OFFSET('セット情報（サンプル）'!$N$2,MATCH($H18,BカートセットID入力!$I$4:$I$150,0),COLUMN()-COLUMN($U13)),IFERROR(OFFSET('セット情報（イレギュラーサンプル）'!$N$2,MATCH($H18,BカートセットID入力!$L$4:$L$150,0),COLUMN()-COLUMN($U13)),""))))</f>
        <v/>
      </c>
      <c r="AS18" s="53" t="str">
        <f ca="1">IFERROR(OFFSET('セット情報(宅配便）'!$P$2,MATCH($H18,BカートセットID入力!$C$4:$C$150,0),COLUMN()-COLUMN($U13)),IFERROR(OFFSET('セット情報(業務便）'!$P$2,MATCH($H18,BカートセットID入力!$F$4:$F$150,0),COLUMN()-COLUMN($U13)),IFERROR(OFFSET('セット情報（サンプル）'!$N$2,MATCH($H18,BカートセットID入力!$I$4:$I$150,0),COLUMN()-COLUMN($U13)),IFERROR(OFFSET('セット情報（イレギュラーサンプル）'!$N$2,MATCH($H18,BカートセットID入力!$L$4:$L$150,0),COLUMN()-COLUMN($U13)),""))))</f>
        <v/>
      </c>
      <c r="AT18" s="53" t="str">
        <f ca="1">IFERROR(OFFSET('セット情報(宅配便）'!$P$2,MATCH($H18,BカートセットID入力!$C$4:$C$150,0),COLUMN()-COLUMN($U13)),IFERROR(OFFSET('セット情報(業務便）'!$P$2,MATCH($H18,BカートセットID入力!$F$4:$F$150,0),COLUMN()-COLUMN($U13)),IFERROR(OFFSET('セット情報（サンプル）'!$N$2,MATCH($H18,BカートセットID入力!$I$4:$I$150,0),COLUMN()-COLUMN($U13)),IFERROR(OFFSET('セット情報（イレギュラーサンプル）'!$N$2,MATCH($H18,BカートセットID入力!$L$4:$L$150,0),COLUMN()-COLUMN($U13)),""))))</f>
        <v/>
      </c>
    </row>
    <row r="19" spans="1:46">
      <c r="A19" s="144"/>
      <c r="B19" s="53" t="str">
        <f>IF(ISBLANK(現行セット情報CSV!A19),"",現行セット情報CSV!A19)</f>
        <v/>
      </c>
      <c r="C19" s="53" t="str">
        <f>IF(ISBLANK(現行セット情報CSV!B19),"",現行セット情報CSV!B19)&amp;IFERROR(VLOOKUP(A19,上部フリースペースHTML!$A$3:$H$5,8,FALSE),"")</f>
        <v/>
      </c>
      <c r="D19" s="53" t="str">
        <f>IF(ISBLANK(現行セット情報CSV!C19),"",現行セット情報CSV!C19)</f>
        <v/>
      </c>
      <c r="E19" s="53" t="str">
        <f>IF(ISBLANK(現行セット情報CSV!D19),"",現行セット情報CSV!D19)</f>
        <v/>
      </c>
      <c r="F19" s="53" t="str">
        <f>IF(ISBLANK(現行セット情報CSV!E19),"",現行セット情報CSV!E19)</f>
        <v/>
      </c>
      <c r="G19" s="53" t="str">
        <f>IF(ISBLANK(現行セット情報CSV!F19),"",現行セット情報CSV!F19)</f>
        <v/>
      </c>
      <c r="H19" s="53" t="str">
        <f>IF(ISBLANK(現行セット情報CSV!G19),"",現行セット情報CSV!G19)</f>
        <v/>
      </c>
      <c r="I19" s="53" t="str">
        <f>IF(ISBLANK(現行セット情報CSV!H19),"",現行セット情報CSV!H19)</f>
        <v/>
      </c>
      <c r="J19" s="53" t="str">
        <f>IF(ISBLANK(現行セット情報CSV!I19),"",現行セット情報CSV!I19&amp;"("&amp;TEXT($J$2,"yyyy年m月")&amp;"納品から)")</f>
        <v/>
      </c>
      <c r="K19" s="53" t="str">
        <f>IF(ISBLANK(現行セット情報CSV!J19),"",現行セット情報CSV!J19)</f>
        <v/>
      </c>
      <c r="L19" s="53" t="str">
        <f>IF(ISBLANK(現行セット情報CSV!K19),"",現行セット情報CSV!K19)</f>
        <v/>
      </c>
      <c r="M19" s="53" t="str">
        <f>IF(ISBLANK(現行セット情報CSV!L19),"",現行セット情報CSV!L19)</f>
        <v/>
      </c>
      <c r="N19" s="53" t="str">
        <f>IF(ISBLANK(現行セット情報CSV!M19),"",現行セット情報CSV!M19)</f>
        <v/>
      </c>
      <c r="O19" s="53" t="str">
        <f>IF(ISBLANK(現行セット情報CSV!N19),"",現行セット情報CSV!N19)</f>
        <v/>
      </c>
      <c r="P19" s="53" t="str">
        <f>IF(ISBLANK(現行セット情報CSV!O19),"",現行セット情報CSV!O19)</f>
        <v/>
      </c>
      <c r="Q19" s="53" t="str">
        <f>IF(ISBLANK(現行セット情報CSV!P19),"",現行セット情報CSV!P19)</f>
        <v/>
      </c>
      <c r="R19" s="53" t="str">
        <f>IF(ISBLANK(現行セット情報CSV!Q19),"",現行セット情報CSV!Q19)</f>
        <v/>
      </c>
      <c r="S19" s="53" t="str">
        <f>IF(ISBLANK(現行セット情報CSV!R19),"",現行セット情報CSV!R19)</f>
        <v/>
      </c>
      <c r="T19" s="53" t="str">
        <f>IF(ISBLANK(現行セット情報CSV!S19),"",現行セット情報CSV!S19)</f>
        <v/>
      </c>
      <c r="U19" s="53" t="str">
        <f ca="1">IFERROR(OFFSET('セット情報(宅配便）'!$P$2,MATCH($H19,BカートセットID入力!$C$4:$C$150,0),COLUMN()-COLUMN($U14)),IFERROR(OFFSET('セット情報(業務便）'!$P$2,MATCH($H19,BカートセットID入力!$F$4:$F$150,0),COLUMN()-COLUMN($U14)),IFERROR(OFFSET('セット情報（サンプル）'!$N$2,MATCH($H19,BカートセットID入力!$I$4:$I$150,0),COLUMN()-COLUMN($U14)),IFERROR(OFFSET('セット情報（イレギュラーサンプル）'!$N$2,MATCH($H19,BカートセットID入力!$L$4:$L$150,0),COLUMN()-COLUMN($U14)),""))))</f>
        <v/>
      </c>
      <c r="V19" s="53" t="str">
        <f ca="1">IFERROR(OFFSET('セット情報(宅配便）'!$P$2,MATCH($H19,BカートセットID入力!$C$4:$C$150,0),COLUMN()-COLUMN($U14)),IFERROR(OFFSET('セット情報(業務便）'!$P$2,MATCH($H19,BカートセットID入力!$F$4:$F$150,0),COLUMN()-COLUMN($U14)),IFERROR(OFFSET('セット情報（サンプル）'!$N$2,MATCH($H19,BカートセットID入力!$I$4:$I$150,0),COLUMN()-COLUMN($U14)),IFERROR(OFFSET('セット情報（イレギュラーサンプル）'!$N$2,MATCH($H19,BカートセットID入力!$L$4:$L$150,0),COLUMN()-COLUMN($U14)),""))))</f>
        <v/>
      </c>
      <c r="W19" s="53" t="str">
        <f ca="1">IFERROR(OFFSET('セット情報(宅配便）'!$P$2,MATCH($H19,BカートセットID入力!$C$4:$C$150,0),COLUMN()-COLUMN($U14)),IFERROR(OFFSET('セット情報(業務便）'!$P$2,MATCH($H19,BカートセットID入力!$F$4:$F$150,0),COLUMN()-COLUMN($U14)),IFERROR(OFFSET('セット情報（サンプル）'!$N$2,MATCH($H19,BカートセットID入力!$I$4:$I$150,0),COLUMN()-COLUMN($U14)),IFERROR(OFFSET('セット情報（イレギュラーサンプル）'!$N$2,MATCH($H19,BカートセットID入力!$L$4:$L$150,0),COLUMN()-COLUMN($U14)),""))))</f>
        <v/>
      </c>
      <c r="X19" s="53" t="str">
        <f ca="1">IFERROR(OFFSET('セット情報(宅配便）'!$P$2,MATCH($H19,BカートセットID入力!$C$4:$C$150,0),COLUMN()-COLUMN($U14)),IFERROR(OFFSET('セット情報(業務便）'!$P$2,MATCH($H19,BカートセットID入力!$F$4:$F$150,0),COLUMN()-COLUMN($U14)),IFERROR(OFFSET('セット情報（サンプル）'!$N$2,MATCH($H19,BカートセットID入力!$I$4:$I$150,0),COLUMN()-COLUMN($U14)),IFERROR(OFFSET('セット情報（イレギュラーサンプル）'!$N$2,MATCH($H19,BカートセットID入力!$L$4:$L$150,0),COLUMN()-COLUMN($U14)),""))))</f>
        <v/>
      </c>
      <c r="Y19" s="53" t="str">
        <f ca="1">IFERROR(OFFSET('セット情報(宅配便）'!$P$2,MATCH($H19,BカートセットID入力!$C$4:$C$150,0),COLUMN()-COLUMN($U14)),IFERROR(OFFSET('セット情報(業務便）'!$P$2,MATCH($H19,BカートセットID入力!$F$4:$F$150,0),COLUMN()-COLUMN($U14)),IFERROR(OFFSET('セット情報（サンプル）'!$N$2,MATCH($H19,BカートセットID入力!$I$4:$I$150,0),COLUMN()-COLUMN($U14)),IFERROR(OFFSET('セット情報（イレギュラーサンプル）'!$N$2,MATCH($H19,BカートセットID入力!$L$4:$L$150,0),COLUMN()-COLUMN($U14)),""))))</f>
        <v/>
      </c>
      <c r="Z19" s="53" t="str">
        <f ca="1">IFERROR(OFFSET('セット情報(宅配便）'!$P$2,MATCH($H19,BカートセットID入力!$C$4:$C$150,0),COLUMN()-COLUMN($U14)),IFERROR(OFFSET('セット情報(業務便）'!$P$2,MATCH($H19,BカートセットID入力!$F$4:$F$150,0),COLUMN()-COLUMN($U14)),IFERROR(OFFSET('セット情報（サンプル）'!$N$2,MATCH($H19,BカートセットID入力!$I$4:$I$150,0),COLUMN()-COLUMN($U14)),IFERROR(OFFSET('セット情報（イレギュラーサンプル）'!$N$2,MATCH($H19,BカートセットID入力!$L$4:$L$150,0),COLUMN()-COLUMN($U14)),""))))</f>
        <v/>
      </c>
      <c r="AA19" s="53" t="str">
        <f ca="1">IFERROR(OFFSET('セット情報(宅配便）'!$P$2,MATCH($H19,BカートセットID入力!$C$4:$C$150,0),COLUMN()-COLUMN($U14)),IFERROR(OFFSET('セット情報(業務便）'!$P$2,MATCH($H19,BカートセットID入力!$F$4:$F$150,0),COLUMN()-COLUMN($U14)),IFERROR(OFFSET('セット情報（サンプル）'!$N$2,MATCH($H19,BカートセットID入力!$I$4:$I$150,0),COLUMN()-COLUMN($U14)),IFERROR(OFFSET('セット情報（イレギュラーサンプル）'!$N$2,MATCH($H19,BカートセットID入力!$L$4:$L$150,0),COLUMN()-COLUMN($U14)),""))))</f>
        <v/>
      </c>
      <c r="AB19" s="53" t="str">
        <f ca="1">IFERROR(OFFSET('セット情報(宅配便）'!$P$2,MATCH($H19,BカートセットID入力!$C$4:$C$150,0),COLUMN()-COLUMN($U14)),IFERROR(OFFSET('セット情報(業務便）'!$P$2,MATCH($H19,BカートセットID入力!$F$4:$F$150,0),COLUMN()-COLUMN($U14)),IFERROR(OFFSET('セット情報（サンプル）'!$N$2,MATCH($H19,BカートセットID入力!$I$4:$I$150,0),COLUMN()-COLUMN($U14)),IFERROR(OFFSET('セット情報（イレギュラーサンプル）'!$N$2,MATCH($H19,BカートセットID入力!$L$4:$L$150,0),COLUMN()-COLUMN($U14)),""))))</f>
        <v/>
      </c>
      <c r="AC19" s="53" t="str">
        <f ca="1">IFERROR(OFFSET('セット情報(宅配便）'!$P$2,MATCH($H19,BカートセットID入力!$C$4:$C$150,0),COLUMN()-COLUMN($U14)),IFERROR(OFFSET('セット情報(業務便）'!$P$2,MATCH($H19,BカートセットID入力!$F$4:$F$150,0),COLUMN()-COLUMN($U14)),IFERROR(OFFSET('セット情報（サンプル）'!$N$2,MATCH($H19,BカートセットID入力!$I$4:$I$150,0),COLUMN()-COLUMN($U14)),IFERROR(OFFSET('セット情報（イレギュラーサンプル）'!$N$2,MATCH($H19,BカートセットID入力!$L$4:$L$150,0),COLUMN()-COLUMN($U14)),""))))</f>
        <v/>
      </c>
      <c r="AD19" s="53" t="str">
        <f ca="1">IFERROR(OFFSET('セット情報(宅配便）'!$P$2,MATCH($H19,BカートセットID入力!$C$4:$C$150,0),COLUMN()-COLUMN($U14)),IFERROR(OFFSET('セット情報(業務便）'!$P$2,MATCH($H19,BカートセットID入力!$F$4:$F$150,0),COLUMN()-COLUMN($U14)),IFERROR(OFFSET('セット情報（サンプル）'!$N$2,MATCH($H19,BカートセットID入力!$I$4:$I$150,0),COLUMN()-COLUMN($U14)),IFERROR(OFFSET('セット情報（イレギュラーサンプル）'!$N$2,MATCH($H19,BカートセットID入力!$L$4:$L$150,0),COLUMN()-COLUMN($U14)),""))))</f>
        <v/>
      </c>
      <c r="AE19" s="53" t="str">
        <f ca="1">IFERROR(OFFSET('セット情報(宅配便）'!$P$2,MATCH($H19,BカートセットID入力!$C$4:$C$150,0),COLUMN()-COLUMN($U14)),IFERROR(OFFSET('セット情報(業務便）'!$P$2,MATCH($H19,BカートセットID入力!$F$4:$F$150,0),COLUMN()-COLUMN($U14)),IFERROR(OFFSET('セット情報（サンプル）'!$N$2,MATCH($H19,BカートセットID入力!$I$4:$I$150,0),COLUMN()-COLUMN($U14)),IFERROR(OFFSET('セット情報（イレギュラーサンプル）'!$N$2,MATCH($H19,BカートセットID入力!$L$4:$L$150,0),COLUMN()-COLUMN($U14)),""))))</f>
        <v/>
      </c>
      <c r="AF19" s="53" t="str">
        <f ca="1">IFERROR(OFFSET('セット情報(宅配便）'!$P$2,MATCH($H19,BカートセットID入力!$C$4:$C$150,0),COLUMN()-COLUMN($U14)),IFERROR(OFFSET('セット情報(業務便）'!$P$2,MATCH($H19,BカートセットID入力!$F$4:$F$150,0),COLUMN()-COLUMN($U14)),IFERROR(OFFSET('セット情報（サンプル）'!$N$2,MATCH($H19,BカートセットID入力!$I$4:$I$150,0),COLUMN()-COLUMN($U14)),IFERROR(OFFSET('セット情報（イレギュラーサンプル）'!$N$2,MATCH($H19,BカートセットID入力!$L$4:$L$150,0),COLUMN()-COLUMN($U14)),""))))</f>
        <v/>
      </c>
      <c r="AG19" s="53" t="str">
        <f ca="1">IFERROR(OFFSET('セット情報(宅配便）'!$P$2,MATCH($H19,BカートセットID入力!$C$4:$C$150,0),COLUMN()-COLUMN($U14)),IFERROR(OFFSET('セット情報(業務便）'!$P$2,MATCH($H19,BカートセットID入力!$F$4:$F$150,0),COLUMN()-COLUMN($U14)),IFERROR(OFFSET('セット情報（サンプル）'!$N$2,MATCH($H19,BカートセットID入力!$I$4:$I$150,0),COLUMN()-COLUMN($U14)),IFERROR(OFFSET('セット情報（イレギュラーサンプル）'!$N$2,MATCH($H19,BカートセットID入力!$L$4:$L$150,0),COLUMN()-COLUMN($U14)),""))))</f>
        <v/>
      </c>
      <c r="AH19" s="53" t="str">
        <f ca="1">IFERROR(OFFSET('セット情報(宅配便）'!$P$2,MATCH($H19,BカートセットID入力!$C$4:$C$150,0),COLUMN()-COLUMN($U14)),IFERROR(OFFSET('セット情報(業務便）'!$P$2,MATCH($H19,BカートセットID入力!$F$4:$F$150,0),COLUMN()-COLUMN($U14)),IFERROR(OFFSET('セット情報（サンプル）'!$N$2,MATCH($H19,BカートセットID入力!$I$4:$I$150,0),COLUMN()-COLUMN($U14)),IFERROR(OFFSET('セット情報（イレギュラーサンプル）'!$N$2,MATCH($H19,BカートセットID入力!$L$4:$L$150,0),COLUMN()-COLUMN($U14)),""))))</f>
        <v/>
      </c>
      <c r="AI19" s="53" t="str">
        <f ca="1">IFERROR(OFFSET('セット情報(宅配便）'!$P$2,MATCH($H19,BカートセットID入力!$C$4:$C$150,0),COLUMN()-COLUMN($U14)),IFERROR(OFFSET('セット情報(業務便）'!$P$2,MATCH($H19,BカートセットID入力!$F$4:$F$150,0),COLUMN()-COLUMN($U14)),IFERROR(OFFSET('セット情報（サンプル）'!$N$2,MATCH($H19,BカートセットID入力!$I$4:$I$150,0),COLUMN()-COLUMN($U14)),IFERROR(OFFSET('セット情報（イレギュラーサンプル）'!$N$2,MATCH($H19,BカートセットID入力!$L$4:$L$150,0),COLUMN()-COLUMN($U14)),""))))</f>
        <v/>
      </c>
      <c r="AJ19" s="53" t="str">
        <f ca="1">IFERROR(OFFSET('セット情報(宅配便）'!$P$2,MATCH($H19,BカートセットID入力!$C$4:$C$150,0),COLUMN()-COLUMN($U14)),IFERROR(OFFSET('セット情報(業務便）'!$P$2,MATCH($H19,BカートセットID入力!$F$4:$F$150,0),COLUMN()-COLUMN($U14)),IFERROR(OFFSET('セット情報（サンプル）'!$N$2,MATCH($H19,BカートセットID入力!$I$4:$I$150,0),COLUMN()-COLUMN($U14)),IFERROR(OFFSET('セット情報（イレギュラーサンプル）'!$N$2,MATCH($H19,BカートセットID入力!$L$4:$L$150,0),COLUMN()-COLUMN($U14)),""))))</f>
        <v/>
      </c>
      <c r="AK19" s="53" t="str">
        <f ca="1">IFERROR(OFFSET('セット情報(宅配便）'!$P$2,MATCH($H19,BカートセットID入力!$C$4:$C$150,0),COLUMN()-COLUMN($U14)),IFERROR(OFFSET('セット情報(業務便）'!$P$2,MATCH($H19,BカートセットID入力!$F$4:$F$150,0),COLUMN()-COLUMN($U14)),IFERROR(OFFSET('セット情報（サンプル）'!$N$2,MATCH($H19,BカートセットID入力!$I$4:$I$150,0),COLUMN()-COLUMN($U14)),IFERROR(OFFSET('セット情報（イレギュラーサンプル）'!$N$2,MATCH($H19,BカートセットID入力!$L$4:$L$150,0),COLUMN()-COLUMN($U14)),""))))</f>
        <v/>
      </c>
      <c r="AL19" s="53" t="str">
        <f ca="1">IFERROR(OFFSET('セット情報(宅配便）'!$P$2,MATCH($H19,BカートセットID入力!$C$4:$C$150,0),COLUMN()-COLUMN($U14)),IFERROR(OFFSET('セット情報(業務便）'!$P$2,MATCH($H19,BカートセットID入力!$F$4:$F$150,0),COLUMN()-COLUMN($U14)),IFERROR(OFFSET('セット情報（サンプル）'!$N$2,MATCH($H19,BカートセットID入力!$I$4:$I$150,0),COLUMN()-COLUMN($U14)),IFERROR(OFFSET('セット情報（イレギュラーサンプル）'!$N$2,MATCH($H19,BカートセットID入力!$L$4:$L$150,0),COLUMN()-COLUMN($U14)),""))))</f>
        <v/>
      </c>
      <c r="AM19" s="53" t="str">
        <f ca="1">IFERROR(OFFSET('セット情報(宅配便）'!$P$2,MATCH($H19,BカートセットID入力!$C$4:$C$150,0),COLUMN()-COLUMN($U14)),IFERROR(OFFSET('セット情報(業務便）'!$P$2,MATCH($H19,BカートセットID入力!$F$4:$F$150,0),COLUMN()-COLUMN($U14)),IFERROR(OFFSET('セット情報（サンプル）'!$N$2,MATCH($H19,BカートセットID入力!$I$4:$I$150,0),COLUMN()-COLUMN($U14)),IFERROR(OFFSET('セット情報（イレギュラーサンプル）'!$N$2,MATCH($H19,BカートセットID入力!$L$4:$L$150,0),COLUMN()-COLUMN($U14)),""))))</f>
        <v/>
      </c>
      <c r="AN19" s="53" t="str">
        <f ca="1">IFERROR(OFFSET('セット情報(宅配便）'!$P$2,MATCH($H19,BカートセットID入力!$C$4:$C$150,0),COLUMN()-COLUMN($U14)),IFERROR(OFFSET('セット情報(業務便）'!$P$2,MATCH($H19,BカートセットID入力!$F$4:$F$150,0),COLUMN()-COLUMN($U14)),IFERROR(OFFSET('セット情報（サンプル）'!$N$2,MATCH($H19,BカートセットID入力!$I$4:$I$150,0),COLUMN()-COLUMN($U14)),IFERROR(OFFSET('セット情報（イレギュラーサンプル）'!$N$2,MATCH($H19,BカートセットID入力!$L$4:$L$150,0),COLUMN()-COLUMN($U14)),""))))</f>
        <v/>
      </c>
      <c r="AO19" s="53" t="str">
        <f ca="1">IFERROR(OFFSET('セット情報(宅配便）'!$P$2,MATCH($H19,BカートセットID入力!$C$4:$C$150,0),COLUMN()-COLUMN($U14)),IFERROR(OFFSET('セット情報(業務便）'!$P$2,MATCH($H19,BカートセットID入力!$F$4:$F$150,0),COLUMN()-COLUMN($U14)),IFERROR(OFFSET('セット情報（サンプル）'!$N$2,MATCH($H19,BカートセットID入力!$I$4:$I$150,0),COLUMN()-COLUMN($U14)),IFERROR(OFFSET('セット情報（イレギュラーサンプル）'!$N$2,MATCH($H19,BカートセットID入力!$L$4:$L$150,0),COLUMN()-COLUMN($U14)),""))))</f>
        <v/>
      </c>
      <c r="AP19" s="53" t="str">
        <f ca="1">IFERROR(OFFSET('セット情報(宅配便）'!$P$2,MATCH($H19,BカートセットID入力!$C$4:$C$150,0),COLUMN()-COLUMN($U14)),IFERROR(OFFSET('セット情報(業務便）'!$P$2,MATCH($H19,BカートセットID入力!$F$4:$F$150,0),COLUMN()-COLUMN($U14)),IFERROR(OFFSET('セット情報（サンプル）'!$N$2,MATCH($H19,BカートセットID入力!$I$4:$I$150,0),COLUMN()-COLUMN($U14)),IFERROR(OFFSET('セット情報（イレギュラーサンプル）'!$N$2,MATCH($H19,BカートセットID入力!$L$4:$L$150,0),COLUMN()-COLUMN($U14)),""))))</f>
        <v/>
      </c>
      <c r="AQ19" s="53" t="str">
        <f ca="1">IFERROR(OFFSET('セット情報(宅配便）'!$P$2,MATCH($H19,BカートセットID入力!$C$4:$C$150,0),COLUMN()-COLUMN($U14)),IFERROR(OFFSET('セット情報(業務便）'!$P$2,MATCH($H19,BカートセットID入力!$F$4:$F$150,0),COLUMN()-COLUMN($U14)),IFERROR(OFFSET('セット情報（サンプル）'!$N$2,MATCH($H19,BカートセットID入力!$I$4:$I$150,0),COLUMN()-COLUMN($U14)),IFERROR(OFFSET('セット情報（イレギュラーサンプル）'!$N$2,MATCH($H19,BカートセットID入力!$L$4:$L$150,0),COLUMN()-COLUMN($U14)),""))))</f>
        <v/>
      </c>
      <c r="AR19" s="53" t="str">
        <f ca="1">IFERROR(OFFSET('セット情報(宅配便）'!$P$2,MATCH($H19,BカートセットID入力!$C$4:$C$150,0),COLUMN()-COLUMN($U14)),IFERROR(OFFSET('セット情報(業務便）'!$P$2,MATCH($H19,BカートセットID入力!$F$4:$F$150,0),COLUMN()-COLUMN($U14)),IFERROR(OFFSET('セット情報（サンプル）'!$N$2,MATCH($H19,BカートセットID入力!$I$4:$I$150,0),COLUMN()-COLUMN($U14)),IFERROR(OFFSET('セット情報（イレギュラーサンプル）'!$N$2,MATCH($H19,BカートセットID入力!$L$4:$L$150,0),COLUMN()-COLUMN($U14)),""))))</f>
        <v/>
      </c>
      <c r="AS19" s="53" t="str">
        <f ca="1">IFERROR(OFFSET('セット情報(宅配便）'!$P$2,MATCH($H19,BカートセットID入力!$C$4:$C$150,0),COLUMN()-COLUMN($U14)),IFERROR(OFFSET('セット情報(業務便）'!$P$2,MATCH($H19,BカートセットID入力!$F$4:$F$150,0),COLUMN()-COLUMN($U14)),IFERROR(OFFSET('セット情報（サンプル）'!$N$2,MATCH($H19,BカートセットID入力!$I$4:$I$150,0),COLUMN()-COLUMN($U14)),IFERROR(OFFSET('セット情報（イレギュラーサンプル）'!$N$2,MATCH($H19,BカートセットID入力!$L$4:$L$150,0),COLUMN()-COLUMN($U14)),""))))</f>
        <v/>
      </c>
      <c r="AT19" s="53" t="str">
        <f ca="1">IFERROR(OFFSET('セット情報(宅配便）'!$P$2,MATCH($H19,BカートセットID入力!$C$4:$C$150,0),COLUMN()-COLUMN($U14)),IFERROR(OFFSET('セット情報(業務便）'!$P$2,MATCH($H19,BカートセットID入力!$F$4:$F$150,0),COLUMN()-COLUMN($U14)),IFERROR(OFFSET('セット情報（サンプル）'!$N$2,MATCH($H19,BカートセットID入力!$I$4:$I$150,0),COLUMN()-COLUMN($U14)),IFERROR(OFFSET('セット情報（イレギュラーサンプル）'!$N$2,MATCH($H19,BカートセットID入力!$L$4:$L$150,0),COLUMN()-COLUMN($U14)),""))))</f>
        <v/>
      </c>
    </row>
    <row r="20" spans="1:46">
      <c r="A20" s="144"/>
      <c r="B20" s="53" t="str">
        <f>IF(ISBLANK(現行セット情報CSV!A20),"",現行セット情報CSV!A20)</f>
        <v/>
      </c>
      <c r="C20" s="53" t="str">
        <f>IF(ISBLANK(現行セット情報CSV!B20),"",現行セット情報CSV!B20)&amp;IFERROR(VLOOKUP(A20,上部フリースペースHTML!$A$3:$H$5,8,FALSE),"")</f>
        <v/>
      </c>
      <c r="D20" s="53" t="str">
        <f>IF(ISBLANK(現行セット情報CSV!C20),"",現行セット情報CSV!C20)</f>
        <v/>
      </c>
      <c r="E20" s="53" t="str">
        <f>IF(ISBLANK(現行セット情報CSV!D20),"",現行セット情報CSV!D20)</f>
        <v/>
      </c>
      <c r="F20" s="53" t="str">
        <f>IF(ISBLANK(現行セット情報CSV!E20),"",現行セット情報CSV!E20)</f>
        <v/>
      </c>
      <c r="G20" s="53" t="str">
        <f>IF(ISBLANK(現行セット情報CSV!F20),"",現行セット情報CSV!F20)</f>
        <v/>
      </c>
      <c r="H20" s="53" t="str">
        <f>IF(ISBLANK(現行セット情報CSV!G20),"",現行セット情報CSV!G20)</f>
        <v/>
      </c>
      <c r="I20" s="53" t="str">
        <f>IF(ISBLANK(現行セット情報CSV!H20),"",現行セット情報CSV!H20)</f>
        <v/>
      </c>
      <c r="J20" s="53" t="str">
        <f>IF(ISBLANK(現行セット情報CSV!I20),"",現行セット情報CSV!I20&amp;"("&amp;TEXT($J$2,"yyyy年m月")&amp;"納品から)")</f>
        <v/>
      </c>
      <c r="K20" s="53" t="str">
        <f>IF(ISBLANK(現行セット情報CSV!J20),"",現行セット情報CSV!J20)</f>
        <v/>
      </c>
      <c r="L20" s="53" t="str">
        <f>IF(ISBLANK(現行セット情報CSV!K20),"",現行セット情報CSV!K20)</f>
        <v/>
      </c>
      <c r="M20" s="53" t="str">
        <f>IF(ISBLANK(現行セット情報CSV!L20),"",現行セット情報CSV!L20)</f>
        <v/>
      </c>
      <c r="N20" s="53" t="str">
        <f>IF(ISBLANK(現行セット情報CSV!M20),"",現行セット情報CSV!M20)</f>
        <v/>
      </c>
      <c r="O20" s="53" t="str">
        <f>IF(ISBLANK(現行セット情報CSV!N20),"",現行セット情報CSV!N20)</f>
        <v/>
      </c>
      <c r="P20" s="53" t="str">
        <f>IF(ISBLANK(現行セット情報CSV!O20),"",現行セット情報CSV!O20)</f>
        <v/>
      </c>
      <c r="Q20" s="53" t="str">
        <f>IF(ISBLANK(現行セット情報CSV!P20),"",現行セット情報CSV!P20)</f>
        <v/>
      </c>
      <c r="R20" s="53" t="str">
        <f>IF(ISBLANK(現行セット情報CSV!Q20),"",現行セット情報CSV!Q20)</f>
        <v/>
      </c>
      <c r="S20" s="53" t="str">
        <f>IF(ISBLANK(現行セット情報CSV!R20),"",現行セット情報CSV!R20)</f>
        <v/>
      </c>
      <c r="T20" s="53" t="str">
        <f>IF(ISBLANK(現行セット情報CSV!S20),"",現行セット情報CSV!S20)</f>
        <v/>
      </c>
      <c r="U20" s="53" t="str">
        <f ca="1">IFERROR(OFFSET('セット情報(宅配便）'!$P$2,MATCH($H20,BカートセットID入力!$C$4:$C$150,0),COLUMN()-COLUMN($U15)),IFERROR(OFFSET('セット情報(業務便）'!$P$2,MATCH($H20,BカートセットID入力!$F$4:$F$150,0),COLUMN()-COLUMN($U15)),IFERROR(OFFSET('セット情報（サンプル）'!$N$2,MATCH($H20,BカートセットID入力!$I$4:$I$150,0),COLUMN()-COLUMN($U15)),IFERROR(OFFSET('セット情報（イレギュラーサンプル）'!$N$2,MATCH($H20,BカートセットID入力!$L$4:$L$150,0),COLUMN()-COLUMN($U15)),""))))</f>
        <v/>
      </c>
      <c r="V20" s="53" t="str">
        <f ca="1">IFERROR(OFFSET('セット情報(宅配便）'!$P$2,MATCH($H20,BカートセットID入力!$C$4:$C$150,0),COLUMN()-COLUMN($U15)),IFERROR(OFFSET('セット情報(業務便）'!$P$2,MATCH($H20,BカートセットID入力!$F$4:$F$150,0),COLUMN()-COLUMN($U15)),IFERROR(OFFSET('セット情報（サンプル）'!$N$2,MATCH($H20,BカートセットID入力!$I$4:$I$150,0),COLUMN()-COLUMN($U15)),IFERROR(OFFSET('セット情報（イレギュラーサンプル）'!$N$2,MATCH($H20,BカートセットID入力!$L$4:$L$150,0),COLUMN()-COLUMN($U15)),""))))</f>
        <v/>
      </c>
      <c r="W20" s="53" t="str">
        <f ca="1">IFERROR(OFFSET('セット情報(宅配便）'!$P$2,MATCH($H20,BカートセットID入力!$C$4:$C$150,0),COLUMN()-COLUMN($U15)),IFERROR(OFFSET('セット情報(業務便）'!$P$2,MATCH($H20,BカートセットID入力!$F$4:$F$150,0),COLUMN()-COLUMN($U15)),IFERROR(OFFSET('セット情報（サンプル）'!$N$2,MATCH($H20,BカートセットID入力!$I$4:$I$150,0),COLUMN()-COLUMN($U15)),IFERROR(OFFSET('セット情報（イレギュラーサンプル）'!$N$2,MATCH($H20,BカートセットID入力!$L$4:$L$150,0),COLUMN()-COLUMN($U15)),""))))</f>
        <v/>
      </c>
      <c r="X20" s="53" t="str">
        <f ca="1">IFERROR(OFFSET('セット情報(宅配便）'!$P$2,MATCH($H20,BカートセットID入力!$C$4:$C$150,0),COLUMN()-COLUMN($U15)),IFERROR(OFFSET('セット情報(業務便）'!$P$2,MATCH($H20,BカートセットID入力!$F$4:$F$150,0),COLUMN()-COLUMN($U15)),IFERROR(OFFSET('セット情報（サンプル）'!$N$2,MATCH($H20,BカートセットID入力!$I$4:$I$150,0),COLUMN()-COLUMN($U15)),IFERROR(OFFSET('セット情報（イレギュラーサンプル）'!$N$2,MATCH($H20,BカートセットID入力!$L$4:$L$150,0),COLUMN()-COLUMN($U15)),""))))</f>
        <v/>
      </c>
      <c r="Y20" s="53" t="str">
        <f ca="1">IFERROR(OFFSET('セット情報(宅配便）'!$P$2,MATCH($H20,BカートセットID入力!$C$4:$C$150,0),COLUMN()-COLUMN($U15)),IFERROR(OFFSET('セット情報(業務便）'!$P$2,MATCH($H20,BカートセットID入力!$F$4:$F$150,0),COLUMN()-COLUMN($U15)),IFERROR(OFFSET('セット情報（サンプル）'!$N$2,MATCH($H20,BカートセットID入力!$I$4:$I$150,0),COLUMN()-COLUMN($U15)),IFERROR(OFFSET('セット情報（イレギュラーサンプル）'!$N$2,MATCH($H20,BカートセットID入力!$L$4:$L$150,0),COLUMN()-COLUMN($U15)),""))))</f>
        <v/>
      </c>
      <c r="Z20" s="53" t="str">
        <f ca="1">IFERROR(OFFSET('セット情報(宅配便）'!$P$2,MATCH($H20,BカートセットID入力!$C$4:$C$150,0),COLUMN()-COLUMN($U15)),IFERROR(OFFSET('セット情報(業務便）'!$P$2,MATCH($H20,BカートセットID入力!$F$4:$F$150,0),COLUMN()-COLUMN($U15)),IFERROR(OFFSET('セット情報（サンプル）'!$N$2,MATCH($H20,BカートセットID入力!$I$4:$I$150,0),COLUMN()-COLUMN($U15)),IFERROR(OFFSET('セット情報（イレギュラーサンプル）'!$N$2,MATCH($H20,BカートセットID入力!$L$4:$L$150,0),COLUMN()-COLUMN($U15)),""))))</f>
        <v/>
      </c>
      <c r="AA20" s="53" t="str">
        <f ca="1">IFERROR(OFFSET('セット情報(宅配便）'!$P$2,MATCH($H20,BカートセットID入力!$C$4:$C$150,0),COLUMN()-COLUMN($U15)),IFERROR(OFFSET('セット情報(業務便）'!$P$2,MATCH($H20,BカートセットID入力!$F$4:$F$150,0),COLUMN()-COLUMN($U15)),IFERROR(OFFSET('セット情報（サンプル）'!$N$2,MATCH($H20,BカートセットID入力!$I$4:$I$150,0),COLUMN()-COLUMN($U15)),IFERROR(OFFSET('セット情報（イレギュラーサンプル）'!$N$2,MATCH($H20,BカートセットID入力!$L$4:$L$150,0),COLUMN()-COLUMN($U15)),""))))</f>
        <v/>
      </c>
      <c r="AB20" s="53" t="str">
        <f ca="1">IFERROR(OFFSET('セット情報(宅配便）'!$P$2,MATCH($H20,BカートセットID入力!$C$4:$C$150,0),COLUMN()-COLUMN($U15)),IFERROR(OFFSET('セット情報(業務便）'!$P$2,MATCH($H20,BカートセットID入力!$F$4:$F$150,0),COLUMN()-COLUMN($U15)),IFERROR(OFFSET('セット情報（サンプル）'!$N$2,MATCH($H20,BカートセットID入力!$I$4:$I$150,0),COLUMN()-COLUMN($U15)),IFERROR(OFFSET('セット情報（イレギュラーサンプル）'!$N$2,MATCH($H20,BカートセットID入力!$L$4:$L$150,0),COLUMN()-COLUMN($U15)),""))))</f>
        <v/>
      </c>
      <c r="AC20" s="53" t="str">
        <f ca="1">IFERROR(OFFSET('セット情報(宅配便）'!$P$2,MATCH($H20,BカートセットID入力!$C$4:$C$150,0),COLUMN()-COLUMN($U15)),IFERROR(OFFSET('セット情報(業務便）'!$P$2,MATCH($H20,BカートセットID入力!$F$4:$F$150,0),COLUMN()-COLUMN($U15)),IFERROR(OFFSET('セット情報（サンプル）'!$N$2,MATCH($H20,BカートセットID入力!$I$4:$I$150,0),COLUMN()-COLUMN($U15)),IFERROR(OFFSET('セット情報（イレギュラーサンプル）'!$N$2,MATCH($H20,BカートセットID入力!$L$4:$L$150,0),COLUMN()-COLUMN($U15)),""))))</f>
        <v/>
      </c>
      <c r="AD20" s="53" t="str">
        <f ca="1">IFERROR(OFFSET('セット情報(宅配便）'!$P$2,MATCH($H20,BカートセットID入力!$C$4:$C$150,0),COLUMN()-COLUMN($U15)),IFERROR(OFFSET('セット情報(業務便）'!$P$2,MATCH($H20,BカートセットID入力!$F$4:$F$150,0),COLUMN()-COLUMN($U15)),IFERROR(OFFSET('セット情報（サンプル）'!$N$2,MATCH($H20,BカートセットID入力!$I$4:$I$150,0),COLUMN()-COLUMN($U15)),IFERROR(OFFSET('セット情報（イレギュラーサンプル）'!$N$2,MATCH($H20,BカートセットID入力!$L$4:$L$150,0),COLUMN()-COLUMN($U15)),""))))</f>
        <v/>
      </c>
      <c r="AE20" s="53" t="str">
        <f ca="1">IFERROR(OFFSET('セット情報(宅配便）'!$P$2,MATCH($H20,BカートセットID入力!$C$4:$C$150,0),COLUMN()-COLUMN($U15)),IFERROR(OFFSET('セット情報(業務便）'!$P$2,MATCH($H20,BカートセットID入力!$F$4:$F$150,0),COLUMN()-COLUMN($U15)),IFERROR(OFFSET('セット情報（サンプル）'!$N$2,MATCH($H20,BカートセットID入力!$I$4:$I$150,0),COLUMN()-COLUMN($U15)),IFERROR(OFFSET('セット情報（イレギュラーサンプル）'!$N$2,MATCH($H20,BカートセットID入力!$L$4:$L$150,0),COLUMN()-COLUMN($U15)),""))))</f>
        <v/>
      </c>
      <c r="AF20" s="53" t="str">
        <f ca="1">IFERROR(OFFSET('セット情報(宅配便）'!$P$2,MATCH($H20,BカートセットID入力!$C$4:$C$150,0),COLUMN()-COLUMN($U15)),IFERROR(OFFSET('セット情報(業務便）'!$P$2,MATCH($H20,BカートセットID入力!$F$4:$F$150,0),COLUMN()-COLUMN($U15)),IFERROR(OFFSET('セット情報（サンプル）'!$N$2,MATCH($H20,BカートセットID入力!$I$4:$I$150,0),COLUMN()-COLUMN($U15)),IFERROR(OFFSET('セット情報（イレギュラーサンプル）'!$N$2,MATCH($H20,BカートセットID入力!$L$4:$L$150,0),COLUMN()-COLUMN($U15)),""))))</f>
        <v/>
      </c>
      <c r="AG20" s="53" t="str">
        <f ca="1">IFERROR(OFFSET('セット情報(宅配便）'!$P$2,MATCH($H20,BカートセットID入力!$C$4:$C$150,0),COLUMN()-COLUMN($U15)),IFERROR(OFFSET('セット情報(業務便）'!$P$2,MATCH($H20,BカートセットID入力!$F$4:$F$150,0),COLUMN()-COLUMN($U15)),IFERROR(OFFSET('セット情報（サンプル）'!$N$2,MATCH($H20,BカートセットID入力!$I$4:$I$150,0),COLUMN()-COLUMN($U15)),IFERROR(OFFSET('セット情報（イレギュラーサンプル）'!$N$2,MATCH($H20,BカートセットID入力!$L$4:$L$150,0),COLUMN()-COLUMN($U15)),""))))</f>
        <v/>
      </c>
      <c r="AH20" s="53" t="str">
        <f ca="1">IFERROR(OFFSET('セット情報(宅配便）'!$P$2,MATCH($H20,BカートセットID入力!$C$4:$C$150,0),COLUMN()-COLUMN($U15)),IFERROR(OFFSET('セット情報(業務便）'!$P$2,MATCH($H20,BカートセットID入力!$F$4:$F$150,0),COLUMN()-COLUMN($U15)),IFERROR(OFFSET('セット情報（サンプル）'!$N$2,MATCH($H20,BカートセットID入力!$I$4:$I$150,0),COLUMN()-COLUMN($U15)),IFERROR(OFFSET('セット情報（イレギュラーサンプル）'!$N$2,MATCH($H20,BカートセットID入力!$L$4:$L$150,0),COLUMN()-COLUMN($U15)),""))))</f>
        <v/>
      </c>
      <c r="AI20" s="53" t="str">
        <f ca="1">IFERROR(OFFSET('セット情報(宅配便）'!$P$2,MATCH($H20,BカートセットID入力!$C$4:$C$150,0),COLUMN()-COLUMN($U15)),IFERROR(OFFSET('セット情報(業務便）'!$P$2,MATCH($H20,BカートセットID入力!$F$4:$F$150,0),COLUMN()-COLUMN($U15)),IFERROR(OFFSET('セット情報（サンプル）'!$N$2,MATCH($H20,BカートセットID入力!$I$4:$I$150,0),COLUMN()-COLUMN($U15)),IFERROR(OFFSET('セット情報（イレギュラーサンプル）'!$N$2,MATCH($H20,BカートセットID入力!$L$4:$L$150,0),COLUMN()-COLUMN($U15)),""))))</f>
        <v/>
      </c>
      <c r="AJ20" s="53" t="str">
        <f ca="1">IFERROR(OFFSET('セット情報(宅配便）'!$P$2,MATCH($H20,BカートセットID入力!$C$4:$C$150,0),COLUMN()-COLUMN($U15)),IFERROR(OFFSET('セット情報(業務便）'!$P$2,MATCH($H20,BカートセットID入力!$F$4:$F$150,0),COLUMN()-COLUMN($U15)),IFERROR(OFFSET('セット情報（サンプル）'!$N$2,MATCH($H20,BカートセットID入力!$I$4:$I$150,0),COLUMN()-COLUMN($U15)),IFERROR(OFFSET('セット情報（イレギュラーサンプル）'!$N$2,MATCH($H20,BカートセットID入力!$L$4:$L$150,0),COLUMN()-COLUMN($U15)),""))))</f>
        <v/>
      </c>
      <c r="AK20" s="53" t="str">
        <f ca="1">IFERROR(OFFSET('セット情報(宅配便）'!$P$2,MATCH($H20,BカートセットID入力!$C$4:$C$150,0),COLUMN()-COLUMN($U15)),IFERROR(OFFSET('セット情報(業務便）'!$P$2,MATCH($H20,BカートセットID入力!$F$4:$F$150,0),COLUMN()-COLUMN($U15)),IFERROR(OFFSET('セット情報（サンプル）'!$N$2,MATCH($H20,BカートセットID入力!$I$4:$I$150,0),COLUMN()-COLUMN($U15)),IFERROR(OFFSET('セット情報（イレギュラーサンプル）'!$N$2,MATCH($H20,BカートセットID入力!$L$4:$L$150,0),COLUMN()-COLUMN($U15)),""))))</f>
        <v/>
      </c>
      <c r="AL20" s="53" t="str">
        <f ca="1">IFERROR(OFFSET('セット情報(宅配便）'!$P$2,MATCH($H20,BカートセットID入力!$C$4:$C$150,0),COLUMN()-COLUMN($U15)),IFERROR(OFFSET('セット情報(業務便）'!$P$2,MATCH($H20,BカートセットID入力!$F$4:$F$150,0),COLUMN()-COLUMN($U15)),IFERROR(OFFSET('セット情報（サンプル）'!$N$2,MATCH($H20,BカートセットID入力!$I$4:$I$150,0),COLUMN()-COLUMN($U15)),IFERROR(OFFSET('セット情報（イレギュラーサンプル）'!$N$2,MATCH($H20,BカートセットID入力!$L$4:$L$150,0),COLUMN()-COLUMN($U15)),""))))</f>
        <v/>
      </c>
      <c r="AM20" s="53" t="str">
        <f ca="1">IFERROR(OFFSET('セット情報(宅配便）'!$P$2,MATCH($H20,BカートセットID入力!$C$4:$C$150,0),COLUMN()-COLUMN($U15)),IFERROR(OFFSET('セット情報(業務便）'!$P$2,MATCH($H20,BカートセットID入力!$F$4:$F$150,0),COLUMN()-COLUMN($U15)),IFERROR(OFFSET('セット情報（サンプル）'!$N$2,MATCH($H20,BカートセットID入力!$I$4:$I$150,0),COLUMN()-COLUMN($U15)),IFERROR(OFFSET('セット情報（イレギュラーサンプル）'!$N$2,MATCH($H20,BカートセットID入力!$L$4:$L$150,0),COLUMN()-COLUMN($U15)),""))))</f>
        <v/>
      </c>
      <c r="AN20" s="53" t="str">
        <f ca="1">IFERROR(OFFSET('セット情報(宅配便）'!$P$2,MATCH($H20,BカートセットID入力!$C$4:$C$150,0),COLUMN()-COLUMN($U15)),IFERROR(OFFSET('セット情報(業務便）'!$P$2,MATCH($H20,BカートセットID入力!$F$4:$F$150,0),COLUMN()-COLUMN($U15)),IFERROR(OFFSET('セット情報（サンプル）'!$N$2,MATCH($H20,BカートセットID入力!$I$4:$I$150,0),COLUMN()-COLUMN($U15)),IFERROR(OFFSET('セット情報（イレギュラーサンプル）'!$N$2,MATCH($H20,BカートセットID入力!$L$4:$L$150,0),COLUMN()-COLUMN($U15)),""))))</f>
        <v/>
      </c>
      <c r="AO20" s="53" t="str">
        <f ca="1">IFERROR(OFFSET('セット情報(宅配便）'!$P$2,MATCH($H20,BカートセットID入力!$C$4:$C$150,0),COLUMN()-COLUMN($U15)),IFERROR(OFFSET('セット情報(業務便）'!$P$2,MATCH($H20,BカートセットID入力!$F$4:$F$150,0),COLUMN()-COLUMN($U15)),IFERROR(OFFSET('セット情報（サンプル）'!$N$2,MATCH($H20,BカートセットID入力!$I$4:$I$150,0),COLUMN()-COLUMN($U15)),IFERROR(OFFSET('セット情報（イレギュラーサンプル）'!$N$2,MATCH($H20,BカートセットID入力!$L$4:$L$150,0),COLUMN()-COLUMN($U15)),""))))</f>
        <v/>
      </c>
      <c r="AP20" s="53" t="str">
        <f ca="1">IFERROR(OFFSET('セット情報(宅配便）'!$P$2,MATCH($H20,BカートセットID入力!$C$4:$C$150,0),COLUMN()-COLUMN($U15)),IFERROR(OFFSET('セット情報(業務便）'!$P$2,MATCH($H20,BカートセットID入力!$F$4:$F$150,0),COLUMN()-COLUMN($U15)),IFERROR(OFFSET('セット情報（サンプル）'!$N$2,MATCH($H20,BカートセットID入力!$I$4:$I$150,0),COLUMN()-COLUMN($U15)),IFERROR(OFFSET('セット情報（イレギュラーサンプル）'!$N$2,MATCH($H20,BカートセットID入力!$L$4:$L$150,0),COLUMN()-COLUMN($U15)),""))))</f>
        <v/>
      </c>
      <c r="AQ20" s="53" t="str">
        <f ca="1">IFERROR(OFFSET('セット情報(宅配便）'!$P$2,MATCH($H20,BカートセットID入力!$C$4:$C$150,0),COLUMN()-COLUMN($U15)),IFERROR(OFFSET('セット情報(業務便）'!$P$2,MATCH($H20,BカートセットID入力!$F$4:$F$150,0),COLUMN()-COLUMN($U15)),IFERROR(OFFSET('セット情報（サンプル）'!$N$2,MATCH($H20,BカートセットID入力!$I$4:$I$150,0),COLUMN()-COLUMN($U15)),IFERROR(OFFSET('セット情報（イレギュラーサンプル）'!$N$2,MATCH($H20,BカートセットID入力!$L$4:$L$150,0),COLUMN()-COLUMN($U15)),""))))</f>
        <v/>
      </c>
      <c r="AR20" s="53" t="str">
        <f ca="1">IFERROR(OFFSET('セット情報(宅配便）'!$P$2,MATCH($H20,BカートセットID入力!$C$4:$C$150,0),COLUMN()-COLUMN($U15)),IFERROR(OFFSET('セット情報(業務便）'!$P$2,MATCH($H20,BカートセットID入力!$F$4:$F$150,0),COLUMN()-COLUMN($U15)),IFERROR(OFFSET('セット情報（サンプル）'!$N$2,MATCH($H20,BカートセットID入力!$I$4:$I$150,0),COLUMN()-COLUMN($U15)),IFERROR(OFFSET('セット情報（イレギュラーサンプル）'!$N$2,MATCH($H20,BカートセットID入力!$L$4:$L$150,0),COLUMN()-COLUMN($U15)),""))))</f>
        <v/>
      </c>
      <c r="AS20" s="53" t="str">
        <f ca="1">IFERROR(OFFSET('セット情報(宅配便）'!$P$2,MATCH($H20,BカートセットID入力!$C$4:$C$150,0),COLUMN()-COLUMN($U15)),IFERROR(OFFSET('セット情報(業務便）'!$P$2,MATCH($H20,BカートセットID入力!$F$4:$F$150,0),COLUMN()-COLUMN($U15)),IFERROR(OFFSET('セット情報（サンプル）'!$N$2,MATCH($H20,BカートセットID入力!$I$4:$I$150,0),COLUMN()-COLUMN($U15)),IFERROR(OFFSET('セット情報（イレギュラーサンプル）'!$N$2,MATCH($H20,BカートセットID入力!$L$4:$L$150,0),COLUMN()-COLUMN($U15)),""))))</f>
        <v/>
      </c>
      <c r="AT20" s="53" t="str">
        <f ca="1">IFERROR(OFFSET('セット情報(宅配便）'!$P$2,MATCH($H20,BカートセットID入力!$C$4:$C$150,0),COLUMN()-COLUMN($U15)),IFERROR(OFFSET('セット情報(業務便）'!$P$2,MATCH($H20,BカートセットID入力!$F$4:$F$150,0),COLUMN()-COLUMN($U15)),IFERROR(OFFSET('セット情報（サンプル）'!$N$2,MATCH($H20,BカートセットID入力!$I$4:$I$150,0),COLUMN()-COLUMN($U15)),IFERROR(OFFSET('セット情報（イレギュラーサンプル）'!$N$2,MATCH($H20,BカートセットID入力!$L$4:$L$150,0),COLUMN()-COLUMN($U15)),""))))</f>
        <v/>
      </c>
    </row>
    <row r="21" spans="1:46">
      <c r="A21" s="144"/>
      <c r="B21" s="53" t="str">
        <f>IF(ISBLANK(現行セット情報CSV!A21),"",現行セット情報CSV!A21)</f>
        <v/>
      </c>
      <c r="C21" s="53" t="str">
        <f>IF(ISBLANK(現行セット情報CSV!B21),"",現行セット情報CSV!B21)&amp;IFERROR(VLOOKUP(A21,上部フリースペースHTML!$A$3:$H$5,8,FALSE),"")</f>
        <v/>
      </c>
      <c r="D21" s="53" t="str">
        <f>IF(ISBLANK(現行セット情報CSV!C21),"",現行セット情報CSV!C21)</f>
        <v/>
      </c>
      <c r="E21" s="53" t="str">
        <f>IF(ISBLANK(現行セット情報CSV!D21),"",現行セット情報CSV!D21)</f>
        <v/>
      </c>
      <c r="F21" s="53" t="str">
        <f>IF(ISBLANK(現行セット情報CSV!E21),"",現行セット情報CSV!E21)</f>
        <v/>
      </c>
      <c r="G21" s="53" t="str">
        <f>IF(ISBLANK(現行セット情報CSV!F21),"",現行セット情報CSV!F21)</f>
        <v/>
      </c>
      <c r="H21" s="53" t="str">
        <f>IF(ISBLANK(現行セット情報CSV!G21),"",現行セット情報CSV!G21)</f>
        <v/>
      </c>
      <c r="I21" s="53" t="str">
        <f>IF(ISBLANK(現行セット情報CSV!H21),"",現行セット情報CSV!H21)</f>
        <v/>
      </c>
      <c r="J21" s="53" t="str">
        <f>IF(ISBLANK(現行セット情報CSV!I21),"",現行セット情報CSV!I21&amp;"("&amp;TEXT($J$2,"yyyy年m月")&amp;"納品から)")</f>
        <v/>
      </c>
      <c r="K21" s="53" t="str">
        <f>IF(ISBLANK(現行セット情報CSV!J21),"",現行セット情報CSV!J21)</f>
        <v/>
      </c>
      <c r="L21" s="53" t="str">
        <f>IF(ISBLANK(現行セット情報CSV!K21),"",現行セット情報CSV!K21)</f>
        <v/>
      </c>
      <c r="M21" s="53" t="str">
        <f>IF(ISBLANK(現行セット情報CSV!L21),"",現行セット情報CSV!L21)</f>
        <v/>
      </c>
      <c r="N21" s="53" t="str">
        <f>IF(ISBLANK(現行セット情報CSV!M21),"",現行セット情報CSV!M21)</f>
        <v/>
      </c>
      <c r="O21" s="53" t="str">
        <f>IF(ISBLANK(現行セット情報CSV!N21),"",現行セット情報CSV!N21)</f>
        <v/>
      </c>
      <c r="P21" s="53" t="str">
        <f>IF(ISBLANK(現行セット情報CSV!O21),"",現行セット情報CSV!O21)</f>
        <v/>
      </c>
      <c r="Q21" s="53" t="str">
        <f>IF(ISBLANK(現行セット情報CSV!P21),"",現行セット情報CSV!P21)</f>
        <v/>
      </c>
      <c r="R21" s="53" t="str">
        <f>IF(ISBLANK(現行セット情報CSV!Q21),"",現行セット情報CSV!Q21)</f>
        <v/>
      </c>
      <c r="S21" s="53" t="str">
        <f>IF(ISBLANK(現行セット情報CSV!R21),"",現行セット情報CSV!R21)</f>
        <v/>
      </c>
      <c r="T21" s="53" t="str">
        <f>IF(ISBLANK(現行セット情報CSV!S21),"",現行セット情報CSV!S21)</f>
        <v/>
      </c>
      <c r="U21" s="53" t="str">
        <f ca="1">IFERROR(OFFSET('セット情報(宅配便）'!$P$2,MATCH($H21,BカートセットID入力!$C$4:$C$150,0),COLUMN()-COLUMN($U16)),IFERROR(OFFSET('セット情報(業務便）'!$P$2,MATCH($H21,BカートセットID入力!$F$4:$F$150,0),COLUMN()-COLUMN($U16)),IFERROR(OFFSET('セット情報（サンプル）'!$N$2,MATCH($H21,BカートセットID入力!$I$4:$I$150,0),COLUMN()-COLUMN($U16)),IFERROR(OFFSET('セット情報（イレギュラーサンプル）'!$N$2,MATCH($H21,BカートセットID入力!$L$4:$L$150,0),COLUMN()-COLUMN($U16)),""))))</f>
        <v/>
      </c>
      <c r="V21" s="53" t="str">
        <f ca="1">IFERROR(OFFSET('セット情報(宅配便）'!$P$2,MATCH($H21,BカートセットID入力!$C$4:$C$150,0),COLUMN()-COLUMN($U16)),IFERROR(OFFSET('セット情報(業務便）'!$P$2,MATCH($H21,BカートセットID入力!$F$4:$F$150,0),COLUMN()-COLUMN($U16)),IFERROR(OFFSET('セット情報（サンプル）'!$N$2,MATCH($H21,BカートセットID入力!$I$4:$I$150,0),COLUMN()-COLUMN($U16)),IFERROR(OFFSET('セット情報（イレギュラーサンプル）'!$N$2,MATCH($H21,BカートセットID入力!$L$4:$L$150,0),COLUMN()-COLUMN($U16)),""))))</f>
        <v/>
      </c>
      <c r="W21" s="53" t="str">
        <f ca="1">IFERROR(OFFSET('セット情報(宅配便）'!$P$2,MATCH($H21,BカートセットID入力!$C$4:$C$150,0),COLUMN()-COLUMN($U16)),IFERROR(OFFSET('セット情報(業務便）'!$P$2,MATCH($H21,BカートセットID入力!$F$4:$F$150,0),COLUMN()-COLUMN($U16)),IFERROR(OFFSET('セット情報（サンプル）'!$N$2,MATCH($H21,BカートセットID入力!$I$4:$I$150,0),COLUMN()-COLUMN($U16)),IFERROR(OFFSET('セット情報（イレギュラーサンプル）'!$N$2,MATCH($H21,BカートセットID入力!$L$4:$L$150,0),COLUMN()-COLUMN($U16)),""))))</f>
        <v/>
      </c>
      <c r="X21" s="53" t="str">
        <f ca="1">IFERROR(OFFSET('セット情報(宅配便）'!$P$2,MATCH($H21,BカートセットID入力!$C$4:$C$150,0),COLUMN()-COLUMN($U16)),IFERROR(OFFSET('セット情報(業務便）'!$P$2,MATCH($H21,BカートセットID入力!$F$4:$F$150,0),COLUMN()-COLUMN($U16)),IFERROR(OFFSET('セット情報（サンプル）'!$N$2,MATCH($H21,BカートセットID入力!$I$4:$I$150,0),COLUMN()-COLUMN($U16)),IFERROR(OFFSET('セット情報（イレギュラーサンプル）'!$N$2,MATCH($H21,BカートセットID入力!$L$4:$L$150,0),COLUMN()-COLUMN($U16)),""))))</f>
        <v/>
      </c>
      <c r="Y21" s="53" t="str">
        <f ca="1">IFERROR(OFFSET('セット情報(宅配便）'!$P$2,MATCH($H21,BカートセットID入力!$C$4:$C$150,0),COLUMN()-COLUMN($U16)),IFERROR(OFFSET('セット情報(業務便）'!$P$2,MATCH($H21,BカートセットID入力!$F$4:$F$150,0),COLUMN()-COLUMN($U16)),IFERROR(OFFSET('セット情報（サンプル）'!$N$2,MATCH($H21,BカートセットID入力!$I$4:$I$150,0),COLUMN()-COLUMN($U16)),IFERROR(OFFSET('セット情報（イレギュラーサンプル）'!$N$2,MATCH($H21,BカートセットID入力!$L$4:$L$150,0),COLUMN()-COLUMN($U16)),""))))</f>
        <v/>
      </c>
      <c r="Z21" s="53" t="str">
        <f ca="1">IFERROR(OFFSET('セット情報(宅配便）'!$P$2,MATCH($H21,BカートセットID入力!$C$4:$C$150,0),COLUMN()-COLUMN($U16)),IFERROR(OFFSET('セット情報(業務便）'!$P$2,MATCH($H21,BカートセットID入力!$F$4:$F$150,0),COLUMN()-COLUMN($U16)),IFERROR(OFFSET('セット情報（サンプル）'!$N$2,MATCH($H21,BカートセットID入力!$I$4:$I$150,0),COLUMN()-COLUMN($U16)),IFERROR(OFFSET('セット情報（イレギュラーサンプル）'!$N$2,MATCH($H21,BカートセットID入力!$L$4:$L$150,0),COLUMN()-COLUMN($U16)),""))))</f>
        <v/>
      </c>
      <c r="AA21" s="53" t="str">
        <f ca="1">IFERROR(OFFSET('セット情報(宅配便）'!$P$2,MATCH($H21,BカートセットID入力!$C$4:$C$150,0),COLUMN()-COLUMN($U16)),IFERROR(OFFSET('セット情報(業務便）'!$P$2,MATCH($H21,BカートセットID入力!$F$4:$F$150,0),COLUMN()-COLUMN($U16)),IFERROR(OFFSET('セット情報（サンプル）'!$N$2,MATCH($H21,BカートセットID入力!$I$4:$I$150,0),COLUMN()-COLUMN($U16)),IFERROR(OFFSET('セット情報（イレギュラーサンプル）'!$N$2,MATCH($H21,BカートセットID入力!$L$4:$L$150,0),COLUMN()-COLUMN($U16)),""))))</f>
        <v/>
      </c>
      <c r="AB21" s="53" t="str">
        <f ca="1">IFERROR(OFFSET('セット情報(宅配便）'!$P$2,MATCH($H21,BカートセットID入力!$C$4:$C$150,0),COLUMN()-COLUMN($U16)),IFERROR(OFFSET('セット情報(業務便）'!$P$2,MATCH($H21,BカートセットID入力!$F$4:$F$150,0),COLUMN()-COLUMN($U16)),IFERROR(OFFSET('セット情報（サンプル）'!$N$2,MATCH($H21,BカートセットID入力!$I$4:$I$150,0),COLUMN()-COLUMN($U16)),IFERROR(OFFSET('セット情報（イレギュラーサンプル）'!$N$2,MATCH($H21,BカートセットID入力!$L$4:$L$150,0),COLUMN()-COLUMN($U16)),""))))</f>
        <v/>
      </c>
      <c r="AC21" s="53" t="str">
        <f ca="1">IFERROR(OFFSET('セット情報(宅配便）'!$P$2,MATCH($H21,BカートセットID入力!$C$4:$C$150,0),COLUMN()-COLUMN($U16)),IFERROR(OFFSET('セット情報(業務便）'!$P$2,MATCH($H21,BカートセットID入力!$F$4:$F$150,0),COLUMN()-COLUMN($U16)),IFERROR(OFFSET('セット情報（サンプル）'!$N$2,MATCH($H21,BカートセットID入力!$I$4:$I$150,0),COLUMN()-COLUMN($U16)),IFERROR(OFFSET('セット情報（イレギュラーサンプル）'!$N$2,MATCH($H21,BカートセットID入力!$L$4:$L$150,0),COLUMN()-COLUMN($U16)),""))))</f>
        <v/>
      </c>
      <c r="AD21" s="53" t="str">
        <f ca="1">IFERROR(OFFSET('セット情報(宅配便）'!$P$2,MATCH($H21,BカートセットID入力!$C$4:$C$150,0),COLUMN()-COLUMN($U16)),IFERROR(OFFSET('セット情報(業務便）'!$P$2,MATCH($H21,BカートセットID入力!$F$4:$F$150,0),COLUMN()-COLUMN($U16)),IFERROR(OFFSET('セット情報（サンプル）'!$N$2,MATCH($H21,BカートセットID入力!$I$4:$I$150,0),COLUMN()-COLUMN($U16)),IFERROR(OFFSET('セット情報（イレギュラーサンプル）'!$N$2,MATCH($H21,BカートセットID入力!$L$4:$L$150,0),COLUMN()-COLUMN($U16)),""))))</f>
        <v/>
      </c>
      <c r="AE21" s="53" t="str">
        <f ca="1">IFERROR(OFFSET('セット情報(宅配便）'!$P$2,MATCH($H21,BカートセットID入力!$C$4:$C$150,0),COLUMN()-COLUMN($U16)),IFERROR(OFFSET('セット情報(業務便）'!$P$2,MATCH($H21,BカートセットID入力!$F$4:$F$150,0),COLUMN()-COLUMN($U16)),IFERROR(OFFSET('セット情報（サンプル）'!$N$2,MATCH($H21,BカートセットID入力!$I$4:$I$150,0),COLUMN()-COLUMN($U16)),IFERROR(OFFSET('セット情報（イレギュラーサンプル）'!$N$2,MATCH($H21,BカートセットID入力!$L$4:$L$150,0),COLUMN()-COLUMN($U16)),""))))</f>
        <v/>
      </c>
      <c r="AF21" s="53" t="str">
        <f ca="1">IFERROR(OFFSET('セット情報(宅配便）'!$P$2,MATCH($H21,BカートセットID入力!$C$4:$C$150,0),COLUMN()-COLUMN($U16)),IFERROR(OFFSET('セット情報(業務便）'!$P$2,MATCH($H21,BカートセットID入力!$F$4:$F$150,0),COLUMN()-COLUMN($U16)),IFERROR(OFFSET('セット情報（サンプル）'!$N$2,MATCH($H21,BカートセットID入力!$I$4:$I$150,0),COLUMN()-COLUMN($U16)),IFERROR(OFFSET('セット情報（イレギュラーサンプル）'!$N$2,MATCH($H21,BカートセットID入力!$L$4:$L$150,0),COLUMN()-COLUMN($U16)),""))))</f>
        <v/>
      </c>
      <c r="AG21" s="53" t="str">
        <f ca="1">IFERROR(OFFSET('セット情報(宅配便）'!$P$2,MATCH($H21,BカートセットID入力!$C$4:$C$150,0),COLUMN()-COLUMN($U16)),IFERROR(OFFSET('セット情報(業務便）'!$P$2,MATCH($H21,BカートセットID入力!$F$4:$F$150,0),COLUMN()-COLUMN($U16)),IFERROR(OFFSET('セット情報（サンプル）'!$N$2,MATCH($H21,BカートセットID入力!$I$4:$I$150,0),COLUMN()-COLUMN($U16)),IFERROR(OFFSET('セット情報（イレギュラーサンプル）'!$N$2,MATCH($H21,BカートセットID入力!$L$4:$L$150,0),COLUMN()-COLUMN($U16)),""))))</f>
        <v/>
      </c>
      <c r="AH21" s="53" t="str">
        <f ca="1">IFERROR(OFFSET('セット情報(宅配便）'!$P$2,MATCH($H21,BカートセットID入力!$C$4:$C$150,0),COLUMN()-COLUMN($U16)),IFERROR(OFFSET('セット情報(業務便）'!$P$2,MATCH($H21,BカートセットID入力!$F$4:$F$150,0),COLUMN()-COLUMN($U16)),IFERROR(OFFSET('セット情報（サンプル）'!$N$2,MATCH($H21,BカートセットID入力!$I$4:$I$150,0),COLUMN()-COLUMN($U16)),IFERROR(OFFSET('セット情報（イレギュラーサンプル）'!$N$2,MATCH($H21,BカートセットID入力!$L$4:$L$150,0),COLUMN()-COLUMN($U16)),""))))</f>
        <v/>
      </c>
      <c r="AI21" s="53" t="str">
        <f ca="1">IFERROR(OFFSET('セット情報(宅配便）'!$P$2,MATCH($H21,BカートセットID入力!$C$4:$C$150,0),COLUMN()-COLUMN($U16)),IFERROR(OFFSET('セット情報(業務便）'!$P$2,MATCH($H21,BカートセットID入力!$F$4:$F$150,0),COLUMN()-COLUMN($U16)),IFERROR(OFFSET('セット情報（サンプル）'!$N$2,MATCH($H21,BカートセットID入力!$I$4:$I$150,0),COLUMN()-COLUMN($U16)),IFERROR(OFFSET('セット情報（イレギュラーサンプル）'!$N$2,MATCH($H21,BカートセットID入力!$L$4:$L$150,0),COLUMN()-COLUMN($U16)),""))))</f>
        <v/>
      </c>
      <c r="AJ21" s="53" t="str">
        <f ca="1">IFERROR(OFFSET('セット情報(宅配便）'!$P$2,MATCH($H21,BカートセットID入力!$C$4:$C$150,0),COLUMN()-COLUMN($U16)),IFERROR(OFFSET('セット情報(業務便）'!$P$2,MATCH($H21,BカートセットID入力!$F$4:$F$150,0),COLUMN()-COLUMN($U16)),IFERROR(OFFSET('セット情報（サンプル）'!$N$2,MATCH($H21,BカートセットID入力!$I$4:$I$150,0),COLUMN()-COLUMN($U16)),IFERROR(OFFSET('セット情報（イレギュラーサンプル）'!$N$2,MATCH($H21,BカートセットID入力!$L$4:$L$150,0),COLUMN()-COLUMN($U16)),""))))</f>
        <v/>
      </c>
      <c r="AK21" s="53" t="str">
        <f ca="1">IFERROR(OFFSET('セット情報(宅配便）'!$P$2,MATCH($H21,BカートセットID入力!$C$4:$C$150,0),COLUMN()-COLUMN($U16)),IFERROR(OFFSET('セット情報(業務便）'!$P$2,MATCH($H21,BカートセットID入力!$F$4:$F$150,0),COLUMN()-COLUMN($U16)),IFERROR(OFFSET('セット情報（サンプル）'!$N$2,MATCH($H21,BカートセットID入力!$I$4:$I$150,0),COLUMN()-COLUMN($U16)),IFERROR(OFFSET('セット情報（イレギュラーサンプル）'!$N$2,MATCH($H21,BカートセットID入力!$L$4:$L$150,0),COLUMN()-COLUMN($U16)),""))))</f>
        <v/>
      </c>
      <c r="AL21" s="53" t="str">
        <f ca="1">IFERROR(OFFSET('セット情報(宅配便）'!$P$2,MATCH($H21,BカートセットID入力!$C$4:$C$150,0),COLUMN()-COLUMN($U16)),IFERROR(OFFSET('セット情報(業務便）'!$P$2,MATCH($H21,BカートセットID入力!$F$4:$F$150,0),COLUMN()-COLUMN($U16)),IFERROR(OFFSET('セット情報（サンプル）'!$N$2,MATCH($H21,BカートセットID入力!$I$4:$I$150,0),COLUMN()-COLUMN($U16)),IFERROR(OFFSET('セット情報（イレギュラーサンプル）'!$N$2,MATCH($H21,BカートセットID入力!$L$4:$L$150,0),COLUMN()-COLUMN($U16)),""))))</f>
        <v/>
      </c>
      <c r="AM21" s="53" t="str">
        <f ca="1">IFERROR(OFFSET('セット情報(宅配便）'!$P$2,MATCH($H21,BカートセットID入力!$C$4:$C$150,0),COLUMN()-COLUMN($U16)),IFERROR(OFFSET('セット情報(業務便）'!$P$2,MATCH($H21,BカートセットID入力!$F$4:$F$150,0),COLUMN()-COLUMN($U16)),IFERROR(OFFSET('セット情報（サンプル）'!$N$2,MATCH($H21,BカートセットID入力!$I$4:$I$150,0),COLUMN()-COLUMN($U16)),IFERROR(OFFSET('セット情報（イレギュラーサンプル）'!$N$2,MATCH($H21,BカートセットID入力!$L$4:$L$150,0),COLUMN()-COLUMN($U16)),""))))</f>
        <v/>
      </c>
      <c r="AN21" s="53" t="str">
        <f ca="1">IFERROR(OFFSET('セット情報(宅配便）'!$P$2,MATCH($H21,BカートセットID入力!$C$4:$C$150,0),COLUMN()-COLUMN($U16)),IFERROR(OFFSET('セット情報(業務便）'!$P$2,MATCH($H21,BカートセットID入力!$F$4:$F$150,0),COLUMN()-COLUMN($U16)),IFERROR(OFFSET('セット情報（サンプル）'!$N$2,MATCH($H21,BカートセットID入力!$I$4:$I$150,0),COLUMN()-COLUMN($U16)),IFERROR(OFFSET('セット情報（イレギュラーサンプル）'!$N$2,MATCH($H21,BカートセットID入力!$L$4:$L$150,0),COLUMN()-COLUMN($U16)),""))))</f>
        <v/>
      </c>
      <c r="AO21" s="53" t="str">
        <f ca="1">IFERROR(OFFSET('セット情報(宅配便）'!$P$2,MATCH($H21,BカートセットID入力!$C$4:$C$150,0),COLUMN()-COLUMN($U16)),IFERROR(OFFSET('セット情報(業務便）'!$P$2,MATCH($H21,BカートセットID入力!$F$4:$F$150,0),COLUMN()-COLUMN($U16)),IFERROR(OFFSET('セット情報（サンプル）'!$N$2,MATCH($H21,BカートセットID入力!$I$4:$I$150,0),COLUMN()-COLUMN($U16)),IFERROR(OFFSET('セット情報（イレギュラーサンプル）'!$N$2,MATCH($H21,BカートセットID入力!$L$4:$L$150,0),COLUMN()-COLUMN($U16)),""))))</f>
        <v/>
      </c>
      <c r="AP21" s="53" t="str">
        <f ca="1">IFERROR(OFFSET('セット情報(宅配便）'!$P$2,MATCH($H21,BカートセットID入力!$C$4:$C$150,0),COLUMN()-COLUMN($U16)),IFERROR(OFFSET('セット情報(業務便）'!$P$2,MATCH($H21,BカートセットID入力!$F$4:$F$150,0),COLUMN()-COLUMN($U16)),IFERROR(OFFSET('セット情報（サンプル）'!$N$2,MATCH($H21,BカートセットID入力!$I$4:$I$150,0),COLUMN()-COLUMN($U16)),IFERROR(OFFSET('セット情報（イレギュラーサンプル）'!$N$2,MATCH($H21,BカートセットID入力!$L$4:$L$150,0),COLUMN()-COLUMN($U16)),""))))</f>
        <v/>
      </c>
      <c r="AQ21" s="53" t="str">
        <f ca="1">IFERROR(OFFSET('セット情報(宅配便）'!$P$2,MATCH($H21,BカートセットID入力!$C$4:$C$150,0),COLUMN()-COLUMN($U16)),IFERROR(OFFSET('セット情報(業務便）'!$P$2,MATCH($H21,BカートセットID入力!$F$4:$F$150,0),COLUMN()-COLUMN($U16)),IFERROR(OFFSET('セット情報（サンプル）'!$N$2,MATCH($H21,BカートセットID入力!$I$4:$I$150,0),COLUMN()-COLUMN($U16)),IFERROR(OFFSET('セット情報（イレギュラーサンプル）'!$N$2,MATCH($H21,BカートセットID入力!$L$4:$L$150,0),COLUMN()-COLUMN($U16)),""))))</f>
        <v/>
      </c>
      <c r="AR21" s="53" t="str">
        <f ca="1">IFERROR(OFFSET('セット情報(宅配便）'!$P$2,MATCH($H21,BカートセットID入力!$C$4:$C$150,0),COLUMN()-COLUMN($U16)),IFERROR(OFFSET('セット情報(業務便）'!$P$2,MATCH($H21,BカートセットID入力!$F$4:$F$150,0),COLUMN()-COLUMN($U16)),IFERROR(OFFSET('セット情報（サンプル）'!$N$2,MATCH($H21,BカートセットID入力!$I$4:$I$150,0),COLUMN()-COLUMN($U16)),IFERROR(OFFSET('セット情報（イレギュラーサンプル）'!$N$2,MATCH($H21,BカートセットID入力!$L$4:$L$150,0),COLUMN()-COLUMN($U16)),""))))</f>
        <v/>
      </c>
      <c r="AS21" s="53" t="str">
        <f ca="1">IFERROR(OFFSET('セット情報(宅配便）'!$P$2,MATCH($H21,BカートセットID入力!$C$4:$C$150,0),COLUMN()-COLUMN($U16)),IFERROR(OFFSET('セット情報(業務便）'!$P$2,MATCH($H21,BカートセットID入力!$F$4:$F$150,0),COLUMN()-COLUMN($U16)),IFERROR(OFFSET('セット情報（サンプル）'!$N$2,MATCH($H21,BカートセットID入力!$I$4:$I$150,0),COLUMN()-COLUMN($U16)),IFERROR(OFFSET('セット情報（イレギュラーサンプル）'!$N$2,MATCH($H21,BカートセットID入力!$L$4:$L$150,0),COLUMN()-COLUMN($U16)),""))))</f>
        <v/>
      </c>
      <c r="AT21" s="53" t="str">
        <f ca="1">IFERROR(OFFSET('セット情報(宅配便）'!$P$2,MATCH($H21,BカートセットID入力!$C$4:$C$150,0),COLUMN()-COLUMN($U16)),IFERROR(OFFSET('セット情報(業務便）'!$P$2,MATCH($H21,BカートセットID入力!$F$4:$F$150,0),COLUMN()-COLUMN($U16)),IFERROR(OFFSET('セット情報（サンプル）'!$N$2,MATCH($H21,BカートセットID入力!$I$4:$I$150,0),COLUMN()-COLUMN($U16)),IFERROR(OFFSET('セット情報（イレギュラーサンプル）'!$N$2,MATCH($H21,BカートセットID入力!$L$4:$L$150,0),COLUMN()-COLUMN($U16)),""))))</f>
        <v/>
      </c>
    </row>
    <row r="22" spans="1:46">
      <c r="A22" s="144"/>
      <c r="B22" s="53" t="str">
        <f>IF(ISBLANK(現行セット情報CSV!A22),"",現行セット情報CSV!A22)</f>
        <v/>
      </c>
      <c r="C22" s="53" t="str">
        <f>IF(ISBLANK(現行セット情報CSV!B22),"",現行セット情報CSV!B22)&amp;IFERROR(VLOOKUP(A22,上部フリースペースHTML!$A$3:$H$5,8,FALSE),"")</f>
        <v/>
      </c>
      <c r="D22" s="53" t="str">
        <f>IF(ISBLANK(現行セット情報CSV!C22),"",現行セット情報CSV!C22)</f>
        <v/>
      </c>
      <c r="E22" s="53" t="str">
        <f>IF(ISBLANK(現行セット情報CSV!D22),"",現行セット情報CSV!D22)</f>
        <v/>
      </c>
      <c r="F22" s="53" t="str">
        <f>IF(ISBLANK(現行セット情報CSV!E22),"",現行セット情報CSV!E22)</f>
        <v/>
      </c>
      <c r="G22" s="53" t="str">
        <f>IF(ISBLANK(現行セット情報CSV!F22),"",現行セット情報CSV!F22)</f>
        <v/>
      </c>
      <c r="H22" s="53" t="str">
        <f>IF(ISBLANK(現行セット情報CSV!G22),"",現行セット情報CSV!G22)</f>
        <v/>
      </c>
      <c r="I22" s="53" t="str">
        <f>IF(ISBLANK(現行セット情報CSV!H22),"",現行セット情報CSV!H22)</f>
        <v/>
      </c>
      <c r="J22" s="53" t="str">
        <f>IF(ISBLANK(現行セット情報CSV!I22),"",現行セット情報CSV!I22&amp;"("&amp;TEXT($J$2,"yyyy年m月")&amp;"納品から)")</f>
        <v/>
      </c>
      <c r="K22" s="53" t="str">
        <f>IF(ISBLANK(現行セット情報CSV!J22),"",現行セット情報CSV!J22)</f>
        <v/>
      </c>
      <c r="L22" s="53" t="str">
        <f>IF(ISBLANK(現行セット情報CSV!K22),"",現行セット情報CSV!K22)</f>
        <v/>
      </c>
      <c r="M22" s="53" t="str">
        <f>IF(ISBLANK(現行セット情報CSV!L22),"",現行セット情報CSV!L22)</f>
        <v/>
      </c>
      <c r="N22" s="53" t="str">
        <f>IF(ISBLANK(現行セット情報CSV!M22),"",現行セット情報CSV!M22)</f>
        <v/>
      </c>
      <c r="O22" s="53" t="str">
        <f>IF(ISBLANK(現行セット情報CSV!N22),"",現行セット情報CSV!N22)</f>
        <v/>
      </c>
      <c r="P22" s="53" t="str">
        <f>IF(ISBLANK(現行セット情報CSV!O22),"",現行セット情報CSV!O22)</f>
        <v/>
      </c>
      <c r="Q22" s="53" t="str">
        <f>IF(ISBLANK(現行セット情報CSV!P22),"",現行セット情報CSV!P22)</f>
        <v/>
      </c>
      <c r="R22" s="53" t="str">
        <f>IF(ISBLANK(現行セット情報CSV!Q22),"",現行セット情報CSV!Q22)</f>
        <v/>
      </c>
      <c r="S22" s="53" t="str">
        <f>IF(ISBLANK(現行セット情報CSV!R22),"",現行セット情報CSV!R22)</f>
        <v/>
      </c>
      <c r="T22" s="53" t="str">
        <f>IF(ISBLANK(現行セット情報CSV!S22),"",現行セット情報CSV!S22)</f>
        <v/>
      </c>
      <c r="U22" s="53" t="str">
        <f ca="1">IFERROR(OFFSET('セット情報(宅配便）'!$P$2,MATCH($H22,BカートセットID入力!$C$4:$C$150,0),COLUMN()-COLUMN($U17)),IFERROR(OFFSET('セット情報(業務便）'!$P$2,MATCH($H22,BカートセットID入力!$F$4:$F$150,0),COLUMN()-COLUMN($U17)),IFERROR(OFFSET('セット情報（サンプル）'!$N$2,MATCH($H22,BカートセットID入力!$I$4:$I$150,0),COLUMN()-COLUMN($U17)),IFERROR(OFFSET('セット情報（イレギュラーサンプル）'!$N$2,MATCH($H22,BカートセットID入力!$L$4:$L$150,0),COLUMN()-COLUMN($U17)),""))))</f>
        <v/>
      </c>
      <c r="V22" s="53" t="str">
        <f ca="1">IFERROR(OFFSET('セット情報(宅配便）'!$P$2,MATCH($H22,BカートセットID入力!$C$4:$C$150,0),COLUMN()-COLUMN($U17)),IFERROR(OFFSET('セット情報(業務便）'!$P$2,MATCH($H22,BカートセットID入力!$F$4:$F$150,0),COLUMN()-COLUMN($U17)),IFERROR(OFFSET('セット情報（サンプル）'!$N$2,MATCH($H22,BカートセットID入力!$I$4:$I$150,0),COLUMN()-COLUMN($U17)),IFERROR(OFFSET('セット情報（イレギュラーサンプル）'!$N$2,MATCH($H22,BカートセットID入力!$L$4:$L$150,0),COLUMN()-COLUMN($U17)),""))))</f>
        <v/>
      </c>
      <c r="W22" s="53" t="str">
        <f ca="1">IFERROR(OFFSET('セット情報(宅配便）'!$P$2,MATCH($H22,BカートセットID入力!$C$4:$C$150,0),COLUMN()-COLUMN($U17)),IFERROR(OFFSET('セット情報(業務便）'!$P$2,MATCH($H22,BカートセットID入力!$F$4:$F$150,0),COLUMN()-COLUMN($U17)),IFERROR(OFFSET('セット情報（サンプル）'!$N$2,MATCH($H22,BカートセットID入力!$I$4:$I$150,0),COLUMN()-COLUMN($U17)),IFERROR(OFFSET('セット情報（イレギュラーサンプル）'!$N$2,MATCH($H22,BカートセットID入力!$L$4:$L$150,0),COLUMN()-COLUMN($U17)),""))))</f>
        <v/>
      </c>
      <c r="X22" s="53" t="str">
        <f ca="1">IFERROR(OFFSET('セット情報(宅配便）'!$P$2,MATCH($H22,BカートセットID入力!$C$4:$C$150,0),COLUMN()-COLUMN($U17)),IFERROR(OFFSET('セット情報(業務便）'!$P$2,MATCH($H22,BカートセットID入力!$F$4:$F$150,0),COLUMN()-COLUMN($U17)),IFERROR(OFFSET('セット情報（サンプル）'!$N$2,MATCH($H22,BカートセットID入力!$I$4:$I$150,0),COLUMN()-COLUMN($U17)),IFERROR(OFFSET('セット情報（イレギュラーサンプル）'!$N$2,MATCH($H22,BカートセットID入力!$L$4:$L$150,0),COLUMN()-COLUMN($U17)),""))))</f>
        <v/>
      </c>
      <c r="Y22" s="53" t="str">
        <f ca="1">IFERROR(OFFSET('セット情報(宅配便）'!$P$2,MATCH($H22,BカートセットID入力!$C$4:$C$150,0),COLUMN()-COLUMN($U17)),IFERROR(OFFSET('セット情報(業務便）'!$P$2,MATCH($H22,BカートセットID入力!$F$4:$F$150,0),COLUMN()-COLUMN($U17)),IFERROR(OFFSET('セット情報（サンプル）'!$N$2,MATCH($H22,BカートセットID入力!$I$4:$I$150,0),COLUMN()-COLUMN($U17)),IFERROR(OFFSET('セット情報（イレギュラーサンプル）'!$N$2,MATCH($H22,BカートセットID入力!$L$4:$L$150,0),COLUMN()-COLUMN($U17)),""))))</f>
        <v/>
      </c>
      <c r="Z22" s="53" t="str">
        <f ca="1">IFERROR(OFFSET('セット情報(宅配便）'!$P$2,MATCH($H22,BカートセットID入力!$C$4:$C$150,0),COLUMN()-COLUMN($U17)),IFERROR(OFFSET('セット情報(業務便）'!$P$2,MATCH($H22,BカートセットID入力!$F$4:$F$150,0),COLUMN()-COLUMN($U17)),IFERROR(OFFSET('セット情報（サンプル）'!$N$2,MATCH($H22,BカートセットID入力!$I$4:$I$150,0),COLUMN()-COLUMN($U17)),IFERROR(OFFSET('セット情報（イレギュラーサンプル）'!$N$2,MATCH($H22,BカートセットID入力!$L$4:$L$150,0),COLUMN()-COLUMN($U17)),""))))</f>
        <v/>
      </c>
      <c r="AA22" s="53" t="str">
        <f ca="1">IFERROR(OFFSET('セット情報(宅配便）'!$P$2,MATCH($H22,BカートセットID入力!$C$4:$C$150,0),COLUMN()-COLUMN($U17)),IFERROR(OFFSET('セット情報(業務便）'!$P$2,MATCH($H22,BカートセットID入力!$F$4:$F$150,0),COLUMN()-COLUMN($U17)),IFERROR(OFFSET('セット情報（サンプル）'!$N$2,MATCH($H22,BカートセットID入力!$I$4:$I$150,0),COLUMN()-COLUMN($U17)),IFERROR(OFFSET('セット情報（イレギュラーサンプル）'!$N$2,MATCH($H22,BカートセットID入力!$L$4:$L$150,0),COLUMN()-COLUMN($U17)),""))))</f>
        <v/>
      </c>
      <c r="AB22" s="53" t="str">
        <f ca="1">IFERROR(OFFSET('セット情報(宅配便）'!$P$2,MATCH($H22,BカートセットID入力!$C$4:$C$150,0),COLUMN()-COLUMN($U17)),IFERROR(OFFSET('セット情報(業務便）'!$P$2,MATCH($H22,BカートセットID入力!$F$4:$F$150,0),COLUMN()-COLUMN($U17)),IFERROR(OFFSET('セット情報（サンプル）'!$N$2,MATCH($H22,BカートセットID入力!$I$4:$I$150,0),COLUMN()-COLUMN($U17)),IFERROR(OFFSET('セット情報（イレギュラーサンプル）'!$N$2,MATCH($H22,BカートセットID入力!$L$4:$L$150,0),COLUMN()-COLUMN($U17)),""))))</f>
        <v/>
      </c>
      <c r="AC22" s="53" t="str">
        <f ca="1">IFERROR(OFFSET('セット情報(宅配便）'!$P$2,MATCH($H22,BカートセットID入力!$C$4:$C$150,0),COLUMN()-COLUMN($U17)),IFERROR(OFFSET('セット情報(業務便）'!$P$2,MATCH($H22,BカートセットID入力!$F$4:$F$150,0),COLUMN()-COLUMN($U17)),IFERROR(OFFSET('セット情報（サンプル）'!$N$2,MATCH($H22,BカートセットID入力!$I$4:$I$150,0),COLUMN()-COLUMN($U17)),IFERROR(OFFSET('セット情報（イレギュラーサンプル）'!$N$2,MATCH($H22,BカートセットID入力!$L$4:$L$150,0),COLUMN()-COLUMN($U17)),""))))</f>
        <v/>
      </c>
      <c r="AD22" s="53" t="str">
        <f ca="1">IFERROR(OFFSET('セット情報(宅配便）'!$P$2,MATCH($H22,BカートセットID入力!$C$4:$C$150,0),COLUMN()-COLUMN($U17)),IFERROR(OFFSET('セット情報(業務便）'!$P$2,MATCH($H22,BカートセットID入力!$F$4:$F$150,0),COLUMN()-COLUMN($U17)),IFERROR(OFFSET('セット情報（サンプル）'!$N$2,MATCH($H22,BカートセットID入力!$I$4:$I$150,0),COLUMN()-COLUMN($U17)),IFERROR(OFFSET('セット情報（イレギュラーサンプル）'!$N$2,MATCH($H22,BカートセットID入力!$L$4:$L$150,0),COLUMN()-COLUMN($U17)),""))))</f>
        <v/>
      </c>
      <c r="AE22" s="53" t="str">
        <f ca="1">IFERROR(OFFSET('セット情報(宅配便）'!$P$2,MATCH($H22,BカートセットID入力!$C$4:$C$150,0),COLUMN()-COLUMN($U17)),IFERROR(OFFSET('セット情報(業務便）'!$P$2,MATCH($H22,BカートセットID入力!$F$4:$F$150,0),COLUMN()-COLUMN($U17)),IFERROR(OFFSET('セット情報（サンプル）'!$N$2,MATCH($H22,BカートセットID入力!$I$4:$I$150,0),COLUMN()-COLUMN($U17)),IFERROR(OFFSET('セット情報（イレギュラーサンプル）'!$N$2,MATCH($H22,BカートセットID入力!$L$4:$L$150,0),COLUMN()-COLUMN($U17)),""))))</f>
        <v/>
      </c>
      <c r="AF22" s="53" t="str">
        <f ca="1">IFERROR(OFFSET('セット情報(宅配便）'!$P$2,MATCH($H22,BカートセットID入力!$C$4:$C$150,0),COLUMN()-COLUMN($U17)),IFERROR(OFFSET('セット情報(業務便）'!$P$2,MATCH($H22,BカートセットID入力!$F$4:$F$150,0),COLUMN()-COLUMN($U17)),IFERROR(OFFSET('セット情報（サンプル）'!$N$2,MATCH($H22,BカートセットID入力!$I$4:$I$150,0),COLUMN()-COLUMN($U17)),IFERROR(OFFSET('セット情報（イレギュラーサンプル）'!$N$2,MATCH($H22,BカートセットID入力!$L$4:$L$150,0),COLUMN()-COLUMN($U17)),""))))</f>
        <v/>
      </c>
      <c r="AG22" s="53" t="str">
        <f ca="1">IFERROR(OFFSET('セット情報(宅配便）'!$P$2,MATCH($H22,BカートセットID入力!$C$4:$C$150,0),COLUMN()-COLUMN($U17)),IFERROR(OFFSET('セット情報(業務便）'!$P$2,MATCH($H22,BカートセットID入力!$F$4:$F$150,0),COLUMN()-COLUMN($U17)),IFERROR(OFFSET('セット情報（サンプル）'!$N$2,MATCH($H22,BカートセットID入力!$I$4:$I$150,0),COLUMN()-COLUMN($U17)),IFERROR(OFFSET('セット情報（イレギュラーサンプル）'!$N$2,MATCH($H22,BカートセットID入力!$L$4:$L$150,0),COLUMN()-COLUMN($U17)),""))))</f>
        <v/>
      </c>
      <c r="AH22" s="53" t="str">
        <f ca="1">IFERROR(OFFSET('セット情報(宅配便）'!$P$2,MATCH($H22,BカートセットID入力!$C$4:$C$150,0),COLUMN()-COLUMN($U17)),IFERROR(OFFSET('セット情報(業務便）'!$P$2,MATCH($H22,BカートセットID入力!$F$4:$F$150,0),COLUMN()-COLUMN($U17)),IFERROR(OFFSET('セット情報（サンプル）'!$N$2,MATCH($H22,BカートセットID入力!$I$4:$I$150,0),COLUMN()-COLUMN($U17)),IFERROR(OFFSET('セット情報（イレギュラーサンプル）'!$N$2,MATCH($H22,BカートセットID入力!$L$4:$L$150,0),COLUMN()-COLUMN($U17)),""))))</f>
        <v/>
      </c>
      <c r="AI22" s="53" t="str">
        <f ca="1">IFERROR(OFFSET('セット情報(宅配便）'!$P$2,MATCH($H22,BカートセットID入力!$C$4:$C$150,0),COLUMN()-COLUMN($U17)),IFERROR(OFFSET('セット情報(業務便）'!$P$2,MATCH($H22,BカートセットID入力!$F$4:$F$150,0),COLUMN()-COLUMN($U17)),IFERROR(OFFSET('セット情報（サンプル）'!$N$2,MATCH($H22,BカートセットID入力!$I$4:$I$150,0),COLUMN()-COLUMN($U17)),IFERROR(OFFSET('セット情報（イレギュラーサンプル）'!$N$2,MATCH($H22,BカートセットID入力!$L$4:$L$150,0),COLUMN()-COLUMN($U17)),""))))</f>
        <v/>
      </c>
      <c r="AJ22" s="53" t="str">
        <f ca="1">IFERROR(OFFSET('セット情報(宅配便）'!$P$2,MATCH($H22,BカートセットID入力!$C$4:$C$150,0),COLUMN()-COLUMN($U17)),IFERROR(OFFSET('セット情報(業務便）'!$P$2,MATCH($H22,BカートセットID入力!$F$4:$F$150,0),COLUMN()-COLUMN($U17)),IFERROR(OFFSET('セット情報（サンプル）'!$N$2,MATCH($H22,BカートセットID入力!$I$4:$I$150,0),COLUMN()-COLUMN($U17)),IFERROR(OFFSET('セット情報（イレギュラーサンプル）'!$N$2,MATCH($H22,BカートセットID入力!$L$4:$L$150,0),COLUMN()-COLUMN($U17)),""))))</f>
        <v/>
      </c>
      <c r="AK22" s="53" t="str">
        <f ca="1">IFERROR(OFFSET('セット情報(宅配便）'!$P$2,MATCH($H22,BカートセットID入力!$C$4:$C$150,0),COLUMN()-COLUMN($U17)),IFERROR(OFFSET('セット情報(業務便）'!$P$2,MATCH($H22,BカートセットID入力!$F$4:$F$150,0),COLUMN()-COLUMN($U17)),IFERROR(OFFSET('セット情報（サンプル）'!$N$2,MATCH($H22,BカートセットID入力!$I$4:$I$150,0),COLUMN()-COLUMN($U17)),IFERROR(OFFSET('セット情報（イレギュラーサンプル）'!$N$2,MATCH($H22,BカートセットID入力!$L$4:$L$150,0),COLUMN()-COLUMN($U17)),""))))</f>
        <v/>
      </c>
      <c r="AL22" s="53" t="str">
        <f ca="1">IFERROR(OFFSET('セット情報(宅配便）'!$P$2,MATCH($H22,BカートセットID入力!$C$4:$C$150,0),COLUMN()-COLUMN($U17)),IFERROR(OFFSET('セット情報(業務便）'!$P$2,MATCH($H22,BカートセットID入力!$F$4:$F$150,0),COLUMN()-COLUMN($U17)),IFERROR(OFFSET('セット情報（サンプル）'!$N$2,MATCH($H22,BカートセットID入力!$I$4:$I$150,0),COLUMN()-COLUMN($U17)),IFERROR(OFFSET('セット情報（イレギュラーサンプル）'!$N$2,MATCH($H22,BカートセットID入力!$L$4:$L$150,0),COLUMN()-COLUMN($U17)),""))))</f>
        <v/>
      </c>
      <c r="AM22" s="53" t="str">
        <f ca="1">IFERROR(OFFSET('セット情報(宅配便）'!$P$2,MATCH($H22,BカートセットID入力!$C$4:$C$150,0),COLUMN()-COLUMN($U17)),IFERROR(OFFSET('セット情報(業務便）'!$P$2,MATCH($H22,BカートセットID入力!$F$4:$F$150,0),COLUMN()-COLUMN($U17)),IFERROR(OFFSET('セット情報（サンプル）'!$N$2,MATCH($H22,BカートセットID入力!$I$4:$I$150,0),COLUMN()-COLUMN($U17)),IFERROR(OFFSET('セット情報（イレギュラーサンプル）'!$N$2,MATCH($H22,BカートセットID入力!$L$4:$L$150,0),COLUMN()-COLUMN($U17)),""))))</f>
        <v/>
      </c>
      <c r="AN22" s="53" t="str">
        <f ca="1">IFERROR(OFFSET('セット情報(宅配便）'!$P$2,MATCH($H22,BカートセットID入力!$C$4:$C$150,0),COLUMN()-COLUMN($U17)),IFERROR(OFFSET('セット情報(業務便）'!$P$2,MATCH($H22,BカートセットID入力!$F$4:$F$150,0),COLUMN()-COLUMN($U17)),IFERROR(OFFSET('セット情報（サンプル）'!$N$2,MATCH($H22,BカートセットID入力!$I$4:$I$150,0),COLUMN()-COLUMN($U17)),IFERROR(OFFSET('セット情報（イレギュラーサンプル）'!$N$2,MATCH($H22,BカートセットID入力!$L$4:$L$150,0),COLUMN()-COLUMN($U17)),""))))</f>
        <v/>
      </c>
      <c r="AO22" s="53" t="str">
        <f ca="1">IFERROR(OFFSET('セット情報(宅配便）'!$P$2,MATCH($H22,BカートセットID入力!$C$4:$C$150,0),COLUMN()-COLUMN($U17)),IFERROR(OFFSET('セット情報(業務便）'!$P$2,MATCH($H22,BカートセットID入力!$F$4:$F$150,0),COLUMN()-COLUMN($U17)),IFERROR(OFFSET('セット情報（サンプル）'!$N$2,MATCH($H22,BカートセットID入力!$I$4:$I$150,0),COLUMN()-COLUMN($U17)),IFERROR(OFFSET('セット情報（イレギュラーサンプル）'!$N$2,MATCH($H22,BカートセットID入力!$L$4:$L$150,0),COLUMN()-COLUMN($U17)),""))))</f>
        <v/>
      </c>
      <c r="AP22" s="53" t="str">
        <f ca="1">IFERROR(OFFSET('セット情報(宅配便）'!$P$2,MATCH($H22,BカートセットID入力!$C$4:$C$150,0),COLUMN()-COLUMN($U17)),IFERROR(OFFSET('セット情報(業務便）'!$P$2,MATCH($H22,BカートセットID入力!$F$4:$F$150,0),COLUMN()-COLUMN($U17)),IFERROR(OFFSET('セット情報（サンプル）'!$N$2,MATCH($H22,BカートセットID入力!$I$4:$I$150,0),COLUMN()-COLUMN($U17)),IFERROR(OFFSET('セット情報（イレギュラーサンプル）'!$N$2,MATCH($H22,BカートセットID入力!$L$4:$L$150,0),COLUMN()-COLUMN($U17)),""))))</f>
        <v/>
      </c>
      <c r="AQ22" s="53" t="str">
        <f ca="1">IFERROR(OFFSET('セット情報(宅配便）'!$P$2,MATCH($H22,BカートセットID入力!$C$4:$C$150,0),COLUMN()-COLUMN($U17)),IFERROR(OFFSET('セット情報(業務便）'!$P$2,MATCH($H22,BカートセットID入力!$F$4:$F$150,0),COLUMN()-COLUMN($U17)),IFERROR(OFFSET('セット情報（サンプル）'!$N$2,MATCH($H22,BカートセットID入力!$I$4:$I$150,0),COLUMN()-COLUMN($U17)),IFERROR(OFFSET('セット情報（イレギュラーサンプル）'!$N$2,MATCH($H22,BカートセットID入力!$L$4:$L$150,0),COLUMN()-COLUMN($U17)),""))))</f>
        <v/>
      </c>
      <c r="AR22" s="53" t="str">
        <f ca="1">IFERROR(OFFSET('セット情報(宅配便）'!$P$2,MATCH($H22,BカートセットID入力!$C$4:$C$150,0),COLUMN()-COLUMN($U17)),IFERROR(OFFSET('セット情報(業務便）'!$P$2,MATCH($H22,BカートセットID入力!$F$4:$F$150,0),COLUMN()-COLUMN($U17)),IFERROR(OFFSET('セット情報（サンプル）'!$N$2,MATCH($H22,BカートセットID入力!$I$4:$I$150,0),COLUMN()-COLUMN($U17)),IFERROR(OFFSET('セット情報（イレギュラーサンプル）'!$N$2,MATCH($H22,BカートセットID入力!$L$4:$L$150,0),COLUMN()-COLUMN($U17)),""))))</f>
        <v/>
      </c>
      <c r="AS22" s="53" t="str">
        <f ca="1">IFERROR(OFFSET('セット情報(宅配便）'!$P$2,MATCH($H22,BカートセットID入力!$C$4:$C$150,0),COLUMN()-COLUMN($U17)),IFERROR(OFFSET('セット情報(業務便）'!$P$2,MATCH($H22,BカートセットID入力!$F$4:$F$150,0),COLUMN()-COLUMN($U17)),IFERROR(OFFSET('セット情報（サンプル）'!$N$2,MATCH($H22,BカートセットID入力!$I$4:$I$150,0),COLUMN()-COLUMN($U17)),IFERROR(OFFSET('セット情報（イレギュラーサンプル）'!$N$2,MATCH($H22,BカートセットID入力!$L$4:$L$150,0),COLUMN()-COLUMN($U17)),""))))</f>
        <v/>
      </c>
      <c r="AT22" s="53" t="str">
        <f ca="1">IFERROR(OFFSET('セット情報(宅配便）'!$P$2,MATCH($H22,BカートセットID入力!$C$4:$C$150,0),COLUMN()-COLUMN($U17)),IFERROR(OFFSET('セット情報(業務便）'!$P$2,MATCH($H22,BカートセットID入力!$F$4:$F$150,0),COLUMN()-COLUMN($U17)),IFERROR(OFFSET('セット情報（サンプル）'!$N$2,MATCH($H22,BカートセットID入力!$I$4:$I$150,0),COLUMN()-COLUMN($U17)),IFERROR(OFFSET('セット情報（イレギュラーサンプル）'!$N$2,MATCH($H22,BカートセットID入力!$L$4:$L$150,0),COLUMN()-COLUMN($U17)),""))))</f>
        <v/>
      </c>
    </row>
    <row r="23" spans="1:46">
      <c r="A23" s="144"/>
      <c r="B23" s="53" t="str">
        <f>IF(ISBLANK(現行セット情報CSV!A23),"",現行セット情報CSV!A23)</f>
        <v/>
      </c>
      <c r="C23" s="53" t="str">
        <f>IF(ISBLANK(現行セット情報CSV!B23),"",現行セット情報CSV!B23)&amp;IFERROR(VLOOKUP(A23,上部フリースペースHTML!$A$3:$H$5,8,FALSE),"")</f>
        <v/>
      </c>
      <c r="D23" s="53" t="str">
        <f>IF(ISBLANK(現行セット情報CSV!C23),"",現行セット情報CSV!C23)</f>
        <v/>
      </c>
      <c r="E23" s="53" t="str">
        <f>IF(ISBLANK(現行セット情報CSV!D23),"",現行セット情報CSV!D23)</f>
        <v/>
      </c>
      <c r="F23" s="53" t="str">
        <f>IF(ISBLANK(現行セット情報CSV!E23),"",現行セット情報CSV!E23)</f>
        <v/>
      </c>
      <c r="G23" s="53" t="str">
        <f>IF(ISBLANK(現行セット情報CSV!F23),"",現行セット情報CSV!F23)</f>
        <v/>
      </c>
      <c r="H23" s="53" t="str">
        <f>IF(ISBLANK(現行セット情報CSV!G23),"",現行セット情報CSV!G23)</f>
        <v/>
      </c>
      <c r="I23" s="53" t="str">
        <f>IF(ISBLANK(現行セット情報CSV!H23),"",現行セット情報CSV!H23)</f>
        <v/>
      </c>
      <c r="J23" s="53" t="str">
        <f>IF(ISBLANK(現行セット情報CSV!I23),"",現行セット情報CSV!I23&amp;"("&amp;TEXT($J$2,"yyyy年m月")&amp;"納品から)")</f>
        <v/>
      </c>
      <c r="K23" s="53" t="str">
        <f>IF(ISBLANK(現行セット情報CSV!J23),"",現行セット情報CSV!J23)</f>
        <v/>
      </c>
      <c r="L23" s="53" t="str">
        <f>IF(ISBLANK(現行セット情報CSV!K23),"",現行セット情報CSV!K23)</f>
        <v/>
      </c>
      <c r="M23" s="53" t="str">
        <f>IF(ISBLANK(現行セット情報CSV!L23),"",現行セット情報CSV!L23)</f>
        <v/>
      </c>
      <c r="N23" s="53" t="str">
        <f>IF(ISBLANK(現行セット情報CSV!M23),"",現行セット情報CSV!M23)</f>
        <v/>
      </c>
      <c r="O23" s="53" t="str">
        <f>IF(ISBLANK(現行セット情報CSV!N23),"",現行セット情報CSV!N23)</f>
        <v/>
      </c>
      <c r="P23" s="53" t="str">
        <f>IF(ISBLANK(現行セット情報CSV!O23),"",現行セット情報CSV!O23)</f>
        <v/>
      </c>
      <c r="Q23" s="53" t="str">
        <f>IF(ISBLANK(現行セット情報CSV!P23),"",現行セット情報CSV!P23)</f>
        <v/>
      </c>
      <c r="R23" s="53" t="str">
        <f>IF(ISBLANK(現行セット情報CSV!Q23),"",現行セット情報CSV!Q23)</f>
        <v/>
      </c>
      <c r="S23" s="53" t="str">
        <f>IF(ISBLANK(現行セット情報CSV!R23),"",現行セット情報CSV!R23)</f>
        <v/>
      </c>
      <c r="T23" s="53" t="str">
        <f>IF(ISBLANK(現行セット情報CSV!S23),"",現行セット情報CSV!S23)</f>
        <v/>
      </c>
      <c r="U23" s="53" t="str">
        <f ca="1">IFERROR(OFFSET('セット情報(宅配便）'!$P$2,MATCH($H23,BカートセットID入力!$C$4:$C$150,0),COLUMN()-COLUMN($U18)),IFERROR(OFFSET('セット情報(業務便）'!$P$2,MATCH($H23,BカートセットID入力!$F$4:$F$150,0),COLUMN()-COLUMN($U18)),IFERROR(OFFSET('セット情報（サンプル）'!$N$2,MATCH($H23,BカートセットID入力!$I$4:$I$150,0),COLUMN()-COLUMN($U18)),IFERROR(OFFSET('セット情報（イレギュラーサンプル）'!$N$2,MATCH($H23,BカートセットID入力!$L$4:$L$150,0),COLUMN()-COLUMN($U18)),""))))</f>
        <v/>
      </c>
      <c r="V23" s="53" t="str">
        <f ca="1">IFERROR(OFFSET('セット情報(宅配便）'!$P$2,MATCH($H23,BカートセットID入力!$C$4:$C$150,0),COLUMN()-COLUMN($U18)),IFERROR(OFFSET('セット情報(業務便）'!$P$2,MATCH($H23,BカートセットID入力!$F$4:$F$150,0),COLUMN()-COLUMN($U18)),IFERROR(OFFSET('セット情報（サンプル）'!$N$2,MATCH($H23,BカートセットID入力!$I$4:$I$150,0),COLUMN()-COLUMN($U18)),IFERROR(OFFSET('セット情報（イレギュラーサンプル）'!$N$2,MATCH($H23,BカートセットID入力!$L$4:$L$150,0),COLUMN()-COLUMN($U18)),""))))</f>
        <v/>
      </c>
      <c r="W23" s="53" t="str">
        <f ca="1">IFERROR(OFFSET('セット情報(宅配便）'!$P$2,MATCH($H23,BカートセットID入力!$C$4:$C$150,0),COLUMN()-COLUMN($U18)),IFERROR(OFFSET('セット情報(業務便）'!$P$2,MATCH($H23,BカートセットID入力!$F$4:$F$150,0),COLUMN()-COLUMN($U18)),IFERROR(OFFSET('セット情報（サンプル）'!$N$2,MATCH($H23,BカートセットID入力!$I$4:$I$150,0),COLUMN()-COLUMN($U18)),IFERROR(OFFSET('セット情報（イレギュラーサンプル）'!$N$2,MATCH($H23,BカートセットID入力!$L$4:$L$150,0),COLUMN()-COLUMN($U18)),""))))</f>
        <v/>
      </c>
      <c r="X23" s="53" t="str">
        <f ca="1">IFERROR(OFFSET('セット情報(宅配便）'!$P$2,MATCH($H23,BカートセットID入力!$C$4:$C$150,0),COLUMN()-COLUMN($U18)),IFERROR(OFFSET('セット情報(業務便）'!$P$2,MATCH($H23,BカートセットID入力!$F$4:$F$150,0),COLUMN()-COLUMN($U18)),IFERROR(OFFSET('セット情報（サンプル）'!$N$2,MATCH($H23,BカートセットID入力!$I$4:$I$150,0),COLUMN()-COLUMN($U18)),IFERROR(OFFSET('セット情報（イレギュラーサンプル）'!$N$2,MATCH($H23,BカートセットID入力!$L$4:$L$150,0),COLUMN()-COLUMN($U18)),""))))</f>
        <v/>
      </c>
      <c r="Y23" s="53" t="str">
        <f ca="1">IFERROR(OFFSET('セット情報(宅配便）'!$P$2,MATCH($H23,BカートセットID入力!$C$4:$C$150,0),COLUMN()-COLUMN($U18)),IFERROR(OFFSET('セット情報(業務便）'!$P$2,MATCH($H23,BカートセットID入力!$F$4:$F$150,0),COLUMN()-COLUMN($U18)),IFERROR(OFFSET('セット情報（サンプル）'!$N$2,MATCH($H23,BカートセットID入力!$I$4:$I$150,0),COLUMN()-COLUMN($U18)),IFERROR(OFFSET('セット情報（イレギュラーサンプル）'!$N$2,MATCH($H23,BカートセットID入力!$L$4:$L$150,0),COLUMN()-COLUMN($U18)),""))))</f>
        <v/>
      </c>
      <c r="Z23" s="53" t="str">
        <f ca="1">IFERROR(OFFSET('セット情報(宅配便）'!$P$2,MATCH($H23,BカートセットID入力!$C$4:$C$150,0),COLUMN()-COLUMN($U18)),IFERROR(OFFSET('セット情報(業務便）'!$P$2,MATCH($H23,BカートセットID入力!$F$4:$F$150,0),COLUMN()-COLUMN($U18)),IFERROR(OFFSET('セット情報（サンプル）'!$N$2,MATCH($H23,BカートセットID入力!$I$4:$I$150,0),COLUMN()-COLUMN($U18)),IFERROR(OFFSET('セット情報（イレギュラーサンプル）'!$N$2,MATCH($H23,BカートセットID入力!$L$4:$L$150,0),COLUMN()-COLUMN($U18)),""))))</f>
        <v/>
      </c>
      <c r="AA23" s="53" t="str">
        <f ca="1">IFERROR(OFFSET('セット情報(宅配便）'!$P$2,MATCH($H23,BカートセットID入力!$C$4:$C$150,0),COLUMN()-COLUMN($U18)),IFERROR(OFFSET('セット情報(業務便）'!$P$2,MATCH($H23,BカートセットID入力!$F$4:$F$150,0),COLUMN()-COLUMN($U18)),IFERROR(OFFSET('セット情報（サンプル）'!$N$2,MATCH($H23,BカートセットID入力!$I$4:$I$150,0),COLUMN()-COLUMN($U18)),IFERROR(OFFSET('セット情報（イレギュラーサンプル）'!$N$2,MATCH($H23,BカートセットID入力!$L$4:$L$150,0),COLUMN()-COLUMN($U18)),""))))</f>
        <v/>
      </c>
      <c r="AB23" s="53" t="str">
        <f ca="1">IFERROR(OFFSET('セット情報(宅配便）'!$P$2,MATCH($H23,BカートセットID入力!$C$4:$C$150,0),COLUMN()-COLUMN($U18)),IFERROR(OFFSET('セット情報(業務便）'!$P$2,MATCH($H23,BカートセットID入力!$F$4:$F$150,0),COLUMN()-COLUMN($U18)),IFERROR(OFFSET('セット情報（サンプル）'!$N$2,MATCH($H23,BカートセットID入力!$I$4:$I$150,0),COLUMN()-COLUMN($U18)),IFERROR(OFFSET('セット情報（イレギュラーサンプル）'!$N$2,MATCH($H23,BカートセットID入力!$L$4:$L$150,0),COLUMN()-COLUMN($U18)),""))))</f>
        <v/>
      </c>
      <c r="AC23" s="53" t="str">
        <f ca="1">IFERROR(OFFSET('セット情報(宅配便）'!$P$2,MATCH($H23,BカートセットID入力!$C$4:$C$150,0),COLUMN()-COLUMN($U18)),IFERROR(OFFSET('セット情報(業務便）'!$P$2,MATCH($H23,BカートセットID入力!$F$4:$F$150,0),COLUMN()-COLUMN($U18)),IFERROR(OFFSET('セット情報（サンプル）'!$N$2,MATCH($H23,BカートセットID入力!$I$4:$I$150,0),COLUMN()-COLUMN($U18)),IFERROR(OFFSET('セット情報（イレギュラーサンプル）'!$N$2,MATCH($H23,BカートセットID入力!$L$4:$L$150,0),COLUMN()-COLUMN($U18)),""))))</f>
        <v/>
      </c>
      <c r="AD23" s="53" t="str">
        <f ca="1">IFERROR(OFFSET('セット情報(宅配便）'!$P$2,MATCH($H23,BカートセットID入力!$C$4:$C$150,0),COLUMN()-COLUMN($U18)),IFERROR(OFFSET('セット情報(業務便）'!$P$2,MATCH($H23,BカートセットID入力!$F$4:$F$150,0),COLUMN()-COLUMN($U18)),IFERROR(OFFSET('セット情報（サンプル）'!$N$2,MATCH($H23,BカートセットID入力!$I$4:$I$150,0),COLUMN()-COLUMN($U18)),IFERROR(OFFSET('セット情報（イレギュラーサンプル）'!$N$2,MATCH($H23,BカートセットID入力!$L$4:$L$150,0),COLUMN()-COLUMN($U18)),""))))</f>
        <v/>
      </c>
      <c r="AE23" s="53" t="str">
        <f ca="1">IFERROR(OFFSET('セット情報(宅配便）'!$P$2,MATCH($H23,BカートセットID入力!$C$4:$C$150,0),COLUMN()-COLUMN($U18)),IFERROR(OFFSET('セット情報(業務便）'!$P$2,MATCH($H23,BカートセットID入力!$F$4:$F$150,0),COLUMN()-COLUMN($U18)),IFERROR(OFFSET('セット情報（サンプル）'!$N$2,MATCH($H23,BカートセットID入力!$I$4:$I$150,0),COLUMN()-COLUMN($U18)),IFERROR(OFFSET('セット情報（イレギュラーサンプル）'!$N$2,MATCH($H23,BカートセットID入力!$L$4:$L$150,0),COLUMN()-COLUMN($U18)),""))))</f>
        <v/>
      </c>
      <c r="AF23" s="53" t="str">
        <f ca="1">IFERROR(OFFSET('セット情報(宅配便）'!$P$2,MATCH($H23,BカートセットID入力!$C$4:$C$150,0),COLUMN()-COLUMN($U18)),IFERROR(OFFSET('セット情報(業務便）'!$P$2,MATCH($H23,BカートセットID入力!$F$4:$F$150,0),COLUMN()-COLUMN($U18)),IFERROR(OFFSET('セット情報（サンプル）'!$N$2,MATCH($H23,BカートセットID入力!$I$4:$I$150,0),COLUMN()-COLUMN($U18)),IFERROR(OFFSET('セット情報（イレギュラーサンプル）'!$N$2,MATCH($H23,BカートセットID入力!$L$4:$L$150,0),COLUMN()-COLUMN($U18)),""))))</f>
        <v/>
      </c>
      <c r="AG23" s="53" t="str">
        <f ca="1">IFERROR(OFFSET('セット情報(宅配便）'!$P$2,MATCH($H23,BカートセットID入力!$C$4:$C$150,0),COLUMN()-COLUMN($U18)),IFERROR(OFFSET('セット情報(業務便）'!$P$2,MATCH($H23,BカートセットID入力!$F$4:$F$150,0),COLUMN()-COLUMN($U18)),IFERROR(OFFSET('セット情報（サンプル）'!$N$2,MATCH($H23,BカートセットID入力!$I$4:$I$150,0),COLUMN()-COLUMN($U18)),IFERROR(OFFSET('セット情報（イレギュラーサンプル）'!$N$2,MATCH($H23,BカートセットID入力!$L$4:$L$150,0),COLUMN()-COLUMN($U18)),""))))</f>
        <v/>
      </c>
      <c r="AH23" s="53" t="str">
        <f ca="1">IFERROR(OFFSET('セット情報(宅配便）'!$P$2,MATCH($H23,BカートセットID入力!$C$4:$C$150,0),COLUMN()-COLUMN($U18)),IFERROR(OFFSET('セット情報(業務便）'!$P$2,MATCH($H23,BカートセットID入力!$F$4:$F$150,0),COLUMN()-COLUMN($U18)),IFERROR(OFFSET('セット情報（サンプル）'!$N$2,MATCH($H23,BカートセットID入力!$I$4:$I$150,0),COLUMN()-COLUMN($U18)),IFERROR(OFFSET('セット情報（イレギュラーサンプル）'!$N$2,MATCH($H23,BカートセットID入力!$L$4:$L$150,0),COLUMN()-COLUMN($U18)),""))))</f>
        <v/>
      </c>
      <c r="AI23" s="53" t="str">
        <f ca="1">IFERROR(OFFSET('セット情報(宅配便）'!$P$2,MATCH($H23,BカートセットID入力!$C$4:$C$150,0),COLUMN()-COLUMN($U18)),IFERROR(OFFSET('セット情報(業務便）'!$P$2,MATCH($H23,BカートセットID入力!$F$4:$F$150,0),COLUMN()-COLUMN($U18)),IFERROR(OFFSET('セット情報（サンプル）'!$N$2,MATCH($H23,BカートセットID入力!$I$4:$I$150,0),COLUMN()-COLUMN($U18)),IFERROR(OFFSET('セット情報（イレギュラーサンプル）'!$N$2,MATCH($H23,BカートセットID入力!$L$4:$L$150,0),COLUMN()-COLUMN($U18)),""))))</f>
        <v/>
      </c>
      <c r="AJ23" s="53" t="str">
        <f ca="1">IFERROR(OFFSET('セット情報(宅配便）'!$P$2,MATCH($H23,BカートセットID入力!$C$4:$C$150,0),COLUMN()-COLUMN($U18)),IFERROR(OFFSET('セット情報(業務便）'!$P$2,MATCH($H23,BカートセットID入力!$F$4:$F$150,0),COLUMN()-COLUMN($U18)),IFERROR(OFFSET('セット情報（サンプル）'!$N$2,MATCH($H23,BカートセットID入力!$I$4:$I$150,0),COLUMN()-COLUMN($U18)),IFERROR(OFFSET('セット情報（イレギュラーサンプル）'!$N$2,MATCH($H23,BカートセットID入力!$L$4:$L$150,0),COLUMN()-COLUMN($U18)),""))))</f>
        <v/>
      </c>
      <c r="AK23" s="53" t="str">
        <f ca="1">IFERROR(OFFSET('セット情報(宅配便）'!$P$2,MATCH($H23,BカートセットID入力!$C$4:$C$150,0),COLUMN()-COLUMN($U18)),IFERROR(OFFSET('セット情報(業務便）'!$P$2,MATCH($H23,BカートセットID入力!$F$4:$F$150,0),COLUMN()-COLUMN($U18)),IFERROR(OFFSET('セット情報（サンプル）'!$N$2,MATCH($H23,BカートセットID入力!$I$4:$I$150,0),COLUMN()-COLUMN($U18)),IFERROR(OFFSET('セット情報（イレギュラーサンプル）'!$N$2,MATCH($H23,BカートセットID入力!$L$4:$L$150,0),COLUMN()-COLUMN($U18)),""))))</f>
        <v/>
      </c>
      <c r="AL23" s="53" t="str">
        <f ca="1">IFERROR(OFFSET('セット情報(宅配便）'!$P$2,MATCH($H23,BカートセットID入力!$C$4:$C$150,0),COLUMN()-COLUMN($U18)),IFERROR(OFFSET('セット情報(業務便）'!$P$2,MATCH($H23,BカートセットID入力!$F$4:$F$150,0),COLUMN()-COLUMN($U18)),IFERROR(OFFSET('セット情報（サンプル）'!$N$2,MATCH($H23,BカートセットID入力!$I$4:$I$150,0),COLUMN()-COLUMN($U18)),IFERROR(OFFSET('セット情報（イレギュラーサンプル）'!$N$2,MATCH($H23,BカートセットID入力!$L$4:$L$150,0),COLUMN()-COLUMN($U18)),""))))</f>
        <v/>
      </c>
      <c r="AM23" s="53" t="str">
        <f ca="1">IFERROR(OFFSET('セット情報(宅配便）'!$P$2,MATCH($H23,BカートセットID入力!$C$4:$C$150,0),COLUMN()-COLUMN($U18)),IFERROR(OFFSET('セット情報(業務便）'!$P$2,MATCH($H23,BカートセットID入力!$F$4:$F$150,0),COLUMN()-COLUMN($U18)),IFERROR(OFFSET('セット情報（サンプル）'!$N$2,MATCH($H23,BカートセットID入力!$I$4:$I$150,0),COLUMN()-COLUMN($U18)),IFERROR(OFFSET('セット情報（イレギュラーサンプル）'!$N$2,MATCH($H23,BカートセットID入力!$L$4:$L$150,0),COLUMN()-COLUMN($U18)),""))))</f>
        <v/>
      </c>
      <c r="AN23" s="53" t="str">
        <f ca="1">IFERROR(OFFSET('セット情報(宅配便）'!$P$2,MATCH($H23,BカートセットID入力!$C$4:$C$150,0),COLUMN()-COLUMN($U18)),IFERROR(OFFSET('セット情報(業務便）'!$P$2,MATCH($H23,BカートセットID入力!$F$4:$F$150,0),COLUMN()-COLUMN($U18)),IFERROR(OFFSET('セット情報（サンプル）'!$N$2,MATCH($H23,BカートセットID入力!$I$4:$I$150,0),COLUMN()-COLUMN($U18)),IFERROR(OFFSET('セット情報（イレギュラーサンプル）'!$N$2,MATCH($H23,BカートセットID入力!$L$4:$L$150,0),COLUMN()-COLUMN($U18)),""))))</f>
        <v/>
      </c>
      <c r="AO23" s="53" t="str">
        <f ca="1">IFERROR(OFFSET('セット情報(宅配便）'!$P$2,MATCH($H23,BカートセットID入力!$C$4:$C$150,0),COLUMN()-COLUMN($U18)),IFERROR(OFFSET('セット情報(業務便）'!$P$2,MATCH($H23,BカートセットID入力!$F$4:$F$150,0),COLUMN()-COLUMN($U18)),IFERROR(OFFSET('セット情報（サンプル）'!$N$2,MATCH($H23,BカートセットID入力!$I$4:$I$150,0),COLUMN()-COLUMN($U18)),IFERROR(OFFSET('セット情報（イレギュラーサンプル）'!$N$2,MATCH($H23,BカートセットID入力!$L$4:$L$150,0),COLUMN()-COLUMN($U18)),""))))</f>
        <v/>
      </c>
      <c r="AP23" s="53" t="str">
        <f ca="1">IFERROR(OFFSET('セット情報(宅配便）'!$P$2,MATCH($H23,BカートセットID入力!$C$4:$C$150,0),COLUMN()-COLUMN($U18)),IFERROR(OFFSET('セット情報(業務便）'!$P$2,MATCH($H23,BカートセットID入力!$F$4:$F$150,0),COLUMN()-COLUMN($U18)),IFERROR(OFFSET('セット情報（サンプル）'!$N$2,MATCH($H23,BカートセットID入力!$I$4:$I$150,0),COLUMN()-COLUMN($U18)),IFERROR(OFFSET('セット情報（イレギュラーサンプル）'!$N$2,MATCH($H23,BカートセットID入力!$L$4:$L$150,0),COLUMN()-COLUMN($U18)),""))))</f>
        <v/>
      </c>
      <c r="AQ23" s="53" t="str">
        <f ca="1">IFERROR(OFFSET('セット情報(宅配便）'!$P$2,MATCH($H23,BカートセットID入力!$C$4:$C$150,0),COLUMN()-COLUMN($U18)),IFERROR(OFFSET('セット情報(業務便）'!$P$2,MATCH($H23,BカートセットID入力!$F$4:$F$150,0),COLUMN()-COLUMN($U18)),IFERROR(OFFSET('セット情報（サンプル）'!$N$2,MATCH($H23,BカートセットID入力!$I$4:$I$150,0),COLUMN()-COLUMN($U18)),IFERROR(OFFSET('セット情報（イレギュラーサンプル）'!$N$2,MATCH($H23,BカートセットID入力!$L$4:$L$150,0),COLUMN()-COLUMN($U18)),""))))</f>
        <v/>
      </c>
      <c r="AR23" s="53" t="str">
        <f ca="1">IFERROR(OFFSET('セット情報(宅配便）'!$P$2,MATCH($H23,BカートセットID入力!$C$4:$C$150,0),COLUMN()-COLUMN($U18)),IFERROR(OFFSET('セット情報(業務便）'!$P$2,MATCH($H23,BカートセットID入力!$F$4:$F$150,0),COLUMN()-COLUMN($U18)),IFERROR(OFFSET('セット情報（サンプル）'!$N$2,MATCH($H23,BカートセットID入力!$I$4:$I$150,0),COLUMN()-COLUMN($U18)),IFERROR(OFFSET('セット情報（イレギュラーサンプル）'!$N$2,MATCH($H23,BカートセットID入力!$L$4:$L$150,0),COLUMN()-COLUMN($U18)),""))))</f>
        <v/>
      </c>
      <c r="AS23" s="53" t="str">
        <f ca="1">IFERROR(OFFSET('セット情報(宅配便）'!$P$2,MATCH($H23,BカートセットID入力!$C$4:$C$150,0),COLUMN()-COLUMN($U18)),IFERROR(OFFSET('セット情報(業務便）'!$P$2,MATCH($H23,BカートセットID入力!$F$4:$F$150,0),COLUMN()-COLUMN($U18)),IFERROR(OFFSET('セット情報（サンプル）'!$N$2,MATCH($H23,BカートセットID入力!$I$4:$I$150,0),COLUMN()-COLUMN($U18)),IFERROR(OFFSET('セット情報（イレギュラーサンプル）'!$N$2,MATCH($H23,BカートセットID入力!$L$4:$L$150,0),COLUMN()-COLUMN($U18)),""))))</f>
        <v/>
      </c>
      <c r="AT23" s="53" t="str">
        <f ca="1">IFERROR(OFFSET('セット情報(宅配便）'!$P$2,MATCH($H23,BカートセットID入力!$C$4:$C$150,0),COLUMN()-COLUMN($U18)),IFERROR(OFFSET('セット情報(業務便）'!$P$2,MATCH($H23,BカートセットID入力!$F$4:$F$150,0),COLUMN()-COLUMN($U18)),IFERROR(OFFSET('セット情報（サンプル）'!$N$2,MATCH($H23,BカートセットID入力!$I$4:$I$150,0),COLUMN()-COLUMN($U18)),IFERROR(OFFSET('セット情報（イレギュラーサンプル）'!$N$2,MATCH($H23,BカートセットID入力!$L$4:$L$150,0),COLUMN()-COLUMN($U18)),""))))</f>
        <v/>
      </c>
    </row>
    <row r="24" spans="1:46">
      <c r="A24" s="144"/>
      <c r="B24" s="53" t="str">
        <f>IF(ISBLANK(現行セット情報CSV!A24),"",現行セット情報CSV!A24)</f>
        <v/>
      </c>
      <c r="C24" s="53" t="str">
        <f>IF(ISBLANK(現行セット情報CSV!B24),"",現行セット情報CSV!B24)&amp;IFERROR(VLOOKUP(A24,上部フリースペースHTML!$A$3:$H$5,8,FALSE),"")</f>
        <v/>
      </c>
      <c r="D24" s="53" t="str">
        <f>IF(ISBLANK(現行セット情報CSV!C24),"",現行セット情報CSV!C24)</f>
        <v/>
      </c>
      <c r="E24" s="53" t="str">
        <f>IF(ISBLANK(現行セット情報CSV!D24),"",現行セット情報CSV!D24)</f>
        <v/>
      </c>
      <c r="F24" s="53" t="str">
        <f>IF(ISBLANK(現行セット情報CSV!E24),"",現行セット情報CSV!E24)</f>
        <v/>
      </c>
      <c r="G24" s="53" t="str">
        <f>IF(ISBLANK(現行セット情報CSV!F24),"",現行セット情報CSV!F24)</f>
        <v/>
      </c>
      <c r="H24" s="53" t="str">
        <f>IF(ISBLANK(現行セット情報CSV!G24),"",現行セット情報CSV!G24)</f>
        <v/>
      </c>
      <c r="I24" s="53" t="str">
        <f>IF(ISBLANK(現行セット情報CSV!H24),"",現行セット情報CSV!H24)</f>
        <v/>
      </c>
      <c r="J24" s="53" t="str">
        <f>IF(ISBLANK(現行セット情報CSV!I24),"",現行セット情報CSV!I24&amp;"("&amp;TEXT($J$2,"yyyy年m月")&amp;"納品から)")</f>
        <v/>
      </c>
      <c r="K24" s="53" t="str">
        <f>IF(ISBLANK(現行セット情報CSV!J24),"",現行セット情報CSV!J24)</f>
        <v/>
      </c>
      <c r="L24" s="53" t="str">
        <f>IF(ISBLANK(現行セット情報CSV!K24),"",現行セット情報CSV!K24)</f>
        <v/>
      </c>
      <c r="M24" s="53" t="str">
        <f>IF(ISBLANK(現行セット情報CSV!L24),"",現行セット情報CSV!L24)</f>
        <v/>
      </c>
      <c r="N24" s="53" t="str">
        <f>IF(ISBLANK(現行セット情報CSV!M24),"",現行セット情報CSV!M24)</f>
        <v/>
      </c>
      <c r="O24" s="53" t="str">
        <f>IF(ISBLANK(現行セット情報CSV!N24),"",現行セット情報CSV!N24)</f>
        <v/>
      </c>
      <c r="P24" s="53" t="str">
        <f>IF(ISBLANK(現行セット情報CSV!O24),"",現行セット情報CSV!O24)</f>
        <v/>
      </c>
      <c r="Q24" s="53" t="str">
        <f>IF(ISBLANK(現行セット情報CSV!P24),"",現行セット情報CSV!P24)</f>
        <v/>
      </c>
      <c r="R24" s="53" t="str">
        <f>IF(ISBLANK(現行セット情報CSV!Q24),"",現行セット情報CSV!Q24)</f>
        <v/>
      </c>
      <c r="S24" s="53" t="str">
        <f>IF(ISBLANK(現行セット情報CSV!R24),"",現行セット情報CSV!R24)</f>
        <v/>
      </c>
      <c r="T24" s="53" t="str">
        <f>IF(ISBLANK(現行セット情報CSV!S24),"",現行セット情報CSV!S24)</f>
        <v/>
      </c>
      <c r="U24" s="53" t="str">
        <f ca="1">IFERROR(OFFSET('セット情報(宅配便）'!$P$2,MATCH($H24,BカートセットID入力!$C$4:$C$150,0),COLUMN()-COLUMN($U19)),IFERROR(OFFSET('セット情報(業務便）'!$P$2,MATCH($H24,BカートセットID入力!$F$4:$F$150,0),COLUMN()-COLUMN($U19)),IFERROR(OFFSET('セット情報（サンプル）'!$N$2,MATCH($H24,BカートセットID入力!$I$4:$I$150,0),COLUMN()-COLUMN($U19)),IFERROR(OFFSET('セット情報（イレギュラーサンプル）'!$N$2,MATCH($H24,BカートセットID入力!$L$4:$L$150,0),COLUMN()-COLUMN($U19)),""))))</f>
        <v/>
      </c>
      <c r="V24" s="53" t="str">
        <f ca="1">IFERROR(OFFSET('セット情報(宅配便）'!$P$2,MATCH($H24,BカートセットID入力!$C$4:$C$150,0),COLUMN()-COLUMN($U19)),IFERROR(OFFSET('セット情報(業務便）'!$P$2,MATCH($H24,BカートセットID入力!$F$4:$F$150,0),COLUMN()-COLUMN($U19)),IFERROR(OFFSET('セット情報（サンプル）'!$N$2,MATCH($H24,BカートセットID入力!$I$4:$I$150,0),COLUMN()-COLUMN($U19)),IFERROR(OFFSET('セット情報（イレギュラーサンプル）'!$N$2,MATCH($H24,BカートセットID入力!$L$4:$L$150,0),COLUMN()-COLUMN($U19)),""))))</f>
        <v/>
      </c>
      <c r="W24" s="53" t="str">
        <f ca="1">IFERROR(OFFSET('セット情報(宅配便）'!$P$2,MATCH($H24,BカートセットID入力!$C$4:$C$150,0),COLUMN()-COLUMN($U19)),IFERROR(OFFSET('セット情報(業務便）'!$P$2,MATCH($H24,BカートセットID入力!$F$4:$F$150,0),COLUMN()-COLUMN($U19)),IFERROR(OFFSET('セット情報（サンプル）'!$N$2,MATCH($H24,BカートセットID入力!$I$4:$I$150,0),COLUMN()-COLUMN($U19)),IFERROR(OFFSET('セット情報（イレギュラーサンプル）'!$N$2,MATCH($H24,BカートセットID入力!$L$4:$L$150,0),COLUMN()-COLUMN($U19)),""))))</f>
        <v/>
      </c>
      <c r="X24" s="53" t="str">
        <f ca="1">IFERROR(OFFSET('セット情報(宅配便）'!$P$2,MATCH($H24,BカートセットID入力!$C$4:$C$150,0),COLUMN()-COLUMN($U19)),IFERROR(OFFSET('セット情報(業務便）'!$P$2,MATCH($H24,BカートセットID入力!$F$4:$F$150,0),COLUMN()-COLUMN($U19)),IFERROR(OFFSET('セット情報（サンプル）'!$N$2,MATCH($H24,BカートセットID入力!$I$4:$I$150,0),COLUMN()-COLUMN($U19)),IFERROR(OFFSET('セット情報（イレギュラーサンプル）'!$N$2,MATCH($H24,BカートセットID入力!$L$4:$L$150,0),COLUMN()-COLUMN($U19)),""))))</f>
        <v/>
      </c>
      <c r="Y24" s="53" t="str">
        <f ca="1">IFERROR(OFFSET('セット情報(宅配便）'!$P$2,MATCH($H24,BカートセットID入力!$C$4:$C$150,0),COLUMN()-COLUMN($U19)),IFERROR(OFFSET('セット情報(業務便）'!$P$2,MATCH($H24,BカートセットID入力!$F$4:$F$150,0),COLUMN()-COLUMN($U19)),IFERROR(OFFSET('セット情報（サンプル）'!$N$2,MATCH($H24,BカートセットID入力!$I$4:$I$150,0),COLUMN()-COLUMN($U19)),IFERROR(OFFSET('セット情報（イレギュラーサンプル）'!$N$2,MATCH($H24,BカートセットID入力!$L$4:$L$150,0),COLUMN()-COLUMN($U19)),""))))</f>
        <v/>
      </c>
      <c r="Z24" s="53" t="str">
        <f ca="1">IFERROR(OFFSET('セット情報(宅配便）'!$P$2,MATCH($H24,BカートセットID入力!$C$4:$C$150,0),COLUMN()-COLUMN($U19)),IFERROR(OFFSET('セット情報(業務便）'!$P$2,MATCH($H24,BカートセットID入力!$F$4:$F$150,0),COLUMN()-COLUMN($U19)),IFERROR(OFFSET('セット情報（サンプル）'!$N$2,MATCH($H24,BカートセットID入力!$I$4:$I$150,0),COLUMN()-COLUMN($U19)),IFERROR(OFFSET('セット情報（イレギュラーサンプル）'!$N$2,MATCH($H24,BカートセットID入力!$L$4:$L$150,0),COLUMN()-COLUMN($U19)),""))))</f>
        <v/>
      </c>
      <c r="AA24" s="53" t="str">
        <f ca="1">IFERROR(OFFSET('セット情報(宅配便）'!$P$2,MATCH($H24,BカートセットID入力!$C$4:$C$150,0),COLUMN()-COLUMN($U19)),IFERROR(OFFSET('セット情報(業務便）'!$P$2,MATCH($H24,BカートセットID入力!$F$4:$F$150,0),COLUMN()-COLUMN($U19)),IFERROR(OFFSET('セット情報（サンプル）'!$N$2,MATCH($H24,BカートセットID入力!$I$4:$I$150,0),COLUMN()-COLUMN($U19)),IFERROR(OFFSET('セット情報（イレギュラーサンプル）'!$N$2,MATCH($H24,BカートセットID入力!$L$4:$L$150,0),COLUMN()-COLUMN($U19)),""))))</f>
        <v/>
      </c>
      <c r="AB24" s="53" t="str">
        <f ca="1">IFERROR(OFFSET('セット情報(宅配便）'!$P$2,MATCH($H24,BカートセットID入力!$C$4:$C$150,0),COLUMN()-COLUMN($U19)),IFERROR(OFFSET('セット情報(業務便）'!$P$2,MATCH($H24,BカートセットID入力!$F$4:$F$150,0),COLUMN()-COLUMN($U19)),IFERROR(OFFSET('セット情報（サンプル）'!$N$2,MATCH($H24,BカートセットID入力!$I$4:$I$150,0),COLUMN()-COLUMN($U19)),IFERROR(OFFSET('セット情報（イレギュラーサンプル）'!$N$2,MATCH($H24,BカートセットID入力!$L$4:$L$150,0),COLUMN()-COLUMN($U19)),""))))</f>
        <v/>
      </c>
      <c r="AC24" s="53" t="str">
        <f ca="1">IFERROR(OFFSET('セット情報(宅配便）'!$P$2,MATCH($H24,BカートセットID入力!$C$4:$C$150,0),COLUMN()-COLUMN($U19)),IFERROR(OFFSET('セット情報(業務便）'!$P$2,MATCH($H24,BカートセットID入力!$F$4:$F$150,0),COLUMN()-COLUMN($U19)),IFERROR(OFFSET('セット情報（サンプル）'!$N$2,MATCH($H24,BカートセットID入力!$I$4:$I$150,0),COLUMN()-COLUMN($U19)),IFERROR(OFFSET('セット情報（イレギュラーサンプル）'!$N$2,MATCH($H24,BカートセットID入力!$L$4:$L$150,0),COLUMN()-COLUMN($U19)),""))))</f>
        <v/>
      </c>
      <c r="AD24" s="53" t="str">
        <f ca="1">IFERROR(OFFSET('セット情報(宅配便）'!$P$2,MATCH($H24,BカートセットID入力!$C$4:$C$150,0),COLUMN()-COLUMN($U19)),IFERROR(OFFSET('セット情報(業務便）'!$P$2,MATCH($H24,BカートセットID入力!$F$4:$F$150,0),COLUMN()-COLUMN($U19)),IFERROR(OFFSET('セット情報（サンプル）'!$N$2,MATCH($H24,BカートセットID入力!$I$4:$I$150,0),COLUMN()-COLUMN($U19)),IFERROR(OFFSET('セット情報（イレギュラーサンプル）'!$N$2,MATCH($H24,BカートセットID入力!$L$4:$L$150,0),COLUMN()-COLUMN($U19)),""))))</f>
        <v/>
      </c>
      <c r="AE24" s="53" t="str">
        <f ca="1">IFERROR(OFFSET('セット情報(宅配便）'!$P$2,MATCH($H24,BカートセットID入力!$C$4:$C$150,0),COLUMN()-COLUMN($U19)),IFERROR(OFFSET('セット情報(業務便）'!$P$2,MATCH($H24,BカートセットID入力!$F$4:$F$150,0),COLUMN()-COLUMN($U19)),IFERROR(OFFSET('セット情報（サンプル）'!$N$2,MATCH($H24,BカートセットID入力!$I$4:$I$150,0),COLUMN()-COLUMN($U19)),IFERROR(OFFSET('セット情報（イレギュラーサンプル）'!$N$2,MATCH($H24,BカートセットID入力!$L$4:$L$150,0),COLUMN()-COLUMN($U19)),""))))</f>
        <v/>
      </c>
      <c r="AF24" s="53" t="str">
        <f ca="1">IFERROR(OFFSET('セット情報(宅配便）'!$P$2,MATCH($H24,BカートセットID入力!$C$4:$C$150,0),COLUMN()-COLUMN($U19)),IFERROR(OFFSET('セット情報(業務便）'!$P$2,MATCH($H24,BカートセットID入力!$F$4:$F$150,0),COLUMN()-COLUMN($U19)),IFERROR(OFFSET('セット情報（サンプル）'!$N$2,MATCH($H24,BカートセットID入力!$I$4:$I$150,0),COLUMN()-COLUMN($U19)),IFERROR(OFFSET('セット情報（イレギュラーサンプル）'!$N$2,MATCH($H24,BカートセットID入力!$L$4:$L$150,0),COLUMN()-COLUMN($U19)),""))))</f>
        <v/>
      </c>
      <c r="AG24" s="53" t="str">
        <f ca="1">IFERROR(OFFSET('セット情報(宅配便）'!$P$2,MATCH($H24,BカートセットID入力!$C$4:$C$150,0),COLUMN()-COLUMN($U19)),IFERROR(OFFSET('セット情報(業務便）'!$P$2,MATCH($H24,BカートセットID入力!$F$4:$F$150,0),COLUMN()-COLUMN($U19)),IFERROR(OFFSET('セット情報（サンプル）'!$N$2,MATCH($H24,BカートセットID入力!$I$4:$I$150,0),COLUMN()-COLUMN($U19)),IFERROR(OFFSET('セット情報（イレギュラーサンプル）'!$N$2,MATCH($H24,BカートセットID入力!$L$4:$L$150,0),COLUMN()-COLUMN($U19)),""))))</f>
        <v/>
      </c>
      <c r="AH24" s="53" t="str">
        <f ca="1">IFERROR(OFFSET('セット情報(宅配便）'!$P$2,MATCH($H24,BカートセットID入力!$C$4:$C$150,0),COLUMN()-COLUMN($U19)),IFERROR(OFFSET('セット情報(業務便）'!$P$2,MATCH($H24,BカートセットID入力!$F$4:$F$150,0),COLUMN()-COLUMN($U19)),IFERROR(OFFSET('セット情報（サンプル）'!$N$2,MATCH($H24,BカートセットID入力!$I$4:$I$150,0),COLUMN()-COLUMN($U19)),IFERROR(OFFSET('セット情報（イレギュラーサンプル）'!$N$2,MATCH($H24,BカートセットID入力!$L$4:$L$150,0),COLUMN()-COLUMN($U19)),""))))</f>
        <v/>
      </c>
      <c r="AI24" s="53" t="str">
        <f ca="1">IFERROR(OFFSET('セット情報(宅配便）'!$P$2,MATCH($H24,BカートセットID入力!$C$4:$C$150,0),COLUMN()-COLUMN($U19)),IFERROR(OFFSET('セット情報(業務便）'!$P$2,MATCH($H24,BカートセットID入力!$F$4:$F$150,0),COLUMN()-COLUMN($U19)),IFERROR(OFFSET('セット情報（サンプル）'!$N$2,MATCH($H24,BカートセットID入力!$I$4:$I$150,0),COLUMN()-COLUMN($U19)),IFERROR(OFFSET('セット情報（イレギュラーサンプル）'!$N$2,MATCH($H24,BカートセットID入力!$L$4:$L$150,0),COLUMN()-COLUMN($U19)),""))))</f>
        <v/>
      </c>
      <c r="AJ24" s="53" t="str">
        <f ca="1">IFERROR(OFFSET('セット情報(宅配便）'!$P$2,MATCH($H24,BカートセットID入力!$C$4:$C$150,0),COLUMN()-COLUMN($U19)),IFERROR(OFFSET('セット情報(業務便）'!$P$2,MATCH($H24,BカートセットID入力!$F$4:$F$150,0),COLUMN()-COLUMN($U19)),IFERROR(OFFSET('セット情報（サンプル）'!$N$2,MATCH($H24,BカートセットID入力!$I$4:$I$150,0),COLUMN()-COLUMN($U19)),IFERROR(OFFSET('セット情報（イレギュラーサンプル）'!$N$2,MATCH($H24,BカートセットID入力!$L$4:$L$150,0),COLUMN()-COLUMN($U19)),""))))</f>
        <v/>
      </c>
      <c r="AK24" s="53" t="str">
        <f ca="1">IFERROR(OFFSET('セット情報(宅配便）'!$P$2,MATCH($H24,BカートセットID入力!$C$4:$C$150,0),COLUMN()-COLUMN($U19)),IFERROR(OFFSET('セット情報(業務便）'!$P$2,MATCH($H24,BカートセットID入力!$F$4:$F$150,0),COLUMN()-COLUMN($U19)),IFERROR(OFFSET('セット情報（サンプル）'!$N$2,MATCH($H24,BカートセットID入力!$I$4:$I$150,0),COLUMN()-COLUMN($U19)),IFERROR(OFFSET('セット情報（イレギュラーサンプル）'!$N$2,MATCH($H24,BカートセットID入力!$L$4:$L$150,0),COLUMN()-COLUMN($U19)),""))))</f>
        <v/>
      </c>
      <c r="AL24" s="53" t="str">
        <f ca="1">IFERROR(OFFSET('セット情報(宅配便）'!$P$2,MATCH($H24,BカートセットID入力!$C$4:$C$150,0),COLUMN()-COLUMN($U19)),IFERROR(OFFSET('セット情報(業務便）'!$P$2,MATCH($H24,BカートセットID入力!$F$4:$F$150,0),COLUMN()-COLUMN($U19)),IFERROR(OFFSET('セット情報（サンプル）'!$N$2,MATCH($H24,BカートセットID入力!$I$4:$I$150,0),COLUMN()-COLUMN($U19)),IFERROR(OFFSET('セット情報（イレギュラーサンプル）'!$N$2,MATCH($H24,BカートセットID入力!$L$4:$L$150,0),COLUMN()-COLUMN($U19)),""))))</f>
        <v/>
      </c>
      <c r="AM24" s="53" t="str">
        <f ca="1">IFERROR(OFFSET('セット情報(宅配便）'!$P$2,MATCH($H24,BカートセットID入力!$C$4:$C$150,0),COLUMN()-COLUMN($U19)),IFERROR(OFFSET('セット情報(業務便）'!$P$2,MATCH($H24,BカートセットID入力!$F$4:$F$150,0),COLUMN()-COLUMN($U19)),IFERROR(OFFSET('セット情報（サンプル）'!$N$2,MATCH($H24,BカートセットID入力!$I$4:$I$150,0),COLUMN()-COLUMN($U19)),IFERROR(OFFSET('セット情報（イレギュラーサンプル）'!$N$2,MATCH($H24,BカートセットID入力!$L$4:$L$150,0),COLUMN()-COLUMN($U19)),""))))</f>
        <v/>
      </c>
      <c r="AN24" s="53" t="str">
        <f ca="1">IFERROR(OFFSET('セット情報(宅配便）'!$P$2,MATCH($H24,BカートセットID入力!$C$4:$C$150,0),COLUMN()-COLUMN($U19)),IFERROR(OFFSET('セット情報(業務便）'!$P$2,MATCH($H24,BカートセットID入力!$F$4:$F$150,0),COLUMN()-COLUMN($U19)),IFERROR(OFFSET('セット情報（サンプル）'!$N$2,MATCH($H24,BカートセットID入力!$I$4:$I$150,0),COLUMN()-COLUMN($U19)),IFERROR(OFFSET('セット情報（イレギュラーサンプル）'!$N$2,MATCH($H24,BカートセットID入力!$L$4:$L$150,0),COLUMN()-COLUMN($U19)),""))))</f>
        <v/>
      </c>
      <c r="AO24" s="53" t="str">
        <f ca="1">IFERROR(OFFSET('セット情報(宅配便）'!$P$2,MATCH($H24,BカートセットID入力!$C$4:$C$150,0),COLUMN()-COLUMN($U19)),IFERROR(OFFSET('セット情報(業務便）'!$P$2,MATCH($H24,BカートセットID入力!$F$4:$F$150,0),COLUMN()-COLUMN($U19)),IFERROR(OFFSET('セット情報（サンプル）'!$N$2,MATCH($H24,BカートセットID入力!$I$4:$I$150,0),COLUMN()-COLUMN($U19)),IFERROR(OFFSET('セット情報（イレギュラーサンプル）'!$N$2,MATCH($H24,BカートセットID入力!$L$4:$L$150,0),COLUMN()-COLUMN($U19)),""))))</f>
        <v/>
      </c>
      <c r="AP24" s="53" t="str">
        <f ca="1">IFERROR(OFFSET('セット情報(宅配便）'!$P$2,MATCH($H24,BカートセットID入力!$C$4:$C$150,0),COLUMN()-COLUMN($U19)),IFERROR(OFFSET('セット情報(業務便）'!$P$2,MATCH($H24,BカートセットID入力!$F$4:$F$150,0),COLUMN()-COLUMN($U19)),IFERROR(OFFSET('セット情報（サンプル）'!$N$2,MATCH($H24,BカートセットID入力!$I$4:$I$150,0),COLUMN()-COLUMN($U19)),IFERROR(OFFSET('セット情報（イレギュラーサンプル）'!$N$2,MATCH($H24,BカートセットID入力!$L$4:$L$150,0),COLUMN()-COLUMN($U19)),""))))</f>
        <v/>
      </c>
      <c r="AQ24" s="53" t="str">
        <f ca="1">IFERROR(OFFSET('セット情報(宅配便）'!$P$2,MATCH($H24,BカートセットID入力!$C$4:$C$150,0),COLUMN()-COLUMN($U19)),IFERROR(OFFSET('セット情報(業務便）'!$P$2,MATCH($H24,BカートセットID入力!$F$4:$F$150,0),COLUMN()-COLUMN($U19)),IFERROR(OFFSET('セット情報（サンプル）'!$N$2,MATCH($H24,BカートセットID入力!$I$4:$I$150,0),COLUMN()-COLUMN($U19)),IFERROR(OFFSET('セット情報（イレギュラーサンプル）'!$N$2,MATCH($H24,BカートセットID入力!$L$4:$L$150,0),COLUMN()-COLUMN($U19)),""))))</f>
        <v/>
      </c>
      <c r="AR24" s="53" t="str">
        <f ca="1">IFERROR(OFFSET('セット情報(宅配便）'!$P$2,MATCH($H24,BカートセットID入力!$C$4:$C$150,0),COLUMN()-COLUMN($U19)),IFERROR(OFFSET('セット情報(業務便）'!$P$2,MATCH($H24,BカートセットID入力!$F$4:$F$150,0),COLUMN()-COLUMN($U19)),IFERROR(OFFSET('セット情報（サンプル）'!$N$2,MATCH($H24,BカートセットID入力!$I$4:$I$150,0),COLUMN()-COLUMN($U19)),IFERROR(OFFSET('セット情報（イレギュラーサンプル）'!$N$2,MATCH($H24,BカートセットID入力!$L$4:$L$150,0),COLUMN()-COLUMN($U19)),""))))</f>
        <v/>
      </c>
      <c r="AS24" s="53" t="str">
        <f ca="1">IFERROR(OFFSET('セット情報(宅配便）'!$P$2,MATCH($H24,BカートセットID入力!$C$4:$C$150,0),COLUMN()-COLUMN($U19)),IFERROR(OFFSET('セット情報(業務便）'!$P$2,MATCH($H24,BカートセットID入力!$F$4:$F$150,0),COLUMN()-COLUMN($U19)),IFERROR(OFFSET('セット情報（サンプル）'!$N$2,MATCH($H24,BカートセットID入力!$I$4:$I$150,0),COLUMN()-COLUMN($U19)),IFERROR(OFFSET('セット情報（イレギュラーサンプル）'!$N$2,MATCH($H24,BカートセットID入力!$L$4:$L$150,0),COLUMN()-COLUMN($U19)),""))))</f>
        <v/>
      </c>
      <c r="AT24" s="53" t="str">
        <f ca="1">IFERROR(OFFSET('セット情報(宅配便）'!$P$2,MATCH($H24,BカートセットID入力!$C$4:$C$150,0),COLUMN()-COLUMN($U19)),IFERROR(OFFSET('セット情報(業務便）'!$P$2,MATCH($H24,BカートセットID入力!$F$4:$F$150,0),COLUMN()-COLUMN($U19)),IFERROR(OFFSET('セット情報（サンプル）'!$N$2,MATCH($H24,BカートセットID入力!$I$4:$I$150,0),COLUMN()-COLUMN($U19)),IFERROR(OFFSET('セット情報（イレギュラーサンプル）'!$N$2,MATCH($H24,BカートセットID入力!$L$4:$L$150,0),COLUMN()-COLUMN($U19)),""))))</f>
        <v/>
      </c>
    </row>
    <row r="25" spans="1:46">
      <c r="A25" s="144"/>
      <c r="B25" s="53" t="str">
        <f>IF(ISBLANK(現行セット情報CSV!A25),"",現行セット情報CSV!A25)</f>
        <v/>
      </c>
      <c r="C25" s="53" t="str">
        <f>IF(ISBLANK(現行セット情報CSV!B25),"",現行セット情報CSV!B25)&amp;IFERROR(VLOOKUP(A25,上部フリースペースHTML!$A$3:$H$5,8,FALSE),"")</f>
        <v/>
      </c>
      <c r="D25" s="53" t="str">
        <f>IF(ISBLANK(現行セット情報CSV!C25),"",現行セット情報CSV!C25)</f>
        <v/>
      </c>
      <c r="E25" s="53" t="str">
        <f>IF(ISBLANK(現行セット情報CSV!D25),"",現行セット情報CSV!D25)</f>
        <v/>
      </c>
      <c r="F25" s="53" t="str">
        <f>IF(ISBLANK(現行セット情報CSV!E25),"",現行セット情報CSV!E25)</f>
        <v/>
      </c>
      <c r="G25" s="53" t="str">
        <f>IF(ISBLANK(現行セット情報CSV!F25),"",現行セット情報CSV!F25)</f>
        <v/>
      </c>
      <c r="H25" s="53" t="str">
        <f>IF(ISBLANK(現行セット情報CSV!G25),"",現行セット情報CSV!G25)</f>
        <v/>
      </c>
      <c r="I25" s="53" t="str">
        <f>IF(ISBLANK(現行セット情報CSV!H25),"",現行セット情報CSV!H25)</f>
        <v/>
      </c>
      <c r="J25" s="53" t="str">
        <f>IF(ISBLANK(現行セット情報CSV!I25),"",現行セット情報CSV!I25&amp;"("&amp;TEXT($J$2,"yyyy年m月")&amp;"納品から)")</f>
        <v/>
      </c>
      <c r="K25" s="53" t="str">
        <f>IF(ISBLANK(現行セット情報CSV!J25),"",現行セット情報CSV!J25)</f>
        <v/>
      </c>
      <c r="L25" s="53" t="str">
        <f>IF(ISBLANK(現行セット情報CSV!K25),"",現行セット情報CSV!K25)</f>
        <v/>
      </c>
      <c r="M25" s="53" t="str">
        <f>IF(ISBLANK(現行セット情報CSV!L25),"",現行セット情報CSV!L25)</f>
        <v/>
      </c>
      <c r="N25" s="53" t="str">
        <f>IF(ISBLANK(現行セット情報CSV!M25),"",現行セット情報CSV!M25)</f>
        <v/>
      </c>
      <c r="O25" s="53" t="str">
        <f>IF(ISBLANK(現行セット情報CSV!N25),"",現行セット情報CSV!N25)</f>
        <v/>
      </c>
      <c r="P25" s="53" t="str">
        <f>IF(ISBLANK(現行セット情報CSV!O25),"",現行セット情報CSV!O25)</f>
        <v/>
      </c>
      <c r="Q25" s="53" t="str">
        <f>IF(ISBLANK(現行セット情報CSV!P25),"",現行セット情報CSV!P25)</f>
        <v/>
      </c>
      <c r="R25" s="53" t="str">
        <f>IF(ISBLANK(現行セット情報CSV!Q25),"",現行セット情報CSV!Q25)</f>
        <v/>
      </c>
      <c r="S25" s="53" t="str">
        <f>IF(ISBLANK(現行セット情報CSV!R25),"",現行セット情報CSV!R25)</f>
        <v/>
      </c>
      <c r="T25" s="53" t="str">
        <f>IF(ISBLANK(現行セット情報CSV!S25),"",現行セット情報CSV!S25)</f>
        <v/>
      </c>
      <c r="U25" s="53" t="str">
        <f ca="1">IFERROR(OFFSET('セット情報(宅配便）'!$P$2,MATCH($H25,BカートセットID入力!$C$4:$C$150,0),COLUMN()-COLUMN($U20)),IFERROR(OFFSET('セット情報(業務便）'!$P$2,MATCH($H25,BカートセットID入力!$F$4:$F$150,0),COLUMN()-COLUMN($U20)),IFERROR(OFFSET('セット情報（サンプル）'!$N$2,MATCH($H25,BカートセットID入力!$I$4:$I$150,0),COLUMN()-COLUMN($U20)),IFERROR(OFFSET('セット情報（イレギュラーサンプル）'!$N$2,MATCH($H25,BカートセットID入力!$L$4:$L$150,0),COLUMN()-COLUMN($U20)),""))))</f>
        <v/>
      </c>
      <c r="V25" s="53" t="str">
        <f ca="1">IFERROR(OFFSET('セット情報(宅配便）'!$P$2,MATCH($H25,BカートセットID入力!$C$4:$C$150,0),COLUMN()-COLUMN($U20)),IFERROR(OFFSET('セット情報(業務便）'!$P$2,MATCH($H25,BカートセットID入力!$F$4:$F$150,0),COLUMN()-COLUMN($U20)),IFERROR(OFFSET('セット情報（サンプル）'!$N$2,MATCH($H25,BカートセットID入力!$I$4:$I$150,0),COLUMN()-COLUMN($U20)),IFERROR(OFFSET('セット情報（イレギュラーサンプル）'!$N$2,MATCH($H25,BカートセットID入力!$L$4:$L$150,0),COLUMN()-COLUMN($U20)),""))))</f>
        <v/>
      </c>
      <c r="W25" s="53" t="str">
        <f ca="1">IFERROR(OFFSET('セット情報(宅配便）'!$P$2,MATCH($H25,BカートセットID入力!$C$4:$C$150,0),COLUMN()-COLUMN($U20)),IFERROR(OFFSET('セット情報(業務便）'!$P$2,MATCH($H25,BカートセットID入力!$F$4:$F$150,0),COLUMN()-COLUMN($U20)),IFERROR(OFFSET('セット情報（サンプル）'!$N$2,MATCH($H25,BカートセットID入力!$I$4:$I$150,0),COLUMN()-COLUMN($U20)),IFERROR(OFFSET('セット情報（イレギュラーサンプル）'!$N$2,MATCH($H25,BカートセットID入力!$L$4:$L$150,0),COLUMN()-COLUMN($U20)),""))))</f>
        <v/>
      </c>
      <c r="X25" s="53" t="str">
        <f ca="1">IFERROR(OFFSET('セット情報(宅配便）'!$P$2,MATCH($H25,BカートセットID入力!$C$4:$C$150,0),COLUMN()-COLUMN($U20)),IFERROR(OFFSET('セット情報(業務便）'!$P$2,MATCH($H25,BカートセットID入力!$F$4:$F$150,0),COLUMN()-COLUMN($U20)),IFERROR(OFFSET('セット情報（サンプル）'!$N$2,MATCH($H25,BカートセットID入力!$I$4:$I$150,0),COLUMN()-COLUMN($U20)),IFERROR(OFFSET('セット情報（イレギュラーサンプル）'!$N$2,MATCH($H25,BカートセットID入力!$L$4:$L$150,0),COLUMN()-COLUMN($U20)),""))))</f>
        <v/>
      </c>
      <c r="Y25" s="53" t="str">
        <f ca="1">IFERROR(OFFSET('セット情報(宅配便）'!$P$2,MATCH($H25,BカートセットID入力!$C$4:$C$150,0),COLUMN()-COLUMN($U20)),IFERROR(OFFSET('セット情報(業務便）'!$P$2,MATCH($H25,BカートセットID入力!$F$4:$F$150,0),COLUMN()-COLUMN($U20)),IFERROR(OFFSET('セット情報（サンプル）'!$N$2,MATCH($H25,BカートセットID入力!$I$4:$I$150,0),COLUMN()-COLUMN($U20)),IFERROR(OFFSET('セット情報（イレギュラーサンプル）'!$N$2,MATCH($H25,BカートセットID入力!$L$4:$L$150,0),COLUMN()-COLUMN($U20)),""))))</f>
        <v/>
      </c>
      <c r="Z25" s="53" t="str">
        <f ca="1">IFERROR(OFFSET('セット情報(宅配便）'!$P$2,MATCH($H25,BカートセットID入力!$C$4:$C$150,0),COLUMN()-COLUMN($U20)),IFERROR(OFFSET('セット情報(業務便）'!$P$2,MATCH($H25,BカートセットID入力!$F$4:$F$150,0),COLUMN()-COLUMN($U20)),IFERROR(OFFSET('セット情報（サンプル）'!$N$2,MATCH($H25,BカートセットID入力!$I$4:$I$150,0),COLUMN()-COLUMN($U20)),IFERROR(OFFSET('セット情報（イレギュラーサンプル）'!$N$2,MATCH($H25,BカートセットID入力!$L$4:$L$150,0),COLUMN()-COLUMN($U20)),""))))</f>
        <v/>
      </c>
      <c r="AA25" s="53" t="str">
        <f ca="1">IFERROR(OFFSET('セット情報(宅配便）'!$P$2,MATCH($H25,BカートセットID入力!$C$4:$C$150,0),COLUMN()-COLUMN($U20)),IFERROR(OFFSET('セット情報(業務便）'!$P$2,MATCH($H25,BカートセットID入力!$F$4:$F$150,0),COLUMN()-COLUMN($U20)),IFERROR(OFFSET('セット情報（サンプル）'!$N$2,MATCH($H25,BカートセットID入力!$I$4:$I$150,0),COLUMN()-COLUMN($U20)),IFERROR(OFFSET('セット情報（イレギュラーサンプル）'!$N$2,MATCH($H25,BカートセットID入力!$L$4:$L$150,0),COLUMN()-COLUMN($U20)),""))))</f>
        <v/>
      </c>
      <c r="AB25" s="53" t="str">
        <f ca="1">IFERROR(OFFSET('セット情報(宅配便）'!$P$2,MATCH($H25,BカートセットID入力!$C$4:$C$150,0),COLUMN()-COLUMN($U20)),IFERROR(OFFSET('セット情報(業務便）'!$P$2,MATCH($H25,BカートセットID入力!$F$4:$F$150,0),COLUMN()-COLUMN($U20)),IFERROR(OFFSET('セット情報（サンプル）'!$N$2,MATCH($H25,BカートセットID入力!$I$4:$I$150,0),COLUMN()-COLUMN($U20)),IFERROR(OFFSET('セット情報（イレギュラーサンプル）'!$N$2,MATCH($H25,BカートセットID入力!$L$4:$L$150,0),COLUMN()-COLUMN($U20)),""))))</f>
        <v/>
      </c>
      <c r="AC25" s="53" t="str">
        <f ca="1">IFERROR(OFFSET('セット情報(宅配便）'!$P$2,MATCH($H25,BカートセットID入力!$C$4:$C$150,0),COLUMN()-COLUMN($U20)),IFERROR(OFFSET('セット情報(業務便）'!$P$2,MATCH($H25,BカートセットID入力!$F$4:$F$150,0),COLUMN()-COLUMN($U20)),IFERROR(OFFSET('セット情報（サンプル）'!$N$2,MATCH($H25,BカートセットID入力!$I$4:$I$150,0),COLUMN()-COLUMN($U20)),IFERROR(OFFSET('セット情報（イレギュラーサンプル）'!$N$2,MATCH($H25,BカートセットID入力!$L$4:$L$150,0),COLUMN()-COLUMN($U20)),""))))</f>
        <v/>
      </c>
      <c r="AD25" s="53" t="str">
        <f ca="1">IFERROR(OFFSET('セット情報(宅配便）'!$P$2,MATCH($H25,BカートセットID入力!$C$4:$C$150,0),COLUMN()-COLUMN($U20)),IFERROR(OFFSET('セット情報(業務便）'!$P$2,MATCH($H25,BカートセットID入力!$F$4:$F$150,0),COLUMN()-COLUMN($U20)),IFERROR(OFFSET('セット情報（サンプル）'!$N$2,MATCH($H25,BカートセットID入力!$I$4:$I$150,0),COLUMN()-COLUMN($U20)),IFERROR(OFFSET('セット情報（イレギュラーサンプル）'!$N$2,MATCH($H25,BカートセットID入力!$L$4:$L$150,0),COLUMN()-COLUMN($U20)),""))))</f>
        <v/>
      </c>
      <c r="AE25" s="53" t="str">
        <f ca="1">IFERROR(OFFSET('セット情報(宅配便）'!$P$2,MATCH($H25,BカートセットID入力!$C$4:$C$150,0),COLUMN()-COLUMN($U20)),IFERROR(OFFSET('セット情報(業務便）'!$P$2,MATCH($H25,BカートセットID入力!$F$4:$F$150,0),COLUMN()-COLUMN($U20)),IFERROR(OFFSET('セット情報（サンプル）'!$N$2,MATCH($H25,BカートセットID入力!$I$4:$I$150,0),COLUMN()-COLUMN($U20)),IFERROR(OFFSET('セット情報（イレギュラーサンプル）'!$N$2,MATCH($H25,BカートセットID入力!$L$4:$L$150,0),COLUMN()-COLUMN($U20)),""))))</f>
        <v/>
      </c>
      <c r="AF25" s="53" t="str">
        <f ca="1">IFERROR(OFFSET('セット情報(宅配便）'!$P$2,MATCH($H25,BカートセットID入力!$C$4:$C$150,0),COLUMN()-COLUMN($U20)),IFERROR(OFFSET('セット情報(業務便）'!$P$2,MATCH($H25,BカートセットID入力!$F$4:$F$150,0),COLUMN()-COLUMN($U20)),IFERROR(OFFSET('セット情報（サンプル）'!$N$2,MATCH($H25,BカートセットID入力!$I$4:$I$150,0),COLUMN()-COLUMN($U20)),IFERROR(OFFSET('セット情報（イレギュラーサンプル）'!$N$2,MATCH($H25,BカートセットID入力!$L$4:$L$150,0),COLUMN()-COLUMN($U20)),""))))</f>
        <v/>
      </c>
      <c r="AG25" s="53" t="str">
        <f ca="1">IFERROR(OFFSET('セット情報(宅配便）'!$P$2,MATCH($H25,BカートセットID入力!$C$4:$C$150,0),COLUMN()-COLUMN($U20)),IFERROR(OFFSET('セット情報(業務便）'!$P$2,MATCH($H25,BカートセットID入力!$F$4:$F$150,0),COLUMN()-COLUMN($U20)),IFERROR(OFFSET('セット情報（サンプル）'!$N$2,MATCH($H25,BカートセットID入力!$I$4:$I$150,0),COLUMN()-COLUMN($U20)),IFERROR(OFFSET('セット情報（イレギュラーサンプル）'!$N$2,MATCH($H25,BカートセットID入力!$L$4:$L$150,0),COLUMN()-COLUMN($U20)),""))))</f>
        <v/>
      </c>
      <c r="AH25" s="53" t="str">
        <f ca="1">IFERROR(OFFSET('セット情報(宅配便）'!$P$2,MATCH($H25,BカートセットID入力!$C$4:$C$150,0),COLUMN()-COLUMN($U20)),IFERROR(OFFSET('セット情報(業務便）'!$P$2,MATCH($H25,BカートセットID入力!$F$4:$F$150,0),COLUMN()-COLUMN($U20)),IFERROR(OFFSET('セット情報（サンプル）'!$N$2,MATCH($H25,BカートセットID入力!$I$4:$I$150,0),COLUMN()-COLUMN($U20)),IFERROR(OFFSET('セット情報（イレギュラーサンプル）'!$N$2,MATCH($H25,BカートセットID入力!$L$4:$L$150,0),COLUMN()-COLUMN($U20)),""))))</f>
        <v/>
      </c>
      <c r="AI25" s="53" t="str">
        <f ca="1">IFERROR(OFFSET('セット情報(宅配便）'!$P$2,MATCH($H25,BカートセットID入力!$C$4:$C$150,0),COLUMN()-COLUMN($U20)),IFERROR(OFFSET('セット情報(業務便）'!$P$2,MATCH($H25,BカートセットID入力!$F$4:$F$150,0),COLUMN()-COLUMN($U20)),IFERROR(OFFSET('セット情報（サンプル）'!$N$2,MATCH($H25,BカートセットID入力!$I$4:$I$150,0),COLUMN()-COLUMN($U20)),IFERROR(OFFSET('セット情報（イレギュラーサンプル）'!$N$2,MATCH($H25,BカートセットID入力!$L$4:$L$150,0),COLUMN()-COLUMN($U20)),""))))</f>
        <v/>
      </c>
      <c r="AJ25" s="53" t="str">
        <f ca="1">IFERROR(OFFSET('セット情報(宅配便）'!$P$2,MATCH($H25,BカートセットID入力!$C$4:$C$150,0),COLUMN()-COLUMN($U20)),IFERROR(OFFSET('セット情報(業務便）'!$P$2,MATCH($H25,BカートセットID入力!$F$4:$F$150,0),COLUMN()-COLUMN($U20)),IFERROR(OFFSET('セット情報（サンプル）'!$N$2,MATCH($H25,BカートセットID入力!$I$4:$I$150,0),COLUMN()-COLUMN($U20)),IFERROR(OFFSET('セット情報（イレギュラーサンプル）'!$N$2,MATCH($H25,BカートセットID入力!$L$4:$L$150,0),COLUMN()-COLUMN($U20)),""))))</f>
        <v/>
      </c>
      <c r="AK25" s="53" t="str">
        <f ca="1">IFERROR(OFFSET('セット情報(宅配便）'!$P$2,MATCH($H25,BカートセットID入力!$C$4:$C$150,0),COLUMN()-COLUMN($U20)),IFERROR(OFFSET('セット情報(業務便）'!$P$2,MATCH($H25,BカートセットID入力!$F$4:$F$150,0),COLUMN()-COLUMN($U20)),IFERROR(OFFSET('セット情報（サンプル）'!$N$2,MATCH($H25,BカートセットID入力!$I$4:$I$150,0),COLUMN()-COLUMN($U20)),IFERROR(OFFSET('セット情報（イレギュラーサンプル）'!$N$2,MATCH($H25,BカートセットID入力!$L$4:$L$150,0),COLUMN()-COLUMN($U20)),""))))</f>
        <v/>
      </c>
      <c r="AL25" s="53" t="str">
        <f ca="1">IFERROR(OFFSET('セット情報(宅配便）'!$P$2,MATCH($H25,BカートセットID入力!$C$4:$C$150,0),COLUMN()-COLUMN($U20)),IFERROR(OFFSET('セット情報(業務便）'!$P$2,MATCH($H25,BカートセットID入力!$F$4:$F$150,0),COLUMN()-COLUMN($U20)),IFERROR(OFFSET('セット情報（サンプル）'!$N$2,MATCH($H25,BカートセットID入力!$I$4:$I$150,0),COLUMN()-COLUMN($U20)),IFERROR(OFFSET('セット情報（イレギュラーサンプル）'!$N$2,MATCH($H25,BカートセットID入力!$L$4:$L$150,0),COLUMN()-COLUMN($U20)),""))))</f>
        <v/>
      </c>
      <c r="AM25" s="53" t="str">
        <f ca="1">IFERROR(OFFSET('セット情報(宅配便）'!$P$2,MATCH($H25,BカートセットID入力!$C$4:$C$150,0),COLUMN()-COLUMN($U20)),IFERROR(OFFSET('セット情報(業務便）'!$P$2,MATCH($H25,BカートセットID入力!$F$4:$F$150,0),COLUMN()-COLUMN($U20)),IFERROR(OFFSET('セット情報（サンプル）'!$N$2,MATCH($H25,BカートセットID入力!$I$4:$I$150,0),COLUMN()-COLUMN($U20)),IFERROR(OFFSET('セット情報（イレギュラーサンプル）'!$N$2,MATCH($H25,BカートセットID入力!$L$4:$L$150,0),COLUMN()-COLUMN($U20)),""))))</f>
        <v/>
      </c>
      <c r="AN25" s="53" t="str">
        <f ca="1">IFERROR(OFFSET('セット情報(宅配便）'!$P$2,MATCH($H25,BカートセットID入力!$C$4:$C$150,0),COLUMN()-COLUMN($U20)),IFERROR(OFFSET('セット情報(業務便）'!$P$2,MATCH($H25,BカートセットID入力!$F$4:$F$150,0),COLUMN()-COLUMN($U20)),IFERROR(OFFSET('セット情報（サンプル）'!$N$2,MATCH($H25,BカートセットID入力!$I$4:$I$150,0),COLUMN()-COLUMN($U20)),IFERROR(OFFSET('セット情報（イレギュラーサンプル）'!$N$2,MATCH($H25,BカートセットID入力!$L$4:$L$150,0),COLUMN()-COLUMN($U20)),""))))</f>
        <v/>
      </c>
      <c r="AO25" s="53" t="str">
        <f ca="1">IFERROR(OFFSET('セット情報(宅配便）'!$P$2,MATCH($H25,BカートセットID入力!$C$4:$C$150,0),COLUMN()-COLUMN($U20)),IFERROR(OFFSET('セット情報(業務便）'!$P$2,MATCH($H25,BカートセットID入力!$F$4:$F$150,0),COLUMN()-COLUMN($U20)),IFERROR(OFFSET('セット情報（サンプル）'!$N$2,MATCH($H25,BカートセットID入力!$I$4:$I$150,0),COLUMN()-COLUMN($U20)),IFERROR(OFFSET('セット情報（イレギュラーサンプル）'!$N$2,MATCH($H25,BカートセットID入力!$L$4:$L$150,0),COLUMN()-COLUMN($U20)),""))))</f>
        <v/>
      </c>
      <c r="AP25" s="53" t="str">
        <f ca="1">IFERROR(OFFSET('セット情報(宅配便）'!$P$2,MATCH($H25,BカートセットID入力!$C$4:$C$150,0),COLUMN()-COLUMN($U20)),IFERROR(OFFSET('セット情報(業務便）'!$P$2,MATCH($H25,BカートセットID入力!$F$4:$F$150,0),COLUMN()-COLUMN($U20)),IFERROR(OFFSET('セット情報（サンプル）'!$N$2,MATCH($H25,BカートセットID入力!$I$4:$I$150,0),COLUMN()-COLUMN($U20)),IFERROR(OFFSET('セット情報（イレギュラーサンプル）'!$N$2,MATCH($H25,BカートセットID入力!$L$4:$L$150,0),COLUMN()-COLUMN($U20)),""))))</f>
        <v/>
      </c>
      <c r="AQ25" s="53" t="str">
        <f ca="1">IFERROR(OFFSET('セット情報(宅配便）'!$P$2,MATCH($H25,BカートセットID入力!$C$4:$C$150,0),COLUMN()-COLUMN($U20)),IFERROR(OFFSET('セット情報(業務便）'!$P$2,MATCH($H25,BカートセットID入力!$F$4:$F$150,0),COLUMN()-COLUMN($U20)),IFERROR(OFFSET('セット情報（サンプル）'!$N$2,MATCH($H25,BカートセットID入力!$I$4:$I$150,0),COLUMN()-COLUMN($U20)),IFERROR(OFFSET('セット情報（イレギュラーサンプル）'!$N$2,MATCH($H25,BカートセットID入力!$L$4:$L$150,0),COLUMN()-COLUMN($U20)),""))))</f>
        <v/>
      </c>
      <c r="AR25" s="53" t="str">
        <f ca="1">IFERROR(OFFSET('セット情報(宅配便）'!$P$2,MATCH($H25,BカートセットID入力!$C$4:$C$150,0),COLUMN()-COLUMN($U20)),IFERROR(OFFSET('セット情報(業務便）'!$P$2,MATCH($H25,BカートセットID入力!$F$4:$F$150,0),COLUMN()-COLUMN($U20)),IFERROR(OFFSET('セット情報（サンプル）'!$N$2,MATCH($H25,BカートセットID入力!$I$4:$I$150,0),COLUMN()-COLUMN($U20)),IFERROR(OFFSET('セット情報（イレギュラーサンプル）'!$N$2,MATCH($H25,BカートセットID入力!$L$4:$L$150,0),COLUMN()-COLUMN($U20)),""))))</f>
        <v/>
      </c>
      <c r="AS25" s="53" t="str">
        <f ca="1">IFERROR(OFFSET('セット情報(宅配便）'!$P$2,MATCH($H25,BカートセットID入力!$C$4:$C$150,0),COLUMN()-COLUMN($U20)),IFERROR(OFFSET('セット情報(業務便）'!$P$2,MATCH($H25,BカートセットID入力!$F$4:$F$150,0),COLUMN()-COLUMN($U20)),IFERROR(OFFSET('セット情報（サンプル）'!$N$2,MATCH($H25,BカートセットID入力!$I$4:$I$150,0),COLUMN()-COLUMN($U20)),IFERROR(OFFSET('セット情報（イレギュラーサンプル）'!$N$2,MATCH($H25,BカートセットID入力!$L$4:$L$150,0),COLUMN()-COLUMN($U20)),""))))</f>
        <v/>
      </c>
      <c r="AT25" s="53" t="str">
        <f ca="1">IFERROR(OFFSET('セット情報(宅配便）'!$P$2,MATCH($H25,BカートセットID入力!$C$4:$C$150,0),COLUMN()-COLUMN($U20)),IFERROR(OFFSET('セット情報(業務便）'!$P$2,MATCH($H25,BカートセットID入力!$F$4:$F$150,0),COLUMN()-COLUMN($U20)),IFERROR(OFFSET('セット情報（サンプル）'!$N$2,MATCH($H25,BカートセットID入力!$I$4:$I$150,0),COLUMN()-COLUMN($U20)),IFERROR(OFFSET('セット情報（イレギュラーサンプル）'!$N$2,MATCH($H25,BカートセットID入力!$L$4:$L$150,0),COLUMN()-COLUMN($U20)),""))))</f>
        <v/>
      </c>
    </row>
    <row r="26" spans="1:46">
      <c r="A26" s="144"/>
      <c r="B26" s="53" t="str">
        <f>IF(ISBLANK(現行セット情報CSV!A26),"",現行セット情報CSV!A26)</f>
        <v/>
      </c>
      <c r="C26" s="53" t="str">
        <f>IF(ISBLANK(現行セット情報CSV!B26),"",現行セット情報CSV!B26)&amp;IFERROR(VLOOKUP(A26,上部フリースペースHTML!$A$3:$H$5,8,FALSE),"")</f>
        <v/>
      </c>
      <c r="D26" s="53" t="str">
        <f>IF(ISBLANK(現行セット情報CSV!C26),"",現行セット情報CSV!C26)</f>
        <v/>
      </c>
      <c r="E26" s="53" t="str">
        <f>IF(ISBLANK(現行セット情報CSV!D26),"",現行セット情報CSV!D26)</f>
        <v/>
      </c>
      <c r="F26" s="53" t="str">
        <f>IF(ISBLANK(現行セット情報CSV!E26),"",現行セット情報CSV!E26)</f>
        <v/>
      </c>
      <c r="G26" s="53" t="str">
        <f>IF(ISBLANK(現行セット情報CSV!F26),"",現行セット情報CSV!F26)</f>
        <v/>
      </c>
      <c r="H26" s="53" t="str">
        <f>IF(ISBLANK(現行セット情報CSV!G26),"",現行セット情報CSV!G26)</f>
        <v/>
      </c>
      <c r="I26" s="53" t="str">
        <f>IF(ISBLANK(現行セット情報CSV!H26),"",現行セット情報CSV!H26)</f>
        <v/>
      </c>
      <c r="J26" s="53" t="str">
        <f>IF(ISBLANK(現行セット情報CSV!I26),"",現行セット情報CSV!I26&amp;"("&amp;TEXT($J$2,"yyyy年m月")&amp;"納品から)")</f>
        <v/>
      </c>
      <c r="K26" s="53" t="str">
        <f>IF(ISBLANK(現行セット情報CSV!J26),"",現行セット情報CSV!J26)</f>
        <v/>
      </c>
      <c r="L26" s="53" t="str">
        <f>IF(ISBLANK(現行セット情報CSV!K26),"",現行セット情報CSV!K26)</f>
        <v/>
      </c>
      <c r="M26" s="53" t="str">
        <f>IF(ISBLANK(現行セット情報CSV!L26),"",現行セット情報CSV!L26)</f>
        <v/>
      </c>
      <c r="N26" s="53" t="str">
        <f>IF(ISBLANK(現行セット情報CSV!M26),"",現行セット情報CSV!M26)</f>
        <v/>
      </c>
      <c r="O26" s="53" t="str">
        <f>IF(ISBLANK(現行セット情報CSV!N26),"",現行セット情報CSV!N26)</f>
        <v/>
      </c>
      <c r="P26" s="53" t="str">
        <f>IF(ISBLANK(現行セット情報CSV!O26),"",現行セット情報CSV!O26)</f>
        <v/>
      </c>
      <c r="Q26" s="53" t="str">
        <f>IF(ISBLANK(現行セット情報CSV!P26),"",現行セット情報CSV!P26)</f>
        <v/>
      </c>
      <c r="R26" s="53" t="str">
        <f>IF(ISBLANK(現行セット情報CSV!Q26),"",現行セット情報CSV!Q26)</f>
        <v/>
      </c>
      <c r="S26" s="53" t="str">
        <f>IF(ISBLANK(現行セット情報CSV!R26),"",現行セット情報CSV!R26)</f>
        <v/>
      </c>
      <c r="T26" s="53" t="str">
        <f>IF(ISBLANK(現行セット情報CSV!S26),"",現行セット情報CSV!S26)</f>
        <v/>
      </c>
      <c r="U26" s="53" t="str">
        <f ca="1">IFERROR(OFFSET('セット情報(宅配便）'!$P$2,MATCH($H26,BカートセットID入力!$C$4:$C$150,0),COLUMN()-COLUMN($U21)),IFERROR(OFFSET('セット情報(業務便）'!$P$2,MATCH($H26,BカートセットID入力!$F$4:$F$150,0),COLUMN()-COLUMN($U21)),IFERROR(OFFSET('セット情報（サンプル）'!$N$2,MATCH($H26,BカートセットID入力!$I$4:$I$150,0),COLUMN()-COLUMN($U21)),IFERROR(OFFSET('セット情報（イレギュラーサンプル）'!$N$2,MATCH($H26,BカートセットID入力!$L$4:$L$150,0),COLUMN()-COLUMN($U21)),""))))</f>
        <v/>
      </c>
      <c r="V26" s="53" t="str">
        <f ca="1">IFERROR(OFFSET('セット情報(宅配便）'!$P$2,MATCH($H26,BカートセットID入力!$C$4:$C$150,0),COLUMN()-COLUMN($U21)),IFERROR(OFFSET('セット情報(業務便）'!$P$2,MATCH($H26,BカートセットID入力!$F$4:$F$150,0),COLUMN()-COLUMN($U21)),IFERROR(OFFSET('セット情報（サンプル）'!$N$2,MATCH($H26,BカートセットID入力!$I$4:$I$150,0),COLUMN()-COLUMN($U21)),IFERROR(OFFSET('セット情報（イレギュラーサンプル）'!$N$2,MATCH($H26,BカートセットID入力!$L$4:$L$150,0),COLUMN()-COLUMN($U21)),""))))</f>
        <v/>
      </c>
      <c r="W26" s="53" t="str">
        <f ca="1">IFERROR(OFFSET('セット情報(宅配便）'!$P$2,MATCH($H26,BカートセットID入力!$C$4:$C$150,0),COLUMN()-COLUMN($U21)),IFERROR(OFFSET('セット情報(業務便）'!$P$2,MATCH($H26,BカートセットID入力!$F$4:$F$150,0),COLUMN()-COLUMN($U21)),IFERROR(OFFSET('セット情報（サンプル）'!$N$2,MATCH($H26,BカートセットID入力!$I$4:$I$150,0),COLUMN()-COLUMN($U21)),IFERROR(OFFSET('セット情報（イレギュラーサンプル）'!$N$2,MATCH($H26,BカートセットID入力!$L$4:$L$150,0),COLUMN()-COLUMN($U21)),""))))</f>
        <v/>
      </c>
      <c r="X26" s="53" t="str">
        <f ca="1">IFERROR(OFFSET('セット情報(宅配便）'!$P$2,MATCH($H26,BカートセットID入力!$C$4:$C$150,0),COLUMN()-COLUMN($U21)),IFERROR(OFFSET('セット情報(業務便）'!$P$2,MATCH($H26,BカートセットID入力!$F$4:$F$150,0),COLUMN()-COLUMN($U21)),IFERROR(OFFSET('セット情報（サンプル）'!$N$2,MATCH($H26,BカートセットID入力!$I$4:$I$150,0),COLUMN()-COLUMN($U21)),IFERROR(OFFSET('セット情報（イレギュラーサンプル）'!$N$2,MATCH($H26,BカートセットID入力!$L$4:$L$150,0),COLUMN()-COLUMN($U21)),""))))</f>
        <v/>
      </c>
      <c r="Y26" s="53" t="str">
        <f ca="1">IFERROR(OFFSET('セット情報(宅配便）'!$P$2,MATCH($H26,BカートセットID入力!$C$4:$C$150,0),COLUMN()-COLUMN($U21)),IFERROR(OFFSET('セット情報(業務便）'!$P$2,MATCH($H26,BカートセットID入力!$F$4:$F$150,0),COLUMN()-COLUMN($U21)),IFERROR(OFFSET('セット情報（サンプル）'!$N$2,MATCH($H26,BカートセットID入力!$I$4:$I$150,0),COLUMN()-COLUMN($U21)),IFERROR(OFFSET('セット情報（イレギュラーサンプル）'!$N$2,MATCH($H26,BカートセットID入力!$L$4:$L$150,0),COLUMN()-COLUMN($U21)),""))))</f>
        <v/>
      </c>
      <c r="Z26" s="53" t="str">
        <f ca="1">IFERROR(OFFSET('セット情報(宅配便）'!$P$2,MATCH($H26,BカートセットID入力!$C$4:$C$150,0),COLUMN()-COLUMN($U21)),IFERROR(OFFSET('セット情報(業務便）'!$P$2,MATCH($H26,BカートセットID入力!$F$4:$F$150,0),COLUMN()-COLUMN($U21)),IFERROR(OFFSET('セット情報（サンプル）'!$N$2,MATCH($H26,BカートセットID入力!$I$4:$I$150,0),COLUMN()-COLUMN($U21)),IFERROR(OFFSET('セット情報（イレギュラーサンプル）'!$N$2,MATCH($H26,BカートセットID入力!$L$4:$L$150,0),COLUMN()-COLUMN($U21)),""))))</f>
        <v/>
      </c>
      <c r="AA26" s="53" t="str">
        <f ca="1">IFERROR(OFFSET('セット情報(宅配便）'!$P$2,MATCH($H26,BカートセットID入力!$C$4:$C$150,0),COLUMN()-COLUMN($U21)),IFERROR(OFFSET('セット情報(業務便）'!$P$2,MATCH($H26,BカートセットID入力!$F$4:$F$150,0),COLUMN()-COLUMN($U21)),IFERROR(OFFSET('セット情報（サンプル）'!$N$2,MATCH($H26,BカートセットID入力!$I$4:$I$150,0),COLUMN()-COLUMN($U21)),IFERROR(OFFSET('セット情報（イレギュラーサンプル）'!$N$2,MATCH($H26,BカートセットID入力!$L$4:$L$150,0),COLUMN()-COLUMN($U21)),""))))</f>
        <v/>
      </c>
      <c r="AB26" s="53" t="str">
        <f ca="1">IFERROR(OFFSET('セット情報(宅配便）'!$P$2,MATCH($H26,BカートセットID入力!$C$4:$C$150,0),COLUMN()-COLUMN($U21)),IFERROR(OFFSET('セット情報(業務便）'!$P$2,MATCH($H26,BカートセットID入力!$F$4:$F$150,0),COLUMN()-COLUMN($U21)),IFERROR(OFFSET('セット情報（サンプル）'!$N$2,MATCH($H26,BカートセットID入力!$I$4:$I$150,0),COLUMN()-COLUMN($U21)),IFERROR(OFFSET('セット情報（イレギュラーサンプル）'!$N$2,MATCH($H26,BカートセットID入力!$L$4:$L$150,0),COLUMN()-COLUMN($U21)),""))))</f>
        <v/>
      </c>
      <c r="AC26" s="53" t="str">
        <f ca="1">IFERROR(OFFSET('セット情報(宅配便）'!$P$2,MATCH($H26,BカートセットID入力!$C$4:$C$150,0),COLUMN()-COLUMN($U21)),IFERROR(OFFSET('セット情報(業務便）'!$P$2,MATCH($H26,BカートセットID入力!$F$4:$F$150,0),COLUMN()-COLUMN($U21)),IFERROR(OFFSET('セット情報（サンプル）'!$N$2,MATCH($H26,BカートセットID入力!$I$4:$I$150,0),COLUMN()-COLUMN($U21)),IFERROR(OFFSET('セット情報（イレギュラーサンプル）'!$N$2,MATCH($H26,BカートセットID入力!$L$4:$L$150,0),COLUMN()-COLUMN($U21)),""))))</f>
        <v/>
      </c>
      <c r="AD26" s="53" t="str">
        <f ca="1">IFERROR(OFFSET('セット情報(宅配便）'!$P$2,MATCH($H26,BカートセットID入力!$C$4:$C$150,0),COLUMN()-COLUMN($U21)),IFERROR(OFFSET('セット情報(業務便）'!$P$2,MATCH($H26,BカートセットID入力!$F$4:$F$150,0),COLUMN()-COLUMN($U21)),IFERROR(OFFSET('セット情報（サンプル）'!$N$2,MATCH($H26,BカートセットID入力!$I$4:$I$150,0),COLUMN()-COLUMN($U21)),IFERROR(OFFSET('セット情報（イレギュラーサンプル）'!$N$2,MATCH($H26,BカートセットID入力!$L$4:$L$150,0),COLUMN()-COLUMN($U21)),""))))</f>
        <v/>
      </c>
      <c r="AE26" s="53" t="str">
        <f ca="1">IFERROR(OFFSET('セット情報(宅配便）'!$P$2,MATCH($H26,BカートセットID入力!$C$4:$C$150,0),COLUMN()-COLUMN($U21)),IFERROR(OFFSET('セット情報(業務便）'!$P$2,MATCH($H26,BカートセットID入力!$F$4:$F$150,0),COLUMN()-COLUMN($U21)),IFERROR(OFFSET('セット情報（サンプル）'!$N$2,MATCH($H26,BカートセットID入力!$I$4:$I$150,0),COLUMN()-COLUMN($U21)),IFERROR(OFFSET('セット情報（イレギュラーサンプル）'!$N$2,MATCH($H26,BカートセットID入力!$L$4:$L$150,0),COLUMN()-COLUMN($U21)),""))))</f>
        <v/>
      </c>
      <c r="AF26" s="53" t="str">
        <f ca="1">IFERROR(OFFSET('セット情報(宅配便）'!$P$2,MATCH($H26,BカートセットID入力!$C$4:$C$150,0),COLUMN()-COLUMN($U21)),IFERROR(OFFSET('セット情報(業務便）'!$P$2,MATCH($H26,BカートセットID入力!$F$4:$F$150,0),COLUMN()-COLUMN($U21)),IFERROR(OFFSET('セット情報（サンプル）'!$N$2,MATCH($H26,BカートセットID入力!$I$4:$I$150,0),COLUMN()-COLUMN($U21)),IFERROR(OFFSET('セット情報（イレギュラーサンプル）'!$N$2,MATCH($H26,BカートセットID入力!$L$4:$L$150,0),COLUMN()-COLUMN($U21)),""))))</f>
        <v/>
      </c>
      <c r="AG26" s="53" t="str">
        <f ca="1">IFERROR(OFFSET('セット情報(宅配便）'!$P$2,MATCH($H26,BカートセットID入力!$C$4:$C$150,0),COLUMN()-COLUMN($U21)),IFERROR(OFFSET('セット情報(業務便）'!$P$2,MATCH($H26,BカートセットID入力!$F$4:$F$150,0),COLUMN()-COLUMN($U21)),IFERROR(OFFSET('セット情報（サンプル）'!$N$2,MATCH($H26,BカートセットID入力!$I$4:$I$150,0),COLUMN()-COLUMN($U21)),IFERROR(OFFSET('セット情報（イレギュラーサンプル）'!$N$2,MATCH($H26,BカートセットID入力!$L$4:$L$150,0),COLUMN()-COLUMN($U21)),""))))</f>
        <v/>
      </c>
      <c r="AH26" s="53" t="str">
        <f ca="1">IFERROR(OFFSET('セット情報(宅配便）'!$P$2,MATCH($H26,BカートセットID入力!$C$4:$C$150,0),COLUMN()-COLUMN($U21)),IFERROR(OFFSET('セット情報(業務便）'!$P$2,MATCH($H26,BカートセットID入力!$F$4:$F$150,0),COLUMN()-COLUMN($U21)),IFERROR(OFFSET('セット情報（サンプル）'!$N$2,MATCH($H26,BカートセットID入力!$I$4:$I$150,0),COLUMN()-COLUMN($U21)),IFERROR(OFFSET('セット情報（イレギュラーサンプル）'!$N$2,MATCH($H26,BカートセットID入力!$L$4:$L$150,0),COLUMN()-COLUMN($U21)),""))))</f>
        <v/>
      </c>
      <c r="AI26" s="53" t="str">
        <f ca="1">IFERROR(OFFSET('セット情報(宅配便）'!$P$2,MATCH($H26,BカートセットID入力!$C$4:$C$150,0),COLUMN()-COLUMN($U21)),IFERROR(OFFSET('セット情報(業務便）'!$P$2,MATCH($H26,BカートセットID入力!$F$4:$F$150,0),COLUMN()-COLUMN($U21)),IFERROR(OFFSET('セット情報（サンプル）'!$N$2,MATCH($H26,BカートセットID入力!$I$4:$I$150,0),COLUMN()-COLUMN($U21)),IFERROR(OFFSET('セット情報（イレギュラーサンプル）'!$N$2,MATCH($H26,BカートセットID入力!$L$4:$L$150,0),COLUMN()-COLUMN($U21)),""))))</f>
        <v/>
      </c>
      <c r="AJ26" s="53" t="str">
        <f ca="1">IFERROR(OFFSET('セット情報(宅配便）'!$P$2,MATCH($H26,BカートセットID入力!$C$4:$C$150,0),COLUMN()-COLUMN($U21)),IFERROR(OFFSET('セット情報(業務便）'!$P$2,MATCH($H26,BカートセットID入力!$F$4:$F$150,0),COLUMN()-COLUMN($U21)),IFERROR(OFFSET('セット情報（サンプル）'!$N$2,MATCH($H26,BカートセットID入力!$I$4:$I$150,0),COLUMN()-COLUMN($U21)),IFERROR(OFFSET('セット情報（イレギュラーサンプル）'!$N$2,MATCH($H26,BカートセットID入力!$L$4:$L$150,0),COLUMN()-COLUMN($U21)),""))))</f>
        <v/>
      </c>
      <c r="AK26" s="53" t="str">
        <f ca="1">IFERROR(OFFSET('セット情報(宅配便）'!$P$2,MATCH($H26,BカートセットID入力!$C$4:$C$150,0),COLUMN()-COLUMN($U21)),IFERROR(OFFSET('セット情報(業務便）'!$P$2,MATCH($H26,BカートセットID入力!$F$4:$F$150,0),COLUMN()-COLUMN($U21)),IFERROR(OFFSET('セット情報（サンプル）'!$N$2,MATCH($H26,BカートセットID入力!$I$4:$I$150,0),COLUMN()-COLUMN($U21)),IFERROR(OFFSET('セット情報（イレギュラーサンプル）'!$N$2,MATCH($H26,BカートセットID入力!$L$4:$L$150,0),COLUMN()-COLUMN($U21)),""))))</f>
        <v/>
      </c>
      <c r="AL26" s="53" t="str">
        <f ca="1">IFERROR(OFFSET('セット情報(宅配便）'!$P$2,MATCH($H26,BカートセットID入力!$C$4:$C$150,0),COLUMN()-COLUMN($U21)),IFERROR(OFFSET('セット情報(業務便）'!$P$2,MATCH($H26,BカートセットID入力!$F$4:$F$150,0),COLUMN()-COLUMN($U21)),IFERROR(OFFSET('セット情報（サンプル）'!$N$2,MATCH($H26,BカートセットID入力!$I$4:$I$150,0),COLUMN()-COLUMN($U21)),IFERROR(OFFSET('セット情報（イレギュラーサンプル）'!$N$2,MATCH($H26,BカートセットID入力!$L$4:$L$150,0),COLUMN()-COLUMN($U21)),""))))</f>
        <v/>
      </c>
      <c r="AM26" s="53" t="str">
        <f ca="1">IFERROR(OFFSET('セット情報(宅配便）'!$P$2,MATCH($H26,BカートセットID入力!$C$4:$C$150,0),COLUMN()-COLUMN($U21)),IFERROR(OFFSET('セット情報(業務便）'!$P$2,MATCH($H26,BカートセットID入力!$F$4:$F$150,0),COLUMN()-COLUMN($U21)),IFERROR(OFFSET('セット情報（サンプル）'!$N$2,MATCH($H26,BカートセットID入力!$I$4:$I$150,0),COLUMN()-COLUMN($U21)),IFERROR(OFFSET('セット情報（イレギュラーサンプル）'!$N$2,MATCH($H26,BカートセットID入力!$L$4:$L$150,0),COLUMN()-COLUMN($U21)),""))))</f>
        <v/>
      </c>
      <c r="AN26" s="53" t="str">
        <f ca="1">IFERROR(OFFSET('セット情報(宅配便）'!$P$2,MATCH($H26,BカートセットID入力!$C$4:$C$150,0),COLUMN()-COLUMN($U21)),IFERROR(OFFSET('セット情報(業務便）'!$P$2,MATCH($H26,BカートセットID入力!$F$4:$F$150,0),COLUMN()-COLUMN($U21)),IFERROR(OFFSET('セット情報（サンプル）'!$N$2,MATCH($H26,BカートセットID入力!$I$4:$I$150,0),COLUMN()-COLUMN($U21)),IFERROR(OFFSET('セット情報（イレギュラーサンプル）'!$N$2,MATCH($H26,BカートセットID入力!$L$4:$L$150,0),COLUMN()-COLUMN($U21)),""))))</f>
        <v/>
      </c>
      <c r="AO26" s="53" t="str">
        <f ca="1">IFERROR(OFFSET('セット情報(宅配便）'!$P$2,MATCH($H26,BカートセットID入力!$C$4:$C$150,0),COLUMN()-COLUMN($U21)),IFERROR(OFFSET('セット情報(業務便）'!$P$2,MATCH($H26,BカートセットID入力!$F$4:$F$150,0),COLUMN()-COLUMN($U21)),IFERROR(OFFSET('セット情報（サンプル）'!$N$2,MATCH($H26,BカートセットID入力!$I$4:$I$150,0),COLUMN()-COLUMN($U21)),IFERROR(OFFSET('セット情報（イレギュラーサンプル）'!$N$2,MATCH($H26,BカートセットID入力!$L$4:$L$150,0),COLUMN()-COLUMN($U21)),""))))</f>
        <v/>
      </c>
      <c r="AP26" s="53" t="str">
        <f ca="1">IFERROR(OFFSET('セット情報(宅配便）'!$P$2,MATCH($H26,BカートセットID入力!$C$4:$C$150,0),COLUMN()-COLUMN($U21)),IFERROR(OFFSET('セット情報(業務便）'!$P$2,MATCH($H26,BカートセットID入力!$F$4:$F$150,0),COLUMN()-COLUMN($U21)),IFERROR(OFFSET('セット情報（サンプル）'!$N$2,MATCH($H26,BカートセットID入力!$I$4:$I$150,0),COLUMN()-COLUMN($U21)),IFERROR(OFFSET('セット情報（イレギュラーサンプル）'!$N$2,MATCH($H26,BカートセットID入力!$L$4:$L$150,0),COLUMN()-COLUMN($U21)),""))))</f>
        <v/>
      </c>
      <c r="AQ26" s="53" t="str">
        <f ca="1">IFERROR(OFFSET('セット情報(宅配便）'!$P$2,MATCH($H26,BカートセットID入力!$C$4:$C$150,0),COLUMN()-COLUMN($U21)),IFERROR(OFFSET('セット情報(業務便）'!$P$2,MATCH($H26,BカートセットID入力!$F$4:$F$150,0),COLUMN()-COLUMN($U21)),IFERROR(OFFSET('セット情報（サンプル）'!$N$2,MATCH($H26,BカートセットID入力!$I$4:$I$150,0),COLUMN()-COLUMN($U21)),IFERROR(OFFSET('セット情報（イレギュラーサンプル）'!$N$2,MATCH($H26,BカートセットID入力!$L$4:$L$150,0),COLUMN()-COLUMN($U21)),""))))</f>
        <v/>
      </c>
      <c r="AR26" s="53" t="str">
        <f ca="1">IFERROR(OFFSET('セット情報(宅配便）'!$P$2,MATCH($H26,BカートセットID入力!$C$4:$C$150,0),COLUMN()-COLUMN($U21)),IFERROR(OFFSET('セット情報(業務便）'!$P$2,MATCH($H26,BカートセットID入力!$F$4:$F$150,0),COLUMN()-COLUMN($U21)),IFERROR(OFFSET('セット情報（サンプル）'!$N$2,MATCH($H26,BカートセットID入力!$I$4:$I$150,0),COLUMN()-COLUMN($U21)),IFERROR(OFFSET('セット情報（イレギュラーサンプル）'!$N$2,MATCH($H26,BカートセットID入力!$L$4:$L$150,0),COLUMN()-COLUMN($U21)),""))))</f>
        <v/>
      </c>
      <c r="AS26" s="53" t="str">
        <f ca="1">IFERROR(OFFSET('セット情報(宅配便）'!$P$2,MATCH($H26,BカートセットID入力!$C$4:$C$150,0),COLUMN()-COLUMN($U21)),IFERROR(OFFSET('セット情報(業務便）'!$P$2,MATCH($H26,BカートセットID入力!$F$4:$F$150,0),COLUMN()-COLUMN($U21)),IFERROR(OFFSET('セット情報（サンプル）'!$N$2,MATCH($H26,BカートセットID入力!$I$4:$I$150,0),COLUMN()-COLUMN($U21)),IFERROR(OFFSET('セット情報（イレギュラーサンプル）'!$N$2,MATCH($H26,BカートセットID入力!$L$4:$L$150,0),COLUMN()-COLUMN($U21)),""))))</f>
        <v/>
      </c>
      <c r="AT26" s="53" t="str">
        <f ca="1">IFERROR(OFFSET('セット情報(宅配便）'!$P$2,MATCH($H26,BカートセットID入力!$C$4:$C$150,0),COLUMN()-COLUMN($U21)),IFERROR(OFFSET('セット情報(業務便）'!$P$2,MATCH($H26,BカートセットID入力!$F$4:$F$150,0),COLUMN()-COLUMN($U21)),IFERROR(OFFSET('セット情報（サンプル）'!$N$2,MATCH($H26,BカートセットID入力!$I$4:$I$150,0),COLUMN()-COLUMN($U21)),IFERROR(OFFSET('セット情報（イレギュラーサンプル）'!$N$2,MATCH($H26,BカートセットID入力!$L$4:$L$150,0),COLUMN()-COLUMN($U21)),""))))</f>
        <v/>
      </c>
    </row>
    <row r="27" spans="1:46">
      <c r="A27" s="144"/>
      <c r="B27" s="53" t="str">
        <f>IF(ISBLANK(現行セット情報CSV!A27),"",現行セット情報CSV!A27)</f>
        <v/>
      </c>
      <c r="C27" s="53" t="str">
        <f>IF(ISBLANK(現行セット情報CSV!B27),"",現行セット情報CSV!B27)&amp;IFERROR(VLOOKUP(A27,上部フリースペースHTML!$A$3:$H$5,8,FALSE),"")</f>
        <v/>
      </c>
      <c r="D27" s="53" t="str">
        <f>IF(ISBLANK(現行セット情報CSV!C27),"",現行セット情報CSV!C27)</f>
        <v/>
      </c>
      <c r="E27" s="53" t="str">
        <f>IF(ISBLANK(現行セット情報CSV!D27),"",現行セット情報CSV!D27)</f>
        <v/>
      </c>
      <c r="F27" s="53" t="str">
        <f>IF(ISBLANK(現行セット情報CSV!E27),"",現行セット情報CSV!E27)</f>
        <v/>
      </c>
      <c r="G27" s="53" t="str">
        <f>IF(ISBLANK(現行セット情報CSV!F27),"",現行セット情報CSV!F27)</f>
        <v/>
      </c>
      <c r="H27" s="53" t="str">
        <f>IF(ISBLANK(現行セット情報CSV!G27),"",現行セット情報CSV!G27)</f>
        <v/>
      </c>
      <c r="I27" s="53" t="str">
        <f>IF(ISBLANK(現行セット情報CSV!H27),"",現行セット情報CSV!H27)</f>
        <v/>
      </c>
      <c r="J27" s="53" t="str">
        <f>IF(ISBLANK(現行セット情報CSV!I27),"",現行セット情報CSV!I27&amp;"("&amp;TEXT($J$2,"yyyy年m月")&amp;"納品から)")</f>
        <v/>
      </c>
      <c r="K27" s="53" t="str">
        <f>IF(ISBLANK(現行セット情報CSV!J27),"",現行セット情報CSV!J27)</f>
        <v/>
      </c>
      <c r="L27" s="53" t="str">
        <f>IF(ISBLANK(現行セット情報CSV!K27),"",現行セット情報CSV!K27)</f>
        <v/>
      </c>
      <c r="M27" s="53" t="str">
        <f>IF(ISBLANK(現行セット情報CSV!L27),"",現行セット情報CSV!L27)</f>
        <v/>
      </c>
      <c r="N27" s="53" t="str">
        <f>IF(ISBLANK(現行セット情報CSV!M27),"",現行セット情報CSV!M27)</f>
        <v/>
      </c>
      <c r="O27" s="53" t="str">
        <f>IF(ISBLANK(現行セット情報CSV!N27),"",現行セット情報CSV!N27)</f>
        <v/>
      </c>
      <c r="P27" s="53" t="str">
        <f>IF(ISBLANK(現行セット情報CSV!O27),"",現行セット情報CSV!O27)</f>
        <v/>
      </c>
      <c r="Q27" s="53" t="str">
        <f>IF(ISBLANK(現行セット情報CSV!P27),"",現行セット情報CSV!P27)</f>
        <v/>
      </c>
      <c r="R27" s="53" t="str">
        <f>IF(ISBLANK(現行セット情報CSV!Q27),"",現行セット情報CSV!Q27)</f>
        <v/>
      </c>
      <c r="S27" s="53" t="str">
        <f>IF(ISBLANK(現行セット情報CSV!R27),"",現行セット情報CSV!R27)</f>
        <v/>
      </c>
      <c r="T27" s="53" t="str">
        <f>IF(ISBLANK(現行セット情報CSV!S27),"",現行セット情報CSV!S27)</f>
        <v/>
      </c>
      <c r="U27" s="53" t="str">
        <f ca="1">IFERROR(OFFSET('セット情報(宅配便）'!$P$2,MATCH($H27,BカートセットID入力!$C$4:$C$150,0),COLUMN()-COLUMN($U22)),IFERROR(OFFSET('セット情報(業務便）'!$P$2,MATCH($H27,BカートセットID入力!$F$4:$F$150,0),COLUMN()-COLUMN($U22)),IFERROR(OFFSET('セット情報（サンプル）'!$N$2,MATCH($H27,BカートセットID入力!$I$4:$I$150,0),COLUMN()-COLUMN($U22)),IFERROR(OFFSET('セット情報（イレギュラーサンプル）'!$N$2,MATCH($H27,BカートセットID入力!$L$4:$L$150,0),COLUMN()-COLUMN($U22)),""))))</f>
        <v/>
      </c>
      <c r="V27" s="53" t="str">
        <f ca="1">IFERROR(OFFSET('セット情報(宅配便）'!$P$2,MATCH($H27,BカートセットID入力!$C$4:$C$150,0),COLUMN()-COLUMN($U22)),IFERROR(OFFSET('セット情報(業務便）'!$P$2,MATCH($H27,BカートセットID入力!$F$4:$F$150,0),COLUMN()-COLUMN($U22)),IFERROR(OFFSET('セット情報（サンプル）'!$N$2,MATCH($H27,BカートセットID入力!$I$4:$I$150,0),COLUMN()-COLUMN($U22)),IFERROR(OFFSET('セット情報（イレギュラーサンプル）'!$N$2,MATCH($H27,BカートセットID入力!$L$4:$L$150,0),COLUMN()-COLUMN($U22)),""))))</f>
        <v/>
      </c>
      <c r="W27" s="53" t="str">
        <f ca="1">IFERROR(OFFSET('セット情報(宅配便）'!$P$2,MATCH($H27,BカートセットID入力!$C$4:$C$150,0),COLUMN()-COLUMN($U22)),IFERROR(OFFSET('セット情報(業務便）'!$P$2,MATCH($H27,BカートセットID入力!$F$4:$F$150,0),COLUMN()-COLUMN($U22)),IFERROR(OFFSET('セット情報（サンプル）'!$N$2,MATCH($H27,BカートセットID入力!$I$4:$I$150,0),COLUMN()-COLUMN($U22)),IFERROR(OFFSET('セット情報（イレギュラーサンプル）'!$N$2,MATCH($H27,BカートセットID入力!$L$4:$L$150,0),COLUMN()-COLUMN($U22)),""))))</f>
        <v/>
      </c>
      <c r="X27" s="53" t="str">
        <f ca="1">IFERROR(OFFSET('セット情報(宅配便）'!$P$2,MATCH($H27,BカートセットID入力!$C$4:$C$150,0),COLUMN()-COLUMN($U22)),IFERROR(OFFSET('セット情報(業務便）'!$P$2,MATCH($H27,BカートセットID入力!$F$4:$F$150,0),COLUMN()-COLUMN($U22)),IFERROR(OFFSET('セット情報（サンプル）'!$N$2,MATCH($H27,BカートセットID入力!$I$4:$I$150,0),COLUMN()-COLUMN($U22)),IFERROR(OFFSET('セット情報（イレギュラーサンプル）'!$N$2,MATCH($H27,BカートセットID入力!$L$4:$L$150,0),COLUMN()-COLUMN($U22)),""))))</f>
        <v/>
      </c>
      <c r="Y27" s="53" t="str">
        <f ca="1">IFERROR(OFFSET('セット情報(宅配便）'!$P$2,MATCH($H27,BカートセットID入力!$C$4:$C$150,0),COLUMN()-COLUMN($U22)),IFERROR(OFFSET('セット情報(業務便）'!$P$2,MATCH($H27,BカートセットID入力!$F$4:$F$150,0),COLUMN()-COLUMN($U22)),IFERROR(OFFSET('セット情報（サンプル）'!$N$2,MATCH($H27,BカートセットID入力!$I$4:$I$150,0),COLUMN()-COLUMN($U22)),IFERROR(OFFSET('セット情報（イレギュラーサンプル）'!$N$2,MATCH($H27,BカートセットID入力!$L$4:$L$150,0),COLUMN()-COLUMN($U22)),""))))</f>
        <v/>
      </c>
      <c r="Z27" s="53" t="str">
        <f ca="1">IFERROR(OFFSET('セット情報(宅配便）'!$P$2,MATCH($H27,BカートセットID入力!$C$4:$C$150,0),COLUMN()-COLUMN($U22)),IFERROR(OFFSET('セット情報(業務便）'!$P$2,MATCH($H27,BカートセットID入力!$F$4:$F$150,0),COLUMN()-COLUMN($U22)),IFERROR(OFFSET('セット情報（サンプル）'!$N$2,MATCH($H27,BカートセットID入力!$I$4:$I$150,0),COLUMN()-COLUMN($U22)),IFERROR(OFFSET('セット情報（イレギュラーサンプル）'!$N$2,MATCH($H27,BカートセットID入力!$L$4:$L$150,0),COLUMN()-COLUMN($U22)),""))))</f>
        <v/>
      </c>
      <c r="AA27" s="53" t="str">
        <f ca="1">IFERROR(OFFSET('セット情報(宅配便）'!$P$2,MATCH($H27,BカートセットID入力!$C$4:$C$150,0),COLUMN()-COLUMN($U22)),IFERROR(OFFSET('セット情報(業務便）'!$P$2,MATCH($H27,BカートセットID入力!$F$4:$F$150,0),COLUMN()-COLUMN($U22)),IFERROR(OFFSET('セット情報（サンプル）'!$N$2,MATCH($H27,BカートセットID入力!$I$4:$I$150,0),COLUMN()-COLUMN($U22)),IFERROR(OFFSET('セット情報（イレギュラーサンプル）'!$N$2,MATCH($H27,BカートセットID入力!$L$4:$L$150,0),COLUMN()-COLUMN($U22)),""))))</f>
        <v/>
      </c>
      <c r="AB27" s="53" t="str">
        <f ca="1">IFERROR(OFFSET('セット情報(宅配便）'!$P$2,MATCH($H27,BカートセットID入力!$C$4:$C$150,0),COLUMN()-COLUMN($U22)),IFERROR(OFFSET('セット情報(業務便）'!$P$2,MATCH($H27,BカートセットID入力!$F$4:$F$150,0),COLUMN()-COLUMN($U22)),IFERROR(OFFSET('セット情報（サンプル）'!$N$2,MATCH($H27,BカートセットID入力!$I$4:$I$150,0),COLUMN()-COLUMN($U22)),IFERROR(OFFSET('セット情報（イレギュラーサンプル）'!$N$2,MATCH($H27,BカートセットID入力!$L$4:$L$150,0),COLUMN()-COLUMN($U22)),""))))</f>
        <v/>
      </c>
      <c r="AC27" s="53" t="str">
        <f ca="1">IFERROR(OFFSET('セット情報(宅配便）'!$P$2,MATCH($H27,BカートセットID入力!$C$4:$C$150,0),COLUMN()-COLUMN($U22)),IFERROR(OFFSET('セット情報(業務便）'!$P$2,MATCH($H27,BカートセットID入力!$F$4:$F$150,0),COLUMN()-COLUMN($U22)),IFERROR(OFFSET('セット情報（サンプル）'!$N$2,MATCH($H27,BカートセットID入力!$I$4:$I$150,0),COLUMN()-COLUMN($U22)),IFERROR(OFFSET('セット情報（イレギュラーサンプル）'!$N$2,MATCH($H27,BカートセットID入力!$L$4:$L$150,0),COLUMN()-COLUMN($U22)),""))))</f>
        <v/>
      </c>
      <c r="AD27" s="53" t="str">
        <f ca="1">IFERROR(OFFSET('セット情報(宅配便）'!$P$2,MATCH($H27,BカートセットID入力!$C$4:$C$150,0),COLUMN()-COLUMN($U22)),IFERROR(OFFSET('セット情報(業務便）'!$P$2,MATCH($H27,BカートセットID入力!$F$4:$F$150,0),COLUMN()-COLUMN($U22)),IFERROR(OFFSET('セット情報（サンプル）'!$N$2,MATCH($H27,BカートセットID入力!$I$4:$I$150,0),COLUMN()-COLUMN($U22)),IFERROR(OFFSET('セット情報（イレギュラーサンプル）'!$N$2,MATCH($H27,BカートセットID入力!$L$4:$L$150,0),COLUMN()-COLUMN($U22)),""))))</f>
        <v/>
      </c>
      <c r="AE27" s="53" t="str">
        <f ca="1">IFERROR(OFFSET('セット情報(宅配便）'!$P$2,MATCH($H27,BカートセットID入力!$C$4:$C$150,0),COLUMN()-COLUMN($U22)),IFERROR(OFFSET('セット情報(業務便）'!$P$2,MATCH($H27,BカートセットID入力!$F$4:$F$150,0),COLUMN()-COLUMN($U22)),IFERROR(OFFSET('セット情報（サンプル）'!$N$2,MATCH($H27,BカートセットID入力!$I$4:$I$150,0),COLUMN()-COLUMN($U22)),IFERROR(OFFSET('セット情報（イレギュラーサンプル）'!$N$2,MATCH($H27,BカートセットID入力!$L$4:$L$150,0),COLUMN()-COLUMN($U22)),""))))</f>
        <v/>
      </c>
      <c r="AF27" s="53" t="str">
        <f ca="1">IFERROR(OFFSET('セット情報(宅配便）'!$P$2,MATCH($H27,BカートセットID入力!$C$4:$C$150,0),COLUMN()-COLUMN($U22)),IFERROR(OFFSET('セット情報(業務便）'!$P$2,MATCH($H27,BカートセットID入力!$F$4:$F$150,0),COLUMN()-COLUMN($U22)),IFERROR(OFFSET('セット情報（サンプル）'!$N$2,MATCH($H27,BカートセットID入力!$I$4:$I$150,0),COLUMN()-COLUMN($U22)),IFERROR(OFFSET('セット情報（イレギュラーサンプル）'!$N$2,MATCH($H27,BカートセットID入力!$L$4:$L$150,0),COLUMN()-COLUMN($U22)),""))))</f>
        <v/>
      </c>
      <c r="AG27" s="53" t="str">
        <f ca="1">IFERROR(OFFSET('セット情報(宅配便）'!$P$2,MATCH($H27,BカートセットID入力!$C$4:$C$150,0),COLUMN()-COLUMN($U22)),IFERROR(OFFSET('セット情報(業務便）'!$P$2,MATCH($H27,BカートセットID入力!$F$4:$F$150,0),COLUMN()-COLUMN($U22)),IFERROR(OFFSET('セット情報（サンプル）'!$N$2,MATCH($H27,BカートセットID入力!$I$4:$I$150,0),COLUMN()-COLUMN($U22)),IFERROR(OFFSET('セット情報（イレギュラーサンプル）'!$N$2,MATCH($H27,BカートセットID入力!$L$4:$L$150,0),COLUMN()-COLUMN($U22)),""))))</f>
        <v/>
      </c>
      <c r="AH27" s="53" t="str">
        <f ca="1">IFERROR(OFFSET('セット情報(宅配便）'!$P$2,MATCH($H27,BカートセットID入力!$C$4:$C$150,0),COLUMN()-COLUMN($U22)),IFERROR(OFFSET('セット情報(業務便）'!$P$2,MATCH($H27,BカートセットID入力!$F$4:$F$150,0),COLUMN()-COLUMN($U22)),IFERROR(OFFSET('セット情報（サンプル）'!$N$2,MATCH($H27,BカートセットID入力!$I$4:$I$150,0),COLUMN()-COLUMN($U22)),IFERROR(OFFSET('セット情報（イレギュラーサンプル）'!$N$2,MATCH($H27,BカートセットID入力!$L$4:$L$150,0),COLUMN()-COLUMN($U22)),""))))</f>
        <v/>
      </c>
      <c r="AI27" s="53" t="str">
        <f ca="1">IFERROR(OFFSET('セット情報(宅配便）'!$P$2,MATCH($H27,BカートセットID入力!$C$4:$C$150,0),COLUMN()-COLUMN($U22)),IFERROR(OFFSET('セット情報(業務便）'!$P$2,MATCH($H27,BカートセットID入力!$F$4:$F$150,0),COLUMN()-COLUMN($U22)),IFERROR(OFFSET('セット情報（サンプル）'!$N$2,MATCH($H27,BカートセットID入力!$I$4:$I$150,0),COLUMN()-COLUMN($U22)),IFERROR(OFFSET('セット情報（イレギュラーサンプル）'!$N$2,MATCH($H27,BカートセットID入力!$L$4:$L$150,0),COLUMN()-COLUMN($U22)),""))))</f>
        <v/>
      </c>
      <c r="AJ27" s="53" t="str">
        <f ca="1">IFERROR(OFFSET('セット情報(宅配便）'!$P$2,MATCH($H27,BカートセットID入力!$C$4:$C$150,0),COLUMN()-COLUMN($U22)),IFERROR(OFFSET('セット情報(業務便）'!$P$2,MATCH($H27,BカートセットID入力!$F$4:$F$150,0),COLUMN()-COLUMN($U22)),IFERROR(OFFSET('セット情報（サンプル）'!$N$2,MATCH($H27,BカートセットID入力!$I$4:$I$150,0),COLUMN()-COLUMN($U22)),IFERROR(OFFSET('セット情報（イレギュラーサンプル）'!$N$2,MATCH($H27,BカートセットID入力!$L$4:$L$150,0),COLUMN()-COLUMN($U22)),""))))</f>
        <v/>
      </c>
      <c r="AK27" s="53" t="str">
        <f ca="1">IFERROR(OFFSET('セット情報(宅配便）'!$P$2,MATCH($H27,BカートセットID入力!$C$4:$C$150,0),COLUMN()-COLUMN($U22)),IFERROR(OFFSET('セット情報(業務便）'!$P$2,MATCH($H27,BカートセットID入力!$F$4:$F$150,0),COLUMN()-COLUMN($U22)),IFERROR(OFFSET('セット情報（サンプル）'!$N$2,MATCH($H27,BカートセットID入力!$I$4:$I$150,0),COLUMN()-COLUMN($U22)),IFERROR(OFFSET('セット情報（イレギュラーサンプル）'!$N$2,MATCH($H27,BカートセットID入力!$L$4:$L$150,0),COLUMN()-COLUMN($U22)),""))))</f>
        <v/>
      </c>
      <c r="AL27" s="53" t="str">
        <f ca="1">IFERROR(OFFSET('セット情報(宅配便）'!$P$2,MATCH($H27,BカートセットID入力!$C$4:$C$150,0),COLUMN()-COLUMN($U22)),IFERROR(OFFSET('セット情報(業務便）'!$P$2,MATCH($H27,BカートセットID入力!$F$4:$F$150,0),COLUMN()-COLUMN($U22)),IFERROR(OFFSET('セット情報（サンプル）'!$N$2,MATCH($H27,BカートセットID入力!$I$4:$I$150,0),COLUMN()-COLUMN($U22)),IFERROR(OFFSET('セット情報（イレギュラーサンプル）'!$N$2,MATCH($H27,BカートセットID入力!$L$4:$L$150,0),COLUMN()-COLUMN($U22)),""))))</f>
        <v/>
      </c>
      <c r="AM27" s="53" t="str">
        <f ca="1">IFERROR(OFFSET('セット情報(宅配便）'!$P$2,MATCH($H27,BカートセットID入力!$C$4:$C$150,0),COLUMN()-COLUMN($U22)),IFERROR(OFFSET('セット情報(業務便）'!$P$2,MATCH($H27,BカートセットID入力!$F$4:$F$150,0),COLUMN()-COLUMN($U22)),IFERROR(OFFSET('セット情報（サンプル）'!$N$2,MATCH($H27,BカートセットID入力!$I$4:$I$150,0),COLUMN()-COLUMN($U22)),IFERROR(OFFSET('セット情報（イレギュラーサンプル）'!$N$2,MATCH($H27,BカートセットID入力!$L$4:$L$150,0),COLUMN()-COLUMN($U22)),""))))</f>
        <v/>
      </c>
      <c r="AN27" s="53" t="str">
        <f ca="1">IFERROR(OFFSET('セット情報(宅配便）'!$P$2,MATCH($H27,BカートセットID入力!$C$4:$C$150,0),COLUMN()-COLUMN($U22)),IFERROR(OFFSET('セット情報(業務便）'!$P$2,MATCH($H27,BカートセットID入力!$F$4:$F$150,0),COLUMN()-COLUMN($U22)),IFERROR(OFFSET('セット情報（サンプル）'!$N$2,MATCH($H27,BカートセットID入力!$I$4:$I$150,0),COLUMN()-COLUMN($U22)),IFERROR(OFFSET('セット情報（イレギュラーサンプル）'!$N$2,MATCH($H27,BカートセットID入力!$L$4:$L$150,0),COLUMN()-COLUMN($U22)),""))))</f>
        <v/>
      </c>
      <c r="AO27" s="53" t="str">
        <f ca="1">IFERROR(OFFSET('セット情報(宅配便）'!$P$2,MATCH($H27,BカートセットID入力!$C$4:$C$150,0),COLUMN()-COLUMN($U22)),IFERROR(OFFSET('セット情報(業務便）'!$P$2,MATCH($H27,BカートセットID入力!$F$4:$F$150,0),COLUMN()-COLUMN($U22)),IFERROR(OFFSET('セット情報（サンプル）'!$N$2,MATCH($H27,BカートセットID入力!$I$4:$I$150,0),COLUMN()-COLUMN($U22)),IFERROR(OFFSET('セット情報（イレギュラーサンプル）'!$N$2,MATCH($H27,BカートセットID入力!$L$4:$L$150,0),COLUMN()-COLUMN($U22)),""))))</f>
        <v/>
      </c>
      <c r="AP27" s="53" t="str">
        <f ca="1">IFERROR(OFFSET('セット情報(宅配便）'!$P$2,MATCH($H27,BカートセットID入力!$C$4:$C$150,0),COLUMN()-COLUMN($U22)),IFERROR(OFFSET('セット情報(業務便）'!$P$2,MATCH($H27,BカートセットID入力!$F$4:$F$150,0),COLUMN()-COLUMN($U22)),IFERROR(OFFSET('セット情報（サンプル）'!$N$2,MATCH($H27,BカートセットID入力!$I$4:$I$150,0),COLUMN()-COLUMN($U22)),IFERROR(OFFSET('セット情報（イレギュラーサンプル）'!$N$2,MATCH($H27,BカートセットID入力!$L$4:$L$150,0),COLUMN()-COLUMN($U22)),""))))</f>
        <v/>
      </c>
      <c r="AQ27" s="53" t="str">
        <f ca="1">IFERROR(OFFSET('セット情報(宅配便）'!$P$2,MATCH($H27,BカートセットID入力!$C$4:$C$150,0),COLUMN()-COLUMN($U22)),IFERROR(OFFSET('セット情報(業務便）'!$P$2,MATCH($H27,BカートセットID入力!$F$4:$F$150,0),COLUMN()-COLUMN($U22)),IFERROR(OFFSET('セット情報（サンプル）'!$N$2,MATCH($H27,BカートセットID入力!$I$4:$I$150,0),COLUMN()-COLUMN($U22)),IFERROR(OFFSET('セット情報（イレギュラーサンプル）'!$N$2,MATCH($H27,BカートセットID入力!$L$4:$L$150,0),COLUMN()-COLUMN($U22)),""))))</f>
        <v/>
      </c>
      <c r="AR27" s="53" t="str">
        <f ca="1">IFERROR(OFFSET('セット情報(宅配便）'!$P$2,MATCH($H27,BカートセットID入力!$C$4:$C$150,0),COLUMN()-COLUMN($U22)),IFERROR(OFFSET('セット情報(業務便）'!$P$2,MATCH($H27,BカートセットID入力!$F$4:$F$150,0),COLUMN()-COLUMN($U22)),IFERROR(OFFSET('セット情報（サンプル）'!$N$2,MATCH($H27,BカートセットID入力!$I$4:$I$150,0),COLUMN()-COLUMN($U22)),IFERROR(OFFSET('セット情報（イレギュラーサンプル）'!$N$2,MATCH($H27,BカートセットID入力!$L$4:$L$150,0),COLUMN()-COLUMN($U22)),""))))</f>
        <v/>
      </c>
      <c r="AS27" s="53" t="str">
        <f ca="1">IFERROR(OFFSET('セット情報(宅配便）'!$P$2,MATCH($H27,BカートセットID入力!$C$4:$C$150,0),COLUMN()-COLUMN($U22)),IFERROR(OFFSET('セット情報(業務便）'!$P$2,MATCH($H27,BカートセットID入力!$F$4:$F$150,0),COLUMN()-COLUMN($U22)),IFERROR(OFFSET('セット情報（サンプル）'!$N$2,MATCH($H27,BカートセットID入力!$I$4:$I$150,0),COLUMN()-COLUMN($U22)),IFERROR(OFFSET('セット情報（イレギュラーサンプル）'!$N$2,MATCH($H27,BカートセットID入力!$L$4:$L$150,0),COLUMN()-COLUMN($U22)),""))))</f>
        <v/>
      </c>
      <c r="AT27" s="53" t="str">
        <f ca="1">IFERROR(OFFSET('セット情報(宅配便）'!$P$2,MATCH($H27,BカートセットID入力!$C$4:$C$150,0),COLUMN()-COLUMN($U22)),IFERROR(OFFSET('セット情報(業務便）'!$P$2,MATCH($H27,BカートセットID入力!$F$4:$F$150,0),COLUMN()-COLUMN($U22)),IFERROR(OFFSET('セット情報（サンプル）'!$N$2,MATCH($H27,BカートセットID入力!$I$4:$I$150,0),COLUMN()-COLUMN($U22)),IFERROR(OFFSET('セット情報（イレギュラーサンプル）'!$N$2,MATCH($H27,BカートセットID入力!$L$4:$L$150,0),COLUMN()-COLUMN($U22)),""))))</f>
        <v/>
      </c>
    </row>
    <row r="28" spans="1:46">
      <c r="A28" s="144"/>
      <c r="B28" s="53" t="str">
        <f>IF(ISBLANK(現行セット情報CSV!A28),"",現行セット情報CSV!A28)</f>
        <v/>
      </c>
      <c r="C28" s="53" t="str">
        <f>IF(ISBLANK(現行セット情報CSV!B28),"",現行セット情報CSV!B28)&amp;IFERROR(VLOOKUP(A28,上部フリースペースHTML!$A$3:$H$5,8,FALSE),"")</f>
        <v/>
      </c>
      <c r="D28" s="53" t="str">
        <f>IF(ISBLANK(現行セット情報CSV!C28),"",現行セット情報CSV!C28)</f>
        <v/>
      </c>
      <c r="E28" s="53" t="str">
        <f>IF(ISBLANK(現行セット情報CSV!D28),"",現行セット情報CSV!D28)</f>
        <v/>
      </c>
      <c r="F28" s="53" t="str">
        <f>IF(ISBLANK(現行セット情報CSV!E28),"",現行セット情報CSV!E28)</f>
        <v/>
      </c>
      <c r="G28" s="53" t="str">
        <f>IF(ISBLANK(現行セット情報CSV!F28),"",現行セット情報CSV!F28)</f>
        <v/>
      </c>
      <c r="H28" s="53" t="str">
        <f>IF(ISBLANK(現行セット情報CSV!G28),"",現行セット情報CSV!G28)</f>
        <v/>
      </c>
      <c r="I28" s="53" t="str">
        <f>IF(ISBLANK(現行セット情報CSV!H28),"",現行セット情報CSV!H28)</f>
        <v/>
      </c>
      <c r="J28" s="53" t="str">
        <f>IF(ISBLANK(現行セット情報CSV!I28),"",現行セット情報CSV!I28&amp;"("&amp;TEXT($J$2,"yyyy年m月")&amp;"納品から)")</f>
        <v/>
      </c>
      <c r="K28" s="53" t="str">
        <f>IF(ISBLANK(現行セット情報CSV!J28),"",現行セット情報CSV!J28)</f>
        <v/>
      </c>
      <c r="L28" s="53" t="str">
        <f>IF(ISBLANK(現行セット情報CSV!K28),"",現行セット情報CSV!K28)</f>
        <v/>
      </c>
      <c r="M28" s="53" t="str">
        <f>IF(ISBLANK(現行セット情報CSV!L28),"",現行セット情報CSV!L28)</f>
        <v/>
      </c>
      <c r="N28" s="53" t="str">
        <f>IF(ISBLANK(現行セット情報CSV!M28),"",現行セット情報CSV!M28)</f>
        <v/>
      </c>
      <c r="O28" s="53" t="str">
        <f>IF(ISBLANK(現行セット情報CSV!N28),"",現行セット情報CSV!N28)</f>
        <v/>
      </c>
      <c r="P28" s="53" t="str">
        <f>IF(ISBLANK(現行セット情報CSV!O28),"",現行セット情報CSV!O28)</f>
        <v/>
      </c>
      <c r="Q28" s="53" t="str">
        <f>IF(ISBLANK(現行セット情報CSV!P28),"",現行セット情報CSV!P28)</f>
        <v/>
      </c>
      <c r="R28" s="53" t="str">
        <f>IF(ISBLANK(現行セット情報CSV!Q28),"",現行セット情報CSV!Q28)</f>
        <v/>
      </c>
      <c r="S28" s="53" t="str">
        <f>IF(ISBLANK(現行セット情報CSV!R28),"",現行セット情報CSV!R28)</f>
        <v/>
      </c>
      <c r="T28" s="53" t="str">
        <f>IF(ISBLANK(現行セット情報CSV!S28),"",現行セット情報CSV!S28)</f>
        <v/>
      </c>
      <c r="U28" s="53" t="str">
        <f ca="1">IFERROR(OFFSET('セット情報(宅配便）'!$P$2,MATCH($H28,BカートセットID入力!$C$4:$C$150,0),COLUMN()-COLUMN($U23)),IFERROR(OFFSET('セット情報(業務便）'!$P$2,MATCH($H28,BカートセットID入力!$F$4:$F$150,0),COLUMN()-COLUMN($U23)),IFERROR(OFFSET('セット情報（サンプル）'!$N$2,MATCH($H28,BカートセットID入力!$I$4:$I$150,0),COLUMN()-COLUMN($U23)),IFERROR(OFFSET('セット情報（イレギュラーサンプル）'!$N$2,MATCH($H28,BカートセットID入力!$L$4:$L$150,0),COLUMN()-COLUMN($U23)),""))))</f>
        <v/>
      </c>
      <c r="V28" s="53" t="str">
        <f ca="1">IFERROR(OFFSET('セット情報(宅配便）'!$P$2,MATCH($H28,BカートセットID入力!$C$4:$C$150,0),COLUMN()-COLUMN($U23)),IFERROR(OFFSET('セット情報(業務便）'!$P$2,MATCH($H28,BカートセットID入力!$F$4:$F$150,0),COLUMN()-COLUMN($U23)),IFERROR(OFFSET('セット情報（サンプル）'!$N$2,MATCH($H28,BカートセットID入力!$I$4:$I$150,0),COLUMN()-COLUMN($U23)),IFERROR(OFFSET('セット情報（イレギュラーサンプル）'!$N$2,MATCH($H28,BカートセットID入力!$L$4:$L$150,0),COLUMN()-COLUMN($U23)),""))))</f>
        <v/>
      </c>
      <c r="W28" s="53" t="str">
        <f ca="1">IFERROR(OFFSET('セット情報(宅配便）'!$P$2,MATCH($H28,BカートセットID入力!$C$4:$C$150,0),COLUMN()-COLUMN($U23)),IFERROR(OFFSET('セット情報(業務便）'!$P$2,MATCH($H28,BカートセットID入力!$F$4:$F$150,0),COLUMN()-COLUMN($U23)),IFERROR(OFFSET('セット情報（サンプル）'!$N$2,MATCH($H28,BカートセットID入力!$I$4:$I$150,0),COLUMN()-COLUMN($U23)),IFERROR(OFFSET('セット情報（イレギュラーサンプル）'!$N$2,MATCH($H28,BカートセットID入力!$L$4:$L$150,0),COLUMN()-COLUMN($U23)),""))))</f>
        <v/>
      </c>
      <c r="X28" s="53" t="str">
        <f ca="1">IFERROR(OFFSET('セット情報(宅配便）'!$P$2,MATCH($H28,BカートセットID入力!$C$4:$C$150,0),COLUMN()-COLUMN($U23)),IFERROR(OFFSET('セット情報(業務便）'!$P$2,MATCH($H28,BカートセットID入力!$F$4:$F$150,0),COLUMN()-COLUMN($U23)),IFERROR(OFFSET('セット情報（サンプル）'!$N$2,MATCH($H28,BカートセットID入力!$I$4:$I$150,0),COLUMN()-COLUMN($U23)),IFERROR(OFFSET('セット情報（イレギュラーサンプル）'!$N$2,MATCH($H28,BカートセットID入力!$L$4:$L$150,0),COLUMN()-COLUMN($U23)),""))))</f>
        <v/>
      </c>
      <c r="Y28" s="53" t="str">
        <f ca="1">IFERROR(OFFSET('セット情報(宅配便）'!$P$2,MATCH($H28,BカートセットID入力!$C$4:$C$150,0),COLUMN()-COLUMN($U23)),IFERROR(OFFSET('セット情報(業務便）'!$P$2,MATCH($H28,BカートセットID入力!$F$4:$F$150,0),COLUMN()-COLUMN($U23)),IFERROR(OFFSET('セット情報（サンプル）'!$N$2,MATCH($H28,BカートセットID入力!$I$4:$I$150,0),COLUMN()-COLUMN($U23)),IFERROR(OFFSET('セット情報（イレギュラーサンプル）'!$N$2,MATCH($H28,BカートセットID入力!$L$4:$L$150,0),COLUMN()-COLUMN($U23)),""))))</f>
        <v/>
      </c>
      <c r="Z28" s="53" t="str">
        <f ca="1">IFERROR(OFFSET('セット情報(宅配便）'!$P$2,MATCH($H28,BカートセットID入力!$C$4:$C$150,0),COLUMN()-COLUMN($U23)),IFERROR(OFFSET('セット情報(業務便）'!$P$2,MATCH($H28,BカートセットID入力!$F$4:$F$150,0),COLUMN()-COLUMN($U23)),IFERROR(OFFSET('セット情報（サンプル）'!$N$2,MATCH($H28,BカートセットID入力!$I$4:$I$150,0),COLUMN()-COLUMN($U23)),IFERROR(OFFSET('セット情報（イレギュラーサンプル）'!$N$2,MATCH($H28,BカートセットID入力!$L$4:$L$150,0),COLUMN()-COLUMN($U23)),""))))</f>
        <v/>
      </c>
      <c r="AA28" s="53" t="str">
        <f ca="1">IFERROR(OFFSET('セット情報(宅配便）'!$P$2,MATCH($H28,BカートセットID入力!$C$4:$C$150,0),COLUMN()-COLUMN($U23)),IFERROR(OFFSET('セット情報(業務便）'!$P$2,MATCH($H28,BカートセットID入力!$F$4:$F$150,0),COLUMN()-COLUMN($U23)),IFERROR(OFFSET('セット情報（サンプル）'!$N$2,MATCH($H28,BカートセットID入力!$I$4:$I$150,0),COLUMN()-COLUMN($U23)),IFERROR(OFFSET('セット情報（イレギュラーサンプル）'!$N$2,MATCH($H28,BカートセットID入力!$L$4:$L$150,0),COLUMN()-COLUMN($U23)),""))))</f>
        <v/>
      </c>
      <c r="AB28" s="53" t="str">
        <f ca="1">IFERROR(OFFSET('セット情報(宅配便）'!$P$2,MATCH($H28,BカートセットID入力!$C$4:$C$150,0),COLUMN()-COLUMN($U23)),IFERROR(OFFSET('セット情報(業務便）'!$P$2,MATCH($H28,BカートセットID入力!$F$4:$F$150,0),COLUMN()-COLUMN($U23)),IFERROR(OFFSET('セット情報（サンプル）'!$N$2,MATCH($H28,BカートセットID入力!$I$4:$I$150,0),COLUMN()-COLUMN($U23)),IFERROR(OFFSET('セット情報（イレギュラーサンプル）'!$N$2,MATCH($H28,BカートセットID入力!$L$4:$L$150,0),COLUMN()-COLUMN($U23)),""))))</f>
        <v/>
      </c>
      <c r="AC28" s="53" t="str">
        <f ca="1">IFERROR(OFFSET('セット情報(宅配便）'!$P$2,MATCH($H28,BカートセットID入力!$C$4:$C$150,0),COLUMN()-COLUMN($U23)),IFERROR(OFFSET('セット情報(業務便）'!$P$2,MATCH($H28,BカートセットID入力!$F$4:$F$150,0),COLUMN()-COLUMN($U23)),IFERROR(OFFSET('セット情報（サンプル）'!$N$2,MATCH($H28,BカートセットID入力!$I$4:$I$150,0),COLUMN()-COLUMN($U23)),IFERROR(OFFSET('セット情報（イレギュラーサンプル）'!$N$2,MATCH($H28,BカートセットID入力!$L$4:$L$150,0),COLUMN()-COLUMN($U23)),""))))</f>
        <v/>
      </c>
      <c r="AD28" s="53" t="str">
        <f ca="1">IFERROR(OFFSET('セット情報(宅配便）'!$P$2,MATCH($H28,BカートセットID入力!$C$4:$C$150,0),COLUMN()-COLUMN($U23)),IFERROR(OFFSET('セット情報(業務便）'!$P$2,MATCH($H28,BカートセットID入力!$F$4:$F$150,0),COLUMN()-COLUMN($U23)),IFERROR(OFFSET('セット情報（サンプル）'!$N$2,MATCH($H28,BカートセットID入力!$I$4:$I$150,0),COLUMN()-COLUMN($U23)),IFERROR(OFFSET('セット情報（イレギュラーサンプル）'!$N$2,MATCH($H28,BカートセットID入力!$L$4:$L$150,0),COLUMN()-COLUMN($U23)),""))))</f>
        <v/>
      </c>
      <c r="AE28" s="53" t="str">
        <f ca="1">IFERROR(OFFSET('セット情報(宅配便）'!$P$2,MATCH($H28,BカートセットID入力!$C$4:$C$150,0),COLUMN()-COLUMN($U23)),IFERROR(OFFSET('セット情報(業務便）'!$P$2,MATCH($H28,BカートセットID入力!$F$4:$F$150,0),COLUMN()-COLUMN($U23)),IFERROR(OFFSET('セット情報（サンプル）'!$N$2,MATCH($H28,BカートセットID入力!$I$4:$I$150,0),COLUMN()-COLUMN($U23)),IFERROR(OFFSET('セット情報（イレギュラーサンプル）'!$N$2,MATCH($H28,BカートセットID入力!$L$4:$L$150,0),COLUMN()-COLUMN($U23)),""))))</f>
        <v/>
      </c>
      <c r="AF28" s="53" t="str">
        <f ca="1">IFERROR(OFFSET('セット情報(宅配便）'!$P$2,MATCH($H28,BカートセットID入力!$C$4:$C$150,0),COLUMN()-COLUMN($U23)),IFERROR(OFFSET('セット情報(業務便）'!$P$2,MATCH($H28,BカートセットID入力!$F$4:$F$150,0),COLUMN()-COLUMN($U23)),IFERROR(OFFSET('セット情報（サンプル）'!$N$2,MATCH($H28,BカートセットID入力!$I$4:$I$150,0),COLUMN()-COLUMN($U23)),IFERROR(OFFSET('セット情報（イレギュラーサンプル）'!$N$2,MATCH($H28,BカートセットID入力!$L$4:$L$150,0),COLUMN()-COLUMN($U23)),""))))</f>
        <v/>
      </c>
      <c r="AG28" s="53" t="str">
        <f ca="1">IFERROR(OFFSET('セット情報(宅配便）'!$P$2,MATCH($H28,BカートセットID入力!$C$4:$C$150,0),COLUMN()-COLUMN($U23)),IFERROR(OFFSET('セット情報(業務便）'!$P$2,MATCH($H28,BカートセットID入力!$F$4:$F$150,0),COLUMN()-COLUMN($U23)),IFERROR(OFFSET('セット情報（サンプル）'!$N$2,MATCH($H28,BカートセットID入力!$I$4:$I$150,0),COLUMN()-COLUMN($U23)),IFERROR(OFFSET('セット情報（イレギュラーサンプル）'!$N$2,MATCH($H28,BカートセットID入力!$L$4:$L$150,0),COLUMN()-COLUMN($U23)),""))))</f>
        <v/>
      </c>
      <c r="AH28" s="53" t="str">
        <f ca="1">IFERROR(OFFSET('セット情報(宅配便）'!$P$2,MATCH($H28,BカートセットID入力!$C$4:$C$150,0),COLUMN()-COLUMN($U23)),IFERROR(OFFSET('セット情報(業務便）'!$P$2,MATCH($H28,BカートセットID入力!$F$4:$F$150,0),COLUMN()-COLUMN($U23)),IFERROR(OFFSET('セット情報（サンプル）'!$N$2,MATCH($H28,BカートセットID入力!$I$4:$I$150,0),COLUMN()-COLUMN($U23)),IFERROR(OFFSET('セット情報（イレギュラーサンプル）'!$N$2,MATCH($H28,BカートセットID入力!$L$4:$L$150,0),COLUMN()-COLUMN($U23)),""))))</f>
        <v/>
      </c>
      <c r="AI28" s="53" t="str">
        <f ca="1">IFERROR(OFFSET('セット情報(宅配便）'!$P$2,MATCH($H28,BカートセットID入力!$C$4:$C$150,0),COLUMN()-COLUMN($U23)),IFERROR(OFFSET('セット情報(業務便）'!$P$2,MATCH($H28,BカートセットID入力!$F$4:$F$150,0),COLUMN()-COLUMN($U23)),IFERROR(OFFSET('セット情報（サンプル）'!$N$2,MATCH($H28,BカートセットID入力!$I$4:$I$150,0),COLUMN()-COLUMN($U23)),IFERROR(OFFSET('セット情報（イレギュラーサンプル）'!$N$2,MATCH($H28,BカートセットID入力!$L$4:$L$150,0),COLUMN()-COLUMN($U23)),""))))</f>
        <v/>
      </c>
      <c r="AJ28" s="53" t="str">
        <f ca="1">IFERROR(OFFSET('セット情報(宅配便）'!$P$2,MATCH($H28,BカートセットID入力!$C$4:$C$150,0),COLUMN()-COLUMN($U23)),IFERROR(OFFSET('セット情報(業務便）'!$P$2,MATCH($H28,BカートセットID入力!$F$4:$F$150,0),COLUMN()-COLUMN($U23)),IFERROR(OFFSET('セット情報（サンプル）'!$N$2,MATCH($H28,BカートセットID入力!$I$4:$I$150,0),COLUMN()-COLUMN($U23)),IFERROR(OFFSET('セット情報（イレギュラーサンプル）'!$N$2,MATCH($H28,BカートセットID入力!$L$4:$L$150,0),COLUMN()-COLUMN($U23)),""))))</f>
        <v/>
      </c>
      <c r="AK28" s="53" t="str">
        <f ca="1">IFERROR(OFFSET('セット情報(宅配便）'!$P$2,MATCH($H28,BカートセットID入力!$C$4:$C$150,0),COLUMN()-COLUMN($U23)),IFERROR(OFFSET('セット情報(業務便）'!$P$2,MATCH($H28,BカートセットID入力!$F$4:$F$150,0),COLUMN()-COLUMN($U23)),IFERROR(OFFSET('セット情報（サンプル）'!$N$2,MATCH($H28,BカートセットID入力!$I$4:$I$150,0),COLUMN()-COLUMN($U23)),IFERROR(OFFSET('セット情報（イレギュラーサンプル）'!$N$2,MATCH($H28,BカートセットID入力!$L$4:$L$150,0),COLUMN()-COLUMN($U23)),""))))</f>
        <v/>
      </c>
      <c r="AL28" s="53" t="str">
        <f ca="1">IFERROR(OFFSET('セット情報(宅配便）'!$P$2,MATCH($H28,BカートセットID入力!$C$4:$C$150,0),COLUMN()-COLUMN($U23)),IFERROR(OFFSET('セット情報(業務便）'!$P$2,MATCH($H28,BカートセットID入力!$F$4:$F$150,0),COLUMN()-COLUMN($U23)),IFERROR(OFFSET('セット情報（サンプル）'!$N$2,MATCH($H28,BカートセットID入力!$I$4:$I$150,0),COLUMN()-COLUMN($U23)),IFERROR(OFFSET('セット情報（イレギュラーサンプル）'!$N$2,MATCH($H28,BカートセットID入力!$L$4:$L$150,0),COLUMN()-COLUMN($U23)),""))))</f>
        <v/>
      </c>
      <c r="AM28" s="53" t="str">
        <f ca="1">IFERROR(OFFSET('セット情報(宅配便）'!$P$2,MATCH($H28,BカートセットID入力!$C$4:$C$150,0),COLUMN()-COLUMN($U23)),IFERROR(OFFSET('セット情報(業務便）'!$P$2,MATCH($H28,BカートセットID入力!$F$4:$F$150,0),COLUMN()-COLUMN($U23)),IFERROR(OFFSET('セット情報（サンプル）'!$N$2,MATCH($H28,BカートセットID入力!$I$4:$I$150,0),COLUMN()-COLUMN($U23)),IFERROR(OFFSET('セット情報（イレギュラーサンプル）'!$N$2,MATCH($H28,BカートセットID入力!$L$4:$L$150,0),COLUMN()-COLUMN($U23)),""))))</f>
        <v/>
      </c>
      <c r="AN28" s="53" t="str">
        <f ca="1">IFERROR(OFFSET('セット情報(宅配便）'!$P$2,MATCH($H28,BカートセットID入力!$C$4:$C$150,0),COLUMN()-COLUMN($U23)),IFERROR(OFFSET('セット情報(業務便）'!$P$2,MATCH($H28,BカートセットID入力!$F$4:$F$150,0),COLUMN()-COLUMN($U23)),IFERROR(OFFSET('セット情報（サンプル）'!$N$2,MATCH($H28,BカートセットID入力!$I$4:$I$150,0),COLUMN()-COLUMN($U23)),IFERROR(OFFSET('セット情報（イレギュラーサンプル）'!$N$2,MATCH($H28,BカートセットID入力!$L$4:$L$150,0),COLUMN()-COLUMN($U23)),""))))</f>
        <v/>
      </c>
      <c r="AO28" s="53" t="str">
        <f ca="1">IFERROR(OFFSET('セット情報(宅配便）'!$P$2,MATCH($H28,BカートセットID入力!$C$4:$C$150,0),COLUMN()-COLUMN($U23)),IFERROR(OFFSET('セット情報(業務便）'!$P$2,MATCH($H28,BカートセットID入力!$F$4:$F$150,0),COLUMN()-COLUMN($U23)),IFERROR(OFFSET('セット情報（サンプル）'!$N$2,MATCH($H28,BカートセットID入力!$I$4:$I$150,0),COLUMN()-COLUMN($U23)),IFERROR(OFFSET('セット情報（イレギュラーサンプル）'!$N$2,MATCH($H28,BカートセットID入力!$L$4:$L$150,0),COLUMN()-COLUMN($U23)),""))))</f>
        <v/>
      </c>
      <c r="AP28" s="53" t="str">
        <f ca="1">IFERROR(OFFSET('セット情報(宅配便）'!$P$2,MATCH($H28,BカートセットID入力!$C$4:$C$150,0),COLUMN()-COLUMN($U23)),IFERROR(OFFSET('セット情報(業務便）'!$P$2,MATCH($H28,BカートセットID入力!$F$4:$F$150,0),COLUMN()-COLUMN($U23)),IFERROR(OFFSET('セット情報（サンプル）'!$N$2,MATCH($H28,BカートセットID入力!$I$4:$I$150,0),COLUMN()-COLUMN($U23)),IFERROR(OFFSET('セット情報（イレギュラーサンプル）'!$N$2,MATCH($H28,BカートセットID入力!$L$4:$L$150,0),COLUMN()-COLUMN($U23)),""))))</f>
        <v/>
      </c>
      <c r="AQ28" s="53" t="str">
        <f ca="1">IFERROR(OFFSET('セット情報(宅配便）'!$P$2,MATCH($H28,BカートセットID入力!$C$4:$C$150,0),COLUMN()-COLUMN($U23)),IFERROR(OFFSET('セット情報(業務便）'!$P$2,MATCH($H28,BカートセットID入力!$F$4:$F$150,0),COLUMN()-COLUMN($U23)),IFERROR(OFFSET('セット情報（サンプル）'!$N$2,MATCH($H28,BカートセットID入力!$I$4:$I$150,0),COLUMN()-COLUMN($U23)),IFERROR(OFFSET('セット情報（イレギュラーサンプル）'!$N$2,MATCH($H28,BカートセットID入力!$L$4:$L$150,0),COLUMN()-COLUMN($U23)),""))))</f>
        <v/>
      </c>
      <c r="AR28" s="53" t="str">
        <f ca="1">IFERROR(OFFSET('セット情報(宅配便）'!$P$2,MATCH($H28,BカートセットID入力!$C$4:$C$150,0),COLUMN()-COLUMN($U23)),IFERROR(OFFSET('セット情報(業務便）'!$P$2,MATCH($H28,BカートセットID入力!$F$4:$F$150,0),COLUMN()-COLUMN($U23)),IFERROR(OFFSET('セット情報（サンプル）'!$N$2,MATCH($H28,BカートセットID入力!$I$4:$I$150,0),COLUMN()-COLUMN($U23)),IFERROR(OFFSET('セット情報（イレギュラーサンプル）'!$N$2,MATCH($H28,BカートセットID入力!$L$4:$L$150,0),COLUMN()-COLUMN($U23)),""))))</f>
        <v/>
      </c>
      <c r="AS28" s="53" t="str">
        <f ca="1">IFERROR(OFFSET('セット情報(宅配便）'!$P$2,MATCH($H28,BカートセットID入力!$C$4:$C$150,0),COLUMN()-COLUMN($U23)),IFERROR(OFFSET('セット情報(業務便）'!$P$2,MATCH($H28,BカートセットID入力!$F$4:$F$150,0),COLUMN()-COLUMN($U23)),IFERROR(OFFSET('セット情報（サンプル）'!$N$2,MATCH($H28,BカートセットID入力!$I$4:$I$150,0),COLUMN()-COLUMN($U23)),IFERROR(OFFSET('セット情報（イレギュラーサンプル）'!$N$2,MATCH($H28,BカートセットID入力!$L$4:$L$150,0),COLUMN()-COLUMN($U23)),""))))</f>
        <v/>
      </c>
      <c r="AT28" s="53" t="str">
        <f ca="1">IFERROR(OFFSET('セット情報(宅配便）'!$P$2,MATCH($H28,BカートセットID入力!$C$4:$C$150,0),COLUMN()-COLUMN($U23)),IFERROR(OFFSET('セット情報(業務便）'!$P$2,MATCH($H28,BカートセットID入力!$F$4:$F$150,0),COLUMN()-COLUMN($U23)),IFERROR(OFFSET('セット情報（サンプル）'!$N$2,MATCH($H28,BカートセットID入力!$I$4:$I$150,0),COLUMN()-COLUMN($U23)),IFERROR(OFFSET('セット情報（イレギュラーサンプル）'!$N$2,MATCH($H28,BカートセットID入力!$L$4:$L$150,0),COLUMN()-COLUMN($U23)),""))))</f>
        <v/>
      </c>
    </row>
    <row r="29" spans="1:46">
      <c r="A29" s="144"/>
      <c r="B29" s="53" t="str">
        <f>IF(ISBLANK(現行セット情報CSV!A29),"",現行セット情報CSV!A29)</f>
        <v/>
      </c>
      <c r="C29" s="53" t="str">
        <f>IF(ISBLANK(現行セット情報CSV!B29),"",現行セット情報CSV!B29)&amp;IFERROR(VLOOKUP(A29,上部フリースペースHTML!$A$3:$H$5,8,FALSE),"")</f>
        <v/>
      </c>
      <c r="D29" s="53" t="str">
        <f>IF(ISBLANK(現行セット情報CSV!C29),"",現行セット情報CSV!C29)</f>
        <v/>
      </c>
      <c r="E29" s="53" t="str">
        <f>IF(ISBLANK(現行セット情報CSV!D29),"",現行セット情報CSV!D29)</f>
        <v/>
      </c>
      <c r="F29" s="53" t="str">
        <f>IF(ISBLANK(現行セット情報CSV!E29),"",現行セット情報CSV!E29)</f>
        <v/>
      </c>
      <c r="G29" s="53" t="str">
        <f>IF(ISBLANK(現行セット情報CSV!F29),"",現行セット情報CSV!F29)</f>
        <v/>
      </c>
      <c r="H29" s="53" t="str">
        <f>IF(ISBLANK(現行セット情報CSV!G29),"",現行セット情報CSV!G29)</f>
        <v/>
      </c>
      <c r="I29" s="53" t="str">
        <f>IF(ISBLANK(現行セット情報CSV!H29),"",現行セット情報CSV!H29)</f>
        <v/>
      </c>
      <c r="J29" s="53" t="str">
        <f>IF(ISBLANK(現行セット情報CSV!I29),"",現行セット情報CSV!I29&amp;"("&amp;TEXT($J$2,"yyyy年m月")&amp;"納品から)")</f>
        <v/>
      </c>
      <c r="K29" s="53" t="str">
        <f>IF(ISBLANK(現行セット情報CSV!J29),"",現行セット情報CSV!J29)</f>
        <v/>
      </c>
      <c r="L29" s="53" t="str">
        <f>IF(ISBLANK(現行セット情報CSV!K29),"",現行セット情報CSV!K29)</f>
        <v/>
      </c>
      <c r="M29" s="53" t="str">
        <f>IF(ISBLANK(現行セット情報CSV!L29),"",現行セット情報CSV!L29)</f>
        <v/>
      </c>
      <c r="N29" s="53" t="str">
        <f>IF(ISBLANK(現行セット情報CSV!M29),"",現行セット情報CSV!M29)</f>
        <v/>
      </c>
      <c r="O29" s="53" t="str">
        <f>IF(ISBLANK(現行セット情報CSV!N29),"",現行セット情報CSV!N29)</f>
        <v/>
      </c>
      <c r="P29" s="53" t="str">
        <f>IF(ISBLANK(現行セット情報CSV!O29),"",現行セット情報CSV!O29)</f>
        <v/>
      </c>
      <c r="Q29" s="53" t="str">
        <f>IF(ISBLANK(現行セット情報CSV!P29),"",現行セット情報CSV!P29)</f>
        <v/>
      </c>
      <c r="R29" s="53" t="str">
        <f>IF(ISBLANK(現行セット情報CSV!Q29),"",現行セット情報CSV!Q29)</f>
        <v/>
      </c>
      <c r="S29" s="53" t="str">
        <f>IF(ISBLANK(現行セット情報CSV!R29),"",現行セット情報CSV!R29)</f>
        <v/>
      </c>
      <c r="T29" s="53" t="str">
        <f>IF(ISBLANK(現行セット情報CSV!S29),"",現行セット情報CSV!S29)</f>
        <v/>
      </c>
      <c r="U29" s="53" t="str">
        <f ca="1">IFERROR(OFFSET('セット情報(宅配便）'!$P$2,MATCH($H29,BカートセットID入力!$C$4:$C$150,0),COLUMN()-COLUMN($U24)),IFERROR(OFFSET('セット情報(業務便）'!$P$2,MATCH($H29,BカートセットID入力!$F$4:$F$150,0),COLUMN()-COLUMN($U24)),IFERROR(OFFSET('セット情報（サンプル）'!$N$2,MATCH($H29,BカートセットID入力!$I$4:$I$150,0),COLUMN()-COLUMN($U24)),IFERROR(OFFSET('セット情報（イレギュラーサンプル）'!$N$2,MATCH($H29,BカートセットID入力!$L$4:$L$150,0),COLUMN()-COLUMN($U24)),""))))</f>
        <v/>
      </c>
      <c r="V29" s="53" t="str">
        <f ca="1">IFERROR(OFFSET('セット情報(宅配便）'!$P$2,MATCH($H29,BカートセットID入力!$C$4:$C$150,0),COLUMN()-COLUMN($U24)),IFERROR(OFFSET('セット情報(業務便）'!$P$2,MATCH($H29,BカートセットID入力!$F$4:$F$150,0),COLUMN()-COLUMN($U24)),IFERROR(OFFSET('セット情報（サンプル）'!$N$2,MATCH($H29,BカートセットID入力!$I$4:$I$150,0),COLUMN()-COLUMN($U24)),IFERROR(OFFSET('セット情報（イレギュラーサンプル）'!$N$2,MATCH($H29,BカートセットID入力!$L$4:$L$150,0),COLUMN()-COLUMN($U24)),""))))</f>
        <v/>
      </c>
      <c r="W29" s="53" t="str">
        <f ca="1">IFERROR(OFFSET('セット情報(宅配便）'!$P$2,MATCH($H29,BカートセットID入力!$C$4:$C$150,0),COLUMN()-COLUMN($U24)),IFERROR(OFFSET('セット情報(業務便）'!$P$2,MATCH($H29,BカートセットID入力!$F$4:$F$150,0),COLUMN()-COLUMN($U24)),IFERROR(OFFSET('セット情報（サンプル）'!$N$2,MATCH($H29,BカートセットID入力!$I$4:$I$150,0),COLUMN()-COLUMN($U24)),IFERROR(OFFSET('セット情報（イレギュラーサンプル）'!$N$2,MATCH($H29,BカートセットID入力!$L$4:$L$150,0),COLUMN()-COLUMN($U24)),""))))</f>
        <v/>
      </c>
      <c r="X29" s="53" t="str">
        <f ca="1">IFERROR(OFFSET('セット情報(宅配便）'!$P$2,MATCH($H29,BカートセットID入力!$C$4:$C$150,0),COLUMN()-COLUMN($U24)),IFERROR(OFFSET('セット情報(業務便）'!$P$2,MATCH($H29,BカートセットID入力!$F$4:$F$150,0),COLUMN()-COLUMN($U24)),IFERROR(OFFSET('セット情報（サンプル）'!$N$2,MATCH($H29,BカートセットID入力!$I$4:$I$150,0),COLUMN()-COLUMN($U24)),IFERROR(OFFSET('セット情報（イレギュラーサンプル）'!$N$2,MATCH($H29,BカートセットID入力!$L$4:$L$150,0),COLUMN()-COLUMN($U24)),""))))</f>
        <v/>
      </c>
      <c r="Y29" s="53" t="str">
        <f ca="1">IFERROR(OFFSET('セット情報(宅配便）'!$P$2,MATCH($H29,BカートセットID入力!$C$4:$C$150,0),COLUMN()-COLUMN($U24)),IFERROR(OFFSET('セット情報(業務便）'!$P$2,MATCH($H29,BカートセットID入力!$F$4:$F$150,0),COLUMN()-COLUMN($U24)),IFERROR(OFFSET('セット情報（サンプル）'!$N$2,MATCH($H29,BカートセットID入力!$I$4:$I$150,0),COLUMN()-COLUMN($U24)),IFERROR(OFFSET('セット情報（イレギュラーサンプル）'!$N$2,MATCH($H29,BカートセットID入力!$L$4:$L$150,0),COLUMN()-COLUMN($U24)),""))))</f>
        <v/>
      </c>
      <c r="Z29" s="53" t="str">
        <f ca="1">IFERROR(OFFSET('セット情報(宅配便）'!$P$2,MATCH($H29,BカートセットID入力!$C$4:$C$150,0),COLUMN()-COLUMN($U24)),IFERROR(OFFSET('セット情報(業務便）'!$P$2,MATCH($H29,BカートセットID入力!$F$4:$F$150,0),COLUMN()-COLUMN($U24)),IFERROR(OFFSET('セット情報（サンプル）'!$N$2,MATCH($H29,BカートセットID入力!$I$4:$I$150,0),COLUMN()-COLUMN($U24)),IFERROR(OFFSET('セット情報（イレギュラーサンプル）'!$N$2,MATCH($H29,BカートセットID入力!$L$4:$L$150,0),COLUMN()-COLUMN($U24)),""))))</f>
        <v/>
      </c>
      <c r="AA29" s="53" t="str">
        <f ca="1">IFERROR(OFFSET('セット情報(宅配便）'!$P$2,MATCH($H29,BカートセットID入力!$C$4:$C$150,0),COLUMN()-COLUMN($U24)),IFERROR(OFFSET('セット情報(業務便）'!$P$2,MATCH($H29,BカートセットID入力!$F$4:$F$150,0),COLUMN()-COLUMN($U24)),IFERROR(OFFSET('セット情報（サンプル）'!$N$2,MATCH($H29,BカートセットID入力!$I$4:$I$150,0),COLUMN()-COLUMN($U24)),IFERROR(OFFSET('セット情報（イレギュラーサンプル）'!$N$2,MATCH($H29,BカートセットID入力!$L$4:$L$150,0),COLUMN()-COLUMN($U24)),""))))</f>
        <v/>
      </c>
      <c r="AB29" s="53" t="str">
        <f ca="1">IFERROR(OFFSET('セット情報(宅配便）'!$P$2,MATCH($H29,BカートセットID入力!$C$4:$C$150,0),COLUMN()-COLUMN($U24)),IFERROR(OFFSET('セット情報(業務便）'!$P$2,MATCH($H29,BカートセットID入力!$F$4:$F$150,0),COLUMN()-COLUMN($U24)),IFERROR(OFFSET('セット情報（サンプル）'!$N$2,MATCH($H29,BカートセットID入力!$I$4:$I$150,0),COLUMN()-COLUMN($U24)),IFERROR(OFFSET('セット情報（イレギュラーサンプル）'!$N$2,MATCH($H29,BカートセットID入力!$L$4:$L$150,0),COLUMN()-COLUMN($U24)),""))))</f>
        <v/>
      </c>
      <c r="AC29" s="53" t="str">
        <f ca="1">IFERROR(OFFSET('セット情報(宅配便）'!$P$2,MATCH($H29,BカートセットID入力!$C$4:$C$150,0),COLUMN()-COLUMN($U24)),IFERROR(OFFSET('セット情報(業務便）'!$P$2,MATCH($H29,BカートセットID入力!$F$4:$F$150,0),COLUMN()-COLUMN($U24)),IFERROR(OFFSET('セット情報（サンプル）'!$N$2,MATCH($H29,BカートセットID入力!$I$4:$I$150,0),COLUMN()-COLUMN($U24)),IFERROR(OFFSET('セット情報（イレギュラーサンプル）'!$N$2,MATCH($H29,BカートセットID入力!$L$4:$L$150,0),COLUMN()-COLUMN($U24)),""))))</f>
        <v/>
      </c>
      <c r="AD29" s="53" t="str">
        <f ca="1">IFERROR(OFFSET('セット情報(宅配便）'!$P$2,MATCH($H29,BカートセットID入力!$C$4:$C$150,0),COLUMN()-COLUMN($U24)),IFERROR(OFFSET('セット情報(業務便）'!$P$2,MATCH($H29,BカートセットID入力!$F$4:$F$150,0),COLUMN()-COLUMN($U24)),IFERROR(OFFSET('セット情報（サンプル）'!$N$2,MATCH($H29,BカートセットID入力!$I$4:$I$150,0),COLUMN()-COLUMN($U24)),IFERROR(OFFSET('セット情報（イレギュラーサンプル）'!$N$2,MATCH($H29,BカートセットID入力!$L$4:$L$150,0),COLUMN()-COLUMN($U24)),""))))</f>
        <v/>
      </c>
      <c r="AE29" s="53" t="str">
        <f ca="1">IFERROR(OFFSET('セット情報(宅配便）'!$P$2,MATCH($H29,BカートセットID入力!$C$4:$C$150,0),COLUMN()-COLUMN($U24)),IFERROR(OFFSET('セット情報(業務便）'!$P$2,MATCH($H29,BカートセットID入力!$F$4:$F$150,0),COLUMN()-COLUMN($U24)),IFERROR(OFFSET('セット情報（サンプル）'!$N$2,MATCH($H29,BカートセットID入力!$I$4:$I$150,0),COLUMN()-COLUMN($U24)),IFERROR(OFFSET('セット情報（イレギュラーサンプル）'!$N$2,MATCH($H29,BカートセットID入力!$L$4:$L$150,0),COLUMN()-COLUMN($U24)),""))))</f>
        <v/>
      </c>
      <c r="AF29" s="53" t="str">
        <f ca="1">IFERROR(OFFSET('セット情報(宅配便）'!$P$2,MATCH($H29,BカートセットID入力!$C$4:$C$150,0),COLUMN()-COLUMN($U24)),IFERROR(OFFSET('セット情報(業務便）'!$P$2,MATCH($H29,BカートセットID入力!$F$4:$F$150,0),COLUMN()-COLUMN($U24)),IFERROR(OFFSET('セット情報（サンプル）'!$N$2,MATCH($H29,BカートセットID入力!$I$4:$I$150,0),COLUMN()-COLUMN($U24)),IFERROR(OFFSET('セット情報（イレギュラーサンプル）'!$N$2,MATCH($H29,BカートセットID入力!$L$4:$L$150,0),COLUMN()-COLUMN($U24)),""))))</f>
        <v/>
      </c>
      <c r="AG29" s="53" t="str">
        <f ca="1">IFERROR(OFFSET('セット情報(宅配便）'!$P$2,MATCH($H29,BカートセットID入力!$C$4:$C$150,0),COLUMN()-COLUMN($U24)),IFERROR(OFFSET('セット情報(業務便）'!$P$2,MATCH($H29,BカートセットID入力!$F$4:$F$150,0),COLUMN()-COLUMN($U24)),IFERROR(OFFSET('セット情報（サンプル）'!$N$2,MATCH($H29,BカートセットID入力!$I$4:$I$150,0),COLUMN()-COLUMN($U24)),IFERROR(OFFSET('セット情報（イレギュラーサンプル）'!$N$2,MATCH($H29,BカートセットID入力!$L$4:$L$150,0),COLUMN()-COLUMN($U24)),""))))</f>
        <v/>
      </c>
      <c r="AH29" s="53" t="str">
        <f ca="1">IFERROR(OFFSET('セット情報(宅配便）'!$P$2,MATCH($H29,BカートセットID入力!$C$4:$C$150,0),COLUMN()-COLUMN($U24)),IFERROR(OFFSET('セット情報(業務便）'!$P$2,MATCH($H29,BカートセットID入力!$F$4:$F$150,0),COLUMN()-COLUMN($U24)),IFERROR(OFFSET('セット情報（サンプル）'!$N$2,MATCH($H29,BカートセットID入力!$I$4:$I$150,0),COLUMN()-COLUMN($U24)),IFERROR(OFFSET('セット情報（イレギュラーサンプル）'!$N$2,MATCH($H29,BカートセットID入力!$L$4:$L$150,0),COLUMN()-COLUMN($U24)),""))))</f>
        <v/>
      </c>
      <c r="AI29" s="53" t="str">
        <f ca="1">IFERROR(OFFSET('セット情報(宅配便）'!$P$2,MATCH($H29,BカートセットID入力!$C$4:$C$150,0),COLUMN()-COLUMN($U24)),IFERROR(OFFSET('セット情報(業務便）'!$P$2,MATCH($H29,BカートセットID入力!$F$4:$F$150,0),COLUMN()-COLUMN($U24)),IFERROR(OFFSET('セット情報（サンプル）'!$N$2,MATCH($H29,BカートセットID入力!$I$4:$I$150,0),COLUMN()-COLUMN($U24)),IFERROR(OFFSET('セット情報（イレギュラーサンプル）'!$N$2,MATCH($H29,BカートセットID入力!$L$4:$L$150,0),COLUMN()-COLUMN($U24)),""))))</f>
        <v/>
      </c>
      <c r="AJ29" s="53" t="str">
        <f ca="1">IFERROR(OFFSET('セット情報(宅配便）'!$P$2,MATCH($H29,BカートセットID入力!$C$4:$C$150,0),COLUMN()-COLUMN($U24)),IFERROR(OFFSET('セット情報(業務便）'!$P$2,MATCH($H29,BカートセットID入力!$F$4:$F$150,0),COLUMN()-COLUMN($U24)),IFERROR(OFFSET('セット情報（サンプル）'!$N$2,MATCH($H29,BカートセットID入力!$I$4:$I$150,0),COLUMN()-COLUMN($U24)),IFERROR(OFFSET('セット情報（イレギュラーサンプル）'!$N$2,MATCH($H29,BカートセットID入力!$L$4:$L$150,0),COLUMN()-COLUMN($U24)),""))))</f>
        <v/>
      </c>
      <c r="AK29" s="53" t="str">
        <f ca="1">IFERROR(OFFSET('セット情報(宅配便）'!$P$2,MATCH($H29,BカートセットID入力!$C$4:$C$150,0),COLUMN()-COLUMN($U24)),IFERROR(OFFSET('セット情報(業務便）'!$P$2,MATCH($H29,BカートセットID入力!$F$4:$F$150,0),COLUMN()-COLUMN($U24)),IFERROR(OFFSET('セット情報（サンプル）'!$N$2,MATCH($H29,BカートセットID入力!$I$4:$I$150,0),COLUMN()-COLUMN($U24)),IFERROR(OFFSET('セット情報（イレギュラーサンプル）'!$N$2,MATCH($H29,BカートセットID入力!$L$4:$L$150,0),COLUMN()-COLUMN($U24)),""))))</f>
        <v/>
      </c>
      <c r="AL29" s="53" t="str">
        <f ca="1">IFERROR(OFFSET('セット情報(宅配便）'!$P$2,MATCH($H29,BカートセットID入力!$C$4:$C$150,0),COLUMN()-COLUMN($U24)),IFERROR(OFFSET('セット情報(業務便）'!$P$2,MATCH($H29,BカートセットID入力!$F$4:$F$150,0),COLUMN()-COLUMN($U24)),IFERROR(OFFSET('セット情報（サンプル）'!$N$2,MATCH($H29,BカートセットID入力!$I$4:$I$150,0),COLUMN()-COLUMN($U24)),IFERROR(OFFSET('セット情報（イレギュラーサンプル）'!$N$2,MATCH($H29,BカートセットID入力!$L$4:$L$150,0),COLUMN()-COLUMN($U24)),""))))</f>
        <v/>
      </c>
      <c r="AM29" s="53" t="str">
        <f ca="1">IFERROR(OFFSET('セット情報(宅配便）'!$P$2,MATCH($H29,BカートセットID入力!$C$4:$C$150,0),COLUMN()-COLUMN($U24)),IFERROR(OFFSET('セット情報(業務便）'!$P$2,MATCH($H29,BカートセットID入力!$F$4:$F$150,0),COLUMN()-COLUMN($U24)),IFERROR(OFFSET('セット情報（サンプル）'!$N$2,MATCH($H29,BカートセットID入力!$I$4:$I$150,0),COLUMN()-COLUMN($U24)),IFERROR(OFFSET('セット情報（イレギュラーサンプル）'!$N$2,MATCH($H29,BカートセットID入力!$L$4:$L$150,0),COLUMN()-COLUMN($U24)),""))))</f>
        <v/>
      </c>
      <c r="AN29" s="53" t="str">
        <f ca="1">IFERROR(OFFSET('セット情報(宅配便）'!$P$2,MATCH($H29,BカートセットID入力!$C$4:$C$150,0),COLUMN()-COLUMN($U24)),IFERROR(OFFSET('セット情報(業務便）'!$P$2,MATCH($H29,BカートセットID入力!$F$4:$F$150,0),COLUMN()-COLUMN($U24)),IFERROR(OFFSET('セット情報（サンプル）'!$N$2,MATCH($H29,BカートセットID入力!$I$4:$I$150,0),COLUMN()-COLUMN($U24)),IFERROR(OFFSET('セット情報（イレギュラーサンプル）'!$N$2,MATCH($H29,BカートセットID入力!$L$4:$L$150,0),COLUMN()-COLUMN($U24)),""))))</f>
        <v/>
      </c>
      <c r="AO29" s="53" t="str">
        <f ca="1">IFERROR(OFFSET('セット情報(宅配便）'!$P$2,MATCH($H29,BカートセットID入力!$C$4:$C$150,0),COLUMN()-COLUMN($U24)),IFERROR(OFFSET('セット情報(業務便）'!$P$2,MATCH($H29,BカートセットID入力!$F$4:$F$150,0),COLUMN()-COLUMN($U24)),IFERROR(OFFSET('セット情報（サンプル）'!$N$2,MATCH($H29,BカートセットID入力!$I$4:$I$150,0),COLUMN()-COLUMN($U24)),IFERROR(OFFSET('セット情報（イレギュラーサンプル）'!$N$2,MATCH($H29,BカートセットID入力!$L$4:$L$150,0),COLUMN()-COLUMN($U24)),""))))</f>
        <v/>
      </c>
      <c r="AP29" s="53" t="str">
        <f ca="1">IFERROR(OFFSET('セット情報(宅配便）'!$P$2,MATCH($H29,BカートセットID入力!$C$4:$C$150,0),COLUMN()-COLUMN($U24)),IFERROR(OFFSET('セット情報(業務便）'!$P$2,MATCH($H29,BカートセットID入力!$F$4:$F$150,0),COLUMN()-COLUMN($U24)),IFERROR(OFFSET('セット情報（サンプル）'!$N$2,MATCH($H29,BカートセットID入力!$I$4:$I$150,0),COLUMN()-COLUMN($U24)),IFERROR(OFFSET('セット情報（イレギュラーサンプル）'!$N$2,MATCH($H29,BカートセットID入力!$L$4:$L$150,0),COLUMN()-COLUMN($U24)),""))))</f>
        <v/>
      </c>
      <c r="AQ29" s="53" t="str">
        <f ca="1">IFERROR(OFFSET('セット情報(宅配便）'!$P$2,MATCH($H29,BカートセットID入力!$C$4:$C$150,0),COLUMN()-COLUMN($U24)),IFERROR(OFFSET('セット情報(業務便）'!$P$2,MATCH($H29,BカートセットID入力!$F$4:$F$150,0),COLUMN()-COLUMN($U24)),IFERROR(OFFSET('セット情報（サンプル）'!$N$2,MATCH($H29,BカートセットID入力!$I$4:$I$150,0),COLUMN()-COLUMN($U24)),IFERROR(OFFSET('セット情報（イレギュラーサンプル）'!$N$2,MATCH($H29,BカートセットID入力!$L$4:$L$150,0),COLUMN()-COLUMN($U24)),""))))</f>
        <v/>
      </c>
      <c r="AR29" s="53" t="str">
        <f ca="1">IFERROR(OFFSET('セット情報(宅配便）'!$P$2,MATCH($H29,BカートセットID入力!$C$4:$C$150,0),COLUMN()-COLUMN($U24)),IFERROR(OFFSET('セット情報(業務便）'!$P$2,MATCH($H29,BカートセットID入力!$F$4:$F$150,0),COLUMN()-COLUMN($U24)),IFERROR(OFFSET('セット情報（サンプル）'!$N$2,MATCH($H29,BカートセットID入力!$I$4:$I$150,0),COLUMN()-COLUMN($U24)),IFERROR(OFFSET('セット情報（イレギュラーサンプル）'!$N$2,MATCH($H29,BカートセットID入力!$L$4:$L$150,0),COLUMN()-COLUMN($U24)),""))))</f>
        <v/>
      </c>
      <c r="AS29" s="53" t="str">
        <f ca="1">IFERROR(OFFSET('セット情報(宅配便）'!$P$2,MATCH($H29,BカートセットID入力!$C$4:$C$150,0),COLUMN()-COLUMN($U24)),IFERROR(OFFSET('セット情報(業務便）'!$P$2,MATCH($H29,BカートセットID入力!$F$4:$F$150,0),COLUMN()-COLUMN($U24)),IFERROR(OFFSET('セット情報（サンプル）'!$N$2,MATCH($H29,BカートセットID入力!$I$4:$I$150,0),COLUMN()-COLUMN($U24)),IFERROR(OFFSET('セット情報（イレギュラーサンプル）'!$N$2,MATCH($H29,BカートセットID入力!$L$4:$L$150,0),COLUMN()-COLUMN($U24)),""))))</f>
        <v/>
      </c>
      <c r="AT29" s="53" t="str">
        <f ca="1">IFERROR(OFFSET('セット情報(宅配便）'!$P$2,MATCH($H29,BカートセットID入力!$C$4:$C$150,0),COLUMN()-COLUMN($U24)),IFERROR(OFFSET('セット情報(業務便）'!$P$2,MATCH($H29,BカートセットID入力!$F$4:$F$150,0),COLUMN()-COLUMN($U24)),IFERROR(OFFSET('セット情報（サンプル）'!$N$2,MATCH($H29,BカートセットID入力!$I$4:$I$150,0),COLUMN()-COLUMN($U24)),IFERROR(OFFSET('セット情報（イレギュラーサンプル）'!$N$2,MATCH($H29,BカートセットID入力!$L$4:$L$150,0),COLUMN()-COLUMN($U24)),""))))</f>
        <v/>
      </c>
    </row>
    <row r="30" spans="1:46">
      <c r="A30" s="144"/>
      <c r="B30" s="53" t="str">
        <f>IF(ISBLANK(現行セット情報CSV!A30),"",現行セット情報CSV!A30)</f>
        <v/>
      </c>
      <c r="C30" s="53" t="str">
        <f>IF(ISBLANK(現行セット情報CSV!B30),"",現行セット情報CSV!B30)&amp;IFERROR(VLOOKUP(A30,上部フリースペースHTML!$A$3:$H$5,8,FALSE),"")</f>
        <v/>
      </c>
      <c r="D30" s="53" t="str">
        <f>IF(ISBLANK(現行セット情報CSV!C30),"",現行セット情報CSV!C30)</f>
        <v/>
      </c>
      <c r="E30" s="53" t="str">
        <f>IF(ISBLANK(現行セット情報CSV!D30),"",現行セット情報CSV!D30)</f>
        <v/>
      </c>
      <c r="F30" s="53" t="str">
        <f>IF(ISBLANK(現行セット情報CSV!E30),"",現行セット情報CSV!E30)</f>
        <v/>
      </c>
      <c r="G30" s="53" t="str">
        <f>IF(ISBLANK(現行セット情報CSV!F30),"",現行セット情報CSV!F30)</f>
        <v/>
      </c>
      <c r="H30" s="53" t="str">
        <f>IF(ISBLANK(現行セット情報CSV!G30),"",現行セット情報CSV!G30)</f>
        <v/>
      </c>
      <c r="I30" s="53" t="str">
        <f>IF(ISBLANK(現行セット情報CSV!H30),"",現行セット情報CSV!H30)</f>
        <v/>
      </c>
      <c r="J30" s="53" t="str">
        <f>IF(ISBLANK(現行セット情報CSV!I30),"",現行セット情報CSV!I30&amp;"("&amp;TEXT($J$2,"yyyy年m月")&amp;"納品から)")</f>
        <v/>
      </c>
      <c r="K30" s="53" t="str">
        <f>IF(ISBLANK(現行セット情報CSV!J30),"",現行セット情報CSV!J30)</f>
        <v/>
      </c>
      <c r="L30" s="53" t="str">
        <f>IF(ISBLANK(現行セット情報CSV!K30),"",現行セット情報CSV!K30)</f>
        <v/>
      </c>
      <c r="M30" s="53" t="str">
        <f>IF(ISBLANK(現行セット情報CSV!L30),"",現行セット情報CSV!L30)</f>
        <v/>
      </c>
      <c r="N30" s="53" t="str">
        <f>IF(ISBLANK(現行セット情報CSV!M30),"",現行セット情報CSV!M30)</f>
        <v/>
      </c>
      <c r="O30" s="53" t="str">
        <f>IF(ISBLANK(現行セット情報CSV!N30),"",現行セット情報CSV!N30)</f>
        <v/>
      </c>
      <c r="P30" s="53" t="str">
        <f>IF(ISBLANK(現行セット情報CSV!O30),"",現行セット情報CSV!O30)</f>
        <v/>
      </c>
      <c r="Q30" s="53" t="str">
        <f>IF(ISBLANK(現行セット情報CSV!P30),"",現行セット情報CSV!P30)</f>
        <v/>
      </c>
      <c r="R30" s="53" t="str">
        <f>IF(ISBLANK(現行セット情報CSV!Q30),"",現行セット情報CSV!Q30)</f>
        <v/>
      </c>
      <c r="S30" s="53" t="str">
        <f>IF(ISBLANK(現行セット情報CSV!R30),"",現行セット情報CSV!R30)</f>
        <v/>
      </c>
      <c r="T30" s="53" t="str">
        <f>IF(ISBLANK(現行セット情報CSV!S30),"",現行セット情報CSV!S30)</f>
        <v/>
      </c>
      <c r="U30" s="53" t="str">
        <f ca="1">IFERROR(OFFSET('セット情報(宅配便）'!$P$2,MATCH($H30,BカートセットID入力!$C$4:$C$150,0),COLUMN()-COLUMN($U25)),IFERROR(OFFSET('セット情報(業務便）'!$P$2,MATCH($H30,BカートセットID入力!$F$4:$F$150,0),COLUMN()-COLUMN($U25)),IFERROR(OFFSET('セット情報（サンプル）'!$N$2,MATCH($H30,BカートセットID入力!$I$4:$I$150,0),COLUMN()-COLUMN($U25)),IFERROR(OFFSET('セット情報（イレギュラーサンプル）'!$N$2,MATCH($H30,BカートセットID入力!$L$4:$L$150,0),COLUMN()-COLUMN($U25)),""))))</f>
        <v/>
      </c>
      <c r="V30" s="53" t="str">
        <f ca="1">IFERROR(OFFSET('セット情報(宅配便）'!$P$2,MATCH($H30,BカートセットID入力!$C$4:$C$150,0),COLUMN()-COLUMN($U25)),IFERROR(OFFSET('セット情報(業務便）'!$P$2,MATCH($H30,BカートセットID入力!$F$4:$F$150,0),COLUMN()-COLUMN($U25)),IFERROR(OFFSET('セット情報（サンプル）'!$N$2,MATCH($H30,BカートセットID入力!$I$4:$I$150,0),COLUMN()-COLUMN($U25)),IFERROR(OFFSET('セット情報（イレギュラーサンプル）'!$N$2,MATCH($H30,BカートセットID入力!$L$4:$L$150,0),COLUMN()-COLUMN($U25)),""))))</f>
        <v/>
      </c>
      <c r="W30" s="53" t="str">
        <f ca="1">IFERROR(OFFSET('セット情報(宅配便）'!$P$2,MATCH($H30,BカートセットID入力!$C$4:$C$150,0),COLUMN()-COLUMN($U25)),IFERROR(OFFSET('セット情報(業務便）'!$P$2,MATCH($H30,BカートセットID入力!$F$4:$F$150,0),COLUMN()-COLUMN($U25)),IFERROR(OFFSET('セット情報（サンプル）'!$N$2,MATCH($H30,BカートセットID入力!$I$4:$I$150,0),COLUMN()-COLUMN($U25)),IFERROR(OFFSET('セット情報（イレギュラーサンプル）'!$N$2,MATCH($H30,BカートセットID入力!$L$4:$L$150,0),COLUMN()-COLUMN($U25)),""))))</f>
        <v/>
      </c>
      <c r="X30" s="53" t="str">
        <f ca="1">IFERROR(OFFSET('セット情報(宅配便）'!$P$2,MATCH($H30,BカートセットID入力!$C$4:$C$150,0),COLUMN()-COLUMN($U25)),IFERROR(OFFSET('セット情報(業務便）'!$P$2,MATCH($H30,BカートセットID入力!$F$4:$F$150,0),COLUMN()-COLUMN($U25)),IFERROR(OFFSET('セット情報（サンプル）'!$N$2,MATCH($H30,BカートセットID入力!$I$4:$I$150,0),COLUMN()-COLUMN($U25)),IFERROR(OFFSET('セット情報（イレギュラーサンプル）'!$N$2,MATCH($H30,BカートセットID入力!$L$4:$L$150,0),COLUMN()-COLUMN($U25)),""))))</f>
        <v/>
      </c>
      <c r="Y30" s="53" t="str">
        <f ca="1">IFERROR(OFFSET('セット情報(宅配便）'!$P$2,MATCH($H30,BカートセットID入力!$C$4:$C$150,0),COLUMN()-COLUMN($U25)),IFERROR(OFFSET('セット情報(業務便）'!$P$2,MATCH($H30,BカートセットID入力!$F$4:$F$150,0),COLUMN()-COLUMN($U25)),IFERROR(OFFSET('セット情報（サンプル）'!$N$2,MATCH($H30,BカートセットID入力!$I$4:$I$150,0),COLUMN()-COLUMN($U25)),IFERROR(OFFSET('セット情報（イレギュラーサンプル）'!$N$2,MATCH($H30,BカートセットID入力!$L$4:$L$150,0),COLUMN()-COLUMN($U25)),""))))</f>
        <v/>
      </c>
      <c r="Z30" s="53" t="str">
        <f ca="1">IFERROR(OFFSET('セット情報(宅配便）'!$P$2,MATCH($H30,BカートセットID入力!$C$4:$C$150,0),COLUMN()-COLUMN($U25)),IFERROR(OFFSET('セット情報(業務便）'!$P$2,MATCH($H30,BカートセットID入力!$F$4:$F$150,0),COLUMN()-COLUMN($U25)),IFERROR(OFFSET('セット情報（サンプル）'!$N$2,MATCH($H30,BカートセットID入力!$I$4:$I$150,0),COLUMN()-COLUMN($U25)),IFERROR(OFFSET('セット情報（イレギュラーサンプル）'!$N$2,MATCH($H30,BカートセットID入力!$L$4:$L$150,0),COLUMN()-COLUMN($U25)),""))))</f>
        <v/>
      </c>
      <c r="AA30" s="53" t="str">
        <f ca="1">IFERROR(OFFSET('セット情報(宅配便）'!$P$2,MATCH($H30,BカートセットID入力!$C$4:$C$150,0),COLUMN()-COLUMN($U25)),IFERROR(OFFSET('セット情報(業務便）'!$P$2,MATCH($H30,BカートセットID入力!$F$4:$F$150,0),COLUMN()-COLUMN($U25)),IFERROR(OFFSET('セット情報（サンプル）'!$N$2,MATCH($H30,BカートセットID入力!$I$4:$I$150,0),COLUMN()-COLUMN($U25)),IFERROR(OFFSET('セット情報（イレギュラーサンプル）'!$N$2,MATCH($H30,BカートセットID入力!$L$4:$L$150,0),COLUMN()-COLUMN($U25)),""))))</f>
        <v/>
      </c>
      <c r="AB30" s="53" t="str">
        <f ca="1">IFERROR(OFFSET('セット情報(宅配便）'!$P$2,MATCH($H30,BカートセットID入力!$C$4:$C$150,0),COLUMN()-COLUMN($U25)),IFERROR(OFFSET('セット情報(業務便）'!$P$2,MATCH($H30,BカートセットID入力!$F$4:$F$150,0),COLUMN()-COLUMN($U25)),IFERROR(OFFSET('セット情報（サンプル）'!$N$2,MATCH($H30,BカートセットID入力!$I$4:$I$150,0),COLUMN()-COLUMN($U25)),IFERROR(OFFSET('セット情報（イレギュラーサンプル）'!$N$2,MATCH($H30,BカートセットID入力!$L$4:$L$150,0),COLUMN()-COLUMN($U25)),""))))</f>
        <v/>
      </c>
      <c r="AC30" s="53" t="str">
        <f ca="1">IFERROR(OFFSET('セット情報(宅配便）'!$P$2,MATCH($H30,BカートセットID入力!$C$4:$C$150,0),COLUMN()-COLUMN($U25)),IFERROR(OFFSET('セット情報(業務便）'!$P$2,MATCH($H30,BカートセットID入力!$F$4:$F$150,0),COLUMN()-COLUMN($U25)),IFERROR(OFFSET('セット情報（サンプル）'!$N$2,MATCH($H30,BカートセットID入力!$I$4:$I$150,0),COLUMN()-COLUMN($U25)),IFERROR(OFFSET('セット情報（イレギュラーサンプル）'!$N$2,MATCH($H30,BカートセットID入力!$L$4:$L$150,0),COLUMN()-COLUMN($U25)),""))))</f>
        <v/>
      </c>
      <c r="AD30" s="53" t="str">
        <f ca="1">IFERROR(OFFSET('セット情報(宅配便）'!$P$2,MATCH($H30,BカートセットID入力!$C$4:$C$150,0),COLUMN()-COLUMN($U25)),IFERROR(OFFSET('セット情報(業務便）'!$P$2,MATCH($H30,BカートセットID入力!$F$4:$F$150,0),COLUMN()-COLUMN($U25)),IFERROR(OFFSET('セット情報（サンプル）'!$N$2,MATCH($H30,BカートセットID入力!$I$4:$I$150,0),COLUMN()-COLUMN($U25)),IFERROR(OFFSET('セット情報（イレギュラーサンプル）'!$N$2,MATCH($H30,BカートセットID入力!$L$4:$L$150,0),COLUMN()-COLUMN($U25)),""))))</f>
        <v/>
      </c>
      <c r="AE30" s="53" t="str">
        <f ca="1">IFERROR(OFFSET('セット情報(宅配便）'!$P$2,MATCH($H30,BカートセットID入力!$C$4:$C$150,0),COLUMN()-COLUMN($U25)),IFERROR(OFFSET('セット情報(業務便）'!$P$2,MATCH($H30,BカートセットID入力!$F$4:$F$150,0),COLUMN()-COLUMN($U25)),IFERROR(OFFSET('セット情報（サンプル）'!$N$2,MATCH($H30,BカートセットID入力!$I$4:$I$150,0),COLUMN()-COLUMN($U25)),IFERROR(OFFSET('セット情報（イレギュラーサンプル）'!$N$2,MATCH($H30,BカートセットID入力!$L$4:$L$150,0),COLUMN()-COLUMN($U25)),""))))</f>
        <v/>
      </c>
      <c r="AF30" s="53" t="str">
        <f ca="1">IFERROR(OFFSET('セット情報(宅配便）'!$P$2,MATCH($H30,BカートセットID入力!$C$4:$C$150,0),COLUMN()-COLUMN($U25)),IFERROR(OFFSET('セット情報(業務便）'!$P$2,MATCH($H30,BカートセットID入力!$F$4:$F$150,0),COLUMN()-COLUMN($U25)),IFERROR(OFFSET('セット情報（サンプル）'!$N$2,MATCH($H30,BカートセットID入力!$I$4:$I$150,0),COLUMN()-COLUMN($U25)),IFERROR(OFFSET('セット情報（イレギュラーサンプル）'!$N$2,MATCH($H30,BカートセットID入力!$L$4:$L$150,0),COLUMN()-COLUMN($U25)),""))))</f>
        <v/>
      </c>
      <c r="AG30" s="53" t="str">
        <f ca="1">IFERROR(OFFSET('セット情報(宅配便）'!$P$2,MATCH($H30,BカートセットID入力!$C$4:$C$150,0),COLUMN()-COLUMN($U25)),IFERROR(OFFSET('セット情報(業務便）'!$P$2,MATCH($H30,BカートセットID入力!$F$4:$F$150,0),COLUMN()-COLUMN($U25)),IFERROR(OFFSET('セット情報（サンプル）'!$N$2,MATCH($H30,BカートセットID入力!$I$4:$I$150,0),COLUMN()-COLUMN($U25)),IFERROR(OFFSET('セット情報（イレギュラーサンプル）'!$N$2,MATCH($H30,BカートセットID入力!$L$4:$L$150,0),COLUMN()-COLUMN($U25)),""))))</f>
        <v/>
      </c>
      <c r="AH30" s="53" t="str">
        <f ca="1">IFERROR(OFFSET('セット情報(宅配便）'!$P$2,MATCH($H30,BカートセットID入力!$C$4:$C$150,0),COLUMN()-COLUMN($U25)),IFERROR(OFFSET('セット情報(業務便）'!$P$2,MATCH($H30,BカートセットID入力!$F$4:$F$150,0),COLUMN()-COLUMN($U25)),IFERROR(OFFSET('セット情報（サンプル）'!$N$2,MATCH($H30,BカートセットID入力!$I$4:$I$150,0),COLUMN()-COLUMN($U25)),IFERROR(OFFSET('セット情報（イレギュラーサンプル）'!$N$2,MATCH($H30,BカートセットID入力!$L$4:$L$150,0),COLUMN()-COLUMN($U25)),""))))</f>
        <v/>
      </c>
      <c r="AI30" s="53" t="str">
        <f ca="1">IFERROR(OFFSET('セット情報(宅配便）'!$P$2,MATCH($H30,BカートセットID入力!$C$4:$C$150,0),COLUMN()-COLUMN($U25)),IFERROR(OFFSET('セット情報(業務便）'!$P$2,MATCH($H30,BカートセットID入力!$F$4:$F$150,0),COLUMN()-COLUMN($U25)),IFERROR(OFFSET('セット情報（サンプル）'!$N$2,MATCH($H30,BカートセットID入力!$I$4:$I$150,0),COLUMN()-COLUMN($U25)),IFERROR(OFFSET('セット情報（イレギュラーサンプル）'!$N$2,MATCH($H30,BカートセットID入力!$L$4:$L$150,0),COLUMN()-COLUMN($U25)),""))))</f>
        <v/>
      </c>
      <c r="AJ30" s="53" t="str">
        <f ca="1">IFERROR(OFFSET('セット情報(宅配便）'!$P$2,MATCH($H30,BカートセットID入力!$C$4:$C$150,0),COLUMN()-COLUMN($U25)),IFERROR(OFFSET('セット情報(業務便）'!$P$2,MATCH($H30,BカートセットID入力!$F$4:$F$150,0),COLUMN()-COLUMN($U25)),IFERROR(OFFSET('セット情報（サンプル）'!$N$2,MATCH($H30,BカートセットID入力!$I$4:$I$150,0),COLUMN()-COLUMN($U25)),IFERROR(OFFSET('セット情報（イレギュラーサンプル）'!$N$2,MATCH($H30,BカートセットID入力!$L$4:$L$150,0),COLUMN()-COLUMN($U25)),""))))</f>
        <v/>
      </c>
      <c r="AK30" s="53" t="str">
        <f ca="1">IFERROR(OFFSET('セット情報(宅配便）'!$P$2,MATCH($H30,BカートセットID入力!$C$4:$C$150,0),COLUMN()-COLUMN($U25)),IFERROR(OFFSET('セット情報(業務便）'!$P$2,MATCH($H30,BカートセットID入力!$F$4:$F$150,0),COLUMN()-COLUMN($U25)),IFERROR(OFFSET('セット情報（サンプル）'!$N$2,MATCH($H30,BカートセットID入力!$I$4:$I$150,0),COLUMN()-COLUMN($U25)),IFERROR(OFFSET('セット情報（イレギュラーサンプル）'!$N$2,MATCH($H30,BカートセットID入力!$L$4:$L$150,0),COLUMN()-COLUMN($U25)),""))))</f>
        <v/>
      </c>
      <c r="AL30" s="53" t="str">
        <f ca="1">IFERROR(OFFSET('セット情報(宅配便）'!$P$2,MATCH($H30,BカートセットID入力!$C$4:$C$150,0),COLUMN()-COLUMN($U25)),IFERROR(OFFSET('セット情報(業務便）'!$P$2,MATCH($H30,BカートセットID入力!$F$4:$F$150,0),COLUMN()-COLUMN($U25)),IFERROR(OFFSET('セット情報（サンプル）'!$N$2,MATCH($H30,BカートセットID入力!$I$4:$I$150,0),COLUMN()-COLUMN($U25)),IFERROR(OFFSET('セット情報（イレギュラーサンプル）'!$N$2,MATCH($H30,BカートセットID入力!$L$4:$L$150,0),COLUMN()-COLUMN($U25)),""))))</f>
        <v/>
      </c>
      <c r="AM30" s="53" t="str">
        <f ca="1">IFERROR(OFFSET('セット情報(宅配便）'!$P$2,MATCH($H30,BカートセットID入力!$C$4:$C$150,0),COLUMN()-COLUMN($U25)),IFERROR(OFFSET('セット情報(業務便）'!$P$2,MATCH($H30,BカートセットID入力!$F$4:$F$150,0),COLUMN()-COLUMN($U25)),IFERROR(OFFSET('セット情報（サンプル）'!$N$2,MATCH($H30,BカートセットID入力!$I$4:$I$150,0),COLUMN()-COLUMN($U25)),IFERROR(OFFSET('セット情報（イレギュラーサンプル）'!$N$2,MATCH($H30,BカートセットID入力!$L$4:$L$150,0),COLUMN()-COLUMN($U25)),""))))</f>
        <v/>
      </c>
      <c r="AN30" s="53" t="str">
        <f ca="1">IFERROR(OFFSET('セット情報(宅配便）'!$P$2,MATCH($H30,BカートセットID入力!$C$4:$C$150,0),COLUMN()-COLUMN($U25)),IFERROR(OFFSET('セット情報(業務便）'!$P$2,MATCH($H30,BカートセットID入力!$F$4:$F$150,0),COLUMN()-COLUMN($U25)),IFERROR(OFFSET('セット情報（サンプル）'!$N$2,MATCH($H30,BカートセットID入力!$I$4:$I$150,0),COLUMN()-COLUMN($U25)),IFERROR(OFFSET('セット情報（イレギュラーサンプル）'!$N$2,MATCH($H30,BカートセットID入力!$L$4:$L$150,0),COLUMN()-COLUMN($U25)),""))))</f>
        <v/>
      </c>
      <c r="AO30" s="53" t="str">
        <f ca="1">IFERROR(OFFSET('セット情報(宅配便）'!$P$2,MATCH($H30,BカートセットID入力!$C$4:$C$150,0),COLUMN()-COLUMN($U25)),IFERROR(OFFSET('セット情報(業務便）'!$P$2,MATCH($H30,BカートセットID入力!$F$4:$F$150,0),COLUMN()-COLUMN($U25)),IFERROR(OFFSET('セット情報（サンプル）'!$N$2,MATCH($H30,BカートセットID入力!$I$4:$I$150,0),COLUMN()-COLUMN($U25)),IFERROR(OFFSET('セット情報（イレギュラーサンプル）'!$N$2,MATCH($H30,BカートセットID入力!$L$4:$L$150,0),COLUMN()-COLUMN($U25)),""))))</f>
        <v/>
      </c>
      <c r="AP30" s="53" t="str">
        <f ca="1">IFERROR(OFFSET('セット情報(宅配便）'!$P$2,MATCH($H30,BカートセットID入力!$C$4:$C$150,0),COLUMN()-COLUMN($U25)),IFERROR(OFFSET('セット情報(業務便）'!$P$2,MATCH($H30,BカートセットID入力!$F$4:$F$150,0),COLUMN()-COLUMN($U25)),IFERROR(OFFSET('セット情報（サンプル）'!$N$2,MATCH($H30,BカートセットID入力!$I$4:$I$150,0),COLUMN()-COLUMN($U25)),IFERROR(OFFSET('セット情報（イレギュラーサンプル）'!$N$2,MATCH($H30,BカートセットID入力!$L$4:$L$150,0),COLUMN()-COLUMN($U25)),""))))</f>
        <v/>
      </c>
      <c r="AQ30" s="53" t="str">
        <f ca="1">IFERROR(OFFSET('セット情報(宅配便）'!$P$2,MATCH($H30,BカートセットID入力!$C$4:$C$150,0),COLUMN()-COLUMN($U25)),IFERROR(OFFSET('セット情報(業務便）'!$P$2,MATCH($H30,BカートセットID入力!$F$4:$F$150,0),COLUMN()-COLUMN($U25)),IFERROR(OFFSET('セット情報（サンプル）'!$N$2,MATCH($H30,BカートセットID入力!$I$4:$I$150,0),COLUMN()-COLUMN($U25)),IFERROR(OFFSET('セット情報（イレギュラーサンプル）'!$N$2,MATCH($H30,BカートセットID入力!$L$4:$L$150,0),COLUMN()-COLUMN($U25)),""))))</f>
        <v/>
      </c>
      <c r="AR30" s="53" t="str">
        <f ca="1">IFERROR(OFFSET('セット情報(宅配便）'!$P$2,MATCH($H30,BカートセットID入力!$C$4:$C$150,0),COLUMN()-COLUMN($U25)),IFERROR(OFFSET('セット情報(業務便）'!$P$2,MATCH($H30,BカートセットID入力!$F$4:$F$150,0),COLUMN()-COLUMN($U25)),IFERROR(OFFSET('セット情報（サンプル）'!$N$2,MATCH($H30,BカートセットID入力!$I$4:$I$150,0),COLUMN()-COLUMN($U25)),IFERROR(OFFSET('セット情報（イレギュラーサンプル）'!$N$2,MATCH($H30,BカートセットID入力!$L$4:$L$150,0),COLUMN()-COLUMN($U25)),""))))</f>
        <v/>
      </c>
      <c r="AS30" s="53" t="str">
        <f ca="1">IFERROR(OFFSET('セット情報(宅配便）'!$P$2,MATCH($H30,BカートセットID入力!$C$4:$C$150,0),COLUMN()-COLUMN($U25)),IFERROR(OFFSET('セット情報(業務便）'!$P$2,MATCH($H30,BカートセットID入力!$F$4:$F$150,0),COLUMN()-COLUMN($U25)),IFERROR(OFFSET('セット情報（サンプル）'!$N$2,MATCH($H30,BカートセットID入力!$I$4:$I$150,0),COLUMN()-COLUMN($U25)),IFERROR(OFFSET('セット情報（イレギュラーサンプル）'!$N$2,MATCH($H30,BカートセットID入力!$L$4:$L$150,0),COLUMN()-COLUMN($U25)),""))))</f>
        <v/>
      </c>
      <c r="AT30" s="53" t="str">
        <f ca="1">IFERROR(OFFSET('セット情報(宅配便）'!$P$2,MATCH($H30,BカートセットID入力!$C$4:$C$150,0),COLUMN()-COLUMN($U25)),IFERROR(OFFSET('セット情報(業務便）'!$P$2,MATCH($H30,BカートセットID入力!$F$4:$F$150,0),COLUMN()-COLUMN($U25)),IFERROR(OFFSET('セット情報（サンプル）'!$N$2,MATCH($H30,BカートセットID入力!$I$4:$I$150,0),COLUMN()-COLUMN($U25)),IFERROR(OFFSET('セット情報（イレギュラーサンプル）'!$N$2,MATCH($H30,BカートセットID入力!$L$4:$L$150,0),COLUMN()-COLUMN($U25)),""))))</f>
        <v/>
      </c>
    </row>
    <row r="31" spans="1:46">
      <c r="A31" s="144"/>
      <c r="B31" s="53" t="str">
        <f>IF(ISBLANK(現行セット情報CSV!A31),"",現行セット情報CSV!A31)</f>
        <v/>
      </c>
      <c r="C31" s="53" t="str">
        <f>IF(ISBLANK(現行セット情報CSV!B31),"",現行セット情報CSV!B31)&amp;IFERROR(VLOOKUP(A31,上部フリースペースHTML!$A$3:$H$5,8,FALSE),"")</f>
        <v/>
      </c>
      <c r="D31" s="53" t="str">
        <f>IF(ISBLANK(現行セット情報CSV!C31),"",現行セット情報CSV!C31)</f>
        <v/>
      </c>
      <c r="E31" s="53" t="str">
        <f>IF(ISBLANK(現行セット情報CSV!D31),"",現行セット情報CSV!D31)</f>
        <v/>
      </c>
      <c r="F31" s="53" t="str">
        <f>IF(ISBLANK(現行セット情報CSV!E31),"",現行セット情報CSV!E31)</f>
        <v/>
      </c>
      <c r="G31" s="53" t="str">
        <f>IF(ISBLANK(現行セット情報CSV!F31),"",現行セット情報CSV!F31)</f>
        <v/>
      </c>
      <c r="H31" s="53" t="str">
        <f>IF(ISBLANK(現行セット情報CSV!G31),"",現行セット情報CSV!G31)</f>
        <v/>
      </c>
      <c r="I31" s="53" t="str">
        <f>IF(ISBLANK(現行セット情報CSV!H31),"",現行セット情報CSV!H31)</f>
        <v/>
      </c>
      <c r="J31" s="53" t="str">
        <f>IF(ISBLANK(現行セット情報CSV!I31),"",現行セット情報CSV!I31&amp;"("&amp;TEXT($J$2,"yyyy年m月")&amp;"納品から)")</f>
        <v/>
      </c>
      <c r="K31" s="53" t="str">
        <f>IF(ISBLANK(現行セット情報CSV!J31),"",現行セット情報CSV!J31)</f>
        <v/>
      </c>
      <c r="L31" s="53" t="str">
        <f>IF(ISBLANK(現行セット情報CSV!K31),"",現行セット情報CSV!K31)</f>
        <v/>
      </c>
      <c r="M31" s="53" t="str">
        <f>IF(ISBLANK(現行セット情報CSV!L31),"",現行セット情報CSV!L31)</f>
        <v/>
      </c>
      <c r="N31" s="53" t="str">
        <f>IF(ISBLANK(現行セット情報CSV!M31),"",現行セット情報CSV!M31)</f>
        <v/>
      </c>
      <c r="O31" s="53" t="str">
        <f>IF(ISBLANK(現行セット情報CSV!N31),"",現行セット情報CSV!N31)</f>
        <v/>
      </c>
      <c r="P31" s="53" t="str">
        <f>IF(ISBLANK(現行セット情報CSV!O31),"",現行セット情報CSV!O31)</f>
        <v/>
      </c>
      <c r="Q31" s="53" t="str">
        <f>IF(ISBLANK(現行セット情報CSV!P31),"",現行セット情報CSV!P31)</f>
        <v/>
      </c>
      <c r="R31" s="53" t="str">
        <f>IF(ISBLANK(現行セット情報CSV!Q31),"",現行セット情報CSV!Q31)</f>
        <v/>
      </c>
      <c r="S31" s="53" t="str">
        <f>IF(ISBLANK(現行セット情報CSV!R31),"",現行セット情報CSV!R31)</f>
        <v/>
      </c>
      <c r="T31" s="53" t="str">
        <f>IF(ISBLANK(現行セット情報CSV!S31),"",現行セット情報CSV!S31)</f>
        <v/>
      </c>
      <c r="U31" s="53" t="str">
        <f ca="1">IFERROR(OFFSET('セット情報(宅配便）'!$P$2,MATCH($H31,BカートセットID入力!$C$4:$C$150,0),COLUMN()-COLUMN($U26)),IFERROR(OFFSET('セット情報(業務便）'!$P$2,MATCH($H31,BカートセットID入力!$F$4:$F$150,0),COLUMN()-COLUMN($U26)),IFERROR(OFFSET('セット情報（サンプル）'!$N$2,MATCH($H31,BカートセットID入力!$I$4:$I$150,0),COLUMN()-COLUMN($U26)),IFERROR(OFFSET('セット情報（イレギュラーサンプル）'!$N$2,MATCH($H31,BカートセットID入力!$L$4:$L$150,0),COLUMN()-COLUMN($U26)),""))))</f>
        <v/>
      </c>
      <c r="V31" s="53" t="str">
        <f ca="1">IFERROR(OFFSET('セット情報(宅配便）'!$P$2,MATCH($H31,BカートセットID入力!$C$4:$C$150,0),COLUMN()-COLUMN($U26)),IFERROR(OFFSET('セット情報(業務便）'!$P$2,MATCH($H31,BカートセットID入力!$F$4:$F$150,0),COLUMN()-COLUMN($U26)),IFERROR(OFFSET('セット情報（サンプル）'!$N$2,MATCH($H31,BカートセットID入力!$I$4:$I$150,0),COLUMN()-COLUMN($U26)),IFERROR(OFFSET('セット情報（イレギュラーサンプル）'!$N$2,MATCH($H31,BカートセットID入力!$L$4:$L$150,0),COLUMN()-COLUMN($U26)),""))))</f>
        <v/>
      </c>
      <c r="W31" s="53" t="str">
        <f ca="1">IFERROR(OFFSET('セット情報(宅配便）'!$P$2,MATCH($H31,BカートセットID入力!$C$4:$C$150,0),COLUMN()-COLUMN($U26)),IFERROR(OFFSET('セット情報(業務便）'!$P$2,MATCH($H31,BカートセットID入力!$F$4:$F$150,0),COLUMN()-COLUMN($U26)),IFERROR(OFFSET('セット情報（サンプル）'!$N$2,MATCH($H31,BカートセットID入力!$I$4:$I$150,0),COLUMN()-COLUMN($U26)),IFERROR(OFFSET('セット情報（イレギュラーサンプル）'!$N$2,MATCH($H31,BカートセットID入力!$L$4:$L$150,0),COLUMN()-COLUMN($U26)),""))))</f>
        <v/>
      </c>
      <c r="X31" s="53" t="str">
        <f ca="1">IFERROR(OFFSET('セット情報(宅配便）'!$P$2,MATCH($H31,BカートセットID入力!$C$4:$C$150,0),COLUMN()-COLUMN($U26)),IFERROR(OFFSET('セット情報(業務便）'!$P$2,MATCH($H31,BカートセットID入力!$F$4:$F$150,0),COLUMN()-COLUMN($U26)),IFERROR(OFFSET('セット情報（サンプル）'!$N$2,MATCH($H31,BカートセットID入力!$I$4:$I$150,0),COLUMN()-COLUMN($U26)),IFERROR(OFFSET('セット情報（イレギュラーサンプル）'!$N$2,MATCH($H31,BカートセットID入力!$L$4:$L$150,0),COLUMN()-COLUMN($U26)),""))))</f>
        <v/>
      </c>
      <c r="Y31" s="53" t="str">
        <f ca="1">IFERROR(OFFSET('セット情報(宅配便）'!$P$2,MATCH($H31,BカートセットID入力!$C$4:$C$150,0),COLUMN()-COLUMN($U26)),IFERROR(OFFSET('セット情報(業務便）'!$P$2,MATCH($H31,BカートセットID入力!$F$4:$F$150,0),COLUMN()-COLUMN($U26)),IFERROR(OFFSET('セット情報（サンプル）'!$N$2,MATCH($H31,BカートセットID入力!$I$4:$I$150,0),COLUMN()-COLUMN($U26)),IFERROR(OFFSET('セット情報（イレギュラーサンプル）'!$N$2,MATCH($H31,BカートセットID入力!$L$4:$L$150,0),COLUMN()-COLUMN($U26)),""))))</f>
        <v/>
      </c>
      <c r="Z31" s="53" t="str">
        <f ca="1">IFERROR(OFFSET('セット情報(宅配便）'!$P$2,MATCH($H31,BカートセットID入力!$C$4:$C$150,0),COLUMN()-COLUMN($U26)),IFERROR(OFFSET('セット情報(業務便）'!$P$2,MATCH($H31,BカートセットID入力!$F$4:$F$150,0),COLUMN()-COLUMN($U26)),IFERROR(OFFSET('セット情報（サンプル）'!$N$2,MATCH($H31,BカートセットID入力!$I$4:$I$150,0),COLUMN()-COLUMN($U26)),IFERROR(OFFSET('セット情報（イレギュラーサンプル）'!$N$2,MATCH($H31,BカートセットID入力!$L$4:$L$150,0),COLUMN()-COLUMN($U26)),""))))</f>
        <v/>
      </c>
      <c r="AA31" s="53" t="str">
        <f ca="1">IFERROR(OFFSET('セット情報(宅配便）'!$P$2,MATCH($H31,BカートセットID入力!$C$4:$C$150,0),COLUMN()-COLUMN($U26)),IFERROR(OFFSET('セット情報(業務便）'!$P$2,MATCH($H31,BカートセットID入力!$F$4:$F$150,0),COLUMN()-COLUMN($U26)),IFERROR(OFFSET('セット情報（サンプル）'!$N$2,MATCH($H31,BカートセットID入力!$I$4:$I$150,0),COLUMN()-COLUMN($U26)),IFERROR(OFFSET('セット情報（イレギュラーサンプル）'!$N$2,MATCH($H31,BカートセットID入力!$L$4:$L$150,0),COLUMN()-COLUMN($U26)),""))))</f>
        <v/>
      </c>
      <c r="AB31" s="53" t="str">
        <f ca="1">IFERROR(OFFSET('セット情報(宅配便）'!$P$2,MATCH($H31,BカートセットID入力!$C$4:$C$150,0),COLUMN()-COLUMN($U26)),IFERROR(OFFSET('セット情報(業務便）'!$P$2,MATCH($H31,BカートセットID入力!$F$4:$F$150,0),COLUMN()-COLUMN($U26)),IFERROR(OFFSET('セット情報（サンプル）'!$N$2,MATCH($H31,BカートセットID入力!$I$4:$I$150,0),COLUMN()-COLUMN($U26)),IFERROR(OFFSET('セット情報（イレギュラーサンプル）'!$N$2,MATCH($H31,BカートセットID入力!$L$4:$L$150,0),COLUMN()-COLUMN($U26)),""))))</f>
        <v/>
      </c>
      <c r="AC31" s="53" t="str">
        <f ca="1">IFERROR(OFFSET('セット情報(宅配便）'!$P$2,MATCH($H31,BカートセットID入力!$C$4:$C$150,0),COLUMN()-COLUMN($U26)),IFERROR(OFFSET('セット情報(業務便）'!$P$2,MATCH($H31,BカートセットID入力!$F$4:$F$150,0),COLUMN()-COLUMN($U26)),IFERROR(OFFSET('セット情報（サンプル）'!$N$2,MATCH($H31,BカートセットID入力!$I$4:$I$150,0),COLUMN()-COLUMN($U26)),IFERROR(OFFSET('セット情報（イレギュラーサンプル）'!$N$2,MATCH($H31,BカートセットID入力!$L$4:$L$150,0),COLUMN()-COLUMN($U26)),""))))</f>
        <v/>
      </c>
      <c r="AD31" s="53" t="str">
        <f ca="1">IFERROR(OFFSET('セット情報(宅配便）'!$P$2,MATCH($H31,BカートセットID入力!$C$4:$C$150,0),COLUMN()-COLUMN($U26)),IFERROR(OFFSET('セット情報(業務便）'!$P$2,MATCH($H31,BカートセットID入力!$F$4:$F$150,0),COLUMN()-COLUMN($U26)),IFERROR(OFFSET('セット情報（サンプル）'!$N$2,MATCH($H31,BカートセットID入力!$I$4:$I$150,0),COLUMN()-COLUMN($U26)),IFERROR(OFFSET('セット情報（イレギュラーサンプル）'!$N$2,MATCH($H31,BカートセットID入力!$L$4:$L$150,0),COLUMN()-COLUMN($U26)),""))))</f>
        <v/>
      </c>
      <c r="AE31" s="53" t="str">
        <f ca="1">IFERROR(OFFSET('セット情報(宅配便）'!$P$2,MATCH($H31,BカートセットID入力!$C$4:$C$150,0),COLUMN()-COLUMN($U26)),IFERROR(OFFSET('セット情報(業務便）'!$P$2,MATCH($H31,BカートセットID入力!$F$4:$F$150,0),COLUMN()-COLUMN($U26)),IFERROR(OFFSET('セット情報（サンプル）'!$N$2,MATCH($H31,BカートセットID入力!$I$4:$I$150,0),COLUMN()-COLUMN($U26)),IFERROR(OFFSET('セット情報（イレギュラーサンプル）'!$N$2,MATCH($H31,BカートセットID入力!$L$4:$L$150,0),COLUMN()-COLUMN($U26)),""))))</f>
        <v/>
      </c>
      <c r="AF31" s="53" t="str">
        <f ca="1">IFERROR(OFFSET('セット情報(宅配便）'!$P$2,MATCH($H31,BカートセットID入力!$C$4:$C$150,0),COLUMN()-COLUMN($U26)),IFERROR(OFFSET('セット情報(業務便）'!$P$2,MATCH($H31,BカートセットID入力!$F$4:$F$150,0),COLUMN()-COLUMN($U26)),IFERROR(OFFSET('セット情報（サンプル）'!$N$2,MATCH($H31,BカートセットID入力!$I$4:$I$150,0),COLUMN()-COLUMN($U26)),IFERROR(OFFSET('セット情報（イレギュラーサンプル）'!$N$2,MATCH($H31,BカートセットID入力!$L$4:$L$150,0),COLUMN()-COLUMN($U26)),""))))</f>
        <v/>
      </c>
      <c r="AG31" s="53" t="str">
        <f ca="1">IFERROR(OFFSET('セット情報(宅配便）'!$P$2,MATCH($H31,BカートセットID入力!$C$4:$C$150,0),COLUMN()-COLUMN($U26)),IFERROR(OFFSET('セット情報(業務便）'!$P$2,MATCH($H31,BカートセットID入力!$F$4:$F$150,0),COLUMN()-COLUMN($U26)),IFERROR(OFFSET('セット情報（サンプル）'!$N$2,MATCH($H31,BカートセットID入力!$I$4:$I$150,0),COLUMN()-COLUMN($U26)),IFERROR(OFFSET('セット情報（イレギュラーサンプル）'!$N$2,MATCH($H31,BカートセットID入力!$L$4:$L$150,0),COLUMN()-COLUMN($U26)),""))))</f>
        <v/>
      </c>
      <c r="AH31" s="53" t="str">
        <f ca="1">IFERROR(OFFSET('セット情報(宅配便）'!$P$2,MATCH($H31,BカートセットID入力!$C$4:$C$150,0),COLUMN()-COLUMN($U26)),IFERROR(OFFSET('セット情報(業務便）'!$P$2,MATCH($H31,BカートセットID入力!$F$4:$F$150,0),COLUMN()-COLUMN($U26)),IFERROR(OFFSET('セット情報（サンプル）'!$N$2,MATCH($H31,BカートセットID入力!$I$4:$I$150,0),COLUMN()-COLUMN($U26)),IFERROR(OFFSET('セット情報（イレギュラーサンプル）'!$N$2,MATCH($H31,BカートセットID入力!$L$4:$L$150,0),COLUMN()-COLUMN($U26)),""))))</f>
        <v/>
      </c>
      <c r="AI31" s="53" t="str">
        <f ca="1">IFERROR(OFFSET('セット情報(宅配便）'!$P$2,MATCH($H31,BカートセットID入力!$C$4:$C$150,0),COLUMN()-COLUMN($U26)),IFERROR(OFFSET('セット情報(業務便）'!$P$2,MATCH($H31,BカートセットID入力!$F$4:$F$150,0),COLUMN()-COLUMN($U26)),IFERROR(OFFSET('セット情報（サンプル）'!$N$2,MATCH($H31,BカートセットID入力!$I$4:$I$150,0),COLUMN()-COLUMN($U26)),IFERROR(OFFSET('セット情報（イレギュラーサンプル）'!$N$2,MATCH($H31,BカートセットID入力!$L$4:$L$150,0),COLUMN()-COLUMN($U26)),""))))</f>
        <v/>
      </c>
      <c r="AJ31" s="53" t="str">
        <f ca="1">IFERROR(OFFSET('セット情報(宅配便）'!$P$2,MATCH($H31,BカートセットID入力!$C$4:$C$150,0),COLUMN()-COLUMN($U26)),IFERROR(OFFSET('セット情報(業務便）'!$P$2,MATCH($H31,BカートセットID入力!$F$4:$F$150,0),COLUMN()-COLUMN($U26)),IFERROR(OFFSET('セット情報（サンプル）'!$N$2,MATCH($H31,BカートセットID入力!$I$4:$I$150,0),COLUMN()-COLUMN($U26)),IFERROR(OFFSET('セット情報（イレギュラーサンプル）'!$N$2,MATCH($H31,BカートセットID入力!$L$4:$L$150,0),COLUMN()-COLUMN($U26)),""))))</f>
        <v/>
      </c>
      <c r="AK31" s="53" t="str">
        <f ca="1">IFERROR(OFFSET('セット情報(宅配便）'!$P$2,MATCH($H31,BカートセットID入力!$C$4:$C$150,0),COLUMN()-COLUMN($U26)),IFERROR(OFFSET('セット情報(業務便）'!$P$2,MATCH($H31,BカートセットID入力!$F$4:$F$150,0),COLUMN()-COLUMN($U26)),IFERROR(OFFSET('セット情報（サンプル）'!$N$2,MATCH($H31,BカートセットID入力!$I$4:$I$150,0),COLUMN()-COLUMN($U26)),IFERROR(OFFSET('セット情報（イレギュラーサンプル）'!$N$2,MATCH($H31,BカートセットID入力!$L$4:$L$150,0),COLUMN()-COLUMN($U26)),""))))</f>
        <v/>
      </c>
      <c r="AL31" s="53" t="str">
        <f ca="1">IFERROR(OFFSET('セット情報(宅配便）'!$P$2,MATCH($H31,BカートセットID入力!$C$4:$C$150,0),COLUMN()-COLUMN($U26)),IFERROR(OFFSET('セット情報(業務便）'!$P$2,MATCH($H31,BカートセットID入力!$F$4:$F$150,0),COLUMN()-COLUMN($U26)),IFERROR(OFFSET('セット情報（サンプル）'!$N$2,MATCH($H31,BカートセットID入力!$I$4:$I$150,0),COLUMN()-COLUMN($U26)),IFERROR(OFFSET('セット情報（イレギュラーサンプル）'!$N$2,MATCH($H31,BカートセットID入力!$L$4:$L$150,0),COLUMN()-COLUMN($U26)),""))))</f>
        <v/>
      </c>
      <c r="AM31" s="53" t="str">
        <f ca="1">IFERROR(OFFSET('セット情報(宅配便）'!$P$2,MATCH($H31,BカートセットID入力!$C$4:$C$150,0),COLUMN()-COLUMN($U26)),IFERROR(OFFSET('セット情報(業務便）'!$P$2,MATCH($H31,BカートセットID入力!$F$4:$F$150,0),COLUMN()-COLUMN($U26)),IFERROR(OFFSET('セット情報（サンプル）'!$N$2,MATCH($H31,BカートセットID入力!$I$4:$I$150,0),COLUMN()-COLUMN($U26)),IFERROR(OFFSET('セット情報（イレギュラーサンプル）'!$N$2,MATCH($H31,BカートセットID入力!$L$4:$L$150,0),COLUMN()-COLUMN($U26)),""))))</f>
        <v/>
      </c>
      <c r="AN31" s="53" t="str">
        <f ca="1">IFERROR(OFFSET('セット情報(宅配便）'!$P$2,MATCH($H31,BカートセットID入力!$C$4:$C$150,0),COLUMN()-COLUMN($U26)),IFERROR(OFFSET('セット情報(業務便）'!$P$2,MATCH($H31,BカートセットID入力!$F$4:$F$150,0),COLUMN()-COLUMN($U26)),IFERROR(OFFSET('セット情報（サンプル）'!$N$2,MATCH($H31,BカートセットID入力!$I$4:$I$150,0),COLUMN()-COLUMN($U26)),IFERROR(OFFSET('セット情報（イレギュラーサンプル）'!$N$2,MATCH($H31,BカートセットID入力!$L$4:$L$150,0),COLUMN()-COLUMN($U26)),""))))</f>
        <v/>
      </c>
      <c r="AO31" s="53" t="str">
        <f ca="1">IFERROR(OFFSET('セット情報(宅配便）'!$P$2,MATCH($H31,BカートセットID入力!$C$4:$C$150,0),COLUMN()-COLUMN($U26)),IFERROR(OFFSET('セット情報(業務便）'!$P$2,MATCH($H31,BカートセットID入力!$F$4:$F$150,0),COLUMN()-COLUMN($U26)),IFERROR(OFFSET('セット情報（サンプル）'!$N$2,MATCH($H31,BカートセットID入力!$I$4:$I$150,0),COLUMN()-COLUMN($U26)),IFERROR(OFFSET('セット情報（イレギュラーサンプル）'!$N$2,MATCH($H31,BカートセットID入力!$L$4:$L$150,0),COLUMN()-COLUMN($U26)),""))))</f>
        <v/>
      </c>
      <c r="AP31" s="53" t="str">
        <f ca="1">IFERROR(OFFSET('セット情報(宅配便）'!$P$2,MATCH($H31,BカートセットID入力!$C$4:$C$150,0),COLUMN()-COLUMN($U26)),IFERROR(OFFSET('セット情報(業務便）'!$P$2,MATCH($H31,BカートセットID入力!$F$4:$F$150,0),COLUMN()-COLUMN($U26)),IFERROR(OFFSET('セット情報（サンプル）'!$N$2,MATCH($H31,BカートセットID入力!$I$4:$I$150,0),COLUMN()-COLUMN($U26)),IFERROR(OFFSET('セット情報（イレギュラーサンプル）'!$N$2,MATCH($H31,BカートセットID入力!$L$4:$L$150,0),COLUMN()-COLUMN($U26)),""))))</f>
        <v/>
      </c>
      <c r="AQ31" s="53" t="str">
        <f ca="1">IFERROR(OFFSET('セット情報(宅配便）'!$P$2,MATCH($H31,BカートセットID入力!$C$4:$C$150,0),COLUMN()-COLUMN($U26)),IFERROR(OFFSET('セット情報(業務便）'!$P$2,MATCH($H31,BカートセットID入力!$F$4:$F$150,0),COLUMN()-COLUMN($U26)),IFERROR(OFFSET('セット情報（サンプル）'!$N$2,MATCH($H31,BカートセットID入力!$I$4:$I$150,0),COLUMN()-COLUMN($U26)),IFERROR(OFFSET('セット情報（イレギュラーサンプル）'!$N$2,MATCH($H31,BカートセットID入力!$L$4:$L$150,0),COLUMN()-COLUMN($U26)),""))))</f>
        <v/>
      </c>
      <c r="AR31" s="53" t="str">
        <f ca="1">IFERROR(OFFSET('セット情報(宅配便）'!$P$2,MATCH($H31,BカートセットID入力!$C$4:$C$150,0),COLUMN()-COLUMN($U26)),IFERROR(OFFSET('セット情報(業務便）'!$P$2,MATCH($H31,BカートセットID入力!$F$4:$F$150,0),COLUMN()-COLUMN($U26)),IFERROR(OFFSET('セット情報（サンプル）'!$N$2,MATCH($H31,BカートセットID入力!$I$4:$I$150,0),COLUMN()-COLUMN($U26)),IFERROR(OFFSET('セット情報（イレギュラーサンプル）'!$N$2,MATCH($H31,BカートセットID入力!$L$4:$L$150,0),COLUMN()-COLUMN($U26)),""))))</f>
        <v/>
      </c>
      <c r="AS31" s="53" t="str">
        <f ca="1">IFERROR(OFFSET('セット情報(宅配便）'!$P$2,MATCH($H31,BカートセットID入力!$C$4:$C$150,0),COLUMN()-COLUMN($U26)),IFERROR(OFFSET('セット情報(業務便）'!$P$2,MATCH($H31,BカートセットID入力!$F$4:$F$150,0),COLUMN()-COLUMN($U26)),IFERROR(OFFSET('セット情報（サンプル）'!$N$2,MATCH($H31,BカートセットID入力!$I$4:$I$150,0),COLUMN()-COLUMN($U26)),IFERROR(OFFSET('セット情報（イレギュラーサンプル）'!$N$2,MATCH($H31,BカートセットID入力!$L$4:$L$150,0),COLUMN()-COLUMN($U26)),""))))</f>
        <v/>
      </c>
      <c r="AT31" s="53" t="str">
        <f ca="1">IFERROR(OFFSET('セット情報(宅配便）'!$P$2,MATCH($H31,BカートセットID入力!$C$4:$C$150,0),COLUMN()-COLUMN($U26)),IFERROR(OFFSET('セット情報(業務便）'!$P$2,MATCH($H31,BカートセットID入力!$F$4:$F$150,0),COLUMN()-COLUMN($U26)),IFERROR(OFFSET('セット情報（サンプル）'!$N$2,MATCH($H31,BカートセットID入力!$I$4:$I$150,0),COLUMN()-COLUMN($U26)),IFERROR(OFFSET('セット情報（イレギュラーサンプル）'!$N$2,MATCH($H31,BカートセットID入力!$L$4:$L$150,0),COLUMN()-COLUMN($U26)),""))))</f>
        <v/>
      </c>
    </row>
    <row r="32" spans="1:46">
      <c r="A32" s="144"/>
      <c r="B32" s="53" t="str">
        <f>IF(ISBLANK(現行セット情報CSV!A32),"",現行セット情報CSV!A32)</f>
        <v/>
      </c>
      <c r="C32" s="53" t="str">
        <f>IF(ISBLANK(現行セット情報CSV!B32),"",現行セット情報CSV!B32)&amp;IFERROR(VLOOKUP(A32,上部フリースペースHTML!$A$3:$H$5,8,FALSE),"")</f>
        <v/>
      </c>
      <c r="D32" s="53" t="str">
        <f>IF(ISBLANK(現行セット情報CSV!C32),"",現行セット情報CSV!C32)</f>
        <v/>
      </c>
      <c r="E32" s="53" t="str">
        <f>IF(ISBLANK(現行セット情報CSV!D32),"",現行セット情報CSV!D32)</f>
        <v/>
      </c>
      <c r="F32" s="53" t="str">
        <f>IF(ISBLANK(現行セット情報CSV!E32),"",現行セット情報CSV!E32)</f>
        <v/>
      </c>
      <c r="G32" s="53" t="str">
        <f>IF(ISBLANK(現行セット情報CSV!F32),"",現行セット情報CSV!F32)</f>
        <v/>
      </c>
      <c r="H32" s="53" t="str">
        <f>IF(ISBLANK(現行セット情報CSV!G32),"",現行セット情報CSV!G32)</f>
        <v/>
      </c>
      <c r="I32" s="53" t="str">
        <f>IF(ISBLANK(現行セット情報CSV!H32),"",現行セット情報CSV!H32)</f>
        <v/>
      </c>
      <c r="J32" s="53" t="str">
        <f>IF(ISBLANK(現行セット情報CSV!I32),"",現行セット情報CSV!I32&amp;"("&amp;TEXT($J$2,"yyyy年m月")&amp;"納品から)")</f>
        <v/>
      </c>
      <c r="K32" s="53" t="str">
        <f>IF(ISBLANK(現行セット情報CSV!J32),"",現行セット情報CSV!J32)</f>
        <v/>
      </c>
      <c r="L32" s="53" t="str">
        <f>IF(ISBLANK(現行セット情報CSV!K32),"",現行セット情報CSV!K32)</f>
        <v/>
      </c>
      <c r="M32" s="53" t="str">
        <f>IF(ISBLANK(現行セット情報CSV!L32),"",現行セット情報CSV!L32)</f>
        <v/>
      </c>
      <c r="N32" s="53" t="str">
        <f>IF(ISBLANK(現行セット情報CSV!M32),"",現行セット情報CSV!M32)</f>
        <v/>
      </c>
      <c r="O32" s="53" t="str">
        <f>IF(ISBLANK(現行セット情報CSV!N32),"",現行セット情報CSV!N32)</f>
        <v/>
      </c>
      <c r="P32" s="53" t="str">
        <f>IF(ISBLANK(現行セット情報CSV!O32),"",現行セット情報CSV!O32)</f>
        <v/>
      </c>
      <c r="Q32" s="53" t="str">
        <f>IF(ISBLANK(現行セット情報CSV!P32),"",現行セット情報CSV!P32)</f>
        <v/>
      </c>
      <c r="R32" s="53" t="str">
        <f>IF(ISBLANK(現行セット情報CSV!Q32),"",現行セット情報CSV!Q32)</f>
        <v/>
      </c>
      <c r="S32" s="53" t="str">
        <f>IF(ISBLANK(現行セット情報CSV!R32),"",現行セット情報CSV!R32)</f>
        <v/>
      </c>
      <c r="T32" s="53" t="str">
        <f>IF(ISBLANK(現行セット情報CSV!S32),"",現行セット情報CSV!S32)</f>
        <v/>
      </c>
      <c r="U32" s="53" t="str">
        <f ca="1">IFERROR(OFFSET('セット情報(宅配便）'!$P$2,MATCH($H32,BカートセットID入力!$C$4:$C$150,0),COLUMN()-COLUMN($U27)),IFERROR(OFFSET('セット情報(業務便）'!$P$2,MATCH($H32,BカートセットID入力!$F$4:$F$150,0),COLUMN()-COLUMN($U27)),IFERROR(OFFSET('セット情報（サンプル）'!$N$2,MATCH($H32,BカートセットID入力!$I$4:$I$150,0),COLUMN()-COLUMN($U27)),IFERROR(OFFSET('セット情報（イレギュラーサンプル）'!$N$2,MATCH($H32,BカートセットID入力!$L$4:$L$150,0),COLUMN()-COLUMN($U27)),""))))</f>
        <v/>
      </c>
      <c r="V32" s="53" t="str">
        <f ca="1">IFERROR(OFFSET('セット情報(宅配便）'!$P$2,MATCH($H32,BカートセットID入力!$C$4:$C$150,0),COLUMN()-COLUMN($U27)),IFERROR(OFFSET('セット情報(業務便）'!$P$2,MATCH($H32,BカートセットID入力!$F$4:$F$150,0),COLUMN()-COLUMN($U27)),IFERROR(OFFSET('セット情報（サンプル）'!$N$2,MATCH($H32,BカートセットID入力!$I$4:$I$150,0),COLUMN()-COLUMN($U27)),IFERROR(OFFSET('セット情報（イレギュラーサンプル）'!$N$2,MATCH($H32,BカートセットID入力!$L$4:$L$150,0),COLUMN()-COLUMN($U27)),""))))</f>
        <v/>
      </c>
      <c r="W32" s="53" t="str">
        <f ca="1">IFERROR(OFFSET('セット情報(宅配便）'!$P$2,MATCH($H32,BカートセットID入力!$C$4:$C$150,0),COLUMN()-COLUMN($U27)),IFERROR(OFFSET('セット情報(業務便）'!$P$2,MATCH($H32,BカートセットID入力!$F$4:$F$150,0),COLUMN()-COLUMN($U27)),IFERROR(OFFSET('セット情報（サンプル）'!$N$2,MATCH($H32,BカートセットID入力!$I$4:$I$150,0),COLUMN()-COLUMN($U27)),IFERROR(OFFSET('セット情報（イレギュラーサンプル）'!$N$2,MATCH($H32,BカートセットID入力!$L$4:$L$150,0),COLUMN()-COLUMN($U27)),""))))</f>
        <v/>
      </c>
      <c r="X32" s="53" t="str">
        <f ca="1">IFERROR(OFFSET('セット情報(宅配便）'!$P$2,MATCH($H32,BカートセットID入力!$C$4:$C$150,0),COLUMN()-COLUMN($U27)),IFERROR(OFFSET('セット情報(業務便）'!$P$2,MATCH($H32,BカートセットID入力!$F$4:$F$150,0),COLUMN()-COLUMN($U27)),IFERROR(OFFSET('セット情報（サンプル）'!$N$2,MATCH($H32,BカートセットID入力!$I$4:$I$150,0),COLUMN()-COLUMN($U27)),IFERROR(OFFSET('セット情報（イレギュラーサンプル）'!$N$2,MATCH($H32,BカートセットID入力!$L$4:$L$150,0),COLUMN()-COLUMN($U27)),""))))</f>
        <v/>
      </c>
      <c r="Y32" s="53" t="str">
        <f ca="1">IFERROR(OFFSET('セット情報(宅配便）'!$P$2,MATCH($H32,BカートセットID入力!$C$4:$C$150,0),COLUMN()-COLUMN($U27)),IFERROR(OFFSET('セット情報(業務便）'!$P$2,MATCH($H32,BカートセットID入力!$F$4:$F$150,0),COLUMN()-COLUMN($U27)),IFERROR(OFFSET('セット情報（サンプル）'!$N$2,MATCH($H32,BカートセットID入力!$I$4:$I$150,0),COLUMN()-COLUMN($U27)),IFERROR(OFFSET('セット情報（イレギュラーサンプル）'!$N$2,MATCH($H32,BカートセットID入力!$L$4:$L$150,0),COLUMN()-COLUMN($U27)),""))))</f>
        <v/>
      </c>
      <c r="Z32" s="53" t="str">
        <f ca="1">IFERROR(OFFSET('セット情報(宅配便）'!$P$2,MATCH($H32,BカートセットID入力!$C$4:$C$150,0),COLUMN()-COLUMN($U27)),IFERROR(OFFSET('セット情報(業務便）'!$P$2,MATCH($H32,BカートセットID入力!$F$4:$F$150,0),COLUMN()-COLUMN($U27)),IFERROR(OFFSET('セット情報（サンプル）'!$N$2,MATCH($H32,BカートセットID入力!$I$4:$I$150,0),COLUMN()-COLUMN($U27)),IFERROR(OFFSET('セット情報（イレギュラーサンプル）'!$N$2,MATCH($H32,BカートセットID入力!$L$4:$L$150,0),COLUMN()-COLUMN($U27)),""))))</f>
        <v/>
      </c>
      <c r="AA32" s="53" t="str">
        <f ca="1">IFERROR(OFFSET('セット情報(宅配便）'!$P$2,MATCH($H32,BカートセットID入力!$C$4:$C$150,0),COLUMN()-COLUMN($U27)),IFERROR(OFFSET('セット情報(業務便）'!$P$2,MATCH($H32,BカートセットID入力!$F$4:$F$150,0),COLUMN()-COLUMN($U27)),IFERROR(OFFSET('セット情報（サンプル）'!$N$2,MATCH($H32,BカートセットID入力!$I$4:$I$150,0),COLUMN()-COLUMN($U27)),IFERROR(OFFSET('セット情報（イレギュラーサンプル）'!$N$2,MATCH($H32,BカートセットID入力!$L$4:$L$150,0),COLUMN()-COLUMN($U27)),""))))</f>
        <v/>
      </c>
      <c r="AB32" s="53" t="str">
        <f ca="1">IFERROR(OFFSET('セット情報(宅配便）'!$P$2,MATCH($H32,BカートセットID入力!$C$4:$C$150,0),COLUMN()-COLUMN($U27)),IFERROR(OFFSET('セット情報(業務便）'!$P$2,MATCH($H32,BカートセットID入力!$F$4:$F$150,0),COLUMN()-COLUMN($U27)),IFERROR(OFFSET('セット情報（サンプル）'!$N$2,MATCH($H32,BカートセットID入力!$I$4:$I$150,0),COLUMN()-COLUMN($U27)),IFERROR(OFFSET('セット情報（イレギュラーサンプル）'!$N$2,MATCH($H32,BカートセットID入力!$L$4:$L$150,0),COLUMN()-COLUMN($U27)),""))))</f>
        <v/>
      </c>
      <c r="AC32" s="53" t="str">
        <f ca="1">IFERROR(OFFSET('セット情報(宅配便）'!$P$2,MATCH($H32,BカートセットID入力!$C$4:$C$150,0),COLUMN()-COLUMN($U27)),IFERROR(OFFSET('セット情報(業務便）'!$P$2,MATCH($H32,BカートセットID入力!$F$4:$F$150,0),COLUMN()-COLUMN($U27)),IFERROR(OFFSET('セット情報（サンプル）'!$N$2,MATCH($H32,BカートセットID入力!$I$4:$I$150,0),COLUMN()-COLUMN($U27)),IFERROR(OFFSET('セット情報（イレギュラーサンプル）'!$N$2,MATCH($H32,BカートセットID入力!$L$4:$L$150,0),COLUMN()-COLUMN($U27)),""))))</f>
        <v/>
      </c>
      <c r="AD32" s="53" t="str">
        <f ca="1">IFERROR(OFFSET('セット情報(宅配便）'!$P$2,MATCH($H32,BカートセットID入力!$C$4:$C$150,0),COLUMN()-COLUMN($U27)),IFERROR(OFFSET('セット情報(業務便）'!$P$2,MATCH($H32,BカートセットID入力!$F$4:$F$150,0),COLUMN()-COLUMN($U27)),IFERROR(OFFSET('セット情報（サンプル）'!$N$2,MATCH($H32,BカートセットID入力!$I$4:$I$150,0),COLUMN()-COLUMN($U27)),IFERROR(OFFSET('セット情報（イレギュラーサンプル）'!$N$2,MATCH($H32,BカートセットID入力!$L$4:$L$150,0),COLUMN()-COLUMN($U27)),""))))</f>
        <v/>
      </c>
      <c r="AE32" s="53" t="str">
        <f ca="1">IFERROR(OFFSET('セット情報(宅配便）'!$P$2,MATCH($H32,BカートセットID入力!$C$4:$C$150,0),COLUMN()-COLUMN($U27)),IFERROR(OFFSET('セット情報(業務便）'!$P$2,MATCH($H32,BカートセットID入力!$F$4:$F$150,0),COLUMN()-COLUMN($U27)),IFERROR(OFFSET('セット情報（サンプル）'!$N$2,MATCH($H32,BカートセットID入力!$I$4:$I$150,0),COLUMN()-COLUMN($U27)),IFERROR(OFFSET('セット情報（イレギュラーサンプル）'!$N$2,MATCH($H32,BカートセットID入力!$L$4:$L$150,0),COLUMN()-COLUMN($U27)),""))))</f>
        <v/>
      </c>
      <c r="AF32" s="53" t="str">
        <f ca="1">IFERROR(OFFSET('セット情報(宅配便）'!$P$2,MATCH($H32,BカートセットID入力!$C$4:$C$150,0),COLUMN()-COLUMN($U27)),IFERROR(OFFSET('セット情報(業務便）'!$P$2,MATCH($H32,BカートセットID入力!$F$4:$F$150,0),COLUMN()-COLUMN($U27)),IFERROR(OFFSET('セット情報（サンプル）'!$N$2,MATCH($H32,BカートセットID入力!$I$4:$I$150,0),COLUMN()-COLUMN($U27)),IFERROR(OFFSET('セット情報（イレギュラーサンプル）'!$N$2,MATCH($H32,BカートセットID入力!$L$4:$L$150,0),COLUMN()-COLUMN($U27)),""))))</f>
        <v/>
      </c>
      <c r="AG32" s="53" t="str">
        <f ca="1">IFERROR(OFFSET('セット情報(宅配便）'!$P$2,MATCH($H32,BカートセットID入力!$C$4:$C$150,0),COLUMN()-COLUMN($U27)),IFERROR(OFFSET('セット情報(業務便）'!$P$2,MATCH($H32,BカートセットID入力!$F$4:$F$150,0),COLUMN()-COLUMN($U27)),IFERROR(OFFSET('セット情報（サンプル）'!$N$2,MATCH($H32,BカートセットID入力!$I$4:$I$150,0),COLUMN()-COLUMN($U27)),IFERROR(OFFSET('セット情報（イレギュラーサンプル）'!$N$2,MATCH($H32,BカートセットID入力!$L$4:$L$150,0),COLUMN()-COLUMN($U27)),""))))</f>
        <v/>
      </c>
      <c r="AH32" s="53" t="str">
        <f ca="1">IFERROR(OFFSET('セット情報(宅配便）'!$P$2,MATCH($H32,BカートセットID入力!$C$4:$C$150,0),COLUMN()-COLUMN($U27)),IFERROR(OFFSET('セット情報(業務便）'!$P$2,MATCH($H32,BカートセットID入力!$F$4:$F$150,0),COLUMN()-COLUMN($U27)),IFERROR(OFFSET('セット情報（サンプル）'!$N$2,MATCH($H32,BカートセットID入力!$I$4:$I$150,0),COLUMN()-COLUMN($U27)),IFERROR(OFFSET('セット情報（イレギュラーサンプル）'!$N$2,MATCH($H32,BカートセットID入力!$L$4:$L$150,0),COLUMN()-COLUMN($U27)),""))))</f>
        <v/>
      </c>
      <c r="AI32" s="53" t="str">
        <f ca="1">IFERROR(OFFSET('セット情報(宅配便）'!$P$2,MATCH($H32,BカートセットID入力!$C$4:$C$150,0),COLUMN()-COLUMN($U27)),IFERROR(OFFSET('セット情報(業務便）'!$P$2,MATCH($H32,BカートセットID入力!$F$4:$F$150,0),COLUMN()-COLUMN($U27)),IFERROR(OFFSET('セット情報（サンプル）'!$N$2,MATCH($H32,BカートセットID入力!$I$4:$I$150,0),COLUMN()-COLUMN($U27)),IFERROR(OFFSET('セット情報（イレギュラーサンプル）'!$N$2,MATCH($H32,BカートセットID入力!$L$4:$L$150,0),COLUMN()-COLUMN($U27)),""))))</f>
        <v/>
      </c>
      <c r="AJ32" s="53" t="str">
        <f ca="1">IFERROR(OFFSET('セット情報(宅配便）'!$P$2,MATCH($H32,BカートセットID入力!$C$4:$C$150,0),COLUMN()-COLUMN($U27)),IFERROR(OFFSET('セット情報(業務便）'!$P$2,MATCH($H32,BカートセットID入力!$F$4:$F$150,0),COLUMN()-COLUMN($U27)),IFERROR(OFFSET('セット情報（サンプル）'!$N$2,MATCH($H32,BカートセットID入力!$I$4:$I$150,0),COLUMN()-COLUMN($U27)),IFERROR(OFFSET('セット情報（イレギュラーサンプル）'!$N$2,MATCH($H32,BカートセットID入力!$L$4:$L$150,0),COLUMN()-COLUMN($U27)),""))))</f>
        <v/>
      </c>
      <c r="AK32" s="53" t="str">
        <f ca="1">IFERROR(OFFSET('セット情報(宅配便）'!$P$2,MATCH($H32,BカートセットID入力!$C$4:$C$150,0),COLUMN()-COLUMN($U27)),IFERROR(OFFSET('セット情報(業務便）'!$P$2,MATCH($H32,BカートセットID入力!$F$4:$F$150,0),COLUMN()-COLUMN($U27)),IFERROR(OFFSET('セット情報（サンプル）'!$N$2,MATCH($H32,BカートセットID入力!$I$4:$I$150,0),COLUMN()-COLUMN($U27)),IFERROR(OFFSET('セット情報（イレギュラーサンプル）'!$N$2,MATCH($H32,BカートセットID入力!$L$4:$L$150,0),COLUMN()-COLUMN($U27)),""))))</f>
        <v/>
      </c>
      <c r="AL32" s="53" t="str">
        <f ca="1">IFERROR(OFFSET('セット情報(宅配便）'!$P$2,MATCH($H32,BカートセットID入力!$C$4:$C$150,0),COLUMN()-COLUMN($U27)),IFERROR(OFFSET('セット情報(業務便）'!$P$2,MATCH($H32,BカートセットID入力!$F$4:$F$150,0),COLUMN()-COLUMN($U27)),IFERROR(OFFSET('セット情報（サンプル）'!$N$2,MATCH($H32,BカートセットID入力!$I$4:$I$150,0),COLUMN()-COLUMN($U27)),IFERROR(OFFSET('セット情報（イレギュラーサンプル）'!$N$2,MATCH($H32,BカートセットID入力!$L$4:$L$150,0),COLUMN()-COLUMN($U27)),""))))</f>
        <v/>
      </c>
      <c r="AM32" s="53" t="str">
        <f ca="1">IFERROR(OFFSET('セット情報(宅配便）'!$P$2,MATCH($H32,BカートセットID入力!$C$4:$C$150,0),COLUMN()-COLUMN($U27)),IFERROR(OFFSET('セット情報(業務便）'!$P$2,MATCH($H32,BカートセットID入力!$F$4:$F$150,0),COLUMN()-COLUMN($U27)),IFERROR(OFFSET('セット情報（サンプル）'!$N$2,MATCH($H32,BカートセットID入力!$I$4:$I$150,0),COLUMN()-COLUMN($U27)),IFERROR(OFFSET('セット情報（イレギュラーサンプル）'!$N$2,MATCH($H32,BカートセットID入力!$L$4:$L$150,0),COLUMN()-COLUMN($U27)),""))))</f>
        <v/>
      </c>
      <c r="AN32" s="53" t="str">
        <f ca="1">IFERROR(OFFSET('セット情報(宅配便）'!$P$2,MATCH($H32,BカートセットID入力!$C$4:$C$150,0),COLUMN()-COLUMN($U27)),IFERROR(OFFSET('セット情報(業務便）'!$P$2,MATCH($H32,BカートセットID入力!$F$4:$F$150,0),COLUMN()-COLUMN($U27)),IFERROR(OFFSET('セット情報（サンプル）'!$N$2,MATCH($H32,BカートセットID入力!$I$4:$I$150,0),COLUMN()-COLUMN($U27)),IFERROR(OFFSET('セット情報（イレギュラーサンプル）'!$N$2,MATCH($H32,BカートセットID入力!$L$4:$L$150,0),COLUMN()-COLUMN($U27)),""))))</f>
        <v/>
      </c>
      <c r="AO32" s="53" t="str">
        <f ca="1">IFERROR(OFFSET('セット情報(宅配便）'!$P$2,MATCH($H32,BカートセットID入力!$C$4:$C$150,0),COLUMN()-COLUMN($U27)),IFERROR(OFFSET('セット情報(業務便）'!$P$2,MATCH($H32,BカートセットID入力!$F$4:$F$150,0),COLUMN()-COLUMN($U27)),IFERROR(OFFSET('セット情報（サンプル）'!$N$2,MATCH($H32,BカートセットID入力!$I$4:$I$150,0),COLUMN()-COLUMN($U27)),IFERROR(OFFSET('セット情報（イレギュラーサンプル）'!$N$2,MATCH($H32,BカートセットID入力!$L$4:$L$150,0),COLUMN()-COLUMN($U27)),""))))</f>
        <v/>
      </c>
      <c r="AP32" s="53" t="str">
        <f ca="1">IFERROR(OFFSET('セット情報(宅配便）'!$P$2,MATCH($H32,BカートセットID入力!$C$4:$C$150,0),COLUMN()-COLUMN($U27)),IFERROR(OFFSET('セット情報(業務便）'!$P$2,MATCH($H32,BカートセットID入力!$F$4:$F$150,0),COLUMN()-COLUMN($U27)),IFERROR(OFFSET('セット情報（サンプル）'!$N$2,MATCH($H32,BカートセットID入力!$I$4:$I$150,0),COLUMN()-COLUMN($U27)),IFERROR(OFFSET('セット情報（イレギュラーサンプル）'!$N$2,MATCH($H32,BカートセットID入力!$L$4:$L$150,0),COLUMN()-COLUMN($U27)),""))))</f>
        <v/>
      </c>
      <c r="AQ32" s="53" t="str">
        <f ca="1">IFERROR(OFFSET('セット情報(宅配便）'!$P$2,MATCH($H32,BカートセットID入力!$C$4:$C$150,0),COLUMN()-COLUMN($U27)),IFERROR(OFFSET('セット情報(業務便）'!$P$2,MATCH($H32,BカートセットID入力!$F$4:$F$150,0),COLUMN()-COLUMN($U27)),IFERROR(OFFSET('セット情報（サンプル）'!$N$2,MATCH($H32,BカートセットID入力!$I$4:$I$150,0),COLUMN()-COLUMN($U27)),IFERROR(OFFSET('セット情報（イレギュラーサンプル）'!$N$2,MATCH($H32,BカートセットID入力!$L$4:$L$150,0),COLUMN()-COLUMN($U27)),""))))</f>
        <v/>
      </c>
      <c r="AR32" s="53" t="str">
        <f ca="1">IFERROR(OFFSET('セット情報(宅配便）'!$P$2,MATCH($H32,BカートセットID入力!$C$4:$C$150,0),COLUMN()-COLUMN($U27)),IFERROR(OFFSET('セット情報(業務便）'!$P$2,MATCH($H32,BカートセットID入力!$F$4:$F$150,0),COLUMN()-COLUMN($U27)),IFERROR(OFFSET('セット情報（サンプル）'!$N$2,MATCH($H32,BカートセットID入力!$I$4:$I$150,0),COLUMN()-COLUMN($U27)),IFERROR(OFFSET('セット情報（イレギュラーサンプル）'!$N$2,MATCH($H32,BカートセットID入力!$L$4:$L$150,0),COLUMN()-COLUMN($U27)),""))))</f>
        <v/>
      </c>
      <c r="AS32" s="53" t="str">
        <f ca="1">IFERROR(OFFSET('セット情報(宅配便）'!$P$2,MATCH($H32,BカートセットID入力!$C$4:$C$150,0),COLUMN()-COLUMN($U27)),IFERROR(OFFSET('セット情報(業務便）'!$P$2,MATCH($H32,BカートセットID入力!$F$4:$F$150,0),COLUMN()-COLUMN($U27)),IFERROR(OFFSET('セット情報（サンプル）'!$N$2,MATCH($H32,BカートセットID入力!$I$4:$I$150,0),COLUMN()-COLUMN($U27)),IFERROR(OFFSET('セット情報（イレギュラーサンプル）'!$N$2,MATCH($H32,BカートセットID入力!$L$4:$L$150,0),COLUMN()-COLUMN($U27)),""))))</f>
        <v/>
      </c>
      <c r="AT32" s="53" t="str">
        <f ca="1">IFERROR(OFFSET('セット情報(宅配便）'!$P$2,MATCH($H32,BカートセットID入力!$C$4:$C$150,0),COLUMN()-COLUMN($U27)),IFERROR(OFFSET('セット情報(業務便）'!$P$2,MATCH($H32,BカートセットID入力!$F$4:$F$150,0),COLUMN()-COLUMN($U27)),IFERROR(OFFSET('セット情報（サンプル）'!$N$2,MATCH($H32,BカートセットID入力!$I$4:$I$150,0),COLUMN()-COLUMN($U27)),IFERROR(OFFSET('セット情報（イレギュラーサンプル）'!$N$2,MATCH($H32,BカートセットID入力!$L$4:$L$150,0),COLUMN()-COLUMN($U27)),""))))</f>
        <v/>
      </c>
    </row>
    <row r="33" spans="1:46">
      <c r="A33" s="144"/>
      <c r="B33" s="53" t="str">
        <f>IF(ISBLANK(現行セット情報CSV!A33),"",現行セット情報CSV!A33)</f>
        <v/>
      </c>
      <c r="C33" s="53" t="str">
        <f>IF(ISBLANK(現行セット情報CSV!B33),"",現行セット情報CSV!B33)&amp;IFERROR(VLOOKUP(A33,上部フリースペースHTML!$A$3:$H$5,8,FALSE),"")</f>
        <v/>
      </c>
      <c r="D33" s="53" t="str">
        <f>IF(ISBLANK(現行セット情報CSV!C33),"",現行セット情報CSV!C33)</f>
        <v/>
      </c>
      <c r="E33" s="53" t="str">
        <f>IF(ISBLANK(現行セット情報CSV!D33),"",現行セット情報CSV!D33)</f>
        <v/>
      </c>
      <c r="F33" s="53" t="str">
        <f>IF(ISBLANK(現行セット情報CSV!E33),"",現行セット情報CSV!E33)</f>
        <v/>
      </c>
      <c r="G33" s="53" t="str">
        <f>IF(ISBLANK(現行セット情報CSV!F33),"",現行セット情報CSV!F33)</f>
        <v/>
      </c>
      <c r="H33" s="53" t="str">
        <f>IF(ISBLANK(現行セット情報CSV!G33),"",現行セット情報CSV!G33)</f>
        <v/>
      </c>
      <c r="I33" s="53" t="str">
        <f>IF(ISBLANK(現行セット情報CSV!H33),"",現行セット情報CSV!H33)</f>
        <v/>
      </c>
      <c r="J33" s="53" t="str">
        <f>IF(ISBLANK(現行セット情報CSV!I33),"",現行セット情報CSV!I33&amp;"("&amp;TEXT($J$2,"yyyy年m月")&amp;"納品から)")</f>
        <v/>
      </c>
      <c r="K33" s="53" t="str">
        <f>IF(ISBLANK(現行セット情報CSV!J33),"",現行セット情報CSV!J33)</f>
        <v/>
      </c>
      <c r="L33" s="53" t="str">
        <f>IF(ISBLANK(現行セット情報CSV!K33),"",現行セット情報CSV!K33)</f>
        <v/>
      </c>
      <c r="M33" s="53" t="str">
        <f>IF(ISBLANK(現行セット情報CSV!L33),"",現行セット情報CSV!L33)</f>
        <v/>
      </c>
      <c r="N33" s="53" t="str">
        <f>IF(ISBLANK(現行セット情報CSV!M33),"",現行セット情報CSV!M33)</f>
        <v/>
      </c>
      <c r="O33" s="53" t="str">
        <f>IF(ISBLANK(現行セット情報CSV!N33),"",現行セット情報CSV!N33)</f>
        <v/>
      </c>
      <c r="P33" s="53" t="str">
        <f>IF(ISBLANK(現行セット情報CSV!O33),"",現行セット情報CSV!O33)</f>
        <v/>
      </c>
      <c r="Q33" s="53" t="str">
        <f>IF(ISBLANK(現行セット情報CSV!P33),"",現行セット情報CSV!P33)</f>
        <v/>
      </c>
      <c r="R33" s="53" t="str">
        <f>IF(ISBLANK(現行セット情報CSV!Q33),"",現行セット情報CSV!Q33)</f>
        <v/>
      </c>
      <c r="S33" s="53" t="str">
        <f>IF(ISBLANK(現行セット情報CSV!R33),"",現行セット情報CSV!R33)</f>
        <v/>
      </c>
      <c r="T33" s="53" t="str">
        <f>IF(ISBLANK(現行セット情報CSV!S33),"",現行セット情報CSV!S33)</f>
        <v/>
      </c>
      <c r="U33" s="53" t="str">
        <f ca="1">IFERROR(OFFSET('セット情報(宅配便）'!$P$2,MATCH($H33,BカートセットID入力!$C$4:$C$150,0),COLUMN()-COLUMN($U28)),IFERROR(OFFSET('セット情報(業務便）'!$P$2,MATCH($H33,BカートセットID入力!$F$4:$F$150,0),COLUMN()-COLUMN($U28)),IFERROR(OFFSET('セット情報（サンプル）'!$N$2,MATCH($H33,BカートセットID入力!$I$4:$I$150,0),COLUMN()-COLUMN($U28)),IFERROR(OFFSET('セット情報（イレギュラーサンプル）'!$N$2,MATCH($H33,BカートセットID入力!$L$4:$L$150,0),COLUMN()-COLUMN($U28)),""))))</f>
        <v/>
      </c>
      <c r="V33" s="53" t="str">
        <f ca="1">IFERROR(OFFSET('セット情報(宅配便）'!$P$2,MATCH($H33,BカートセットID入力!$C$4:$C$150,0),COLUMN()-COLUMN($U28)),IFERROR(OFFSET('セット情報(業務便）'!$P$2,MATCH($H33,BカートセットID入力!$F$4:$F$150,0),COLUMN()-COLUMN($U28)),IFERROR(OFFSET('セット情報（サンプル）'!$N$2,MATCH($H33,BカートセットID入力!$I$4:$I$150,0),COLUMN()-COLUMN($U28)),IFERROR(OFFSET('セット情報（イレギュラーサンプル）'!$N$2,MATCH($H33,BカートセットID入力!$L$4:$L$150,0),COLUMN()-COLUMN($U28)),""))))</f>
        <v/>
      </c>
      <c r="W33" s="53" t="str">
        <f ca="1">IFERROR(OFFSET('セット情報(宅配便）'!$P$2,MATCH($H33,BカートセットID入力!$C$4:$C$150,0),COLUMN()-COLUMN($U28)),IFERROR(OFFSET('セット情報(業務便）'!$P$2,MATCH($H33,BカートセットID入力!$F$4:$F$150,0),COLUMN()-COLUMN($U28)),IFERROR(OFFSET('セット情報（サンプル）'!$N$2,MATCH($H33,BカートセットID入力!$I$4:$I$150,0),COLUMN()-COLUMN($U28)),IFERROR(OFFSET('セット情報（イレギュラーサンプル）'!$N$2,MATCH($H33,BカートセットID入力!$L$4:$L$150,0),COLUMN()-COLUMN($U28)),""))))</f>
        <v/>
      </c>
      <c r="X33" s="53" t="str">
        <f ca="1">IFERROR(OFFSET('セット情報(宅配便）'!$P$2,MATCH($H33,BカートセットID入力!$C$4:$C$150,0),COLUMN()-COLUMN($U28)),IFERROR(OFFSET('セット情報(業務便）'!$P$2,MATCH($H33,BカートセットID入力!$F$4:$F$150,0),COLUMN()-COLUMN($U28)),IFERROR(OFFSET('セット情報（サンプル）'!$N$2,MATCH($H33,BカートセットID入力!$I$4:$I$150,0),COLUMN()-COLUMN($U28)),IFERROR(OFFSET('セット情報（イレギュラーサンプル）'!$N$2,MATCH($H33,BカートセットID入力!$L$4:$L$150,0),COLUMN()-COLUMN($U28)),""))))</f>
        <v/>
      </c>
      <c r="Y33" s="53" t="str">
        <f ca="1">IFERROR(OFFSET('セット情報(宅配便）'!$P$2,MATCH($H33,BカートセットID入力!$C$4:$C$150,0),COLUMN()-COLUMN($U28)),IFERROR(OFFSET('セット情報(業務便）'!$P$2,MATCH($H33,BカートセットID入力!$F$4:$F$150,0),COLUMN()-COLUMN($U28)),IFERROR(OFFSET('セット情報（サンプル）'!$N$2,MATCH($H33,BカートセットID入力!$I$4:$I$150,0),COLUMN()-COLUMN($U28)),IFERROR(OFFSET('セット情報（イレギュラーサンプル）'!$N$2,MATCH($H33,BカートセットID入力!$L$4:$L$150,0),COLUMN()-COLUMN($U28)),""))))</f>
        <v/>
      </c>
      <c r="Z33" s="53" t="str">
        <f ca="1">IFERROR(OFFSET('セット情報(宅配便）'!$P$2,MATCH($H33,BカートセットID入力!$C$4:$C$150,0),COLUMN()-COLUMN($U28)),IFERROR(OFFSET('セット情報(業務便）'!$P$2,MATCH($H33,BカートセットID入力!$F$4:$F$150,0),COLUMN()-COLUMN($U28)),IFERROR(OFFSET('セット情報（サンプル）'!$N$2,MATCH($H33,BカートセットID入力!$I$4:$I$150,0),COLUMN()-COLUMN($U28)),IFERROR(OFFSET('セット情報（イレギュラーサンプル）'!$N$2,MATCH($H33,BカートセットID入力!$L$4:$L$150,0),COLUMN()-COLUMN($U28)),""))))</f>
        <v/>
      </c>
      <c r="AA33" s="53" t="str">
        <f ca="1">IFERROR(OFFSET('セット情報(宅配便）'!$P$2,MATCH($H33,BカートセットID入力!$C$4:$C$150,0),COLUMN()-COLUMN($U28)),IFERROR(OFFSET('セット情報(業務便）'!$P$2,MATCH($H33,BカートセットID入力!$F$4:$F$150,0),COLUMN()-COLUMN($U28)),IFERROR(OFFSET('セット情報（サンプル）'!$N$2,MATCH($H33,BカートセットID入力!$I$4:$I$150,0),COLUMN()-COLUMN($U28)),IFERROR(OFFSET('セット情報（イレギュラーサンプル）'!$N$2,MATCH($H33,BカートセットID入力!$L$4:$L$150,0),COLUMN()-COLUMN($U28)),""))))</f>
        <v/>
      </c>
      <c r="AB33" s="53" t="str">
        <f ca="1">IFERROR(OFFSET('セット情報(宅配便）'!$P$2,MATCH($H33,BカートセットID入力!$C$4:$C$150,0),COLUMN()-COLUMN($U28)),IFERROR(OFFSET('セット情報(業務便）'!$P$2,MATCH($H33,BカートセットID入力!$F$4:$F$150,0),COLUMN()-COLUMN($U28)),IFERROR(OFFSET('セット情報（サンプル）'!$N$2,MATCH($H33,BカートセットID入力!$I$4:$I$150,0),COLUMN()-COLUMN($U28)),IFERROR(OFFSET('セット情報（イレギュラーサンプル）'!$N$2,MATCH($H33,BカートセットID入力!$L$4:$L$150,0),COLUMN()-COLUMN($U28)),""))))</f>
        <v/>
      </c>
      <c r="AC33" s="53" t="str">
        <f ca="1">IFERROR(OFFSET('セット情報(宅配便）'!$P$2,MATCH($H33,BカートセットID入力!$C$4:$C$150,0),COLUMN()-COLUMN($U28)),IFERROR(OFFSET('セット情報(業務便）'!$P$2,MATCH($H33,BカートセットID入力!$F$4:$F$150,0),COLUMN()-COLUMN($U28)),IFERROR(OFFSET('セット情報（サンプル）'!$N$2,MATCH($H33,BカートセットID入力!$I$4:$I$150,0),COLUMN()-COLUMN($U28)),IFERROR(OFFSET('セット情報（イレギュラーサンプル）'!$N$2,MATCH($H33,BカートセットID入力!$L$4:$L$150,0),COLUMN()-COLUMN($U28)),""))))</f>
        <v/>
      </c>
      <c r="AD33" s="53" t="str">
        <f ca="1">IFERROR(OFFSET('セット情報(宅配便）'!$P$2,MATCH($H33,BカートセットID入力!$C$4:$C$150,0),COLUMN()-COLUMN($U28)),IFERROR(OFFSET('セット情報(業務便）'!$P$2,MATCH($H33,BカートセットID入力!$F$4:$F$150,0),COLUMN()-COLUMN($U28)),IFERROR(OFFSET('セット情報（サンプル）'!$N$2,MATCH($H33,BカートセットID入力!$I$4:$I$150,0),COLUMN()-COLUMN($U28)),IFERROR(OFFSET('セット情報（イレギュラーサンプル）'!$N$2,MATCH($H33,BカートセットID入力!$L$4:$L$150,0),COLUMN()-COLUMN($U28)),""))))</f>
        <v/>
      </c>
      <c r="AE33" s="53" t="str">
        <f ca="1">IFERROR(OFFSET('セット情報(宅配便）'!$P$2,MATCH($H33,BカートセットID入力!$C$4:$C$150,0),COLUMN()-COLUMN($U28)),IFERROR(OFFSET('セット情報(業務便）'!$P$2,MATCH($H33,BカートセットID入力!$F$4:$F$150,0),COLUMN()-COLUMN($U28)),IFERROR(OFFSET('セット情報（サンプル）'!$N$2,MATCH($H33,BカートセットID入力!$I$4:$I$150,0),COLUMN()-COLUMN($U28)),IFERROR(OFFSET('セット情報（イレギュラーサンプル）'!$N$2,MATCH($H33,BカートセットID入力!$L$4:$L$150,0),COLUMN()-COLUMN($U28)),""))))</f>
        <v/>
      </c>
      <c r="AF33" s="53" t="str">
        <f ca="1">IFERROR(OFFSET('セット情報(宅配便）'!$P$2,MATCH($H33,BカートセットID入力!$C$4:$C$150,0),COLUMN()-COLUMN($U28)),IFERROR(OFFSET('セット情報(業務便）'!$P$2,MATCH($H33,BカートセットID入力!$F$4:$F$150,0),COLUMN()-COLUMN($U28)),IFERROR(OFFSET('セット情報（サンプル）'!$N$2,MATCH($H33,BカートセットID入力!$I$4:$I$150,0),COLUMN()-COLUMN($U28)),IFERROR(OFFSET('セット情報（イレギュラーサンプル）'!$N$2,MATCH($H33,BカートセットID入力!$L$4:$L$150,0),COLUMN()-COLUMN($U28)),""))))</f>
        <v/>
      </c>
      <c r="AG33" s="53" t="str">
        <f ca="1">IFERROR(OFFSET('セット情報(宅配便）'!$P$2,MATCH($H33,BカートセットID入力!$C$4:$C$150,0),COLUMN()-COLUMN($U28)),IFERROR(OFFSET('セット情報(業務便）'!$P$2,MATCH($H33,BカートセットID入力!$F$4:$F$150,0),COLUMN()-COLUMN($U28)),IFERROR(OFFSET('セット情報（サンプル）'!$N$2,MATCH($H33,BカートセットID入力!$I$4:$I$150,0),COLUMN()-COLUMN($U28)),IFERROR(OFFSET('セット情報（イレギュラーサンプル）'!$N$2,MATCH($H33,BカートセットID入力!$L$4:$L$150,0),COLUMN()-COLUMN($U28)),""))))</f>
        <v/>
      </c>
      <c r="AH33" s="53" t="str">
        <f ca="1">IFERROR(OFFSET('セット情報(宅配便）'!$P$2,MATCH($H33,BカートセットID入力!$C$4:$C$150,0),COLUMN()-COLUMN($U28)),IFERROR(OFFSET('セット情報(業務便）'!$P$2,MATCH($H33,BカートセットID入力!$F$4:$F$150,0),COLUMN()-COLUMN($U28)),IFERROR(OFFSET('セット情報（サンプル）'!$N$2,MATCH($H33,BカートセットID入力!$I$4:$I$150,0),COLUMN()-COLUMN($U28)),IFERROR(OFFSET('セット情報（イレギュラーサンプル）'!$N$2,MATCH($H33,BカートセットID入力!$L$4:$L$150,0),COLUMN()-COLUMN($U28)),""))))</f>
        <v/>
      </c>
      <c r="AI33" s="53" t="str">
        <f ca="1">IFERROR(OFFSET('セット情報(宅配便）'!$P$2,MATCH($H33,BカートセットID入力!$C$4:$C$150,0),COLUMN()-COLUMN($U28)),IFERROR(OFFSET('セット情報(業務便）'!$P$2,MATCH($H33,BカートセットID入力!$F$4:$F$150,0),COLUMN()-COLUMN($U28)),IFERROR(OFFSET('セット情報（サンプル）'!$N$2,MATCH($H33,BカートセットID入力!$I$4:$I$150,0),COLUMN()-COLUMN($U28)),IFERROR(OFFSET('セット情報（イレギュラーサンプル）'!$N$2,MATCH($H33,BカートセットID入力!$L$4:$L$150,0),COLUMN()-COLUMN($U28)),""))))</f>
        <v/>
      </c>
      <c r="AJ33" s="53" t="str">
        <f ca="1">IFERROR(OFFSET('セット情報(宅配便）'!$P$2,MATCH($H33,BカートセットID入力!$C$4:$C$150,0),COLUMN()-COLUMN($U28)),IFERROR(OFFSET('セット情報(業務便）'!$P$2,MATCH($H33,BカートセットID入力!$F$4:$F$150,0),COLUMN()-COLUMN($U28)),IFERROR(OFFSET('セット情報（サンプル）'!$N$2,MATCH($H33,BカートセットID入力!$I$4:$I$150,0),COLUMN()-COLUMN($U28)),IFERROR(OFFSET('セット情報（イレギュラーサンプル）'!$N$2,MATCH($H33,BカートセットID入力!$L$4:$L$150,0),COLUMN()-COLUMN($U28)),""))))</f>
        <v/>
      </c>
      <c r="AK33" s="53" t="str">
        <f ca="1">IFERROR(OFFSET('セット情報(宅配便）'!$P$2,MATCH($H33,BカートセットID入力!$C$4:$C$150,0),COLUMN()-COLUMN($U28)),IFERROR(OFFSET('セット情報(業務便）'!$P$2,MATCH($H33,BカートセットID入力!$F$4:$F$150,0),COLUMN()-COLUMN($U28)),IFERROR(OFFSET('セット情報（サンプル）'!$N$2,MATCH($H33,BカートセットID入力!$I$4:$I$150,0),COLUMN()-COLUMN($U28)),IFERROR(OFFSET('セット情報（イレギュラーサンプル）'!$N$2,MATCH($H33,BカートセットID入力!$L$4:$L$150,0),COLUMN()-COLUMN($U28)),""))))</f>
        <v/>
      </c>
      <c r="AL33" s="53" t="str">
        <f ca="1">IFERROR(OFFSET('セット情報(宅配便）'!$P$2,MATCH($H33,BカートセットID入力!$C$4:$C$150,0),COLUMN()-COLUMN($U28)),IFERROR(OFFSET('セット情報(業務便）'!$P$2,MATCH($H33,BカートセットID入力!$F$4:$F$150,0),COLUMN()-COLUMN($U28)),IFERROR(OFFSET('セット情報（サンプル）'!$N$2,MATCH($H33,BカートセットID入力!$I$4:$I$150,0),COLUMN()-COLUMN($U28)),IFERROR(OFFSET('セット情報（イレギュラーサンプル）'!$N$2,MATCH($H33,BカートセットID入力!$L$4:$L$150,0),COLUMN()-COLUMN($U28)),""))))</f>
        <v/>
      </c>
      <c r="AM33" s="53" t="str">
        <f ca="1">IFERROR(OFFSET('セット情報(宅配便）'!$P$2,MATCH($H33,BカートセットID入力!$C$4:$C$150,0),COLUMN()-COLUMN($U28)),IFERROR(OFFSET('セット情報(業務便）'!$P$2,MATCH($H33,BカートセットID入力!$F$4:$F$150,0),COLUMN()-COLUMN($U28)),IFERROR(OFFSET('セット情報（サンプル）'!$N$2,MATCH($H33,BカートセットID入力!$I$4:$I$150,0),COLUMN()-COLUMN($U28)),IFERROR(OFFSET('セット情報（イレギュラーサンプル）'!$N$2,MATCH($H33,BカートセットID入力!$L$4:$L$150,0),COLUMN()-COLUMN($U28)),""))))</f>
        <v/>
      </c>
      <c r="AN33" s="53" t="str">
        <f ca="1">IFERROR(OFFSET('セット情報(宅配便）'!$P$2,MATCH($H33,BカートセットID入力!$C$4:$C$150,0),COLUMN()-COLUMN($U28)),IFERROR(OFFSET('セット情報(業務便）'!$P$2,MATCH($H33,BカートセットID入力!$F$4:$F$150,0),COLUMN()-COLUMN($U28)),IFERROR(OFFSET('セット情報（サンプル）'!$N$2,MATCH($H33,BカートセットID入力!$I$4:$I$150,0),COLUMN()-COLUMN($U28)),IFERROR(OFFSET('セット情報（イレギュラーサンプル）'!$N$2,MATCH($H33,BカートセットID入力!$L$4:$L$150,0),COLUMN()-COLUMN($U28)),""))))</f>
        <v/>
      </c>
      <c r="AO33" s="53" t="str">
        <f ca="1">IFERROR(OFFSET('セット情報(宅配便）'!$P$2,MATCH($H33,BカートセットID入力!$C$4:$C$150,0),COLUMN()-COLUMN($U28)),IFERROR(OFFSET('セット情報(業務便）'!$P$2,MATCH($H33,BカートセットID入力!$F$4:$F$150,0),COLUMN()-COLUMN($U28)),IFERROR(OFFSET('セット情報（サンプル）'!$N$2,MATCH($H33,BカートセットID入力!$I$4:$I$150,0),COLUMN()-COLUMN($U28)),IFERROR(OFFSET('セット情報（イレギュラーサンプル）'!$N$2,MATCH($H33,BカートセットID入力!$L$4:$L$150,0),COLUMN()-COLUMN($U28)),""))))</f>
        <v/>
      </c>
      <c r="AP33" s="53" t="str">
        <f ca="1">IFERROR(OFFSET('セット情報(宅配便）'!$P$2,MATCH($H33,BカートセットID入力!$C$4:$C$150,0),COLUMN()-COLUMN($U28)),IFERROR(OFFSET('セット情報(業務便）'!$P$2,MATCH($H33,BカートセットID入力!$F$4:$F$150,0),COLUMN()-COLUMN($U28)),IFERROR(OFFSET('セット情報（サンプル）'!$N$2,MATCH($H33,BカートセットID入力!$I$4:$I$150,0),COLUMN()-COLUMN($U28)),IFERROR(OFFSET('セット情報（イレギュラーサンプル）'!$N$2,MATCH($H33,BカートセットID入力!$L$4:$L$150,0),COLUMN()-COLUMN($U28)),""))))</f>
        <v/>
      </c>
      <c r="AQ33" s="53" t="str">
        <f ca="1">IFERROR(OFFSET('セット情報(宅配便）'!$P$2,MATCH($H33,BカートセットID入力!$C$4:$C$150,0),COLUMN()-COLUMN($U28)),IFERROR(OFFSET('セット情報(業務便）'!$P$2,MATCH($H33,BカートセットID入力!$F$4:$F$150,0),COLUMN()-COLUMN($U28)),IFERROR(OFFSET('セット情報（サンプル）'!$N$2,MATCH($H33,BカートセットID入力!$I$4:$I$150,0),COLUMN()-COLUMN($U28)),IFERROR(OFFSET('セット情報（イレギュラーサンプル）'!$N$2,MATCH($H33,BカートセットID入力!$L$4:$L$150,0),COLUMN()-COLUMN($U28)),""))))</f>
        <v/>
      </c>
      <c r="AR33" s="53" t="str">
        <f ca="1">IFERROR(OFFSET('セット情報(宅配便）'!$P$2,MATCH($H33,BカートセットID入力!$C$4:$C$150,0),COLUMN()-COLUMN($U28)),IFERROR(OFFSET('セット情報(業務便）'!$P$2,MATCH($H33,BカートセットID入力!$F$4:$F$150,0),COLUMN()-COLUMN($U28)),IFERROR(OFFSET('セット情報（サンプル）'!$N$2,MATCH($H33,BカートセットID入力!$I$4:$I$150,0),COLUMN()-COLUMN($U28)),IFERROR(OFFSET('セット情報（イレギュラーサンプル）'!$N$2,MATCH($H33,BカートセットID入力!$L$4:$L$150,0),COLUMN()-COLUMN($U28)),""))))</f>
        <v/>
      </c>
      <c r="AS33" s="53" t="str">
        <f ca="1">IFERROR(OFFSET('セット情報(宅配便）'!$P$2,MATCH($H33,BカートセットID入力!$C$4:$C$150,0),COLUMN()-COLUMN($U28)),IFERROR(OFFSET('セット情報(業務便）'!$P$2,MATCH($H33,BカートセットID入力!$F$4:$F$150,0),COLUMN()-COLUMN($U28)),IFERROR(OFFSET('セット情報（サンプル）'!$N$2,MATCH($H33,BカートセットID入力!$I$4:$I$150,0),COLUMN()-COLUMN($U28)),IFERROR(OFFSET('セット情報（イレギュラーサンプル）'!$N$2,MATCH($H33,BカートセットID入力!$L$4:$L$150,0),COLUMN()-COLUMN($U28)),""))))</f>
        <v/>
      </c>
      <c r="AT33" s="53" t="str">
        <f ca="1">IFERROR(OFFSET('セット情報(宅配便）'!$P$2,MATCH($H33,BカートセットID入力!$C$4:$C$150,0),COLUMN()-COLUMN($U28)),IFERROR(OFFSET('セット情報(業務便）'!$P$2,MATCH($H33,BカートセットID入力!$F$4:$F$150,0),COLUMN()-COLUMN($U28)),IFERROR(OFFSET('セット情報（サンプル）'!$N$2,MATCH($H33,BカートセットID入力!$I$4:$I$150,0),COLUMN()-COLUMN($U28)),IFERROR(OFFSET('セット情報（イレギュラーサンプル）'!$N$2,MATCH($H33,BカートセットID入力!$L$4:$L$150,0),COLUMN()-COLUMN($U28)),""))))</f>
        <v/>
      </c>
    </row>
    <row r="34" spans="1:46">
      <c r="A34" s="144"/>
      <c r="B34" s="53" t="str">
        <f>IF(ISBLANK(現行セット情報CSV!A34),"",現行セット情報CSV!A34)</f>
        <v/>
      </c>
      <c r="C34" s="53" t="str">
        <f>IF(ISBLANK(現行セット情報CSV!B34),"",現行セット情報CSV!B34)&amp;IFERROR(VLOOKUP(A34,上部フリースペースHTML!$A$3:$H$5,8,FALSE),"")</f>
        <v/>
      </c>
      <c r="D34" s="53" t="str">
        <f>IF(ISBLANK(現行セット情報CSV!C34),"",現行セット情報CSV!C34)</f>
        <v/>
      </c>
      <c r="E34" s="53" t="str">
        <f>IF(ISBLANK(現行セット情報CSV!D34),"",現行セット情報CSV!D34)</f>
        <v/>
      </c>
      <c r="F34" s="53" t="str">
        <f>IF(ISBLANK(現行セット情報CSV!E34),"",現行セット情報CSV!E34)</f>
        <v/>
      </c>
      <c r="G34" s="53" t="str">
        <f>IF(ISBLANK(現行セット情報CSV!F34),"",現行セット情報CSV!F34)</f>
        <v/>
      </c>
      <c r="H34" s="53" t="str">
        <f>IF(ISBLANK(現行セット情報CSV!G34),"",現行セット情報CSV!G34)</f>
        <v/>
      </c>
      <c r="I34" s="53" t="str">
        <f>IF(ISBLANK(現行セット情報CSV!H34),"",現行セット情報CSV!H34)</f>
        <v/>
      </c>
      <c r="J34" s="53" t="str">
        <f>IF(ISBLANK(現行セット情報CSV!I34),"",現行セット情報CSV!I34&amp;"("&amp;TEXT($J$2,"yyyy年m月")&amp;"納品から)")</f>
        <v/>
      </c>
      <c r="K34" s="53" t="str">
        <f>IF(ISBLANK(現行セット情報CSV!J34),"",現行セット情報CSV!J34)</f>
        <v/>
      </c>
      <c r="L34" s="53" t="str">
        <f>IF(ISBLANK(現行セット情報CSV!K34),"",現行セット情報CSV!K34)</f>
        <v/>
      </c>
      <c r="M34" s="53" t="str">
        <f>IF(ISBLANK(現行セット情報CSV!L34),"",現行セット情報CSV!L34)</f>
        <v/>
      </c>
      <c r="N34" s="53" t="str">
        <f>IF(ISBLANK(現行セット情報CSV!M34),"",現行セット情報CSV!M34)</f>
        <v/>
      </c>
      <c r="O34" s="53" t="str">
        <f>IF(ISBLANK(現行セット情報CSV!N34),"",現行セット情報CSV!N34)</f>
        <v/>
      </c>
      <c r="P34" s="53" t="str">
        <f>IF(ISBLANK(現行セット情報CSV!O34),"",現行セット情報CSV!O34)</f>
        <v/>
      </c>
      <c r="Q34" s="53" t="str">
        <f>IF(ISBLANK(現行セット情報CSV!P34),"",現行セット情報CSV!P34)</f>
        <v/>
      </c>
      <c r="R34" s="53" t="str">
        <f>IF(ISBLANK(現行セット情報CSV!Q34),"",現行セット情報CSV!Q34)</f>
        <v/>
      </c>
      <c r="S34" s="53" t="str">
        <f>IF(ISBLANK(現行セット情報CSV!R34),"",現行セット情報CSV!R34)</f>
        <v/>
      </c>
      <c r="T34" s="53" t="str">
        <f>IF(ISBLANK(現行セット情報CSV!S34),"",現行セット情報CSV!S34)</f>
        <v/>
      </c>
      <c r="U34" s="53" t="str">
        <f ca="1">IFERROR(OFFSET('セット情報(宅配便）'!$P$2,MATCH($H34,BカートセットID入力!$C$4:$C$150,0),COLUMN()-COLUMN($U29)),IFERROR(OFFSET('セット情報(業務便）'!$P$2,MATCH($H34,BカートセットID入力!$F$4:$F$150,0),COLUMN()-COLUMN($U29)),IFERROR(OFFSET('セット情報（サンプル）'!$N$2,MATCH($H34,BカートセットID入力!$I$4:$I$150,0),COLUMN()-COLUMN($U29)),IFERROR(OFFSET('セット情報（イレギュラーサンプル）'!$N$2,MATCH($H34,BカートセットID入力!$L$4:$L$150,0),COLUMN()-COLUMN($U29)),""))))</f>
        <v/>
      </c>
      <c r="V34" s="53" t="str">
        <f ca="1">IFERROR(OFFSET('セット情報(宅配便）'!$P$2,MATCH($H34,BカートセットID入力!$C$4:$C$150,0),COLUMN()-COLUMN($U29)),IFERROR(OFFSET('セット情報(業務便）'!$P$2,MATCH($H34,BカートセットID入力!$F$4:$F$150,0),COLUMN()-COLUMN($U29)),IFERROR(OFFSET('セット情報（サンプル）'!$N$2,MATCH($H34,BカートセットID入力!$I$4:$I$150,0),COLUMN()-COLUMN($U29)),IFERROR(OFFSET('セット情報（イレギュラーサンプル）'!$N$2,MATCH($H34,BカートセットID入力!$L$4:$L$150,0),COLUMN()-COLUMN($U29)),""))))</f>
        <v/>
      </c>
      <c r="W34" s="53" t="str">
        <f ca="1">IFERROR(OFFSET('セット情報(宅配便）'!$P$2,MATCH($H34,BカートセットID入力!$C$4:$C$150,0),COLUMN()-COLUMN($U29)),IFERROR(OFFSET('セット情報(業務便）'!$P$2,MATCH($H34,BカートセットID入力!$F$4:$F$150,0),COLUMN()-COLUMN($U29)),IFERROR(OFFSET('セット情報（サンプル）'!$N$2,MATCH($H34,BカートセットID入力!$I$4:$I$150,0),COLUMN()-COLUMN($U29)),IFERROR(OFFSET('セット情報（イレギュラーサンプル）'!$N$2,MATCH($H34,BカートセットID入力!$L$4:$L$150,0),COLUMN()-COLUMN($U29)),""))))</f>
        <v/>
      </c>
      <c r="X34" s="53" t="str">
        <f ca="1">IFERROR(OFFSET('セット情報(宅配便）'!$P$2,MATCH($H34,BカートセットID入力!$C$4:$C$150,0),COLUMN()-COLUMN($U29)),IFERROR(OFFSET('セット情報(業務便）'!$P$2,MATCH($H34,BカートセットID入力!$F$4:$F$150,0),COLUMN()-COLUMN($U29)),IFERROR(OFFSET('セット情報（サンプル）'!$N$2,MATCH($H34,BカートセットID入力!$I$4:$I$150,0),COLUMN()-COLUMN($U29)),IFERROR(OFFSET('セット情報（イレギュラーサンプル）'!$N$2,MATCH($H34,BカートセットID入力!$L$4:$L$150,0),COLUMN()-COLUMN($U29)),""))))</f>
        <v/>
      </c>
      <c r="Y34" s="53" t="str">
        <f ca="1">IFERROR(OFFSET('セット情報(宅配便）'!$P$2,MATCH($H34,BカートセットID入力!$C$4:$C$150,0),COLUMN()-COLUMN($U29)),IFERROR(OFFSET('セット情報(業務便）'!$P$2,MATCH($H34,BカートセットID入力!$F$4:$F$150,0),COLUMN()-COLUMN($U29)),IFERROR(OFFSET('セット情報（サンプル）'!$N$2,MATCH($H34,BカートセットID入力!$I$4:$I$150,0),COLUMN()-COLUMN($U29)),IFERROR(OFFSET('セット情報（イレギュラーサンプル）'!$N$2,MATCH($H34,BカートセットID入力!$L$4:$L$150,0),COLUMN()-COLUMN($U29)),""))))</f>
        <v/>
      </c>
      <c r="Z34" s="53" t="str">
        <f ca="1">IFERROR(OFFSET('セット情報(宅配便）'!$P$2,MATCH($H34,BカートセットID入力!$C$4:$C$150,0),COLUMN()-COLUMN($U29)),IFERROR(OFFSET('セット情報(業務便）'!$P$2,MATCH($H34,BカートセットID入力!$F$4:$F$150,0),COLUMN()-COLUMN($U29)),IFERROR(OFFSET('セット情報（サンプル）'!$N$2,MATCH($H34,BカートセットID入力!$I$4:$I$150,0),COLUMN()-COLUMN($U29)),IFERROR(OFFSET('セット情報（イレギュラーサンプル）'!$N$2,MATCH($H34,BカートセットID入力!$L$4:$L$150,0),COLUMN()-COLUMN($U29)),""))))</f>
        <v/>
      </c>
      <c r="AA34" s="53" t="str">
        <f ca="1">IFERROR(OFFSET('セット情報(宅配便）'!$P$2,MATCH($H34,BカートセットID入力!$C$4:$C$150,0),COLUMN()-COLUMN($U29)),IFERROR(OFFSET('セット情報(業務便）'!$P$2,MATCH($H34,BカートセットID入力!$F$4:$F$150,0),COLUMN()-COLUMN($U29)),IFERROR(OFFSET('セット情報（サンプル）'!$N$2,MATCH($H34,BカートセットID入力!$I$4:$I$150,0),COLUMN()-COLUMN($U29)),IFERROR(OFFSET('セット情報（イレギュラーサンプル）'!$N$2,MATCH($H34,BカートセットID入力!$L$4:$L$150,0),COLUMN()-COLUMN($U29)),""))))</f>
        <v/>
      </c>
      <c r="AB34" s="53" t="str">
        <f ca="1">IFERROR(OFFSET('セット情報(宅配便）'!$P$2,MATCH($H34,BカートセットID入力!$C$4:$C$150,0),COLUMN()-COLUMN($U29)),IFERROR(OFFSET('セット情報(業務便）'!$P$2,MATCH($H34,BカートセットID入力!$F$4:$F$150,0),COLUMN()-COLUMN($U29)),IFERROR(OFFSET('セット情報（サンプル）'!$N$2,MATCH($H34,BカートセットID入力!$I$4:$I$150,0),COLUMN()-COLUMN($U29)),IFERROR(OFFSET('セット情報（イレギュラーサンプル）'!$N$2,MATCH($H34,BカートセットID入力!$L$4:$L$150,0),COLUMN()-COLUMN($U29)),""))))</f>
        <v/>
      </c>
      <c r="AC34" s="53" t="str">
        <f ca="1">IFERROR(OFFSET('セット情報(宅配便）'!$P$2,MATCH($H34,BカートセットID入力!$C$4:$C$150,0),COLUMN()-COLUMN($U29)),IFERROR(OFFSET('セット情報(業務便）'!$P$2,MATCH($H34,BカートセットID入力!$F$4:$F$150,0),COLUMN()-COLUMN($U29)),IFERROR(OFFSET('セット情報（サンプル）'!$N$2,MATCH($H34,BカートセットID入力!$I$4:$I$150,0),COLUMN()-COLUMN($U29)),IFERROR(OFFSET('セット情報（イレギュラーサンプル）'!$N$2,MATCH($H34,BカートセットID入力!$L$4:$L$150,0),COLUMN()-COLUMN($U29)),""))))</f>
        <v/>
      </c>
      <c r="AD34" s="53" t="str">
        <f ca="1">IFERROR(OFFSET('セット情報(宅配便）'!$P$2,MATCH($H34,BカートセットID入力!$C$4:$C$150,0),COLUMN()-COLUMN($U29)),IFERROR(OFFSET('セット情報(業務便）'!$P$2,MATCH($H34,BカートセットID入力!$F$4:$F$150,0),COLUMN()-COLUMN($U29)),IFERROR(OFFSET('セット情報（サンプル）'!$N$2,MATCH($H34,BカートセットID入力!$I$4:$I$150,0),COLUMN()-COLUMN($U29)),IFERROR(OFFSET('セット情報（イレギュラーサンプル）'!$N$2,MATCH($H34,BカートセットID入力!$L$4:$L$150,0),COLUMN()-COLUMN($U29)),""))))</f>
        <v/>
      </c>
      <c r="AE34" s="53" t="str">
        <f ca="1">IFERROR(OFFSET('セット情報(宅配便）'!$P$2,MATCH($H34,BカートセットID入力!$C$4:$C$150,0),COLUMN()-COLUMN($U29)),IFERROR(OFFSET('セット情報(業務便）'!$P$2,MATCH($H34,BカートセットID入力!$F$4:$F$150,0),COLUMN()-COLUMN($U29)),IFERROR(OFFSET('セット情報（サンプル）'!$N$2,MATCH($H34,BカートセットID入力!$I$4:$I$150,0),COLUMN()-COLUMN($U29)),IFERROR(OFFSET('セット情報（イレギュラーサンプル）'!$N$2,MATCH($H34,BカートセットID入力!$L$4:$L$150,0),COLUMN()-COLUMN($U29)),""))))</f>
        <v/>
      </c>
      <c r="AF34" s="53" t="str">
        <f ca="1">IFERROR(OFFSET('セット情報(宅配便）'!$P$2,MATCH($H34,BカートセットID入力!$C$4:$C$150,0),COLUMN()-COLUMN($U29)),IFERROR(OFFSET('セット情報(業務便）'!$P$2,MATCH($H34,BカートセットID入力!$F$4:$F$150,0),COLUMN()-COLUMN($U29)),IFERROR(OFFSET('セット情報（サンプル）'!$N$2,MATCH($H34,BカートセットID入力!$I$4:$I$150,0),COLUMN()-COLUMN($U29)),IFERROR(OFFSET('セット情報（イレギュラーサンプル）'!$N$2,MATCH($H34,BカートセットID入力!$L$4:$L$150,0),COLUMN()-COLUMN($U29)),""))))</f>
        <v/>
      </c>
      <c r="AG34" s="53" t="str">
        <f ca="1">IFERROR(OFFSET('セット情報(宅配便）'!$P$2,MATCH($H34,BカートセットID入力!$C$4:$C$150,0),COLUMN()-COLUMN($U29)),IFERROR(OFFSET('セット情報(業務便）'!$P$2,MATCH($H34,BカートセットID入力!$F$4:$F$150,0),COLUMN()-COLUMN($U29)),IFERROR(OFFSET('セット情報（サンプル）'!$N$2,MATCH($H34,BカートセットID入力!$I$4:$I$150,0),COLUMN()-COLUMN($U29)),IFERROR(OFFSET('セット情報（イレギュラーサンプル）'!$N$2,MATCH($H34,BカートセットID入力!$L$4:$L$150,0),COLUMN()-COLUMN($U29)),""))))</f>
        <v/>
      </c>
      <c r="AH34" s="53" t="str">
        <f ca="1">IFERROR(OFFSET('セット情報(宅配便）'!$P$2,MATCH($H34,BカートセットID入力!$C$4:$C$150,0),COLUMN()-COLUMN($U29)),IFERROR(OFFSET('セット情報(業務便）'!$P$2,MATCH($H34,BカートセットID入力!$F$4:$F$150,0),COLUMN()-COLUMN($U29)),IFERROR(OFFSET('セット情報（サンプル）'!$N$2,MATCH($H34,BカートセットID入力!$I$4:$I$150,0),COLUMN()-COLUMN($U29)),IFERROR(OFFSET('セット情報（イレギュラーサンプル）'!$N$2,MATCH($H34,BカートセットID入力!$L$4:$L$150,0),COLUMN()-COLUMN($U29)),""))))</f>
        <v/>
      </c>
      <c r="AI34" s="53" t="str">
        <f ca="1">IFERROR(OFFSET('セット情報(宅配便）'!$P$2,MATCH($H34,BカートセットID入力!$C$4:$C$150,0),COLUMN()-COLUMN($U29)),IFERROR(OFFSET('セット情報(業務便）'!$P$2,MATCH($H34,BカートセットID入力!$F$4:$F$150,0),COLUMN()-COLUMN($U29)),IFERROR(OFFSET('セット情報（サンプル）'!$N$2,MATCH($H34,BカートセットID入力!$I$4:$I$150,0),COLUMN()-COLUMN($U29)),IFERROR(OFFSET('セット情報（イレギュラーサンプル）'!$N$2,MATCH($H34,BカートセットID入力!$L$4:$L$150,0),COLUMN()-COLUMN($U29)),""))))</f>
        <v/>
      </c>
      <c r="AJ34" s="53" t="str">
        <f ca="1">IFERROR(OFFSET('セット情報(宅配便）'!$P$2,MATCH($H34,BカートセットID入力!$C$4:$C$150,0),COLUMN()-COLUMN($U29)),IFERROR(OFFSET('セット情報(業務便）'!$P$2,MATCH($H34,BカートセットID入力!$F$4:$F$150,0),COLUMN()-COLUMN($U29)),IFERROR(OFFSET('セット情報（サンプル）'!$N$2,MATCH($H34,BカートセットID入力!$I$4:$I$150,0),COLUMN()-COLUMN($U29)),IFERROR(OFFSET('セット情報（イレギュラーサンプル）'!$N$2,MATCH($H34,BカートセットID入力!$L$4:$L$150,0),COLUMN()-COLUMN($U29)),""))))</f>
        <v/>
      </c>
      <c r="AK34" s="53" t="str">
        <f ca="1">IFERROR(OFFSET('セット情報(宅配便）'!$P$2,MATCH($H34,BカートセットID入力!$C$4:$C$150,0),COLUMN()-COLUMN($U29)),IFERROR(OFFSET('セット情報(業務便）'!$P$2,MATCH($H34,BカートセットID入力!$F$4:$F$150,0),COLUMN()-COLUMN($U29)),IFERROR(OFFSET('セット情報（サンプル）'!$N$2,MATCH($H34,BカートセットID入力!$I$4:$I$150,0),COLUMN()-COLUMN($U29)),IFERROR(OFFSET('セット情報（イレギュラーサンプル）'!$N$2,MATCH($H34,BカートセットID入力!$L$4:$L$150,0),COLUMN()-COLUMN($U29)),""))))</f>
        <v/>
      </c>
      <c r="AL34" s="53" t="str">
        <f ca="1">IFERROR(OFFSET('セット情報(宅配便）'!$P$2,MATCH($H34,BカートセットID入力!$C$4:$C$150,0),COLUMN()-COLUMN($U29)),IFERROR(OFFSET('セット情報(業務便）'!$P$2,MATCH($H34,BカートセットID入力!$F$4:$F$150,0),COLUMN()-COLUMN($U29)),IFERROR(OFFSET('セット情報（サンプル）'!$N$2,MATCH($H34,BカートセットID入力!$I$4:$I$150,0),COLUMN()-COLUMN($U29)),IFERROR(OFFSET('セット情報（イレギュラーサンプル）'!$N$2,MATCH($H34,BカートセットID入力!$L$4:$L$150,0),COLUMN()-COLUMN($U29)),""))))</f>
        <v/>
      </c>
      <c r="AM34" s="53" t="str">
        <f ca="1">IFERROR(OFFSET('セット情報(宅配便）'!$P$2,MATCH($H34,BカートセットID入力!$C$4:$C$150,0),COLUMN()-COLUMN($U29)),IFERROR(OFFSET('セット情報(業務便）'!$P$2,MATCH($H34,BカートセットID入力!$F$4:$F$150,0),COLUMN()-COLUMN($U29)),IFERROR(OFFSET('セット情報（サンプル）'!$N$2,MATCH($H34,BカートセットID入力!$I$4:$I$150,0),COLUMN()-COLUMN($U29)),IFERROR(OFFSET('セット情報（イレギュラーサンプル）'!$N$2,MATCH($H34,BカートセットID入力!$L$4:$L$150,0),COLUMN()-COLUMN($U29)),""))))</f>
        <v/>
      </c>
      <c r="AN34" s="53" t="str">
        <f ca="1">IFERROR(OFFSET('セット情報(宅配便）'!$P$2,MATCH($H34,BカートセットID入力!$C$4:$C$150,0),COLUMN()-COLUMN($U29)),IFERROR(OFFSET('セット情報(業務便）'!$P$2,MATCH($H34,BカートセットID入力!$F$4:$F$150,0),COLUMN()-COLUMN($U29)),IFERROR(OFFSET('セット情報（サンプル）'!$N$2,MATCH($H34,BカートセットID入力!$I$4:$I$150,0),COLUMN()-COLUMN($U29)),IFERROR(OFFSET('セット情報（イレギュラーサンプル）'!$N$2,MATCH($H34,BカートセットID入力!$L$4:$L$150,0),COLUMN()-COLUMN($U29)),""))))</f>
        <v/>
      </c>
      <c r="AO34" s="53" t="str">
        <f ca="1">IFERROR(OFFSET('セット情報(宅配便）'!$P$2,MATCH($H34,BカートセットID入力!$C$4:$C$150,0),COLUMN()-COLUMN($U29)),IFERROR(OFFSET('セット情報(業務便）'!$P$2,MATCH($H34,BカートセットID入力!$F$4:$F$150,0),COLUMN()-COLUMN($U29)),IFERROR(OFFSET('セット情報（サンプル）'!$N$2,MATCH($H34,BカートセットID入力!$I$4:$I$150,0),COLUMN()-COLUMN($U29)),IFERROR(OFFSET('セット情報（イレギュラーサンプル）'!$N$2,MATCH($H34,BカートセットID入力!$L$4:$L$150,0),COLUMN()-COLUMN($U29)),""))))</f>
        <v/>
      </c>
      <c r="AP34" s="53" t="str">
        <f ca="1">IFERROR(OFFSET('セット情報(宅配便）'!$P$2,MATCH($H34,BカートセットID入力!$C$4:$C$150,0),COLUMN()-COLUMN($U29)),IFERROR(OFFSET('セット情報(業務便）'!$P$2,MATCH($H34,BカートセットID入力!$F$4:$F$150,0),COLUMN()-COLUMN($U29)),IFERROR(OFFSET('セット情報（サンプル）'!$N$2,MATCH($H34,BカートセットID入力!$I$4:$I$150,0),COLUMN()-COLUMN($U29)),IFERROR(OFFSET('セット情報（イレギュラーサンプル）'!$N$2,MATCH($H34,BカートセットID入力!$L$4:$L$150,0),COLUMN()-COLUMN($U29)),""))))</f>
        <v/>
      </c>
      <c r="AQ34" s="53" t="str">
        <f ca="1">IFERROR(OFFSET('セット情報(宅配便）'!$P$2,MATCH($H34,BカートセットID入力!$C$4:$C$150,0),COLUMN()-COLUMN($U29)),IFERROR(OFFSET('セット情報(業務便）'!$P$2,MATCH($H34,BカートセットID入力!$F$4:$F$150,0),COLUMN()-COLUMN($U29)),IFERROR(OFFSET('セット情報（サンプル）'!$N$2,MATCH($H34,BカートセットID入力!$I$4:$I$150,0),COLUMN()-COLUMN($U29)),IFERROR(OFFSET('セット情報（イレギュラーサンプル）'!$N$2,MATCH($H34,BカートセットID入力!$L$4:$L$150,0),COLUMN()-COLUMN($U29)),""))))</f>
        <v/>
      </c>
      <c r="AR34" s="53" t="str">
        <f ca="1">IFERROR(OFFSET('セット情報(宅配便）'!$P$2,MATCH($H34,BカートセットID入力!$C$4:$C$150,0),COLUMN()-COLUMN($U29)),IFERROR(OFFSET('セット情報(業務便）'!$P$2,MATCH($H34,BカートセットID入力!$F$4:$F$150,0),COLUMN()-COLUMN($U29)),IFERROR(OFFSET('セット情報（サンプル）'!$N$2,MATCH($H34,BカートセットID入力!$I$4:$I$150,0),COLUMN()-COLUMN($U29)),IFERROR(OFFSET('セット情報（イレギュラーサンプル）'!$N$2,MATCH($H34,BカートセットID入力!$L$4:$L$150,0),COLUMN()-COLUMN($U29)),""))))</f>
        <v/>
      </c>
      <c r="AS34" s="53" t="str">
        <f ca="1">IFERROR(OFFSET('セット情報(宅配便）'!$P$2,MATCH($H34,BカートセットID入力!$C$4:$C$150,0),COLUMN()-COLUMN($U29)),IFERROR(OFFSET('セット情報(業務便）'!$P$2,MATCH($H34,BカートセットID入力!$F$4:$F$150,0),COLUMN()-COLUMN($U29)),IFERROR(OFFSET('セット情報（サンプル）'!$N$2,MATCH($H34,BカートセットID入力!$I$4:$I$150,0),COLUMN()-COLUMN($U29)),IFERROR(OFFSET('セット情報（イレギュラーサンプル）'!$N$2,MATCH($H34,BカートセットID入力!$L$4:$L$150,0),COLUMN()-COLUMN($U29)),""))))</f>
        <v/>
      </c>
      <c r="AT34" s="53" t="str">
        <f ca="1">IFERROR(OFFSET('セット情報(宅配便）'!$P$2,MATCH($H34,BカートセットID入力!$C$4:$C$150,0),COLUMN()-COLUMN($U29)),IFERROR(OFFSET('セット情報(業務便）'!$P$2,MATCH($H34,BカートセットID入力!$F$4:$F$150,0),COLUMN()-COLUMN($U29)),IFERROR(OFFSET('セット情報（サンプル）'!$N$2,MATCH($H34,BカートセットID入力!$I$4:$I$150,0),COLUMN()-COLUMN($U29)),IFERROR(OFFSET('セット情報（イレギュラーサンプル）'!$N$2,MATCH($H34,BカートセットID入力!$L$4:$L$150,0),COLUMN()-COLUMN($U29)),""))))</f>
        <v/>
      </c>
    </row>
    <row r="35" spans="1:46">
      <c r="A35" s="144"/>
      <c r="B35" s="53" t="str">
        <f>IF(ISBLANK(現行セット情報CSV!A35),"",現行セット情報CSV!A35)</f>
        <v/>
      </c>
      <c r="C35" s="53" t="str">
        <f>IF(ISBLANK(現行セット情報CSV!B35),"",現行セット情報CSV!B35)&amp;IFERROR(VLOOKUP(A35,上部フリースペースHTML!$A$3:$H$5,8,FALSE),"")</f>
        <v/>
      </c>
      <c r="D35" s="53" t="str">
        <f>IF(ISBLANK(現行セット情報CSV!C35),"",現行セット情報CSV!C35)</f>
        <v/>
      </c>
      <c r="E35" s="53" t="str">
        <f>IF(ISBLANK(現行セット情報CSV!D35),"",現行セット情報CSV!D35)</f>
        <v/>
      </c>
      <c r="F35" s="53" t="str">
        <f>IF(ISBLANK(現行セット情報CSV!E35),"",現行セット情報CSV!E35)</f>
        <v/>
      </c>
      <c r="G35" s="53" t="str">
        <f>IF(ISBLANK(現行セット情報CSV!F35),"",現行セット情報CSV!F35)</f>
        <v/>
      </c>
      <c r="H35" s="53" t="str">
        <f>IF(ISBLANK(現行セット情報CSV!G35),"",現行セット情報CSV!G35)</f>
        <v/>
      </c>
      <c r="I35" s="53" t="str">
        <f>IF(ISBLANK(現行セット情報CSV!H35),"",現行セット情報CSV!H35)</f>
        <v/>
      </c>
      <c r="J35" s="53" t="str">
        <f>IF(ISBLANK(現行セット情報CSV!I35),"",現行セット情報CSV!I35&amp;"("&amp;TEXT($J$2,"yyyy年m月")&amp;"納品から)")</f>
        <v/>
      </c>
      <c r="K35" s="53" t="str">
        <f>IF(ISBLANK(現行セット情報CSV!J35),"",現行セット情報CSV!J35)</f>
        <v/>
      </c>
      <c r="L35" s="53" t="str">
        <f>IF(ISBLANK(現行セット情報CSV!K35),"",現行セット情報CSV!K35)</f>
        <v/>
      </c>
      <c r="M35" s="53" t="str">
        <f>IF(ISBLANK(現行セット情報CSV!L35),"",現行セット情報CSV!L35)</f>
        <v/>
      </c>
      <c r="N35" s="53" t="str">
        <f>IF(ISBLANK(現行セット情報CSV!M35),"",現行セット情報CSV!M35)</f>
        <v/>
      </c>
      <c r="O35" s="53" t="str">
        <f>IF(ISBLANK(現行セット情報CSV!N35),"",現行セット情報CSV!N35)</f>
        <v/>
      </c>
      <c r="P35" s="53" t="str">
        <f>IF(ISBLANK(現行セット情報CSV!O35),"",現行セット情報CSV!O35)</f>
        <v/>
      </c>
      <c r="Q35" s="53" t="str">
        <f>IF(ISBLANK(現行セット情報CSV!P35),"",現行セット情報CSV!P35)</f>
        <v/>
      </c>
      <c r="R35" s="53" t="str">
        <f>IF(ISBLANK(現行セット情報CSV!Q35),"",現行セット情報CSV!Q35)</f>
        <v/>
      </c>
      <c r="S35" s="53" t="str">
        <f>IF(ISBLANK(現行セット情報CSV!R35),"",現行セット情報CSV!R35)</f>
        <v/>
      </c>
      <c r="T35" s="53" t="str">
        <f>IF(ISBLANK(現行セット情報CSV!S35),"",現行セット情報CSV!S35)</f>
        <v/>
      </c>
      <c r="U35" s="53" t="str">
        <f ca="1">IFERROR(OFFSET('セット情報(宅配便）'!$P$2,MATCH($H35,BカートセットID入力!$C$4:$C$150,0),COLUMN()-COLUMN($U30)),IFERROR(OFFSET('セット情報(業務便）'!$P$2,MATCH($H35,BカートセットID入力!$F$4:$F$150,0),COLUMN()-COLUMN($U30)),IFERROR(OFFSET('セット情報（サンプル）'!$N$2,MATCH($H35,BカートセットID入力!$I$4:$I$150,0),COLUMN()-COLUMN($U30)),IFERROR(OFFSET('セット情報（イレギュラーサンプル）'!$N$2,MATCH($H35,BカートセットID入力!$L$4:$L$150,0),COLUMN()-COLUMN($U30)),""))))</f>
        <v/>
      </c>
      <c r="V35" s="53" t="str">
        <f ca="1">IFERROR(OFFSET('セット情報(宅配便）'!$P$2,MATCH($H35,BカートセットID入力!$C$4:$C$150,0),COLUMN()-COLUMN($U30)),IFERROR(OFFSET('セット情報(業務便）'!$P$2,MATCH($H35,BカートセットID入力!$F$4:$F$150,0),COLUMN()-COLUMN($U30)),IFERROR(OFFSET('セット情報（サンプル）'!$N$2,MATCH($H35,BカートセットID入力!$I$4:$I$150,0),COLUMN()-COLUMN($U30)),IFERROR(OFFSET('セット情報（イレギュラーサンプル）'!$N$2,MATCH($H35,BカートセットID入力!$L$4:$L$150,0),COLUMN()-COLUMN($U30)),""))))</f>
        <v/>
      </c>
      <c r="W35" s="53" t="str">
        <f ca="1">IFERROR(OFFSET('セット情報(宅配便）'!$P$2,MATCH($H35,BカートセットID入力!$C$4:$C$150,0),COLUMN()-COLUMN($U30)),IFERROR(OFFSET('セット情報(業務便）'!$P$2,MATCH($H35,BカートセットID入力!$F$4:$F$150,0),COLUMN()-COLUMN($U30)),IFERROR(OFFSET('セット情報（サンプル）'!$N$2,MATCH($H35,BカートセットID入力!$I$4:$I$150,0),COLUMN()-COLUMN($U30)),IFERROR(OFFSET('セット情報（イレギュラーサンプル）'!$N$2,MATCH($H35,BカートセットID入力!$L$4:$L$150,0),COLUMN()-COLUMN($U30)),""))))</f>
        <v/>
      </c>
      <c r="X35" s="53" t="str">
        <f ca="1">IFERROR(OFFSET('セット情報(宅配便）'!$P$2,MATCH($H35,BカートセットID入力!$C$4:$C$150,0),COLUMN()-COLUMN($U30)),IFERROR(OFFSET('セット情報(業務便）'!$P$2,MATCH($H35,BカートセットID入力!$F$4:$F$150,0),COLUMN()-COLUMN($U30)),IFERROR(OFFSET('セット情報（サンプル）'!$N$2,MATCH($H35,BカートセットID入力!$I$4:$I$150,0),COLUMN()-COLUMN($U30)),IFERROR(OFFSET('セット情報（イレギュラーサンプル）'!$N$2,MATCH($H35,BカートセットID入力!$L$4:$L$150,0),COLUMN()-COLUMN($U30)),""))))</f>
        <v/>
      </c>
      <c r="Y35" s="53" t="str">
        <f ca="1">IFERROR(OFFSET('セット情報(宅配便）'!$P$2,MATCH($H35,BカートセットID入力!$C$4:$C$150,0),COLUMN()-COLUMN($U30)),IFERROR(OFFSET('セット情報(業務便）'!$P$2,MATCH($H35,BカートセットID入力!$F$4:$F$150,0),COLUMN()-COLUMN($U30)),IFERROR(OFFSET('セット情報（サンプル）'!$N$2,MATCH($H35,BカートセットID入力!$I$4:$I$150,0),COLUMN()-COLUMN($U30)),IFERROR(OFFSET('セット情報（イレギュラーサンプル）'!$N$2,MATCH($H35,BカートセットID入力!$L$4:$L$150,0),COLUMN()-COLUMN($U30)),""))))</f>
        <v/>
      </c>
      <c r="Z35" s="53" t="str">
        <f ca="1">IFERROR(OFFSET('セット情報(宅配便）'!$P$2,MATCH($H35,BカートセットID入力!$C$4:$C$150,0),COLUMN()-COLUMN($U30)),IFERROR(OFFSET('セット情報(業務便）'!$P$2,MATCH($H35,BカートセットID入力!$F$4:$F$150,0),COLUMN()-COLUMN($U30)),IFERROR(OFFSET('セット情報（サンプル）'!$N$2,MATCH($H35,BカートセットID入力!$I$4:$I$150,0),COLUMN()-COLUMN($U30)),IFERROR(OFFSET('セット情報（イレギュラーサンプル）'!$N$2,MATCH($H35,BカートセットID入力!$L$4:$L$150,0),COLUMN()-COLUMN($U30)),""))))</f>
        <v/>
      </c>
      <c r="AA35" s="53" t="str">
        <f ca="1">IFERROR(OFFSET('セット情報(宅配便）'!$P$2,MATCH($H35,BカートセットID入力!$C$4:$C$150,0),COLUMN()-COLUMN($U30)),IFERROR(OFFSET('セット情報(業務便）'!$P$2,MATCH($H35,BカートセットID入力!$F$4:$F$150,0),COLUMN()-COLUMN($U30)),IFERROR(OFFSET('セット情報（サンプル）'!$N$2,MATCH($H35,BカートセットID入力!$I$4:$I$150,0),COLUMN()-COLUMN($U30)),IFERROR(OFFSET('セット情報（イレギュラーサンプル）'!$N$2,MATCH($H35,BカートセットID入力!$L$4:$L$150,0),COLUMN()-COLUMN($U30)),""))))</f>
        <v/>
      </c>
      <c r="AB35" s="53" t="str">
        <f ca="1">IFERROR(OFFSET('セット情報(宅配便）'!$P$2,MATCH($H35,BカートセットID入力!$C$4:$C$150,0),COLUMN()-COLUMN($U30)),IFERROR(OFFSET('セット情報(業務便）'!$P$2,MATCH($H35,BカートセットID入力!$F$4:$F$150,0),COLUMN()-COLUMN($U30)),IFERROR(OFFSET('セット情報（サンプル）'!$N$2,MATCH($H35,BカートセットID入力!$I$4:$I$150,0),COLUMN()-COLUMN($U30)),IFERROR(OFFSET('セット情報（イレギュラーサンプル）'!$N$2,MATCH($H35,BカートセットID入力!$L$4:$L$150,0),COLUMN()-COLUMN($U30)),""))))</f>
        <v/>
      </c>
      <c r="AC35" s="53" t="str">
        <f ca="1">IFERROR(OFFSET('セット情報(宅配便）'!$P$2,MATCH($H35,BカートセットID入力!$C$4:$C$150,0),COLUMN()-COLUMN($U30)),IFERROR(OFFSET('セット情報(業務便）'!$P$2,MATCH($H35,BカートセットID入力!$F$4:$F$150,0),COLUMN()-COLUMN($U30)),IFERROR(OFFSET('セット情報（サンプル）'!$N$2,MATCH($H35,BカートセットID入力!$I$4:$I$150,0),COLUMN()-COLUMN($U30)),IFERROR(OFFSET('セット情報（イレギュラーサンプル）'!$N$2,MATCH($H35,BカートセットID入力!$L$4:$L$150,0),COLUMN()-COLUMN($U30)),""))))</f>
        <v/>
      </c>
      <c r="AD35" s="53" t="str">
        <f ca="1">IFERROR(OFFSET('セット情報(宅配便）'!$P$2,MATCH($H35,BカートセットID入力!$C$4:$C$150,0),COLUMN()-COLUMN($U30)),IFERROR(OFFSET('セット情報(業務便）'!$P$2,MATCH($H35,BカートセットID入力!$F$4:$F$150,0),COLUMN()-COLUMN($U30)),IFERROR(OFFSET('セット情報（サンプル）'!$N$2,MATCH($H35,BカートセットID入力!$I$4:$I$150,0),COLUMN()-COLUMN($U30)),IFERROR(OFFSET('セット情報（イレギュラーサンプル）'!$N$2,MATCH($H35,BカートセットID入力!$L$4:$L$150,0),COLUMN()-COLUMN($U30)),""))))</f>
        <v/>
      </c>
      <c r="AE35" s="53" t="str">
        <f ca="1">IFERROR(OFFSET('セット情報(宅配便）'!$P$2,MATCH($H35,BカートセットID入力!$C$4:$C$150,0),COLUMN()-COLUMN($U30)),IFERROR(OFFSET('セット情報(業務便）'!$P$2,MATCH($H35,BカートセットID入力!$F$4:$F$150,0),COLUMN()-COLUMN($U30)),IFERROR(OFFSET('セット情報（サンプル）'!$N$2,MATCH($H35,BカートセットID入力!$I$4:$I$150,0),COLUMN()-COLUMN($U30)),IFERROR(OFFSET('セット情報（イレギュラーサンプル）'!$N$2,MATCH($H35,BカートセットID入力!$L$4:$L$150,0),COLUMN()-COLUMN($U30)),""))))</f>
        <v/>
      </c>
      <c r="AF35" s="53" t="str">
        <f ca="1">IFERROR(OFFSET('セット情報(宅配便）'!$P$2,MATCH($H35,BカートセットID入力!$C$4:$C$150,0),COLUMN()-COLUMN($U30)),IFERROR(OFFSET('セット情報(業務便）'!$P$2,MATCH($H35,BカートセットID入力!$F$4:$F$150,0),COLUMN()-COLUMN($U30)),IFERROR(OFFSET('セット情報（サンプル）'!$N$2,MATCH($H35,BカートセットID入力!$I$4:$I$150,0),COLUMN()-COLUMN($U30)),IFERROR(OFFSET('セット情報（イレギュラーサンプル）'!$N$2,MATCH($H35,BカートセットID入力!$L$4:$L$150,0),COLUMN()-COLUMN($U30)),""))))</f>
        <v/>
      </c>
      <c r="AG35" s="53" t="str">
        <f ca="1">IFERROR(OFFSET('セット情報(宅配便）'!$P$2,MATCH($H35,BカートセットID入力!$C$4:$C$150,0),COLUMN()-COLUMN($U30)),IFERROR(OFFSET('セット情報(業務便）'!$P$2,MATCH($H35,BカートセットID入力!$F$4:$F$150,0),COLUMN()-COLUMN($U30)),IFERROR(OFFSET('セット情報（サンプル）'!$N$2,MATCH($H35,BカートセットID入力!$I$4:$I$150,0),COLUMN()-COLUMN($U30)),IFERROR(OFFSET('セット情報（イレギュラーサンプル）'!$N$2,MATCH($H35,BカートセットID入力!$L$4:$L$150,0),COLUMN()-COLUMN($U30)),""))))</f>
        <v/>
      </c>
      <c r="AH35" s="53" t="str">
        <f ca="1">IFERROR(OFFSET('セット情報(宅配便）'!$P$2,MATCH($H35,BカートセットID入力!$C$4:$C$150,0),COLUMN()-COLUMN($U30)),IFERROR(OFFSET('セット情報(業務便）'!$P$2,MATCH($H35,BカートセットID入力!$F$4:$F$150,0),COLUMN()-COLUMN($U30)),IFERROR(OFFSET('セット情報（サンプル）'!$N$2,MATCH($H35,BカートセットID入力!$I$4:$I$150,0),COLUMN()-COLUMN($U30)),IFERROR(OFFSET('セット情報（イレギュラーサンプル）'!$N$2,MATCH($H35,BカートセットID入力!$L$4:$L$150,0),COLUMN()-COLUMN($U30)),""))))</f>
        <v/>
      </c>
      <c r="AI35" s="53" t="str">
        <f ca="1">IFERROR(OFFSET('セット情報(宅配便）'!$P$2,MATCH($H35,BカートセットID入力!$C$4:$C$150,0),COLUMN()-COLUMN($U30)),IFERROR(OFFSET('セット情報(業務便）'!$P$2,MATCH($H35,BカートセットID入力!$F$4:$F$150,0),COLUMN()-COLUMN($U30)),IFERROR(OFFSET('セット情報（サンプル）'!$N$2,MATCH($H35,BカートセットID入力!$I$4:$I$150,0),COLUMN()-COLUMN($U30)),IFERROR(OFFSET('セット情報（イレギュラーサンプル）'!$N$2,MATCH($H35,BカートセットID入力!$L$4:$L$150,0),COLUMN()-COLUMN($U30)),""))))</f>
        <v/>
      </c>
      <c r="AJ35" s="53" t="str">
        <f ca="1">IFERROR(OFFSET('セット情報(宅配便）'!$P$2,MATCH($H35,BカートセットID入力!$C$4:$C$150,0),COLUMN()-COLUMN($U30)),IFERROR(OFFSET('セット情報(業務便）'!$P$2,MATCH($H35,BカートセットID入力!$F$4:$F$150,0),COLUMN()-COLUMN($U30)),IFERROR(OFFSET('セット情報（サンプル）'!$N$2,MATCH($H35,BカートセットID入力!$I$4:$I$150,0),COLUMN()-COLUMN($U30)),IFERROR(OFFSET('セット情報（イレギュラーサンプル）'!$N$2,MATCH($H35,BカートセットID入力!$L$4:$L$150,0),COLUMN()-COLUMN($U30)),""))))</f>
        <v/>
      </c>
      <c r="AK35" s="53" t="str">
        <f ca="1">IFERROR(OFFSET('セット情報(宅配便）'!$P$2,MATCH($H35,BカートセットID入力!$C$4:$C$150,0),COLUMN()-COLUMN($U30)),IFERROR(OFFSET('セット情報(業務便）'!$P$2,MATCH($H35,BカートセットID入力!$F$4:$F$150,0),COLUMN()-COLUMN($U30)),IFERROR(OFFSET('セット情報（サンプル）'!$N$2,MATCH($H35,BカートセットID入力!$I$4:$I$150,0),COLUMN()-COLUMN($U30)),IFERROR(OFFSET('セット情報（イレギュラーサンプル）'!$N$2,MATCH($H35,BカートセットID入力!$L$4:$L$150,0),COLUMN()-COLUMN($U30)),""))))</f>
        <v/>
      </c>
      <c r="AL35" s="53" t="str">
        <f ca="1">IFERROR(OFFSET('セット情報(宅配便）'!$P$2,MATCH($H35,BカートセットID入力!$C$4:$C$150,0),COLUMN()-COLUMN($U30)),IFERROR(OFFSET('セット情報(業務便）'!$P$2,MATCH($H35,BカートセットID入力!$F$4:$F$150,0),COLUMN()-COLUMN($U30)),IFERROR(OFFSET('セット情報（サンプル）'!$N$2,MATCH($H35,BカートセットID入力!$I$4:$I$150,0),COLUMN()-COLUMN($U30)),IFERROR(OFFSET('セット情報（イレギュラーサンプル）'!$N$2,MATCH($H35,BカートセットID入力!$L$4:$L$150,0),COLUMN()-COLUMN($U30)),""))))</f>
        <v/>
      </c>
      <c r="AM35" s="53" t="str">
        <f ca="1">IFERROR(OFFSET('セット情報(宅配便）'!$P$2,MATCH($H35,BカートセットID入力!$C$4:$C$150,0),COLUMN()-COLUMN($U30)),IFERROR(OFFSET('セット情報(業務便）'!$P$2,MATCH($H35,BカートセットID入力!$F$4:$F$150,0),COLUMN()-COLUMN($U30)),IFERROR(OFFSET('セット情報（サンプル）'!$N$2,MATCH($H35,BカートセットID入力!$I$4:$I$150,0),COLUMN()-COLUMN($U30)),IFERROR(OFFSET('セット情報（イレギュラーサンプル）'!$N$2,MATCH($H35,BカートセットID入力!$L$4:$L$150,0),COLUMN()-COLUMN($U30)),""))))</f>
        <v/>
      </c>
      <c r="AN35" s="53" t="str">
        <f ca="1">IFERROR(OFFSET('セット情報(宅配便）'!$P$2,MATCH($H35,BカートセットID入力!$C$4:$C$150,0),COLUMN()-COLUMN($U30)),IFERROR(OFFSET('セット情報(業務便）'!$P$2,MATCH($H35,BカートセットID入力!$F$4:$F$150,0),COLUMN()-COLUMN($U30)),IFERROR(OFFSET('セット情報（サンプル）'!$N$2,MATCH($H35,BカートセットID入力!$I$4:$I$150,0),COLUMN()-COLUMN($U30)),IFERROR(OFFSET('セット情報（イレギュラーサンプル）'!$N$2,MATCH($H35,BカートセットID入力!$L$4:$L$150,0),COLUMN()-COLUMN($U30)),""))))</f>
        <v/>
      </c>
      <c r="AO35" s="53" t="str">
        <f ca="1">IFERROR(OFFSET('セット情報(宅配便）'!$P$2,MATCH($H35,BカートセットID入力!$C$4:$C$150,0),COLUMN()-COLUMN($U30)),IFERROR(OFFSET('セット情報(業務便）'!$P$2,MATCH($H35,BカートセットID入力!$F$4:$F$150,0),COLUMN()-COLUMN($U30)),IFERROR(OFFSET('セット情報（サンプル）'!$N$2,MATCH($H35,BカートセットID入力!$I$4:$I$150,0),COLUMN()-COLUMN($U30)),IFERROR(OFFSET('セット情報（イレギュラーサンプル）'!$N$2,MATCH($H35,BカートセットID入力!$L$4:$L$150,0),COLUMN()-COLUMN($U30)),""))))</f>
        <v/>
      </c>
      <c r="AP35" s="53" t="str">
        <f ca="1">IFERROR(OFFSET('セット情報(宅配便）'!$P$2,MATCH($H35,BカートセットID入力!$C$4:$C$150,0),COLUMN()-COLUMN($U30)),IFERROR(OFFSET('セット情報(業務便）'!$P$2,MATCH($H35,BカートセットID入力!$F$4:$F$150,0),COLUMN()-COLUMN($U30)),IFERROR(OFFSET('セット情報（サンプル）'!$N$2,MATCH($H35,BカートセットID入力!$I$4:$I$150,0),COLUMN()-COLUMN($U30)),IFERROR(OFFSET('セット情報（イレギュラーサンプル）'!$N$2,MATCH($H35,BカートセットID入力!$L$4:$L$150,0),COLUMN()-COLUMN($U30)),""))))</f>
        <v/>
      </c>
      <c r="AQ35" s="53" t="str">
        <f ca="1">IFERROR(OFFSET('セット情報(宅配便）'!$P$2,MATCH($H35,BカートセットID入力!$C$4:$C$150,0),COLUMN()-COLUMN($U30)),IFERROR(OFFSET('セット情報(業務便）'!$P$2,MATCH($H35,BカートセットID入力!$F$4:$F$150,0),COLUMN()-COLUMN($U30)),IFERROR(OFFSET('セット情報（サンプル）'!$N$2,MATCH($H35,BカートセットID入力!$I$4:$I$150,0),COLUMN()-COLUMN($U30)),IFERROR(OFFSET('セット情報（イレギュラーサンプル）'!$N$2,MATCH($H35,BカートセットID入力!$L$4:$L$150,0),COLUMN()-COLUMN($U30)),""))))</f>
        <v/>
      </c>
      <c r="AR35" s="53" t="str">
        <f ca="1">IFERROR(OFFSET('セット情報(宅配便）'!$P$2,MATCH($H35,BカートセットID入力!$C$4:$C$150,0),COLUMN()-COLUMN($U30)),IFERROR(OFFSET('セット情報(業務便）'!$P$2,MATCH($H35,BカートセットID入力!$F$4:$F$150,0),COLUMN()-COLUMN($U30)),IFERROR(OFFSET('セット情報（サンプル）'!$N$2,MATCH($H35,BカートセットID入力!$I$4:$I$150,0),COLUMN()-COLUMN($U30)),IFERROR(OFFSET('セット情報（イレギュラーサンプル）'!$N$2,MATCH($H35,BカートセットID入力!$L$4:$L$150,0),COLUMN()-COLUMN($U30)),""))))</f>
        <v/>
      </c>
      <c r="AS35" s="53" t="str">
        <f ca="1">IFERROR(OFFSET('セット情報(宅配便）'!$P$2,MATCH($H35,BカートセットID入力!$C$4:$C$150,0),COLUMN()-COLUMN($U30)),IFERROR(OFFSET('セット情報(業務便）'!$P$2,MATCH($H35,BカートセットID入力!$F$4:$F$150,0),COLUMN()-COLUMN($U30)),IFERROR(OFFSET('セット情報（サンプル）'!$N$2,MATCH($H35,BカートセットID入力!$I$4:$I$150,0),COLUMN()-COLUMN($U30)),IFERROR(OFFSET('セット情報（イレギュラーサンプル）'!$N$2,MATCH($H35,BカートセットID入力!$L$4:$L$150,0),COLUMN()-COLUMN($U30)),""))))</f>
        <v/>
      </c>
      <c r="AT35" s="53" t="str">
        <f ca="1">IFERROR(OFFSET('セット情報(宅配便）'!$P$2,MATCH($H35,BカートセットID入力!$C$4:$C$150,0),COLUMN()-COLUMN($U30)),IFERROR(OFFSET('セット情報(業務便）'!$P$2,MATCH($H35,BカートセットID入力!$F$4:$F$150,0),COLUMN()-COLUMN($U30)),IFERROR(OFFSET('セット情報（サンプル）'!$N$2,MATCH($H35,BカートセットID入力!$I$4:$I$150,0),COLUMN()-COLUMN($U30)),IFERROR(OFFSET('セット情報（イレギュラーサンプル）'!$N$2,MATCH($H35,BカートセットID入力!$L$4:$L$150,0),COLUMN()-COLUMN($U30)),""))))</f>
        <v/>
      </c>
    </row>
    <row r="36" spans="1:46">
      <c r="A36" s="144"/>
      <c r="B36" s="53" t="str">
        <f>IF(ISBLANK(現行セット情報CSV!A36),"",現行セット情報CSV!A36)</f>
        <v/>
      </c>
      <c r="C36" s="53" t="str">
        <f>IF(ISBLANK(現行セット情報CSV!B36),"",現行セット情報CSV!B36)&amp;IFERROR(VLOOKUP(A36,上部フリースペースHTML!$A$3:$H$5,8,FALSE),"")</f>
        <v/>
      </c>
      <c r="D36" s="53" t="str">
        <f>IF(ISBLANK(現行セット情報CSV!C36),"",現行セット情報CSV!C36)</f>
        <v/>
      </c>
      <c r="E36" s="53" t="str">
        <f>IF(ISBLANK(現行セット情報CSV!D36),"",現行セット情報CSV!D36)</f>
        <v/>
      </c>
      <c r="F36" s="53" t="str">
        <f>IF(ISBLANK(現行セット情報CSV!E36),"",現行セット情報CSV!E36)</f>
        <v/>
      </c>
      <c r="G36" s="53" t="str">
        <f>IF(ISBLANK(現行セット情報CSV!F36),"",現行セット情報CSV!F36)</f>
        <v/>
      </c>
      <c r="H36" s="53" t="str">
        <f>IF(ISBLANK(現行セット情報CSV!G36),"",現行セット情報CSV!G36)</f>
        <v/>
      </c>
      <c r="I36" s="53" t="str">
        <f>IF(ISBLANK(現行セット情報CSV!H36),"",現行セット情報CSV!H36)</f>
        <v/>
      </c>
      <c r="J36" s="53" t="str">
        <f>IF(ISBLANK(現行セット情報CSV!I36),"",現行セット情報CSV!I36&amp;"("&amp;TEXT($J$2,"yyyy年m月")&amp;"納品から)")</f>
        <v/>
      </c>
      <c r="K36" s="53" t="str">
        <f>IF(ISBLANK(現行セット情報CSV!J36),"",現行セット情報CSV!J36)</f>
        <v/>
      </c>
      <c r="L36" s="53" t="str">
        <f>IF(ISBLANK(現行セット情報CSV!K36),"",現行セット情報CSV!K36)</f>
        <v/>
      </c>
      <c r="M36" s="53" t="str">
        <f>IF(ISBLANK(現行セット情報CSV!L36),"",現行セット情報CSV!L36)</f>
        <v/>
      </c>
      <c r="N36" s="53" t="str">
        <f>IF(ISBLANK(現行セット情報CSV!M36),"",現行セット情報CSV!M36)</f>
        <v/>
      </c>
      <c r="O36" s="53" t="str">
        <f>IF(ISBLANK(現行セット情報CSV!N36),"",現行セット情報CSV!N36)</f>
        <v/>
      </c>
      <c r="P36" s="53" t="str">
        <f>IF(ISBLANK(現行セット情報CSV!O36),"",現行セット情報CSV!O36)</f>
        <v/>
      </c>
      <c r="Q36" s="53" t="str">
        <f>IF(ISBLANK(現行セット情報CSV!P36),"",現行セット情報CSV!P36)</f>
        <v/>
      </c>
      <c r="R36" s="53" t="str">
        <f>IF(ISBLANK(現行セット情報CSV!Q36),"",現行セット情報CSV!Q36)</f>
        <v/>
      </c>
      <c r="S36" s="53" t="str">
        <f>IF(ISBLANK(現行セット情報CSV!R36),"",現行セット情報CSV!R36)</f>
        <v/>
      </c>
      <c r="T36" s="53" t="str">
        <f>IF(ISBLANK(現行セット情報CSV!S36),"",現行セット情報CSV!S36)</f>
        <v/>
      </c>
      <c r="U36" s="53" t="str">
        <f ca="1">IFERROR(OFFSET('セット情報(宅配便）'!$P$2,MATCH($H36,BカートセットID入力!$C$4:$C$150,0),COLUMN()-COLUMN($U31)),IFERROR(OFFSET('セット情報(業務便）'!$P$2,MATCH($H36,BカートセットID入力!$F$4:$F$150,0),COLUMN()-COLUMN($U31)),IFERROR(OFFSET('セット情報（サンプル）'!$N$2,MATCH($H36,BカートセットID入力!$I$4:$I$150,0),COLUMN()-COLUMN($U31)),IFERROR(OFFSET('セット情報（イレギュラーサンプル）'!$N$2,MATCH($H36,BカートセットID入力!$L$4:$L$150,0),COLUMN()-COLUMN($U31)),""))))</f>
        <v/>
      </c>
      <c r="V36" s="53" t="str">
        <f ca="1">IFERROR(OFFSET('セット情報(宅配便）'!$P$2,MATCH($H36,BカートセットID入力!$C$4:$C$150,0),COLUMN()-COLUMN($U31)),IFERROR(OFFSET('セット情報(業務便）'!$P$2,MATCH($H36,BカートセットID入力!$F$4:$F$150,0),COLUMN()-COLUMN($U31)),IFERROR(OFFSET('セット情報（サンプル）'!$N$2,MATCH($H36,BカートセットID入力!$I$4:$I$150,0),COLUMN()-COLUMN($U31)),IFERROR(OFFSET('セット情報（イレギュラーサンプル）'!$N$2,MATCH($H36,BカートセットID入力!$L$4:$L$150,0),COLUMN()-COLUMN($U31)),""))))</f>
        <v/>
      </c>
      <c r="W36" s="53" t="str">
        <f ca="1">IFERROR(OFFSET('セット情報(宅配便）'!$P$2,MATCH($H36,BカートセットID入力!$C$4:$C$150,0),COLUMN()-COLUMN($U31)),IFERROR(OFFSET('セット情報(業務便）'!$P$2,MATCH($H36,BカートセットID入力!$F$4:$F$150,0),COLUMN()-COLUMN($U31)),IFERROR(OFFSET('セット情報（サンプル）'!$N$2,MATCH($H36,BカートセットID入力!$I$4:$I$150,0),COLUMN()-COLUMN($U31)),IFERROR(OFFSET('セット情報（イレギュラーサンプル）'!$N$2,MATCH($H36,BカートセットID入力!$L$4:$L$150,0),COLUMN()-COLUMN($U31)),""))))</f>
        <v/>
      </c>
      <c r="X36" s="53" t="str">
        <f ca="1">IFERROR(OFFSET('セット情報(宅配便）'!$P$2,MATCH($H36,BカートセットID入力!$C$4:$C$150,0),COLUMN()-COLUMN($U31)),IFERROR(OFFSET('セット情報(業務便）'!$P$2,MATCH($H36,BカートセットID入力!$F$4:$F$150,0),COLUMN()-COLUMN($U31)),IFERROR(OFFSET('セット情報（サンプル）'!$N$2,MATCH($H36,BカートセットID入力!$I$4:$I$150,0),COLUMN()-COLUMN($U31)),IFERROR(OFFSET('セット情報（イレギュラーサンプル）'!$N$2,MATCH($H36,BカートセットID入力!$L$4:$L$150,0),COLUMN()-COLUMN($U31)),""))))</f>
        <v/>
      </c>
      <c r="Y36" s="53" t="str">
        <f ca="1">IFERROR(OFFSET('セット情報(宅配便）'!$P$2,MATCH($H36,BカートセットID入力!$C$4:$C$150,0),COLUMN()-COLUMN($U31)),IFERROR(OFFSET('セット情報(業務便）'!$P$2,MATCH($H36,BカートセットID入力!$F$4:$F$150,0),COLUMN()-COLUMN($U31)),IFERROR(OFFSET('セット情報（サンプル）'!$N$2,MATCH($H36,BカートセットID入力!$I$4:$I$150,0),COLUMN()-COLUMN($U31)),IFERROR(OFFSET('セット情報（イレギュラーサンプル）'!$N$2,MATCH($H36,BカートセットID入力!$L$4:$L$150,0),COLUMN()-COLUMN($U31)),""))))</f>
        <v/>
      </c>
      <c r="Z36" s="53" t="str">
        <f ca="1">IFERROR(OFFSET('セット情報(宅配便）'!$P$2,MATCH($H36,BカートセットID入力!$C$4:$C$150,0),COLUMN()-COLUMN($U31)),IFERROR(OFFSET('セット情報(業務便）'!$P$2,MATCH($H36,BカートセットID入力!$F$4:$F$150,0),COLUMN()-COLUMN($U31)),IFERROR(OFFSET('セット情報（サンプル）'!$N$2,MATCH($H36,BカートセットID入力!$I$4:$I$150,0),COLUMN()-COLUMN($U31)),IFERROR(OFFSET('セット情報（イレギュラーサンプル）'!$N$2,MATCH($H36,BカートセットID入力!$L$4:$L$150,0),COLUMN()-COLUMN($U31)),""))))</f>
        <v/>
      </c>
      <c r="AA36" s="53" t="str">
        <f ca="1">IFERROR(OFFSET('セット情報(宅配便）'!$P$2,MATCH($H36,BカートセットID入力!$C$4:$C$150,0),COLUMN()-COLUMN($U31)),IFERROR(OFFSET('セット情報(業務便）'!$P$2,MATCH($H36,BカートセットID入力!$F$4:$F$150,0),COLUMN()-COLUMN($U31)),IFERROR(OFFSET('セット情報（サンプル）'!$N$2,MATCH($H36,BカートセットID入力!$I$4:$I$150,0),COLUMN()-COLUMN($U31)),IFERROR(OFFSET('セット情報（イレギュラーサンプル）'!$N$2,MATCH($H36,BカートセットID入力!$L$4:$L$150,0),COLUMN()-COLUMN($U31)),""))))</f>
        <v/>
      </c>
      <c r="AB36" s="53" t="str">
        <f ca="1">IFERROR(OFFSET('セット情報(宅配便）'!$P$2,MATCH($H36,BカートセットID入力!$C$4:$C$150,0),COLUMN()-COLUMN($U31)),IFERROR(OFFSET('セット情報(業務便）'!$P$2,MATCH($H36,BカートセットID入力!$F$4:$F$150,0),COLUMN()-COLUMN($U31)),IFERROR(OFFSET('セット情報（サンプル）'!$N$2,MATCH($H36,BカートセットID入力!$I$4:$I$150,0),COLUMN()-COLUMN($U31)),IFERROR(OFFSET('セット情報（イレギュラーサンプル）'!$N$2,MATCH($H36,BカートセットID入力!$L$4:$L$150,0),COLUMN()-COLUMN($U31)),""))))</f>
        <v/>
      </c>
      <c r="AC36" s="53" t="str">
        <f ca="1">IFERROR(OFFSET('セット情報(宅配便）'!$P$2,MATCH($H36,BカートセットID入力!$C$4:$C$150,0),COLUMN()-COLUMN($U31)),IFERROR(OFFSET('セット情報(業務便）'!$P$2,MATCH($H36,BカートセットID入力!$F$4:$F$150,0),COLUMN()-COLUMN($U31)),IFERROR(OFFSET('セット情報（サンプル）'!$N$2,MATCH($H36,BカートセットID入力!$I$4:$I$150,0),COLUMN()-COLUMN($U31)),IFERROR(OFFSET('セット情報（イレギュラーサンプル）'!$N$2,MATCH($H36,BカートセットID入力!$L$4:$L$150,0),COLUMN()-COLUMN($U31)),""))))</f>
        <v/>
      </c>
      <c r="AD36" s="53" t="str">
        <f ca="1">IFERROR(OFFSET('セット情報(宅配便）'!$P$2,MATCH($H36,BカートセットID入力!$C$4:$C$150,0),COLUMN()-COLUMN($U31)),IFERROR(OFFSET('セット情報(業務便）'!$P$2,MATCH($H36,BカートセットID入力!$F$4:$F$150,0),COLUMN()-COLUMN($U31)),IFERROR(OFFSET('セット情報（サンプル）'!$N$2,MATCH($H36,BカートセットID入力!$I$4:$I$150,0),COLUMN()-COLUMN($U31)),IFERROR(OFFSET('セット情報（イレギュラーサンプル）'!$N$2,MATCH($H36,BカートセットID入力!$L$4:$L$150,0),COLUMN()-COLUMN($U31)),""))))</f>
        <v/>
      </c>
      <c r="AE36" s="53" t="str">
        <f ca="1">IFERROR(OFFSET('セット情報(宅配便）'!$P$2,MATCH($H36,BカートセットID入力!$C$4:$C$150,0),COLUMN()-COLUMN($U31)),IFERROR(OFFSET('セット情報(業務便）'!$P$2,MATCH($H36,BカートセットID入力!$F$4:$F$150,0),COLUMN()-COLUMN($U31)),IFERROR(OFFSET('セット情報（サンプル）'!$N$2,MATCH($H36,BカートセットID入力!$I$4:$I$150,0),COLUMN()-COLUMN($U31)),IFERROR(OFFSET('セット情報（イレギュラーサンプル）'!$N$2,MATCH($H36,BカートセットID入力!$L$4:$L$150,0),COLUMN()-COLUMN($U31)),""))))</f>
        <v/>
      </c>
      <c r="AF36" s="53" t="str">
        <f ca="1">IFERROR(OFFSET('セット情報(宅配便）'!$P$2,MATCH($H36,BカートセットID入力!$C$4:$C$150,0),COLUMN()-COLUMN($U31)),IFERROR(OFFSET('セット情報(業務便）'!$P$2,MATCH($H36,BカートセットID入力!$F$4:$F$150,0),COLUMN()-COLUMN($U31)),IFERROR(OFFSET('セット情報（サンプル）'!$N$2,MATCH($H36,BカートセットID入力!$I$4:$I$150,0),COLUMN()-COLUMN($U31)),IFERROR(OFFSET('セット情報（イレギュラーサンプル）'!$N$2,MATCH($H36,BカートセットID入力!$L$4:$L$150,0),COLUMN()-COLUMN($U31)),""))))</f>
        <v/>
      </c>
      <c r="AG36" s="53" t="str">
        <f ca="1">IFERROR(OFFSET('セット情報(宅配便）'!$P$2,MATCH($H36,BカートセットID入力!$C$4:$C$150,0),COLUMN()-COLUMN($U31)),IFERROR(OFFSET('セット情報(業務便）'!$P$2,MATCH($H36,BカートセットID入力!$F$4:$F$150,0),COLUMN()-COLUMN($U31)),IFERROR(OFFSET('セット情報（サンプル）'!$N$2,MATCH($H36,BカートセットID入力!$I$4:$I$150,0),COLUMN()-COLUMN($U31)),IFERROR(OFFSET('セット情報（イレギュラーサンプル）'!$N$2,MATCH($H36,BカートセットID入力!$L$4:$L$150,0),COLUMN()-COLUMN($U31)),""))))</f>
        <v/>
      </c>
      <c r="AH36" s="53" t="str">
        <f ca="1">IFERROR(OFFSET('セット情報(宅配便）'!$P$2,MATCH($H36,BカートセットID入力!$C$4:$C$150,0),COLUMN()-COLUMN($U31)),IFERROR(OFFSET('セット情報(業務便）'!$P$2,MATCH($H36,BカートセットID入力!$F$4:$F$150,0),COLUMN()-COLUMN($U31)),IFERROR(OFFSET('セット情報（サンプル）'!$N$2,MATCH($H36,BカートセットID入力!$I$4:$I$150,0),COLUMN()-COLUMN($U31)),IFERROR(OFFSET('セット情報（イレギュラーサンプル）'!$N$2,MATCH($H36,BカートセットID入力!$L$4:$L$150,0),COLUMN()-COLUMN($U31)),""))))</f>
        <v/>
      </c>
      <c r="AI36" s="53" t="str">
        <f ca="1">IFERROR(OFFSET('セット情報(宅配便）'!$P$2,MATCH($H36,BカートセットID入力!$C$4:$C$150,0),COLUMN()-COLUMN($U31)),IFERROR(OFFSET('セット情報(業務便）'!$P$2,MATCH($H36,BカートセットID入力!$F$4:$F$150,0),COLUMN()-COLUMN($U31)),IFERROR(OFFSET('セット情報（サンプル）'!$N$2,MATCH($H36,BカートセットID入力!$I$4:$I$150,0),COLUMN()-COLUMN($U31)),IFERROR(OFFSET('セット情報（イレギュラーサンプル）'!$N$2,MATCH($H36,BカートセットID入力!$L$4:$L$150,0),COLUMN()-COLUMN($U31)),""))))</f>
        <v/>
      </c>
      <c r="AJ36" s="53" t="str">
        <f ca="1">IFERROR(OFFSET('セット情報(宅配便）'!$P$2,MATCH($H36,BカートセットID入力!$C$4:$C$150,0),COLUMN()-COLUMN($U31)),IFERROR(OFFSET('セット情報(業務便）'!$P$2,MATCH($H36,BカートセットID入力!$F$4:$F$150,0),COLUMN()-COLUMN($U31)),IFERROR(OFFSET('セット情報（サンプル）'!$N$2,MATCH($H36,BカートセットID入力!$I$4:$I$150,0),COLUMN()-COLUMN($U31)),IFERROR(OFFSET('セット情報（イレギュラーサンプル）'!$N$2,MATCH($H36,BカートセットID入力!$L$4:$L$150,0),COLUMN()-COLUMN($U31)),""))))</f>
        <v/>
      </c>
      <c r="AK36" s="53" t="str">
        <f ca="1">IFERROR(OFFSET('セット情報(宅配便）'!$P$2,MATCH($H36,BカートセットID入力!$C$4:$C$150,0),COLUMN()-COLUMN($U31)),IFERROR(OFFSET('セット情報(業務便）'!$P$2,MATCH($H36,BカートセットID入力!$F$4:$F$150,0),COLUMN()-COLUMN($U31)),IFERROR(OFFSET('セット情報（サンプル）'!$N$2,MATCH($H36,BカートセットID入力!$I$4:$I$150,0),COLUMN()-COLUMN($U31)),IFERROR(OFFSET('セット情報（イレギュラーサンプル）'!$N$2,MATCH($H36,BカートセットID入力!$L$4:$L$150,0),COLUMN()-COLUMN($U31)),""))))</f>
        <v/>
      </c>
      <c r="AL36" s="53" t="str">
        <f ca="1">IFERROR(OFFSET('セット情報(宅配便）'!$P$2,MATCH($H36,BカートセットID入力!$C$4:$C$150,0),COLUMN()-COLUMN($U31)),IFERROR(OFFSET('セット情報(業務便）'!$P$2,MATCH($H36,BカートセットID入力!$F$4:$F$150,0),COLUMN()-COLUMN($U31)),IFERROR(OFFSET('セット情報（サンプル）'!$N$2,MATCH($H36,BカートセットID入力!$I$4:$I$150,0),COLUMN()-COLUMN($U31)),IFERROR(OFFSET('セット情報（イレギュラーサンプル）'!$N$2,MATCH($H36,BカートセットID入力!$L$4:$L$150,0),COLUMN()-COLUMN($U31)),""))))</f>
        <v/>
      </c>
      <c r="AM36" s="53" t="str">
        <f ca="1">IFERROR(OFFSET('セット情報(宅配便）'!$P$2,MATCH($H36,BカートセットID入力!$C$4:$C$150,0),COLUMN()-COLUMN($U31)),IFERROR(OFFSET('セット情報(業務便）'!$P$2,MATCH($H36,BカートセットID入力!$F$4:$F$150,0),COLUMN()-COLUMN($U31)),IFERROR(OFFSET('セット情報（サンプル）'!$N$2,MATCH($H36,BカートセットID入力!$I$4:$I$150,0),COLUMN()-COLUMN($U31)),IFERROR(OFFSET('セット情報（イレギュラーサンプル）'!$N$2,MATCH($H36,BカートセットID入力!$L$4:$L$150,0),COLUMN()-COLUMN($U31)),""))))</f>
        <v/>
      </c>
      <c r="AN36" s="53" t="str">
        <f ca="1">IFERROR(OFFSET('セット情報(宅配便）'!$P$2,MATCH($H36,BカートセットID入力!$C$4:$C$150,0),COLUMN()-COLUMN($U31)),IFERROR(OFFSET('セット情報(業務便）'!$P$2,MATCH($H36,BカートセットID入力!$F$4:$F$150,0),COLUMN()-COLUMN($U31)),IFERROR(OFFSET('セット情報（サンプル）'!$N$2,MATCH($H36,BカートセットID入力!$I$4:$I$150,0),COLUMN()-COLUMN($U31)),IFERROR(OFFSET('セット情報（イレギュラーサンプル）'!$N$2,MATCH($H36,BカートセットID入力!$L$4:$L$150,0),COLUMN()-COLUMN($U31)),""))))</f>
        <v/>
      </c>
      <c r="AO36" s="53" t="str">
        <f ca="1">IFERROR(OFFSET('セット情報(宅配便）'!$P$2,MATCH($H36,BカートセットID入力!$C$4:$C$150,0),COLUMN()-COLUMN($U31)),IFERROR(OFFSET('セット情報(業務便）'!$P$2,MATCH($H36,BカートセットID入力!$F$4:$F$150,0),COLUMN()-COLUMN($U31)),IFERROR(OFFSET('セット情報（サンプル）'!$N$2,MATCH($H36,BカートセットID入力!$I$4:$I$150,0),COLUMN()-COLUMN($U31)),IFERROR(OFFSET('セット情報（イレギュラーサンプル）'!$N$2,MATCH($H36,BカートセットID入力!$L$4:$L$150,0),COLUMN()-COLUMN($U31)),""))))</f>
        <v/>
      </c>
      <c r="AP36" s="53" t="str">
        <f ca="1">IFERROR(OFFSET('セット情報(宅配便）'!$P$2,MATCH($H36,BカートセットID入力!$C$4:$C$150,0),COLUMN()-COLUMN($U31)),IFERROR(OFFSET('セット情報(業務便）'!$P$2,MATCH($H36,BカートセットID入力!$F$4:$F$150,0),COLUMN()-COLUMN($U31)),IFERROR(OFFSET('セット情報（サンプル）'!$N$2,MATCH($H36,BカートセットID入力!$I$4:$I$150,0),COLUMN()-COLUMN($U31)),IFERROR(OFFSET('セット情報（イレギュラーサンプル）'!$N$2,MATCH($H36,BカートセットID入力!$L$4:$L$150,0),COLUMN()-COLUMN($U31)),""))))</f>
        <v/>
      </c>
      <c r="AQ36" s="53" t="str">
        <f ca="1">IFERROR(OFFSET('セット情報(宅配便）'!$P$2,MATCH($H36,BカートセットID入力!$C$4:$C$150,0),COLUMN()-COLUMN($U31)),IFERROR(OFFSET('セット情報(業務便）'!$P$2,MATCH($H36,BカートセットID入力!$F$4:$F$150,0),COLUMN()-COLUMN($U31)),IFERROR(OFFSET('セット情報（サンプル）'!$N$2,MATCH($H36,BカートセットID入力!$I$4:$I$150,0),COLUMN()-COLUMN($U31)),IFERROR(OFFSET('セット情報（イレギュラーサンプル）'!$N$2,MATCH($H36,BカートセットID入力!$L$4:$L$150,0),COLUMN()-COLUMN($U31)),""))))</f>
        <v/>
      </c>
      <c r="AR36" s="53" t="str">
        <f ca="1">IFERROR(OFFSET('セット情報(宅配便）'!$P$2,MATCH($H36,BカートセットID入力!$C$4:$C$150,0),COLUMN()-COLUMN($U31)),IFERROR(OFFSET('セット情報(業務便）'!$P$2,MATCH($H36,BカートセットID入力!$F$4:$F$150,0),COLUMN()-COLUMN($U31)),IFERROR(OFFSET('セット情報（サンプル）'!$N$2,MATCH($H36,BカートセットID入力!$I$4:$I$150,0),COLUMN()-COLUMN($U31)),IFERROR(OFFSET('セット情報（イレギュラーサンプル）'!$N$2,MATCH($H36,BカートセットID入力!$L$4:$L$150,0),COLUMN()-COLUMN($U31)),""))))</f>
        <v/>
      </c>
      <c r="AS36" s="53" t="str">
        <f ca="1">IFERROR(OFFSET('セット情報(宅配便）'!$P$2,MATCH($H36,BカートセットID入力!$C$4:$C$150,0),COLUMN()-COLUMN($U31)),IFERROR(OFFSET('セット情報(業務便）'!$P$2,MATCH($H36,BカートセットID入力!$F$4:$F$150,0),COLUMN()-COLUMN($U31)),IFERROR(OFFSET('セット情報（サンプル）'!$N$2,MATCH($H36,BカートセットID入力!$I$4:$I$150,0),COLUMN()-COLUMN($U31)),IFERROR(OFFSET('セット情報（イレギュラーサンプル）'!$N$2,MATCH($H36,BカートセットID入力!$L$4:$L$150,0),COLUMN()-COLUMN($U31)),""))))</f>
        <v/>
      </c>
      <c r="AT36" s="53" t="str">
        <f ca="1">IFERROR(OFFSET('セット情報(宅配便）'!$P$2,MATCH($H36,BカートセットID入力!$C$4:$C$150,0),COLUMN()-COLUMN($U31)),IFERROR(OFFSET('セット情報(業務便）'!$P$2,MATCH($H36,BカートセットID入力!$F$4:$F$150,0),COLUMN()-COLUMN($U31)),IFERROR(OFFSET('セット情報（サンプル）'!$N$2,MATCH($H36,BカートセットID入力!$I$4:$I$150,0),COLUMN()-COLUMN($U31)),IFERROR(OFFSET('セット情報（イレギュラーサンプル）'!$N$2,MATCH($H36,BカートセットID入力!$L$4:$L$150,0),COLUMN()-COLUMN($U31)),""))))</f>
        <v/>
      </c>
    </row>
    <row r="37" spans="1:46">
      <c r="A37" s="144"/>
      <c r="B37" s="53" t="str">
        <f>IF(ISBLANK(現行セット情報CSV!A37),"",現行セット情報CSV!A37)</f>
        <v/>
      </c>
      <c r="C37" s="53" t="str">
        <f>IF(ISBLANK(現行セット情報CSV!B37),"",現行セット情報CSV!B37)&amp;IFERROR(VLOOKUP(A37,上部フリースペースHTML!$A$3:$H$5,8,FALSE),"")</f>
        <v/>
      </c>
      <c r="D37" s="53" t="str">
        <f>IF(ISBLANK(現行セット情報CSV!C37),"",現行セット情報CSV!C37)</f>
        <v/>
      </c>
      <c r="E37" s="53" t="str">
        <f>IF(ISBLANK(現行セット情報CSV!D37),"",現行セット情報CSV!D37)</f>
        <v/>
      </c>
      <c r="F37" s="53" t="str">
        <f>IF(ISBLANK(現行セット情報CSV!E37),"",現行セット情報CSV!E37)</f>
        <v/>
      </c>
      <c r="G37" s="53" t="str">
        <f>IF(ISBLANK(現行セット情報CSV!F37),"",現行セット情報CSV!F37)</f>
        <v/>
      </c>
      <c r="H37" s="53" t="str">
        <f>IF(ISBLANK(現行セット情報CSV!G37),"",現行セット情報CSV!G37)</f>
        <v/>
      </c>
      <c r="I37" s="53" t="str">
        <f>IF(ISBLANK(現行セット情報CSV!H37),"",現行セット情報CSV!H37)</f>
        <v/>
      </c>
      <c r="J37" s="53" t="str">
        <f>IF(ISBLANK(現行セット情報CSV!I37),"",現行セット情報CSV!I37&amp;"("&amp;TEXT($J$2,"yyyy年m月")&amp;"納品から)")</f>
        <v/>
      </c>
      <c r="K37" s="53" t="str">
        <f>IF(ISBLANK(現行セット情報CSV!J37),"",現行セット情報CSV!J37)</f>
        <v/>
      </c>
      <c r="L37" s="53" t="str">
        <f>IF(ISBLANK(現行セット情報CSV!K37),"",現行セット情報CSV!K37)</f>
        <v/>
      </c>
      <c r="M37" s="53" t="str">
        <f>IF(ISBLANK(現行セット情報CSV!L37),"",現行セット情報CSV!L37)</f>
        <v/>
      </c>
      <c r="N37" s="53" t="str">
        <f>IF(ISBLANK(現行セット情報CSV!M37),"",現行セット情報CSV!M37)</f>
        <v/>
      </c>
      <c r="O37" s="53" t="str">
        <f>IF(ISBLANK(現行セット情報CSV!N37),"",現行セット情報CSV!N37)</f>
        <v/>
      </c>
      <c r="P37" s="53" t="str">
        <f>IF(ISBLANK(現行セット情報CSV!O37),"",現行セット情報CSV!O37)</f>
        <v/>
      </c>
      <c r="Q37" s="53" t="str">
        <f>IF(ISBLANK(現行セット情報CSV!P37),"",現行セット情報CSV!P37)</f>
        <v/>
      </c>
      <c r="R37" s="53" t="str">
        <f>IF(ISBLANK(現行セット情報CSV!Q37),"",現行セット情報CSV!Q37)</f>
        <v/>
      </c>
      <c r="S37" s="53" t="str">
        <f>IF(ISBLANK(現行セット情報CSV!R37),"",現行セット情報CSV!R37)</f>
        <v/>
      </c>
      <c r="T37" s="53" t="str">
        <f>IF(ISBLANK(現行セット情報CSV!S37),"",現行セット情報CSV!S37)</f>
        <v/>
      </c>
      <c r="U37" s="53" t="str">
        <f ca="1">IFERROR(OFFSET('セット情報(宅配便）'!$P$2,MATCH($H37,BカートセットID入力!$C$4:$C$150,0),COLUMN()-COLUMN($U32)),IFERROR(OFFSET('セット情報(業務便）'!$P$2,MATCH($H37,BカートセットID入力!$F$4:$F$150,0),COLUMN()-COLUMN($U32)),IFERROR(OFFSET('セット情報（サンプル）'!$N$2,MATCH($H37,BカートセットID入力!$I$4:$I$150,0),COLUMN()-COLUMN($U32)),IFERROR(OFFSET('セット情報（イレギュラーサンプル）'!$N$2,MATCH($H37,BカートセットID入力!$L$4:$L$150,0),COLUMN()-COLUMN($U32)),""))))</f>
        <v/>
      </c>
      <c r="V37" s="53" t="str">
        <f ca="1">IFERROR(OFFSET('セット情報(宅配便）'!$P$2,MATCH($H37,BカートセットID入力!$C$4:$C$150,0),COLUMN()-COLUMN($U32)),IFERROR(OFFSET('セット情報(業務便）'!$P$2,MATCH($H37,BカートセットID入力!$F$4:$F$150,0),COLUMN()-COLUMN($U32)),IFERROR(OFFSET('セット情報（サンプル）'!$N$2,MATCH($H37,BカートセットID入力!$I$4:$I$150,0),COLUMN()-COLUMN($U32)),IFERROR(OFFSET('セット情報（イレギュラーサンプル）'!$N$2,MATCH($H37,BカートセットID入力!$L$4:$L$150,0),COLUMN()-COLUMN($U32)),""))))</f>
        <v/>
      </c>
      <c r="W37" s="53" t="str">
        <f ca="1">IFERROR(OFFSET('セット情報(宅配便）'!$P$2,MATCH($H37,BカートセットID入力!$C$4:$C$150,0),COLUMN()-COLUMN($U32)),IFERROR(OFFSET('セット情報(業務便）'!$P$2,MATCH($H37,BカートセットID入力!$F$4:$F$150,0),COLUMN()-COLUMN($U32)),IFERROR(OFFSET('セット情報（サンプル）'!$N$2,MATCH($H37,BカートセットID入力!$I$4:$I$150,0),COLUMN()-COLUMN($U32)),IFERROR(OFFSET('セット情報（イレギュラーサンプル）'!$N$2,MATCH($H37,BカートセットID入力!$L$4:$L$150,0),COLUMN()-COLUMN($U32)),""))))</f>
        <v/>
      </c>
      <c r="X37" s="53" t="str">
        <f ca="1">IFERROR(OFFSET('セット情報(宅配便）'!$P$2,MATCH($H37,BカートセットID入力!$C$4:$C$150,0),COLUMN()-COLUMN($U32)),IFERROR(OFFSET('セット情報(業務便）'!$P$2,MATCH($H37,BカートセットID入力!$F$4:$F$150,0),COLUMN()-COLUMN($U32)),IFERROR(OFFSET('セット情報（サンプル）'!$N$2,MATCH($H37,BカートセットID入力!$I$4:$I$150,0),COLUMN()-COLUMN($U32)),IFERROR(OFFSET('セット情報（イレギュラーサンプル）'!$N$2,MATCH($H37,BカートセットID入力!$L$4:$L$150,0),COLUMN()-COLUMN($U32)),""))))</f>
        <v/>
      </c>
      <c r="Y37" s="53" t="str">
        <f ca="1">IFERROR(OFFSET('セット情報(宅配便）'!$P$2,MATCH($H37,BカートセットID入力!$C$4:$C$150,0),COLUMN()-COLUMN($U32)),IFERROR(OFFSET('セット情報(業務便）'!$P$2,MATCH($H37,BカートセットID入力!$F$4:$F$150,0),COLUMN()-COLUMN($U32)),IFERROR(OFFSET('セット情報（サンプル）'!$N$2,MATCH($H37,BカートセットID入力!$I$4:$I$150,0),COLUMN()-COLUMN($U32)),IFERROR(OFFSET('セット情報（イレギュラーサンプル）'!$N$2,MATCH($H37,BカートセットID入力!$L$4:$L$150,0),COLUMN()-COLUMN($U32)),""))))</f>
        <v/>
      </c>
      <c r="Z37" s="53" t="str">
        <f ca="1">IFERROR(OFFSET('セット情報(宅配便）'!$P$2,MATCH($H37,BカートセットID入力!$C$4:$C$150,0),COLUMN()-COLUMN($U32)),IFERROR(OFFSET('セット情報(業務便）'!$P$2,MATCH($H37,BカートセットID入力!$F$4:$F$150,0),COLUMN()-COLUMN($U32)),IFERROR(OFFSET('セット情報（サンプル）'!$N$2,MATCH($H37,BカートセットID入力!$I$4:$I$150,0),COLUMN()-COLUMN($U32)),IFERROR(OFFSET('セット情報（イレギュラーサンプル）'!$N$2,MATCH($H37,BカートセットID入力!$L$4:$L$150,0),COLUMN()-COLUMN($U32)),""))))</f>
        <v/>
      </c>
      <c r="AA37" s="53" t="str">
        <f ca="1">IFERROR(OFFSET('セット情報(宅配便）'!$P$2,MATCH($H37,BカートセットID入力!$C$4:$C$150,0),COLUMN()-COLUMN($U32)),IFERROR(OFFSET('セット情報(業務便）'!$P$2,MATCH($H37,BカートセットID入力!$F$4:$F$150,0),COLUMN()-COLUMN($U32)),IFERROR(OFFSET('セット情報（サンプル）'!$N$2,MATCH($H37,BカートセットID入力!$I$4:$I$150,0),COLUMN()-COLUMN($U32)),IFERROR(OFFSET('セット情報（イレギュラーサンプル）'!$N$2,MATCH($H37,BカートセットID入力!$L$4:$L$150,0),COLUMN()-COLUMN($U32)),""))))</f>
        <v/>
      </c>
      <c r="AB37" s="53" t="str">
        <f ca="1">IFERROR(OFFSET('セット情報(宅配便）'!$P$2,MATCH($H37,BカートセットID入力!$C$4:$C$150,0),COLUMN()-COLUMN($U32)),IFERROR(OFFSET('セット情報(業務便）'!$P$2,MATCH($H37,BカートセットID入力!$F$4:$F$150,0),COLUMN()-COLUMN($U32)),IFERROR(OFFSET('セット情報（サンプル）'!$N$2,MATCH($H37,BカートセットID入力!$I$4:$I$150,0),COLUMN()-COLUMN($U32)),IFERROR(OFFSET('セット情報（イレギュラーサンプル）'!$N$2,MATCH($H37,BカートセットID入力!$L$4:$L$150,0),COLUMN()-COLUMN($U32)),""))))</f>
        <v/>
      </c>
      <c r="AC37" s="53" t="str">
        <f ca="1">IFERROR(OFFSET('セット情報(宅配便）'!$P$2,MATCH($H37,BカートセットID入力!$C$4:$C$150,0),COLUMN()-COLUMN($U32)),IFERROR(OFFSET('セット情報(業務便）'!$P$2,MATCH($H37,BカートセットID入力!$F$4:$F$150,0),COLUMN()-COLUMN($U32)),IFERROR(OFFSET('セット情報（サンプル）'!$N$2,MATCH($H37,BカートセットID入力!$I$4:$I$150,0),COLUMN()-COLUMN($U32)),IFERROR(OFFSET('セット情報（イレギュラーサンプル）'!$N$2,MATCH($H37,BカートセットID入力!$L$4:$L$150,0),COLUMN()-COLUMN($U32)),""))))</f>
        <v/>
      </c>
      <c r="AD37" s="53" t="str">
        <f ca="1">IFERROR(OFFSET('セット情報(宅配便）'!$P$2,MATCH($H37,BカートセットID入力!$C$4:$C$150,0),COLUMN()-COLUMN($U32)),IFERROR(OFFSET('セット情報(業務便）'!$P$2,MATCH($H37,BカートセットID入力!$F$4:$F$150,0),COLUMN()-COLUMN($U32)),IFERROR(OFFSET('セット情報（サンプル）'!$N$2,MATCH($H37,BカートセットID入力!$I$4:$I$150,0),COLUMN()-COLUMN($U32)),IFERROR(OFFSET('セット情報（イレギュラーサンプル）'!$N$2,MATCH($H37,BカートセットID入力!$L$4:$L$150,0),COLUMN()-COLUMN($U32)),""))))</f>
        <v/>
      </c>
      <c r="AE37" s="53" t="str">
        <f ca="1">IFERROR(OFFSET('セット情報(宅配便）'!$P$2,MATCH($H37,BカートセットID入力!$C$4:$C$150,0),COLUMN()-COLUMN($U32)),IFERROR(OFFSET('セット情報(業務便）'!$P$2,MATCH($H37,BカートセットID入力!$F$4:$F$150,0),COLUMN()-COLUMN($U32)),IFERROR(OFFSET('セット情報（サンプル）'!$N$2,MATCH($H37,BカートセットID入力!$I$4:$I$150,0),COLUMN()-COLUMN($U32)),IFERROR(OFFSET('セット情報（イレギュラーサンプル）'!$N$2,MATCH($H37,BカートセットID入力!$L$4:$L$150,0),COLUMN()-COLUMN($U32)),""))))</f>
        <v/>
      </c>
      <c r="AF37" s="53" t="str">
        <f ca="1">IFERROR(OFFSET('セット情報(宅配便）'!$P$2,MATCH($H37,BカートセットID入力!$C$4:$C$150,0),COLUMN()-COLUMN($U32)),IFERROR(OFFSET('セット情報(業務便）'!$P$2,MATCH($H37,BカートセットID入力!$F$4:$F$150,0),COLUMN()-COLUMN($U32)),IFERROR(OFFSET('セット情報（サンプル）'!$N$2,MATCH($H37,BカートセットID入力!$I$4:$I$150,0),COLUMN()-COLUMN($U32)),IFERROR(OFFSET('セット情報（イレギュラーサンプル）'!$N$2,MATCH($H37,BカートセットID入力!$L$4:$L$150,0),COLUMN()-COLUMN($U32)),""))))</f>
        <v/>
      </c>
      <c r="AG37" s="53" t="str">
        <f ca="1">IFERROR(OFFSET('セット情報(宅配便）'!$P$2,MATCH($H37,BカートセットID入力!$C$4:$C$150,0),COLUMN()-COLUMN($U32)),IFERROR(OFFSET('セット情報(業務便）'!$P$2,MATCH($H37,BカートセットID入力!$F$4:$F$150,0),COLUMN()-COLUMN($U32)),IFERROR(OFFSET('セット情報（サンプル）'!$N$2,MATCH($H37,BカートセットID入力!$I$4:$I$150,0),COLUMN()-COLUMN($U32)),IFERROR(OFFSET('セット情報（イレギュラーサンプル）'!$N$2,MATCH($H37,BカートセットID入力!$L$4:$L$150,0),COLUMN()-COLUMN($U32)),""))))</f>
        <v/>
      </c>
      <c r="AH37" s="53" t="str">
        <f ca="1">IFERROR(OFFSET('セット情報(宅配便）'!$P$2,MATCH($H37,BカートセットID入力!$C$4:$C$150,0),COLUMN()-COLUMN($U32)),IFERROR(OFFSET('セット情報(業務便）'!$P$2,MATCH($H37,BカートセットID入力!$F$4:$F$150,0),COLUMN()-COLUMN($U32)),IFERROR(OFFSET('セット情報（サンプル）'!$N$2,MATCH($H37,BカートセットID入力!$I$4:$I$150,0),COLUMN()-COLUMN($U32)),IFERROR(OFFSET('セット情報（イレギュラーサンプル）'!$N$2,MATCH($H37,BカートセットID入力!$L$4:$L$150,0),COLUMN()-COLUMN($U32)),""))))</f>
        <v/>
      </c>
      <c r="AI37" s="53" t="str">
        <f ca="1">IFERROR(OFFSET('セット情報(宅配便）'!$P$2,MATCH($H37,BカートセットID入力!$C$4:$C$150,0),COLUMN()-COLUMN($U32)),IFERROR(OFFSET('セット情報(業務便）'!$P$2,MATCH($H37,BカートセットID入力!$F$4:$F$150,0),COLUMN()-COLUMN($U32)),IFERROR(OFFSET('セット情報（サンプル）'!$N$2,MATCH($H37,BカートセットID入力!$I$4:$I$150,0),COLUMN()-COLUMN($U32)),IFERROR(OFFSET('セット情報（イレギュラーサンプル）'!$N$2,MATCH($H37,BカートセットID入力!$L$4:$L$150,0),COLUMN()-COLUMN($U32)),""))))</f>
        <v/>
      </c>
      <c r="AJ37" s="53" t="str">
        <f ca="1">IFERROR(OFFSET('セット情報(宅配便）'!$P$2,MATCH($H37,BカートセットID入力!$C$4:$C$150,0),COLUMN()-COLUMN($U32)),IFERROR(OFFSET('セット情報(業務便）'!$P$2,MATCH($H37,BカートセットID入力!$F$4:$F$150,0),COLUMN()-COLUMN($U32)),IFERROR(OFFSET('セット情報（サンプル）'!$N$2,MATCH($H37,BカートセットID入力!$I$4:$I$150,0),COLUMN()-COLUMN($U32)),IFERROR(OFFSET('セット情報（イレギュラーサンプル）'!$N$2,MATCH($H37,BカートセットID入力!$L$4:$L$150,0),COLUMN()-COLUMN($U32)),""))))</f>
        <v/>
      </c>
      <c r="AK37" s="53" t="str">
        <f ca="1">IFERROR(OFFSET('セット情報(宅配便）'!$P$2,MATCH($H37,BカートセットID入力!$C$4:$C$150,0),COLUMN()-COLUMN($U32)),IFERROR(OFFSET('セット情報(業務便）'!$P$2,MATCH($H37,BカートセットID入力!$F$4:$F$150,0),COLUMN()-COLUMN($U32)),IFERROR(OFFSET('セット情報（サンプル）'!$N$2,MATCH($H37,BカートセットID入力!$I$4:$I$150,0),COLUMN()-COLUMN($U32)),IFERROR(OFFSET('セット情報（イレギュラーサンプル）'!$N$2,MATCH($H37,BカートセットID入力!$L$4:$L$150,0),COLUMN()-COLUMN($U32)),""))))</f>
        <v/>
      </c>
      <c r="AL37" s="53" t="str">
        <f ca="1">IFERROR(OFFSET('セット情報(宅配便）'!$P$2,MATCH($H37,BカートセットID入力!$C$4:$C$150,0),COLUMN()-COLUMN($U32)),IFERROR(OFFSET('セット情報(業務便）'!$P$2,MATCH($H37,BカートセットID入力!$F$4:$F$150,0),COLUMN()-COLUMN($U32)),IFERROR(OFFSET('セット情報（サンプル）'!$N$2,MATCH($H37,BカートセットID入力!$I$4:$I$150,0),COLUMN()-COLUMN($U32)),IFERROR(OFFSET('セット情報（イレギュラーサンプル）'!$N$2,MATCH($H37,BカートセットID入力!$L$4:$L$150,0),COLUMN()-COLUMN($U32)),""))))</f>
        <v/>
      </c>
      <c r="AM37" s="53" t="str">
        <f ca="1">IFERROR(OFFSET('セット情報(宅配便）'!$P$2,MATCH($H37,BカートセットID入力!$C$4:$C$150,0),COLUMN()-COLUMN($U32)),IFERROR(OFFSET('セット情報(業務便）'!$P$2,MATCH($H37,BカートセットID入力!$F$4:$F$150,0),COLUMN()-COLUMN($U32)),IFERROR(OFFSET('セット情報（サンプル）'!$N$2,MATCH($H37,BカートセットID入力!$I$4:$I$150,0),COLUMN()-COLUMN($U32)),IFERROR(OFFSET('セット情報（イレギュラーサンプル）'!$N$2,MATCH($H37,BカートセットID入力!$L$4:$L$150,0),COLUMN()-COLUMN($U32)),""))))</f>
        <v/>
      </c>
      <c r="AN37" s="53" t="str">
        <f ca="1">IFERROR(OFFSET('セット情報(宅配便）'!$P$2,MATCH($H37,BカートセットID入力!$C$4:$C$150,0),COLUMN()-COLUMN($U32)),IFERROR(OFFSET('セット情報(業務便）'!$P$2,MATCH($H37,BカートセットID入力!$F$4:$F$150,0),COLUMN()-COLUMN($U32)),IFERROR(OFFSET('セット情報（サンプル）'!$N$2,MATCH($H37,BカートセットID入力!$I$4:$I$150,0),COLUMN()-COLUMN($U32)),IFERROR(OFFSET('セット情報（イレギュラーサンプル）'!$N$2,MATCH($H37,BカートセットID入力!$L$4:$L$150,0),COLUMN()-COLUMN($U32)),""))))</f>
        <v/>
      </c>
      <c r="AO37" s="53" t="str">
        <f ca="1">IFERROR(OFFSET('セット情報(宅配便）'!$P$2,MATCH($H37,BカートセットID入力!$C$4:$C$150,0),COLUMN()-COLUMN($U32)),IFERROR(OFFSET('セット情報(業務便）'!$P$2,MATCH($H37,BカートセットID入力!$F$4:$F$150,0),COLUMN()-COLUMN($U32)),IFERROR(OFFSET('セット情報（サンプル）'!$N$2,MATCH($H37,BカートセットID入力!$I$4:$I$150,0),COLUMN()-COLUMN($U32)),IFERROR(OFFSET('セット情報（イレギュラーサンプル）'!$N$2,MATCH($H37,BカートセットID入力!$L$4:$L$150,0),COLUMN()-COLUMN($U32)),""))))</f>
        <v/>
      </c>
      <c r="AP37" s="53" t="str">
        <f ca="1">IFERROR(OFFSET('セット情報(宅配便）'!$P$2,MATCH($H37,BカートセットID入力!$C$4:$C$150,0),COLUMN()-COLUMN($U32)),IFERROR(OFFSET('セット情報(業務便）'!$P$2,MATCH($H37,BカートセットID入力!$F$4:$F$150,0),COLUMN()-COLUMN($U32)),IFERROR(OFFSET('セット情報（サンプル）'!$N$2,MATCH($H37,BカートセットID入力!$I$4:$I$150,0),COLUMN()-COLUMN($U32)),IFERROR(OFFSET('セット情報（イレギュラーサンプル）'!$N$2,MATCH($H37,BカートセットID入力!$L$4:$L$150,0),COLUMN()-COLUMN($U32)),""))))</f>
        <v/>
      </c>
      <c r="AQ37" s="53" t="str">
        <f ca="1">IFERROR(OFFSET('セット情報(宅配便）'!$P$2,MATCH($H37,BカートセットID入力!$C$4:$C$150,0),COLUMN()-COLUMN($U32)),IFERROR(OFFSET('セット情報(業務便）'!$P$2,MATCH($H37,BカートセットID入力!$F$4:$F$150,0),COLUMN()-COLUMN($U32)),IFERROR(OFFSET('セット情報（サンプル）'!$N$2,MATCH($H37,BカートセットID入力!$I$4:$I$150,0),COLUMN()-COLUMN($U32)),IFERROR(OFFSET('セット情報（イレギュラーサンプル）'!$N$2,MATCH($H37,BカートセットID入力!$L$4:$L$150,0),COLUMN()-COLUMN($U32)),""))))</f>
        <v/>
      </c>
      <c r="AR37" s="53" t="str">
        <f ca="1">IFERROR(OFFSET('セット情報(宅配便）'!$P$2,MATCH($H37,BカートセットID入力!$C$4:$C$150,0),COLUMN()-COLUMN($U32)),IFERROR(OFFSET('セット情報(業務便）'!$P$2,MATCH($H37,BカートセットID入力!$F$4:$F$150,0),COLUMN()-COLUMN($U32)),IFERROR(OFFSET('セット情報（サンプル）'!$N$2,MATCH($H37,BカートセットID入力!$I$4:$I$150,0),COLUMN()-COLUMN($U32)),IFERROR(OFFSET('セット情報（イレギュラーサンプル）'!$N$2,MATCH($H37,BカートセットID入力!$L$4:$L$150,0),COLUMN()-COLUMN($U32)),""))))</f>
        <v/>
      </c>
      <c r="AS37" s="53" t="str">
        <f ca="1">IFERROR(OFFSET('セット情報(宅配便）'!$P$2,MATCH($H37,BカートセットID入力!$C$4:$C$150,0),COLUMN()-COLUMN($U32)),IFERROR(OFFSET('セット情報(業務便）'!$P$2,MATCH($H37,BカートセットID入力!$F$4:$F$150,0),COLUMN()-COLUMN($U32)),IFERROR(OFFSET('セット情報（サンプル）'!$N$2,MATCH($H37,BカートセットID入力!$I$4:$I$150,0),COLUMN()-COLUMN($U32)),IFERROR(OFFSET('セット情報（イレギュラーサンプル）'!$N$2,MATCH($H37,BカートセットID入力!$L$4:$L$150,0),COLUMN()-COLUMN($U32)),""))))</f>
        <v/>
      </c>
      <c r="AT37" s="53" t="str">
        <f ca="1">IFERROR(OFFSET('セット情報(宅配便）'!$P$2,MATCH($H37,BカートセットID入力!$C$4:$C$150,0),COLUMN()-COLUMN($U32)),IFERROR(OFFSET('セット情報(業務便）'!$P$2,MATCH($H37,BカートセットID入力!$F$4:$F$150,0),COLUMN()-COLUMN($U32)),IFERROR(OFFSET('セット情報（サンプル）'!$N$2,MATCH($H37,BカートセットID入力!$I$4:$I$150,0),COLUMN()-COLUMN($U32)),IFERROR(OFFSET('セット情報（イレギュラーサンプル）'!$N$2,MATCH($H37,BカートセットID入力!$L$4:$L$150,0),COLUMN()-COLUMN($U32)),""))))</f>
        <v/>
      </c>
    </row>
    <row r="38" spans="1:46">
      <c r="A38" s="144"/>
      <c r="B38" s="53" t="str">
        <f>IF(ISBLANK(現行セット情報CSV!A38),"",現行セット情報CSV!A38)</f>
        <v/>
      </c>
      <c r="C38" s="53" t="str">
        <f>IF(ISBLANK(現行セット情報CSV!B38),"",現行セット情報CSV!B38)&amp;IFERROR(VLOOKUP(A38,上部フリースペースHTML!$A$3:$H$5,8,FALSE),"")</f>
        <v/>
      </c>
      <c r="D38" s="53" t="str">
        <f>IF(ISBLANK(現行セット情報CSV!C38),"",現行セット情報CSV!C38)</f>
        <v/>
      </c>
      <c r="E38" s="53" t="str">
        <f>IF(ISBLANK(現行セット情報CSV!D38),"",現行セット情報CSV!D38)</f>
        <v/>
      </c>
      <c r="F38" s="53" t="str">
        <f>IF(ISBLANK(現行セット情報CSV!E38),"",現行セット情報CSV!E38)</f>
        <v/>
      </c>
      <c r="G38" s="53" t="str">
        <f>IF(ISBLANK(現行セット情報CSV!F38),"",現行セット情報CSV!F38)</f>
        <v/>
      </c>
      <c r="H38" s="53" t="str">
        <f>IF(ISBLANK(現行セット情報CSV!G38),"",現行セット情報CSV!G38)</f>
        <v/>
      </c>
      <c r="I38" s="53" t="str">
        <f>IF(ISBLANK(現行セット情報CSV!H38),"",現行セット情報CSV!H38)</f>
        <v/>
      </c>
      <c r="J38" s="53" t="str">
        <f>IF(ISBLANK(現行セット情報CSV!I38),"",現行セット情報CSV!I38&amp;"("&amp;TEXT($J$2,"yyyy年m月")&amp;"納品から)")</f>
        <v/>
      </c>
      <c r="K38" s="53" t="str">
        <f>IF(ISBLANK(現行セット情報CSV!J38),"",現行セット情報CSV!J38)</f>
        <v/>
      </c>
      <c r="L38" s="53" t="str">
        <f>IF(ISBLANK(現行セット情報CSV!K38),"",現行セット情報CSV!K38)</f>
        <v/>
      </c>
      <c r="M38" s="53" t="str">
        <f>IF(ISBLANK(現行セット情報CSV!L38),"",現行セット情報CSV!L38)</f>
        <v/>
      </c>
      <c r="N38" s="53" t="str">
        <f>IF(ISBLANK(現行セット情報CSV!M38),"",現行セット情報CSV!M38)</f>
        <v/>
      </c>
      <c r="O38" s="53" t="str">
        <f>IF(ISBLANK(現行セット情報CSV!N38),"",現行セット情報CSV!N38)</f>
        <v/>
      </c>
      <c r="P38" s="53" t="str">
        <f>IF(ISBLANK(現行セット情報CSV!O38),"",現行セット情報CSV!O38)</f>
        <v/>
      </c>
      <c r="Q38" s="53" t="str">
        <f>IF(ISBLANK(現行セット情報CSV!P38),"",現行セット情報CSV!P38)</f>
        <v/>
      </c>
      <c r="R38" s="53" t="str">
        <f>IF(ISBLANK(現行セット情報CSV!Q38),"",現行セット情報CSV!Q38)</f>
        <v/>
      </c>
      <c r="S38" s="53" t="str">
        <f>IF(ISBLANK(現行セット情報CSV!R38),"",現行セット情報CSV!R38)</f>
        <v/>
      </c>
      <c r="T38" s="53" t="str">
        <f>IF(ISBLANK(現行セット情報CSV!S38),"",現行セット情報CSV!S38)</f>
        <v/>
      </c>
      <c r="U38" s="53" t="str">
        <f ca="1">IFERROR(OFFSET('セット情報(宅配便）'!$P$2,MATCH($H38,BカートセットID入力!$C$4:$C$150,0),COLUMN()-COLUMN($U33)),IFERROR(OFFSET('セット情報(業務便）'!$P$2,MATCH($H38,BカートセットID入力!$F$4:$F$150,0),COLUMN()-COLUMN($U33)),IFERROR(OFFSET('セット情報（サンプル）'!$N$2,MATCH($H38,BカートセットID入力!$I$4:$I$150,0),COLUMN()-COLUMN($U33)),IFERROR(OFFSET('セット情報（イレギュラーサンプル）'!$N$2,MATCH($H38,BカートセットID入力!$L$4:$L$150,0),COLUMN()-COLUMN($U33)),""))))</f>
        <v/>
      </c>
      <c r="V38" s="53" t="str">
        <f ca="1">IFERROR(OFFSET('セット情報(宅配便）'!$P$2,MATCH($H38,BカートセットID入力!$C$4:$C$150,0),COLUMN()-COLUMN($U33)),IFERROR(OFFSET('セット情報(業務便）'!$P$2,MATCH($H38,BカートセットID入力!$F$4:$F$150,0),COLUMN()-COLUMN($U33)),IFERROR(OFFSET('セット情報（サンプル）'!$N$2,MATCH($H38,BカートセットID入力!$I$4:$I$150,0),COLUMN()-COLUMN($U33)),IFERROR(OFFSET('セット情報（イレギュラーサンプル）'!$N$2,MATCH($H38,BカートセットID入力!$L$4:$L$150,0),COLUMN()-COLUMN($U33)),""))))</f>
        <v/>
      </c>
      <c r="W38" s="53" t="str">
        <f ca="1">IFERROR(OFFSET('セット情報(宅配便）'!$P$2,MATCH($H38,BカートセットID入力!$C$4:$C$150,0),COLUMN()-COLUMN($U33)),IFERROR(OFFSET('セット情報(業務便）'!$P$2,MATCH($H38,BカートセットID入力!$F$4:$F$150,0),COLUMN()-COLUMN($U33)),IFERROR(OFFSET('セット情報（サンプル）'!$N$2,MATCH($H38,BカートセットID入力!$I$4:$I$150,0),COLUMN()-COLUMN($U33)),IFERROR(OFFSET('セット情報（イレギュラーサンプル）'!$N$2,MATCH($H38,BカートセットID入力!$L$4:$L$150,0),COLUMN()-COLUMN($U33)),""))))</f>
        <v/>
      </c>
      <c r="X38" s="53" t="str">
        <f ca="1">IFERROR(OFFSET('セット情報(宅配便）'!$P$2,MATCH($H38,BカートセットID入力!$C$4:$C$150,0),COLUMN()-COLUMN($U33)),IFERROR(OFFSET('セット情報(業務便）'!$P$2,MATCH($H38,BカートセットID入力!$F$4:$F$150,0),COLUMN()-COLUMN($U33)),IFERROR(OFFSET('セット情報（サンプル）'!$N$2,MATCH($H38,BカートセットID入力!$I$4:$I$150,0),COLUMN()-COLUMN($U33)),IFERROR(OFFSET('セット情報（イレギュラーサンプル）'!$N$2,MATCH($H38,BカートセットID入力!$L$4:$L$150,0),COLUMN()-COLUMN($U33)),""))))</f>
        <v/>
      </c>
      <c r="Y38" s="53" t="str">
        <f ca="1">IFERROR(OFFSET('セット情報(宅配便）'!$P$2,MATCH($H38,BカートセットID入力!$C$4:$C$150,0),COLUMN()-COLUMN($U33)),IFERROR(OFFSET('セット情報(業務便）'!$P$2,MATCH($H38,BカートセットID入力!$F$4:$F$150,0),COLUMN()-COLUMN($U33)),IFERROR(OFFSET('セット情報（サンプル）'!$N$2,MATCH($H38,BカートセットID入力!$I$4:$I$150,0),COLUMN()-COLUMN($U33)),IFERROR(OFFSET('セット情報（イレギュラーサンプル）'!$N$2,MATCH($H38,BカートセットID入力!$L$4:$L$150,0),COLUMN()-COLUMN($U33)),""))))</f>
        <v/>
      </c>
      <c r="Z38" s="53" t="str">
        <f ca="1">IFERROR(OFFSET('セット情報(宅配便）'!$P$2,MATCH($H38,BカートセットID入力!$C$4:$C$150,0),COLUMN()-COLUMN($U33)),IFERROR(OFFSET('セット情報(業務便）'!$P$2,MATCH($H38,BカートセットID入力!$F$4:$F$150,0),COLUMN()-COLUMN($U33)),IFERROR(OFFSET('セット情報（サンプル）'!$N$2,MATCH($H38,BカートセットID入力!$I$4:$I$150,0),COLUMN()-COLUMN($U33)),IFERROR(OFFSET('セット情報（イレギュラーサンプル）'!$N$2,MATCH($H38,BカートセットID入力!$L$4:$L$150,0),COLUMN()-COLUMN($U33)),""))))</f>
        <v/>
      </c>
      <c r="AA38" s="53" t="str">
        <f ca="1">IFERROR(OFFSET('セット情報(宅配便）'!$P$2,MATCH($H38,BカートセットID入力!$C$4:$C$150,0),COLUMN()-COLUMN($U33)),IFERROR(OFFSET('セット情報(業務便）'!$P$2,MATCH($H38,BカートセットID入力!$F$4:$F$150,0),COLUMN()-COLUMN($U33)),IFERROR(OFFSET('セット情報（サンプル）'!$N$2,MATCH($H38,BカートセットID入力!$I$4:$I$150,0),COLUMN()-COLUMN($U33)),IFERROR(OFFSET('セット情報（イレギュラーサンプル）'!$N$2,MATCH($H38,BカートセットID入力!$L$4:$L$150,0),COLUMN()-COLUMN($U33)),""))))</f>
        <v/>
      </c>
      <c r="AB38" s="53" t="str">
        <f ca="1">IFERROR(OFFSET('セット情報(宅配便）'!$P$2,MATCH($H38,BカートセットID入力!$C$4:$C$150,0),COLUMN()-COLUMN($U33)),IFERROR(OFFSET('セット情報(業務便）'!$P$2,MATCH($H38,BカートセットID入力!$F$4:$F$150,0),COLUMN()-COLUMN($U33)),IFERROR(OFFSET('セット情報（サンプル）'!$N$2,MATCH($H38,BカートセットID入力!$I$4:$I$150,0),COLUMN()-COLUMN($U33)),IFERROR(OFFSET('セット情報（イレギュラーサンプル）'!$N$2,MATCH($H38,BカートセットID入力!$L$4:$L$150,0),COLUMN()-COLUMN($U33)),""))))</f>
        <v/>
      </c>
      <c r="AC38" s="53" t="str">
        <f ca="1">IFERROR(OFFSET('セット情報(宅配便）'!$P$2,MATCH($H38,BカートセットID入力!$C$4:$C$150,0),COLUMN()-COLUMN($U33)),IFERROR(OFFSET('セット情報(業務便）'!$P$2,MATCH($H38,BカートセットID入力!$F$4:$F$150,0),COLUMN()-COLUMN($U33)),IFERROR(OFFSET('セット情報（サンプル）'!$N$2,MATCH($H38,BカートセットID入力!$I$4:$I$150,0),COLUMN()-COLUMN($U33)),IFERROR(OFFSET('セット情報（イレギュラーサンプル）'!$N$2,MATCH($H38,BカートセットID入力!$L$4:$L$150,0),COLUMN()-COLUMN($U33)),""))))</f>
        <v/>
      </c>
      <c r="AD38" s="53" t="str">
        <f ca="1">IFERROR(OFFSET('セット情報(宅配便）'!$P$2,MATCH($H38,BカートセットID入力!$C$4:$C$150,0),COLUMN()-COLUMN($U33)),IFERROR(OFFSET('セット情報(業務便）'!$P$2,MATCH($H38,BカートセットID入力!$F$4:$F$150,0),COLUMN()-COLUMN($U33)),IFERROR(OFFSET('セット情報（サンプル）'!$N$2,MATCH($H38,BカートセットID入力!$I$4:$I$150,0),COLUMN()-COLUMN($U33)),IFERROR(OFFSET('セット情報（イレギュラーサンプル）'!$N$2,MATCH($H38,BカートセットID入力!$L$4:$L$150,0),COLUMN()-COLUMN($U33)),""))))</f>
        <v/>
      </c>
      <c r="AE38" s="53" t="str">
        <f ca="1">IFERROR(OFFSET('セット情報(宅配便）'!$P$2,MATCH($H38,BカートセットID入力!$C$4:$C$150,0),COLUMN()-COLUMN($U33)),IFERROR(OFFSET('セット情報(業務便）'!$P$2,MATCH($H38,BカートセットID入力!$F$4:$F$150,0),COLUMN()-COLUMN($U33)),IFERROR(OFFSET('セット情報（サンプル）'!$N$2,MATCH($H38,BカートセットID入力!$I$4:$I$150,0),COLUMN()-COLUMN($U33)),IFERROR(OFFSET('セット情報（イレギュラーサンプル）'!$N$2,MATCH($H38,BカートセットID入力!$L$4:$L$150,0),COLUMN()-COLUMN($U33)),""))))</f>
        <v/>
      </c>
      <c r="AF38" s="53" t="str">
        <f ca="1">IFERROR(OFFSET('セット情報(宅配便）'!$P$2,MATCH($H38,BカートセットID入力!$C$4:$C$150,0),COLUMN()-COLUMN($U33)),IFERROR(OFFSET('セット情報(業務便）'!$P$2,MATCH($H38,BカートセットID入力!$F$4:$F$150,0),COLUMN()-COLUMN($U33)),IFERROR(OFFSET('セット情報（サンプル）'!$N$2,MATCH($H38,BカートセットID入力!$I$4:$I$150,0),COLUMN()-COLUMN($U33)),IFERROR(OFFSET('セット情報（イレギュラーサンプル）'!$N$2,MATCH($H38,BカートセットID入力!$L$4:$L$150,0),COLUMN()-COLUMN($U33)),""))))</f>
        <v/>
      </c>
      <c r="AG38" s="53" t="str">
        <f ca="1">IFERROR(OFFSET('セット情報(宅配便）'!$P$2,MATCH($H38,BカートセットID入力!$C$4:$C$150,0),COLUMN()-COLUMN($U33)),IFERROR(OFFSET('セット情報(業務便）'!$P$2,MATCH($H38,BカートセットID入力!$F$4:$F$150,0),COLUMN()-COLUMN($U33)),IFERROR(OFFSET('セット情報（サンプル）'!$N$2,MATCH($H38,BカートセットID入力!$I$4:$I$150,0),COLUMN()-COLUMN($U33)),IFERROR(OFFSET('セット情報（イレギュラーサンプル）'!$N$2,MATCH($H38,BカートセットID入力!$L$4:$L$150,0),COLUMN()-COLUMN($U33)),""))))</f>
        <v/>
      </c>
      <c r="AH38" s="53" t="str">
        <f ca="1">IFERROR(OFFSET('セット情報(宅配便）'!$P$2,MATCH($H38,BカートセットID入力!$C$4:$C$150,0),COLUMN()-COLUMN($U33)),IFERROR(OFFSET('セット情報(業務便）'!$P$2,MATCH($H38,BカートセットID入力!$F$4:$F$150,0),COLUMN()-COLUMN($U33)),IFERROR(OFFSET('セット情報（サンプル）'!$N$2,MATCH($H38,BカートセットID入力!$I$4:$I$150,0),COLUMN()-COLUMN($U33)),IFERROR(OFFSET('セット情報（イレギュラーサンプル）'!$N$2,MATCH($H38,BカートセットID入力!$L$4:$L$150,0),COLUMN()-COLUMN($U33)),""))))</f>
        <v/>
      </c>
      <c r="AI38" s="53" t="str">
        <f ca="1">IFERROR(OFFSET('セット情報(宅配便）'!$P$2,MATCH($H38,BカートセットID入力!$C$4:$C$150,0),COLUMN()-COLUMN($U33)),IFERROR(OFFSET('セット情報(業務便）'!$P$2,MATCH($H38,BカートセットID入力!$F$4:$F$150,0),COLUMN()-COLUMN($U33)),IFERROR(OFFSET('セット情報（サンプル）'!$N$2,MATCH($H38,BカートセットID入力!$I$4:$I$150,0),COLUMN()-COLUMN($U33)),IFERROR(OFFSET('セット情報（イレギュラーサンプル）'!$N$2,MATCH($H38,BカートセットID入力!$L$4:$L$150,0),COLUMN()-COLUMN($U33)),""))))</f>
        <v/>
      </c>
      <c r="AJ38" s="53" t="str">
        <f ca="1">IFERROR(OFFSET('セット情報(宅配便）'!$P$2,MATCH($H38,BカートセットID入力!$C$4:$C$150,0),COLUMN()-COLUMN($U33)),IFERROR(OFFSET('セット情報(業務便）'!$P$2,MATCH($H38,BカートセットID入力!$F$4:$F$150,0),COLUMN()-COLUMN($U33)),IFERROR(OFFSET('セット情報（サンプル）'!$N$2,MATCH($H38,BカートセットID入力!$I$4:$I$150,0),COLUMN()-COLUMN($U33)),IFERROR(OFFSET('セット情報（イレギュラーサンプル）'!$N$2,MATCH($H38,BカートセットID入力!$L$4:$L$150,0),COLUMN()-COLUMN($U33)),""))))</f>
        <v/>
      </c>
      <c r="AK38" s="53" t="str">
        <f ca="1">IFERROR(OFFSET('セット情報(宅配便）'!$P$2,MATCH($H38,BカートセットID入力!$C$4:$C$150,0),COLUMN()-COLUMN($U33)),IFERROR(OFFSET('セット情報(業務便）'!$P$2,MATCH($H38,BカートセットID入力!$F$4:$F$150,0),COLUMN()-COLUMN($U33)),IFERROR(OFFSET('セット情報（サンプル）'!$N$2,MATCH($H38,BカートセットID入力!$I$4:$I$150,0),COLUMN()-COLUMN($U33)),IFERROR(OFFSET('セット情報（イレギュラーサンプル）'!$N$2,MATCH($H38,BカートセットID入力!$L$4:$L$150,0),COLUMN()-COLUMN($U33)),""))))</f>
        <v/>
      </c>
      <c r="AL38" s="53" t="str">
        <f ca="1">IFERROR(OFFSET('セット情報(宅配便）'!$P$2,MATCH($H38,BカートセットID入力!$C$4:$C$150,0),COLUMN()-COLUMN($U33)),IFERROR(OFFSET('セット情報(業務便）'!$P$2,MATCH($H38,BカートセットID入力!$F$4:$F$150,0),COLUMN()-COLUMN($U33)),IFERROR(OFFSET('セット情報（サンプル）'!$N$2,MATCH($H38,BカートセットID入力!$I$4:$I$150,0),COLUMN()-COLUMN($U33)),IFERROR(OFFSET('セット情報（イレギュラーサンプル）'!$N$2,MATCH($H38,BカートセットID入力!$L$4:$L$150,0),COLUMN()-COLUMN($U33)),""))))</f>
        <v/>
      </c>
      <c r="AM38" s="53" t="str">
        <f ca="1">IFERROR(OFFSET('セット情報(宅配便）'!$P$2,MATCH($H38,BカートセットID入力!$C$4:$C$150,0),COLUMN()-COLUMN($U33)),IFERROR(OFFSET('セット情報(業務便）'!$P$2,MATCH($H38,BカートセットID入力!$F$4:$F$150,0),COLUMN()-COLUMN($U33)),IFERROR(OFFSET('セット情報（サンプル）'!$N$2,MATCH($H38,BカートセットID入力!$I$4:$I$150,0),COLUMN()-COLUMN($U33)),IFERROR(OFFSET('セット情報（イレギュラーサンプル）'!$N$2,MATCH($H38,BカートセットID入力!$L$4:$L$150,0),COLUMN()-COLUMN($U33)),""))))</f>
        <v/>
      </c>
      <c r="AN38" s="53" t="str">
        <f ca="1">IFERROR(OFFSET('セット情報(宅配便）'!$P$2,MATCH($H38,BカートセットID入力!$C$4:$C$150,0),COLUMN()-COLUMN($U33)),IFERROR(OFFSET('セット情報(業務便）'!$P$2,MATCH($H38,BカートセットID入力!$F$4:$F$150,0),COLUMN()-COLUMN($U33)),IFERROR(OFFSET('セット情報（サンプル）'!$N$2,MATCH($H38,BカートセットID入力!$I$4:$I$150,0),COLUMN()-COLUMN($U33)),IFERROR(OFFSET('セット情報（イレギュラーサンプル）'!$N$2,MATCH($H38,BカートセットID入力!$L$4:$L$150,0),COLUMN()-COLUMN($U33)),""))))</f>
        <v/>
      </c>
      <c r="AO38" s="53" t="str">
        <f ca="1">IFERROR(OFFSET('セット情報(宅配便）'!$P$2,MATCH($H38,BカートセットID入力!$C$4:$C$150,0),COLUMN()-COLUMN($U33)),IFERROR(OFFSET('セット情報(業務便）'!$P$2,MATCH($H38,BカートセットID入力!$F$4:$F$150,0),COLUMN()-COLUMN($U33)),IFERROR(OFFSET('セット情報（サンプル）'!$N$2,MATCH($H38,BカートセットID入力!$I$4:$I$150,0),COLUMN()-COLUMN($U33)),IFERROR(OFFSET('セット情報（イレギュラーサンプル）'!$N$2,MATCH($H38,BカートセットID入力!$L$4:$L$150,0),COLUMN()-COLUMN($U33)),""))))</f>
        <v/>
      </c>
      <c r="AP38" s="53" t="str">
        <f ca="1">IFERROR(OFFSET('セット情報(宅配便）'!$P$2,MATCH($H38,BカートセットID入力!$C$4:$C$150,0),COLUMN()-COLUMN($U33)),IFERROR(OFFSET('セット情報(業務便）'!$P$2,MATCH($H38,BカートセットID入力!$F$4:$F$150,0),COLUMN()-COLUMN($U33)),IFERROR(OFFSET('セット情報（サンプル）'!$N$2,MATCH($H38,BカートセットID入力!$I$4:$I$150,0),COLUMN()-COLUMN($U33)),IFERROR(OFFSET('セット情報（イレギュラーサンプル）'!$N$2,MATCH($H38,BカートセットID入力!$L$4:$L$150,0),COLUMN()-COLUMN($U33)),""))))</f>
        <v/>
      </c>
      <c r="AQ38" s="53" t="str">
        <f ca="1">IFERROR(OFFSET('セット情報(宅配便）'!$P$2,MATCH($H38,BカートセットID入力!$C$4:$C$150,0),COLUMN()-COLUMN($U33)),IFERROR(OFFSET('セット情報(業務便）'!$P$2,MATCH($H38,BカートセットID入力!$F$4:$F$150,0),COLUMN()-COLUMN($U33)),IFERROR(OFFSET('セット情報（サンプル）'!$N$2,MATCH($H38,BカートセットID入力!$I$4:$I$150,0),COLUMN()-COLUMN($U33)),IFERROR(OFFSET('セット情報（イレギュラーサンプル）'!$N$2,MATCH($H38,BカートセットID入力!$L$4:$L$150,0),COLUMN()-COLUMN($U33)),""))))</f>
        <v/>
      </c>
      <c r="AR38" s="53" t="str">
        <f ca="1">IFERROR(OFFSET('セット情報(宅配便）'!$P$2,MATCH($H38,BカートセットID入力!$C$4:$C$150,0),COLUMN()-COLUMN($U33)),IFERROR(OFFSET('セット情報(業務便）'!$P$2,MATCH($H38,BカートセットID入力!$F$4:$F$150,0),COLUMN()-COLUMN($U33)),IFERROR(OFFSET('セット情報（サンプル）'!$N$2,MATCH($H38,BカートセットID入力!$I$4:$I$150,0),COLUMN()-COLUMN($U33)),IFERROR(OFFSET('セット情報（イレギュラーサンプル）'!$N$2,MATCH($H38,BカートセットID入力!$L$4:$L$150,0),COLUMN()-COLUMN($U33)),""))))</f>
        <v/>
      </c>
      <c r="AS38" s="53" t="str">
        <f ca="1">IFERROR(OFFSET('セット情報(宅配便）'!$P$2,MATCH($H38,BカートセットID入力!$C$4:$C$150,0),COLUMN()-COLUMN($U33)),IFERROR(OFFSET('セット情報(業務便）'!$P$2,MATCH($H38,BカートセットID入力!$F$4:$F$150,0),COLUMN()-COLUMN($U33)),IFERROR(OFFSET('セット情報（サンプル）'!$N$2,MATCH($H38,BカートセットID入力!$I$4:$I$150,0),COLUMN()-COLUMN($U33)),IFERROR(OFFSET('セット情報（イレギュラーサンプル）'!$N$2,MATCH($H38,BカートセットID入力!$L$4:$L$150,0),COLUMN()-COLUMN($U33)),""))))</f>
        <v/>
      </c>
      <c r="AT38" s="53" t="str">
        <f ca="1">IFERROR(OFFSET('セット情報(宅配便）'!$P$2,MATCH($H38,BカートセットID入力!$C$4:$C$150,0),COLUMN()-COLUMN($U33)),IFERROR(OFFSET('セット情報(業務便）'!$P$2,MATCH($H38,BカートセットID入力!$F$4:$F$150,0),COLUMN()-COLUMN($U33)),IFERROR(OFFSET('セット情報（サンプル）'!$N$2,MATCH($H38,BカートセットID入力!$I$4:$I$150,0),COLUMN()-COLUMN($U33)),IFERROR(OFFSET('セット情報（イレギュラーサンプル）'!$N$2,MATCH($H38,BカートセットID入力!$L$4:$L$150,0),COLUMN()-COLUMN($U33)),""))))</f>
        <v/>
      </c>
    </row>
    <row r="39" spans="1:46">
      <c r="A39" s="144"/>
      <c r="B39" s="53" t="str">
        <f>IF(ISBLANK(現行セット情報CSV!A39),"",現行セット情報CSV!A39)</f>
        <v/>
      </c>
      <c r="C39" s="53" t="str">
        <f>IF(ISBLANK(現行セット情報CSV!B39),"",現行セット情報CSV!B39)&amp;IFERROR(VLOOKUP(A39,上部フリースペースHTML!$A$3:$H$5,8,FALSE),"")</f>
        <v/>
      </c>
      <c r="D39" s="53" t="str">
        <f>IF(ISBLANK(現行セット情報CSV!C39),"",現行セット情報CSV!C39)</f>
        <v/>
      </c>
      <c r="E39" s="53" t="str">
        <f>IF(ISBLANK(現行セット情報CSV!D39),"",現行セット情報CSV!D39)</f>
        <v/>
      </c>
      <c r="F39" s="53" t="str">
        <f>IF(ISBLANK(現行セット情報CSV!E39),"",現行セット情報CSV!E39)</f>
        <v/>
      </c>
      <c r="G39" s="53" t="str">
        <f>IF(ISBLANK(現行セット情報CSV!F39),"",現行セット情報CSV!F39)</f>
        <v/>
      </c>
      <c r="H39" s="53" t="str">
        <f>IF(ISBLANK(現行セット情報CSV!G39),"",現行セット情報CSV!G39)</f>
        <v/>
      </c>
      <c r="I39" s="53" t="str">
        <f>IF(ISBLANK(現行セット情報CSV!H39),"",現行セット情報CSV!H39)</f>
        <v/>
      </c>
      <c r="J39" s="53" t="str">
        <f>IF(ISBLANK(現行セット情報CSV!I39),"",現行セット情報CSV!I39&amp;"("&amp;TEXT($J$2,"yyyy年m月")&amp;"納品から)")</f>
        <v/>
      </c>
      <c r="K39" s="53" t="str">
        <f>IF(ISBLANK(現行セット情報CSV!J39),"",現行セット情報CSV!J39)</f>
        <v/>
      </c>
      <c r="L39" s="53" t="str">
        <f>IF(ISBLANK(現行セット情報CSV!K39),"",現行セット情報CSV!K39)</f>
        <v/>
      </c>
      <c r="M39" s="53" t="str">
        <f>IF(ISBLANK(現行セット情報CSV!L39),"",現行セット情報CSV!L39)</f>
        <v/>
      </c>
      <c r="N39" s="53" t="str">
        <f>IF(ISBLANK(現行セット情報CSV!M39),"",現行セット情報CSV!M39)</f>
        <v/>
      </c>
      <c r="O39" s="53" t="str">
        <f>IF(ISBLANK(現行セット情報CSV!N39),"",現行セット情報CSV!N39)</f>
        <v/>
      </c>
      <c r="P39" s="53" t="str">
        <f>IF(ISBLANK(現行セット情報CSV!O39),"",現行セット情報CSV!O39)</f>
        <v/>
      </c>
      <c r="Q39" s="53" t="str">
        <f>IF(ISBLANK(現行セット情報CSV!P39),"",現行セット情報CSV!P39)</f>
        <v/>
      </c>
      <c r="R39" s="53" t="str">
        <f>IF(ISBLANK(現行セット情報CSV!Q39),"",現行セット情報CSV!Q39)</f>
        <v/>
      </c>
      <c r="S39" s="53" t="str">
        <f>IF(ISBLANK(現行セット情報CSV!R39),"",現行セット情報CSV!R39)</f>
        <v/>
      </c>
      <c r="T39" s="53" t="str">
        <f>IF(ISBLANK(現行セット情報CSV!S39),"",現行セット情報CSV!S39)</f>
        <v/>
      </c>
      <c r="U39" s="53" t="str">
        <f ca="1">IFERROR(OFFSET('セット情報(宅配便）'!$P$2,MATCH($H39,BカートセットID入力!$C$4:$C$150,0),COLUMN()-COLUMN($U34)),IFERROR(OFFSET('セット情報(業務便）'!$P$2,MATCH($H39,BカートセットID入力!$F$4:$F$150,0),COLUMN()-COLUMN($U34)),IFERROR(OFFSET('セット情報（サンプル）'!$N$2,MATCH($H39,BカートセットID入力!$I$4:$I$150,0),COLUMN()-COLUMN($U34)),IFERROR(OFFSET('セット情報（イレギュラーサンプル）'!$N$2,MATCH($H39,BカートセットID入力!$L$4:$L$150,0),COLUMN()-COLUMN($U34)),""))))</f>
        <v/>
      </c>
      <c r="V39" s="53" t="str">
        <f ca="1">IFERROR(OFFSET('セット情報(宅配便）'!$P$2,MATCH($H39,BカートセットID入力!$C$4:$C$150,0),COLUMN()-COLUMN($U34)),IFERROR(OFFSET('セット情報(業務便）'!$P$2,MATCH($H39,BカートセットID入力!$F$4:$F$150,0),COLUMN()-COLUMN($U34)),IFERROR(OFFSET('セット情報（サンプル）'!$N$2,MATCH($H39,BカートセットID入力!$I$4:$I$150,0),COLUMN()-COLUMN($U34)),IFERROR(OFFSET('セット情報（イレギュラーサンプル）'!$N$2,MATCH($H39,BカートセットID入力!$L$4:$L$150,0),COLUMN()-COLUMN($U34)),""))))</f>
        <v/>
      </c>
      <c r="W39" s="53" t="str">
        <f ca="1">IFERROR(OFFSET('セット情報(宅配便）'!$P$2,MATCH($H39,BカートセットID入力!$C$4:$C$150,0),COLUMN()-COLUMN($U34)),IFERROR(OFFSET('セット情報(業務便）'!$P$2,MATCH($H39,BカートセットID入力!$F$4:$F$150,0),COLUMN()-COLUMN($U34)),IFERROR(OFFSET('セット情報（サンプル）'!$N$2,MATCH($H39,BカートセットID入力!$I$4:$I$150,0),COLUMN()-COLUMN($U34)),IFERROR(OFFSET('セット情報（イレギュラーサンプル）'!$N$2,MATCH($H39,BカートセットID入力!$L$4:$L$150,0),COLUMN()-COLUMN($U34)),""))))</f>
        <v/>
      </c>
      <c r="X39" s="53" t="str">
        <f ca="1">IFERROR(OFFSET('セット情報(宅配便）'!$P$2,MATCH($H39,BカートセットID入力!$C$4:$C$150,0),COLUMN()-COLUMN($U34)),IFERROR(OFFSET('セット情報(業務便）'!$P$2,MATCH($H39,BカートセットID入力!$F$4:$F$150,0),COLUMN()-COLUMN($U34)),IFERROR(OFFSET('セット情報（サンプル）'!$N$2,MATCH($H39,BカートセットID入力!$I$4:$I$150,0),COLUMN()-COLUMN($U34)),IFERROR(OFFSET('セット情報（イレギュラーサンプル）'!$N$2,MATCH($H39,BカートセットID入力!$L$4:$L$150,0),COLUMN()-COLUMN($U34)),""))))</f>
        <v/>
      </c>
      <c r="Y39" s="53" t="str">
        <f ca="1">IFERROR(OFFSET('セット情報(宅配便）'!$P$2,MATCH($H39,BカートセットID入力!$C$4:$C$150,0),COLUMN()-COLUMN($U34)),IFERROR(OFFSET('セット情報(業務便）'!$P$2,MATCH($H39,BカートセットID入力!$F$4:$F$150,0),COLUMN()-COLUMN($U34)),IFERROR(OFFSET('セット情報（サンプル）'!$N$2,MATCH($H39,BカートセットID入力!$I$4:$I$150,0),COLUMN()-COLUMN($U34)),IFERROR(OFFSET('セット情報（イレギュラーサンプル）'!$N$2,MATCH($H39,BカートセットID入力!$L$4:$L$150,0),COLUMN()-COLUMN($U34)),""))))</f>
        <v/>
      </c>
      <c r="Z39" s="53" t="str">
        <f ca="1">IFERROR(OFFSET('セット情報(宅配便）'!$P$2,MATCH($H39,BカートセットID入力!$C$4:$C$150,0),COLUMN()-COLUMN($U34)),IFERROR(OFFSET('セット情報(業務便）'!$P$2,MATCH($H39,BカートセットID入力!$F$4:$F$150,0),COLUMN()-COLUMN($U34)),IFERROR(OFFSET('セット情報（サンプル）'!$N$2,MATCH($H39,BカートセットID入力!$I$4:$I$150,0),COLUMN()-COLUMN($U34)),IFERROR(OFFSET('セット情報（イレギュラーサンプル）'!$N$2,MATCH($H39,BカートセットID入力!$L$4:$L$150,0),COLUMN()-COLUMN($U34)),""))))</f>
        <v/>
      </c>
      <c r="AA39" s="53" t="str">
        <f ca="1">IFERROR(OFFSET('セット情報(宅配便）'!$P$2,MATCH($H39,BカートセットID入力!$C$4:$C$150,0),COLUMN()-COLUMN($U34)),IFERROR(OFFSET('セット情報(業務便）'!$P$2,MATCH($H39,BカートセットID入力!$F$4:$F$150,0),COLUMN()-COLUMN($U34)),IFERROR(OFFSET('セット情報（サンプル）'!$N$2,MATCH($H39,BカートセットID入力!$I$4:$I$150,0),COLUMN()-COLUMN($U34)),IFERROR(OFFSET('セット情報（イレギュラーサンプル）'!$N$2,MATCH($H39,BカートセットID入力!$L$4:$L$150,0),COLUMN()-COLUMN($U34)),""))))</f>
        <v/>
      </c>
      <c r="AB39" s="53" t="str">
        <f ca="1">IFERROR(OFFSET('セット情報(宅配便）'!$P$2,MATCH($H39,BカートセットID入力!$C$4:$C$150,0),COLUMN()-COLUMN($U34)),IFERROR(OFFSET('セット情報(業務便）'!$P$2,MATCH($H39,BカートセットID入力!$F$4:$F$150,0),COLUMN()-COLUMN($U34)),IFERROR(OFFSET('セット情報（サンプル）'!$N$2,MATCH($H39,BカートセットID入力!$I$4:$I$150,0),COLUMN()-COLUMN($U34)),IFERROR(OFFSET('セット情報（イレギュラーサンプル）'!$N$2,MATCH($H39,BカートセットID入力!$L$4:$L$150,0),COLUMN()-COLUMN($U34)),""))))</f>
        <v/>
      </c>
      <c r="AC39" s="53" t="str">
        <f ca="1">IFERROR(OFFSET('セット情報(宅配便）'!$P$2,MATCH($H39,BカートセットID入力!$C$4:$C$150,0),COLUMN()-COLUMN($U34)),IFERROR(OFFSET('セット情報(業務便）'!$P$2,MATCH($H39,BカートセットID入力!$F$4:$F$150,0),COLUMN()-COLUMN($U34)),IFERROR(OFFSET('セット情報（サンプル）'!$N$2,MATCH($H39,BカートセットID入力!$I$4:$I$150,0),COLUMN()-COLUMN($U34)),IFERROR(OFFSET('セット情報（イレギュラーサンプル）'!$N$2,MATCH($H39,BカートセットID入力!$L$4:$L$150,0),COLUMN()-COLUMN($U34)),""))))</f>
        <v/>
      </c>
      <c r="AD39" s="53" t="str">
        <f ca="1">IFERROR(OFFSET('セット情報(宅配便）'!$P$2,MATCH($H39,BカートセットID入力!$C$4:$C$150,0),COLUMN()-COLUMN($U34)),IFERROR(OFFSET('セット情報(業務便）'!$P$2,MATCH($H39,BカートセットID入力!$F$4:$F$150,0),COLUMN()-COLUMN($U34)),IFERROR(OFFSET('セット情報（サンプル）'!$N$2,MATCH($H39,BカートセットID入力!$I$4:$I$150,0),COLUMN()-COLUMN($U34)),IFERROR(OFFSET('セット情報（イレギュラーサンプル）'!$N$2,MATCH($H39,BカートセットID入力!$L$4:$L$150,0),COLUMN()-COLUMN($U34)),""))))</f>
        <v/>
      </c>
      <c r="AE39" s="53" t="str">
        <f ca="1">IFERROR(OFFSET('セット情報(宅配便）'!$P$2,MATCH($H39,BカートセットID入力!$C$4:$C$150,0),COLUMN()-COLUMN($U34)),IFERROR(OFFSET('セット情報(業務便）'!$P$2,MATCH($H39,BカートセットID入力!$F$4:$F$150,0),COLUMN()-COLUMN($U34)),IFERROR(OFFSET('セット情報（サンプル）'!$N$2,MATCH($H39,BカートセットID入力!$I$4:$I$150,0),COLUMN()-COLUMN($U34)),IFERROR(OFFSET('セット情報（イレギュラーサンプル）'!$N$2,MATCH($H39,BカートセットID入力!$L$4:$L$150,0),COLUMN()-COLUMN($U34)),""))))</f>
        <v/>
      </c>
      <c r="AF39" s="53" t="str">
        <f ca="1">IFERROR(OFFSET('セット情報(宅配便）'!$P$2,MATCH($H39,BカートセットID入力!$C$4:$C$150,0),COLUMN()-COLUMN($U34)),IFERROR(OFFSET('セット情報(業務便）'!$P$2,MATCH($H39,BカートセットID入力!$F$4:$F$150,0),COLUMN()-COLUMN($U34)),IFERROR(OFFSET('セット情報（サンプル）'!$N$2,MATCH($H39,BカートセットID入力!$I$4:$I$150,0),COLUMN()-COLUMN($U34)),IFERROR(OFFSET('セット情報（イレギュラーサンプル）'!$N$2,MATCH($H39,BカートセットID入力!$L$4:$L$150,0),COLUMN()-COLUMN($U34)),""))))</f>
        <v/>
      </c>
      <c r="AG39" s="53" t="str">
        <f ca="1">IFERROR(OFFSET('セット情報(宅配便）'!$P$2,MATCH($H39,BカートセットID入力!$C$4:$C$150,0),COLUMN()-COLUMN($U34)),IFERROR(OFFSET('セット情報(業務便）'!$P$2,MATCH($H39,BカートセットID入力!$F$4:$F$150,0),COLUMN()-COLUMN($U34)),IFERROR(OFFSET('セット情報（サンプル）'!$N$2,MATCH($H39,BカートセットID入力!$I$4:$I$150,0),COLUMN()-COLUMN($U34)),IFERROR(OFFSET('セット情報（イレギュラーサンプル）'!$N$2,MATCH($H39,BカートセットID入力!$L$4:$L$150,0),COLUMN()-COLUMN($U34)),""))))</f>
        <v/>
      </c>
      <c r="AH39" s="53" t="str">
        <f ca="1">IFERROR(OFFSET('セット情報(宅配便）'!$P$2,MATCH($H39,BカートセットID入力!$C$4:$C$150,0),COLUMN()-COLUMN($U34)),IFERROR(OFFSET('セット情報(業務便）'!$P$2,MATCH($H39,BカートセットID入力!$F$4:$F$150,0),COLUMN()-COLUMN($U34)),IFERROR(OFFSET('セット情報（サンプル）'!$N$2,MATCH($H39,BカートセットID入力!$I$4:$I$150,0),COLUMN()-COLUMN($U34)),IFERROR(OFFSET('セット情報（イレギュラーサンプル）'!$N$2,MATCH($H39,BカートセットID入力!$L$4:$L$150,0),COLUMN()-COLUMN($U34)),""))))</f>
        <v/>
      </c>
      <c r="AI39" s="53" t="str">
        <f ca="1">IFERROR(OFFSET('セット情報(宅配便）'!$P$2,MATCH($H39,BカートセットID入力!$C$4:$C$150,0),COLUMN()-COLUMN($U34)),IFERROR(OFFSET('セット情報(業務便）'!$P$2,MATCH($H39,BカートセットID入力!$F$4:$F$150,0),COLUMN()-COLUMN($U34)),IFERROR(OFFSET('セット情報（サンプル）'!$N$2,MATCH($H39,BカートセットID入力!$I$4:$I$150,0),COLUMN()-COLUMN($U34)),IFERROR(OFFSET('セット情報（イレギュラーサンプル）'!$N$2,MATCH($H39,BカートセットID入力!$L$4:$L$150,0),COLUMN()-COLUMN($U34)),""))))</f>
        <v/>
      </c>
      <c r="AJ39" s="53" t="str">
        <f ca="1">IFERROR(OFFSET('セット情報(宅配便）'!$P$2,MATCH($H39,BカートセットID入力!$C$4:$C$150,0),COLUMN()-COLUMN($U34)),IFERROR(OFFSET('セット情報(業務便）'!$P$2,MATCH($H39,BカートセットID入力!$F$4:$F$150,0),COLUMN()-COLUMN($U34)),IFERROR(OFFSET('セット情報（サンプル）'!$N$2,MATCH($H39,BカートセットID入力!$I$4:$I$150,0),COLUMN()-COLUMN($U34)),IFERROR(OFFSET('セット情報（イレギュラーサンプル）'!$N$2,MATCH($H39,BカートセットID入力!$L$4:$L$150,0),COLUMN()-COLUMN($U34)),""))))</f>
        <v/>
      </c>
      <c r="AK39" s="53" t="str">
        <f ca="1">IFERROR(OFFSET('セット情報(宅配便）'!$P$2,MATCH($H39,BカートセットID入力!$C$4:$C$150,0),COLUMN()-COLUMN($U34)),IFERROR(OFFSET('セット情報(業務便）'!$P$2,MATCH($H39,BカートセットID入力!$F$4:$F$150,0),COLUMN()-COLUMN($U34)),IFERROR(OFFSET('セット情報（サンプル）'!$N$2,MATCH($H39,BカートセットID入力!$I$4:$I$150,0),COLUMN()-COLUMN($U34)),IFERROR(OFFSET('セット情報（イレギュラーサンプル）'!$N$2,MATCH($H39,BカートセットID入力!$L$4:$L$150,0),COLUMN()-COLUMN($U34)),""))))</f>
        <v/>
      </c>
      <c r="AL39" s="53" t="str">
        <f ca="1">IFERROR(OFFSET('セット情報(宅配便）'!$P$2,MATCH($H39,BカートセットID入力!$C$4:$C$150,0),COLUMN()-COLUMN($U34)),IFERROR(OFFSET('セット情報(業務便）'!$P$2,MATCH($H39,BカートセットID入力!$F$4:$F$150,0),COLUMN()-COLUMN($U34)),IFERROR(OFFSET('セット情報（サンプル）'!$N$2,MATCH($H39,BカートセットID入力!$I$4:$I$150,0),COLUMN()-COLUMN($U34)),IFERROR(OFFSET('セット情報（イレギュラーサンプル）'!$N$2,MATCH($H39,BカートセットID入力!$L$4:$L$150,0),COLUMN()-COLUMN($U34)),""))))</f>
        <v/>
      </c>
      <c r="AM39" s="53" t="str">
        <f ca="1">IFERROR(OFFSET('セット情報(宅配便）'!$P$2,MATCH($H39,BカートセットID入力!$C$4:$C$150,0),COLUMN()-COLUMN($U34)),IFERROR(OFFSET('セット情報(業務便）'!$P$2,MATCH($H39,BカートセットID入力!$F$4:$F$150,0),COLUMN()-COLUMN($U34)),IFERROR(OFFSET('セット情報（サンプル）'!$N$2,MATCH($H39,BカートセットID入力!$I$4:$I$150,0),COLUMN()-COLUMN($U34)),IFERROR(OFFSET('セット情報（イレギュラーサンプル）'!$N$2,MATCH($H39,BカートセットID入力!$L$4:$L$150,0),COLUMN()-COLUMN($U34)),""))))</f>
        <v/>
      </c>
      <c r="AN39" s="53" t="str">
        <f ca="1">IFERROR(OFFSET('セット情報(宅配便）'!$P$2,MATCH($H39,BカートセットID入力!$C$4:$C$150,0),COLUMN()-COLUMN($U34)),IFERROR(OFFSET('セット情報(業務便）'!$P$2,MATCH($H39,BカートセットID入力!$F$4:$F$150,0),COLUMN()-COLUMN($U34)),IFERROR(OFFSET('セット情報（サンプル）'!$N$2,MATCH($H39,BカートセットID入力!$I$4:$I$150,0),COLUMN()-COLUMN($U34)),IFERROR(OFFSET('セット情報（イレギュラーサンプル）'!$N$2,MATCH($H39,BカートセットID入力!$L$4:$L$150,0),COLUMN()-COLUMN($U34)),""))))</f>
        <v/>
      </c>
      <c r="AO39" s="53" t="str">
        <f ca="1">IFERROR(OFFSET('セット情報(宅配便）'!$P$2,MATCH($H39,BカートセットID入力!$C$4:$C$150,0),COLUMN()-COLUMN($U34)),IFERROR(OFFSET('セット情報(業務便）'!$P$2,MATCH($H39,BカートセットID入力!$F$4:$F$150,0),COLUMN()-COLUMN($U34)),IFERROR(OFFSET('セット情報（サンプル）'!$N$2,MATCH($H39,BカートセットID入力!$I$4:$I$150,0),COLUMN()-COLUMN($U34)),IFERROR(OFFSET('セット情報（イレギュラーサンプル）'!$N$2,MATCH($H39,BカートセットID入力!$L$4:$L$150,0),COLUMN()-COLUMN($U34)),""))))</f>
        <v/>
      </c>
      <c r="AP39" s="53" t="str">
        <f ca="1">IFERROR(OFFSET('セット情報(宅配便）'!$P$2,MATCH($H39,BカートセットID入力!$C$4:$C$150,0),COLUMN()-COLUMN($U34)),IFERROR(OFFSET('セット情報(業務便）'!$P$2,MATCH($H39,BカートセットID入力!$F$4:$F$150,0),COLUMN()-COLUMN($U34)),IFERROR(OFFSET('セット情報（サンプル）'!$N$2,MATCH($H39,BカートセットID入力!$I$4:$I$150,0),COLUMN()-COLUMN($U34)),IFERROR(OFFSET('セット情報（イレギュラーサンプル）'!$N$2,MATCH($H39,BカートセットID入力!$L$4:$L$150,0),COLUMN()-COLUMN($U34)),""))))</f>
        <v/>
      </c>
      <c r="AQ39" s="53" t="str">
        <f ca="1">IFERROR(OFFSET('セット情報(宅配便）'!$P$2,MATCH($H39,BカートセットID入力!$C$4:$C$150,0),COLUMN()-COLUMN($U34)),IFERROR(OFFSET('セット情報(業務便）'!$P$2,MATCH($H39,BカートセットID入力!$F$4:$F$150,0),COLUMN()-COLUMN($U34)),IFERROR(OFFSET('セット情報（サンプル）'!$N$2,MATCH($H39,BカートセットID入力!$I$4:$I$150,0),COLUMN()-COLUMN($U34)),IFERROR(OFFSET('セット情報（イレギュラーサンプル）'!$N$2,MATCH($H39,BカートセットID入力!$L$4:$L$150,0),COLUMN()-COLUMN($U34)),""))))</f>
        <v/>
      </c>
      <c r="AR39" s="53" t="str">
        <f ca="1">IFERROR(OFFSET('セット情報(宅配便）'!$P$2,MATCH($H39,BカートセットID入力!$C$4:$C$150,0),COLUMN()-COLUMN($U34)),IFERROR(OFFSET('セット情報(業務便）'!$P$2,MATCH($H39,BカートセットID入力!$F$4:$F$150,0),COLUMN()-COLUMN($U34)),IFERROR(OFFSET('セット情報（サンプル）'!$N$2,MATCH($H39,BカートセットID入力!$I$4:$I$150,0),COLUMN()-COLUMN($U34)),IFERROR(OFFSET('セット情報（イレギュラーサンプル）'!$N$2,MATCH($H39,BカートセットID入力!$L$4:$L$150,0),COLUMN()-COLUMN($U34)),""))))</f>
        <v/>
      </c>
      <c r="AS39" s="53" t="str">
        <f ca="1">IFERROR(OFFSET('セット情報(宅配便）'!$P$2,MATCH($H39,BカートセットID入力!$C$4:$C$150,0),COLUMN()-COLUMN($U34)),IFERROR(OFFSET('セット情報(業務便）'!$P$2,MATCH($H39,BカートセットID入力!$F$4:$F$150,0),COLUMN()-COLUMN($U34)),IFERROR(OFFSET('セット情報（サンプル）'!$N$2,MATCH($H39,BカートセットID入力!$I$4:$I$150,0),COLUMN()-COLUMN($U34)),IFERROR(OFFSET('セット情報（イレギュラーサンプル）'!$N$2,MATCH($H39,BカートセットID入力!$L$4:$L$150,0),COLUMN()-COLUMN($U34)),""))))</f>
        <v/>
      </c>
      <c r="AT39" s="53" t="str">
        <f ca="1">IFERROR(OFFSET('セット情報(宅配便）'!$P$2,MATCH($H39,BカートセットID入力!$C$4:$C$150,0),COLUMN()-COLUMN($U34)),IFERROR(OFFSET('セット情報(業務便）'!$P$2,MATCH($H39,BカートセットID入力!$F$4:$F$150,0),COLUMN()-COLUMN($U34)),IFERROR(OFFSET('セット情報（サンプル）'!$N$2,MATCH($H39,BカートセットID入力!$I$4:$I$150,0),COLUMN()-COLUMN($U34)),IFERROR(OFFSET('セット情報（イレギュラーサンプル）'!$N$2,MATCH($H39,BカートセットID入力!$L$4:$L$150,0),COLUMN()-COLUMN($U34)),""))))</f>
        <v/>
      </c>
    </row>
    <row r="40" spans="1:46">
      <c r="A40" s="144"/>
      <c r="B40" s="53" t="str">
        <f>IF(ISBLANK(現行セット情報CSV!A40),"",現行セット情報CSV!A40)</f>
        <v/>
      </c>
      <c r="C40" s="53" t="str">
        <f>IF(ISBLANK(現行セット情報CSV!B40),"",現行セット情報CSV!B40)&amp;IFERROR(VLOOKUP(A40,上部フリースペースHTML!$A$3:$H$5,8,FALSE),"")</f>
        <v/>
      </c>
      <c r="D40" s="53" t="str">
        <f>IF(ISBLANK(現行セット情報CSV!C40),"",現行セット情報CSV!C40)</f>
        <v/>
      </c>
      <c r="E40" s="53" t="str">
        <f>IF(ISBLANK(現行セット情報CSV!D40),"",現行セット情報CSV!D40)</f>
        <v/>
      </c>
      <c r="F40" s="53" t="str">
        <f>IF(ISBLANK(現行セット情報CSV!E40),"",現行セット情報CSV!E40)</f>
        <v/>
      </c>
      <c r="G40" s="53" t="str">
        <f>IF(ISBLANK(現行セット情報CSV!F40),"",現行セット情報CSV!F40)</f>
        <v/>
      </c>
      <c r="H40" s="53" t="str">
        <f>IF(ISBLANK(現行セット情報CSV!G40),"",現行セット情報CSV!G40)</f>
        <v/>
      </c>
      <c r="I40" s="53" t="str">
        <f>IF(ISBLANK(現行セット情報CSV!H40),"",現行セット情報CSV!H40)</f>
        <v/>
      </c>
      <c r="J40" s="53" t="str">
        <f>IF(ISBLANK(現行セット情報CSV!I40),"",現行セット情報CSV!I40&amp;"("&amp;TEXT($J$2,"yyyy年m月")&amp;"納品から)")</f>
        <v/>
      </c>
      <c r="K40" s="53" t="str">
        <f>IF(ISBLANK(現行セット情報CSV!J40),"",現行セット情報CSV!J40)</f>
        <v/>
      </c>
      <c r="L40" s="53" t="str">
        <f>IF(ISBLANK(現行セット情報CSV!K40),"",現行セット情報CSV!K40)</f>
        <v/>
      </c>
      <c r="M40" s="53" t="str">
        <f>IF(ISBLANK(現行セット情報CSV!L40),"",現行セット情報CSV!L40)</f>
        <v/>
      </c>
      <c r="N40" s="53" t="str">
        <f>IF(ISBLANK(現行セット情報CSV!M40),"",現行セット情報CSV!M40)</f>
        <v/>
      </c>
      <c r="O40" s="53" t="str">
        <f>IF(ISBLANK(現行セット情報CSV!N40),"",現行セット情報CSV!N40)</f>
        <v/>
      </c>
      <c r="P40" s="53" t="str">
        <f>IF(ISBLANK(現行セット情報CSV!O40),"",現行セット情報CSV!O40)</f>
        <v/>
      </c>
      <c r="Q40" s="53" t="str">
        <f>IF(ISBLANK(現行セット情報CSV!P40),"",現行セット情報CSV!P40)</f>
        <v/>
      </c>
      <c r="R40" s="53" t="str">
        <f>IF(ISBLANK(現行セット情報CSV!Q40),"",現行セット情報CSV!Q40)</f>
        <v/>
      </c>
      <c r="S40" s="53" t="str">
        <f>IF(ISBLANK(現行セット情報CSV!R40),"",現行セット情報CSV!R40)</f>
        <v/>
      </c>
      <c r="T40" s="53" t="str">
        <f>IF(ISBLANK(現行セット情報CSV!S40),"",現行セット情報CSV!S40)</f>
        <v/>
      </c>
      <c r="U40" s="53" t="str">
        <f ca="1">IFERROR(OFFSET('セット情報(宅配便）'!$P$2,MATCH($H40,BカートセットID入力!$C$4:$C$150,0),COLUMN()-COLUMN($U35)),IFERROR(OFFSET('セット情報(業務便）'!$P$2,MATCH($H40,BカートセットID入力!$F$4:$F$150,0),COLUMN()-COLUMN($U35)),IFERROR(OFFSET('セット情報（サンプル）'!$N$2,MATCH($H40,BカートセットID入力!$I$4:$I$150,0),COLUMN()-COLUMN($U35)),IFERROR(OFFSET('セット情報（イレギュラーサンプル）'!$N$2,MATCH($H40,BカートセットID入力!$L$4:$L$150,0),COLUMN()-COLUMN($U35)),""))))</f>
        <v/>
      </c>
      <c r="V40" s="53" t="str">
        <f ca="1">IFERROR(OFFSET('セット情報(宅配便）'!$P$2,MATCH($H40,BカートセットID入力!$C$4:$C$150,0),COLUMN()-COLUMN($U35)),IFERROR(OFFSET('セット情報(業務便）'!$P$2,MATCH($H40,BカートセットID入力!$F$4:$F$150,0),COLUMN()-COLUMN($U35)),IFERROR(OFFSET('セット情報（サンプル）'!$N$2,MATCH($H40,BカートセットID入力!$I$4:$I$150,0),COLUMN()-COLUMN($U35)),IFERROR(OFFSET('セット情報（イレギュラーサンプル）'!$N$2,MATCH($H40,BカートセットID入力!$L$4:$L$150,0),COLUMN()-COLUMN($U35)),""))))</f>
        <v/>
      </c>
      <c r="W40" s="53" t="str">
        <f ca="1">IFERROR(OFFSET('セット情報(宅配便）'!$P$2,MATCH($H40,BカートセットID入力!$C$4:$C$150,0),COLUMN()-COLUMN($U35)),IFERROR(OFFSET('セット情報(業務便）'!$P$2,MATCH($H40,BカートセットID入力!$F$4:$F$150,0),COLUMN()-COLUMN($U35)),IFERROR(OFFSET('セット情報（サンプル）'!$N$2,MATCH($H40,BカートセットID入力!$I$4:$I$150,0),COLUMN()-COLUMN($U35)),IFERROR(OFFSET('セット情報（イレギュラーサンプル）'!$N$2,MATCH($H40,BカートセットID入力!$L$4:$L$150,0),COLUMN()-COLUMN($U35)),""))))</f>
        <v/>
      </c>
      <c r="X40" s="53" t="str">
        <f ca="1">IFERROR(OFFSET('セット情報(宅配便）'!$P$2,MATCH($H40,BカートセットID入力!$C$4:$C$150,0),COLUMN()-COLUMN($U35)),IFERROR(OFFSET('セット情報(業務便）'!$P$2,MATCH($H40,BカートセットID入力!$F$4:$F$150,0),COLUMN()-COLUMN($U35)),IFERROR(OFFSET('セット情報（サンプル）'!$N$2,MATCH($H40,BカートセットID入力!$I$4:$I$150,0),COLUMN()-COLUMN($U35)),IFERROR(OFFSET('セット情報（イレギュラーサンプル）'!$N$2,MATCH($H40,BカートセットID入力!$L$4:$L$150,0),COLUMN()-COLUMN($U35)),""))))</f>
        <v/>
      </c>
      <c r="Y40" s="53" t="str">
        <f ca="1">IFERROR(OFFSET('セット情報(宅配便）'!$P$2,MATCH($H40,BカートセットID入力!$C$4:$C$150,0),COLUMN()-COLUMN($U35)),IFERROR(OFFSET('セット情報(業務便）'!$P$2,MATCH($H40,BカートセットID入力!$F$4:$F$150,0),COLUMN()-COLUMN($U35)),IFERROR(OFFSET('セット情報（サンプル）'!$N$2,MATCH($H40,BカートセットID入力!$I$4:$I$150,0),COLUMN()-COLUMN($U35)),IFERROR(OFFSET('セット情報（イレギュラーサンプル）'!$N$2,MATCH($H40,BカートセットID入力!$L$4:$L$150,0),COLUMN()-COLUMN($U35)),""))))</f>
        <v/>
      </c>
      <c r="Z40" s="53" t="str">
        <f ca="1">IFERROR(OFFSET('セット情報(宅配便）'!$P$2,MATCH($H40,BカートセットID入力!$C$4:$C$150,0),COLUMN()-COLUMN($U35)),IFERROR(OFFSET('セット情報(業務便）'!$P$2,MATCH($H40,BカートセットID入力!$F$4:$F$150,0),COLUMN()-COLUMN($U35)),IFERROR(OFFSET('セット情報（サンプル）'!$N$2,MATCH($H40,BカートセットID入力!$I$4:$I$150,0),COLUMN()-COLUMN($U35)),IFERROR(OFFSET('セット情報（イレギュラーサンプル）'!$N$2,MATCH($H40,BカートセットID入力!$L$4:$L$150,0),COLUMN()-COLUMN($U35)),""))))</f>
        <v/>
      </c>
      <c r="AA40" s="53" t="str">
        <f ca="1">IFERROR(OFFSET('セット情報(宅配便）'!$P$2,MATCH($H40,BカートセットID入力!$C$4:$C$150,0),COLUMN()-COLUMN($U35)),IFERROR(OFFSET('セット情報(業務便）'!$P$2,MATCH($H40,BカートセットID入力!$F$4:$F$150,0),COLUMN()-COLUMN($U35)),IFERROR(OFFSET('セット情報（サンプル）'!$N$2,MATCH($H40,BカートセットID入力!$I$4:$I$150,0),COLUMN()-COLUMN($U35)),IFERROR(OFFSET('セット情報（イレギュラーサンプル）'!$N$2,MATCH($H40,BカートセットID入力!$L$4:$L$150,0),COLUMN()-COLUMN($U35)),""))))</f>
        <v/>
      </c>
      <c r="AB40" s="53" t="str">
        <f ca="1">IFERROR(OFFSET('セット情報(宅配便）'!$P$2,MATCH($H40,BカートセットID入力!$C$4:$C$150,0),COLUMN()-COLUMN($U35)),IFERROR(OFFSET('セット情報(業務便）'!$P$2,MATCH($H40,BカートセットID入力!$F$4:$F$150,0),COLUMN()-COLUMN($U35)),IFERROR(OFFSET('セット情報（サンプル）'!$N$2,MATCH($H40,BカートセットID入力!$I$4:$I$150,0),COLUMN()-COLUMN($U35)),IFERROR(OFFSET('セット情報（イレギュラーサンプル）'!$N$2,MATCH($H40,BカートセットID入力!$L$4:$L$150,0),COLUMN()-COLUMN($U35)),""))))</f>
        <v/>
      </c>
      <c r="AC40" s="53" t="str">
        <f ca="1">IFERROR(OFFSET('セット情報(宅配便）'!$P$2,MATCH($H40,BカートセットID入力!$C$4:$C$150,0),COLUMN()-COLUMN($U35)),IFERROR(OFFSET('セット情報(業務便）'!$P$2,MATCH($H40,BカートセットID入力!$F$4:$F$150,0),COLUMN()-COLUMN($U35)),IFERROR(OFFSET('セット情報（サンプル）'!$N$2,MATCH($H40,BカートセットID入力!$I$4:$I$150,0),COLUMN()-COLUMN($U35)),IFERROR(OFFSET('セット情報（イレギュラーサンプル）'!$N$2,MATCH($H40,BカートセットID入力!$L$4:$L$150,0),COLUMN()-COLUMN($U35)),""))))</f>
        <v/>
      </c>
      <c r="AD40" s="53" t="str">
        <f ca="1">IFERROR(OFFSET('セット情報(宅配便）'!$P$2,MATCH($H40,BカートセットID入力!$C$4:$C$150,0),COLUMN()-COLUMN($U35)),IFERROR(OFFSET('セット情報(業務便）'!$P$2,MATCH($H40,BカートセットID入力!$F$4:$F$150,0),COLUMN()-COLUMN($U35)),IFERROR(OFFSET('セット情報（サンプル）'!$N$2,MATCH($H40,BカートセットID入力!$I$4:$I$150,0),COLUMN()-COLUMN($U35)),IFERROR(OFFSET('セット情報（イレギュラーサンプル）'!$N$2,MATCH($H40,BカートセットID入力!$L$4:$L$150,0),COLUMN()-COLUMN($U35)),""))))</f>
        <v/>
      </c>
      <c r="AE40" s="53" t="str">
        <f ca="1">IFERROR(OFFSET('セット情報(宅配便）'!$P$2,MATCH($H40,BカートセットID入力!$C$4:$C$150,0),COLUMN()-COLUMN($U35)),IFERROR(OFFSET('セット情報(業務便）'!$P$2,MATCH($H40,BカートセットID入力!$F$4:$F$150,0),COLUMN()-COLUMN($U35)),IFERROR(OFFSET('セット情報（サンプル）'!$N$2,MATCH($H40,BカートセットID入力!$I$4:$I$150,0),COLUMN()-COLUMN($U35)),IFERROR(OFFSET('セット情報（イレギュラーサンプル）'!$N$2,MATCH($H40,BカートセットID入力!$L$4:$L$150,0),COLUMN()-COLUMN($U35)),""))))</f>
        <v/>
      </c>
      <c r="AF40" s="53" t="str">
        <f ca="1">IFERROR(OFFSET('セット情報(宅配便）'!$P$2,MATCH($H40,BカートセットID入力!$C$4:$C$150,0),COLUMN()-COLUMN($U35)),IFERROR(OFFSET('セット情報(業務便）'!$P$2,MATCH($H40,BカートセットID入力!$F$4:$F$150,0),COLUMN()-COLUMN($U35)),IFERROR(OFFSET('セット情報（サンプル）'!$N$2,MATCH($H40,BカートセットID入力!$I$4:$I$150,0),COLUMN()-COLUMN($U35)),IFERROR(OFFSET('セット情報（イレギュラーサンプル）'!$N$2,MATCH($H40,BカートセットID入力!$L$4:$L$150,0),COLUMN()-COLUMN($U35)),""))))</f>
        <v/>
      </c>
      <c r="AG40" s="53" t="str">
        <f ca="1">IFERROR(OFFSET('セット情報(宅配便）'!$P$2,MATCH($H40,BカートセットID入力!$C$4:$C$150,0),COLUMN()-COLUMN($U35)),IFERROR(OFFSET('セット情報(業務便）'!$P$2,MATCH($H40,BカートセットID入力!$F$4:$F$150,0),COLUMN()-COLUMN($U35)),IFERROR(OFFSET('セット情報（サンプル）'!$N$2,MATCH($H40,BカートセットID入力!$I$4:$I$150,0),COLUMN()-COLUMN($U35)),IFERROR(OFFSET('セット情報（イレギュラーサンプル）'!$N$2,MATCH($H40,BカートセットID入力!$L$4:$L$150,0),COLUMN()-COLUMN($U35)),""))))</f>
        <v/>
      </c>
      <c r="AH40" s="53" t="str">
        <f ca="1">IFERROR(OFFSET('セット情報(宅配便）'!$P$2,MATCH($H40,BカートセットID入力!$C$4:$C$150,0),COLUMN()-COLUMN($U35)),IFERROR(OFFSET('セット情報(業務便）'!$P$2,MATCH($H40,BカートセットID入力!$F$4:$F$150,0),COLUMN()-COLUMN($U35)),IFERROR(OFFSET('セット情報（サンプル）'!$N$2,MATCH($H40,BカートセットID入力!$I$4:$I$150,0),COLUMN()-COLUMN($U35)),IFERROR(OFFSET('セット情報（イレギュラーサンプル）'!$N$2,MATCH($H40,BカートセットID入力!$L$4:$L$150,0),COLUMN()-COLUMN($U35)),""))))</f>
        <v/>
      </c>
      <c r="AI40" s="53" t="str">
        <f ca="1">IFERROR(OFFSET('セット情報(宅配便）'!$P$2,MATCH($H40,BカートセットID入力!$C$4:$C$150,0),COLUMN()-COLUMN($U35)),IFERROR(OFFSET('セット情報(業務便）'!$P$2,MATCH($H40,BカートセットID入力!$F$4:$F$150,0),COLUMN()-COLUMN($U35)),IFERROR(OFFSET('セット情報（サンプル）'!$N$2,MATCH($H40,BカートセットID入力!$I$4:$I$150,0),COLUMN()-COLUMN($U35)),IFERROR(OFFSET('セット情報（イレギュラーサンプル）'!$N$2,MATCH($H40,BカートセットID入力!$L$4:$L$150,0),COLUMN()-COLUMN($U35)),""))))</f>
        <v/>
      </c>
      <c r="AJ40" s="53" t="str">
        <f ca="1">IFERROR(OFFSET('セット情報(宅配便）'!$P$2,MATCH($H40,BカートセットID入力!$C$4:$C$150,0),COLUMN()-COLUMN($U35)),IFERROR(OFFSET('セット情報(業務便）'!$P$2,MATCH($H40,BカートセットID入力!$F$4:$F$150,0),COLUMN()-COLUMN($U35)),IFERROR(OFFSET('セット情報（サンプル）'!$N$2,MATCH($H40,BカートセットID入力!$I$4:$I$150,0),COLUMN()-COLUMN($U35)),IFERROR(OFFSET('セット情報（イレギュラーサンプル）'!$N$2,MATCH($H40,BカートセットID入力!$L$4:$L$150,0),COLUMN()-COLUMN($U35)),""))))</f>
        <v/>
      </c>
      <c r="AK40" s="53" t="str">
        <f ca="1">IFERROR(OFFSET('セット情報(宅配便）'!$P$2,MATCH($H40,BカートセットID入力!$C$4:$C$150,0),COLUMN()-COLUMN($U35)),IFERROR(OFFSET('セット情報(業務便）'!$P$2,MATCH($H40,BカートセットID入力!$F$4:$F$150,0),COLUMN()-COLUMN($U35)),IFERROR(OFFSET('セット情報（サンプル）'!$N$2,MATCH($H40,BカートセットID入力!$I$4:$I$150,0),COLUMN()-COLUMN($U35)),IFERROR(OFFSET('セット情報（イレギュラーサンプル）'!$N$2,MATCH($H40,BカートセットID入力!$L$4:$L$150,0),COLUMN()-COLUMN($U35)),""))))</f>
        <v/>
      </c>
      <c r="AL40" s="53" t="str">
        <f ca="1">IFERROR(OFFSET('セット情報(宅配便）'!$P$2,MATCH($H40,BカートセットID入力!$C$4:$C$150,0),COLUMN()-COLUMN($U35)),IFERROR(OFFSET('セット情報(業務便）'!$P$2,MATCH($H40,BカートセットID入力!$F$4:$F$150,0),COLUMN()-COLUMN($U35)),IFERROR(OFFSET('セット情報（サンプル）'!$N$2,MATCH($H40,BカートセットID入力!$I$4:$I$150,0),COLUMN()-COLUMN($U35)),IFERROR(OFFSET('セット情報（イレギュラーサンプル）'!$N$2,MATCH($H40,BカートセットID入力!$L$4:$L$150,0),COLUMN()-COLUMN($U35)),""))))</f>
        <v/>
      </c>
      <c r="AM40" s="53" t="str">
        <f ca="1">IFERROR(OFFSET('セット情報(宅配便）'!$P$2,MATCH($H40,BカートセットID入力!$C$4:$C$150,0),COLUMN()-COLUMN($U35)),IFERROR(OFFSET('セット情報(業務便）'!$P$2,MATCH($H40,BカートセットID入力!$F$4:$F$150,0),COLUMN()-COLUMN($U35)),IFERROR(OFFSET('セット情報（サンプル）'!$N$2,MATCH($H40,BカートセットID入力!$I$4:$I$150,0),COLUMN()-COLUMN($U35)),IFERROR(OFFSET('セット情報（イレギュラーサンプル）'!$N$2,MATCH($H40,BカートセットID入力!$L$4:$L$150,0),COLUMN()-COLUMN($U35)),""))))</f>
        <v/>
      </c>
      <c r="AN40" s="53" t="str">
        <f ca="1">IFERROR(OFFSET('セット情報(宅配便）'!$P$2,MATCH($H40,BカートセットID入力!$C$4:$C$150,0),COLUMN()-COLUMN($U35)),IFERROR(OFFSET('セット情報(業務便）'!$P$2,MATCH($H40,BカートセットID入力!$F$4:$F$150,0),COLUMN()-COLUMN($U35)),IFERROR(OFFSET('セット情報（サンプル）'!$N$2,MATCH($H40,BカートセットID入力!$I$4:$I$150,0),COLUMN()-COLUMN($U35)),IFERROR(OFFSET('セット情報（イレギュラーサンプル）'!$N$2,MATCH($H40,BカートセットID入力!$L$4:$L$150,0),COLUMN()-COLUMN($U35)),""))))</f>
        <v/>
      </c>
      <c r="AO40" s="53" t="str">
        <f ca="1">IFERROR(OFFSET('セット情報(宅配便）'!$P$2,MATCH($H40,BカートセットID入力!$C$4:$C$150,0),COLUMN()-COLUMN($U35)),IFERROR(OFFSET('セット情報(業務便）'!$P$2,MATCH($H40,BカートセットID入力!$F$4:$F$150,0),COLUMN()-COLUMN($U35)),IFERROR(OFFSET('セット情報（サンプル）'!$N$2,MATCH($H40,BカートセットID入力!$I$4:$I$150,0),COLUMN()-COLUMN($U35)),IFERROR(OFFSET('セット情報（イレギュラーサンプル）'!$N$2,MATCH($H40,BカートセットID入力!$L$4:$L$150,0),COLUMN()-COLUMN($U35)),""))))</f>
        <v/>
      </c>
      <c r="AP40" s="53" t="str">
        <f ca="1">IFERROR(OFFSET('セット情報(宅配便）'!$P$2,MATCH($H40,BカートセットID入力!$C$4:$C$150,0),COLUMN()-COLUMN($U35)),IFERROR(OFFSET('セット情報(業務便）'!$P$2,MATCH($H40,BカートセットID入力!$F$4:$F$150,0),COLUMN()-COLUMN($U35)),IFERROR(OFFSET('セット情報（サンプル）'!$N$2,MATCH($H40,BカートセットID入力!$I$4:$I$150,0),COLUMN()-COLUMN($U35)),IFERROR(OFFSET('セット情報（イレギュラーサンプル）'!$N$2,MATCH($H40,BカートセットID入力!$L$4:$L$150,0),COLUMN()-COLUMN($U35)),""))))</f>
        <v/>
      </c>
      <c r="AQ40" s="53" t="str">
        <f ca="1">IFERROR(OFFSET('セット情報(宅配便）'!$P$2,MATCH($H40,BカートセットID入力!$C$4:$C$150,0),COLUMN()-COLUMN($U35)),IFERROR(OFFSET('セット情報(業務便）'!$P$2,MATCH($H40,BカートセットID入力!$F$4:$F$150,0),COLUMN()-COLUMN($U35)),IFERROR(OFFSET('セット情報（サンプル）'!$N$2,MATCH($H40,BカートセットID入力!$I$4:$I$150,0),COLUMN()-COLUMN($U35)),IFERROR(OFFSET('セット情報（イレギュラーサンプル）'!$N$2,MATCH($H40,BカートセットID入力!$L$4:$L$150,0),COLUMN()-COLUMN($U35)),""))))</f>
        <v/>
      </c>
      <c r="AR40" s="53" t="str">
        <f ca="1">IFERROR(OFFSET('セット情報(宅配便）'!$P$2,MATCH($H40,BカートセットID入力!$C$4:$C$150,0),COLUMN()-COLUMN($U35)),IFERROR(OFFSET('セット情報(業務便）'!$P$2,MATCH($H40,BカートセットID入力!$F$4:$F$150,0),COLUMN()-COLUMN($U35)),IFERROR(OFFSET('セット情報（サンプル）'!$N$2,MATCH($H40,BカートセットID入力!$I$4:$I$150,0),COLUMN()-COLUMN($U35)),IFERROR(OFFSET('セット情報（イレギュラーサンプル）'!$N$2,MATCH($H40,BカートセットID入力!$L$4:$L$150,0),COLUMN()-COLUMN($U35)),""))))</f>
        <v/>
      </c>
      <c r="AS40" s="53" t="str">
        <f ca="1">IFERROR(OFFSET('セット情報(宅配便）'!$P$2,MATCH($H40,BカートセットID入力!$C$4:$C$150,0),COLUMN()-COLUMN($U35)),IFERROR(OFFSET('セット情報(業務便）'!$P$2,MATCH($H40,BカートセットID入力!$F$4:$F$150,0),COLUMN()-COLUMN($U35)),IFERROR(OFFSET('セット情報（サンプル）'!$N$2,MATCH($H40,BカートセットID入力!$I$4:$I$150,0),COLUMN()-COLUMN($U35)),IFERROR(OFFSET('セット情報（イレギュラーサンプル）'!$N$2,MATCH($H40,BカートセットID入力!$L$4:$L$150,0),COLUMN()-COLUMN($U35)),""))))</f>
        <v/>
      </c>
      <c r="AT40" s="53" t="str">
        <f ca="1">IFERROR(OFFSET('セット情報(宅配便）'!$P$2,MATCH($H40,BカートセットID入力!$C$4:$C$150,0),COLUMN()-COLUMN($U35)),IFERROR(OFFSET('セット情報(業務便）'!$P$2,MATCH($H40,BカートセットID入力!$F$4:$F$150,0),COLUMN()-COLUMN($U35)),IFERROR(OFFSET('セット情報（サンプル）'!$N$2,MATCH($H40,BカートセットID入力!$I$4:$I$150,0),COLUMN()-COLUMN($U35)),IFERROR(OFFSET('セット情報（イレギュラーサンプル）'!$N$2,MATCH($H40,BカートセットID入力!$L$4:$L$150,0),COLUMN()-COLUMN($U35)),""))))</f>
        <v/>
      </c>
    </row>
    <row r="41" spans="1:46">
      <c r="A41" s="144"/>
      <c r="B41" s="53" t="str">
        <f>IF(ISBLANK(現行セット情報CSV!A41),"",現行セット情報CSV!A41)</f>
        <v/>
      </c>
      <c r="C41" s="53" t="str">
        <f>IF(ISBLANK(現行セット情報CSV!B41),"",現行セット情報CSV!B41)&amp;IFERROR(VLOOKUP(A41,上部フリースペースHTML!$A$3:$H$5,8,FALSE),"")</f>
        <v/>
      </c>
      <c r="D41" s="53" t="str">
        <f>IF(ISBLANK(現行セット情報CSV!C41),"",現行セット情報CSV!C41)</f>
        <v/>
      </c>
      <c r="E41" s="53" t="str">
        <f>IF(ISBLANK(現行セット情報CSV!D41),"",現行セット情報CSV!D41)</f>
        <v/>
      </c>
      <c r="F41" s="53" t="str">
        <f>IF(ISBLANK(現行セット情報CSV!E41),"",現行セット情報CSV!E41)</f>
        <v/>
      </c>
      <c r="G41" s="53" t="str">
        <f>IF(ISBLANK(現行セット情報CSV!F41),"",現行セット情報CSV!F41)</f>
        <v/>
      </c>
      <c r="H41" s="53" t="str">
        <f>IF(ISBLANK(現行セット情報CSV!G41),"",現行セット情報CSV!G41)</f>
        <v/>
      </c>
      <c r="I41" s="53" t="str">
        <f>IF(ISBLANK(現行セット情報CSV!H41),"",現行セット情報CSV!H41)</f>
        <v/>
      </c>
      <c r="J41" s="53" t="str">
        <f>IF(ISBLANK(現行セット情報CSV!I41),"",現行セット情報CSV!I41&amp;"("&amp;TEXT($J$2,"yyyy年m月")&amp;"納品から)")</f>
        <v/>
      </c>
      <c r="K41" s="53" t="str">
        <f>IF(ISBLANK(現行セット情報CSV!J41),"",現行セット情報CSV!J41)</f>
        <v/>
      </c>
      <c r="L41" s="53" t="str">
        <f>IF(ISBLANK(現行セット情報CSV!K41),"",現行セット情報CSV!K41)</f>
        <v/>
      </c>
      <c r="M41" s="53" t="str">
        <f>IF(ISBLANK(現行セット情報CSV!L41),"",現行セット情報CSV!L41)</f>
        <v/>
      </c>
      <c r="N41" s="53" t="str">
        <f>IF(ISBLANK(現行セット情報CSV!M41),"",現行セット情報CSV!M41)</f>
        <v/>
      </c>
      <c r="O41" s="53" t="str">
        <f>IF(ISBLANK(現行セット情報CSV!N41),"",現行セット情報CSV!N41)</f>
        <v/>
      </c>
      <c r="P41" s="53" t="str">
        <f>IF(ISBLANK(現行セット情報CSV!O41),"",現行セット情報CSV!O41)</f>
        <v/>
      </c>
      <c r="Q41" s="53" t="str">
        <f>IF(ISBLANK(現行セット情報CSV!P41),"",現行セット情報CSV!P41)</f>
        <v/>
      </c>
      <c r="R41" s="53" t="str">
        <f>IF(ISBLANK(現行セット情報CSV!Q41),"",現行セット情報CSV!Q41)</f>
        <v/>
      </c>
      <c r="S41" s="53" t="str">
        <f>IF(ISBLANK(現行セット情報CSV!R41),"",現行セット情報CSV!R41)</f>
        <v/>
      </c>
      <c r="T41" s="53" t="str">
        <f>IF(ISBLANK(現行セット情報CSV!S41),"",現行セット情報CSV!S41)</f>
        <v/>
      </c>
      <c r="U41" s="53" t="str">
        <f ca="1">IFERROR(OFFSET('セット情報(宅配便）'!$P$2,MATCH($H41,BカートセットID入力!$C$4:$C$150,0),COLUMN()-COLUMN($U36)),IFERROR(OFFSET('セット情報(業務便）'!$P$2,MATCH($H41,BカートセットID入力!$F$4:$F$150,0),COLUMN()-COLUMN($U36)),IFERROR(OFFSET('セット情報（サンプル）'!$N$2,MATCH($H41,BカートセットID入力!$I$4:$I$150,0),COLUMN()-COLUMN($U36)),IFERROR(OFFSET('セット情報（イレギュラーサンプル）'!$N$2,MATCH($H41,BカートセットID入力!$L$4:$L$150,0),COLUMN()-COLUMN($U36)),""))))</f>
        <v/>
      </c>
      <c r="V41" s="53" t="str">
        <f ca="1">IFERROR(OFFSET('セット情報(宅配便）'!$P$2,MATCH($H41,BカートセットID入力!$C$4:$C$150,0),COLUMN()-COLUMN($U36)),IFERROR(OFFSET('セット情報(業務便）'!$P$2,MATCH($H41,BカートセットID入力!$F$4:$F$150,0),COLUMN()-COLUMN($U36)),IFERROR(OFFSET('セット情報（サンプル）'!$N$2,MATCH($H41,BカートセットID入力!$I$4:$I$150,0),COLUMN()-COLUMN($U36)),IFERROR(OFFSET('セット情報（イレギュラーサンプル）'!$N$2,MATCH($H41,BカートセットID入力!$L$4:$L$150,0),COLUMN()-COLUMN($U36)),""))))</f>
        <v/>
      </c>
      <c r="W41" s="53" t="str">
        <f ca="1">IFERROR(OFFSET('セット情報(宅配便）'!$P$2,MATCH($H41,BカートセットID入力!$C$4:$C$150,0),COLUMN()-COLUMN($U36)),IFERROR(OFFSET('セット情報(業務便）'!$P$2,MATCH($H41,BカートセットID入力!$F$4:$F$150,0),COLUMN()-COLUMN($U36)),IFERROR(OFFSET('セット情報（サンプル）'!$N$2,MATCH($H41,BカートセットID入力!$I$4:$I$150,0),COLUMN()-COLUMN($U36)),IFERROR(OFFSET('セット情報（イレギュラーサンプル）'!$N$2,MATCH($H41,BカートセットID入力!$L$4:$L$150,0),COLUMN()-COLUMN($U36)),""))))</f>
        <v/>
      </c>
      <c r="X41" s="53" t="str">
        <f ca="1">IFERROR(OFFSET('セット情報(宅配便）'!$P$2,MATCH($H41,BカートセットID入力!$C$4:$C$150,0),COLUMN()-COLUMN($U36)),IFERROR(OFFSET('セット情報(業務便）'!$P$2,MATCH($H41,BカートセットID入力!$F$4:$F$150,0),COLUMN()-COLUMN($U36)),IFERROR(OFFSET('セット情報（サンプル）'!$N$2,MATCH($H41,BカートセットID入力!$I$4:$I$150,0),COLUMN()-COLUMN($U36)),IFERROR(OFFSET('セット情報（イレギュラーサンプル）'!$N$2,MATCH($H41,BカートセットID入力!$L$4:$L$150,0),COLUMN()-COLUMN($U36)),""))))</f>
        <v/>
      </c>
      <c r="Y41" s="53" t="str">
        <f ca="1">IFERROR(OFFSET('セット情報(宅配便）'!$P$2,MATCH($H41,BカートセットID入力!$C$4:$C$150,0),COLUMN()-COLUMN($U36)),IFERROR(OFFSET('セット情報(業務便）'!$P$2,MATCH($H41,BカートセットID入力!$F$4:$F$150,0),COLUMN()-COLUMN($U36)),IFERROR(OFFSET('セット情報（サンプル）'!$N$2,MATCH($H41,BカートセットID入力!$I$4:$I$150,0),COLUMN()-COLUMN($U36)),IFERROR(OFFSET('セット情報（イレギュラーサンプル）'!$N$2,MATCH($H41,BカートセットID入力!$L$4:$L$150,0),COLUMN()-COLUMN($U36)),""))))</f>
        <v/>
      </c>
      <c r="Z41" s="53" t="str">
        <f ca="1">IFERROR(OFFSET('セット情報(宅配便）'!$P$2,MATCH($H41,BカートセットID入力!$C$4:$C$150,0),COLUMN()-COLUMN($U36)),IFERROR(OFFSET('セット情報(業務便）'!$P$2,MATCH($H41,BカートセットID入力!$F$4:$F$150,0),COLUMN()-COLUMN($U36)),IFERROR(OFFSET('セット情報（サンプル）'!$N$2,MATCH($H41,BカートセットID入力!$I$4:$I$150,0),COLUMN()-COLUMN($U36)),IFERROR(OFFSET('セット情報（イレギュラーサンプル）'!$N$2,MATCH($H41,BカートセットID入力!$L$4:$L$150,0),COLUMN()-COLUMN($U36)),""))))</f>
        <v/>
      </c>
      <c r="AA41" s="53" t="str">
        <f ca="1">IFERROR(OFFSET('セット情報(宅配便）'!$P$2,MATCH($H41,BカートセットID入力!$C$4:$C$150,0),COLUMN()-COLUMN($U36)),IFERROR(OFFSET('セット情報(業務便）'!$P$2,MATCH($H41,BカートセットID入力!$F$4:$F$150,0),COLUMN()-COLUMN($U36)),IFERROR(OFFSET('セット情報（サンプル）'!$N$2,MATCH($H41,BカートセットID入力!$I$4:$I$150,0),COLUMN()-COLUMN($U36)),IFERROR(OFFSET('セット情報（イレギュラーサンプル）'!$N$2,MATCH($H41,BカートセットID入力!$L$4:$L$150,0),COLUMN()-COLUMN($U36)),""))))</f>
        <v/>
      </c>
      <c r="AB41" s="53" t="str">
        <f ca="1">IFERROR(OFFSET('セット情報(宅配便）'!$P$2,MATCH($H41,BカートセットID入力!$C$4:$C$150,0),COLUMN()-COLUMN($U36)),IFERROR(OFFSET('セット情報(業務便）'!$P$2,MATCH($H41,BカートセットID入力!$F$4:$F$150,0),COLUMN()-COLUMN($U36)),IFERROR(OFFSET('セット情報（サンプル）'!$N$2,MATCH($H41,BカートセットID入力!$I$4:$I$150,0),COLUMN()-COLUMN($U36)),IFERROR(OFFSET('セット情報（イレギュラーサンプル）'!$N$2,MATCH($H41,BカートセットID入力!$L$4:$L$150,0),COLUMN()-COLUMN($U36)),""))))</f>
        <v/>
      </c>
      <c r="AC41" s="53" t="str">
        <f ca="1">IFERROR(OFFSET('セット情報(宅配便）'!$P$2,MATCH($H41,BカートセットID入力!$C$4:$C$150,0),COLUMN()-COLUMN($U36)),IFERROR(OFFSET('セット情報(業務便）'!$P$2,MATCH($H41,BカートセットID入力!$F$4:$F$150,0),COLUMN()-COLUMN($U36)),IFERROR(OFFSET('セット情報（サンプル）'!$N$2,MATCH($H41,BカートセットID入力!$I$4:$I$150,0),COLUMN()-COLUMN($U36)),IFERROR(OFFSET('セット情報（イレギュラーサンプル）'!$N$2,MATCH($H41,BカートセットID入力!$L$4:$L$150,0),COLUMN()-COLUMN($U36)),""))))</f>
        <v/>
      </c>
      <c r="AD41" s="53" t="str">
        <f ca="1">IFERROR(OFFSET('セット情報(宅配便）'!$P$2,MATCH($H41,BカートセットID入力!$C$4:$C$150,0),COLUMN()-COLUMN($U36)),IFERROR(OFFSET('セット情報(業務便）'!$P$2,MATCH($H41,BカートセットID入力!$F$4:$F$150,0),COLUMN()-COLUMN($U36)),IFERROR(OFFSET('セット情報（サンプル）'!$N$2,MATCH($H41,BカートセットID入力!$I$4:$I$150,0),COLUMN()-COLUMN($U36)),IFERROR(OFFSET('セット情報（イレギュラーサンプル）'!$N$2,MATCH($H41,BカートセットID入力!$L$4:$L$150,0),COLUMN()-COLUMN($U36)),""))))</f>
        <v/>
      </c>
      <c r="AE41" s="53" t="str">
        <f ca="1">IFERROR(OFFSET('セット情報(宅配便）'!$P$2,MATCH($H41,BカートセットID入力!$C$4:$C$150,0),COLUMN()-COLUMN($U36)),IFERROR(OFFSET('セット情報(業務便）'!$P$2,MATCH($H41,BカートセットID入力!$F$4:$F$150,0),COLUMN()-COLUMN($U36)),IFERROR(OFFSET('セット情報（サンプル）'!$N$2,MATCH($H41,BカートセットID入力!$I$4:$I$150,0),COLUMN()-COLUMN($U36)),IFERROR(OFFSET('セット情報（イレギュラーサンプル）'!$N$2,MATCH($H41,BカートセットID入力!$L$4:$L$150,0),COLUMN()-COLUMN($U36)),""))))</f>
        <v/>
      </c>
      <c r="AF41" s="53" t="str">
        <f ca="1">IFERROR(OFFSET('セット情報(宅配便）'!$P$2,MATCH($H41,BカートセットID入力!$C$4:$C$150,0),COLUMN()-COLUMN($U36)),IFERROR(OFFSET('セット情報(業務便）'!$P$2,MATCH($H41,BカートセットID入力!$F$4:$F$150,0),COLUMN()-COLUMN($U36)),IFERROR(OFFSET('セット情報（サンプル）'!$N$2,MATCH($H41,BカートセットID入力!$I$4:$I$150,0),COLUMN()-COLUMN($U36)),IFERROR(OFFSET('セット情報（イレギュラーサンプル）'!$N$2,MATCH($H41,BカートセットID入力!$L$4:$L$150,0),COLUMN()-COLUMN($U36)),""))))</f>
        <v/>
      </c>
      <c r="AG41" s="53" t="str">
        <f ca="1">IFERROR(OFFSET('セット情報(宅配便）'!$P$2,MATCH($H41,BカートセットID入力!$C$4:$C$150,0),COLUMN()-COLUMN($U36)),IFERROR(OFFSET('セット情報(業務便）'!$P$2,MATCH($H41,BカートセットID入力!$F$4:$F$150,0),COLUMN()-COLUMN($U36)),IFERROR(OFFSET('セット情報（サンプル）'!$N$2,MATCH($H41,BカートセットID入力!$I$4:$I$150,0),COLUMN()-COLUMN($U36)),IFERROR(OFFSET('セット情報（イレギュラーサンプル）'!$N$2,MATCH($H41,BカートセットID入力!$L$4:$L$150,0),COLUMN()-COLUMN($U36)),""))))</f>
        <v/>
      </c>
      <c r="AH41" s="53" t="str">
        <f ca="1">IFERROR(OFFSET('セット情報(宅配便）'!$P$2,MATCH($H41,BカートセットID入力!$C$4:$C$150,0),COLUMN()-COLUMN($U36)),IFERROR(OFFSET('セット情報(業務便）'!$P$2,MATCH($H41,BカートセットID入力!$F$4:$F$150,0),COLUMN()-COLUMN($U36)),IFERROR(OFFSET('セット情報（サンプル）'!$N$2,MATCH($H41,BカートセットID入力!$I$4:$I$150,0),COLUMN()-COLUMN($U36)),IFERROR(OFFSET('セット情報（イレギュラーサンプル）'!$N$2,MATCH($H41,BカートセットID入力!$L$4:$L$150,0),COLUMN()-COLUMN($U36)),""))))</f>
        <v/>
      </c>
      <c r="AI41" s="53" t="str">
        <f ca="1">IFERROR(OFFSET('セット情報(宅配便）'!$P$2,MATCH($H41,BカートセットID入力!$C$4:$C$150,0),COLUMN()-COLUMN($U36)),IFERROR(OFFSET('セット情報(業務便）'!$P$2,MATCH($H41,BカートセットID入力!$F$4:$F$150,0),COLUMN()-COLUMN($U36)),IFERROR(OFFSET('セット情報（サンプル）'!$N$2,MATCH($H41,BカートセットID入力!$I$4:$I$150,0),COLUMN()-COLUMN($U36)),IFERROR(OFFSET('セット情報（イレギュラーサンプル）'!$N$2,MATCH($H41,BカートセットID入力!$L$4:$L$150,0),COLUMN()-COLUMN($U36)),""))))</f>
        <v/>
      </c>
      <c r="AJ41" s="53" t="str">
        <f ca="1">IFERROR(OFFSET('セット情報(宅配便）'!$P$2,MATCH($H41,BカートセットID入力!$C$4:$C$150,0),COLUMN()-COLUMN($U36)),IFERROR(OFFSET('セット情報(業務便）'!$P$2,MATCH($H41,BカートセットID入力!$F$4:$F$150,0),COLUMN()-COLUMN($U36)),IFERROR(OFFSET('セット情報（サンプル）'!$N$2,MATCH($H41,BカートセットID入力!$I$4:$I$150,0),COLUMN()-COLUMN($U36)),IFERROR(OFFSET('セット情報（イレギュラーサンプル）'!$N$2,MATCH($H41,BカートセットID入力!$L$4:$L$150,0),COLUMN()-COLUMN($U36)),""))))</f>
        <v/>
      </c>
      <c r="AK41" s="53" t="str">
        <f ca="1">IFERROR(OFFSET('セット情報(宅配便）'!$P$2,MATCH($H41,BカートセットID入力!$C$4:$C$150,0),COLUMN()-COLUMN($U36)),IFERROR(OFFSET('セット情報(業務便）'!$P$2,MATCH($H41,BカートセットID入力!$F$4:$F$150,0),COLUMN()-COLUMN($U36)),IFERROR(OFFSET('セット情報（サンプル）'!$N$2,MATCH($H41,BカートセットID入力!$I$4:$I$150,0),COLUMN()-COLUMN($U36)),IFERROR(OFFSET('セット情報（イレギュラーサンプル）'!$N$2,MATCH($H41,BカートセットID入力!$L$4:$L$150,0),COLUMN()-COLUMN($U36)),""))))</f>
        <v/>
      </c>
      <c r="AL41" s="53" t="str">
        <f ca="1">IFERROR(OFFSET('セット情報(宅配便）'!$P$2,MATCH($H41,BカートセットID入力!$C$4:$C$150,0),COLUMN()-COLUMN($U36)),IFERROR(OFFSET('セット情報(業務便）'!$P$2,MATCH($H41,BカートセットID入力!$F$4:$F$150,0),COLUMN()-COLUMN($U36)),IFERROR(OFFSET('セット情報（サンプル）'!$N$2,MATCH($H41,BカートセットID入力!$I$4:$I$150,0),COLUMN()-COLUMN($U36)),IFERROR(OFFSET('セット情報（イレギュラーサンプル）'!$N$2,MATCH($H41,BカートセットID入力!$L$4:$L$150,0),COLUMN()-COLUMN($U36)),""))))</f>
        <v/>
      </c>
      <c r="AM41" s="53" t="str">
        <f ca="1">IFERROR(OFFSET('セット情報(宅配便）'!$P$2,MATCH($H41,BカートセットID入力!$C$4:$C$150,0),COLUMN()-COLUMN($U36)),IFERROR(OFFSET('セット情報(業務便）'!$P$2,MATCH($H41,BカートセットID入力!$F$4:$F$150,0),COLUMN()-COLUMN($U36)),IFERROR(OFFSET('セット情報（サンプル）'!$N$2,MATCH($H41,BカートセットID入力!$I$4:$I$150,0),COLUMN()-COLUMN($U36)),IFERROR(OFFSET('セット情報（イレギュラーサンプル）'!$N$2,MATCH($H41,BカートセットID入力!$L$4:$L$150,0),COLUMN()-COLUMN($U36)),""))))</f>
        <v/>
      </c>
      <c r="AN41" s="53" t="str">
        <f ca="1">IFERROR(OFFSET('セット情報(宅配便）'!$P$2,MATCH($H41,BカートセットID入力!$C$4:$C$150,0),COLUMN()-COLUMN($U36)),IFERROR(OFFSET('セット情報(業務便）'!$P$2,MATCH($H41,BカートセットID入力!$F$4:$F$150,0),COLUMN()-COLUMN($U36)),IFERROR(OFFSET('セット情報（サンプル）'!$N$2,MATCH($H41,BカートセットID入力!$I$4:$I$150,0),COLUMN()-COLUMN($U36)),IFERROR(OFFSET('セット情報（イレギュラーサンプル）'!$N$2,MATCH($H41,BカートセットID入力!$L$4:$L$150,0),COLUMN()-COLUMN($U36)),""))))</f>
        <v/>
      </c>
      <c r="AO41" s="53" t="str">
        <f ca="1">IFERROR(OFFSET('セット情報(宅配便）'!$P$2,MATCH($H41,BカートセットID入力!$C$4:$C$150,0),COLUMN()-COLUMN($U36)),IFERROR(OFFSET('セット情報(業務便）'!$P$2,MATCH($H41,BカートセットID入力!$F$4:$F$150,0),COLUMN()-COLUMN($U36)),IFERROR(OFFSET('セット情報（サンプル）'!$N$2,MATCH($H41,BカートセットID入力!$I$4:$I$150,0),COLUMN()-COLUMN($U36)),IFERROR(OFFSET('セット情報（イレギュラーサンプル）'!$N$2,MATCH($H41,BカートセットID入力!$L$4:$L$150,0),COLUMN()-COLUMN($U36)),""))))</f>
        <v/>
      </c>
      <c r="AP41" s="53" t="str">
        <f ca="1">IFERROR(OFFSET('セット情報(宅配便）'!$P$2,MATCH($H41,BカートセットID入力!$C$4:$C$150,0),COLUMN()-COLUMN($U36)),IFERROR(OFFSET('セット情報(業務便）'!$P$2,MATCH($H41,BカートセットID入力!$F$4:$F$150,0),COLUMN()-COLUMN($U36)),IFERROR(OFFSET('セット情報（サンプル）'!$N$2,MATCH($H41,BカートセットID入力!$I$4:$I$150,0),COLUMN()-COLUMN($U36)),IFERROR(OFFSET('セット情報（イレギュラーサンプル）'!$N$2,MATCH($H41,BカートセットID入力!$L$4:$L$150,0),COLUMN()-COLUMN($U36)),""))))</f>
        <v/>
      </c>
      <c r="AQ41" s="53" t="str">
        <f ca="1">IFERROR(OFFSET('セット情報(宅配便）'!$P$2,MATCH($H41,BカートセットID入力!$C$4:$C$150,0),COLUMN()-COLUMN($U36)),IFERROR(OFFSET('セット情報(業務便）'!$P$2,MATCH($H41,BカートセットID入力!$F$4:$F$150,0),COLUMN()-COLUMN($U36)),IFERROR(OFFSET('セット情報（サンプル）'!$N$2,MATCH($H41,BカートセットID入力!$I$4:$I$150,0),COLUMN()-COLUMN($U36)),IFERROR(OFFSET('セット情報（イレギュラーサンプル）'!$N$2,MATCH($H41,BカートセットID入力!$L$4:$L$150,0),COLUMN()-COLUMN($U36)),""))))</f>
        <v/>
      </c>
      <c r="AR41" s="53" t="str">
        <f ca="1">IFERROR(OFFSET('セット情報(宅配便）'!$P$2,MATCH($H41,BカートセットID入力!$C$4:$C$150,0),COLUMN()-COLUMN($U36)),IFERROR(OFFSET('セット情報(業務便）'!$P$2,MATCH($H41,BカートセットID入力!$F$4:$F$150,0),COLUMN()-COLUMN($U36)),IFERROR(OFFSET('セット情報（サンプル）'!$N$2,MATCH($H41,BカートセットID入力!$I$4:$I$150,0),COLUMN()-COLUMN($U36)),IFERROR(OFFSET('セット情報（イレギュラーサンプル）'!$N$2,MATCH($H41,BカートセットID入力!$L$4:$L$150,0),COLUMN()-COLUMN($U36)),""))))</f>
        <v/>
      </c>
      <c r="AS41" s="53" t="str">
        <f ca="1">IFERROR(OFFSET('セット情報(宅配便）'!$P$2,MATCH($H41,BカートセットID入力!$C$4:$C$150,0),COLUMN()-COLUMN($U36)),IFERROR(OFFSET('セット情報(業務便）'!$P$2,MATCH($H41,BカートセットID入力!$F$4:$F$150,0),COLUMN()-COLUMN($U36)),IFERROR(OFFSET('セット情報（サンプル）'!$N$2,MATCH($H41,BカートセットID入力!$I$4:$I$150,0),COLUMN()-COLUMN($U36)),IFERROR(OFFSET('セット情報（イレギュラーサンプル）'!$N$2,MATCH($H41,BカートセットID入力!$L$4:$L$150,0),COLUMN()-COLUMN($U36)),""))))</f>
        <v/>
      </c>
      <c r="AT41" s="53" t="str">
        <f ca="1">IFERROR(OFFSET('セット情報(宅配便）'!$P$2,MATCH($H41,BカートセットID入力!$C$4:$C$150,0),COLUMN()-COLUMN($U36)),IFERROR(OFFSET('セット情報(業務便）'!$P$2,MATCH($H41,BカートセットID入力!$F$4:$F$150,0),COLUMN()-COLUMN($U36)),IFERROR(OFFSET('セット情報（サンプル）'!$N$2,MATCH($H41,BカートセットID入力!$I$4:$I$150,0),COLUMN()-COLUMN($U36)),IFERROR(OFFSET('セット情報（イレギュラーサンプル）'!$N$2,MATCH($H41,BカートセットID入力!$L$4:$L$150,0),COLUMN()-COLUMN($U36)),""))))</f>
        <v/>
      </c>
    </row>
    <row r="42" spans="1:46">
      <c r="A42" s="144"/>
      <c r="B42" s="53" t="str">
        <f>IF(ISBLANK(現行セット情報CSV!A42),"",現行セット情報CSV!A42)</f>
        <v/>
      </c>
      <c r="C42" s="53" t="str">
        <f>IF(ISBLANK(現行セット情報CSV!B42),"",現行セット情報CSV!B42)&amp;IFERROR(VLOOKUP(A42,上部フリースペースHTML!$A$3:$H$5,8,FALSE),"")</f>
        <v/>
      </c>
      <c r="D42" s="53" t="str">
        <f>IF(ISBLANK(現行セット情報CSV!C42),"",現行セット情報CSV!C42)</f>
        <v/>
      </c>
      <c r="E42" s="53" t="str">
        <f>IF(ISBLANK(現行セット情報CSV!D42),"",現行セット情報CSV!D42)</f>
        <v/>
      </c>
      <c r="F42" s="53" t="str">
        <f>IF(ISBLANK(現行セット情報CSV!E42),"",現行セット情報CSV!E42)</f>
        <v/>
      </c>
      <c r="G42" s="53" t="str">
        <f>IF(ISBLANK(現行セット情報CSV!F42),"",現行セット情報CSV!F42)</f>
        <v/>
      </c>
      <c r="H42" s="53" t="str">
        <f>IF(ISBLANK(現行セット情報CSV!G42),"",現行セット情報CSV!G42)</f>
        <v/>
      </c>
      <c r="I42" s="53" t="str">
        <f>IF(ISBLANK(現行セット情報CSV!H42),"",現行セット情報CSV!H42)</f>
        <v/>
      </c>
      <c r="J42" s="53" t="str">
        <f>IF(ISBLANK(現行セット情報CSV!I42),"",現行セット情報CSV!I42&amp;"("&amp;TEXT($J$2,"yyyy年m月")&amp;"納品から)")</f>
        <v/>
      </c>
      <c r="K42" s="53" t="str">
        <f>IF(ISBLANK(現行セット情報CSV!J42),"",現行セット情報CSV!J42)</f>
        <v/>
      </c>
      <c r="L42" s="53" t="str">
        <f>IF(ISBLANK(現行セット情報CSV!K42),"",現行セット情報CSV!K42)</f>
        <v/>
      </c>
      <c r="M42" s="53" t="str">
        <f>IF(ISBLANK(現行セット情報CSV!L42),"",現行セット情報CSV!L42)</f>
        <v/>
      </c>
      <c r="N42" s="53" t="str">
        <f>IF(ISBLANK(現行セット情報CSV!M42),"",現行セット情報CSV!M42)</f>
        <v/>
      </c>
      <c r="O42" s="53" t="str">
        <f>IF(ISBLANK(現行セット情報CSV!N42),"",現行セット情報CSV!N42)</f>
        <v/>
      </c>
      <c r="P42" s="53" t="str">
        <f>IF(ISBLANK(現行セット情報CSV!O42),"",現行セット情報CSV!O42)</f>
        <v/>
      </c>
      <c r="Q42" s="53" t="str">
        <f>IF(ISBLANK(現行セット情報CSV!P42),"",現行セット情報CSV!P42)</f>
        <v/>
      </c>
      <c r="R42" s="53" t="str">
        <f>IF(ISBLANK(現行セット情報CSV!Q42),"",現行セット情報CSV!Q42)</f>
        <v/>
      </c>
      <c r="S42" s="53" t="str">
        <f>IF(ISBLANK(現行セット情報CSV!R42),"",現行セット情報CSV!R42)</f>
        <v/>
      </c>
      <c r="T42" s="53" t="str">
        <f>IF(ISBLANK(現行セット情報CSV!S42),"",現行セット情報CSV!S42)</f>
        <v/>
      </c>
      <c r="U42" s="53" t="str">
        <f ca="1">IFERROR(OFFSET('セット情報(宅配便）'!$P$2,MATCH($H42,BカートセットID入力!$C$4:$C$150,0),COLUMN()-COLUMN($U37)),IFERROR(OFFSET('セット情報(業務便）'!$P$2,MATCH($H42,BカートセットID入力!$F$4:$F$150,0),COLUMN()-COLUMN($U37)),IFERROR(OFFSET('セット情報（サンプル）'!$N$2,MATCH($H42,BカートセットID入力!$I$4:$I$150,0),COLUMN()-COLUMN($U37)),IFERROR(OFFSET('セット情報（イレギュラーサンプル）'!$N$2,MATCH($H42,BカートセットID入力!$L$4:$L$150,0),COLUMN()-COLUMN($U37)),""))))</f>
        <v/>
      </c>
      <c r="V42" s="53" t="str">
        <f ca="1">IFERROR(OFFSET('セット情報(宅配便）'!$P$2,MATCH($H42,BカートセットID入力!$C$4:$C$150,0),COLUMN()-COLUMN($U37)),IFERROR(OFFSET('セット情報(業務便）'!$P$2,MATCH($H42,BカートセットID入力!$F$4:$F$150,0),COLUMN()-COLUMN($U37)),IFERROR(OFFSET('セット情報（サンプル）'!$N$2,MATCH($H42,BカートセットID入力!$I$4:$I$150,0),COLUMN()-COLUMN($U37)),IFERROR(OFFSET('セット情報（イレギュラーサンプル）'!$N$2,MATCH($H42,BカートセットID入力!$L$4:$L$150,0),COLUMN()-COLUMN($U37)),""))))</f>
        <v/>
      </c>
      <c r="W42" s="53" t="str">
        <f ca="1">IFERROR(OFFSET('セット情報(宅配便）'!$P$2,MATCH($H42,BカートセットID入力!$C$4:$C$150,0),COLUMN()-COLUMN($U37)),IFERROR(OFFSET('セット情報(業務便）'!$P$2,MATCH($H42,BカートセットID入力!$F$4:$F$150,0),COLUMN()-COLUMN($U37)),IFERROR(OFFSET('セット情報（サンプル）'!$N$2,MATCH($H42,BカートセットID入力!$I$4:$I$150,0),COLUMN()-COLUMN($U37)),IFERROR(OFFSET('セット情報（イレギュラーサンプル）'!$N$2,MATCH($H42,BカートセットID入力!$L$4:$L$150,0),COLUMN()-COLUMN($U37)),""))))</f>
        <v/>
      </c>
      <c r="X42" s="53" t="str">
        <f ca="1">IFERROR(OFFSET('セット情報(宅配便）'!$P$2,MATCH($H42,BカートセットID入力!$C$4:$C$150,0),COLUMN()-COLUMN($U37)),IFERROR(OFFSET('セット情報(業務便）'!$P$2,MATCH($H42,BカートセットID入力!$F$4:$F$150,0),COLUMN()-COLUMN($U37)),IFERROR(OFFSET('セット情報（サンプル）'!$N$2,MATCH($H42,BカートセットID入力!$I$4:$I$150,0),COLUMN()-COLUMN($U37)),IFERROR(OFFSET('セット情報（イレギュラーサンプル）'!$N$2,MATCH($H42,BカートセットID入力!$L$4:$L$150,0),COLUMN()-COLUMN($U37)),""))))</f>
        <v/>
      </c>
      <c r="Y42" s="53" t="str">
        <f ca="1">IFERROR(OFFSET('セット情報(宅配便）'!$P$2,MATCH($H42,BカートセットID入力!$C$4:$C$150,0),COLUMN()-COLUMN($U37)),IFERROR(OFFSET('セット情報(業務便）'!$P$2,MATCH($H42,BカートセットID入力!$F$4:$F$150,0),COLUMN()-COLUMN($U37)),IFERROR(OFFSET('セット情報（サンプル）'!$N$2,MATCH($H42,BカートセットID入力!$I$4:$I$150,0),COLUMN()-COLUMN($U37)),IFERROR(OFFSET('セット情報（イレギュラーサンプル）'!$N$2,MATCH($H42,BカートセットID入力!$L$4:$L$150,0),COLUMN()-COLUMN($U37)),""))))</f>
        <v/>
      </c>
      <c r="Z42" s="53" t="str">
        <f ca="1">IFERROR(OFFSET('セット情報(宅配便）'!$P$2,MATCH($H42,BカートセットID入力!$C$4:$C$150,0),COLUMN()-COLUMN($U37)),IFERROR(OFFSET('セット情報(業務便）'!$P$2,MATCH($H42,BカートセットID入力!$F$4:$F$150,0),COLUMN()-COLUMN($U37)),IFERROR(OFFSET('セット情報（サンプル）'!$N$2,MATCH($H42,BカートセットID入力!$I$4:$I$150,0),COLUMN()-COLUMN($U37)),IFERROR(OFFSET('セット情報（イレギュラーサンプル）'!$N$2,MATCH($H42,BカートセットID入力!$L$4:$L$150,0),COLUMN()-COLUMN($U37)),""))))</f>
        <v/>
      </c>
      <c r="AA42" s="53" t="str">
        <f ca="1">IFERROR(OFFSET('セット情報(宅配便）'!$P$2,MATCH($H42,BカートセットID入力!$C$4:$C$150,0),COLUMN()-COLUMN($U37)),IFERROR(OFFSET('セット情報(業務便）'!$P$2,MATCH($H42,BカートセットID入力!$F$4:$F$150,0),COLUMN()-COLUMN($U37)),IFERROR(OFFSET('セット情報（サンプル）'!$N$2,MATCH($H42,BカートセットID入力!$I$4:$I$150,0),COLUMN()-COLUMN($U37)),IFERROR(OFFSET('セット情報（イレギュラーサンプル）'!$N$2,MATCH($H42,BカートセットID入力!$L$4:$L$150,0),COLUMN()-COLUMN($U37)),""))))</f>
        <v/>
      </c>
      <c r="AB42" s="53" t="str">
        <f ca="1">IFERROR(OFFSET('セット情報(宅配便）'!$P$2,MATCH($H42,BカートセットID入力!$C$4:$C$150,0),COLUMN()-COLUMN($U37)),IFERROR(OFFSET('セット情報(業務便）'!$P$2,MATCH($H42,BカートセットID入力!$F$4:$F$150,0),COLUMN()-COLUMN($U37)),IFERROR(OFFSET('セット情報（サンプル）'!$N$2,MATCH($H42,BカートセットID入力!$I$4:$I$150,0),COLUMN()-COLUMN($U37)),IFERROR(OFFSET('セット情報（イレギュラーサンプル）'!$N$2,MATCH($H42,BカートセットID入力!$L$4:$L$150,0),COLUMN()-COLUMN($U37)),""))))</f>
        <v/>
      </c>
      <c r="AC42" s="53" t="str">
        <f ca="1">IFERROR(OFFSET('セット情報(宅配便）'!$P$2,MATCH($H42,BカートセットID入力!$C$4:$C$150,0),COLUMN()-COLUMN($U37)),IFERROR(OFFSET('セット情報(業務便）'!$P$2,MATCH($H42,BカートセットID入力!$F$4:$F$150,0),COLUMN()-COLUMN($U37)),IFERROR(OFFSET('セット情報（サンプル）'!$N$2,MATCH($H42,BカートセットID入力!$I$4:$I$150,0),COLUMN()-COLUMN($U37)),IFERROR(OFFSET('セット情報（イレギュラーサンプル）'!$N$2,MATCH($H42,BカートセットID入力!$L$4:$L$150,0),COLUMN()-COLUMN($U37)),""))))</f>
        <v/>
      </c>
      <c r="AD42" s="53" t="str">
        <f ca="1">IFERROR(OFFSET('セット情報(宅配便）'!$P$2,MATCH($H42,BカートセットID入力!$C$4:$C$150,0),COLUMN()-COLUMN($U37)),IFERROR(OFFSET('セット情報(業務便）'!$P$2,MATCH($H42,BカートセットID入力!$F$4:$F$150,0),COLUMN()-COLUMN($U37)),IFERROR(OFFSET('セット情報（サンプル）'!$N$2,MATCH($H42,BカートセットID入力!$I$4:$I$150,0),COLUMN()-COLUMN($U37)),IFERROR(OFFSET('セット情報（イレギュラーサンプル）'!$N$2,MATCH($H42,BカートセットID入力!$L$4:$L$150,0),COLUMN()-COLUMN($U37)),""))))</f>
        <v/>
      </c>
      <c r="AE42" s="53" t="str">
        <f ca="1">IFERROR(OFFSET('セット情報(宅配便）'!$P$2,MATCH($H42,BカートセットID入力!$C$4:$C$150,0),COLUMN()-COLUMN($U37)),IFERROR(OFFSET('セット情報(業務便）'!$P$2,MATCH($H42,BカートセットID入力!$F$4:$F$150,0),COLUMN()-COLUMN($U37)),IFERROR(OFFSET('セット情報（サンプル）'!$N$2,MATCH($H42,BカートセットID入力!$I$4:$I$150,0),COLUMN()-COLUMN($U37)),IFERROR(OFFSET('セット情報（イレギュラーサンプル）'!$N$2,MATCH($H42,BカートセットID入力!$L$4:$L$150,0),COLUMN()-COLUMN($U37)),""))))</f>
        <v/>
      </c>
      <c r="AF42" s="53" t="str">
        <f ca="1">IFERROR(OFFSET('セット情報(宅配便）'!$P$2,MATCH($H42,BカートセットID入力!$C$4:$C$150,0),COLUMN()-COLUMN($U37)),IFERROR(OFFSET('セット情報(業務便）'!$P$2,MATCH($H42,BカートセットID入力!$F$4:$F$150,0),COLUMN()-COLUMN($U37)),IFERROR(OFFSET('セット情報（サンプル）'!$N$2,MATCH($H42,BカートセットID入力!$I$4:$I$150,0),COLUMN()-COLUMN($U37)),IFERROR(OFFSET('セット情報（イレギュラーサンプル）'!$N$2,MATCH($H42,BカートセットID入力!$L$4:$L$150,0),COLUMN()-COLUMN($U37)),""))))</f>
        <v/>
      </c>
      <c r="AG42" s="53" t="str">
        <f ca="1">IFERROR(OFFSET('セット情報(宅配便）'!$P$2,MATCH($H42,BカートセットID入力!$C$4:$C$150,0),COLUMN()-COLUMN($U37)),IFERROR(OFFSET('セット情報(業務便）'!$P$2,MATCH($H42,BカートセットID入力!$F$4:$F$150,0),COLUMN()-COLUMN($U37)),IFERROR(OFFSET('セット情報（サンプル）'!$N$2,MATCH($H42,BカートセットID入力!$I$4:$I$150,0),COLUMN()-COLUMN($U37)),IFERROR(OFFSET('セット情報（イレギュラーサンプル）'!$N$2,MATCH($H42,BカートセットID入力!$L$4:$L$150,0),COLUMN()-COLUMN($U37)),""))))</f>
        <v/>
      </c>
      <c r="AH42" s="53" t="str">
        <f ca="1">IFERROR(OFFSET('セット情報(宅配便）'!$P$2,MATCH($H42,BカートセットID入力!$C$4:$C$150,0),COLUMN()-COLUMN($U37)),IFERROR(OFFSET('セット情報(業務便）'!$P$2,MATCH($H42,BカートセットID入力!$F$4:$F$150,0),COLUMN()-COLUMN($U37)),IFERROR(OFFSET('セット情報（サンプル）'!$N$2,MATCH($H42,BカートセットID入力!$I$4:$I$150,0),COLUMN()-COLUMN($U37)),IFERROR(OFFSET('セット情報（イレギュラーサンプル）'!$N$2,MATCH($H42,BカートセットID入力!$L$4:$L$150,0),COLUMN()-COLUMN($U37)),""))))</f>
        <v/>
      </c>
      <c r="AI42" s="53" t="str">
        <f ca="1">IFERROR(OFFSET('セット情報(宅配便）'!$P$2,MATCH($H42,BカートセットID入力!$C$4:$C$150,0),COLUMN()-COLUMN($U37)),IFERROR(OFFSET('セット情報(業務便）'!$P$2,MATCH($H42,BカートセットID入力!$F$4:$F$150,0),COLUMN()-COLUMN($U37)),IFERROR(OFFSET('セット情報（サンプル）'!$N$2,MATCH($H42,BカートセットID入力!$I$4:$I$150,0),COLUMN()-COLUMN($U37)),IFERROR(OFFSET('セット情報（イレギュラーサンプル）'!$N$2,MATCH($H42,BカートセットID入力!$L$4:$L$150,0),COLUMN()-COLUMN($U37)),""))))</f>
        <v/>
      </c>
      <c r="AJ42" s="53" t="str">
        <f ca="1">IFERROR(OFFSET('セット情報(宅配便）'!$P$2,MATCH($H42,BカートセットID入力!$C$4:$C$150,0),COLUMN()-COLUMN($U37)),IFERROR(OFFSET('セット情報(業務便）'!$P$2,MATCH($H42,BカートセットID入力!$F$4:$F$150,0),COLUMN()-COLUMN($U37)),IFERROR(OFFSET('セット情報（サンプル）'!$N$2,MATCH($H42,BカートセットID入力!$I$4:$I$150,0),COLUMN()-COLUMN($U37)),IFERROR(OFFSET('セット情報（イレギュラーサンプル）'!$N$2,MATCH($H42,BカートセットID入力!$L$4:$L$150,0),COLUMN()-COLUMN($U37)),""))))</f>
        <v/>
      </c>
      <c r="AK42" s="53" t="str">
        <f ca="1">IFERROR(OFFSET('セット情報(宅配便）'!$P$2,MATCH($H42,BカートセットID入力!$C$4:$C$150,0),COLUMN()-COLUMN($U37)),IFERROR(OFFSET('セット情報(業務便）'!$P$2,MATCH($H42,BカートセットID入力!$F$4:$F$150,0),COLUMN()-COLUMN($U37)),IFERROR(OFFSET('セット情報（サンプル）'!$N$2,MATCH($H42,BカートセットID入力!$I$4:$I$150,0),COLUMN()-COLUMN($U37)),IFERROR(OFFSET('セット情報（イレギュラーサンプル）'!$N$2,MATCH($H42,BカートセットID入力!$L$4:$L$150,0),COLUMN()-COLUMN($U37)),""))))</f>
        <v/>
      </c>
      <c r="AL42" s="53" t="str">
        <f ca="1">IFERROR(OFFSET('セット情報(宅配便）'!$P$2,MATCH($H42,BカートセットID入力!$C$4:$C$150,0),COLUMN()-COLUMN($U37)),IFERROR(OFFSET('セット情報(業務便）'!$P$2,MATCH($H42,BカートセットID入力!$F$4:$F$150,0),COLUMN()-COLUMN($U37)),IFERROR(OFFSET('セット情報（サンプル）'!$N$2,MATCH($H42,BカートセットID入力!$I$4:$I$150,0),COLUMN()-COLUMN($U37)),IFERROR(OFFSET('セット情報（イレギュラーサンプル）'!$N$2,MATCH($H42,BカートセットID入力!$L$4:$L$150,0),COLUMN()-COLUMN($U37)),""))))</f>
        <v/>
      </c>
      <c r="AM42" s="53" t="str">
        <f ca="1">IFERROR(OFFSET('セット情報(宅配便）'!$P$2,MATCH($H42,BカートセットID入力!$C$4:$C$150,0),COLUMN()-COLUMN($U37)),IFERROR(OFFSET('セット情報(業務便）'!$P$2,MATCH($H42,BカートセットID入力!$F$4:$F$150,0),COLUMN()-COLUMN($U37)),IFERROR(OFFSET('セット情報（サンプル）'!$N$2,MATCH($H42,BカートセットID入力!$I$4:$I$150,0),COLUMN()-COLUMN($U37)),IFERROR(OFFSET('セット情報（イレギュラーサンプル）'!$N$2,MATCH($H42,BカートセットID入力!$L$4:$L$150,0),COLUMN()-COLUMN($U37)),""))))</f>
        <v/>
      </c>
      <c r="AN42" s="53" t="str">
        <f ca="1">IFERROR(OFFSET('セット情報(宅配便）'!$P$2,MATCH($H42,BカートセットID入力!$C$4:$C$150,0),COLUMN()-COLUMN($U37)),IFERROR(OFFSET('セット情報(業務便）'!$P$2,MATCH($H42,BカートセットID入力!$F$4:$F$150,0),COLUMN()-COLUMN($U37)),IFERROR(OFFSET('セット情報（サンプル）'!$N$2,MATCH($H42,BカートセットID入力!$I$4:$I$150,0),COLUMN()-COLUMN($U37)),IFERROR(OFFSET('セット情報（イレギュラーサンプル）'!$N$2,MATCH($H42,BカートセットID入力!$L$4:$L$150,0),COLUMN()-COLUMN($U37)),""))))</f>
        <v/>
      </c>
      <c r="AO42" s="53" t="str">
        <f ca="1">IFERROR(OFFSET('セット情報(宅配便）'!$P$2,MATCH($H42,BカートセットID入力!$C$4:$C$150,0),COLUMN()-COLUMN($U37)),IFERROR(OFFSET('セット情報(業務便）'!$P$2,MATCH($H42,BカートセットID入力!$F$4:$F$150,0),COLUMN()-COLUMN($U37)),IFERROR(OFFSET('セット情報（サンプル）'!$N$2,MATCH($H42,BカートセットID入力!$I$4:$I$150,0),COLUMN()-COLUMN($U37)),IFERROR(OFFSET('セット情報（イレギュラーサンプル）'!$N$2,MATCH($H42,BカートセットID入力!$L$4:$L$150,0),COLUMN()-COLUMN($U37)),""))))</f>
        <v/>
      </c>
      <c r="AP42" s="53" t="str">
        <f ca="1">IFERROR(OFFSET('セット情報(宅配便）'!$P$2,MATCH($H42,BカートセットID入力!$C$4:$C$150,0),COLUMN()-COLUMN($U37)),IFERROR(OFFSET('セット情報(業務便）'!$P$2,MATCH($H42,BカートセットID入力!$F$4:$F$150,0),COLUMN()-COLUMN($U37)),IFERROR(OFFSET('セット情報（サンプル）'!$N$2,MATCH($H42,BカートセットID入力!$I$4:$I$150,0),COLUMN()-COLUMN($U37)),IFERROR(OFFSET('セット情報（イレギュラーサンプル）'!$N$2,MATCH($H42,BカートセットID入力!$L$4:$L$150,0),COLUMN()-COLUMN($U37)),""))))</f>
        <v/>
      </c>
      <c r="AQ42" s="53" t="str">
        <f ca="1">IFERROR(OFFSET('セット情報(宅配便）'!$P$2,MATCH($H42,BカートセットID入力!$C$4:$C$150,0),COLUMN()-COLUMN($U37)),IFERROR(OFFSET('セット情報(業務便）'!$P$2,MATCH($H42,BカートセットID入力!$F$4:$F$150,0),COLUMN()-COLUMN($U37)),IFERROR(OFFSET('セット情報（サンプル）'!$N$2,MATCH($H42,BカートセットID入力!$I$4:$I$150,0),COLUMN()-COLUMN($U37)),IFERROR(OFFSET('セット情報（イレギュラーサンプル）'!$N$2,MATCH($H42,BカートセットID入力!$L$4:$L$150,0),COLUMN()-COLUMN($U37)),""))))</f>
        <v/>
      </c>
      <c r="AR42" s="53" t="str">
        <f ca="1">IFERROR(OFFSET('セット情報(宅配便）'!$P$2,MATCH($H42,BカートセットID入力!$C$4:$C$150,0),COLUMN()-COLUMN($U37)),IFERROR(OFFSET('セット情報(業務便）'!$P$2,MATCH($H42,BカートセットID入力!$F$4:$F$150,0),COLUMN()-COLUMN($U37)),IFERROR(OFFSET('セット情報（サンプル）'!$N$2,MATCH($H42,BカートセットID入力!$I$4:$I$150,0),COLUMN()-COLUMN($U37)),IFERROR(OFFSET('セット情報（イレギュラーサンプル）'!$N$2,MATCH($H42,BカートセットID入力!$L$4:$L$150,0),COLUMN()-COLUMN($U37)),""))))</f>
        <v/>
      </c>
      <c r="AS42" s="53" t="str">
        <f ca="1">IFERROR(OFFSET('セット情報(宅配便）'!$P$2,MATCH($H42,BカートセットID入力!$C$4:$C$150,0),COLUMN()-COLUMN($U37)),IFERROR(OFFSET('セット情報(業務便）'!$P$2,MATCH($H42,BカートセットID入力!$F$4:$F$150,0),COLUMN()-COLUMN($U37)),IFERROR(OFFSET('セット情報（サンプル）'!$N$2,MATCH($H42,BカートセットID入力!$I$4:$I$150,0),COLUMN()-COLUMN($U37)),IFERROR(OFFSET('セット情報（イレギュラーサンプル）'!$N$2,MATCH($H42,BカートセットID入力!$L$4:$L$150,0),COLUMN()-COLUMN($U37)),""))))</f>
        <v/>
      </c>
      <c r="AT42" s="53" t="str">
        <f ca="1">IFERROR(OFFSET('セット情報(宅配便）'!$P$2,MATCH($H42,BカートセットID入力!$C$4:$C$150,0),COLUMN()-COLUMN($U37)),IFERROR(OFFSET('セット情報(業務便）'!$P$2,MATCH($H42,BカートセットID入力!$F$4:$F$150,0),COLUMN()-COLUMN($U37)),IFERROR(OFFSET('セット情報（サンプル）'!$N$2,MATCH($H42,BカートセットID入力!$I$4:$I$150,0),COLUMN()-COLUMN($U37)),IFERROR(OFFSET('セット情報（イレギュラーサンプル）'!$N$2,MATCH($H42,BカートセットID入力!$L$4:$L$150,0),COLUMN()-COLUMN($U37)),""))))</f>
        <v/>
      </c>
    </row>
    <row r="43" spans="1:46">
      <c r="A43" s="144"/>
      <c r="B43" s="53" t="str">
        <f>IF(ISBLANK(現行セット情報CSV!A43),"",現行セット情報CSV!A43)</f>
        <v/>
      </c>
      <c r="C43" s="53" t="str">
        <f>IF(ISBLANK(現行セット情報CSV!B43),"",現行セット情報CSV!B43)&amp;IFERROR(VLOOKUP(A43,上部フリースペースHTML!$A$3:$H$5,8,FALSE),"")</f>
        <v/>
      </c>
      <c r="D43" s="53" t="str">
        <f>IF(ISBLANK(現行セット情報CSV!C43),"",現行セット情報CSV!C43)</f>
        <v/>
      </c>
      <c r="E43" s="53" t="str">
        <f>IF(ISBLANK(現行セット情報CSV!D43),"",現行セット情報CSV!D43)</f>
        <v/>
      </c>
      <c r="F43" s="53" t="str">
        <f>IF(ISBLANK(現行セット情報CSV!E43),"",現行セット情報CSV!E43)</f>
        <v/>
      </c>
      <c r="G43" s="53" t="str">
        <f>IF(ISBLANK(現行セット情報CSV!F43),"",現行セット情報CSV!F43)</f>
        <v/>
      </c>
      <c r="H43" s="53" t="str">
        <f>IF(ISBLANK(現行セット情報CSV!G43),"",現行セット情報CSV!G43)</f>
        <v/>
      </c>
      <c r="I43" s="53" t="str">
        <f>IF(ISBLANK(現行セット情報CSV!H43),"",現行セット情報CSV!H43)</f>
        <v/>
      </c>
      <c r="J43" s="53" t="str">
        <f>IF(ISBLANK(現行セット情報CSV!I43),"",現行セット情報CSV!I43&amp;"("&amp;TEXT($J$2,"yyyy年m月")&amp;"納品から)")</f>
        <v/>
      </c>
      <c r="K43" s="53" t="str">
        <f>IF(ISBLANK(現行セット情報CSV!J43),"",現行セット情報CSV!J43)</f>
        <v/>
      </c>
      <c r="L43" s="53" t="str">
        <f>IF(ISBLANK(現行セット情報CSV!K43),"",現行セット情報CSV!K43)</f>
        <v/>
      </c>
      <c r="M43" s="53" t="str">
        <f>IF(ISBLANK(現行セット情報CSV!L43),"",現行セット情報CSV!L43)</f>
        <v/>
      </c>
      <c r="N43" s="53" t="str">
        <f>IF(ISBLANK(現行セット情報CSV!M43),"",現行セット情報CSV!M43)</f>
        <v/>
      </c>
      <c r="O43" s="53" t="str">
        <f>IF(ISBLANK(現行セット情報CSV!N43),"",現行セット情報CSV!N43)</f>
        <v/>
      </c>
      <c r="P43" s="53" t="str">
        <f>IF(ISBLANK(現行セット情報CSV!O43),"",現行セット情報CSV!O43)</f>
        <v/>
      </c>
      <c r="Q43" s="53" t="str">
        <f>IF(ISBLANK(現行セット情報CSV!P43),"",現行セット情報CSV!P43)</f>
        <v/>
      </c>
      <c r="R43" s="53" t="str">
        <f>IF(ISBLANK(現行セット情報CSV!Q43),"",現行セット情報CSV!Q43)</f>
        <v/>
      </c>
      <c r="S43" s="53" t="str">
        <f>IF(ISBLANK(現行セット情報CSV!R43),"",現行セット情報CSV!R43)</f>
        <v/>
      </c>
      <c r="T43" s="53" t="str">
        <f>IF(ISBLANK(現行セット情報CSV!S43),"",現行セット情報CSV!S43)</f>
        <v/>
      </c>
      <c r="U43" s="53" t="str">
        <f ca="1">IFERROR(OFFSET('セット情報(宅配便）'!$P$2,MATCH($H43,BカートセットID入力!$C$4:$C$150,0),COLUMN()-COLUMN($U38)),IFERROR(OFFSET('セット情報(業務便）'!$P$2,MATCH($H43,BカートセットID入力!$F$4:$F$150,0),COLUMN()-COLUMN($U38)),IFERROR(OFFSET('セット情報（サンプル）'!$N$2,MATCH($H43,BカートセットID入力!$I$4:$I$150,0),COLUMN()-COLUMN($U38)),IFERROR(OFFSET('セット情報（イレギュラーサンプル）'!$N$2,MATCH($H43,BカートセットID入力!$L$4:$L$150,0),COLUMN()-COLUMN($U38)),""))))</f>
        <v/>
      </c>
      <c r="V43" s="53" t="str">
        <f ca="1">IFERROR(OFFSET('セット情報(宅配便）'!$P$2,MATCH($H43,BカートセットID入力!$C$4:$C$150,0),COLUMN()-COLUMN($U38)),IFERROR(OFFSET('セット情報(業務便）'!$P$2,MATCH($H43,BカートセットID入力!$F$4:$F$150,0),COLUMN()-COLUMN($U38)),IFERROR(OFFSET('セット情報（サンプル）'!$N$2,MATCH($H43,BカートセットID入力!$I$4:$I$150,0),COLUMN()-COLUMN($U38)),IFERROR(OFFSET('セット情報（イレギュラーサンプル）'!$N$2,MATCH($H43,BカートセットID入力!$L$4:$L$150,0),COLUMN()-COLUMN($U38)),""))))</f>
        <v/>
      </c>
      <c r="W43" s="53" t="str">
        <f ca="1">IFERROR(OFFSET('セット情報(宅配便）'!$P$2,MATCH($H43,BカートセットID入力!$C$4:$C$150,0),COLUMN()-COLUMN($U38)),IFERROR(OFFSET('セット情報(業務便）'!$P$2,MATCH($H43,BカートセットID入力!$F$4:$F$150,0),COLUMN()-COLUMN($U38)),IFERROR(OFFSET('セット情報（サンプル）'!$N$2,MATCH($H43,BカートセットID入力!$I$4:$I$150,0),COLUMN()-COLUMN($U38)),IFERROR(OFFSET('セット情報（イレギュラーサンプル）'!$N$2,MATCH($H43,BカートセットID入力!$L$4:$L$150,0),COLUMN()-COLUMN($U38)),""))))</f>
        <v/>
      </c>
      <c r="X43" s="53" t="str">
        <f ca="1">IFERROR(OFFSET('セット情報(宅配便）'!$P$2,MATCH($H43,BカートセットID入力!$C$4:$C$150,0),COLUMN()-COLUMN($U38)),IFERROR(OFFSET('セット情報(業務便）'!$P$2,MATCH($H43,BカートセットID入力!$F$4:$F$150,0),COLUMN()-COLUMN($U38)),IFERROR(OFFSET('セット情報（サンプル）'!$N$2,MATCH($H43,BカートセットID入力!$I$4:$I$150,0),COLUMN()-COLUMN($U38)),IFERROR(OFFSET('セット情報（イレギュラーサンプル）'!$N$2,MATCH($H43,BカートセットID入力!$L$4:$L$150,0),COLUMN()-COLUMN($U38)),""))))</f>
        <v/>
      </c>
      <c r="Y43" s="53" t="str">
        <f ca="1">IFERROR(OFFSET('セット情報(宅配便）'!$P$2,MATCH($H43,BカートセットID入力!$C$4:$C$150,0),COLUMN()-COLUMN($U38)),IFERROR(OFFSET('セット情報(業務便）'!$P$2,MATCH($H43,BカートセットID入力!$F$4:$F$150,0),COLUMN()-COLUMN($U38)),IFERROR(OFFSET('セット情報（サンプル）'!$N$2,MATCH($H43,BカートセットID入力!$I$4:$I$150,0),COLUMN()-COLUMN($U38)),IFERROR(OFFSET('セット情報（イレギュラーサンプル）'!$N$2,MATCH($H43,BカートセットID入力!$L$4:$L$150,0),COLUMN()-COLUMN($U38)),""))))</f>
        <v/>
      </c>
      <c r="Z43" s="53" t="str">
        <f ca="1">IFERROR(OFFSET('セット情報(宅配便）'!$P$2,MATCH($H43,BカートセットID入力!$C$4:$C$150,0),COLUMN()-COLUMN($U38)),IFERROR(OFFSET('セット情報(業務便）'!$P$2,MATCH($H43,BカートセットID入力!$F$4:$F$150,0),COLUMN()-COLUMN($U38)),IFERROR(OFFSET('セット情報（サンプル）'!$N$2,MATCH($H43,BカートセットID入力!$I$4:$I$150,0),COLUMN()-COLUMN($U38)),IFERROR(OFFSET('セット情報（イレギュラーサンプル）'!$N$2,MATCH($H43,BカートセットID入力!$L$4:$L$150,0),COLUMN()-COLUMN($U38)),""))))</f>
        <v/>
      </c>
      <c r="AA43" s="53" t="str">
        <f ca="1">IFERROR(OFFSET('セット情報(宅配便）'!$P$2,MATCH($H43,BカートセットID入力!$C$4:$C$150,0),COLUMN()-COLUMN($U38)),IFERROR(OFFSET('セット情報(業務便）'!$P$2,MATCH($H43,BカートセットID入力!$F$4:$F$150,0),COLUMN()-COLUMN($U38)),IFERROR(OFFSET('セット情報（サンプル）'!$N$2,MATCH($H43,BカートセットID入力!$I$4:$I$150,0),COLUMN()-COLUMN($U38)),IFERROR(OFFSET('セット情報（イレギュラーサンプル）'!$N$2,MATCH($H43,BカートセットID入力!$L$4:$L$150,0),COLUMN()-COLUMN($U38)),""))))</f>
        <v/>
      </c>
      <c r="AB43" s="53" t="str">
        <f ca="1">IFERROR(OFFSET('セット情報(宅配便）'!$P$2,MATCH($H43,BカートセットID入力!$C$4:$C$150,0),COLUMN()-COLUMN($U38)),IFERROR(OFFSET('セット情報(業務便）'!$P$2,MATCH($H43,BカートセットID入力!$F$4:$F$150,0),COLUMN()-COLUMN($U38)),IFERROR(OFFSET('セット情報（サンプル）'!$N$2,MATCH($H43,BカートセットID入力!$I$4:$I$150,0),COLUMN()-COLUMN($U38)),IFERROR(OFFSET('セット情報（イレギュラーサンプル）'!$N$2,MATCH($H43,BカートセットID入力!$L$4:$L$150,0),COLUMN()-COLUMN($U38)),""))))</f>
        <v/>
      </c>
      <c r="AC43" s="53" t="str">
        <f ca="1">IFERROR(OFFSET('セット情報(宅配便）'!$P$2,MATCH($H43,BカートセットID入力!$C$4:$C$150,0),COLUMN()-COLUMN($U38)),IFERROR(OFFSET('セット情報(業務便）'!$P$2,MATCH($H43,BカートセットID入力!$F$4:$F$150,0),COLUMN()-COLUMN($U38)),IFERROR(OFFSET('セット情報（サンプル）'!$N$2,MATCH($H43,BカートセットID入力!$I$4:$I$150,0),COLUMN()-COLUMN($U38)),IFERROR(OFFSET('セット情報（イレギュラーサンプル）'!$N$2,MATCH($H43,BカートセットID入力!$L$4:$L$150,0),COLUMN()-COLUMN($U38)),""))))</f>
        <v/>
      </c>
      <c r="AD43" s="53" t="str">
        <f ca="1">IFERROR(OFFSET('セット情報(宅配便）'!$P$2,MATCH($H43,BカートセットID入力!$C$4:$C$150,0),COLUMN()-COLUMN($U38)),IFERROR(OFFSET('セット情報(業務便）'!$P$2,MATCH($H43,BカートセットID入力!$F$4:$F$150,0),COLUMN()-COLUMN($U38)),IFERROR(OFFSET('セット情報（サンプル）'!$N$2,MATCH($H43,BカートセットID入力!$I$4:$I$150,0),COLUMN()-COLUMN($U38)),IFERROR(OFFSET('セット情報（イレギュラーサンプル）'!$N$2,MATCH($H43,BカートセットID入力!$L$4:$L$150,0),COLUMN()-COLUMN($U38)),""))))</f>
        <v/>
      </c>
      <c r="AE43" s="53" t="str">
        <f ca="1">IFERROR(OFFSET('セット情報(宅配便）'!$P$2,MATCH($H43,BカートセットID入力!$C$4:$C$150,0),COLUMN()-COLUMN($U38)),IFERROR(OFFSET('セット情報(業務便）'!$P$2,MATCH($H43,BカートセットID入力!$F$4:$F$150,0),COLUMN()-COLUMN($U38)),IFERROR(OFFSET('セット情報（サンプル）'!$N$2,MATCH($H43,BカートセットID入力!$I$4:$I$150,0),COLUMN()-COLUMN($U38)),IFERROR(OFFSET('セット情報（イレギュラーサンプル）'!$N$2,MATCH($H43,BカートセットID入力!$L$4:$L$150,0),COLUMN()-COLUMN($U38)),""))))</f>
        <v/>
      </c>
      <c r="AF43" s="53" t="str">
        <f ca="1">IFERROR(OFFSET('セット情報(宅配便）'!$P$2,MATCH($H43,BカートセットID入力!$C$4:$C$150,0),COLUMN()-COLUMN($U38)),IFERROR(OFFSET('セット情報(業務便）'!$P$2,MATCH($H43,BカートセットID入力!$F$4:$F$150,0),COLUMN()-COLUMN($U38)),IFERROR(OFFSET('セット情報（サンプル）'!$N$2,MATCH($H43,BカートセットID入力!$I$4:$I$150,0),COLUMN()-COLUMN($U38)),IFERROR(OFFSET('セット情報（イレギュラーサンプル）'!$N$2,MATCH($H43,BカートセットID入力!$L$4:$L$150,0),COLUMN()-COLUMN($U38)),""))))</f>
        <v/>
      </c>
      <c r="AG43" s="53" t="str">
        <f ca="1">IFERROR(OFFSET('セット情報(宅配便）'!$P$2,MATCH($H43,BカートセットID入力!$C$4:$C$150,0),COLUMN()-COLUMN($U38)),IFERROR(OFFSET('セット情報(業務便）'!$P$2,MATCH($H43,BカートセットID入力!$F$4:$F$150,0),COLUMN()-COLUMN($U38)),IFERROR(OFFSET('セット情報（サンプル）'!$N$2,MATCH($H43,BカートセットID入力!$I$4:$I$150,0),COLUMN()-COLUMN($U38)),IFERROR(OFFSET('セット情報（イレギュラーサンプル）'!$N$2,MATCH($H43,BカートセットID入力!$L$4:$L$150,0),COLUMN()-COLUMN($U38)),""))))</f>
        <v/>
      </c>
      <c r="AH43" s="53" t="str">
        <f ca="1">IFERROR(OFFSET('セット情報(宅配便）'!$P$2,MATCH($H43,BカートセットID入力!$C$4:$C$150,0),COLUMN()-COLUMN($U38)),IFERROR(OFFSET('セット情報(業務便）'!$P$2,MATCH($H43,BカートセットID入力!$F$4:$F$150,0),COLUMN()-COLUMN($U38)),IFERROR(OFFSET('セット情報（サンプル）'!$N$2,MATCH($H43,BカートセットID入力!$I$4:$I$150,0),COLUMN()-COLUMN($U38)),IFERROR(OFFSET('セット情報（イレギュラーサンプル）'!$N$2,MATCH($H43,BカートセットID入力!$L$4:$L$150,0),COLUMN()-COLUMN($U38)),""))))</f>
        <v/>
      </c>
      <c r="AI43" s="53" t="str">
        <f ca="1">IFERROR(OFFSET('セット情報(宅配便）'!$P$2,MATCH($H43,BカートセットID入力!$C$4:$C$150,0),COLUMN()-COLUMN($U38)),IFERROR(OFFSET('セット情報(業務便）'!$P$2,MATCH($H43,BカートセットID入力!$F$4:$F$150,0),COLUMN()-COLUMN($U38)),IFERROR(OFFSET('セット情報（サンプル）'!$N$2,MATCH($H43,BカートセットID入力!$I$4:$I$150,0),COLUMN()-COLUMN($U38)),IFERROR(OFFSET('セット情報（イレギュラーサンプル）'!$N$2,MATCH($H43,BカートセットID入力!$L$4:$L$150,0),COLUMN()-COLUMN($U38)),""))))</f>
        <v/>
      </c>
      <c r="AJ43" s="53" t="str">
        <f ca="1">IFERROR(OFFSET('セット情報(宅配便）'!$P$2,MATCH($H43,BカートセットID入力!$C$4:$C$150,0),COLUMN()-COLUMN($U38)),IFERROR(OFFSET('セット情報(業務便）'!$P$2,MATCH($H43,BカートセットID入力!$F$4:$F$150,0),COLUMN()-COLUMN($U38)),IFERROR(OFFSET('セット情報（サンプル）'!$N$2,MATCH($H43,BカートセットID入力!$I$4:$I$150,0),COLUMN()-COLUMN($U38)),IFERROR(OFFSET('セット情報（イレギュラーサンプル）'!$N$2,MATCH($H43,BカートセットID入力!$L$4:$L$150,0),COLUMN()-COLUMN($U38)),""))))</f>
        <v/>
      </c>
      <c r="AK43" s="53" t="str">
        <f ca="1">IFERROR(OFFSET('セット情報(宅配便）'!$P$2,MATCH($H43,BカートセットID入力!$C$4:$C$150,0),COLUMN()-COLUMN($U38)),IFERROR(OFFSET('セット情報(業務便）'!$P$2,MATCH($H43,BカートセットID入力!$F$4:$F$150,0),COLUMN()-COLUMN($U38)),IFERROR(OFFSET('セット情報（サンプル）'!$N$2,MATCH($H43,BカートセットID入力!$I$4:$I$150,0),COLUMN()-COLUMN($U38)),IFERROR(OFFSET('セット情報（イレギュラーサンプル）'!$N$2,MATCH($H43,BカートセットID入力!$L$4:$L$150,0),COLUMN()-COLUMN($U38)),""))))</f>
        <v/>
      </c>
      <c r="AL43" s="53" t="str">
        <f ca="1">IFERROR(OFFSET('セット情報(宅配便）'!$P$2,MATCH($H43,BカートセットID入力!$C$4:$C$150,0),COLUMN()-COLUMN($U38)),IFERROR(OFFSET('セット情報(業務便）'!$P$2,MATCH($H43,BカートセットID入力!$F$4:$F$150,0),COLUMN()-COLUMN($U38)),IFERROR(OFFSET('セット情報（サンプル）'!$N$2,MATCH($H43,BカートセットID入力!$I$4:$I$150,0),COLUMN()-COLUMN($U38)),IFERROR(OFFSET('セット情報（イレギュラーサンプル）'!$N$2,MATCH($H43,BカートセットID入力!$L$4:$L$150,0),COLUMN()-COLUMN($U38)),""))))</f>
        <v/>
      </c>
      <c r="AM43" s="53" t="str">
        <f ca="1">IFERROR(OFFSET('セット情報(宅配便）'!$P$2,MATCH($H43,BカートセットID入力!$C$4:$C$150,0),COLUMN()-COLUMN($U38)),IFERROR(OFFSET('セット情報(業務便）'!$P$2,MATCH($H43,BカートセットID入力!$F$4:$F$150,0),COLUMN()-COLUMN($U38)),IFERROR(OFFSET('セット情報（サンプル）'!$N$2,MATCH($H43,BカートセットID入力!$I$4:$I$150,0),COLUMN()-COLUMN($U38)),IFERROR(OFFSET('セット情報（イレギュラーサンプル）'!$N$2,MATCH($H43,BカートセットID入力!$L$4:$L$150,0),COLUMN()-COLUMN($U38)),""))))</f>
        <v/>
      </c>
      <c r="AN43" s="53" t="str">
        <f ca="1">IFERROR(OFFSET('セット情報(宅配便）'!$P$2,MATCH($H43,BカートセットID入力!$C$4:$C$150,0),COLUMN()-COLUMN($U38)),IFERROR(OFFSET('セット情報(業務便）'!$P$2,MATCH($H43,BカートセットID入力!$F$4:$F$150,0),COLUMN()-COLUMN($U38)),IFERROR(OFFSET('セット情報（サンプル）'!$N$2,MATCH($H43,BカートセットID入力!$I$4:$I$150,0),COLUMN()-COLUMN($U38)),IFERROR(OFFSET('セット情報（イレギュラーサンプル）'!$N$2,MATCH($H43,BカートセットID入力!$L$4:$L$150,0),COLUMN()-COLUMN($U38)),""))))</f>
        <v/>
      </c>
      <c r="AO43" s="53" t="str">
        <f ca="1">IFERROR(OFFSET('セット情報(宅配便）'!$P$2,MATCH($H43,BカートセットID入力!$C$4:$C$150,0),COLUMN()-COLUMN($U38)),IFERROR(OFFSET('セット情報(業務便）'!$P$2,MATCH($H43,BカートセットID入力!$F$4:$F$150,0),COLUMN()-COLUMN($U38)),IFERROR(OFFSET('セット情報（サンプル）'!$N$2,MATCH($H43,BカートセットID入力!$I$4:$I$150,0),COLUMN()-COLUMN($U38)),IFERROR(OFFSET('セット情報（イレギュラーサンプル）'!$N$2,MATCH($H43,BカートセットID入力!$L$4:$L$150,0),COLUMN()-COLUMN($U38)),""))))</f>
        <v/>
      </c>
      <c r="AP43" s="53" t="str">
        <f ca="1">IFERROR(OFFSET('セット情報(宅配便）'!$P$2,MATCH($H43,BカートセットID入力!$C$4:$C$150,0),COLUMN()-COLUMN($U38)),IFERROR(OFFSET('セット情報(業務便）'!$P$2,MATCH($H43,BカートセットID入力!$F$4:$F$150,0),COLUMN()-COLUMN($U38)),IFERROR(OFFSET('セット情報（サンプル）'!$N$2,MATCH($H43,BカートセットID入力!$I$4:$I$150,0),COLUMN()-COLUMN($U38)),IFERROR(OFFSET('セット情報（イレギュラーサンプル）'!$N$2,MATCH($H43,BカートセットID入力!$L$4:$L$150,0),COLUMN()-COLUMN($U38)),""))))</f>
        <v/>
      </c>
      <c r="AQ43" s="53" t="str">
        <f ca="1">IFERROR(OFFSET('セット情報(宅配便）'!$P$2,MATCH($H43,BカートセットID入力!$C$4:$C$150,0),COLUMN()-COLUMN($U38)),IFERROR(OFFSET('セット情報(業務便）'!$P$2,MATCH($H43,BカートセットID入力!$F$4:$F$150,0),COLUMN()-COLUMN($U38)),IFERROR(OFFSET('セット情報（サンプル）'!$N$2,MATCH($H43,BカートセットID入力!$I$4:$I$150,0),COLUMN()-COLUMN($U38)),IFERROR(OFFSET('セット情報（イレギュラーサンプル）'!$N$2,MATCH($H43,BカートセットID入力!$L$4:$L$150,0),COLUMN()-COLUMN($U38)),""))))</f>
        <v/>
      </c>
      <c r="AR43" s="53" t="str">
        <f ca="1">IFERROR(OFFSET('セット情報(宅配便）'!$P$2,MATCH($H43,BカートセットID入力!$C$4:$C$150,0),COLUMN()-COLUMN($U38)),IFERROR(OFFSET('セット情報(業務便）'!$P$2,MATCH($H43,BカートセットID入力!$F$4:$F$150,0),COLUMN()-COLUMN($U38)),IFERROR(OFFSET('セット情報（サンプル）'!$N$2,MATCH($H43,BカートセットID入力!$I$4:$I$150,0),COLUMN()-COLUMN($U38)),IFERROR(OFFSET('セット情報（イレギュラーサンプル）'!$N$2,MATCH($H43,BカートセットID入力!$L$4:$L$150,0),COLUMN()-COLUMN($U38)),""))))</f>
        <v/>
      </c>
      <c r="AS43" s="53" t="str">
        <f ca="1">IFERROR(OFFSET('セット情報(宅配便）'!$P$2,MATCH($H43,BカートセットID入力!$C$4:$C$150,0),COLUMN()-COLUMN($U38)),IFERROR(OFFSET('セット情報(業務便）'!$P$2,MATCH($H43,BカートセットID入力!$F$4:$F$150,0),COLUMN()-COLUMN($U38)),IFERROR(OFFSET('セット情報（サンプル）'!$N$2,MATCH($H43,BカートセットID入力!$I$4:$I$150,0),COLUMN()-COLUMN($U38)),IFERROR(OFFSET('セット情報（イレギュラーサンプル）'!$N$2,MATCH($H43,BカートセットID入力!$L$4:$L$150,0),COLUMN()-COLUMN($U38)),""))))</f>
        <v/>
      </c>
      <c r="AT43" s="53" t="str">
        <f ca="1">IFERROR(OFFSET('セット情報(宅配便）'!$P$2,MATCH($H43,BカートセットID入力!$C$4:$C$150,0),COLUMN()-COLUMN($U38)),IFERROR(OFFSET('セット情報(業務便）'!$P$2,MATCH($H43,BカートセットID入力!$F$4:$F$150,0),COLUMN()-COLUMN($U38)),IFERROR(OFFSET('セット情報（サンプル）'!$N$2,MATCH($H43,BカートセットID入力!$I$4:$I$150,0),COLUMN()-COLUMN($U38)),IFERROR(OFFSET('セット情報（イレギュラーサンプル）'!$N$2,MATCH($H43,BカートセットID入力!$L$4:$L$150,0),COLUMN()-COLUMN($U38)),""))))</f>
        <v/>
      </c>
    </row>
    <row r="44" spans="1:46">
      <c r="A44" s="144"/>
      <c r="B44" s="53" t="str">
        <f>IF(ISBLANK(現行セット情報CSV!A44),"",現行セット情報CSV!A44)</f>
        <v/>
      </c>
      <c r="C44" s="53" t="str">
        <f>IF(ISBLANK(現行セット情報CSV!B44),"",現行セット情報CSV!B44)&amp;IFERROR(VLOOKUP(A44,上部フリースペースHTML!$A$3:$H$5,8,FALSE),"")</f>
        <v/>
      </c>
      <c r="D44" s="53" t="str">
        <f>IF(ISBLANK(現行セット情報CSV!C44),"",現行セット情報CSV!C44)</f>
        <v/>
      </c>
      <c r="E44" s="53" t="str">
        <f>IF(ISBLANK(現行セット情報CSV!D44),"",現行セット情報CSV!D44)</f>
        <v/>
      </c>
      <c r="F44" s="53" t="str">
        <f>IF(ISBLANK(現行セット情報CSV!E44),"",現行セット情報CSV!E44)</f>
        <v/>
      </c>
      <c r="G44" s="53" t="str">
        <f>IF(ISBLANK(現行セット情報CSV!F44),"",現行セット情報CSV!F44)</f>
        <v/>
      </c>
      <c r="H44" s="53" t="str">
        <f>IF(ISBLANK(現行セット情報CSV!G44),"",現行セット情報CSV!G44)</f>
        <v/>
      </c>
      <c r="I44" s="53" t="str">
        <f>IF(ISBLANK(現行セット情報CSV!H44),"",現行セット情報CSV!H44)</f>
        <v/>
      </c>
      <c r="J44" s="53" t="str">
        <f>IF(ISBLANK(現行セット情報CSV!I44),"",現行セット情報CSV!I44&amp;"("&amp;TEXT($J$2,"yyyy年m月")&amp;"納品から)")</f>
        <v/>
      </c>
      <c r="K44" s="53" t="str">
        <f>IF(ISBLANK(現行セット情報CSV!J44),"",現行セット情報CSV!J44)</f>
        <v/>
      </c>
      <c r="L44" s="53" t="str">
        <f>IF(ISBLANK(現行セット情報CSV!K44),"",現行セット情報CSV!K44)</f>
        <v/>
      </c>
      <c r="M44" s="53" t="str">
        <f>IF(ISBLANK(現行セット情報CSV!L44),"",現行セット情報CSV!L44)</f>
        <v/>
      </c>
      <c r="N44" s="53" t="str">
        <f>IF(ISBLANK(現行セット情報CSV!M44),"",現行セット情報CSV!M44)</f>
        <v/>
      </c>
      <c r="O44" s="53" t="str">
        <f>IF(ISBLANK(現行セット情報CSV!N44),"",現行セット情報CSV!N44)</f>
        <v/>
      </c>
      <c r="P44" s="53" t="str">
        <f>IF(ISBLANK(現行セット情報CSV!O44),"",現行セット情報CSV!O44)</f>
        <v/>
      </c>
      <c r="Q44" s="53" t="str">
        <f>IF(ISBLANK(現行セット情報CSV!P44),"",現行セット情報CSV!P44)</f>
        <v/>
      </c>
      <c r="R44" s="53" t="str">
        <f>IF(ISBLANK(現行セット情報CSV!Q44),"",現行セット情報CSV!Q44)</f>
        <v/>
      </c>
      <c r="S44" s="53" t="str">
        <f>IF(ISBLANK(現行セット情報CSV!R44),"",現行セット情報CSV!R44)</f>
        <v/>
      </c>
      <c r="T44" s="53" t="str">
        <f>IF(ISBLANK(現行セット情報CSV!S44),"",現行セット情報CSV!S44)</f>
        <v/>
      </c>
      <c r="U44" s="53" t="str">
        <f ca="1">IFERROR(OFFSET('セット情報(宅配便）'!$P$2,MATCH($H44,BカートセットID入力!$C$4:$C$150,0),COLUMN()-COLUMN($U39)),IFERROR(OFFSET('セット情報(業務便）'!$P$2,MATCH($H44,BカートセットID入力!$F$4:$F$150,0),COLUMN()-COLUMN($U39)),IFERROR(OFFSET('セット情報（サンプル）'!$N$2,MATCH($H44,BカートセットID入力!$I$4:$I$150,0),COLUMN()-COLUMN($U39)),IFERROR(OFFSET('セット情報（イレギュラーサンプル）'!$N$2,MATCH($H44,BカートセットID入力!$L$4:$L$150,0),COLUMN()-COLUMN($U39)),""))))</f>
        <v/>
      </c>
      <c r="V44" s="53" t="str">
        <f ca="1">IFERROR(OFFSET('セット情報(宅配便）'!$P$2,MATCH($H44,BカートセットID入力!$C$4:$C$150,0),COLUMN()-COLUMN($U39)),IFERROR(OFFSET('セット情報(業務便）'!$P$2,MATCH($H44,BカートセットID入力!$F$4:$F$150,0),COLUMN()-COLUMN($U39)),IFERROR(OFFSET('セット情報（サンプル）'!$N$2,MATCH($H44,BカートセットID入力!$I$4:$I$150,0),COLUMN()-COLUMN($U39)),IFERROR(OFFSET('セット情報（イレギュラーサンプル）'!$N$2,MATCH($H44,BカートセットID入力!$L$4:$L$150,0),COLUMN()-COLUMN($U39)),""))))</f>
        <v/>
      </c>
      <c r="W44" s="53" t="str">
        <f ca="1">IFERROR(OFFSET('セット情報(宅配便）'!$P$2,MATCH($H44,BカートセットID入力!$C$4:$C$150,0),COLUMN()-COLUMN($U39)),IFERROR(OFFSET('セット情報(業務便）'!$P$2,MATCH($H44,BカートセットID入力!$F$4:$F$150,0),COLUMN()-COLUMN($U39)),IFERROR(OFFSET('セット情報（サンプル）'!$N$2,MATCH($H44,BカートセットID入力!$I$4:$I$150,0),COLUMN()-COLUMN($U39)),IFERROR(OFFSET('セット情報（イレギュラーサンプル）'!$N$2,MATCH($H44,BカートセットID入力!$L$4:$L$150,0),COLUMN()-COLUMN($U39)),""))))</f>
        <v/>
      </c>
      <c r="X44" s="53" t="str">
        <f ca="1">IFERROR(OFFSET('セット情報(宅配便）'!$P$2,MATCH($H44,BカートセットID入力!$C$4:$C$150,0),COLUMN()-COLUMN($U39)),IFERROR(OFFSET('セット情報(業務便）'!$P$2,MATCH($H44,BカートセットID入力!$F$4:$F$150,0),COLUMN()-COLUMN($U39)),IFERROR(OFFSET('セット情報（サンプル）'!$N$2,MATCH($H44,BカートセットID入力!$I$4:$I$150,0),COLUMN()-COLUMN($U39)),IFERROR(OFFSET('セット情報（イレギュラーサンプル）'!$N$2,MATCH($H44,BカートセットID入力!$L$4:$L$150,0),COLUMN()-COLUMN($U39)),""))))</f>
        <v/>
      </c>
      <c r="Y44" s="53" t="str">
        <f ca="1">IFERROR(OFFSET('セット情報(宅配便）'!$P$2,MATCH($H44,BカートセットID入力!$C$4:$C$150,0),COLUMN()-COLUMN($U39)),IFERROR(OFFSET('セット情報(業務便）'!$P$2,MATCH($H44,BカートセットID入力!$F$4:$F$150,0),COLUMN()-COLUMN($U39)),IFERROR(OFFSET('セット情報（サンプル）'!$N$2,MATCH($H44,BカートセットID入力!$I$4:$I$150,0),COLUMN()-COLUMN($U39)),IFERROR(OFFSET('セット情報（イレギュラーサンプル）'!$N$2,MATCH($H44,BカートセットID入力!$L$4:$L$150,0),COLUMN()-COLUMN($U39)),""))))</f>
        <v/>
      </c>
      <c r="Z44" s="53" t="str">
        <f ca="1">IFERROR(OFFSET('セット情報(宅配便）'!$P$2,MATCH($H44,BカートセットID入力!$C$4:$C$150,0),COLUMN()-COLUMN($U39)),IFERROR(OFFSET('セット情報(業務便）'!$P$2,MATCH($H44,BカートセットID入力!$F$4:$F$150,0),COLUMN()-COLUMN($U39)),IFERROR(OFFSET('セット情報（サンプル）'!$N$2,MATCH($H44,BカートセットID入力!$I$4:$I$150,0),COLUMN()-COLUMN($U39)),IFERROR(OFFSET('セット情報（イレギュラーサンプル）'!$N$2,MATCH($H44,BカートセットID入力!$L$4:$L$150,0),COLUMN()-COLUMN($U39)),""))))</f>
        <v/>
      </c>
      <c r="AA44" s="53" t="str">
        <f ca="1">IFERROR(OFFSET('セット情報(宅配便）'!$P$2,MATCH($H44,BカートセットID入力!$C$4:$C$150,0),COLUMN()-COLUMN($U39)),IFERROR(OFFSET('セット情報(業務便）'!$P$2,MATCH($H44,BカートセットID入力!$F$4:$F$150,0),COLUMN()-COLUMN($U39)),IFERROR(OFFSET('セット情報（サンプル）'!$N$2,MATCH($H44,BカートセットID入力!$I$4:$I$150,0),COLUMN()-COLUMN($U39)),IFERROR(OFFSET('セット情報（イレギュラーサンプル）'!$N$2,MATCH($H44,BカートセットID入力!$L$4:$L$150,0),COLUMN()-COLUMN($U39)),""))))</f>
        <v/>
      </c>
      <c r="AB44" s="53" t="str">
        <f ca="1">IFERROR(OFFSET('セット情報(宅配便）'!$P$2,MATCH($H44,BカートセットID入力!$C$4:$C$150,0),COLUMN()-COLUMN($U39)),IFERROR(OFFSET('セット情報(業務便）'!$P$2,MATCH($H44,BカートセットID入力!$F$4:$F$150,0),COLUMN()-COLUMN($U39)),IFERROR(OFFSET('セット情報（サンプル）'!$N$2,MATCH($H44,BカートセットID入力!$I$4:$I$150,0),COLUMN()-COLUMN($U39)),IFERROR(OFFSET('セット情報（イレギュラーサンプル）'!$N$2,MATCH($H44,BカートセットID入力!$L$4:$L$150,0),COLUMN()-COLUMN($U39)),""))))</f>
        <v/>
      </c>
      <c r="AC44" s="53" t="str">
        <f ca="1">IFERROR(OFFSET('セット情報(宅配便）'!$P$2,MATCH($H44,BカートセットID入力!$C$4:$C$150,0),COLUMN()-COLUMN($U39)),IFERROR(OFFSET('セット情報(業務便）'!$P$2,MATCH($H44,BカートセットID入力!$F$4:$F$150,0),COLUMN()-COLUMN($U39)),IFERROR(OFFSET('セット情報（サンプル）'!$N$2,MATCH($H44,BカートセットID入力!$I$4:$I$150,0),COLUMN()-COLUMN($U39)),IFERROR(OFFSET('セット情報（イレギュラーサンプル）'!$N$2,MATCH($H44,BカートセットID入力!$L$4:$L$150,0),COLUMN()-COLUMN($U39)),""))))</f>
        <v/>
      </c>
      <c r="AD44" s="53" t="str">
        <f ca="1">IFERROR(OFFSET('セット情報(宅配便）'!$P$2,MATCH($H44,BカートセットID入力!$C$4:$C$150,0),COLUMN()-COLUMN($U39)),IFERROR(OFFSET('セット情報(業務便）'!$P$2,MATCH($H44,BカートセットID入力!$F$4:$F$150,0),COLUMN()-COLUMN($U39)),IFERROR(OFFSET('セット情報（サンプル）'!$N$2,MATCH($H44,BカートセットID入力!$I$4:$I$150,0),COLUMN()-COLUMN($U39)),IFERROR(OFFSET('セット情報（イレギュラーサンプル）'!$N$2,MATCH($H44,BカートセットID入力!$L$4:$L$150,0),COLUMN()-COLUMN($U39)),""))))</f>
        <v/>
      </c>
      <c r="AE44" s="53" t="str">
        <f ca="1">IFERROR(OFFSET('セット情報(宅配便）'!$P$2,MATCH($H44,BカートセットID入力!$C$4:$C$150,0),COLUMN()-COLUMN($U39)),IFERROR(OFFSET('セット情報(業務便）'!$P$2,MATCH($H44,BカートセットID入力!$F$4:$F$150,0),COLUMN()-COLUMN($U39)),IFERROR(OFFSET('セット情報（サンプル）'!$N$2,MATCH($H44,BカートセットID入力!$I$4:$I$150,0),COLUMN()-COLUMN($U39)),IFERROR(OFFSET('セット情報（イレギュラーサンプル）'!$N$2,MATCH($H44,BカートセットID入力!$L$4:$L$150,0),COLUMN()-COLUMN($U39)),""))))</f>
        <v/>
      </c>
      <c r="AF44" s="53" t="str">
        <f ca="1">IFERROR(OFFSET('セット情報(宅配便）'!$P$2,MATCH($H44,BカートセットID入力!$C$4:$C$150,0),COLUMN()-COLUMN($U39)),IFERROR(OFFSET('セット情報(業務便）'!$P$2,MATCH($H44,BカートセットID入力!$F$4:$F$150,0),COLUMN()-COLUMN($U39)),IFERROR(OFFSET('セット情報（サンプル）'!$N$2,MATCH($H44,BカートセットID入力!$I$4:$I$150,0),COLUMN()-COLUMN($U39)),IFERROR(OFFSET('セット情報（イレギュラーサンプル）'!$N$2,MATCH($H44,BカートセットID入力!$L$4:$L$150,0),COLUMN()-COLUMN($U39)),""))))</f>
        <v/>
      </c>
      <c r="AG44" s="53" t="str">
        <f ca="1">IFERROR(OFFSET('セット情報(宅配便）'!$P$2,MATCH($H44,BカートセットID入力!$C$4:$C$150,0),COLUMN()-COLUMN($U39)),IFERROR(OFFSET('セット情報(業務便）'!$P$2,MATCH($H44,BカートセットID入力!$F$4:$F$150,0),COLUMN()-COLUMN($U39)),IFERROR(OFFSET('セット情報（サンプル）'!$N$2,MATCH($H44,BカートセットID入力!$I$4:$I$150,0),COLUMN()-COLUMN($U39)),IFERROR(OFFSET('セット情報（イレギュラーサンプル）'!$N$2,MATCH($H44,BカートセットID入力!$L$4:$L$150,0),COLUMN()-COLUMN($U39)),""))))</f>
        <v/>
      </c>
      <c r="AH44" s="53" t="str">
        <f ca="1">IFERROR(OFFSET('セット情報(宅配便）'!$P$2,MATCH($H44,BカートセットID入力!$C$4:$C$150,0),COLUMN()-COLUMN($U39)),IFERROR(OFFSET('セット情報(業務便）'!$P$2,MATCH($H44,BカートセットID入力!$F$4:$F$150,0),COLUMN()-COLUMN($U39)),IFERROR(OFFSET('セット情報（サンプル）'!$N$2,MATCH($H44,BカートセットID入力!$I$4:$I$150,0),COLUMN()-COLUMN($U39)),IFERROR(OFFSET('セット情報（イレギュラーサンプル）'!$N$2,MATCH($H44,BカートセットID入力!$L$4:$L$150,0),COLUMN()-COLUMN($U39)),""))))</f>
        <v/>
      </c>
      <c r="AI44" s="53" t="str">
        <f ca="1">IFERROR(OFFSET('セット情報(宅配便）'!$P$2,MATCH($H44,BカートセットID入力!$C$4:$C$150,0),COLUMN()-COLUMN($U39)),IFERROR(OFFSET('セット情報(業務便）'!$P$2,MATCH($H44,BカートセットID入力!$F$4:$F$150,0),COLUMN()-COLUMN($U39)),IFERROR(OFFSET('セット情報（サンプル）'!$N$2,MATCH($H44,BカートセットID入力!$I$4:$I$150,0),COLUMN()-COLUMN($U39)),IFERROR(OFFSET('セット情報（イレギュラーサンプル）'!$N$2,MATCH($H44,BカートセットID入力!$L$4:$L$150,0),COLUMN()-COLUMN($U39)),""))))</f>
        <v/>
      </c>
      <c r="AJ44" s="53" t="str">
        <f ca="1">IFERROR(OFFSET('セット情報(宅配便）'!$P$2,MATCH($H44,BカートセットID入力!$C$4:$C$150,0),COLUMN()-COLUMN($U39)),IFERROR(OFFSET('セット情報(業務便）'!$P$2,MATCH($H44,BカートセットID入力!$F$4:$F$150,0),COLUMN()-COLUMN($U39)),IFERROR(OFFSET('セット情報（サンプル）'!$N$2,MATCH($H44,BカートセットID入力!$I$4:$I$150,0),COLUMN()-COLUMN($U39)),IFERROR(OFFSET('セット情報（イレギュラーサンプル）'!$N$2,MATCH($H44,BカートセットID入力!$L$4:$L$150,0),COLUMN()-COLUMN($U39)),""))))</f>
        <v/>
      </c>
      <c r="AK44" s="53" t="str">
        <f ca="1">IFERROR(OFFSET('セット情報(宅配便）'!$P$2,MATCH($H44,BカートセットID入力!$C$4:$C$150,0),COLUMN()-COLUMN($U39)),IFERROR(OFFSET('セット情報(業務便）'!$P$2,MATCH($H44,BカートセットID入力!$F$4:$F$150,0),COLUMN()-COLUMN($U39)),IFERROR(OFFSET('セット情報（サンプル）'!$N$2,MATCH($H44,BカートセットID入力!$I$4:$I$150,0),COLUMN()-COLUMN($U39)),IFERROR(OFFSET('セット情報（イレギュラーサンプル）'!$N$2,MATCH($H44,BカートセットID入力!$L$4:$L$150,0),COLUMN()-COLUMN($U39)),""))))</f>
        <v/>
      </c>
      <c r="AL44" s="53" t="str">
        <f ca="1">IFERROR(OFFSET('セット情報(宅配便）'!$P$2,MATCH($H44,BカートセットID入力!$C$4:$C$150,0),COLUMN()-COLUMN($U39)),IFERROR(OFFSET('セット情報(業務便）'!$P$2,MATCH($H44,BカートセットID入力!$F$4:$F$150,0),COLUMN()-COLUMN($U39)),IFERROR(OFFSET('セット情報（サンプル）'!$N$2,MATCH($H44,BカートセットID入力!$I$4:$I$150,0),COLUMN()-COLUMN($U39)),IFERROR(OFFSET('セット情報（イレギュラーサンプル）'!$N$2,MATCH($H44,BカートセットID入力!$L$4:$L$150,0),COLUMN()-COLUMN($U39)),""))))</f>
        <v/>
      </c>
      <c r="AM44" s="53" t="str">
        <f ca="1">IFERROR(OFFSET('セット情報(宅配便）'!$P$2,MATCH($H44,BカートセットID入力!$C$4:$C$150,0),COLUMN()-COLUMN($U39)),IFERROR(OFFSET('セット情報(業務便）'!$P$2,MATCH($H44,BカートセットID入力!$F$4:$F$150,0),COLUMN()-COLUMN($U39)),IFERROR(OFFSET('セット情報（サンプル）'!$N$2,MATCH($H44,BカートセットID入力!$I$4:$I$150,0),COLUMN()-COLUMN($U39)),IFERROR(OFFSET('セット情報（イレギュラーサンプル）'!$N$2,MATCH($H44,BカートセットID入力!$L$4:$L$150,0),COLUMN()-COLUMN($U39)),""))))</f>
        <v/>
      </c>
      <c r="AN44" s="53" t="str">
        <f ca="1">IFERROR(OFFSET('セット情報(宅配便）'!$P$2,MATCH($H44,BカートセットID入力!$C$4:$C$150,0),COLUMN()-COLUMN($U39)),IFERROR(OFFSET('セット情報(業務便）'!$P$2,MATCH($H44,BカートセットID入力!$F$4:$F$150,0),COLUMN()-COLUMN($U39)),IFERROR(OFFSET('セット情報（サンプル）'!$N$2,MATCH($H44,BカートセットID入力!$I$4:$I$150,0),COLUMN()-COLUMN($U39)),IFERROR(OFFSET('セット情報（イレギュラーサンプル）'!$N$2,MATCH($H44,BカートセットID入力!$L$4:$L$150,0),COLUMN()-COLUMN($U39)),""))))</f>
        <v/>
      </c>
      <c r="AO44" s="53" t="str">
        <f ca="1">IFERROR(OFFSET('セット情報(宅配便）'!$P$2,MATCH($H44,BカートセットID入力!$C$4:$C$150,0),COLUMN()-COLUMN($U39)),IFERROR(OFFSET('セット情報(業務便）'!$P$2,MATCH($H44,BカートセットID入力!$F$4:$F$150,0),COLUMN()-COLUMN($U39)),IFERROR(OFFSET('セット情報（サンプル）'!$N$2,MATCH($H44,BカートセットID入力!$I$4:$I$150,0),COLUMN()-COLUMN($U39)),IFERROR(OFFSET('セット情報（イレギュラーサンプル）'!$N$2,MATCH($H44,BカートセットID入力!$L$4:$L$150,0),COLUMN()-COLUMN($U39)),""))))</f>
        <v/>
      </c>
      <c r="AP44" s="53" t="str">
        <f ca="1">IFERROR(OFFSET('セット情報(宅配便）'!$P$2,MATCH($H44,BカートセットID入力!$C$4:$C$150,0),COLUMN()-COLUMN($U39)),IFERROR(OFFSET('セット情報(業務便）'!$P$2,MATCH($H44,BカートセットID入力!$F$4:$F$150,0),COLUMN()-COLUMN($U39)),IFERROR(OFFSET('セット情報（サンプル）'!$N$2,MATCH($H44,BカートセットID入力!$I$4:$I$150,0),COLUMN()-COLUMN($U39)),IFERROR(OFFSET('セット情報（イレギュラーサンプル）'!$N$2,MATCH($H44,BカートセットID入力!$L$4:$L$150,0),COLUMN()-COLUMN($U39)),""))))</f>
        <v/>
      </c>
      <c r="AQ44" s="53" t="str">
        <f ca="1">IFERROR(OFFSET('セット情報(宅配便）'!$P$2,MATCH($H44,BカートセットID入力!$C$4:$C$150,0),COLUMN()-COLUMN($U39)),IFERROR(OFFSET('セット情報(業務便）'!$P$2,MATCH($H44,BカートセットID入力!$F$4:$F$150,0),COLUMN()-COLUMN($U39)),IFERROR(OFFSET('セット情報（サンプル）'!$N$2,MATCH($H44,BカートセットID入力!$I$4:$I$150,0),COLUMN()-COLUMN($U39)),IFERROR(OFFSET('セット情報（イレギュラーサンプル）'!$N$2,MATCH($H44,BカートセットID入力!$L$4:$L$150,0),COLUMN()-COLUMN($U39)),""))))</f>
        <v/>
      </c>
      <c r="AR44" s="53" t="str">
        <f ca="1">IFERROR(OFFSET('セット情報(宅配便）'!$P$2,MATCH($H44,BカートセットID入力!$C$4:$C$150,0),COLUMN()-COLUMN($U39)),IFERROR(OFFSET('セット情報(業務便）'!$P$2,MATCH($H44,BカートセットID入力!$F$4:$F$150,0),COLUMN()-COLUMN($U39)),IFERROR(OFFSET('セット情報（サンプル）'!$N$2,MATCH($H44,BカートセットID入力!$I$4:$I$150,0),COLUMN()-COLUMN($U39)),IFERROR(OFFSET('セット情報（イレギュラーサンプル）'!$N$2,MATCH($H44,BカートセットID入力!$L$4:$L$150,0),COLUMN()-COLUMN($U39)),""))))</f>
        <v/>
      </c>
      <c r="AS44" s="53" t="str">
        <f ca="1">IFERROR(OFFSET('セット情報(宅配便）'!$P$2,MATCH($H44,BカートセットID入力!$C$4:$C$150,0),COLUMN()-COLUMN($U39)),IFERROR(OFFSET('セット情報(業務便）'!$P$2,MATCH($H44,BカートセットID入力!$F$4:$F$150,0),COLUMN()-COLUMN($U39)),IFERROR(OFFSET('セット情報（サンプル）'!$N$2,MATCH($H44,BカートセットID入力!$I$4:$I$150,0),COLUMN()-COLUMN($U39)),IFERROR(OFFSET('セット情報（イレギュラーサンプル）'!$N$2,MATCH($H44,BカートセットID入力!$L$4:$L$150,0),COLUMN()-COLUMN($U39)),""))))</f>
        <v/>
      </c>
      <c r="AT44" s="53" t="str">
        <f ca="1">IFERROR(OFFSET('セット情報(宅配便）'!$P$2,MATCH($H44,BカートセットID入力!$C$4:$C$150,0),COLUMN()-COLUMN($U39)),IFERROR(OFFSET('セット情報(業務便）'!$P$2,MATCH($H44,BカートセットID入力!$F$4:$F$150,0),COLUMN()-COLUMN($U39)),IFERROR(OFFSET('セット情報（サンプル）'!$N$2,MATCH($H44,BカートセットID入力!$I$4:$I$150,0),COLUMN()-COLUMN($U39)),IFERROR(OFFSET('セット情報（イレギュラーサンプル）'!$N$2,MATCH($H44,BカートセットID入力!$L$4:$L$150,0),COLUMN()-COLUMN($U39)),""))))</f>
        <v/>
      </c>
    </row>
    <row r="45" spans="1:46">
      <c r="A45" s="144"/>
      <c r="B45" s="53" t="str">
        <f>IF(ISBLANK(現行セット情報CSV!A45),"",現行セット情報CSV!A45)</f>
        <v/>
      </c>
      <c r="C45" s="53" t="str">
        <f>IF(ISBLANK(現行セット情報CSV!B45),"",現行セット情報CSV!B45)&amp;IFERROR(VLOOKUP(A45,上部フリースペースHTML!$A$3:$H$5,8,FALSE),"")</f>
        <v/>
      </c>
      <c r="D45" s="53" t="str">
        <f>IF(ISBLANK(現行セット情報CSV!C45),"",現行セット情報CSV!C45)</f>
        <v/>
      </c>
      <c r="E45" s="53" t="str">
        <f>IF(ISBLANK(現行セット情報CSV!D45),"",現行セット情報CSV!D45)</f>
        <v/>
      </c>
      <c r="F45" s="53" t="str">
        <f>IF(ISBLANK(現行セット情報CSV!E45),"",現行セット情報CSV!E45)</f>
        <v/>
      </c>
      <c r="G45" s="53" t="str">
        <f>IF(ISBLANK(現行セット情報CSV!F45),"",現行セット情報CSV!F45)</f>
        <v/>
      </c>
      <c r="H45" s="53" t="str">
        <f>IF(ISBLANK(現行セット情報CSV!G45),"",現行セット情報CSV!G45)</f>
        <v/>
      </c>
      <c r="I45" s="53" t="str">
        <f>IF(ISBLANK(現行セット情報CSV!H45),"",現行セット情報CSV!H45)</f>
        <v/>
      </c>
      <c r="J45" s="53" t="str">
        <f>IF(ISBLANK(現行セット情報CSV!I45),"",現行セット情報CSV!I45&amp;"("&amp;TEXT($J$2,"yyyy年m月")&amp;"納品から)")</f>
        <v/>
      </c>
      <c r="K45" s="53" t="str">
        <f>IF(ISBLANK(現行セット情報CSV!J45),"",現行セット情報CSV!J45)</f>
        <v/>
      </c>
      <c r="L45" s="53" t="str">
        <f>IF(ISBLANK(現行セット情報CSV!K45),"",現行セット情報CSV!K45)</f>
        <v/>
      </c>
      <c r="M45" s="53" t="str">
        <f>IF(ISBLANK(現行セット情報CSV!L45),"",現行セット情報CSV!L45)</f>
        <v/>
      </c>
      <c r="N45" s="53" t="str">
        <f>IF(ISBLANK(現行セット情報CSV!M45),"",現行セット情報CSV!M45)</f>
        <v/>
      </c>
      <c r="O45" s="53" t="str">
        <f>IF(ISBLANK(現行セット情報CSV!N45),"",現行セット情報CSV!N45)</f>
        <v/>
      </c>
      <c r="P45" s="53" t="str">
        <f>IF(ISBLANK(現行セット情報CSV!O45),"",現行セット情報CSV!O45)</f>
        <v/>
      </c>
      <c r="Q45" s="53" t="str">
        <f>IF(ISBLANK(現行セット情報CSV!P45),"",現行セット情報CSV!P45)</f>
        <v/>
      </c>
      <c r="R45" s="53" t="str">
        <f>IF(ISBLANK(現行セット情報CSV!Q45),"",現行セット情報CSV!Q45)</f>
        <v/>
      </c>
      <c r="S45" s="53" t="str">
        <f>IF(ISBLANK(現行セット情報CSV!R45),"",現行セット情報CSV!R45)</f>
        <v/>
      </c>
      <c r="T45" s="53" t="str">
        <f>IF(ISBLANK(現行セット情報CSV!S45),"",現行セット情報CSV!S45)</f>
        <v/>
      </c>
      <c r="U45" s="53" t="str">
        <f ca="1">IFERROR(OFFSET('セット情報(宅配便）'!$P$2,MATCH($H45,BカートセットID入力!$C$4:$C$150,0),COLUMN()-COLUMN($U40)),IFERROR(OFFSET('セット情報(業務便）'!$P$2,MATCH($H45,BカートセットID入力!$F$4:$F$150,0),COLUMN()-COLUMN($U40)),IFERROR(OFFSET('セット情報（サンプル）'!$N$2,MATCH($H45,BカートセットID入力!$I$4:$I$150,0),COLUMN()-COLUMN($U40)),IFERROR(OFFSET('セット情報（イレギュラーサンプル）'!$N$2,MATCH($H45,BカートセットID入力!$L$4:$L$150,0),COLUMN()-COLUMN($U40)),""))))</f>
        <v/>
      </c>
      <c r="V45" s="53" t="str">
        <f ca="1">IFERROR(OFFSET('セット情報(宅配便）'!$P$2,MATCH($H45,BカートセットID入力!$C$4:$C$150,0),COLUMN()-COLUMN($U40)),IFERROR(OFFSET('セット情報(業務便）'!$P$2,MATCH($H45,BカートセットID入力!$F$4:$F$150,0),COLUMN()-COLUMN($U40)),IFERROR(OFFSET('セット情報（サンプル）'!$N$2,MATCH($H45,BカートセットID入力!$I$4:$I$150,0),COLUMN()-COLUMN($U40)),IFERROR(OFFSET('セット情報（イレギュラーサンプル）'!$N$2,MATCH($H45,BカートセットID入力!$L$4:$L$150,0),COLUMN()-COLUMN($U40)),""))))</f>
        <v/>
      </c>
      <c r="W45" s="53" t="str">
        <f ca="1">IFERROR(OFFSET('セット情報(宅配便）'!$P$2,MATCH($H45,BカートセットID入力!$C$4:$C$150,0),COLUMN()-COLUMN($U40)),IFERROR(OFFSET('セット情報(業務便）'!$P$2,MATCH($H45,BカートセットID入力!$F$4:$F$150,0),COLUMN()-COLUMN($U40)),IFERROR(OFFSET('セット情報（サンプル）'!$N$2,MATCH($H45,BカートセットID入力!$I$4:$I$150,0),COLUMN()-COLUMN($U40)),IFERROR(OFFSET('セット情報（イレギュラーサンプル）'!$N$2,MATCH($H45,BカートセットID入力!$L$4:$L$150,0),COLUMN()-COLUMN($U40)),""))))</f>
        <v/>
      </c>
      <c r="X45" s="53" t="str">
        <f ca="1">IFERROR(OFFSET('セット情報(宅配便）'!$P$2,MATCH($H45,BカートセットID入力!$C$4:$C$150,0),COLUMN()-COLUMN($U40)),IFERROR(OFFSET('セット情報(業務便）'!$P$2,MATCH($H45,BカートセットID入力!$F$4:$F$150,0),COLUMN()-COLUMN($U40)),IFERROR(OFFSET('セット情報（サンプル）'!$N$2,MATCH($H45,BカートセットID入力!$I$4:$I$150,0),COLUMN()-COLUMN($U40)),IFERROR(OFFSET('セット情報（イレギュラーサンプル）'!$N$2,MATCH($H45,BカートセットID入力!$L$4:$L$150,0),COLUMN()-COLUMN($U40)),""))))</f>
        <v/>
      </c>
      <c r="Y45" s="53" t="str">
        <f ca="1">IFERROR(OFFSET('セット情報(宅配便）'!$P$2,MATCH($H45,BカートセットID入力!$C$4:$C$150,0),COLUMN()-COLUMN($U40)),IFERROR(OFFSET('セット情報(業務便）'!$P$2,MATCH($H45,BカートセットID入力!$F$4:$F$150,0),COLUMN()-COLUMN($U40)),IFERROR(OFFSET('セット情報（サンプル）'!$N$2,MATCH($H45,BカートセットID入力!$I$4:$I$150,0),COLUMN()-COLUMN($U40)),IFERROR(OFFSET('セット情報（イレギュラーサンプル）'!$N$2,MATCH($H45,BカートセットID入力!$L$4:$L$150,0),COLUMN()-COLUMN($U40)),""))))</f>
        <v/>
      </c>
      <c r="Z45" s="53" t="str">
        <f ca="1">IFERROR(OFFSET('セット情報(宅配便）'!$P$2,MATCH($H45,BカートセットID入力!$C$4:$C$150,0),COLUMN()-COLUMN($U40)),IFERROR(OFFSET('セット情報(業務便）'!$P$2,MATCH($H45,BカートセットID入力!$F$4:$F$150,0),COLUMN()-COLUMN($U40)),IFERROR(OFFSET('セット情報（サンプル）'!$N$2,MATCH($H45,BカートセットID入力!$I$4:$I$150,0),COLUMN()-COLUMN($U40)),IFERROR(OFFSET('セット情報（イレギュラーサンプル）'!$N$2,MATCH($H45,BカートセットID入力!$L$4:$L$150,0),COLUMN()-COLUMN($U40)),""))))</f>
        <v/>
      </c>
      <c r="AA45" s="53" t="str">
        <f ca="1">IFERROR(OFFSET('セット情報(宅配便）'!$P$2,MATCH($H45,BカートセットID入力!$C$4:$C$150,0),COLUMN()-COLUMN($U40)),IFERROR(OFFSET('セット情報(業務便）'!$P$2,MATCH($H45,BカートセットID入力!$F$4:$F$150,0),COLUMN()-COLUMN($U40)),IFERROR(OFFSET('セット情報（サンプル）'!$N$2,MATCH($H45,BカートセットID入力!$I$4:$I$150,0),COLUMN()-COLUMN($U40)),IFERROR(OFFSET('セット情報（イレギュラーサンプル）'!$N$2,MATCH($H45,BカートセットID入力!$L$4:$L$150,0),COLUMN()-COLUMN($U40)),""))))</f>
        <v/>
      </c>
      <c r="AB45" s="53" t="str">
        <f ca="1">IFERROR(OFFSET('セット情報(宅配便）'!$P$2,MATCH($H45,BカートセットID入力!$C$4:$C$150,0),COLUMN()-COLUMN($U40)),IFERROR(OFFSET('セット情報(業務便）'!$P$2,MATCH($H45,BカートセットID入力!$F$4:$F$150,0),COLUMN()-COLUMN($U40)),IFERROR(OFFSET('セット情報（サンプル）'!$N$2,MATCH($H45,BカートセットID入力!$I$4:$I$150,0),COLUMN()-COLUMN($U40)),IFERROR(OFFSET('セット情報（イレギュラーサンプル）'!$N$2,MATCH($H45,BカートセットID入力!$L$4:$L$150,0),COLUMN()-COLUMN($U40)),""))))</f>
        <v/>
      </c>
      <c r="AC45" s="53" t="str">
        <f ca="1">IFERROR(OFFSET('セット情報(宅配便）'!$P$2,MATCH($H45,BカートセットID入力!$C$4:$C$150,0),COLUMN()-COLUMN($U40)),IFERROR(OFFSET('セット情報(業務便）'!$P$2,MATCH($H45,BカートセットID入力!$F$4:$F$150,0),COLUMN()-COLUMN($U40)),IFERROR(OFFSET('セット情報（サンプル）'!$N$2,MATCH($H45,BカートセットID入力!$I$4:$I$150,0),COLUMN()-COLUMN($U40)),IFERROR(OFFSET('セット情報（イレギュラーサンプル）'!$N$2,MATCH($H45,BカートセットID入力!$L$4:$L$150,0),COLUMN()-COLUMN($U40)),""))))</f>
        <v/>
      </c>
      <c r="AD45" s="53" t="str">
        <f ca="1">IFERROR(OFFSET('セット情報(宅配便）'!$P$2,MATCH($H45,BカートセットID入力!$C$4:$C$150,0),COLUMN()-COLUMN($U40)),IFERROR(OFFSET('セット情報(業務便）'!$P$2,MATCH($H45,BカートセットID入力!$F$4:$F$150,0),COLUMN()-COLUMN($U40)),IFERROR(OFFSET('セット情報（サンプル）'!$N$2,MATCH($H45,BカートセットID入力!$I$4:$I$150,0),COLUMN()-COLUMN($U40)),IFERROR(OFFSET('セット情報（イレギュラーサンプル）'!$N$2,MATCH($H45,BカートセットID入力!$L$4:$L$150,0),COLUMN()-COLUMN($U40)),""))))</f>
        <v/>
      </c>
      <c r="AE45" s="53" t="str">
        <f ca="1">IFERROR(OFFSET('セット情報(宅配便）'!$P$2,MATCH($H45,BカートセットID入力!$C$4:$C$150,0),COLUMN()-COLUMN($U40)),IFERROR(OFFSET('セット情報(業務便）'!$P$2,MATCH($H45,BカートセットID入力!$F$4:$F$150,0),COLUMN()-COLUMN($U40)),IFERROR(OFFSET('セット情報（サンプル）'!$N$2,MATCH($H45,BカートセットID入力!$I$4:$I$150,0),COLUMN()-COLUMN($U40)),IFERROR(OFFSET('セット情報（イレギュラーサンプル）'!$N$2,MATCH($H45,BカートセットID入力!$L$4:$L$150,0),COLUMN()-COLUMN($U40)),""))))</f>
        <v/>
      </c>
      <c r="AF45" s="53" t="str">
        <f ca="1">IFERROR(OFFSET('セット情報(宅配便）'!$P$2,MATCH($H45,BカートセットID入力!$C$4:$C$150,0),COLUMN()-COLUMN($U40)),IFERROR(OFFSET('セット情報(業務便）'!$P$2,MATCH($H45,BカートセットID入力!$F$4:$F$150,0),COLUMN()-COLUMN($U40)),IFERROR(OFFSET('セット情報（サンプル）'!$N$2,MATCH($H45,BカートセットID入力!$I$4:$I$150,0),COLUMN()-COLUMN($U40)),IFERROR(OFFSET('セット情報（イレギュラーサンプル）'!$N$2,MATCH($H45,BカートセットID入力!$L$4:$L$150,0),COLUMN()-COLUMN($U40)),""))))</f>
        <v/>
      </c>
      <c r="AG45" s="53" t="str">
        <f ca="1">IFERROR(OFFSET('セット情報(宅配便）'!$P$2,MATCH($H45,BカートセットID入力!$C$4:$C$150,0),COLUMN()-COLUMN($U40)),IFERROR(OFFSET('セット情報(業務便）'!$P$2,MATCH($H45,BカートセットID入力!$F$4:$F$150,0),COLUMN()-COLUMN($U40)),IFERROR(OFFSET('セット情報（サンプル）'!$N$2,MATCH($H45,BカートセットID入力!$I$4:$I$150,0),COLUMN()-COLUMN($U40)),IFERROR(OFFSET('セット情報（イレギュラーサンプル）'!$N$2,MATCH($H45,BカートセットID入力!$L$4:$L$150,0),COLUMN()-COLUMN($U40)),""))))</f>
        <v/>
      </c>
      <c r="AH45" s="53" t="str">
        <f ca="1">IFERROR(OFFSET('セット情報(宅配便）'!$P$2,MATCH($H45,BカートセットID入力!$C$4:$C$150,0),COLUMN()-COLUMN($U40)),IFERROR(OFFSET('セット情報(業務便）'!$P$2,MATCH($H45,BカートセットID入力!$F$4:$F$150,0),COLUMN()-COLUMN($U40)),IFERROR(OFFSET('セット情報（サンプル）'!$N$2,MATCH($H45,BカートセットID入力!$I$4:$I$150,0),COLUMN()-COLUMN($U40)),IFERROR(OFFSET('セット情報（イレギュラーサンプル）'!$N$2,MATCH($H45,BカートセットID入力!$L$4:$L$150,0),COLUMN()-COLUMN($U40)),""))))</f>
        <v/>
      </c>
      <c r="AI45" s="53" t="str">
        <f ca="1">IFERROR(OFFSET('セット情報(宅配便）'!$P$2,MATCH($H45,BカートセットID入力!$C$4:$C$150,0),COLUMN()-COLUMN($U40)),IFERROR(OFFSET('セット情報(業務便）'!$P$2,MATCH($H45,BカートセットID入力!$F$4:$F$150,0),COLUMN()-COLUMN($U40)),IFERROR(OFFSET('セット情報（サンプル）'!$N$2,MATCH($H45,BカートセットID入力!$I$4:$I$150,0),COLUMN()-COLUMN($U40)),IFERROR(OFFSET('セット情報（イレギュラーサンプル）'!$N$2,MATCH($H45,BカートセットID入力!$L$4:$L$150,0),COLUMN()-COLUMN($U40)),""))))</f>
        <v/>
      </c>
      <c r="AJ45" s="53" t="str">
        <f ca="1">IFERROR(OFFSET('セット情報(宅配便）'!$P$2,MATCH($H45,BカートセットID入力!$C$4:$C$150,0),COLUMN()-COLUMN($U40)),IFERROR(OFFSET('セット情報(業務便）'!$P$2,MATCH($H45,BカートセットID入力!$F$4:$F$150,0),COLUMN()-COLUMN($U40)),IFERROR(OFFSET('セット情報（サンプル）'!$N$2,MATCH($H45,BカートセットID入力!$I$4:$I$150,0),COLUMN()-COLUMN($U40)),IFERROR(OFFSET('セット情報（イレギュラーサンプル）'!$N$2,MATCH($H45,BカートセットID入力!$L$4:$L$150,0),COLUMN()-COLUMN($U40)),""))))</f>
        <v/>
      </c>
      <c r="AK45" s="53" t="str">
        <f ca="1">IFERROR(OFFSET('セット情報(宅配便）'!$P$2,MATCH($H45,BカートセットID入力!$C$4:$C$150,0),COLUMN()-COLUMN($U40)),IFERROR(OFFSET('セット情報(業務便）'!$P$2,MATCH($H45,BカートセットID入力!$F$4:$F$150,0),COLUMN()-COLUMN($U40)),IFERROR(OFFSET('セット情報（サンプル）'!$N$2,MATCH($H45,BカートセットID入力!$I$4:$I$150,0),COLUMN()-COLUMN($U40)),IFERROR(OFFSET('セット情報（イレギュラーサンプル）'!$N$2,MATCH($H45,BカートセットID入力!$L$4:$L$150,0),COLUMN()-COLUMN($U40)),""))))</f>
        <v/>
      </c>
      <c r="AL45" s="53" t="str">
        <f ca="1">IFERROR(OFFSET('セット情報(宅配便）'!$P$2,MATCH($H45,BカートセットID入力!$C$4:$C$150,0),COLUMN()-COLUMN($U40)),IFERROR(OFFSET('セット情報(業務便）'!$P$2,MATCH($H45,BカートセットID入力!$F$4:$F$150,0),COLUMN()-COLUMN($U40)),IFERROR(OFFSET('セット情報（サンプル）'!$N$2,MATCH($H45,BカートセットID入力!$I$4:$I$150,0),COLUMN()-COLUMN($U40)),IFERROR(OFFSET('セット情報（イレギュラーサンプル）'!$N$2,MATCH($H45,BカートセットID入力!$L$4:$L$150,0),COLUMN()-COLUMN($U40)),""))))</f>
        <v/>
      </c>
      <c r="AM45" s="53" t="str">
        <f ca="1">IFERROR(OFFSET('セット情報(宅配便）'!$P$2,MATCH($H45,BカートセットID入力!$C$4:$C$150,0),COLUMN()-COLUMN($U40)),IFERROR(OFFSET('セット情報(業務便）'!$P$2,MATCH($H45,BカートセットID入力!$F$4:$F$150,0),COLUMN()-COLUMN($U40)),IFERROR(OFFSET('セット情報（サンプル）'!$N$2,MATCH($H45,BカートセットID入力!$I$4:$I$150,0),COLUMN()-COLUMN($U40)),IFERROR(OFFSET('セット情報（イレギュラーサンプル）'!$N$2,MATCH($H45,BカートセットID入力!$L$4:$L$150,0),COLUMN()-COLUMN($U40)),""))))</f>
        <v/>
      </c>
      <c r="AN45" s="53" t="str">
        <f ca="1">IFERROR(OFFSET('セット情報(宅配便）'!$P$2,MATCH($H45,BカートセットID入力!$C$4:$C$150,0),COLUMN()-COLUMN($U40)),IFERROR(OFFSET('セット情報(業務便）'!$P$2,MATCH($H45,BカートセットID入力!$F$4:$F$150,0),COLUMN()-COLUMN($U40)),IFERROR(OFFSET('セット情報（サンプル）'!$N$2,MATCH($H45,BカートセットID入力!$I$4:$I$150,0),COLUMN()-COLUMN($U40)),IFERROR(OFFSET('セット情報（イレギュラーサンプル）'!$N$2,MATCH($H45,BカートセットID入力!$L$4:$L$150,0),COLUMN()-COLUMN($U40)),""))))</f>
        <v/>
      </c>
      <c r="AO45" s="53" t="str">
        <f ca="1">IFERROR(OFFSET('セット情報(宅配便）'!$P$2,MATCH($H45,BカートセットID入力!$C$4:$C$150,0),COLUMN()-COLUMN($U40)),IFERROR(OFFSET('セット情報(業務便）'!$P$2,MATCH($H45,BカートセットID入力!$F$4:$F$150,0),COLUMN()-COLUMN($U40)),IFERROR(OFFSET('セット情報（サンプル）'!$N$2,MATCH($H45,BカートセットID入力!$I$4:$I$150,0),COLUMN()-COLUMN($U40)),IFERROR(OFFSET('セット情報（イレギュラーサンプル）'!$N$2,MATCH($H45,BカートセットID入力!$L$4:$L$150,0),COLUMN()-COLUMN($U40)),""))))</f>
        <v/>
      </c>
      <c r="AP45" s="53" t="str">
        <f ca="1">IFERROR(OFFSET('セット情報(宅配便）'!$P$2,MATCH($H45,BカートセットID入力!$C$4:$C$150,0),COLUMN()-COLUMN($U40)),IFERROR(OFFSET('セット情報(業務便）'!$P$2,MATCH($H45,BカートセットID入力!$F$4:$F$150,0),COLUMN()-COLUMN($U40)),IFERROR(OFFSET('セット情報（サンプル）'!$N$2,MATCH($H45,BカートセットID入力!$I$4:$I$150,0),COLUMN()-COLUMN($U40)),IFERROR(OFFSET('セット情報（イレギュラーサンプル）'!$N$2,MATCH($H45,BカートセットID入力!$L$4:$L$150,0),COLUMN()-COLUMN($U40)),""))))</f>
        <v/>
      </c>
      <c r="AQ45" s="53" t="str">
        <f ca="1">IFERROR(OFFSET('セット情報(宅配便）'!$P$2,MATCH($H45,BカートセットID入力!$C$4:$C$150,0),COLUMN()-COLUMN($U40)),IFERROR(OFFSET('セット情報(業務便）'!$P$2,MATCH($H45,BカートセットID入力!$F$4:$F$150,0),COLUMN()-COLUMN($U40)),IFERROR(OFFSET('セット情報（サンプル）'!$N$2,MATCH($H45,BカートセットID入力!$I$4:$I$150,0),COLUMN()-COLUMN($U40)),IFERROR(OFFSET('セット情報（イレギュラーサンプル）'!$N$2,MATCH($H45,BカートセットID入力!$L$4:$L$150,0),COLUMN()-COLUMN($U40)),""))))</f>
        <v/>
      </c>
      <c r="AR45" s="53" t="str">
        <f ca="1">IFERROR(OFFSET('セット情報(宅配便）'!$P$2,MATCH($H45,BカートセットID入力!$C$4:$C$150,0),COLUMN()-COLUMN($U40)),IFERROR(OFFSET('セット情報(業務便）'!$P$2,MATCH($H45,BカートセットID入力!$F$4:$F$150,0),COLUMN()-COLUMN($U40)),IFERROR(OFFSET('セット情報（サンプル）'!$N$2,MATCH($H45,BカートセットID入力!$I$4:$I$150,0),COLUMN()-COLUMN($U40)),IFERROR(OFFSET('セット情報（イレギュラーサンプル）'!$N$2,MATCH($H45,BカートセットID入力!$L$4:$L$150,0),COLUMN()-COLUMN($U40)),""))))</f>
        <v/>
      </c>
      <c r="AS45" s="53" t="str">
        <f ca="1">IFERROR(OFFSET('セット情報(宅配便）'!$P$2,MATCH($H45,BカートセットID入力!$C$4:$C$150,0),COLUMN()-COLUMN($U40)),IFERROR(OFFSET('セット情報(業務便）'!$P$2,MATCH($H45,BカートセットID入力!$F$4:$F$150,0),COLUMN()-COLUMN($U40)),IFERROR(OFFSET('セット情報（サンプル）'!$N$2,MATCH($H45,BカートセットID入力!$I$4:$I$150,0),COLUMN()-COLUMN($U40)),IFERROR(OFFSET('セット情報（イレギュラーサンプル）'!$N$2,MATCH($H45,BカートセットID入力!$L$4:$L$150,0),COLUMN()-COLUMN($U40)),""))))</f>
        <v/>
      </c>
      <c r="AT45" s="53" t="str">
        <f ca="1">IFERROR(OFFSET('セット情報(宅配便）'!$P$2,MATCH($H45,BカートセットID入力!$C$4:$C$150,0),COLUMN()-COLUMN($U40)),IFERROR(OFFSET('セット情報(業務便）'!$P$2,MATCH($H45,BカートセットID入力!$F$4:$F$150,0),COLUMN()-COLUMN($U40)),IFERROR(OFFSET('セット情報（サンプル）'!$N$2,MATCH($H45,BカートセットID入力!$I$4:$I$150,0),COLUMN()-COLUMN($U40)),IFERROR(OFFSET('セット情報（イレギュラーサンプル）'!$N$2,MATCH($H45,BカートセットID入力!$L$4:$L$150,0),COLUMN()-COLUMN($U40)),""))))</f>
        <v/>
      </c>
    </row>
    <row r="46" spans="1:46">
      <c r="A46" s="144"/>
      <c r="B46" s="53" t="str">
        <f>IF(ISBLANK(現行セット情報CSV!A46),"",現行セット情報CSV!A46)</f>
        <v/>
      </c>
      <c r="C46" s="53" t="str">
        <f>IF(ISBLANK(現行セット情報CSV!B46),"",現行セット情報CSV!B46)&amp;IFERROR(VLOOKUP(A46,上部フリースペースHTML!$A$3:$H$5,8,FALSE),"")</f>
        <v/>
      </c>
      <c r="D46" s="53" t="str">
        <f>IF(ISBLANK(現行セット情報CSV!C46),"",現行セット情報CSV!C46)</f>
        <v/>
      </c>
      <c r="E46" s="53" t="str">
        <f>IF(ISBLANK(現行セット情報CSV!D46),"",現行セット情報CSV!D46)</f>
        <v/>
      </c>
      <c r="F46" s="53" t="str">
        <f>IF(ISBLANK(現行セット情報CSV!E46),"",現行セット情報CSV!E46)</f>
        <v/>
      </c>
      <c r="G46" s="53" t="str">
        <f>IF(ISBLANK(現行セット情報CSV!F46),"",現行セット情報CSV!F46)</f>
        <v/>
      </c>
      <c r="H46" s="53" t="str">
        <f>IF(ISBLANK(現行セット情報CSV!G46),"",現行セット情報CSV!G46)</f>
        <v/>
      </c>
      <c r="I46" s="53" t="str">
        <f>IF(ISBLANK(現行セット情報CSV!H46),"",現行セット情報CSV!H46)</f>
        <v/>
      </c>
      <c r="J46" s="53" t="str">
        <f>IF(ISBLANK(現行セット情報CSV!I46),"",現行セット情報CSV!I46&amp;"("&amp;TEXT($J$2,"yyyy年m月")&amp;"納品から)")</f>
        <v/>
      </c>
      <c r="K46" s="53" t="str">
        <f>IF(ISBLANK(現行セット情報CSV!J46),"",現行セット情報CSV!J46)</f>
        <v/>
      </c>
      <c r="L46" s="53" t="str">
        <f>IF(ISBLANK(現行セット情報CSV!K46),"",現行セット情報CSV!K46)</f>
        <v/>
      </c>
      <c r="M46" s="53" t="str">
        <f>IF(ISBLANK(現行セット情報CSV!L46),"",現行セット情報CSV!L46)</f>
        <v/>
      </c>
      <c r="N46" s="53" t="str">
        <f>IF(ISBLANK(現行セット情報CSV!M46),"",現行セット情報CSV!M46)</f>
        <v/>
      </c>
      <c r="O46" s="53" t="str">
        <f>IF(ISBLANK(現行セット情報CSV!N46),"",現行セット情報CSV!N46)</f>
        <v/>
      </c>
      <c r="P46" s="53" t="str">
        <f>IF(ISBLANK(現行セット情報CSV!O46),"",現行セット情報CSV!O46)</f>
        <v/>
      </c>
      <c r="Q46" s="53" t="str">
        <f>IF(ISBLANK(現行セット情報CSV!P46),"",現行セット情報CSV!P46)</f>
        <v/>
      </c>
      <c r="R46" s="53" t="str">
        <f>IF(ISBLANK(現行セット情報CSV!Q46),"",現行セット情報CSV!Q46)</f>
        <v/>
      </c>
      <c r="S46" s="53" t="str">
        <f>IF(ISBLANK(現行セット情報CSV!R46),"",現行セット情報CSV!R46)</f>
        <v/>
      </c>
      <c r="T46" s="53" t="str">
        <f>IF(ISBLANK(現行セット情報CSV!S46),"",現行セット情報CSV!S46)</f>
        <v/>
      </c>
      <c r="U46" s="53" t="str">
        <f ca="1">IFERROR(OFFSET('セット情報(宅配便）'!$P$2,MATCH($H46,BカートセットID入力!$C$4:$C$150,0),COLUMN()-COLUMN($U41)),IFERROR(OFFSET('セット情報(業務便）'!$P$2,MATCH($H46,BカートセットID入力!$F$4:$F$150,0),COLUMN()-COLUMN($U41)),IFERROR(OFFSET('セット情報（サンプル）'!$N$2,MATCH($H46,BカートセットID入力!$I$4:$I$150,0),COLUMN()-COLUMN($U41)),IFERROR(OFFSET('セット情報（イレギュラーサンプル）'!$N$2,MATCH($H46,BカートセットID入力!$L$4:$L$150,0),COLUMN()-COLUMN($U41)),""))))</f>
        <v/>
      </c>
      <c r="V46" s="53" t="str">
        <f ca="1">IFERROR(OFFSET('セット情報(宅配便）'!$P$2,MATCH($H46,BカートセットID入力!$C$4:$C$150,0),COLUMN()-COLUMN($U41)),IFERROR(OFFSET('セット情報(業務便）'!$P$2,MATCH($H46,BカートセットID入力!$F$4:$F$150,0),COLUMN()-COLUMN($U41)),IFERROR(OFFSET('セット情報（サンプル）'!$N$2,MATCH($H46,BカートセットID入力!$I$4:$I$150,0),COLUMN()-COLUMN($U41)),IFERROR(OFFSET('セット情報（イレギュラーサンプル）'!$N$2,MATCH($H46,BカートセットID入力!$L$4:$L$150,0),COLUMN()-COLUMN($U41)),""))))</f>
        <v/>
      </c>
      <c r="W46" s="53" t="str">
        <f ca="1">IFERROR(OFFSET('セット情報(宅配便）'!$P$2,MATCH($H46,BカートセットID入力!$C$4:$C$150,0),COLUMN()-COLUMN($U41)),IFERROR(OFFSET('セット情報(業務便）'!$P$2,MATCH($H46,BカートセットID入力!$F$4:$F$150,0),COLUMN()-COLUMN($U41)),IFERROR(OFFSET('セット情報（サンプル）'!$N$2,MATCH($H46,BカートセットID入力!$I$4:$I$150,0),COLUMN()-COLUMN($U41)),IFERROR(OFFSET('セット情報（イレギュラーサンプル）'!$N$2,MATCH($H46,BカートセットID入力!$L$4:$L$150,0),COLUMN()-COLUMN($U41)),""))))</f>
        <v/>
      </c>
      <c r="X46" s="53" t="str">
        <f ca="1">IFERROR(OFFSET('セット情報(宅配便）'!$P$2,MATCH($H46,BカートセットID入力!$C$4:$C$150,0),COLUMN()-COLUMN($U41)),IFERROR(OFFSET('セット情報(業務便）'!$P$2,MATCH($H46,BカートセットID入力!$F$4:$F$150,0),COLUMN()-COLUMN($U41)),IFERROR(OFFSET('セット情報（サンプル）'!$N$2,MATCH($H46,BカートセットID入力!$I$4:$I$150,0),COLUMN()-COLUMN($U41)),IFERROR(OFFSET('セット情報（イレギュラーサンプル）'!$N$2,MATCH($H46,BカートセットID入力!$L$4:$L$150,0),COLUMN()-COLUMN($U41)),""))))</f>
        <v/>
      </c>
      <c r="Y46" s="53" t="str">
        <f ca="1">IFERROR(OFFSET('セット情報(宅配便）'!$P$2,MATCH($H46,BカートセットID入力!$C$4:$C$150,0),COLUMN()-COLUMN($U41)),IFERROR(OFFSET('セット情報(業務便）'!$P$2,MATCH($H46,BカートセットID入力!$F$4:$F$150,0),COLUMN()-COLUMN($U41)),IFERROR(OFFSET('セット情報（サンプル）'!$N$2,MATCH($H46,BカートセットID入力!$I$4:$I$150,0),COLUMN()-COLUMN($U41)),IFERROR(OFFSET('セット情報（イレギュラーサンプル）'!$N$2,MATCH($H46,BカートセットID入力!$L$4:$L$150,0),COLUMN()-COLUMN($U41)),""))))</f>
        <v/>
      </c>
      <c r="Z46" s="53" t="str">
        <f ca="1">IFERROR(OFFSET('セット情報(宅配便）'!$P$2,MATCH($H46,BカートセットID入力!$C$4:$C$150,0),COLUMN()-COLUMN($U41)),IFERROR(OFFSET('セット情報(業務便）'!$P$2,MATCH($H46,BカートセットID入力!$F$4:$F$150,0),COLUMN()-COLUMN($U41)),IFERROR(OFFSET('セット情報（サンプル）'!$N$2,MATCH($H46,BカートセットID入力!$I$4:$I$150,0),COLUMN()-COLUMN($U41)),IFERROR(OFFSET('セット情報（イレギュラーサンプル）'!$N$2,MATCH($H46,BカートセットID入力!$L$4:$L$150,0),COLUMN()-COLUMN($U41)),""))))</f>
        <v/>
      </c>
      <c r="AA46" s="53" t="str">
        <f ca="1">IFERROR(OFFSET('セット情報(宅配便）'!$P$2,MATCH($H46,BカートセットID入力!$C$4:$C$150,0),COLUMN()-COLUMN($U41)),IFERROR(OFFSET('セット情報(業務便）'!$P$2,MATCH($H46,BカートセットID入力!$F$4:$F$150,0),COLUMN()-COLUMN($U41)),IFERROR(OFFSET('セット情報（サンプル）'!$N$2,MATCH($H46,BカートセットID入力!$I$4:$I$150,0),COLUMN()-COLUMN($U41)),IFERROR(OFFSET('セット情報（イレギュラーサンプル）'!$N$2,MATCH($H46,BカートセットID入力!$L$4:$L$150,0),COLUMN()-COLUMN($U41)),""))))</f>
        <v/>
      </c>
      <c r="AB46" s="53" t="str">
        <f ca="1">IFERROR(OFFSET('セット情報(宅配便）'!$P$2,MATCH($H46,BカートセットID入力!$C$4:$C$150,0),COLUMN()-COLUMN($U41)),IFERROR(OFFSET('セット情報(業務便）'!$P$2,MATCH($H46,BカートセットID入力!$F$4:$F$150,0),COLUMN()-COLUMN($U41)),IFERROR(OFFSET('セット情報（サンプル）'!$N$2,MATCH($H46,BカートセットID入力!$I$4:$I$150,0),COLUMN()-COLUMN($U41)),IFERROR(OFFSET('セット情報（イレギュラーサンプル）'!$N$2,MATCH($H46,BカートセットID入力!$L$4:$L$150,0),COLUMN()-COLUMN($U41)),""))))</f>
        <v/>
      </c>
      <c r="AC46" s="53" t="str">
        <f ca="1">IFERROR(OFFSET('セット情報(宅配便）'!$P$2,MATCH($H46,BカートセットID入力!$C$4:$C$150,0),COLUMN()-COLUMN($U41)),IFERROR(OFFSET('セット情報(業務便）'!$P$2,MATCH($H46,BカートセットID入力!$F$4:$F$150,0),COLUMN()-COLUMN($U41)),IFERROR(OFFSET('セット情報（サンプル）'!$N$2,MATCH($H46,BカートセットID入力!$I$4:$I$150,0),COLUMN()-COLUMN($U41)),IFERROR(OFFSET('セット情報（イレギュラーサンプル）'!$N$2,MATCH($H46,BカートセットID入力!$L$4:$L$150,0),COLUMN()-COLUMN($U41)),""))))</f>
        <v/>
      </c>
      <c r="AD46" s="53" t="str">
        <f ca="1">IFERROR(OFFSET('セット情報(宅配便）'!$P$2,MATCH($H46,BカートセットID入力!$C$4:$C$150,0),COLUMN()-COLUMN($U41)),IFERROR(OFFSET('セット情報(業務便）'!$P$2,MATCH($H46,BカートセットID入力!$F$4:$F$150,0),COLUMN()-COLUMN($U41)),IFERROR(OFFSET('セット情報（サンプル）'!$N$2,MATCH($H46,BカートセットID入力!$I$4:$I$150,0),COLUMN()-COLUMN($U41)),IFERROR(OFFSET('セット情報（イレギュラーサンプル）'!$N$2,MATCH($H46,BカートセットID入力!$L$4:$L$150,0),COLUMN()-COLUMN($U41)),""))))</f>
        <v/>
      </c>
      <c r="AE46" s="53" t="str">
        <f ca="1">IFERROR(OFFSET('セット情報(宅配便）'!$P$2,MATCH($H46,BカートセットID入力!$C$4:$C$150,0),COLUMN()-COLUMN($U41)),IFERROR(OFFSET('セット情報(業務便）'!$P$2,MATCH($H46,BカートセットID入力!$F$4:$F$150,0),COLUMN()-COLUMN($U41)),IFERROR(OFFSET('セット情報（サンプル）'!$N$2,MATCH($H46,BカートセットID入力!$I$4:$I$150,0),COLUMN()-COLUMN($U41)),IFERROR(OFFSET('セット情報（イレギュラーサンプル）'!$N$2,MATCH($H46,BカートセットID入力!$L$4:$L$150,0),COLUMN()-COLUMN($U41)),""))))</f>
        <v/>
      </c>
      <c r="AF46" s="53" t="str">
        <f ca="1">IFERROR(OFFSET('セット情報(宅配便）'!$P$2,MATCH($H46,BカートセットID入力!$C$4:$C$150,0),COLUMN()-COLUMN($U41)),IFERROR(OFFSET('セット情報(業務便）'!$P$2,MATCH($H46,BカートセットID入力!$F$4:$F$150,0),COLUMN()-COLUMN($U41)),IFERROR(OFFSET('セット情報（サンプル）'!$N$2,MATCH($H46,BカートセットID入力!$I$4:$I$150,0),COLUMN()-COLUMN($U41)),IFERROR(OFFSET('セット情報（イレギュラーサンプル）'!$N$2,MATCH($H46,BカートセットID入力!$L$4:$L$150,0),COLUMN()-COLUMN($U41)),""))))</f>
        <v/>
      </c>
      <c r="AG46" s="53" t="str">
        <f ca="1">IFERROR(OFFSET('セット情報(宅配便）'!$P$2,MATCH($H46,BカートセットID入力!$C$4:$C$150,0),COLUMN()-COLUMN($U41)),IFERROR(OFFSET('セット情報(業務便）'!$P$2,MATCH($H46,BカートセットID入力!$F$4:$F$150,0),COLUMN()-COLUMN($U41)),IFERROR(OFFSET('セット情報（サンプル）'!$N$2,MATCH($H46,BカートセットID入力!$I$4:$I$150,0),COLUMN()-COLUMN($U41)),IFERROR(OFFSET('セット情報（イレギュラーサンプル）'!$N$2,MATCH($H46,BカートセットID入力!$L$4:$L$150,0),COLUMN()-COLUMN($U41)),""))))</f>
        <v/>
      </c>
      <c r="AH46" s="53" t="str">
        <f ca="1">IFERROR(OFFSET('セット情報(宅配便）'!$P$2,MATCH($H46,BカートセットID入力!$C$4:$C$150,0),COLUMN()-COLUMN($U41)),IFERROR(OFFSET('セット情報(業務便）'!$P$2,MATCH($H46,BカートセットID入力!$F$4:$F$150,0),COLUMN()-COLUMN($U41)),IFERROR(OFFSET('セット情報（サンプル）'!$N$2,MATCH($H46,BカートセットID入力!$I$4:$I$150,0),COLUMN()-COLUMN($U41)),IFERROR(OFFSET('セット情報（イレギュラーサンプル）'!$N$2,MATCH($H46,BカートセットID入力!$L$4:$L$150,0),COLUMN()-COLUMN($U41)),""))))</f>
        <v/>
      </c>
      <c r="AI46" s="53" t="str">
        <f ca="1">IFERROR(OFFSET('セット情報(宅配便）'!$P$2,MATCH($H46,BカートセットID入力!$C$4:$C$150,0),COLUMN()-COLUMN($U41)),IFERROR(OFFSET('セット情報(業務便）'!$P$2,MATCH($H46,BカートセットID入力!$F$4:$F$150,0),COLUMN()-COLUMN($U41)),IFERROR(OFFSET('セット情報（サンプル）'!$N$2,MATCH($H46,BカートセットID入力!$I$4:$I$150,0),COLUMN()-COLUMN($U41)),IFERROR(OFFSET('セット情報（イレギュラーサンプル）'!$N$2,MATCH($H46,BカートセットID入力!$L$4:$L$150,0),COLUMN()-COLUMN($U41)),""))))</f>
        <v/>
      </c>
      <c r="AJ46" s="53" t="str">
        <f ca="1">IFERROR(OFFSET('セット情報(宅配便）'!$P$2,MATCH($H46,BカートセットID入力!$C$4:$C$150,0),COLUMN()-COLUMN($U41)),IFERROR(OFFSET('セット情報(業務便）'!$P$2,MATCH($H46,BカートセットID入力!$F$4:$F$150,0),COLUMN()-COLUMN($U41)),IFERROR(OFFSET('セット情報（サンプル）'!$N$2,MATCH($H46,BカートセットID入力!$I$4:$I$150,0),COLUMN()-COLUMN($U41)),IFERROR(OFFSET('セット情報（イレギュラーサンプル）'!$N$2,MATCH($H46,BカートセットID入力!$L$4:$L$150,0),COLUMN()-COLUMN($U41)),""))))</f>
        <v/>
      </c>
      <c r="AK46" s="53" t="str">
        <f ca="1">IFERROR(OFFSET('セット情報(宅配便）'!$P$2,MATCH($H46,BカートセットID入力!$C$4:$C$150,0),COLUMN()-COLUMN($U41)),IFERROR(OFFSET('セット情報(業務便）'!$P$2,MATCH($H46,BカートセットID入力!$F$4:$F$150,0),COLUMN()-COLUMN($U41)),IFERROR(OFFSET('セット情報（サンプル）'!$N$2,MATCH($H46,BカートセットID入力!$I$4:$I$150,0),COLUMN()-COLUMN($U41)),IFERROR(OFFSET('セット情報（イレギュラーサンプル）'!$N$2,MATCH($H46,BカートセットID入力!$L$4:$L$150,0),COLUMN()-COLUMN($U41)),""))))</f>
        <v/>
      </c>
      <c r="AL46" s="53" t="str">
        <f ca="1">IFERROR(OFFSET('セット情報(宅配便）'!$P$2,MATCH($H46,BカートセットID入力!$C$4:$C$150,0),COLUMN()-COLUMN($U41)),IFERROR(OFFSET('セット情報(業務便）'!$P$2,MATCH($H46,BカートセットID入力!$F$4:$F$150,0),COLUMN()-COLUMN($U41)),IFERROR(OFFSET('セット情報（サンプル）'!$N$2,MATCH($H46,BカートセットID入力!$I$4:$I$150,0),COLUMN()-COLUMN($U41)),IFERROR(OFFSET('セット情報（イレギュラーサンプル）'!$N$2,MATCH($H46,BカートセットID入力!$L$4:$L$150,0),COLUMN()-COLUMN($U41)),""))))</f>
        <v/>
      </c>
      <c r="AM46" s="53" t="str">
        <f ca="1">IFERROR(OFFSET('セット情報(宅配便）'!$P$2,MATCH($H46,BカートセットID入力!$C$4:$C$150,0),COLUMN()-COLUMN($U41)),IFERROR(OFFSET('セット情報(業務便）'!$P$2,MATCH($H46,BカートセットID入力!$F$4:$F$150,0),COLUMN()-COLUMN($U41)),IFERROR(OFFSET('セット情報（サンプル）'!$N$2,MATCH($H46,BカートセットID入力!$I$4:$I$150,0),COLUMN()-COLUMN($U41)),IFERROR(OFFSET('セット情報（イレギュラーサンプル）'!$N$2,MATCH($H46,BカートセットID入力!$L$4:$L$150,0),COLUMN()-COLUMN($U41)),""))))</f>
        <v/>
      </c>
      <c r="AN46" s="53" t="str">
        <f ca="1">IFERROR(OFFSET('セット情報(宅配便）'!$P$2,MATCH($H46,BカートセットID入力!$C$4:$C$150,0),COLUMN()-COLUMN($U41)),IFERROR(OFFSET('セット情報(業務便）'!$P$2,MATCH($H46,BカートセットID入力!$F$4:$F$150,0),COLUMN()-COLUMN($U41)),IFERROR(OFFSET('セット情報（サンプル）'!$N$2,MATCH($H46,BカートセットID入力!$I$4:$I$150,0),COLUMN()-COLUMN($U41)),IFERROR(OFFSET('セット情報（イレギュラーサンプル）'!$N$2,MATCH($H46,BカートセットID入力!$L$4:$L$150,0),COLUMN()-COLUMN($U41)),""))))</f>
        <v/>
      </c>
      <c r="AO46" s="53" t="str">
        <f ca="1">IFERROR(OFFSET('セット情報(宅配便）'!$P$2,MATCH($H46,BカートセットID入力!$C$4:$C$150,0),COLUMN()-COLUMN($U41)),IFERROR(OFFSET('セット情報(業務便）'!$P$2,MATCH($H46,BカートセットID入力!$F$4:$F$150,0),COLUMN()-COLUMN($U41)),IFERROR(OFFSET('セット情報（サンプル）'!$N$2,MATCH($H46,BカートセットID入力!$I$4:$I$150,0),COLUMN()-COLUMN($U41)),IFERROR(OFFSET('セット情報（イレギュラーサンプル）'!$N$2,MATCH($H46,BカートセットID入力!$L$4:$L$150,0),COLUMN()-COLUMN($U41)),""))))</f>
        <v/>
      </c>
      <c r="AP46" s="53" t="str">
        <f ca="1">IFERROR(OFFSET('セット情報(宅配便）'!$P$2,MATCH($H46,BカートセットID入力!$C$4:$C$150,0),COLUMN()-COLUMN($U41)),IFERROR(OFFSET('セット情報(業務便）'!$P$2,MATCH($H46,BカートセットID入力!$F$4:$F$150,0),COLUMN()-COLUMN($U41)),IFERROR(OFFSET('セット情報（サンプル）'!$N$2,MATCH($H46,BカートセットID入力!$I$4:$I$150,0),COLUMN()-COLUMN($U41)),IFERROR(OFFSET('セット情報（イレギュラーサンプル）'!$N$2,MATCH($H46,BカートセットID入力!$L$4:$L$150,0),COLUMN()-COLUMN($U41)),""))))</f>
        <v/>
      </c>
      <c r="AQ46" s="53" t="str">
        <f ca="1">IFERROR(OFFSET('セット情報(宅配便）'!$P$2,MATCH($H46,BカートセットID入力!$C$4:$C$150,0),COLUMN()-COLUMN($U41)),IFERROR(OFFSET('セット情報(業務便）'!$P$2,MATCH($H46,BカートセットID入力!$F$4:$F$150,0),COLUMN()-COLUMN($U41)),IFERROR(OFFSET('セット情報（サンプル）'!$N$2,MATCH($H46,BカートセットID入力!$I$4:$I$150,0),COLUMN()-COLUMN($U41)),IFERROR(OFFSET('セット情報（イレギュラーサンプル）'!$N$2,MATCH($H46,BカートセットID入力!$L$4:$L$150,0),COLUMN()-COLUMN($U41)),""))))</f>
        <v/>
      </c>
      <c r="AR46" s="53" t="str">
        <f ca="1">IFERROR(OFFSET('セット情報(宅配便）'!$P$2,MATCH($H46,BカートセットID入力!$C$4:$C$150,0),COLUMN()-COLUMN($U41)),IFERROR(OFFSET('セット情報(業務便）'!$P$2,MATCH($H46,BカートセットID入力!$F$4:$F$150,0),COLUMN()-COLUMN($U41)),IFERROR(OFFSET('セット情報（サンプル）'!$N$2,MATCH($H46,BカートセットID入力!$I$4:$I$150,0),COLUMN()-COLUMN($U41)),IFERROR(OFFSET('セット情報（イレギュラーサンプル）'!$N$2,MATCH($H46,BカートセットID入力!$L$4:$L$150,0),COLUMN()-COLUMN($U41)),""))))</f>
        <v/>
      </c>
      <c r="AS46" s="53" t="str">
        <f ca="1">IFERROR(OFFSET('セット情報(宅配便）'!$P$2,MATCH($H46,BカートセットID入力!$C$4:$C$150,0),COLUMN()-COLUMN($U41)),IFERROR(OFFSET('セット情報(業務便）'!$P$2,MATCH($H46,BカートセットID入力!$F$4:$F$150,0),COLUMN()-COLUMN($U41)),IFERROR(OFFSET('セット情報（サンプル）'!$N$2,MATCH($H46,BカートセットID入力!$I$4:$I$150,0),COLUMN()-COLUMN($U41)),IFERROR(OFFSET('セット情報（イレギュラーサンプル）'!$N$2,MATCH($H46,BカートセットID入力!$L$4:$L$150,0),COLUMN()-COLUMN($U41)),""))))</f>
        <v/>
      </c>
      <c r="AT46" s="53" t="str">
        <f ca="1">IFERROR(OFFSET('セット情報(宅配便）'!$P$2,MATCH($H46,BカートセットID入力!$C$4:$C$150,0),COLUMN()-COLUMN($U41)),IFERROR(OFFSET('セット情報(業務便）'!$P$2,MATCH($H46,BカートセットID入力!$F$4:$F$150,0),COLUMN()-COLUMN($U41)),IFERROR(OFFSET('セット情報（サンプル）'!$N$2,MATCH($H46,BカートセットID入力!$I$4:$I$150,0),COLUMN()-COLUMN($U41)),IFERROR(OFFSET('セット情報（イレギュラーサンプル）'!$N$2,MATCH($H46,BカートセットID入力!$L$4:$L$150,0),COLUMN()-COLUMN($U41)),""))))</f>
        <v/>
      </c>
    </row>
    <row r="47" spans="1:46">
      <c r="A47" s="144"/>
      <c r="B47" s="53" t="str">
        <f>IF(ISBLANK(現行セット情報CSV!A47),"",現行セット情報CSV!A47)</f>
        <v/>
      </c>
      <c r="C47" s="53" t="str">
        <f>IF(ISBLANK(現行セット情報CSV!B47),"",現行セット情報CSV!B47)&amp;IFERROR(VLOOKUP(A47,上部フリースペースHTML!$A$3:$H$5,8,FALSE),"")</f>
        <v/>
      </c>
      <c r="D47" s="53" t="str">
        <f>IF(ISBLANK(現行セット情報CSV!C47),"",現行セット情報CSV!C47)</f>
        <v/>
      </c>
      <c r="E47" s="53" t="str">
        <f>IF(ISBLANK(現行セット情報CSV!D47),"",現行セット情報CSV!D47)</f>
        <v/>
      </c>
      <c r="F47" s="53" t="str">
        <f>IF(ISBLANK(現行セット情報CSV!E47),"",現行セット情報CSV!E47)</f>
        <v/>
      </c>
      <c r="G47" s="53" t="str">
        <f>IF(ISBLANK(現行セット情報CSV!F47),"",現行セット情報CSV!F47)</f>
        <v/>
      </c>
      <c r="H47" s="53" t="str">
        <f>IF(ISBLANK(現行セット情報CSV!G47),"",現行セット情報CSV!G47)</f>
        <v/>
      </c>
      <c r="I47" s="53" t="str">
        <f>IF(ISBLANK(現行セット情報CSV!H47),"",現行セット情報CSV!H47)</f>
        <v/>
      </c>
      <c r="J47" s="53" t="str">
        <f>IF(ISBLANK(現行セット情報CSV!I47),"",現行セット情報CSV!I47&amp;"("&amp;TEXT($J$2,"yyyy年m月")&amp;"納品から)")</f>
        <v/>
      </c>
      <c r="K47" s="53" t="str">
        <f>IF(ISBLANK(現行セット情報CSV!J47),"",現行セット情報CSV!J47)</f>
        <v/>
      </c>
      <c r="L47" s="53" t="str">
        <f>IF(ISBLANK(現行セット情報CSV!K47),"",現行セット情報CSV!K47)</f>
        <v/>
      </c>
      <c r="M47" s="53" t="str">
        <f>IF(ISBLANK(現行セット情報CSV!L47),"",現行セット情報CSV!L47)</f>
        <v/>
      </c>
      <c r="N47" s="53" t="str">
        <f>IF(ISBLANK(現行セット情報CSV!M47),"",現行セット情報CSV!M47)</f>
        <v/>
      </c>
      <c r="O47" s="53" t="str">
        <f>IF(ISBLANK(現行セット情報CSV!N47),"",現行セット情報CSV!N47)</f>
        <v/>
      </c>
      <c r="P47" s="53" t="str">
        <f>IF(ISBLANK(現行セット情報CSV!O47),"",現行セット情報CSV!O47)</f>
        <v/>
      </c>
      <c r="Q47" s="53" t="str">
        <f>IF(ISBLANK(現行セット情報CSV!P47),"",現行セット情報CSV!P47)</f>
        <v/>
      </c>
      <c r="R47" s="53" t="str">
        <f>IF(ISBLANK(現行セット情報CSV!Q47),"",現行セット情報CSV!Q47)</f>
        <v/>
      </c>
      <c r="S47" s="53" t="str">
        <f>IF(ISBLANK(現行セット情報CSV!R47),"",現行セット情報CSV!R47)</f>
        <v/>
      </c>
      <c r="T47" s="53" t="str">
        <f>IF(ISBLANK(現行セット情報CSV!S47),"",現行セット情報CSV!S47)</f>
        <v/>
      </c>
      <c r="U47" s="53" t="str">
        <f ca="1">IFERROR(OFFSET('セット情報(宅配便）'!$P$2,MATCH($H47,BカートセットID入力!$C$4:$C$150,0),COLUMN()-COLUMN($U42)),IFERROR(OFFSET('セット情報(業務便）'!$P$2,MATCH($H47,BカートセットID入力!$F$4:$F$150,0),COLUMN()-COLUMN($U42)),IFERROR(OFFSET('セット情報（サンプル）'!$N$2,MATCH($H47,BカートセットID入力!$I$4:$I$150,0),COLUMN()-COLUMN($U42)),IFERROR(OFFSET('セット情報（イレギュラーサンプル）'!$N$2,MATCH($H47,BカートセットID入力!$L$4:$L$150,0),COLUMN()-COLUMN($U42)),""))))</f>
        <v/>
      </c>
      <c r="V47" s="53" t="str">
        <f ca="1">IFERROR(OFFSET('セット情報(宅配便）'!$P$2,MATCH($H47,BカートセットID入力!$C$4:$C$150,0),COLUMN()-COLUMN($U42)),IFERROR(OFFSET('セット情報(業務便）'!$P$2,MATCH($H47,BカートセットID入力!$F$4:$F$150,0),COLUMN()-COLUMN($U42)),IFERROR(OFFSET('セット情報（サンプル）'!$N$2,MATCH($H47,BカートセットID入力!$I$4:$I$150,0),COLUMN()-COLUMN($U42)),IFERROR(OFFSET('セット情報（イレギュラーサンプル）'!$N$2,MATCH($H47,BカートセットID入力!$L$4:$L$150,0),COLUMN()-COLUMN($U42)),""))))</f>
        <v/>
      </c>
      <c r="W47" s="53" t="str">
        <f ca="1">IFERROR(OFFSET('セット情報(宅配便）'!$P$2,MATCH($H47,BカートセットID入力!$C$4:$C$150,0),COLUMN()-COLUMN($U42)),IFERROR(OFFSET('セット情報(業務便）'!$P$2,MATCH($H47,BカートセットID入力!$F$4:$F$150,0),COLUMN()-COLUMN($U42)),IFERROR(OFFSET('セット情報（サンプル）'!$N$2,MATCH($H47,BカートセットID入力!$I$4:$I$150,0),COLUMN()-COLUMN($U42)),IFERROR(OFFSET('セット情報（イレギュラーサンプル）'!$N$2,MATCH($H47,BカートセットID入力!$L$4:$L$150,0),COLUMN()-COLUMN($U42)),""))))</f>
        <v/>
      </c>
      <c r="X47" s="53" t="str">
        <f ca="1">IFERROR(OFFSET('セット情報(宅配便）'!$P$2,MATCH($H47,BカートセットID入力!$C$4:$C$150,0),COLUMN()-COLUMN($U42)),IFERROR(OFFSET('セット情報(業務便）'!$P$2,MATCH($H47,BカートセットID入力!$F$4:$F$150,0),COLUMN()-COLUMN($U42)),IFERROR(OFFSET('セット情報（サンプル）'!$N$2,MATCH($H47,BカートセットID入力!$I$4:$I$150,0),COLUMN()-COLUMN($U42)),IFERROR(OFFSET('セット情報（イレギュラーサンプル）'!$N$2,MATCH($H47,BカートセットID入力!$L$4:$L$150,0),COLUMN()-COLUMN($U42)),""))))</f>
        <v/>
      </c>
      <c r="Y47" s="53" t="str">
        <f ca="1">IFERROR(OFFSET('セット情報(宅配便）'!$P$2,MATCH($H47,BカートセットID入力!$C$4:$C$150,0),COLUMN()-COLUMN($U42)),IFERROR(OFFSET('セット情報(業務便）'!$P$2,MATCH($H47,BカートセットID入力!$F$4:$F$150,0),COLUMN()-COLUMN($U42)),IFERROR(OFFSET('セット情報（サンプル）'!$N$2,MATCH($H47,BカートセットID入力!$I$4:$I$150,0),COLUMN()-COLUMN($U42)),IFERROR(OFFSET('セット情報（イレギュラーサンプル）'!$N$2,MATCH($H47,BカートセットID入力!$L$4:$L$150,0),COLUMN()-COLUMN($U42)),""))))</f>
        <v/>
      </c>
      <c r="Z47" s="53" t="str">
        <f ca="1">IFERROR(OFFSET('セット情報(宅配便）'!$P$2,MATCH($H47,BカートセットID入力!$C$4:$C$150,0),COLUMN()-COLUMN($U42)),IFERROR(OFFSET('セット情報(業務便）'!$P$2,MATCH($H47,BカートセットID入力!$F$4:$F$150,0),COLUMN()-COLUMN($U42)),IFERROR(OFFSET('セット情報（サンプル）'!$N$2,MATCH($H47,BカートセットID入力!$I$4:$I$150,0),COLUMN()-COLUMN($U42)),IFERROR(OFFSET('セット情報（イレギュラーサンプル）'!$N$2,MATCH($H47,BカートセットID入力!$L$4:$L$150,0),COLUMN()-COLUMN($U42)),""))))</f>
        <v/>
      </c>
      <c r="AA47" s="53" t="str">
        <f ca="1">IFERROR(OFFSET('セット情報(宅配便）'!$P$2,MATCH($H47,BカートセットID入力!$C$4:$C$150,0),COLUMN()-COLUMN($U42)),IFERROR(OFFSET('セット情報(業務便）'!$P$2,MATCH($H47,BカートセットID入力!$F$4:$F$150,0),COLUMN()-COLUMN($U42)),IFERROR(OFFSET('セット情報（サンプル）'!$N$2,MATCH($H47,BカートセットID入力!$I$4:$I$150,0),COLUMN()-COLUMN($U42)),IFERROR(OFFSET('セット情報（イレギュラーサンプル）'!$N$2,MATCH($H47,BカートセットID入力!$L$4:$L$150,0),COLUMN()-COLUMN($U42)),""))))</f>
        <v/>
      </c>
      <c r="AB47" s="53" t="str">
        <f ca="1">IFERROR(OFFSET('セット情報(宅配便）'!$P$2,MATCH($H47,BカートセットID入力!$C$4:$C$150,0),COLUMN()-COLUMN($U42)),IFERROR(OFFSET('セット情報(業務便）'!$P$2,MATCH($H47,BカートセットID入力!$F$4:$F$150,0),COLUMN()-COLUMN($U42)),IFERROR(OFFSET('セット情報（サンプル）'!$N$2,MATCH($H47,BカートセットID入力!$I$4:$I$150,0),COLUMN()-COLUMN($U42)),IFERROR(OFFSET('セット情報（イレギュラーサンプル）'!$N$2,MATCH($H47,BカートセットID入力!$L$4:$L$150,0),COLUMN()-COLUMN($U42)),""))))</f>
        <v/>
      </c>
      <c r="AC47" s="53" t="str">
        <f ca="1">IFERROR(OFFSET('セット情報(宅配便）'!$P$2,MATCH($H47,BカートセットID入力!$C$4:$C$150,0),COLUMN()-COLUMN($U42)),IFERROR(OFFSET('セット情報(業務便）'!$P$2,MATCH($H47,BカートセットID入力!$F$4:$F$150,0),COLUMN()-COLUMN($U42)),IFERROR(OFFSET('セット情報（サンプル）'!$N$2,MATCH($H47,BカートセットID入力!$I$4:$I$150,0),COLUMN()-COLUMN($U42)),IFERROR(OFFSET('セット情報（イレギュラーサンプル）'!$N$2,MATCH($H47,BカートセットID入力!$L$4:$L$150,0),COLUMN()-COLUMN($U42)),""))))</f>
        <v/>
      </c>
      <c r="AD47" s="53" t="str">
        <f ca="1">IFERROR(OFFSET('セット情報(宅配便）'!$P$2,MATCH($H47,BカートセットID入力!$C$4:$C$150,0),COLUMN()-COLUMN($U42)),IFERROR(OFFSET('セット情報(業務便）'!$P$2,MATCH($H47,BカートセットID入力!$F$4:$F$150,0),COLUMN()-COLUMN($U42)),IFERROR(OFFSET('セット情報（サンプル）'!$N$2,MATCH($H47,BカートセットID入力!$I$4:$I$150,0),COLUMN()-COLUMN($U42)),IFERROR(OFFSET('セット情報（イレギュラーサンプル）'!$N$2,MATCH($H47,BカートセットID入力!$L$4:$L$150,0),COLUMN()-COLUMN($U42)),""))))</f>
        <v/>
      </c>
      <c r="AE47" s="53" t="str">
        <f ca="1">IFERROR(OFFSET('セット情報(宅配便）'!$P$2,MATCH($H47,BカートセットID入力!$C$4:$C$150,0),COLUMN()-COLUMN($U42)),IFERROR(OFFSET('セット情報(業務便）'!$P$2,MATCH($H47,BカートセットID入力!$F$4:$F$150,0),COLUMN()-COLUMN($U42)),IFERROR(OFFSET('セット情報（サンプル）'!$N$2,MATCH($H47,BカートセットID入力!$I$4:$I$150,0),COLUMN()-COLUMN($U42)),IFERROR(OFFSET('セット情報（イレギュラーサンプル）'!$N$2,MATCH($H47,BカートセットID入力!$L$4:$L$150,0),COLUMN()-COLUMN($U42)),""))))</f>
        <v/>
      </c>
      <c r="AF47" s="53" t="str">
        <f ca="1">IFERROR(OFFSET('セット情報(宅配便）'!$P$2,MATCH($H47,BカートセットID入力!$C$4:$C$150,0),COLUMN()-COLUMN($U42)),IFERROR(OFFSET('セット情報(業務便）'!$P$2,MATCH($H47,BカートセットID入力!$F$4:$F$150,0),COLUMN()-COLUMN($U42)),IFERROR(OFFSET('セット情報（サンプル）'!$N$2,MATCH($H47,BカートセットID入力!$I$4:$I$150,0),COLUMN()-COLUMN($U42)),IFERROR(OFFSET('セット情報（イレギュラーサンプル）'!$N$2,MATCH($H47,BカートセットID入力!$L$4:$L$150,0),COLUMN()-COLUMN($U42)),""))))</f>
        <v/>
      </c>
      <c r="AG47" s="53" t="str">
        <f ca="1">IFERROR(OFFSET('セット情報(宅配便）'!$P$2,MATCH($H47,BカートセットID入力!$C$4:$C$150,0),COLUMN()-COLUMN($U42)),IFERROR(OFFSET('セット情報(業務便）'!$P$2,MATCH($H47,BカートセットID入力!$F$4:$F$150,0),COLUMN()-COLUMN($U42)),IFERROR(OFFSET('セット情報（サンプル）'!$N$2,MATCH($H47,BカートセットID入力!$I$4:$I$150,0),COLUMN()-COLUMN($U42)),IFERROR(OFFSET('セット情報（イレギュラーサンプル）'!$N$2,MATCH($H47,BカートセットID入力!$L$4:$L$150,0),COLUMN()-COLUMN($U42)),""))))</f>
        <v/>
      </c>
      <c r="AH47" s="53" t="str">
        <f ca="1">IFERROR(OFFSET('セット情報(宅配便）'!$P$2,MATCH($H47,BカートセットID入力!$C$4:$C$150,0),COLUMN()-COLUMN($U42)),IFERROR(OFFSET('セット情報(業務便）'!$P$2,MATCH($H47,BカートセットID入力!$F$4:$F$150,0),COLUMN()-COLUMN($U42)),IFERROR(OFFSET('セット情報（サンプル）'!$N$2,MATCH($H47,BカートセットID入力!$I$4:$I$150,0),COLUMN()-COLUMN($U42)),IFERROR(OFFSET('セット情報（イレギュラーサンプル）'!$N$2,MATCH($H47,BカートセットID入力!$L$4:$L$150,0),COLUMN()-COLUMN($U42)),""))))</f>
        <v/>
      </c>
      <c r="AI47" s="53" t="str">
        <f ca="1">IFERROR(OFFSET('セット情報(宅配便）'!$P$2,MATCH($H47,BカートセットID入力!$C$4:$C$150,0),COLUMN()-COLUMN($U42)),IFERROR(OFFSET('セット情報(業務便）'!$P$2,MATCH($H47,BカートセットID入力!$F$4:$F$150,0),COLUMN()-COLUMN($U42)),IFERROR(OFFSET('セット情報（サンプル）'!$N$2,MATCH($H47,BカートセットID入力!$I$4:$I$150,0),COLUMN()-COLUMN($U42)),IFERROR(OFFSET('セット情報（イレギュラーサンプル）'!$N$2,MATCH($H47,BカートセットID入力!$L$4:$L$150,0),COLUMN()-COLUMN($U42)),""))))</f>
        <v/>
      </c>
      <c r="AJ47" s="53" t="str">
        <f ca="1">IFERROR(OFFSET('セット情報(宅配便）'!$P$2,MATCH($H47,BカートセットID入力!$C$4:$C$150,0),COLUMN()-COLUMN($U42)),IFERROR(OFFSET('セット情報(業務便）'!$P$2,MATCH($H47,BカートセットID入力!$F$4:$F$150,0),COLUMN()-COLUMN($U42)),IFERROR(OFFSET('セット情報（サンプル）'!$N$2,MATCH($H47,BカートセットID入力!$I$4:$I$150,0),COLUMN()-COLUMN($U42)),IFERROR(OFFSET('セット情報（イレギュラーサンプル）'!$N$2,MATCH($H47,BカートセットID入力!$L$4:$L$150,0),COLUMN()-COLUMN($U42)),""))))</f>
        <v/>
      </c>
      <c r="AK47" s="53" t="str">
        <f ca="1">IFERROR(OFFSET('セット情報(宅配便）'!$P$2,MATCH($H47,BカートセットID入力!$C$4:$C$150,0),COLUMN()-COLUMN($U42)),IFERROR(OFFSET('セット情報(業務便）'!$P$2,MATCH($H47,BカートセットID入力!$F$4:$F$150,0),COLUMN()-COLUMN($U42)),IFERROR(OFFSET('セット情報（サンプル）'!$N$2,MATCH($H47,BカートセットID入力!$I$4:$I$150,0),COLUMN()-COLUMN($U42)),IFERROR(OFFSET('セット情報（イレギュラーサンプル）'!$N$2,MATCH($H47,BカートセットID入力!$L$4:$L$150,0),COLUMN()-COLUMN($U42)),""))))</f>
        <v/>
      </c>
      <c r="AL47" s="53" t="str">
        <f ca="1">IFERROR(OFFSET('セット情報(宅配便）'!$P$2,MATCH($H47,BカートセットID入力!$C$4:$C$150,0),COLUMN()-COLUMN($U42)),IFERROR(OFFSET('セット情報(業務便）'!$P$2,MATCH($H47,BカートセットID入力!$F$4:$F$150,0),COLUMN()-COLUMN($U42)),IFERROR(OFFSET('セット情報（サンプル）'!$N$2,MATCH($H47,BカートセットID入力!$I$4:$I$150,0),COLUMN()-COLUMN($U42)),IFERROR(OFFSET('セット情報（イレギュラーサンプル）'!$N$2,MATCH($H47,BカートセットID入力!$L$4:$L$150,0),COLUMN()-COLUMN($U42)),""))))</f>
        <v/>
      </c>
      <c r="AM47" s="53" t="str">
        <f ca="1">IFERROR(OFFSET('セット情報(宅配便）'!$P$2,MATCH($H47,BカートセットID入力!$C$4:$C$150,0),COLUMN()-COLUMN($U42)),IFERROR(OFFSET('セット情報(業務便）'!$P$2,MATCH($H47,BカートセットID入力!$F$4:$F$150,0),COLUMN()-COLUMN($U42)),IFERROR(OFFSET('セット情報（サンプル）'!$N$2,MATCH($H47,BカートセットID入力!$I$4:$I$150,0),COLUMN()-COLUMN($U42)),IFERROR(OFFSET('セット情報（イレギュラーサンプル）'!$N$2,MATCH($H47,BカートセットID入力!$L$4:$L$150,0),COLUMN()-COLUMN($U42)),""))))</f>
        <v/>
      </c>
      <c r="AN47" s="53" t="str">
        <f ca="1">IFERROR(OFFSET('セット情報(宅配便）'!$P$2,MATCH($H47,BカートセットID入力!$C$4:$C$150,0),COLUMN()-COLUMN($U42)),IFERROR(OFFSET('セット情報(業務便）'!$P$2,MATCH($H47,BカートセットID入力!$F$4:$F$150,0),COLUMN()-COLUMN($U42)),IFERROR(OFFSET('セット情報（サンプル）'!$N$2,MATCH($H47,BカートセットID入力!$I$4:$I$150,0),COLUMN()-COLUMN($U42)),IFERROR(OFFSET('セット情報（イレギュラーサンプル）'!$N$2,MATCH($H47,BカートセットID入力!$L$4:$L$150,0),COLUMN()-COLUMN($U42)),""))))</f>
        <v/>
      </c>
      <c r="AO47" s="53" t="str">
        <f ca="1">IFERROR(OFFSET('セット情報(宅配便）'!$P$2,MATCH($H47,BカートセットID入力!$C$4:$C$150,0),COLUMN()-COLUMN($U42)),IFERROR(OFFSET('セット情報(業務便）'!$P$2,MATCH($H47,BカートセットID入力!$F$4:$F$150,0),COLUMN()-COLUMN($U42)),IFERROR(OFFSET('セット情報（サンプル）'!$N$2,MATCH($H47,BカートセットID入力!$I$4:$I$150,0),COLUMN()-COLUMN($U42)),IFERROR(OFFSET('セット情報（イレギュラーサンプル）'!$N$2,MATCH($H47,BカートセットID入力!$L$4:$L$150,0),COLUMN()-COLUMN($U42)),""))))</f>
        <v/>
      </c>
      <c r="AP47" s="53" t="str">
        <f ca="1">IFERROR(OFFSET('セット情報(宅配便）'!$P$2,MATCH($H47,BカートセットID入力!$C$4:$C$150,0),COLUMN()-COLUMN($U42)),IFERROR(OFFSET('セット情報(業務便）'!$P$2,MATCH($H47,BカートセットID入力!$F$4:$F$150,0),COLUMN()-COLUMN($U42)),IFERROR(OFFSET('セット情報（サンプル）'!$N$2,MATCH($H47,BカートセットID入力!$I$4:$I$150,0),COLUMN()-COLUMN($U42)),IFERROR(OFFSET('セット情報（イレギュラーサンプル）'!$N$2,MATCH($H47,BカートセットID入力!$L$4:$L$150,0),COLUMN()-COLUMN($U42)),""))))</f>
        <v/>
      </c>
      <c r="AQ47" s="53" t="str">
        <f ca="1">IFERROR(OFFSET('セット情報(宅配便）'!$P$2,MATCH($H47,BカートセットID入力!$C$4:$C$150,0),COLUMN()-COLUMN($U42)),IFERROR(OFFSET('セット情報(業務便）'!$P$2,MATCH($H47,BカートセットID入力!$F$4:$F$150,0),COLUMN()-COLUMN($U42)),IFERROR(OFFSET('セット情報（サンプル）'!$N$2,MATCH($H47,BカートセットID入力!$I$4:$I$150,0),COLUMN()-COLUMN($U42)),IFERROR(OFFSET('セット情報（イレギュラーサンプル）'!$N$2,MATCH($H47,BカートセットID入力!$L$4:$L$150,0),COLUMN()-COLUMN($U42)),""))))</f>
        <v/>
      </c>
      <c r="AR47" s="53" t="str">
        <f ca="1">IFERROR(OFFSET('セット情報(宅配便）'!$P$2,MATCH($H47,BカートセットID入力!$C$4:$C$150,0),COLUMN()-COLUMN($U42)),IFERROR(OFFSET('セット情報(業務便）'!$P$2,MATCH($H47,BカートセットID入力!$F$4:$F$150,0),COLUMN()-COLUMN($U42)),IFERROR(OFFSET('セット情報（サンプル）'!$N$2,MATCH($H47,BカートセットID入力!$I$4:$I$150,0),COLUMN()-COLUMN($U42)),IFERROR(OFFSET('セット情報（イレギュラーサンプル）'!$N$2,MATCH($H47,BカートセットID入力!$L$4:$L$150,0),COLUMN()-COLUMN($U42)),""))))</f>
        <v/>
      </c>
      <c r="AS47" s="53" t="str">
        <f ca="1">IFERROR(OFFSET('セット情報(宅配便）'!$P$2,MATCH($H47,BカートセットID入力!$C$4:$C$150,0),COLUMN()-COLUMN($U42)),IFERROR(OFFSET('セット情報(業務便）'!$P$2,MATCH($H47,BカートセットID入力!$F$4:$F$150,0),COLUMN()-COLUMN($U42)),IFERROR(OFFSET('セット情報（サンプル）'!$N$2,MATCH($H47,BカートセットID入力!$I$4:$I$150,0),COLUMN()-COLUMN($U42)),IFERROR(OFFSET('セット情報（イレギュラーサンプル）'!$N$2,MATCH($H47,BカートセットID入力!$L$4:$L$150,0),COLUMN()-COLUMN($U42)),""))))</f>
        <v/>
      </c>
      <c r="AT47" s="53" t="str">
        <f ca="1">IFERROR(OFFSET('セット情報(宅配便）'!$P$2,MATCH($H47,BカートセットID入力!$C$4:$C$150,0),COLUMN()-COLUMN($U42)),IFERROR(OFFSET('セット情報(業務便）'!$P$2,MATCH($H47,BカートセットID入力!$F$4:$F$150,0),COLUMN()-COLUMN($U42)),IFERROR(OFFSET('セット情報（サンプル）'!$N$2,MATCH($H47,BカートセットID入力!$I$4:$I$150,0),COLUMN()-COLUMN($U42)),IFERROR(OFFSET('セット情報（イレギュラーサンプル）'!$N$2,MATCH($H47,BカートセットID入力!$L$4:$L$150,0),COLUMN()-COLUMN($U42)),""))))</f>
        <v/>
      </c>
    </row>
    <row r="48" spans="1:46">
      <c r="A48" s="144"/>
      <c r="B48" s="53" t="str">
        <f>IF(ISBLANK(現行セット情報CSV!A48),"",現行セット情報CSV!A48)</f>
        <v/>
      </c>
      <c r="C48" s="53" t="str">
        <f>IF(ISBLANK(現行セット情報CSV!B48),"",現行セット情報CSV!B48)&amp;IFERROR(VLOOKUP(A48,上部フリースペースHTML!$A$3:$H$5,8,FALSE),"")</f>
        <v/>
      </c>
      <c r="D48" s="53" t="str">
        <f>IF(ISBLANK(現行セット情報CSV!C48),"",現行セット情報CSV!C48)</f>
        <v/>
      </c>
      <c r="E48" s="53" t="str">
        <f>IF(ISBLANK(現行セット情報CSV!D48),"",現行セット情報CSV!D48)</f>
        <v/>
      </c>
      <c r="F48" s="53" t="str">
        <f>IF(ISBLANK(現行セット情報CSV!E48),"",現行セット情報CSV!E48)</f>
        <v/>
      </c>
      <c r="G48" s="53" t="str">
        <f>IF(ISBLANK(現行セット情報CSV!F48),"",現行セット情報CSV!F48)</f>
        <v/>
      </c>
      <c r="H48" s="53" t="str">
        <f>IF(ISBLANK(現行セット情報CSV!G48),"",現行セット情報CSV!G48)</f>
        <v/>
      </c>
      <c r="I48" s="53" t="str">
        <f>IF(ISBLANK(現行セット情報CSV!H48),"",現行セット情報CSV!H48)</f>
        <v/>
      </c>
      <c r="J48" s="53" t="str">
        <f>IF(ISBLANK(現行セット情報CSV!I48),"",現行セット情報CSV!I48&amp;"("&amp;TEXT($J$2,"yyyy年m月")&amp;"納品から)")</f>
        <v/>
      </c>
      <c r="K48" s="53" t="str">
        <f>IF(ISBLANK(現行セット情報CSV!J48),"",現行セット情報CSV!J48)</f>
        <v/>
      </c>
      <c r="L48" s="53" t="str">
        <f>IF(ISBLANK(現行セット情報CSV!K48),"",現行セット情報CSV!K48)</f>
        <v/>
      </c>
      <c r="M48" s="53" t="str">
        <f>IF(ISBLANK(現行セット情報CSV!L48),"",現行セット情報CSV!L48)</f>
        <v/>
      </c>
      <c r="N48" s="53" t="str">
        <f>IF(ISBLANK(現行セット情報CSV!M48),"",現行セット情報CSV!M48)</f>
        <v/>
      </c>
      <c r="O48" s="53" t="str">
        <f>IF(ISBLANK(現行セット情報CSV!N48),"",現行セット情報CSV!N48)</f>
        <v/>
      </c>
      <c r="P48" s="53" t="str">
        <f>IF(ISBLANK(現行セット情報CSV!O48),"",現行セット情報CSV!O48)</f>
        <v/>
      </c>
      <c r="Q48" s="53" t="str">
        <f>IF(ISBLANK(現行セット情報CSV!P48),"",現行セット情報CSV!P48)</f>
        <v/>
      </c>
      <c r="R48" s="53" t="str">
        <f>IF(ISBLANK(現行セット情報CSV!Q48),"",現行セット情報CSV!Q48)</f>
        <v/>
      </c>
      <c r="S48" s="53" t="str">
        <f>IF(ISBLANK(現行セット情報CSV!R48),"",現行セット情報CSV!R48)</f>
        <v/>
      </c>
      <c r="T48" s="53" t="str">
        <f>IF(ISBLANK(現行セット情報CSV!S48),"",現行セット情報CSV!S48)</f>
        <v/>
      </c>
      <c r="U48" s="53" t="str">
        <f ca="1">IFERROR(OFFSET('セット情報(宅配便）'!$P$2,MATCH($H48,BカートセットID入力!$C$4:$C$150,0),COLUMN()-COLUMN($U43)),IFERROR(OFFSET('セット情報(業務便）'!$P$2,MATCH($H48,BカートセットID入力!$F$4:$F$150,0),COLUMN()-COLUMN($U43)),IFERROR(OFFSET('セット情報（サンプル）'!$N$2,MATCH($H48,BカートセットID入力!$I$4:$I$150,0),COLUMN()-COLUMN($U43)),IFERROR(OFFSET('セット情報（イレギュラーサンプル）'!$N$2,MATCH($H48,BカートセットID入力!$L$4:$L$150,0),COLUMN()-COLUMN($U43)),""))))</f>
        <v/>
      </c>
      <c r="V48" s="53" t="str">
        <f ca="1">IFERROR(OFFSET('セット情報(宅配便）'!$P$2,MATCH($H48,BカートセットID入力!$C$4:$C$150,0),COLUMN()-COLUMN($U43)),IFERROR(OFFSET('セット情報(業務便）'!$P$2,MATCH($H48,BカートセットID入力!$F$4:$F$150,0),COLUMN()-COLUMN($U43)),IFERROR(OFFSET('セット情報（サンプル）'!$N$2,MATCH($H48,BカートセットID入力!$I$4:$I$150,0),COLUMN()-COLUMN($U43)),IFERROR(OFFSET('セット情報（イレギュラーサンプル）'!$N$2,MATCH($H48,BカートセットID入力!$L$4:$L$150,0),COLUMN()-COLUMN($U43)),""))))</f>
        <v/>
      </c>
      <c r="W48" s="53" t="str">
        <f ca="1">IFERROR(OFFSET('セット情報(宅配便）'!$P$2,MATCH($H48,BカートセットID入力!$C$4:$C$150,0),COLUMN()-COLUMN($U43)),IFERROR(OFFSET('セット情報(業務便）'!$P$2,MATCH($H48,BカートセットID入力!$F$4:$F$150,0),COLUMN()-COLUMN($U43)),IFERROR(OFFSET('セット情報（サンプル）'!$N$2,MATCH($H48,BカートセットID入力!$I$4:$I$150,0),COLUMN()-COLUMN($U43)),IFERROR(OFFSET('セット情報（イレギュラーサンプル）'!$N$2,MATCH($H48,BカートセットID入力!$L$4:$L$150,0),COLUMN()-COLUMN($U43)),""))))</f>
        <v/>
      </c>
      <c r="X48" s="53" t="str">
        <f ca="1">IFERROR(OFFSET('セット情報(宅配便）'!$P$2,MATCH($H48,BカートセットID入力!$C$4:$C$150,0),COLUMN()-COLUMN($U43)),IFERROR(OFFSET('セット情報(業務便）'!$P$2,MATCH($H48,BカートセットID入力!$F$4:$F$150,0),COLUMN()-COLUMN($U43)),IFERROR(OFFSET('セット情報（サンプル）'!$N$2,MATCH($H48,BカートセットID入力!$I$4:$I$150,0),COLUMN()-COLUMN($U43)),IFERROR(OFFSET('セット情報（イレギュラーサンプル）'!$N$2,MATCH($H48,BカートセットID入力!$L$4:$L$150,0),COLUMN()-COLUMN($U43)),""))))</f>
        <v/>
      </c>
      <c r="Y48" s="53" t="str">
        <f ca="1">IFERROR(OFFSET('セット情報(宅配便）'!$P$2,MATCH($H48,BカートセットID入力!$C$4:$C$150,0),COLUMN()-COLUMN($U43)),IFERROR(OFFSET('セット情報(業務便）'!$P$2,MATCH($H48,BカートセットID入力!$F$4:$F$150,0),COLUMN()-COLUMN($U43)),IFERROR(OFFSET('セット情報（サンプル）'!$N$2,MATCH($H48,BカートセットID入力!$I$4:$I$150,0),COLUMN()-COLUMN($U43)),IFERROR(OFFSET('セット情報（イレギュラーサンプル）'!$N$2,MATCH($H48,BカートセットID入力!$L$4:$L$150,0),COLUMN()-COLUMN($U43)),""))))</f>
        <v/>
      </c>
      <c r="Z48" s="53" t="str">
        <f ca="1">IFERROR(OFFSET('セット情報(宅配便）'!$P$2,MATCH($H48,BカートセットID入力!$C$4:$C$150,0),COLUMN()-COLUMN($U43)),IFERROR(OFFSET('セット情報(業務便）'!$P$2,MATCH($H48,BカートセットID入力!$F$4:$F$150,0),COLUMN()-COLUMN($U43)),IFERROR(OFFSET('セット情報（サンプル）'!$N$2,MATCH($H48,BカートセットID入力!$I$4:$I$150,0),COLUMN()-COLUMN($U43)),IFERROR(OFFSET('セット情報（イレギュラーサンプル）'!$N$2,MATCH($H48,BカートセットID入力!$L$4:$L$150,0),COLUMN()-COLUMN($U43)),""))))</f>
        <v/>
      </c>
      <c r="AA48" s="53" t="str">
        <f ca="1">IFERROR(OFFSET('セット情報(宅配便）'!$P$2,MATCH($H48,BカートセットID入力!$C$4:$C$150,0),COLUMN()-COLUMN($U43)),IFERROR(OFFSET('セット情報(業務便）'!$P$2,MATCH($H48,BカートセットID入力!$F$4:$F$150,0),COLUMN()-COLUMN($U43)),IFERROR(OFFSET('セット情報（サンプル）'!$N$2,MATCH($H48,BカートセットID入力!$I$4:$I$150,0),COLUMN()-COLUMN($U43)),IFERROR(OFFSET('セット情報（イレギュラーサンプル）'!$N$2,MATCH($H48,BカートセットID入力!$L$4:$L$150,0),COLUMN()-COLUMN($U43)),""))))</f>
        <v/>
      </c>
      <c r="AB48" s="53" t="str">
        <f ca="1">IFERROR(OFFSET('セット情報(宅配便）'!$P$2,MATCH($H48,BカートセットID入力!$C$4:$C$150,0),COLUMN()-COLUMN($U43)),IFERROR(OFFSET('セット情報(業務便）'!$P$2,MATCH($H48,BカートセットID入力!$F$4:$F$150,0),COLUMN()-COLUMN($U43)),IFERROR(OFFSET('セット情報（サンプル）'!$N$2,MATCH($H48,BカートセットID入力!$I$4:$I$150,0),COLUMN()-COLUMN($U43)),IFERROR(OFFSET('セット情報（イレギュラーサンプル）'!$N$2,MATCH($H48,BカートセットID入力!$L$4:$L$150,0),COLUMN()-COLUMN($U43)),""))))</f>
        <v/>
      </c>
      <c r="AC48" s="53" t="str">
        <f ca="1">IFERROR(OFFSET('セット情報(宅配便）'!$P$2,MATCH($H48,BカートセットID入力!$C$4:$C$150,0),COLUMN()-COLUMN($U43)),IFERROR(OFFSET('セット情報(業務便）'!$P$2,MATCH($H48,BカートセットID入力!$F$4:$F$150,0),COLUMN()-COLUMN($U43)),IFERROR(OFFSET('セット情報（サンプル）'!$N$2,MATCH($H48,BカートセットID入力!$I$4:$I$150,0),COLUMN()-COLUMN($U43)),IFERROR(OFFSET('セット情報（イレギュラーサンプル）'!$N$2,MATCH($H48,BカートセットID入力!$L$4:$L$150,0),COLUMN()-COLUMN($U43)),""))))</f>
        <v/>
      </c>
      <c r="AD48" s="53" t="str">
        <f ca="1">IFERROR(OFFSET('セット情報(宅配便）'!$P$2,MATCH($H48,BカートセットID入力!$C$4:$C$150,0),COLUMN()-COLUMN($U43)),IFERROR(OFFSET('セット情報(業務便）'!$P$2,MATCH($H48,BカートセットID入力!$F$4:$F$150,0),COLUMN()-COLUMN($U43)),IFERROR(OFFSET('セット情報（サンプル）'!$N$2,MATCH($H48,BカートセットID入力!$I$4:$I$150,0),COLUMN()-COLUMN($U43)),IFERROR(OFFSET('セット情報（イレギュラーサンプル）'!$N$2,MATCH($H48,BカートセットID入力!$L$4:$L$150,0),COLUMN()-COLUMN($U43)),""))))</f>
        <v/>
      </c>
      <c r="AE48" s="53" t="str">
        <f ca="1">IFERROR(OFFSET('セット情報(宅配便）'!$P$2,MATCH($H48,BカートセットID入力!$C$4:$C$150,0),COLUMN()-COLUMN($U43)),IFERROR(OFFSET('セット情報(業務便）'!$P$2,MATCH($H48,BカートセットID入力!$F$4:$F$150,0),COLUMN()-COLUMN($U43)),IFERROR(OFFSET('セット情報（サンプル）'!$N$2,MATCH($H48,BカートセットID入力!$I$4:$I$150,0),COLUMN()-COLUMN($U43)),IFERROR(OFFSET('セット情報（イレギュラーサンプル）'!$N$2,MATCH($H48,BカートセットID入力!$L$4:$L$150,0),COLUMN()-COLUMN($U43)),""))))</f>
        <v/>
      </c>
      <c r="AF48" s="53" t="str">
        <f ca="1">IFERROR(OFFSET('セット情報(宅配便）'!$P$2,MATCH($H48,BカートセットID入力!$C$4:$C$150,0),COLUMN()-COLUMN($U43)),IFERROR(OFFSET('セット情報(業務便）'!$P$2,MATCH($H48,BカートセットID入力!$F$4:$F$150,0),COLUMN()-COLUMN($U43)),IFERROR(OFFSET('セット情報（サンプル）'!$N$2,MATCH($H48,BカートセットID入力!$I$4:$I$150,0),COLUMN()-COLUMN($U43)),IFERROR(OFFSET('セット情報（イレギュラーサンプル）'!$N$2,MATCH($H48,BカートセットID入力!$L$4:$L$150,0),COLUMN()-COLUMN($U43)),""))))</f>
        <v/>
      </c>
      <c r="AG48" s="53" t="str">
        <f ca="1">IFERROR(OFFSET('セット情報(宅配便）'!$P$2,MATCH($H48,BカートセットID入力!$C$4:$C$150,0),COLUMN()-COLUMN($U43)),IFERROR(OFFSET('セット情報(業務便）'!$P$2,MATCH($H48,BカートセットID入力!$F$4:$F$150,0),COLUMN()-COLUMN($U43)),IFERROR(OFFSET('セット情報（サンプル）'!$N$2,MATCH($H48,BカートセットID入力!$I$4:$I$150,0),COLUMN()-COLUMN($U43)),IFERROR(OFFSET('セット情報（イレギュラーサンプル）'!$N$2,MATCH($H48,BカートセットID入力!$L$4:$L$150,0),COLUMN()-COLUMN($U43)),""))))</f>
        <v/>
      </c>
      <c r="AH48" s="53" t="str">
        <f ca="1">IFERROR(OFFSET('セット情報(宅配便）'!$P$2,MATCH($H48,BカートセットID入力!$C$4:$C$150,0),COLUMN()-COLUMN($U43)),IFERROR(OFFSET('セット情報(業務便）'!$P$2,MATCH($H48,BカートセットID入力!$F$4:$F$150,0),COLUMN()-COLUMN($U43)),IFERROR(OFFSET('セット情報（サンプル）'!$N$2,MATCH($H48,BカートセットID入力!$I$4:$I$150,0),COLUMN()-COLUMN($U43)),IFERROR(OFFSET('セット情報（イレギュラーサンプル）'!$N$2,MATCH($H48,BカートセットID入力!$L$4:$L$150,0),COLUMN()-COLUMN($U43)),""))))</f>
        <v/>
      </c>
      <c r="AI48" s="53" t="str">
        <f ca="1">IFERROR(OFFSET('セット情報(宅配便）'!$P$2,MATCH($H48,BカートセットID入力!$C$4:$C$150,0),COLUMN()-COLUMN($U43)),IFERROR(OFFSET('セット情報(業務便）'!$P$2,MATCH($H48,BカートセットID入力!$F$4:$F$150,0),COLUMN()-COLUMN($U43)),IFERROR(OFFSET('セット情報（サンプル）'!$N$2,MATCH($H48,BカートセットID入力!$I$4:$I$150,0),COLUMN()-COLUMN($U43)),IFERROR(OFFSET('セット情報（イレギュラーサンプル）'!$N$2,MATCH($H48,BカートセットID入力!$L$4:$L$150,0),COLUMN()-COLUMN($U43)),""))))</f>
        <v/>
      </c>
      <c r="AJ48" s="53" t="str">
        <f ca="1">IFERROR(OFFSET('セット情報(宅配便）'!$P$2,MATCH($H48,BカートセットID入力!$C$4:$C$150,0),COLUMN()-COLUMN($U43)),IFERROR(OFFSET('セット情報(業務便）'!$P$2,MATCH($H48,BカートセットID入力!$F$4:$F$150,0),COLUMN()-COLUMN($U43)),IFERROR(OFFSET('セット情報（サンプル）'!$N$2,MATCH($H48,BカートセットID入力!$I$4:$I$150,0),COLUMN()-COLUMN($U43)),IFERROR(OFFSET('セット情報（イレギュラーサンプル）'!$N$2,MATCH($H48,BカートセットID入力!$L$4:$L$150,0),COLUMN()-COLUMN($U43)),""))))</f>
        <v/>
      </c>
      <c r="AK48" s="53" t="str">
        <f ca="1">IFERROR(OFFSET('セット情報(宅配便）'!$P$2,MATCH($H48,BカートセットID入力!$C$4:$C$150,0),COLUMN()-COLUMN($U43)),IFERROR(OFFSET('セット情報(業務便）'!$P$2,MATCH($H48,BカートセットID入力!$F$4:$F$150,0),COLUMN()-COLUMN($U43)),IFERROR(OFFSET('セット情報（サンプル）'!$N$2,MATCH($H48,BカートセットID入力!$I$4:$I$150,0),COLUMN()-COLUMN($U43)),IFERROR(OFFSET('セット情報（イレギュラーサンプル）'!$N$2,MATCH($H48,BカートセットID入力!$L$4:$L$150,0),COLUMN()-COLUMN($U43)),""))))</f>
        <v/>
      </c>
      <c r="AL48" s="53" t="str">
        <f ca="1">IFERROR(OFFSET('セット情報(宅配便）'!$P$2,MATCH($H48,BカートセットID入力!$C$4:$C$150,0),COLUMN()-COLUMN($U43)),IFERROR(OFFSET('セット情報(業務便）'!$P$2,MATCH($H48,BカートセットID入力!$F$4:$F$150,0),COLUMN()-COLUMN($U43)),IFERROR(OFFSET('セット情報（サンプル）'!$N$2,MATCH($H48,BカートセットID入力!$I$4:$I$150,0),COLUMN()-COLUMN($U43)),IFERROR(OFFSET('セット情報（イレギュラーサンプル）'!$N$2,MATCH($H48,BカートセットID入力!$L$4:$L$150,0),COLUMN()-COLUMN($U43)),""))))</f>
        <v/>
      </c>
      <c r="AM48" s="53" t="str">
        <f ca="1">IFERROR(OFFSET('セット情報(宅配便）'!$P$2,MATCH($H48,BカートセットID入力!$C$4:$C$150,0),COLUMN()-COLUMN($U43)),IFERROR(OFFSET('セット情報(業務便）'!$P$2,MATCH($H48,BカートセットID入力!$F$4:$F$150,0),COLUMN()-COLUMN($U43)),IFERROR(OFFSET('セット情報（サンプル）'!$N$2,MATCH($H48,BカートセットID入力!$I$4:$I$150,0),COLUMN()-COLUMN($U43)),IFERROR(OFFSET('セット情報（イレギュラーサンプル）'!$N$2,MATCH($H48,BカートセットID入力!$L$4:$L$150,0),COLUMN()-COLUMN($U43)),""))))</f>
        <v/>
      </c>
      <c r="AN48" s="53" t="str">
        <f ca="1">IFERROR(OFFSET('セット情報(宅配便）'!$P$2,MATCH($H48,BカートセットID入力!$C$4:$C$150,0),COLUMN()-COLUMN($U43)),IFERROR(OFFSET('セット情報(業務便）'!$P$2,MATCH($H48,BカートセットID入力!$F$4:$F$150,0),COLUMN()-COLUMN($U43)),IFERROR(OFFSET('セット情報（サンプル）'!$N$2,MATCH($H48,BカートセットID入力!$I$4:$I$150,0),COLUMN()-COLUMN($U43)),IFERROR(OFFSET('セット情報（イレギュラーサンプル）'!$N$2,MATCH($H48,BカートセットID入力!$L$4:$L$150,0),COLUMN()-COLUMN($U43)),""))))</f>
        <v/>
      </c>
      <c r="AO48" s="53" t="str">
        <f ca="1">IFERROR(OFFSET('セット情報(宅配便）'!$P$2,MATCH($H48,BカートセットID入力!$C$4:$C$150,0),COLUMN()-COLUMN($U43)),IFERROR(OFFSET('セット情報(業務便）'!$P$2,MATCH($H48,BカートセットID入力!$F$4:$F$150,0),COLUMN()-COLUMN($U43)),IFERROR(OFFSET('セット情報（サンプル）'!$N$2,MATCH($H48,BカートセットID入力!$I$4:$I$150,0),COLUMN()-COLUMN($U43)),IFERROR(OFFSET('セット情報（イレギュラーサンプル）'!$N$2,MATCH($H48,BカートセットID入力!$L$4:$L$150,0),COLUMN()-COLUMN($U43)),""))))</f>
        <v/>
      </c>
      <c r="AP48" s="53" t="str">
        <f ca="1">IFERROR(OFFSET('セット情報(宅配便）'!$P$2,MATCH($H48,BカートセットID入力!$C$4:$C$150,0),COLUMN()-COLUMN($U43)),IFERROR(OFFSET('セット情報(業務便）'!$P$2,MATCH($H48,BカートセットID入力!$F$4:$F$150,0),COLUMN()-COLUMN($U43)),IFERROR(OFFSET('セット情報（サンプル）'!$N$2,MATCH($H48,BカートセットID入力!$I$4:$I$150,0),COLUMN()-COLUMN($U43)),IFERROR(OFFSET('セット情報（イレギュラーサンプル）'!$N$2,MATCH($H48,BカートセットID入力!$L$4:$L$150,0),COLUMN()-COLUMN($U43)),""))))</f>
        <v/>
      </c>
      <c r="AQ48" s="53" t="str">
        <f ca="1">IFERROR(OFFSET('セット情報(宅配便）'!$P$2,MATCH($H48,BカートセットID入力!$C$4:$C$150,0),COLUMN()-COLUMN($U43)),IFERROR(OFFSET('セット情報(業務便）'!$P$2,MATCH($H48,BカートセットID入力!$F$4:$F$150,0),COLUMN()-COLUMN($U43)),IFERROR(OFFSET('セット情報（サンプル）'!$N$2,MATCH($H48,BカートセットID入力!$I$4:$I$150,0),COLUMN()-COLUMN($U43)),IFERROR(OFFSET('セット情報（イレギュラーサンプル）'!$N$2,MATCH($H48,BカートセットID入力!$L$4:$L$150,0),COLUMN()-COLUMN($U43)),""))))</f>
        <v/>
      </c>
      <c r="AR48" s="53" t="str">
        <f ca="1">IFERROR(OFFSET('セット情報(宅配便）'!$P$2,MATCH($H48,BカートセットID入力!$C$4:$C$150,0),COLUMN()-COLUMN($U43)),IFERROR(OFFSET('セット情報(業務便）'!$P$2,MATCH($H48,BカートセットID入力!$F$4:$F$150,0),COLUMN()-COLUMN($U43)),IFERROR(OFFSET('セット情報（サンプル）'!$N$2,MATCH($H48,BカートセットID入力!$I$4:$I$150,0),COLUMN()-COLUMN($U43)),IFERROR(OFFSET('セット情報（イレギュラーサンプル）'!$N$2,MATCH($H48,BカートセットID入力!$L$4:$L$150,0),COLUMN()-COLUMN($U43)),""))))</f>
        <v/>
      </c>
      <c r="AS48" s="53" t="str">
        <f ca="1">IFERROR(OFFSET('セット情報(宅配便）'!$P$2,MATCH($H48,BカートセットID入力!$C$4:$C$150,0),COLUMN()-COLUMN($U43)),IFERROR(OFFSET('セット情報(業務便）'!$P$2,MATCH($H48,BカートセットID入力!$F$4:$F$150,0),COLUMN()-COLUMN($U43)),IFERROR(OFFSET('セット情報（サンプル）'!$N$2,MATCH($H48,BカートセットID入力!$I$4:$I$150,0),COLUMN()-COLUMN($U43)),IFERROR(OFFSET('セット情報（イレギュラーサンプル）'!$N$2,MATCH($H48,BカートセットID入力!$L$4:$L$150,0),COLUMN()-COLUMN($U43)),""))))</f>
        <v/>
      </c>
      <c r="AT48" s="53" t="str">
        <f ca="1">IFERROR(OFFSET('セット情報(宅配便）'!$P$2,MATCH($H48,BカートセットID入力!$C$4:$C$150,0),COLUMN()-COLUMN($U43)),IFERROR(OFFSET('セット情報(業務便）'!$P$2,MATCH($H48,BカートセットID入力!$F$4:$F$150,0),COLUMN()-COLUMN($U43)),IFERROR(OFFSET('セット情報（サンプル）'!$N$2,MATCH($H48,BカートセットID入力!$I$4:$I$150,0),COLUMN()-COLUMN($U43)),IFERROR(OFFSET('セット情報（イレギュラーサンプル）'!$N$2,MATCH($H48,BカートセットID入力!$L$4:$L$150,0),COLUMN()-COLUMN($U43)),""))))</f>
        <v/>
      </c>
    </row>
    <row r="49" spans="1:46">
      <c r="A49" s="144"/>
      <c r="B49" s="53" t="str">
        <f>IF(ISBLANK(現行セット情報CSV!A49),"",現行セット情報CSV!A49)</f>
        <v/>
      </c>
      <c r="C49" s="53" t="str">
        <f>IF(ISBLANK(現行セット情報CSV!B49),"",現行セット情報CSV!B49)&amp;IFERROR(VLOOKUP(A49,上部フリースペースHTML!$A$3:$H$5,8,FALSE),"")</f>
        <v/>
      </c>
      <c r="D49" s="53" t="str">
        <f>IF(ISBLANK(現行セット情報CSV!C49),"",現行セット情報CSV!C49)</f>
        <v/>
      </c>
      <c r="E49" s="53" t="str">
        <f>IF(ISBLANK(現行セット情報CSV!D49),"",現行セット情報CSV!D49)</f>
        <v/>
      </c>
      <c r="F49" s="53" t="str">
        <f>IF(ISBLANK(現行セット情報CSV!E49),"",現行セット情報CSV!E49)</f>
        <v/>
      </c>
      <c r="G49" s="53" t="str">
        <f>IF(ISBLANK(現行セット情報CSV!F49),"",現行セット情報CSV!F49)</f>
        <v/>
      </c>
      <c r="H49" s="53" t="str">
        <f>IF(ISBLANK(現行セット情報CSV!G49),"",現行セット情報CSV!G49)</f>
        <v/>
      </c>
      <c r="I49" s="53" t="str">
        <f>IF(ISBLANK(現行セット情報CSV!H49),"",現行セット情報CSV!H49)</f>
        <v/>
      </c>
      <c r="J49" s="53" t="str">
        <f>IF(ISBLANK(現行セット情報CSV!I49),"",現行セット情報CSV!I49&amp;"("&amp;TEXT($J$2,"yyyy年m月")&amp;"納品から)")</f>
        <v/>
      </c>
      <c r="K49" s="53" t="str">
        <f>IF(ISBLANK(現行セット情報CSV!J49),"",現行セット情報CSV!J49)</f>
        <v/>
      </c>
      <c r="L49" s="53" t="str">
        <f>IF(ISBLANK(現行セット情報CSV!K49),"",現行セット情報CSV!K49)</f>
        <v/>
      </c>
      <c r="M49" s="53" t="str">
        <f>IF(ISBLANK(現行セット情報CSV!L49),"",現行セット情報CSV!L49)</f>
        <v/>
      </c>
      <c r="N49" s="53" t="str">
        <f>IF(ISBLANK(現行セット情報CSV!M49),"",現行セット情報CSV!M49)</f>
        <v/>
      </c>
      <c r="O49" s="53" t="str">
        <f>IF(ISBLANK(現行セット情報CSV!N49),"",現行セット情報CSV!N49)</f>
        <v/>
      </c>
      <c r="P49" s="53" t="str">
        <f>IF(ISBLANK(現行セット情報CSV!O49),"",現行セット情報CSV!O49)</f>
        <v/>
      </c>
      <c r="Q49" s="53" t="str">
        <f>IF(ISBLANK(現行セット情報CSV!P49),"",現行セット情報CSV!P49)</f>
        <v/>
      </c>
      <c r="R49" s="53" t="str">
        <f>IF(ISBLANK(現行セット情報CSV!Q49),"",現行セット情報CSV!Q49)</f>
        <v/>
      </c>
      <c r="S49" s="53" t="str">
        <f>IF(ISBLANK(現行セット情報CSV!R49),"",現行セット情報CSV!R49)</f>
        <v/>
      </c>
      <c r="T49" s="53" t="str">
        <f>IF(ISBLANK(現行セット情報CSV!S49),"",現行セット情報CSV!S49)</f>
        <v/>
      </c>
      <c r="U49" s="53" t="str">
        <f ca="1">IFERROR(OFFSET('セット情報(宅配便）'!$P$2,MATCH($H49,BカートセットID入力!$C$4:$C$150,0),COLUMN()-COLUMN($U44)),IFERROR(OFFSET('セット情報(業務便）'!$P$2,MATCH($H49,BカートセットID入力!$F$4:$F$150,0),COLUMN()-COLUMN($U44)),IFERROR(OFFSET('セット情報（サンプル）'!$N$2,MATCH($H49,BカートセットID入力!$I$4:$I$150,0),COLUMN()-COLUMN($U44)),IFERROR(OFFSET('セット情報（イレギュラーサンプル）'!$N$2,MATCH($H49,BカートセットID入力!$L$4:$L$150,0),COLUMN()-COLUMN($U44)),""))))</f>
        <v/>
      </c>
      <c r="V49" s="53" t="str">
        <f ca="1">IFERROR(OFFSET('セット情報(宅配便）'!$P$2,MATCH($H49,BカートセットID入力!$C$4:$C$150,0),COLUMN()-COLUMN($U44)),IFERROR(OFFSET('セット情報(業務便）'!$P$2,MATCH($H49,BカートセットID入力!$F$4:$F$150,0),COLUMN()-COLUMN($U44)),IFERROR(OFFSET('セット情報（サンプル）'!$N$2,MATCH($H49,BカートセットID入力!$I$4:$I$150,0),COLUMN()-COLUMN($U44)),IFERROR(OFFSET('セット情報（イレギュラーサンプル）'!$N$2,MATCH($H49,BカートセットID入力!$L$4:$L$150,0),COLUMN()-COLUMN($U44)),""))))</f>
        <v/>
      </c>
      <c r="W49" s="53" t="str">
        <f ca="1">IFERROR(OFFSET('セット情報(宅配便）'!$P$2,MATCH($H49,BカートセットID入力!$C$4:$C$150,0),COLUMN()-COLUMN($U44)),IFERROR(OFFSET('セット情報(業務便）'!$P$2,MATCH($H49,BカートセットID入力!$F$4:$F$150,0),COLUMN()-COLUMN($U44)),IFERROR(OFFSET('セット情報（サンプル）'!$N$2,MATCH($H49,BカートセットID入力!$I$4:$I$150,0),COLUMN()-COLUMN($U44)),IFERROR(OFFSET('セット情報（イレギュラーサンプル）'!$N$2,MATCH($H49,BカートセットID入力!$L$4:$L$150,0),COLUMN()-COLUMN($U44)),""))))</f>
        <v/>
      </c>
      <c r="X49" s="53" t="str">
        <f ca="1">IFERROR(OFFSET('セット情報(宅配便）'!$P$2,MATCH($H49,BカートセットID入力!$C$4:$C$150,0),COLUMN()-COLUMN($U44)),IFERROR(OFFSET('セット情報(業務便）'!$P$2,MATCH($H49,BカートセットID入力!$F$4:$F$150,0),COLUMN()-COLUMN($U44)),IFERROR(OFFSET('セット情報（サンプル）'!$N$2,MATCH($H49,BカートセットID入力!$I$4:$I$150,0),COLUMN()-COLUMN($U44)),IFERROR(OFFSET('セット情報（イレギュラーサンプル）'!$N$2,MATCH($H49,BカートセットID入力!$L$4:$L$150,0),COLUMN()-COLUMN($U44)),""))))</f>
        <v/>
      </c>
      <c r="Y49" s="53" t="str">
        <f ca="1">IFERROR(OFFSET('セット情報(宅配便）'!$P$2,MATCH($H49,BカートセットID入力!$C$4:$C$150,0),COLUMN()-COLUMN($U44)),IFERROR(OFFSET('セット情報(業務便）'!$P$2,MATCH($H49,BカートセットID入力!$F$4:$F$150,0),COLUMN()-COLUMN($U44)),IFERROR(OFFSET('セット情報（サンプル）'!$N$2,MATCH($H49,BカートセットID入力!$I$4:$I$150,0),COLUMN()-COLUMN($U44)),IFERROR(OFFSET('セット情報（イレギュラーサンプル）'!$N$2,MATCH($H49,BカートセットID入力!$L$4:$L$150,0),COLUMN()-COLUMN($U44)),""))))</f>
        <v/>
      </c>
      <c r="Z49" s="53" t="str">
        <f ca="1">IFERROR(OFFSET('セット情報(宅配便）'!$P$2,MATCH($H49,BカートセットID入力!$C$4:$C$150,0),COLUMN()-COLUMN($U44)),IFERROR(OFFSET('セット情報(業務便）'!$P$2,MATCH($H49,BカートセットID入力!$F$4:$F$150,0),COLUMN()-COLUMN($U44)),IFERROR(OFFSET('セット情報（サンプル）'!$N$2,MATCH($H49,BカートセットID入力!$I$4:$I$150,0),COLUMN()-COLUMN($U44)),IFERROR(OFFSET('セット情報（イレギュラーサンプル）'!$N$2,MATCH($H49,BカートセットID入力!$L$4:$L$150,0),COLUMN()-COLUMN($U44)),""))))</f>
        <v/>
      </c>
      <c r="AA49" s="53" t="str">
        <f ca="1">IFERROR(OFFSET('セット情報(宅配便）'!$P$2,MATCH($H49,BカートセットID入力!$C$4:$C$150,0),COLUMN()-COLUMN($U44)),IFERROR(OFFSET('セット情報(業務便）'!$P$2,MATCH($H49,BカートセットID入力!$F$4:$F$150,0),COLUMN()-COLUMN($U44)),IFERROR(OFFSET('セット情報（サンプル）'!$N$2,MATCH($H49,BカートセットID入力!$I$4:$I$150,0),COLUMN()-COLUMN($U44)),IFERROR(OFFSET('セット情報（イレギュラーサンプル）'!$N$2,MATCH($H49,BカートセットID入力!$L$4:$L$150,0),COLUMN()-COLUMN($U44)),""))))</f>
        <v/>
      </c>
      <c r="AB49" s="53" t="str">
        <f ca="1">IFERROR(OFFSET('セット情報(宅配便）'!$P$2,MATCH($H49,BカートセットID入力!$C$4:$C$150,0),COLUMN()-COLUMN($U44)),IFERROR(OFFSET('セット情報(業務便）'!$P$2,MATCH($H49,BカートセットID入力!$F$4:$F$150,0),COLUMN()-COLUMN($U44)),IFERROR(OFFSET('セット情報（サンプル）'!$N$2,MATCH($H49,BカートセットID入力!$I$4:$I$150,0),COLUMN()-COLUMN($U44)),IFERROR(OFFSET('セット情報（イレギュラーサンプル）'!$N$2,MATCH($H49,BカートセットID入力!$L$4:$L$150,0),COLUMN()-COLUMN($U44)),""))))</f>
        <v/>
      </c>
      <c r="AC49" s="53" t="str">
        <f ca="1">IFERROR(OFFSET('セット情報(宅配便）'!$P$2,MATCH($H49,BカートセットID入力!$C$4:$C$150,0),COLUMN()-COLUMN($U44)),IFERROR(OFFSET('セット情報(業務便）'!$P$2,MATCH($H49,BカートセットID入力!$F$4:$F$150,0),COLUMN()-COLUMN($U44)),IFERROR(OFFSET('セット情報（サンプル）'!$N$2,MATCH($H49,BカートセットID入力!$I$4:$I$150,0),COLUMN()-COLUMN($U44)),IFERROR(OFFSET('セット情報（イレギュラーサンプル）'!$N$2,MATCH($H49,BカートセットID入力!$L$4:$L$150,0),COLUMN()-COLUMN($U44)),""))))</f>
        <v/>
      </c>
      <c r="AD49" s="53" t="str">
        <f ca="1">IFERROR(OFFSET('セット情報(宅配便）'!$P$2,MATCH($H49,BカートセットID入力!$C$4:$C$150,0),COLUMN()-COLUMN($U44)),IFERROR(OFFSET('セット情報(業務便）'!$P$2,MATCH($H49,BカートセットID入力!$F$4:$F$150,0),COLUMN()-COLUMN($U44)),IFERROR(OFFSET('セット情報（サンプル）'!$N$2,MATCH($H49,BカートセットID入力!$I$4:$I$150,0),COLUMN()-COLUMN($U44)),IFERROR(OFFSET('セット情報（イレギュラーサンプル）'!$N$2,MATCH($H49,BカートセットID入力!$L$4:$L$150,0),COLUMN()-COLUMN($U44)),""))))</f>
        <v/>
      </c>
      <c r="AE49" s="53" t="str">
        <f ca="1">IFERROR(OFFSET('セット情報(宅配便）'!$P$2,MATCH($H49,BカートセットID入力!$C$4:$C$150,0),COLUMN()-COLUMN($U44)),IFERROR(OFFSET('セット情報(業務便）'!$P$2,MATCH($H49,BカートセットID入力!$F$4:$F$150,0),COLUMN()-COLUMN($U44)),IFERROR(OFFSET('セット情報（サンプル）'!$N$2,MATCH($H49,BカートセットID入力!$I$4:$I$150,0),COLUMN()-COLUMN($U44)),IFERROR(OFFSET('セット情報（イレギュラーサンプル）'!$N$2,MATCH($H49,BカートセットID入力!$L$4:$L$150,0),COLUMN()-COLUMN($U44)),""))))</f>
        <v/>
      </c>
      <c r="AF49" s="53" t="str">
        <f ca="1">IFERROR(OFFSET('セット情報(宅配便）'!$P$2,MATCH($H49,BカートセットID入力!$C$4:$C$150,0),COLUMN()-COLUMN($U44)),IFERROR(OFFSET('セット情報(業務便）'!$P$2,MATCH($H49,BカートセットID入力!$F$4:$F$150,0),COLUMN()-COLUMN($U44)),IFERROR(OFFSET('セット情報（サンプル）'!$N$2,MATCH($H49,BカートセットID入力!$I$4:$I$150,0),COLUMN()-COLUMN($U44)),IFERROR(OFFSET('セット情報（イレギュラーサンプル）'!$N$2,MATCH($H49,BカートセットID入力!$L$4:$L$150,0),COLUMN()-COLUMN($U44)),""))))</f>
        <v/>
      </c>
      <c r="AG49" s="53" t="str">
        <f ca="1">IFERROR(OFFSET('セット情報(宅配便）'!$P$2,MATCH($H49,BカートセットID入力!$C$4:$C$150,0),COLUMN()-COLUMN($U44)),IFERROR(OFFSET('セット情報(業務便）'!$P$2,MATCH($H49,BカートセットID入力!$F$4:$F$150,0),COLUMN()-COLUMN($U44)),IFERROR(OFFSET('セット情報（サンプル）'!$N$2,MATCH($H49,BカートセットID入力!$I$4:$I$150,0),COLUMN()-COLUMN($U44)),IFERROR(OFFSET('セット情報（イレギュラーサンプル）'!$N$2,MATCH($H49,BカートセットID入力!$L$4:$L$150,0),COLUMN()-COLUMN($U44)),""))))</f>
        <v/>
      </c>
      <c r="AH49" s="53" t="str">
        <f ca="1">IFERROR(OFFSET('セット情報(宅配便）'!$P$2,MATCH($H49,BカートセットID入力!$C$4:$C$150,0),COLUMN()-COLUMN($U44)),IFERROR(OFFSET('セット情報(業務便）'!$P$2,MATCH($H49,BカートセットID入力!$F$4:$F$150,0),COLUMN()-COLUMN($U44)),IFERROR(OFFSET('セット情報（サンプル）'!$N$2,MATCH($H49,BカートセットID入力!$I$4:$I$150,0),COLUMN()-COLUMN($U44)),IFERROR(OFFSET('セット情報（イレギュラーサンプル）'!$N$2,MATCH($H49,BカートセットID入力!$L$4:$L$150,0),COLUMN()-COLUMN($U44)),""))))</f>
        <v/>
      </c>
      <c r="AI49" s="53" t="str">
        <f ca="1">IFERROR(OFFSET('セット情報(宅配便）'!$P$2,MATCH($H49,BカートセットID入力!$C$4:$C$150,0),COLUMN()-COLUMN($U44)),IFERROR(OFFSET('セット情報(業務便）'!$P$2,MATCH($H49,BカートセットID入力!$F$4:$F$150,0),COLUMN()-COLUMN($U44)),IFERROR(OFFSET('セット情報（サンプル）'!$N$2,MATCH($H49,BカートセットID入力!$I$4:$I$150,0),COLUMN()-COLUMN($U44)),IFERROR(OFFSET('セット情報（イレギュラーサンプル）'!$N$2,MATCH($H49,BカートセットID入力!$L$4:$L$150,0),COLUMN()-COLUMN($U44)),""))))</f>
        <v/>
      </c>
      <c r="AJ49" s="53" t="str">
        <f ca="1">IFERROR(OFFSET('セット情報(宅配便）'!$P$2,MATCH($H49,BカートセットID入力!$C$4:$C$150,0),COLUMN()-COLUMN($U44)),IFERROR(OFFSET('セット情報(業務便）'!$P$2,MATCH($H49,BカートセットID入力!$F$4:$F$150,0),COLUMN()-COLUMN($U44)),IFERROR(OFFSET('セット情報（サンプル）'!$N$2,MATCH($H49,BカートセットID入力!$I$4:$I$150,0),COLUMN()-COLUMN($U44)),IFERROR(OFFSET('セット情報（イレギュラーサンプル）'!$N$2,MATCH($H49,BカートセットID入力!$L$4:$L$150,0),COLUMN()-COLUMN($U44)),""))))</f>
        <v/>
      </c>
      <c r="AK49" s="53" t="str">
        <f ca="1">IFERROR(OFFSET('セット情報(宅配便）'!$P$2,MATCH($H49,BカートセットID入力!$C$4:$C$150,0),COLUMN()-COLUMN($U44)),IFERROR(OFFSET('セット情報(業務便）'!$P$2,MATCH($H49,BカートセットID入力!$F$4:$F$150,0),COLUMN()-COLUMN($U44)),IFERROR(OFFSET('セット情報（サンプル）'!$N$2,MATCH($H49,BカートセットID入力!$I$4:$I$150,0),COLUMN()-COLUMN($U44)),IFERROR(OFFSET('セット情報（イレギュラーサンプル）'!$N$2,MATCH($H49,BカートセットID入力!$L$4:$L$150,0),COLUMN()-COLUMN($U44)),""))))</f>
        <v/>
      </c>
      <c r="AL49" s="53" t="str">
        <f ca="1">IFERROR(OFFSET('セット情報(宅配便）'!$P$2,MATCH($H49,BカートセットID入力!$C$4:$C$150,0),COLUMN()-COLUMN($U44)),IFERROR(OFFSET('セット情報(業務便）'!$P$2,MATCH($H49,BカートセットID入力!$F$4:$F$150,0),COLUMN()-COLUMN($U44)),IFERROR(OFFSET('セット情報（サンプル）'!$N$2,MATCH($H49,BカートセットID入力!$I$4:$I$150,0),COLUMN()-COLUMN($U44)),IFERROR(OFFSET('セット情報（イレギュラーサンプル）'!$N$2,MATCH($H49,BカートセットID入力!$L$4:$L$150,0),COLUMN()-COLUMN($U44)),""))))</f>
        <v/>
      </c>
      <c r="AM49" s="53" t="str">
        <f ca="1">IFERROR(OFFSET('セット情報(宅配便）'!$P$2,MATCH($H49,BカートセットID入力!$C$4:$C$150,0),COLUMN()-COLUMN($U44)),IFERROR(OFFSET('セット情報(業務便）'!$P$2,MATCH($H49,BカートセットID入力!$F$4:$F$150,0),COLUMN()-COLUMN($U44)),IFERROR(OFFSET('セット情報（サンプル）'!$N$2,MATCH($H49,BカートセットID入力!$I$4:$I$150,0),COLUMN()-COLUMN($U44)),IFERROR(OFFSET('セット情報（イレギュラーサンプル）'!$N$2,MATCH($H49,BカートセットID入力!$L$4:$L$150,0),COLUMN()-COLUMN($U44)),""))))</f>
        <v/>
      </c>
      <c r="AN49" s="53" t="str">
        <f ca="1">IFERROR(OFFSET('セット情報(宅配便）'!$P$2,MATCH($H49,BカートセットID入力!$C$4:$C$150,0),COLUMN()-COLUMN($U44)),IFERROR(OFFSET('セット情報(業務便）'!$P$2,MATCH($H49,BカートセットID入力!$F$4:$F$150,0),COLUMN()-COLUMN($U44)),IFERROR(OFFSET('セット情報（サンプル）'!$N$2,MATCH($H49,BカートセットID入力!$I$4:$I$150,0),COLUMN()-COLUMN($U44)),IFERROR(OFFSET('セット情報（イレギュラーサンプル）'!$N$2,MATCH($H49,BカートセットID入力!$L$4:$L$150,0),COLUMN()-COLUMN($U44)),""))))</f>
        <v/>
      </c>
      <c r="AO49" s="53" t="str">
        <f ca="1">IFERROR(OFFSET('セット情報(宅配便）'!$P$2,MATCH($H49,BカートセットID入力!$C$4:$C$150,0),COLUMN()-COLUMN($U44)),IFERROR(OFFSET('セット情報(業務便）'!$P$2,MATCH($H49,BカートセットID入力!$F$4:$F$150,0),COLUMN()-COLUMN($U44)),IFERROR(OFFSET('セット情報（サンプル）'!$N$2,MATCH($H49,BカートセットID入力!$I$4:$I$150,0),COLUMN()-COLUMN($U44)),IFERROR(OFFSET('セット情報（イレギュラーサンプル）'!$N$2,MATCH($H49,BカートセットID入力!$L$4:$L$150,0),COLUMN()-COLUMN($U44)),""))))</f>
        <v/>
      </c>
      <c r="AP49" s="53" t="str">
        <f ca="1">IFERROR(OFFSET('セット情報(宅配便）'!$P$2,MATCH($H49,BカートセットID入力!$C$4:$C$150,0),COLUMN()-COLUMN($U44)),IFERROR(OFFSET('セット情報(業務便）'!$P$2,MATCH($H49,BカートセットID入力!$F$4:$F$150,0),COLUMN()-COLUMN($U44)),IFERROR(OFFSET('セット情報（サンプル）'!$N$2,MATCH($H49,BカートセットID入力!$I$4:$I$150,0),COLUMN()-COLUMN($U44)),IFERROR(OFFSET('セット情報（イレギュラーサンプル）'!$N$2,MATCH($H49,BカートセットID入力!$L$4:$L$150,0),COLUMN()-COLUMN($U44)),""))))</f>
        <v/>
      </c>
      <c r="AQ49" s="53" t="str">
        <f ca="1">IFERROR(OFFSET('セット情報(宅配便）'!$P$2,MATCH($H49,BカートセットID入力!$C$4:$C$150,0),COLUMN()-COLUMN($U44)),IFERROR(OFFSET('セット情報(業務便）'!$P$2,MATCH($H49,BカートセットID入力!$F$4:$F$150,0),COLUMN()-COLUMN($U44)),IFERROR(OFFSET('セット情報（サンプル）'!$N$2,MATCH($H49,BカートセットID入力!$I$4:$I$150,0),COLUMN()-COLUMN($U44)),IFERROR(OFFSET('セット情報（イレギュラーサンプル）'!$N$2,MATCH($H49,BカートセットID入力!$L$4:$L$150,0),COLUMN()-COLUMN($U44)),""))))</f>
        <v/>
      </c>
      <c r="AR49" s="53" t="str">
        <f ca="1">IFERROR(OFFSET('セット情報(宅配便）'!$P$2,MATCH($H49,BカートセットID入力!$C$4:$C$150,0),COLUMN()-COLUMN($U44)),IFERROR(OFFSET('セット情報(業務便）'!$P$2,MATCH($H49,BカートセットID入力!$F$4:$F$150,0),COLUMN()-COLUMN($U44)),IFERROR(OFFSET('セット情報（サンプル）'!$N$2,MATCH($H49,BカートセットID入力!$I$4:$I$150,0),COLUMN()-COLUMN($U44)),IFERROR(OFFSET('セット情報（イレギュラーサンプル）'!$N$2,MATCH($H49,BカートセットID入力!$L$4:$L$150,0),COLUMN()-COLUMN($U44)),""))))</f>
        <v/>
      </c>
      <c r="AS49" s="53" t="str">
        <f ca="1">IFERROR(OFFSET('セット情報(宅配便）'!$P$2,MATCH($H49,BカートセットID入力!$C$4:$C$150,0),COLUMN()-COLUMN($U44)),IFERROR(OFFSET('セット情報(業務便）'!$P$2,MATCH($H49,BカートセットID入力!$F$4:$F$150,0),COLUMN()-COLUMN($U44)),IFERROR(OFFSET('セット情報（サンプル）'!$N$2,MATCH($H49,BカートセットID入力!$I$4:$I$150,0),COLUMN()-COLUMN($U44)),IFERROR(OFFSET('セット情報（イレギュラーサンプル）'!$N$2,MATCH($H49,BカートセットID入力!$L$4:$L$150,0),COLUMN()-COLUMN($U44)),""))))</f>
        <v/>
      </c>
      <c r="AT49" s="53" t="str">
        <f ca="1">IFERROR(OFFSET('セット情報(宅配便）'!$P$2,MATCH($H49,BカートセットID入力!$C$4:$C$150,0),COLUMN()-COLUMN($U44)),IFERROR(OFFSET('セット情報(業務便）'!$P$2,MATCH($H49,BカートセットID入力!$F$4:$F$150,0),COLUMN()-COLUMN($U44)),IFERROR(OFFSET('セット情報（サンプル）'!$N$2,MATCH($H49,BカートセットID入力!$I$4:$I$150,0),COLUMN()-COLUMN($U44)),IFERROR(OFFSET('セット情報（イレギュラーサンプル）'!$N$2,MATCH($H49,BカートセットID入力!$L$4:$L$150,0),COLUMN()-COLUMN($U44)),""))))</f>
        <v/>
      </c>
    </row>
    <row r="50" spans="1:46">
      <c r="A50" s="144"/>
      <c r="B50" s="53" t="str">
        <f>IF(ISBLANK(現行セット情報CSV!A50),"",現行セット情報CSV!A50)</f>
        <v/>
      </c>
      <c r="C50" s="53" t="str">
        <f>IF(ISBLANK(現行セット情報CSV!B50),"",現行セット情報CSV!B50)&amp;IFERROR(VLOOKUP(A50,上部フリースペースHTML!$A$3:$H$5,8,FALSE),"")</f>
        <v/>
      </c>
      <c r="D50" s="53" t="str">
        <f>IF(ISBLANK(現行セット情報CSV!C50),"",現行セット情報CSV!C50)</f>
        <v/>
      </c>
      <c r="E50" s="53" t="str">
        <f>IF(ISBLANK(現行セット情報CSV!D50),"",現行セット情報CSV!D50)</f>
        <v/>
      </c>
      <c r="F50" s="53" t="str">
        <f>IF(ISBLANK(現行セット情報CSV!E50),"",現行セット情報CSV!E50)</f>
        <v/>
      </c>
      <c r="G50" s="53" t="str">
        <f>IF(ISBLANK(現行セット情報CSV!F50),"",現行セット情報CSV!F50)</f>
        <v/>
      </c>
      <c r="H50" s="53" t="str">
        <f>IF(ISBLANK(現行セット情報CSV!G50),"",現行セット情報CSV!G50)</f>
        <v/>
      </c>
      <c r="I50" s="53" t="str">
        <f>IF(ISBLANK(現行セット情報CSV!H50),"",現行セット情報CSV!H50)</f>
        <v/>
      </c>
      <c r="J50" s="53" t="str">
        <f>IF(ISBLANK(現行セット情報CSV!I50),"",現行セット情報CSV!I50&amp;"("&amp;TEXT($J$2,"yyyy年m月")&amp;"納品から)")</f>
        <v/>
      </c>
      <c r="K50" s="53" t="str">
        <f>IF(ISBLANK(現行セット情報CSV!J50),"",現行セット情報CSV!J50)</f>
        <v/>
      </c>
      <c r="L50" s="53" t="str">
        <f>IF(ISBLANK(現行セット情報CSV!K50),"",現行セット情報CSV!K50)</f>
        <v/>
      </c>
      <c r="M50" s="53" t="str">
        <f>IF(ISBLANK(現行セット情報CSV!L50),"",現行セット情報CSV!L50)</f>
        <v/>
      </c>
      <c r="N50" s="53" t="str">
        <f>IF(ISBLANK(現行セット情報CSV!M50),"",現行セット情報CSV!M50)</f>
        <v/>
      </c>
      <c r="O50" s="53" t="str">
        <f>IF(ISBLANK(現行セット情報CSV!N50),"",現行セット情報CSV!N50)</f>
        <v/>
      </c>
      <c r="P50" s="53" t="str">
        <f>IF(ISBLANK(現行セット情報CSV!O50),"",現行セット情報CSV!O50)</f>
        <v/>
      </c>
      <c r="Q50" s="53" t="str">
        <f>IF(ISBLANK(現行セット情報CSV!P50),"",現行セット情報CSV!P50)</f>
        <v/>
      </c>
      <c r="R50" s="53" t="str">
        <f>IF(ISBLANK(現行セット情報CSV!Q50),"",現行セット情報CSV!Q50)</f>
        <v/>
      </c>
      <c r="S50" s="53" t="str">
        <f>IF(ISBLANK(現行セット情報CSV!R50),"",現行セット情報CSV!R50)</f>
        <v/>
      </c>
      <c r="T50" s="53" t="str">
        <f>IF(ISBLANK(現行セット情報CSV!S50),"",現行セット情報CSV!S50)</f>
        <v/>
      </c>
      <c r="U50" s="53" t="str">
        <f ca="1">IFERROR(OFFSET('セット情報(宅配便）'!$P$2,MATCH($H50,BカートセットID入力!$C$4:$C$150,0),COLUMN()-COLUMN($U45)),IFERROR(OFFSET('セット情報(業務便）'!$P$2,MATCH($H50,BカートセットID入力!$F$4:$F$150,0),COLUMN()-COLUMN($U45)),IFERROR(OFFSET('セット情報（サンプル）'!$N$2,MATCH($H50,BカートセットID入力!$I$4:$I$150,0),COLUMN()-COLUMN($U45)),IFERROR(OFFSET('セット情報（イレギュラーサンプル）'!$N$2,MATCH($H50,BカートセットID入力!$L$4:$L$150,0),COLUMN()-COLUMN($U45)),""))))</f>
        <v/>
      </c>
      <c r="V50" s="53" t="str">
        <f ca="1">IFERROR(OFFSET('セット情報(宅配便）'!$P$2,MATCH($H50,BカートセットID入力!$C$4:$C$150,0),COLUMN()-COLUMN($U45)),IFERROR(OFFSET('セット情報(業務便）'!$P$2,MATCH($H50,BカートセットID入力!$F$4:$F$150,0),COLUMN()-COLUMN($U45)),IFERROR(OFFSET('セット情報（サンプル）'!$N$2,MATCH($H50,BカートセットID入力!$I$4:$I$150,0),COLUMN()-COLUMN($U45)),IFERROR(OFFSET('セット情報（イレギュラーサンプル）'!$N$2,MATCH($H50,BカートセットID入力!$L$4:$L$150,0),COLUMN()-COLUMN($U45)),""))))</f>
        <v/>
      </c>
      <c r="W50" s="53" t="str">
        <f ca="1">IFERROR(OFFSET('セット情報(宅配便）'!$P$2,MATCH($H50,BカートセットID入力!$C$4:$C$150,0),COLUMN()-COLUMN($U45)),IFERROR(OFFSET('セット情報(業務便）'!$P$2,MATCH($H50,BカートセットID入力!$F$4:$F$150,0),COLUMN()-COLUMN($U45)),IFERROR(OFFSET('セット情報（サンプル）'!$N$2,MATCH($H50,BカートセットID入力!$I$4:$I$150,0),COLUMN()-COLUMN($U45)),IFERROR(OFFSET('セット情報（イレギュラーサンプル）'!$N$2,MATCH($H50,BカートセットID入力!$L$4:$L$150,0),COLUMN()-COLUMN($U45)),""))))</f>
        <v/>
      </c>
      <c r="X50" s="53" t="str">
        <f ca="1">IFERROR(OFFSET('セット情報(宅配便）'!$P$2,MATCH($H50,BカートセットID入力!$C$4:$C$150,0),COLUMN()-COLUMN($U45)),IFERROR(OFFSET('セット情報(業務便）'!$P$2,MATCH($H50,BカートセットID入力!$F$4:$F$150,0),COLUMN()-COLUMN($U45)),IFERROR(OFFSET('セット情報（サンプル）'!$N$2,MATCH($H50,BカートセットID入力!$I$4:$I$150,0),COLUMN()-COLUMN($U45)),IFERROR(OFFSET('セット情報（イレギュラーサンプル）'!$N$2,MATCH($H50,BカートセットID入力!$L$4:$L$150,0),COLUMN()-COLUMN($U45)),""))))</f>
        <v/>
      </c>
      <c r="Y50" s="53" t="str">
        <f ca="1">IFERROR(OFFSET('セット情報(宅配便）'!$P$2,MATCH($H50,BカートセットID入力!$C$4:$C$150,0),COLUMN()-COLUMN($U45)),IFERROR(OFFSET('セット情報(業務便）'!$P$2,MATCH($H50,BカートセットID入力!$F$4:$F$150,0),COLUMN()-COLUMN($U45)),IFERROR(OFFSET('セット情報（サンプル）'!$N$2,MATCH($H50,BカートセットID入力!$I$4:$I$150,0),COLUMN()-COLUMN($U45)),IFERROR(OFFSET('セット情報（イレギュラーサンプル）'!$N$2,MATCH($H50,BカートセットID入力!$L$4:$L$150,0),COLUMN()-COLUMN($U45)),""))))</f>
        <v/>
      </c>
      <c r="Z50" s="53" t="str">
        <f ca="1">IFERROR(OFFSET('セット情報(宅配便）'!$P$2,MATCH($H50,BカートセットID入力!$C$4:$C$150,0),COLUMN()-COLUMN($U45)),IFERROR(OFFSET('セット情報(業務便）'!$P$2,MATCH($H50,BカートセットID入力!$F$4:$F$150,0),COLUMN()-COLUMN($U45)),IFERROR(OFFSET('セット情報（サンプル）'!$N$2,MATCH($H50,BカートセットID入力!$I$4:$I$150,0),COLUMN()-COLUMN($U45)),IFERROR(OFFSET('セット情報（イレギュラーサンプル）'!$N$2,MATCH($H50,BカートセットID入力!$L$4:$L$150,0),COLUMN()-COLUMN($U45)),""))))</f>
        <v/>
      </c>
      <c r="AA50" s="53" t="str">
        <f ca="1">IFERROR(OFFSET('セット情報(宅配便）'!$P$2,MATCH($H50,BカートセットID入力!$C$4:$C$150,0),COLUMN()-COLUMN($U45)),IFERROR(OFFSET('セット情報(業務便）'!$P$2,MATCH($H50,BカートセットID入力!$F$4:$F$150,0),COLUMN()-COLUMN($U45)),IFERROR(OFFSET('セット情報（サンプル）'!$N$2,MATCH($H50,BカートセットID入力!$I$4:$I$150,0),COLUMN()-COLUMN($U45)),IFERROR(OFFSET('セット情報（イレギュラーサンプル）'!$N$2,MATCH($H50,BカートセットID入力!$L$4:$L$150,0),COLUMN()-COLUMN($U45)),""))))</f>
        <v/>
      </c>
      <c r="AB50" s="53" t="str">
        <f ca="1">IFERROR(OFFSET('セット情報(宅配便）'!$P$2,MATCH($H50,BカートセットID入力!$C$4:$C$150,0),COLUMN()-COLUMN($U45)),IFERROR(OFFSET('セット情報(業務便）'!$P$2,MATCH($H50,BカートセットID入力!$F$4:$F$150,0),COLUMN()-COLUMN($U45)),IFERROR(OFFSET('セット情報（サンプル）'!$N$2,MATCH($H50,BカートセットID入力!$I$4:$I$150,0),COLUMN()-COLUMN($U45)),IFERROR(OFFSET('セット情報（イレギュラーサンプル）'!$N$2,MATCH($H50,BカートセットID入力!$L$4:$L$150,0),COLUMN()-COLUMN($U45)),""))))</f>
        <v/>
      </c>
      <c r="AC50" s="53" t="str">
        <f ca="1">IFERROR(OFFSET('セット情報(宅配便）'!$P$2,MATCH($H50,BカートセットID入力!$C$4:$C$150,0),COLUMN()-COLUMN($U45)),IFERROR(OFFSET('セット情報(業務便）'!$P$2,MATCH($H50,BカートセットID入力!$F$4:$F$150,0),COLUMN()-COLUMN($U45)),IFERROR(OFFSET('セット情報（サンプル）'!$N$2,MATCH($H50,BカートセットID入力!$I$4:$I$150,0),COLUMN()-COLUMN($U45)),IFERROR(OFFSET('セット情報（イレギュラーサンプル）'!$N$2,MATCH($H50,BカートセットID入力!$L$4:$L$150,0),COLUMN()-COLUMN($U45)),""))))</f>
        <v/>
      </c>
      <c r="AD50" s="53" t="str">
        <f ca="1">IFERROR(OFFSET('セット情報(宅配便）'!$P$2,MATCH($H50,BカートセットID入力!$C$4:$C$150,0),COLUMN()-COLUMN($U45)),IFERROR(OFFSET('セット情報(業務便）'!$P$2,MATCH($H50,BカートセットID入力!$F$4:$F$150,0),COLUMN()-COLUMN($U45)),IFERROR(OFFSET('セット情報（サンプル）'!$N$2,MATCH($H50,BカートセットID入力!$I$4:$I$150,0),COLUMN()-COLUMN($U45)),IFERROR(OFFSET('セット情報（イレギュラーサンプル）'!$N$2,MATCH($H50,BカートセットID入力!$L$4:$L$150,0),COLUMN()-COLUMN($U45)),""))))</f>
        <v/>
      </c>
      <c r="AE50" s="53" t="str">
        <f ca="1">IFERROR(OFFSET('セット情報(宅配便）'!$P$2,MATCH($H50,BカートセットID入力!$C$4:$C$150,0),COLUMN()-COLUMN($U45)),IFERROR(OFFSET('セット情報(業務便）'!$P$2,MATCH($H50,BカートセットID入力!$F$4:$F$150,0),COLUMN()-COLUMN($U45)),IFERROR(OFFSET('セット情報（サンプル）'!$N$2,MATCH($H50,BカートセットID入力!$I$4:$I$150,0),COLUMN()-COLUMN($U45)),IFERROR(OFFSET('セット情報（イレギュラーサンプル）'!$N$2,MATCH($H50,BカートセットID入力!$L$4:$L$150,0),COLUMN()-COLUMN($U45)),""))))</f>
        <v/>
      </c>
      <c r="AF50" s="53" t="str">
        <f ca="1">IFERROR(OFFSET('セット情報(宅配便）'!$P$2,MATCH($H50,BカートセットID入力!$C$4:$C$150,0),COLUMN()-COLUMN($U45)),IFERROR(OFFSET('セット情報(業務便）'!$P$2,MATCH($H50,BカートセットID入力!$F$4:$F$150,0),COLUMN()-COLUMN($U45)),IFERROR(OFFSET('セット情報（サンプル）'!$N$2,MATCH($H50,BカートセットID入力!$I$4:$I$150,0),COLUMN()-COLUMN($U45)),IFERROR(OFFSET('セット情報（イレギュラーサンプル）'!$N$2,MATCH($H50,BカートセットID入力!$L$4:$L$150,0),COLUMN()-COLUMN($U45)),""))))</f>
        <v/>
      </c>
      <c r="AG50" s="53" t="str">
        <f ca="1">IFERROR(OFFSET('セット情報(宅配便）'!$P$2,MATCH($H50,BカートセットID入力!$C$4:$C$150,0),COLUMN()-COLUMN($U45)),IFERROR(OFFSET('セット情報(業務便）'!$P$2,MATCH($H50,BカートセットID入力!$F$4:$F$150,0),COLUMN()-COLUMN($U45)),IFERROR(OFFSET('セット情報（サンプル）'!$N$2,MATCH($H50,BカートセットID入力!$I$4:$I$150,0),COLUMN()-COLUMN($U45)),IFERROR(OFFSET('セット情報（イレギュラーサンプル）'!$N$2,MATCH($H50,BカートセットID入力!$L$4:$L$150,0),COLUMN()-COLUMN($U45)),""))))</f>
        <v/>
      </c>
      <c r="AH50" s="53" t="str">
        <f ca="1">IFERROR(OFFSET('セット情報(宅配便）'!$P$2,MATCH($H50,BカートセットID入力!$C$4:$C$150,0),COLUMN()-COLUMN($U45)),IFERROR(OFFSET('セット情報(業務便）'!$P$2,MATCH($H50,BカートセットID入力!$F$4:$F$150,0),COLUMN()-COLUMN($U45)),IFERROR(OFFSET('セット情報（サンプル）'!$N$2,MATCH($H50,BカートセットID入力!$I$4:$I$150,0),COLUMN()-COLUMN($U45)),IFERROR(OFFSET('セット情報（イレギュラーサンプル）'!$N$2,MATCH($H50,BカートセットID入力!$L$4:$L$150,0),COLUMN()-COLUMN($U45)),""))))</f>
        <v/>
      </c>
      <c r="AI50" s="53" t="str">
        <f ca="1">IFERROR(OFFSET('セット情報(宅配便）'!$P$2,MATCH($H50,BカートセットID入力!$C$4:$C$150,0),COLUMN()-COLUMN($U45)),IFERROR(OFFSET('セット情報(業務便）'!$P$2,MATCH($H50,BカートセットID入力!$F$4:$F$150,0),COLUMN()-COLUMN($U45)),IFERROR(OFFSET('セット情報（サンプル）'!$N$2,MATCH($H50,BカートセットID入力!$I$4:$I$150,0),COLUMN()-COLUMN($U45)),IFERROR(OFFSET('セット情報（イレギュラーサンプル）'!$N$2,MATCH($H50,BカートセットID入力!$L$4:$L$150,0),COLUMN()-COLUMN($U45)),""))))</f>
        <v/>
      </c>
      <c r="AJ50" s="53" t="str">
        <f ca="1">IFERROR(OFFSET('セット情報(宅配便）'!$P$2,MATCH($H50,BカートセットID入力!$C$4:$C$150,0),COLUMN()-COLUMN($U45)),IFERROR(OFFSET('セット情報(業務便）'!$P$2,MATCH($H50,BカートセットID入力!$F$4:$F$150,0),COLUMN()-COLUMN($U45)),IFERROR(OFFSET('セット情報（サンプル）'!$N$2,MATCH($H50,BカートセットID入力!$I$4:$I$150,0),COLUMN()-COLUMN($U45)),IFERROR(OFFSET('セット情報（イレギュラーサンプル）'!$N$2,MATCH($H50,BカートセットID入力!$L$4:$L$150,0),COLUMN()-COLUMN($U45)),""))))</f>
        <v/>
      </c>
      <c r="AK50" s="53" t="str">
        <f ca="1">IFERROR(OFFSET('セット情報(宅配便）'!$P$2,MATCH($H50,BカートセットID入力!$C$4:$C$150,0),COLUMN()-COLUMN($U45)),IFERROR(OFFSET('セット情報(業務便）'!$P$2,MATCH($H50,BカートセットID入力!$F$4:$F$150,0),COLUMN()-COLUMN($U45)),IFERROR(OFFSET('セット情報（サンプル）'!$N$2,MATCH($H50,BカートセットID入力!$I$4:$I$150,0),COLUMN()-COLUMN($U45)),IFERROR(OFFSET('セット情報（イレギュラーサンプル）'!$N$2,MATCH($H50,BカートセットID入力!$L$4:$L$150,0),COLUMN()-COLUMN($U45)),""))))</f>
        <v/>
      </c>
      <c r="AL50" s="53" t="str">
        <f ca="1">IFERROR(OFFSET('セット情報(宅配便）'!$P$2,MATCH($H50,BカートセットID入力!$C$4:$C$150,0),COLUMN()-COLUMN($U45)),IFERROR(OFFSET('セット情報(業務便）'!$P$2,MATCH($H50,BカートセットID入力!$F$4:$F$150,0),COLUMN()-COLUMN($U45)),IFERROR(OFFSET('セット情報（サンプル）'!$N$2,MATCH($H50,BカートセットID入力!$I$4:$I$150,0),COLUMN()-COLUMN($U45)),IFERROR(OFFSET('セット情報（イレギュラーサンプル）'!$N$2,MATCH($H50,BカートセットID入力!$L$4:$L$150,0),COLUMN()-COLUMN($U45)),""))))</f>
        <v/>
      </c>
      <c r="AM50" s="53" t="str">
        <f ca="1">IFERROR(OFFSET('セット情報(宅配便）'!$P$2,MATCH($H50,BカートセットID入力!$C$4:$C$150,0),COLUMN()-COLUMN($U45)),IFERROR(OFFSET('セット情報(業務便）'!$P$2,MATCH($H50,BカートセットID入力!$F$4:$F$150,0),COLUMN()-COLUMN($U45)),IFERROR(OFFSET('セット情報（サンプル）'!$N$2,MATCH($H50,BカートセットID入力!$I$4:$I$150,0),COLUMN()-COLUMN($U45)),IFERROR(OFFSET('セット情報（イレギュラーサンプル）'!$N$2,MATCH($H50,BカートセットID入力!$L$4:$L$150,0),COLUMN()-COLUMN($U45)),""))))</f>
        <v/>
      </c>
      <c r="AN50" s="53" t="str">
        <f ca="1">IFERROR(OFFSET('セット情報(宅配便）'!$P$2,MATCH($H50,BカートセットID入力!$C$4:$C$150,0),COLUMN()-COLUMN($U45)),IFERROR(OFFSET('セット情報(業務便）'!$P$2,MATCH($H50,BカートセットID入力!$F$4:$F$150,0),COLUMN()-COLUMN($U45)),IFERROR(OFFSET('セット情報（サンプル）'!$N$2,MATCH($H50,BカートセットID入力!$I$4:$I$150,0),COLUMN()-COLUMN($U45)),IFERROR(OFFSET('セット情報（イレギュラーサンプル）'!$N$2,MATCH($H50,BカートセットID入力!$L$4:$L$150,0),COLUMN()-COLUMN($U45)),""))))</f>
        <v/>
      </c>
      <c r="AO50" s="53" t="str">
        <f ca="1">IFERROR(OFFSET('セット情報(宅配便）'!$P$2,MATCH($H50,BカートセットID入力!$C$4:$C$150,0),COLUMN()-COLUMN($U45)),IFERROR(OFFSET('セット情報(業務便）'!$P$2,MATCH($H50,BカートセットID入力!$F$4:$F$150,0),COLUMN()-COLUMN($U45)),IFERROR(OFFSET('セット情報（サンプル）'!$N$2,MATCH($H50,BカートセットID入力!$I$4:$I$150,0),COLUMN()-COLUMN($U45)),IFERROR(OFFSET('セット情報（イレギュラーサンプル）'!$N$2,MATCH($H50,BカートセットID入力!$L$4:$L$150,0),COLUMN()-COLUMN($U45)),""))))</f>
        <v/>
      </c>
      <c r="AP50" s="53" t="str">
        <f ca="1">IFERROR(OFFSET('セット情報(宅配便）'!$P$2,MATCH($H50,BカートセットID入力!$C$4:$C$150,0),COLUMN()-COLUMN($U45)),IFERROR(OFFSET('セット情報(業務便）'!$P$2,MATCH($H50,BカートセットID入力!$F$4:$F$150,0),COLUMN()-COLUMN($U45)),IFERROR(OFFSET('セット情報（サンプル）'!$N$2,MATCH($H50,BカートセットID入力!$I$4:$I$150,0),COLUMN()-COLUMN($U45)),IFERROR(OFFSET('セット情報（イレギュラーサンプル）'!$N$2,MATCH($H50,BカートセットID入力!$L$4:$L$150,0),COLUMN()-COLUMN($U45)),""))))</f>
        <v/>
      </c>
      <c r="AQ50" s="53" t="str">
        <f ca="1">IFERROR(OFFSET('セット情報(宅配便）'!$P$2,MATCH($H50,BカートセットID入力!$C$4:$C$150,0),COLUMN()-COLUMN($U45)),IFERROR(OFFSET('セット情報(業務便）'!$P$2,MATCH($H50,BカートセットID入力!$F$4:$F$150,0),COLUMN()-COLUMN($U45)),IFERROR(OFFSET('セット情報（サンプル）'!$N$2,MATCH($H50,BカートセットID入力!$I$4:$I$150,0),COLUMN()-COLUMN($U45)),IFERROR(OFFSET('セット情報（イレギュラーサンプル）'!$N$2,MATCH($H50,BカートセットID入力!$L$4:$L$150,0),COLUMN()-COLUMN($U45)),""))))</f>
        <v/>
      </c>
      <c r="AR50" s="53" t="str">
        <f ca="1">IFERROR(OFFSET('セット情報(宅配便）'!$P$2,MATCH($H50,BカートセットID入力!$C$4:$C$150,0),COLUMN()-COLUMN($U45)),IFERROR(OFFSET('セット情報(業務便）'!$P$2,MATCH($H50,BカートセットID入力!$F$4:$F$150,0),COLUMN()-COLUMN($U45)),IFERROR(OFFSET('セット情報（サンプル）'!$N$2,MATCH($H50,BカートセットID入力!$I$4:$I$150,0),COLUMN()-COLUMN($U45)),IFERROR(OFFSET('セット情報（イレギュラーサンプル）'!$N$2,MATCH($H50,BカートセットID入力!$L$4:$L$150,0),COLUMN()-COLUMN($U45)),""))))</f>
        <v/>
      </c>
      <c r="AS50" s="53" t="str">
        <f ca="1">IFERROR(OFFSET('セット情報(宅配便）'!$P$2,MATCH($H50,BカートセットID入力!$C$4:$C$150,0),COLUMN()-COLUMN($U45)),IFERROR(OFFSET('セット情報(業務便）'!$P$2,MATCH($H50,BカートセットID入力!$F$4:$F$150,0),COLUMN()-COLUMN($U45)),IFERROR(OFFSET('セット情報（サンプル）'!$N$2,MATCH($H50,BカートセットID入力!$I$4:$I$150,0),COLUMN()-COLUMN($U45)),IFERROR(OFFSET('セット情報（イレギュラーサンプル）'!$N$2,MATCH($H50,BカートセットID入力!$L$4:$L$150,0),COLUMN()-COLUMN($U45)),""))))</f>
        <v/>
      </c>
      <c r="AT50" s="53" t="str">
        <f ca="1">IFERROR(OFFSET('セット情報(宅配便）'!$P$2,MATCH($H50,BカートセットID入力!$C$4:$C$150,0),COLUMN()-COLUMN($U45)),IFERROR(OFFSET('セット情報(業務便）'!$P$2,MATCH($H50,BカートセットID入力!$F$4:$F$150,0),COLUMN()-COLUMN($U45)),IFERROR(OFFSET('セット情報（サンプル）'!$N$2,MATCH($H50,BカートセットID入力!$I$4:$I$150,0),COLUMN()-COLUMN($U45)),IFERROR(OFFSET('セット情報（イレギュラーサンプル）'!$N$2,MATCH($H50,BカートセットID入力!$L$4:$L$150,0),COLUMN()-COLUMN($U45)),""))))</f>
        <v/>
      </c>
    </row>
    <row r="51" spans="1:46">
      <c r="A51" s="144"/>
      <c r="B51" s="53" t="str">
        <f>IF(ISBLANK(現行セット情報CSV!A51),"",現行セット情報CSV!A51)</f>
        <v/>
      </c>
      <c r="C51" s="53" t="str">
        <f>IF(ISBLANK(現行セット情報CSV!B51),"",現行セット情報CSV!B51)&amp;IFERROR(VLOOKUP(A51,上部フリースペースHTML!$A$3:$H$5,8,FALSE),"")</f>
        <v/>
      </c>
      <c r="D51" s="53" t="str">
        <f>IF(ISBLANK(現行セット情報CSV!C51),"",現行セット情報CSV!C51)</f>
        <v/>
      </c>
      <c r="E51" s="53" t="str">
        <f>IF(ISBLANK(現行セット情報CSV!D51),"",現行セット情報CSV!D51)</f>
        <v/>
      </c>
      <c r="F51" s="53" t="str">
        <f>IF(ISBLANK(現行セット情報CSV!E51),"",現行セット情報CSV!E51)</f>
        <v/>
      </c>
      <c r="G51" s="53" t="str">
        <f>IF(ISBLANK(現行セット情報CSV!F51),"",現行セット情報CSV!F51)</f>
        <v/>
      </c>
      <c r="H51" s="53" t="str">
        <f>IF(ISBLANK(現行セット情報CSV!G51),"",現行セット情報CSV!G51)</f>
        <v/>
      </c>
      <c r="I51" s="53" t="str">
        <f>IF(ISBLANK(現行セット情報CSV!H51),"",現行セット情報CSV!H51)</f>
        <v/>
      </c>
      <c r="J51" s="53" t="str">
        <f>IF(ISBLANK(現行セット情報CSV!I51),"",現行セット情報CSV!I51&amp;"("&amp;TEXT($J$2,"yyyy年m月")&amp;"納品から)")</f>
        <v/>
      </c>
      <c r="K51" s="53" t="str">
        <f>IF(ISBLANK(現行セット情報CSV!J51),"",現行セット情報CSV!J51)</f>
        <v/>
      </c>
      <c r="L51" s="53" t="str">
        <f>IF(ISBLANK(現行セット情報CSV!K51),"",現行セット情報CSV!K51)</f>
        <v/>
      </c>
      <c r="M51" s="53" t="str">
        <f>IF(ISBLANK(現行セット情報CSV!L51),"",現行セット情報CSV!L51)</f>
        <v/>
      </c>
      <c r="N51" s="53" t="str">
        <f>IF(ISBLANK(現行セット情報CSV!M51),"",現行セット情報CSV!M51)</f>
        <v/>
      </c>
      <c r="O51" s="53" t="str">
        <f>IF(ISBLANK(現行セット情報CSV!N51),"",現行セット情報CSV!N51)</f>
        <v/>
      </c>
      <c r="P51" s="53" t="str">
        <f>IF(ISBLANK(現行セット情報CSV!O51),"",現行セット情報CSV!O51)</f>
        <v/>
      </c>
      <c r="Q51" s="53" t="str">
        <f>IF(ISBLANK(現行セット情報CSV!P51),"",現行セット情報CSV!P51)</f>
        <v/>
      </c>
      <c r="R51" s="53" t="str">
        <f>IF(ISBLANK(現行セット情報CSV!Q51),"",現行セット情報CSV!Q51)</f>
        <v/>
      </c>
      <c r="S51" s="53" t="str">
        <f>IF(ISBLANK(現行セット情報CSV!R51),"",現行セット情報CSV!R51)</f>
        <v/>
      </c>
      <c r="T51" s="53" t="str">
        <f>IF(ISBLANK(現行セット情報CSV!S51),"",現行セット情報CSV!S51)</f>
        <v/>
      </c>
      <c r="U51" s="53" t="str">
        <f ca="1">IFERROR(OFFSET('セット情報(宅配便）'!$P$2,MATCH($H51,BカートセットID入力!$C$4:$C$150,0),COLUMN()-COLUMN($U46)),IFERROR(OFFSET('セット情報(業務便）'!$P$2,MATCH($H51,BカートセットID入力!$F$4:$F$150,0),COLUMN()-COLUMN($U46)),IFERROR(OFFSET('セット情報（サンプル）'!$N$2,MATCH($H51,BカートセットID入力!$I$4:$I$150,0),COLUMN()-COLUMN($U46)),IFERROR(OFFSET('セット情報（イレギュラーサンプル）'!$N$2,MATCH($H51,BカートセットID入力!$L$4:$L$150,0),COLUMN()-COLUMN($U46)),""))))</f>
        <v/>
      </c>
      <c r="V51" s="53" t="str">
        <f ca="1">IFERROR(OFFSET('セット情報(宅配便）'!$P$2,MATCH($H51,BカートセットID入力!$C$4:$C$150,0),COLUMN()-COLUMN($U46)),IFERROR(OFFSET('セット情報(業務便）'!$P$2,MATCH($H51,BカートセットID入力!$F$4:$F$150,0),COLUMN()-COLUMN($U46)),IFERROR(OFFSET('セット情報（サンプル）'!$N$2,MATCH($H51,BカートセットID入力!$I$4:$I$150,0),COLUMN()-COLUMN($U46)),IFERROR(OFFSET('セット情報（イレギュラーサンプル）'!$N$2,MATCH($H51,BカートセットID入力!$L$4:$L$150,0),COLUMN()-COLUMN($U46)),""))))</f>
        <v/>
      </c>
      <c r="W51" s="53" t="str">
        <f ca="1">IFERROR(OFFSET('セット情報(宅配便）'!$P$2,MATCH($H51,BカートセットID入力!$C$4:$C$150,0),COLUMN()-COLUMN($U46)),IFERROR(OFFSET('セット情報(業務便）'!$P$2,MATCH($H51,BカートセットID入力!$F$4:$F$150,0),COLUMN()-COLUMN($U46)),IFERROR(OFFSET('セット情報（サンプル）'!$N$2,MATCH($H51,BカートセットID入力!$I$4:$I$150,0),COLUMN()-COLUMN($U46)),IFERROR(OFFSET('セット情報（イレギュラーサンプル）'!$N$2,MATCH($H51,BカートセットID入力!$L$4:$L$150,0),COLUMN()-COLUMN($U46)),""))))</f>
        <v/>
      </c>
      <c r="X51" s="53" t="str">
        <f ca="1">IFERROR(OFFSET('セット情報(宅配便）'!$P$2,MATCH($H51,BカートセットID入力!$C$4:$C$150,0),COLUMN()-COLUMN($U46)),IFERROR(OFFSET('セット情報(業務便）'!$P$2,MATCH($H51,BカートセットID入力!$F$4:$F$150,0),COLUMN()-COLUMN($U46)),IFERROR(OFFSET('セット情報（サンプル）'!$N$2,MATCH($H51,BカートセットID入力!$I$4:$I$150,0),COLUMN()-COLUMN($U46)),IFERROR(OFFSET('セット情報（イレギュラーサンプル）'!$N$2,MATCH($H51,BカートセットID入力!$L$4:$L$150,0),COLUMN()-COLUMN($U46)),""))))</f>
        <v/>
      </c>
      <c r="Y51" s="53" t="str">
        <f ca="1">IFERROR(OFFSET('セット情報(宅配便）'!$P$2,MATCH($H51,BカートセットID入力!$C$4:$C$150,0),COLUMN()-COLUMN($U46)),IFERROR(OFFSET('セット情報(業務便）'!$P$2,MATCH($H51,BカートセットID入力!$F$4:$F$150,0),COLUMN()-COLUMN($U46)),IFERROR(OFFSET('セット情報（サンプル）'!$N$2,MATCH($H51,BカートセットID入力!$I$4:$I$150,0),COLUMN()-COLUMN($U46)),IFERROR(OFFSET('セット情報（イレギュラーサンプル）'!$N$2,MATCH($H51,BカートセットID入力!$L$4:$L$150,0),COLUMN()-COLUMN($U46)),""))))</f>
        <v/>
      </c>
      <c r="Z51" s="53" t="str">
        <f ca="1">IFERROR(OFFSET('セット情報(宅配便）'!$P$2,MATCH($H51,BカートセットID入力!$C$4:$C$150,0),COLUMN()-COLUMN($U46)),IFERROR(OFFSET('セット情報(業務便）'!$P$2,MATCH($H51,BカートセットID入力!$F$4:$F$150,0),COLUMN()-COLUMN($U46)),IFERROR(OFFSET('セット情報（サンプル）'!$N$2,MATCH($H51,BカートセットID入力!$I$4:$I$150,0),COLUMN()-COLUMN($U46)),IFERROR(OFFSET('セット情報（イレギュラーサンプル）'!$N$2,MATCH($H51,BカートセットID入力!$L$4:$L$150,0),COLUMN()-COLUMN($U46)),""))))</f>
        <v/>
      </c>
      <c r="AA51" s="53" t="str">
        <f ca="1">IFERROR(OFFSET('セット情報(宅配便）'!$P$2,MATCH($H51,BカートセットID入力!$C$4:$C$150,0),COLUMN()-COLUMN($U46)),IFERROR(OFFSET('セット情報(業務便）'!$P$2,MATCH($H51,BカートセットID入力!$F$4:$F$150,0),COLUMN()-COLUMN($U46)),IFERROR(OFFSET('セット情報（サンプル）'!$N$2,MATCH($H51,BカートセットID入力!$I$4:$I$150,0),COLUMN()-COLUMN($U46)),IFERROR(OFFSET('セット情報（イレギュラーサンプル）'!$N$2,MATCH($H51,BカートセットID入力!$L$4:$L$150,0),COLUMN()-COLUMN($U46)),""))))</f>
        <v/>
      </c>
      <c r="AB51" s="53" t="str">
        <f ca="1">IFERROR(OFFSET('セット情報(宅配便）'!$P$2,MATCH($H51,BカートセットID入力!$C$4:$C$150,0),COLUMN()-COLUMN($U46)),IFERROR(OFFSET('セット情報(業務便）'!$P$2,MATCH($H51,BカートセットID入力!$F$4:$F$150,0),COLUMN()-COLUMN($U46)),IFERROR(OFFSET('セット情報（サンプル）'!$N$2,MATCH($H51,BカートセットID入力!$I$4:$I$150,0),COLUMN()-COLUMN($U46)),IFERROR(OFFSET('セット情報（イレギュラーサンプル）'!$N$2,MATCH($H51,BカートセットID入力!$L$4:$L$150,0),COLUMN()-COLUMN($U46)),""))))</f>
        <v/>
      </c>
      <c r="AC51" s="53" t="str">
        <f ca="1">IFERROR(OFFSET('セット情報(宅配便）'!$P$2,MATCH($H51,BカートセットID入力!$C$4:$C$150,0),COLUMN()-COLUMN($U46)),IFERROR(OFFSET('セット情報(業務便）'!$P$2,MATCH($H51,BカートセットID入力!$F$4:$F$150,0),COLUMN()-COLUMN($U46)),IFERROR(OFFSET('セット情報（サンプル）'!$N$2,MATCH($H51,BカートセットID入力!$I$4:$I$150,0),COLUMN()-COLUMN($U46)),IFERROR(OFFSET('セット情報（イレギュラーサンプル）'!$N$2,MATCH($H51,BカートセットID入力!$L$4:$L$150,0),COLUMN()-COLUMN($U46)),""))))</f>
        <v/>
      </c>
      <c r="AD51" s="53" t="str">
        <f ca="1">IFERROR(OFFSET('セット情報(宅配便）'!$P$2,MATCH($H51,BカートセットID入力!$C$4:$C$150,0),COLUMN()-COLUMN($U46)),IFERROR(OFFSET('セット情報(業務便）'!$P$2,MATCH($H51,BカートセットID入力!$F$4:$F$150,0),COLUMN()-COLUMN($U46)),IFERROR(OFFSET('セット情報（サンプル）'!$N$2,MATCH($H51,BカートセットID入力!$I$4:$I$150,0),COLUMN()-COLUMN($U46)),IFERROR(OFFSET('セット情報（イレギュラーサンプル）'!$N$2,MATCH($H51,BカートセットID入力!$L$4:$L$150,0),COLUMN()-COLUMN($U46)),""))))</f>
        <v/>
      </c>
      <c r="AE51" s="53" t="str">
        <f ca="1">IFERROR(OFFSET('セット情報(宅配便）'!$P$2,MATCH($H51,BカートセットID入力!$C$4:$C$150,0),COLUMN()-COLUMN($U46)),IFERROR(OFFSET('セット情報(業務便）'!$P$2,MATCH($H51,BカートセットID入力!$F$4:$F$150,0),COLUMN()-COLUMN($U46)),IFERROR(OFFSET('セット情報（サンプル）'!$N$2,MATCH($H51,BカートセットID入力!$I$4:$I$150,0),COLUMN()-COLUMN($U46)),IFERROR(OFFSET('セット情報（イレギュラーサンプル）'!$N$2,MATCH($H51,BカートセットID入力!$L$4:$L$150,0),COLUMN()-COLUMN($U46)),""))))</f>
        <v/>
      </c>
      <c r="AF51" s="53" t="str">
        <f ca="1">IFERROR(OFFSET('セット情報(宅配便）'!$P$2,MATCH($H51,BカートセットID入力!$C$4:$C$150,0),COLUMN()-COLUMN($U46)),IFERROR(OFFSET('セット情報(業務便）'!$P$2,MATCH($H51,BカートセットID入力!$F$4:$F$150,0),COLUMN()-COLUMN($U46)),IFERROR(OFFSET('セット情報（サンプル）'!$N$2,MATCH($H51,BカートセットID入力!$I$4:$I$150,0),COLUMN()-COLUMN($U46)),IFERROR(OFFSET('セット情報（イレギュラーサンプル）'!$N$2,MATCH($H51,BカートセットID入力!$L$4:$L$150,0),COLUMN()-COLUMN($U46)),""))))</f>
        <v/>
      </c>
      <c r="AG51" s="53" t="str">
        <f ca="1">IFERROR(OFFSET('セット情報(宅配便）'!$P$2,MATCH($H51,BカートセットID入力!$C$4:$C$150,0),COLUMN()-COLUMN($U46)),IFERROR(OFFSET('セット情報(業務便）'!$P$2,MATCH($H51,BカートセットID入力!$F$4:$F$150,0),COLUMN()-COLUMN($U46)),IFERROR(OFFSET('セット情報（サンプル）'!$N$2,MATCH($H51,BカートセットID入力!$I$4:$I$150,0),COLUMN()-COLUMN($U46)),IFERROR(OFFSET('セット情報（イレギュラーサンプル）'!$N$2,MATCH($H51,BカートセットID入力!$L$4:$L$150,0),COLUMN()-COLUMN($U46)),""))))</f>
        <v/>
      </c>
      <c r="AH51" s="53" t="str">
        <f ca="1">IFERROR(OFFSET('セット情報(宅配便）'!$P$2,MATCH($H51,BカートセットID入力!$C$4:$C$150,0),COLUMN()-COLUMN($U46)),IFERROR(OFFSET('セット情報(業務便）'!$P$2,MATCH($H51,BカートセットID入力!$F$4:$F$150,0),COLUMN()-COLUMN($U46)),IFERROR(OFFSET('セット情報（サンプル）'!$N$2,MATCH($H51,BカートセットID入力!$I$4:$I$150,0),COLUMN()-COLUMN($U46)),IFERROR(OFFSET('セット情報（イレギュラーサンプル）'!$N$2,MATCH($H51,BカートセットID入力!$L$4:$L$150,0),COLUMN()-COLUMN($U46)),""))))</f>
        <v/>
      </c>
      <c r="AI51" s="53" t="str">
        <f ca="1">IFERROR(OFFSET('セット情報(宅配便）'!$P$2,MATCH($H51,BカートセットID入力!$C$4:$C$150,0),COLUMN()-COLUMN($U46)),IFERROR(OFFSET('セット情報(業務便）'!$P$2,MATCH($H51,BカートセットID入力!$F$4:$F$150,0),COLUMN()-COLUMN($U46)),IFERROR(OFFSET('セット情報（サンプル）'!$N$2,MATCH($H51,BカートセットID入力!$I$4:$I$150,0),COLUMN()-COLUMN($U46)),IFERROR(OFFSET('セット情報（イレギュラーサンプル）'!$N$2,MATCH($H51,BカートセットID入力!$L$4:$L$150,0),COLUMN()-COLUMN($U46)),""))))</f>
        <v/>
      </c>
      <c r="AJ51" s="53" t="str">
        <f ca="1">IFERROR(OFFSET('セット情報(宅配便）'!$P$2,MATCH($H51,BカートセットID入力!$C$4:$C$150,0),COLUMN()-COLUMN($U46)),IFERROR(OFFSET('セット情報(業務便）'!$P$2,MATCH($H51,BカートセットID入力!$F$4:$F$150,0),COLUMN()-COLUMN($U46)),IFERROR(OFFSET('セット情報（サンプル）'!$N$2,MATCH($H51,BカートセットID入力!$I$4:$I$150,0),COLUMN()-COLUMN($U46)),IFERROR(OFFSET('セット情報（イレギュラーサンプル）'!$N$2,MATCH($H51,BカートセットID入力!$L$4:$L$150,0),COLUMN()-COLUMN($U46)),""))))</f>
        <v/>
      </c>
      <c r="AK51" s="53" t="str">
        <f ca="1">IFERROR(OFFSET('セット情報(宅配便）'!$P$2,MATCH($H51,BカートセットID入力!$C$4:$C$150,0),COLUMN()-COLUMN($U46)),IFERROR(OFFSET('セット情報(業務便）'!$P$2,MATCH($H51,BカートセットID入力!$F$4:$F$150,0),COLUMN()-COLUMN($U46)),IFERROR(OFFSET('セット情報（サンプル）'!$N$2,MATCH($H51,BカートセットID入力!$I$4:$I$150,0),COLUMN()-COLUMN($U46)),IFERROR(OFFSET('セット情報（イレギュラーサンプル）'!$N$2,MATCH($H51,BカートセットID入力!$L$4:$L$150,0),COLUMN()-COLUMN($U46)),""))))</f>
        <v/>
      </c>
      <c r="AL51" s="53" t="str">
        <f ca="1">IFERROR(OFFSET('セット情報(宅配便）'!$P$2,MATCH($H51,BカートセットID入力!$C$4:$C$150,0),COLUMN()-COLUMN($U46)),IFERROR(OFFSET('セット情報(業務便）'!$P$2,MATCH($H51,BカートセットID入力!$F$4:$F$150,0),COLUMN()-COLUMN($U46)),IFERROR(OFFSET('セット情報（サンプル）'!$N$2,MATCH($H51,BカートセットID入力!$I$4:$I$150,0),COLUMN()-COLUMN($U46)),IFERROR(OFFSET('セット情報（イレギュラーサンプル）'!$N$2,MATCH($H51,BカートセットID入力!$L$4:$L$150,0),COLUMN()-COLUMN($U46)),""))))</f>
        <v/>
      </c>
      <c r="AM51" s="53" t="str">
        <f ca="1">IFERROR(OFFSET('セット情報(宅配便）'!$P$2,MATCH($H51,BカートセットID入力!$C$4:$C$150,0),COLUMN()-COLUMN($U46)),IFERROR(OFFSET('セット情報(業務便）'!$P$2,MATCH($H51,BカートセットID入力!$F$4:$F$150,0),COLUMN()-COLUMN($U46)),IFERROR(OFFSET('セット情報（サンプル）'!$N$2,MATCH($H51,BカートセットID入力!$I$4:$I$150,0),COLUMN()-COLUMN($U46)),IFERROR(OFFSET('セット情報（イレギュラーサンプル）'!$N$2,MATCH($H51,BカートセットID入力!$L$4:$L$150,0),COLUMN()-COLUMN($U46)),""))))</f>
        <v/>
      </c>
      <c r="AN51" s="53" t="str">
        <f ca="1">IFERROR(OFFSET('セット情報(宅配便）'!$P$2,MATCH($H51,BカートセットID入力!$C$4:$C$150,0),COLUMN()-COLUMN($U46)),IFERROR(OFFSET('セット情報(業務便）'!$P$2,MATCH($H51,BカートセットID入力!$F$4:$F$150,0),COLUMN()-COLUMN($U46)),IFERROR(OFFSET('セット情報（サンプル）'!$N$2,MATCH($H51,BカートセットID入力!$I$4:$I$150,0),COLUMN()-COLUMN($U46)),IFERROR(OFFSET('セット情報（イレギュラーサンプル）'!$N$2,MATCH($H51,BカートセットID入力!$L$4:$L$150,0),COLUMN()-COLUMN($U46)),""))))</f>
        <v/>
      </c>
      <c r="AO51" s="53" t="str">
        <f ca="1">IFERROR(OFFSET('セット情報(宅配便）'!$P$2,MATCH($H51,BカートセットID入力!$C$4:$C$150,0),COLUMN()-COLUMN($U46)),IFERROR(OFFSET('セット情報(業務便）'!$P$2,MATCH($H51,BカートセットID入力!$F$4:$F$150,0),COLUMN()-COLUMN($U46)),IFERROR(OFFSET('セット情報（サンプル）'!$N$2,MATCH($H51,BカートセットID入力!$I$4:$I$150,0),COLUMN()-COLUMN($U46)),IFERROR(OFFSET('セット情報（イレギュラーサンプル）'!$N$2,MATCH($H51,BカートセットID入力!$L$4:$L$150,0),COLUMN()-COLUMN($U46)),""))))</f>
        <v/>
      </c>
      <c r="AP51" s="53" t="str">
        <f ca="1">IFERROR(OFFSET('セット情報(宅配便）'!$P$2,MATCH($H51,BカートセットID入力!$C$4:$C$150,0),COLUMN()-COLUMN($U46)),IFERROR(OFFSET('セット情報(業務便）'!$P$2,MATCH($H51,BカートセットID入力!$F$4:$F$150,0),COLUMN()-COLUMN($U46)),IFERROR(OFFSET('セット情報（サンプル）'!$N$2,MATCH($H51,BカートセットID入力!$I$4:$I$150,0),COLUMN()-COLUMN($U46)),IFERROR(OFFSET('セット情報（イレギュラーサンプル）'!$N$2,MATCH($H51,BカートセットID入力!$L$4:$L$150,0),COLUMN()-COLUMN($U46)),""))))</f>
        <v/>
      </c>
      <c r="AQ51" s="53" t="str">
        <f ca="1">IFERROR(OFFSET('セット情報(宅配便）'!$P$2,MATCH($H51,BカートセットID入力!$C$4:$C$150,0),COLUMN()-COLUMN($U46)),IFERROR(OFFSET('セット情報(業務便）'!$P$2,MATCH($H51,BカートセットID入力!$F$4:$F$150,0),COLUMN()-COLUMN($U46)),IFERROR(OFFSET('セット情報（サンプル）'!$N$2,MATCH($H51,BカートセットID入力!$I$4:$I$150,0),COLUMN()-COLUMN($U46)),IFERROR(OFFSET('セット情報（イレギュラーサンプル）'!$N$2,MATCH($H51,BカートセットID入力!$L$4:$L$150,0),COLUMN()-COLUMN($U46)),""))))</f>
        <v/>
      </c>
      <c r="AR51" s="53" t="str">
        <f ca="1">IFERROR(OFFSET('セット情報(宅配便）'!$P$2,MATCH($H51,BカートセットID入力!$C$4:$C$150,0),COLUMN()-COLUMN($U46)),IFERROR(OFFSET('セット情報(業務便）'!$P$2,MATCH($H51,BカートセットID入力!$F$4:$F$150,0),COLUMN()-COLUMN($U46)),IFERROR(OFFSET('セット情報（サンプル）'!$N$2,MATCH($H51,BカートセットID入力!$I$4:$I$150,0),COLUMN()-COLUMN($U46)),IFERROR(OFFSET('セット情報（イレギュラーサンプル）'!$N$2,MATCH($H51,BカートセットID入力!$L$4:$L$150,0),COLUMN()-COLUMN($U46)),""))))</f>
        <v/>
      </c>
      <c r="AS51" s="53" t="str">
        <f ca="1">IFERROR(OFFSET('セット情報(宅配便）'!$P$2,MATCH($H51,BカートセットID入力!$C$4:$C$150,0),COLUMN()-COLUMN($U46)),IFERROR(OFFSET('セット情報(業務便）'!$P$2,MATCH($H51,BカートセットID入力!$F$4:$F$150,0),COLUMN()-COLUMN($U46)),IFERROR(OFFSET('セット情報（サンプル）'!$N$2,MATCH($H51,BカートセットID入力!$I$4:$I$150,0),COLUMN()-COLUMN($U46)),IFERROR(OFFSET('セット情報（イレギュラーサンプル）'!$N$2,MATCH($H51,BカートセットID入力!$L$4:$L$150,0),COLUMN()-COLUMN($U46)),""))))</f>
        <v/>
      </c>
      <c r="AT51" s="53" t="str">
        <f ca="1">IFERROR(OFFSET('セット情報(宅配便）'!$P$2,MATCH($H51,BカートセットID入力!$C$4:$C$150,0),COLUMN()-COLUMN($U46)),IFERROR(OFFSET('セット情報(業務便）'!$P$2,MATCH($H51,BカートセットID入力!$F$4:$F$150,0),COLUMN()-COLUMN($U46)),IFERROR(OFFSET('セット情報（サンプル）'!$N$2,MATCH($H51,BカートセットID入力!$I$4:$I$150,0),COLUMN()-COLUMN($U46)),IFERROR(OFFSET('セット情報（イレギュラーサンプル）'!$N$2,MATCH($H51,BカートセットID入力!$L$4:$L$150,0),COLUMN()-COLUMN($U46)),""))))</f>
        <v/>
      </c>
    </row>
    <row r="52" spans="1:46">
      <c r="A52" s="144"/>
      <c r="B52" s="53" t="str">
        <f>IF(ISBLANK(現行セット情報CSV!A52),"",現行セット情報CSV!A52)</f>
        <v/>
      </c>
      <c r="C52" s="53" t="str">
        <f>IF(ISBLANK(現行セット情報CSV!B52),"",現行セット情報CSV!B52)&amp;IFERROR(VLOOKUP(A52,上部フリースペースHTML!$A$3:$H$5,8,FALSE),"")</f>
        <v/>
      </c>
      <c r="D52" s="53" t="str">
        <f>IF(ISBLANK(現行セット情報CSV!C52),"",現行セット情報CSV!C52)</f>
        <v/>
      </c>
      <c r="E52" s="53" t="str">
        <f>IF(ISBLANK(現行セット情報CSV!D52),"",現行セット情報CSV!D52)</f>
        <v/>
      </c>
      <c r="F52" s="53" t="str">
        <f>IF(ISBLANK(現行セット情報CSV!E52),"",現行セット情報CSV!E52)</f>
        <v/>
      </c>
      <c r="G52" s="53" t="str">
        <f>IF(ISBLANK(現行セット情報CSV!F52),"",現行セット情報CSV!F52)</f>
        <v/>
      </c>
      <c r="H52" s="53" t="str">
        <f>IF(ISBLANK(現行セット情報CSV!G52),"",現行セット情報CSV!G52)</f>
        <v/>
      </c>
      <c r="I52" s="53" t="str">
        <f>IF(ISBLANK(現行セット情報CSV!H52),"",現行セット情報CSV!H52)</f>
        <v/>
      </c>
      <c r="J52" s="53" t="str">
        <f>IF(ISBLANK(現行セット情報CSV!I52),"",現行セット情報CSV!I52&amp;"("&amp;TEXT($J$2,"yyyy年m月")&amp;"納品から)")</f>
        <v/>
      </c>
      <c r="K52" s="53" t="str">
        <f>IF(ISBLANK(現行セット情報CSV!J52),"",現行セット情報CSV!J52)</f>
        <v/>
      </c>
      <c r="L52" s="53" t="str">
        <f>IF(ISBLANK(現行セット情報CSV!K52),"",現行セット情報CSV!K52)</f>
        <v/>
      </c>
      <c r="M52" s="53" t="str">
        <f>IF(ISBLANK(現行セット情報CSV!L52),"",現行セット情報CSV!L52)</f>
        <v/>
      </c>
      <c r="N52" s="53" t="str">
        <f>IF(ISBLANK(現行セット情報CSV!M52),"",現行セット情報CSV!M52)</f>
        <v/>
      </c>
      <c r="O52" s="53" t="str">
        <f>IF(ISBLANK(現行セット情報CSV!N52),"",現行セット情報CSV!N52)</f>
        <v/>
      </c>
      <c r="P52" s="53" t="str">
        <f>IF(ISBLANK(現行セット情報CSV!O52),"",現行セット情報CSV!O52)</f>
        <v/>
      </c>
      <c r="Q52" s="53" t="str">
        <f>IF(ISBLANK(現行セット情報CSV!P52),"",現行セット情報CSV!P52)</f>
        <v/>
      </c>
      <c r="R52" s="53" t="str">
        <f>IF(ISBLANK(現行セット情報CSV!Q52),"",現行セット情報CSV!Q52)</f>
        <v/>
      </c>
      <c r="S52" s="53" t="str">
        <f>IF(ISBLANK(現行セット情報CSV!R52),"",現行セット情報CSV!R52)</f>
        <v/>
      </c>
      <c r="T52" s="53" t="str">
        <f>IF(ISBLANK(現行セット情報CSV!S52),"",現行セット情報CSV!S52)</f>
        <v/>
      </c>
      <c r="U52" s="53" t="str">
        <f ca="1">IFERROR(OFFSET('セット情報(宅配便）'!$P$2,MATCH($H52,BカートセットID入力!$C$4:$C$150,0),COLUMN()-COLUMN($U47)),IFERROR(OFFSET('セット情報(業務便）'!$P$2,MATCH($H52,BカートセットID入力!$F$4:$F$150,0),COLUMN()-COLUMN($U47)),IFERROR(OFFSET('セット情報（サンプル）'!$N$2,MATCH($H52,BカートセットID入力!$I$4:$I$150,0),COLUMN()-COLUMN($U47)),IFERROR(OFFSET('セット情報（イレギュラーサンプル）'!$N$2,MATCH($H52,BカートセットID入力!$L$4:$L$150,0),COLUMN()-COLUMN($U47)),""))))</f>
        <v/>
      </c>
      <c r="V52" s="53" t="str">
        <f ca="1">IFERROR(OFFSET('セット情報(宅配便）'!$P$2,MATCH($H52,BカートセットID入力!$C$4:$C$150,0),COLUMN()-COLUMN($U47)),IFERROR(OFFSET('セット情報(業務便）'!$P$2,MATCH($H52,BカートセットID入力!$F$4:$F$150,0),COLUMN()-COLUMN($U47)),IFERROR(OFFSET('セット情報（サンプル）'!$N$2,MATCH($H52,BカートセットID入力!$I$4:$I$150,0),COLUMN()-COLUMN($U47)),IFERROR(OFFSET('セット情報（イレギュラーサンプル）'!$N$2,MATCH($H52,BカートセットID入力!$L$4:$L$150,0),COLUMN()-COLUMN($U47)),""))))</f>
        <v/>
      </c>
      <c r="W52" s="53" t="str">
        <f ca="1">IFERROR(OFFSET('セット情報(宅配便）'!$P$2,MATCH($H52,BカートセットID入力!$C$4:$C$150,0),COLUMN()-COLUMN($U47)),IFERROR(OFFSET('セット情報(業務便）'!$P$2,MATCH($H52,BカートセットID入力!$F$4:$F$150,0),COLUMN()-COLUMN($U47)),IFERROR(OFFSET('セット情報（サンプル）'!$N$2,MATCH($H52,BカートセットID入力!$I$4:$I$150,0),COLUMN()-COLUMN($U47)),IFERROR(OFFSET('セット情報（イレギュラーサンプル）'!$N$2,MATCH($H52,BカートセットID入力!$L$4:$L$150,0),COLUMN()-COLUMN($U47)),""))))</f>
        <v/>
      </c>
      <c r="X52" s="53" t="str">
        <f ca="1">IFERROR(OFFSET('セット情報(宅配便）'!$P$2,MATCH($H52,BカートセットID入力!$C$4:$C$150,0),COLUMN()-COLUMN($U47)),IFERROR(OFFSET('セット情報(業務便）'!$P$2,MATCH($H52,BカートセットID入力!$F$4:$F$150,0),COLUMN()-COLUMN($U47)),IFERROR(OFFSET('セット情報（サンプル）'!$N$2,MATCH($H52,BカートセットID入力!$I$4:$I$150,0),COLUMN()-COLUMN($U47)),IFERROR(OFFSET('セット情報（イレギュラーサンプル）'!$N$2,MATCH($H52,BカートセットID入力!$L$4:$L$150,0),COLUMN()-COLUMN($U47)),""))))</f>
        <v/>
      </c>
      <c r="Y52" s="53" t="str">
        <f ca="1">IFERROR(OFFSET('セット情報(宅配便）'!$P$2,MATCH($H52,BカートセットID入力!$C$4:$C$150,0),COLUMN()-COLUMN($U47)),IFERROR(OFFSET('セット情報(業務便）'!$P$2,MATCH($H52,BカートセットID入力!$F$4:$F$150,0),COLUMN()-COLUMN($U47)),IFERROR(OFFSET('セット情報（サンプル）'!$N$2,MATCH($H52,BカートセットID入力!$I$4:$I$150,0),COLUMN()-COLUMN($U47)),IFERROR(OFFSET('セット情報（イレギュラーサンプル）'!$N$2,MATCH($H52,BカートセットID入力!$L$4:$L$150,0),COLUMN()-COLUMN($U47)),""))))</f>
        <v/>
      </c>
      <c r="Z52" s="53" t="str">
        <f ca="1">IFERROR(OFFSET('セット情報(宅配便）'!$P$2,MATCH($H52,BカートセットID入力!$C$4:$C$150,0),COLUMN()-COLUMN($U47)),IFERROR(OFFSET('セット情報(業務便）'!$P$2,MATCH($H52,BカートセットID入力!$F$4:$F$150,0),COLUMN()-COLUMN($U47)),IFERROR(OFFSET('セット情報（サンプル）'!$N$2,MATCH($H52,BカートセットID入力!$I$4:$I$150,0),COLUMN()-COLUMN($U47)),IFERROR(OFFSET('セット情報（イレギュラーサンプル）'!$N$2,MATCH($H52,BカートセットID入力!$L$4:$L$150,0),COLUMN()-COLUMN($U47)),""))))</f>
        <v/>
      </c>
      <c r="AA52" s="53" t="str">
        <f ca="1">IFERROR(OFFSET('セット情報(宅配便）'!$P$2,MATCH($H52,BカートセットID入力!$C$4:$C$150,0),COLUMN()-COLUMN($U47)),IFERROR(OFFSET('セット情報(業務便）'!$P$2,MATCH($H52,BカートセットID入力!$F$4:$F$150,0),COLUMN()-COLUMN($U47)),IFERROR(OFFSET('セット情報（サンプル）'!$N$2,MATCH($H52,BカートセットID入力!$I$4:$I$150,0),COLUMN()-COLUMN($U47)),IFERROR(OFFSET('セット情報（イレギュラーサンプル）'!$N$2,MATCH($H52,BカートセットID入力!$L$4:$L$150,0),COLUMN()-COLUMN($U47)),""))))</f>
        <v/>
      </c>
      <c r="AB52" s="53" t="str">
        <f ca="1">IFERROR(OFFSET('セット情報(宅配便）'!$P$2,MATCH($H52,BカートセットID入力!$C$4:$C$150,0),COLUMN()-COLUMN($U47)),IFERROR(OFFSET('セット情報(業務便）'!$P$2,MATCH($H52,BカートセットID入力!$F$4:$F$150,0),COLUMN()-COLUMN($U47)),IFERROR(OFFSET('セット情報（サンプル）'!$N$2,MATCH($H52,BカートセットID入力!$I$4:$I$150,0),COLUMN()-COLUMN($U47)),IFERROR(OFFSET('セット情報（イレギュラーサンプル）'!$N$2,MATCH($H52,BカートセットID入力!$L$4:$L$150,0),COLUMN()-COLUMN($U47)),""))))</f>
        <v/>
      </c>
      <c r="AC52" s="53" t="str">
        <f ca="1">IFERROR(OFFSET('セット情報(宅配便）'!$P$2,MATCH($H52,BカートセットID入力!$C$4:$C$150,0),COLUMN()-COLUMN($U47)),IFERROR(OFFSET('セット情報(業務便）'!$P$2,MATCH($H52,BカートセットID入力!$F$4:$F$150,0),COLUMN()-COLUMN($U47)),IFERROR(OFFSET('セット情報（サンプル）'!$N$2,MATCH($H52,BカートセットID入力!$I$4:$I$150,0),COLUMN()-COLUMN($U47)),IFERROR(OFFSET('セット情報（イレギュラーサンプル）'!$N$2,MATCH($H52,BカートセットID入力!$L$4:$L$150,0),COLUMN()-COLUMN($U47)),""))))</f>
        <v/>
      </c>
      <c r="AD52" s="53" t="str">
        <f ca="1">IFERROR(OFFSET('セット情報(宅配便）'!$P$2,MATCH($H52,BカートセットID入力!$C$4:$C$150,0),COLUMN()-COLUMN($U47)),IFERROR(OFFSET('セット情報(業務便）'!$P$2,MATCH($H52,BカートセットID入力!$F$4:$F$150,0),COLUMN()-COLUMN($U47)),IFERROR(OFFSET('セット情報（サンプル）'!$N$2,MATCH($H52,BカートセットID入力!$I$4:$I$150,0),COLUMN()-COLUMN($U47)),IFERROR(OFFSET('セット情報（イレギュラーサンプル）'!$N$2,MATCH($H52,BカートセットID入力!$L$4:$L$150,0),COLUMN()-COLUMN($U47)),""))))</f>
        <v/>
      </c>
      <c r="AE52" s="53" t="str">
        <f ca="1">IFERROR(OFFSET('セット情報(宅配便）'!$P$2,MATCH($H52,BカートセットID入力!$C$4:$C$150,0),COLUMN()-COLUMN($U47)),IFERROR(OFFSET('セット情報(業務便）'!$P$2,MATCH($H52,BカートセットID入力!$F$4:$F$150,0),COLUMN()-COLUMN($U47)),IFERROR(OFFSET('セット情報（サンプル）'!$N$2,MATCH($H52,BカートセットID入力!$I$4:$I$150,0),COLUMN()-COLUMN($U47)),IFERROR(OFFSET('セット情報（イレギュラーサンプル）'!$N$2,MATCH($H52,BカートセットID入力!$L$4:$L$150,0),COLUMN()-COLUMN($U47)),""))))</f>
        <v/>
      </c>
      <c r="AF52" s="53" t="str">
        <f ca="1">IFERROR(OFFSET('セット情報(宅配便）'!$P$2,MATCH($H52,BカートセットID入力!$C$4:$C$150,0),COLUMN()-COLUMN($U47)),IFERROR(OFFSET('セット情報(業務便）'!$P$2,MATCH($H52,BカートセットID入力!$F$4:$F$150,0),COLUMN()-COLUMN($U47)),IFERROR(OFFSET('セット情報（サンプル）'!$N$2,MATCH($H52,BカートセットID入力!$I$4:$I$150,0),COLUMN()-COLUMN($U47)),IFERROR(OFFSET('セット情報（イレギュラーサンプル）'!$N$2,MATCH($H52,BカートセットID入力!$L$4:$L$150,0),COLUMN()-COLUMN($U47)),""))))</f>
        <v/>
      </c>
      <c r="AG52" s="53" t="str">
        <f ca="1">IFERROR(OFFSET('セット情報(宅配便）'!$P$2,MATCH($H52,BカートセットID入力!$C$4:$C$150,0),COLUMN()-COLUMN($U47)),IFERROR(OFFSET('セット情報(業務便）'!$P$2,MATCH($H52,BカートセットID入力!$F$4:$F$150,0),COLUMN()-COLUMN($U47)),IFERROR(OFFSET('セット情報（サンプル）'!$N$2,MATCH($H52,BカートセットID入力!$I$4:$I$150,0),COLUMN()-COLUMN($U47)),IFERROR(OFFSET('セット情報（イレギュラーサンプル）'!$N$2,MATCH($H52,BカートセットID入力!$L$4:$L$150,0),COLUMN()-COLUMN($U47)),""))))</f>
        <v/>
      </c>
      <c r="AH52" s="53" t="str">
        <f ca="1">IFERROR(OFFSET('セット情報(宅配便）'!$P$2,MATCH($H52,BカートセットID入力!$C$4:$C$150,0),COLUMN()-COLUMN($U47)),IFERROR(OFFSET('セット情報(業務便）'!$P$2,MATCH($H52,BカートセットID入力!$F$4:$F$150,0),COLUMN()-COLUMN($U47)),IFERROR(OFFSET('セット情報（サンプル）'!$N$2,MATCH($H52,BカートセットID入力!$I$4:$I$150,0),COLUMN()-COLUMN($U47)),IFERROR(OFFSET('セット情報（イレギュラーサンプル）'!$N$2,MATCH($H52,BカートセットID入力!$L$4:$L$150,0),COLUMN()-COLUMN($U47)),""))))</f>
        <v/>
      </c>
      <c r="AI52" s="53" t="str">
        <f ca="1">IFERROR(OFFSET('セット情報(宅配便）'!$P$2,MATCH($H52,BカートセットID入力!$C$4:$C$150,0),COLUMN()-COLUMN($U47)),IFERROR(OFFSET('セット情報(業務便）'!$P$2,MATCH($H52,BカートセットID入力!$F$4:$F$150,0),COLUMN()-COLUMN($U47)),IFERROR(OFFSET('セット情報（サンプル）'!$N$2,MATCH($H52,BカートセットID入力!$I$4:$I$150,0),COLUMN()-COLUMN($U47)),IFERROR(OFFSET('セット情報（イレギュラーサンプル）'!$N$2,MATCH($H52,BカートセットID入力!$L$4:$L$150,0),COLUMN()-COLUMN($U47)),""))))</f>
        <v/>
      </c>
      <c r="AJ52" s="53" t="str">
        <f ca="1">IFERROR(OFFSET('セット情報(宅配便）'!$P$2,MATCH($H52,BカートセットID入力!$C$4:$C$150,0),COLUMN()-COLUMN($U47)),IFERROR(OFFSET('セット情報(業務便）'!$P$2,MATCH($H52,BカートセットID入力!$F$4:$F$150,0),COLUMN()-COLUMN($U47)),IFERROR(OFFSET('セット情報（サンプル）'!$N$2,MATCH($H52,BカートセットID入力!$I$4:$I$150,0),COLUMN()-COLUMN($U47)),IFERROR(OFFSET('セット情報（イレギュラーサンプル）'!$N$2,MATCH($H52,BカートセットID入力!$L$4:$L$150,0),COLUMN()-COLUMN($U47)),""))))</f>
        <v/>
      </c>
      <c r="AK52" s="53" t="str">
        <f ca="1">IFERROR(OFFSET('セット情報(宅配便）'!$P$2,MATCH($H52,BカートセットID入力!$C$4:$C$150,0),COLUMN()-COLUMN($U47)),IFERROR(OFFSET('セット情報(業務便）'!$P$2,MATCH($H52,BカートセットID入力!$F$4:$F$150,0),COLUMN()-COLUMN($U47)),IFERROR(OFFSET('セット情報（サンプル）'!$N$2,MATCH($H52,BカートセットID入力!$I$4:$I$150,0),COLUMN()-COLUMN($U47)),IFERROR(OFFSET('セット情報（イレギュラーサンプル）'!$N$2,MATCH($H52,BカートセットID入力!$L$4:$L$150,0),COLUMN()-COLUMN($U47)),""))))</f>
        <v/>
      </c>
      <c r="AL52" s="53" t="str">
        <f ca="1">IFERROR(OFFSET('セット情報(宅配便）'!$P$2,MATCH($H52,BカートセットID入力!$C$4:$C$150,0),COLUMN()-COLUMN($U47)),IFERROR(OFFSET('セット情報(業務便）'!$P$2,MATCH($H52,BカートセットID入力!$F$4:$F$150,0),COLUMN()-COLUMN($U47)),IFERROR(OFFSET('セット情報（サンプル）'!$N$2,MATCH($H52,BカートセットID入力!$I$4:$I$150,0),COLUMN()-COLUMN($U47)),IFERROR(OFFSET('セット情報（イレギュラーサンプル）'!$N$2,MATCH($H52,BカートセットID入力!$L$4:$L$150,0),COLUMN()-COLUMN($U47)),""))))</f>
        <v/>
      </c>
      <c r="AM52" s="53" t="str">
        <f ca="1">IFERROR(OFFSET('セット情報(宅配便）'!$P$2,MATCH($H52,BカートセットID入力!$C$4:$C$150,0),COLUMN()-COLUMN($U47)),IFERROR(OFFSET('セット情報(業務便）'!$P$2,MATCH($H52,BカートセットID入力!$F$4:$F$150,0),COLUMN()-COLUMN($U47)),IFERROR(OFFSET('セット情報（サンプル）'!$N$2,MATCH($H52,BカートセットID入力!$I$4:$I$150,0),COLUMN()-COLUMN($U47)),IFERROR(OFFSET('セット情報（イレギュラーサンプル）'!$N$2,MATCH($H52,BカートセットID入力!$L$4:$L$150,0),COLUMN()-COLUMN($U47)),""))))</f>
        <v/>
      </c>
      <c r="AN52" s="53" t="str">
        <f ca="1">IFERROR(OFFSET('セット情報(宅配便）'!$P$2,MATCH($H52,BカートセットID入力!$C$4:$C$150,0),COLUMN()-COLUMN($U47)),IFERROR(OFFSET('セット情報(業務便）'!$P$2,MATCH($H52,BカートセットID入力!$F$4:$F$150,0),COLUMN()-COLUMN($U47)),IFERROR(OFFSET('セット情報（サンプル）'!$N$2,MATCH($H52,BカートセットID入力!$I$4:$I$150,0),COLUMN()-COLUMN($U47)),IFERROR(OFFSET('セット情報（イレギュラーサンプル）'!$N$2,MATCH($H52,BカートセットID入力!$L$4:$L$150,0),COLUMN()-COLUMN($U47)),""))))</f>
        <v/>
      </c>
      <c r="AO52" s="53" t="str">
        <f ca="1">IFERROR(OFFSET('セット情報(宅配便）'!$P$2,MATCH($H52,BカートセットID入力!$C$4:$C$150,0),COLUMN()-COLUMN($U47)),IFERROR(OFFSET('セット情報(業務便）'!$P$2,MATCH($H52,BカートセットID入力!$F$4:$F$150,0),COLUMN()-COLUMN($U47)),IFERROR(OFFSET('セット情報（サンプル）'!$N$2,MATCH($H52,BカートセットID入力!$I$4:$I$150,0),COLUMN()-COLUMN($U47)),IFERROR(OFFSET('セット情報（イレギュラーサンプル）'!$N$2,MATCH($H52,BカートセットID入力!$L$4:$L$150,0),COLUMN()-COLUMN($U47)),""))))</f>
        <v/>
      </c>
      <c r="AP52" s="53" t="str">
        <f ca="1">IFERROR(OFFSET('セット情報(宅配便）'!$P$2,MATCH($H52,BカートセットID入力!$C$4:$C$150,0),COLUMN()-COLUMN($U47)),IFERROR(OFFSET('セット情報(業務便）'!$P$2,MATCH($H52,BカートセットID入力!$F$4:$F$150,0),COLUMN()-COLUMN($U47)),IFERROR(OFFSET('セット情報（サンプル）'!$N$2,MATCH($H52,BカートセットID入力!$I$4:$I$150,0),COLUMN()-COLUMN($U47)),IFERROR(OFFSET('セット情報（イレギュラーサンプル）'!$N$2,MATCH($H52,BカートセットID入力!$L$4:$L$150,0),COLUMN()-COLUMN($U47)),""))))</f>
        <v/>
      </c>
      <c r="AQ52" s="53" t="str">
        <f ca="1">IFERROR(OFFSET('セット情報(宅配便）'!$P$2,MATCH($H52,BカートセットID入力!$C$4:$C$150,0),COLUMN()-COLUMN($U47)),IFERROR(OFFSET('セット情報(業務便）'!$P$2,MATCH($H52,BカートセットID入力!$F$4:$F$150,0),COLUMN()-COLUMN($U47)),IFERROR(OFFSET('セット情報（サンプル）'!$N$2,MATCH($H52,BカートセットID入力!$I$4:$I$150,0),COLUMN()-COLUMN($U47)),IFERROR(OFFSET('セット情報（イレギュラーサンプル）'!$N$2,MATCH($H52,BカートセットID入力!$L$4:$L$150,0),COLUMN()-COLUMN($U47)),""))))</f>
        <v/>
      </c>
      <c r="AR52" s="53" t="str">
        <f ca="1">IFERROR(OFFSET('セット情報(宅配便）'!$P$2,MATCH($H52,BカートセットID入力!$C$4:$C$150,0),COLUMN()-COLUMN($U47)),IFERROR(OFFSET('セット情報(業務便）'!$P$2,MATCH($H52,BカートセットID入力!$F$4:$F$150,0),COLUMN()-COLUMN($U47)),IFERROR(OFFSET('セット情報（サンプル）'!$N$2,MATCH($H52,BカートセットID入力!$I$4:$I$150,0),COLUMN()-COLUMN($U47)),IFERROR(OFFSET('セット情報（イレギュラーサンプル）'!$N$2,MATCH($H52,BカートセットID入力!$L$4:$L$150,0),COLUMN()-COLUMN($U47)),""))))</f>
        <v/>
      </c>
      <c r="AS52" s="53" t="str">
        <f ca="1">IFERROR(OFFSET('セット情報(宅配便）'!$P$2,MATCH($H52,BカートセットID入力!$C$4:$C$150,0),COLUMN()-COLUMN($U47)),IFERROR(OFFSET('セット情報(業務便）'!$P$2,MATCH($H52,BカートセットID入力!$F$4:$F$150,0),COLUMN()-COLUMN($U47)),IFERROR(OFFSET('セット情報（サンプル）'!$N$2,MATCH($H52,BカートセットID入力!$I$4:$I$150,0),COLUMN()-COLUMN($U47)),IFERROR(OFFSET('セット情報（イレギュラーサンプル）'!$N$2,MATCH($H52,BカートセットID入力!$L$4:$L$150,0),COLUMN()-COLUMN($U47)),""))))</f>
        <v/>
      </c>
      <c r="AT52" s="53" t="str">
        <f ca="1">IFERROR(OFFSET('セット情報(宅配便）'!$P$2,MATCH($H52,BカートセットID入力!$C$4:$C$150,0),COLUMN()-COLUMN($U47)),IFERROR(OFFSET('セット情報(業務便）'!$P$2,MATCH($H52,BカートセットID入力!$F$4:$F$150,0),COLUMN()-COLUMN($U47)),IFERROR(OFFSET('セット情報（サンプル）'!$N$2,MATCH($H52,BカートセットID入力!$I$4:$I$150,0),COLUMN()-COLUMN($U47)),IFERROR(OFFSET('セット情報（イレギュラーサンプル）'!$N$2,MATCH($H52,BカートセットID入力!$L$4:$L$150,0),COLUMN()-COLUMN($U47)),""))))</f>
        <v/>
      </c>
    </row>
    <row r="53" spans="1:46">
      <c r="A53" s="144"/>
      <c r="B53" s="53" t="str">
        <f>IF(ISBLANK(現行セット情報CSV!A53),"",現行セット情報CSV!A53)</f>
        <v/>
      </c>
      <c r="C53" s="53" t="str">
        <f>IF(ISBLANK(現行セット情報CSV!B53),"",現行セット情報CSV!B53)&amp;IFERROR(VLOOKUP(A53,上部フリースペースHTML!$A$3:$H$5,8,FALSE),"")</f>
        <v/>
      </c>
      <c r="D53" s="53" t="str">
        <f>IF(ISBLANK(現行セット情報CSV!C53),"",現行セット情報CSV!C53)</f>
        <v/>
      </c>
      <c r="E53" s="53" t="str">
        <f>IF(ISBLANK(現行セット情報CSV!D53),"",現行セット情報CSV!D53)</f>
        <v/>
      </c>
      <c r="F53" s="53" t="str">
        <f>IF(ISBLANK(現行セット情報CSV!E53),"",現行セット情報CSV!E53)</f>
        <v/>
      </c>
      <c r="G53" s="53" t="str">
        <f>IF(ISBLANK(現行セット情報CSV!F53),"",現行セット情報CSV!F53)</f>
        <v/>
      </c>
      <c r="H53" s="53" t="str">
        <f>IF(ISBLANK(現行セット情報CSV!G53),"",現行セット情報CSV!G53)</f>
        <v/>
      </c>
      <c r="I53" s="53" t="str">
        <f>IF(ISBLANK(現行セット情報CSV!H53),"",現行セット情報CSV!H53)</f>
        <v/>
      </c>
      <c r="J53" s="53" t="str">
        <f>IF(ISBLANK(現行セット情報CSV!I53),"",現行セット情報CSV!I53&amp;"("&amp;TEXT($J$2,"yyyy年m月")&amp;"納品から)")</f>
        <v/>
      </c>
      <c r="K53" s="53" t="str">
        <f>IF(ISBLANK(現行セット情報CSV!J53),"",現行セット情報CSV!J53)</f>
        <v/>
      </c>
      <c r="L53" s="53" t="str">
        <f>IF(ISBLANK(現行セット情報CSV!K53),"",現行セット情報CSV!K53)</f>
        <v/>
      </c>
      <c r="M53" s="53" t="str">
        <f>IF(ISBLANK(現行セット情報CSV!L53),"",現行セット情報CSV!L53)</f>
        <v/>
      </c>
      <c r="N53" s="53" t="str">
        <f>IF(ISBLANK(現行セット情報CSV!M53),"",現行セット情報CSV!M53)</f>
        <v/>
      </c>
      <c r="O53" s="53" t="str">
        <f>IF(ISBLANK(現行セット情報CSV!N53),"",現行セット情報CSV!N53)</f>
        <v/>
      </c>
      <c r="P53" s="53" t="str">
        <f>IF(ISBLANK(現行セット情報CSV!O53),"",現行セット情報CSV!O53)</f>
        <v/>
      </c>
      <c r="Q53" s="53" t="str">
        <f>IF(ISBLANK(現行セット情報CSV!P53),"",現行セット情報CSV!P53)</f>
        <v/>
      </c>
      <c r="R53" s="53" t="str">
        <f>IF(ISBLANK(現行セット情報CSV!Q53),"",現行セット情報CSV!Q53)</f>
        <v/>
      </c>
      <c r="S53" s="53" t="str">
        <f>IF(ISBLANK(現行セット情報CSV!R53),"",現行セット情報CSV!R53)</f>
        <v/>
      </c>
      <c r="T53" s="53" t="str">
        <f>IF(ISBLANK(現行セット情報CSV!S53),"",現行セット情報CSV!S53)</f>
        <v/>
      </c>
      <c r="U53" s="53" t="str">
        <f ca="1">IFERROR(OFFSET('セット情報(宅配便）'!$P$2,MATCH($H53,BカートセットID入力!$C$4:$C$150,0),COLUMN()-COLUMN($U48)),IFERROR(OFFSET('セット情報(業務便）'!$P$2,MATCH($H53,BカートセットID入力!$F$4:$F$150,0),COLUMN()-COLUMN($U48)),IFERROR(OFFSET('セット情報（サンプル）'!$N$2,MATCH($H53,BカートセットID入力!$I$4:$I$150,0),COLUMN()-COLUMN($U48)),IFERROR(OFFSET('セット情報（イレギュラーサンプル）'!$N$2,MATCH($H53,BカートセットID入力!$L$4:$L$150,0),COLUMN()-COLUMN($U48)),""))))</f>
        <v/>
      </c>
      <c r="V53" s="53" t="str">
        <f ca="1">IFERROR(OFFSET('セット情報(宅配便）'!$P$2,MATCH($H53,BカートセットID入力!$C$4:$C$150,0),COLUMN()-COLUMN($U48)),IFERROR(OFFSET('セット情報(業務便）'!$P$2,MATCH($H53,BカートセットID入力!$F$4:$F$150,0),COLUMN()-COLUMN($U48)),IFERROR(OFFSET('セット情報（サンプル）'!$N$2,MATCH($H53,BカートセットID入力!$I$4:$I$150,0),COLUMN()-COLUMN($U48)),IFERROR(OFFSET('セット情報（イレギュラーサンプル）'!$N$2,MATCH($H53,BカートセットID入力!$L$4:$L$150,0),COLUMN()-COLUMN($U48)),""))))</f>
        <v/>
      </c>
      <c r="W53" s="53" t="str">
        <f ca="1">IFERROR(OFFSET('セット情報(宅配便）'!$P$2,MATCH($H53,BカートセットID入力!$C$4:$C$150,0),COLUMN()-COLUMN($U48)),IFERROR(OFFSET('セット情報(業務便）'!$P$2,MATCH($H53,BカートセットID入力!$F$4:$F$150,0),COLUMN()-COLUMN($U48)),IFERROR(OFFSET('セット情報（サンプル）'!$N$2,MATCH($H53,BカートセットID入力!$I$4:$I$150,0),COLUMN()-COLUMN($U48)),IFERROR(OFFSET('セット情報（イレギュラーサンプル）'!$N$2,MATCH($H53,BカートセットID入力!$L$4:$L$150,0),COLUMN()-COLUMN($U48)),""))))</f>
        <v/>
      </c>
      <c r="X53" s="53" t="str">
        <f ca="1">IFERROR(OFFSET('セット情報(宅配便）'!$P$2,MATCH($H53,BカートセットID入力!$C$4:$C$150,0),COLUMN()-COLUMN($U48)),IFERROR(OFFSET('セット情報(業務便）'!$P$2,MATCH($H53,BカートセットID入力!$F$4:$F$150,0),COLUMN()-COLUMN($U48)),IFERROR(OFFSET('セット情報（サンプル）'!$N$2,MATCH($H53,BカートセットID入力!$I$4:$I$150,0),COLUMN()-COLUMN($U48)),IFERROR(OFFSET('セット情報（イレギュラーサンプル）'!$N$2,MATCH($H53,BカートセットID入力!$L$4:$L$150,0),COLUMN()-COLUMN($U48)),""))))</f>
        <v/>
      </c>
      <c r="Y53" s="53" t="str">
        <f ca="1">IFERROR(OFFSET('セット情報(宅配便）'!$P$2,MATCH($H53,BカートセットID入力!$C$4:$C$150,0),COLUMN()-COLUMN($U48)),IFERROR(OFFSET('セット情報(業務便）'!$P$2,MATCH($H53,BカートセットID入力!$F$4:$F$150,0),COLUMN()-COLUMN($U48)),IFERROR(OFFSET('セット情報（サンプル）'!$N$2,MATCH($H53,BカートセットID入力!$I$4:$I$150,0),COLUMN()-COLUMN($U48)),IFERROR(OFFSET('セット情報（イレギュラーサンプル）'!$N$2,MATCH($H53,BカートセットID入力!$L$4:$L$150,0),COLUMN()-COLUMN($U48)),""))))</f>
        <v/>
      </c>
      <c r="Z53" s="53" t="str">
        <f ca="1">IFERROR(OFFSET('セット情報(宅配便）'!$P$2,MATCH($H53,BカートセットID入力!$C$4:$C$150,0),COLUMN()-COLUMN($U48)),IFERROR(OFFSET('セット情報(業務便）'!$P$2,MATCH($H53,BカートセットID入力!$F$4:$F$150,0),COLUMN()-COLUMN($U48)),IFERROR(OFFSET('セット情報（サンプル）'!$N$2,MATCH($H53,BカートセットID入力!$I$4:$I$150,0),COLUMN()-COLUMN($U48)),IFERROR(OFFSET('セット情報（イレギュラーサンプル）'!$N$2,MATCH($H53,BカートセットID入力!$L$4:$L$150,0),COLUMN()-COLUMN($U48)),""))))</f>
        <v/>
      </c>
      <c r="AA53" s="53" t="str">
        <f ca="1">IFERROR(OFFSET('セット情報(宅配便）'!$P$2,MATCH($H53,BカートセットID入力!$C$4:$C$150,0),COLUMN()-COLUMN($U48)),IFERROR(OFFSET('セット情報(業務便）'!$P$2,MATCH($H53,BカートセットID入力!$F$4:$F$150,0),COLUMN()-COLUMN($U48)),IFERROR(OFFSET('セット情報（サンプル）'!$N$2,MATCH($H53,BカートセットID入力!$I$4:$I$150,0),COLUMN()-COLUMN($U48)),IFERROR(OFFSET('セット情報（イレギュラーサンプル）'!$N$2,MATCH($H53,BカートセットID入力!$L$4:$L$150,0),COLUMN()-COLUMN($U48)),""))))</f>
        <v/>
      </c>
      <c r="AB53" s="53" t="str">
        <f ca="1">IFERROR(OFFSET('セット情報(宅配便）'!$P$2,MATCH($H53,BカートセットID入力!$C$4:$C$150,0),COLUMN()-COLUMN($U48)),IFERROR(OFFSET('セット情報(業務便）'!$P$2,MATCH($H53,BカートセットID入力!$F$4:$F$150,0),COLUMN()-COLUMN($U48)),IFERROR(OFFSET('セット情報（サンプル）'!$N$2,MATCH($H53,BカートセットID入力!$I$4:$I$150,0),COLUMN()-COLUMN($U48)),IFERROR(OFFSET('セット情報（イレギュラーサンプル）'!$N$2,MATCH($H53,BカートセットID入力!$L$4:$L$150,0),COLUMN()-COLUMN($U48)),""))))</f>
        <v/>
      </c>
      <c r="AC53" s="53" t="str">
        <f ca="1">IFERROR(OFFSET('セット情報(宅配便）'!$P$2,MATCH($H53,BカートセットID入力!$C$4:$C$150,0),COLUMN()-COLUMN($U48)),IFERROR(OFFSET('セット情報(業務便）'!$P$2,MATCH($H53,BカートセットID入力!$F$4:$F$150,0),COLUMN()-COLUMN($U48)),IFERROR(OFFSET('セット情報（サンプル）'!$N$2,MATCH($H53,BカートセットID入力!$I$4:$I$150,0),COLUMN()-COLUMN($U48)),IFERROR(OFFSET('セット情報（イレギュラーサンプル）'!$N$2,MATCH($H53,BカートセットID入力!$L$4:$L$150,0),COLUMN()-COLUMN($U48)),""))))</f>
        <v/>
      </c>
      <c r="AD53" s="53" t="str">
        <f ca="1">IFERROR(OFFSET('セット情報(宅配便）'!$P$2,MATCH($H53,BカートセットID入力!$C$4:$C$150,0),COLUMN()-COLUMN($U48)),IFERROR(OFFSET('セット情報(業務便）'!$P$2,MATCH($H53,BカートセットID入力!$F$4:$F$150,0),COLUMN()-COLUMN($U48)),IFERROR(OFFSET('セット情報（サンプル）'!$N$2,MATCH($H53,BカートセットID入力!$I$4:$I$150,0),COLUMN()-COLUMN($U48)),IFERROR(OFFSET('セット情報（イレギュラーサンプル）'!$N$2,MATCH($H53,BカートセットID入力!$L$4:$L$150,0),COLUMN()-COLUMN($U48)),""))))</f>
        <v/>
      </c>
      <c r="AE53" s="53" t="str">
        <f ca="1">IFERROR(OFFSET('セット情報(宅配便）'!$P$2,MATCH($H53,BカートセットID入力!$C$4:$C$150,0),COLUMN()-COLUMN($U48)),IFERROR(OFFSET('セット情報(業務便）'!$P$2,MATCH($H53,BカートセットID入力!$F$4:$F$150,0),COLUMN()-COLUMN($U48)),IFERROR(OFFSET('セット情報（サンプル）'!$N$2,MATCH($H53,BカートセットID入力!$I$4:$I$150,0),COLUMN()-COLUMN($U48)),IFERROR(OFFSET('セット情報（イレギュラーサンプル）'!$N$2,MATCH($H53,BカートセットID入力!$L$4:$L$150,0),COLUMN()-COLUMN($U48)),""))))</f>
        <v/>
      </c>
      <c r="AF53" s="53" t="str">
        <f ca="1">IFERROR(OFFSET('セット情報(宅配便）'!$P$2,MATCH($H53,BカートセットID入力!$C$4:$C$150,0),COLUMN()-COLUMN($U48)),IFERROR(OFFSET('セット情報(業務便）'!$P$2,MATCH($H53,BカートセットID入力!$F$4:$F$150,0),COLUMN()-COLUMN($U48)),IFERROR(OFFSET('セット情報（サンプル）'!$N$2,MATCH($H53,BカートセットID入力!$I$4:$I$150,0),COLUMN()-COLUMN($U48)),IFERROR(OFFSET('セット情報（イレギュラーサンプル）'!$N$2,MATCH($H53,BカートセットID入力!$L$4:$L$150,0),COLUMN()-COLUMN($U48)),""))))</f>
        <v/>
      </c>
      <c r="AG53" s="53" t="str">
        <f ca="1">IFERROR(OFFSET('セット情報(宅配便）'!$P$2,MATCH($H53,BカートセットID入力!$C$4:$C$150,0),COLUMN()-COLUMN($U48)),IFERROR(OFFSET('セット情報(業務便）'!$P$2,MATCH($H53,BカートセットID入力!$F$4:$F$150,0),COLUMN()-COLUMN($U48)),IFERROR(OFFSET('セット情報（サンプル）'!$N$2,MATCH($H53,BカートセットID入力!$I$4:$I$150,0),COLUMN()-COLUMN($U48)),IFERROR(OFFSET('セット情報（イレギュラーサンプル）'!$N$2,MATCH($H53,BカートセットID入力!$L$4:$L$150,0),COLUMN()-COLUMN($U48)),""))))</f>
        <v/>
      </c>
      <c r="AH53" s="53" t="str">
        <f ca="1">IFERROR(OFFSET('セット情報(宅配便）'!$P$2,MATCH($H53,BカートセットID入力!$C$4:$C$150,0),COLUMN()-COLUMN($U48)),IFERROR(OFFSET('セット情報(業務便）'!$P$2,MATCH($H53,BカートセットID入力!$F$4:$F$150,0),COLUMN()-COLUMN($U48)),IFERROR(OFFSET('セット情報（サンプル）'!$N$2,MATCH($H53,BカートセットID入力!$I$4:$I$150,0),COLUMN()-COLUMN($U48)),IFERROR(OFFSET('セット情報（イレギュラーサンプル）'!$N$2,MATCH($H53,BカートセットID入力!$L$4:$L$150,0),COLUMN()-COLUMN($U48)),""))))</f>
        <v/>
      </c>
      <c r="AI53" s="53" t="str">
        <f ca="1">IFERROR(OFFSET('セット情報(宅配便）'!$P$2,MATCH($H53,BカートセットID入力!$C$4:$C$150,0),COLUMN()-COLUMN($U48)),IFERROR(OFFSET('セット情報(業務便）'!$P$2,MATCH($H53,BカートセットID入力!$F$4:$F$150,0),COLUMN()-COLUMN($U48)),IFERROR(OFFSET('セット情報（サンプル）'!$N$2,MATCH($H53,BカートセットID入力!$I$4:$I$150,0),COLUMN()-COLUMN($U48)),IFERROR(OFFSET('セット情報（イレギュラーサンプル）'!$N$2,MATCH($H53,BカートセットID入力!$L$4:$L$150,0),COLUMN()-COLUMN($U48)),""))))</f>
        <v/>
      </c>
      <c r="AJ53" s="53" t="str">
        <f ca="1">IFERROR(OFFSET('セット情報(宅配便）'!$P$2,MATCH($H53,BカートセットID入力!$C$4:$C$150,0),COLUMN()-COLUMN($U48)),IFERROR(OFFSET('セット情報(業務便）'!$P$2,MATCH($H53,BカートセットID入力!$F$4:$F$150,0),COLUMN()-COLUMN($U48)),IFERROR(OFFSET('セット情報（サンプル）'!$N$2,MATCH($H53,BカートセットID入力!$I$4:$I$150,0),COLUMN()-COLUMN($U48)),IFERROR(OFFSET('セット情報（イレギュラーサンプル）'!$N$2,MATCH($H53,BカートセットID入力!$L$4:$L$150,0),COLUMN()-COLUMN($U48)),""))))</f>
        <v/>
      </c>
      <c r="AK53" s="53" t="str">
        <f ca="1">IFERROR(OFFSET('セット情報(宅配便）'!$P$2,MATCH($H53,BカートセットID入力!$C$4:$C$150,0),COLUMN()-COLUMN($U48)),IFERROR(OFFSET('セット情報(業務便）'!$P$2,MATCH($H53,BカートセットID入力!$F$4:$F$150,0),COLUMN()-COLUMN($U48)),IFERROR(OFFSET('セット情報（サンプル）'!$N$2,MATCH($H53,BカートセットID入力!$I$4:$I$150,0),COLUMN()-COLUMN($U48)),IFERROR(OFFSET('セット情報（イレギュラーサンプル）'!$N$2,MATCH($H53,BカートセットID入力!$L$4:$L$150,0),COLUMN()-COLUMN($U48)),""))))</f>
        <v/>
      </c>
      <c r="AL53" s="53" t="str">
        <f ca="1">IFERROR(OFFSET('セット情報(宅配便）'!$P$2,MATCH($H53,BカートセットID入力!$C$4:$C$150,0),COLUMN()-COLUMN($U48)),IFERROR(OFFSET('セット情報(業務便）'!$P$2,MATCH($H53,BカートセットID入力!$F$4:$F$150,0),COLUMN()-COLUMN($U48)),IFERROR(OFFSET('セット情報（サンプル）'!$N$2,MATCH($H53,BカートセットID入力!$I$4:$I$150,0),COLUMN()-COLUMN($U48)),IFERROR(OFFSET('セット情報（イレギュラーサンプル）'!$N$2,MATCH($H53,BカートセットID入力!$L$4:$L$150,0),COLUMN()-COLUMN($U48)),""))))</f>
        <v/>
      </c>
      <c r="AM53" s="53" t="str">
        <f ca="1">IFERROR(OFFSET('セット情報(宅配便）'!$P$2,MATCH($H53,BカートセットID入力!$C$4:$C$150,0),COLUMN()-COLUMN($U48)),IFERROR(OFFSET('セット情報(業務便）'!$P$2,MATCH($H53,BカートセットID入力!$F$4:$F$150,0),COLUMN()-COLUMN($U48)),IFERROR(OFFSET('セット情報（サンプル）'!$N$2,MATCH($H53,BカートセットID入力!$I$4:$I$150,0),COLUMN()-COLUMN($U48)),IFERROR(OFFSET('セット情報（イレギュラーサンプル）'!$N$2,MATCH($H53,BカートセットID入力!$L$4:$L$150,0),COLUMN()-COLUMN($U48)),""))))</f>
        <v/>
      </c>
      <c r="AN53" s="53" t="str">
        <f ca="1">IFERROR(OFFSET('セット情報(宅配便）'!$P$2,MATCH($H53,BカートセットID入力!$C$4:$C$150,0),COLUMN()-COLUMN($U48)),IFERROR(OFFSET('セット情報(業務便）'!$P$2,MATCH($H53,BカートセットID入力!$F$4:$F$150,0),COLUMN()-COLUMN($U48)),IFERROR(OFFSET('セット情報（サンプル）'!$N$2,MATCH($H53,BカートセットID入力!$I$4:$I$150,0),COLUMN()-COLUMN($U48)),IFERROR(OFFSET('セット情報（イレギュラーサンプル）'!$N$2,MATCH($H53,BカートセットID入力!$L$4:$L$150,0),COLUMN()-COLUMN($U48)),""))))</f>
        <v/>
      </c>
      <c r="AO53" s="53" t="str">
        <f ca="1">IFERROR(OFFSET('セット情報(宅配便）'!$P$2,MATCH($H53,BカートセットID入力!$C$4:$C$150,0),COLUMN()-COLUMN($U48)),IFERROR(OFFSET('セット情報(業務便）'!$P$2,MATCH($H53,BカートセットID入力!$F$4:$F$150,0),COLUMN()-COLUMN($U48)),IFERROR(OFFSET('セット情報（サンプル）'!$N$2,MATCH($H53,BカートセットID入力!$I$4:$I$150,0),COLUMN()-COLUMN($U48)),IFERROR(OFFSET('セット情報（イレギュラーサンプル）'!$N$2,MATCH($H53,BカートセットID入力!$L$4:$L$150,0),COLUMN()-COLUMN($U48)),""))))</f>
        <v/>
      </c>
      <c r="AP53" s="53" t="str">
        <f ca="1">IFERROR(OFFSET('セット情報(宅配便）'!$P$2,MATCH($H53,BカートセットID入力!$C$4:$C$150,0),COLUMN()-COLUMN($U48)),IFERROR(OFFSET('セット情報(業務便）'!$P$2,MATCH($H53,BカートセットID入力!$F$4:$F$150,0),COLUMN()-COLUMN($U48)),IFERROR(OFFSET('セット情報（サンプル）'!$N$2,MATCH($H53,BカートセットID入力!$I$4:$I$150,0),COLUMN()-COLUMN($U48)),IFERROR(OFFSET('セット情報（イレギュラーサンプル）'!$N$2,MATCH($H53,BカートセットID入力!$L$4:$L$150,0),COLUMN()-COLUMN($U48)),""))))</f>
        <v/>
      </c>
      <c r="AQ53" s="53" t="str">
        <f ca="1">IFERROR(OFFSET('セット情報(宅配便）'!$P$2,MATCH($H53,BカートセットID入力!$C$4:$C$150,0),COLUMN()-COLUMN($U48)),IFERROR(OFFSET('セット情報(業務便）'!$P$2,MATCH($H53,BカートセットID入力!$F$4:$F$150,0),COLUMN()-COLUMN($U48)),IFERROR(OFFSET('セット情報（サンプル）'!$N$2,MATCH($H53,BカートセットID入力!$I$4:$I$150,0),COLUMN()-COLUMN($U48)),IFERROR(OFFSET('セット情報（イレギュラーサンプル）'!$N$2,MATCH($H53,BカートセットID入力!$L$4:$L$150,0),COLUMN()-COLUMN($U48)),""))))</f>
        <v/>
      </c>
      <c r="AR53" s="53" t="str">
        <f ca="1">IFERROR(OFFSET('セット情報(宅配便）'!$P$2,MATCH($H53,BカートセットID入力!$C$4:$C$150,0),COLUMN()-COLUMN($U48)),IFERROR(OFFSET('セット情報(業務便）'!$P$2,MATCH($H53,BカートセットID入力!$F$4:$F$150,0),COLUMN()-COLUMN($U48)),IFERROR(OFFSET('セット情報（サンプル）'!$N$2,MATCH($H53,BカートセットID入力!$I$4:$I$150,0),COLUMN()-COLUMN($U48)),IFERROR(OFFSET('セット情報（イレギュラーサンプル）'!$N$2,MATCH($H53,BカートセットID入力!$L$4:$L$150,0),COLUMN()-COLUMN($U48)),""))))</f>
        <v/>
      </c>
      <c r="AS53" s="53" t="str">
        <f ca="1">IFERROR(OFFSET('セット情報(宅配便）'!$P$2,MATCH($H53,BカートセットID入力!$C$4:$C$150,0),COLUMN()-COLUMN($U48)),IFERROR(OFFSET('セット情報(業務便）'!$P$2,MATCH($H53,BカートセットID入力!$F$4:$F$150,0),COLUMN()-COLUMN($U48)),IFERROR(OFFSET('セット情報（サンプル）'!$N$2,MATCH($H53,BカートセットID入力!$I$4:$I$150,0),COLUMN()-COLUMN($U48)),IFERROR(OFFSET('セット情報（イレギュラーサンプル）'!$N$2,MATCH($H53,BカートセットID入力!$L$4:$L$150,0),COLUMN()-COLUMN($U48)),""))))</f>
        <v/>
      </c>
      <c r="AT53" s="53" t="str">
        <f ca="1">IFERROR(OFFSET('セット情報(宅配便）'!$P$2,MATCH($H53,BカートセットID入力!$C$4:$C$150,0),COLUMN()-COLUMN($U48)),IFERROR(OFFSET('セット情報(業務便）'!$P$2,MATCH($H53,BカートセットID入力!$F$4:$F$150,0),COLUMN()-COLUMN($U48)),IFERROR(OFFSET('セット情報（サンプル）'!$N$2,MATCH($H53,BカートセットID入力!$I$4:$I$150,0),COLUMN()-COLUMN($U48)),IFERROR(OFFSET('セット情報（イレギュラーサンプル）'!$N$2,MATCH($H53,BカートセットID入力!$L$4:$L$150,0),COLUMN()-COLUMN($U48)),""))))</f>
        <v/>
      </c>
    </row>
    <row r="54" spans="1:46">
      <c r="A54" s="144"/>
      <c r="B54" s="53" t="str">
        <f>IF(ISBLANK(現行セット情報CSV!A54),"",現行セット情報CSV!A54)</f>
        <v/>
      </c>
      <c r="C54" s="53" t="str">
        <f>IF(ISBLANK(現行セット情報CSV!B54),"",現行セット情報CSV!B54)&amp;IFERROR(VLOOKUP(A54,上部フリースペースHTML!$A$3:$H$5,8,FALSE),"")</f>
        <v/>
      </c>
      <c r="D54" s="53" t="str">
        <f>IF(ISBLANK(現行セット情報CSV!C54),"",現行セット情報CSV!C54)</f>
        <v/>
      </c>
      <c r="E54" s="53" t="str">
        <f>IF(ISBLANK(現行セット情報CSV!D54),"",現行セット情報CSV!D54)</f>
        <v/>
      </c>
      <c r="F54" s="53" t="str">
        <f>IF(ISBLANK(現行セット情報CSV!E54),"",現行セット情報CSV!E54)</f>
        <v/>
      </c>
      <c r="G54" s="53" t="str">
        <f>IF(ISBLANK(現行セット情報CSV!F54),"",現行セット情報CSV!F54)</f>
        <v/>
      </c>
      <c r="H54" s="53" t="str">
        <f>IF(ISBLANK(現行セット情報CSV!G54),"",現行セット情報CSV!G54)</f>
        <v/>
      </c>
      <c r="I54" s="53" t="str">
        <f>IF(ISBLANK(現行セット情報CSV!H54),"",現行セット情報CSV!H54)</f>
        <v/>
      </c>
      <c r="J54" s="53" t="str">
        <f>IF(ISBLANK(現行セット情報CSV!I54),"",現行セット情報CSV!I54&amp;"("&amp;TEXT($J$2,"yyyy年m月")&amp;"納品から)")</f>
        <v/>
      </c>
      <c r="K54" s="53" t="str">
        <f>IF(ISBLANK(現行セット情報CSV!J54),"",現行セット情報CSV!J54)</f>
        <v/>
      </c>
      <c r="L54" s="53" t="str">
        <f>IF(ISBLANK(現行セット情報CSV!K54),"",現行セット情報CSV!K54)</f>
        <v/>
      </c>
      <c r="M54" s="53" t="str">
        <f>IF(ISBLANK(現行セット情報CSV!L54),"",現行セット情報CSV!L54)</f>
        <v/>
      </c>
      <c r="N54" s="53" t="str">
        <f>IF(ISBLANK(現行セット情報CSV!M54),"",現行セット情報CSV!M54)</f>
        <v/>
      </c>
      <c r="O54" s="53" t="str">
        <f>IF(ISBLANK(現行セット情報CSV!N54),"",現行セット情報CSV!N54)</f>
        <v/>
      </c>
      <c r="P54" s="53" t="str">
        <f>IF(ISBLANK(現行セット情報CSV!O54),"",現行セット情報CSV!O54)</f>
        <v/>
      </c>
      <c r="Q54" s="53" t="str">
        <f>IF(ISBLANK(現行セット情報CSV!P54),"",現行セット情報CSV!P54)</f>
        <v/>
      </c>
      <c r="R54" s="53" t="str">
        <f>IF(ISBLANK(現行セット情報CSV!Q54),"",現行セット情報CSV!Q54)</f>
        <v/>
      </c>
      <c r="S54" s="53" t="str">
        <f>IF(ISBLANK(現行セット情報CSV!R54),"",現行セット情報CSV!R54)</f>
        <v/>
      </c>
      <c r="T54" s="53" t="str">
        <f>IF(ISBLANK(現行セット情報CSV!S54),"",現行セット情報CSV!S54)</f>
        <v/>
      </c>
      <c r="U54" s="53" t="str">
        <f ca="1">IFERROR(OFFSET('セット情報(宅配便）'!$P$2,MATCH($H54,BカートセットID入力!$C$4:$C$150,0),COLUMN()-COLUMN($U49)),IFERROR(OFFSET('セット情報(業務便）'!$P$2,MATCH($H54,BカートセットID入力!$F$4:$F$150,0),COLUMN()-COLUMN($U49)),IFERROR(OFFSET('セット情報（サンプル）'!$N$2,MATCH($H54,BカートセットID入力!$I$4:$I$150,0),COLUMN()-COLUMN($U49)),IFERROR(OFFSET('セット情報（イレギュラーサンプル）'!$N$2,MATCH($H54,BカートセットID入力!$L$4:$L$150,0),COLUMN()-COLUMN($U49)),""))))</f>
        <v/>
      </c>
      <c r="V54" s="53" t="str">
        <f ca="1">IFERROR(OFFSET('セット情報(宅配便）'!$P$2,MATCH($H54,BカートセットID入力!$C$4:$C$150,0),COLUMN()-COLUMN($U49)),IFERROR(OFFSET('セット情報(業務便）'!$P$2,MATCH($H54,BカートセットID入力!$F$4:$F$150,0),COLUMN()-COLUMN($U49)),IFERROR(OFFSET('セット情報（サンプル）'!$N$2,MATCH($H54,BカートセットID入力!$I$4:$I$150,0),COLUMN()-COLUMN($U49)),IFERROR(OFFSET('セット情報（イレギュラーサンプル）'!$N$2,MATCH($H54,BカートセットID入力!$L$4:$L$150,0),COLUMN()-COLUMN($U49)),""))))</f>
        <v/>
      </c>
      <c r="W54" s="53" t="str">
        <f ca="1">IFERROR(OFFSET('セット情報(宅配便）'!$P$2,MATCH($H54,BカートセットID入力!$C$4:$C$150,0),COLUMN()-COLUMN($U49)),IFERROR(OFFSET('セット情報(業務便）'!$P$2,MATCH($H54,BカートセットID入力!$F$4:$F$150,0),COLUMN()-COLUMN($U49)),IFERROR(OFFSET('セット情報（サンプル）'!$N$2,MATCH($H54,BカートセットID入力!$I$4:$I$150,0),COLUMN()-COLUMN($U49)),IFERROR(OFFSET('セット情報（イレギュラーサンプル）'!$N$2,MATCH($H54,BカートセットID入力!$L$4:$L$150,0),COLUMN()-COLUMN($U49)),""))))</f>
        <v/>
      </c>
      <c r="X54" s="53" t="str">
        <f ca="1">IFERROR(OFFSET('セット情報(宅配便）'!$P$2,MATCH($H54,BカートセットID入力!$C$4:$C$150,0),COLUMN()-COLUMN($U49)),IFERROR(OFFSET('セット情報(業務便）'!$P$2,MATCH($H54,BカートセットID入力!$F$4:$F$150,0),COLUMN()-COLUMN($U49)),IFERROR(OFFSET('セット情報（サンプル）'!$N$2,MATCH($H54,BカートセットID入力!$I$4:$I$150,0),COLUMN()-COLUMN($U49)),IFERROR(OFFSET('セット情報（イレギュラーサンプル）'!$N$2,MATCH($H54,BカートセットID入力!$L$4:$L$150,0),COLUMN()-COLUMN($U49)),""))))</f>
        <v/>
      </c>
      <c r="Y54" s="53" t="str">
        <f ca="1">IFERROR(OFFSET('セット情報(宅配便）'!$P$2,MATCH($H54,BカートセットID入力!$C$4:$C$150,0),COLUMN()-COLUMN($U49)),IFERROR(OFFSET('セット情報(業務便）'!$P$2,MATCH($H54,BカートセットID入力!$F$4:$F$150,0),COLUMN()-COLUMN($U49)),IFERROR(OFFSET('セット情報（サンプル）'!$N$2,MATCH($H54,BカートセットID入力!$I$4:$I$150,0),COLUMN()-COLUMN($U49)),IFERROR(OFFSET('セット情報（イレギュラーサンプル）'!$N$2,MATCH($H54,BカートセットID入力!$L$4:$L$150,0),COLUMN()-COLUMN($U49)),""))))</f>
        <v/>
      </c>
      <c r="Z54" s="53" t="str">
        <f ca="1">IFERROR(OFFSET('セット情報(宅配便）'!$P$2,MATCH($H54,BカートセットID入力!$C$4:$C$150,0),COLUMN()-COLUMN($U49)),IFERROR(OFFSET('セット情報(業務便）'!$P$2,MATCH($H54,BカートセットID入力!$F$4:$F$150,0),COLUMN()-COLUMN($U49)),IFERROR(OFFSET('セット情報（サンプル）'!$N$2,MATCH($H54,BカートセットID入力!$I$4:$I$150,0),COLUMN()-COLUMN($U49)),IFERROR(OFFSET('セット情報（イレギュラーサンプル）'!$N$2,MATCH($H54,BカートセットID入力!$L$4:$L$150,0),COLUMN()-COLUMN($U49)),""))))</f>
        <v/>
      </c>
      <c r="AA54" s="53" t="str">
        <f ca="1">IFERROR(OFFSET('セット情報(宅配便）'!$P$2,MATCH($H54,BカートセットID入力!$C$4:$C$150,0),COLUMN()-COLUMN($U49)),IFERROR(OFFSET('セット情報(業務便）'!$P$2,MATCH($H54,BカートセットID入力!$F$4:$F$150,0),COLUMN()-COLUMN($U49)),IFERROR(OFFSET('セット情報（サンプル）'!$N$2,MATCH($H54,BカートセットID入力!$I$4:$I$150,0),COLUMN()-COLUMN($U49)),IFERROR(OFFSET('セット情報（イレギュラーサンプル）'!$N$2,MATCH($H54,BカートセットID入力!$L$4:$L$150,0),COLUMN()-COLUMN($U49)),""))))</f>
        <v/>
      </c>
      <c r="AB54" s="53" t="str">
        <f ca="1">IFERROR(OFFSET('セット情報(宅配便）'!$P$2,MATCH($H54,BカートセットID入力!$C$4:$C$150,0),COLUMN()-COLUMN($U49)),IFERROR(OFFSET('セット情報(業務便）'!$P$2,MATCH($H54,BカートセットID入力!$F$4:$F$150,0),COLUMN()-COLUMN($U49)),IFERROR(OFFSET('セット情報（サンプル）'!$N$2,MATCH($H54,BカートセットID入力!$I$4:$I$150,0),COLUMN()-COLUMN($U49)),IFERROR(OFFSET('セット情報（イレギュラーサンプル）'!$N$2,MATCH($H54,BカートセットID入力!$L$4:$L$150,0),COLUMN()-COLUMN($U49)),""))))</f>
        <v/>
      </c>
      <c r="AC54" s="53" t="str">
        <f ca="1">IFERROR(OFFSET('セット情報(宅配便）'!$P$2,MATCH($H54,BカートセットID入力!$C$4:$C$150,0),COLUMN()-COLUMN($U49)),IFERROR(OFFSET('セット情報(業務便）'!$P$2,MATCH($H54,BカートセットID入力!$F$4:$F$150,0),COLUMN()-COLUMN($U49)),IFERROR(OFFSET('セット情報（サンプル）'!$N$2,MATCH($H54,BカートセットID入力!$I$4:$I$150,0),COLUMN()-COLUMN($U49)),IFERROR(OFFSET('セット情報（イレギュラーサンプル）'!$N$2,MATCH($H54,BカートセットID入力!$L$4:$L$150,0),COLUMN()-COLUMN($U49)),""))))</f>
        <v/>
      </c>
      <c r="AD54" s="53" t="str">
        <f ca="1">IFERROR(OFFSET('セット情報(宅配便）'!$P$2,MATCH($H54,BカートセットID入力!$C$4:$C$150,0),COLUMN()-COLUMN($U49)),IFERROR(OFFSET('セット情報(業務便）'!$P$2,MATCH($H54,BカートセットID入力!$F$4:$F$150,0),COLUMN()-COLUMN($U49)),IFERROR(OFFSET('セット情報（サンプル）'!$N$2,MATCH($H54,BカートセットID入力!$I$4:$I$150,0),COLUMN()-COLUMN($U49)),IFERROR(OFFSET('セット情報（イレギュラーサンプル）'!$N$2,MATCH($H54,BカートセットID入力!$L$4:$L$150,0),COLUMN()-COLUMN($U49)),""))))</f>
        <v/>
      </c>
      <c r="AE54" s="53" t="str">
        <f ca="1">IFERROR(OFFSET('セット情報(宅配便）'!$P$2,MATCH($H54,BカートセットID入力!$C$4:$C$150,0),COLUMN()-COLUMN($U49)),IFERROR(OFFSET('セット情報(業務便）'!$P$2,MATCH($H54,BカートセットID入力!$F$4:$F$150,0),COLUMN()-COLUMN($U49)),IFERROR(OFFSET('セット情報（サンプル）'!$N$2,MATCH($H54,BカートセットID入力!$I$4:$I$150,0),COLUMN()-COLUMN($U49)),IFERROR(OFFSET('セット情報（イレギュラーサンプル）'!$N$2,MATCH($H54,BカートセットID入力!$L$4:$L$150,0),COLUMN()-COLUMN($U49)),""))))</f>
        <v/>
      </c>
      <c r="AF54" s="53" t="str">
        <f ca="1">IFERROR(OFFSET('セット情報(宅配便）'!$P$2,MATCH($H54,BカートセットID入力!$C$4:$C$150,0),COLUMN()-COLUMN($U49)),IFERROR(OFFSET('セット情報(業務便）'!$P$2,MATCH($H54,BカートセットID入力!$F$4:$F$150,0),COLUMN()-COLUMN($U49)),IFERROR(OFFSET('セット情報（サンプル）'!$N$2,MATCH($H54,BカートセットID入力!$I$4:$I$150,0),COLUMN()-COLUMN($U49)),IFERROR(OFFSET('セット情報（イレギュラーサンプル）'!$N$2,MATCH($H54,BカートセットID入力!$L$4:$L$150,0),COLUMN()-COLUMN($U49)),""))))</f>
        <v/>
      </c>
      <c r="AG54" s="53" t="str">
        <f ca="1">IFERROR(OFFSET('セット情報(宅配便）'!$P$2,MATCH($H54,BカートセットID入力!$C$4:$C$150,0),COLUMN()-COLUMN($U49)),IFERROR(OFFSET('セット情報(業務便）'!$P$2,MATCH($H54,BカートセットID入力!$F$4:$F$150,0),COLUMN()-COLUMN($U49)),IFERROR(OFFSET('セット情報（サンプル）'!$N$2,MATCH($H54,BカートセットID入力!$I$4:$I$150,0),COLUMN()-COLUMN($U49)),IFERROR(OFFSET('セット情報（イレギュラーサンプル）'!$N$2,MATCH($H54,BカートセットID入力!$L$4:$L$150,0),COLUMN()-COLUMN($U49)),""))))</f>
        <v/>
      </c>
      <c r="AH54" s="53" t="str">
        <f ca="1">IFERROR(OFFSET('セット情報(宅配便）'!$P$2,MATCH($H54,BカートセットID入力!$C$4:$C$150,0),COLUMN()-COLUMN($U49)),IFERROR(OFFSET('セット情報(業務便）'!$P$2,MATCH($H54,BカートセットID入力!$F$4:$F$150,0),COLUMN()-COLUMN($U49)),IFERROR(OFFSET('セット情報（サンプル）'!$N$2,MATCH($H54,BカートセットID入力!$I$4:$I$150,0),COLUMN()-COLUMN($U49)),IFERROR(OFFSET('セット情報（イレギュラーサンプル）'!$N$2,MATCH($H54,BカートセットID入力!$L$4:$L$150,0),COLUMN()-COLUMN($U49)),""))))</f>
        <v/>
      </c>
      <c r="AI54" s="53" t="str">
        <f ca="1">IFERROR(OFFSET('セット情報(宅配便）'!$P$2,MATCH($H54,BカートセットID入力!$C$4:$C$150,0),COLUMN()-COLUMN($U49)),IFERROR(OFFSET('セット情報(業務便）'!$P$2,MATCH($H54,BカートセットID入力!$F$4:$F$150,0),COLUMN()-COLUMN($U49)),IFERROR(OFFSET('セット情報（サンプル）'!$N$2,MATCH($H54,BカートセットID入力!$I$4:$I$150,0),COLUMN()-COLUMN($U49)),IFERROR(OFFSET('セット情報（イレギュラーサンプル）'!$N$2,MATCH($H54,BカートセットID入力!$L$4:$L$150,0),COLUMN()-COLUMN($U49)),""))))</f>
        <v/>
      </c>
      <c r="AJ54" s="53" t="str">
        <f ca="1">IFERROR(OFFSET('セット情報(宅配便）'!$P$2,MATCH($H54,BカートセットID入力!$C$4:$C$150,0),COLUMN()-COLUMN($U49)),IFERROR(OFFSET('セット情報(業務便）'!$P$2,MATCH($H54,BカートセットID入力!$F$4:$F$150,0),COLUMN()-COLUMN($U49)),IFERROR(OFFSET('セット情報（サンプル）'!$N$2,MATCH($H54,BカートセットID入力!$I$4:$I$150,0),COLUMN()-COLUMN($U49)),IFERROR(OFFSET('セット情報（イレギュラーサンプル）'!$N$2,MATCH($H54,BカートセットID入力!$L$4:$L$150,0),COLUMN()-COLUMN($U49)),""))))</f>
        <v/>
      </c>
      <c r="AK54" s="53" t="str">
        <f ca="1">IFERROR(OFFSET('セット情報(宅配便）'!$P$2,MATCH($H54,BカートセットID入力!$C$4:$C$150,0),COLUMN()-COLUMN($U49)),IFERROR(OFFSET('セット情報(業務便）'!$P$2,MATCH($H54,BカートセットID入力!$F$4:$F$150,0),COLUMN()-COLUMN($U49)),IFERROR(OFFSET('セット情報（サンプル）'!$N$2,MATCH($H54,BカートセットID入力!$I$4:$I$150,0),COLUMN()-COLUMN($U49)),IFERROR(OFFSET('セット情報（イレギュラーサンプル）'!$N$2,MATCH($H54,BカートセットID入力!$L$4:$L$150,0),COLUMN()-COLUMN($U49)),""))))</f>
        <v/>
      </c>
      <c r="AL54" s="53" t="str">
        <f ca="1">IFERROR(OFFSET('セット情報(宅配便）'!$P$2,MATCH($H54,BカートセットID入力!$C$4:$C$150,0),COLUMN()-COLUMN($U49)),IFERROR(OFFSET('セット情報(業務便）'!$P$2,MATCH($H54,BカートセットID入力!$F$4:$F$150,0),COLUMN()-COLUMN($U49)),IFERROR(OFFSET('セット情報（サンプル）'!$N$2,MATCH($H54,BカートセットID入力!$I$4:$I$150,0),COLUMN()-COLUMN($U49)),IFERROR(OFFSET('セット情報（イレギュラーサンプル）'!$N$2,MATCH($H54,BカートセットID入力!$L$4:$L$150,0),COLUMN()-COLUMN($U49)),""))))</f>
        <v/>
      </c>
      <c r="AM54" s="53" t="str">
        <f ca="1">IFERROR(OFFSET('セット情報(宅配便）'!$P$2,MATCH($H54,BカートセットID入力!$C$4:$C$150,0),COLUMN()-COLUMN($U49)),IFERROR(OFFSET('セット情報(業務便）'!$P$2,MATCH($H54,BカートセットID入力!$F$4:$F$150,0),COLUMN()-COLUMN($U49)),IFERROR(OFFSET('セット情報（サンプル）'!$N$2,MATCH($H54,BカートセットID入力!$I$4:$I$150,0),COLUMN()-COLUMN($U49)),IFERROR(OFFSET('セット情報（イレギュラーサンプル）'!$N$2,MATCH($H54,BカートセットID入力!$L$4:$L$150,0),COLUMN()-COLUMN($U49)),""))))</f>
        <v/>
      </c>
      <c r="AN54" s="53" t="str">
        <f ca="1">IFERROR(OFFSET('セット情報(宅配便）'!$P$2,MATCH($H54,BカートセットID入力!$C$4:$C$150,0),COLUMN()-COLUMN($U49)),IFERROR(OFFSET('セット情報(業務便）'!$P$2,MATCH($H54,BカートセットID入力!$F$4:$F$150,0),COLUMN()-COLUMN($U49)),IFERROR(OFFSET('セット情報（サンプル）'!$N$2,MATCH($H54,BカートセットID入力!$I$4:$I$150,0),COLUMN()-COLUMN($U49)),IFERROR(OFFSET('セット情報（イレギュラーサンプル）'!$N$2,MATCH($H54,BカートセットID入力!$L$4:$L$150,0),COLUMN()-COLUMN($U49)),""))))</f>
        <v/>
      </c>
      <c r="AO54" s="53" t="str">
        <f ca="1">IFERROR(OFFSET('セット情報(宅配便）'!$P$2,MATCH($H54,BカートセットID入力!$C$4:$C$150,0),COLUMN()-COLUMN($U49)),IFERROR(OFFSET('セット情報(業務便）'!$P$2,MATCH($H54,BカートセットID入力!$F$4:$F$150,0),COLUMN()-COLUMN($U49)),IFERROR(OFFSET('セット情報（サンプル）'!$N$2,MATCH($H54,BカートセットID入力!$I$4:$I$150,0),COLUMN()-COLUMN($U49)),IFERROR(OFFSET('セット情報（イレギュラーサンプル）'!$N$2,MATCH($H54,BカートセットID入力!$L$4:$L$150,0),COLUMN()-COLUMN($U49)),""))))</f>
        <v/>
      </c>
      <c r="AP54" s="53" t="str">
        <f ca="1">IFERROR(OFFSET('セット情報(宅配便）'!$P$2,MATCH($H54,BカートセットID入力!$C$4:$C$150,0),COLUMN()-COLUMN($U49)),IFERROR(OFFSET('セット情報(業務便）'!$P$2,MATCH($H54,BカートセットID入力!$F$4:$F$150,0),COLUMN()-COLUMN($U49)),IFERROR(OFFSET('セット情報（サンプル）'!$N$2,MATCH($H54,BカートセットID入力!$I$4:$I$150,0),COLUMN()-COLUMN($U49)),IFERROR(OFFSET('セット情報（イレギュラーサンプル）'!$N$2,MATCH($H54,BカートセットID入力!$L$4:$L$150,0),COLUMN()-COLUMN($U49)),""))))</f>
        <v/>
      </c>
      <c r="AQ54" s="53" t="str">
        <f ca="1">IFERROR(OFFSET('セット情報(宅配便）'!$P$2,MATCH($H54,BカートセットID入力!$C$4:$C$150,0),COLUMN()-COLUMN($U49)),IFERROR(OFFSET('セット情報(業務便）'!$P$2,MATCH($H54,BカートセットID入力!$F$4:$F$150,0),COLUMN()-COLUMN($U49)),IFERROR(OFFSET('セット情報（サンプル）'!$N$2,MATCH($H54,BカートセットID入力!$I$4:$I$150,0),COLUMN()-COLUMN($U49)),IFERROR(OFFSET('セット情報（イレギュラーサンプル）'!$N$2,MATCH($H54,BカートセットID入力!$L$4:$L$150,0),COLUMN()-COLUMN($U49)),""))))</f>
        <v/>
      </c>
      <c r="AR54" s="53" t="str">
        <f ca="1">IFERROR(OFFSET('セット情報(宅配便）'!$P$2,MATCH($H54,BカートセットID入力!$C$4:$C$150,0),COLUMN()-COLUMN($U49)),IFERROR(OFFSET('セット情報(業務便）'!$P$2,MATCH($H54,BカートセットID入力!$F$4:$F$150,0),COLUMN()-COLUMN($U49)),IFERROR(OFFSET('セット情報（サンプル）'!$N$2,MATCH($H54,BカートセットID入力!$I$4:$I$150,0),COLUMN()-COLUMN($U49)),IFERROR(OFFSET('セット情報（イレギュラーサンプル）'!$N$2,MATCH($H54,BカートセットID入力!$L$4:$L$150,0),COLUMN()-COLUMN($U49)),""))))</f>
        <v/>
      </c>
      <c r="AS54" s="53" t="str">
        <f ca="1">IFERROR(OFFSET('セット情報(宅配便）'!$P$2,MATCH($H54,BカートセットID入力!$C$4:$C$150,0),COLUMN()-COLUMN($U49)),IFERROR(OFFSET('セット情報(業務便）'!$P$2,MATCH($H54,BカートセットID入力!$F$4:$F$150,0),COLUMN()-COLUMN($U49)),IFERROR(OFFSET('セット情報（サンプル）'!$N$2,MATCH($H54,BカートセットID入力!$I$4:$I$150,0),COLUMN()-COLUMN($U49)),IFERROR(OFFSET('セット情報（イレギュラーサンプル）'!$N$2,MATCH($H54,BカートセットID入力!$L$4:$L$150,0),COLUMN()-COLUMN($U49)),""))))</f>
        <v/>
      </c>
      <c r="AT54" s="53" t="str">
        <f ca="1">IFERROR(OFFSET('セット情報(宅配便）'!$P$2,MATCH($H54,BカートセットID入力!$C$4:$C$150,0),COLUMN()-COLUMN($U49)),IFERROR(OFFSET('セット情報(業務便）'!$P$2,MATCH($H54,BカートセットID入力!$F$4:$F$150,0),COLUMN()-COLUMN($U49)),IFERROR(OFFSET('セット情報（サンプル）'!$N$2,MATCH($H54,BカートセットID入力!$I$4:$I$150,0),COLUMN()-COLUMN($U49)),IFERROR(OFFSET('セット情報（イレギュラーサンプル）'!$N$2,MATCH($H54,BカートセットID入力!$L$4:$L$150,0),COLUMN()-COLUMN($U49)),""))))</f>
        <v/>
      </c>
    </row>
    <row r="55" spans="1:46">
      <c r="A55" s="144"/>
      <c r="B55" s="53" t="str">
        <f>IF(ISBLANK(現行セット情報CSV!A55),"",現行セット情報CSV!A55)</f>
        <v/>
      </c>
      <c r="C55" s="53" t="str">
        <f>IF(ISBLANK(現行セット情報CSV!B55),"",現行セット情報CSV!B55)&amp;IFERROR(VLOOKUP(A55,上部フリースペースHTML!$A$3:$H$5,8,FALSE),"")</f>
        <v/>
      </c>
      <c r="D55" s="53" t="str">
        <f>IF(ISBLANK(現行セット情報CSV!C55),"",現行セット情報CSV!C55)</f>
        <v/>
      </c>
      <c r="E55" s="53" t="str">
        <f>IF(ISBLANK(現行セット情報CSV!D55),"",現行セット情報CSV!D55)</f>
        <v/>
      </c>
      <c r="F55" s="53" t="str">
        <f>IF(ISBLANK(現行セット情報CSV!E55),"",現行セット情報CSV!E55)</f>
        <v/>
      </c>
      <c r="G55" s="53" t="str">
        <f>IF(ISBLANK(現行セット情報CSV!F55),"",現行セット情報CSV!F55)</f>
        <v/>
      </c>
      <c r="H55" s="53" t="str">
        <f>IF(ISBLANK(現行セット情報CSV!G55),"",現行セット情報CSV!G55)</f>
        <v/>
      </c>
      <c r="I55" s="53" t="str">
        <f>IF(ISBLANK(現行セット情報CSV!H55),"",現行セット情報CSV!H55)</f>
        <v/>
      </c>
      <c r="J55" s="53" t="str">
        <f>IF(ISBLANK(現行セット情報CSV!I55),"",現行セット情報CSV!I55&amp;"("&amp;TEXT($J$2,"yyyy年m月")&amp;"納品から)")</f>
        <v/>
      </c>
      <c r="K55" s="53" t="str">
        <f>IF(ISBLANK(現行セット情報CSV!J55),"",現行セット情報CSV!J55)</f>
        <v/>
      </c>
      <c r="L55" s="53" t="str">
        <f>IF(ISBLANK(現行セット情報CSV!K55),"",現行セット情報CSV!K55)</f>
        <v/>
      </c>
      <c r="M55" s="53" t="str">
        <f>IF(ISBLANK(現行セット情報CSV!L55),"",現行セット情報CSV!L55)</f>
        <v/>
      </c>
      <c r="N55" s="53" t="str">
        <f>IF(ISBLANK(現行セット情報CSV!M55),"",現行セット情報CSV!M55)</f>
        <v/>
      </c>
      <c r="O55" s="53" t="str">
        <f>IF(ISBLANK(現行セット情報CSV!N55),"",現行セット情報CSV!N55)</f>
        <v/>
      </c>
      <c r="P55" s="53" t="str">
        <f>IF(ISBLANK(現行セット情報CSV!O55),"",現行セット情報CSV!O55)</f>
        <v/>
      </c>
      <c r="Q55" s="53" t="str">
        <f>IF(ISBLANK(現行セット情報CSV!P55),"",現行セット情報CSV!P55)</f>
        <v/>
      </c>
      <c r="R55" s="53" t="str">
        <f>IF(ISBLANK(現行セット情報CSV!Q55),"",現行セット情報CSV!Q55)</f>
        <v/>
      </c>
      <c r="S55" s="53" t="str">
        <f>IF(ISBLANK(現行セット情報CSV!R55),"",現行セット情報CSV!R55)</f>
        <v/>
      </c>
      <c r="T55" s="53" t="str">
        <f>IF(ISBLANK(現行セット情報CSV!S55),"",現行セット情報CSV!S55)</f>
        <v/>
      </c>
      <c r="U55" s="53" t="str">
        <f ca="1">IFERROR(OFFSET('セット情報(宅配便）'!$P$2,MATCH($H55,BカートセットID入力!$C$4:$C$150,0),COLUMN()-COLUMN($U50)),IFERROR(OFFSET('セット情報(業務便）'!$P$2,MATCH($H55,BカートセットID入力!$F$4:$F$150,0),COLUMN()-COLUMN($U50)),IFERROR(OFFSET('セット情報（サンプル）'!$N$2,MATCH($H55,BカートセットID入力!$I$4:$I$150,0),COLUMN()-COLUMN($U50)),IFERROR(OFFSET('セット情報（イレギュラーサンプル）'!$N$2,MATCH($H55,BカートセットID入力!$L$4:$L$150,0),COLUMN()-COLUMN($U50)),""))))</f>
        <v/>
      </c>
      <c r="V55" s="53" t="str">
        <f ca="1">IFERROR(OFFSET('セット情報(宅配便）'!$P$2,MATCH($H55,BカートセットID入力!$C$4:$C$150,0),COLUMN()-COLUMN($U50)),IFERROR(OFFSET('セット情報(業務便）'!$P$2,MATCH($H55,BカートセットID入力!$F$4:$F$150,0),COLUMN()-COLUMN($U50)),IFERROR(OFFSET('セット情報（サンプル）'!$N$2,MATCH($H55,BカートセットID入力!$I$4:$I$150,0),COLUMN()-COLUMN($U50)),IFERROR(OFFSET('セット情報（イレギュラーサンプル）'!$N$2,MATCH($H55,BカートセットID入力!$L$4:$L$150,0),COLUMN()-COLUMN($U50)),""))))</f>
        <v/>
      </c>
      <c r="W55" s="53" t="str">
        <f ca="1">IFERROR(OFFSET('セット情報(宅配便）'!$P$2,MATCH($H55,BカートセットID入力!$C$4:$C$150,0),COLUMN()-COLUMN($U50)),IFERROR(OFFSET('セット情報(業務便）'!$P$2,MATCH($H55,BカートセットID入力!$F$4:$F$150,0),COLUMN()-COLUMN($U50)),IFERROR(OFFSET('セット情報（サンプル）'!$N$2,MATCH($H55,BカートセットID入力!$I$4:$I$150,0),COLUMN()-COLUMN($U50)),IFERROR(OFFSET('セット情報（イレギュラーサンプル）'!$N$2,MATCH($H55,BカートセットID入力!$L$4:$L$150,0),COLUMN()-COLUMN($U50)),""))))</f>
        <v/>
      </c>
      <c r="X55" s="53" t="str">
        <f ca="1">IFERROR(OFFSET('セット情報(宅配便）'!$P$2,MATCH($H55,BカートセットID入力!$C$4:$C$150,0),COLUMN()-COLUMN($U50)),IFERROR(OFFSET('セット情報(業務便）'!$P$2,MATCH($H55,BカートセットID入力!$F$4:$F$150,0),COLUMN()-COLUMN($U50)),IFERROR(OFFSET('セット情報（サンプル）'!$N$2,MATCH($H55,BカートセットID入力!$I$4:$I$150,0),COLUMN()-COLUMN($U50)),IFERROR(OFFSET('セット情報（イレギュラーサンプル）'!$N$2,MATCH($H55,BカートセットID入力!$L$4:$L$150,0),COLUMN()-COLUMN($U50)),""))))</f>
        <v/>
      </c>
      <c r="Y55" s="53" t="str">
        <f ca="1">IFERROR(OFFSET('セット情報(宅配便）'!$P$2,MATCH($H55,BカートセットID入力!$C$4:$C$150,0),COLUMN()-COLUMN($U50)),IFERROR(OFFSET('セット情報(業務便）'!$P$2,MATCH($H55,BカートセットID入力!$F$4:$F$150,0),COLUMN()-COLUMN($U50)),IFERROR(OFFSET('セット情報（サンプル）'!$N$2,MATCH($H55,BカートセットID入力!$I$4:$I$150,0),COLUMN()-COLUMN($U50)),IFERROR(OFFSET('セット情報（イレギュラーサンプル）'!$N$2,MATCH($H55,BカートセットID入力!$L$4:$L$150,0),COLUMN()-COLUMN($U50)),""))))</f>
        <v/>
      </c>
      <c r="Z55" s="53" t="str">
        <f ca="1">IFERROR(OFFSET('セット情報(宅配便）'!$P$2,MATCH($H55,BカートセットID入力!$C$4:$C$150,0),COLUMN()-COLUMN($U50)),IFERROR(OFFSET('セット情報(業務便）'!$P$2,MATCH($H55,BカートセットID入力!$F$4:$F$150,0),COLUMN()-COLUMN($U50)),IFERROR(OFFSET('セット情報（サンプル）'!$N$2,MATCH($H55,BカートセットID入力!$I$4:$I$150,0),COLUMN()-COLUMN($U50)),IFERROR(OFFSET('セット情報（イレギュラーサンプル）'!$N$2,MATCH($H55,BカートセットID入力!$L$4:$L$150,0),COLUMN()-COLUMN($U50)),""))))</f>
        <v/>
      </c>
      <c r="AA55" s="53" t="str">
        <f ca="1">IFERROR(OFFSET('セット情報(宅配便）'!$P$2,MATCH($H55,BカートセットID入力!$C$4:$C$150,0),COLUMN()-COLUMN($U50)),IFERROR(OFFSET('セット情報(業務便）'!$P$2,MATCH($H55,BカートセットID入力!$F$4:$F$150,0),COLUMN()-COLUMN($U50)),IFERROR(OFFSET('セット情報（サンプル）'!$N$2,MATCH($H55,BカートセットID入力!$I$4:$I$150,0),COLUMN()-COLUMN($U50)),IFERROR(OFFSET('セット情報（イレギュラーサンプル）'!$N$2,MATCH($H55,BカートセットID入力!$L$4:$L$150,0),COLUMN()-COLUMN($U50)),""))))</f>
        <v/>
      </c>
      <c r="AB55" s="53" t="str">
        <f ca="1">IFERROR(OFFSET('セット情報(宅配便）'!$P$2,MATCH($H55,BカートセットID入力!$C$4:$C$150,0),COLUMN()-COLUMN($U50)),IFERROR(OFFSET('セット情報(業務便）'!$P$2,MATCH($H55,BカートセットID入力!$F$4:$F$150,0),COLUMN()-COLUMN($U50)),IFERROR(OFFSET('セット情報（サンプル）'!$N$2,MATCH($H55,BカートセットID入力!$I$4:$I$150,0),COLUMN()-COLUMN($U50)),IFERROR(OFFSET('セット情報（イレギュラーサンプル）'!$N$2,MATCH($H55,BカートセットID入力!$L$4:$L$150,0),COLUMN()-COLUMN($U50)),""))))</f>
        <v/>
      </c>
      <c r="AC55" s="53" t="str">
        <f ca="1">IFERROR(OFFSET('セット情報(宅配便）'!$P$2,MATCH($H55,BカートセットID入力!$C$4:$C$150,0),COLUMN()-COLUMN($U50)),IFERROR(OFFSET('セット情報(業務便）'!$P$2,MATCH($H55,BカートセットID入力!$F$4:$F$150,0),COLUMN()-COLUMN($U50)),IFERROR(OFFSET('セット情報（サンプル）'!$N$2,MATCH($H55,BカートセットID入力!$I$4:$I$150,0),COLUMN()-COLUMN($U50)),IFERROR(OFFSET('セット情報（イレギュラーサンプル）'!$N$2,MATCH($H55,BカートセットID入力!$L$4:$L$150,0),COLUMN()-COLUMN($U50)),""))))</f>
        <v/>
      </c>
      <c r="AD55" s="53" t="str">
        <f ca="1">IFERROR(OFFSET('セット情報(宅配便）'!$P$2,MATCH($H55,BカートセットID入力!$C$4:$C$150,0),COLUMN()-COLUMN($U50)),IFERROR(OFFSET('セット情報(業務便）'!$P$2,MATCH($H55,BカートセットID入力!$F$4:$F$150,0),COLUMN()-COLUMN($U50)),IFERROR(OFFSET('セット情報（サンプル）'!$N$2,MATCH($H55,BカートセットID入力!$I$4:$I$150,0),COLUMN()-COLUMN($U50)),IFERROR(OFFSET('セット情報（イレギュラーサンプル）'!$N$2,MATCH($H55,BカートセットID入力!$L$4:$L$150,0),COLUMN()-COLUMN($U50)),""))))</f>
        <v/>
      </c>
      <c r="AE55" s="53" t="str">
        <f ca="1">IFERROR(OFFSET('セット情報(宅配便）'!$P$2,MATCH($H55,BカートセットID入力!$C$4:$C$150,0),COLUMN()-COLUMN($U50)),IFERROR(OFFSET('セット情報(業務便）'!$P$2,MATCH($H55,BカートセットID入力!$F$4:$F$150,0),COLUMN()-COLUMN($U50)),IFERROR(OFFSET('セット情報（サンプル）'!$N$2,MATCH($H55,BカートセットID入力!$I$4:$I$150,0),COLUMN()-COLUMN($U50)),IFERROR(OFFSET('セット情報（イレギュラーサンプル）'!$N$2,MATCH($H55,BカートセットID入力!$L$4:$L$150,0),COLUMN()-COLUMN($U50)),""))))</f>
        <v/>
      </c>
      <c r="AF55" s="53" t="str">
        <f ca="1">IFERROR(OFFSET('セット情報(宅配便）'!$P$2,MATCH($H55,BカートセットID入力!$C$4:$C$150,0),COLUMN()-COLUMN($U50)),IFERROR(OFFSET('セット情報(業務便）'!$P$2,MATCH($H55,BカートセットID入力!$F$4:$F$150,0),COLUMN()-COLUMN($U50)),IFERROR(OFFSET('セット情報（サンプル）'!$N$2,MATCH($H55,BカートセットID入力!$I$4:$I$150,0),COLUMN()-COLUMN($U50)),IFERROR(OFFSET('セット情報（イレギュラーサンプル）'!$N$2,MATCH($H55,BカートセットID入力!$L$4:$L$150,0),COLUMN()-COLUMN($U50)),""))))</f>
        <v/>
      </c>
      <c r="AG55" s="53" t="str">
        <f ca="1">IFERROR(OFFSET('セット情報(宅配便）'!$P$2,MATCH($H55,BカートセットID入力!$C$4:$C$150,0),COLUMN()-COLUMN($U50)),IFERROR(OFFSET('セット情報(業務便）'!$P$2,MATCH($H55,BカートセットID入力!$F$4:$F$150,0),COLUMN()-COLUMN($U50)),IFERROR(OFFSET('セット情報（サンプル）'!$N$2,MATCH($H55,BカートセットID入力!$I$4:$I$150,0),COLUMN()-COLUMN($U50)),IFERROR(OFFSET('セット情報（イレギュラーサンプル）'!$N$2,MATCH($H55,BカートセットID入力!$L$4:$L$150,0),COLUMN()-COLUMN($U50)),""))))</f>
        <v/>
      </c>
      <c r="AH55" s="53" t="str">
        <f ca="1">IFERROR(OFFSET('セット情報(宅配便）'!$P$2,MATCH($H55,BカートセットID入力!$C$4:$C$150,0),COLUMN()-COLUMN($U50)),IFERROR(OFFSET('セット情報(業務便）'!$P$2,MATCH($H55,BカートセットID入力!$F$4:$F$150,0),COLUMN()-COLUMN($U50)),IFERROR(OFFSET('セット情報（サンプル）'!$N$2,MATCH($H55,BカートセットID入力!$I$4:$I$150,0),COLUMN()-COLUMN($U50)),IFERROR(OFFSET('セット情報（イレギュラーサンプル）'!$N$2,MATCH($H55,BカートセットID入力!$L$4:$L$150,0),COLUMN()-COLUMN($U50)),""))))</f>
        <v/>
      </c>
      <c r="AI55" s="53" t="str">
        <f ca="1">IFERROR(OFFSET('セット情報(宅配便）'!$P$2,MATCH($H55,BカートセットID入力!$C$4:$C$150,0),COLUMN()-COLUMN($U50)),IFERROR(OFFSET('セット情報(業務便）'!$P$2,MATCH($H55,BカートセットID入力!$F$4:$F$150,0),COLUMN()-COLUMN($U50)),IFERROR(OFFSET('セット情報（サンプル）'!$N$2,MATCH($H55,BカートセットID入力!$I$4:$I$150,0),COLUMN()-COLUMN($U50)),IFERROR(OFFSET('セット情報（イレギュラーサンプル）'!$N$2,MATCH($H55,BカートセットID入力!$L$4:$L$150,0),COLUMN()-COLUMN($U50)),""))))</f>
        <v/>
      </c>
      <c r="AJ55" s="53" t="str">
        <f ca="1">IFERROR(OFFSET('セット情報(宅配便）'!$P$2,MATCH($H55,BカートセットID入力!$C$4:$C$150,0),COLUMN()-COLUMN($U50)),IFERROR(OFFSET('セット情報(業務便）'!$P$2,MATCH($H55,BカートセットID入力!$F$4:$F$150,0),COLUMN()-COLUMN($U50)),IFERROR(OFFSET('セット情報（サンプル）'!$N$2,MATCH($H55,BカートセットID入力!$I$4:$I$150,0),COLUMN()-COLUMN($U50)),IFERROR(OFFSET('セット情報（イレギュラーサンプル）'!$N$2,MATCH($H55,BカートセットID入力!$L$4:$L$150,0),COLUMN()-COLUMN($U50)),""))))</f>
        <v/>
      </c>
      <c r="AK55" s="53" t="str">
        <f ca="1">IFERROR(OFFSET('セット情報(宅配便）'!$P$2,MATCH($H55,BカートセットID入力!$C$4:$C$150,0),COLUMN()-COLUMN($U50)),IFERROR(OFFSET('セット情報(業務便）'!$P$2,MATCH($H55,BカートセットID入力!$F$4:$F$150,0),COLUMN()-COLUMN($U50)),IFERROR(OFFSET('セット情報（サンプル）'!$N$2,MATCH($H55,BカートセットID入力!$I$4:$I$150,0),COLUMN()-COLUMN($U50)),IFERROR(OFFSET('セット情報（イレギュラーサンプル）'!$N$2,MATCH($H55,BカートセットID入力!$L$4:$L$150,0),COLUMN()-COLUMN($U50)),""))))</f>
        <v/>
      </c>
      <c r="AL55" s="53" t="str">
        <f ca="1">IFERROR(OFFSET('セット情報(宅配便）'!$P$2,MATCH($H55,BカートセットID入力!$C$4:$C$150,0),COLUMN()-COLUMN($U50)),IFERROR(OFFSET('セット情報(業務便）'!$P$2,MATCH($H55,BカートセットID入力!$F$4:$F$150,0),COLUMN()-COLUMN($U50)),IFERROR(OFFSET('セット情報（サンプル）'!$N$2,MATCH($H55,BカートセットID入力!$I$4:$I$150,0),COLUMN()-COLUMN($U50)),IFERROR(OFFSET('セット情報（イレギュラーサンプル）'!$N$2,MATCH($H55,BカートセットID入力!$L$4:$L$150,0),COLUMN()-COLUMN($U50)),""))))</f>
        <v/>
      </c>
      <c r="AM55" s="53" t="str">
        <f ca="1">IFERROR(OFFSET('セット情報(宅配便）'!$P$2,MATCH($H55,BカートセットID入力!$C$4:$C$150,0),COLUMN()-COLUMN($U50)),IFERROR(OFFSET('セット情報(業務便）'!$P$2,MATCH($H55,BカートセットID入力!$F$4:$F$150,0),COLUMN()-COLUMN($U50)),IFERROR(OFFSET('セット情報（サンプル）'!$N$2,MATCH($H55,BカートセットID入力!$I$4:$I$150,0),COLUMN()-COLUMN($U50)),IFERROR(OFFSET('セット情報（イレギュラーサンプル）'!$N$2,MATCH($H55,BカートセットID入力!$L$4:$L$150,0),COLUMN()-COLUMN($U50)),""))))</f>
        <v/>
      </c>
      <c r="AN55" s="53" t="str">
        <f ca="1">IFERROR(OFFSET('セット情報(宅配便）'!$P$2,MATCH($H55,BカートセットID入力!$C$4:$C$150,0),COLUMN()-COLUMN($U50)),IFERROR(OFFSET('セット情報(業務便）'!$P$2,MATCH($H55,BカートセットID入力!$F$4:$F$150,0),COLUMN()-COLUMN($U50)),IFERROR(OFFSET('セット情報（サンプル）'!$N$2,MATCH($H55,BカートセットID入力!$I$4:$I$150,0),COLUMN()-COLUMN($U50)),IFERROR(OFFSET('セット情報（イレギュラーサンプル）'!$N$2,MATCH($H55,BカートセットID入力!$L$4:$L$150,0),COLUMN()-COLUMN($U50)),""))))</f>
        <v/>
      </c>
      <c r="AO55" s="53" t="str">
        <f ca="1">IFERROR(OFFSET('セット情報(宅配便）'!$P$2,MATCH($H55,BカートセットID入力!$C$4:$C$150,0),COLUMN()-COLUMN($U50)),IFERROR(OFFSET('セット情報(業務便）'!$P$2,MATCH($H55,BカートセットID入力!$F$4:$F$150,0),COLUMN()-COLUMN($U50)),IFERROR(OFFSET('セット情報（サンプル）'!$N$2,MATCH($H55,BカートセットID入力!$I$4:$I$150,0),COLUMN()-COLUMN($U50)),IFERROR(OFFSET('セット情報（イレギュラーサンプル）'!$N$2,MATCH($H55,BカートセットID入力!$L$4:$L$150,0),COLUMN()-COLUMN($U50)),""))))</f>
        <v/>
      </c>
      <c r="AP55" s="53" t="str">
        <f ca="1">IFERROR(OFFSET('セット情報(宅配便）'!$P$2,MATCH($H55,BカートセットID入力!$C$4:$C$150,0),COLUMN()-COLUMN($U50)),IFERROR(OFFSET('セット情報(業務便）'!$P$2,MATCH($H55,BカートセットID入力!$F$4:$F$150,0),COLUMN()-COLUMN($U50)),IFERROR(OFFSET('セット情報（サンプル）'!$N$2,MATCH($H55,BカートセットID入力!$I$4:$I$150,0),COLUMN()-COLUMN($U50)),IFERROR(OFFSET('セット情報（イレギュラーサンプル）'!$N$2,MATCH($H55,BカートセットID入力!$L$4:$L$150,0),COLUMN()-COLUMN($U50)),""))))</f>
        <v/>
      </c>
      <c r="AQ55" s="53" t="str">
        <f ca="1">IFERROR(OFFSET('セット情報(宅配便）'!$P$2,MATCH($H55,BカートセットID入力!$C$4:$C$150,0),COLUMN()-COLUMN($U50)),IFERROR(OFFSET('セット情報(業務便）'!$P$2,MATCH($H55,BカートセットID入力!$F$4:$F$150,0),COLUMN()-COLUMN($U50)),IFERROR(OFFSET('セット情報（サンプル）'!$N$2,MATCH($H55,BカートセットID入力!$I$4:$I$150,0),COLUMN()-COLUMN($U50)),IFERROR(OFFSET('セット情報（イレギュラーサンプル）'!$N$2,MATCH($H55,BカートセットID入力!$L$4:$L$150,0),COLUMN()-COLUMN($U50)),""))))</f>
        <v/>
      </c>
      <c r="AR55" s="53" t="str">
        <f ca="1">IFERROR(OFFSET('セット情報(宅配便）'!$P$2,MATCH($H55,BカートセットID入力!$C$4:$C$150,0),COLUMN()-COLUMN($U50)),IFERROR(OFFSET('セット情報(業務便）'!$P$2,MATCH($H55,BカートセットID入力!$F$4:$F$150,0),COLUMN()-COLUMN($U50)),IFERROR(OFFSET('セット情報（サンプル）'!$N$2,MATCH($H55,BカートセットID入力!$I$4:$I$150,0),COLUMN()-COLUMN($U50)),IFERROR(OFFSET('セット情報（イレギュラーサンプル）'!$N$2,MATCH($H55,BカートセットID入力!$L$4:$L$150,0),COLUMN()-COLUMN($U50)),""))))</f>
        <v/>
      </c>
      <c r="AS55" s="53" t="str">
        <f ca="1">IFERROR(OFFSET('セット情報(宅配便）'!$P$2,MATCH($H55,BカートセットID入力!$C$4:$C$150,0),COLUMN()-COLUMN($U50)),IFERROR(OFFSET('セット情報(業務便）'!$P$2,MATCH($H55,BカートセットID入力!$F$4:$F$150,0),COLUMN()-COLUMN($U50)),IFERROR(OFFSET('セット情報（サンプル）'!$N$2,MATCH($H55,BカートセットID入力!$I$4:$I$150,0),COLUMN()-COLUMN($U50)),IFERROR(OFFSET('セット情報（イレギュラーサンプル）'!$N$2,MATCH($H55,BカートセットID入力!$L$4:$L$150,0),COLUMN()-COLUMN($U50)),""))))</f>
        <v/>
      </c>
      <c r="AT55" s="53" t="str">
        <f ca="1">IFERROR(OFFSET('セット情報(宅配便）'!$P$2,MATCH($H55,BカートセットID入力!$C$4:$C$150,0),COLUMN()-COLUMN($U50)),IFERROR(OFFSET('セット情報(業務便）'!$P$2,MATCH($H55,BカートセットID入力!$F$4:$F$150,0),COLUMN()-COLUMN($U50)),IFERROR(OFFSET('セット情報（サンプル）'!$N$2,MATCH($H55,BカートセットID入力!$I$4:$I$150,0),COLUMN()-COLUMN($U50)),IFERROR(OFFSET('セット情報（イレギュラーサンプル）'!$N$2,MATCH($H55,BカートセットID入力!$L$4:$L$150,0),COLUMN()-COLUMN($U50)),""))))</f>
        <v/>
      </c>
    </row>
    <row r="56" spans="1:46">
      <c r="A56" s="144"/>
      <c r="B56" s="53" t="str">
        <f>IF(ISBLANK(現行セット情報CSV!A56),"",現行セット情報CSV!A56)</f>
        <v/>
      </c>
      <c r="C56" s="53" t="str">
        <f>IF(ISBLANK(現行セット情報CSV!B56),"",現行セット情報CSV!B56)&amp;IFERROR(VLOOKUP(A56,上部フリースペースHTML!$A$3:$H$5,8,FALSE),"")</f>
        <v/>
      </c>
      <c r="D56" s="53" t="str">
        <f>IF(ISBLANK(現行セット情報CSV!C56),"",現行セット情報CSV!C56)</f>
        <v/>
      </c>
      <c r="E56" s="53" t="str">
        <f>IF(ISBLANK(現行セット情報CSV!D56),"",現行セット情報CSV!D56)</f>
        <v/>
      </c>
      <c r="F56" s="53" t="str">
        <f>IF(ISBLANK(現行セット情報CSV!E56),"",現行セット情報CSV!E56)</f>
        <v/>
      </c>
      <c r="G56" s="53" t="str">
        <f>IF(ISBLANK(現行セット情報CSV!F56),"",現行セット情報CSV!F56)</f>
        <v/>
      </c>
      <c r="H56" s="53" t="str">
        <f>IF(ISBLANK(現行セット情報CSV!G56),"",現行セット情報CSV!G56)</f>
        <v/>
      </c>
      <c r="I56" s="53" t="str">
        <f>IF(ISBLANK(現行セット情報CSV!H56),"",現行セット情報CSV!H56)</f>
        <v/>
      </c>
      <c r="J56" s="53" t="str">
        <f>IF(ISBLANK(現行セット情報CSV!I56),"",現行セット情報CSV!I56&amp;"("&amp;TEXT($J$2,"yyyy年m月")&amp;"納品から)")</f>
        <v/>
      </c>
      <c r="K56" s="53" t="str">
        <f>IF(ISBLANK(現行セット情報CSV!J56),"",現行セット情報CSV!J56)</f>
        <v/>
      </c>
      <c r="L56" s="53" t="str">
        <f>IF(ISBLANK(現行セット情報CSV!K56),"",現行セット情報CSV!K56)</f>
        <v/>
      </c>
      <c r="M56" s="53" t="str">
        <f>IF(ISBLANK(現行セット情報CSV!L56),"",現行セット情報CSV!L56)</f>
        <v/>
      </c>
      <c r="N56" s="53" t="str">
        <f>IF(ISBLANK(現行セット情報CSV!M56),"",現行セット情報CSV!M56)</f>
        <v/>
      </c>
      <c r="O56" s="53" t="str">
        <f>IF(ISBLANK(現行セット情報CSV!N56),"",現行セット情報CSV!N56)</f>
        <v/>
      </c>
      <c r="P56" s="53" t="str">
        <f>IF(ISBLANK(現行セット情報CSV!O56),"",現行セット情報CSV!O56)</f>
        <v/>
      </c>
      <c r="Q56" s="53" t="str">
        <f>IF(ISBLANK(現行セット情報CSV!P56),"",現行セット情報CSV!P56)</f>
        <v/>
      </c>
      <c r="R56" s="53" t="str">
        <f>IF(ISBLANK(現行セット情報CSV!Q56),"",現行セット情報CSV!Q56)</f>
        <v/>
      </c>
      <c r="S56" s="53" t="str">
        <f>IF(ISBLANK(現行セット情報CSV!R56),"",現行セット情報CSV!R56)</f>
        <v/>
      </c>
      <c r="T56" s="53" t="str">
        <f>IF(ISBLANK(現行セット情報CSV!S56),"",現行セット情報CSV!S56)</f>
        <v/>
      </c>
      <c r="U56" s="53" t="str">
        <f ca="1">IFERROR(OFFSET('セット情報(宅配便）'!$P$2,MATCH($H56,BカートセットID入力!$C$4:$C$150,0),COLUMN()-COLUMN($U51)),IFERROR(OFFSET('セット情報(業務便）'!$P$2,MATCH($H56,BカートセットID入力!$F$4:$F$150,0),COLUMN()-COLUMN($U51)),IFERROR(OFFSET('セット情報（サンプル）'!$N$2,MATCH($H56,BカートセットID入力!$I$4:$I$150,0),COLUMN()-COLUMN($U51)),IFERROR(OFFSET('セット情報（イレギュラーサンプル）'!$N$2,MATCH($H56,BカートセットID入力!$L$4:$L$150,0),COLUMN()-COLUMN($U51)),""))))</f>
        <v/>
      </c>
      <c r="V56" s="53" t="str">
        <f ca="1">IFERROR(OFFSET('セット情報(宅配便）'!$P$2,MATCH($H56,BカートセットID入力!$C$4:$C$150,0),COLUMN()-COLUMN($U51)),IFERROR(OFFSET('セット情報(業務便）'!$P$2,MATCH($H56,BカートセットID入力!$F$4:$F$150,0),COLUMN()-COLUMN($U51)),IFERROR(OFFSET('セット情報（サンプル）'!$N$2,MATCH($H56,BカートセットID入力!$I$4:$I$150,0),COLUMN()-COLUMN($U51)),IFERROR(OFFSET('セット情報（イレギュラーサンプル）'!$N$2,MATCH($H56,BカートセットID入力!$L$4:$L$150,0),COLUMN()-COLUMN($U51)),""))))</f>
        <v/>
      </c>
      <c r="W56" s="53" t="str">
        <f ca="1">IFERROR(OFFSET('セット情報(宅配便）'!$P$2,MATCH($H56,BカートセットID入力!$C$4:$C$150,0),COLUMN()-COLUMN($U51)),IFERROR(OFFSET('セット情報(業務便）'!$P$2,MATCH($H56,BカートセットID入力!$F$4:$F$150,0),COLUMN()-COLUMN($U51)),IFERROR(OFFSET('セット情報（サンプル）'!$N$2,MATCH($H56,BカートセットID入力!$I$4:$I$150,0),COLUMN()-COLUMN($U51)),IFERROR(OFFSET('セット情報（イレギュラーサンプル）'!$N$2,MATCH($H56,BカートセットID入力!$L$4:$L$150,0),COLUMN()-COLUMN($U51)),""))))</f>
        <v/>
      </c>
      <c r="X56" s="53" t="str">
        <f ca="1">IFERROR(OFFSET('セット情報(宅配便）'!$P$2,MATCH($H56,BカートセットID入力!$C$4:$C$150,0),COLUMN()-COLUMN($U51)),IFERROR(OFFSET('セット情報(業務便）'!$P$2,MATCH($H56,BカートセットID入力!$F$4:$F$150,0),COLUMN()-COLUMN($U51)),IFERROR(OFFSET('セット情報（サンプル）'!$N$2,MATCH($H56,BカートセットID入力!$I$4:$I$150,0),COLUMN()-COLUMN($U51)),IFERROR(OFFSET('セット情報（イレギュラーサンプル）'!$N$2,MATCH($H56,BカートセットID入力!$L$4:$L$150,0),COLUMN()-COLUMN($U51)),""))))</f>
        <v/>
      </c>
      <c r="Y56" s="53" t="str">
        <f ca="1">IFERROR(OFFSET('セット情報(宅配便）'!$P$2,MATCH($H56,BカートセットID入力!$C$4:$C$150,0),COLUMN()-COLUMN($U51)),IFERROR(OFFSET('セット情報(業務便）'!$P$2,MATCH($H56,BカートセットID入力!$F$4:$F$150,0),COLUMN()-COLUMN($U51)),IFERROR(OFFSET('セット情報（サンプル）'!$N$2,MATCH($H56,BカートセットID入力!$I$4:$I$150,0),COLUMN()-COLUMN($U51)),IFERROR(OFFSET('セット情報（イレギュラーサンプル）'!$N$2,MATCH($H56,BカートセットID入力!$L$4:$L$150,0),COLUMN()-COLUMN($U51)),""))))</f>
        <v/>
      </c>
      <c r="Z56" s="53" t="str">
        <f ca="1">IFERROR(OFFSET('セット情報(宅配便）'!$P$2,MATCH($H56,BカートセットID入力!$C$4:$C$150,0),COLUMN()-COLUMN($U51)),IFERROR(OFFSET('セット情報(業務便）'!$P$2,MATCH($H56,BカートセットID入力!$F$4:$F$150,0),COLUMN()-COLUMN($U51)),IFERROR(OFFSET('セット情報（サンプル）'!$N$2,MATCH($H56,BカートセットID入力!$I$4:$I$150,0),COLUMN()-COLUMN($U51)),IFERROR(OFFSET('セット情報（イレギュラーサンプル）'!$N$2,MATCH($H56,BカートセットID入力!$L$4:$L$150,0),COLUMN()-COLUMN($U51)),""))))</f>
        <v/>
      </c>
      <c r="AA56" s="53" t="str">
        <f ca="1">IFERROR(OFFSET('セット情報(宅配便）'!$P$2,MATCH($H56,BカートセットID入力!$C$4:$C$150,0),COLUMN()-COLUMN($U51)),IFERROR(OFFSET('セット情報(業務便）'!$P$2,MATCH($H56,BカートセットID入力!$F$4:$F$150,0),COLUMN()-COLUMN($U51)),IFERROR(OFFSET('セット情報（サンプル）'!$N$2,MATCH($H56,BカートセットID入力!$I$4:$I$150,0),COLUMN()-COLUMN($U51)),IFERROR(OFFSET('セット情報（イレギュラーサンプル）'!$N$2,MATCH($H56,BカートセットID入力!$L$4:$L$150,0),COLUMN()-COLUMN($U51)),""))))</f>
        <v/>
      </c>
      <c r="AB56" s="53" t="str">
        <f ca="1">IFERROR(OFFSET('セット情報(宅配便）'!$P$2,MATCH($H56,BカートセットID入力!$C$4:$C$150,0),COLUMN()-COLUMN($U51)),IFERROR(OFFSET('セット情報(業務便）'!$P$2,MATCH($H56,BカートセットID入力!$F$4:$F$150,0),COLUMN()-COLUMN($U51)),IFERROR(OFFSET('セット情報（サンプル）'!$N$2,MATCH($H56,BカートセットID入力!$I$4:$I$150,0),COLUMN()-COLUMN($U51)),IFERROR(OFFSET('セット情報（イレギュラーサンプル）'!$N$2,MATCH($H56,BカートセットID入力!$L$4:$L$150,0),COLUMN()-COLUMN($U51)),""))))</f>
        <v/>
      </c>
      <c r="AC56" s="53" t="str">
        <f ca="1">IFERROR(OFFSET('セット情報(宅配便）'!$P$2,MATCH($H56,BカートセットID入力!$C$4:$C$150,0),COLUMN()-COLUMN($U51)),IFERROR(OFFSET('セット情報(業務便）'!$P$2,MATCH($H56,BカートセットID入力!$F$4:$F$150,0),COLUMN()-COLUMN($U51)),IFERROR(OFFSET('セット情報（サンプル）'!$N$2,MATCH($H56,BカートセットID入力!$I$4:$I$150,0),COLUMN()-COLUMN($U51)),IFERROR(OFFSET('セット情報（イレギュラーサンプル）'!$N$2,MATCH($H56,BカートセットID入力!$L$4:$L$150,0),COLUMN()-COLUMN($U51)),""))))</f>
        <v/>
      </c>
      <c r="AD56" s="53" t="str">
        <f ca="1">IFERROR(OFFSET('セット情報(宅配便）'!$P$2,MATCH($H56,BカートセットID入力!$C$4:$C$150,0),COLUMN()-COLUMN($U51)),IFERROR(OFFSET('セット情報(業務便）'!$P$2,MATCH($H56,BカートセットID入力!$F$4:$F$150,0),COLUMN()-COLUMN($U51)),IFERROR(OFFSET('セット情報（サンプル）'!$N$2,MATCH($H56,BカートセットID入力!$I$4:$I$150,0),COLUMN()-COLUMN($U51)),IFERROR(OFFSET('セット情報（イレギュラーサンプル）'!$N$2,MATCH($H56,BカートセットID入力!$L$4:$L$150,0),COLUMN()-COLUMN($U51)),""))))</f>
        <v/>
      </c>
      <c r="AE56" s="53" t="str">
        <f ca="1">IFERROR(OFFSET('セット情報(宅配便）'!$P$2,MATCH($H56,BカートセットID入力!$C$4:$C$150,0),COLUMN()-COLUMN($U51)),IFERROR(OFFSET('セット情報(業務便）'!$P$2,MATCH($H56,BカートセットID入力!$F$4:$F$150,0),COLUMN()-COLUMN($U51)),IFERROR(OFFSET('セット情報（サンプル）'!$N$2,MATCH($H56,BカートセットID入力!$I$4:$I$150,0),COLUMN()-COLUMN($U51)),IFERROR(OFFSET('セット情報（イレギュラーサンプル）'!$N$2,MATCH($H56,BカートセットID入力!$L$4:$L$150,0),COLUMN()-COLUMN($U51)),""))))</f>
        <v/>
      </c>
      <c r="AF56" s="53" t="str">
        <f ca="1">IFERROR(OFFSET('セット情報(宅配便）'!$P$2,MATCH($H56,BカートセットID入力!$C$4:$C$150,0),COLUMN()-COLUMN($U51)),IFERROR(OFFSET('セット情報(業務便）'!$P$2,MATCH($H56,BカートセットID入力!$F$4:$F$150,0),COLUMN()-COLUMN($U51)),IFERROR(OFFSET('セット情報（サンプル）'!$N$2,MATCH($H56,BカートセットID入力!$I$4:$I$150,0),COLUMN()-COLUMN($U51)),IFERROR(OFFSET('セット情報（イレギュラーサンプル）'!$N$2,MATCH($H56,BカートセットID入力!$L$4:$L$150,0),COLUMN()-COLUMN($U51)),""))))</f>
        <v/>
      </c>
      <c r="AG56" s="53" t="str">
        <f ca="1">IFERROR(OFFSET('セット情報(宅配便）'!$P$2,MATCH($H56,BカートセットID入力!$C$4:$C$150,0),COLUMN()-COLUMN($U51)),IFERROR(OFFSET('セット情報(業務便）'!$P$2,MATCH($H56,BカートセットID入力!$F$4:$F$150,0),COLUMN()-COLUMN($U51)),IFERROR(OFFSET('セット情報（サンプル）'!$N$2,MATCH($H56,BカートセットID入力!$I$4:$I$150,0),COLUMN()-COLUMN($U51)),IFERROR(OFFSET('セット情報（イレギュラーサンプル）'!$N$2,MATCH($H56,BカートセットID入力!$L$4:$L$150,0),COLUMN()-COLUMN($U51)),""))))</f>
        <v/>
      </c>
      <c r="AH56" s="53" t="str">
        <f ca="1">IFERROR(OFFSET('セット情報(宅配便）'!$P$2,MATCH($H56,BカートセットID入力!$C$4:$C$150,0),COLUMN()-COLUMN($U51)),IFERROR(OFFSET('セット情報(業務便）'!$P$2,MATCH($H56,BカートセットID入力!$F$4:$F$150,0),COLUMN()-COLUMN($U51)),IFERROR(OFFSET('セット情報（サンプル）'!$N$2,MATCH($H56,BカートセットID入力!$I$4:$I$150,0),COLUMN()-COLUMN($U51)),IFERROR(OFFSET('セット情報（イレギュラーサンプル）'!$N$2,MATCH($H56,BカートセットID入力!$L$4:$L$150,0),COLUMN()-COLUMN($U51)),""))))</f>
        <v/>
      </c>
      <c r="AI56" s="53" t="str">
        <f ca="1">IFERROR(OFFSET('セット情報(宅配便）'!$P$2,MATCH($H56,BカートセットID入力!$C$4:$C$150,0),COLUMN()-COLUMN($U51)),IFERROR(OFFSET('セット情報(業務便）'!$P$2,MATCH($H56,BカートセットID入力!$F$4:$F$150,0),COLUMN()-COLUMN($U51)),IFERROR(OFFSET('セット情報（サンプル）'!$N$2,MATCH($H56,BカートセットID入力!$I$4:$I$150,0),COLUMN()-COLUMN($U51)),IFERROR(OFFSET('セット情報（イレギュラーサンプル）'!$N$2,MATCH($H56,BカートセットID入力!$L$4:$L$150,0),COLUMN()-COLUMN($U51)),""))))</f>
        <v/>
      </c>
      <c r="AJ56" s="53" t="str">
        <f ca="1">IFERROR(OFFSET('セット情報(宅配便）'!$P$2,MATCH($H56,BカートセットID入力!$C$4:$C$150,0),COLUMN()-COLUMN($U51)),IFERROR(OFFSET('セット情報(業務便）'!$P$2,MATCH($H56,BカートセットID入力!$F$4:$F$150,0),COLUMN()-COLUMN($U51)),IFERROR(OFFSET('セット情報（サンプル）'!$N$2,MATCH($H56,BカートセットID入力!$I$4:$I$150,0),COLUMN()-COLUMN($U51)),IFERROR(OFFSET('セット情報（イレギュラーサンプル）'!$N$2,MATCH($H56,BカートセットID入力!$L$4:$L$150,0),COLUMN()-COLUMN($U51)),""))))</f>
        <v/>
      </c>
      <c r="AK56" s="53" t="str">
        <f ca="1">IFERROR(OFFSET('セット情報(宅配便）'!$P$2,MATCH($H56,BカートセットID入力!$C$4:$C$150,0),COLUMN()-COLUMN($U51)),IFERROR(OFFSET('セット情報(業務便）'!$P$2,MATCH($H56,BカートセットID入力!$F$4:$F$150,0),COLUMN()-COLUMN($U51)),IFERROR(OFFSET('セット情報（サンプル）'!$N$2,MATCH($H56,BカートセットID入力!$I$4:$I$150,0),COLUMN()-COLUMN($U51)),IFERROR(OFFSET('セット情報（イレギュラーサンプル）'!$N$2,MATCH($H56,BカートセットID入力!$L$4:$L$150,0),COLUMN()-COLUMN($U51)),""))))</f>
        <v/>
      </c>
      <c r="AL56" s="53" t="str">
        <f ca="1">IFERROR(OFFSET('セット情報(宅配便）'!$P$2,MATCH($H56,BカートセットID入力!$C$4:$C$150,0),COLUMN()-COLUMN($U51)),IFERROR(OFFSET('セット情報(業務便）'!$P$2,MATCH($H56,BカートセットID入力!$F$4:$F$150,0),COLUMN()-COLUMN($U51)),IFERROR(OFFSET('セット情報（サンプル）'!$N$2,MATCH($H56,BカートセットID入力!$I$4:$I$150,0),COLUMN()-COLUMN($U51)),IFERROR(OFFSET('セット情報（イレギュラーサンプル）'!$N$2,MATCH($H56,BカートセットID入力!$L$4:$L$150,0),COLUMN()-COLUMN($U51)),""))))</f>
        <v/>
      </c>
      <c r="AM56" s="53" t="str">
        <f ca="1">IFERROR(OFFSET('セット情報(宅配便）'!$P$2,MATCH($H56,BカートセットID入力!$C$4:$C$150,0),COLUMN()-COLUMN($U51)),IFERROR(OFFSET('セット情報(業務便）'!$P$2,MATCH($H56,BカートセットID入力!$F$4:$F$150,0),COLUMN()-COLUMN($U51)),IFERROR(OFFSET('セット情報（サンプル）'!$N$2,MATCH($H56,BカートセットID入力!$I$4:$I$150,0),COLUMN()-COLUMN($U51)),IFERROR(OFFSET('セット情報（イレギュラーサンプル）'!$N$2,MATCH($H56,BカートセットID入力!$L$4:$L$150,0),COLUMN()-COLUMN($U51)),""))))</f>
        <v/>
      </c>
      <c r="AN56" s="53" t="str">
        <f ca="1">IFERROR(OFFSET('セット情報(宅配便）'!$P$2,MATCH($H56,BカートセットID入力!$C$4:$C$150,0),COLUMN()-COLUMN($U51)),IFERROR(OFFSET('セット情報(業務便）'!$P$2,MATCH($H56,BカートセットID入力!$F$4:$F$150,0),COLUMN()-COLUMN($U51)),IFERROR(OFFSET('セット情報（サンプル）'!$N$2,MATCH($H56,BカートセットID入力!$I$4:$I$150,0),COLUMN()-COLUMN($U51)),IFERROR(OFFSET('セット情報（イレギュラーサンプル）'!$N$2,MATCH($H56,BカートセットID入力!$L$4:$L$150,0),COLUMN()-COLUMN($U51)),""))))</f>
        <v/>
      </c>
      <c r="AO56" s="53" t="str">
        <f ca="1">IFERROR(OFFSET('セット情報(宅配便）'!$P$2,MATCH($H56,BカートセットID入力!$C$4:$C$150,0),COLUMN()-COLUMN($U51)),IFERROR(OFFSET('セット情報(業務便）'!$P$2,MATCH($H56,BカートセットID入力!$F$4:$F$150,0),COLUMN()-COLUMN($U51)),IFERROR(OFFSET('セット情報（サンプル）'!$N$2,MATCH($H56,BカートセットID入力!$I$4:$I$150,0),COLUMN()-COLUMN($U51)),IFERROR(OFFSET('セット情報（イレギュラーサンプル）'!$N$2,MATCH($H56,BカートセットID入力!$L$4:$L$150,0),COLUMN()-COLUMN($U51)),""))))</f>
        <v/>
      </c>
      <c r="AP56" s="53" t="str">
        <f ca="1">IFERROR(OFFSET('セット情報(宅配便）'!$P$2,MATCH($H56,BカートセットID入力!$C$4:$C$150,0),COLUMN()-COLUMN($U51)),IFERROR(OFFSET('セット情報(業務便）'!$P$2,MATCH($H56,BカートセットID入力!$F$4:$F$150,0),COLUMN()-COLUMN($U51)),IFERROR(OFFSET('セット情報（サンプル）'!$N$2,MATCH($H56,BカートセットID入力!$I$4:$I$150,0),COLUMN()-COLUMN($U51)),IFERROR(OFFSET('セット情報（イレギュラーサンプル）'!$N$2,MATCH($H56,BカートセットID入力!$L$4:$L$150,0),COLUMN()-COLUMN($U51)),""))))</f>
        <v/>
      </c>
      <c r="AQ56" s="53" t="str">
        <f ca="1">IFERROR(OFFSET('セット情報(宅配便）'!$P$2,MATCH($H56,BカートセットID入力!$C$4:$C$150,0),COLUMN()-COLUMN($U51)),IFERROR(OFFSET('セット情報(業務便）'!$P$2,MATCH($H56,BカートセットID入力!$F$4:$F$150,0),COLUMN()-COLUMN($U51)),IFERROR(OFFSET('セット情報（サンプル）'!$N$2,MATCH($H56,BカートセットID入力!$I$4:$I$150,0),COLUMN()-COLUMN($U51)),IFERROR(OFFSET('セット情報（イレギュラーサンプル）'!$N$2,MATCH($H56,BカートセットID入力!$L$4:$L$150,0),COLUMN()-COLUMN($U51)),""))))</f>
        <v/>
      </c>
      <c r="AR56" s="53" t="str">
        <f ca="1">IFERROR(OFFSET('セット情報(宅配便）'!$P$2,MATCH($H56,BカートセットID入力!$C$4:$C$150,0),COLUMN()-COLUMN($U51)),IFERROR(OFFSET('セット情報(業務便）'!$P$2,MATCH($H56,BカートセットID入力!$F$4:$F$150,0),COLUMN()-COLUMN($U51)),IFERROR(OFFSET('セット情報（サンプル）'!$N$2,MATCH($H56,BカートセットID入力!$I$4:$I$150,0),COLUMN()-COLUMN($U51)),IFERROR(OFFSET('セット情報（イレギュラーサンプル）'!$N$2,MATCH($H56,BカートセットID入力!$L$4:$L$150,0),COLUMN()-COLUMN($U51)),""))))</f>
        <v/>
      </c>
      <c r="AS56" s="53" t="str">
        <f ca="1">IFERROR(OFFSET('セット情報(宅配便）'!$P$2,MATCH($H56,BカートセットID入力!$C$4:$C$150,0),COLUMN()-COLUMN($U51)),IFERROR(OFFSET('セット情報(業務便）'!$P$2,MATCH($H56,BカートセットID入力!$F$4:$F$150,0),COLUMN()-COLUMN($U51)),IFERROR(OFFSET('セット情報（サンプル）'!$N$2,MATCH($H56,BカートセットID入力!$I$4:$I$150,0),COLUMN()-COLUMN($U51)),IFERROR(OFFSET('セット情報（イレギュラーサンプル）'!$N$2,MATCH($H56,BカートセットID入力!$L$4:$L$150,0),COLUMN()-COLUMN($U51)),""))))</f>
        <v/>
      </c>
      <c r="AT56" s="53" t="str">
        <f ca="1">IFERROR(OFFSET('セット情報(宅配便）'!$P$2,MATCH($H56,BカートセットID入力!$C$4:$C$150,0),COLUMN()-COLUMN($U51)),IFERROR(OFFSET('セット情報(業務便）'!$P$2,MATCH($H56,BカートセットID入力!$F$4:$F$150,0),COLUMN()-COLUMN($U51)),IFERROR(OFFSET('セット情報（サンプル）'!$N$2,MATCH($H56,BカートセットID入力!$I$4:$I$150,0),COLUMN()-COLUMN($U51)),IFERROR(OFFSET('セット情報（イレギュラーサンプル）'!$N$2,MATCH($H56,BカートセットID入力!$L$4:$L$150,0),COLUMN()-COLUMN($U51)),""))))</f>
        <v/>
      </c>
    </row>
    <row r="57" spans="1:46">
      <c r="A57" s="144"/>
      <c r="B57" s="53" t="str">
        <f>IF(ISBLANK(現行セット情報CSV!A57),"",現行セット情報CSV!A57)</f>
        <v/>
      </c>
      <c r="C57" s="53" t="str">
        <f>IF(ISBLANK(現行セット情報CSV!B57),"",現行セット情報CSV!B57)&amp;IFERROR(VLOOKUP(A57,上部フリースペースHTML!$A$3:$H$5,8,FALSE),"")</f>
        <v/>
      </c>
      <c r="D57" s="53" t="str">
        <f>IF(ISBLANK(現行セット情報CSV!C57),"",現行セット情報CSV!C57)</f>
        <v/>
      </c>
      <c r="E57" s="53" t="str">
        <f>IF(ISBLANK(現行セット情報CSV!D57),"",現行セット情報CSV!D57)</f>
        <v/>
      </c>
      <c r="F57" s="53" t="str">
        <f>IF(ISBLANK(現行セット情報CSV!E57),"",現行セット情報CSV!E57)</f>
        <v/>
      </c>
      <c r="G57" s="53" t="str">
        <f>IF(ISBLANK(現行セット情報CSV!F57),"",現行セット情報CSV!F57)</f>
        <v/>
      </c>
      <c r="H57" s="53" t="str">
        <f>IF(ISBLANK(現行セット情報CSV!G57),"",現行セット情報CSV!G57)</f>
        <v/>
      </c>
      <c r="I57" s="53" t="str">
        <f>IF(ISBLANK(現行セット情報CSV!H57),"",現行セット情報CSV!H57)</f>
        <v/>
      </c>
      <c r="J57" s="53" t="str">
        <f>IF(ISBLANK(現行セット情報CSV!I57),"",現行セット情報CSV!I57&amp;"("&amp;TEXT($J$2,"yyyy年m月")&amp;"納品から)")</f>
        <v/>
      </c>
      <c r="K57" s="53" t="str">
        <f>IF(ISBLANK(現行セット情報CSV!J57),"",現行セット情報CSV!J57)</f>
        <v/>
      </c>
      <c r="L57" s="53" t="str">
        <f>IF(ISBLANK(現行セット情報CSV!K57),"",現行セット情報CSV!K57)</f>
        <v/>
      </c>
      <c r="M57" s="53" t="str">
        <f>IF(ISBLANK(現行セット情報CSV!L57),"",現行セット情報CSV!L57)</f>
        <v/>
      </c>
      <c r="N57" s="53" t="str">
        <f>IF(ISBLANK(現行セット情報CSV!M57),"",現行セット情報CSV!M57)</f>
        <v/>
      </c>
      <c r="O57" s="53" t="str">
        <f>IF(ISBLANK(現行セット情報CSV!N57),"",現行セット情報CSV!N57)</f>
        <v/>
      </c>
      <c r="P57" s="53" t="str">
        <f>IF(ISBLANK(現行セット情報CSV!O57),"",現行セット情報CSV!O57)</f>
        <v/>
      </c>
      <c r="Q57" s="53" t="str">
        <f>IF(ISBLANK(現行セット情報CSV!P57),"",現行セット情報CSV!P57)</f>
        <v/>
      </c>
      <c r="R57" s="53" t="str">
        <f>IF(ISBLANK(現行セット情報CSV!Q57),"",現行セット情報CSV!Q57)</f>
        <v/>
      </c>
      <c r="S57" s="53" t="str">
        <f>IF(ISBLANK(現行セット情報CSV!R57),"",現行セット情報CSV!R57)</f>
        <v/>
      </c>
      <c r="T57" s="53" t="str">
        <f>IF(ISBLANK(現行セット情報CSV!S57),"",現行セット情報CSV!S57)</f>
        <v/>
      </c>
      <c r="U57" s="53" t="str">
        <f ca="1">IFERROR(OFFSET('セット情報(宅配便）'!$P$2,MATCH($H57,BカートセットID入力!$C$4:$C$150,0),COLUMN()-COLUMN($U52)),IFERROR(OFFSET('セット情報(業務便）'!$P$2,MATCH($H57,BカートセットID入力!$F$4:$F$150,0),COLUMN()-COLUMN($U52)),IFERROR(OFFSET('セット情報（サンプル）'!$N$2,MATCH($H57,BカートセットID入力!$I$4:$I$150,0),COLUMN()-COLUMN($U52)),IFERROR(OFFSET('セット情報（イレギュラーサンプル）'!$N$2,MATCH($H57,BカートセットID入力!$L$4:$L$150,0),COLUMN()-COLUMN($U52)),""))))</f>
        <v/>
      </c>
      <c r="V57" s="53" t="str">
        <f ca="1">IFERROR(OFFSET('セット情報(宅配便）'!$P$2,MATCH($H57,BカートセットID入力!$C$4:$C$150,0),COLUMN()-COLUMN($U52)),IFERROR(OFFSET('セット情報(業務便）'!$P$2,MATCH($H57,BカートセットID入力!$F$4:$F$150,0),COLUMN()-COLUMN($U52)),IFERROR(OFFSET('セット情報（サンプル）'!$N$2,MATCH($H57,BカートセットID入力!$I$4:$I$150,0),COLUMN()-COLUMN($U52)),IFERROR(OFFSET('セット情報（イレギュラーサンプル）'!$N$2,MATCH($H57,BカートセットID入力!$L$4:$L$150,0),COLUMN()-COLUMN($U52)),""))))</f>
        <v/>
      </c>
      <c r="W57" s="53" t="str">
        <f ca="1">IFERROR(OFFSET('セット情報(宅配便）'!$P$2,MATCH($H57,BカートセットID入力!$C$4:$C$150,0),COLUMN()-COLUMN($U52)),IFERROR(OFFSET('セット情報(業務便）'!$P$2,MATCH($H57,BカートセットID入力!$F$4:$F$150,0),COLUMN()-COLUMN($U52)),IFERROR(OFFSET('セット情報（サンプル）'!$N$2,MATCH($H57,BカートセットID入力!$I$4:$I$150,0),COLUMN()-COLUMN($U52)),IFERROR(OFFSET('セット情報（イレギュラーサンプル）'!$N$2,MATCH($H57,BカートセットID入力!$L$4:$L$150,0),COLUMN()-COLUMN($U52)),""))))</f>
        <v/>
      </c>
      <c r="X57" s="53" t="str">
        <f ca="1">IFERROR(OFFSET('セット情報(宅配便）'!$P$2,MATCH($H57,BカートセットID入力!$C$4:$C$150,0),COLUMN()-COLUMN($U52)),IFERROR(OFFSET('セット情報(業務便）'!$P$2,MATCH($H57,BカートセットID入力!$F$4:$F$150,0),COLUMN()-COLUMN($U52)),IFERROR(OFFSET('セット情報（サンプル）'!$N$2,MATCH($H57,BカートセットID入力!$I$4:$I$150,0),COLUMN()-COLUMN($U52)),IFERROR(OFFSET('セット情報（イレギュラーサンプル）'!$N$2,MATCH($H57,BカートセットID入力!$L$4:$L$150,0),COLUMN()-COLUMN($U52)),""))))</f>
        <v/>
      </c>
      <c r="Y57" s="53" t="str">
        <f ca="1">IFERROR(OFFSET('セット情報(宅配便）'!$P$2,MATCH($H57,BカートセットID入力!$C$4:$C$150,0),COLUMN()-COLUMN($U52)),IFERROR(OFFSET('セット情報(業務便）'!$P$2,MATCH($H57,BカートセットID入力!$F$4:$F$150,0),COLUMN()-COLUMN($U52)),IFERROR(OFFSET('セット情報（サンプル）'!$N$2,MATCH($H57,BカートセットID入力!$I$4:$I$150,0),COLUMN()-COLUMN($U52)),IFERROR(OFFSET('セット情報（イレギュラーサンプル）'!$N$2,MATCH($H57,BカートセットID入力!$L$4:$L$150,0),COLUMN()-COLUMN($U52)),""))))</f>
        <v/>
      </c>
      <c r="Z57" s="53" t="str">
        <f ca="1">IFERROR(OFFSET('セット情報(宅配便）'!$P$2,MATCH($H57,BカートセットID入力!$C$4:$C$150,0),COLUMN()-COLUMN($U52)),IFERROR(OFFSET('セット情報(業務便）'!$P$2,MATCH($H57,BカートセットID入力!$F$4:$F$150,0),COLUMN()-COLUMN($U52)),IFERROR(OFFSET('セット情報（サンプル）'!$N$2,MATCH($H57,BカートセットID入力!$I$4:$I$150,0),COLUMN()-COLUMN($U52)),IFERROR(OFFSET('セット情報（イレギュラーサンプル）'!$N$2,MATCH($H57,BカートセットID入力!$L$4:$L$150,0),COLUMN()-COLUMN($U52)),""))))</f>
        <v/>
      </c>
      <c r="AA57" s="53" t="str">
        <f ca="1">IFERROR(OFFSET('セット情報(宅配便）'!$P$2,MATCH($H57,BカートセットID入力!$C$4:$C$150,0),COLUMN()-COLUMN($U52)),IFERROR(OFFSET('セット情報(業務便）'!$P$2,MATCH($H57,BカートセットID入力!$F$4:$F$150,0),COLUMN()-COLUMN($U52)),IFERROR(OFFSET('セット情報（サンプル）'!$N$2,MATCH($H57,BカートセットID入力!$I$4:$I$150,0),COLUMN()-COLUMN($U52)),IFERROR(OFFSET('セット情報（イレギュラーサンプル）'!$N$2,MATCH($H57,BカートセットID入力!$L$4:$L$150,0),COLUMN()-COLUMN($U52)),""))))</f>
        <v/>
      </c>
      <c r="AB57" s="53" t="str">
        <f ca="1">IFERROR(OFFSET('セット情報(宅配便）'!$P$2,MATCH($H57,BカートセットID入力!$C$4:$C$150,0),COLUMN()-COLUMN($U52)),IFERROR(OFFSET('セット情報(業務便）'!$P$2,MATCH($H57,BカートセットID入力!$F$4:$F$150,0),COLUMN()-COLUMN($U52)),IFERROR(OFFSET('セット情報（サンプル）'!$N$2,MATCH($H57,BカートセットID入力!$I$4:$I$150,0),COLUMN()-COLUMN($U52)),IFERROR(OFFSET('セット情報（イレギュラーサンプル）'!$N$2,MATCH($H57,BカートセットID入力!$L$4:$L$150,0),COLUMN()-COLUMN($U52)),""))))</f>
        <v/>
      </c>
      <c r="AC57" s="53" t="str">
        <f ca="1">IFERROR(OFFSET('セット情報(宅配便）'!$P$2,MATCH($H57,BカートセットID入力!$C$4:$C$150,0),COLUMN()-COLUMN($U52)),IFERROR(OFFSET('セット情報(業務便）'!$P$2,MATCH($H57,BカートセットID入力!$F$4:$F$150,0),COLUMN()-COLUMN($U52)),IFERROR(OFFSET('セット情報（サンプル）'!$N$2,MATCH($H57,BカートセットID入力!$I$4:$I$150,0),COLUMN()-COLUMN($U52)),IFERROR(OFFSET('セット情報（イレギュラーサンプル）'!$N$2,MATCH($H57,BカートセットID入力!$L$4:$L$150,0),COLUMN()-COLUMN($U52)),""))))</f>
        <v/>
      </c>
      <c r="AD57" s="53" t="str">
        <f ca="1">IFERROR(OFFSET('セット情報(宅配便）'!$P$2,MATCH($H57,BカートセットID入力!$C$4:$C$150,0),COLUMN()-COLUMN($U52)),IFERROR(OFFSET('セット情報(業務便）'!$P$2,MATCH($H57,BカートセットID入力!$F$4:$F$150,0),COLUMN()-COLUMN($U52)),IFERROR(OFFSET('セット情報（サンプル）'!$N$2,MATCH($H57,BカートセットID入力!$I$4:$I$150,0),COLUMN()-COLUMN($U52)),IFERROR(OFFSET('セット情報（イレギュラーサンプル）'!$N$2,MATCH($H57,BカートセットID入力!$L$4:$L$150,0),COLUMN()-COLUMN($U52)),""))))</f>
        <v/>
      </c>
      <c r="AE57" s="53" t="str">
        <f ca="1">IFERROR(OFFSET('セット情報(宅配便）'!$P$2,MATCH($H57,BカートセットID入力!$C$4:$C$150,0),COLUMN()-COLUMN($U52)),IFERROR(OFFSET('セット情報(業務便）'!$P$2,MATCH($H57,BカートセットID入力!$F$4:$F$150,0),COLUMN()-COLUMN($U52)),IFERROR(OFFSET('セット情報（サンプル）'!$N$2,MATCH($H57,BカートセットID入力!$I$4:$I$150,0),COLUMN()-COLUMN($U52)),IFERROR(OFFSET('セット情報（イレギュラーサンプル）'!$N$2,MATCH($H57,BカートセットID入力!$L$4:$L$150,0),COLUMN()-COLUMN($U52)),""))))</f>
        <v/>
      </c>
      <c r="AF57" s="53" t="str">
        <f ca="1">IFERROR(OFFSET('セット情報(宅配便）'!$P$2,MATCH($H57,BカートセットID入力!$C$4:$C$150,0),COLUMN()-COLUMN($U52)),IFERROR(OFFSET('セット情報(業務便）'!$P$2,MATCH($H57,BカートセットID入力!$F$4:$F$150,0),COLUMN()-COLUMN($U52)),IFERROR(OFFSET('セット情報（サンプル）'!$N$2,MATCH($H57,BカートセットID入力!$I$4:$I$150,0),COLUMN()-COLUMN($U52)),IFERROR(OFFSET('セット情報（イレギュラーサンプル）'!$N$2,MATCH($H57,BカートセットID入力!$L$4:$L$150,0),COLUMN()-COLUMN($U52)),""))))</f>
        <v/>
      </c>
      <c r="AG57" s="53" t="str">
        <f ca="1">IFERROR(OFFSET('セット情報(宅配便）'!$P$2,MATCH($H57,BカートセットID入力!$C$4:$C$150,0),COLUMN()-COLUMN($U52)),IFERROR(OFFSET('セット情報(業務便）'!$P$2,MATCH($H57,BカートセットID入力!$F$4:$F$150,0),COLUMN()-COLUMN($U52)),IFERROR(OFFSET('セット情報（サンプル）'!$N$2,MATCH($H57,BカートセットID入力!$I$4:$I$150,0),COLUMN()-COLUMN($U52)),IFERROR(OFFSET('セット情報（イレギュラーサンプル）'!$N$2,MATCH($H57,BカートセットID入力!$L$4:$L$150,0),COLUMN()-COLUMN($U52)),""))))</f>
        <v/>
      </c>
      <c r="AH57" s="53" t="str">
        <f ca="1">IFERROR(OFFSET('セット情報(宅配便）'!$P$2,MATCH($H57,BカートセットID入力!$C$4:$C$150,0),COLUMN()-COLUMN($U52)),IFERROR(OFFSET('セット情報(業務便）'!$P$2,MATCH($H57,BカートセットID入力!$F$4:$F$150,0),COLUMN()-COLUMN($U52)),IFERROR(OFFSET('セット情報（サンプル）'!$N$2,MATCH($H57,BカートセットID入力!$I$4:$I$150,0),COLUMN()-COLUMN($U52)),IFERROR(OFFSET('セット情報（イレギュラーサンプル）'!$N$2,MATCH($H57,BカートセットID入力!$L$4:$L$150,0),COLUMN()-COLUMN($U52)),""))))</f>
        <v/>
      </c>
      <c r="AI57" s="53" t="str">
        <f ca="1">IFERROR(OFFSET('セット情報(宅配便）'!$P$2,MATCH($H57,BカートセットID入力!$C$4:$C$150,0),COLUMN()-COLUMN($U52)),IFERROR(OFFSET('セット情報(業務便）'!$P$2,MATCH($H57,BカートセットID入力!$F$4:$F$150,0),COLUMN()-COLUMN($U52)),IFERROR(OFFSET('セット情報（サンプル）'!$N$2,MATCH($H57,BカートセットID入力!$I$4:$I$150,0),COLUMN()-COLUMN($U52)),IFERROR(OFFSET('セット情報（イレギュラーサンプル）'!$N$2,MATCH($H57,BカートセットID入力!$L$4:$L$150,0),COLUMN()-COLUMN($U52)),""))))</f>
        <v/>
      </c>
      <c r="AJ57" s="53" t="str">
        <f ca="1">IFERROR(OFFSET('セット情報(宅配便）'!$P$2,MATCH($H57,BカートセットID入力!$C$4:$C$150,0),COLUMN()-COLUMN($U52)),IFERROR(OFFSET('セット情報(業務便）'!$P$2,MATCH($H57,BカートセットID入力!$F$4:$F$150,0),COLUMN()-COLUMN($U52)),IFERROR(OFFSET('セット情報（サンプル）'!$N$2,MATCH($H57,BカートセットID入力!$I$4:$I$150,0),COLUMN()-COLUMN($U52)),IFERROR(OFFSET('セット情報（イレギュラーサンプル）'!$N$2,MATCH($H57,BカートセットID入力!$L$4:$L$150,0),COLUMN()-COLUMN($U52)),""))))</f>
        <v/>
      </c>
      <c r="AK57" s="53" t="str">
        <f ca="1">IFERROR(OFFSET('セット情報(宅配便）'!$P$2,MATCH($H57,BカートセットID入力!$C$4:$C$150,0),COLUMN()-COLUMN($U52)),IFERROR(OFFSET('セット情報(業務便）'!$P$2,MATCH($H57,BカートセットID入力!$F$4:$F$150,0),COLUMN()-COLUMN($U52)),IFERROR(OFFSET('セット情報（サンプル）'!$N$2,MATCH($H57,BカートセットID入力!$I$4:$I$150,0),COLUMN()-COLUMN($U52)),IFERROR(OFFSET('セット情報（イレギュラーサンプル）'!$N$2,MATCH($H57,BカートセットID入力!$L$4:$L$150,0),COLUMN()-COLUMN($U52)),""))))</f>
        <v/>
      </c>
      <c r="AL57" s="53" t="str">
        <f ca="1">IFERROR(OFFSET('セット情報(宅配便）'!$P$2,MATCH($H57,BカートセットID入力!$C$4:$C$150,0),COLUMN()-COLUMN($U52)),IFERROR(OFFSET('セット情報(業務便）'!$P$2,MATCH($H57,BカートセットID入力!$F$4:$F$150,0),COLUMN()-COLUMN($U52)),IFERROR(OFFSET('セット情報（サンプル）'!$N$2,MATCH($H57,BカートセットID入力!$I$4:$I$150,0),COLUMN()-COLUMN($U52)),IFERROR(OFFSET('セット情報（イレギュラーサンプル）'!$N$2,MATCH($H57,BカートセットID入力!$L$4:$L$150,0),COLUMN()-COLUMN($U52)),""))))</f>
        <v/>
      </c>
      <c r="AM57" s="53" t="str">
        <f ca="1">IFERROR(OFFSET('セット情報(宅配便）'!$P$2,MATCH($H57,BカートセットID入力!$C$4:$C$150,0),COLUMN()-COLUMN($U52)),IFERROR(OFFSET('セット情報(業務便）'!$P$2,MATCH($H57,BカートセットID入力!$F$4:$F$150,0),COLUMN()-COLUMN($U52)),IFERROR(OFFSET('セット情報（サンプル）'!$N$2,MATCH($H57,BカートセットID入力!$I$4:$I$150,0),COLUMN()-COLUMN($U52)),IFERROR(OFFSET('セット情報（イレギュラーサンプル）'!$N$2,MATCH($H57,BカートセットID入力!$L$4:$L$150,0),COLUMN()-COLUMN($U52)),""))))</f>
        <v/>
      </c>
      <c r="AN57" s="53" t="str">
        <f ca="1">IFERROR(OFFSET('セット情報(宅配便）'!$P$2,MATCH($H57,BカートセットID入力!$C$4:$C$150,0),COLUMN()-COLUMN($U52)),IFERROR(OFFSET('セット情報(業務便）'!$P$2,MATCH($H57,BカートセットID入力!$F$4:$F$150,0),COLUMN()-COLUMN($U52)),IFERROR(OFFSET('セット情報（サンプル）'!$N$2,MATCH($H57,BカートセットID入力!$I$4:$I$150,0),COLUMN()-COLUMN($U52)),IFERROR(OFFSET('セット情報（イレギュラーサンプル）'!$N$2,MATCH($H57,BカートセットID入力!$L$4:$L$150,0),COLUMN()-COLUMN($U52)),""))))</f>
        <v/>
      </c>
      <c r="AO57" s="53" t="str">
        <f ca="1">IFERROR(OFFSET('セット情報(宅配便）'!$P$2,MATCH($H57,BカートセットID入力!$C$4:$C$150,0),COLUMN()-COLUMN($U52)),IFERROR(OFFSET('セット情報(業務便）'!$P$2,MATCH($H57,BカートセットID入力!$F$4:$F$150,0),COLUMN()-COLUMN($U52)),IFERROR(OFFSET('セット情報（サンプル）'!$N$2,MATCH($H57,BカートセットID入力!$I$4:$I$150,0),COLUMN()-COLUMN($U52)),IFERROR(OFFSET('セット情報（イレギュラーサンプル）'!$N$2,MATCH($H57,BカートセットID入力!$L$4:$L$150,0),COLUMN()-COLUMN($U52)),""))))</f>
        <v/>
      </c>
      <c r="AP57" s="53" t="str">
        <f ca="1">IFERROR(OFFSET('セット情報(宅配便）'!$P$2,MATCH($H57,BカートセットID入力!$C$4:$C$150,0),COLUMN()-COLUMN($U52)),IFERROR(OFFSET('セット情報(業務便）'!$P$2,MATCH($H57,BカートセットID入力!$F$4:$F$150,0),COLUMN()-COLUMN($U52)),IFERROR(OFFSET('セット情報（サンプル）'!$N$2,MATCH($H57,BカートセットID入力!$I$4:$I$150,0),COLUMN()-COLUMN($U52)),IFERROR(OFFSET('セット情報（イレギュラーサンプル）'!$N$2,MATCH($H57,BカートセットID入力!$L$4:$L$150,0),COLUMN()-COLUMN($U52)),""))))</f>
        <v/>
      </c>
      <c r="AQ57" s="53" t="str">
        <f ca="1">IFERROR(OFFSET('セット情報(宅配便）'!$P$2,MATCH($H57,BカートセットID入力!$C$4:$C$150,0),COLUMN()-COLUMN($U52)),IFERROR(OFFSET('セット情報(業務便）'!$P$2,MATCH($H57,BカートセットID入力!$F$4:$F$150,0),COLUMN()-COLUMN($U52)),IFERROR(OFFSET('セット情報（サンプル）'!$N$2,MATCH($H57,BカートセットID入力!$I$4:$I$150,0),COLUMN()-COLUMN($U52)),IFERROR(OFFSET('セット情報（イレギュラーサンプル）'!$N$2,MATCH($H57,BカートセットID入力!$L$4:$L$150,0),COLUMN()-COLUMN($U52)),""))))</f>
        <v/>
      </c>
      <c r="AR57" s="53" t="str">
        <f ca="1">IFERROR(OFFSET('セット情報(宅配便）'!$P$2,MATCH($H57,BカートセットID入力!$C$4:$C$150,0),COLUMN()-COLUMN($U52)),IFERROR(OFFSET('セット情報(業務便）'!$P$2,MATCH($H57,BカートセットID入力!$F$4:$F$150,0),COLUMN()-COLUMN($U52)),IFERROR(OFFSET('セット情報（サンプル）'!$N$2,MATCH($H57,BカートセットID入力!$I$4:$I$150,0),COLUMN()-COLUMN($U52)),IFERROR(OFFSET('セット情報（イレギュラーサンプル）'!$N$2,MATCH($H57,BカートセットID入力!$L$4:$L$150,0),COLUMN()-COLUMN($U52)),""))))</f>
        <v/>
      </c>
      <c r="AS57" s="53" t="str">
        <f ca="1">IFERROR(OFFSET('セット情報(宅配便）'!$P$2,MATCH($H57,BカートセットID入力!$C$4:$C$150,0),COLUMN()-COLUMN($U52)),IFERROR(OFFSET('セット情報(業務便）'!$P$2,MATCH($H57,BカートセットID入力!$F$4:$F$150,0),COLUMN()-COLUMN($U52)),IFERROR(OFFSET('セット情報（サンプル）'!$N$2,MATCH($H57,BカートセットID入力!$I$4:$I$150,0),COLUMN()-COLUMN($U52)),IFERROR(OFFSET('セット情報（イレギュラーサンプル）'!$N$2,MATCH($H57,BカートセットID入力!$L$4:$L$150,0),COLUMN()-COLUMN($U52)),""))))</f>
        <v/>
      </c>
      <c r="AT57" s="53" t="str">
        <f ca="1">IFERROR(OFFSET('セット情報(宅配便）'!$P$2,MATCH($H57,BカートセットID入力!$C$4:$C$150,0),COLUMN()-COLUMN($U52)),IFERROR(OFFSET('セット情報(業務便）'!$P$2,MATCH($H57,BカートセットID入力!$F$4:$F$150,0),COLUMN()-COLUMN($U52)),IFERROR(OFFSET('セット情報（サンプル）'!$N$2,MATCH($H57,BカートセットID入力!$I$4:$I$150,0),COLUMN()-COLUMN($U52)),IFERROR(OFFSET('セット情報（イレギュラーサンプル）'!$N$2,MATCH($H57,BカートセットID入力!$L$4:$L$150,0),COLUMN()-COLUMN($U52)),""))))</f>
        <v/>
      </c>
    </row>
    <row r="58" spans="1:46">
      <c r="A58" s="144"/>
      <c r="B58" s="53" t="str">
        <f>IF(ISBLANK(現行セット情報CSV!A58),"",現行セット情報CSV!A58)</f>
        <v/>
      </c>
      <c r="C58" s="53" t="str">
        <f>IF(ISBLANK(現行セット情報CSV!B58),"",現行セット情報CSV!B58)&amp;IFERROR(VLOOKUP(A58,上部フリースペースHTML!$A$3:$H$5,8,FALSE),"")</f>
        <v/>
      </c>
      <c r="D58" s="53" t="str">
        <f>IF(ISBLANK(現行セット情報CSV!C58),"",現行セット情報CSV!C58)</f>
        <v/>
      </c>
      <c r="E58" s="53" t="str">
        <f>IF(ISBLANK(現行セット情報CSV!D58),"",現行セット情報CSV!D58)</f>
        <v/>
      </c>
      <c r="F58" s="53" t="str">
        <f>IF(ISBLANK(現行セット情報CSV!E58),"",現行セット情報CSV!E58)</f>
        <v/>
      </c>
      <c r="G58" s="53" t="str">
        <f>IF(ISBLANK(現行セット情報CSV!F58),"",現行セット情報CSV!F58)</f>
        <v/>
      </c>
      <c r="H58" s="53" t="str">
        <f>IF(ISBLANK(現行セット情報CSV!G58),"",現行セット情報CSV!G58)</f>
        <v/>
      </c>
      <c r="I58" s="53" t="str">
        <f>IF(ISBLANK(現行セット情報CSV!H58),"",現行セット情報CSV!H58)</f>
        <v/>
      </c>
      <c r="J58" s="53" t="str">
        <f>IF(ISBLANK(現行セット情報CSV!I58),"",現行セット情報CSV!I58&amp;"("&amp;TEXT($J$2,"yyyy年m月")&amp;"納品から)")</f>
        <v/>
      </c>
      <c r="K58" s="53" t="str">
        <f>IF(ISBLANK(現行セット情報CSV!J58),"",現行セット情報CSV!J58)</f>
        <v/>
      </c>
      <c r="L58" s="53" t="str">
        <f>IF(ISBLANK(現行セット情報CSV!K58),"",現行セット情報CSV!K58)</f>
        <v/>
      </c>
      <c r="M58" s="53" t="str">
        <f>IF(ISBLANK(現行セット情報CSV!L58),"",現行セット情報CSV!L58)</f>
        <v/>
      </c>
      <c r="N58" s="53" t="str">
        <f>IF(ISBLANK(現行セット情報CSV!M58),"",現行セット情報CSV!M58)</f>
        <v/>
      </c>
      <c r="O58" s="53" t="str">
        <f>IF(ISBLANK(現行セット情報CSV!N58),"",現行セット情報CSV!N58)</f>
        <v/>
      </c>
      <c r="P58" s="53" t="str">
        <f>IF(ISBLANK(現行セット情報CSV!O58),"",現行セット情報CSV!O58)</f>
        <v/>
      </c>
      <c r="Q58" s="53" t="str">
        <f>IF(ISBLANK(現行セット情報CSV!P58),"",現行セット情報CSV!P58)</f>
        <v/>
      </c>
      <c r="R58" s="53" t="str">
        <f>IF(ISBLANK(現行セット情報CSV!Q58),"",現行セット情報CSV!Q58)</f>
        <v/>
      </c>
      <c r="S58" s="53" t="str">
        <f>IF(ISBLANK(現行セット情報CSV!R58),"",現行セット情報CSV!R58)</f>
        <v/>
      </c>
      <c r="T58" s="53" t="str">
        <f>IF(ISBLANK(現行セット情報CSV!S58),"",現行セット情報CSV!S58)</f>
        <v/>
      </c>
      <c r="U58" s="53" t="str">
        <f ca="1">IFERROR(OFFSET('セット情報(宅配便）'!$P$2,MATCH($H58,BカートセットID入力!$C$4:$C$150,0),COLUMN()-COLUMN($U53)),IFERROR(OFFSET('セット情報(業務便）'!$P$2,MATCH($H58,BカートセットID入力!$F$4:$F$150,0),COLUMN()-COLUMN($U53)),IFERROR(OFFSET('セット情報（サンプル）'!$N$2,MATCH($H58,BカートセットID入力!$I$4:$I$150,0),COLUMN()-COLUMN($U53)),IFERROR(OFFSET('セット情報（イレギュラーサンプル）'!$N$2,MATCH($H58,BカートセットID入力!$L$4:$L$150,0),COLUMN()-COLUMN($U53)),""))))</f>
        <v/>
      </c>
      <c r="V58" s="53" t="str">
        <f ca="1">IFERROR(OFFSET('セット情報(宅配便）'!$P$2,MATCH($H58,BカートセットID入力!$C$4:$C$150,0),COLUMN()-COLUMN($U53)),IFERROR(OFFSET('セット情報(業務便）'!$P$2,MATCH($H58,BカートセットID入力!$F$4:$F$150,0),COLUMN()-COLUMN($U53)),IFERROR(OFFSET('セット情報（サンプル）'!$N$2,MATCH($H58,BカートセットID入力!$I$4:$I$150,0),COLUMN()-COLUMN($U53)),IFERROR(OFFSET('セット情報（イレギュラーサンプル）'!$N$2,MATCH($H58,BカートセットID入力!$L$4:$L$150,0),COLUMN()-COLUMN($U53)),""))))</f>
        <v/>
      </c>
      <c r="W58" s="53" t="str">
        <f ca="1">IFERROR(OFFSET('セット情報(宅配便）'!$P$2,MATCH($H58,BカートセットID入力!$C$4:$C$150,0),COLUMN()-COLUMN($U53)),IFERROR(OFFSET('セット情報(業務便）'!$P$2,MATCH($H58,BカートセットID入力!$F$4:$F$150,0),COLUMN()-COLUMN($U53)),IFERROR(OFFSET('セット情報（サンプル）'!$N$2,MATCH($H58,BカートセットID入力!$I$4:$I$150,0),COLUMN()-COLUMN($U53)),IFERROR(OFFSET('セット情報（イレギュラーサンプル）'!$N$2,MATCH($H58,BカートセットID入力!$L$4:$L$150,0),COLUMN()-COLUMN($U53)),""))))</f>
        <v/>
      </c>
      <c r="X58" s="53" t="str">
        <f ca="1">IFERROR(OFFSET('セット情報(宅配便）'!$P$2,MATCH($H58,BカートセットID入力!$C$4:$C$150,0),COLUMN()-COLUMN($U53)),IFERROR(OFFSET('セット情報(業務便）'!$P$2,MATCH($H58,BカートセットID入力!$F$4:$F$150,0),COLUMN()-COLUMN($U53)),IFERROR(OFFSET('セット情報（サンプル）'!$N$2,MATCH($H58,BカートセットID入力!$I$4:$I$150,0),COLUMN()-COLUMN($U53)),IFERROR(OFFSET('セット情報（イレギュラーサンプル）'!$N$2,MATCH($H58,BカートセットID入力!$L$4:$L$150,0),COLUMN()-COLUMN($U53)),""))))</f>
        <v/>
      </c>
      <c r="Y58" s="53" t="str">
        <f ca="1">IFERROR(OFFSET('セット情報(宅配便）'!$P$2,MATCH($H58,BカートセットID入力!$C$4:$C$150,0),COLUMN()-COLUMN($U53)),IFERROR(OFFSET('セット情報(業務便）'!$P$2,MATCH($H58,BカートセットID入力!$F$4:$F$150,0),COLUMN()-COLUMN($U53)),IFERROR(OFFSET('セット情報（サンプル）'!$N$2,MATCH($H58,BカートセットID入力!$I$4:$I$150,0),COLUMN()-COLUMN($U53)),IFERROR(OFFSET('セット情報（イレギュラーサンプル）'!$N$2,MATCH($H58,BカートセットID入力!$L$4:$L$150,0),COLUMN()-COLUMN($U53)),""))))</f>
        <v/>
      </c>
      <c r="Z58" s="53" t="str">
        <f ca="1">IFERROR(OFFSET('セット情報(宅配便）'!$P$2,MATCH($H58,BカートセットID入力!$C$4:$C$150,0),COLUMN()-COLUMN($U53)),IFERROR(OFFSET('セット情報(業務便）'!$P$2,MATCH($H58,BカートセットID入力!$F$4:$F$150,0),COLUMN()-COLUMN($U53)),IFERROR(OFFSET('セット情報（サンプル）'!$N$2,MATCH($H58,BカートセットID入力!$I$4:$I$150,0),COLUMN()-COLUMN($U53)),IFERROR(OFFSET('セット情報（イレギュラーサンプル）'!$N$2,MATCH($H58,BカートセットID入力!$L$4:$L$150,0),COLUMN()-COLUMN($U53)),""))))</f>
        <v/>
      </c>
      <c r="AA58" s="53" t="str">
        <f ca="1">IFERROR(OFFSET('セット情報(宅配便）'!$P$2,MATCH($H58,BカートセットID入力!$C$4:$C$150,0),COLUMN()-COLUMN($U53)),IFERROR(OFFSET('セット情報(業務便）'!$P$2,MATCH($H58,BカートセットID入力!$F$4:$F$150,0),COLUMN()-COLUMN($U53)),IFERROR(OFFSET('セット情報（サンプル）'!$N$2,MATCH($H58,BカートセットID入力!$I$4:$I$150,0),COLUMN()-COLUMN($U53)),IFERROR(OFFSET('セット情報（イレギュラーサンプル）'!$N$2,MATCH($H58,BカートセットID入力!$L$4:$L$150,0),COLUMN()-COLUMN($U53)),""))))</f>
        <v/>
      </c>
      <c r="AB58" s="53" t="str">
        <f ca="1">IFERROR(OFFSET('セット情報(宅配便）'!$P$2,MATCH($H58,BカートセットID入力!$C$4:$C$150,0),COLUMN()-COLUMN($U53)),IFERROR(OFFSET('セット情報(業務便）'!$P$2,MATCH($H58,BカートセットID入力!$F$4:$F$150,0),COLUMN()-COLUMN($U53)),IFERROR(OFFSET('セット情報（サンプル）'!$N$2,MATCH($H58,BカートセットID入力!$I$4:$I$150,0),COLUMN()-COLUMN($U53)),IFERROR(OFFSET('セット情報（イレギュラーサンプル）'!$N$2,MATCH($H58,BカートセットID入力!$L$4:$L$150,0),COLUMN()-COLUMN($U53)),""))))</f>
        <v/>
      </c>
      <c r="AC58" s="53" t="str">
        <f ca="1">IFERROR(OFFSET('セット情報(宅配便）'!$P$2,MATCH($H58,BカートセットID入力!$C$4:$C$150,0),COLUMN()-COLUMN($U53)),IFERROR(OFFSET('セット情報(業務便）'!$P$2,MATCH($H58,BカートセットID入力!$F$4:$F$150,0),COLUMN()-COLUMN($U53)),IFERROR(OFFSET('セット情報（サンプル）'!$N$2,MATCH($H58,BカートセットID入力!$I$4:$I$150,0),COLUMN()-COLUMN($U53)),IFERROR(OFFSET('セット情報（イレギュラーサンプル）'!$N$2,MATCH($H58,BカートセットID入力!$L$4:$L$150,0),COLUMN()-COLUMN($U53)),""))))</f>
        <v/>
      </c>
      <c r="AD58" s="53" t="str">
        <f ca="1">IFERROR(OFFSET('セット情報(宅配便）'!$P$2,MATCH($H58,BカートセットID入力!$C$4:$C$150,0),COLUMN()-COLUMN($U53)),IFERROR(OFFSET('セット情報(業務便）'!$P$2,MATCH($H58,BカートセットID入力!$F$4:$F$150,0),COLUMN()-COLUMN($U53)),IFERROR(OFFSET('セット情報（サンプル）'!$N$2,MATCH($H58,BカートセットID入力!$I$4:$I$150,0),COLUMN()-COLUMN($U53)),IFERROR(OFFSET('セット情報（イレギュラーサンプル）'!$N$2,MATCH($H58,BカートセットID入力!$L$4:$L$150,0),COLUMN()-COLUMN($U53)),""))))</f>
        <v/>
      </c>
      <c r="AE58" s="53" t="str">
        <f ca="1">IFERROR(OFFSET('セット情報(宅配便）'!$P$2,MATCH($H58,BカートセットID入力!$C$4:$C$150,0),COLUMN()-COLUMN($U53)),IFERROR(OFFSET('セット情報(業務便）'!$P$2,MATCH($H58,BカートセットID入力!$F$4:$F$150,0),COLUMN()-COLUMN($U53)),IFERROR(OFFSET('セット情報（サンプル）'!$N$2,MATCH($H58,BカートセットID入力!$I$4:$I$150,0),COLUMN()-COLUMN($U53)),IFERROR(OFFSET('セット情報（イレギュラーサンプル）'!$N$2,MATCH($H58,BカートセットID入力!$L$4:$L$150,0),COLUMN()-COLUMN($U53)),""))))</f>
        <v/>
      </c>
      <c r="AF58" s="53" t="str">
        <f ca="1">IFERROR(OFFSET('セット情報(宅配便）'!$P$2,MATCH($H58,BカートセットID入力!$C$4:$C$150,0),COLUMN()-COLUMN($U53)),IFERROR(OFFSET('セット情報(業務便）'!$P$2,MATCH($H58,BカートセットID入力!$F$4:$F$150,0),COLUMN()-COLUMN($U53)),IFERROR(OFFSET('セット情報（サンプル）'!$N$2,MATCH($H58,BカートセットID入力!$I$4:$I$150,0),COLUMN()-COLUMN($U53)),IFERROR(OFFSET('セット情報（イレギュラーサンプル）'!$N$2,MATCH($H58,BカートセットID入力!$L$4:$L$150,0),COLUMN()-COLUMN($U53)),""))))</f>
        <v/>
      </c>
      <c r="AG58" s="53" t="str">
        <f ca="1">IFERROR(OFFSET('セット情報(宅配便）'!$P$2,MATCH($H58,BカートセットID入力!$C$4:$C$150,0),COLUMN()-COLUMN($U53)),IFERROR(OFFSET('セット情報(業務便）'!$P$2,MATCH($H58,BカートセットID入力!$F$4:$F$150,0),COLUMN()-COLUMN($U53)),IFERROR(OFFSET('セット情報（サンプル）'!$N$2,MATCH($H58,BカートセットID入力!$I$4:$I$150,0),COLUMN()-COLUMN($U53)),IFERROR(OFFSET('セット情報（イレギュラーサンプル）'!$N$2,MATCH($H58,BカートセットID入力!$L$4:$L$150,0),COLUMN()-COLUMN($U53)),""))))</f>
        <v/>
      </c>
      <c r="AH58" s="53" t="str">
        <f ca="1">IFERROR(OFFSET('セット情報(宅配便）'!$P$2,MATCH($H58,BカートセットID入力!$C$4:$C$150,0),COLUMN()-COLUMN($U53)),IFERROR(OFFSET('セット情報(業務便）'!$P$2,MATCH($H58,BカートセットID入力!$F$4:$F$150,0),COLUMN()-COLUMN($U53)),IFERROR(OFFSET('セット情報（サンプル）'!$N$2,MATCH($H58,BカートセットID入力!$I$4:$I$150,0),COLUMN()-COLUMN($U53)),IFERROR(OFFSET('セット情報（イレギュラーサンプル）'!$N$2,MATCH($H58,BカートセットID入力!$L$4:$L$150,0),COLUMN()-COLUMN($U53)),""))))</f>
        <v/>
      </c>
      <c r="AI58" s="53" t="str">
        <f ca="1">IFERROR(OFFSET('セット情報(宅配便）'!$P$2,MATCH($H58,BカートセットID入力!$C$4:$C$150,0),COLUMN()-COLUMN($U53)),IFERROR(OFFSET('セット情報(業務便）'!$P$2,MATCH($H58,BカートセットID入力!$F$4:$F$150,0),COLUMN()-COLUMN($U53)),IFERROR(OFFSET('セット情報（サンプル）'!$N$2,MATCH($H58,BカートセットID入力!$I$4:$I$150,0),COLUMN()-COLUMN($U53)),IFERROR(OFFSET('セット情報（イレギュラーサンプル）'!$N$2,MATCH($H58,BカートセットID入力!$L$4:$L$150,0),COLUMN()-COLUMN($U53)),""))))</f>
        <v/>
      </c>
      <c r="AJ58" s="53" t="str">
        <f ca="1">IFERROR(OFFSET('セット情報(宅配便）'!$P$2,MATCH($H58,BカートセットID入力!$C$4:$C$150,0),COLUMN()-COLUMN($U53)),IFERROR(OFFSET('セット情報(業務便）'!$P$2,MATCH($H58,BカートセットID入力!$F$4:$F$150,0),COLUMN()-COLUMN($U53)),IFERROR(OFFSET('セット情報（サンプル）'!$N$2,MATCH($H58,BカートセットID入力!$I$4:$I$150,0),COLUMN()-COLUMN($U53)),IFERROR(OFFSET('セット情報（イレギュラーサンプル）'!$N$2,MATCH($H58,BカートセットID入力!$L$4:$L$150,0),COLUMN()-COLUMN($U53)),""))))</f>
        <v/>
      </c>
      <c r="AK58" s="53" t="str">
        <f ca="1">IFERROR(OFFSET('セット情報(宅配便）'!$P$2,MATCH($H58,BカートセットID入力!$C$4:$C$150,0),COLUMN()-COLUMN($U53)),IFERROR(OFFSET('セット情報(業務便）'!$P$2,MATCH($H58,BカートセットID入力!$F$4:$F$150,0),COLUMN()-COLUMN($U53)),IFERROR(OFFSET('セット情報（サンプル）'!$N$2,MATCH($H58,BカートセットID入力!$I$4:$I$150,0),COLUMN()-COLUMN($U53)),IFERROR(OFFSET('セット情報（イレギュラーサンプル）'!$N$2,MATCH($H58,BカートセットID入力!$L$4:$L$150,0),COLUMN()-COLUMN($U53)),""))))</f>
        <v/>
      </c>
      <c r="AL58" s="53" t="str">
        <f ca="1">IFERROR(OFFSET('セット情報(宅配便）'!$P$2,MATCH($H58,BカートセットID入力!$C$4:$C$150,0),COLUMN()-COLUMN($U53)),IFERROR(OFFSET('セット情報(業務便）'!$P$2,MATCH($H58,BカートセットID入力!$F$4:$F$150,0),COLUMN()-COLUMN($U53)),IFERROR(OFFSET('セット情報（サンプル）'!$N$2,MATCH($H58,BカートセットID入力!$I$4:$I$150,0),COLUMN()-COLUMN($U53)),IFERROR(OFFSET('セット情報（イレギュラーサンプル）'!$N$2,MATCH($H58,BカートセットID入力!$L$4:$L$150,0),COLUMN()-COLUMN($U53)),""))))</f>
        <v/>
      </c>
      <c r="AM58" s="53" t="str">
        <f ca="1">IFERROR(OFFSET('セット情報(宅配便）'!$P$2,MATCH($H58,BカートセットID入力!$C$4:$C$150,0),COLUMN()-COLUMN($U53)),IFERROR(OFFSET('セット情報(業務便）'!$P$2,MATCH($H58,BカートセットID入力!$F$4:$F$150,0),COLUMN()-COLUMN($U53)),IFERROR(OFFSET('セット情報（サンプル）'!$N$2,MATCH($H58,BカートセットID入力!$I$4:$I$150,0),COLUMN()-COLUMN($U53)),IFERROR(OFFSET('セット情報（イレギュラーサンプル）'!$N$2,MATCH($H58,BカートセットID入力!$L$4:$L$150,0),COLUMN()-COLUMN($U53)),""))))</f>
        <v/>
      </c>
      <c r="AN58" s="53" t="str">
        <f ca="1">IFERROR(OFFSET('セット情報(宅配便）'!$P$2,MATCH($H58,BカートセットID入力!$C$4:$C$150,0),COLUMN()-COLUMN($U53)),IFERROR(OFFSET('セット情報(業務便）'!$P$2,MATCH($H58,BカートセットID入力!$F$4:$F$150,0),COLUMN()-COLUMN($U53)),IFERROR(OFFSET('セット情報（サンプル）'!$N$2,MATCH($H58,BカートセットID入力!$I$4:$I$150,0),COLUMN()-COLUMN($U53)),IFERROR(OFFSET('セット情報（イレギュラーサンプル）'!$N$2,MATCH($H58,BカートセットID入力!$L$4:$L$150,0),COLUMN()-COLUMN($U53)),""))))</f>
        <v/>
      </c>
      <c r="AO58" s="53" t="str">
        <f ca="1">IFERROR(OFFSET('セット情報(宅配便）'!$P$2,MATCH($H58,BカートセットID入力!$C$4:$C$150,0),COLUMN()-COLUMN($U53)),IFERROR(OFFSET('セット情報(業務便）'!$P$2,MATCH($H58,BカートセットID入力!$F$4:$F$150,0),COLUMN()-COLUMN($U53)),IFERROR(OFFSET('セット情報（サンプル）'!$N$2,MATCH($H58,BカートセットID入力!$I$4:$I$150,0),COLUMN()-COLUMN($U53)),IFERROR(OFFSET('セット情報（イレギュラーサンプル）'!$N$2,MATCH($H58,BカートセットID入力!$L$4:$L$150,0),COLUMN()-COLUMN($U53)),""))))</f>
        <v/>
      </c>
      <c r="AP58" s="53" t="str">
        <f ca="1">IFERROR(OFFSET('セット情報(宅配便）'!$P$2,MATCH($H58,BカートセットID入力!$C$4:$C$150,0),COLUMN()-COLUMN($U53)),IFERROR(OFFSET('セット情報(業務便）'!$P$2,MATCH($H58,BカートセットID入力!$F$4:$F$150,0),COLUMN()-COLUMN($U53)),IFERROR(OFFSET('セット情報（サンプル）'!$N$2,MATCH($H58,BカートセットID入力!$I$4:$I$150,0),COLUMN()-COLUMN($U53)),IFERROR(OFFSET('セット情報（イレギュラーサンプル）'!$N$2,MATCH($H58,BカートセットID入力!$L$4:$L$150,0),COLUMN()-COLUMN($U53)),""))))</f>
        <v/>
      </c>
      <c r="AQ58" s="53" t="str">
        <f ca="1">IFERROR(OFFSET('セット情報(宅配便）'!$P$2,MATCH($H58,BカートセットID入力!$C$4:$C$150,0),COLUMN()-COLUMN($U53)),IFERROR(OFFSET('セット情報(業務便）'!$P$2,MATCH($H58,BカートセットID入力!$F$4:$F$150,0),COLUMN()-COLUMN($U53)),IFERROR(OFFSET('セット情報（サンプル）'!$N$2,MATCH($H58,BカートセットID入力!$I$4:$I$150,0),COLUMN()-COLUMN($U53)),IFERROR(OFFSET('セット情報（イレギュラーサンプル）'!$N$2,MATCH($H58,BカートセットID入力!$L$4:$L$150,0),COLUMN()-COLUMN($U53)),""))))</f>
        <v/>
      </c>
      <c r="AR58" s="53" t="str">
        <f ca="1">IFERROR(OFFSET('セット情報(宅配便）'!$P$2,MATCH($H58,BカートセットID入力!$C$4:$C$150,0),COLUMN()-COLUMN($U53)),IFERROR(OFFSET('セット情報(業務便）'!$P$2,MATCH($H58,BカートセットID入力!$F$4:$F$150,0),COLUMN()-COLUMN($U53)),IFERROR(OFFSET('セット情報（サンプル）'!$N$2,MATCH($H58,BカートセットID入力!$I$4:$I$150,0),COLUMN()-COLUMN($U53)),IFERROR(OFFSET('セット情報（イレギュラーサンプル）'!$N$2,MATCH($H58,BカートセットID入力!$L$4:$L$150,0),COLUMN()-COLUMN($U53)),""))))</f>
        <v/>
      </c>
      <c r="AS58" s="53" t="str">
        <f ca="1">IFERROR(OFFSET('セット情報(宅配便）'!$P$2,MATCH($H58,BカートセットID入力!$C$4:$C$150,0),COLUMN()-COLUMN($U53)),IFERROR(OFFSET('セット情報(業務便）'!$P$2,MATCH($H58,BカートセットID入力!$F$4:$F$150,0),COLUMN()-COLUMN($U53)),IFERROR(OFFSET('セット情報（サンプル）'!$N$2,MATCH($H58,BカートセットID入力!$I$4:$I$150,0),COLUMN()-COLUMN($U53)),IFERROR(OFFSET('セット情報（イレギュラーサンプル）'!$N$2,MATCH($H58,BカートセットID入力!$L$4:$L$150,0),COLUMN()-COLUMN($U53)),""))))</f>
        <v/>
      </c>
      <c r="AT58" s="53" t="str">
        <f ca="1">IFERROR(OFFSET('セット情報(宅配便）'!$P$2,MATCH($H58,BカートセットID入力!$C$4:$C$150,0),COLUMN()-COLUMN($U53)),IFERROR(OFFSET('セット情報(業務便）'!$P$2,MATCH($H58,BカートセットID入力!$F$4:$F$150,0),COLUMN()-COLUMN($U53)),IFERROR(OFFSET('セット情報（サンプル）'!$N$2,MATCH($H58,BカートセットID入力!$I$4:$I$150,0),COLUMN()-COLUMN($U53)),IFERROR(OFFSET('セット情報（イレギュラーサンプル）'!$N$2,MATCH($H58,BカートセットID入力!$L$4:$L$150,0),COLUMN()-COLUMN($U53)),""))))</f>
        <v/>
      </c>
    </row>
    <row r="59" spans="1:46">
      <c r="A59" s="144"/>
      <c r="B59" s="53" t="str">
        <f>IF(ISBLANK(現行セット情報CSV!A59),"",現行セット情報CSV!A59)</f>
        <v/>
      </c>
      <c r="C59" s="53" t="str">
        <f>IF(ISBLANK(現行セット情報CSV!B59),"",現行セット情報CSV!B59)&amp;IFERROR(VLOOKUP(A59,上部フリースペースHTML!$A$3:$H$5,8,FALSE),"")</f>
        <v/>
      </c>
      <c r="D59" s="53" t="str">
        <f>IF(ISBLANK(現行セット情報CSV!C59),"",現行セット情報CSV!C59)</f>
        <v/>
      </c>
      <c r="E59" s="53" t="str">
        <f>IF(ISBLANK(現行セット情報CSV!D59),"",現行セット情報CSV!D59)</f>
        <v/>
      </c>
      <c r="F59" s="53" t="str">
        <f>IF(ISBLANK(現行セット情報CSV!E59),"",現行セット情報CSV!E59)</f>
        <v/>
      </c>
      <c r="G59" s="53" t="str">
        <f>IF(ISBLANK(現行セット情報CSV!F59),"",現行セット情報CSV!F59)</f>
        <v/>
      </c>
      <c r="H59" s="53" t="str">
        <f>IF(ISBLANK(現行セット情報CSV!G59),"",現行セット情報CSV!G59)</f>
        <v/>
      </c>
      <c r="I59" s="53" t="str">
        <f>IF(ISBLANK(現行セット情報CSV!H59),"",現行セット情報CSV!H59)</f>
        <v/>
      </c>
      <c r="J59" s="53" t="str">
        <f>IF(ISBLANK(現行セット情報CSV!I59),"",現行セット情報CSV!I59&amp;"("&amp;TEXT($J$2,"yyyy年m月")&amp;"納品から)")</f>
        <v/>
      </c>
      <c r="K59" s="53" t="str">
        <f>IF(ISBLANK(現行セット情報CSV!J59),"",現行セット情報CSV!J59)</f>
        <v/>
      </c>
      <c r="L59" s="53" t="str">
        <f>IF(ISBLANK(現行セット情報CSV!K59),"",現行セット情報CSV!K59)</f>
        <v/>
      </c>
      <c r="M59" s="53" t="str">
        <f>IF(ISBLANK(現行セット情報CSV!L59),"",現行セット情報CSV!L59)</f>
        <v/>
      </c>
      <c r="N59" s="53" t="str">
        <f>IF(ISBLANK(現行セット情報CSV!M59),"",現行セット情報CSV!M59)</f>
        <v/>
      </c>
      <c r="O59" s="53" t="str">
        <f>IF(ISBLANK(現行セット情報CSV!N59),"",現行セット情報CSV!N59)</f>
        <v/>
      </c>
      <c r="P59" s="53" t="str">
        <f>IF(ISBLANK(現行セット情報CSV!O59),"",現行セット情報CSV!O59)</f>
        <v/>
      </c>
      <c r="Q59" s="53" t="str">
        <f>IF(ISBLANK(現行セット情報CSV!P59),"",現行セット情報CSV!P59)</f>
        <v/>
      </c>
      <c r="R59" s="53" t="str">
        <f>IF(ISBLANK(現行セット情報CSV!Q59),"",現行セット情報CSV!Q59)</f>
        <v/>
      </c>
      <c r="S59" s="53" t="str">
        <f>IF(ISBLANK(現行セット情報CSV!R59),"",現行セット情報CSV!R59)</f>
        <v/>
      </c>
      <c r="T59" s="53" t="str">
        <f>IF(ISBLANK(現行セット情報CSV!S59),"",現行セット情報CSV!S59)</f>
        <v/>
      </c>
      <c r="U59" s="53" t="str">
        <f ca="1">IFERROR(OFFSET('セット情報(宅配便）'!$P$2,MATCH($H59,BカートセットID入力!$C$4:$C$150,0),COLUMN()-COLUMN($U54)),IFERROR(OFFSET('セット情報(業務便）'!$P$2,MATCH($H59,BカートセットID入力!$F$4:$F$150,0),COLUMN()-COLUMN($U54)),IFERROR(OFFSET('セット情報（サンプル）'!$N$2,MATCH($H59,BカートセットID入力!$I$4:$I$150,0),COLUMN()-COLUMN($U54)),IFERROR(OFFSET('セット情報（イレギュラーサンプル）'!$N$2,MATCH($H59,BカートセットID入力!$L$4:$L$150,0),COLUMN()-COLUMN($U54)),""))))</f>
        <v/>
      </c>
      <c r="V59" s="53" t="str">
        <f ca="1">IFERROR(OFFSET('セット情報(宅配便）'!$P$2,MATCH($H59,BカートセットID入力!$C$4:$C$150,0),COLUMN()-COLUMN($U54)),IFERROR(OFFSET('セット情報(業務便）'!$P$2,MATCH($H59,BカートセットID入力!$F$4:$F$150,0),COLUMN()-COLUMN($U54)),IFERROR(OFFSET('セット情報（サンプル）'!$N$2,MATCH($H59,BカートセットID入力!$I$4:$I$150,0),COLUMN()-COLUMN($U54)),IFERROR(OFFSET('セット情報（イレギュラーサンプル）'!$N$2,MATCH($H59,BカートセットID入力!$L$4:$L$150,0),COLUMN()-COLUMN($U54)),""))))</f>
        <v/>
      </c>
      <c r="W59" s="53" t="str">
        <f ca="1">IFERROR(OFFSET('セット情報(宅配便）'!$P$2,MATCH($H59,BカートセットID入力!$C$4:$C$150,0),COLUMN()-COLUMN($U54)),IFERROR(OFFSET('セット情報(業務便）'!$P$2,MATCH($H59,BカートセットID入力!$F$4:$F$150,0),COLUMN()-COLUMN($U54)),IFERROR(OFFSET('セット情報（サンプル）'!$N$2,MATCH($H59,BカートセットID入力!$I$4:$I$150,0),COLUMN()-COLUMN($U54)),IFERROR(OFFSET('セット情報（イレギュラーサンプル）'!$N$2,MATCH($H59,BカートセットID入力!$L$4:$L$150,0),COLUMN()-COLUMN($U54)),""))))</f>
        <v/>
      </c>
      <c r="X59" s="53" t="str">
        <f ca="1">IFERROR(OFFSET('セット情報(宅配便）'!$P$2,MATCH($H59,BカートセットID入力!$C$4:$C$150,0),COLUMN()-COLUMN($U54)),IFERROR(OFFSET('セット情報(業務便）'!$P$2,MATCH($H59,BカートセットID入力!$F$4:$F$150,0),COLUMN()-COLUMN($U54)),IFERROR(OFFSET('セット情報（サンプル）'!$N$2,MATCH($H59,BカートセットID入力!$I$4:$I$150,0),COLUMN()-COLUMN($U54)),IFERROR(OFFSET('セット情報（イレギュラーサンプル）'!$N$2,MATCH($H59,BカートセットID入力!$L$4:$L$150,0),COLUMN()-COLUMN($U54)),""))))</f>
        <v/>
      </c>
      <c r="Y59" s="53" t="str">
        <f ca="1">IFERROR(OFFSET('セット情報(宅配便）'!$P$2,MATCH($H59,BカートセットID入力!$C$4:$C$150,0),COLUMN()-COLUMN($U54)),IFERROR(OFFSET('セット情報(業務便）'!$P$2,MATCH($H59,BカートセットID入力!$F$4:$F$150,0),COLUMN()-COLUMN($U54)),IFERROR(OFFSET('セット情報（サンプル）'!$N$2,MATCH($H59,BカートセットID入力!$I$4:$I$150,0),COLUMN()-COLUMN($U54)),IFERROR(OFFSET('セット情報（イレギュラーサンプル）'!$N$2,MATCH($H59,BカートセットID入力!$L$4:$L$150,0),COLUMN()-COLUMN($U54)),""))))</f>
        <v/>
      </c>
      <c r="Z59" s="53" t="str">
        <f ca="1">IFERROR(OFFSET('セット情報(宅配便）'!$P$2,MATCH($H59,BカートセットID入力!$C$4:$C$150,0),COLUMN()-COLUMN($U54)),IFERROR(OFFSET('セット情報(業務便）'!$P$2,MATCH($H59,BカートセットID入力!$F$4:$F$150,0),COLUMN()-COLUMN($U54)),IFERROR(OFFSET('セット情報（サンプル）'!$N$2,MATCH($H59,BカートセットID入力!$I$4:$I$150,0),COLUMN()-COLUMN($U54)),IFERROR(OFFSET('セット情報（イレギュラーサンプル）'!$N$2,MATCH($H59,BカートセットID入力!$L$4:$L$150,0),COLUMN()-COLUMN($U54)),""))))</f>
        <v/>
      </c>
      <c r="AA59" s="53" t="str">
        <f ca="1">IFERROR(OFFSET('セット情報(宅配便）'!$P$2,MATCH($H59,BカートセットID入力!$C$4:$C$150,0),COLUMN()-COLUMN($U54)),IFERROR(OFFSET('セット情報(業務便）'!$P$2,MATCH($H59,BカートセットID入力!$F$4:$F$150,0),COLUMN()-COLUMN($U54)),IFERROR(OFFSET('セット情報（サンプル）'!$N$2,MATCH($H59,BカートセットID入力!$I$4:$I$150,0),COLUMN()-COLUMN($U54)),IFERROR(OFFSET('セット情報（イレギュラーサンプル）'!$N$2,MATCH($H59,BカートセットID入力!$L$4:$L$150,0),COLUMN()-COLUMN($U54)),""))))</f>
        <v/>
      </c>
      <c r="AB59" s="53" t="str">
        <f ca="1">IFERROR(OFFSET('セット情報(宅配便）'!$P$2,MATCH($H59,BカートセットID入力!$C$4:$C$150,0),COLUMN()-COLUMN($U54)),IFERROR(OFFSET('セット情報(業務便）'!$P$2,MATCH($H59,BカートセットID入力!$F$4:$F$150,0),COLUMN()-COLUMN($U54)),IFERROR(OFFSET('セット情報（サンプル）'!$N$2,MATCH($H59,BカートセットID入力!$I$4:$I$150,0),COLUMN()-COLUMN($U54)),IFERROR(OFFSET('セット情報（イレギュラーサンプル）'!$N$2,MATCH($H59,BカートセットID入力!$L$4:$L$150,0),COLUMN()-COLUMN($U54)),""))))</f>
        <v/>
      </c>
      <c r="AC59" s="53" t="str">
        <f ca="1">IFERROR(OFFSET('セット情報(宅配便）'!$P$2,MATCH($H59,BカートセットID入力!$C$4:$C$150,0),COLUMN()-COLUMN($U54)),IFERROR(OFFSET('セット情報(業務便）'!$P$2,MATCH($H59,BカートセットID入力!$F$4:$F$150,0),COLUMN()-COLUMN($U54)),IFERROR(OFFSET('セット情報（サンプル）'!$N$2,MATCH($H59,BカートセットID入力!$I$4:$I$150,0),COLUMN()-COLUMN($U54)),IFERROR(OFFSET('セット情報（イレギュラーサンプル）'!$N$2,MATCH($H59,BカートセットID入力!$L$4:$L$150,0),COLUMN()-COLUMN($U54)),""))))</f>
        <v/>
      </c>
      <c r="AD59" s="53" t="str">
        <f ca="1">IFERROR(OFFSET('セット情報(宅配便）'!$P$2,MATCH($H59,BカートセットID入力!$C$4:$C$150,0),COLUMN()-COLUMN($U54)),IFERROR(OFFSET('セット情報(業務便）'!$P$2,MATCH($H59,BカートセットID入力!$F$4:$F$150,0),COLUMN()-COLUMN($U54)),IFERROR(OFFSET('セット情報（サンプル）'!$N$2,MATCH($H59,BカートセットID入力!$I$4:$I$150,0),COLUMN()-COLUMN($U54)),IFERROR(OFFSET('セット情報（イレギュラーサンプル）'!$N$2,MATCH($H59,BカートセットID入力!$L$4:$L$150,0),COLUMN()-COLUMN($U54)),""))))</f>
        <v/>
      </c>
      <c r="AE59" s="53" t="str">
        <f ca="1">IFERROR(OFFSET('セット情報(宅配便）'!$P$2,MATCH($H59,BカートセットID入力!$C$4:$C$150,0),COLUMN()-COLUMN($U54)),IFERROR(OFFSET('セット情報(業務便）'!$P$2,MATCH($H59,BカートセットID入力!$F$4:$F$150,0),COLUMN()-COLUMN($U54)),IFERROR(OFFSET('セット情報（サンプル）'!$N$2,MATCH($H59,BカートセットID入力!$I$4:$I$150,0),COLUMN()-COLUMN($U54)),IFERROR(OFFSET('セット情報（イレギュラーサンプル）'!$N$2,MATCH($H59,BカートセットID入力!$L$4:$L$150,0),COLUMN()-COLUMN($U54)),""))))</f>
        <v/>
      </c>
      <c r="AF59" s="53" t="str">
        <f ca="1">IFERROR(OFFSET('セット情報(宅配便）'!$P$2,MATCH($H59,BカートセットID入力!$C$4:$C$150,0),COLUMN()-COLUMN($U54)),IFERROR(OFFSET('セット情報(業務便）'!$P$2,MATCH($H59,BカートセットID入力!$F$4:$F$150,0),COLUMN()-COLUMN($U54)),IFERROR(OFFSET('セット情報（サンプル）'!$N$2,MATCH($H59,BカートセットID入力!$I$4:$I$150,0),COLUMN()-COLUMN($U54)),IFERROR(OFFSET('セット情報（イレギュラーサンプル）'!$N$2,MATCH($H59,BカートセットID入力!$L$4:$L$150,0),COLUMN()-COLUMN($U54)),""))))</f>
        <v/>
      </c>
      <c r="AG59" s="53" t="str">
        <f ca="1">IFERROR(OFFSET('セット情報(宅配便）'!$P$2,MATCH($H59,BカートセットID入力!$C$4:$C$150,0),COLUMN()-COLUMN($U54)),IFERROR(OFFSET('セット情報(業務便）'!$P$2,MATCH($H59,BカートセットID入力!$F$4:$F$150,0),COLUMN()-COLUMN($U54)),IFERROR(OFFSET('セット情報（サンプル）'!$N$2,MATCH($H59,BカートセットID入力!$I$4:$I$150,0),COLUMN()-COLUMN($U54)),IFERROR(OFFSET('セット情報（イレギュラーサンプル）'!$N$2,MATCH($H59,BカートセットID入力!$L$4:$L$150,0),COLUMN()-COLUMN($U54)),""))))</f>
        <v/>
      </c>
      <c r="AH59" s="53" t="str">
        <f ca="1">IFERROR(OFFSET('セット情報(宅配便）'!$P$2,MATCH($H59,BカートセットID入力!$C$4:$C$150,0),COLUMN()-COLUMN($U54)),IFERROR(OFFSET('セット情報(業務便）'!$P$2,MATCH($H59,BカートセットID入力!$F$4:$F$150,0),COLUMN()-COLUMN($U54)),IFERROR(OFFSET('セット情報（サンプル）'!$N$2,MATCH($H59,BカートセットID入力!$I$4:$I$150,0),COLUMN()-COLUMN($U54)),IFERROR(OFFSET('セット情報（イレギュラーサンプル）'!$N$2,MATCH($H59,BカートセットID入力!$L$4:$L$150,0),COLUMN()-COLUMN($U54)),""))))</f>
        <v/>
      </c>
      <c r="AI59" s="53" t="str">
        <f ca="1">IFERROR(OFFSET('セット情報(宅配便）'!$P$2,MATCH($H59,BカートセットID入力!$C$4:$C$150,0),COLUMN()-COLUMN($U54)),IFERROR(OFFSET('セット情報(業務便）'!$P$2,MATCH($H59,BカートセットID入力!$F$4:$F$150,0),COLUMN()-COLUMN($U54)),IFERROR(OFFSET('セット情報（サンプル）'!$N$2,MATCH($H59,BカートセットID入力!$I$4:$I$150,0),COLUMN()-COLUMN($U54)),IFERROR(OFFSET('セット情報（イレギュラーサンプル）'!$N$2,MATCH($H59,BカートセットID入力!$L$4:$L$150,0),COLUMN()-COLUMN($U54)),""))))</f>
        <v/>
      </c>
      <c r="AJ59" s="53" t="str">
        <f ca="1">IFERROR(OFFSET('セット情報(宅配便）'!$P$2,MATCH($H59,BカートセットID入力!$C$4:$C$150,0),COLUMN()-COLUMN($U54)),IFERROR(OFFSET('セット情報(業務便）'!$P$2,MATCH($H59,BカートセットID入力!$F$4:$F$150,0),COLUMN()-COLUMN($U54)),IFERROR(OFFSET('セット情報（サンプル）'!$N$2,MATCH($H59,BカートセットID入力!$I$4:$I$150,0),COLUMN()-COLUMN($U54)),IFERROR(OFFSET('セット情報（イレギュラーサンプル）'!$N$2,MATCH($H59,BカートセットID入力!$L$4:$L$150,0),COLUMN()-COLUMN($U54)),""))))</f>
        <v/>
      </c>
      <c r="AK59" s="53" t="str">
        <f ca="1">IFERROR(OFFSET('セット情報(宅配便）'!$P$2,MATCH($H59,BカートセットID入力!$C$4:$C$150,0),COLUMN()-COLUMN($U54)),IFERROR(OFFSET('セット情報(業務便）'!$P$2,MATCH($H59,BカートセットID入力!$F$4:$F$150,0),COLUMN()-COLUMN($U54)),IFERROR(OFFSET('セット情報（サンプル）'!$N$2,MATCH($H59,BカートセットID入力!$I$4:$I$150,0),COLUMN()-COLUMN($U54)),IFERROR(OFFSET('セット情報（イレギュラーサンプル）'!$N$2,MATCH($H59,BカートセットID入力!$L$4:$L$150,0),COLUMN()-COLUMN($U54)),""))))</f>
        <v/>
      </c>
      <c r="AL59" s="53" t="str">
        <f ca="1">IFERROR(OFFSET('セット情報(宅配便）'!$P$2,MATCH($H59,BカートセットID入力!$C$4:$C$150,0),COLUMN()-COLUMN($U54)),IFERROR(OFFSET('セット情報(業務便）'!$P$2,MATCH($H59,BカートセットID入力!$F$4:$F$150,0),COLUMN()-COLUMN($U54)),IFERROR(OFFSET('セット情報（サンプル）'!$N$2,MATCH($H59,BカートセットID入力!$I$4:$I$150,0),COLUMN()-COLUMN($U54)),IFERROR(OFFSET('セット情報（イレギュラーサンプル）'!$N$2,MATCH($H59,BカートセットID入力!$L$4:$L$150,0),COLUMN()-COLUMN($U54)),""))))</f>
        <v/>
      </c>
      <c r="AM59" s="53" t="str">
        <f ca="1">IFERROR(OFFSET('セット情報(宅配便）'!$P$2,MATCH($H59,BカートセットID入力!$C$4:$C$150,0),COLUMN()-COLUMN($U54)),IFERROR(OFFSET('セット情報(業務便）'!$P$2,MATCH($H59,BカートセットID入力!$F$4:$F$150,0),COLUMN()-COLUMN($U54)),IFERROR(OFFSET('セット情報（サンプル）'!$N$2,MATCH($H59,BカートセットID入力!$I$4:$I$150,0),COLUMN()-COLUMN($U54)),IFERROR(OFFSET('セット情報（イレギュラーサンプル）'!$N$2,MATCH($H59,BカートセットID入力!$L$4:$L$150,0),COLUMN()-COLUMN($U54)),""))))</f>
        <v/>
      </c>
      <c r="AN59" s="53" t="str">
        <f ca="1">IFERROR(OFFSET('セット情報(宅配便）'!$P$2,MATCH($H59,BカートセットID入力!$C$4:$C$150,0),COLUMN()-COLUMN($U54)),IFERROR(OFFSET('セット情報(業務便）'!$P$2,MATCH($H59,BカートセットID入力!$F$4:$F$150,0),COLUMN()-COLUMN($U54)),IFERROR(OFFSET('セット情報（サンプル）'!$N$2,MATCH($H59,BカートセットID入力!$I$4:$I$150,0),COLUMN()-COLUMN($U54)),IFERROR(OFFSET('セット情報（イレギュラーサンプル）'!$N$2,MATCH($H59,BカートセットID入力!$L$4:$L$150,0),COLUMN()-COLUMN($U54)),""))))</f>
        <v/>
      </c>
      <c r="AO59" s="53" t="str">
        <f ca="1">IFERROR(OFFSET('セット情報(宅配便）'!$P$2,MATCH($H59,BカートセットID入力!$C$4:$C$150,0),COLUMN()-COLUMN($U54)),IFERROR(OFFSET('セット情報(業務便）'!$P$2,MATCH($H59,BカートセットID入力!$F$4:$F$150,0),COLUMN()-COLUMN($U54)),IFERROR(OFFSET('セット情報（サンプル）'!$N$2,MATCH($H59,BカートセットID入力!$I$4:$I$150,0),COLUMN()-COLUMN($U54)),IFERROR(OFFSET('セット情報（イレギュラーサンプル）'!$N$2,MATCH($H59,BカートセットID入力!$L$4:$L$150,0),COLUMN()-COLUMN($U54)),""))))</f>
        <v/>
      </c>
      <c r="AP59" s="53" t="str">
        <f ca="1">IFERROR(OFFSET('セット情報(宅配便）'!$P$2,MATCH($H59,BカートセットID入力!$C$4:$C$150,0),COLUMN()-COLUMN($U54)),IFERROR(OFFSET('セット情報(業務便）'!$P$2,MATCH($H59,BカートセットID入力!$F$4:$F$150,0),COLUMN()-COLUMN($U54)),IFERROR(OFFSET('セット情報（サンプル）'!$N$2,MATCH($H59,BカートセットID入力!$I$4:$I$150,0),COLUMN()-COLUMN($U54)),IFERROR(OFFSET('セット情報（イレギュラーサンプル）'!$N$2,MATCH($H59,BカートセットID入力!$L$4:$L$150,0),COLUMN()-COLUMN($U54)),""))))</f>
        <v/>
      </c>
      <c r="AQ59" s="53" t="str">
        <f ca="1">IFERROR(OFFSET('セット情報(宅配便）'!$P$2,MATCH($H59,BカートセットID入力!$C$4:$C$150,0),COLUMN()-COLUMN($U54)),IFERROR(OFFSET('セット情報(業務便）'!$P$2,MATCH($H59,BカートセットID入力!$F$4:$F$150,0),COLUMN()-COLUMN($U54)),IFERROR(OFFSET('セット情報（サンプル）'!$N$2,MATCH($H59,BカートセットID入力!$I$4:$I$150,0),COLUMN()-COLUMN($U54)),IFERROR(OFFSET('セット情報（イレギュラーサンプル）'!$N$2,MATCH($H59,BカートセットID入力!$L$4:$L$150,0),COLUMN()-COLUMN($U54)),""))))</f>
        <v/>
      </c>
      <c r="AR59" s="53" t="str">
        <f ca="1">IFERROR(OFFSET('セット情報(宅配便）'!$P$2,MATCH($H59,BカートセットID入力!$C$4:$C$150,0),COLUMN()-COLUMN($U54)),IFERROR(OFFSET('セット情報(業務便）'!$P$2,MATCH($H59,BカートセットID入力!$F$4:$F$150,0),COLUMN()-COLUMN($U54)),IFERROR(OFFSET('セット情報（サンプル）'!$N$2,MATCH($H59,BカートセットID入力!$I$4:$I$150,0),COLUMN()-COLUMN($U54)),IFERROR(OFFSET('セット情報（イレギュラーサンプル）'!$N$2,MATCH($H59,BカートセットID入力!$L$4:$L$150,0),COLUMN()-COLUMN($U54)),""))))</f>
        <v/>
      </c>
      <c r="AS59" s="53" t="str">
        <f ca="1">IFERROR(OFFSET('セット情報(宅配便）'!$P$2,MATCH($H59,BカートセットID入力!$C$4:$C$150,0),COLUMN()-COLUMN($U54)),IFERROR(OFFSET('セット情報(業務便）'!$P$2,MATCH($H59,BカートセットID入力!$F$4:$F$150,0),COLUMN()-COLUMN($U54)),IFERROR(OFFSET('セット情報（サンプル）'!$N$2,MATCH($H59,BカートセットID入力!$I$4:$I$150,0),COLUMN()-COLUMN($U54)),IFERROR(OFFSET('セット情報（イレギュラーサンプル）'!$N$2,MATCH($H59,BカートセットID入力!$L$4:$L$150,0),COLUMN()-COLUMN($U54)),""))))</f>
        <v/>
      </c>
      <c r="AT59" s="53" t="str">
        <f ca="1">IFERROR(OFFSET('セット情報(宅配便）'!$P$2,MATCH($H59,BカートセットID入力!$C$4:$C$150,0),COLUMN()-COLUMN($U54)),IFERROR(OFFSET('セット情報(業務便）'!$P$2,MATCH($H59,BカートセットID入力!$F$4:$F$150,0),COLUMN()-COLUMN($U54)),IFERROR(OFFSET('セット情報（サンプル）'!$N$2,MATCH($H59,BカートセットID入力!$I$4:$I$150,0),COLUMN()-COLUMN($U54)),IFERROR(OFFSET('セット情報（イレギュラーサンプル）'!$N$2,MATCH($H59,BカートセットID入力!$L$4:$L$150,0),COLUMN()-COLUMN($U54)),""))))</f>
        <v/>
      </c>
    </row>
    <row r="60" spans="1:46">
      <c r="A60" s="144"/>
      <c r="B60" s="53" t="str">
        <f>IF(ISBLANK(現行セット情報CSV!A60),"",現行セット情報CSV!A60)</f>
        <v/>
      </c>
      <c r="C60" s="53" t="str">
        <f>IF(ISBLANK(現行セット情報CSV!B60),"",現行セット情報CSV!B60)&amp;IFERROR(VLOOKUP(A60,上部フリースペースHTML!$A$3:$H$5,8,FALSE),"")</f>
        <v/>
      </c>
      <c r="D60" s="53" t="str">
        <f>IF(ISBLANK(現行セット情報CSV!C60),"",現行セット情報CSV!C60)</f>
        <v/>
      </c>
      <c r="E60" s="53" t="str">
        <f>IF(ISBLANK(現行セット情報CSV!D60),"",現行セット情報CSV!D60)</f>
        <v/>
      </c>
      <c r="F60" s="53" t="str">
        <f>IF(ISBLANK(現行セット情報CSV!E60),"",現行セット情報CSV!E60)</f>
        <v/>
      </c>
      <c r="G60" s="53" t="str">
        <f>IF(ISBLANK(現行セット情報CSV!F60),"",現行セット情報CSV!F60)</f>
        <v/>
      </c>
      <c r="H60" s="53" t="str">
        <f>IF(ISBLANK(現行セット情報CSV!G60),"",現行セット情報CSV!G60)</f>
        <v/>
      </c>
      <c r="I60" s="53" t="str">
        <f>IF(ISBLANK(現行セット情報CSV!H60),"",現行セット情報CSV!H60)</f>
        <v/>
      </c>
      <c r="J60" s="53" t="str">
        <f>IF(ISBLANK(現行セット情報CSV!I60),"",現行セット情報CSV!I60&amp;"("&amp;TEXT($J$2,"yyyy年m月")&amp;"納品から)")</f>
        <v/>
      </c>
      <c r="K60" s="53" t="str">
        <f>IF(ISBLANK(現行セット情報CSV!J60),"",現行セット情報CSV!J60)</f>
        <v/>
      </c>
      <c r="L60" s="53" t="str">
        <f>IF(ISBLANK(現行セット情報CSV!K60),"",現行セット情報CSV!K60)</f>
        <v/>
      </c>
      <c r="M60" s="53" t="str">
        <f>IF(ISBLANK(現行セット情報CSV!L60),"",現行セット情報CSV!L60)</f>
        <v/>
      </c>
      <c r="N60" s="53" t="str">
        <f>IF(ISBLANK(現行セット情報CSV!M60),"",現行セット情報CSV!M60)</f>
        <v/>
      </c>
      <c r="O60" s="53" t="str">
        <f>IF(ISBLANK(現行セット情報CSV!N60),"",現行セット情報CSV!N60)</f>
        <v/>
      </c>
      <c r="P60" s="53" t="str">
        <f>IF(ISBLANK(現行セット情報CSV!O60),"",現行セット情報CSV!O60)</f>
        <v/>
      </c>
      <c r="Q60" s="53" t="str">
        <f>IF(ISBLANK(現行セット情報CSV!P60),"",現行セット情報CSV!P60)</f>
        <v/>
      </c>
      <c r="R60" s="53" t="str">
        <f>IF(ISBLANK(現行セット情報CSV!Q60),"",現行セット情報CSV!Q60)</f>
        <v/>
      </c>
      <c r="S60" s="53" t="str">
        <f>IF(ISBLANK(現行セット情報CSV!R60),"",現行セット情報CSV!R60)</f>
        <v/>
      </c>
      <c r="T60" s="53" t="str">
        <f>IF(ISBLANK(現行セット情報CSV!S60),"",現行セット情報CSV!S60)</f>
        <v/>
      </c>
      <c r="U60" s="53" t="str">
        <f ca="1">IFERROR(OFFSET('セット情報(宅配便）'!$P$2,MATCH($H60,BカートセットID入力!$C$4:$C$150,0),COLUMN()-COLUMN($U55)),IFERROR(OFFSET('セット情報(業務便）'!$P$2,MATCH($H60,BカートセットID入力!$F$4:$F$150,0),COLUMN()-COLUMN($U55)),IFERROR(OFFSET('セット情報（サンプル）'!$N$2,MATCH($H60,BカートセットID入力!$I$4:$I$150,0),COLUMN()-COLUMN($U55)),IFERROR(OFFSET('セット情報（イレギュラーサンプル）'!$N$2,MATCH($H60,BカートセットID入力!$L$4:$L$150,0),COLUMN()-COLUMN($U55)),""))))</f>
        <v/>
      </c>
      <c r="V60" s="53" t="str">
        <f ca="1">IFERROR(OFFSET('セット情報(宅配便）'!$P$2,MATCH($H60,BカートセットID入力!$C$4:$C$150,0),COLUMN()-COLUMN($U55)),IFERROR(OFFSET('セット情報(業務便）'!$P$2,MATCH($H60,BカートセットID入力!$F$4:$F$150,0),COLUMN()-COLUMN($U55)),IFERROR(OFFSET('セット情報（サンプル）'!$N$2,MATCH($H60,BカートセットID入力!$I$4:$I$150,0),COLUMN()-COLUMN($U55)),IFERROR(OFFSET('セット情報（イレギュラーサンプル）'!$N$2,MATCH($H60,BカートセットID入力!$L$4:$L$150,0),COLUMN()-COLUMN($U55)),""))))</f>
        <v/>
      </c>
      <c r="W60" s="53" t="str">
        <f ca="1">IFERROR(OFFSET('セット情報(宅配便）'!$P$2,MATCH($H60,BカートセットID入力!$C$4:$C$150,0),COLUMN()-COLUMN($U55)),IFERROR(OFFSET('セット情報(業務便）'!$P$2,MATCH($H60,BカートセットID入力!$F$4:$F$150,0),COLUMN()-COLUMN($U55)),IFERROR(OFFSET('セット情報（サンプル）'!$N$2,MATCH($H60,BカートセットID入力!$I$4:$I$150,0),COLUMN()-COLUMN($U55)),IFERROR(OFFSET('セット情報（イレギュラーサンプル）'!$N$2,MATCH($H60,BカートセットID入力!$L$4:$L$150,0),COLUMN()-COLUMN($U55)),""))))</f>
        <v/>
      </c>
      <c r="X60" s="53" t="str">
        <f ca="1">IFERROR(OFFSET('セット情報(宅配便）'!$P$2,MATCH($H60,BカートセットID入力!$C$4:$C$150,0),COLUMN()-COLUMN($U55)),IFERROR(OFFSET('セット情報(業務便）'!$P$2,MATCH($H60,BカートセットID入力!$F$4:$F$150,0),COLUMN()-COLUMN($U55)),IFERROR(OFFSET('セット情報（サンプル）'!$N$2,MATCH($H60,BカートセットID入力!$I$4:$I$150,0),COLUMN()-COLUMN($U55)),IFERROR(OFFSET('セット情報（イレギュラーサンプル）'!$N$2,MATCH($H60,BカートセットID入力!$L$4:$L$150,0),COLUMN()-COLUMN($U55)),""))))</f>
        <v/>
      </c>
      <c r="Y60" s="53" t="str">
        <f ca="1">IFERROR(OFFSET('セット情報(宅配便）'!$P$2,MATCH($H60,BカートセットID入力!$C$4:$C$150,0),COLUMN()-COLUMN($U55)),IFERROR(OFFSET('セット情報(業務便）'!$P$2,MATCH($H60,BカートセットID入力!$F$4:$F$150,0),COLUMN()-COLUMN($U55)),IFERROR(OFFSET('セット情報（サンプル）'!$N$2,MATCH($H60,BカートセットID入力!$I$4:$I$150,0),COLUMN()-COLUMN($U55)),IFERROR(OFFSET('セット情報（イレギュラーサンプル）'!$N$2,MATCH($H60,BカートセットID入力!$L$4:$L$150,0),COLUMN()-COLUMN($U55)),""))))</f>
        <v/>
      </c>
      <c r="Z60" s="53" t="str">
        <f ca="1">IFERROR(OFFSET('セット情報(宅配便）'!$P$2,MATCH($H60,BカートセットID入力!$C$4:$C$150,0),COLUMN()-COLUMN($U55)),IFERROR(OFFSET('セット情報(業務便）'!$P$2,MATCH($H60,BカートセットID入力!$F$4:$F$150,0),COLUMN()-COLUMN($U55)),IFERROR(OFFSET('セット情報（サンプル）'!$N$2,MATCH($H60,BカートセットID入力!$I$4:$I$150,0),COLUMN()-COLUMN($U55)),IFERROR(OFFSET('セット情報（イレギュラーサンプル）'!$N$2,MATCH($H60,BカートセットID入力!$L$4:$L$150,0),COLUMN()-COLUMN($U55)),""))))</f>
        <v/>
      </c>
      <c r="AA60" s="53" t="str">
        <f ca="1">IFERROR(OFFSET('セット情報(宅配便）'!$P$2,MATCH($H60,BカートセットID入力!$C$4:$C$150,0),COLUMN()-COLUMN($U55)),IFERROR(OFFSET('セット情報(業務便）'!$P$2,MATCH($H60,BカートセットID入力!$F$4:$F$150,0),COLUMN()-COLUMN($U55)),IFERROR(OFFSET('セット情報（サンプル）'!$N$2,MATCH($H60,BカートセットID入力!$I$4:$I$150,0),COLUMN()-COLUMN($U55)),IFERROR(OFFSET('セット情報（イレギュラーサンプル）'!$N$2,MATCH($H60,BカートセットID入力!$L$4:$L$150,0),COLUMN()-COLUMN($U55)),""))))</f>
        <v/>
      </c>
      <c r="AB60" s="53" t="str">
        <f ca="1">IFERROR(OFFSET('セット情報(宅配便）'!$P$2,MATCH($H60,BカートセットID入力!$C$4:$C$150,0),COLUMN()-COLUMN($U55)),IFERROR(OFFSET('セット情報(業務便）'!$P$2,MATCH($H60,BカートセットID入力!$F$4:$F$150,0),COLUMN()-COLUMN($U55)),IFERROR(OFFSET('セット情報（サンプル）'!$N$2,MATCH($H60,BカートセットID入力!$I$4:$I$150,0),COLUMN()-COLUMN($U55)),IFERROR(OFFSET('セット情報（イレギュラーサンプル）'!$N$2,MATCH($H60,BカートセットID入力!$L$4:$L$150,0),COLUMN()-COLUMN($U55)),""))))</f>
        <v/>
      </c>
      <c r="AC60" s="53" t="str">
        <f ca="1">IFERROR(OFFSET('セット情報(宅配便）'!$P$2,MATCH($H60,BカートセットID入力!$C$4:$C$150,0),COLUMN()-COLUMN($U55)),IFERROR(OFFSET('セット情報(業務便）'!$P$2,MATCH($H60,BカートセットID入力!$F$4:$F$150,0),COLUMN()-COLUMN($U55)),IFERROR(OFFSET('セット情報（サンプル）'!$N$2,MATCH($H60,BカートセットID入力!$I$4:$I$150,0),COLUMN()-COLUMN($U55)),IFERROR(OFFSET('セット情報（イレギュラーサンプル）'!$N$2,MATCH($H60,BカートセットID入力!$L$4:$L$150,0),COLUMN()-COLUMN($U55)),""))))</f>
        <v/>
      </c>
      <c r="AD60" s="53" t="str">
        <f ca="1">IFERROR(OFFSET('セット情報(宅配便）'!$P$2,MATCH($H60,BカートセットID入力!$C$4:$C$150,0),COLUMN()-COLUMN($U55)),IFERROR(OFFSET('セット情報(業務便）'!$P$2,MATCH($H60,BカートセットID入力!$F$4:$F$150,0),COLUMN()-COLUMN($U55)),IFERROR(OFFSET('セット情報（サンプル）'!$N$2,MATCH($H60,BカートセットID入力!$I$4:$I$150,0),COLUMN()-COLUMN($U55)),IFERROR(OFFSET('セット情報（イレギュラーサンプル）'!$N$2,MATCH($H60,BカートセットID入力!$L$4:$L$150,0),COLUMN()-COLUMN($U55)),""))))</f>
        <v/>
      </c>
      <c r="AE60" s="53" t="str">
        <f ca="1">IFERROR(OFFSET('セット情報(宅配便）'!$P$2,MATCH($H60,BカートセットID入力!$C$4:$C$150,0),COLUMN()-COLUMN($U55)),IFERROR(OFFSET('セット情報(業務便）'!$P$2,MATCH($H60,BカートセットID入力!$F$4:$F$150,0),COLUMN()-COLUMN($U55)),IFERROR(OFFSET('セット情報（サンプル）'!$N$2,MATCH($H60,BカートセットID入力!$I$4:$I$150,0),COLUMN()-COLUMN($U55)),IFERROR(OFFSET('セット情報（イレギュラーサンプル）'!$N$2,MATCH($H60,BカートセットID入力!$L$4:$L$150,0),COLUMN()-COLUMN($U55)),""))))</f>
        <v/>
      </c>
      <c r="AF60" s="53" t="str">
        <f ca="1">IFERROR(OFFSET('セット情報(宅配便）'!$P$2,MATCH($H60,BカートセットID入力!$C$4:$C$150,0),COLUMN()-COLUMN($U55)),IFERROR(OFFSET('セット情報(業務便）'!$P$2,MATCH($H60,BカートセットID入力!$F$4:$F$150,0),COLUMN()-COLUMN($U55)),IFERROR(OFFSET('セット情報（サンプル）'!$N$2,MATCH($H60,BカートセットID入力!$I$4:$I$150,0),COLUMN()-COLUMN($U55)),IFERROR(OFFSET('セット情報（イレギュラーサンプル）'!$N$2,MATCH($H60,BカートセットID入力!$L$4:$L$150,0),COLUMN()-COLUMN($U55)),""))))</f>
        <v/>
      </c>
      <c r="AG60" s="53" t="str">
        <f ca="1">IFERROR(OFFSET('セット情報(宅配便）'!$P$2,MATCH($H60,BカートセットID入力!$C$4:$C$150,0),COLUMN()-COLUMN($U55)),IFERROR(OFFSET('セット情報(業務便）'!$P$2,MATCH($H60,BカートセットID入力!$F$4:$F$150,0),COLUMN()-COLUMN($U55)),IFERROR(OFFSET('セット情報（サンプル）'!$N$2,MATCH($H60,BカートセットID入力!$I$4:$I$150,0),COLUMN()-COLUMN($U55)),IFERROR(OFFSET('セット情報（イレギュラーサンプル）'!$N$2,MATCH($H60,BカートセットID入力!$L$4:$L$150,0),COLUMN()-COLUMN($U55)),""))))</f>
        <v/>
      </c>
      <c r="AH60" s="53" t="str">
        <f ca="1">IFERROR(OFFSET('セット情報(宅配便）'!$P$2,MATCH($H60,BカートセットID入力!$C$4:$C$150,0),COLUMN()-COLUMN($U55)),IFERROR(OFFSET('セット情報(業務便）'!$P$2,MATCH($H60,BカートセットID入力!$F$4:$F$150,0),COLUMN()-COLUMN($U55)),IFERROR(OFFSET('セット情報（サンプル）'!$N$2,MATCH($H60,BカートセットID入力!$I$4:$I$150,0),COLUMN()-COLUMN($U55)),IFERROR(OFFSET('セット情報（イレギュラーサンプル）'!$N$2,MATCH($H60,BカートセットID入力!$L$4:$L$150,0),COLUMN()-COLUMN($U55)),""))))</f>
        <v/>
      </c>
      <c r="AI60" s="53" t="str">
        <f ca="1">IFERROR(OFFSET('セット情報(宅配便）'!$P$2,MATCH($H60,BカートセットID入力!$C$4:$C$150,0),COLUMN()-COLUMN($U55)),IFERROR(OFFSET('セット情報(業務便）'!$P$2,MATCH($H60,BカートセットID入力!$F$4:$F$150,0),COLUMN()-COLUMN($U55)),IFERROR(OFFSET('セット情報（サンプル）'!$N$2,MATCH($H60,BカートセットID入力!$I$4:$I$150,0),COLUMN()-COLUMN($U55)),IFERROR(OFFSET('セット情報（イレギュラーサンプル）'!$N$2,MATCH($H60,BカートセットID入力!$L$4:$L$150,0),COLUMN()-COLUMN($U55)),""))))</f>
        <v/>
      </c>
      <c r="AJ60" s="53" t="str">
        <f ca="1">IFERROR(OFFSET('セット情報(宅配便）'!$P$2,MATCH($H60,BカートセットID入力!$C$4:$C$150,0),COLUMN()-COLUMN($U55)),IFERROR(OFFSET('セット情報(業務便）'!$P$2,MATCH($H60,BカートセットID入力!$F$4:$F$150,0),COLUMN()-COLUMN($U55)),IFERROR(OFFSET('セット情報（サンプル）'!$N$2,MATCH($H60,BカートセットID入力!$I$4:$I$150,0),COLUMN()-COLUMN($U55)),IFERROR(OFFSET('セット情報（イレギュラーサンプル）'!$N$2,MATCH($H60,BカートセットID入力!$L$4:$L$150,0),COLUMN()-COLUMN($U55)),""))))</f>
        <v/>
      </c>
      <c r="AK60" s="53" t="str">
        <f ca="1">IFERROR(OFFSET('セット情報(宅配便）'!$P$2,MATCH($H60,BカートセットID入力!$C$4:$C$150,0),COLUMN()-COLUMN($U55)),IFERROR(OFFSET('セット情報(業務便）'!$P$2,MATCH($H60,BカートセットID入力!$F$4:$F$150,0),COLUMN()-COLUMN($U55)),IFERROR(OFFSET('セット情報（サンプル）'!$N$2,MATCH($H60,BカートセットID入力!$I$4:$I$150,0),COLUMN()-COLUMN($U55)),IFERROR(OFFSET('セット情報（イレギュラーサンプル）'!$N$2,MATCH($H60,BカートセットID入力!$L$4:$L$150,0),COLUMN()-COLUMN($U55)),""))))</f>
        <v/>
      </c>
      <c r="AL60" s="53" t="str">
        <f ca="1">IFERROR(OFFSET('セット情報(宅配便）'!$P$2,MATCH($H60,BカートセットID入力!$C$4:$C$150,0),COLUMN()-COLUMN($U55)),IFERROR(OFFSET('セット情報(業務便）'!$P$2,MATCH($H60,BカートセットID入力!$F$4:$F$150,0),COLUMN()-COLUMN($U55)),IFERROR(OFFSET('セット情報（サンプル）'!$N$2,MATCH($H60,BカートセットID入力!$I$4:$I$150,0),COLUMN()-COLUMN($U55)),IFERROR(OFFSET('セット情報（イレギュラーサンプル）'!$N$2,MATCH($H60,BカートセットID入力!$L$4:$L$150,0),COLUMN()-COLUMN($U55)),""))))</f>
        <v/>
      </c>
      <c r="AM60" s="53" t="str">
        <f ca="1">IFERROR(OFFSET('セット情報(宅配便）'!$P$2,MATCH($H60,BカートセットID入力!$C$4:$C$150,0),COLUMN()-COLUMN($U55)),IFERROR(OFFSET('セット情報(業務便）'!$P$2,MATCH($H60,BカートセットID入力!$F$4:$F$150,0),COLUMN()-COLUMN($U55)),IFERROR(OFFSET('セット情報（サンプル）'!$N$2,MATCH($H60,BカートセットID入力!$I$4:$I$150,0),COLUMN()-COLUMN($U55)),IFERROR(OFFSET('セット情報（イレギュラーサンプル）'!$N$2,MATCH($H60,BカートセットID入力!$L$4:$L$150,0),COLUMN()-COLUMN($U55)),""))))</f>
        <v/>
      </c>
      <c r="AN60" s="53" t="str">
        <f ca="1">IFERROR(OFFSET('セット情報(宅配便）'!$P$2,MATCH($H60,BカートセットID入力!$C$4:$C$150,0),COLUMN()-COLUMN($U55)),IFERROR(OFFSET('セット情報(業務便）'!$P$2,MATCH($H60,BカートセットID入力!$F$4:$F$150,0),COLUMN()-COLUMN($U55)),IFERROR(OFFSET('セット情報（サンプル）'!$N$2,MATCH($H60,BカートセットID入力!$I$4:$I$150,0),COLUMN()-COLUMN($U55)),IFERROR(OFFSET('セット情報（イレギュラーサンプル）'!$N$2,MATCH($H60,BカートセットID入力!$L$4:$L$150,0),COLUMN()-COLUMN($U55)),""))))</f>
        <v/>
      </c>
      <c r="AO60" s="53" t="str">
        <f ca="1">IFERROR(OFFSET('セット情報(宅配便）'!$P$2,MATCH($H60,BカートセットID入力!$C$4:$C$150,0),COLUMN()-COLUMN($U55)),IFERROR(OFFSET('セット情報(業務便）'!$P$2,MATCH($H60,BカートセットID入力!$F$4:$F$150,0),COLUMN()-COLUMN($U55)),IFERROR(OFFSET('セット情報（サンプル）'!$N$2,MATCH($H60,BカートセットID入力!$I$4:$I$150,0),COLUMN()-COLUMN($U55)),IFERROR(OFFSET('セット情報（イレギュラーサンプル）'!$N$2,MATCH($H60,BカートセットID入力!$L$4:$L$150,0),COLUMN()-COLUMN($U55)),""))))</f>
        <v/>
      </c>
      <c r="AP60" s="53" t="str">
        <f ca="1">IFERROR(OFFSET('セット情報(宅配便）'!$P$2,MATCH($H60,BカートセットID入力!$C$4:$C$150,0),COLUMN()-COLUMN($U55)),IFERROR(OFFSET('セット情報(業務便）'!$P$2,MATCH($H60,BカートセットID入力!$F$4:$F$150,0),COLUMN()-COLUMN($U55)),IFERROR(OFFSET('セット情報（サンプル）'!$N$2,MATCH($H60,BカートセットID入力!$I$4:$I$150,0),COLUMN()-COLUMN($U55)),IFERROR(OFFSET('セット情報（イレギュラーサンプル）'!$N$2,MATCH($H60,BカートセットID入力!$L$4:$L$150,0),COLUMN()-COLUMN($U55)),""))))</f>
        <v/>
      </c>
      <c r="AQ60" s="53" t="str">
        <f ca="1">IFERROR(OFFSET('セット情報(宅配便）'!$P$2,MATCH($H60,BカートセットID入力!$C$4:$C$150,0),COLUMN()-COLUMN($U55)),IFERROR(OFFSET('セット情報(業務便）'!$P$2,MATCH($H60,BカートセットID入力!$F$4:$F$150,0),COLUMN()-COLUMN($U55)),IFERROR(OFFSET('セット情報（サンプル）'!$N$2,MATCH($H60,BカートセットID入力!$I$4:$I$150,0),COLUMN()-COLUMN($U55)),IFERROR(OFFSET('セット情報（イレギュラーサンプル）'!$N$2,MATCH($H60,BカートセットID入力!$L$4:$L$150,0),COLUMN()-COLUMN($U55)),""))))</f>
        <v/>
      </c>
      <c r="AR60" s="53" t="str">
        <f ca="1">IFERROR(OFFSET('セット情報(宅配便）'!$P$2,MATCH($H60,BカートセットID入力!$C$4:$C$150,0),COLUMN()-COLUMN($U55)),IFERROR(OFFSET('セット情報(業務便）'!$P$2,MATCH($H60,BカートセットID入力!$F$4:$F$150,0),COLUMN()-COLUMN($U55)),IFERROR(OFFSET('セット情報（サンプル）'!$N$2,MATCH($H60,BカートセットID入力!$I$4:$I$150,0),COLUMN()-COLUMN($U55)),IFERROR(OFFSET('セット情報（イレギュラーサンプル）'!$N$2,MATCH($H60,BカートセットID入力!$L$4:$L$150,0),COLUMN()-COLUMN($U55)),""))))</f>
        <v/>
      </c>
      <c r="AS60" s="53" t="str">
        <f ca="1">IFERROR(OFFSET('セット情報(宅配便）'!$P$2,MATCH($H60,BカートセットID入力!$C$4:$C$150,0),COLUMN()-COLUMN($U55)),IFERROR(OFFSET('セット情報(業務便）'!$P$2,MATCH($H60,BカートセットID入力!$F$4:$F$150,0),COLUMN()-COLUMN($U55)),IFERROR(OFFSET('セット情報（サンプル）'!$N$2,MATCH($H60,BカートセットID入力!$I$4:$I$150,0),COLUMN()-COLUMN($U55)),IFERROR(OFFSET('セット情報（イレギュラーサンプル）'!$N$2,MATCH($H60,BカートセットID入力!$L$4:$L$150,0),COLUMN()-COLUMN($U55)),""))))</f>
        <v/>
      </c>
      <c r="AT60" s="53" t="str">
        <f ca="1">IFERROR(OFFSET('セット情報(宅配便）'!$P$2,MATCH($H60,BカートセットID入力!$C$4:$C$150,0),COLUMN()-COLUMN($U55)),IFERROR(OFFSET('セット情報(業務便）'!$P$2,MATCH($H60,BカートセットID入力!$F$4:$F$150,0),COLUMN()-COLUMN($U55)),IFERROR(OFFSET('セット情報（サンプル）'!$N$2,MATCH($H60,BカートセットID入力!$I$4:$I$150,0),COLUMN()-COLUMN($U55)),IFERROR(OFFSET('セット情報（イレギュラーサンプル）'!$N$2,MATCH($H60,BカートセットID入力!$L$4:$L$150,0),COLUMN()-COLUMN($U55)),""))))</f>
        <v/>
      </c>
    </row>
    <row r="61" spans="1:46">
      <c r="A61" s="144"/>
      <c r="B61" s="53" t="str">
        <f>IF(ISBLANK(現行セット情報CSV!A61),"",現行セット情報CSV!A61)</f>
        <v/>
      </c>
      <c r="C61" s="53" t="str">
        <f>IF(ISBLANK(現行セット情報CSV!B61),"",現行セット情報CSV!B61)&amp;IFERROR(VLOOKUP(A61,上部フリースペースHTML!$A$3:$H$5,8,FALSE),"")</f>
        <v/>
      </c>
      <c r="D61" s="53" t="str">
        <f>IF(ISBLANK(現行セット情報CSV!C61),"",現行セット情報CSV!C61)</f>
        <v/>
      </c>
      <c r="E61" s="53" t="str">
        <f>IF(ISBLANK(現行セット情報CSV!D61),"",現行セット情報CSV!D61)</f>
        <v/>
      </c>
      <c r="F61" s="53" t="str">
        <f>IF(ISBLANK(現行セット情報CSV!E61),"",現行セット情報CSV!E61)</f>
        <v/>
      </c>
      <c r="G61" s="53" t="str">
        <f>IF(ISBLANK(現行セット情報CSV!F61),"",現行セット情報CSV!F61)</f>
        <v/>
      </c>
      <c r="H61" s="53" t="str">
        <f>IF(ISBLANK(現行セット情報CSV!G61),"",現行セット情報CSV!G61)</f>
        <v/>
      </c>
      <c r="I61" s="53" t="str">
        <f>IF(ISBLANK(現行セット情報CSV!H61),"",現行セット情報CSV!H61)</f>
        <v/>
      </c>
      <c r="J61" s="53" t="str">
        <f>IF(ISBLANK(現行セット情報CSV!I61),"",現行セット情報CSV!I61&amp;"("&amp;TEXT($J$2,"yyyy年m月")&amp;"納品から)")</f>
        <v/>
      </c>
      <c r="K61" s="53" t="str">
        <f>IF(ISBLANK(現行セット情報CSV!J61),"",現行セット情報CSV!J61)</f>
        <v/>
      </c>
      <c r="L61" s="53" t="str">
        <f>IF(ISBLANK(現行セット情報CSV!K61),"",現行セット情報CSV!K61)</f>
        <v/>
      </c>
      <c r="M61" s="53" t="str">
        <f>IF(ISBLANK(現行セット情報CSV!L61),"",現行セット情報CSV!L61)</f>
        <v/>
      </c>
      <c r="N61" s="53" t="str">
        <f>IF(ISBLANK(現行セット情報CSV!M61),"",現行セット情報CSV!M61)</f>
        <v/>
      </c>
      <c r="O61" s="53" t="str">
        <f>IF(ISBLANK(現行セット情報CSV!N61),"",現行セット情報CSV!N61)</f>
        <v/>
      </c>
      <c r="P61" s="53" t="str">
        <f>IF(ISBLANK(現行セット情報CSV!O61),"",現行セット情報CSV!O61)</f>
        <v/>
      </c>
      <c r="Q61" s="53" t="str">
        <f>IF(ISBLANK(現行セット情報CSV!P61),"",現行セット情報CSV!P61)</f>
        <v/>
      </c>
      <c r="R61" s="53" t="str">
        <f>IF(ISBLANK(現行セット情報CSV!Q61),"",現行セット情報CSV!Q61)</f>
        <v/>
      </c>
      <c r="S61" s="53" t="str">
        <f>IF(ISBLANK(現行セット情報CSV!R61),"",現行セット情報CSV!R61)</f>
        <v/>
      </c>
      <c r="T61" s="53" t="str">
        <f>IF(ISBLANK(現行セット情報CSV!S61),"",現行セット情報CSV!S61)</f>
        <v/>
      </c>
      <c r="U61" s="53" t="str">
        <f ca="1">IFERROR(OFFSET('セット情報(宅配便）'!$P$2,MATCH($H61,BカートセットID入力!$C$4:$C$150,0),COLUMN()-COLUMN($U56)),IFERROR(OFFSET('セット情報(業務便）'!$P$2,MATCH($H61,BカートセットID入力!$F$4:$F$150,0),COLUMN()-COLUMN($U56)),IFERROR(OFFSET('セット情報（サンプル）'!$N$2,MATCH($H61,BカートセットID入力!$I$4:$I$150,0),COLUMN()-COLUMN($U56)),IFERROR(OFFSET('セット情報（イレギュラーサンプル）'!$N$2,MATCH($H61,BカートセットID入力!$L$4:$L$150,0),COLUMN()-COLUMN($U56)),""))))</f>
        <v/>
      </c>
      <c r="V61" s="53" t="str">
        <f ca="1">IFERROR(OFFSET('セット情報(宅配便）'!$P$2,MATCH($H61,BカートセットID入力!$C$4:$C$150,0),COLUMN()-COLUMN($U56)),IFERROR(OFFSET('セット情報(業務便）'!$P$2,MATCH($H61,BカートセットID入力!$F$4:$F$150,0),COLUMN()-COLUMN($U56)),IFERROR(OFFSET('セット情報（サンプル）'!$N$2,MATCH($H61,BカートセットID入力!$I$4:$I$150,0),COLUMN()-COLUMN($U56)),IFERROR(OFFSET('セット情報（イレギュラーサンプル）'!$N$2,MATCH($H61,BカートセットID入力!$L$4:$L$150,0),COLUMN()-COLUMN($U56)),""))))</f>
        <v/>
      </c>
      <c r="W61" s="53" t="str">
        <f ca="1">IFERROR(OFFSET('セット情報(宅配便）'!$P$2,MATCH($H61,BカートセットID入力!$C$4:$C$150,0),COLUMN()-COLUMN($U56)),IFERROR(OFFSET('セット情報(業務便）'!$P$2,MATCH($H61,BカートセットID入力!$F$4:$F$150,0),COLUMN()-COLUMN($U56)),IFERROR(OFFSET('セット情報（サンプル）'!$N$2,MATCH($H61,BカートセットID入力!$I$4:$I$150,0),COLUMN()-COLUMN($U56)),IFERROR(OFFSET('セット情報（イレギュラーサンプル）'!$N$2,MATCH($H61,BカートセットID入力!$L$4:$L$150,0),COLUMN()-COLUMN($U56)),""))))</f>
        <v/>
      </c>
      <c r="X61" s="53" t="str">
        <f ca="1">IFERROR(OFFSET('セット情報(宅配便）'!$P$2,MATCH($H61,BカートセットID入力!$C$4:$C$150,0),COLUMN()-COLUMN($U56)),IFERROR(OFFSET('セット情報(業務便）'!$P$2,MATCH($H61,BカートセットID入力!$F$4:$F$150,0),COLUMN()-COLUMN($U56)),IFERROR(OFFSET('セット情報（サンプル）'!$N$2,MATCH($H61,BカートセットID入力!$I$4:$I$150,0),COLUMN()-COLUMN($U56)),IFERROR(OFFSET('セット情報（イレギュラーサンプル）'!$N$2,MATCH($H61,BカートセットID入力!$L$4:$L$150,0),COLUMN()-COLUMN($U56)),""))))</f>
        <v/>
      </c>
      <c r="Y61" s="53" t="str">
        <f ca="1">IFERROR(OFFSET('セット情報(宅配便）'!$P$2,MATCH($H61,BカートセットID入力!$C$4:$C$150,0),COLUMN()-COLUMN($U56)),IFERROR(OFFSET('セット情報(業務便）'!$P$2,MATCH($H61,BカートセットID入力!$F$4:$F$150,0),COLUMN()-COLUMN($U56)),IFERROR(OFFSET('セット情報（サンプル）'!$N$2,MATCH($H61,BカートセットID入力!$I$4:$I$150,0),COLUMN()-COLUMN($U56)),IFERROR(OFFSET('セット情報（イレギュラーサンプル）'!$N$2,MATCH($H61,BカートセットID入力!$L$4:$L$150,0),COLUMN()-COLUMN($U56)),""))))</f>
        <v/>
      </c>
      <c r="Z61" s="53" t="str">
        <f ca="1">IFERROR(OFFSET('セット情報(宅配便）'!$P$2,MATCH($H61,BカートセットID入力!$C$4:$C$150,0),COLUMN()-COLUMN($U56)),IFERROR(OFFSET('セット情報(業務便）'!$P$2,MATCH($H61,BカートセットID入力!$F$4:$F$150,0),COLUMN()-COLUMN($U56)),IFERROR(OFFSET('セット情報（サンプル）'!$N$2,MATCH($H61,BカートセットID入力!$I$4:$I$150,0),COLUMN()-COLUMN($U56)),IFERROR(OFFSET('セット情報（イレギュラーサンプル）'!$N$2,MATCH($H61,BカートセットID入力!$L$4:$L$150,0),COLUMN()-COLUMN($U56)),""))))</f>
        <v/>
      </c>
      <c r="AA61" s="53" t="str">
        <f ca="1">IFERROR(OFFSET('セット情報(宅配便）'!$P$2,MATCH($H61,BカートセットID入力!$C$4:$C$150,0),COLUMN()-COLUMN($U56)),IFERROR(OFFSET('セット情報(業務便）'!$P$2,MATCH($H61,BカートセットID入力!$F$4:$F$150,0),COLUMN()-COLUMN($U56)),IFERROR(OFFSET('セット情報（サンプル）'!$N$2,MATCH($H61,BカートセットID入力!$I$4:$I$150,0),COLUMN()-COLUMN($U56)),IFERROR(OFFSET('セット情報（イレギュラーサンプル）'!$N$2,MATCH($H61,BカートセットID入力!$L$4:$L$150,0),COLUMN()-COLUMN($U56)),""))))</f>
        <v/>
      </c>
      <c r="AB61" s="53" t="str">
        <f ca="1">IFERROR(OFFSET('セット情報(宅配便）'!$P$2,MATCH($H61,BカートセットID入力!$C$4:$C$150,0),COLUMN()-COLUMN($U56)),IFERROR(OFFSET('セット情報(業務便）'!$P$2,MATCH($H61,BカートセットID入力!$F$4:$F$150,0),COLUMN()-COLUMN($U56)),IFERROR(OFFSET('セット情報（サンプル）'!$N$2,MATCH($H61,BカートセットID入力!$I$4:$I$150,0),COLUMN()-COLUMN($U56)),IFERROR(OFFSET('セット情報（イレギュラーサンプル）'!$N$2,MATCH($H61,BカートセットID入力!$L$4:$L$150,0),COLUMN()-COLUMN($U56)),""))))</f>
        <v/>
      </c>
      <c r="AC61" s="53" t="str">
        <f ca="1">IFERROR(OFFSET('セット情報(宅配便）'!$P$2,MATCH($H61,BカートセットID入力!$C$4:$C$150,0),COLUMN()-COLUMN($U56)),IFERROR(OFFSET('セット情報(業務便）'!$P$2,MATCH($H61,BカートセットID入力!$F$4:$F$150,0),COLUMN()-COLUMN($U56)),IFERROR(OFFSET('セット情報（サンプル）'!$N$2,MATCH($H61,BカートセットID入力!$I$4:$I$150,0),COLUMN()-COLUMN($U56)),IFERROR(OFFSET('セット情報（イレギュラーサンプル）'!$N$2,MATCH($H61,BカートセットID入力!$L$4:$L$150,0),COLUMN()-COLUMN($U56)),""))))</f>
        <v/>
      </c>
      <c r="AD61" s="53" t="str">
        <f ca="1">IFERROR(OFFSET('セット情報(宅配便）'!$P$2,MATCH($H61,BカートセットID入力!$C$4:$C$150,0),COLUMN()-COLUMN($U56)),IFERROR(OFFSET('セット情報(業務便）'!$P$2,MATCH($H61,BカートセットID入力!$F$4:$F$150,0),COLUMN()-COLUMN($U56)),IFERROR(OFFSET('セット情報（サンプル）'!$N$2,MATCH($H61,BカートセットID入力!$I$4:$I$150,0),COLUMN()-COLUMN($U56)),IFERROR(OFFSET('セット情報（イレギュラーサンプル）'!$N$2,MATCH($H61,BカートセットID入力!$L$4:$L$150,0),COLUMN()-COLUMN($U56)),""))))</f>
        <v/>
      </c>
      <c r="AE61" s="53" t="str">
        <f ca="1">IFERROR(OFFSET('セット情報(宅配便）'!$P$2,MATCH($H61,BカートセットID入力!$C$4:$C$150,0),COLUMN()-COLUMN($U56)),IFERROR(OFFSET('セット情報(業務便）'!$P$2,MATCH($H61,BカートセットID入力!$F$4:$F$150,0),COLUMN()-COLUMN($U56)),IFERROR(OFFSET('セット情報（サンプル）'!$N$2,MATCH($H61,BカートセットID入力!$I$4:$I$150,0),COLUMN()-COLUMN($U56)),IFERROR(OFFSET('セット情報（イレギュラーサンプル）'!$N$2,MATCH($H61,BカートセットID入力!$L$4:$L$150,0),COLUMN()-COLUMN($U56)),""))))</f>
        <v/>
      </c>
      <c r="AF61" s="53" t="str">
        <f ca="1">IFERROR(OFFSET('セット情報(宅配便）'!$P$2,MATCH($H61,BカートセットID入力!$C$4:$C$150,0),COLUMN()-COLUMN($U56)),IFERROR(OFFSET('セット情報(業務便）'!$P$2,MATCH($H61,BカートセットID入力!$F$4:$F$150,0),COLUMN()-COLUMN($U56)),IFERROR(OFFSET('セット情報（サンプル）'!$N$2,MATCH($H61,BカートセットID入力!$I$4:$I$150,0),COLUMN()-COLUMN($U56)),IFERROR(OFFSET('セット情報（イレギュラーサンプル）'!$N$2,MATCH($H61,BカートセットID入力!$L$4:$L$150,0),COLUMN()-COLUMN($U56)),""))))</f>
        <v/>
      </c>
      <c r="AG61" s="53" t="str">
        <f ca="1">IFERROR(OFFSET('セット情報(宅配便）'!$P$2,MATCH($H61,BカートセットID入力!$C$4:$C$150,0),COLUMN()-COLUMN($U56)),IFERROR(OFFSET('セット情報(業務便）'!$P$2,MATCH($H61,BカートセットID入力!$F$4:$F$150,0),COLUMN()-COLUMN($U56)),IFERROR(OFFSET('セット情報（サンプル）'!$N$2,MATCH($H61,BカートセットID入力!$I$4:$I$150,0),COLUMN()-COLUMN($U56)),IFERROR(OFFSET('セット情報（イレギュラーサンプル）'!$N$2,MATCH($H61,BカートセットID入力!$L$4:$L$150,0),COLUMN()-COLUMN($U56)),""))))</f>
        <v/>
      </c>
      <c r="AH61" s="53" t="str">
        <f ca="1">IFERROR(OFFSET('セット情報(宅配便）'!$P$2,MATCH($H61,BカートセットID入力!$C$4:$C$150,0),COLUMN()-COLUMN($U56)),IFERROR(OFFSET('セット情報(業務便）'!$P$2,MATCH($H61,BカートセットID入力!$F$4:$F$150,0),COLUMN()-COLUMN($U56)),IFERROR(OFFSET('セット情報（サンプル）'!$N$2,MATCH($H61,BカートセットID入力!$I$4:$I$150,0),COLUMN()-COLUMN($U56)),IFERROR(OFFSET('セット情報（イレギュラーサンプル）'!$N$2,MATCH($H61,BカートセットID入力!$L$4:$L$150,0),COLUMN()-COLUMN($U56)),""))))</f>
        <v/>
      </c>
      <c r="AI61" s="53" t="str">
        <f ca="1">IFERROR(OFFSET('セット情報(宅配便）'!$P$2,MATCH($H61,BカートセットID入力!$C$4:$C$150,0),COLUMN()-COLUMN($U56)),IFERROR(OFFSET('セット情報(業務便）'!$P$2,MATCH($H61,BカートセットID入力!$F$4:$F$150,0),COLUMN()-COLUMN($U56)),IFERROR(OFFSET('セット情報（サンプル）'!$N$2,MATCH($H61,BカートセットID入力!$I$4:$I$150,0),COLUMN()-COLUMN($U56)),IFERROR(OFFSET('セット情報（イレギュラーサンプル）'!$N$2,MATCH($H61,BカートセットID入力!$L$4:$L$150,0),COLUMN()-COLUMN($U56)),""))))</f>
        <v/>
      </c>
      <c r="AJ61" s="53" t="str">
        <f ca="1">IFERROR(OFFSET('セット情報(宅配便）'!$P$2,MATCH($H61,BカートセットID入力!$C$4:$C$150,0),COLUMN()-COLUMN($U56)),IFERROR(OFFSET('セット情報(業務便）'!$P$2,MATCH($H61,BカートセットID入力!$F$4:$F$150,0),COLUMN()-COLUMN($U56)),IFERROR(OFFSET('セット情報（サンプル）'!$N$2,MATCH($H61,BカートセットID入力!$I$4:$I$150,0),COLUMN()-COLUMN($U56)),IFERROR(OFFSET('セット情報（イレギュラーサンプル）'!$N$2,MATCH($H61,BカートセットID入力!$L$4:$L$150,0),COLUMN()-COLUMN($U56)),""))))</f>
        <v/>
      </c>
      <c r="AK61" s="53" t="str">
        <f ca="1">IFERROR(OFFSET('セット情報(宅配便）'!$P$2,MATCH($H61,BカートセットID入力!$C$4:$C$150,0),COLUMN()-COLUMN($U56)),IFERROR(OFFSET('セット情報(業務便）'!$P$2,MATCH($H61,BカートセットID入力!$F$4:$F$150,0),COLUMN()-COLUMN($U56)),IFERROR(OFFSET('セット情報（サンプル）'!$N$2,MATCH($H61,BカートセットID入力!$I$4:$I$150,0),COLUMN()-COLUMN($U56)),IFERROR(OFFSET('セット情報（イレギュラーサンプル）'!$N$2,MATCH($H61,BカートセットID入力!$L$4:$L$150,0),COLUMN()-COLUMN($U56)),""))))</f>
        <v/>
      </c>
      <c r="AL61" s="53" t="str">
        <f ca="1">IFERROR(OFFSET('セット情報(宅配便）'!$P$2,MATCH($H61,BカートセットID入力!$C$4:$C$150,0),COLUMN()-COLUMN($U56)),IFERROR(OFFSET('セット情報(業務便）'!$P$2,MATCH($H61,BカートセットID入力!$F$4:$F$150,0),COLUMN()-COLUMN($U56)),IFERROR(OFFSET('セット情報（サンプル）'!$N$2,MATCH($H61,BカートセットID入力!$I$4:$I$150,0),COLUMN()-COLUMN($U56)),IFERROR(OFFSET('セット情報（イレギュラーサンプル）'!$N$2,MATCH($H61,BカートセットID入力!$L$4:$L$150,0),COLUMN()-COLUMN($U56)),""))))</f>
        <v/>
      </c>
      <c r="AM61" s="53" t="str">
        <f ca="1">IFERROR(OFFSET('セット情報(宅配便）'!$P$2,MATCH($H61,BカートセットID入力!$C$4:$C$150,0),COLUMN()-COLUMN($U56)),IFERROR(OFFSET('セット情報(業務便）'!$P$2,MATCH($H61,BカートセットID入力!$F$4:$F$150,0),COLUMN()-COLUMN($U56)),IFERROR(OFFSET('セット情報（サンプル）'!$N$2,MATCH($H61,BカートセットID入力!$I$4:$I$150,0),COLUMN()-COLUMN($U56)),IFERROR(OFFSET('セット情報（イレギュラーサンプル）'!$N$2,MATCH($H61,BカートセットID入力!$L$4:$L$150,0),COLUMN()-COLUMN($U56)),""))))</f>
        <v/>
      </c>
      <c r="AN61" s="53" t="str">
        <f ca="1">IFERROR(OFFSET('セット情報(宅配便）'!$P$2,MATCH($H61,BカートセットID入力!$C$4:$C$150,0),COLUMN()-COLUMN($U56)),IFERROR(OFFSET('セット情報(業務便）'!$P$2,MATCH($H61,BカートセットID入力!$F$4:$F$150,0),COLUMN()-COLUMN($U56)),IFERROR(OFFSET('セット情報（サンプル）'!$N$2,MATCH($H61,BカートセットID入力!$I$4:$I$150,0),COLUMN()-COLUMN($U56)),IFERROR(OFFSET('セット情報（イレギュラーサンプル）'!$N$2,MATCH($H61,BカートセットID入力!$L$4:$L$150,0),COLUMN()-COLUMN($U56)),""))))</f>
        <v/>
      </c>
      <c r="AO61" s="53" t="str">
        <f ca="1">IFERROR(OFFSET('セット情報(宅配便）'!$P$2,MATCH($H61,BカートセットID入力!$C$4:$C$150,0),COLUMN()-COLUMN($U56)),IFERROR(OFFSET('セット情報(業務便）'!$P$2,MATCH($H61,BカートセットID入力!$F$4:$F$150,0),COLUMN()-COLUMN($U56)),IFERROR(OFFSET('セット情報（サンプル）'!$N$2,MATCH($H61,BカートセットID入力!$I$4:$I$150,0),COLUMN()-COLUMN($U56)),IFERROR(OFFSET('セット情報（イレギュラーサンプル）'!$N$2,MATCH($H61,BカートセットID入力!$L$4:$L$150,0),COLUMN()-COLUMN($U56)),""))))</f>
        <v/>
      </c>
      <c r="AP61" s="53" t="str">
        <f ca="1">IFERROR(OFFSET('セット情報(宅配便）'!$P$2,MATCH($H61,BカートセットID入力!$C$4:$C$150,0),COLUMN()-COLUMN($U56)),IFERROR(OFFSET('セット情報(業務便）'!$P$2,MATCH($H61,BカートセットID入力!$F$4:$F$150,0),COLUMN()-COLUMN($U56)),IFERROR(OFFSET('セット情報（サンプル）'!$N$2,MATCH($H61,BカートセットID入力!$I$4:$I$150,0),COLUMN()-COLUMN($U56)),IFERROR(OFFSET('セット情報（イレギュラーサンプル）'!$N$2,MATCH($H61,BカートセットID入力!$L$4:$L$150,0),COLUMN()-COLUMN($U56)),""))))</f>
        <v/>
      </c>
      <c r="AQ61" s="53" t="str">
        <f ca="1">IFERROR(OFFSET('セット情報(宅配便）'!$P$2,MATCH($H61,BカートセットID入力!$C$4:$C$150,0),COLUMN()-COLUMN($U56)),IFERROR(OFFSET('セット情報(業務便）'!$P$2,MATCH($H61,BカートセットID入力!$F$4:$F$150,0),COLUMN()-COLUMN($U56)),IFERROR(OFFSET('セット情報（サンプル）'!$N$2,MATCH($H61,BカートセットID入力!$I$4:$I$150,0),COLUMN()-COLUMN($U56)),IFERROR(OFFSET('セット情報（イレギュラーサンプル）'!$N$2,MATCH($H61,BカートセットID入力!$L$4:$L$150,0),COLUMN()-COLUMN($U56)),""))))</f>
        <v/>
      </c>
      <c r="AR61" s="53" t="str">
        <f ca="1">IFERROR(OFFSET('セット情報(宅配便）'!$P$2,MATCH($H61,BカートセットID入力!$C$4:$C$150,0),COLUMN()-COLUMN($U56)),IFERROR(OFFSET('セット情報(業務便）'!$P$2,MATCH($H61,BカートセットID入力!$F$4:$F$150,0),COLUMN()-COLUMN($U56)),IFERROR(OFFSET('セット情報（サンプル）'!$N$2,MATCH($H61,BカートセットID入力!$I$4:$I$150,0),COLUMN()-COLUMN($U56)),IFERROR(OFFSET('セット情報（イレギュラーサンプル）'!$N$2,MATCH($H61,BカートセットID入力!$L$4:$L$150,0),COLUMN()-COLUMN($U56)),""))))</f>
        <v/>
      </c>
      <c r="AS61" s="53" t="str">
        <f ca="1">IFERROR(OFFSET('セット情報(宅配便）'!$P$2,MATCH($H61,BカートセットID入力!$C$4:$C$150,0),COLUMN()-COLUMN($U56)),IFERROR(OFFSET('セット情報(業務便）'!$P$2,MATCH($H61,BカートセットID入力!$F$4:$F$150,0),COLUMN()-COLUMN($U56)),IFERROR(OFFSET('セット情報（サンプル）'!$N$2,MATCH($H61,BカートセットID入力!$I$4:$I$150,0),COLUMN()-COLUMN($U56)),IFERROR(OFFSET('セット情報（イレギュラーサンプル）'!$N$2,MATCH($H61,BカートセットID入力!$L$4:$L$150,0),COLUMN()-COLUMN($U56)),""))))</f>
        <v/>
      </c>
      <c r="AT61" s="53" t="str">
        <f ca="1">IFERROR(OFFSET('セット情報(宅配便）'!$P$2,MATCH($H61,BカートセットID入力!$C$4:$C$150,0),COLUMN()-COLUMN($U56)),IFERROR(OFFSET('セット情報(業務便）'!$P$2,MATCH($H61,BカートセットID入力!$F$4:$F$150,0),COLUMN()-COLUMN($U56)),IFERROR(OFFSET('セット情報（サンプル）'!$N$2,MATCH($H61,BカートセットID入力!$I$4:$I$150,0),COLUMN()-COLUMN($U56)),IFERROR(OFFSET('セット情報（イレギュラーサンプル）'!$N$2,MATCH($H61,BカートセットID入力!$L$4:$L$150,0),COLUMN()-COLUMN($U56)),""))))</f>
        <v/>
      </c>
    </row>
    <row r="62" spans="1:46">
      <c r="A62" s="144"/>
      <c r="B62" s="53" t="str">
        <f>IF(ISBLANK(現行セット情報CSV!A62),"",現行セット情報CSV!A62)</f>
        <v/>
      </c>
      <c r="C62" s="53" t="str">
        <f>IF(ISBLANK(現行セット情報CSV!B62),"",現行セット情報CSV!B62)&amp;IFERROR(VLOOKUP(A62,上部フリースペースHTML!$A$3:$H$5,8,FALSE),"")</f>
        <v/>
      </c>
      <c r="D62" s="53" t="str">
        <f>IF(ISBLANK(現行セット情報CSV!C62),"",現行セット情報CSV!C62)</f>
        <v/>
      </c>
      <c r="E62" s="53" t="str">
        <f>IF(ISBLANK(現行セット情報CSV!D62),"",現行セット情報CSV!D62)</f>
        <v/>
      </c>
      <c r="F62" s="53" t="str">
        <f>IF(ISBLANK(現行セット情報CSV!E62),"",現行セット情報CSV!E62)</f>
        <v/>
      </c>
      <c r="G62" s="53" t="str">
        <f>IF(ISBLANK(現行セット情報CSV!F62),"",現行セット情報CSV!F62)</f>
        <v/>
      </c>
      <c r="H62" s="53" t="str">
        <f>IF(ISBLANK(現行セット情報CSV!G62),"",現行セット情報CSV!G62)</f>
        <v/>
      </c>
      <c r="I62" s="53" t="str">
        <f>IF(ISBLANK(現行セット情報CSV!H62),"",現行セット情報CSV!H62)</f>
        <v/>
      </c>
      <c r="J62" s="53" t="str">
        <f>IF(ISBLANK(現行セット情報CSV!I62),"",現行セット情報CSV!I62&amp;"("&amp;TEXT($J$2,"yyyy年m月")&amp;"納品から)")</f>
        <v/>
      </c>
      <c r="K62" s="53" t="str">
        <f>IF(ISBLANK(現行セット情報CSV!J62),"",現行セット情報CSV!J62)</f>
        <v/>
      </c>
      <c r="L62" s="53" t="str">
        <f>IF(ISBLANK(現行セット情報CSV!K62),"",現行セット情報CSV!K62)</f>
        <v/>
      </c>
      <c r="M62" s="53" t="str">
        <f>IF(ISBLANK(現行セット情報CSV!L62),"",現行セット情報CSV!L62)</f>
        <v/>
      </c>
      <c r="N62" s="53" t="str">
        <f>IF(ISBLANK(現行セット情報CSV!M62),"",現行セット情報CSV!M62)</f>
        <v/>
      </c>
      <c r="O62" s="53" t="str">
        <f>IF(ISBLANK(現行セット情報CSV!N62),"",現行セット情報CSV!N62)</f>
        <v/>
      </c>
      <c r="P62" s="53" t="str">
        <f>IF(ISBLANK(現行セット情報CSV!O62),"",現行セット情報CSV!O62)</f>
        <v/>
      </c>
      <c r="Q62" s="53" t="str">
        <f>IF(ISBLANK(現行セット情報CSV!P62),"",現行セット情報CSV!P62)</f>
        <v/>
      </c>
      <c r="R62" s="53" t="str">
        <f>IF(ISBLANK(現行セット情報CSV!Q62),"",現行セット情報CSV!Q62)</f>
        <v/>
      </c>
      <c r="S62" s="53" t="str">
        <f>IF(ISBLANK(現行セット情報CSV!R62),"",現行セット情報CSV!R62)</f>
        <v/>
      </c>
      <c r="T62" s="53" t="str">
        <f>IF(ISBLANK(現行セット情報CSV!S62),"",現行セット情報CSV!S62)</f>
        <v/>
      </c>
      <c r="U62" s="53" t="str">
        <f ca="1">IFERROR(OFFSET('セット情報(宅配便）'!$P$2,MATCH($H62,BカートセットID入力!$C$4:$C$150,0),COLUMN()-COLUMN($U57)),IFERROR(OFFSET('セット情報(業務便）'!$P$2,MATCH($H62,BカートセットID入力!$F$4:$F$150,0),COLUMN()-COLUMN($U57)),IFERROR(OFFSET('セット情報（サンプル）'!$N$2,MATCH($H62,BカートセットID入力!$I$4:$I$150,0),COLUMN()-COLUMN($U57)),IFERROR(OFFSET('セット情報（イレギュラーサンプル）'!$N$2,MATCH($H62,BカートセットID入力!$L$4:$L$150,0),COLUMN()-COLUMN($U57)),""))))</f>
        <v/>
      </c>
      <c r="V62" s="53" t="str">
        <f ca="1">IFERROR(OFFSET('セット情報(宅配便）'!$P$2,MATCH($H62,BカートセットID入力!$C$4:$C$150,0),COLUMN()-COLUMN($U57)),IFERROR(OFFSET('セット情報(業務便）'!$P$2,MATCH($H62,BカートセットID入力!$F$4:$F$150,0),COLUMN()-COLUMN($U57)),IFERROR(OFFSET('セット情報（サンプル）'!$N$2,MATCH($H62,BカートセットID入力!$I$4:$I$150,0),COLUMN()-COLUMN($U57)),IFERROR(OFFSET('セット情報（イレギュラーサンプル）'!$N$2,MATCH($H62,BカートセットID入力!$L$4:$L$150,0),COLUMN()-COLUMN($U57)),""))))</f>
        <v/>
      </c>
      <c r="W62" s="53" t="str">
        <f ca="1">IFERROR(OFFSET('セット情報(宅配便）'!$P$2,MATCH($H62,BカートセットID入力!$C$4:$C$150,0),COLUMN()-COLUMN($U57)),IFERROR(OFFSET('セット情報(業務便）'!$P$2,MATCH($H62,BカートセットID入力!$F$4:$F$150,0),COLUMN()-COLUMN($U57)),IFERROR(OFFSET('セット情報（サンプル）'!$N$2,MATCH($H62,BカートセットID入力!$I$4:$I$150,0),COLUMN()-COLUMN($U57)),IFERROR(OFFSET('セット情報（イレギュラーサンプル）'!$N$2,MATCH($H62,BカートセットID入力!$L$4:$L$150,0),COLUMN()-COLUMN($U57)),""))))</f>
        <v/>
      </c>
      <c r="X62" s="53" t="str">
        <f ca="1">IFERROR(OFFSET('セット情報(宅配便）'!$P$2,MATCH($H62,BカートセットID入力!$C$4:$C$150,0),COLUMN()-COLUMN($U57)),IFERROR(OFFSET('セット情報(業務便）'!$P$2,MATCH($H62,BカートセットID入力!$F$4:$F$150,0),COLUMN()-COLUMN($U57)),IFERROR(OFFSET('セット情報（サンプル）'!$N$2,MATCH($H62,BカートセットID入力!$I$4:$I$150,0),COLUMN()-COLUMN($U57)),IFERROR(OFFSET('セット情報（イレギュラーサンプル）'!$N$2,MATCH($H62,BカートセットID入力!$L$4:$L$150,0),COLUMN()-COLUMN($U57)),""))))</f>
        <v/>
      </c>
      <c r="Y62" s="53" t="str">
        <f ca="1">IFERROR(OFFSET('セット情報(宅配便）'!$P$2,MATCH($H62,BカートセットID入力!$C$4:$C$150,0),COLUMN()-COLUMN($U57)),IFERROR(OFFSET('セット情報(業務便）'!$P$2,MATCH($H62,BカートセットID入力!$F$4:$F$150,0),COLUMN()-COLUMN($U57)),IFERROR(OFFSET('セット情報（サンプル）'!$N$2,MATCH($H62,BカートセットID入力!$I$4:$I$150,0),COLUMN()-COLUMN($U57)),IFERROR(OFFSET('セット情報（イレギュラーサンプル）'!$N$2,MATCH($H62,BカートセットID入力!$L$4:$L$150,0),COLUMN()-COLUMN($U57)),""))))</f>
        <v/>
      </c>
      <c r="Z62" s="53" t="str">
        <f ca="1">IFERROR(OFFSET('セット情報(宅配便）'!$P$2,MATCH($H62,BカートセットID入力!$C$4:$C$150,0),COLUMN()-COLUMN($U57)),IFERROR(OFFSET('セット情報(業務便）'!$P$2,MATCH($H62,BカートセットID入力!$F$4:$F$150,0),COLUMN()-COLUMN($U57)),IFERROR(OFFSET('セット情報（サンプル）'!$N$2,MATCH($H62,BカートセットID入力!$I$4:$I$150,0),COLUMN()-COLUMN($U57)),IFERROR(OFFSET('セット情報（イレギュラーサンプル）'!$N$2,MATCH($H62,BカートセットID入力!$L$4:$L$150,0),COLUMN()-COLUMN($U57)),""))))</f>
        <v/>
      </c>
      <c r="AA62" s="53" t="str">
        <f ca="1">IFERROR(OFFSET('セット情報(宅配便）'!$P$2,MATCH($H62,BカートセットID入力!$C$4:$C$150,0),COLUMN()-COLUMN($U57)),IFERROR(OFFSET('セット情報(業務便）'!$P$2,MATCH($H62,BカートセットID入力!$F$4:$F$150,0),COLUMN()-COLUMN($U57)),IFERROR(OFFSET('セット情報（サンプル）'!$N$2,MATCH($H62,BカートセットID入力!$I$4:$I$150,0),COLUMN()-COLUMN($U57)),IFERROR(OFFSET('セット情報（イレギュラーサンプル）'!$N$2,MATCH($H62,BカートセットID入力!$L$4:$L$150,0),COLUMN()-COLUMN($U57)),""))))</f>
        <v/>
      </c>
      <c r="AB62" s="53" t="str">
        <f ca="1">IFERROR(OFFSET('セット情報(宅配便）'!$P$2,MATCH($H62,BカートセットID入力!$C$4:$C$150,0),COLUMN()-COLUMN($U57)),IFERROR(OFFSET('セット情報(業務便）'!$P$2,MATCH($H62,BカートセットID入力!$F$4:$F$150,0),COLUMN()-COLUMN($U57)),IFERROR(OFFSET('セット情報（サンプル）'!$N$2,MATCH($H62,BカートセットID入力!$I$4:$I$150,0),COLUMN()-COLUMN($U57)),IFERROR(OFFSET('セット情報（イレギュラーサンプル）'!$N$2,MATCH($H62,BカートセットID入力!$L$4:$L$150,0),COLUMN()-COLUMN($U57)),""))))</f>
        <v/>
      </c>
      <c r="AC62" s="53" t="str">
        <f ca="1">IFERROR(OFFSET('セット情報(宅配便）'!$P$2,MATCH($H62,BカートセットID入力!$C$4:$C$150,0),COLUMN()-COLUMN($U57)),IFERROR(OFFSET('セット情報(業務便）'!$P$2,MATCH($H62,BカートセットID入力!$F$4:$F$150,0),COLUMN()-COLUMN($U57)),IFERROR(OFFSET('セット情報（サンプル）'!$N$2,MATCH($H62,BカートセットID入力!$I$4:$I$150,0),COLUMN()-COLUMN($U57)),IFERROR(OFFSET('セット情報（イレギュラーサンプル）'!$N$2,MATCH($H62,BカートセットID入力!$L$4:$L$150,0),COLUMN()-COLUMN($U57)),""))))</f>
        <v/>
      </c>
      <c r="AD62" s="53" t="str">
        <f ca="1">IFERROR(OFFSET('セット情報(宅配便）'!$P$2,MATCH($H62,BカートセットID入力!$C$4:$C$150,0),COLUMN()-COLUMN($U57)),IFERROR(OFFSET('セット情報(業務便）'!$P$2,MATCH($H62,BカートセットID入力!$F$4:$F$150,0),COLUMN()-COLUMN($U57)),IFERROR(OFFSET('セット情報（サンプル）'!$N$2,MATCH($H62,BカートセットID入力!$I$4:$I$150,0),COLUMN()-COLUMN($U57)),IFERROR(OFFSET('セット情報（イレギュラーサンプル）'!$N$2,MATCH($H62,BカートセットID入力!$L$4:$L$150,0),COLUMN()-COLUMN($U57)),""))))</f>
        <v/>
      </c>
      <c r="AE62" s="53" t="str">
        <f ca="1">IFERROR(OFFSET('セット情報(宅配便）'!$P$2,MATCH($H62,BカートセットID入力!$C$4:$C$150,0),COLUMN()-COLUMN($U57)),IFERROR(OFFSET('セット情報(業務便）'!$P$2,MATCH($H62,BカートセットID入力!$F$4:$F$150,0),COLUMN()-COLUMN($U57)),IFERROR(OFFSET('セット情報（サンプル）'!$N$2,MATCH($H62,BカートセットID入力!$I$4:$I$150,0),COLUMN()-COLUMN($U57)),IFERROR(OFFSET('セット情報（イレギュラーサンプル）'!$N$2,MATCH($H62,BカートセットID入力!$L$4:$L$150,0),COLUMN()-COLUMN($U57)),""))))</f>
        <v/>
      </c>
      <c r="AF62" s="53" t="str">
        <f ca="1">IFERROR(OFFSET('セット情報(宅配便）'!$P$2,MATCH($H62,BカートセットID入力!$C$4:$C$150,0),COLUMN()-COLUMN($U57)),IFERROR(OFFSET('セット情報(業務便）'!$P$2,MATCH($H62,BカートセットID入力!$F$4:$F$150,0),COLUMN()-COLUMN($U57)),IFERROR(OFFSET('セット情報（サンプル）'!$N$2,MATCH($H62,BカートセットID入力!$I$4:$I$150,0),COLUMN()-COLUMN($U57)),IFERROR(OFFSET('セット情報（イレギュラーサンプル）'!$N$2,MATCH($H62,BカートセットID入力!$L$4:$L$150,0),COLUMN()-COLUMN($U57)),""))))</f>
        <v/>
      </c>
      <c r="AG62" s="53" t="str">
        <f ca="1">IFERROR(OFFSET('セット情報(宅配便）'!$P$2,MATCH($H62,BカートセットID入力!$C$4:$C$150,0),COLUMN()-COLUMN($U57)),IFERROR(OFFSET('セット情報(業務便）'!$P$2,MATCH($H62,BカートセットID入力!$F$4:$F$150,0),COLUMN()-COLUMN($U57)),IFERROR(OFFSET('セット情報（サンプル）'!$N$2,MATCH($H62,BカートセットID入力!$I$4:$I$150,0),COLUMN()-COLUMN($U57)),IFERROR(OFFSET('セット情報（イレギュラーサンプル）'!$N$2,MATCH($H62,BカートセットID入力!$L$4:$L$150,0),COLUMN()-COLUMN($U57)),""))))</f>
        <v/>
      </c>
      <c r="AH62" s="53" t="str">
        <f ca="1">IFERROR(OFFSET('セット情報(宅配便）'!$P$2,MATCH($H62,BカートセットID入力!$C$4:$C$150,0),COLUMN()-COLUMN($U57)),IFERROR(OFFSET('セット情報(業務便）'!$P$2,MATCH($H62,BカートセットID入力!$F$4:$F$150,0),COLUMN()-COLUMN($U57)),IFERROR(OFFSET('セット情報（サンプル）'!$N$2,MATCH($H62,BカートセットID入力!$I$4:$I$150,0),COLUMN()-COLUMN($U57)),IFERROR(OFFSET('セット情報（イレギュラーサンプル）'!$N$2,MATCH($H62,BカートセットID入力!$L$4:$L$150,0),COLUMN()-COLUMN($U57)),""))))</f>
        <v/>
      </c>
      <c r="AI62" s="53" t="str">
        <f ca="1">IFERROR(OFFSET('セット情報(宅配便）'!$P$2,MATCH($H62,BカートセットID入力!$C$4:$C$150,0),COLUMN()-COLUMN($U57)),IFERROR(OFFSET('セット情報(業務便）'!$P$2,MATCH($H62,BカートセットID入力!$F$4:$F$150,0),COLUMN()-COLUMN($U57)),IFERROR(OFFSET('セット情報（サンプル）'!$N$2,MATCH($H62,BカートセットID入力!$I$4:$I$150,0),COLUMN()-COLUMN($U57)),IFERROR(OFFSET('セット情報（イレギュラーサンプル）'!$N$2,MATCH($H62,BカートセットID入力!$L$4:$L$150,0),COLUMN()-COLUMN($U57)),""))))</f>
        <v/>
      </c>
      <c r="AJ62" s="53" t="str">
        <f ca="1">IFERROR(OFFSET('セット情報(宅配便）'!$P$2,MATCH($H62,BカートセットID入力!$C$4:$C$150,0),COLUMN()-COLUMN($U57)),IFERROR(OFFSET('セット情報(業務便）'!$P$2,MATCH($H62,BカートセットID入力!$F$4:$F$150,0),COLUMN()-COLUMN($U57)),IFERROR(OFFSET('セット情報（サンプル）'!$N$2,MATCH($H62,BカートセットID入力!$I$4:$I$150,0),COLUMN()-COLUMN($U57)),IFERROR(OFFSET('セット情報（イレギュラーサンプル）'!$N$2,MATCH($H62,BカートセットID入力!$L$4:$L$150,0),COLUMN()-COLUMN($U57)),""))))</f>
        <v/>
      </c>
      <c r="AK62" s="53" t="str">
        <f ca="1">IFERROR(OFFSET('セット情報(宅配便）'!$P$2,MATCH($H62,BカートセットID入力!$C$4:$C$150,0),COLUMN()-COLUMN($U57)),IFERROR(OFFSET('セット情報(業務便）'!$P$2,MATCH($H62,BカートセットID入力!$F$4:$F$150,0),COLUMN()-COLUMN($U57)),IFERROR(OFFSET('セット情報（サンプル）'!$N$2,MATCH($H62,BカートセットID入力!$I$4:$I$150,0),COLUMN()-COLUMN($U57)),IFERROR(OFFSET('セット情報（イレギュラーサンプル）'!$N$2,MATCH($H62,BカートセットID入力!$L$4:$L$150,0),COLUMN()-COLUMN($U57)),""))))</f>
        <v/>
      </c>
      <c r="AL62" s="53" t="str">
        <f ca="1">IFERROR(OFFSET('セット情報(宅配便）'!$P$2,MATCH($H62,BカートセットID入力!$C$4:$C$150,0),COLUMN()-COLUMN($U57)),IFERROR(OFFSET('セット情報(業務便）'!$P$2,MATCH($H62,BカートセットID入力!$F$4:$F$150,0),COLUMN()-COLUMN($U57)),IFERROR(OFFSET('セット情報（サンプル）'!$N$2,MATCH($H62,BカートセットID入力!$I$4:$I$150,0),COLUMN()-COLUMN($U57)),IFERROR(OFFSET('セット情報（イレギュラーサンプル）'!$N$2,MATCH($H62,BカートセットID入力!$L$4:$L$150,0),COLUMN()-COLUMN($U57)),""))))</f>
        <v/>
      </c>
      <c r="AM62" s="53" t="str">
        <f ca="1">IFERROR(OFFSET('セット情報(宅配便）'!$P$2,MATCH($H62,BカートセットID入力!$C$4:$C$150,0),COLUMN()-COLUMN($U57)),IFERROR(OFFSET('セット情報(業務便）'!$P$2,MATCH($H62,BカートセットID入力!$F$4:$F$150,0),COLUMN()-COLUMN($U57)),IFERROR(OFFSET('セット情報（サンプル）'!$N$2,MATCH($H62,BカートセットID入力!$I$4:$I$150,0),COLUMN()-COLUMN($U57)),IFERROR(OFFSET('セット情報（イレギュラーサンプル）'!$N$2,MATCH($H62,BカートセットID入力!$L$4:$L$150,0),COLUMN()-COLUMN($U57)),""))))</f>
        <v/>
      </c>
      <c r="AN62" s="53" t="str">
        <f ca="1">IFERROR(OFFSET('セット情報(宅配便）'!$P$2,MATCH($H62,BカートセットID入力!$C$4:$C$150,0),COLUMN()-COLUMN($U57)),IFERROR(OFFSET('セット情報(業務便）'!$P$2,MATCH($H62,BカートセットID入力!$F$4:$F$150,0),COLUMN()-COLUMN($U57)),IFERROR(OFFSET('セット情報（サンプル）'!$N$2,MATCH($H62,BカートセットID入力!$I$4:$I$150,0),COLUMN()-COLUMN($U57)),IFERROR(OFFSET('セット情報（イレギュラーサンプル）'!$N$2,MATCH($H62,BカートセットID入力!$L$4:$L$150,0),COLUMN()-COLUMN($U57)),""))))</f>
        <v/>
      </c>
      <c r="AO62" s="53" t="str">
        <f ca="1">IFERROR(OFFSET('セット情報(宅配便）'!$P$2,MATCH($H62,BカートセットID入力!$C$4:$C$150,0),COLUMN()-COLUMN($U57)),IFERROR(OFFSET('セット情報(業務便）'!$P$2,MATCH($H62,BカートセットID入力!$F$4:$F$150,0),COLUMN()-COLUMN($U57)),IFERROR(OFFSET('セット情報（サンプル）'!$N$2,MATCH($H62,BカートセットID入力!$I$4:$I$150,0),COLUMN()-COLUMN($U57)),IFERROR(OFFSET('セット情報（イレギュラーサンプル）'!$N$2,MATCH($H62,BカートセットID入力!$L$4:$L$150,0),COLUMN()-COLUMN($U57)),""))))</f>
        <v/>
      </c>
      <c r="AP62" s="53" t="str">
        <f ca="1">IFERROR(OFFSET('セット情報(宅配便）'!$P$2,MATCH($H62,BカートセットID入力!$C$4:$C$150,0),COLUMN()-COLUMN($U57)),IFERROR(OFFSET('セット情報(業務便）'!$P$2,MATCH($H62,BカートセットID入力!$F$4:$F$150,0),COLUMN()-COLUMN($U57)),IFERROR(OFFSET('セット情報（サンプル）'!$N$2,MATCH($H62,BカートセットID入力!$I$4:$I$150,0),COLUMN()-COLUMN($U57)),IFERROR(OFFSET('セット情報（イレギュラーサンプル）'!$N$2,MATCH($H62,BカートセットID入力!$L$4:$L$150,0),COLUMN()-COLUMN($U57)),""))))</f>
        <v/>
      </c>
      <c r="AQ62" s="53" t="str">
        <f ca="1">IFERROR(OFFSET('セット情報(宅配便）'!$P$2,MATCH($H62,BカートセットID入力!$C$4:$C$150,0),COLUMN()-COLUMN($U57)),IFERROR(OFFSET('セット情報(業務便）'!$P$2,MATCH($H62,BカートセットID入力!$F$4:$F$150,0),COLUMN()-COLUMN($U57)),IFERROR(OFFSET('セット情報（サンプル）'!$N$2,MATCH($H62,BカートセットID入力!$I$4:$I$150,0),COLUMN()-COLUMN($U57)),IFERROR(OFFSET('セット情報（イレギュラーサンプル）'!$N$2,MATCH($H62,BカートセットID入力!$L$4:$L$150,0),COLUMN()-COLUMN($U57)),""))))</f>
        <v/>
      </c>
      <c r="AR62" s="53" t="str">
        <f ca="1">IFERROR(OFFSET('セット情報(宅配便）'!$P$2,MATCH($H62,BカートセットID入力!$C$4:$C$150,0),COLUMN()-COLUMN($U57)),IFERROR(OFFSET('セット情報(業務便）'!$P$2,MATCH($H62,BカートセットID入力!$F$4:$F$150,0),COLUMN()-COLUMN($U57)),IFERROR(OFFSET('セット情報（サンプル）'!$N$2,MATCH($H62,BカートセットID入力!$I$4:$I$150,0),COLUMN()-COLUMN($U57)),IFERROR(OFFSET('セット情報（イレギュラーサンプル）'!$N$2,MATCH($H62,BカートセットID入力!$L$4:$L$150,0),COLUMN()-COLUMN($U57)),""))))</f>
        <v/>
      </c>
      <c r="AS62" s="53" t="str">
        <f ca="1">IFERROR(OFFSET('セット情報(宅配便）'!$P$2,MATCH($H62,BカートセットID入力!$C$4:$C$150,0),COLUMN()-COLUMN($U57)),IFERROR(OFFSET('セット情報(業務便）'!$P$2,MATCH($H62,BカートセットID入力!$F$4:$F$150,0),COLUMN()-COLUMN($U57)),IFERROR(OFFSET('セット情報（サンプル）'!$N$2,MATCH($H62,BカートセットID入力!$I$4:$I$150,0),COLUMN()-COLUMN($U57)),IFERROR(OFFSET('セット情報（イレギュラーサンプル）'!$N$2,MATCH($H62,BカートセットID入力!$L$4:$L$150,0),COLUMN()-COLUMN($U57)),""))))</f>
        <v/>
      </c>
      <c r="AT62" s="53" t="str">
        <f ca="1">IFERROR(OFFSET('セット情報(宅配便）'!$P$2,MATCH($H62,BカートセットID入力!$C$4:$C$150,0),COLUMN()-COLUMN($U57)),IFERROR(OFFSET('セット情報(業務便）'!$P$2,MATCH($H62,BカートセットID入力!$F$4:$F$150,0),COLUMN()-COLUMN($U57)),IFERROR(OFFSET('セット情報（サンプル）'!$N$2,MATCH($H62,BカートセットID入力!$I$4:$I$150,0),COLUMN()-COLUMN($U57)),IFERROR(OFFSET('セット情報（イレギュラーサンプル）'!$N$2,MATCH($H62,BカートセットID入力!$L$4:$L$150,0),COLUMN()-COLUMN($U57)),""))))</f>
        <v/>
      </c>
    </row>
    <row r="63" spans="1:46">
      <c r="A63" s="144"/>
      <c r="B63" s="53" t="str">
        <f>IF(ISBLANK(現行セット情報CSV!A63),"",現行セット情報CSV!A63)</f>
        <v/>
      </c>
      <c r="C63" s="53" t="str">
        <f>IF(ISBLANK(現行セット情報CSV!B63),"",現行セット情報CSV!B63)&amp;IFERROR(VLOOKUP(A63,上部フリースペースHTML!$A$3:$H$5,8,FALSE),"")</f>
        <v/>
      </c>
      <c r="D63" s="53" t="str">
        <f>IF(ISBLANK(現行セット情報CSV!C63),"",現行セット情報CSV!C63)</f>
        <v/>
      </c>
      <c r="E63" s="53" t="str">
        <f>IF(ISBLANK(現行セット情報CSV!D63),"",現行セット情報CSV!D63)</f>
        <v/>
      </c>
      <c r="F63" s="53" t="str">
        <f>IF(ISBLANK(現行セット情報CSV!E63),"",現行セット情報CSV!E63)</f>
        <v/>
      </c>
      <c r="G63" s="53" t="str">
        <f>IF(ISBLANK(現行セット情報CSV!F63),"",現行セット情報CSV!F63)</f>
        <v/>
      </c>
      <c r="H63" s="53" t="str">
        <f>IF(ISBLANK(現行セット情報CSV!G63),"",現行セット情報CSV!G63)</f>
        <v/>
      </c>
      <c r="I63" s="53" t="str">
        <f>IF(ISBLANK(現行セット情報CSV!H63),"",現行セット情報CSV!H63)</f>
        <v/>
      </c>
      <c r="J63" s="53" t="str">
        <f>IF(ISBLANK(現行セット情報CSV!I63),"",現行セット情報CSV!I63&amp;"("&amp;TEXT($J$2,"yyyy年m月")&amp;"納品から)")</f>
        <v/>
      </c>
      <c r="K63" s="53" t="str">
        <f>IF(ISBLANK(現行セット情報CSV!J63),"",現行セット情報CSV!J63)</f>
        <v/>
      </c>
      <c r="L63" s="53" t="str">
        <f>IF(ISBLANK(現行セット情報CSV!K63),"",現行セット情報CSV!K63)</f>
        <v/>
      </c>
      <c r="M63" s="53" t="str">
        <f>IF(ISBLANK(現行セット情報CSV!L63),"",現行セット情報CSV!L63)</f>
        <v/>
      </c>
      <c r="N63" s="53" t="str">
        <f>IF(ISBLANK(現行セット情報CSV!M63),"",現行セット情報CSV!M63)</f>
        <v/>
      </c>
      <c r="O63" s="53" t="str">
        <f>IF(ISBLANK(現行セット情報CSV!N63),"",現行セット情報CSV!N63)</f>
        <v/>
      </c>
      <c r="P63" s="53" t="str">
        <f>IF(ISBLANK(現行セット情報CSV!O63),"",現行セット情報CSV!O63)</f>
        <v/>
      </c>
      <c r="Q63" s="53" t="str">
        <f>IF(ISBLANK(現行セット情報CSV!P63),"",現行セット情報CSV!P63)</f>
        <v/>
      </c>
      <c r="R63" s="53" t="str">
        <f>IF(ISBLANK(現行セット情報CSV!Q63),"",現行セット情報CSV!Q63)</f>
        <v/>
      </c>
      <c r="S63" s="53" t="str">
        <f>IF(ISBLANK(現行セット情報CSV!R63),"",現行セット情報CSV!R63)</f>
        <v/>
      </c>
      <c r="T63" s="53" t="str">
        <f>IF(ISBLANK(現行セット情報CSV!S63),"",現行セット情報CSV!S63)</f>
        <v/>
      </c>
      <c r="U63" s="53" t="str">
        <f ca="1">IFERROR(OFFSET('セット情報(宅配便）'!$P$2,MATCH($H63,BカートセットID入力!$C$4:$C$150,0),COLUMN()-COLUMN($U58)),IFERROR(OFFSET('セット情報(業務便）'!$P$2,MATCH($H63,BカートセットID入力!$F$4:$F$150,0),COLUMN()-COLUMN($U58)),IFERROR(OFFSET('セット情報（サンプル）'!$N$2,MATCH($H63,BカートセットID入力!$I$4:$I$150,0),COLUMN()-COLUMN($U58)),IFERROR(OFFSET('セット情報（イレギュラーサンプル）'!$N$2,MATCH($H63,BカートセットID入力!$L$4:$L$150,0),COLUMN()-COLUMN($U58)),""))))</f>
        <v/>
      </c>
      <c r="V63" s="53" t="str">
        <f ca="1">IFERROR(OFFSET('セット情報(宅配便）'!$P$2,MATCH($H63,BカートセットID入力!$C$4:$C$150,0),COLUMN()-COLUMN($U58)),IFERROR(OFFSET('セット情報(業務便）'!$P$2,MATCH($H63,BカートセットID入力!$F$4:$F$150,0),COLUMN()-COLUMN($U58)),IFERROR(OFFSET('セット情報（サンプル）'!$N$2,MATCH($H63,BカートセットID入力!$I$4:$I$150,0),COLUMN()-COLUMN($U58)),IFERROR(OFFSET('セット情報（イレギュラーサンプル）'!$N$2,MATCH($H63,BカートセットID入力!$L$4:$L$150,0),COLUMN()-COLUMN($U58)),""))))</f>
        <v/>
      </c>
      <c r="W63" s="53" t="str">
        <f ca="1">IFERROR(OFFSET('セット情報(宅配便）'!$P$2,MATCH($H63,BカートセットID入力!$C$4:$C$150,0),COLUMN()-COLUMN($U58)),IFERROR(OFFSET('セット情報(業務便）'!$P$2,MATCH($H63,BカートセットID入力!$F$4:$F$150,0),COLUMN()-COLUMN($U58)),IFERROR(OFFSET('セット情報（サンプル）'!$N$2,MATCH($H63,BカートセットID入力!$I$4:$I$150,0),COLUMN()-COLUMN($U58)),IFERROR(OFFSET('セット情報（イレギュラーサンプル）'!$N$2,MATCH($H63,BカートセットID入力!$L$4:$L$150,0),COLUMN()-COLUMN($U58)),""))))</f>
        <v/>
      </c>
      <c r="X63" s="53" t="str">
        <f ca="1">IFERROR(OFFSET('セット情報(宅配便）'!$P$2,MATCH($H63,BカートセットID入力!$C$4:$C$150,0),COLUMN()-COLUMN($U58)),IFERROR(OFFSET('セット情報(業務便）'!$P$2,MATCH($H63,BカートセットID入力!$F$4:$F$150,0),COLUMN()-COLUMN($U58)),IFERROR(OFFSET('セット情報（サンプル）'!$N$2,MATCH($H63,BカートセットID入力!$I$4:$I$150,0),COLUMN()-COLUMN($U58)),IFERROR(OFFSET('セット情報（イレギュラーサンプル）'!$N$2,MATCH($H63,BカートセットID入力!$L$4:$L$150,0),COLUMN()-COLUMN($U58)),""))))</f>
        <v/>
      </c>
      <c r="Y63" s="53" t="str">
        <f ca="1">IFERROR(OFFSET('セット情報(宅配便）'!$P$2,MATCH($H63,BカートセットID入力!$C$4:$C$150,0),COLUMN()-COLUMN($U58)),IFERROR(OFFSET('セット情報(業務便）'!$P$2,MATCH($H63,BカートセットID入力!$F$4:$F$150,0),COLUMN()-COLUMN($U58)),IFERROR(OFFSET('セット情報（サンプル）'!$N$2,MATCH($H63,BカートセットID入力!$I$4:$I$150,0),COLUMN()-COLUMN($U58)),IFERROR(OFFSET('セット情報（イレギュラーサンプル）'!$N$2,MATCH($H63,BカートセットID入力!$L$4:$L$150,0),COLUMN()-COLUMN($U58)),""))))</f>
        <v/>
      </c>
      <c r="Z63" s="53" t="str">
        <f ca="1">IFERROR(OFFSET('セット情報(宅配便）'!$P$2,MATCH($H63,BカートセットID入力!$C$4:$C$150,0),COLUMN()-COLUMN($U58)),IFERROR(OFFSET('セット情報(業務便）'!$P$2,MATCH($H63,BカートセットID入力!$F$4:$F$150,0),COLUMN()-COLUMN($U58)),IFERROR(OFFSET('セット情報（サンプル）'!$N$2,MATCH($H63,BカートセットID入力!$I$4:$I$150,0),COLUMN()-COLUMN($U58)),IFERROR(OFFSET('セット情報（イレギュラーサンプル）'!$N$2,MATCH($H63,BカートセットID入力!$L$4:$L$150,0),COLUMN()-COLUMN($U58)),""))))</f>
        <v/>
      </c>
      <c r="AA63" s="53" t="str">
        <f ca="1">IFERROR(OFFSET('セット情報(宅配便）'!$P$2,MATCH($H63,BカートセットID入力!$C$4:$C$150,0),COLUMN()-COLUMN($U58)),IFERROR(OFFSET('セット情報(業務便）'!$P$2,MATCH($H63,BカートセットID入力!$F$4:$F$150,0),COLUMN()-COLUMN($U58)),IFERROR(OFFSET('セット情報（サンプル）'!$N$2,MATCH($H63,BカートセットID入力!$I$4:$I$150,0),COLUMN()-COLUMN($U58)),IFERROR(OFFSET('セット情報（イレギュラーサンプル）'!$N$2,MATCH($H63,BカートセットID入力!$L$4:$L$150,0),COLUMN()-COLUMN($U58)),""))))</f>
        <v/>
      </c>
      <c r="AB63" s="53" t="str">
        <f ca="1">IFERROR(OFFSET('セット情報(宅配便）'!$P$2,MATCH($H63,BカートセットID入力!$C$4:$C$150,0),COLUMN()-COLUMN($U58)),IFERROR(OFFSET('セット情報(業務便）'!$P$2,MATCH($H63,BカートセットID入力!$F$4:$F$150,0),COLUMN()-COLUMN($U58)),IFERROR(OFFSET('セット情報（サンプル）'!$N$2,MATCH($H63,BカートセットID入力!$I$4:$I$150,0),COLUMN()-COLUMN($U58)),IFERROR(OFFSET('セット情報（イレギュラーサンプル）'!$N$2,MATCH($H63,BカートセットID入力!$L$4:$L$150,0),COLUMN()-COLUMN($U58)),""))))</f>
        <v/>
      </c>
      <c r="AC63" s="53" t="str">
        <f ca="1">IFERROR(OFFSET('セット情報(宅配便）'!$P$2,MATCH($H63,BカートセットID入力!$C$4:$C$150,0),COLUMN()-COLUMN($U58)),IFERROR(OFFSET('セット情報(業務便）'!$P$2,MATCH($H63,BカートセットID入力!$F$4:$F$150,0),COLUMN()-COLUMN($U58)),IFERROR(OFFSET('セット情報（サンプル）'!$N$2,MATCH($H63,BカートセットID入力!$I$4:$I$150,0),COLUMN()-COLUMN($U58)),IFERROR(OFFSET('セット情報（イレギュラーサンプル）'!$N$2,MATCH($H63,BカートセットID入力!$L$4:$L$150,0),COLUMN()-COLUMN($U58)),""))))</f>
        <v/>
      </c>
      <c r="AD63" s="53" t="str">
        <f ca="1">IFERROR(OFFSET('セット情報(宅配便）'!$P$2,MATCH($H63,BカートセットID入力!$C$4:$C$150,0),COLUMN()-COLUMN($U58)),IFERROR(OFFSET('セット情報(業務便）'!$P$2,MATCH($H63,BカートセットID入力!$F$4:$F$150,0),COLUMN()-COLUMN($U58)),IFERROR(OFFSET('セット情報（サンプル）'!$N$2,MATCH($H63,BカートセットID入力!$I$4:$I$150,0),COLUMN()-COLUMN($U58)),IFERROR(OFFSET('セット情報（イレギュラーサンプル）'!$N$2,MATCH($H63,BカートセットID入力!$L$4:$L$150,0),COLUMN()-COLUMN($U58)),""))))</f>
        <v/>
      </c>
      <c r="AE63" s="53" t="str">
        <f ca="1">IFERROR(OFFSET('セット情報(宅配便）'!$P$2,MATCH($H63,BカートセットID入力!$C$4:$C$150,0),COLUMN()-COLUMN($U58)),IFERROR(OFFSET('セット情報(業務便）'!$P$2,MATCH($H63,BカートセットID入力!$F$4:$F$150,0),COLUMN()-COLUMN($U58)),IFERROR(OFFSET('セット情報（サンプル）'!$N$2,MATCH($H63,BカートセットID入力!$I$4:$I$150,0),COLUMN()-COLUMN($U58)),IFERROR(OFFSET('セット情報（イレギュラーサンプル）'!$N$2,MATCH($H63,BカートセットID入力!$L$4:$L$150,0),COLUMN()-COLUMN($U58)),""))))</f>
        <v/>
      </c>
      <c r="AF63" s="53" t="str">
        <f ca="1">IFERROR(OFFSET('セット情報(宅配便）'!$P$2,MATCH($H63,BカートセットID入力!$C$4:$C$150,0),COLUMN()-COLUMN($U58)),IFERROR(OFFSET('セット情報(業務便）'!$P$2,MATCH($H63,BカートセットID入力!$F$4:$F$150,0),COLUMN()-COLUMN($U58)),IFERROR(OFFSET('セット情報（サンプル）'!$N$2,MATCH($H63,BカートセットID入力!$I$4:$I$150,0),COLUMN()-COLUMN($U58)),IFERROR(OFFSET('セット情報（イレギュラーサンプル）'!$N$2,MATCH($H63,BカートセットID入力!$L$4:$L$150,0),COLUMN()-COLUMN($U58)),""))))</f>
        <v/>
      </c>
      <c r="AG63" s="53" t="str">
        <f ca="1">IFERROR(OFFSET('セット情報(宅配便）'!$P$2,MATCH($H63,BカートセットID入力!$C$4:$C$150,0),COLUMN()-COLUMN($U58)),IFERROR(OFFSET('セット情報(業務便）'!$P$2,MATCH($H63,BカートセットID入力!$F$4:$F$150,0),COLUMN()-COLUMN($U58)),IFERROR(OFFSET('セット情報（サンプル）'!$N$2,MATCH($H63,BカートセットID入力!$I$4:$I$150,0),COLUMN()-COLUMN($U58)),IFERROR(OFFSET('セット情報（イレギュラーサンプル）'!$N$2,MATCH($H63,BカートセットID入力!$L$4:$L$150,0),COLUMN()-COLUMN($U58)),""))))</f>
        <v/>
      </c>
      <c r="AH63" s="53" t="str">
        <f ca="1">IFERROR(OFFSET('セット情報(宅配便）'!$P$2,MATCH($H63,BカートセットID入力!$C$4:$C$150,0),COLUMN()-COLUMN($U58)),IFERROR(OFFSET('セット情報(業務便）'!$P$2,MATCH($H63,BカートセットID入力!$F$4:$F$150,0),COLUMN()-COLUMN($U58)),IFERROR(OFFSET('セット情報（サンプル）'!$N$2,MATCH($H63,BカートセットID入力!$I$4:$I$150,0),COLUMN()-COLUMN($U58)),IFERROR(OFFSET('セット情報（イレギュラーサンプル）'!$N$2,MATCH($H63,BカートセットID入力!$L$4:$L$150,0),COLUMN()-COLUMN($U58)),""))))</f>
        <v/>
      </c>
      <c r="AI63" s="53" t="str">
        <f ca="1">IFERROR(OFFSET('セット情報(宅配便）'!$P$2,MATCH($H63,BカートセットID入力!$C$4:$C$150,0),COLUMN()-COLUMN($U58)),IFERROR(OFFSET('セット情報(業務便）'!$P$2,MATCH($H63,BカートセットID入力!$F$4:$F$150,0),COLUMN()-COLUMN($U58)),IFERROR(OFFSET('セット情報（サンプル）'!$N$2,MATCH($H63,BカートセットID入力!$I$4:$I$150,0),COLUMN()-COLUMN($U58)),IFERROR(OFFSET('セット情報（イレギュラーサンプル）'!$N$2,MATCH($H63,BカートセットID入力!$L$4:$L$150,0),COLUMN()-COLUMN($U58)),""))))</f>
        <v/>
      </c>
      <c r="AJ63" s="53" t="str">
        <f ca="1">IFERROR(OFFSET('セット情報(宅配便）'!$P$2,MATCH($H63,BカートセットID入力!$C$4:$C$150,0),COLUMN()-COLUMN($U58)),IFERROR(OFFSET('セット情報(業務便）'!$P$2,MATCH($H63,BカートセットID入力!$F$4:$F$150,0),COLUMN()-COLUMN($U58)),IFERROR(OFFSET('セット情報（サンプル）'!$N$2,MATCH($H63,BカートセットID入力!$I$4:$I$150,0),COLUMN()-COLUMN($U58)),IFERROR(OFFSET('セット情報（イレギュラーサンプル）'!$N$2,MATCH($H63,BカートセットID入力!$L$4:$L$150,0),COLUMN()-COLUMN($U58)),""))))</f>
        <v/>
      </c>
      <c r="AK63" s="53" t="str">
        <f ca="1">IFERROR(OFFSET('セット情報(宅配便）'!$P$2,MATCH($H63,BカートセットID入力!$C$4:$C$150,0),COLUMN()-COLUMN($U58)),IFERROR(OFFSET('セット情報(業務便）'!$P$2,MATCH($H63,BカートセットID入力!$F$4:$F$150,0),COLUMN()-COLUMN($U58)),IFERROR(OFFSET('セット情報（サンプル）'!$N$2,MATCH($H63,BカートセットID入力!$I$4:$I$150,0),COLUMN()-COLUMN($U58)),IFERROR(OFFSET('セット情報（イレギュラーサンプル）'!$N$2,MATCH($H63,BカートセットID入力!$L$4:$L$150,0),COLUMN()-COLUMN($U58)),""))))</f>
        <v/>
      </c>
      <c r="AL63" s="53" t="str">
        <f ca="1">IFERROR(OFFSET('セット情報(宅配便）'!$P$2,MATCH($H63,BカートセットID入力!$C$4:$C$150,0),COLUMN()-COLUMN($U58)),IFERROR(OFFSET('セット情報(業務便）'!$P$2,MATCH($H63,BカートセットID入力!$F$4:$F$150,0),COLUMN()-COLUMN($U58)),IFERROR(OFFSET('セット情報（サンプル）'!$N$2,MATCH($H63,BカートセットID入力!$I$4:$I$150,0),COLUMN()-COLUMN($U58)),IFERROR(OFFSET('セット情報（イレギュラーサンプル）'!$N$2,MATCH($H63,BカートセットID入力!$L$4:$L$150,0),COLUMN()-COLUMN($U58)),""))))</f>
        <v/>
      </c>
      <c r="AM63" s="53" t="str">
        <f ca="1">IFERROR(OFFSET('セット情報(宅配便）'!$P$2,MATCH($H63,BカートセットID入力!$C$4:$C$150,0),COLUMN()-COLUMN($U58)),IFERROR(OFFSET('セット情報(業務便）'!$P$2,MATCH($H63,BカートセットID入力!$F$4:$F$150,0),COLUMN()-COLUMN($U58)),IFERROR(OFFSET('セット情報（サンプル）'!$N$2,MATCH($H63,BカートセットID入力!$I$4:$I$150,0),COLUMN()-COLUMN($U58)),IFERROR(OFFSET('セット情報（イレギュラーサンプル）'!$N$2,MATCH($H63,BカートセットID入力!$L$4:$L$150,0),COLUMN()-COLUMN($U58)),""))))</f>
        <v/>
      </c>
      <c r="AN63" s="53" t="str">
        <f ca="1">IFERROR(OFFSET('セット情報(宅配便）'!$P$2,MATCH($H63,BカートセットID入力!$C$4:$C$150,0),COLUMN()-COLUMN($U58)),IFERROR(OFFSET('セット情報(業務便）'!$P$2,MATCH($H63,BカートセットID入力!$F$4:$F$150,0),COLUMN()-COLUMN($U58)),IFERROR(OFFSET('セット情報（サンプル）'!$N$2,MATCH($H63,BカートセットID入力!$I$4:$I$150,0),COLUMN()-COLUMN($U58)),IFERROR(OFFSET('セット情報（イレギュラーサンプル）'!$N$2,MATCH($H63,BカートセットID入力!$L$4:$L$150,0),COLUMN()-COLUMN($U58)),""))))</f>
        <v/>
      </c>
      <c r="AO63" s="53" t="str">
        <f ca="1">IFERROR(OFFSET('セット情報(宅配便）'!$P$2,MATCH($H63,BカートセットID入力!$C$4:$C$150,0),COLUMN()-COLUMN($U58)),IFERROR(OFFSET('セット情報(業務便）'!$P$2,MATCH($H63,BカートセットID入力!$F$4:$F$150,0),COLUMN()-COLUMN($U58)),IFERROR(OFFSET('セット情報（サンプル）'!$N$2,MATCH($H63,BカートセットID入力!$I$4:$I$150,0),COLUMN()-COLUMN($U58)),IFERROR(OFFSET('セット情報（イレギュラーサンプル）'!$N$2,MATCH($H63,BカートセットID入力!$L$4:$L$150,0),COLUMN()-COLUMN($U58)),""))))</f>
        <v/>
      </c>
      <c r="AP63" s="53" t="str">
        <f ca="1">IFERROR(OFFSET('セット情報(宅配便）'!$P$2,MATCH($H63,BカートセットID入力!$C$4:$C$150,0),COLUMN()-COLUMN($U58)),IFERROR(OFFSET('セット情報(業務便）'!$P$2,MATCH($H63,BカートセットID入力!$F$4:$F$150,0),COLUMN()-COLUMN($U58)),IFERROR(OFFSET('セット情報（サンプル）'!$N$2,MATCH($H63,BカートセットID入力!$I$4:$I$150,0),COLUMN()-COLUMN($U58)),IFERROR(OFFSET('セット情報（イレギュラーサンプル）'!$N$2,MATCH($H63,BカートセットID入力!$L$4:$L$150,0),COLUMN()-COLUMN($U58)),""))))</f>
        <v/>
      </c>
      <c r="AQ63" s="53" t="str">
        <f ca="1">IFERROR(OFFSET('セット情報(宅配便）'!$P$2,MATCH($H63,BカートセットID入力!$C$4:$C$150,0),COLUMN()-COLUMN($U58)),IFERROR(OFFSET('セット情報(業務便）'!$P$2,MATCH($H63,BカートセットID入力!$F$4:$F$150,0),COLUMN()-COLUMN($U58)),IFERROR(OFFSET('セット情報（サンプル）'!$N$2,MATCH($H63,BカートセットID入力!$I$4:$I$150,0),COLUMN()-COLUMN($U58)),IFERROR(OFFSET('セット情報（イレギュラーサンプル）'!$N$2,MATCH($H63,BカートセットID入力!$L$4:$L$150,0),COLUMN()-COLUMN($U58)),""))))</f>
        <v/>
      </c>
      <c r="AR63" s="53" t="str">
        <f ca="1">IFERROR(OFFSET('セット情報(宅配便）'!$P$2,MATCH($H63,BカートセットID入力!$C$4:$C$150,0),COLUMN()-COLUMN($U58)),IFERROR(OFFSET('セット情報(業務便）'!$P$2,MATCH($H63,BカートセットID入力!$F$4:$F$150,0),COLUMN()-COLUMN($U58)),IFERROR(OFFSET('セット情報（サンプル）'!$N$2,MATCH($H63,BカートセットID入力!$I$4:$I$150,0),COLUMN()-COLUMN($U58)),IFERROR(OFFSET('セット情報（イレギュラーサンプル）'!$N$2,MATCH($H63,BカートセットID入力!$L$4:$L$150,0),COLUMN()-COLUMN($U58)),""))))</f>
        <v/>
      </c>
      <c r="AS63" s="53" t="str">
        <f ca="1">IFERROR(OFFSET('セット情報(宅配便）'!$P$2,MATCH($H63,BカートセットID入力!$C$4:$C$150,0),COLUMN()-COLUMN($U58)),IFERROR(OFFSET('セット情報(業務便）'!$P$2,MATCH($H63,BカートセットID入力!$F$4:$F$150,0),COLUMN()-COLUMN($U58)),IFERROR(OFFSET('セット情報（サンプル）'!$N$2,MATCH($H63,BカートセットID入力!$I$4:$I$150,0),COLUMN()-COLUMN($U58)),IFERROR(OFFSET('セット情報（イレギュラーサンプル）'!$N$2,MATCH($H63,BカートセットID入力!$L$4:$L$150,0),COLUMN()-COLUMN($U58)),""))))</f>
        <v/>
      </c>
      <c r="AT63" s="53" t="str">
        <f ca="1">IFERROR(OFFSET('セット情報(宅配便）'!$P$2,MATCH($H63,BカートセットID入力!$C$4:$C$150,0),COLUMN()-COLUMN($U58)),IFERROR(OFFSET('セット情報(業務便）'!$P$2,MATCH($H63,BカートセットID入力!$F$4:$F$150,0),COLUMN()-COLUMN($U58)),IFERROR(OFFSET('セット情報（サンプル）'!$N$2,MATCH($H63,BカートセットID入力!$I$4:$I$150,0),COLUMN()-COLUMN($U58)),IFERROR(OFFSET('セット情報（イレギュラーサンプル）'!$N$2,MATCH($H63,BカートセットID入力!$L$4:$L$150,0),COLUMN()-COLUMN($U58)),""))))</f>
        <v/>
      </c>
    </row>
    <row r="64" spans="1:46">
      <c r="A64" s="144"/>
      <c r="B64" s="53" t="str">
        <f>IF(ISBLANK(現行セット情報CSV!A64),"",現行セット情報CSV!A64)</f>
        <v/>
      </c>
      <c r="C64" s="53" t="str">
        <f>IF(ISBLANK(現行セット情報CSV!B64),"",現行セット情報CSV!B64)&amp;IFERROR(VLOOKUP(A64,上部フリースペースHTML!$A$3:$H$5,8,FALSE),"")</f>
        <v/>
      </c>
      <c r="D64" s="53" t="str">
        <f>IF(ISBLANK(現行セット情報CSV!C64),"",現行セット情報CSV!C64)</f>
        <v/>
      </c>
      <c r="E64" s="53" t="str">
        <f>IF(ISBLANK(現行セット情報CSV!D64),"",現行セット情報CSV!D64)</f>
        <v/>
      </c>
      <c r="F64" s="53" t="str">
        <f>IF(ISBLANK(現行セット情報CSV!E64),"",現行セット情報CSV!E64)</f>
        <v/>
      </c>
      <c r="G64" s="53" t="str">
        <f>IF(ISBLANK(現行セット情報CSV!F64),"",現行セット情報CSV!F64)</f>
        <v/>
      </c>
      <c r="H64" s="53" t="str">
        <f>IF(ISBLANK(現行セット情報CSV!G64),"",現行セット情報CSV!G64)</f>
        <v/>
      </c>
      <c r="I64" s="53" t="str">
        <f>IF(ISBLANK(現行セット情報CSV!H64),"",現行セット情報CSV!H64)</f>
        <v/>
      </c>
      <c r="J64" s="53" t="str">
        <f>IF(ISBLANK(現行セット情報CSV!I64),"",現行セット情報CSV!I64&amp;"("&amp;TEXT($J$2,"yyyy年m月")&amp;"納品から)")</f>
        <v/>
      </c>
      <c r="K64" s="53" t="str">
        <f>IF(ISBLANK(現行セット情報CSV!J64),"",現行セット情報CSV!J64)</f>
        <v/>
      </c>
      <c r="L64" s="53" t="str">
        <f>IF(ISBLANK(現行セット情報CSV!K64),"",現行セット情報CSV!K64)</f>
        <v/>
      </c>
      <c r="M64" s="53" t="str">
        <f>IF(ISBLANK(現行セット情報CSV!L64),"",現行セット情報CSV!L64)</f>
        <v/>
      </c>
      <c r="N64" s="53" t="str">
        <f>IF(ISBLANK(現行セット情報CSV!M64),"",現行セット情報CSV!M64)</f>
        <v/>
      </c>
      <c r="O64" s="53" t="str">
        <f>IF(ISBLANK(現行セット情報CSV!N64),"",現行セット情報CSV!N64)</f>
        <v/>
      </c>
      <c r="P64" s="53" t="str">
        <f>IF(ISBLANK(現行セット情報CSV!O64),"",現行セット情報CSV!O64)</f>
        <v/>
      </c>
      <c r="Q64" s="53" t="str">
        <f>IF(ISBLANK(現行セット情報CSV!P64),"",現行セット情報CSV!P64)</f>
        <v/>
      </c>
      <c r="R64" s="53" t="str">
        <f>IF(ISBLANK(現行セット情報CSV!Q64),"",現行セット情報CSV!Q64)</f>
        <v/>
      </c>
      <c r="S64" s="53" t="str">
        <f>IF(ISBLANK(現行セット情報CSV!R64),"",現行セット情報CSV!R64)</f>
        <v/>
      </c>
      <c r="T64" s="53" t="str">
        <f>IF(ISBLANK(現行セット情報CSV!S64),"",現行セット情報CSV!S64)</f>
        <v/>
      </c>
      <c r="U64" s="53" t="str">
        <f ca="1">IFERROR(OFFSET('セット情報(宅配便）'!$P$2,MATCH($H64,BカートセットID入力!$C$4:$C$150,0),COLUMN()-COLUMN($U59)),IFERROR(OFFSET('セット情報(業務便）'!$P$2,MATCH($H64,BカートセットID入力!$F$4:$F$150,0),COLUMN()-COLUMN($U59)),IFERROR(OFFSET('セット情報（サンプル）'!$N$2,MATCH($H64,BカートセットID入力!$I$4:$I$150,0),COLUMN()-COLUMN($U59)),IFERROR(OFFSET('セット情報（イレギュラーサンプル）'!$N$2,MATCH($H64,BカートセットID入力!$L$4:$L$150,0),COLUMN()-COLUMN($U59)),""))))</f>
        <v/>
      </c>
      <c r="V64" s="53" t="str">
        <f ca="1">IFERROR(OFFSET('セット情報(宅配便）'!$P$2,MATCH($H64,BカートセットID入力!$C$4:$C$150,0),COLUMN()-COLUMN($U59)),IFERROR(OFFSET('セット情報(業務便）'!$P$2,MATCH($H64,BカートセットID入力!$F$4:$F$150,0),COLUMN()-COLUMN($U59)),IFERROR(OFFSET('セット情報（サンプル）'!$N$2,MATCH($H64,BカートセットID入力!$I$4:$I$150,0),COLUMN()-COLUMN($U59)),IFERROR(OFFSET('セット情報（イレギュラーサンプル）'!$N$2,MATCH($H64,BカートセットID入力!$L$4:$L$150,0),COLUMN()-COLUMN($U59)),""))))</f>
        <v/>
      </c>
      <c r="W64" s="53" t="str">
        <f ca="1">IFERROR(OFFSET('セット情報(宅配便）'!$P$2,MATCH($H64,BカートセットID入力!$C$4:$C$150,0),COLUMN()-COLUMN($U59)),IFERROR(OFFSET('セット情報(業務便）'!$P$2,MATCH($H64,BカートセットID入力!$F$4:$F$150,0),COLUMN()-COLUMN($U59)),IFERROR(OFFSET('セット情報（サンプル）'!$N$2,MATCH($H64,BカートセットID入力!$I$4:$I$150,0),COLUMN()-COLUMN($U59)),IFERROR(OFFSET('セット情報（イレギュラーサンプル）'!$N$2,MATCH($H64,BカートセットID入力!$L$4:$L$150,0),COLUMN()-COLUMN($U59)),""))))</f>
        <v/>
      </c>
      <c r="X64" s="53" t="str">
        <f ca="1">IFERROR(OFFSET('セット情報(宅配便）'!$P$2,MATCH($H64,BカートセットID入力!$C$4:$C$150,0),COLUMN()-COLUMN($U59)),IFERROR(OFFSET('セット情報(業務便）'!$P$2,MATCH($H64,BカートセットID入力!$F$4:$F$150,0),COLUMN()-COLUMN($U59)),IFERROR(OFFSET('セット情報（サンプル）'!$N$2,MATCH($H64,BカートセットID入力!$I$4:$I$150,0),COLUMN()-COLUMN($U59)),IFERROR(OFFSET('セット情報（イレギュラーサンプル）'!$N$2,MATCH($H64,BカートセットID入力!$L$4:$L$150,0),COLUMN()-COLUMN($U59)),""))))</f>
        <v/>
      </c>
      <c r="Y64" s="53" t="str">
        <f ca="1">IFERROR(OFFSET('セット情報(宅配便）'!$P$2,MATCH($H64,BカートセットID入力!$C$4:$C$150,0),COLUMN()-COLUMN($U59)),IFERROR(OFFSET('セット情報(業務便）'!$P$2,MATCH($H64,BカートセットID入力!$F$4:$F$150,0),COLUMN()-COLUMN($U59)),IFERROR(OFFSET('セット情報（サンプル）'!$N$2,MATCH($H64,BカートセットID入力!$I$4:$I$150,0),COLUMN()-COLUMN($U59)),IFERROR(OFFSET('セット情報（イレギュラーサンプル）'!$N$2,MATCH($H64,BカートセットID入力!$L$4:$L$150,0),COLUMN()-COLUMN($U59)),""))))</f>
        <v/>
      </c>
      <c r="Z64" s="53" t="str">
        <f ca="1">IFERROR(OFFSET('セット情報(宅配便）'!$P$2,MATCH($H64,BカートセットID入力!$C$4:$C$150,0),COLUMN()-COLUMN($U59)),IFERROR(OFFSET('セット情報(業務便）'!$P$2,MATCH($H64,BカートセットID入力!$F$4:$F$150,0),COLUMN()-COLUMN($U59)),IFERROR(OFFSET('セット情報（サンプル）'!$N$2,MATCH($H64,BカートセットID入力!$I$4:$I$150,0),COLUMN()-COLUMN($U59)),IFERROR(OFFSET('セット情報（イレギュラーサンプル）'!$N$2,MATCH($H64,BカートセットID入力!$L$4:$L$150,0),COLUMN()-COLUMN($U59)),""))))</f>
        <v/>
      </c>
      <c r="AA64" s="53" t="str">
        <f ca="1">IFERROR(OFFSET('セット情報(宅配便）'!$P$2,MATCH($H64,BカートセットID入力!$C$4:$C$150,0),COLUMN()-COLUMN($U59)),IFERROR(OFFSET('セット情報(業務便）'!$P$2,MATCH($H64,BカートセットID入力!$F$4:$F$150,0),COLUMN()-COLUMN($U59)),IFERROR(OFFSET('セット情報（サンプル）'!$N$2,MATCH($H64,BカートセットID入力!$I$4:$I$150,0),COLUMN()-COLUMN($U59)),IFERROR(OFFSET('セット情報（イレギュラーサンプル）'!$N$2,MATCH($H64,BカートセットID入力!$L$4:$L$150,0),COLUMN()-COLUMN($U59)),""))))</f>
        <v/>
      </c>
      <c r="AB64" s="53" t="str">
        <f ca="1">IFERROR(OFFSET('セット情報(宅配便）'!$P$2,MATCH($H64,BカートセットID入力!$C$4:$C$150,0),COLUMN()-COLUMN($U59)),IFERROR(OFFSET('セット情報(業務便）'!$P$2,MATCH($H64,BカートセットID入力!$F$4:$F$150,0),COLUMN()-COLUMN($U59)),IFERROR(OFFSET('セット情報（サンプル）'!$N$2,MATCH($H64,BカートセットID入力!$I$4:$I$150,0),COLUMN()-COLUMN($U59)),IFERROR(OFFSET('セット情報（イレギュラーサンプル）'!$N$2,MATCH($H64,BカートセットID入力!$L$4:$L$150,0),COLUMN()-COLUMN($U59)),""))))</f>
        <v/>
      </c>
      <c r="AC64" s="53" t="str">
        <f ca="1">IFERROR(OFFSET('セット情報(宅配便）'!$P$2,MATCH($H64,BカートセットID入力!$C$4:$C$150,0),COLUMN()-COLUMN($U59)),IFERROR(OFFSET('セット情報(業務便）'!$P$2,MATCH($H64,BカートセットID入力!$F$4:$F$150,0),COLUMN()-COLUMN($U59)),IFERROR(OFFSET('セット情報（サンプル）'!$N$2,MATCH($H64,BカートセットID入力!$I$4:$I$150,0),COLUMN()-COLUMN($U59)),IFERROR(OFFSET('セット情報（イレギュラーサンプル）'!$N$2,MATCH($H64,BカートセットID入力!$L$4:$L$150,0),COLUMN()-COLUMN($U59)),""))))</f>
        <v/>
      </c>
      <c r="AD64" s="53" t="str">
        <f ca="1">IFERROR(OFFSET('セット情報(宅配便）'!$P$2,MATCH($H64,BカートセットID入力!$C$4:$C$150,0),COLUMN()-COLUMN($U59)),IFERROR(OFFSET('セット情報(業務便）'!$P$2,MATCH($H64,BカートセットID入力!$F$4:$F$150,0),COLUMN()-COLUMN($U59)),IFERROR(OFFSET('セット情報（サンプル）'!$N$2,MATCH($H64,BカートセットID入力!$I$4:$I$150,0),COLUMN()-COLUMN($U59)),IFERROR(OFFSET('セット情報（イレギュラーサンプル）'!$N$2,MATCH($H64,BカートセットID入力!$L$4:$L$150,0),COLUMN()-COLUMN($U59)),""))))</f>
        <v/>
      </c>
      <c r="AE64" s="53" t="str">
        <f ca="1">IFERROR(OFFSET('セット情報(宅配便）'!$P$2,MATCH($H64,BカートセットID入力!$C$4:$C$150,0),COLUMN()-COLUMN($U59)),IFERROR(OFFSET('セット情報(業務便）'!$P$2,MATCH($H64,BカートセットID入力!$F$4:$F$150,0),COLUMN()-COLUMN($U59)),IFERROR(OFFSET('セット情報（サンプル）'!$N$2,MATCH($H64,BカートセットID入力!$I$4:$I$150,0),COLUMN()-COLUMN($U59)),IFERROR(OFFSET('セット情報（イレギュラーサンプル）'!$N$2,MATCH($H64,BカートセットID入力!$L$4:$L$150,0),COLUMN()-COLUMN($U59)),""))))</f>
        <v/>
      </c>
      <c r="AF64" s="53" t="str">
        <f ca="1">IFERROR(OFFSET('セット情報(宅配便）'!$P$2,MATCH($H64,BカートセットID入力!$C$4:$C$150,0),COLUMN()-COLUMN($U59)),IFERROR(OFFSET('セット情報(業務便）'!$P$2,MATCH($H64,BカートセットID入力!$F$4:$F$150,0),COLUMN()-COLUMN($U59)),IFERROR(OFFSET('セット情報（サンプル）'!$N$2,MATCH($H64,BカートセットID入力!$I$4:$I$150,0),COLUMN()-COLUMN($U59)),IFERROR(OFFSET('セット情報（イレギュラーサンプル）'!$N$2,MATCH($H64,BカートセットID入力!$L$4:$L$150,0),COLUMN()-COLUMN($U59)),""))))</f>
        <v/>
      </c>
      <c r="AG64" s="53" t="str">
        <f ca="1">IFERROR(OFFSET('セット情報(宅配便）'!$P$2,MATCH($H64,BカートセットID入力!$C$4:$C$150,0),COLUMN()-COLUMN($U59)),IFERROR(OFFSET('セット情報(業務便）'!$P$2,MATCH($H64,BカートセットID入力!$F$4:$F$150,0),COLUMN()-COLUMN($U59)),IFERROR(OFFSET('セット情報（サンプル）'!$N$2,MATCH($H64,BカートセットID入力!$I$4:$I$150,0),COLUMN()-COLUMN($U59)),IFERROR(OFFSET('セット情報（イレギュラーサンプル）'!$N$2,MATCH($H64,BカートセットID入力!$L$4:$L$150,0),COLUMN()-COLUMN($U59)),""))))</f>
        <v/>
      </c>
      <c r="AH64" s="53" t="str">
        <f ca="1">IFERROR(OFFSET('セット情報(宅配便）'!$P$2,MATCH($H64,BカートセットID入力!$C$4:$C$150,0),COLUMN()-COLUMN($U59)),IFERROR(OFFSET('セット情報(業務便）'!$P$2,MATCH($H64,BカートセットID入力!$F$4:$F$150,0),COLUMN()-COLUMN($U59)),IFERROR(OFFSET('セット情報（サンプル）'!$N$2,MATCH($H64,BカートセットID入力!$I$4:$I$150,0),COLUMN()-COLUMN($U59)),IFERROR(OFFSET('セット情報（イレギュラーサンプル）'!$N$2,MATCH($H64,BカートセットID入力!$L$4:$L$150,0),COLUMN()-COLUMN($U59)),""))))</f>
        <v/>
      </c>
      <c r="AI64" s="53" t="str">
        <f ca="1">IFERROR(OFFSET('セット情報(宅配便）'!$P$2,MATCH($H64,BカートセットID入力!$C$4:$C$150,0),COLUMN()-COLUMN($U59)),IFERROR(OFFSET('セット情報(業務便）'!$P$2,MATCH($H64,BカートセットID入力!$F$4:$F$150,0),COLUMN()-COLUMN($U59)),IFERROR(OFFSET('セット情報（サンプル）'!$N$2,MATCH($H64,BカートセットID入力!$I$4:$I$150,0),COLUMN()-COLUMN($U59)),IFERROR(OFFSET('セット情報（イレギュラーサンプル）'!$N$2,MATCH($H64,BカートセットID入力!$L$4:$L$150,0),COLUMN()-COLUMN($U59)),""))))</f>
        <v/>
      </c>
      <c r="AJ64" s="53" t="str">
        <f ca="1">IFERROR(OFFSET('セット情報(宅配便）'!$P$2,MATCH($H64,BカートセットID入力!$C$4:$C$150,0),COLUMN()-COLUMN($U59)),IFERROR(OFFSET('セット情報(業務便）'!$P$2,MATCH($H64,BカートセットID入力!$F$4:$F$150,0),COLUMN()-COLUMN($U59)),IFERROR(OFFSET('セット情報（サンプル）'!$N$2,MATCH($H64,BカートセットID入力!$I$4:$I$150,0),COLUMN()-COLUMN($U59)),IFERROR(OFFSET('セット情報（イレギュラーサンプル）'!$N$2,MATCH($H64,BカートセットID入力!$L$4:$L$150,0),COLUMN()-COLUMN($U59)),""))))</f>
        <v/>
      </c>
      <c r="AK64" s="53" t="str">
        <f ca="1">IFERROR(OFFSET('セット情報(宅配便）'!$P$2,MATCH($H64,BカートセットID入力!$C$4:$C$150,0),COLUMN()-COLUMN($U59)),IFERROR(OFFSET('セット情報(業務便）'!$P$2,MATCH($H64,BカートセットID入力!$F$4:$F$150,0),COLUMN()-COLUMN($U59)),IFERROR(OFFSET('セット情報（サンプル）'!$N$2,MATCH($H64,BカートセットID入力!$I$4:$I$150,0),COLUMN()-COLUMN($U59)),IFERROR(OFFSET('セット情報（イレギュラーサンプル）'!$N$2,MATCH($H64,BカートセットID入力!$L$4:$L$150,0),COLUMN()-COLUMN($U59)),""))))</f>
        <v/>
      </c>
      <c r="AL64" s="53" t="str">
        <f ca="1">IFERROR(OFFSET('セット情報(宅配便）'!$P$2,MATCH($H64,BカートセットID入力!$C$4:$C$150,0),COLUMN()-COLUMN($U59)),IFERROR(OFFSET('セット情報(業務便）'!$P$2,MATCH($H64,BカートセットID入力!$F$4:$F$150,0),COLUMN()-COLUMN($U59)),IFERROR(OFFSET('セット情報（サンプル）'!$N$2,MATCH($H64,BカートセットID入力!$I$4:$I$150,0),COLUMN()-COLUMN($U59)),IFERROR(OFFSET('セット情報（イレギュラーサンプル）'!$N$2,MATCH($H64,BカートセットID入力!$L$4:$L$150,0),COLUMN()-COLUMN($U59)),""))))</f>
        <v/>
      </c>
      <c r="AM64" s="53" t="str">
        <f ca="1">IFERROR(OFFSET('セット情報(宅配便）'!$P$2,MATCH($H64,BカートセットID入力!$C$4:$C$150,0),COLUMN()-COLUMN($U59)),IFERROR(OFFSET('セット情報(業務便）'!$P$2,MATCH($H64,BカートセットID入力!$F$4:$F$150,0),COLUMN()-COLUMN($U59)),IFERROR(OFFSET('セット情報（サンプル）'!$N$2,MATCH($H64,BカートセットID入力!$I$4:$I$150,0),COLUMN()-COLUMN($U59)),IFERROR(OFFSET('セット情報（イレギュラーサンプル）'!$N$2,MATCH($H64,BカートセットID入力!$L$4:$L$150,0),COLUMN()-COLUMN($U59)),""))))</f>
        <v/>
      </c>
      <c r="AN64" s="53" t="str">
        <f ca="1">IFERROR(OFFSET('セット情報(宅配便）'!$P$2,MATCH($H64,BカートセットID入力!$C$4:$C$150,0),COLUMN()-COLUMN($U59)),IFERROR(OFFSET('セット情報(業務便）'!$P$2,MATCH($H64,BカートセットID入力!$F$4:$F$150,0),COLUMN()-COLUMN($U59)),IFERROR(OFFSET('セット情報（サンプル）'!$N$2,MATCH($H64,BカートセットID入力!$I$4:$I$150,0),COLUMN()-COLUMN($U59)),IFERROR(OFFSET('セット情報（イレギュラーサンプル）'!$N$2,MATCH($H64,BカートセットID入力!$L$4:$L$150,0),COLUMN()-COLUMN($U59)),""))))</f>
        <v/>
      </c>
      <c r="AO64" s="53" t="str">
        <f ca="1">IFERROR(OFFSET('セット情報(宅配便）'!$P$2,MATCH($H64,BカートセットID入力!$C$4:$C$150,0),COLUMN()-COLUMN($U59)),IFERROR(OFFSET('セット情報(業務便）'!$P$2,MATCH($H64,BカートセットID入力!$F$4:$F$150,0),COLUMN()-COLUMN($U59)),IFERROR(OFFSET('セット情報（サンプル）'!$N$2,MATCH($H64,BカートセットID入力!$I$4:$I$150,0),COLUMN()-COLUMN($U59)),IFERROR(OFFSET('セット情報（イレギュラーサンプル）'!$N$2,MATCH($H64,BカートセットID入力!$L$4:$L$150,0),COLUMN()-COLUMN($U59)),""))))</f>
        <v/>
      </c>
      <c r="AP64" s="53" t="str">
        <f ca="1">IFERROR(OFFSET('セット情報(宅配便）'!$P$2,MATCH($H64,BカートセットID入力!$C$4:$C$150,0),COLUMN()-COLUMN($U59)),IFERROR(OFFSET('セット情報(業務便）'!$P$2,MATCH($H64,BカートセットID入力!$F$4:$F$150,0),COLUMN()-COLUMN($U59)),IFERROR(OFFSET('セット情報（サンプル）'!$N$2,MATCH($H64,BカートセットID入力!$I$4:$I$150,0),COLUMN()-COLUMN($U59)),IFERROR(OFFSET('セット情報（イレギュラーサンプル）'!$N$2,MATCH($H64,BカートセットID入力!$L$4:$L$150,0),COLUMN()-COLUMN($U59)),""))))</f>
        <v/>
      </c>
      <c r="AQ64" s="53" t="str">
        <f ca="1">IFERROR(OFFSET('セット情報(宅配便）'!$P$2,MATCH($H64,BカートセットID入力!$C$4:$C$150,0),COLUMN()-COLUMN($U59)),IFERROR(OFFSET('セット情報(業務便）'!$P$2,MATCH($H64,BカートセットID入力!$F$4:$F$150,0),COLUMN()-COLUMN($U59)),IFERROR(OFFSET('セット情報（サンプル）'!$N$2,MATCH($H64,BカートセットID入力!$I$4:$I$150,0),COLUMN()-COLUMN($U59)),IFERROR(OFFSET('セット情報（イレギュラーサンプル）'!$N$2,MATCH($H64,BカートセットID入力!$L$4:$L$150,0),COLUMN()-COLUMN($U59)),""))))</f>
        <v/>
      </c>
      <c r="AR64" s="53" t="str">
        <f ca="1">IFERROR(OFFSET('セット情報(宅配便）'!$P$2,MATCH($H64,BカートセットID入力!$C$4:$C$150,0),COLUMN()-COLUMN($U59)),IFERROR(OFFSET('セット情報(業務便）'!$P$2,MATCH($H64,BカートセットID入力!$F$4:$F$150,0),COLUMN()-COLUMN($U59)),IFERROR(OFFSET('セット情報（サンプル）'!$N$2,MATCH($H64,BカートセットID入力!$I$4:$I$150,0),COLUMN()-COLUMN($U59)),IFERROR(OFFSET('セット情報（イレギュラーサンプル）'!$N$2,MATCH($H64,BカートセットID入力!$L$4:$L$150,0),COLUMN()-COLUMN($U59)),""))))</f>
        <v/>
      </c>
      <c r="AS64" s="53" t="str">
        <f ca="1">IFERROR(OFFSET('セット情報(宅配便）'!$P$2,MATCH($H64,BカートセットID入力!$C$4:$C$150,0),COLUMN()-COLUMN($U59)),IFERROR(OFFSET('セット情報(業務便）'!$P$2,MATCH($H64,BカートセットID入力!$F$4:$F$150,0),COLUMN()-COLUMN($U59)),IFERROR(OFFSET('セット情報（サンプル）'!$N$2,MATCH($H64,BカートセットID入力!$I$4:$I$150,0),COLUMN()-COLUMN($U59)),IFERROR(OFFSET('セット情報（イレギュラーサンプル）'!$N$2,MATCH($H64,BカートセットID入力!$L$4:$L$150,0),COLUMN()-COLUMN($U59)),""))))</f>
        <v/>
      </c>
      <c r="AT64" s="53" t="str">
        <f ca="1">IFERROR(OFFSET('セット情報(宅配便）'!$P$2,MATCH($H64,BカートセットID入力!$C$4:$C$150,0),COLUMN()-COLUMN($U59)),IFERROR(OFFSET('セット情報(業務便）'!$P$2,MATCH($H64,BカートセットID入力!$F$4:$F$150,0),COLUMN()-COLUMN($U59)),IFERROR(OFFSET('セット情報（サンプル）'!$N$2,MATCH($H64,BカートセットID入力!$I$4:$I$150,0),COLUMN()-COLUMN($U59)),IFERROR(OFFSET('セット情報（イレギュラーサンプル）'!$N$2,MATCH($H64,BカートセットID入力!$L$4:$L$150,0),COLUMN()-COLUMN($U59)),""))))</f>
        <v/>
      </c>
    </row>
    <row r="65" spans="1:46">
      <c r="A65" s="144"/>
      <c r="B65" s="53" t="str">
        <f>IF(ISBLANK(現行セット情報CSV!A65),"",現行セット情報CSV!A65)</f>
        <v/>
      </c>
      <c r="C65" s="53" t="str">
        <f>IF(ISBLANK(現行セット情報CSV!B65),"",現行セット情報CSV!B65)&amp;IFERROR(VLOOKUP(A65,上部フリースペースHTML!$A$3:$H$5,8,FALSE),"")</f>
        <v/>
      </c>
      <c r="D65" s="53" t="str">
        <f>IF(ISBLANK(現行セット情報CSV!C65),"",現行セット情報CSV!C65)</f>
        <v/>
      </c>
      <c r="E65" s="53" t="str">
        <f>IF(ISBLANK(現行セット情報CSV!D65),"",現行セット情報CSV!D65)</f>
        <v/>
      </c>
      <c r="F65" s="53" t="str">
        <f>IF(ISBLANK(現行セット情報CSV!E65),"",現行セット情報CSV!E65)</f>
        <v/>
      </c>
      <c r="G65" s="53" t="str">
        <f>IF(ISBLANK(現行セット情報CSV!F65),"",現行セット情報CSV!F65)</f>
        <v/>
      </c>
      <c r="H65" s="53" t="str">
        <f>IF(ISBLANK(現行セット情報CSV!G65),"",現行セット情報CSV!G65)</f>
        <v/>
      </c>
      <c r="I65" s="53" t="str">
        <f>IF(ISBLANK(現行セット情報CSV!H65),"",現行セット情報CSV!H65)</f>
        <v/>
      </c>
      <c r="J65" s="53" t="str">
        <f>IF(ISBLANK(現行セット情報CSV!I65),"",現行セット情報CSV!I65&amp;"("&amp;TEXT($J$2,"yyyy年m月")&amp;"納品から)")</f>
        <v/>
      </c>
      <c r="K65" s="53" t="str">
        <f>IF(ISBLANK(現行セット情報CSV!J65),"",現行セット情報CSV!J65)</f>
        <v/>
      </c>
      <c r="L65" s="53" t="str">
        <f>IF(ISBLANK(現行セット情報CSV!K65),"",現行セット情報CSV!K65)</f>
        <v/>
      </c>
      <c r="M65" s="53" t="str">
        <f>IF(ISBLANK(現行セット情報CSV!L65),"",現行セット情報CSV!L65)</f>
        <v/>
      </c>
      <c r="N65" s="53" t="str">
        <f>IF(ISBLANK(現行セット情報CSV!M65),"",現行セット情報CSV!M65)</f>
        <v/>
      </c>
      <c r="O65" s="53" t="str">
        <f>IF(ISBLANK(現行セット情報CSV!N65),"",現行セット情報CSV!N65)</f>
        <v/>
      </c>
      <c r="P65" s="53" t="str">
        <f>IF(ISBLANK(現行セット情報CSV!O65),"",現行セット情報CSV!O65)</f>
        <v/>
      </c>
      <c r="Q65" s="53" t="str">
        <f>IF(ISBLANK(現行セット情報CSV!P65),"",現行セット情報CSV!P65)</f>
        <v/>
      </c>
      <c r="R65" s="53" t="str">
        <f>IF(ISBLANK(現行セット情報CSV!Q65),"",現行セット情報CSV!Q65)</f>
        <v/>
      </c>
      <c r="S65" s="53" t="str">
        <f>IF(ISBLANK(現行セット情報CSV!R65),"",現行セット情報CSV!R65)</f>
        <v/>
      </c>
      <c r="T65" s="53" t="str">
        <f>IF(ISBLANK(現行セット情報CSV!S65),"",現行セット情報CSV!S65)</f>
        <v/>
      </c>
      <c r="U65" s="53" t="str">
        <f ca="1">IFERROR(OFFSET('セット情報(宅配便）'!$P$2,MATCH($H65,BカートセットID入力!$C$4:$C$150,0),COLUMN()-COLUMN($U60)),IFERROR(OFFSET('セット情報(業務便）'!$P$2,MATCH($H65,BカートセットID入力!$F$4:$F$150,0),COLUMN()-COLUMN($U60)),IFERROR(OFFSET('セット情報（サンプル）'!$N$2,MATCH($H65,BカートセットID入力!$I$4:$I$150,0),COLUMN()-COLUMN($U60)),IFERROR(OFFSET('セット情報（イレギュラーサンプル）'!$N$2,MATCH($H65,BカートセットID入力!$L$4:$L$150,0),COLUMN()-COLUMN($U60)),""))))</f>
        <v/>
      </c>
      <c r="V65" s="53" t="str">
        <f ca="1">IFERROR(OFFSET('セット情報(宅配便）'!$P$2,MATCH($H65,BカートセットID入力!$C$4:$C$150,0),COLUMN()-COLUMN($U60)),IFERROR(OFFSET('セット情報(業務便）'!$P$2,MATCH($H65,BカートセットID入力!$F$4:$F$150,0),COLUMN()-COLUMN($U60)),IFERROR(OFFSET('セット情報（サンプル）'!$N$2,MATCH($H65,BカートセットID入力!$I$4:$I$150,0),COLUMN()-COLUMN($U60)),IFERROR(OFFSET('セット情報（イレギュラーサンプル）'!$N$2,MATCH($H65,BカートセットID入力!$L$4:$L$150,0),COLUMN()-COLUMN($U60)),""))))</f>
        <v/>
      </c>
      <c r="W65" s="53" t="str">
        <f ca="1">IFERROR(OFFSET('セット情報(宅配便）'!$P$2,MATCH($H65,BカートセットID入力!$C$4:$C$150,0),COLUMN()-COLUMN($U60)),IFERROR(OFFSET('セット情報(業務便）'!$P$2,MATCH($H65,BカートセットID入力!$F$4:$F$150,0),COLUMN()-COLUMN($U60)),IFERROR(OFFSET('セット情報（サンプル）'!$N$2,MATCH($H65,BカートセットID入力!$I$4:$I$150,0),COLUMN()-COLUMN($U60)),IFERROR(OFFSET('セット情報（イレギュラーサンプル）'!$N$2,MATCH($H65,BカートセットID入力!$L$4:$L$150,0),COLUMN()-COLUMN($U60)),""))))</f>
        <v/>
      </c>
      <c r="X65" s="53" t="str">
        <f ca="1">IFERROR(OFFSET('セット情報(宅配便）'!$P$2,MATCH($H65,BカートセットID入力!$C$4:$C$150,0),COLUMN()-COLUMN($U60)),IFERROR(OFFSET('セット情報(業務便）'!$P$2,MATCH($H65,BカートセットID入力!$F$4:$F$150,0),COLUMN()-COLUMN($U60)),IFERROR(OFFSET('セット情報（サンプル）'!$N$2,MATCH($H65,BカートセットID入力!$I$4:$I$150,0),COLUMN()-COLUMN($U60)),IFERROR(OFFSET('セット情報（イレギュラーサンプル）'!$N$2,MATCH($H65,BカートセットID入力!$L$4:$L$150,0),COLUMN()-COLUMN($U60)),""))))</f>
        <v/>
      </c>
      <c r="Y65" s="53" t="str">
        <f ca="1">IFERROR(OFFSET('セット情報(宅配便）'!$P$2,MATCH($H65,BカートセットID入力!$C$4:$C$150,0),COLUMN()-COLUMN($U60)),IFERROR(OFFSET('セット情報(業務便）'!$P$2,MATCH($H65,BカートセットID入力!$F$4:$F$150,0),COLUMN()-COLUMN($U60)),IFERROR(OFFSET('セット情報（サンプル）'!$N$2,MATCH($H65,BカートセットID入力!$I$4:$I$150,0),COLUMN()-COLUMN($U60)),IFERROR(OFFSET('セット情報（イレギュラーサンプル）'!$N$2,MATCH($H65,BカートセットID入力!$L$4:$L$150,0),COLUMN()-COLUMN($U60)),""))))</f>
        <v/>
      </c>
      <c r="Z65" s="53" t="str">
        <f ca="1">IFERROR(OFFSET('セット情報(宅配便）'!$P$2,MATCH($H65,BカートセットID入力!$C$4:$C$150,0),COLUMN()-COLUMN($U60)),IFERROR(OFFSET('セット情報(業務便）'!$P$2,MATCH($H65,BカートセットID入力!$F$4:$F$150,0),COLUMN()-COLUMN($U60)),IFERROR(OFFSET('セット情報（サンプル）'!$N$2,MATCH($H65,BカートセットID入力!$I$4:$I$150,0),COLUMN()-COLUMN($U60)),IFERROR(OFFSET('セット情報（イレギュラーサンプル）'!$N$2,MATCH($H65,BカートセットID入力!$L$4:$L$150,0),COLUMN()-COLUMN($U60)),""))))</f>
        <v/>
      </c>
      <c r="AA65" s="53" t="str">
        <f ca="1">IFERROR(OFFSET('セット情報(宅配便）'!$P$2,MATCH($H65,BカートセットID入力!$C$4:$C$150,0),COLUMN()-COLUMN($U60)),IFERROR(OFFSET('セット情報(業務便）'!$P$2,MATCH($H65,BカートセットID入力!$F$4:$F$150,0),COLUMN()-COLUMN($U60)),IFERROR(OFFSET('セット情報（サンプル）'!$N$2,MATCH($H65,BカートセットID入力!$I$4:$I$150,0),COLUMN()-COLUMN($U60)),IFERROR(OFFSET('セット情報（イレギュラーサンプル）'!$N$2,MATCH($H65,BカートセットID入力!$L$4:$L$150,0),COLUMN()-COLUMN($U60)),""))))</f>
        <v/>
      </c>
      <c r="AB65" s="53" t="str">
        <f ca="1">IFERROR(OFFSET('セット情報(宅配便）'!$P$2,MATCH($H65,BカートセットID入力!$C$4:$C$150,0),COLUMN()-COLUMN($U60)),IFERROR(OFFSET('セット情報(業務便）'!$P$2,MATCH($H65,BカートセットID入力!$F$4:$F$150,0),COLUMN()-COLUMN($U60)),IFERROR(OFFSET('セット情報（サンプル）'!$N$2,MATCH($H65,BカートセットID入力!$I$4:$I$150,0),COLUMN()-COLUMN($U60)),IFERROR(OFFSET('セット情報（イレギュラーサンプル）'!$N$2,MATCH($H65,BカートセットID入力!$L$4:$L$150,0),COLUMN()-COLUMN($U60)),""))))</f>
        <v/>
      </c>
      <c r="AC65" s="53" t="str">
        <f ca="1">IFERROR(OFFSET('セット情報(宅配便）'!$P$2,MATCH($H65,BカートセットID入力!$C$4:$C$150,0),COLUMN()-COLUMN($U60)),IFERROR(OFFSET('セット情報(業務便）'!$P$2,MATCH($H65,BカートセットID入力!$F$4:$F$150,0),COLUMN()-COLUMN($U60)),IFERROR(OFFSET('セット情報（サンプル）'!$N$2,MATCH($H65,BカートセットID入力!$I$4:$I$150,0),COLUMN()-COLUMN($U60)),IFERROR(OFFSET('セット情報（イレギュラーサンプル）'!$N$2,MATCH($H65,BカートセットID入力!$L$4:$L$150,0),COLUMN()-COLUMN($U60)),""))))</f>
        <v/>
      </c>
      <c r="AD65" s="53" t="str">
        <f ca="1">IFERROR(OFFSET('セット情報(宅配便）'!$P$2,MATCH($H65,BカートセットID入力!$C$4:$C$150,0),COLUMN()-COLUMN($U60)),IFERROR(OFFSET('セット情報(業務便）'!$P$2,MATCH($H65,BカートセットID入力!$F$4:$F$150,0),COLUMN()-COLUMN($U60)),IFERROR(OFFSET('セット情報（サンプル）'!$N$2,MATCH($H65,BカートセットID入力!$I$4:$I$150,0),COLUMN()-COLUMN($U60)),IFERROR(OFFSET('セット情報（イレギュラーサンプル）'!$N$2,MATCH($H65,BカートセットID入力!$L$4:$L$150,0),COLUMN()-COLUMN($U60)),""))))</f>
        <v/>
      </c>
      <c r="AE65" s="53" t="str">
        <f ca="1">IFERROR(OFFSET('セット情報(宅配便）'!$P$2,MATCH($H65,BカートセットID入力!$C$4:$C$150,0),COLUMN()-COLUMN($U60)),IFERROR(OFFSET('セット情報(業務便）'!$P$2,MATCH($H65,BカートセットID入力!$F$4:$F$150,0),COLUMN()-COLUMN($U60)),IFERROR(OFFSET('セット情報（サンプル）'!$N$2,MATCH($H65,BカートセットID入力!$I$4:$I$150,0),COLUMN()-COLUMN($U60)),IFERROR(OFFSET('セット情報（イレギュラーサンプル）'!$N$2,MATCH($H65,BカートセットID入力!$L$4:$L$150,0),COLUMN()-COLUMN($U60)),""))))</f>
        <v/>
      </c>
      <c r="AF65" s="53" t="str">
        <f ca="1">IFERROR(OFFSET('セット情報(宅配便）'!$P$2,MATCH($H65,BカートセットID入力!$C$4:$C$150,0),COLUMN()-COLUMN($U60)),IFERROR(OFFSET('セット情報(業務便）'!$P$2,MATCH($H65,BカートセットID入力!$F$4:$F$150,0),COLUMN()-COLUMN($U60)),IFERROR(OFFSET('セット情報（サンプル）'!$N$2,MATCH($H65,BカートセットID入力!$I$4:$I$150,0),COLUMN()-COLUMN($U60)),IFERROR(OFFSET('セット情報（イレギュラーサンプル）'!$N$2,MATCH($H65,BカートセットID入力!$L$4:$L$150,0),COLUMN()-COLUMN($U60)),""))))</f>
        <v/>
      </c>
      <c r="AG65" s="53" t="str">
        <f ca="1">IFERROR(OFFSET('セット情報(宅配便）'!$P$2,MATCH($H65,BカートセットID入力!$C$4:$C$150,0),COLUMN()-COLUMN($U60)),IFERROR(OFFSET('セット情報(業務便）'!$P$2,MATCH($H65,BカートセットID入力!$F$4:$F$150,0),COLUMN()-COLUMN($U60)),IFERROR(OFFSET('セット情報（サンプル）'!$N$2,MATCH($H65,BカートセットID入力!$I$4:$I$150,0),COLUMN()-COLUMN($U60)),IFERROR(OFFSET('セット情報（イレギュラーサンプル）'!$N$2,MATCH($H65,BカートセットID入力!$L$4:$L$150,0),COLUMN()-COLUMN($U60)),""))))</f>
        <v/>
      </c>
      <c r="AH65" s="53" t="str">
        <f ca="1">IFERROR(OFFSET('セット情報(宅配便）'!$P$2,MATCH($H65,BカートセットID入力!$C$4:$C$150,0),COLUMN()-COLUMN($U60)),IFERROR(OFFSET('セット情報(業務便）'!$P$2,MATCH($H65,BカートセットID入力!$F$4:$F$150,0),COLUMN()-COLUMN($U60)),IFERROR(OFFSET('セット情報（サンプル）'!$N$2,MATCH($H65,BカートセットID入力!$I$4:$I$150,0),COLUMN()-COLUMN($U60)),IFERROR(OFFSET('セット情報（イレギュラーサンプル）'!$N$2,MATCH($H65,BカートセットID入力!$L$4:$L$150,0),COLUMN()-COLUMN($U60)),""))))</f>
        <v/>
      </c>
      <c r="AI65" s="53" t="str">
        <f ca="1">IFERROR(OFFSET('セット情報(宅配便）'!$P$2,MATCH($H65,BカートセットID入力!$C$4:$C$150,0),COLUMN()-COLUMN($U60)),IFERROR(OFFSET('セット情報(業務便）'!$P$2,MATCH($H65,BカートセットID入力!$F$4:$F$150,0),COLUMN()-COLUMN($U60)),IFERROR(OFFSET('セット情報（サンプル）'!$N$2,MATCH($H65,BカートセットID入力!$I$4:$I$150,0),COLUMN()-COLUMN($U60)),IFERROR(OFFSET('セット情報（イレギュラーサンプル）'!$N$2,MATCH($H65,BカートセットID入力!$L$4:$L$150,0),COLUMN()-COLUMN($U60)),""))))</f>
        <v/>
      </c>
      <c r="AJ65" s="53" t="str">
        <f ca="1">IFERROR(OFFSET('セット情報(宅配便）'!$P$2,MATCH($H65,BカートセットID入力!$C$4:$C$150,0),COLUMN()-COLUMN($U60)),IFERROR(OFFSET('セット情報(業務便）'!$P$2,MATCH($H65,BカートセットID入力!$F$4:$F$150,0),COLUMN()-COLUMN($U60)),IFERROR(OFFSET('セット情報（サンプル）'!$N$2,MATCH($H65,BカートセットID入力!$I$4:$I$150,0),COLUMN()-COLUMN($U60)),IFERROR(OFFSET('セット情報（イレギュラーサンプル）'!$N$2,MATCH($H65,BカートセットID入力!$L$4:$L$150,0),COLUMN()-COLUMN($U60)),""))))</f>
        <v/>
      </c>
      <c r="AK65" s="53" t="str">
        <f ca="1">IFERROR(OFFSET('セット情報(宅配便）'!$P$2,MATCH($H65,BカートセットID入力!$C$4:$C$150,0),COLUMN()-COLUMN($U60)),IFERROR(OFFSET('セット情報(業務便）'!$P$2,MATCH($H65,BカートセットID入力!$F$4:$F$150,0),COLUMN()-COLUMN($U60)),IFERROR(OFFSET('セット情報（サンプル）'!$N$2,MATCH($H65,BカートセットID入力!$I$4:$I$150,0),COLUMN()-COLUMN($U60)),IFERROR(OFFSET('セット情報（イレギュラーサンプル）'!$N$2,MATCH($H65,BカートセットID入力!$L$4:$L$150,0),COLUMN()-COLUMN($U60)),""))))</f>
        <v/>
      </c>
      <c r="AL65" s="53" t="str">
        <f ca="1">IFERROR(OFFSET('セット情報(宅配便）'!$P$2,MATCH($H65,BカートセットID入力!$C$4:$C$150,0),COLUMN()-COLUMN($U60)),IFERROR(OFFSET('セット情報(業務便）'!$P$2,MATCH($H65,BカートセットID入力!$F$4:$F$150,0),COLUMN()-COLUMN($U60)),IFERROR(OFFSET('セット情報（サンプル）'!$N$2,MATCH($H65,BカートセットID入力!$I$4:$I$150,0),COLUMN()-COLUMN($U60)),IFERROR(OFFSET('セット情報（イレギュラーサンプル）'!$N$2,MATCH($H65,BカートセットID入力!$L$4:$L$150,0),COLUMN()-COLUMN($U60)),""))))</f>
        <v/>
      </c>
      <c r="AM65" s="53" t="str">
        <f ca="1">IFERROR(OFFSET('セット情報(宅配便）'!$P$2,MATCH($H65,BカートセットID入力!$C$4:$C$150,0),COLUMN()-COLUMN($U60)),IFERROR(OFFSET('セット情報(業務便）'!$P$2,MATCH($H65,BカートセットID入力!$F$4:$F$150,0),COLUMN()-COLUMN($U60)),IFERROR(OFFSET('セット情報（サンプル）'!$N$2,MATCH($H65,BカートセットID入力!$I$4:$I$150,0),COLUMN()-COLUMN($U60)),IFERROR(OFFSET('セット情報（イレギュラーサンプル）'!$N$2,MATCH($H65,BカートセットID入力!$L$4:$L$150,0),COLUMN()-COLUMN($U60)),""))))</f>
        <v/>
      </c>
      <c r="AN65" s="53" t="str">
        <f ca="1">IFERROR(OFFSET('セット情報(宅配便）'!$P$2,MATCH($H65,BカートセットID入力!$C$4:$C$150,0),COLUMN()-COLUMN($U60)),IFERROR(OFFSET('セット情報(業務便）'!$P$2,MATCH($H65,BカートセットID入力!$F$4:$F$150,0),COLUMN()-COLUMN($U60)),IFERROR(OFFSET('セット情報（サンプル）'!$N$2,MATCH($H65,BカートセットID入力!$I$4:$I$150,0),COLUMN()-COLUMN($U60)),IFERROR(OFFSET('セット情報（イレギュラーサンプル）'!$N$2,MATCH($H65,BカートセットID入力!$L$4:$L$150,0),COLUMN()-COLUMN($U60)),""))))</f>
        <v/>
      </c>
      <c r="AO65" s="53" t="str">
        <f ca="1">IFERROR(OFFSET('セット情報(宅配便）'!$P$2,MATCH($H65,BカートセットID入力!$C$4:$C$150,0),COLUMN()-COLUMN($U60)),IFERROR(OFFSET('セット情報(業務便）'!$P$2,MATCH($H65,BカートセットID入力!$F$4:$F$150,0),COLUMN()-COLUMN($U60)),IFERROR(OFFSET('セット情報（サンプル）'!$N$2,MATCH($H65,BカートセットID入力!$I$4:$I$150,0),COLUMN()-COLUMN($U60)),IFERROR(OFFSET('セット情報（イレギュラーサンプル）'!$N$2,MATCH($H65,BカートセットID入力!$L$4:$L$150,0),COLUMN()-COLUMN($U60)),""))))</f>
        <v/>
      </c>
      <c r="AP65" s="53" t="str">
        <f ca="1">IFERROR(OFFSET('セット情報(宅配便）'!$P$2,MATCH($H65,BカートセットID入力!$C$4:$C$150,0),COLUMN()-COLUMN($U60)),IFERROR(OFFSET('セット情報(業務便）'!$P$2,MATCH($H65,BカートセットID入力!$F$4:$F$150,0),COLUMN()-COLUMN($U60)),IFERROR(OFFSET('セット情報（サンプル）'!$N$2,MATCH($H65,BカートセットID入力!$I$4:$I$150,0),COLUMN()-COLUMN($U60)),IFERROR(OFFSET('セット情報（イレギュラーサンプル）'!$N$2,MATCH($H65,BカートセットID入力!$L$4:$L$150,0),COLUMN()-COLUMN($U60)),""))))</f>
        <v/>
      </c>
      <c r="AQ65" s="53" t="str">
        <f ca="1">IFERROR(OFFSET('セット情報(宅配便）'!$P$2,MATCH($H65,BカートセットID入力!$C$4:$C$150,0),COLUMN()-COLUMN($U60)),IFERROR(OFFSET('セット情報(業務便）'!$P$2,MATCH($H65,BカートセットID入力!$F$4:$F$150,0),COLUMN()-COLUMN($U60)),IFERROR(OFFSET('セット情報（サンプル）'!$N$2,MATCH($H65,BカートセットID入力!$I$4:$I$150,0),COLUMN()-COLUMN($U60)),IFERROR(OFFSET('セット情報（イレギュラーサンプル）'!$N$2,MATCH($H65,BカートセットID入力!$L$4:$L$150,0),COLUMN()-COLUMN($U60)),""))))</f>
        <v/>
      </c>
      <c r="AR65" s="53" t="str">
        <f ca="1">IFERROR(OFFSET('セット情報(宅配便）'!$P$2,MATCH($H65,BカートセットID入力!$C$4:$C$150,0),COLUMN()-COLUMN($U60)),IFERROR(OFFSET('セット情報(業務便）'!$P$2,MATCH($H65,BカートセットID入力!$F$4:$F$150,0),COLUMN()-COLUMN($U60)),IFERROR(OFFSET('セット情報（サンプル）'!$N$2,MATCH($H65,BカートセットID入力!$I$4:$I$150,0),COLUMN()-COLUMN($U60)),IFERROR(OFFSET('セット情報（イレギュラーサンプル）'!$N$2,MATCH($H65,BカートセットID入力!$L$4:$L$150,0),COLUMN()-COLUMN($U60)),""))))</f>
        <v/>
      </c>
      <c r="AS65" s="53" t="str">
        <f ca="1">IFERROR(OFFSET('セット情報(宅配便）'!$P$2,MATCH($H65,BカートセットID入力!$C$4:$C$150,0),COLUMN()-COLUMN($U60)),IFERROR(OFFSET('セット情報(業務便）'!$P$2,MATCH($H65,BカートセットID入力!$F$4:$F$150,0),COLUMN()-COLUMN($U60)),IFERROR(OFFSET('セット情報（サンプル）'!$N$2,MATCH($H65,BカートセットID入力!$I$4:$I$150,0),COLUMN()-COLUMN($U60)),IFERROR(OFFSET('セット情報（イレギュラーサンプル）'!$N$2,MATCH($H65,BカートセットID入力!$L$4:$L$150,0),COLUMN()-COLUMN($U60)),""))))</f>
        <v/>
      </c>
      <c r="AT65" s="53" t="str">
        <f ca="1">IFERROR(OFFSET('セット情報(宅配便）'!$P$2,MATCH($H65,BカートセットID入力!$C$4:$C$150,0),COLUMN()-COLUMN($U60)),IFERROR(OFFSET('セット情報(業務便）'!$P$2,MATCH($H65,BカートセットID入力!$F$4:$F$150,0),COLUMN()-COLUMN($U60)),IFERROR(OFFSET('セット情報（サンプル）'!$N$2,MATCH($H65,BカートセットID入力!$I$4:$I$150,0),COLUMN()-COLUMN($U60)),IFERROR(OFFSET('セット情報（イレギュラーサンプル）'!$N$2,MATCH($H65,BカートセットID入力!$L$4:$L$150,0),COLUMN()-COLUMN($U60)),""))))</f>
        <v/>
      </c>
    </row>
    <row r="66" spans="1:46">
      <c r="A66" s="144"/>
      <c r="B66" s="53" t="str">
        <f>IF(ISBLANK(現行セット情報CSV!A66),"",現行セット情報CSV!A66)</f>
        <v/>
      </c>
      <c r="C66" s="53" t="str">
        <f>IF(ISBLANK(現行セット情報CSV!B66),"",現行セット情報CSV!B66)&amp;IFERROR(VLOOKUP(A66,上部フリースペースHTML!$A$3:$H$5,8,FALSE),"")</f>
        <v/>
      </c>
      <c r="D66" s="53" t="str">
        <f>IF(ISBLANK(現行セット情報CSV!C66),"",現行セット情報CSV!C66)</f>
        <v/>
      </c>
      <c r="E66" s="53" t="str">
        <f>IF(ISBLANK(現行セット情報CSV!D66),"",現行セット情報CSV!D66)</f>
        <v/>
      </c>
      <c r="F66" s="53" t="str">
        <f>IF(ISBLANK(現行セット情報CSV!E66),"",現行セット情報CSV!E66)</f>
        <v/>
      </c>
      <c r="G66" s="53" t="str">
        <f>IF(ISBLANK(現行セット情報CSV!F66),"",現行セット情報CSV!F66)</f>
        <v/>
      </c>
      <c r="H66" s="53" t="str">
        <f>IF(ISBLANK(現行セット情報CSV!G66),"",現行セット情報CSV!G66)</f>
        <v/>
      </c>
      <c r="I66" s="53" t="str">
        <f>IF(ISBLANK(現行セット情報CSV!H66),"",現行セット情報CSV!H66)</f>
        <v/>
      </c>
      <c r="J66" s="53" t="str">
        <f>IF(ISBLANK(現行セット情報CSV!I66),"",現行セット情報CSV!I66&amp;"("&amp;TEXT($J$2,"yyyy年m月")&amp;"納品から)")</f>
        <v/>
      </c>
      <c r="K66" s="53" t="str">
        <f>IF(ISBLANK(現行セット情報CSV!J66),"",現行セット情報CSV!J66)</f>
        <v/>
      </c>
      <c r="L66" s="53" t="str">
        <f>IF(ISBLANK(現行セット情報CSV!K66),"",現行セット情報CSV!K66)</f>
        <v/>
      </c>
      <c r="M66" s="53" t="str">
        <f>IF(ISBLANK(現行セット情報CSV!L66),"",現行セット情報CSV!L66)</f>
        <v/>
      </c>
      <c r="N66" s="53" t="str">
        <f>IF(ISBLANK(現行セット情報CSV!M66),"",現行セット情報CSV!M66)</f>
        <v/>
      </c>
      <c r="O66" s="53" t="str">
        <f>IF(ISBLANK(現行セット情報CSV!N66),"",現行セット情報CSV!N66)</f>
        <v/>
      </c>
      <c r="P66" s="53" t="str">
        <f>IF(ISBLANK(現行セット情報CSV!O66),"",現行セット情報CSV!O66)</f>
        <v/>
      </c>
      <c r="Q66" s="53" t="str">
        <f>IF(ISBLANK(現行セット情報CSV!P66),"",現行セット情報CSV!P66)</f>
        <v/>
      </c>
      <c r="R66" s="53" t="str">
        <f>IF(ISBLANK(現行セット情報CSV!Q66),"",現行セット情報CSV!Q66)</f>
        <v/>
      </c>
      <c r="S66" s="53" t="str">
        <f>IF(ISBLANK(現行セット情報CSV!R66),"",現行セット情報CSV!R66)</f>
        <v/>
      </c>
      <c r="T66" s="53" t="str">
        <f>IF(ISBLANK(現行セット情報CSV!S66),"",現行セット情報CSV!S66)</f>
        <v/>
      </c>
      <c r="U66" s="53" t="str">
        <f ca="1">IFERROR(OFFSET('セット情報(宅配便）'!$P$2,MATCH($H66,BカートセットID入力!$C$4:$C$150,0),COLUMN()-COLUMN($U61)),IFERROR(OFFSET('セット情報(業務便）'!$P$2,MATCH($H66,BカートセットID入力!$F$4:$F$150,0),COLUMN()-COLUMN($U61)),IFERROR(OFFSET('セット情報（サンプル）'!$N$2,MATCH($H66,BカートセットID入力!$I$4:$I$150,0),COLUMN()-COLUMN($U61)),IFERROR(OFFSET('セット情報（イレギュラーサンプル）'!$N$2,MATCH($H66,BカートセットID入力!$L$4:$L$150,0),COLUMN()-COLUMN($U61)),""))))</f>
        <v/>
      </c>
      <c r="V66" s="53" t="str">
        <f ca="1">IFERROR(OFFSET('セット情報(宅配便）'!$P$2,MATCH($H66,BカートセットID入力!$C$4:$C$150,0),COLUMN()-COLUMN($U61)),IFERROR(OFFSET('セット情報(業務便）'!$P$2,MATCH($H66,BカートセットID入力!$F$4:$F$150,0),COLUMN()-COLUMN($U61)),IFERROR(OFFSET('セット情報（サンプル）'!$N$2,MATCH($H66,BカートセットID入力!$I$4:$I$150,0),COLUMN()-COLUMN($U61)),IFERROR(OFFSET('セット情報（イレギュラーサンプル）'!$N$2,MATCH($H66,BカートセットID入力!$L$4:$L$150,0),COLUMN()-COLUMN($U61)),""))))</f>
        <v/>
      </c>
      <c r="W66" s="53" t="str">
        <f ca="1">IFERROR(OFFSET('セット情報(宅配便）'!$P$2,MATCH($H66,BカートセットID入力!$C$4:$C$150,0),COLUMN()-COLUMN($U61)),IFERROR(OFFSET('セット情報(業務便）'!$P$2,MATCH($H66,BカートセットID入力!$F$4:$F$150,0),COLUMN()-COLUMN($U61)),IFERROR(OFFSET('セット情報（サンプル）'!$N$2,MATCH($H66,BカートセットID入力!$I$4:$I$150,0),COLUMN()-COLUMN($U61)),IFERROR(OFFSET('セット情報（イレギュラーサンプル）'!$N$2,MATCH($H66,BカートセットID入力!$L$4:$L$150,0),COLUMN()-COLUMN($U61)),""))))</f>
        <v/>
      </c>
      <c r="X66" s="53" t="str">
        <f ca="1">IFERROR(OFFSET('セット情報(宅配便）'!$P$2,MATCH($H66,BカートセットID入力!$C$4:$C$150,0),COLUMN()-COLUMN($U61)),IFERROR(OFFSET('セット情報(業務便）'!$P$2,MATCH($H66,BカートセットID入力!$F$4:$F$150,0),COLUMN()-COLUMN($U61)),IFERROR(OFFSET('セット情報（サンプル）'!$N$2,MATCH($H66,BカートセットID入力!$I$4:$I$150,0),COLUMN()-COLUMN($U61)),IFERROR(OFFSET('セット情報（イレギュラーサンプル）'!$N$2,MATCH($H66,BカートセットID入力!$L$4:$L$150,0),COLUMN()-COLUMN($U61)),""))))</f>
        <v/>
      </c>
      <c r="Y66" s="53" t="str">
        <f ca="1">IFERROR(OFFSET('セット情報(宅配便）'!$P$2,MATCH($H66,BカートセットID入力!$C$4:$C$150,0),COLUMN()-COLUMN($U61)),IFERROR(OFFSET('セット情報(業務便）'!$P$2,MATCH($H66,BカートセットID入力!$F$4:$F$150,0),COLUMN()-COLUMN($U61)),IFERROR(OFFSET('セット情報（サンプル）'!$N$2,MATCH($H66,BカートセットID入力!$I$4:$I$150,0),COLUMN()-COLUMN($U61)),IFERROR(OFFSET('セット情報（イレギュラーサンプル）'!$N$2,MATCH($H66,BカートセットID入力!$L$4:$L$150,0),COLUMN()-COLUMN($U61)),""))))</f>
        <v/>
      </c>
      <c r="Z66" s="53" t="str">
        <f ca="1">IFERROR(OFFSET('セット情報(宅配便）'!$P$2,MATCH($H66,BカートセットID入力!$C$4:$C$150,0),COLUMN()-COLUMN($U61)),IFERROR(OFFSET('セット情報(業務便）'!$P$2,MATCH($H66,BカートセットID入力!$F$4:$F$150,0),COLUMN()-COLUMN($U61)),IFERROR(OFFSET('セット情報（サンプル）'!$N$2,MATCH($H66,BカートセットID入力!$I$4:$I$150,0),COLUMN()-COLUMN($U61)),IFERROR(OFFSET('セット情報（イレギュラーサンプル）'!$N$2,MATCH($H66,BカートセットID入力!$L$4:$L$150,0),COLUMN()-COLUMN($U61)),""))))</f>
        <v/>
      </c>
      <c r="AA66" s="53" t="str">
        <f ca="1">IFERROR(OFFSET('セット情報(宅配便）'!$P$2,MATCH($H66,BカートセットID入力!$C$4:$C$150,0),COLUMN()-COLUMN($U61)),IFERROR(OFFSET('セット情報(業務便）'!$P$2,MATCH($H66,BカートセットID入力!$F$4:$F$150,0),COLUMN()-COLUMN($U61)),IFERROR(OFFSET('セット情報（サンプル）'!$N$2,MATCH($H66,BカートセットID入力!$I$4:$I$150,0),COLUMN()-COLUMN($U61)),IFERROR(OFFSET('セット情報（イレギュラーサンプル）'!$N$2,MATCH($H66,BカートセットID入力!$L$4:$L$150,0),COLUMN()-COLUMN($U61)),""))))</f>
        <v/>
      </c>
      <c r="AB66" s="53" t="str">
        <f ca="1">IFERROR(OFFSET('セット情報(宅配便）'!$P$2,MATCH($H66,BカートセットID入力!$C$4:$C$150,0),COLUMN()-COLUMN($U61)),IFERROR(OFFSET('セット情報(業務便）'!$P$2,MATCH($H66,BカートセットID入力!$F$4:$F$150,0),COLUMN()-COLUMN($U61)),IFERROR(OFFSET('セット情報（サンプル）'!$N$2,MATCH($H66,BカートセットID入力!$I$4:$I$150,0),COLUMN()-COLUMN($U61)),IFERROR(OFFSET('セット情報（イレギュラーサンプル）'!$N$2,MATCH($H66,BカートセットID入力!$L$4:$L$150,0),COLUMN()-COLUMN($U61)),""))))</f>
        <v/>
      </c>
      <c r="AC66" s="53" t="str">
        <f ca="1">IFERROR(OFFSET('セット情報(宅配便）'!$P$2,MATCH($H66,BカートセットID入力!$C$4:$C$150,0),COLUMN()-COLUMN($U61)),IFERROR(OFFSET('セット情報(業務便）'!$P$2,MATCH($H66,BカートセットID入力!$F$4:$F$150,0),COLUMN()-COLUMN($U61)),IFERROR(OFFSET('セット情報（サンプル）'!$N$2,MATCH($H66,BカートセットID入力!$I$4:$I$150,0),COLUMN()-COLUMN($U61)),IFERROR(OFFSET('セット情報（イレギュラーサンプル）'!$N$2,MATCH($H66,BカートセットID入力!$L$4:$L$150,0),COLUMN()-COLUMN($U61)),""))))</f>
        <v/>
      </c>
      <c r="AD66" s="53" t="str">
        <f ca="1">IFERROR(OFFSET('セット情報(宅配便）'!$P$2,MATCH($H66,BカートセットID入力!$C$4:$C$150,0),COLUMN()-COLUMN($U61)),IFERROR(OFFSET('セット情報(業務便）'!$P$2,MATCH($H66,BカートセットID入力!$F$4:$F$150,0),COLUMN()-COLUMN($U61)),IFERROR(OFFSET('セット情報（サンプル）'!$N$2,MATCH($H66,BカートセットID入力!$I$4:$I$150,0),COLUMN()-COLUMN($U61)),IFERROR(OFFSET('セット情報（イレギュラーサンプル）'!$N$2,MATCH($H66,BカートセットID入力!$L$4:$L$150,0),COLUMN()-COLUMN($U61)),""))))</f>
        <v/>
      </c>
      <c r="AE66" s="53" t="str">
        <f ca="1">IFERROR(OFFSET('セット情報(宅配便）'!$P$2,MATCH($H66,BカートセットID入力!$C$4:$C$150,0),COLUMN()-COLUMN($U61)),IFERROR(OFFSET('セット情報(業務便）'!$P$2,MATCH($H66,BカートセットID入力!$F$4:$F$150,0),COLUMN()-COLUMN($U61)),IFERROR(OFFSET('セット情報（サンプル）'!$N$2,MATCH($H66,BカートセットID入力!$I$4:$I$150,0),COLUMN()-COLUMN($U61)),IFERROR(OFFSET('セット情報（イレギュラーサンプル）'!$N$2,MATCH($H66,BカートセットID入力!$L$4:$L$150,0),COLUMN()-COLUMN($U61)),""))))</f>
        <v/>
      </c>
      <c r="AF66" s="53" t="str">
        <f ca="1">IFERROR(OFFSET('セット情報(宅配便）'!$P$2,MATCH($H66,BカートセットID入力!$C$4:$C$150,0),COLUMN()-COLUMN($U61)),IFERROR(OFFSET('セット情報(業務便）'!$P$2,MATCH($H66,BカートセットID入力!$F$4:$F$150,0),COLUMN()-COLUMN($U61)),IFERROR(OFFSET('セット情報（サンプル）'!$N$2,MATCH($H66,BカートセットID入力!$I$4:$I$150,0),COLUMN()-COLUMN($U61)),IFERROR(OFFSET('セット情報（イレギュラーサンプル）'!$N$2,MATCH($H66,BカートセットID入力!$L$4:$L$150,0),COLUMN()-COLUMN($U61)),""))))</f>
        <v/>
      </c>
      <c r="AG66" s="53" t="str">
        <f ca="1">IFERROR(OFFSET('セット情報(宅配便）'!$P$2,MATCH($H66,BカートセットID入力!$C$4:$C$150,0),COLUMN()-COLUMN($U61)),IFERROR(OFFSET('セット情報(業務便）'!$P$2,MATCH($H66,BカートセットID入力!$F$4:$F$150,0),COLUMN()-COLUMN($U61)),IFERROR(OFFSET('セット情報（サンプル）'!$N$2,MATCH($H66,BカートセットID入力!$I$4:$I$150,0),COLUMN()-COLUMN($U61)),IFERROR(OFFSET('セット情報（イレギュラーサンプル）'!$N$2,MATCH($H66,BカートセットID入力!$L$4:$L$150,0),COLUMN()-COLUMN($U61)),""))))</f>
        <v/>
      </c>
      <c r="AH66" s="53" t="str">
        <f ca="1">IFERROR(OFFSET('セット情報(宅配便）'!$P$2,MATCH($H66,BカートセットID入力!$C$4:$C$150,0),COLUMN()-COLUMN($U61)),IFERROR(OFFSET('セット情報(業務便）'!$P$2,MATCH($H66,BカートセットID入力!$F$4:$F$150,0),COLUMN()-COLUMN($U61)),IFERROR(OFFSET('セット情報（サンプル）'!$N$2,MATCH($H66,BカートセットID入力!$I$4:$I$150,0),COLUMN()-COLUMN($U61)),IFERROR(OFFSET('セット情報（イレギュラーサンプル）'!$N$2,MATCH($H66,BカートセットID入力!$L$4:$L$150,0),COLUMN()-COLUMN($U61)),""))))</f>
        <v/>
      </c>
      <c r="AI66" s="53" t="str">
        <f ca="1">IFERROR(OFFSET('セット情報(宅配便）'!$P$2,MATCH($H66,BカートセットID入力!$C$4:$C$150,0),COLUMN()-COLUMN($U61)),IFERROR(OFFSET('セット情報(業務便）'!$P$2,MATCH($H66,BカートセットID入力!$F$4:$F$150,0),COLUMN()-COLUMN($U61)),IFERROR(OFFSET('セット情報（サンプル）'!$N$2,MATCH($H66,BカートセットID入力!$I$4:$I$150,0),COLUMN()-COLUMN($U61)),IFERROR(OFFSET('セット情報（イレギュラーサンプル）'!$N$2,MATCH($H66,BカートセットID入力!$L$4:$L$150,0),COLUMN()-COLUMN($U61)),""))))</f>
        <v/>
      </c>
      <c r="AJ66" s="53" t="str">
        <f ca="1">IFERROR(OFFSET('セット情報(宅配便）'!$P$2,MATCH($H66,BカートセットID入力!$C$4:$C$150,0),COLUMN()-COLUMN($U61)),IFERROR(OFFSET('セット情報(業務便）'!$P$2,MATCH($H66,BカートセットID入力!$F$4:$F$150,0),COLUMN()-COLUMN($U61)),IFERROR(OFFSET('セット情報（サンプル）'!$N$2,MATCH($H66,BカートセットID入力!$I$4:$I$150,0),COLUMN()-COLUMN($U61)),IFERROR(OFFSET('セット情報（イレギュラーサンプル）'!$N$2,MATCH($H66,BカートセットID入力!$L$4:$L$150,0),COLUMN()-COLUMN($U61)),""))))</f>
        <v/>
      </c>
      <c r="AK66" s="53" t="str">
        <f ca="1">IFERROR(OFFSET('セット情報(宅配便）'!$P$2,MATCH($H66,BカートセットID入力!$C$4:$C$150,0),COLUMN()-COLUMN($U61)),IFERROR(OFFSET('セット情報(業務便）'!$P$2,MATCH($H66,BカートセットID入力!$F$4:$F$150,0),COLUMN()-COLUMN($U61)),IFERROR(OFFSET('セット情報（サンプル）'!$N$2,MATCH($H66,BカートセットID入力!$I$4:$I$150,0),COLUMN()-COLUMN($U61)),IFERROR(OFFSET('セット情報（イレギュラーサンプル）'!$N$2,MATCH($H66,BカートセットID入力!$L$4:$L$150,0),COLUMN()-COLUMN($U61)),""))))</f>
        <v/>
      </c>
      <c r="AL66" s="53" t="str">
        <f ca="1">IFERROR(OFFSET('セット情報(宅配便）'!$P$2,MATCH($H66,BカートセットID入力!$C$4:$C$150,0),COLUMN()-COLUMN($U61)),IFERROR(OFFSET('セット情報(業務便）'!$P$2,MATCH($H66,BカートセットID入力!$F$4:$F$150,0),COLUMN()-COLUMN($U61)),IFERROR(OFFSET('セット情報（サンプル）'!$N$2,MATCH($H66,BカートセットID入力!$I$4:$I$150,0),COLUMN()-COLUMN($U61)),IFERROR(OFFSET('セット情報（イレギュラーサンプル）'!$N$2,MATCH($H66,BカートセットID入力!$L$4:$L$150,0),COLUMN()-COLUMN($U61)),""))))</f>
        <v/>
      </c>
      <c r="AM66" s="53" t="str">
        <f ca="1">IFERROR(OFFSET('セット情報(宅配便）'!$P$2,MATCH($H66,BカートセットID入力!$C$4:$C$150,0),COLUMN()-COLUMN($U61)),IFERROR(OFFSET('セット情報(業務便）'!$P$2,MATCH($H66,BカートセットID入力!$F$4:$F$150,0),COLUMN()-COLUMN($U61)),IFERROR(OFFSET('セット情報（サンプル）'!$N$2,MATCH($H66,BカートセットID入力!$I$4:$I$150,0),COLUMN()-COLUMN($U61)),IFERROR(OFFSET('セット情報（イレギュラーサンプル）'!$N$2,MATCH($H66,BカートセットID入力!$L$4:$L$150,0),COLUMN()-COLUMN($U61)),""))))</f>
        <v/>
      </c>
      <c r="AN66" s="53" t="str">
        <f ca="1">IFERROR(OFFSET('セット情報(宅配便）'!$P$2,MATCH($H66,BカートセットID入力!$C$4:$C$150,0),COLUMN()-COLUMN($U61)),IFERROR(OFFSET('セット情報(業務便）'!$P$2,MATCH($H66,BカートセットID入力!$F$4:$F$150,0),COLUMN()-COLUMN($U61)),IFERROR(OFFSET('セット情報（サンプル）'!$N$2,MATCH($H66,BカートセットID入力!$I$4:$I$150,0),COLUMN()-COLUMN($U61)),IFERROR(OFFSET('セット情報（イレギュラーサンプル）'!$N$2,MATCH($H66,BカートセットID入力!$L$4:$L$150,0),COLUMN()-COLUMN($U61)),""))))</f>
        <v/>
      </c>
      <c r="AO66" s="53" t="str">
        <f ca="1">IFERROR(OFFSET('セット情報(宅配便）'!$P$2,MATCH($H66,BカートセットID入力!$C$4:$C$150,0),COLUMN()-COLUMN($U61)),IFERROR(OFFSET('セット情報(業務便）'!$P$2,MATCH($H66,BカートセットID入力!$F$4:$F$150,0),COLUMN()-COLUMN($U61)),IFERROR(OFFSET('セット情報（サンプル）'!$N$2,MATCH($H66,BカートセットID入力!$I$4:$I$150,0),COLUMN()-COLUMN($U61)),IFERROR(OFFSET('セット情報（イレギュラーサンプル）'!$N$2,MATCH($H66,BカートセットID入力!$L$4:$L$150,0),COLUMN()-COLUMN($U61)),""))))</f>
        <v/>
      </c>
      <c r="AP66" s="53" t="str">
        <f ca="1">IFERROR(OFFSET('セット情報(宅配便）'!$P$2,MATCH($H66,BカートセットID入力!$C$4:$C$150,0),COLUMN()-COLUMN($U61)),IFERROR(OFFSET('セット情報(業務便）'!$P$2,MATCH($H66,BカートセットID入力!$F$4:$F$150,0),COLUMN()-COLUMN($U61)),IFERROR(OFFSET('セット情報（サンプル）'!$N$2,MATCH($H66,BカートセットID入力!$I$4:$I$150,0),COLUMN()-COLUMN($U61)),IFERROR(OFFSET('セット情報（イレギュラーサンプル）'!$N$2,MATCH($H66,BカートセットID入力!$L$4:$L$150,0),COLUMN()-COLUMN($U61)),""))))</f>
        <v/>
      </c>
      <c r="AQ66" s="53" t="str">
        <f ca="1">IFERROR(OFFSET('セット情報(宅配便）'!$P$2,MATCH($H66,BカートセットID入力!$C$4:$C$150,0),COLUMN()-COLUMN($U61)),IFERROR(OFFSET('セット情報(業務便）'!$P$2,MATCH($H66,BカートセットID入力!$F$4:$F$150,0),COLUMN()-COLUMN($U61)),IFERROR(OFFSET('セット情報（サンプル）'!$N$2,MATCH($H66,BカートセットID入力!$I$4:$I$150,0),COLUMN()-COLUMN($U61)),IFERROR(OFFSET('セット情報（イレギュラーサンプル）'!$N$2,MATCH($H66,BカートセットID入力!$L$4:$L$150,0),COLUMN()-COLUMN($U61)),""))))</f>
        <v/>
      </c>
      <c r="AR66" s="53" t="str">
        <f ca="1">IFERROR(OFFSET('セット情報(宅配便）'!$P$2,MATCH($H66,BカートセットID入力!$C$4:$C$150,0),COLUMN()-COLUMN($U61)),IFERROR(OFFSET('セット情報(業務便）'!$P$2,MATCH($H66,BカートセットID入力!$F$4:$F$150,0),COLUMN()-COLUMN($U61)),IFERROR(OFFSET('セット情報（サンプル）'!$N$2,MATCH($H66,BカートセットID入力!$I$4:$I$150,0),COLUMN()-COLUMN($U61)),IFERROR(OFFSET('セット情報（イレギュラーサンプル）'!$N$2,MATCH($H66,BカートセットID入力!$L$4:$L$150,0),COLUMN()-COLUMN($U61)),""))))</f>
        <v/>
      </c>
      <c r="AS66" s="53" t="str">
        <f ca="1">IFERROR(OFFSET('セット情報(宅配便）'!$P$2,MATCH($H66,BカートセットID入力!$C$4:$C$150,0),COLUMN()-COLUMN($U61)),IFERROR(OFFSET('セット情報(業務便）'!$P$2,MATCH($H66,BカートセットID入力!$F$4:$F$150,0),COLUMN()-COLUMN($U61)),IFERROR(OFFSET('セット情報（サンプル）'!$N$2,MATCH($H66,BカートセットID入力!$I$4:$I$150,0),COLUMN()-COLUMN($U61)),IFERROR(OFFSET('セット情報（イレギュラーサンプル）'!$N$2,MATCH($H66,BカートセットID入力!$L$4:$L$150,0),COLUMN()-COLUMN($U61)),""))))</f>
        <v/>
      </c>
      <c r="AT66" s="53" t="str">
        <f ca="1">IFERROR(OFFSET('セット情報(宅配便）'!$P$2,MATCH($H66,BカートセットID入力!$C$4:$C$150,0),COLUMN()-COLUMN($U61)),IFERROR(OFFSET('セット情報(業務便）'!$P$2,MATCH($H66,BカートセットID入力!$F$4:$F$150,0),COLUMN()-COLUMN($U61)),IFERROR(OFFSET('セット情報（サンプル）'!$N$2,MATCH($H66,BカートセットID入力!$I$4:$I$150,0),COLUMN()-COLUMN($U61)),IFERROR(OFFSET('セット情報（イレギュラーサンプル）'!$N$2,MATCH($H66,BカートセットID入力!$L$4:$L$150,0),COLUMN()-COLUMN($U61)),""))))</f>
        <v/>
      </c>
    </row>
    <row r="67" spans="1:46">
      <c r="A67" s="144"/>
      <c r="B67" s="53" t="str">
        <f>IF(ISBLANK(現行セット情報CSV!A67),"",現行セット情報CSV!A67)</f>
        <v/>
      </c>
      <c r="C67" s="53" t="str">
        <f>IF(ISBLANK(現行セット情報CSV!B67),"",現行セット情報CSV!B67)&amp;IFERROR(VLOOKUP(A67,上部フリースペースHTML!$A$3:$H$5,8,FALSE),"")</f>
        <v/>
      </c>
      <c r="D67" s="53" t="str">
        <f>IF(ISBLANK(現行セット情報CSV!C67),"",現行セット情報CSV!C67)</f>
        <v/>
      </c>
      <c r="E67" s="53" t="str">
        <f>IF(ISBLANK(現行セット情報CSV!D67),"",現行セット情報CSV!D67)</f>
        <v/>
      </c>
      <c r="F67" s="53" t="str">
        <f>IF(ISBLANK(現行セット情報CSV!E67),"",現行セット情報CSV!E67)</f>
        <v/>
      </c>
      <c r="G67" s="53" t="str">
        <f>IF(ISBLANK(現行セット情報CSV!F67),"",現行セット情報CSV!F67)</f>
        <v/>
      </c>
      <c r="H67" s="53" t="str">
        <f>IF(ISBLANK(現行セット情報CSV!G67),"",現行セット情報CSV!G67)</f>
        <v/>
      </c>
      <c r="I67" s="53" t="str">
        <f>IF(ISBLANK(現行セット情報CSV!H67),"",現行セット情報CSV!H67)</f>
        <v/>
      </c>
      <c r="J67" s="53" t="str">
        <f>IF(ISBLANK(現行セット情報CSV!I67),"",現行セット情報CSV!I67&amp;"("&amp;TEXT($J$2,"yyyy年m月")&amp;"納品から)")</f>
        <v/>
      </c>
      <c r="K67" s="53" t="str">
        <f>IF(ISBLANK(現行セット情報CSV!J67),"",現行セット情報CSV!J67)</f>
        <v/>
      </c>
      <c r="L67" s="53" t="str">
        <f>IF(ISBLANK(現行セット情報CSV!K67),"",現行セット情報CSV!K67)</f>
        <v/>
      </c>
      <c r="M67" s="53" t="str">
        <f>IF(ISBLANK(現行セット情報CSV!L67),"",現行セット情報CSV!L67)</f>
        <v/>
      </c>
      <c r="N67" s="53" t="str">
        <f>IF(ISBLANK(現行セット情報CSV!M67),"",現行セット情報CSV!M67)</f>
        <v/>
      </c>
      <c r="O67" s="53" t="str">
        <f>IF(ISBLANK(現行セット情報CSV!N67),"",現行セット情報CSV!N67)</f>
        <v/>
      </c>
      <c r="P67" s="53" t="str">
        <f>IF(ISBLANK(現行セット情報CSV!O67),"",現行セット情報CSV!O67)</f>
        <v/>
      </c>
      <c r="Q67" s="53" t="str">
        <f>IF(ISBLANK(現行セット情報CSV!P67),"",現行セット情報CSV!P67)</f>
        <v/>
      </c>
      <c r="R67" s="53" t="str">
        <f>IF(ISBLANK(現行セット情報CSV!Q67),"",現行セット情報CSV!Q67)</f>
        <v/>
      </c>
      <c r="S67" s="53" t="str">
        <f>IF(ISBLANK(現行セット情報CSV!R67),"",現行セット情報CSV!R67)</f>
        <v/>
      </c>
      <c r="T67" s="53" t="str">
        <f>IF(ISBLANK(現行セット情報CSV!S67),"",現行セット情報CSV!S67)</f>
        <v/>
      </c>
      <c r="U67" s="53" t="str">
        <f ca="1">IFERROR(OFFSET('セット情報(宅配便）'!$P$2,MATCH($H67,BカートセットID入力!$C$4:$C$150,0),COLUMN()-COLUMN($U62)),IFERROR(OFFSET('セット情報(業務便）'!$P$2,MATCH($H67,BカートセットID入力!$F$4:$F$150,0),COLUMN()-COLUMN($U62)),IFERROR(OFFSET('セット情報（サンプル）'!$N$2,MATCH($H67,BカートセットID入力!$I$4:$I$150,0),COLUMN()-COLUMN($U62)),IFERROR(OFFSET('セット情報（イレギュラーサンプル）'!$N$2,MATCH($H67,BカートセットID入力!$L$4:$L$150,0),COLUMN()-COLUMN($U62)),""))))</f>
        <v/>
      </c>
      <c r="V67" s="53" t="str">
        <f ca="1">IFERROR(OFFSET('セット情報(宅配便）'!$P$2,MATCH($H67,BカートセットID入力!$C$4:$C$150,0),COLUMN()-COLUMN($U62)),IFERROR(OFFSET('セット情報(業務便）'!$P$2,MATCH($H67,BカートセットID入力!$F$4:$F$150,0),COLUMN()-COLUMN($U62)),IFERROR(OFFSET('セット情報（サンプル）'!$N$2,MATCH($H67,BカートセットID入力!$I$4:$I$150,0),COLUMN()-COLUMN($U62)),IFERROR(OFFSET('セット情報（イレギュラーサンプル）'!$N$2,MATCH($H67,BカートセットID入力!$L$4:$L$150,0),COLUMN()-COLUMN($U62)),""))))</f>
        <v/>
      </c>
      <c r="W67" s="53" t="str">
        <f ca="1">IFERROR(OFFSET('セット情報(宅配便）'!$P$2,MATCH($H67,BカートセットID入力!$C$4:$C$150,0),COLUMN()-COLUMN($U62)),IFERROR(OFFSET('セット情報(業務便）'!$P$2,MATCH($H67,BカートセットID入力!$F$4:$F$150,0),COLUMN()-COLUMN($U62)),IFERROR(OFFSET('セット情報（サンプル）'!$N$2,MATCH($H67,BカートセットID入力!$I$4:$I$150,0),COLUMN()-COLUMN($U62)),IFERROR(OFFSET('セット情報（イレギュラーサンプル）'!$N$2,MATCH($H67,BカートセットID入力!$L$4:$L$150,0),COLUMN()-COLUMN($U62)),""))))</f>
        <v/>
      </c>
      <c r="X67" s="53" t="str">
        <f ca="1">IFERROR(OFFSET('セット情報(宅配便）'!$P$2,MATCH($H67,BカートセットID入力!$C$4:$C$150,0),COLUMN()-COLUMN($U62)),IFERROR(OFFSET('セット情報(業務便）'!$P$2,MATCH($H67,BカートセットID入力!$F$4:$F$150,0),COLUMN()-COLUMN($U62)),IFERROR(OFFSET('セット情報（サンプル）'!$N$2,MATCH($H67,BカートセットID入力!$I$4:$I$150,0),COLUMN()-COLUMN($U62)),IFERROR(OFFSET('セット情報（イレギュラーサンプル）'!$N$2,MATCH($H67,BカートセットID入力!$L$4:$L$150,0),COLUMN()-COLUMN($U62)),""))))</f>
        <v/>
      </c>
      <c r="Y67" s="53" t="str">
        <f ca="1">IFERROR(OFFSET('セット情報(宅配便）'!$P$2,MATCH($H67,BカートセットID入力!$C$4:$C$150,0),COLUMN()-COLUMN($U62)),IFERROR(OFFSET('セット情報(業務便）'!$P$2,MATCH($H67,BカートセットID入力!$F$4:$F$150,0),COLUMN()-COLUMN($U62)),IFERROR(OFFSET('セット情報（サンプル）'!$N$2,MATCH($H67,BカートセットID入力!$I$4:$I$150,0),COLUMN()-COLUMN($U62)),IFERROR(OFFSET('セット情報（イレギュラーサンプル）'!$N$2,MATCH($H67,BカートセットID入力!$L$4:$L$150,0),COLUMN()-COLUMN($U62)),""))))</f>
        <v/>
      </c>
      <c r="Z67" s="53" t="str">
        <f ca="1">IFERROR(OFFSET('セット情報(宅配便）'!$P$2,MATCH($H67,BカートセットID入力!$C$4:$C$150,0),COLUMN()-COLUMN($U62)),IFERROR(OFFSET('セット情報(業務便）'!$P$2,MATCH($H67,BカートセットID入力!$F$4:$F$150,0),COLUMN()-COLUMN($U62)),IFERROR(OFFSET('セット情報（サンプル）'!$N$2,MATCH($H67,BカートセットID入力!$I$4:$I$150,0),COLUMN()-COLUMN($U62)),IFERROR(OFFSET('セット情報（イレギュラーサンプル）'!$N$2,MATCH($H67,BカートセットID入力!$L$4:$L$150,0),COLUMN()-COLUMN($U62)),""))))</f>
        <v/>
      </c>
      <c r="AA67" s="53" t="str">
        <f ca="1">IFERROR(OFFSET('セット情報(宅配便）'!$P$2,MATCH($H67,BカートセットID入力!$C$4:$C$150,0),COLUMN()-COLUMN($U62)),IFERROR(OFFSET('セット情報(業務便）'!$P$2,MATCH($H67,BカートセットID入力!$F$4:$F$150,0),COLUMN()-COLUMN($U62)),IFERROR(OFFSET('セット情報（サンプル）'!$N$2,MATCH($H67,BカートセットID入力!$I$4:$I$150,0),COLUMN()-COLUMN($U62)),IFERROR(OFFSET('セット情報（イレギュラーサンプル）'!$N$2,MATCH($H67,BカートセットID入力!$L$4:$L$150,0),COLUMN()-COLUMN($U62)),""))))</f>
        <v/>
      </c>
      <c r="AB67" s="53" t="str">
        <f ca="1">IFERROR(OFFSET('セット情報(宅配便）'!$P$2,MATCH($H67,BカートセットID入力!$C$4:$C$150,0),COLUMN()-COLUMN($U62)),IFERROR(OFFSET('セット情報(業務便）'!$P$2,MATCH($H67,BカートセットID入力!$F$4:$F$150,0),COLUMN()-COLUMN($U62)),IFERROR(OFFSET('セット情報（サンプル）'!$N$2,MATCH($H67,BカートセットID入力!$I$4:$I$150,0),COLUMN()-COLUMN($U62)),IFERROR(OFFSET('セット情報（イレギュラーサンプル）'!$N$2,MATCH($H67,BカートセットID入力!$L$4:$L$150,0),COLUMN()-COLUMN($U62)),""))))</f>
        <v/>
      </c>
      <c r="AC67" s="53" t="str">
        <f ca="1">IFERROR(OFFSET('セット情報(宅配便）'!$P$2,MATCH($H67,BカートセットID入力!$C$4:$C$150,0),COLUMN()-COLUMN($U62)),IFERROR(OFFSET('セット情報(業務便）'!$P$2,MATCH($H67,BカートセットID入力!$F$4:$F$150,0),COLUMN()-COLUMN($U62)),IFERROR(OFFSET('セット情報（サンプル）'!$N$2,MATCH($H67,BカートセットID入力!$I$4:$I$150,0),COLUMN()-COLUMN($U62)),IFERROR(OFFSET('セット情報（イレギュラーサンプル）'!$N$2,MATCH($H67,BカートセットID入力!$L$4:$L$150,0),COLUMN()-COLUMN($U62)),""))))</f>
        <v/>
      </c>
      <c r="AD67" s="53" t="str">
        <f ca="1">IFERROR(OFFSET('セット情報(宅配便）'!$P$2,MATCH($H67,BカートセットID入力!$C$4:$C$150,0),COLUMN()-COLUMN($U62)),IFERROR(OFFSET('セット情報(業務便）'!$P$2,MATCH($H67,BカートセットID入力!$F$4:$F$150,0),COLUMN()-COLUMN($U62)),IFERROR(OFFSET('セット情報（サンプル）'!$N$2,MATCH($H67,BカートセットID入力!$I$4:$I$150,0),COLUMN()-COLUMN($U62)),IFERROR(OFFSET('セット情報（イレギュラーサンプル）'!$N$2,MATCH($H67,BカートセットID入力!$L$4:$L$150,0),COLUMN()-COLUMN($U62)),""))))</f>
        <v/>
      </c>
      <c r="AE67" s="53" t="str">
        <f ca="1">IFERROR(OFFSET('セット情報(宅配便）'!$P$2,MATCH($H67,BカートセットID入力!$C$4:$C$150,0),COLUMN()-COLUMN($U62)),IFERROR(OFFSET('セット情報(業務便）'!$P$2,MATCH($H67,BカートセットID入力!$F$4:$F$150,0),COLUMN()-COLUMN($U62)),IFERROR(OFFSET('セット情報（サンプル）'!$N$2,MATCH($H67,BカートセットID入力!$I$4:$I$150,0),COLUMN()-COLUMN($U62)),IFERROR(OFFSET('セット情報（イレギュラーサンプル）'!$N$2,MATCH($H67,BカートセットID入力!$L$4:$L$150,0),COLUMN()-COLUMN($U62)),""))))</f>
        <v/>
      </c>
      <c r="AF67" s="53" t="str">
        <f ca="1">IFERROR(OFFSET('セット情報(宅配便）'!$P$2,MATCH($H67,BカートセットID入力!$C$4:$C$150,0),COLUMN()-COLUMN($U62)),IFERROR(OFFSET('セット情報(業務便）'!$P$2,MATCH($H67,BカートセットID入力!$F$4:$F$150,0),COLUMN()-COLUMN($U62)),IFERROR(OFFSET('セット情報（サンプル）'!$N$2,MATCH($H67,BカートセットID入力!$I$4:$I$150,0),COLUMN()-COLUMN($U62)),IFERROR(OFFSET('セット情報（イレギュラーサンプル）'!$N$2,MATCH($H67,BカートセットID入力!$L$4:$L$150,0),COLUMN()-COLUMN($U62)),""))))</f>
        <v/>
      </c>
      <c r="AG67" s="53" t="str">
        <f ca="1">IFERROR(OFFSET('セット情報(宅配便）'!$P$2,MATCH($H67,BカートセットID入力!$C$4:$C$150,0),COLUMN()-COLUMN($U62)),IFERROR(OFFSET('セット情報(業務便）'!$P$2,MATCH($H67,BカートセットID入力!$F$4:$F$150,0),COLUMN()-COLUMN($U62)),IFERROR(OFFSET('セット情報（サンプル）'!$N$2,MATCH($H67,BカートセットID入力!$I$4:$I$150,0),COLUMN()-COLUMN($U62)),IFERROR(OFFSET('セット情報（イレギュラーサンプル）'!$N$2,MATCH($H67,BカートセットID入力!$L$4:$L$150,0),COLUMN()-COLUMN($U62)),""))))</f>
        <v/>
      </c>
      <c r="AH67" s="53" t="str">
        <f ca="1">IFERROR(OFFSET('セット情報(宅配便）'!$P$2,MATCH($H67,BカートセットID入力!$C$4:$C$150,0),COLUMN()-COLUMN($U62)),IFERROR(OFFSET('セット情報(業務便）'!$P$2,MATCH($H67,BカートセットID入力!$F$4:$F$150,0),COLUMN()-COLUMN($U62)),IFERROR(OFFSET('セット情報（サンプル）'!$N$2,MATCH($H67,BカートセットID入力!$I$4:$I$150,0),COLUMN()-COLUMN($U62)),IFERROR(OFFSET('セット情報（イレギュラーサンプル）'!$N$2,MATCH($H67,BカートセットID入力!$L$4:$L$150,0),COLUMN()-COLUMN($U62)),""))))</f>
        <v/>
      </c>
      <c r="AI67" s="53" t="str">
        <f ca="1">IFERROR(OFFSET('セット情報(宅配便）'!$P$2,MATCH($H67,BカートセットID入力!$C$4:$C$150,0),COLUMN()-COLUMN($U62)),IFERROR(OFFSET('セット情報(業務便）'!$P$2,MATCH($H67,BカートセットID入力!$F$4:$F$150,0),COLUMN()-COLUMN($U62)),IFERROR(OFFSET('セット情報（サンプル）'!$N$2,MATCH($H67,BカートセットID入力!$I$4:$I$150,0),COLUMN()-COLUMN($U62)),IFERROR(OFFSET('セット情報（イレギュラーサンプル）'!$N$2,MATCH($H67,BカートセットID入力!$L$4:$L$150,0),COLUMN()-COLUMN($U62)),""))))</f>
        <v/>
      </c>
      <c r="AJ67" s="53" t="str">
        <f ca="1">IFERROR(OFFSET('セット情報(宅配便）'!$P$2,MATCH($H67,BカートセットID入力!$C$4:$C$150,0),COLUMN()-COLUMN($U62)),IFERROR(OFFSET('セット情報(業務便）'!$P$2,MATCH($H67,BカートセットID入力!$F$4:$F$150,0),COLUMN()-COLUMN($U62)),IFERROR(OFFSET('セット情報（サンプル）'!$N$2,MATCH($H67,BカートセットID入力!$I$4:$I$150,0),COLUMN()-COLUMN($U62)),IFERROR(OFFSET('セット情報（イレギュラーサンプル）'!$N$2,MATCH($H67,BカートセットID入力!$L$4:$L$150,0),COLUMN()-COLUMN($U62)),""))))</f>
        <v/>
      </c>
      <c r="AK67" s="53" t="str">
        <f ca="1">IFERROR(OFFSET('セット情報(宅配便）'!$P$2,MATCH($H67,BカートセットID入力!$C$4:$C$150,0),COLUMN()-COLUMN($U62)),IFERROR(OFFSET('セット情報(業務便）'!$P$2,MATCH($H67,BカートセットID入力!$F$4:$F$150,0),COLUMN()-COLUMN($U62)),IFERROR(OFFSET('セット情報（サンプル）'!$N$2,MATCH($H67,BカートセットID入力!$I$4:$I$150,0),COLUMN()-COLUMN($U62)),IFERROR(OFFSET('セット情報（イレギュラーサンプル）'!$N$2,MATCH($H67,BカートセットID入力!$L$4:$L$150,0),COLUMN()-COLUMN($U62)),""))))</f>
        <v/>
      </c>
      <c r="AL67" s="53" t="str">
        <f ca="1">IFERROR(OFFSET('セット情報(宅配便）'!$P$2,MATCH($H67,BカートセットID入力!$C$4:$C$150,0),COLUMN()-COLUMN($U62)),IFERROR(OFFSET('セット情報(業務便）'!$P$2,MATCH($H67,BカートセットID入力!$F$4:$F$150,0),COLUMN()-COLUMN($U62)),IFERROR(OFFSET('セット情報（サンプル）'!$N$2,MATCH($H67,BカートセットID入力!$I$4:$I$150,0),COLUMN()-COLUMN($U62)),IFERROR(OFFSET('セット情報（イレギュラーサンプル）'!$N$2,MATCH($H67,BカートセットID入力!$L$4:$L$150,0),COLUMN()-COLUMN($U62)),""))))</f>
        <v/>
      </c>
      <c r="AM67" s="53" t="str">
        <f ca="1">IFERROR(OFFSET('セット情報(宅配便）'!$P$2,MATCH($H67,BカートセットID入力!$C$4:$C$150,0),COLUMN()-COLUMN($U62)),IFERROR(OFFSET('セット情報(業務便）'!$P$2,MATCH($H67,BカートセットID入力!$F$4:$F$150,0),COLUMN()-COLUMN($U62)),IFERROR(OFFSET('セット情報（サンプル）'!$N$2,MATCH($H67,BカートセットID入力!$I$4:$I$150,0),COLUMN()-COLUMN($U62)),IFERROR(OFFSET('セット情報（イレギュラーサンプル）'!$N$2,MATCH($H67,BカートセットID入力!$L$4:$L$150,0),COLUMN()-COLUMN($U62)),""))))</f>
        <v/>
      </c>
      <c r="AN67" s="53" t="str">
        <f ca="1">IFERROR(OFFSET('セット情報(宅配便）'!$P$2,MATCH($H67,BカートセットID入力!$C$4:$C$150,0),COLUMN()-COLUMN($U62)),IFERROR(OFFSET('セット情報(業務便）'!$P$2,MATCH($H67,BカートセットID入力!$F$4:$F$150,0),COLUMN()-COLUMN($U62)),IFERROR(OFFSET('セット情報（サンプル）'!$N$2,MATCH($H67,BカートセットID入力!$I$4:$I$150,0),COLUMN()-COLUMN($U62)),IFERROR(OFFSET('セット情報（イレギュラーサンプル）'!$N$2,MATCH($H67,BカートセットID入力!$L$4:$L$150,0),COLUMN()-COLUMN($U62)),""))))</f>
        <v/>
      </c>
      <c r="AO67" s="53" t="str">
        <f ca="1">IFERROR(OFFSET('セット情報(宅配便）'!$P$2,MATCH($H67,BカートセットID入力!$C$4:$C$150,0),COLUMN()-COLUMN($U62)),IFERROR(OFFSET('セット情報(業務便）'!$P$2,MATCH($H67,BカートセットID入力!$F$4:$F$150,0),COLUMN()-COLUMN($U62)),IFERROR(OFFSET('セット情報（サンプル）'!$N$2,MATCH($H67,BカートセットID入力!$I$4:$I$150,0),COLUMN()-COLUMN($U62)),IFERROR(OFFSET('セット情報（イレギュラーサンプル）'!$N$2,MATCH($H67,BカートセットID入力!$L$4:$L$150,0),COLUMN()-COLUMN($U62)),""))))</f>
        <v/>
      </c>
      <c r="AP67" s="53" t="str">
        <f ca="1">IFERROR(OFFSET('セット情報(宅配便）'!$P$2,MATCH($H67,BカートセットID入力!$C$4:$C$150,0),COLUMN()-COLUMN($U62)),IFERROR(OFFSET('セット情報(業務便）'!$P$2,MATCH($H67,BカートセットID入力!$F$4:$F$150,0),COLUMN()-COLUMN($U62)),IFERROR(OFFSET('セット情報（サンプル）'!$N$2,MATCH($H67,BカートセットID入力!$I$4:$I$150,0),COLUMN()-COLUMN($U62)),IFERROR(OFFSET('セット情報（イレギュラーサンプル）'!$N$2,MATCH($H67,BカートセットID入力!$L$4:$L$150,0),COLUMN()-COLUMN($U62)),""))))</f>
        <v/>
      </c>
      <c r="AQ67" s="53" t="str">
        <f ca="1">IFERROR(OFFSET('セット情報(宅配便）'!$P$2,MATCH($H67,BカートセットID入力!$C$4:$C$150,0),COLUMN()-COLUMN($U62)),IFERROR(OFFSET('セット情報(業務便）'!$P$2,MATCH($H67,BカートセットID入力!$F$4:$F$150,0),COLUMN()-COLUMN($U62)),IFERROR(OFFSET('セット情報（サンプル）'!$N$2,MATCH($H67,BカートセットID入力!$I$4:$I$150,0),COLUMN()-COLUMN($U62)),IFERROR(OFFSET('セット情報（イレギュラーサンプル）'!$N$2,MATCH($H67,BカートセットID入力!$L$4:$L$150,0),COLUMN()-COLUMN($U62)),""))))</f>
        <v/>
      </c>
      <c r="AR67" s="53" t="str">
        <f ca="1">IFERROR(OFFSET('セット情報(宅配便）'!$P$2,MATCH($H67,BカートセットID入力!$C$4:$C$150,0),COLUMN()-COLUMN($U62)),IFERROR(OFFSET('セット情報(業務便）'!$P$2,MATCH($H67,BカートセットID入力!$F$4:$F$150,0),COLUMN()-COLUMN($U62)),IFERROR(OFFSET('セット情報（サンプル）'!$N$2,MATCH($H67,BカートセットID入力!$I$4:$I$150,0),COLUMN()-COLUMN($U62)),IFERROR(OFFSET('セット情報（イレギュラーサンプル）'!$N$2,MATCH($H67,BカートセットID入力!$L$4:$L$150,0),COLUMN()-COLUMN($U62)),""))))</f>
        <v/>
      </c>
      <c r="AS67" s="53" t="str">
        <f ca="1">IFERROR(OFFSET('セット情報(宅配便）'!$P$2,MATCH($H67,BカートセットID入力!$C$4:$C$150,0),COLUMN()-COLUMN($U62)),IFERROR(OFFSET('セット情報(業務便）'!$P$2,MATCH($H67,BカートセットID入力!$F$4:$F$150,0),COLUMN()-COLUMN($U62)),IFERROR(OFFSET('セット情報（サンプル）'!$N$2,MATCH($H67,BカートセットID入力!$I$4:$I$150,0),COLUMN()-COLUMN($U62)),IFERROR(OFFSET('セット情報（イレギュラーサンプル）'!$N$2,MATCH($H67,BカートセットID入力!$L$4:$L$150,0),COLUMN()-COLUMN($U62)),""))))</f>
        <v/>
      </c>
      <c r="AT67" s="53" t="str">
        <f ca="1">IFERROR(OFFSET('セット情報(宅配便）'!$P$2,MATCH($H67,BカートセットID入力!$C$4:$C$150,0),COLUMN()-COLUMN($U62)),IFERROR(OFFSET('セット情報(業務便）'!$P$2,MATCH($H67,BカートセットID入力!$F$4:$F$150,0),COLUMN()-COLUMN($U62)),IFERROR(OFFSET('セット情報（サンプル）'!$N$2,MATCH($H67,BカートセットID入力!$I$4:$I$150,0),COLUMN()-COLUMN($U62)),IFERROR(OFFSET('セット情報（イレギュラーサンプル）'!$N$2,MATCH($H67,BカートセットID入力!$L$4:$L$150,0),COLUMN()-COLUMN($U62)),""))))</f>
        <v/>
      </c>
    </row>
    <row r="68" spans="1:46">
      <c r="A68" s="144"/>
      <c r="B68" s="53" t="str">
        <f>IF(ISBLANK(現行セット情報CSV!A68),"",現行セット情報CSV!A68)</f>
        <v/>
      </c>
      <c r="C68" s="53" t="str">
        <f>IF(ISBLANK(現行セット情報CSV!B68),"",現行セット情報CSV!B68)&amp;IFERROR(VLOOKUP(A68,上部フリースペースHTML!$A$3:$H$5,8,FALSE),"")</f>
        <v/>
      </c>
      <c r="D68" s="53" t="str">
        <f>IF(ISBLANK(現行セット情報CSV!C68),"",現行セット情報CSV!C68)</f>
        <v/>
      </c>
      <c r="E68" s="53" t="str">
        <f>IF(ISBLANK(現行セット情報CSV!D68),"",現行セット情報CSV!D68)</f>
        <v/>
      </c>
      <c r="F68" s="53" t="str">
        <f>IF(ISBLANK(現行セット情報CSV!E68),"",現行セット情報CSV!E68)</f>
        <v/>
      </c>
      <c r="G68" s="53" t="str">
        <f>IF(ISBLANK(現行セット情報CSV!F68),"",現行セット情報CSV!F68)</f>
        <v/>
      </c>
      <c r="H68" s="53" t="str">
        <f>IF(ISBLANK(現行セット情報CSV!G68),"",現行セット情報CSV!G68)</f>
        <v/>
      </c>
      <c r="I68" s="53" t="str">
        <f>IF(ISBLANK(現行セット情報CSV!H68),"",現行セット情報CSV!H68)</f>
        <v/>
      </c>
      <c r="J68" s="53" t="str">
        <f>IF(ISBLANK(現行セット情報CSV!I68),"",現行セット情報CSV!I68&amp;"("&amp;TEXT($J$2,"yyyy年m月")&amp;"納品から)")</f>
        <v/>
      </c>
      <c r="K68" s="53" t="str">
        <f>IF(ISBLANK(現行セット情報CSV!J68),"",現行セット情報CSV!J68)</f>
        <v/>
      </c>
      <c r="L68" s="53" t="str">
        <f>IF(ISBLANK(現行セット情報CSV!K68),"",現行セット情報CSV!K68)</f>
        <v/>
      </c>
      <c r="M68" s="53" t="str">
        <f>IF(ISBLANK(現行セット情報CSV!L68),"",現行セット情報CSV!L68)</f>
        <v/>
      </c>
      <c r="N68" s="53" t="str">
        <f>IF(ISBLANK(現行セット情報CSV!M68),"",現行セット情報CSV!M68)</f>
        <v/>
      </c>
      <c r="O68" s="53" t="str">
        <f>IF(ISBLANK(現行セット情報CSV!N68),"",現行セット情報CSV!N68)</f>
        <v/>
      </c>
      <c r="P68" s="53" t="str">
        <f>IF(ISBLANK(現行セット情報CSV!O68),"",現行セット情報CSV!O68)</f>
        <v/>
      </c>
      <c r="Q68" s="53" t="str">
        <f>IF(ISBLANK(現行セット情報CSV!P68),"",現行セット情報CSV!P68)</f>
        <v/>
      </c>
      <c r="R68" s="53" t="str">
        <f>IF(ISBLANK(現行セット情報CSV!Q68),"",現行セット情報CSV!Q68)</f>
        <v/>
      </c>
      <c r="S68" s="53" t="str">
        <f>IF(ISBLANK(現行セット情報CSV!R68),"",現行セット情報CSV!R68)</f>
        <v/>
      </c>
      <c r="T68" s="53" t="str">
        <f>IF(ISBLANK(現行セット情報CSV!S68),"",現行セット情報CSV!S68)</f>
        <v/>
      </c>
      <c r="U68" s="53" t="str">
        <f ca="1">IFERROR(OFFSET('セット情報(宅配便）'!$P$2,MATCH($H68,BカートセットID入力!$C$4:$C$150,0),COLUMN()-COLUMN($U63)),IFERROR(OFFSET('セット情報(業務便）'!$P$2,MATCH($H68,BカートセットID入力!$F$4:$F$150,0),COLUMN()-COLUMN($U63)),IFERROR(OFFSET('セット情報（サンプル）'!$N$2,MATCH($H68,BカートセットID入力!$I$4:$I$150,0),COLUMN()-COLUMN($U63)),IFERROR(OFFSET('セット情報（イレギュラーサンプル）'!$N$2,MATCH($H68,BカートセットID入力!$L$4:$L$150,0),COLUMN()-COLUMN($U63)),""))))</f>
        <v/>
      </c>
      <c r="V68" s="53" t="str">
        <f ca="1">IFERROR(OFFSET('セット情報(宅配便）'!$P$2,MATCH($H68,BカートセットID入力!$C$4:$C$150,0),COLUMN()-COLUMN($U63)),IFERROR(OFFSET('セット情報(業務便）'!$P$2,MATCH($H68,BカートセットID入力!$F$4:$F$150,0),COLUMN()-COLUMN($U63)),IFERROR(OFFSET('セット情報（サンプル）'!$N$2,MATCH($H68,BカートセットID入力!$I$4:$I$150,0),COLUMN()-COLUMN($U63)),IFERROR(OFFSET('セット情報（イレギュラーサンプル）'!$N$2,MATCH($H68,BカートセットID入力!$L$4:$L$150,0),COLUMN()-COLUMN($U63)),""))))</f>
        <v/>
      </c>
      <c r="W68" s="53" t="str">
        <f ca="1">IFERROR(OFFSET('セット情報(宅配便）'!$P$2,MATCH($H68,BカートセットID入力!$C$4:$C$150,0),COLUMN()-COLUMN($U63)),IFERROR(OFFSET('セット情報(業務便）'!$P$2,MATCH($H68,BカートセットID入力!$F$4:$F$150,0),COLUMN()-COLUMN($U63)),IFERROR(OFFSET('セット情報（サンプル）'!$N$2,MATCH($H68,BカートセットID入力!$I$4:$I$150,0),COLUMN()-COLUMN($U63)),IFERROR(OFFSET('セット情報（イレギュラーサンプル）'!$N$2,MATCH($H68,BカートセットID入力!$L$4:$L$150,0),COLUMN()-COLUMN($U63)),""))))</f>
        <v/>
      </c>
      <c r="X68" s="53" t="str">
        <f ca="1">IFERROR(OFFSET('セット情報(宅配便）'!$P$2,MATCH($H68,BカートセットID入力!$C$4:$C$150,0),COLUMN()-COLUMN($U63)),IFERROR(OFFSET('セット情報(業務便）'!$P$2,MATCH($H68,BカートセットID入力!$F$4:$F$150,0),COLUMN()-COLUMN($U63)),IFERROR(OFFSET('セット情報（サンプル）'!$N$2,MATCH($H68,BカートセットID入力!$I$4:$I$150,0),COLUMN()-COLUMN($U63)),IFERROR(OFFSET('セット情報（イレギュラーサンプル）'!$N$2,MATCH($H68,BカートセットID入力!$L$4:$L$150,0),COLUMN()-COLUMN($U63)),""))))</f>
        <v/>
      </c>
      <c r="Y68" s="53" t="str">
        <f ca="1">IFERROR(OFFSET('セット情報(宅配便）'!$P$2,MATCH($H68,BカートセットID入力!$C$4:$C$150,0),COLUMN()-COLUMN($U63)),IFERROR(OFFSET('セット情報(業務便）'!$P$2,MATCH($H68,BカートセットID入力!$F$4:$F$150,0),COLUMN()-COLUMN($U63)),IFERROR(OFFSET('セット情報（サンプル）'!$N$2,MATCH($H68,BカートセットID入力!$I$4:$I$150,0),COLUMN()-COLUMN($U63)),IFERROR(OFFSET('セット情報（イレギュラーサンプル）'!$N$2,MATCH($H68,BカートセットID入力!$L$4:$L$150,0),COLUMN()-COLUMN($U63)),""))))</f>
        <v/>
      </c>
      <c r="Z68" s="53" t="str">
        <f ca="1">IFERROR(OFFSET('セット情報(宅配便）'!$P$2,MATCH($H68,BカートセットID入力!$C$4:$C$150,0),COLUMN()-COLUMN($U63)),IFERROR(OFFSET('セット情報(業務便）'!$P$2,MATCH($H68,BカートセットID入力!$F$4:$F$150,0),COLUMN()-COLUMN($U63)),IFERROR(OFFSET('セット情報（サンプル）'!$N$2,MATCH($H68,BカートセットID入力!$I$4:$I$150,0),COLUMN()-COLUMN($U63)),IFERROR(OFFSET('セット情報（イレギュラーサンプル）'!$N$2,MATCH($H68,BカートセットID入力!$L$4:$L$150,0),COLUMN()-COLUMN($U63)),""))))</f>
        <v/>
      </c>
      <c r="AA68" s="53" t="str">
        <f ca="1">IFERROR(OFFSET('セット情報(宅配便）'!$P$2,MATCH($H68,BカートセットID入力!$C$4:$C$150,0),COLUMN()-COLUMN($U63)),IFERROR(OFFSET('セット情報(業務便）'!$P$2,MATCH($H68,BカートセットID入力!$F$4:$F$150,0),COLUMN()-COLUMN($U63)),IFERROR(OFFSET('セット情報（サンプル）'!$N$2,MATCH($H68,BカートセットID入力!$I$4:$I$150,0),COLUMN()-COLUMN($U63)),IFERROR(OFFSET('セット情報（イレギュラーサンプル）'!$N$2,MATCH($H68,BカートセットID入力!$L$4:$L$150,0),COLUMN()-COLUMN($U63)),""))))</f>
        <v/>
      </c>
      <c r="AB68" s="53" t="str">
        <f ca="1">IFERROR(OFFSET('セット情報(宅配便）'!$P$2,MATCH($H68,BカートセットID入力!$C$4:$C$150,0),COLUMN()-COLUMN($U63)),IFERROR(OFFSET('セット情報(業務便）'!$P$2,MATCH($H68,BカートセットID入力!$F$4:$F$150,0),COLUMN()-COLUMN($U63)),IFERROR(OFFSET('セット情報（サンプル）'!$N$2,MATCH($H68,BカートセットID入力!$I$4:$I$150,0),COLUMN()-COLUMN($U63)),IFERROR(OFFSET('セット情報（イレギュラーサンプル）'!$N$2,MATCH($H68,BカートセットID入力!$L$4:$L$150,0),COLUMN()-COLUMN($U63)),""))))</f>
        <v/>
      </c>
      <c r="AC68" s="53" t="str">
        <f ca="1">IFERROR(OFFSET('セット情報(宅配便）'!$P$2,MATCH($H68,BカートセットID入力!$C$4:$C$150,0),COLUMN()-COLUMN($U63)),IFERROR(OFFSET('セット情報(業務便）'!$P$2,MATCH($H68,BカートセットID入力!$F$4:$F$150,0),COLUMN()-COLUMN($U63)),IFERROR(OFFSET('セット情報（サンプル）'!$N$2,MATCH($H68,BカートセットID入力!$I$4:$I$150,0),COLUMN()-COLUMN($U63)),IFERROR(OFFSET('セット情報（イレギュラーサンプル）'!$N$2,MATCH($H68,BカートセットID入力!$L$4:$L$150,0),COLUMN()-COLUMN($U63)),""))))</f>
        <v/>
      </c>
      <c r="AD68" s="53" t="str">
        <f ca="1">IFERROR(OFFSET('セット情報(宅配便）'!$P$2,MATCH($H68,BカートセットID入力!$C$4:$C$150,0),COLUMN()-COLUMN($U63)),IFERROR(OFFSET('セット情報(業務便）'!$P$2,MATCH($H68,BカートセットID入力!$F$4:$F$150,0),COLUMN()-COLUMN($U63)),IFERROR(OFFSET('セット情報（サンプル）'!$N$2,MATCH($H68,BカートセットID入力!$I$4:$I$150,0),COLUMN()-COLUMN($U63)),IFERROR(OFFSET('セット情報（イレギュラーサンプル）'!$N$2,MATCH($H68,BカートセットID入力!$L$4:$L$150,0),COLUMN()-COLUMN($U63)),""))))</f>
        <v/>
      </c>
      <c r="AE68" s="53" t="str">
        <f ca="1">IFERROR(OFFSET('セット情報(宅配便）'!$P$2,MATCH($H68,BカートセットID入力!$C$4:$C$150,0),COLUMN()-COLUMN($U63)),IFERROR(OFFSET('セット情報(業務便）'!$P$2,MATCH($H68,BカートセットID入力!$F$4:$F$150,0),COLUMN()-COLUMN($U63)),IFERROR(OFFSET('セット情報（サンプル）'!$N$2,MATCH($H68,BカートセットID入力!$I$4:$I$150,0),COLUMN()-COLUMN($U63)),IFERROR(OFFSET('セット情報（イレギュラーサンプル）'!$N$2,MATCH($H68,BカートセットID入力!$L$4:$L$150,0),COLUMN()-COLUMN($U63)),""))))</f>
        <v/>
      </c>
      <c r="AF68" s="53" t="str">
        <f ca="1">IFERROR(OFFSET('セット情報(宅配便）'!$P$2,MATCH($H68,BカートセットID入力!$C$4:$C$150,0),COLUMN()-COLUMN($U63)),IFERROR(OFFSET('セット情報(業務便）'!$P$2,MATCH($H68,BカートセットID入力!$F$4:$F$150,0),COLUMN()-COLUMN($U63)),IFERROR(OFFSET('セット情報（サンプル）'!$N$2,MATCH($H68,BカートセットID入力!$I$4:$I$150,0),COLUMN()-COLUMN($U63)),IFERROR(OFFSET('セット情報（イレギュラーサンプル）'!$N$2,MATCH($H68,BカートセットID入力!$L$4:$L$150,0),COLUMN()-COLUMN($U63)),""))))</f>
        <v/>
      </c>
      <c r="AG68" s="53" t="str">
        <f ca="1">IFERROR(OFFSET('セット情報(宅配便）'!$P$2,MATCH($H68,BカートセットID入力!$C$4:$C$150,0),COLUMN()-COLUMN($U63)),IFERROR(OFFSET('セット情報(業務便）'!$P$2,MATCH($H68,BカートセットID入力!$F$4:$F$150,0),COLUMN()-COLUMN($U63)),IFERROR(OFFSET('セット情報（サンプル）'!$N$2,MATCH($H68,BカートセットID入力!$I$4:$I$150,0),COLUMN()-COLUMN($U63)),IFERROR(OFFSET('セット情報（イレギュラーサンプル）'!$N$2,MATCH($H68,BカートセットID入力!$L$4:$L$150,0),COLUMN()-COLUMN($U63)),""))))</f>
        <v/>
      </c>
      <c r="AH68" s="53" t="str">
        <f ca="1">IFERROR(OFFSET('セット情報(宅配便）'!$P$2,MATCH($H68,BカートセットID入力!$C$4:$C$150,0),COLUMN()-COLUMN($U63)),IFERROR(OFFSET('セット情報(業務便）'!$P$2,MATCH($H68,BカートセットID入力!$F$4:$F$150,0),COLUMN()-COLUMN($U63)),IFERROR(OFFSET('セット情報（サンプル）'!$N$2,MATCH($H68,BカートセットID入力!$I$4:$I$150,0),COLUMN()-COLUMN($U63)),IFERROR(OFFSET('セット情報（イレギュラーサンプル）'!$N$2,MATCH($H68,BカートセットID入力!$L$4:$L$150,0),COLUMN()-COLUMN($U63)),""))))</f>
        <v/>
      </c>
      <c r="AI68" s="53" t="str">
        <f ca="1">IFERROR(OFFSET('セット情報(宅配便）'!$P$2,MATCH($H68,BカートセットID入力!$C$4:$C$150,0),COLUMN()-COLUMN($U63)),IFERROR(OFFSET('セット情報(業務便）'!$P$2,MATCH($H68,BカートセットID入力!$F$4:$F$150,0),COLUMN()-COLUMN($U63)),IFERROR(OFFSET('セット情報（サンプル）'!$N$2,MATCH($H68,BカートセットID入力!$I$4:$I$150,0),COLUMN()-COLUMN($U63)),IFERROR(OFFSET('セット情報（イレギュラーサンプル）'!$N$2,MATCH($H68,BカートセットID入力!$L$4:$L$150,0),COLUMN()-COLUMN($U63)),""))))</f>
        <v/>
      </c>
      <c r="AJ68" s="53" t="str">
        <f ca="1">IFERROR(OFFSET('セット情報(宅配便）'!$P$2,MATCH($H68,BカートセットID入力!$C$4:$C$150,0),COLUMN()-COLUMN($U63)),IFERROR(OFFSET('セット情報(業務便）'!$P$2,MATCH($H68,BカートセットID入力!$F$4:$F$150,0),COLUMN()-COLUMN($U63)),IFERROR(OFFSET('セット情報（サンプル）'!$N$2,MATCH($H68,BカートセットID入力!$I$4:$I$150,0),COLUMN()-COLUMN($U63)),IFERROR(OFFSET('セット情報（イレギュラーサンプル）'!$N$2,MATCH($H68,BカートセットID入力!$L$4:$L$150,0),COLUMN()-COLUMN($U63)),""))))</f>
        <v/>
      </c>
      <c r="AK68" s="53" t="str">
        <f ca="1">IFERROR(OFFSET('セット情報(宅配便）'!$P$2,MATCH($H68,BカートセットID入力!$C$4:$C$150,0),COLUMN()-COLUMN($U63)),IFERROR(OFFSET('セット情報(業務便）'!$P$2,MATCH($H68,BカートセットID入力!$F$4:$F$150,0),COLUMN()-COLUMN($U63)),IFERROR(OFFSET('セット情報（サンプル）'!$N$2,MATCH($H68,BカートセットID入力!$I$4:$I$150,0),COLUMN()-COLUMN($U63)),IFERROR(OFFSET('セット情報（イレギュラーサンプル）'!$N$2,MATCH($H68,BカートセットID入力!$L$4:$L$150,0),COLUMN()-COLUMN($U63)),""))))</f>
        <v/>
      </c>
      <c r="AL68" s="53" t="str">
        <f ca="1">IFERROR(OFFSET('セット情報(宅配便）'!$P$2,MATCH($H68,BカートセットID入力!$C$4:$C$150,0),COLUMN()-COLUMN($U63)),IFERROR(OFFSET('セット情報(業務便）'!$P$2,MATCH($H68,BカートセットID入力!$F$4:$F$150,0),COLUMN()-COLUMN($U63)),IFERROR(OFFSET('セット情報（サンプル）'!$N$2,MATCH($H68,BカートセットID入力!$I$4:$I$150,0),COLUMN()-COLUMN($U63)),IFERROR(OFFSET('セット情報（イレギュラーサンプル）'!$N$2,MATCH($H68,BカートセットID入力!$L$4:$L$150,0),COLUMN()-COLUMN($U63)),""))))</f>
        <v/>
      </c>
      <c r="AM68" s="53" t="str">
        <f ca="1">IFERROR(OFFSET('セット情報(宅配便）'!$P$2,MATCH($H68,BカートセットID入力!$C$4:$C$150,0),COLUMN()-COLUMN($U63)),IFERROR(OFFSET('セット情報(業務便）'!$P$2,MATCH($H68,BカートセットID入力!$F$4:$F$150,0),COLUMN()-COLUMN($U63)),IFERROR(OFFSET('セット情報（サンプル）'!$N$2,MATCH($H68,BカートセットID入力!$I$4:$I$150,0),COLUMN()-COLUMN($U63)),IFERROR(OFFSET('セット情報（イレギュラーサンプル）'!$N$2,MATCH($H68,BカートセットID入力!$L$4:$L$150,0),COLUMN()-COLUMN($U63)),""))))</f>
        <v/>
      </c>
      <c r="AN68" s="53" t="str">
        <f ca="1">IFERROR(OFFSET('セット情報(宅配便）'!$P$2,MATCH($H68,BカートセットID入力!$C$4:$C$150,0),COLUMN()-COLUMN($U63)),IFERROR(OFFSET('セット情報(業務便）'!$P$2,MATCH($H68,BカートセットID入力!$F$4:$F$150,0),COLUMN()-COLUMN($U63)),IFERROR(OFFSET('セット情報（サンプル）'!$N$2,MATCH($H68,BカートセットID入力!$I$4:$I$150,0),COLUMN()-COLUMN($U63)),IFERROR(OFFSET('セット情報（イレギュラーサンプル）'!$N$2,MATCH($H68,BカートセットID入力!$L$4:$L$150,0),COLUMN()-COLUMN($U63)),""))))</f>
        <v/>
      </c>
      <c r="AO68" s="53" t="str">
        <f ca="1">IFERROR(OFFSET('セット情報(宅配便）'!$P$2,MATCH($H68,BカートセットID入力!$C$4:$C$150,0),COLUMN()-COLUMN($U63)),IFERROR(OFFSET('セット情報(業務便）'!$P$2,MATCH($H68,BカートセットID入力!$F$4:$F$150,0),COLUMN()-COLUMN($U63)),IFERROR(OFFSET('セット情報（サンプル）'!$N$2,MATCH($H68,BカートセットID入力!$I$4:$I$150,0),COLUMN()-COLUMN($U63)),IFERROR(OFFSET('セット情報（イレギュラーサンプル）'!$N$2,MATCH($H68,BカートセットID入力!$L$4:$L$150,0),COLUMN()-COLUMN($U63)),""))))</f>
        <v/>
      </c>
      <c r="AP68" s="53" t="str">
        <f ca="1">IFERROR(OFFSET('セット情報(宅配便）'!$P$2,MATCH($H68,BカートセットID入力!$C$4:$C$150,0),COLUMN()-COLUMN($U63)),IFERROR(OFFSET('セット情報(業務便）'!$P$2,MATCH($H68,BカートセットID入力!$F$4:$F$150,0),COLUMN()-COLUMN($U63)),IFERROR(OFFSET('セット情報（サンプル）'!$N$2,MATCH($H68,BカートセットID入力!$I$4:$I$150,0),COLUMN()-COLUMN($U63)),IFERROR(OFFSET('セット情報（イレギュラーサンプル）'!$N$2,MATCH($H68,BカートセットID入力!$L$4:$L$150,0),COLUMN()-COLUMN($U63)),""))))</f>
        <v/>
      </c>
      <c r="AQ68" s="53" t="str">
        <f ca="1">IFERROR(OFFSET('セット情報(宅配便）'!$P$2,MATCH($H68,BカートセットID入力!$C$4:$C$150,0),COLUMN()-COLUMN($U63)),IFERROR(OFFSET('セット情報(業務便）'!$P$2,MATCH($H68,BカートセットID入力!$F$4:$F$150,0),COLUMN()-COLUMN($U63)),IFERROR(OFFSET('セット情報（サンプル）'!$N$2,MATCH($H68,BカートセットID入力!$I$4:$I$150,0),COLUMN()-COLUMN($U63)),IFERROR(OFFSET('セット情報（イレギュラーサンプル）'!$N$2,MATCH($H68,BカートセットID入力!$L$4:$L$150,0),COLUMN()-COLUMN($U63)),""))))</f>
        <v/>
      </c>
      <c r="AR68" s="53" t="str">
        <f ca="1">IFERROR(OFFSET('セット情報(宅配便）'!$P$2,MATCH($H68,BカートセットID入力!$C$4:$C$150,0),COLUMN()-COLUMN($U63)),IFERROR(OFFSET('セット情報(業務便）'!$P$2,MATCH($H68,BカートセットID入力!$F$4:$F$150,0),COLUMN()-COLUMN($U63)),IFERROR(OFFSET('セット情報（サンプル）'!$N$2,MATCH($H68,BカートセットID入力!$I$4:$I$150,0),COLUMN()-COLUMN($U63)),IFERROR(OFFSET('セット情報（イレギュラーサンプル）'!$N$2,MATCH($H68,BカートセットID入力!$L$4:$L$150,0),COLUMN()-COLUMN($U63)),""))))</f>
        <v/>
      </c>
      <c r="AS68" s="53" t="str">
        <f ca="1">IFERROR(OFFSET('セット情報(宅配便）'!$P$2,MATCH($H68,BカートセットID入力!$C$4:$C$150,0),COLUMN()-COLUMN($U63)),IFERROR(OFFSET('セット情報(業務便）'!$P$2,MATCH($H68,BカートセットID入力!$F$4:$F$150,0),COLUMN()-COLUMN($U63)),IFERROR(OFFSET('セット情報（サンプル）'!$N$2,MATCH($H68,BカートセットID入力!$I$4:$I$150,0),COLUMN()-COLUMN($U63)),IFERROR(OFFSET('セット情報（イレギュラーサンプル）'!$N$2,MATCH($H68,BカートセットID入力!$L$4:$L$150,0),COLUMN()-COLUMN($U63)),""))))</f>
        <v/>
      </c>
      <c r="AT68" s="53" t="str">
        <f ca="1">IFERROR(OFFSET('セット情報(宅配便）'!$P$2,MATCH($H68,BカートセットID入力!$C$4:$C$150,0),COLUMN()-COLUMN($U63)),IFERROR(OFFSET('セット情報(業務便）'!$P$2,MATCH($H68,BカートセットID入力!$F$4:$F$150,0),COLUMN()-COLUMN($U63)),IFERROR(OFFSET('セット情報（サンプル）'!$N$2,MATCH($H68,BカートセットID入力!$I$4:$I$150,0),COLUMN()-COLUMN($U63)),IFERROR(OFFSET('セット情報（イレギュラーサンプル）'!$N$2,MATCH($H68,BカートセットID入力!$L$4:$L$150,0),COLUMN()-COLUMN($U63)),""))))</f>
        <v/>
      </c>
    </row>
    <row r="69" spans="1:46">
      <c r="A69" s="144"/>
      <c r="B69" s="53" t="str">
        <f>IF(ISBLANK(現行セット情報CSV!A69),"",現行セット情報CSV!A69)</f>
        <v/>
      </c>
      <c r="C69" s="53" t="str">
        <f>IF(ISBLANK(現行セット情報CSV!B69),"",現行セット情報CSV!B69)&amp;IFERROR(VLOOKUP(A69,上部フリースペースHTML!$A$3:$H$5,8,FALSE),"")</f>
        <v/>
      </c>
      <c r="D69" s="53" t="str">
        <f>IF(ISBLANK(現行セット情報CSV!C69),"",現行セット情報CSV!C69)</f>
        <v/>
      </c>
      <c r="E69" s="53" t="str">
        <f>IF(ISBLANK(現行セット情報CSV!D69),"",現行セット情報CSV!D69)</f>
        <v/>
      </c>
      <c r="F69" s="53" t="str">
        <f>IF(ISBLANK(現行セット情報CSV!E69),"",現行セット情報CSV!E69)</f>
        <v/>
      </c>
      <c r="G69" s="53" t="str">
        <f>IF(ISBLANK(現行セット情報CSV!F69),"",現行セット情報CSV!F69)</f>
        <v/>
      </c>
      <c r="H69" s="53" t="str">
        <f>IF(ISBLANK(現行セット情報CSV!G69),"",現行セット情報CSV!G69)</f>
        <v/>
      </c>
      <c r="I69" s="53" t="str">
        <f>IF(ISBLANK(現行セット情報CSV!H69),"",現行セット情報CSV!H69)</f>
        <v/>
      </c>
      <c r="J69" s="53" t="str">
        <f>IF(ISBLANK(現行セット情報CSV!I69),"",現行セット情報CSV!I69&amp;"("&amp;TEXT($J$2,"yyyy年m月")&amp;"納品から)")</f>
        <v/>
      </c>
      <c r="K69" s="53" t="str">
        <f>IF(ISBLANK(現行セット情報CSV!J69),"",現行セット情報CSV!J69)</f>
        <v/>
      </c>
      <c r="L69" s="53" t="str">
        <f>IF(ISBLANK(現行セット情報CSV!K69),"",現行セット情報CSV!K69)</f>
        <v/>
      </c>
      <c r="M69" s="53" t="str">
        <f>IF(ISBLANK(現行セット情報CSV!L69),"",現行セット情報CSV!L69)</f>
        <v/>
      </c>
      <c r="N69" s="53" t="str">
        <f>IF(ISBLANK(現行セット情報CSV!M69),"",現行セット情報CSV!M69)</f>
        <v/>
      </c>
      <c r="O69" s="53" t="str">
        <f>IF(ISBLANK(現行セット情報CSV!N69),"",現行セット情報CSV!N69)</f>
        <v/>
      </c>
      <c r="P69" s="53" t="str">
        <f>IF(ISBLANK(現行セット情報CSV!O69),"",現行セット情報CSV!O69)</f>
        <v/>
      </c>
      <c r="Q69" s="53" t="str">
        <f>IF(ISBLANK(現行セット情報CSV!P69),"",現行セット情報CSV!P69)</f>
        <v/>
      </c>
      <c r="R69" s="53" t="str">
        <f>IF(ISBLANK(現行セット情報CSV!Q69),"",現行セット情報CSV!Q69)</f>
        <v/>
      </c>
      <c r="S69" s="53" t="str">
        <f>IF(ISBLANK(現行セット情報CSV!R69),"",現行セット情報CSV!R69)</f>
        <v/>
      </c>
      <c r="T69" s="53" t="str">
        <f>IF(ISBLANK(現行セット情報CSV!S69),"",現行セット情報CSV!S69)</f>
        <v/>
      </c>
      <c r="U69" s="53" t="str">
        <f ca="1">IFERROR(OFFSET('セット情報(宅配便）'!$P$2,MATCH($H69,BカートセットID入力!$C$4:$C$150,0),COLUMN()-COLUMN($U64)),IFERROR(OFFSET('セット情報(業務便）'!$P$2,MATCH($H69,BカートセットID入力!$F$4:$F$150,0),COLUMN()-COLUMN($U64)),IFERROR(OFFSET('セット情報（サンプル）'!$N$2,MATCH($H69,BカートセットID入力!$I$4:$I$150,0),COLUMN()-COLUMN($U64)),IFERROR(OFFSET('セット情報（イレギュラーサンプル）'!$N$2,MATCH($H69,BカートセットID入力!$L$4:$L$150,0),COLUMN()-COLUMN($U64)),""))))</f>
        <v/>
      </c>
      <c r="V69" s="53" t="str">
        <f ca="1">IFERROR(OFFSET('セット情報(宅配便）'!$P$2,MATCH($H69,BカートセットID入力!$C$4:$C$150,0),COLUMN()-COLUMN($U64)),IFERROR(OFFSET('セット情報(業務便）'!$P$2,MATCH($H69,BカートセットID入力!$F$4:$F$150,0),COLUMN()-COLUMN($U64)),IFERROR(OFFSET('セット情報（サンプル）'!$N$2,MATCH($H69,BカートセットID入力!$I$4:$I$150,0),COLUMN()-COLUMN($U64)),IFERROR(OFFSET('セット情報（イレギュラーサンプル）'!$N$2,MATCH($H69,BカートセットID入力!$L$4:$L$150,0),COLUMN()-COLUMN($U64)),""))))</f>
        <v/>
      </c>
      <c r="W69" s="53" t="str">
        <f ca="1">IFERROR(OFFSET('セット情報(宅配便）'!$P$2,MATCH($H69,BカートセットID入力!$C$4:$C$150,0),COLUMN()-COLUMN($U64)),IFERROR(OFFSET('セット情報(業務便）'!$P$2,MATCH($H69,BカートセットID入力!$F$4:$F$150,0),COLUMN()-COLUMN($U64)),IFERROR(OFFSET('セット情報（サンプル）'!$N$2,MATCH($H69,BカートセットID入力!$I$4:$I$150,0),COLUMN()-COLUMN($U64)),IFERROR(OFFSET('セット情報（イレギュラーサンプル）'!$N$2,MATCH($H69,BカートセットID入力!$L$4:$L$150,0),COLUMN()-COLUMN($U64)),""))))</f>
        <v/>
      </c>
      <c r="X69" s="53" t="str">
        <f ca="1">IFERROR(OFFSET('セット情報(宅配便）'!$P$2,MATCH($H69,BカートセットID入力!$C$4:$C$150,0),COLUMN()-COLUMN($U64)),IFERROR(OFFSET('セット情報(業務便）'!$P$2,MATCH($H69,BカートセットID入力!$F$4:$F$150,0),COLUMN()-COLUMN($U64)),IFERROR(OFFSET('セット情報（サンプル）'!$N$2,MATCH($H69,BカートセットID入力!$I$4:$I$150,0),COLUMN()-COLUMN($U64)),IFERROR(OFFSET('セット情報（イレギュラーサンプル）'!$N$2,MATCH($H69,BカートセットID入力!$L$4:$L$150,0),COLUMN()-COLUMN($U64)),""))))</f>
        <v/>
      </c>
      <c r="Y69" s="53" t="str">
        <f ca="1">IFERROR(OFFSET('セット情報(宅配便）'!$P$2,MATCH($H69,BカートセットID入力!$C$4:$C$150,0),COLUMN()-COLUMN($U64)),IFERROR(OFFSET('セット情報(業務便）'!$P$2,MATCH($H69,BカートセットID入力!$F$4:$F$150,0),COLUMN()-COLUMN($U64)),IFERROR(OFFSET('セット情報（サンプル）'!$N$2,MATCH($H69,BカートセットID入力!$I$4:$I$150,0),COLUMN()-COLUMN($U64)),IFERROR(OFFSET('セット情報（イレギュラーサンプル）'!$N$2,MATCH($H69,BカートセットID入力!$L$4:$L$150,0),COLUMN()-COLUMN($U64)),""))))</f>
        <v/>
      </c>
      <c r="Z69" s="53" t="str">
        <f ca="1">IFERROR(OFFSET('セット情報(宅配便）'!$P$2,MATCH($H69,BカートセットID入力!$C$4:$C$150,0),COLUMN()-COLUMN($U64)),IFERROR(OFFSET('セット情報(業務便）'!$P$2,MATCH($H69,BカートセットID入力!$F$4:$F$150,0),COLUMN()-COLUMN($U64)),IFERROR(OFFSET('セット情報（サンプル）'!$N$2,MATCH($H69,BカートセットID入力!$I$4:$I$150,0),COLUMN()-COLUMN($U64)),IFERROR(OFFSET('セット情報（イレギュラーサンプル）'!$N$2,MATCH($H69,BカートセットID入力!$L$4:$L$150,0),COLUMN()-COLUMN($U64)),""))))</f>
        <v/>
      </c>
      <c r="AA69" s="53" t="str">
        <f ca="1">IFERROR(OFFSET('セット情報(宅配便）'!$P$2,MATCH($H69,BカートセットID入力!$C$4:$C$150,0),COLUMN()-COLUMN($U64)),IFERROR(OFFSET('セット情報(業務便）'!$P$2,MATCH($H69,BカートセットID入力!$F$4:$F$150,0),COLUMN()-COLUMN($U64)),IFERROR(OFFSET('セット情報（サンプル）'!$N$2,MATCH($H69,BカートセットID入力!$I$4:$I$150,0),COLUMN()-COLUMN($U64)),IFERROR(OFFSET('セット情報（イレギュラーサンプル）'!$N$2,MATCH($H69,BカートセットID入力!$L$4:$L$150,0),COLUMN()-COLUMN($U64)),""))))</f>
        <v/>
      </c>
      <c r="AB69" s="53" t="str">
        <f ca="1">IFERROR(OFFSET('セット情報(宅配便）'!$P$2,MATCH($H69,BカートセットID入力!$C$4:$C$150,0),COLUMN()-COLUMN($U64)),IFERROR(OFFSET('セット情報(業務便）'!$P$2,MATCH($H69,BカートセットID入力!$F$4:$F$150,0),COLUMN()-COLUMN($U64)),IFERROR(OFFSET('セット情報（サンプル）'!$N$2,MATCH($H69,BカートセットID入力!$I$4:$I$150,0),COLUMN()-COLUMN($U64)),IFERROR(OFFSET('セット情報（イレギュラーサンプル）'!$N$2,MATCH($H69,BカートセットID入力!$L$4:$L$150,0),COLUMN()-COLUMN($U64)),""))))</f>
        <v/>
      </c>
      <c r="AC69" s="53" t="str">
        <f ca="1">IFERROR(OFFSET('セット情報(宅配便）'!$P$2,MATCH($H69,BカートセットID入力!$C$4:$C$150,0),COLUMN()-COLUMN($U64)),IFERROR(OFFSET('セット情報(業務便）'!$P$2,MATCH($H69,BカートセットID入力!$F$4:$F$150,0),COLUMN()-COLUMN($U64)),IFERROR(OFFSET('セット情報（サンプル）'!$N$2,MATCH($H69,BカートセットID入力!$I$4:$I$150,0),COLUMN()-COLUMN($U64)),IFERROR(OFFSET('セット情報（イレギュラーサンプル）'!$N$2,MATCH($H69,BカートセットID入力!$L$4:$L$150,0),COLUMN()-COLUMN($U64)),""))))</f>
        <v/>
      </c>
      <c r="AD69" s="53" t="str">
        <f ca="1">IFERROR(OFFSET('セット情報(宅配便）'!$P$2,MATCH($H69,BカートセットID入力!$C$4:$C$150,0),COLUMN()-COLUMN($U64)),IFERROR(OFFSET('セット情報(業務便）'!$P$2,MATCH($H69,BカートセットID入力!$F$4:$F$150,0),COLUMN()-COLUMN($U64)),IFERROR(OFFSET('セット情報（サンプル）'!$N$2,MATCH($H69,BカートセットID入力!$I$4:$I$150,0),COLUMN()-COLUMN($U64)),IFERROR(OFFSET('セット情報（イレギュラーサンプル）'!$N$2,MATCH($H69,BカートセットID入力!$L$4:$L$150,0),COLUMN()-COLUMN($U64)),""))))</f>
        <v/>
      </c>
      <c r="AE69" s="53" t="str">
        <f ca="1">IFERROR(OFFSET('セット情報(宅配便）'!$P$2,MATCH($H69,BカートセットID入力!$C$4:$C$150,0),COLUMN()-COLUMN($U64)),IFERROR(OFFSET('セット情報(業務便）'!$P$2,MATCH($H69,BカートセットID入力!$F$4:$F$150,0),COLUMN()-COLUMN($U64)),IFERROR(OFFSET('セット情報（サンプル）'!$N$2,MATCH($H69,BカートセットID入力!$I$4:$I$150,0),COLUMN()-COLUMN($U64)),IFERROR(OFFSET('セット情報（イレギュラーサンプル）'!$N$2,MATCH($H69,BカートセットID入力!$L$4:$L$150,0),COLUMN()-COLUMN($U64)),""))))</f>
        <v/>
      </c>
      <c r="AF69" s="53" t="str">
        <f ca="1">IFERROR(OFFSET('セット情報(宅配便）'!$P$2,MATCH($H69,BカートセットID入力!$C$4:$C$150,0),COLUMN()-COLUMN($U64)),IFERROR(OFFSET('セット情報(業務便）'!$P$2,MATCH($H69,BカートセットID入力!$F$4:$F$150,0),COLUMN()-COLUMN($U64)),IFERROR(OFFSET('セット情報（サンプル）'!$N$2,MATCH($H69,BカートセットID入力!$I$4:$I$150,0),COLUMN()-COLUMN($U64)),IFERROR(OFFSET('セット情報（イレギュラーサンプル）'!$N$2,MATCH($H69,BカートセットID入力!$L$4:$L$150,0),COLUMN()-COLUMN($U64)),""))))</f>
        <v/>
      </c>
      <c r="AG69" s="53" t="str">
        <f ca="1">IFERROR(OFFSET('セット情報(宅配便）'!$P$2,MATCH($H69,BカートセットID入力!$C$4:$C$150,0),COLUMN()-COLUMN($U64)),IFERROR(OFFSET('セット情報(業務便）'!$P$2,MATCH($H69,BカートセットID入力!$F$4:$F$150,0),COLUMN()-COLUMN($U64)),IFERROR(OFFSET('セット情報（サンプル）'!$N$2,MATCH($H69,BカートセットID入力!$I$4:$I$150,0),COLUMN()-COLUMN($U64)),IFERROR(OFFSET('セット情報（イレギュラーサンプル）'!$N$2,MATCH($H69,BカートセットID入力!$L$4:$L$150,0),COLUMN()-COLUMN($U64)),""))))</f>
        <v/>
      </c>
      <c r="AH69" s="53" t="str">
        <f ca="1">IFERROR(OFFSET('セット情報(宅配便）'!$P$2,MATCH($H69,BカートセットID入力!$C$4:$C$150,0),COLUMN()-COLUMN($U64)),IFERROR(OFFSET('セット情報(業務便）'!$P$2,MATCH($H69,BカートセットID入力!$F$4:$F$150,0),COLUMN()-COLUMN($U64)),IFERROR(OFFSET('セット情報（サンプル）'!$N$2,MATCH($H69,BカートセットID入力!$I$4:$I$150,0),COLUMN()-COLUMN($U64)),IFERROR(OFFSET('セット情報（イレギュラーサンプル）'!$N$2,MATCH($H69,BカートセットID入力!$L$4:$L$150,0),COLUMN()-COLUMN($U64)),""))))</f>
        <v/>
      </c>
      <c r="AI69" s="53" t="str">
        <f ca="1">IFERROR(OFFSET('セット情報(宅配便）'!$P$2,MATCH($H69,BカートセットID入力!$C$4:$C$150,0),COLUMN()-COLUMN($U64)),IFERROR(OFFSET('セット情報(業務便）'!$P$2,MATCH($H69,BカートセットID入力!$F$4:$F$150,0),COLUMN()-COLUMN($U64)),IFERROR(OFFSET('セット情報（サンプル）'!$N$2,MATCH($H69,BカートセットID入力!$I$4:$I$150,0),COLUMN()-COLUMN($U64)),IFERROR(OFFSET('セット情報（イレギュラーサンプル）'!$N$2,MATCH($H69,BカートセットID入力!$L$4:$L$150,0),COLUMN()-COLUMN($U64)),""))))</f>
        <v/>
      </c>
      <c r="AJ69" s="53" t="str">
        <f ca="1">IFERROR(OFFSET('セット情報(宅配便）'!$P$2,MATCH($H69,BカートセットID入力!$C$4:$C$150,0),COLUMN()-COLUMN($U64)),IFERROR(OFFSET('セット情報(業務便）'!$P$2,MATCH($H69,BカートセットID入力!$F$4:$F$150,0),COLUMN()-COLUMN($U64)),IFERROR(OFFSET('セット情報（サンプル）'!$N$2,MATCH($H69,BカートセットID入力!$I$4:$I$150,0),COLUMN()-COLUMN($U64)),IFERROR(OFFSET('セット情報（イレギュラーサンプル）'!$N$2,MATCH($H69,BカートセットID入力!$L$4:$L$150,0),COLUMN()-COLUMN($U64)),""))))</f>
        <v/>
      </c>
      <c r="AK69" s="53" t="str">
        <f ca="1">IFERROR(OFFSET('セット情報(宅配便）'!$P$2,MATCH($H69,BカートセットID入力!$C$4:$C$150,0),COLUMN()-COLUMN($U64)),IFERROR(OFFSET('セット情報(業務便）'!$P$2,MATCH($H69,BカートセットID入力!$F$4:$F$150,0),COLUMN()-COLUMN($U64)),IFERROR(OFFSET('セット情報（サンプル）'!$N$2,MATCH($H69,BカートセットID入力!$I$4:$I$150,0),COLUMN()-COLUMN($U64)),IFERROR(OFFSET('セット情報（イレギュラーサンプル）'!$N$2,MATCH($H69,BカートセットID入力!$L$4:$L$150,0),COLUMN()-COLUMN($U64)),""))))</f>
        <v/>
      </c>
      <c r="AL69" s="53" t="str">
        <f ca="1">IFERROR(OFFSET('セット情報(宅配便）'!$P$2,MATCH($H69,BカートセットID入力!$C$4:$C$150,0),COLUMN()-COLUMN($U64)),IFERROR(OFFSET('セット情報(業務便）'!$P$2,MATCH($H69,BカートセットID入力!$F$4:$F$150,0),COLUMN()-COLUMN($U64)),IFERROR(OFFSET('セット情報（サンプル）'!$N$2,MATCH($H69,BカートセットID入力!$I$4:$I$150,0),COLUMN()-COLUMN($U64)),IFERROR(OFFSET('セット情報（イレギュラーサンプル）'!$N$2,MATCH($H69,BカートセットID入力!$L$4:$L$150,0),COLUMN()-COLUMN($U64)),""))))</f>
        <v/>
      </c>
      <c r="AM69" s="53" t="str">
        <f ca="1">IFERROR(OFFSET('セット情報(宅配便）'!$P$2,MATCH($H69,BカートセットID入力!$C$4:$C$150,0),COLUMN()-COLUMN($U64)),IFERROR(OFFSET('セット情報(業務便）'!$P$2,MATCH($H69,BカートセットID入力!$F$4:$F$150,0),COLUMN()-COLUMN($U64)),IFERROR(OFFSET('セット情報（サンプル）'!$N$2,MATCH($H69,BカートセットID入力!$I$4:$I$150,0),COLUMN()-COLUMN($U64)),IFERROR(OFFSET('セット情報（イレギュラーサンプル）'!$N$2,MATCH($H69,BカートセットID入力!$L$4:$L$150,0),COLUMN()-COLUMN($U64)),""))))</f>
        <v/>
      </c>
      <c r="AN69" s="53" t="str">
        <f ca="1">IFERROR(OFFSET('セット情報(宅配便）'!$P$2,MATCH($H69,BカートセットID入力!$C$4:$C$150,0),COLUMN()-COLUMN($U64)),IFERROR(OFFSET('セット情報(業務便）'!$P$2,MATCH($H69,BカートセットID入力!$F$4:$F$150,0),COLUMN()-COLUMN($U64)),IFERROR(OFFSET('セット情報（サンプル）'!$N$2,MATCH($H69,BカートセットID入力!$I$4:$I$150,0),COLUMN()-COLUMN($U64)),IFERROR(OFFSET('セット情報（イレギュラーサンプル）'!$N$2,MATCH($H69,BカートセットID入力!$L$4:$L$150,0),COLUMN()-COLUMN($U64)),""))))</f>
        <v/>
      </c>
      <c r="AO69" s="53" t="str">
        <f ca="1">IFERROR(OFFSET('セット情報(宅配便）'!$P$2,MATCH($H69,BカートセットID入力!$C$4:$C$150,0),COLUMN()-COLUMN($U64)),IFERROR(OFFSET('セット情報(業務便）'!$P$2,MATCH($H69,BカートセットID入力!$F$4:$F$150,0),COLUMN()-COLUMN($U64)),IFERROR(OFFSET('セット情報（サンプル）'!$N$2,MATCH($H69,BカートセットID入力!$I$4:$I$150,0),COLUMN()-COLUMN($U64)),IFERROR(OFFSET('セット情報（イレギュラーサンプル）'!$N$2,MATCH($H69,BカートセットID入力!$L$4:$L$150,0),COLUMN()-COLUMN($U64)),""))))</f>
        <v/>
      </c>
      <c r="AP69" s="53" t="str">
        <f ca="1">IFERROR(OFFSET('セット情報(宅配便）'!$P$2,MATCH($H69,BカートセットID入力!$C$4:$C$150,0),COLUMN()-COLUMN($U64)),IFERROR(OFFSET('セット情報(業務便）'!$P$2,MATCH($H69,BカートセットID入力!$F$4:$F$150,0),COLUMN()-COLUMN($U64)),IFERROR(OFFSET('セット情報（サンプル）'!$N$2,MATCH($H69,BカートセットID入力!$I$4:$I$150,0),COLUMN()-COLUMN($U64)),IFERROR(OFFSET('セット情報（イレギュラーサンプル）'!$N$2,MATCH($H69,BカートセットID入力!$L$4:$L$150,0),COLUMN()-COLUMN($U64)),""))))</f>
        <v/>
      </c>
      <c r="AQ69" s="53" t="str">
        <f ca="1">IFERROR(OFFSET('セット情報(宅配便）'!$P$2,MATCH($H69,BカートセットID入力!$C$4:$C$150,0),COLUMN()-COLUMN($U64)),IFERROR(OFFSET('セット情報(業務便）'!$P$2,MATCH($H69,BカートセットID入力!$F$4:$F$150,0),COLUMN()-COLUMN($U64)),IFERROR(OFFSET('セット情報（サンプル）'!$N$2,MATCH($H69,BカートセットID入力!$I$4:$I$150,0),COLUMN()-COLUMN($U64)),IFERROR(OFFSET('セット情報（イレギュラーサンプル）'!$N$2,MATCH($H69,BカートセットID入力!$L$4:$L$150,0),COLUMN()-COLUMN($U64)),""))))</f>
        <v/>
      </c>
      <c r="AR69" s="53" t="str">
        <f ca="1">IFERROR(OFFSET('セット情報(宅配便）'!$P$2,MATCH($H69,BカートセットID入力!$C$4:$C$150,0),COLUMN()-COLUMN($U64)),IFERROR(OFFSET('セット情報(業務便）'!$P$2,MATCH($H69,BカートセットID入力!$F$4:$F$150,0),COLUMN()-COLUMN($U64)),IFERROR(OFFSET('セット情報（サンプル）'!$N$2,MATCH($H69,BカートセットID入力!$I$4:$I$150,0),COLUMN()-COLUMN($U64)),IFERROR(OFFSET('セット情報（イレギュラーサンプル）'!$N$2,MATCH($H69,BカートセットID入力!$L$4:$L$150,0),COLUMN()-COLUMN($U64)),""))))</f>
        <v/>
      </c>
      <c r="AS69" s="53" t="str">
        <f ca="1">IFERROR(OFFSET('セット情報(宅配便）'!$P$2,MATCH($H69,BカートセットID入力!$C$4:$C$150,0),COLUMN()-COLUMN($U64)),IFERROR(OFFSET('セット情報(業務便）'!$P$2,MATCH($H69,BカートセットID入力!$F$4:$F$150,0),COLUMN()-COLUMN($U64)),IFERROR(OFFSET('セット情報（サンプル）'!$N$2,MATCH($H69,BカートセットID入力!$I$4:$I$150,0),COLUMN()-COLUMN($U64)),IFERROR(OFFSET('セット情報（イレギュラーサンプル）'!$N$2,MATCH($H69,BカートセットID入力!$L$4:$L$150,0),COLUMN()-COLUMN($U64)),""))))</f>
        <v/>
      </c>
      <c r="AT69" s="53" t="str">
        <f ca="1">IFERROR(OFFSET('セット情報(宅配便）'!$P$2,MATCH($H69,BカートセットID入力!$C$4:$C$150,0),COLUMN()-COLUMN($U64)),IFERROR(OFFSET('セット情報(業務便）'!$P$2,MATCH($H69,BカートセットID入力!$F$4:$F$150,0),COLUMN()-COLUMN($U64)),IFERROR(OFFSET('セット情報（サンプル）'!$N$2,MATCH($H69,BカートセットID入力!$I$4:$I$150,0),COLUMN()-COLUMN($U64)),IFERROR(OFFSET('セット情報（イレギュラーサンプル）'!$N$2,MATCH($H69,BカートセットID入力!$L$4:$L$150,0),COLUMN()-COLUMN($U64)),""))))</f>
        <v/>
      </c>
    </row>
    <row r="70" spans="1:46">
      <c r="A70" s="144"/>
      <c r="B70" s="53" t="str">
        <f>IF(ISBLANK(現行セット情報CSV!A70),"",現行セット情報CSV!A70)</f>
        <v/>
      </c>
      <c r="C70" s="53" t="str">
        <f>IF(ISBLANK(現行セット情報CSV!B70),"",現行セット情報CSV!B70)&amp;IFERROR(VLOOKUP(A70,上部フリースペースHTML!$A$3:$H$5,8,FALSE),"")</f>
        <v/>
      </c>
      <c r="D70" s="53" t="str">
        <f>IF(ISBLANK(現行セット情報CSV!C70),"",現行セット情報CSV!C70)</f>
        <v/>
      </c>
      <c r="E70" s="53" t="str">
        <f>IF(ISBLANK(現行セット情報CSV!D70),"",現行セット情報CSV!D70)</f>
        <v/>
      </c>
      <c r="F70" s="53" t="str">
        <f>IF(ISBLANK(現行セット情報CSV!E70),"",現行セット情報CSV!E70)</f>
        <v/>
      </c>
      <c r="G70" s="53" t="str">
        <f>IF(ISBLANK(現行セット情報CSV!F70),"",現行セット情報CSV!F70)</f>
        <v/>
      </c>
      <c r="H70" s="53" t="str">
        <f>IF(ISBLANK(現行セット情報CSV!G70),"",現行セット情報CSV!G70)</f>
        <v/>
      </c>
      <c r="I70" s="53" t="str">
        <f>IF(ISBLANK(現行セット情報CSV!H70),"",現行セット情報CSV!H70)</f>
        <v/>
      </c>
      <c r="J70" s="53" t="str">
        <f>IF(ISBLANK(現行セット情報CSV!I70),"",現行セット情報CSV!I70&amp;"("&amp;TEXT($J$2,"yyyy年m月")&amp;"納品から)")</f>
        <v/>
      </c>
      <c r="K70" s="53" t="str">
        <f>IF(ISBLANK(現行セット情報CSV!J70),"",現行セット情報CSV!J70)</f>
        <v/>
      </c>
      <c r="L70" s="53" t="str">
        <f>IF(ISBLANK(現行セット情報CSV!K70),"",現行セット情報CSV!K70)</f>
        <v/>
      </c>
      <c r="M70" s="53" t="str">
        <f>IF(ISBLANK(現行セット情報CSV!L70),"",現行セット情報CSV!L70)</f>
        <v/>
      </c>
      <c r="N70" s="53" t="str">
        <f>IF(ISBLANK(現行セット情報CSV!M70),"",現行セット情報CSV!M70)</f>
        <v/>
      </c>
      <c r="O70" s="53" t="str">
        <f>IF(ISBLANK(現行セット情報CSV!N70),"",現行セット情報CSV!N70)</f>
        <v/>
      </c>
      <c r="P70" s="53" t="str">
        <f>IF(ISBLANK(現行セット情報CSV!O70),"",現行セット情報CSV!O70)</f>
        <v/>
      </c>
      <c r="Q70" s="53" t="str">
        <f>IF(ISBLANK(現行セット情報CSV!P70),"",現行セット情報CSV!P70)</f>
        <v/>
      </c>
      <c r="R70" s="53" t="str">
        <f>IF(ISBLANK(現行セット情報CSV!Q70),"",現行セット情報CSV!Q70)</f>
        <v/>
      </c>
      <c r="S70" s="53" t="str">
        <f>IF(ISBLANK(現行セット情報CSV!R70),"",現行セット情報CSV!R70)</f>
        <v/>
      </c>
      <c r="T70" s="53" t="str">
        <f>IF(ISBLANK(現行セット情報CSV!S70),"",現行セット情報CSV!S70)</f>
        <v/>
      </c>
      <c r="U70" s="53" t="str">
        <f ca="1">IFERROR(OFFSET('セット情報(宅配便）'!$P$2,MATCH($H70,BカートセットID入力!$C$4:$C$150,0),COLUMN()-COLUMN($U65)),IFERROR(OFFSET('セット情報(業務便）'!$P$2,MATCH($H70,BカートセットID入力!$F$4:$F$150,0),COLUMN()-COLUMN($U65)),IFERROR(OFFSET('セット情報（サンプル）'!$N$2,MATCH($H70,BカートセットID入力!$I$4:$I$150,0),COLUMN()-COLUMN($U65)),IFERROR(OFFSET('セット情報（イレギュラーサンプル）'!$N$2,MATCH($H70,BカートセットID入力!$L$4:$L$150,0),COLUMN()-COLUMN($U65)),""))))</f>
        <v/>
      </c>
      <c r="V70" s="53" t="str">
        <f ca="1">IFERROR(OFFSET('セット情報(宅配便）'!$P$2,MATCH($H70,BカートセットID入力!$C$4:$C$150,0),COLUMN()-COLUMN($U65)),IFERROR(OFFSET('セット情報(業務便）'!$P$2,MATCH($H70,BカートセットID入力!$F$4:$F$150,0),COLUMN()-COLUMN($U65)),IFERROR(OFFSET('セット情報（サンプル）'!$N$2,MATCH($H70,BカートセットID入力!$I$4:$I$150,0),COLUMN()-COLUMN($U65)),IFERROR(OFFSET('セット情報（イレギュラーサンプル）'!$N$2,MATCH($H70,BカートセットID入力!$L$4:$L$150,0),COLUMN()-COLUMN($U65)),""))))</f>
        <v/>
      </c>
      <c r="W70" s="53" t="str">
        <f ca="1">IFERROR(OFFSET('セット情報(宅配便）'!$P$2,MATCH($H70,BカートセットID入力!$C$4:$C$150,0),COLUMN()-COLUMN($U65)),IFERROR(OFFSET('セット情報(業務便）'!$P$2,MATCH($H70,BカートセットID入力!$F$4:$F$150,0),COLUMN()-COLUMN($U65)),IFERROR(OFFSET('セット情報（サンプル）'!$N$2,MATCH($H70,BカートセットID入力!$I$4:$I$150,0),COLUMN()-COLUMN($U65)),IFERROR(OFFSET('セット情報（イレギュラーサンプル）'!$N$2,MATCH($H70,BカートセットID入力!$L$4:$L$150,0),COLUMN()-COLUMN($U65)),""))))</f>
        <v/>
      </c>
      <c r="X70" s="53" t="str">
        <f ca="1">IFERROR(OFFSET('セット情報(宅配便）'!$P$2,MATCH($H70,BカートセットID入力!$C$4:$C$150,0),COLUMN()-COLUMN($U65)),IFERROR(OFFSET('セット情報(業務便）'!$P$2,MATCH($H70,BカートセットID入力!$F$4:$F$150,0),COLUMN()-COLUMN($U65)),IFERROR(OFFSET('セット情報（サンプル）'!$N$2,MATCH($H70,BカートセットID入力!$I$4:$I$150,0),COLUMN()-COLUMN($U65)),IFERROR(OFFSET('セット情報（イレギュラーサンプル）'!$N$2,MATCH($H70,BカートセットID入力!$L$4:$L$150,0),COLUMN()-COLUMN($U65)),""))))</f>
        <v/>
      </c>
      <c r="Y70" s="53" t="str">
        <f ca="1">IFERROR(OFFSET('セット情報(宅配便）'!$P$2,MATCH($H70,BカートセットID入力!$C$4:$C$150,0),COLUMN()-COLUMN($U65)),IFERROR(OFFSET('セット情報(業務便）'!$P$2,MATCH($H70,BカートセットID入力!$F$4:$F$150,0),COLUMN()-COLUMN($U65)),IFERROR(OFFSET('セット情報（サンプル）'!$N$2,MATCH($H70,BカートセットID入力!$I$4:$I$150,0),COLUMN()-COLUMN($U65)),IFERROR(OFFSET('セット情報（イレギュラーサンプル）'!$N$2,MATCH($H70,BカートセットID入力!$L$4:$L$150,0),COLUMN()-COLUMN($U65)),""))))</f>
        <v/>
      </c>
      <c r="Z70" s="53" t="str">
        <f ca="1">IFERROR(OFFSET('セット情報(宅配便）'!$P$2,MATCH($H70,BカートセットID入力!$C$4:$C$150,0),COLUMN()-COLUMN($U65)),IFERROR(OFFSET('セット情報(業務便）'!$P$2,MATCH($H70,BカートセットID入力!$F$4:$F$150,0),COLUMN()-COLUMN($U65)),IFERROR(OFFSET('セット情報（サンプル）'!$N$2,MATCH($H70,BカートセットID入力!$I$4:$I$150,0),COLUMN()-COLUMN($U65)),IFERROR(OFFSET('セット情報（イレギュラーサンプル）'!$N$2,MATCH($H70,BカートセットID入力!$L$4:$L$150,0),COLUMN()-COLUMN($U65)),""))))</f>
        <v/>
      </c>
      <c r="AA70" s="53" t="str">
        <f ca="1">IFERROR(OFFSET('セット情報(宅配便）'!$P$2,MATCH($H70,BカートセットID入力!$C$4:$C$150,0),COLUMN()-COLUMN($U65)),IFERROR(OFFSET('セット情報(業務便）'!$P$2,MATCH($H70,BカートセットID入力!$F$4:$F$150,0),COLUMN()-COLUMN($U65)),IFERROR(OFFSET('セット情報（サンプル）'!$N$2,MATCH($H70,BカートセットID入力!$I$4:$I$150,0),COLUMN()-COLUMN($U65)),IFERROR(OFFSET('セット情報（イレギュラーサンプル）'!$N$2,MATCH($H70,BカートセットID入力!$L$4:$L$150,0),COLUMN()-COLUMN($U65)),""))))</f>
        <v/>
      </c>
      <c r="AB70" s="53" t="str">
        <f ca="1">IFERROR(OFFSET('セット情報(宅配便）'!$P$2,MATCH($H70,BカートセットID入力!$C$4:$C$150,0),COLUMN()-COLUMN($U65)),IFERROR(OFFSET('セット情報(業務便）'!$P$2,MATCH($H70,BカートセットID入力!$F$4:$F$150,0),COLUMN()-COLUMN($U65)),IFERROR(OFFSET('セット情報（サンプル）'!$N$2,MATCH($H70,BカートセットID入力!$I$4:$I$150,0),COLUMN()-COLUMN($U65)),IFERROR(OFFSET('セット情報（イレギュラーサンプル）'!$N$2,MATCH($H70,BカートセットID入力!$L$4:$L$150,0),COLUMN()-COLUMN($U65)),""))))</f>
        <v/>
      </c>
      <c r="AC70" s="53" t="str">
        <f ca="1">IFERROR(OFFSET('セット情報(宅配便）'!$P$2,MATCH($H70,BカートセットID入力!$C$4:$C$150,0),COLUMN()-COLUMN($U65)),IFERROR(OFFSET('セット情報(業務便）'!$P$2,MATCH($H70,BカートセットID入力!$F$4:$F$150,0),COLUMN()-COLUMN($U65)),IFERROR(OFFSET('セット情報（サンプル）'!$N$2,MATCH($H70,BカートセットID入力!$I$4:$I$150,0),COLUMN()-COLUMN($U65)),IFERROR(OFFSET('セット情報（イレギュラーサンプル）'!$N$2,MATCH($H70,BカートセットID入力!$L$4:$L$150,0),COLUMN()-COLUMN($U65)),""))))</f>
        <v/>
      </c>
      <c r="AD70" s="53" t="str">
        <f ca="1">IFERROR(OFFSET('セット情報(宅配便）'!$P$2,MATCH($H70,BカートセットID入力!$C$4:$C$150,0),COLUMN()-COLUMN($U65)),IFERROR(OFFSET('セット情報(業務便）'!$P$2,MATCH($H70,BカートセットID入力!$F$4:$F$150,0),COLUMN()-COLUMN($U65)),IFERROR(OFFSET('セット情報（サンプル）'!$N$2,MATCH($H70,BカートセットID入力!$I$4:$I$150,0),COLUMN()-COLUMN($U65)),IFERROR(OFFSET('セット情報（イレギュラーサンプル）'!$N$2,MATCH($H70,BカートセットID入力!$L$4:$L$150,0),COLUMN()-COLUMN($U65)),""))))</f>
        <v/>
      </c>
      <c r="AE70" s="53" t="str">
        <f ca="1">IFERROR(OFFSET('セット情報(宅配便）'!$P$2,MATCH($H70,BカートセットID入力!$C$4:$C$150,0),COLUMN()-COLUMN($U65)),IFERROR(OFFSET('セット情報(業務便）'!$P$2,MATCH($H70,BカートセットID入力!$F$4:$F$150,0),COLUMN()-COLUMN($U65)),IFERROR(OFFSET('セット情報（サンプル）'!$N$2,MATCH($H70,BカートセットID入力!$I$4:$I$150,0),COLUMN()-COLUMN($U65)),IFERROR(OFFSET('セット情報（イレギュラーサンプル）'!$N$2,MATCH($H70,BカートセットID入力!$L$4:$L$150,0),COLUMN()-COLUMN($U65)),""))))</f>
        <v/>
      </c>
      <c r="AF70" s="53" t="str">
        <f ca="1">IFERROR(OFFSET('セット情報(宅配便）'!$P$2,MATCH($H70,BカートセットID入力!$C$4:$C$150,0),COLUMN()-COLUMN($U65)),IFERROR(OFFSET('セット情報(業務便）'!$P$2,MATCH($H70,BカートセットID入力!$F$4:$F$150,0),COLUMN()-COLUMN($U65)),IFERROR(OFFSET('セット情報（サンプル）'!$N$2,MATCH($H70,BカートセットID入力!$I$4:$I$150,0),COLUMN()-COLUMN($U65)),IFERROR(OFFSET('セット情報（イレギュラーサンプル）'!$N$2,MATCH($H70,BカートセットID入力!$L$4:$L$150,0),COLUMN()-COLUMN($U65)),""))))</f>
        <v/>
      </c>
      <c r="AG70" s="53" t="str">
        <f ca="1">IFERROR(OFFSET('セット情報(宅配便）'!$P$2,MATCH($H70,BカートセットID入力!$C$4:$C$150,0),COLUMN()-COLUMN($U65)),IFERROR(OFFSET('セット情報(業務便）'!$P$2,MATCH($H70,BカートセットID入力!$F$4:$F$150,0),COLUMN()-COLUMN($U65)),IFERROR(OFFSET('セット情報（サンプル）'!$N$2,MATCH($H70,BカートセットID入力!$I$4:$I$150,0),COLUMN()-COLUMN($U65)),IFERROR(OFFSET('セット情報（イレギュラーサンプル）'!$N$2,MATCH($H70,BカートセットID入力!$L$4:$L$150,0),COLUMN()-COLUMN($U65)),""))))</f>
        <v/>
      </c>
      <c r="AH70" s="53" t="str">
        <f ca="1">IFERROR(OFFSET('セット情報(宅配便）'!$P$2,MATCH($H70,BカートセットID入力!$C$4:$C$150,0),COLUMN()-COLUMN($U65)),IFERROR(OFFSET('セット情報(業務便）'!$P$2,MATCH($H70,BカートセットID入力!$F$4:$F$150,0),COLUMN()-COLUMN($U65)),IFERROR(OFFSET('セット情報（サンプル）'!$N$2,MATCH($H70,BカートセットID入力!$I$4:$I$150,0),COLUMN()-COLUMN($U65)),IFERROR(OFFSET('セット情報（イレギュラーサンプル）'!$N$2,MATCH($H70,BカートセットID入力!$L$4:$L$150,0),COLUMN()-COLUMN($U65)),""))))</f>
        <v/>
      </c>
      <c r="AI70" s="53" t="str">
        <f ca="1">IFERROR(OFFSET('セット情報(宅配便）'!$P$2,MATCH($H70,BカートセットID入力!$C$4:$C$150,0),COLUMN()-COLUMN($U65)),IFERROR(OFFSET('セット情報(業務便）'!$P$2,MATCH($H70,BカートセットID入力!$F$4:$F$150,0),COLUMN()-COLUMN($U65)),IFERROR(OFFSET('セット情報（サンプル）'!$N$2,MATCH($H70,BカートセットID入力!$I$4:$I$150,0),COLUMN()-COLUMN($U65)),IFERROR(OFFSET('セット情報（イレギュラーサンプル）'!$N$2,MATCH($H70,BカートセットID入力!$L$4:$L$150,0),COLUMN()-COLUMN($U65)),""))))</f>
        <v/>
      </c>
      <c r="AJ70" s="53" t="str">
        <f ca="1">IFERROR(OFFSET('セット情報(宅配便）'!$P$2,MATCH($H70,BカートセットID入力!$C$4:$C$150,0),COLUMN()-COLUMN($U65)),IFERROR(OFFSET('セット情報(業務便）'!$P$2,MATCH($H70,BカートセットID入力!$F$4:$F$150,0),COLUMN()-COLUMN($U65)),IFERROR(OFFSET('セット情報（サンプル）'!$N$2,MATCH($H70,BカートセットID入力!$I$4:$I$150,0),COLUMN()-COLUMN($U65)),IFERROR(OFFSET('セット情報（イレギュラーサンプル）'!$N$2,MATCH($H70,BカートセットID入力!$L$4:$L$150,0),COLUMN()-COLUMN($U65)),""))))</f>
        <v/>
      </c>
      <c r="AK70" s="53" t="str">
        <f ca="1">IFERROR(OFFSET('セット情報(宅配便）'!$P$2,MATCH($H70,BカートセットID入力!$C$4:$C$150,0),COLUMN()-COLUMN($U65)),IFERROR(OFFSET('セット情報(業務便）'!$P$2,MATCH($H70,BカートセットID入力!$F$4:$F$150,0),COLUMN()-COLUMN($U65)),IFERROR(OFFSET('セット情報（サンプル）'!$N$2,MATCH($H70,BカートセットID入力!$I$4:$I$150,0),COLUMN()-COLUMN($U65)),IFERROR(OFFSET('セット情報（イレギュラーサンプル）'!$N$2,MATCH($H70,BカートセットID入力!$L$4:$L$150,0),COLUMN()-COLUMN($U65)),""))))</f>
        <v/>
      </c>
      <c r="AL70" s="53" t="str">
        <f ca="1">IFERROR(OFFSET('セット情報(宅配便）'!$P$2,MATCH($H70,BカートセットID入力!$C$4:$C$150,0),COLUMN()-COLUMN($U65)),IFERROR(OFFSET('セット情報(業務便）'!$P$2,MATCH($H70,BカートセットID入力!$F$4:$F$150,0),COLUMN()-COLUMN($U65)),IFERROR(OFFSET('セット情報（サンプル）'!$N$2,MATCH($H70,BカートセットID入力!$I$4:$I$150,0),COLUMN()-COLUMN($U65)),IFERROR(OFFSET('セット情報（イレギュラーサンプル）'!$N$2,MATCH($H70,BカートセットID入力!$L$4:$L$150,0),COLUMN()-COLUMN($U65)),""))))</f>
        <v/>
      </c>
      <c r="AM70" s="53" t="str">
        <f ca="1">IFERROR(OFFSET('セット情報(宅配便）'!$P$2,MATCH($H70,BカートセットID入力!$C$4:$C$150,0),COLUMN()-COLUMN($U65)),IFERROR(OFFSET('セット情報(業務便）'!$P$2,MATCH($H70,BカートセットID入力!$F$4:$F$150,0),COLUMN()-COLUMN($U65)),IFERROR(OFFSET('セット情報（サンプル）'!$N$2,MATCH($H70,BカートセットID入力!$I$4:$I$150,0),COLUMN()-COLUMN($U65)),IFERROR(OFFSET('セット情報（イレギュラーサンプル）'!$N$2,MATCH($H70,BカートセットID入力!$L$4:$L$150,0),COLUMN()-COLUMN($U65)),""))))</f>
        <v/>
      </c>
      <c r="AN70" s="53" t="str">
        <f ca="1">IFERROR(OFFSET('セット情報(宅配便）'!$P$2,MATCH($H70,BカートセットID入力!$C$4:$C$150,0),COLUMN()-COLUMN($U65)),IFERROR(OFFSET('セット情報(業務便）'!$P$2,MATCH($H70,BカートセットID入力!$F$4:$F$150,0),COLUMN()-COLUMN($U65)),IFERROR(OFFSET('セット情報（サンプル）'!$N$2,MATCH($H70,BカートセットID入力!$I$4:$I$150,0),COLUMN()-COLUMN($U65)),IFERROR(OFFSET('セット情報（イレギュラーサンプル）'!$N$2,MATCH($H70,BカートセットID入力!$L$4:$L$150,0),COLUMN()-COLUMN($U65)),""))))</f>
        <v/>
      </c>
      <c r="AO70" s="53" t="str">
        <f ca="1">IFERROR(OFFSET('セット情報(宅配便）'!$P$2,MATCH($H70,BカートセットID入力!$C$4:$C$150,0),COLUMN()-COLUMN($U65)),IFERROR(OFFSET('セット情報(業務便）'!$P$2,MATCH($H70,BカートセットID入力!$F$4:$F$150,0),COLUMN()-COLUMN($U65)),IFERROR(OFFSET('セット情報（サンプル）'!$N$2,MATCH($H70,BカートセットID入力!$I$4:$I$150,0),COLUMN()-COLUMN($U65)),IFERROR(OFFSET('セット情報（イレギュラーサンプル）'!$N$2,MATCH($H70,BカートセットID入力!$L$4:$L$150,0),COLUMN()-COLUMN($U65)),""))))</f>
        <v/>
      </c>
      <c r="AP70" s="53" t="str">
        <f ca="1">IFERROR(OFFSET('セット情報(宅配便）'!$P$2,MATCH($H70,BカートセットID入力!$C$4:$C$150,0),COLUMN()-COLUMN($U65)),IFERROR(OFFSET('セット情報(業務便）'!$P$2,MATCH($H70,BカートセットID入力!$F$4:$F$150,0),COLUMN()-COLUMN($U65)),IFERROR(OFFSET('セット情報（サンプル）'!$N$2,MATCH($H70,BカートセットID入力!$I$4:$I$150,0),COLUMN()-COLUMN($U65)),IFERROR(OFFSET('セット情報（イレギュラーサンプル）'!$N$2,MATCH($H70,BカートセットID入力!$L$4:$L$150,0),COLUMN()-COLUMN($U65)),""))))</f>
        <v/>
      </c>
      <c r="AQ70" s="53" t="str">
        <f ca="1">IFERROR(OFFSET('セット情報(宅配便）'!$P$2,MATCH($H70,BカートセットID入力!$C$4:$C$150,0),COLUMN()-COLUMN($U65)),IFERROR(OFFSET('セット情報(業務便）'!$P$2,MATCH($H70,BカートセットID入力!$F$4:$F$150,0),COLUMN()-COLUMN($U65)),IFERROR(OFFSET('セット情報（サンプル）'!$N$2,MATCH($H70,BカートセットID入力!$I$4:$I$150,0),COLUMN()-COLUMN($U65)),IFERROR(OFFSET('セット情報（イレギュラーサンプル）'!$N$2,MATCH($H70,BカートセットID入力!$L$4:$L$150,0),COLUMN()-COLUMN($U65)),""))))</f>
        <v/>
      </c>
      <c r="AR70" s="53" t="str">
        <f ca="1">IFERROR(OFFSET('セット情報(宅配便）'!$P$2,MATCH($H70,BカートセットID入力!$C$4:$C$150,0),COLUMN()-COLUMN($U65)),IFERROR(OFFSET('セット情報(業務便）'!$P$2,MATCH($H70,BカートセットID入力!$F$4:$F$150,0),COLUMN()-COLUMN($U65)),IFERROR(OFFSET('セット情報（サンプル）'!$N$2,MATCH($H70,BカートセットID入力!$I$4:$I$150,0),COLUMN()-COLUMN($U65)),IFERROR(OFFSET('セット情報（イレギュラーサンプル）'!$N$2,MATCH($H70,BカートセットID入力!$L$4:$L$150,0),COLUMN()-COLUMN($U65)),""))))</f>
        <v/>
      </c>
      <c r="AS70" s="53" t="str">
        <f ca="1">IFERROR(OFFSET('セット情報(宅配便）'!$P$2,MATCH($H70,BカートセットID入力!$C$4:$C$150,0),COLUMN()-COLUMN($U65)),IFERROR(OFFSET('セット情報(業務便）'!$P$2,MATCH($H70,BカートセットID入力!$F$4:$F$150,0),COLUMN()-COLUMN($U65)),IFERROR(OFFSET('セット情報（サンプル）'!$N$2,MATCH($H70,BカートセットID入力!$I$4:$I$150,0),COLUMN()-COLUMN($U65)),IFERROR(OFFSET('セット情報（イレギュラーサンプル）'!$N$2,MATCH($H70,BカートセットID入力!$L$4:$L$150,0),COLUMN()-COLUMN($U65)),""))))</f>
        <v/>
      </c>
      <c r="AT70" s="53" t="str">
        <f ca="1">IFERROR(OFFSET('セット情報(宅配便）'!$P$2,MATCH($H70,BカートセットID入力!$C$4:$C$150,0),COLUMN()-COLUMN($U65)),IFERROR(OFFSET('セット情報(業務便）'!$P$2,MATCH($H70,BカートセットID入力!$F$4:$F$150,0),COLUMN()-COLUMN($U65)),IFERROR(OFFSET('セット情報（サンプル）'!$N$2,MATCH($H70,BカートセットID入力!$I$4:$I$150,0),COLUMN()-COLUMN($U65)),IFERROR(OFFSET('セット情報（イレギュラーサンプル）'!$N$2,MATCH($H70,BカートセットID入力!$L$4:$L$150,0),COLUMN()-COLUMN($U65)),""))))</f>
        <v/>
      </c>
    </row>
    <row r="71" spans="1:46">
      <c r="A71" s="144"/>
      <c r="B71" s="53" t="str">
        <f>IF(ISBLANK(現行セット情報CSV!A71),"",現行セット情報CSV!A71)</f>
        <v/>
      </c>
      <c r="C71" s="53" t="str">
        <f>IF(ISBLANK(現行セット情報CSV!B71),"",現行セット情報CSV!B71)&amp;IFERROR(VLOOKUP(A71,上部フリースペースHTML!$A$3:$H$5,8,FALSE),"")</f>
        <v/>
      </c>
      <c r="D71" s="53" t="str">
        <f>IF(ISBLANK(現行セット情報CSV!C71),"",現行セット情報CSV!C71)</f>
        <v/>
      </c>
      <c r="E71" s="53" t="str">
        <f>IF(ISBLANK(現行セット情報CSV!D71),"",現行セット情報CSV!D71)</f>
        <v/>
      </c>
      <c r="F71" s="53" t="str">
        <f>IF(ISBLANK(現行セット情報CSV!E71),"",現行セット情報CSV!E71)</f>
        <v/>
      </c>
      <c r="G71" s="53" t="str">
        <f>IF(ISBLANK(現行セット情報CSV!F71),"",現行セット情報CSV!F71)</f>
        <v/>
      </c>
      <c r="H71" s="53" t="str">
        <f>IF(ISBLANK(現行セット情報CSV!G71),"",現行セット情報CSV!G71)</f>
        <v/>
      </c>
      <c r="I71" s="53" t="str">
        <f>IF(ISBLANK(現行セット情報CSV!H71),"",現行セット情報CSV!H71)</f>
        <v/>
      </c>
      <c r="J71" s="53" t="str">
        <f>IF(ISBLANK(現行セット情報CSV!I71),"",現行セット情報CSV!I71&amp;"("&amp;TEXT($J$2,"yyyy年m月")&amp;"納品から)")</f>
        <v/>
      </c>
      <c r="K71" s="53" t="str">
        <f>IF(ISBLANK(現行セット情報CSV!J71),"",現行セット情報CSV!J71)</f>
        <v/>
      </c>
      <c r="L71" s="53" t="str">
        <f>IF(ISBLANK(現行セット情報CSV!K71),"",現行セット情報CSV!K71)</f>
        <v/>
      </c>
      <c r="M71" s="53" t="str">
        <f>IF(ISBLANK(現行セット情報CSV!L71),"",現行セット情報CSV!L71)</f>
        <v/>
      </c>
      <c r="N71" s="53" t="str">
        <f>IF(ISBLANK(現行セット情報CSV!M71),"",現行セット情報CSV!M71)</f>
        <v/>
      </c>
      <c r="O71" s="53" t="str">
        <f>IF(ISBLANK(現行セット情報CSV!N71),"",現行セット情報CSV!N71)</f>
        <v/>
      </c>
      <c r="P71" s="53" t="str">
        <f>IF(ISBLANK(現行セット情報CSV!O71),"",現行セット情報CSV!O71)</f>
        <v/>
      </c>
      <c r="Q71" s="53" t="str">
        <f>IF(ISBLANK(現行セット情報CSV!P71),"",現行セット情報CSV!P71)</f>
        <v/>
      </c>
      <c r="R71" s="53" t="str">
        <f>IF(ISBLANK(現行セット情報CSV!Q71),"",現行セット情報CSV!Q71)</f>
        <v/>
      </c>
      <c r="S71" s="53" t="str">
        <f>IF(ISBLANK(現行セット情報CSV!R71),"",現行セット情報CSV!R71)</f>
        <v/>
      </c>
      <c r="T71" s="53" t="str">
        <f>IF(ISBLANK(現行セット情報CSV!S71),"",現行セット情報CSV!S71)</f>
        <v/>
      </c>
      <c r="U71" s="53" t="str">
        <f ca="1">IFERROR(OFFSET('セット情報(宅配便）'!$P$2,MATCH($H71,BカートセットID入力!$C$4:$C$150,0),COLUMN()-COLUMN($U66)),IFERROR(OFFSET('セット情報(業務便）'!$P$2,MATCH($H71,BカートセットID入力!$F$4:$F$150,0),COLUMN()-COLUMN($U66)),IFERROR(OFFSET('セット情報（サンプル）'!$N$2,MATCH($H71,BカートセットID入力!$I$4:$I$150,0),COLUMN()-COLUMN($U66)),IFERROR(OFFSET('セット情報（イレギュラーサンプル）'!$N$2,MATCH($H71,BカートセットID入力!$L$4:$L$150,0),COLUMN()-COLUMN($U66)),""))))</f>
        <v/>
      </c>
      <c r="V71" s="53" t="str">
        <f ca="1">IFERROR(OFFSET('セット情報(宅配便）'!$P$2,MATCH($H71,BカートセットID入力!$C$4:$C$150,0),COLUMN()-COLUMN($U66)),IFERROR(OFFSET('セット情報(業務便）'!$P$2,MATCH($H71,BカートセットID入力!$F$4:$F$150,0),COLUMN()-COLUMN($U66)),IFERROR(OFFSET('セット情報（サンプル）'!$N$2,MATCH($H71,BカートセットID入力!$I$4:$I$150,0),COLUMN()-COLUMN($U66)),IFERROR(OFFSET('セット情報（イレギュラーサンプル）'!$N$2,MATCH($H71,BカートセットID入力!$L$4:$L$150,0),COLUMN()-COLUMN($U66)),""))))</f>
        <v/>
      </c>
      <c r="W71" s="53" t="str">
        <f ca="1">IFERROR(OFFSET('セット情報(宅配便）'!$P$2,MATCH($H71,BカートセットID入力!$C$4:$C$150,0),COLUMN()-COLUMN($U66)),IFERROR(OFFSET('セット情報(業務便）'!$P$2,MATCH($H71,BカートセットID入力!$F$4:$F$150,0),COLUMN()-COLUMN($U66)),IFERROR(OFFSET('セット情報（サンプル）'!$N$2,MATCH($H71,BカートセットID入力!$I$4:$I$150,0),COLUMN()-COLUMN($U66)),IFERROR(OFFSET('セット情報（イレギュラーサンプル）'!$N$2,MATCH($H71,BカートセットID入力!$L$4:$L$150,0),COLUMN()-COLUMN($U66)),""))))</f>
        <v/>
      </c>
      <c r="X71" s="53" t="str">
        <f ca="1">IFERROR(OFFSET('セット情報(宅配便）'!$P$2,MATCH($H71,BカートセットID入力!$C$4:$C$150,0),COLUMN()-COLUMN($U66)),IFERROR(OFFSET('セット情報(業務便）'!$P$2,MATCH($H71,BカートセットID入力!$F$4:$F$150,0),COLUMN()-COLUMN($U66)),IFERROR(OFFSET('セット情報（サンプル）'!$N$2,MATCH($H71,BカートセットID入力!$I$4:$I$150,0),COLUMN()-COLUMN($U66)),IFERROR(OFFSET('セット情報（イレギュラーサンプル）'!$N$2,MATCH($H71,BカートセットID入力!$L$4:$L$150,0),COLUMN()-COLUMN($U66)),""))))</f>
        <v/>
      </c>
      <c r="Y71" s="53" t="str">
        <f ca="1">IFERROR(OFFSET('セット情報(宅配便）'!$P$2,MATCH($H71,BカートセットID入力!$C$4:$C$150,0),COLUMN()-COLUMN($U66)),IFERROR(OFFSET('セット情報(業務便）'!$P$2,MATCH($H71,BカートセットID入力!$F$4:$F$150,0),COLUMN()-COLUMN($U66)),IFERROR(OFFSET('セット情報（サンプル）'!$N$2,MATCH($H71,BカートセットID入力!$I$4:$I$150,0),COLUMN()-COLUMN($U66)),IFERROR(OFFSET('セット情報（イレギュラーサンプル）'!$N$2,MATCH($H71,BカートセットID入力!$L$4:$L$150,0),COLUMN()-COLUMN($U66)),""))))</f>
        <v/>
      </c>
      <c r="Z71" s="53" t="str">
        <f ca="1">IFERROR(OFFSET('セット情報(宅配便）'!$P$2,MATCH($H71,BカートセットID入力!$C$4:$C$150,0),COLUMN()-COLUMN($U66)),IFERROR(OFFSET('セット情報(業務便）'!$P$2,MATCH($H71,BカートセットID入力!$F$4:$F$150,0),COLUMN()-COLUMN($U66)),IFERROR(OFFSET('セット情報（サンプル）'!$N$2,MATCH($H71,BカートセットID入力!$I$4:$I$150,0),COLUMN()-COLUMN($U66)),IFERROR(OFFSET('セット情報（イレギュラーサンプル）'!$N$2,MATCH($H71,BカートセットID入力!$L$4:$L$150,0),COLUMN()-COLUMN($U66)),""))))</f>
        <v/>
      </c>
      <c r="AA71" s="53" t="str">
        <f ca="1">IFERROR(OFFSET('セット情報(宅配便）'!$P$2,MATCH($H71,BカートセットID入力!$C$4:$C$150,0),COLUMN()-COLUMN($U66)),IFERROR(OFFSET('セット情報(業務便）'!$P$2,MATCH($H71,BカートセットID入力!$F$4:$F$150,0),COLUMN()-COLUMN($U66)),IFERROR(OFFSET('セット情報（サンプル）'!$N$2,MATCH($H71,BカートセットID入力!$I$4:$I$150,0),COLUMN()-COLUMN($U66)),IFERROR(OFFSET('セット情報（イレギュラーサンプル）'!$N$2,MATCH($H71,BカートセットID入力!$L$4:$L$150,0),COLUMN()-COLUMN($U66)),""))))</f>
        <v/>
      </c>
      <c r="AB71" s="53" t="str">
        <f ca="1">IFERROR(OFFSET('セット情報(宅配便）'!$P$2,MATCH($H71,BカートセットID入力!$C$4:$C$150,0),COLUMN()-COLUMN($U66)),IFERROR(OFFSET('セット情報(業務便）'!$P$2,MATCH($H71,BカートセットID入力!$F$4:$F$150,0),COLUMN()-COLUMN($U66)),IFERROR(OFFSET('セット情報（サンプル）'!$N$2,MATCH($H71,BカートセットID入力!$I$4:$I$150,0),COLUMN()-COLUMN($U66)),IFERROR(OFFSET('セット情報（イレギュラーサンプル）'!$N$2,MATCH($H71,BカートセットID入力!$L$4:$L$150,0),COLUMN()-COLUMN($U66)),""))))</f>
        <v/>
      </c>
      <c r="AC71" s="53" t="str">
        <f ca="1">IFERROR(OFFSET('セット情報(宅配便）'!$P$2,MATCH($H71,BカートセットID入力!$C$4:$C$150,0),COLUMN()-COLUMN($U66)),IFERROR(OFFSET('セット情報(業務便）'!$P$2,MATCH($H71,BカートセットID入力!$F$4:$F$150,0),COLUMN()-COLUMN($U66)),IFERROR(OFFSET('セット情報（サンプル）'!$N$2,MATCH($H71,BカートセットID入力!$I$4:$I$150,0),COLUMN()-COLUMN($U66)),IFERROR(OFFSET('セット情報（イレギュラーサンプル）'!$N$2,MATCH($H71,BカートセットID入力!$L$4:$L$150,0),COLUMN()-COLUMN($U66)),""))))</f>
        <v/>
      </c>
      <c r="AD71" s="53" t="str">
        <f ca="1">IFERROR(OFFSET('セット情報(宅配便）'!$P$2,MATCH($H71,BカートセットID入力!$C$4:$C$150,0),COLUMN()-COLUMN($U66)),IFERROR(OFFSET('セット情報(業務便）'!$P$2,MATCH($H71,BカートセットID入力!$F$4:$F$150,0),COLUMN()-COLUMN($U66)),IFERROR(OFFSET('セット情報（サンプル）'!$N$2,MATCH($H71,BカートセットID入力!$I$4:$I$150,0),COLUMN()-COLUMN($U66)),IFERROR(OFFSET('セット情報（イレギュラーサンプル）'!$N$2,MATCH($H71,BカートセットID入力!$L$4:$L$150,0),COLUMN()-COLUMN($U66)),""))))</f>
        <v/>
      </c>
      <c r="AE71" s="53" t="str">
        <f ca="1">IFERROR(OFFSET('セット情報(宅配便）'!$P$2,MATCH($H71,BカートセットID入力!$C$4:$C$150,0),COLUMN()-COLUMN($U66)),IFERROR(OFFSET('セット情報(業務便）'!$P$2,MATCH($H71,BカートセットID入力!$F$4:$F$150,0),COLUMN()-COLUMN($U66)),IFERROR(OFFSET('セット情報（サンプル）'!$N$2,MATCH($H71,BカートセットID入力!$I$4:$I$150,0),COLUMN()-COLUMN($U66)),IFERROR(OFFSET('セット情報（イレギュラーサンプル）'!$N$2,MATCH($H71,BカートセットID入力!$L$4:$L$150,0),COLUMN()-COLUMN($U66)),""))))</f>
        <v/>
      </c>
      <c r="AF71" s="53" t="str">
        <f ca="1">IFERROR(OFFSET('セット情報(宅配便）'!$P$2,MATCH($H71,BカートセットID入力!$C$4:$C$150,0),COLUMN()-COLUMN($U66)),IFERROR(OFFSET('セット情報(業務便）'!$P$2,MATCH($H71,BカートセットID入力!$F$4:$F$150,0),COLUMN()-COLUMN($U66)),IFERROR(OFFSET('セット情報（サンプル）'!$N$2,MATCH($H71,BカートセットID入力!$I$4:$I$150,0),COLUMN()-COLUMN($U66)),IFERROR(OFFSET('セット情報（イレギュラーサンプル）'!$N$2,MATCH($H71,BカートセットID入力!$L$4:$L$150,0),COLUMN()-COLUMN($U66)),""))))</f>
        <v/>
      </c>
      <c r="AG71" s="53" t="str">
        <f ca="1">IFERROR(OFFSET('セット情報(宅配便）'!$P$2,MATCH($H71,BカートセットID入力!$C$4:$C$150,0),COLUMN()-COLUMN($U66)),IFERROR(OFFSET('セット情報(業務便）'!$P$2,MATCH($H71,BカートセットID入力!$F$4:$F$150,0),COLUMN()-COLUMN($U66)),IFERROR(OFFSET('セット情報（サンプル）'!$N$2,MATCH($H71,BカートセットID入力!$I$4:$I$150,0),COLUMN()-COLUMN($U66)),IFERROR(OFFSET('セット情報（イレギュラーサンプル）'!$N$2,MATCH($H71,BカートセットID入力!$L$4:$L$150,0),COLUMN()-COLUMN($U66)),""))))</f>
        <v/>
      </c>
      <c r="AH71" s="53" t="str">
        <f ca="1">IFERROR(OFFSET('セット情報(宅配便）'!$P$2,MATCH($H71,BカートセットID入力!$C$4:$C$150,0),COLUMN()-COLUMN($U66)),IFERROR(OFFSET('セット情報(業務便）'!$P$2,MATCH($H71,BカートセットID入力!$F$4:$F$150,0),COLUMN()-COLUMN($U66)),IFERROR(OFFSET('セット情報（サンプル）'!$N$2,MATCH($H71,BカートセットID入力!$I$4:$I$150,0),COLUMN()-COLUMN($U66)),IFERROR(OFFSET('セット情報（イレギュラーサンプル）'!$N$2,MATCH($H71,BカートセットID入力!$L$4:$L$150,0),COLUMN()-COLUMN($U66)),""))))</f>
        <v/>
      </c>
      <c r="AI71" s="53" t="str">
        <f ca="1">IFERROR(OFFSET('セット情報(宅配便）'!$P$2,MATCH($H71,BカートセットID入力!$C$4:$C$150,0),COLUMN()-COLUMN($U66)),IFERROR(OFFSET('セット情報(業務便）'!$P$2,MATCH($H71,BカートセットID入力!$F$4:$F$150,0),COLUMN()-COLUMN($U66)),IFERROR(OFFSET('セット情報（サンプル）'!$N$2,MATCH($H71,BカートセットID入力!$I$4:$I$150,0),COLUMN()-COLUMN($U66)),IFERROR(OFFSET('セット情報（イレギュラーサンプル）'!$N$2,MATCH($H71,BカートセットID入力!$L$4:$L$150,0),COLUMN()-COLUMN($U66)),""))))</f>
        <v/>
      </c>
      <c r="AJ71" s="53" t="str">
        <f ca="1">IFERROR(OFFSET('セット情報(宅配便）'!$P$2,MATCH($H71,BカートセットID入力!$C$4:$C$150,0),COLUMN()-COLUMN($U66)),IFERROR(OFFSET('セット情報(業務便）'!$P$2,MATCH($H71,BカートセットID入力!$F$4:$F$150,0),COLUMN()-COLUMN($U66)),IFERROR(OFFSET('セット情報（サンプル）'!$N$2,MATCH($H71,BカートセットID入力!$I$4:$I$150,0),COLUMN()-COLUMN($U66)),IFERROR(OFFSET('セット情報（イレギュラーサンプル）'!$N$2,MATCH($H71,BカートセットID入力!$L$4:$L$150,0),COLUMN()-COLUMN($U66)),""))))</f>
        <v/>
      </c>
      <c r="AK71" s="53" t="str">
        <f ca="1">IFERROR(OFFSET('セット情報(宅配便）'!$P$2,MATCH($H71,BカートセットID入力!$C$4:$C$150,0),COLUMN()-COLUMN($U66)),IFERROR(OFFSET('セット情報(業務便）'!$P$2,MATCH($H71,BカートセットID入力!$F$4:$F$150,0),COLUMN()-COLUMN($U66)),IFERROR(OFFSET('セット情報（サンプル）'!$N$2,MATCH($H71,BカートセットID入力!$I$4:$I$150,0),COLUMN()-COLUMN($U66)),IFERROR(OFFSET('セット情報（イレギュラーサンプル）'!$N$2,MATCH($H71,BカートセットID入力!$L$4:$L$150,0),COLUMN()-COLUMN($U66)),""))))</f>
        <v/>
      </c>
      <c r="AL71" s="53" t="str">
        <f ca="1">IFERROR(OFFSET('セット情報(宅配便）'!$P$2,MATCH($H71,BカートセットID入力!$C$4:$C$150,0),COLUMN()-COLUMN($U66)),IFERROR(OFFSET('セット情報(業務便）'!$P$2,MATCH($H71,BカートセットID入力!$F$4:$F$150,0),COLUMN()-COLUMN($U66)),IFERROR(OFFSET('セット情報（サンプル）'!$N$2,MATCH($H71,BカートセットID入力!$I$4:$I$150,0),COLUMN()-COLUMN($U66)),IFERROR(OFFSET('セット情報（イレギュラーサンプル）'!$N$2,MATCH($H71,BカートセットID入力!$L$4:$L$150,0),COLUMN()-COLUMN($U66)),""))))</f>
        <v/>
      </c>
      <c r="AM71" s="53" t="str">
        <f ca="1">IFERROR(OFFSET('セット情報(宅配便）'!$P$2,MATCH($H71,BカートセットID入力!$C$4:$C$150,0),COLUMN()-COLUMN($U66)),IFERROR(OFFSET('セット情報(業務便）'!$P$2,MATCH($H71,BカートセットID入力!$F$4:$F$150,0),COLUMN()-COLUMN($U66)),IFERROR(OFFSET('セット情報（サンプル）'!$N$2,MATCH($H71,BカートセットID入力!$I$4:$I$150,0),COLUMN()-COLUMN($U66)),IFERROR(OFFSET('セット情報（イレギュラーサンプル）'!$N$2,MATCH($H71,BカートセットID入力!$L$4:$L$150,0),COLUMN()-COLUMN($U66)),""))))</f>
        <v/>
      </c>
      <c r="AN71" s="53" t="str">
        <f ca="1">IFERROR(OFFSET('セット情報(宅配便）'!$P$2,MATCH($H71,BカートセットID入力!$C$4:$C$150,0),COLUMN()-COLUMN($U66)),IFERROR(OFFSET('セット情報(業務便）'!$P$2,MATCH($H71,BカートセットID入力!$F$4:$F$150,0),COLUMN()-COLUMN($U66)),IFERROR(OFFSET('セット情報（サンプル）'!$N$2,MATCH($H71,BカートセットID入力!$I$4:$I$150,0),COLUMN()-COLUMN($U66)),IFERROR(OFFSET('セット情報（イレギュラーサンプル）'!$N$2,MATCH($H71,BカートセットID入力!$L$4:$L$150,0),COLUMN()-COLUMN($U66)),""))))</f>
        <v/>
      </c>
      <c r="AO71" s="53" t="str">
        <f ca="1">IFERROR(OFFSET('セット情報(宅配便）'!$P$2,MATCH($H71,BカートセットID入力!$C$4:$C$150,0),COLUMN()-COLUMN($U66)),IFERROR(OFFSET('セット情報(業務便）'!$P$2,MATCH($H71,BカートセットID入力!$F$4:$F$150,0),COLUMN()-COLUMN($U66)),IFERROR(OFFSET('セット情報（サンプル）'!$N$2,MATCH($H71,BカートセットID入力!$I$4:$I$150,0),COLUMN()-COLUMN($U66)),IFERROR(OFFSET('セット情報（イレギュラーサンプル）'!$N$2,MATCH($H71,BカートセットID入力!$L$4:$L$150,0),COLUMN()-COLUMN($U66)),""))))</f>
        <v/>
      </c>
      <c r="AP71" s="53" t="str">
        <f ca="1">IFERROR(OFFSET('セット情報(宅配便）'!$P$2,MATCH($H71,BカートセットID入力!$C$4:$C$150,0),COLUMN()-COLUMN($U66)),IFERROR(OFFSET('セット情報(業務便）'!$P$2,MATCH($H71,BカートセットID入力!$F$4:$F$150,0),COLUMN()-COLUMN($U66)),IFERROR(OFFSET('セット情報（サンプル）'!$N$2,MATCH($H71,BカートセットID入力!$I$4:$I$150,0),COLUMN()-COLUMN($U66)),IFERROR(OFFSET('セット情報（イレギュラーサンプル）'!$N$2,MATCH($H71,BカートセットID入力!$L$4:$L$150,0),COLUMN()-COLUMN($U66)),""))))</f>
        <v/>
      </c>
      <c r="AQ71" s="53" t="str">
        <f ca="1">IFERROR(OFFSET('セット情報(宅配便）'!$P$2,MATCH($H71,BカートセットID入力!$C$4:$C$150,0),COLUMN()-COLUMN($U66)),IFERROR(OFFSET('セット情報(業務便）'!$P$2,MATCH($H71,BカートセットID入力!$F$4:$F$150,0),COLUMN()-COLUMN($U66)),IFERROR(OFFSET('セット情報（サンプル）'!$N$2,MATCH($H71,BカートセットID入力!$I$4:$I$150,0),COLUMN()-COLUMN($U66)),IFERROR(OFFSET('セット情報（イレギュラーサンプル）'!$N$2,MATCH($H71,BカートセットID入力!$L$4:$L$150,0),COLUMN()-COLUMN($U66)),""))))</f>
        <v/>
      </c>
      <c r="AR71" s="53" t="str">
        <f ca="1">IFERROR(OFFSET('セット情報(宅配便）'!$P$2,MATCH($H71,BカートセットID入力!$C$4:$C$150,0),COLUMN()-COLUMN($U66)),IFERROR(OFFSET('セット情報(業務便）'!$P$2,MATCH($H71,BカートセットID入力!$F$4:$F$150,0),COLUMN()-COLUMN($U66)),IFERROR(OFFSET('セット情報（サンプル）'!$N$2,MATCH($H71,BカートセットID入力!$I$4:$I$150,0),COLUMN()-COLUMN($U66)),IFERROR(OFFSET('セット情報（イレギュラーサンプル）'!$N$2,MATCH($H71,BカートセットID入力!$L$4:$L$150,0),COLUMN()-COLUMN($U66)),""))))</f>
        <v/>
      </c>
      <c r="AS71" s="53" t="str">
        <f ca="1">IFERROR(OFFSET('セット情報(宅配便）'!$P$2,MATCH($H71,BカートセットID入力!$C$4:$C$150,0),COLUMN()-COLUMN($U66)),IFERROR(OFFSET('セット情報(業務便）'!$P$2,MATCH($H71,BカートセットID入力!$F$4:$F$150,0),COLUMN()-COLUMN($U66)),IFERROR(OFFSET('セット情報（サンプル）'!$N$2,MATCH($H71,BカートセットID入力!$I$4:$I$150,0),COLUMN()-COLUMN($U66)),IFERROR(OFFSET('セット情報（イレギュラーサンプル）'!$N$2,MATCH($H71,BカートセットID入力!$L$4:$L$150,0),COLUMN()-COLUMN($U66)),""))))</f>
        <v/>
      </c>
      <c r="AT71" s="53" t="str">
        <f ca="1">IFERROR(OFFSET('セット情報(宅配便）'!$P$2,MATCH($H71,BカートセットID入力!$C$4:$C$150,0),COLUMN()-COLUMN($U66)),IFERROR(OFFSET('セット情報(業務便）'!$P$2,MATCH($H71,BカートセットID入力!$F$4:$F$150,0),COLUMN()-COLUMN($U66)),IFERROR(OFFSET('セット情報（サンプル）'!$N$2,MATCH($H71,BカートセットID入力!$I$4:$I$150,0),COLUMN()-COLUMN($U66)),IFERROR(OFFSET('セット情報（イレギュラーサンプル）'!$N$2,MATCH($H71,BカートセットID入力!$L$4:$L$150,0),COLUMN()-COLUMN($U66)),""))))</f>
        <v/>
      </c>
    </row>
    <row r="72" spans="1:46">
      <c r="A72" s="144"/>
      <c r="B72" s="53" t="str">
        <f>IF(ISBLANK(現行セット情報CSV!A72),"",現行セット情報CSV!A72)</f>
        <v/>
      </c>
      <c r="C72" s="53" t="str">
        <f>IF(ISBLANK(現行セット情報CSV!B72),"",現行セット情報CSV!B72)&amp;IFERROR(VLOOKUP(A72,上部フリースペースHTML!$A$3:$H$5,8,FALSE),"")</f>
        <v/>
      </c>
      <c r="D72" s="53" t="str">
        <f>IF(ISBLANK(現行セット情報CSV!C72),"",現行セット情報CSV!C72)</f>
        <v/>
      </c>
      <c r="E72" s="53" t="str">
        <f>IF(ISBLANK(現行セット情報CSV!D72),"",現行セット情報CSV!D72)</f>
        <v/>
      </c>
      <c r="F72" s="53" t="str">
        <f>IF(ISBLANK(現行セット情報CSV!E72),"",現行セット情報CSV!E72)</f>
        <v/>
      </c>
      <c r="G72" s="53" t="str">
        <f>IF(ISBLANK(現行セット情報CSV!F72),"",現行セット情報CSV!F72)</f>
        <v/>
      </c>
      <c r="H72" s="53" t="str">
        <f>IF(ISBLANK(現行セット情報CSV!G72),"",現行セット情報CSV!G72)</f>
        <v/>
      </c>
      <c r="I72" s="53" t="str">
        <f>IF(ISBLANK(現行セット情報CSV!H72),"",現行セット情報CSV!H72)</f>
        <v/>
      </c>
      <c r="J72" s="53" t="str">
        <f>IF(ISBLANK(現行セット情報CSV!I72),"",現行セット情報CSV!I72&amp;"("&amp;TEXT($J$2,"yyyy年m月")&amp;"納品から)")</f>
        <v/>
      </c>
      <c r="K72" s="53" t="str">
        <f>IF(ISBLANK(現行セット情報CSV!J72),"",現行セット情報CSV!J72)</f>
        <v/>
      </c>
      <c r="L72" s="53" t="str">
        <f>IF(ISBLANK(現行セット情報CSV!K72),"",現行セット情報CSV!K72)</f>
        <v/>
      </c>
      <c r="M72" s="53" t="str">
        <f>IF(ISBLANK(現行セット情報CSV!L72),"",現行セット情報CSV!L72)</f>
        <v/>
      </c>
      <c r="N72" s="53" t="str">
        <f>IF(ISBLANK(現行セット情報CSV!M72),"",現行セット情報CSV!M72)</f>
        <v/>
      </c>
      <c r="O72" s="53" t="str">
        <f>IF(ISBLANK(現行セット情報CSV!N72),"",現行セット情報CSV!N72)</f>
        <v/>
      </c>
      <c r="P72" s="53" t="str">
        <f>IF(ISBLANK(現行セット情報CSV!O72),"",現行セット情報CSV!O72)</f>
        <v/>
      </c>
      <c r="Q72" s="53" t="str">
        <f>IF(ISBLANK(現行セット情報CSV!P72),"",現行セット情報CSV!P72)</f>
        <v/>
      </c>
      <c r="R72" s="53" t="str">
        <f>IF(ISBLANK(現行セット情報CSV!Q72),"",現行セット情報CSV!Q72)</f>
        <v/>
      </c>
      <c r="S72" s="53" t="str">
        <f>IF(ISBLANK(現行セット情報CSV!R72),"",現行セット情報CSV!R72)</f>
        <v/>
      </c>
      <c r="T72" s="53" t="str">
        <f>IF(ISBLANK(現行セット情報CSV!S72),"",現行セット情報CSV!S72)</f>
        <v/>
      </c>
      <c r="U72" s="53" t="str">
        <f ca="1">IFERROR(OFFSET('セット情報(宅配便）'!$P$2,MATCH($H72,BカートセットID入力!$C$4:$C$150,0),COLUMN()-COLUMN($U67)),IFERROR(OFFSET('セット情報(業務便）'!$P$2,MATCH($H72,BカートセットID入力!$F$4:$F$150,0),COLUMN()-COLUMN($U67)),IFERROR(OFFSET('セット情報（サンプル）'!$N$2,MATCH($H72,BカートセットID入力!$I$4:$I$150,0),COLUMN()-COLUMN($U67)),IFERROR(OFFSET('セット情報（イレギュラーサンプル）'!$N$2,MATCH($H72,BカートセットID入力!$L$4:$L$150,0),COLUMN()-COLUMN($U67)),""))))</f>
        <v/>
      </c>
      <c r="V72" s="53" t="str">
        <f ca="1">IFERROR(OFFSET('セット情報(宅配便）'!$P$2,MATCH($H72,BカートセットID入力!$C$4:$C$150,0),COLUMN()-COLUMN($U67)),IFERROR(OFFSET('セット情報(業務便）'!$P$2,MATCH($H72,BカートセットID入力!$F$4:$F$150,0),COLUMN()-COLUMN($U67)),IFERROR(OFFSET('セット情報（サンプル）'!$N$2,MATCH($H72,BカートセットID入力!$I$4:$I$150,0),COLUMN()-COLUMN($U67)),IFERROR(OFFSET('セット情報（イレギュラーサンプル）'!$N$2,MATCH($H72,BカートセットID入力!$L$4:$L$150,0),COLUMN()-COLUMN($U67)),""))))</f>
        <v/>
      </c>
      <c r="W72" s="53" t="str">
        <f ca="1">IFERROR(OFFSET('セット情報(宅配便）'!$P$2,MATCH($H72,BカートセットID入力!$C$4:$C$150,0),COLUMN()-COLUMN($U67)),IFERROR(OFFSET('セット情報(業務便）'!$P$2,MATCH($H72,BカートセットID入力!$F$4:$F$150,0),COLUMN()-COLUMN($U67)),IFERROR(OFFSET('セット情報（サンプル）'!$N$2,MATCH($H72,BカートセットID入力!$I$4:$I$150,0),COLUMN()-COLUMN($U67)),IFERROR(OFFSET('セット情報（イレギュラーサンプル）'!$N$2,MATCH($H72,BカートセットID入力!$L$4:$L$150,0),COLUMN()-COLUMN($U67)),""))))</f>
        <v/>
      </c>
      <c r="X72" s="53" t="str">
        <f ca="1">IFERROR(OFFSET('セット情報(宅配便）'!$P$2,MATCH($H72,BカートセットID入力!$C$4:$C$150,0),COLUMN()-COLUMN($U67)),IFERROR(OFFSET('セット情報(業務便）'!$P$2,MATCH($H72,BカートセットID入力!$F$4:$F$150,0),COLUMN()-COLUMN($U67)),IFERROR(OFFSET('セット情報（サンプル）'!$N$2,MATCH($H72,BカートセットID入力!$I$4:$I$150,0),COLUMN()-COLUMN($U67)),IFERROR(OFFSET('セット情報（イレギュラーサンプル）'!$N$2,MATCH($H72,BカートセットID入力!$L$4:$L$150,0),COLUMN()-COLUMN($U67)),""))))</f>
        <v/>
      </c>
      <c r="Y72" s="53" t="str">
        <f ca="1">IFERROR(OFFSET('セット情報(宅配便）'!$P$2,MATCH($H72,BカートセットID入力!$C$4:$C$150,0),COLUMN()-COLUMN($U67)),IFERROR(OFFSET('セット情報(業務便）'!$P$2,MATCH($H72,BカートセットID入力!$F$4:$F$150,0),COLUMN()-COLUMN($U67)),IFERROR(OFFSET('セット情報（サンプル）'!$N$2,MATCH($H72,BカートセットID入力!$I$4:$I$150,0),COLUMN()-COLUMN($U67)),IFERROR(OFFSET('セット情報（イレギュラーサンプル）'!$N$2,MATCH($H72,BカートセットID入力!$L$4:$L$150,0),COLUMN()-COLUMN($U67)),""))))</f>
        <v/>
      </c>
      <c r="Z72" s="53" t="str">
        <f ca="1">IFERROR(OFFSET('セット情報(宅配便）'!$P$2,MATCH($H72,BカートセットID入力!$C$4:$C$150,0),COLUMN()-COLUMN($U67)),IFERROR(OFFSET('セット情報(業務便）'!$P$2,MATCH($H72,BカートセットID入力!$F$4:$F$150,0),COLUMN()-COLUMN($U67)),IFERROR(OFFSET('セット情報（サンプル）'!$N$2,MATCH($H72,BカートセットID入力!$I$4:$I$150,0),COLUMN()-COLUMN($U67)),IFERROR(OFFSET('セット情報（イレギュラーサンプル）'!$N$2,MATCH($H72,BカートセットID入力!$L$4:$L$150,0),COLUMN()-COLUMN($U67)),""))))</f>
        <v/>
      </c>
      <c r="AA72" s="53" t="str">
        <f ca="1">IFERROR(OFFSET('セット情報(宅配便）'!$P$2,MATCH($H72,BカートセットID入力!$C$4:$C$150,0),COLUMN()-COLUMN($U67)),IFERROR(OFFSET('セット情報(業務便）'!$P$2,MATCH($H72,BカートセットID入力!$F$4:$F$150,0),COLUMN()-COLUMN($U67)),IFERROR(OFFSET('セット情報（サンプル）'!$N$2,MATCH($H72,BカートセットID入力!$I$4:$I$150,0),COLUMN()-COLUMN($U67)),IFERROR(OFFSET('セット情報（イレギュラーサンプル）'!$N$2,MATCH($H72,BカートセットID入力!$L$4:$L$150,0),COLUMN()-COLUMN($U67)),""))))</f>
        <v/>
      </c>
      <c r="AB72" s="53" t="str">
        <f ca="1">IFERROR(OFFSET('セット情報(宅配便）'!$P$2,MATCH($H72,BカートセットID入力!$C$4:$C$150,0),COLUMN()-COLUMN($U67)),IFERROR(OFFSET('セット情報(業務便）'!$P$2,MATCH($H72,BカートセットID入力!$F$4:$F$150,0),COLUMN()-COLUMN($U67)),IFERROR(OFFSET('セット情報（サンプル）'!$N$2,MATCH($H72,BカートセットID入力!$I$4:$I$150,0),COLUMN()-COLUMN($U67)),IFERROR(OFFSET('セット情報（イレギュラーサンプル）'!$N$2,MATCH($H72,BカートセットID入力!$L$4:$L$150,0),COLUMN()-COLUMN($U67)),""))))</f>
        <v/>
      </c>
      <c r="AC72" s="53" t="str">
        <f ca="1">IFERROR(OFFSET('セット情報(宅配便）'!$P$2,MATCH($H72,BカートセットID入力!$C$4:$C$150,0),COLUMN()-COLUMN($U67)),IFERROR(OFFSET('セット情報(業務便）'!$P$2,MATCH($H72,BカートセットID入力!$F$4:$F$150,0),COLUMN()-COLUMN($U67)),IFERROR(OFFSET('セット情報（サンプル）'!$N$2,MATCH($H72,BカートセットID入力!$I$4:$I$150,0),COLUMN()-COLUMN($U67)),IFERROR(OFFSET('セット情報（イレギュラーサンプル）'!$N$2,MATCH($H72,BカートセットID入力!$L$4:$L$150,0),COLUMN()-COLUMN($U67)),""))))</f>
        <v/>
      </c>
      <c r="AD72" s="53" t="str">
        <f ca="1">IFERROR(OFFSET('セット情報(宅配便）'!$P$2,MATCH($H72,BカートセットID入力!$C$4:$C$150,0),COLUMN()-COLUMN($U67)),IFERROR(OFFSET('セット情報(業務便）'!$P$2,MATCH($H72,BカートセットID入力!$F$4:$F$150,0),COLUMN()-COLUMN($U67)),IFERROR(OFFSET('セット情報（サンプル）'!$N$2,MATCH($H72,BカートセットID入力!$I$4:$I$150,0),COLUMN()-COLUMN($U67)),IFERROR(OFFSET('セット情報（イレギュラーサンプル）'!$N$2,MATCH($H72,BカートセットID入力!$L$4:$L$150,0),COLUMN()-COLUMN($U67)),""))))</f>
        <v/>
      </c>
      <c r="AE72" s="53" t="str">
        <f ca="1">IFERROR(OFFSET('セット情報(宅配便）'!$P$2,MATCH($H72,BカートセットID入力!$C$4:$C$150,0),COLUMN()-COLUMN($U67)),IFERROR(OFFSET('セット情報(業務便）'!$P$2,MATCH($H72,BカートセットID入力!$F$4:$F$150,0),COLUMN()-COLUMN($U67)),IFERROR(OFFSET('セット情報（サンプル）'!$N$2,MATCH($H72,BカートセットID入力!$I$4:$I$150,0),COLUMN()-COLUMN($U67)),IFERROR(OFFSET('セット情報（イレギュラーサンプル）'!$N$2,MATCH($H72,BカートセットID入力!$L$4:$L$150,0),COLUMN()-COLUMN($U67)),""))))</f>
        <v/>
      </c>
      <c r="AF72" s="53" t="str">
        <f ca="1">IFERROR(OFFSET('セット情報(宅配便）'!$P$2,MATCH($H72,BカートセットID入力!$C$4:$C$150,0),COLUMN()-COLUMN($U67)),IFERROR(OFFSET('セット情報(業務便）'!$P$2,MATCH($H72,BカートセットID入力!$F$4:$F$150,0),COLUMN()-COLUMN($U67)),IFERROR(OFFSET('セット情報（サンプル）'!$N$2,MATCH($H72,BカートセットID入力!$I$4:$I$150,0),COLUMN()-COLUMN($U67)),IFERROR(OFFSET('セット情報（イレギュラーサンプル）'!$N$2,MATCH($H72,BカートセットID入力!$L$4:$L$150,0),COLUMN()-COLUMN($U67)),""))))</f>
        <v/>
      </c>
      <c r="AG72" s="53" t="str">
        <f ca="1">IFERROR(OFFSET('セット情報(宅配便）'!$P$2,MATCH($H72,BカートセットID入力!$C$4:$C$150,0),COLUMN()-COLUMN($U67)),IFERROR(OFFSET('セット情報(業務便）'!$P$2,MATCH($H72,BカートセットID入力!$F$4:$F$150,0),COLUMN()-COLUMN($U67)),IFERROR(OFFSET('セット情報（サンプル）'!$N$2,MATCH($H72,BカートセットID入力!$I$4:$I$150,0),COLUMN()-COLUMN($U67)),IFERROR(OFFSET('セット情報（イレギュラーサンプル）'!$N$2,MATCH($H72,BカートセットID入力!$L$4:$L$150,0),COLUMN()-COLUMN($U67)),""))))</f>
        <v/>
      </c>
      <c r="AH72" s="53" t="str">
        <f ca="1">IFERROR(OFFSET('セット情報(宅配便）'!$P$2,MATCH($H72,BカートセットID入力!$C$4:$C$150,0),COLUMN()-COLUMN($U67)),IFERROR(OFFSET('セット情報(業務便）'!$P$2,MATCH($H72,BカートセットID入力!$F$4:$F$150,0),COLUMN()-COLUMN($U67)),IFERROR(OFFSET('セット情報（サンプル）'!$N$2,MATCH($H72,BカートセットID入力!$I$4:$I$150,0),COLUMN()-COLUMN($U67)),IFERROR(OFFSET('セット情報（イレギュラーサンプル）'!$N$2,MATCH($H72,BカートセットID入力!$L$4:$L$150,0),COLUMN()-COLUMN($U67)),""))))</f>
        <v/>
      </c>
      <c r="AI72" s="53" t="str">
        <f ca="1">IFERROR(OFFSET('セット情報(宅配便）'!$P$2,MATCH($H72,BカートセットID入力!$C$4:$C$150,0),COLUMN()-COLUMN($U67)),IFERROR(OFFSET('セット情報(業務便）'!$P$2,MATCH($H72,BカートセットID入力!$F$4:$F$150,0),COLUMN()-COLUMN($U67)),IFERROR(OFFSET('セット情報（サンプル）'!$N$2,MATCH($H72,BカートセットID入力!$I$4:$I$150,0),COLUMN()-COLUMN($U67)),IFERROR(OFFSET('セット情報（イレギュラーサンプル）'!$N$2,MATCH($H72,BカートセットID入力!$L$4:$L$150,0),COLUMN()-COLUMN($U67)),""))))</f>
        <v/>
      </c>
      <c r="AJ72" s="53" t="str">
        <f ca="1">IFERROR(OFFSET('セット情報(宅配便）'!$P$2,MATCH($H72,BカートセットID入力!$C$4:$C$150,0),COLUMN()-COLUMN($U67)),IFERROR(OFFSET('セット情報(業務便）'!$P$2,MATCH($H72,BカートセットID入力!$F$4:$F$150,0),COLUMN()-COLUMN($U67)),IFERROR(OFFSET('セット情報（サンプル）'!$N$2,MATCH($H72,BカートセットID入力!$I$4:$I$150,0),COLUMN()-COLUMN($U67)),IFERROR(OFFSET('セット情報（イレギュラーサンプル）'!$N$2,MATCH($H72,BカートセットID入力!$L$4:$L$150,0),COLUMN()-COLUMN($U67)),""))))</f>
        <v/>
      </c>
      <c r="AK72" s="53" t="str">
        <f ca="1">IFERROR(OFFSET('セット情報(宅配便）'!$P$2,MATCH($H72,BカートセットID入力!$C$4:$C$150,0),COLUMN()-COLUMN($U67)),IFERROR(OFFSET('セット情報(業務便）'!$P$2,MATCH($H72,BカートセットID入力!$F$4:$F$150,0),COLUMN()-COLUMN($U67)),IFERROR(OFFSET('セット情報（サンプル）'!$N$2,MATCH($H72,BカートセットID入力!$I$4:$I$150,0),COLUMN()-COLUMN($U67)),IFERROR(OFFSET('セット情報（イレギュラーサンプル）'!$N$2,MATCH($H72,BカートセットID入力!$L$4:$L$150,0),COLUMN()-COLUMN($U67)),""))))</f>
        <v/>
      </c>
      <c r="AL72" s="53" t="str">
        <f ca="1">IFERROR(OFFSET('セット情報(宅配便）'!$P$2,MATCH($H72,BカートセットID入力!$C$4:$C$150,0),COLUMN()-COLUMN($U67)),IFERROR(OFFSET('セット情報(業務便）'!$P$2,MATCH($H72,BカートセットID入力!$F$4:$F$150,0),COLUMN()-COLUMN($U67)),IFERROR(OFFSET('セット情報（サンプル）'!$N$2,MATCH($H72,BカートセットID入力!$I$4:$I$150,0),COLUMN()-COLUMN($U67)),IFERROR(OFFSET('セット情報（イレギュラーサンプル）'!$N$2,MATCH($H72,BカートセットID入力!$L$4:$L$150,0),COLUMN()-COLUMN($U67)),""))))</f>
        <v/>
      </c>
      <c r="AM72" s="53" t="str">
        <f ca="1">IFERROR(OFFSET('セット情報(宅配便）'!$P$2,MATCH($H72,BカートセットID入力!$C$4:$C$150,0),COLUMN()-COLUMN($U67)),IFERROR(OFFSET('セット情報(業務便）'!$P$2,MATCH($H72,BカートセットID入力!$F$4:$F$150,0),COLUMN()-COLUMN($U67)),IFERROR(OFFSET('セット情報（サンプル）'!$N$2,MATCH($H72,BカートセットID入力!$I$4:$I$150,0),COLUMN()-COLUMN($U67)),IFERROR(OFFSET('セット情報（イレギュラーサンプル）'!$N$2,MATCH($H72,BカートセットID入力!$L$4:$L$150,0),COLUMN()-COLUMN($U67)),""))))</f>
        <v/>
      </c>
      <c r="AN72" s="53" t="str">
        <f ca="1">IFERROR(OFFSET('セット情報(宅配便）'!$P$2,MATCH($H72,BカートセットID入力!$C$4:$C$150,0),COLUMN()-COLUMN($U67)),IFERROR(OFFSET('セット情報(業務便）'!$P$2,MATCH($H72,BカートセットID入力!$F$4:$F$150,0),COLUMN()-COLUMN($U67)),IFERROR(OFFSET('セット情報（サンプル）'!$N$2,MATCH($H72,BカートセットID入力!$I$4:$I$150,0),COLUMN()-COLUMN($U67)),IFERROR(OFFSET('セット情報（イレギュラーサンプル）'!$N$2,MATCH($H72,BカートセットID入力!$L$4:$L$150,0),COLUMN()-COLUMN($U67)),""))))</f>
        <v/>
      </c>
      <c r="AO72" s="53" t="str">
        <f ca="1">IFERROR(OFFSET('セット情報(宅配便）'!$P$2,MATCH($H72,BカートセットID入力!$C$4:$C$150,0),COLUMN()-COLUMN($U67)),IFERROR(OFFSET('セット情報(業務便）'!$P$2,MATCH($H72,BカートセットID入力!$F$4:$F$150,0),COLUMN()-COLUMN($U67)),IFERROR(OFFSET('セット情報（サンプル）'!$N$2,MATCH($H72,BカートセットID入力!$I$4:$I$150,0),COLUMN()-COLUMN($U67)),IFERROR(OFFSET('セット情報（イレギュラーサンプル）'!$N$2,MATCH($H72,BカートセットID入力!$L$4:$L$150,0),COLUMN()-COLUMN($U67)),""))))</f>
        <v/>
      </c>
      <c r="AP72" s="53" t="str">
        <f ca="1">IFERROR(OFFSET('セット情報(宅配便）'!$P$2,MATCH($H72,BカートセットID入力!$C$4:$C$150,0),COLUMN()-COLUMN($U67)),IFERROR(OFFSET('セット情報(業務便）'!$P$2,MATCH($H72,BカートセットID入力!$F$4:$F$150,0),COLUMN()-COLUMN($U67)),IFERROR(OFFSET('セット情報（サンプル）'!$N$2,MATCH($H72,BカートセットID入力!$I$4:$I$150,0),COLUMN()-COLUMN($U67)),IFERROR(OFFSET('セット情報（イレギュラーサンプル）'!$N$2,MATCH($H72,BカートセットID入力!$L$4:$L$150,0),COLUMN()-COLUMN($U67)),""))))</f>
        <v/>
      </c>
      <c r="AQ72" s="53" t="str">
        <f ca="1">IFERROR(OFFSET('セット情報(宅配便）'!$P$2,MATCH($H72,BカートセットID入力!$C$4:$C$150,0),COLUMN()-COLUMN($U67)),IFERROR(OFFSET('セット情報(業務便）'!$P$2,MATCH($H72,BカートセットID入力!$F$4:$F$150,0),COLUMN()-COLUMN($U67)),IFERROR(OFFSET('セット情報（サンプル）'!$N$2,MATCH($H72,BカートセットID入力!$I$4:$I$150,0),COLUMN()-COLUMN($U67)),IFERROR(OFFSET('セット情報（イレギュラーサンプル）'!$N$2,MATCH($H72,BカートセットID入力!$L$4:$L$150,0),COLUMN()-COLUMN($U67)),""))))</f>
        <v/>
      </c>
      <c r="AR72" s="53" t="str">
        <f ca="1">IFERROR(OFFSET('セット情報(宅配便）'!$P$2,MATCH($H72,BカートセットID入力!$C$4:$C$150,0),COLUMN()-COLUMN($U67)),IFERROR(OFFSET('セット情報(業務便）'!$P$2,MATCH($H72,BカートセットID入力!$F$4:$F$150,0),COLUMN()-COLUMN($U67)),IFERROR(OFFSET('セット情報（サンプル）'!$N$2,MATCH($H72,BカートセットID入力!$I$4:$I$150,0),COLUMN()-COLUMN($U67)),IFERROR(OFFSET('セット情報（イレギュラーサンプル）'!$N$2,MATCH($H72,BカートセットID入力!$L$4:$L$150,0),COLUMN()-COLUMN($U67)),""))))</f>
        <v/>
      </c>
      <c r="AS72" s="53" t="str">
        <f ca="1">IFERROR(OFFSET('セット情報(宅配便）'!$P$2,MATCH($H72,BカートセットID入力!$C$4:$C$150,0),COLUMN()-COLUMN($U67)),IFERROR(OFFSET('セット情報(業務便）'!$P$2,MATCH($H72,BカートセットID入力!$F$4:$F$150,0),COLUMN()-COLUMN($U67)),IFERROR(OFFSET('セット情報（サンプル）'!$N$2,MATCH($H72,BカートセットID入力!$I$4:$I$150,0),COLUMN()-COLUMN($U67)),IFERROR(OFFSET('セット情報（イレギュラーサンプル）'!$N$2,MATCH($H72,BカートセットID入力!$L$4:$L$150,0),COLUMN()-COLUMN($U67)),""))))</f>
        <v/>
      </c>
      <c r="AT72" s="53" t="str">
        <f ca="1">IFERROR(OFFSET('セット情報(宅配便）'!$P$2,MATCH($H72,BカートセットID入力!$C$4:$C$150,0),COLUMN()-COLUMN($U67)),IFERROR(OFFSET('セット情報(業務便）'!$P$2,MATCH($H72,BカートセットID入力!$F$4:$F$150,0),COLUMN()-COLUMN($U67)),IFERROR(OFFSET('セット情報（サンプル）'!$N$2,MATCH($H72,BカートセットID入力!$I$4:$I$150,0),COLUMN()-COLUMN($U67)),IFERROR(OFFSET('セット情報（イレギュラーサンプル）'!$N$2,MATCH($H72,BカートセットID入力!$L$4:$L$150,0),COLUMN()-COLUMN($U67)),""))))</f>
        <v/>
      </c>
    </row>
    <row r="73" spans="1:46">
      <c r="A73" s="144"/>
      <c r="B73" s="53" t="str">
        <f>IF(ISBLANK(現行セット情報CSV!A73),"",現行セット情報CSV!A73)</f>
        <v/>
      </c>
      <c r="C73" s="53" t="str">
        <f>IF(ISBLANK(現行セット情報CSV!B73),"",現行セット情報CSV!B73)&amp;IFERROR(VLOOKUP(A73,上部フリースペースHTML!$A$3:$H$5,8,FALSE),"")</f>
        <v/>
      </c>
      <c r="D73" s="53" t="str">
        <f>IF(ISBLANK(現行セット情報CSV!C73),"",現行セット情報CSV!C73)</f>
        <v/>
      </c>
      <c r="E73" s="53" t="str">
        <f>IF(ISBLANK(現行セット情報CSV!D73),"",現行セット情報CSV!D73)</f>
        <v/>
      </c>
      <c r="F73" s="53" t="str">
        <f>IF(ISBLANK(現行セット情報CSV!E73),"",現行セット情報CSV!E73)</f>
        <v/>
      </c>
      <c r="G73" s="53" t="str">
        <f>IF(ISBLANK(現行セット情報CSV!F73),"",現行セット情報CSV!F73)</f>
        <v/>
      </c>
      <c r="H73" s="53" t="str">
        <f>IF(ISBLANK(現行セット情報CSV!G73),"",現行セット情報CSV!G73)</f>
        <v/>
      </c>
      <c r="I73" s="53" t="str">
        <f>IF(ISBLANK(現行セット情報CSV!H73),"",現行セット情報CSV!H73)</f>
        <v/>
      </c>
      <c r="J73" s="53" t="str">
        <f>IF(ISBLANK(現行セット情報CSV!I73),"",現行セット情報CSV!I73&amp;"("&amp;TEXT($J$2,"yyyy年m月")&amp;"納品から)")</f>
        <v/>
      </c>
      <c r="K73" s="53" t="str">
        <f>IF(ISBLANK(現行セット情報CSV!J73),"",現行セット情報CSV!J73)</f>
        <v/>
      </c>
      <c r="L73" s="53" t="str">
        <f>IF(ISBLANK(現行セット情報CSV!K73),"",現行セット情報CSV!K73)</f>
        <v/>
      </c>
      <c r="M73" s="53" t="str">
        <f>IF(ISBLANK(現行セット情報CSV!L73),"",現行セット情報CSV!L73)</f>
        <v/>
      </c>
      <c r="N73" s="53" t="str">
        <f>IF(ISBLANK(現行セット情報CSV!M73),"",現行セット情報CSV!M73)</f>
        <v/>
      </c>
      <c r="O73" s="53" t="str">
        <f>IF(ISBLANK(現行セット情報CSV!N73),"",現行セット情報CSV!N73)</f>
        <v/>
      </c>
      <c r="P73" s="53" t="str">
        <f>IF(ISBLANK(現行セット情報CSV!O73),"",現行セット情報CSV!O73)</f>
        <v/>
      </c>
      <c r="Q73" s="53" t="str">
        <f>IF(ISBLANK(現行セット情報CSV!P73),"",現行セット情報CSV!P73)</f>
        <v/>
      </c>
      <c r="R73" s="53" t="str">
        <f>IF(ISBLANK(現行セット情報CSV!Q73),"",現行セット情報CSV!Q73)</f>
        <v/>
      </c>
      <c r="S73" s="53" t="str">
        <f>IF(ISBLANK(現行セット情報CSV!R73),"",現行セット情報CSV!R73)</f>
        <v/>
      </c>
      <c r="T73" s="53" t="str">
        <f>IF(ISBLANK(現行セット情報CSV!S73),"",現行セット情報CSV!S73)</f>
        <v/>
      </c>
      <c r="U73" s="53" t="str">
        <f ca="1">IFERROR(OFFSET('セット情報(宅配便）'!$P$2,MATCH($H73,BカートセットID入力!$C$4:$C$150,0),COLUMN()-COLUMN($U68)),IFERROR(OFFSET('セット情報(業務便）'!$P$2,MATCH($H73,BカートセットID入力!$F$4:$F$150,0),COLUMN()-COLUMN($U68)),IFERROR(OFFSET('セット情報（サンプル）'!$N$2,MATCH($H73,BカートセットID入力!$I$4:$I$150,0),COLUMN()-COLUMN($U68)),IFERROR(OFFSET('セット情報（イレギュラーサンプル）'!$N$2,MATCH($H73,BカートセットID入力!$L$4:$L$150,0),COLUMN()-COLUMN($U68)),""))))</f>
        <v/>
      </c>
      <c r="V73" s="53" t="str">
        <f ca="1">IFERROR(OFFSET('セット情報(宅配便）'!$P$2,MATCH($H73,BカートセットID入力!$C$4:$C$150,0),COLUMN()-COLUMN($U68)),IFERROR(OFFSET('セット情報(業務便）'!$P$2,MATCH($H73,BカートセットID入力!$F$4:$F$150,0),COLUMN()-COLUMN($U68)),IFERROR(OFFSET('セット情報（サンプル）'!$N$2,MATCH($H73,BカートセットID入力!$I$4:$I$150,0),COLUMN()-COLUMN($U68)),IFERROR(OFFSET('セット情報（イレギュラーサンプル）'!$N$2,MATCH($H73,BカートセットID入力!$L$4:$L$150,0),COLUMN()-COLUMN($U68)),""))))</f>
        <v/>
      </c>
      <c r="W73" s="53" t="str">
        <f ca="1">IFERROR(OFFSET('セット情報(宅配便）'!$P$2,MATCH($H73,BカートセットID入力!$C$4:$C$150,0),COLUMN()-COLUMN($U68)),IFERROR(OFFSET('セット情報(業務便）'!$P$2,MATCH($H73,BカートセットID入力!$F$4:$F$150,0),COLUMN()-COLUMN($U68)),IFERROR(OFFSET('セット情報（サンプル）'!$N$2,MATCH($H73,BカートセットID入力!$I$4:$I$150,0),COLUMN()-COLUMN($U68)),IFERROR(OFFSET('セット情報（イレギュラーサンプル）'!$N$2,MATCH($H73,BカートセットID入力!$L$4:$L$150,0),COLUMN()-COLUMN($U68)),""))))</f>
        <v/>
      </c>
      <c r="X73" s="53" t="str">
        <f ca="1">IFERROR(OFFSET('セット情報(宅配便）'!$P$2,MATCH($H73,BカートセットID入力!$C$4:$C$150,0),COLUMN()-COLUMN($U68)),IFERROR(OFFSET('セット情報(業務便）'!$P$2,MATCH($H73,BカートセットID入力!$F$4:$F$150,0),COLUMN()-COLUMN($U68)),IFERROR(OFFSET('セット情報（サンプル）'!$N$2,MATCH($H73,BカートセットID入力!$I$4:$I$150,0),COLUMN()-COLUMN($U68)),IFERROR(OFFSET('セット情報（イレギュラーサンプル）'!$N$2,MATCH($H73,BカートセットID入力!$L$4:$L$150,0),COLUMN()-COLUMN($U68)),""))))</f>
        <v/>
      </c>
      <c r="Y73" s="53" t="str">
        <f ca="1">IFERROR(OFFSET('セット情報(宅配便）'!$P$2,MATCH($H73,BカートセットID入力!$C$4:$C$150,0),COLUMN()-COLUMN($U68)),IFERROR(OFFSET('セット情報(業務便）'!$P$2,MATCH($H73,BカートセットID入力!$F$4:$F$150,0),COLUMN()-COLUMN($U68)),IFERROR(OFFSET('セット情報（サンプル）'!$N$2,MATCH($H73,BカートセットID入力!$I$4:$I$150,0),COLUMN()-COLUMN($U68)),IFERROR(OFFSET('セット情報（イレギュラーサンプル）'!$N$2,MATCH($H73,BカートセットID入力!$L$4:$L$150,0),COLUMN()-COLUMN($U68)),""))))</f>
        <v/>
      </c>
      <c r="Z73" s="53" t="str">
        <f ca="1">IFERROR(OFFSET('セット情報(宅配便）'!$P$2,MATCH($H73,BカートセットID入力!$C$4:$C$150,0),COLUMN()-COLUMN($U68)),IFERROR(OFFSET('セット情報(業務便）'!$P$2,MATCH($H73,BカートセットID入力!$F$4:$F$150,0),COLUMN()-COLUMN($U68)),IFERROR(OFFSET('セット情報（サンプル）'!$N$2,MATCH($H73,BカートセットID入力!$I$4:$I$150,0),COLUMN()-COLUMN($U68)),IFERROR(OFFSET('セット情報（イレギュラーサンプル）'!$N$2,MATCH($H73,BカートセットID入力!$L$4:$L$150,0),COLUMN()-COLUMN($U68)),""))))</f>
        <v/>
      </c>
      <c r="AA73" s="53" t="str">
        <f ca="1">IFERROR(OFFSET('セット情報(宅配便）'!$P$2,MATCH($H73,BカートセットID入力!$C$4:$C$150,0),COLUMN()-COLUMN($U68)),IFERROR(OFFSET('セット情報(業務便）'!$P$2,MATCH($H73,BカートセットID入力!$F$4:$F$150,0),COLUMN()-COLUMN($U68)),IFERROR(OFFSET('セット情報（サンプル）'!$N$2,MATCH($H73,BカートセットID入力!$I$4:$I$150,0),COLUMN()-COLUMN($U68)),IFERROR(OFFSET('セット情報（イレギュラーサンプル）'!$N$2,MATCH($H73,BカートセットID入力!$L$4:$L$150,0),COLUMN()-COLUMN($U68)),""))))</f>
        <v/>
      </c>
      <c r="AB73" s="53" t="str">
        <f ca="1">IFERROR(OFFSET('セット情報(宅配便）'!$P$2,MATCH($H73,BカートセットID入力!$C$4:$C$150,0),COLUMN()-COLUMN($U68)),IFERROR(OFFSET('セット情報(業務便）'!$P$2,MATCH($H73,BカートセットID入力!$F$4:$F$150,0),COLUMN()-COLUMN($U68)),IFERROR(OFFSET('セット情報（サンプル）'!$N$2,MATCH($H73,BカートセットID入力!$I$4:$I$150,0),COLUMN()-COLUMN($U68)),IFERROR(OFFSET('セット情報（イレギュラーサンプル）'!$N$2,MATCH($H73,BカートセットID入力!$L$4:$L$150,0),COLUMN()-COLUMN($U68)),""))))</f>
        <v/>
      </c>
      <c r="AC73" s="53" t="str">
        <f ca="1">IFERROR(OFFSET('セット情報(宅配便）'!$P$2,MATCH($H73,BカートセットID入力!$C$4:$C$150,0),COLUMN()-COLUMN($U68)),IFERROR(OFFSET('セット情報(業務便）'!$P$2,MATCH($H73,BカートセットID入力!$F$4:$F$150,0),COLUMN()-COLUMN($U68)),IFERROR(OFFSET('セット情報（サンプル）'!$N$2,MATCH($H73,BカートセットID入力!$I$4:$I$150,0),COLUMN()-COLUMN($U68)),IFERROR(OFFSET('セット情報（イレギュラーサンプル）'!$N$2,MATCH($H73,BカートセットID入力!$L$4:$L$150,0),COLUMN()-COLUMN($U68)),""))))</f>
        <v/>
      </c>
      <c r="AD73" s="53" t="str">
        <f ca="1">IFERROR(OFFSET('セット情報(宅配便）'!$P$2,MATCH($H73,BカートセットID入力!$C$4:$C$150,0),COLUMN()-COLUMN($U68)),IFERROR(OFFSET('セット情報(業務便）'!$P$2,MATCH($H73,BカートセットID入力!$F$4:$F$150,0),COLUMN()-COLUMN($U68)),IFERROR(OFFSET('セット情報（サンプル）'!$N$2,MATCH($H73,BカートセットID入力!$I$4:$I$150,0),COLUMN()-COLUMN($U68)),IFERROR(OFFSET('セット情報（イレギュラーサンプル）'!$N$2,MATCH($H73,BカートセットID入力!$L$4:$L$150,0),COLUMN()-COLUMN($U68)),""))))</f>
        <v/>
      </c>
      <c r="AE73" s="53" t="str">
        <f ca="1">IFERROR(OFFSET('セット情報(宅配便）'!$P$2,MATCH($H73,BカートセットID入力!$C$4:$C$150,0),COLUMN()-COLUMN($U68)),IFERROR(OFFSET('セット情報(業務便）'!$P$2,MATCH($H73,BカートセットID入力!$F$4:$F$150,0),COLUMN()-COLUMN($U68)),IFERROR(OFFSET('セット情報（サンプル）'!$N$2,MATCH($H73,BカートセットID入力!$I$4:$I$150,0),COLUMN()-COLUMN($U68)),IFERROR(OFFSET('セット情報（イレギュラーサンプル）'!$N$2,MATCH($H73,BカートセットID入力!$L$4:$L$150,0),COLUMN()-COLUMN($U68)),""))))</f>
        <v/>
      </c>
      <c r="AF73" s="53" t="str">
        <f ca="1">IFERROR(OFFSET('セット情報(宅配便）'!$P$2,MATCH($H73,BカートセットID入力!$C$4:$C$150,0),COLUMN()-COLUMN($U68)),IFERROR(OFFSET('セット情報(業務便）'!$P$2,MATCH($H73,BカートセットID入力!$F$4:$F$150,0),COLUMN()-COLUMN($U68)),IFERROR(OFFSET('セット情報（サンプル）'!$N$2,MATCH($H73,BカートセットID入力!$I$4:$I$150,0),COLUMN()-COLUMN($U68)),IFERROR(OFFSET('セット情報（イレギュラーサンプル）'!$N$2,MATCH($H73,BカートセットID入力!$L$4:$L$150,0),COLUMN()-COLUMN($U68)),""))))</f>
        <v/>
      </c>
      <c r="AG73" s="53" t="str">
        <f ca="1">IFERROR(OFFSET('セット情報(宅配便）'!$P$2,MATCH($H73,BカートセットID入力!$C$4:$C$150,0),COLUMN()-COLUMN($U68)),IFERROR(OFFSET('セット情報(業務便）'!$P$2,MATCH($H73,BカートセットID入力!$F$4:$F$150,0),COLUMN()-COLUMN($U68)),IFERROR(OFFSET('セット情報（サンプル）'!$N$2,MATCH($H73,BカートセットID入力!$I$4:$I$150,0),COLUMN()-COLUMN($U68)),IFERROR(OFFSET('セット情報（イレギュラーサンプル）'!$N$2,MATCH($H73,BカートセットID入力!$L$4:$L$150,0),COLUMN()-COLUMN($U68)),""))))</f>
        <v/>
      </c>
      <c r="AH73" s="53" t="str">
        <f ca="1">IFERROR(OFFSET('セット情報(宅配便）'!$P$2,MATCH($H73,BカートセットID入力!$C$4:$C$150,0),COLUMN()-COLUMN($U68)),IFERROR(OFFSET('セット情報(業務便）'!$P$2,MATCH($H73,BカートセットID入力!$F$4:$F$150,0),COLUMN()-COLUMN($U68)),IFERROR(OFFSET('セット情報（サンプル）'!$N$2,MATCH($H73,BカートセットID入力!$I$4:$I$150,0),COLUMN()-COLUMN($U68)),IFERROR(OFFSET('セット情報（イレギュラーサンプル）'!$N$2,MATCH($H73,BカートセットID入力!$L$4:$L$150,0),COLUMN()-COLUMN($U68)),""))))</f>
        <v/>
      </c>
      <c r="AI73" s="53" t="str">
        <f ca="1">IFERROR(OFFSET('セット情報(宅配便）'!$P$2,MATCH($H73,BカートセットID入力!$C$4:$C$150,0),COLUMN()-COLUMN($U68)),IFERROR(OFFSET('セット情報(業務便）'!$P$2,MATCH($H73,BカートセットID入力!$F$4:$F$150,0),COLUMN()-COLUMN($U68)),IFERROR(OFFSET('セット情報（サンプル）'!$N$2,MATCH($H73,BカートセットID入力!$I$4:$I$150,0),COLUMN()-COLUMN($U68)),IFERROR(OFFSET('セット情報（イレギュラーサンプル）'!$N$2,MATCH($H73,BカートセットID入力!$L$4:$L$150,0),COLUMN()-COLUMN($U68)),""))))</f>
        <v/>
      </c>
      <c r="AJ73" s="53" t="str">
        <f ca="1">IFERROR(OFFSET('セット情報(宅配便）'!$P$2,MATCH($H73,BカートセットID入力!$C$4:$C$150,0),COLUMN()-COLUMN($U68)),IFERROR(OFFSET('セット情報(業務便）'!$P$2,MATCH($H73,BカートセットID入力!$F$4:$F$150,0),COLUMN()-COLUMN($U68)),IFERROR(OFFSET('セット情報（サンプル）'!$N$2,MATCH($H73,BカートセットID入力!$I$4:$I$150,0),COLUMN()-COLUMN($U68)),IFERROR(OFFSET('セット情報（イレギュラーサンプル）'!$N$2,MATCH($H73,BカートセットID入力!$L$4:$L$150,0),COLUMN()-COLUMN($U68)),""))))</f>
        <v/>
      </c>
      <c r="AK73" s="53" t="str">
        <f ca="1">IFERROR(OFFSET('セット情報(宅配便）'!$P$2,MATCH($H73,BカートセットID入力!$C$4:$C$150,0),COLUMN()-COLUMN($U68)),IFERROR(OFFSET('セット情報(業務便）'!$P$2,MATCH($H73,BカートセットID入力!$F$4:$F$150,0),COLUMN()-COLUMN($U68)),IFERROR(OFFSET('セット情報（サンプル）'!$N$2,MATCH($H73,BカートセットID入力!$I$4:$I$150,0),COLUMN()-COLUMN($U68)),IFERROR(OFFSET('セット情報（イレギュラーサンプル）'!$N$2,MATCH($H73,BカートセットID入力!$L$4:$L$150,0),COLUMN()-COLUMN($U68)),""))))</f>
        <v/>
      </c>
      <c r="AL73" s="53" t="str">
        <f ca="1">IFERROR(OFFSET('セット情報(宅配便）'!$P$2,MATCH($H73,BカートセットID入力!$C$4:$C$150,0),COLUMN()-COLUMN($U68)),IFERROR(OFFSET('セット情報(業務便）'!$P$2,MATCH($H73,BカートセットID入力!$F$4:$F$150,0),COLUMN()-COLUMN($U68)),IFERROR(OFFSET('セット情報（サンプル）'!$N$2,MATCH($H73,BカートセットID入力!$I$4:$I$150,0),COLUMN()-COLUMN($U68)),IFERROR(OFFSET('セット情報（イレギュラーサンプル）'!$N$2,MATCH($H73,BカートセットID入力!$L$4:$L$150,0),COLUMN()-COLUMN($U68)),""))))</f>
        <v/>
      </c>
      <c r="AM73" s="53" t="str">
        <f ca="1">IFERROR(OFFSET('セット情報(宅配便）'!$P$2,MATCH($H73,BカートセットID入力!$C$4:$C$150,0),COLUMN()-COLUMN($U68)),IFERROR(OFFSET('セット情報(業務便）'!$P$2,MATCH($H73,BカートセットID入力!$F$4:$F$150,0),COLUMN()-COLUMN($U68)),IFERROR(OFFSET('セット情報（サンプル）'!$N$2,MATCH($H73,BカートセットID入力!$I$4:$I$150,0),COLUMN()-COLUMN($U68)),IFERROR(OFFSET('セット情報（イレギュラーサンプル）'!$N$2,MATCH($H73,BカートセットID入力!$L$4:$L$150,0),COLUMN()-COLUMN($U68)),""))))</f>
        <v/>
      </c>
      <c r="AN73" s="53" t="str">
        <f ca="1">IFERROR(OFFSET('セット情報(宅配便）'!$P$2,MATCH($H73,BカートセットID入力!$C$4:$C$150,0),COLUMN()-COLUMN($U68)),IFERROR(OFFSET('セット情報(業務便）'!$P$2,MATCH($H73,BカートセットID入力!$F$4:$F$150,0),COLUMN()-COLUMN($U68)),IFERROR(OFFSET('セット情報（サンプル）'!$N$2,MATCH($H73,BカートセットID入力!$I$4:$I$150,0),COLUMN()-COLUMN($U68)),IFERROR(OFFSET('セット情報（イレギュラーサンプル）'!$N$2,MATCH($H73,BカートセットID入力!$L$4:$L$150,0),COLUMN()-COLUMN($U68)),""))))</f>
        <v/>
      </c>
      <c r="AO73" s="53" t="str">
        <f ca="1">IFERROR(OFFSET('セット情報(宅配便）'!$P$2,MATCH($H73,BカートセットID入力!$C$4:$C$150,0),COLUMN()-COLUMN($U68)),IFERROR(OFFSET('セット情報(業務便）'!$P$2,MATCH($H73,BカートセットID入力!$F$4:$F$150,0),COLUMN()-COLUMN($U68)),IFERROR(OFFSET('セット情報（サンプル）'!$N$2,MATCH($H73,BカートセットID入力!$I$4:$I$150,0),COLUMN()-COLUMN($U68)),IFERROR(OFFSET('セット情報（イレギュラーサンプル）'!$N$2,MATCH($H73,BカートセットID入力!$L$4:$L$150,0),COLUMN()-COLUMN($U68)),""))))</f>
        <v/>
      </c>
      <c r="AP73" s="53" t="str">
        <f ca="1">IFERROR(OFFSET('セット情報(宅配便）'!$P$2,MATCH($H73,BカートセットID入力!$C$4:$C$150,0),COLUMN()-COLUMN($U68)),IFERROR(OFFSET('セット情報(業務便）'!$P$2,MATCH($H73,BカートセットID入力!$F$4:$F$150,0),COLUMN()-COLUMN($U68)),IFERROR(OFFSET('セット情報（サンプル）'!$N$2,MATCH($H73,BカートセットID入力!$I$4:$I$150,0),COLUMN()-COLUMN($U68)),IFERROR(OFFSET('セット情報（イレギュラーサンプル）'!$N$2,MATCH($H73,BカートセットID入力!$L$4:$L$150,0),COLUMN()-COLUMN($U68)),""))))</f>
        <v/>
      </c>
      <c r="AQ73" s="53" t="str">
        <f ca="1">IFERROR(OFFSET('セット情報(宅配便）'!$P$2,MATCH($H73,BカートセットID入力!$C$4:$C$150,0),COLUMN()-COLUMN($U68)),IFERROR(OFFSET('セット情報(業務便）'!$P$2,MATCH($H73,BカートセットID入力!$F$4:$F$150,0),COLUMN()-COLUMN($U68)),IFERROR(OFFSET('セット情報（サンプル）'!$N$2,MATCH($H73,BカートセットID入力!$I$4:$I$150,0),COLUMN()-COLUMN($U68)),IFERROR(OFFSET('セット情報（イレギュラーサンプル）'!$N$2,MATCH($H73,BカートセットID入力!$L$4:$L$150,0),COLUMN()-COLUMN($U68)),""))))</f>
        <v/>
      </c>
      <c r="AR73" s="53" t="str">
        <f ca="1">IFERROR(OFFSET('セット情報(宅配便）'!$P$2,MATCH($H73,BカートセットID入力!$C$4:$C$150,0),COLUMN()-COLUMN($U68)),IFERROR(OFFSET('セット情報(業務便）'!$P$2,MATCH($H73,BカートセットID入力!$F$4:$F$150,0),COLUMN()-COLUMN($U68)),IFERROR(OFFSET('セット情報（サンプル）'!$N$2,MATCH($H73,BカートセットID入力!$I$4:$I$150,0),COLUMN()-COLUMN($U68)),IFERROR(OFFSET('セット情報（イレギュラーサンプル）'!$N$2,MATCH($H73,BカートセットID入力!$L$4:$L$150,0),COLUMN()-COLUMN($U68)),""))))</f>
        <v/>
      </c>
      <c r="AS73" s="53" t="str">
        <f ca="1">IFERROR(OFFSET('セット情報(宅配便）'!$P$2,MATCH($H73,BカートセットID入力!$C$4:$C$150,0),COLUMN()-COLUMN($U68)),IFERROR(OFFSET('セット情報(業務便）'!$P$2,MATCH($H73,BカートセットID入力!$F$4:$F$150,0),COLUMN()-COLUMN($U68)),IFERROR(OFFSET('セット情報（サンプル）'!$N$2,MATCH($H73,BカートセットID入力!$I$4:$I$150,0),COLUMN()-COLUMN($U68)),IFERROR(OFFSET('セット情報（イレギュラーサンプル）'!$N$2,MATCH($H73,BカートセットID入力!$L$4:$L$150,0),COLUMN()-COLUMN($U68)),""))))</f>
        <v/>
      </c>
      <c r="AT73" s="53" t="str">
        <f ca="1">IFERROR(OFFSET('セット情報(宅配便）'!$P$2,MATCH($H73,BカートセットID入力!$C$4:$C$150,0),COLUMN()-COLUMN($U68)),IFERROR(OFFSET('セット情報(業務便）'!$P$2,MATCH($H73,BカートセットID入力!$F$4:$F$150,0),COLUMN()-COLUMN($U68)),IFERROR(OFFSET('セット情報（サンプル）'!$N$2,MATCH($H73,BカートセットID入力!$I$4:$I$150,0),COLUMN()-COLUMN($U68)),IFERROR(OFFSET('セット情報（イレギュラーサンプル）'!$N$2,MATCH($H73,BカートセットID入力!$L$4:$L$150,0),COLUMN()-COLUMN($U68)),""))))</f>
        <v/>
      </c>
    </row>
    <row r="74" spans="1:46">
      <c r="A74" s="144"/>
      <c r="B74" s="53" t="str">
        <f>IF(ISBLANK(現行セット情報CSV!A74),"",現行セット情報CSV!A74)</f>
        <v/>
      </c>
      <c r="C74" s="53" t="str">
        <f>IF(ISBLANK(現行セット情報CSV!B74),"",現行セット情報CSV!B74)&amp;IFERROR(VLOOKUP(A74,上部フリースペースHTML!$A$3:$H$5,8,FALSE),"")</f>
        <v/>
      </c>
      <c r="D74" s="53" t="str">
        <f>IF(ISBLANK(現行セット情報CSV!C74),"",現行セット情報CSV!C74)</f>
        <v/>
      </c>
      <c r="E74" s="53" t="str">
        <f>IF(ISBLANK(現行セット情報CSV!D74),"",現行セット情報CSV!D74)</f>
        <v/>
      </c>
      <c r="F74" s="53" t="str">
        <f>IF(ISBLANK(現行セット情報CSV!E74),"",現行セット情報CSV!E74)</f>
        <v/>
      </c>
      <c r="G74" s="53" t="str">
        <f>IF(ISBLANK(現行セット情報CSV!F74),"",現行セット情報CSV!F74)</f>
        <v/>
      </c>
      <c r="H74" s="53" t="str">
        <f>IF(ISBLANK(現行セット情報CSV!G74),"",現行セット情報CSV!G74)</f>
        <v/>
      </c>
      <c r="I74" s="53" t="str">
        <f>IF(ISBLANK(現行セット情報CSV!H74),"",現行セット情報CSV!H74)</f>
        <v/>
      </c>
      <c r="J74" s="53" t="str">
        <f>IF(ISBLANK(現行セット情報CSV!I74),"",現行セット情報CSV!I74&amp;"("&amp;TEXT($J$2,"yyyy年m月")&amp;"納品から)")</f>
        <v/>
      </c>
      <c r="K74" s="53" t="str">
        <f>IF(ISBLANK(現行セット情報CSV!J74),"",現行セット情報CSV!J74)</f>
        <v/>
      </c>
      <c r="L74" s="53" t="str">
        <f>IF(ISBLANK(現行セット情報CSV!K74),"",現行セット情報CSV!K74)</f>
        <v/>
      </c>
      <c r="M74" s="53" t="str">
        <f>IF(ISBLANK(現行セット情報CSV!L74),"",現行セット情報CSV!L74)</f>
        <v/>
      </c>
      <c r="N74" s="53" t="str">
        <f>IF(ISBLANK(現行セット情報CSV!M74),"",現行セット情報CSV!M74)</f>
        <v/>
      </c>
      <c r="O74" s="53" t="str">
        <f>IF(ISBLANK(現行セット情報CSV!N74),"",現行セット情報CSV!N74)</f>
        <v/>
      </c>
      <c r="P74" s="53" t="str">
        <f>IF(ISBLANK(現行セット情報CSV!O74),"",現行セット情報CSV!O74)</f>
        <v/>
      </c>
      <c r="Q74" s="53" t="str">
        <f>IF(ISBLANK(現行セット情報CSV!P74),"",現行セット情報CSV!P74)</f>
        <v/>
      </c>
      <c r="R74" s="53" t="str">
        <f>IF(ISBLANK(現行セット情報CSV!Q74),"",現行セット情報CSV!Q74)</f>
        <v/>
      </c>
      <c r="S74" s="53" t="str">
        <f>IF(ISBLANK(現行セット情報CSV!R74),"",現行セット情報CSV!R74)</f>
        <v/>
      </c>
      <c r="T74" s="53" t="str">
        <f>IF(ISBLANK(現行セット情報CSV!S74),"",現行セット情報CSV!S74)</f>
        <v/>
      </c>
      <c r="U74" s="53" t="str">
        <f ca="1">IFERROR(OFFSET('セット情報(宅配便）'!$P$2,MATCH($H74,BカートセットID入力!$C$4:$C$150,0),COLUMN()-COLUMN($U69)),IFERROR(OFFSET('セット情報(業務便）'!$P$2,MATCH($H74,BカートセットID入力!$F$4:$F$150,0),COLUMN()-COLUMN($U69)),IFERROR(OFFSET('セット情報（サンプル）'!$N$2,MATCH($H74,BカートセットID入力!$I$4:$I$150,0),COLUMN()-COLUMN($U69)),IFERROR(OFFSET('セット情報（イレギュラーサンプル）'!$N$2,MATCH($H74,BカートセットID入力!$L$4:$L$150,0),COLUMN()-COLUMN($U69)),""))))</f>
        <v/>
      </c>
      <c r="V74" s="53" t="str">
        <f ca="1">IFERROR(OFFSET('セット情報(宅配便）'!$P$2,MATCH($H74,BカートセットID入力!$C$4:$C$150,0),COLUMN()-COLUMN($U69)),IFERROR(OFFSET('セット情報(業務便）'!$P$2,MATCH($H74,BカートセットID入力!$F$4:$F$150,0),COLUMN()-COLUMN($U69)),IFERROR(OFFSET('セット情報（サンプル）'!$N$2,MATCH($H74,BカートセットID入力!$I$4:$I$150,0),COLUMN()-COLUMN($U69)),IFERROR(OFFSET('セット情報（イレギュラーサンプル）'!$N$2,MATCH($H74,BカートセットID入力!$L$4:$L$150,0),COLUMN()-COLUMN($U69)),""))))</f>
        <v/>
      </c>
      <c r="W74" s="53" t="str">
        <f ca="1">IFERROR(OFFSET('セット情報(宅配便）'!$P$2,MATCH($H74,BカートセットID入力!$C$4:$C$150,0),COLUMN()-COLUMN($U69)),IFERROR(OFFSET('セット情報(業務便）'!$P$2,MATCH($H74,BカートセットID入力!$F$4:$F$150,0),COLUMN()-COLUMN($U69)),IFERROR(OFFSET('セット情報（サンプル）'!$N$2,MATCH($H74,BカートセットID入力!$I$4:$I$150,0),COLUMN()-COLUMN($U69)),IFERROR(OFFSET('セット情報（イレギュラーサンプル）'!$N$2,MATCH($H74,BカートセットID入力!$L$4:$L$150,0),COLUMN()-COLUMN($U69)),""))))</f>
        <v/>
      </c>
      <c r="X74" s="53" t="str">
        <f ca="1">IFERROR(OFFSET('セット情報(宅配便）'!$P$2,MATCH($H74,BカートセットID入力!$C$4:$C$150,0),COLUMN()-COLUMN($U69)),IFERROR(OFFSET('セット情報(業務便）'!$P$2,MATCH($H74,BカートセットID入力!$F$4:$F$150,0),COLUMN()-COLUMN($U69)),IFERROR(OFFSET('セット情報（サンプル）'!$N$2,MATCH($H74,BカートセットID入力!$I$4:$I$150,0),COLUMN()-COLUMN($U69)),IFERROR(OFFSET('セット情報（イレギュラーサンプル）'!$N$2,MATCH($H74,BカートセットID入力!$L$4:$L$150,0),COLUMN()-COLUMN($U69)),""))))</f>
        <v/>
      </c>
      <c r="Y74" s="53" t="str">
        <f ca="1">IFERROR(OFFSET('セット情報(宅配便）'!$P$2,MATCH($H74,BカートセットID入力!$C$4:$C$150,0),COLUMN()-COLUMN($U69)),IFERROR(OFFSET('セット情報(業務便）'!$P$2,MATCH($H74,BカートセットID入力!$F$4:$F$150,0),COLUMN()-COLUMN($U69)),IFERROR(OFFSET('セット情報（サンプル）'!$N$2,MATCH($H74,BカートセットID入力!$I$4:$I$150,0),COLUMN()-COLUMN($U69)),IFERROR(OFFSET('セット情報（イレギュラーサンプル）'!$N$2,MATCH($H74,BカートセットID入力!$L$4:$L$150,0),COLUMN()-COLUMN($U69)),""))))</f>
        <v/>
      </c>
      <c r="Z74" s="53" t="str">
        <f ca="1">IFERROR(OFFSET('セット情報(宅配便）'!$P$2,MATCH($H74,BカートセットID入力!$C$4:$C$150,0),COLUMN()-COLUMN($U69)),IFERROR(OFFSET('セット情報(業務便）'!$P$2,MATCH($H74,BカートセットID入力!$F$4:$F$150,0),COLUMN()-COLUMN($U69)),IFERROR(OFFSET('セット情報（サンプル）'!$N$2,MATCH($H74,BカートセットID入力!$I$4:$I$150,0),COLUMN()-COLUMN($U69)),IFERROR(OFFSET('セット情報（イレギュラーサンプル）'!$N$2,MATCH($H74,BカートセットID入力!$L$4:$L$150,0),COLUMN()-COLUMN($U69)),""))))</f>
        <v/>
      </c>
      <c r="AA74" s="53" t="str">
        <f ca="1">IFERROR(OFFSET('セット情報(宅配便）'!$P$2,MATCH($H74,BカートセットID入力!$C$4:$C$150,0),COLUMN()-COLUMN($U69)),IFERROR(OFFSET('セット情報(業務便）'!$P$2,MATCH($H74,BカートセットID入力!$F$4:$F$150,0),COLUMN()-COLUMN($U69)),IFERROR(OFFSET('セット情報（サンプル）'!$N$2,MATCH($H74,BカートセットID入力!$I$4:$I$150,0),COLUMN()-COLUMN($U69)),IFERROR(OFFSET('セット情報（イレギュラーサンプル）'!$N$2,MATCH($H74,BカートセットID入力!$L$4:$L$150,0),COLUMN()-COLUMN($U69)),""))))</f>
        <v/>
      </c>
      <c r="AB74" s="53" t="str">
        <f ca="1">IFERROR(OFFSET('セット情報(宅配便）'!$P$2,MATCH($H74,BカートセットID入力!$C$4:$C$150,0),COLUMN()-COLUMN($U69)),IFERROR(OFFSET('セット情報(業務便）'!$P$2,MATCH($H74,BカートセットID入力!$F$4:$F$150,0),COLUMN()-COLUMN($U69)),IFERROR(OFFSET('セット情報（サンプル）'!$N$2,MATCH($H74,BカートセットID入力!$I$4:$I$150,0),COLUMN()-COLUMN($U69)),IFERROR(OFFSET('セット情報（イレギュラーサンプル）'!$N$2,MATCH($H74,BカートセットID入力!$L$4:$L$150,0),COLUMN()-COLUMN($U69)),""))))</f>
        <v/>
      </c>
      <c r="AC74" s="53" t="str">
        <f ca="1">IFERROR(OFFSET('セット情報(宅配便）'!$P$2,MATCH($H74,BカートセットID入力!$C$4:$C$150,0),COLUMN()-COLUMN($U69)),IFERROR(OFFSET('セット情報(業務便）'!$P$2,MATCH($H74,BカートセットID入力!$F$4:$F$150,0),COLUMN()-COLUMN($U69)),IFERROR(OFFSET('セット情報（サンプル）'!$N$2,MATCH($H74,BカートセットID入力!$I$4:$I$150,0),COLUMN()-COLUMN($U69)),IFERROR(OFFSET('セット情報（イレギュラーサンプル）'!$N$2,MATCH($H74,BカートセットID入力!$L$4:$L$150,0),COLUMN()-COLUMN($U69)),""))))</f>
        <v/>
      </c>
      <c r="AD74" s="53" t="str">
        <f ca="1">IFERROR(OFFSET('セット情報(宅配便）'!$P$2,MATCH($H74,BカートセットID入力!$C$4:$C$150,0),COLUMN()-COLUMN($U69)),IFERROR(OFFSET('セット情報(業務便）'!$P$2,MATCH($H74,BカートセットID入力!$F$4:$F$150,0),COLUMN()-COLUMN($U69)),IFERROR(OFFSET('セット情報（サンプル）'!$N$2,MATCH($H74,BカートセットID入力!$I$4:$I$150,0),COLUMN()-COLUMN($U69)),IFERROR(OFFSET('セット情報（イレギュラーサンプル）'!$N$2,MATCH($H74,BカートセットID入力!$L$4:$L$150,0),COLUMN()-COLUMN($U69)),""))))</f>
        <v/>
      </c>
      <c r="AE74" s="53" t="str">
        <f ca="1">IFERROR(OFFSET('セット情報(宅配便）'!$P$2,MATCH($H74,BカートセットID入力!$C$4:$C$150,0),COLUMN()-COLUMN($U69)),IFERROR(OFFSET('セット情報(業務便）'!$P$2,MATCH($H74,BカートセットID入力!$F$4:$F$150,0),COLUMN()-COLUMN($U69)),IFERROR(OFFSET('セット情報（サンプル）'!$N$2,MATCH($H74,BカートセットID入力!$I$4:$I$150,0),COLUMN()-COLUMN($U69)),IFERROR(OFFSET('セット情報（イレギュラーサンプル）'!$N$2,MATCH($H74,BカートセットID入力!$L$4:$L$150,0),COLUMN()-COLUMN($U69)),""))))</f>
        <v/>
      </c>
      <c r="AF74" s="53" t="str">
        <f ca="1">IFERROR(OFFSET('セット情報(宅配便）'!$P$2,MATCH($H74,BカートセットID入力!$C$4:$C$150,0),COLUMN()-COLUMN($U69)),IFERROR(OFFSET('セット情報(業務便）'!$P$2,MATCH($H74,BカートセットID入力!$F$4:$F$150,0),COLUMN()-COLUMN($U69)),IFERROR(OFFSET('セット情報（サンプル）'!$N$2,MATCH($H74,BカートセットID入力!$I$4:$I$150,0),COLUMN()-COLUMN($U69)),IFERROR(OFFSET('セット情報（イレギュラーサンプル）'!$N$2,MATCH($H74,BカートセットID入力!$L$4:$L$150,0),COLUMN()-COLUMN($U69)),""))))</f>
        <v/>
      </c>
      <c r="AG74" s="53" t="str">
        <f ca="1">IFERROR(OFFSET('セット情報(宅配便）'!$P$2,MATCH($H74,BカートセットID入力!$C$4:$C$150,0),COLUMN()-COLUMN($U69)),IFERROR(OFFSET('セット情報(業務便）'!$P$2,MATCH($H74,BカートセットID入力!$F$4:$F$150,0),COLUMN()-COLUMN($U69)),IFERROR(OFFSET('セット情報（サンプル）'!$N$2,MATCH($H74,BカートセットID入力!$I$4:$I$150,0),COLUMN()-COLUMN($U69)),IFERROR(OFFSET('セット情報（イレギュラーサンプル）'!$N$2,MATCH($H74,BカートセットID入力!$L$4:$L$150,0),COLUMN()-COLUMN($U69)),""))))</f>
        <v/>
      </c>
      <c r="AH74" s="53" t="str">
        <f ca="1">IFERROR(OFFSET('セット情報(宅配便）'!$P$2,MATCH($H74,BカートセットID入力!$C$4:$C$150,0),COLUMN()-COLUMN($U69)),IFERROR(OFFSET('セット情報(業務便）'!$P$2,MATCH($H74,BカートセットID入力!$F$4:$F$150,0),COLUMN()-COLUMN($U69)),IFERROR(OFFSET('セット情報（サンプル）'!$N$2,MATCH($H74,BカートセットID入力!$I$4:$I$150,0),COLUMN()-COLUMN($U69)),IFERROR(OFFSET('セット情報（イレギュラーサンプル）'!$N$2,MATCH($H74,BカートセットID入力!$L$4:$L$150,0),COLUMN()-COLUMN($U69)),""))))</f>
        <v/>
      </c>
      <c r="AI74" s="53" t="str">
        <f ca="1">IFERROR(OFFSET('セット情報(宅配便）'!$P$2,MATCH($H74,BカートセットID入力!$C$4:$C$150,0),COLUMN()-COLUMN($U69)),IFERROR(OFFSET('セット情報(業務便）'!$P$2,MATCH($H74,BカートセットID入力!$F$4:$F$150,0),COLUMN()-COLUMN($U69)),IFERROR(OFFSET('セット情報（サンプル）'!$N$2,MATCH($H74,BカートセットID入力!$I$4:$I$150,0),COLUMN()-COLUMN($U69)),IFERROR(OFFSET('セット情報（イレギュラーサンプル）'!$N$2,MATCH($H74,BカートセットID入力!$L$4:$L$150,0),COLUMN()-COLUMN($U69)),""))))</f>
        <v/>
      </c>
      <c r="AJ74" s="53" t="str">
        <f ca="1">IFERROR(OFFSET('セット情報(宅配便）'!$P$2,MATCH($H74,BカートセットID入力!$C$4:$C$150,0),COLUMN()-COLUMN($U69)),IFERROR(OFFSET('セット情報(業務便）'!$P$2,MATCH($H74,BカートセットID入力!$F$4:$F$150,0),COLUMN()-COLUMN($U69)),IFERROR(OFFSET('セット情報（サンプル）'!$N$2,MATCH($H74,BカートセットID入力!$I$4:$I$150,0),COLUMN()-COLUMN($U69)),IFERROR(OFFSET('セット情報（イレギュラーサンプル）'!$N$2,MATCH($H74,BカートセットID入力!$L$4:$L$150,0),COLUMN()-COLUMN($U69)),""))))</f>
        <v/>
      </c>
      <c r="AK74" s="53" t="str">
        <f ca="1">IFERROR(OFFSET('セット情報(宅配便）'!$P$2,MATCH($H74,BカートセットID入力!$C$4:$C$150,0),COLUMN()-COLUMN($U69)),IFERROR(OFFSET('セット情報(業務便）'!$P$2,MATCH($H74,BカートセットID入力!$F$4:$F$150,0),COLUMN()-COLUMN($U69)),IFERROR(OFFSET('セット情報（サンプル）'!$N$2,MATCH($H74,BカートセットID入力!$I$4:$I$150,0),COLUMN()-COLUMN($U69)),IFERROR(OFFSET('セット情報（イレギュラーサンプル）'!$N$2,MATCH($H74,BカートセットID入力!$L$4:$L$150,0),COLUMN()-COLUMN($U69)),""))))</f>
        <v/>
      </c>
      <c r="AL74" s="53" t="str">
        <f ca="1">IFERROR(OFFSET('セット情報(宅配便）'!$P$2,MATCH($H74,BカートセットID入力!$C$4:$C$150,0),COLUMN()-COLUMN($U69)),IFERROR(OFFSET('セット情報(業務便）'!$P$2,MATCH($H74,BカートセットID入力!$F$4:$F$150,0),COLUMN()-COLUMN($U69)),IFERROR(OFFSET('セット情報（サンプル）'!$N$2,MATCH($H74,BカートセットID入力!$I$4:$I$150,0),COLUMN()-COLUMN($U69)),IFERROR(OFFSET('セット情報（イレギュラーサンプル）'!$N$2,MATCH($H74,BカートセットID入力!$L$4:$L$150,0),COLUMN()-COLUMN($U69)),""))))</f>
        <v/>
      </c>
      <c r="AM74" s="53" t="str">
        <f ca="1">IFERROR(OFFSET('セット情報(宅配便）'!$P$2,MATCH($H74,BカートセットID入力!$C$4:$C$150,0),COLUMN()-COLUMN($U69)),IFERROR(OFFSET('セット情報(業務便）'!$P$2,MATCH($H74,BカートセットID入力!$F$4:$F$150,0),COLUMN()-COLUMN($U69)),IFERROR(OFFSET('セット情報（サンプル）'!$N$2,MATCH($H74,BカートセットID入力!$I$4:$I$150,0),COLUMN()-COLUMN($U69)),IFERROR(OFFSET('セット情報（イレギュラーサンプル）'!$N$2,MATCH($H74,BカートセットID入力!$L$4:$L$150,0),COLUMN()-COLUMN($U69)),""))))</f>
        <v/>
      </c>
      <c r="AN74" s="53" t="str">
        <f ca="1">IFERROR(OFFSET('セット情報(宅配便）'!$P$2,MATCH($H74,BカートセットID入力!$C$4:$C$150,0),COLUMN()-COLUMN($U69)),IFERROR(OFFSET('セット情報(業務便）'!$P$2,MATCH($H74,BカートセットID入力!$F$4:$F$150,0),COLUMN()-COLUMN($U69)),IFERROR(OFFSET('セット情報（サンプル）'!$N$2,MATCH($H74,BカートセットID入力!$I$4:$I$150,0),COLUMN()-COLUMN($U69)),IFERROR(OFFSET('セット情報（イレギュラーサンプル）'!$N$2,MATCH($H74,BカートセットID入力!$L$4:$L$150,0),COLUMN()-COLUMN($U69)),""))))</f>
        <v/>
      </c>
      <c r="AO74" s="53" t="str">
        <f ca="1">IFERROR(OFFSET('セット情報(宅配便）'!$P$2,MATCH($H74,BカートセットID入力!$C$4:$C$150,0),COLUMN()-COLUMN($U69)),IFERROR(OFFSET('セット情報(業務便）'!$P$2,MATCH($H74,BカートセットID入力!$F$4:$F$150,0),COLUMN()-COLUMN($U69)),IFERROR(OFFSET('セット情報（サンプル）'!$N$2,MATCH($H74,BカートセットID入力!$I$4:$I$150,0),COLUMN()-COLUMN($U69)),IFERROR(OFFSET('セット情報（イレギュラーサンプル）'!$N$2,MATCH($H74,BカートセットID入力!$L$4:$L$150,0),COLUMN()-COLUMN($U69)),""))))</f>
        <v/>
      </c>
      <c r="AP74" s="53" t="str">
        <f ca="1">IFERROR(OFFSET('セット情報(宅配便）'!$P$2,MATCH($H74,BカートセットID入力!$C$4:$C$150,0),COLUMN()-COLUMN($U69)),IFERROR(OFFSET('セット情報(業務便）'!$P$2,MATCH($H74,BカートセットID入力!$F$4:$F$150,0),COLUMN()-COLUMN($U69)),IFERROR(OFFSET('セット情報（サンプル）'!$N$2,MATCH($H74,BカートセットID入力!$I$4:$I$150,0),COLUMN()-COLUMN($U69)),IFERROR(OFFSET('セット情報（イレギュラーサンプル）'!$N$2,MATCH($H74,BカートセットID入力!$L$4:$L$150,0),COLUMN()-COLUMN($U69)),""))))</f>
        <v/>
      </c>
      <c r="AQ74" s="53" t="str">
        <f ca="1">IFERROR(OFFSET('セット情報(宅配便）'!$P$2,MATCH($H74,BカートセットID入力!$C$4:$C$150,0),COLUMN()-COLUMN($U69)),IFERROR(OFFSET('セット情報(業務便）'!$P$2,MATCH($H74,BカートセットID入力!$F$4:$F$150,0),COLUMN()-COLUMN($U69)),IFERROR(OFFSET('セット情報（サンプル）'!$N$2,MATCH($H74,BカートセットID入力!$I$4:$I$150,0),COLUMN()-COLUMN($U69)),IFERROR(OFFSET('セット情報（イレギュラーサンプル）'!$N$2,MATCH($H74,BカートセットID入力!$L$4:$L$150,0),COLUMN()-COLUMN($U69)),""))))</f>
        <v/>
      </c>
      <c r="AR74" s="53" t="str">
        <f ca="1">IFERROR(OFFSET('セット情報(宅配便）'!$P$2,MATCH($H74,BカートセットID入力!$C$4:$C$150,0),COLUMN()-COLUMN($U69)),IFERROR(OFFSET('セット情報(業務便）'!$P$2,MATCH($H74,BカートセットID入力!$F$4:$F$150,0),COLUMN()-COLUMN($U69)),IFERROR(OFFSET('セット情報（サンプル）'!$N$2,MATCH($H74,BカートセットID入力!$I$4:$I$150,0),COLUMN()-COLUMN($U69)),IFERROR(OFFSET('セット情報（イレギュラーサンプル）'!$N$2,MATCH($H74,BカートセットID入力!$L$4:$L$150,0),COLUMN()-COLUMN($U69)),""))))</f>
        <v/>
      </c>
      <c r="AS74" s="53" t="str">
        <f ca="1">IFERROR(OFFSET('セット情報(宅配便）'!$P$2,MATCH($H74,BカートセットID入力!$C$4:$C$150,0),COLUMN()-COLUMN($U69)),IFERROR(OFFSET('セット情報(業務便）'!$P$2,MATCH($H74,BカートセットID入力!$F$4:$F$150,0),COLUMN()-COLUMN($U69)),IFERROR(OFFSET('セット情報（サンプル）'!$N$2,MATCH($H74,BカートセットID入力!$I$4:$I$150,0),COLUMN()-COLUMN($U69)),IFERROR(OFFSET('セット情報（イレギュラーサンプル）'!$N$2,MATCH($H74,BカートセットID入力!$L$4:$L$150,0),COLUMN()-COLUMN($U69)),""))))</f>
        <v/>
      </c>
      <c r="AT74" s="53" t="str">
        <f ca="1">IFERROR(OFFSET('セット情報(宅配便）'!$P$2,MATCH($H74,BカートセットID入力!$C$4:$C$150,0),COLUMN()-COLUMN($U69)),IFERROR(OFFSET('セット情報(業務便）'!$P$2,MATCH($H74,BカートセットID入力!$F$4:$F$150,0),COLUMN()-COLUMN($U69)),IFERROR(OFFSET('セット情報（サンプル）'!$N$2,MATCH($H74,BカートセットID入力!$I$4:$I$150,0),COLUMN()-COLUMN($U69)),IFERROR(OFFSET('セット情報（イレギュラーサンプル）'!$N$2,MATCH($H74,BカートセットID入力!$L$4:$L$150,0),COLUMN()-COLUMN($U69)),""))))</f>
        <v/>
      </c>
    </row>
    <row r="75" spans="1:46">
      <c r="A75" s="144"/>
      <c r="B75" s="53" t="str">
        <f>IF(ISBLANK(現行セット情報CSV!A75),"",現行セット情報CSV!A75)</f>
        <v/>
      </c>
      <c r="C75" s="53" t="str">
        <f>IF(ISBLANK(現行セット情報CSV!B75),"",現行セット情報CSV!B75)&amp;IFERROR(VLOOKUP(A75,上部フリースペースHTML!$A$3:$H$5,8,FALSE),"")</f>
        <v/>
      </c>
      <c r="D75" s="53" t="str">
        <f>IF(ISBLANK(現行セット情報CSV!C75),"",現行セット情報CSV!C75)</f>
        <v/>
      </c>
      <c r="E75" s="53" t="str">
        <f>IF(ISBLANK(現行セット情報CSV!D75),"",現行セット情報CSV!D75)</f>
        <v/>
      </c>
      <c r="F75" s="53" t="str">
        <f>IF(ISBLANK(現行セット情報CSV!E75),"",現行セット情報CSV!E75)</f>
        <v/>
      </c>
      <c r="G75" s="53" t="str">
        <f>IF(ISBLANK(現行セット情報CSV!F75),"",現行セット情報CSV!F75)</f>
        <v/>
      </c>
      <c r="H75" s="53" t="str">
        <f>IF(ISBLANK(現行セット情報CSV!G75),"",現行セット情報CSV!G75)</f>
        <v/>
      </c>
      <c r="I75" s="53" t="str">
        <f>IF(ISBLANK(現行セット情報CSV!H75),"",現行セット情報CSV!H75)</f>
        <v/>
      </c>
      <c r="J75" s="53" t="str">
        <f>IF(ISBLANK(現行セット情報CSV!I75),"",現行セット情報CSV!I75&amp;"("&amp;TEXT($J$2,"yyyy年m月")&amp;"納品から)")</f>
        <v/>
      </c>
      <c r="K75" s="53" t="str">
        <f>IF(ISBLANK(現行セット情報CSV!J75),"",現行セット情報CSV!J75)</f>
        <v/>
      </c>
      <c r="L75" s="53" t="str">
        <f>IF(ISBLANK(現行セット情報CSV!K75),"",現行セット情報CSV!K75)</f>
        <v/>
      </c>
      <c r="M75" s="53" t="str">
        <f>IF(ISBLANK(現行セット情報CSV!L75),"",現行セット情報CSV!L75)</f>
        <v/>
      </c>
      <c r="N75" s="53" t="str">
        <f>IF(ISBLANK(現行セット情報CSV!M75),"",現行セット情報CSV!M75)</f>
        <v/>
      </c>
      <c r="O75" s="53" t="str">
        <f>IF(ISBLANK(現行セット情報CSV!N75),"",現行セット情報CSV!N75)</f>
        <v/>
      </c>
      <c r="P75" s="53" t="str">
        <f>IF(ISBLANK(現行セット情報CSV!O75),"",現行セット情報CSV!O75)</f>
        <v/>
      </c>
      <c r="Q75" s="53" t="str">
        <f>IF(ISBLANK(現行セット情報CSV!P75),"",現行セット情報CSV!P75)</f>
        <v/>
      </c>
      <c r="R75" s="53" t="str">
        <f>IF(ISBLANK(現行セット情報CSV!Q75),"",現行セット情報CSV!Q75)</f>
        <v/>
      </c>
      <c r="S75" s="53" t="str">
        <f>IF(ISBLANK(現行セット情報CSV!R75),"",現行セット情報CSV!R75)</f>
        <v/>
      </c>
      <c r="T75" s="53" t="str">
        <f>IF(ISBLANK(現行セット情報CSV!S75),"",現行セット情報CSV!S75)</f>
        <v/>
      </c>
      <c r="U75" s="53" t="str">
        <f ca="1">IFERROR(OFFSET('セット情報(宅配便）'!$P$2,MATCH($H75,BカートセットID入力!$C$4:$C$150,0),COLUMN()-COLUMN($U70)),IFERROR(OFFSET('セット情報(業務便）'!$P$2,MATCH($H75,BカートセットID入力!$F$4:$F$150,0),COLUMN()-COLUMN($U70)),IFERROR(OFFSET('セット情報（サンプル）'!$N$2,MATCH($H75,BカートセットID入力!$I$4:$I$150,0),COLUMN()-COLUMN($U70)),IFERROR(OFFSET('セット情報（イレギュラーサンプル）'!$N$2,MATCH($H75,BカートセットID入力!$L$4:$L$150,0),COLUMN()-COLUMN($U70)),""))))</f>
        <v/>
      </c>
      <c r="V75" s="53" t="str">
        <f ca="1">IFERROR(OFFSET('セット情報(宅配便）'!$P$2,MATCH($H75,BカートセットID入力!$C$4:$C$150,0),COLUMN()-COLUMN($U70)),IFERROR(OFFSET('セット情報(業務便）'!$P$2,MATCH($H75,BカートセットID入力!$F$4:$F$150,0),COLUMN()-COLUMN($U70)),IFERROR(OFFSET('セット情報（サンプル）'!$N$2,MATCH($H75,BカートセットID入力!$I$4:$I$150,0),COLUMN()-COLUMN($U70)),IFERROR(OFFSET('セット情報（イレギュラーサンプル）'!$N$2,MATCH($H75,BカートセットID入力!$L$4:$L$150,0),COLUMN()-COLUMN($U70)),""))))</f>
        <v/>
      </c>
      <c r="W75" s="53" t="str">
        <f ca="1">IFERROR(OFFSET('セット情報(宅配便）'!$P$2,MATCH($H75,BカートセットID入力!$C$4:$C$150,0),COLUMN()-COLUMN($U70)),IFERROR(OFFSET('セット情報(業務便）'!$P$2,MATCH($H75,BカートセットID入力!$F$4:$F$150,0),COLUMN()-COLUMN($U70)),IFERROR(OFFSET('セット情報（サンプル）'!$N$2,MATCH($H75,BカートセットID入力!$I$4:$I$150,0),COLUMN()-COLUMN($U70)),IFERROR(OFFSET('セット情報（イレギュラーサンプル）'!$N$2,MATCH($H75,BカートセットID入力!$L$4:$L$150,0),COLUMN()-COLUMN($U70)),""))))</f>
        <v/>
      </c>
      <c r="X75" s="53" t="str">
        <f ca="1">IFERROR(OFFSET('セット情報(宅配便）'!$P$2,MATCH($H75,BカートセットID入力!$C$4:$C$150,0),COLUMN()-COLUMN($U70)),IFERROR(OFFSET('セット情報(業務便）'!$P$2,MATCH($H75,BカートセットID入力!$F$4:$F$150,0),COLUMN()-COLUMN($U70)),IFERROR(OFFSET('セット情報（サンプル）'!$N$2,MATCH($H75,BカートセットID入力!$I$4:$I$150,0),COLUMN()-COLUMN($U70)),IFERROR(OFFSET('セット情報（イレギュラーサンプル）'!$N$2,MATCH($H75,BカートセットID入力!$L$4:$L$150,0),COLUMN()-COLUMN($U70)),""))))</f>
        <v/>
      </c>
      <c r="Y75" s="53" t="str">
        <f ca="1">IFERROR(OFFSET('セット情報(宅配便）'!$P$2,MATCH($H75,BカートセットID入力!$C$4:$C$150,0),COLUMN()-COLUMN($U70)),IFERROR(OFFSET('セット情報(業務便）'!$P$2,MATCH($H75,BカートセットID入力!$F$4:$F$150,0),COLUMN()-COLUMN($U70)),IFERROR(OFFSET('セット情報（サンプル）'!$N$2,MATCH($H75,BカートセットID入力!$I$4:$I$150,0),COLUMN()-COLUMN($U70)),IFERROR(OFFSET('セット情報（イレギュラーサンプル）'!$N$2,MATCH($H75,BカートセットID入力!$L$4:$L$150,0),COLUMN()-COLUMN($U70)),""))))</f>
        <v/>
      </c>
      <c r="Z75" s="53" t="str">
        <f ca="1">IFERROR(OFFSET('セット情報(宅配便）'!$P$2,MATCH($H75,BカートセットID入力!$C$4:$C$150,0),COLUMN()-COLUMN($U70)),IFERROR(OFFSET('セット情報(業務便）'!$P$2,MATCH($H75,BカートセットID入力!$F$4:$F$150,0),COLUMN()-COLUMN($U70)),IFERROR(OFFSET('セット情報（サンプル）'!$N$2,MATCH($H75,BカートセットID入力!$I$4:$I$150,0),COLUMN()-COLUMN($U70)),IFERROR(OFFSET('セット情報（イレギュラーサンプル）'!$N$2,MATCH($H75,BカートセットID入力!$L$4:$L$150,0),COLUMN()-COLUMN($U70)),""))))</f>
        <v/>
      </c>
      <c r="AA75" s="53" t="str">
        <f ca="1">IFERROR(OFFSET('セット情報(宅配便）'!$P$2,MATCH($H75,BカートセットID入力!$C$4:$C$150,0),COLUMN()-COLUMN($U70)),IFERROR(OFFSET('セット情報(業務便）'!$P$2,MATCH($H75,BカートセットID入力!$F$4:$F$150,0),COLUMN()-COLUMN($U70)),IFERROR(OFFSET('セット情報（サンプル）'!$N$2,MATCH($H75,BカートセットID入力!$I$4:$I$150,0),COLUMN()-COLUMN($U70)),IFERROR(OFFSET('セット情報（イレギュラーサンプル）'!$N$2,MATCH($H75,BカートセットID入力!$L$4:$L$150,0),COLUMN()-COLUMN($U70)),""))))</f>
        <v/>
      </c>
      <c r="AB75" s="53" t="str">
        <f ca="1">IFERROR(OFFSET('セット情報(宅配便）'!$P$2,MATCH($H75,BカートセットID入力!$C$4:$C$150,0),COLUMN()-COLUMN($U70)),IFERROR(OFFSET('セット情報(業務便）'!$P$2,MATCH($H75,BカートセットID入力!$F$4:$F$150,0),COLUMN()-COLUMN($U70)),IFERROR(OFFSET('セット情報（サンプル）'!$N$2,MATCH($H75,BカートセットID入力!$I$4:$I$150,0),COLUMN()-COLUMN($U70)),IFERROR(OFFSET('セット情報（イレギュラーサンプル）'!$N$2,MATCH($H75,BカートセットID入力!$L$4:$L$150,0),COLUMN()-COLUMN($U70)),""))))</f>
        <v/>
      </c>
      <c r="AC75" s="53" t="str">
        <f ca="1">IFERROR(OFFSET('セット情報(宅配便）'!$P$2,MATCH($H75,BカートセットID入力!$C$4:$C$150,0),COLUMN()-COLUMN($U70)),IFERROR(OFFSET('セット情報(業務便）'!$P$2,MATCH($H75,BカートセットID入力!$F$4:$F$150,0),COLUMN()-COLUMN($U70)),IFERROR(OFFSET('セット情報（サンプル）'!$N$2,MATCH($H75,BカートセットID入力!$I$4:$I$150,0),COLUMN()-COLUMN($U70)),IFERROR(OFFSET('セット情報（イレギュラーサンプル）'!$N$2,MATCH($H75,BカートセットID入力!$L$4:$L$150,0),COLUMN()-COLUMN($U70)),""))))</f>
        <v/>
      </c>
      <c r="AD75" s="53" t="str">
        <f ca="1">IFERROR(OFFSET('セット情報(宅配便）'!$P$2,MATCH($H75,BカートセットID入力!$C$4:$C$150,0),COLUMN()-COLUMN($U70)),IFERROR(OFFSET('セット情報(業務便）'!$P$2,MATCH($H75,BカートセットID入力!$F$4:$F$150,0),COLUMN()-COLUMN($U70)),IFERROR(OFFSET('セット情報（サンプル）'!$N$2,MATCH($H75,BカートセットID入力!$I$4:$I$150,0),COLUMN()-COLUMN($U70)),IFERROR(OFFSET('セット情報（イレギュラーサンプル）'!$N$2,MATCH($H75,BカートセットID入力!$L$4:$L$150,0),COLUMN()-COLUMN($U70)),""))))</f>
        <v/>
      </c>
      <c r="AE75" s="53" t="str">
        <f ca="1">IFERROR(OFFSET('セット情報(宅配便）'!$P$2,MATCH($H75,BカートセットID入力!$C$4:$C$150,0),COLUMN()-COLUMN($U70)),IFERROR(OFFSET('セット情報(業務便）'!$P$2,MATCH($H75,BカートセットID入力!$F$4:$F$150,0),COLUMN()-COLUMN($U70)),IFERROR(OFFSET('セット情報（サンプル）'!$N$2,MATCH($H75,BカートセットID入力!$I$4:$I$150,0),COLUMN()-COLUMN($U70)),IFERROR(OFFSET('セット情報（イレギュラーサンプル）'!$N$2,MATCH($H75,BカートセットID入力!$L$4:$L$150,0),COLUMN()-COLUMN($U70)),""))))</f>
        <v/>
      </c>
      <c r="AF75" s="53" t="str">
        <f ca="1">IFERROR(OFFSET('セット情報(宅配便）'!$P$2,MATCH($H75,BカートセットID入力!$C$4:$C$150,0),COLUMN()-COLUMN($U70)),IFERROR(OFFSET('セット情報(業務便）'!$P$2,MATCH($H75,BカートセットID入力!$F$4:$F$150,0),COLUMN()-COLUMN($U70)),IFERROR(OFFSET('セット情報（サンプル）'!$N$2,MATCH($H75,BカートセットID入力!$I$4:$I$150,0),COLUMN()-COLUMN($U70)),IFERROR(OFFSET('セット情報（イレギュラーサンプル）'!$N$2,MATCH($H75,BカートセットID入力!$L$4:$L$150,0),COLUMN()-COLUMN($U70)),""))))</f>
        <v/>
      </c>
      <c r="AG75" s="53" t="str">
        <f ca="1">IFERROR(OFFSET('セット情報(宅配便）'!$P$2,MATCH($H75,BカートセットID入力!$C$4:$C$150,0),COLUMN()-COLUMN($U70)),IFERROR(OFFSET('セット情報(業務便）'!$P$2,MATCH($H75,BカートセットID入力!$F$4:$F$150,0),COLUMN()-COLUMN($U70)),IFERROR(OFFSET('セット情報（サンプル）'!$N$2,MATCH($H75,BカートセットID入力!$I$4:$I$150,0),COLUMN()-COLUMN($U70)),IFERROR(OFFSET('セット情報（イレギュラーサンプル）'!$N$2,MATCH($H75,BカートセットID入力!$L$4:$L$150,0),COLUMN()-COLUMN($U70)),""))))</f>
        <v/>
      </c>
      <c r="AH75" s="53" t="str">
        <f ca="1">IFERROR(OFFSET('セット情報(宅配便）'!$P$2,MATCH($H75,BカートセットID入力!$C$4:$C$150,0),COLUMN()-COLUMN($U70)),IFERROR(OFFSET('セット情報(業務便）'!$P$2,MATCH($H75,BカートセットID入力!$F$4:$F$150,0),COLUMN()-COLUMN($U70)),IFERROR(OFFSET('セット情報（サンプル）'!$N$2,MATCH($H75,BカートセットID入力!$I$4:$I$150,0),COLUMN()-COLUMN($U70)),IFERROR(OFFSET('セット情報（イレギュラーサンプル）'!$N$2,MATCH($H75,BカートセットID入力!$L$4:$L$150,0),COLUMN()-COLUMN($U70)),""))))</f>
        <v/>
      </c>
      <c r="AI75" s="53" t="str">
        <f ca="1">IFERROR(OFFSET('セット情報(宅配便）'!$P$2,MATCH($H75,BカートセットID入力!$C$4:$C$150,0),COLUMN()-COLUMN($U70)),IFERROR(OFFSET('セット情報(業務便）'!$P$2,MATCH($H75,BカートセットID入力!$F$4:$F$150,0),COLUMN()-COLUMN($U70)),IFERROR(OFFSET('セット情報（サンプル）'!$N$2,MATCH($H75,BカートセットID入力!$I$4:$I$150,0),COLUMN()-COLUMN($U70)),IFERROR(OFFSET('セット情報（イレギュラーサンプル）'!$N$2,MATCH($H75,BカートセットID入力!$L$4:$L$150,0),COLUMN()-COLUMN($U70)),""))))</f>
        <v/>
      </c>
      <c r="AJ75" s="53" t="str">
        <f ca="1">IFERROR(OFFSET('セット情報(宅配便）'!$P$2,MATCH($H75,BカートセットID入力!$C$4:$C$150,0),COLUMN()-COLUMN($U70)),IFERROR(OFFSET('セット情報(業務便）'!$P$2,MATCH($H75,BカートセットID入力!$F$4:$F$150,0),COLUMN()-COLUMN($U70)),IFERROR(OFFSET('セット情報（サンプル）'!$N$2,MATCH($H75,BカートセットID入力!$I$4:$I$150,0),COLUMN()-COLUMN($U70)),IFERROR(OFFSET('セット情報（イレギュラーサンプル）'!$N$2,MATCH($H75,BカートセットID入力!$L$4:$L$150,0),COLUMN()-COLUMN($U70)),""))))</f>
        <v/>
      </c>
      <c r="AK75" s="53" t="str">
        <f ca="1">IFERROR(OFFSET('セット情報(宅配便）'!$P$2,MATCH($H75,BカートセットID入力!$C$4:$C$150,0),COLUMN()-COLUMN($U70)),IFERROR(OFFSET('セット情報(業務便）'!$P$2,MATCH($H75,BカートセットID入力!$F$4:$F$150,0),COLUMN()-COLUMN($U70)),IFERROR(OFFSET('セット情報（サンプル）'!$N$2,MATCH($H75,BカートセットID入力!$I$4:$I$150,0),COLUMN()-COLUMN($U70)),IFERROR(OFFSET('セット情報（イレギュラーサンプル）'!$N$2,MATCH($H75,BカートセットID入力!$L$4:$L$150,0),COLUMN()-COLUMN($U70)),""))))</f>
        <v/>
      </c>
      <c r="AL75" s="53" t="str">
        <f ca="1">IFERROR(OFFSET('セット情報(宅配便）'!$P$2,MATCH($H75,BカートセットID入力!$C$4:$C$150,0),COLUMN()-COLUMN($U70)),IFERROR(OFFSET('セット情報(業務便）'!$P$2,MATCH($H75,BカートセットID入力!$F$4:$F$150,0),COLUMN()-COLUMN($U70)),IFERROR(OFFSET('セット情報（サンプル）'!$N$2,MATCH($H75,BカートセットID入力!$I$4:$I$150,0),COLUMN()-COLUMN($U70)),IFERROR(OFFSET('セット情報（イレギュラーサンプル）'!$N$2,MATCH($H75,BカートセットID入力!$L$4:$L$150,0),COLUMN()-COLUMN($U70)),""))))</f>
        <v/>
      </c>
      <c r="AM75" s="53" t="str">
        <f ca="1">IFERROR(OFFSET('セット情報(宅配便）'!$P$2,MATCH($H75,BカートセットID入力!$C$4:$C$150,0),COLUMN()-COLUMN($U70)),IFERROR(OFFSET('セット情報(業務便）'!$P$2,MATCH($H75,BカートセットID入力!$F$4:$F$150,0),COLUMN()-COLUMN($U70)),IFERROR(OFFSET('セット情報（サンプル）'!$N$2,MATCH($H75,BカートセットID入力!$I$4:$I$150,0),COLUMN()-COLUMN($U70)),IFERROR(OFFSET('セット情報（イレギュラーサンプル）'!$N$2,MATCH($H75,BカートセットID入力!$L$4:$L$150,0),COLUMN()-COLUMN($U70)),""))))</f>
        <v/>
      </c>
      <c r="AN75" s="53" t="str">
        <f ca="1">IFERROR(OFFSET('セット情報(宅配便）'!$P$2,MATCH($H75,BカートセットID入力!$C$4:$C$150,0),COLUMN()-COLUMN($U70)),IFERROR(OFFSET('セット情報(業務便）'!$P$2,MATCH($H75,BカートセットID入力!$F$4:$F$150,0),COLUMN()-COLUMN($U70)),IFERROR(OFFSET('セット情報（サンプル）'!$N$2,MATCH($H75,BカートセットID入力!$I$4:$I$150,0),COLUMN()-COLUMN($U70)),IFERROR(OFFSET('セット情報（イレギュラーサンプル）'!$N$2,MATCH($H75,BカートセットID入力!$L$4:$L$150,0),COLUMN()-COLUMN($U70)),""))))</f>
        <v/>
      </c>
      <c r="AO75" s="53" t="str">
        <f ca="1">IFERROR(OFFSET('セット情報(宅配便）'!$P$2,MATCH($H75,BカートセットID入力!$C$4:$C$150,0),COLUMN()-COLUMN($U70)),IFERROR(OFFSET('セット情報(業務便）'!$P$2,MATCH($H75,BカートセットID入力!$F$4:$F$150,0),COLUMN()-COLUMN($U70)),IFERROR(OFFSET('セット情報（サンプル）'!$N$2,MATCH($H75,BカートセットID入力!$I$4:$I$150,0),COLUMN()-COLUMN($U70)),IFERROR(OFFSET('セット情報（イレギュラーサンプル）'!$N$2,MATCH($H75,BカートセットID入力!$L$4:$L$150,0),COLUMN()-COLUMN($U70)),""))))</f>
        <v/>
      </c>
      <c r="AP75" s="53" t="str">
        <f ca="1">IFERROR(OFFSET('セット情報(宅配便）'!$P$2,MATCH($H75,BカートセットID入力!$C$4:$C$150,0),COLUMN()-COLUMN($U70)),IFERROR(OFFSET('セット情報(業務便）'!$P$2,MATCH($H75,BカートセットID入力!$F$4:$F$150,0),COLUMN()-COLUMN($U70)),IFERROR(OFFSET('セット情報（サンプル）'!$N$2,MATCH($H75,BカートセットID入力!$I$4:$I$150,0),COLUMN()-COLUMN($U70)),IFERROR(OFFSET('セット情報（イレギュラーサンプル）'!$N$2,MATCH($H75,BカートセットID入力!$L$4:$L$150,0),COLUMN()-COLUMN($U70)),""))))</f>
        <v/>
      </c>
      <c r="AQ75" s="53" t="str">
        <f ca="1">IFERROR(OFFSET('セット情報(宅配便）'!$P$2,MATCH($H75,BカートセットID入力!$C$4:$C$150,0),COLUMN()-COLUMN($U70)),IFERROR(OFFSET('セット情報(業務便）'!$P$2,MATCH($H75,BカートセットID入力!$F$4:$F$150,0),COLUMN()-COLUMN($U70)),IFERROR(OFFSET('セット情報（サンプル）'!$N$2,MATCH($H75,BカートセットID入力!$I$4:$I$150,0),COLUMN()-COLUMN($U70)),IFERROR(OFFSET('セット情報（イレギュラーサンプル）'!$N$2,MATCH($H75,BカートセットID入力!$L$4:$L$150,0),COLUMN()-COLUMN($U70)),""))))</f>
        <v/>
      </c>
      <c r="AR75" s="53" t="str">
        <f ca="1">IFERROR(OFFSET('セット情報(宅配便）'!$P$2,MATCH($H75,BカートセットID入力!$C$4:$C$150,0),COLUMN()-COLUMN($U70)),IFERROR(OFFSET('セット情報(業務便）'!$P$2,MATCH($H75,BカートセットID入力!$F$4:$F$150,0),COLUMN()-COLUMN($U70)),IFERROR(OFFSET('セット情報（サンプル）'!$N$2,MATCH($H75,BカートセットID入力!$I$4:$I$150,0),COLUMN()-COLUMN($U70)),IFERROR(OFFSET('セット情報（イレギュラーサンプル）'!$N$2,MATCH($H75,BカートセットID入力!$L$4:$L$150,0),COLUMN()-COLUMN($U70)),""))))</f>
        <v/>
      </c>
      <c r="AS75" s="53" t="str">
        <f ca="1">IFERROR(OFFSET('セット情報(宅配便）'!$P$2,MATCH($H75,BカートセットID入力!$C$4:$C$150,0),COLUMN()-COLUMN($U70)),IFERROR(OFFSET('セット情報(業務便）'!$P$2,MATCH($H75,BカートセットID入力!$F$4:$F$150,0),COLUMN()-COLUMN($U70)),IFERROR(OFFSET('セット情報（サンプル）'!$N$2,MATCH($H75,BカートセットID入力!$I$4:$I$150,0),COLUMN()-COLUMN($U70)),IFERROR(OFFSET('セット情報（イレギュラーサンプル）'!$N$2,MATCH($H75,BカートセットID入力!$L$4:$L$150,0),COLUMN()-COLUMN($U70)),""))))</f>
        <v/>
      </c>
      <c r="AT75" s="53" t="str">
        <f ca="1">IFERROR(OFFSET('セット情報(宅配便）'!$P$2,MATCH($H75,BカートセットID入力!$C$4:$C$150,0),COLUMN()-COLUMN($U70)),IFERROR(OFFSET('セット情報(業務便）'!$P$2,MATCH($H75,BカートセットID入力!$F$4:$F$150,0),COLUMN()-COLUMN($U70)),IFERROR(OFFSET('セット情報（サンプル）'!$N$2,MATCH($H75,BカートセットID入力!$I$4:$I$150,0),COLUMN()-COLUMN($U70)),IFERROR(OFFSET('セット情報（イレギュラーサンプル）'!$N$2,MATCH($H75,BカートセットID入力!$L$4:$L$150,0),COLUMN()-COLUMN($U70)),""))))</f>
        <v/>
      </c>
    </row>
    <row r="76" spans="1:46">
      <c r="A76" s="144"/>
      <c r="B76" s="53" t="str">
        <f>IF(ISBLANK(現行セット情報CSV!A76),"",現行セット情報CSV!A76)</f>
        <v/>
      </c>
      <c r="C76" s="53" t="str">
        <f>IF(ISBLANK(現行セット情報CSV!B76),"",現行セット情報CSV!B76)&amp;IFERROR(VLOOKUP(A76,上部フリースペースHTML!$A$3:$H$5,8,FALSE),"")</f>
        <v/>
      </c>
      <c r="D76" s="53" t="str">
        <f>IF(ISBLANK(現行セット情報CSV!C76),"",現行セット情報CSV!C76)</f>
        <v/>
      </c>
      <c r="E76" s="53" t="str">
        <f>IF(ISBLANK(現行セット情報CSV!D76),"",現行セット情報CSV!D76)</f>
        <v/>
      </c>
      <c r="F76" s="53" t="str">
        <f>IF(ISBLANK(現行セット情報CSV!E76),"",現行セット情報CSV!E76)</f>
        <v/>
      </c>
      <c r="G76" s="53" t="str">
        <f>IF(ISBLANK(現行セット情報CSV!F76),"",現行セット情報CSV!F76)</f>
        <v/>
      </c>
      <c r="H76" s="53" t="str">
        <f>IF(ISBLANK(現行セット情報CSV!G76),"",現行セット情報CSV!G76)</f>
        <v/>
      </c>
      <c r="I76" s="53" t="str">
        <f>IF(ISBLANK(現行セット情報CSV!H76),"",現行セット情報CSV!H76)</f>
        <v/>
      </c>
      <c r="J76" s="53" t="str">
        <f>IF(ISBLANK(現行セット情報CSV!I76),"",現行セット情報CSV!I76&amp;"("&amp;TEXT($J$2,"yyyy年m月")&amp;"納品から)")</f>
        <v/>
      </c>
      <c r="K76" s="53" t="str">
        <f>IF(ISBLANK(現行セット情報CSV!J76),"",現行セット情報CSV!J76)</f>
        <v/>
      </c>
      <c r="L76" s="53" t="str">
        <f>IF(ISBLANK(現行セット情報CSV!K76),"",現行セット情報CSV!K76)</f>
        <v/>
      </c>
      <c r="M76" s="53" t="str">
        <f>IF(ISBLANK(現行セット情報CSV!L76),"",現行セット情報CSV!L76)</f>
        <v/>
      </c>
      <c r="N76" s="53" t="str">
        <f>IF(ISBLANK(現行セット情報CSV!M76),"",現行セット情報CSV!M76)</f>
        <v/>
      </c>
      <c r="O76" s="53" t="str">
        <f>IF(ISBLANK(現行セット情報CSV!N76),"",現行セット情報CSV!N76)</f>
        <v/>
      </c>
      <c r="P76" s="53" t="str">
        <f>IF(ISBLANK(現行セット情報CSV!O76),"",現行セット情報CSV!O76)</f>
        <v/>
      </c>
      <c r="Q76" s="53" t="str">
        <f>IF(ISBLANK(現行セット情報CSV!P76),"",現行セット情報CSV!P76)</f>
        <v/>
      </c>
      <c r="R76" s="53" t="str">
        <f>IF(ISBLANK(現行セット情報CSV!Q76),"",現行セット情報CSV!Q76)</f>
        <v/>
      </c>
      <c r="S76" s="53" t="str">
        <f>IF(ISBLANK(現行セット情報CSV!R76),"",現行セット情報CSV!R76)</f>
        <v/>
      </c>
      <c r="T76" s="53" t="str">
        <f>IF(ISBLANK(現行セット情報CSV!S76),"",現行セット情報CSV!S76)</f>
        <v/>
      </c>
      <c r="U76" s="53" t="str">
        <f ca="1">IFERROR(OFFSET('セット情報(宅配便）'!$P$2,MATCH($H76,BカートセットID入力!$C$4:$C$150,0),COLUMN()-COLUMN($U71)),IFERROR(OFFSET('セット情報(業務便）'!$P$2,MATCH($H76,BカートセットID入力!$F$4:$F$150,0),COLUMN()-COLUMN($U71)),IFERROR(OFFSET('セット情報（サンプル）'!$N$2,MATCH($H76,BカートセットID入力!$I$4:$I$150,0),COLUMN()-COLUMN($U71)),IFERROR(OFFSET('セット情報（イレギュラーサンプル）'!$N$2,MATCH($H76,BカートセットID入力!$L$4:$L$150,0),COLUMN()-COLUMN($U71)),""))))</f>
        <v/>
      </c>
      <c r="V76" s="53" t="str">
        <f ca="1">IFERROR(OFFSET('セット情報(宅配便）'!$P$2,MATCH($H76,BカートセットID入力!$C$4:$C$150,0),COLUMN()-COLUMN($U71)),IFERROR(OFFSET('セット情報(業務便）'!$P$2,MATCH($H76,BカートセットID入力!$F$4:$F$150,0),COLUMN()-COLUMN($U71)),IFERROR(OFFSET('セット情報（サンプル）'!$N$2,MATCH($H76,BカートセットID入力!$I$4:$I$150,0),COLUMN()-COLUMN($U71)),IFERROR(OFFSET('セット情報（イレギュラーサンプル）'!$N$2,MATCH($H76,BカートセットID入力!$L$4:$L$150,0),COLUMN()-COLUMN($U71)),""))))</f>
        <v/>
      </c>
      <c r="W76" s="53" t="str">
        <f ca="1">IFERROR(OFFSET('セット情報(宅配便）'!$P$2,MATCH($H76,BカートセットID入力!$C$4:$C$150,0),COLUMN()-COLUMN($U71)),IFERROR(OFFSET('セット情報(業務便）'!$P$2,MATCH($H76,BカートセットID入力!$F$4:$F$150,0),COLUMN()-COLUMN($U71)),IFERROR(OFFSET('セット情報（サンプル）'!$N$2,MATCH($H76,BカートセットID入力!$I$4:$I$150,0),COLUMN()-COLUMN($U71)),IFERROR(OFFSET('セット情報（イレギュラーサンプル）'!$N$2,MATCH($H76,BカートセットID入力!$L$4:$L$150,0),COLUMN()-COLUMN($U71)),""))))</f>
        <v/>
      </c>
      <c r="X76" s="53" t="str">
        <f ca="1">IFERROR(OFFSET('セット情報(宅配便）'!$P$2,MATCH($H76,BカートセットID入力!$C$4:$C$150,0),COLUMN()-COLUMN($U71)),IFERROR(OFFSET('セット情報(業務便）'!$P$2,MATCH($H76,BカートセットID入力!$F$4:$F$150,0),COLUMN()-COLUMN($U71)),IFERROR(OFFSET('セット情報（サンプル）'!$N$2,MATCH($H76,BカートセットID入力!$I$4:$I$150,0),COLUMN()-COLUMN($U71)),IFERROR(OFFSET('セット情報（イレギュラーサンプル）'!$N$2,MATCH($H76,BカートセットID入力!$L$4:$L$150,0),COLUMN()-COLUMN($U71)),""))))</f>
        <v/>
      </c>
      <c r="Y76" s="53" t="str">
        <f ca="1">IFERROR(OFFSET('セット情報(宅配便）'!$P$2,MATCH($H76,BカートセットID入力!$C$4:$C$150,0),COLUMN()-COLUMN($U71)),IFERROR(OFFSET('セット情報(業務便）'!$P$2,MATCH($H76,BカートセットID入力!$F$4:$F$150,0),COLUMN()-COLUMN($U71)),IFERROR(OFFSET('セット情報（サンプル）'!$N$2,MATCH($H76,BカートセットID入力!$I$4:$I$150,0),COLUMN()-COLUMN($U71)),IFERROR(OFFSET('セット情報（イレギュラーサンプル）'!$N$2,MATCH($H76,BカートセットID入力!$L$4:$L$150,0),COLUMN()-COLUMN($U71)),""))))</f>
        <v/>
      </c>
      <c r="Z76" s="53" t="str">
        <f ca="1">IFERROR(OFFSET('セット情報(宅配便）'!$P$2,MATCH($H76,BカートセットID入力!$C$4:$C$150,0),COLUMN()-COLUMN($U71)),IFERROR(OFFSET('セット情報(業務便）'!$P$2,MATCH($H76,BカートセットID入力!$F$4:$F$150,0),COLUMN()-COLUMN($U71)),IFERROR(OFFSET('セット情報（サンプル）'!$N$2,MATCH($H76,BカートセットID入力!$I$4:$I$150,0),COLUMN()-COLUMN($U71)),IFERROR(OFFSET('セット情報（イレギュラーサンプル）'!$N$2,MATCH($H76,BカートセットID入力!$L$4:$L$150,0),COLUMN()-COLUMN($U71)),""))))</f>
        <v/>
      </c>
      <c r="AA76" s="53" t="str">
        <f ca="1">IFERROR(OFFSET('セット情報(宅配便）'!$P$2,MATCH($H76,BカートセットID入力!$C$4:$C$150,0),COLUMN()-COLUMN($U71)),IFERROR(OFFSET('セット情報(業務便）'!$P$2,MATCH($H76,BカートセットID入力!$F$4:$F$150,0),COLUMN()-COLUMN($U71)),IFERROR(OFFSET('セット情報（サンプル）'!$N$2,MATCH($H76,BカートセットID入力!$I$4:$I$150,0),COLUMN()-COLUMN($U71)),IFERROR(OFFSET('セット情報（イレギュラーサンプル）'!$N$2,MATCH($H76,BカートセットID入力!$L$4:$L$150,0),COLUMN()-COLUMN($U71)),""))))</f>
        <v/>
      </c>
      <c r="AB76" s="53" t="str">
        <f ca="1">IFERROR(OFFSET('セット情報(宅配便）'!$P$2,MATCH($H76,BカートセットID入力!$C$4:$C$150,0),COLUMN()-COLUMN($U71)),IFERROR(OFFSET('セット情報(業務便）'!$P$2,MATCH($H76,BカートセットID入力!$F$4:$F$150,0),COLUMN()-COLUMN($U71)),IFERROR(OFFSET('セット情報（サンプル）'!$N$2,MATCH($H76,BカートセットID入力!$I$4:$I$150,0),COLUMN()-COLUMN($U71)),IFERROR(OFFSET('セット情報（イレギュラーサンプル）'!$N$2,MATCH($H76,BカートセットID入力!$L$4:$L$150,0),COLUMN()-COLUMN($U71)),""))))</f>
        <v/>
      </c>
      <c r="AC76" s="53" t="str">
        <f ca="1">IFERROR(OFFSET('セット情報(宅配便）'!$P$2,MATCH($H76,BカートセットID入力!$C$4:$C$150,0),COLUMN()-COLUMN($U71)),IFERROR(OFFSET('セット情報(業務便）'!$P$2,MATCH($H76,BカートセットID入力!$F$4:$F$150,0),COLUMN()-COLUMN($U71)),IFERROR(OFFSET('セット情報（サンプル）'!$N$2,MATCH($H76,BカートセットID入力!$I$4:$I$150,0),COLUMN()-COLUMN($U71)),IFERROR(OFFSET('セット情報（イレギュラーサンプル）'!$N$2,MATCH($H76,BカートセットID入力!$L$4:$L$150,0),COLUMN()-COLUMN($U71)),""))))</f>
        <v/>
      </c>
      <c r="AD76" s="53" t="str">
        <f ca="1">IFERROR(OFFSET('セット情報(宅配便）'!$P$2,MATCH($H76,BカートセットID入力!$C$4:$C$150,0),COLUMN()-COLUMN($U71)),IFERROR(OFFSET('セット情報(業務便）'!$P$2,MATCH($H76,BカートセットID入力!$F$4:$F$150,0),COLUMN()-COLUMN($U71)),IFERROR(OFFSET('セット情報（サンプル）'!$N$2,MATCH($H76,BカートセットID入力!$I$4:$I$150,0),COLUMN()-COLUMN($U71)),IFERROR(OFFSET('セット情報（イレギュラーサンプル）'!$N$2,MATCH($H76,BカートセットID入力!$L$4:$L$150,0),COLUMN()-COLUMN($U71)),""))))</f>
        <v/>
      </c>
      <c r="AE76" s="53" t="str">
        <f ca="1">IFERROR(OFFSET('セット情報(宅配便）'!$P$2,MATCH($H76,BカートセットID入力!$C$4:$C$150,0),COLUMN()-COLUMN($U71)),IFERROR(OFFSET('セット情報(業務便）'!$P$2,MATCH($H76,BカートセットID入力!$F$4:$F$150,0),COLUMN()-COLUMN($U71)),IFERROR(OFFSET('セット情報（サンプル）'!$N$2,MATCH($H76,BカートセットID入力!$I$4:$I$150,0),COLUMN()-COLUMN($U71)),IFERROR(OFFSET('セット情報（イレギュラーサンプル）'!$N$2,MATCH($H76,BカートセットID入力!$L$4:$L$150,0),COLUMN()-COLUMN($U71)),""))))</f>
        <v/>
      </c>
      <c r="AF76" s="53" t="str">
        <f ca="1">IFERROR(OFFSET('セット情報(宅配便）'!$P$2,MATCH($H76,BカートセットID入力!$C$4:$C$150,0),COLUMN()-COLUMN($U71)),IFERROR(OFFSET('セット情報(業務便）'!$P$2,MATCH($H76,BカートセットID入力!$F$4:$F$150,0),COLUMN()-COLUMN($U71)),IFERROR(OFFSET('セット情報（サンプル）'!$N$2,MATCH($H76,BカートセットID入力!$I$4:$I$150,0),COLUMN()-COLUMN($U71)),IFERROR(OFFSET('セット情報（イレギュラーサンプル）'!$N$2,MATCH($H76,BカートセットID入力!$L$4:$L$150,0),COLUMN()-COLUMN($U71)),""))))</f>
        <v/>
      </c>
      <c r="AG76" s="53" t="str">
        <f ca="1">IFERROR(OFFSET('セット情報(宅配便）'!$P$2,MATCH($H76,BカートセットID入力!$C$4:$C$150,0),COLUMN()-COLUMN($U71)),IFERROR(OFFSET('セット情報(業務便）'!$P$2,MATCH($H76,BカートセットID入力!$F$4:$F$150,0),COLUMN()-COLUMN($U71)),IFERROR(OFFSET('セット情報（サンプル）'!$N$2,MATCH($H76,BカートセットID入力!$I$4:$I$150,0),COLUMN()-COLUMN($U71)),IFERROR(OFFSET('セット情報（イレギュラーサンプル）'!$N$2,MATCH($H76,BカートセットID入力!$L$4:$L$150,0),COLUMN()-COLUMN($U71)),""))))</f>
        <v/>
      </c>
      <c r="AH76" s="53" t="str">
        <f ca="1">IFERROR(OFFSET('セット情報(宅配便）'!$P$2,MATCH($H76,BカートセットID入力!$C$4:$C$150,0),COLUMN()-COLUMN($U71)),IFERROR(OFFSET('セット情報(業務便）'!$P$2,MATCH($H76,BカートセットID入力!$F$4:$F$150,0),COLUMN()-COLUMN($U71)),IFERROR(OFFSET('セット情報（サンプル）'!$N$2,MATCH($H76,BカートセットID入力!$I$4:$I$150,0),COLUMN()-COLUMN($U71)),IFERROR(OFFSET('セット情報（イレギュラーサンプル）'!$N$2,MATCH($H76,BカートセットID入力!$L$4:$L$150,0),COLUMN()-COLUMN($U71)),""))))</f>
        <v/>
      </c>
      <c r="AI76" s="53" t="str">
        <f ca="1">IFERROR(OFFSET('セット情報(宅配便）'!$P$2,MATCH($H76,BカートセットID入力!$C$4:$C$150,0),COLUMN()-COLUMN($U71)),IFERROR(OFFSET('セット情報(業務便）'!$P$2,MATCH($H76,BカートセットID入力!$F$4:$F$150,0),COLUMN()-COLUMN($U71)),IFERROR(OFFSET('セット情報（サンプル）'!$N$2,MATCH($H76,BカートセットID入力!$I$4:$I$150,0),COLUMN()-COLUMN($U71)),IFERROR(OFFSET('セット情報（イレギュラーサンプル）'!$N$2,MATCH($H76,BカートセットID入力!$L$4:$L$150,0),COLUMN()-COLUMN($U71)),""))))</f>
        <v/>
      </c>
      <c r="AJ76" s="53" t="str">
        <f ca="1">IFERROR(OFFSET('セット情報(宅配便）'!$P$2,MATCH($H76,BカートセットID入力!$C$4:$C$150,0),COLUMN()-COLUMN($U71)),IFERROR(OFFSET('セット情報(業務便）'!$P$2,MATCH($H76,BカートセットID入力!$F$4:$F$150,0),COLUMN()-COLUMN($U71)),IFERROR(OFFSET('セット情報（サンプル）'!$N$2,MATCH($H76,BカートセットID入力!$I$4:$I$150,0),COLUMN()-COLUMN($U71)),IFERROR(OFFSET('セット情報（イレギュラーサンプル）'!$N$2,MATCH($H76,BカートセットID入力!$L$4:$L$150,0),COLUMN()-COLUMN($U71)),""))))</f>
        <v/>
      </c>
      <c r="AK76" s="53" t="str">
        <f ca="1">IFERROR(OFFSET('セット情報(宅配便）'!$P$2,MATCH($H76,BカートセットID入力!$C$4:$C$150,0),COLUMN()-COLUMN($U71)),IFERROR(OFFSET('セット情報(業務便）'!$P$2,MATCH($H76,BカートセットID入力!$F$4:$F$150,0),COLUMN()-COLUMN($U71)),IFERROR(OFFSET('セット情報（サンプル）'!$N$2,MATCH($H76,BカートセットID入力!$I$4:$I$150,0),COLUMN()-COLUMN($U71)),IFERROR(OFFSET('セット情報（イレギュラーサンプル）'!$N$2,MATCH($H76,BカートセットID入力!$L$4:$L$150,0),COLUMN()-COLUMN($U71)),""))))</f>
        <v/>
      </c>
      <c r="AL76" s="53" t="str">
        <f ca="1">IFERROR(OFFSET('セット情報(宅配便）'!$P$2,MATCH($H76,BカートセットID入力!$C$4:$C$150,0),COLUMN()-COLUMN($U71)),IFERROR(OFFSET('セット情報(業務便）'!$P$2,MATCH($H76,BカートセットID入力!$F$4:$F$150,0),COLUMN()-COLUMN($U71)),IFERROR(OFFSET('セット情報（サンプル）'!$N$2,MATCH($H76,BカートセットID入力!$I$4:$I$150,0),COLUMN()-COLUMN($U71)),IFERROR(OFFSET('セット情報（イレギュラーサンプル）'!$N$2,MATCH($H76,BカートセットID入力!$L$4:$L$150,0),COLUMN()-COLUMN($U71)),""))))</f>
        <v/>
      </c>
      <c r="AM76" s="53" t="str">
        <f ca="1">IFERROR(OFFSET('セット情報(宅配便）'!$P$2,MATCH($H76,BカートセットID入力!$C$4:$C$150,0),COLUMN()-COLUMN($U71)),IFERROR(OFFSET('セット情報(業務便）'!$P$2,MATCH($H76,BカートセットID入力!$F$4:$F$150,0),COLUMN()-COLUMN($U71)),IFERROR(OFFSET('セット情報（サンプル）'!$N$2,MATCH($H76,BカートセットID入力!$I$4:$I$150,0),COLUMN()-COLUMN($U71)),IFERROR(OFFSET('セット情報（イレギュラーサンプル）'!$N$2,MATCH($H76,BカートセットID入力!$L$4:$L$150,0),COLUMN()-COLUMN($U71)),""))))</f>
        <v/>
      </c>
      <c r="AN76" s="53" t="str">
        <f ca="1">IFERROR(OFFSET('セット情報(宅配便）'!$P$2,MATCH($H76,BカートセットID入力!$C$4:$C$150,0),COLUMN()-COLUMN($U71)),IFERROR(OFFSET('セット情報(業務便）'!$P$2,MATCH($H76,BカートセットID入力!$F$4:$F$150,0),COLUMN()-COLUMN($U71)),IFERROR(OFFSET('セット情報（サンプル）'!$N$2,MATCH($H76,BカートセットID入力!$I$4:$I$150,0),COLUMN()-COLUMN($U71)),IFERROR(OFFSET('セット情報（イレギュラーサンプル）'!$N$2,MATCH($H76,BカートセットID入力!$L$4:$L$150,0),COLUMN()-COLUMN($U71)),""))))</f>
        <v/>
      </c>
      <c r="AO76" s="53" t="str">
        <f ca="1">IFERROR(OFFSET('セット情報(宅配便）'!$P$2,MATCH($H76,BカートセットID入力!$C$4:$C$150,0),COLUMN()-COLUMN($U71)),IFERROR(OFFSET('セット情報(業務便）'!$P$2,MATCH($H76,BカートセットID入力!$F$4:$F$150,0),COLUMN()-COLUMN($U71)),IFERROR(OFFSET('セット情報（サンプル）'!$N$2,MATCH($H76,BカートセットID入力!$I$4:$I$150,0),COLUMN()-COLUMN($U71)),IFERROR(OFFSET('セット情報（イレギュラーサンプル）'!$N$2,MATCH($H76,BカートセットID入力!$L$4:$L$150,0),COLUMN()-COLUMN($U71)),""))))</f>
        <v/>
      </c>
      <c r="AP76" s="53" t="str">
        <f ca="1">IFERROR(OFFSET('セット情報(宅配便）'!$P$2,MATCH($H76,BカートセットID入力!$C$4:$C$150,0),COLUMN()-COLUMN($U71)),IFERROR(OFFSET('セット情報(業務便）'!$P$2,MATCH($H76,BカートセットID入力!$F$4:$F$150,0),COLUMN()-COLUMN($U71)),IFERROR(OFFSET('セット情報（サンプル）'!$N$2,MATCH($H76,BカートセットID入力!$I$4:$I$150,0),COLUMN()-COLUMN($U71)),IFERROR(OFFSET('セット情報（イレギュラーサンプル）'!$N$2,MATCH($H76,BカートセットID入力!$L$4:$L$150,0),COLUMN()-COLUMN($U71)),""))))</f>
        <v/>
      </c>
      <c r="AQ76" s="53" t="str">
        <f ca="1">IFERROR(OFFSET('セット情報(宅配便）'!$P$2,MATCH($H76,BカートセットID入力!$C$4:$C$150,0),COLUMN()-COLUMN($U71)),IFERROR(OFFSET('セット情報(業務便）'!$P$2,MATCH($H76,BカートセットID入力!$F$4:$F$150,0),COLUMN()-COLUMN($U71)),IFERROR(OFFSET('セット情報（サンプル）'!$N$2,MATCH($H76,BカートセットID入力!$I$4:$I$150,0),COLUMN()-COLUMN($U71)),IFERROR(OFFSET('セット情報（イレギュラーサンプル）'!$N$2,MATCH($H76,BカートセットID入力!$L$4:$L$150,0),COLUMN()-COLUMN($U71)),""))))</f>
        <v/>
      </c>
      <c r="AR76" s="53" t="str">
        <f ca="1">IFERROR(OFFSET('セット情報(宅配便）'!$P$2,MATCH($H76,BカートセットID入力!$C$4:$C$150,0),COLUMN()-COLUMN($U71)),IFERROR(OFFSET('セット情報(業務便）'!$P$2,MATCH($H76,BカートセットID入力!$F$4:$F$150,0),COLUMN()-COLUMN($U71)),IFERROR(OFFSET('セット情報（サンプル）'!$N$2,MATCH($H76,BカートセットID入力!$I$4:$I$150,0),COLUMN()-COLUMN($U71)),IFERROR(OFFSET('セット情報（イレギュラーサンプル）'!$N$2,MATCH($H76,BカートセットID入力!$L$4:$L$150,0),COLUMN()-COLUMN($U71)),""))))</f>
        <v/>
      </c>
      <c r="AS76" s="53" t="str">
        <f ca="1">IFERROR(OFFSET('セット情報(宅配便）'!$P$2,MATCH($H76,BカートセットID入力!$C$4:$C$150,0),COLUMN()-COLUMN($U71)),IFERROR(OFFSET('セット情報(業務便）'!$P$2,MATCH($H76,BカートセットID入力!$F$4:$F$150,0),COLUMN()-COLUMN($U71)),IFERROR(OFFSET('セット情報（サンプル）'!$N$2,MATCH($H76,BカートセットID入力!$I$4:$I$150,0),COLUMN()-COLUMN($U71)),IFERROR(OFFSET('セット情報（イレギュラーサンプル）'!$N$2,MATCH($H76,BカートセットID入力!$L$4:$L$150,0),COLUMN()-COLUMN($U71)),""))))</f>
        <v/>
      </c>
      <c r="AT76" s="53" t="str">
        <f ca="1">IFERROR(OFFSET('セット情報(宅配便）'!$P$2,MATCH($H76,BカートセットID入力!$C$4:$C$150,0),COLUMN()-COLUMN($U71)),IFERROR(OFFSET('セット情報(業務便）'!$P$2,MATCH($H76,BカートセットID入力!$F$4:$F$150,0),COLUMN()-COLUMN($U71)),IFERROR(OFFSET('セット情報（サンプル）'!$N$2,MATCH($H76,BカートセットID入力!$I$4:$I$150,0),COLUMN()-COLUMN($U71)),IFERROR(OFFSET('セット情報（イレギュラーサンプル）'!$N$2,MATCH($H76,BカートセットID入力!$L$4:$L$150,0),COLUMN()-COLUMN($U71)),""))))</f>
        <v/>
      </c>
    </row>
    <row r="77" spans="1:46">
      <c r="A77" s="144"/>
      <c r="B77" s="53" t="str">
        <f>IF(ISBLANK(現行セット情報CSV!A77),"",現行セット情報CSV!A77)</f>
        <v/>
      </c>
      <c r="C77" s="53" t="str">
        <f>IF(ISBLANK(現行セット情報CSV!B77),"",現行セット情報CSV!B77)&amp;IFERROR(VLOOKUP(A77,上部フリースペースHTML!$A$3:$H$5,8,FALSE),"")</f>
        <v/>
      </c>
      <c r="D77" s="53" t="str">
        <f>IF(ISBLANK(現行セット情報CSV!C77),"",現行セット情報CSV!C77)</f>
        <v/>
      </c>
      <c r="E77" s="53" t="str">
        <f>IF(ISBLANK(現行セット情報CSV!D77),"",現行セット情報CSV!D77)</f>
        <v/>
      </c>
      <c r="F77" s="53" t="str">
        <f>IF(ISBLANK(現行セット情報CSV!E77),"",現行セット情報CSV!E77)</f>
        <v/>
      </c>
      <c r="G77" s="53" t="str">
        <f>IF(ISBLANK(現行セット情報CSV!F77),"",現行セット情報CSV!F77)</f>
        <v/>
      </c>
      <c r="H77" s="53" t="str">
        <f>IF(ISBLANK(現行セット情報CSV!G77),"",現行セット情報CSV!G77)</f>
        <v/>
      </c>
      <c r="I77" s="53" t="str">
        <f>IF(ISBLANK(現行セット情報CSV!H77),"",現行セット情報CSV!H77)</f>
        <v/>
      </c>
      <c r="J77" s="53" t="str">
        <f>IF(ISBLANK(現行セット情報CSV!I77),"",現行セット情報CSV!I77&amp;"("&amp;TEXT($J$2,"yyyy年m月")&amp;"納品から)")</f>
        <v/>
      </c>
      <c r="K77" s="53" t="str">
        <f>IF(ISBLANK(現行セット情報CSV!J77),"",現行セット情報CSV!J77)</f>
        <v/>
      </c>
      <c r="L77" s="53" t="str">
        <f>IF(ISBLANK(現行セット情報CSV!K77),"",現行セット情報CSV!K77)</f>
        <v/>
      </c>
      <c r="M77" s="53" t="str">
        <f>IF(ISBLANK(現行セット情報CSV!L77),"",現行セット情報CSV!L77)</f>
        <v/>
      </c>
      <c r="N77" s="53" t="str">
        <f>IF(ISBLANK(現行セット情報CSV!M77),"",現行セット情報CSV!M77)</f>
        <v/>
      </c>
      <c r="O77" s="53" t="str">
        <f>IF(ISBLANK(現行セット情報CSV!N77),"",現行セット情報CSV!N77)</f>
        <v/>
      </c>
      <c r="P77" s="53" t="str">
        <f>IF(ISBLANK(現行セット情報CSV!O77),"",現行セット情報CSV!O77)</f>
        <v/>
      </c>
      <c r="Q77" s="53" t="str">
        <f>IF(ISBLANK(現行セット情報CSV!P77),"",現行セット情報CSV!P77)</f>
        <v/>
      </c>
      <c r="R77" s="53" t="str">
        <f>IF(ISBLANK(現行セット情報CSV!Q77),"",現行セット情報CSV!Q77)</f>
        <v/>
      </c>
      <c r="S77" s="53" t="str">
        <f>IF(ISBLANK(現行セット情報CSV!R77),"",現行セット情報CSV!R77)</f>
        <v/>
      </c>
      <c r="T77" s="53" t="str">
        <f>IF(ISBLANK(現行セット情報CSV!S77),"",現行セット情報CSV!S77)</f>
        <v/>
      </c>
      <c r="U77" s="53" t="str">
        <f ca="1">IFERROR(OFFSET('セット情報(宅配便）'!$P$2,MATCH($H77,BカートセットID入力!$C$4:$C$150,0),COLUMN()-COLUMN($U72)),IFERROR(OFFSET('セット情報(業務便）'!$P$2,MATCH($H77,BカートセットID入力!$F$4:$F$150,0),COLUMN()-COLUMN($U72)),IFERROR(OFFSET('セット情報（サンプル）'!$N$2,MATCH($H77,BカートセットID入力!$I$4:$I$150,0),COLUMN()-COLUMN($U72)),IFERROR(OFFSET('セット情報（イレギュラーサンプル）'!$N$2,MATCH($H77,BカートセットID入力!$L$4:$L$150,0),COLUMN()-COLUMN($U72)),""))))</f>
        <v/>
      </c>
      <c r="V77" s="53" t="str">
        <f ca="1">IFERROR(OFFSET('セット情報(宅配便）'!$P$2,MATCH($H77,BカートセットID入力!$C$4:$C$150,0),COLUMN()-COLUMN($U72)),IFERROR(OFFSET('セット情報(業務便）'!$P$2,MATCH($H77,BカートセットID入力!$F$4:$F$150,0),COLUMN()-COLUMN($U72)),IFERROR(OFFSET('セット情報（サンプル）'!$N$2,MATCH($H77,BカートセットID入力!$I$4:$I$150,0),COLUMN()-COLUMN($U72)),IFERROR(OFFSET('セット情報（イレギュラーサンプル）'!$N$2,MATCH($H77,BカートセットID入力!$L$4:$L$150,0),COLUMN()-COLUMN($U72)),""))))</f>
        <v/>
      </c>
      <c r="W77" s="53" t="str">
        <f ca="1">IFERROR(OFFSET('セット情報(宅配便）'!$P$2,MATCH($H77,BカートセットID入力!$C$4:$C$150,0),COLUMN()-COLUMN($U72)),IFERROR(OFFSET('セット情報(業務便）'!$P$2,MATCH($H77,BカートセットID入力!$F$4:$F$150,0),COLUMN()-COLUMN($U72)),IFERROR(OFFSET('セット情報（サンプル）'!$N$2,MATCH($H77,BカートセットID入力!$I$4:$I$150,0),COLUMN()-COLUMN($U72)),IFERROR(OFFSET('セット情報（イレギュラーサンプル）'!$N$2,MATCH($H77,BカートセットID入力!$L$4:$L$150,0),COLUMN()-COLUMN($U72)),""))))</f>
        <v/>
      </c>
      <c r="X77" s="53" t="str">
        <f ca="1">IFERROR(OFFSET('セット情報(宅配便）'!$P$2,MATCH($H77,BカートセットID入力!$C$4:$C$150,0),COLUMN()-COLUMN($U72)),IFERROR(OFFSET('セット情報(業務便）'!$P$2,MATCH($H77,BカートセットID入力!$F$4:$F$150,0),COLUMN()-COLUMN($U72)),IFERROR(OFFSET('セット情報（サンプル）'!$N$2,MATCH($H77,BカートセットID入力!$I$4:$I$150,0),COLUMN()-COLUMN($U72)),IFERROR(OFFSET('セット情報（イレギュラーサンプル）'!$N$2,MATCH($H77,BカートセットID入力!$L$4:$L$150,0),COLUMN()-COLUMN($U72)),""))))</f>
        <v/>
      </c>
      <c r="Y77" s="53" t="str">
        <f ca="1">IFERROR(OFFSET('セット情報(宅配便）'!$P$2,MATCH($H77,BカートセットID入力!$C$4:$C$150,0),COLUMN()-COLUMN($U72)),IFERROR(OFFSET('セット情報(業務便）'!$P$2,MATCH($H77,BカートセットID入力!$F$4:$F$150,0),COLUMN()-COLUMN($U72)),IFERROR(OFFSET('セット情報（サンプル）'!$N$2,MATCH($H77,BカートセットID入力!$I$4:$I$150,0),COLUMN()-COLUMN($U72)),IFERROR(OFFSET('セット情報（イレギュラーサンプル）'!$N$2,MATCH($H77,BカートセットID入力!$L$4:$L$150,0),COLUMN()-COLUMN($U72)),""))))</f>
        <v/>
      </c>
      <c r="Z77" s="53" t="str">
        <f ca="1">IFERROR(OFFSET('セット情報(宅配便）'!$P$2,MATCH($H77,BカートセットID入力!$C$4:$C$150,0),COLUMN()-COLUMN($U72)),IFERROR(OFFSET('セット情報(業務便）'!$P$2,MATCH($H77,BカートセットID入力!$F$4:$F$150,0),COLUMN()-COLUMN($U72)),IFERROR(OFFSET('セット情報（サンプル）'!$N$2,MATCH($H77,BカートセットID入力!$I$4:$I$150,0),COLUMN()-COLUMN($U72)),IFERROR(OFFSET('セット情報（イレギュラーサンプル）'!$N$2,MATCH($H77,BカートセットID入力!$L$4:$L$150,0),COLUMN()-COLUMN($U72)),""))))</f>
        <v/>
      </c>
      <c r="AA77" s="53" t="str">
        <f ca="1">IFERROR(OFFSET('セット情報(宅配便）'!$P$2,MATCH($H77,BカートセットID入力!$C$4:$C$150,0),COLUMN()-COLUMN($U72)),IFERROR(OFFSET('セット情報(業務便）'!$P$2,MATCH($H77,BカートセットID入力!$F$4:$F$150,0),COLUMN()-COLUMN($U72)),IFERROR(OFFSET('セット情報（サンプル）'!$N$2,MATCH($H77,BカートセットID入力!$I$4:$I$150,0),COLUMN()-COLUMN($U72)),IFERROR(OFFSET('セット情報（イレギュラーサンプル）'!$N$2,MATCH($H77,BカートセットID入力!$L$4:$L$150,0),COLUMN()-COLUMN($U72)),""))))</f>
        <v/>
      </c>
      <c r="AB77" s="53" t="str">
        <f ca="1">IFERROR(OFFSET('セット情報(宅配便）'!$P$2,MATCH($H77,BカートセットID入力!$C$4:$C$150,0),COLUMN()-COLUMN($U72)),IFERROR(OFFSET('セット情報(業務便）'!$P$2,MATCH($H77,BカートセットID入力!$F$4:$F$150,0),COLUMN()-COLUMN($U72)),IFERROR(OFFSET('セット情報（サンプル）'!$N$2,MATCH($H77,BカートセットID入力!$I$4:$I$150,0),COLUMN()-COLUMN($U72)),IFERROR(OFFSET('セット情報（イレギュラーサンプル）'!$N$2,MATCH($H77,BカートセットID入力!$L$4:$L$150,0),COLUMN()-COLUMN($U72)),""))))</f>
        <v/>
      </c>
      <c r="AC77" s="53" t="str">
        <f ca="1">IFERROR(OFFSET('セット情報(宅配便）'!$P$2,MATCH($H77,BカートセットID入力!$C$4:$C$150,0),COLUMN()-COLUMN($U72)),IFERROR(OFFSET('セット情報(業務便）'!$P$2,MATCH($H77,BカートセットID入力!$F$4:$F$150,0),COLUMN()-COLUMN($U72)),IFERROR(OFFSET('セット情報（サンプル）'!$N$2,MATCH($H77,BカートセットID入力!$I$4:$I$150,0),COLUMN()-COLUMN($U72)),IFERROR(OFFSET('セット情報（イレギュラーサンプル）'!$N$2,MATCH($H77,BカートセットID入力!$L$4:$L$150,0),COLUMN()-COLUMN($U72)),""))))</f>
        <v/>
      </c>
      <c r="AD77" s="53" t="str">
        <f ca="1">IFERROR(OFFSET('セット情報(宅配便）'!$P$2,MATCH($H77,BカートセットID入力!$C$4:$C$150,0),COLUMN()-COLUMN($U72)),IFERROR(OFFSET('セット情報(業務便）'!$P$2,MATCH($H77,BカートセットID入力!$F$4:$F$150,0),COLUMN()-COLUMN($U72)),IFERROR(OFFSET('セット情報（サンプル）'!$N$2,MATCH($H77,BカートセットID入力!$I$4:$I$150,0),COLUMN()-COLUMN($U72)),IFERROR(OFFSET('セット情報（イレギュラーサンプル）'!$N$2,MATCH($H77,BカートセットID入力!$L$4:$L$150,0),COLUMN()-COLUMN($U72)),""))))</f>
        <v/>
      </c>
      <c r="AE77" s="53" t="str">
        <f ca="1">IFERROR(OFFSET('セット情報(宅配便）'!$P$2,MATCH($H77,BカートセットID入力!$C$4:$C$150,0),COLUMN()-COLUMN($U72)),IFERROR(OFFSET('セット情報(業務便）'!$P$2,MATCH($H77,BカートセットID入力!$F$4:$F$150,0),COLUMN()-COLUMN($U72)),IFERROR(OFFSET('セット情報（サンプル）'!$N$2,MATCH($H77,BカートセットID入力!$I$4:$I$150,0),COLUMN()-COLUMN($U72)),IFERROR(OFFSET('セット情報（イレギュラーサンプル）'!$N$2,MATCH($H77,BカートセットID入力!$L$4:$L$150,0),COLUMN()-COLUMN($U72)),""))))</f>
        <v/>
      </c>
      <c r="AF77" s="53" t="str">
        <f ca="1">IFERROR(OFFSET('セット情報(宅配便）'!$P$2,MATCH($H77,BカートセットID入力!$C$4:$C$150,0),COLUMN()-COLUMN($U72)),IFERROR(OFFSET('セット情報(業務便）'!$P$2,MATCH($H77,BカートセットID入力!$F$4:$F$150,0),COLUMN()-COLUMN($U72)),IFERROR(OFFSET('セット情報（サンプル）'!$N$2,MATCH($H77,BカートセットID入力!$I$4:$I$150,0),COLUMN()-COLUMN($U72)),IFERROR(OFFSET('セット情報（イレギュラーサンプル）'!$N$2,MATCH($H77,BカートセットID入力!$L$4:$L$150,0),COLUMN()-COLUMN($U72)),""))))</f>
        <v/>
      </c>
      <c r="AG77" s="53" t="str">
        <f ca="1">IFERROR(OFFSET('セット情報(宅配便）'!$P$2,MATCH($H77,BカートセットID入力!$C$4:$C$150,0),COLUMN()-COLUMN($U72)),IFERROR(OFFSET('セット情報(業務便）'!$P$2,MATCH($H77,BカートセットID入力!$F$4:$F$150,0),COLUMN()-COLUMN($U72)),IFERROR(OFFSET('セット情報（サンプル）'!$N$2,MATCH($H77,BカートセットID入力!$I$4:$I$150,0),COLUMN()-COLUMN($U72)),IFERROR(OFFSET('セット情報（イレギュラーサンプル）'!$N$2,MATCH($H77,BカートセットID入力!$L$4:$L$150,0),COLUMN()-COLUMN($U72)),""))))</f>
        <v/>
      </c>
      <c r="AH77" s="53" t="str">
        <f ca="1">IFERROR(OFFSET('セット情報(宅配便）'!$P$2,MATCH($H77,BカートセットID入力!$C$4:$C$150,0),COLUMN()-COLUMN($U72)),IFERROR(OFFSET('セット情報(業務便）'!$P$2,MATCH($H77,BカートセットID入力!$F$4:$F$150,0),COLUMN()-COLUMN($U72)),IFERROR(OFFSET('セット情報（サンプル）'!$N$2,MATCH($H77,BカートセットID入力!$I$4:$I$150,0),COLUMN()-COLUMN($U72)),IFERROR(OFFSET('セット情報（イレギュラーサンプル）'!$N$2,MATCH($H77,BカートセットID入力!$L$4:$L$150,0),COLUMN()-COLUMN($U72)),""))))</f>
        <v/>
      </c>
      <c r="AI77" s="53" t="str">
        <f ca="1">IFERROR(OFFSET('セット情報(宅配便）'!$P$2,MATCH($H77,BカートセットID入力!$C$4:$C$150,0),COLUMN()-COLUMN($U72)),IFERROR(OFFSET('セット情報(業務便）'!$P$2,MATCH($H77,BカートセットID入力!$F$4:$F$150,0),COLUMN()-COLUMN($U72)),IFERROR(OFFSET('セット情報（サンプル）'!$N$2,MATCH($H77,BカートセットID入力!$I$4:$I$150,0),COLUMN()-COLUMN($U72)),IFERROR(OFFSET('セット情報（イレギュラーサンプル）'!$N$2,MATCH($H77,BカートセットID入力!$L$4:$L$150,0),COLUMN()-COLUMN($U72)),""))))</f>
        <v/>
      </c>
      <c r="AJ77" s="53" t="str">
        <f ca="1">IFERROR(OFFSET('セット情報(宅配便）'!$P$2,MATCH($H77,BカートセットID入力!$C$4:$C$150,0),COLUMN()-COLUMN($U72)),IFERROR(OFFSET('セット情報(業務便）'!$P$2,MATCH($H77,BカートセットID入力!$F$4:$F$150,0),COLUMN()-COLUMN($U72)),IFERROR(OFFSET('セット情報（サンプル）'!$N$2,MATCH($H77,BカートセットID入力!$I$4:$I$150,0),COLUMN()-COLUMN($U72)),IFERROR(OFFSET('セット情報（イレギュラーサンプル）'!$N$2,MATCH($H77,BカートセットID入力!$L$4:$L$150,0),COLUMN()-COLUMN($U72)),""))))</f>
        <v/>
      </c>
      <c r="AK77" s="53" t="str">
        <f ca="1">IFERROR(OFFSET('セット情報(宅配便）'!$P$2,MATCH($H77,BカートセットID入力!$C$4:$C$150,0),COLUMN()-COLUMN($U72)),IFERROR(OFFSET('セット情報(業務便）'!$P$2,MATCH($H77,BカートセットID入力!$F$4:$F$150,0),COLUMN()-COLUMN($U72)),IFERROR(OFFSET('セット情報（サンプル）'!$N$2,MATCH($H77,BカートセットID入力!$I$4:$I$150,0),COLUMN()-COLUMN($U72)),IFERROR(OFFSET('セット情報（イレギュラーサンプル）'!$N$2,MATCH($H77,BカートセットID入力!$L$4:$L$150,0),COLUMN()-COLUMN($U72)),""))))</f>
        <v/>
      </c>
      <c r="AL77" s="53" t="str">
        <f ca="1">IFERROR(OFFSET('セット情報(宅配便）'!$P$2,MATCH($H77,BカートセットID入力!$C$4:$C$150,0),COLUMN()-COLUMN($U72)),IFERROR(OFFSET('セット情報(業務便）'!$P$2,MATCH($H77,BカートセットID入力!$F$4:$F$150,0),COLUMN()-COLUMN($U72)),IFERROR(OFFSET('セット情報（サンプル）'!$N$2,MATCH($H77,BカートセットID入力!$I$4:$I$150,0),COLUMN()-COLUMN($U72)),IFERROR(OFFSET('セット情報（イレギュラーサンプル）'!$N$2,MATCH($H77,BカートセットID入力!$L$4:$L$150,0),COLUMN()-COLUMN($U72)),""))))</f>
        <v/>
      </c>
      <c r="AM77" s="53" t="str">
        <f ca="1">IFERROR(OFFSET('セット情報(宅配便）'!$P$2,MATCH($H77,BカートセットID入力!$C$4:$C$150,0),COLUMN()-COLUMN($U72)),IFERROR(OFFSET('セット情報(業務便）'!$P$2,MATCH($H77,BカートセットID入力!$F$4:$F$150,0),COLUMN()-COLUMN($U72)),IFERROR(OFFSET('セット情報（サンプル）'!$N$2,MATCH($H77,BカートセットID入力!$I$4:$I$150,0),COLUMN()-COLUMN($U72)),IFERROR(OFFSET('セット情報（イレギュラーサンプル）'!$N$2,MATCH($H77,BカートセットID入力!$L$4:$L$150,0),COLUMN()-COLUMN($U72)),""))))</f>
        <v/>
      </c>
      <c r="AN77" s="53" t="str">
        <f ca="1">IFERROR(OFFSET('セット情報(宅配便）'!$P$2,MATCH($H77,BカートセットID入力!$C$4:$C$150,0),COLUMN()-COLUMN($U72)),IFERROR(OFFSET('セット情報(業務便）'!$P$2,MATCH($H77,BカートセットID入力!$F$4:$F$150,0),COLUMN()-COLUMN($U72)),IFERROR(OFFSET('セット情報（サンプル）'!$N$2,MATCH($H77,BカートセットID入力!$I$4:$I$150,0),COLUMN()-COLUMN($U72)),IFERROR(OFFSET('セット情報（イレギュラーサンプル）'!$N$2,MATCH($H77,BカートセットID入力!$L$4:$L$150,0),COLUMN()-COLUMN($U72)),""))))</f>
        <v/>
      </c>
      <c r="AO77" s="53" t="str">
        <f ca="1">IFERROR(OFFSET('セット情報(宅配便）'!$P$2,MATCH($H77,BカートセットID入力!$C$4:$C$150,0),COLUMN()-COLUMN($U72)),IFERROR(OFFSET('セット情報(業務便）'!$P$2,MATCH($H77,BカートセットID入力!$F$4:$F$150,0),COLUMN()-COLUMN($U72)),IFERROR(OFFSET('セット情報（サンプル）'!$N$2,MATCH($H77,BカートセットID入力!$I$4:$I$150,0),COLUMN()-COLUMN($U72)),IFERROR(OFFSET('セット情報（イレギュラーサンプル）'!$N$2,MATCH($H77,BカートセットID入力!$L$4:$L$150,0),COLUMN()-COLUMN($U72)),""))))</f>
        <v/>
      </c>
      <c r="AP77" s="53" t="str">
        <f ca="1">IFERROR(OFFSET('セット情報(宅配便）'!$P$2,MATCH($H77,BカートセットID入力!$C$4:$C$150,0),COLUMN()-COLUMN($U72)),IFERROR(OFFSET('セット情報(業務便）'!$P$2,MATCH($H77,BカートセットID入力!$F$4:$F$150,0),COLUMN()-COLUMN($U72)),IFERROR(OFFSET('セット情報（サンプル）'!$N$2,MATCH($H77,BカートセットID入力!$I$4:$I$150,0),COLUMN()-COLUMN($U72)),IFERROR(OFFSET('セット情報（イレギュラーサンプル）'!$N$2,MATCH($H77,BカートセットID入力!$L$4:$L$150,0),COLUMN()-COLUMN($U72)),""))))</f>
        <v/>
      </c>
      <c r="AQ77" s="53" t="str">
        <f ca="1">IFERROR(OFFSET('セット情報(宅配便）'!$P$2,MATCH($H77,BカートセットID入力!$C$4:$C$150,0),COLUMN()-COLUMN($U72)),IFERROR(OFFSET('セット情報(業務便）'!$P$2,MATCH($H77,BカートセットID入力!$F$4:$F$150,0),COLUMN()-COLUMN($U72)),IFERROR(OFFSET('セット情報（サンプル）'!$N$2,MATCH($H77,BカートセットID入力!$I$4:$I$150,0),COLUMN()-COLUMN($U72)),IFERROR(OFFSET('セット情報（イレギュラーサンプル）'!$N$2,MATCH($H77,BカートセットID入力!$L$4:$L$150,0),COLUMN()-COLUMN($U72)),""))))</f>
        <v/>
      </c>
      <c r="AR77" s="53" t="str">
        <f ca="1">IFERROR(OFFSET('セット情報(宅配便）'!$P$2,MATCH($H77,BカートセットID入力!$C$4:$C$150,0),COLUMN()-COLUMN($U72)),IFERROR(OFFSET('セット情報(業務便）'!$P$2,MATCH($H77,BカートセットID入力!$F$4:$F$150,0),COLUMN()-COLUMN($U72)),IFERROR(OFFSET('セット情報（サンプル）'!$N$2,MATCH($H77,BカートセットID入力!$I$4:$I$150,0),COLUMN()-COLUMN($U72)),IFERROR(OFFSET('セット情報（イレギュラーサンプル）'!$N$2,MATCH($H77,BカートセットID入力!$L$4:$L$150,0),COLUMN()-COLUMN($U72)),""))))</f>
        <v/>
      </c>
      <c r="AS77" s="53" t="str">
        <f ca="1">IFERROR(OFFSET('セット情報(宅配便）'!$P$2,MATCH($H77,BカートセットID入力!$C$4:$C$150,0),COLUMN()-COLUMN($U72)),IFERROR(OFFSET('セット情報(業務便）'!$P$2,MATCH($H77,BカートセットID入力!$F$4:$F$150,0),COLUMN()-COLUMN($U72)),IFERROR(OFFSET('セット情報（サンプル）'!$N$2,MATCH($H77,BカートセットID入力!$I$4:$I$150,0),COLUMN()-COLUMN($U72)),IFERROR(OFFSET('セット情報（イレギュラーサンプル）'!$N$2,MATCH($H77,BカートセットID入力!$L$4:$L$150,0),COLUMN()-COLUMN($U72)),""))))</f>
        <v/>
      </c>
      <c r="AT77" s="53" t="str">
        <f ca="1">IFERROR(OFFSET('セット情報(宅配便）'!$P$2,MATCH($H77,BカートセットID入力!$C$4:$C$150,0),COLUMN()-COLUMN($U72)),IFERROR(OFFSET('セット情報(業務便）'!$P$2,MATCH($H77,BカートセットID入力!$F$4:$F$150,0),COLUMN()-COLUMN($U72)),IFERROR(OFFSET('セット情報（サンプル）'!$N$2,MATCH($H77,BカートセットID入力!$I$4:$I$150,0),COLUMN()-COLUMN($U72)),IFERROR(OFFSET('セット情報（イレギュラーサンプル）'!$N$2,MATCH($H77,BカートセットID入力!$L$4:$L$150,0),COLUMN()-COLUMN($U72)),""))))</f>
        <v/>
      </c>
    </row>
    <row r="78" spans="1:46">
      <c r="A78" s="144"/>
      <c r="B78" s="53" t="str">
        <f>IF(ISBLANK(現行セット情報CSV!A78),"",現行セット情報CSV!A78)</f>
        <v/>
      </c>
      <c r="C78" s="53" t="str">
        <f>IF(ISBLANK(現行セット情報CSV!B78),"",現行セット情報CSV!B78)&amp;IFERROR(VLOOKUP(A78,上部フリースペースHTML!$A$3:$H$5,8,FALSE),"")</f>
        <v/>
      </c>
      <c r="D78" s="53" t="str">
        <f>IF(ISBLANK(現行セット情報CSV!C78),"",現行セット情報CSV!C78)</f>
        <v/>
      </c>
      <c r="E78" s="53" t="str">
        <f>IF(ISBLANK(現行セット情報CSV!D78),"",現行セット情報CSV!D78)</f>
        <v/>
      </c>
      <c r="F78" s="53" t="str">
        <f>IF(ISBLANK(現行セット情報CSV!E78),"",現行セット情報CSV!E78)</f>
        <v/>
      </c>
      <c r="G78" s="53" t="str">
        <f>IF(ISBLANK(現行セット情報CSV!F78),"",現行セット情報CSV!F78)</f>
        <v/>
      </c>
      <c r="H78" s="53" t="str">
        <f>IF(ISBLANK(現行セット情報CSV!G78),"",現行セット情報CSV!G78)</f>
        <v/>
      </c>
      <c r="I78" s="53" t="str">
        <f>IF(ISBLANK(現行セット情報CSV!H78),"",現行セット情報CSV!H78)</f>
        <v/>
      </c>
      <c r="J78" s="53" t="str">
        <f>IF(ISBLANK(現行セット情報CSV!I78),"",現行セット情報CSV!I78&amp;"("&amp;TEXT($J$2,"yyyy年m月")&amp;"納品から)")</f>
        <v/>
      </c>
      <c r="K78" s="53" t="str">
        <f>IF(ISBLANK(現行セット情報CSV!J78),"",現行セット情報CSV!J78)</f>
        <v/>
      </c>
      <c r="L78" s="53" t="str">
        <f>IF(ISBLANK(現行セット情報CSV!K78),"",現行セット情報CSV!K78)</f>
        <v/>
      </c>
      <c r="M78" s="53" t="str">
        <f>IF(ISBLANK(現行セット情報CSV!L78),"",現行セット情報CSV!L78)</f>
        <v/>
      </c>
      <c r="N78" s="53" t="str">
        <f>IF(ISBLANK(現行セット情報CSV!M78),"",現行セット情報CSV!M78)</f>
        <v/>
      </c>
      <c r="O78" s="53" t="str">
        <f>IF(ISBLANK(現行セット情報CSV!N78),"",現行セット情報CSV!N78)</f>
        <v/>
      </c>
      <c r="P78" s="53" t="str">
        <f>IF(ISBLANK(現行セット情報CSV!O78),"",現行セット情報CSV!O78)</f>
        <v/>
      </c>
      <c r="Q78" s="53" t="str">
        <f>IF(ISBLANK(現行セット情報CSV!P78),"",現行セット情報CSV!P78)</f>
        <v/>
      </c>
      <c r="R78" s="53" t="str">
        <f>IF(ISBLANK(現行セット情報CSV!Q78),"",現行セット情報CSV!Q78)</f>
        <v/>
      </c>
      <c r="S78" s="53" t="str">
        <f>IF(ISBLANK(現行セット情報CSV!R78),"",現行セット情報CSV!R78)</f>
        <v/>
      </c>
      <c r="T78" s="53" t="str">
        <f>IF(ISBLANK(現行セット情報CSV!S78),"",現行セット情報CSV!S78)</f>
        <v/>
      </c>
      <c r="U78" s="53" t="str">
        <f ca="1">IFERROR(OFFSET('セット情報(宅配便）'!$P$2,MATCH($H78,BカートセットID入力!$C$4:$C$150,0),COLUMN()-COLUMN($U73)),IFERROR(OFFSET('セット情報(業務便）'!$P$2,MATCH($H78,BカートセットID入力!$F$4:$F$150,0),COLUMN()-COLUMN($U73)),IFERROR(OFFSET('セット情報（サンプル）'!$N$2,MATCH($H78,BカートセットID入力!$I$4:$I$150,0),COLUMN()-COLUMN($U73)),IFERROR(OFFSET('セット情報（イレギュラーサンプル）'!$N$2,MATCH($H78,BカートセットID入力!$L$4:$L$150,0),COLUMN()-COLUMN($U73)),""))))</f>
        <v/>
      </c>
      <c r="V78" s="53" t="str">
        <f ca="1">IFERROR(OFFSET('セット情報(宅配便）'!$P$2,MATCH($H78,BカートセットID入力!$C$4:$C$150,0),COLUMN()-COLUMN($U73)),IFERROR(OFFSET('セット情報(業務便）'!$P$2,MATCH($H78,BカートセットID入力!$F$4:$F$150,0),COLUMN()-COLUMN($U73)),IFERROR(OFFSET('セット情報（サンプル）'!$N$2,MATCH($H78,BカートセットID入力!$I$4:$I$150,0),COLUMN()-COLUMN($U73)),IFERROR(OFFSET('セット情報（イレギュラーサンプル）'!$N$2,MATCH($H78,BカートセットID入力!$L$4:$L$150,0),COLUMN()-COLUMN($U73)),""))))</f>
        <v/>
      </c>
      <c r="W78" s="53" t="str">
        <f ca="1">IFERROR(OFFSET('セット情報(宅配便）'!$P$2,MATCH($H78,BカートセットID入力!$C$4:$C$150,0),COLUMN()-COLUMN($U73)),IFERROR(OFFSET('セット情報(業務便）'!$P$2,MATCH($H78,BカートセットID入力!$F$4:$F$150,0),COLUMN()-COLUMN($U73)),IFERROR(OFFSET('セット情報（サンプル）'!$N$2,MATCH($H78,BカートセットID入力!$I$4:$I$150,0),COLUMN()-COLUMN($U73)),IFERROR(OFFSET('セット情報（イレギュラーサンプル）'!$N$2,MATCH($H78,BカートセットID入力!$L$4:$L$150,0),COLUMN()-COLUMN($U73)),""))))</f>
        <v/>
      </c>
      <c r="X78" s="53" t="str">
        <f ca="1">IFERROR(OFFSET('セット情報(宅配便）'!$P$2,MATCH($H78,BカートセットID入力!$C$4:$C$150,0),COLUMN()-COLUMN($U73)),IFERROR(OFFSET('セット情報(業務便）'!$P$2,MATCH($H78,BカートセットID入力!$F$4:$F$150,0),COLUMN()-COLUMN($U73)),IFERROR(OFFSET('セット情報（サンプル）'!$N$2,MATCH($H78,BカートセットID入力!$I$4:$I$150,0),COLUMN()-COLUMN($U73)),IFERROR(OFFSET('セット情報（イレギュラーサンプル）'!$N$2,MATCH($H78,BカートセットID入力!$L$4:$L$150,0),COLUMN()-COLUMN($U73)),""))))</f>
        <v/>
      </c>
      <c r="Y78" s="53" t="str">
        <f ca="1">IFERROR(OFFSET('セット情報(宅配便）'!$P$2,MATCH($H78,BカートセットID入力!$C$4:$C$150,0),COLUMN()-COLUMN($U73)),IFERROR(OFFSET('セット情報(業務便）'!$P$2,MATCH($H78,BカートセットID入力!$F$4:$F$150,0),COLUMN()-COLUMN($U73)),IFERROR(OFFSET('セット情報（サンプル）'!$N$2,MATCH($H78,BカートセットID入力!$I$4:$I$150,0),COLUMN()-COLUMN($U73)),IFERROR(OFFSET('セット情報（イレギュラーサンプル）'!$N$2,MATCH($H78,BカートセットID入力!$L$4:$L$150,0),COLUMN()-COLUMN($U73)),""))))</f>
        <v/>
      </c>
      <c r="Z78" s="53" t="str">
        <f ca="1">IFERROR(OFFSET('セット情報(宅配便）'!$P$2,MATCH($H78,BカートセットID入力!$C$4:$C$150,0),COLUMN()-COLUMN($U73)),IFERROR(OFFSET('セット情報(業務便）'!$P$2,MATCH($H78,BカートセットID入力!$F$4:$F$150,0),COLUMN()-COLUMN($U73)),IFERROR(OFFSET('セット情報（サンプル）'!$N$2,MATCH($H78,BカートセットID入力!$I$4:$I$150,0),COLUMN()-COLUMN($U73)),IFERROR(OFFSET('セット情報（イレギュラーサンプル）'!$N$2,MATCH($H78,BカートセットID入力!$L$4:$L$150,0),COLUMN()-COLUMN($U73)),""))))</f>
        <v/>
      </c>
      <c r="AA78" s="53" t="str">
        <f ca="1">IFERROR(OFFSET('セット情報(宅配便）'!$P$2,MATCH($H78,BカートセットID入力!$C$4:$C$150,0),COLUMN()-COLUMN($U73)),IFERROR(OFFSET('セット情報(業務便）'!$P$2,MATCH($H78,BカートセットID入力!$F$4:$F$150,0),COLUMN()-COLUMN($U73)),IFERROR(OFFSET('セット情報（サンプル）'!$N$2,MATCH($H78,BカートセットID入力!$I$4:$I$150,0),COLUMN()-COLUMN($U73)),IFERROR(OFFSET('セット情報（イレギュラーサンプル）'!$N$2,MATCH($H78,BカートセットID入力!$L$4:$L$150,0),COLUMN()-COLUMN($U73)),""))))</f>
        <v/>
      </c>
      <c r="AB78" s="53" t="str">
        <f ca="1">IFERROR(OFFSET('セット情報(宅配便）'!$P$2,MATCH($H78,BカートセットID入力!$C$4:$C$150,0),COLUMN()-COLUMN($U73)),IFERROR(OFFSET('セット情報(業務便）'!$P$2,MATCH($H78,BカートセットID入力!$F$4:$F$150,0),COLUMN()-COLUMN($U73)),IFERROR(OFFSET('セット情報（サンプル）'!$N$2,MATCH($H78,BカートセットID入力!$I$4:$I$150,0),COLUMN()-COLUMN($U73)),IFERROR(OFFSET('セット情報（イレギュラーサンプル）'!$N$2,MATCH($H78,BカートセットID入力!$L$4:$L$150,0),COLUMN()-COLUMN($U73)),""))))</f>
        <v/>
      </c>
      <c r="AC78" s="53" t="str">
        <f ca="1">IFERROR(OFFSET('セット情報(宅配便）'!$P$2,MATCH($H78,BカートセットID入力!$C$4:$C$150,0),COLUMN()-COLUMN($U73)),IFERROR(OFFSET('セット情報(業務便）'!$P$2,MATCH($H78,BカートセットID入力!$F$4:$F$150,0),COLUMN()-COLUMN($U73)),IFERROR(OFFSET('セット情報（サンプル）'!$N$2,MATCH($H78,BカートセットID入力!$I$4:$I$150,0),COLUMN()-COLUMN($U73)),IFERROR(OFFSET('セット情報（イレギュラーサンプル）'!$N$2,MATCH($H78,BカートセットID入力!$L$4:$L$150,0),COLUMN()-COLUMN($U73)),""))))</f>
        <v/>
      </c>
      <c r="AD78" s="53" t="str">
        <f ca="1">IFERROR(OFFSET('セット情報(宅配便）'!$P$2,MATCH($H78,BカートセットID入力!$C$4:$C$150,0),COLUMN()-COLUMN($U73)),IFERROR(OFFSET('セット情報(業務便）'!$P$2,MATCH($H78,BカートセットID入力!$F$4:$F$150,0),COLUMN()-COLUMN($U73)),IFERROR(OFFSET('セット情報（サンプル）'!$N$2,MATCH($H78,BカートセットID入力!$I$4:$I$150,0),COLUMN()-COLUMN($U73)),IFERROR(OFFSET('セット情報（イレギュラーサンプル）'!$N$2,MATCH($H78,BカートセットID入力!$L$4:$L$150,0),COLUMN()-COLUMN($U73)),""))))</f>
        <v/>
      </c>
      <c r="AE78" s="53" t="str">
        <f ca="1">IFERROR(OFFSET('セット情報(宅配便）'!$P$2,MATCH($H78,BカートセットID入力!$C$4:$C$150,0),COLUMN()-COLUMN($U73)),IFERROR(OFFSET('セット情報(業務便）'!$P$2,MATCH($H78,BカートセットID入力!$F$4:$F$150,0),COLUMN()-COLUMN($U73)),IFERROR(OFFSET('セット情報（サンプル）'!$N$2,MATCH($H78,BカートセットID入力!$I$4:$I$150,0),COLUMN()-COLUMN($U73)),IFERROR(OFFSET('セット情報（イレギュラーサンプル）'!$N$2,MATCH($H78,BカートセットID入力!$L$4:$L$150,0),COLUMN()-COLUMN($U73)),""))))</f>
        <v/>
      </c>
      <c r="AF78" s="53" t="str">
        <f ca="1">IFERROR(OFFSET('セット情報(宅配便）'!$P$2,MATCH($H78,BカートセットID入力!$C$4:$C$150,0),COLUMN()-COLUMN($U73)),IFERROR(OFFSET('セット情報(業務便）'!$P$2,MATCH($H78,BカートセットID入力!$F$4:$F$150,0),COLUMN()-COLUMN($U73)),IFERROR(OFFSET('セット情報（サンプル）'!$N$2,MATCH($H78,BカートセットID入力!$I$4:$I$150,0),COLUMN()-COLUMN($U73)),IFERROR(OFFSET('セット情報（イレギュラーサンプル）'!$N$2,MATCH($H78,BカートセットID入力!$L$4:$L$150,0),COLUMN()-COLUMN($U73)),""))))</f>
        <v/>
      </c>
      <c r="AG78" s="53" t="str">
        <f ca="1">IFERROR(OFFSET('セット情報(宅配便）'!$P$2,MATCH($H78,BカートセットID入力!$C$4:$C$150,0),COLUMN()-COLUMN($U73)),IFERROR(OFFSET('セット情報(業務便）'!$P$2,MATCH($H78,BカートセットID入力!$F$4:$F$150,0),COLUMN()-COLUMN($U73)),IFERROR(OFFSET('セット情報（サンプル）'!$N$2,MATCH($H78,BカートセットID入力!$I$4:$I$150,0),COLUMN()-COLUMN($U73)),IFERROR(OFFSET('セット情報（イレギュラーサンプル）'!$N$2,MATCH($H78,BカートセットID入力!$L$4:$L$150,0),COLUMN()-COLUMN($U73)),""))))</f>
        <v/>
      </c>
      <c r="AH78" s="53" t="str">
        <f ca="1">IFERROR(OFFSET('セット情報(宅配便）'!$P$2,MATCH($H78,BカートセットID入力!$C$4:$C$150,0),COLUMN()-COLUMN($U73)),IFERROR(OFFSET('セット情報(業務便）'!$P$2,MATCH($H78,BカートセットID入力!$F$4:$F$150,0),COLUMN()-COLUMN($U73)),IFERROR(OFFSET('セット情報（サンプル）'!$N$2,MATCH($H78,BカートセットID入力!$I$4:$I$150,0),COLUMN()-COLUMN($U73)),IFERROR(OFFSET('セット情報（イレギュラーサンプル）'!$N$2,MATCH($H78,BカートセットID入力!$L$4:$L$150,0),COLUMN()-COLUMN($U73)),""))))</f>
        <v/>
      </c>
      <c r="AI78" s="53" t="str">
        <f ca="1">IFERROR(OFFSET('セット情報(宅配便）'!$P$2,MATCH($H78,BカートセットID入力!$C$4:$C$150,0),COLUMN()-COLUMN($U73)),IFERROR(OFFSET('セット情報(業務便）'!$P$2,MATCH($H78,BカートセットID入力!$F$4:$F$150,0),COLUMN()-COLUMN($U73)),IFERROR(OFFSET('セット情報（サンプル）'!$N$2,MATCH($H78,BカートセットID入力!$I$4:$I$150,0),COLUMN()-COLUMN($U73)),IFERROR(OFFSET('セット情報（イレギュラーサンプル）'!$N$2,MATCH($H78,BカートセットID入力!$L$4:$L$150,0),COLUMN()-COLUMN($U73)),""))))</f>
        <v/>
      </c>
      <c r="AJ78" s="53" t="str">
        <f ca="1">IFERROR(OFFSET('セット情報(宅配便）'!$P$2,MATCH($H78,BカートセットID入力!$C$4:$C$150,0),COLUMN()-COLUMN($U73)),IFERROR(OFFSET('セット情報(業務便）'!$P$2,MATCH($H78,BカートセットID入力!$F$4:$F$150,0),COLUMN()-COLUMN($U73)),IFERROR(OFFSET('セット情報（サンプル）'!$N$2,MATCH($H78,BカートセットID入力!$I$4:$I$150,0),COLUMN()-COLUMN($U73)),IFERROR(OFFSET('セット情報（イレギュラーサンプル）'!$N$2,MATCH($H78,BカートセットID入力!$L$4:$L$150,0),COLUMN()-COLUMN($U73)),""))))</f>
        <v/>
      </c>
      <c r="AK78" s="53" t="str">
        <f ca="1">IFERROR(OFFSET('セット情報(宅配便）'!$P$2,MATCH($H78,BカートセットID入力!$C$4:$C$150,0),COLUMN()-COLUMN($U73)),IFERROR(OFFSET('セット情報(業務便）'!$P$2,MATCH($H78,BカートセットID入力!$F$4:$F$150,0),COLUMN()-COLUMN($U73)),IFERROR(OFFSET('セット情報（サンプル）'!$N$2,MATCH($H78,BカートセットID入力!$I$4:$I$150,0),COLUMN()-COLUMN($U73)),IFERROR(OFFSET('セット情報（イレギュラーサンプル）'!$N$2,MATCH($H78,BカートセットID入力!$L$4:$L$150,0),COLUMN()-COLUMN($U73)),""))))</f>
        <v/>
      </c>
      <c r="AL78" s="53" t="str">
        <f ca="1">IFERROR(OFFSET('セット情報(宅配便）'!$P$2,MATCH($H78,BカートセットID入力!$C$4:$C$150,0),COLUMN()-COLUMN($U73)),IFERROR(OFFSET('セット情報(業務便）'!$P$2,MATCH($H78,BカートセットID入力!$F$4:$F$150,0),COLUMN()-COLUMN($U73)),IFERROR(OFFSET('セット情報（サンプル）'!$N$2,MATCH($H78,BカートセットID入力!$I$4:$I$150,0),COLUMN()-COLUMN($U73)),IFERROR(OFFSET('セット情報（イレギュラーサンプル）'!$N$2,MATCH($H78,BカートセットID入力!$L$4:$L$150,0),COLUMN()-COLUMN($U73)),""))))</f>
        <v/>
      </c>
      <c r="AM78" s="53" t="str">
        <f ca="1">IFERROR(OFFSET('セット情報(宅配便）'!$P$2,MATCH($H78,BカートセットID入力!$C$4:$C$150,0),COLUMN()-COLUMN($U73)),IFERROR(OFFSET('セット情報(業務便）'!$P$2,MATCH($H78,BカートセットID入力!$F$4:$F$150,0),COLUMN()-COLUMN($U73)),IFERROR(OFFSET('セット情報（サンプル）'!$N$2,MATCH($H78,BカートセットID入力!$I$4:$I$150,0),COLUMN()-COLUMN($U73)),IFERROR(OFFSET('セット情報（イレギュラーサンプル）'!$N$2,MATCH($H78,BカートセットID入力!$L$4:$L$150,0),COLUMN()-COLUMN($U73)),""))))</f>
        <v/>
      </c>
      <c r="AN78" s="53" t="str">
        <f ca="1">IFERROR(OFFSET('セット情報(宅配便）'!$P$2,MATCH($H78,BカートセットID入力!$C$4:$C$150,0),COLUMN()-COLUMN($U73)),IFERROR(OFFSET('セット情報(業務便）'!$P$2,MATCH($H78,BカートセットID入力!$F$4:$F$150,0),COLUMN()-COLUMN($U73)),IFERROR(OFFSET('セット情報（サンプル）'!$N$2,MATCH($H78,BカートセットID入力!$I$4:$I$150,0),COLUMN()-COLUMN($U73)),IFERROR(OFFSET('セット情報（イレギュラーサンプル）'!$N$2,MATCH($H78,BカートセットID入力!$L$4:$L$150,0),COLUMN()-COLUMN($U73)),""))))</f>
        <v/>
      </c>
      <c r="AO78" s="53" t="str">
        <f ca="1">IFERROR(OFFSET('セット情報(宅配便）'!$P$2,MATCH($H78,BカートセットID入力!$C$4:$C$150,0),COLUMN()-COLUMN($U73)),IFERROR(OFFSET('セット情報(業務便）'!$P$2,MATCH($H78,BカートセットID入力!$F$4:$F$150,0),COLUMN()-COLUMN($U73)),IFERROR(OFFSET('セット情報（サンプル）'!$N$2,MATCH($H78,BカートセットID入力!$I$4:$I$150,0),COLUMN()-COLUMN($U73)),IFERROR(OFFSET('セット情報（イレギュラーサンプル）'!$N$2,MATCH($H78,BカートセットID入力!$L$4:$L$150,0),COLUMN()-COLUMN($U73)),""))))</f>
        <v/>
      </c>
      <c r="AP78" s="53" t="str">
        <f ca="1">IFERROR(OFFSET('セット情報(宅配便）'!$P$2,MATCH($H78,BカートセットID入力!$C$4:$C$150,0),COLUMN()-COLUMN($U73)),IFERROR(OFFSET('セット情報(業務便）'!$P$2,MATCH($H78,BカートセットID入力!$F$4:$F$150,0),COLUMN()-COLUMN($U73)),IFERROR(OFFSET('セット情報（サンプル）'!$N$2,MATCH($H78,BカートセットID入力!$I$4:$I$150,0),COLUMN()-COLUMN($U73)),IFERROR(OFFSET('セット情報（イレギュラーサンプル）'!$N$2,MATCH($H78,BカートセットID入力!$L$4:$L$150,0),COLUMN()-COLUMN($U73)),""))))</f>
        <v/>
      </c>
      <c r="AQ78" s="53" t="str">
        <f ca="1">IFERROR(OFFSET('セット情報(宅配便）'!$P$2,MATCH($H78,BカートセットID入力!$C$4:$C$150,0),COLUMN()-COLUMN($U73)),IFERROR(OFFSET('セット情報(業務便）'!$P$2,MATCH($H78,BカートセットID入力!$F$4:$F$150,0),COLUMN()-COLUMN($U73)),IFERROR(OFFSET('セット情報（サンプル）'!$N$2,MATCH($H78,BカートセットID入力!$I$4:$I$150,0),COLUMN()-COLUMN($U73)),IFERROR(OFFSET('セット情報（イレギュラーサンプル）'!$N$2,MATCH($H78,BカートセットID入力!$L$4:$L$150,0),COLUMN()-COLUMN($U73)),""))))</f>
        <v/>
      </c>
      <c r="AR78" s="53" t="str">
        <f ca="1">IFERROR(OFFSET('セット情報(宅配便）'!$P$2,MATCH($H78,BカートセットID入力!$C$4:$C$150,0),COLUMN()-COLUMN($U73)),IFERROR(OFFSET('セット情報(業務便）'!$P$2,MATCH($H78,BカートセットID入力!$F$4:$F$150,0),COLUMN()-COLUMN($U73)),IFERROR(OFFSET('セット情報（サンプル）'!$N$2,MATCH($H78,BカートセットID入力!$I$4:$I$150,0),COLUMN()-COLUMN($U73)),IFERROR(OFFSET('セット情報（イレギュラーサンプル）'!$N$2,MATCH($H78,BカートセットID入力!$L$4:$L$150,0),COLUMN()-COLUMN($U73)),""))))</f>
        <v/>
      </c>
      <c r="AS78" s="53" t="str">
        <f ca="1">IFERROR(OFFSET('セット情報(宅配便）'!$P$2,MATCH($H78,BカートセットID入力!$C$4:$C$150,0),COLUMN()-COLUMN($U73)),IFERROR(OFFSET('セット情報(業務便）'!$P$2,MATCH($H78,BカートセットID入力!$F$4:$F$150,0),COLUMN()-COLUMN($U73)),IFERROR(OFFSET('セット情報（サンプル）'!$N$2,MATCH($H78,BカートセットID入力!$I$4:$I$150,0),COLUMN()-COLUMN($U73)),IFERROR(OFFSET('セット情報（イレギュラーサンプル）'!$N$2,MATCH($H78,BカートセットID入力!$L$4:$L$150,0),COLUMN()-COLUMN($U73)),""))))</f>
        <v/>
      </c>
      <c r="AT78" s="53" t="str">
        <f ca="1">IFERROR(OFFSET('セット情報(宅配便）'!$P$2,MATCH($H78,BカートセットID入力!$C$4:$C$150,0),COLUMN()-COLUMN($U73)),IFERROR(OFFSET('セット情報(業務便）'!$P$2,MATCH($H78,BカートセットID入力!$F$4:$F$150,0),COLUMN()-COLUMN($U73)),IFERROR(OFFSET('セット情報（サンプル）'!$N$2,MATCH($H78,BカートセットID入力!$I$4:$I$150,0),COLUMN()-COLUMN($U73)),IFERROR(OFFSET('セット情報（イレギュラーサンプル）'!$N$2,MATCH($H78,BカートセットID入力!$L$4:$L$150,0),COLUMN()-COLUMN($U73)),""))))</f>
        <v/>
      </c>
    </row>
    <row r="79" spans="1:46">
      <c r="A79" s="144"/>
      <c r="B79" s="53" t="str">
        <f>IF(ISBLANK(現行セット情報CSV!A79),"",現行セット情報CSV!A79)</f>
        <v/>
      </c>
      <c r="C79" s="53" t="str">
        <f>IF(ISBLANK(現行セット情報CSV!B79),"",現行セット情報CSV!B79)&amp;IFERROR(VLOOKUP(A79,上部フリースペースHTML!$A$3:$H$5,8,FALSE),"")</f>
        <v/>
      </c>
      <c r="D79" s="53" t="str">
        <f>IF(ISBLANK(現行セット情報CSV!C79),"",現行セット情報CSV!C79)</f>
        <v/>
      </c>
      <c r="E79" s="53" t="str">
        <f>IF(ISBLANK(現行セット情報CSV!D79),"",現行セット情報CSV!D79)</f>
        <v/>
      </c>
      <c r="F79" s="53" t="str">
        <f>IF(ISBLANK(現行セット情報CSV!E79),"",現行セット情報CSV!E79)</f>
        <v/>
      </c>
      <c r="G79" s="53" t="str">
        <f>IF(ISBLANK(現行セット情報CSV!F79),"",現行セット情報CSV!F79)</f>
        <v/>
      </c>
      <c r="H79" s="53" t="str">
        <f>IF(ISBLANK(現行セット情報CSV!G79),"",現行セット情報CSV!G79)</f>
        <v/>
      </c>
      <c r="I79" s="53" t="str">
        <f>IF(ISBLANK(現行セット情報CSV!H79),"",現行セット情報CSV!H79)</f>
        <v/>
      </c>
      <c r="J79" s="53" t="str">
        <f>IF(ISBLANK(現行セット情報CSV!I79),"",現行セット情報CSV!I79&amp;"("&amp;TEXT($J$2,"yyyy年m月")&amp;"納品から)")</f>
        <v/>
      </c>
      <c r="K79" s="53" t="str">
        <f>IF(ISBLANK(現行セット情報CSV!J79),"",現行セット情報CSV!J79)</f>
        <v/>
      </c>
      <c r="L79" s="53" t="str">
        <f>IF(ISBLANK(現行セット情報CSV!K79),"",現行セット情報CSV!K79)</f>
        <v/>
      </c>
      <c r="M79" s="53" t="str">
        <f>IF(ISBLANK(現行セット情報CSV!L79),"",現行セット情報CSV!L79)</f>
        <v/>
      </c>
      <c r="N79" s="53" t="str">
        <f>IF(ISBLANK(現行セット情報CSV!M79),"",現行セット情報CSV!M79)</f>
        <v/>
      </c>
      <c r="O79" s="53" t="str">
        <f>IF(ISBLANK(現行セット情報CSV!N79),"",現行セット情報CSV!N79)</f>
        <v/>
      </c>
      <c r="P79" s="53" t="str">
        <f>IF(ISBLANK(現行セット情報CSV!O79),"",現行セット情報CSV!O79)</f>
        <v/>
      </c>
      <c r="Q79" s="53" t="str">
        <f>IF(ISBLANK(現行セット情報CSV!P79),"",現行セット情報CSV!P79)</f>
        <v/>
      </c>
      <c r="R79" s="53" t="str">
        <f>IF(ISBLANK(現行セット情報CSV!Q79),"",現行セット情報CSV!Q79)</f>
        <v/>
      </c>
      <c r="S79" s="53" t="str">
        <f>IF(ISBLANK(現行セット情報CSV!R79),"",現行セット情報CSV!R79)</f>
        <v/>
      </c>
      <c r="T79" s="53" t="str">
        <f>IF(ISBLANK(現行セット情報CSV!S79),"",現行セット情報CSV!S79)</f>
        <v/>
      </c>
      <c r="U79" s="53" t="str">
        <f ca="1">IFERROR(OFFSET('セット情報(宅配便）'!$P$2,MATCH($H79,BカートセットID入力!$C$4:$C$150,0),COLUMN()-COLUMN($U74)),IFERROR(OFFSET('セット情報(業務便）'!$P$2,MATCH($H79,BカートセットID入力!$F$4:$F$150,0),COLUMN()-COLUMN($U74)),IFERROR(OFFSET('セット情報（サンプル）'!$N$2,MATCH($H79,BカートセットID入力!$I$4:$I$150,0),COLUMN()-COLUMN($U74)),IFERROR(OFFSET('セット情報（イレギュラーサンプル）'!$N$2,MATCH($H79,BカートセットID入力!$L$4:$L$150,0),COLUMN()-COLUMN($U74)),""))))</f>
        <v/>
      </c>
      <c r="V79" s="53" t="str">
        <f ca="1">IFERROR(OFFSET('セット情報(宅配便）'!$P$2,MATCH($H79,BカートセットID入力!$C$4:$C$150,0),COLUMN()-COLUMN($U74)),IFERROR(OFFSET('セット情報(業務便）'!$P$2,MATCH($H79,BカートセットID入力!$F$4:$F$150,0),COLUMN()-COLUMN($U74)),IFERROR(OFFSET('セット情報（サンプル）'!$N$2,MATCH($H79,BカートセットID入力!$I$4:$I$150,0),COLUMN()-COLUMN($U74)),IFERROR(OFFSET('セット情報（イレギュラーサンプル）'!$N$2,MATCH($H79,BカートセットID入力!$L$4:$L$150,0),COLUMN()-COLUMN($U74)),""))))</f>
        <v/>
      </c>
      <c r="W79" s="53" t="str">
        <f ca="1">IFERROR(OFFSET('セット情報(宅配便）'!$P$2,MATCH($H79,BカートセットID入力!$C$4:$C$150,0),COLUMN()-COLUMN($U74)),IFERROR(OFFSET('セット情報(業務便）'!$P$2,MATCH($H79,BカートセットID入力!$F$4:$F$150,0),COLUMN()-COLUMN($U74)),IFERROR(OFFSET('セット情報（サンプル）'!$N$2,MATCH($H79,BカートセットID入力!$I$4:$I$150,0),COLUMN()-COLUMN($U74)),IFERROR(OFFSET('セット情報（イレギュラーサンプル）'!$N$2,MATCH($H79,BカートセットID入力!$L$4:$L$150,0),COLUMN()-COLUMN($U74)),""))))</f>
        <v/>
      </c>
      <c r="X79" s="53" t="str">
        <f ca="1">IFERROR(OFFSET('セット情報(宅配便）'!$P$2,MATCH($H79,BカートセットID入力!$C$4:$C$150,0),COLUMN()-COLUMN($U74)),IFERROR(OFFSET('セット情報(業務便）'!$P$2,MATCH($H79,BカートセットID入力!$F$4:$F$150,0),COLUMN()-COLUMN($U74)),IFERROR(OFFSET('セット情報（サンプル）'!$N$2,MATCH($H79,BカートセットID入力!$I$4:$I$150,0),COLUMN()-COLUMN($U74)),IFERROR(OFFSET('セット情報（イレギュラーサンプル）'!$N$2,MATCH($H79,BカートセットID入力!$L$4:$L$150,0),COLUMN()-COLUMN($U74)),""))))</f>
        <v/>
      </c>
      <c r="Y79" s="53" t="str">
        <f ca="1">IFERROR(OFFSET('セット情報(宅配便）'!$P$2,MATCH($H79,BカートセットID入力!$C$4:$C$150,0),COLUMN()-COLUMN($U74)),IFERROR(OFFSET('セット情報(業務便）'!$P$2,MATCH($H79,BカートセットID入力!$F$4:$F$150,0),COLUMN()-COLUMN($U74)),IFERROR(OFFSET('セット情報（サンプル）'!$N$2,MATCH($H79,BカートセットID入力!$I$4:$I$150,0),COLUMN()-COLUMN($U74)),IFERROR(OFFSET('セット情報（イレギュラーサンプル）'!$N$2,MATCH($H79,BカートセットID入力!$L$4:$L$150,0),COLUMN()-COLUMN($U74)),""))))</f>
        <v/>
      </c>
      <c r="Z79" s="53" t="str">
        <f ca="1">IFERROR(OFFSET('セット情報(宅配便）'!$P$2,MATCH($H79,BカートセットID入力!$C$4:$C$150,0),COLUMN()-COLUMN($U74)),IFERROR(OFFSET('セット情報(業務便）'!$P$2,MATCH($H79,BカートセットID入力!$F$4:$F$150,0),COLUMN()-COLUMN($U74)),IFERROR(OFFSET('セット情報（サンプル）'!$N$2,MATCH($H79,BカートセットID入力!$I$4:$I$150,0),COLUMN()-COLUMN($U74)),IFERROR(OFFSET('セット情報（イレギュラーサンプル）'!$N$2,MATCH($H79,BカートセットID入力!$L$4:$L$150,0),COLUMN()-COLUMN($U74)),""))))</f>
        <v/>
      </c>
      <c r="AA79" s="53" t="str">
        <f ca="1">IFERROR(OFFSET('セット情報(宅配便）'!$P$2,MATCH($H79,BカートセットID入力!$C$4:$C$150,0),COLUMN()-COLUMN($U74)),IFERROR(OFFSET('セット情報(業務便）'!$P$2,MATCH($H79,BカートセットID入力!$F$4:$F$150,0),COLUMN()-COLUMN($U74)),IFERROR(OFFSET('セット情報（サンプル）'!$N$2,MATCH($H79,BカートセットID入力!$I$4:$I$150,0),COLUMN()-COLUMN($U74)),IFERROR(OFFSET('セット情報（イレギュラーサンプル）'!$N$2,MATCH($H79,BカートセットID入力!$L$4:$L$150,0),COLUMN()-COLUMN($U74)),""))))</f>
        <v/>
      </c>
      <c r="AB79" s="53" t="str">
        <f ca="1">IFERROR(OFFSET('セット情報(宅配便）'!$P$2,MATCH($H79,BカートセットID入力!$C$4:$C$150,0),COLUMN()-COLUMN($U74)),IFERROR(OFFSET('セット情報(業務便）'!$P$2,MATCH($H79,BカートセットID入力!$F$4:$F$150,0),COLUMN()-COLUMN($U74)),IFERROR(OFFSET('セット情報（サンプル）'!$N$2,MATCH($H79,BカートセットID入力!$I$4:$I$150,0),COLUMN()-COLUMN($U74)),IFERROR(OFFSET('セット情報（イレギュラーサンプル）'!$N$2,MATCH($H79,BカートセットID入力!$L$4:$L$150,0),COLUMN()-COLUMN($U74)),""))))</f>
        <v/>
      </c>
      <c r="AC79" s="53" t="str">
        <f ca="1">IFERROR(OFFSET('セット情報(宅配便）'!$P$2,MATCH($H79,BカートセットID入力!$C$4:$C$150,0),COLUMN()-COLUMN($U74)),IFERROR(OFFSET('セット情報(業務便）'!$P$2,MATCH($H79,BカートセットID入力!$F$4:$F$150,0),COLUMN()-COLUMN($U74)),IFERROR(OFFSET('セット情報（サンプル）'!$N$2,MATCH($H79,BカートセットID入力!$I$4:$I$150,0),COLUMN()-COLUMN($U74)),IFERROR(OFFSET('セット情報（イレギュラーサンプル）'!$N$2,MATCH($H79,BカートセットID入力!$L$4:$L$150,0),COLUMN()-COLUMN($U74)),""))))</f>
        <v/>
      </c>
      <c r="AD79" s="53" t="str">
        <f ca="1">IFERROR(OFFSET('セット情報(宅配便）'!$P$2,MATCH($H79,BカートセットID入力!$C$4:$C$150,0),COLUMN()-COLUMN($U74)),IFERROR(OFFSET('セット情報(業務便）'!$P$2,MATCH($H79,BカートセットID入力!$F$4:$F$150,0),COLUMN()-COLUMN($U74)),IFERROR(OFFSET('セット情報（サンプル）'!$N$2,MATCH($H79,BカートセットID入力!$I$4:$I$150,0),COLUMN()-COLUMN($U74)),IFERROR(OFFSET('セット情報（イレギュラーサンプル）'!$N$2,MATCH($H79,BカートセットID入力!$L$4:$L$150,0),COLUMN()-COLUMN($U74)),""))))</f>
        <v/>
      </c>
      <c r="AE79" s="53" t="str">
        <f ca="1">IFERROR(OFFSET('セット情報(宅配便）'!$P$2,MATCH($H79,BカートセットID入力!$C$4:$C$150,0),COLUMN()-COLUMN($U74)),IFERROR(OFFSET('セット情報(業務便）'!$P$2,MATCH($H79,BカートセットID入力!$F$4:$F$150,0),COLUMN()-COLUMN($U74)),IFERROR(OFFSET('セット情報（サンプル）'!$N$2,MATCH($H79,BカートセットID入力!$I$4:$I$150,0),COLUMN()-COLUMN($U74)),IFERROR(OFFSET('セット情報（イレギュラーサンプル）'!$N$2,MATCH($H79,BカートセットID入力!$L$4:$L$150,0),COLUMN()-COLUMN($U74)),""))))</f>
        <v/>
      </c>
      <c r="AF79" s="53" t="str">
        <f ca="1">IFERROR(OFFSET('セット情報(宅配便）'!$P$2,MATCH($H79,BカートセットID入力!$C$4:$C$150,0),COLUMN()-COLUMN($U74)),IFERROR(OFFSET('セット情報(業務便）'!$P$2,MATCH($H79,BカートセットID入力!$F$4:$F$150,0),COLUMN()-COLUMN($U74)),IFERROR(OFFSET('セット情報（サンプル）'!$N$2,MATCH($H79,BカートセットID入力!$I$4:$I$150,0),COLUMN()-COLUMN($U74)),IFERROR(OFFSET('セット情報（イレギュラーサンプル）'!$N$2,MATCH($H79,BカートセットID入力!$L$4:$L$150,0),COLUMN()-COLUMN($U74)),""))))</f>
        <v/>
      </c>
      <c r="AG79" s="53" t="str">
        <f ca="1">IFERROR(OFFSET('セット情報(宅配便）'!$P$2,MATCH($H79,BカートセットID入力!$C$4:$C$150,0),COLUMN()-COLUMN($U74)),IFERROR(OFFSET('セット情報(業務便）'!$P$2,MATCH($H79,BカートセットID入力!$F$4:$F$150,0),COLUMN()-COLUMN($U74)),IFERROR(OFFSET('セット情報（サンプル）'!$N$2,MATCH($H79,BカートセットID入力!$I$4:$I$150,0),COLUMN()-COLUMN($U74)),IFERROR(OFFSET('セット情報（イレギュラーサンプル）'!$N$2,MATCH($H79,BカートセットID入力!$L$4:$L$150,0),COLUMN()-COLUMN($U74)),""))))</f>
        <v/>
      </c>
      <c r="AH79" s="53" t="str">
        <f ca="1">IFERROR(OFFSET('セット情報(宅配便）'!$P$2,MATCH($H79,BカートセットID入力!$C$4:$C$150,0),COLUMN()-COLUMN($U74)),IFERROR(OFFSET('セット情報(業務便）'!$P$2,MATCH($H79,BカートセットID入力!$F$4:$F$150,0),COLUMN()-COLUMN($U74)),IFERROR(OFFSET('セット情報（サンプル）'!$N$2,MATCH($H79,BカートセットID入力!$I$4:$I$150,0),COLUMN()-COLUMN($U74)),IFERROR(OFFSET('セット情報（イレギュラーサンプル）'!$N$2,MATCH($H79,BカートセットID入力!$L$4:$L$150,0),COLUMN()-COLUMN($U74)),""))))</f>
        <v/>
      </c>
      <c r="AI79" s="53" t="str">
        <f ca="1">IFERROR(OFFSET('セット情報(宅配便）'!$P$2,MATCH($H79,BカートセットID入力!$C$4:$C$150,0),COLUMN()-COLUMN($U74)),IFERROR(OFFSET('セット情報(業務便）'!$P$2,MATCH($H79,BカートセットID入力!$F$4:$F$150,0),COLUMN()-COLUMN($U74)),IFERROR(OFFSET('セット情報（サンプル）'!$N$2,MATCH($H79,BカートセットID入力!$I$4:$I$150,0),COLUMN()-COLUMN($U74)),IFERROR(OFFSET('セット情報（イレギュラーサンプル）'!$N$2,MATCH($H79,BカートセットID入力!$L$4:$L$150,0),COLUMN()-COLUMN($U74)),""))))</f>
        <v/>
      </c>
      <c r="AJ79" s="53" t="str">
        <f ca="1">IFERROR(OFFSET('セット情報(宅配便）'!$P$2,MATCH($H79,BカートセットID入力!$C$4:$C$150,0),COLUMN()-COLUMN($U74)),IFERROR(OFFSET('セット情報(業務便）'!$P$2,MATCH($H79,BカートセットID入力!$F$4:$F$150,0),COLUMN()-COLUMN($U74)),IFERROR(OFFSET('セット情報（サンプル）'!$N$2,MATCH($H79,BカートセットID入力!$I$4:$I$150,0),COLUMN()-COLUMN($U74)),IFERROR(OFFSET('セット情報（イレギュラーサンプル）'!$N$2,MATCH($H79,BカートセットID入力!$L$4:$L$150,0),COLUMN()-COLUMN($U74)),""))))</f>
        <v/>
      </c>
      <c r="AK79" s="53" t="str">
        <f ca="1">IFERROR(OFFSET('セット情報(宅配便）'!$P$2,MATCH($H79,BカートセットID入力!$C$4:$C$150,0),COLUMN()-COLUMN($U74)),IFERROR(OFFSET('セット情報(業務便）'!$P$2,MATCH($H79,BカートセットID入力!$F$4:$F$150,0),COLUMN()-COLUMN($U74)),IFERROR(OFFSET('セット情報（サンプル）'!$N$2,MATCH($H79,BカートセットID入力!$I$4:$I$150,0),COLUMN()-COLUMN($U74)),IFERROR(OFFSET('セット情報（イレギュラーサンプル）'!$N$2,MATCH($H79,BカートセットID入力!$L$4:$L$150,0),COLUMN()-COLUMN($U74)),""))))</f>
        <v/>
      </c>
      <c r="AL79" s="53" t="str">
        <f ca="1">IFERROR(OFFSET('セット情報(宅配便）'!$P$2,MATCH($H79,BカートセットID入力!$C$4:$C$150,0),COLUMN()-COLUMN($U74)),IFERROR(OFFSET('セット情報(業務便）'!$P$2,MATCH($H79,BカートセットID入力!$F$4:$F$150,0),COLUMN()-COLUMN($U74)),IFERROR(OFFSET('セット情報（サンプル）'!$N$2,MATCH($H79,BカートセットID入力!$I$4:$I$150,0),COLUMN()-COLUMN($U74)),IFERROR(OFFSET('セット情報（イレギュラーサンプル）'!$N$2,MATCH($H79,BカートセットID入力!$L$4:$L$150,0),COLUMN()-COLUMN($U74)),""))))</f>
        <v/>
      </c>
      <c r="AM79" s="53" t="str">
        <f ca="1">IFERROR(OFFSET('セット情報(宅配便）'!$P$2,MATCH($H79,BカートセットID入力!$C$4:$C$150,0),COLUMN()-COLUMN($U74)),IFERROR(OFFSET('セット情報(業務便）'!$P$2,MATCH($H79,BカートセットID入力!$F$4:$F$150,0),COLUMN()-COLUMN($U74)),IFERROR(OFFSET('セット情報（サンプル）'!$N$2,MATCH($H79,BカートセットID入力!$I$4:$I$150,0),COLUMN()-COLUMN($U74)),IFERROR(OFFSET('セット情報（イレギュラーサンプル）'!$N$2,MATCH($H79,BカートセットID入力!$L$4:$L$150,0),COLUMN()-COLUMN($U74)),""))))</f>
        <v/>
      </c>
      <c r="AN79" s="53" t="str">
        <f ca="1">IFERROR(OFFSET('セット情報(宅配便）'!$P$2,MATCH($H79,BカートセットID入力!$C$4:$C$150,0),COLUMN()-COLUMN($U74)),IFERROR(OFFSET('セット情報(業務便）'!$P$2,MATCH($H79,BカートセットID入力!$F$4:$F$150,0),COLUMN()-COLUMN($U74)),IFERROR(OFFSET('セット情報（サンプル）'!$N$2,MATCH($H79,BカートセットID入力!$I$4:$I$150,0),COLUMN()-COLUMN($U74)),IFERROR(OFFSET('セット情報（イレギュラーサンプル）'!$N$2,MATCH($H79,BカートセットID入力!$L$4:$L$150,0),COLUMN()-COLUMN($U74)),""))))</f>
        <v/>
      </c>
      <c r="AO79" s="53" t="str">
        <f ca="1">IFERROR(OFFSET('セット情報(宅配便）'!$P$2,MATCH($H79,BカートセットID入力!$C$4:$C$150,0),COLUMN()-COLUMN($U74)),IFERROR(OFFSET('セット情報(業務便）'!$P$2,MATCH($H79,BカートセットID入力!$F$4:$F$150,0),COLUMN()-COLUMN($U74)),IFERROR(OFFSET('セット情報（サンプル）'!$N$2,MATCH($H79,BカートセットID入力!$I$4:$I$150,0),COLUMN()-COLUMN($U74)),IFERROR(OFFSET('セット情報（イレギュラーサンプル）'!$N$2,MATCH($H79,BカートセットID入力!$L$4:$L$150,0),COLUMN()-COLUMN($U74)),""))))</f>
        <v/>
      </c>
      <c r="AP79" s="53" t="str">
        <f ca="1">IFERROR(OFFSET('セット情報(宅配便）'!$P$2,MATCH($H79,BカートセットID入力!$C$4:$C$150,0),COLUMN()-COLUMN($U74)),IFERROR(OFFSET('セット情報(業務便）'!$P$2,MATCH($H79,BカートセットID入力!$F$4:$F$150,0),COLUMN()-COLUMN($U74)),IFERROR(OFFSET('セット情報（サンプル）'!$N$2,MATCH($H79,BカートセットID入力!$I$4:$I$150,0),COLUMN()-COLUMN($U74)),IFERROR(OFFSET('セット情報（イレギュラーサンプル）'!$N$2,MATCH($H79,BカートセットID入力!$L$4:$L$150,0),COLUMN()-COLUMN($U74)),""))))</f>
        <v/>
      </c>
      <c r="AQ79" s="53" t="str">
        <f ca="1">IFERROR(OFFSET('セット情報(宅配便）'!$P$2,MATCH($H79,BカートセットID入力!$C$4:$C$150,0),COLUMN()-COLUMN($U74)),IFERROR(OFFSET('セット情報(業務便）'!$P$2,MATCH($H79,BカートセットID入力!$F$4:$F$150,0),COLUMN()-COLUMN($U74)),IFERROR(OFFSET('セット情報（サンプル）'!$N$2,MATCH($H79,BカートセットID入力!$I$4:$I$150,0),COLUMN()-COLUMN($U74)),IFERROR(OFFSET('セット情報（イレギュラーサンプル）'!$N$2,MATCH($H79,BカートセットID入力!$L$4:$L$150,0),COLUMN()-COLUMN($U74)),""))))</f>
        <v/>
      </c>
      <c r="AR79" s="53" t="str">
        <f ca="1">IFERROR(OFFSET('セット情報(宅配便）'!$P$2,MATCH($H79,BカートセットID入力!$C$4:$C$150,0),COLUMN()-COLUMN($U74)),IFERROR(OFFSET('セット情報(業務便）'!$P$2,MATCH($H79,BカートセットID入力!$F$4:$F$150,0),COLUMN()-COLUMN($U74)),IFERROR(OFFSET('セット情報（サンプル）'!$N$2,MATCH($H79,BカートセットID入力!$I$4:$I$150,0),COLUMN()-COLUMN($U74)),IFERROR(OFFSET('セット情報（イレギュラーサンプル）'!$N$2,MATCH($H79,BカートセットID入力!$L$4:$L$150,0),COLUMN()-COLUMN($U74)),""))))</f>
        <v/>
      </c>
      <c r="AS79" s="53" t="str">
        <f ca="1">IFERROR(OFFSET('セット情報(宅配便）'!$P$2,MATCH($H79,BカートセットID入力!$C$4:$C$150,0),COLUMN()-COLUMN($U74)),IFERROR(OFFSET('セット情報(業務便）'!$P$2,MATCH($H79,BカートセットID入力!$F$4:$F$150,0),COLUMN()-COLUMN($U74)),IFERROR(OFFSET('セット情報（サンプル）'!$N$2,MATCH($H79,BカートセットID入力!$I$4:$I$150,0),COLUMN()-COLUMN($U74)),IFERROR(OFFSET('セット情報（イレギュラーサンプル）'!$N$2,MATCH($H79,BカートセットID入力!$L$4:$L$150,0),COLUMN()-COLUMN($U74)),""))))</f>
        <v/>
      </c>
      <c r="AT79" s="53" t="str">
        <f ca="1">IFERROR(OFFSET('セット情報(宅配便）'!$P$2,MATCH($H79,BカートセットID入力!$C$4:$C$150,0),COLUMN()-COLUMN($U74)),IFERROR(OFFSET('セット情報(業務便）'!$P$2,MATCH($H79,BカートセットID入力!$F$4:$F$150,0),COLUMN()-COLUMN($U74)),IFERROR(OFFSET('セット情報（サンプル）'!$N$2,MATCH($H79,BカートセットID入力!$I$4:$I$150,0),COLUMN()-COLUMN($U74)),IFERROR(OFFSET('セット情報（イレギュラーサンプル）'!$N$2,MATCH($H79,BカートセットID入力!$L$4:$L$150,0),COLUMN()-COLUMN($U74)),""))))</f>
        <v/>
      </c>
    </row>
    <row r="80" spans="1:46">
      <c r="A80" s="144"/>
      <c r="B80" s="53" t="str">
        <f>IF(ISBLANK(現行セット情報CSV!A80),"",現行セット情報CSV!A80)</f>
        <v/>
      </c>
      <c r="C80" s="53" t="str">
        <f>IF(ISBLANK(現行セット情報CSV!B80),"",現行セット情報CSV!B80)&amp;IFERROR(VLOOKUP(A80,上部フリースペースHTML!$A$3:$H$5,8,FALSE),"")</f>
        <v/>
      </c>
      <c r="D80" s="53" t="str">
        <f>IF(ISBLANK(現行セット情報CSV!C80),"",現行セット情報CSV!C80)</f>
        <v/>
      </c>
      <c r="E80" s="53" t="str">
        <f>IF(ISBLANK(現行セット情報CSV!D80),"",現行セット情報CSV!D80)</f>
        <v/>
      </c>
      <c r="F80" s="53" t="str">
        <f>IF(ISBLANK(現行セット情報CSV!E80),"",現行セット情報CSV!E80)</f>
        <v/>
      </c>
      <c r="G80" s="53" t="str">
        <f>IF(ISBLANK(現行セット情報CSV!F80),"",現行セット情報CSV!F80)</f>
        <v/>
      </c>
      <c r="H80" s="53" t="str">
        <f>IF(ISBLANK(現行セット情報CSV!G80),"",現行セット情報CSV!G80)</f>
        <v/>
      </c>
      <c r="I80" s="53" t="str">
        <f>IF(ISBLANK(現行セット情報CSV!H80),"",現行セット情報CSV!H80)</f>
        <v/>
      </c>
      <c r="J80" s="53" t="str">
        <f>IF(ISBLANK(現行セット情報CSV!I80),"",現行セット情報CSV!I80&amp;"("&amp;TEXT($J$2,"yyyy年m月")&amp;"納品から)")</f>
        <v/>
      </c>
      <c r="K80" s="53" t="str">
        <f>IF(ISBLANK(現行セット情報CSV!J80),"",現行セット情報CSV!J80)</f>
        <v/>
      </c>
      <c r="L80" s="53" t="str">
        <f>IF(ISBLANK(現行セット情報CSV!K80),"",現行セット情報CSV!K80)</f>
        <v/>
      </c>
      <c r="M80" s="53" t="str">
        <f>IF(ISBLANK(現行セット情報CSV!L80),"",現行セット情報CSV!L80)</f>
        <v/>
      </c>
      <c r="N80" s="53" t="str">
        <f>IF(ISBLANK(現行セット情報CSV!M80),"",現行セット情報CSV!M80)</f>
        <v/>
      </c>
      <c r="O80" s="53" t="str">
        <f>IF(ISBLANK(現行セット情報CSV!N80),"",現行セット情報CSV!N80)</f>
        <v/>
      </c>
      <c r="P80" s="53" t="str">
        <f>IF(ISBLANK(現行セット情報CSV!O80),"",現行セット情報CSV!O80)</f>
        <v/>
      </c>
      <c r="Q80" s="53" t="str">
        <f>IF(ISBLANK(現行セット情報CSV!P80),"",現行セット情報CSV!P80)</f>
        <v/>
      </c>
      <c r="R80" s="53" t="str">
        <f>IF(ISBLANK(現行セット情報CSV!Q80),"",現行セット情報CSV!Q80)</f>
        <v/>
      </c>
      <c r="S80" s="53" t="str">
        <f>IF(ISBLANK(現行セット情報CSV!R80),"",現行セット情報CSV!R80)</f>
        <v/>
      </c>
      <c r="T80" s="53" t="str">
        <f>IF(ISBLANK(現行セット情報CSV!S80),"",現行セット情報CSV!S80)</f>
        <v/>
      </c>
      <c r="U80" s="53" t="str">
        <f ca="1">IFERROR(OFFSET('セット情報(宅配便）'!$P$2,MATCH($H80,BカートセットID入力!$C$4:$C$150,0),COLUMN()-COLUMN($U75)),IFERROR(OFFSET('セット情報(業務便）'!$P$2,MATCH($H80,BカートセットID入力!$F$4:$F$150,0),COLUMN()-COLUMN($U75)),IFERROR(OFFSET('セット情報（サンプル）'!$N$2,MATCH($H80,BカートセットID入力!$I$4:$I$150,0),COLUMN()-COLUMN($U75)),IFERROR(OFFSET('セット情報（イレギュラーサンプル）'!$N$2,MATCH($H80,BカートセットID入力!$L$4:$L$150,0),COLUMN()-COLUMN($U75)),""))))</f>
        <v/>
      </c>
      <c r="V80" s="53" t="str">
        <f ca="1">IFERROR(OFFSET('セット情報(宅配便）'!$P$2,MATCH($H80,BカートセットID入力!$C$4:$C$150,0),COLUMN()-COLUMN($U75)),IFERROR(OFFSET('セット情報(業務便）'!$P$2,MATCH($H80,BカートセットID入力!$F$4:$F$150,0),COLUMN()-COLUMN($U75)),IFERROR(OFFSET('セット情報（サンプル）'!$N$2,MATCH($H80,BカートセットID入力!$I$4:$I$150,0),COLUMN()-COLUMN($U75)),IFERROR(OFFSET('セット情報（イレギュラーサンプル）'!$N$2,MATCH($H80,BカートセットID入力!$L$4:$L$150,0),COLUMN()-COLUMN($U75)),""))))</f>
        <v/>
      </c>
      <c r="W80" s="53" t="str">
        <f ca="1">IFERROR(OFFSET('セット情報(宅配便）'!$P$2,MATCH($H80,BカートセットID入力!$C$4:$C$150,0),COLUMN()-COLUMN($U75)),IFERROR(OFFSET('セット情報(業務便）'!$P$2,MATCH($H80,BカートセットID入力!$F$4:$F$150,0),COLUMN()-COLUMN($U75)),IFERROR(OFFSET('セット情報（サンプル）'!$N$2,MATCH($H80,BカートセットID入力!$I$4:$I$150,0),COLUMN()-COLUMN($U75)),IFERROR(OFFSET('セット情報（イレギュラーサンプル）'!$N$2,MATCH($H80,BカートセットID入力!$L$4:$L$150,0),COLUMN()-COLUMN($U75)),""))))</f>
        <v/>
      </c>
      <c r="X80" s="53" t="str">
        <f ca="1">IFERROR(OFFSET('セット情報(宅配便）'!$P$2,MATCH($H80,BカートセットID入力!$C$4:$C$150,0),COLUMN()-COLUMN($U75)),IFERROR(OFFSET('セット情報(業務便）'!$P$2,MATCH($H80,BカートセットID入力!$F$4:$F$150,0),COLUMN()-COLUMN($U75)),IFERROR(OFFSET('セット情報（サンプル）'!$N$2,MATCH($H80,BカートセットID入力!$I$4:$I$150,0),COLUMN()-COLUMN($U75)),IFERROR(OFFSET('セット情報（イレギュラーサンプル）'!$N$2,MATCH($H80,BカートセットID入力!$L$4:$L$150,0),COLUMN()-COLUMN($U75)),""))))</f>
        <v/>
      </c>
      <c r="Y80" s="53" t="str">
        <f ca="1">IFERROR(OFFSET('セット情報(宅配便）'!$P$2,MATCH($H80,BカートセットID入力!$C$4:$C$150,0),COLUMN()-COLUMN($U75)),IFERROR(OFFSET('セット情報(業務便）'!$P$2,MATCH($H80,BカートセットID入力!$F$4:$F$150,0),COLUMN()-COLUMN($U75)),IFERROR(OFFSET('セット情報（サンプル）'!$N$2,MATCH($H80,BカートセットID入力!$I$4:$I$150,0),COLUMN()-COLUMN($U75)),IFERROR(OFFSET('セット情報（イレギュラーサンプル）'!$N$2,MATCH($H80,BカートセットID入力!$L$4:$L$150,0),COLUMN()-COLUMN($U75)),""))))</f>
        <v/>
      </c>
      <c r="Z80" s="53" t="str">
        <f ca="1">IFERROR(OFFSET('セット情報(宅配便）'!$P$2,MATCH($H80,BカートセットID入力!$C$4:$C$150,0),COLUMN()-COLUMN($U75)),IFERROR(OFFSET('セット情報(業務便）'!$P$2,MATCH($H80,BカートセットID入力!$F$4:$F$150,0),COLUMN()-COLUMN($U75)),IFERROR(OFFSET('セット情報（サンプル）'!$N$2,MATCH($H80,BカートセットID入力!$I$4:$I$150,0),COLUMN()-COLUMN($U75)),IFERROR(OFFSET('セット情報（イレギュラーサンプル）'!$N$2,MATCH($H80,BカートセットID入力!$L$4:$L$150,0),COLUMN()-COLUMN($U75)),""))))</f>
        <v/>
      </c>
      <c r="AA80" s="53" t="str">
        <f ca="1">IFERROR(OFFSET('セット情報(宅配便）'!$P$2,MATCH($H80,BカートセットID入力!$C$4:$C$150,0),COLUMN()-COLUMN($U75)),IFERROR(OFFSET('セット情報(業務便）'!$P$2,MATCH($H80,BカートセットID入力!$F$4:$F$150,0),COLUMN()-COLUMN($U75)),IFERROR(OFFSET('セット情報（サンプル）'!$N$2,MATCH($H80,BカートセットID入力!$I$4:$I$150,0),COLUMN()-COLUMN($U75)),IFERROR(OFFSET('セット情報（イレギュラーサンプル）'!$N$2,MATCH($H80,BカートセットID入力!$L$4:$L$150,0),COLUMN()-COLUMN($U75)),""))))</f>
        <v/>
      </c>
      <c r="AB80" s="53" t="str">
        <f ca="1">IFERROR(OFFSET('セット情報(宅配便）'!$P$2,MATCH($H80,BカートセットID入力!$C$4:$C$150,0),COLUMN()-COLUMN($U75)),IFERROR(OFFSET('セット情報(業務便）'!$P$2,MATCH($H80,BカートセットID入力!$F$4:$F$150,0),COLUMN()-COLUMN($U75)),IFERROR(OFFSET('セット情報（サンプル）'!$N$2,MATCH($H80,BカートセットID入力!$I$4:$I$150,0),COLUMN()-COLUMN($U75)),IFERROR(OFFSET('セット情報（イレギュラーサンプル）'!$N$2,MATCH($H80,BカートセットID入力!$L$4:$L$150,0),COLUMN()-COLUMN($U75)),""))))</f>
        <v/>
      </c>
      <c r="AC80" s="53" t="str">
        <f ca="1">IFERROR(OFFSET('セット情報(宅配便）'!$P$2,MATCH($H80,BカートセットID入力!$C$4:$C$150,0),COLUMN()-COLUMN($U75)),IFERROR(OFFSET('セット情報(業務便）'!$P$2,MATCH($H80,BカートセットID入力!$F$4:$F$150,0),COLUMN()-COLUMN($U75)),IFERROR(OFFSET('セット情報（サンプル）'!$N$2,MATCH($H80,BカートセットID入力!$I$4:$I$150,0),COLUMN()-COLUMN($U75)),IFERROR(OFFSET('セット情報（イレギュラーサンプル）'!$N$2,MATCH($H80,BカートセットID入力!$L$4:$L$150,0),COLUMN()-COLUMN($U75)),""))))</f>
        <v/>
      </c>
      <c r="AD80" s="53" t="str">
        <f ca="1">IFERROR(OFFSET('セット情報(宅配便）'!$P$2,MATCH($H80,BカートセットID入力!$C$4:$C$150,0),COLUMN()-COLUMN($U75)),IFERROR(OFFSET('セット情報(業務便）'!$P$2,MATCH($H80,BカートセットID入力!$F$4:$F$150,0),COLUMN()-COLUMN($U75)),IFERROR(OFFSET('セット情報（サンプル）'!$N$2,MATCH($H80,BカートセットID入力!$I$4:$I$150,0),COLUMN()-COLUMN($U75)),IFERROR(OFFSET('セット情報（イレギュラーサンプル）'!$N$2,MATCH($H80,BカートセットID入力!$L$4:$L$150,0),COLUMN()-COLUMN($U75)),""))))</f>
        <v/>
      </c>
      <c r="AE80" s="53" t="str">
        <f ca="1">IFERROR(OFFSET('セット情報(宅配便）'!$P$2,MATCH($H80,BカートセットID入力!$C$4:$C$150,0),COLUMN()-COLUMN($U75)),IFERROR(OFFSET('セット情報(業務便）'!$P$2,MATCH($H80,BカートセットID入力!$F$4:$F$150,0),COLUMN()-COLUMN($U75)),IFERROR(OFFSET('セット情報（サンプル）'!$N$2,MATCH($H80,BカートセットID入力!$I$4:$I$150,0),COLUMN()-COLUMN($U75)),IFERROR(OFFSET('セット情報（イレギュラーサンプル）'!$N$2,MATCH($H80,BカートセットID入力!$L$4:$L$150,0),COLUMN()-COLUMN($U75)),""))))</f>
        <v/>
      </c>
      <c r="AF80" s="53" t="str">
        <f ca="1">IFERROR(OFFSET('セット情報(宅配便）'!$P$2,MATCH($H80,BカートセットID入力!$C$4:$C$150,0),COLUMN()-COLUMN($U75)),IFERROR(OFFSET('セット情報(業務便）'!$P$2,MATCH($H80,BカートセットID入力!$F$4:$F$150,0),COLUMN()-COLUMN($U75)),IFERROR(OFFSET('セット情報（サンプル）'!$N$2,MATCH($H80,BカートセットID入力!$I$4:$I$150,0),COLUMN()-COLUMN($U75)),IFERROR(OFFSET('セット情報（イレギュラーサンプル）'!$N$2,MATCH($H80,BカートセットID入力!$L$4:$L$150,0),COLUMN()-COLUMN($U75)),""))))</f>
        <v/>
      </c>
      <c r="AG80" s="53" t="str">
        <f ca="1">IFERROR(OFFSET('セット情報(宅配便）'!$P$2,MATCH($H80,BカートセットID入力!$C$4:$C$150,0),COLUMN()-COLUMN($U75)),IFERROR(OFFSET('セット情報(業務便）'!$P$2,MATCH($H80,BカートセットID入力!$F$4:$F$150,0),COLUMN()-COLUMN($U75)),IFERROR(OFFSET('セット情報（サンプル）'!$N$2,MATCH($H80,BカートセットID入力!$I$4:$I$150,0),COLUMN()-COLUMN($U75)),IFERROR(OFFSET('セット情報（イレギュラーサンプル）'!$N$2,MATCH($H80,BカートセットID入力!$L$4:$L$150,0),COLUMN()-COLUMN($U75)),""))))</f>
        <v/>
      </c>
      <c r="AH80" s="53" t="str">
        <f ca="1">IFERROR(OFFSET('セット情報(宅配便）'!$P$2,MATCH($H80,BカートセットID入力!$C$4:$C$150,0),COLUMN()-COLUMN($U75)),IFERROR(OFFSET('セット情報(業務便）'!$P$2,MATCH($H80,BカートセットID入力!$F$4:$F$150,0),COLUMN()-COLUMN($U75)),IFERROR(OFFSET('セット情報（サンプル）'!$N$2,MATCH($H80,BカートセットID入力!$I$4:$I$150,0),COLUMN()-COLUMN($U75)),IFERROR(OFFSET('セット情報（イレギュラーサンプル）'!$N$2,MATCH($H80,BカートセットID入力!$L$4:$L$150,0),COLUMN()-COLUMN($U75)),""))))</f>
        <v/>
      </c>
      <c r="AI80" s="53" t="str">
        <f ca="1">IFERROR(OFFSET('セット情報(宅配便）'!$P$2,MATCH($H80,BカートセットID入力!$C$4:$C$150,0),COLUMN()-COLUMN($U75)),IFERROR(OFFSET('セット情報(業務便）'!$P$2,MATCH($H80,BカートセットID入力!$F$4:$F$150,0),COLUMN()-COLUMN($U75)),IFERROR(OFFSET('セット情報（サンプル）'!$N$2,MATCH($H80,BカートセットID入力!$I$4:$I$150,0),COLUMN()-COLUMN($U75)),IFERROR(OFFSET('セット情報（イレギュラーサンプル）'!$N$2,MATCH($H80,BカートセットID入力!$L$4:$L$150,0),COLUMN()-COLUMN($U75)),""))))</f>
        <v/>
      </c>
      <c r="AJ80" s="53" t="str">
        <f ca="1">IFERROR(OFFSET('セット情報(宅配便）'!$P$2,MATCH($H80,BカートセットID入力!$C$4:$C$150,0),COLUMN()-COLUMN($U75)),IFERROR(OFFSET('セット情報(業務便）'!$P$2,MATCH($H80,BカートセットID入力!$F$4:$F$150,0),COLUMN()-COLUMN($U75)),IFERROR(OFFSET('セット情報（サンプル）'!$N$2,MATCH($H80,BカートセットID入力!$I$4:$I$150,0),COLUMN()-COLUMN($U75)),IFERROR(OFFSET('セット情報（イレギュラーサンプル）'!$N$2,MATCH($H80,BカートセットID入力!$L$4:$L$150,0),COLUMN()-COLUMN($U75)),""))))</f>
        <v/>
      </c>
      <c r="AK80" s="53" t="str">
        <f ca="1">IFERROR(OFFSET('セット情報(宅配便）'!$P$2,MATCH($H80,BカートセットID入力!$C$4:$C$150,0),COLUMN()-COLUMN($U75)),IFERROR(OFFSET('セット情報(業務便）'!$P$2,MATCH($H80,BカートセットID入力!$F$4:$F$150,0),COLUMN()-COLUMN($U75)),IFERROR(OFFSET('セット情報（サンプル）'!$N$2,MATCH($H80,BカートセットID入力!$I$4:$I$150,0),COLUMN()-COLUMN($U75)),IFERROR(OFFSET('セット情報（イレギュラーサンプル）'!$N$2,MATCH($H80,BカートセットID入力!$L$4:$L$150,0),COLUMN()-COLUMN($U75)),""))))</f>
        <v/>
      </c>
      <c r="AL80" s="53" t="str">
        <f ca="1">IFERROR(OFFSET('セット情報(宅配便）'!$P$2,MATCH($H80,BカートセットID入力!$C$4:$C$150,0),COLUMN()-COLUMN($U75)),IFERROR(OFFSET('セット情報(業務便）'!$P$2,MATCH($H80,BカートセットID入力!$F$4:$F$150,0),COLUMN()-COLUMN($U75)),IFERROR(OFFSET('セット情報（サンプル）'!$N$2,MATCH($H80,BカートセットID入力!$I$4:$I$150,0),COLUMN()-COLUMN($U75)),IFERROR(OFFSET('セット情報（イレギュラーサンプル）'!$N$2,MATCH($H80,BカートセットID入力!$L$4:$L$150,0),COLUMN()-COLUMN($U75)),""))))</f>
        <v/>
      </c>
      <c r="AM80" s="53" t="str">
        <f ca="1">IFERROR(OFFSET('セット情報(宅配便）'!$P$2,MATCH($H80,BカートセットID入力!$C$4:$C$150,0),COLUMN()-COLUMN($U75)),IFERROR(OFFSET('セット情報(業務便）'!$P$2,MATCH($H80,BカートセットID入力!$F$4:$F$150,0),COLUMN()-COLUMN($U75)),IFERROR(OFFSET('セット情報（サンプル）'!$N$2,MATCH($H80,BカートセットID入力!$I$4:$I$150,0),COLUMN()-COLUMN($U75)),IFERROR(OFFSET('セット情報（イレギュラーサンプル）'!$N$2,MATCH($H80,BカートセットID入力!$L$4:$L$150,0),COLUMN()-COLUMN($U75)),""))))</f>
        <v/>
      </c>
      <c r="AN80" s="53" t="str">
        <f ca="1">IFERROR(OFFSET('セット情報(宅配便）'!$P$2,MATCH($H80,BカートセットID入力!$C$4:$C$150,0),COLUMN()-COLUMN($U75)),IFERROR(OFFSET('セット情報(業務便）'!$P$2,MATCH($H80,BカートセットID入力!$F$4:$F$150,0),COLUMN()-COLUMN($U75)),IFERROR(OFFSET('セット情報（サンプル）'!$N$2,MATCH($H80,BカートセットID入力!$I$4:$I$150,0),COLUMN()-COLUMN($U75)),IFERROR(OFFSET('セット情報（イレギュラーサンプル）'!$N$2,MATCH($H80,BカートセットID入力!$L$4:$L$150,0),COLUMN()-COLUMN($U75)),""))))</f>
        <v/>
      </c>
      <c r="AO80" s="53" t="str">
        <f ca="1">IFERROR(OFFSET('セット情報(宅配便）'!$P$2,MATCH($H80,BカートセットID入力!$C$4:$C$150,0),COLUMN()-COLUMN($U75)),IFERROR(OFFSET('セット情報(業務便）'!$P$2,MATCH($H80,BカートセットID入力!$F$4:$F$150,0),COLUMN()-COLUMN($U75)),IFERROR(OFFSET('セット情報（サンプル）'!$N$2,MATCH($H80,BカートセットID入力!$I$4:$I$150,0),COLUMN()-COLUMN($U75)),IFERROR(OFFSET('セット情報（イレギュラーサンプル）'!$N$2,MATCH($H80,BカートセットID入力!$L$4:$L$150,0),COLUMN()-COLUMN($U75)),""))))</f>
        <v/>
      </c>
      <c r="AP80" s="53" t="str">
        <f ca="1">IFERROR(OFFSET('セット情報(宅配便）'!$P$2,MATCH($H80,BカートセットID入力!$C$4:$C$150,0),COLUMN()-COLUMN($U75)),IFERROR(OFFSET('セット情報(業務便）'!$P$2,MATCH($H80,BカートセットID入力!$F$4:$F$150,0),COLUMN()-COLUMN($U75)),IFERROR(OFFSET('セット情報（サンプル）'!$N$2,MATCH($H80,BカートセットID入力!$I$4:$I$150,0),COLUMN()-COLUMN($U75)),IFERROR(OFFSET('セット情報（イレギュラーサンプル）'!$N$2,MATCH($H80,BカートセットID入力!$L$4:$L$150,0),COLUMN()-COLUMN($U75)),""))))</f>
        <v/>
      </c>
      <c r="AQ80" s="53" t="str">
        <f ca="1">IFERROR(OFFSET('セット情報(宅配便）'!$P$2,MATCH($H80,BカートセットID入力!$C$4:$C$150,0),COLUMN()-COLUMN($U75)),IFERROR(OFFSET('セット情報(業務便）'!$P$2,MATCH($H80,BカートセットID入力!$F$4:$F$150,0),COLUMN()-COLUMN($U75)),IFERROR(OFFSET('セット情報（サンプル）'!$N$2,MATCH($H80,BカートセットID入力!$I$4:$I$150,0),COLUMN()-COLUMN($U75)),IFERROR(OFFSET('セット情報（イレギュラーサンプル）'!$N$2,MATCH($H80,BカートセットID入力!$L$4:$L$150,0),COLUMN()-COLUMN($U75)),""))))</f>
        <v/>
      </c>
      <c r="AR80" s="53" t="str">
        <f ca="1">IFERROR(OFFSET('セット情報(宅配便）'!$P$2,MATCH($H80,BカートセットID入力!$C$4:$C$150,0),COLUMN()-COLUMN($U75)),IFERROR(OFFSET('セット情報(業務便）'!$P$2,MATCH($H80,BカートセットID入力!$F$4:$F$150,0),COLUMN()-COLUMN($U75)),IFERROR(OFFSET('セット情報（サンプル）'!$N$2,MATCH($H80,BカートセットID入力!$I$4:$I$150,0),COLUMN()-COLUMN($U75)),IFERROR(OFFSET('セット情報（イレギュラーサンプル）'!$N$2,MATCH($H80,BカートセットID入力!$L$4:$L$150,0),COLUMN()-COLUMN($U75)),""))))</f>
        <v/>
      </c>
      <c r="AS80" s="53" t="str">
        <f ca="1">IFERROR(OFFSET('セット情報(宅配便）'!$P$2,MATCH($H80,BカートセットID入力!$C$4:$C$150,0),COLUMN()-COLUMN($U75)),IFERROR(OFFSET('セット情報(業務便）'!$P$2,MATCH($H80,BカートセットID入力!$F$4:$F$150,0),COLUMN()-COLUMN($U75)),IFERROR(OFFSET('セット情報（サンプル）'!$N$2,MATCH($H80,BカートセットID入力!$I$4:$I$150,0),COLUMN()-COLUMN($U75)),IFERROR(OFFSET('セット情報（イレギュラーサンプル）'!$N$2,MATCH($H80,BカートセットID入力!$L$4:$L$150,0),COLUMN()-COLUMN($U75)),""))))</f>
        <v/>
      </c>
      <c r="AT80" s="53" t="str">
        <f ca="1">IFERROR(OFFSET('セット情報(宅配便）'!$P$2,MATCH($H80,BカートセットID入力!$C$4:$C$150,0),COLUMN()-COLUMN($U75)),IFERROR(OFFSET('セット情報(業務便）'!$P$2,MATCH($H80,BカートセットID入力!$F$4:$F$150,0),COLUMN()-COLUMN($U75)),IFERROR(OFFSET('セット情報（サンプル）'!$N$2,MATCH($H80,BカートセットID入力!$I$4:$I$150,0),COLUMN()-COLUMN($U75)),IFERROR(OFFSET('セット情報（イレギュラーサンプル）'!$N$2,MATCH($H80,BカートセットID入力!$L$4:$L$150,0),COLUMN()-COLUMN($U75)),""))))</f>
        <v/>
      </c>
    </row>
    <row r="81" spans="1:46">
      <c r="A81" s="144"/>
      <c r="B81" s="53" t="str">
        <f>IF(ISBLANK(現行セット情報CSV!A81),"",現行セット情報CSV!A81)</f>
        <v/>
      </c>
      <c r="C81" s="53" t="str">
        <f>IF(ISBLANK(現行セット情報CSV!B81),"",現行セット情報CSV!B81)&amp;IFERROR(VLOOKUP(A81,上部フリースペースHTML!$A$3:$H$5,8,FALSE),"")</f>
        <v/>
      </c>
      <c r="D81" s="53" t="str">
        <f>IF(ISBLANK(現行セット情報CSV!C81),"",現行セット情報CSV!C81)</f>
        <v/>
      </c>
      <c r="E81" s="53" t="str">
        <f>IF(ISBLANK(現行セット情報CSV!D81),"",現行セット情報CSV!D81)</f>
        <v/>
      </c>
      <c r="F81" s="53" t="str">
        <f>IF(ISBLANK(現行セット情報CSV!E81),"",現行セット情報CSV!E81)</f>
        <v/>
      </c>
      <c r="G81" s="53" t="str">
        <f>IF(ISBLANK(現行セット情報CSV!F81),"",現行セット情報CSV!F81)</f>
        <v/>
      </c>
      <c r="H81" s="53" t="str">
        <f>IF(ISBLANK(現行セット情報CSV!G81),"",現行セット情報CSV!G81)</f>
        <v/>
      </c>
      <c r="I81" s="53" t="str">
        <f>IF(ISBLANK(現行セット情報CSV!H81),"",現行セット情報CSV!H81)</f>
        <v/>
      </c>
      <c r="J81" s="53" t="str">
        <f>IF(ISBLANK(現行セット情報CSV!I81),"",現行セット情報CSV!I81&amp;"("&amp;TEXT($J$2,"yyyy年m月")&amp;"納品から)")</f>
        <v/>
      </c>
      <c r="K81" s="53" t="str">
        <f>IF(ISBLANK(現行セット情報CSV!J81),"",現行セット情報CSV!J81)</f>
        <v/>
      </c>
      <c r="L81" s="53" t="str">
        <f>IF(ISBLANK(現行セット情報CSV!K81),"",現行セット情報CSV!K81)</f>
        <v/>
      </c>
      <c r="M81" s="53" t="str">
        <f>IF(ISBLANK(現行セット情報CSV!L81),"",現行セット情報CSV!L81)</f>
        <v/>
      </c>
      <c r="N81" s="53" t="str">
        <f>IF(ISBLANK(現行セット情報CSV!M81),"",現行セット情報CSV!M81)</f>
        <v/>
      </c>
      <c r="O81" s="53" t="str">
        <f>IF(ISBLANK(現行セット情報CSV!N81),"",現行セット情報CSV!N81)</f>
        <v/>
      </c>
      <c r="P81" s="53" t="str">
        <f>IF(ISBLANK(現行セット情報CSV!O81),"",現行セット情報CSV!O81)</f>
        <v/>
      </c>
      <c r="Q81" s="53" t="str">
        <f>IF(ISBLANK(現行セット情報CSV!P81),"",現行セット情報CSV!P81)</f>
        <v/>
      </c>
      <c r="R81" s="53" t="str">
        <f>IF(ISBLANK(現行セット情報CSV!Q81),"",現行セット情報CSV!Q81)</f>
        <v/>
      </c>
      <c r="S81" s="53" t="str">
        <f>IF(ISBLANK(現行セット情報CSV!R81),"",現行セット情報CSV!R81)</f>
        <v/>
      </c>
      <c r="T81" s="53" t="str">
        <f>IF(ISBLANK(現行セット情報CSV!S81),"",現行セット情報CSV!S81)</f>
        <v/>
      </c>
      <c r="U81" s="53" t="str">
        <f ca="1">IFERROR(OFFSET('セット情報(宅配便）'!$P$2,MATCH($H81,BカートセットID入力!$C$4:$C$150,0),COLUMN()-COLUMN($U76)),IFERROR(OFFSET('セット情報(業務便）'!$P$2,MATCH($H81,BカートセットID入力!$F$4:$F$150,0),COLUMN()-COLUMN($U76)),IFERROR(OFFSET('セット情報（サンプル）'!$N$2,MATCH($H81,BカートセットID入力!$I$4:$I$150,0),COLUMN()-COLUMN($U76)),IFERROR(OFFSET('セット情報（イレギュラーサンプル）'!$N$2,MATCH($H81,BカートセットID入力!$L$4:$L$150,0),COLUMN()-COLUMN($U76)),""))))</f>
        <v/>
      </c>
      <c r="V81" s="53" t="str">
        <f ca="1">IFERROR(OFFSET('セット情報(宅配便）'!$P$2,MATCH($H81,BカートセットID入力!$C$4:$C$150,0),COLUMN()-COLUMN($U76)),IFERROR(OFFSET('セット情報(業務便）'!$P$2,MATCH($H81,BカートセットID入力!$F$4:$F$150,0),COLUMN()-COLUMN($U76)),IFERROR(OFFSET('セット情報（サンプル）'!$N$2,MATCH($H81,BカートセットID入力!$I$4:$I$150,0),COLUMN()-COLUMN($U76)),IFERROR(OFFSET('セット情報（イレギュラーサンプル）'!$N$2,MATCH($H81,BカートセットID入力!$L$4:$L$150,0),COLUMN()-COLUMN($U76)),""))))</f>
        <v/>
      </c>
      <c r="W81" s="53" t="str">
        <f ca="1">IFERROR(OFFSET('セット情報(宅配便）'!$P$2,MATCH($H81,BカートセットID入力!$C$4:$C$150,0),COLUMN()-COLUMN($U76)),IFERROR(OFFSET('セット情報(業務便）'!$P$2,MATCH($H81,BカートセットID入力!$F$4:$F$150,0),COLUMN()-COLUMN($U76)),IFERROR(OFFSET('セット情報（サンプル）'!$N$2,MATCH($H81,BカートセットID入力!$I$4:$I$150,0),COLUMN()-COLUMN($U76)),IFERROR(OFFSET('セット情報（イレギュラーサンプル）'!$N$2,MATCH($H81,BカートセットID入力!$L$4:$L$150,0),COLUMN()-COLUMN($U76)),""))))</f>
        <v/>
      </c>
      <c r="X81" s="53" t="str">
        <f ca="1">IFERROR(OFFSET('セット情報(宅配便）'!$P$2,MATCH($H81,BカートセットID入力!$C$4:$C$150,0),COLUMN()-COLUMN($U76)),IFERROR(OFFSET('セット情報(業務便）'!$P$2,MATCH($H81,BカートセットID入力!$F$4:$F$150,0),COLUMN()-COLUMN($U76)),IFERROR(OFFSET('セット情報（サンプル）'!$N$2,MATCH($H81,BカートセットID入力!$I$4:$I$150,0),COLUMN()-COLUMN($U76)),IFERROR(OFFSET('セット情報（イレギュラーサンプル）'!$N$2,MATCH($H81,BカートセットID入力!$L$4:$L$150,0),COLUMN()-COLUMN($U76)),""))))</f>
        <v/>
      </c>
      <c r="Y81" s="53" t="str">
        <f ca="1">IFERROR(OFFSET('セット情報(宅配便）'!$P$2,MATCH($H81,BカートセットID入力!$C$4:$C$150,0),COLUMN()-COLUMN($U76)),IFERROR(OFFSET('セット情報(業務便）'!$P$2,MATCH($H81,BカートセットID入力!$F$4:$F$150,0),COLUMN()-COLUMN($U76)),IFERROR(OFFSET('セット情報（サンプル）'!$N$2,MATCH($H81,BカートセットID入力!$I$4:$I$150,0),COLUMN()-COLUMN($U76)),IFERROR(OFFSET('セット情報（イレギュラーサンプル）'!$N$2,MATCH($H81,BカートセットID入力!$L$4:$L$150,0),COLUMN()-COLUMN($U76)),""))))</f>
        <v/>
      </c>
      <c r="Z81" s="53" t="str">
        <f ca="1">IFERROR(OFFSET('セット情報(宅配便）'!$P$2,MATCH($H81,BカートセットID入力!$C$4:$C$150,0),COLUMN()-COLUMN($U76)),IFERROR(OFFSET('セット情報(業務便）'!$P$2,MATCH($H81,BカートセットID入力!$F$4:$F$150,0),COLUMN()-COLUMN($U76)),IFERROR(OFFSET('セット情報（サンプル）'!$N$2,MATCH($H81,BカートセットID入力!$I$4:$I$150,0),COLUMN()-COLUMN($U76)),IFERROR(OFFSET('セット情報（イレギュラーサンプル）'!$N$2,MATCH($H81,BカートセットID入力!$L$4:$L$150,0),COLUMN()-COLUMN($U76)),""))))</f>
        <v/>
      </c>
      <c r="AA81" s="53" t="str">
        <f ca="1">IFERROR(OFFSET('セット情報(宅配便）'!$P$2,MATCH($H81,BカートセットID入力!$C$4:$C$150,0),COLUMN()-COLUMN($U76)),IFERROR(OFFSET('セット情報(業務便）'!$P$2,MATCH($H81,BカートセットID入力!$F$4:$F$150,0),COLUMN()-COLUMN($U76)),IFERROR(OFFSET('セット情報（サンプル）'!$N$2,MATCH($H81,BカートセットID入力!$I$4:$I$150,0),COLUMN()-COLUMN($U76)),IFERROR(OFFSET('セット情報（イレギュラーサンプル）'!$N$2,MATCH($H81,BカートセットID入力!$L$4:$L$150,0),COLUMN()-COLUMN($U76)),""))))</f>
        <v/>
      </c>
      <c r="AB81" s="53" t="str">
        <f ca="1">IFERROR(OFFSET('セット情報(宅配便）'!$P$2,MATCH($H81,BカートセットID入力!$C$4:$C$150,0),COLUMN()-COLUMN($U76)),IFERROR(OFFSET('セット情報(業務便）'!$P$2,MATCH($H81,BカートセットID入力!$F$4:$F$150,0),COLUMN()-COLUMN($U76)),IFERROR(OFFSET('セット情報（サンプル）'!$N$2,MATCH($H81,BカートセットID入力!$I$4:$I$150,0),COLUMN()-COLUMN($U76)),IFERROR(OFFSET('セット情報（イレギュラーサンプル）'!$N$2,MATCH($H81,BカートセットID入力!$L$4:$L$150,0),COLUMN()-COLUMN($U76)),""))))</f>
        <v/>
      </c>
      <c r="AC81" s="53" t="str">
        <f ca="1">IFERROR(OFFSET('セット情報(宅配便）'!$P$2,MATCH($H81,BカートセットID入力!$C$4:$C$150,0),COLUMN()-COLUMN($U76)),IFERROR(OFFSET('セット情報(業務便）'!$P$2,MATCH($H81,BカートセットID入力!$F$4:$F$150,0),COLUMN()-COLUMN($U76)),IFERROR(OFFSET('セット情報（サンプル）'!$N$2,MATCH($H81,BカートセットID入力!$I$4:$I$150,0),COLUMN()-COLUMN($U76)),IFERROR(OFFSET('セット情報（イレギュラーサンプル）'!$N$2,MATCH($H81,BカートセットID入力!$L$4:$L$150,0),COLUMN()-COLUMN($U76)),""))))</f>
        <v/>
      </c>
      <c r="AD81" s="53" t="str">
        <f ca="1">IFERROR(OFFSET('セット情報(宅配便）'!$P$2,MATCH($H81,BカートセットID入力!$C$4:$C$150,0),COLUMN()-COLUMN($U76)),IFERROR(OFFSET('セット情報(業務便）'!$P$2,MATCH($H81,BカートセットID入力!$F$4:$F$150,0),COLUMN()-COLUMN($U76)),IFERROR(OFFSET('セット情報（サンプル）'!$N$2,MATCH($H81,BカートセットID入力!$I$4:$I$150,0),COLUMN()-COLUMN($U76)),IFERROR(OFFSET('セット情報（イレギュラーサンプル）'!$N$2,MATCH($H81,BカートセットID入力!$L$4:$L$150,0),COLUMN()-COLUMN($U76)),""))))</f>
        <v/>
      </c>
      <c r="AE81" s="53" t="str">
        <f ca="1">IFERROR(OFFSET('セット情報(宅配便）'!$P$2,MATCH($H81,BカートセットID入力!$C$4:$C$150,0),COLUMN()-COLUMN($U76)),IFERROR(OFFSET('セット情報(業務便）'!$P$2,MATCH($H81,BカートセットID入力!$F$4:$F$150,0),COLUMN()-COLUMN($U76)),IFERROR(OFFSET('セット情報（サンプル）'!$N$2,MATCH($H81,BカートセットID入力!$I$4:$I$150,0),COLUMN()-COLUMN($U76)),IFERROR(OFFSET('セット情報（イレギュラーサンプル）'!$N$2,MATCH($H81,BカートセットID入力!$L$4:$L$150,0),COLUMN()-COLUMN($U76)),""))))</f>
        <v/>
      </c>
      <c r="AF81" s="53" t="str">
        <f ca="1">IFERROR(OFFSET('セット情報(宅配便）'!$P$2,MATCH($H81,BカートセットID入力!$C$4:$C$150,0),COLUMN()-COLUMN($U76)),IFERROR(OFFSET('セット情報(業務便）'!$P$2,MATCH($H81,BカートセットID入力!$F$4:$F$150,0),COLUMN()-COLUMN($U76)),IFERROR(OFFSET('セット情報（サンプル）'!$N$2,MATCH($H81,BカートセットID入力!$I$4:$I$150,0),COLUMN()-COLUMN($U76)),IFERROR(OFFSET('セット情報（イレギュラーサンプル）'!$N$2,MATCH($H81,BカートセットID入力!$L$4:$L$150,0),COLUMN()-COLUMN($U76)),""))))</f>
        <v/>
      </c>
      <c r="AG81" s="53" t="str">
        <f ca="1">IFERROR(OFFSET('セット情報(宅配便）'!$P$2,MATCH($H81,BカートセットID入力!$C$4:$C$150,0),COLUMN()-COLUMN($U76)),IFERROR(OFFSET('セット情報(業務便）'!$P$2,MATCH($H81,BカートセットID入力!$F$4:$F$150,0),COLUMN()-COLUMN($U76)),IFERROR(OFFSET('セット情報（サンプル）'!$N$2,MATCH($H81,BカートセットID入力!$I$4:$I$150,0),COLUMN()-COLUMN($U76)),IFERROR(OFFSET('セット情報（イレギュラーサンプル）'!$N$2,MATCH($H81,BカートセットID入力!$L$4:$L$150,0),COLUMN()-COLUMN($U76)),""))))</f>
        <v/>
      </c>
      <c r="AH81" s="53" t="str">
        <f ca="1">IFERROR(OFFSET('セット情報(宅配便）'!$P$2,MATCH($H81,BカートセットID入力!$C$4:$C$150,0),COLUMN()-COLUMN($U76)),IFERROR(OFFSET('セット情報(業務便）'!$P$2,MATCH($H81,BカートセットID入力!$F$4:$F$150,0),COLUMN()-COLUMN($U76)),IFERROR(OFFSET('セット情報（サンプル）'!$N$2,MATCH($H81,BカートセットID入力!$I$4:$I$150,0),COLUMN()-COLUMN($U76)),IFERROR(OFFSET('セット情報（イレギュラーサンプル）'!$N$2,MATCH($H81,BカートセットID入力!$L$4:$L$150,0),COLUMN()-COLUMN($U76)),""))))</f>
        <v/>
      </c>
      <c r="AI81" s="53" t="str">
        <f ca="1">IFERROR(OFFSET('セット情報(宅配便）'!$P$2,MATCH($H81,BカートセットID入力!$C$4:$C$150,0),COLUMN()-COLUMN($U76)),IFERROR(OFFSET('セット情報(業務便）'!$P$2,MATCH($H81,BカートセットID入力!$F$4:$F$150,0),COLUMN()-COLUMN($U76)),IFERROR(OFFSET('セット情報（サンプル）'!$N$2,MATCH($H81,BカートセットID入力!$I$4:$I$150,0),COLUMN()-COLUMN($U76)),IFERROR(OFFSET('セット情報（イレギュラーサンプル）'!$N$2,MATCH($H81,BカートセットID入力!$L$4:$L$150,0),COLUMN()-COLUMN($U76)),""))))</f>
        <v/>
      </c>
      <c r="AJ81" s="53" t="str">
        <f ca="1">IFERROR(OFFSET('セット情報(宅配便）'!$P$2,MATCH($H81,BカートセットID入力!$C$4:$C$150,0),COLUMN()-COLUMN($U76)),IFERROR(OFFSET('セット情報(業務便）'!$P$2,MATCH($H81,BカートセットID入力!$F$4:$F$150,0),COLUMN()-COLUMN($U76)),IFERROR(OFFSET('セット情報（サンプル）'!$N$2,MATCH($H81,BカートセットID入力!$I$4:$I$150,0),COLUMN()-COLUMN($U76)),IFERROR(OFFSET('セット情報（イレギュラーサンプル）'!$N$2,MATCH($H81,BカートセットID入力!$L$4:$L$150,0),COLUMN()-COLUMN($U76)),""))))</f>
        <v/>
      </c>
      <c r="AK81" s="53" t="str">
        <f ca="1">IFERROR(OFFSET('セット情報(宅配便）'!$P$2,MATCH($H81,BカートセットID入力!$C$4:$C$150,0),COLUMN()-COLUMN($U76)),IFERROR(OFFSET('セット情報(業務便）'!$P$2,MATCH($H81,BカートセットID入力!$F$4:$F$150,0),COLUMN()-COLUMN($U76)),IFERROR(OFFSET('セット情報（サンプル）'!$N$2,MATCH($H81,BカートセットID入力!$I$4:$I$150,0),COLUMN()-COLUMN($U76)),IFERROR(OFFSET('セット情報（イレギュラーサンプル）'!$N$2,MATCH($H81,BカートセットID入力!$L$4:$L$150,0),COLUMN()-COLUMN($U76)),""))))</f>
        <v/>
      </c>
      <c r="AL81" s="53" t="str">
        <f ca="1">IFERROR(OFFSET('セット情報(宅配便）'!$P$2,MATCH($H81,BカートセットID入力!$C$4:$C$150,0),COLUMN()-COLUMN($U76)),IFERROR(OFFSET('セット情報(業務便）'!$P$2,MATCH($H81,BカートセットID入力!$F$4:$F$150,0),COLUMN()-COLUMN($U76)),IFERROR(OFFSET('セット情報（サンプル）'!$N$2,MATCH($H81,BカートセットID入力!$I$4:$I$150,0),COLUMN()-COLUMN($U76)),IFERROR(OFFSET('セット情報（イレギュラーサンプル）'!$N$2,MATCH($H81,BカートセットID入力!$L$4:$L$150,0),COLUMN()-COLUMN($U76)),""))))</f>
        <v/>
      </c>
      <c r="AM81" s="53" t="str">
        <f ca="1">IFERROR(OFFSET('セット情報(宅配便）'!$P$2,MATCH($H81,BカートセットID入力!$C$4:$C$150,0),COLUMN()-COLUMN($U76)),IFERROR(OFFSET('セット情報(業務便）'!$P$2,MATCH($H81,BカートセットID入力!$F$4:$F$150,0),COLUMN()-COLUMN($U76)),IFERROR(OFFSET('セット情報（サンプル）'!$N$2,MATCH($H81,BカートセットID入力!$I$4:$I$150,0),COLUMN()-COLUMN($U76)),IFERROR(OFFSET('セット情報（イレギュラーサンプル）'!$N$2,MATCH($H81,BカートセットID入力!$L$4:$L$150,0),COLUMN()-COLUMN($U76)),""))))</f>
        <v/>
      </c>
      <c r="AN81" s="53" t="str">
        <f ca="1">IFERROR(OFFSET('セット情報(宅配便）'!$P$2,MATCH($H81,BカートセットID入力!$C$4:$C$150,0),COLUMN()-COLUMN($U76)),IFERROR(OFFSET('セット情報(業務便）'!$P$2,MATCH($H81,BカートセットID入力!$F$4:$F$150,0),COLUMN()-COLUMN($U76)),IFERROR(OFFSET('セット情報（サンプル）'!$N$2,MATCH($H81,BカートセットID入力!$I$4:$I$150,0),COLUMN()-COLUMN($U76)),IFERROR(OFFSET('セット情報（イレギュラーサンプル）'!$N$2,MATCH($H81,BカートセットID入力!$L$4:$L$150,0),COLUMN()-COLUMN($U76)),""))))</f>
        <v/>
      </c>
      <c r="AO81" s="53" t="str">
        <f ca="1">IFERROR(OFFSET('セット情報(宅配便）'!$P$2,MATCH($H81,BカートセットID入力!$C$4:$C$150,0),COLUMN()-COLUMN($U76)),IFERROR(OFFSET('セット情報(業務便）'!$P$2,MATCH($H81,BカートセットID入力!$F$4:$F$150,0),COLUMN()-COLUMN($U76)),IFERROR(OFFSET('セット情報（サンプル）'!$N$2,MATCH($H81,BカートセットID入力!$I$4:$I$150,0),COLUMN()-COLUMN($U76)),IFERROR(OFFSET('セット情報（イレギュラーサンプル）'!$N$2,MATCH($H81,BカートセットID入力!$L$4:$L$150,0),COLUMN()-COLUMN($U76)),""))))</f>
        <v/>
      </c>
      <c r="AP81" s="53" t="str">
        <f ca="1">IFERROR(OFFSET('セット情報(宅配便）'!$P$2,MATCH($H81,BカートセットID入力!$C$4:$C$150,0),COLUMN()-COLUMN($U76)),IFERROR(OFFSET('セット情報(業務便）'!$P$2,MATCH($H81,BカートセットID入力!$F$4:$F$150,0),COLUMN()-COLUMN($U76)),IFERROR(OFFSET('セット情報（サンプル）'!$N$2,MATCH($H81,BカートセットID入力!$I$4:$I$150,0),COLUMN()-COLUMN($U76)),IFERROR(OFFSET('セット情報（イレギュラーサンプル）'!$N$2,MATCH($H81,BカートセットID入力!$L$4:$L$150,0),COLUMN()-COLUMN($U76)),""))))</f>
        <v/>
      </c>
      <c r="AQ81" s="53" t="str">
        <f ca="1">IFERROR(OFFSET('セット情報(宅配便）'!$P$2,MATCH($H81,BカートセットID入力!$C$4:$C$150,0),COLUMN()-COLUMN($U76)),IFERROR(OFFSET('セット情報(業務便）'!$P$2,MATCH($H81,BカートセットID入力!$F$4:$F$150,0),COLUMN()-COLUMN($U76)),IFERROR(OFFSET('セット情報（サンプル）'!$N$2,MATCH($H81,BカートセットID入力!$I$4:$I$150,0),COLUMN()-COLUMN($U76)),IFERROR(OFFSET('セット情報（イレギュラーサンプル）'!$N$2,MATCH($H81,BカートセットID入力!$L$4:$L$150,0),COLUMN()-COLUMN($U76)),""))))</f>
        <v/>
      </c>
      <c r="AR81" s="53" t="str">
        <f ca="1">IFERROR(OFFSET('セット情報(宅配便）'!$P$2,MATCH($H81,BカートセットID入力!$C$4:$C$150,0),COLUMN()-COLUMN($U76)),IFERROR(OFFSET('セット情報(業務便）'!$P$2,MATCH($H81,BカートセットID入力!$F$4:$F$150,0),COLUMN()-COLUMN($U76)),IFERROR(OFFSET('セット情報（サンプル）'!$N$2,MATCH($H81,BカートセットID入力!$I$4:$I$150,0),COLUMN()-COLUMN($U76)),IFERROR(OFFSET('セット情報（イレギュラーサンプル）'!$N$2,MATCH($H81,BカートセットID入力!$L$4:$L$150,0),COLUMN()-COLUMN($U76)),""))))</f>
        <v/>
      </c>
      <c r="AS81" s="53" t="str">
        <f ca="1">IFERROR(OFFSET('セット情報(宅配便）'!$P$2,MATCH($H81,BカートセットID入力!$C$4:$C$150,0),COLUMN()-COLUMN($U76)),IFERROR(OFFSET('セット情報(業務便）'!$P$2,MATCH($H81,BカートセットID入力!$F$4:$F$150,0),COLUMN()-COLUMN($U76)),IFERROR(OFFSET('セット情報（サンプル）'!$N$2,MATCH($H81,BカートセットID入力!$I$4:$I$150,0),COLUMN()-COLUMN($U76)),IFERROR(OFFSET('セット情報（イレギュラーサンプル）'!$N$2,MATCH($H81,BカートセットID入力!$L$4:$L$150,0),COLUMN()-COLUMN($U76)),""))))</f>
        <v/>
      </c>
      <c r="AT81" s="53" t="str">
        <f ca="1">IFERROR(OFFSET('セット情報(宅配便）'!$P$2,MATCH($H81,BカートセットID入力!$C$4:$C$150,0),COLUMN()-COLUMN($U76)),IFERROR(OFFSET('セット情報(業務便）'!$P$2,MATCH($H81,BカートセットID入力!$F$4:$F$150,0),COLUMN()-COLUMN($U76)),IFERROR(OFFSET('セット情報（サンプル）'!$N$2,MATCH($H81,BカートセットID入力!$I$4:$I$150,0),COLUMN()-COLUMN($U76)),IFERROR(OFFSET('セット情報（イレギュラーサンプル）'!$N$2,MATCH($H81,BカートセットID入力!$L$4:$L$150,0),COLUMN()-COLUMN($U76)),""))))</f>
        <v/>
      </c>
    </row>
    <row r="82" spans="1:46">
      <c r="A82" s="144"/>
      <c r="B82" s="53" t="str">
        <f>IF(ISBLANK(現行セット情報CSV!A82),"",現行セット情報CSV!A82)</f>
        <v/>
      </c>
      <c r="C82" s="53" t="str">
        <f>IF(ISBLANK(現行セット情報CSV!B82),"",現行セット情報CSV!B82)&amp;IFERROR(VLOOKUP(A82,上部フリースペースHTML!$A$3:$H$5,8,FALSE),"")</f>
        <v/>
      </c>
      <c r="D82" s="53" t="str">
        <f>IF(ISBLANK(現行セット情報CSV!C82),"",現行セット情報CSV!C82)</f>
        <v/>
      </c>
      <c r="E82" s="53" t="str">
        <f>IF(ISBLANK(現行セット情報CSV!D82),"",現行セット情報CSV!D82)</f>
        <v/>
      </c>
      <c r="F82" s="53" t="str">
        <f>IF(ISBLANK(現行セット情報CSV!E82),"",現行セット情報CSV!E82)</f>
        <v/>
      </c>
      <c r="G82" s="53" t="str">
        <f>IF(ISBLANK(現行セット情報CSV!F82),"",現行セット情報CSV!F82)</f>
        <v/>
      </c>
      <c r="H82" s="53" t="str">
        <f>IF(ISBLANK(現行セット情報CSV!G82),"",現行セット情報CSV!G82)</f>
        <v/>
      </c>
      <c r="I82" s="53" t="str">
        <f>IF(ISBLANK(現行セット情報CSV!H82),"",現行セット情報CSV!H82)</f>
        <v/>
      </c>
      <c r="J82" s="53" t="str">
        <f>IF(ISBLANK(現行セット情報CSV!I82),"",現行セット情報CSV!I82&amp;"("&amp;TEXT($J$2,"yyyy年m月")&amp;"納品から)")</f>
        <v/>
      </c>
      <c r="K82" s="53" t="str">
        <f>IF(ISBLANK(現行セット情報CSV!J82),"",現行セット情報CSV!J82)</f>
        <v/>
      </c>
      <c r="L82" s="53" t="str">
        <f>IF(ISBLANK(現行セット情報CSV!K82),"",現行セット情報CSV!K82)</f>
        <v/>
      </c>
      <c r="M82" s="53" t="str">
        <f>IF(ISBLANK(現行セット情報CSV!L82),"",現行セット情報CSV!L82)</f>
        <v/>
      </c>
      <c r="N82" s="53" t="str">
        <f>IF(ISBLANK(現行セット情報CSV!M82),"",現行セット情報CSV!M82)</f>
        <v/>
      </c>
      <c r="O82" s="53" t="str">
        <f>IF(ISBLANK(現行セット情報CSV!N82),"",現行セット情報CSV!N82)</f>
        <v/>
      </c>
      <c r="P82" s="53" t="str">
        <f>IF(ISBLANK(現行セット情報CSV!O82),"",現行セット情報CSV!O82)</f>
        <v/>
      </c>
      <c r="Q82" s="53" t="str">
        <f>IF(ISBLANK(現行セット情報CSV!P82),"",現行セット情報CSV!P82)</f>
        <v/>
      </c>
      <c r="R82" s="53" t="str">
        <f>IF(ISBLANK(現行セット情報CSV!Q82),"",現行セット情報CSV!Q82)</f>
        <v/>
      </c>
      <c r="S82" s="53" t="str">
        <f>IF(ISBLANK(現行セット情報CSV!R82),"",現行セット情報CSV!R82)</f>
        <v/>
      </c>
      <c r="T82" s="53" t="str">
        <f>IF(ISBLANK(現行セット情報CSV!S82),"",現行セット情報CSV!S82)</f>
        <v/>
      </c>
      <c r="U82" s="53" t="str">
        <f ca="1">IFERROR(OFFSET('セット情報(宅配便）'!$P$2,MATCH($H82,BカートセットID入力!$C$4:$C$150,0),COLUMN()-COLUMN($U77)),IFERROR(OFFSET('セット情報(業務便）'!$P$2,MATCH($H82,BカートセットID入力!$F$4:$F$150,0),COLUMN()-COLUMN($U77)),IFERROR(OFFSET('セット情報（サンプル）'!$N$2,MATCH($H82,BカートセットID入力!$I$4:$I$150,0),COLUMN()-COLUMN($U77)),IFERROR(OFFSET('セット情報（イレギュラーサンプル）'!$N$2,MATCH($H82,BカートセットID入力!$L$4:$L$150,0),COLUMN()-COLUMN($U77)),""))))</f>
        <v/>
      </c>
      <c r="V82" s="53" t="str">
        <f ca="1">IFERROR(OFFSET('セット情報(宅配便）'!$P$2,MATCH($H82,BカートセットID入力!$C$4:$C$150,0),COLUMN()-COLUMN($U77)),IFERROR(OFFSET('セット情報(業務便）'!$P$2,MATCH($H82,BカートセットID入力!$F$4:$F$150,0),COLUMN()-COLUMN($U77)),IFERROR(OFFSET('セット情報（サンプル）'!$N$2,MATCH($H82,BカートセットID入力!$I$4:$I$150,0),COLUMN()-COLUMN($U77)),IFERROR(OFFSET('セット情報（イレギュラーサンプル）'!$N$2,MATCH($H82,BカートセットID入力!$L$4:$L$150,0),COLUMN()-COLUMN($U77)),""))))</f>
        <v/>
      </c>
      <c r="W82" s="53" t="str">
        <f ca="1">IFERROR(OFFSET('セット情報(宅配便）'!$P$2,MATCH($H82,BカートセットID入力!$C$4:$C$150,0),COLUMN()-COLUMN($U77)),IFERROR(OFFSET('セット情報(業務便）'!$P$2,MATCH($H82,BカートセットID入力!$F$4:$F$150,0),COLUMN()-COLUMN($U77)),IFERROR(OFFSET('セット情報（サンプル）'!$N$2,MATCH($H82,BカートセットID入力!$I$4:$I$150,0),COLUMN()-COLUMN($U77)),IFERROR(OFFSET('セット情報（イレギュラーサンプル）'!$N$2,MATCH($H82,BカートセットID入力!$L$4:$L$150,0),COLUMN()-COLUMN($U77)),""))))</f>
        <v/>
      </c>
      <c r="X82" s="53" t="str">
        <f ca="1">IFERROR(OFFSET('セット情報(宅配便）'!$P$2,MATCH($H82,BカートセットID入力!$C$4:$C$150,0),COLUMN()-COLUMN($U77)),IFERROR(OFFSET('セット情報(業務便）'!$P$2,MATCH($H82,BカートセットID入力!$F$4:$F$150,0),COLUMN()-COLUMN($U77)),IFERROR(OFFSET('セット情報（サンプル）'!$N$2,MATCH($H82,BカートセットID入力!$I$4:$I$150,0),COLUMN()-COLUMN($U77)),IFERROR(OFFSET('セット情報（イレギュラーサンプル）'!$N$2,MATCH($H82,BカートセットID入力!$L$4:$L$150,0),COLUMN()-COLUMN($U77)),""))))</f>
        <v/>
      </c>
      <c r="Y82" s="53" t="str">
        <f ca="1">IFERROR(OFFSET('セット情報(宅配便）'!$P$2,MATCH($H82,BカートセットID入力!$C$4:$C$150,0),COLUMN()-COLUMN($U77)),IFERROR(OFFSET('セット情報(業務便）'!$P$2,MATCH($H82,BカートセットID入力!$F$4:$F$150,0),COLUMN()-COLUMN($U77)),IFERROR(OFFSET('セット情報（サンプル）'!$N$2,MATCH($H82,BカートセットID入力!$I$4:$I$150,0),COLUMN()-COLUMN($U77)),IFERROR(OFFSET('セット情報（イレギュラーサンプル）'!$N$2,MATCH($H82,BカートセットID入力!$L$4:$L$150,0),COLUMN()-COLUMN($U77)),""))))</f>
        <v/>
      </c>
      <c r="Z82" s="53" t="str">
        <f ca="1">IFERROR(OFFSET('セット情報(宅配便）'!$P$2,MATCH($H82,BカートセットID入力!$C$4:$C$150,0),COLUMN()-COLUMN($U77)),IFERROR(OFFSET('セット情報(業務便）'!$P$2,MATCH($H82,BカートセットID入力!$F$4:$F$150,0),COLUMN()-COLUMN($U77)),IFERROR(OFFSET('セット情報（サンプル）'!$N$2,MATCH($H82,BカートセットID入力!$I$4:$I$150,0),COLUMN()-COLUMN($U77)),IFERROR(OFFSET('セット情報（イレギュラーサンプル）'!$N$2,MATCH($H82,BカートセットID入力!$L$4:$L$150,0),COLUMN()-COLUMN($U77)),""))))</f>
        <v/>
      </c>
      <c r="AA82" s="53" t="str">
        <f ca="1">IFERROR(OFFSET('セット情報(宅配便）'!$P$2,MATCH($H82,BカートセットID入力!$C$4:$C$150,0),COLUMN()-COLUMN($U77)),IFERROR(OFFSET('セット情報(業務便）'!$P$2,MATCH($H82,BカートセットID入力!$F$4:$F$150,0),COLUMN()-COLUMN($U77)),IFERROR(OFFSET('セット情報（サンプル）'!$N$2,MATCH($H82,BカートセットID入力!$I$4:$I$150,0),COLUMN()-COLUMN($U77)),IFERROR(OFFSET('セット情報（イレギュラーサンプル）'!$N$2,MATCH($H82,BカートセットID入力!$L$4:$L$150,0),COLUMN()-COLUMN($U77)),""))))</f>
        <v/>
      </c>
      <c r="AB82" s="53" t="str">
        <f ca="1">IFERROR(OFFSET('セット情報(宅配便）'!$P$2,MATCH($H82,BカートセットID入力!$C$4:$C$150,0),COLUMN()-COLUMN($U77)),IFERROR(OFFSET('セット情報(業務便）'!$P$2,MATCH($H82,BカートセットID入力!$F$4:$F$150,0),COLUMN()-COLUMN($U77)),IFERROR(OFFSET('セット情報（サンプル）'!$N$2,MATCH($H82,BカートセットID入力!$I$4:$I$150,0),COLUMN()-COLUMN($U77)),IFERROR(OFFSET('セット情報（イレギュラーサンプル）'!$N$2,MATCH($H82,BカートセットID入力!$L$4:$L$150,0),COLUMN()-COLUMN($U77)),""))))</f>
        <v/>
      </c>
      <c r="AC82" s="53" t="str">
        <f ca="1">IFERROR(OFFSET('セット情報(宅配便）'!$P$2,MATCH($H82,BカートセットID入力!$C$4:$C$150,0),COLUMN()-COLUMN($U77)),IFERROR(OFFSET('セット情報(業務便）'!$P$2,MATCH($H82,BカートセットID入力!$F$4:$F$150,0),COLUMN()-COLUMN($U77)),IFERROR(OFFSET('セット情報（サンプル）'!$N$2,MATCH($H82,BカートセットID入力!$I$4:$I$150,0),COLUMN()-COLUMN($U77)),IFERROR(OFFSET('セット情報（イレギュラーサンプル）'!$N$2,MATCH($H82,BカートセットID入力!$L$4:$L$150,0),COLUMN()-COLUMN($U77)),""))))</f>
        <v/>
      </c>
      <c r="AD82" s="53" t="str">
        <f ca="1">IFERROR(OFFSET('セット情報(宅配便）'!$P$2,MATCH($H82,BカートセットID入力!$C$4:$C$150,0),COLUMN()-COLUMN($U77)),IFERROR(OFFSET('セット情報(業務便）'!$P$2,MATCH($H82,BカートセットID入力!$F$4:$F$150,0),COLUMN()-COLUMN($U77)),IFERROR(OFFSET('セット情報（サンプル）'!$N$2,MATCH($H82,BカートセットID入力!$I$4:$I$150,0),COLUMN()-COLUMN($U77)),IFERROR(OFFSET('セット情報（イレギュラーサンプル）'!$N$2,MATCH($H82,BカートセットID入力!$L$4:$L$150,0),COLUMN()-COLUMN($U77)),""))))</f>
        <v/>
      </c>
      <c r="AE82" s="53" t="str">
        <f ca="1">IFERROR(OFFSET('セット情報(宅配便）'!$P$2,MATCH($H82,BカートセットID入力!$C$4:$C$150,0),COLUMN()-COLUMN($U77)),IFERROR(OFFSET('セット情報(業務便）'!$P$2,MATCH($H82,BカートセットID入力!$F$4:$F$150,0),COLUMN()-COLUMN($U77)),IFERROR(OFFSET('セット情報（サンプル）'!$N$2,MATCH($H82,BカートセットID入力!$I$4:$I$150,0),COLUMN()-COLUMN($U77)),IFERROR(OFFSET('セット情報（イレギュラーサンプル）'!$N$2,MATCH($H82,BカートセットID入力!$L$4:$L$150,0),COLUMN()-COLUMN($U77)),""))))</f>
        <v/>
      </c>
      <c r="AF82" s="53" t="str">
        <f ca="1">IFERROR(OFFSET('セット情報(宅配便）'!$P$2,MATCH($H82,BカートセットID入力!$C$4:$C$150,0),COLUMN()-COLUMN($U77)),IFERROR(OFFSET('セット情報(業務便）'!$P$2,MATCH($H82,BカートセットID入力!$F$4:$F$150,0),COLUMN()-COLUMN($U77)),IFERROR(OFFSET('セット情報（サンプル）'!$N$2,MATCH($H82,BカートセットID入力!$I$4:$I$150,0),COLUMN()-COLUMN($U77)),IFERROR(OFFSET('セット情報（イレギュラーサンプル）'!$N$2,MATCH($H82,BカートセットID入力!$L$4:$L$150,0),COLUMN()-COLUMN($U77)),""))))</f>
        <v/>
      </c>
      <c r="AG82" s="53" t="str">
        <f ca="1">IFERROR(OFFSET('セット情報(宅配便）'!$P$2,MATCH($H82,BカートセットID入力!$C$4:$C$150,0),COLUMN()-COLUMN($U77)),IFERROR(OFFSET('セット情報(業務便）'!$P$2,MATCH($H82,BカートセットID入力!$F$4:$F$150,0),COLUMN()-COLUMN($U77)),IFERROR(OFFSET('セット情報（サンプル）'!$N$2,MATCH($H82,BカートセットID入力!$I$4:$I$150,0),COLUMN()-COLUMN($U77)),IFERROR(OFFSET('セット情報（イレギュラーサンプル）'!$N$2,MATCH($H82,BカートセットID入力!$L$4:$L$150,0),COLUMN()-COLUMN($U77)),""))))</f>
        <v/>
      </c>
      <c r="AH82" s="53" t="str">
        <f ca="1">IFERROR(OFFSET('セット情報(宅配便）'!$P$2,MATCH($H82,BカートセットID入力!$C$4:$C$150,0),COLUMN()-COLUMN($U77)),IFERROR(OFFSET('セット情報(業務便）'!$P$2,MATCH($H82,BカートセットID入力!$F$4:$F$150,0),COLUMN()-COLUMN($U77)),IFERROR(OFFSET('セット情報（サンプル）'!$N$2,MATCH($H82,BカートセットID入力!$I$4:$I$150,0),COLUMN()-COLUMN($U77)),IFERROR(OFFSET('セット情報（イレギュラーサンプル）'!$N$2,MATCH($H82,BカートセットID入力!$L$4:$L$150,0),COLUMN()-COLUMN($U77)),""))))</f>
        <v/>
      </c>
      <c r="AI82" s="53" t="str">
        <f ca="1">IFERROR(OFFSET('セット情報(宅配便）'!$P$2,MATCH($H82,BカートセットID入力!$C$4:$C$150,0),COLUMN()-COLUMN($U77)),IFERROR(OFFSET('セット情報(業務便）'!$P$2,MATCH($H82,BカートセットID入力!$F$4:$F$150,0),COLUMN()-COLUMN($U77)),IFERROR(OFFSET('セット情報（サンプル）'!$N$2,MATCH($H82,BカートセットID入力!$I$4:$I$150,0),COLUMN()-COLUMN($U77)),IFERROR(OFFSET('セット情報（イレギュラーサンプル）'!$N$2,MATCH($H82,BカートセットID入力!$L$4:$L$150,0),COLUMN()-COLUMN($U77)),""))))</f>
        <v/>
      </c>
      <c r="AJ82" s="53" t="str">
        <f ca="1">IFERROR(OFFSET('セット情報(宅配便）'!$P$2,MATCH($H82,BカートセットID入力!$C$4:$C$150,0),COLUMN()-COLUMN($U77)),IFERROR(OFFSET('セット情報(業務便）'!$P$2,MATCH($H82,BカートセットID入力!$F$4:$F$150,0),COLUMN()-COLUMN($U77)),IFERROR(OFFSET('セット情報（サンプル）'!$N$2,MATCH($H82,BカートセットID入力!$I$4:$I$150,0),COLUMN()-COLUMN($U77)),IFERROR(OFFSET('セット情報（イレギュラーサンプル）'!$N$2,MATCH($H82,BカートセットID入力!$L$4:$L$150,0),COLUMN()-COLUMN($U77)),""))))</f>
        <v/>
      </c>
      <c r="AK82" s="53" t="str">
        <f ca="1">IFERROR(OFFSET('セット情報(宅配便）'!$P$2,MATCH($H82,BカートセットID入力!$C$4:$C$150,0),COLUMN()-COLUMN($U77)),IFERROR(OFFSET('セット情報(業務便）'!$P$2,MATCH($H82,BカートセットID入力!$F$4:$F$150,0),COLUMN()-COLUMN($U77)),IFERROR(OFFSET('セット情報（サンプル）'!$N$2,MATCH($H82,BカートセットID入力!$I$4:$I$150,0),COLUMN()-COLUMN($U77)),IFERROR(OFFSET('セット情報（イレギュラーサンプル）'!$N$2,MATCH($H82,BカートセットID入力!$L$4:$L$150,0),COLUMN()-COLUMN($U77)),""))))</f>
        <v/>
      </c>
      <c r="AL82" s="53" t="str">
        <f ca="1">IFERROR(OFFSET('セット情報(宅配便）'!$P$2,MATCH($H82,BカートセットID入力!$C$4:$C$150,0),COLUMN()-COLUMN($U77)),IFERROR(OFFSET('セット情報(業務便）'!$P$2,MATCH($H82,BカートセットID入力!$F$4:$F$150,0),COLUMN()-COLUMN($U77)),IFERROR(OFFSET('セット情報（サンプル）'!$N$2,MATCH($H82,BカートセットID入力!$I$4:$I$150,0),COLUMN()-COLUMN($U77)),IFERROR(OFFSET('セット情報（イレギュラーサンプル）'!$N$2,MATCH($H82,BカートセットID入力!$L$4:$L$150,0),COLUMN()-COLUMN($U77)),""))))</f>
        <v/>
      </c>
      <c r="AM82" s="53" t="str">
        <f ca="1">IFERROR(OFFSET('セット情報(宅配便）'!$P$2,MATCH($H82,BカートセットID入力!$C$4:$C$150,0),COLUMN()-COLUMN($U77)),IFERROR(OFFSET('セット情報(業務便）'!$P$2,MATCH($H82,BカートセットID入力!$F$4:$F$150,0),COLUMN()-COLUMN($U77)),IFERROR(OFFSET('セット情報（サンプル）'!$N$2,MATCH($H82,BカートセットID入力!$I$4:$I$150,0),COLUMN()-COLUMN($U77)),IFERROR(OFFSET('セット情報（イレギュラーサンプル）'!$N$2,MATCH($H82,BカートセットID入力!$L$4:$L$150,0),COLUMN()-COLUMN($U77)),""))))</f>
        <v/>
      </c>
      <c r="AN82" s="53" t="str">
        <f ca="1">IFERROR(OFFSET('セット情報(宅配便）'!$P$2,MATCH($H82,BカートセットID入力!$C$4:$C$150,0),COLUMN()-COLUMN($U77)),IFERROR(OFFSET('セット情報(業務便）'!$P$2,MATCH($H82,BカートセットID入力!$F$4:$F$150,0),COLUMN()-COLUMN($U77)),IFERROR(OFFSET('セット情報（サンプル）'!$N$2,MATCH($H82,BカートセットID入力!$I$4:$I$150,0),COLUMN()-COLUMN($U77)),IFERROR(OFFSET('セット情報（イレギュラーサンプル）'!$N$2,MATCH($H82,BカートセットID入力!$L$4:$L$150,0),COLUMN()-COLUMN($U77)),""))))</f>
        <v/>
      </c>
      <c r="AO82" s="53" t="str">
        <f ca="1">IFERROR(OFFSET('セット情報(宅配便）'!$P$2,MATCH($H82,BカートセットID入力!$C$4:$C$150,0),COLUMN()-COLUMN($U77)),IFERROR(OFFSET('セット情報(業務便）'!$P$2,MATCH($H82,BカートセットID入力!$F$4:$F$150,0),COLUMN()-COLUMN($U77)),IFERROR(OFFSET('セット情報（サンプル）'!$N$2,MATCH($H82,BカートセットID入力!$I$4:$I$150,0),COLUMN()-COLUMN($U77)),IFERROR(OFFSET('セット情報（イレギュラーサンプル）'!$N$2,MATCH($H82,BカートセットID入力!$L$4:$L$150,0),COLUMN()-COLUMN($U77)),""))))</f>
        <v/>
      </c>
      <c r="AP82" s="53" t="str">
        <f ca="1">IFERROR(OFFSET('セット情報(宅配便）'!$P$2,MATCH($H82,BカートセットID入力!$C$4:$C$150,0),COLUMN()-COLUMN($U77)),IFERROR(OFFSET('セット情報(業務便）'!$P$2,MATCH($H82,BカートセットID入力!$F$4:$F$150,0),COLUMN()-COLUMN($U77)),IFERROR(OFFSET('セット情報（サンプル）'!$N$2,MATCH($H82,BカートセットID入力!$I$4:$I$150,0),COLUMN()-COLUMN($U77)),IFERROR(OFFSET('セット情報（イレギュラーサンプル）'!$N$2,MATCH($H82,BカートセットID入力!$L$4:$L$150,0),COLUMN()-COLUMN($U77)),""))))</f>
        <v/>
      </c>
      <c r="AQ82" s="53" t="str">
        <f ca="1">IFERROR(OFFSET('セット情報(宅配便）'!$P$2,MATCH($H82,BカートセットID入力!$C$4:$C$150,0),COLUMN()-COLUMN($U77)),IFERROR(OFFSET('セット情報(業務便）'!$P$2,MATCH($H82,BカートセットID入力!$F$4:$F$150,0),COLUMN()-COLUMN($U77)),IFERROR(OFFSET('セット情報（サンプル）'!$N$2,MATCH($H82,BカートセットID入力!$I$4:$I$150,0),COLUMN()-COLUMN($U77)),IFERROR(OFFSET('セット情報（イレギュラーサンプル）'!$N$2,MATCH($H82,BカートセットID入力!$L$4:$L$150,0),COLUMN()-COLUMN($U77)),""))))</f>
        <v/>
      </c>
      <c r="AR82" s="53" t="str">
        <f ca="1">IFERROR(OFFSET('セット情報(宅配便）'!$P$2,MATCH($H82,BカートセットID入力!$C$4:$C$150,0),COLUMN()-COLUMN($U77)),IFERROR(OFFSET('セット情報(業務便）'!$P$2,MATCH($H82,BカートセットID入力!$F$4:$F$150,0),COLUMN()-COLUMN($U77)),IFERROR(OFFSET('セット情報（サンプル）'!$N$2,MATCH($H82,BカートセットID入力!$I$4:$I$150,0),COLUMN()-COLUMN($U77)),IFERROR(OFFSET('セット情報（イレギュラーサンプル）'!$N$2,MATCH($H82,BカートセットID入力!$L$4:$L$150,0),COLUMN()-COLUMN($U77)),""))))</f>
        <v/>
      </c>
      <c r="AS82" s="53" t="str">
        <f ca="1">IFERROR(OFFSET('セット情報(宅配便）'!$P$2,MATCH($H82,BカートセットID入力!$C$4:$C$150,0),COLUMN()-COLUMN($U77)),IFERROR(OFFSET('セット情報(業務便）'!$P$2,MATCH($H82,BカートセットID入力!$F$4:$F$150,0),COLUMN()-COLUMN($U77)),IFERROR(OFFSET('セット情報（サンプル）'!$N$2,MATCH($H82,BカートセットID入力!$I$4:$I$150,0),COLUMN()-COLUMN($U77)),IFERROR(OFFSET('セット情報（イレギュラーサンプル）'!$N$2,MATCH($H82,BカートセットID入力!$L$4:$L$150,0),COLUMN()-COLUMN($U77)),""))))</f>
        <v/>
      </c>
      <c r="AT82" s="53" t="str">
        <f ca="1">IFERROR(OFFSET('セット情報(宅配便）'!$P$2,MATCH($H82,BカートセットID入力!$C$4:$C$150,0),COLUMN()-COLUMN($U77)),IFERROR(OFFSET('セット情報(業務便）'!$P$2,MATCH($H82,BカートセットID入力!$F$4:$F$150,0),COLUMN()-COLUMN($U77)),IFERROR(OFFSET('セット情報（サンプル）'!$N$2,MATCH($H82,BカートセットID入力!$I$4:$I$150,0),COLUMN()-COLUMN($U77)),IFERROR(OFFSET('セット情報（イレギュラーサンプル）'!$N$2,MATCH($H82,BカートセットID入力!$L$4:$L$150,0),COLUMN()-COLUMN($U77)),""))))</f>
        <v/>
      </c>
    </row>
    <row r="83" spans="1:46">
      <c r="A83" s="144"/>
      <c r="B83" s="53" t="str">
        <f>IF(ISBLANK(現行セット情報CSV!A83),"",現行セット情報CSV!A83)</f>
        <v/>
      </c>
      <c r="C83" s="53" t="str">
        <f>IF(ISBLANK(現行セット情報CSV!B83),"",現行セット情報CSV!B83)&amp;IFERROR(VLOOKUP(A83,上部フリースペースHTML!$A$3:$H$5,8,FALSE),"")</f>
        <v/>
      </c>
      <c r="D83" s="53" t="str">
        <f>IF(ISBLANK(現行セット情報CSV!C83),"",現行セット情報CSV!C83)</f>
        <v/>
      </c>
      <c r="E83" s="53" t="str">
        <f>IF(ISBLANK(現行セット情報CSV!D83),"",現行セット情報CSV!D83)</f>
        <v/>
      </c>
      <c r="F83" s="53" t="str">
        <f>IF(ISBLANK(現行セット情報CSV!E83),"",現行セット情報CSV!E83)</f>
        <v/>
      </c>
      <c r="G83" s="53" t="str">
        <f>IF(ISBLANK(現行セット情報CSV!F83),"",現行セット情報CSV!F83)</f>
        <v/>
      </c>
      <c r="H83" s="53" t="str">
        <f>IF(ISBLANK(現行セット情報CSV!G83),"",現行セット情報CSV!G83)</f>
        <v/>
      </c>
      <c r="I83" s="53" t="str">
        <f>IF(ISBLANK(現行セット情報CSV!H83),"",現行セット情報CSV!H83)</f>
        <v/>
      </c>
      <c r="J83" s="53" t="str">
        <f>IF(ISBLANK(現行セット情報CSV!I83),"",現行セット情報CSV!I83&amp;"("&amp;TEXT($J$2,"yyyy年m月")&amp;"納品から)")</f>
        <v/>
      </c>
      <c r="K83" s="53" t="str">
        <f>IF(ISBLANK(現行セット情報CSV!J83),"",現行セット情報CSV!J83)</f>
        <v/>
      </c>
      <c r="L83" s="53" t="str">
        <f>IF(ISBLANK(現行セット情報CSV!K83),"",現行セット情報CSV!K83)</f>
        <v/>
      </c>
      <c r="M83" s="53" t="str">
        <f>IF(ISBLANK(現行セット情報CSV!L83),"",現行セット情報CSV!L83)</f>
        <v/>
      </c>
      <c r="N83" s="53" t="str">
        <f>IF(ISBLANK(現行セット情報CSV!M83),"",現行セット情報CSV!M83)</f>
        <v/>
      </c>
      <c r="O83" s="53" t="str">
        <f>IF(ISBLANK(現行セット情報CSV!N83),"",現行セット情報CSV!N83)</f>
        <v/>
      </c>
      <c r="P83" s="53" t="str">
        <f>IF(ISBLANK(現行セット情報CSV!O83),"",現行セット情報CSV!O83)</f>
        <v/>
      </c>
      <c r="Q83" s="53" t="str">
        <f>IF(ISBLANK(現行セット情報CSV!P83),"",現行セット情報CSV!P83)</f>
        <v/>
      </c>
      <c r="R83" s="53" t="str">
        <f>IF(ISBLANK(現行セット情報CSV!Q83),"",現行セット情報CSV!Q83)</f>
        <v/>
      </c>
      <c r="S83" s="53" t="str">
        <f>IF(ISBLANK(現行セット情報CSV!R83),"",現行セット情報CSV!R83)</f>
        <v/>
      </c>
      <c r="T83" s="53" t="str">
        <f>IF(ISBLANK(現行セット情報CSV!S83),"",現行セット情報CSV!S83)</f>
        <v/>
      </c>
      <c r="U83" s="53" t="str">
        <f ca="1">IFERROR(OFFSET('セット情報(宅配便）'!$P$2,MATCH($H83,BカートセットID入力!$C$4:$C$150,0),COLUMN()-COLUMN($U78)),IFERROR(OFFSET('セット情報(業務便）'!$P$2,MATCH($H83,BカートセットID入力!$F$4:$F$150,0),COLUMN()-COLUMN($U78)),IFERROR(OFFSET('セット情報（サンプル）'!$N$2,MATCH($H83,BカートセットID入力!$I$4:$I$150,0),COLUMN()-COLUMN($U78)),IFERROR(OFFSET('セット情報（イレギュラーサンプル）'!$N$2,MATCH($H83,BカートセットID入力!$L$4:$L$150,0),COLUMN()-COLUMN($U78)),""))))</f>
        <v/>
      </c>
      <c r="V83" s="53" t="str">
        <f ca="1">IFERROR(OFFSET('セット情報(宅配便）'!$P$2,MATCH($H83,BカートセットID入力!$C$4:$C$150,0),COLUMN()-COLUMN($U78)),IFERROR(OFFSET('セット情報(業務便）'!$P$2,MATCH($H83,BカートセットID入力!$F$4:$F$150,0),COLUMN()-COLUMN($U78)),IFERROR(OFFSET('セット情報（サンプル）'!$N$2,MATCH($H83,BカートセットID入力!$I$4:$I$150,0),COLUMN()-COLUMN($U78)),IFERROR(OFFSET('セット情報（イレギュラーサンプル）'!$N$2,MATCH($H83,BカートセットID入力!$L$4:$L$150,0),COLUMN()-COLUMN($U78)),""))))</f>
        <v/>
      </c>
      <c r="W83" s="53" t="str">
        <f ca="1">IFERROR(OFFSET('セット情報(宅配便）'!$P$2,MATCH($H83,BカートセットID入力!$C$4:$C$150,0),COLUMN()-COLUMN($U78)),IFERROR(OFFSET('セット情報(業務便）'!$P$2,MATCH($H83,BカートセットID入力!$F$4:$F$150,0),COLUMN()-COLUMN($U78)),IFERROR(OFFSET('セット情報（サンプル）'!$N$2,MATCH($H83,BカートセットID入力!$I$4:$I$150,0),COLUMN()-COLUMN($U78)),IFERROR(OFFSET('セット情報（イレギュラーサンプル）'!$N$2,MATCH($H83,BカートセットID入力!$L$4:$L$150,0),COLUMN()-COLUMN($U78)),""))))</f>
        <v/>
      </c>
      <c r="X83" s="53" t="str">
        <f ca="1">IFERROR(OFFSET('セット情報(宅配便）'!$P$2,MATCH($H83,BカートセットID入力!$C$4:$C$150,0),COLUMN()-COLUMN($U78)),IFERROR(OFFSET('セット情報(業務便）'!$P$2,MATCH($H83,BカートセットID入力!$F$4:$F$150,0),COLUMN()-COLUMN($U78)),IFERROR(OFFSET('セット情報（サンプル）'!$N$2,MATCH($H83,BカートセットID入力!$I$4:$I$150,0),COLUMN()-COLUMN($U78)),IFERROR(OFFSET('セット情報（イレギュラーサンプル）'!$N$2,MATCH($H83,BカートセットID入力!$L$4:$L$150,0),COLUMN()-COLUMN($U78)),""))))</f>
        <v/>
      </c>
      <c r="Y83" s="53" t="str">
        <f ca="1">IFERROR(OFFSET('セット情報(宅配便）'!$P$2,MATCH($H83,BカートセットID入力!$C$4:$C$150,0),COLUMN()-COLUMN($U78)),IFERROR(OFFSET('セット情報(業務便）'!$P$2,MATCH($H83,BカートセットID入力!$F$4:$F$150,0),COLUMN()-COLUMN($U78)),IFERROR(OFFSET('セット情報（サンプル）'!$N$2,MATCH($H83,BカートセットID入力!$I$4:$I$150,0),COLUMN()-COLUMN($U78)),IFERROR(OFFSET('セット情報（イレギュラーサンプル）'!$N$2,MATCH($H83,BカートセットID入力!$L$4:$L$150,0),COLUMN()-COLUMN($U78)),""))))</f>
        <v/>
      </c>
      <c r="Z83" s="53" t="str">
        <f ca="1">IFERROR(OFFSET('セット情報(宅配便）'!$P$2,MATCH($H83,BカートセットID入力!$C$4:$C$150,0),COLUMN()-COLUMN($U78)),IFERROR(OFFSET('セット情報(業務便）'!$P$2,MATCH($H83,BカートセットID入力!$F$4:$F$150,0),COLUMN()-COLUMN($U78)),IFERROR(OFFSET('セット情報（サンプル）'!$N$2,MATCH($H83,BカートセットID入力!$I$4:$I$150,0),COLUMN()-COLUMN($U78)),IFERROR(OFFSET('セット情報（イレギュラーサンプル）'!$N$2,MATCH($H83,BカートセットID入力!$L$4:$L$150,0),COLUMN()-COLUMN($U78)),""))))</f>
        <v/>
      </c>
      <c r="AA83" s="53" t="str">
        <f ca="1">IFERROR(OFFSET('セット情報(宅配便）'!$P$2,MATCH($H83,BカートセットID入力!$C$4:$C$150,0),COLUMN()-COLUMN($U78)),IFERROR(OFFSET('セット情報(業務便）'!$P$2,MATCH($H83,BカートセットID入力!$F$4:$F$150,0),COLUMN()-COLUMN($U78)),IFERROR(OFFSET('セット情報（サンプル）'!$N$2,MATCH($H83,BカートセットID入力!$I$4:$I$150,0),COLUMN()-COLUMN($U78)),IFERROR(OFFSET('セット情報（イレギュラーサンプル）'!$N$2,MATCH($H83,BカートセットID入力!$L$4:$L$150,0),COLUMN()-COLUMN($U78)),""))))</f>
        <v/>
      </c>
      <c r="AB83" s="53" t="str">
        <f ca="1">IFERROR(OFFSET('セット情報(宅配便）'!$P$2,MATCH($H83,BカートセットID入力!$C$4:$C$150,0),COLUMN()-COLUMN($U78)),IFERROR(OFFSET('セット情報(業務便）'!$P$2,MATCH($H83,BカートセットID入力!$F$4:$F$150,0),COLUMN()-COLUMN($U78)),IFERROR(OFFSET('セット情報（サンプル）'!$N$2,MATCH($H83,BカートセットID入力!$I$4:$I$150,0),COLUMN()-COLUMN($U78)),IFERROR(OFFSET('セット情報（イレギュラーサンプル）'!$N$2,MATCH($H83,BカートセットID入力!$L$4:$L$150,0),COLUMN()-COLUMN($U78)),""))))</f>
        <v/>
      </c>
      <c r="AC83" s="53" t="str">
        <f ca="1">IFERROR(OFFSET('セット情報(宅配便）'!$P$2,MATCH($H83,BカートセットID入力!$C$4:$C$150,0),COLUMN()-COLUMN($U78)),IFERROR(OFFSET('セット情報(業務便）'!$P$2,MATCH($H83,BカートセットID入力!$F$4:$F$150,0),COLUMN()-COLUMN($U78)),IFERROR(OFFSET('セット情報（サンプル）'!$N$2,MATCH($H83,BカートセットID入力!$I$4:$I$150,0),COLUMN()-COLUMN($U78)),IFERROR(OFFSET('セット情報（イレギュラーサンプル）'!$N$2,MATCH($H83,BカートセットID入力!$L$4:$L$150,0),COLUMN()-COLUMN($U78)),""))))</f>
        <v/>
      </c>
      <c r="AD83" s="53" t="str">
        <f ca="1">IFERROR(OFFSET('セット情報(宅配便）'!$P$2,MATCH($H83,BカートセットID入力!$C$4:$C$150,0),COLUMN()-COLUMN($U78)),IFERROR(OFFSET('セット情報(業務便）'!$P$2,MATCH($H83,BカートセットID入力!$F$4:$F$150,0),COLUMN()-COLUMN($U78)),IFERROR(OFFSET('セット情報（サンプル）'!$N$2,MATCH($H83,BカートセットID入力!$I$4:$I$150,0),COLUMN()-COLUMN($U78)),IFERROR(OFFSET('セット情報（イレギュラーサンプル）'!$N$2,MATCH($H83,BカートセットID入力!$L$4:$L$150,0),COLUMN()-COLUMN($U78)),""))))</f>
        <v/>
      </c>
      <c r="AE83" s="53" t="str">
        <f ca="1">IFERROR(OFFSET('セット情報(宅配便）'!$P$2,MATCH($H83,BカートセットID入力!$C$4:$C$150,0),COLUMN()-COLUMN($U78)),IFERROR(OFFSET('セット情報(業務便）'!$P$2,MATCH($H83,BカートセットID入力!$F$4:$F$150,0),COLUMN()-COLUMN($U78)),IFERROR(OFFSET('セット情報（サンプル）'!$N$2,MATCH($H83,BカートセットID入力!$I$4:$I$150,0),COLUMN()-COLUMN($U78)),IFERROR(OFFSET('セット情報（イレギュラーサンプル）'!$N$2,MATCH($H83,BカートセットID入力!$L$4:$L$150,0),COLUMN()-COLUMN($U78)),""))))</f>
        <v/>
      </c>
      <c r="AF83" s="53" t="str">
        <f ca="1">IFERROR(OFFSET('セット情報(宅配便）'!$P$2,MATCH($H83,BカートセットID入力!$C$4:$C$150,0),COLUMN()-COLUMN($U78)),IFERROR(OFFSET('セット情報(業務便）'!$P$2,MATCH($H83,BカートセットID入力!$F$4:$F$150,0),COLUMN()-COLUMN($U78)),IFERROR(OFFSET('セット情報（サンプル）'!$N$2,MATCH($H83,BカートセットID入力!$I$4:$I$150,0),COLUMN()-COLUMN($U78)),IFERROR(OFFSET('セット情報（イレギュラーサンプル）'!$N$2,MATCH($H83,BカートセットID入力!$L$4:$L$150,0),COLUMN()-COLUMN($U78)),""))))</f>
        <v/>
      </c>
      <c r="AG83" s="53" t="str">
        <f ca="1">IFERROR(OFFSET('セット情報(宅配便）'!$P$2,MATCH($H83,BカートセットID入力!$C$4:$C$150,0),COLUMN()-COLUMN($U78)),IFERROR(OFFSET('セット情報(業務便）'!$P$2,MATCH($H83,BカートセットID入力!$F$4:$F$150,0),COLUMN()-COLUMN($U78)),IFERROR(OFFSET('セット情報（サンプル）'!$N$2,MATCH($H83,BカートセットID入力!$I$4:$I$150,0),COLUMN()-COLUMN($U78)),IFERROR(OFFSET('セット情報（イレギュラーサンプル）'!$N$2,MATCH($H83,BカートセットID入力!$L$4:$L$150,0),COLUMN()-COLUMN($U78)),""))))</f>
        <v/>
      </c>
      <c r="AH83" s="53" t="str">
        <f ca="1">IFERROR(OFFSET('セット情報(宅配便）'!$P$2,MATCH($H83,BカートセットID入力!$C$4:$C$150,0),COLUMN()-COLUMN($U78)),IFERROR(OFFSET('セット情報(業務便）'!$P$2,MATCH($H83,BカートセットID入力!$F$4:$F$150,0),COLUMN()-COLUMN($U78)),IFERROR(OFFSET('セット情報（サンプル）'!$N$2,MATCH($H83,BカートセットID入力!$I$4:$I$150,0),COLUMN()-COLUMN($U78)),IFERROR(OFFSET('セット情報（イレギュラーサンプル）'!$N$2,MATCH($H83,BカートセットID入力!$L$4:$L$150,0),COLUMN()-COLUMN($U78)),""))))</f>
        <v/>
      </c>
      <c r="AI83" s="53" t="str">
        <f ca="1">IFERROR(OFFSET('セット情報(宅配便）'!$P$2,MATCH($H83,BカートセットID入力!$C$4:$C$150,0),COLUMN()-COLUMN($U78)),IFERROR(OFFSET('セット情報(業務便）'!$P$2,MATCH($H83,BカートセットID入力!$F$4:$F$150,0),COLUMN()-COLUMN($U78)),IFERROR(OFFSET('セット情報（サンプル）'!$N$2,MATCH($H83,BカートセットID入力!$I$4:$I$150,0),COLUMN()-COLUMN($U78)),IFERROR(OFFSET('セット情報（イレギュラーサンプル）'!$N$2,MATCH($H83,BカートセットID入力!$L$4:$L$150,0),COLUMN()-COLUMN($U78)),""))))</f>
        <v/>
      </c>
      <c r="AJ83" s="53" t="str">
        <f ca="1">IFERROR(OFFSET('セット情報(宅配便）'!$P$2,MATCH($H83,BカートセットID入力!$C$4:$C$150,0),COLUMN()-COLUMN($U78)),IFERROR(OFFSET('セット情報(業務便）'!$P$2,MATCH($H83,BカートセットID入力!$F$4:$F$150,0),COLUMN()-COLUMN($U78)),IFERROR(OFFSET('セット情報（サンプル）'!$N$2,MATCH($H83,BカートセットID入力!$I$4:$I$150,0),COLUMN()-COLUMN($U78)),IFERROR(OFFSET('セット情報（イレギュラーサンプル）'!$N$2,MATCH($H83,BカートセットID入力!$L$4:$L$150,0),COLUMN()-COLUMN($U78)),""))))</f>
        <v/>
      </c>
      <c r="AK83" s="53" t="str">
        <f ca="1">IFERROR(OFFSET('セット情報(宅配便）'!$P$2,MATCH($H83,BカートセットID入力!$C$4:$C$150,0),COLUMN()-COLUMN($U78)),IFERROR(OFFSET('セット情報(業務便）'!$P$2,MATCH($H83,BカートセットID入力!$F$4:$F$150,0),COLUMN()-COLUMN($U78)),IFERROR(OFFSET('セット情報（サンプル）'!$N$2,MATCH($H83,BカートセットID入力!$I$4:$I$150,0),COLUMN()-COLUMN($U78)),IFERROR(OFFSET('セット情報（イレギュラーサンプル）'!$N$2,MATCH($H83,BカートセットID入力!$L$4:$L$150,0),COLUMN()-COLUMN($U78)),""))))</f>
        <v/>
      </c>
      <c r="AL83" s="53" t="str">
        <f ca="1">IFERROR(OFFSET('セット情報(宅配便）'!$P$2,MATCH($H83,BカートセットID入力!$C$4:$C$150,0),COLUMN()-COLUMN($U78)),IFERROR(OFFSET('セット情報(業務便）'!$P$2,MATCH($H83,BカートセットID入力!$F$4:$F$150,0),COLUMN()-COLUMN($U78)),IFERROR(OFFSET('セット情報（サンプル）'!$N$2,MATCH($H83,BカートセットID入力!$I$4:$I$150,0),COLUMN()-COLUMN($U78)),IFERROR(OFFSET('セット情報（イレギュラーサンプル）'!$N$2,MATCH($H83,BカートセットID入力!$L$4:$L$150,0),COLUMN()-COLUMN($U78)),""))))</f>
        <v/>
      </c>
      <c r="AM83" s="53" t="str">
        <f ca="1">IFERROR(OFFSET('セット情報(宅配便）'!$P$2,MATCH($H83,BカートセットID入力!$C$4:$C$150,0),COLUMN()-COLUMN($U78)),IFERROR(OFFSET('セット情報(業務便）'!$P$2,MATCH($H83,BカートセットID入力!$F$4:$F$150,0),COLUMN()-COLUMN($U78)),IFERROR(OFFSET('セット情報（サンプル）'!$N$2,MATCH($H83,BカートセットID入力!$I$4:$I$150,0),COLUMN()-COLUMN($U78)),IFERROR(OFFSET('セット情報（イレギュラーサンプル）'!$N$2,MATCH($H83,BカートセットID入力!$L$4:$L$150,0),COLUMN()-COLUMN($U78)),""))))</f>
        <v/>
      </c>
      <c r="AN83" s="53" t="str">
        <f ca="1">IFERROR(OFFSET('セット情報(宅配便）'!$P$2,MATCH($H83,BカートセットID入力!$C$4:$C$150,0),COLUMN()-COLUMN($U78)),IFERROR(OFFSET('セット情報(業務便）'!$P$2,MATCH($H83,BカートセットID入力!$F$4:$F$150,0),COLUMN()-COLUMN($U78)),IFERROR(OFFSET('セット情報（サンプル）'!$N$2,MATCH($H83,BカートセットID入力!$I$4:$I$150,0),COLUMN()-COLUMN($U78)),IFERROR(OFFSET('セット情報（イレギュラーサンプル）'!$N$2,MATCH($H83,BカートセットID入力!$L$4:$L$150,0),COLUMN()-COLUMN($U78)),""))))</f>
        <v/>
      </c>
      <c r="AO83" s="53" t="str">
        <f ca="1">IFERROR(OFFSET('セット情報(宅配便）'!$P$2,MATCH($H83,BカートセットID入力!$C$4:$C$150,0),COLUMN()-COLUMN($U78)),IFERROR(OFFSET('セット情報(業務便）'!$P$2,MATCH($H83,BカートセットID入力!$F$4:$F$150,0),COLUMN()-COLUMN($U78)),IFERROR(OFFSET('セット情報（サンプル）'!$N$2,MATCH($H83,BカートセットID入力!$I$4:$I$150,0),COLUMN()-COLUMN($U78)),IFERROR(OFFSET('セット情報（イレギュラーサンプル）'!$N$2,MATCH($H83,BカートセットID入力!$L$4:$L$150,0),COLUMN()-COLUMN($U78)),""))))</f>
        <v/>
      </c>
      <c r="AP83" s="53" t="str">
        <f ca="1">IFERROR(OFFSET('セット情報(宅配便）'!$P$2,MATCH($H83,BカートセットID入力!$C$4:$C$150,0),COLUMN()-COLUMN($U78)),IFERROR(OFFSET('セット情報(業務便）'!$P$2,MATCH($H83,BカートセットID入力!$F$4:$F$150,0),COLUMN()-COLUMN($U78)),IFERROR(OFFSET('セット情報（サンプル）'!$N$2,MATCH($H83,BカートセットID入力!$I$4:$I$150,0),COLUMN()-COLUMN($U78)),IFERROR(OFFSET('セット情報（イレギュラーサンプル）'!$N$2,MATCH($H83,BカートセットID入力!$L$4:$L$150,0),COLUMN()-COLUMN($U78)),""))))</f>
        <v/>
      </c>
      <c r="AQ83" s="53" t="str">
        <f ca="1">IFERROR(OFFSET('セット情報(宅配便）'!$P$2,MATCH($H83,BカートセットID入力!$C$4:$C$150,0),COLUMN()-COLUMN($U78)),IFERROR(OFFSET('セット情報(業務便）'!$P$2,MATCH($H83,BカートセットID入力!$F$4:$F$150,0),COLUMN()-COLUMN($U78)),IFERROR(OFFSET('セット情報（サンプル）'!$N$2,MATCH($H83,BカートセットID入力!$I$4:$I$150,0),COLUMN()-COLUMN($U78)),IFERROR(OFFSET('セット情報（イレギュラーサンプル）'!$N$2,MATCH($H83,BカートセットID入力!$L$4:$L$150,0),COLUMN()-COLUMN($U78)),""))))</f>
        <v/>
      </c>
      <c r="AR83" s="53" t="str">
        <f ca="1">IFERROR(OFFSET('セット情報(宅配便）'!$P$2,MATCH($H83,BカートセットID入力!$C$4:$C$150,0),COLUMN()-COLUMN($U78)),IFERROR(OFFSET('セット情報(業務便）'!$P$2,MATCH($H83,BカートセットID入力!$F$4:$F$150,0),COLUMN()-COLUMN($U78)),IFERROR(OFFSET('セット情報（サンプル）'!$N$2,MATCH($H83,BカートセットID入力!$I$4:$I$150,0),COLUMN()-COLUMN($U78)),IFERROR(OFFSET('セット情報（イレギュラーサンプル）'!$N$2,MATCH($H83,BカートセットID入力!$L$4:$L$150,0),COLUMN()-COLUMN($U78)),""))))</f>
        <v/>
      </c>
      <c r="AS83" s="53" t="str">
        <f ca="1">IFERROR(OFFSET('セット情報(宅配便）'!$P$2,MATCH($H83,BカートセットID入力!$C$4:$C$150,0),COLUMN()-COLUMN($U78)),IFERROR(OFFSET('セット情報(業務便）'!$P$2,MATCH($H83,BカートセットID入力!$F$4:$F$150,0),COLUMN()-COLUMN($U78)),IFERROR(OFFSET('セット情報（サンプル）'!$N$2,MATCH($H83,BカートセットID入力!$I$4:$I$150,0),COLUMN()-COLUMN($U78)),IFERROR(OFFSET('セット情報（イレギュラーサンプル）'!$N$2,MATCH($H83,BカートセットID入力!$L$4:$L$150,0),COLUMN()-COLUMN($U78)),""))))</f>
        <v/>
      </c>
      <c r="AT83" s="53" t="str">
        <f ca="1">IFERROR(OFFSET('セット情報(宅配便）'!$P$2,MATCH($H83,BカートセットID入力!$C$4:$C$150,0),COLUMN()-COLUMN($U78)),IFERROR(OFFSET('セット情報(業務便）'!$P$2,MATCH($H83,BカートセットID入力!$F$4:$F$150,0),COLUMN()-COLUMN($U78)),IFERROR(OFFSET('セット情報（サンプル）'!$N$2,MATCH($H83,BカートセットID入力!$I$4:$I$150,0),COLUMN()-COLUMN($U78)),IFERROR(OFFSET('セット情報（イレギュラーサンプル）'!$N$2,MATCH($H83,BカートセットID入力!$L$4:$L$150,0),COLUMN()-COLUMN($U78)),""))))</f>
        <v/>
      </c>
    </row>
    <row r="84" spans="1:46">
      <c r="A84" s="144"/>
      <c r="B84" s="53" t="str">
        <f>IF(ISBLANK(現行セット情報CSV!A84),"",現行セット情報CSV!A84)</f>
        <v/>
      </c>
      <c r="C84" s="53" t="str">
        <f>IF(ISBLANK(現行セット情報CSV!B84),"",現行セット情報CSV!B84)&amp;IFERROR(VLOOKUP(A84,上部フリースペースHTML!$A$3:$H$5,8,FALSE),"")</f>
        <v/>
      </c>
      <c r="D84" s="53" t="str">
        <f>IF(ISBLANK(現行セット情報CSV!C84),"",現行セット情報CSV!C84)</f>
        <v/>
      </c>
      <c r="E84" s="53" t="str">
        <f>IF(ISBLANK(現行セット情報CSV!D84),"",現行セット情報CSV!D84)</f>
        <v/>
      </c>
      <c r="F84" s="53" t="str">
        <f>IF(ISBLANK(現行セット情報CSV!E84),"",現行セット情報CSV!E84)</f>
        <v/>
      </c>
      <c r="G84" s="53" t="str">
        <f>IF(ISBLANK(現行セット情報CSV!F84),"",現行セット情報CSV!F84)</f>
        <v/>
      </c>
      <c r="H84" s="53" t="str">
        <f>IF(ISBLANK(現行セット情報CSV!G84),"",現行セット情報CSV!G84)</f>
        <v/>
      </c>
      <c r="I84" s="53" t="str">
        <f>IF(ISBLANK(現行セット情報CSV!H84),"",現行セット情報CSV!H84)</f>
        <v/>
      </c>
      <c r="J84" s="53" t="str">
        <f>IF(ISBLANK(現行セット情報CSV!I84),"",現行セット情報CSV!I84&amp;"("&amp;TEXT($J$2,"yyyy年m月")&amp;"納品から)")</f>
        <v/>
      </c>
      <c r="K84" s="53" t="str">
        <f>IF(ISBLANK(現行セット情報CSV!J84),"",現行セット情報CSV!J84)</f>
        <v/>
      </c>
      <c r="L84" s="53" t="str">
        <f>IF(ISBLANK(現行セット情報CSV!K84),"",現行セット情報CSV!K84)</f>
        <v/>
      </c>
      <c r="M84" s="53" t="str">
        <f>IF(ISBLANK(現行セット情報CSV!L84),"",現行セット情報CSV!L84)</f>
        <v/>
      </c>
      <c r="N84" s="53" t="str">
        <f>IF(ISBLANK(現行セット情報CSV!M84),"",現行セット情報CSV!M84)</f>
        <v/>
      </c>
      <c r="O84" s="53" t="str">
        <f>IF(ISBLANK(現行セット情報CSV!N84),"",現行セット情報CSV!N84)</f>
        <v/>
      </c>
      <c r="P84" s="53" t="str">
        <f>IF(ISBLANK(現行セット情報CSV!O84),"",現行セット情報CSV!O84)</f>
        <v/>
      </c>
      <c r="Q84" s="53" t="str">
        <f>IF(ISBLANK(現行セット情報CSV!P84),"",現行セット情報CSV!P84)</f>
        <v/>
      </c>
      <c r="R84" s="53" t="str">
        <f>IF(ISBLANK(現行セット情報CSV!Q84),"",現行セット情報CSV!Q84)</f>
        <v/>
      </c>
      <c r="S84" s="53" t="str">
        <f>IF(ISBLANK(現行セット情報CSV!R84),"",現行セット情報CSV!R84)</f>
        <v/>
      </c>
      <c r="T84" s="53" t="str">
        <f>IF(ISBLANK(現行セット情報CSV!S84),"",現行セット情報CSV!S84)</f>
        <v/>
      </c>
      <c r="U84" s="53" t="str">
        <f ca="1">IFERROR(OFFSET('セット情報(宅配便）'!$P$2,MATCH($H84,BカートセットID入力!$C$4:$C$150,0),COLUMN()-COLUMN($U79)),IFERROR(OFFSET('セット情報(業務便）'!$P$2,MATCH($H84,BカートセットID入力!$F$4:$F$150,0),COLUMN()-COLUMN($U79)),IFERROR(OFFSET('セット情報（サンプル）'!$N$2,MATCH($H84,BカートセットID入力!$I$4:$I$150,0),COLUMN()-COLUMN($U79)),IFERROR(OFFSET('セット情報（イレギュラーサンプル）'!$N$2,MATCH($H84,BカートセットID入力!$L$4:$L$150,0),COLUMN()-COLUMN($U79)),""))))</f>
        <v/>
      </c>
      <c r="V84" s="53" t="str">
        <f ca="1">IFERROR(OFFSET('セット情報(宅配便）'!$P$2,MATCH($H84,BカートセットID入力!$C$4:$C$150,0),COLUMN()-COLUMN($U79)),IFERROR(OFFSET('セット情報(業務便）'!$P$2,MATCH($H84,BカートセットID入力!$F$4:$F$150,0),COLUMN()-COLUMN($U79)),IFERROR(OFFSET('セット情報（サンプル）'!$N$2,MATCH($H84,BカートセットID入力!$I$4:$I$150,0),COLUMN()-COLUMN($U79)),IFERROR(OFFSET('セット情報（イレギュラーサンプル）'!$N$2,MATCH($H84,BカートセットID入力!$L$4:$L$150,0),COLUMN()-COLUMN($U79)),""))))</f>
        <v/>
      </c>
      <c r="W84" s="53" t="str">
        <f ca="1">IFERROR(OFFSET('セット情報(宅配便）'!$P$2,MATCH($H84,BカートセットID入力!$C$4:$C$150,0),COLUMN()-COLUMN($U79)),IFERROR(OFFSET('セット情報(業務便）'!$P$2,MATCH($H84,BカートセットID入力!$F$4:$F$150,0),COLUMN()-COLUMN($U79)),IFERROR(OFFSET('セット情報（サンプル）'!$N$2,MATCH($H84,BカートセットID入力!$I$4:$I$150,0),COLUMN()-COLUMN($U79)),IFERROR(OFFSET('セット情報（イレギュラーサンプル）'!$N$2,MATCH($H84,BカートセットID入力!$L$4:$L$150,0),COLUMN()-COLUMN($U79)),""))))</f>
        <v/>
      </c>
      <c r="X84" s="53" t="str">
        <f ca="1">IFERROR(OFFSET('セット情報(宅配便）'!$P$2,MATCH($H84,BカートセットID入力!$C$4:$C$150,0),COLUMN()-COLUMN($U79)),IFERROR(OFFSET('セット情報(業務便）'!$P$2,MATCH($H84,BカートセットID入力!$F$4:$F$150,0),COLUMN()-COLUMN($U79)),IFERROR(OFFSET('セット情報（サンプル）'!$N$2,MATCH($H84,BカートセットID入力!$I$4:$I$150,0),COLUMN()-COLUMN($U79)),IFERROR(OFFSET('セット情報（イレギュラーサンプル）'!$N$2,MATCH($H84,BカートセットID入力!$L$4:$L$150,0),COLUMN()-COLUMN($U79)),""))))</f>
        <v/>
      </c>
      <c r="Y84" s="53" t="str">
        <f ca="1">IFERROR(OFFSET('セット情報(宅配便）'!$P$2,MATCH($H84,BカートセットID入力!$C$4:$C$150,0),COLUMN()-COLUMN($U79)),IFERROR(OFFSET('セット情報(業務便）'!$P$2,MATCH($H84,BカートセットID入力!$F$4:$F$150,0),COLUMN()-COLUMN($U79)),IFERROR(OFFSET('セット情報（サンプル）'!$N$2,MATCH($H84,BカートセットID入力!$I$4:$I$150,0),COLUMN()-COLUMN($U79)),IFERROR(OFFSET('セット情報（イレギュラーサンプル）'!$N$2,MATCH($H84,BカートセットID入力!$L$4:$L$150,0),COLUMN()-COLUMN($U79)),""))))</f>
        <v/>
      </c>
      <c r="Z84" s="53" t="str">
        <f ca="1">IFERROR(OFFSET('セット情報(宅配便）'!$P$2,MATCH($H84,BカートセットID入力!$C$4:$C$150,0),COLUMN()-COLUMN($U79)),IFERROR(OFFSET('セット情報(業務便）'!$P$2,MATCH($H84,BカートセットID入力!$F$4:$F$150,0),COLUMN()-COLUMN($U79)),IFERROR(OFFSET('セット情報（サンプル）'!$N$2,MATCH($H84,BカートセットID入力!$I$4:$I$150,0),COLUMN()-COLUMN($U79)),IFERROR(OFFSET('セット情報（イレギュラーサンプル）'!$N$2,MATCH($H84,BカートセットID入力!$L$4:$L$150,0),COLUMN()-COLUMN($U79)),""))))</f>
        <v/>
      </c>
      <c r="AA84" s="53" t="str">
        <f ca="1">IFERROR(OFFSET('セット情報(宅配便）'!$P$2,MATCH($H84,BカートセットID入力!$C$4:$C$150,0),COLUMN()-COLUMN($U79)),IFERROR(OFFSET('セット情報(業務便）'!$P$2,MATCH($H84,BカートセットID入力!$F$4:$F$150,0),COLUMN()-COLUMN($U79)),IFERROR(OFFSET('セット情報（サンプル）'!$N$2,MATCH($H84,BカートセットID入力!$I$4:$I$150,0),COLUMN()-COLUMN($U79)),IFERROR(OFFSET('セット情報（イレギュラーサンプル）'!$N$2,MATCH($H84,BカートセットID入力!$L$4:$L$150,0),COLUMN()-COLUMN($U79)),""))))</f>
        <v/>
      </c>
      <c r="AB84" s="53" t="str">
        <f ca="1">IFERROR(OFFSET('セット情報(宅配便）'!$P$2,MATCH($H84,BカートセットID入力!$C$4:$C$150,0),COLUMN()-COLUMN($U79)),IFERROR(OFFSET('セット情報(業務便）'!$P$2,MATCH($H84,BカートセットID入力!$F$4:$F$150,0),COLUMN()-COLUMN($U79)),IFERROR(OFFSET('セット情報（サンプル）'!$N$2,MATCH($H84,BカートセットID入力!$I$4:$I$150,0),COLUMN()-COLUMN($U79)),IFERROR(OFFSET('セット情報（イレギュラーサンプル）'!$N$2,MATCH($H84,BカートセットID入力!$L$4:$L$150,0),COLUMN()-COLUMN($U79)),""))))</f>
        <v/>
      </c>
      <c r="AC84" s="53" t="str">
        <f ca="1">IFERROR(OFFSET('セット情報(宅配便）'!$P$2,MATCH($H84,BカートセットID入力!$C$4:$C$150,0),COLUMN()-COLUMN($U79)),IFERROR(OFFSET('セット情報(業務便）'!$P$2,MATCH($H84,BカートセットID入力!$F$4:$F$150,0),COLUMN()-COLUMN($U79)),IFERROR(OFFSET('セット情報（サンプル）'!$N$2,MATCH($H84,BカートセットID入力!$I$4:$I$150,0),COLUMN()-COLUMN($U79)),IFERROR(OFFSET('セット情報（イレギュラーサンプル）'!$N$2,MATCH($H84,BカートセットID入力!$L$4:$L$150,0),COLUMN()-COLUMN($U79)),""))))</f>
        <v/>
      </c>
      <c r="AD84" s="53" t="str">
        <f ca="1">IFERROR(OFFSET('セット情報(宅配便）'!$P$2,MATCH($H84,BカートセットID入力!$C$4:$C$150,0),COLUMN()-COLUMN($U79)),IFERROR(OFFSET('セット情報(業務便）'!$P$2,MATCH($H84,BカートセットID入力!$F$4:$F$150,0),COLUMN()-COLUMN($U79)),IFERROR(OFFSET('セット情報（サンプル）'!$N$2,MATCH($H84,BカートセットID入力!$I$4:$I$150,0),COLUMN()-COLUMN($U79)),IFERROR(OFFSET('セット情報（イレギュラーサンプル）'!$N$2,MATCH($H84,BカートセットID入力!$L$4:$L$150,0),COLUMN()-COLUMN($U79)),""))))</f>
        <v/>
      </c>
      <c r="AE84" s="53" t="str">
        <f ca="1">IFERROR(OFFSET('セット情報(宅配便）'!$P$2,MATCH($H84,BカートセットID入力!$C$4:$C$150,0),COLUMN()-COLUMN($U79)),IFERROR(OFFSET('セット情報(業務便）'!$P$2,MATCH($H84,BカートセットID入力!$F$4:$F$150,0),COLUMN()-COLUMN($U79)),IFERROR(OFFSET('セット情報（サンプル）'!$N$2,MATCH($H84,BカートセットID入力!$I$4:$I$150,0),COLUMN()-COLUMN($U79)),IFERROR(OFFSET('セット情報（イレギュラーサンプル）'!$N$2,MATCH($H84,BカートセットID入力!$L$4:$L$150,0),COLUMN()-COLUMN($U79)),""))))</f>
        <v/>
      </c>
      <c r="AF84" s="53" t="str">
        <f ca="1">IFERROR(OFFSET('セット情報(宅配便）'!$P$2,MATCH($H84,BカートセットID入力!$C$4:$C$150,0),COLUMN()-COLUMN($U79)),IFERROR(OFFSET('セット情報(業務便）'!$P$2,MATCH($H84,BカートセットID入力!$F$4:$F$150,0),COLUMN()-COLUMN($U79)),IFERROR(OFFSET('セット情報（サンプル）'!$N$2,MATCH($H84,BカートセットID入力!$I$4:$I$150,0),COLUMN()-COLUMN($U79)),IFERROR(OFFSET('セット情報（イレギュラーサンプル）'!$N$2,MATCH($H84,BカートセットID入力!$L$4:$L$150,0),COLUMN()-COLUMN($U79)),""))))</f>
        <v/>
      </c>
      <c r="AG84" s="53" t="str">
        <f ca="1">IFERROR(OFFSET('セット情報(宅配便）'!$P$2,MATCH($H84,BカートセットID入力!$C$4:$C$150,0),COLUMN()-COLUMN($U79)),IFERROR(OFFSET('セット情報(業務便）'!$P$2,MATCH($H84,BカートセットID入力!$F$4:$F$150,0),COLUMN()-COLUMN($U79)),IFERROR(OFFSET('セット情報（サンプル）'!$N$2,MATCH($H84,BカートセットID入力!$I$4:$I$150,0),COLUMN()-COLUMN($U79)),IFERROR(OFFSET('セット情報（イレギュラーサンプル）'!$N$2,MATCH($H84,BカートセットID入力!$L$4:$L$150,0),COLUMN()-COLUMN($U79)),""))))</f>
        <v/>
      </c>
      <c r="AH84" s="53" t="str">
        <f ca="1">IFERROR(OFFSET('セット情報(宅配便）'!$P$2,MATCH($H84,BカートセットID入力!$C$4:$C$150,0),COLUMN()-COLUMN($U79)),IFERROR(OFFSET('セット情報(業務便）'!$P$2,MATCH($H84,BカートセットID入力!$F$4:$F$150,0),COLUMN()-COLUMN($U79)),IFERROR(OFFSET('セット情報（サンプル）'!$N$2,MATCH($H84,BカートセットID入力!$I$4:$I$150,0),COLUMN()-COLUMN($U79)),IFERROR(OFFSET('セット情報（イレギュラーサンプル）'!$N$2,MATCH($H84,BカートセットID入力!$L$4:$L$150,0),COLUMN()-COLUMN($U79)),""))))</f>
        <v/>
      </c>
      <c r="AI84" s="53" t="str">
        <f ca="1">IFERROR(OFFSET('セット情報(宅配便）'!$P$2,MATCH($H84,BカートセットID入力!$C$4:$C$150,0),COLUMN()-COLUMN($U79)),IFERROR(OFFSET('セット情報(業務便）'!$P$2,MATCH($H84,BカートセットID入力!$F$4:$F$150,0),COLUMN()-COLUMN($U79)),IFERROR(OFFSET('セット情報（サンプル）'!$N$2,MATCH($H84,BカートセットID入力!$I$4:$I$150,0),COLUMN()-COLUMN($U79)),IFERROR(OFFSET('セット情報（イレギュラーサンプル）'!$N$2,MATCH($H84,BカートセットID入力!$L$4:$L$150,0),COLUMN()-COLUMN($U79)),""))))</f>
        <v/>
      </c>
      <c r="AJ84" s="53" t="str">
        <f ca="1">IFERROR(OFFSET('セット情報(宅配便）'!$P$2,MATCH($H84,BカートセットID入力!$C$4:$C$150,0),COLUMN()-COLUMN($U79)),IFERROR(OFFSET('セット情報(業務便）'!$P$2,MATCH($H84,BカートセットID入力!$F$4:$F$150,0),COLUMN()-COLUMN($U79)),IFERROR(OFFSET('セット情報（サンプル）'!$N$2,MATCH($H84,BカートセットID入力!$I$4:$I$150,0),COLUMN()-COLUMN($U79)),IFERROR(OFFSET('セット情報（イレギュラーサンプル）'!$N$2,MATCH($H84,BカートセットID入力!$L$4:$L$150,0),COLUMN()-COLUMN($U79)),""))))</f>
        <v/>
      </c>
      <c r="AK84" s="53" t="str">
        <f ca="1">IFERROR(OFFSET('セット情報(宅配便）'!$P$2,MATCH($H84,BカートセットID入力!$C$4:$C$150,0),COLUMN()-COLUMN($U79)),IFERROR(OFFSET('セット情報(業務便）'!$P$2,MATCH($H84,BカートセットID入力!$F$4:$F$150,0),COLUMN()-COLUMN($U79)),IFERROR(OFFSET('セット情報（サンプル）'!$N$2,MATCH($H84,BカートセットID入力!$I$4:$I$150,0),COLUMN()-COLUMN($U79)),IFERROR(OFFSET('セット情報（イレギュラーサンプル）'!$N$2,MATCH($H84,BカートセットID入力!$L$4:$L$150,0),COLUMN()-COLUMN($U79)),""))))</f>
        <v/>
      </c>
      <c r="AL84" s="53" t="str">
        <f ca="1">IFERROR(OFFSET('セット情報(宅配便）'!$P$2,MATCH($H84,BカートセットID入力!$C$4:$C$150,0),COLUMN()-COLUMN($U79)),IFERROR(OFFSET('セット情報(業務便）'!$P$2,MATCH($H84,BカートセットID入力!$F$4:$F$150,0),COLUMN()-COLUMN($U79)),IFERROR(OFFSET('セット情報（サンプル）'!$N$2,MATCH($H84,BカートセットID入力!$I$4:$I$150,0),COLUMN()-COLUMN($U79)),IFERROR(OFFSET('セット情報（イレギュラーサンプル）'!$N$2,MATCH($H84,BカートセットID入力!$L$4:$L$150,0),COLUMN()-COLUMN($U79)),""))))</f>
        <v/>
      </c>
      <c r="AM84" s="53" t="str">
        <f ca="1">IFERROR(OFFSET('セット情報(宅配便）'!$P$2,MATCH($H84,BカートセットID入力!$C$4:$C$150,0),COLUMN()-COLUMN($U79)),IFERROR(OFFSET('セット情報(業務便）'!$P$2,MATCH($H84,BカートセットID入力!$F$4:$F$150,0),COLUMN()-COLUMN($U79)),IFERROR(OFFSET('セット情報（サンプル）'!$N$2,MATCH($H84,BカートセットID入力!$I$4:$I$150,0),COLUMN()-COLUMN($U79)),IFERROR(OFFSET('セット情報（イレギュラーサンプル）'!$N$2,MATCH($H84,BカートセットID入力!$L$4:$L$150,0),COLUMN()-COLUMN($U79)),""))))</f>
        <v/>
      </c>
      <c r="AN84" s="53" t="str">
        <f ca="1">IFERROR(OFFSET('セット情報(宅配便）'!$P$2,MATCH($H84,BカートセットID入力!$C$4:$C$150,0),COLUMN()-COLUMN($U79)),IFERROR(OFFSET('セット情報(業務便）'!$P$2,MATCH($H84,BカートセットID入力!$F$4:$F$150,0),COLUMN()-COLUMN($U79)),IFERROR(OFFSET('セット情報（サンプル）'!$N$2,MATCH($H84,BカートセットID入力!$I$4:$I$150,0),COLUMN()-COLUMN($U79)),IFERROR(OFFSET('セット情報（イレギュラーサンプル）'!$N$2,MATCH($H84,BカートセットID入力!$L$4:$L$150,0),COLUMN()-COLUMN($U79)),""))))</f>
        <v/>
      </c>
      <c r="AO84" s="53" t="str">
        <f ca="1">IFERROR(OFFSET('セット情報(宅配便）'!$P$2,MATCH($H84,BカートセットID入力!$C$4:$C$150,0),COLUMN()-COLUMN($U79)),IFERROR(OFFSET('セット情報(業務便）'!$P$2,MATCH($H84,BカートセットID入力!$F$4:$F$150,0),COLUMN()-COLUMN($U79)),IFERROR(OFFSET('セット情報（サンプル）'!$N$2,MATCH($H84,BカートセットID入力!$I$4:$I$150,0),COLUMN()-COLUMN($U79)),IFERROR(OFFSET('セット情報（イレギュラーサンプル）'!$N$2,MATCH($H84,BカートセットID入力!$L$4:$L$150,0),COLUMN()-COLUMN($U79)),""))))</f>
        <v/>
      </c>
      <c r="AP84" s="53" t="str">
        <f ca="1">IFERROR(OFFSET('セット情報(宅配便）'!$P$2,MATCH($H84,BカートセットID入力!$C$4:$C$150,0),COLUMN()-COLUMN($U79)),IFERROR(OFFSET('セット情報(業務便）'!$P$2,MATCH($H84,BカートセットID入力!$F$4:$F$150,0),COLUMN()-COLUMN($U79)),IFERROR(OFFSET('セット情報（サンプル）'!$N$2,MATCH($H84,BカートセットID入力!$I$4:$I$150,0),COLUMN()-COLUMN($U79)),IFERROR(OFFSET('セット情報（イレギュラーサンプル）'!$N$2,MATCH($H84,BカートセットID入力!$L$4:$L$150,0),COLUMN()-COLUMN($U79)),""))))</f>
        <v/>
      </c>
      <c r="AQ84" s="53" t="str">
        <f ca="1">IFERROR(OFFSET('セット情報(宅配便）'!$P$2,MATCH($H84,BカートセットID入力!$C$4:$C$150,0),COLUMN()-COLUMN($U79)),IFERROR(OFFSET('セット情報(業務便）'!$P$2,MATCH($H84,BカートセットID入力!$F$4:$F$150,0),COLUMN()-COLUMN($U79)),IFERROR(OFFSET('セット情報（サンプル）'!$N$2,MATCH($H84,BカートセットID入力!$I$4:$I$150,0),COLUMN()-COLUMN($U79)),IFERROR(OFFSET('セット情報（イレギュラーサンプル）'!$N$2,MATCH($H84,BカートセットID入力!$L$4:$L$150,0),COLUMN()-COLUMN($U79)),""))))</f>
        <v/>
      </c>
      <c r="AR84" s="53" t="str">
        <f ca="1">IFERROR(OFFSET('セット情報(宅配便）'!$P$2,MATCH($H84,BカートセットID入力!$C$4:$C$150,0),COLUMN()-COLUMN($U79)),IFERROR(OFFSET('セット情報(業務便）'!$P$2,MATCH($H84,BカートセットID入力!$F$4:$F$150,0),COLUMN()-COLUMN($U79)),IFERROR(OFFSET('セット情報（サンプル）'!$N$2,MATCH($H84,BカートセットID入力!$I$4:$I$150,0),COLUMN()-COLUMN($U79)),IFERROR(OFFSET('セット情報（イレギュラーサンプル）'!$N$2,MATCH($H84,BカートセットID入力!$L$4:$L$150,0),COLUMN()-COLUMN($U79)),""))))</f>
        <v/>
      </c>
      <c r="AS84" s="53" t="str">
        <f ca="1">IFERROR(OFFSET('セット情報(宅配便）'!$P$2,MATCH($H84,BカートセットID入力!$C$4:$C$150,0),COLUMN()-COLUMN($U79)),IFERROR(OFFSET('セット情報(業務便）'!$P$2,MATCH($H84,BカートセットID入力!$F$4:$F$150,0),COLUMN()-COLUMN($U79)),IFERROR(OFFSET('セット情報（サンプル）'!$N$2,MATCH($H84,BカートセットID入力!$I$4:$I$150,0),COLUMN()-COLUMN($U79)),IFERROR(OFFSET('セット情報（イレギュラーサンプル）'!$N$2,MATCH($H84,BカートセットID入力!$L$4:$L$150,0),COLUMN()-COLUMN($U79)),""))))</f>
        <v/>
      </c>
      <c r="AT84" s="53" t="str">
        <f ca="1">IFERROR(OFFSET('セット情報(宅配便）'!$P$2,MATCH($H84,BカートセットID入力!$C$4:$C$150,0),COLUMN()-COLUMN($U79)),IFERROR(OFFSET('セット情報(業務便）'!$P$2,MATCH($H84,BカートセットID入力!$F$4:$F$150,0),COLUMN()-COLUMN($U79)),IFERROR(OFFSET('セット情報（サンプル）'!$N$2,MATCH($H84,BカートセットID入力!$I$4:$I$150,0),COLUMN()-COLUMN($U79)),IFERROR(OFFSET('セット情報（イレギュラーサンプル）'!$N$2,MATCH($H84,BカートセットID入力!$L$4:$L$150,0),COLUMN()-COLUMN($U79)),""))))</f>
        <v/>
      </c>
    </row>
    <row r="85" spans="1:46">
      <c r="A85" s="144"/>
      <c r="B85" s="53" t="str">
        <f>IF(ISBLANK(現行セット情報CSV!A85),"",現行セット情報CSV!A85)</f>
        <v/>
      </c>
      <c r="C85" s="53" t="str">
        <f>IF(ISBLANK(現行セット情報CSV!B85),"",現行セット情報CSV!B85)&amp;IFERROR(VLOOKUP(A85,上部フリースペースHTML!$A$3:$H$5,8,FALSE),"")</f>
        <v/>
      </c>
      <c r="D85" s="53" t="str">
        <f>IF(ISBLANK(現行セット情報CSV!C85),"",現行セット情報CSV!C85)</f>
        <v/>
      </c>
      <c r="E85" s="53" t="str">
        <f>IF(ISBLANK(現行セット情報CSV!D85),"",現行セット情報CSV!D85)</f>
        <v/>
      </c>
      <c r="F85" s="53" t="str">
        <f>IF(ISBLANK(現行セット情報CSV!E85),"",現行セット情報CSV!E85)</f>
        <v/>
      </c>
      <c r="G85" s="53" t="str">
        <f>IF(ISBLANK(現行セット情報CSV!F85),"",現行セット情報CSV!F85)</f>
        <v/>
      </c>
      <c r="H85" s="53" t="str">
        <f>IF(ISBLANK(現行セット情報CSV!G85),"",現行セット情報CSV!G85)</f>
        <v/>
      </c>
      <c r="I85" s="53" t="str">
        <f>IF(ISBLANK(現行セット情報CSV!H85),"",現行セット情報CSV!H85)</f>
        <v/>
      </c>
      <c r="J85" s="53" t="str">
        <f>IF(ISBLANK(現行セット情報CSV!I85),"",現行セット情報CSV!I85&amp;"("&amp;TEXT($J$2,"yyyy年m月")&amp;"納品から)")</f>
        <v/>
      </c>
      <c r="K85" s="53" t="str">
        <f>IF(ISBLANK(現行セット情報CSV!J85),"",現行セット情報CSV!J85)</f>
        <v/>
      </c>
      <c r="L85" s="53" t="str">
        <f>IF(ISBLANK(現行セット情報CSV!K85),"",現行セット情報CSV!K85)</f>
        <v/>
      </c>
      <c r="M85" s="53" t="str">
        <f>IF(ISBLANK(現行セット情報CSV!L85),"",現行セット情報CSV!L85)</f>
        <v/>
      </c>
      <c r="N85" s="53" t="str">
        <f>IF(ISBLANK(現行セット情報CSV!M85),"",現行セット情報CSV!M85)</f>
        <v/>
      </c>
      <c r="O85" s="53" t="str">
        <f>IF(ISBLANK(現行セット情報CSV!N85),"",現行セット情報CSV!N85)</f>
        <v/>
      </c>
      <c r="P85" s="53" t="str">
        <f>IF(ISBLANK(現行セット情報CSV!O85),"",現行セット情報CSV!O85)</f>
        <v/>
      </c>
      <c r="Q85" s="53" t="str">
        <f>IF(ISBLANK(現行セット情報CSV!P85),"",現行セット情報CSV!P85)</f>
        <v/>
      </c>
      <c r="R85" s="53" t="str">
        <f>IF(ISBLANK(現行セット情報CSV!Q85),"",現行セット情報CSV!Q85)</f>
        <v/>
      </c>
      <c r="S85" s="53" t="str">
        <f>IF(ISBLANK(現行セット情報CSV!R85),"",現行セット情報CSV!R85)</f>
        <v/>
      </c>
      <c r="T85" s="53" t="str">
        <f>IF(ISBLANK(現行セット情報CSV!S85),"",現行セット情報CSV!S85)</f>
        <v/>
      </c>
      <c r="U85" s="53" t="str">
        <f ca="1">IFERROR(OFFSET('セット情報(宅配便）'!$P$2,MATCH($H85,BカートセットID入力!$C$4:$C$150,0),COLUMN()-COLUMN($U80)),IFERROR(OFFSET('セット情報(業務便）'!$P$2,MATCH($H85,BカートセットID入力!$F$4:$F$150,0),COLUMN()-COLUMN($U80)),IFERROR(OFFSET('セット情報（サンプル）'!$N$2,MATCH($H85,BカートセットID入力!$I$4:$I$150,0),COLUMN()-COLUMN($U80)),IFERROR(OFFSET('セット情報（イレギュラーサンプル）'!$N$2,MATCH($H85,BカートセットID入力!$L$4:$L$150,0),COLUMN()-COLUMN($U80)),""))))</f>
        <v/>
      </c>
      <c r="V85" s="53" t="str">
        <f ca="1">IFERROR(OFFSET('セット情報(宅配便）'!$P$2,MATCH($H85,BカートセットID入力!$C$4:$C$150,0),COLUMN()-COLUMN($U80)),IFERROR(OFFSET('セット情報(業務便）'!$P$2,MATCH($H85,BカートセットID入力!$F$4:$F$150,0),COLUMN()-COLUMN($U80)),IFERROR(OFFSET('セット情報（サンプル）'!$N$2,MATCH($H85,BカートセットID入力!$I$4:$I$150,0),COLUMN()-COLUMN($U80)),IFERROR(OFFSET('セット情報（イレギュラーサンプル）'!$N$2,MATCH($H85,BカートセットID入力!$L$4:$L$150,0),COLUMN()-COLUMN($U80)),""))))</f>
        <v/>
      </c>
      <c r="W85" s="53" t="str">
        <f ca="1">IFERROR(OFFSET('セット情報(宅配便）'!$P$2,MATCH($H85,BカートセットID入力!$C$4:$C$150,0),COLUMN()-COLUMN($U80)),IFERROR(OFFSET('セット情報(業務便）'!$P$2,MATCH($H85,BカートセットID入力!$F$4:$F$150,0),COLUMN()-COLUMN($U80)),IFERROR(OFFSET('セット情報（サンプル）'!$N$2,MATCH($H85,BカートセットID入力!$I$4:$I$150,0),COLUMN()-COLUMN($U80)),IFERROR(OFFSET('セット情報（イレギュラーサンプル）'!$N$2,MATCH($H85,BカートセットID入力!$L$4:$L$150,0),COLUMN()-COLUMN($U80)),""))))</f>
        <v/>
      </c>
      <c r="X85" s="53" t="str">
        <f ca="1">IFERROR(OFFSET('セット情報(宅配便）'!$P$2,MATCH($H85,BカートセットID入力!$C$4:$C$150,0),COLUMN()-COLUMN($U80)),IFERROR(OFFSET('セット情報(業務便）'!$P$2,MATCH($H85,BカートセットID入力!$F$4:$F$150,0),COLUMN()-COLUMN($U80)),IFERROR(OFFSET('セット情報（サンプル）'!$N$2,MATCH($H85,BカートセットID入力!$I$4:$I$150,0),COLUMN()-COLUMN($U80)),IFERROR(OFFSET('セット情報（イレギュラーサンプル）'!$N$2,MATCH($H85,BカートセットID入力!$L$4:$L$150,0),COLUMN()-COLUMN($U80)),""))))</f>
        <v/>
      </c>
      <c r="Y85" s="53" t="str">
        <f ca="1">IFERROR(OFFSET('セット情報(宅配便）'!$P$2,MATCH($H85,BカートセットID入力!$C$4:$C$150,0),COLUMN()-COLUMN($U80)),IFERROR(OFFSET('セット情報(業務便）'!$P$2,MATCH($H85,BカートセットID入力!$F$4:$F$150,0),COLUMN()-COLUMN($U80)),IFERROR(OFFSET('セット情報（サンプル）'!$N$2,MATCH($H85,BカートセットID入力!$I$4:$I$150,0),COLUMN()-COLUMN($U80)),IFERROR(OFFSET('セット情報（イレギュラーサンプル）'!$N$2,MATCH($H85,BカートセットID入力!$L$4:$L$150,0),COLUMN()-COLUMN($U80)),""))))</f>
        <v/>
      </c>
      <c r="Z85" s="53" t="str">
        <f ca="1">IFERROR(OFFSET('セット情報(宅配便）'!$P$2,MATCH($H85,BカートセットID入力!$C$4:$C$150,0),COLUMN()-COLUMN($U80)),IFERROR(OFFSET('セット情報(業務便）'!$P$2,MATCH($H85,BカートセットID入力!$F$4:$F$150,0),COLUMN()-COLUMN($U80)),IFERROR(OFFSET('セット情報（サンプル）'!$N$2,MATCH($H85,BカートセットID入力!$I$4:$I$150,0),COLUMN()-COLUMN($U80)),IFERROR(OFFSET('セット情報（イレギュラーサンプル）'!$N$2,MATCH($H85,BカートセットID入力!$L$4:$L$150,0),COLUMN()-COLUMN($U80)),""))))</f>
        <v/>
      </c>
      <c r="AA85" s="53" t="str">
        <f ca="1">IFERROR(OFFSET('セット情報(宅配便）'!$P$2,MATCH($H85,BカートセットID入力!$C$4:$C$150,0),COLUMN()-COLUMN($U80)),IFERROR(OFFSET('セット情報(業務便）'!$P$2,MATCH($H85,BカートセットID入力!$F$4:$F$150,0),COLUMN()-COLUMN($U80)),IFERROR(OFFSET('セット情報（サンプル）'!$N$2,MATCH($H85,BカートセットID入力!$I$4:$I$150,0),COLUMN()-COLUMN($U80)),IFERROR(OFFSET('セット情報（イレギュラーサンプル）'!$N$2,MATCH($H85,BカートセットID入力!$L$4:$L$150,0),COLUMN()-COLUMN($U80)),""))))</f>
        <v/>
      </c>
      <c r="AB85" s="53" t="str">
        <f ca="1">IFERROR(OFFSET('セット情報(宅配便）'!$P$2,MATCH($H85,BカートセットID入力!$C$4:$C$150,0),COLUMN()-COLUMN($U80)),IFERROR(OFFSET('セット情報(業務便）'!$P$2,MATCH($H85,BカートセットID入力!$F$4:$F$150,0),COLUMN()-COLUMN($U80)),IFERROR(OFFSET('セット情報（サンプル）'!$N$2,MATCH($H85,BカートセットID入力!$I$4:$I$150,0),COLUMN()-COLUMN($U80)),IFERROR(OFFSET('セット情報（イレギュラーサンプル）'!$N$2,MATCH($H85,BカートセットID入力!$L$4:$L$150,0),COLUMN()-COLUMN($U80)),""))))</f>
        <v/>
      </c>
      <c r="AC85" s="53" t="str">
        <f ca="1">IFERROR(OFFSET('セット情報(宅配便）'!$P$2,MATCH($H85,BカートセットID入力!$C$4:$C$150,0),COLUMN()-COLUMN($U80)),IFERROR(OFFSET('セット情報(業務便）'!$P$2,MATCH($H85,BカートセットID入力!$F$4:$F$150,0),COLUMN()-COLUMN($U80)),IFERROR(OFFSET('セット情報（サンプル）'!$N$2,MATCH($H85,BカートセットID入力!$I$4:$I$150,0),COLUMN()-COLUMN($U80)),IFERROR(OFFSET('セット情報（イレギュラーサンプル）'!$N$2,MATCH($H85,BカートセットID入力!$L$4:$L$150,0),COLUMN()-COLUMN($U80)),""))))</f>
        <v/>
      </c>
      <c r="AD85" s="53" t="str">
        <f ca="1">IFERROR(OFFSET('セット情報(宅配便）'!$P$2,MATCH($H85,BカートセットID入力!$C$4:$C$150,0),COLUMN()-COLUMN($U80)),IFERROR(OFFSET('セット情報(業務便）'!$P$2,MATCH($H85,BカートセットID入力!$F$4:$F$150,0),COLUMN()-COLUMN($U80)),IFERROR(OFFSET('セット情報（サンプル）'!$N$2,MATCH($H85,BカートセットID入力!$I$4:$I$150,0),COLUMN()-COLUMN($U80)),IFERROR(OFFSET('セット情報（イレギュラーサンプル）'!$N$2,MATCH($H85,BカートセットID入力!$L$4:$L$150,0),COLUMN()-COLUMN($U80)),""))))</f>
        <v/>
      </c>
      <c r="AE85" s="53" t="str">
        <f ca="1">IFERROR(OFFSET('セット情報(宅配便）'!$P$2,MATCH($H85,BカートセットID入力!$C$4:$C$150,0),COLUMN()-COLUMN($U80)),IFERROR(OFFSET('セット情報(業務便）'!$P$2,MATCH($H85,BカートセットID入力!$F$4:$F$150,0),COLUMN()-COLUMN($U80)),IFERROR(OFFSET('セット情報（サンプル）'!$N$2,MATCH($H85,BカートセットID入力!$I$4:$I$150,0),COLUMN()-COLUMN($U80)),IFERROR(OFFSET('セット情報（イレギュラーサンプル）'!$N$2,MATCH($H85,BカートセットID入力!$L$4:$L$150,0),COLUMN()-COLUMN($U80)),""))))</f>
        <v/>
      </c>
      <c r="AF85" s="53" t="str">
        <f ca="1">IFERROR(OFFSET('セット情報(宅配便）'!$P$2,MATCH($H85,BカートセットID入力!$C$4:$C$150,0),COLUMN()-COLUMN($U80)),IFERROR(OFFSET('セット情報(業務便）'!$P$2,MATCH($H85,BカートセットID入力!$F$4:$F$150,0),COLUMN()-COLUMN($U80)),IFERROR(OFFSET('セット情報（サンプル）'!$N$2,MATCH($H85,BカートセットID入力!$I$4:$I$150,0),COLUMN()-COLUMN($U80)),IFERROR(OFFSET('セット情報（イレギュラーサンプル）'!$N$2,MATCH($H85,BカートセットID入力!$L$4:$L$150,0),COLUMN()-COLUMN($U80)),""))))</f>
        <v/>
      </c>
      <c r="AG85" s="53" t="str">
        <f ca="1">IFERROR(OFFSET('セット情報(宅配便）'!$P$2,MATCH($H85,BカートセットID入力!$C$4:$C$150,0),COLUMN()-COLUMN($U80)),IFERROR(OFFSET('セット情報(業務便）'!$P$2,MATCH($H85,BカートセットID入力!$F$4:$F$150,0),COLUMN()-COLUMN($U80)),IFERROR(OFFSET('セット情報（サンプル）'!$N$2,MATCH($H85,BカートセットID入力!$I$4:$I$150,0),COLUMN()-COLUMN($U80)),IFERROR(OFFSET('セット情報（イレギュラーサンプル）'!$N$2,MATCH($H85,BカートセットID入力!$L$4:$L$150,0),COLUMN()-COLUMN($U80)),""))))</f>
        <v/>
      </c>
      <c r="AH85" s="53" t="str">
        <f ca="1">IFERROR(OFFSET('セット情報(宅配便）'!$P$2,MATCH($H85,BカートセットID入力!$C$4:$C$150,0),COLUMN()-COLUMN($U80)),IFERROR(OFFSET('セット情報(業務便）'!$P$2,MATCH($H85,BカートセットID入力!$F$4:$F$150,0),COLUMN()-COLUMN($U80)),IFERROR(OFFSET('セット情報（サンプル）'!$N$2,MATCH($H85,BカートセットID入力!$I$4:$I$150,0),COLUMN()-COLUMN($U80)),IFERROR(OFFSET('セット情報（イレギュラーサンプル）'!$N$2,MATCH($H85,BカートセットID入力!$L$4:$L$150,0),COLUMN()-COLUMN($U80)),""))))</f>
        <v/>
      </c>
      <c r="AI85" s="53" t="str">
        <f ca="1">IFERROR(OFFSET('セット情報(宅配便）'!$P$2,MATCH($H85,BカートセットID入力!$C$4:$C$150,0),COLUMN()-COLUMN($U80)),IFERROR(OFFSET('セット情報(業務便）'!$P$2,MATCH($H85,BカートセットID入力!$F$4:$F$150,0),COLUMN()-COLUMN($U80)),IFERROR(OFFSET('セット情報（サンプル）'!$N$2,MATCH($H85,BカートセットID入力!$I$4:$I$150,0),COLUMN()-COLUMN($U80)),IFERROR(OFFSET('セット情報（イレギュラーサンプル）'!$N$2,MATCH($H85,BカートセットID入力!$L$4:$L$150,0),COLUMN()-COLUMN($U80)),""))))</f>
        <v/>
      </c>
      <c r="AJ85" s="53" t="str">
        <f ca="1">IFERROR(OFFSET('セット情報(宅配便）'!$P$2,MATCH($H85,BカートセットID入力!$C$4:$C$150,0),COLUMN()-COLUMN($U80)),IFERROR(OFFSET('セット情報(業務便）'!$P$2,MATCH($H85,BカートセットID入力!$F$4:$F$150,0),COLUMN()-COLUMN($U80)),IFERROR(OFFSET('セット情報（サンプル）'!$N$2,MATCH($H85,BカートセットID入力!$I$4:$I$150,0),COLUMN()-COLUMN($U80)),IFERROR(OFFSET('セット情報（イレギュラーサンプル）'!$N$2,MATCH($H85,BカートセットID入力!$L$4:$L$150,0),COLUMN()-COLUMN($U80)),""))))</f>
        <v/>
      </c>
      <c r="AK85" s="53" t="str">
        <f ca="1">IFERROR(OFFSET('セット情報(宅配便）'!$P$2,MATCH($H85,BカートセットID入力!$C$4:$C$150,0),COLUMN()-COLUMN($U80)),IFERROR(OFFSET('セット情報(業務便）'!$P$2,MATCH($H85,BカートセットID入力!$F$4:$F$150,0),COLUMN()-COLUMN($U80)),IFERROR(OFFSET('セット情報（サンプル）'!$N$2,MATCH($H85,BカートセットID入力!$I$4:$I$150,0),COLUMN()-COLUMN($U80)),IFERROR(OFFSET('セット情報（イレギュラーサンプル）'!$N$2,MATCH($H85,BカートセットID入力!$L$4:$L$150,0),COLUMN()-COLUMN($U80)),""))))</f>
        <v/>
      </c>
      <c r="AL85" s="53" t="str">
        <f ca="1">IFERROR(OFFSET('セット情報(宅配便）'!$P$2,MATCH($H85,BカートセットID入力!$C$4:$C$150,0),COLUMN()-COLUMN($U80)),IFERROR(OFFSET('セット情報(業務便）'!$P$2,MATCH($H85,BカートセットID入力!$F$4:$F$150,0),COLUMN()-COLUMN($U80)),IFERROR(OFFSET('セット情報（サンプル）'!$N$2,MATCH($H85,BカートセットID入力!$I$4:$I$150,0),COLUMN()-COLUMN($U80)),IFERROR(OFFSET('セット情報（イレギュラーサンプル）'!$N$2,MATCH($H85,BカートセットID入力!$L$4:$L$150,0),COLUMN()-COLUMN($U80)),""))))</f>
        <v/>
      </c>
      <c r="AM85" s="53" t="str">
        <f ca="1">IFERROR(OFFSET('セット情報(宅配便）'!$P$2,MATCH($H85,BカートセットID入力!$C$4:$C$150,0),COLUMN()-COLUMN($U80)),IFERROR(OFFSET('セット情報(業務便）'!$P$2,MATCH($H85,BカートセットID入力!$F$4:$F$150,0),COLUMN()-COLUMN($U80)),IFERROR(OFFSET('セット情報（サンプル）'!$N$2,MATCH($H85,BカートセットID入力!$I$4:$I$150,0),COLUMN()-COLUMN($U80)),IFERROR(OFFSET('セット情報（イレギュラーサンプル）'!$N$2,MATCH($H85,BカートセットID入力!$L$4:$L$150,0),COLUMN()-COLUMN($U80)),""))))</f>
        <v/>
      </c>
      <c r="AN85" s="53" t="str">
        <f ca="1">IFERROR(OFFSET('セット情報(宅配便）'!$P$2,MATCH($H85,BカートセットID入力!$C$4:$C$150,0),COLUMN()-COLUMN($U80)),IFERROR(OFFSET('セット情報(業務便）'!$P$2,MATCH($H85,BカートセットID入力!$F$4:$F$150,0),COLUMN()-COLUMN($U80)),IFERROR(OFFSET('セット情報（サンプル）'!$N$2,MATCH($H85,BカートセットID入力!$I$4:$I$150,0),COLUMN()-COLUMN($U80)),IFERROR(OFFSET('セット情報（イレギュラーサンプル）'!$N$2,MATCH($H85,BカートセットID入力!$L$4:$L$150,0),COLUMN()-COLUMN($U80)),""))))</f>
        <v/>
      </c>
      <c r="AO85" s="53" t="str">
        <f ca="1">IFERROR(OFFSET('セット情報(宅配便）'!$P$2,MATCH($H85,BカートセットID入力!$C$4:$C$150,0),COLUMN()-COLUMN($U80)),IFERROR(OFFSET('セット情報(業務便）'!$P$2,MATCH($H85,BカートセットID入力!$F$4:$F$150,0),COLUMN()-COLUMN($U80)),IFERROR(OFFSET('セット情報（サンプル）'!$N$2,MATCH($H85,BカートセットID入力!$I$4:$I$150,0),COLUMN()-COLUMN($U80)),IFERROR(OFFSET('セット情報（イレギュラーサンプル）'!$N$2,MATCH($H85,BカートセットID入力!$L$4:$L$150,0),COLUMN()-COLUMN($U80)),""))))</f>
        <v/>
      </c>
      <c r="AP85" s="53" t="str">
        <f ca="1">IFERROR(OFFSET('セット情報(宅配便）'!$P$2,MATCH($H85,BカートセットID入力!$C$4:$C$150,0),COLUMN()-COLUMN($U80)),IFERROR(OFFSET('セット情報(業務便）'!$P$2,MATCH($H85,BカートセットID入力!$F$4:$F$150,0),COLUMN()-COLUMN($U80)),IFERROR(OFFSET('セット情報（サンプル）'!$N$2,MATCH($H85,BカートセットID入力!$I$4:$I$150,0),COLUMN()-COLUMN($U80)),IFERROR(OFFSET('セット情報（イレギュラーサンプル）'!$N$2,MATCH($H85,BカートセットID入力!$L$4:$L$150,0),COLUMN()-COLUMN($U80)),""))))</f>
        <v/>
      </c>
      <c r="AQ85" s="53" t="str">
        <f ca="1">IFERROR(OFFSET('セット情報(宅配便）'!$P$2,MATCH($H85,BカートセットID入力!$C$4:$C$150,0),COLUMN()-COLUMN($U80)),IFERROR(OFFSET('セット情報(業務便）'!$P$2,MATCH($H85,BカートセットID入力!$F$4:$F$150,0),COLUMN()-COLUMN($U80)),IFERROR(OFFSET('セット情報（サンプル）'!$N$2,MATCH($H85,BカートセットID入力!$I$4:$I$150,0),COLUMN()-COLUMN($U80)),IFERROR(OFFSET('セット情報（イレギュラーサンプル）'!$N$2,MATCH($H85,BカートセットID入力!$L$4:$L$150,0),COLUMN()-COLUMN($U80)),""))))</f>
        <v/>
      </c>
      <c r="AR85" s="53" t="str">
        <f ca="1">IFERROR(OFFSET('セット情報(宅配便）'!$P$2,MATCH($H85,BカートセットID入力!$C$4:$C$150,0),COLUMN()-COLUMN($U80)),IFERROR(OFFSET('セット情報(業務便）'!$P$2,MATCH($H85,BカートセットID入力!$F$4:$F$150,0),COLUMN()-COLUMN($U80)),IFERROR(OFFSET('セット情報（サンプル）'!$N$2,MATCH($H85,BカートセットID入力!$I$4:$I$150,0),COLUMN()-COLUMN($U80)),IFERROR(OFFSET('セット情報（イレギュラーサンプル）'!$N$2,MATCH($H85,BカートセットID入力!$L$4:$L$150,0),COLUMN()-COLUMN($U80)),""))))</f>
        <v/>
      </c>
      <c r="AS85" s="53" t="str">
        <f ca="1">IFERROR(OFFSET('セット情報(宅配便）'!$P$2,MATCH($H85,BカートセットID入力!$C$4:$C$150,0),COLUMN()-COLUMN($U80)),IFERROR(OFFSET('セット情報(業務便）'!$P$2,MATCH($H85,BカートセットID入力!$F$4:$F$150,0),COLUMN()-COLUMN($U80)),IFERROR(OFFSET('セット情報（サンプル）'!$N$2,MATCH($H85,BカートセットID入力!$I$4:$I$150,0),COLUMN()-COLUMN($U80)),IFERROR(OFFSET('セット情報（イレギュラーサンプル）'!$N$2,MATCH($H85,BカートセットID入力!$L$4:$L$150,0),COLUMN()-COLUMN($U80)),""))))</f>
        <v/>
      </c>
      <c r="AT85" s="53" t="str">
        <f ca="1">IFERROR(OFFSET('セット情報(宅配便）'!$P$2,MATCH($H85,BカートセットID入力!$C$4:$C$150,0),COLUMN()-COLUMN($U80)),IFERROR(OFFSET('セット情報(業務便）'!$P$2,MATCH($H85,BカートセットID入力!$F$4:$F$150,0),COLUMN()-COLUMN($U80)),IFERROR(OFFSET('セット情報（サンプル）'!$N$2,MATCH($H85,BカートセットID入力!$I$4:$I$150,0),COLUMN()-COLUMN($U80)),IFERROR(OFFSET('セット情報（イレギュラーサンプル）'!$N$2,MATCH($H85,BカートセットID入力!$L$4:$L$150,0),COLUMN()-COLUMN($U80)),""))))</f>
        <v/>
      </c>
    </row>
    <row r="86" spans="1:46">
      <c r="A86" s="144"/>
      <c r="B86" s="53" t="str">
        <f>IF(ISBLANK(現行セット情報CSV!A86),"",現行セット情報CSV!A86)</f>
        <v/>
      </c>
      <c r="C86" s="53" t="str">
        <f>IF(ISBLANK(現行セット情報CSV!B86),"",現行セット情報CSV!B86)&amp;IFERROR(VLOOKUP(A86,上部フリースペースHTML!$A$3:$H$5,8,FALSE),"")</f>
        <v/>
      </c>
      <c r="D86" s="53" t="str">
        <f>IF(ISBLANK(現行セット情報CSV!C86),"",現行セット情報CSV!C86)</f>
        <v/>
      </c>
      <c r="E86" s="53" t="str">
        <f>IF(ISBLANK(現行セット情報CSV!D86),"",現行セット情報CSV!D86)</f>
        <v/>
      </c>
      <c r="F86" s="53" t="str">
        <f>IF(ISBLANK(現行セット情報CSV!E86),"",現行セット情報CSV!E86)</f>
        <v/>
      </c>
      <c r="G86" s="53" t="str">
        <f>IF(ISBLANK(現行セット情報CSV!F86),"",現行セット情報CSV!F86)</f>
        <v/>
      </c>
      <c r="H86" s="53" t="str">
        <f>IF(ISBLANK(現行セット情報CSV!G86),"",現行セット情報CSV!G86)</f>
        <v/>
      </c>
      <c r="I86" s="53" t="str">
        <f>IF(ISBLANK(現行セット情報CSV!H86),"",現行セット情報CSV!H86)</f>
        <v/>
      </c>
      <c r="J86" s="53" t="str">
        <f>IF(ISBLANK(現行セット情報CSV!I86),"",現行セット情報CSV!I86&amp;"("&amp;TEXT($J$2,"yyyy年m月")&amp;"納品から)")</f>
        <v/>
      </c>
      <c r="K86" s="53" t="str">
        <f>IF(ISBLANK(現行セット情報CSV!J86),"",現行セット情報CSV!J86)</f>
        <v/>
      </c>
      <c r="L86" s="53" t="str">
        <f>IF(ISBLANK(現行セット情報CSV!K86),"",現行セット情報CSV!K86)</f>
        <v/>
      </c>
      <c r="M86" s="53" t="str">
        <f>IF(ISBLANK(現行セット情報CSV!L86),"",現行セット情報CSV!L86)</f>
        <v/>
      </c>
      <c r="N86" s="53" t="str">
        <f>IF(ISBLANK(現行セット情報CSV!M86),"",現行セット情報CSV!M86)</f>
        <v/>
      </c>
      <c r="O86" s="53" t="str">
        <f>IF(ISBLANK(現行セット情報CSV!N86),"",現行セット情報CSV!N86)</f>
        <v/>
      </c>
      <c r="P86" s="53" t="str">
        <f>IF(ISBLANK(現行セット情報CSV!O86),"",現行セット情報CSV!O86)</f>
        <v/>
      </c>
      <c r="Q86" s="53" t="str">
        <f>IF(ISBLANK(現行セット情報CSV!P86),"",現行セット情報CSV!P86)</f>
        <v/>
      </c>
      <c r="R86" s="53" t="str">
        <f>IF(ISBLANK(現行セット情報CSV!Q86),"",現行セット情報CSV!Q86)</f>
        <v/>
      </c>
      <c r="S86" s="53" t="str">
        <f>IF(ISBLANK(現行セット情報CSV!R86),"",現行セット情報CSV!R86)</f>
        <v/>
      </c>
      <c r="T86" s="53" t="str">
        <f>IF(ISBLANK(現行セット情報CSV!S86),"",現行セット情報CSV!S86)</f>
        <v/>
      </c>
      <c r="U86" s="53" t="str">
        <f ca="1">IFERROR(OFFSET('セット情報(宅配便）'!$P$2,MATCH($H86,BカートセットID入力!$C$4:$C$150,0),COLUMN()-COLUMN($U81)),IFERROR(OFFSET('セット情報(業務便）'!$P$2,MATCH($H86,BカートセットID入力!$F$4:$F$150,0),COLUMN()-COLUMN($U81)),IFERROR(OFFSET('セット情報（サンプル）'!$N$2,MATCH($H86,BカートセットID入力!$I$4:$I$150,0),COLUMN()-COLUMN($U81)),IFERROR(OFFSET('セット情報（イレギュラーサンプル）'!$N$2,MATCH($H86,BカートセットID入力!$L$4:$L$150,0),COLUMN()-COLUMN($U81)),""))))</f>
        <v/>
      </c>
      <c r="V86" s="53" t="str">
        <f ca="1">IFERROR(OFFSET('セット情報(宅配便）'!$P$2,MATCH($H86,BカートセットID入力!$C$4:$C$150,0),COLUMN()-COLUMN($U81)),IFERROR(OFFSET('セット情報(業務便）'!$P$2,MATCH($H86,BカートセットID入力!$F$4:$F$150,0),COLUMN()-COLUMN($U81)),IFERROR(OFFSET('セット情報（サンプル）'!$N$2,MATCH($H86,BカートセットID入力!$I$4:$I$150,0),COLUMN()-COLUMN($U81)),IFERROR(OFFSET('セット情報（イレギュラーサンプル）'!$N$2,MATCH($H86,BカートセットID入力!$L$4:$L$150,0),COLUMN()-COLUMN($U81)),""))))</f>
        <v/>
      </c>
      <c r="W86" s="53" t="str">
        <f ca="1">IFERROR(OFFSET('セット情報(宅配便）'!$P$2,MATCH($H86,BカートセットID入力!$C$4:$C$150,0),COLUMN()-COLUMN($U81)),IFERROR(OFFSET('セット情報(業務便）'!$P$2,MATCH($H86,BカートセットID入力!$F$4:$F$150,0),COLUMN()-COLUMN($U81)),IFERROR(OFFSET('セット情報（サンプル）'!$N$2,MATCH($H86,BカートセットID入力!$I$4:$I$150,0),COLUMN()-COLUMN($U81)),IFERROR(OFFSET('セット情報（イレギュラーサンプル）'!$N$2,MATCH($H86,BカートセットID入力!$L$4:$L$150,0),COLUMN()-COLUMN($U81)),""))))</f>
        <v/>
      </c>
      <c r="X86" s="53" t="str">
        <f ca="1">IFERROR(OFFSET('セット情報(宅配便）'!$P$2,MATCH($H86,BカートセットID入力!$C$4:$C$150,0),COLUMN()-COLUMN($U81)),IFERROR(OFFSET('セット情報(業務便）'!$P$2,MATCH($H86,BカートセットID入力!$F$4:$F$150,0),COLUMN()-COLUMN($U81)),IFERROR(OFFSET('セット情報（サンプル）'!$N$2,MATCH($H86,BカートセットID入力!$I$4:$I$150,0),COLUMN()-COLUMN($U81)),IFERROR(OFFSET('セット情報（イレギュラーサンプル）'!$N$2,MATCH($H86,BカートセットID入力!$L$4:$L$150,0),COLUMN()-COLUMN($U81)),""))))</f>
        <v/>
      </c>
      <c r="Y86" s="53" t="str">
        <f ca="1">IFERROR(OFFSET('セット情報(宅配便）'!$P$2,MATCH($H86,BカートセットID入力!$C$4:$C$150,0),COLUMN()-COLUMN($U81)),IFERROR(OFFSET('セット情報(業務便）'!$P$2,MATCH($H86,BカートセットID入力!$F$4:$F$150,0),COLUMN()-COLUMN($U81)),IFERROR(OFFSET('セット情報（サンプル）'!$N$2,MATCH($H86,BカートセットID入力!$I$4:$I$150,0),COLUMN()-COLUMN($U81)),IFERROR(OFFSET('セット情報（イレギュラーサンプル）'!$N$2,MATCH($H86,BカートセットID入力!$L$4:$L$150,0),COLUMN()-COLUMN($U81)),""))))</f>
        <v/>
      </c>
      <c r="Z86" s="53" t="str">
        <f ca="1">IFERROR(OFFSET('セット情報(宅配便）'!$P$2,MATCH($H86,BカートセットID入力!$C$4:$C$150,0),COLUMN()-COLUMN($U81)),IFERROR(OFFSET('セット情報(業務便）'!$P$2,MATCH($H86,BカートセットID入力!$F$4:$F$150,0),COLUMN()-COLUMN($U81)),IFERROR(OFFSET('セット情報（サンプル）'!$N$2,MATCH($H86,BカートセットID入力!$I$4:$I$150,0),COLUMN()-COLUMN($U81)),IFERROR(OFFSET('セット情報（イレギュラーサンプル）'!$N$2,MATCH($H86,BカートセットID入力!$L$4:$L$150,0),COLUMN()-COLUMN($U81)),""))))</f>
        <v/>
      </c>
      <c r="AA86" s="53" t="str">
        <f ca="1">IFERROR(OFFSET('セット情報(宅配便）'!$P$2,MATCH($H86,BカートセットID入力!$C$4:$C$150,0),COLUMN()-COLUMN($U81)),IFERROR(OFFSET('セット情報(業務便）'!$P$2,MATCH($H86,BカートセットID入力!$F$4:$F$150,0),COLUMN()-COLUMN($U81)),IFERROR(OFFSET('セット情報（サンプル）'!$N$2,MATCH($H86,BカートセットID入力!$I$4:$I$150,0),COLUMN()-COLUMN($U81)),IFERROR(OFFSET('セット情報（イレギュラーサンプル）'!$N$2,MATCH($H86,BカートセットID入力!$L$4:$L$150,0),COLUMN()-COLUMN($U81)),""))))</f>
        <v/>
      </c>
      <c r="AB86" s="53" t="str">
        <f ca="1">IFERROR(OFFSET('セット情報(宅配便）'!$P$2,MATCH($H86,BカートセットID入力!$C$4:$C$150,0),COLUMN()-COLUMN($U81)),IFERROR(OFFSET('セット情報(業務便）'!$P$2,MATCH($H86,BカートセットID入力!$F$4:$F$150,0),COLUMN()-COLUMN($U81)),IFERROR(OFFSET('セット情報（サンプル）'!$N$2,MATCH($H86,BカートセットID入力!$I$4:$I$150,0),COLUMN()-COLUMN($U81)),IFERROR(OFFSET('セット情報（イレギュラーサンプル）'!$N$2,MATCH($H86,BカートセットID入力!$L$4:$L$150,0),COLUMN()-COLUMN($U81)),""))))</f>
        <v/>
      </c>
      <c r="AC86" s="53" t="str">
        <f ca="1">IFERROR(OFFSET('セット情報(宅配便）'!$P$2,MATCH($H86,BカートセットID入力!$C$4:$C$150,0),COLUMN()-COLUMN($U81)),IFERROR(OFFSET('セット情報(業務便）'!$P$2,MATCH($H86,BカートセットID入力!$F$4:$F$150,0),COLUMN()-COLUMN($U81)),IFERROR(OFFSET('セット情報（サンプル）'!$N$2,MATCH($H86,BカートセットID入力!$I$4:$I$150,0),COLUMN()-COLUMN($U81)),IFERROR(OFFSET('セット情報（イレギュラーサンプル）'!$N$2,MATCH($H86,BカートセットID入力!$L$4:$L$150,0),COLUMN()-COLUMN($U81)),""))))</f>
        <v/>
      </c>
      <c r="AD86" s="53" t="str">
        <f ca="1">IFERROR(OFFSET('セット情報(宅配便）'!$P$2,MATCH($H86,BカートセットID入力!$C$4:$C$150,0),COLUMN()-COLUMN($U81)),IFERROR(OFFSET('セット情報(業務便）'!$P$2,MATCH($H86,BカートセットID入力!$F$4:$F$150,0),COLUMN()-COLUMN($U81)),IFERROR(OFFSET('セット情報（サンプル）'!$N$2,MATCH($H86,BカートセットID入力!$I$4:$I$150,0),COLUMN()-COLUMN($U81)),IFERROR(OFFSET('セット情報（イレギュラーサンプル）'!$N$2,MATCH($H86,BカートセットID入力!$L$4:$L$150,0),COLUMN()-COLUMN($U81)),""))))</f>
        <v/>
      </c>
      <c r="AE86" s="53" t="str">
        <f ca="1">IFERROR(OFFSET('セット情報(宅配便）'!$P$2,MATCH($H86,BカートセットID入力!$C$4:$C$150,0),COLUMN()-COLUMN($U81)),IFERROR(OFFSET('セット情報(業務便）'!$P$2,MATCH($H86,BカートセットID入力!$F$4:$F$150,0),COLUMN()-COLUMN($U81)),IFERROR(OFFSET('セット情報（サンプル）'!$N$2,MATCH($H86,BカートセットID入力!$I$4:$I$150,0),COLUMN()-COLUMN($U81)),IFERROR(OFFSET('セット情報（イレギュラーサンプル）'!$N$2,MATCH($H86,BカートセットID入力!$L$4:$L$150,0),COLUMN()-COLUMN($U81)),""))))</f>
        <v/>
      </c>
      <c r="AF86" s="53" t="str">
        <f ca="1">IFERROR(OFFSET('セット情報(宅配便）'!$P$2,MATCH($H86,BカートセットID入力!$C$4:$C$150,0),COLUMN()-COLUMN($U81)),IFERROR(OFFSET('セット情報(業務便）'!$P$2,MATCH($H86,BカートセットID入力!$F$4:$F$150,0),COLUMN()-COLUMN($U81)),IFERROR(OFFSET('セット情報（サンプル）'!$N$2,MATCH($H86,BカートセットID入力!$I$4:$I$150,0),COLUMN()-COLUMN($U81)),IFERROR(OFFSET('セット情報（イレギュラーサンプル）'!$N$2,MATCH($H86,BカートセットID入力!$L$4:$L$150,0),COLUMN()-COLUMN($U81)),""))))</f>
        <v/>
      </c>
      <c r="AG86" s="53" t="str">
        <f ca="1">IFERROR(OFFSET('セット情報(宅配便）'!$P$2,MATCH($H86,BカートセットID入力!$C$4:$C$150,0),COLUMN()-COLUMN($U81)),IFERROR(OFFSET('セット情報(業務便）'!$P$2,MATCH($H86,BカートセットID入力!$F$4:$F$150,0),COLUMN()-COLUMN($U81)),IFERROR(OFFSET('セット情報（サンプル）'!$N$2,MATCH($H86,BカートセットID入力!$I$4:$I$150,0),COLUMN()-COLUMN($U81)),IFERROR(OFFSET('セット情報（イレギュラーサンプル）'!$N$2,MATCH($H86,BカートセットID入力!$L$4:$L$150,0),COLUMN()-COLUMN($U81)),""))))</f>
        <v/>
      </c>
      <c r="AH86" s="53" t="str">
        <f ca="1">IFERROR(OFFSET('セット情報(宅配便）'!$P$2,MATCH($H86,BカートセットID入力!$C$4:$C$150,0),COLUMN()-COLUMN($U81)),IFERROR(OFFSET('セット情報(業務便）'!$P$2,MATCH($H86,BカートセットID入力!$F$4:$F$150,0),COLUMN()-COLUMN($U81)),IFERROR(OFFSET('セット情報（サンプル）'!$N$2,MATCH($H86,BカートセットID入力!$I$4:$I$150,0),COLUMN()-COLUMN($U81)),IFERROR(OFFSET('セット情報（イレギュラーサンプル）'!$N$2,MATCH($H86,BカートセットID入力!$L$4:$L$150,0),COLUMN()-COLUMN($U81)),""))))</f>
        <v/>
      </c>
      <c r="AI86" s="53" t="str">
        <f ca="1">IFERROR(OFFSET('セット情報(宅配便）'!$P$2,MATCH($H86,BカートセットID入力!$C$4:$C$150,0),COLUMN()-COLUMN($U81)),IFERROR(OFFSET('セット情報(業務便）'!$P$2,MATCH($H86,BカートセットID入力!$F$4:$F$150,0),COLUMN()-COLUMN($U81)),IFERROR(OFFSET('セット情報（サンプル）'!$N$2,MATCH($H86,BカートセットID入力!$I$4:$I$150,0),COLUMN()-COLUMN($U81)),IFERROR(OFFSET('セット情報（イレギュラーサンプル）'!$N$2,MATCH($H86,BカートセットID入力!$L$4:$L$150,0),COLUMN()-COLUMN($U81)),""))))</f>
        <v/>
      </c>
      <c r="AJ86" s="53" t="str">
        <f ca="1">IFERROR(OFFSET('セット情報(宅配便）'!$P$2,MATCH($H86,BカートセットID入力!$C$4:$C$150,0),COLUMN()-COLUMN($U81)),IFERROR(OFFSET('セット情報(業務便）'!$P$2,MATCH($H86,BカートセットID入力!$F$4:$F$150,0),COLUMN()-COLUMN($U81)),IFERROR(OFFSET('セット情報（サンプル）'!$N$2,MATCH($H86,BカートセットID入力!$I$4:$I$150,0),COLUMN()-COLUMN($U81)),IFERROR(OFFSET('セット情報（イレギュラーサンプル）'!$N$2,MATCH($H86,BカートセットID入力!$L$4:$L$150,0),COLUMN()-COLUMN($U81)),""))))</f>
        <v/>
      </c>
      <c r="AK86" s="53" t="str">
        <f ca="1">IFERROR(OFFSET('セット情報(宅配便）'!$P$2,MATCH($H86,BカートセットID入力!$C$4:$C$150,0),COLUMN()-COLUMN($U81)),IFERROR(OFFSET('セット情報(業務便）'!$P$2,MATCH($H86,BカートセットID入力!$F$4:$F$150,0),COLUMN()-COLUMN($U81)),IFERROR(OFFSET('セット情報（サンプル）'!$N$2,MATCH($H86,BカートセットID入力!$I$4:$I$150,0),COLUMN()-COLUMN($U81)),IFERROR(OFFSET('セット情報（イレギュラーサンプル）'!$N$2,MATCH($H86,BカートセットID入力!$L$4:$L$150,0),COLUMN()-COLUMN($U81)),""))))</f>
        <v/>
      </c>
      <c r="AL86" s="53" t="str">
        <f ca="1">IFERROR(OFFSET('セット情報(宅配便）'!$P$2,MATCH($H86,BカートセットID入力!$C$4:$C$150,0),COLUMN()-COLUMN($U81)),IFERROR(OFFSET('セット情報(業務便）'!$P$2,MATCH($H86,BカートセットID入力!$F$4:$F$150,0),COLUMN()-COLUMN($U81)),IFERROR(OFFSET('セット情報（サンプル）'!$N$2,MATCH($H86,BカートセットID入力!$I$4:$I$150,0),COLUMN()-COLUMN($U81)),IFERROR(OFFSET('セット情報（イレギュラーサンプル）'!$N$2,MATCH($H86,BカートセットID入力!$L$4:$L$150,0),COLUMN()-COLUMN($U81)),""))))</f>
        <v/>
      </c>
      <c r="AM86" s="53" t="str">
        <f ca="1">IFERROR(OFFSET('セット情報(宅配便）'!$P$2,MATCH($H86,BカートセットID入力!$C$4:$C$150,0),COLUMN()-COLUMN($U81)),IFERROR(OFFSET('セット情報(業務便）'!$P$2,MATCH($H86,BカートセットID入力!$F$4:$F$150,0),COLUMN()-COLUMN($U81)),IFERROR(OFFSET('セット情報（サンプル）'!$N$2,MATCH($H86,BカートセットID入力!$I$4:$I$150,0),COLUMN()-COLUMN($U81)),IFERROR(OFFSET('セット情報（イレギュラーサンプル）'!$N$2,MATCH($H86,BカートセットID入力!$L$4:$L$150,0),COLUMN()-COLUMN($U81)),""))))</f>
        <v/>
      </c>
      <c r="AN86" s="53" t="str">
        <f ca="1">IFERROR(OFFSET('セット情報(宅配便）'!$P$2,MATCH($H86,BカートセットID入力!$C$4:$C$150,0),COLUMN()-COLUMN($U81)),IFERROR(OFFSET('セット情報(業務便）'!$P$2,MATCH($H86,BカートセットID入力!$F$4:$F$150,0),COLUMN()-COLUMN($U81)),IFERROR(OFFSET('セット情報（サンプル）'!$N$2,MATCH($H86,BカートセットID入力!$I$4:$I$150,0),COLUMN()-COLUMN($U81)),IFERROR(OFFSET('セット情報（イレギュラーサンプル）'!$N$2,MATCH($H86,BカートセットID入力!$L$4:$L$150,0),COLUMN()-COLUMN($U81)),""))))</f>
        <v/>
      </c>
      <c r="AO86" s="53" t="str">
        <f ca="1">IFERROR(OFFSET('セット情報(宅配便）'!$P$2,MATCH($H86,BカートセットID入力!$C$4:$C$150,0),COLUMN()-COLUMN($U81)),IFERROR(OFFSET('セット情報(業務便）'!$P$2,MATCH($H86,BカートセットID入力!$F$4:$F$150,0),COLUMN()-COLUMN($U81)),IFERROR(OFFSET('セット情報（サンプル）'!$N$2,MATCH($H86,BカートセットID入力!$I$4:$I$150,0),COLUMN()-COLUMN($U81)),IFERROR(OFFSET('セット情報（イレギュラーサンプル）'!$N$2,MATCH($H86,BカートセットID入力!$L$4:$L$150,0),COLUMN()-COLUMN($U81)),""))))</f>
        <v/>
      </c>
      <c r="AP86" s="53" t="str">
        <f ca="1">IFERROR(OFFSET('セット情報(宅配便）'!$P$2,MATCH($H86,BカートセットID入力!$C$4:$C$150,0),COLUMN()-COLUMN($U81)),IFERROR(OFFSET('セット情報(業務便）'!$P$2,MATCH($H86,BカートセットID入力!$F$4:$F$150,0),COLUMN()-COLUMN($U81)),IFERROR(OFFSET('セット情報（サンプル）'!$N$2,MATCH($H86,BカートセットID入力!$I$4:$I$150,0),COLUMN()-COLUMN($U81)),IFERROR(OFFSET('セット情報（イレギュラーサンプル）'!$N$2,MATCH($H86,BカートセットID入力!$L$4:$L$150,0),COLUMN()-COLUMN($U81)),""))))</f>
        <v/>
      </c>
      <c r="AQ86" s="53" t="str">
        <f ca="1">IFERROR(OFFSET('セット情報(宅配便）'!$P$2,MATCH($H86,BカートセットID入力!$C$4:$C$150,0),COLUMN()-COLUMN($U81)),IFERROR(OFFSET('セット情報(業務便）'!$P$2,MATCH($H86,BカートセットID入力!$F$4:$F$150,0),COLUMN()-COLUMN($U81)),IFERROR(OFFSET('セット情報（サンプル）'!$N$2,MATCH($H86,BカートセットID入力!$I$4:$I$150,0),COLUMN()-COLUMN($U81)),IFERROR(OFFSET('セット情報（イレギュラーサンプル）'!$N$2,MATCH($H86,BカートセットID入力!$L$4:$L$150,0),COLUMN()-COLUMN($U81)),""))))</f>
        <v/>
      </c>
      <c r="AR86" s="53" t="str">
        <f ca="1">IFERROR(OFFSET('セット情報(宅配便）'!$P$2,MATCH($H86,BカートセットID入力!$C$4:$C$150,0),COLUMN()-COLUMN($U81)),IFERROR(OFFSET('セット情報(業務便）'!$P$2,MATCH($H86,BカートセットID入力!$F$4:$F$150,0),COLUMN()-COLUMN($U81)),IFERROR(OFFSET('セット情報（サンプル）'!$N$2,MATCH($H86,BカートセットID入力!$I$4:$I$150,0),COLUMN()-COLUMN($U81)),IFERROR(OFFSET('セット情報（イレギュラーサンプル）'!$N$2,MATCH($H86,BカートセットID入力!$L$4:$L$150,0),COLUMN()-COLUMN($U81)),""))))</f>
        <v/>
      </c>
      <c r="AS86" s="53" t="str">
        <f ca="1">IFERROR(OFFSET('セット情報(宅配便）'!$P$2,MATCH($H86,BカートセットID入力!$C$4:$C$150,0),COLUMN()-COLUMN($U81)),IFERROR(OFFSET('セット情報(業務便）'!$P$2,MATCH($H86,BカートセットID入力!$F$4:$F$150,0),COLUMN()-COLUMN($U81)),IFERROR(OFFSET('セット情報（サンプル）'!$N$2,MATCH($H86,BカートセットID入力!$I$4:$I$150,0),COLUMN()-COLUMN($U81)),IFERROR(OFFSET('セット情報（イレギュラーサンプル）'!$N$2,MATCH($H86,BカートセットID入力!$L$4:$L$150,0),COLUMN()-COLUMN($U81)),""))))</f>
        <v/>
      </c>
      <c r="AT86" s="53" t="str">
        <f ca="1">IFERROR(OFFSET('セット情報(宅配便）'!$P$2,MATCH($H86,BカートセットID入力!$C$4:$C$150,0),COLUMN()-COLUMN($U81)),IFERROR(OFFSET('セット情報(業務便）'!$P$2,MATCH($H86,BカートセットID入力!$F$4:$F$150,0),COLUMN()-COLUMN($U81)),IFERROR(OFFSET('セット情報（サンプル）'!$N$2,MATCH($H86,BカートセットID入力!$I$4:$I$150,0),COLUMN()-COLUMN($U81)),IFERROR(OFFSET('セット情報（イレギュラーサンプル）'!$N$2,MATCH($H86,BカートセットID入力!$L$4:$L$150,0),COLUMN()-COLUMN($U81)),""))))</f>
        <v/>
      </c>
    </row>
    <row r="87" spans="1:46">
      <c r="A87" s="144"/>
      <c r="B87" s="53" t="str">
        <f>IF(ISBLANK(現行セット情報CSV!A87),"",現行セット情報CSV!A87)</f>
        <v/>
      </c>
      <c r="C87" s="53" t="str">
        <f>IF(ISBLANK(現行セット情報CSV!B87),"",現行セット情報CSV!B87)&amp;IFERROR(VLOOKUP(A87,上部フリースペースHTML!$A$3:$H$5,8,FALSE),"")</f>
        <v/>
      </c>
      <c r="D87" s="53" t="str">
        <f>IF(ISBLANK(現行セット情報CSV!C87),"",現行セット情報CSV!C87)</f>
        <v/>
      </c>
      <c r="E87" s="53" t="str">
        <f>IF(ISBLANK(現行セット情報CSV!D87),"",現行セット情報CSV!D87)</f>
        <v/>
      </c>
      <c r="F87" s="53" t="str">
        <f>IF(ISBLANK(現行セット情報CSV!E87),"",現行セット情報CSV!E87)</f>
        <v/>
      </c>
      <c r="G87" s="53" t="str">
        <f>IF(ISBLANK(現行セット情報CSV!F87),"",現行セット情報CSV!F87)</f>
        <v/>
      </c>
      <c r="H87" s="53" t="str">
        <f>IF(ISBLANK(現行セット情報CSV!G87),"",現行セット情報CSV!G87)</f>
        <v/>
      </c>
      <c r="I87" s="53" t="str">
        <f>IF(ISBLANK(現行セット情報CSV!H87),"",現行セット情報CSV!H87)</f>
        <v/>
      </c>
      <c r="J87" s="53" t="str">
        <f>IF(ISBLANK(現行セット情報CSV!I87),"",現行セット情報CSV!I87&amp;"("&amp;TEXT($J$2,"yyyy年m月")&amp;"納品から)")</f>
        <v/>
      </c>
      <c r="K87" s="53" t="str">
        <f>IF(ISBLANK(現行セット情報CSV!J87),"",現行セット情報CSV!J87)</f>
        <v/>
      </c>
      <c r="L87" s="53" t="str">
        <f>IF(ISBLANK(現行セット情報CSV!K87),"",現行セット情報CSV!K87)</f>
        <v/>
      </c>
      <c r="M87" s="53" t="str">
        <f>IF(ISBLANK(現行セット情報CSV!L87),"",現行セット情報CSV!L87)</f>
        <v/>
      </c>
      <c r="N87" s="53" t="str">
        <f>IF(ISBLANK(現行セット情報CSV!M87),"",現行セット情報CSV!M87)</f>
        <v/>
      </c>
      <c r="O87" s="53" t="str">
        <f>IF(ISBLANK(現行セット情報CSV!N87),"",現行セット情報CSV!N87)</f>
        <v/>
      </c>
      <c r="P87" s="53" t="str">
        <f>IF(ISBLANK(現行セット情報CSV!O87),"",現行セット情報CSV!O87)</f>
        <v/>
      </c>
      <c r="Q87" s="53" t="str">
        <f>IF(ISBLANK(現行セット情報CSV!P87),"",現行セット情報CSV!P87)</f>
        <v/>
      </c>
      <c r="R87" s="53" t="str">
        <f>IF(ISBLANK(現行セット情報CSV!Q87),"",現行セット情報CSV!Q87)</f>
        <v/>
      </c>
      <c r="S87" s="53" t="str">
        <f>IF(ISBLANK(現行セット情報CSV!R87),"",現行セット情報CSV!R87)</f>
        <v/>
      </c>
      <c r="T87" s="53" t="str">
        <f>IF(ISBLANK(現行セット情報CSV!S87),"",現行セット情報CSV!S87)</f>
        <v/>
      </c>
      <c r="U87" s="53" t="str">
        <f ca="1">IFERROR(OFFSET('セット情報(宅配便）'!$P$2,MATCH($H87,BカートセットID入力!$C$4:$C$150,0),COLUMN()-COLUMN($U82)),IFERROR(OFFSET('セット情報(業務便）'!$P$2,MATCH($H87,BカートセットID入力!$F$4:$F$150,0),COLUMN()-COLUMN($U82)),IFERROR(OFFSET('セット情報（サンプル）'!$N$2,MATCH($H87,BカートセットID入力!$I$4:$I$150,0),COLUMN()-COLUMN($U82)),IFERROR(OFFSET('セット情報（イレギュラーサンプル）'!$N$2,MATCH($H87,BカートセットID入力!$L$4:$L$150,0),COLUMN()-COLUMN($U82)),""))))</f>
        <v/>
      </c>
      <c r="V87" s="53" t="str">
        <f ca="1">IFERROR(OFFSET('セット情報(宅配便）'!$P$2,MATCH($H87,BカートセットID入力!$C$4:$C$150,0),COLUMN()-COLUMN($U82)),IFERROR(OFFSET('セット情報(業務便）'!$P$2,MATCH($H87,BカートセットID入力!$F$4:$F$150,0),COLUMN()-COLUMN($U82)),IFERROR(OFFSET('セット情報（サンプル）'!$N$2,MATCH($H87,BカートセットID入力!$I$4:$I$150,0),COLUMN()-COLUMN($U82)),IFERROR(OFFSET('セット情報（イレギュラーサンプル）'!$N$2,MATCH($H87,BカートセットID入力!$L$4:$L$150,0),COLUMN()-COLUMN($U82)),""))))</f>
        <v/>
      </c>
      <c r="W87" s="53" t="str">
        <f ca="1">IFERROR(OFFSET('セット情報(宅配便）'!$P$2,MATCH($H87,BカートセットID入力!$C$4:$C$150,0),COLUMN()-COLUMN($U82)),IFERROR(OFFSET('セット情報(業務便）'!$P$2,MATCH($H87,BカートセットID入力!$F$4:$F$150,0),COLUMN()-COLUMN($U82)),IFERROR(OFFSET('セット情報（サンプル）'!$N$2,MATCH($H87,BカートセットID入力!$I$4:$I$150,0),COLUMN()-COLUMN($U82)),IFERROR(OFFSET('セット情報（イレギュラーサンプル）'!$N$2,MATCH($H87,BカートセットID入力!$L$4:$L$150,0),COLUMN()-COLUMN($U82)),""))))</f>
        <v/>
      </c>
      <c r="X87" s="53" t="str">
        <f ca="1">IFERROR(OFFSET('セット情報(宅配便）'!$P$2,MATCH($H87,BカートセットID入力!$C$4:$C$150,0),COLUMN()-COLUMN($U82)),IFERROR(OFFSET('セット情報(業務便）'!$P$2,MATCH($H87,BカートセットID入力!$F$4:$F$150,0),COLUMN()-COLUMN($U82)),IFERROR(OFFSET('セット情報（サンプル）'!$N$2,MATCH($H87,BカートセットID入力!$I$4:$I$150,0),COLUMN()-COLUMN($U82)),IFERROR(OFFSET('セット情報（イレギュラーサンプル）'!$N$2,MATCH($H87,BカートセットID入力!$L$4:$L$150,0),COLUMN()-COLUMN($U82)),""))))</f>
        <v/>
      </c>
      <c r="Y87" s="53" t="str">
        <f ca="1">IFERROR(OFFSET('セット情報(宅配便）'!$P$2,MATCH($H87,BカートセットID入力!$C$4:$C$150,0),COLUMN()-COLUMN($U82)),IFERROR(OFFSET('セット情報(業務便）'!$P$2,MATCH($H87,BカートセットID入力!$F$4:$F$150,0),COLUMN()-COLUMN($U82)),IFERROR(OFFSET('セット情報（サンプル）'!$N$2,MATCH($H87,BカートセットID入力!$I$4:$I$150,0),COLUMN()-COLUMN($U82)),IFERROR(OFFSET('セット情報（イレギュラーサンプル）'!$N$2,MATCH($H87,BカートセットID入力!$L$4:$L$150,0),COLUMN()-COLUMN($U82)),""))))</f>
        <v/>
      </c>
      <c r="Z87" s="53" t="str">
        <f ca="1">IFERROR(OFFSET('セット情報(宅配便）'!$P$2,MATCH($H87,BカートセットID入力!$C$4:$C$150,0),COLUMN()-COLUMN($U82)),IFERROR(OFFSET('セット情報(業務便）'!$P$2,MATCH($H87,BカートセットID入力!$F$4:$F$150,0),COLUMN()-COLUMN($U82)),IFERROR(OFFSET('セット情報（サンプル）'!$N$2,MATCH($H87,BカートセットID入力!$I$4:$I$150,0),COLUMN()-COLUMN($U82)),IFERROR(OFFSET('セット情報（イレギュラーサンプル）'!$N$2,MATCH($H87,BカートセットID入力!$L$4:$L$150,0),COLUMN()-COLUMN($U82)),""))))</f>
        <v/>
      </c>
      <c r="AA87" s="53" t="str">
        <f ca="1">IFERROR(OFFSET('セット情報(宅配便）'!$P$2,MATCH($H87,BカートセットID入力!$C$4:$C$150,0),COLUMN()-COLUMN($U82)),IFERROR(OFFSET('セット情報(業務便）'!$P$2,MATCH($H87,BカートセットID入力!$F$4:$F$150,0),COLUMN()-COLUMN($U82)),IFERROR(OFFSET('セット情報（サンプル）'!$N$2,MATCH($H87,BカートセットID入力!$I$4:$I$150,0),COLUMN()-COLUMN($U82)),IFERROR(OFFSET('セット情報（イレギュラーサンプル）'!$N$2,MATCH($H87,BカートセットID入力!$L$4:$L$150,0),COLUMN()-COLUMN($U82)),""))))</f>
        <v/>
      </c>
      <c r="AB87" s="53" t="str">
        <f ca="1">IFERROR(OFFSET('セット情報(宅配便）'!$P$2,MATCH($H87,BカートセットID入力!$C$4:$C$150,0),COLUMN()-COLUMN($U82)),IFERROR(OFFSET('セット情報(業務便）'!$P$2,MATCH($H87,BカートセットID入力!$F$4:$F$150,0),COLUMN()-COLUMN($U82)),IFERROR(OFFSET('セット情報（サンプル）'!$N$2,MATCH($H87,BカートセットID入力!$I$4:$I$150,0),COLUMN()-COLUMN($U82)),IFERROR(OFFSET('セット情報（イレギュラーサンプル）'!$N$2,MATCH($H87,BカートセットID入力!$L$4:$L$150,0),COLUMN()-COLUMN($U82)),""))))</f>
        <v/>
      </c>
      <c r="AC87" s="53" t="str">
        <f ca="1">IFERROR(OFFSET('セット情報(宅配便）'!$P$2,MATCH($H87,BカートセットID入力!$C$4:$C$150,0),COLUMN()-COLUMN($U82)),IFERROR(OFFSET('セット情報(業務便）'!$P$2,MATCH($H87,BカートセットID入力!$F$4:$F$150,0),COLUMN()-COLUMN($U82)),IFERROR(OFFSET('セット情報（サンプル）'!$N$2,MATCH($H87,BカートセットID入力!$I$4:$I$150,0),COLUMN()-COLUMN($U82)),IFERROR(OFFSET('セット情報（イレギュラーサンプル）'!$N$2,MATCH($H87,BカートセットID入力!$L$4:$L$150,0),COLUMN()-COLUMN($U82)),""))))</f>
        <v/>
      </c>
      <c r="AD87" s="53" t="str">
        <f ca="1">IFERROR(OFFSET('セット情報(宅配便）'!$P$2,MATCH($H87,BカートセットID入力!$C$4:$C$150,0),COLUMN()-COLUMN($U82)),IFERROR(OFFSET('セット情報(業務便）'!$P$2,MATCH($H87,BカートセットID入力!$F$4:$F$150,0),COLUMN()-COLUMN($U82)),IFERROR(OFFSET('セット情報（サンプル）'!$N$2,MATCH($H87,BカートセットID入力!$I$4:$I$150,0),COLUMN()-COLUMN($U82)),IFERROR(OFFSET('セット情報（イレギュラーサンプル）'!$N$2,MATCH($H87,BカートセットID入力!$L$4:$L$150,0),COLUMN()-COLUMN($U82)),""))))</f>
        <v/>
      </c>
      <c r="AE87" s="53" t="str">
        <f ca="1">IFERROR(OFFSET('セット情報(宅配便）'!$P$2,MATCH($H87,BカートセットID入力!$C$4:$C$150,0),COLUMN()-COLUMN($U82)),IFERROR(OFFSET('セット情報(業務便）'!$P$2,MATCH($H87,BカートセットID入力!$F$4:$F$150,0),COLUMN()-COLUMN($U82)),IFERROR(OFFSET('セット情報（サンプル）'!$N$2,MATCH($H87,BカートセットID入力!$I$4:$I$150,0),COLUMN()-COLUMN($U82)),IFERROR(OFFSET('セット情報（イレギュラーサンプル）'!$N$2,MATCH($H87,BカートセットID入力!$L$4:$L$150,0),COLUMN()-COLUMN($U82)),""))))</f>
        <v/>
      </c>
      <c r="AF87" s="53" t="str">
        <f ca="1">IFERROR(OFFSET('セット情報(宅配便）'!$P$2,MATCH($H87,BカートセットID入力!$C$4:$C$150,0),COLUMN()-COLUMN($U82)),IFERROR(OFFSET('セット情報(業務便）'!$P$2,MATCH($H87,BカートセットID入力!$F$4:$F$150,0),COLUMN()-COLUMN($U82)),IFERROR(OFFSET('セット情報（サンプル）'!$N$2,MATCH($H87,BカートセットID入力!$I$4:$I$150,0),COLUMN()-COLUMN($U82)),IFERROR(OFFSET('セット情報（イレギュラーサンプル）'!$N$2,MATCH($H87,BカートセットID入力!$L$4:$L$150,0),COLUMN()-COLUMN($U82)),""))))</f>
        <v/>
      </c>
      <c r="AG87" s="53" t="str">
        <f ca="1">IFERROR(OFFSET('セット情報(宅配便）'!$P$2,MATCH($H87,BカートセットID入力!$C$4:$C$150,0),COLUMN()-COLUMN($U82)),IFERROR(OFFSET('セット情報(業務便）'!$P$2,MATCH($H87,BカートセットID入力!$F$4:$F$150,0),COLUMN()-COLUMN($U82)),IFERROR(OFFSET('セット情報（サンプル）'!$N$2,MATCH($H87,BカートセットID入力!$I$4:$I$150,0),COLUMN()-COLUMN($U82)),IFERROR(OFFSET('セット情報（イレギュラーサンプル）'!$N$2,MATCH($H87,BカートセットID入力!$L$4:$L$150,0),COLUMN()-COLUMN($U82)),""))))</f>
        <v/>
      </c>
      <c r="AH87" s="53" t="str">
        <f ca="1">IFERROR(OFFSET('セット情報(宅配便）'!$P$2,MATCH($H87,BカートセットID入力!$C$4:$C$150,0),COLUMN()-COLUMN($U82)),IFERROR(OFFSET('セット情報(業務便）'!$P$2,MATCH($H87,BカートセットID入力!$F$4:$F$150,0),COLUMN()-COLUMN($U82)),IFERROR(OFFSET('セット情報（サンプル）'!$N$2,MATCH($H87,BカートセットID入力!$I$4:$I$150,0),COLUMN()-COLUMN($U82)),IFERROR(OFFSET('セット情報（イレギュラーサンプル）'!$N$2,MATCH($H87,BカートセットID入力!$L$4:$L$150,0),COLUMN()-COLUMN($U82)),""))))</f>
        <v/>
      </c>
      <c r="AI87" s="53" t="str">
        <f ca="1">IFERROR(OFFSET('セット情報(宅配便）'!$P$2,MATCH($H87,BカートセットID入力!$C$4:$C$150,0),COLUMN()-COLUMN($U82)),IFERROR(OFFSET('セット情報(業務便）'!$P$2,MATCH($H87,BカートセットID入力!$F$4:$F$150,0),COLUMN()-COLUMN($U82)),IFERROR(OFFSET('セット情報（サンプル）'!$N$2,MATCH($H87,BカートセットID入力!$I$4:$I$150,0),COLUMN()-COLUMN($U82)),IFERROR(OFFSET('セット情報（イレギュラーサンプル）'!$N$2,MATCH($H87,BカートセットID入力!$L$4:$L$150,0),COLUMN()-COLUMN($U82)),""))))</f>
        <v/>
      </c>
      <c r="AJ87" s="53" t="str">
        <f ca="1">IFERROR(OFFSET('セット情報(宅配便）'!$P$2,MATCH($H87,BカートセットID入力!$C$4:$C$150,0),COLUMN()-COLUMN($U82)),IFERROR(OFFSET('セット情報(業務便）'!$P$2,MATCH($H87,BカートセットID入力!$F$4:$F$150,0),COLUMN()-COLUMN($U82)),IFERROR(OFFSET('セット情報（サンプル）'!$N$2,MATCH($H87,BカートセットID入力!$I$4:$I$150,0),COLUMN()-COLUMN($U82)),IFERROR(OFFSET('セット情報（イレギュラーサンプル）'!$N$2,MATCH($H87,BカートセットID入力!$L$4:$L$150,0),COLUMN()-COLUMN($U82)),""))))</f>
        <v/>
      </c>
      <c r="AK87" s="53" t="str">
        <f ca="1">IFERROR(OFFSET('セット情報(宅配便）'!$P$2,MATCH($H87,BカートセットID入力!$C$4:$C$150,0),COLUMN()-COLUMN($U82)),IFERROR(OFFSET('セット情報(業務便）'!$P$2,MATCH($H87,BカートセットID入力!$F$4:$F$150,0),COLUMN()-COLUMN($U82)),IFERROR(OFFSET('セット情報（サンプル）'!$N$2,MATCH($H87,BカートセットID入力!$I$4:$I$150,0),COLUMN()-COLUMN($U82)),IFERROR(OFFSET('セット情報（イレギュラーサンプル）'!$N$2,MATCH($H87,BカートセットID入力!$L$4:$L$150,0),COLUMN()-COLUMN($U82)),""))))</f>
        <v/>
      </c>
      <c r="AL87" s="53" t="str">
        <f ca="1">IFERROR(OFFSET('セット情報(宅配便）'!$P$2,MATCH($H87,BカートセットID入力!$C$4:$C$150,0),COLUMN()-COLUMN($U82)),IFERROR(OFFSET('セット情報(業務便）'!$P$2,MATCH($H87,BカートセットID入力!$F$4:$F$150,0),COLUMN()-COLUMN($U82)),IFERROR(OFFSET('セット情報（サンプル）'!$N$2,MATCH($H87,BカートセットID入力!$I$4:$I$150,0),COLUMN()-COLUMN($U82)),IFERROR(OFFSET('セット情報（イレギュラーサンプル）'!$N$2,MATCH($H87,BカートセットID入力!$L$4:$L$150,0),COLUMN()-COLUMN($U82)),""))))</f>
        <v/>
      </c>
      <c r="AM87" s="53" t="str">
        <f ca="1">IFERROR(OFFSET('セット情報(宅配便）'!$P$2,MATCH($H87,BカートセットID入力!$C$4:$C$150,0),COLUMN()-COLUMN($U82)),IFERROR(OFFSET('セット情報(業務便）'!$P$2,MATCH($H87,BカートセットID入力!$F$4:$F$150,0),COLUMN()-COLUMN($U82)),IFERROR(OFFSET('セット情報（サンプル）'!$N$2,MATCH($H87,BカートセットID入力!$I$4:$I$150,0),COLUMN()-COLUMN($U82)),IFERROR(OFFSET('セット情報（イレギュラーサンプル）'!$N$2,MATCH($H87,BカートセットID入力!$L$4:$L$150,0),COLUMN()-COLUMN($U82)),""))))</f>
        <v/>
      </c>
      <c r="AN87" s="53" t="str">
        <f ca="1">IFERROR(OFFSET('セット情報(宅配便）'!$P$2,MATCH($H87,BカートセットID入力!$C$4:$C$150,0),COLUMN()-COLUMN($U82)),IFERROR(OFFSET('セット情報(業務便）'!$P$2,MATCH($H87,BカートセットID入力!$F$4:$F$150,0),COLUMN()-COLUMN($U82)),IFERROR(OFFSET('セット情報（サンプル）'!$N$2,MATCH($H87,BカートセットID入力!$I$4:$I$150,0),COLUMN()-COLUMN($U82)),IFERROR(OFFSET('セット情報（イレギュラーサンプル）'!$N$2,MATCH($H87,BカートセットID入力!$L$4:$L$150,0),COLUMN()-COLUMN($U82)),""))))</f>
        <v/>
      </c>
      <c r="AO87" s="53" t="str">
        <f ca="1">IFERROR(OFFSET('セット情報(宅配便）'!$P$2,MATCH($H87,BカートセットID入力!$C$4:$C$150,0),COLUMN()-COLUMN($U82)),IFERROR(OFFSET('セット情報(業務便）'!$P$2,MATCH($H87,BカートセットID入力!$F$4:$F$150,0),COLUMN()-COLUMN($U82)),IFERROR(OFFSET('セット情報（サンプル）'!$N$2,MATCH($H87,BカートセットID入力!$I$4:$I$150,0),COLUMN()-COLUMN($U82)),IFERROR(OFFSET('セット情報（イレギュラーサンプル）'!$N$2,MATCH($H87,BカートセットID入力!$L$4:$L$150,0),COLUMN()-COLUMN($U82)),""))))</f>
        <v/>
      </c>
      <c r="AP87" s="53" t="str">
        <f ca="1">IFERROR(OFFSET('セット情報(宅配便）'!$P$2,MATCH($H87,BカートセットID入力!$C$4:$C$150,0),COLUMN()-COLUMN($U82)),IFERROR(OFFSET('セット情報(業務便）'!$P$2,MATCH($H87,BカートセットID入力!$F$4:$F$150,0),COLUMN()-COLUMN($U82)),IFERROR(OFFSET('セット情報（サンプル）'!$N$2,MATCH($H87,BカートセットID入力!$I$4:$I$150,0),COLUMN()-COLUMN($U82)),IFERROR(OFFSET('セット情報（イレギュラーサンプル）'!$N$2,MATCH($H87,BカートセットID入力!$L$4:$L$150,0),COLUMN()-COLUMN($U82)),""))))</f>
        <v/>
      </c>
      <c r="AQ87" s="53" t="str">
        <f ca="1">IFERROR(OFFSET('セット情報(宅配便）'!$P$2,MATCH($H87,BカートセットID入力!$C$4:$C$150,0),COLUMN()-COLUMN($U82)),IFERROR(OFFSET('セット情報(業務便）'!$P$2,MATCH($H87,BカートセットID入力!$F$4:$F$150,0),COLUMN()-COLUMN($U82)),IFERROR(OFFSET('セット情報（サンプル）'!$N$2,MATCH($H87,BカートセットID入力!$I$4:$I$150,0),COLUMN()-COLUMN($U82)),IFERROR(OFFSET('セット情報（イレギュラーサンプル）'!$N$2,MATCH($H87,BカートセットID入力!$L$4:$L$150,0),COLUMN()-COLUMN($U82)),""))))</f>
        <v/>
      </c>
      <c r="AR87" s="53" t="str">
        <f ca="1">IFERROR(OFFSET('セット情報(宅配便）'!$P$2,MATCH($H87,BカートセットID入力!$C$4:$C$150,0),COLUMN()-COLUMN($U82)),IFERROR(OFFSET('セット情報(業務便）'!$P$2,MATCH($H87,BカートセットID入力!$F$4:$F$150,0),COLUMN()-COLUMN($U82)),IFERROR(OFFSET('セット情報（サンプル）'!$N$2,MATCH($H87,BカートセットID入力!$I$4:$I$150,0),COLUMN()-COLUMN($U82)),IFERROR(OFFSET('セット情報（イレギュラーサンプル）'!$N$2,MATCH($H87,BカートセットID入力!$L$4:$L$150,0),COLUMN()-COLUMN($U82)),""))))</f>
        <v/>
      </c>
      <c r="AS87" s="53" t="str">
        <f ca="1">IFERROR(OFFSET('セット情報(宅配便）'!$P$2,MATCH($H87,BカートセットID入力!$C$4:$C$150,0),COLUMN()-COLUMN($U82)),IFERROR(OFFSET('セット情報(業務便）'!$P$2,MATCH($H87,BカートセットID入力!$F$4:$F$150,0),COLUMN()-COLUMN($U82)),IFERROR(OFFSET('セット情報（サンプル）'!$N$2,MATCH($H87,BカートセットID入力!$I$4:$I$150,0),COLUMN()-COLUMN($U82)),IFERROR(OFFSET('セット情報（イレギュラーサンプル）'!$N$2,MATCH($H87,BカートセットID入力!$L$4:$L$150,0),COLUMN()-COLUMN($U82)),""))))</f>
        <v/>
      </c>
      <c r="AT87" s="53" t="str">
        <f ca="1">IFERROR(OFFSET('セット情報(宅配便）'!$P$2,MATCH($H87,BカートセットID入力!$C$4:$C$150,0),COLUMN()-COLUMN($U82)),IFERROR(OFFSET('セット情報(業務便）'!$P$2,MATCH($H87,BカートセットID入力!$F$4:$F$150,0),COLUMN()-COLUMN($U82)),IFERROR(OFFSET('セット情報（サンプル）'!$N$2,MATCH($H87,BカートセットID入力!$I$4:$I$150,0),COLUMN()-COLUMN($U82)),IFERROR(OFFSET('セット情報（イレギュラーサンプル）'!$N$2,MATCH($H87,BカートセットID入力!$L$4:$L$150,0),COLUMN()-COLUMN($U82)),""))))</f>
        <v/>
      </c>
    </row>
    <row r="88" spans="1:46">
      <c r="A88" s="144"/>
      <c r="B88" s="53" t="str">
        <f>IF(ISBLANK(現行セット情報CSV!A88),"",現行セット情報CSV!A88)</f>
        <v/>
      </c>
      <c r="C88" s="53" t="str">
        <f>IF(ISBLANK(現行セット情報CSV!B88),"",現行セット情報CSV!B88)&amp;IFERROR(VLOOKUP(A88,上部フリースペースHTML!$A$3:$H$5,8,FALSE),"")</f>
        <v/>
      </c>
      <c r="D88" s="53" t="str">
        <f>IF(ISBLANK(現行セット情報CSV!C88),"",現行セット情報CSV!C88)</f>
        <v/>
      </c>
      <c r="E88" s="53" t="str">
        <f>IF(ISBLANK(現行セット情報CSV!D88),"",現行セット情報CSV!D88)</f>
        <v/>
      </c>
      <c r="F88" s="53" t="str">
        <f>IF(ISBLANK(現行セット情報CSV!E88),"",現行セット情報CSV!E88)</f>
        <v/>
      </c>
      <c r="G88" s="53" t="str">
        <f>IF(ISBLANK(現行セット情報CSV!F88),"",現行セット情報CSV!F88)</f>
        <v/>
      </c>
      <c r="H88" s="53" t="str">
        <f>IF(ISBLANK(現行セット情報CSV!G88),"",現行セット情報CSV!G88)</f>
        <v/>
      </c>
      <c r="I88" s="53" t="str">
        <f>IF(ISBLANK(現行セット情報CSV!H88),"",現行セット情報CSV!H88)</f>
        <v/>
      </c>
      <c r="J88" s="53" t="str">
        <f>IF(ISBLANK(現行セット情報CSV!I88),"",現行セット情報CSV!I88&amp;"("&amp;TEXT($J$2,"yyyy年m月")&amp;"納品から)")</f>
        <v/>
      </c>
      <c r="K88" s="53" t="str">
        <f>IF(ISBLANK(現行セット情報CSV!J88),"",現行セット情報CSV!J88)</f>
        <v/>
      </c>
      <c r="L88" s="53" t="str">
        <f>IF(ISBLANK(現行セット情報CSV!K88),"",現行セット情報CSV!K88)</f>
        <v/>
      </c>
      <c r="M88" s="53" t="str">
        <f>IF(ISBLANK(現行セット情報CSV!L88),"",現行セット情報CSV!L88)</f>
        <v/>
      </c>
      <c r="N88" s="53" t="str">
        <f>IF(ISBLANK(現行セット情報CSV!M88),"",現行セット情報CSV!M88)</f>
        <v/>
      </c>
      <c r="O88" s="53" t="str">
        <f>IF(ISBLANK(現行セット情報CSV!N88),"",現行セット情報CSV!N88)</f>
        <v/>
      </c>
      <c r="P88" s="53" t="str">
        <f>IF(ISBLANK(現行セット情報CSV!O88),"",現行セット情報CSV!O88)</f>
        <v/>
      </c>
      <c r="Q88" s="53" t="str">
        <f>IF(ISBLANK(現行セット情報CSV!P88),"",現行セット情報CSV!P88)</f>
        <v/>
      </c>
      <c r="R88" s="53" t="str">
        <f>IF(ISBLANK(現行セット情報CSV!Q88),"",現行セット情報CSV!Q88)</f>
        <v/>
      </c>
      <c r="S88" s="53" t="str">
        <f>IF(ISBLANK(現行セット情報CSV!R88),"",現行セット情報CSV!R88)</f>
        <v/>
      </c>
      <c r="T88" s="53" t="str">
        <f>IF(ISBLANK(現行セット情報CSV!S88),"",現行セット情報CSV!S88)</f>
        <v/>
      </c>
      <c r="U88" s="53" t="str">
        <f ca="1">IFERROR(OFFSET('セット情報(宅配便）'!$P$2,MATCH($H88,BカートセットID入力!$C$4:$C$150,0),COLUMN()-COLUMN($U83)),IFERROR(OFFSET('セット情報(業務便）'!$P$2,MATCH($H88,BカートセットID入力!$F$4:$F$150,0),COLUMN()-COLUMN($U83)),IFERROR(OFFSET('セット情報（サンプル）'!$N$2,MATCH($H88,BカートセットID入力!$I$4:$I$150,0),COLUMN()-COLUMN($U83)),IFERROR(OFFSET('セット情報（イレギュラーサンプル）'!$N$2,MATCH($H88,BカートセットID入力!$L$4:$L$150,0),COLUMN()-COLUMN($U83)),""))))</f>
        <v/>
      </c>
      <c r="V88" s="53" t="str">
        <f ca="1">IFERROR(OFFSET('セット情報(宅配便）'!$P$2,MATCH($H88,BカートセットID入力!$C$4:$C$150,0),COLUMN()-COLUMN($U83)),IFERROR(OFFSET('セット情報(業務便）'!$P$2,MATCH($H88,BカートセットID入力!$F$4:$F$150,0),COLUMN()-COLUMN($U83)),IFERROR(OFFSET('セット情報（サンプル）'!$N$2,MATCH($H88,BカートセットID入力!$I$4:$I$150,0),COLUMN()-COLUMN($U83)),IFERROR(OFFSET('セット情報（イレギュラーサンプル）'!$N$2,MATCH($H88,BカートセットID入力!$L$4:$L$150,0),COLUMN()-COLUMN($U83)),""))))</f>
        <v/>
      </c>
      <c r="W88" s="53" t="str">
        <f ca="1">IFERROR(OFFSET('セット情報(宅配便）'!$P$2,MATCH($H88,BカートセットID入力!$C$4:$C$150,0),COLUMN()-COLUMN($U83)),IFERROR(OFFSET('セット情報(業務便）'!$P$2,MATCH($H88,BカートセットID入力!$F$4:$F$150,0),COLUMN()-COLUMN($U83)),IFERROR(OFFSET('セット情報（サンプル）'!$N$2,MATCH($H88,BカートセットID入力!$I$4:$I$150,0),COLUMN()-COLUMN($U83)),IFERROR(OFFSET('セット情報（イレギュラーサンプル）'!$N$2,MATCH($H88,BカートセットID入力!$L$4:$L$150,0),COLUMN()-COLUMN($U83)),""))))</f>
        <v/>
      </c>
      <c r="X88" s="53" t="str">
        <f ca="1">IFERROR(OFFSET('セット情報(宅配便）'!$P$2,MATCH($H88,BカートセットID入力!$C$4:$C$150,0),COLUMN()-COLUMN($U83)),IFERROR(OFFSET('セット情報(業務便）'!$P$2,MATCH($H88,BカートセットID入力!$F$4:$F$150,0),COLUMN()-COLUMN($U83)),IFERROR(OFFSET('セット情報（サンプル）'!$N$2,MATCH($H88,BカートセットID入力!$I$4:$I$150,0),COLUMN()-COLUMN($U83)),IFERROR(OFFSET('セット情報（イレギュラーサンプル）'!$N$2,MATCH($H88,BカートセットID入力!$L$4:$L$150,0),COLUMN()-COLUMN($U83)),""))))</f>
        <v/>
      </c>
      <c r="Y88" s="53" t="str">
        <f ca="1">IFERROR(OFFSET('セット情報(宅配便）'!$P$2,MATCH($H88,BカートセットID入力!$C$4:$C$150,0),COLUMN()-COLUMN($U83)),IFERROR(OFFSET('セット情報(業務便）'!$P$2,MATCH($H88,BカートセットID入力!$F$4:$F$150,0),COLUMN()-COLUMN($U83)),IFERROR(OFFSET('セット情報（サンプル）'!$N$2,MATCH($H88,BカートセットID入力!$I$4:$I$150,0),COLUMN()-COLUMN($U83)),IFERROR(OFFSET('セット情報（イレギュラーサンプル）'!$N$2,MATCH($H88,BカートセットID入力!$L$4:$L$150,0),COLUMN()-COLUMN($U83)),""))))</f>
        <v/>
      </c>
      <c r="Z88" s="53" t="str">
        <f ca="1">IFERROR(OFFSET('セット情報(宅配便）'!$P$2,MATCH($H88,BカートセットID入力!$C$4:$C$150,0),COLUMN()-COLUMN($U83)),IFERROR(OFFSET('セット情報(業務便）'!$P$2,MATCH($H88,BカートセットID入力!$F$4:$F$150,0),COLUMN()-COLUMN($U83)),IFERROR(OFFSET('セット情報（サンプル）'!$N$2,MATCH($H88,BカートセットID入力!$I$4:$I$150,0),COLUMN()-COLUMN($U83)),IFERROR(OFFSET('セット情報（イレギュラーサンプル）'!$N$2,MATCH($H88,BカートセットID入力!$L$4:$L$150,0),COLUMN()-COLUMN($U83)),""))))</f>
        <v/>
      </c>
      <c r="AA88" s="53" t="str">
        <f ca="1">IFERROR(OFFSET('セット情報(宅配便）'!$P$2,MATCH($H88,BカートセットID入力!$C$4:$C$150,0),COLUMN()-COLUMN($U83)),IFERROR(OFFSET('セット情報(業務便）'!$P$2,MATCH($H88,BカートセットID入力!$F$4:$F$150,0),COLUMN()-COLUMN($U83)),IFERROR(OFFSET('セット情報（サンプル）'!$N$2,MATCH($H88,BカートセットID入力!$I$4:$I$150,0),COLUMN()-COLUMN($U83)),IFERROR(OFFSET('セット情報（イレギュラーサンプル）'!$N$2,MATCH($H88,BカートセットID入力!$L$4:$L$150,0),COLUMN()-COLUMN($U83)),""))))</f>
        <v/>
      </c>
      <c r="AB88" s="53" t="str">
        <f ca="1">IFERROR(OFFSET('セット情報(宅配便）'!$P$2,MATCH($H88,BカートセットID入力!$C$4:$C$150,0),COLUMN()-COLUMN($U83)),IFERROR(OFFSET('セット情報(業務便）'!$P$2,MATCH($H88,BカートセットID入力!$F$4:$F$150,0),COLUMN()-COLUMN($U83)),IFERROR(OFFSET('セット情報（サンプル）'!$N$2,MATCH($H88,BカートセットID入力!$I$4:$I$150,0),COLUMN()-COLUMN($U83)),IFERROR(OFFSET('セット情報（イレギュラーサンプル）'!$N$2,MATCH($H88,BカートセットID入力!$L$4:$L$150,0),COLUMN()-COLUMN($U83)),""))))</f>
        <v/>
      </c>
      <c r="AC88" s="53" t="str">
        <f ca="1">IFERROR(OFFSET('セット情報(宅配便）'!$P$2,MATCH($H88,BカートセットID入力!$C$4:$C$150,0),COLUMN()-COLUMN($U83)),IFERROR(OFFSET('セット情報(業務便）'!$P$2,MATCH($H88,BカートセットID入力!$F$4:$F$150,0),COLUMN()-COLUMN($U83)),IFERROR(OFFSET('セット情報（サンプル）'!$N$2,MATCH($H88,BカートセットID入力!$I$4:$I$150,0),COLUMN()-COLUMN($U83)),IFERROR(OFFSET('セット情報（イレギュラーサンプル）'!$N$2,MATCH($H88,BカートセットID入力!$L$4:$L$150,0),COLUMN()-COLUMN($U83)),""))))</f>
        <v/>
      </c>
      <c r="AD88" s="53" t="str">
        <f ca="1">IFERROR(OFFSET('セット情報(宅配便）'!$P$2,MATCH($H88,BカートセットID入力!$C$4:$C$150,0),COLUMN()-COLUMN($U83)),IFERROR(OFFSET('セット情報(業務便）'!$P$2,MATCH($H88,BカートセットID入力!$F$4:$F$150,0),COLUMN()-COLUMN($U83)),IFERROR(OFFSET('セット情報（サンプル）'!$N$2,MATCH($H88,BカートセットID入力!$I$4:$I$150,0),COLUMN()-COLUMN($U83)),IFERROR(OFFSET('セット情報（イレギュラーサンプル）'!$N$2,MATCH($H88,BカートセットID入力!$L$4:$L$150,0),COLUMN()-COLUMN($U83)),""))))</f>
        <v/>
      </c>
      <c r="AE88" s="53" t="str">
        <f ca="1">IFERROR(OFFSET('セット情報(宅配便）'!$P$2,MATCH($H88,BカートセットID入力!$C$4:$C$150,0),COLUMN()-COLUMN($U83)),IFERROR(OFFSET('セット情報(業務便）'!$P$2,MATCH($H88,BカートセットID入力!$F$4:$F$150,0),COLUMN()-COLUMN($U83)),IFERROR(OFFSET('セット情報（サンプル）'!$N$2,MATCH($H88,BカートセットID入力!$I$4:$I$150,0),COLUMN()-COLUMN($U83)),IFERROR(OFFSET('セット情報（イレギュラーサンプル）'!$N$2,MATCH($H88,BカートセットID入力!$L$4:$L$150,0),COLUMN()-COLUMN($U83)),""))))</f>
        <v/>
      </c>
      <c r="AF88" s="53" t="str">
        <f ca="1">IFERROR(OFFSET('セット情報(宅配便）'!$P$2,MATCH($H88,BカートセットID入力!$C$4:$C$150,0),COLUMN()-COLUMN($U83)),IFERROR(OFFSET('セット情報(業務便）'!$P$2,MATCH($H88,BカートセットID入力!$F$4:$F$150,0),COLUMN()-COLUMN($U83)),IFERROR(OFFSET('セット情報（サンプル）'!$N$2,MATCH($H88,BカートセットID入力!$I$4:$I$150,0),COLUMN()-COLUMN($U83)),IFERROR(OFFSET('セット情報（イレギュラーサンプル）'!$N$2,MATCH($H88,BカートセットID入力!$L$4:$L$150,0),COLUMN()-COLUMN($U83)),""))))</f>
        <v/>
      </c>
      <c r="AG88" s="53" t="str">
        <f ca="1">IFERROR(OFFSET('セット情報(宅配便）'!$P$2,MATCH($H88,BカートセットID入力!$C$4:$C$150,0),COLUMN()-COLUMN($U83)),IFERROR(OFFSET('セット情報(業務便）'!$P$2,MATCH($H88,BカートセットID入力!$F$4:$F$150,0),COLUMN()-COLUMN($U83)),IFERROR(OFFSET('セット情報（サンプル）'!$N$2,MATCH($H88,BカートセットID入力!$I$4:$I$150,0),COLUMN()-COLUMN($U83)),IFERROR(OFFSET('セット情報（イレギュラーサンプル）'!$N$2,MATCH($H88,BカートセットID入力!$L$4:$L$150,0),COLUMN()-COLUMN($U83)),""))))</f>
        <v/>
      </c>
      <c r="AH88" s="53" t="str">
        <f ca="1">IFERROR(OFFSET('セット情報(宅配便）'!$P$2,MATCH($H88,BカートセットID入力!$C$4:$C$150,0),COLUMN()-COLUMN($U83)),IFERROR(OFFSET('セット情報(業務便）'!$P$2,MATCH($H88,BカートセットID入力!$F$4:$F$150,0),COLUMN()-COLUMN($U83)),IFERROR(OFFSET('セット情報（サンプル）'!$N$2,MATCH($H88,BカートセットID入力!$I$4:$I$150,0),COLUMN()-COLUMN($U83)),IFERROR(OFFSET('セット情報（イレギュラーサンプル）'!$N$2,MATCH($H88,BカートセットID入力!$L$4:$L$150,0),COLUMN()-COLUMN($U83)),""))))</f>
        <v/>
      </c>
      <c r="AI88" s="53" t="str">
        <f ca="1">IFERROR(OFFSET('セット情報(宅配便）'!$P$2,MATCH($H88,BカートセットID入力!$C$4:$C$150,0),COLUMN()-COLUMN($U83)),IFERROR(OFFSET('セット情報(業務便）'!$P$2,MATCH($H88,BカートセットID入力!$F$4:$F$150,0),COLUMN()-COLUMN($U83)),IFERROR(OFFSET('セット情報（サンプル）'!$N$2,MATCH($H88,BカートセットID入力!$I$4:$I$150,0),COLUMN()-COLUMN($U83)),IFERROR(OFFSET('セット情報（イレギュラーサンプル）'!$N$2,MATCH($H88,BカートセットID入力!$L$4:$L$150,0),COLUMN()-COLUMN($U83)),""))))</f>
        <v/>
      </c>
      <c r="AJ88" s="53" t="str">
        <f ca="1">IFERROR(OFFSET('セット情報(宅配便）'!$P$2,MATCH($H88,BカートセットID入力!$C$4:$C$150,0),COLUMN()-COLUMN($U83)),IFERROR(OFFSET('セット情報(業務便）'!$P$2,MATCH($H88,BカートセットID入力!$F$4:$F$150,0),COLUMN()-COLUMN($U83)),IFERROR(OFFSET('セット情報（サンプル）'!$N$2,MATCH($H88,BカートセットID入力!$I$4:$I$150,0),COLUMN()-COLUMN($U83)),IFERROR(OFFSET('セット情報（イレギュラーサンプル）'!$N$2,MATCH($H88,BカートセットID入力!$L$4:$L$150,0),COLUMN()-COLUMN($U83)),""))))</f>
        <v/>
      </c>
      <c r="AK88" s="53" t="str">
        <f ca="1">IFERROR(OFFSET('セット情報(宅配便）'!$P$2,MATCH($H88,BカートセットID入力!$C$4:$C$150,0),COLUMN()-COLUMN($U83)),IFERROR(OFFSET('セット情報(業務便）'!$P$2,MATCH($H88,BカートセットID入力!$F$4:$F$150,0),COLUMN()-COLUMN($U83)),IFERROR(OFFSET('セット情報（サンプル）'!$N$2,MATCH($H88,BカートセットID入力!$I$4:$I$150,0),COLUMN()-COLUMN($U83)),IFERROR(OFFSET('セット情報（イレギュラーサンプル）'!$N$2,MATCH($H88,BカートセットID入力!$L$4:$L$150,0),COLUMN()-COLUMN($U83)),""))))</f>
        <v/>
      </c>
      <c r="AL88" s="53" t="str">
        <f ca="1">IFERROR(OFFSET('セット情報(宅配便）'!$P$2,MATCH($H88,BカートセットID入力!$C$4:$C$150,0),COLUMN()-COLUMN($U83)),IFERROR(OFFSET('セット情報(業務便）'!$P$2,MATCH($H88,BカートセットID入力!$F$4:$F$150,0),COLUMN()-COLUMN($U83)),IFERROR(OFFSET('セット情報（サンプル）'!$N$2,MATCH($H88,BカートセットID入力!$I$4:$I$150,0),COLUMN()-COLUMN($U83)),IFERROR(OFFSET('セット情報（イレギュラーサンプル）'!$N$2,MATCH($H88,BカートセットID入力!$L$4:$L$150,0),COLUMN()-COLUMN($U83)),""))))</f>
        <v/>
      </c>
      <c r="AM88" s="53" t="str">
        <f ca="1">IFERROR(OFFSET('セット情報(宅配便）'!$P$2,MATCH($H88,BカートセットID入力!$C$4:$C$150,0),COLUMN()-COLUMN($U83)),IFERROR(OFFSET('セット情報(業務便）'!$P$2,MATCH($H88,BカートセットID入力!$F$4:$F$150,0),COLUMN()-COLUMN($U83)),IFERROR(OFFSET('セット情報（サンプル）'!$N$2,MATCH($H88,BカートセットID入力!$I$4:$I$150,0),COLUMN()-COLUMN($U83)),IFERROR(OFFSET('セット情報（イレギュラーサンプル）'!$N$2,MATCH($H88,BカートセットID入力!$L$4:$L$150,0),COLUMN()-COLUMN($U83)),""))))</f>
        <v/>
      </c>
      <c r="AN88" s="53" t="str">
        <f ca="1">IFERROR(OFFSET('セット情報(宅配便）'!$P$2,MATCH($H88,BカートセットID入力!$C$4:$C$150,0),COLUMN()-COLUMN($U83)),IFERROR(OFFSET('セット情報(業務便）'!$P$2,MATCH($H88,BカートセットID入力!$F$4:$F$150,0),COLUMN()-COLUMN($U83)),IFERROR(OFFSET('セット情報（サンプル）'!$N$2,MATCH($H88,BカートセットID入力!$I$4:$I$150,0),COLUMN()-COLUMN($U83)),IFERROR(OFFSET('セット情報（イレギュラーサンプル）'!$N$2,MATCH($H88,BカートセットID入力!$L$4:$L$150,0),COLUMN()-COLUMN($U83)),""))))</f>
        <v/>
      </c>
      <c r="AO88" s="53" t="str">
        <f ca="1">IFERROR(OFFSET('セット情報(宅配便）'!$P$2,MATCH($H88,BカートセットID入力!$C$4:$C$150,0),COLUMN()-COLUMN($U83)),IFERROR(OFFSET('セット情報(業務便）'!$P$2,MATCH($H88,BカートセットID入力!$F$4:$F$150,0),COLUMN()-COLUMN($U83)),IFERROR(OFFSET('セット情報（サンプル）'!$N$2,MATCH($H88,BカートセットID入力!$I$4:$I$150,0),COLUMN()-COLUMN($U83)),IFERROR(OFFSET('セット情報（イレギュラーサンプル）'!$N$2,MATCH($H88,BカートセットID入力!$L$4:$L$150,0),COLUMN()-COLUMN($U83)),""))))</f>
        <v/>
      </c>
      <c r="AP88" s="53" t="str">
        <f ca="1">IFERROR(OFFSET('セット情報(宅配便）'!$P$2,MATCH($H88,BカートセットID入力!$C$4:$C$150,0),COLUMN()-COLUMN($U83)),IFERROR(OFFSET('セット情報(業務便）'!$P$2,MATCH($H88,BカートセットID入力!$F$4:$F$150,0),COLUMN()-COLUMN($U83)),IFERROR(OFFSET('セット情報（サンプル）'!$N$2,MATCH($H88,BカートセットID入力!$I$4:$I$150,0),COLUMN()-COLUMN($U83)),IFERROR(OFFSET('セット情報（イレギュラーサンプル）'!$N$2,MATCH($H88,BカートセットID入力!$L$4:$L$150,0),COLUMN()-COLUMN($U83)),""))))</f>
        <v/>
      </c>
      <c r="AQ88" s="53" t="str">
        <f ca="1">IFERROR(OFFSET('セット情報(宅配便）'!$P$2,MATCH($H88,BカートセットID入力!$C$4:$C$150,0),COLUMN()-COLUMN($U83)),IFERROR(OFFSET('セット情報(業務便）'!$P$2,MATCH($H88,BカートセットID入力!$F$4:$F$150,0),COLUMN()-COLUMN($U83)),IFERROR(OFFSET('セット情報（サンプル）'!$N$2,MATCH($H88,BカートセットID入力!$I$4:$I$150,0),COLUMN()-COLUMN($U83)),IFERROR(OFFSET('セット情報（イレギュラーサンプル）'!$N$2,MATCH($H88,BカートセットID入力!$L$4:$L$150,0),COLUMN()-COLUMN($U83)),""))))</f>
        <v/>
      </c>
      <c r="AR88" s="53" t="str">
        <f ca="1">IFERROR(OFFSET('セット情報(宅配便）'!$P$2,MATCH($H88,BカートセットID入力!$C$4:$C$150,0),COLUMN()-COLUMN($U83)),IFERROR(OFFSET('セット情報(業務便）'!$P$2,MATCH($H88,BカートセットID入力!$F$4:$F$150,0),COLUMN()-COLUMN($U83)),IFERROR(OFFSET('セット情報（サンプル）'!$N$2,MATCH($H88,BカートセットID入力!$I$4:$I$150,0),COLUMN()-COLUMN($U83)),IFERROR(OFFSET('セット情報（イレギュラーサンプル）'!$N$2,MATCH($H88,BカートセットID入力!$L$4:$L$150,0),COLUMN()-COLUMN($U83)),""))))</f>
        <v/>
      </c>
      <c r="AS88" s="53" t="str">
        <f ca="1">IFERROR(OFFSET('セット情報(宅配便）'!$P$2,MATCH($H88,BカートセットID入力!$C$4:$C$150,0),COLUMN()-COLUMN($U83)),IFERROR(OFFSET('セット情報(業務便）'!$P$2,MATCH($H88,BカートセットID入力!$F$4:$F$150,0),COLUMN()-COLUMN($U83)),IFERROR(OFFSET('セット情報（サンプル）'!$N$2,MATCH($H88,BカートセットID入力!$I$4:$I$150,0),COLUMN()-COLUMN($U83)),IFERROR(OFFSET('セット情報（イレギュラーサンプル）'!$N$2,MATCH($H88,BカートセットID入力!$L$4:$L$150,0),COLUMN()-COLUMN($U83)),""))))</f>
        <v/>
      </c>
      <c r="AT88" s="53" t="str">
        <f ca="1">IFERROR(OFFSET('セット情報(宅配便）'!$P$2,MATCH($H88,BカートセットID入力!$C$4:$C$150,0),COLUMN()-COLUMN($U83)),IFERROR(OFFSET('セット情報(業務便）'!$P$2,MATCH($H88,BカートセットID入力!$F$4:$F$150,0),COLUMN()-COLUMN($U83)),IFERROR(OFFSET('セット情報（サンプル）'!$N$2,MATCH($H88,BカートセットID入力!$I$4:$I$150,0),COLUMN()-COLUMN($U83)),IFERROR(OFFSET('セット情報（イレギュラーサンプル）'!$N$2,MATCH($H88,BカートセットID入力!$L$4:$L$150,0),COLUMN()-COLUMN($U83)),""))))</f>
        <v/>
      </c>
    </row>
    <row r="89" spans="1:46">
      <c r="A89" s="144"/>
      <c r="B89" s="53" t="str">
        <f>IF(ISBLANK(現行セット情報CSV!A89),"",現行セット情報CSV!A89)</f>
        <v/>
      </c>
      <c r="C89" s="53" t="str">
        <f>IF(ISBLANK(現行セット情報CSV!B89),"",現行セット情報CSV!B89)&amp;IFERROR(VLOOKUP(A89,上部フリースペースHTML!$A$3:$H$5,8,FALSE),"")</f>
        <v/>
      </c>
      <c r="D89" s="53" t="str">
        <f>IF(ISBLANK(現行セット情報CSV!C89),"",現行セット情報CSV!C89)</f>
        <v/>
      </c>
      <c r="E89" s="53" t="str">
        <f>IF(ISBLANK(現行セット情報CSV!D89),"",現行セット情報CSV!D89)</f>
        <v/>
      </c>
      <c r="F89" s="53" t="str">
        <f>IF(ISBLANK(現行セット情報CSV!E89),"",現行セット情報CSV!E89)</f>
        <v/>
      </c>
      <c r="G89" s="53" t="str">
        <f>IF(ISBLANK(現行セット情報CSV!F89),"",現行セット情報CSV!F89)</f>
        <v/>
      </c>
      <c r="H89" s="53" t="str">
        <f>IF(ISBLANK(現行セット情報CSV!G89),"",現行セット情報CSV!G89)</f>
        <v/>
      </c>
      <c r="I89" s="53" t="str">
        <f>IF(ISBLANK(現行セット情報CSV!H89),"",現行セット情報CSV!H89)</f>
        <v/>
      </c>
      <c r="J89" s="53" t="str">
        <f>IF(ISBLANK(現行セット情報CSV!I89),"",現行セット情報CSV!I89&amp;"("&amp;TEXT($J$2,"yyyy年m月")&amp;"納品から)")</f>
        <v/>
      </c>
      <c r="K89" s="53" t="str">
        <f>IF(ISBLANK(現行セット情報CSV!J89),"",現行セット情報CSV!J89)</f>
        <v/>
      </c>
      <c r="L89" s="53" t="str">
        <f>IF(ISBLANK(現行セット情報CSV!K89),"",現行セット情報CSV!K89)</f>
        <v/>
      </c>
      <c r="M89" s="53" t="str">
        <f>IF(ISBLANK(現行セット情報CSV!L89),"",現行セット情報CSV!L89)</f>
        <v/>
      </c>
      <c r="N89" s="53" t="str">
        <f>IF(ISBLANK(現行セット情報CSV!M89),"",現行セット情報CSV!M89)</f>
        <v/>
      </c>
      <c r="O89" s="53" t="str">
        <f>IF(ISBLANK(現行セット情報CSV!N89),"",現行セット情報CSV!N89)</f>
        <v/>
      </c>
      <c r="P89" s="53" t="str">
        <f>IF(ISBLANK(現行セット情報CSV!O89),"",現行セット情報CSV!O89)</f>
        <v/>
      </c>
      <c r="Q89" s="53" t="str">
        <f>IF(ISBLANK(現行セット情報CSV!P89),"",現行セット情報CSV!P89)</f>
        <v/>
      </c>
      <c r="R89" s="53" t="str">
        <f>IF(ISBLANK(現行セット情報CSV!Q89),"",現行セット情報CSV!Q89)</f>
        <v/>
      </c>
      <c r="S89" s="53" t="str">
        <f>IF(ISBLANK(現行セット情報CSV!R89),"",現行セット情報CSV!R89)</f>
        <v/>
      </c>
      <c r="T89" s="53" t="str">
        <f>IF(ISBLANK(現行セット情報CSV!S89),"",現行セット情報CSV!S89)</f>
        <v/>
      </c>
      <c r="U89" s="53" t="str">
        <f ca="1">IFERROR(OFFSET('セット情報(宅配便）'!$P$2,MATCH($H89,BカートセットID入力!$C$4:$C$150,0),COLUMN()-COLUMN($U84)),IFERROR(OFFSET('セット情報(業務便）'!$P$2,MATCH($H89,BカートセットID入力!$F$4:$F$150,0),COLUMN()-COLUMN($U84)),IFERROR(OFFSET('セット情報（サンプル）'!$N$2,MATCH($H89,BカートセットID入力!$I$4:$I$150,0),COLUMN()-COLUMN($U84)),IFERROR(OFFSET('セット情報（イレギュラーサンプル）'!$N$2,MATCH($H89,BカートセットID入力!$L$4:$L$150,0),COLUMN()-COLUMN($U84)),""))))</f>
        <v/>
      </c>
      <c r="V89" s="53" t="str">
        <f ca="1">IFERROR(OFFSET('セット情報(宅配便）'!$P$2,MATCH($H89,BカートセットID入力!$C$4:$C$150,0),COLUMN()-COLUMN($U84)),IFERROR(OFFSET('セット情報(業務便）'!$P$2,MATCH($H89,BカートセットID入力!$F$4:$F$150,0),COLUMN()-COLUMN($U84)),IFERROR(OFFSET('セット情報（サンプル）'!$N$2,MATCH($H89,BカートセットID入力!$I$4:$I$150,0),COLUMN()-COLUMN($U84)),IFERROR(OFFSET('セット情報（イレギュラーサンプル）'!$N$2,MATCH($H89,BカートセットID入力!$L$4:$L$150,0),COLUMN()-COLUMN($U84)),""))))</f>
        <v/>
      </c>
      <c r="W89" s="53" t="str">
        <f ca="1">IFERROR(OFFSET('セット情報(宅配便）'!$P$2,MATCH($H89,BカートセットID入力!$C$4:$C$150,0),COLUMN()-COLUMN($U84)),IFERROR(OFFSET('セット情報(業務便）'!$P$2,MATCH($H89,BカートセットID入力!$F$4:$F$150,0),COLUMN()-COLUMN($U84)),IFERROR(OFFSET('セット情報（サンプル）'!$N$2,MATCH($H89,BカートセットID入力!$I$4:$I$150,0),COLUMN()-COLUMN($U84)),IFERROR(OFFSET('セット情報（イレギュラーサンプル）'!$N$2,MATCH($H89,BカートセットID入力!$L$4:$L$150,0),COLUMN()-COLUMN($U84)),""))))</f>
        <v/>
      </c>
      <c r="X89" s="53" t="str">
        <f ca="1">IFERROR(OFFSET('セット情報(宅配便）'!$P$2,MATCH($H89,BカートセットID入力!$C$4:$C$150,0),COLUMN()-COLUMN($U84)),IFERROR(OFFSET('セット情報(業務便）'!$P$2,MATCH($H89,BカートセットID入力!$F$4:$F$150,0),COLUMN()-COLUMN($U84)),IFERROR(OFFSET('セット情報（サンプル）'!$N$2,MATCH($H89,BカートセットID入力!$I$4:$I$150,0),COLUMN()-COLUMN($U84)),IFERROR(OFFSET('セット情報（イレギュラーサンプル）'!$N$2,MATCH($H89,BカートセットID入力!$L$4:$L$150,0),COLUMN()-COLUMN($U84)),""))))</f>
        <v/>
      </c>
      <c r="Y89" s="53" t="str">
        <f ca="1">IFERROR(OFFSET('セット情報(宅配便）'!$P$2,MATCH($H89,BカートセットID入力!$C$4:$C$150,0),COLUMN()-COLUMN($U84)),IFERROR(OFFSET('セット情報(業務便）'!$P$2,MATCH($H89,BカートセットID入力!$F$4:$F$150,0),COLUMN()-COLUMN($U84)),IFERROR(OFFSET('セット情報（サンプル）'!$N$2,MATCH($H89,BカートセットID入力!$I$4:$I$150,0),COLUMN()-COLUMN($U84)),IFERROR(OFFSET('セット情報（イレギュラーサンプル）'!$N$2,MATCH($H89,BカートセットID入力!$L$4:$L$150,0),COLUMN()-COLUMN($U84)),""))))</f>
        <v/>
      </c>
      <c r="Z89" s="53" t="str">
        <f ca="1">IFERROR(OFFSET('セット情報(宅配便）'!$P$2,MATCH($H89,BカートセットID入力!$C$4:$C$150,0),COLUMN()-COLUMN($U84)),IFERROR(OFFSET('セット情報(業務便）'!$P$2,MATCH($H89,BカートセットID入力!$F$4:$F$150,0),COLUMN()-COLUMN($U84)),IFERROR(OFFSET('セット情報（サンプル）'!$N$2,MATCH($H89,BカートセットID入力!$I$4:$I$150,0),COLUMN()-COLUMN($U84)),IFERROR(OFFSET('セット情報（イレギュラーサンプル）'!$N$2,MATCH($H89,BカートセットID入力!$L$4:$L$150,0),COLUMN()-COLUMN($U84)),""))))</f>
        <v/>
      </c>
      <c r="AA89" s="53" t="str">
        <f ca="1">IFERROR(OFFSET('セット情報(宅配便）'!$P$2,MATCH($H89,BカートセットID入力!$C$4:$C$150,0),COLUMN()-COLUMN($U84)),IFERROR(OFFSET('セット情報(業務便）'!$P$2,MATCH($H89,BカートセットID入力!$F$4:$F$150,0),COLUMN()-COLUMN($U84)),IFERROR(OFFSET('セット情報（サンプル）'!$N$2,MATCH($H89,BカートセットID入力!$I$4:$I$150,0),COLUMN()-COLUMN($U84)),IFERROR(OFFSET('セット情報（イレギュラーサンプル）'!$N$2,MATCH($H89,BカートセットID入力!$L$4:$L$150,0),COLUMN()-COLUMN($U84)),""))))</f>
        <v/>
      </c>
      <c r="AB89" s="53" t="str">
        <f ca="1">IFERROR(OFFSET('セット情報(宅配便）'!$P$2,MATCH($H89,BカートセットID入力!$C$4:$C$150,0),COLUMN()-COLUMN($U84)),IFERROR(OFFSET('セット情報(業務便）'!$P$2,MATCH($H89,BカートセットID入力!$F$4:$F$150,0),COLUMN()-COLUMN($U84)),IFERROR(OFFSET('セット情報（サンプル）'!$N$2,MATCH($H89,BカートセットID入力!$I$4:$I$150,0),COLUMN()-COLUMN($U84)),IFERROR(OFFSET('セット情報（イレギュラーサンプル）'!$N$2,MATCH($H89,BカートセットID入力!$L$4:$L$150,0),COLUMN()-COLUMN($U84)),""))))</f>
        <v/>
      </c>
      <c r="AC89" s="53" t="str">
        <f ca="1">IFERROR(OFFSET('セット情報(宅配便）'!$P$2,MATCH($H89,BカートセットID入力!$C$4:$C$150,0),COLUMN()-COLUMN($U84)),IFERROR(OFFSET('セット情報(業務便）'!$P$2,MATCH($H89,BカートセットID入力!$F$4:$F$150,0),COLUMN()-COLUMN($U84)),IFERROR(OFFSET('セット情報（サンプル）'!$N$2,MATCH($H89,BカートセットID入力!$I$4:$I$150,0),COLUMN()-COLUMN($U84)),IFERROR(OFFSET('セット情報（イレギュラーサンプル）'!$N$2,MATCH($H89,BカートセットID入力!$L$4:$L$150,0),COLUMN()-COLUMN($U84)),""))))</f>
        <v/>
      </c>
      <c r="AD89" s="53" t="str">
        <f ca="1">IFERROR(OFFSET('セット情報(宅配便）'!$P$2,MATCH($H89,BカートセットID入力!$C$4:$C$150,0),COLUMN()-COLUMN($U84)),IFERROR(OFFSET('セット情報(業務便）'!$P$2,MATCH($H89,BカートセットID入力!$F$4:$F$150,0),COLUMN()-COLUMN($U84)),IFERROR(OFFSET('セット情報（サンプル）'!$N$2,MATCH($H89,BカートセットID入力!$I$4:$I$150,0),COLUMN()-COLUMN($U84)),IFERROR(OFFSET('セット情報（イレギュラーサンプル）'!$N$2,MATCH($H89,BカートセットID入力!$L$4:$L$150,0),COLUMN()-COLUMN($U84)),""))))</f>
        <v/>
      </c>
      <c r="AE89" s="53" t="str">
        <f ca="1">IFERROR(OFFSET('セット情報(宅配便）'!$P$2,MATCH($H89,BカートセットID入力!$C$4:$C$150,0),COLUMN()-COLUMN($U84)),IFERROR(OFFSET('セット情報(業務便）'!$P$2,MATCH($H89,BカートセットID入力!$F$4:$F$150,0),COLUMN()-COLUMN($U84)),IFERROR(OFFSET('セット情報（サンプル）'!$N$2,MATCH($H89,BカートセットID入力!$I$4:$I$150,0),COLUMN()-COLUMN($U84)),IFERROR(OFFSET('セット情報（イレギュラーサンプル）'!$N$2,MATCH($H89,BカートセットID入力!$L$4:$L$150,0),COLUMN()-COLUMN($U84)),""))))</f>
        <v/>
      </c>
      <c r="AF89" s="53" t="str">
        <f ca="1">IFERROR(OFFSET('セット情報(宅配便）'!$P$2,MATCH($H89,BカートセットID入力!$C$4:$C$150,0),COLUMN()-COLUMN($U84)),IFERROR(OFFSET('セット情報(業務便）'!$P$2,MATCH($H89,BカートセットID入力!$F$4:$F$150,0),COLUMN()-COLUMN($U84)),IFERROR(OFFSET('セット情報（サンプル）'!$N$2,MATCH($H89,BカートセットID入力!$I$4:$I$150,0),COLUMN()-COLUMN($U84)),IFERROR(OFFSET('セット情報（イレギュラーサンプル）'!$N$2,MATCH($H89,BカートセットID入力!$L$4:$L$150,0),COLUMN()-COLUMN($U84)),""))))</f>
        <v/>
      </c>
      <c r="AG89" s="53" t="str">
        <f ca="1">IFERROR(OFFSET('セット情報(宅配便）'!$P$2,MATCH($H89,BカートセットID入力!$C$4:$C$150,0),COLUMN()-COLUMN($U84)),IFERROR(OFFSET('セット情報(業務便）'!$P$2,MATCH($H89,BカートセットID入力!$F$4:$F$150,0),COLUMN()-COLUMN($U84)),IFERROR(OFFSET('セット情報（サンプル）'!$N$2,MATCH($H89,BカートセットID入力!$I$4:$I$150,0),COLUMN()-COLUMN($U84)),IFERROR(OFFSET('セット情報（イレギュラーサンプル）'!$N$2,MATCH($H89,BカートセットID入力!$L$4:$L$150,0),COLUMN()-COLUMN($U84)),""))))</f>
        <v/>
      </c>
      <c r="AH89" s="53" t="str">
        <f ca="1">IFERROR(OFFSET('セット情報(宅配便）'!$P$2,MATCH($H89,BカートセットID入力!$C$4:$C$150,0),COLUMN()-COLUMN($U84)),IFERROR(OFFSET('セット情報(業務便）'!$P$2,MATCH($H89,BカートセットID入力!$F$4:$F$150,0),COLUMN()-COLUMN($U84)),IFERROR(OFFSET('セット情報（サンプル）'!$N$2,MATCH($H89,BカートセットID入力!$I$4:$I$150,0),COLUMN()-COLUMN($U84)),IFERROR(OFFSET('セット情報（イレギュラーサンプル）'!$N$2,MATCH($H89,BカートセットID入力!$L$4:$L$150,0),COLUMN()-COLUMN($U84)),""))))</f>
        <v/>
      </c>
      <c r="AI89" s="53" t="str">
        <f ca="1">IFERROR(OFFSET('セット情報(宅配便）'!$P$2,MATCH($H89,BカートセットID入力!$C$4:$C$150,0),COLUMN()-COLUMN($U84)),IFERROR(OFFSET('セット情報(業務便）'!$P$2,MATCH($H89,BカートセットID入力!$F$4:$F$150,0),COLUMN()-COLUMN($U84)),IFERROR(OFFSET('セット情報（サンプル）'!$N$2,MATCH($H89,BカートセットID入力!$I$4:$I$150,0),COLUMN()-COLUMN($U84)),IFERROR(OFFSET('セット情報（イレギュラーサンプル）'!$N$2,MATCH($H89,BカートセットID入力!$L$4:$L$150,0),COLUMN()-COLUMN($U84)),""))))</f>
        <v/>
      </c>
      <c r="AJ89" s="53" t="str">
        <f ca="1">IFERROR(OFFSET('セット情報(宅配便）'!$P$2,MATCH($H89,BカートセットID入力!$C$4:$C$150,0),COLUMN()-COLUMN($U84)),IFERROR(OFFSET('セット情報(業務便）'!$P$2,MATCH($H89,BカートセットID入力!$F$4:$F$150,0),COLUMN()-COLUMN($U84)),IFERROR(OFFSET('セット情報（サンプル）'!$N$2,MATCH($H89,BカートセットID入力!$I$4:$I$150,0),COLUMN()-COLUMN($U84)),IFERROR(OFFSET('セット情報（イレギュラーサンプル）'!$N$2,MATCH($H89,BカートセットID入力!$L$4:$L$150,0),COLUMN()-COLUMN($U84)),""))))</f>
        <v/>
      </c>
      <c r="AK89" s="53" t="str">
        <f ca="1">IFERROR(OFFSET('セット情報(宅配便）'!$P$2,MATCH($H89,BカートセットID入力!$C$4:$C$150,0),COLUMN()-COLUMN($U84)),IFERROR(OFFSET('セット情報(業務便）'!$P$2,MATCH($H89,BカートセットID入力!$F$4:$F$150,0),COLUMN()-COLUMN($U84)),IFERROR(OFFSET('セット情報（サンプル）'!$N$2,MATCH($H89,BカートセットID入力!$I$4:$I$150,0),COLUMN()-COLUMN($U84)),IFERROR(OFFSET('セット情報（イレギュラーサンプル）'!$N$2,MATCH($H89,BカートセットID入力!$L$4:$L$150,0),COLUMN()-COLUMN($U84)),""))))</f>
        <v/>
      </c>
      <c r="AL89" s="53" t="str">
        <f ca="1">IFERROR(OFFSET('セット情報(宅配便）'!$P$2,MATCH($H89,BカートセットID入力!$C$4:$C$150,0),COLUMN()-COLUMN($U84)),IFERROR(OFFSET('セット情報(業務便）'!$P$2,MATCH($H89,BカートセットID入力!$F$4:$F$150,0),COLUMN()-COLUMN($U84)),IFERROR(OFFSET('セット情報（サンプル）'!$N$2,MATCH($H89,BカートセットID入力!$I$4:$I$150,0),COLUMN()-COLUMN($U84)),IFERROR(OFFSET('セット情報（イレギュラーサンプル）'!$N$2,MATCH($H89,BカートセットID入力!$L$4:$L$150,0),COLUMN()-COLUMN($U84)),""))))</f>
        <v/>
      </c>
      <c r="AM89" s="53" t="str">
        <f ca="1">IFERROR(OFFSET('セット情報(宅配便）'!$P$2,MATCH($H89,BカートセットID入力!$C$4:$C$150,0),COLUMN()-COLUMN($U84)),IFERROR(OFFSET('セット情報(業務便）'!$P$2,MATCH($H89,BカートセットID入力!$F$4:$F$150,0),COLUMN()-COLUMN($U84)),IFERROR(OFFSET('セット情報（サンプル）'!$N$2,MATCH($H89,BカートセットID入力!$I$4:$I$150,0),COLUMN()-COLUMN($U84)),IFERROR(OFFSET('セット情報（イレギュラーサンプル）'!$N$2,MATCH($H89,BカートセットID入力!$L$4:$L$150,0),COLUMN()-COLUMN($U84)),""))))</f>
        <v/>
      </c>
      <c r="AN89" s="53" t="str">
        <f ca="1">IFERROR(OFFSET('セット情報(宅配便）'!$P$2,MATCH($H89,BカートセットID入力!$C$4:$C$150,0),COLUMN()-COLUMN($U84)),IFERROR(OFFSET('セット情報(業務便）'!$P$2,MATCH($H89,BカートセットID入力!$F$4:$F$150,0),COLUMN()-COLUMN($U84)),IFERROR(OFFSET('セット情報（サンプル）'!$N$2,MATCH($H89,BカートセットID入力!$I$4:$I$150,0),COLUMN()-COLUMN($U84)),IFERROR(OFFSET('セット情報（イレギュラーサンプル）'!$N$2,MATCH($H89,BカートセットID入力!$L$4:$L$150,0),COLUMN()-COLUMN($U84)),""))))</f>
        <v/>
      </c>
      <c r="AO89" s="53" t="str">
        <f ca="1">IFERROR(OFFSET('セット情報(宅配便）'!$P$2,MATCH($H89,BカートセットID入力!$C$4:$C$150,0),COLUMN()-COLUMN($U84)),IFERROR(OFFSET('セット情報(業務便）'!$P$2,MATCH($H89,BカートセットID入力!$F$4:$F$150,0),COLUMN()-COLUMN($U84)),IFERROR(OFFSET('セット情報（サンプル）'!$N$2,MATCH($H89,BカートセットID入力!$I$4:$I$150,0),COLUMN()-COLUMN($U84)),IFERROR(OFFSET('セット情報（イレギュラーサンプル）'!$N$2,MATCH($H89,BカートセットID入力!$L$4:$L$150,0),COLUMN()-COLUMN($U84)),""))))</f>
        <v/>
      </c>
      <c r="AP89" s="53" t="str">
        <f ca="1">IFERROR(OFFSET('セット情報(宅配便）'!$P$2,MATCH($H89,BカートセットID入力!$C$4:$C$150,0),COLUMN()-COLUMN($U84)),IFERROR(OFFSET('セット情報(業務便）'!$P$2,MATCH($H89,BカートセットID入力!$F$4:$F$150,0),COLUMN()-COLUMN($U84)),IFERROR(OFFSET('セット情報（サンプル）'!$N$2,MATCH($H89,BカートセットID入力!$I$4:$I$150,0),COLUMN()-COLUMN($U84)),IFERROR(OFFSET('セット情報（イレギュラーサンプル）'!$N$2,MATCH($H89,BカートセットID入力!$L$4:$L$150,0),COLUMN()-COLUMN($U84)),""))))</f>
        <v/>
      </c>
      <c r="AQ89" s="53" t="str">
        <f ca="1">IFERROR(OFFSET('セット情報(宅配便）'!$P$2,MATCH($H89,BカートセットID入力!$C$4:$C$150,0),COLUMN()-COLUMN($U84)),IFERROR(OFFSET('セット情報(業務便）'!$P$2,MATCH($H89,BカートセットID入力!$F$4:$F$150,0),COLUMN()-COLUMN($U84)),IFERROR(OFFSET('セット情報（サンプル）'!$N$2,MATCH($H89,BカートセットID入力!$I$4:$I$150,0),COLUMN()-COLUMN($U84)),IFERROR(OFFSET('セット情報（イレギュラーサンプル）'!$N$2,MATCH($H89,BカートセットID入力!$L$4:$L$150,0),COLUMN()-COLUMN($U84)),""))))</f>
        <v/>
      </c>
      <c r="AR89" s="53" t="str">
        <f ca="1">IFERROR(OFFSET('セット情報(宅配便）'!$P$2,MATCH($H89,BカートセットID入力!$C$4:$C$150,0),COLUMN()-COLUMN($U84)),IFERROR(OFFSET('セット情報(業務便）'!$P$2,MATCH($H89,BカートセットID入力!$F$4:$F$150,0),COLUMN()-COLUMN($U84)),IFERROR(OFFSET('セット情報（サンプル）'!$N$2,MATCH($H89,BカートセットID入力!$I$4:$I$150,0),COLUMN()-COLUMN($U84)),IFERROR(OFFSET('セット情報（イレギュラーサンプル）'!$N$2,MATCH($H89,BカートセットID入力!$L$4:$L$150,0),COLUMN()-COLUMN($U84)),""))))</f>
        <v/>
      </c>
      <c r="AS89" s="53" t="str">
        <f ca="1">IFERROR(OFFSET('セット情報(宅配便）'!$P$2,MATCH($H89,BカートセットID入力!$C$4:$C$150,0),COLUMN()-COLUMN($U84)),IFERROR(OFFSET('セット情報(業務便）'!$P$2,MATCH($H89,BカートセットID入力!$F$4:$F$150,0),COLUMN()-COLUMN($U84)),IFERROR(OFFSET('セット情報（サンプル）'!$N$2,MATCH($H89,BカートセットID入力!$I$4:$I$150,0),COLUMN()-COLUMN($U84)),IFERROR(OFFSET('セット情報（イレギュラーサンプル）'!$N$2,MATCH($H89,BカートセットID入力!$L$4:$L$150,0),COLUMN()-COLUMN($U84)),""))))</f>
        <v/>
      </c>
      <c r="AT89" s="53" t="str">
        <f ca="1">IFERROR(OFFSET('セット情報(宅配便）'!$P$2,MATCH($H89,BカートセットID入力!$C$4:$C$150,0),COLUMN()-COLUMN($U84)),IFERROR(OFFSET('セット情報(業務便）'!$P$2,MATCH($H89,BカートセットID入力!$F$4:$F$150,0),COLUMN()-COLUMN($U84)),IFERROR(OFFSET('セット情報（サンプル）'!$N$2,MATCH($H89,BカートセットID入力!$I$4:$I$150,0),COLUMN()-COLUMN($U84)),IFERROR(OFFSET('セット情報（イレギュラーサンプル）'!$N$2,MATCH($H89,BカートセットID入力!$L$4:$L$150,0),COLUMN()-COLUMN($U84)),""))))</f>
        <v/>
      </c>
    </row>
    <row r="90" spans="1:46">
      <c r="A90" s="144"/>
      <c r="B90" s="53" t="str">
        <f>IF(ISBLANK(現行セット情報CSV!A90),"",現行セット情報CSV!A90)</f>
        <v/>
      </c>
      <c r="C90" s="53" t="str">
        <f>IF(ISBLANK(現行セット情報CSV!B90),"",現行セット情報CSV!B90)&amp;IFERROR(VLOOKUP(A90,上部フリースペースHTML!$A$3:$H$5,8,FALSE),"")</f>
        <v/>
      </c>
      <c r="D90" s="53" t="str">
        <f>IF(ISBLANK(現行セット情報CSV!C90),"",現行セット情報CSV!C90)</f>
        <v/>
      </c>
      <c r="E90" s="53" t="str">
        <f>IF(ISBLANK(現行セット情報CSV!D90),"",現行セット情報CSV!D90)</f>
        <v/>
      </c>
      <c r="F90" s="53" t="str">
        <f>IF(ISBLANK(現行セット情報CSV!E90),"",現行セット情報CSV!E90)</f>
        <v/>
      </c>
      <c r="G90" s="53" t="str">
        <f>IF(ISBLANK(現行セット情報CSV!F90),"",現行セット情報CSV!F90)</f>
        <v/>
      </c>
      <c r="H90" s="53" t="str">
        <f>IF(ISBLANK(現行セット情報CSV!G90),"",現行セット情報CSV!G90)</f>
        <v/>
      </c>
      <c r="I90" s="53" t="str">
        <f>IF(ISBLANK(現行セット情報CSV!H90),"",現行セット情報CSV!H90)</f>
        <v/>
      </c>
      <c r="J90" s="53" t="str">
        <f>IF(ISBLANK(現行セット情報CSV!I90),"",現行セット情報CSV!I90&amp;"("&amp;TEXT($J$2,"yyyy年m月")&amp;"納品から)")</f>
        <v/>
      </c>
      <c r="K90" s="53" t="str">
        <f>IF(ISBLANK(現行セット情報CSV!J90),"",現行セット情報CSV!J90)</f>
        <v/>
      </c>
      <c r="L90" s="53" t="str">
        <f>IF(ISBLANK(現行セット情報CSV!K90),"",現行セット情報CSV!K90)</f>
        <v/>
      </c>
      <c r="M90" s="53" t="str">
        <f>IF(ISBLANK(現行セット情報CSV!L90),"",現行セット情報CSV!L90)</f>
        <v/>
      </c>
      <c r="N90" s="53" t="str">
        <f>IF(ISBLANK(現行セット情報CSV!M90),"",現行セット情報CSV!M90)</f>
        <v/>
      </c>
      <c r="O90" s="53" t="str">
        <f>IF(ISBLANK(現行セット情報CSV!N90),"",現行セット情報CSV!N90)</f>
        <v/>
      </c>
      <c r="P90" s="53" t="str">
        <f>IF(ISBLANK(現行セット情報CSV!O90),"",現行セット情報CSV!O90)</f>
        <v/>
      </c>
      <c r="Q90" s="53" t="str">
        <f>IF(ISBLANK(現行セット情報CSV!P90),"",現行セット情報CSV!P90)</f>
        <v/>
      </c>
      <c r="R90" s="53" t="str">
        <f>IF(ISBLANK(現行セット情報CSV!Q90),"",現行セット情報CSV!Q90)</f>
        <v/>
      </c>
      <c r="S90" s="53" t="str">
        <f>IF(ISBLANK(現行セット情報CSV!R90),"",現行セット情報CSV!R90)</f>
        <v/>
      </c>
      <c r="T90" s="53" t="str">
        <f>IF(ISBLANK(現行セット情報CSV!S90),"",現行セット情報CSV!S90)</f>
        <v/>
      </c>
      <c r="U90" s="53" t="str">
        <f ca="1">IFERROR(OFFSET('セット情報(宅配便）'!$P$2,MATCH($H90,BカートセットID入力!$C$4:$C$150,0),COLUMN()-COLUMN($U85)),IFERROR(OFFSET('セット情報(業務便）'!$P$2,MATCH($H90,BカートセットID入力!$F$4:$F$150,0),COLUMN()-COLUMN($U85)),IFERROR(OFFSET('セット情報（サンプル）'!$N$2,MATCH($H90,BカートセットID入力!$I$4:$I$150,0),COLUMN()-COLUMN($U85)),IFERROR(OFFSET('セット情報（イレギュラーサンプル）'!$N$2,MATCH($H90,BカートセットID入力!$L$4:$L$150,0),COLUMN()-COLUMN($U85)),""))))</f>
        <v/>
      </c>
      <c r="V90" s="53" t="str">
        <f ca="1">IFERROR(OFFSET('セット情報(宅配便）'!$P$2,MATCH($H90,BカートセットID入力!$C$4:$C$150,0),COLUMN()-COLUMN($U85)),IFERROR(OFFSET('セット情報(業務便）'!$P$2,MATCH($H90,BカートセットID入力!$F$4:$F$150,0),COLUMN()-COLUMN($U85)),IFERROR(OFFSET('セット情報（サンプル）'!$N$2,MATCH($H90,BカートセットID入力!$I$4:$I$150,0),COLUMN()-COLUMN($U85)),IFERROR(OFFSET('セット情報（イレギュラーサンプル）'!$N$2,MATCH($H90,BカートセットID入力!$L$4:$L$150,0),COLUMN()-COLUMN($U85)),""))))</f>
        <v/>
      </c>
      <c r="W90" s="53" t="str">
        <f ca="1">IFERROR(OFFSET('セット情報(宅配便）'!$P$2,MATCH($H90,BカートセットID入力!$C$4:$C$150,0),COLUMN()-COLUMN($U85)),IFERROR(OFFSET('セット情報(業務便）'!$P$2,MATCH($H90,BカートセットID入力!$F$4:$F$150,0),COLUMN()-COLUMN($U85)),IFERROR(OFFSET('セット情報（サンプル）'!$N$2,MATCH($H90,BカートセットID入力!$I$4:$I$150,0),COLUMN()-COLUMN($U85)),IFERROR(OFFSET('セット情報（イレギュラーサンプル）'!$N$2,MATCH($H90,BカートセットID入力!$L$4:$L$150,0),COLUMN()-COLUMN($U85)),""))))</f>
        <v/>
      </c>
      <c r="X90" s="53" t="str">
        <f ca="1">IFERROR(OFFSET('セット情報(宅配便）'!$P$2,MATCH($H90,BカートセットID入力!$C$4:$C$150,0),COLUMN()-COLUMN($U85)),IFERROR(OFFSET('セット情報(業務便）'!$P$2,MATCH($H90,BカートセットID入力!$F$4:$F$150,0),COLUMN()-COLUMN($U85)),IFERROR(OFFSET('セット情報（サンプル）'!$N$2,MATCH($H90,BカートセットID入力!$I$4:$I$150,0),COLUMN()-COLUMN($U85)),IFERROR(OFFSET('セット情報（イレギュラーサンプル）'!$N$2,MATCH($H90,BカートセットID入力!$L$4:$L$150,0),COLUMN()-COLUMN($U85)),""))))</f>
        <v/>
      </c>
      <c r="Y90" s="53" t="str">
        <f ca="1">IFERROR(OFFSET('セット情報(宅配便）'!$P$2,MATCH($H90,BカートセットID入力!$C$4:$C$150,0),COLUMN()-COLUMN($U85)),IFERROR(OFFSET('セット情報(業務便）'!$P$2,MATCH($H90,BカートセットID入力!$F$4:$F$150,0),COLUMN()-COLUMN($U85)),IFERROR(OFFSET('セット情報（サンプル）'!$N$2,MATCH($H90,BカートセットID入力!$I$4:$I$150,0),COLUMN()-COLUMN($U85)),IFERROR(OFFSET('セット情報（イレギュラーサンプル）'!$N$2,MATCH($H90,BカートセットID入力!$L$4:$L$150,0),COLUMN()-COLUMN($U85)),""))))</f>
        <v/>
      </c>
      <c r="Z90" s="53" t="str">
        <f ca="1">IFERROR(OFFSET('セット情報(宅配便）'!$P$2,MATCH($H90,BカートセットID入力!$C$4:$C$150,0),COLUMN()-COLUMN($U85)),IFERROR(OFFSET('セット情報(業務便）'!$P$2,MATCH($H90,BカートセットID入力!$F$4:$F$150,0),COLUMN()-COLUMN($U85)),IFERROR(OFFSET('セット情報（サンプル）'!$N$2,MATCH($H90,BカートセットID入力!$I$4:$I$150,0),COLUMN()-COLUMN($U85)),IFERROR(OFFSET('セット情報（イレギュラーサンプル）'!$N$2,MATCH($H90,BカートセットID入力!$L$4:$L$150,0),COLUMN()-COLUMN($U85)),""))))</f>
        <v/>
      </c>
      <c r="AA90" s="53" t="str">
        <f ca="1">IFERROR(OFFSET('セット情報(宅配便）'!$P$2,MATCH($H90,BカートセットID入力!$C$4:$C$150,0),COLUMN()-COLUMN($U85)),IFERROR(OFFSET('セット情報(業務便）'!$P$2,MATCH($H90,BカートセットID入力!$F$4:$F$150,0),COLUMN()-COLUMN($U85)),IFERROR(OFFSET('セット情報（サンプル）'!$N$2,MATCH($H90,BカートセットID入力!$I$4:$I$150,0),COLUMN()-COLUMN($U85)),IFERROR(OFFSET('セット情報（イレギュラーサンプル）'!$N$2,MATCH($H90,BカートセットID入力!$L$4:$L$150,0),COLUMN()-COLUMN($U85)),""))))</f>
        <v/>
      </c>
      <c r="AB90" s="53" t="str">
        <f ca="1">IFERROR(OFFSET('セット情報(宅配便）'!$P$2,MATCH($H90,BカートセットID入力!$C$4:$C$150,0),COLUMN()-COLUMN($U85)),IFERROR(OFFSET('セット情報(業務便）'!$P$2,MATCH($H90,BカートセットID入力!$F$4:$F$150,0),COLUMN()-COLUMN($U85)),IFERROR(OFFSET('セット情報（サンプル）'!$N$2,MATCH($H90,BカートセットID入力!$I$4:$I$150,0),COLUMN()-COLUMN($U85)),IFERROR(OFFSET('セット情報（イレギュラーサンプル）'!$N$2,MATCH($H90,BカートセットID入力!$L$4:$L$150,0),COLUMN()-COLUMN($U85)),""))))</f>
        <v/>
      </c>
      <c r="AC90" s="53" t="str">
        <f ca="1">IFERROR(OFFSET('セット情報(宅配便）'!$P$2,MATCH($H90,BカートセットID入力!$C$4:$C$150,0),COLUMN()-COLUMN($U85)),IFERROR(OFFSET('セット情報(業務便）'!$P$2,MATCH($H90,BカートセットID入力!$F$4:$F$150,0),COLUMN()-COLUMN($U85)),IFERROR(OFFSET('セット情報（サンプル）'!$N$2,MATCH($H90,BカートセットID入力!$I$4:$I$150,0),COLUMN()-COLUMN($U85)),IFERROR(OFFSET('セット情報（イレギュラーサンプル）'!$N$2,MATCH($H90,BカートセットID入力!$L$4:$L$150,0),COLUMN()-COLUMN($U85)),""))))</f>
        <v/>
      </c>
      <c r="AD90" s="53" t="str">
        <f ca="1">IFERROR(OFFSET('セット情報(宅配便）'!$P$2,MATCH($H90,BカートセットID入力!$C$4:$C$150,0),COLUMN()-COLUMN($U85)),IFERROR(OFFSET('セット情報(業務便）'!$P$2,MATCH($H90,BカートセットID入力!$F$4:$F$150,0),COLUMN()-COLUMN($U85)),IFERROR(OFFSET('セット情報（サンプル）'!$N$2,MATCH($H90,BカートセットID入力!$I$4:$I$150,0),COLUMN()-COLUMN($U85)),IFERROR(OFFSET('セット情報（イレギュラーサンプル）'!$N$2,MATCH($H90,BカートセットID入力!$L$4:$L$150,0),COLUMN()-COLUMN($U85)),""))))</f>
        <v/>
      </c>
      <c r="AE90" s="53" t="str">
        <f ca="1">IFERROR(OFFSET('セット情報(宅配便）'!$P$2,MATCH($H90,BカートセットID入力!$C$4:$C$150,0),COLUMN()-COLUMN($U85)),IFERROR(OFFSET('セット情報(業務便）'!$P$2,MATCH($H90,BカートセットID入力!$F$4:$F$150,0),COLUMN()-COLUMN($U85)),IFERROR(OFFSET('セット情報（サンプル）'!$N$2,MATCH($H90,BカートセットID入力!$I$4:$I$150,0),COLUMN()-COLUMN($U85)),IFERROR(OFFSET('セット情報（イレギュラーサンプル）'!$N$2,MATCH($H90,BカートセットID入力!$L$4:$L$150,0),COLUMN()-COLUMN($U85)),""))))</f>
        <v/>
      </c>
      <c r="AF90" s="53" t="str">
        <f ca="1">IFERROR(OFFSET('セット情報(宅配便）'!$P$2,MATCH($H90,BカートセットID入力!$C$4:$C$150,0),COLUMN()-COLUMN($U85)),IFERROR(OFFSET('セット情報(業務便）'!$P$2,MATCH($H90,BカートセットID入力!$F$4:$F$150,0),COLUMN()-COLUMN($U85)),IFERROR(OFFSET('セット情報（サンプル）'!$N$2,MATCH($H90,BカートセットID入力!$I$4:$I$150,0),COLUMN()-COLUMN($U85)),IFERROR(OFFSET('セット情報（イレギュラーサンプル）'!$N$2,MATCH($H90,BカートセットID入力!$L$4:$L$150,0),COLUMN()-COLUMN($U85)),""))))</f>
        <v/>
      </c>
      <c r="AG90" s="53" t="str">
        <f ca="1">IFERROR(OFFSET('セット情報(宅配便）'!$P$2,MATCH($H90,BカートセットID入力!$C$4:$C$150,0),COLUMN()-COLUMN($U85)),IFERROR(OFFSET('セット情報(業務便）'!$P$2,MATCH($H90,BカートセットID入力!$F$4:$F$150,0),COLUMN()-COLUMN($U85)),IFERROR(OFFSET('セット情報（サンプル）'!$N$2,MATCH($H90,BカートセットID入力!$I$4:$I$150,0),COLUMN()-COLUMN($U85)),IFERROR(OFFSET('セット情報（イレギュラーサンプル）'!$N$2,MATCH($H90,BカートセットID入力!$L$4:$L$150,0),COLUMN()-COLUMN($U85)),""))))</f>
        <v/>
      </c>
      <c r="AH90" s="53" t="str">
        <f ca="1">IFERROR(OFFSET('セット情報(宅配便）'!$P$2,MATCH($H90,BカートセットID入力!$C$4:$C$150,0),COLUMN()-COLUMN($U85)),IFERROR(OFFSET('セット情報(業務便）'!$P$2,MATCH($H90,BカートセットID入力!$F$4:$F$150,0),COLUMN()-COLUMN($U85)),IFERROR(OFFSET('セット情報（サンプル）'!$N$2,MATCH($H90,BカートセットID入力!$I$4:$I$150,0),COLUMN()-COLUMN($U85)),IFERROR(OFFSET('セット情報（イレギュラーサンプル）'!$N$2,MATCH($H90,BカートセットID入力!$L$4:$L$150,0),COLUMN()-COLUMN($U85)),""))))</f>
        <v/>
      </c>
      <c r="AI90" s="53" t="str">
        <f ca="1">IFERROR(OFFSET('セット情報(宅配便）'!$P$2,MATCH($H90,BカートセットID入力!$C$4:$C$150,0),COLUMN()-COLUMN($U85)),IFERROR(OFFSET('セット情報(業務便）'!$P$2,MATCH($H90,BカートセットID入力!$F$4:$F$150,0),COLUMN()-COLUMN($U85)),IFERROR(OFFSET('セット情報（サンプル）'!$N$2,MATCH($H90,BカートセットID入力!$I$4:$I$150,0),COLUMN()-COLUMN($U85)),IFERROR(OFFSET('セット情報（イレギュラーサンプル）'!$N$2,MATCH($H90,BカートセットID入力!$L$4:$L$150,0),COLUMN()-COLUMN($U85)),""))))</f>
        <v/>
      </c>
      <c r="AJ90" s="53" t="str">
        <f ca="1">IFERROR(OFFSET('セット情報(宅配便）'!$P$2,MATCH($H90,BカートセットID入力!$C$4:$C$150,0),COLUMN()-COLUMN($U85)),IFERROR(OFFSET('セット情報(業務便）'!$P$2,MATCH($H90,BカートセットID入力!$F$4:$F$150,0),COLUMN()-COLUMN($U85)),IFERROR(OFFSET('セット情報（サンプル）'!$N$2,MATCH($H90,BカートセットID入力!$I$4:$I$150,0),COLUMN()-COLUMN($U85)),IFERROR(OFFSET('セット情報（イレギュラーサンプル）'!$N$2,MATCH($H90,BカートセットID入力!$L$4:$L$150,0),COLUMN()-COLUMN($U85)),""))))</f>
        <v/>
      </c>
      <c r="AK90" s="53" t="str">
        <f ca="1">IFERROR(OFFSET('セット情報(宅配便）'!$P$2,MATCH($H90,BカートセットID入力!$C$4:$C$150,0),COLUMN()-COLUMN($U85)),IFERROR(OFFSET('セット情報(業務便）'!$P$2,MATCH($H90,BカートセットID入力!$F$4:$F$150,0),COLUMN()-COLUMN($U85)),IFERROR(OFFSET('セット情報（サンプル）'!$N$2,MATCH($H90,BカートセットID入力!$I$4:$I$150,0),COLUMN()-COLUMN($U85)),IFERROR(OFFSET('セット情報（イレギュラーサンプル）'!$N$2,MATCH($H90,BカートセットID入力!$L$4:$L$150,0),COLUMN()-COLUMN($U85)),""))))</f>
        <v/>
      </c>
      <c r="AL90" s="53" t="str">
        <f ca="1">IFERROR(OFFSET('セット情報(宅配便）'!$P$2,MATCH($H90,BカートセットID入力!$C$4:$C$150,0),COLUMN()-COLUMN($U85)),IFERROR(OFFSET('セット情報(業務便）'!$P$2,MATCH($H90,BカートセットID入力!$F$4:$F$150,0),COLUMN()-COLUMN($U85)),IFERROR(OFFSET('セット情報（サンプル）'!$N$2,MATCH($H90,BカートセットID入力!$I$4:$I$150,0),COLUMN()-COLUMN($U85)),IFERROR(OFFSET('セット情報（イレギュラーサンプル）'!$N$2,MATCH($H90,BカートセットID入力!$L$4:$L$150,0),COLUMN()-COLUMN($U85)),""))))</f>
        <v/>
      </c>
      <c r="AM90" s="53" t="str">
        <f ca="1">IFERROR(OFFSET('セット情報(宅配便）'!$P$2,MATCH($H90,BカートセットID入力!$C$4:$C$150,0),COLUMN()-COLUMN($U85)),IFERROR(OFFSET('セット情報(業務便）'!$P$2,MATCH($H90,BカートセットID入力!$F$4:$F$150,0),COLUMN()-COLUMN($U85)),IFERROR(OFFSET('セット情報（サンプル）'!$N$2,MATCH($H90,BカートセットID入力!$I$4:$I$150,0),COLUMN()-COLUMN($U85)),IFERROR(OFFSET('セット情報（イレギュラーサンプル）'!$N$2,MATCH($H90,BカートセットID入力!$L$4:$L$150,0),COLUMN()-COLUMN($U85)),""))))</f>
        <v/>
      </c>
      <c r="AN90" s="53" t="str">
        <f ca="1">IFERROR(OFFSET('セット情報(宅配便）'!$P$2,MATCH($H90,BカートセットID入力!$C$4:$C$150,0),COLUMN()-COLUMN($U85)),IFERROR(OFFSET('セット情報(業務便）'!$P$2,MATCH($H90,BカートセットID入力!$F$4:$F$150,0),COLUMN()-COLUMN($U85)),IFERROR(OFFSET('セット情報（サンプル）'!$N$2,MATCH($H90,BカートセットID入力!$I$4:$I$150,0),COLUMN()-COLUMN($U85)),IFERROR(OFFSET('セット情報（イレギュラーサンプル）'!$N$2,MATCH($H90,BカートセットID入力!$L$4:$L$150,0),COLUMN()-COLUMN($U85)),""))))</f>
        <v/>
      </c>
      <c r="AO90" s="53" t="str">
        <f ca="1">IFERROR(OFFSET('セット情報(宅配便）'!$P$2,MATCH($H90,BカートセットID入力!$C$4:$C$150,0),COLUMN()-COLUMN($U85)),IFERROR(OFFSET('セット情報(業務便）'!$P$2,MATCH($H90,BカートセットID入力!$F$4:$F$150,0),COLUMN()-COLUMN($U85)),IFERROR(OFFSET('セット情報（サンプル）'!$N$2,MATCH($H90,BカートセットID入力!$I$4:$I$150,0),COLUMN()-COLUMN($U85)),IFERROR(OFFSET('セット情報（イレギュラーサンプル）'!$N$2,MATCH($H90,BカートセットID入力!$L$4:$L$150,0),COLUMN()-COLUMN($U85)),""))))</f>
        <v/>
      </c>
      <c r="AP90" s="53" t="str">
        <f ca="1">IFERROR(OFFSET('セット情報(宅配便）'!$P$2,MATCH($H90,BカートセットID入力!$C$4:$C$150,0),COLUMN()-COLUMN($U85)),IFERROR(OFFSET('セット情報(業務便）'!$P$2,MATCH($H90,BカートセットID入力!$F$4:$F$150,0),COLUMN()-COLUMN($U85)),IFERROR(OFFSET('セット情報（サンプル）'!$N$2,MATCH($H90,BカートセットID入力!$I$4:$I$150,0),COLUMN()-COLUMN($U85)),IFERROR(OFFSET('セット情報（イレギュラーサンプル）'!$N$2,MATCH($H90,BカートセットID入力!$L$4:$L$150,0),COLUMN()-COLUMN($U85)),""))))</f>
        <v/>
      </c>
      <c r="AQ90" s="53" t="str">
        <f ca="1">IFERROR(OFFSET('セット情報(宅配便）'!$P$2,MATCH($H90,BカートセットID入力!$C$4:$C$150,0),COLUMN()-COLUMN($U85)),IFERROR(OFFSET('セット情報(業務便）'!$P$2,MATCH($H90,BカートセットID入力!$F$4:$F$150,0),COLUMN()-COLUMN($U85)),IFERROR(OFFSET('セット情報（サンプル）'!$N$2,MATCH($H90,BカートセットID入力!$I$4:$I$150,0),COLUMN()-COLUMN($U85)),IFERROR(OFFSET('セット情報（イレギュラーサンプル）'!$N$2,MATCH($H90,BカートセットID入力!$L$4:$L$150,0),COLUMN()-COLUMN($U85)),""))))</f>
        <v/>
      </c>
      <c r="AR90" s="53" t="str">
        <f ca="1">IFERROR(OFFSET('セット情報(宅配便）'!$P$2,MATCH($H90,BカートセットID入力!$C$4:$C$150,0),COLUMN()-COLUMN($U85)),IFERROR(OFFSET('セット情報(業務便）'!$P$2,MATCH($H90,BカートセットID入力!$F$4:$F$150,0),COLUMN()-COLUMN($U85)),IFERROR(OFFSET('セット情報（サンプル）'!$N$2,MATCH($H90,BカートセットID入力!$I$4:$I$150,0),COLUMN()-COLUMN($U85)),IFERROR(OFFSET('セット情報（イレギュラーサンプル）'!$N$2,MATCH($H90,BカートセットID入力!$L$4:$L$150,0),COLUMN()-COLUMN($U85)),""))))</f>
        <v/>
      </c>
      <c r="AS90" s="53" t="str">
        <f ca="1">IFERROR(OFFSET('セット情報(宅配便）'!$P$2,MATCH($H90,BカートセットID入力!$C$4:$C$150,0),COLUMN()-COLUMN($U85)),IFERROR(OFFSET('セット情報(業務便）'!$P$2,MATCH($H90,BカートセットID入力!$F$4:$F$150,0),COLUMN()-COLUMN($U85)),IFERROR(OFFSET('セット情報（サンプル）'!$N$2,MATCH($H90,BカートセットID入力!$I$4:$I$150,0),COLUMN()-COLUMN($U85)),IFERROR(OFFSET('セット情報（イレギュラーサンプル）'!$N$2,MATCH($H90,BカートセットID入力!$L$4:$L$150,0),COLUMN()-COLUMN($U85)),""))))</f>
        <v/>
      </c>
      <c r="AT90" s="53" t="str">
        <f ca="1">IFERROR(OFFSET('セット情報(宅配便）'!$P$2,MATCH($H90,BカートセットID入力!$C$4:$C$150,0),COLUMN()-COLUMN($U85)),IFERROR(OFFSET('セット情報(業務便）'!$P$2,MATCH($H90,BカートセットID入力!$F$4:$F$150,0),COLUMN()-COLUMN($U85)),IFERROR(OFFSET('セット情報（サンプル）'!$N$2,MATCH($H90,BカートセットID入力!$I$4:$I$150,0),COLUMN()-COLUMN($U85)),IFERROR(OFFSET('セット情報（イレギュラーサンプル）'!$N$2,MATCH($H90,BカートセットID入力!$L$4:$L$150,0),COLUMN()-COLUMN($U85)),""))))</f>
        <v/>
      </c>
    </row>
    <row r="91" spans="1:46">
      <c r="A91" s="144"/>
      <c r="B91" s="53" t="str">
        <f>IF(ISBLANK(現行セット情報CSV!A91),"",現行セット情報CSV!A91)</f>
        <v/>
      </c>
      <c r="C91" s="53" t="str">
        <f>IF(ISBLANK(現行セット情報CSV!B91),"",現行セット情報CSV!B91)&amp;IFERROR(VLOOKUP(A91,上部フリースペースHTML!$A$3:$H$5,8,FALSE),"")</f>
        <v/>
      </c>
      <c r="D91" s="53" t="str">
        <f>IF(ISBLANK(現行セット情報CSV!C91),"",現行セット情報CSV!C91)</f>
        <v/>
      </c>
      <c r="E91" s="53" t="str">
        <f>IF(ISBLANK(現行セット情報CSV!D91),"",現行セット情報CSV!D91)</f>
        <v/>
      </c>
      <c r="F91" s="53" t="str">
        <f>IF(ISBLANK(現行セット情報CSV!E91),"",現行セット情報CSV!E91)</f>
        <v/>
      </c>
      <c r="G91" s="53" t="str">
        <f>IF(ISBLANK(現行セット情報CSV!F91),"",現行セット情報CSV!F91)</f>
        <v/>
      </c>
      <c r="H91" s="53" t="str">
        <f>IF(ISBLANK(現行セット情報CSV!G91),"",現行セット情報CSV!G91)</f>
        <v/>
      </c>
      <c r="I91" s="53" t="str">
        <f>IF(ISBLANK(現行セット情報CSV!H91),"",現行セット情報CSV!H91)</f>
        <v/>
      </c>
      <c r="J91" s="53" t="str">
        <f>IF(ISBLANK(現行セット情報CSV!I91),"",現行セット情報CSV!I91&amp;"("&amp;TEXT($J$2,"yyyy年m月")&amp;"納品から)")</f>
        <v/>
      </c>
      <c r="K91" s="53" t="str">
        <f>IF(ISBLANK(現行セット情報CSV!J91),"",現行セット情報CSV!J91)</f>
        <v/>
      </c>
      <c r="L91" s="53" t="str">
        <f>IF(ISBLANK(現行セット情報CSV!K91),"",現行セット情報CSV!K91)</f>
        <v/>
      </c>
      <c r="M91" s="53" t="str">
        <f>IF(ISBLANK(現行セット情報CSV!L91),"",現行セット情報CSV!L91)</f>
        <v/>
      </c>
      <c r="N91" s="53" t="str">
        <f>IF(ISBLANK(現行セット情報CSV!M91),"",現行セット情報CSV!M91)</f>
        <v/>
      </c>
      <c r="O91" s="53" t="str">
        <f>IF(ISBLANK(現行セット情報CSV!N91),"",現行セット情報CSV!N91)</f>
        <v/>
      </c>
      <c r="P91" s="53" t="str">
        <f>IF(ISBLANK(現行セット情報CSV!O91),"",現行セット情報CSV!O91)</f>
        <v/>
      </c>
      <c r="Q91" s="53" t="str">
        <f>IF(ISBLANK(現行セット情報CSV!P91),"",現行セット情報CSV!P91)</f>
        <v/>
      </c>
      <c r="R91" s="53" t="str">
        <f>IF(ISBLANK(現行セット情報CSV!Q91),"",現行セット情報CSV!Q91)</f>
        <v/>
      </c>
      <c r="S91" s="53" t="str">
        <f>IF(ISBLANK(現行セット情報CSV!R91),"",現行セット情報CSV!R91)</f>
        <v/>
      </c>
      <c r="T91" s="53" t="str">
        <f>IF(ISBLANK(現行セット情報CSV!S91),"",現行セット情報CSV!S91)</f>
        <v/>
      </c>
      <c r="U91" s="53" t="str">
        <f ca="1">IFERROR(OFFSET('セット情報(宅配便）'!$P$2,MATCH($H91,BカートセットID入力!$C$4:$C$150,0),COLUMN()-COLUMN($U86)),IFERROR(OFFSET('セット情報(業務便）'!$P$2,MATCH($H91,BカートセットID入力!$F$4:$F$150,0),COLUMN()-COLUMN($U86)),IFERROR(OFFSET('セット情報（サンプル）'!$N$2,MATCH($H91,BカートセットID入力!$I$4:$I$150,0),COLUMN()-COLUMN($U86)),IFERROR(OFFSET('セット情報（イレギュラーサンプル）'!$N$2,MATCH($H91,BカートセットID入力!$L$4:$L$150,0),COLUMN()-COLUMN($U86)),""))))</f>
        <v/>
      </c>
      <c r="V91" s="53" t="str">
        <f ca="1">IFERROR(OFFSET('セット情報(宅配便）'!$P$2,MATCH($H91,BカートセットID入力!$C$4:$C$150,0),COLUMN()-COLUMN($U86)),IFERROR(OFFSET('セット情報(業務便）'!$P$2,MATCH($H91,BカートセットID入力!$F$4:$F$150,0),COLUMN()-COLUMN($U86)),IFERROR(OFFSET('セット情報（サンプル）'!$N$2,MATCH($H91,BカートセットID入力!$I$4:$I$150,0),COLUMN()-COLUMN($U86)),IFERROR(OFFSET('セット情報（イレギュラーサンプル）'!$N$2,MATCH($H91,BカートセットID入力!$L$4:$L$150,0),COLUMN()-COLUMN($U86)),""))))</f>
        <v/>
      </c>
      <c r="W91" s="53" t="str">
        <f ca="1">IFERROR(OFFSET('セット情報(宅配便）'!$P$2,MATCH($H91,BカートセットID入力!$C$4:$C$150,0),COLUMN()-COLUMN($U86)),IFERROR(OFFSET('セット情報(業務便）'!$P$2,MATCH($H91,BカートセットID入力!$F$4:$F$150,0),COLUMN()-COLUMN($U86)),IFERROR(OFFSET('セット情報（サンプル）'!$N$2,MATCH($H91,BカートセットID入力!$I$4:$I$150,0),COLUMN()-COLUMN($U86)),IFERROR(OFFSET('セット情報（イレギュラーサンプル）'!$N$2,MATCH($H91,BカートセットID入力!$L$4:$L$150,0),COLUMN()-COLUMN($U86)),""))))</f>
        <v/>
      </c>
      <c r="X91" s="53" t="str">
        <f ca="1">IFERROR(OFFSET('セット情報(宅配便）'!$P$2,MATCH($H91,BカートセットID入力!$C$4:$C$150,0),COLUMN()-COLUMN($U86)),IFERROR(OFFSET('セット情報(業務便）'!$P$2,MATCH($H91,BカートセットID入力!$F$4:$F$150,0),COLUMN()-COLUMN($U86)),IFERROR(OFFSET('セット情報（サンプル）'!$N$2,MATCH($H91,BカートセットID入力!$I$4:$I$150,0),COLUMN()-COLUMN($U86)),IFERROR(OFFSET('セット情報（イレギュラーサンプル）'!$N$2,MATCH($H91,BカートセットID入力!$L$4:$L$150,0),COLUMN()-COLUMN($U86)),""))))</f>
        <v/>
      </c>
      <c r="Y91" s="53" t="str">
        <f ca="1">IFERROR(OFFSET('セット情報(宅配便）'!$P$2,MATCH($H91,BカートセットID入力!$C$4:$C$150,0),COLUMN()-COLUMN($U86)),IFERROR(OFFSET('セット情報(業務便）'!$P$2,MATCH($H91,BカートセットID入力!$F$4:$F$150,0),COLUMN()-COLUMN($U86)),IFERROR(OFFSET('セット情報（サンプル）'!$N$2,MATCH($H91,BカートセットID入力!$I$4:$I$150,0),COLUMN()-COLUMN($U86)),IFERROR(OFFSET('セット情報（イレギュラーサンプル）'!$N$2,MATCH($H91,BカートセットID入力!$L$4:$L$150,0),COLUMN()-COLUMN($U86)),""))))</f>
        <v/>
      </c>
      <c r="Z91" s="53" t="str">
        <f ca="1">IFERROR(OFFSET('セット情報(宅配便）'!$P$2,MATCH($H91,BカートセットID入力!$C$4:$C$150,0),COLUMN()-COLUMN($U86)),IFERROR(OFFSET('セット情報(業務便）'!$P$2,MATCH($H91,BカートセットID入力!$F$4:$F$150,0),COLUMN()-COLUMN($U86)),IFERROR(OFFSET('セット情報（サンプル）'!$N$2,MATCH($H91,BカートセットID入力!$I$4:$I$150,0),COLUMN()-COLUMN($U86)),IFERROR(OFFSET('セット情報（イレギュラーサンプル）'!$N$2,MATCH($H91,BカートセットID入力!$L$4:$L$150,0),COLUMN()-COLUMN($U86)),""))))</f>
        <v/>
      </c>
      <c r="AA91" s="53" t="str">
        <f ca="1">IFERROR(OFFSET('セット情報(宅配便）'!$P$2,MATCH($H91,BカートセットID入力!$C$4:$C$150,0),COLUMN()-COLUMN($U86)),IFERROR(OFFSET('セット情報(業務便）'!$P$2,MATCH($H91,BカートセットID入力!$F$4:$F$150,0),COLUMN()-COLUMN($U86)),IFERROR(OFFSET('セット情報（サンプル）'!$N$2,MATCH($H91,BカートセットID入力!$I$4:$I$150,0),COLUMN()-COLUMN($U86)),IFERROR(OFFSET('セット情報（イレギュラーサンプル）'!$N$2,MATCH($H91,BカートセットID入力!$L$4:$L$150,0),COLUMN()-COLUMN($U86)),""))))</f>
        <v/>
      </c>
      <c r="AB91" s="53" t="str">
        <f ca="1">IFERROR(OFFSET('セット情報(宅配便）'!$P$2,MATCH($H91,BカートセットID入力!$C$4:$C$150,0),COLUMN()-COLUMN($U86)),IFERROR(OFFSET('セット情報(業務便）'!$P$2,MATCH($H91,BカートセットID入力!$F$4:$F$150,0),COLUMN()-COLUMN($U86)),IFERROR(OFFSET('セット情報（サンプル）'!$N$2,MATCH($H91,BカートセットID入力!$I$4:$I$150,0),COLUMN()-COLUMN($U86)),IFERROR(OFFSET('セット情報（イレギュラーサンプル）'!$N$2,MATCH($H91,BカートセットID入力!$L$4:$L$150,0),COLUMN()-COLUMN($U86)),""))))</f>
        <v/>
      </c>
      <c r="AC91" s="53" t="str">
        <f ca="1">IFERROR(OFFSET('セット情報(宅配便）'!$P$2,MATCH($H91,BカートセットID入力!$C$4:$C$150,0),COLUMN()-COLUMN($U86)),IFERROR(OFFSET('セット情報(業務便）'!$P$2,MATCH($H91,BカートセットID入力!$F$4:$F$150,0),COLUMN()-COLUMN($U86)),IFERROR(OFFSET('セット情報（サンプル）'!$N$2,MATCH($H91,BカートセットID入力!$I$4:$I$150,0),COLUMN()-COLUMN($U86)),IFERROR(OFFSET('セット情報（イレギュラーサンプル）'!$N$2,MATCH($H91,BカートセットID入力!$L$4:$L$150,0),COLUMN()-COLUMN($U86)),""))))</f>
        <v/>
      </c>
      <c r="AD91" s="53" t="str">
        <f ca="1">IFERROR(OFFSET('セット情報(宅配便）'!$P$2,MATCH($H91,BカートセットID入力!$C$4:$C$150,0),COLUMN()-COLUMN($U86)),IFERROR(OFFSET('セット情報(業務便）'!$P$2,MATCH($H91,BカートセットID入力!$F$4:$F$150,0),COLUMN()-COLUMN($U86)),IFERROR(OFFSET('セット情報（サンプル）'!$N$2,MATCH($H91,BカートセットID入力!$I$4:$I$150,0),COLUMN()-COLUMN($U86)),IFERROR(OFFSET('セット情報（イレギュラーサンプル）'!$N$2,MATCH($H91,BカートセットID入力!$L$4:$L$150,0),COLUMN()-COLUMN($U86)),""))))</f>
        <v/>
      </c>
      <c r="AE91" s="53" t="str">
        <f ca="1">IFERROR(OFFSET('セット情報(宅配便）'!$P$2,MATCH($H91,BカートセットID入力!$C$4:$C$150,0),COLUMN()-COLUMN($U86)),IFERROR(OFFSET('セット情報(業務便）'!$P$2,MATCH($H91,BカートセットID入力!$F$4:$F$150,0),COLUMN()-COLUMN($U86)),IFERROR(OFFSET('セット情報（サンプル）'!$N$2,MATCH($H91,BカートセットID入力!$I$4:$I$150,0),COLUMN()-COLUMN($U86)),IFERROR(OFFSET('セット情報（イレギュラーサンプル）'!$N$2,MATCH($H91,BカートセットID入力!$L$4:$L$150,0),COLUMN()-COLUMN($U86)),""))))</f>
        <v/>
      </c>
      <c r="AF91" s="53" t="str">
        <f ca="1">IFERROR(OFFSET('セット情報(宅配便）'!$P$2,MATCH($H91,BカートセットID入力!$C$4:$C$150,0),COLUMN()-COLUMN($U86)),IFERROR(OFFSET('セット情報(業務便）'!$P$2,MATCH($H91,BカートセットID入力!$F$4:$F$150,0),COLUMN()-COLUMN($U86)),IFERROR(OFFSET('セット情報（サンプル）'!$N$2,MATCH($H91,BカートセットID入力!$I$4:$I$150,0),COLUMN()-COLUMN($U86)),IFERROR(OFFSET('セット情報（イレギュラーサンプル）'!$N$2,MATCH($H91,BカートセットID入力!$L$4:$L$150,0),COLUMN()-COLUMN($U86)),""))))</f>
        <v/>
      </c>
      <c r="AG91" s="53" t="str">
        <f ca="1">IFERROR(OFFSET('セット情報(宅配便）'!$P$2,MATCH($H91,BカートセットID入力!$C$4:$C$150,0),COLUMN()-COLUMN($U86)),IFERROR(OFFSET('セット情報(業務便）'!$P$2,MATCH($H91,BカートセットID入力!$F$4:$F$150,0),COLUMN()-COLUMN($U86)),IFERROR(OFFSET('セット情報（サンプル）'!$N$2,MATCH($H91,BカートセットID入力!$I$4:$I$150,0),COLUMN()-COLUMN($U86)),IFERROR(OFFSET('セット情報（イレギュラーサンプル）'!$N$2,MATCH($H91,BカートセットID入力!$L$4:$L$150,0),COLUMN()-COLUMN($U86)),""))))</f>
        <v/>
      </c>
      <c r="AH91" s="53" t="str">
        <f ca="1">IFERROR(OFFSET('セット情報(宅配便）'!$P$2,MATCH($H91,BカートセットID入力!$C$4:$C$150,0),COLUMN()-COLUMN($U86)),IFERROR(OFFSET('セット情報(業務便）'!$P$2,MATCH($H91,BカートセットID入力!$F$4:$F$150,0),COLUMN()-COLUMN($U86)),IFERROR(OFFSET('セット情報（サンプル）'!$N$2,MATCH($H91,BカートセットID入力!$I$4:$I$150,0),COLUMN()-COLUMN($U86)),IFERROR(OFFSET('セット情報（イレギュラーサンプル）'!$N$2,MATCH($H91,BカートセットID入力!$L$4:$L$150,0),COLUMN()-COLUMN($U86)),""))))</f>
        <v/>
      </c>
      <c r="AI91" s="53" t="str">
        <f ca="1">IFERROR(OFFSET('セット情報(宅配便）'!$P$2,MATCH($H91,BカートセットID入力!$C$4:$C$150,0),COLUMN()-COLUMN($U86)),IFERROR(OFFSET('セット情報(業務便）'!$P$2,MATCH($H91,BカートセットID入力!$F$4:$F$150,0),COLUMN()-COLUMN($U86)),IFERROR(OFFSET('セット情報（サンプル）'!$N$2,MATCH($H91,BカートセットID入力!$I$4:$I$150,0),COLUMN()-COLUMN($U86)),IFERROR(OFFSET('セット情報（イレギュラーサンプル）'!$N$2,MATCH($H91,BカートセットID入力!$L$4:$L$150,0),COLUMN()-COLUMN($U86)),""))))</f>
        <v/>
      </c>
      <c r="AJ91" s="53" t="str">
        <f ca="1">IFERROR(OFFSET('セット情報(宅配便）'!$P$2,MATCH($H91,BカートセットID入力!$C$4:$C$150,0),COLUMN()-COLUMN($U86)),IFERROR(OFFSET('セット情報(業務便）'!$P$2,MATCH($H91,BカートセットID入力!$F$4:$F$150,0),COLUMN()-COLUMN($U86)),IFERROR(OFFSET('セット情報（サンプル）'!$N$2,MATCH($H91,BカートセットID入力!$I$4:$I$150,0),COLUMN()-COLUMN($U86)),IFERROR(OFFSET('セット情報（イレギュラーサンプル）'!$N$2,MATCH($H91,BカートセットID入力!$L$4:$L$150,0),COLUMN()-COLUMN($U86)),""))))</f>
        <v/>
      </c>
      <c r="AK91" s="53" t="str">
        <f ca="1">IFERROR(OFFSET('セット情報(宅配便）'!$P$2,MATCH($H91,BカートセットID入力!$C$4:$C$150,0),COLUMN()-COLUMN($U86)),IFERROR(OFFSET('セット情報(業務便）'!$P$2,MATCH($H91,BカートセットID入力!$F$4:$F$150,0),COLUMN()-COLUMN($U86)),IFERROR(OFFSET('セット情報（サンプル）'!$N$2,MATCH($H91,BカートセットID入力!$I$4:$I$150,0),COLUMN()-COLUMN($U86)),IFERROR(OFFSET('セット情報（イレギュラーサンプル）'!$N$2,MATCH($H91,BカートセットID入力!$L$4:$L$150,0),COLUMN()-COLUMN($U86)),""))))</f>
        <v/>
      </c>
      <c r="AL91" s="53" t="str">
        <f ca="1">IFERROR(OFFSET('セット情報(宅配便）'!$P$2,MATCH($H91,BカートセットID入力!$C$4:$C$150,0),COLUMN()-COLUMN($U86)),IFERROR(OFFSET('セット情報(業務便）'!$P$2,MATCH($H91,BカートセットID入力!$F$4:$F$150,0),COLUMN()-COLUMN($U86)),IFERROR(OFFSET('セット情報（サンプル）'!$N$2,MATCH($H91,BカートセットID入力!$I$4:$I$150,0),COLUMN()-COLUMN($U86)),IFERROR(OFFSET('セット情報（イレギュラーサンプル）'!$N$2,MATCH($H91,BカートセットID入力!$L$4:$L$150,0),COLUMN()-COLUMN($U86)),""))))</f>
        <v/>
      </c>
      <c r="AM91" s="53" t="str">
        <f ca="1">IFERROR(OFFSET('セット情報(宅配便）'!$P$2,MATCH($H91,BカートセットID入力!$C$4:$C$150,0),COLUMN()-COLUMN($U86)),IFERROR(OFFSET('セット情報(業務便）'!$P$2,MATCH($H91,BカートセットID入力!$F$4:$F$150,0),COLUMN()-COLUMN($U86)),IFERROR(OFFSET('セット情報（サンプル）'!$N$2,MATCH($H91,BカートセットID入力!$I$4:$I$150,0),COLUMN()-COLUMN($U86)),IFERROR(OFFSET('セット情報（イレギュラーサンプル）'!$N$2,MATCH($H91,BカートセットID入力!$L$4:$L$150,0),COLUMN()-COLUMN($U86)),""))))</f>
        <v/>
      </c>
      <c r="AN91" s="53" t="str">
        <f ca="1">IFERROR(OFFSET('セット情報(宅配便）'!$P$2,MATCH($H91,BカートセットID入力!$C$4:$C$150,0),COLUMN()-COLUMN($U86)),IFERROR(OFFSET('セット情報(業務便）'!$P$2,MATCH($H91,BカートセットID入力!$F$4:$F$150,0),COLUMN()-COLUMN($U86)),IFERROR(OFFSET('セット情報（サンプル）'!$N$2,MATCH($H91,BカートセットID入力!$I$4:$I$150,0),COLUMN()-COLUMN($U86)),IFERROR(OFFSET('セット情報（イレギュラーサンプル）'!$N$2,MATCH($H91,BカートセットID入力!$L$4:$L$150,0),COLUMN()-COLUMN($U86)),""))))</f>
        <v/>
      </c>
      <c r="AO91" s="53" t="str">
        <f ca="1">IFERROR(OFFSET('セット情報(宅配便）'!$P$2,MATCH($H91,BカートセットID入力!$C$4:$C$150,0),COLUMN()-COLUMN($U86)),IFERROR(OFFSET('セット情報(業務便）'!$P$2,MATCH($H91,BカートセットID入力!$F$4:$F$150,0),COLUMN()-COLUMN($U86)),IFERROR(OFFSET('セット情報（サンプル）'!$N$2,MATCH($H91,BカートセットID入力!$I$4:$I$150,0),COLUMN()-COLUMN($U86)),IFERROR(OFFSET('セット情報（イレギュラーサンプル）'!$N$2,MATCH($H91,BカートセットID入力!$L$4:$L$150,0),COLUMN()-COLUMN($U86)),""))))</f>
        <v/>
      </c>
      <c r="AP91" s="53" t="str">
        <f ca="1">IFERROR(OFFSET('セット情報(宅配便）'!$P$2,MATCH($H91,BカートセットID入力!$C$4:$C$150,0),COLUMN()-COLUMN($U86)),IFERROR(OFFSET('セット情報(業務便）'!$P$2,MATCH($H91,BカートセットID入力!$F$4:$F$150,0),COLUMN()-COLUMN($U86)),IFERROR(OFFSET('セット情報（サンプル）'!$N$2,MATCH($H91,BカートセットID入力!$I$4:$I$150,0),COLUMN()-COLUMN($U86)),IFERROR(OFFSET('セット情報（イレギュラーサンプル）'!$N$2,MATCH($H91,BカートセットID入力!$L$4:$L$150,0),COLUMN()-COLUMN($U86)),""))))</f>
        <v/>
      </c>
      <c r="AQ91" s="53" t="str">
        <f ca="1">IFERROR(OFFSET('セット情報(宅配便）'!$P$2,MATCH($H91,BカートセットID入力!$C$4:$C$150,0),COLUMN()-COLUMN($U86)),IFERROR(OFFSET('セット情報(業務便）'!$P$2,MATCH($H91,BカートセットID入力!$F$4:$F$150,0),COLUMN()-COLUMN($U86)),IFERROR(OFFSET('セット情報（サンプル）'!$N$2,MATCH($H91,BカートセットID入力!$I$4:$I$150,0),COLUMN()-COLUMN($U86)),IFERROR(OFFSET('セット情報（イレギュラーサンプル）'!$N$2,MATCH($H91,BカートセットID入力!$L$4:$L$150,0),COLUMN()-COLUMN($U86)),""))))</f>
        <v/>
      </c>
      <c r="AR91" s="53" t="str">
        <f ca="1">IFERROR(OFFSET('セット情報(宅配便）'!$P$2,MATCH($H91,BカートセットID入力!$C$4:$C$150,0),COLUMN()-COLUMN($U86)),IFERROR(OFFSET('セット情報(業務便）'!$P$2,MATCH($H91,BカートセットID入力!$F$4:$F$150,0),COLUMN()-COLUMN($U86)),IFERROR(OFFSET('セット情報（サンプル）'!$N$2,MATCH($H91,BカートセットID入力!$I$4:$I$150,0),COLUMN()-COLUMN($U86)),IFERROR(OFFSET('セット情報（イレギュラーサンプル）'!$N$2,MATCH($H91,BカートセットID入力!$L$4:$L$150,0),COLUMN()-COLUMN($U86)),""))))</f>
        <v/>
      </c>
      <c r="AS91" s="53" t="str">
        <f ca="1">IFERROR(OFFSET('セット情報(宅配便）'!$P$2,MATCH($H91,BカートセットID入力!$C$4:$C$150,0),COLUMN()-COLUMN($U86)),IFERROR(OFFSET('セット情報(業務便）'!$P$2,MATCH($H91,BカートセットID入力!$F$4:$F$150,0),COLUMN()-COLUMN($U86)),IFERROR(OFFSET('セット情報（サンプル）'!$N$2,MATCH($H91,BカートセットID入力!$I$4:$I$150,0),COLUMN()-COLUMN($U86)),IFERROR(OFFSET('セット情報（イレギュラーサンプル）'!$N$2,MATCH($H91,BカートセットID入力!$L$4:$L$150,0),COLUMN()-COLUMN($U86)),""))))</f>
        <v/>
      </c>
      <c r="AT91" s="53" t="str">
        <f ca="1">IFERROR(OFFSET('セット情報(宅配便）'!$P$2,MATCH($H91,BカートセットID入力!$C$4:$C$150,0),COLUMN()-COLUMN($U86)),IFERROR(OFFSET('セット情報(業務便）'!$P$2,MATCH($H91,BカートセットID入力!$F$4:$F$150,0),COLUMN()-COLUMN($U86)),IFERROR(OFFSET('セット情報（サンプル）'!$N$2,MATCH($H91,BカートセットID入力!$I$4:$I$150,0),COLUMN()-COLUMN($U86)),IFERROR(OFFSET('セット情報（イレギュラーサンプル）'!$N$2,MATCH($H91,BカートセットID入力!$L$4:$L$150,0),COLUMN()-COLUMN($U86)),""))))</f>
        <v/>
      </c>
    </row>
    <row r="92" spans="1:46">
      <c r="A92" s="144"/>
      <c r="B92" s="53" t="str">
        <f>IF(ISBLANK(現行セット情報CSV!A92),"",現行セット情報CSV!A92)</f>
        <v/>
      </c>
      <c r="C92" s="53" t="str">
        <f>IF(ISBLANK(現行セット情報CSV!B92),"",現行セット情報CSV!B92)&amp;IFERROR(VLOOKUP(A92,上部フリースペースHTML!$A$3:$H$5,8,FALSE),"")</f>
        <v/>
      </c>
      <c r="D92" s="53" t="str">
        <f>IF(ISBLANK(現行セット情報CSV!C92),"",現行セット情報CSV!C92)</f>
        <v/>
      </c>
      <c r="E92" s="53" t="str">
        <f>IF(ISBLANK(現行セット情報CSV!D92),"",現行セット情報CSV!D92)</f>
        <v/>
      </c>
      <c r="F92" s="53" t="str">
        <f>IF(ISBLANK(現行セット情報CSV!E92),"",現行セット情報CSV!E92)</f>
        <v/>
      </c>
      <c r="G92" s="53" t="str">
        <f>IF(ISBLANK(現行セット情報CSV!F92),"",現行セット情報CSV!F92)</f>
        <v/>
      </c>
      <c r="H92" s="53" t="str">
        <f>IF(ISBLANK(現行セット情報CSV!G92),"",現行セット情報CSV!G92)</f>
        <v/>
      </c>
      <c r="I92" s="53" t="str">
        <f>IF(ISBLANK(現行セット情報CSV!H92),"",現行セット情報CSV!H92)</f>
        <v/>
      </c>
      <c r="J92" s="53" t="str">
        <f>IF(ISBLANK(現行セット情報CSV!I92),"",現行セット情報CSV!I92&amp;"("&amp;TEXT($J$2,"yyyy年m月")&amp;"納品から)")</f>
        <v/>
      </c>
      <c r="K92" s="53" t="str">
        <f>IF(ISBLANK(現行セット情報CSV!J92),"",現行セット情報CSV!J92)</f>
        <v/>
      </c>
      <c r="L92" s="53" t="str">
        <f>IF(ISBLANK(現行セット情報CSV!K92),"",現行セット情報CSV!K92)</f>
        <v/>
      </c>
      <c r="M92" s="53" t="str">
        <f>IF(ISBLANK(現行セット情報CSV!L92),"",現行セット情報CSV!L92)</f>
        <v/>
      </c>
      <c r="N92" s="53" t="str">
        <f>IF(ISBLANK(現行セット情報CSV!M92),"",現行セット情報CSV!M92)</f>
        <v/>
      </c>
      <c r="O92" s="53" t="str">
        <f>IF(ISBLANK(現行セット情報CSV!N92),"",現行セット情報CSV!N92)</f>
        <v/>
      </c>
      <c r="P92" s="53" t="str">
        <f>IF(ISBLANK(現行セット情報CSV!O92),"",現行セット情報CSV!O92)</f>
        <v/>
      </c>
      <c r="Q92" s="53" t="str">
        <f>IF(ISBLANK(現行セット情報CSV!P92),"",現行セット情報CSV!P92)</f>
        <v/>
      </c>
      <c r="R92" s="53" t="str">
        <f>IF(ISBLANK(現行セット情報CSV!Q92),"",現行セット情報CSV!Q92)</f>
        <v/>
      </c>
      <c r="S92" s="53" t="str">
        <f>IF(ISBLANK(現行セット情報CSV!R92),"",現行セット情報CSV!R92)</f>
        <v/>
      </c>
      <c r="T92" s="53" t="str">
        <f>IF(ISBLANK(現行セット情報CSV!S92),"",現行セット情報CSV!S92)</f>
        <v/>
      </c>
      <c r="U92" s="53" t="str">
        <f ca="1">IFERROR(OFFSET('セット情報(宅配便）'!$P$2,MATCH($H92,BカートセットID入力!$C$4:$C$150,0),COLUMN()-COLUMN($U87)),IFERROR(OFFSET('セット情報(業務便）'!$P$2,MATCH($H92,BカートセットID入力!$F$4:$F$150,0),COLUMN()-COLUMN($U87)),IFERROR(OFFSET('セット情報（サンプル）'!$N$2,MATCH($H92,BカートセットID入力!$I$4:$I$150,0),COLUMN()-COLUMN($U87)),IFERROR(OFFSET('セット情報（イレギュラーサンプル）'!$N$2,MATCH($H92,BカートセットID入力!$L$4:$L$150,0),COLUMN()-COLUMN($U87)),""))))</f>
        <v/>
      </c>
      <c r="V92" s="53" t="str">
        <f ca="1">IFERROR(OFFSET('セット情報(宅配便）'!$P$2,MATCH($H92,BカートセットID入力!$C$4:$C$150,0),COLUMN()-COLUMN($U87)),IFERROR(OFFSET('セット情報(業務便）'!$P$2,MATCH($H92,BカートセットID入力!$F$4:$F$150,0),COLUMN()-COLUMN($U87)),IFERROR(OFFSET('セット情報（サンプル）'!$N$2,MATCH($H92,BカートセットID入力!$I$4:$I$150,0),COLUMN()-COLUMN($U87)),IFERROR(OFFSET('セット情報（イレギュラーサンプル）'!$N$2,MATCH($H92,BカートセットID入力!$L$4:$L$150,0),COLUMN()-COLUMN($U87)),""))))</f>
        <v/>
      </c>
      <c r="W92" s="53" t="str">
        <f ca="1">IFERROR(OFFSET('セット情報(宅配便）'!$P$2,MATCH($H92,BカートセットID入力!$C$4:$C$150,0),COLUMN()-COLUMN($U87)),IFERROR(OFFSET('セット情報(業務便）'!$P$2,MATCH($H92,BカートセットID入力!$F$4:$F$150,0),COLUMN()-COLUMN($U87)),IFERROR(OFFSET('セット情報（サンプル）'!$N$2,MATCH($H92,BカートセットID入力!$I$4:$I$150,0),COLUMN()-COLUMN($U87)),IFERROR(OFFSET('セット情報（イレギュラーサンプル）'!$N$2,MATCH($H92,BカートセットID入力!$L$4:$L$150,0),COLUMN()-COLUMN($U87)),""))))</f>
        <v/>
      </c>
      <c r="X92" s="53" t="str">
        <f ca="1">IFERROR(OFFSET('セット情報(宅配便）'!$P$2,MATCH($H92,BカートセットID入力!$C$4:$C$150,0),COLUMN()-COLUMN($U87)),IFERROR(OFFSET('セット情報(業務便）'!$P$2,MATCH($H92,BカートセットID入力!$F$4:$F$150,0),COLUMN()-COLUMN($U87)),IFERROR(OFFSET('セット情報（サンプル）'!$N$2,MATCH($H92,BカートセットID入力!$I$4:$I$150,0),COLUMN()-COLUMN($U87)),IFERROR(OFFSET('セット情報（イレギュラーサンプル）'!$N$2,MATCH($H92,BカートセットID入力!$L$4:$L$150,0),COLUMN()-COLUMN($U87)),""))))</f>
        <v/>
      </c>
      <c r="Y92" s="53" t="str">
        <f ca="1">IFERROR(OFFSET('セット情報(宅配便）'!$P$2,MATCH($H92,BカートセットID入力!$C$4:$C$150,0),COLUMN()-COLUMN($U87)),IFERROR(OFFSET('セット情報(業務便）'!$P$2,MATCH($H92,BカートセットID入力!$F$4:$F$150,0),COLUMN()-COLUMN($U87)),IFERROR(OFFSET('セット情報（サンプル）'!$N$2,MATCH($H92,BカートセットID入力!$I$4:$I$150,0),COLUMN()-COLUMN($U87)),IFERROR(OFFSET('セット情報（イレギュラーサンプル）'!$N$2,MATCH($H92,BカートセットID入力!$L$4:$L$150,0),COLUMN()-COLUMN($U87)),""))))</f>
        <v/>
      </c>
      <c r="Z92" s="53" t="str">
        <f ca="1">IFERROR(OFFSET('セット情報(宅配便）'!$P$2,MATCH($H92,BカートセットID入力!$C$4:$C$150,0),COLUMN()-COLUMN($U87)),IFERROR(OFFSET('セット情報(業務便）'!$P$2,MATCH($H92,BカートセットID入力!$F$4:$F$150,0),COLUMN()-COLUMN($U87)),IFERROR(OFFSET('セット情報（サンプル）'!$N$2,MATCH($H92,BカートセットID入力!$I$4:$I$150,0),COLUMN()-COLUMN($U87)),IFERROR(OFFSET('セット情報（イレギュラーサンプル）'!$N$2,MATCH($H92,BカートセットID入力!$L$4:$L$150,0),COLUMN()-COLUMN($U87)),""))))</f>
        <v/>
      </c>
      <c r="AA92" s="53" t="str">
        <f ca="1">IFERROR(OFFSET('セット情報(宅配便）'!$P$2,MATCH($H92,BカートセットID入力!$C$4:$C$150,0),COLUMN()-COLUMN($U87)),IFERROR(OFFSET('セット情報(業務便）'!$P$2,MATCH($H92,BカートセットID入力!$F$4:$F$150,0),COLUMN()-COLUMN($U87)),IFERROR(OFFSET('セット情報（サンプル）'!$N$2,MATCH($H92,BカートセットID入力!$I$4:$I$150,0),COLUMN()-COLUMN($U87)),IFERROR(OFFSET('セット情報（イレギュラーサンプル）'!$N$2,MATCH($H92,BカートセットID入力!$L$4:$L$150,0),COLUMN()-COLUMN($U87)),""))))</f>
        <v/>
      </c>
      <c r="AB92" s="53" t="str">
        <f ca="1">IFERROR(OFFSET('セット情報(宅配便）'!$P$2,MATCH($H92,BカートセットID入力!$C$4:$C$150,0),COLUMN()-COLUMN($U87)),IFERROR(OFFSET('セット情報(業務便）'!$P$2,MATCH($H92,BカートセットID入力!$F$4:$F$150,0),COLUMN()-COLUMN($U87)),IFERROR(OFFSET('セット情報（サンプル）'!$N$2,MATCH($H92,BカートセットID入力!$I$4:$I$150,0),COLUMN()-COLUMN($U87)),IFERROR(OFFSET('セット情報（イレギュラーサンプル）'!$N$2,MATCH($H92,BカートセットID入力!$L$4:$L$150,0),COLUMN()-COLUMN($U87)),""))))</f>
        <v/>
      </c>
      <c r="AC92" s="53" t="str">
        <f ca="1">IFERROR(OFFSET('セット情報(宅配便）'!$P$2,MATCH($H92,BカートセットID入力!$C$4:$C$150,0),COLUMN()-COLUMN($U87)),IFERROR(OFFSET('セット情報(業務便）'!$P$2,MATCH($H92,BカートセットID入力!$F$4:$F$150,0),COLUMN()-COLUMN($U87)),IFERROR(OFFSET('セット情報（サンプル）'!$N$2,MATCH($H92,BカートセットID入力!$I$4:$I$150,0),COLUMN()-COLUMN($U87)),IFERROR(OFFSET('セット情報（イレギュラーサンプル）'!$N$2,MATCH($H92,BカートセットID入力!$L$4:$L$150,0),COLUMN()-COLUMN($U87)),""))))</f>
        <v/>
      </c>
      <c r="AD92" s="53" t="str">
        <f ca="1">IFERROR(OFFSET('セット情報(宅配便）'!$P$2,MATCH($H92,BカートセットID入力!$C$4:$C$150,0),COLUMN()-COLUMN($U87)),IFERROR(OFFSET('セット情報(業務便）'!$P$2,MATCH($H92,BカートセットID入力!$F$4:$F$150,0),COLUMN()-COLUMN($U87)),IFERROR(OFFSET('セット情報（サンプル）'!$N$2,MATCH($H92,BカートセットID入力!$I$4:$I$150,0),COLUMN()-COLUMN($U87)),IFERROR(OFFSET('セット情報（イレギュラーサンプル）'!$N$2,MATCH($H92,BカートセットID入力!$L$4:$L$150,0),COLUMN()-COLUMN($U87)),""))))</f>
        <v/>
      </c>
      <c r="AE92" s="53" t="str">
        <f ca="1">IFERROR(OFFSET('セット情報(宅配便）'!$P$2,MATCH($H92,BカートセットID入力!$C$4:$C$150,0),COLUMN()-COLUMN($U87)),IFERROR(OFFSET('セット情報(業務便）'!$P$2,MATCH($H92,BカートセットID入力!$F$4:$F$150,0),COLUMN()-COLUMN($U87)),IFERROR(OFFSET('セット情報（サンプル）'!$N$2,MATCH($H92,BカートセットID入力!$I$4:$I$150,0),COLUMN()-COLUMN($U87)),IFERROR(OFFSET('セット情報（イレギュラーサンプル）'!$N$2,MATCH($H92,BカートセットID入力!$L$4:$L$150,0),COLUMN()-COLUMN($U87)),""))))</f>
        <v/>
      </c>
      <c r="AF92" s="53" t="str">
        <f ca="1">IFERROR(OFFSET('セット情報(宅配便）'!$P$2,MATCH($H92,BカートセットID入力!$C$4:$C$150,0),COLUMN()-COLUMN($U87)),IFERROR(OFFSET('セット情報(業務便）'!$P$2,MATCH($H92,BカートセットID入力!$F$4:$F$150,0),COLUMN()-COLUMN($U87)),IFERROR(OFFSET('セット情報（サンプル）'!$N$2,MATCH($H92,BカートセットID入力!$I$4:$I$150,0),COLUMN()-COLUMN($U87)),IFERROR(OFFSET('セット情報（イレギュラーサンプル）'!$N$2,MATCH($H92,BカートセットID入力!$L$4:$L$150,0),COLUMN()-COLUMN($U87)),""))))</f>
        <v/>
      </c>
      <c r="AG92" s="53" t="str">
        <f ca="1">IFERROR(OFFSET('セット情報(宅配便）'!$P$2,MATCH($H92,BカートセットID入力!$C$4:$C$150,0),COLUMN()-COLUMN($U87)),IFERROR(OFFSET('セット情報(業務便）'!$P$2,MATCH($H92,BカートセットID入力!$F$4:$F$150,0),COLUMN()-COLUMN($U87)),IFERROR(OFFSET('セット情報（サンプル）'!$N$2,MATCH($H92,BカートセットID入力!$I$4:$I$150,0),COLUMN()-COLUMN($U87)),IFERROR(OFFSET('セット情報（イレギュラーサンプル）'!$N$2,MATCH($H92,BカートセットID入力!$L$4:$L$150,0),COLUMN()-COLUMN($U87)),""))))</f>
        <v/>
      </c>
      <c r="AH92" s="53" t="str">
        <f ca="1">IFERROR(OFFSET('セット情報(宅配便）'!$P$2,MATCH($H92,BカートセットID入力!$C$4:$C$150,0),COLUMN()-COLUMN($U87)),IFERROR(OFFSET('セット情報(業務便）'!$P$2,MATCH($H92,BカートセットID入力!$F$4:$F$150,0),COLUMN()-COLUMN($U87)),IFERROR(OFFSET('セット情報（サンプル）'!$N$2,MATCH($H92,BカートセットID入力!$I$4:$I$150,0),COLUMN()-COLUMN($U87)),IFERROR(OFFSET('セット情報（イレギュラーサンプル）'!$N$2,MATCH($H92,BカートセットID入力!$L$4:$L$150,0),COLUMN()-COLUMN($U87)),""))))</f>
        <v/>
      </c>
      <c r="AI92" s="53" t="str">
        <f ca="1">IFERROR(OFFSET('セット情報(宅配便）'!$P$2,MATCH($H92,BカートセットID入力!$C$4:$C$150,0),COLUMN()-COLUMN($U87)),IFERROR(OFFSET('セット情報(業務便）'!$P$2,MATCH($H92,BカートセットID入力!$F$4:$F$150,0),COLUMN()-COLUMN($U87)),IFERROR(OFFSET('セット情報（サンプル）'!$N$2,MATCH($H92,BカートセットID入力!$I$4:$I$150,0),COLUMN()-COLUMN($U87)),IFERROR(OFFSET('セット情報（イレギュラーサンプル）'!$N$2,MATCH($H92,BカートセットID入力!$L$4:$L$150,0),COLUMN()-COLUMN($U87)),""))))</f>
        <v/>
      </c>
      <c r="AJ92" s="53" t="str">
        <f ca="1">IFERROR(OFFSET('セット情報(宅配便）'!$P$2,MATCH($H92,BカートセットID入力!$C$4:$C$150,0),COLUMN()-COLUMN($U87)),IFERROR(OFFSET('セット情報(業務便）'!$P$2,MATCH($H92,BカートセットID入力!$F$4:$F$150,0),COLUMN()-COLUMN($U87)),IFERROR(OFFSET('セット情報（サンプル）'!$N$2,MATCH($H92,BカートセットID入力!$I$4:$I$150,0),COLUMN()-COLUMN($U87)),IFERROR(OFFSET('セット情報（イレギュラーサンプル）'!$N$2,MATCH($H92,BカートセットID入力!$L$4:$L$150,0),COLUMN()-COLUMN($U87)),""))))</f>
        <v/>
      </c>
      <c r="AK92" s="53" t="str">
        <f ca="1">IFERROR(OFFSET('セット情報(宅配便）'!$P$2,MATCH($H92,BカートセットID入力!$C$4:$C$150,0),COLUMN()-COLUMN($U87)),IFERROR(OFFSET('セット情報(業務便）'!$P$2,MATCH($H92,BカートセットID入力!$F$4:$F$150,0),COLUMN()-COLUMN($U87)),IFERROR(OFFSET('セット情報（サンプル）'!$N$2,MATCH($H92,BカートセットID入力!$I$4:$I$150,0),COLUMN()-COLUMN($U87)),IFERROR(OFFSET('セット情報（イレギュラーサンプル）'!$N$2,MATCH($H92,BカートセットID入力!$L$4:$L$150,0),COLUMN()-COLUMN($U87)),""))))</f>
        <v/>
      </c>
      <c r="AL92" s="53" t="str">
        <f ca="1">IFERROR(OFFSET('セット情報(宅配便）'!$P$2,MATCH($H92,BカートセットID入力!$C$4:$C$150,0),COLUMN()-COLUMN($U87)),IFERROR(OFFSET('セット情報(業務便）'!$P$2,MATCH($H92,BカートセットID入力!$F$4:$F$150,0),COLUMN()-COLUMN($U87)),IFERROR(OFFSET('セット情報（サンプル）'!$N$2,MATCH($H92,BカートセットID入力!$I$4:$I$150,0),COLUMN()-COLUMN($U87)),IFERROR(OFFSET('セット情報（イレギュラーサンプル）'!$N$2,MATCH($H92,BカートセットID入力!$L$4:$L$150,0),COLUMN()-COLUMN($U87)),""))))</f>
        <v/>
      </c>
      <c r="AM92" s="53" t="str">
        <f ca="1">IFERROR(OFFSET('セット情報(宅配便）'!$P$2,MATCH($H92,BカートセットID入力!$C$4:$C$150,0),COLUMN()-COLUMN($U87)),IFERROR(OFFSET('セット情報(業務便）'!$P$2,MATCH($H92,BカートセットID入力!$F$4:$F$150,0),COLUMN()-COLUMN($U87)),IFERROR(OFFSET('セット情報（サンプル）'!$N$2,MATCH($H92,BカートセットID入力!$I$4:$I$150,0),COLUMN()-COLUMN($U87)),IFERROR(OFFSET('セット情報（イレギュラーサンプル）'!$N$2,MATCH($H92,BカートセットID入力!$L$4:$L$150,0),COLUMN()-COLUMN($U87)),""))))</f>
        <v/>
      </c>
      <c r="AN92" s="53" t="str">
        <f ca="1">IFERROR(OFFSET('セット情報(宅配便）'!$P$2,MATCH($H92,BカートセットID入力!$C$4:$C$150,0),COLUMN()-COLUMN($U87)),IFERROR(OFFSET('セット情報(業務便）'!$P$2,MATCH($H92,BカートセットID入力!$F$4:$F$150,0),COLUMN()-COLUMN($U87)),IFERROR(OFFSET('セット情報（サンプル）'!$N$2,MATCH($H92,BカートセットID入力!$I$4:$I$150,0),COLUMN()-COLUMN($U87)),IFERROR(OFFSET('セット情報（イレギュラーサンプル）'!$N$2,MATCH($H92,BカートセットID入力!$L$4:$L$150,0),COLUMN()-COLUMN($U87)),""))))</f>
        <v/>
      </c>
      <c r="AO92" s="53" t="str">
        <f ca="1">IFERROR(OFFSET('セット情報(宅配便）'!$P$2,MATCH($H92,BカートセットID入力!$C$4:$C$150,0),COLUMN()-COLUMN($U87)),IFERROR(OFFSET('セット情報(業務便）'!$P$2,MATCH($H92,BカートセットID入力!$F$4:$F$150,0),COLUMN()-COLUMN($U87)),IFERROR(OFFSET('セット情報（サンプル）'!$N$2,MATCH($H92,BカートセットID入力!$I$4:$I$150,0),COLUMN()-COLUMN($U87)),IFERROR(OFFSET('セット情報（イレギュラーサンプル）'!$N$2,MATCH($H92,BカートセットID入力!$L$4:$L$150,0),COLUMN()-COLUMN($U87)),""))))</f>
        <v/>
      </c>
      <c r="AP92" s="53" t="str">
        <f ca="1">IFERROR(OFFSET('セット情報(宅配便）'!$P$2,MATCH($H92,BカートセットID入力!$C$4:$C$150,0),COLUMN()-COLUMN($U87)),IFERROR(OFFSET('セット情報(業務便）'!$P$2,MATCH($H92,BカートセットID入力!$F$4:$F$150,0),COLUMN()-COLUMN($U87)),IFERROR(OFFSET('セット情報（サンプル）'!$N$2,MATCH($H92,BカートセットID入力!$I$4:$I$150,0),COLUMN()-COLUMN($U87)),IFERROR(OFFSET('セット情報（イレギュラーサンプル）'!$N$2,MATCH($H92,BカートセットID入力!$L$4:$L$150,0),COLUMN()-COLUMN($U87)),""))))</f>
        <v/>
      </c>
      <c r="AQ92" s="53" t="str">
        <f ca="1">IFERROR(OFFSET('セット情報(宅配便）'!$P$2,MATCH($H92,BカートセットID入力!$C$4:$C$150,0),COLUMN()-COLUMN($U87)),IFERROR(OFFSET('セット情報(業務便）'!$P$2,MATCH($H92,BカートセットID入力!$F$4:$F$150,0),COLUMN()-COLUMN($U87)),IFERROR(OFFSET('セット情報（サンプル）'!$N$2,MATCH($H92,BカートセットID入力!$I$4:$I$150,0),COLUMN()-COLUMN($U87)),IFERROR(OFFSET('セット情報（イレギュラーサンプル）'!$N$2,MATCH($H92,BカートセットID入力!$L$4:$L$150,0),COLUMN()-COLUMN($U87)),""))))</f>
        <v/>
      </c>
      <c r="AR92" s="53" t="str">
        <f ca="1">IFERROR(OFFSET('セット情報(宅配便）'!$P$2,MATCH($H92,BカートセットID入力!$C$4:$C$150,0),COLUMN()-COLUMN($U87)),IFERROR(OFFSET('セット情報(業務便）'!$P$2,MATCH($H92,BカートセットID入力!$F$4:$F$150,0),COLUMN()-COLUMN($U87)),IFERROR(OFFSET('セット情報（サンプル）'!$N$2,MATCH($H92,BカートセットID入力!$I$4:$I$150,0),COLUMN()-COLUMN($U87)),IFERROR(OFFSET('セット情報（イレギュラーサンプル）'!$N$2,MATCH($H92,BカートセットID入力!$L$4:$L$150,0),COLUMN()-COLUMN($U87)),""))))</f>
        <v/>
      </c>
      <c r="AS92" s="53" t="str">
        <f ca="1">IFERROR(OFFSET('セット情報(宅配便）'!$P$2,MATCH($H92,BカートセットID入力!$C$4:$C$150,0),COLUMN()-COLUMN($U87)),IFERROR(OFFSET('セット情報(業務便）'!$P$2,MATCH($H92,BカートセットID入力!$F$4:$F$150,0),COLUMN()-COLUMN($U87)),IFERROR(OFFSET('セット情報（サンプル）'!$N$2,MATCH($H92,BカートセットID入力!$I$4:$I$150,0),COLUMN()-COLUMN($U87)),IFERROR(OFFSET('セット情報（イレギュラーサンプル）'!$N$2,MATCH($H92,BカートセットID入力!$L$4:$L$150,0),COLUMN()-COLUMN($U87)),""))))</f>
        <v/>
      </c>
      <c r="AT92" s="53" t="str">
        <f ca="1">IFERROR(OFFSET('セット情報(宅配便）'!$P$2,MATCH($H92,BカートセットID入力!$C$4:$C$150,0),COLUMN()-COLUMN($U87)),IFERROR(OFFSET('セット情報(業務便）'!$P$2,MATCH($H92,BカートセットID入力!$F$4:$F$150,0),COLUMN()-COLUMN($U87)),IFERROR(OFFSET('セット情報（サンプル）'!$N$2,MATCH($H92,BカートセットID入力!$I$4:$I$150,0),COLUMN()-COLUMN($U87)),IFERROR(OFFSET('セット情報（イレギュラーサンプル）'!$N$2,MATCH($H92,BカートセットID入力!$L$4:$L$150,0),COLUMN()-COLUMN($U87)),""))))</f>
        <v/>
      </c>
    </row>
    <row r="93" spans="1:46">
      <c r="A93" s="144"/>
      <c r="B93" s="53" t="str">
        <f>IF(ISBLANK(現行セット情報CSV!A93),"",現行セット情報CSV!A93)</f>
        <v/>
      </c>
      <c r="C93" s="53" t="str">
        <f>IF(ISBLANK(現行セット情報CSV!B93),"",現行セット情報CSV!B93)&amp;IFERROR(VLOOKUP(A93,上部フリースペースHTML!$A$3:$H$5,8,FALSE),"")</f>
        <v/>
      </c>
      <c r="D93" s="53" t="str">
        <f>IF(ISBLANK(現行セット情報CSV!C93),"",現行セット情報CSV!C93)</f>
        <v/>
      </c>
      <c r="E93" s="53" t="str">
        <f>IF(ISBLANK(現行セット情報CSV!D93),"",現行セット情報CSV!D93)</f>
        <v/>
      </c>
      <c r="F93" s="53" t="str">
        <f>IF(ISBLANK(現行セット情報CSV!E93),"",現行セット情報CSV!E93)</f>
        <v/>
      </c>
      <c r="G93" s="53" t="str">
        <f>IF(ISBLANK(現行セット情報CSV!F93),"",現行セット情報CSV!F93)</f>
        <v/>
      </c>
      <c r="H93" s="53" t="str">
        <f>IF(ISBLANK(現行セット情報CSV!G93),"",現行セット情報CSV!G93)</f>
        <v/>
      </c>
      <c r="I93" s="53" t="str">
        <f>IF(ISBLANK(現行セット情報CSV!H93),"",現行セット情報CSV!H93)</f>
        <v/>
      </c>
      <c r="J93" s="53" t="str">
        <f>IF(ISBLANK(現行セット情報CSV!I93),"",現行セット情報CSV!I93&amp;"("&amp;TEXT($J$2,"yyyy年m月")&amp;"納品から)")</f>
        <v/>
      </c>
      <c r="K93" s="53" t="str">
        <f>IF(ISBLANK(現行セット情報CSV!J93),"",現行セット情報CSV!J93)</f>
        <v/>
      </c>
      <c r="L93" s="53" t="str">
        <f>IF(ISBLANK(現行セット情報CSV!K93),"",現行セット情報CSV!K93)</f>
        <v/>
      </c>
      <c r="M93" s="53" t="str">
        <f>IF(ISBLANK(現行セット情報CSV!L93),"",現行セット情報CSV!L93)</f>
        <v/>
      </c>
      <c r="N93" s="53" t="str">
        <f>IF(ISBLANK(現行セット情報CSV!M93),"",現行セット情報CSV!M93)</f>
        <v/>
      </c>
      <c r="O93" s="53" t="str">
        <f>IF(ISBLANK(現行セット情報CSV!N93),"",現行セット情報CSV!N93)</f>
        <v/>
      </c>
      <c r="P93" s="53" t="str">
        <f>IF(ISBLANK(現行セット情報CSV!O93),"",現行セット情報CSV!O93)</f>
        <v/>
      </c>
      <c r="Q93" s="53" t="str">
        <f>IF(ISBLANK(現行セット情報CSV!P93),"",現行セット情報CSV!P93)</f>
        <v/>
      </c>
      <c r="R93" s="53" t="str">
        <f>IF(ISBLANK(現行セット情報CSV!Q93),"",現行セット情報CSV!Q93)</f>
        <v/>
      </c>
      <c r="S93" s="53" t="str">
        <f>IF(ISBLANK(現行セット情報CSV!R93),"",現行セット情報CSV!R93)</f>
        <v/>
      </c>
      <c r="T93" s="53" t="str">
        <f>IF(ISBLANK(現行セット情報CSV!S93),"",現行セット情報CSV!S93)</f>
        <v/>
      </c>
      <c r="U93" s="53" t="str">
        <f ca="1">IFERROR(OFFSET('セット情報(宅配便）'!$P$2,MATCH($H93,BカートセットID入力!$C$4:$C$150,0),COLUMN()-COLUMN($U88)),IFERROR(OFFSET('セット情報(業務便）'!$P$2,MATCH($H93,BカートセットID入力!$F$4:$F$150,0),COLUMN()-COLUMN($U88)),IFERROR(OFFSET('セット情報（サンプル）'!$N$2,MATCH($H93,BカートセットID入力!$I$4:$I$150,0),COLUMN()-COLUMN($U88)),IFERROR(OFFSET('セット情報（イレギュラーサンプル）'!$N$2,MATCH($H93,BカートセットID入力!$L$4:$L$150,0),COLUMN()-COLUMN($U88)),""))))</f>
        <v/>
      </c>
      <c r="V93" s="53" t="str">
        <f ca="1">IFERROR(OFFSET('セット情報(宅配便）'!$P$2,MATCH($H93,BカートセットID入力!$C$4:$C$150,0),COLUMN()-COLUMN($U88)),IFERROR(OFFSET('セット情報(業務便）'!$P$2,MATCH($H93,BカートセットID入力!$F$4:$F$150,0),COLUMN()-COLUMN($U88)),IFERROR(OFFSET('セット情報（サンプル）'!$N$2,MATCH($H93,BカートセットID入力!$I$4:$I$150,0),COLUMN()-COLUMN($U88)),IFERROR(OFFSET('セット情報（イレギュラーサンプル）'!$N$2,MATCH($H93,BカートセットID入力!$L$4:$L$150,0),COLUMN()-COLUMN($U88)),""))))</f>
        <v/>
      </c>
      <c r="W93" s="53" t="str">
        <f ca="1">IFERROR(OFFSET('セット情報(宅配便）'!$P$2,MATCH($H93,BカートセットID入力!$C$4:$C$150,0),COLUMN()-COLUMN($U88)),IFERROR(OFFSET('セット情報(業務便）'!$P$2,MATCH($H93,BカートセットID入力!$F$4:$F$150,0),COLUMN()-COLUMN($U88)),IFERROR(OFFSET('セット情報（サンプル）'!$N$2,MATCH($H93,BカートセットID入力!$I$4:$I$150,0),COLUMN()-COLUMN($U88)),IFERROR(OFFSET('セット情報（イレギュラーサンプル）'!$N$2,MATCH($H93,BカートセットID入力!$L$4:$L$150,0),COLUMN()-COLUMN($U88)),""))))</f>
        <v/>
      </c>
      <c r="X93" s="53" t="str">
        <f ca="1">IFERROR(OFFSET('セット情報(宅配便）'!$P$2,MATCH($H93,BカートセットID入力!$C$4:$C$150,0),COLUMN()-COLUMN($U88)),IFERROR(OFFSET('セット情報(業務便）'!$P$2,MATCH($H93,BカートセットID入力!$F$4:$F$150,0),COLUMN()-COLUMN($U88)),IFERROR(OFFSET('セット情報（サンプル）'!$N$2,MATCH($H93,BカートセットID入力!$I$4:$I$150,0),COLUMN()-COLUMN($U88)),IFERROR(OFFSET('セット情報（イレギュラーサンプル）'!$N$2,MATCH($H93,BカートセットID入力!$L$4:$L$150,0),COLUMN()-COLUMN($U88)),""))))</f>
        <v/>
      </c>
      <c r="Y93" s="53" t="str">
        <f ca="1">IFERROR(OFFSET('セット情報(宅配便）'!$P$2,MATCH($H93,BカートセットID入力!$C$4:$C$150,0),COLUMN()-COLUMN($U88)),IFERROR(OFFSET('セット情報(業務便）'!$P$2,MATCH($H93,BカートセットID入力!$F$4:$F$150,0),COLUMN()-COLUMN($U88)),IFERROR(OFFSET('セット情報（サンプル）'!$N$2,MATCH($H93,BカートセットID入力!$I$4:$I$150,0),COLUMN()-COLUMN($U88)),IFERROR(OFFSET('セット情報（イレギュラーサンプル）'!$N$2,MATCH($H93,BカートセットID入力!$L$4:$L$150,0),COLUMN()-COLUMN($U88)),""))))</f>
        <v/>
      </c>
      <c r="Z93" s="53" t="str">
        <f ca="1">IFERROR(OFFSET('セット情報(宅配便）'!$P$2,MATCH($H93,BカートセットID入力!$C$4:$C$150,0),COLUMN()-COLUMN($U88)),IFERROR(OFFSET('セット情報(業務便）'!$P$2,MATCH($H93,BカートセットID入力!$F$4:$F$150,0),COLUMN()-COLUMN($U88)),IFERROR(OFFSET('セット情報（サンプル）'!$N$2,MATCH($H93,BカートセットID入力!$I$4:$I$150,0),COLUMN()-COLUMN($U88)),IFERROR(OFFSET('セット情報（イレギュラーサンプル）'!$N$2,MATCH($H93,BカートセットID入力!$L$4:$L$150,0),COLUMN()-COLUMN($U88)),""))))</f>
        <v/>
      </c>
      <c r="AA93" s="53" t="str">
        <f ca="1">IFERROR(OFFSET('セット情報(宅配便）'!$P$2,MATCH($H93,BカートセットID入力!$C$4:$C$150,0),COLUMN()-COLUMN($U88)),IFERROR(OFFSET('セット情報(業務便）'!$P$2,MATCH($H93,BカートセットID入力!$F$4:$F$150,0),COLUMN()-COLUMN($U88)),IFERROR(OFFSET('セット情報（サンプル）'!$N$2,MATCH($H93,BカートセットID入力!$I$4:$I$150,0),COLUMN()-COLUMN($U88)),IFERROR(OFFSET('セット情報（イレギュラーサンプル）'!$N$2,MATCH($H93,BカートセットID入力!$L$4:$L$150,0),COLUMN()-COLUMN($U88)),""))))</f>
        <v/>
      </c>
      <c r="AB93" s="53" t="str">
        <f ca="1">IFERROR(OFFSET('セット情報(宅配便）'!$P$2,MATCH($H93,BカートセットID入力!$C$4:$C$150,0),COLUMN()-COLUMN($U88)),IFERROR(OFFSET('セット情報(業務便）'!$P$2,MATCH($H93,BカートセットID入力!$F$4:$F$150,0),COLUMN()-COLUMN($U88)),IFERROR(OFFSET('セット情報（サンプル）'!$N$2,MATCH($H93,BカートセットID入力!$I$4:$I$150,0),COLUMN()-COLUMN($U88)),IFERROR(OFFSET('セット情報（イレギュラーサンプル）'!$N$2,MATCH($H93,BカートセットID入力!$L$4:$L$150,0),COLUMN()-COLUMN($U88)),""))))</f>
        <v/>
      </c>
      <c r="AC93" s="53" t="str">
        <f ca="1">IFERROR(OFFSET('セット情報(宅配便）'!$P$2,MATCH($H93,BカートセットID入力!$C$4:$C$150,0),COLUMN()-COLUMN($U88)),IFERROR(OFFSET('セット情報(業務便）'!$P$2,MATCH($H93,BカートセットID入力!$F$4:$F$150,0),COLUMN()-COLUMN($U88)),IFERROR(OFFSET('セット情報（サンプル）'!$N$2,MATCH($H93,BカートセットID入力!$I$4:$I$150,0),COLUMN()-COLUMN($U88)),IFERROR(OFFSET('セット情報（イレギュラーサンプル）'!$N$2,MATCH($H93,BカートセットID入力!$L$4:$L$150,0),COLUMN()-COLUMN($U88)),""))))</f>
        <v/>
      </c>
      <c r="AD93" s="53" t="str">
        <f ca="1">IFERROR(OFFSET('セット情報(宅配便）'!$P$2,MATCH($H93,BカートセットID入力!$C$4:$C$150,0),COLUMN()-COLUMN($U88)),IFERROR(OFFSET('セット情報(業務便）'!$P$2,MATCH($H93,BカートセットID入力!$F$4:$F$150,0),COLUMN()-COLUMN($U88)),IFERROR(OFFSET('セット情報（サンプル）'!$N$2,MATCH($H93,BカートセットID入力!$I$4:$I$150,0),COLUMN()-COLUMN($U88)),IFERROR(OFFSET('セット情報（イレギュラーサンプル）'!$N$2,MATCH($H93,BカートセットID入力!$L$4:$L$150,0),COLUMN()-COLUMN($U88)),""))))</f>
        <v/>
      </c>
      <c r="AE93" s="53" t="str">
        <f ca="1">IFERROR(OFFSET('セット情報(宅配便）'!$P$2,MATCH($H93,BカートセットID入力!$C$4:$C$150,0),COLUMN()-COLUMN($U88)),IFERROR(OFFSET('セット情報(業務便）'!$P$2,MATCH($H93,BカートセットID入力!$F$4:$F$150,0),COLUMN()-COLUMN($U88)),IFERROR(OFFSET('セット情報（サンプル）'!$N$2,MATCH($H93,BカートセットID入力!$I$4:$I$150,0),COLUMN()-COLUMN($U88)),IFERROR(OFFSET('セット情報（イレギュラーサンプル）'!$N$2,MATCH($H93,BカートセットID入力!$L$4:$L$150,0),COLUMN()-COLUMN($U88)),""))))</f>
        <v/>
      </c>
      <c r="AF93" s="53" t="str">
        <f ca="1">IFERROR(OFFSET('セット情報(宅配便）'!$P$2,MATCH($H93,BカートセットID入力!$C$4:$C$150,0),COLUMN()-COLUMN($U88)),IFERROR(OFFSET('セット情報(業務便）'!$P$2,MATCH($H93,BカートセットID入力!$F$4:$F$150,0),COLUMN()-COLUMN($U88)),IFERROR(OFFSET('セット情報（サンプル）'!$N$2,MATCH($H93,BカートセットID入力!$I$4:$I$150,0),COLUMN()-COLUMN($U88)),IFERROR(OFFSET('セット情報（イレギュラーサンプル）'!$N$2,MATCH($H93,BカートセットID入力!$L$4:$L$150,0),COLUMN()-COLUMN($U88)),""))))</f>
        <v/>
      </c>
      <c r="AG93" s="53" t="str">
        <f ca="1">IFERROR(OFFSET('セット情報(宅配便）'!$P$2,MATCH($H93,BカートセットID入力!$C$4:$C$150,0),COLUMN()-COLUMN($U88)),IFERROR(OFFSET('セット情報(業務便）'!$P$2,MATCH($H93,BカートセットID入力!$F$4:$F$150,0),COLUMN()-COLUMN($U88)),IFERROR(OFFSET('セット情報（サンプル）'!$N$2,MATCH($H93,BカートセットID入力!$I$4:$I$150,0),COLUMN()-COLUMN($U88)),IFERROR(OFFSET('セット情報（イレギュラーサンプル）'!$N$2,MATCH($H93,BカートセットID入力!$L$4:$L$150,0),COLUMN()-COLUMN($U88)),""))))</f>
        <v/>
      </c>
      <c r="AH93" s="53" t="str">
        <f ca="1">IFERROR(OFFSET('セット情報(宅配便）'!$P$2,MATCH($H93,BカートセットID入力!$C$4:$C$150,0),COLUMN()-COLUMN($U88)),IFERROR(OFFSET('セット情報(業務便）'!$P$2,MATCH($H93,BカートセットID入力!$F$4:$F$150,0),COLUMN()-COLUMN($U88)),IFERROR(OFFSET('セット情報（サンプル）'!$N$2,MATCH($H93,BカートセットID入力!$I$4:$I$150,0),COLUMN()-COLUMN($U88)),IFERROR(OFFSET('セット情報（イレギュラーサンプル）'!$N$2,MATCH($H93,BカートセットID入力!$L$4:$L$150,0),COLUMN()-COLUMN($U88)),""))))</f>
        <v/>
      </c>
      <c r="AI93" s="53" t="str">
        <f ca="1">IFERROR(OFFSET('セット情報(宅配便）'!$P$2,MATCH($H93,BカートセットID入力!$C$4:$C$150,0),COLUMN()-COLUMN($U88)),IFERROR(OFFSET('セット情報(業務便）'!$P$2,MATCH($H93,BカートセットID入力!$F$4:$F$150,0),COLUMN()-COLUMN($U88)),IFERROR(OFFSET('セット情報（サンプル）'!$N$2,MATCH($H93,BカートセットID入力!$I$4:$I$150,0),COLUMN()-COLUMN($U88)),IFERROR(OFFSET('セット情報（イレギュラーサンプル）'!$N$2,MATCH($H93,BカートセットID入力!$L$4:$L$150,0),COLUMN()-COLUMN($U88)),""))))</f>
        <v/>
      </c>
      <c r="AJ93" s="53" t="str">
        <f ca="1">IFERROR(OFFSET('セット情報(宅配便）'!$P$2,MATCH($H93,BカートセットID入力!$C$4:$C$150,0),COLUMN()-COLUMN($U88)),IFERROR(OFFSET('セット情報(業務便）'!$P$2,MATCH($H93,BカートセットID入力!$F$4:$F$150,0),COLUMN()-COLUMN($U88)),IFERROR(OFFSET('セット情報（サンプル）'!$N$2,MATCH($H93,BカートセットID入力!$I$4:$I$150,0),COLUMN()-COLUMN($U88)),IFERROR(OFFSET('セット情報（イレギュラーサンプル）'!$N$2,MATCH($H93,BカートセットID入力!$L$4:$L$150,0),COLUMN()-COLUMN($U88)),""))))</f>
        <v/>
      </c>
      <c r="AK93" s="53" t="str">
        <f ca="1">IFERROR(OFFSET('セット情報(宅配便）'!$P$2,MATCH($H93,BカートセットID入力!$C$4:$C$150,0),COLUMN()-COLUMN($U88)),IFERROR(OFFSET('セット情報(業務便）'!$P$2,MATCH($H93,BカートセットID入力!$F$4:$F$150,0),COLUMN()-COLUMN($U88)),IFERROR(OFFSET('セット情報（サンプル）'!$N$2,MATCH($H93,BカートセットID入力!$I$4:$I$150,0),COLUMN()-COLUMN($U88)),IFERROR(OFFSET('セット情報（イレギュラーサンプル）'!$N$2,MATCH($H93,BカートセットID入力!$L$4:$L$150,0),COLUMN()-COLUMN($U88)),""))))</f>
        <v/>
      </c>
      <c r="AL93" s="53" t="str">
        <f ca="1">IFERROR(OFFSET('セット情報(宅配便）'!$P$2,MATCH($H93,BカートセットID入力!$C$4:$C$150,0),COLUMN()-COLUMN($U88)),IFERROR(OFFSET('セット情報(業務便）'!$P$2,MATCH($H93,BカートセットID入力!$F$4:$F$150,0),COLUMN()-COLUMN($U88)),IFERROR(OFFSET('セット情報（サンプル）'!$N$2,MATCH($H93,BカートセットID入力!$I$4:$I$150,0),COLUMN()-COLUMN($U88)),IFERROR(OFFSET('セット情報（イレギュラーサンプル）'!$N$2,MATCH($H93,BカートセットID入力!$L$4:$L$150,0),COLUMN()-COLUMN($U88)),""))))</f>
        <v/>
      </c>
      <c r="AM93" s="53" t="str">
        <f ca="1">IFERROR(OFFSET('セット情報(宅配便）'!$P$2,MATCH($H93,BカートセットID入力!$C$4:$C$150,0),COLUMN()-COLUMN($U88)),IFERROR(OFFSET('セット情報(業務便）'!$P$2,MATCH($H93,BカートセットID入力!$F$4:$F$150,0),COLUMN()-COLUMN($U88)),IFERROR(OFFSET('セット情報（サンプル）'!$N$2,MATCH($H93,BカートセットID入力!$I$4:$I$150,0),COLUMN()-COLUMN($U88)),IFERROR(OFFSET('セット情報（イレギュラーサンプル）'!$N$2,MATCH($H93,BカートセットID入力!$L$4:$L$150,0),COLUMN()-COLUMN($U88)),""))))</f>
        <v/>
      </c>
      <c r="AN93" s="53" t="str">
        <f ca="1">IFERROR(OFFSET('セット情報(宅配便）'!$P$2,MATCH($H93,BカートセットID入力!$C$4:$C$150,0),COLUMN()-COLUMN($U88)),IFERROR(OFFSET('セット情報(業務便）'!$P$2,MATCH($H93,BカートセットID入力!$F$4:$F$150,0),COLUMN()-COLUMN($U88)),IFERROR(OFFSET('セット情報（サンプル）'!$N$2,MATCH($H93,BカートセットID入力!$I$4:$I$150,0),COLUMN()-COLUMN($U88)),IFERROR(OFFSET('セット情報（イレギュラーサンプル）'!$N$2,MATCH($H93,BカートセットID入力!$L$4:$L$150,0),COLUMN()-COLUMN($U88)),""))))</f>
        <v/>
      </c>
      <c r="AO93" s="53" t="str">
        <f ca="1">IFERROR(OFFSET('セット情報(宅配便）'!$P$2,MATCH($H93,BカートセットID入力!$C$4:$C$150,0),COLUMN()-COLUMN($U88)),IFERROR(OFFSET('セット情報(業務便）'!$P$2,MATCH($H93,BカートセットID入力!$F$4:$F$150,0),COLUMN()-COLUMN($U88)),IFERROR(OFFSET('セット情報（サンプル）'!$N$2,MATCH($H93,BカートセットID入力!$I$4:$I$150,0),COLUMN()-COLUMN($U88)),IFERROR(OFFSET('セット情報（イレギュラーサンプル）'!$N$2,MATCH($H93,BカートセットID入力!$L$4:$L$150,0),COLUMN()-COLUMN($U88)),""))))</f>
        <v/>
      </c>
      <c r="AP93" s="53" t="str">
        <f ca="1">IFERROR(OFFSET('セット情報(宅配便）'!$P$2,MATCH($H93,BカートセットID入力!$C$4:$C$150,0),COLUMN()-COLUMN($U88)),IFERROR(OFFSET('セット情報(業務便）'!$P$2,MATCH($H93,BカートセットID入力!$F$4:$F$150,0),COLUMN()-COLUMN($U88)),IFERROR(OFFSET('セット情報（サンプル）'!$N$2,MATCH($H93,BカートセットID入力!$I$4:$I$150,0),COLUMN()-COLUMN($U88)),IFERROR(OFFSET('セット情報（イレギュラーサンプル）'!$N$2,MATCH($H93,BカートセットID入力!$L$4:$L$150,0),COLUMN()-COLUMN($U88)),""))))</f>
        <v/>
      </c>
      <c r="AQ93" s="53" t="str">
        <f ca="1">IFERROR(OFFSET('セット情報(宅配便）'!$P$2,MATCH($H93,BカートセットID入力!$C$4:$C$150,0),COLUMN()-COLUMN($U88)),IFERROR(OFFSET('セット情報(業務便）'!$P$2,MATCH($H93,BカートセットID入力!$F$4:$F$150,0),COLUMN()-COLUMN($U88)),IFERROR(OFFSET('セット情報（サンプル）'!$N$2,MATCH($H93,BカートセットID入力!$I$4:$I$150,0),COLUMN()-COLUMN($U88)),IFERROR(OFFSET('セット情報（イレギュラーサンプル）'!$N$2,MATCH($H93,BカートセットID入力!$L$4:$L$150,0),COLUMN()-COLUMN($U88)),""))))</f>
        <v/>
      </c>
      <c r="AR93" s="53" t="str">
        <f ca="1">IFERROR(OFFSET('セット情報(宅配便）'!$P$2,MATCH($H93,BカートセットID入力!$C$4:$C$150,0),COLUMN()-COLUMN($U88)),IFERROR(OFFSET('セット情報(業務便）'!$P$2,MATCH($H93,BカートセットID入力!$F$4:$F$150,0),COLUMN()-COLUMN($U88)),IFERROR(OFFSET('セット情報（サンプル）'!$N$2,MATCH($H93,BカートセットID入力!$I$4:$I$150,0),COLUMN()-COLUMN($U88)),IFERROR(OFFSET('セット情報（イレギュラーサンプル）'!$N$2,MATCH($H93,BカートセットID入力!$L$4:$L$150,0),COLUMN()-COLUMN($U88)),""))))</f>
        <v/>
      </c>
      <c r="AS93" s="53" t="str">
        <f ca="1">IFERROR(OFFSET('セット情報(宅配便）'!$P$2,MATCH($H93,BカートセットID入力!$C$4:$C$150,0),COLUMN()-COLUMN($U88)),IFERROR(OFFSET('セット情報(業務便）'!$P$2,MATCH($H93,BカートセットID入力!$F$4:$F$150,0),COLUMN()-COLUMN($U88)),IFERROR(OFFSET('セット情報（サンプル）'!$N$2,MATCH($H93,BカートセットID入力!$I$4:$I$150,0),COLUMN()-COLUMN($U88)),IFERROR(OFFSET('セット情報（イレギュラーサンプル）'!$N$2,MATCH($H93,BカートセットID入力!$L$4:$L$150,0),COLUMN()-COLUMN($U88)),""))))</f>
        <v/>
      </c>
      <c r="AT93" s="53" t="str">
        <f ca="1">IFERROR(OFFSET('セット情報(宅配便）'!$P$2,MATCH($H93,BカートセットID入力!$C$4:$C$150,0),COLUMN()-COLUMN($U88)),IFERROR(OFFSET('セット情報(業務便）'!$P$2,MATCH($H93,BカートセットID入力!$F$4:$F$150,0),COLUMN()-COLUMN($U88)),IFERROR(OFFSET('セット情報（サンプル）'!$N$2,MATCH($H93,BカートセットID入力!$I$4:$I$150,0),COLUMN()-COLUMN($U88)),IFERROR(OFFSET('セット情報（イレギュラーサンプル）'!$N$2,MATCH($H93,BカートセットID入力!$L$4:$L$150,0),COLUMN()-COLUMN($U88)),""))))</f>
        <v/>
      </c>
    </row>
    <row r="94" spans="1:46">
      <c r="A94" s="144"/>
      <c r="B94" s="53" t="str">
        <f>IF(ISBLANK(現行セット情報CSV!A94),"",現行セット情報CSV!A94)</f>
        <v/>
      </c>
      <c r="C94" s="53" t="str">
        <f>IF(ISBLANK(現行セット情報CSV!B94),"",現行セット情報CSV!B94)&amp;IFERROR(VLOOKUP(A94,上部フリースペースHTML!$A$3:$H$5,8,FALSE),"")</f>
        <v/>
      </c>
      <c r="D94" s="53" t="str">
        <f>IF(ISBLANK(現行セット情報CSV!C94),"",現行セット情報CSV!C94)</f>
        <v/>
      </c>
      <c r="E94" s="53" t="str">
        <f>IF(ISBLANK(現行セット情報CSV!D94),"",現行セット情報CSV!D94)</f>
        <v/>
      </c>
      <c r="F94" s="53" t="str">
        <f>IF(ISBLANK(現行セット情報CSV!E94),"",現行セット情報CSV!E94)</f>
        <v/>
      </c>
      <c r="G94" s="53" t="str">
        <f>IF(ISBLANK(現行セット情報CSV!F94),"",現行セット情報CSV!F94)</f>
        <v/>
      </c>
      <c r="H94" s="53" t="str">
        <f>IF(ISBLANK(現行セット情報CSV!G94),"",現行セット情報CSV!G94)</f>
        <v/>
      </c>
      <c r="I94" s="53" t="str">
        <f>IF(ISBLANK(現行セット情報CSV!H94),"",現行セット情報CSV!H94)</f>
        <v/>
      </c>
      <c r="J94" s="53" t="str">
        <f>IF(ISBLANK(現行セット情報CSV!I94),"",現行セット情報CSV!I94&amp;"("&amp;TEXT($J$2,"yyyy年m月")&amp;"納品から)")</f>
        <v/>
      </c>
      <c r="K94" s="53" t="str">
        <f>IF(ISBLANK(現行セット情報CSV!J94),"",現行セット情報CSV!J94)</f>
        <v/>
      </c>
      <c r="L94" s="53" t="str">
        <f>IF(ISBLANK(現行セット情報CSV!K94),"",現行セット情報CSV!K94)</f>
        <v/>
      </c>
      <c r="M94" s="53" t="str">
        <f>IF(ISBLANK(現行セット情報CSV!L94),"",現行セット情報CSV!L94)</f>
        <v/>
      </c>
      <c r="N94" s="53" t="str">
        <f>IF(ISBLANK(現行セット情報CSV!M94),"",現行セット情報CSV!M94)</f>
        <v/>
      </c>
      <c r="O94" s="53" t="str">
        <f>IF(ISBLANK(現行セット情報CSV!N94),"",現行セット情報CSV!N94)</f>
        <v/>
      </c>
      <c r="P94" s="53" t="str">
        <f>IF(ISBLANK(現行セット情報CSV!O94),"",現行セット情報CSV!O94)</f>
        <v/>
      </c>
      <c r="Q94" s="53" t="str">
        <f>IF(ISBLANK(現行セット情報CSV!P94),"",現行セット情報CSV!P94)</f>
        <v/>
      </c>
      <c r="R94" s="53" t="str">
        <f>IF(ISBLANK(現行セット情報CSV!Q94),"",現行セット情報CSV!Q94)</f>
        <v/>
      </c>
      <c r="S94" s="53" t="str">
        <f>IF(ISBLANK(現行セット情報CSV!R94),"",現行セット情報CSV!R94)</f>
        <v/>
      </c>
      <c r="T94" s="53" t="str">
        <f>IF(ISBLANK(現行セット情報CSV!S94),"",現行セット情報CSV!S94)</f>
        <v/>
      </c>
      <c r="U94" s="53" t="str">
        <f ca="1">IFERROR(OFFSET('セット情報(宅配便）'!$P$2,MATCH($H94,BカートセットID入力!$C$4:$C$150,0),COLUMN()-COLUMN($U89)),IFERROR(OFFSET('セット情報(業務便）'!$P$2,MATCH($H94,BカートセットID入力!$F$4:$F$150,0),COLUMN()-COLUMN($U89)),IFERROR(OFFSET('セット情報（サンプル）'!$N$2,MATCH($H94,BカートセットID入力!$I$4:$I$150,0),COLUMN()-COLUMN($U89)),IFERROR(OFFSET('セット情報（イレギュラーサンプル）'!$N$2,MATCH($H94,BカートセットID入力!$L$4:$L$150,0),COLUMN()-COLUMN($U89)),""))))</f>
        <v/>
      </c>
      <c r="V94" s="53" t="str">
        <f ca="1">IFERROR(OFFSET('セット情報(宅配便）'!$P$2,MATCH($H94,BカートセットID入力!$C$4:$C$150,0),COLUMN()-COLUMN($U89)),IFERROR(OFFSET('セット情報(業務便）'!$P$2,MATCH($H94,BカートセットID入力!$F$4:$F$150,0),COLUMN()-COLUMN($U89)),IFERROR(OFFSET('セット情報（サンプル）'!$N$2,MATCH($H94,BカートセットID入力!$I$4:$I$150,0),COLUMN()-COLUMN($U89)),IFERROR(OFFSET('セット情報（イレギュラーサンプル）'!$N$2,MATCH($H94,BカートセットID入力!$L$4:$L$150,0),COLUMN()-COLUMN($U89)),""))))</f>
        <v/>
      </c>
      <c r="W94" s="53" t="str">
        <f ca="1">IFERROR(OFFSET('セット情報(宅配便）'!$P$2,MATCH($H94,BカートセットID入力!$C$4:$C$150,0),COLUMN()-COLUMN($U89)),IFERROR(OFFSET('セット情報(業務便）'!$P$2,MATCH($H94,BカートセットID入力!$F$4:$F$150,0),COLUMN()-COLUMN($U89)),IFERROR(OFFSET('セット情報（サンプル）'!$N$2,MATCH($H94,BカートセットID入力!$I$4:$I$150,0),COLUMN()-COLUMN($U89)),IFERROR(OFFSET('セット情報（イレギュラーサンプル）'!$N$2,MATCH($H94,BカートセットID入力!$L$4:$L$150,0),COLUMN()-COLUMN($U89)),""))))</f>
        <v/>
      </c>
      <c r="X94" s="53" t="str">
        <f ca="1">IFERROR(OFFSET('セット情報(宅配便）'!$P$2,MATCH($H94,BカートセットID入力!$C$4:$C$150,0),COLUMN()-COLUMN($U89)),IFERROR(OFFSET('セット情報(業務便）'!$P$2,MATCH($H94,BカートセットID入力!$F$4:$F$150,0),COLUMN()-COLUMN($U89)),IFERROR(OFFSET('セット情報（サンプル）'!$N$2,MATCH($H94,BカートセットID入力!$I$4:$I$150,0),COLUMN()-COLUMN($U89)),IFERROR(OFFSET('セット情報（イレギュラーサンプル）'!$N$2,MATCH($H94,BカートセットID入力!$L$4:$L$150,0),COLUMN()-COLUMN($U89)),""))))</f>
        <v/>
      </c>
      <c r="Y94" s="53" t="str">
        <f ca="1">IFERROR(OFFSET('セット情報(宅配便）'!$P$2,MATCH($H94,BカートセットID入力!$C$4:$C$150,0),COLUMN()-COLUMN($U89)),IFERROR(OFFSET('セット情報(業務便）'!$P$2,MATCH($H94,BカートセットID入力!$F$4:$F$150,0),COLUMN()-COLUMN($U89)),IFERROR(OFFSET('セット情報（サンプル）'!$N$2,MATCH($H94,BカートセットID入力!$I$4:$I$150,0),COLUMN()-COLUMN($U89)),IFERROR(OFFSET('セット情報（イレギュラーサンプル）'!$N$2,MATCH($H94,BカートセットID入力!$L$4:$L$150,0),COLUMN()-COLUMN($U89)),""))))</f>
        <v/>
      </c>
      <c r="Z94" s="53" t="str">
        <f ca="1">IFERROR(OFFSET('セット情報(宅配便）'!$P$2,MATCH($H94,BカートセットID入力!$C$4:$C$150,0),COLUMN()-COLUMN($U89)),IFERROR(OFFSET('セット情報(業務便）'!$P$2,MATCH($H94,BカートセットID入力!$F$4:$F$150,0),COLUMN()-COLUMN($U89)),IFERROR(OFFSET('セット情報（サンプル）'!$N$2,MATCH($H94,BカートセットID入力!$I$4:$I$150,0),COLUMN()-COLUMN($U89)),IFERROR(OFFSET('セット情報（イレギュラーサンプル）'!$N$2,MATCH($H94,BカートセットID入力!$L$4:$L$150,0),COLUMN()-COLUMN($U89)),""))))</f>
        <v/>
      </c>
      <c r="AA94" s="53" t="str">
        <f ca="1">IFERROR(OFFSET('セット情報(宅配便）'!$P$2,MATCH($H94,BカートセットID入力!$C$4:$C$150,0),COLUMN()-COLUMN($U89)),IFERROR(OFFSET('セット情報(業務便）'!$P$2,MATCH($H94,BカートセットID入力!$F$4:$F$150,0),COLUMN()-COLUMN($U89)),IFERROR(OFFSET('セット情報（サンプル）'!$N$2,MATCH($H94,BカートセットID入力!$I$4:$I$150,0),COLUMN()-COLUMN($U89)),IFERROR(OFFSET('セット情報（イレギュラーサンプル）'!$N$2,MATCH($H94,BカートセットID入力!$L$4:$L$150,0),COLUMN()-COLUMN($U89)),""))))</f>
        <v/>
      </c>
      <c r="AB94" s="53" t="str">
        <f ca="1">IFERROR(OFFSET('セット情報(宅配便）'!$P$2,MATCH($H94,BカートセットID入力!$C$4:$C$150,0),COLUMN()-COLUMN($U89)),IFERROR(OFFSET('セット情報(業務便）'!$P$2,MATCH($H94,BカートセットID入力!$F$4:$F$150,0),COLUMN()-COLUMN($U89)),IFERROR(OFFSET('セット情報（サンプル）'!$N$2,MATCH($H94,BカートセットID入力!$I$4:$I$150,0),COLUMN()-COLUMN($U89)),IFERROR(OFFSET('セット情報（イレギュラーサンプル）'!$N$2,MATCH($H94,BカートセットID入力!$L$4:$L$150,0),COLUMN()-COLUMN($U89)),""))))</f>
        <v/>
      </c>
      <c r="AC94" s="53" t="str">
        <f ca="1">IFERROR(OFFSET('セット情報(宅配便）'!$P$2,MATCH($H94,BカートセットID入力!$C$4:$C$150,0),COLUMN()-COLUMN($U89)),IFERROR(OFFSET('セット情報(業務便）'!$P$2,MATCH($H94,BカートセットID入力!$F$4:$F$150,0),COLUMN()-COLUMN($U89)),IFERROR(OFFSET('セット情報（サンプル）'!$N$2,MATCH($H94,BカートセットID入力!$I$4:$I$150,0),COLUMN()-COLUMN($U89)),IFERROR(OFFSET('セット情報（イレギュラーサンプル）'!$N$2,MATCH($H94,BカートセットID入力!$L$4:$L$150,0),COLUMN()-COLUMN($U89)),""))))</f>
        <v/>
      </c>
      <c r="AD94" s="53" t="str">
        <f ca="1">IFERROR(OFFSET('セット情報(宅配便）'!$P$2,MATCH($H94,BカートセットID入力!$C$4:$C$150,0),COLUMN()-COLUMN($U89)),IFERROR(OFFSET('セット情報(業務便）'!$P$2,MATCH($H94,BカートセットID入力!$F$4:$F$150,0),COLUMN()-COLUMN($U89)),IFERROR(OFFSET('セット情報（サンプル）'!$N$2,MATCH($H94,BカートセットID入力!$I$4:$I$150,0),COLUMN()-COLUMN($U89)),IFERROR(OFFSET('セット情報（イレギュラーサンプル）'!$N$2,MATCH($H94,BカートセットID入力!$L$4:$L$150,0),COLUMN()-COLUMN($U89)),""))))</f>
        <v/>
      </c>
      <c r="AE94" s="53" t="str">
        <f ca="1">IFERROR(OFFSET('セット情報(宅配便）'!$P$2,MATCH($H94,BカートセットID入力!$C$4:$C$150,0),COLUMN()-COLUMN($U89)),IFERROR(OFFSET('セット情報(業務便）'!$P$2,MATCH($H94,BカートセットID入力!$F$4:$F$150,0),COLUMN()-COLUMN($U89)),IFERROR(OFFSET('セット情報（サンプル）'!$N$2,MATCH($H94,BカートセットID入力!$I$4:$I$150,0),COLUMN()-COLUMN($U89)),IFERROR(OFFSET('セット情報（イレギュラーサンプル）'!$N$2,MATCH($H94,BカートセットID入力!$L$4:$L$150,0),COLUMN()-COLUMN($U89)),""))))</f>
        <v/>
      </c>
      <c r="AF94" s="53" t="str">
        <f ca="1">IFERROR(OFFSET('セット情報(宅配便）'!$P$2,MATCH($H94,BカートセットID入力!$C$4:$C$150,0),COLUMN()-COLUMN($U89)),IFERROR(OFFSET('セット情報(業務便）'!$P$2,MATCH($H94,BカートセットID入力!$F$4:$F$150,0),COLUMN()-COLUMN($U89)),IFERROR(OFFSET('セット情報（サンプル）'!$N$2,MATCH($H94,BカートセットID入力!$I$4:$I$150,0),COLUMN()-COLUMN($U89)),IFERROR(OFFSET('セット情報（イレギュラーサンプル）'!$N$2,MATCH($H94,BカートセットID入力!$L$4:$L$150,0),COLUMN()-COLUMN($U89)),""))))</f>
        <v/>
      </c>
      <c r="AG94" s="53" t="str">
        <f ca="1">IFERROR(OFFSET('セット情報(宅配便）'!$P$2,MATCH($H94,BカートセットID入力!$C$4:$C$150,0),COLUMN()-COLUMN($U89)),IFERROR(OFFSET('セット情報(業務便）'!$P$2,MATCH($H94,BカートセットID入力!$F$4:$F$150,0),COLUMN()-COLUMN($U89)),IFERROR(OFFSET('セット情報（サンプル）'!$N$2,MATCH($H94,BカートセットID入力!$I$4:$I$150,0),COLUMN()-COLUMN($U89)),IFERROR(OFFSET('セット情報（イレギュラーサンプル）'!$N$2,MATCH($H94,BカートセットID入力!$L$4:$L$150,0),COLUMN()-COLUMN($U89)),""))))</f>
        <v/>
      </c>
      <c r="AH94" s="53" t="str">
        <f ca="1">IFERROR(OFFSET('セット情報(宅配便）'!$P$2,MATCH($H94,BカートセットID入力!$C$4:$C$150,0),COLUMN()-COLUMN($U89)),IFERROR(OFFSET('セット情報(業務便）'!$P$2,MATCH($H94,BカートセットID入力!$F$4:$F$150,0),COLUMN()-COLUMN($U89)),IFERROR(OFFSET('セット情報（サンプル）'!$N$2,MATCH($H94,BカートセットID入力!$I$4:$I$150,0),COLUMN()-COLUMN($U89)),IFERROR(OFFSET('セット情報（イレギュラーサンプル）'!$N$2,MATCH($H94,BカートセットID入力!$L$4:$L$150,0),COLUMN()-COLUMN($U89)),""))))</f>
        <v/>
      </c>
      <c r="AI94" s="53" t="str">
        <f ca="1">IFERROR(OFFSET('セット情報(宅配便）'!$P$2,MATCH($H94,BカートセットID入力!$C$4:$C$150,0),COLUMN()-COLUMN($U89)),IFERROR(OFFSET('セット情報(業務便）'!$P$2,MATCH($H94,BカートセットID入力!$F$4:$F$150,0),COLUMN()-COLUMN($U89)),IFERROR(OFFSET('セット情報（サンプル）'!$N$2,MATCH($H94,BカートセットID入力!$I$4:$I$150,0),COLUMN()-COLUMN($U89)),IFERROR(OFFSET('セット情報（イレギュラーサンプル）'!$N$2,MATCH($H94,BカートセットID入力!$L$4:$L$150,0),COLUMN()-COLUMN($U89)),""))))</f>
        <v/>
      </c>
      <c r="AJ94" s="53" t="str">
        <f ca="1">IFERROR(OFFSET('セット情報(宅配便）'!$P$2,MATCH($H94,BカートセットID入力!$C$4:$C$150,0),COLUMN()-COLUMN($U89)),IFERROR(OFFSET('セット情報(業務便）'!$P$2,MATCH($H94,BカートセットID入力!$F$4:$F$150,0),COLUMN()-COLUMN($U89)),IFERROR(OFFSET('セット情報（サンプル）'!$N$2,MATCH($H94,BカートセットID入力!$I$4:$I$150,0),COLUMN()-COLUMN($U89)),IFERROR(OFFSET('セット情報（イレギュラーサンプル）'!$N$2,MATCH($H94,BカートセットID入力!$L$4:$L$150,0),COLUMN()-COLUMN($U89)),""))))</f>
        <v/>
      </c>
      <c r="AK94" s="53" t="str">
        <f ca="1">IFERROR(OFFSET('セット情報(宅配便）'!$P$2,MATCH($H94,BカートセットID入力!$C$4:$C$150,0),COLUMN()-COLUMN($U89)),IFERROR(OFFSET('セット情報(業務便）'!$P$2,MATCH($H94,BカートセットID入力!$F$4:$F$150,0),COLUMN()-COLUMN($U89)),IFERROR(OFFSET('セット情報（サンプル）'!$N$2,MATCH($H94,BカートセットID入力!$I$4:$I$150,0),COLUMN()-COLUMN($U89)),IFERROR(OFFSET('セット情報（イレギュラーサンプル）'!$N$2,MATCH($H94,BカートセットID入力!$L$4:$L$150,0),COLUMN()-COLUMN($U89)),""))))</f>
        <v/>
      </c>
      <c r="AL94" s="53" t="str">
        <f ca="1">IFERROR(OFFSET('セット情報(宅配便）'!$P$2,MATCH($H94,BカートセットID入力!$C$4:$C$150,0),COLUMN()-COLUMN($U89)),IFERROR(OFFSET('セット情報(業務便）'!$P$2,MATCH($H94,BカートセットID入力!$F$4:$F$150,0),COLUMN()-COLUMN($U89)),IFERROR(OFFSET('セット情報（サンプル）'!$N$2,MATCH($H94,BカートセットID入力!$I$4:$I$150,0),COLUMN()-COLUMN($U89)),IFERROR(OFFSET('セット情報（イレギュラーサンプル）'!$N$2,MATCH($H94,BカートセットID入力!$L$4:$L$150,0),COLUMN()-COLUMN($U89)),""))))</f>
        <v/>
      </c>
      <c r="AM94" s="53" t="str">
        <f ca="1">IFERROR(OFFSET('セット情報(宅配便）'!$P$2,MATCH($H94,BカートセットID入力!$C$4:$C$150,0),COLUMN()-COLUMN($U89)),IFERROR(OFFSET('セット情報(業務便）'!$P$2,MATCH($H94,BカートセットID入力!$F$4:$F$150,0),COLUMN()-COLUMN($U89)),IFERROR(OFFSET('セット情報（サンプル）'!$N$2,MATCH($H94,BカートセットID入力!$I$4:$I$150,0),COLUMN()-COLUMN($U89)),IFERROR(OFFSET('セット情報（イレギュラーサンプル）'!$N$2,MATCH($H94,BカートセットID入力!$L$4:$L$150,0),COLUMN()-COLUMN($U89)),""))))</f>
        <v/>
      </c>
      <c r="AN94" s="53" t="str">
        <f ca="1">IFERROR(OFFSET('セット情報(宅配便）'!$P$2,MATCH($H94,BカートセットID入力!$C$4:$C$150,0),COLUMN()-COLUMN($U89)),IFERROR(OFFSET('セット情報(業務便）'!$P$2,MATCH($H94,BカートセットID入力!$F$4:$F$150,0),COLUMN()-COLUMN($U89)),IFERROR(OFFSET('セット情報（サンプル）'!$N$2,MATCH($H94,BカートセットID入力!$I$4:$I$150,0),COLUMN()-COLUMN($U89)),IFERROR(OFFSET('セット情報（イレギュラーサンプル）'!$N$2,MATCH($H94,BカートセットID入力!$L$4:$L$150,0),COLUMN()-COLUMN($U89)),""))))</f>
        <v/>
      </c>
      <c r="AO94" s="53" t="str">
        <f ca="1">IFERROR(OFFSET('セット情報(宅配便）'!$P$2,MATCH($H94,BカートセットID入力!$C$4:$C$150,0),COLUMN()-COLUMN($U89)),IFERROR(OFFSET('セット情報(業務便）'!$P$2,MATCH($H94,BカートセットID入力!$F$4:$F$150,0),COLUMN()-COLUMN($U89)),IFERROR(OFFSET('セット情報（サンプル）'!$N$2,MATCH($H94,BカートセットID入力!$I$4:$I$150,0),COLUMN()-COLUMN($U89)),IFERROR(OFFSET('セット情報（イレギュラーサンプル）'!$N$2,MATCH($H94,BカートセットID入力!$L$4:$L$150,0),COLUMN()-COLUMN($U89)),""))))</f>
        <v/>
      </c>
      <c r="AP94" s="53" t="str">
        <f ca="1">IFERROR(OFFSET('セット情報(宅配便）'!$P$2,MATCH($H94,BカートセットID入力!$C$4:$C$150,0),COLUMN()-COLUMN($U89)),IFERROR(OFFSET('セット情報(業務便）'!$P$2,MATCH($H94,BカートセットID入力!$F$4:$F$150,0),COLUMN()-COLUMN($U89)),IFERROR(OFFSET('セット情報（サンプル）'!$N$2,MATCH($H94,BカートセットID入力!$I$4:$I$150,0),COLUMN()-COLUMN($U89)),IFERROR(OFFSET('セット情報（イレギュラーサンプル）'!$N$2,MATCH($H94,BカートセットID入力!$L$4:$L$150,0),COLUMN()-COLUMN($U89)),""))))</f>
        <v/>
      </c>
      <c r="AQ94" s="53" t="str">
        <f ca="1">IFERROR(OFFSET('セット情報(宅配便）'!$P$2,MATCH($H94,BカートセットID入力!$C$4:$C$150,0),COLUMN()-COLUMN($U89)),IFERROR(OFFSET('セット情報(業務便）'!$P$2,MATCH($H94,BカートセットID入力!$F$4:$F$150,0),COLUMN()-COLUMN($U89)),IFERROR(OFFSET('セット情報（サンプル）'!$N$2,MATCH($H94,BカートセットID入力!$I$4:$I$150,0),COLUMN()-COLUMN($U89)),IFERROR(OFFSET('セット情報（イレギュラーサンプル）'!$N$2,MATCH($H94,BカートセットID入力!$L$4:$L$150,0),COLUMN()-COLUMN($U89)),""))))</f>
        <v/>
      </c>
      <c r="AR94" s="53" t="str">
        <f ca="1">IFERROR(OFFSET('セット情報(宅配便）'!$P$2,MATCH($H94,BカートセットID入力!$C$4:$C$150,0),COLUMN()-COLUMN($U89)),IFERROR(OFFSET('セット情報(業務便）'!$P$2,MATCH($H94,BカートセットID入力!$F$4:$F$150,0),COLUMN()-COLUMN($U89)),IFERROR(OFFSET('セット情報（サンプル）'!$N$2,MATCH($H94,BカートセットID入力!$I$4:$I$150,0),COLUMN()-COLUMN($U89)),IFERROR(OFFSET('セット情報（イレギュラーサンプル）'!$N$2,MATCH($H94,BカートセットID入力!$L$4:$L$150,0),COLUMN()-COLUMN($U89)),""))))</f>
        <v/>
      </c>
      <c r="AS94" s="53" t="str">
        <f ca="1">IFERROR(OFFSET('セット情報(宅配便）'!$P$2,MATCH($H94,BカートセットID入力!$C$4:$C$150,0),COLUMN()-COLUMN($U89)),IFERROR(OFFSET('セット情報(業務便）'!$P$2,MATCH($H94,BカートセットID入力!$F$4:$F$150,0),COLUMN()-COLUMN($U89)),IFERROR(OFFSET('セット情報（サンプル）'!$N$2,MATCH($H94,BカートセットID入力!$I$4:$I$150,0),COLUMN()-COLUMN($U89)),IFERROR(OFFSET('セット情報（イレギュラーサンプル）'!$N$2,MATCH($H94,BカートセットID入力!$L$4:$L$150,0),COLUMN()-COLUMN($U89)),""))))</f>
        <v/>
      </c>
      <c r="AT94" s="53" t="str">
        <f ca="1">IFERROR(OFFSET('セット情報(宅配便）'!$P$2,MATCH($H94,BカートセットID入力!$C$4:$C$150,0),COLUMN()-COLUMN($U89)),IFERROR(OFFSET('セット情報(業務便）'!$P$2,MATCH($H94,BカートセットID入力!$F$4:$F$150,0),COLUMN()-COLUMN($U89)),IFERROR(OFFSET('セット情報（サンプル）'!$N$2,MATCH($H94,BカートセットID入力!$I$4:$I$150,0),COLUMN()-COLUMN($U89)),IFERROR(OFFSET('セット情報（イレギュラーサンプル）'!$N$2,MATCH($H94,BカートセットID入力!$L$4:$L$150,0),COLUMN()-COLUMN($U89)),""))))</f>
        <v/>
      </c>
    </row>
    <row r="95" spans="1:46">
      <c r="A95" s="144"/>
      <c r="B95" s="53" t="str">
        <f>IF(ISBLANK(現行セット情報CSV!A95),"",現行セット情報CSV!A95)</f>
        <v/>
      </c>
      <c r="C95" s="53" t="str">
        <f>IF(ISBLANK(現行セット情報CSV!B95),"",現行セット情報CSV!B95)&amp;IFERROR(VLOOKUP(A95,上部フリースペースHTML!$A$3:$H$5,8,FALSE),"")</f>
        <v/>
      </c>
      <c r="D95" s="53" t="str">
        <f>IF(ISBLANK(現行セット情報CSV!C95),"",現行セット情報CSV!C95)</f>
        <v/>
      </c>
      <c r="E95" s="53" t="str">
        <f>IF(ISBLANK(現行セット情報CSV!D95),"",現行セット情報CSV!D95)</f>
        <v/>
      </c>
      <c r="F95" s="53" t="str">
        <f>IF(ISBLANK(現行セット情報CSV!E95),"",現行セット情報CSV!E95)</f>
        <v/>
      </c>
      <c r="G95" s="53" t="str">
        <f>IF(ISBLANK(現行セット情報CSV!F95),"",現行セット情報CSV!F95)</f>
        <v/>
      </c>
      <c r="H95" s="53" t="str">
        <f>IF(ISBLANK(現行セット情報CSV!G95),"",現行セット情報CSV!G95)</f>
        <v/>
      </c>
      <c r="I95" s="53" t="str">
        <f>IF(ISBLANK(現行セット情報CSV!H95),"",現行セット情報CSV!H95)</f>
        <v/>
      </c>
      <c r="J95" s="53" t="str">
        <f>IF(ISBLANK(現行セット情報CSV!I95),"",現行セット情報CSV!I95&amp;"("&amp;TEXT($J$2,"yyyy年m月")&amp;"納品から)")</f>
        <v/>
      </c>
      <c r="K95" s="53" t="str">
        <f>IF(ISBLANK(現行セット情報CSV!J95),"",現行セット情報CSV!J95)</f>
        <v/>
      </c>
      <c r="L95" s="53" t="str">
        <f>IF(ISBLANK(現行セット情報CSV!K95),"",現行セット情報CSV!K95)</f>
        <v/>
      </c>
      <c r="M95" s="53" t="str">
        <f>IF(ISBLANK(現行セット情報CSV!L95),"",現行セット情報CSV!L95)</f>
        <v/>
      </c>
      <c r="N95" s="53" t="str">
        <f>IF(ISBLANK(現行セット情報CSV!M95),"",現行セット情報CSV!M95)</f>
        <v/>
      </c>
      <c r="O95" s="53" t="str">
        <f>IF(ISBLANK(現行セット情報CSV!N95),"",現行セット情報CSV!N95)</f>
        <v/>
      </c>
      <c r="P95" s="53" t="str">
        <f>IF(ISBLANK(現行セット情報CSV!O95),"",現行セット情報CSV!O95)</f>
        <v/>
      </c>
      <c r="Q95" s="53" t="str">
        <f>IF(ISBLANK(現行セット情報CSV!P95),"",現行セット情報CSV!P95)</f>
        <v/>
      </c>
      <c r="R95" s="53" t="str">
        <f>IF(ISBLANK(現行セット情報CSV!Q95),"",現行セット情報CSV!Q95)</f>
        <v/>
      </c>
      <c r="S95" s="53" t="str">
        <f>IF(ISBLANK(現行セット情報CSV!R95),"",現行セット情報CSV!R95)</f>
        <v/>
      </c>
      <c r="T95" s="53" t="str">
        <f>IF(ISBLANK(現行セット情報CSV!S95),"",現行セット情報CSV!S95)</f>
        <v/>
      </c>
      <c r="U95" s="53" t="str">
        <f ca="1">IFERROR(OFFSET('セット情報(宅配便）'!$P$2,MATCH($H95,BカートセットID入力!$C$4:$C$150,0),COLUMN()-COLUMN($U90)),IFERROR(OFFSET('セット情報(業務便）'!$P$2,MATCH($H95,BカートセットID入力!$F$4:$F$150,0),COLUMN()-COLUMN($U90)),IFERROR(OFFSET('セット情報（サンプル）'!$N$2,MATCH($H95,BカートセットID入力!$I$4:$I$150,0),COLUMN()-COLUMN($U90)),IFERROR(OFFSET('セット情報（イレギュラーサンプル）'!$N$2,MATCH($H95,BカートセットID入力!$L$4:$L$150,0),COLUMN()-COLUMN($U90)),""))))</f>
        <v/>
      </c>
      <c r="V95" s="53" t="str">
        <f ca="1">IFERROR(OFFSET('セット情報(宅配便）'!$P$2,MATCH($H95,BカートセットID入力!$C$4:$C$150,0),COLUMN()-COLUMN($U90)),IFERROR(OFFSET('セット情報(業務便）'!$P$2,MATCH($H95,BカートセットID入力!$F$4:$F$150,0),COLUMN()-COLUMN($U90)),IFERROR(OFFSET('セット情報（サンプル）'!$N$2,MATCH($H95,BカートセットID入力!$I$4:$I$150,0),COLUMN()-COLUMN($U90)),IFERROR(OFFSET('セット情報（イレギュラーサンプル）'!$N$2,MATCH($H95,BカートセットID入力!$L$4:$L$150,0),COLUMN()-COLUMN($U90)),""))))</f>
        <v/>
      </c>
      <c r="W95" s="53" t="str">
        <f ca="1">IFERROR(OFFSET('セット情報(宅配便）'!$P$2,MATCH($H95,BカートセットID入力!$C$4:$C$150,0),COLUMN()-COLUMN($U90)),IFERROR(OFFSET('セット情報(業務便）'!$P$2,MATCH($H95,BカートセットID入力!$F$4:$F$150,0),COLUMN()-COLUMN($U90)),IFERROR(OFFSET('セット情報（サンプル）'!$N$2,MATCH($H95,BカートセットID入力!$I$4:$I$150,0),COLUMN()-COLUMN($U90)),IFERROR(OFFSET('セット情報（イレギュラーサンプル）'!$N$2,MATCH($H95,BカートセットID入力!$L$4:$L$150,0),COLUMN()-COLUMN($U90)),""))))</f>
        <v/>
      </c>
      <c r="X95" s="53" t="str">
        <f ca="1">IFERROR(OFFSET('セット情報(宅配便）'!$P$2,MATCH($H95,BカートセットID入力!$C$4:$C$150,0),COLUMN()-COLUMN($U90)),IFERROR(OFFSET('セット情報(業務便）'!$P$2,MATCH($H95,BカートセットID入力!$F$4:$F$150,0),COLUMN()-COLUMN($U90)),IFERROR(OFFSET('セット情報（サンプル）'!$N$2,MATCH($H95,BカートセットID入力!$I$4:$I$150,0),COLUMN()-COLUMN($U90)),IFERROR(OFFSET('セット情報（イレギュラーサンプル）'!$N$2,MATCH($H95,BカートセットID入力!$L$4:$L$150,0),COLUMN()-COLUMN($U90)),""))))</f>
        <v/>
      </c>
      <c r="Y95" s="53" t="str">
        <f ca="1">IFERROR(OFFSET('セット情報(宅配便）'!$P$2,MATCH($H95,BカートセットID入力!$C$4:$C$150,0),COLUMN()-COLUMN($U90)),IFERROR(OFFSET('セット情報(業務便）'!$P$2,MATCH($H95,BカートセットID入力!$F$4:$F$150,0),COLUMN()-COLUMN($U90)),IFERROR(OFFSET('セット情報（サンプル）'!$N$2,MATCH($H95,BカートセットID入力!$I$4:$I$150,0),COLUMN()-COLUMN($U90)),IFERROR(OFFSET('セット情報（イレギュラーサンプル）'!$N$2,MATCH($H95,BカートセットID入力!$L$4:$L$150,0),COLUMN()-COLUMN($U90)),""))))</f>
        <v/>
      </c>
      <c r="Z95" s="53" t="str">
        <f ca="1">IFERROR(OFFSET('セット情報(宅配便）'!$P$2,MATCH($H95,BカートセットID入力!$C$4:$C$150,0),COLUMN()-COLUMN($U90)),IFERROR(OFFSET('セット情報(業務便）'!$P$2,MATCH($H95,BカートセットID入力!$F$4:$F$150,0),COLUMN()-COLUMN($U90)),IFERROR(OFFSET('セット情報（サンプル）'!$N$2,MATCH($H95,BカートセットID入力!$I$4:$I$150,0),COLUMN()-COLUMN($U90)),IFERROR(OFFSET('セット情報（イレギュラーサンプル）'!$N$2,MATCH($H95,BカートセットID入力!$L$4:$L$150,0),COLUMN()-COLUMN($U90)),""))))</f>
        <v/>
      </c>
      <c r="AA95" s="53" t="str">
        <f ca="1">IFERROR(OFFSET('セット情報(宅配便）'!$P$2,MATCH($H95,BカートセットID入力!$C$4:$C$150,0),COLUMN()-COLUMN($U90)),IFERROR(OFFSET('セット情報(業務便）'!$P$2,MATCH($H95,BカートセットID入力!$F$4:$F$150,0),COLUMN()-COLUMN($U90)),IFERROR(OFFSET('セット情報（サンプル）'!$N$2,MATCH($H95,BカートセットID入力!$I$4:$I$150,0),COLUMN()-COLUMN($U90)),IFERROR(OFFSET('セット情報（イレギュラーサンプル）'!$N$2,MATCH($H95,BカートセットID入力!$L$4:$L$150,0),COLUMN()-COLUMN($U90)),""))))</f>
        <v/>
      </c>
      <c r="AB95" s="53" t="str">
        <f ca="1">IFERROR(OFFSET('セット情報(宅配便）'!$P$2,MATCH($H95,BカートセットID入力!$C$4:$C$150,0),COLUMN()-COLUMN($U90)),IFERROR(OFFSET('セット情報(業務便）'!$P$2,MATCH($H95,BカートセットID入力!$F$4:$F$150,0),COLUMN()-COLUMN($U90)),IFERROR(OFFSET('セット情報（サンプル）'!$N$2,MATCH($H95,BカートセットID入力!$I$4:$I$150,0),COLUMN()-COLUMN($U90)),IFERROR(OFFSET('セット情報（イレギュラーサンプル）'!$N$2,MATCH($H95,BカートセットID入力!$L$4:$L$150,0),COLUMN()-COLUMN($U90)),""))))</f>
        <v/>
      </c>
      <c r="AC95" s="53" t="str">
        <f ca="1">IFERROR(OFFSET('セット情報(宅配便）'!$P$2,MATCH($H95,BカートセットID入力!$C$4:$C$150,0),COLUMN()-COLUMN($U90)),IFERROR(OFFSET('セット情報(業務便）'!$P$2,MATCH($H95,BカートセットID入力!$F$4:$F$150,0),COLUMN()-COLUMN($U90)),IFERROR(OFFSET('セット情報（サンプル）'!$N$2,MATCH($H95,BカートセットID入力!$I$4:$I$150,0),COLUMN()-COLUMN($U90)),IFERROR(OFFSET('セット情報（イレギュラーサンプル）'!$N$2,MATCH($H95,BカートセットID入力!$L$4:$L$150,0),COLUMN()-COLUMN($U90)),""))))</f>
        <v/>
      </c>
      <c r="AD95" s="53" t="str">
        <f ca="1">IFERROR(OFFSET('セット情報(宅配便）'!$P$2,MATCH($H95,BカートセットID入力!$C$4:$C$150,0),COLUMN()-COLUMN($U90)),IFERROR(OFFSET('セット情報(業務便）'!$P$2,MATCH($H95,BカートセットID入力!$F$4:$F$150,0),COLUMN()-COLUMN($U90)),IFERROR(OFFSET('セット情報（サンプル）'!$N$2,MATCH($H95,BカートセットID入力!$I$4:$I$150,0),COLUMN()-COLUMN($U90)),IFERROR(OFFSET('セット情報（イレギュラーサンプル）'!$N$2,MATCH($H95,BカートセットID入力!$L$4:$L$150,0),COLUMN()-COLUMN($U90)),""))))</f>
        <v/>
      </c>
      <c r="AE95" s="53" t="str">
        <f ca="1">IFERROR(OFFSET('セット情報(宅配便）'!$P$2,MATCH($H95,BカートセットID入力!$C$4:$C$150,0),COLUMN()-COLUMN($U90)),IFERROR(OFFSET('セット情報(業務便）'!$P$2,MATCH($H95,BカートセットID入力!$F$4:$F$150,0),COLUMN()-COLUMN($U90)),IFERROR(OFFSET('セット情報（サンプル）'!$N$2,MATCH($H95,BカートセットID入力!$I$4:$I$150,0),COLUMN()-COLUMN($U90)),IFERROR(OFFSET('セット情報（イレギュラーサンプル）'!$N$2,MATCH($H95,BカートセットID入力!$L$4:$L$150,0),COLUMN()-COLUMN($U90)),""))))</f>
        <v/>
      </c>
      <c r="AF95" s="53" t="str">
        <f ca="1">IFERROR(OFFSET('セット情報(宅配便）'!$P$2,MATCH($H95,BカートセットID入力!$C$4:$C$150,0),COLUMN()-COLUMN($U90)),IFERROR(OFFSET('セット情報(業務便）'!$P$2,MATCH($H95,BカートセットID入力!$F$4:$F$150,0),COLUMN()-COLUMN($U90)),IFERROR(OFFSET('セット情報（サンプル）'!$N$2,MATCH($H95,BカートセットID入力!$I$4:$I$150,0),COLUMN()-COLUMN($U90)),IFERROR(OFFSET('セット情報（イレギュラーサンプル）'!$N$2,MATCH($H95,BカートセットID入力!$L$4:$L$150,0),COLUMN()-COLUMN($U90)),""))))</f>
        <v/>
      </c>
      <c r="AG95" s="53" t="str">
        <f ca="1">IFERROR(OFFSET('セット情報(宅配便）'!$P$2,MATCH($H95,BカートセットID入力!$C$4:$C$150,0),COLUMN()-COLUMN($U90)),IFERROR(OFFSET('セット情報(業務便）'!$P$2,MATCH($H95,BカートセットID入力!$F$4:$F$150,0),COLUMN()-COLUMN($U90)),IFERROR(OFFSET('セット情報（サンプル）'!$N$2,MATCH($H95,BカートセットID入力!$I$4:$I$150,0),COLUMN()-COLUMN($U90)),IFERROR(OFFSET('セット情報（イレギュラーサンプル）'!$N$2,MATCH($H95,BカートセットID入力!$L$4:$L$150,0),COLUMN()-COLUMN($U90)),""))))</f>
        <v/>
      </c>
      <c r="AH95" s="53" t="str">
        <f ca="1">IFERROR(OFFSET('セット情報(宅配便）'!$P$2,MATCH($H95,BカートセットID入力!$C$4:$C$150,0),COLUMN()-COLUMN($U90)),IFERROR(OFFSET('セット情報(業務便）'!$P$2,MATCH($H95,BカートセットID入力!$F$4:$F$150,0),COLUMN()-COLUMN($U90)),IFERROR(OFFSET('セット情報（サンプル）'!$N$2,MATCH($H95,BカートセットID入力!$I$4:$I$150,0),COLUMN()-COLUMN($U90)),IFERROR(OFFSET('セット情報（イレギュラーサンプル）'!$N$2,MATCH($H95,BカートセットID入力!$L$4:$L$150,0),COLUMN()-COLUMN($U90)),""))))</f>
        <v/>
      </c>
      <c r="AI95" s="53" t="str">
        <f ca="1">IFERROR(OFFSET('セット情報(宅配便）'!$P$2,MATCH($H95,BカートセットID入力!$C$4:$C$150,0),COLUMN()-COLUMN($U90)),IFERROR(OFFSET('セット情報(業務便）'!$P$2,MATCH($H95,BカートセットID入力!$F$4:$F$150,0),COLUMN()-COLUMN($U90)),IFERROR(OFFSET('セット情報（サンプル）'!$N$2,MATCH($H95,BカートセットID入力!$I$4:$I$150,0),COLUMN()-COLUMN($U90)),IFERROR(OFFSET('セット情報（イレギュラーサンプル）'!$N$2,MATCH($H95,BカートセットID入力!$L$4:$L$150,0),COLUMN()-COLUMN($U90)),""))))</f>
        <v/>
      </c>
      <c r="AJ95" s="53" t="str">
        <f ca="1">IFERROR(OFFSET('セット情報(宅配便）'!$P$2,MATCH($H95,BカートセットID入力!$C$4:$C$150,0),COLUMN()-COLUMN($U90)),IFERROR(OFFSET('セット情報(業務便）'!$P$2,MATCH($H95,BカートセットID入力!$F$4:$F$150,0),COLUMN()-COLUMN($U90)),IFERROR(OFFSET('セット情報（サンプル）'!$N$2,MATCH($H95,BカートセットID入力!$I$4:$I$150,0),COLUMN()-COLUMN($U90)),IFERROR(OFFSET('セット情報（イレギュラーサンプル）'!$N$2,MATCH($H95,BカートセットID入力!$L$4:$L$150,0),COLUMN()-COLUMN($U90)),""))))</f>
        <v/>
      </c>
      <c r="AK95" s="53" t="str">
        <f ca="1">IFERROR(OFFSET('セット情報(宅配便）'!$P$2,MATCH($H95,BカートセットID入力!$C$4:$C$150,0),COLUMN()-COLUMN($U90)),IFERROR(OFFSET('セット情報(業務便）'!$P$2,MATCH($H95,BカートセットID入力!$F$4:$F$150,0),COLUMN()-COLUMN($U90)),IFERROR(OFFSET('セット情報（サンプル）'!$N$2,MATCH($H95,BカートセットID入力!$I$4:$I$150,0),COLUMN()-COLUMN($U90)),IFERROR(OFFSET('セット情報（イレギュラーサンプル）'!$N$2,MATCH($H95,BカートセットID入力!$L$4:$L$150,0),COLUMN()-COLUMN($U90)),""))))</f>
        <v/>
      </c>
      <c r="AL95" s="53" t="str">
        <f ca="1">IFERROR(OFFSET('セット情報(宅配便）'!$P$2,MATCH($H95,BカートセットID入力!$C$4:$C$150,0),COLUMN()-COLUMN($U90)),IFERROR(OFFSET('セット情報(業務便）'!$P$2,MATCH($H95,BカートセットID入力!$F$4:$F$150,0),COLUMN()-COLUMN($U90)),IFERROR(OFFSET('セット情報（サンプル）'!$N$2,MATCH($H95,BカートセットID入力!$I$4:$I$150,0),COLUMN()-COLUMN($U90)),IFERROR(OFFSET('セット情報（イレギュラーサンプル）'!$N$2,MATCH($H95,BカートセットID入力!$L$4:$L$150,0),COLUMN()-COLUMN($U90)),""))))</f>
        <v/>
      </c>
      <c r="AM95" s="53" t="str">
        <f ca="1">IFERROR(OFFSET('セット情報(宅配便）'!$P$2,MATCH($H95,BカートセットID入力!$C$4:$C$150,0),COLUMN()-COLUMN($U90)),IFERROR(OFFSET('セット情報(業務便）'!$P$2,MATCH($H95,BカートセットID入力!$F$4:$F$150,0),COLUMN()-COLUMN($U90)),IFERROR(OFFSET('セット情報（サンプル）'!$N$2,MATCH($H95,BカートセットID入力!$I$4:$I$150,0),COLUMN()-COLUMN($U90)),IFERROR(OFFSET('セット情報（イレギュラーサンプル）'!$N$2,MATCH($H95,BカートセットID入力!$L$4:$L$150,0),COLUMN()-COLUMN($U90)),""))))</f>
        <v/>
      </c>
      <c r="AN95" s="53" t="str">
        <f ca="1">IFERROR(OFFSET('セット情報(宅配便）'!$P$2,MATCH($H95,BカートセットID入力!$C$4:$C$150,0),COLUMN()-COLUMN($U90)),IFERROR(OFFSET('セット情報(業務便）'!$P$2,MATCH($H95,BカートセットID入力!$F$4:$F$150,0),COLUMN()-COLUMN($U90)),IFERROR(OFFSET('セット情報（サンプル）'!$N$2,MATCH($H95,BカートセットID入力!$I$4:$I$150,0),COLUMN()-COLUMN($U90)),IFERROR(OFFSET('セット情報（イレギュラーサンプル）'!$N$2,MATCH($H95,BカートセットID入力!$L$4:$L$150,0),COLUMN()-COLUMN($U90)),""))))</f>
        <v/>
      </c>
      <c r="AO95" s="53" t="str">
        <f ca="1">IFERROR(OFFSET('セット情報(宅配便）'!$P$2,MATCH($H95,BカートセットID入力!$C$4:$C$150,0),COLUMN()-COLUMN($U90)),IFERROR(OFFSET('セット情報(業務便）'!$P$2,MATCH($H95,BカートセットID入力!$F$4:$F$150,0),COLUMN()-COLUMN($U90)),IFERROR(OFFSET('セット情報（サンプル）'!$N$2,MATCH($H95,BカートセットID入力!$I$4:$I$150,0),COLUMN()-COLUMN($U90)),IFERROR(OFFSET('セット情報（イレギュラーサンプル）'!$N$2,MATCH($H95,BカートセットID入力!$L$4:$L$150,0),COLUMN()-COLUMN($U90)),""))))</f>
        <v/>
      </c>
      <c r="AP95" s="53" t="str">
        <f ca="1">IFERROR(OFFSET('セット情報(宅配便）'!$P$2,MATCH($H95,BカートセットID入力!$C$4:$C$150,0),COLUMN()-COLUMN($U90)),IFERROR(OFFSET('セット情報(業務便）'!$P$2,MATCH($H95,BカートセットID入力!$F$4:$F$150,0),COLUMN()-COLUMN($U90)),IFERROR(OFFSET('セット情報（サンプル）'!$N$2,MATCH($H95,BカートセットID入力!$I$4:$I$150,0),COLUMN()-COLUMN($U90)),IFERROR(OFFSET('セット情報（イレギュラーサンプル）'!$N$2,MATCH($H95,BカートセットID入力!$L$4:$L$150,0),COLUMN()-COLUMN($U90)),""))))</f>
        <v/>
      </c>
      <c r="AQ95" s="53" t="str">
        <f ca="1">IFERROR(OFFSET('セット情報(宅配便）'!$P$2,MATCH($H95,BカートセットID入力!$C$4:$C$150,0),COLUMN()-COLUMN($U90)),IFERROR(OFFSET('セット情報(業務便）'!$P$2,MATCH($H95,BカートセットID入力!$F$4:$F$150,0),COLUMN()-COLUMN($U90)),IFERROR(OFFSET('セット情報（サンプル）'!$N$2,MATCH($H95,BカートセットID入力!$I$4:$I$150,0),COLUMN()-COLUMN($U90)),IFERROR(OFFSET('セット情報（イレギュラーサンプル）'!$N$2,MATCH($H95,BカートセットID入力!$L$4:$L$150,0),COLUMN()-COLUMN($U90)),""))))</f>
        <v/>
      </c>
      <c r="AR95" s="53" t="str">
        <f ca="1">IFERROR(OFFSET('セット情報(宅配便）'!$P$2,MATCH($H95,BカートセットID入力!$C$4:$C$150,0),COLUMN()-COLUMN($U90)),IFERROR(OFFSET('セット情報(業務便）'!$P$2,MATCH($H95,BカートセットID入力!$F$4:$F$150,0),COLUMN()-COLUMN($U90)),IFERROR(OFFSET('セット情報（サンプル）'!$N$2,MATCH($H95,BカートセットID入力!$I$4:$I$150,0),COLUMN()-COLUMN($U90)),IFERROR(OFFSET('セット情報（イレギュラーサンプル）'!$N$2,MATCH($H95,BカートセットID入力!$L$4:$L$150,0),COLUMN()-COLUMN($U90)),""))))</f>
        <v/>
      </c>
      <c r="AS95" s="53" t="str">
        <f ca="1">IFERROR(OFFSET('セット情報(宅配便）'!$P$2,MATCH($H95,BカートセットID入力!$C$4:$C$150,0),COLUMN()-COLUMN($U90)),IFERROR(OFFSET('セット情報(業務便）'!$P$2,MATCH($H95,BカートセットID入力!$F$4:$F$150,0),COLUMN()-COLUMN($U90)),IFERROR(OFFSET('セット情報（サンプル）'!$N$2,MATCH($H95,BカートセットID入力!$I$4:$I$150,0),COLUMN()-COLUMN($U90)),IFERROR(OFFSET('セット情報（イレギュラーサンプル）'!$N$2,MATCH($H95,BカートセットID入力!$L$4:$L$150,0),COLUMN()-COLUMN($U90)),""))))</f>
        <v/>
      </c>
      <c r="AT95" s="53" t="str">
        <f ca="1">IFERROR(OFFSET('セット情報(宅配便）'!$P$2,MATCH($H95,BカートセットID入力!$C$4:$C$150,0),COLUMN()-COLUMN($U90)),IFERROR(OFFSET('セット情報(業務便）'!$P$2,MATCH($H95,BカートセットID入力!$F$4:$F$150,0),COLUMN()-COLUMN($U90)),IFERROR(OFFSET('セット情報（サンプル）'!$N$2,MATCH($H95,BカートセットID入力!$I$4:$I$150,0),COLUMN()-COLUMN($U90)),IFERROR(OFFSET('セット情報（イレギュラーサンプル）'!$N$2,MATCH($H95,BカートセットID入力!$L$4:$L$150,0),COLUMN()-COLUMN($U90)),""))))</f>
        <v/>
      </c>
    </row>
    <row r="96" spans="1:46">
      <c r="A96" s="144"/>
      <c r="B96" s="53" t="str">
        <f>IF(ISBLANK(現行セット情報CSV!A96),"",現行セット情報CSV!A96)</f>
        <v/>
      </c>
      <c r="C96" s="53" t="str">
        <f>IF(ISBLANK(現行セット情報CSV!B96),"",現行セット情報CSV!B96)&amp;IFERROR(VLOOKUP(A96,上部フリースペースHTML!$A$3:$H$5,8,FALSE),"")</f>
        <v/>
      </c>
      <c r="D96" s="53" t="str">
        <f>IF(ISBLANK(現行セット情報CSV!C96),"",現行セット情報CSV!C96)</f>
        <v/>
      </c>
      <c r="E96" s="53" t="str">
        <f>IF(ISBLANK(現行セット情報CSV!D96),"",現行セット情報CSV!D96)</f>
        <v/>
      </c>
      <c r="F96" s="53" t="str">
        <f>IF(ISBLANK(現行セット情報CSV!E96),"",現行セット情報CSV!E96)</f>
        <v/>
      </c>
      <c r="G96" s="53" t="str">
        <f>IF(ISBLANK(現行セット情報CSV!F96),"",現行セット情報CSV!F96)</f>
        <v/>
      </c>
      <c r="H96" s="53" t="str">
        <f>IF(ISBLANK(現行セット情報CSV!G96),"",現行セット情報CSV!G96)</f>
        <v/>
      </c>
      <c r="I96" s="53" t="str">
        <f>IF(ISBLANK(現行セット情報CSV!H96),"",現行セット情報CSV!H96)</f>
        <v/>
      </c>
      <c r="J96" s="53" t="str">
        <f>IF(ISBLANK(現行セット情報CSV!I96),"",現行セット情報CSV!I96&amp;"("&amp;TEXT($J$2,"yyyy年m月")&amp;"納品から)")</f>
        <v/>
      </c>
      <c r="K96" s="53" t="str">
        <f>IF(ISBLANK(現行セット情報CSV!J96),"",現行セット情報CSV!J96)</f>
        <v/>
      </c>
      <c r="L96" s="53" t="str">
        <f>IF(ISBLANK(現行セット情報CSV!K96),"",現行セット情報CSV!K96)</f>
        <v/>
      </c>
      <c r="M96" s="53" t="str">
        <f>IF(ISBLANK(現行セット情報CSV!L96),"",現行セット情報CSV!L96)</f>
        <v/>
      </c>
      <c r="N96" s="53" t="str">
        <f>IF(ISBLANK(現行セット情報CSV!M96),"",現行セット情報CSV!M96)</f>
        <v/>
      </c>
      <c r="O96" s="53" t="str">
        <f>IF(ISBLANK(現行セット情報CSV!N96),"",現行セット情報CSV!N96)</f>
        <v/>
      </c>
      <c r="P96" s="53" t="str">
        <f>IF(ISBLANK(現行セット情報CSV!O96),"",現行セット情報CSV!O96)</f>
        <v/>
      </c>
      <c r="Q96" s="53" t="str">
        <f>IF(ISBLANK(現行セット情報CSV!P96),"",現行セット情報CSV!P96)</f>
        <v/>
      </c>
      <c r="R96" s="53" t="str">
        <f>IF(ISBLANK(現行セット情報CSV!Q96),"",現行セット情報CSV!Q96)</f>
        <v/>
      </c>
      <c r="S96" s="53" t="str">
        <f>IF(ISBLANK(現行セット情報CSV!R96),"",現行セット情報CSV!R96)</f>
        <v/>
      </c>
      <c r="T96" s="53" t="str">
        <f>IF(ISBLANK(現行セット情報CSV!S96),"",現行セット情報CSV!S96)</f>
        <v/>
      </c>
      <c r="U96" s="53" t="str">
        <f ca="1">IFERROR(OFFSET('セット情報(宅配便）'!$P$2,MATCH($H96,BカートセットID入力!$C$4:$C$150,0),COLUMN()-COLUMN($U91)),IFERROR(OFFSET('セット情報(業務便）'!$P$2,MATCH($H96,BカートセットID入力!$F$4:$F$150,0),COLUMN()-COLUMN($U91)),IFERROR(OFFSET('セット情報（サンプル）'!$N$2,MATCH($H96,BカートセットID入力!$I$4:$I$150,0),COLUMN()-COLUMN($U91)),IFERROR(OFFSET('セット情報（イレギュラーサンプル）'!$N$2,MATCH($H96,BカートセットID入力!$L$4:$L$150,0),COLUMN()-COLUMN($U91)),""))))</f>
        <v/>
      </c>
      <c r="V96" s="53" t="str">
        <f ca="1">IFERROR(OFFSET('セット情報(宅配便）'!$P$2,MATCH($H96,BカートセットID入力!$C$4:$C$150,0),COLUMN()-COLUMN($U91)),IFERROR(OFFSET('セット情報(業務便）'!$P$2,MATCH($H96,BカートセットID入力!$F$4:$F$150,0),COLUMN()-COLUMN($U91)),IFERROR(OFFSET('セット情報（サンプル）'!$N$2,MATCH($H96,BカートセットID入力!$I$4:$I$150,0),COLUMN()-COLUMN($U91)),IFERROR(OFFSET('セット情報（イレギュラーサンプル）'!$N$2,MATCH($H96,BカートセットID入力!$L$4:$L$150,0),COLUMN()-COLUMN($U91)),""))))</f>
        <v/>
      </c>
      <c r="W96" s="53" t="str">
        <f ca="1">IFERROR(OFFSET('セット情報(宅配便）'!$P$2,MATCH($H96,BカートセットID入力!$C$4:$C$150,0),COLUMN()-COLUMN($U91)),IFERROR(OFFSET('セット情報(業務便）'!$P$2,MATCH($H96,BカートセットID入力!$F$4:$F$150,0),COLUMN()-COLUMN($U91)),IFERROR(OFFSET('セット情報（サンプル）'!$N$2,MATCH($H96,BカートセットID入力!$I$4:$I$150,0),COLUMN()-COLUMN($U91)),IFERROR(OFFSET('セット情報（イレギュラーサンプル）'!$N$2,MATCH($H96,BカートセットID入力!$L$4:$L$150,0),COLUMN()-COLUMN($U91)),""))))</f>
        <v/>
      </c>
      <c r="X96" s="53" t="str">
        <f ca="1">IFERROR(OFFSET('セット情報(宅配便）'!$P$2,MATCH($H96,BカートセットID入力!$C$4:$C$150,0),COLUMN()-COLUMN($U91)),IFERROR(OFFSET('セット情報(業務便）'!$P$2,MATCH($H96,BカートセットID入力!$F$4:$F$150,0),COLUMN()-COLUMN($U91)),IFERROR(OFFSET('セット情報（サンプル）'!$N$2,MATCH($H96,BカートセットID入力!$I$4:$I$150,0),COLUMN()-COLUMN($U91)),IFERROR(OFFSET('セット情報（イレギュラーサンプル）'!$N$2,MATCH($H96,BカートセットID入力!$L$4:$L$150,0),COLUMN()-COLUMN($U91)),""))))</f>
        <v/>
      </c>
      <c r="Y96" s="53" t="str">
        <f ca="1">IFERROR(OFFSET('セット情報(宅配便）'!$P$2,MATCH($H96,BカートセットID入力!$C$4:$C$150,0),COLUMN()-COLUMN($U91)),IFERROR(OFFSET('セット情報(業務便）'!$P$2,MATCH($H96,BカートセットID入力!$F$4:$F$150,0),COLUMN()-COLUMN($U91)),IFERROR(OFFSET('セット情報（サンプル）'!$N$2,MATCH($H96,BカートセットID入力!$I$4:$I$150,0),COLUMN()-COLUMN($U91)),IFERROR(OFFSET('セット情報（イレギュラーサンプル）'!$N$2,MATCH($H96,BカートセットID入力!$L$4:$L$150,0),COLUMN()-COLUMN($U91)),""))))</f>
        <v/>
      </c>
      <c r="Z96" s="53" t="str">
        <f ca="1">IFERROR(OFFSET('セット情報(宅配便）'!$P$2,MATCH($H96,BカートセットID入力!$C$4:$C$150,0),COLUMN()-COLUMN($U91)),IFERROR(OFFSET('セット情報(業務便）'!$P$2,MATCH($H96,BカートセットID入力!$F$4:$F$150,0),COLUMN()-COLUMN($U91)),IFERROR(OFFSET('セット情報（サンプル）'!$N$2,MATCH($H96,BカートセットID入力!$I$4:$I$150,0),COLUMN()-COLUMN($U91)),IFERROR(OFFSET('セット情報（イレギュラーサンプル）'!$N$2,MATCH($H96,BカートセットID入力!$L$4:$L$150,0),COLUMN()-COLUMN($U91)),""))))</f>
        <v/>
      </c>
      <c r="AA96" s="53" t="str">
        <f ca="1">IFERROR(OFFSET('セット情報(宅配便）'!$P$2,MATCH($H96,BカートセットID入力!$C$4:$C$150,0),COLUMN()-COLUMN($U91)),IFERROR(OFFSET('セット情報(業務便）'!$P$2,MATCH($H96,BカートセットID入力!$F$4:$F$150,0),COLUMN()-COLUMN($U91)),IFERROR(OFFSET('セット情報（サンプル）'!$N$2,MATCH($H96,BカートセットID入力!$I$4:$I$150,0),COLUMN()-COLUMN($U91)),IFERROR(OFFSET('セット情報（イレギュラーサンプル）'!$N$2,MATCH($H96,BカートセットID入力!$L$4:$L$150,0),COLUMN()-COLUMN($U91)),""))))</f>
        <v/>
      </c>
      <c r="AB96" s="53" t="str">
        <f ca="1">IFERROR(OFFSET('セット情報(宅配便）'!$P$2,MATCH($H96,BカートセットID入力!$C$4:$C$150,0),COLUMN()-COLUMN($U91)),IFERROR(OFFSET('セット情報(業務便）'!$P$2,MATCH($H96,BカートセットID入力!$F$4:$F$150,0),COLUMN()-COLUMN($U91)),IFERROR(OFFSET('セット情報（サンプル）'!$N$2,MATCH($H96,BカートセットID入力!$I$4:$I$150,0),COLUMN()-COLUMN($U91)),IFERROR(OFFSET('セット情報（イレギュラーサンプル）'!$N$2,MATCH($H96,BカートセットID入力!$L$4:$L$150,0),COLUMN()-COLUMN($U91)),""))))</f>
        <v/>
      </c>
      <c r="AC96" s="53" t="str">
        <f ca="1">IFERROR(OFFSET('セット情報(宅配便）'!$P$2,MATCH($H96,BカートセットID入力!$C$4:$C$150,0),COLUMN()-COLUMN($U91)),IFERROR(OFFSET('セット情報(業務便）'!$P$2,MATCH($H96,BカートセットID入力!$F$4:$F$150,0),COLUMN()-COLUMN($U91)),IFERROR(OFFSET('セット情報（サンプル）'!$N$2,MATCH($H96,BカートセットID入力!$I$4:$I$150,0),COLUMN()-COLUMN($U91)),IFERROR(OFFSET('セット情報（イレギュラーサンプル）'!$N$2,MATCH($H96,BカートセットID入力!$L$4:$L$150,0),COLUMN()-COLUMN($U91)),""))))</f>
        <v/>
      </c>
      <c r="AD96" s="53" t="str">
        <f ca="1">IFERROR(OFFSET('セット情報(宅配便）'!$P$2,MATCH($H96,BカートセットID入力!$C$4:$C$150,0),COLUMN()-COLUMN($U91)),IFERROR(OFFSET('セット情報(業務便）'!$P$2,MATCH($H96,BカートセットID入力!$F$4:$F$150,0),COLUMN()-COLUMN($U91)),IFERROR(OFFSET('セット情報（サンプル）'!$N$2,MATCH($H96,BカートセットID入力!$I$4:$I$150,0),COLUMN()-COLUMN($U91)),IFERROR(OFFSET('セット情報（イレギュラーサンプル）'!$N$2,MATCH($H96,BカートセットID入力!$L$4:$L$150,0),COLUMN()-COLUMN($U91)),""))))</f>
        <v/>
      </c>
      <c r="AE96" s="53" t="str">
        <f ca="1">IFERROR(OFFSET('セット情報(宅配便）'!$P$2,MATCH($H96,BカートセットID入力!$C$4:$C$150,0),COLUMN()-COLUMN($U91)),IFERROR(OFFSET('セット情報(業務便）'!$P$2,MATCH($H96,BカートセットID入力!$F$4:$F$150,0),COLUMN()-COLUMN($U91)),IFERROR(OFFSET('セット情報（サンプル）'!$N$2,MATCH($H96,BカートセットID入力!$I$4:$I$150,0),COLUMN()-COLUMN($U91)),IFERROR(OFFSET('セット情報（イレギュラーサンプル）'!$N$2,MATCH($H96,BカートセットID入力!$L$4:$L$150,0),COLUMN()-COLUMN($U91)),""))))</f>
        <v/>
      </c>
      <c r="AF96" s="53" t="str">
        <f ca="1">IFERROR(OFFSET('セット情報(宅配便）'!$P$2,MATCH($H96,BカートセットID入力!$C$4:$C$150,0),COLUMN()-COLUMN($U91)),IFERROR(OFFSET('セット情報(業務便）'!$P$2,MATCH($H96,BカートセットID入力!$F$4:$F$150,0),COLUMN()-COLUMN($U91)),IFERROR(OFFSET('セット情報（サンプル）'!$N$2,MATCH($H96,BカートセットID入力!$I$4:$I$150,0),COLUMN()-COLUMN($U91)),IFERROR(OFFSET('セット情報（イレギュラーサンプル）'!$N$2,MATCH($H96,BカートセットID入力!$L$4:$L$150,0),COLUMN()-COLUMN($U91)),""))))</f>
        <v/>
      </c>
      <c r="AG96" s="53" t="str">
        <f ca="1">IFERROR(OFFSET('セット情報(宅配便）'!$P$2,MATCH($H96,BカートセットID入力!$C$4:$C$150,0),COLUMN()-COLUMN($U91)),IFERROR(OFFSET('セット情報(業務便）'!$P$2,MATCH($H96,BカートセットID入力!$F$4:$F$150,0),COLUMN()-COLUMN($U91)),IFERROR(OFFSET('セット情報（サンプル）'!$N$2,MATCH($H96,BカートセットID入力!$I$4:$I$150,0),COLUMN()-COLUMN($U91)),IFERROR(OFFSET('セット情報（イレギュラーサンプル）'!$N$2,MATCH($H96,BカートセットID入力!$L$4:$L$150,0),COLUMN()-COLUMN($U91)),""))))</f>
        <v/>
      </c>
      <c r="AH96" s="53" t="str">
        <f ca="1">IFERROR(OFFSET('セット情報(宅配便）'!$P$2,MATCH($H96,BカートセットID入力!$C$4:$C$150,0),COLUMN()-COLUMN($U91)),IFERROR(OFFSET('セット情報(業務便）'!$P$2,MATCH($H96,BカートセットID入力!$F$4:$F$150,0),COLUMN()-COLUMN($U91)),IFERROR(OFFSET('セット情報（サンプル）'!$N$2,MATCH($H96,BカートセットID入力!$I$4:$I$150,0),COLUMN()-COLUMN($U91)),IFERROR(OFFSET('セット情報（イレギュラーサンプル）'!$N$2,MATCH($H96,BカートセットID入力!$L$4:$L$150,0),COLUMN()-COLUMN($U91)),""))))</f>
        <v/>
      </c>
      <c r="AI96" s="53" t="str">
        <f ca="1">IFERROR(OFFSET('セット情報(宅配便）'!$P$2,MATCH($H96,BカートセットID入力!$C$4:$C$150,0),COLUMN()-COLUMN($U91)),IFERROR(OFFSET('セット情報(業務便）'!$P$2,MATCH($H96,BカートセットID入力!$F$4:$F$150,0),COLUMN()-COLUMN($U91)),IFERROR(OFFSET('セット情報（サンプル）'!$N$2,MATCH($H96,BカートセットID入力!$I$4:$I$150,0),COLUMN()-COLUMN($U91)),IFERROR(OFFSET('セット情報（イレギュラーサンプル）'!$N$2,MATCH($H96,BカートセットID入力!$L$4:$L$150,0),COLUMN()-COLUMN($U91)),""))))</f>
        <v/>
      </c>
      <c r="AJ96" s="53" t="str">
        <f ca="1">IFERROR(OFFSET('セット情報(宅配便）'!$P$2,MATCH($H96,BカートセットID入力!$C$4:$C$150,0),COLUMN()-COLUMN($U91)),IFERROR(OFFSET('セット情報(業務便）'!$P$2,MATCH($H96,BカートセットID入力!$F$4:$F$150,0),COLUMN()-COLUMN($U91)),IFERROR(OFFSET('セット情報（サンプル）'!$N$2,MATCH($H96,BカートセットID入力!$I$4:$I$150,0),COLUMN()-COLUMN($U91)),IFERROR(OFFSET('セット情報（イレギュラーサンプル）'!$N$2,MATCH($H96,BカートセットID入力!$L$4:$L$150,0),COLUMN()-COLUMN($U91)),""))))</f>
        <v/>
      </c>
      <c r="AK96" s="53" t="str">
        <f ca="1">IFERROR(OFFSET('セット情報(宅配便）'!$P$2,MATCH($H96,BカートセットID入力!$C$4:$C$150,0),COLUMN()-COLUMN($U91)),IFERROR(OFFSET('セット情報(業務便）'!$P$2,MATCH($H96,BカートセットID入力!$F$4:$F$150,0),COLUMN()-COLUMN($U91)),IFERROR(OFFSET('セット情報（サンプル）'!$N$2,MATCH($H96,BカートセットID入力!$I$4:$I$150,0),COLUMN()-COLUMN($U91)),IFERROR(OFFSET('セット情報（イレギュラーサンプル）'!$N$2,MATCH($H96,BカートセットID入力!$L$4:$L$150,0),COLUMN()-COLUMN($U91)),""))))</f>
        <v/>
      </c>
      <c r="AL96" s="53" t="str">
        <f ca="1">IFERROR(OFFSET('セット情報(宅配便）'!$P$2,MATCH($H96,BカートセットID入力!$C$4:$C$150,0),COLUMN()-COLUMN($U91)),IFERROR(OFFSET('セット情報(業務便）'!$P$2,MATCH($H96,BカートセットID入力!$F$4:$F$150,0),COLUMN()-COLUMN($U91)),IFERROR(OFFSET('セット情報（サンプル）'!$N$2,MATCH($H96,BカートセットID入力!$I$4:$I$150,0),COLUMN()-COLUMN($U91)),IFERROR(OFFSET('セット情報（イレギュラーサンプル）'!$N$2,MATCH($H96,BカートセットID入力!$L$4:$L$150,0),COLUMN()-COLUMN($U91)),""))))</f>
        <v/>
      </c>
      <c r="AM96" s="53" t="str">
        <f ca="1">IFERROR(OFFSET('セット情報(宅配便）'!$P$2,MATCH($H96,BカートセットID入力!$C$4:$C$150,0),COLUMN()-COLUMN($U91)),IFERROR(OFFSET('セット情報(業務便）'!$P$2,MATCH($H96,BカートセットID入力!$F$4:$F$150,0),COLUMN()-COLUMN($U91)),IFERROR(OFFSET('セット情報（サンプル）'!$N$2,MATCH($H96,BカートセットID入力!$I$4:$I$150,0),COLUMN()-COLUMN($U91)),IFERROR(OFFSET('セット情報（イレギュラーサンプル）'!$N$2,MATCH($H96,BカートセットID入力!$L$4:$L$150,0),COLUMN()-COLUMN($U91)),""))))</f>
        <v/>
      </c>
      <c r="AN96" s="53" t="str">
        <f ca="1">IFERROR(OFFSET('セット情報(宅配便）'!$P$2,MATCH($H96,BカートセットID入力!$C$4:$C$150,0),COLUMN()-COLUMN($U91)),IFERROR(OFFSET('セット情報(業務便）'!$P$2,MATCH($H96,BカートセットID入力!$F$4:$F$150,0),COLUMN()-COLUMN($U91)),IFERROR(OFFSET('セット情報（サンプル）'!$N$2,MATCH($H96,BカートセットID入力!$I$4:$I$150,0),COLUMN()-COLUMN($U91)),IFERROR(OFFSET('セット情報（イレギュラーサンプル）'!$N$2,MATCH($H96,BカートセットID入力!$L$4:$L$150,0),COLUMN()-COLUMN($U91)),""))))</f>
        <v/>
      </c>
      <c r="AO96" s="53" t="str">
        <f ca="1">IFERROR(OFFSET('セット情報(宅配便）'!$P$2,MATCH($H96,BカートセットID入力!$C$4:$C$150,0),COLUMN()-COLUMN($U91)),IFERROR(OFFSET('セット情報(業務便）'!$P$2,MATCH($H96,BカートセットID入力!$F$4:$F$150,0),COLUMN()-COLUMN($U91)),IFERROR(OFFSET('セット情報（サンプル）'!$N$2,MATCH($H96,BカートセットID入力!$I$4:$I$150,0),COLUMN()-COLUMN($U91)),IFERROR(OFFSET('セット情報（イレギュラーサンプル）'!$N$2,MATCH($H96,BカートセットID入力!$L$4:$L$150,0),COLUMN()-COLUMN($U91)),""))))</f>
        <v/>
      </c>
      <c r="AP96" s="53" t="str">
        <f ca="1">IFERROR(OFFSET('セット情報(宅配便）'!$P$2,MATCH($H96,BカートセットID入力!$C$4:$C$150,0),COLUMN()-COLUMN($U91)),IFERROR(OFFSET('セット情報(業務便）'!$P$2,MATCH($H96,BカートセットID入力!$F$4:$F$150,0),COLUMN()-COLUMN($U91)),IFERROR(OFFSET('セット情報（サンプル）'!$N$2,MATCH($H96,BカートセットID入力!$I$4:$I$150,0),COLUMN()-COLUMN($U91)),IFERROR(OFFSET('セット情報（イレギュラーサンプル）'!$N$2,MATCH($H96,BカートセットID入力!$L$4:$L$150,0),COLUMN()-COLUMN($U91)),""))))</f>
        <v/>
      </c>
      <c r="AQ96" s="53" t="str">
        <f ca="1">IFERROR(OFFSET('セット情報(宅配便）'!$P$2,MATCH($H96,BカートセットID入力!$C$4:$C$150,0),COLUMN()-COLUMN($U91)),IFERROR(OFFSET('セット情報(業務便）'!$P$2,MATCH($H96,BカートセットID入力!$F$4:$F$150,0),COLUMN()-COLUMN($U91)),IFERROR(OFFSET('セット情報（サンプル）'!$N$2,MATCH($H96,BカートセットID入力!$I$4:$I$150,0),COLUMN()-COLUMN($U91)),IFERROR(OFFSET('セット情報（イレギュラーサンプル）'!$N$2,MATCH($H96,BカートセットID入力!$L$4:$L$150,0),COLUMN()-COLUMN($U91)),""))))</f>
        <v/>
      </c>
      <c r="AR96" s="53" t="str">
        <f ca="1">IFERROR(OFFSET('セット情報(宅配便）'!$P$2,MATCH($H96,BカートセットID入力!$C$4:$C$150,0),COLUMN()-COLUMN($U91)),IFERROR(OFFSET('セット情報(業務便）'!$P$2,MATCH($H96,BカートセットID入力!$F$4:$F$150,0),COLUMN()-COLUMN($U91)),IFERROR(OFFSET('セット情報（サンプル）'!$N$2,MATCH($H96,BカートセットID入力!$I$4:$I$150,0),COLUMN()-COLUMN($U91)),IFERROR(OFFSET('セット情報（イレギュラーサンプル）'!$N$2,MATCH($H96,BカートセットID入力!$L$4:$L$150,0),COLUMN()-COLUMN($U91)),""))))</f>
        <v/>
      </c>
      <c r="AS96" s="53" t="str">
        <f ca="1">IFERROR(OFFSET('セット情報(宅配便）'!$P$2,MATCH($H96,BカートセットID入力!$C$4:$C$150,0),COLUMN()-COLUMN($U91)),IFERROR(OFFSET('セット情報(業務便）'!$P$2,MATCH($H96,BカートセットID入力!$F$4:$F$150,0),COLUMN()-COLUMN($U91)),IFERROR(OFFSET('セット情報（サンプル）'!$N$2,MATCH($H96,BカートセットID入力!$I$4:$I$150,0),COLUMN()-COLUMN($U91)),IFERROR(OFFSET('セット情報（イレギュラーサンプル）'!$N$2,MATCH($H96,BカートセットID入力!$L$4:$L$150,0),COLUMN()-COLUMN($U91)),""))))</f>
        <v/>
      </c>
      <c r="AT96" s="53" t="str">
        <f ca="1">IFERROR(OFFSET('セット情報(宅配便）'!$P$2,MATCH($H96,BカートセットID入力!$C$4:$C$150,0),COLUMN()-COLUMN($U91)),IFERROR(OFFSET('セット情報(業務便）'!$P$2,MATCH($H96,BカートセットID入力!$F$4:$F$150,0),COLUMN()-COLUMN($U91)),IFERROR(OFFSET('セット情報（サンプル）'!$N$2,MATCH($H96,BカートセットID入力!$I$4:$I$150,0),COLUMN()-COLUMN($U91)),IFERROR(OFFSET('セット情報（イレギュラーサンプル）'!$N$2,MATCH($H96,BカートセットID入力!$L$4:$L$150,0),COLUMN()-COLUMN($U91)),""))))</f>
        <v/>
      </c>
    </row>
    <row r="97" spans="1:46">
      <c r="A97" s="144"/>
      <c r="B97" s="53" t="str">
        <f>IF(ISBLANK(現行セット情報CSV!A97),"",現行セット情報CSV!A97)</f>
        <v/>
      </c>
      <c r="C97" s="53" t="str">
        <f>IF(ISBLANK(現行セット情報CSV!B97),"",現行セット情報CSV!B97)&amp;IFERROR(VLOOKUP(A97,上部フリースペースHTML!$A$3:$H$5,8,FALSE),"")</f>
        <v/>
      </c>
      <c r="D97" s="53" t="str">
        <f>IF(ISBLANK(現行セット情報CSV!C97),"",現行セット情報CSV!C97)</f>
        <v/>
      </c>
      <c r="E97" s="53" t="str">
        <f>IF(ISBLANK(現行セット情報CSV!D97),"",現行セット情報CSV!D97)</f>
        <v/>
      </c>
      <c r="F97" s="53" t="str">
        <f>IF(ISBLANK(現行セット情報CSV!E97),"",現行セット情報CSV!E97)</f>
        <v/>
      </c>
      <c r="G97" s="53" t="str">
        <f>IF(ISBLANK(現行セット情報CSV!F97),"",現行セット情報CSV!F97)</f>
        <v/>
      </c>
      <c r="H97" s="53" t="str">
        <f>IF(ISBLANK(現行セット情報CSV!G97),"",現行セット情報CSV!G97)</f>
        <v/>
      </c>
      <c r="I97" s="53" t="str">
        <f>IF(ISBLANK(現行セット情報CSV!H97),"",現行セット情報CSV!H97)</f>
        <v/>
      </c>
      <c r="J97" s="53" t="str">
        <f>IF(ISBLANK(現行セット情報CSV!I97),"",現行セット情報CSV!I97&amp;"("&amp;TEXT($J$2,"yyyy年m月")&amp;"納品から)")</f>
        <v/>
      </c>
      <c r="K97" s="53" t="str">
        <f>IF(ISBLANK(現行セット情報CSV!J97),"",現行セット情報CSV!J97)</f>
        <v/>
      </c>
      <c r="L97" s="53" t="str">
        <f>IF(ISBLANK(現行セット情報CSV!K97),"",現行セット情報CSV!K97)</f>
        <v/>
      </c>
      <c r="M97" s="53" t="str">
        <f>IF(ISBLANK(現行セット情報CSV!L97),"",現行セット情報CSV!L97)</f>
        <v/>
      </c>
      <c r="N97" s="53" t="str">
        <f>IF(ISBLANK(現行セット情報CSV!M97),"",現行セット情報CSV!M97)</f>
        <v/>
      </c>
      <c r="O97" s="53" t="str">
        <f>IF(ISBLANK(現行セット情報CSV!N97),"",現行セット情報CSV!N97)</f>
        <v/>
      </c>
      <c r="P97" s="53" t="str">
        <f>IF(ISBLANK(現行セット情報CSV!O97),"",現行セット情報CSV!O97)</f>
        <v/>
      </c>
      <c r="Q97" s="53" t="str">
        <f>IF(ISBLANK(現行セット情報CSV!P97),"",現行セット情報CSV!P97)</f>
        <v/>
      </c>
      <c r="R97" s="53" t="str">
        <f>IF(ISBLANK(現行セット情報CSV!Q97),"",現行セット情報CSV!Q97)</f>
        <v/>
      </c>
      <c r="S97" s="53" t="str">
        <f>IF(ISBLANK(現行セット情報CSV!R97),"",現行セット情報CSV!R97)</f>
        <v/>
      </c>
      <c r="T97" s="53" t="str">
        <f>IF(ISBLANK(現行セット情報CSV!S97),"",現行セット情報CSV!S97)</f>
        <v/>
      </c>
      <c r="U97" s="53" t="str">
        <f ca="1">IFERROR(OFFSET('セット情報(宅配便）'!$P$2,MATCH($H97,BカートセットID入力!$C$4:$C$150,0),COLUMN()-COLUMN($U92)),IFERROR(OFFSET('セット情報(業務便）'!$P$2,MATCH($H97,BカートセットID入力!$F$4:$F$150,0),COLUMN()-COLUMN($U92)),IFERROR(OFFSET('セット情報（サンプル）'!$N$2,MATCH($H97,BカートセットID入力!$I$4:$I$150,0),COLUMN()-COLUMN($U92)),IFERROR(OFFSET('セット情報（イレギュラーサンプル）'!$N$2,MATCH($H97,BカートセットID入力!$L$4:$L$150,0),COLUMN()-COLUMN($U92)),""))))</f>
        <v/>
      </c>
      <c r="V97" s="53" t="str">
        <f ca="1">IFERROR(OFFSET('セット情報(宅配便）'!$P$2,MATCH($H97,BカートセットID入力!$C$4:$C$150,0),COLUMN()-COLUMN($U92)),IFERROR(OFFSET('セット情報(業務便）'!$P$2,MATCH($H97,BカートセットID入力!$F$4:$F$150,0),COLUMN()-COLUMN($U92)),IFERROR(OFFSET('セット情報（サンプル）'!$N$2,MATCH($H97,BカートセットID入力!$I$4:$I$150,0),COLUMN()-COLUMN($U92)),IFERROR(OFFSET('セット情報（イレギュラーサンプル）'!$N$2,MATCH($H97,BカートセットID入力!$L$4:$L$150,0),COLUMN()-COLUMN($U92)),""))))</f>
        <v/>
      </c>
      <c r="W97" s="53" t="str">
        <f ca="1">IFERROR(OFFSET('セット情報(宅配便）'!$P$2,MATCH($H97,BカートセットID入力!$C$4:$C$150,0),COLUMN()-COLUMN($U92)),IFERROR(OFFSET('セット情報(業務便）'!$P$2,MATCH($H97,BカートセットID入力!$F$4:$F$150,0),COLUMN()-COLUMN($U92)),IFERROR(OFFSET('セット情報（サンプル）'!$N$2,MATCH($H97,BカートセットID入力!$I$4:$I$150,0),COLUMN()-COLUMN($U92)),IFERROR(OFFSET('セット情報（イレギュラーサンプル）'!$N$2,MATCH($H97,BカートセットID入力!$L$4:$L$150,0),COLUMN()-COLUMN($U92)),""))))</f>
        <v/>
      </c>
      <c r="X97" s="53" t="str">
        <f ca="1">IFERROR(OFFSET('セット情報(宅配便）'!$P$2,MATCH($H97,BカートセットID入力!$C$4:$C$150,0),COLUMN()-COLUMN($U92)),IFERROR(OFFSET('セット情報(業務便）'!$P$2,MATCH($H97,BカートセットID入力!$F$4:$F$150,0),COLUMN()-COLUMN($U92)),IFERROR(OFFSET('セット情報（サンプル）'!$N$2,MATCH($H97,BカートセットID入力!$I$4:$I$150,0),COLUMN()-COLUMN($U92)),IFERROR(OFFSET('セット情報（イレギュラーサンプル）'!$N$2,MATCH($H97,BカートセットID入力!$L$4:$L$150,0),COLUMN()-COLUMN($U92)),""))))</f>
        <v/>
      </c>
      <c r="Y97" s="53" t="str">
        <f ca="1">IFERROR(OFFSET('セット情報(宅配便）'!$P$2,MATCH($H97,BカートセットID入力!$C$4:$C$150,0),COLUMN()-COLUMN($U92)),IFERROR(OFFSET('セット情報(業務便）'!$P$2,MATCH($H97,BカートセットID入力!$F$4:$F$150,0),COLUMN()-COLUMN($U92)),IFERROR(OFFSET('セット情報（サンプル）'!$N$2,MATCH($H97,BカートセットID入力!$I$4:$I$150,0),COLUMN()-COLUMN($U92)),IFERROR(OFFSET('セット情報（イレギュラーサンプル）'!$N$2,MATCH($H97,BカートセットID入力!$L$4:$L$150,0),COLUMN()-COLUMN($U92)),""))))</f>
        <v/>
      </c>
      <c r="Z97" s="53" t="str">
        <f ca="1">IFERROR(OFFSET('セット情報(宅配便）'!$P$2,MATCH($H97,BカートセットID入力!$C$4:$C$150,0),COLUMN()-COLUMN($U92)),IFERROR(OFFSET('セット情報(業務便）'!$P$2,MATCH($H97,BカートセットID入力!$F$4:$F$150,0),COLUMN()-COLUMN($U92)),IFERROR(OFFSET('セット情報（サンプル）'!$N$2,MATCH($H97,BカートセットID入力!$I$4:$I$150,0),COLUMN()-COLUMN($U92)),IFERROR(OFFSET('セット情報（イレギュラーサンプル）'!$N$2,MATCH($H97,BカートセットID入力!$L$4:$L$150,0),COLUMN()-COLUMN($U92)),""))))</f>
        <v/>
      </c>
      <c r="AA97" s="53" t="str">
        <f ca="1">IFERROR(OFFSET('セット情報(宅配便）'!$P$2,MATCH($H97,BカートセットID入力!$C$4:$C$150,0),COLUMN()-COLUMN($U92)),IFERROR(OFFSET('セット情報(業務便）'!$P$2,MATCH($H97,BカートセットID入力!$F$4:$F$150,0),COLUMN()-COLUMN($U92)),IFERROR(OFFSET('セット情報（サンプル）'!$N$2,MATCH($H97,BカートセットID入力!$I$4:$I$150,0),COLUMN()-COLUMN($U92)),IFERROR(OFFSET('セット情報（イレギュラーサンプル）'!$N$2,MATCH($H97,BカートセットID入力!$L$4:$L$150,0),COLUMN()-COLUMN($U92)),""))))</f>
        <v/>
      </c>
      <c r="AB97" s="53" t="str">
        <f ca="1">IFERROR(OFFSET('セット情報(宅配便）'!$P$2,MATCH($H97,BカートセットID入力!$C$4:$C$150,0),COLUMN()-COLUMN($U92)),IFERROR(OFFSET('セット情報(業務便）'!$P$2,MATCH($H97,BカートセットID入力!$F$4:$F$150,0),COLUMN()-COLUMN($U92)),IFERROR(OFFSET('セット情報（サンプル）'!$N$2,MATCH($H97,BカートセットID入力!$I$4:$I$150,0),COLUMN()-COLUMN($U92)),IFERROR(OFFSET('セット情報（イレギュラーサンプル）'!$N$2,MATCH($H97,BカートセットID入力!$L$4:$L$150,0),COLUMN()-COLUMN($U92)),""))))</f>
        <v/>
      </c>
      <c r="AC97" s="53" t="str">
        <f ca="1">IFERROR(OFFSET('セット情報(宅配便）'!$P$2,MATCH($H97,BカートセットID入力!$C$4:$C$150,0),COLUMN()-COLUMN($U92)),IFERROR(OFFSET('セット情報(業務便）'!$P$2,MATCH($H97,BカートセットID入力!$F$4:$F$150,0),COLUMN()-COLUMN($U92)),IFERROR(OFFSET('セット情報（サンプル）'!$N$2,MATCH($H97,BカートセットID入力!$I$4:$I$150,0),COLUMN()-COLUMN($U92)),IFERROR(OFFSET('セット情報（イレギュラーサンプル）'!$N$2,MATCH($H97,BカートセットID入力!$L$4:$L$150,0),COLUMN()-COLUMN($U92)),""))))</f>
        <v/>
      </c>
      <c r="AD97" s="53" t="str">
        <f ca="1">IFERROR(OFFSET('セット情報(宅配便）'!$P$2,MATCH($H97,BカートセットID入力!$C$4:$C$150,0),COLUMN()-COLUMN($U92)),IFERROR(OFFSET('セット情報(業務便）'!$P$2,MATCH($H97,BカートセットID入力!$F$4:$F$150,0),COLUMN()-COLUMN($U92)),IFERROR(OFFSET('セット情報（サンプル）'!$N$2,MATCH($H97,BカートセットID入力!$I$4:$I$150,0),COLUMN()-COLUMN($U92)),IFERROR(OFFSET('セット情報（イレギュラーサンプル）'!$N$2,MATCH($H97,BカートセットID入力!$L$4:$L$150,0),COLUMN()-COLUMN($U92)),""))))</f>
        <v/>
      </c>
      <c r="AE97" s="53" t="str">
        <f ca="1">IFERROR(OFFSET('セット情報(宅配便）'!$P$2,MATCH($H97,BカートセットID入力!$C$4:$C$150,0),COLUMN()-COLUMN($U92)),IFERROR(OFFSET('セット情報(業務便）'!$P$2,MATCH($H97,BカートセットID入力!$F$4:$F$150,0),COLUMN()-COLUMN($U92)),IFERROR(OFFSET('セット情報（サンプル）'!$N$2,MATCH($H97,BカートセットID入力!$I$4:$I$150,0),COLUMN()-COLUMN($U92)),IFERROR(OFFSET('セット情報（イレギュラーサンプル）'!$N$2,MATCH($H97,BカートセットID入力!$L$4:$L$150,0),COLUMN()-COLUMN($U92)),""))))</f>
        <v/>
      </c>
      <c r="AF97" s="53" t="str">
        <f ca="1">IFERROR(OFFSET('セット情報(宅配便）'!$P$2,MATCH($H97,BカートセットID入力!$C$4:$C$150,0),COLUMN()-COLUMN($U92)),IFERROR(OFFSET('セット情報(業務便）'!$P$2,MATCH($H97,BカートセットID入力!$F$4:$F$150,0),COLUMN()-COLUMN($U92)),IFERROR(OFFSET('セット情報（サンプル）'!$N$2,MATCH($H97,BカートセットID入力!$I$4:$I$150,0),COLUMN()-COLUMN($U92)),IFERROR(OFFSET('セット情報（イレギュラーサンプル）'!$N$2,MATCH($H97,BカートセットID入力!$L$4:$L$150,0),COLUMN()-COLUMN($U92)),""))))</f>
        <v/>
      </c>
      <c r="AG97" s="53" t="str">
        <f ca="1">IFERROR(OFFSET('セット情報(宅配便）'!$P$2,MATCH($H97,BカートセットID入力!$C$4:$C$150,0),COLUMN()-COLUMN($U92)),IFERROR(OFFSET('セット情報(業務便）'!$P$2,MATCH($H97,BカートセットID入力!$F$4:$F$150,0),COLUMN()-COLUMN($U92)),IFERROR(OFFSET('セット情報（サンプル）'!$N$2,MATCH($H97,BカートセットID入力!$I$4:$I$150,0),COLUMN()-COLUMN($U92)),IFERROR(OFFSET('セット情報（イレギュラーサンプル）'!$N$2,MATCH($H97,BカートセットID入力!$L$4:$L$150,0),COLUMN()-COLUMN($U92)),""))))</f>
        <v/>
      </c>
      <c r="AH97" s="53" t="str">
        <f ca="1">IFERROR(OFFSET('セット情報(宅配便）'!$P$2,MATCH($H97,BカートセットID入力!$C$4:$C$150,0),COLUMN()-COLUMN($U92)),IFERROR(OFFSET('セット情報(業務便）'!$P$2,MATCH($H97,BカートセットID入力!$F$4:$F$150,0),COLUMN()-COLUMN($U92)),IFERROR(OFFSET('セット情報（サンプル）'!$N$2,MATCH($H97,BカートセットID入力!$I$4:$I$150,0),COLUMN()-COLUMN($U92)),IFERROR(OFFSET('セット情報（イレギュラーサンプル）'!$N$2,MATCH($H97,BカートセットID入力!$L$4:$L$150,0),COLUMN()-COLUMN($U92)),""))))</f>
        <v/>
      </c>
      <c r="AI97" s="53" t="str">
        <f ca="1">IFERROR(OFFSET('セット情報(宅配便）'!$P$2,MATCH($H97,BカートセットID入力!$C$4:$C$150,0),COLUMN()-COLUMN($U92)),IFERROR(OFFSET('セット情報(業務便）'!$P$2,MATCH($H97,BカートセットID入力!$F$4:$F$150,0),COLUMN()-COLUMN($U92)),IFERROR(OFFSET('セット情報（サンプル）'!$N$2,MATCH($H97,BカートセットID入力!$I$4:$I$150,0),COLUMN()-COLUMN($U92)),IFERROR(OFFSET('セット情報（イレギュラーサンプル）'!$N$2,MATCH($H97,BカートセットID入力!$L$4:$L$150,0),COLUMN()-COLUMN($U92)),""))))</f>
        <v/>
      </c>
      <c r="AJ97" s="53" t="str">
        <f ca="1">IFERROR(OFFSET('セット情報(宅配便）'!$P$2,MATCH($H97,BカートセットID入力!$C$4:$C$150,0),COLUMN()-COLUMN($U92)),IFERROR(OFFSET('セット情報(業務便）'!$P$2,MATCH($H97,BカートセットID入力!$F$4:$F$150,0),COLUMN()-COLUMN($U92)),IFERROR(OFFSET('セット情報（サンプル）'!$N$2,MATCH($H97,BカートセットID入力!$I$4:$I$150,0),COLUMN()-COLUMN($U92)),IFERROR(OFFSET('セット情報（イレギュラーサンプル）'!$N$2,MATCH($H97,BカートセットID入力!$L$4:$L$150,0),COLUMN()-COLUMN($U92)),""))))</f>
        <v/>
      </c>
      <c r="AK97" s="53" t="str">
        <f ca="1">IFERROR(OFFSET('セット情報(宅配便）'!$P$2,MATCH($H97,BカートセットID入力!$C$4:$C$150,0),COLUMN()-COLUMN($U92)),IFERROR(OFFSET('セット情報(業務便）'!$P$2,MATCH($H97,BカートセットID入力!$F$4:$F$150,0),COLUMN()-COLUMN($U92)),IFERROR(OFFSET('セット情報（サンプル）'!$N$2,MATCH($H97,BカートセットID入力!$I$4:$I$150,0),COLUMN()-COLUMN($U92)),IFERROR(OFFSET('セット情報（イレギュラーサンプル）'!$N$2,MATCH($H97,BカートセットID入力!$L$4:$L$150,0),COLUMN()-COLUMN($U92)),""))))</f>
        <v/>
      </c>
      <c r="AL97" s="53" t="str">
        <f ca="1">IFERROR(OFFSET('セット情報(宅配便）'!$P$2,MATCH($H97,BカートセットID入力!$C$4:$C$150,0),COLUMN()-COLUMN($U92)),IFERROR(OFFSET('セット情報(業務便）'!$P$2,MATCH($H97,BカートセットID入力!$F$4:$F$150,0),COLUMN()-COLUMN($U92)),IFERROR(OFFSET('セット情報（サンプル）'!$N$2,MATCH($H97,BカートセットID入力!$I$4:$I$150,0),COLUMN()-COLUMN($U92)),IFERROR(OFFSET('セット情報（イレギュラーサンプル）'!$N$2,MATCH($H97,BカートセットID入力!$L$4:$L$150,0),COLUMN()-COLUMN($U92)),""))))</f>
        <v/>
      </c>
      <c r="AM97" s="53" t="str">
        <f ca="1">IFERROR(OFFSET('セット情報(宅配便）'!$P$2,MATCH($H97,BカートセットID入力!$C$4:$C$150,0),COLUMN()-COLUMN($U92)),IFERROR(OFFSET('セット情報(業務便）'!$P$2,MATCH($H97,BカートセットID入力!$F$4:$F$150,0),COLUMN()-COLUMN($U92)),IFERROR(OFFSET('セット情報（サンプル）'!$N$2,MATCH($H97,BカートセットID入力!$I$4:$I$150,0),COLUMN()-COLUMN($U92)),IFERROR(OFFSET('セット情報（イレギュラーサンプル）'!$N$2,MATCH($H97,BカートセットID入力!$L$4:$L$150,0),COLUMN()-COLUMN($U92)),""))))</f>
        <v/>
      </c>
      <c r="AN97" s="53" t="str">
        <f ca="1">IFERROR(OFFSET('セット情報(宅配便）'!$P$2,MATCH($H97,BカートセットID入力!$C$4:$C$150,0),COLUMN()-COLUMN($U92)),IFERROR(OFFSET('セット情報(業務便）'!$P$2,MATCH($H97,BカートセットID入力!$F$4:$F$150,0),COLUMN()-COLUMN($U92)),IFERROR(OFFSET('セット情報（サンプル）'!$N$2,MATCH($H97,BカートセットID入力!$I$4:$I$150,0),COLUMN()-COLUMN($U92)),IFERROR(OFFSET('セット情報（イレギュラーサンプル）'!$N$2,MATCH($H97,BカートセットID入力!$L$4:$L$150,0),COLUMN()-COLUMN($U92)),""))))</f>
        <v/>
      </c>
      <c r="AO97" s="53" t="str">
        <f ca="1">IFERROR(OFFSET('セット情報(宅配便）'!$P$2,MATCH($H97,BカートセットID入力!$C$4:$C$150,0),COLUMN()-COLUMN($U92)),IFERROR(OFFSET('セット情報(業務便）'!$P$2,MATCH($H97,BカートセットID入力!$F$4:$F$150,0),COLUMN()-COLUMN($U92)),IFERROR(OFFSET('セット情報（サンプル）'!$N$2,MATCH($H97,BカートセットID入力!$I$4:$I$150,0),COLUMN()-COLUMN($U92)),IFERROR(OFFSET('セット情報（イレギュラーサンプル）'!$N$2,MATCH($H97,BカートセットID入力!$L$4:$L$150,0),COLUMN()-COLUMN($U92)),""))))</f>
        <v/>
      </c>
      <c r="AP97" s="53" t="str">
        <f ca="1">IFERROR(OFFSET('セット情報(宅配便）'!$P$2,MATCH($H97,BカートセットID入力!$C$4:$C$150,0),COLUMN()-COLUMN($U92)),IFERROR(OFFSET('セット情報(業務便）'!$P$2,MATCH($H97,BカートセットID入力!$F$4:$F$150,0),COLUMN()-COLUMN($U92)),IFERROR(OFFSET('セット情報（サンプル）'!$N$2,MATCH($H97,BカートセットID入力!$I$4:$I$150,0),COLUMN()-COLUMN($U92)),IFERROR(OFFSET('セット情報（イレギュラーサンプル）'!$N$2,MATCH($H97,BカートセットID入力!$L$4:$L$150,0),COLUMN()-COLUMN($U92)),""))))</f>
        <v/>
      </c>
      <c r="AQ97" s="53" t="str">
        <f ca="1">IFERROR(OFFSET('セット情報(宅配便）'!$P$2,MATCH($H97,BカートセットID入力!$C$4:$C$150,0),COLUMN()-COLUMN($U92)),IFERROR(OFFSET('セット情報(業務便）'!$P$2,MATCH($H97,BカートセットID入力!$F$4:$F$150,0),COLUMN()-COLUMN($U92)),IFERROR(OFFSET('セット情報（サンプル）'!$N$2,MATCH($H97,BカートセットID入力!$I$4:$I$150,0),COLUMN()-COLUMN($U92)),IFERROR(OFFSET('セット情報（イレギュラーサンプル）'!$N$2,MATCH($H97,BカートセットID入力!$L$4:$L$150,0),COLUMN()-COLUMN($U92)),""))))</f>
        <v/>
      </c>
      <c r="AR97" s="53" t="str">
        <f ca="1">IFERROR(OFFSET('セット情報(宅配便）'!$P$2,MATCH($H97,BカートセットID入力!$C$4:$C$150,0),COLUMN()-COLUMN($U92)),IFERROR(OFFSET('セット情報(業務便）'!$P$2,MATCH($H97,BカートセットID入力!$F$4:$F$150,0),COLUMN()-COLUMN($U92)),IFERROR(OFFSET('セット情報（サンプル）'!$N$2,MATCH($H97,BカートセットID入力!$I$4:$I$150,0),COLUMN()-COLUMN($U92)),IFERROR(OFFSET('セット情報（イレギュラーサンプル）'!$N$2,MATCH($H97,BカートセットID入力!$L$4:$L$150,0),COLUMN()-COLUMN($U92)),""))))</f>
        <v/>
      </c>
      <c r="AS97" s="53" t="str">
        <f ca="1">IFERROR(OFFSET('セット情報(宅配便）'!$P$2,MATCH($H97,BカートセットID入力!$C$4:$C$150,0),COLUMN()-COLUMN($U92)),IFERROR(OFFSET('セット情報(業務便）'!$P$2,MATCH($H97,BカートセットID入力!$F$4:$F$150,0),COLUMN()-COLUMN($U92)),IFERROR(OFFSET('セット情報（サンプル）'!$N$2,MATCH($H97,BカートセットID入力!$I$4:$I$150,0),COLUMN()-COLUMN($U92)),IFERROR(OFFSET('セット情報（イレギュラーサンプル）'!$N$2,MATCH($H97,BカートセットID入力!$L$4:$L$150,0),COLUMN()-COLUMN($U92)),""))))</f>
        <v/>
      </c>
      <c r="AT97" s="53" t="str">
        <f ca="1">IFERROR(OFFSET('セット情報(宅配便）'!$P$2,MATCH($H97,BカートセットID入力!$C$4:$C$150,0),COLUMN()-COLUMN($U92)),IFERROR(OFFSET('セット情報(業務便）'!$P$2,MATCH($H97,BカートセットID入力!$F$4:$F$150,0),COLUMN()-COLUMN($U92)),IFERROR(OFFSET('セット情報（サンプル）'!$N$2,MATCH($H97,BカートセットID入力!$I$4:$I$150,0),COLUMN()-COLUMN($U92)),IFERROR(OFFSET('セット情報（イレギュラーサンプル）'!$N$2,MATCH($H97,BカートセットID入力!$L$4:$L$150,0),COLUMN()-COLUMN($U92)),""))))</f>
        <v/>
      </c>
    </row>
    <row r="98" spans="1:46">
      <c r="A98" s="144"/>
      <c r="B98" s="53" t="str">
        <f>IF(ISBLANK(現行セット情報CSV!A98),"",現行セット情報CSV!A98)</f>
        <v/>
      </c>
      <c r="C98" s="53" t="str">
        <f>IF(ISBLANK(現行セット情報CSV!B98),"",現行セット情報CSV!B98)&amp;IFERROR(VLOOKUP(A98,上部フリースペースHTML!$A$3:$H$5,8,FALSE),"")</f>
        <v/>
      </c>
      <c r="D98" s="53" t="str">
        <f>IF(ISBLANK(現行セット情報CSV!C98),"",現行セット情報CSV!C98)</f>
        <v/>
      </c>
      <c r="E98" s="53" t="str">
        <f>IF(ISBLANK(現行セット情報CSV!D98),"",現行セット情報CSV!D98)</f>
        <v/>
      </c>
      <c r="F98" s="53" t="str">
        <f>IF(ISBLANK(現行セット情報CSV!E98),"",現行セット情報CSV!E98)</f>
        <v/>
      </c>
      <c r="G98" s="53" t="str">
        <f>IF(ISBLANK(現行セット情報CSV!F98),"",現行セット情報CSV!F98)</f>
        <v/>
      </c>
      <c r="H98" s="53" t="str">
        <f>IF(ISBLANK(現行セット情報CSV!G98),"",現行セット情報CSV!G98)</f>
        <v/>
      </c>
      <c r="I98" s="53" t="str">
        <f>IF(ISBLANK(現行セット情報CSV!H98),"",現行セット情報CSV!H98)</f>
        <v/>
      </c>
      <c r="J98" s="53" t="str">
        <f>IF(ISBLANK(現行セット情報CSV!I98),"",現行セット情報CSV!I98&amp;"("&amp;TEXT($J$2,"yyyy年m月")&amp;"納品から)")</f>
        <v/>
      </c>
      <c r="K98" s="53" t="str">
        <f>IF(ISBLANK(現行セット情報CSV!J98),"",現行セット情報CSV!J98)</f>
        <v/>
      </c>
      <c r="L98" s="53" t="str">
        <f>IF(ISBLANK(現行セット情報CSV!K98),"",現行セット情報CSV!K98)</f>
        <v/>
      </c>
      <c r="M98" s="53" t="str">
        <f>IF(ISBLANK(現行セット情報CSV!L98),"",現行セット情報CSV!L98)</f>
        <v/>
      </c>
      <c r="N98" s="53" t="str">
        <f>IF(ISBLANK(現行セット情報CSV!M98),"",現行セット情報CSV!M98)</f>
        <v/>
      </c>
      <c r="O98" s="53" t="str">
        <f>IF(ISBLANK(現行セット情報CSV!N98),"",現行セット情報CSV!N98)</f>
        <v/>
      </c>
      <c r="P98" s="53" t="str">
        <f>IF(ISBLANK(現行セット情報CSV!O98),"",現行セット情報CSV!O98)</f>
        <v/>
      </c>
      <c r="Q98" s="53" t="str">
        <f>IF(ISBLANK(現行セット情報CSV!P98),"",現行セット情報CSV!P98)</f>
        <v/>
      </c>
      <c r="R98" s="53" t="str">
        <f>IF(ISBLANK(現行セット情報CSV!Q98),"",現行セット情報CSV!Q98)</f>
        <v/>
      </c>
      <c r="S98" s="53" t="str">
        <f>IF(ISBLANK(現行セット情報CSV!R98),"",現行セット情報CSV!R98)</f>
        <v/>
      </c>
      <c r="T98" s="53" t="str">
        <f>IF(ISBLANK(現行セット情報CSV!S98),"",現行セット情報CSV!S98)</f>
        <v/>
      </c>
      <c r="U98" s="53" t="str">
        <f ca="1">IFERROR(OFFSET('セット情報(宅配便）'!$P$2,MATCH($H98,BカートセットID入力!$C$4:$C$150,0),COLUMN()-COLUMN($U93)),IFERROR(OFFSET('セット情報(業務便）'!$P$2,MATCH($H98,BカートセットID入力!$F$4:$F$150,0),COLUMN()-COLUMN($U93)),IFERROR(OFFSET('セット情報（サンプル）'!$N$2,MATCH($H98,BカートセットID入力!$I$4:$I$150,0),COLUMN()-COLUMN($U93)),IFERROR(OFFSET('セット情報（イレギュラーサンプル）'!$N$2,MATCH($H98,BカートセットID入力!$L$4:$L$150,0),COLUMN()-COLUMN($U93)),""))))</f>
        <v/>
      </c>
      <c r="V98" s="53" t="str">
        <f ca="1">IFERROR(OFFSET('セット情報(宅配便）'!$P$2,MATCH($H98,BカートセットID入力!$C$4:$C$150,0),COLUMN()-COLUMN($U93)),IFERROR(OFFSET('セット情報(業務便）'!$P$2,MATCH($H98,BカートセットID入力!$F$4:$F$150,0),COLUMN()-COLUMN($U93)),IFERROR(OFFSET('セット情報（サンプル）'!$N$2,MATCH($H98,BカートセットID入力!$I$4:$I$150,0),COLUMN()-COLUMN($U93)),IFERROR(OFFSET('セット情報（イレギュラーサンプル）'!$N$2,MATCH($H98,BカートセットID入力!$L$4:$L$150,0),COLUMN()-COLUMN($U93)),""))))</f>
        <v/>
      </c>
      <c r="W98" s="53" t="str">
        <f ca="1">IFERROR(OFFSET('セット情報(宅配便）'!$P$2,MATCH($H98,BカートセットID入力!$C$4:$C$150,0),COLUMN()-COLUMN($U93)),IFERROR(OFFSET('セット情報(業務便）'!$P$2,MATCH($H98,BカートセットID入力!$F$4:$F$150,0),COLUMN()-COLUMN($U93)),IFERROR(OFFSET('セット情報（サンプル）'!$N$2,MATCH($H98,BカートセットID入力!$I$4:$I$150,0),COLUMN()-COLUMN($U93)),IFERROR(OFFSET('セット情報（イレギュラーサンプル）'!$N$2,MATCH($H98,BカートセットID入力!$L$4:$L$150,0),COLUMN()-COLUMN($U93)),""))))</f>
        <v/>
      </c>
      <c r="X98" s="53" t="str">
        <f ca="1">IFERROR(OFFSET('セット情報(宅配便）'!$P$2,MATCH($H98,BカートセットID入力!$C$4:$C$150,0),COLUMN()-COLUMN($U93)),IFERROR(OFFSET('セット情報(業務便）'!$P$2,MATCH($H98,BカートセットID入力!$F$4:$F$150,0),COLUMN()-COLUMN($U93)),IFERROR(OFFSET('セット情報（サンプル）'!$N$2,MATCH($H98,BカートセットID入力!$I$4:$I$150,0),COLUMN()-COLUMN($U93)),IFERROR(OFFSET('セット情報（イレギュラーサンプル）'!$N$2,MATCH($H98,BカートセットID入力!$L$4:$L$150,0),COLUMN()-COLUMN($U93)),""))))</f>
        <v/>
      </c>
      <c r="Y98" s="53" t="str">
        <f ca="1">IFERROR(OFFSET('セット情報(宅配便）'!$P$2,MATCH($H98,BカートセットID入力!$C$4:$C$150,0),COLUMN()-COLUMN($U93)),IFERROR(OFFSET('セット情報(業務便）'!$P$2,MATCH($H98,BカートセットID入力!$F$4:$F$150,0),COLUMN()-COLUMN($U93)),IFERROR(OFFSET('セット情報（サンプル）'!$N$2,MATCH($H98,BカートセットID入力!$I$4:$I$150,0),COLUMN()-COLUMN($U93)),IFERROR(OFFSET('セット情報（イレギュラーサンプル）'!$N$2,MATCH($H98,BカートセットID入力!$L$4:$L$150,0),COLUMN()-COLUMN($U93)),""))))</f>
        <v/>
      </c>
      <c r="Z98" s="53" t="str">
        <f ca="1">IFERROR(OFFSET('セット情報(宅配便）'!$P$2,MATCH($H98,BカートセットID入力!$C$4:$C$150,0),COLUMN()-COLUMN($U93)),IFERROR(OFFSET('セット情報(業務便）'!$P$2,MATCH($H98,BカートセットID入力!$F$4:$F$150,0),COLUMN()-COLUMN($U93)),IFERROR(OFFSET('セット情報（サンプル）'!$N$2,MATCH($H98,BカートセットID入力!$I$4:$I$150,0),COLUMN()-COLUMN($U93)),IFERROR(OFFSET('セット情報（イレギュラーサンプル）'!$N$2,MATCH($H98,BカートセットID入力!$L$4:$L$150,0),COLUMN()-COLUMN($U93)),""))))</f>
        <v/>
      </c>
      <c r="AA98" s="53" t="str">
        <f ca="1">IFERROR(OFFSET('セット情報(宅配便）'!$P$2,MATCH($H98,BカートセットID入力!$C$4:$C$150,0),COLUMN()-COLUMN($U93)),IFERROR(OFFSET('セット情報(業務便）'!$P$2,MATCH($H98,BカートセットID入力!$F$4:$F$150,0),COLUMN()-COLUMN($U93)),IFERROR(OFFSET('セット情報（サンプル）'!$N$2,MATCH($H98,BカートセットID入力!$I$4:$I$150,0),COLUMN()-COLUMN($U93)),IFERROR(OFFSET('セット情報（イレギュラーサンプル）'!$N$2,MATCH($H98,BカートセットID入力!$L$4:$L$150,0),COLUMN()-COLUMN($U93)),""))))</f>
        <v/>
      </c>
      <c r="AB98" s="53" t="str">
        <f ca="1">IFERROR(OFFSET('セット情報(宅配便）'!$P$2,MATCH($H98,BカートセットID入力!$C$4:$C$150,0),COLUMN()-COLUMN($U93)),IFERROR(OFFSET('セット情報(業務便）'!$P$2,MATCH($H98,BカートセットID入力!$F$4:$F$150,0),COLUMN()-COLUMN($U93)),IFERROR(OFFSET('セット情報（サンプル）'!$N$2,MATCH($H98,BカートセットID入力!$I$4:$I$150,0),COLUMN()-COLUMN($U93)),IFERROR(OFFSET('セット情報（イレギュラーサンプル）'!$N$2,MATCH($H98,BカートセットID入力!$L$4:$L$150,0),COLUMN()-COLUMN($U93)),""))))</f>
        <v/>
      </c>
      <c r="AC98" s="53" t="str">
        <f ca="1">IFERROR(OFFSET('セット情報(宅配便）'!$P$2,MATCH($H98,BカートセットID入力!$C$4:$C$150,0),COLUMN()-COLUMN($U93)),IFERROR(OFFSET('セット情報(業務便）'!$P$2,MATCH($H98,BカートセットID入力!$F$4:$F$150,0),COLUMN()-COLUMN($U93)),IFERROR(OFFSET('セット情報（サンプル）'!$N$2,MATCH($H98,BカートセットID入力!$I$4:$I$150,0),COLUMN()-COLUMN($U93)),IFERROR(OFFSET('セット情報（イレギュラーサンプル）'!$N$2,MATCH($H98,BカートセットID入力!$L$4:$L$150,0),COLUMN()-COLUMN($U93)),""))))</f>
        <v/>
      </c>
      <c r="AD98" s="53" t="str">
        <f ca="1">IFERROR(OFFSET('セット情報(宅配便）'!$P$2,MATCH($H98,BカートセットID入力!$C$4:$C$150,0),COLUMN()-COLUMN($U93)),IFERROR(OFFSET('セット情報(業務便）'!$P$2,MATCH($H98,BカートセットID入力!$F$4:$F$150,0),COLUMN()-COLUMN($U93)),IFERROR(OFFSET('セット情報（サンプル）'!$N$2,MATCH($H98,BカートセットID入力!$I$4:$I$150,0),COLUMN()-COLUMN($U93)),IFERROR(OFFSET('セット情報（イレギュラーサンプル）'!$N$2,MATCH($H98,BカートセットID入力!$L$4:$L$150,0),COLUMN()-COLUMN($U93)),""))))</f>
        <v/>
      </c>
      <c r="AE98" s="53" t="str">
        <f ca="1">IFERROR(OFFSET('セット情報(宅配便）'!$P$2,MATCH($H98,BカートセットID入力!$C$4:$C$150,0),COLUMN()-COLUMN($U93)),IFERROR(OFFSET('セット情報(業務便）'!$P$2,MATCH($H98,BカートセットID入力!$F$4:$F$150,0),COLUMN()-COLUMN($U93)),IFERROR(OFFSET('セット情報（サンプル）'!$N$2,MATCH($H98,BカートセットID入力!$I$4:$I$150,0),COLUMN()-COLUMN($U93)),IFERROR(OFFSET('セット情報（イレギュラーサンプル）'!$N$2,MATCH($H98,BカートセットID入力!$L$4:$L$150,0),COLUMN()-COLUMN($U93)),""))))</f>
        <v/>
      </c>
      <c r="AF98" s="53" t="str">
        <f ca="1">IFERROR(OFFSET('セット情報(宅配便）'!$P$2,MATCH($H98,BカートセットID入力!$C$4:$C$150,0),COLUMN()-COLUMN($U93)),IFERROR(OFFSET('セット情報(業務便）'!$P$2,MATCH($H98,BカートセットID入力!$F$4:$F$150,0),COLUMN()-COLUMN($U93)),IFERROR(OFFSET('セット情報（サンプル）'!$N$2,MATCH($H98,BカートセットID入力!$I$4:$I$150,0),COLUMN()-COLUMN($U93)),IFERROR(OFFSET('セット情報（イレギュラーサンプル）'!$N$2,MATCH($H98,BカートセットID入力!$L$4:$L$150,0),COLUMN()-COLUMN($U93)),""))))</f>
        <v/>
      </c>
      <c r="AG98" s="53" t="str">
        <f ca="1">IFERROR(OFFSET('セット情報(宅配便）'!$P$2,MATCH($H98,BカートセットID入力!$C$4:$C$150,0),COLUMN()-COLUMN($U93)),IFERROR(OFFSET('セット情報(業務便）'!$P$2,MATCH($H98,BカートセットID入力!$F$4:$F$150,0),COLUMN()-COLUMN($U93)),IFERROR(OFFSET('セット情報（サンプル）'!$N$2,MATCH($H98,BカートセットID入力!$I$4:$I$150,0),COLUMN()-COLUMN($U93)),IFERROR(OFFSET('セット情報（イレギュラーサンプル）'!$N$2,MATCH($H98,BカートセットID入力!$L$4:$L$150,0),COLUMN()-COLUMN($U93)),""))))</f>
        <v/>
      </c>
      <c r="AH98" s="53" t="str">
        <f ca="1">IFERROR(OFFSET('セット情報(宅配便）'!$P$2,MATCH($H98,BカートセットID入力!$C$4:$C$150,0),COLUMN()-COLUMN($U93)),IFERROR(OFFSET('セット情報(業務便）'!$P$2,MATCH($H98,BカートセットID入力!$F$4:$F$150,0),COLUMN()-COLUMN($U93)),IFERROR(OFFSET('セット情報（サンプル）'!$N$2,MATCH($H98,BカートセットID入力!$I$4:$I$150,0),COLUMN()-COLUMN($U93)),IFERROR(OFFSET('セット情報（イレギュラーサンプル）'!$N$2,MATCH($H98,BカートセットID入力!$L$4:$L$150,0),COLUMN()-COLUMN($U93)),""))))</f>
        <v/>
      </c>
      <c r="AI98" s="53" t="str">
        <f ca="1">IFERROR(OFFSET('セット情報(宅配便）'!$P$2,MATCH($H98,BカートセットID入力!$C$4:$C$150,0),COLUMN()-COLUMN($U93)),IFERROR(OFFSET('セット情報(業務便）'!$P$2,MATCH($H98,BカートセットID入力!$F$4:$F$150,0),COLUMN()-COLUMN($U93)),IFERROR(OFFSET('セット情報（サンプル）'!$N$2,MATCH($H98,BカートセットID入力!$I$4:$I$150,0),COLUMN()-COLUMN($U93)),IFERROR(OFFSET('セット情報（イレギュラーサンプル）'!$N$2,MATCH($H98,BカートセットID入力!$L$4:$L$150,0),COLUMN()-COLUMN($U93)),""))))</f>
        <v/>
      </c>
      <c r="AJ98" s="53" t="str">
        <f ca="1">IFERROR(OFFSET('セット情報(宅配便）'!$P$2,MATCH($H98,BカートセットID入力!$C$4:$C$150,0),COLUMN()-COLUMN($U93)),IFERROR(OFFSET('セット情報(業務便）'!$P$2,MATCH($H98,BカートセットID入力!$F$4:$F$150,0),COLUMN()-COLUMN($U93)),IFERROR(OFFSET('セット情報（サンプル）'!$N$2,MATCH($H98,BカートセットID入力!$I$4:$I$150,0),COLUMN()-COLUMN($U93)),IFERROR(OFFSET('セット情報（イレギュラーサンプル）'!$N$2,MATCH($H98,BカートセットID入力!$L$4:$L$150,0),COLUMN()-COLUMN($U93)),""))))</f>
        <v/>
      </c>
      <c r="AK98" s="53" t="str">
        <f ca="1">IFERROR(OFFSET('セット情報(宅配便）'!$P$2,MATCH($H98,BカートセットID入力!$C$4:$C$150,0),COLUMN()-COLUMN($U93)),IFERROR(OFFSET('セット情報(業務便）'!$P$2,MATCH($H98,BカートセットID入力!$F$4:$F$150,0),COLUMN()-COLUMN($U93)),IFERROR(OFFSET('セット情報（サンプル）'!$N$2,MATCH($H98,BカートセットID入力!$I$4:$I$150,0),COLUMN()-COLUMN($U93)),IFERROR(OFFSET('セット情報（イレギュラーサンプル）'!$N$2,MATCH($H98,BカートセットID入力!$L$4:$L$150,0),COLUMN()-COLUMN($U93)),""))))</f>
        <v/>
      </c>
      <c r="AL98" s="53" t="str">
        <f ca="1">IFERROR(OFFSET('セット情報(宅配便）'!$P$2,MATCH($H98,BカートセットID入力!$C$4:$C$150,0),COLUMN()-COLUMN($U93)),IFERROR(OFFSET('セット情報(業務便）'!$P$2,MATCH($H98,BカートセットID入力!$F$4:$F$150,0),COLUMN()-COLUMN($U93)),IFERROR(OFFSET('セット情報（サンプル）'!$N$2,MATCH($H98,BカートセットID入力!$I$4:$I$150,0),COLUMN()-COLUMN($U93)),IFERROR(OFFSET('セット情報（イレギュラーサンプル）'!$N$2,MATCH($H98,BカートセットID入力!$L$4:$L$150,0),COLUMN()-COLUMN($U93)),""))))</f>
        <v/>
      </c>
      <c r="AM98" s="53" t="str">
        <f ca="1">IFERROR(OFFSET('セット情報(宅配便）'!$P$2,MATCH($H98,BカートセットID入力!$C$4:$C$150,0),COLUMN()-COLUMN($U93)),IFERROR(OFFSET('セット情報(業務便）'!$P$2,MATCH($H98,BカートセットID入力!$F$4:$F$150,0),COLUMN()-COLUMN($U93)),IFERROR(OFFSET('セット情報（サンプル）'!$N$2,MATCH($H98,BカートセットID入力!$I$4:$I$150,0),COLUMN()-COLUMN($U93)),IFERROR(OFFSET('セット情報（イレギュラーサンプル）'!$N$2,MATCH($H98,BカートセットID入力!$L$4:$L$150,0),COLUMN()-COLUMN($U93)),""))))</f>
        <v/>
      </c>
      <c r="AN98" s="53" t="str">
        <f ca="1">IFERROR(OFFSET('セット情報(宅配便）'!$P$2,MATCH($H98,BカートセットID入力!$C$4:$C$150,0),COLUMN()-COLUMN($U93)),IFERROR(OFFSET('セット情報(業務便）'!$P$2,MATCH($H98,BカートセットID入力!$F$4:$F$150,0),COLUMN()-COLUMN($U93)),IFERROR(OFFSET('セット情報（サンプル）'!$N$2,MATCH($H98,BカートセットID入力!$I$4:$I$150,0),COLUMN()-COLUMN($U93)),IFERROR(OFFSET('セット情報（イレギュラーサンプル）'!$N$2,MATCH($H98,BカートセットID入力!$L$4:$L$150,0),COLUMN()-COLUMN($U93)),""))))</f>
        <v/>
      </c>
      <c r="AO98" s="53" t="str">
        <f ca="1">IFERROR(OFFSET('セット情報(宅配便）'!$P$2,MATCH($H98,BカートセットID入力!$C$4:$C$150,0),COLUMN()-COLUMN($U93)),IFERROR(OFFSET('セット情報(業務便）'!$P$2,MATCH($H98,BカートセットID入力!$F$4:$F$150,0),COLUMN()-COLUMN($U93)),IFERROR(OFFSET('セット情報（サンプル）'!$N$2,MATCH($H98,BカートセットID入力!$I$4:$I$150,0),COLUMN()-COLUMN($U93)),IFERROR(OFFSET('セット情報（イレギュラーサンプル）'!$N$2,MATCH($H98,BカートセットID入力!$L$4:$L$150,0),COLUMN()-COLUMN($U93)),""))))</f>
        <v/>
      </c>
      <c r="AP98" s="53" t="str">
        <f ca="1">IFERROR(OFFSET('セット情報(宅配便）'!$P$2,MATCH($H98,BカートセットID入力!$C$4:$C$150,0),COLUMN()-COLUMN($U93)),IFERROR(OFFSET('セット情報(業務便）'!$P$2,MATCH($H98,BカートセットID入力!$F$4:$F$150,0),COLUMN()-COLUMN($U93)),IFERROR(OFFSET('セット情報（サンプル）'!$N$2,MATCH($H98,BカートセットID入力!$I$4:$I$150,0),COLUMN()-COLUMN($U93)),IFERROR(OFFSET('セット情報（イレギュラーサンプル）'!$N$2,MATCH($H98,BカートセットID入力!$L$4:$L$150,0),COLUMN()-COLUMN($U93)),""))))</f>
        <v/>
      </c>
      <c r="AQ98" s="53" t="str">
        <f ca="1">IFERROR(OFFSET('セット情報(宅配便）'!$P$2,MATCH($H98,BカートセットID入力!$C$4:$C$150,0),COLUMN()-COLUMN($U93)),IFERROR(OFFSET('セット情報(業務便）'!$P$2,MATCH($H98,BカートセットID入力!$F$4:$F$150,0),COLUMN()-COLUMN($U93)),IFERROR(OFFSET('セット情報（サンプル）'!$N$2,MATCH($H98,BカートセットID入力!$I$4:$I$150,0),COLUMN()-COLUMN($U93)),IFERROR(OFFSET('セット情報（イレギュラーサンプル）'!$N$2,MATCH($H98,BカートセットID入力!$L$4:$L$150,0),COLUMN()-COLUMN($U93)),""))))</f>
        <v/>
      </c>
      <c r="AR98" s="53" t="str">
        <f ca="1">IFERROR(OFFSET('セット情報(宅配便）'!$P$2,MATCH($H98,BカートセットID入力!$C$4:$C$150,0),COLUMN()-COLUMN($U93)),IFERROR(OFFSET('セット情報(業務便）'!$P$2,MATCH($H98,BカートセットID入力!$F$4:$F$150,0),COLUMN()-COLUMN($U93)),IFERROR(OFFSET('セット情報（サンプル）'!$N$2,MATCH($H98,BカートセットID入力!$I$4:$I$150,0),COLUMN()-COLUMN($U93)),IFERROR(OFFSET('セット情報（イレギュラーサンプル）'!$N$2,MATCH($H98,BカートセットID入力!$L$4:$L$150,0),COLUMN()-COLUMN($U93)),""))))</f>
        <v/>
      </c>
      <c r="AS98" s="53" t="str">
        <f ca="1">IFERROR(OFFSET('セット情報(宅配便）'!$P$2,MATCH($H98,BカートセットID入力!$C$4:$C$150,0),COLUMN()-COLUMN($U93)),IFERROR(OFFSET('セット情報(業務便）'!$P$2,MATCH($H98,BカートセットID入力!$F$4:$F$150,0),COLUMN()-COLUMN($U93)),IFERROR(OFFSET('セット情報（サンプル）'!$N$2,MATCH($H98,BカートセットID入力!$I$4:$I$150,0),COLUMN()-COLUMN($U93)),IFERROR(OFFSET('セット情報（イレギュラーサンプル）'!$N$2,MATCH($H98,BカートセットID入力!$L$4:$L$150,0),COLUMN()-COLUMN($U93)),""))))</f>
        <v/>
      </c>
      <c r="AT98" s="53" t="str">
        <f ca="1">IFERROR(OFFSET('セット情報(宅配便）'!$P$2,MATCH($H98,BカートセットID入力!$C$4:$C$150,0),COLUMN()-COLUMN($U93)),IFERROR(OFFSET('セット情報(業務便）'!$P$2,MATCH($H98,BカートセットID入力!$F$4:$F$150,0),COLUMN()-COLUMN($U93)),IFERROR(OFFSET('セット情報（サンプル）'!$N$2,MATCH($H98,BカートセットID入力!$I$4:$I$150,0),COLUMN()-COLUMN($U93)),IFERROR(OFFSET('セット情報（イレギュラーサンプル）'!$N$2,MATCH($H98,BカートセットID入力!$L$4:$L$150,0),COLUMN()-COLUMN($U93)),""))))</f>
        <v/>
      </c>
    </row>
    <row r="99" spans="1:46">
      <c r="A99" s="144"/>
      <c r="B99" s="53" t="str">
        <f>IF(ISBLANK(現行セット情報CSV!A99),"",現行セット情報CSV!A99)</f>
        <v/>
      </c>
      <c r="C99" s="53" t="str">
        <f>IF(ISBLANK(現行セット情報CSV!B99),"",現行セット情報CSV!B99)&amp;IFERROR(VLOOKUP(A99,上部フリースペースHTML!$A$3:$H$5,8,FALSE),"")</f>
        <v/>
      </c>
      <c r="D99" s="53" t="str">
        <f>IF(ISBLANK(現行セット情報CSV!C99),"",現行セット情報CSV!C99)</f>
        <v/>
      </c>
      <c r="E99" s="53" t="str">
        <f>IF(ISBLANK(現行セット情報CSV!D99),"",現行セット情報CSV!D99)</f>
        <v/>
      </c>
      <c r="F99" s="53" t="str">
        <f>IF(ISBLANK(現行セット情報CSV!E99),"",現行セット情報CSV!E99)</f>
        <v/>
      </c>
      <c r="G99" s="53" t="str">
        <f>IF(ISBLANK(現行セット情報CSV!F99),"",現行セット情報CSV!F99)</f>
        <v/>
      </c>
      <c r="H99" s="53" t="str">
        <f>IF(ISBLANK(現行セット情報CSV!G99),"",現行セット情報CSV!G99)</f>
        <v/>
      </c>
      <c r="I99" s="53" t="str">
        <f>IF(ISBLANK(現行セット情報CSV!H99),"",現行セット情報CSV!H99)</f>
        <v/>
      </c>
      <c r="J99" s="53" t="str">
        <f>IF(ISBLANK(現行セット情報CSV!I99),"",現行セット情報CSV!I99&amp;"("&amp;TEXT($J$2,"yyyy年m月")&amp;"納品から)")</f>
        <v/>
      </c>
      <c r="K99" s="53" t="str">
        <f>IF(ISBLANK(現行セット情報CSV!J99),"",現行セット情報CSV!J99)</f>
        <v/>
      </c>
      <c r="L99" s="53" t="str">
        <f>IF(ISBLANK(現行セット情報CSV!K99),"",現行セット情報CSV!K99)</f>
        <v/>
      </c>
      <c r="M99" s="53" t="str">
        <f>IF(ISBLANK(現行セット情報CSV!L99),"",現行セット情報CSV!L99)</f>
        <v/>
      </c>
      <c r="N99" s="53" t="str">
        <f>IF(ISBLANK(現行セット情報CSV!M99),"",現行セット情報CSV!M99)</f>
        <v/>
      </c>
      <c r="O99" s="53" t="str">
        <f>IF(ISBLANK(現行セット情報CSV!N99),"",現行セット情報CSV!N99)</f>
        <v/>
      </c>
      <c r="P99" s="53" t="str">
        <f>IF(ISBLANK(現行セット情報CSV!O99),"",現行セット情報CSV!O99)</f>
        <v/>
      </c>
      <c r="Q99" s="53" t="str">
        <f>IF(ISBLANK(現行セット情報CSV!P99),"",現行セット情報CSV!P99)</f>
        <v/>
      </c>
      <c r="R99" s="53" t="str">
        <f>IF(ISBLANK(現行セット情報CSV!Q99),"",現行セット情報CSV!Q99)</f>
        <v/>
      </c>
      <c r="S99" s="53" t="str">
        <f>IF(ISBLANK(現行セット情報CSV!R99),"",現行セット情報CSV!R99)</f>
        <v/>
      </c>
      <c r="T99" s="53" t="str">
        <f>IF(ISBLANK(現行セット情報CSV!S99),"",現行セット情報CSV!S99)</f>
        <v/>
      </c>
      <c r="U99" s="53" t="str">
        <f ca="1">IFERROR(OFFSET('セット情報(宅配便）'!$P$2,MATCH($H99,BカートセットID入力!$C$4:$C$150,0),COLUMN()-COLUMN($U94)),IFERROR(OFFSET('セット情報(業務便）'!$P$2,MATCH($H99,BカートセットID入力!$F$4:$F$150,0),COLUMN()-COLUMN($U94)),IFERROR(OFFSET('セット情報（サンプル）'!$N$2,MATCH($H99,BカートセットID入力!$I$4:$I$150,0),COLUMN()-COLUMN($U94)),IFERROR(OFFSET('セット情報（イレギュラーサンプル）'!$N$2,MATCH($H99,BカートセットID入力!$L$4:$L$150,0),COLUMN()-COLUMN($U94)),""))))</f>
        <v/>
      </c>
      <c r="V99" s="53" t="str">
        <f ca="1">IFERROR(OFFSET('セット情報(宅配便）'!$P$2,MATCH($H99,BカートセットID入力!$C$4:$C$150,0),COLUMN()-COLUMN($U94)),IFERROR(OFFSET('セット情報(業務便）'!$P$2,MATCH($H99,BカートセットID入力!$F$4:$F$150,0),COLUMN()-COLUMN($U94)),IFERROR(OFFSET('セット情報（サンプル）'!$N$2,MATCH($H99,BカートセットID入力!$I$4:$I$150,0),COLUMN()-COLUMN($U94)),IFERROR(OFFSET('セット情報（イレギュラーサンプル）'!$N$2,MATCH($H99,BカートセットID入力!$L$4:$L$150,0),COLUMN()-COLUMN($U94)),""))))</f>
        <v/>
      </c>
      <c r="W99" s="53" t="str">
        <f ca="1">IFERROR(OFFSET('セット情報(宅配便）'!$P$2,MATCH($H99,BカートセットID入力!$C$4:$C$150,0),COLUMN()-COLUMN($U94)),IFERROR(OFFSET('セット情報(業務便）'!$P$2,MATCH($H99,BカートセットID入力!$F$4:$F$150,0),COLUMN()-COLUMN($U94)),IFERROR(OFFSET('セット情報（サンプル）'!$N$2,MATCH($H99,BカートセットID入力!$I$4:$I$150,0),COLUMN()-COLUMN($U94)),IFERROR(OFFSET('セット情報（イレギュラーサンプル）'!$N$2,MATCH($H99,BカートセットID入力!$L$4:$L$150,0),COLUMN()-COLUMN($U94)),""))))</f>
        <v/>
      </c>
      <c r="X99" s="53" t="str">
        <f ca="1">IFERROR(OFFSET('セット情報(宅配便）'!$P$2,MATCH($H99,BカートセットID入力!$C$4:$C$150,0),COLUMN()-COLUMN($U94)),IFERROR(OFFSET('セット情報(業務便）'!$P$2,MATCH($H99,BカートセットID入力!$F$4:$F$150,0),COLUMN()-COLUMN($U94)),IFERROR(OFFSET('セット情報（サンプル）'!$N$2,MATCH($H99,BカートセットID入力!$I$4:$I$150,0),COLUMN()-COLUMN($U94)),IFERROR(OFFSET('セット情報（イレギュラーサンプル）'!$N$2,MATCH($H99,BカートセットID入力!$L$4:$L$150,0),COLUMN()-COLUMN($U94)),""))))</f>
        <v/>
      </c>
      <c r="Y99" s="53" t="str">
        <f ca="1">IFERROR(OFFSET('セット情報(宅配便）'!$P$2,MATCH($H99,BカートセットID入力!$C$4:$C$150,0),COLUMN()-COLUMN($U94)),IFERROR(OFFSET('セット情報(業務便）'!$P$2,MATCH($H99,BカートセットID入力!$F$4:$F$150,0),COLUMN()-COLUMN($U94)),IFERROR(OFFSET('セット情報（サンプル）'!$N$2,MATCH($H99,BカートセットID入力!$I$4:$I$150,0),COLUMN()-COLUMN($U94)),IFERROR(OFFSET('セット情報（イレギュラーサンプル）'!$N$2,MATCH($H99,BカートセットID入力!$L$4:$L$150,0),COLUMN()-COLUMN($U94)),""))))</f>
        <v/>
      </c>
      <c r="Z99" s="53" t="str">
        <f ca="1">IFERROR(OFFSET('セット情報(宅配便）'!$P$2,MATCH($H99,BカートセットID入力!$C$4:$C$150,0),COLUMN()-COLUMN($U94)),IFERROR(OFFSET('セット情報(業務便）'!$P$2,MATCH($H99,BカートセットID入力!$F$4:$F$150,0),COLUMN()-COLUMN($U94)),IFERROR(OFFSET('セット情報（サンプル）'!$N$2,MATCH($H99,BカートセットID入力!$I$4:$I$150,0),COLUMN()-COLUMN($U94)),IFERROR(OFFSET('セット情報（イレギュラーサンプル）'!$N$2,MATCH($H99,BカートセットID入力!$L$4:$L$150,0),COLUMN()-COLUMN($U94)),""))))</f>
        <v/>
      </c>
      <c r="AA99" s="53" t="str">
        <f ca="1">IFERROR(OFFSET('セット情報(宅配便）'!$P$2,MATCH($H99,BカートセットID入力!$C$4:$C$150,0),COLUMN()-COLUMN($U94)),IFERROR(OFFSET('セット情報(業務便）'!$P$2,MATCH($H99,BカートセットID入力!$F$4:$F$150,0),COLUMN()-COLUMN($U94)),IFERROR(OFFSET('セット情報（サンプル）'!$N$2,MATCH($H99,BカートセットID入力!$I$4:$I$150,0),COLUMN()-COLUMN($U94)),IFERROR(OFFSET('セット情報（イレギュラーサンプル）'!$N$2,MATCH($H99,BカートセットID入力!$L$4:$L$150,0),COLUMN()-COLUMN($U94)),""))))</f>
        <v/>
      </c>
      <c r="AB99" s="53" t="str">
        <f ca="1">IFERROR(OFFSET('セット情報(宅配便）'!$P$2,MATCH($H99,BカートセットID入力!$C$4:$C$150,0),COLUMN()-COLUMN($U94)),IFERROR(OFFSET('セット情報(業務便）'!$P$2,MATCH($H99,BカートセットID入力!$F$4:$F$150,0),COLUMN()-COLUMN($U94)),IFERROR(OFFSET('セット情報（サンプル）'!$N$2,MATCH($H99,BカートセットID入力!$I$4:$I$150,0),COLUMN()-COLUMN($U94)),IFERROR(OFFSET('セット情報（イレギュラーサンプル）'!$N$2,MATCH($H99,BカートセットID入力!$L$4:$L$150,0),COLUMN()-COLUMN($U94)),""))))</f>
        <v/>
      </c>
      <c r="AC99" s="53" t="str">
        <f ca="1">IFERROR(OFFSET('セット情報(宅配便）'!$P$2,MATCH($H99,BカートセットID入力!$C$4:$C$150,0),COLUMN()-COLUMN($U94)),IFERROR(OFFSET('セット情報(業務便）'!$P$2,MATCH($H99,BカートセットID入力!$F$4:$F$150,0),COLUMN()-COLUMN($U94)),IFERROR(OFFSET('セット情報（サンプル）'!$N$2,MATCH($H99,BカートセットID入力!$I$4:$I$150,0),COLUMN()-COLUMN($U94)),IFERROR(OFFSET('セット情報（イレギュラーサンプル）'!$N$2,MATCH($H99,BカートセットID入力!$L$4:$L$150,0),COLUMN()-COLUMN($U94)),""))))</f>
        <v/>
      </c>
      <c r="AD99" s="53" t="str">
        <f ca="1">IFERROR(OFFSET('セット情報(宅配便）'!$P$2,MATCH($H99,BカートセットID入力!$C$4:$C$150,0),COLUMN()-COLUMN($U94)),IFERROR(OFFSET('セット情報(業務便）'!$P$2,MATCH($H99,BカートセットID入力!$F$4:$F$150,0),COLUMN()-COLUMN($U94)),IFERROR(OFFSET('セット情報（サンプル）'!$N$2,MATCH($H99,BカートセットID入力!$I$4:$I$150,0),COLUMN()-COLUMN($U94)),IFERROR(OFFSET('セット情報（イレギュラーサンプル）'!$N$2,MATCH($H99,BカートセットID入力!$L$4:$L$150,0),COLUMN()-COLUMN($U94)),""))))</f>
        <v/>
      </c>
      <c r="AE99" s="53" t="str">
        <f ca="1">IFERROR(OFFSET('セット情報(宅配便）'!$P$2,MATCH($H99,BカートセットID入力!$C$4:$C$150,0),COLUMN()-COLUMN($U94)),IFERROR(OFFSET('セット情報(業務便）'!$P$2,MATCH($H99,BカートセットID入力!$F$4:$F$150,0),COLUMN()-COLUMN($U94)),IFERROR(OFFSET('セット情報（サンプル）'!$N$2,MATCH($H99,BカートセットID入力!$I$4:$I$150,0),COLUMN()-COLUMN($U94)),IFERROR(OFFSET('セット情報（イレギュラーサンプル）'!$N$2,MATCH($H99,BカートセットID入力!$L$4:$L$150,0),COLUMN()-COLUMN($U94)),""))))</f>
        <v/>
      </c>
      <c r="AF99" s="53" t="str">
        <f ca="1">IFERROR(OFFSET('セット情報(宅配便）'!$P$2,MATCH($H99,BカートセットID入力!$C$4:$C$150,0),COLUMN()-COLUMN($U94)),IFERROR(OFFSET('セット情報(業務便）'!$P$2,MATCH($H99,BカートセットID入力!$F$4:$F$150,0),COLUMN()-COLUMN($U94)),IFERROR(OFFSET('セット情報（サンプル）'!$N$2,MATCH($H99,BカートセットID入力!$I$4:$I$150,0),COLUMN()-COLUMN($U94)),IFERROR(OFFSET('セット情報（イレギュラーサンプル）'!$N$2,MATCH($H99,BカートセットID入力!$L$4:$L$150,0),COLUMN()-COLUMN($U94)),""))))</f>
        <v/>
      </c>
      <c r="AG99" s="53" t="str">
        <f ca="1">IFERROR(OFFSET('セット情報(宅配便）'!$P$2,MATCH($H99,BカートセットID入力!$C$4:$C$150,0),COLUMN()-COLUMN($U94)),IFERROR(OFFSET('セット情報(業務便）'!$P$2,MATCH($H99,BカートセットID入力!$F$4:$F$150,0),COLUMN()-COLUMN($U94)),IFERROR(OFFSET('セット情報（サンプル）'!$N$2,MATCH($H99,BカートセットID入力!$I$4:$I$150,0),COLUMN()-COLUMN($U94)),IFERROR(OFFSET('セット情報（イレギュラーサンプル）'!$N$2,MATCH($H99,BカートセットID入力!$L$4:$L$150,0),COLUMN()-COLUMN($U94)),""))))</f>
        <v/>
      </c>
      <c r="AH99" s="53" t="str">
        <f ca="1">IFERROR(OFFSET('セット情報(宅配便）'!$P$2,MATCH($H99,BカートセットID入力!$C$4:$C$150,0),COLUMN()-COLUMN($U94)),IFERROR(OFFSET('セット情報(業務便）'!$P$2,MATCH($H99,BカートセットID入力!$F$4:$F$150,0),COLUMN()-COLUMN($U94)),IFERROR(OFFSET('セット情報（サンプル）'!$N$2,MATCH($H99,BカートセットID入力!$I$4:$I$150,0),COLUMN()-COLUMN($U94)),IFERROR(OFFSET('セット情報（イレギュラーサンプル）'!$N$2,MATCH($H99,BカートセットID入力!$L$4:$L$150,0),COLUMN()-COLUMN($U94)),""))))</f>
        <v/>
      </c>
      <c r="AI99" s="53" t="str">
        <f ca="1">IFERROR(OFFSET('セット情報(宅配便）'!$P$2,MATCH($H99,BカートセットID入力!$C$4:$C$150,0),COLUMN()-COLUMN($U94)),IFERROR(OFFSET('セット情報(業務便）'!$P$2,MATCH($H99,BカートセットID入力!$F$4:$F$150,0),COLUMN()-COLUMN($U94)),IFERROR(OFFSET('セット情報（サンプル）'!$N$2,MATCH($H99,BカートセットID入力!$I$4:$I$150,0),COLUMN()-COLUMN($U94)),IFERROR(OFFSET('セット情報（イレギュラーサンプル）'!$N$2,MATCH($H99,BカートセットID入力!$L$4:$L$150,0),COLUMN()-COLUMN($U94)),""))))</f>
        <v/>
      </c>
      <c r="AJ99" s="53" t="str">
        <f ca="1">IFERROR(OFFSET('セット情報(宅配便）'!$P$2,MATCH($H99,BカートセットID入力!$C$4:$C$150,0),COLUMN()-COLUMN($U94)),IFERROR(OFFSET('セット情報(業務便）'!$P$2,MATCH($H99,BカートセットID入力!$F$4:$F$150,0),COLUMN()-COLUMN($U94)),IFERROR(OFFSET('セット情報（サンプル）'!$N$2,MATCH($H99,BカートセットID入力!$I$4:$I$150,0),COLUMN()-COLUMN($U94)),IFERROR(OFFSET('セット情報（イレギュラーサンプル）'!$N$2,MATCH($H99,BカートセットID入力!$L$4:$L$150,0),COLUMN()-COLUMN($U94)),""))))</f>
        <v/>
      </c>
      <c r="AK99" s="53" t="str">
        <f ca="1">IFERROR(OFFSET('セット情報(宅配便）'!$P$2,MATCH($H99,BカートセットID入力!$C$4:$C$150,0),COLUMN()-COLUMN($U94)),IFERROR(OFFSET('セット情報(業務便）'!$P$2,MATCH($H99,BカートセットID入力!$F$4:$F$150,0),COLUMN()-COLUMN($U94)),IFERROR(OFFSET('セット情報（サンプル）'!$N$2,MATCH($H99,BカートセットID入力!$I$4:$I$150,0),COLUMN()-COLUMN($U94)),IFERROR(OFFSET('セット情報（イレギュラーサンプル）'!$N$2,MATCH($H99,BカートセットID入力!$L$4:$L$150,0),COLUMN()-COLUMN($U94)),""))))</f>
        <v/>
      </c>
      <c r="AL99" s="53" t="str">
        <f ca="1">IFERROR(OFFSET('セット情報(宅配便）'!$P$2,MATCH($H99,BカートセットID入力!$C$4:$C$150,0),COLUMN()-COLUMN($U94)),IFERROR(OFFSET('セット情報(業務便）'!$P$2,MATCH($H99,BカートセットID入力!$F$4:$F$150,0),COLUMN()-COLUMN($U94)),IFERROR(OFFSET('セット情報（サンプル）'!$N$2,MATCH($H99,BカートセットID入力!$I$4:$I$150,0),COLUMN()-COLUMN($U94)),IFERROR(OFFSET('セット情報（イレギュラーサンプル）'!$N$2,MATCH($H99,BカートセットID入力!$L$4:$L$150,0),COLUMN()-COLUMN($U94)),""))))</f>
        <v/>
      </c>
      <c r="AM99" s="53" t="str">
        <f ca="1">IFERROR(OFFSET('セット情報(宅配便）'!$P$2,MATCH($H99,BカートセットID入力!$C$4:$C$150,0),COLUMN()-COLUMN($U94)),IFERROR(OFFSET('セット情報(業務便）'!$P$2,MATCH($H99,BカートセットID入力!$F$4:$F$150,0),COLUMN()-COLUMN($U94)),IFERROR(OFFSET('セット情報（サンプル）'!$N$2,MATCH($H99,BカートセットID入力!$I$4:$I$150,0),COLUMN()-COLUMN($U94)),IFERROR(OFFSET('セット情報（イレギュラーサンプル）'!$N$2,MATCH($H99,BカートセットID入力!$L$4:$L$150,0),COLUMN()-COLUMN($U94)),""))))</f>
        <v/>
      </c>
      <c r="AN99" s="53" t="str">
        <f ca="1">IFERROR(OFFSET('セット情報(宅配便）'!$P$2,MATCH($H99,BカートセットID入力!$C$4:$C$150,0),COLUMN()-COLUMN($U94)),IFERROR(OFFSET('セット情報(業務便）'!$P$2,MATCH($H99,BカートセットID入力!$F$4:$F$150,0),COLUMN()-COLUMN($U94)),IFERROR(OFFSET('セット情報（サンプル）'!$N$2,MATCH($H99,BカートセットID入力!$I$4:$I$150,0),COLUMN()-COLUMN($U94)),IFERROR(OFFSET('セット情報（イレギュラーサンプル）'!$N$2,MATCH($H99,BカートセットID入力!$L$4:$L$150,0),COLUMN()-COLUMN($U94)),""))))</f>
        <v/>
      </c>
      <c r="AO99" s="53" t="str">
        <f ca="1">IFERROR(OFFSET('セット情報(宅配便）'!$P$2,MATCH($H99,BカートセットID入力!$C$4:$C$150,0),COLUMN()-COLUMN($U94)),IFERROR(OFFSET('セット情報(業務便）'!$P$2,MATCH($H99,BカートセットID入力!$F$4:$F$150,0),COLUMN()-COLUMN($U94)),IFERROR(OFFSET('セット情報（サンプル）'!$N$2,MATCH($H99,BカートセットID入力!$I$4:$I$150,0),COLUMN()-COLUMN($U94)),IFERROR(OFFSET('セット情報（イレギュラーサンプル）'!$N$2,MATCH($H99,BカートセットID入力!$L$4:$L$150,0),COLUMN()-COLUMN($U94)),""))))</f>
        <v/>
      </c>
      <c r="AP99" s="53" t="str">
        <f ca="1">IFERROR(OFFSET('セット情報(宅配便）'!$P$2,MATCH($H99,BカートセットID入力!$C$4:$C$150,0),COLUMN()-COLUMN($U94)),IFERROR(OFFSET('セット情報(業務便）'!$P$2,MATCH($H99,BカートセットID入力!$F$4:$F$150,0),COLUMN()-COLUMN($U94)),IFERROR(OFFSET('セット情報（サンプル）'!$N$2,MATCH($H99,BカートセットID入力!$I$4:$I$150,0),COLUMN()-COLUMN($U94)),IFERROR(OFFSET('セット情報（イレギュラーサンプル）'!$N$2,MATCH($H99,BカートセットID入力!$L$4:$L$150,0),COLUMN()-COLUMN($U94)),""))))</f>
        <v/>
      </c>
      <c r="AQ99" s="53" t="str">
        <f ca="1">IFERROR(OFFSET('セット情報(宅配便）'!$P$2,MATCH($H99,BカートセットID入力!$C$4:$C$150,0),COLUMN()-COLUMN($U94)),IFERROR(OFFSET('セット情報(業務便）'!$P$2,MATCH($H99,BカートセットID入力!$F$4:$F$150,0),COLUMN()-COLUMN($U94)),IFERROR(OFFSET('セット情報（サンプル）'!$N$2,MATCH($H99,BカートセットID入力!$I$4:$I$150,0),COLUMN()-COLUMN($U94)),IFERROR(OFFSET('セット情報（イレギュラーサンプル）'!$N$2,MATCH($H99,BカートセットID入力!$L$4:$L$150,0),COLUMN()-COLUMN($U94)),""))))</f>
        <v/>
      </c>
      <c r="AR99" s="53" t="str">
        <f ca="1">IFERROR(OFFSET('セット情報(宅配便）'!$P$2,MATCH($H99,BカートセットID入力!$C$4:$C$150,0),COLUMN()-COLUMN($U94)),IFERROR(OFFSET('セット情報(業務便）'!$P$2,MATCH($H99,BカートセットID入力!$F$4:$F$150,0),COLUMN()-COLUMN($U94)),IFERROR(OFFSET('セット情報（サンプル）'!$N$2,MATCH($H99,BカートセットID入力!$I$4:$I$150,0),COLUMN()-COLUMN($U94)),IFERROR(OFFSET('セット情報（イレギュラーサンプル）'!$N$2,MATCH($H99,BカートセットID入力!$L$4:$L$150,0),COLUMN()-COLUMN($U94)),""))))</f>
        <v/>
      </c>
      <c r="AS99" s="53" t="str">
        <f ca="1">IFERROR(OFFSET('セット情報(宅配便）'!$P$2,MATCH($H99,BカートセットID入力!$C$4:$C$150,0),COLUMN()-COLUMN($U94)),IFERROR(OFFSET('セット情報(業務便）'!$P$2,MATCH($H99,BカートセットID入力!$F$4:$F$150,0),COLUMN()-COLUMN($U94)),IFERROR(OFFSET('セット情報（サンプル）'!$N$2,MATCH($H99,BカートセットID入力!$I$4:$I$150,0),COLUMN()-COLUMN($U94)),IFERROR(OFFSET('セット情報（イレギュラーサンプル）'!$N$2,MATCH($H99,BカートセットID入力!$L$4:$L$150,0),COLUMN()-COLUMN($U94)),""))))</f>
        <v/>
      </c>
      <c r="AT99" s="53" t="str">
        <f ca="1">IFERROR(OFFSET('セット情報(宅配便）'!$P$2,MATCH($H99,BカートセットID入力!$C$4:$C$150,0),COLUMN()-COLUMN($U94)),IFERROR(OFFSET('セット情報(業務便）'!$P$2,MATCH($H99,BカートセットID入力!$F$4:$F$150,0),COLUMN()-COLUMN($U94)),IFERROR(OFFSET('セット情報（サンプル）'!$N$2,MATCH($H99,BカートセットID入力!$I$4:$I$150,0),COLUMN()-COLUMN($U94)),IFERROR(OFFSET('セット情報（イレギュラーサンプル）'!$N$2,MATCH($H99,BカートセットID入力!$L$4:$L$150,0),COLUMN()-COLUMN($U94)),""))))</f>
        <v/>
      </c>
    </row>
    <row r="100" spans="1:46">
      <c r="A100" s="144"/>
      <c r="B100" s="53" t="str">
        <f>IF(ISBLANK(現行セット情報CSV!A100),"",現行セット情報CSV!A100)</f>
        <v/>
      </c>
      <c r="C100" s="53" t="str">
        <f>IF(ISBLANK(現行セット情報CSV!B100),"",現行セット情報CSV!B100)&amp;IFERROR(VLOOKUP(A100,上部フリースペースHTML!$A$3:$H$5,8,FALSE),"")</f>
        <v/>
      </c>
      <c r="D100" s="53" t="str">
        <f>IF(ISBLANK(現行セット情報CSV!C100),"",現行セット情報CSV!C100)</f>
        <v/>
      </c>
      <c r="E100" s="53" t="str">
        <f>IF(ISBLANK(現行セット情報CSV!D100),"",現行セット情報CSV!D100)</f>
        <v/>
      </c>
      <c r="F100" s="53" t="str">
        <f>IF(ISBLANK(現行セット情報CSV!E100),"",現行セット情報CSV!E100)</f>
        <v/>
      </c>
      <c r="G100" s="53" t="str">
        <f>IF(ISBLANK(現行セット情報CSV!F100),"",現行セット情報CSV!F100)</f>
        <v/>
      </c>
      <c r="H100" s="53" t="str">
        <f>IF(ISBLANK(現行セット情報CSV!G100),"",現行セット情報CSV!G100)</f>
        <v/>
      </c>
      <c r="I100" s="53" t="str">
        <f>IF(ISBLANK(現行セット情報CSV!H100),"",現行セット情報CSV!H100)</f>
        <v/>
      </c>
      <c r="J100" s="53" t="str">
        <f>IF(ISBLANK(現行セット情報CSV!I100),"",現行セット情報CSV!I100&amp;"("&amp;TEXT($J$2,"yyyy年m月")&amp;"納品から)")</f>
        <v/>
      </c>
      <c r="K100" s="53" t="str">
        <f>IF(ISBLANK(現行セット情報CSV!J100),"",現行セット情報CSV!J100)</f>
        <v/>
      </c>
      <c r="L100" s="53" t="str">
        <f>IF(ISBLANK(現行セット情報CSV!K100),"",現行セット情報CSV!K100)</f>
        <v/>
      </c>
      <c r="M100" s="53" t="str">
        <f>IF(ISBLANK(現行セット情報CSV!L100),"",現行セット情報CSV!L100)</f>
        <v/>
      </c>
      <c r="N100" s="53" t="str">
        <f>IF(ISBLANK(現行セット情報CSV!M100),"",現行セット情報CSV!M100)</f>
        <v/>
      </c>
      <c r="O100" s="53" t="str">
        <f>IF(ISBLANK(現行セット情報CSV!N100),"",現行セット情報CSV!N100)</f>
        <v/>
      </c>
      <c r="P100" s="53" t="str">
        <f>IF(ISBLANK(現行セット情報CSV!O100),"",現行セット情報CSV!O100)</f>
        <v/>
      </c>
      <c r="Q100" s="53" t="str">
        <f>IF(ISBLANK(現行セット情報CSV!P100),"",現行セット情報CSV!P100)</f>
        <v/>
      </c>
      <c r="R100" s="53" t="str">
        <f>IF(ISBLANK(現行セット情報CSV!Q100),"",現行セット情報CSV!Q100)</f>
        <v/>
      </c>
      <c r="S100" s="53" t="str">
        <f>IF(ISBLANK(現行セット情報CSV!R100),"",現行セット情報CSV!R100)</f>
        <v/>
      </c>
      <c r="T100" s="53" t="str">
        <f>IF(ISBLANK(現行セット情報CSV!S100),"",現行セット情報CSV!S100)</f>
        <v/>
      </c>
      <c r="U100" s="53" t="str">
        <f ca="1">IFERROR(OFFSET('セット情報(宅配便）'!$P$2,MATCH($H100,BカートセットID入力!$C$4:$C$150,0),COLUMN()-COLUMN($U95)),IFERROR(OFFSET('セット情報(業務便）'!$P$2,MATCH($H100,BカートセットID入力!$F$4:$F$150,0),COLUMN()-COLUMN($U95)),IFERROR(OFFSET('セット情報（サンプル）'!$N$2,MATCH($H100,BカートセットID入力!$I$4:$I$150,0),COLUMN()-COLUMN($U95)),IFERROR(OFFSET('セット情報（イレギュラーサンプル）'!$N$2,MATCH($H100,BカートセットID入力!$L$4:$L$150,0),COLUMN()-COLUMN($U95)),""))))</f>
        <v/>
      </c>
      <c r="V100" s="53" t="str">
        <f ca="1">IFERROR(OFFSET('セット情報(宅配便）'!$P$2,MATCH($H100,BカートセットID入力!$C$4:$C$150,0),COLUMN()-COLUMN($U95)),IFERROR(OFFSET('セット情報(業務便）'!$P$2,MATCH($H100,BカートセットID入力!$F$4:$F$150,0),COLUMN()-COLUMN($U95)),IFERROR(OFFSET('セット情報（サンプル）'!$N$2,MATCH($H100,BカートセットID入力!$I$4:$I$150,0),COLUMN()-COLUMN($U95)),IFERROR(OFFSET('セット情報（イレギュラーサンプル）'!$N$2,MATCH($H100,BカートセットID入力!$L$4:$L$150,0),COLUMN()-COLUMN($U95)),""))))</f>
        <v/>
      </c>
      <c r="W100" s="53" t="str">
        <f ca="1">IFERROR(OFFSET('セット情報(宅配便）'!$P$2,MATCH($H100,BカートセットID入力!$C$4:$C$150,0),COLUMN()-COLUMN($U95)),IFERROR(OFFSET('セット情報(業務便）'!$P$2,MATCH($H100,BカートセットID入力!$F$4:$F$150,0),COLUMN()-COLUMN($U95)),IFERROR(OFFSET('セット情報（サンプル）'!$N$2,MATCH($H100,BカートセットID入力!$I$4:$I$150,0),COLUMN()-COLUMN($U95)),IFERROR(OFFSET('セット情報（イレギュラーサンプル）'!$N$2,MATCH($H100,BカートセットID入力!$L$4:$L$150,0),COLUMN()-COLUMN($U95)),""))))</f>
        <v/>
      </c>
      <c r="X100" s="53" t="str">
        <f ca="1">IFERROR(OFFSET('セット情報(宅配便）'!$P$2,MATCH($H100,BカートセットID入力!$C$4:$C$150,0),COLUMN()-COLUMN($U95)),IFERROR(OFFSET('セット情報(業務便）'!$P$2,MATCH($H100,BカートセットID入力!$F$4:$F$150,0),COLUMN()-COLUMN($U95)),IFERROR(OFFSET('セット情報（サンプル）'!$N$2,MATCH($H100,BカートセットID入力!$I$4:$I$150,0),COLUMN()-COLUMN($U95)),IFERROR(OFFSET('セット情報（イレギュラーサンプル）'!$N$2,MATCH($H100,BカートセットID入力!$L$4:$L$150,0),COLUMN()-COLUMN($U95)),""))))</f>
        <v/>
      </c>
      <c r="Y100" s="53" t="str">
        <f ca="1">IFERROR(OFFSET('セット情報(宅配便）'!$P$2,MATCH($H100,BカートセットID入力!$C$4:$C$150,0),COLUMN()-COLUMN($U95)),IFERROR(OFFSET('セット情報(業務便）'!$P$2,MATCH($H100,BカートセットID入力!$F$4:$F$150,0),COLUMN()-COLUMN($U95)),IFERROR(OFFSET('セット情報（サンプル）'!$N$2,MATCH($H100,BカートセットID入力!$I$4:$I$150,0),COLUMN()-COLUMN($U95)),IFERROR(OFFSET('セット情報（イレギュラーサンプル）'!$N$2,MATCH($H100,BカートセットID入力!$L$4:$L$150,0),COLUMN()-COLUMN($U95)),""))))</f>
        <v/>
      </c>
      <c r="Z100" s="53" t="str">
        <f ca="1">IFERROR(OFFSET('セット情報(宅配便）'!$P$2,MATCH($H100,BカートセットID入力!$C$4:$C$150,0),COLUMN()-COLUMN($U95)),IFERROR(OFFSET('セット情報(業務便）'!$P$2,MATCH($H100,BカートセットID入力!$F$4:$F$150,0),COLUMN()-COLUMN($U95)),IFERROR(OFFSET('セット情報（サンプル）'!$N$2,MATCH($H100,BカートセットID入力!$I$4:$I$150,0),COLUMN()-COLUMN($U95)),IFERROR(OFFSET('セット情報（イレギュラーサンプル）'!$N$2,MATCH($H100,BカートセットID入力!$L$4:$L$150,0),COLUMN()-COLUMN($U95)),""))))</f>
        <v/>
      </c>
      <c r="AA100" s="53" t="str">
        <f ca="1">IFERROR(OFFSET('セット情報(宅配便）'!$P$2,MATCH($H100,BカートセットID入力!$C$4:$C$150,0),COLUMN()-COLUMN($U95)),IFERROR(OFFSET('セット情報(業務便）'!$P$2,MATCH($H100,BカートセットID入力!$F$4:$F$150,0),COLUMN()-COLUMN($U95)),IFERROR(OFFSET('セット情報（サンプル）'!$N$2,MATCH($H100,BカートセットID入力!$I$4:$I$150,0),COLUMN()-COLUMN($U95)),IFERROR(OFFSET('セット情報（イレギュラーサンプル）'!$N$2,MATCH($H100,BカートセットID入力!$L$4:$L$150,0),COLUMN()-COLUMN($U95)),""))))</f>
        <v/>
      </c>
      <c r="AB100" s="53" t="str">
        <f ca="1">IFERROR(OFFSET('セット情報(宅配便）'!$P$2,MATCH($H100,BカートセットID入力!$C$4:$C$150,0),COLUMN()-COLUMN($U95)),IFERROR(OFFSET('セット情報(業務便）'!$P$2,MATCH($H100,BカートセットID入力!$F$4:$F$150,0),COLUMN()-COLUMN($U95)),IFERROR(OFFSET('セット情報（サンプル）'!$N$2,MATCH($H100,BカートセットID入力!$I$4:$I$150,0),COLUMN()-COLUMN($U95)),IFERROR(OFFSET('セット情報（イレギュラーサンプル）'!$N$2,MATCH($H100,BカートセットID入力!$L$4:$L$150,0),COLUMN()-COLUMN($U95)),""))))</f>
        <v/>
      </c>
      <c r="AC100" s="53" t="str">
        <f ca="1">IFERROR(OFFSET('セット情報(宅配便）'!$P$2,MATCH($H100,BカートセットID入力!$C$4:$C$150,0),COLUMN()-COLUMN($U95)),IFERROR(OFFSET('セット情報(業務便）'!$P$2,MATCH($H100,BカートセットID入力!$F$4:$F$150,0),COLUMN()-COLUMN($U95)),IFERROR(OFFSET('セット情報（サンプル）'!$N$2,MATCH($H100,BカートセットID入力!$I$4:$I$150,0),COLUMN()-COLUMN($U95)),IFERROR(OFFSET('セット情報（イレギュラーサンプル）'!$N$2,MATCH($H100,BカートセットID入力!$L$4:$L$150,0),COLUMN()-COLUMN($U95)),""))))</f>
        <v/>
      </c>
      <c r="AD100" s="53" t="str">
        <f ca="1">IFERROR(OFFSET('セット情報(宅配便）'!$P$2,MATCH($H100,BカートセットID入力!$C$4:$C$150,0),COLUMN()-COLUMN($U95)),IFERROR(OFFSET('セット情報(業務便）'!$P$2,MATCH($H100,BカートセットID入力!$F$4:$F$150,0),COLUMN()-COLUMN($U95)),IFERROR(OFFSET('セット情報（サンプル）'!$N$2,MATCH($H100,BカートセットID入力!$I$4:$I$150,0),COLUMN()-COLUMN($U95)),IFERROR(OFFSET('セット情報（イレギュラーサンプル）'!$N$2,MATCH($H100,BカートセットID入力!$L$4:$L$150,0),COLUMN()-COLUMN($U95)),""))))</f>
        <v/>
      </c>
      <c r="AE100" s="53" t="str">
        <f ca="1">IFERROR(OFFSET('セット情報(宅配便）'!$P$2,MATCH($H100,BカートセットID入力!$C$4:$C$150,0),COLUMN()-COLUMN($U95)),IFERROR(OFFSET('セット情報(業務便）'!$P$2,MATCH($H100,BカートセットID入力!$F$4:$F$150,0),COLUMN()-COLUMN($U95)),IFERROR(OFFSET('セット情報（サンプル）'!$N$2,MATCH($H100,BカートセットID入力!$I$4:$I$150,0),COLUMN()-COLUMN($U95)),IFERROR(OFFSET('セット情報（イレギュラーサンプル）'!$N$2,MATCH($H100,BカートセットID入力!$L$4:$L$150,0),COLUMN()-COLUMN($U95)),""))))</f>
        <v/>
      </c>
      <c r="AF100" s="53" t="str">
        <f ca="1">IFERROR(OFFSET('セット情報(宅配便）'!$P$2,MATCH($H100,BカートセットID入力!$C$4:$C$150,0),COLUMN()-COLUMN($U95)),IFERROR(OFFSET('セット情報(業務便）'!$P$2,MATCH($H100,BカートセットID入力!$F$4:$F$150,0),COLUMN()-COLUMN($U95)),IFERROR(OFFSET('セット情報（サンプル）'!$N$2,MATCH($H100,BカートセットID入力!$I$4:$I$150,0),COLUMN()-COLUMN($U95)),IFERROR(OFFSET('セット情報（イレギュラーサンプル）'!$N$2,MATCH($H100,BカートセットID入力!$L$4:$L$150,0),COLUMN()-COLUMN($U95)),""))))</f>
        <v/>
      </c>
      <c r="AG100" s="53" t="str">
        <f ca="1">IFERROR(OFFSET('セット情報(宅配便）'!$P$2,MATCH($H100,BカートセットID入力!$C$4:$C$150,0),COLUMN()-COLUMN($U95)),IFERROR(OFFSET('セット情報(業務便）'!$P$2,MATCH($H100,BカートセットID入力!$F$4:$F$150,0),COLUMN()-COLUMN($U95)),IFERROR(OFFSET('セット情報（サンプル）'!$N$2,MATCH($H100,BカートセットID入力!$I$4:$I$150,0),COLUMN()-COLUMN($U95)),IFERROR(OFFSET('セット情報（イレギュラーサンプル）'!$N$2,MATCH($H100,BカートセットID入力!$L$4:$L$150,0),COLUMN()-COLUMN($U95)),""))))</f>
        <v/>
      </c>
      <c r="AH100" s="53" t="str">
        <f ca="1">IFERROR(OFFSET('セット情報(宅配便）'!$P$2,MATCH($H100,BカートセットID入力!$C$4:$C$150,0),COLUMN()-COLUMN($U95)),IFERROR(OFFSET('セット情報(業務便）'!$P$2,MATCH($H100,BカートセットID入力!$F$4:$F$150,0),COLUMN()-COLUMN($U95)),IFERROR(OFFSET('セット情報（サンプル）'!$N$2,MATCH($H100,BカートセットID入力!$I$4:$I$150,0),COLUMN()-COLUMN($U95)),IFERROR(OFFSET('セット情報（イレギュラーサンプル）'!$N$2,MATCH($H100,BカートセットID入力!$L$4:$L$150,0),COLUMN()-COLUMN($U95)),""))))</f>
        <v/>
      </c>
      <c r="AI100" s="53" t="str">
        <f ca="1">IFERROR(OFFSET('セット情報(宅配便）'!$P$2,MATCH($H100,BカートセットID入力!$C$4:$C$150,0),COLUMN()-COLUMN($U95)),IFERROR(OFFSET('セット情報(業務便）'!$P$2,MATCH($H100,BカートセットID入力!$F$4:$F$150,0),COLUMN()-COLUMN($U95)),IFERROR(OFFSET('セット情報（サンプル）'!$N$2,MATCH($H100,BカートセットID入力!$I$4:$I$150,0),COLUMN()-COLUMN($U95)),IFERROR(OFFSET('セット情報（イレギュラーサンプル）'!$N$2,MATCH($H100,BカートセットID入力!$L$4:$L$150,0),COLUMN()-COLUMN($U95)),""))))</f>
        <v/>
      </c>
      <c r="AJ100" s="53" t="str">
        <f ca="1">IFERROR(OFFSET('セット情報(宅配便）'!$P$2,MATCH($H100,BカートセットID入力!$C$4:$C$150,0),COLUMN()-COLUMN($U95)),IFERROR(OFFSET('セット情報(業務便）'!$P$2,MATCH($H100,BカートセットID入力!$F$4:$F$150,0),COLUMN()-COLUMN($U95)),IFERROR(OFFSET('セット情報（サンプル）'!$N$2,MATCH($H100,BカートセットID入力!$I$4:$I$150,0),COLUMN()-COLUMN($U95)),IFERROR(OFFSET('セット情報（イレギュラーサンプル）'!$N$2,MATCH($H100,BカートセットID入力!$L$4:$L$150,0),COLUMN()-COLUMN($U95)),""))))</f>
        <v/>
      </c>
      <c r="AK100" s="53" t="str">
        <f ca="1">IFERROR(OFFSET('セット情報(宅配便）'!$P$2,MATCH($H100,BカートセットID入力!$C$4:$C$150,0),COLUMN()-COLUMN($U95)),IFERROR(OFFSET('セット情報(業務便）'!$P$2,MATCH($H100,BカートセットID入力!$F$4:$F$150,0),COLUMN()-COLUMN($U95)),IFERROR(OFFSET('セット情報（サンプル）'!$N$2,MATCH($H100,BカートセットID入力!$I$4:$I$150,0),COLUMN()-COLUMN($U95)),IFERROR(OFFSET('セット情報（イレギュラーサンプル）'!$N$2,MATCH($H100,BカートセットID入力!$L$4:$L$150,0),COLUMN()-COLUMN($U95)),""))))</f>
        <v/>
      </c>
      <c r="AL100" s="53" t="str">
        <f ca="1">IFERROR(OFFSET('セット情報(宅配便）'!$P$2,MATCH($H100,BカートセットID入力!$C$4:$C$150,0),COLUMN()-COLUMN($U95)),IFERROR(OFFSET('セット情報(業務便）'!$P$2,MATCH($H100,BカートセットID入力!$F$4:$F$150,0),COLUMN()-COLUMN($U95)),IFERROR(OFFSET('セット情報（サンプル）'!$N$2,MATCH($H100,BカートセットID入力!$I$4:$I$150,0),COLUMN()-COLUMN($U95)),IFERROR(OFFSET('セット情報（イレギュラーサンプル）'!$N$2,MATCH($H100,BカートセットID入力!$L$4:$L$150,0),COLUMN()-COLUMN($U95)),""))))</f>
        <v/>
      </c>
      <c r="AM100" s="53" t="str">
        <f ca="1">IFERROR(OFFSET('セット情報(宅配便）'!$P$2,MATCH($H100,BカートセットID入力!$C$4:$C$150,0),COLUMN()-COLUMN($U95)),IFERROR(OFFSET('セット情報(業務便）'!$P$2,MATCH($H100,BカートセットID入力!$F$4:$F$150,0),COLUMN()-COLUMN($U95)),IFERROR(OFFSET('セット情報（サンプル）'!$N$2,MATCH($H100,BカートセットID入力!$I$4:$I$150,0),COLUMN()-COLUMN($U95)),IFERROR(OFFSET('セット情報（イレギュラーサンプル）'!$N$2,MATCH($H100,BカートセットID入力!$L$4:$L$150,0),COLUMN()-COLUMN($U95)),""))))</f>
        <v/>
      </c>
      <c r="AN100" s="53" t="str">
        <f ca="1">IFERROR(OFFSET('セット情報(宅配便）'!$P$2,MATCH($H100,BカートセットID入力!$C$4:$C$150,0),COLUMN()-COLUMN($U95)),IFERROR(OFFSET('セット情報(業務便）'!$P$2,MATCH($H100,BカートセットID入力!$F$4:$F$150,0),COLUMN()-COLUMN($U95)),IFERROR(OFFSET('セット情報（サンプル）'!$N$2,MATCH($H100,BカートセットID入力!$I$4:$I$150,0),COLUMN()-COLUMN($U95)),IFERROR(OFFSET('セット情報（イレギュラーサンプル）'!$N$2,MATCH($H100,BカートセットID入力!$L$4:$L$150,0),COLUMN()-COLUMN($U95)),""))))</f>
        <v/>
      </c>
      <c r="AO100" s="53" t="str">
        <f ca="1">IFERROR(OFFSET('セット情報(宅配便）'!$P$2,MATCH($H100,BカートセットID入力!$C$4:$C$150,0),COLUMN()-COLUMN($U95)),IFERROR(OFFSET('セット情報(業務便）'!$P$2,MATCH($H100,BカートセットID入力!$F$4:$F$150,0),COLUMN()-COLUMN($U95)),IFERROR(OFFSET('セット情報（サンプル）'!$N$2,MATCH($H100,BカートセットID入力!$I$4:$I$150,0),COLUMN()-COLUMN($U95)),IFERROR(OFFSET('セット情報（イレギュラーサンプル）'!$N$2,MATCH($H100,BカートセットID入力!$L$4:$L$150,0),COLUMN()-COLUMN($U95)),""))))</f>
        <v/>
      </c>
      <c r="AP100" s="53" t="str">
        <f ca="1">IFERROR(OFFSET('セット情報(宅配便）'!$P$2,MATCH($H100,BカートセットID入力!$C$4:$C$150,0),COLUMN()-COLUMN($U95)),IFERROR(OFFSET('セット情報(業務便）'!$P$2,MATCH($H100,BカートセットID入力!$F$4:$F$150,0),COLUMN()-COLUMN($U95)),IFERROR(OFFSET('セット情報（サンプル）'!$N$2,MATCH($H100,BカートセットID入力!$I$4:$I$150,0),COLUMN()-COLUMN($U95)),IFERROR(OFFSET('セット情報（イレギュラーサンプル）'!$N$2,MATCH($H100,BカートセットID入力!$L$4:$L$150,0),COLUMN()-COLUMN($U95)),""))))</f>
        <v/>
      </c>
      <c r="AQ100" s="53" t="str">
        <f ca="1">IFERROR(OFFSET('セット情報(宅配便）'!$P$2,MATCH($H100,BカートセットID入力!$C$4:$C$150,0),COLUMN()-COLUMN($U95)),IFERROR(OFFSET('セット情報(業務便）'!$P$2,MATCH($H100,BカートセットID入力!$F$4:$F$150,0),COLUMN()-COLUMN($U95)),IFERROR(OFFSET('セット情報（サンプル）'!$N$2,MATCH($H100,BカートセットID入力!$I$4:$I$150,0),COLUMN()-COLUMN($U95)),IFERROR(OFFSET('セット情報（イレギュラーサンプル）'!$N$2,MATCH($H100,BカートセットID入力!$L$4:$L$150,0),COLUMN()-COLUMN($U95)),""))))</f>
        <v/>
      </c>
      <c r="AR100" s="53" t="str">
        <f ca="1">IFERROR(OFFSET('セット情報(宅配便）'!$P$2,MATCH($H100,BカートセットID入力!$C$4:$C$150,0),COLUMN()-COLUMN($U95)),IFERROR(OFFSET('セット情報(業務便）'!$P$2,MATCH($H100,BカートセットID入力!$F$4:$F$150,0),COLUMN()-COLUMN($U95)),IFERROR(OFFSET('セット情報（サンプル）'!$N$2,MATCH($H100,BカートセットID入力!$I$4:$I$150,0),COLUMN()-COLUMN($U95)),IFERROR(OFFSET('セット情報（イレギュラーサンプル）'!$N$2,MATCH($H100,BカートセットID入力!$L$4:$L$150,0),COLUMN()-COLUMN($U95)),""))))</f>
        <v/>
      </c>
      <c r="AS100" s="53" t="str">
        <f ca="1">IFERROR(OFFSET('セット情報(宅配便）'!$P$2,MATCH($H100,BカートセットID入力!$C$4:$C$150,0),COLUMN()-COLUMN($U95)),IFERROR(OFFSET('セット情報(業務便）'!$P$2,MATCH($H100,BカートセットID入力!$F$4:$F$150,0),COLUMN()-COLUMN($U95)),IFERROR(OFFSET('セット情報（サンプル）'!$N$2,MATCH($H100,BカートセットID入力!$I$4:$I$150,0),COLUMN()-COLUMN($U95)),IFERROR(OFFSET('セット情報（イレギュラーサンプル）'!$N$2,MATCH($H100,BカートセットID入力!$L$4:$L$150,0),COLUMN()-COLUMN($U95)),""))))</f>
        <v/>
      </c>
      <c r="AT100" s="53" t="str">
        <f ca="1">IFERROR(OFFSET('セット情報(宅配便）'!$P$2,MATCH($H100,BカートセットID入力!$C$4:$C$150,0),COLUMN()-COLUMN($U95)),IFERROR(OFFSET('セット情報(業務便）'!$P$2,MATCH($H100,BカートセットID入力!$F$4:$F$150,0),COLUMN()-COLUMN($U95)),IFERROR(OFFSET('セット情報（サンプル）'!$N$2,MATCH($H100,BカートセットID入力!$I$4:$I$150,0),COLUMN()-COLUMN($U95)),IFERROR(OFFSET('セット情報（イレギュラーサンプル）'!$N$2,MATCH($H100,BカートセットID入力!$L$4:$L$150,0),COLUMN()-COLUMN($U95)),""))))</f>
        <v/>
      </c>
    </row>
    <row r="101" spans="1:46">
      <c r="A101" s="144"/>
      <c r="B101" s="53" t="str">
        <f>IF(ISBLANK(現行セット情報CSV!A101),"",現行セット情報CSV!A101)</f>
        <v/>
      </c>
      <c r="C101" s="53" t="str">
        <f>IF(ISBLANK(現行セット情報CSV!B101),"",現行セット情報CSV!B101)&amp;IFERROR(VLOOKUP(A101,上部フリースペースHTML!$A$3:$H$5,8,FALSE),"")</f>
        <v/>
      </c>
      <c r="D101" s="53" t="str">
        <f>IF(ISBLANK(現行セット情報CSV!C101),"",現行セット情報CSV!C101)</f>
        <v/>
      </c>
      <c r="E101" s="53" t="str">
        <f>IF(ISBLANK(現行セット情報CSV!D101),"",現行セット情報CSV!D101)</f>
        <v/>
      </c>
      <c r="F101" s="53" t="str">
        <f>IF(ISBLANK(現行セット情報CSV!E101),"",現行セット情報CSV!E101)</f>
        <v/>
      </c>
      <c r="G101" s="53" t="str">
        <f>IF(ISBLANK(現行セット情報CSV!F101),"",現行セット情報CSV!F101)</f>
        <v/>
      </c>
      <c r="H101" s="53" t="str">
        <f>IF(ISBLANK(現行セット情報CSV!G101),"",現行セット情報CSV!G101)</f>
        <v/>
      </c>
      <c r="I101" s="53" t="str">
        <f>IF(ISBLANK(現行セット情報CSV!H101),"",現行セット情報CSV!H101)</f>
        <v/>
      </c>
      <c r="J101" s="53" t="str">
        <f>IF(ISBLANK(現行セット情報CSV!I101),"",現行セット情報CSV!I101&amp;"("&amp;TEXT($J$2,"yyyy年m月")&amp;"納品から)")</f>
        <v/>
      </c>
      <c r="K101" s="53" t="str">
        <f>IF(ISBLANK(現行セット情報CSV!J101),"",現行セット情報CSV!J101)</f>
        <v/>
      </c>
      <c r="L101" s="53" t="str">
        <f>IF(ISBLANK(現行セット情報CSV!K101),"",現行セット情報CSV!K101)</f>
        <v/>
      </c>
      <c r="M101" s="53" t="str">
        <f>IF(ISBLANK(現行セット情報CSV!L101),"",現行セット情報CSV!L101)</f>
        <v/>
      </c>
      <c r="N101" s="53" t="str">
        <f>IF(ISBLANK(現行セット情報CSV!M101),"",現行セット情報CSV!M101)</f>
        <v/>
      </c>
      <c r="O101" s="53" t="str">
        <f>IF(ISBLANK(現行セット情報CSV!N101),"",現行セット情報CSV!N101)</f>
        <v/>
      </c>
      <c r="P101" s="53" t="str">
        <f>IF(ISBLANK(現行セット情報CSV!O101),"",現行セット情報CSV!O101)</f>
        <v/>
      </c>
      <c r="Q101" s="53" t="str">
        <f>IF(ISBLANK(現行セット情報CSV!P101),"",現行セット情報CSV!P101)</f>
        <v/>
      </c>
      <c r="R101" s="53" t="str">
        <f>IF(ISBLANK(現行セット情報CSV!Q101),"",現行セット情報CSV!Q101)</f>
        <v/>
      </c>
      <c r="S101" s="53" t="str">
        <f>IF(ISBLANK(現行セット情報CSV!R101),"",現行セット情報CSV!R101)</f>
        <v/>
      </c>
      <c r="T101" s="53" t="str">
        <f>IF(ISBLANK(現行セット情報CSV!S101),"",現行セット情報CSV!S101)</f>
        <v/>
      </c>
      <c r="U101" s="53" t="str">
        <f ca="1">IFERROR(OFFSET('セット情報(宅配便）'!$P$2,MATCH($H101,BカートセットID入力!$C$4:$C$150,0),COLUMN()-COLUMN($U96)),IFERROR(OFFSET('セット情報(業務便）'!$P$2,MATCH($H101,BカートセットID入力!$F$4:$F$150,0),COLUMN()-COLUMN($U96)),IFERROR(OFFSET('セット情報（サンプル）'!$N$2,MATCH($H101,BカートセットID入力!$I$4:$I$150,0),COLUMN()-COLUMN($U96)),IFERROR(OFFSET('セット情報（イレギュラーサンプル）'!$N$2,MATCH($H101,BカートセットID入力!$L$4:$L$150,0),COLUMN()-COLUMN($U96)),""))))</f>
        <v/>
      </c>
      <c r="V101" s="53" t="str">
        <f ca="1">IFERROR(OFFSET('セット情報(宅配便）'!$P$2,MATCH($H101,BカートセットID入力!$C$4:$C$150,0),COLUMN()-COLUMN($U96)),IFERROR(OFFSET('セット情報(業務便）'!$P$2,MATCH($H101,BカートセットID入力!$F$4:$F$150,0),COLUMN()-COLUMN($U96)),IFERROR(OFFSET('セット情報（サンプル）'!$N$2,MATCH($H101,BカートセットID入力!$I$4:$I$150,0),COLUMN()-COLUMN($U96)),IFERROR(OFFSET('セット情報（イレギュラーサンプル）'!$N$2,MATCH($H101,BカートセットID入力!$L$4:$L$150,0),COLUMN()-COLUMN($U96)),""))))</f>
        <v/>
      </c>
      <c r="W101" s="53" t="str">
        <f ca="1">IFERROR(OFFSET('セット情報(宅配便）'!$P$2,MATCH($H101,BカートセットID入力!$C$4:$C$150,0),COLUMN()-COLUMN($U96)),IFERROR(OFFSET('セット情報(業務便）'!$P$2,MATCH($H101,BカートセットID入力!$F$4:$F$150,0),COLUMN()-COLUMN($U96)),IFERROR(OFFSET('セット情報（サンプル）'!$N$2,MATCH($H101,BカートセットID入力!$I$4:$I$150,0),COLUMN()-COLUMN($U96)),IFERROR(OFFSET('セット情報（イレギュラーサンプル）'!$N$2,MATCH($H101,BカートセットID入力!$L$4:$L$150,0),COLUMN()-COLUMN($U96)),""))))</f>
        <v/>
      </c>
      <c r="X101" s="53" t="str">
        <f ca="1">IFERROR(OFFSET('セット情報(宅配便）'!$P$2,MATCH($H101,BカートセットID入力!$C$4:$C$150,0),COLUMN()-COLUMN($U96)),IFERROR(OFFSET('セット情報(業務便）'!$P$2,MATCH($H101,BカートセットID入力!$F$4:$F$150,0),COLUMN()-COLUMN($U96)),IFERROR(OFFSET('セット情報（サンプル）'!$N$2,MATCH($H101,BカートセットID入力!$I$4:$I$150,0),COLUMN()-COLUMN($U96)),IFERROR(OFFSET('セット情報（イレギュラーサンプル）'!$N$2,MATCH($H101,BカートセットID入力!$L$4:$L$150,0),COLUMN()-COLUMN($U96)),""))))</f>
        <v/>
      </c>
      <c r="Y101" s="53" t="str">
        <f ca="1">IFERROR(OFFSET('セット情報(宅配便）'!$P$2,MATCH($H101,BカートセットID入力!$C$4:$C$150,0),COLUMN()-COLUMN($U96)),IFERROR(OFFSET('セット情報(業務便）'!$P$2,MATCH($H101,BカートセットID入力!$F$4:$F$150,0),COLUMN()-COLUMN($U96)),IFERROR(OFFSET('セット情報（サンプル）'!$N$2,MATCH($H101,BカートセットID入力!$I$4:$I$150,0),COLUMN()-COLUMN($U96)),IFERROR(OFFSET('セット情報（イレギュラーサンプル）'!$N$2,MATCH($H101,BカートセットID入力!$L$4:$L$150,0),COLUMN()-COLUMN($U96)),""))))</f>
        <v/>
      </c>
      <c r="Z101" s="53" t="str">
        <f ca="1">IFERROR(OFFSET('セット情報(宅配便）'!$P$2,MATCH($H101,BカートセットID入力!$C$4:$C$150,0),COLUMN()-COLUMN($U96)),IFERROR(OFFSET('セット情報(業務便）'!$P$2,MATCH($H101,BカートセットID入力!$F$4:$F$150,0),COLUMN()-COLUMN($U96)),IFERROR(OFFSET('セット情報（サンプル）'!$N$2,MATCH($H101,BカートセットID入力!$I$4:$I$150,0),COLUMN()-COLUMN($U96)),IFERROR(OFFSET('セット情報（イレギュラーサンプル）'!$N$2,MATCH($H101,BカートセットID入力!$L$4:$L$150,0),COLUMN()-COLUMN($U96)),""))))</f>
        <v/>
      </c>
      <c r="AA101" s="53" t="str">
        <f ca="1">IFERROR(OFFSET('セット情報(宅配便）'!$P$2,MATCH($H101,BカートセットID入力!$C$4:$C$150,0),COLUMN()-COLUMN($U96)),IFERROR(OFFSET('セット情報(業務便）'!$P$2,MATCH($H101,BカートセットID入力!$F$4:$F$150,0),COLUMN()-COLUMN($U96)),IFERROR(OFFSET('セット情報（サンプル）'!$N$2,MATCH($H101,BカートセットID入力!$I$4:$I$150,0),COLUMN()-COLUMN($U96)),IFERROR(OFFSET('セット情報（イレギュラーサンプル）'!$N$2,MATCH($H101,BカートセットID入力!$L$4:$L$150,0),COLUMN()-COLUMN($U96)),""))))</f>
        <v/>
      </c>
      <c r="AB101" s="53" t="str">
        <f ca="1">IFERROR(OFFSET('セット情報(宅配便）'!$P$2,MATCH($H101,BカートセットID入力!$C$4:$C$150,0),COLUMN()-COLUMN($U96)),IFERROR(OFFSET('セット情報(業務便）'!$P$2,MATCH($H101,BカートセットID入力!$F$4:$F$150,0),COLUMN()-COLUMN($U96)),IFERROR(OFFSET('セット情報（サンプル）'!$N$2,MATCH($H101,BカートセットID入力!$I$4:$I$150,0),COLUMN()-COLUMN($U96)),IFERROR(OFFSET('セット情報（イレギュラーサンプル）'!$N$2,MATCH($H101,BカートセットID入力!$L$4:$L$150,0),COLUMN()-COLUMN($U96)),""))))</f>
        <v/>
      </c>
      <c r="AC101" s="53" t="str">
        <f ca="1">IFERROR(OFFSET('セット情報(宅配便）'!$P$2,MATCH($H101,BカートセットID入力!$C$4:$C$150,0),COLUMN()-COLUMN($U96)),IFERROR(OFFSET('セット情報(業務便）'!$P$2,MATCH($H101,BカートセットID入力!$F$4:$F$150,0),COLUMN()-COLUMN($U96)),IFERROR(OFFSET('セット情報（サンプル）'!$N$2,MATCH($H101,BカートセットID入力!$I$4:$I$150,0),COLUMN()-COLUMN($U96)),IFERROR(OFFSET('セット情報（イレギュラーサンプル）'!$N$2,MATCH($H101,BカートセットID入力!$L$4:$L$150,0),COLUMN()-COLUMN($U96)),""))))</f>
        <v/>
      </c>
      <c r="AD101" s="53" t="str">
        <f ca="1">IFERROR(OFFSET('セット情報(宅配便）'!$P$2,MATCH($H101,BカートセットID入力!$C$4:$C$150,0),COLUMN()-COLUMN($U96)),IFERROR(OFFSET('セット情報(業務便）'!$P$2,MATCH($H101,BカートセットID入力!$F$4:$F$150,0),COLUMN()-COLUMN($U96)),IFERROR(OFFSET('セット情報（サンプル）'!$N$2,MATCH($H101,BカートセットID入力!$I$4:$I$150,0),COLUMN()-COLUMN($U96)),IFERROR(OFFSET('セット情報（イレギュラーサンプル）'!$N$2,MATCH($H101,BカートセットID入力!$L$4:$L$150,0),COLUMN()-COLUMN($U96)),""))))</f>
        <v/>
      </c>
      <c r="AE101" s="53" t="str">
        <f ca="1">IFERROR(OFFSET('セット情報(宅配便）'!$P$2,MATCH($H101,BカートセットID入力!$C$4:$C$150,0),COLUMN()-COLUMN($U96)),IFERROR(OFFSET('セット情報(業務便）'!$P$2,MATCH($H101,BカートセットID入力!$F$4:$F$150,0),COLUMN()-COLUMN($U96)),IFERROR(OFFSET('セット情報（サンプル）'!$N$2,MATCH($H101,BカートセットID入力!$I$4:$I$150,0),COLUMN()-COLUMN($U96)),IFERROR(OFFSET('セット情報（イレギュラーサンプル）'!$N$2,MATCH($H101,BカートセットID入力!$L$4:$L$150,0),COLUMN()-COLUMN($U96)),""))))</f>
        <v/>
      </c>
      <c r="AF101" s="53" t="str">
        <f ca="1">IFERROR(OFFSET('セット情報(宅配便）'!$P$2,MATCH($H101,BカートセットID入力!$C$4:$C$150,0),COLUMN()-COLUMN($U96)),IFERROR(OFFSET('セット情報(業務便）'!$P$2,MATCH($H101,BカートセットID入力!$F$4:$F$150,0),COLUMN()-COLUMN($U96)),IFERROR(OFFSET('セット情報（サンプル）'!$N$2,MATCH($H101,BカートセットID入力!$I$4:$I$150,0),COLUMN()-COLUMN($U96)),IFERROR(OFFSET('セット情報（イレギュラーサンプル）'!$N$2,MATCH($H101,BカートセットID入力!$L$4:$L$150,0),COLUMN()-COLUMN($U96)),""))))</f>
        <v/>
      </c>
      <c r="AG101" s="53" t="str">
        <f ca="1">IFERROR(OFFSET('セット情報(宅配便）'!$P$2,MATCH($H101,BカートセットID入力!$C$4:$C$150,0),COLUMN()-COLUMN($U96)),IFERROR(OFFSET('セット情報(業務便）'!$P$2,MATCH($H101,BカートセットID入力!$F$4:$F$150,0),COLUMN()-COLUMN($U96)),IFERROR(OFFSET('セット情報（サンプル）'!$N$2,MATCH($H101,BカートセットID入力!$I$4:$I$150,0),COLUMN()-COLUMN($U96)),IFERROR(OFFSET('セット情報（イレギュラーサンプル）'!$N$2,MATCH($H101,BカートセットID入力!$L$4:$L$150,0),COLUMN()-COLUMN($U96)),""))))</f>
        <v/>
      </c>
      <c r="AH101" s="53" t="str">
        <f ca="1">IFERROR(OFFSET('セット情報(宅配便）'!$P$2,MATCH($H101,BカートセットID入力!$C$4:$C$150,0),COLUMN()-COLUMN($U96)),IFERROR(OFFSET('セット情報(業務便）'!$P$2,MATCH($H101,BカートセットID入力!$F$4:$F$150,0),COLUMN()-COLUMN($U96)),IFERROR(OFFSET('セット情報（サンプル）'!$N$2,MATCH($H101,BカートセットID入力!$I$4:$I$150,0),COLUMN()-COLUMN($U96)),IFERROR(OFFSET('セット情報（イレギュラーサンプル）'!$N$2,MATCH($H101,BカートセットID入力!$L$4:$L$150,0),COLUMN()-COLUMN($U96)),""))))</f>
        <v/>
      </c>
      <c r="AI101" s="53" t="str">
        <f ca="1">IFERROR(OFFSET('セット情報(宅配便）'!$P$2,MATCH($H101,BカートセットID入力!$C$4:$C$150,0),COLUMN()-COLUMN($U96)),IFERROR(OFFSET('セット情報(業務便）'!$P$2,MATCH($H101,BカートセットID入力!$F$4:$F$150,0),COLUMN()-COLUMN($U96)),IFERROR(OFFSET('セット情報（サンプル）'!$N$2,MATCH($H101,BカートセットID入力!$I$4:$I$150,0),COLUMN()-COLUMN($U96)),IFERROR(OFFSET('セット情報（イレギュラーサンプル）'!$N$2,MATCH($H101,BカートセットID入力!$L$4:$L$150,0),COLUMN()-COLUMN($U96)),""))))</f>
        <v/>
      </c>
      <c r="AJ101" s="53" t="str">
        <f ca="1">IFERROR(OFFSET('セット情報(宅配便）'!$P$2,MATCH($H101,BカートセットID入力!$C$4:$C$150,0),COLUMN()-COLUMN($U96)),IFERROR(OFFSET('セット情報(業務便）'!$P$2,MATCH($H101,BカートセットID入力!$F$4:$F$150,0),COLUMN()-COLUMN($U96)),IFERROR(OFFSET('セット情報（サンプル）'!$N$2,MATCH($H101,BカートセットID入力!$I$4:$I$150,0),COLUMN()-COLUMN($U96)),IFERROR(OFFSET('セット情報（イレギュラーサンプル）'!$N$2,MATCH($H101,BカートセットID入力!$L$4:$L$150,0),COLUMN()-COLUMN($U96)),""))))</f>
        <v/>
      </c>
      <c r="AK101" s="53" t="str">
        <f ca="1">IFERROR(OFFSET('セット情報(宅配便）'!$P$2,MATCH($H101,BカートセットID入力!$C$4:$C$150,0),COLUMN()-COLUMN($U96)),IFERROR(OFFSET('セット情報(業務便）'!$P$2,MATCH($H101,BカートセットID入力!$F$4:$F$150,0),COLUMN()-COLUMN($U96)),IFERROR(OFFSET('セット情報（サンプル）'!$N$2,MATCH($H101,BカートセットID入力!$I$4:$I$150,0),COLUMN()-COLUMN($U96)),IFERROR(OFFSET('セット情報（イレギュラーサンプル）'!$N$2,MATCH($H101,BカートセットID入力!$L$4:$L$150,0),COLUMN()-COLUMN($U96)),""))))</f>
        <v/>
      </c>
      <c r="AL101" s="53" t="str">
        <f ca="1">IFERROR(OFFSET('セット情報(宅配便）'!$P$2,MATCH($H101,BカートセットID入力!$C$4:$C$150,0),COLUMN()-COLUMN($U96)),IFERROR(OFFSET('セット情報(業務便）'!$P$2,MATCH($H101,BカートセットID入力!$F$4:$F$150,0),COLUMN()-COLUMN($U96)),IFERROR(OFFSET('セット情報（サンプル）'!$N$2,MATCH($H101,BカートセットID入力!$I$4:$I$150,0),COLUMN()-COLUMN($U96)),IFERROR(OFFSET('セット情報（イレギュラーサンプル）'!$N$2,MATCH($H101,BカートセットID入力!$L$4:$L$150,0),COLUMN()-COLUMN($U96)),""))))</f>
        <v/>
      </c>
      <c r="AM101" s="53" t="str">
        <f ca="1">IFERROR(OFFSET('セット情報(宅配便）'!$P$2,MATCH($H101,BカートセットID入力!$C$4:$C$150,0),COLUMN()-COLUMN($U96)),IFERROR(OFFSET('セット情報(業務便）'!$P$2,MATCH($H101,BカートセットID入力!$F$4:$F$150,0),COLUMN()-COLUMN($U96)),IFERROR(OFFSET('セット情報（サンプル）'!$N$2,MATCH($H101,BカートセットID入力!$I$4:$I$150,0),COLUMN()-COLUMN($U96)),IFERROR(OFFSET('セット情報（イレギュラーサンプル）'!$N$2,MATCH($H101,BカートセットID入力!$L$4:$L$150,0),COLUMN()-COLUMN($U96)),""))))</f>
        <v/>
      </c>
      <c r="AN101" s="53" t="str">
        <f ca="1">IFERROR(OFFSET('セット情報(宅配便）'!$P$2,MATCH($H101,BカートセットID入力!$C$4:$C$150,0),COLUMN()-COLUMN($U96)),IFERROR(OFFSET('セット情報(業務便）'!$P$2,MATCH($H101,BカートセットID入力!$F$4:$F$150,0),COLUMN()-COLUMN($U96)),IFERROR(OFFSET('セット情報（サンプル）'!$N$2,MATCH($H101,BカートセットID入力!$I$4:$I$150,0),COLUMN()-COLUMN($U96)),IFERROR(OFFSET('セット情報（イレギュラーサンプル）'!$N$2,MATCH($H101,BカートセットID入力!$L$4:$L$150,0),COLUMN()-COLUMN($U96)),""))))</f>
        <v/>
      </c>
      <c r="AO101" s="53" t="str">
        <f ca="1">IFERROR(OFFSET('セット情報(宅配便）'!$P$2,MATCH($H101,BカートセットID入力!$C$4:$C$150,0),COLUMN()-COLUMN($U96)),IFERROR(OFFSET('セット情報(業務便）'!$P$2,MATCH($H101,BカートセットID入力!$F$4:$F$150,0),COLUMN()-COLUMN($U96)),IFERROR(OFFSET('セット情報（サンプル）'!$N$2,MATCH($H101,BカートセットID入力!$I$4:$I$150,0),COLUMN()-COLUMN($U96)),IFERROR(OFFSET('セット情報（イレギュラーサンプル）'!$N$2,MATCH($H101,BカートセットID入力!$L$4:$L$150,0),COLUMN()-COLUMN($U96)),""))))</f>
        <v/>
      </c>
      <c r="AP101" s="53" t="str">
        <f ca="1">IFERROR(OFFSET('セット情報(宅配便）'!$P$2,MATCH($H101,BカートセットID入力!$C$4:$C$150,0),COLUMN()-COLUMN($U96)),IFERROR(OFFSET('セット情報(業務便）'!$P$2,MATCH($H101,BカートセットID入力!$F$4:$F$150,0),COLUMN()-COLUMN($U96)),IFERROR(OFFSET('セット情報（サンプル）'!$N$2,MATCH($H101,BカートセットID入力!$I$4:$I$150,0),COLUMN()-COLUMN($U96)),IFERROR(OFFSET('セット情報（イレギュラーサンプル）'!$N$2,MATCH($H101,BカートセットID入力!$L$4:$L$150,0),COLUMN()-COLUMN($U96)),""))))</f>
        <v/>
      </c>
      <c r="AQ101" s="53" t="str">
        <f ca="1">IFERROR(OFFSET('セット情報(宅配便）'!$P$2,MATCH($H101,BカートセットID入力!$C$4:$C$150,0),COLUMN()-COLUMN($U96)),IFERROR(OFFSET('セット情報(業務便）'!$P$2,MATCH($H101,BカートセットID入力!$F$4:$F$150,0),COLUMN()-COLUMN($U96)),IFERROR(OFFSET('セット情報（サンプル）'!$N$2,MATCH($H101,BカートセットID入力!$I$4:$I$150,0),COLUMN()-COLUMN($U96)),IFERROR(OFFSET('セット情報（イレギュラーサンプル）'!$N$2,MATCH($H101,BカートセットID入力!$L$4:$L$150,0),COLUMN()-COLUMN($U96)),""))))</f>
        <v/>
      </c>
      <c r="AR101" s="53" t="str">
        <f ca="1">IFERROR(OFFSET('セット情報(宅配便）'!$P$2,MATCH($H101,BカートセットID入力!$C$4:$C$150,0),COLUMN()-COLUMN($U96)),IFERROR(OFFSET('セット情報(業務便）'!$P$2,MATCH($H101,BカートセットID入力!$F$4:$F$150,0),COLUMN()-COLUMN($U96)),IFERROR(OFFSET('セット情報（サンプル）'!$N$2,MATCH($H101,BカートセットID入力!$I$4:$I$150,0),COLUMN()-COLUMN($U96)),IFERROR(OFFSET('セット情報（イレギュラーサンプル）'!$N$2,MATCH($H101,BカートセットID入力!$L$4:$L$150,0),COLUMN()-COLUMN($U96)),""))))</f>
        <v/>
      </c>
      <c r="AS101" s="53" t="str">
        <f ca="1">IFERROR(OFFSET('セット情報(宅配便）'!$P$2,MATCH($H101,BカートセットID入力!$C$4:$C$150,0),COLUMN()-COLUMN($U96)),IFERROR(OFFSET('セット情報(業務便）'!$P$2,MATCH($H101,BカートセットID入力!$F$4:$F$150,0),COLUMN()-COLUMN($U96)),IFERROR(OFFSET('セット情報（サンプル）'!$N$2,MATCH($H101,BカートセットID入力!$I$4:$I$150,0),COLUMN()-COLUMN($U96)),IFERROR(OFFSET('セット情報（イレギュラーサンプル）'!$N$2,MATCH($H101,BカートセットID入力!$L$4:$L$150,0),COLUMN()-COLUMN($U96)),""))))</f>
        <v/>
      </c>
      <c r="AT101" s="53" t="str">
        <f ca="1">IFERROR(OFFSET('セット情報(宅配便）'!$P$2,MATCH($H101,BカートセットID入力!$C$4:$C$150,0),COLUMN()-COLUMN($U96)),IFERROR(OFFSET('セット情報(業務便）'!$P$2,MATCH($H101,BカートセットID入力!$F$4:$F$150,0),COLUMN()-COLUMN($U96)),IFERROR(OFFSET('セット情報（サンプル）'!$N$2,MATCH($H101,BカートセットID入力!$I$4:$I$150,0),COLUMN()-COLUMN($U96)),IFERROR(OFFSET('セット情報（イレギュラーサンプル）'!$N$2,MATCH($H101,BカートセットID入力!$L$4:$L$150,0),COLUMN()-COLUMN($U96)),""))))</f>
        <v/>
      </c>
    </row>
    <row r="102" spans="1:46">
      <c r="A102" s="144"/>
      <c r="B102" s="53" t="str">
        <f>IF(ISBLANK(現行セット情報CSV!A102),"",現行セット情報CSV!A102)</f>
        <v/>
      </c>
      <c r="C102" s="53" t="str">
        <f>IF(ISBLANK(現行セット情報CSV!B102),"",現行セット情報CSV!B102)&amp;IFERROR(VLOOKUP(A102,上部フリースペースHTML!$A$3:$H$5,8,FALSE),"")</f>
        <v/>
      </c>
      <c r="D102" s="53" t="str">
        <f>IF(ISBLANK(現行セット情報CSV!C102),"",現行セット情報CSV!C102)</f>
        <v/>
      </c>
      <c r="E102" s="53" t="str">
        <f>IF(ISBLANK(現行セット情報CSV!D102),"",現行セット情報CSV!D102)</f>
        <v/>
      </c>
      <c r="F102" s="53" t="str">
        <f>IF(ISBLANK(現行セット情報CSV!E102),"",現行セット情報CSV!E102)</f>
        <v/>
      </c>
      <c r="G102" s="53" t="str">
        <f>IF(ISBLANK(現行セット情報CSV!F102),"",現行セット情報CSV!F102)</f>
        <v/>
      </c>
      <c r="H102" s="53" t="str">
        <f>IF(ISBLANK(現行セット情報CSV!G102),"",現行セット情報CSV!G102)</f>
        <v/>
      </c>
      <c r="I102" s="53" t="str">
        <f>IF(ISBLANK(現行セット情報CSV!H102),"",現行セット情報CSV!H102)</f>
        <v/>
      </c>
      <c r="J102" s="53" t="str">
        <f>IF(ISBLANK(現行セット情報CSV!I102),"",現行セット情報CSV!I102&amp;"("&amp;TEXT($J$2,"yyyy年m月")&amp;"納品から)")</f>
        <v/>
      </c>
      <c r="K102" s="53" t="str">
        <f>IF(ISBLANK(現行セット情報CSV!J102),"",現行セット情報CSV!J102)</f>
        <v/>
      </c>
      <c r="L102" s="53" t="str">
        <f>IF(ISBLANK(現行セット情報CSV!K102),"",現行セット情報CSV!K102)</f>
        <v/>
      </c>
      <c r="M102" s="53" t="str">
        <f>IF(ISBLANK(現行セット情報CSV!L102),"",現行セット情報CSV!L102)</f>
        <v/>
      </c>
      <c r="N102" s="53" t="str">
        <f>IF(ISBLANK(現行セット情報CSV!M102),"",現行セット情報CSV!M102)</f>
        <v/>
      </c>
      <c r="O102" s="53" t="str">
        <f>IF(ISBLANK(現行セット情報CSV!N102),"",現行セット情報CSV!N102)</f>
        <v/>
      </c>
      <c r="P102" s="53" t="str">
        <f>IF(ISBLANK(現行セット情報CSV!O102),"",現行セット情報CSV!O102)</f>
        <v/>
      </c>
      <c r="Q102" s="53" t="str">
        <f>IF(ISBLANK(現行セット情報CSV!P102),"",現行セット情報CSV!P102)</f>
        <v/>
      </c>
      <c r="R102" s="53" t="str">
        <f>IF(ISBLANK(現行セット情報CSV!Q102),"",現行セット情報CSV!Q102)</f>
        <v/>
      </c>
      <c r="S102" s="53" t="str">
        <f>IF(ISBLANK(現行セット情報CSV!R102),"",現行セット情報CSV!R102)</f>
        <v/>
      </c>
      <c r="T102" s="53" t="str">
        <f>IF(ISBLANK(現行セット情報CSV!S102),"",現行セット情報CSV!S102)</f>
        <v/>
      </c>
      <c r="U102" s="53" t="str">
        <f ca="1">IFERROR(OFFSET('セット情報(宅配便）'!$P$2,MATCH($H102,BカートセットID入力!$C$4:$C$150,0),COLUMN()-COLUMN($U97)),IFERROR(OFFSET('セット情報(業務便）'!$P$2,MATCH($H102,BカートセットID入力!$F$4:$F$150,0),COLUMN()-COLUMN($U97)),IFERROR(OFFSET('セット情報（サンプル）'!$N$2,MATCH($H102,BカートセットID入力!$I$4:$I$150,0),COLUMN()-COLUMN($U97)),IFERROR(OFFSET('セット情報（イレギュラーサンプル）'!$N$2,MATCH($H102,BカートセットID入力!$L$4:$L$150,0),COLUMN()-COLUMN($U97)),""))))</f>
        <v/>
      </c>
      <c r="V102" s="53" t="str">
        <f ca="1">IFERROR(OFFSET('セット情報(宅配便）'!$P$2,MATCH($H102,BカートセットID入力!$C$4:$C$150,0),COLUMN()-COLUMN($U97)),IFERROR(OFFSET('セット情報(業務便）'!$P$2,MATCH($H102,BカートセットID入力!$F$4:$F$150,0),COLUMN()-COLUMN($U97)),IFERROR(OFFSET('セット情報（サンプル）'!$N$2,MATCH($H102,BカートセットID入力!$I$4:$I$150,0),COLUMN()-COLUMN($U97)),IFERROR(OFFSET('セット情報（イレギュラーサンプル）'!$N$2,MATCH($H102,BカートセットID入力!$L$4:$L$150,0),COLUMN()-COLUMN($U97)),""))))</f>
        <v/>
      </c>
      <c r="W102" s="53" t="str">
        <f ca="1">IFERROR(OFFSET('セット情報(宅配便）'!$P$2,MATCH($H102,BカートセットID入力!$C$4:$C$150,0),COLUMN()-COLUMN($U97)),IFERROR(OFFSET('セット情報(業務便）'!$P$2,MATCH($H102,BカートセットID入力!$F$4:$F$150,0),COLUMN()-COLUMN($U97)),IFERROR(OFFSET('セット情報（サンプル）'!$N$2,MATCH($H102,BカートセットID入力!$I$4:$I$150,0),COLUMN()-COLUMN($U97)),IFERROR(OFFSET('セット情報（イレギュラーサンプル）'!$N$2,MATCH($H102,BカートセットID入力!$L$4:$L$150,0),COLUMN()-COLUMN($U97)),""))))</f>
        <v/>
      </c>
      <c r="X102" s="53" t="str">
        <f ca="1">IFERROR(OFFSET('セット情報(宅配便）'!$P$2,MATCH($H102,BカートセットID入力!$C$4:$C$150,0),COLUMN()-COLUMN($U97)),IFERROR(OFFSET('セット情報(業務便）'!$P$2,MATCH($H102,BカートセットID入力!$F$4:$F$150,0),COLUMN()-COLUMN($U97)),IFERROR(OFFSET('セット情報（サンプル）'!$N$2,MATCH($H102,BカートセットID入力!$I$4:$I$150,0),COLUMN()-COLUMN($U97)),IFERROR(OFFSET('セット情報（イレギュラーサンプル）'!$N$2,MATCH($H102,BカートセットID入力!$L$4:$L$150,0),COLUMN()-COLUMN($U97)),""))))</f>
        <v/>
      </c>
      <c r="Y102" s="53" t="str">
        <f ca="1">IFERROR(OFFSET('セット情報(宅配便）'!$P$2,MATCH($H102,BカートセットID入力!$C$4:$C$150,0),COLUMN()-COLUMN($U97)),IFERROR(OFFSET('セット情報(業務便）'!$P$2,MATCH($H102,BカートセットID入力!$F$4:$F$150,0),COLUMN()-COLUMN($U97)),IFERROR(OFFSET('セット情報（サンプル）'!$N$2,MATCH($H102,BカートセットID入力!$I$4:$I$150,0),COLUMN()-COLUMN($U97)),IFERROR(OFFSET('セット情報（イレギュラーサンプル）'!$N$2,MATCH($H102,BカートセットID入力!$L$4:$L$150,0),COLUMN()-COLUMN($U97)),""))))</f>
        <v/>
      </c>
      <c r="Z102" s="53" t="str">
        <f ca="1">IFERROR(OFFSET('セット情報(宅配便）'!$P$2,MATCH($H102,BカートセットID入力!$C$4:$C$150,0),COLUMN()-COLUMN($U97)),IFERROR(OFFSET('セット情報(業務便）'!$P$2,MATCH($H102,BカートセットID入力!$F$4:$F$150,0),COLUMN()-COLUMN($U97)),IFERROR(OFFSET('セット情報（サンプル）'!$N$2,MATCH($H102,BカートセットID入力!$I$4:$I$150,0),COLUMN()-COLUMN($U97)),IFERROR(OFFSET('セット情報（イレギュラーサンプル）'!$N$2,MATCH($H102,BカートセットID入力!$L$4:$L$150,0),COLUMN()-COLUMN($U97)),""))))</f>
        <v/>
      </c>
      <c r="AA102" s="53" t="str">
        <f ca="1">IFERROR(OFFSET('セット情報(宅配便）'!$P$2,MATCH($H102,BカートセットID入力!$C$4:$C$150,0),COLUMN()-COLUMN($U97)),IFERROR(OFFSET('セット情報(業務便）'!$P$2,MATCH($H102,BカートセットID入力!$F$4:$F$150,0),COLUMN()-COLUMN($U97)),IFERROR(OFFSET('セット情報（サンプル）'!$N$2,MATCH($H102,BカートセットID入力!$I$4:$I$150,0),COLUMN()-COLUMN($U97)),IFERROR(OFFSET('セット情報（イレギュラーサンプル）'!$N$2,MATCH($H102,BカートセットID入力!$L$4:$L$150,0),COLUMN()-COLUMN($U97)),""))))</f>
        <v/>
      </c>
      <c r="AB102" s="53" t="str">
        <f ca="1">IFERROR(OFFSET('セット情報(宅配便）'!$P$2,MATCH($H102,BカートセットID入力!$C$4:$C$150,0),COLUMN()-COLUMN($U97)),IFERROR(OFFSET('セット情報(業務便）'!$P$2,MATCH($H102,BカートセットID入力!$F$4:$F$150,0),COLUMN()-COLUMN($U97)),IFERROR(OFFSET('セット情報（サンプル）'!$N$2,MATCH($H102,BカートセットID入力!$I$4:$I$150,0),COLUMN()-COLUMN($U97)),IFERROR(OFFSET('セット情報（イレギュラーサンプル）'!$N$2,MATCH($H102,BカートセットID入力!$L$4:$L$150,0),COLUMN()-COLUMN($U97)),""))))</f>
        <v/>
      </c>
      <c r="AC102" s="53" t="str">
        <f ca="1">IFERROR(OFFSET('セット情報(宅配便）'!$P$2,MATCH($H102,BカートセットID入力!$C$4:$C$150,0),COLUMN()-COLUMN($U97)),IFERROR(OFFSET('セット情報(業務便）'!$P$2,MATCH($H102,BカートセットID入力!$F$4:$F$150,0),COLUMN()-COLUMN($U97)),IFERROR(OFFSET('セット情報（サンプル）'!$N$2,MATCH($H102,BカートセットID入力!$I$4:$I$150,0),COLUMN()-COLUMN($U97)),IFERROR(OFFSET('セット情報（イレギュラーサンプル）'!$N$2,MATCH($H102,BカートセットID入力!$L$4:$L$150,0),COLUMN()-COLUMN($U97)),""))))</f>
        <v/>
      </c>
      <c r="AD102" s="53" t="str">
        <f ca="1">IFERROR(OFFSET('セット情報(宅配便）'!$P$2,MATCH($H102,BカートセットID入力!$C$4:$C$150,0),COLUMN()-COLUMN($U97)),IFERROR(OFFSET('セット情報(業務便）'!$P$2,MATCH($H102,BカートセットID入力!$F$4:$F$150,0),COLUMN()-COLUMN($U97)),IFERROR(OFFSET('セット情報（サンプル）'!$N$2,MATCH($H102,BカートセットID入力!$I$4:$I$150,0),COLUMN()-COLUMN($U97)),IFERROR(OFFSET('セット情報（イレギュラーサンプル）'!$N$2,MATCH($H102,BカートセットID入力!$L$4:$L$150,0),COLUMN()-COLUMN($U97)),""))))</f>
        <v/>
      </c>
      <c r="AE102" s="53" t="str">
        <f ca="1">IFERROR(OFFSET('セット情報(宅配便）'!$P$2,MATCH($H102,BカートセットID入力!$C$4:$C$150,0),COLUMN()-COLUMN($U97)),IFERROR(OFFSET('セット情報(業務便）'!$P$2,MATCH($H102,BカートセットID入力!$F$4:$F$150,0),COLUMN()-COLUMN($U97)),IFERROR(OFFSET('セット情報（サンプル）'!$N$2,MATCH($H102,BカートセットID入力!$I$4:$I$150,0),COLUMN()-COLUMN($U97)),IFERROR(OFFSET('セット情報（イレギュラーサンプル）'!$N$2,MATCH($H102,BカートセットID入力!$L$4:$L$150,0),COLUMN()-COLUMN($U97)),""))))</f>
        <v/>
      </c>
      <c r="AF102" s="53" t="str">
        <f ca="1">IFERROR(OFFSET('セット情報(宅配便）'!$P$2,MATCH($H102,BカートセットID入力!$C$4:$C$150,0),COLUMN()-COLUMN($U97)),IFERROR(OFFSET('セット情報(業務便）'!$P$2,MATCH($H102,BカートセットID入力!$F$4:$F$150,0),COLUMN()-COLUMN($U97)),IFERROR(OFFSET('セット情報（サンプル）'!$N$2,MATCH($H102,BカートセットID入力!$I$4:$I$150,0),COLUMN()-COLUMN($U97)),IFERROR(OFFSET('セット情報（イレギュラーサンプル）'!$N$2,MATCH($H102,BカートセットID入力!$L$4:$L$150,0),COLUMN()-COLUMN($U97)),""))))</f>
        <v/>
      </c>
      <c r="AG102" s="53" t="str">
        <f ca="1">IFERROR(OFFSET('セット情報(宅配便）'!$P$2,MATCH($H102,BカートセットID入力!$C$4:$C$150,0),COLUMN()-COLUMN($U97)),IFERROR(OFFSET('セット情報(業務便）'!$P$2,MATCH($H102,BカートセットID入力!$F$4:$F$150,0),COLUMN()-COLUMN($U97)),IFERROR(OFFSET('セット情報（サンプル）'!$N$2,MATCH($H102,BカートセットID入力!$I$4:$I$150,0),COLUMN()-COLUMN($U97)),IFERROR(OFFSET('セット情報（イレギュラーサンプル）'!$N$2,MATCH($H102,BカートセットID入力!$L$4:$L$150,0),COLUMN()-COLUMN($U97)),""))))</f>
        <v/>
      </c>
      <c r="AH102" s="53" t="str">
        <f ca="1">IFERROR(OFFSET('セット情報(宅配便）'!$P$2,MATCH($H102,BカートセットID入力!$C$4:$C$150,0),COLUMN()-COLUMN($U97)),IFERROR(OFFSET('セット情報(業務便）'!$P$2,MATCH($H102,BカートセットID入力!$F$4:$F$150,0),COLUMN()-COLUMN($U97)),IFERROR(OFFSET('セット情報（サンプル）'!$N$2,MATCH($H102,BカートセットID入力!$I$4:$I$150,0),COLUMN()-COLUMN($U97)),IFERROR(OFFSET('セット情報（イレギュラーサンプル）'!$N$2,MATCH($H102,BカートセットID入力!$L$4:$L$150,0),COLUMN()-COLUMN($U97)),""))))</f>
        <v/>
      </c>
      <c r="AI102" s="53" t="str">
        <f ca="1">IFERROR(OFFSET('セット情報(宅配便）'!$P$2,MATCH($H102,BカートセットID入力!$C$4:$C$150,0),COLUMN()-COLUMN($U97)),IFERROR(OFFSET('セット情報(業務便）'!$P$2,MATCH($H102,BカートセットID入力!$F$4:$F$150,0),COLUMN()-COLUMN($U97)),IFERROR(OFFSET('セット情報（サンプル）'!$N$2,MATCH($H102,BカートセットID入力!$I$4:$I$150,0),COLUMN()-COLUMN($U97)),IFERROR(OFFSET('セット情報（イレギュラーサンプル）'!$N$2,MATCH($H102,BカートセットID入力!$L$4:$L$150,0),COLUMN()-COLUMN($U97)),""))))</f>
        <v/>
      </c>
      <c r="AJ102" s="53" t="str">
        <f ca="1">IFERROR(OFFSET('セット情報(宅配便）'!$P$2,MATCH($H102,BカートセットID入力!$C$4:$C$150,0),COLUMN()-COLUMN($U97)),IFERROR(OFFSET('セット情報(業務便）'!$P$2,MATCH($H102,BカートセットID入力!$F$4:$F$150,0),COLUMN()-COLUMN($U97)),IFERROR(OFFSET('セット情報（サンプル）'!$N$2,MATCH($H102,BカートセットID入力!$I$4:$I$150,0),COLUMN()-COLUMN($U97)),IFERROR(OFFSET('セット情報（イレギュラーサンプル）'!$N$2,MATCH($H102,BカートセットID入力!$L$4:$L$150,0),COLUMN()-COLUMN($U97)),""))))</f>
        <v/>
      </c>
      <c r="AK102" s="53" t="str">
        <f ca="1">IFERROR(OFFSET('セット情報(宅配便）'!$P$2,MATCH($H102,BカートセットID入力!$C$4:$C$150,0),COLUMN()-COLUMN($U97)),IFERROR(OFFSET('セット情報(業務便）'!$P$2,MATCH($H102,BカートセットID入力!$F$4:$F$150,0),COLUMN()-COLUMN($U97)),IFERROR(OFFSET('セット情報（サンプル）'!$N$2,MATCH($H102,BカートセットID入力!$I$4:$I$150,0),COLUMN()-COLUMN($U97)),IFERROR(OFFSET('セット情報（イレギュラーサンプル）'!$N$2,MATCH($H102,BカートセットID入力!$L$4:$L$150,0),COLUMN()-COLUMN($U97)),""))))</f>
        <v/>
      </c>
      <c r="AL102" s="53" t="str">
        <f ca="1">IFERROR(OFFSET('セット情報(宅配便）'!$P$2,MATCH($H102,BカートセットID入力!$C$4:$C$150,0),COLUMN()-COLUMN($U97)),IFERROR(OFFSET('セット情報(業務便）'!$P$2,MATCH($H102,BカートセットID入力!$F$4:$F$150,0),COLUMN()-COLUMN($U97)),IFERROR(OFFSET('セット情報（サンプル）'!$N$2,MATCH($H102,BカートセットID入力!$I$4:$I$150,0),COLUMN()-COLUMN($U97)),IFERROR(OFFSET('セット情報（イレギュラーサンプル）'!$N$2,MATCH($H102,BカートセットID入力!$L$4:$L$150,0),COLUMN()-COLUMN($U97)),""))))</f>
        <v/>
      </c>
      <c r="AM102" s="53" t="str">
        <f ca="1">IFERROR(OFFSET('セット情報(宅配便）'!$P$2,MATCH($H102,BカートセットID入力!$C$4:$C$150,0),COLUMN()-COLUMN($U97)),IFERROR(OFFSET('セット情報(業務便）'!$P$2,MATCH($H102,BカートセットID入力!$F$4:$F$150,0),COLUMN()-COLUMN($U97)),IFERROR(OFFSET('セット情報（サンプル）'!$N$2,MATCH($H102,BカートセットID入力!$I$4:$I$150,0),COLUMN()-COLUMN($U97)),IFERROR(OFFSET('セット情報（イレギュラーサンプル）'!$N$2,MATCH($H102,BカートセットID入力!$L$4:$L$150,0),COLUMN()-COLUMN($U97)),""))))</f>
        <v/>
      </c>
      <c r="AN102" s="53" t="str">
        <f ca="1">IFERROR(OFFSET('セット情報(宅配便）'!$P$2,MATCH($H102,BカートセットID入力!$C$4:$C$150,0),COLUMN()-COLUMN($U97)),IFERROR(OFFSET('セット情報(業務便）'!$P$2,MATCH($H102,BカートセットID入力!$F$4:$F$150,0),COLUMN()-COLUMN($U97)),IFERROR(OFFSET('セット情報（サンプル）'!$N$2,MATCH($H102,BカートセットID入力!$I$4:$I$150,0),COLUMN()-COLUMN($U97)),IFERROR(OFFSET('セット情報（イレギュラーサンプル）'!$N$2,MATCH($H102,BカートセットID入力!$L$4:$L$150,0),COLUMN()-COLUMN($U97)),""))))</f>
        <v/>
      </c>
      <c r="AO102" s="53" t="str">
        <f ca="1">IFERROR(OFFSET('セット情報(宅配便）'!$P$2,MATCH($H102,BカートセットID入力!$C$4:$C$150,0),COLUMN()-COLUMN($U97)),IFERROR(OFFSET('セット情報(業務便）'!$P$2,MATCH($H102,BカートセットID入力!$F$4:$F$150,0),COLUMN()-COLUMN($U97)),IFERROR(OFFSET('セット情報（サンプル）'!$N$2,MATCH($H102,BカートセットID入力!$I$4:$I$150,0),COLUMN()-COLUMN($U97)),IFERROR(OFFSET('セット情報（イレギュラーサンプル）'!$N$2,MATCH($H102,BカートセットID入力!$L$4:$L$150,0),COLUMN()-COLUMN($U97)),""))))</f>
        <v/>
      </c>
      <c r="AP102" s="53" t="str">
        <f ca="1">IFERROR(OFFSET('セット情報(宅配便）'!$P$2,MATCH($H102,BカートセットID入力!$C$4:$C$150,0),COLUMN()-COLUMN($U97)),IFERROR(OFFSET('セット情報(業務便）'!$P$2,MATCH($H102,BカートセットID入力!$F$4:$F$150,0),COLUMN()-COLUMN($U97)),IFERROR(OFFSET('セット情報（サンプル）'!$N$2,MATCH($H102,BカートセットID入力!$I$4:$I$150,0),COLUMN()-COLUMN($U97)),IFERROR(OFFSET('セット情報（イレギュラーサンプル）'!$N$2,MATCH($H102,BカートセットID入力!$L$4:$L$150,0),COLUMN()-COLUMN($U97)),""))))</f>
        <v/>
      </c>
      <c r="AQ102" s="53" t="str">
        <f ca="1">IFERROR(OFFSET('セット情報(宅配便）'!$P$2,MATCH($H102,BカートセットID入力!$C$4:$C$150,0),COLUMN()-COLUMN($U97)),IFERROR(OFFSET('セット情報(業務便）'!$P$2,MATCH($H102,BカートセットID入力!$F$4:$F$150,0),COLUMN()-COLUMN($U97)),IFERROR(OFFSET('セット情報（サンプル）'!$N$2,MATCH($H102,BカートセットID入力!$I$4:$I$150,0),COLUMN()-COLUMN($U97)),IFERROR(OFFSET('セット情報（イレギュラーサンプル）'!$N$2,MATCH($H102,BカートセットID入力!$L$4:$L$150,0),COLUMN()-COLUMN($U97)),""))))</f>
        <v/>
      </c>
      <c r="AR102" s="53" t="str">
        <f ca="1">IFERROR(OFFSET('セット情報(宅配便）'!$P$2,MATCH($H102,BカートセットID入力!$C$4:$C$150,0),COLUMN()-COLUMN($U97)),IFERROR(OFFSET('セット情報(業務便）'!$P$2,MATCH($H102,BカートセットID入力!$F$4:$F$150,0),COLUMN()-COLUMN($U97)),IFERROR(OFFSET('セット情報（サンプル）'!$N$2,MATCH($H102,BカートセットID入力!$I$4:$I$150,0),COLUMN()-COLUMN($U97)),IFERROR(OFFSET('セット情報（イレギュラーサンプル）'!$N$2,MATCH($H102,BカートセットID入力!$L$4:$L$150,0),COLUMN()-COLUMN($U97)),""))))</f>
        <v/>
      </c>
      <c r="AS102" s="53" t="str">
        <f ca="1">IFERROR(OFFSET('セット情報(宅配便）'!$P$2,MATCH($H102,BカートセットID入力!$C$4:$C$150,0),COLUMN()-COLUMN($U97)),IFERROR(OFFSET('セット情報(業務便）'!$P$2,MATCH($H102,BカートセットID入力!$F$4:$F$150,0),COLUMN()-COLUMN($U97)),IFERROR(OFFSET('セット情報（サンプル）'!$N$2,MATCH($H102,BカートセットID入力!$I$4:$I$150,0),COLUMN()-COLUMN($U97)),IFERROR(OFFSET('セット情報（イレギュラーサンプル）'!$N$2,MATCH($H102,BカートセットID入力!$L$4:$L$150,0),COLUMN()-COLUMN($U97)),""))))</f>
        <v/>
      </c>
      <c r="AT102" s="53" t="str">
        <f ca="1">IFERROR(OFFSET('セット情報(宅配便）'!$P$2,MATCH($H102,BカートセットID入力!$C$4:$C$150,0),COLUMN()-COLUMN($U97)),IFERROR(OFFSET('セット情報(業務便）'!$P$2,MATCH($H102,BカートセットID入力!$F$4:$F$150,0),COLUMN()-COLUMN($U97)),IFERROR(OFFSET('セット情報（サンプル）'!$N$2,MATCH($H102,BカートセットID入力!$I$4:$I$150,0),COLUMN()-COLUMN($U97)),IFERROR(OFFSET('セット情報（イレギュラーサンプル）'!$N$2,MATCH($H102,BカートセットID入力!$L$4:$L$150,0),COLUMN()-COLUMN($U97)),""))))</f>
        <v/>
      </c>
    </row>
    <row r="103" spans="1:46">
      <c r="A103" s="144"/>
      <c r="B103" s="53" t="str">
        <f>IF(ISBLANK(現行セット情報CSV!A103),"",現行セット情報CSV!A103)</f>
        <v/>
      </c>
      <c r="C103" s="53" t="str">
        <f>IF(ISBLANK(現行セット情報CSV!B103),"",現行セット情報CSV!B103)&amp;IFERROR(VLOOKUP(A103,上部フリースペースHTML!$A$3:$H$5,8,FALSE),"")</f>
        <v/>
      </c>
      <c r="D103" s="53" t="str">
        <f>IF(ISBLANK(現行セット情報CSV!C103),"",現行セット情報CSV!C103)</f>
        <v/>
      </c>
      <c r="E103" s="53" t="str">
        <f>IF(ISBLANK(現行セット情報CSV!D103),"",現行セット情報CSV!D103)</f>
        <v/>
      </c>
      <c r="F103" s="53" t="str">
        <f>IF(ISBLANK(現行セット情報CSV!E103),"",現行セット情報CSV!E103)</f>
        <v/>
      </c>
      <c r="G103" s="53" t="str">
        <f>IF(ISBLANK(現行セット情報CSV!F103),"",現行セット情報CSV!F103)</f>
        <v/>
      </c>
      <c r="H103" s="53" t="str">
        <f>IF(ISBLANK(現行セット情報CSV!G103),"",現行セット情報CSV!G103)</f>
        <v/>
      </c>
      <c r="I103" s="53" t="str">
        <f>IF(ISBLANK(現行セット情報CSV!H103),"",現行セット情報CSV!H103)</f>
        <v/>
      </c>
      <c r="J103" s="53" t="str">
        <f>IF(ISBLANK(現行セット情報CSV!I103),"",現行セット情報CSV!I103&amp;"("&amp;TEXT($J$2,"yyyy年m月")&amp;"納品から)")</f>
        <v/>
      </c>
      <c r="K103" s="53" t="str">
        <f>IF(ISBLANK(現行セット情報CSV!J103),"",現行セット情報CSV!J103)</f>
        <v/>
      </c>
      <c r="L103" s="53" t="str">
        <f>IF(ISBLANK(現行セット情報CSV!K103),"",現行セット情報CSV!K103)</f>
        <v/>
      </c>
      <c r="M103" s="53" t="str">
        <f>IF(ISBLANK(現行セット情報CSV!L103),"",現行セット情報CSV!L103)</f>
        <v/>
      </c>
      <c r="N103" s="53" t="str">
        <f>IF(ISBLANK(現行セット情報CSV!M103),"",現行セット情報CSV!M103)</f>
        <v/>
      </c>
      <c r="O103" s="53" t="str">
        <f>IF(ISBLANK(現行セット情報CSV!N103),"",現行セット情報CSV!N103)</f>
        <v/>
      </c>
      <c r="P103" s="53" t="str">
        <f>IF(ISBLANK(現行セット情報CSV!O103),"",現行セット情報CSV!O103)</f>
        <v/>
      </c>
      <c r="Q103" s="53" t="str">
        <f>IF(ISBLANK(現行セット情報CSV!P103),"",現行セット情報CSV!P103)</f>
        <v/>
      </c>
      <c r="R103" s="53" t="str">
        <f>IF(ISBLANK(現行セット情報CSV!Q103),"",現行セット情報CSV!Q103)</f>
        <v/>
      </c>
      <c r="S103" s="53" t="str">
        <f>IF(ISBLANK(現行セット情報CSV!R103),"",現行セット情報CSV!R103)</f>
        <v/>
      </c>
      <c r="T103" s="53" t="str">
        <f>IF(ISBLANK(現行セット情報CSV!S103),"",現行セット情報CSV!S103)</f>
        <v/>
      </c>
      <c r="U103" s="53" t="str">
        <f ca="1">IFERROR(OFFSET('セット情報(宅配便）'!$P$2,MATCH($H103,BカートセットID入力!$C$4:$C$150,0),COLUMN()-COLUMN($U98)),IFERROR(OFFSET('セット情報(業務便）'!$P$2,MATCH($H103,BカートセットID入力!$F$4:$F$150,0),COLUMN()-COLUMN($U98)),IFERROR(OFFSET('セット情報（サンプル）'!$N$2,MATCH($H103,BカートセットID入力!$I$4:$I$150,0),COLUMN()-COLUMN($U98)),IFERROR(OFFSET('セット情報（イレギュラーサンプル）'!$N$2,MATCH($H103,BカートセットID入力!$L$4:$L$150,0),COLUMN()-COLUMN($U98)),""))))</f>
        <v/>
      </c>
      <c r="V103" s="53" t="str">
        <f ca="1">IFERROR(OFFSET('セット情報(宅配便）'!$P$2,MATCH($H103,BカートセットID入力!$C$4:$C$150,0),COLUMN()-COLUMN($U98)),IFERROR(OFFSET('セット情報(業務便）'!$P$2,MATCH($H103,BカートセットID入力!$F$4:$F$150,0),COLUMN()-COLUMN($U98)),IFERROR(OFFSET('セット情報（サンプル）'!$N$2,MATCH($H103,BカートセットID入力!$I$4:$I$150,0),COLUMN()-COLUMN($U98)),IFERROR(OFFSET('セット情報（イレギュラーサンプル）'!$N$2,MATCH($H103,BカートセットID入力!$L$4:$L$150,0),COLUMN()-COLUMN($U98)),""))))</f>
        <v/>
      </c>
      <c r="W103" s="53" t="str">
        <f ca="1">IFERROR(OFFSET('セット情報(宅配便）'!$P$2,MATCH($H103,BカートセットID入力!$C$4:$C$150,0),COLUMN()-COLUMN($U98)),IFERROR(OFFSET('セット情報(業務便）'!$P$2,MATCH($H103,BカートセットID入力!$F$4:$F$150,0),COLUMN()-COLUMN($U98)),IFERROR(OFFSET('セット情報（サンプル）'!$N$2,MATCH($H103,BカートセットID入力!$I$4:$I$150,0),COLUMN()-COLUMN($U98)),IFERROR(OFFSET('セット情報（イレギュラーサンプル）'!$N$2,MATCH($H103,BカートセットID入力!$L$4:$L$150,0),COLUMN()-COLUMN($U98)),""))))</f>
        <v/>
      </c>
      <c r="X103" s="53" t="str">
        <f ca="1">IFERROR(OFFSET('セット情報(宅配便）'!$P$2,MATCH($H103,BカートセットID入力!$C$4:$C$150,0),COLUMN()-COLUMN($U98)),IFERROR(OFFSET('セット情報(業務便）'!$P$2,MATCH($H103,BカートセットID入力!$F$4:$F$150,0),COLUMN()-COLUMN($U98)),IFERROR(OFFSET('セット情報（サンプル）'!$N$2,MATCH($H103,BカートセットID入力!$I$4:$I$150,0),COLUMN()-COLUMN($U98)),IFERROR(OFFSET('セット情報（イレギュラーサンプル）'!$N$2,MATCH($H103,BカートセットID入力!$L$4:$L$150,0),COLUMN()-COLUMN($U98)),""))))</f>
        <v/>
      </c>
      <c r="Y103" s="53" t="str">
        <f ca="1">IFERROR(OFFSET('セット情報(宅配便）'!$P$2,MATCH($H103,BカートセットID入力!$C$4:$C$150,0),COLUMN()-COLUMN($U98)),IFERROR(OFFSET('セット情報(業務便）'!$P$2,MATCH($H103,BカートセットID入力!$F$4:$F$150,0),COLUMN()-COLUMN($U98)),IFERROR(OFFSET('セット情報（サンプル）'!$N$2,MATCH($H103,BカートセットID入力!$I$4:$I$150,0),COLUMN()-COLUMN($U98)),IFERROR(OFFSET('セット情報（イレギュラーサンプル）'!$N$2,MATCH($H103,BカートセットID入力!$L$4:$L$150,0),COLUMN()-COLUMN($U98)),""))))</f>
        <v/>
      </c>
      <c r="Z103" s="53" t="str">
        <f ca="1">IFERROR(OFFSET('セット情報(宅配便）'!$P$2,MATCH($H103,BカートセットID入力!$C$4:$C$150,0),COLUMN()-COLUMN($U98)),IFERROR(OFFSET('セット情報(業務便）'!$P$2,MATCH($H103,BカートセットID入力!$F$4:$F$150,0),COLUMN()-COLUMN($U98)),IFERROR(OFFSET('セット情報（サンプル）'!$N$2,MATCH($H103,BカートセットID入力!$I$4:$I$150,0),COLUMN()-COLUMN($U98)),IFERROR(OFFSET('セット情報（イレギュラーサンプル）'!$N$2,MATCH($H103,BカートセットID入力!$L$4:$L$150,0),COLUMN()-COLUMN($U98)),""))))</f>
        <v/>
      </c>
      <c r="AA103" s="53" t="str">
        <f ca="1">IFERROR(OFFSET('セット情報(宅配便）'!$P$2,MATCH($H103,BカートセットID入力!$C$4:$C$150,0),COLUMN()-COLUMN($U98)),IFERROR(OFFSET('セット情報(業務便）'!$P$2,MATCH($H103,BカートセットID入力!$F$4:$F$150,0),COLUMN()-COLUMN($U98)),IFERROR(OFFSET('セット情報（サンプル）'!$N$2,MATCH($H103,BカートセットID入力!$I$4:$I$150,0),COLUMN()-COLUMN($U98)),IFERROR(OFFSET('セット情報（イレギュラーサンプル）'!$N$2,MATCH($H103,BカートセットID入力!$L$4:$L$150,0),COLUMN()-COLUMN($U98)),""))))</f>
        <v/>
      </c>
      <c r="AB103" s="53" t="str">
        <f ca="1">IFERROR(OFFSET('セット情報(宅配便）'!$P$2,MATCH($H103,BカートセットID入力!$C$4:$C$150,0),COLUMN()-COLUMN($U98)),IFERROR(OFFSET('セット情報(業務便）'!$P$2,MATCH($H103,BカートセットID入力!$F$4:$F$150,0),COLUMN()-COLUMN($U98)),IFERROR(OFFSET('セット情報（サンプル）'!$N$2,MATCH($H103,BカートセットID入力!$I$4:$I$150,0),COLUMN()-COLUMN($U98)),IFERROR(OFFSET('セット情報（イレギュラーサンプル）'!$N$2,MATCH($H103,BカートセットID入力!$L$4:$L$150,0),COLUMN()-COLUMN($U98)),""))))</f>
        <v/>
      </c>
      <c r="AC103" s="53" t="str">
        <f ca="1">IFERROR(OFFSET('セット情報(宅配便）'!$P$2,MATCH($H103,BカートセットID入力!$C$4:$C$150,0),COLUMN()-COLUMN($U98)),IFERROR(OFFSET('セット情報(業務便）'!$P$2,MATCH($H103,BカートセットID入力!$F$4:$F$150,0),COLUMN()-COLUMN($U98)),IFERROR(OFFSET('セット情報（サンプル）'!$N$2,MATCH($H103,BカートセットID入力!$I$4:$I$150,0),COLUMN()-COLUMN($U98)),IFERROR(OFFSET('セット情報（イレギュラーサンプル）'!$N$2,MATCH($H103,BカートセットID入力!$L$4:$L$150,0),COLUMN()-COLUMN($U98)),""))))</f>
        <v/>
      </c>
      <c r="AD103" s="53" t="str">
        <f ca="1">IFERROR(OFFSET('セット情報(宅配便）'!$P$2,MATCH($H103,BカートセットID入力!$C$4:$C$150,0),COLUMN()-COLUMN($U98)),IFERROR(OFFSET('セット情報(業務便）'!$P$2,MATCH($H103,BカートセットID入力!$F$4:$F$150,0),COLUMN()-COLUMN($U98)),IFERROR(OFFSET('セット情報（サンプル）'!$N$2,MATCH($H103,BカートセットID入力!$I$4:$I$150,0),COLUMN()-COLUMN($U98)),IFERROR(OFFSET('セット情報（イレギュラーサンプル）'!$N$2,MATCH($H103,BカートセットID入力!$L$4:$L$150,0),COLUMN()-COLUMN($U98)),""))))</f>
        <v/>
      </c>
      <c r="AE103" s="53" t="str">
        <f ca="1">IFERROR(OFFSET('セット情報(宅配便）'!$P$2,MATCH($H103,BカートセットID入力!$C$4:$C$150,0),COLUMN()-COLUMN($U98)),IFERROR(OFFSET('セット情報(業務便）'!$P$2,MATCH($H103,BカートセットID入力!$F$4:$F$150,0),COLUMN()-COLUMN($U98)),IFERROR(OFFSET('セット情報（サンプル）'!$N$2,MATCH($H103,BカートセットID入力!$I$4:$I$150,0),COLUMN()-COLUMN($U98)),IFERROR(OFFSET('セット情報（イレギュラーサンプル）'!$N$2,MATCH($H103,BカートセットID入力!$L$4:$L$150,0),COLUMN()-COLUMN($U98)),""))))</f>
        <v/>
      </c>
      <c r="AF103" s="53" t="str">
        <f ca="1">IFERROR(OFFSET('セット情報(宅配便）'!$P$2,MATCH($H103,BカートセットID入力!$C$4:$C$150,0),COLUMN()-COLUMN($U98)),IFERROR(OFFSET('セット情報(業務便）'!$P$2,MATCH($H103,BカートセットID入力!$F$4:$F$150,0),COLUMN()-COLUMN($U98)),IFERROR(OFFSET('セット情報（サンプル）'!$N$2,MATCH($H103,BカートセットID入力!$I$4:$I$150,0),COLUMN()-COLUMN($U98)),IFERROR(OFFSET('セット情報（イレギュラーサンプル）'!$N$2,MATCH($H103,BカートセットID入力!$L$4:$L$150,0),COLUMN()-COLUMN($U98)),""))))</f>
        <v/>
      </c>
      <c r="AG103" s="53" t="str">
        <f ca="1">IFERROR(OFFSET('セット情報(宅配便）'!$P$2,MATCH($H103,BカートセットID入力!$C$4:$C$150,0),COLUMN()-COLUMN($U98)),IFERROR(OFFSET('セット情報(業務便）'!$P$2,MATCH($H103,BカートセットID入力!$F$4:$F$150,0),COLUMN()-COLUMN($U98)),IFERROR(OFFSET('セット情報（サンプル）'!$N$2,MATCH($H103,BカートセットID入力!$I$4:$I$150,0),COLUMN()-COLUMN($U98)),IFERROR(OFFSET('セット情報（イレギュラーサンプル）'!$N$2,MATCH($H103,BカートセットID入力!$L$4:$L$150,0),COLUMN()-COLUMN($U98)),""))))</f>
        <v/>
      </c>
      <c r="AH103" s="53" t="str">
        <f ca="1">IFERROR(OFFSET('セット情報(宅配便）'!$P$2,MATCH($H103,BカートセットID入力!$C$4:$C$150,0),COLUMN()-COLUMN($U98)),IFERROR(OFFSET('セット情報(業務便）'!$P$2,MATCH($H103,BカートセットID入力!$F$4:$F$150,0),COLUMN()-COLUMN($U98)),IFERROR(OFFSET('セット情報（サンプル）'!$N$2,MATCH($H103,BカートセットID入力!$I$4:$I$150,0),COLUMN()-COLUMN($U98)),IFERROR(OFFSET('セット情報（イレギュラーサンプル）'!$N$2,MATCH($H103,BカートセットID入力!$L$4:$L$150,0),COLUMN()-COLUMN($U98)),""))))</f>
        <v/>
      </c>
      <c r="AI103" s="53" t="str">
        <f ca="1">IFERROR(OFFSET('セット情報(宅配便）'!$P$2,MATCH($H103,BカートセットID入力!$C$4:$C$150,0),COLUMN()-COLUMN($U98)),IFERROR(OFFSET('セット情報(業務便）'!$P$2,MATCH($H103,BカートセットID入力!$F$4:$F$150,0),COLUMN()-COLUMN($U98)),IFERROR(OFFSET('セット情報（サンプル）'!$N$2,MATCH($H103,BカートセットID入力!$I$4:$I$150,0),COLUMN()-COLUMN($U98)),IFERROR(OFFSET('セット情報（イレギュラーサンプル）'!$N$2,MATCH($H103,BカートセットID入力!$L$4:$L$150,0),COLUMN()-COLUMN($U98)),""))))</f>
        <v/>
      </c>
      <c r="AJ103" s="53" t="str">
        <f ca="1">IFERROR(OFFSET('セット情報(宅配便）'!$P$2,MATCH($H103,BカートセットID入力!$C$4:$C$150,0),COLUMN()-COLUMN($U98)),IFERROR(OFFSET('セット情報(業務便）'!$P$2,MATCH($H103,BカートセットID入力!$F$4:$F$150,0),COLUMN()-COLUMN($U98)),IFERROR(OFFSET('セット情報（サンプル）'!$N$2,MATCH($H103,BカートセットID入力!$I$4:$I$150,0),COLUMN()-COLUMN($U98)),IFERROR(OFFSET('セット情報（イレギュラーサンプル）'!$N$2,MATCH($H103,BカートセットID入力!$L$4:$L$150,0),COLUMN()-COLUMN($U98)),""))))</f>
        <v/>
      </c>
      <c r="AK103" s="53" t="str">
        <f ca="1">IFERROR(OFFSET('セット情報(宅配便）'!$P$2,MATCH($H103,BカートセットID入力!$C$4:$C$150,0),COLUMN()-COLUMN($U98)),IFERROR(OFFSET('セット情報(業務便）'!$P$2,MATCH($H103,BカートセットID入力!$F$4:$F$150,0),COLUMN()-COLUMN($U98)),IFERROR(OFFSET('セット情報（サンプル）'!$N$2,MATCH($H103,BカートセットID入力!$I$4:$I$150,0),COLUMN()-COLUMN($U98)),IFERROR(OFFSET('セット情報（イレギュラーサンプル）'!$N$2,MATCH($H103,BカートセットID入力!$L$4:$L$150,0),COLUMN()-COLUMN($U98)),""))))</f>
        <v/>
      </c>
      <c r="AL103" s="53" t="str">
        <f ca="1">IFERROR(OFFSET('セット情報(宅配便）'!$P$2,MATCH($H103,BカートセットID入力!$C$4:$C$150,0),COLUMN()-COLUMN($U98)),IFERROR(OFFSET('セット情報(業務便）'!$P$2,MATCH($H103,BカートセットID入力!$F$4:$F$150,0),COLUMN()-COLUMN($U98)),IFERROR(OFFSET('セット情報（サンプル）'!$N$2,MATCH($H103,BカートセットID入力!$I$4:$I$150,0),COLUMN()-COLUMN($U98)),IFERROR(OFFSET('セット情報（イレギュラーサンプル）'!$N$2,MATCH($H103,BカートセットID入力!$L$4:$L$150,0),COLUMN()-COLUMN($U98)),""))))</f>
        <v/>
      </c>
      <c r="AM103" s="53" t="str">
        <f ca="1">IFERROR(OFFSET('セット情報(宅配便）'!$P$2,MATCH($H103,BカートセットID入力!$C$4:$C$150,0),COLUMN()-COLUMN($U98)),IFERROR(OFFSET('セット情報(業務便）'!$P$2,MATCH($H103,BカートセットID入力!$F$4:$F$150,0),COLUMN()-COLUMN($U98)),IFERROR(OFFSET('セット情報（サンプル）'!$N$2,MATCH($H103,BカートセットID入力!$I$4:$I$150,0),COLUMN()-COLUMN($U98)),IFERROR(OFFSET('セット情報（イレギュラーサンプル）'!$N$2,MATCH($H103,BカートセットID入力!$L$4:$L$150,0),COLUMN()-COLUMN($U98)),""))))</f>
        <v/>
      </c>
      <c r="AN103" s="53" t="str">
        <f ca="1">IFERROR(OFFSET('セット情報(宅配便）'!$P$2,MATCH($H103,BカートセットID入力!$C$4:$C$150,0),COLUMN()-COLUMN($U98)),IFERROR(OFFSET('セット情報(業務便）'!$P$2,MATCH($H103,BカートセットID入力!$F$4:$F$150,0),COLUMN()-COLUMN($U98)),IFERROR(OFFSET('セット情報（サンプル）'!$N$2,MATCH($H103,BカートセットID入力!$I$4:$I$150,0),COLUMN()-COLUMN($U98)),IFERROR(OFFSET('セット情報（イレギュラーサンプル）'!$N$2,MATCH($H103,BカートセットID入力!$L$4:$L$150,0),COLUMN()-COLUMN($U98)),""))))</f>
        <v/>
      </c>
      <c r="AO103" s="53" t="str">
        <f ca="1">IFERROR(OFFSET('セット情報(宅配便）'!$P$2,MATCH($H103,BカートセットID入力!$C$4:$C$150,0),COLUMN()-COLUMN($U98)),IFERROR(OFFSET('セット情報(業務便）'!$P$2,MATCH($H103,BカートセットID入力!$F$4:$F$150,0),COLUMN()-COLUMN($U98)),IFERROR(OFFSET('セット情報（サンプル）'!$N$2,MATCH($H103,BカートセットID入力!$I$4:$I$150,0),COLUMN()-COLUMN($U98)),IFERROR(OFFSET('セット情報（イレギュラーサンプル）'!$N$2,MATCH($H103,BカートセットID入力!$L$4:$L$150,0),COLUMN()-COLUMN($U98)),""))))</f>
        <v/>
      </c>
      <c r="AP103" s="53" t="str">
        <f ca="1">IFERROR(OFFSET('セット情報(宅配便）'!$P$2,MATCH($H103,BカートセットID入力!$C$4:$C$150,0),COLUMN()-COLUMN($U98)),IFERROR(OFFSET('セット情報(業務便）'!$P$2,MATCH($H103,BカートセットID入力!$F$4:$F$150,0),COLUMN()-COLUMN($U98)),IFERROR(OFFSET('セット情報（サンプル）'!$N$2,MATCH($H103,BカートセットID入力!$I$4:$I$150,0),COLUMN()-COLUMN($U98)),IFERROR(OFFSET('セット情報（イレギュラーサンプル）'!$N$2,MATCH($H103,BカートセットID入力!$L$4:$L$150,0),COLUMN()-COLUMN($U98)),""))))</f>
        <v/>
      </c>
      <c r="AQ103" s="53" t="str">
        <f ca="1">IFERROR(OFFSET('セット情報(宅配便）'!$P$2,MATCH($H103,BカートセットID入力!$C$4:$C$150,0),COLUMN()-COLUMN($U98)),IFERROR(OFFSET('セット情報(業務便）'!$P$2,MATCH($H103,BカートセットID入力!$F$4:$F$150,0),COLUMN()-COLUMN($U98)),IFERROR(OFFSET('セット情報（サンプル）'!$N$2,MATCH($H103,BカートセットID入力!$I$4:$I$150,0),COLUMN()-COLUMN($U98)),IFERROR(OFFSET('セット情報（イレギュラーサンプル）'!$N$2,MATCH($H103,BカートセットID入力!$L$4:$L$150,0),COLUMN()-COLUMN($U98)),""))))</f>
        <v/>
      </c>
      <c r="AR103" s="53" t="str">
        <f ca="1">IFERROR(OFFSET('セット情報(宅配便）'!$P$2,MATCH($H103,BカートセットID入力!$C$4:$C$150,0),COLUMN()-COLUMN($U98)),IFERROR(OFFSET('セット情報(業務便）'!$P$2,MATCH($H103,BカートセットID入力!$F$4:$F$150,0),COLUMN()-COLUMN($U98)),IFERROR(OFFSET('セット情報（サンプル）'!$N$2,MATCH($H103,BカートセットID入力!$I$4:$I$150,0),COLUMN()-COLUMN($U98)),IFERROR(OFFSET('セット情報（イレギュラーサンプル）'!$N$2,MATCH($H103,BカートセットID入力!$L$4:$L$150,0),COLUMN()-COLUMN($U98)),""))))</f>
        <v/>
      </c>
      <c r="AS103" s="53" t="str">
        <f ca="1">IFERROR(OFFSET('セット情報(宅配便）'!$P$2,MATCH($H103,BカートセットID入力!$C$4:$C$150,0),COLUMN()-COLUMN($U98)),IFERROR(OFFSET('セット情報(業務便）'!$P$2,MATCH($H103,BカートセットID入力!$F$4:$F$150,0),COLUMN()-COLUMN($U98)),IFERROR(OFFSET('セット情報（サンプル）'!$N$2,MATCH($H103,BカートセットID入力!$I$4:$I$150,0),COLUMN()-COLUMN($U98)),IFERROR(OFFSET('セット情報（イレギュラーサンプル）'!$N$2,MATCH($H103,BカートセットID入力!$L$4:$L$150,0),COLUMN()-COLUMN($U98)),""))))</f>
        <v/>
      </c>
      <c r="AT103" s="53" t="str">
        <f ca="1">IFERROR(OFFSET('セット情報(宅配便）'!$P$2,MATCH($H103,BカートセットID入力!$C$4:$C$150,0),COLUMN()-COLUMN($U98)),IFERROR(OFFSET('セット情報(業務便）'!$P$2,MATCH($H103,BカートセットID入力!$F$4:$F$150,0),COLUMN()-COLUMN($U98)),IFERROR(OFFSET('セット情報（サンプル）'!$N$2,MATCH($H103,BカートセットID入力!$I$4:$I$150,0),COLUMN()-COLUMN($U98)),IFERROR(OFFSET('セット情報（イレギュラーサンプル）'!$N$2,MATCH($H103,BカートセットID入力!$L$4:$L$150,0),COLUMN()-COLUMN($U98)),""))))</f>
        <v/>
      </c>
    </row>
    <row r="104" spans="1:46">
      <c r="A104" s="144"/>
      <c r="B104" s="53" t="str">
        <f>IF(ISBLANK(現行セット情報CSV!A104),"",現行セット情報CSV!A104)</f>
        <v/>
      </c>
      <c r="C104" s="53" t="str">
        <f>IF(ISBLANK(現行セット情報CSV!B104),"",現行セット情報CSV!B104)&amp;IFERROR(VLOOKUP(A104,上部フリースペースHTML!$A$3:$H$5,8,FALSE),"")</f>
        <v/>
      </c>
      <c r="D104" s="53" t="str">
        <f>IF(ISBLANK(現行セット情報CSV!C104),"",現行セット情報CSV!C104)</f>
        <v/>
      </c>
      <c r="E104" s="53" t="str">
        <f>IF(ISBLANK(現行セット情報CSV!D104),"",現行セット情報CSV!D104)</f>
        <v/>
      </c>
      <c r="F104" s="53" t="str">
        <f>IF(ISBLANK(現行セット情報CSV!E104),"",現行セット情報CSV!E104)</f>
        <v/>
      </c>
      <c r="G104" s="53" t="str">
        <f>IF(ISBLANK(現行セット情報CSV!F104),"",現行セット情報CSV!F104)</f>
        <v/>
      </c>
      <c r="H104" s="53" t="str">
        <f>IF(ISBLANK(現行セット情報CSV!G104),"",現行セット情報CSV!G104)</f>
        <v/>
      </c>
      <c r="I104" s="53" t="str">
        <f>IF(ISBLANK(現行セット情報CSV!H104),"",現行セット情報CSV!H104)</f>
        <v/>
      </c>
      <c r="J104" s="53" t="str">
        <f>IF(ISBLANK(現行セット情報CSV!I104),"",現行セット情報CSV!I104&amp;"("&amp;TEXT($J$2,"yyyy年m月")&amp;"納品から)")</f>
        <v/>
      </c>
      <c r="K104" s="53" t="str">
        <f>IF(ISBLANK(現行セット情報CSV!J104),"",現行セット情報CSV!J104)</f>
        <v/>
      </c>
      <c r="L104" s="53" t="str">
        <f>IF(ISBLANK(現行セット情報CSV!K104),"",現行セット情報CSV!K104)</f>
        <v/>
      </c>
      <c r="M104" s="53" t="str">
        <f>IF(ISBLANK(現行セット情報CSV!L104),"",現行セット情報CSV!L104)</f>
        <v/>
      </c>
      <c r="N104" s="53" t="str">
        <f>IF(ISBLANK(現行セット情報CSV!M104),"",現行セット情報CSV!M104)</f>
        <v/>
      </c>
      <c r="O104" s="53" t="str">
        <f>IF(ISBLANK(現行セット情報CSV!N104),"",現行セット情報CSV!N104)</f>
        <v/>
      </c>
      <c r="P104" s="53" t="str">
        <f>IF(ISBLANK(現行セット情報CSV!O104),"",現行セット情報CSV!O104)</f>
        <v/>
      </c>
      <c r="Q104" s="53" t="str">
        <f>IF(ISBLANK(現行セット情報CSV!P104),"",現行セット情報CSV!P104)</f>
        <v/>
      </c>
      <c r="R104" s="53" t="str">
        <f>IF(ISBLANK(現行セット情報CSV!Q104),"",現行セット情報CSV!Q104)</f>
        <v/>
      </c>
      <c r="S104" s="53" t="str">
        <f>IF(ISBLANK(現行セット情報CSV!R104),"",現行セット情報CSV!R104)</f>
        <v/>
      </c>
      <c r="T104" s="53" t="str">
        <f>IF(ISBLANK(現行セット情報CSV!S104),"",現行セット情報CSV!S104)</f>
        <v/>
      </c>
      <c r="U104" s="53" t="str">
        <f ca="1">IFERROR(OFFSET('セット情報(宅配便）'!$P$2,MATCH($H104,BカートセットID入力!$C$4:$C$150,0),COLUMN()-COLUMN($U99)),IFERROR(OFFSET('セット情報(業務便）'!$P$2,MATCH($H104,BカートセットID入力!$F$4:$F$150,0),COLUMN()-COLUMN($U99)),IFERROR(OFFSET('セット情報（サンプル）'!$N$2,MATCH($H104,BカートセットID入力!$I$4:$I$150,0),COLUMN()-COLUMN($U99)),IFERROR(OFFSET('セット情報（イレギュラーサンプル）'!$N$2,MATCH($H104,BカートセットID入力!$L$4:$L$150,0),COLUMN()-COLUMN($U99)),""))))</f>
        <v/>
      </c>
      <c r="V104" s="53" t="str">
        <f ca="1">IFERROR(OFFSET('セット情報(宅配便）'!$P$2,MATCH($H104,BカートセットID入力!$C$4:$C$150,0),COLUMN()-COLUMN($U99)),IFERROR(OFFSET('セット情報(業務便）'!$P$2,MATCH($H104,BカートセットID入力!$F$4:$F$150,0),COLUMN()-COLUMN($U99)),IFERROR(OFFSET('セット情報（サンプル）'!$N$2,MATCH($H104,BカートセットID入力!$I$4:$I$150,0),COLUMN()-COLUMN($U99)),IFERROR(OFFSET('セット情報（イレギュラーサンプル）'!$N$2,MATCH($H104,BカートセットID入力!$L$4:$L$150,0),COLUMN()-COLUMN($U99)),""))))</f>
        <v/>
      </c>
      <c r="W104" s="53" t="str">
        <f ca="1">IFERROR(OFFSET('セット情報(宅配便）'!$P$2,MATCH($H104,BカートセットID入力!$C$4:$C$150,0),COLUMN()-COLUMN($U99)),IFERROR(OFFSET('セット情報(業務便）'!$P$2,MATCH($H104,BカートセットID入力!$F$4:$F$150,0),COLUMN()-COLUMN($U99)),IFERROR(OFFSET('セット情報（サンプル）'!$N$2,MATCH($H104,BカートセットID入力!$I$4:$I$150,0),COLUMN()-COLUMN($U99)),IFERROR(OFFSET('セット情報（イレギュラーサンプル）'!$N$2,MATCH($H104,BカートセットID入力!$L$4:$L$150,0),COLUMN()-COLUMN($U99)),""))))</f>
        <v/>
      </c>
      <c r="X104" s="53" t="str">
        <f ca="1">IFERROR(OFFSET('セット情報(宅配便）'!$P$2,MATCH($H104,BカートセットID入力!$C$4:$C$150,0),COLUMN()-COLUMN($U99)),IFERROR(OFFSET('セット情報(業務便）'!$P$2,MATCH($H104,BカートセットID入力!$F$4:$F$150,0),COLUMN()-COLUMN($U99)),IFERROR(OFFSET('セット情報（サンプル）'!$N$2,MATCH($H104,BカートセットID入力!$I$4:$I$150,0),COLUMN()-COLUMN($U99)),IFERROR(OFFSET('セット情報（イレギュラーサンプル）'!$N$2,MATCH($H104,BカートセットID入力!$L$4:$L$150,0),COLUMN()-COLUMN($U99)),""))))</f>
        <v/>
      </c>
      <c r="Y104" s="53" t="str">
        <f ca="1">IFERROR(OFFSET('セット情報(宅配便）'!$P$2,MATCH($H104,BカートセットID入力!$C$4:$C$150,0),COLUMN()-COLUMN($U99)),IFERROR(OFFSET('セット情報(業務便）'!$P$2,MATCH($H104,BカートセットID入力!$F$4:$F$150,0),COLUMN()-COLUMN($U99)),IFERROR(OFFSET('セット情報（サンプル）'!$N$2,MATCH($H104,BカートセットID入力!$I$4:$I$150,0),COLUMN()-COLUMN($U99)),IFERROR(OFFSET('セット情報（イレギュラーサンプル）'!$N$2,MATCH($H104,BカートセットID入力!$L$4:$L$150,0),COLUMN()-COLUMN($U99)),""))))</f>
        <v/>
      </c>
      <c r="Z104" s="53" t="str">
        <f ca="1">IFERROR(OFFSET('セット情報(宅配便）'!$P$2,MATCH($H104,BカートセットID入力!$C$4:$C$150,0),COLUMN()-COLUMN($U99)),IFERROR(OFFSET('セット情報(業務便）'!$P$2,MATCH($H104,BカートセットID入力!$F$4:$F$150,0),COLUMN()-COLUMN($U99)),IFERROR(OFFSET('セット情報（サンプル）'!$N$2,MATCH($H104,BカートセットID入力!$I$4:$I$150,0),COLUMN()-COLUMN($U99)),IFERROR(OFFSET('セット情報（イレギュラーサンプル）'!$N$2,MATCH($H104,BカートセットID入力!$L$4:$L$150,0),COLUMN()-COLUMN($U99)),""))))</f>
        <v/>
      </c>
      <c r="AA104" s="53" t="str">
        <f ca="1">IFERROR(OFFSET('セット情報(宅配便）'!$P$2,MATCH($H104,BカートセットID入力!$C$4:$C$150,0),COLUMN()-COLUMN($U99)),IFERROR(OFFSET('セット情報(業務便）'!$P$2,MATCH($H104,BカートセットID入力!$F$4:$F$150,0),COLUMN()-COLUMN($U99)),IFERROR(OFFSET('セット情報（サンプル）'!$N$2,MATCH($H104,BカートセットID入力!$I$4:$I$150,0),COLUMN()-COLUMN($U99)),IFERROR(OFFSET('セット情報（イレギュラーサンプル）'!$N$2,MATCH($H104,BカートセットID入力!$L$4:$L$150,0),COLUMN()-COLUMN($U99)),""))))</f>
        <v/>
      </c>
      <c r="AB104" s="53" t="str">
        <f ca="1">IFERROR(OFFSET('セット情報(宅配便）'!$P$2,MATCH($H104,BカートセットID入力!$C$4:$C$150,0),COLUMN()-COLUMN($U99)),IFERROR(OFFSET('セット情報(業務便）'!$P$2,MATCH($H104,BカートセットID入力!$F$4:$F$150,0),COLUMN()-COLUMN($U99)),IFERROR(OFFSET('セット情報（サンプル）'!$N$2,MATCH($H104,BカートセットID入力!$I$4:$I$150,0),COLUMN()-COLUMN($U99)),IFERROR(OFFSET('セット情報（イレギュラーサンプル）'!$N$2,MATCH($H104,BカートセットID入力!$L$4:$L$150,0),COLUMN()-COLUMN($U99)),""))))</f>
        <v/>
      </c>
      <c r="AC104" s="53" t="str">
        <f ca="1">IFERROR(OFFSET('セット情報(宅配便）'!$P$2,MATCH($H104,BカートセットID入力!$C$4:$C$150,0),COLUMN()-COLUMN($U99)),IFERROR(OFFSET('セット情報(業務便）'!$P$2,MATCH($H104,BカートセットID入力!$F$4:$F$150,0),COLUMN()-COLUMN($U99)),IFERROR(OFFSET('セット情報（サンプル）'!$N$2,MATCH($H104,BカートセットID入力!$I$4:$I$150,0),COLUMN()-COLUMN($U99)),IFERROR(OFFSET('セット情報（イレギュラーサンプル）'!$N$2,MATCH($H104,BカートセットID入力!$L$4:$L$150,0),COLUMN()-COLUMN($U99)),""))))</f>
        <v/>
      </c>
      <c r="AD104" s="53" t="str">
        <f ca="1">IFERROR(OFFSET('セット情報(宅配便）'!$P$2,MATCH($H104,BカートセットID入力!$C$4:$C$150,0),COLUMN()-COLUMN($U99)),IFERROR(OFFSET('セット情報(業務便）'!$P$2,MATCH($H104,BカートセットID入力!$F$4:$F$150,0),COLUMN()-COLUMN($U99)),IFERROR(OFFSET('セット情報（サンプル）'!$N$2,MATCH($H104,BカートセットID入力!$I$4:$I$150,0),COLUMN()-COLUMN($U99)),IFERROR(OFFSET('セット情報（イレギュラーサンプル）'!$N$2,MATCH($H104,BカートセットID入力!$L$4:$L$150,0),COLUMN()-COLUMN($U99)),""))))</f>
        <v/>
      </c>
      <c r="AE104" s="53" t="str">
        <f ca="1">IFERROR(OFFSET('セット情報(宅配便）'!$P$2,MATCH($H104,BカートセットID入力!$C$4:$C$150,0),COLUMN()-COLUMN($U99)),IFERROR(OFFSET('セット情報(業務便）'!$P$2,MATCH($H104,BカートセットID入力!$F$4:$F$150,0),COLUMN()-COLUMN($U99)),IFERROR(OFFSET('セット情報（サンプル）'!$N$2,MATCH($H104,BカートセットID入力!$I$4:$I$150,0),COLUMN()-COLUMN($U99)),IFERROR(OFFSET('セット情報（イレギュラーサンプル）'!$N$2,MATCH($H104,BカートセットID入力!$L$4:$L$150,0),COLUMN()-COLUMN($U99)),""))))</f>
        <v/>
      </c>
      <c r="AF104" s="53" t="str">
        <f ca="1">IFERROR(OFFSET('セット情報(宅配便）'!$P$2,MATCH($H104,BカートセットID入力!$C$4:$C$150,0),COLUMN()-COLUMN($U99)),IFERROR(OFFSET('セット情報(業務便）'!$P$2,MATCH($H104,BカートセットID入力!$F$4:$F$150,0),COLUMN()-COLUMN($U99)),IFERROR(OFFSET('セット情報（サンプル）'!$N$2,MATCH($H104,BカートセットID入力!$I$4:$I$150,0),COLUMN()-COLUMN($U99)),IFERROR(OFFSET('セット情報（イレギュラーサンプル）'!$N$2,MATCH($H104,BカートセットID入力!$L$4:$L$150,0),COLUMN()-COLUMN($U99)),""))))</f>
        <v/>
      </c>
      <c r="AG104" s="53" t="str">
        <f ca="1">IFERROR(OFFSET('セット情報(宅配便）'!$P$2,MATCH($H104,BカートセットID入力!$C$4:$C$150,0),COLUMN()-COLUMN($U99)),IFERROR(OFFSET('セット情報(業務便）'!$P$2,MATCH($H104,BカートセットID入力!$F$4:$F$150,0),COLUMN()-COLUMN($U99)),IFERROR(OFFSET('セット情報（サンプル）'!$N$2,MATCH($H104,BカートセットID入力!$I$4:$I$150,0),COLUMN()-COLUMN($U99)),IFERROR(OFFSET('セット情報（イレギュラーサンプル）'!$N$2,MATCH($H104,BカートセットID入力!$L$4:$L$150,0),COLUMN()-COLUMN($U99)),""))))</f>
        <v/>
      </c>
      <c r="AH104" s="53" t="str">
        <f ca="1">IFERROR(OFFSET('セット情報(宅配便）'!$P$2,MATCH($H104,BカートセットID入力!$C$4:$C$150,0),COLUMN()-COLUMN($U99)),IFERROR(OFFSET('セット情報(業務便）'!$P$2,MATCH($H104,BカートセットID入力!$F$4:$F$150,0),COLUMN()-COLUMN($U99)),IFERROR(OFFSET('セット情報（サンプル）'!$N$2,MATCH($H104,BカートセットID入力!$I$4:$I$150,0),COLUMN()-COLUMN($U99)),IFERROR(OFFSET('セット情報（イレギュラーサンプル）'!$N$2,MATCH($H104,BカートセットID入力!$L$4:$L$150,0),COLUMN()-COLUMN($U99)),""))))</f>
        <v/>
      </c>
      <c r="AI104" s="53" t="str">
        <f ca="1">IFERROR(OFFSET('セット情報(宅配便）'!$P$2,MATCH($H104,BカートセットID入力!$C$4:$C$150,0),COLUMN()-COLUMN($U99)),IFERROR(OFFSET('セット情報(業務便）'!$P$2,MATCH($H104,BカートセットID入力!$F$4:$F$150,0),COLUMN()-COLUMN($U99)),IFERROR(OFFSET('セット情報（サンプル）'!$N$2,MATCH($H104,BカートセットID入力!$I$4:$I$150,0),COLUMN()-COLUMN($U99)),IFERROR(OFFSET('セット情報（イレギュラーサンプル）'!$N$2,MATCH($H104,BカートセットID入力!$L$4:$L$150,0),COLUMN()-COLUMN($U99)),""))))</f>
        <v/>
      </c>
      <c r="AJ104" s="53" t="str">
        <f ca="1">IFERROR(OFFSET('セット情報(宅配便）'!$P$2,MATCH($H104,BカートセットID入力!$C$4:$C$150,0),COLUMN()-COLUMN($U99)),IFERROR(OFFSET('セット情報(業務便）'!$P$2,MATCH($H104,BカートセットID入力!$F$4:$F$150,0),COLUMN()-COLUMN($U99)),IFERROR(OFFSET('セット情報（サンプル）'!$N$2,MATCH($H104,BカートセットID入力!$I$4:$I$150,0),COLUMN()-COLUMN($U99)),IFERROR(OFFSET('セット情報（イレギュラーサンプル）'!$N$2,MATCH($H104,BカートセットID入力!$L$4:$L$150,0),COLUMN()-COLUMN($U99)),""))))</f>
        <v/>
      </c>
      <c r="AK104" s="53" t="str">
        <f ca="1">IFERROR(OFFSET('セット情報(宅配便）'!$P$2,MATCH($H104,BカートセットID入力!$C$4:$C$150,0),COLUMN()-COLUMN($U99)),IFERROR(OFFSET('セット情報(業務便）'!$P$2,MATCH($H104,BカートセットID入力!$F$4:$F$150,0),COLUMN()-COLUMN($U99)),IFERROR(OFFSET('セット情報（サンプル）'!$N$2,MATCH($H104,BカートセットID入力!$I$4:$I$150,0),COLUMN()-COLUMN($U99)),IFERROR(OFFSET('セット情報（イレギュラーサンプル）'!$N$2,MATCH($H104,BカートセットID入力!$L$4:$L$150,0),COLUMN()-COLUMN($U99)),""))))</f>
        <v/>
      </c>
      <c r="AL104" s="53" t="str">
        <f ca="1">IFERROR(OFFSET('セット情報(宅配便）'!$P$2,MATCH($H104,BカートセットID入力!$C$4:$C$150,0),COLUMN()-COLUMN($U99)),IFERROR(OFFSET('セット情報(業務便）'!$P$2,MATCH($H104,BカートセットID入力!$F$4:$F$150,0),COLUMN()-COLUMN($U99)),IFERROR(OFFSET('セット情報（サンプル）'!$N$2,MATCH($H104,BカートセットID入力!$I$4:$I$150,0),COLUMN()-COLUMN($U99)),IFERROR(OFFSET('セット情報（イレギュラーサンプル）'!$N$2,MATCH($H104,BカートセットID入力!$L$4:$L$150,0),COLUMN()-COLUMN($U99)),""))))</f>
        <v/>
      </c>
      <c r="AM104" s="53" t="str">
        <f ca="1">IFERROR(OFFSET('セット情報(宅配便）'!$P$2,MATCH($H104,BカートセットID入力!$C$4:$C$150,0),COLUMN()-COLUMN($U99)),IFERROR(OFFSET('セット情報(業務便）'!$P$2,MATCH($H104,BカートセットID入力!$F$4:$F$150,0),COLUMN()-COLUMN($U99)),IFERROR(OFFSET('セット情報（サンプル）'!$N$2,MATCH($H104,BカートセットID入力!$I$4:$I$150,0),COLUMN()-COLUMN($U99)),IFERROR(OFFSET('セット情報（イレギュラーサンプル）'!$N$2,MATCH($H104,BカートセットID入力!$L$4:$L$150,0),COLUMN()-COLUMN($U99)),""))))</f>
        <v/>
      </c>
      <c r="AN104" s="53" t="str">
        <f ca="1">IFERROR(OFFSET('セット情報(宅配便）'!$P$2,MATCH($H104,BカートセットID入力!$C$4:$C$150,0),COLUMN()-COLUMN($U99)),IFERROR(OFFSET('セット情報(業務便）'!$P$2,MATCH($H104,BカートセットID入力!$F$4:$F$150,0),COLUMN()-COLUMN($U99)),IFERROR(OFFSET('セット情報（サンプル）'!$N$2,MATCH($H104,BカートセットID入力!$I$4:$I$150,0),COLUMN()-COLUMN($U99)),IFERROR(OFFSET('セット情報（イレギュラーサンプル）'!$N$2,MATCH($H104,BカートセットID入力!$L$4:$L$150,0),COLUMN()-COLUMN($U99)),""))))</f>
        <v/>
      </c>
      <c r="AO104" s="53" t="str">
        <f ca="1">IFERROR(OFFSET('セット情報(宅配便）'!$P$2,MATCH($H104,BカートセットID入力!$C$4:$C$150,0),COLUMN()-COLUMN($U99)),IFERROR(OFFSET('セット情報(業務便）'!$P$2,MATCH($H104,BカートセットID入力!$F$4:$F$150,0),COLUMN()-COLUMN($U99)),IFERROR(OFFSET('セット情報（サンプル）'!$N$2,MATCH($H104,BカートセットID入力!$I$4:$I$150,0),COLUMN()-COLUMN($U99)),IFERROR(OFFSET('セット情報（イレギュラーサンプル）'!$N$2,MATCH($H104,BカートセットID入力!$L$4:$L$150,0),COLUMN()-COLUMN($U99)),""))))</f>
        <v/>
      </c>
      <c r="AP104" s="53" t="str">
        <f ca="1">IFERROR(OFFSET('セット情報(宅配便）'!$P$2,MATCH($H104,BカートセットID入力!$C$4:$C$150,0),COLUMN()-COLUMN($U99)),IFERROR(OFFSET('セット情報(業務便）'!$P$2,MATCH($H104,BカートセットID入力!$F$4:$F$150,0),COLUMN()-COLUMN($U99)),IFERROR(OFFSET('セット情報（サンプル）'!$N$2,MATCH($H104,BカートセットID入力!$I$4:$I$150,0),COLUMN()-COLUMN($U99)),IFERROR(OFFSET('セット情報（イレギュラーサンプル）'!$N$2,MATCH($H104,BカートセットID入力!$L$4:$L$150,0),COLUMN()-COLUMN($U99)),""))))</f>
        <v/>
      </c>
      <c r="AQ104" s="53" t="str">
        <f ca="1">IFERROR(OFFSET('セット情報(宅配便）'!$P$2,MATCH($H104,BカートセットID入力!$C$4:$C$150,0),COLUMN()-COLUMN($U99)),IFERROR(OFFSET('セット情報(業務便）'!$P$2,MATCH($H104,BカートセットID入力!$F$4:$F$150,0),COLUMN()-COLUMN($U99)),IFERROR(OFFSET('セット情報（サンプル）'!$N$2,MATCH($H104,BカートセットID入力!$I$4:$I$150,0),COLUMN()-COLUMN($U99)),IFERROR(OFFSET('セット情報（イレギュラーサンプル）'!$N$2,MATCH($H104,BカートセットID入力!$L$4:$L$150,0),COLUMN()-COLUMN($U99)),""))))</f>
        <v/>
      </c>
      <c r="AR104" s="53" t="str">
        <f ca="1">IFERROR(OFFSET('セット情報(宅配便）'!$P$2,MATCH($H104,BカートセットID入力!$C$4:$C$150,0),COLUMN()-COLUMN($U99)),IFERROR(OFFSET('セット情報(業務便）'!$P$2,MATCH($H104,BカートセットID入力!$F$4:$F$150,0),COLUMN()-COLUMN($U99)),IFERROR(OFFSET('セット情報（サンプル）'!$N$2,MATCH($H104,BカートセットID入力!$I$4:$I$150,0),COLUMN()-COLUMN($U99)),IFERROR(OFFSET('セット情報（イレギュラーサンプル）'!$N$2,MATCH($H104,BカートセットID入力!$L$4:$L$150,0),COLUMN()-COLUMN($U99)),""))))</f>
        <v/>
      </c>
      <c r="AS104" s="53" t="str">
        <f ca="1">IFERROR(OFFSET('セット情報(宅配便）'!$P$2,MATCH($H104,BカートセットID入力!$C$4:$C$150,0),COLUMN()-COLUMN($U99)),IFERROR(OFFSET('セット情報(業務便）'!$P$2,MATCH($H104,BカートセットID入力!$F$4:$F$150,0),COLUMN()-COLUMN($U99)),IFERROR(OFFSET('セット情報（サンプル）'!$N$2,MATCH($H104,BカートセットID入力!$I$4:$I$150,0),COLUMN()-COLUMN($U99)),IFERROR(OFFSET('セット情報（イレギュラーサンプル）'!$N$2,MATCH($H104,BカートセットID入力!$L$4:$L$150,0),COLUMN()-COLUMN($U99)),""))))</f>
        <v/>
      </c>
      <c r="AT104" s="53" t="str">
        <f ca="1">IFERROR(OFFSET('セット情報(宅配便）'!$P$2,MATCH($H104,BカートセットID入力!$C$4:$C$150,0),COLUMN()-COLUMN($U99)),IFERROR(OFFSET('セット情報(業務便）'!$P$2,MATCH($H104,BカートセットID入力!$F$4:$F$150,0),COLUMN()-COLUMN($U99)),IFERROR(OFFSET('セット情報（サンプル）'!$N$2,MATCH($H104,BカートセットID入力!$I$4:$I$150,0),COLUMN()-COLUMN($U99)),IFERROR(OFFSET('セット情報（イレギュラーサンプル）'!$N$2,MATCH($H104,BカートセットID入力!$L$4:$L$150,0),COLUMN()-COLUMN($U99)),""))))</f>
        <v/>
      </c>
    </row>
    <row r="105" spans="1:46">
      <c r="A105" s="144"/>
      <c r="B105" s="53" t="str">
        <f>IF(ISBLANK(現行セット情報CSV!A105),"",現行セット情報CSV!A105)</f>
        <v/>
      </c>
      <c r="C105" s="53" t="str">
        <f>IF(ISBLANK(現行セット情報CSV!B105),"",現行セット情報CSV!B105)&amp;IFERROR(VLOOKUP(A105,上部フリースペースHTML!$A$3:$H$5,8,FALSE),"")</f>
        <v/>
      </c>
      <c r="D105" s="53" t="str">
        <f>IF(ISBLANK(現行セット情報CSV!C105),"",現行セット情報CSV!C105)</f>
        <v/>
      </c>
      <c r="E105" s="53" t="str">
        <f>IF(ISBLANK(現行セット情報CSV!D105),"",現行セット情報CSV!D105)</f>
        <v/>
      </c>
      <c r="F105" s="53" t="str">
        <f>IF(ISBLANK(現行セット情報CSV!E105),"",現行セット情報CSV!E105)</f>
        <v/>
      </c>
      <c r="G105" s="53" t="str">
        <f>IF(ISBLANK(現行セット情報CSV!F105),"",現行セット情報CSV!F105)</f>
        <v/>
      </c>
      <c r="H105" s="53" t="str">
        <f>IF(ISBLANK(現行セット情報CSV!G105),"",現行セット情報CSV!G105)</f>
        <v/>
      </c>
      <c r="I105" s="53" t="str">
        <f>IF(ISBLANK(現行セット情報CSV!H105),"",現行セット情報CSV!H105)</f>
        <v/>
      </c>
      <c r="J105" s="53" t="str">
        <f>IF(ISBLANK(現行セット情報CSV!I105),"",現行セット情報CSV!I105&amp;"("&amp;TEXT($J$2,"yyyy年m月")&amp;"納品から)")</f>
        <v/>
      </c>
      <c r="K105" s="53" t="str">
        <f>IF(ISBLANK(現行セット情報CSV!J105),"",現行セット情報CSV!J105)</f>
        <v/>
      </c>
      <c r="L105" s="53" t="str">
        <f>IF(ISBLANK(現行セット情報CSV!K105),"",現行セット情報CSV!K105)</f>
        <v/>
      </c>
      <c r="M105" s="53" t="str">
        <f>IF(ISBLANK(現行セット情報CSV!L105),"",現行セット情報CSV!L105)</f>
        <v/>
      </c>
      <c r="N105" s="53" t="str">
        <f>IF(ISBLANK(現行セット情報CSV!M105),"",現行セット情報CSV!M105)</f>
        <v/>
      </c>
      <c r="O105" s="53" t="str">
        <f>IF(ISBLANK(現行セット情報CSV!N105),"",現行セット情報CSV!N105)</f>
        <v/>
      </c>
      <c r="P105" s="53" t="str">
        <f>IF(ISBLANK(現行セット情報CSV!O105),"",現行セット情報CSV!O105)</f>
        <v/>
      </c>
      <c r="Q105" s="53" t="str">
        <f>IF(ISBLANK(現行セット情報CSV!P105),"",現行セット情報CSV!P105)</f>
        <v/>
      </c>
      <c r="R105" s="53" t="str">
        <f>IF(ISBLANK(現行セット情報CSV!Q105),"",現行セット情報CSV!Q105)</f>
        <v/>
      </c>
      <c r="S105" s="53" t="str">
        <f>IF(ISBLANK(現行セット情報CSV!R105),"",現行セット情報CSV!R105)</f>
        <v/>
      </c>
      <c r="T105" s="53" t="str">
        <f>IF(ISBLANK(現行セット情報CSV!S105),"",現行セット情報CSV!S105)</f>
        <v/>
      </c>
      <c r="U105" s="53" t="str">
        <f ca="1">IFERROR(OFFSET('セット情報(宅配便）'!$P$2,MATCH($H105,BカートセットID入力!$C$4:$C$150,0),COLUMN()-COLUMN($U100)),IFERROR(OFFSET('セット情報(業務便）'!$P$2,MATCH($H105,BカートセットID入力!$F$4:$F$150,0),COLUMN()-COLUMN($U100)),IFERROR(OFFSET('セット情報（サンプル）'!$N$2,MATCH($H105,BカートセットID入力!$I$4:$I$150,0),COLUMN()-COLUMN($U100)),IFERROR(OFFSET('セット情報（イレギュラーサンプル）'!$N$2,MATCH($H105,BカートセットID入力!$L$4:$L$150,0),COLUMN()-COLUMN($U100)),""))))</f>
        <v/>
      </c>
      <c r="V105" s="53" t="str">
        <f ca="1">IFERROR(OFFSET('セット情報(宅配便）'!$P$2,MATCH($H105,BカートセットID入力!$C$4:$C$150,0),COLUMN()-COLUMN($U100)),IFERROR(OFFSET('セット情報(業務便）'!$P$2,MATCH($H105,BカートセットID入力!$F$4:$F$150,0),COLUMN()-COLUMN($U100)),IFERROR(OFFSET('セット情報（サンプル）'!$N$2,MATCH($H105,BカートセットID入力!$I$4:$I$150,0),COLUMN()-COLUMN($U100)),IFERROR(OFFSET('セット情報（イレギュラーサンプル）'!$N$2,MATCH($H105,BカートセットID入力!$L$4:$L$150,0),COLUMN()-COLUMN($U100)),""))))</f>
        <v/>
      </c>
      <c r="W105" s="53" t="str">
        <f ca="1">IFERROR(OFFSET('セット情報(宅配便）'!$P$2,MATCH($H105,BカートセットID入力!$C$4:$C$150,0),COLUMN()-COLUMN($U100)),IFERROR(OFFSET('セット情報(業務便）'!$P$2,MATCH($H105,BカートセットID入力!$F$4:$F$150,0),COLUMN()-COLUMN($U100)),IFERROR(OFFSET('セット情報（サンプル）'!$N$2,MATCH($H105,BカートセットID入力!$I$4:$I$150,0),COLUMN()-COLUMN($U100)),IFERROR(OFFSET('セット情報（イレギュラーサンプル）'!$N$2,MATCH($H105,BカートセットID入力!$L$4:$L$150,0),COLUMN()-COLUMN($U100)),""))))</f>
        <v/>
      </c>
      <c r="X105" s="53" t="str">
        <f ca="1">IFERROR(OFFSET('セット情報(宅配便）'!$P$2,MATCH($H105,BカートセットID入力!$C$4:$C$150,0),COLUMN()-COLUMN($U100)),IFERROR(OFFSET('セット情報(業務便）'!$P$2,MATCH($H105,BカートセットID入力!$F$4:$F$150,0),COLUMN()-COLUMN($U100)),IFERROR(OFFSET('セット情報（サンプル）'!$N$2,MATCH($H105,BカートセットID入力!$I$4:$I$150,0),COLUMN()-COLUMN($U100)),IFERROR(OFFSET('セット情報（イレギュラーサンプル）'!$N$2,MATCH($H105,BカートセットID入力!$L$4:$L$150,0),COLUMN()-COLUMN($U100)),""))))</f>
        <v/>
      </c>
      <c r="Y105" s="53" t="str">
        <f ca="1">IFERROR(OFFSET('セット情報(宅配便）'!$P$2,MATCH($H105,BカートセットID入力!$C$4:$C$150,0),COLUMN()-COLUMN($U100)),IFERROR(OFFSET('セット情報(業務便）'!$P$2,MATCH($H105,BカートセットID入力!$F$4:$F$150,0),COLUMN()-COLUMN($U100)),IFERROR(OFFSET('セット情報（サンプル）'!$N$2,MATCH($H105,BカートセットID入力!$I$4:$I$150,0),COLUMN()-COLUMN($U100)),IFERROR(OFFSET('セット情報（イレギュラーサンプル）'!$N$2,MATCH($H105,BカートセットID入力!$L$4:$L$150,0),COLUMN()-COLUMN($U100)),""))))</f>
        <v/>
      </c>
      <c r="Z105" s="53" t="str">
        <f ca="1">IFERROR(OFFSET('セット情報(宅配便）'!$P$2,MATCH($H105,BカートセットID入力!$C$4:$C$150,0),COLUMN()-COLUMN($U100)),IFERROR(OFFSET('セット情報(業務便）'!$P$2,MATCH($H105,BカートセットID入力!$F$4:$F$150,0),COLUMN()-COLUMN($U100)),IFERROR(OFFSET('セット情報（サンプル）'!$N$2,MATCH($H105,BカートセットID入力!$I$4:$I$150,0),COLUMN()-COLUMN($U100)),IFERROR(OFFSET('セット情報（イレギュラーサンプル）'!$N$2,MATCH($H105,BカートセットID入力!$L$4:$L$150,0),COLUMN()-COLUMN($U100)),""))))</f>
        <v/>
      </c>
      <c r="AA105" s="53" t="str">
        <f ca="1">IFERROR(OFFSET('セット情報(宅配便）'!$P$2,MATCH($H105,BカートセットID入力!$C$4:$C$150,0),COLUMN()-COLUMN($U100)),IFERROR(OFFSET('セット情報(業務便）'!$P$2,MATCH($H105,BカートセットID入力!$F$4:$F$150,0),COLUMN()-COLUMN($U100)),IFERROR(OFFSET('セット情報（サンプル）'!$N$2,MATCH($H105,BカートセットID入力!$I$4:$I$150,0),COLUMN()-COLUMN($U100)),IFERROR(OFFSET('セット情報（イレギュラーサンプル）'!$N$2,MATCH($H105,BカートセットID入力!$L$4:$L$150,0),COLUMN()-COLUMN($U100)),""))))</f>
        <v/>
      </c>
      <c r="AB105" s="53" t="str">
        <f ca="1">IFERROR(OFFSET('セット情報(宅配便）'!$P$2,MATCH($H105,BカートセットID入力!$C$4:$C$150,0),COLUMN()-COLUMN($U100)),IFERROR(OFFSET('セット情報(業務便）'!$P$2,MATCH($H105,BカートセットID入力!$F$4:$F$150,0),COLUMN()-COLUMN($U100)),IFERROR(OFFSET('セット情報（サンプル）'!$N$2,MATCH($H105,BカートセットID入力!$I$4:$I$150,0),COLUMN()-COLUMN($U100)),IFERROR(OFFSET('セット情報（イレギュラーサンプル）'!$N$2,MATCH($H105,BカートセットID入力!$L$4:$L$150,0),COLUMN()-COLUMN($U100)),""))))</f>
        <v/>
      </c>
      <c r="AC105" s="53" t="str">
        <f ca="1">IFERROR(OFFSET('セット情報(宅配便）'!$P$2,MATCH($H105,BカートセットID入力!$C$4:$C$150,0),COLUMN()-COLUMN($U100)),IFERROR(OFFSET('セット情報(業務便）'!$P$2,MATCH($H105,BカートセットID入力!$F$4:$F$150,0),COLUMN()-COLUMN($U100)),IFERROR(OFFSET('セット情報（サンプル）'!$N$2,MATCH($H105,BカートセットID入力!$I$4:$I$150,0),COLUMN()-COLUMN($U100)),IFERROR(OFFSET('セット情報（イレギュラーサンプル）'!$N$2,MATCH($H105,BカートセットID入力!$L$4:$L$150,0),COLUMN()-COLUMN($U100)),""))))</f>
        <v/>
      </c>
      <c r="AD105" s="53" t="str">
        <f ca="1">IFERROR(OFFSET('セット情報(宅配便）'!$P$2,MATCH($H105,BカートセットID入力!$C$4:$C$150,0),COLUMN()-COLUMN($U100)),IFERROR(OFFSET('セット情報(業務便）'!$P$2,MATCH($H105,BカートセットID入力!$F$4:$F$150,0),COLUMN()-COLUMN($U100)),IFERROR(OFFSET('セット情報（サンプル）'!$N$2,MATCH($H105,BカートセットID入力!$I$4:$I$150,0),COLUMN()-COLUMN($U100)),IFERROR(OFFSET('セット情報（イレギュラーサンプル）'!$N$2,MATCH($H105,BカートセットID入力!$L$4:$L$150,0),COLUMN()-COLUMN($U100)),""))))</f>
        <v/>
      </c>
      <c r="AE105" s="53" t="str">
        <f ca="1">IFERROR(OFFSET('セット情報(宅配便）'!$P$2,MATCH($H105,BカートセットID入力!$C$4:$C$150,0),COLUMN()-COLUMN($U100)),IFERROR(OFFSET('セット情報(業務便）'!$P$2,MATCH($H105,BカートセットID入力!$F$4:$F$150,0),COLUMN()-COLUMN($U100)),IFERROR(OFFSET('セット情報（サンプル）'!$N$2,MATCH($H105,BカートセットID入力!$I$4:$I$150,0),COLUMN()-COLUMN($U100)),IFERROR(OFFSET('セット情報（イレギュラーサンプル）'!$N$2,MATCH($H105,BカートセットID入力!$L$4:$L$150,0),COLUMN()-COLUMN($U100)),""))))</f>
        <v/>
      </c>
      <c r="AF105" s="53" t="str">
        <f ca="1">IFERROR(OFFSET('セット情報(宅配便）'!$P$2,MATCH($H105,BカートセットID入力!$C$4:$C$150,0),COLUMN()-COLUMN($U100)),IFERROR(OFFSET('セット情報(業務便）'!$P$2,MATCH($H105,BカートセットID入力!$F$4:$F$150,0),COLUMN()-COLUMN($U100)),IFERROR(OFFSET('セット情報（サンプル）'!$N$2,MATCH($H105,BカートセットID入力!$I$4:$I$150,0),COLUMN()-COLUMN($U100)),IFERROR(OFFSET('セット情報（イレギュラーサンプル）'!$N$2,MATCH($H105,BカートセットID入力!$L$4:$L$150,0),COLUMN()-COLUMN($U100)),""))))</f>
        <v/>
      </c>
      <c r="AG105" s="53" t="str">
        <f ca="1">IFERROR(OFFSET('セット情報(宅配便）'!$P$2,MATCH($H105,BカートセットID入力!$C$4:$C$150,0),COLUMN()-COLUMN($U100)),IFERROR(OFFSET('セット情報(業務便）'!$P$2,MATCH($H105,BカートセットID入力!$F$4:$F$150,0),COLUMN()-COLUMN($U100)),IFERROR(OFFSET('セット情報（サンプル）'!$N$2,MATCH($H105,BカートセットID入力!$I$4:$I$150,0),COLUMN()-COLUMN($U100)),IFERROR(OFFSET('セット情報（イレギュラーサンプル）'!$N$2,MATCH($H105,BカートセットID入力!$L$4:$L$150,0),COLUMN()-COLUMN($U100)),""))))</f>
        <v/>
      </c>
      <c r="AH105" s="53" t="str">
        <f ca="1">IFERROR(OFFSET('セット情報(宅配便）'!$P$2,MATCH($H105,BカートセットID入力!$C$4:$C$150,0),COLUMN()-COLUMN($U100)),IFERROR(OFFSET('セット情報(業務便）'!$P$2,MATCH($H105,BカートセットID入力!$F$4:$F$150,0),COLUMN()-COLUMN($U100)),IFERROR(OFFSET('セット情報（サンプル）'!$N$2,MATCH($H105,BカートセットID入力!$I$4:$I$150,0),COLUMN()-COLUMN($U100)),IFERROR(OFFSET('セット情報（イレギュラーサンプル）'!$N$2,MATCH($H105,BカートセットID入力!$L$4:$L$150,0),COLUMN()-COLUMN($U100)),""))))</f>
        <v/>
      </c>
      <c r="AI105" s="53" t="str">
        <f ca="1">IFERROR(OFFSET('セット情報(宅配便）'!$P$2,MATCH($H105,BカートセットID入力!$C$4:$C$150,0),COLUMN()-COLUMN($U100)),IFERROR(OFFSET('セット情報(業務便）'!$P$2,MATCH($H105,BカートセットID入力!$F$4:$F$150,0),COLUMN()-COLUMN($U100)),IFERROR(OFFSET('セット情報（サンプル）'!$N$2,MATCH($H105,BカートセットID入力!$I$4:$I$150,0),COLUMN()-COLUMN($U100)),IFERROR(OFFSET('セット情報（イレギュラーサンプル）'!$N$2,MATCH($H105,BカートセットID入力!$L$4:$L$150,0),COLUMN()-COLUMN($U100)),""))))</f>
        <v/>
      </c>
      <c r="AJ105" s="53" t="str">
        <f ca="1">IFERROR(OFFSET('セット情報(宅配便）'!$P$2,MATCH($H105,BカートセットID入力!$C$4:$C$150,0),COLUMN()-COLUMN($U100)),IFERROR(OFFSET('セット情報(業務便）'!$P$2,MATCH($H105,BカートセットID入力!$F$4:$F$150,0),COLUMN()-COLUMN($U100)),IFERROR(OFFSET('セット情報（サンプル）'!$N$2,MATCH($H105,BカートセットID入力!$I$4:$I$150,0),COLUMN()-COLUMN($U100)),IFERROR(OFFSET('セット情報（イレギュラーサンプル）'!$N$2,MATCH($H105,BカートセットID入力!$L$4:$L$150,0),COLUMN()-COLUMN($U100)),""))))</f>
        <v/>
      </c>
      <c r="AK105" s="53" t="str">
        <f ca="1">IFERROR(OFFSET('セット情報(宅配便）'!$P$2,MATCH($H105,BカートセットID入力!$C$4:$C$150,0),COLUMN()-COLUMN($U100)),IFERROR(OFFSET('セット情報(業務便）'!$P$2,MATCH($H105,BカートセットID入力!$F$4:$F$150,0),COLUMN()-COLUMN($U100)),IFERROR(OFFSET('セット情報（サンプル）'!$N$2,MATCH($H105,BカートセットID入力!$I$4:$I$150,0),COLUMN()-COLUMN($U100)),IFERROR(OFFSET('セット情報（イレギュラーサンプル）'!$N$2,MATCH($H105,BカートセットID入力!$L$4:$L$150,0),COLUMN()-COLUMN($U100)),""))))</f>
        <v/>
      </c>
      <c r="AL105" s="53" t="str">
        <f ca="1">IFERROR(OFFSET('セット情報(宅配便）'!$P$2,MATCH($H105,BカートセットID入力!$C$4:$C$150,0),COLUMN()-COLUMN($U100)),IFERROR(OFFSET('セット情報(業務便）'!$P$2,MATCH($H105,BカートセットID入力!$F$4:$F$150,0),COLUMN()-COLUMN($U100)),IFERROR(OFFSET('セット情報（サンプル）'!$N$2,MATCH($H105,BカートセットID入力!$I$4:$I$150,0),COLUMN()-COLUMN($U100)),IFERROR(OFFSET('セット情報（イレギュラーサンプル）'!$N$2,MATCH($H105,BカートセットID入力!$L$4:$L$150,0),COLUMN()-COLUMN($U100)),""))))</f>
        <v/>
      </c>
      <c r="AM105" s="53" t="str">
        <f ca="1">IFERROR(OFFSET('セット情報(宅配便）'!$P$2,MATCH($H105,BカートセットID入力!$C$4:$C$150,0),COLUMN()-COLUMN($U100)),IFERROR(OFFSET('セット情報(業務便）'!$P$2,MATCH($H105,BカートセットID入力!$F$4:$F$150,0),COLUMN()-COLUMN($U100)),IFERROR(OFFSET('セット情報（サンプル）'!$N$2,MATCH($H105,BカートセットID入力!$I$4:$I$150,0),COLUMN()-COLUMN($U100)),IFERROR(OFFSET('セット情報（イレギュラーサンプル）'!$N$2,MATCH($H105,BカートセットID入力!$L$4:$L$150,0),COLUMN()-COLUMN($U100)),""))))</f>
        <v/>
      </c>
      <c r="AN105" s="53" t="str">
        <f ca="1">IFERROR(OFFSET('セット情報(宅配便）'!$P$2,MATCH($H105,BカートセットID入力!$C$4:$C$150,0),COLUMN()-COLUMN($U100)),IFERROR(OFFSET('セット情報(業務便）'!$P$2,MATCH($H105,BカートセットID入力!$F$4:$F$150,0),COLUMN()-COLUMN($U100)),IFERROR(OFFSET('セット情報（サンプル）'!$N$2,MATCH($H105,BカートセットID入力!$I$4:$I$150,0),COLUMN()-COLUMN($U100)),IFERROR(OFFSET('セット情報（イレギュラーサンプル）'!$N$2,MATCH($H105,BカートセットID入力!$L$4:$L$150,0),COLUMN()-COLUMN($U100)),""))))</f>
        <v/>
      </c>
      <c r="AO105" s="53" t="str">
        <f ca="1">IFERROR(OFFSET('セット情報(宅配便）'!$P$2,MATCH($H105,BカートセットID入力!$C$4:$C$150,0),COLUMN()-COLUMN($U100)),IFERROR(OFFSET('セット情報(業務便）'!$P$2,MATCH($H105,BカートセットID入力!$F$4:$F$150,0),COLUMN()-COLUMN($U100)),IFERROR(OFFSET('セット情報（サンプル）'!$N$2,MATCH($H105,BカートセットID入力!$I$4:$I$150,0),COLUMN()-COLUMN($U100)),IFERROR(OFFSET('セット情報（イレギュラーサンプル）'!$N$2,MATCH($H105,BカートセットID入力!$L$4:$L$150,0),COLUMN()-COLUMN($U100)),""))))</f>
        <v/>
      </c>
      <c r="AP105" s="53" t="str">
        <f ca="1">IFERROR(OFFSET('セット情報(宅配便）'!$P$2,MATCH($H105,BカートセットID入力!$C$4:$C$150,0),COLUMN()-COLUMN($U100)),IFERROR(OFFSET('セット情報(業務便）'!$P$2,MATCH($H105,BカートセットID入力!$F$4:$F$150,0),COLUMN()-COLUMN($U100)),IFERROR(OFFSET('セット情報（サンプル）'!$N$2,MATCH($H105,BカートセットID入力!$I$4:$I$150,0),COLUMN()-COLUMN($U100)),IFERROR(OFFSET('セット情報（イレギュラーサンプル）'!$N$2,MATCH($H105,BカートセットID入力!$L$4:$L$150,0),COLUMN()-COLUMN($U100)),""))))</f>
        <v/>
      </c>
      <c r="AQ105" s="53" t="str">
        <f ca="1">IFERROR(OFFSET('セット情報(宅配便）'!$P$2,MATCH($H105,BカートセットID入力!$C$4:$C$150,0),COLUMN()-COLUMN($U100)),IFERROR(OFFSET('セット情報(業務便）'!$P$2,MATCH($H105,BカートセットID入力!$F$4:$F$150,0),COLUMN()-COLUMN($U100)),IFERROR(OFFSET('セット情報（サンプル）'!$N$2,MATCH($H105,BカートセットID入力!$I$4:$I$150,0),COLUMN()-COLUMN($U100)),IFERROR(OFFSET('セット情報（イレギュラーサンプル）'!$N$2,MATCH($H105,BカートセットID入力!$L$4:$L$150,0),COLUMN()-COLUMN($U100)),""))))</f>
        <v/>
      </c>
      <c r="AR105" s="53" t="str">
        <f ca="1">IFERROR(OFFSET('セット情報(宅配便）'!$P$2,MATCH($H105,BカートセットID入力!$C$4:$C$150,0),COLUMN()-COLUMN($U100)),IFERROR(OFFSET('セット情報(業務便）'!$P$2,MATCH($H105,BカートセットID入力!$F$4:$F$150,0),COLUMN()-COLUMN($U100)),IFERROR(OFFSET('セット情報（サンプル）'!$N$2,MATCH($H105,BカートセットID入力!$I$4:$I$150,0),COLUMN()-COLUMN($U100)),IFERROR(OFFSET('セット情報（イレギュラーサンプル）'!$N$2,MATCH($H105,BカートセットID入力!$L$4:$L$150,0),COLUMN()-COLUMN($U100)),""))))</f>
        <v/>
      </c>
      <c r="AS105" s="53" t="str">
        <f ca="1">IFERROR(OFFSET('セット情報(宅配便）'!$P$2,MATCH($H105,BカートセットID入力!$C$4:$C$150,0),COLUMN()-COLUMN($U100)),IFERROR(OFFSET('セット情報(業務便）'!$P$2,MATCH($H105,BカートセットID入力!$F$4:$F$150,0),COLUMN()-COLUMN($U100)),IFERROR(OFFSET('セット情報（サンプル）'!$N$2,MATCH($H105,BカートセットID入力!$I$4:$I$150,0),COLUMN()-COLUMN($U100)),IFERROR(OFFSET('セット情報（イレギュラーサンプル）'!$N$2,MATCH($H105,BカートセットID入力!$L$4:$L$150,0),COLUMN()-COLUMN($U100)),""))))</f>
        <v/>
      </c>
      <c r="AT105" s="53" t="str">
        <f ca="1">IFERROR(OFFSET('セット情報(宅配便）'!$P$2,MATCH($H105,BカートセットID入力!$C$4:$C$150,0),COLUMN()-COLUMN($U100)),IFERROR(OFFSET('セット情報(業務便）'!$P$2,MATCH($H105,BカートセットID入力!$F$4:$F$150,0),COLUMN()-COLUMN($U100)),IFERROR(OFFSET('セット情報（サンプル）'!$N$2,MATCH($H105,BカートセットID入力!$I$4:$I$150,0),COLUMN()-COLUMN($U100)),IFERROR(OFFSET('セット情報（イレギュラーサンプル）'!$N$2,MATCH($H105,BカートセットID入力!$L$4:$L$150,0),COLUMN()-COLUMN($U100)),""))))</f>
        <v/>
      </c>
    </row>
    <row r="106" spans="1:46">
      <c r="A106" s="144"/>
      <c r="B106" s="53" t="str">
        <f>IF(ISBLANK(現行セット情報CSV!A106),"",現行セット情報CSV!A106)</f>
        <v/>
      </c>
      <c r="C106" s="53" t="str">
        <f>IF(ISBLANK(現行セット情報CSV!B106),"",現行セット情報CSV!B106)&amp;IFERROR(VLOOKUP(A106,上部フリースペースHTML!$A$3:$H$5,8,FALSE),"")</f>
        <v/>
      </c>
      <c r="D106" s="53" t="str">
        <f>IF(ISBLANK(現行セット情報CSV!C106),"",現行セット情報CSV!C106)</f>
        <v/>
      </c>
      <c r="E106" s="53" t="str">
        <f>IF(ISBLANK(現行セット情報CSV!D106),"",現行セット情報CSV!D106)</f>
        <v/>
      </c>
      <c r="F106" s="53" t="str">
        <f>IF(ISBLANK(現行セット情報CSV!E106),"",現行セット情報CSV!E106)</f>
        <v/>
      </c>
      <c r="G106" s="53" t="str">
        <f>IF(ISBLANK(現行セット情報CSV!F106),"",現行セット情報CSV!F106)</f>
        <v/>
      </c>
      <c r="H106" s="53" t="str">
        <f>IF(ISBLANK(現行セット情報CSV!G106),"",現行セット情報CSV!G106)</f>
        <v/>
      </c>
      <c r="I106" s="53" t="str">
        <f>IF(ISBLANK(現行セット情報CSV!H106),"",現行セット情報CSV!H106)</f>
        <v/>
      </c>
      <c r="J106" s="53" t="str">
        <f>IF(ISBLANK(現行セット情報CSV!I106),"",現行セット情報CSV!I106&amp;"("&amp;TEXT($J$2,"yyyy年m月")&amp;"納品から)")</f>
        <v/>
      </c>
      <c r="K106" s="53" t="str">
        <f>IF(ISBLANK(現行セット情報CSV!J106),"",現行セット情報CSV!J106)</f>
        <v/>
      </c>
      <c r="L106" s="53" t="str">
        <f>IF(ISBLANK(現行セット情報CSV!K106),"",現行セット情報CSV!K106)</f>
        <v/>
      </c>
      <c r="M106" s="53" t="str">
        <f>IF(ISBLANK(現行セット情報CSV!L106),"",現行セット情報CSV!L106)</f>
        <v/>
      </c>
      <c r="N106" s="53" t="str">
        <f>IF(ISBLANK(現行セット情報CSV!M106),"",現行セット情報CSV!M106)</f>
        <v/>
      </c>
      <c r="O106" s="53" t="str">
        <f>IF(ISBLANK(現行セット情報CSV!N106),"",現行セット情報CSV!N106)</f>
        <v/>
      </c>
      <c r="P106" s="53" t="str">
        <f>IF(ISBLANK(現行セット情報CSV!O106),"",現行セット情報CSV!O106)</f>
        <v/>
      </c>
      <c r="Q106" s="53" t="str">
        <f>IF(ISBLANK(現行セット情報CSV!P106),"",現行セット情報CSV!P106)</f>
        <v/>
      </c>
      <c r="R106" s="53" t="str">
        <f>IF(ISBLANK(現行セット情報CSV!Q106),"",現行セット情報CSV!Q106)</f>
        <v/>
      </c>
      <c r="S106" s="53" t="str">
        <f>IF(ISBLANK(現行セット情報CSV!R106),"",現行セット情報CSV!R106)</f>
        <v/>
      </c>
      <c r="T106" s="53" t="str">
        <f>IF(ISBLANK(現行セット情報CSV!S106),"",現行セット情報CSV!S106)</f>
        <v/>
      </c>
      <c r="U106" s="53" t="str">
        <f ca="1">IFERROR(OFFSET('セット情報(宅配便）'!$P$2,MATCH($H106,BカートセットID入力!$C$4:$C$150,0),COLUMN()-COLUMN($U101)),IFERROR(OFFSET('セット情報(業務便）'!$P$2,MATCH($H106,BカートセットID入力!$F$4:$F$150,0),COLUMN()-COLUMN($U101)),IFERROR(OFFSET('セット情報（サンプル）'!$N$2,MATCH($H106,BカートセットID入力!$I$4:$I$150,0),COLUMN()-COLUMN($U101)),IFERROR(OFFSET('セット情報（イレギュラーサンプル）'!$N$2,MATCH($H106,BカートセットID入力!$L$4:$L$150,0),COLUMN()-COLUMN($U101)),""))))</f>
        <v/>
      </c>
      <c r="V106" s="53" t="str">
        <f ca="1">IFERROR(OFFSET('セット情報(宅配便）'!$P$2,MATCH($H106,BカートセットID入力!$C$4:$C$150,0),COLUMN()-COLUMN($U101)),IFERROR(OFFSET('セット情報(業務便）'!$P$2,MATCH($H106,BカートセットID入力!$F$4:$F$150,0),COLUMN()-COLUMN($U101)),IFERROR(OFFSET('セット情報（サンプル）'!$N$2,MATCH($H106,BカートセットID入力!$I$4:$I$150,0),COLUMN()-COLUMN($U101)),IFERROR(OFFSET('セット情報（イレギュラーサンプル）'!$N$2,MATCH($H106,BカートセットID入力!$L$4:$L$150,0),COLUMN()-COLUMN($U101)),""))))</f>
        <v/>
      </c>
      <c r="W106" s="53" t="str">
        <f ca="1">IFERROR(OFFSET('セット情報(宅配便）'!$P$2,MATCH($H106,BカートセットID入力!$C$4:$C$150,0),COLUMN()-COLUMN($U101)),IFERROR(OFFSET('セット情報(業務便）'!$P$2,MATCH($H106,BカートセットID入力!$F$4:$F$150,0),COLUMN()-COLUMN($U101)),IFERROR(OFFSET('セット情報（サンプル）'!$N$2,MATCH($H106,BカートセットID入力!$I$4:$I$150,0),COLUMN()-COLUMN($U101)),IFERROR(OFFSET('セット情報（イレギュラーサンプル）'!$N$2,MATCH($H106,BカートセットID入力!$L$4:$L$150,0),COLUMN()-COLUMN($U101)),""))))</f>
        <v/>
      </c>
      <c r="X106" s="53" t="str">
        <f ca="1">IFERROR(OFFSET('セット情報(宅配便）'!$P$2,MATCH($H106,BカートセットID入力!$C$4:$C$150,0),COLUMN()-COLUMN($U101)),IFERROR(OFFSET('セット情報(業務便）'!$P$2,MATCH($H106,BカートセットID入力!$F$4:$F$150,0),COLUMN()-COLUMN($U101)),IFERROR(OFFSET('セット情報（サンプル）'!$N$2,MATCH($H106,BカートセットID入力!$I$4:$I$150,0),COLUMN()-COLUMN($U101)),IFERROR(OFFSET('セット情報（イレギュラーサンプル）'!$N$2,MATCH($H106,BカートセットID入力!$L$4:$L$150,0),COLUMN()-COLUMN($U101)),""))))</f>
        <v/>
      </c>
      <c r="Y106" s="53" t="str">
        <f ca="1">IFERROR(OFFSET('セット情報(宅配便）'!$P$2,MATCH($H106,BカートセットID入力!$C$4:$C$150,0),COLUMN()-COLUMN($U101)),IFERROR(OFFSET('セット情報(業務便）'!$P$2,MATCH($H106,BカートセットID入力!$F$4:$F$150,0),COLUMN()-COLUMN($U101)),IFERROR(OFFSET('セット情報（サンプル）'!$N$2,MATCH($H106,BカートセットID入力!$I$4:$I$150,0),COLUMN()-COLUMN($U101)),IFERROR(OFFSET('セット情報（イレギュラーサンプル）'!$N$2,MATCH($H106,BカートセットID入力!$L$4:$L$150,0),COLUMN()-COLUMN($U101)),""))))</f>
        <v/>
      </c>
      <c r="Z106" s="53" t="str">
        <f ca="1">IFERROR(OFFSET('セット情報(宅配便）'!$P$2,MATCH($H106,BカートセットID入力!$C$4:$C$150,0),COLUMN()-COLUMN($U101)),IFERROR(OFFSET('セット情報(業務便）'!$P$2,MATCH($H106,BカートセットID入力!$F$4:$F$150,0),COLUMN()-COLUMN($U101)),IFERROR(OFFSET('セット情報（サンプル）'!$N$2,MATCH($H106,BカートセットID入力!$I$4:$I$150,0),COLUMN()-COLUMN($U101)),IFERROR(OFFSET('セット情報（イレギュラーサンプル）'!$N$2,MATCH($H106,BカートセットID入力!$L$4:$L$150,0),COLUMN()-COLUMN($U101)),""))))</f>
        <v/>
      </c>
      <c r="AA106" s="53" t="str">
        <f ca="1">IFERROR(OFFSET('セット情報(宅配便）'!$P$2,MATCH($H106,BカートセットID入力!$C$4:$C$150,0),COLUMN()-COLUMN($U101)),IFERROR(OFFSET('セット情報(業務便）'!$P$2,MATCH($H106,BカートセットID入力!$F$4:$F$150,0),COLUMN()-COLUMN($U101)),IFERROR(OFFSET('セット情報（サンプル）'!$N$2,MATCH($H106,BカートセットID入力!$I$4:$I$150,0),COLUMN()-COLUMN($U101)),IFERROR(OFFSET('セット情報（イレギュラーサンプル）'!$N$2,MATCH($H106,BカートセットID入力!$L$4:$L$150,0),COLUMN()-COLUMN($U101)),""))))</f>
        <v/>
      </c>
      <c r="AB106" s="53" t="str">
        <f ca="1">IFERROR(OFFSET('セット情報(宅配便）'!$P$2,MATCH($H106,BカートセットID入力!$C$4:$C$150,0),COLUMN()-COLUMN($U101)),IFERROR(OFFSET('セット情報(業務便）'!$P$2,MATCH($H106,BカートセットID入力!$F$4:$F$150,0),COLUMN()-COLUMN($U101)),IFERROR(OFFSET('セット情報（サンプル）'!$N$2,MATCH($H106,BカートセットID入力!$I$4:$I$150,0),COLUMN()-COLUMN($U101)),IFERROR(OFFSET('セット情報（イレギュラーサンプル）'!$N$2,MATCH($H106,BカートセットID入力!$L$4:$L$150,0),COLUMN()-COLUMN($U101)),""))))</f>
        <v/>
      </c>
      <c r="AC106" s="53" t="str">
        <f ca="1">IFERROR(OFFSET('セット情報(宅配便）'!$P$2,MATCH($H106,BカートセットID入力!$C$4:$C$150,0),COLUMN()-COLUMN($U101)),IFERROR(OFFSET('セット情報(業務便）'!$P$2,MATCH($H106,BカートセットID入力!$F$4:$F$150,0),COLUMN()-COLUMN($U101)),IFERROR(OFFSET('セット情報（サンプル）'!$N$2,MATCH($H106,BカートセットID入力!$I$4:$I$150,0),COLUMN()-COLUMN($U101)),IFERROR(OFFSET('セット情報（イレギュラーサンプル）'!$N$2,MATCH($H106,BカートセットID入力!$L$4:$L$150,0),COLUMN()-COLUMN($U101)),""))))</f>
        <v/>
      </c>
      <c r="AD106" s="53" t="str">
        <f ca="1">IFERROR(OFFSET('セット情報(宅配便）'!$P$2,MATCH($H106,BカートセットID入力!$C$4:$C$150,0),COLUMN()-COLUMN($U101)),IFERROR(OFFSET('セット情報(業務便）'!$P$2,MATCH($H106,BカートセットID入力!$F$4:$F$150,0),COLUMN()-COLUMN($U101)),IFERROR(OFFSET('セット情報（サンプル）'!$N$2,MATCH($H106,BカートセットID入力!$I$4:$I$150,0),COLUMN()-COLUMN($U101)),IFERROR(OFFSET('セット情報（イレギュラーサンプル）'!$N$2,MATCH($H106,BカートセットID入力!$L$4:$L$150,0),COLUMN()-COLUMN($U101)),""))))</f>
        <v/>
      </c>
      <c r="AE106" s="53" t="str">
        <f ca="1">IFERROR(OFFSET('セット情報(宅配便）'!$P$2,MATCH($H106,BカートセットID入力!$C$4:$C$150,0),COLUMN()-COLUMN($U101)),IFERROR(OFFSET('セット情報(業務便）'!$P$2,MATCH($H106,BカートセットID入力!$F$4:$F$150,0),COLUMN()-COLUMN($U101)),IFERROR(OFFSET('セット情報（サンプル）'!$N$2,MATCH($H106,BカートセットID入力!$I$4:$I$150,0),COLUMN()-COLUMN($U101)),IFERROR(OFFSET('セット情報（イレギュラーサンプル）'!$N$2,MATCH($H106,BカートセットID入力!$L$4:$L$150,0),COLUMN()-COLUMN($U101)),""))))</f>
        <v/>
      </c>
      <c r="AF106" s="53" t="str">
        <f ca="1">IFERROR(OFFSET('セット情報(宅配便）'!$P$2,MATCH($H106,BカートセットID入力!$C$4:$C$150,0),COLUMN()-COLUMN($U101)),IFERROR(OFFSET('セット情報(業務便）'!$P$2,MATCH($H106,BカートセットID入力!$F$4:$F$150,0),COLUMN()-COLUMN($U101)),IFERROR(OFFSET('セット情報（サンプル）'!$N$2,MATCH($H106,BカートセットID入力!$I$4:$I$150,0),COLUMN()-COLUMN($U101)),IFERROR(OFFSET('セット情報（イレギュラーサンプル）'!$N$2,MATCH($H106,BカートセットID入力!$L$4:$L$150,0),COLUMN()-COLUMN($U101)),""))))</f>
        <v/>
      </c>
      <c r="AG106" s="53" t="str">
        <f ca="1">IFERROR(OFFSET('セット情報(宅配便）'!$P$2,MATCH($H106,BカートセットID入力!$C$4:$C$150,0),COLUMN()-COLUMN($U101)),IFERROR(OFFSET('セット情報(業務便）'!$P$2,MATCH($H106,BカートセットID入力!$F$4:$F$150,0),COLUMN()-COLUMN($U101)),IFERROR(OFFSET('セット情報（サンプル）'!$N$2,MATCH($H106,BカートセットID入力!$I$4:$I$150,0),COLUMN()-COLUMN($U101)),IFERROR(OFFSET('セット情報（イレギュラーサンプル）'!$N$2,MATCH($H106,BカートセットID入力!$L$4:$L$150,0),COLUMN()-COLUMN($U101)),""))))</f>
        <v/>
      </c>
      <c r="AH106" s="53" t="str">
        <f ca="1">IFERROR(OFFSET('セット情報(宅配便）'!$P$2,MATCH($H106,BカートセットID入力!$C$4:$C$150,0),COLUMN()-COLUMN($U101)),IFERROR(OFFSET('セット情報(業務便）'!$P$2,MATCH($H106,BカートセットID入力!$F$4:$F$150,0),COLUMN()-COLUMN($U101)),IFERROR(OFFSET('セット情報（サンプル）'!$N$2,MATCH($H106,BカートセットID入力!$I$4:$I$150,0),COLUMN()-COLUMN($U101)),IFERROR(OFFSET('セット情報（イレギュラーサンプル）'!$N$2,MATCH($H106,BカートセットID入力!$L$4:$L$150,0),COLUMN()-COLUMN($U101)),""))))</f>
        <v/>
      </c>
      <c r="AI106" s="53" t="str">
        <f ca="1">IFERROR(OFFSET('セット情報(宅配便）'!$P$2,MATCH($H106,BカートセットID入力!$C$4:$C$150,0),COLUMN()-COLUMN($U101)),IFERROR(OFFSET('セット情報(業務便）'!$P$2,MATCH($H106,BカートセットID入力!$F$4:$F$150,0),COLUMN()-COLUMN($U101)),IFERROR(OFFSET('セット情報（サンプル）'!$N$2,MATCH($H106,BカートセットID入力!$I$4:$I$150,0),COLUMN()-COLUMN($U101)),IFERROR(OFFSET('セット情報（イレギュラーサンプル）'!$N$2,MATCH($H106,BカートセットID入力!$L$4:$L$150,0),COLUMN()-COLUMN($U101)),""))))</f>
        <v/>
      </c>
      <c r="AJ106" s="53" t="str">
        <f ca="1">IFERROR(OFFSET('セット情報(宅配便）'!$P$2,MATCH($H106,BカートセットID入力!$C$4:$C$150,0),COLUMN()-COLUMN($U101)),IFERROR(OFFSET('セット情報(業務便）'!$P$2,MATCH($H106,BカートセットID入力!$F$4:$F$150,0),COLUMN()-COLUMN($U101)),IFERROR(OFFSET('セット情報（サンプル）'!$N$2,MATCH($H106,BカートセットID入力!$I$4:$I$150,0),COLUMN()-COLUMN($U101)),IFERROR(OFFSET('セット情報（イレギュラーサンプル）'!$N$2,MATCH($H106,BカートセットID入力!$L$4:$L$150,0),COLUMN()-COLUMN($U101)),""))))</f>
        <v/>
      </c>
      <c r="AK106" s="53" t="str">
        <f ca="1">IFERROR(OFFSET('セット情報(宅配便）'!$P$2,MATCH($H106,BカートセットID入力!$C$4:$C$150,0),COLUMN()-COLUMN($U101)),IFERROR(OFFSET('セット情報(業務便）'!$P$2,MATCH($H106,BカートセットID入力!$F$4:$F$150,0),COLUMN()-COLUMN($U101)),IFERROR(OFFSET('セット情報（サンプル）'!$N$2,MATCH($H106,BカートセットID入力!$I$4:$I$150,0),COLUMN()-COLUMN($U101)),IFERROR(OFFSET('セット情報（イレギュラーサンプル）'!$N$2,MATCH($H106,BカートセットID入力!$L$4:$L$150,0),COLUMN()-COLUMN($U101)),""))))</f>
        <v/>
      </c>
      <c r="AL106" s="53" t="str">
        <f ca="1">IFERROR(OFFSET('セット情報(宅配便）'!$P$2,MATCH($H106,BカートセットID入力!$C$4:$C$150,0),COLUMN()-COLUMN($U101)),IFERROR(OFFSET('セット情報(業務便）'!$P$2,MATCH($H106,BカートセットID入力!$F$4:$F$150,0),COLUMN()-COLUMN($U101)),IFERROR(OFFSET('セット情報（サンプル）'!$N$2,MATCH($H106,BカートセットID入力!$I$4:$I$150,0),COLUMN()-COLUMN($U101)),IFERROR(OFFSET('セット情報（イレギュラーサンプル）'!$N$2,MATCH($H106,BカートセットID入力!$L$4:$L$150,0),COLUMN()-COLUMN($U101)),""))))</f>
        <v/>
      </c>
      <c r="AM106" s="53" t="str">
        <f ca="1">IFERROR(OFFSET('セット情報(宅配便）'!$P$2,MATCH($H106,BカートセットID入力!$C$4:$C$150,0),COLUMN()-COLUMN($U101)),IFERROR(OFFSET('セット情報(業務便）'!$P$2,MATCH($H106,BカートセットID入力!$F$4:$F$150,0),COLUMN()-COLUMN($U101)),IFERROR(OFFSET('セット情報（サンプル）'!$N$2,MATCH($H106,BカートセットID入力!$I$4:$I$150,0),COLUMN()-COLUMN($U101)),IFERROR(OFFSET('セット情報（イレギュラーサンプル）'!$N$2,MATCH($H106,BカートセットID入力!$L$4:$L$150,0),COLUMN()-COLUMN($U101)),""))))</f>
        <v/>
      </c>
      <c r="AN106" s="53" t="str">
        <f ca="1">IFERROR(OFFSET('セット情報(宅配便）'!$P$2,MATCH($H106,BカートセットID入力!$C$4:$C$150,0),COLUMN()-COLUMN($U101)),IFERROR(OFFSET('セット情報(業務便）'!$P$2,MATCH($H106,BカートセットID入力!$F$4:$F$150,0),COLUMN()-COLUMN($U101)),IFERROR(OFFSET('セット情報（サンプル）'!$N$2,MATCH($H106,BカートセットID入力!$I$4:$I$150,0),COLUMN()-COLUMN($U101)),IFERROR(OFFSET('セット情報（イレギュラーサンプル）'!$N$2,MATCH($H106,BカートセットID入力!$L$4:$L$150,0),COLUMN()-COLUMN($U101)),""))))</f>
        <v/>
      </c>
      <c r="AO106" s="53" t="str">
        <f ca="1">IFERROR(OFFSET('セット情報(宅配便）'!$P$2,MATCH($H106,BカートセットID入力!$C$4:$C$150,0),COLUMN()-COLUMN($U101)),IFERROR(OFFSET('セット情報(業務便）'!$P$2,MATCH($H106,BカートセットID入力!$F$4:$F$150,0),COLUMN()-COLUMN($U101)),IFERROR(OFFSET('セット情報（サンプル）'!$N$2,MATCH($H106,BカートセットID入力!$I$4:$I$150,0),COLUMN()-COLUMN($U101)),IFERROR(OFFSET('セット情報（イレギュラーサンプル）'!$N$2,MATCH($H106,BカートセットID入力!$L$4:$L$150,0),COLUMN()-COLUMN($U101)),""))))</f>
        <v/>
      </c>
      <c r="AP106" s="53" t="str">
        <f ca="1">IFERROR(OFFSET('セット情報(宅配便）'!$P$2,MATCH($H106,BカートセットID入力!$C$4:$C$150,0),COLUMN()-COLUMN($U101)),IFERROR(OFFSET('セット情報(業務便）'!$P$2,MATCH($H106,BカートセットID入力!$F$4:$F$150,0),COLUMN()-COLUMN($U101)),IFERROR(OFFSET('セット情報（サンプル）'!$N$2,MATCH($H106,BカートセットID入力!$I$4:$I$150,0),COLUMN()-COLUMN($U101)),IFERROR(OFFSET('セット情報（イレギュラーサンプル）'!$N$2,MATCH($H106,BカートセットID入力!$L$4:$L$150,0),COLUMN()-COLUMN($U101)),""))))</f>
        <v/>
      </c>
      <c r="AQ106" s="53" t="str">
        <f ca="1">IFERROR(OFFSET('セット情報(宅配便）'!$P$2,MATCH($H106,BカートセットID入力!$C$4:$C$150,0),COLUMN()-COLUMN($U101)),IFERROR(OFFSET('セット情報(業務便）'!$P$2,MATCH($H106,BカートセットID入力!$F$4:$F$150,0),COLUMN()-COLUMN($U101)),IFERROR(OFFSET('セット情報（サンプル）'!$N$2,MATCH($H106,BカートセットID入力!$I$4:$I$150,0),COLUMN()-COLUMN($U101)),IFERROR(OFFSET('セット情報（イレギュラーサンプル）'!$N$2,MATCH($H106,BカートセットID入力!$L$4:$L$150,0),COLUMN()-COLUMN($U101)),""))))</f>
        <v/>
      </c>
      <c r="AR106" s="53" t="str">
        <f ca="1">IFERROR(OFFSET('セット情報(宅配便）'!$P$2,MATCH($H106,BカートセットID入力!$C$4:$C$150,0),COLUMN()-COLUMN($U101)),IFERROR(OFFSET('セット情報(業務便）'!$P$2,MATCH($H106,BカートセットID入力!$F$4:$F$150,0),COLUMN()-COLUMN($U101)),IFERROR(OFFSET('セット情報（サンプル）'!$N$2,MATCH($H106,BカートセットID入力!$I$4:$I$150,0),COLUMN()-COLUMN($U101)),IFERROR(OFFSET('セット情報（イレギュラーサンプル）'!$N$2,MATCH($H106,BカートセットID入力!$L$4:$L$150,0),COLUMN()-COLUMN($U101)),""))))</f>
        <v/>
      </c>
      <c r="AS106" s="53" t="str">
        <f ca="1">IFERROR(OFFSET('セット情報(宅配便）'!$P$2,MATCH($H106,BカートセットID入力!$C$4:$C$150,0),COLUMN()-COLUMN($U101)),IFERROR(OFFSET('セット情報(業務便）'!$P$2,MATCH($H106,BカートセットID入力!$F$4:$F$150,0),COLUMN()-COLUMN($U101)),IFERROR(OFFSET('セット情報（サンプル）'!$N$2,MATCH($H106,BカートセットID入力!$I$4:$I$150,0),COLUMN()-COLUMN($U101)),IFERROR(OFFSET('セット情報（イレギュラーサンプル）'!$N$2,MATCH($H106,BカートセットID入力!$L$4:$L$150,0),COLUMN()-COLUMN($U101)),""))))</f>
        <v/>
      </c>
      <c r="AT106" s="53" t="str">
        <f ca="1">IFERROR(OFFSET('セット情報(宅配便）'!$P$2,MATCH($H106,BカートセットID入力!$C$4:$C$150,0),COLUMN()-COLUMN($U101)),IFERROR(OFFSET('セット情報(業務便）'!$P$2,MATCH($H106,BカートセットID入力!$F$4:$F$150,0),COLUMN()-COLUMN($U101)),IFERROR(OFFSET('セット情報（サンプル）'!$N$2,MATCH($H106,BカートセットID入力!$I$4:$I$150,0),COLUMN()-COLUMN($U101)),IFERROR(OFFSET('セット情報（イレギュラーサンプル）'!$N$2,MATCH($H106,BカートセットID入力!$L$4:$L$150,0),COLUMN()-COLUMN($U101)),""))))</f>
        <v/>
      </c>
    </row>
    <row r="107" spans="1:46">
      <c r="A107" s="144"/>
      <c r="B107" s="53" t="str">
        <f>IF(ISBLANK(現行セット情報CSV!A107),"",現行セット情報CSV!A107)</f>
        <v/>
      </c>
      <c r="C107" s="53" t="str">
        <f>IF(ISBLANK(現行セット情報CSV!B107),"",現行セット情報CSV!B107)&amp;IFERROR(VLOOKUP(A107,上部フリースペースHTML!$A$3:$H$5,8,FALSE),"")</f>
        <v/>
      </c>
      <c r="D107" s="53" t="str">
        <f>IF(ISBLANK(現行セット情報CSV!C107),"",現行セット情報CSV!C107)</f>
        <v/>
      </c>
      <c r="E107" s="53" t="str">
        <f>IF(ISBLANK(現行セット情報CSV!D107),"",現行セット情報CSV!D107)</f>
        <v/>
      </c>
      <c r="F107" s="53" t="str">
        <f>IF(ISBLANK(現行セット情報CSV!E107),"",現行セット情報CSV!E107)</f>
        <v/>
      </c>
      <c r="G107" s="53" t="str">
        <f>IF(ISBLANK(現行セット情報CSV!F107),"",現行セット情報CSV!F107)</f>
        <v/>
      </c>
      <c r="H107" s="53" t="str">
        <f>IF(ISBLANK(現行セット情報CSV!G107),"",現行セット情報CSV!G107)</f>
        <v/>
      </c>
      <c r="I107" s="53" t="str">
        <f>IF(ISBLANK(現行セット情報CSV!H107),"",現行セット情報CSV!H107)</f>
        <v/>
      </c>
      <c r="J107" s="53" t="str">
        <f>IF(ISBLANK(現行セット情報CSV!I107),"",現行セット情報CSV!I107&amp;"("&amp;TEXT($J$2,"yyyy年m月")&amp;"納品から)")</f>
        <v/>
      </c>
      <c r="K107" s="53" t="str">
        <f>IF(ISBLANK(現行セット情報CSV!J107),"",現行セット情報CSV!J107)</f>
        <v/>
      </c>
      <c r="L107" s="53" t="str">
        <f>IF(ISBLANK(現行セット情報CSV!K107),"",現行セット情報CSV!K107)</f>
        <v/>
      </c>
      <c r="M107" s="53" t="str">
        <f>IF(ISBLANK(現行セット情報CSV!L107),"",現行セット情報CSV!L107)</f>
        <v/>
      </c>
      <c r="N107" s="53" t="str">
        <f>IF(ISBLANK(現行セット情報CSV!M107),"",現行セット情報CSV!M107)</f>
        <v/>
      </c>
      <c r="O107" s="53" t="str">
        <f>IF(ISBLANK(現行セット情報CSV!N107),"",現行セット情報CSV!N107)</f>
        <v/>
      </c>
      <c r="P107" s="53" t="str">
        <f>IF(ISBLANK(現行セット情報CSV!O107),"",現行セット情報CSV!O107)</f>
        <v/>
      </c>
      <c r="Q107" s="53" t="str">
        <f>IF(ISBLANK(現行セット情報CSV!P107),"",現行セット情報CSV!P107)</f>
        <v/>
      </c>
      <c r="R107" s="53" t="str">
        <f>IF(ISBLANK(現行セット情報CSV!Q107),"",現行セット情報CSV!Q107)</f>
        <v/>
      </c>
      <c r="S107" s="53" t="str">
        <f>IF(ISBLANK(現行セット情報CSV!R107),"",現行セット情報CSV!R107)</f>
        <v/>
      </c>
      <c r="T107" s="53" t="str">
        <f>IF(ISBLANK(現行セット情報CSV!S107),"",現行セット情報CSV!S107)</f>
        <v/>
      </c>
      <c r="U107" s="53" t="str">
        <f ca="1">IFERROR(OFFSET('セット情報(宅配便）'!$P$2,MATCH($H107,BカートセットID入力!$C$4:$C$150,0),COLUMN()-COLUMN($U102)),IFERROR(OFFSET('セット情報(業務便）'!$P$2,MATCH($H107,BカートセットID入力!$F$4:$F$150,0),COLUMN()-COLUMN($U102)),IFERROR(OFFSET('セット情報（サンプル）'!$N$2,MATCH($H107,BカートセットID入力!$I$4:$I$150,0),COLUMN()-COLUMN($U102)),IFERROR(OFFSET('セット情報（イレギュラーサンプル）'!$N$2,MATCH($H107,BカートセットID入力!$L$4:$L$150,0),COLUMN()-COLUMN($U102)),""))))</f>
        <v/>
      </c>
      <c r="V107" s="53" t="str">
        <f ca="1">IFERROR(OFFSET('セット情報(宅配便）'!$P$2,MATCH($H107,BカートセットID入力!$C$4:$C$150,0),COLUMN()-COLUMN($U102)),IFERROR(OFFSET('セット情報(業務便）'!$P$2,MATCH($H107,BカートセットID入力!$F$4:$F$150,0),COLUMN()-COLUMN($U102)),IFERROR(OFFSET('セット情報（サンプル）'!$N$2,MATCH($H107,BカートセットID入力!$I$4:$I$150,0),COLUMN()-COLUMN($U102)),IFERROR(OFFSET('セット情報（イレギュラーサンプル）'!$N$2,MATCH($H107,BカートセットID入力!$L$4:$L$150,0),COLUMN()-COLUMN($U102)),""))))</f>
        <v/>
      </c>
      <c r="W107" s="53" t="str">
        <f ca="1">IFERROR(OFFSET('セット情報(宅配便）'!$P$2,MATCH($H107,BカートセットID入力!$C$4:$C$150,0),COLUMN()-COLUMN($U102)),IFERROR(OFFSET('セット情報(業務便）'!$P$2,MATCH($H107,BカートセットID入力!$F$4:$F$150,0),COLUMN()-COLUMN($U102)),IFERROR(OFFSET('セット情報（サンプル）'!$N$2,MATCH($H107,BカートセットID入力!$I$4:$I$150,0),COLUMN()-COLUMN($U102)),IFERROR(OFFSET('セット情報（イレギュラーサンプル）'!$N$2,MATCH($H107,BカートセットID入力!$L$4:$L$150,0),COLUMN()-COLUMN($U102)),""))))</f>
        <v/>
      </c>
      <c r="X107" s="53" t="str">
        <f ca="1">IFERROR(OFFSET('セット情報(宅配便）'!$P$2,MATCH($H107,BカートセットID入力!$C$4:$C$150,0),COLUMN()-COLUMN($U102)),IFERROR(OFFSET('セット情報(業務便）'!$P$2,MATCH($H107,BカートセットID入力!$F$4:$F$150,0),COLUMN()-COLUMN($U102)),IFERROR(OFFSET('セット情報（サンプル）'!$N$2,MATCH($H107,BカートセットID入力!$I$4:$I$150,0),COLUMN()-COLUMN($U102)),IFERROR(OFFSET('セット情報（イレギュラーサンプル）'!$N$2,MATCH($H107,BカートセットID入力!$L$4:$L$150,0),COLUMN()-COLUMN($U102)),""))))</f>
        <v/>
      </c>
      <c r="Y107" s="53" t="str">
        <f ca="1">IFERROR(OFFSET('セット情報(宅配便）'!$P$2,MATCH($H107,BカートセットID入力!$C$4:$C$150,0),COLUMN()-COLUMN($U102)),IFERROR(OFFSET('セット情報(業務便）'!$P$2,MATCH($H107,BカートセットID入力!$F$4:$F$150,0),COLUMN()-COLUMN($U102)),IFERROR(OFFSET('セット情報（サンプル）'!$N$2,MATCH($H107,BカートセットID入力!$I$4:$I$150,0),COLUMN()-COLUMN($U102)),IFERROR(OFFSET('セット情報（イレギュラーサンプル）'!$N$2,MATCH($H107,BカートセットID入力!$L$4:$L$150,0),COLUMN()-COLUMN($U102)),""))))</f>
        <v/>
      </c>
      <c r="Z107" s="53" t="str">
        <f ca="1">IFERROR(OFFSET('セット情報(宅配便）'!$P$2,MATCH($H107,BカートセットID入力!$C$4:$C$150,0),COLUMN()-COLUMN($U102)),IFERROR(OFFSET('セット情報(業務便）'!$P$2,MATCH($H107,BカートセットID入力!$F$4:$F$150,0),COLUMN()-COLUMN($U102)),IFERROR(OFFSET('セット情報（サンプル）'!$N$2,MATCH($H107,BカートセットID入力!$I$4:$I$150,0),COLUMN()-COLUMN($U102)),IFERROR(OFFSET('セット情報（イレギュラーサンプル）'!$N$2,MATCH($H107,BカートセットID入力!$L$4:$L$150,0),COLUMN()-COLUMN($U102)),""))))</f>
        <v/>
      </c>
      <c r="AA107" s="53" t="str">
        <f ca="1">IFERROR(OFFSET('セット情報(宅配便）'!$P$2,MATCH($H107,BカートセットID入力!$C$4:$C$150,0),COLUMN()-COLUMN($U102)),IFERROR(OFFSET('セット情報(業務便）'!$P$2,MATCH($H107,BカートセットID入力!$F$4:$F$150,0),COLUMN()-COLUMN($U102)),IFERROR(OFFSET('セット情報（サンプル）'!$N$2,MATCH($H107,BカートセットID入力!$I$4:$I$150,0),COLUMN()-COLUMN($U102)),IFERROR(OFFSET('セット情報（イレギュラーサンプル）'!$N$2,MATCH($H107,BカートセットID入力!$L$4:$L$150,0),COLUMN()-COLUMN($U102)),""))))</f>
        <v/>
      </c>
      <c r="AB107" s="53" t="str">
        <f ca="1">IFERROR(OFFSET('セット情報(宅配便）'!$P$2,MATCH($H107,BカートセットID入力!$C$4:$C$150,0),COLUMN()-COLUMN($U102)),IFERROR(OFFSET('セット情報(業務便）'!$P$2,MATCH($H107,BカートセットID入力!$F$4:$F$150,0),COLUMN()-COLUMN($U102)),IFERROR(OFFSET('セット情報（サンプル）'!$N$2,MATCH($H107,BカートセットID入力!$I$4:$I$150,0),COLUMN()-COLUMN($U102)),IFERROR(OFFSET('セット情報（イレギュラーサンプル）'!$N$2,MATCH($H107,BカートセットID入力!$L$4:$L$150,0),COLUMN()-COLUMN($U102)),""))))</f>
        <v/>
      </c>
      <c r="AC107" s="53" t="str">
        <f ca="1">IFERROR(OFFSET('セット情報(宅配便）'!$P$2,MATCH($H107,BカートセットID入力!$C$4:$C$150,0),COLUMN()-COLUMN($U102)),IFERROR(OFFSET('セット情報(業務便）'!$P$2,MATCH($H107,BカートセットID入力!$F$4:$F$150,0),COLUMN()-COLUMN($U102)),IFERROR(OFFSET('セット情報（サンプル）'!$N$2,MATCH($H107,BカートセットID入力!$I$4:$I$150,0),COLUMN()-COLUMN($U102)),IFERROR(OFFSET('セット情報（イレギュラーサンプル）'!$N$2,MATCH($H107,BカートセットID入力!$L$4:$L$150,0),COLUMN()-COLUMN($U102)),""))))</f>
        <v/>
      </c>
      <c r="AD107" s="53" t="str">
        <f ca="1">IFERROR(OFFSET('セット情報(宅配便）'!$P$2,MATCH($H107,BカートセットID入力!$C$4:$C$150,0),COLUMN()-COLUMN($U102)),IFERROR(OFFSET('セット情報(業務便）'!$P$2,MATCH($H107,BカートセットID入力!$F$4:$F$150,0),COLUMN()-COLUMN($U102)),IFERROR(OFFSET('セット情報（サンプル）'!$N$2,MATCH($H107,BカートセットID入力!$I$4:$I$150,0),COLUMN()-COLUMN($U102)),IFERROR(OFFSET('セット情報（イレギュラーサンプル）'!$N$2,MATCH($H107,BカートセットID入力!$L$4:$L$150,0),COLUMN()-COLUMN($U102)),""))))</f>
        <v/>
      </c>
      <c r="AE107" s="53" t="str">
        <f ca="1">IFERROR(OFFSET('セット情報(宅配便）'!$P$2,MATCH($H107,BカートセットID入力!$C$4:$C$150,0),COLUMN()-COLUMN($U102)),IFERROR(OFFSET('セット情報(業務便）'!$P$2,MATCH($H107,BカートセットID入力!$F$4:$F$150,0),COLUMN()-COLUMN($U102)),IFERROR(OFFSET('セット情報（サンプル）'!$N$2,MATCH($H107,BカートセットID入力!$I$4:$I$150,0),COLUMN()-COLUMN($U102)),IFERROR(OFFSET('セット情報（イレギュラーサンプル）'!$N$2,MATCH($H107,BカートセットID入力!$L$4:$L$150,0),COLUMN()-COLUMN($U102)),""))))</f>
        <v/>
      </c>
      <c r="AF107" s="53" t="str">
        <f ca="1">IFERROR(OFFSET('セット情報(宅配便）'!$P$2,MATCH($H107,BカートセットID入力!$C$4:$C$150,0),COLUMN()-COLUMN($U102)),IFERROR(OFFSET('セット情報(業務便）'!$P$2,MATCH($H107,BカートセットID入力!$F$4:$F$150,0),COLUMN()-COLUMN($U102)),IFERROR(OFFSET('セット情報（サンプル）'!$N$2,MATCH($H107,BカートセットID入力!$I$4:$I$150,0),COLUMN()-COLUMN($U102)),IFERROR(OFFSET('セット情報（イレギュラーサンプル）'!$N$2,MATCH($H107,BカートセットID入力!$L$4:$L$150,0),COLUMN()-COLUMN($U102)),""))))</f>
        <v/>
      </c>
      <c r="AG107" s="53" t="str">
        <f ca="1">IFERROR(OFFSET('セット情報(宅配便）'!$P$2,MATCH($H107,BカートセットID入力!$C$4:$C$150,0),COLUMN()-COLUMN($U102)),IFERROR(OFFSET('セット情報(業務便）'!$P$2,MATCH($H107,BカートセットID入力!$F$4:$F$150,0),COLUMN()-COLUMN($U102)),IFERROR(OFFSET('セット情報（サンプル）'!$N$2,MATCH($H107,BカートセットID入力!$I$4:$I$150,0),COLUMN()-COLUMN($U102)),IFERROR(OFFSET('セット情報（イレギュラーサンプル）'!$N$2,MATCH($H107,BカートセットID入力!$L$4:$L$150,0),COLUMN()-COLUMN($U102)),""))))</f>
        <v/>
      </c>
      <c r="AH107" s="53" t="str">
        <f ca="1">IFERROR(OFFSET('セット情報(宅配便）'!$P$2,MATCH($H107,BカートセットID入力!$C$4:$C$150,0),COLUMN()-COLUMN($U102)),IFERROR(OFFSET('セット情報(業務便）'!$P$2,MATCH($H107,BカートセットID入力!$F$4:$F$150,0),COLUMN()-COLUMN($U102)),IFERROR(OFFSET('セット情報（サンプル）'!$N$2,MATCH($H107,BカートセットID入力!$I$4:$I$150,0),COLUMN()-COLUMN($U102)),IFERROR(OFFSET('セット情報（イレギュラーサンプル）'!$N$2,MATCH($H107,BカートセットID入力!$L$4:$L$150,0),COLUMN()-COLUMN($U102)),""))))</f>
        <v/>
      </c>
      <c r="AI107" s="53" t="str">
        <f ca="1">IFERROR(OFFSET('セット情報(宅配便）'!$P$2,MATCH($H107,BカートセットID入力!$C$4:$C$150,0),COLUMN()-COLUMN($U102)),IFERROR(OFFSET('セット情報(業務便）'!$P$2,MATCH($H107,BカートセットID入力!$F$4:$F$150,0),COLUMN()-COLUMN($U102)),IFERROR(OFFSET('セット情報（サンプル）'!$N$2,MATCH($H107,BカートセットID入力!$I$4:$I$150,0),COLUMN()-COLUMN($U102)),IFERROR(OFFSET('セット情報（イレギュラーサンプル）'!$N$2,MATCH($H107,BカートセットID入力!$L$4:$L$150,0),COLUMN()-COLUMN($U102)),""))))</f>
        <v/>
      </c>
      <c r="AJ107" s="53" t="str">
        <f ca="1">IFERROR(OFFSET('セット情報(宅配便）'!$P$2,MATCH($H107,BカートセットID入力!$C$4:$C$150,0),COLUMN()-COLUMN($U102)),IFERROR(OFFSET('セット情報(業務便）'!$P$2,MATCH($H107,BカートセットID入力!$F$4:$F$150,0),COLUMN()-COLUMN($U102)),IFERROR(OFFSET('セット情報（サンプル）'!$N$2,MATCH($H107,BカートセットID入力!$I$4:$I$150,0),COLUMN()-COLUMN($U102)),IFERROR(OFFSET('セット情報（イレギュラーサンプル）'!$N$2,MATCH($H107,BカートセットID入力!$L$4:$L$150,0),COLUMN()-COLUMN($U102)),""))))</f>
        <v/>
      </c>
      <c r="AK107" s="53" t="str">
        <f ca="1">IFERROR(OFFSET('セット情報(宅配便）'!$P$2,MATCH($H107,BカートセットID入力!$C$4:$C$150,0),COLUMN()-COLUMN($U102)),IFERROR(OFFSET('セット情報(業務便）'!$P$2,MATCH($H107,BカートセットID入力!$F$4:$F$150,0),COLUMN()-COLUMN($U102)),IFERROR(OFFSET('セット情報（サンプル）'!$N$2,MATCH($H107,BカートセットID入力!$I$4:$I$150,0),COLUMN()-COLUMN($U102)),IFERROR(OFFSET('セット情報（イレギュラーサンプル）'!$N$2,MATCH($H107,BカートセットID入力!$L$4:$L$150,0),COLUMN()-COLUMN($U102)),""))))</f>
        <v/>
      </c>
      <c r="AL107" s="53" t="str">
        <f ca="1">IFERROR(OFFSET('セット情報(宅配便）'!$P$2,MATCH($H107,BカートセットID入力!$C$4:$C$150,0),COLUMN()-COLUMN($U102)),IFERROR(OFFSET('セット情報(業務便）'!$P$2,MATCH($H107,BカートセットID入力!$F$4:$F$150,0),COLUMN()-COLUMN($U102)),IFERROR(OFFSET('セット情報（サンプル）'!$N$2,MATCH($H107,BカートセットID入力!$I$4:$I$150,0),COLUMN()-COLUMN($U102)),IFERROR(OFFSET('セット情報（イレギュラーサンプル）'!$N$2,MATCH($H107,BカートセットID入力!$L$4:$L$150,0),COLUMN()-COLUMN($U102)),""))))</f>
        <v/>
      </c>
      <c r="AM107" s="53" t="str">
        <f ca="1">IFERROR(OFFSET('セット情報(宅配便）'!$P$2,MATCH($H107,BカートセットID入力!$C$4:$C$150,0),COLUMN()-COLUMN($U102)),IFERROR(OFFSET('セット情報(業務便）'!$P$2,MATCH($H107,BカートセットID入力!$F$4:$F$150,0),COLUMN()-COLUMN($U102)),IFERROR(OFFSET('セット情報（サンプル）'!$N$2,MATCH($H107,BカートセットID入力!$I$4:$I$150,0),COLUMN()-COLUMN($U102)),IFERROR(OFFSET('セット情報（イレギュラーサンプル）'!$N$2,MATCH($H107,BカートセットID入力!$L$4:$L$150,0),COLUMN()-COLUMN($U102)),""))))</f>
        <v/>
      </c>
      <c r="AN107" s="53" t="str">
        <f ca="1">IFERROR(OFFSET('セット情報(宅配便）'!$P$2,MATCH($H107,BカートセットID入力!$C$4:$C$150,0),COLUMN()-COLUMN($U102)),IFERROR(OFFSET('セット情報(業務便）'!$P$2,MATCH($H107,BカートセットID入力!$F$4:$F$150,0),COLUMN()-COLUMN($U102)),IFERROR(OFFSET('セット情報（サンプル）'!$N$2,MATCH($H107,BカートセットID入力!$I$4:$I$150,0),COLUMN()-COLUMN($U102)),IFERROR(OFFSET('セット情報（イレギュラーサンプル）'!$N$2,MATCH($H107,BカートセットID入力!$L$4:$L$150,0),COLUMN()-COLUMN($U102)),""))))</f>
        <v/>
      </c>
      <c r="AO107" s="53" t="str">
        <f ca="1">IFERROR(OFFSET('セット情報(宅配便）'!$P$2,MATCH($H107,BカートセットID入力!$C$4:$C$150,0),COLUMN()-COLUMN($U102)),IFERROR(OFFSET('セット情報(業務便）'!$P$2,MATCH($H107,BカートセットID入力!$F$4:$F$150,0),COLUMN()-COLUMN($U102)),IFERROR(OFFSET('セット情報（サンプル）'!$N$2,MATCH($H107,BカートセットID入力!$I$4:$I$150,0),COLUMN()-COLUMN($U102)),IFERROR(OFFSET('セット情報（イレギュラーサンプル）'!$N$2,MATCH($H107,BカートセットID入力!$L$4:$L$150,0),COLUMN()-COLUMN($U102)),""))))</f>
        <v/>
      </c>
      <c r="AP107" s="53" t="str">
        <f ca="1">IFERROR(OFFSET('セット情報(宅配便）'!$P$2,MATCH($H107,BカートセットID入力!$C$4:$C$150,0),COLUMN()-COLUMN($U102)),IFERROR(OFFSET('セット情報(業務便）'!$P$2,MATCH($H107,BカートセットID入力!$F$4:$F$150,0),COLUMN()-COLUMN($U102)),IFERROR(OFFSET('セット情報（サンプル）'!$N$2,MATCH($H107,BカートセットID入力!$I$4:$I$150,0),COLUMN()-COLUMN($U102)),IFERROR(OFFSET('セット情報（イレギュラーサンプル）'!$N$2,MATCH($H107,BカートセットID入力!$L$4:$L$150,0),COLUMN()-COLUMN($U102)),""))))</f>
        <v/>
      </c>
      <c r="AQ107" s="53" t="str">
        <f ca="1">IFERROR(OFFSET('セット情報(宅配便）'!$P$2,MATCH($H107,BカートセットID入力!$C$4:$C$150,0),COLUMN()-COLUMN($U102)),IFERROR(OFFSET('セット情報(業務便）'!$P$2,MATCH($H107,BカートセットID入力!$F$4:$F$150,0),COLUMN()-COLUMN($U102)),IFERROR(OFFSET('セット情報（サンプル）'!$N$2,MATCH($H107,BカートセットID入力!$I$4:$I$150,0),COLUMN()-COLUMN($U102)),IFERROR(OFFSET('セット情報（イレギュラーサンプル）'!$N$2,MATCH($H107,BカートセットID入力!$L$4:$L$150,0),COLUMN()-COLUMN($U102)),""))))</f>
        <v/>
      </c>
      <c r="AR107" s="53" t="str">
        <f ca="1">IFERROR(OFFSET('セット情報(宅配便）'!$P$2,MATCH($H107,BカートセットID入力!$C$4:$C$150,0),COLUMN()-COLUMN($U102)),IFERROR(OFFSET('セット情報(業務便）'!$P$2,MATCH($H107,BカートセットID入力!$F$4:$F$150,0),COLUMN()-COLUMN($U102)),IFERROR(OFFSET('セット情報（サンプル）'!$N$2,MATCH($H107,BカートセットID入力!$I$4:$I$150,0),COLUMN()-COLUMN($U102)),IFERROR(OFFSET('セット情報（イレギュラーサンプル）'!$N$2,MATCH($H107,BカートセットID入力!$L$4:$L$150,0),COLUMN()-COLUMN($U102)),""))))</f>
        <v/>
      </c>
      <c r="AS107" s="53" t="str">
        <f ca="1">IFERROR(OFFSET('セット情報(宅配便）'!$P$2,MATCH($H107,BカートセットID入力!$C$4:$C$150,0),COLUMN()-COLUMN($U102)),IFERROR(OFFSET('セット情報(業務便）'!$P$2,MATCH($H107,BカートセットID入力!$F$4:$F$150,0),COLUMN()-COLUMN($U102)),IFERROR(OFFSET('セット情報（サンプル）'!$N$2,MATCH($H107,BカートセットID入力!$I$4:$I$150,0),COLUMN()-COLUMN($U102)),IFERROR(OFFSET('セット情報（イレギュラーサンプル）'!$N$2,MATCH($H107,BカートセットID入力!$L$4:$L$150,0),COLUMN()-COLUMN($U102)),""))))</f>
        <v/>
      </c>
      <c r="AT107" s="53" t="str">
        <f ca="1">IFERROR(OFFSET('セット情報(宅配便）'!$P$2,MATCH($H107,BカートセットID入力!$C$4:$C$150,0),COLUMN()-COLUMN($U102)),IFERROR(OFFSET('セット情報(業務便）'!$P$2,MATCH($H107,BカートセットID入力!$F$4:$F$150,0),COLUMN()-COLUMN($U102)),IFERROR(OFFSET('セット情報（サンプル）'!$N$2,MATCH($H107,BカートセットID入力!$I$4:$I$150,0),COLUMN()-COLUMN($U102)),IFERROR(OFFSET('セット情報（イレギュラーサンプル）'!$N$2,MATCH($H107,BカートセットID入力!$L$4:$L$150,0),COLUMN()-COLUMN($U102)),""))))</f>
        <v/>
      </c>
    </row>
    <row r="108" spans="1:46">
      <c r="A108" s="144"/>
      <c r="B108" s="53" t="str">
        <f>IF(ISBLANK(現行セット情報CSV!A108),"",現行セット情報CSV!A108)</f>
        <v/>
      </c>
      <c r="C108" s="53" t="str">
        <f>IF(ISBLANK(現行セット情報CSV!B108),"",現行セット情報CSV!B108)&amp;IFERROR(VLOOKUP(A108,上部フリースペースHTML!$A$3:$H$5,8,FALSE),"")</f>
        <v/>
      </c>
      <c r="D108" s="53" t="str">
        <f>IF(ISBLANK(現行セット情報CSV!C108),"",現行セット情報CSV!C108)</f>
        <v/>
      </c>
      <c r="E108" s="53" t="str">
        <f>IF(ISBLANK(現行セット情報CSV!D108),"",現行セット情報CSV!D108)</f>
        <v/>
      </c>
      <c r="F108" s="53" t="str">
        <f>IF(ISBLANK(現行セット情報CSV!E108),"",現行セット情報CSV!E108)</f>
        <v/>
      </c>
      <c r="G108" s="53" t="str">
        <f>IF(ISBLANK(現行セット情報CSV!F108),"",現行セット情報CSV!F108)</f>
        <v/>
      </c>
      <c r="H108" s="53" t="str">
        <f>IF(ISBLANK(現行セット情報CSV!G108),"",現行セット情報CSV!G108)</f>
        <v/>
      </c>
      <c r="I108" s="53" t="str">
        <f>IF(ISBLANK(現行セット情報CSV!H108),"",現行セット情報CSV!H108)</f>
        <v/>
      </c>
      <c r="J108" s="53" t="str">
        <f>IF(ISBLANK(現行セット情報CSV!I108),"",現行セット情報CSV!I108&amp;"("&amp;TEXT($J$2,"yyyy年m月")&amp;"納品から)")</f>
        <v/>
      </c>
      <c r="K108" s="53" t="str">
        <f>IF(ISBLANK(現行セット情報CSV!J108),"",現行セット情報CSV!J108)</f>
        <v/>
      </c>
      <c r="L108" s="53" t="str">
        <f>IF(ISBLANK(現行セット情報CSV!K108),"",現行セット情報CSV!K108)</f>
        <v/>
      </c>
      <c r="M108" s="53" t="str">
        <f>IF(ISBLANK(現行セット情報CSV!L108),"",現行セット情報CSV!L108)</f>
        <v/>
      </c>
      <c r="N108" s="53" t="str">
        <f>IF(ISBLANK(現行セット情報CSV!M108),"",現行セット情報CSV!M108)</f>
        <v/>
      </c>
      <c r="O108" s="53" t="str">
        <f>IF(ISBLANK(現行セット情報CSV!N108),"",現行セット情報CSV!N108)</f>
        <v/>
      </c>
      <c r="P108" s="53" t="str">
        <f>IF(ISBLANK(現行セット情報CSV!O108),"",現行セット情報CSV!O108)</f>
        <v/>
      </c>
      <c r="Q108" s="53" t="str">
        <f>IF(ISBLANK(現行セット情報CSV!P108),"",現行セット情報CSV!P108)</f>
        <v/>
      </c>
      <c r="R108" s="53" t="str">
        <f>IF(ISBLANK(現行セット情報CSV!Q108),"",現行セット情報CSV!Q108)</f>
        <v/>
      </c>
      <c r="S108" s="53" t="str">
        <f>IF(ISBLANK(現行セット情報CSV!R108),"",現行セット情報CSV!R108)</f>
        <v/>
      </c>
      <c r="T108" s="53" t="str">
        <f>IF(ISBLANK(現行セット情報CSV!S108),"",現行セット情報CSV!S108)</f>
        <v/>
      </c>
      <c r="U108" s="53" t="str">
        <f ca="1">IFERROR(OFFSET('セット情報(宅配便）'!$P$2,MATCH($H108,BカートセットID入力!$C$4:$C$150,0),COLUMN()-COLUMN($U103)),IFERROR(OFFSET('セット情報(業務便）'!$P$2,MATCH($H108,BカートセットID入力!$F$4:$F$150,0),COLUMN()-COLUMN($U103)),IFERROR(OFFSET('セット情報（サンプル）'!$N$2,MATCH($H108,BカートセットID入力!$I$4:$I$150,0),COLUMN()-COLUMN($U103)),IFERROR(OFFSET('セット情報（イレギュラーサンプル）'!$N$2,MATCH($H108,BカートセットID入力!$L$4:$L$150,0),COLUMN()-COLUMN($U103)),""))))</f>
        <v/>
      </c>
      <c r="V108" s="53" t="str">
        <f ca="1">IFERROR(OFFSET('セット情報(宅配便）'!$P$2,MATCH($H108,BカートセットID入力!$C$4:$C$150,0),COLUMN()-COLUMN($U103)),IFERROR(OFFSET('セット情報(業務便）'!$P$2,MATCH($H108,BカートセットID入力!$F$4:$F$150,0),COLUMN()-COLUMN($U103)),IFERROR(OFFSET('セット情報（サンプル）'!$N$2,MATCH($H108,BカートセットID入力!$I$4:$I$150,0),COLUMN()-COLUMN($U103)),IFERROR(OFFSET('セット情報（イレギュラーサンプル）'!$N$2,MATCH($H108,BカートセットID入力!$L$4:$L$150,0),COLUMN()-COLUMN($U103)),""))))</f>
        <v/>
      </c>
      <c r="W108" s="53" t="str">
        <f ca="1">IFERROR(OFFSET('セット情報(宅配便）'!$P$2,MATCH($H108,BカートセットID入力!$C$4:$C$150,0),COLUMN()-COLUMN($U103)),IFERROR(OFFSET('セット情報(業務便）'!$P$2,MATCH($H108,BカートセットID入力!$F$4:$F$150,0),COLUMN()-COLUMN($U103)),IFERROR(OFFSET('セット情報（サンプル）'!$N$2,MATCH($H108,BカートセットID入力!$I$4:$I$150,0),COLUMN()-COLUMN($U103)),IFERROR(OFFSET('セット情報（イレギュラーサンプル）'!$N$2,MATCH($H108,BカートセットID入力!$L$4:$L$150,0),COLUMN()-COLUMN($U103)),""))))</f>
        <v/>
      </c>
      <c r="X108" s="53" t="str">
        <f ca="1">IFERROR(OFFSET('セット情報(宅配便）'!$P$2,MATCH($H108,BカートセットID入力!$C$4:$C$150,0),COLUMN()-COLUMN($U103)),IFERROR(OFFSET('セット情報(業務便）'!$P$2,MATCH($H108,BカートセットID入力!$F$4:$F$150,0),COLUMN()-COLUMN($U103)),IFERROR(OFFSET('セット情報（サンプル）'!$N$2,MATCH($H108,BカートセットID入力!$I$4:$I$150,0),COLUMN()-COLUMN($U103)),IFERROR(OFFSET('セット情報（イレギュラーサンプル）'!$N$2,MATCH($H108,BカートセットID入力!$L$4:$L$150,0),COLUMN()-COLUMN($U103)),""))))</f>
        <v/>
      </c>
      <c r="Y108" s="53" t="str">
        <f ca="1">IFERROR(OFFSET('セット情報(宅配便）'!$P$2,MATCH($H108,BカートセットID入力!$C$4:$C$150,0),COLUMN()-COLUMN($U103)),IFERROR(OFFSET('セット情報(業務便）'!$P$2,MATCH($H108,BカートセットID入力!$F$4:$F$150,0),COLUMN()-COLUMN($U103)),IFERROR(OFFSET('セット情報（サンプル）'!$N$2,MATCH($H108,BカートセットID入力!$I$4:$I$150,0),COLUMN()-COLUMN($U103)),IFERROR(OFFSET('セット情報（イレギュラーサンプル）'!$N$2,MATCH($H108,BカートセットID入力!$L$4:$L$150,0),COLUMN()-COLUMN($U103)),""))))</f>
        <v/>
      </c>
      <c r="Z108" s="53" t="str">
        <f ca="1">IFERROR(OFFSET('セット情報(宅配便）'!$P$2,MATCH($H108,BカートセットID入力!$C$4:$C$150,0),COLUMN()-COLUMN($U103)),IFERROR(OFFSET('セット情報(業務便）'!$P$2,MATCH($H108,BカートセットID入力!$F$4:$F$150,0),COLUMN()-COLUMN($U103)),IFERROR(OFFSET('セット情報（サンプル）'!$N$2,MATCH($H108,BカートセットID入力!$I$4:$I$150,0),COLUMN()-COLUMN($U103)),IFERROR(OFFSET('セット情報（イレギュラーサンプル）'!$N$2,MATCH($H108,BカートセットID入力!$L$4:$L$150,0),COLUMN()-COLUMN($U103)),""))))</f>
        <v/>
      </c>
      <c r="AA108" s="53" t="str">
        <f ca="1">IFERROR(OFFSET('セット情報(宅配便）'!$P$2,MATCH($H108,BカートセットID入力!$C$4:$C$150,0),COLUMN()-COLUMN($U103)),IFERROR(OFFSET('セット情報(業務便）'!$P$2,MATCH($H108,BカートセットID入力!$F$4:$F$150,0),COLUMN()-COLUMN($U103)),IFERROR(OFFSET('セット情報（サンプル）'!$N$2,MATCH($H108,BカートセットID入力!$I$4:$I$150,0),COLUMN()-COLUMN($U103)),IFERROR(OFFSET('セット情報（イレギュラーサンプル）'!$N$2,MATCH($H108,BカートセットID入力!$L$4:$L$150,0),COLUMN()-COLUMN($U103)),""))))</f>
        <v/>
      </c>
      <c r="AB108" s="53" t="str">
        <f ca="1">IFERROR(OFFSET('セット情報(宅配便）'!$P$2,MATCH($H108,BカートセットID入力!$C$4:$C$150,0),COLUMN()-COLUMN($U103)),IFERROR(OFFSET('セット情報(業務便）'!$P$2,MATCH($H108,BカートセットID入力!$F$4:$F$150,0),COLUMN()-COLUMN($U103)),IFERROR(OFFSET('セット情報（サンプル）'!$N$2,MATCH($H108,BカートセットID入力!$I$4:$I$150,0),COLUMN()-COLUMN($U103)),IFERROR(OFFSET('セット情報（イレギュラーサンプル）'!$N$2,MATCH($H108,BカートセットID入力!$L$4:$L$150,0),COLUMN()-COLUMN($U103)),""))))</f>
        <v/>
      </c>
      <c r="AC108" s="53" t="str">
        <f ca="1">IFERROR(OFFSET('セット情報(宅配便）'!$P$2,MATCH($H108,BカートセットID入力!$C$4:$C$150,0),COLUMN()-COLUMN($U103)),IFERROR(OFFSET('セット情報(業務便）'!$P$2,MATCH($H108,BカートセットID入力!$F$4:$F$150,0),COLUMN()-COLUMN($U103)),IFERROR(OFFSET('セット情報（サンプル）'!$N$2,MATCH($H108,BカートセットID入力!$I$4:$I$150,0),COLUMN()-COLUMN($U103)),IFERROR(OFFSET('セット情報（イレギュラーサンプル）'!$N$2,MATCH($H108,BカートセットID入力!$L$4:$L$150,0),COLUMN()-COLUMN($U103)),""))))</f>
        <v/>
      </c>
      <c r="AD108" s="53" t="str">
        <f ca="1">IFERROR(OFFSET('セット情報(宅配便）'!$P$2,MATCH($H108,BカートセットID入力!$C$4:$C$150,0),COLUMN()-COLUMN($U103)),IFERROR(OFFSET('セット情報(業務便）'!$P$2,MATCH($H108,BカートセットID入力!$F$4:$F$150,0),COLUMN()-COLUMN($U103)),IFERROR(OFFSET('セット情報（サンプル）'!$N$2,MATCH($H108,BカートセットID入力!$I$4:$I$150,0),COLUMN()-COLUMN($U103)),IFERROR(OFFSET('セット情報（イレギュラーサンプル）'!$N$2,MATCH($H108,BカートセットID入力!$L$4:$L$150,0),COLUMN()-COLUMN($U103)),""))))</f>
        <v/>
      </c>
      <c r="AE108" s="53" t="str">
        <f ca="1">IFERROR(OFFSET('セット情報(宅配便）'!$P$2,MATCH($H108,BカートセットID入力!$C$4:$C$150,0),COLUMN()-COLUMN($U103)),IFERROR(OFFSET('セット情報(業務便）'!$P$2,MATCH($H108,BカートセットID入力!$F$4:$F$150,0),COLUMN()-COLUMN($U103)),IFERROR(OFFSET('セット情報（サンプル）'!$N$2,MATCH($H108,BカートセットID入力!$I$4:$I$150,0),COLUMN()-COLUMN($U103)),IFERROR(OFFSET('セット情報（イレギュラーサンプル）'!$N$2,MATCH($H108,BカートセットID入力!$L$4:$L$150,0),COLUMN()-COLUMN($U103)),""))))</f>
        <v/>
      </c>
      <c r="AF108" s="53" t="str">
        <f ca="1">IFERROR(OFFSET('セット情報(宅配便）'!$P$2,MATCH($H108,BカートセットID入力!$C$4:$C$150,0),COLUMN()-COLUMN($U103)),IFERROR(OFFSET('セット情報(業務便）'!$P$2,MATCH($H108,BカートセットID入力!$F$4:$F$150,0),COLUMN()-COLUMN($U103)),IFERROR(OFFSET('セット情報（サンプル）'!$N$2,MATCH($H108,BカートセットID入力!$I$4:$I$150,0),COLUMN()-COLUMN($U103)),IFERROR(OFFSET('セット情報（イレギュラーサンプル）'!$N$2,MATCH($H108,BカートセットID入力!$L$4:$L$150,0),COLUMN()-COLUMN($U103)),""))))</f>
        <v/>
      </c>
      <c r="AG108" s="53" t="str">
        <f ca="1">IFERROR(OFFSET('セット情報(宅配便）'!$P$2,MATCH($H108,BカートセットID入力!$C$4:$C$150,0),COLUMN()-COLUMN($U103)),IFERROR(OFFSET('セット情報(業務便）'!$P$2,MATCH($H108,BカートセットID入力!$F$4:$F$150,0),COLUMN()-COLUMN($U103)),IFERROR(OFFSET('セット情報（サンプル）'!$N$2,MATCH($H108,BカートセットID入力!$I$4:$I$150,0),COLUMN()-COLUMN($U103)),IFERROR(OFFSET('セット情報（イレギュラーサンプル）'!$N$2,MATCH($H108,BカートセットID入力!$L$4:$L$150,0),COLUMN()-COLUMN($U103)),""))))</f>
        <v/>
      </c>
      <c r="AH108" s="53" t="str">
        <f ca="1">IFERROR(OFFSET('セット情報(宅配便）'!$P$2,MATCH($H108,BカートセットID入力!$C$4:$C$150,0),COLUMN()-COLUMN($U103)),IFERROR(OFFSET('セット情報(業務便）'!$P$2,MATCH($H108,BカートセットID入力!$F$4:$F$150,0),COLUMN()-COLUMN($U103)),IFERROR(OFFSET('セット情報（サンプル）'!$N$2,MATCH($H108,BカートセットID入力!$I$4:$I$150,0),COLUMN()-COLUMN($U103)),IFERROR(OFFSET('セット情報（イレギュラーサンプル）'!$N$2,MATCH($H108,BカートセットID入力!$L$4:$L$150,0),COLUMN()-COLUMN($U103)),""))))</f>
        <v/>
      </c>
      <c r="AI108" s="53" t="str">
        <f ca="1">IFERROR(OFFSET('セット情報(宅配便）'!$P$2,MATCH($H108,BカートセットID入力!$C$4:$C$150,0),COLUMN()-COLUMN($U103)),IFERROR(OFFSET('セット情報(業務便）'!$P$2,MATCH($H108,BカートセットID入力!$F$4:$F$150,0),COLUMN()-COLUMN($U103)),IFERROR(OFFSET('セット情報（サンプル）'!$N$2,MATCH($H108,BカートセットID入力!$I$4:$I$150,0),COLUMN()-COLUMN($U103)),IFERROR(OFFSET('セット情報（イレギュラーサンプル）'!$N$2,MATCH($H108,BカートセットID入力!$L$4:$L$150,0),COLUMN()-COLUMN($U103)),""))))</f>
        <v/>
      </c>
      <c r="AJ108" s="53" t="str">
        <f ca="1">IFERROR(OFFSET('セット情報(宅配便）'!$P$2,MATCH($H108,BカートセットID入力!$C$4:$C$150,0),COLUMN()-COLUMN($U103)),IFERROR(OFFSET('セット情報(業務便）'!$P$2,MATCH($H108,BカートセットID入力!$F$4:$F$150,0),COLUMN()-COLUMN($U103)),IFERROR(OFFSET('セット情報（サンプル）'!$N$2,MATCH($H108,BカートセットID入力!$I$4:$I$150,0),COLUMN()-COLUMN($U103)),IFERROR(OFFSET('セット情報（イレギュラーサンプル）'!$N$2,MATCH($H108,BカートセットID入力!$L$4:$L$150,0),COLUMN()-COLUMN($U103)),""))))</f>
        <v/>
      </c>
      <c r="AK108" s="53" t="str">
        <f ca="1">IFERROR(OFFSET('セット情報(宅配便）'!$P$2,MATCH($H108,BカートセットID入力!$C$4:$C$150,0),COLUMN()-COLUMN($U103)),IFERROR(OFFSET('セット情報(業務便）'!$P$2,MATCH($H108,BカートセットID入力!$F$4:$F$150,0),COLUMN()-COLUMN($U103)),IFERROR(OFFSET('セット情報（サンプル）'!$N$2,MATCH($H108,BカートセットID入力!$I$4:$I$150,0),COLUMN()-COLUMN($U103)),IFERROR(OFFSET('セット情報（イレギュラーサンプル）'!$N$2,MATCH($H108,BカートセットID入力!$L$4:$L$150,0),COLUMN()-COLUMN($U103)),""))))</f>
        <v/>
      </c>
      <c r="AL108" s="53" t="str">
        <f ca="1">IFERROR(OFFSET('セット情報(宅配便）'!$P$2,MATCH($H108,BカートセットID入力!$C$4:$C$150,0),COLUMN()-COLUMN($U103)),IFERROR(OFFSET('セット情報(業務便）'!$P$2,MATCH($H108,BカートセットID入力!$F$4:$F$150,0),COLUMN()-COLUMN($U103)),IFERROR(OFFSET('セット情報（サンプル）'!$N$2,MATCH($H108,BカートセットID入力!$I$4:$I$150,0),COLUMN()-COLUMN($U103)),IFERROR(OFFSET('セット情報（イレギュラーサンプル）'!$N$2,MATCH($H108,BカートセットID入力!$L$4:$L$150,0),COLUMN()-COLUMN($U103)),""))))</f>
        <v/>
      </c>
      <c r="AM108" s="53" t="str">
        <f ca="1">IFERROR(OFFSET('セット情報(宅配便）'!$P$2,MATCH($H108,BカートセットID入力!$C$4:$C$150,0),COLUMN()-COLUMN($U103)),IFERROR(OFFSET('セット情報(業務便）'!$P$2,MATCH($H108,BカートセットID入力!$F$4:$F$150,0),COLUMN()-COLUMN($U103)),IFERROR(OFFSET('セット情報（サンプル）'!$N$2,MATCH($H108,BカートセットID入力!$I$4:$I$150,0),COLUMN()-COLUMN($U103)),IFERROR(OFFSET('セット情報（イレギュラーサンプル）'!$N$2,MATCH($H108,BカートセットID入力!$L$4:$L$150,0),COLUMN()-COLUMN($U103)),""))))</f>
        <v/>
      </c>
      <c r="AN108" s="53" t="str">
        <f ca="1">IFERROR(OFFSET('セット情報(宅配便）'!$P$2,MATCH($H108,BカートセットID入力!$C$4:$C$150,0),COLUMN()-COLUMN($U103)),IFERROR(OFFSET('セット情報(業務便）'!$P$2,MATCH($H108,BカートセットID入力!$F$4:$F$150,0),COLUMN()-COLUMN($U103)),IFERROR(OFFSET('セット情報（サンプル）'!$N$2,MATCH($H108,BカートセットID入力!$I$4:$I$150,0),COLUMN()-COLUMN($U103)),IFERROR(OFFSET('セット情報（イレギュラーサンプル）'!$N$2,MATCH($H108,BカートセットID入力!$L$4:$L$150,0),COLUMN()-COLUMN($U103)),""))))</f>
        <v/>
      </c>
      <c r="AO108" s="53" t="str">
        <f ca="1">IFERROR(OFFSET('セット情報(宅配便）'!$P$2,MATCH($H108,BカートセットID入力!$C$4:$C$150,0),COLUMN()-COLUMN($U103)),IFERROR(OFFSET('セット情報(業務便）'!$P$2,MATCH($H108,BカートセットID入力!$F$4:$F$150,0),COLUMN()-COLUMN($U103)),IFERROR(OFFSET('セット情報（サンプル）'!$N$2,MATCH($H108,BカートセットID入力!$I$4:$I$150,0),COLUMN()-COLUMN($U103)),IFERROR(OFFSET('セット情報（イレギュラーサンプル）'!$N$2,MATCH($H108,BカートセットID入力!$L$4:$L$150,0),COLUMN()-COLUMN($U103)),""))))</f>
        <v/>
      </c>
      <c r="AP108" s="53" t="str">
        <f ca="1">IFERROR(OFFSET('セット情報(宅配便）'!$P$2,MATCH($H108,BカートセットID入力!$C$4:$C$150,0),COLUMN()-COLUMN($U103)),IFERROR(OFFSET('セット情報(業務便）'!$P$2,MATCH($H108,BカートセットID入力!$F$4:$F$150,0),COLUMN()-COLUMN($U103)),IFERROR(OFFSET('セット情報（サンプル）'!$N$2,MATCH($H108,BカートセットID入力!$I$4:$I$150,0),COLUMN()-COLUMN($U103)),IFERROR(OFFSET('セット情報（イレギュラーサンプル）'!$N$2,MATCH($H108,BカートセットID入力!$L$4:$L$150,0),COLUMN()-COLUMN($U103)),""))))</f>
        <v/>
      </c>
      <c r="AQ108" s="53" t="str">
        <f ca="1">IFERROR(OFFSET('セット情報(宅配便）'!$P$2,MATCH($H108,BカートセットID入力!$C$4:$C$150,0),COLUMN()-COLUMN($U103)),IFERROR(OFFSET('セット情報(業務便）'!$P$2,MATCH($H108,BカートセットID入力!$F$4:$F$150,0),COLUMN()-COLUMN($U103)),IFERROR(OFFSET('セット情報（サンプル）'!$N$2,MATCH($H108,BカートセットID入力!$I$4:$I$150,0),COLUMN()-COLUMN($U103)),IFERROR(OFFSET('セット情報（イレギュラーサンプル）'!$N$2,MATCH($H108,BカートセットID入力!$L$4:$L$150,0),COLUMN()-COLUMN($U103)),""))))</f>
        <v/>
      </c>
      <c r="AR108" s="53" t="str">
        <f ca="1">IFERROR(OFFSET('セット情報(宅配便）'!$P$2,MATCH($H108,BカートセットID入力!$C$4:$C$150,0),COLUMN()-COLUMN($U103)),IFERROR(OFFSET('セット情報(業務便）'!$P$2,MATCH($H108,BカートセットID入力!$F$4:$F$150,0),COLUMN()-COLUMN($U103)),IFERROR(OFFSET('セット情報（サンプル）'!$N$2,MATCH($H108,BカートセットID入力!$I$4:$I$150,0),COLUMN()-COLUMN($U103)),IFERROR(OFFSET('セット情報（イレギュラーサンプル）'!$N$2,MATCH($H108,BカートセットID入力!$L$4:$L$150,0),COLUMN()-COLUMN($U103)),""))))</f>
        <v/>
      </c>
      <c r="AS108" s="53" t="str">
        <f ca="1">IFERROR(OFFSET('セット情報(宅配便）'!$P$2,MATCH($H108,BカートセットID入力!$C$4:$C$150,0),COLUMN()-COLUMN($U103)),IFERROR(OFFSET('セット情報(業務便）'!$P$2,MATCH($H108,BカートセットID入力!$F$4:$F$150,0),COLUMN()-COLUMN($U103)),IFERROR(OFFSET('セット情報（サンプル）'!$N$2,MATCH($H108,BカートセットID入力!$I$4:$I$150,0),COLUMN()-COLUMN($U103)),IFERROR(OFFSET('セット情報（イレギュラーサンプル）'!$N$2,MATCH($H108,BカートセットID入力!$L$4:$L$150,0),COLUMN()-COLUMN($U103)),""))))</f>
        <v/>
      </c>
      <c r="AT108" s="53" t="str">
        <f ca="1">IFERROR(OFFSET('セット情報(宅配便）'!$P$2,MATCH($H108,BカートセットID入力!$C$4:$C$150,0),COLUMN()-COLUMN($U103)),IFERROR(OFFSET('セット情報(業務便）'!$P$2,MATCH($H108,BカートセットID入力!$F$4:$F$150,0),COLUMN()-COLUMN($U103)),IFERROR(OFFSET('セット情報（サンプル）'!$N$2,MATCH($H108,BカートセットID入力!$I$4:$I$150,0),COLUMN()-COLUMN($U103)),IFERROR(OFFSET('セット情報（イレギュラーサンプル）'!$N$2,MATCH($H108,BカートセットID入力!$L$4:$L$150,0),COLUMN()-COLUMN($U103)),""))))</f>
        <v/>
      </c>
    </row>
    <row r="109" spans="1:46">
      <c r="A109" s="144"/>
      <c r="B109" s="53" t="str">
        <f>IF(ISBLANK(現行セット情報CSV!A109),"",現行セット情報CSV!A109)</f>
        <v/>
      </c>
      <c r="C109" s="53" t="str">
        <f>IF(ISBLANK(現行セット情報CSV!B109),"",現行セット情報CSV!B109)&amp;IFERROR(VLOOKUP(A109,上部フリースペースHTML!$A$3:$H$5,8,FALSE),"")</f>
        <v/>
      </c>
      <c r="D109" s="53" t="str">
        <f>IF(ISBLANK(現行セット情報CSV!C109),"",現行セット情報CSV!C109)</f>
        <v/>
      </c>
      <c r="E109" s="53" t="str">
        <f>IF(ISBLANK(現行セット情報CSV!D109),"",現行セット情報CSV!D109)</f>
        <v/>
      </c>
      <c r="F109" s="53" t="str">
        <f>IF(ISBLANK(現行セット情報CSV!E109),"",現行セット情報CSV!E109)</f>
        <v/>
      </c>
      <c r="G109" s="53" t="str">
        <f>IF(ISBLANK(現行セット情報CSV!F109),"",現行セット情報CSV!F109)</f>
        <v/>
      </c>
      <c r="H109" s="53" t="str">
        <f>IF(ISBLANK(現行セット情報CSV!G109),"",現行セット情報CSV!G109)</f>
        <v/>
      </c>
      <c r="I109" s="53" t="str">
        <f>IF(ISBLANK(現行セット情報CSV!H109),"",現行セット情報CSV!H109)</f>
        <v/>
      </c>
      <c r="J109" s="53" t="str">
        <f>IF(ISBLANK(現行セット情報CSV!I109),"",現行セット情報CSV!I109&amp;"("&amp;TEXT($J$2,"yyyy年m月")&amp;"納品から)")</f>
        <v/>
      </c>
      <c r="K109" s="53" t="str">
        <f>IF(ISBLANK(現行セット情報CSV!J109),"",現行セット情報CSV!J109)</f>
        <v/>
      </c>
      <c r="L109" s="53" t="str">
        <f>IF(ISBLANK(現行セット情報CSV!K109),"",現行セット情報CSV!K109)</f>
        <v/>
      </c>
      <c r="M109" s="53" t="str">
        <f>IF(ISBLANK(現行セット情報CSV!L109),"",現行セット情報CSV!L109)</f>
        <v/>
      </c>
      <c r="N109" s="53" t="str">
        <f>IF(ISBLANK(現行セット情報CSV!M109),"",現行セット情報CSV!M109)</f>
        <v/>
      </c>
      <c r="O109" s="53" t="str">
        <f>IF(ISBLANK(現行セット情報CSV!N109),"",現行セット情報CSV!N109)</f>
        <v/>
      </c>
      <c r="P109" s="53" t="str">
        <f>IF(ISBLANK(現行セット情報CSV!O109),"",現行セット情報CSV!O109)</f>
        <v/>
      </c>
      <c r="Q109" s="53" t="str">
        <f>IF(ISBLANK(現行セット情報CSV!P109),"",現行セット情報CSV!P109)</f>
        <v/>
      </c>
      <c r="R109" s="53" t="str">
        <f>IF(ISBLANK(現行セット情報CSV!Q109),"",現行セット情報CSV!Q109)</f>
        <v/>
      </c>
      <c r="S109" s="53" t="str">
        <f>IF(ISBLANK(現行セット情報CSV!R109),"",現行セット情報CSV!R109)</f>
        <v/>
      </c>
      <c r="T109" s="53" t="str">
        <f>IF(ISBLANK(現行セット情報CSV!S109),"",現行セット情報CSV!S109)</f>
        <v/>
      </c>
      <c r="U109" s="53" t="str">
        <f ca="1">IFERROR(OFFSET('セット情報(宅配便）'!$P$2,MATCH($H109,BカートセットID入力!$C$4:$C$150,0),COLUMN()-COLUMN($U104)),IFERROR(OFFSET('セット情報(業務便）'!$P$2,MATCH($H109,BカートセットID入力!$F$4:$F$150,0),COLUMN()-COLUMN($U104)),IFERROR(OFFSET('セット情報（サンプル）'!$N$2,MATCH($H109,BカートセットID入力!$I$4:$I$150,0),COLUMN()-COLUMN($U104)),IFERROR(OFFSET('セット情報（イレギュラーサンプル）'!$N$2,MATCH($H109,BカートセットID入力!$L$4:$L$150,0),COLUMN()-COLUMN($U104)),""))))</f>
        <v/>
      </c>
      <c r="V109" s="53" t="str">
        <f ca="1">IFERROR(OFFSET('セット情報(宅配便）'!$P$2,MATCH($H109,BカートセットID入力!$C$4:$C$150,0),COLUMN()-COLUMN($U104)),IFERROR(OFFSET('セット情報(業務便）'!$P$2,MATCH($H109,BカートセットID入力!$F$4:$F$150,0),COLUMN()-COLUMN($U104)),IFERROR(OFFSET('セット情報（サンプル）'!$N$2,MATCH($H109,BカートセットID入力!$I$4:$I$150,0),COLUMN()-COLUMN($U104)),IFERROR(OFFSET('セット情報（イレギュラーサンプル）'!$N$2,MATCH($H109,BカートセットID入力!$L$4:$L$150,0),COLUMN()-COLUMN($U104)),""))))</f>
        <v/>
      </c>
      <c r="W109" s="53" t="str">
        <f ca="1">IFERROR(OFFSET('セット情報(宅配便）'!$P$2,MATCH($H109,BカートセットID入力!$C$4:$C$150,0),COLUMN()-COLUMN($U104)),IFERROR(OFFSET('セット情報(業務便）'!$P$2,MATCH($H109,BカートセットID入力!$F$4:$F$150,0),COLUMN()-COLUMN($U104)),IFERROR(OFFSET('セット情報（サンプル）'!$N$2,MATCH($H109,BカートセットID入力!$I$4:$I$150,0),COLUMN()-COLUMN($U104)),IFERROR(OFFSET('セット情報（イレギュラーサンプル）'!$N$2,MATCH($H109,BカートセットID入力!$L$4:$L$150,0),COLUMN()-COLUMN($U104)),""))))</f>
        <v/>
      </c>
      <c r="X109" s="53" t="str">
        <f ca="1">IFERROR(OFFSET('セット情報(宅配便）'!$P$2,MATCH($H109,BカートセットID入力!$C$4:$C$150,0),COLUMN()-COLUMN($U104)),IFERROR(OFFSET('セット情報(業務便）'!$P$2,MATCH($H109,BカートセットID入力!$F$4:$F$150,0),COLUMN()-COLUMN($U104)),IFERROR(OFFSET('セット情報（サンプル）'!$N$2,MATCH($H109,BカートセットID入力!$I$4:$I$150,0),COLUMN()-COLUMN($U104)),IFERROR(OFFSET('セット情報（イレギュラーサンプル）'!$N$2,MATCH($H109,BカートセットID入力!$L$4:$L$150,0),COLUMN()-COLUMN($U104)),""))))</f>
        <v/>
      </c>
      <c r="Y109" s="53" t="str">
        <f ca="1">IFERROR(OFFSET('セット情報(宅配便）'!$P$2,MATCH($H109,BカートセットID入力!$C$4:$C$150,0),COLUMN()-COLUMN($U104)),IFERROR(OFFSET('セット情報(業務便）'!$P$2,MATCH($H109,BカートセットID入力!$F$4:$F$150,0),COLUMN()-COLUMN($U104)),IFERROR(OFFSET('セット情報（サンプル）'!$N$2,MATCH($H109,BカートセットID入力!$I$4:$I$150,0),COLUMN()-COLUMN($U104)),IFERROR(OFFSET('セット情報（イレギュラーサンプル）'!$N$2,MATCH($H109,BカートセットID入力!$L$4:$L$150,0),COLUMN()-COLUMN($U104)),""))))</f>
        <v/>
      </c>
      <c r="Z109" s="53" t="str">
        <f ca="1">IFERROR(OFFSET('セット情報(宅配便）'!$P$2,MATCH($H109,BカートセットID入力!$C$4:$C$150,0),COLUMN()-COLUMN($U104)),IFERROR(OFFSET('セット情報(業務便）'!$P$2,MATCH($H109,BカートセットID入力!$F$4:$F$150,0),COLUMN()-COLUMN($U104)),IFERROR(OFFSET('セット情報（サンプル）'!$N$2,MATCH($H109,BカートセットID入力!$I$4:$I$150,0),COLUMN()-COLUMN($U104)),IFERROR(OFFSET('セット情報（イレギュラーサンプル）'!$N$2,MATCH($H109,BカートセットID入力!$L$4:$L$150,0),COLUMN()-COLUMN($U104)),""))))</f>
        <v/>
      </c>
      <c r="AA109" s="53" t="str">
        <f ca="1">IFERROR(OFFSET('セット情報(宅配便）'!$P$2,MATCH($H109,BカートセットID入力!$C$4:$C$150,0),COLUMN()-COLUMN($U104)),IFERROR(OFFSET('セット情報(業務便）'!$P$2,MATCH($H109,BカートセットID入力!$F$4:$F$150,0),COLUMN()-COLUMN($U104)),IFERROR(OFFSET('セット情報（サンプル）'!$N$2,MATCH($H109,BカートセットID入力!$I$4:$I$150,0),COLUMN()-COLUMN($U104)),IFERROR(OFFSET('セット情報（イレギュラーサンプル）'!$N$2,MATCH($H109,BカートセットID入力!$L$4:$L$150,0),COLUMN()-COLUMN($U104)),""))))</f>
        <v/>
      </c>
      <c r="AB109" s="53" t="str">
        <f ca="1">IFERROR(OFFSET('セット情報(宅配便）'!$P$2,MATCH($H109,BカートセットID入力!$C$4:$C$150,0),COLUMN()-COLUMN($U104)),IFERROR(OFFSET('セット情報(業務便）'!$P$2,MATCH($H109,BカートセットID入力!$F$4:$F$150,0),COLUMN()-COLUMN($U104)),IFERROR(OFFSET('セット情報（サンプル）'!$N$2,MATCH($H109,BカートセットID入力!$I$4:$I$150,0),COLUMN()-COLUMN($U104)),IFERROR(OFFSET('セット情報（イレギュラーサンプル）'!$N$2,MATCH($H109,BカートセットID入力!$L$4:$L$150,0),COLUMN()-COLUMN($U104)),""))))</f>
        <v/>
      </c>
      <c r="AC109" s="53" t="str">
        <f ca="1">IFERROR(OFFSET('セット情報(宅配便）'!$P$2,MATCH($H109,BカートセットID入力!$C$4:$C$150,0),COLUMN()-COLUMN($U104)),IFERROR(OFFSET('セット情報(業務便）'!$P$2,MATCH($H109,BカートセットID入力!$F$4:$F$150,0),COLUMN()-COLUMN($U104)),IFERROR(OFFSET('セット情報（サンプル）'!$N$2,MATCH($H109,BカートセットID入力!$I$4:$I$150,0),COLUMN()-COLUMN($U104)),IFERROR(OFFSET('セット情報（イレギュラーサンプル）'!$N$2,MATCH($H109,BカートセットID入力!$L$4:$L$150,0),COLUMN()-COLUMN($U104)),""))))</f>
        <v/>
      </c>
      <c r="AD109" s="53" t="str">
        <f ca="1">IFERROR(OFFSET('セット情報(宅配便）'!$P$2,MATCH($H109,BカートセットID入力!$C$4:$C$150,0),COLUMN()-COLUMN($U104)),IFERROR(OFFSET('セット情報(業務便）'!$P$2,MATCH($H109,BカートセットID入力!$F$4:$F$150,0),COLUMN()-COLUMN($U104)),IFERROR(OFFSET('セット情報（サンプル）'!$N$2,MATCH($H109,BカートセットID入力!$I$4:$I$150,0),COLUMN()-COLUMN($U104)),IFERROR(OFFSET('セット情報（イレギュラーサンプル）'!$N$2,MATCH($H109,BカートセットID入力!$L$4:$L$150,0),COLUMN()-COLUMN($U104)),""))))</f>
        <v/>
      </c>
      <c r="AE109" s="53" t="str">
        <f ca="1">IFERROR(OFFSET('セット情報(宅配便）'!$P$2,MATCH($H109,BカートセットID入力!$C$4:$C$150,0),COLUMN()-COLUMN($U104)),IFERROR(OFFSET('セット情報(業務便）'!$P$2,MATCH($H109,BカートセットID入力!$F$4:$F$150,0),COLUMN()-COLUMN($U104)),IFERROR(OFFSET('セット情報（サンプル）'!$N$2,MATCH($H109,BカートセットID入力!$I$4:$I$150,0),COLUMN()-COLUMN($U104)),IFERROR(OFFSET('セット情報（イレギュラーサンプル）'!$N$2,MATCH($H109,BカートセットID入力!$L$4:$L$150,0),COLUMN()-COLUMN($U104)),""))))</f>
        <v/>
      </c>
      <c r="AF109" s="53" t="str">
        <f ca="1">IFERROR(OFFSET('セット情報(宅配便）'!$P$2,MATCH($H109,BカートセットID入力!$C$4:$C$150,0),COLUMN()-COLUMN($U104)),IFERROR(OFFSET('セット情報(業務便）'!$P$2,MATCH($H109,BカートセットID入力!$F$4:$F$150,0),COLUMN()-COLUMN($U104)),IFERROR(OFFSET('セット情報（サンプル）'!$N$2,MATCH($H109,BカートセットID入力!$I$4:$I$150,0),COLUMN()-COLUMN($U104)),IFERROR(OFFSET('セット情報（イレギュラーサンプル）'!$N$2,MATCH($H109,BカートセットID入力!$L$4:$L$150,0),COLUMN()-COLUMN($U104)),""))))</f>
        <v/>
      </c>
      <c r="AG109" s="53" t="str">
        <f ca="1">IFERROR(OFFSET('セット情報(宅配便）'!$P$2,MATCH($H109,BカートセットID入力!$C$4:$C$150,0),COLUMN()-COLUMN($U104)),IFERROR(OFFSET('セット情報(業務便）'!$P$2,MATCH($H109,BカートセットID入力!$F$4:$F$150,0),COLUMN()-COLUMN($U104)),IFERROR(OFFSET('セット情報（サンプル）'!$N$2,MATCH($H109,BカートセットID入力!$I$4:$I$150,0),COLUMN()-COLUMN($U104)),IFERROR(OFFSET('セット情報（イレギュラーサンプル）'!$N$2,MATCH($H109,BカートセットID入力!$L$4:$L$150,0),COLUMN()-COLUMN($U104)),""))))</f>
        <v/>
      </c>
      <c r="AH109" s="53" t="str">
        <f ca="1">IFERROR(OFFSET('セット情報(宅配便）'!$P$2,MATCH($H109,BカートセットID入力!$C$4:$C$150,0),COLUMN()-COLUMN($U104)),IFERROR(OFFSET('セット情報(業務便）'!$P$2,MATCH($H109,BカートセットID入力!$F$4:$F$150,0),COLUMN()-COLUMN($U104)),IFERROR(OFFSET('セット情報（サンプル）'!$N$2,MATCH($H109,BカートセットID入力!$I$4:$I$150,0),COLUMN()-COLUMN($U104)),IFERROR(OFFSET('セット情報（イレギュラーサンプル）'!$N$2,MATCH($H109,BカートセットID入力!$L$4:$L$150,0),COLUMN()-COLUMN($U104)),""))))</f>
        <v/>
      </c>
      <c r="AI109" s="53" t="str">
        <f ca="1">IFERROR(OFFSET('セット情報(宅配便）'!$P$2,MATCH($H109,BカートセットID入力!$C$4:$C$150,0),COLUMN()-COLUMN($U104)),IFERROR(OFFSET('セット情報(業務便）'!$P$2,MATCH($H109,BカートセットID入力!$F$4:$F$150,0),COLUMN()-COLUMN($U104)),IFERROR(OFFSET('セット情報（サンプル）'!$N$2,MATCH($H109,BカートセットID入力!$I$4:$I$150,0),COLUMN()-COLUMN($U104)),IFERROR(OFFSET('セット情報（イレギュラーサンプル）'!$N$2,MATCH($H109,BカートセットID入力!$L$4:$L$150,0),COLUMN()-COLUMN($U104)),""))))</f>
        <v/>
      </c>
      <c r="AJ109" s="53" t="str">
        <f ca="1">IFERROR(OFFSET('セット情報(宅配便）'!$P$2,MATCH($H109,BカートセットID入力!$C$4:$C$150,0),COLUMN()-COLUMN($U104)),IFERROR(OFFSET('セット情報(業務便）'!$P$2,MATCH($H109,BカートセットID入力!$F$4:$F$150,0),COLUMN()-COLUMN($U104)),IFERROR(OFFSET('セット情報（サンプル）'!$N$2,MATCH($H109,BカートセットID入力!$I$4:$I$150,0),COLUMN()-COLUMN($U104)),IFERROR(OFFSET('セット情報（イレギュラーサンプル）'!$N$2,MATCH($H109,BカートセットID入力!$L$4:$L$150,0),COLUMN()-COLUMN($U104)),""))))</f>
        <v/>
      </c>
      <c r="AK109" s="53" t="str">
        <f ca="1">IFERROR(OFFSET('セット情報(宅配便）'!$P$2,MATCH($H109,BカートセットID入力!$C$4:$C$150,0),COLUMN()-COLUMN($U104)),IFERROR(OFFSET('セット情報(業務便）'!$P$2,MATCH($H109,BカートセットID入力!$F$4:$F$150,0),COLUMN()-COLUMN($U104)),IFERROR(OFFSET('セット情報（サンプル）'!$N$2,MATCH($H109,BカートセットID入力!$I$4:$I$150,0),COLUMN()-COLUMN($U104)),IFERROR(OFFSET('セット情報（イレギュラーサンプル）'!$N$2,MATCH($H109,BカートセットID入力!$L$4:$L$150,0),COLUMN()-COLUMN($U104)),""))))</f>
        <v/>
      </c>
      <c r="AL109" s="53" t="str">
        <f ca="1">IFERROR(OFFSET('セット情報(宅配便）'!$P$2,MATCH($H109,BカートセットID入力!$C$4:$C$150,0),COLUMN()-COLUMN($U104)),IFERROR(OFFSET('セット情報(業務便）'!$P$2,MATCH($H109,BカートセットID入力!$F$4:$F$150,0),COLUMN()-COLUMN($U104)),IFERROR(OFFSET('セット情報（サンプル）'!$N$2,MATCH($H109,BカートセットID入力!$I$4:$I$150,0),COLUMN()-COLUMN($U104)),IFERROR(OFFSET('セット情報（イレギュラーサンプル）'!$N$2,MATCH($H109,BカートセットID入力!$L$4:$L$150,0),COLUMN()-COLUMN($U104)),""))))</f>
        <v/>
      </c>
      <c r="AM109" s="53" t="str">
        <f ca="1">IFERROR(OFFSET('セット情報(宅配便）'!$P$2,MATCH($H109,BカートセットID入力!$C$4:$C$150,0),COLUMN()-COLUMN($U104)),IFERROR(OFFSET('セット情報(業務便）'!$P$2,MATCH($H109,BカートセットID入力!$F$4:$F$150,0),COLUMN()-COLUMN($U104)),IFERROR(OFFSET('セット情報（サンプル）'!$N$2,MATCH($H109,BカートセットID入力!$I$4:$I$150,0),COLUMN()-COLUMN($U104)),IFERROR(OFFSET('セット情報（イレギュラーサンプル）'!$N$2,MATCH($H109,BカートセットID入力!$L$4:$L$150,0),COLUMN()-COLUMN($U104)),""))))</f>
        <v/>
      </c>
      <c r="AN109" s="53" t="str">
        <f ca="1">IFERROR(OFFSET('セット情報(宅配便）'!$P$2,MATCH($H109,BカートセットID入力!$C$4:$C$150,0),COLUMN()-COLUMN($U104)),IFERROR(OFFSET('セット情報(業務便）'!$P$2,MATCH($H109,BカートセットID入力!$F$4:$F$150,0),COLUMN()-COLUMN($U104)),IFERROR(OFFSET('セット情報（サンプル）'!$N$2,MATCH($H109,BカートセットID入力!$I$4:$I$150,0),COLUMN()-COLUMN($U104)),IFERROR(OFFSET('セット情報（イレギュラーサンプル）'!$N$2,MATCH($H109,BカートセットID入力!$L$4:$L$150,0),COLUMN()-COLUMN($U104)),""))))</f>
        <v/>
      </c>
      <c r="AO109" s="53" t="str">
        <f ca="1">IFERROR(OFFSET('セット情報(宅配便）'!$P$2,MATCH($H109,BカートセットID入力!$C$4:$C$150,0),COLUMN()-COLUMN($U104)),IFERROR(OFFSET('セット情報(業務便）'!$P$2,MATCH($H109,BカートセットID入力!$F$4:$F$150,0),COLUMN()-COLUMN($U104)),IFERROR(OFFSET('セット情報（サンプル）'!$N$2,MATCH($H109,BカートセットID入力!$I$4:$I$150,0),COLUMN()-COLUMN($U104)),IFERROR(OFFSET('セット情報（イレギュラーサンプル）'!$N$2,MATCH($H109,BカートセットID入力!$L$4:$L$150,0),COLUMN()-COLUMN($U104)),""))))</f>
        <v/>
      </c>
      <c r="AP109" s="53" t="str">
        <f ca="1">IFERROR(OFFSET('セット情報(宅配便）'!$P$2,MATCH($H109,BカートセットID入力!$C$4:$C$150,0),COLUMN()-COLUMN($U104)),IFERROR(OFFSET('セット情報(業務便）'!$P$2,MATCH($H109,BカートセットID入力!$F$4:$F$150,0),COLUMN()-COLUMN($U104)),IFERROR(OFFSET('セット情報（サンプル）'!$N$2,MATCH($H109,BカートセットID入力!$I$4:$I$150,0),COLUMN()-COLUMN($U104)),IFERROR(OFFSET('セット情報（イレギュラーサンプル）'!$N$2,MATCH($H109,BカートセットID入力!$L$4:$L$150,0),COLUMN()-COLUMN($U104)),""))))</f>
        <v/>
      </c>
      <c r="AQ109" s="53" t="str">
        <f ca="1">IFERROR(OFFSET('セット情報(宅配便）'!$P$2,MATCH($H109,BカートセットID入力!$C$4:$C$150,0),COLUMN()-COLUMN($U104)),IFERROR(OFFSET('セット情報(業務便）'!$P$2,MATCH($H109,BカートセットID入力!$F$4:$F$150,0),COLUMN()-COLUMN($U104)),IFERROR(OFFSET('セット情報（サンプル）'!$N$2,MATCH($H109,BカートセットID入力!$I$4:$I$150,0),COLUMN()-COLUMN($U104)),IFERROR(OFFSET('セット情報（イレギュラーサンプル）'!$N$2,MATCH($H109,BカートセットID入力!$L$4:$L$150,0),COLUMN()-COLUMN($U104)),""))))</f>
        <v/>
      </c>
      <c r="AR109" s="53" t="str">
        <f ca="1">IFERROR(OFFSET('セット情報(宅配便）'!$P$2,MATCH($H109,BカートセットID入力!$C$4:$C$150,0),COLUMN()-COLUMN($U104)),IFERROR(OFFSET('セット情報(業務便）'!$P$2,MATCH($H109,BカートセットID入力!$F$4:$F$150,0),COLUMN()-COLUMN($U104)),IFERROR(OFFSET('セット情報（サンプル）'!$N$2,MATCH($H109,BカートセットID入力!$I$4:$I$150,0),COLUMN()-COLUMN($U104)),IFERROR(OFFSET('セット情報（イレギュラーサンプル）'!$N$2,MATCH($H109,BカートセットID入力!$L$4:$L$150,0),COLUMN()-COLUMN($U104)),""))))</f>
        <v/>
      </c>
      <c r="AS109" s="53" t="str">
        <f ca="1">IFERROR(OFFSET('セット情報(宅配便）'!$P$2,MATCH($H109,BカートセットID入力!$C$4:$C$150,0),COLUMN()-COLUMN($U104)),IFERROR(OFFSET('セット情報(業務便）'!$P$2,MATCH($H109,BカートセットID入力!$F$4:$F$150,0),COLUMN()-COLUMN($U104)),IFERROR(OFFSET('セット情報（サンプル）'!$N$2,MATCH($H109,BカートセットID入力!$I$4:$I$150,0),COLUMN()-COLUMN($U104)),IFERROR(OFFSET('セット情報（イレギュラーサンプル）'!$N$2,MATCH($H109,BカートセットID入力!$L$4:$L$150,0),COLUMN()-COLUMN($U104)),""))))</f>
        <v/>
      </c>
      <c r="AT109" s="53" t="str">
        <f ca="1">IFERROR(OFFSET('セット情報(宅配便）'!$P$2,MATCH($H109,BカートセットID入力!$C$4:$C$150,0),COLUMN()-COLUMN($U104)),IFERROR(OFFSET('セット情報(業務便）'!$P$2,MATCH($H109,BカートセットID入力!$F$4:$F$150,0),COLUMN()-COLUMN($U104)),IFERROR(OFFSET('セット情報（サンプル）'!$N$2,MATCH($H109,BカートセットID入力!$I$4:$I$150,0),COLUMN()-COLUMN($U104)),IFERROR(OFFSET('セット情報（イレギュラーサンプル）'!$N$2,MATCH($H109,BカートセットID入力!$L$4:$L$150,0),COLUMN()-COLUMN($U104)),""))))</f>
        <v/>
      </c>
    </row>
    <row r="110" spans="1:46">
      <c r="A110" s="144"/>
      <c r="B110" s="53" t="str">
        <f>IF(ISBLANK(現行セット情報CSV!A110),"",現行セット情報CSV!A110)</f>
        <v/>
      </c>
      <c r="C110" s="53" t="str">
        <f>IF(ISBLANK(現行セット情報CSV!B110),"",現行セット情報CSV!B110)&amp;IFERROR(VLOOKUP(A110,上部フリースペースHTML!$A$3:$H$5,8,FALSE),"")</f>
        <v/>
      </c>
      <c r="D110" s="53" t="str">
        <f>IF(ISBLANK(現行セット情報CSV!C110),"",現行セット情報CSV!C110)</f>
        <v/>
      </c>
      <c r="E110" s="53" t="str">
        <f>IF(ISBLANK(現行セット情報CSV!D110),"",現行セット情報CSV!D110)</f>
        <v/>
      </c>
      <c r="F110" s="53" t="str">
        <f>IF(ISBLANK(現行セット情報CSV!E110),"",現行セット情報CSV!E110)</f>
        <v/>
      </c>
      <c r="G110" s="53" t="str">
        <f>IF(ISBLANK(現行セット情報CSV!F110),"",現行セット情報CSV!F110)</f>
        <v/>
      </c>
      <c r="H110" s="53" t="str">
        <f>IF(ISBLANK(現行セット情報CSV!G110),"",現行セット情報CSV!G110)</f>
        <v/>
      </c>
      <c r="I110" s="53" t="str">
        <f>IF(ISBLANK(現行セット情報CSV!H110),"",現行セット情報CSV!H110)</f>
        <v/>
      </c>
      <c r="J110" s="53" t="str">
        <f>IF(ISBLANK(現行セット情報CSV!I110),"",現行セット情報CSV!I110&amp;"("&amp;TEXT($J$2,"yyyy年m月")&amp;"納品から)")</f>
        <v/>
      </c>
      <c r="K110" s="53" t="str">
        <f>IF(ISBLANK(現行セット情報CSV!J110),"",現行セット情報CSV!J110)</f>
        <v/>
      </c>
      <c r="L110" s="53" t="str">
        <f>IF(ISBLANK(現行セット情報CSV!K110),"",現行セット情報CSV!K110)</f>
        <v/>
      </c>
      <c r="M110" s="53" t="str">
        <f>IF(ISBLANK(現行セット情報CSV!L110),"",現行セット情報CSV!L110)</f>
        <v/>
      </c>
      <c r="N110" s="53" t="str">
        <f>IF(ISBLANK(現行セット情報CSV!M110),"",現行セット情報CSV!M110)</f>
        <v/>
      </c>
      <c r="O110" s="53" t="str">
        <f>IF(ISBLANK(現行セット情報CSV!N110),"",現行セット情報CSV!N110)</f>
        <v/>
      </c>
      <c r="P110" s="53" t="str">
        <f>IF(ISBLANK(現行セット情報CSV!O110),"",現行セット情報CSV!O110)</f>
        <v/>
      </c>
      <c r="Q110" s="53" t="str">
        <f>IF(ISBLANK(現行セット情報CSV!P110),"",現行セット情報CSV!P110)</f>
        <v/>
      </c>
      <c r="R110" s="53" t="str">
        <f>IF(ISBLANK(現行セット情報CSV!Q110),"",現行セット情報CSV!Q110)</f>
        <v/>
      </c>
      <c r="S110" s="53" t="str">
        <f>IF(ISBLANK(現行セット情報CSV!R110),"",現行セット情報CSV!R110)</f>
        <v/>
      </c>
      <c r="T110" s="53" t="str">
        <f>IF(ISBLANK(現行セット情報CSV!S110),"",現行セット情報CSV!S110)</f>
        <v/>
      </c>
      <c r="U110" s="53" t="str">
        <f ca="1">IFERROR(OFFSET('セット情報(宅配便）'!$P$2,MATCH($H110,BカートセットID入力!$C$4:$C$150,0),COLUMN()-COLUMN($U105)),IFERROR(OFFSET('セット情報(業務便）'!$P$2,MATCH($H110,BカートセットID入力!$F$4:$F$150,0),COLUMN()-COLUMN($U105)),IFERROR(OFFSET('セット情報（サンプル）'!$N$2,MATCH($H110,BカートセットID入力!$I$4:$I$150,0),COLUMN()-COLUMN($U105)),IFERROR(OFFSET('セット情報（イレギュラーサンプル）'!$N$2,MATCH($H110,BカートセットID入力!$L$4:$L$150,0),COLUMN()-COLUMN($U105)),""))))</f>
        <v/>
      </c>
      <c r="V110" s="53" t="str">
        <f ca="1">IFERROR(OFFSET('セット情報(宅配便）'!$P$2,MATCH($H110,BカートセットID入力!$C$4:$C$150,0),COLUMN()-COLUMN($U105)),IFERROR(OFFSET('セット情報(業務便）'!$P$2,MATCH($H110,BカートセットID入力!$F$4:$F$150,0),COLUMN()-COLUMN($U105)),IFERROR(OFFSET('セット情報（サンプル）'!$N$2,MATCH($H110,BカートセットID入力!$I$4:$I$150,0),COLUMN()-COLUMN($U105)),IFERROR(OFFSET('セット情報（イレギュラーサンプル）'!$N$2,MATCH($H110,BカートセットID入力!$L$4:$L$150,0),COLUMN()-COLUMN($U105)),""))))</f>
        <v/>
      </c>
      <c r="W110" s="53" t="str">
        <f ca="1">IFERROR(OFFSET('セット情報(宅配便）'!$P$2,MATCH($H110,BカートセットID入力!$C$4:$C$150,0),COLUMN()-COLUMN($U105)),IFERROR(OFFSET('セット情報(業務便）'!$P$2,MATCH($H110,BカートセットID入力!$F$4:$F$150,0),COLUMN()-COLUMN($U105)),IFERROR(OFFSET('セット情報（サンプル）'!$N$2,MATCH($H110,BカートセットID入力!$I$4:$I$150,0),COLUMN()-COLUMN($U105)),IFERROR(OFFSET('セット情報（イレギュラーサンプル）'!$N$2,MATCH($H110,BカートセットID入力!$L$4:$L$150,0),COLUMN()-COLUMN($U105)),""))))</f>
        <v/>
      </c>
      <c r="X110" s="53" t="str">
        <f ca="1">IFERROR(OFFSET('セット情報(宅配便）'!$P$2,MATCH($H110,BカートセットID入力!$C$4:$C$150,0),COLUMN()-COLUMN($U105)),IFERROR(OFFSET('セット情報(業務便）'!$P$2,MATCH($H110,BカートセットID入力!$F$4:$F$150,0),COLUMN()-COLUMN($U105)),IFERROR(OFFSET('セット情報（サンプル）'!$N$2,MATCH($H110,BカートセットID入力!$I$4:$I$150,0),COLUMN()-COLUMN($U105)),IFERROR(OFFSET('セット情報（イレギュラーサンプル）'!$N$2,MATCH($H110,BカートセットID入力!$L$4:$L$150,0),COLUMN()-COLUMN($U105)),""))))</f>
        <v/>
      </c>
      <c r="Y110" s="53" t="str">
        <f ca="1">IFERROR(OFFSET('セット情報(宅配便）'!$P$2,MATCH($H110,BカートセットID入力!$C$4:$C$150,0),COLUMN()-COLUMN($U105)),IFERROR(OFFSET('セット情報(業務便）'!$P$2,MATCH($H110,BカートセットID入力!$F$4:$F$150,0),COLUMN()-COLUMN($U105)),IFERROR(OFFSET('セット情報（サンプル）'!$N$2,MATCH($H110,BカートセットID入力!$I$4:$I$150,0),COLUMN()-COLUMN($U105)),IFERROR(OFFSET('セット情報（イレギュラーサンプル）'!$N$2,MATCH($H110,BカートセットID入力!$L$4:$L$150,0),COLUMN()-COLUMN($U105)),""))))</f>
        <v/>
      </c>
      <c r="Z110" s="53" t="str">
        <f ca="1">IFERROR(OFFSET('セット情報(宅配便）'!$P$2,MATCH($H110,BカートセットID入力!$C$4:$C$150,0),COLUMN()-COLUMN($U105)),IFERROR(OFFSET('セット情報(業務便）'!$P$2,MATCH($H110,BカートセットID入力!$F$4:$F$150,0),COLUMN()-COLUMN($U105)),IFERROR(OFFSET('セット情報（サンプル）'!$N$2,MATCH($H110,BカートセットID入力!$I$4:$I$150,0),COLUMN()-COLUMN($U105)),IFERROR(OFFSET('セット情報（イレギュラーサンプル）'!$N$2,MATCH($H110,BカートセットID入力!$L$4:$L$150,0),COLUMN()-COLUMN($U105)),""))))</f>
        <v/>
      </c>
      <c r="AA110" s="53" t="str">
        <f ca="1">IFERROR(OFFSET('セット情報(宅配便）'!$P$2,MATCH($H110,BカートセットID入力!$C$4:$C$150,0),COLUMN()-COLUMN($U105)),IFERROR(OFFSET('セット情報(業務便）'!$P$2,MATCH($H110,BカートセットID入力!$F$4:$F$150,0),COLUMN()-COLUMN($U105)),IFERROR(OFFSET('セット情報（サンプル）'!$N$2,MATCH($H110,BカートセットID入力!$I$4:$I$150,0),COLUMN()-COLUMN($U105)),IFERROR(OFFSET('セット情報（イレギュラーサンプル）'!$N$2,MATCH($H110,BカートセットID入力!$L$4:$L$150,0),COLUMN()-COLUMN($U105)),""))))</f>
        <v/>
      </c>
      <c r="AB110" s="53" t="str">
        <f ca="1">IFERROR(OFFSET('セット情報(宅配便）'!$P$2,MATCH($H110,BカートセットID入力!$C$4:$C$150,0),COLUMN()-COLUMN($U105)),IFERROR(OFFSET('セット情報(業務便）'!$P$2,MATCH($H110,BカートセットID入力!$F$4:$F$150,0),COLUMN()-COLUMN($U105)),IFERROR(OFFSET('セット情報（サンプル）'!$N$2,MATCH($H110,BカートセットID入力!$I$4:$I$150,0),COLUMN()-COLUMN($U105)),IFERROR(OFFSET('セット情報（イレギュラーサンプル）'!$N$2,MATCH($H110,BカートセットID入力!$L$4:$L$150,0),COLUMN()-COLUMN($U105)),""))))</f>
        <v/>
      </c>
      <c r="AC110" s="53" t="str">
        <f ca="1">IFERROR(OFFSET('セット情報(宅配便）'!$P$2,MATCH($H110,BカートセットID入力!$C$4:$C$150,0),COLUMN()-COLUMN($U105)),IFERROR(OFFSET('セット情報(業務便）'!$P$2,MATCH($H110,BカートセットID入力!$F$4:$F$150,0),COLUMN()-COLUMN($U105)),IFERROR(OFFSET('セット情報（サンプル）'!$N$2,MATCH($H110,BカートセットID入力!$I$4:$I$150,0),COLUMN()-COLUMN($U105)),IFERROR(OFFSET('セット情報（イレギュラーサンプル）'!$N$2,MATCH($H110,BカートセットID入力!$L$4:$L$150,0),COLUMN()-COLUMN($U105)),""))))</f>
        <v/>
      </c>
      <c r="AD110" s="53" t="str">
        <f ca="1">IFERROR(OFFSET('セット情報(宅配便）'!$P$2,MATCH($H110,BカートセットID入力!$C$4:$C$150,0),COLUMN()-COLUMN($U105)),IFERROR(OFFSET('セット情報(業務便）'!$P$2,MATCH($H110,BカートセットID入力!$F$4:$F$150,0),COLUMN()-COLUMN($U105)),IFERROR(OFFSET('セット情報（サンプル）'!$N$2,MATCH($H110,BカートセットID入力!$I$4:$I$150,0),COLUMN()-COLUMN($U105)),IFERROR(OFFSET('セット情報（イレギュラーサンプル）'!$N$2,MATCH($H110,BカートセットID入力!$L$4:$L$150,0),COLUMN()-COLUMN($U105)),""))))</f>
        <v/>
      </c>
      <c r="AE110" s="53" t="str">
        <f ca="1">IFERROR(OFFSET('セット情報(宅配便）'!$P$2,MATCH($H110,BカートセットID入力!$C$4:$C$150,0),COLUMN()-COLUMN($U105)),IFERROR(OFFSET('セット情報(業務便）'!$P$2,MATCH($H110,BカートセットID入力!$F$4:$F$150,0),COLUMN()-COLUMN($U105)),IFERROR(OFFSET('セット情報（サンプル）'!$N$2,MATCH($H110,BカートセットID入力!$I$4:$I$150,0),COLUMN()-COLUMN($U105)),IFERROR(OFFSET('セット情報（イレギュラーサンプル）'!$N$2,MATCH($H110,BカートセットID入力!$L$4:$L$150,0),COLUMN()-COLUMN($U105)),""))))</f>
        <v/>
      </c>
      <c r="AF110" s="53" t="str">
        <f ca="1">IFERROR(OFFSET('セット情報(宅配便）'!$P$2,MATCH($H110,BカートセットID入力!$C$4:$C$150,0),COLUMN()-COLUMN($U105)),IFERROR(OFFSET('セット情報(業務便）'!$P$2,MATCH($H110,BカートセットID入力!$F$4:$F$150,0),COLUMN()-COLUMN($U105)),IFERROR(OFFSET('セット情報（サンプル）'!$N$2,MATCH($H110,BカートセットID入力!$I$4:$I$150,0),COLUMN()-COLUMN($U105)),IFERROR(OFFSET('セット情報（イレギュラーサンプル）'!$N$2,MATCH($H110,BカートセットID入力!$L$4:$L$150,0),COLUMN()-COLUMN($U105)),""))))</f>
        <v/>
      </c>
      <c r="AG110" s="53" t="str">
        <f ca="1">IFERROR(OFFSET('セット情報(宅配便）'!$P$2,MATCH($H110,BカートセットID入力!$C$4:$C$150,0),COLUMN()-COLUMN($U105)),IFERROR(OFFSET('セット情報(業務便）'!$P$2,MATCH($H110,BカートセットID入力!$F$4:$F$150,0),COLUMN()-COLUMN($U105)),IFERROR(OFFSET('セット情報（サンプル）'!$N$2,MATCH($H110,BカートセットID入力!$I$4:$I$150,0),COLUMN()-COLUMN($U105)),IFERROR(OFFSET('セット情報（イレギュラーサンプル）'!$N$2,MATCH($H110,BカートセットID入力!$L$4:$L$150,0),COLUMN()-COLUMN($U105)),""))))</f>
        <v/>
      </c>
      <c r="AH110" s="53" t="str">
        <f ca="1">IFERROR(OFFSET('セット情報(宅配便）'!$P$2,MATCH($H110,BカートセットID入力!$C$4:$C$150,0),COLUMN()-COLUMN($U105)),IFERROR(OFFSET('セット情報(業務便）'!$P$2,MATCH($H110,BカートセットID入力!$F$4:$F$150,0),COLUMN()-COLUMN($U105)),IFERROR(OFFSET('セット情報（サンプル）'!$N$2,MATCH($H110,BカートセットID入力!$I$4:$I$150,0),COLUMN()-COLUMN($U105)),IFERROR(OFFSET('セット情報（イレギュラーサンプル）'!$N$2,MATCH($H110,BカートセットID入力!$L$4:$L$150,0),COLUMN()-COLUMN($U105)),""))))</f>
        <v/>
      </c>
      <c r="AI110" s="53" t="str">
        <f ca="1">IFERROR(OFFSET('セット情報(宅配便）'!$P$2,MATCH($H110,BカートセットID入力!$C$4:$C$150,0),COLUMN()-COLUMN($U105)),IFERROR(OFFSET('セット情報(業務便）'!$P$2,MATCH($H110,BカートセットID入力!$F$4:$F$150,0),COLUMN()-COLUMN($U105)),IFERROR(OFFSET('セット情報（サンプル）'!$N$2,MATCH($H110,BカートセットID入力!$I$4:$I$150,0),COLUMN()-COLUMN($U105)),IFERROR(OFFSET('セット情報（イレギュラーサンプル）'!$N$2,MATCH($H110,BカートセットID入力!$L$4:$L$150,0),COLUMN()-COLUMN($U105)),""))))</f>
        <v/>
      </c>
      <c r="AJ110" s="53" t="str">
        <f ca="1">IFERROR(OFFSET('セット情報(宅配便）'!$P$2,MATCH($H110,BカートセットID入力!$C$4:$C$150,0),COLUMN()-COLUMN($U105)),IFERROR(OFFSET('セット情報(業務便）'!$P$2,MATCH($H110,BカートセットID入力!$F$4:$F$150,0),COLUMN()-COLUMN($U105)),IFERROR(OFFSET('セット情報（サンプル）'!$N$2,MATCH($H110,BカートセットID入力!$I$4:$I$150,0),COLUMN()-COLUMN($U105)),IFERROR(OFFSET('セット情報（イレギュラーサンプル）'!$N$2,MATCH($H110,BカートセットID入力!$L$4:$L$150,0),COLUMN()-COLUMN($U105)),""))))</f>
        <v/>
      </c>
      <c r="AK110" s="53" t="str">
        <f ca="1">IFERROR(OFFSET('セット情報(宅配便）'!$P$2,MATCH($H110,BカートセットID入力!$C$4:$C$150,0),COLUMN()-COLUMN($U105)),IFERROR(OFFSET('セット情報(業務便）'!$P$2,MATCH($H110,BカートセットID入力!$F$4:$F$150,0),COLUMN()-COLUMN($U105)),IFERROR(OFFSET('セット情報（サンプル）'!$N$2,MATCH($H110,BカートセットID入力!$I$4:$I$150,0),COLUMN()-COLUMN($U105)),IFERROR(OFFSET('セット情報（イレギュラーサンプル）'!$N$2,MATCH($H110,BカートセットID入力!$L$4:$L$150,0),COLUMN()-COLUMN($U105)),""))))</f>
        <v/>
      </c>
      <c r="AL110" s="53" t="str">
        <f ca="1">IFERROR(OFFSET('セット情報(宅配便）'!$P$2,MATCH($H110,BカートセットID入力!$C$4:$C$150,0),COLUMN()-COLUMN($U105)),IFERROR(OFFSET('セット情報(業務便）'!$P$2,MATCH($H110,BカートセットID入力!$F$4:$F$150,0),COLUMN()-COLUMN($U105)),IFERROR(OFFSET('セット情報（サンプル）'!$N$2,MATCH($H110,BカートセットID入力!$I$4:$I$150,0),COLUMN()-COLUMN($U105)),IFERROR(OFFSET('セット情報（イレギュラーサンプル）'!$N$2,MATCH($H110,BカートセットID入力!$L$4:$L$150,0),COLUMN()-COLUMN($U105)),""))))</f>
        <v/>
      </c>
      <c r="AM110" s="53" t="str">
        <f ca="1">IFERROR(OFFSET('セット情報(宅配便）'!$P$2,MATCH($H110,BカートセットID入力!$C$4:$C$150,0),COLUMN()-COLUMN($U105)),IFERROR(OFFSET('セット情報(業務便）'!$P$2,MATCH($H110,BカートセットID入力!$F$4:$F$150,0),COLUMN()-COLUMN($U105)),IFERROR(OFFSET('セット情報（サンプル）'!$N$2,MATCH($H110,BカートセットID入力!$I$4:$I$150,0),COLUMN()-COLUMN($U105)),IFERROR(OFFSET('セット情報（イレギュラーサンプル）'!$N$2,MATCH($H110,BカートセットID入力!$L$4:$L$150,0),COLUMN()-COLUMN($U105)),""))))</f>
        <v/>
      </c>
      <c r="AN110" s="53" t="str">
        <f ca="1">IFERROR(OFFSET('セット情報(宅配便）'!$P$2,MATCH($H110,BカートセットID入力!$C$4:$C$150,0),COLUMN()-COLUMN($U105)),IFERROR(OFFSET('セット情報(業務便）'!$P$2,MATCH($H110,BカートセットID入力!$F$4:$F$150,0),COLUMN()-COLUMN($U105)),IFERROR(OFFSET('セット情報（サンプル）'!$N$2,MATCH($H110,BカートセットID入力!$I$4:$I$150,0),COLUMN()-COLUMN($U105)),IFERROR(OFFSET('セット情報（イレギュラーサンプル）'!$N$2,MATCH($H110,BカートセットID入力!$L$4:$L$150,0),COLUMN()-COLUMN($U105)),""))))</f>
        <v/>
      </c>
      <c r="AO110" s="53" t="str">
        <f ca="1">IFERROR(OFFSET('セット情報(宅配便）'!$P$2,MATCH($H110,BカートセットID入力!$C$4:$C$150,0),COLUMN()-COLUMN($U105)),IFERROR(OFFSET('セット情報(業務便）'!$P$2,MATCH($H110,BカートセットID入力!$F$4:$F$150,0),COLUMN()-COLUMN($U105)),IFERROR(OFFSET('セット情報（サンプル）'!$N$2,MATCH($H110,BカートセットID入力!$I$4:$I$150,0),COLUMN()-COLUMN($U105)),IFERROR(OFFSET('セット情報（イレギュラーサンプル）'!$N$2,MATCH($H110,BカートセットID入力!$L$4:$L$150,0),COLUMN()-COLUMN($U105)),""))))</f>
        <v/>
      </c>
      <c r="AP110" s="53" t="str">
        <f ca="1">IFERROR(OFFSET('セット情報(宅配便）'!$P$2,MATCH($H110,BカートセットID入力!$C$4:$C$150,0),COLUMN()-COLUMN($U105)),IFERROR(OFFSET('セット情報(業務便）'!$P$2,MATCH($H110,BカートセットID入力!$F$4:$F$150,0),COLUMN()-COLUMN($U105)),IFERROR(OFFSET('セット情報（サンプル）'!$N$2,MATCH($H110,BカートセットID入力!$I$4:$I$150,0),COLUMN()-COLUMN($U105)),IFERROR(OFFSET('セット情報（イレギュラーサンプル）'!$N$2,MATCH($H110,BカートセットID入力!$L$4:$L$150,0),COLUMN()-COLUMN($U105)),""))))</f>
        <v/>
      </c>
      <c r="AQ110" s="53" t="str">
        <f ca="1">IFERROR(OFFSET('セット情報(宅配便）'!$P$2,MATCH($H110,BカートセットID入力!$C$4:$C$150,0),COLUMN()-COLUMN($U105)),IFERROR(OFFSET('セット情報(業務便）'!$P$2,MATCH($H110,BカートセットID入力!$F$4:$F$150,0),COLUMN()-COLUMN($U105)),IFERROR(OFFSET('セット情報（サンプル）'!$N$2,MATCH($H110,BカートセットID入力!$I$4:$I$150,0),COLUMN()-COLUMN($U105)),IFERROR(OFFSET('セット情報（イレギュラーサンプル）'!$N$2,MATCH($H110,BカートセットID入力!$L$4:$L$150,0),COLUMN()-COLUMN($U105)),""))))</f>
        <v/>
      </c>
      <c r="AR110" s="53" t="str">
        <f ca="1">IFERROR(OFFSET('セット情報(宅配便）'!$P$2,MATCH($H110,BカートセットID入力!$C$4:$C$150,0),COLUMN()-COLUMN($U105)),IFERROR(OFFSET('セット情報(業務便）'!$P$2,MATCH($H110,BカートセットID入力!$F$4:$F$150,0),COLUMN()-COLUMN($U105)),IFERROR(OFFSET('セット情報（サンプル）'!$N$2,MATCH($H110,BカートセットID入力!$I$4:$I$150,0),COLUMN()-COLUMN($U105)),IFERROR(OFFSET('セット情報（イレギュラーサンプル）'!$N$2,MATCH($H110,BカートセットID入力!$L$4:$L$150,0),COLUMN()-COLUMN($U105)),""))))</f>
        <v/>
      </c>
      <c r="AS110" s="53" t="str">
        <f ca="1">IFERROR(OFFSET('セット情報(宅配便）'!$P$2,MATCH($H110,BカートセットID入力!$C$4:$C$150,0),COLUMN()-COLUMN($U105)),IFERROR(OFFSET('セット情報(業務便）'!$P$2,MATCH($H110,BカートセットID入力!$F$4:$F$150,0),COLUMN()-COLUMN($U105)),IFERROR(OFFSET('セット情報（サンプル）'!$N$2,MATCH($H110,BカートセットID入力!$I$4:$I$150,0),COLUMN()-COLUMN($U105)),IFERROR(OFFSET('セット情報（イレギュラーサンプル）'!$N$2,MATCH($H110,BカートセットID入力!$L$4:$L$150,0),COLUMN()-COLUMN($U105)),""))))</f>
        <v/>
      </c>
      <c r="AT110" s="53" t="str">
        <f ca="1">IFERROR(OFFSET('セット情報(宅配便）'!$P$2,MATCH($H110,BカートセットID入力!$C$4:$C$150,0),COLUMN()-COLUMN($U105)),IFERROR(OFFSET('セット情報(業務便）'!$P$2,MATCH($H110,BカートセットID入力!$F$4:$F$150,0),COLUMN()-COLUMN($U105)),IFERROR(OFFSET('セット情報（サンプル）'!$N$2,MATCH($H110,BカートセットID入力!$I$4:$I$150,0),COLUMN()-COLUMN($U105)),IFERROR(OFFSET('セット情報（イレギュラーサンプル）'!$N$2,MATCH($H110,BカートセットID入力!$L$4:$L$150,0),COLUMN()-COLUMN($U105)),""))))</f>
        <v/>
      </c>
    </row>
    <row r="111" spans="1:46">
      <c r="A111" s="144"/>
      <c r="B111" s="53" t="str">
        <f>IF(ISBLANK(現行セット情報CSV!A111),"",現行セット情報CSV!A111)</f>
        <v/>
      </c>
      <c r="C111" s="53" t="str">
        <f>IF(ISBLANK(現行セット情報CSV!B111),"",現行セット情報CSV!B111)&amp;IFERROR(VLOOKUP(A111,上部フリースペースHTML!$A$3:$H$5,8,FALSE),"")</f>
        <v/>
      </c>
      <c r="D111" s="53" t="str">
        <f>IF(ISBLANK(現行セット情報CSV!C111),"",現行セット情報CSV!C111)</f>
        <v/>
      </c>
      <c r="E111" s="53" t="str">
        <f>IF(ISBLANK(現行セット情報CSV!D111),"",現行セット情報CSV!D111)</f>
        <v/>
      </c>
      <c r="F111" s="53" t="str">
        <f>IF(ISBLANK(現行セット情報CSV!E111),"",現行セット情報CSV!E111)</f>
        <v/>
      </c>
      <c r="G111" s="53" t="str">
        <f>IF(ISBLANK(現行セット情報CSV!F111),"",現行セット情報CSV!F111)</f>
        <v/>
      </c>
      <c r="H111" s="53" t="str">
        <f>IF(ISBLANK(現行セット情報CSV!G111),"",現行セット情報CSV!G111)</f>
        <v/>
      </c>
      <c r="I111" s="53" t="str">
        <f>IF(ISBLANK(現行セット情報CSV!H111),"",現行セット情報CSV!H111)</f>
        <v/>
      </c>
      <c r="J111" s="53" t="str">
        <f>IF(ISBLANK(現行セット情報CSV!I111),"",現行セット情報CSV!I111&amp;"("&amp;TEXT($J$2,"yyyy年m月")&amp;"納品から)")</f>
        <v/>
      </c>
      <c r="K111" s="53" t="str">
        <f>IF(ISBLANK(現行セット情報CSV!J111),"",現行セット情報CSV!J111)</f>
        <v/>
      </c>
      <c r="L111" s="53" t="str">
        <f>IF(ISBLANK(現行セット情報CSV!K111),"",現行セット情報CSV!K111)</f>
        <v/>
      </c>
      <c r="M111" s="53" t="str">
        <f>IF(ISBLANK(現行セット情報CSV!L111),"",現行セット情報CSV!L111)</f>
        <v/>
      </c>
      <c r="N111" s="53" t="str">
        <f>IF(ISBLANK(現行セット情報CSV!M111),"",現行セット情報CSV!M111)</f>
        <v/>
      </c>
      <c r="O111" s="53" t="str">
        <f>IF(ISBLANK(現行セット情報CSV!N111),"",現行セット情報CSV!N111)</f>
        <v/>
      </c>
      <c r="P111" s="53" t="str">
        <f>IF(ISBLANK(現行セット情報CSV!O111),"",現行セット情報CSV!O111)</f>
        <v/>
      </c>
      <c r="Q111" s="53" t="str">
        <f>IF(ISBLANK(現行セット情報CSV!P111),"",現行セット情報CSV!P111)</f>
        <v/>
      </c>
      <c r="R111" s="53" t="str">
        <f>IF(ISBLANK(現行セット情報CSV!Q111),"",現行セット情報CSV!Q111)</f>
        <v/>
      </c>
      <c r="S111" s="53" t="str">
        <f>IF(ISBLANK(現行セット情報CSV!R111),"",現行セット情報CSV!R111)</f>
        <v/>
      </c>
      <c r="T111" s="53" t="str">
        <f>IF(ISBLANK(現行セット情報CSV!S111),"",現行セット情報CSV!S111)</f>
        <v/>
      </c>
      <c r="U111" s="53" t="str">
        <f ca="1">IFERROR(OFFSET('セット情報(宅配便）'!$P$2,MATCH($H111,BカートセットID入力!$C$4:$C$150,0),COLUMN()-COLUMN($U106)),IFERROR(OFFSET('セット情報(業務便）'!$P$2,MATCH($H111,BカートセットID入力!$F$4:$F$150,0),COLUMN()-COLUMN($U106)),IFERROR(OFFSET('セット情報（サンプル）'!$N$2,MATCH($H111,BカートセットID入力!$I$4:$I$150,0),COLUMN()-COLUMN($U106)),IFERROR(OFFSET('セット情報（イレギュラーサンプル）'!$N$2,MATCH($H111,BカートセットID入力!$L$4:$L$150,0),COLUMN()-COLUMN($U106)),""))))</f>
        <v/>
      </c>
      <c r="V111" s="53" t="str">
        <f ca="1">IFERROR(OFFSET('セット情報(宅配便）'!$P$2,MATCH($H111,BカートセットID入力!$C$4:$C$150,0),COLUMN()-COLUMN($U106)),IFERROR(OFFSET('セット情報(業務便）'!$P$2,MATCH($H111,BカートセットID入力!$F$4:$F$150,0),COLUMN()-COLUMN($U106)),IFERROR(OFFSET('セット情報（サンプル）'!$N$2,MATCH($H111,BカートセットID入力!$I$4:$I$150,0),COLUMN()-COLUMN($U106)),IFERROR(OFFSET('セット情報（イレギュラーサンプル）'!$N$2,MATCH($H111,BカートセットID入力!$L$4:$L$150,0),COLUMN()-COLUMN($U106)),""))))</f>
        <v/>
      </c>
      <c r="W111" s="53" t="str">
        <f ca="1">IFERROR(OFFSET('セット情報(宅配便）'!$P$2,MATCH($H111,BカートセットID入力!$C$4:$C$150,0),COLUMN()-COLUMN($U106)),IFERROR(OFFSET('セット情報(業務便）'!$P$2,MATCH($H111,BカートセットID入力!$F$4:$F$150,0),COLUMN()-COLUMN($U106)),IFERROR(OFFSET('セット情報（サンプル）'!$N$2,MATCH($H111,BカートセットID入力!$I$4:$I$150,0),COLUMN()-COLUMN($U106)),IFERROR(OFFSET('セット情報（イレギュラーサンプル）'!$N$2,MATCH($H111,BカートセットID入力!$L$4:$L$150,0),COLUMN()-COLUMN($U106)),""))))</f>
        <v/>
      </c>
      <c r="X111" s="53" t="str">
        <f ca="1">IFERROR(OFFSET('セット情報(宅配便）'!$P$2,MATCH($H111,BカートセットID入力!$C$4:$C$150,0),COLUMN()-COLUMN($U106)),IFERROR(OFFSET('セット情報(業務便）'!$P$2,MATCH($H111,BカートセットID入力!$F$4:$F$150,0),COLUMN()-COLUMN($U106)),IFERROR(OFFSET('セット情報（サンプル）'!$N$2,MATCH($H111,BカートセットID入力!$I$4:$I$150,0),COLUMN()-COLUMN($U106)),IFERROR(OFFSET('セット情報（イレギュラーサンプル）'!$N$2,MATCH($H111,BカートセットID入力!$L$4:$L$150,0),COLUMN()-COLUMN($U106)),""))))</f>
        <v/>
      </c>
      <c r="Y111" s="53" t="str">
        <f ca="1">IFERROR(OFFSET('セット情報(宅配便）'!$P$2,MATCH($H111,BカートセットID入力!$C$4:$C$150,0),COLUMN()-COLUMN($U106)),IFERROR(OFFSET('セット情報(業務便）'!$P$2,MATCH($H111,BカートセットID入力!$F$4:$F$150,0),COLUMN()-COLUMN($U106)),IFERROR(OFFSET('セット情報（サンプル）'!$N$2,MATCH($H111,BカートセットID入力!$I$4:$I$150,0),COLUMN()-COLUMN($U106)),IFERROR(OFFSET('セット情報（イレギュラーサンプル）'!$N$2,MATCH($H111,BカートセットID入力!$L$4:$L$150,0),COLUMN()-COLUMN($U106)),""))))</f>
        <v/>
      </c>
      <c r="Z111" s="53" t="str">
        <f ca="1">IFERROR(OFFSET('セット情報(宅配便）'!$P$2,MATCH($H111,BカートセットID入力!$C$4:$C$150,0),COLUMN()-COLUMN($U106)),IFERROR(OFFSET('セット情報(業務便）'!$P$2,MATCH($H111,BカートセットID入力!$F$4:$F$150,0),COLUMN()-COLUMN($U106)),IFERROR(OFFSET('セット情報（サンプル）'!$N$2,MATCH($H111,BカートセットID入力!$I$4:$I$150,0),COLUMN()-COLUMN($U106)),IFERROR(OFFSET('セット情報（イレギュラーサンプル）'!$N$2,MATCH($H111,BカートセットID入力!$L$4:$L$150,0),COLUMN()-COLUMN($U106)),""))))</f>
        <v/>
      </c>
      <c r="AA111" s="53" t="str">
        <f ca="1">IFERROR(OFFSET('セット情報(宅配便）'!$P$2,MATCH($H111,BカートセットID入力!$C$4:$C$150,0),COLUMN()-COLUMN($U106)),IFERROR(OFFSET('セット情報(業務便）'!$P$2,MATCH($H111,BカートセットID入力!$F$4:$F$150,0),COLUMN()-COLUMN($U106)),IFERROR(OFFSET('セット情報（サンプル）'!$N$2,MATCH($H111,BカートセットID入力!$I$4:$I$150,0),COLUMN()-COLUMN($U106)),IFERROR(OFFSET('セット情報（イレギュラーサンプル）'!$N$2,MATCH($H111,BカートセットID入力!$L$4:$L$150,0),COLUMN()-COLUMN($U106)),""))))</f>
        <v/>
      </c>
      <c r="AB111" s="53" t="str">
        <f ca="1">IFERROR(OFFSET('セット情報(宅配便）'!$P$2,MATCH($H111,BカートセットID入力!$C$4:$C$150,0),COLUMN()-COLUMN($U106)),IFERROR(OFFSET('セット情報(業務便）'!$P$2,MATCH($H111,BカートセットID入力!$F$4:$F$150,0),COLUMN()-COLUMN($U106)),IFERROR(OFFSET('セット情報（サンプル）'!$N$2,MATCH($H111,BカートセットID入力!$I$4:$I$150,0),COLUMN()-COLUMN($U106)),IFERROR(OFFSET('セット情報（イレギュラーサンプル）'!$N$2,MATCH($H111,BカートセットID入力!$L$4:$L$150,0),COLUMN()-COLUMN($U106)),""))))</f>
        <v/>
      </c>
      <c r="AC111" s="53" t="str">
        <f ca="1">IFERROR(OFFSET('セット情報(宅配便）'!$P$2,MATCH($H111,BカートセットID入力!$C$4:$C$150,0),COLUMN()-COLUMN($U106)),IFERROR(OFFSET('セット情報(業務便）'!$P$2,MATCH($H111,BカートセットID入力!$F$4:$F$150,0),COLUMN()-COLUMN($U106)),IFERROR(OFFSET('セット情報（サンプル）'!$N$2,MATCH($H111,BカートセットID入力!$I$4:$I$150,0),COLUMN()-COLUMN($U106)),IFERROR(OFFSET('セット情報（イレギュラーサンプル）'!$N$2,MATCH($H111,BカートセットID入力!$L$4:$L$150,0),COLUMN()-COLUMN($U106)),""))))</f>
        <v/>
      </c>
      <c r="AD111" s="53" t="str">
        <f ca="1">IFERROR(OFFSET('セット情報(宅配便）'!$P$2,MATCH($H111,BカートセットID入力!$C$4:$C$150,0),COLUMN()-COLUMN($U106)),IFERROR(OFFSET('セット情報(業務便）'!$P$2,MATCH($H111,BカートセットID入力!$F$4:$F$150,0),COLUMN()-COLUMN($U106)),IFERROR(OFFSET('セット情報（サンプル）'!$N$2,MATCH($H111,BカートセットID入力!$I$4:$I$150,0),COLUMN()-COLUMN($U106)),IFERROR(OFFSET('セット情報（イレギュラーサンプル）'!$N$2,MATCH($H111,BカートセットID入力!$L$4:$L$150,0),COLUMN()-COLUMN($U106)),""))))</f>
        <v/>
      </c>
      <c r="AE111" s="53" t="str">
        <f ca="1">IFERROR(OFFSET('セット情報(宅配便）'!$P$2,MATCH($H111,BカートセットID入力!$C$4:$C$150,0),COLUMN()-COLUMN($U106)),IFERROR(OFFSET('セット情報(業務便）'!$P$2,MATCH($H111,BカートセットID入力!$F$4:$F$150,0),COLUMN()-COLUMN($U106)),IFERROR(OFFSET('セット情報（サンプル）'!$N$2,MATCH($H111,BカートセットID入力!$I$4:$I$150,0),COLUMN()-COLUMN($U106)),IFERROR(OFFSET('セット情報（イレギュラーサンプル）'!$N$2,MATCH($H111,BカートセットID入力!$L$4:$L$150,0),COLUMN()-COLUMN($U106)),""))))</f>
        <v/>
      </c>
      <c r="AF111" s="53" t="str">
        <f ca="1">IFERROR(OFFSET('セット情報(宅配便）'!$P$2,MATCH($H111,BカートセットID入力!$C$4:$C$150,0),COLUMN()-COLUMN($U106)),IFERROR(OFFSET('セット情報(業務便）'!$P$2,MATCH($H111,BカートセットID入力!$F$4:$F$150,0),COLUMN()-COLUMN($U106)),IFERROR(OFFSET('セット情報（サンプル）'!$N$2,MATCH($H111,BカートセットID入力!$I$4:$I$150,0),COLUMN()-COLUMN($U106)),IFERROR(OFFSET('セット情報（イレギュラーサンプル）'!$N$2,MATCH($H111,BカートセットID入力!$L$4:$L$150,0),COLUMN()-COLUMN($U106)),""))))</f>
        <v/>
      </c>
      <c r="AG111" s="53" t="str">
        <f ca="1">IFERROR(OFFSET('セット情報(宅配便）'!$P$2,MATCH($H111,BカートセットID入力!$C$4:$C$150,0),COLUMN()-COLUMN($U106)),IFERROR(OFFSET('セット情報(業務便）'!$P$2,MATCH($H111,BカートセットID入力!$F$4:$F$150,0),COLUMN()-COLUMN($U106)),IFERROR(OFFSET('セット情報（サンプル）'!$N$2,MATCH($H111,BカートセットID入力!$I$4:$I$150,0),COLUMN()-COLUMN($U106)),IFERROR(OFFSET('セット情報（イレギュラーサンプル）'!$N$2,MATCH($H111,BカートセットID入力!$L$4:$L$150,0),COLUMN()-COLUMN($U106)),""))))</f>
        <v/>
      </c>
      <c r="AH111" s="53" t="str">
        <f ca="1">IFERROR(OFFSET('セット情報(宅配便）'!$P$2,MATCH($H111,BカートセットID入力!$C$4:$C$150,0),COLUMN()-COLUMN($U106)),IFERROR(OFFSET('セット情報(業務便）'!$P$2,MATCH($H111,BカートセットID入力!$F$4:$F$150,0),COLUMN()-COLUMN($U106)),IFERROR(OFFSET('セット情報（サンプル）'!$N$2,MATCH($H111,BカートセットID入力!$I$4:$I$150,0),COLUMN()-COLUMN($U106)),IFERROR(OFFSET('セット情報（イレギュラーサンプル）'!$N$2,MATCH($H111,BカートセットID入力!$L$4:$L$150,0),COLUMN()-COLUMN($U106)),""))))</f>
        <v/>
      </c>
      <c r="AI111" s="53" t="str">
        <f ca="1">IFERROR(OFFSET('セット情報(宅配便）'!$P$2,MATCH($H111,BカートセットID入力!$C$4:$C$150,0),COLUMN()-COLUMN($U106)),IFERROR(OFFSET('セット情報(業務便）'!$P$2,MATCH($H111,BカートセットID入力!$F$4:$F$150,0),COLUMN()-COLUMN($U106)),IFERROR(OFFSET('セット情報（サンプル）'!$N$2,MATCH($H111,BカートセットID入力!$I$4:$I$150,0),COLUMN()-COLUMN($U106)),IFERROR(OFFSET('セット情報（イレギュラーサンプル）'!$N$2,MATCH($H111,BカートセットID入力!$L$4:$L$150,0),COLUMN()-COLUMN($U106)),""))))</f>
        <v/>
      </c>
      <c r="AJ111" s="53" t="str">
        <f ca="1">IFERROR(OFFSET('セット情報(宅配便）'!$P$2,MATCH($H111,BカートセットID入力!$C$4:$C$150,0),COLUMN()-COLUMN($U106)),IFERROR(OFFSET('セット情報(業務便）'!$P$2,MATCH($H111,BカートセットID入力!$F$4:$F$150,0),COLUMN()-COLUMN($U106)),IFERROR(OFFSET('セット情報（サンプル）'!$N$2,MATCH($H111,BカートセットID入力!$I$4:$I$150,0),COLUMN()-COLUMN($U106)),IFERROR(OFFSET('セット情報（イレギュラーサンプル）'!$N$2,MATCH($H111,BカートセットID入力!$L$4:$L$150,0),COLUMN()-COLUMN($U106)),""))))</f>
        <v/>
      </c>
      <c r="AK111" s="53" t="str">
        <f ca="1">IFERROR(OFFSET('セット情報(宅配便）'!$P$2,MATCH($H111,BカートセットID入力!$C$4:$C$150,0),COLUMN()-COLUMN($U106)),IFERROR(OFFSET('セット情報(業務便）'!$P$2,MATCH($H111,BカートセットID入力!$F$4:$F$150,0),COLUMN()-COLUMN($U106)),IFERROR(OFFSET('セット情報（サンプル）'!$N$2,MATCH($H111,BカートセットID入力!$I$4:$I$150,0),COLUMN()-COLUMN($U106)),IFERROR(OFFSET('セット情報（イレギュラーサンプル）'!$N$2,MATCH($H111,BカートセットID入力!$L$4:$L$150,0),COLUMN()-COLUMN($U106)),""))))</f>
        <v/>
      </c>
      <c r="AL111" s="53" t="str">
        <f ca="1">IFERROR(OFFSET('セット情報(宅配便）'!$P$2,MATCH($H111,BカートセットID入力!$C$4:$C$150,0),COLUMN()-COLUMN($U106)),IFERROR(OFFSET('セット情報(業務便）'!$P$2,MATCH($H111,BカートセットID入力!$F$4:$F$150,0),COLUMN()-COLUMN($U106)),IFERROR(OFFSET('セット情報（サンプル）'!$N$2,MATCH($H111,BカートセットID入力!$I$4:$I$150,0),COLUMN()-COLUMN($U106)),IFERROR(OFFSET('セット情報（イレギュラーサンプル）'!$N$2,MATCH($H111,BカートセットID入力!$L$4:$L$150,0),COLUMN()-COLUMN($U106)),""))))</f>
        <v/>
      </c>
      <c r="AM111" s="53" t="str">
        <f ca="1">IFERROR(OFFSET('セット情報(宅配便）'!$P$2,MATCH($H111,BカートセットID入力!$C$4:$C$150,0),COLUMN()-COLUMN($U106)),IFERROR(OFFSET('セット情報(業務便）'!$P$2,MATCH($H111,BカートセットID入力!$F$4:$F$150,0),COLUMN()-COLUMN($U106)),IFERROR(OFFSET('セット情報（サンプル）'!$N$2,MATCH($H111,BカートセットID入力!$I$4:$I$150,0),COLUMN()-COLUMN($U106)),IFERROR(OFFSET('セット情報（イレギュラーサンプル）'!$N$2,MATCH($H111,BカートセットID入力!$L$4:$L$150,0),COLUMN()-COLUMN($U106)),""))))</f>
        <v/>
      </c>
      <c r="AN111" s="53" t="str">
        <f ca="1">IFERROR(OFFSET('セット情報(宅配便）'!$P$2,MATCH($H111,BカートセットID入力!$C$4:$C$150,0),COLUMN()-COLUMN($U106)),IFERROR(OFFSET('セット情報(業務便）'!$P$2,MATCH($H111,BカートセットID入力!$F$4:$F$150,0),COLUMN()-COLUMN($U106)),IFERROR(OFFSET('セット情報（サンプル）'!$N$2,MATCH($H111,BカートセットID入力!$I$4:$I$150,0),COLUMN()-COLUMN($U106)),IFERROR(OFFSET('セット情報（イレギュラーサンプル）'!$N$2,MATCH($H111,BカートセットID入力!$L$4:$L$150,0),COLUMN()-COLUMN($U106)),""))))</f>
        <v/>
      </c>
      <c r="AO111" s="53" t="str">
        <f ca="1">IFERROR(OFFSET('セット情報(宅配便）'!$P$2,MATCH($H111,BカートセットID入力!$C$4:$C$150,0),COLUMN()-COLUMN($U106)),IFERROR(OFFSET('セット情報(業務便）'!$P$2,MATCH($H111,BカートセットID入力!$F$4:$F$150,0),COLUMN()-COLUMN($U106)),IFERROR(OFFSET('セット情報（サンプル）'!$N$2,MATCH($H111,BカートセットID入力!$I$4:$I$150,0),COLUMN()-COLUMN($U106)),IFERROR(OFFSET('セット情報（イレギュラーサンプル）'!$N$2,MATCH($H111,BカートセットID入力!$L$4:$L$150,0),COLUMN()-COLUMN($U106)),""))))</f>
        <v/>
      </c>
      <c r="AP111" s="53" t="str">
        <f ca="1">IFERROR(OFFSET('セット情報(宅配便）'!$P$2,MATCH($H111,BカートセットID入力!$C$4:$C$150,0),COLUMN()-COLUMN($U106)),IFERROR(OFFSET('セット情報(業務便）'!$P$2,MATCH($H111,BカートセットID入力!$F$4:$F$150,0),COLUMN()-COLUMN($U106)),IFERROR(OFFSET('セット情報（サンプル）'!$N$2,MATCH($H111,BカートセットID入力!$I$4:$I$150,0),COLUMN()-COLUMN($U106)),IFERROR(OFFSET('セット情報（イレギュラーサンプル）'!$N$2,MATCH($H111,BカートセットID入力!$L$4:$L$150,0),COLUMN()-COLUMN($U106)),""))))</f>
        <v/>
      </c>
      <c r="AQ111" s="53" t="str">
        <f ca="1">IFERROR(OFFSET('セット情報(宅配便）'!$P$2,MATCH($H111,BカートセットID入力!$C$4:$C$150,0),COLUMN()-COLUMN($U106)),IFERROR(OFFSET('セット情報(業務便）'!$P$2,MATCH($H111,BカートセットID入力!$F$4:$F$150,0),COLUMN()-COLUMN($U106)),IFERROR(OFFSET('セット情報（サンプル）'!$N$2,MATCH($H111,BカートセットID入力!$I$4:$I$150,0),COLUMN()-COLUMN($U106)),IFERROR(OFFSET('セット情報（イレギュラーサンプル）'!$N$2,MATCH($H111,BカートセットID入力!$L$4:$L$150,0),COLUMN()-COLUMN($U106)),""))))</f>
        <v/>
      </c>
      <c r="AR111" s="53" t="str">
        <f ca="1">IFERROR(OFFSET('セット情報(宅配便）'!$P$2,MATCH($H111,BカートセットID入力!$C$4:$C$150,0),COLUMN()-COLUMN($U106)),IFERROR(OFFSET('セット情報(業務便）'!$P$2,MATCH($H111,BカートセットID入力!$F$4:$F$150,0),COLUMN()-COLUMN($U106)),IFERROR(OFFSET('セット情報（サンプル）'!$N$2,MATCH($H111,BカートセットID入力!$I$4:$I$150,0),COLUMN()-COLUMN($U106)),IFERROR(OFFSET('セット情報（イレギュラーサンプル）'!$N$2,MATCH($H111,BカートセットID入力!$L$4:$L$150,0),COLUMN()-COLUMN($U106)),""))))</f>
        <v/>
      </c>
      <c r="AS111" s="53" t="str">
        <f ca="1">IFERROR(OFFSET('セット情報(宅配便）'!$P$2,MATCH($H111,BカートセットID入力!$C$4:$C$150,0),COLUMN()-COLUMN($U106)),IFERROR(OFFSET('セット情報(業務便）'!$P$2,MATCH($H111,BカートセットID入力!$F$4:$F$150,0),COLUMN()-COLUMN($U106)),IFERROR(OFFSET('セット情報（サンプル）'!$N$2,MATCH($H111,BカートセットID入力!$I$4:$I$150,0),COLUMN()-COLUMN($U106)),IFERROR(OFFSET('セット情報（イレギュラーサンプル）'!$N$2,MATCH($H111,BカートセットID入力!$L$4:$L$150,0),COLUMN()-COLUMN($U106)),""))))</f>
        <v/>
      </c>
      <c r="AT111" s="53" t="str">
        <f ca="1">IFERROR(OFFSET('セット情報(宅配便）'!$P$2,MATCH($H111,BカートセットID入力!$C$4:$C$150,0),COLUMN()-COLUMN($U106)),IFERROR(OFFSET('セット情報(業務便）'!$P$2,MATCH($H111,BカートセットID入力!$F$4:$F$150,0),COLUMN()-COLUMN($U106)),IFERROR(OFFSET('セット情報（サンプル）'!$N$2,MATCH($H111,BカートセットID入力!$I$4:$I$150,0),COLUMN()-COLUMN($U106)),IFERROR(OFFSET('セット情報（イレギュラーサンプル）'!$N$2,MATCH($H111,BカートセットID入力!$L$4:$L$150,0),COLUMN()-COLUMN($U106)),""))))</f>
        <v/>
      </c>
    </row>
    <row r="112" spans="1:46">
      <c r="A112" s="144"/>
      <c r="B112" s="53" t="str">
        <f>IF(ISBLANK(現行セット情報CSV!A112),"",現行セット情報CSV!A112)</f>
        <v/>
      </c>
      <c r="C112" s="53" t="str">
        <f>IF(ISBLANK(現行セット情報CSV!B112),"",現行セット情報CSV!B112)&amp;IFERROR(VLOOKUP(A112,上部フリースペースHTML!$A$3:$H$5,8,FALSE),"")</f>
        <v/>
      </c>
      <c r="D112" s="53" t="str">
        <f>IF(ISBLANK(現行セット情報CSV!C112),"",現行セット情報CSV!C112)</f>
        <v/>
      </c>
      <c r="E112" s="53" t="str">
        <f>IF(ISBLANK(現行セット情報CSV!D112),"",現行セット情報CSV!D112)</f>
        <v/>
      </c>
      <c r="F112" s="53" t="str">
        <f>IF(ISBLANK(現行セット情報CSV!E112),"",現行セット情報CSV!E112)</f>
        <v/>
      </c>
      <c r="G112" s="53" t="str">
        <f>IF(ISBLANK(現行セット情報CSV!F112),"",現行セット情報CSV!F112)</f>
        <v/>
      </c>
      <c r="H112" s="53" t="str">
        <f>IF(ISBLANK(現行セット情報CSV!G112),"",現行セット情報CSV!G112)</f>
        <v/>
      </c>
      <c r="I112" s="53" t="str">
        <f>IF(ISBLANK(現行セット情報CSV!H112),"",現行セット情報CSV!H112)</f>
        <v/>
      </c>
      <c r="J112" s="53" t="str">
        <f>IF(ISBLANK(現行セット情報CSV!I112),"",現行セット情報CSV!I112&amp;"("&amp;TEXT($J$2,"yyyy年m月")&amp;"納品から)")</f>
        <v/>
      </c>
      <c r="K112" s="53" t="str">
        <f>IF(ISBLANK(現行セット情報CSV!J112),"",現行セット情報CSV!J112)</f>
        <v/>
      </c>
      <c r="L112" s="53" t="str">
        <f>IF(ISBLANK(現行セット情報CSV!K112),"",現行セット情報CSV!K112)</f>
        <v/>
      </c>
      <c r="M112" s="53" t="str">
        <f>IF(ISBLANK(現行セット情報CSV!L112),"",現行セット情報CSV!L112)</f>
        <v/>
      </c>
      <c r="N112" s="53" t="str">
        <f>IF(ISBLANK(現行セット情報CSV!M112),"",現行セット情報CSV!M112)</f>
        <v/>
      </c>
      <c r="O112" s="53" t="str">
        <f>IF(ISBLANK(現行セット情報CSV!N112),"",現行セット情報CSV!N112)</f>
        <v/>
      </c>
      <c r="P112" s="53" t="str">
        <f>IF(ISBLANK(現行セット情報CSV!O112),"",現行セット情報CSV!O112)</f>
        <v/>
      </c>
      <c r="Q112" s="53" t="str">
        <f>IF(ISBLANK(現行セット情報CSV!P112),"",現行セット情報CSV!P112)</f>
        <v/>
      </c>
      <c r="R112" s="53" t="str">
        <f>IF(ISBLANK(現行セット情報CSV!Q112),"",現行セット情報CSV!Q112)</f>
        <v/>
      </c>
      <c r="S112" s="53" t="str">
        <f>IF(ISBLANK(現行セット情報CSV!R112),"",現行セット情報CSV!R112)</f>
        <v/>
      </c>
      <c r="T112" s="53" t="str">
        <f>IF(ISBLANK(現行セット情報CSV!S112),"",現行セット情報CSV!S112)</f>
        <v/>
      </c>
      <c r="U112" s="53" t="str">
        <f ca="1">IFERROR(OFFSET('セット情報(宅配便）'!$P$2,MATCH($H112,BカートセットID入力!$C$4:$C$150,0),COLUMN()-COLUMN($U107)),IFERROR(OFFSET('セット情報(業務便）'!$P$2,MATCH($H112,BカートセットID入力!$F$4:$F$150,0),COLUMN()-COLUMN($U107)),IFERROR(OFFSET('セット情報（サンプル）'!$N$2,MATCH($H112,BカートセットID入力!$I$4:$I$150,0),COLUMN()-COLUMN($U107)),IFERROR(OFFSET('セット情報（イレギュラーサンプル）'!$N$2,MATCH($H112,BカートセットID入力!$L$4:$L$150,0),COLUMN()-COLUMN($U107)),""))))</f>
        <v/>
      </c>
      <c r="V112" s="53" t="str">
        <f ca="1">IFERROR(OFFSET('セット情報(宅配便）'!$P$2,MATCH($H112,BカートセットID入力!$C$4:$C$150,0),COLUMN()-COLUMN($U107)),IFERROR(OFFSET('セット情報(業務便）'!$P$2,MATCH($H112,BカートセットID入力!$F$4:$F$150,0),COLUMN()-COLUMN($U107)),IFERROR(OFFSET('セット情報（サンプル）'!$N$2,MATCH($H112,BカートセットID入力!$I$4:$I$150,0),COLUMN()-COLUMN($U107)),IFERROR(OFFSET('セット情報（イレギュラーサンプル）'!$N$2,MATCH($H112,BカートセットID入力!$L$4:$L$150,0),COLUMN()-COLUMN($U107)),""))))</f>
        <v/>
      </c>
      <c r="W112" s="53" t="str">
        <f ca="1">IFERROR(OFFSET('セット情報(宅配便）'!$P$2,MATCH($H112,BカートセットID入力!$C$4:$C$150,0),COLUMN()-COLUMN($U107)),IFERROR(OFFSET('セット情報(業務便）'!$P$2,MATCH($H112,BカートセットID入力!$F$4:$F$150,0),COLUMN()-COLUMN($U107)),IFERROR(OFFSET('セット情報（サンプル）'!$N$2,MATCH($H112,BカートセットID入力!$I$4:$I$150,0),COLUMN()-COLUMN($U107)),IFERROR(OFFSET('セット情報（イレギュラーサンプル）'!$N$2,MATCH($H112,BカートセットID入力!$L$4:$L$150,0),COLUMN()-COLUMN($U107)),""))))</f>
        <v/>
      </c>
      <c r="X112" s="53" t="str">
        <f ca="1">IFERROR(OFFSET('セット情報(宅配便）'!$P$2,MATCH($H112,BカートセットID入力!$C$4:$C$150,0),COLUMN()-COLUMN($U107)),IFERROR(OFFSET('セット情報(業務便）'!$P$2,MATCH($H112,BカートセットID入力!$F$4:$F$150,0),COLUMN()-COLUMN($U107)),IFERROR(OFFSET('セット情報（サンプル）'!$N$2,MATCH($H112,BカートセットID入力!$I$4:$I$150,0),COLUMN()-COLUMN($U107)),IFERROR(OFFSET('セット情報（イレギュラーサンプル）'!$N$2,MATCH($H112,BカートセットID入力!$L$4:$L$150,0),COLUMN()-COLUMN($U107)),""))))</f>
        <v/>
      </c>
      <c r="Y112" s="53" t="str">
        <f ca="1">IFERROR(OFFSET('セット情報(宅配便）'!$P$2,MATCH($H112,BカートセットID入力!$C$4:$C$150,0),COLUMN()-COLUMN($U107)),IFERROR(OFFSET('セット情報(業務便）'!$P$2,MATCH($H112,BカートセットID入力!$F$4:$F$150,0),COLUMN()-COLUMN($U107)),IFERROR(OFFSET('セット情報（サンプル）'!$N$2,MATCH($H112,BカートセットID入力!$I$4:$I$150,0),COLUMN()-COLUMN($U107)),IFERROR(OFFSET('セット情報（イレギュラーサンプル）'!$N$2,MATCH($H112,BカートセットID入力!$L$4:$L$150,0),COLUMN()-COLUMN($U107)),""))))</f>
        <v/>
      </c>
      <c r="Z112" s="53" t="str">
        <f ca="1">IFERROR(OFFSET('セット情報(宅配便）'!$P$2,MATCH($H112,BカートセットID入力!$C$4:$C$150,0),COLUMN()-COLUMN($U107)),IFERROR(OFFSET('セット情報(業務便）'!$P$2,MATCH($H112,BカートセットID入力!$F$4:$F$150,0),COLUMN()-COLUMN($U107)),IFERROR(OFFSET('セット情報（サンプル）'!$N$2,MATCH($H112,BカートセットID入力!$I$4:$I$150,0),COLUMN()-COLUMN($U107)),IFERROR(OFFSET('セット情報（イレギュラーサンプル）'!$N$2,MATCH($H112,BカートセットID入力!$L$4:$L$150,0),COLUMN()-COLUMN($U107)),""))))</f>
        <v/>
      </c>
      <c r="AA112" s="53" t="str">
        <f ca="1">IFERROR(OFFSET('セット情報(宅配便）'!$P$2,MATCH($H112,BカートセットID入力!$C$4:$C$150,0),COLUMN()-COLUMN($U107)),IFERROR(OFFSET('セット情報(業務便）'!$P$2,MATCH($H112,BカートセットID入力!$F$4:$F$150,0),COLUMN()-COLUMN($U107)),IFERROR(OFFSET('セット情報（サンプル）'!$N$2,MATCH($H112,BカートセットID入力!$I$4:$I$150,0),COLUMN()-COLUMN($U107)),IFERROR(OFFSET('セット情報（イレギュラーサンプル）'!$N$2,MATCH($H112,BカートセットID入力!$L$4:$L$150,0),COLUMN()-COLUMN($U107)),""))))</f>
        <v/>
      </c>
      <c r="AB112" s="53" t="str">
        <f ca="1">IFERROR(OFFSET('セット情報(宅配便）'!$P$2,MATCH($H112,BカートセットID入力!$C$4:$C$150,0),COLUMN()-COLUMN($U107)),IFERROR(OFFSET('セット情報(業務便）'!$P$2,MATCH($H112,BカートセットID入力!$F$4:$F$150,0),COLUMN()-COLUMN($U107)),IFERROR(OFFSET('セット情報（サンプル）'!$N$2,MATCH($H112,BカートセットID入力!$I$4:$I$150,0),COLUMN()-COLUMN($U107)),IFERROR(OFFSET('セット情報（イレギュラーサンプル）'!$N$2,MATCH($H112,BカートセットID入力!$L$4:$L$150,0),COLUMN()-COLUMN($U107)),""))))</f>
        <v/>
      </c>
      <c r="AC112" s="53" t="str">
        <f ca="1">IFERROR(OFFSET('セット情報(宅配便）'!$P$2,MATCH($H112,BカートセットID入力!$C$4:$C$150,0),COLUMN()-COLUMN($U107)),IFERROR(OFFSET('セット情報(業務便）'!$P$2,MATCH($H112,BカートセットID入力!$F$4:$F$150,0),COLUMN()-COLUMN($U107)),IFERROR(OFFSET('セット情報（サンプル）'!$N$2,MATCH($H112,BカートセットID入力!$I$4:$I$150,0),COLUMN()-COLUMN($U107)),IFERROR(OFFSET('セット情報（イレギュラーサンプル）'!$N$2,MATCH($H112,BカートセットID入力!$L$4:$L$150,0),COLUMN()-COLUMN($U107)),""))))</f>
        <v/>
      </c>
      <c r="AD112" s="53" t="str">
        <f ca="1">IFERROR(OFFSET('セット情報(宅配便）'!$P$2,MATCH($H112,BカートセットID入力!$C$4:$C$150,0),COLUMN()-COLUMN($U107)),IFERROR(OFFSET('セット情報(業務便）'!$P$2,MATCH($H112,BカートセットID入力!$F$4:$F$150,0),COLUMN()-COLUMN($U107)),IFERROR(OFFSET('セット情報（サンプル）'!$N$2,MATCH($H112,BカートセットID入力!$I$4:$I$150,0),COLUMN()-COLUMN($U107)),IFERROR(OFFSET('セット情報（イレギュラーサンプル）'!$N$2,MATCH($H112,BカートセットID入力!$L$4:$L$150,0),COLUMN()-COLUMN($U107)),""))))</f>
        <v/>
      </c>
      <c r="AE112" s="53" t="str">
        <f ca="1">IFERROR(OFFSET('セット情報(宅配便）'!$P$2,MATCH($H112,BカートセットID入力!$C$4:$C$150,0),COLUMN()-COLUMN($U107)),IFERROR(OFFSET('セット情報(業務便）'!$P$2,MATCH($H112,BカートセットID入力!$F$4:$F$150,0),COLUMN()-COLUMN($U107)),IFERROR(OFFSET('セット情報（サンプル）'!$N$2,MATCH($H112,BカートセットID入力!$I$4:$I$150,0),COLUMN()-COLUMN($U107)),IFERROR(OFFSET('セット情報（イレギュラーサンプル）'!$N$2,MATCH($H112,BカートセットID入力!$L$4:$L$150,0),COLUMN()-COLUMN($U107)),""))))</f>
        <v/>
      </c>
      <c r="AF112" s="53" t="str">
        <f ca="1">IFERROR(OFFSET('セット情報(宅配便）'!$P$2,MATCH($H112,BカートセットID入力!$C$4:$C$150,0),COLUMN()-COLUMN($U107)),IFERROR(OFFSET('セット情報(業務便）'!$P$2,MATCH($H112,BカートセットID入力!$F$4:$F$150,0),COLUMN()-COLUMN($U107)),IFERROR(OFFSET('セット情報（サンプル）'!$N$2,MATCH($H112,BカートセットID入力!$I$4:$I$150,0),COLUMN()-COLUMN($U107)),IFERROR(OFFSET('セット情報（イレギュラーサンプル）'!$N$2,MATCH($H112,BカートセットID入力!$L$4:$L$150,0),COLUMN()-COLUMN($U107)),""))))</f>
        <v/>
      </c>
      <c r="AG112" s="53" t="str">
        <f ca="1">IFERROR(OFFSET('セット情報(宅配便）'!$P$2,MATCH($H112,BカートセットID入力!$C$4:$C$150,0),COLUMN()-COLUMN($U107)),IFERROR(OFFSET('セット情報(業務便）'!$P$2,MATCH($H112,BカートセットID入力!$F$4:$F$150,0),COLUMN()-COLUMN($U107)),IFERROR(OFFSET('セット情報（サンプル）'!$N$2,MATCH($H112,BカートセットID入力!$I$4:$I$150,0),COLUMN()-COLUMN($U107)),IFERROR(OFFSET('セット情報（イレギュラーサンプル）'!$N$2,MATCH($H112,BカートセットID入力!$L$4:$L$150,0),COLUMN()-COLUMN($U107)),""))))</f>
        <v/>
      </c>
      <c r="AH112" s="53" t="str">
        <f ca="1">IFERROR(OFFSET('セット情報(宅配便）'!$P$2,MATCH($H112,BカートセットID入力!$C$4:$C$150,0),COLUMN()-COLUMN($U107)),IFERROR(OFFSET('セット情報(業務便）'!$P$2,MATCH($H112,BカートセットID入力!$F$4:$F$150,0),COLUMN()-COLUMN($U107)),IFERROR(OFFSET('セット情報（サンプル）'!$N$2,MATCH($H112,BカートセットID入力!$I$4:$I$150,0),COLUMN()-COLUMN($U107)),IFERROR(OFFSET('セット情報（イレギュラーサンプル）'!$N$2,MATCH($H112,BカートセットID入力!$L$4:$L$150,0),COLUMN()-COLUMN($U107)),""))))</f>
        <v/>
      </c>
      <c r="AI112" s="53" t="str">
        <f ca="1">IFERROR(OFFSET('セット情報(宅配便）'!$P$2,MATCH($H112,BカートセットID入力!$C$4:$C$150,0),COLUMN()-COLUMN($U107)),IFERROR(OFFSET('セット情報(業務便）'!$P$2,MATCH($H112,BカートセットID入力!$F$4:$F$150,0),COLUMN()-COLUMN($U107)),IFERROR(OFFSET('セット情報（サンプル）'!$N$2,MATCH($H112,BカートセットID入力!$I$4:$I$150,0),COLUMN()-COLUMN($U107)),IFERROR(OFFSET('セット情報（イレギュラーサンプル）'!$N$2,MATCH($H112,BカートセットID入力!$L$4:$L$150,0),COLUMN()-COLUMN($U107)),""))))</f>
        <v/>
      </c>
      <c r="AJ112" s="53" t="str">
        <f ca="1">IFERROR(OFFSET('セット情報(宅配便）'!$P$2,MATCH($H112,BカートセットID入力!$C$4:$C$150,0),COLUMN()-COLUMN($U107)),IFERROR(OFFSET('セット情報(業務便）'!$P$2,MATCH($H112,BカートセットID入力!$F$4:$F$150,0),COLUMN()-COLUMN($U107)),IFERROR(OFFSET('セット情報（サンプル）'!$N$2,MATCH($H112,BカートセットID入力!$I$4:$I$150,0),COLUMN()-COLUMN($U107)),IFERROR(OFFSET('セット情報（イレギュラーサンプル）'!$N$2,MATCH($H112,BカートセットID入力!$L$4:$L$150,0),COLUMN()-COLUMN($U107)),""))))</f>
        <v/>
      </c>
      <c r="AK112" s="53" t="str">
        <f ca="1">IFERROR(OFFSET('セット情報(宅配便）'!$P$2,MATCH($H112,BカートセットID入力!$C$4:$C$150,0),COLUMN()-COLUMN($U107)),IFERROR(OFFSET('セット情報(業務便）'!$P$2,MATCH($H112,BカートセットID入力!$F$4:$F$150,0),COLUMN()-COLUMN($U107)),IFERROR(OFFSET('セット情報（サンプル）'!$N$2,MATCH($H112,BカートセットID入力!$I$4:$I$150,0),COLUMN()-COLUMN($U107)),IFERROR(OFFSET('セット情報（イレギュラーサンプル）'!$N$2,MATCH($H112,BカートセットID入力!$L$4:$L$150,0),COLUMN()-COLUMN($U107)),""))))</f>
        <v/>
      </c>
      <c r="AL112" s="53" t="str">
        <f ca="1">IFERROR(OFFSET('セット情報(宅配便）'!$P$2,MATCH($H112,BカートセットID入力!$C$4:$C$150,0),COLUMN()-COLUMN($U107)),IFERROR(OFFSET('セット情報(業務便）'!$P$2,MATCH($H112,BカートセットID入力!$F$4:$F$150,0),COLUMN()-COLUMN($U107)),IFERROR(OFFSET('セット情報（サンプル）'!$N$2,MATCH($H112,BカートセットID入力!$I$4:$I$150,0),COLUMN()-COLUMN($U107)),IFERROR(OFFSET('セット情報（イレギュラーサンプル）'!$N$2,MATCH($H112,BカートセットID入力!$L$4:$L$150,0),COLUMN()-COLUMN($U107)),""))))</f>
        <v/>
      </c>
      <c r="AM112" s="53" t="str">
        <f ca="1">IFERROR(OFFSET('セット情報(宅配便）'!$P$2,MATCH($H112,BカートセットID入力!$C$4:$C$150,0),COLUMN()-COLUMN($U107)),IFERROR(OFFSET('セット情報(業務便）'!$P$2,MATCH($H112,BカートセットID入力!$F$4:$F$150,0),COLUMN()-COLUMN($U107)),IFERROR(OFFSET('セット情報（サンプル）'!$N$2,MATCH($H112,BカートセットID入力!$I$4:$I$150,0),COLUMN()-COLUMN($U107)),IFERROR(OFFSET('セット情報（イレギュラーサンプル）'!$N$2,MATCH($H112,BカートセットID入力!$L$4:$L$150,0),COLUMN()-COLUMN($U107)),""))))</f>
        <v/>
      </c>
      <c r="AN112" s="53" t="str">
        <f ca="1">IFERROR(OFFSET('セット情報(宅配便）'!$P$2,MATCH($H112,BカートセットID入力!$C$4:$C$150,0),COLUMN()-COLUMN($U107)),IFERROR(OFFSET('セット情報(業務便）'!$P$2,MATCH($H112,BカートセットID入力!$F$4:$F$150,0),COLUMN()-COLUMN($U107)),IFERROR(OFFSET('セット情報（サンプル）'!$N$2,MATCH($H112,BカートセットID入力!$I$4:$I$150,0),COLUMN()-COLUMN($U107)),IFERROR(OFFSET('セット情報（イレギュラーサンプル）'!$N$2,MATCH($H112,BカートセットID入力!$L$4:$L$150,0),COLUMN()-COLUMN($U107)),""))))</f>
        <v/>
      </c>
      <c r="AO112" s="53" t="str">
        <f ca="1">IFERROR(OFFSET('セット情報(宅配便）'!$P$2,MATCH($H112,BカートセットID入力!$C$4:$C$150,0),COLUMN()-COLUMN($U107)),IFERROR(OFFSET('セット情報(業務便）'!$P$2,MATCH($H112,BカートセットID入力!$F$4:$F$150,0),COLUMN()-COLUMN($U107)),IFERROR(OFFSET('セット情報（サンプル）'!$N$2,MATCH($H112,BカートセットID入力!$I$4:$I$150,0),COLUMN()-COLUMN($U107)),IFERROR(OFFSET('セット情報（イレギュラーサンプル）'!$N$2,MATCH($H112,BカートセットID入力!$L$4:$L$150,0),COLUMN()-COLUMN($U107)),""))))</f>
        <v/>
      </c>
      <c r="AP112" s="53" t="str">
        <f ca="1">IFERROR(OFFSET('セット情報(宅配便）'!$P$2,MATCH($H112,BカートセットID入力!$C$4:$C$150,0),COLUMN()-COLUMN($U107)),IFERROR(OFFSET('セット情報(業務便）'!$P$2,MATCH($H112,BカートセットID入力!$F$4:$F$150,0),COLUMN()-COLUMN($U107)),IFERROR(OFFSET('セット情報（サンプル）'!$N$2,MATCH($H112,BカートセットID入力!$I$4:$I$150,0),COLUMN()-COLUMN($U107)),IFERROR(OFFSET('セット情報（イレギュラーサンプル）'!$N$2,MATCH($H112,BカートセットID入力!$L$4:$L$150,0),COLUMN()-COLUMN($U107)),""))))</f>
        <v/>
      </c>
      <c r="AQ112" s="53" t="str">
        <f ca="1">IFERROR(OFFSET('セット情報(宅配便）'!$P$2,MATCH($H112,BカートセットID入力!$C$4:$C$150,0),COLUMN()-COLUMN($U107)),IFERROR(OFFSET('セット情報(業務便）'!$P$2,MATCH($H112,BカートセットID入力!$F$4:$F$150,0),COLUMN()-COLUMN($U107)),IFERROR(OFFSET('セット情報（サンプル）'!$N$2,MATCH($H112,BカートセットID入力!$I$4:$I$150,0),COLUMN()-COLUMN($U107)),IFERROR(OFFSET('セット情報（イレギュラーサンプル）'!$N$2,MATCH($H112,BカートセットID入力!$L$4:$L$150,0),COLUMN()-COLUMN($U107)),""))))</f>
        <v/>
      </c>
      <c r="AR112" s="53" t="str">
        <f ca="1">IFERROR(OFFSET('セット情報(宅配便）'!$P$2,MATCH($H112,BカートセットID入力!$C$4:$C$150,0),COLUMN()-COLUMN($U107)),IFERROR(OFFSET('セット情報(業務便）'!$P$2,MATCH($H112,BカートセットID入力!$F$4:$F$150,0),COLUMN()-COLUMN($U107)),IFERROR(OFFSET('セット情報（サンプル）'!$N$2,MATCH($H112,BカートセットID入力!$I$4:$I$150,0),COLUMN()-COLUMN($U107)),IFERROR(OFFSET('セット情報（イレギュラーサンプル）'!$N$2,MATCH($H112,BカートセットID入力!$L$4:$L$150,0),COLUMN()-COLUMN($U107)),""))))</f>
        <v/>
      </c>
      <c r="AS112" s="53" t="str">
        <f ca="1">IFERROR(OFFSET('セット情報(宅配便）'!$P$2,MATCH($H112,BカートセットID入力!$C$4:$C$150,0),COLUMN()-COLUMN($U107)),IFERROR(OFFSET('セット情報(業務便）'!$P$2,MATCH($H112,BカートセットID入力!$F$4:$F$150,0),COLUMN()-COLUMN($U107)),IFERROR(OFFSET('セット情報（サンプル）'!$N$2,MATCH($H112,BカートセットID入力!$I$4:$I$150,0),COLUMN()-COLUMN($U107)),IFERROR(OFFSET('セット情報（イレギュラーサンプル）'!$N$2,MATCH($H112,BカートセットID入力!$L$4:$L$150,0),COLUMN()-COLUMN($U107)),""))))</f>
        <v/>
      </c>
      <c r="AT112" s="53" t="str">
        <f ca="1">IFERROR(OFFSET('セット情報(宅配便）'!$P$2,MATCH($H112,BカートセットID入力!$C$4:$C$150,0),COLUMN()-COLUMN($U107)),IFERROR(OFFSET('セット情報(業務便）'!$P$2,MATCH($H112,BカートセットID入力!$F$4:$F$150,0),COLUMN()-COLUMN($U107)),IFERROR(OFFSET('セット情報（サンプル）'!$N$2,MATCH($H112,BカートセットID入力!$I$4:$I$150,0),COLUMN()-COLUMN($U107)),IFERROR(OFFSET('セット情報（イレギュラーサンプル）'!$N$2,MATCH($H112,BカートセットID入力!$L$4:$L$150,0),COLUMN()-COLUMN($U107)),""))))</f>
        <v/>
      </c>
    </row>
    <row r="113" spans="1:46">
      <c r="A113" s="144"/>
      <c r="B113" s="53" t="str">
        <f>IF(ISBLANK(現行セット情報CSV!A113),"",現行セット情報CSV!A113)</f>
        <v/>
      </c>
      <c r="C113" s="53" t="str">
        <f>IF(ISBLANK(現行セット情報CSV!B113),"",現行セット情報CSV!B113)&amp;IFERROR(VLOOKUP(A113,上部フリースペースHTML!$A$3:$H$5,8,FALSE),"")</f>
        <v/>
      </c>
      <c r="D113" s="53" t="str">
        <f>IF(ISBLANK(現行セット情報CSV!C113),"",現行セット情報CSV!C113)</f>
        <v/>
      </c>
      <c r="E113" s="53" t="str">
        <f>IF(ISBLANK(現行セット情報CSV!D113),"",現行セット情報CSV!D113)</f>
        <v/>
      </c>
      <c r="F113" s="53" t="str">
        <f>IF(ISBLANK(現行セット情報CSV!E113),"",現行セット情報CSV!E113)</f>
        <v/>
      </c>
      <c r="G113" s="53" t="str">
        <f>IF(ISBLANK(現行セット情報CSV!F113),"",現行セット情報CSV!F113)</f>
        <v/>
      </c>
      <c r="H113" s="53" t="str">
        <f>IF(ISBLANK(現行セット情報CSV!G113),"",現行セット情報CSV!G113)</f>
        <v/>
      </c>
      <c r="I113" s="53" t="str">
        <f>IF(ISBLANK(現行セット情報CSV!H113),"",現行セット情報CSV!H113)</f>
        <v/>
      </c>
      <c r="J113" s="53" t="str">
        <f>IF(ISBLANK(現行セット情報CSV!I113),"",現行セット情報CSV!I113&amp;"("&amp;TEXT($J$2,"yyyy年m月")&amp;"納品から)")</f>
        <v/>
      </c>
      <c r="K113" s="53" t="str">
        <f>IF(ISBLANK(現行セット情報CSV!J113),"",現行セット情報CSV!J113)</f>
        <v/>
      </c>
      <c r="L113" s="53" t="str">
        <f>IF(ISBLANK(現行セット情報CSV!K113),"",現行セット情報CSV!K113)</f>
        <v/>
      </c>
      <c r="M113" s="53" t="str">
        <f>IF(ISBLANK(現行セット情報CSV!L113),"",現行セット情報CSV!L113)</f>
        <v/>
      </c>
      <c r="N113" s="53" t="str">
        <f>IF(ISBLANK(現行セット情報CSV!M113),"",現行セット情報CSV!M113)</f>
        <v/>
      </c>
      <c r="O113" s="53" t="str">
        <f>IF(ISBLANK(現行セット情報CSV!N113),"",現行セット情報CSV!N113)</f>
        <v/>
      </c>
      <c r="P113" s="53" t="str">
        <f>IF(ISBLANK(現行セット情報CSV!O113),"",現行セット情報CSV!O113)</f>
        <v/>
      </c>
      <c r="Q113" s="53" t="str">
        <f>IF(ISBLANK(現行セット情報CSV!P113),"",現行セット情報CSV!P113)</f>
        <v/>
      </c>
      <c r="R113" s="53" t="str">
        <f>IF(ISBLANK(現行セット情報CSV!Q113),"",現行セット情報CSV!Q113)</f>
        <v/>
      </c>
      <c r="S113" s="53" t="str">
        <f>IF(ISBLANK(現行セット情報CSV!R113),"",現行セット情報CSV!R113)</f>
        <v/>
      </c>
      <c r="T113" s="53" t="str">
        <f>IF(ISBLANK(現行セット情報CSV!S113),"",現行セット情報CSV!S113)</f>
        <v/>
      </c>
      <c r="U113" s="53" t="str">
        <f ca="1">IFERROR(OFFSET('セット情報(宅配便）'!$P$2,MATCH($H113,BカートセットID入力!$C$4:$C$150,0),COLUMN()-COLUMN($U108)),IFERROR(OFFSET('セット情報(業務便）'!$P$2,MATCH($H113,BカートセットID入力!$F$4:$F$150,0),COLUMN()-COLUMN($U108)),IFERROR(OFFSET('セット情報（サンプル）'!$N$2,MATCH($H113,BカートセットID入力!$I$4:$I$150,0),COLUMN()-COLUMN($U108)),IFERROR(OFFSET('セット情報（イレギュラーサンプル）'!$N$2,MATCH($H113,BカートセットID入力!$L$4:$L$150,0),COLUMN()-COLUMN($U108)),""))))</f>
        <v/>
      </c>
      <c r="V113" s="53" t="str">
        <f ca="1">IFERROR(OFFSET('セット情報(宅配便）'!$P$2,MATCH($H113,BカートセットID入力!$C$4:$C$150,0),COLUMN()-COLUMN($U108)),IFERROR(OFFSET('セット情報(業務便）'!$P$2,MATCH($H113,BカートセットID入力!$F$4:$F$150,0),COLUMN()-COLUMN($U108)),IFERROR(OFFSET('セット情報（サンプル）'!$N$2,MATCH($H113,BカートセットID入力!$I$4:$I$150,0),COLUMN()-COLUMN($U108)),IFERROR(OFFSET('セット情報（イレギュラーサンプル）'!$N$2,MATCH($H113,BカートセットID入力!$L$4:$L$150,0),COLUMN()-COLUMN($U108)),""))))</f>
        <v/>
      </c>
      <c r="W113" s="53" t="str">
        <f ca="1">IFERROR(OFFSET('セット情報(宅配便）'!$P$2,MATCH($H113,BカートセットID入力!$C$4:$C$150,0),COLUMN()-COLUMN($U108)),IFERROR(OFFSET('セット情報(業務便）'!$P$2,MATCH($H113,BカートセットID入力!$F$4:$F$150,0),COLUMN()-COLUMN($U108)),IFERROR(OFFSET('セット情報（サンプル）'!$N$2,MATCH($H113,BカートセットID入力!$I$4:$I$150,0),COLUMN()-COLUMN($U108)),IFERROR(OFFSET('セット情報（イレギュラーサンプル）'!$N$2,MATCH($H113,BカートセットID入力!$L$4:$L$150,0),COLUMN()-COLUMN($U108)),""))))</f>
        <v/>
      </c>
      <c r="X113" s="53" t="str">
        <f ca="1">IFERROR(OFFSET('セット情報(宅配便）'!$P$2,MATCH($H113,BカートセットID入力!$C$4:$C$150,0),COLUMN()-COLUMN($U108)),IFERROR(OFFSET('セット情報(業務便）'!$P$2,MATCH($H113,BカートセットID入力!$F$4:$F$150,0),COLUMN()-COLUMN($U108)),IFERROR(OFFSET('セット情報（サンプル）'!$N$2,MATCH($H113,BカートセットID入力!$I$4:$I$150,0),COLUMN()-COLUMN($U108)),IFERROR(OFFSET('セット情報（イレギュラーサンプル）'!$N$2,MATCH($H113,BカートセットID入力!$L$4:$L$150,0),COLUMN()-COLUMN($U108)),""))))</f>
        <v/>
      </c>
      <c r="Y113" s="53" t="str">
        <f ca="1">IFERROR(OFFSET('セット情報(宅配便）'!$P$2,MATCH($H113,BカートセットID入力!$C$4:$C$150,0),COLUMN()-COLUMN($U108)),IFERROR(OFFSET('セット情報(業務便）'!$P$2,MATCH($H113,BカートセットID入力!$F$4:$F$150,0),COLUMN()-COLUMN($U108)),IFERROR(OFFSET('セット情報（サンプル）'!$N$2,MATCH($H113,BカートセットID入力!$I$4:$I$150,0),COLUMN()-COLUMN($U108)),IFERROR(OFFSET('セット情報（イレギュラーサンプル）'!$N$2,MATCH($H113,BカートセットID入力!$L$4:$L$150,0),COLUMN()-COLUMN($U108)),""))))</f>
        <v/>
      </c>
      <c r="Z113" s="53" t="str">
        <f ca="1">IFERROR(OFFSET('セット情報(宅配便）'!$P$2,MATCH($H113,BカートセットID入力!$C$4:$C$150,0),COLUMN()-COLUMN($U108)),IFERROR(OFFSET('セット情報(業務便）'!$P$2,MATCH($H113,BカートセットID入力!$F$4:$F$150,0),COLUMN()-COLUMN($U108)),IFERROR(OFFSET('セット情報（サンプル）'!$N$2,MATCH($H113,BカートセットID入力!$I$4:$I$150,0),COLUMN()-COLUMN($U108)),IFERROR(OFFSET('セット情報（イレギュラーサンプル）'!$N$2,MATCH($H113,BカートセットID入力!$L$4:$L$150,0),COLUMN()-COLUMN($U108)),""))))</f>
        <v/>
      </c>
      <c r="AA113" s="53" t="str">
        <f ca="1">IFERROR(OFFSET('セット情報(宅配便）'!$P$2,MATCH($H113,BカートセットID入力!$C$4:$C$150,0),COLUMN()-COLUMN($U108)),IFERROR(OFFSET('セット情報(業務便）'!$P$2,MATCH($H113,BカートセットID入力!$F$4:$F$150,0),COLUMN()-COLUMN($U108)),IFERROR(OFFSET('セット情報（サンプル）'!$N$2,MATCH($H113,BカートセットID入力!$I$4:$I$150,0),COLUMN()-COLUMN($U108)),IFERROR(OFFSET('セット情報（イレギュラーサンプル）'!$N$2,MATCH($H113,BカートセットID入力!$L$4:$L$150,0),COLUMN()-COLUMN($U108)),""))))</f>
        <v/>
      </c>
      <c r="AB113" s="53" t="str">
        <f ca="1">IFERROR(OFFSET('セット情報(宅配便）'!$P$2,MATCH($H113,BカートセットID入力!$C$4:$C$150,0),COLUMN()-COLUMN($U108)),IFERROR(OFFSET('セット情報(業務便）'!$P$2,MATCH($H113,BカートセットID入力!$F$4:$F$150,0),COLUMN()-COLUMN($U108)),IFERROR(OFFSET('セット情報（サンプル）'!$N$2,MATCH($H113,BカートセットID入力!$I$4:$I$150,0),COLUMN()-COLUMN($U108)),IFERROR(OFFSET('セット情報（イレギュラーサンプル）'!$N$2,MATCH($H113,BカートセットID入力!$L$4:$L$150,0),COLUMN()-COLUMN($U108)),""))))</f>
        <v/>
      </c>
      <c r="AC113" s="53" t="str">
        <f ca="1">IFERROR(OFFSET('セット情報(宅配便）'!$P$2,MATCH($H113,BカートセットID入力!$C$4:$C$150,0),COLUMN()-COLUMN($U108)),IFERROR(OFFSET('セット情報(業務便）'!$P$2,MATCH($H113,BカートセットID入力!$F$4:$F$150,0),COLUMN()-COLUMN($U108)),IFERROR(OFFSET('セット情報（サンプル）'!$N$2,MATCH($H113,BカートセットID入力!$I$4:$I$150,0),COLUMN()-COLUMN($U108)),IFERROR(OFFSET('セット情報（イレギュラーサンプル）'!$N$2,MATCH($H113,BカートセットID入力!$L$4:$L$150,0),COLUMN()-COLUMN($U108)),""))))</f>
        <v/>
      </c>
      <c r="AD113" s="53" t="str">
        <f ca="1">IFERROR(OFFSET('セット情報(宅配便）'!$P$2,MATCH($H113,BカートセットID入力!$C$4:$C$150,0),COLUMN()-COLUMN($U108)),IFERROR(OFFSET('セット情報(業務便）'!$P$2,MATCH($H113,BカートセットID入力!$F$4:$F$150,0),COLUMN()-COLUMN($U108)),IFERROR(OFFSET('セット情報（サンプル）'!$N$2,MATCH($H113,BカートセットID入力!$I$4:$I$150,0),COLUMN()-COLUMN($U108)),IFERROR(OFFSET('セット情報（イレギュラーサンプル）'!$N$2,MATCH($H113,BカートセットID入力!$L$4:$L$150,0),COLUMN()-COLUMN($U108)),""))))</f>
        <v/>
      </c>
      <c r="AE113" s="53" t="str">
        <f ca="1">IFERROR(OFFSET('セット情報(宅配便）'!$P$2,MATCH($H113,BカートセットID入力!$C$4:$C$150,0),COLUMN()-COLUMN($U108)),IFERROR(OFFSET('セット情報(業務便）'!$P$2,MATCH($H113,BカートセットID入力!$F$4:$F$150,0),COLUMN()-COLUMN($U108)),IFERROR(OFFSET('セット情報（サンプル）'!$N$2,MATCH($H113,BカートセットID入力!$I$4:$I$150,0),COLUMN()-COLUMN($U108)),IFERROR(OFFSET('セット情報（イレギュラーサンプル）'!$N$2,MATCH($H113,BカートセットID入力!$L$4:$L$150,0),COLUMN()-COLUMN($U108)),""))))</f>
        <v/>
      </c>
      <c r="AF113" s="53" t="str">
        <f ca="1">IFERROR(OFFSET('セット情報(宅配便）'!$P$2,MATCH($H113,BカートセットID入力!$C$4:$C$150,0),COLUMN()-COLUMN($U108)),IFERROR(OFFSET('セット情報(業務便）'!$P$2,MATCH($H113,BカートセットID入力!$F$4:$F$150,0),COLUMN()-COLUMN($U108)),IFERROR(OFFSET('セット情報（サンプル）'!$N$2,MATCH($H113,BカートセットID入力!$I$4:$I$150,0),COLUMN()-COLUMN($U108)),IFERROR(OFFSET('セット情報（イレギュラーサンプル）'!$N$2,MATCH($H113,BカートセットID入力!$L$4:$L$150,0),COLUMN()-COLUMN($U108)),""))))</f>
        <v/>
      </c>
      <c r="AG113" s="53" t="str">
        <f ca="1">IFERROR(OFFSET('セット情報(宅配便）'!$P$2,MATCH($H113,BカートセットID入力!$C$4:$C$150,0),COLUMN()-COLUMN($U108)),IFERROR(OFFSET('セット情報(業務便）'!$P$2,MATCH($H113,BカートセットID入力!$F$4:$F$150,0),COLUMN()-COLUMN($U108)),IFERROR(OFFSET('セット情報（サンプル）'!$N$2,MATCH($H113,BカートセットID入力!$I$4:$I$150,0),COLUMN()-COLUMN($U108)),IFERROR(OFFSET('セット情報（イレギュラーサンプル）'!$N$2,MATCH($H113,BカートセットID入力!$L$4:$L$150,0),COLUMN()-COLUMN($U108)),""))))</f>
        <v/>
      </c>
      <c r="AH113" s="53" t="str">
        <f ca="1">IFERROR(OFFSET('セット情報(宅配便）'!$P$2,MATCH($H113,BカートセットID入力!$C$4:$C$150,0),COLUMN()-COLUMN($U108)),IFERROR(OFFSET('セット情報(業務便）'!$P$2,MATCH($H113,BカートセットID入力!$F$4:$F$150,0),COLUMN()-COLUMN($U108)),IFERROR(OFFSET('セット情報（サンプル）'!$N$2,MATCH($H113,BカートセットID入力!$I$4:$I$150,0),COLUMN()-COLUMN($U108)),IFERROR(OFFSET('セット情報（イレギュラーサンプル）'!$N$2,MATCH($H113,BカートセットID入力!$L$4:$L$150,0),COLUMN()-COLUMN($U108)),""))))</f>
        <v/>
      </c>
      <c r="AI113" s="53" t="str">
        <f ca="1">IFERROR(OFFSET('セット情報(宅配便）'!$P$2,MATCH($H113,BカートセットID入力!$C$4:$C$150,0),COLUMN()-COLUMN($U108)),IFERROR(OFFSET('セット情報(業務便）'!$P$2,MATCH($H113,BカートセットID入力!$F$4:$F$150,0),COLUMN()-COLUMN($U108)),IFERROR(OFFSET('セット情報（サンプル）'!$N$2,MATCH($H113,BカートセットID入力!$I$4:$I$150,0),COLUMN()-COLUMN($U108)),IFERROR(OFFSET('セット情報（イレギュラーサンプル）'!$N$2,MATCH($H113,BカートセットID入力!$L$4:$L$150,0),COLUMN()-COLUMN($U108)),""))))</f>
        <v/>
      </c>
      <c r="AJ113" s="53" t="str">
        <f ca="1">IFERROR(OFFSET('セット情報(宅配便）'!$P$2,MATCH($H113,BカートセットID入力!$C$4:$C$150,0),COLUMN()-COLUMN($U108)),IFERROR(OFFSET('セット情報(業務便）'!$P$2,MATCH($H113,BカートセットID入力!$F$4:$F$150,0),COLUMN()-COLUMN($U108)),IFERROR(OFFSET('セット情報（サンプル）'!$N$2,MATCH($H113,BカートセットID入力!$I$4:$I$150,0),COLUMN()-COLUMN($U108)),IFERROR(OFFSET('セット情報（イレギュラーサンプル）'!$N$2,MATCH($H113,BカートセットID入力!$L$4:$L$150,0),COLUMN()-COLUMN($U108)),""))))</f>
        <v/>
      </c>
      <c r="AK113" s="53" t="str">
        <f ca="1">IFERROR(OFFSET('セット情報(宅配便）'!$P$2,MATCH($H113,BカートセットID入力!$C$4:$C$150,0),COLUMN()-COLUMN($U108)),IFERROR(OFFSET('セット情報(業務便）'!$P$2,MATCH($H113,BカートセットID入力!$F$4:$F$150,0),COLUMN()-COLUMN($U108)),IFERROR(OFFSET('セット情報（サンプル）'!$N$2,MATCH($H113,BカートセットID入力!$I$4:$I$150,0),COLUMN()-COLUMN($U108)),IFERROR(OFFSET('セット情報（イレギュラーサンプル）'!$N$2,MATCH($H113,BカートセットID入力!$L$4:$L$150,0),COLUMN()-COLUMN($U108)),""))))</f>
        <v/>
      </c>
      <c r="AL113" s="53" t="str">
        <f ca="1">IFERROR(OFFSET('セット情報(宅配便）'!$P$2,MATCH($H113,BカートセットID入力!$C$4:$C$150,0),COLUMN()-COLUMN($U108)),IFERROR(OFFSET('セット情報(業務便）'!$P$2,MATCH($H113,BカートセットID入力!$F$4:$F$150,0),COLUMN()-COLUMN($U108)),IFERROR(OFFSET('セット情報（サンプル）'!$N$2,MATCH($H113,BカートセットID入力!$I$4:$I$150,0),COLUMN()-COLUMN($U108)),IFERROR(OFFSET('セット情報（イレギュラーサンプル）'!$N$2,MATCH($H113,BカートセットID入力!$L$4:$L$150,0),COLUMN()-COLUMN($U108)),""))))</f>
        <v/>
      </c>
      <c r="AM113" s="53" t="str">
        <f ca="1">IFERROR(OFFSET('セット情報(宅配便）'!$P$2,MATCH($H113,BカートセットID入力!$C$4:$C$150,0),COLUMN()-COLUMN($U108)),IFERROR(OFFSET('セット情報(業務便）'!$P$2,MATCH($H113,BカートセットID入力!$F$4:$F$150,0),COLUMN()-COLUMN($U108)),IFERROR(OFFSET('セット情報（サンプル）'!$N$2,MATCH($H113,BカートセットID入力!$I$4:$I$150,0),COLUMN()-COLUMN($U108)),IFERROR(OFFSET('セット情報（イレギュラーサンプル）'!$N$2,MATCH($H113,BカートセットID入力!$L$4:$L$150,0),COLUMN()-COLUMN($U108)),""))))</f>
        <v/>
      </c>
      <c r="AN113" s="53" t="str">
        <f ca="1">IFERROR(OFFSET('セット情報(宅配便）'!$P$2,MATCH($H113,BカートセットID入力!$C$4:$C$150,0),COLUMN()-COLUMN($U108)),IFERROR(OFFSET('セット情報(業務便）'!$P$2,MATCH($H113,BカートセットID入力!$F$4:$F$150,0),COLUMN()-COLUMN($U108)),IFERROR(OFFSET('セット情報（サンプル）'!$N$2,MATCH($H113,BカートセットID入力!$I$4:$I$150,0),COLUMN()-COLUMN($U108)),IFERROR(OFFSET('セット情報（イレギュラーサンプル）'!$N$2,MATCH($H113,BカートセットID入力!$L$4:$L$150,0),COLUMN()-COLUMN($U108)),""))))</f>
        <v/>
      </c>
      <c r="AO113" s="53" t="str">
        <f ca="1">IFERROR(OFFSET('セット情報(宅配便）'!$P$2,MATCH($H113,BカートセットID入力!$C$4:$C$150,0),COLUMN()-COLUMN($U108)),IFERROR(OFFSET('セット情報(業務便）'!$P$2,MATCH($H113,BカートセットID入力!$F$4:$F$150,0),COLUMN()-COLUMN($U108)),IFERROR(OFFSET('セット情報（サンプル）'!$N$2,MATCH($H113,BカートセットID入力!$I$4:$I$150,0),COLUMN()-COLUMN($U108)),IFERROR(OFFSET('セット情報（イレギュラーサンプル）'!$N$2,MATCH($H113,BカートセットID入力!$L$4:$L$150,0),COLUMN()-COLUMN($U108)),""))))</f>
        <v/>
      </c>
      <c r="AP113" s="53" t="str">
        <f ca="1">IFERROR(OFFSET('セット情報(宅配便）'!$P$2,MATCH($H113,BカートセットID入力!$C$4:$C$150,0),COLUMN()-COLUMN($U108)),IFERROR(OFFSET('セット情報(業務便）'!$P$2,MATCH($H113,BカートセットID入力!$F$4:$F$150,0),COLUMN()-COLUMN($U108)),IFERROR(OFFSET('セット情報（サンプル）'!$N$2,MATCH($H113,BカートセットID入力!$I$4:$I$150,0),COLUMN()-COLUMN($U108)),IFERROR(OFFSET('セット情報（イレギュラーサンプル）'!$N$2,MATCH($H113,BカートセットID入力!$L$4:$L$150,0),COLUMN()-COLUMN($U108)),""))))</f>
        <v/>
      </c>
      <c r="AQ113" s="53" t="str">
        <f ca="1">IFERROR(OFFSET('セット情報(宅配便）'!$P$2,MATCH($H113,BカートセットID入力!$C$4:$C$150,0),COLUMN()-COLUMN($U108)),IFERROR(OFFSET('セット情報(業務便）'!$P$2,MATCH($H113,BカートセットID入力!$F$4:$F$150,0),COLUMN()-COLUMN($U108)),IFERROR(OFFSET('セット情報（サンプル）'!$N$2,MATCH($H113,BカートセットID入力!$I$4:$I$150,0),COLUMN()-COLUMN($U108)),IFERROR(OFFSET('セット情報（イレギュラーサンプル）'!$N$2,MATCH($H113,BカートセットID入力!$L$4:$L$150,0),COLUMN()-COLUMN($U108)),""))))</f>
        <v/>
      </c>
      <c r="AR113" s="53" t="str">
        <f ca="1">IFERROR(OFFSET('セット情報(宅配便）'!$P$2,MATCH($H113,BカートセットID入力!$C$4:$C$150,0),COLUMN()-COLUMN($U108)),IFERROR(OFFSET('セット情報(業務便）'!$P$2,MATCH($H113,BカートセットID入力!$F$4:$F$150,0),COLUMN()-COLUMN($U108)),IFERROR(OFFSET('セット情報（サンプル）'!$N$2,MATCH($H113,BカートセットID入力!$I$4:$I$150,0),COLUMN()-COLUMN($U108)),IFERROR(OFFSET('セット情報（イレギュラーサンプル）'!$N$2,MATCH($H113,BカートセットID入力!$L$4:$L$150,0),COLUMN()-COLUMN($U108)),""))))</f>
        <v/>
      </c>
      <c r="AS113" s="53" t="str">
        <f ca="1">IFERROR(OFFSET('セット情報(宅配便）'!$P$2,MATCH($H113,BカートセットID入力!$C$4:$C$150,0),COLUMN()-COLUMN($U108)),IFERROR(OFFSET('セット情報(業務便）'!$P$2,MATCH($H113,BカートセットID入力!$F$4:$F$150,0),COLUMN()-COLUMN($U108)),IFERROR(OFFSET('セット情報（サンプル）'!$N$2,MATCH($H113,BカートセットID入力!$I$4:$I$150,0),COLUMN()-COLUMN($U108)),IFERROR(OFFSET('セット情報（イレギュラーサンプル）'!$N$2,MATCH($H113,BカートセットID入力!$L$4:$L$150,0),COLUMN()-COLUMN($U108)),""))))</f>
        <v/>
      </c>
      <c r="AT113" s="53" t="str">
        <f ca="1">IFERROR(OFFSET('セット情報(宅配便）'!$P$2,MATCH($H113,BカートセットID入力!$C$4:$C$150,0),COLUMN()-COLUMN($U108)),IFERROR(OFFSET('セット情報(業務便）'!$P$2,MATCH($H113,BカートセットID入力!$F$4:$F$150,0),COLUMN()-COLUMN($U108)),IFERROR(OFFSET('セット情報（サンプル）'!$N$2,MATCH($H113,BカートセットID入力!$I$4:$I$150,0),COLUMN()-COLUMN($U108)),IFERROR(OFFSET('セット情報（イレギュラーサンプル）'!$N$2,MATCH($H113,BカートセットID入力!$L$4:$L$150,0),COLUMN()-COLUMN($U108)),""))))</f>
        <v/>
      </c>
    </row>
    <row r="114" spans="1:46">
      <c r="A114" s="144"/>
      <c r="B114" s="53" t="str">
        <f>IF(ISBLANK(現行セット情報CSV!A114),"",現行セット情報CSV!A114)</f>
        <v/>
      </c>
      <c r="C114" s="53" t="str">
        <f>IF(ISBLANK(現行セット情報CSV!B114),"",現行セット情報CSV!B114)&amp;IFERROR(VLOOKUP(A114,上部フリースペースHTML!$A$3:$H$5,8,FALSE),"")</f>
        <v/>
      </c>
      <c r="D114" s="53" t="str">
        <f>IF(ISBLANK(現行セット情報CSV!C114),"",現行セット情報CSV!C114)</f>
        <v/>
      </c>
      <c r="E114" s="53" t="str">
        <f>IF(ISBLANK(現行セット情報CSV!D114),"",現行セット情報CSV!D114)</f>
        <v/>
      </c>
      <c r="F114" s="53" t="str">
        <f>IF(ISBLANK(現行セット情報CSV!E114),"",現行セット情報CSV!E114)</f>
        <v/>
      </c>
      <c r="G114" s="53" t="str">
        <f>IF(ISBLANK(現行セット情報CSV!F114),"",現行セット情報CSV!F114)</f>
        <v/>
      </c>
      <c r="H114" s="53" t="str">
        <f>IF(ISBLANK(現行セット情報CSV!G114),"",現行セット情報CSV!G114)</f>
        <v/>
      </c>
      <c r="I114" s="53" t="str">
        <f>IF(ISBLANK(現行セット情報CSV!H114),"",現行セット情報CSV!H114)</f>
        <v/>
      </c>
      <c r="J114" s="53" t="str">
        <f>IF(ISBLANK(現行セット情報CSV!I114),"",現行セット情報CSV!I114&amp;"("&amp;TEXT($J$2,"yyyy年m月")&amp;"納品から)")</f>
        <v/>
      </c>
      <c r="K114" s="53" t="str">
        <f>IF(ISBLANK(現行セット情報CSV!J114),"",現行セット情報CSV!J114)</f>
        <v/>
      </c>
      <c r="L114" s="53" t="str">
        <f>IF(ISBLANK(現行セット情報CSV!K114),"",現行セット情報CSV!K114)</f>
        <v/>
      </c>
      <c r="M114" s="53" t="str">
        <f>IF(ISBLANK(現行セット情報CSV!L114),"",現行セット情報CSV!L114)</f>
        <v/>
      </c>
      <c r="N114" s="53" t="str">
        <f>IF(ISBLANK(現行セット情報CSV!M114),"",現行セット情報CSV!M114)</f>
        <v/>
      </c>
      <c r="O114" s="53" t="str">
        <f>IF(ISBLANK(現行セット情報CSV!N114),"",現行セット情報CSV!N114)</f>
        <v/>
      </c>
      <c r="P114" s="53" t="str">
        <f>IF(ISBLANK(現行セット情報CSV!O114),"",現行セット情報CSV!O114)</f>
        <v/>
      </c>
      <c r="Q114" s="53" t="str">
        <f>IF(ISBLANK(現行セット情報CSV!P114),"",現行セット情報CSV!P114)</f>
        <v/>
      </c>
      <c r="R114" s="53" t="str">
        <f>IF(ISBLANK(現行セット情報CSV!Q114),"",現行セット情報CSV!Q114)</f>
        <v/>
      </c>
      <c r="S114" s="53" t="str">
        <f>IF(ISBLANK(現行セット情報CSV!R114),"",現行セット情報CSV!R114)</f>
        <v/>
      </c>
      <c r="T114" s="53" t="str">
        <f>IF(ISBLANK(現行セット情報CSV!S114),"",現行セット情報CSV!S114)</f>
        <v/>
      </c>
      <c r="U114" s="53" t="str">
        <f ca="1">IFERROR(OFFSET('セット情報(宅配便）'!$P$2,MATCH($H114,BカートセットID入力!$C$4:$C$150,0),COLUMN()-COLUMN($U109)),IFERROR(OFFSET('セット情報(業務便）'!$P$2,MATCH($H114,BカートセットID入力!$F$4:$F$150,0),COLUMN()-COLUMN($U109)),IFERROR(OFFSET('セット情報（サンプル）'!$N$2,MATCH($H114,BカートセットID入力!$I$4:$I$150,0),COLUMN()-COLUMN($U109)),IFERROR(OFFSET('セット情報（イレギュラーサンプル）'!$N$2,MATCH($H114,BカートセットID入力!$L$4:$L$150,0),COLUMN()-COLUMN($U109)),""))))</f>
        <v/>
      </c>
      <c r="V114" s="53" t="str">
        <f ca="1">IFERROR(OFFSET('セット情報(宅配便）'!$P$2,MATCH($H114,BカートセットID入力!$C$4:$C$150,0),COLUMN()-COLUMN($U109)),IFERROR(OFFSET('セット情報(業務便）'!$P$2,MATCH($H114,BカートセットID入力!$F$4:$F$150,0),COLUMN()-COLUMN($U109)),IFERROR(OFFSET('セット情報（サンプル）'!$N$2,MATCH($H114,BカートセットID入力!$I$4:$I$150,0),COLUMN()-COLUMN($U109)),IFERROR(OFFSET('セット情報（イレギュラーサンプル）'!$N$2,MATCH($H114,BカートセットID入力!$L$4:$L$150,0),COLUMN()-COLUMN($U109)),""))))</f>
        <v/>
      </c>
      <c r="W114" s="53" t="str">
        <f ca="1">IFERROR(OFFSET('セット情報(宅配便）'!$P$2,MATCH($H114,BカートセットID入力!$C$4:$C$150,0),COLUMN()-COLUMN($U109)),IFERROR(OFFSET('セット情報(業務便）'!$P$2,MATCH($H114,BカートセットID入力!$F$4:$F$150,0),COLUMN()-COLUMN($U109)),IFERROR(OFFSET('セット情報（サンプル）'!$N$2,MATCH($H114,BカートセットID入力!$I$4:$I$150,0),COLUMN()-COLUMN($U109)),IFERROR(OFFSET('セット情報（イレギュラーサンプル）'!$N$2,MATCH($H114,BカートセットID入力!$L$4:$L$150,0),COLUMN()-COLUMN($U109)),""))))</f>
        <v/>
      </c>
      <c r="X114" s="53" t="str">
        <f ca="1">IFERROR(OFFSET('セット情報(宅配便）'!$P$2,MATCH($H114,BカートセットID入力!$C$4:$C$150,0),COLUMN()-COLUMN($U109)),IFERROR(OFFSET('セット情報(業務便）'!$P$2,MATCH($H114,BカートセットID入力!$F$4:$F$150,0),COLUMN()-COLUMN($U109)),IFERROR(OFFSET('セット情報（サンプル）'!$N$2,MATCH($H114,BカートセットID入力!$I$4:$I$150,0),COLUMN()-COLUMN($U109)),IFERROR(OFFSET('セット情報（イレギュラーサンプル）'!$N$2,MATCH($H114,BカートセットID入力!$L$4:$L$150,0),COLUMN()-COLUMN($U109)),""))))</f>
        <v/>
      </c>
      <c r="Y114" s="53" t="str">
        <f ca="1">IFERROR(OFFSET('セット情報(宅配便）'!$P$2,MATCH($H114,BカートセットID入力!$C$4:$C$150,0),COLUMN()-COLUMN($U109)),IFERROR(OFFSET('セット情報(業務便）'!$P$2,MATCH($H114,BカートセットID入力!$F$4:$F$150,0),COLUMN()-COLUMN($U109)),IFERROR(OFFSET('セット情報（サンプル）'!$N$2,MATCH($H114,BカートセットID入力!$I$4:$I$150,0),COLUMN()-COLUMN($U109)),IFERROR(OFFSET('セット情報（イレギュラーサンプル）'!$N$2,MATCH($H114,BカートセットID入力!$L$4:$L$150,0),COLUMN()-COLUMN($U109)),""))))</f>
        <v/>
      </c>
      <c r="Z114" s="53" t="str">
        <f ca="1">IFERROR(OFFSET('セット情報(宅配便）'!$P$2,MATCH($H114,BカートセットID入力!$C$4:$C$150,0),COLUMN()-COLUMN($U109)),IFERROR(OFFSET('セット情報(業務便）'!$P$2,MATCH($H114,BカートセットID入力!$F$4:$F$150,0),COLUMN()-COLUMN($U109)),IFERROR(OFFSET('セット情報（サンプル）'!$N$2,MATCH($H114,BカートセットID入力!$I$4:$I$150,0),COLUMN()-COLUMN($U109)),IFERROR(OFFSET('セット情報（イレギュラーサンプル）'!$N$2,MATCH($H114,BカートセットID入力!$L$4:$L$150,0),COLUMN()-COLUMN($U109)),""))))</f>
        <v/>
      </c>
      <c r="AA114" s="53" t="str">
        <f ca="1">IFERROR(OFFSET('セット情報(宅配便）'!$P$2,MATCH($H114,BカートセットID入力!$C$4:$C$150,0),COLUMN()-COLUMN($U109)),IFERROR(OFFSET('セット情報(業務便）'!$P$2,MATCH($H114,BカートセットID入力!$F$4:$F$150,0),COLUMN()-COLUMN($U109)),IFERROR(OFFSET('セット情報（サンプル）'!$N$2,MATCH($H114,BカートセットID入力!$I$4:$I$150,0),COLUMN()-COLUMN($U109)),IFERROR(OFFSET('セット情報（イレギュラーサンプル）'!$N$2,MATCH($H114,BカートセットID入力!$L$4:$L$150,0),COLUMN()-COLUMN($U109)),""))))</f>
        <v/>
      </c>
      <c r="AB114" s="53" t="str">
        <f ca="1">IFERROR(OFFSET('セット情報(宅配便）'!$P$2,MATCH($H114,BカートセットID入力!$C$4:$C$150,0),COLUMN()-COLUMN($U109)),IFERROR(OFFSET('セット情報(業務便）'!$P$2,MATCH($H114,BカートセットID入力!$F$4:$F$150,0),COLUMN()-COLUMN($U109)),IFERROR(OFFSET('セット情報（サンプル）'!$N$2,MATCH($H114,BカートセットID入力!$I$4:$I$150,0),COLUMN()-COLUMN($U109)),IFERROR(OFFSET('セット情報（イレギュラーサンプル）'!$N$2,MATCH($H114,BカートセットID入力!$L$4:$L$150,0),COLUMN()-COLUMN($U109)),""))))</f>
        <v/>
      </c>
      <c r="AC114" s="53" t="str">
        <f ca="1">IFERROR(OFFSET('セット情報(宅配便）'!$P$2,MATCH($H114,BカートセットID入力!$C$4:$C$150,0),COLUMN()-COLUMN($U109)),IFERROR(OFFSET('セット情報(業務便）'!$P$2,MATCH($H114,BカートセットID入力!$F$4:$F$150,0),COLUMN()-COLUMN($U109)),IFERROR(OFFSET('セット情報（サンプル）'!$N$2,MATCH($H114,BカートセットID入力!$I$4:$I$150,0),COLUMN()-COLUMN($U109)),IFERROR(OFFSET('セット情報（イレギュラーサンプル）'!$N$2,MATCH($H114,BカートセットID入力!$L$4:$L$150,0),COLUMN()-COLUMN($U109)),""))))</f>
        <v/>
      </c>
      <c r="AD114" s="53" t="str">
        <f ca="1">IFERROR(OFFSET('セット情報(宅配便）'!$P$2,MATCH($H114,BカートセットID入力!$C$4:$C$150,0),COLUMN()-COLUMN($U109)),IFERROR(OFFSET('セット情報(業務便）'!$P$2,MATCH($H114,BカートセットID入力!$F$4:$F$150,0),COLUMN()-COLUMN($U109)),IFERROR(OFFSET('セット情報（サンプル）'!$N$2,MATCH($H114,BカートセットID入力!$I$4:$I$150,0),COLUMN()-COLUMN($U109)),IFERROR(OFFSET('セット情報（イレギュラーサンプル）'!$N$2,MATCH($H114,BカートセットID入力!$L$4:$L$150,0),COLUMN()-COLUMN($U109)),""))))</f>
        <v/>
      </c>
      <c r="AE114" s="53" t="str">
        <f ca="1">IFERROR(OFFSET('セット情報(宅配便）'!$P$2,MATCH($H114,BカートセットID入力!$C$4:$C$150,0),COLUMN()-COLUMN($U109)),IFERROR(OFFSET('セット情報(業務便）'!$P$2,MATCH($H114,BカートセットID入力!$F$4:$F$150,0),COLUMN()-COLUMN($U109)),IFERROR(OFFSET('セット情報（サンプル）'!$N$2,MATCH($H114,BカートセットID入力!$I$4:$I$150,0),COLUMN()-COLUMN($U109)),IFERROR(OFFSET('セット情報（イレギュラーサンプル）'!$N$2,MATCH($H114,BカートセットID入力!$L$4:$L$150,0),COLUMN()-COLUMN($U109)),""))))</f>
        <v/>
      </c>
      <c r="AF114" s="53" t="str">
        <f ca="1">IFERROR(OFFSET('セット情報(宅配便）'!$P$2,MATCH($H114,BカートセットID入力!$C$4:$C$150,0),COLUMN()-COLUMN($U109)),IFERROR(OFFSET('セット情報(業務便）'!$P$2,MATCH($H114,BカートセットID入力!$F$4:$F$150,0),COLUMN()-COLUMN($U109)),IFERROR(OFFSET('セット情報（サンプル）'!$N$2,MATCH($H114,BカートセットID入力!$I$4:$I$150,0),COLUMN()-COLUMN($U109)),IFERROR(OFFSET('セット情報（イレギュラーサンプル）'!$N$2,MATCH($H114,BカートセットID入力!$L$4:$L$150,0),COLUMN()-COLUMN($U109)),""))))</f>
        <v/>
      </c>
      <c r="AG114" s="53" t="str">
        <f ca="1">IFERROR(OFFSET('セット情報(宅配便）'!$P$2,MATCH($H114,BカートセットID入力!$C$4:$C$150,0),COLUMN()-COLUMN($U109)),IFERROR(OFFSET('セット情報(業務便）'!$P$2,MATCH($H114,BカートセットID入力!$F$4:$F$150,0),COLUMN()-COLUMN($U109)),IFERROR(OFFSET('セット情報（サンプル）'!$N$2,MATCH($H114,BカートセットID入力!$I$4:$I$150,0),COLUMN()-COLUMN($U109)),IFERROR(OFFSET('セット情報（イレギュラーサンプル）'!$N$2,MATCH($H114,BカートセットID入力!$L$4:$L$150,0),COLUMN()-COLUMN($U109)),""))))</f>
        <v/>
      </c>
      <c r="AH114" s="53" t="str">
        <f ca="1">IFERROR(OFFSET('セット情報(宅配便）'!$P$2,MATCH($H114,BカートセットID入力!$C$4:$C$150,0),COLUMN()-COLUMN($U109)),IFERROR(OFFSET('セット情報(業務便）'!$P$2,MATCH($H114,BカートセットID入力!$F$4:$F$150,0),COLUMN()-COLUMN($U109)),IFERROR(OFFSET('セット情報（サンプル）'!$N$2,MATCH($H114,BカートセットID入力!$I$4:$I$150,0),COLUMN()-COLUMN($U109)),IFERROR(OFFSET('セット情報（イレギュラーサンプル）'!$N$2,MATCH($H114,BカートセットID入力!$L$4:$L$150,0),COLUMN()-COLUMN($U109)),""))))</f>
        <v/>
      </c>
      <c r="AI114" s="53" t="str">
        <f ca="1">IFERROR(OFFSET('セット情報(宅配便）'!$P$2,MATCH($H114,BカートセットID入力!$C$4:$C$150,0),COLUMN()-COLUMN($U109)),IFERROR(OFFSET('セット情報(業務便）'!$P$2,MATCH($H114,BカートセットID入力!$F$4:$F$150,0),COLUMN()-COLUMN($U109)),IFERROR(OFFSET('セット情報（サンプル）'!$N$2,MATCH($H114,BカートセットID入力!$I$4:$I$150,0),COLUMN()-COLUMN($U109)),IFERROR(OFFSET('セット情報（イレギュラーサンプル）'!$N$2,MATCH($H114,BカートセットID入力!$L$4:$L$150,0),COLUMN()-COLUMN($U109)),""))))</f>
        <v/>
      </c>
      <c r="AJ114" s="53" t="str">
        <f ca="1">IFERROR(OFFSET('セット情報(宅配便）'!$P$2,MATCH($H114,BカートセットID入力!$C$4:$C$150,0),COLUMN()-COLUMN($U109)),IFERROR(OFFSET('セット情報(業務便）'!$P$2,MATCH($H114,BカートセットID入力!$F$4:$F$150,0),COLUMN()-COLUMN($U109)),IFERROR(OFFSET('セット情報（サンプル）'!$N$2,MATCH($H114,BカートセットID入力!$I$4:$I$150,0),COLUMN()-COLUMN($U109)),IFERROR(OFFSET('セット情報（イレギュラーサンプル）'!$N$2,MATCH($H114,BカートセットID入力!$L$4:$L$150,0),COLUMN()-COLUMN($U109)),""))))</f>
        <v/>
      </c>
      <c r="AK114" s="53" t="str">
        <f ca="1">IFERROR(OFFSET('セット情報(宅配便）'!$P$2,MATCH($H114,BカートセットID入力!$C$4:$C$150,0),COLUMN()-COLUMN($U109)),IFERROR(OFFSET('セット情報(業務便）'!$P$2,MATCH($H114,BカートセットID入力!$F$4:$F$150,0),COLUMN()-COLUMN($U109)),IFERROR(OFFSET('セット情報（サンプル）'!$N$2,MATCH($H114,BカートセットID入力!$I$4:$I$150,0),COLUMN()-COLUMN($U109)),IFERROR(OFFSET('セット情報（イレギュラーサンプル）'!$N$2,MATCH($H114,BカートセットID入力!$L$4:$L$150,0),COLUMN()-COLUMN($U109)),""))))</f>
        <v/>
      </c>
      <c r="AL114" s="53" t="str">
        <f ca="1">IFERROR(OFFSET('セット情報(宅配便）'!$P$2,MATCH($H114,BカートセットID入力!$C$4:$C$150,0),COLUMN()-COLUMN($U109)),IFERROR(OFFSET('セット情報(業務便）'!$P$2,MATCH($H114,BカートセットID入力!$F$4:$F$150,0),COLUMN()-COLUMN($U109)),IFERROR(OFFSET('セット情報（サンプル）'!$N$2,MATCH($H114,BカートセットID入力!$I$4:$I$150,0),COLUMN()-COLUMN($U109)),IFERROR(OFFSET('セット情報（イレギュラーサンプル）'!$N$2,MATCH($H114,BカートセットID入力!$L$4:$L$150,0),COLUMN()-COLUMN($U109)),""))))</f>
        <v/>
      </c>
      <c r="AM114" s="53" t="str">
        <f ca="1">IFERROR(OFFSET('セット情報(宅配便）'!$P$2,MATCH($H114,BカートセットID入力!$C$4:$C$150,0),COLUMN()-COLUMN($U109)),IFERROR(OFFSET('セット情報(業務便）'!$P$2,MATCH($H114,BカートセットID入力!$F$4:$F$150,0),COLUMN()-COLUMN($U109)),IFERROR(OFFSET('セット情報（サンプル）'!$N$2,MATCH($H114,BカートセットID入力!$I$4:$I$150,0),COLUMN()-COLUMN($U109)),IFERROR(OFFSET('セット情報（イレギュラーサンプル）'!$N$2,MATCH($H114,BカートセットID入力!$L$4:$L$150,0),COLUMN()-COLUMN($U109)),""))))</f>
        <v/>
      </c>
      <c r="AN114" s="53" t="str">
        <f ca="1">IFERROR(OFFSET('セット情報(宅配便）'!$P$2,MATCH($H114,BカートセットID入力!$C$4:$C$150,0),COLUMN()-COLUMN($U109)),IFERROR(OFFSET('セット情報(業務便）'!$P$2,MATCH($H114,BカートセットID入力!$F$4:$F$150,0),COLUMN()-COLUMN($U109)),IFERROR(OFFSET('セット情報（サンプル）'!$N$2,MATCH($H114,BカートセットID入力!$I$4:$I$150,0),COLUMN()-COLUMN($U109)),IFERROR(OFFSET('セット情報（イレギュラーサンプル）'!$N$2,MATCH($H114,BカートセットID入力!$L$4:$L$150,0),COLUMN()-COLUMN($U109)),""))))</f>
        <v/>
      </c>
      <c r="AO114" s="53" t="str">
        <f ca="1">IFERROR(OFFSET('セット情報(宅配便）'!$P$2,MATCH($H114,BカートセットID入力!$C$4:$C$150,0),COLUMN()-COLUMN($U109)),IFERROR(OFFSET('セット情報(業務便）'!$P$2,MATCH($H114,BカートセットID入力!$F$4:$F$150,0),COLUMN()-COLUMN($U109)),IFERROR(OFFSET('セット情報（サンプル）'!$N$2,MATCH($H114,BカートセットID入力!$I$4:$I$150,0),COLUMN()-COLUMN($U109)),IFERROR(OFFSET('セット情報（イレギュラーサンプル）'!$N$2,MATCH($H114,BカートセットID入力!$L$4:$L$150,0),COLUMN()-COLUMN($U109)),""))))</f>
        <v/>
      </c>
      <c r="AP114" s="53" t="str">
        <f ca="1">IFERROR(OFFSET('セット情報(宅配便）'!$P$2,MATCH($H114,BカートセットID入力!$C$4:$C$150,0),COLUMN()-COLUMN($U109)),IFERROR(OFFSET('セット情報(業務便）'!$P$2,MATCH($H114,BカートセットID入力!$F$4:$F$150,0),COLUMN()-COLUMN($U109)),IFERROR(OFFSET('セット情報（サンプル）'!$N$2,MATCH($H114,BカートセットID入力!$I$4:$I$150,0),COLUMN()-COLUMN($U109)),IFERROR(OFFSET('セット情報（イレギュラーサンプル）'!$N$2,MATCH($H114,BカートセットID入力!$L$4:$L$150,0),COLUMN()-COLUMN($U109)),""))))</f>
        <v/>
      </c>
      <c r="AQ114" s="53" t="str">
        <f ca="1">IFERROR(OFFSET('セット情報(宅配便）'!$P$2,MATCH($H114,BカートセットID入力!$C$4:$C$150,0),COLUMN()-COLUMN($U109)),IFERROR(OFFSET('セット情報(業務便）'!$P$2,MATCH($H114,BカートセットID入力!$F$4:$F$150,0),COLUMN()-COLUMN($U109)),IFERROR(OFFSET('セット情報（サンプル）'!$N$2,MATCH($H114,BカートセットID入力!$I$4:$I$150,0),COLUMN()-COLUMN($U109)),IFERROR(OFFSET('セット情報（イレギュラーサンプル）'!$N$2,MATCH($H114,BカートセットID入力!$L$4:$L$150,0),COLUMN()-COLUMN($U109)),""))))</f>
        <v/>
      </c>
      <c r="AR114" s="53" t="str">
        <f ca="1">IFERROR(OFFSET('セット情報(宅配便）'!$P$2,MATCH($H114,BカートセットID入力!$C$4:$C$150,0),COLUMN()-COLUMN($U109)),IFERROR(OFFSET('セット情報(業務便）'!$P$2,MATCH($H114,BカートセットID入力!$F$4:$F$150,0),COLUMN()-COLUMN($U109)),IFERROR(OFFSET('セット情報（サンプル）'!$N$2,MATCH($H114,BカートセットID入力!$I$4:$I$150,0),COLUMN()-COLUMN($U109)),IFERROR(OFFSET('セット情報（イレギュラーサンプル）'!$N$2,MATCH($H114,BカートセットID入力!$L$4:$L$150,0),COLUMN()-COLUMN($U109)),""))))</f>
        <v/>
      </c>
      <c r="AS114" s="53" t="str">
        <f ca="1">IFERROR(OFFSET('セット情報(宅配便）'!$P$2,MATCH($H114,BカートセットID入力!$C$4:$C$150,0),COLUMN()-COLUMN($U109)),IFERROR(OFFSET('セット情報(業務便）'!$P$2,MATCH($H114,BカートセットID入力!$F$4:$F$150,0),COLUMN()-COLUMN($U109)),IFERROR(OFFSET('セット情報（サンプル）'!$N$2,MATCH($H114,BカートセットID入力!$I$4:$I$150,0),COLUMN()-COLUMN($U109)),IFERROR(OFFSET('セット情報（イレギュラーサンプル）'!$N$2,MATCH($H114,BカートセットID入力!$L$4:$L$150,0),COLUMN()-COLUMN($U109)),""))))</f>
        <v/>
      </c>
      <c r="AT114" s="53" t="str">
        <f ca="1">IFERROR(OFFSET('セット情報(宅配便）'!$P$2,MATCH($H114,BカートセットID入力!$C$4:$C$150,0),COLUMN()-COLUMN($U109)),IFERROR(OFFSET('セット情報(業務便）'!$P$2,MATCH($H114,BカートセットID入力!$F$4:$F$150,0),COLUMN()-COLUMN($U109)),IFERROR(OFFSET('セット情報（サンプル）'!$N$2,MATCH($H114,BカートセットID入力!$I$4:$I$150,0),COLUMN()-COLUMN($U109)),IFERROR(OFFSET('セット情報（イレギュラーサンプル）'!$N$2,MATCH($H114,BカートセットID入力!$L$4:$L$150,0),COLUMN()-COLUMN($U109)),""))))</f>
        <v/>
      </c>
    </row>
    <row r="115" spans="1:46">
      <c r="A115" s="144"/>
      <c r="B115" s="53" t="str">
        <f>IF(ISBLANK(現行セット情報CSV!A115),"",現行セット情報CSV!A115)</f>
        <v/>
      </c>
      <c r="C115" s="53" t="str">
        <f>IF(ISBLANK(現行セット情報CSV!B115),"",現行セット情報CSV!B115)&amp;IFERROR(VLOOKUP(A115,上部フリースペースHTML!$A$3:$H$5,8,FALSE),"")</f>
        <v/>
      </c>
      <c r="D115" s="53" t="str">
        <f>IF(ISBLANK(現行セット情報CSV!C115),"",現行セット情報CSV!C115)</f>
        <v/>
      </c>
      <c r="E115" s="53" t="str">
        <f>IF(ISBLANK(現行セット情報CSV!D115),"",現行セット情報CSV!D115)</f>
        <v/>
      </c>
      <c r="F115" s="53" t="str">
        <f>IF(ISBLANK(現行セット情報CSV!E115),"",現行セット情報CSV!E115)</f>
        <v/>
      </c>
      <c r="G115" s="53" t="str">
        <f>IF(ISBLANK(現行セット情報CSV!F115),"",現行セット情報CSV!F115)</f>
        <v/>
      </c>
      <c r="H115" s="53" t="str">
        <f>IF(ISBLANK(現行セット情報CSV!G115),"",現行セット情報CSV!G115)</f>
        <v/>
      </c>
      <c r="I115" s="53" t="str">
        <f>IF(ISBLANK(現行セット情報CSV!H115),"",現行セット情報CSV!H115)</f>
        <v/>
      </c>
      <c r="J115" s="53" t="str">
        <f>IF(ISBLANK(現行セット情報CSV!I115),"",現行セット情報CSV!I115&amp;"("&amp;TEXT($J$2,"yyyy年m月")&amp;"納品から)")</f>
        <v/>
      </c>
      <c r="K115" s="53" t="str">
        <f>IF(ISBLANK(現行セット情報CSV!J115),"",現行セット情報CSV!J115)</f>
        <v/>
      </c>
      <c r="L115" s="53" t="str">
        <f>IF(ISBLANK(現行セット情報CSV!K115),"",現行セット情報CSV!K115)</f>
        <v/>
      </c>
      <c r="M115" s="53" t="str">
        <f>IF(ISBLANK(現行セット情報CSV!L115),"",現行セット情報CSV!L115)</f>
        <v/>
      </c>
      <c r="N115" s="53" t="str">
        <f>IF(ISBLANK(現行セット情報CSV!M115),"",現行セット情報CSV!M115)</f>
        <v/>
      </c>
      <c r="O115" s="53" t="str">
        <f>IF(ISBLANK(現行セット情報CSV!N115),"",現行セット情報CSV!N115)</f>
        <v/>
      </c>
      <c r="P115" s="53" t="str">
        <f>IF(ISBLANK(現行セット情報CSV!O115),"",現行セット情報CSV!O115)</f>
        <v/>
      </c>
      <c r="Q115" s="53" t="str">
        <f>IF(ISBLANK(現行セット情報CSV!P115),"",現行セット情報CSV!P115)</f>
        <v/>
      </c>
      <c r="R115" s="53" t="str">
        <f>IF(ISBLANK(現行セット情報CSV!Q115),"",現行セット情報CSV!Q115)</f>
        <v/>
      </c>
      <c r="S115" s="53" t="str">
        <f>IF(ISBLANK(現行セット情報CSV!R115),"",現行セット情報CSV!R115)</f>
        <v/>
      </c>
      <c r="T115" s="53" t="str">
        <f>IF(ISBLANK(現行セット情報CSV!S115),"",現行セット情報CSV!S115)</f>
        <v/>
      </c>
      <c r="U115" s="53" t="str">
        <f ca="1">IFERROR(OFFSET('セット情報(宅配便）'!$P$2,MATCH($H115,BカートセットID入力!$C$4:$C$150,0),COLUMN()-COLUMN($U110)),IFERROR(OFFSET('セット情報(業務便）'!$P$2,MATCH($H115,BカートセットID入力!$F$4:$F$150,0),COLUMN()-COLUMN($U110)),IFERROR(OFFSET('セット情報（サンプル）'!$N$2,MATCH($H115,BカートセットID入力!$I$4:$I$150,0),COLUMN()-COLUMN($U110)),IFERROR(OFFSET('セット情報（イレギュラーサンプル）'!$N$2,MATCH($H115,BカートセットID入力!$L$4:$L$150,0),COLUMN()-COLUMN($U110)),""))))</f>
        <v/>
      </c>
      <c r="V115" s="53" t="str">
        <f ca="1">IFERROR(OFFSET('セット情報(宅配便）'!$P$2,MATCH($H115,BカートセットID入力!$C$4:$C$150,0),COLUMN()-COLUMN($U110)),IFERROR(OFFSET('セット情報(業務便）'!$P$2,MATCH($H115,BカートセットID入力!$F$4:$F$150,0),COLUMN()-COLUMN($U110)),IFERROR(OFFSET('セット情報（サンプル）'!$N$2,MATCH($H115,BカートセットID入力!$I$4:$I$150,0),COLUMN()-COLUMN($U110)),IFERROR(OFFSET('セット情報（イレギュラーサンプル）'!$N$2,MATCH($H115,BカートセットID入力!$L$4:$L$150,0),COLUMN()-COLUMN($U110)),""))))</f>
        <v/>
      </c>
      <c r="W115" s="53" t="str">
        <f ca="1">IFERROR(OFFSET('セット情報(宅配便）'!$P$2,MATCH($H115,BカートセットID入力!$C$4:$C$150,0),COLUMN()-COLUMN($U110)),IFERROR(OFFSET('セット情報(業務便）'!$P$2,MATCH($H115,BカートセットID入力!$F$4:$F$150,0),COLUMN()-COLUMN($U110)),IFERROR(OFFSET('セット情報（サンプル）'!$N$2,MATCH($H115,BカートセットID入力!$I$4:$I$150,0),COLUMN()-COLUMN($U110)),IFERROR(OFFSET('セット情報（イレギュラーサンプル）'!$N$2,MATCH($H115,BカートセットID入力!$L$4:$L$150,0),COLUMN()-COLUMN($U110)),""))))</f>
        <v/>
      </c>
      <c r="X115" s="53" t="str">
        <f ca="1">IFERROR(OFFSET('セット情報(宅配便）'!$P$2,MATCH($H115,BカートセットID入力!$C$4:$C$150,0),COLUMN()-COLUMN($U110)),IFERROR(OFFSET('セット情報(業務便）'!$P$2,MATCH($H115,BカートセットID入力!$F$4:$F$150,0),COLUMN()-COLUMN($U110)),IFERROR(OFFSET('セット情報（サンプル）'!$N$2,MATCH($H115,BカートセットID入力!$I$4:$I$150,0),COLUMN()-COLUMN($U110)),IFERROR(OFFSET('セット情報（イレギュラーサンプル）'!$N$2,MATCH($H115,BカートセットID入力!$L$4:$L$150,0),COLUMN()-COLUMN($U110)),""))))</f>
        <v/>
      </c>
      <c r="Y115" s="53" t="str">
        <f ca="1">IFERROR(OFFSET('セット情報(宅配便）'!$P$2,MATCH($H115,BカートセットID入力!$C$4:$C$150,0),COLUMN()-COLUMN($U110)),IFERROR(OFFSET('セット情報(業務便）'!$P$2,MATCH($H115,BカートセットID入力!$F$4:$F$150,0),COLUMN()-COLUMN($U110)),IFERROR(OFFSET('セット情報（サンプル）'!$N$2,MATCH($H115,BカートセットID入力!$I$4:$I$150,0),COLUMN()-COLUMN($U110)),IFERROR(OFFSET('セット情報（イレギュラーサンプル）'!$N$2,MATCH($H115,BカートセットID入力!$L$4:$L$150,0),COLUMN()-COLUMN($U110)),""))))</f>
        <v/>
      </c>
      <c r="Z115" s="53" t="str">
        <f ca="1">IFERROR(OFFSET('セット情報(宅配便）'!$P$2,MATCH($H115,BカートセットID入力!$C$4:$C$150,0),COLUMN()-COLUMN($U110)),IFERROR(OFFSET('セット情報(業務便）'!$P$2,MATCH($H115,BカートセットID入力!$F$4:$F$150,0),COLUMN()-COLUMN($U110)),IFERROR(OFFSET('セット情報（サンプル）'!$N$2,MATCH($H115,BカートセットID入力!$I$4:$I$150,0),COLUMN()-COLUMN($U110)),IFERROR(OFFSET('セット情報（イレギュラーサンプル）'!$N$2,MATCH($H115,BカートセットID入力!$L$4:$L$150,0),COLUMN()-COLUMN($U110)),""))))</f>
        <v/>
      </c>
      <c r="AA115" s="53" t="str">
        <f ca="1">IFERROR(OFFSET('セット情報(宅配便）'!$P$2,MATCH($H115,BカートセットID入力!$C$4:$C$150,0),COLUMN()-COLUMN($U110)),IFERROR(OFFSET('セット情報(業務便）'!$P$2,MATCH($H115,BカートセットID入力!$F$4:$F$150,0),COLUMN()-COLUMN($U110)),IFERROR(OFFSET('セット情報（サンプル）'!$N$2,MATCH($H115,BカートセットID入力!$I$4:$I$150,0),COLUMN()-COLUMN($U110)),IFERROR(OFFSET('セット情報（イレギュラーサンプル）'!$N$2,MATCH($H115,BカートセットID入力!$L$4:$L$150,0),COLUMN()-COLUMN($U110)),""))))</f>
        <v/>
      </c>
      <c r="AB115" s="53" t="str">
        <f ca="1">IFERROR(OFFSET('セット情報(宅配便）'!$P$2,MATCH($H115,BカートセットID入力!$C$4:$C$150,0),COLUMN()-COLUMN($U110)),IFERROR(OFFSET('セット情報(業務便）'!$P$2,MATCH($H115,BカートセットID入力!$F$4:$F$150,0),COLUMN()-COLUMN($U110)),IFERROR(OFFSET('セット情報（サンプル）'!$N$2,MATCH($H115,BカートセットID入力!$I$4:$I$150,0),COLUMN()-COLUMN($U110)),IFERROR(OFFSET('セット情報（イレギュラーサンプル）'!$N$2,MATCH($H115,BカートセットID入力!$L$4:$L$150,0),COLUMN()-COLUMN($U110)),""))))</f>
        <v/>
      </c>
      <c r="AC115" s="53" t="str">
        <f ca="1">IFERROR(OFFSET('セット情報(宅配便）'!$P$2,MATCH($H115,BカートセットID入力!$C$4:$C$150,0),COLUMN()-COLUMN($U110)),IFERROR(OFFSET('セット情報(業務便）'!$P$2,MATCH($H115,BカートセットID入力!$F$4:$F$150,0),COLUMN()-COLUMN($U110)),IFERROR(OFFSET('セット情報（サンプル）'!$N$2,MATCH($H115,BカートセットID入力!$I$4:$I$150,0),COLUMN()-COLUMN($U110)),IFERROR(OFFSET('セット情報（イレギュラーサンプル）'!$N$2,MATCH($H115,BカートセットID入力!$L$4:$L$150,0),COLUMN()-COLUMN($U110)),""))))</f>
        <v/>
      </c>
      <c r="AD115" s="53" t="str">
        <f ca="1">IFERROR(OFFSET('セット情報(宅配便）'!$P$2,MATCH($H115,BカートセットID入力!$C$4:$C$150,0),COLUMN()-COLUMN($U110)),IFERROR(OFFSET('セット情報(業務便）'!$P$2,MATCH($H115,BカートセットID入力!$F$4:$F$150,0),COLUMN()-COLUMN($U110)),IFERROR(OFFSET('セット情報（サンプル）'!$N$2,MATCH($H115,BカートセットID入力!$I$4:$I$150,0),COLUMN()-COLUMN($U110)),IFERROR(OFFSET('セット情報（イレギュラーサンプル）'!$N$2,MATCH($H115,BカートセットID入力!$L$4:$L$150,0),COLUMN()-COLUMN($U110)),""))))</f>
        <v/>
      </c>
      <c r="AE115" s="53" t="str">
        <f ca="1">IFERROR(OFFSET('セット情報(宅配便）'!$P$2,MATCH($H115,BカートセットID入力!$C$4:$C$150,0),COLUMN()-COLUMN($U110)),IFERROR(OFFSET('セット情報(業務便）'!$P$2,MATCH($H115,BカートセットID入力!$F$4:$F$150,0),COLUMN()-COLUMN($U110)),IFERROR(OFFSET('セット情報（サンプル）'!$N$2,MATCH($H115,BカートセットID入力!$I$4:$I$150,0),COLUMN()-COLUMN($U110)),IFERROR(OFFSET('セット情報（イレギュラーサンプル）'!$N$2,MATCH($H115,BカートセットID入力!$L$4:$L$150,0),COLUMN()-COLUMN($U110)),""))))</f>
        <v/>
      </c>
      <c r="AF115" s="53" t="str">
        <f ca="1">IFERROR(OFFSET('セット情報(宅配便）'!$P$2,MATCH($H115,BカートセットID入力!$C$4:$C$150,0),COLUMN()-COLUMN($U110)),IFERROR(OFFSET('セット情報(業務便）'!$P$2,MATCH($H115,BカートセットID入力!$F$4:$F$150,0),COLUMN()-COLUMN($U110)),IFERROR(OFFSET('セット情報（サンプル）'!$N$2,MATCH($H115,BカートセットID入力!$I$4:$I$150,0),COLUMN()-COLUMN($U110)),IFERROR(OFFSET('セット情報（イレギュラーサンプル）'!$N$2,MATCH($H115,BカートセットID入力!$L$4:$L$150,0),COLUMN()-COLUMN($U110)),""))))</f>
        <v/>
      </c>
      <c r="AG115" s="53" t="str">
        <f ca="1">IFERROR(OFFSET('セット情報(宅配便）'!$P$2,MATCH($H115,BカートセットID入力!$C$4:$C$150,0),COLUMN()-COLUMN($U110)),IFERROR(OFFSET('セット情報(業務便）'!$P$2,MATCH($H115,BカートセットID入力!$F$4:$F$150,0),COLUMN()-COLUMN($U110)),IFERROR(OFFSET('セット情報（サンプル）'!$N$2,MATCH($H115,BカートセットID入力!$I$4:$I$150,0),COLUMN()-COLUMN($U110)),IFERROR(OFFSET('セット情報（イレギュラーサンプル）'!$N$2,MATCH($H115,BカートセットID入力!$L$4:$L$150,0),COLUMN()-COLUMN($U110)),""))))</f>
        <v/>
      </c>
      <c r="AH115" s="53" t="str">
        <f ca="1">IFERROR(OFFSET('セット情報(宅配便）'!$P$2,MATCH($H115,BカートセットID入力!$C$4:$C$150,0),COLUMN()-COLUMN($U110)),IFERROR(OFFSET('セット情報(業務便）'!$P$2,MATCH($H115,BカートセットID入力!$F$4:$F$150,0),COLUMN()-COLUMN($U110)),IFERROR(OFFSET('セット情報（サンプル）'!$N$2,MATCH($H115,BカートセットID入力!$I$4:$I$150,0),COLUMN()-COLUMN($U110)),IFERROR(OFFSET('セット情報（イレギュラーサンプル）'!$N$2,MATCH($H115,BカートセットID入力!$L$4:$L$150,0),COLUMN()-COLUMN($U110)),""))))</f>
        <v/>
      </c>
      <c r="AI115" s="53" t="str">
        <f ca="1">IFERROR(OFFSET('セット情報(宅配便）'!$P$2,MATCH($H115,BカートセットID入力!$C$4:$C$150,0),COLUMN()-COLUMN($U110)),IFERROR(OFFSET('セット情報(業務便）'!$P$2,MATCH($H115,BカートセットID入力!$F$4:$F$150,0),COLUMN()-COLUMN($U110)),IFERROR(OFFSET('セット情報（サンプル）'!$N$2,MATCH($H115,BカートセットID入力!$I$4:$I$150,0),COLUMN()-COLUMN($U110)),IFERROR(OFFSET('セット情報（イレギュラーサンプル）'!$N$2,MATCH($H115,BカートセットID入力!$L$4:$L$150,0),COLUMN()-COLUMN($U110)),""))))</f>
        <v/>
      </c>
      <c r="AJ115" s="53" t="str">
        <f ca="1">IFERROR(OFFSET('セット情報(宅配便）'!$P$2,MATCH($H115,BカートセットID入力!$C$4:$C$150,0),COLUMN()-COLUMN($U110)),IFERROR(OFFSET('セット情報(業務便）'!$P$2,MATCH($H115,BカートセットID入力!$F$4:$F$150,0),COLUMN()-COLUMN($U110)),IFERROR(OFFSET('セット情報（サンプル）'!$N$2,MATCH($H115,BカートセットID入力!$I$4:$I$150,0),COLUMN()-COLUMN($U110)),IFERROR(OFFSET('セット情報（イレギュラーサンプル）'!$N$2,MATCH($H115,BカートセットID入力!$L$4:$L$150,0),COLUMN()-COLUMN($U110)),""))))</f>
        <v/>
      </c>
      <c r="AK115" s="53" t="str">
        <f ca="1">IFERROR(OFFSET('セット情報(宅配便）'!$P$2,MATCH($H115,BカートセットID入力!$C$4:$C$150,0),COLUMN()-COLUMN($U110)),IFERROR(OFFSET('セット情報(業務便）'!$P$2,MATCH($H115,BカートセットID入力!$F$4:$F$150,0),COLUMN()-COLUMN($U110)),IFERROR(OFFSET('セット情報（サンプル）'!$N$2,MATCH($H115,BカートセットID入力!$I$4:$I$150,0),COLUMN()-COLUMN($U110)),IFERROR(OFFSET('セット情報（イレギュラーサンプル）'!$N$2,MATCH($H115,BカートセットID入力!$L$4:$L$150,0),COLUMN()-COLUMN($U110)),""))))</f>
        <v/>
      </c>
      <c r="AL115" s="53" t="str">
        <f ca="1">IFERROR(OFFSET('セット情報(宅配便）'!$P$2,MATCH($H115,BカートセットID入力!$C$4:$C$150,0),COLUMN()-COLUMN($U110)),IFERROR(OFFSET('セット情報(業務便）'!$P$2,MATCH($H115,BカートセットID入力!$F$4:$F$150,0),COLUMN()-COLUMN($U110)),IFERROR(OFFSET('セット情報（サンプル）'!$N$2,MATCH($H115,BカートセットID入力!$I$4:$I$150,0),COLUMN()-COLUMN($U110)),IFERROR(OFFSET('セット情報（イレギュラーサンプル）'!$N$2,MATCH($H115,BカートセットID入力!$L$4:$L$150,0),COLUMN()-COLUMN($U110)),""))))</f>
        <v/>
      </c>
      <c r="AM115" s="53" t="str">
        <f ca="1">IFERROR(OFFSET('セット情報(宅配便）'!$P$2,MATCH($H115,BカートセットID入力!$C$4:$C$150,0),COLUMN()-COLUMN($U110)),IFERROR(OFFSET('セット情報(業務便）'!$P$2,MATCH($H115,BカートセットID入力!$F$4:$F$150,0),COLUMN()-COLUMN($U110)),IFERROR(OFFSET('セット情報（サンプル）'!$N$2,MATCH($H115,BカートセットID入力!$I$4:$I$150,0),COLUMN()-COLUMN($U110)),IFERROR(OFFSET('セット情報（イレギュラーサンプル）'!$N$2,MATCH($H115,BカートセットID入力!$L$4:$L$150,0),COLUMN()-COLUMN($U110)),""))))</f>
        <v/>
      </c>
      <c r="AN115" s="53" t="str">
        <f ca="1">IFERROR(OFFSET('セット情報(宅配便）'!$P$2,MATCH($H115,BカートセットID入力!$C$4:$C$150,0),COLUMN()-COLUMN($U110)),IFERROR(OFFSET('セット情報(業務便）'!$P$2,MATCH($H115,BカートセットID入力!$F$4:$F$150,0),COLUMN()-COLUMN($U110)),IFERROR(OFFSET('セット情報（サンプル）'!$N$2,MATCH($H115,BカートセットID入力!$I$4:$I$150,0),COLUMN()-COLUMN($U110)),IFERROR(OFFSET('セット情報（イレギュラーサンプル）'!$N$2,MATCH($H115,BカートセットID入力!$L$4:$L$150,0),COLUMN()-COLUMN($U110)),""))))</f>
        <v/>
      </c>
      <c r="AO115" s="53" t="str">
        <f ca="1">IFERROR(OFFSET('セット情報(宅配便）'!$P$2,MATCH($H115,BカートセットID入力!$C$4:$C$150,0),COLUMN()-COLUMN($U110)),IFERROR(OFFSET('セット情報(業務便）'!$P$2,MATCH($H115,BカートセットID入力!$F$4:$F$150,0),COLUMN()-COLUMN($U110)),IFERROR(OFFSET('セット情報（サンプル）'!$N$2,MATCH($H115,BカートセットID入力!$I$4:$I$150,0),COLUMN()-COLUMN($U110)),IFERROR(OFFSET('セット情報（イレギュラーサンプル）'!$N$2,MATCH($H115,BカートセットID入力!$L$4:$L$150,0),COLUMN()-COLUMN($U110)),""))))</f>
        <v/>
      </c>
      <c r="AP115" s="53" t="str">
        <f ca="1">IFERROR(OFFSET('セット情報(宅配便）'!$P$2,MATCH($H115,BカートセットID入力!$C$4:$C$150,0),COLUMN()-COLUMN($U110)),IFERROR(OFFSET('セット情報(業務便）'!$P$2,MATCH($H115,BカートセットID入力!$F$4:$F$150,0),COLUMN()-COLUMN($U110)),IFERROR(OFFSET('セット情報（サンプル）'!$N$2,MATCH($H115,BカートセットID入力!$I$4:$I$150,0),COLUMN()-COLUMN($U110)),IFERROR(OFFSET('セット情報（イレギュラーサンプル）'!$N$2,MATCH($H115,BカートセットID入力!$L$4:$L$150,0),COLUMN()-COLUMN($U110)),""))))</f>
        <v/>
      </c>
      <c r="AQ115" s="53" t="str">
        <f ca="1">IFERROR(OFFSET('セット情報(宅配便）'!$P$2,MATCH($H115,BカートセットID入力!$C$4:$C$150,0),COLUMN()-COLUMN($U110)),IFERROR(OFFSET('セット情報(業務便）'!$P$2,MATCH($H115,BカートセットID入力!$F$4:$F$150,0),COLUMN()-COLUMN($U110)),IFERROR(OFFSET('セット情報（サンプル）'!$N$2,MATCH($H115,BカートセットID入力!$I$4:$I$150,0),COLUMN()-COLUMN($U110)),IFERROR(OFFSET('セット情報（イレギュラーサンプル）'!$N$2,MATCH($H115,BカートセットID入力!$L$4:$L$150,0),COLUMN()-COLUMN($U110)),""))))</f>
        <v/>
      </c>
      <c r="AR115" s="53" t="str">
        <f ca="1">IFERROR(OFFSET('セット情報(宅配便）'!$P$2,MATCH($H115,BカートセットID入力!$C$4:$C$150,0),COLUMN()-COLUMN($U110)),IFERROR(OFFSET('セット情報(業務便）'!$P$2,MATCH($H115,BカートセットID入力!$F$4:$F$150,0),COLUMN()-COLUMN($U110)),IFERROR(OFFSET('セット情報（サンプル）'!$N$2,MATCH($H115,BカートセットID入力!$I$4:$I$150,0),COLUMN()-COLUMN($U110)),IFERROR(OFFSET('セット情報（イレギュラーサンプル）'!$N$2,MATCH($H115,BカートセットID入力!$L$4:$L$150,0),COLUMN()-COLUMN($U110)),""))))</f>
        <v/>
      </c>
      <c r="AS115" s="53" t="str">
        <f ca="1">IFERROR(OFFSET('セット情報(宅配便）'!$P$2,MATCH($H115,BカートセットID入力!$C$4:$C$150,0),COLUMN()-COLUMN($U110)),IFERROR(OFFSET('セット情報(業務便）'!$P$2,MATCH($H115,BカートセットID入力!$F$4:$F$150,0),COLUMN()-COLUMN($U110)),IFERROR(OFFSET('セット情報（サンプル）'!$N$2,MATCH($H115,BカートセットID入力!$I$4:$I$150,0),COLUMN()-COLUMN($U110)),IFERROR(OFFSET('セット情報（イレギュラーサンプル）'!$N$2,MATCH($H115,BカートセットID入力!$L$4:$L$150,0),COLUMN()-COLUMN($U110)),""))))</f>
        <v/>
      </c>
      <c r="AT115" s="53" t="str">
        <f ca="1">IFERROR(OFFSET('セット情報(宅配便）'!$P$2,MATCH($H115,BカートセットID入力!$C$4:$C$150,0),COLUMN()-COLUMN($U110)),IFERROR(OFFSET('セット情報(業務便）'!$P$2,MATCH($H115,BカートセットID入力!$F$4:$F$150,0),COLUMN()-COLUMN($U110)),IFERROR(OFFSET('セット情報（サンプル）'!$N$2,MATCH($H115,BカートセットID入力!$I$4:$I$150,0),COLUMN()-COLUMN($U110)),IFERROR(OFFSET('セット情報（イレギュラーサンプル）'!$N$2,MATCH($H115,BカートセットID入力!$L$4:$L$150,0),COLUMN()-COLUMN($U110)),""))))</f>
        <v/>
      </c>
    </row>
    <row r="116" spans="1:46">
      <c r="A116" s="144"/>
      <c r="B116" s="53" t="str">
        <f>IF(ISBLANK(現行セット情報CSV!A116),"",現行セット情報CSV!A116)</f>
        <v/>
      </c>
      <c r="C116" s="53" t="str">
        <f>IF(ISBLANK(現行セット情報CSV!B116),"",現行セット情報CSV!B116)&amp;IFERROR(VLOOKUP(A116,上部フリースペースHTML!$A$3:$H$5,8,FALSE),"")</f>
        <v/>
      </c>
      <c r="D116" s="53" t="str">
        <f>IF(ISBLANK(現行セット情報CSV!C116),"",現行セット情報CSV!C116)</f>
        <v/>
      </c>
      <c r="E116" s="53" t="str">
        <f>IF(ISBLANK(現行セット情報CSV!D116),"",現行セット情報CSV!D116)</f>
        <v/>
      </c>
      <c r="F116" s="53" t="str">
        <f>IF(ISBLANK(現行セット情報CSV!E116),"",現行セット情報CSV!E116)</f>
        <v/>
      </c>
      <c r="G116" s="53" t="str">
        <f>IF(ISBLANK(現行セット情報CSV!F116),"",現行セット情報CSV!F116)</f>
        <v/>
      </c>
      <c r="H116" s="53" t="str">
        <f>IF(ISBLANK(現行セット情報CSV!G116),"",現行セット情報CSV!G116)</f>
        <v/>
      </c>
      <c r="I116" s="53" t="str">
        <f>IF(ISBLANK(現行セット情報CSV!H116),"",現行セット情報CSV!H116)</f>
        <v/>
      </c>
      <c r="J116" s="53" t="str">
        <f>IF(ISBLANK(現行セット情報CSV!I116),"",現行セット情報CSV!I116&amp;"("&amp;TEXT($J$2,"yyyy年m月")&amp;"納品から)")</f>
        <v/>
      </c>
      <c r="K116" s="53" t="str">
        <f>IF(ISBLANK(現行セット情報CSV!J116),"",現行セット情報CSV!J116)</f>
        <v/>
      </c>
      <c r="L116" s="53" t="str">
        <f>IF(ISBLANK(現行セット情報CSV!K116),"",現行セット情報CSV!K116)</f>
        <v/>
      </c>
      <c r="M116" s="53" t="str">
        <f>IF(ISBLANK(現行セット情報CSV!L116),"",現行セット情報CSV!L116)</f>
        <v/>
      </c>
      <c r="N116" s="53" t="str">
        <f>IF(ISBLANK(現行セット情報CSV!M116),"",現行セット情報CSV!M116)</f>
        <v/>
      </c>
      <c r="O116" s="53" t="str">
        <f>IF(ISBLANK(現行セット情報CSV!N116),"",現行セット情報CSV!N116)</f>
        <v/>
      </c>
      <c r="P116" s="53" t="str">
        <f>IF(ISBLANK(現行セット情報CSV!O116),"",現行セット情報CSV!O116)</f>
        <v/>
      </c>
      <c r="Q116" s="53" t="str">
        <f>IF(ISBLANK(現行セット情報CSV!P116),"",現行セット情報CSV!P116)</f>
        <v/>
      </c>
      <c r="R116" s="53" t="str">
        <f>IF(ISBLANK(現行セット情報CSV!Q116),"",現行セット情報CSV!Q116)</f>
        <v/>
      </c>
      <c r="S116" s="53" t="str">
        <f>IF(ISBLANK(現行セット情報CSV!R116),"",現行セット情報CSV!R116)</f>
        <v/>
      </c>
      <c r="T116" s="53" t="str">
        <f>IF(ISBLANK(現行セット情報CSV!S116),"",現行セット情報CSV!S116)</f>
        <v/>
      </c>
      <c r="U116" s="53" t="str">
        <f ca="1">IFERROR(OFFSET('セット情報(宅配便）'!$P$2,MATCH($H116,BカートセットID入力!$C$4:$C$150,0),COLUMN()-COLUMN($U111)),IFERROR(OFFSET('セット情報(業務便）'!$P$2,MATCH($H116,BカートセットID入力!$F$4:$F$150,0),COLUMN()-COLUMN($U111)),IFERROR(OFFSET('セット情報（サンプル）'!$N$2,MATCH($H116,BカートセットID入力!$I$4:$I$150,0),COLUMN()-COLUMN($U111)),IFERROR(OFFSET('セット情報（イレギュラーサンプル）'!$N$2,MATCH($H116,BカートセットID入力!$L$4:$L$150,0),COLUMN()-COLUMN($U111)),""))))</f>
        <v/>
      </c>
      <c r="V116" s="53" t="str">
        <f ca="1">IFERROR(OFFSET('セット情報(宅配便）'!$P$2,MATCH($H116,BカートセットID入力!$C$4:$C$150,0),COLUMN()-COLUMN($U111)),IFERROR(OFFSET('セット情報(業務便）'!$P$2,MATCH($H116,BカートセットID入力!$F$4:$F$150,0),COLUMN()-COLUMN($U111)),IFERROR(OFFSET('セット情報（サンプル）'!$N$2,MATCH($H116,BカートセットID入力!$I$4:$I$150,0),COLUMN()-COLUMN($U111)),IFERROR(OFFSET('セット情報（イレギュラーサンプル）'!$N$2,MATCH($H116,BカートセットID入力!$L$4:$L$150,0),COLUMN()-COLUMN($U111)),""))))</f>
        <v/>
      </c>
      <c r="W116" s="53" t="str">
        <f ca="1">IFERROR(OFFSET('セット情報(宅配便）'!$P$2,MATCH($H116,BカートセットID入力!$C$4:$C$150,0),COLUMN()-COLUMN($U111)),IFERROR(OFFSET('セット情報(業務便）'!$P$2,MATCH($H116,BカートセットID入力!$F$4:$F$150,0),COLUMN()-COLUMN($U111)),IFERROR(OFFSET('セット情報（サンプル）'!$N$2,MATCH($H116,BカートセットID入力!$I$4:$I$150,0),COLUMN()-COLUMN($U111)),IFERROR(OFFSET('セット情報（イレギュラーサンプル）'!$N$2,MATCH($H116,BカートセットID入力!$L$4:$L$150,0),COLUMN()-COLUMN($U111)),""))))</f>
        <v/>
      </c>
      <c r="X116" s="53" t="str">
        <f ca="1">IFERROR(OFFSET('セット情報(宅配便）'!$P$2,MATCH($H116,BカートセットID入力!$C$4:$C$150,0),COLUMN()-COLUMN($U111)),IFERROR(OFFSET('セット情報(業務便）'!$P$2,MATCH($H116,BカートセットID入力!$F$4:$F$150,0),COLUMN()-COLUMN($U111)),IFERROR(OFFSET('セット情報（サンプル）'!$N$2,MATCH($H116,BカートセットID入力!$I$4:$I$150,0),COLUMN()-COLUMN($U111)),IFERROR(OFFSET('セット情報（イレギュラーサンプル）'!$N$2,MATCH($H116,BカートセットID入力!$L$4:$L$150,0),COLUMN()-COLUMN($U111)),""))))</f>
        <v/>
      </c>
      <c r="Y116" s="53" t="str">
        <f ca="1">IFERROR(OFFSET('セット情報(宅配便）'!$P$2,MATCH($H116,BカートセットID入力!$C$4:$C$150,0),COLUMN()-COLUMN($U111)),IFERROR(OFFSET('セット情報(業務便）'!$P$2,MATCH($H116,BカートセットID入力!$F$4:$F$150,0),COLUMN()-COLUMN($U111)),IFERROR(OFFSET('セット情報（サンプル）'!$N$2,MATCH($H116,BカートセットID入力!$I$4:$I$150,0),COLUMN()-COLUMN($U111)),IFERROR(OFFSET('セット情報（イレギュラーサンプル）'!$N$2,MATCH($H116,BカートセットID入力!$L$4:$L$150,0),COLUMN()-COLUMN($U111)),""))))</f>
        <v/>
      </c>
      <c r="Z116" s="53" t="str">
        <f ca="1">IFERROR(OFFSET('セット情報(宅配便）'!$P$2,MATCH($H116,BカートセットID入力!$C$4:$C$150,0),COLUMN()-COLUMN($U111)),IFERROR(OFFSET('セット情報(業務便）'!$P$2,MATCH($H116,BカートセットID入力!$F$4:$F$150,0),COLUMN()-COLUMN($U111)),IFERROR(OFFSET('セット情報（サンプル）'!$N$2,MATCH($H116,BカートセットID入力!$I$4:$I$150,0),COLUMN()-COLUMN($U111)),IFERROR(OFFSET('セット情報（イレギュラーサンプル）'!$N$2,MATCH($H116,BカートセットID入力!$L$4:$L$150,0),COLUMN()-COLUMN($U111)),""))))</f>
        <v/>
      </c>
      <c r="AA116" s="53" t="str">
        <f ca="1">IFERROR(OFFSET('セット情報(宅配便）'!$P$2,MATCH($H116,BカートセットID入力!$C$4:$C$150,0),COLUMN()-COLUMN($U111)),IFERROR(OFFSET('セット情報(業務便）'!$P$2,MATCH($H116,BカートセットID入力!$F$4:$F$150,0),COLUMN()-COLUMN($U111)),IFERROR(OFFSET('セット情報（サンプル）'!$N$2,MATCH($H116,BカートセットID入力!$I$4:$I$150,0),COLUMN()-COLUMN($U111)),IFERROR(OFFSET('セット情報（イレギュラーサンプル）'!$N$2,MATCH($H116,BカートセットID入力!$L$4:$L$150,0),COLUMN()-COLUMN($U111)),""))))</f>
        <v/>
      </c>
      <c r="AB116" s="53" t="str">
        <f ca="1">IFERROR(OFFSET('セット情報(宅配便）'!$P$2,MATCH($H116,BカートセットID入力!$C$4:$C$150,0),COLUMN()-COLUMN($U111)),IFERROR(OFFSET('セット情報(業務便）'!$P$2,MATCH($H116,BカートセットID入力!$F$4:$F$150,0),COLUMN()-COLUMN($U111)),IFERROR(OFFSET('セット情報（サンプル）'!$N$2,MATCH($H116,BカートセットID入力!$I$4:$I$150,0),COLUMN()-COLUMN($U111)),IFERROR(OFFSET('セット情報（イレギュラーサンプル）'!$N$2,MATCH($H116,BカートセットID入力!$L$4:$L$150,0),COLUMN()-COLUMN($U111)),""))))</f>
        <v/>
      </c>
      <c r="AC116" s="53" t="str">
        <f ca="1">IFERROR(OFFSET('セット情報(宅配便）'!$P$2,MATCH($H116,BカートセットID入力!$C$4:$C$150,0),COLUMN()-COLUMN($U111)),IFERROR(OFFSET('セット情報(業務便）'!$P$2,MATCH($H116,BカートセットID入力!$F$4:$F$150,0),COLUMN()-COLUMN($U111)),IFERROR(OFFSET('セット情報（サンプル）'!$N$2,MATCH($H116,BカートセットID入力!$I$4:$I$150,0),COLUMN()-COLUMN($U111)),IFERROR(OFFSET('セット情報（イレギュラーサンプル）'!$N$2,MATCH($H116,BカートセットID入力!$L$4:$L$150,0),COLUMN()-COLUMN($U111)),""))))</f>
        <v/>
      </c>
      <c r="AD116" s="53" t="str">
        <f ca="1">IFERROR(OFFSET('セット情報(宅配便）'!$P$2,MATCH($H116,BカートセットID入力!$C$4:$C$150,0),COLUMN()-COLUMN($U111)),IFERROR(OFFSET('セット情報(業務便）'!$P$2,MATCH($H116,BカートセットID入力!$F$4:$F$150,0),COLUMN()-COLUMN($U111)),IFERROR(OFFSET('セット情報（サンプル）'!$N$2,MATCH($H116,BカートセットID入力!$I$4:$I$150,0),COLUMN()-COLUMN($U111)),IFERROR(OFFSET('セット情報（イレギュラーサンプル）'!$N$2,MATCH($H116,BカートセットID入力!$L$4:$L$150,0),COLUMN()-COLUMN($U111)),""))))</f>
        <v/>
      </c>
      <c r="AE116" s="53" t="str">
        <f ca="1">IFERROR(OFFSET('セット情報(宅配便）'!$P$2,MATCH($H116,BカートセットID入力!$C$4:$C$150,0),COLUMN()-COLUMN($U111)),IFERROR(OFFSET('セット情報(業務便）'!$P$2,MATCH($H116,BカートセットID入力!$F$4:$F$150,0),COLUMN()-COLUMN($U111)),IFERROR(OFFSET('セット情報（サンプル）'!$N$2,MATCH($H116,BカートセットID入力!$I$4:$I$150,0),COLUMN()-COLUMN($U111)),IFERROR(OFFSET('セット情報（イレギュラーサンプル）'!$N$2,MATCH($H116,BカートセットID入力!$L$4:$L$150,0),COLUMN()-COLUMN($U111)),""))))</f>
        <v/>
      </c>
      <c r="AF116" s="53" t="str">
        <f ca="1">IFERROR(OFFSET('セット情報(宅配便）'!$P$2,MATCH($H116,BカートセットID入力!$C$4:$C$150,0),COLUMN()-COLUMN($U111)),IFERROR(OFFSET('セット情報(業務便）'!$P$2,MATCH($H116,BカートセットID入力!$F$4:$F$150,0),COLUMN()-COLUMN($U111)),IFERROR(OFFSET('セット情報（サンプル）'!$N$2,MATCH($H116,BカートセットID入力!$I$4:$I$150,0),COLUMN()-COLUMN($U111)),IFERROR(OFFSET('セット情報（イレギュラーサンプル）'!$N$2,MATCH($H116,BカートセットID入力!$L$4:$L$150,0),COLUMN()-COLUMN($U111)),""))))</f>
        <v/>
      </c>
      <c r="AG116" s="53" t="str">
        <f ca="1">IFERROR(OFFSET('セット情報(宅配便）'!$P$2,MATCH($H116,BカートセットID入力!$C$4:$C$150,0),COLUMN()-COLUMN($U111)),IFERROR(OFFSET('セット情報(業務便）'!$P$2,MATCH($H116,BカートセットID入力!$F$4:$F$150,0),COLUMN()-COLUMN($U111)),IFERROR(OFFSET('セット情報（サンプル）'!$N$2,MATCH($H116,BカートセットID入力!$I$4:$I$150,0),COLUMN()-COLUMN($U111)),IFERROR(OFFSET('セット情報（イレギュラーサンプル）'!$N$2,MATCH($H116,BカートセットID入力!$L$4:$L$150,0),COLUMN()-COLUMN($U111)),""))))</f>
        <v/>
      </c>
      <c r="AH116" s="53" t="str">
        <f ca="1">IFERROR(OFFSET('セット情報(宅配便）'!$P$2,MATCH($H116,BカートセットID入力!$C$4:$C$150,0),COLUMN()-COLUMN($U111)),IFERROR(OFFSET('セット情報(業務便）'!$P$2,MATCH($H116,BカートセットID入力!$F$4:$F$150,0),COLUMN()-COLUMN($U111)),IFERROR(OFFSET('セット情報（サンプル）'!$N$2,MATCH($H116,BカートセットID入力!$I$4:$I$150,0),COLUMN()-COLUMN($U111)),IFERROR(OFFSET('セット情報（イレギュラーサンプル）'!$N$2,MATCH($H116,BカートセットID入力!$L$4:$L$150,0),COLUMN()-COLUMN($U111)),""))))</f>
        <v/>
      </c>
      <c r="AI116" s="53" t="str">
        <f ca="1">IFERROR(OFFSET('セット情報(宅配便）'!$P$2,MATCH($H116,BカートセットID入力!$C$4:$C$150,0),COLUMN()-COLUMN($U111)),IFERROR(OFFSET('セット情報(業務便）'!$P$2,MATCH($H116,BカートセットID入力!$F$4:$F$150,0),COLUMN()-COLUMN($U111)),IFERROR(OFFSET('セット情報（サンプル）'!$N$2,MATCH($H116,BカートセットID入力!$I$4:$I$150,0),COLUMN()-COLUMN($U111)),IFERROR(OFFSET('セット情報（イレギュラーサンプル）'!$N$2,MATCH($H116,BカートセットID入力!$L$4:$L$150,0),COLUMN()-COLUMN($U111)),""))))</f>
        <v/>
      </c>
      <c r="AJ116" s="53" t="str">
        <f ca="1">IFERROR(OFFSET('セット情報(宅配便）'!$P$2,MATCH($H116,BカートセットID入力!$C$4:$C$150,0),COLUMN()-COLUMN($U111)),IFERROR(OFFSET('セット情報(業務便）'!$P$2,MATCH($H116,BカートセットID入力!$F$4:$F$150,0),COLUMN()-COLUMN($U111)),IFERROR(OFFSET('セット情報（サンプル）'!$N$2,MATCH($H116,BカートセットID入力!$I$4:$I$150,0),COLUMN()-COLUMN($U111)),IFERROR(OFFSET('セット情報（イレギュラーサンプル）'!$N$2,MATCH($H116,BカートセットID入力!$L$4:$L$150,0),COLUMN()-COLUMN($U111)),""))))</f>
        <v/>
      </c>
      <c r="AK116" s="53" t="str">
        <f ca="1">IFERROR(OFFSET('セット情報(宅配便）'!$P$2,MATCH($H116,BカートセットID入力!$C$4:$C$150,0),COLUMN()-COLUMN($U111)),IFERROR(OFFSET('セット情報(業務便）'!$P$2,MATCH($H116,BカートセットID入力!$F$4:$F$150,0),COLUMN()-COLUMN($U111)),IFERROR(OFFSET('セット情報（サンプル）'!$N$2,MATCH($H116,BカートセットID入力!$I$4:$I$150,0),COLUMN()-COLUMN($U111)),IFERROR(OFFSET('セット情報（イレギュラーサンプル）'!$N$2,MATCH($H116,BカートセットID入力!$L$4:$L$150,0),COLUMN()-COLUMN($U111)),""))))</f>
        <v/>
      </c>
      <c r="AL116" s="53" t="str">
        <f ca="1">IFERROR(OFFSET('セット情報(宅配便）'!$P$2,MATCH($H116,BカートセットID入力!$C$4:$C$150,0),COLUMN()-COLUMN($U111)),IFERROR(OFFSET('セット情報(業務便）'!$P$2,MATCH($H116,BカートセットID入力!$F$4:$F$150,0),COLUMN()-COLUMN($U111)),IFERROR(OFFSET('セット情報（サンプル）'!$N$2,MATCH($H116,BカートセットID入力!$I$4:$I$150,0),COLUMN()-COLUMN($U111)),IFERROR(OFFSET('セット情報（イレギュラーサンプル）'!$N$2,MATCH($H116,BカートセットID入力!$L$4:$L$150,0),COLUMN()-COLUMN($U111)),""))))</f>
        <v/>
      </c>
      <c r="AM116" s="53" t="str">
        <f ca="1">IFERROR(OFFSET('セット情報(宅配便）'!$P$2,MATCH($H116,BカートセットID入力!$C$4:$C$150,0),COLUMN()-COLUMN($U111)),IFERROR(OFFSET('セット情報(業務便）'!$P$2,MATCH($H116,BカートセットID入力!$F$4:$F$150,0),COLUMN()-COLUMN($U111)),IFERROR(OFFSET('セット情報（サンプル）'!$N$2,MATCH($H116,BカートセットID入力!$I$4:$I$150,0),COLUMN()-COLUMN($U111)),IFERROR(OFFSET('セット情報（イレギュラーサンプル）'!$N$2,MATCH($H116,BカートセットID入力!$L$4:$L$150,0),COLUMN()-COLUMN($U111)),""))))</f>
        <v/>
      </c>
      <c r="AN116" s="53" t="str">
        <f ca="1">IFERROR(OFFSET('セット情報(宅配便）'!$P$2,MATCH($H116,BカートセットID入力!$C$4:$C$150,0),COLUMN()-COLUMN($U111)),IFERROR(OFFSET('セット情報(業務便）'!$P$2,MATCH($H116,BカートセットID入力!$F$4:$F$150,0),COLUMN()-COLUMN($U111)),IFERROR(OFFSET('セット情報（サンプル）'!$N$2,MATCH($H116,BカートセットID入力!$I$4:$I$150,0),COLUMN()-COLUMN($U111)),IFERROR(OFFSET('セット情報（イレギュラーサンプル）'!$N$2,MATCH($H116,BカートセットID入力!$L$4:$L$150,0),COLUMN()-COLUMN($U111)),""))))</f>
        <v/>
      </c>
      <c r="AO116" s="53" t="str">
        <f ca="1">IFERROR(OFFSET('セット情報(宅配便）'!$P$2,MATCH($H116,BカートセットID入力!$C$4:$C$150,0),COLUMN()-COLUMN($U111)),IFERROR(OFFSET('セット情報(業務便）'!$P$2,MATCH($H116,BカートセットID入力!$F$4:$F$150,0),COLUMN()-COLUMN($U111)),IFERROR(OFFSET('セット情報（サンプル）'!$N$2,MATCH($H116,BカートセットID入力!$I$4:$I$150,0),COLUMN()-COLUMN($U111)),IFERROR(OFFSET('セット情報（イレギュラーサンプル）'!$N$2,MATCH($H116,BカートセットID入力!$L$4:$L$150,0),COLUMN()-COLUMN($U111)),""))))</f>
        <v/>
      </c>
      <c r="AP116" s="53" t="str">
        <f ca="1">IFERROR(OFFSET('セット情報(宅配便）'!$P$2,MATCH($H116,BカートセットID入力!$C$4:$C$150,0),COLUMN()-COLUMN($U111)),IFERROR(OFFSET('セット情報(業務便）'!$P$2,MATCH($H116,BカートセットID入力!$F$4:$F$150,0),COLUMN()-COLUMN($U111)),IFERROR(OFFSET('セット情報（サンプル）'!$N$2,MATCH($H116,BカートセットID入力!$I$4:$I$150,0),COLUMN()-COLUMN($U111)),IFERROR(OFFSET('セット情報（イレギュラーサンプル）'!$N$2,MATCH($H116,BカートセットID入力!$L$4:$L$150,0),COLUMN()-COLUMN($U111)),""))))</f>
        <v/>
      </c>
      <c r="AQ116" s="53" t="str">
        <f ca="1">IFERROR(OFFSET('セット情報(宅配便）'!$P$2,MATCH($H116,BカートセットID入力!$C$4:$C$150,0),COLUMN()-COLUMN($U111)),IFERROR(OFFSET('セット情報(業務便）'!$P$2,MATCH($H116,BカートセットID入力!$F$4:$F$150,0),COLUMN()-COLUMN($U111)),IFERROR(OFFSET('セット情報（サンプル）'!$N$2,MATCH($H116,BカートセットID入力!$I$4:$I$150,0),COLUMN()-COLUMN($U111)),IFERROR(OFFSET('セット情報（イレギュラーサンプル）'!$N$2,MATCH($H116,BカートセットID入力!$L$4:$L$150,0),COLUMN()-COLUMN($U111)),""))))</f>
        <v/>
      </c>
      <c r="AR116" s="53" t="str">
        <f ca="1">IFERROR(OFFSET('セット情報(宅配便）'!$P$2,MATCH($H116,BカートセットID入力!$C$4:$C$150,0),COLUMN()-COLUMN($U111)),IFERROR(OFFSET('セット情報(業務便）'!$P$2,MATCH($H116,BカートセットID入力!$F$4:$F$150,0),COLUMN()-COLUMN($U111)),IFERROR(OFFSET('セット情報（サンプル）'!$N$2,MATCH($H116,BカートセットID入力!$I$4:$I$150,0),COLUMN()-COLUMN($U111)),IFERROR(OFFSET('セット情報（イレギュラーサンプル）'!$N$2,MATCH($H116,BカートセットID入力!$L$4:$L$150,0),COLUMN()-COLUMN($U111)),""))))</f>
        <v/>
      </c>
      <c r="AS116" s="53" t="str">
        <f ca="1">IFERROR(OFFSET('セット情報(宅配便）'!$P$2,MATCH($H116,BカートセットID入力!$C$4:$C$150,0),COLUMN()-COLUMN($U111)),IFERROR(OFFSET('セット情報(業務便）'!$P$2,MATCH($H116,BカートセットID入力!$F$4:$F$150,0),COLUMN()-COLUMN($U111)),IFERROR(OFFSET('セット情報（サンプル）'!$N$2,MATCH($H116,BカートセットID入力!$I$4:$I$150,0),COLUMN()-COLUMN($U111)),IFERROR(OFFSET('セット情報（イレギュラーサンプル）'!$N$2,MATCH($H116,BカートセットID入力!$L$4:$L$150,0),COLUMN()-COLUMN($U111)),""))))</f>
        <v/>
      </c>
      <c r="AT116" s="53" t="str">
        <f ca="1">IFERROR(OFFSET('セット情報(宅配便）'!$P$2,MATCH($H116,BカートセットID入力!$C$4:$C$150,0),COLUMN()-COLUMN($U111)),IFERROR(OFFSET('セット情報(業務便）'!$P$2,MATCH($H116,BカートセットID入力!$F$4:$F$150,0),COLUMN()-COLUMN($U111)),IFERROR(OFFSET('セット情報（サンプル）'!$N$2,MATCH($H116,BカートセットID入力!$I$4:$I$150,0),COLUMN()-COLUMN($U111)),IFERROR(OFFSET('セット情報（イレギュラーサンプル）'!$N$2,MATCH($H116,BカートセットID入力!$L$4:$L$150,0),COLUMN()-COLUMN($U111)),""))))</f>
        <v/>
      </c>
    </row>
    <row r="117" spans="1:46">
      <c r="A117" s="144"/>
      <c r="B117" s="53" t="str">
        <f>IF(ISBLANK(現行セット情報CSV!A117),"",現行セット情報CSV!A117)</f>
        <v/>
      </c>
      <c r="C117" s="53" t="str">
        <f>IF(ISBLANK(現行セット情報CSV!B117),"",現行セット情報CSV!B117)&amp;IFERROR(VLOOKUP(A117,上部フリースペースHTML!$A$3:$H$5,8,FALSE),"")</f>
        <v/>
      </c>
      <c r="D117" s="53" t="str">
        <f>IF(ISBLANK(現行セット情報CSV!C117),"",現行セット情報CSV!C117)</f>
        <v/>
      </c>
      <c r="E117" s="53" t="str">
        <f>IF(ISBLANK(現行セット情報CSV!D117),"",現行セット情報CSV!D117)</f>
        <v/>
      </c>
      <c r="F117" s="53" t="str">
        <f>IF(ISBLANK(現行セット情報CSV!E117),"",現行セット情報CSV!E117)</f>
        <v/>
      </c>
      <c r="G117" s="53" t="str">
        <f>IF(ISBLANK(現行セット情報CSV!F117),"",現行セット情報CSV!F117)</f>
        <v/>
      </c>
      <c r="H117" s="53" t="str">
        <f>IF(ISBLANK(現行セット情報CSV!G117),"",現行セット情報CSV!G117)</f>
        <v/>
      </c>
      <c r="I117" s="53" t="str">
        <f>IF(ISBLANK(現行セット情報CSV!H117),"",現行セット情報CSV!H117)</f>
        <v/>
      </c>
      <c r="J117" s="53" t="str">
        <f>IF(ISBLANK(現行セット情報CSV!I117),"",現行セット情報CSV!I117&amp;"("&amp;TEXT($J$2,"yyyy年m月")&amp;"納品から)")</f>
        <v/>
      </c>
      <c r="K117" s="53" t="str">
        <f>IF(ISBLANK(現行セット情報CSV!J117),"",現行セット情報CSV!J117)</f>
        <v/>
      </c>
      <c r="L117" s="53" t="str">
        <f>IF(ISBLANK(現行セット情報CSV!K117),"",現行セット情報CSV!K117)</f>
        <v/>
      </c>
      <c r="M117" s="53" t="str">
        <f>IF(ISBLANK(現行セット情報CSV!L117),"",現行セット情報CSV!L117)</f>
        <v/>
      </c>
      <c r="N117" s="53" t="str">
        <f>IF(ISBLANK(現行セット情報CSV!M117),"",現行セット情報CSV!M117)</f>
        <v/>
      </c>
      <c r="O117" s="53" t="str">
        <f>IF(ISBLANK(現行セット情報CSV!N117),"",現行セット情報CSV!N117)</f>
        <v/>
      </c>
      <c r="P117" s="53" t="str">
        <f>IF(ISBLANK(現行セット情報CSV!O117),"",現行セット情報CSV!O117)</f>
        <v/>
      </c>
      <c r="Q117" s="53" t="str">
        <f>IF(ISBLANK(現行セット情報CSV!P117),"",現行セット情報CSV!P117)</f>
        <v/>
      </c>
      <c r="R117" s="53" t="str">
        <f>IF(ISBLANK(現行セット情報CSV!Q117),"",現行セット情報CSV!Q117)</f>
        <v/>
      </c>
      <c r="S117" s="53" t="str">
        <f>IF(ISBLANK(現行セット情報CSV!R117),"",現行セット情報CSV!R117)</f>
        <v/>
      </c>
      <c r="T117" s="53" t="str">
        <f>IF(ISBLANK(現行セット情報CSV!S117),"",現行セット情報CSV!S117)</f>
        <v/>
      </c>
      <c r="U117" s="53" t="str">
        <f ca="1">IFERROR(OFFSET('セット情報(宅配便）'!$P$2,MATCH($H117,BカートセットID入力!$C$4:$C$150,0),COLUMN()-COLUMN($U112)),IFERROR(OFFSET('セット情報(業務便）'!$P$2,MATCH($H117,BカートセットID入力!$F$4:$F$150,0),COLUMN()-COLUMN($U112)),IFERROR(OFFSET('セット情報（サンプル）'!$N$2,MATCH($H117,BカートセットID入力!$I$4:$I$150,0),COLUMN()-COLUMN($U112)),IFERROR(OFFSET('セット情報（イレギュラーサンプル）'!$N$2,MATCH($H117,BカートセットID入力!$L$4:$L$150,0),COLUMN()-COLUMN($U112)),""))))</f>
        <v/>
      </c>
      <c r="V117" s="53" t="str">
        <f ca="1">IFERROR(OFFSET('セット情報(宅配便）'!$P$2,MATCH($H117,BカートセットID入力!$C$4:$C$150,0),COLUMN()-COLUMN($U112)),IFERROR(OFFSET('セット情報(業務便）'!$P$2,MATCH($H117,BカートセットID入力!$F$4:$F$150,0),COLUMN()-COLUMN($U112)),IFERROR(OFFSET('セット情報（サンプル）'!$N$2,MATCH($H117,BカートセットID入力!$I$4:$I$150,0),COLUMN()-COLUMN($U112)),IFERROR(OFFSET('セット情報（イレギュラーサンプル）'!$N$2,MATCH($H117,BカートセットID入力!$L$4:$L$150,0),COLUMN()-COLUMN($U112)),""))))</f>
        <v/>
      </c>
      <c r="W117" s="53" t="str">
        <f ca="1">IFERROR(OFFSET('セット情報(宅配便）'!$P$2,MATCH($H117,BカートセットID入力!$C$4:$C$150,0),COLUMN()-COLUMN($U112)),IFERROR(OFFSET('セット情報(業務便）'!$P$2,MATCH($H117,BカートセットID入力!$F$4:$F$150,0),COLUMN()-COLUMN($U112)),IFERROR(OFFSET('セット情報（サンプル）'!$N$2,MATCH($H117,BカートセットID入力!$I$4:$I$150,0),COLUMN()-COLUMN($U112)),IFERROR(OFFSET('セット情報（イレギュラーサンプル）'!$N$2,MATCH($H117,BカートセットID入力!$L$4:$L$150,0),COLUMN()-COLUMN($U112)),""))))</f>
        <v/>
      </c>
      <c r="X117" s="53" t="str">
        <f ca="1">IFERROR(OFFSET('セット情報(宅配便）'!$P$2,MATCH($H117,BカートセットID入力!$C$4:$C$150,0),COLUMN()-COLUMN($U112)),IFERROR(OFFSET('セット情報(業務便）'!$P$2,MATCH($H117,BカートセットID入力!$F$4:$F$150,0),COLUMN()-COLUMN($U112)),IFERROR(OFFSET('セット情報（サンプル）'!$N$2,MATCH($H117,BカートセットID入力!$I$4:$I$150,0),COLUMN()-COLUMN($U112)),IFERROR(OFFSET('セット情報（イレギュラーサンプル）'!$N$2,MATCH($H117,BカートセットID入力!$L$4:$L$150,0),COLUMN()-COLUMN($U112)),""))))</f>
        <v/>
      </c>
      <c r="Y117" s="53" t="str">
        <f ca="1">IFERROR(OFFSET('セット情報(宅配便）'!$P$2,MATCH($H117,BカートセットID入力!$C$4:$C$150,0),COLUMN()-COLUMN($U112)),IFERROR(OFFSET('セット情報(業務便）'!$P$2,MATCH($H117,BカートセットID入力!$F$4:$F$150,0),COLUMN()-COLUMN($U112)),IFERROR(OFFSET('セット情報（サンプル）'!$N$2,MATCH($H117,BカートセットID入力!$I$4:$I$150,0),COLUMN()-COLUMN($U112)),IFERROR(OFFSET('セット情報（イレギュラーサンプル）'!$N$2,MATCH($H117,BカートセットID入力!$L$4:$L$150,0),COLUMN()-COLUMN($U112)),""))))</f>
        <v/>
      </c>
      <c r="Z117" s="53" t="str">
        <f ca="1">IFERROR(OFFSET('セット情報(宅配便）'!$P$2,MATCH($H117,BカートセットID入力!$C$4:$C$150,0),COLUMN()-COLUMN($U112)),IFERROR(OFFSET('セット情報(業務便）'!$P$2,MATCH($H117,BカートセットID入力!$F$4:$F$150,0),COLUMN()-COLUMN($U112)),IFERROR(OFFSET('セット情報（サンプル）'!$N$2,MATCH($H117,BカートセットID入力!$I$4:$I$150,0),COLUMN()-COLUMN($U112)),IFERROR(OFFSET('セット情報（イレギュラーサンプル）'!$N$2,MATCH($H117,BカートセットID入力!$L$4:$L$150,0),COLUMN()-COLUMN($U112)),""))))</f>
        <v/>
      </c>
      <c r="AA117" s="53" t="str">
        <f ca="1">IFERROR(OFFSET('セット情報(宅配便）'!$P$2,MATCH($H117,BカートセットID入力!$C$4:$C$150,0),COLUMN()-COLUMN($U112)),IFERROR(OFFSET('セット情報(業務便）'!$P$2,MATCH($H117,BカートセットID入力!$F$4:$F$150,0),COLUMN()-COLUMN($U112)),IFERROR(OFFSET('セット情報（サンプル）'!$N$2,MATCH($H117,BカートセットID入力!$I$4:$I$150,0),COLUMN()-COLUMN($U112)),IFERROR(OFFSET('セット情報（イレギュラーサンプル）'!$N$2,MATCH($H117,BカートセットID入力!$L$4:$L$150,0),COLUMN()-COLUMN($U112)),""))))</f>
        <v/>
      </c>
      <c r="AB117" s="53" t="str">
        <f ca="1">IFERROR(OFFSET('セット情報(宅配便）'!$P$2,MATCH($H117,BカートセットID入力!$C$4:$C$150,0),COLUMN()-COLUMN($U112)),IFERROR(OFFSET('セット情報(業務便）'!$P$2,MATCH($H117,BカートセットID入力!$F$4:$F$150,0),COLUMN()-COLUMN($U112)),IFERROR(OFFSET('セット情報（サンプル）'!$N$2,MATCH($H117,BカートセットID入力!$I$4:$I$150,0),COLUMN()-COLUMN($U112)),IFERROR(OFFSET('セット情報（イレギュラーサンプル）'!$N$2,MATCH($H117,BカートセットID入力!$L$4:$L$150,0),COLUMN()-COLUMN($U112)),""))))</f>
        <v/>
      </c>
      <c r="AC117" s="53" t="str">
        <f ca="1">IFERROR(OFFSET('セット情報(宅配便）'!$P$2,MATCH($H117,BカートセットID入力!$C$4:$C$150,0),COLUMN()-COLUMN($U112)),IFERROR(OFFSET('セット情報(業務便）'!$P$2,MATCH($H117,BカートセットID入力!$F$4:$F$150,0),COLUMN()-COLUMN($U112)),IFERROR(OFFSET('セット情報（サンプル）'!$N$2,MATCH($H117,BカートセットID入力!$I$4:$I$150,0),COLUMN()-COLUMN($U112)),IFERROR(OFFSET('セット情報（イレギュラーサンプル）'!$N$2,MATCH($H117,BカートセットID入力!$L$4:$L$150,0),COLUMN()-COLUMN($U112)),""))))</f>
        <v/>
      </c>
      <c r="AD117" s="53" t="str">
        <f ca="1">IFERROR(OFFSET('セット情報(宅配便）'!$P$2,MATCH($H117,BカートセットID入力!$C$4:$C$150,0),COLUMN()-COLUMN($U112)),IFERROR(OFFSET('セット情報(業務便）'!$P$2,MATCH($H117,BカートセットID入力!$F$4:$F$150,0),COLUMN()-COLUMN($U112)),IFERROR(OFFSET('セット情報（サンプル）'!$N$2,MATCH($H117,BカートセットID入力!$I$4:$I$150,0),COLUMN()-COLUMN($U112)),IFERROR(OFFSET('セット情報（イレギュラーサンプル）'!$N$2,MATCH($H117,BカートセットID入力!$L$4:$L$150,0),COLUMN()-COLUMN($U112)),""))))</f>
        <v/>
      </c>
      <c r="AE117" s="53" t="str">
        <f ca="1">IFERROR(OFFSET('セット情報(宅配便）'!$P$2,MATCH($H117,BカートセットID入力!$C$4:$C$150,0),COLUMN()-COLUMN($U112)),IFERROR(OFFSET('セット情報(業務便）'!$P$2,MATCH($H117,BカートセットID入力!$F$4:$F$150,0),COLUMN()-COLUMN($U112)),IFERROR(OFFSET('セット情報（サンプル）'!$N$2,MATCH($H117,BカートセットID入力!$I$4:$I$150,0),COLUMN()-COLUMN($U112)),IFERROR(OFFSET('セット情報（イレギュラーサンプル）'!$N$2,MATCH($H117,BカートセットID入力!$L$4:$L$150,0),COLUMN()-COLUMN($U112)),""))))</f>
        <v/>
      </c>
      <c r="AF117" s="53" t="str">
        <f ca="1">IFERROR(OFFSET('セット情報(宅配便）'!$P$2,MATCH($H117,BカートセットID入力!$C$4:$C$150,0),COLUMN()-COLUMN($U112)),IFERROR(OFFSET('セット情報(業務便）'!$P$2,MATCH($H117,BカートセットID入力!$F$4:$F$150,0),COLUMN()-COLUMN($U112)),IFERROR(OFFSET('セット情報（サンプル）'!$N$2,MATCH($H117,BカートセットID入力!$I$4:$I$150,0),COLUMN()-COLUMN($U112)),IFERROR(OFFSET('セット情報（イレギュラーサンプル）'!$N$2,MATCH($H117,BカートセットID入力!$L$4:$L$150,0),COLUMN()-COLUMN($U112)),""))))</f>
        <v/>
      </c>
      <c r="AG117" s="53" t="str">
        <f ca="1">IFERROR(OFFSET('セット情報(宅配便）'!$P$2,MATCH($H117,BカートセットID入力!$C$4:$C$150,0),COLUMN()-COLUMN($U112)),IFERROR(OFFSET('セット情報(業務便）'!$P$2,MATCH($H117,BカートセットID入力!$F$4:$F$150,0),COLUMN()-COLUMN($U112)),IFERROR(OFFSET('セット情報（サンプル）'!$N$2,MATCH($H117,BカートセットID入力!$I$4:$I$150,0),COLUMN()-COLUMN($U112)),IFERROR(OFFSET('セット情報（イレギュラーサンプル）'!$N$2,MATCH($H117,BカートセットID入力!$L$4:$L$150,0),COLUMN()-COLUMN($U112)),""))))</f>
        <v/>
      </c>
      <c r="AH117" s="53" t="str">
        <f ca="1">IFERROR(OFFSET('セット情報(宅配便）'!$P$2,MATCH($H117,BカートセットID入力!$C$4:$C$150,0),COLUMN()-COLUMN($U112)),IFERROR(OFFSET('セット情報(業務便）'!$P$2,MATCH($H117,BカートセットID入力!$F$4:$F$150,0),COLUMN()-COLUMN($U112)),IFERROR(OFFSET('セット情報（サンプル）'!$N$2,MATCH($H117,BカートセットID入力!$I$4:$I$150,0),COLUMN()-COLUMN($U112)),IFERROR(OFFSET('セット情報（イレギュラーサンプル）'!$N$2,MATCH($H117,BカートセットID入力!$L$4:$L$150,0),COLUMN()-COLUMN($U112)),""))))</f>
        <v/>
      </c>
      <c r="AI117" s="53" t="str">
        <f ca="1">IFERROR(OFFSET('セット情報(宅配便）'!$P$2,MATCH($H117,BカートセットID入力!$C$4:$C$150,0),COLUMN()-COLUMN($U112)),IFERROR(OFFSET('セット情報(業務便）'!$P$2,MATCH($H117,BカートセットID入力!$F$4:$F$150,0),COLUMN()-COLUMN($U112)),IFERROR(OFFSET('セット情報（サンプル）'!$N$2,MATCH($H117,BカートセットID入力!$I$4:$I$150,0),COLUMN()-COLUMN($U112)),IFERROR(OFFSET('セット情報（イレギュラーサンプル）'!$N$2,MATCH($H117,BカートセットID入力!$L$4:$L$150,0),COLUMN()-COLUMN($U112)),""))))</f>
        <v/>
      </c>
      <c r="AJ117" s="53" t="str">
        <f ca="1">IFERROR(OFFSET('セット情報(宅配便）'!$P$2,MATCH($H117,BカートセットID入力!$C$4:$C$150,0),COLUMN()-COLUMN($U112)),IFERROR(OFFSET('セット情報(業務便）'!$P$2,MATCH($H117,BカートセットID入力!$F$4:$F$150,0),COLUMN()-COLUMN($U112)),IFERROR(OFFSET('セット情報（サンプル）'!$N$2,MATCH($H117,BカートセットID入力!$I$4:$I$150,0),COLUMN()-COLUMN($U112)),IFERROR(OFFSET('セット情報（イレギュラーサンプル）'!$N$2,MATCH($H117,BカートセットID入力!$L$4:$L$150,0),COLUMN()-COLUMN($U112)),""))))</f>
        <v/>
      </c>
      <c r="AK117" s="53" t="str">
        <f ca="1">IFERROR(OFFSET('セット情報(宅配便）'!$P$2,MATCH($H117,BカートセットID入力!$C$4:$C$150,0),COLUMN()-COLUMN($U112)),IFERROR(OFFSET('セット情報(業務便）'!$P$2,MATCH($H117,BカートセットID入力!$F$4:$F$150,0),COLUMN()-COLUMN($U112)),IFERROR(OFFSET('セット情報（サンプル）'!$N$2,MATCH($H117,BカートセットID入力!$I$4:$I$150,0),COLUMN()-COLUMN($U112)),IFERROR(OFFSET('セット情報（イレギュラーサンプル）'!$N$2,MATCH($H117,BカートセットID入力!$L$4:$L$150,0),COLUMN()-COLUMN($U112)),""))))</f>
        <v/>
      </c>
      <c r="AL117" s="53" t="str">
        <f ca="1">IFERROR(OFFSET('セット情報(宅配便）'!$P$2,MATCH($H117,BカートセットID入力!$C$4:$C$150,0),COLUMN()-COLUMN($U112)),IFERROR(OFFSET('セット情報(業務便）'!$P$2,MATCH($H117,BカートセットID入力!$F$4:$F$150,0),COLUMN()-COLUMN($U112)),IFERROR(OFFSET('セット情報（サンプル）'!$N$2,MATCH($H117,BカートセットID入力!$I$4:$I$150,0),COLUMN()-COLUMN($U112)),IFERROR(OFFSET('セット情報（イレギュラーサンプル）'!$N$2,MATCH($H117,BカートセットID入力!$L$4:$L$150,0),COLUMN()-COLUMN($U112)),""))))</f>
        <v/>
      </c>
      <c r="AM117" s="53" t="str">
        <f ca="1">IFERROR(OFFSET('セット情報(宅配便）'!$P$2,MATCH($H117,BカートセットID入力!$C$4:$C$150,0),COLUMN()-COLUMN($U112)),IFERROR(OFFSET('セット情報(業務便）'!$P$2,MATCH($H117,BカートセットID入力!$F$4:$F$150,0),COLUMN()-COLUMN($U112)),IFERROR(OFFSET('セット情報（サンプル）'!$N$2,MATCH($H117,BカートセットID入力!$I$4:$I$150,0),COLUMN()-COLUMN($U112)),IFERROR(OFFSET('セット情報（イレギュラーサンプル）'!$N$2,MATCH($H117,BカートセットID入力!$L$4:$L$150,0),COLUMN()-COLUMN($U112)),""))))</f>
        <v/>
      </c>
      <c r="AN117" s="53" t="str">
        <f ca="1">IFERROR(OFFSET('セット情報(宅配便）'!$P$2,MATCH($H117,BカートセットID入力!$C$4:$C$150,0),COLUMN()-COLUMN($U112)),IFERROR(OFFSET('セット情報(業務便）'!$P$2,MATCH($H117,BカートセットID入力!$F$4:$F$150,0),COLUMN()-COLUMN($U112)),IFERROR(OFFSET('セット情報（サンプル）'!$N$2,MATCH($H117,BカートセットID入力!$I$4:$I$150,0),COLUMN()-COLUMN($U112)),IFERROR(OFFSET('セット情報（イレギュラーサンプル）'!$N$2,MATCH($H117,BカートセットID入力!$L$4:$L$150,0),COLUMN()-COLUMN($U112)),""))))</f>
        <v/>
      </c>
      <c r="AO117" s="53" t="str">
        <f ca="1">IFERROR(OFFSET('セット情報(宅配便）'!$P$2,MATCH($H117,BカートセットID入力!$C$4:$C$150,0),COLUMN()-COLUMN($U112)),IFERROR(OFFSET('セット情報(業務便）'!$P$2,MATCH($H117,BカートセットID入力!$F$4:$F$150,0),COLUMN()-COLUMN($U112)),IFERROR(OFFSET('セット情報（サンプル）'!$N$2,MATCH($H117,BカートセットID入力!$I$4:$I$150,0),COLUMN()-COLUMN($U112)),IFERROR(OFFSET('セット情報（イレギュラーサンプル）'!$N$2,MATCH($H117,BカートセットID入力!$L$4:$L$150,0),COLUMN()-COLUMN($U112)),""))))</f>
        <v/>
      </c>
      <c r="AP117" s="53" t="str">
        <f ca="1">IFERROR(OFFSET('セット情報(宅配便）'!$P$2,MATCH($H117,BカートセットID入力!$C$4:$C$150,0),COLUMN()-COLUMN($U112)),IFERROR(OFFSET('セット情報(業務便）'!$P$2,MATCH($H117,BカートセットID入力!$F$4:$F$150,0),COLUMN()-COLUMN($U112)),IFERROR(OFFSET('セット情報（サンプル）'!$N$2,MATCH($H117,BカートセットID入力!$I$4:$I$150,0),COLUMN()-COLUMN($U112)),IFERROR(OFFSET('セット情報（イレギュラーサンプル）'!$N$2,MATCH($H117,BカートセットID入力!$L$4:$L$150,0),COLUMN()-COLUMN($U112)),""))))</f>
        <v/>
      </c>
      <c r="AQ117" s="53" t="str">
        <f ca="1">IFERROR(OFFSET('セット情報(宅配便）'!$P$2,MATCH($H117,BカートセットID入力!$C$4:$C$150,0),COLUMN()-COLUMN($U112)),IFERROR(OFFSET('セット情報(業務便）'!$P$2,MATCH($H117,BカートセットID入力!$F$4:$F$150,0),COLUMN()-COLUMN($U112)),IFERROR(OFFSET('セット情報（サンプル）'!$N$2,MATCH($H117,BカートセットID入力!$I$4:$I$150,0),COLUMN()-COLUMN($U112)),IFERROR(OFFSET('セット情報（イレギュラーサンプル）'!$N$2,MATCH($H117,BカートセットID入力!$L$4:$L$150,0),COLUMN()-COLUMN($U112)),""))))</f>
        <v/>
      </c>
      <c r="AR117" s="53" t="str">
        <f ca="1">IFERROR(OFFSET('セット情報(宅配便）'!$P$2,MATCH($H117,BカートセットID入力!$C$4:$C$150,0),COLUMN()-COLUMN($U112)),IFERROR(OFFSET('セット情報(業務便）'!$P$2,MATCH($H117,BカートセットID入力!$F$4:$F$150,0),COLUMN()-COLUMN($U112)),IFERROR(OFFSET('セット情報（サンプル）'!$N$2,MATCH($H117,BカートセットID入力!$I$4:$I$150,0),COLUMN()-COLUMN($U112)),IFERROR(OFFSET('セット情報（イレギュラーサンプル）'!$N$2,MATCH($H117,BカートセットID入力!$L$4:$L$150,0),COLUMN()-COLUMN($U112)),""))))</f>
        <v/>
      </c>
      <c r="AS117" s="53" t="str">
        <f ca="1">IFERROR(OFFSET('セット情報(宅配便）'!$P$2,MATCH($H117,BカートセットID入力!$C$4:$C$150,0),COLUMN()-COLUMN($U112)),IFERROR(OFFSET('セット情報(業務便）'!$P$2,MATCH($H117,BカートセットID入力!$F$4:$F$150,0),COLUMN()-COLUMN($U112)),IFERROR(OFFSET('セット情報（サンプル）'!$N$2,MATCH($H117,BカートセットID入力!$I$4:$I$150,0),COLUMN()-COLUMN($U112)),IFERROR(OFFSET('セット情報（イレギュラーサンプル）'!$N$2,MATCH($H117,BカートセットID入力!$L$4:$L$150,0),COLUMN()-COLUMN($U112)),""))))</f>
        <v/>
      </c>
      <c r="AT117" s="53" t="str">
        <f ca="1">IFERROR(OFFSET('セット情報(宅配便）'!$P$2,MATCH($H117,BカートセットID入力!$C$4:$C$150,0),COLUMN()-COLUMN($U112)),IFERROR(OFFSET('セット情報(業務便）'!$P$2,MATCH($H117,BカートセットID入力!$F$4:$F$150,0),COLUMN()-COLUMN($U112)),IFERROR(OFFSET('セット情報（サンプル）'!$N$2,MATCH($H117,BカートセットID入力!$I$4:$I$150,0),COLUMN()-COLUMN($U112)),IFERROR(OFFSET('セット情報（イレギュラーサンプル）'!$N$2,MATCH($H117,BカートセットID入力!$L$4:$L$150,0),COLUMN()-COLUMN($U112)),""))))</f>
        <v/>
      </c>
    </row>
    <row r="118" spans="1:46">
      <c r="A118" s="144"/>
      <c r="B118" s="53" t="str">
        <f>IF(ISBLANK(現行セット情報CSV!A118),"",現行セット情報CSV!A118)</f>
        <v/>
      </c>
      <c r="C118" s="53" t="str">
        <f>IF(ISBLANK(現行セット情報CSV!B118),"",現行セット情報CSV!B118)&amp;IFERROR(VLOOKUP(A118,上部フリースペースHTML!$A$3:$H$5,8,FALSE),"")</f>
        <v/>
      </c>
      <c r="D118" s="53" t="str">
        <f>IF(ISBLANK(現行セット情報CSV!C118),"",現行セット情報CSV!C118)</f>
        <v/>
      </c>
      <c r="E118" s="53" t="str">
        <f>IF(ISBLANK(現行セット情報CSV!D118),"",現行セット情報CSV!D118)</f>
        <v/>
      </c>
      <c r="F118" s="53" t="str">
        <f>IF(ISBLANK(現行セット情報CSV!E118),"",現行セット情報CSV!E118)</f>
        <v/>
      </c>
      <c r="G118" s="53" t="str">
        <f>IF(ISBLANK(現行セット情報CSV!F118),"",現行セット情報CSV!F118)</f>
        <v/>
      </c>
      <c r="H118" s="53" t="str">
        <f>IF(ISBLANK(現行セット情報CSV!G118),"",現行セット情報CSV!G118)</f>
        <v/>
      </c>
      <c r="I118" s="53" t="str">
        <f>IF(ISBLANK(現行セット情報CSV!H118),"",現行セット情報CSV!H118)</f>
        <v/>
      </c>
      <c r="J118" s="53" t="str">
        <f>IF(ISBLANK(現行セット情報CSV!I118),"",現行セット情報CSV!I118&amp;"("&amp;TEXT($J$2,"yyyy年m月")&amp;"納品から)")</f>
        <v/>
      </c>
      <c r="K118" s="53" t="str">
        <f>IF(ISBLANK(現行セット情報CSV!J118),"",現行セット情報CSV!J118)</f>
        <v/>
      </c>
      <c r="L118" s="53" t="str">
        <f>IF(ISBLANK(現行セット情報CSV!K118),"",現行セット情報CSV!K118)</f>
        <v/>
      </c>
      <c r="M118" s="53" t="str">
        <f>IF(ISBLANK(現行セット情報CSV!L118),"",現行セット情報CSV!L118)</f>
        <v/>
      </c>
      <c r="N118" s="53" t="str">
        <f>IF(ISBLANK(現行セット情報CSV!M118),"",現行セット情報CSV!M118)</f>
        <v/>
      </c>
      <c r="O118" s="53" t="str">
        <f>IF(ISBLANK(現行セット情報CSV!N118),"",現行セット情報CSV!N118)</f>
        <v/>
      </c>
      <c r="P118" s="53" t="str">
        <f>IF(ISBLANK(現行セット情報CSV!O118),"",現行セット情報CSV!O118)</f>
        <v/>
      </c>
      <c r="Q118" s="53" t="str">
        <f>IF(ISBLANK(現行セット情報CSV!P118),"",現行セット情報CSV!P118)</f>
        <v/>
      </c>
      <c r="R118" s="53" t="str">
        <f>IF(ISBLANK(現行セット情報CSV!Q118),"",現行セット情報CSV!Q118)</f>
        <v/>
      </c>
      <c r="S118" s="53" t="str">
        <f>IF(ISBLANK(現行セット情報CSV!R118),"",現行セット情報CSV!R118)</f>
        <v/>
      </c>
      <c r="T118" s="53" t="str">
        <f>IF(ISBLANK(現行セット情報CSV!S118),"",現行セット情報CSV!S118)</f>
        <v/>
      </c>
      <c r="U118" s="53" t="str">
        <f ca="1">IFERROR(OFFSET('セット情報(宅配便）'!$P$2,MATCH($H118,BカートセットID入力!$C$4:$C$150,0),COLUMN()-COLUMN($U113)),IFERROR(OFFSET('セット情報(業務便）'!$P$2,MATCH($H118,BカートセットID入力!$F$4:$F$150,0),COLUMN()-COLUMN($U113)),IFERROR(OFFSET('セット情報（サンプル）'!$N$2,MATCH($H118,BカートセットID入力!$I$4:$I$150,0),COLUMN()-COLUMN($U113)),IFERROR(OFFSET('セット情報（イレギュラーサンプル）'!$N$2,MATCH($H118,BカートセットID入力!$L$4:$L$150,0),COLUMN()-COLUMN($U113)),""))))</f>
        <v/>
      </c>
      <c r="V118" s="53" t="str">
        <f ca="1">IFERROR(OFFSET('セット情報(宅配便）'!$P$2,MATCH($H118,BカートセットID入力!$C$4:$C$150,0),COLUMN()-COLUMN($U113)),IFERROR(OFFSET('セット情報(業務便）'!$P$2,MATCH($H118,BカートセットID入力!$F$4:$F$150,0),COLUMN()-COLUMN($U113)),IFERROR(OFFSET('セット情報（サンプル）'!$N$2,MATCH($H118,BカートセットID入力!$I$4:$I$150,0),COLUMN()-COLUMN($U113)),IFERROR(OFFSET('セット情報（イレギュラーサンプル）'!$N$2,MATCH($H118,BカートセットID入力!$L$4:$L$150,0),COLUMN()-COLUMN($U113)),""))))</f>
        <v/>
      </c>
      <c r="W118" s="53" t="str">
        <f ca="1">IFERROR(OFFSET('セット情報(宅配便）'!$P$2,MATCH($H118,BカートセットID入力!$C$4:$C$150,0),COLUMN()-COLUMN($U113)),IFERROR(OFFSET('セット情報(業務便）'!$P$2,MATCH($H118,BカートセットID入力!$F$4:$F$150,0),COLUMN()-COLUMN($U113)),IFERROR(OFFSET('セット情報（サンプル）'!$N$2,MATCH($H118,BカートセットID入力!$I$4:$I$150,0),COLUMN()-COLUMN($U113)),IFERROR(OFFSET('セット情報（イレギュラーサンプル）'!$N$2,MATCH($H118,BカートセットID入力!$L$4:$L$150,0),COLUMN()-COLUMN($U113)),""))))</f>
        <v/>
      </c>
      <c r="X118" s="53" t="str">
        <f ca="1">IFERROR(OFFSET('セット情報(宅配便）'!$P$2,MATCH($H118,BカートセットID入力!$C$4:$C$150,0),COLUMN()-COLUMN($U113)),IFERROR(OFFSET('セット情報(業務便）'!$P$2,MATCH($H118,BカートセットID入力!$F$4:$F$150,0),COLUMN()-COLUMN($U113)),IFERROR(OFFSET('セット情報（サンプル）'!$N$2,MATCH($H118,BカートセットID入力!$I$4:$I$150,0),COLUMN()-COLUMN($U113)),IFERROR(OFFSET('セット情報（イレギュラーサンプル）'!$N$2,MATCH($H118,BカートセットID入力!$L$4:$L$150,0),COLUMN()-COLUMN($U113)),""))))</f>
        <v/>
      </c>
      <c r="Y118" s="53" t="str">
        <f ca="1">IFERROR(OFFSET('セット情報(宅配便）'!$P$2,MATCH($H118,BカートセットID入力!$C$4:$C$150,0),COLUMN()-COLUMN($U113)),IFERROR(OFFSET('セット情報(業務便）'!$P$2,MATCH($H118,BカートセットID入力!$F$4:$F$150,0),COLUMN()-COLUMN($U113)),IFERROR(OFFSET('セット情報（サンプル）'!$N$2,MATCH($H118,BカートセットID入力!$I$4:$I$150,0),COLUMN()-COLUMN($U113)),IFERROR(OFFSET('セット情報（イレギュラーサンプル）'!$N$2,MATCH($H118,BカートセットID入力!$L$4:$L$150,0),COLUMN()-COLUMN($U113)),""))))</f>
        <v/>
      </c>
      <c r="Z118" s="53" t="str">
        <f ca="1">IFERROR(OFFSET('セット情報(宅配便）'!$P$2,MATCH($H118,BカートセットID入力!$C$4:$C$150,0),COLUMN()-COLUMN($U113)),IFERROR(OFFSET('セット情報(業務便）'!$P$2,MATCH($H118,BカートセットID入力!$F$4:$F$150,0),COLUMN()-COLUMN($U113)),IFERROR(OFFSET('セット情報（サンプル）'!$N$2,MATCH($H118,BカートセットID入力!$I$4:$I$150,0),COLUMN()-COLUMN($U113)),IFERROR(OFFSET('セット情報（イレギュラーサンプル）'!$N$2,MATCH($H118,BカートセットID入力!$L$4:$L$150,0),COLUMN()-COLUMN($U113)),""))))</f>
        <v/>
      </c>
      <c r="AA118" s="53" t="str">
        <f ca="1">IFERROR(OFFSET('セット情報(宅配便）'!$P$2,MATCH($H118,BカートセットID入力!$C$4:$C$150,0),COLUMN()-COLUMN($U113)),IFERROR(OFFSET('セット情報(業務便）'!$P$2,MATCH($H118,BカートセットID入力!$F$4:$F$150,0),COLUMN()-COLUMN($U113)),IFERROR(OFFSET('セット情報（サンプル）'!$N$2,MATCH($H118,BカートセットID入力!$I$4:$I$150,0),COLUMN()-COLUMN($U113)),IFERROR(OFFSET('セット情報（イレギュラーサンプル）'!$N$2,MATCH($H118,BカートセットID入力!$L$4:$L$150,0),COLUMN()-COLUMN($U113)),""))))</f>
        <v/>
      </c>
      <c r="AB118" s="53" t="str">
        <f ca="1">IFERROR(OFFSET('セット情報(宅配便）'!$P$2,MATCH($H118,BカートセットID入力!$C$4:$C$150,0),COLUMN()-COLUMN($U113)),IFERROR(OFFSET('セット情報(業務便）'!$P$2,MATCH($H118,BカートセットID入力!$F$4:$F$150,0),COLUMN()-COLUMN($U113)),IFERROR(OFFSET('セット情報（サンプル）'!$N$2,MATCH($H118,BカートセットID入力!$I$4:$I$150,0),COLUMN()-COLUMN($U113)),IFERROR(OFFSET('セット情報（イレギュラーサンプル）'!$N$2,MATCH($H118,BカートセットID入力!$L$4:$L$150,0),COLUMN()-COLUMN($U113)),""))))</f>
        <v/>
      </c>
      <c r="AC118" s="53" t="str">
        <f ca="1">IFERROR(OFFSET('セット情報(宅配便）'!$P$2,MATCH($H118,BカートセットID入力!$C$4:$C$150,0),COLUMN()-COLUMN($U113)),IFERROR(OFFSET('セット情報(業務便）'!$P$2,MATCH($H118,BカートセットID入力!$F$4:$F$150,0),COLUMN()-COLUMN($U113)),IFERROR(OFFSET('セット情報（サンプル）'!$N$2,MATCH($H118,BカートセットID入力!$I$4:$I$150,0),COLUMN()-COLUMN($U113)),IFERROR(OFFSET('セット情報（イレギュラーサンプル）'!$N$2,MATCH($H118,BカートセットID入力!$L$4:$L$150,0),COLUMN()-COLUMN($U113)),""))))</f>
        <v/>
      </c>
      <c r="AD118" s="53" t="str">
        <f ca="1">IFERROR(OFFSET('セット情報(宅配便）'!$P$2,MATCH($H118,BカートセットID入力!$C$4:$C$150,0),COLUMN()-COLUMN($U113)),IFERROR(OFFSET('セット情報(業務便）'!$P$2,MATCH($H118,BカートセットID入力!$F$4:$F$150,0),COLUMN()-COLUMN($U113)),IFERROR(OFFSET('セット情報（サンプル）'!$N$2,MATCH($H118,BカートセットID入力!$I$4:$I$150,0),COLUMN()-COLUMN($U113)),IFERROR(OFFSET('セット情報（イレギュラーサンプル）'!$N$2,MATCH($H118,BカートセットID入力!$L$4:$L$150,0),COLUMN()-COLUMN($U113)),""))))</f>
        <v/>
      </c>
      <c r="AE118" s="53" t="str">
        <f ca="1">IFERROR(OFFSET('セット情報(宅配便）'!$P$2,MATCH($H118,BカートセットID入力!$C$4:$C$150,0),COLUMN()-COLUMN($U113)),IFERROR(OFFSET('セット情報(業務便）'!$P$2,MATCH($H118,BカートセットID入力!$F$4:$F$150,0),COLUMN()-COLUMN($U113)),IFERROR(OFFSET('セット情報（サンプル）'!$N$2,MATCH($H118,BカートセットID入力!$I$4:$I$150,0),COLUMN()-COLUMN($U113)),IFERROR(OFFSET('セット情報（イレギュラーサンプル）'!$N$2,MATCH($H118,BカートセットID入力!$L$4:$L$150,0),COLUMN()-COLUMN($U113)),""))))</f>
        <v/>
      </c>
      <c r="AF118" s="53" t="str">
        <f ca="1">IFERROR(OFFSET('セット情報(宅配便）'!$P$2,MATCH($H118,BカートセットID入力!$C$4:$C$150,0),COLUMN()-COLUMN($U113)),IFERROR(OFFSET('セット情報(業務便）'!$P$2,MATCH($H118,BカートセットID入力!$F$4:$F$150,0),COLUMN()-COLUMN($U113)),IFERROR(OFFSET('セット情報（サンプル）'!$N$2,MATCH($H118,BカートセットID入力!$I$4:$I$150,0),COLUMN()-COLUMN($U113)),IFERROR(OFFSET('セット情報（イレギュラーサンプル）'!$N$2,MATCH($H118,BカートセットID入力!$L$4:$L$150,0),COLUMN()-COLUMN($U113)),""))))</f>
        <v/>
      </c>
      <c r="AG118" s="53" t="str">
        <f ca="1">IFERROR(OFFSET('セット情報(宅配便）'!$P$2,MATCH($H118,BカートセットID入力!$C$4:$C$150,0),COLUMN()-COLUMN($U113)),IFERROR(OFFSET('セット情報(業務便）'!$P$2,MATCH($H118,BカートセットID入力!$F$4:$F$150,0),COLUMN()-COLUMN($U113)),IFERROR(OFFSET('セット情報（サンプル）'!$N$2,MATCH($H118,BカートセットID入力!$I$4:$I$150,0),COLUMN()-COLUMN($U113)),IFERROR(OFFSET('セット情報（イレギュラーサンプル）'!$N$2,MATCH($H118,BカートセットID入力!$L$4:$L$150,0),COLUMN()-COLUMN($U113)),""))))</f>
        <v/>
      </c>
      <c r="AH118" s="53" t="str">
        <f ca="1">IFERROR(OFFSET('セット情報(宅配便）'!$P$2,MATCH($H118,BカートセットID入力!$C$4:$C$150,0),COLUMN()-COLUMN($U113)),IFERROR(OFFSET('セット情報(業務便）'!$P$2,MATCH($H118,BカートセットID入力!$F$4:$F$150,0),COLUMN()-COLUMN($U113)),IFERROR(OFFSET('セット情報（サンプル）'!$N$2,MATCH($H118,BカートセットID入力!$I$4:$I$150,0),COLUMN()-COLUMN($U113)),IFERROR(OFFSET('セット情報（イレギュラーサンプル）'!$N$2,MATCH($H118,BカートセットID入力!$L$4:$L$150,0),COLUMN()-COLUMN($U113)),""))))</f>
        <v/>
      </c>
      <c r="AI118" s="53" t="str">
        <f ca="1">IFERROR(OFFSET('セット情報(宅配便）'!$P$2,MATCH($H118,BカートセットID入力!$C$4:$C$150,0),COLUMN()-COLUMN($U113)),IFERROR(OFFSET('セット情報(業務便）'!$P$2,MATCH($H118,BカートセットID入力!$F$4:$F$150,0),COLUMN()-COLUMN($U113)),IFERROR(OFFSET('セット情報（サンプル）'!$N$2,MATCH($H118,BカートセットID入力!$I$4:$I$150,0),COLUMN()-COLUMN($U113)),IFERROR(OFFSET('セット情報（イレギュラーサンプル）'!$N$2,MATCH($H118,BカートセットID入力!$L$4:$L$150,0),COLUMN()-COLUMN($U113)),""))))</f>
        <v/>
      </c>
      <c r="AJ118" s="53" t="str">
        <f ca="1">IFERROR(OFFSET('セット情報(宅配便）'!$P$2,MATCH($H118,BカートセットID入力!$C$4:$C$150,0),COLUMN()-COLUMN($U113)),IFERROR(OFFSET('セット情報(業務便）'!$P$2,MATCH($H118,BカートセットID入力!$F$4:$F$150,0),COLUMN()-COLUMN($U113)),IFERROR(OFFSET('セット情報（サンプル）'!$N$2,MATCH($H118,BカートセットID入力!$I$4:$I$150,0),COLUMN()-COLUMN($U113)),IFERROR(OFFSET('セット情報（イレギュラーサンプル）'!$N$2,MATCH($H118,BカートセットID入力!$L$4:$L$150,0),COLUMN()-COLUMN($U113)),""))))</f>
        <v/>
      </c>
      <c r="AK118" s="53" t="str">
        <f ca="1">IFERROR(OFFSET('セット情報(宅配便）'!$P$2,MATCH($H118,BカートセットID入力!$C$4:$C$150,0),COLUMN()-COLUMN($U113)),IFERROR(OFFSET('セット情報(業務便）'!$P$2,MATCH($H118,BカートセットID入力!$F$4:$F$150,0),COLUMN()-COLUMN($U113)),IFERROR(OFFSET('セット情報（サンプル）'!$N$2,MATCH($H118,BカートセットID入力!$I$4:$I$150,0),COLUMN()-COLUMN($U113)),IFERROR(OFFSET('セット情報（イレギュラーサンプル）'!$N$2,MATCH($H118,BカートセットID入力!$L$4:$L$150,0),COLUMN()-COLUMN($U113)),""))))</f>
        <v/>
      </c>
      <c r="AL118" s="53" t="str">
        <f ca="1">IFERROR(OFFSET('セット情報(宅配便）'!$P$2,MATCH($H118,BカートセットID入力!$C$4:$C$150,0),COLUMN()-COLUMN($U113)),IFERROR(OFFSET('セット情報(業務便）'!$P$2,MATCH($H118,BカートセットID入力!$F$4:$F$150,0),COLUMN()-COLUMN($U113)),IFERROR(OFFSET('セット情報（サンプル）'!$N$2,MATCH($H118,BカートセットID入力!$I$4:$I$150,0),COLUMN()-COLUMN($U113)),IFERROR(OFFSET('セット情報（イレギュラーサンプル）'!$N$2,MATCH($H118,BカートセットID入力!$L$4:$L$150,0),COLUMN()-COLUMN($U113)),""))))</f>
        <v/>
      </c>
      <c r="AM118" s="53" t="str">
        <f ca="1">IFERROR(OFFSET('セット情報(宅配便）'!$P$2,MATCH($H118,BカートセットID入力!$C$4:$C$150,0),COLUMN()-COLUMN($U113)),IFERROR(OFFSET('セット情報(業務便）'!$P$2,MATCH($H118,BカートセットID入力!$F$4:$F$150,0),COLUMN()-COLUMN($U113)),IFERROR(OFFSET('セット情報（サンプル）'!$N$2,MATCH($H118,BカートセットID入力!$I$4:$I$150,0),COLUMN()-COLUMN($U113)),IFERROR(OFFSET('セット情報（イレギュラーサンプル）'!$N$2,MATCH($H118,BカートセットID入力!$L$4:$L$150,0),COLUMN()-COLUMN($U113)),""))))</f>
        <v/>
      </c>
      <c r="AN118" s="53" t="str">
        <f ca="1">IFERROR(OFFSET('セット情報(宅配便）'!$P$2,MATCH($H118,BカートセットID入力!$C$4:$C$150,0),COLUMN()-COLUMN($U113)),IFERROR(OFFSET('セット情報(業務便）'!$P$2,MATCH($H118,BカートセットID入力!$F$4:$F$150,0),COLUMN()-COLUMN($U113)),IFERROR(OFFSET('セット情報（サンプル）'!$N$2,MATCH($H118,BカートセットID入力!$I$4:$I$150,0),COLUMN()-COLUMN($U113)),IFERROR(OFFSET('セット情報（イレギュラーサンプル）'!$N$2,MATCH($H118,BカートセットID入力!$L$4:$L$150,0),COLUMN()-COLUMN($U113)),""))))</f>
        <v/>
      </c>
      <c r="AO118" s="53" t="str">
        <f ca="1">IFERROR(OFFSET('セット情報(宅配便）'!$P$2,MATCH($H118,BカートセットID入力!$C$4:$C$150,0),COLUMN()-COLUMN($U113)),IFERROR(OFFSET('セット情報(業務便）'!$P$2,MATCH($H118,BカートセットID入力!$F$4:$F$150,0),COLUMN()-COLUMN($U113)),IFERROR(OFFSET('セット情報（サンプル）'!$N$2,MATCH($H118,BカートセットID入力!$I$4:$I$150,0),COLUMN()-COLUMN($U113)),IFERROR(OFFSET('セット情報（イレギュラーサンプル）'!$N$2,MATCH($H118,BカートセットID入力!$L$4:$L$150,0),COLUMN()-COLUMN($U113)),""))))</f>
        <v/>
      </c>
      <c r="AP118" s="53" t="str">
        <f ca="1">IFERROR(OFFSET('セット情報(宅配便）'!$P$2,MATCH($H118,BカートセットID入力!$C$4:$C$150,0),COLUMN()-COLUMN($U113)),IFERROR(OFFSET('セット情報(業務便）'!$P$2,MATCH($H118,BカートセットID入力!$F$4:$F$150,0),COLUMN()-COLUMN($U113)),IFERROR(OFFSET('セット情報（サンプル）'!$N$2,MATCH($H118,BカートセットID入力!$I$4:$I$150,0),COLUMN()-COLUMN($U113)),IFERROR(OFFSET('セット情報（イレギュラーサンプル）'!$N$2,MATCH($H118,BカートセットID入力!$L$4:$L$150,0),COLUMN()-COLUMN($U113)),""))))</f>
        <v/>
      </c>
      <c r="AQ118" s="53" t="str">
        <f ca="1">IFERROR(OFFSET('セット情報(宅配便）'!$P$2,MATCH($H118,BカートセットID入力!$C$4:$C$150,0),COLUMN()-COLUMN($U113)),IFERROR(OFFSET('セット情報(業務便）'!$P$2,MATCH($H118,BカートセットID入力!$F$4:$F$150,0),COLUMN()-COLUMN($U113)),IFERROR(OFFSET('セット情報（サンプル）'!$N$2,MATCH($H118,BカートセットID入力!$I$4:$I$150,0),COLUMN()-COLUMN($U113)),IFERROR(OFFSET('セット情報（イレギュラーサンプル）'!$N$2,MATCH($H118,BカートセットID入力!$L$4:$L$150,0),COLUMN()-COLUMN($U113)),""))))</f>
        <v/>
      </c>
      <c r="AR118" s="53" t="str">
        <f ca="1">IFERROR(OFFSET('セット情報(宅配便）'!$P$2,MATCH($H118,BカートセットID入力!$C$4:$C$150,0),COLUMN()-COLUMN($U113)),IFERROR(OFFSET('セット情報(業務便）'!$P$2,MATCH($H118,BカートセットID入力!$F$4:$F$150,0),COLUMN()-COLUMN($U113)),IFERROR(OFFSET('セット情報（サンプル）'!$N$2,MATCH($H118,BカートセットID入力!$I$4:$I$150,0),COLUMN()-COLUMN($U113)),IFERROR(OFFSET('セット情報（イレギュラーサンプル）'!$N$2,MATCH($H118,BカートセットID入力!$L$4:$L$150,0),COLUMN()-COLUMN($U113)),""))))</f>
        <v/>
      </c>
      <c r="AS118" s="53" t="str">
        <f ca="1">IFERROR(OFFSET('セット情報(宅配便）'!$P$2,MATCH($H118,BカートセットID入力!$C$4:$C$150,0),COLUMN()-COLUMN($U113)),IFERROR(OFFSET('セット情報(業務便）'!$P$2,MATCH($H118,BカートセットID入力!$F$4:$F$150,0),COLUMN()-COLUMN($U113)),IFERROR(OFFSET('セット情報（サンプル）'!$N$2,MATCH($H118,BカートセットID入力!$I$4:$I$150,0),COLUMN()-COLUMN($U113)),IFERROR(OFFSET('セット情報（イレギュラーサンプル）'!$N$2,MATCH($H118,BカートセットID入力!$L$4:$L$150,0),COLUMN()-COLUMN($U113)),""))))</f>
        <v/>
      </c>
      <c r="AT118" s="53" t="str">
        <f ca="1">IFERROR(OFFSET('セット情報(宅配便）'!$P$2,MATCH($H118,BカートセットID入力!$C$4:$C$150,0),COLUMN()-COLUMN($U113)),IFERROR(OFFSET('セット情報(業務便）'!$P$2,MATCH($H118,BカートセットID入力!$F$4:$F$150,0),COLUMN()-COLUMN($U113)),IFERROR(OFFSET('セット情報（サンプル）'!$N$2,MATCH($H118,BカートセットID入力!$I$4:$I$150,0),COLUMN()-COLUMN($U113)),IFERROR(OFFSET('セット情報（イレギュラーサンプル）'!$N$2,MATCH($H118,BカートセットID入力!$L$4:$L$150,0),COLUMN()-COLUMN($U113)),""))))</f>
        <v/>
      </c>
    </row>
    <row r="119" spans="1:46">
      <c r="A119" s="144"/>
      <c r="B119" s="53" t="str">
        <f>IF(ISBLANK(現行セット情報CSV!A119),"",現行セット情報CSV!A119)</f>
        <v/>
      </c>
      <c r="C119" s="53" t="str">
        <f>IF(ISBLANK(現行セット情報CSV!B119),"",現行セット情報CSV!B119)&amp;IFERROR(VLOOKUP(A119,上部フリースペースHTML!$A$3:$H$5,8,FALSE),"")</f>
        <v/>
      </c>
      <c r="D119" s="53" t="str">
        <f>IF(ISBLANK(現行セット情報CSV!C119),"",現行セット情報CSV!C119)</f>
        <v/>
      </c>
      <c r="E119" s="53" t="str">
        <f>IF(ISBLANK(現行セット情報CSV!D119),"",現行セット情報CSV!D119)</f>
        <v/>
      </c>
      <c r="F119" s="53" t="str">
        <f>IF(ISBLANK(現行セット情報CSV!E119),"",現行セット情報CSV!E119)</f>
        <v/>
      </c>
      <c r="G119" s="53" t="str">
        <f>IF(ISBLANK(現行セット情報CSV!F119),"",現行セット情報CSV!F119)</f>
        <v/>
      </c>
      <c r="H119" s="53" t="str">
        <f>IF(ISBLANK(現行セット情報CSV!G119),"",現行セット情報CSV!G119)</f>
        <v/>
      </c>
      <c r="I119" s="53" t="str">
        <f>IF(ISBLANK(現行セット情報CSV!H119),"",現行セット情報CSV!H119)</f>
        <v/>
      </c>
      <c r="J119" s="53" t="str">
        <f>IF(ISBLANK(現行セット情報CSV!I119),"",現行セット情報CSV!I119&amp;"("&amp;TEXT($J$2,"yyyy年m月")&amp;"納品から)")</f>
        <v/>
      </c>
      <c r="K119" s="53" t="str">
        <f>IF(ISBLANK(現行セット情報CSV!J119),"",現行セット情報CSV!J119)</f>
        <v/>
      </c>
      <c r="L119" s="53" t="str">
        <f>IF(ISBLANK(現行セット情報CSV!K119),"",現行セット情報CSV!K119)</f>
        <v/>
      </c>
      <c r="M119" s="53" t="str">
        <f>IF(ISBLANK(現行セット情報CSV!L119),"",現行セット情報CSV!L119)</f>
        <v/>
      </c>
      <c r="N119" s="53" t="str">
        <f>IF(ISBLANK(現行セット情報CSV!M119),"",現行セット情報CSV!M119)</f>
        <v/>
      </c>
      <c r="O119" s="53" t="str">
        <f>IF(ISBLANK(現行セット情報CSV!N119),"",現行セット情報CSV!N119)</f>
        <v/>
      </c>
      <c r="P119" s="53" t="str">
        <f>IF(ISBLANK(現行セット情報CSV!O119),"",現行セット情報CSV!O119)</f>
        <v/>
      </c>
      <c r="Q119" s="53" t="str">
        <f>IF(ISBLANK(現行セット情報CSV!P119),"",現行セット情報CSV!P119)</f>
        <v/>
      </c>
      <c r="R119" s="53" t="str">
        <f>IF(ISBLANK(現行セット情報CSV!Q119),"",現行セット情報CSV!Q119)</f>
        <v/>
      </c>
      <c r="S119" s="53" t="str">
        <f>IF(ISBLANK(現行セット情報CSV!R119),"",現行セット情報CSV!R119)</f>
        <v/>
      </c>
      <c r="T119" s="53" t="str">
        <f>IF(ISBLANK(現行セット情報CSV!S119),"",現行セット情報CSV!S119)</f>
        <v/>
      </c>
      <c r="U119" s="53" t="str">
        <f ca="1">IFERROR(OFFSET('セット情報(宅配便）'!$P$2,MATCH($H119,BカートセットID入力!$C$4:$C$150,0),COLUMN()-COLUMN($U114)),IFERROR(OFFSET('セット情報(業務便）'!$P$2,MATCH($H119,BカートセットID入力!$F$4:$F$150,0),COLUMN()-COLUMN($U114)),IFERROR(OFFSET('セット情報（サンプル）'!$N$2,MATCH($H119,BカートセットID入力!$I$4:$I$150,0),COLUMN()-COLUMN($U114)),IFERROR(OFFSET('セット情報（イレギュラーサンプル）'!$N$2,MATCH($H119,BカートセットID入力!$L$4:$L$150,0),COLUMN()-COLUMN($U114)),""))))</f>
        <v/>
      </c>
      <c r="V119" s="53" t="str">
        <f ca="1">IFERROR(OFFSET('セット情報(宅配便）'!$P$2,MATCH($H119,BカートセットID入力!$C$4:$C$150,0),COLUMN()-COLUMN($U114)),IFERROR(OFFSET('セット情報(業務便）'!$P$2,MATCH($H119,BカートセットID入力!$F$4:$F$150,0),COLUMN()-COLUMN($U114)),IFERROR(OFFSET('セット情報（サンプル）'!$N$2,MATCH($H119,BカートセットID入力!$I$4:$I$150,0),COLUMN()-COLUMN($U114)),IFERROR(OFFSET('セット情報（イレギュラーサンプル）'!$N$2,MATCH($H119,BカートセットID入力!$L$4:$L$150,0),COLUMN()-COLUMN($U114)),""))))</f>
        <v/>
      </c>
      <c r="W119" s="53" t="str">
        <f ca="1">IFERROR(OFFSET('セット情報(宅配便）'!$P$2,MATCH($H119,BカートセットID入力!$C$4:$C$150,0),COLUMN()-COLUMN($U114)),IFERROR(OFFSET('セット情報(業務便）'!$P$2,MATCH($H119,BカートセットID入力!$F$4:$F$150,0),COLUMN()-COLUMN($U114)),IFERROR(OFFSET('セット情報（サンプル）'!$N$2,MATCH($H119,BカートセットID入力!$I$4:$I$150,0),COLUMN()-COLUMN($U114)),IFERROR(OFFSET('セット情報（イレギュラーサンプル）'!$N$2,MATCH($H119,BカートセットID入力!$L$4:$L$150,0),COLUMN()-COLUMN($U114)),""))))</f>
        <v/>
      </c>
      <c r="X119" s="53" t="str">
        <f ca="1">IFERROR(OFFSET('セット情報(宅配便）'!$P$2,MATCH($H119,BカートセットID入力!$C$4:$C$150,0),COLUMN()-COLUMN($U114)),IFERROR(OFFSET('セット情報(業務便）'!$P$2,MATCH($H119,BカートセットID入力!$F$4:$F$150,0),COLUMN()-COLUMN($U114)),IFERROR(OFFSET('セット情報（サンプル）'!$N$2,MATCH($H119,BカートセットID入力!$I$4:$I$150,0),COLUMN()-COLUMN($U114)),IFERROR(OFFSET('セット情報（イレギュラーサンプル）'!$N$2,MATCH($H119,BカートセットID入力!$L$4:$L$150,0),COLUMN()-COLUMN($U114)),""))))</f>
        <v/>
      </c>
      <c r="Y119" s="53" t="str">
        <f ca="1">IFERROR(OFFSET('セット情報(宅配便）'!$P$2,MATCH($H119,BカートセットID入力!$C$4:$C$150,0),COLUMN()-COLUMN($U114)),IFERROR(OFFSET('セット情報(業務便）'!$P$2,MATCH($H119,BカートセットID入力!$F$4:$F$150,0),COLUMN()-COLUMN($U114)),IFERROR(OFFSET('セット情報（サンプル）'!$N$2,MATCH($H119,BカートセットID入力!$I$4:$I$150,0),COLUMN()-COLUMN($U114)),IFERROR(OFFSET('セット情報（イレギュラーサンプル）'!$N$2,MATCH($H119,BカートセットID入力!$L$4:$L$150,0),COLUMN()-COLUMN($U114)),""))))</f>
        <v/>
      </c>
      <c r="Z119" s="53" t="str">
        <f ca="1">IFERROR(OFFSET('セット情報(宅配便）'!$P$2,MATCH($H119,BカートセットID入力!$C$4:$C$150,0),COLUMN()-COLUMN($U114)),IFERROR(OFFSET('セット情報(業務便）'!$P$2,MATCH($H119,BカートセットID入力!$F$4:$F$150,0),COLUMN()-COLUMN($U114)),IFERROR(OFFSET('セット情報（サンプル）'!$N$2,MATCH($H119,BカートセットID入力!$I$4:$I$150,0),COLUMN()-COLUMN($U114)),IFERROR(OFFSET('セット情報（イレギュラーサンプル）'!$N$2,MATCH($H119,BカートセットID入力!$L$4:$L$150,0),COLUMN()-COLUMN($U114)),""))))</f>
        <v/>
      </c>
      <c r="AA119" s="53" t="str">
        <f ca="1">IFERROR(OFFSET('セット情報(宅配便）'!$P$2,MATCH($H119,BカートセットID入力!$C$4:$C$150,0),COLUMN()-COLUMN($U114)),IFERROR(OFFSET('セット情報(業務便）'!$P$2,MATCH($H119,BカートセットID入力!$F$4:$F$150,0),COLUMN()-COLUMN($U114)),IFERROR(OFFSET('セット情報（サンプル）'!$N$2,MATCH($H119,BカートセットID入力!$I$4:$I$150,0),COLUMN()-COLUMN($U114)),IFERROR(OFFSET('セット情報（イレギュラーサンプル）'!$N$2,MATCH($H119,BカートセットID入力!$L$4:$L$150,0),COLUMN()-COLUMN($U114)),""))))</f>
        <v/>
      </c>
      <c r="AB119" s="53" t="str">
        <f ca="1">IFERROR(OFFSET('セット情報(宅配便）'!$P$2,MATCH($H119,BカートセットID入力!$C$4:$C$150,0),COLUMN()-COLUMN($U114)),IFERROR(OFFSET('セット情報(業務便）'!$P$2,MATCH($H119,BカートセットID入力!$F$4:$F$150,0),COLUMN()-COLUMN($U114)),IFERROR(OFFSET('セット情報（サンプル）'!$N$2,MATCH($H119,BカートセットID入力!$I$4:$I$150,0),COLUMN()-COLUMN($U114)),IFERROR(OFFSET('セット情報（イレギュラーサンプル）'!$N$2,MATCH($H119,BカートセットID入力!$L$4:$L$150,0),COLUMN()-COLUMN($U114)),""))))</f>
        <v/>
      </c>
      <c r="AC119" s="53" t="str">
        <f ca="1">IFERROR(OFFSET('セット情報(宅配便）'!$P$2,MATCH($H119,BカートセットID入力!$C$4:$C$150,0),COLUMN()-COLUMN($U114)),IFERROR(OFFSET('セット情報(業務便）'!$P$2,MATCH($H119,BカートセットID入力!$F$4:$F$150,0),COLUMN()-COLUMN($U114)),IFERROR(OFFSET('セット情報（サンプル）'!$N$2,MATCH($H119,BカートセットID入力!$I$4:$I$150,0),COLUMN()-COLUMN($U114)),IFERROR(OFFSET('セット情報（イレギュラーサンプル）'!$N$2,MATCH($H119,BカートセットID入力!$L$4:$L$150,0),COLUMN()-COLUMN($U114)),""))))</f>
        <v/>
      </c>
      <c r="AD119" s="53" t="str">
        <f ca="1">IFERROR(OFFSET('セット情報(宅配便）'!$P$2,MATCH($H119,BカートセットID入力!$C$4:$C$150,0),COLUMN()-COLUMN($U114)),IFERROR(OFFSET('セット情報(業務便）'!$P$2,MATCH($H119,BカートセットID入力!$F$4:$F$150,0),COLUMN()-COLUMN($U114)),IFERROR(OFFSET('セット情報（サンプル）'!$N$2,MATCH($H119,BカートセットID入力!$I$4:$I$150,0),COLUMN()-COLUMN($U114)),IFERROR(OFFSET('セット情報（イレギュラーサンプル）'!$N$2,MATCH($H119,BカートセットID入力!$L$4:$L$150,0),COLUMN()-COLUMN($U114)),""))))</f>
        <v/>
      </c>
      <c r="AE119" s="53" t="str">
        <f ca="1">IFERROR(OFFSET('セット情報(宅配便）'!$P$2,MATCH($H119,BカートセットID入力!$C$4:$C$150,0),COLUMN()-COLUMN($U114)),IFERROR(OFFSET('セット情報(業務便）'!$P$2,MATCH($H119,BカートセットID入力!$F$4:$F$150,0),COLUMN()-COLUMN($U114)),IFERROR(OFFSET('セット情報（サンプル）'!$N$2,MATCH($H119,BカートセットID入力!$I$4:$I$150,0),COLUMN()-COLUMN($U114)),IFERROR(OFFSET('セット情報（イレギュラーサンプル）'!$N$2,MATCH($H119,BカートセットID入力!$L$4:$L$150,0),COLUMN()-COLUMN($U114)),""))))</f>
        <v/>
      </c>
      <c r="AF119" s="53" t="str">
        <f ca="1">IFERROR(OFFSET('セット情報(宅配便）'!$P$2,MATCH($H119,BカートセットID入力!$C$4:$C$150,0),COLUMN()-COLUMN($U114)),IFERROR(OFFSET('セット情報(業務便）'!$P$2,MATCH($H119,BカートセットID入力!$F$4:$F$150,0),COLUMN()-COLUMN($U114)),IFERROR(OFFSET('セット情報（サンプル）'!$N$2,MATCH($H119,BカートセットID入力!$I$4:$I$150,0),COLUMN()-COLUMN($U114)),IFERROR(OFFSET('セット情報（イレギュラーサンプル）'!$N$2,MATCH($H119,BカートセットID入力!$L$4:$L$150,0),COLUMN()-COLUMN($U114)),""))))</f>
        <v/>
      </c>
      <c r="AG119" s="53" t="str">
        <f ca="1">IFERROR(OFFSET('セット情報(宅配便）'!$P$2,MATCH($H119,BカートセットID入力!$C$4:$C$150,0),COLUMN()-COLUMN($U114)),IFERROR(OFFSET('セット情報(業務便）'!$P$2,MATCH($H119,BカートセットID入力!$F$4:$F$150,0),COLUMN()-COLUMN($U114)),IFERROR(OFFSET('セット情報（サンプル）'!$N$2,MATCH($H119,BカートセットID入力!$I$4:$I$150,0),COLUMN()-COLUMN($U114)),IFERROR(OFFSET('セット情報（イレギュラーサンプル）'!$N$2,MATCH($H119,BカートセットID入力!$L$4:$L$150,0),COLUMN()-COLUMN($U114)),""))))</f>
        <v/>
      </c>
      <c r="AH119" s="53" t="str">
        <f ca="1">IFERROR(OFFSET('セット情報(宅配便）'!$P$2,MATCH($H119,BカートセットID入力!$C$4:$C$150,0),COLUMN()-COLUMN($U114)),IFERROR(OFFSET('セット情報(業務便）'!$P$2,MATCH($H119,BカートセットID入力!$F$4:$F$150,0),COLUMN()-COLUMN($U114)),IFERROR(OFFSET('セット情報（サンプル）'!$N$2,MATCH($H119,BカートセットID入力!$I$4:$I$150,0),COLUMN()-COLUMN($U114)),IFERROR(OFFSET('セット情報（イレギュラーサンプル）'!$N$2,MATCH($H119,BカートセットID入力!$L$4:$L$150,0),COLUMN()-COLUMN($U114)),""))))</f>
        <v/>
      </c>
      <c r="AI119" s="53" t="str">
        <f ca="1">IFERROR(OFFSET('セット情報(宅配便）'!$P$2,MATCH($H119,BカートセットID入力!$C$4:$C$150,0),COLUMN()-COLUMN($U114)),IFERROR(OFFSET('セット情報(業務便）'!$P$2,MATCH($H119,BカートセットID入力!$F$4:$F$150,0),COLUMN()-COLUMN($U114)),IFERROR(OFFSET('セット情報（サンプル）'!$N$2,MATCH($H119,BカートセットID入力!$I$4:$I$150,0),COLUMN()-COLUMN($U114)),IFERROR(OFFSET('セット情報（イレギュラーサンプル）'!$N$2,MATCH($H119,BカートセットID入力!$L$4:$L$150,0),COLUMN()-COLUMN($U114)),""))))</f>
        <v/>
      </c>
      <c r="AJ119" s="53" t="str">
        <f ca="1">IFERROR(OFFSET('セット情報(宅配便）'!$P$2,MATCH($H119,BカートセットID入力!$C$4:$C$150,0),COLUMN()-COLUMN($U114)),IFERROR(OFFSET('セット情報(業務便）'!$P$2,MATCH($H119,BカートセットID入力!$F$4:$F$150,0),COLUMN()-COLUMN($U114)),IFERROR(OFFSET('セット情報（サンプル）'!$N$2,MATCH($H119,BカートセットID入力!$I$4:$I$150,0),COLUMN()-COLUMN($U114)),IFERROR(OFFSET('セット情報（イレギュラーサンプル）'!$N$2,MATCH($H119,BカートセットID入力!$L$4:$L$150,0),COLUMN()-COLUMN($U114)),""))))</f>
        <v/>
      </c>
      <c r="AK119" s="53" t="str">
        <f ca="1">IFERROR(OFFSET('セット情報(宅配便）'!$P$2,MATCH($H119,BカートセットID入力!$C$4:$C$150,0),COLUMN()-COLUMN($U114)),IFERROR(OFFSET('セット情報(業務便）'!$P$2,MATCH($H119,BカートセットID入力!$F$4:$F$150,0),COLUMN()-COLUMN($U114)),IFERROR(OFFSET('セット情報（サンプル）'!$N$2,MATCH($H119,BカートセットID入力!$I$4:$I$150,0),COLUMN()-COLUMN($U114)),IFERROR(OFFSET('セット情報（イレギュラーサンプル）'!$N$2,MATCH($H119,BカートセットID入力!$L$4:$L$150,0),COLUMN()-COLUMN($U114)),""))))</f>
        <v/>
      </c>
      <c r="AL119" s="53" t="str">
        <f ca="1">IFERROR(OFFSET('セット情報(宅配便）'!$P$2,MATCH($H119,BカートセットID入力!$C$4:$C$150,0),COLUMN()-COLUMN($U114)),IFERROR(OFFSET('セット情報(業務便）'!$P$2,MATCH($H119,BカートセットID入力!$F$4:$F$150,0),COLUMN()-COLUMN($U114)),IFERROR(OFFSET('セット情報（サンプル）'!$N$2,MATCH($H119,BカートセットID入力!$I$4:$I$150,0),COLUMN()-COLUMN($U114)),IFERROR(OFFSET('セット情報（イレギュラーサンプル）'!$N$2,MATCH($H119,BカートセットID入力!$L$4:$L$150,0),COLUMN()-COLUMN($U114)),""))))</f>
        <v/>
      </c>
      <c r="AM119" s="53" t="str">
        <f ca="1">IFERROR(OFFSET('セット情報(宅配便）'!$P$2,MATCH($H119,BカートセットID入力!$C$4:$C$150,0),COLUMN()-COLUMN($U114)),IFERROR(OFFSET('セット情報(業務便）'!$P$2,MATCH($H119,BカートセットID入力!$F$4:$F$150,0),COLUMN()-COLUMN($U114)),IFERROR(OFFSET('セット情報（サンプル）'!$N$2,MATCH($H119,BカートセットID入力!$I$4:$I$150,0),COLUMN()-COLUMN($U114)),IFERROR(OFFSET('セット情報（イレギュラーサンプル）'!$N$2,MATCH($H119,BカートセットID入力!$L$4:$L$150,0),COLUMN()-COLUMN($U114)),""))))</f>
        <v/>
      </c>
      <c r="AN119" s="53" t="str">
        <f ca="1">IFERROR(OFFSET('セット情報(宅配便）'!$P$2,MATCH($H119,BカートセットID入力!$C$4:$C$150,0),COLUMN()-COLUMN($U114)),IFERROR(OFFSET('セット情報(業務便）'!$P$2,MATCH($H119,BカートセットID入力!$F$4:$F$150,0),COLUMN()-COLUMN($U114)),IFERROR(OFFSET('セット情報（サンプル）'!$N$2,MATCH($H119,BカートセットID入力!$I$4:$I$150,0),COLUMN()-COLUMN($U114)),IFERROR(OFFSET('セット情報（イレギュラーサンプル）'!$N$2,MATCH($H119,BカートセットID入力!$L$4:$L$150,0),COLUMN()-COLUMN($U114)),""))))</f>
        <v/>
      </c>
      <c r="AO119" s="53" t="str">
        <f ca="1">IFERROR(OFFSET('セット情報(宅配便）'!$P$2,MATCH($H119,BカートセットID入力!$C$4:$C$150,0),COLUMN()-COLUMN($U114)),IFERROR(OFFSET('セット情報(業務便）'!$P$2,MATCH($H119,BカートセットID入力!$F$4:$F$150,0),COLUMN()-COLUMN($U114)),IFERROR(OFFSET('セット情報（サンプル）'!$N$2,MATCH($H119,BカートセットID入力!$I$4:$I$150,0),COLUMN()-COLUMN($U114)),IFERROR(OFFSET('セット情報（イレギュラーサンプル）'!$N$2,MATCH($H119,BカートセットID入力!$L$4:$L$150,0),COLUMN()-COLUMN($U114)),""))))</f>
        <v/>
      </c>
      <c r="AP119" s="53" t="str">
        <f ca="1">IFERROR(OFFSET('セット情報(宅配便）'!$P$2,MATCH($H119,BカートセットID入力!$C$4:$C$150,0),COLUMN()-COLUMN($U114)),IFERROR(OFFSET('セット情報(業務便）'!$P$2,MATCH($H119,BカートセットID入力!$F$4:$F$150,0),COLUMN()-COLUMN($U114)),IFERROR(OFFSET('セット情報（サンプル）'!$N$2,MATCH($H119,BカートセットID入力!$I$4:$I$150,0),COLUMN()-COLUMN($U114)),IFERROR(OFFSET('セット情報（イレギュラーサンプル）'!$N$2,MATCH($H119,BカートセットID入力!$L$4:$L$150,0),COLUMN()-COLUMN($U114)),""))))</f>
        <v/>
      </c>
      <c r="AQ119" s="53" t="str">
        <f ca="1">IFERROR(OFFSET('セット情報(宅配便）'!$P$2,MATCH($H119,BカートセットID入力!$C$4:$C$150,0),COLUMN()-COLUMN($U114)),IFERROR(OFFSET('セット情報(業務便）'!$P$2,MATCH($H119,BカートセットID入力!$F$4:$F$150,0),COLUMN()-COLUMN($U114)),IFERROR(OFFSET('セット情報（サンプル）'!$N$2,MATCH($H119,BカートセットID入力!$I$4:$I$150,0),COLUMN()-COLUMN($U114)),IFERROR(OFFSET('セット情報（イレギュラーサンプル）'!$N$2,MATCH($H119,BカートセットID入力!$L$4:$L$150,0),COLUMN()-COLUMN($U114)),""))))</f>
        <v/>
      </c>
      <c r="AR119" s="53" t="str">
        <f ca="1">IFERROR(OFFSET('セット情報(宅配便）'!$P$2,MATCH($H119,BカートセットID入力!$C$4:$C$150,0),COLUMN()-COLUMN($U114)),IFERROR(OFFSET('セット情報(業務便）'!$P$2,MATCH($H119,BカートセットID入力!$F$4:$F$150,0),COLUMN()-COLUMN($U114)),IFERROR(OFFSET('セット情報（サンプル）'!$N$2,MATCH($H119,BカートセットID入力!$I$4:$I$150,0),COLUMN()-COLUMN($U114)),IFERROR(OFFSET('セット情報（イレギュラーサンプル）'!$N$2,MATCH($H119,BカートセットID入力!$L$4:$L$150,0),COLUMN()-COLUMN($U114)),""))))</f>
        <v/>
      </c>
      <c r="AS119" s="53" t="str">
        <f ca="1">IFERROR(OFFSET('セット情報(宅配便）'!$P$2,MATCH($H119,BカートセットID入力!$C$4:$C$150,0),COLUMN()-COLUMN($U114)),IFERROR(OFFSET('セット情報(業務便）'!$P$2,MATCH($H119,BカートセットID入力!$F$4:$F$150,0),COLUMN()-COLUMN($U114)),IFERROR(OFFSET('セット情報（サンプル）'!$N$2,MATCH($H119,BカートセットID入力!$I$4:$I$150,0),COLUMN()-COLUMN($U114)),IFERROR(OFFSET('セット情報（イレギュラーサンプル）'!$N$2,MATCH($H119,BカートセットID入力!$L$4:$L$150,0),COLUMN()-COLUMN($U114)),""))))</f>
        <v/>
      </c>
      <c r="AT119" s="53" t="str">
        <f ca="1">IFERROR(OFFSET('セット情報(宅配便）'!$P$2,MATCH($H119,BカートセットID入力!$C$4:$C$150,0),COLUMN()-COLUMN($U114)),IFERROR(OFFSET('セット情報(業務便）'!$P$2,MATCH($H119,BカートセットID入力!$F$4:$F$150,0),COLUMN()-COLUMN($U114)),IFERROR(OFFSET('セット情報（サンプル）'!$N$2,MATCH($H119,BカートセットID入力!$I$4:$I$150,0),COLUMN()-COLUMN($U114)),IFERROR(OFFSET('セット情報（イレギュラーサンプル）'!$N$2,MATCH($H119,BカートセットID入力!$L$4:$L$150,0),COLUMN()-COLUMN($U114)),""))))</f>
        <v/>
      </c>
    </row>
    <row r="120" spans="1:46">
      <c r="A120" s="144"/>
      <c r="B120" s="53" t="str">
        <f>IF(ISBLANK(現行セット情報CSV!A120),"",現行セット情報CSV!A120)</f>
        <v/>
      </c>
      <c r="C120" s="53" t="str">
        <f>IF(ISBLANK(現行セット情報CSV!B120),"",現行セット情報CSV!B120)&amp;IFERROR(VLOOKUP(A120,上部フリースペースHTML!$A$3:$H$5,8,FALSE),"")</f>
        <v/>
      </c>
      <c r="D120" s="53" t="str">
        <f>IF(ISBLANK(現行セット情報CSV!C120),"",現行セット情報CSV!C120)</f>
        <v/>
      </c>
      <c r="E120" s="53" t="str">
        <f>IF(ISBLANK(現行セット情報CSV!D120),"",現行セット情報CSV!D120)</f>
        <v/>
      </c>
      <c r="F120" s="53" t="str">
        <f>IF(ISBLANK(現行セット情報CSV!E120),"",現行セット情報CSV!E120)</f>
        <v/>
      </c>
      <c r="G120" s="53" t="str">
        <f>IF(ISBLANK(現行セット情報CSV!F120),"",現行セット情報CSV!F120)</f>
        <v/>
      </c>
      <c r="H120" s="53" t="str">
        <f>IF(ISBLANK(現行セット情報CSV!G120),"",現行セット情報CSV!G120)</f>
        <v/>
      </c>
      <c r="I120" s="53" t="str">
        <f>IF(ISBLANK(現行セット情報CSV!H120),"",現行セット情報CSV!H120)</f>
        <v/>
      </c>
      <c r="J120" s="53" t="str">
        <f>IF(ISBLANK(現行セット情報CSV!I120),"",現行セット情報CSV!I120&amp;"("&amp;TEXT($J$2,"yyyy年m月")&amp;"納品から)")</f>
        <v/>
      </c>
      <c r="K120" s="53" t="str">
        <f>IF(ISBLANK(現行セット情報CSV!J120),"",現行セット情報CSV!J120)</f>
        <v/>
      </c>
      <c r="L120" s="53" t="str">
        <f>IF(ISBLANK(現行セット情報CSV!K120),"",現行セット情報CSV!K120)</f>
        <v/>
      </c>
      <c r="M120" s="53" t="str">
        <f>IF(ISBLANK(現行セット情報CSV!L120),"",現行セット情報CSV!L120)</f>
        <v/>
      </c>
      <c r="N120" s="53" t="str">
        <f>IF(ISBLANK(現行セット情報CSV!M120),"",現行セット情報CSV!M120)</f>
        <v/>
      </c>
      <c r="O120" s="53" t="str">
        <f>IF(ISBLANK(現行セット情報CSV!N120),"",現行セット情報CSV!N120)</f>
        <v/>
      </c>
      <c r="P120" s="53" t="str">
        <f>IF(ISBLANK(現行セット情報CSV!O120),"",現行セット情報CSV!O120)</f>
        <v/>
      </c>
      <c r="Q120" s="53" t="str">
        <f>IF(ISBLANK(現行セット情報CSV!P120),"",現行セット情報CSV!P120)</f>
        <v/>
      </c>
      <c r="R120" s="53" t="str">
        <f>IF(ISBLANK(現行セット情報CSV!Q120),"",現行セット情報CSV!Q120)</f>
        <v/>
      </c>
      <c r="S120" s="53" t="str">
        <f>IF(ISBLANK(現行セット情報CSV!R120),"",現行セット情報CSV!R120)</f>
        <v/>
      </c>
      <c r="T120" s="53" t="str">
        <f>IF(ISBLANK(現行セット情報CSV!S120),"",現行セット情報CSV!S120)</f>
        <v/>
      </c>
      <c r="U120" s="53" t="str">
        <f ca="1">IFERROR(OFFSET('セット情報(宅配便）'!$P$2,MATCH($H120,BカートセットID入力!$C$4:$C$150,0),COLUMN()-COLUMN($U115)),IFERROR(OFFSET('セット情報(業務便）'!$P$2,MATCH($H120,BカートセットID入力!$F$4:$F$150,0),COLUMN()-COLUMN($U115)),IFERROR(OFFSET('セット情報（サンプル）'!$N$2,MATCH($H120,BカートセットID入力!$I$4:$I$150,0),COLUMN()-COLUMN($U115)),IFERROR(OFFSET('セット情報（イレギュラーサンプル）'!$N$2,MATCH($H120,BカートセットID入力!$L$4:$L$150,0),COLUMN()-COLUMN($U115)),""))))</f>
        <v/>
      </c>
      <c r="V120" s="53" t="str">
        <f ca="1">IFERROR(OFFSET('セット情報(宅配便）'!$P$2,MATCH($H120,BカートセットID入力!$C$4:$C$150,0),COLUMN()-COLUMN($U115)),IFERROR(OFFSET('セット情報(業務便）'!$P$2,MATCH($H120,BカートセットID入力!$F$4:$F$150,0),COLUMN()-COLUMN($U115)),IFERROR(OFFSET('セット情報（サンプル）'!$N$2,MATCH($H120,BカートセットID入力!$I$4:$I$150,0),COLUMN()-COLUMN($U115)),IFERROR(OFFSET('セット情報（イレギュラーサンプル）'!$N$2,MATCH($H120,BカートセットID入力!$L$4:$L$150,0),COLUMN()-COLUMN($U115)),""))))</f>
        <v/>
      </c>
      <c r="W120" s="53" t="str">
        <f ca="1">IFERROR(OFFSET('セット情報(宅配便）'!$P$2,MATCH($H120,BカートセットID入力!$C$4:$C$150,0),COLUMN()-COLUMN($U115)),IFERROR(OFFSET('セット情報(業務便）'!$P$2,MATCH($H120,BカートセットID入力!$F$4:$F$150,0),COLUMN()-COLUMN($U115)),IFERROR(OFFSET('セット情報（サンプル）'!$N$2,MATCH($H120,BカートセットID入力!$I$4:$I$150,0),COLUMN()-COLUMN($U115)),IFERROR(OFFSET('セット情報（イレギュラーサンプル）'!$N$2,MATCH($H120,BカートセットID入力!$L$4:$L$150,0),COLUMN()-COLUMN($U115)),""))))</f>
        <v/>
      </c>
      <c r="X120" s="53" t="str">
        <f ca="1">IFERROR(OFFSET('セット情報(宅配便）'!$P$2,MATCH($H120,BカートセットID入力!$C$4:$C$150,0),COLUMN()-COLUMN($U115)),IFERROR(OFFSET('セット情報(業務便）'!$P$2,MATCH($H120,BカートセットID入力!$F$4:$F$150,0),COLUMN()-COLUMN($U115)),IFERROR(OFFSET('セット情報（サンプル）'!$N$2,MATCH($H120,BカートセットID入力!$I$4:$I$150,0),COLUMN()-COLUMN($U115)),IFERROR(OFFSET('セット情報（イレギュラーサンプル）'!$N$2,MATCH($H120,BカートセットID入力!$L$4:$L$150,0),COLUMN()-COLUMN($U115)),""))))</f>
        <v/>
      </c>
      <c r="Y120" s="53" t="str">
        <f ca="1">IFERROR(OFFSET('セット情報(宅配便）'!$P$2,MATCH($H120,BカートセットID入力!$C$4:$C$150,0),COLUMN()-COLUMN($U115)),IFERROR(OFFSET('セット情報(業務便）'!$P$2,MATCH($H120,BカートセットID入力!$F$4:$F$150,0),COLUMN()-COLUMN($U115)),IFERROR(OFFSET('セット情報（サンプル）'!$N$2,MATCH($H120,BカートセットID入力!$I$4:$I$150,0),COLUMN()-COLUMN($U115)),IFERROR(OFFSET('セット情報（イレギュラーサンプル）'!$N$2,MATCH($H120,BカートセットID入力!$L$4:$L$150,0),COLUMN()-COLUMN($U115)),""))))</f>
        <v/>
      </c>
      <c r="Z120" s="53" t="str">
        <f ca="1">IFERROR(OFFSET('セット情報(宅配便）'!$P$2,MATCH($H120,BカートセットID入力!$C$4:$C$150,0),COLUMN()-COLUMN($U115)),IFERROR(OFFSET('セット情報(業務便）'!$P$2,MATCH($H120,BカートセットID入力!$F$4:$F$150,0),COLUMN()-COLUMN($U115)),IFERROR(OFFSET('セット情報（サンプル）'!$N$2,MATCH($H120,BカートセットID入力!$I$4:$I$150,0),COLUMN()-COLUMN($U115)),IFERROR(OFFSET('セット情報（イレギュラーサンプル）'!$N$2,MATCH($H120,BカートセットID入力!$L$4:$L$150,0),COLUMN()-COLUMN($U115)),""))))</f>
        <v/>
      </c>
      <c r="AA120" s="53" t="str">
        <f ca="1">IFERROR(OFFSET('セット情報(宅配便）'!$P$2,MATCH($H120,BカートセットID入力!$C$4:$C$150,0),COLUMN()-COLUMN($U115)),IFERROR(OFFSET('セット情報(業務便）'!$P$2,MATCH($H120,BカートセットID入力!$F$4:$F$150,0),COLUMN()-COLUMN($U115)),IFERROR(OFFSET('セット情報（サンプル）'!$N$2,MATCH($H120,BカートセットID入力!$I$4:$I$150,0),COLUMN()-COLUMN($U115)),IFERROR(OFFSET('セット情報（イレギュラーサンプル）'!$N$2,MATCH($H120,BカートセットID入力!$L$4:$L$150,0),COLUMN()-COLUMN($U115)),""))))</f>
        <v/>
      </c>
      <c r="AB120" s="53" t="str">
        <f ca="1">IFERROR(OFFSET('セット情報(宅配便）'!$P$2,MATCH($H120,BカートセットID入力!$C$4:$C$150,0),COLUMN()-COLUMN($U115)),IFERROR(OFFSET('セット情報(業務便）'!$P$2,MATCH($H120,BカートセットID入力!$F$4:$F$150,0),COLUMN()-COLUMN($U115)),IFERROR(OFFSET('セット情報（サンプル）'!$N$2,MATCH($H120,BカートセットID入力!$I$4:$I$150,0),COLUMN()-COLUMN($U115)),IFERROR(OFFSET('セット情報（イレギュラーサンプル）'!$N$2,MATCH($H120,BカートセットID入力!$L$4:$L$150,0),COLUMN()-COLUMN($U115)),""))))</f>
        <v/>
      </c>
      <c r="AC120" s="53" t="str">
        <f ca="1">IFERROR(OFFSET('セット情報(宅配便）'!$P$2,MATCH($H120,BカートセットID入力!$C$4:$C$150,0),COLUMN()-COLUMN($U115)),IFERROR(OFFSET('セット情報(業務便）'!$P$2,MATCH($H120,BカートセットID入力!$F$4:$F$150,0),COLUMN()-COLUMN($U115)),IFERROR(OFFSET('セット情報（サンプル）'!$N$2,MATCH($H120,BカートセットID入力!$I$4:$I$150,0),COLUMN()-COLUMN($U115)),IFERROR(OFFSET('セット情報（イレギュラーサンプル）'!$N$2,MATCH($H120,BカートセットID入力!$L$4:$L$150,0),COLUMN()-COLUMN($U115)),""))))</f>
        <v/>
      </c>
      <c r="AD120" s="53" t="str">
        <f ca="1">IFERROR(OFFSET('セット情報(宅配便）'!$P$2,MATCH($H120,BカートセットID入力!$C$4:$C$150,0),COLUMN()-COLUMN($U115)),IFERROR(OFFSET('セット情報(業務便）'!$P$2,MATCH($H120,BカートセットID入力!$F$4:$F$150,0),COLUMN()-COLUMN($U115)),IFERROR(OFFSET('セット情報（サンプル）'!$N$2,MATCH($H120,BカートセットID入力!$I$4:$I$150,0),COLUMN()-COLUMN($U115)),IFERROR(OFFSET('セット情報（イレギュラーサンプル）'!$N$2,MATCH($H120,BカートセットID入力!$L$4:$L$150,0),COLUMN()-COLUMN($U115)),""))))</f>
        <v/>
      </c>
      <c r="AE120" s="53" t="str">
        <f ca="1">IFERROR(OFFSET('セット情報(宅配便）'!$P$2,MATCH($H120,BカートセットID入力!$C$4:$C$150,0),COLUMN()-COLUMN($U115)),IFERROR(OFFSET('セット情報(業務便）'!$P$2,MATCH($H120,BカートセットID入力!$F$4:$F$150,0),COLUMN()-COLUMN($U115)),IFERROR(OFFSET('セット情報（サンプル）'!$N$2,MATCH($H120,BカートセットID入力!$I$4:$I$150,0),COLUMN()-COLUMN($U115)),IFERROR(OFFSET('セット情報（イレギュラーサンプル）'!$N$2,MATCH($H120,BカートセットID入力!$L$4:$L$150,0),COLUMN()-COLUMN($U115)),""))))</f>
        <v/>
      </c>
      <c r="AF120" s="53" t="str">
        <f ca="1">IFERROR(OFFSET('セット情報(宅配便）'!$P$2,MATCH($H120,BカートセットID入力!$C$4:$C$150,0),COLUMN()-COLUMN($U115)),IFERROR(OFFSET('セット情報(業務便）'!$P$2,MATCH($H120,BカートセットID入力!$F$4:$F$150,0),COLUMN()-COLUMN($U115)),IFERROR(OFFSET('セット情報（サンプル）'!$N$2,MATCH($H120,BカートセットID入力!$I$4:$I$150,0),COLUMN()-COLUMN($U115)),IFERROR(OFFSET('セット情報（イレギュラーサンプル）'!$N$2,MATCH($H120,BカートセットID入力!$L$4:$L$150,0),COLUMN()-COLUMN($U115)),""))))</f>
        <v/>
      </c>
      <c r="AG120" s="53" t="str">
        <f ca="1">IFERROR(OFFSET('セット情報(宅配便）'!$P$2,MATCH($H120,BカートセットID入力!$C$4:$C$150,0),COLUMN()-COLUMN($U115)),IFERROR(OFFSET('セット情報(業務便）'!$P$2,MATCH($H120,BカートセットID入力!$F$4:$F$150,0),COLUMN()-COLUMN($U115)),IFERROR(OFFSET('セット情報（サンプル）'!$N$2,MATCH($H120,BカートセットID入力!$I$4:$I$150,0),COLUMN()-COLUMN($U115)),IFERROR(OFFSET('セット情報（イレギュラーサンプル）'!$N$2,MATCH($H120,BカートセットID入力!$L$4:$L$150,0),COLUMN()-COLUMN($U115)),""))))</f>
        <v/>
      </c>
      <c r="AH120" s="53" t="str">
        <f ca="1">IFERROR(OFFSET('セット情報(宅配便）'!$P$2,MATCH($H120,BカートセットID入力!$C$4:$C$150,0),COLUMN()-COLUMN($U115)),IFERROR(OFFSET('セット情報(業務便）'!$P$2,MATCH($H120,BカートセットID入力!$F$4:$F$150,0),COLUMN()-COLUMN($U115)),IFERROR(OFFSET('セット情報（サンプル）'!$N$2,MATCH($H120,BカートセットID入力!$I$4:$I$150,0),COLUMN()-COLUMN($U115)),IFERROR(OFFSET('セット情報（イレギュラーサンプル）'!$N$2,MATCH($H120,BカートセットID入力!$L$4:$L$150,0),COLUMN()-COLUMN($U115)),""))))</f>
        <v/>
      </c>
      <c r="AI120" s="53" t="str">
        <f ca="1">IFERROR(OFFSET('セット情報(宅配便）'!$P$2,MATCH($H120,BカートセットID入力!$C$4:$C$150,0),COLUMN()-COLUMN($U115)),IFERROR(OFFSET('セット情報(業務便）'!$P$2,MATCH($H120,BカートセットID入力!$F$4:$F$150,0),COLUMN()-COLUMN($U115)),IFERROR(OFFSET('セット情報（サンプル）'!$N$2,MATCH($H120,BカートセットID入力!$I$4:$I$150,0),COLUMN()-COLUMN($U115)),IFERROR(OFFSET('セット情報（イレギュラーサンプル）'!$N$2,MATCH($H120,BカートセットID入力!$L$4:$L$150,0),COLUMN()-COLUMN($U115)),""))))</f>
        <v/>
      </c>
      <c r="AJ120" s="53" t="str">
        <f ca="1">IFERROR(OFFSET('セット情報(宅配便）'!$P$2,MATCH($H120,BカートセットID入力!$C$4:$C$150,0),COLUMN()-COLUMN($U115)),IFERROR(OFFSET('セット情報(業務便）'!$P$2,MATCH($H120,BカートセットID入力!$F$4:$F$150,0),COLUMN()-COLUMN($U115)),IFERROR(OFFSET('セット情報（サンプル）'!$N$2,MATCH($H120,BカートセットID入力!$I$4:$I$150,0),COLUMN()-COLUMN($U115)),IFERROR(OFFSET('セット情報（イレギュラーサンプル）'!$N$2,MATCH($H120,BカートセットID入力!$L$4:$L$150,0),COLUMN()-COLUMN($U115)),""))))</f>
        <v/>
      </c>
      <c r="AK120" s="53" t="str">
        <f ca="1">IFERROR(OFFSET('セット情報(宅配便）'!$P$2,MATCH($H120,BカートセットID入力!$C$4:$C$150,0),COLUMN()-COLUMN($U115)),IFERROR(OFFSET('セット情報(業務便）'!$P$2,MATCH($H120,BカートセットID入力!$F$4:$F$150,0),COLUMN()-COLUMN($U115)),IFERROR(OFFSET('セット情報（サンプル）'!$N$2,MATCH($H120,BカートセットID入力!$I$4:$I$150,0),COLUMN()-COLUMN($U115)),IFERROR(OFFSET('セット情報（イレギュラーサンプル）'!$N$2,MATCH($H120,BカートセットID入力!$L$4:$L$150,0),COLUMN()-COLUMN($U115)),""))))</f>
        <v/>
      </c>
      <c r="AL120" s="53" t="str">
        <f ca="1">IFERROR(OFFSET('セット情報(宅配便）'!$P$2,MATCH($H120,BカートセットID入力!$C$4:$C$150,0),COLUMN()-COLUMN($U115)),IFERROR(OFFSET('セット情報(業務便）'!$P$2,MATCH($H120,BカートセットID入力!$F$4:$F$150,0),COLUMN()-COLUMN($U115)),IFERROR(OFFSET('セット情報（サンプル）'!$N$2,MATCH($H120,BカートセットID入力!$I$4:$I$150,0),COLUMN()-COLUMN($U115)),IFERROR(OFFSET('セット情報（イレギュラーサンプル）'!$N$2,MATCH($H120,BカートセットID入力!$L$4:$L$150,0),COLUMN()-COLUMN($U115)),""))))</f>
        <v/>
      </c>
      <c r="AM120" s="53" t="str">
        <f ca="1">IFERROR(OFFSET('セット情報(宅配便）'!$P$2,MATCH($H120,BカートセットID入力!$C$4:$C$150,0),COLUMN()-COLUMN($U115)),IFERROR(OFFSET('セット情報(業務便）'!$P$2,MATCH($H120,BカートセットID入力!$F$4:$F$150,0),COLUMN()-COLUMN($U115)),IFERROR(OFFSET('セット情報（サンプル）'!$N$2,MATCH($H120,BカートセットID入力!$I$4:$I$150,0),COLUMN()-COLUMN($U115)),IFERROR(OFFSET('セット情報（イレギュラーサンプル）'!$N$2,MATCH($H120,BカートセットID入力!$L$4:$L$150,0),COLUMN()-COLUMN($U115)),""))))</f>
        <v/>
      </c>
      <c r="AN120" s="53" t="str">
        <f ca="1">IFERROR(OFFSET('セット情報(宅配便）'!$P$2,MATCH($H120,BカートセットID入力!$C$4:$C$150,0),COLUMN()-COLUMN($U115)),IFERROR(OFFSET('セット情報(業務便）'!$P$2,MATCH($H120,BカートセットID入力!$F$4:$F$150,0),COLUMN()-COLUMN($U115)),IFERROR(OFFSET('セット情報（サンプル）'!$N$2,MATCH($H120,BカートセットID入力!$I$4:$I$150,0),COLUMN()-COLUMN($U115)),IFERROR(OFFSET('セット情報（イレギュラーサンプル）'!$N$2,MATCH($H120,BカートセットID入力!$L$4:$L$150,0),COLUMN()-COLUMN($U115)),""))))</f>
        <v/>
      </c>
      <c r="AO120" s="53" t="str">
        <f ca="1">IFERROR(OFFSET('セット情報(宅配便）'!$P$2,MATCH($H120,BカートセットID入力!$C$4:$C$150,0),COLUMN()-COLUMN($U115)),IFERROR(OFFSET('セット情報(業務便）'!$P$2,MATCH($H120,BカートセットID入力!$F$4:$F$150,0),COLUMN()-COLUMN($U115)),IFERROR(OFFSET('セット情報（サンプル）'!$N$2,MATCH($H120,BカートセットID入力!$I$4:$I$150,0),COLUMN()-COLUMN($U115)),IFERROR(OFFSET('セット情報（イレギュラーサンプル）'!$N$2,MATCH($H120,BカートセットID入力!$L$4:$L$150,0),COLUMN()-COLUMN($U115)),""))))</f>
        <v/>
      </c>
      <c r="AP120" s="53" t="str">
        <f ca="1">IFERROR(OFFSET('セット情報(宅配便）'!$P$2,MATCH($H120,BカートセットID入力!$C$4:$C$150,0),COLUMN()-COLUMN($U115)),IFERROR(OFFSET('セット情報(業務便）'!$P$2,MATCH($H120,BカートセットID入力!$F$4:$F$150,0),COLUMN()-COLUMN($U115)),IFERROR(OFFSET('セット情報（サンプル）'!$N$2,MATCH($H120,BカートセットID入力!$I$4:$I$150,0),COLUMN()-COLUMN($U115)),IFERROR(OFFSET('セット情報（イレギュラーサンプル）'!$N$2,MATCH($H120,BカートセットID入力!$L$4:$L$150,0),COLUMN()-COLUMN($U115)),""))))</f>
        <v/>
      </c>
      <c r="AQ120" s="53" t="str">
        <f ca="1">IFERROR(OFFSET('セット情報(宅配便）'!$P$2,MATCH($H120,BカートセットID入力!$C$4:$C$150,0),COLUMN()-COLUMN($U115)),IFERROR(OFFSET('セット情報(業務便）'!$P$2,MATCH($H120,BカートセットID入力!$F$4:$F$150,0),COLUMN()-COLUMN($U115)),IFERROR(OFFSET('セット情報（サンプル）'!$N$2,MATCH($H120,BカートセットID入力!$I$4:$I$150,0),COLUMN()-COLUMN($U115)),IFERROR(OFFSET('セット情報（イレギュラーサンプル）'!$N$2,MATCH($H120,BカートセットID入力!$L$4:$L$150,0),COLUMN()-COLUMN($U115)),""))))</f>
        <v/>
      </c>
      <c r="AR120" s="53" t="str">
        <f ca="1">IFERROR(OFFSET('セット情報(宅配便）'!$P$2,MATCH($H120,BカートセットID入力!$C$4:$C$150,0),COLUMN()-COLUMN($U115)),IFERROR(OFFSET('セット情報(業務便）'!$P$2,MATCH($H120,BカートセットID入力!$F$4:$F$150,0),COLUMN()-COLUMN($U115)),IFERROR(OFFSET('セット情報（サンプル）'!$N$2,MATCH($H120,BカートセットID入力!$I$4:$I$150,0),COLUMN()-COLUMN($U115)),IFERROR(OFFSET('セット情報（イレギュラーサンプル）'!$N$2,MATCH($H120,BカートセットID入力!$L$4:$L$150,0),COLUMN()-COLUMN($U115)),""))))</f>
        <v/>
      </c>
      <c r="AS120" s="53" t="str">
        <f ca="1">IFERROR(OFFSET('セット情報(宅配便）'!$P$2,MATCH($H120,BカートセットID入力!$C$4:$C$150,0),COLUMN()-COLUMN($U115)),IFERROR(OFFSET('セット情報(業務便）'!$P$2,MATCH($H120,BカートセットID入力!$F$4:$F$150,0),COLUMN()-COLUMN($U115)),IFERROR(OFFSET('セット情報（サンプル）'!$N$2,MATCH($H120,BカートセットID入力!$I$4:$I$150,0),COLUMN()-COLUMN($U115)),IFERROR(OFFSET('セット情報（イレギュラーサンプル）'!$N$2,MATCH($H120,BカートセットID入力!$L$4:$L$150,0),COLUMN()-COLUMN($U115)),""))))</f>
        <v/>
      </c>
      <c r="AT120" s="53" t="str">
        <f ca="1">IFERROR(OFFSET('セット情報(宅配便）'!$P$2,MATCH($H120,BカートセットID入力!$C$4:$C$150,0),COLUMN()-COLUMN($U115)),IFERROR(OFFSET('セット情報(業務便）'!$P$2,MATCH($H120,BカートセットID入力!$F$4:$F$150,0),COLUMN()-COLUMN($U115)),IFERROR(OFFSET('セット情報（サンプル）'!$N$2,MATCH($H120,BカートセットID入力!$I$4:$I$150,0),COLUMN()-COLUMN($U115)),IFERROR(OFFSET('セット情報（イレギュラーサンプル）'!$N$2,MATCH($H120,BカートセットID入力!$L$4:$L$150,0),COLUMN()-COLUMN($U115)),""))))</f>
        <v/>
      </c>
    </row>
    <row r="121" spans="1:46">
      <c r="A121" s="144"/>
      <c r="B121" s="53" t="str">
        <f>IF(ISBLANK(現行セット情報CSV!A121),"",現行セット情報CSV!A121)</f>
        <v/>
      </c>
      <c r="C121" s="53" t="str">
        <f>IF(ISBLANK(現行セット情報CSV!B121),"",現行セット情報CSV!B121)&amp;IFERROR(VLOOKUP(A121,上部フリースペースHTML!$A$3:$H$5,8,FALSE),"")</f>
        <v/>
      </c>
      <c r="D121" s="53" t="str">
        <f>IF(ISBLANK(現行セット情報CSV!C121),"",現行セット情報CSV!C121)</f>
        <v/>
      </c>
      <c r="E121" s="53" t="str">
        <f>IF(ISBLANK(現行セット情報CSV!D121),"",現行セット情報CSV!D121)</f>
        <v/>
      </c>
      <c r="F121" s="53" t="str">
        <f>IF(ISBLANK(現行セット情報CSV!E121),"",現行セット情報CSV!E121)</f>
        <v/>
      </c>
      <c r="G121" s="53" t="str">
        <f>IF(ISBLANK(現行セット情報CSV!F121),"",現行セット情報CSV!F121)</f>
        <v/>
      </c>
      <c r="H121" s="53" t="str">
        <f>IF(ISBLANK(現行セット情報CSV!G121),"",現行セット情報CSV!G121)</f>
        <v/>
      </c>
      <c r="I121" s="53" t="str">
        <f>IF(ISBLANK(現行セット情報CSV!H121),"",現行セット情報CSV!H121)</f>
        <v/>
      </c>
      <c r="J121" s="53" t="str">
        <f>IF(ISBLANK(現行セット情報CSV!I121),"",現行セット情報CSV!I121&amp;"("&amp;TEXT($J$2,"yyyy年m月")&amp;"納品から)")</f>
        <v/>
      </c>
      <c r="K121" s="53" t="str">
        <f>IF(ISBLANK(現行セット情報CSV!J121),"",現行セット情報CSV!J121)</f>
        <v/>
      </c>
      <c r="L121" s="53" t="str">
        <f>IF(ISBLANK(現行セット情報CSV!K121),"",現行セット情報CSV!K121)</f>
        <v/>
      </c>
      <c r="M121" s="53" t="str">
        <f>IF(ISBLANK(現行セット情報CSV!L121),"",現行セット情報CSV!L121)</f>
        <v/>
      </c>
      <c r="N121" s="53" t="str">
        <f>IF(ISBLANK(現行セット情報CSV!M121),"",現行セット情報CSV!M121)</f>
        <v/>
      </c>
      <c r="O121" s="53" t="str">
        <f>IF(ISBLANK(現行セット情報CSV!N121),"",現行セット情報CSV!N121)</f>
        <v/>
      </c>
      <c r="P121" s="53" t="str">
        <f>IF(ISBLANK(現行セット情報CSV!O121),"",現行セット情報CSV!O121)</f>
        <v/>
      </c>
      <c r="Q121" s="53" t="str">
        <f>IF(ISBLANK(現行セット情報CSV!P121),"",現行セット情報CSV!P121)</f>
        <v/>
      </c>
      <c r="R121" s="53" t="str">
        <f>IF(ISBLANK(現行セット情報CSV!Q121),"",現行セット情報CSV!Q121)</f>
        <v/>
      </c>
      <c r="S121" s="53" t="str">
        <f>IF(ISBLANK(現行セット情報CSV!R121),"",現行セット情報CSV!R121)</f>
        <v/>
      </c>
      <c r="T121" s="53" t="str">
        <f>IF(ISBLANK(現行セット情報CSV!S121),"",現行セット情報CSV!S121)</f>
        <v/>
      </c>
      <c r="U121" s="53" t="str">
        <f ca="1">IFERROR(OFFSET('セット情報(宅配便）'!$P$2,MATCH($H121,BカートセットID入力!$C$4:$C$150,0),COLUMN()-COLUMN($U116)),IFERROR(OFFSET('セット情報(業務便）'!$P$2,MATCH($H121,BカートセットID入力!$F$4:$F$150,0),COLUMN()-COLUMN($U116)),IFERROR(OFFSET('セット情報（サンプル）'!$N$2,MATCH($H121,BカートセットID入力!$I$4:$I$150,0),COLUMN()-COLUMN($U116)),IFERROR(OFFSET('セット情報（イレギュラーサンプル）'!$N$2,MATCH($H121,BカートセットID入力!$L$4:$L$150,0),COLUMN()-COLUMN($U116)),""))))</f>
        <v/>
      </c>
      <c r="V121" s="53" t="str">
        <f ca="1">IFERROR(OFFSET('セット情報(宅配便）'!$P$2,MATCH($H121,BカートセットID入力!$C$4:$C$150,0),COLUMN()-COLUMN($U116)),IFERROR(OFFSET('セット情報(業務便）'!$P$2,MATCH($H121,BカートセットID入力!$F$4:$F$150,0),COLUMN()-COLUMN($U116)),IFERROR(OFFSET('セット情報（サンプル）'!$N$2,MATCH($H121,BカートセットID入力!$I$4:$I$150,0),COLUMN()-COLUMN($U116)),IFERROR(OFFSET('セット情報（イレギュラーサンプル）'!$N$2,MATCH($H121,BカートセットID入力!$L$4:$L$150,0),COLUMN()-COLUMN($U116)),""))))</f>
        <v/>
      </c>
      <c r="W121" s="53" t="str">
        <f ca="1">IFERROR(OFFSET('セット情報(宅配便）'!$P$2,MATCH($H121,BカートセットID入力!$C$4:$C$150,0),COLUMN()-COLUMN($U116)),IFERROR(OFFSET('セット情報(業務便）'!$P$2,MATCH($H121,BカートセットID入力!$F$4:$F$150,0),COLUMN()-COLUMN($U116)),IFERROR(OFFSET('セット情報（サンプル）'!$N$2,MATCH($H121,BカートセットID入力!$I$4:$I$150,0),COLUMN()-COLUMN($U116)),IFERROR(OFFSET('セット情報（イレギュラーサンプル）'!$N$2,MATCH($H121,BカートセットID入力!$L$4:$L$150,0),COLUMN()-COLUMN($U116)),""))))</f>
        <v/>
      </c>
      <c r="X121" s="53" t="str">
        <f ca="1">IFERROR(OFFSET('セット情報(宅配便）'!$P$2,MATCH($H121,BカートセットID入力!$C$4:$C$150,0),COLUMN()-COLUMN($U116)),IFERROR(OFFSET('セット情報(業務便）'!$P$2,MATCH($H121,BカートセットID入力!$F$4:$F$150,0),COLUMN()-COLUMN($U116)),IFERROR(OFFSET('セット情報（サンプル）'!$N$2,MATCH($H121,BカートセットID入力!$I$4:$I$150,0),COLUMN()-COLUMN($U116)),IFERROR(OFFSET('セット情報（イレギュラーサンプル）'!$N$2,MATCH($H121,BカートセットID入力!$L$4:$L$150,0),COLUMN()-COLUMN($U116)),""))))</f>
        <v/>
      </c>
      <c r="Y121" s="53" t="str">
        <f ca="1">IFERROR(OFFSET('セット情報(宅配便）'!$P$2,MATCH($H121,BカートセットID入力!$C$4:$C$150,0),COLUMN()-COLUMN($U116)),IFERROR(OFFSET('セット情報(業務便）'!$P$2,MATCH($H121,BカートセットID入力!$F$4:$F$150,0),COLUMN()-COLUMN($U116)),IFERROR(OFFSET('セット情報（サンプル）'!$N$2,MATCH($H121,BカートセットID入力!$I$4:$I$150,0),COLUMN()-COLUMN($U116)),IFERROR(OFFSET('セット情報（イレギュラーサンプル）'!$N$2,MATCH($H121,BカートセットID入力!$L$4:$L$150,0),COLUMN()-COLUMN($U116)),""))))</f>
        <v/>
      </c>
      <c r="Z121" s="53" t="str">
        <f ca="1">IFERROR(OFFSET('セット情報(宅配便）'!$P$2,MATCH($H121,BカートセットID入力!$C$4:$C$150,0),COLUMN()-COLUMN($U116)),IFERROR(OFFSET('セット情報(業務便）'!$P$2,MATCH($H121,BカートセットID入力!$F$4:$F$150,0),COLUMN()-COLUMN($U116)),IFERROR(OFFSET('セット情報（サンプル）'!$N$2,MATCH($H121,BカートセットID入力!$I$4:$I$150,0),COLUMN()-COLUMN($U116)),IFERROR(OFFSET('セット情報（イレギュラーサンプル）'!$N$2,MATCH($H121,BカートセットID入力!$L$4:$L$150,0),COLUMN()-COLUMN($U116)),""))))</f>
        <v/>
      </c>
      <c r="AA121" s="53" t="str">
        <f ca="1">IFERROR(OFFSET('セット情報(宅配便）'!$P$2,MATCH($H121,BカートセットID入力!$C$4:$C$150,0),COLUMN()-COLUMN($U116)),IFERROR(OFFSET('セット情報(業務便）'!$P$2,MATCH($H121,BカートセットID入力!$F$4:$F$150,0),COLUMN()-COLUMN($U116)),IFERROR(OFFSET('セット情報（サンプル）'!$N$2,MATCH($H121,BカートセットID入力!$I$4:$I$150,0),COLUMN()-COLUMN($U116)),IFERROR(OFFSET('セット情報（イレギュラーサンプル）'!$N$2,MATCH($H121,BカートセットID入力!$L$4:$L$150,0),COLUMN()-COLUMN($U116)),""))))</f>
        <v/>
      </c>
      <c r="AB121" s="53" t="str">
        <f ca="1">IFERROR(OFFSET('セット情報(宅配便）'!$P$2,MATCH($H121,BカートセットID入力!$C$4:$C$150,0),COLUMN()-COLUMN($U116)),IFERROR(OFFSET('セット情報(業務便）'!$P$2,MATCH($H121,BカートセットID入力!$F$4:$F$150,0),COLUMN()-COLUMN($U116)),IFERROR(OFFSET('セット情報（サンプル）'!$N$2,MATCH($H121,BカートセットID入力!$I$4:$I$150,0),COLUMN()-COLUMN($U116)),IFERROR(OFFSET('セット情報（イレギュラーサンプル）'!$N$2,MATCH($H121,BカートセットID入力!$L$4:$L$150,0),COLUMN()-COLUMN($U116)),""))))</f>
        <v/>
      </c>
      <c r="AC121" s="53" t="str">
        <f ca="1">IFERROR(OFFSET('セット情報(宅配便）'!$P$2,MATCH($H121,BカートセットID入力!$C$4:$C$150,0),COLUMN()-COLUMN($U116)),IFERROR(OFFSET('セット情報(業務便）'!$P$2,MATCH($H121,BカートセットID入力!$F$4:$F$150,0),COLUMN()-COLUMN($U116)),IFERROR(OFFSET('セット情報（サンプル）'!$N$2,MATCH($H121,BカートセットID入力!$I$4:$I$150,0),COLUMN()-COLUMN($U116)),IFERROR(OFFSET('セット情報（イレギュラーサンプル）'!$N$2,MATCH($H121,BカートセットID入力!$L$4:$L$150,0),COLUMN()-COLUMN($U116)),""))))</f>
        <v/>
      </c>
      <c r="AD121" s="53" t="str">
        <f ca="1">IFERROR(OFFSET('セット情報(宅配便）'!$P$2,MATCH($H121,BカートセットID入力!$C$4:$C$150,0),COLUMN()-COLUMN($U116)),IFERROR(OFFSET('セット情報(業務便）'!$P$2,MATCH($H121,BカートセットID入力!$F$4:$F$150,0),COLUMN()-COLUMN($U116)),IFERROR(OFFSET('セット情報（サンプル）'!$N$2,MATCH($H121,BカートセットID入力!$I$4:$I$150,0),COLUMN()-COLUMN($U116)),IFERROR(OFFSET('セット情報（イレギュラーサンプル）'!$N$2,MATCH($H121,BカートセットID入力!$L$4:$L$150,0),COLUMN()-COLUMN($U116)),""))))</f>
        <v/>
      </c>
      <c r="AE121" s="53" t="str">
        <f ca="1">IFERROR(OFFSET('セット情報(宅配便）'!$P$2,MATCH($H121,BカートセットID入力!$C$4:$C$150,0),COLUMN()-COLUMN($U116)),IFERROR(OFFSET('セット情報(業務便）'!$P$2,MATCH($H121,BカートセットID入力!$F$4:$F$150,0),COLUMN()-COLUMN($U116)),IFERROR(OFFSET('セット情報（サンプル）'!$N$2,MATCH($H121,BカートセットID入力!$I$4:$I$150,0),COLUMN()-COLUMN($U116)),IFERROR(OFFSET('セット情報（イレギュラーサンプル）'!$N$2,MATCH($H121,BカートセットID入力!$L$4:$L$150,0),COLUMN()-COLUMN($U116)),""))))</f>
        <v/>
      </c>
      <c r="AF121" s="53" t="str">
        <f ca="1">IFERROR(OFFSET('セット情報(宅配便）'!$P$2,MATCH($H121,BカートセットID入力!$C$4:$C$150,0),COLUMN()-COLUMN($U116)),IFERROR(OFFSET('セット情報(業務便）'!$P$2,MATCH($H121,BカートセットID入力!$F$4:$F$150,0),COLUMN()-COLUMN($U116)),IFERROR(OFFSET('セット情報（サンプル）'!$N$2,MATCH($H121,BカートセットID入力!$I$4:$I$150,0),COLUMN()-COLUMN($U116)),IFERROR(OFFSET('セット情報（イレギュラーサンプル）'!$N$2,MATCH($H121,BカートセットID入力!$L$4:$L$150,0),COLUMN()-COLUMN($U116)),""))))</f>
        <v/>
      </c>
      <c r="AG121" s="53" t="str">
        <f ca="1">IFERROR(OFFSET('セット情報(宅配便）'!$P$2,MATCH($H121,BカートセットID入力!$C$4:$C$150,0),COLUMN()-COLUMN($U116)),IFERROR(OFFSET('セット情報(業務便）'!$P$2,MATCH($H121,BカートセットID入力!$F$4:$F$150,0),COLUMN()-COLUMN($U116)),IFERROR(OFFSET('セット情報（サンプル）'!$N$2,MATCH($H121,BカートセットID入力!$I$4:$I$150,0),COLUMN()-COLUMN($U116)),IFERROR(OFFSET('セット情報（イレギュラーサンプル）'!$N$2,MATCH($H121,BカートセットID入力!$L$4:$L$150,0),COLUMN()-COLUMN($U116)),""))))</f>
        <v/>
      </c>
      <c r="AH121" s="53" t="str">
        <f ca="1">IFERROR(OFFSET('セット情報(宅配便）'!$P$2,MATCH($H121,BカートセットID入力!$C$4:$C$150,0),COLUMN()-COLUMN($U116)),IFERROR(OFFSET('セット情報(業務便）'!$P$2,MATCH($H121,BカートセットID入力!$F$4:$F$150,0),COLUMN()-COLUMN($U116)),IFERROR(OFFSET('セット情報（サンプル）'!$N$2,MATCH($H121,BカートセットID入力!$I$4:$I$150,0),COLUMN()-COLUMN($U116)),IFERROR(OFFSET('セット情報（イレギュラーサンプル）'!$N$2,MATCH($H121,BカートセットID入力!$L$4:$L$150,0),COLUMN()-COLUMN($U116)),""))))</f>
        <v/>
      </c>
      <c r="AI121" s="53" t="str">
        <f ca="1">IFERROR(OFFSET('セット情報(宅配便）'!$P$2,MATCH($H121,BカートセットID入力!$C$4:$C$150,0),COLUMN()-COLUMN($U116)),IFERROR(OFFSET('セット情報(業務便）'!$P$2,MATCH($H121,BカートセットID入力!$F$4:$F$150,0),COLUMN()-COLUMN($U116)),IFERROR(OFFSET('セット情報（サンプル）'!$N$2,MATCH($H121,BカートセットID入力!$I$4:$I$150,0),COLUMN()-COLUMN($U116)),IFERROR(OFFSET('セット情報（イレギュラーサンプル）'!$N$2,MATCH($H121,BカートセットID入力!$L$4:$L$150,0),COLUMN()-COLUMN($U116)),""))))</f>
        <v/>
      </c>
      <c r="AJ121" s="53" t="str">
        <f ca="1">IFERROR(OFFSET('セット情報(宅配便）'!$P$2,MATCH($H121,BカートセットID入力!$C$4:$C$150,0),COLUMN()-COLUMN($U116)),IFERROR(OFFSET('セット情報(業務便）'!$P$2,MATCH($H121,BカートセットID入力!$F$4:$F$150,0),COLUMN()-COLUMN($U116)),IFERROR(OFFSET('セット情報（サンプル）'!$N$2,MATCH($H121,BカートセットID入力!$I$4:$I$150,0),COLUMN()-COLUMN($U116)),IFERROR(OFFSET('セット情報（イレギュラーサンプル）'!$N$2,MATCH($H121,BカートセットID入力!$L$4:$L$150,0),COLUMN()-COLUMN($U116)),""))))</f>
        <v/>
      </c>
      <c r="AK121" s="53" t="str">
        <f ca="1">IFERROR(OFFSET('セット情報(宅配便）'!$P$2,MATCH($H121,BカートセットID入力!$C$4:$C$150,0),COLUMN()-COLUMN($U116)),IFERROR(OFFSET('セット情報(業務便）'!$P$2,MATCH($H121,BカートセットID入力!$F$4:$F$150,0),COLUMN()-COLUMN($U116)),IFERROR(OFFSET('セット情報（サンプル）'!$N$2,MATCH($H121,BカートセットID入力!$I$4:$I$150,0),COLUMN()-COLUMN($U116)),IFERROR(OFFSET('セット情報（イレギュラーサンプル）'!$N$2,MATCH($H121,BカートセットID入力!$L$4:$L$150,0),COLUMN()-COLUMN($U116)),""))))</f>
        <v/>
      </c>
      <c r="AL121" s="53" t="str">
        <f ca="1">IFERROR(OFFSET('セット情報(宅配便）'!$P$2,MATCH($H121,BカートセットID入力!$C$4:$C$150,0),COLUMN()-COLUMN($U116)),IFERROR(OFFSET('セット情報(業務便）'!$P$2,MATCH($H121,BカートセットID入力!$F$4:$F$150,0),COLUMN()-COLUMN($U116)),IFERROR(OFFSET('セット情報（サンプル）'!$N$2,MATCH($H121,BカートセットID入力!$I$4:$I$150,0),COLUMN()-COLUMN($U116)),IFERROR(OFFSET('セット情報（イレギュラーサンプル）'!$N$2,MATCH($H121,BカートセットID入力!$L$4:$L$150,0),COLUMN()-COLUMN($U116)),""))))</f>
        <v/>
      </c>
      <c r="AM121" s="53" t="str">
        <f ca="1">IFERROR(OFFSET('セット情報(宅配便）'!$P$2,MATCH($H121,BカートセットID入力!$C$4:$C$150,0),COLUMN()-COLUMN($U116)),IFERROR(OFFSET('セット情報(業務便）'!$P$2,MATCH($H121,BカートセットID入力!$F$4:$F$150,0),COLUMN()-COLUMN($U116)),IFERROR(OFFSET('セット情報（サンプル）'!$N$2,MATCH($H121,BカートセットID入力!$I$4:$I$150,0),COLUMN()-COLUMN($U116)),IFERROR(OFFSET('セット情報（イレギュラーサンプル）'!$N$2,MATCH($H121,BカートセットID入力!$L$4:$L$150,0),COLUMN()-COLUMN($U116)),""))))</f>
        <v/>
      </c>
      <c r="AN121" s="53" t="str">
        <f ca="1">IFERROR(OFFSET('セット情報(宅配便）'!$P$2,MATCH($H121,BカートセットID入力!$C$4:$C$150,0),COLUMN()-COLUMN($U116)),IFERROR(OFFSET('セット情報(業務便）'!$P$2,MATCH($H121,BカートセットID入力!$F$4:$F$150,0),COLUMN()-COLUMN($U116)),IFERROR(OFFSET('セット情報（サンプル）'!$N$2,MATCH($H121,BカートセットID入力!$I$4:$I$150,0),COLUMN()-COLUMN($U116)),IFERROR(OFFSET('セット情報（イレギュラーサンプル）'!$N$2,MATCH($H121,BカートセットID入力!$L$4:$L$150,0),COLUMN()-COLUMN($U116)),""))))</f>
        <v/>
      </c>
      <c r="AO121" s="53" t="str">
        <f ca="1">IFERROR(OFFSET('セット情報(宅配便）'!$P$2,MATCH($H121,BカートセットID入力!$C$4:$C$150,0),COLUMN()-COLUMN($U116)),IFERROR(OFFSET('セット情報(業務便）'!$P$2,MATCH($H121,BカートセットID入力!$F$4:$F$150,0),COLUMN()-COLUMN($U116)),IFERROR(OFFSET('セット情報（サンプル）'!$N$2,MATCH($H121,BカートセットID入力!$I$4:$I$150,0),COLUMN()-COLUMN($U116)),IFERROR(OFFSET('セット情報（イレギュラーサンプル）'!$N$2,MATCH($H121,BカートセットID入力!$L$4:$L$150,0),COLUMN()-COLUMN($U116)),""))))</f>
        <v/>
      </c>
      <c r="AP121" s="53" t="str">
        <f ca="1">IFERROR(OFFSET('セット情報(宅配便）'!$P$2,MATCH($H121,BカートセットID入力!$C$4:$C$150,0),COLUMN()-COLUMN($U116)),IFERROR(OFFSET('セット情報(業務便）'!$P$2,MATCH($H121,BカートセットID入力!$F$4:$F$150,0),COLUMN()-COLUMN($U116)),IFERROR(OFFSET('セット情報（サンプル）'!$N$2,MATCH($H121,BカートセットID入力!$I$4:$I$150,0),COLUMN()-COLUMN($U116)),IFERROR(OFFSET('セット情報（イレギュラーサンプル）'!$N$2,MATCH($H121,BカートセットID入力!$L$4:$L$150,0),COLUMN()-COLUMN($U116)),""))))</f>
        <v/>
      </c>
      <c r="AQ121" s="53" t="str">
        <f ca="1">IFERROR(OFFSET('セット情報(宅配便）'!$P$2,MATCH($H121,BカートセットID入力!$C$4:$C$150,0),COLUMN()-COLUMN($U116)),IFERROR(OFFSET('セット情報(業務便）'!$P$2,MATCH($H121,BカートセットID入力!$F$4:$F$150,0),COLUMN()-COLUMN($U116)),IFERROR(OFFSET('セット情報（サンプル）'!$N$2,MATCH($H121,BカートセットID入力!$I$4:$I$150,0),COLUMN()-COLUMN($U116)),IFERROR(OFFSET('セット情報（イレギュラーサンプル）'!$N$2,MATCH($H121,BカートセットID入力!$L$4:$L$150,0),COLUMN()-COLUMN($U116)),""))))</f>
        <v/>
      </c>
      <c r="AR121" s="53" t="str">
        <f ca="1">IFERROR(OFFSET('セット情報(宅配便）'!$P$2,MATCH($H121,BカートセットID入力!$C$4:$C$150,0),COLUMN()-COLUMN($U116)),IFERROR(OFFSET('セット情報(業務便）'!$P$2,MATCH($H121,BカートセットID入力!$F$4:$F$150,0),COLUMN()-COLUMN($U116)),IFERROR(OFFSET('セット情報（サンプル）'!$N$2,MATCH($H121,BカートセットID入力!$I$4:$I$150,0),COLUMN()-COLUMN($U116)),IFERROR(OFFSET('セット情報（イレギュラーサンプル）'!$N$2,MATCH($H121,BカートセットID入力!$L$4:$L$150,0),COLUMN()-COLUMN($U116)),""))))</f>
        <v/>
      </c>
      <c r="AS121" s="53" t="str">
        <f ca="1">IFERROR(OFFSET('セット情報(宅配便）'!$P$2,MATCH($H121,BカートセットID入力!$C$4:$C$150,0),COLUMN()-COLUMN($U116)),IFERROR(OFFSET('セット情報(業務便）'!$P$2,MATCH($H121,BカートセットID入力!$F$4:$F$150,0),COLUMN()-COLUMN($U116)),IFERROR(OFFSET('セット情報（サンプル）'!$N$2,MATCH($H121,BカートセットID入力!$I$4:$I$150,0),COLUMN()-COLUMN($U116)),IFERROR(OFFSET('セット情報（イレギュラーサンプル）'!$N$2,MATCH($H121,BカートセットID入力!$L$4:$L$150,0),COLUMN()-COLUMN($U116)),""))))</f>
        <v/>
      </c>
      <c r="AT121" s="53" t="str">
        <f ca="1">IFERROR(OFFSET('セット情報(宅配便）'!$P$2,MATCH($H121,BカートセットID入力!$C$4:$C$150,0),COLUMN()-COLUMN($U116)),IFERROR(OFFSET('セット情報(業務便）'!$P$2,MATCH($H121,BカートセットID入力!$F$4:$F$150,0),COLUMN()-COLUMN($U116)),IFERROR(OFFSET('セット情報（サンプル）'!$N$2,MATCH($H121,BカートセットID入力!$I$4:$I$150,0),COLUMN()-COLUMN($U116)),IFERROR(OFFSET('セット情報（イレギュラーサンプル）'!$N$2,MATCH($H121,BカートセットID入力!$L$4:$L$150,0),COLUMN()-COLUMN($U116)),""))))</f>
        <v/>
      </c>
    </row>
    <row r="122" spans="1:46">
      <c r="A122" s="144"/>
      <c r="B122" s="53" t="str">
        <f>IF(ISBLANK(現行セット情報CSV!A122),"",現行セット情報CSV!A122)</f>
        <v/>
      </c>
      <c r="C122" s="53" t="str">
        <f>IF(ISBLANK(現行セット情報CSV!B122),"",現行セット情報CSV!B122)&amp;IFERROR(VLOOKUP(A122,上部フリースペースHTML!$A$3:$H$5,8,FALSE),"")</f>
        <v/>
      </c>
      <c r="D122" s="53" t="str">
        <f>IF(ISBLANK(現行セット情報CSV!C122),"",現行セット情報CSV!C122)</f>
        <v/>
      </c>
      <c r="E122" s="53" t="str">
        <f>IF(ISBLANK(現行セット情報CSV!D122),"",現行セット情報CSV!D122)</f>
        <v/>
      </c>
      <c r="F122" s="53" t="str">
        <f>IF(ISBLANK(現行セット情報CSV!E122),"",現行セット情報CSV!E122)</f>
        <v/>
      </c>
      <c r="G122" s="53" t="str">
        <f>IF(ISBLANK(現行セット情報CSV!F122),"",現行セット情報CSV!F122)</f>
        <v/>
      </c>
      <c r="H122" s="53" t="str">
        <f>IF(ISBLANK(現行セット情報CSV!G122),"",現行セット情報CSV!G122)</f>
        <v/>
      </c>
      <c r="I122" s="53" t="str">
        <f>IF(ISBLANK(現行セット情報CSV!H122),"",現行セット情報CSV!H122)</f>
        <v/>
      </c>
      <c r="J122" s="53" t="str">
        <f>IF(ISBLANK(現行セット情報CSV!I122),"",現行セット情報CSV!I122&amp;"("&amp;TEXT($J$2,"yyyy年m月")&amp;"納品から)")</f>
        <v/>
      </c>
      <c r="K122" s="53" t="str">
        <f>IF(ISBLANK(現行セット情報CSV!J122),"",現行セット情報CSV!J122)</f>
        <v/>
      </c>
      <c r="L122" s="53" t="str">
        <f>IF(ISBLANK(現行セット情報CSV!K122),"",現行セット情報CSV!K122)</f>
        <v/>
      </c>
      <c r="M122" s="53" t="str">
        <f>IF(ISBLANK(現行セット情報CSV!L122),"",現行セット情報CSV!L122)</f>
        <v/>
      </c>
      <c r="N122" s="53" t="str">
        <f>IF(ISBLANK(現行セット情報CSV!M122),"",現行セット情報CSV!M122)</f>
        <v/>
      </c>
      <c r="O122" s="53" t="str">
        <f>IF(ISBLANK(現行セット情報CSV!N122),"",現行セット情報CSV!N122)</f>
        <v/>
      </c>
      <c r="P122" s="53" t="str">
        <f>IF(ISBLANK(現行セット情報CSV!O122),"",現行セット情報CSV!O122)</f>
        <v/>
      </c>
      <c r="Q122" s="53" t="str">
        <f>IF(ISBLANK(現行セット情報CSV!P122),"",現行セット情報CSV!P122)</f>
        <v/>
      </c>
      <c r="R122" s="53" t="str">
        <f>IF(ISBLANK(現行セット情報CSV!Q122),"",現行セット情報CSV!Q122)</f>
        <v/>
      </c>
      <c r="S122" s="53" t="str">
        <f>IF(ISBLANK(現行セット情報CSV!R122),"",現行セット情報CSV!R122)</f>
        <v/>
      </c>
      <c r="T122" s="53" t="str">
        <f>IF(ISBLANK(現行セット情報CSV!S122),"",現行セット情報CSV!S122)</f>
        <v/>
      </c>
      <c r="U122" s="53" t="str">
        <f ca="1">IFERROR(OFFSET('セット情報(宅配便）'!$P$2,MATCH($H122,BカートセットID入力!$C$4:$C$150,0),COLUMN()-COLUMN($U117)),IFERROR(OFFSET('セット情報(業務便）'!$P$2,MATCH($H122,BカートセットID入力!$F$4:$F$150,0),COLUMN()-COLUMN($U117)),IFERROR(OFFSET('セット情報（サンプル）'!$N$2,MATCH($H122,BカートセットID入力!$I$4:$I$150,0),COLUMN()-COLUMN($U117)),IFERROR(OFFSET('セット情報（イレギュラーサンプル）'!$N$2,MATCH($H122,BカートセットID入力!$L$4:$L$150,0),COLUMN()-COLUMN($U117)),""))))</f>
        <v/>
      </c>
      <c r="V122" s="53" t="str">
        <f ca="1">IFERROR(OFFSET('セット情報(宅配便）'!$P$2,MATCH($H122,BカートセットID入力!$C$4:$C$150,0),COLUMN()-COLUMN($U117)),IFERROR(OFFSET('セット情報(業務便）'!$P$2,MATCH($H122,BカートセットID入力!$F$4:$F$150,0),COLUMN()-COLUMN($U117)),IFERROR(OFFSET('セット情報（サンプル）'!$N$2,MATCH($H122,BカートセットID入力!$I$4:$I$150,0),COLUMN()-COLUMN($U117)),IFERROR(OFFSET('セット情報（イレギュラーサンプル）'!$N$2,MATCH($H122,BカートセットID入力!$L$4:$L$150,0),COLUMN()-COLUMN($U117)),""))))</f>
        <v/>
      </c>
      <c r="W122" s="53" t="str">
        <f ca="1">IFERROR(OFFSET('セット情報(宅配便）'!$P$2,MATCH($H122,BカートセットID入力!$C$4:$C$150,0),COLUMN()-COLUMN($U117)),IFERROR(OFFSET('セット情報(業務便）'!$P$2,MATCH($H122,BカートセットID入力!$F$4:$F$150,0),COLUMN()-COLUMN($U117)),IFERROR(OFFSET('セット情報（サンプル）'!$N$2,MATCH($H122,BカートセットID入力!$I$4:$I$150,0),COLUMN()-COLUMN($U117)),IFERROR(OFFSET('セット情報（イレギュラーサンプル）'!$N$2,MATCH($H122,BカートセットID入力!$L$4:$L$150,0),COLUMN()-COLUMN($U117)),""))))</f>
        <v/>
      </c>
      <c r="X122" s="53" t="str">
        <f ca="1">IFERROR(OFFSET('セット情報(宅配便）'!$P$2,MATCH($H122,BカートセットID入力!$C$4:$C$150,0),COLUMN()-COLUMN($U117)),IFERROR(OFFSET('セット情報(業務便）'!$P$2,MATCH($H122,BカートセットID入力!$F$4:$F$150,0),COLUMN()-COLUMN($U117)),IFERROR(OFFSET('セット情報（サンプル）'!$N$2,MATCH($H122,BカートセットID入力!$I$4:$I$150,0),COLUMN()-COLUMN($U117)),IFERROR(OFFSET('セット情報（イレギュラーサンプル）'!$N$2,MATCH($H122,BカートセットID入力!$L$4:$L$150,0),COLUMN()-COLUMN($U117)),""))))</f>
        <v/>
      </c>
      <c r="Y122" s="53" t="str">
        <f ca="1">IFERROR(OFFSET('セット情報(宅配便）'!$P$2,MATCH($H122,BカートセットID入力!$C$4:$C$150,0),COLUMN()-COLUMN($U117)),IFERROR(OFFSET('セット情報(業務便）'!$P$2,MATCH($H122,BカートセットID入力!$F$4:$F$150,0),COLUMN()-COLUMN($U117)),IFERROR(OFFSET('セット情報（サンプル）'!$N$2,MATCH($H122,BカートセットID入力!$I$4:$I$150,0),COLUMN()-COLUMN($U117)),IFERROR(OFFSET('セット情報（イレギュラーサンプル）'!$N$2,MATCH($H122,BカートセットID入力!$L$4:$L$150,0),COLUMN()-COLUMN($U117)),""))))</f>
        <v/>
      </c>
      <c r="Z122" s="53" t="str">
        <f ca="1">IFERROR(OFFSET('セット情報(宅配便）'!$P$2,MATCH($H122,BカートセットID入力!$C$4:$C$150,0),COLUMN()-COLUMN($U117)),IFERROR(OFFSET('セット情報(業務便）'!$P$2,MATCH($H122,BカートセットID入力!$F$4:$F$150,0),COLUMN()-COLUMN($U117)),IFERROR(OFFSET('セット情報（サンプル）'!$N$2,MATCH($H122,BカートセットID入力!$I$4:$I$150,0),COLUMN()-COLUMN($U117)),IFERROR(OFFSET('セット情報（イレギュラーサンプル）'!$N$2,MATCH($H122,BカートセットID入力!$L$4:$L$150,0),COLUMN()-COLUMN($U117)),""))))</f>
        <v/>
      </c>
      <c r="AA122" s="53" t="str">
        <f ca="1">IFERROR(OFFSET('セット情報(宅配便）'!$P$2,MATCH($H122,BカートセットID入力!$C$4:$C$150,0),COLUMN()-COLUMN($U117)),IFERROR(OFFSET('セット情報(業務便）'!$P$2,MATCH($H122,BカートセットID入力!$F$4:$F$150,0),COLUMN()-COLUMN($U117)),IFERROR(OFFSET('セット情報（サンプル）'!$N$2,MATCH($H122,BカートセットID入力!$I$4:$I$150,0),COLUMN()-COLUMN($U117)),IFERROR(OFFSET('セット情報（イレギュラーサンプル）'!$N$2,MATCH($H122,BカートセットID入力!$L$4:$L$150,0),COLUMN()-COLUMN($U117)),""))))</f>
        <v/>
      </c>
      <c r="AB122" s="53" t="str">
        <f ca="1">IFERROR(OFFSET('セット情報(宅配便）'!$P$2,MATCH($H122,BカートセットID入力!$C$4:$C$150,0),COLUMN()-COLUMN($U117)),IFERROR(OFFSET('セット情報(業務便）'!$P$2,MATCH($H122,BカートセットID入力!$F$4:$F$150,0),COLUMN()-COLUMN($U117)),IFERROR(OFFSET('セット情報（サンプル）'!$N$2,MATCH($H122,BカートセットID入力!$I$4:$I$150,0),COLUMN()-COLUMN($U117)),IFERROR(OFFSET('セット情報（イレギュラーサンプル）'!$N$2,MATCH($H122,BカートセットID入力!$L$4:$L$150,0),COLUMN()-COLUMN($U117)),""))))</f>
        <v/>
      </c>
      <c r="AC122" s="53" t="str">
        <f ca="1">IFERROR(OFFSET('セット情報(宅配便）'!$P$2,MATCH($H122,BカートセットID入力!$C$4:$C$150,0),COLUMN()-COLUMN($U117)),IFERROR(OFFSET('セット情報(業務便）'!$P$2,MATCH($H122,BカートセットID入力!$F$4:$F$150,0),COLUMN()-COLUMN($U117)),IFERROR(OFFSET('セット情報（サンプル）'!$N$2,MATCH($H122,BカートセットID入力!$I$4:$I$150,0),COLUMN()-COLUMN($U117)),IFERROR(OFFSET('セット情報（イレギュラーサンプル）'!$N$2,MATCH($H122,BカートセットID入力!$L$4:$L$150,0),COLUMN()-COLUMN($U117)),""))))</f>
        <v/>
      </c>
      <c r="AD122" s="53" t="str">
        <f ca="1">IFERROR(OFFSET('セット情報(宅配便）'!$P$2,MATCH($H122,BカートセットID入力!$C$4:$C$150,0),COLUMN()-COLUMN($U117)),IFERROR(OFFSET('セット情報(業務便）'!$P$2,MATCH($H122,BカートセットID入力!$F$4:$F$150,0),COLUMN()-COLUMN($U117)),IFERROR(OFFSET('セット情報（サンプル）'!$N$2,MATCH($H122,BカートセットID入力!$I$4:$I$150,0),COLUMN()-COLUMN($U117)),IFERROR(OFFSET('セット情報（イレギュラーサンプル）'!$N$2,MATCH($H122,BカートセットID入力!$L$4:$L$150,0),COLUMN()-COLUMN($U117)),""))))</f>
        <v/>
      </c>
      <c r="AE122" s="53" t="str">
        <f ca="1">IFERROR(OFFSET('セット情報(宅配便）'!$P$2,MATCH($H122,BカートセットID入力!$C$4:$C$150,0),COLUMN()-COLUMN($U117)),IFERROR(OFFSET('セット情報(業務便）'!$P$2,MATCH($H122,BカートセットID入力!$F$4:$F$150,0),COLUMN()-COLUMN($U117)),IFERROR(OFFSET('セット情報（サンプル）'!$N$2,MATCH($H122,BカートセットID入力!$I$4:$I$150,0),COLUMN()-COLUMN($U117)),IFERROR(OFFSET('セット情報（イレギュラーサンプル）'!$N$2,MATCH($H122,BカートセットID入力!$L$4:$L$150,0),COLUMN()-COLUMN($U117)),""))))</f>
        <v/>
      </c>
      <c r="AF122" s="53" t="str">
        <f ca="1">IFERROR(OFFSET('セット情報(宅配便）'!$P$2,MATCH($H122,BカートセットID入力!$C$4:$C$150,0),COLUMN()-COLUMN($U117)),IFERROR(OFFSET('セット情報(業務便）'!$P$2,MATCH($H122,BカートセットID入力!$F$4:$F$150,0),COLUMN()-COLUMN($U117)),IFERROR(OFFSET('セット情報（サンプル）'!$N$2,MATCH($H122,BカートセットID入力!$I$4:$I$150,0),COLUMN()-COLUMN($U117)),IFERROR(OFFSET('セット情報（イレギュラーサンプル）'!$N$2,MATCH($H122,BカートセットID入力!$L$4:$L$150,0),COLUMN()-COLUMN($U117)),""))))</f>
        <v/>
      </c>
      <c r="AG122" s="53" t="str">
        <f ca="1">IFERROR(OFFSET('セット情報(宅配便）'!$P$2,MATCH($H122,BカートセットID入力!$C$4:$C$150,0),COLUMN()-COLUMN($U117)),IFERROR(OFFSET('セット情報(業務便）'!$P$2,MATCH($H122,BカートセットID入力!$F$4:$F$150,0),COLUMN()-COLUMN($U117)),IFERROR(OFFSET('セット情報（サンプル）'!$N$2,MATCH($H122,BカートセットID入力!$I$4:$I$150,0),COLUMN()-COLUMN($U117)),IFERROR(OFFSET('セット情報（イレギュラーサンプル）'!$N$2,MATCH($H122,BカートセットID入力!$L$4:$L$150,0),COLUMN()-COLUMN($U117)),""))))</f>
        <v/>
      </c>
      <c r="AH122" s="53" t="str">
        <f ca="1">IFERROR(OFFSET('セット情報(宅配便）'!$P$2,MATCH($H122,BカートセットID入力!$C$4:$C$150,0),COLUMN()-COLUMN($U117)),IFERROR(OFFSET('セット情報(業務便）'!$P$2,MATCH($H122,BカートセットID入力!$F$4:$F$150,0),COLUMN()-COLUMN($U117)),IFERROR(OFFSET('セット情報（サンプル）'!$N$2,MATCH($H122,BカートセットID入力!$I$4:$I$150,0),COLUMN()-COLUMN($U117)),IFERROR(OFFSET('セット情報（イレギュラーサンプル）'!$N$2,MATCH($H122,BカートセットID入力!$L$4:$L$150,0),COLUMN()-COLUMN($U117)),""))))</f>
        <v/>
      </c>
      <c r="AI122" s="53" t="str">
        <f ca="1">IFERROR(OFFSET('セット情報(宅配便）'!$P$2,MATCH($H122,BカートセットID入力!$C$4:$C$150,0),COLUMN()-COLUMN($U117)),IFERROR(OFFSET('セット情報(業務便）'!$P$2,MATCH($H122,BカートセットID入力!$F$4:$F$150,0),COLUMN()-COLUMN($U117)),IFERROR(OFFSET('セット情報（サンプル）'!$N$2,MATCH($H122,BカートセットID入力!$I$4:$I$150,0),COLUMN()-COLUMN($U117)),IFERROR(OFFSET('セット情報（イレギュラーサンプル）'!$N$2,MATCH($H122,BカートセットID入力!$L$4:$L$150,0),COLUMN()-COLUMN($U117)),""))))</f>
        <v/>
      </c>
      <c r="AJ122" s="53" t="str">
        <f ca="1">IFERROR(OFFSET('セット情報(宅配便）'!$P$2,MATCH($H122,BカートセットID入力!$C$4:$C$150,0),COLUMN()-COLUMN($U117)),IFERROR(OFFSET('セット情報(業務便）'!$P$2,MATCH($H122,BカートセットID入力!$F$4:$F$150,0),COLUMN()-COLUMN($U117)),IFERROR(OFFSET('セット情報（サンプル）'!$N$2,MATCH($H122,BカートセットID入力!$I$4:$I$150,0),COLUMN()-COLUMN($U117)),IFERROR(OFFSET('セット情報（イレギュラーサンプル）'!$N$2,MATCH($H122,BカートセットID入力!$L$4:$L$150,0),COLUMN()-COLUMN($U117)),""))))</f>
        <v/>
      </c>
      <c r="AK122" s="53" t="str">
        <f ca="1">IFERROR(OFFSET('セット情報(宅配便）'!$P$2,MATCH($H122,BカートセットID入力!$C$4:$C$150,0),COLUMN()-COLUMN($U117)),IFERROR(OFFSET('セット情報(業務便）'!$P$2,MATCH($H122,BカートセットID入力!$F$4:$F$150,0),COLUMN()-COLUMN($U117)),IFERROR(OFFSET('セット情報（サンプル）'!$N$2,MATCH($H122,BカートセットID入力!$I$4:$I$150,0),COLUMN()-COLUMN($U117)),IFERROR(OFFSET('セット情報（イレギュラーサンプル）'!$N$2,MATCH($H122,BカートセットID入力!$L$4:$L$150,0),COLUMN()-COLUMN($U117)),""))))</f>
        <v/>
      </c>
      <c r="AL122" s="53" t="str">
        <f ca="1">IFERROR(OFFSET('セット情報(宅配便）'!$P$2,MATCH($H122,BカートセットID入力!$C$4:$C$150,0),COLUMN()-COLUMN($U117)),IFERROR(OFFSET('セット情報(業務便）'!$P$2,MATCH($H122,BカートセットID入力!$F$4:$F$150,0),COLUMN()-COLUMN($U117)),IFERROR(OFFSET('セット情報（サンプル）'!$N$2,MATCH($H122,BカートセットID入力!$I$4:$I$150,0),COLUMN()-COLUMN($U117)),IFERROR(OFFSET('セット情報（イレギュラーサンプル）'!$N$2,MATCH($H122,BカートセットID入力!$L$4:$L$150,0),COLUMN()-COLUMN($U117)),""))))</f>
        <v/>
      </c>
      <c r="AM122" s="53" t="str">
        <f ca="1">IFERROR(OFFSET('セット情報(宅配便）'!$P$2,MATCH($H122,BカートセットID入力!$C$4:$C$150,0),COLUMN()-COLUMN($U117)),IFERROR(OFFSET('セット情報(業務便）'!$P$2,MATCH($H122,BカートセットID入力!$F$4:$F$150,0),COLUMN()-COLUMN($U117)),IFERROR(OFFSET('セット情報（サンプル）'!$N$2,MATCH($H122,BカートセットID入力!$I$4:$I$150,0),COLUMN()-COLUMN($U117)),IFERROR(OFFSET('セット情報（イレギュラーサンプル）'!$N$2,MATCH($H122,BカートセットID入力!$L$4:$L$150,0),COLUMN()-COLUMN($U117)),""))))</f>
        <v/>
      </c>
      <c r="AN122" s="53" t="str">
        <f ca="1">IFERROR(OFFSET('セット情報(宅配便）'!$P$2,MATCH($H122,BカートセットID入力!$C$4:$C$150,0),COLUMN()-COLUMN($U117)),IFERROR(OFFSET('セット情報(業務便）'!$P$2,MATCH($H122,BカートセットID入力!$F$4:$F$150,0),COLUMN()-COLUMN($U117)),IFERROR(OFFSET('セット情報（サンプル）'!$N$2,MATCH($H122,BカートセットID入力!$I$4:$I$150,0),COLUMN()-COLUMN($U117)),IFERROR(OFFSET('セット情報（イレギュラーサンプル）'!$N$2,MATCH($H122,BカートセットID入力!$L$4:$L$150,0),COLUMN()-COLUMN($U117)),""))))</f>
        <v/>
      </c>
      <c r="AO122" s="53" t="str">
        <f ca="1">IFERROR(OFFSET('セット情報(宅配便）'!$P$2,MATCH($H122,BカートセットID入力!$C$4:$C$150,0),COLUMN()-COLUMN($U117)),IFERROR(OFFSET('セット情報(業務便）'!$P$2,MATCH($H122,BカートセットID入力!$F$4:$F$150,0),COLUMN()-COLUMN($U117)),IFERROR(OFFSET('セット情報（サンプル）'!$N$2,MATCH($H122,BカートセットID入力!$I$4:$I$150,0),COLUMN()-COLUMN($U117)),IFERROR(OFFSET('セット情報（イレギュラーサンプル）'!$N$2,MATCH($H122,BカートセットID入力!$L$4:$L$150,0),COLUMN()-COLUMN($U117)),""))))</f>
        <v/>
      </c>
      <c r="AP122" s="53" t="str">
        <f ca="1">IFERROR(OFFSET('セット情報(宅配便）'!$P$2,MATCH($H122,BカートセットID入力!$C$4:$C$150,0),COLUMN()-COLUMN($U117)),IFERROR(OFFSET('セット情報(業務便）'!$P$2,MATCH($H122,BカートセットID入力!$F$4:$F$150,0),COLUMN()-COLUMN($U117)),IFERROR(OFFSET('セット情報（サンプル）'!$N$2,MATCH($H122,BカートセットID入力!$I$4:$I$150,0),COLUMN()-COLUMN($U117)),IFERROR(OFFSET('セット情報（イレギュラーサンプル）'!$N$2,MATCH($H122,BカートセットID入力!$L$4:$L$150,0),COLUMN()-COLUMN($U117)),""))))</f>
        <v/>
      </c>
      <c r="AQ122" s="53" t="str">
        <f ca="1">IFERROR(OFFSET('セット情報(宅配便）'!$P$2,MATCH($H122,BカートセットID入力!$C$4:$C$150,0),COLUMN()-COLUMN($U117)),IFERROR(OFFSET('セット情報(業務便）'!$P$2,MATCH($H122,BカートセットID入力!$F$4:$F$150,0),COLUMN()-COLUMN($U117)),IFERROR(OFFSET('セット情報（サンプル）'!$N$2,MATCH($H122,BカートセットID入力!$I$4:$I$150,0),COLUMN()-COLUMN($U117)),IFERROR(OFFSET('セット情報（イレギュラーサンプル）'!$N$2,MATCH($H122,BカートセットID入力!$L$4:$L$150,0),COLUMN()-COLUMN($U117)),""))))</f>
        <v/>
      </c>
      <c r="AR122" s="53" t="str">
        <f ca="1">IFERROR(OFFSET('セット情報(宅配便）'!$P$2,MATCH($H122,BカートセットID入力!$C$4:$C$150,0),COLUMN()-COLUMN($U117)),IFERROR(OFFSET('セット情報(業務便）'!$P$2,MATCH($H122,BカートセットID入力!$F$4:$F$150,0),COLUMN()-COLUMN($U117)),IFERROR(OFFSET('セット情報（サンプル）'!$N$2,MATCH($H122,BカートセットID入力!$I$4:$I$150,0),COLUMN()-COLUMN($U117)),IFERROR(OFFSET('セット情報（イレギュラーサンプル）'!$N$2,MATCH($H122,BカートセットID入力!$L$4:$L$150,0),COLUMN()-COLUMN($U117)),""))))</f>
        <v/>
      </c>
      <c r="AS122" s="53" t="str">
        <f ca="1">IFERROR(OFFSET('セット情報(宅配便）'!$P$2,MATCH($H122,BカートセットID入力!$C$4:$C$150,0),COLUMN()-COLUMN($U117)),IFERROR(OFFSET('セット情報(業務便）'!$P$2,MATCH($H122,BカートセットID入力!$F$4:$F$150,0),COLUMN()-COLUMN($U117)),IFERROR(OFFSET('セット情報（サンプル）'!$N$2,MATCH($H122,BカートセットID入力!$I$4:$I$150,0),COLUMN()-COLUMN($U117)),IFERROR(OFFSET('セット情報（イレギュラーサンプル）'!$N$2,MATCH($H122,BカートセットID入力!$L$4:$L$150,0),COLUMN()-COLUMN($U117)),""))))</f>
        <v/>
      </c>
      <c r="AT122" s="53" t="str">
        <f ca="1">IFERROR(OFFSET('セット情報(宅配便）'!$P$2,MATCH($H122,BカートセットID入力!$C$4:$C$150,0),COLUMN()-COLUMN($U117)),IFERROR(OFFSET('セット情報(業務便）'!$P$2,MATCH($H122,BカートセットID入力!$F$4:$F$150,0),COLUMN()-COLUMN($U117)),IFERROR(OFFSET('セット情報（サンプル）'!$N$2,MATCH($H122,BカートセットID入力!$I$4:$I$150,0),COLUMN()-COLUMN($U117)),IFERROR(OFFSET('セット情報（イレギュラーサンプル）'!$N$2,MATCH($H122,BカートセットID入力!$L$4:$L$150,0),COLUMN()-COLUMN($U117)),""))))</f>
        <v/>
      </c>
    </row>
    <row r="123" spans="1:46">
      <c r="A123" s="144"/>
      <c r="B123" s="53" t="str">
        <f>IF(ISBLANK(現行セット情報CSV!A123),"",現行セット情報CSV!A123)</f>
        <v/>
      </c>
      <c r="C123" s="53" t="str">
        <f>IF(ISBLANK(現行セット情報CSV!B123),"",現行セット情報CSV!B123)&amp;IFERROR(VLOOKUP(A123,上部フリースペースHTML!$A$3:$H$5,8,FALSE),"")</f>
        <v/>
      </c>
      <c r="D123" s="53" t="str">
        <f>IF(ISBLANK(現行セット情報CSV!C123),"",現行セット情報CSV!C123)</f>
        <v/>
      </c>
      <c r="E123" s="53" t="str">
        <f>IF(ISBLANK(現行セット情報CSV!D123),"",現行セット情報CSV!D123)</f>
        <v/>
      </c>
      <c r="F123" s="53" t="str">
        <f>IF(ISBLANK(現行セット情報CSV!E123),"",現行セット情報CSV!E123)</f>
        <v/>
      </c>
      <c r="G123" s="53" t="str">
        <f>IF(ISBLANK(現行セット情報CSV!F123),"",現行セット情報CSV!F123)</f>
        <v/>
      </c>
      <c r="H123" s="53" t="str">
        <f>IF(ISBLANK(現行セット情報CSV!G123),"",現行セット情報CSV!G123)</f>
        <v/>
      </c>
      <c r="I123" s="53" t="str">
        <f>IF(ISBLANK(現行セット情報CSV!H123),"",現行セット情報CSV!H123)</f>
        <v/>
      </c>
      <c r="J123" s="53" t="str">
        <f>IF(ISBLANK(現行セット情報CSV!I123),"",現行セット情報CSV!I123&amp;"("&amp;TEXT($J$2,"yyyy年m月")&amp;"納品から)")</f>
        <v/>
      </c>
      <c r="K123" s="53" t="str">
        <f>IF(ISBLANK(現行セット情報CSV!J123),"",現行セット情報CSV!J123)</f>
        <v/>
      </c>
      <c r="L123" s="53" t="str">
        <f>IF(ISBLANK(現行セット情報CSV!K123),"",現行セット情報CSV!K123)</f>
        <v/>
      </c>
      <c r="M123" s="53" t="str">
        <f>IF(ISBLANK(現行セット情報CSV!L123),"",現行セット情報CSV!L123)</f>
        <v/>
      </c>
      <c r="N123" s="53" t="str">
        <f>IF(ISBLANK(現行セット情報CSV!M123),"",現行セット情報CSV!M123)</f>
        <v/>
      </c>
      <c r="O123" s="53" t="str">
        <f>IF(ISBLANK(現行セット情報CSV!N123),"",現行セット情報CSV!N123)</f>
        <v/>
      </c>
      <c r="P123" s="53" t="str">
        <f>IF(ISBLANK(現行セット情報CSV!O123),"",現行セット情報CSV!O123)</f>
        <v/>
      </c>
      <c r="Q123" s="53" t="str">
        <f>IF(ISBLANK(現行セット情報CSV!P123),"",現行セット情報CSV!P123)</f>
        <v/>
      </c>
      <c r="R123" s="53" t="str">
        <f>IF(ISBLANK(現行セット情報CSV!Q123),"",現行セット情報CSV!Q123)</f>
        <v/>
      </c>
      <c r="S123" s="53" t="str">
        <f>IF(ISBLANK(現行セット情報CSV!R123),"",現行セット情報CSV!R123)</f>
        <v/>
      </c>
      <c r="T123" s="53" t="str">
        <f>IF(ISBLANK(現行セット情報CSV!S123),"",現行セット情報CSV!S123)</f>
        <v/>
      </c>
      <c r="U123" s="53" t="str">
        <f ca="1">IFERROR(OFFSET('セット情報(宅配便）'!$P$2,MATCH($H123,BカートセットID入力!$C$4:$C$150,0),COLUMN()-COLUMN($U118)),IFERROR(OFFSET('セット情報(業務便）'!$P$2,MATCH($H123,BカートセットID入力!$F$4:$F$150,0),COLUMN()-COLUMN($U118)),IFERROR(OFFSET('セット情報（サンプル）'!$N$2,MATCH($H123,BカートセットID入力!$I$4:$I$150,0),COLUMN()-COLUMN($U118)),IFERROR(OFFSET('セット情報（イレギュラーサンプル）'!$N$2,MATCH($H123,BカートセットID入力!$L$4:$L$150,0),COLUMN()-COLUMN($U118)),""))))</f>
        <v/>
      </c>
      <c r="V123" s="53" t="str">
        <f ca="1">IFERROR(OFFSET('セット情報(宅配便）'!$P$2,MATCH($H123,BカートセットID入力!$C$4:$C$150,0),COLUMN()-COLUMN($U118)),IFERROR(OFFSET('セット情報(業務便）'!$P$2,MATCH($H123,BカートセットID入力!$F$4:$F$150,0),COLUMN()-COLUMN($U118)),IFERROR(OFFSET('セット情報（サンプル）'!$N$2,MATCH($H123,BカートセットID入力!$I$4:$I$150,0),COLUMN()-COLUMN($U118)),IFERROR(OFFSET('セット情報（イレギュラーサンプル）'!$N$2,MATCH($H123,BカートセットID入力!$L$4:$L$150,0),COLUMN()-COLUMN($U118)),""))))</f>
        <v/>
      </c>
      <c r="W123" s="53" t="str">
        <f ca="1">IFERROR(OFFSET('セット情報(宅配便）'!$P$2,MATCH($H123,BカートセットID入力!$C$4:$C$150,0),COLUMN()-COLUMN($U118)),IFERROR(OFFSET('セット情報(業務便）'!$P$2,MATCH($H123,BカートセットID入力!$F$4:$F$150,0),COLUMN()-COLUMN($U118)),IFERROR(OFFSET('セット情報（サンプル）'!$N$2,MATCH($H123,BカートセットID入力!$I$4:$I$150,0),COLUMN()-COLUMN($U118)),IFERROR(OFFSET('セット情報（イレギュラーサンプル）'!$N$2,MATCH($H123,BカートセットID入力!$L$4:$L$150,0),COLUMN()-COLUMN($U118)),""))))</f>
        <v/>
      </c>
      <c r="X123" s="53" t="str">
        <f ca="1">IFERROR(OFFSET('セット情報(宅配便）'!$P$2,MATCH($H123,BカートセットID入力!$C$4:$C$150,0),COLUMN()-COLUMN($U118)),IFERROR(OFFSET('セット情報(業務便）'!$P$2,MATCH($H123,BカートセットID入力!$F$4:$F$150,0),COLUMN()-COLUMN($U118)),IFERROR(OFFSET('セット情報（サンプル）'!$N$2,MATCH($H123,BカートセットID入力!$I$4:$I$150,0),COLUMN()-COLUMN($U118)),IFERROR(OFFSET('セット情報（イレギュラーサンプル）'!$N$2,MATCH($H123,BカートセットID入力!$L$4:$L$150,0),COLUMN()-COLUMN($U118)),""))))</f>
        <v/>
      </c>
      <c r="Y123" s="53" t="str">
        <f ca="1">IFERROR(OFFSET('セット情報(宅配便）'!$P$2,MATCH($H123,BカートセットID入力!$C$4:$C$150,0),COLUMN()-COLUMN($U118)),IFERROR(OFFSET('セット情報(業務便）'!$P$2,MATCH($H123,BカートセットID入力!$F$4:$F$150,0),COLUMN()-COLUMN($U118)),IFERROR(OFFSET('セット情報（サンプル）'!$N$2,MATCH($H123,BカートセットID入力!$I$4:$I$150,0),COLUMN()-COLUMN($U118)),IFERROR(OFFSET('セット情報（イレギュラーサンプル）'!$N$2,MATCH($H123,BカートセットID入力!$L$4:$L$150,0),COLUMN()-COLUMN($U118)),""))))</f>
        <v/>
      </c>
      <c r="Z123" s="53" t="str">
        <f ca="1">IFERROR(OFFSET('セット情報(宅配便）'!$P$2,MATCH($H123,BカートセットID入力!$C$4:$C$150,0),COLUMN()-COLUMN($U118)),IFERROR(OFFSET('セット情報(業務便）'!$P$2,MATCH($H123,BカートセットID入力!$F$4:$F$150,0),COLUMN()-COLUMN($U118)),IFERROR(OFFSET('セット情報（サンプル）'!$N$2,MATCH($H123,BカートセットID入力!$I$4:$I$150,0),COLUMN()-COLUMN($U118)),IFERROR(OFFSET('セット情報（イレギュラーサンプル）'!$N$2,MATCH($H123,BカートセットID入力!$L$4:$L$150,0),COLUMN()-COLUMN($U118)),""))))</f>
        <v/>
      </c>
      <c r="AA123" s="53" t="str">
        <f ca="1">IFERROR(OFFSET('セット情報(宅配便）'!$P$2,MATCH($H123,BカートセットID入力!$C$4:$C$150,0),COLUMN()-COLUMN($U118)),IFERROR(OFFSET('セット情報(業務便）'!$P$2,MATCH($H123,BカートセットID入力!$F$4:$F$150,0),COLUMN()-COLUMN($U118)),IFERROR(OFFSET('セット情報（サンプル）'!$N$2,MATCH($H123,BカートセットID入力!$I$4:$I$150,0),COLUMN()-COLUMN($U118)),IFERROR(OFFSET('セット情報（イレギュラーサンプル）'!$N$2,MATCH($H123,BカートセットID入力!$L$4:$L$150,0),COLUMN()-COLUMN($U118)),""))))</f>
        <v/>
      </c>
      <c r="AB123" s="53" t="str">
        <f ca="1">IFERROR(OFFSET('セット情報(宅配便）'!$P$2,MATCH($H123,BカートセットID入力!$C$4:$C$150,0),COLUMN()-COLUMN($U118)),IFERROR(OFFSET('セット情報(業務便）'!$P$2,MATCH($H123,BカートセットID入力!$F$4:$F$150,0),COLUMN()-COLUMN($U118)),IFERROR(OFFSET('セット情報（サンプル）'!$N$2,MATCH($H123,BカートセットID入力!$I$4:$I$150,0),COLUMN()-COLUMN($U118)),IFERROR(OFFSET('セット情報（イレギュラーサンプル）'!$N$2,MATCH($H123,BカートセットID入力!$L$4:$L$150,0),COLUMN()-COLUMN($U118)),""))))</f>
        <v/>
      </c>
      <c r="AC123" s="53" t="str">
        <f ca="1">IFERROR(OFFSET('セット情報(宅配便）'!$P$2,MATCH($H123,BカートセットID入力!$C$4:$C$150,0),COLUMN()-COLUMN($U118)),IFERROR(OFFSET('セット情報(業務便）'!$P$2,MATCH($H123,BカートセットID入力!$F$4:$F$150,0),COLUMN()-COLUMN($U118)),IFERROR(OFFSET('セット情報（サンプル）'!$N$2,MATCH($H123,BカートセットID入力!$I$4:$I$150,0),COLUMN()-COLUMN($U118)),IFERROR(OFFSET('セット情報（イレギュラーサンプル）'!$N$2,MATCH($H123,BカートセットID入力!$L$4:$L$150,0),COLUMN()-COLUMN($U118)),""))))</f>
        <v/>
      </c>
      <c r="AD123" s="53" t="str">
        <f ca="1">IFERROR(OFFSET('セット情報(宅配便）'!$P$2,MATCH($H123,BカートセットID入力!$C$4:$C$150,0),COLUMN()-COLUMN($U118)),IFERROR(OFFSET('セット情報(業務便）'!$P$2,MATCH($H123,BカートセットID入力!$F$4:$F$150,0),COLUMN()-COLUMN($U118)),IFERROR(OFFSET('セット情報（サンプル）'!$N$2,MATCH($H123,BカートセットID入力!$I$4:$I$150,0),COLUMN()-COLUMN($U118)),IFERROR(OFFSET('セット情報（イレギュラーサンプル）'!$N$2,MATCH($H123,BカートセットID入力!$L$4:$L$150,0),COLUMN()-COLUMN($U118)),""))))</f>
        <v/>
      </c>
      <c r="AE123" s="53" t="str">
        <f ca="1">IFERROR(OFFSET('セット情報(宅配便）'!$P$2,MATCH($H123,BカートセットID入力!$C$4:$C$150,0),COLUMN()-COLUMN($U118)),IFERROR(OFFSET('セット情報(業務便）'!$P$2,MATCH($H123,BカートセットID入力!$F$4:$F$150,0),COLUMN()-COLUMN($U118)),IFERROR(OFFSET('セット情報（サンプル）'!$N$2,MATCH($H123,BカートセットID入力!$I$4:$I$150,0),COLUMN()-COLUMN($U118)),IFERROR(OFFSET('セット情報（イレギュラーサンプル）'!$N$2,MATCH($H123,BカートセットID入力!$L$4:$L$150,0),COLUMN()-COLUMN($U118)),""))))</f>
        <v/>
      </c>
      <c r="AF123" s="53" t="str">
        <f ca="1">IFERROR(OFFSET('セット情報(宅配便）'!$P$2,MATCH($H123,BカートセットID入力!$C$4:$C$150,0),COLUMN()-COLUMN($U118)),IFERROR(OFFSET('セット情報(業務便）'!$P$2,MATCH($H123,BカートセットID入力!$F$4:$F$150,0),COLUMN()-COLUMN($U118)),IFERROR(OFFSET('セット情報（サンプル）'!$N$2,MATCH($H123,BカートセットID入力!$I$4:$I$150,0),COLUMN()-COLUMN($U118)),IFERROR(OFFSET('セット情報（イレギュラーサンプル）'!$N$2,MATCH($H123,BカートセットID入力!$L$4:$L$150,0),COLUMN()-COLUMN($U118)),""))))</f>
        <v/>
      </c>
      <c r="AG123" s="53" t="str">
        <f ca="1">IFERROR(OFFSET('セット情報(宅配便）'!$P$2,MATCH($H123,BカートセットID入力!$C$4:$C$150,0),COLUMN()-COLUMN($U118)),IFERROR(OFFSET('セット情報(業務便）'!$P$2,MATCH($H123,BカートセットID入力!$F$4:$F$150,0),COLUMN()-COLUMN($U118)),IFERROR(OFFSET('セット情報（サンプル）'!$N$2,MATCH($H123,BカートセットID入力!$I$4:$I$150,0),COLUMN()-COLUMN($U118)),IFERROR(OFFSET('セット情報（イレギュラーサンプル）'!$N$2,MATCH($H123,BカートセットID入力!$L$4:$L$150,0),COLUMN()-COLUMN($U118)),""))))</f>
        <v/>
      </c>
      <c r="AH123" s="53" t="str">
        <f ca="1">IFERROR(OFFSET('セット情報(宅配便）'!$P$2,MATCH($H123,BカートセットID入力!$C$4:$C$150,0),COLUMN()-COLUMN($U118)),IFERROR(OFFSET('セット情報(業務便）'!$P$2,MATCH($H123,BカートセットID入力!$F$4:$F$150,0),COLUMN()-COLUMN($U118)),IFERROR(OFFSET('セット情報（サンプル）'!$N$2,MATCH($H123,BカートセットID入力!$I$4:$I$150,0),COLUMN()-COLUMN($U118)),IFERROR(OFFSET('セット情報（イレギュラーサンプル）'!$N$2,MATCH($H123,BカートセットID入力!$L$4:$L$150,0),COLUMN()-COLUMN($U118)),""))))</f>
        <v/>
      </c>
      <c r="AI123" s="53" t="str">
        <f ca="1">IFERROR(OFFSET('セット情報(宅配便）'!$P$2,MATCH($H123,BカートセットID入力!$C$4:$C$150,0),COLUMN()-COLUMN($U118)),IFERROR(OFFSET('セット情報(業務便）'!$P$2,MATCH($H123,BカートセットID入力!$F$4:$F$150,0),COLUMN()-COLUMN($U118)),IFERROR(OFFSET('セット情報（サンプル）'!$N$2,MATCH($H123,BカートセットID入力!$I$4:$I$150,0),COLUMN()-COLUMN($U118)),IFERROR(OFFSET('セット情報（イレギュラーサンプル）'!$N$2,MATCH($H123,BカートセットID入力!$L$4:$L$150,0),COLUMN()-COLUMN($U118)),""))))</f>
        <v/>
      </c>
      <c r="AJ123" s="53" t="str">
        <f ca="1">IFERROR(OFFSET('セット情報(宅配便）'!$P$2,MATCH($H123,BカートセットID入力!$C$4:$C$150,0),COLUMN()-COLUMN($U118)),IFERROR(OFFSET('セット情報(業務便）'!$P$2,MATCH($H123,BカートセットID入力!$F$4:$F$150,0),COLUMN()-COLUMN($U118)),IFERROR(OFFSET('セット情報（サンプル）'!$N$2,MATCH($H123,BカートセットID入力!$I$4:$I$150,0),COLUMN()-COLUMN($U118)),IFERROR(OFFSET('セット情報（イレギュラーサンプル）'!$N$2,MATCH($H123,BカートセットID入力!$L$4:$L$150,0),COLUMN()-COLUMN($U118)),""))))</f>
        <v/>
      </c>
      <c r="AK123" s="53" t="str">
        <f ca="1">IFERROR(OFFSET('セット情報(宅配便）'!$P$2,MATCH($H123,BカートセットID入力!$C$4:$C$150,0),COLUMN()-COLUMN($U118)),IFERROR(OFFSET('セット情報(業務便）'!$P$2,MATCH($H123,BカートセットID入力!$F$4:$F$150,0),COLUMN()-COLUMN($U118)),IFERROR(OFFSET('セット情報（サンプル）'!$N$2,MATCH($H123,BカートセットID入力!$I$4:$I$150,0),COLUMN()-COLUMN($U118)),IFERROR(OFFSET('セット情報（イレギュラーサンプル）'!$N$2,MATCH($H123,BカートセットID入力!$L$4:$L$150,0),COLUMN()-COLUMN($U118)),""))))</f>
        <v/>
      </c>
      <c r="AL123" s="53" t="str">
        <f ca="1">IFERROR(OFFSET('セット情報(宅配便）'!$P$2,MATCH($H123,BカートセットID入力!$C$4:$C$150,0),COLUMN()-COLUMN($U118)),IFERROR(OFFSET('セット情報(業務便）'!$P$2,MATCH($H123,BカートセットID入力!$F$4:$F$150,0),COLUMN()-COLUMN($U118)),IFERROR(OFFSET('セット情報（サンプル）'!$N$2,MATCH($H123,BカートセットID入力!$I$4:$I$150,0),COLUMN()-COLUMN($U118)),IFERROR(OFFSET('セット情報（イレギュラーサンプル）'!$N$2,MATCH($H123,BカートセットID入力!$L$4:$L$150,0),COLUMN()-COLUMN($U118)),""))))</f>
        <v/>
      </c>
      <c r="AM123" s="53" t="str">
        <f ca="1">IFERROR(OFFSET('セット情報(宅配便）'!$P$2,MATCH($H123,BカートセットID入力!$C$4:$C$150,0),COLUMN()-COLUMN($U118)),IFERROR(OFFSET('セット情報(業務便）'!$P$2,MATCH($H123,BカートセットID入力!$F$4:$F$150,0),COLUMN()-COLUMN($U118)),IFERROR(OFFSET('セット情報（サンプル）'!$N$2,MATCH($H123,BカートセットID入力!$I$4:$I$150,0),COLUMN()-COLUMN($U118)),IFERROR(OFFSET('セット情報（イレギュラーサンプル）'!$N$2,MATCH($H123,BカートセットID入力!$L$4:$L$150,0),COLUMN()-COLUMN($U118)),""))))</f>
        <v/>
      </c>
      <c r="AN123" s="53" t="str">
        <f ca="1">IFERROR(OFFSET('セット情報(宅配便）'!$P$2,MATCH($H123,BカートセットID入力!$C$4:$C$150,0),COLUMN()-COLUMN($U118)),IFERROR(OFFSET('セット情報(業務便）'!$P$2,MATCH($H123,BカートセットID入力!$F$4:$F$150,0),COLUMN()-COLUMN($U118)),IFERROR(OFFSET('セット情報（サンプル）'!$N$2,MATCH($H123,BカートセットID入力!$I$4:$I$150,0),COLUMN()-COLUMN($U118)),IFERROR(OFFSET('セット情報（イレギュラーサンプル）'!$N$2,MATCH($H123,BカートセットID入力!$L$4:$L$150,0),COLUMN()-COLUMN($U118)),""))))</f>
        <v/>
      </c>
      <c r="AO123" s="53" t="str">
        <f ca="1">IFERROR(OFFSET('セット情報(宅配便）'!$P$2,MATCH($H123,BカートセットID入力!$C$4:$C$150,0),COLUMN()-COLUMN($U118)),IFERROR(OFFSET('セット情報(業務便）'!$P$2,MATCH($H123,BカートセットID入力!$F$4:$F$150,0),COLUMN()-COLUMN($U118)),IFERROR(OFFSET('セット情報（サンプル）'!$N$2,MATCH($H123,BカートセットID入力!$I$4:$I$150,0),COLUMN()-COLUMN($U118)),IFERROR(OFFSET('セット情報（イレギュラーサンプル）'!$N$2,MATCH($H123,BカートセットID入力!$L$4:$L$150,0),COLUMN()-COLUMN($U118)),""))))</f>
        <v/>
      </c>
      <c r="AP123" s="53" t="str">
        <f ca="1">IFERROR(OFFSET('セット情報(宅配便）'!$P$2,MATCH($H123,BカートセットID入力!$C$4:$C$150,0),COLUMN()-COLUMN($U118)),IFERROR(OFFSET('セット情報(業務便）'!$P$2,MATCH($H123,BカートセットID入力!$F$4:$F$150,0),COLUMN()-COLUMN($U118)),IFERROR(OFFSET('セット情報（サンプル）'!$N$2,MATCH($H123,BカートセットID入力!$I$4:$I$150,0),COLUMN()-COLUMN($U118)),IFERROR(OFFSET('セット情報（イレギュラーサンプル）'!$N$2,MATCH($H123,BカートセットID入力!$L$4:$L$150,0),COLUMN()-COLUMN($U118)),""))))</f>
        <v/>
      </c>
      <c r="AQ123" s="53" t="str">
        <f ca="1">IFERROR(OFFSET('セット情報(宅配便）'!$P$2,MATCH($H123,BカートセットID入力!$C$4:$C$150,0),COLUMN()-COLUMN($U118)),IFERROR(OFFSET('セット情報(業務便）'!$P$2,MATCH($H123,BカートセットID入力!$F$4:$F$150,0),COLUMN()-COLUMN($U118)),IFERROR(OFFSET('セット情報（サンプル）'!$N$2,MATCH($H123,BカートセットID入力!$I$4:$I$150,0),COLUMN()-COLUMN($U118)),IFERROR(OFFSET('セット情報（イレギュラーサンプル）'!$N$2,MATCH($H123,BカートセットID入力!$L$4:$L$150,0),COLUMN()-COLUMN($U118)),""))))</f>
        <v/>
      </c>
      <c r="AR123" s="53" t="str">
        <f ca="1">IFERROR(OFFSET('セット情報(宅配便）'!$P$2,MATCH($H123,BカートセットID入力!$C$4:$C$150,0),COLUMN()-COLUMN($U118)),IFERROR(OFFSET('セット情報(業務便）'!$P$2,MATCH($H123,BカートセットID入力!$F$4:$F$150,0),COLUMN()-COLUMN($U118)),IFERROR(OFFSET('セット情報（サンプル）'!$N$2,MATCH($H123,BカートセットID入力!$I$4:$I$150,0),COLUMN()-COLUMN($U118)),IFERROR(OFFSET('セット情報（イレギュラーサンプル）'!$N$2,MATCH($H123,BカートセットID入力!$L$4:$L$150,0),COLUMN()-COLUMN($U118)),""))))</f>
        <v/>
      </c>
      <c r="AS123" s="53" t="str">
        <f ca="1">IFERROR(OFFSET('セット情報(宅配便）'!$P$2,MATCH($H123,BカートセットID入力!$C$4:$C$150,0),COLUMN()-COLUMN($U118)),IFERROR(OFFSET('セット情報(業務便）'!$P$2,MATCH($H123,BカートセットID入力!$F$4:$F$150,0),COLUMN()-COLUMN($U118)),IFERROR(OFFSET('セット情報（サンプル）'!$N$2,MATCH($H123,BカートセットID入力!$I$4:$I$150,0),COLUMN()-COLUMN($U118)),IFERROR(OFFSET('セット情報（イレギュラーサンプル）'!$N$2,MATCH($H123,BカートセットID入力!$L$4:$L$150,0),COLUMN()-COLUMN($U118)),""))))</f>
        <v/>
      </c>
      <c r="AT123" s="53" t="str">
        <f ca="1">IFERROR(OFFSET('セット情報(宅配便）'!$P$2,MATCH($H123,BカートセットID入力!$C$4:$C$150,0),COLUMN()-COLUMN($U118)),IFERROR(OFFSET('セット情報(業務便）'!$P$2,MATCH($H123,BカートセットID入力!$F$4:$F$150,0),COLUMN()-COLUMN($U118)),IFERROR(OFFSET('セット情報（サンプル）'!$N$2,MATCH($H123,BカートセットID入力!$I$4:$I$150,0),COLUMN()-COLUMN($U118)),IFERROR(OFFSET('セット情報（イレギュラーサンプル）'!$N$2,MATCH($H123,BカートセットID入力!$L$4:$L$150,0),COLUMN()-COLUMN($U118)),""))))</f>
        <v/>
      </c>
    </row>
    <row r="124" spans="1:46">
      <c r="A124" s="144"/>
      <c r="B124" s="53" t="str">
        <f>IF(ISBLANK(現行セット情報CSV!A124),"",現行セット情報CSV!A124)</f>
        <v/>
      </c>
      <c r="C124" s="53" t="str">
        <f>IF(ISBLANK(現行セット情報CSV!B124),"",現行セット情報CSV!B124)&amp;IFERROR(VLOOKUP(A124,上部フリースペースHTML!$A$3:$H$5,8,FALSE),"")</f>
        <v/>
      </c>
      <c r="D124" s="53" t="str">
        <f>IF(ISBLANK(現行セット情報CSV!C124),"",現行セット情報CSV!C124)</f>
        <v/>
      </c>
      <c r="E124" s="53" t="str">
        <f>IF(ISBLANK(現行セット情報CSV!D124),"",現行セット情報CSV!D124)</f>
        <v/>
      </c>
      <c r="F124" s="53" t="str">
        <f>IF(ISBLANK(現行セット情報CSV!E124),"",現行セット情報CSV!E124)</f>
        <v/>
      </c>
      <c r="G124" s="53" t="str">
        <f>IF(ISBLANK(現行セット情報CSV!F124),"",現行セット情報CSV!F124)</f>
        <v/>
      </c>
      <c r="H124" s="53" t="str">
        <f>IF(ISBLANK(現行セット情報CSV!G124),"",現行セット情報CSV!G124)</f>
        <v/>
      </c>
      <c r="I124" s="53" t="str">
        <f>IF(ISBLANK(現行セット情報CSV!H124),"",現行セット情報CSV!H124)</f>
        <v/>
      </c>
      <c r="J124" s="53" t="str">
        <f>IF(ISBLANK(現行セット情報CSV!I124),"",現行セット情報CSV!I124&amp;"("&amp;TEXT($J$2,"yyyy年m月")&amp;"納品から)")</f>
        <v/>
      </c>
      <c r="K124" s="53" t="str">
        <f>IF(ISBLANK(現行セット情報CSV!J124),"",現行セット情報CSV!J124)</f>
        <v/>
      </c>
      <c r="L124" s="53" t="str">
        <f>IF(ISBLANK(現行セット情報CSV!K124),"",現行セット情報CSV!K124)</f>
        <v/>
      </c>
      <c r="M124" s="53" t="str">
        <f>IF(ISBLANK(現行セット情報CSV!L124),"",現行セット情報CSV!L124)</f>
        <v/>
      </c>
      <c r="N124" s="53" t="str">
        <f>IF(ISBLANK(現行セット情報CSV!M124),"",現行セット情報CSV!M124)</f>
        <v/>
      </c>
      <c r="O124" s="53" t="str">
        <f>IF(ISBLANK(現行セット情報CSV!N124),"",現行セット情報CSV!N124)</f>
        <v/>
      </c>
      <c r="P124" s="53" t="str">
        <f>IF(ISBLANK(現行セット情報CSV!O124),"",現行セット情報CSV!O124)</f>
        <v/>
      </c>
      <c r="Q124" s="53" t="str">
        <f>IF(ISBLANK(現行セット情報CSV!P124),"",現行セット情報CSV!P124)</f>
        <v/>
      </c>
      <c r="R124" s="53" t="str">
        <f>IF(ISBLANK(現行セット情報CSV!Q124),"",現行セット情報CSV!Q124)</f>
        <v/>
      </c>
      <c r="S124" s="53" t="str">
        <f>IF(ISBLANK(現行セット情報CSV!R124),"",現行セット情報CSV!R124)</f>
        <v/>
      </c>
      <c r="T124" s="53" t="str">
        <f>IF(ISBLANK(現行セット情報CSV!S124),"",現行セット情報CSV!S124)</f>
        <v/>
      </c>
      <c r="U124" s="53" t="str">
        <f ca="1">IFERROR(OFFSET('セット情報(宅配便）'!$P$2,MATCH($H124,BカートセットID入力!$C$4:$C$150,0),COLUMN()-COLUMN($U119)),IFERROR(OFFSET('セット情報(業務便）'!$P$2,MATCH($H124,BカートセットID入力!$F$4:$F$150,0),COLUMN()-COLUMN($U119)),IFERROR(OFFSET('セット情報（サンプル）'!$N$2,MATCH($H124,BカートセットID入力!$I$4:$I$150,0),COLUMN()-COLUMN($U119)),IFERROR(OFFSET('セット情報（イレギュラーサンプル）'!$N$2,MATCH($H124,BカートセットID入力!$L$4:$L$150,0),COLUMN()-COLUMN($U119)),""))))</f>
        <v/>
      </c>
      <c r="V124" s="53" t="str">
        <f ca="1">IFERROR(OFFSET('セット情報(宅配便）'!$P$2,MATCH($H124,BカートセットID入力!$C$4:$C$150,0),COLUMN()-COLUMN($U119)),IFERROR(OFFSET('セット情報(業務便）'!$P$2,MATCH($H124,BカートセットID入力!$F$4:$F$150,0),COLUMN()-COLUMN($U119)),IFERROR(OFFSET('セット情報（サンプル）'!$N$2,MATCH($H124,BカートセットID入力!$I$4:$I$150,0),COLUMN()-COLUMN($U119)),IFERROR(OFFSET('セット情報（イレギュラーサンプル）'!$N$2,MATCH($H124,BカートセットID入力!$L$4:$L$150,0),COLUMN()-COLUMN($U119)),""))))</f>
        <v/>
      </c>
      <c r="W124" s="53" t="str">
        <f ca="1">IFERROR(OFFSET('セット情報(宅配便）'!$P$2,MATCH($H124,BカートセットID入力!$C$4:$C$150,0),COLUMN()-COLUMN($U119)),IFERROR(OFFSET('セット情報(業務便）'!$P$2,MATCH($H124,BカートセットID入力!$F$4:$F$150,0),COLUMN()-COLUMN($U119)),IFERROR(OFFSET('セット情報（サンプル）'!$N$2,MATCH($H124,BカートセットID入力!$I$4:$I$150,0),COLUMN()-COLUMN($U119)),IFERROR(OFFSET('セット情報（イレギュラーサンプル）'!$N$2,MATCH($H124,BカートセットID入力!$L$4:$L$150,0),COLUMN()-COLUMN($U119)),""))))</f>
        <v/>
      </c>
      <c r="X124" s="53" t="str">
        <f ca="1">IFERROR(OFFSET('セット情報(宅配便）'!$P$2,MATCH($H124,BカートセットID入力!$C$4:$C$150,0),COLUMN()-COLUMN($U119)),IFERROR(OFFSET('セット情報(業務便）'!$P$2,MATCH($H124,BカートセットID入力!$F$4:$F$150,0),COLUMN()-COLUMN($U119)),IFERROR(OFFSET('セット情報（サンプル）'!$N$2,MATCH($H124,BカートセットID入力!$I$4:$I$150,0),COLUMN()-COLUMN($U119)),IFERROR(OFFSET('セット情報（イレギュラーサンプル）'!$N$2,MATCH($H124,BカートセットID入力!$L$4:$L$150,0),COLUMN()-COLUMN($U119)),""))))</f>
        <v/>
      </c>
      <c r="Y124" s="53" t="str">
        <f ca="1">IFERROR(OFFSET('セット情報(宅配便）'!$P$2,MATCH($H124,BカートセットID入力!$C$4:$C$150,0),COLUMN()-COLUMN($U119)),IFERROR(OFFSET('セット情報(業務便）'!$P$2,MATCH($H124,BカートセットID入力!$F$4:$F$150,0),COLUMN()-COLUMN($U119)),IFERROR(OFFSET('セット情報（サンプル）'!$N$2,MATCH($H124,BカートセットID入力!$I$4:$I$150,0),COLUMN()-COLUMN($U119)),IFERROR(OFFSET('セット情報（イレギュラーサンプル）'!$N$2,MATCH($H124,BカートセットID入力!$L$4:$L$150,0),COLUMN()-COLUMN($U119)),""))))</f>
        <v/>
      </c>
      <c r="Z124" s="53" t="str">
        <f ca="1">IFERROR(OFFSET('セット情報(宅配便）'!$P$2,MATCH($H124,BカートセットID入力!$C$4:$C$150,0),COLUMN()-COLUMN($U119)),IFERROR(OFFSET('セット情報(業務便）'!$P$2,MATCH($H124,BカートセットID入力!$F$4:$F$150,0),COLUMN()-COLUMN($U119)),IFERROR(OFFSET('セット情報（サンプル）'!$N$2,MATCH($H124,BカートセットID入力!$I$4:$I$150,0),COLUMN()-COLUMN($U119)),IFERROR(OFFSET('セット情報（イレギュラーサンプル）'!$N$2,MATCH($H124,BカートセットID入力!$L$4:$L$150,0),COLUMN()-COLUMN($U119)),""))))</f>
        <v/>
      </c>
      <c r="AA124" s="53" t="str">
        <f ca="1">IFERROR(OFFSET('セット情報(宅配便）'!$P$2,MATCH($H124,BカートセットID入力!$C$4:$C$150,0),COLUMN()-COLUMN($U119)),IFERROR(OFFSET('セット情報(業務便）'!$P$2,MATCH($H124,BカートセットID入力!$F$4:$F$150,0),COLUMN()-COLUMN($U119)),IFERROR(OFFSET('セット情報（サンプル）'!$N$2,MATCH($H124,BカートセットID入力!$I$4:$I$150,0),COLUMN()-COLUMN($U119)),IFERROR(OFFSET('セット情報（イレギュラーサンプル）'!$N$2,MATCH($H124,BカートセットID入力!$L$4:$L$150,0),COLUMN()-COLUMN($U119)),""))))</f>
        <v/>
      </c>
      <c r="AB124" s="53" t="str">
        <f ca="1">IFERROR(OFFSET('セット情報(宅配便）'!$P$2,MATCH($H124,BカートセットID入力!$C$4:$C$150,0),COLUMN()-COLUMN($U119)),IFERROR(OFFSET('セット情報(業務便）'!$P$2,MATCH($H124,BカートセットID入力!$F$4:$F$150,0),COLUMN()-COLUMN($U119)),IFERROR(OFFSET('セット情報（サンプル）'!$N$2,MATCH($H124,BカートセットID入力!$I$4:$I$150,0),COLUMN()-COLUMN($U119)),IFERROR(OFFSET('セット情報（イレギュラーサンプル）'!$N$2,MATCH($H124,BカートセットID入力!$L$4:$L$150,0),COLUMN()-COLUMN($U119)),""))))</f>
        <v/>
      </c>
      <c r="AC124" s="53" t="str">
        <f ca="1">IFERROR(OFFSET('セット情報(宅配便）'!$P$2,MATCH($H124,BカートセットID入力!$C$4:$C$150,0),COLUMN()-COLUMN($U119)),IFERROR(OFFSET('セット情報(業務便）'!$P$2,MATCH($H124,BカートセットID入力!$F$4:$F$150,0),COLUMN()-COLUMN($U119)),IFERROR(OFFSET('セット情報（サンプル）'!$N$2,MATCH($H124,BカートセットID入力!$I$4:$I$150,0),COLUMN()-COLUMN($U119)),IFERROR(OFFSET('セット情報（イレギュラーサンプル）'!$N$2,MATCH($H124,BカートセットID入力!$L$4:$L$150,0),COLUMN()-COLUMN($U119)),""))))</f>
        <v/>
      </c>
      <c r="AD124" s="53" t="str">
        <f ca="1">IFERROR(OFFSET('セット情報(宅配便）'!$P$2,MATCH($H124,BカートセットID入力!$C$4:$C$150,0),COLUMN()-COLUMN($U119)),IFERROR(OFFSET('セット情報(業務便）'!$P$2,MATCH($H124,BカートセットID入力!$F$4:$F$150,0),COLUMN()-COLUMN($U119)),IFERROR(OFFSET('セット情報（サンプル）'!$N$2,MATCH($H124,BカートセットID入力!$I$4:$I$150,0),COLUMN()-COLUMN($U119)),IFERROR(OFFSET('セット情報（イレギュラーサンプル）'!$N$2,MATCH($H124,BカートセットID入力!$L$4:$L$150,0),COLUMN()-COLUMN($U119)),""))))</f>
        <v/>
      </c>
      <c r="AE124" s="53" t="str">
        <f ca="1">IFERROR(OFFSET('セット情報(宅配便）'!$P$2,MATCH($H124,BカートセットID入力!$C$4:$C$150,0),COLUMN()-COLUMN($U119)),IFERROR(OFFSET('セット情報(業務便）'!$P$2,MATCH($H124,BカートセットID入力!$F$4:$F$150,0),COLUMN()-COLUMN($U119)),IFERROR(OFFSET('セット情報（サンプル）'!$N$2,MATCH($H124,BカートセットID入力!$I$4:$I$150,0),COLUMN()-COLUMN($U119)),IFERROR(OFFSET('セット情報（イレギュラーサンプル）'!$N$2,MATCH($H124,BカートセットID入力!$L$4:$L$150,0),COLUMN()-COLUMN($U119)),""))))</f>
        <v/>
      </c>
      <c r="AF124" s="53" t="str">
        <f ca="1">IFERROR(OFFSET('セット情報(宅配便）'!$P$2,MATCH($H124,BカートセットID入力!$C$4:$C$150,0),COLUMN()-COLUMN($U119)),IFERROR(OFFSET('セット情報(業務便）'!$P$2,MATCH($H124,BカートセットID入力!$F$4:$F$150,0),COLUMN()-COLUMN($U119)),IFERROR(OFFSET('セット情報（サンプル）'!$N$2,MATCH($H124,BカートセットID入力!$I$4:$I$150,0),COLUMN()-COLUMN($U119)),IFERROR(OFFSET('セット情報（イレギュラーサンプル）'!$N$2,MATCH($H124,BカートセットID入力!$L$4:$L$150,0),COLUMN()-COLUMN($U119)),""))))</f>
        <v/>
      </c>
      <c r="AG124" s="53" t="str">
        <f ca="1">IFERROR(OFFSET('セット情報(宅配便）'!$P$2,MATCH($H124,BカートセットID入力!$C$4:$C$150,0),COLUMN()-COLUMN($U119)),IFERROR(OFFSET('セット情報(業務便）'!$P$2,MATCH($H124,BカートセットID入力!$F$4:$F$150,0),COLUMN()-COLUMN($U119)),IFERROR(OFFSET('セット情報（サンプル）'!$N$2,MATCH($H124,BカートセットID入力!$I$4:$I$150,0),COLUMN()-COLUMN($U119)),IFERROR(OFFSET('セット情報（イレギュラーサンプル）'!$N$2,MATCH($H124,BカートセットID入力!$L$4:$L$150,0),COLUMN()-COLUMN($U119)),""))))</f>
        <v/>
      </c>
      <c r="AH124" s="53" t="str">
        <f ca="1">IFERROR(OFFSET('セット情報(宅配便）'!$P$2,MATCH($H124,BカートセットID入力!$C$4:$C$150,0),COLUMN()-COLUMN($U119)),IFERROR(OFFSET('セット情報(業務便）'!$P$2,MATCH($H124,BカートセットID入力!$F$4:$F$150,0),COLUMN()-COLUMN($U119)),IFERROR(OFFSET('セット情報（サンプル）'!$N$2,MATCH($H124,BカートセットID入力!$I$4:$I$150,0),COLUMN()-COLUMN($U119)),IFERROR(OFFSET('セット情報（イレギュラーサンプル）'!$N$2,MATCH($H124,BカートセットID入力!$L$4:$L$150,0),COLUMN()-COLUMN($U119)),""))))</f>
        <v/>
      </c>
      <c r="AI124" s="53" t="str">
        <f ca="1">IFERROR(OFFSET('セット情報(宅配便）'!$P$2,MATCH($H124,BカートセットID入力!$C$4:$C$150,0),COLUMN()-COLUMN($U119)),IFERROR(OFFSET('セット情報(業務便）'!$P$2,MATCH($H124,BカートセットID入力!$F$4:$F$150,0),COLUMN()-COLUMN($U119)),IFERROR(OFFSET('セット情報（サンプル）'!$N$2,MATCH($H124,BカートセットID入力!$I$4:$I$150,0),COLUMN()-COLUMN($U119)),IFERROR(OFFSET('セット情報（イレギュラーサンプル）'!$N$2,MATCH($H124,BカートセットID入力!$L$4:$L$150,0),COLUMN()-COLUMN($U119)),""))))</f>
        <v/>
      </c>
      <c r="AJ124" s="53" t="str">
        <f ca="1">IFERROR(OFFSET('セット情報(宅配便）'!$P$2,MATCH($H124,BカートセットID入力!$C$4:$C$150,0),COLUMN()-COLUMN($U119)),IFERROR(OFFSET('セット情報(業務便）'!$P$2,MATCH($H124,BカートセットID入力!$F$4:$F$150,0),COLUMN()-COLUMN($U119)),IFERROR(OFFSET('セット情報（サンプル）'!$N$2,MATCH($H124,BカートセットID入力!$I$4:$I$150,0),COLUMN()-COLUMN($U119)),IFERROR(OFFSET('セット情報（イレギュラーサンプル）'!$N$2,MATCH($H124,BカートセットID入力!$L$4:$L$150,0),COLUMN()-COLUMN($U119)),""))))</f>
        <v/>
      </c>
      <c r="AK124" s="53" t="str">
        <f ca="1">IFERROR(OFFSET('セット情報(宅配便）'!$P$2,MATCH($H124,BカートセットID入力!$C$4:$C$150,0),COLUMN()-COLUMN($U119)),IFERROR(OFFSET('セット情報(業務便）'!$P$2,MATCH($H124,BカートセットID入力!$F$4:$F$150,0),COLUMN()-COLUMN($U119)),IFERROR(OFFSET('セット情報（サンプル）'!$N$2,MATCH($H124,BカートセットID入力!$I$4:$I$150,0),COLUMN()-COLUMN($U119)),IFERROR(OFFSET('セット情報（イレギュラーサンプル）'!$N$2,MATCH($H124,BカートセットID入力!$L$4:$L$150,0),COLUMN()-COLUMN($U119)),""))))</f>
        <v/>
      </c>
      <c r="AL124" s="53" t="str">
        <f ca="1">IFERROR(OFFSET('セット情報(宅配便）'!$P$2,MATCH($H124,BカートセットID入力!$C$4:$C$150,0),COLUMN()-COLUMN($U119)),IFERROR(OFFSET('セット情報(業務便）'!$P$2,MATCH($H124,BカートセットID入力!$F$4:$F$150,0),COLUMN()-COLUMN($U119)),IFERROR(OFFSET('セット情報（サンプル）'!$N$2,MATCH($H124,BカートセットID入力!$I$4:$I$150,0),COLUMN()-COLUMN($U119)),IFERROR(OFFSET('セット情報（イレギュラーサンプル）'!$N$2,MATCH($H124,BカートセットID入力!$L$4:$L$150,0),COLUMN()-COLUMN($U119)),""))))</f>
        <v/>
      </c>
      <c r="AM124" s="53" t="str">
        <f ca="1">IFERROR(OFFSET('セット情報(宅配便）'!$P$2,MATCH($H124,BカートセットID入力!$C$4:$C$150,0),COLUMN()-COLUMN($U119)),IFERROR(OFFSET('セット情報(業務便）'!$P$2,MATCH($H124,BカートセットID入力!$F$4:$F$150,0),COLUMN()-COLUMN($U119)),IFERROR(OFFSET('セット情報（サンプル）'!$N$2,MATCH($H124,BカートセットID入力!$I$4:$I$150,0),COLUMN()-COLUMN($U119)),IFERROR(OFFSET('セット情報（イレギュラーサンプル）'!$N$2,MATCH($H124,BカートセットID入力!$L$4:$L$150,0),COLUMN()-COLUMN($U119)),""))))</f>
        <v/>
      </c>
      <c r="AN124" s="53" t="str">
        <f ca="1">IFERROR(OFFSET('セット情報(宅配便）'!$P$2,MATCH($H124,BカートセットID入力!$C$4:$C$150,0),COLUMN()-COLUMN($U119)),IFERROR(OFFSET('セット情報(業務便）'!$P$2,MATCH($H124,BカートセットID入力!$F$4:$F$150,0),COLUMN()-COLUMN($U119)),IFERROR(OFFSET('セット情報（サンプル）'!$N$2,MATCH($H124,BカートセットID入力!$I$4:$I$150,0),COLUMN()-COLUMN($U119)),IFERROR(OFFSET('セット情報（イレギュラーサンプル）'!$N$2,MATCH($H124,BカートセットID入力!$L$4:$L$150,0),COLUMN()-COLUMN($U119)),""))))</f>
        <v/>
      </c>
      <c r="AO124" s="53" t="str">
        <f ca="1">IFERROR(OFFSET('セット情報(宅配便）'!$P$2,MATCH($H124,BカートセットID入力!$C$4:$C$150,0),COLUMN()-COLUMN($U119)),IFERROR(OFFSET('セット情報(業務便）'!$P$2,MATCH($H124,BカートセットID入力!$F$4:$F$150,0),COLUMN()-COLUMN($U119)),IFERROR(OFFSET('セット情報（サンプル）'!$N$2,MATCH($H124,BカートセットID入力!$I$4:$I$150,0),COLUMN()-COLUMN($U119)),IFERROR(OFFSET('セット情報（イレギュラーサンプル）'!$N$2,MATCH($H124,BカートセットID入力!$L$4:$L$150,0),COLUMN()-COLUMN($U119)),""))))</f>
        <v/>
      </c>
      <c r="AP124" s="53" t="str">
        <f ca="1">IFERROR(OFFSET('セット情報(宅配便）'!$P$2,MATCH($H124,BカートセットID入力!$C$4:$C$150,0),COLUMN()-COLUMN($U119)),IFERROR(OFFSET('セット情報(業務便）'!$P$2,MATCH($H124,BカートセットID入力!$F$4:$F$150,0),COLUMN()-COLUMN($U119)),IFERROR(OFFSET('セット情報（サンプル）'!$N$2,MATCH($H124,BカートセットID入力!$I$4:$I$150,0),COLUMN()-COLUMN($U119)),IFERROR(OFFSET('セット情報（イレギュラーサンプル）'!$N$2,MATCH($H124,BカートセットID入力!$L$4:$L$150,0),COLUMN()-COLUMN($U119)),""))))</f>
        <v/>
      </c>
      <c r="AQ124" s="53" t="str">
        <f ca="1">IFERROR(OFFSET('セット情報(宅配便）'!$P$2,MATCH($H124,BカートセットID入力!$C$4:$C$150,0),COLUMN()-COLUMN($U119)),IFERROR(OFFSET('セット情報(業務便）'!$P$2,MATCH($H124,BカートセットID入力!$F$4:$F$150,0),COLUMN()-COLUMN($U119)),IFERROR(OFFSET('セット情報（サンプル）'!$N$2,MATCH($H124,BカートセットID入力!$I$4:$I$150,0),COLUMN()-COLUMN($U119)),IFERROR(OFFSET('セット情報（イレギュラーサンプル）'!$N$2,MATCH($H124,BカートセットID入力!$L$4:$L$150,0),COLUMN()-COLUMN($U119)),""))))</f>
        <v/>
      </c>
      <c r="AR124" s="53" t="str">
        <f ca="1">IFERROR(OFFSET('セット情報(宅配便）'!$P$2,MATCH($H124,BカートセットID入力!$C$4:$C$150,0),COLUMN()-COLUMN($U119)),IFERROR(OFFSET('セット情報(業務便）'!$P$2,MATCH($H124,BカートセットID入力!$F$4:$F$150,0),COLUMN()-COLUMN($U119)),IFERROR(OFFSET('セット情報（サンプル）'!$N$2,MATCH($H124,BカートセットID入力!$I$4:$I$150,0),COLUMN()-COLUMN($U119)),IFERROR(OFFSET('セット情報（イレギュラーサンプル）'!$N$2,MATCH($H124,BカートセットID入力!$L$4:$L$150,0),COLUMN()-COLUMN($U119)),""))))</f>
        <v/>
      </c>
      <c r="AS124" s="53" t="str">
        <f ca="1">IFERROR(OFFSET('セット情報(宅配便）'!$P$2,MATCH($H124,BカートセットID入力!$C$4:$C$150,0),COLUMN()-COLUMN($U119)),IFERROR(OFFSET('セット情報(業務便）'!$P$2,MATCH($H124,BカートセットID入力!$F$4:$F$150,0),COLUMN()-COLUMN($U119)),IFERROR(OFFSET('セット情報（サンプル）'!$N$2,MATCH($H124,BカートセットID入力!$I$4:$I$150,0),COLUMN()-COLUMN($U119)),IFERROR(OFFSET('セット情報（イレギュラーサンプル）'!$N$2,MATCH($H124,BカートセットID入力!$L$4:$L$150,0),COLUMN()-COLUMN($U119)),""))))</f>
        <v/>
      </c>
      <c r="AT124" s="53" t="str">
        <f ca="1">IFERROR(OFFSET('セット情報(宅配便）'!$P$2,MATCH($H124,BカートセットID入力!$C$4:$C$150,0),COLUMN()-COLUMN($U119)),IFERROR(OFFSET('セット情報(業務便）'!$P$2,MATCH($H124,BカートセットID入力!$F$4:$F$150,0),COLUMN()-COLUMN($U119)),IFERROR(OFFSET('セット情報（サンプル）'!$N$2,MATCH($H124,BカートセットID入力!$I$4:$I$150,0),COLUMN()-COLUMN($U119)),IFERROR(OFFSET('セット情報（イレギュラーサンプル）'!$N$2,MATCH($H124,BカートセットID入力!$L$4:$L$150,0),COLUMN()-COLUMN($U119)),""))))</f>
        <v/>
      </c>
    </row>
    <row r="125" spans="1:46">
      <c r="A125" s="144"/>
      <c r="B125" s="53" t="str">
        <f>IF(ISBLANK(現行セット情報CSV!A125),"",現行セット情報CSV!A125)</f>
        <v/>
      </c>
      <c r="C125" s="53" t="str">
        <f>IF(ISBLANK(現行セット情報CSV!B125),"",現行セット情報CSV!B125)&amp;IFERROR(VLOOKUP(A125,上部フリースペースHTML!$A$3:$H$5,8,FALSE),"")</f>
        <v/>
      </c>
      <c r="D125" s="53" t="str">
        <f>IF(ISBLANK(現行セット情報CSV!C125),"",現行セット情報CSV!C125)</f>
        <v/>
      </c>
      <c r="E125" s="53" t="str">
        <f>IF(ISBLANK(現行セット情報CSV!D125),"",現行セット情報CSV!D125)</f>
        <v/>
      </c>
      <c r="F125" s="53" t="str">
        <f>IF(ISBLANK(現行セット情報CSV!E125),"",現行セット情報CSV!E125)</f>
        <v/>
      </c>
      <c r="G125" s="53" t="str">
        <f>IF(ISBLANK(現行セット情報CSV!F125),"",現行セット情報CSV!F125)</f>
        <v/>
      </c>
      <c r="H125" s="53" t="str">
        <f>IF(ISBLANK(現行セット情報CSV!G125),"",現行セット情報CSV!G125)</f>
        <v/>
      </c>
      <c r="I125" s="53" t="str">
        <f>IF(ISBLANK(現行セット情報CSV!H125),"",現行セット情報CSV!H125)</f>
        <v/>
      </c>
      <c r="J125" s="53" t="str">
        <f>IF(ISBLANK(現行セット情報CSV!I125),"",現行セット情報CSV!I125&amp;"("&amp;TEXT($J$2,"yyyy年m月")&amp;"納品から)")</f>
        <v/>
      </c>
      <c r="K125" s="53" t="str">
        <f>IF(ISBLANK(現行セット情報CSV!J125),"",現行セット情報CSV!J125)</f>
        <v/>
      </c>
      <c r="L125" s="53" t="str">
        <f>IF(ISBLANK(現行セット情報CSV!K125),"",現行セット情報CSV!K125)</f>
        <v/>
      </c>
      <c r="M125" s="53" t="str">
        <f>IF(ISBLANK(現行セット情報CSV!L125),"",現行セット情報CSV!L125)</f>
        <v/>
      </c>
      <c r="N125" s="53" t="str">
        <f>IF(ISBLANK(現行セット情報CSV!M125),"",現行セット情報CSV!M125)</f>
        <v/>
      </c>
      <c r="O125" s="53" t="str">
        <f>IF(ISBLANK(現行セット情報CSV!N125),"",現行セット情報CSV!N125)</f>
        <v/>
      </c>
      <c r="P125" s="53" t="str">
        <f>IF(ISBLANK(現行セット情報CSV!O125),"",現行セット情報CSV!O125)</f>
        <v/>
      </c>
      <c r="Q125" s="53" t="str">
        <f>IF(ISBLANK(現行セット情報CSV!P125),"",現行セット情報CSV!P125)</f>
        <v/>
      </c>
      <c r="R125" s="53" t="str">
        <f>IF(ISBLANK(現行セット情報CSV!Q125),"",現行セット情報CSV!Q125)</f>
        <v/>
      </c>
      <c r="S125" s="53" t="str">
        <f>IF(ISBLANK(現行セット情報CSV!R125),"",現行セット情報CSV!R125)</f>
        <v/>
      </c>
      <c r="T125" s="53" t="str">
        <f>IF(ISBLANK(現行セット情報CSV!S125),"",現行セット情報CSV!S125)</f>
        <v/>
      </c>
      <c r="U125" s="53" t="str">
        <f ca="1">IFERROR(OFFSET('セット情報(宅配便）'!$P$2,MATCH($H125,BカートセットID入力!$C$4:$C$150,0),COLUMN()-COLUMN($U120)),IFERROR(OFFSET('セット情報(業務便）'!$P$2,MATCH($H125,BカートセットID入力!$F$4:$F$150,0),COLUMN()-COLUMN($U120)),IFERROR(OFFSET('セット情報（サンプル）'!$N$2,MATCH($H125,BカートセットID入力!$I$4:$I$150,0),COLUMN()-COLUMN($U120)),IFERROR(OFFSET('セット情報（イレギュラーサンプル）'!$N$2,MATCH($H125,BカートセットID入力!$L$4:$L$150,0),COLUMN()-COLUMN($U120)),""))))</f>
        <v/>
      </c>
      <c r="V125" s="53" t="str">
        <f ca="1">IFERROR(OFFSET('セット情報(宅配便）'!$P$2,MATCH($H125,BカートセットID入力!$C$4:$C$150,0),COLUMN()-COLUMN($U120)),IFERROR(OFFSET('セット情報(業務便）'!$P$2,MATCH($H125,BカートセットID入力!$F$4:$F$150,0),COLUMN()-COLUMN($U120)),IFERROR(OFFSET('セット情報（サンプル）'!$N$2,MATCH($H125,BカートセットID入力!$I$4:$I$150,0),COLUMN()-COLUMN($U120)),IFERROR(OFFSET('セット情報（イレギュラーサンプル）'!$N$2,MATCH($H125,BカートセットID入力!$L$4:$L$150,0),COLUMN()-COLUMN($U120)),""))))</f>
        <v/>
      </c>
      <c r="W125" s="53" t="str">
        <f ca="1">IFERROR(OFFSET('セット情報(宅配便）'!$P$2,MATCH($H125,BカートセットID入力!$C$4:$C$150,0),COLUMN()-COLUMN($U120)),IFERROR(OFFSET('セット情報(業務便）'!$P$2,MATCH($H125,BカートセットID入力!$F$4:$F$150,0),COLUMN()-COLUMN($U120)),IFERROR(OFFSET('セット情報（サンプル）'!$N$2,MATCH($H125,BカートセットID入力!$I$4:$I$150,0),COLUMN()-COLUMN($U120)),IFERROR(OFFSET('セット情報（イレギュラーサンプル）'!$N$2,MATCH($H125,BカートセットID入力!$L$4:$L$150,0),COLUMN()-COLUMN($U120)),""))))</f>
        <v/>
      </c>
      <c r="X125" s="53" t="str">
        <f ca="1">IFERROR(OFFSET('セット情報(宅配便）'!$P$2,MATCH($H125,BカートセットID入力!$C$4:$C$150,0),COLUMN()-COLUMN($U120)),IFERROR(OFFSET('セット情報(業務便）'!$P$2,MATCH($H125,BカートセットID入力!$F$4:$F$150,0),COLUMN()-COLUMN($U120)),IFERROR(OFFSET('セット情報（サンプル）'!$N$2,MATCH($H125,BカートセットID入力!$I$4:$I$150,0),COLUMN()-COLUMN($U120)),IFERROR(OFFSET('セット情報（イレギュラーサンプル）'!$N$2,MATCH($H125,BカートセットID入力!$L$4:$L$150,0),COLUMN()-COLUMN($U120)),""))))</f>
        <v/>
      </c>
      <c r="Y125" s="53" t="str">
        <f ca="1">IFERROR(OFFSET('セット情報(宅配便）'!$P$2,MATCH($H125,BカートセットID入力!$C$4:$C$150,0),COLUMN()-COLUMN($U120)),IFERROR(OFFSET('セット情報(業務便）'!$P$2,MATCH($H125,BカートセットID入力!$F$4:$F$150,0),COLUMN()-COLUMN($U120)),IFERROR(OFFSET('セット情報（サンプル）'!$N$2,MATCH($H125,BカートセットID入力!$I$4:$I$150,0),COLUMN()-COLUMN($U120)),IFERROR(OFFSET('セット情報（イレギュラーサンプル）'!$N$2,MATCH($H125,BカートセットID入力!$L$4:$L$150,0),COLUMN()-COLUMN($U120)),""))))</f>
        <v/>
      </c>
      <c r="Z125" s="53" t="str">
        <f ca="1">IFERROR(OFFSET('セット情報(宅配便）'!$P$2,MATCH($H125,BカートセットID入力!$C$4:$C$150,0),COLUMN()-COLUMN($U120)),IFERROR(OFFSET('セット情報(業務便）'!$P$2,MATCH($H125,BカートセットID入力!$F$4:$F$150,0),COLUMN()-COLUMN($U120)),IFERROR(OFFSET('セット情報（サンプル）'!$N$2,MATCH($H125,BカートセットID入力!$I$4:$I$150,0),COLUMN()-COLUMN($U120)),IFERROR(OFFSET('セット情報（イレギュラーサンプル）'!$N$2,MATCH($H125,BカートセットID入力!$L$4:$L$150,0),COLUMN()-COLUMN($U120)),""))))</f>
        <v/>
      </c>
      <c r="AA125" s="53" t="str">
        <f ca="1">IFERROR(OFFSET('セット情報(宅配便）'!$P$2,MATCH($H125,BカートセットID入力!$C$4:$C$150,0),COLUMN()-COLUMN($U120)),IFERROR(OFFSET('セット情報(業務便）'!$P$2,MATCH($H125,BカートセットID入力!$F$4:$F$150,0),COLUMN()-COLUMN($U120)),IFERROR(OFFSET('セット情報（サンプル）'!$N$2,MATCH($H125,BカートセットID入力!$I$4:$I$150,0),COLUMN()-COLUMN($U120)),IFERROR(OFFSET('セット情報（イレギュラーサンプル）'!$N$2,MATCH($H125,BカートセットID入力!$L$4:$L$150,0),COLUMN()-COLUMN($U120)),""))))</f>
        <v/>
      </c>
      <c r="AB125" s="53" t="str">
        <f ca="1">IFERROR(OFFSET('セット情報(宅配便）'!$P$2,MATCH($H125,BカートセットID入力!$C$4:$C$150,0),COLUMN()-COLUMN($U120)),IFERROR(OFFSET('セット情報(業務便）'!$P$2,MATCH($H125,BカートセットID入力!$F$4:$F$150,0),COLUMN()-COLUMN($U120)),IFERROR(OFFSET('セット情報（サンプル）'!$N$2,MATCH($H125,BカートセットID入力!$I$4:$I$150,0),COLUMN()-COLUMN($U120)),IFERROR(OFFSET('セット情報（イレギュラーサンプル）'!$N$2,MATCH($H125,BカートセットID入力!$L$4:$L$150,0),COLUMN()-COLUMN($U120)),""))))</f>
        <v/>
      </c>
      <c r="AC125" s="53" t="str">
        <f ca="1">IFERROR(OFFSET('セット情報(宅配便）'!$P$2,MATCH($H125,BカートセットID入力!$C$4:$C$150,0),COLUMN()-COLUMN($U120)),IFERROR(OFFSET('セット情報(業務便）'!$P$2,MATCH($H125,BカートセットID入力!$F$4:$F$150,0),COLUMN()-COLUMN($U120)),IFERROR(OFFSET('セット情報（サンプル）'!$N$2,MATCH($H125,BカートセットID入力!$I$4:$I$150,0),COLUMN()-COLUMN($U120)),IFERROR(OFFSET('セット情報（イレギュラーサンプル）'!$N$2,MATCH($H125,BカートセットID入力!$L$4:$L$150,0),COLUMN()-COLUMN($U120)),""))))</f>
        <v/>
      </c>
      <c r="AD125" s="53" t="str">
        <f ca="1">IFERROR(OFFSET('セット情報(宅配便）'!$P$2,MATCH($H125,BカートセットID入力!$C$4:$C$150,0),COLUMN()-COLUMN($U120)),IFERROR(OFFSET('セット情報(業務便）'!$P$2,MATCH($H125,BカートセットID入力!$F$4:$F$150,0),COLUMN()-COLUMN($U120)),IFERROR(OFFSET('セット情報（サンプル）'!$N$2,MATCH($H125,BカートセットID入力!$I$4:$I$150,0),COLUMN()-COLUMN($U120)),IFERROR(OFFSET('セット情報（イレギュラーサンプル）'!$N$2,MATCH($H125,BカートセットID入力!$L$4:$L$150,0),COLUMN()-COLUMN($U120)),""))))</f>
        <v/>
      </c>
      <c r="AE125" s="53" t="str">
        <f ca="1">IFERROR(OFFSET('セット情報(宅配便）'!$P$2,MATCH($H125,BカートセットID入力!$C$4:$C$150,0),COLUMN()-COLUMN($U120)),IFERROR(OFFSET('セット情報(業務便）'!$P$2,MATCH($H125,BカートセットID入力!$F$4:$F$150,0),COLUMN()-COLUMN($U120)),IFERROR(OFFSET('セット情報（サンプル）'!$N$2,MATCH($H125,BカートセットID入力!$I$4:$I$150,0),COLUMN()-COLUMN($U120)),IFERROR(OFFSET('セット情報（イレギュラーサンプル）'!$N$2,MATCH($H125,BカートセットID入力!$L$4:$L$150,0),COLUMN()-COLUMN($U120)),""))))</f>
        <v/>
      </c>
      <c r="AF125" s="53" t="str">
        <f ca="1">IFERROR(OFFSET('セット情報(宅配便）'!$P$2,MATCH($H125,BカートセットID入力!$C$4:$C$150,0),COLUMN()-COLUMN($U120)),IFERROR(OFFSET('セット情報(業務便）'!$P$2,MATCH($H125,BカートセットID入力!$F$4:$F$150,0),COLUMN()-COLUMN($U120)),IFERROR(OFFSET('セット情報（サンプル）'!$N$2,MATCH($H125,BカートセットID入力!$I$4:$I$150,0),COLUMN()-COLUMN($U120)),IFERROR(OFFSET('セット情報（イレギュラーサンプル）'!$N$2,MATCH($H125,BカートセットID入力!$L$4:$L$150,0),COLUMN()-COLUMN($U120)),""))))</f>
        <v/>
      </c>
      <c r="AG125" s="53" t="str">
        <f ca="1">IFERROR(OFFSET('セット情報(宅配便）'!$P$2,MATCH($H125,BカートセットID入力!$C$4:$C$150,0),COLUMN()-COLUMN($U120)),IFERROR(OFFSET('セット情報(業務便）'!$P$2,MATCH($H125,BカートセットID入力!$F$4:$F$150,0),COLUMN()-COLUMN($U120)),IFERROR(OFFSET('セット情報（サンプル）'!$N$2,MATCH($H125,BカートセットID入力!$I$4:$I$150,0),COLUMN()-COLUMN($U120)),IFERROR(OFFSET('セット情報（イレギュラーサンプル）'!$N$2,MATCH($H125,BカートセットID入力!$L$4:$L$150,0),COLUMN()-COLUMN($U120)),""))))</f>
        <v/>
      </c>
      <c r="AH125" s="53" t="str">
        <f ca="1">IFERROR(OFFSET('セット情報(宅配便）'!$P$2,MATCH($H125,BカートセットID入力!$C$4:$C$150,0),COLUMN()-COLUMN($U120)),IFERROR(OFFSET('セット情報(業務便）'!$P$2,MATCH($H125,BカートセットID入力!$F$4:$F$150,0),COLUMN()-COLUMN($U120)),IFERROR(OFFSET('セット情報（サンプル）'!$N$2,MATCH($H125,BカートセットID入力!$I$4:$I$150,0),COLUMN()-COLUMN($U120)),IFERROR(OFFSET('セット情報（イレギュラーサンプル）'!$N$2,MATCH($H125,BカートセットID入力!$L$4:$L$150,0),COLUMN()-COLUMN($U120)),""))))</f>
        <v/>
      </c>
      <c r="AI125" s="53" t="str">
        <f ca="1">IFERROR(OFFSET('セット情報(宅配便）'!$P$2,MATCH($H125,BカートセットID入力!$C$4:$C$150,0),COLUMN()-COLUMN($U120)),IFERROR(OFFSET('セット情報(業務便）'!$P$2,MATCH($H125,BカートセットID入力!$F$4:$F$150,0),COLUMN()-COLUMN($U120)),IFERROR(OFFSET('セット情報（サンプル）'!$N$2,MATCH($H125,BカートセットID入力!$I$4:$I$150,0),COLUMN()-COLUMN($U120)),IFERROR(OFFSET('セット情報（イレギュラーサンプル）'!$N$2,MATCH($H125,BカートセットID入力!$L$4:$L$150,0),COLUMN()-COLUMN($U120)),""))))</f>
        <v/>
      </c>
      <c r="AJ125" s="53" t="str">
        <f ca="1">IFERROR(OFFSET('セット情報(宅配便）'!$P$2,MATCH($H125,BカートセットID入力!$C$4:$C$150,0),COLUMN()-COLUMN($U120)),IFERROR(OFFSET('セット情報(業務便）'!$P$2,MATCH($H125,BカートセットID入力!$F$4:$F$150,0),COLUMN()-COLUMN($U120)),IFERROR(OFFSET('セット情報（サンプル）'!$N$2,MATCH($H125,BカートセットID入力!$I$4:$I$150,0),COLUMN()-COLUMN($U120)),IFERROR(OFFSET('セット情報（イレギュラーサンプル）'!$N$2,MATCH($H125,BカートセットID入力!$L$4:$L$150,0),COLUMN()-COLUMN($U120)),""))))</f>
        <v/>
      </c>
      <c r="AK125" s="53" t="str">
        <f ca="1">IFERROR(OFFSET('セット情報(宅配便）'!$P$2,MATCH($H125,BカートセットID入力!$C$4:$C$150,0),COLUMN()-COLUMN($U120)),IFERROR(OFFSET('セット情報(業務便）'!$P$2,MATCH($H125,BカートセットID入力!$F$4:$F$150,0),COLUMN()-COLUMN($U120)),IFERROR(OFFSET('セット情報（サンプル）'!$N$2,MATCH($H125,BカートセットID入力!$I$4:$I$150,0),COLUMN()-COLUMN($U120)),IFERROR(OFFSET('セット情報（イレギュラーサンプル）'!$N$2,MATCH($H125,BカートセットID入力!$L$4:$L$150,0),COLUMN()-COLUMN($U120)),""))))</f>
        <v/>
      </c>
      <c r="AL125" s="53" t="str">
        <f ca="1">IFERROR(OFFSET('セット情報(宅配便）'!$P$2,MATCH($H125,BカートセットID入力!$C$4:$C$150,0),COLUMN()-COLUMN($U120)),IFERROR(OFFSET('セット情報(業務便）'!$P$2,MATCH($H125,BカートセットID入力!$F$4:$F$150,0),COLUMN()-COLUMN($U120)),IFERROR(OFFSET('セット情報（サンプル）'!$N$2,MATCH($H125,BカートセットID入力!$I$4:$I$150,0),COLUMN()-COLUMN($U120)),IFERROR(OFFSET('セット情報（イレギュラーサンプル）'!$N$2,MATCH($H125,BカートセットID入力!$L$4:$L$150,0),COLUMN()-COLUMN($U120)),""))))</f>
        <v/>
      </c>
      <c r="AM125" s="53" t="str">
        <f ca="1">IFERROR(OFFSET('セット情報(宅配便）'!$P$2,MATCH($H125,BカートセットID入力!$C$4:$C$150,0),COLUMN()-COLUMN($U120)),IFERROR(OFFSET('セット情報(業務便）'!$P$2,MATCH($H125,BカートセットID入力!$F$4:$F$150,0),COLUMN()-COLUMN($U120)),IFERROR(OFFSET('セット情報（サンプル）'!$N$2,MATCH($H125,BカートセットID入力!$I$4:$I$150,0),COLUMN()-COLUMN($U120)),IFERROR(OFFSET('セット情報（イレギュラーサンプル）'!$N$2,MATCH($H125,BカートセットID入力!$L$4:$L$150,0),COLUMN()-COLUMN($U120)),""))))</f>
        <v/>
      </c>
      <c r="AN125" s="53" t="str">
        <f ca="1">IFERROR(OFFSET('セット情報(宅配便）'!$P$2,MATCH($H125,BカートセットID入力!$C$4:$C$150,0),COLUMN()-COLUMN($U120)),IFERROR(OFFSET('セット情報(業務便）'!$P$2,MATCH($H125,BカートセットID入力!$F$4:$F$150,0),COLUMN()-COLUMN($U120)),IFERROR(OFFSET('セット情報（サンプル）'!$N$2,MATCH($H125,BカートセットID入力!$I$4:$I$150,0),COLUMN()-COLUMN($U120)),IFERROR(OFFSET('セット情報（イレギュラーサンプル）'!$N$2,MATCH($H125,BカートセットID入力!$L$4:$L$150,0),COLUMN()-COLUMN($U120)),""))))</f>
        <v/>
      </c>
      <c r="AO125" s="53" t="str">
        <f ca="1">IFERROR(OFFSET('セット情報(宅配便）'!$P$2,MATCH($H125,BカートセットID入力!$C$4:$C$150,0),COLUMN()-COLUMN($U120)),IFERROR(OFFSET('セット情報(業務便）'!$P$2,MATCH($H125,BカートセットID入力!$F$4:$F$150,0),COLUMN()-COLUMN($U120)),IFERROR(OFFSET('セット情報（サンプル）'!$N$2,MATCH($H125,BカートセットID入力!$I$4:$I$150,0),COLUMN()-COLUMN($U120)),IFERROR(OFFSET('セット情報（イレギュラーサンプル）'!$N$2,MATCH($H125,BカートセットID入力!$L$4:$L$150,0),COLUMN()-COLUMN($U120)),""))))</f>
        <v/>
      </c>
      <c r="AP125" s="53" t="str">
        <f ca="1">IFERROR(OFFSET('セット情報(宅配便）'!$P$2,MATCH($H125,BカートセットID入力!$C$4:$C$150,0),COLUMN()-COLUMN($U120)),IFERROR(OFFSET('セット情報(業務便）'!$P$2,MATCH($H125,BカートセットID入力!$F$4:$F$150,0),COLUMN()-COLUMN($U120)),IFERROR(OFFSET('セット情報（サンプル）'!$N$2,MATCH($H125,BカートセットID入力!$I$4:$I$150,0),COLUMN()-COLUMN($U120)),IFERROR(OFFSET('セット情報（イレギュラーサンプル）'!$N$2,MATCH($H125,BカートセットID入力!$L$4:$L$150,0),COLUMN()-COLUMN($U120)),""))))</f>
        <v/>
      </c>
      <c r="AQ125" s="53" t="str">
        <f ca="1">IFERROR(OFFSET('セット情報(宅配便）'!$P$2,MATCH($H125,BカートセットID入力!$C$4:$C$150,0),COLUMN()-COLUMN($U120)),IFERROR(OFFSET('セット情報(業務便）'!$P$2,MATCH($H125,BカートセットID入力!$F$4:$F$150,0),COLUMN()-COLUMN($U120)),IFERROR(OFFSET('セット情報（サンプル）'!$N$2,MATCH($H125,BカートセットID入力!$I$4:$I$150,0),COLUMN()-COLUMN($U120)),IFERROR(OFFSET('セット情報（イレギュラーサンプル）'!$N$2,MATCH($H125,BカートセットID入力!$L$4:$L$150,0),COLUMN()-COLUMN($U120)),""))))</f>
        <v/>
      </c>
      <c r="AR125" s="53" t="str">
        <f ca="1">IFERROR(OFFSET('セット情報(宅配便）'!$P$2,MATCH($H125,BカートセットID入力!$C$4:$C$150,0),COLUMN()-COLUMN($U120)),IFERROR(OFFSET('セット情報(業務便）'!$P$2,MATCH($H125,BカートセットID入力!$F$4:$F$150,0),COLUMN()-COLUMN($U120)),IFERROR(OFFSET('セット情報（サンプル）'!$N$2,MATCH($H125,BカートセットID入力!$I$4:$I$150,0),COLUMN()-COLUMN($U120)),IFERROR(OFFSET('セット情報（イレギュラーサンプル）'!$N$2,MATCH($H125,BカートセットID入力!$L$4:$L$150,0),COLUMN()-COLUMN($U120)),""))))</f>
        <v/>
      </c>
      <c r="AS125" s="53" t="str">
        <f ca="1">IFERROR(OFFSET('セット情報(宅配便）'!$P$2,MATCH($H125,BカートセットID入力!$C$4:$C$150,0),COLUMN()-COLUMN($U120)),IFERROR(OFFSET('セット情報(業務便）'!$P$2,MATCH($H125,BカートセットID入力!$F$4:$F$150,0),COLUMN()-COLUMN($U120)),IFERROR(OFFSET('セット情報（サンプル）'!$N$2,MATCH($H125,BカートセットID入力!$I$4:$I$150,0),COLUMN()-COLUMN($U120)),IFERROR(OFFSET('セット情報（イレギュラーサンプル）'!$N$2,MATCH($H125,BカートセットID入力!$L$4:$L$150,0),COLUMN()-COLUMN($U120)),""))))</f>
        <v/>
      </c>
      <c r="AT125" s="53" t="str">
        <f ca="1">IFERROR(OFFSET('セット情報(宅配便）'!$P$2,MATCH($H125,BカートセットID入力!$C$4:$C$150,0),COLUMN()-COLUMN($U120)),IFERROR(OFFSET('セット情報(業務便）'!$P$2,MATCH($H125,BカートセットID入力!$F$4:$F$150,0),COLUMN()-COLUMN($U120)),IFERROR(OFFSET('セット情報（サンプル）'!$N$2,MATCH($H125,BカートセットID入力!$I$4:$I$150,0),COLUMN()-COLUMN($U120)),IFERROR(OFFSET('セット情報（イレギュラーサンプル）'!$N$2,MATCH($H125,BカートセットID入力!$L$4:$L$150,0),COLUMN()-COLUMN($U120)),""))))</f>
        <v/>
      </c>
    </row>
    <row r="126" spans="1:46">
      <c r="A126" s="144"/>
      <c r="B126" s="53" t="str">
        <f>IF(ISBLANK(現行セット情報CSV!A126),"",現行セット情報CSV!A126)</f>
        <v/>
      </c>
      <c r="C126" s="53" t="str">
        <f>IF(ISBLANK(現行セット情報CSV!B126),"",現行セット情報CSV!B126)&amp;IFERROR(VLOOKUP(A126,上部フリースペースHTML!$A$3:$H$5,8,FALSE),"")</f>
        <v/>
      </c>
      <c r="D126" s="53" t="str">
        <f>IF(ISBLANK(現行セット情報CSV!C126),"",現行セット情報CSV!C126)</f>
        <v/>
      </c>
      <c r="E126" s="53" t="str">
        <f>IF(ISBLANK(現行セット情報CSV!D126),"",現行セット情報CSV!D126)</f>
        <v/>
      </c>
      <c r="F126" s="53" t="str">
        <f>IF(ISBLANK(現行セット情報CSV!E126),"",現行セット情報CSV!E126)</f>
        <v/>
      </c>
      <c r="G126" s="53" t="str">
        <f>IF(ISBLANK(現行セット情報CSV!F126),"",現行セット情報CSV!F126)</f>
        <v/>
      </c>
      <c r="H126" s="53" t="str">
        <f>IF(ISBLANK(現行セット情報CSV!G126),"",現行セット情報CSV!G126)</f>
        <v/>
      </c>
      <c r="I126" s="53" t="str">
        <f>IF(ISBLANK(現行セット情報CSV!H126),"",現行セット情報CSV!H126)</f>
        <v/>
      </c>
      <c r="J126" s="53" t="str">
        <f>IF(ISBLANK(現行セット情報CSV!I126),"",現行セット情報CSV!I126&amp;"("&amp;TEXT($J$2,"yyyy年m月")&amp;"納品から)")</f>
        <v/>
      </c>
      <c r="K126" s="53" t="str">
        <f>IF(ISBLANK(現行セット情報CSV!J126),"",現行セット情報CSV!J126)</f>
        <v/>
      </c>
      <c r="L126" s="53" t="str">
        <f>IF(ISBLANK(現行セット情報CSV!K126),"",現行セット情報CSV!K126)</f>
        <v/>
      </c>
      <c r="M126" s="53" t="str">
        <f>IF(ISBLANK(現行セット情報CSV!L126),"",現行セット情報CSV!L126)</f>
        <v/>
      </c>
      <c r="N126" s="53" t="str">
        <f>IF(ISBLANK(現行セット情報CSV!M126),"",現行セット情報CSV!M126)</f>
        <v/>
      </c>
      <c r="O126" s="53" t="str">
        <f>IF(ISBLANK(現行セット情報CSV!N126),"",現行セット情報CSV!N126)</f>
        <v/>
      </c>
      <c r="P126" s="53" t="str">
        <f>IF(ISBLANK(現行セット情報CSV!O126),"",現行セット情報CSV!O126)</f>
        <v/>
      </c>
      <c r="Q126" s="53" t="str">
        <f>IF(ISBLANK(現行セット情報CSV!P126),"",現行セット情報CSV!P126)</f>
        <v/>
      </c>
      <c r="R126" s="53" t="str">
        <f>IF(ISBLANK(現行セット情報CSV!Q126),"",現行セット情報CSV!Q126)</f>
        <v/>
      </c>
      <c r="S126" s="53" t="str">
        <f>IF(ISBLANK(現行セット情報CSV!R126),"",現行セット情報CSV!R126)</f>
        <v/>
      </c>
      <c r="T126" s="53" t="str">
        <f>IF(ISBLANK(現行セット情報CSV!S126),"",現行セット情報CSV!S126)</f>
        <v/>
      </c>
      <c r="U126" s="53" t="str">
        <f ca="1">IFERROR(OFFSET('セット情報(宅配便）'!$P$2,MATCH($H126,BカートセットID入力!$C$4:$C$150,0),COLUMN()-COLUMN($U121)),IFERROR(OFFSET('セット情報(業務便）'!$P$2,MATCH($H126,BカートセットID入力!$F$4:$F$150,0),COLUMN()-COLUMN($U121)),IFERROR(OFFSET('セット情報（サンプル）'!$N$2,MATCH($H126,BカートセットID入力!$I$4:$I$150,0),COLUMN()-COLUMN($U121)),IFERROR(OFFSET('セット情報（イレギュラーサンプル）'!$N$2,MATCH($H126,BカートセットID入力!$L$4:$L$150,0),COLUMN()-COLUMN($U121)),""))))</f>
        <v/>
      </c>
      <c r="V126" s="53" t="str">
        <f ca="1">IFERROR(OFFSET('セット情報(宅配便）'!$P$2,MATCH($H126,BカートセットID入力!$C$4:$C$150,0),COLUMN()-COLUMN($U121)),IFERROR(OFFSET('セット情報(業務便）'!$P$2,MATCH($H126,BカートセットID入力!$F$4:$F$150,0),COLUMN()-COLUMN($U121)),IFERROR(OFFSET('セット情報（サンプル）'!$N$2,MATCH($H126,BカートセットID入力!$I$4:$I$150,0),COLUMN()-COLUMN($U121)),IFERROR(OFFSET('セット情報（イレギュラーサンプル）'!$N$2,MATCH($H126,BカートセットID入力!$L$4:$L$150,0),COLUMN()-COLUMN($U121)),""))))</f>
        <v/>
      </c>
      <c r="W126" s="53" t="str">
        <f ca="1">IFERROR(OFFSET('セット情報(宅配便）'!$P$2,MATCH($H126,BカートセットID入力!$C$4:$C$150,0),COLUMN()-COLUMN($U121)),IFERROR(OFFSET('セット情報(業務便）'!$P$2,MATCH($H126,BカートセットID入力!$F$4:$F$150,0),COLUMN()-COLUMN($U121)),IFERROR(OFFSET('セット情報（サンプル）'!$N$2,MATCH($H126,BカートセットID入力!$I$4:$I$150,0),COLUMN()-COLUMN($U121)),IFERROR(OFFSET('セット情報（イレギュラーサンプル）'!$N$2,MATCH($H126,BカートセットID入力!$L$4:$L$150,0),COLUMN()-COLUMN($U121)),""))))</f>
        <v/>
      </c>
      <c r="X126" s="53" t="str">
        <f ca="1">IFERROR(OFFSET('セット情報(宅配便）'!$P$2,MATCH($H126,BカートセットID入力!$C$4:$C$150,0),COLUMN()-COLUMN($U121)),IFERROR(OFFSET('セット情報(業務便）'!$P$2,MATCH($H126,BカートセットID入力!$F$4:$F$150,0),COLUMN()-COLUMN($U121)),IFERROR(OFFSET('セット情報（サンプル）'!$N$2,MATCH($H126,BカートセットID入力!$I$4:$I$150,0),COLUMN()-COLUMN($U121)),IFERROR(OFFSET('セット情報（イレギュラーサンプル）'!$N$2,MATCH($H126,BカートセットID入力!$L$4:$L$150,0),COLUMN()-COLUMN($U121)),""))))</f>
        <v/>
      </c>
      <c r="Y126" s="53" t="str">
        <f ca="1">IFERROR(OFFSET('セット情報(宅配便）'!$P$2,MATCH($H126,BカートセットID入力!$C$4:$C$150,0),COLUMN()-COLUMN($U121)),IFERROR(OFFSET('セット情報(業務便）'!$P$2,MATCH($H126,BカートセットID入力!$F$4:$F$150,0),COLUMN()-COLUMN($U121)),IFERROR(OFFSET('セット情報（サンプル）'!$N$2,MATCH($H126,BカートセットID入力!$I$4:$I$150,0),COLUMN()-COLUMN($U121)),IFERROR(OFFSET('セット情報（イレギュラーサンプル）'!$N$2,MATCH($H126,BカートセットID入力!$L$4:$L$150,0),COLUMN()-COLUMN($U121)),""))))</f>
        <v/>
      </c>
      <c r="Z126" s="53" t="str">
        <f ca="1">IFERROR(OFFSET('セット情報(宅配便）'!$P$2,MATCH($H126,BカートセットID入力!$C$4:$C$150,0),COLUMN()-COLUMN($U121)),IFERROR(OFFSET('セット情報(業務便）'!$P$2,MATCH($H126,BカートセットID入力!$F$4:$F$150,0),COLUMN()-COLUMN($U121)),IFERROR(OFFSET('セット情報（サンプル）'!$N$2,MATCH($H126,BカートセットID入力!$I$4:$I$150,0),COLUMN()-COLUMN($U121)),IFERROR(OFFSET('セット情報（イレギュラーサンプル）'!$N$2,MATCH($H126,BカートセットID入力!$L$4:$L$150,0),COLUMN()-COLUMN($U121)),""))))</f>
        <v/>
      </c>
      <c r="AA126" s="53" t="str">
        <f ca="1">IFERROR(OFFSET('セット情報(宅配便）'!$P$2,MATCH($H126,BカートセットID入力!$C$4:$C$150,0),COLUMN()-COLUMN($U121)),IFERROR(OFFSET('セット情報(業務便）'!$P$2,MATCH($H126,BカートセットID入力!$F$4:$F$150,0),COLUMN()-COLUMN($U121)),IFERROR(OFFSET('セット情報（サンプル）'!$N$2,MATCH($H126,BカートセットID入力!$I$4:$I$150,0),COLUMN()-COLUMN($U121)),IFERROR(OFFSET('セット情報（イレギュラーサンプル）'!$N$2,MATCH($H126,BカートセットID入力!$L$4:$L$150,0),COLUMN()-COLUMN($U121)),""))))</f>
        <v/>
      </c>
      <c r="AB126" s="53" t="str">
        <f ca="1">IFERROR(OFFSET('セット情報(宅配便）'!$P$2,MATCH($H126,BカートセットID入力!$C$4:$C$150,0),COLUMN()-COLUMN($U121)),IFERROR(OFFSET('セット情報(業務便）'!$P$2,MATCH($H126,BカートセットID入力!$F$4:$F$150,0),COLUMN()-COLUMN($U121)),IFERROR(OFFSET('セット情報（サンプル）'!$N$2,MATCH($H126,BカートセットID入力!$I$4:$I$150,0),COLUMN()-COLUMN($U121)),IFERROR(OFFSET('セット情報（イレギュラーサンプル）'!$N$2,MATCH($H126,BカートセットID入力!$L$4:$L$150,0),COLUMN()-COLUMN($U121)),""))))</f>
        <v/>
      </c>
      <c r="AC126" s="53" t="str">
        <f ca="1">IFERROR(OFFSET('セット情報(宅配便）'!$P$2,MATCH($H126,BカートセットID入力!$C$4:$C$150,0),COLUMN()-COLUMN($U121)),IFERROR(OFFSET('セット情報(業務便）'!$P$2,MATCH($H126,BカートセットID入力!$F$4:$F$150,0),COLUMN()-COLUMN($U121)),IFERROR(OFFSET('セット情報（サンプル）'!$N$2,MATCH($H126,BカートセットID入力!$I$4:$I$150,0),COLUMN()-COLUMN($U121)),IFERROR(OFFSET('セット情報（イレギュラーサンプル）'!$N$2,MATCH($H126,BカートセットID入力!$L$4:$L$150,0),COLUMN()-COLUMN($U121)),""))))</f>
        <v/>
      </c>
      <c r="AD126" s="53" t="str">
        <f ca="1">IFERROR(OFFSET('セット情報(宅配便）'!$P$2,MATCH($H126,BカートセットID入力!$C$4:$C$150,0),COLUMN()-COLUMN($U121)),IFERROR(OFFSET('セット情報(業務便）'!$P$2,MATCH($H126,BカートセットID入力!$F$4:$F$150,0),COLUMN()-COLUMN($U121)),IFERROR(OFFSET('セット情報（サンプル）'!$N$2,MATCH($H126,BカートセットID入力!$I$4:$I$150,0),COLUMN()-COLUMN($U121)),IFERROR(OFFSET('セット情報（イレギュラーサンプル）'!$N$2,MATCH($H126,BカートセットID入力!$L$4:$L$150,0),COLUMN()-COLUMN($U121)),""))))</f>
        <v/>
      </c>
      <c r="AE126" s="53" t="str">
        <f ca="1">IFERROR(OFFSET('セット情報(宅配便）'!$P$2,MATCH($H126,BカートセットID入力!$C$4:$C$150,0),COLUMN()-COLUMN($U121)),IFERROR(OFFSET('セット情報(業務便）'!$P$2,MATCH($H126,BカートセットID入力!$F$4:$F$150,0),COLUMN()-COLUMN($U121)),IFERROR(OFFSET('セット情報（サンプル）'!$N$2,MATCH($H126,BカートセットID入力!$I$4:$I$150,0),COLUMN()-COLUMN($U121)),IFERROR(OFFSET('セット情報（イレギュラーサンプル）'!$N$2,MATCH($H126,BカートセットID入力!$L$4:$L$150,0),COLUMN()-COLUMN($U121)),""))))</f>
        <v/>
      </c>
      <c r="AF126" s="53" t="str">
        <f ca="1">IFERROR(OFFSET('セット情報(宅配便）'!$P$2,MATCH($H126,BカートセットID入力!$C$4:$C$150,0),COLUMN()-COLUMN($U121)),IFERROR(OFFSET('セット情報(業務便）'!$P$2,MATCH($H126,BカートセットID入力!$F$4:$F$150,0),COLUMN()-COLUMN($U121)),IFERROR(OFFSET('セット情報（サンプル）'!$N$2,MATCH($H126,BカートセットID入力!$I$4:$I$150,0),COLUMN()-COLUMN($U121)),IFERROR(OFFSET('セット情報（イレギュラーサンプル）'!$N$2,MATCH($H126,BカートセットID入力!$L$4:$L$150,0),COLUMN()-COLUMN($U121)),""))))</f>
        <v/>
      </c>
      <c r="AG126" s="53" t="str">
        <f ca="1">IFERROR(OFFSET('セット情報(宅配便）'!$P$2,MATCH($H126,BカートセットID入力!$C$4:$C$150,0),COLUMN()-COLUMN($U121)),IFERROR(OFFSET('セット情報(業務便）'!$P$2,MATCH($H126,BカートセットID入力!$F$4:$F$150,0),COLUMN()-COLUMN($U121)),IFERROR(OFFSET('セット情報（サンプル）'!$N$2,MATCH($H126,BカートセットID入力!$I$4:$I$150,0),COLUMN()-COLUMN($U121)),IFERROR(OFFSET('セット情報（イレギュラーサンプル）'!$N$2,MATCH($H126,BカートセットID入力!$L$4:$L$150,0),COLUMN()-COLUMN($U121)),""))))</f>
        <v/>
      </c>
      <c r="AH126" s="53" t="str">
        <f ca="1">IFERROR(OFFSET('セット情報(宅配便）'!$P$2,MATCH($H126,BカートセットID入力!$C$4:$C$150,0),COLUMN()-COLUMN($U121)),IFERROR(OFFSET('セット情報(業務便）'!$P$2,MATCH($H126,BカートセットID入力!$F$4:$F$150,0),COLUMN()-COLUMN($U121)),IFERROR(OFFSET('セット情報（サンプル）'!$N$2,MATCH($H126,BカートセットID入力!$I$4:$I$150,0),COLUMN()-COLUMN($U121)),IFERROR(OFFSET('セット情報（イレギュラーサンプル）'!$N$2,MATCH($H126,BカートセットID入力!$L$4:$L$150,0),COLUMN()-COLUMN($U121)),""))))</f>
        <v/>
      </c>
      <c r="AI126" s="53" t="str">
        <f ca="1">IFERROR(OFFSET('セット情報(宅配便）'!$P$2,MATCH($H126,BカートセットID入力!$C$4:$C$150,0),COLUMN()-COLUMN($U121)),IFERROR(OFFSET('セット情報(業務便）'!$P$2,MATCH($H126,BカートセットID入力!$F$4:$F$150,0),COLUMN()-COLUMN($U121)),IFERROR(OFFSET('セット情報（サンプル）'!$N$2,MATCH($H126,BカートセットID入力!$I$4:$I$150,0),COLUMN()-COLUMN($U121)),IFERROR(OFFSET('セット情報（イレギュラーサンプル）'!$N$2,MATCH($H126,BカートセットID入力!$L$4:$L$150,0),COLUMN()-COLUMN($U121)),""))))</f>
        <v/>
      </c>
      <c r="AJ126" s="53" t="str">
        <f ca="1">IFERROR(OFFSET('セット情報(宅配便）'!$P$2,MATCH($H126,BカートセットID入力!$C$4:$C$150,0),COLUMN()-COLUMN($U121)),IFERROR(OFFSET('セット情報(業務便）'!$P$2,MATCH($H126,BカートセットID入力!$F$4:$F$150,0),COLUMN()-COLUMN($U121)),IFERROR(OFFSET('セット情報（サンプル）'!$N$2,MATCH($H126,BカートセットID入力!$I$4:$I$150,0),COLUMN()-COLUMN($U121)),IFERROR(OFFSET('セット情報（イレギュラーサンプル）'!$N$2,MATCH($H126,BカートセットID入力!$L$4:$L$150,0),COLUMN()-COLUMN($U121)),""))))</f>
        <v/>
      </c>
      <c r="AK126" s="53" t="str">
        <f ca="1">IFERROR(OFFSET('セット情報(宅配便）'!$P$2,MATCH($H126,BカートセットID入力!$C$4:$C$150,0),COLUMN()-COLUMN($U121)),IFERROR(OFFSET('セット情報(業務便）'!$P$2,MATCH($H126,BカートセットID入力!$F$4:$F$150,0),COLUMN()-COLUMN($U121)),IFERROR(OFFSET('セット情報（サンプル）'!$N$2,MATCH($H126,BカートセットID入力!$I$4:$I$150,0),COLUMN()-COLUMN($U121)),IFERROR(OFFSET('セット情報（イレギュラーサンプル）'!$N$2,MATCH($H126,BカートセットID入力!$L$4:$L$150,0),COLUMN()-COLUMN($U121)),""))))</f>
        <v/>
      </c>
      <c r="AL126" s="53" t="str">
        <f ca="1">IFERROR(OFFSET('セット情報(宅配便）'!$P$2,MATCH($H126,BカートセットID入力!$C$4:$C$150,0),COLUMN()-COLUMN($U121)),IFERROR(OFFSET('セット情報(業務便）'!$P$2,MATCH($H126,BカートセットID入力!$F$4:$F$150,0),COLUMN()-COLUMN($U121)),IFERROR(OFFSET('セット情報（サンプル）'!$N$2,MATCH($H126,BカートセットID入力!$I$4:$I$150,0),COLUMN()-COLUMN($U121)),IFERROR(OFFSET('セット情報（イレギュラーサンプル）'!$N$2,MATCH($H126,BカートセットID入力!$L$4:$L$150,0),COLUMN()-COLUMN($U121)),""))))</f>
        <v/>
      </c>
      <c r="AM126" s="53" t="str">
        <f ca="1">IFERROR(OFFSET('セット情報(宅配便）'!$P$2,MATCH($H126,BカートセットID入力!$C$4:$C$150,0),COLUMN()-COLUMN($U121)),IFERROR(OFFSET('セット情報(業務便）'!$P$2,MATCH($H126,BカートセットID入力!$F$4:$F$150,0),COLUMN()-COLUMN($U121)),IFERROR(OFFSET('セット情報（サンプル）'!$N$2,MATCH($H126,BカートセットID入力!$I$4:$I$150,0),COLUMN()-COLUMN($U121)),IFERROR(OFFSET('セット情報（イレギュラーサンプル）'!$N$2,MATCH($H126,BカートセットID入力!$L$4:$L$150,0),COLUMN()-COLUMN($U121)),""))))</f>
        <v/>
      </c>
      <c r="AN126" s="53" t="str">
        <f ca="1">IFERROR(OFFSET('セット情報(宅配便）'!$P$2,MATCH($H126,BカートセットID入力!$C$4:$C$150,0),COLUMN()-COLUMN($U121)),IFERROR(OFFSET('セット情報(業務便）'!$P$2,MATCH($H126,BカートセットID入力!$F$4:$F$150,0),COLUMN()-COLUMN($U121)),IFERROR(OFFSET('セット情報（サンプル）'!$N$2,MATCH($H126,BカートセットID入力!$I$4:$I$150,0),COLUMN()-COLUMN($U121)),IFERROR(OFFSET('セット情報（イレギュラーサンプル）'!$N$2,MATCH($H126,BカートセットID入力!$L$4:$L$150,0),COLUMN()-COLUMN($U121)),""))))</f>
        <v/>
      </c>
      <c r="AO126" s="53" t="str">
        <f ca="1">IFERROR(OFFSET('セット情報(宅配便）'!$P$2,MATCH($H126,BカートセットID入力!$C$4:$C$150,0),COLUMN()-COLUMN($U121)),IFERROR(OFFSET('セット情報(業務便）'!$P$2,MATCH($H126,BカートセットID入力!$F$4:$F$150,0),COLUMN()-COLUMN($U121)),IFERROR(OFFSET('セット情報（サンプル）'!$N$2,MATCH($H126,BカートセットID入力!$I$4:$I$150,0),COLUMN()-COLUMN($U121)),IFERROR(OFFSET('セット情報（イレギュラーサンプル）'!$N$2,MATCH($H126,BカートセットID入力!$L$4:$L$150,0),COLUMN()-COLUMN($U121)),""))))</f>
        <v/>
      </c>
      <c r="AP126" s="53" t="str">
        <f ca="1">IFERROR(OFFSET('セット情報(宅配便）'!$P$2,MATCH($H126,BカートセットID入力!$C$4:$C$150,0),COLUMN()-COLUMN($U121)),IFERROR(OFFSET('セット情報(業務便）'!$P$2,MATCH($H126,BカートセットID入力!$F$4:$F$150,0),COLUMN()-COLUMN($U121)),IFERROR(OFFSET('セット情報（サンプル）'!$N$2,MATCH($H126,BカートセットID入力!$I$4:$I$150,0),COLUMN()-COLUMN($U121)),IFERROR(OFFSET('セット情報（イレギュラーサンプル）'!$N$2,MATCH($H126,BカートセットID入力!$L$4:$L$150,0),COLUMN()-COLUMN($U121)),""))))</f>
        <v/>
      </c>
      <c r="AQ126" s="53" t="str">
        <f ca="1">IFERROR(OFFSET('セット情報(宅配便）'!$P$2,MATCH($H126,BカートセットID入力!$C$4:$C$150,0),COLUMN()-COLUMN($U121)),IFERROR(OFFSET('セット情報(業務便）'!$P$2,MATCH($H126,BカートセットID入力!$F$4:$F$150,0),COLUMN()-COLUMN($U121)),IFERROR(OFFSET('セット情報（サンプル）'!$N$2,MATCH($H126,BカートセットID入力!$I$4:$I$150,0),COLUMN()-COLUMN($U121)),IFERROR(OFFSET('セット情報（イレギュラーサンプル）'!$N$2,MATCH($H126,BカートセットID入力!$L$4:$L$150,0),COLUMN()-COLUMN($U121)),""))))</f>
        <v/>
      </c>
      <c r="AR126" s="53" t="str">
        <f ca="1">IFERROR(OFFSET('セット情報(宅配便）'!$P$2,MATCH($H126,BカートセットID入力!$C$4:$C$150,0),COLUMN()-COLUMN($U121)),IFERROR(OFFSET('セット情報(業務便）'!$P$2,MATCH($H126,BカートセットID入力!$F$4:$F$150,0),COLUMN()-COLUMN($U121)),IFERROR(OFFSET('セット情報（サンプル）'!$N$2,MATCH($H126,BカートセットID入力!$I$4:$I$150,0),COLUMN()-COLUMN($U121)),IFERROR(OFFSET('セット情報（イレギュラーサンプル）'!$N$2,MATCH($H126,BカートセットID入力!$L$4:$L$150,0),COLUMN()-COLUMN($U121)),""))))</f>
        <v/>
      </c>
      <c r="AS126" s="53" t="str">
        <f ca="1">IFERROR(OFFSET('セット情報(宅配便）'!$P$2,MATCH($H126,BカートセットID入力!$C$4:$C$150,0),COLUMN()-COLUMN($U121)),IFERROR(OFFSET('セット情報(業務便）'!$P$2,MATCH($H126,BカートセットID入力!$F$4:$F$150,0),COLUMN()-COLUMN($U121)),IFERROR(OFFSET('セット情報（サンプル）'!$N$2,MATCH($H126,BカートセットID入力!$I$4:$I$150,0),COLUMN()-COLUMN($U121)),IFERROR(OFFSET('セット情報（イレギュラーサンプル）'!$N$2,MATCH($H126,BカートセットID入力!$L$4:$L$150,0),COLUMN()-COLUMN($U121)),""))))</f>
        <v/>
      </c>
      <c r="AT126" s="53" t="str">
        <f ca="1">IFERROR(OFFSET('セット情報(宅配便）'!$P$2,MATCH($H126,BカートセットID入力!$C$4:$C$150,0),COLUMN()-COLUMN($U121)),IFERROR(OFFSET('セット情報(業務便）'!$P$2,MATCH($H126,BカートセットID入力!$F$4:$F$150,0),COLUMN()-COLUMN($U121)),IFERROR(OFFSET('セット情報（サンプル）'!$N$2,MATCH($H126,BカートセットID入力!$I$4:$I$150,0),COLUMN()-COLUMN($U121)),IFERROR(OFFSET('セット情報（イレギュラーサンプル）'!$N$2,MATCH($H126,BカートセットID入力!$L$4:$L$150,0),COLUMN()-COLUMN($U121)),""))))</f>
        <v/>
      </c>
    </row>
    <row r="127" spans="1:46">
      <c r="A127" s="144"/>
      <c r="B127" s="53" t="str">
        <f>IF(ISBLANK(現行セット情報CSV!A127),"",現行セット情報CSV!A127)</f>
        <v/>
      </c>
      <c r="C127" s="53" t="str">
        <f>IF(ISBLANK(現行セット情報CSV!B127),"",現行セット情報CSV!B127)&amp;IFERROR(VLOOKUP(A127,上部フリースペースHTML!$A$3:$H$5,8,FALSE),"")</f>
        <v/>
      </c>
      <c r="D127" s="53" t="str">
        <f>IF(ISBLANK(現行セット情報CSV!C127),"",現行セット情報CSV!C127)</f>
        <v/>
      </c>
      <c r="E127" s="53" t="str">
        <f>IF(ISBLANK(現行セット情報CSV!D127),"",現行セット情報CSV!D127)</f>
        <v/>
      </c>
      <c r="F127" s="53" t="str">
        <f>IF(ISBLANK(現行セット情報CSV!E127),"",現行セット情報CSV!E127)</f>
        <v/>
      </c>
      <c r="G127" s="53" t="str">
        <f>IF(ISBLANK(現行セット情報CSV!F127),"",現行セット情報CSV!F127)</f>
        <v/>
      </c>
      <c r="H127" s="53" t="str">
        <f>IF(ISBLANK(現行セット情報CSV!G127),"",現行セット情報CSV!G127)</f>
        <v/>
      </c>
      <c r="I127" s="53" t="str">
        <f>IF(ISBLANK(現行セット情報CSV!H127),"",現行セット情報CSV!H127)</f>
        <v/>
      </c>
      <c r="J127" s="53" t="str">
        <f>IF(ISBLANK(現行セット情報CSV!I127),"",現行セット情報CSV!I127&amp;"("&amp;TEXT($J$2,"yyyy年m月")&amp;"納品から)")</f>
        <v/>
      </c>
      <c r="K127" s="53" t="str">
        <f>IF(ISBLANK(現行セット情報CSV!J127),"",現行セット情報CSV!J127)</f>
        <v/>
      </c>
      <c r="L127" s="53" t="str">
        <f>IF(ISBLANK(現行セット情報CSV!K127),"",現行セット情報CSV!K127)</f>
        <v/>
      </c>
      <c r="M127" s="53" t="str">
        <f>IF(ISBLANK(現行セット情報CSV!L127),"",現行セット情報CSV!L127)</f>
        <v/>
      </c>
      <c r="N127" s="53" t="str">
        <f>IF(ISBLANK(現行セット情報CSV!M127),"",現行セット情報CSV!M127)</f>
        <v/>
      </c>
      <c r="O127" s="53" t="str">
        <f>IF(ISBLANK(現行セット情報CSV!N127),"",現行セット情報CSV!N127)</f>
        <v/>
      </c>
      <c r="P127" s="53" t="str">
        <f>IF(ISBLANK(現行セット情報CSV!O127),"",現行セット情報CSV!O127)</f>
        <v/>
      </c>
      <c r="Q127" s="53" t="str">
        <f>IF(ISBLANK(現行セット情報CSV!P127),"",現行セット情報CSV!P127)</f>
        <v/>
      </c>
      <c r="R127" s="53" t="str">
        <f>IF(ISBLANK(現行セット情報CSV!Q127),"",現行セット情報CSV!Q127)</f>
        <v/>
      </c>
      <c r="S127" s="53" t="str">
        <f>IF(ISBLANK(現行セット情報CSV!R127),"",現行セット情報CSV!R127)</f>
        <v/>
      </c>
      <c r="T127" s="53" t="str">
        <f>IF(ISBLANK(現行セット情報CSV!S127),"",現行セット情報CSV!S127)</f>
        <v/>
      </c>
      <c r="U127" s="53" t="str">
        <f ca="1">IFERROR(OFFSET('セット情報(宅配便）'!$P$2,MATCH($H127,BカートセットID入力!$C$4:$C$150,0),COLUMN()-COLUMN($U122)),IFERROR(OFFSET('セット情報(業務便）'!$P$2,MATCH($H127,BカートセットID入力!$F$4:$F$150,0),COLUMN()-COLUMN($U122)),IFERROR(OFFSET('セット情報（サンプル）'!$N$2,MATCH($H127,BカートセットID入力!$I$4:$I$150,0),COLUMN()-COLUMN($U122)),IFERROR(OFFSET('セット情報（イレギュラーサンプル）'!$N$2,MATCH($H127,BカートセットID入力!$L$4:$L$150,0),COLUMN()-COLUMN($U122)),""))))</f>
        <v/>
      </c>
      <c r="V127" s="53" t="str">
        <f ca="1">IFERROR(OFFSET('セット情報(宅配便）'!$P$2,MATCH($H127,BカートセットID入力!$C$4:$C$150,0),COLUMN()-COLUMN($U122)),IFERROR(OFFSET('セット情報(業務便）'!$P$2,MATCH($H127,BカートセットID入力!$F$4:$F$150,0),COLUMN()-COLUMN($U122)),IFERROR(OFFSET('セット情報（サンプル）'!$N$2,MATCH($H127,BカートセットID入力!$I$4:$I$150,0),COLUMN()-COLUMN($U122)),IFERROR(OFFSET('セット情報（イレギュラーサンプル）'!$N$2,MATCH($H127,BカートセットID入力!$L$4:$L$150,0),COLUMN()-COLUMN($U122)),""))))</f>
        <v/>
      </c>
      <c r="W127" s="53" t="str">
        <f ca="1">IFERROR(OFFSET('セット情報(宅配便）'!$P$2,MATCH($H127,BカートセットID入力!$C$4:$C$150,0),COLUMN()-COLUMN($U122)),IFERROR(OFFSET('セット情報(業務便）'!$P$2,MATCH($H127,BカートセットID入力!$F$4:$F$150,0),COLUMN()-COLUMN($U122)),IFERROR(OFFSET('セット情報（サンプル）'!$N$2,MATCH($H127,BカートセットID入力!$I$4:$I$150,0),COLUMN()-COLUMN($U122)),IFERROR(OFFSET('セット情報（イレギュラーサンプル）'!$N$2,MATCH($H127,BカートセットID入力!$L$4:$L$150,0),COLUMN()-COLUMN($U122)),""))))</f>
        <v/>
      </c>
      <c r="X127" s="53" t="str">
        <f ca="1">IFERROR(OFFSET('セット情報(宅配便）'!$P$2,MATCH($H127,BカートセットID入力!$C$4:$C$150,0),COLUMN()-COLUMN($U122)),IFERROR(OFFSET('セット情報(業務便）'!$P$2,MATCH($H127,BカートセットID入力!$F$4:$F$150,0),COLUMN()-COLUMN($U122)),IFERROR(OFFSET('セット情報（サンプル）'!$N$2,MATCH($H127,BカートセットID入力!$I$4:$I$150,0),COLUMN()-COLUMN($U122)),IFERROR(OFFSET('セット情報（イレギュラーサンプル）'!$N$2,MATCH($H127,BカートセットID入力!$L$4:$L$150,0),COLUMN()-COLUMN($U122)),""))))</f>
        <v/>
      </c>
      <c r="Y127" s="53" t="str">
        <f ca="1">IFERROR(OFFSET('セット情報(宅配便）'!$P$2,MATCH($H127,BカートセットID入力!$C$4:$C$150,0),COLUMN()-COLUMN($U122)),IFERROR(OFFSET('セット情報(業務便）'!$P$2,MATCH($H127,BカートセットID入力!$F$4:$F$150,0),COLUMN()-COLUMN($U122)),IFERROR(OFFSET('セット情報（サンプル）'!$N$2,MATCH($H127,BカートセットID入力!$I$4:$I$150,0),COLUMN()-COLUMN($U122)),IFERROR(OFFSET('セット情報（イレギュラーサンプル）'!$N$2,MATCH($H127,BカートセットID入力!$L$4:$L$150,0),COLUMN()-COLUMN($U122)),""))))</f>
        <v/>
      </c>
      <c r="Z127" s="53" t="str">
        <f ca="1">IFERROR(OFFSET('セット情報(宅配便）'!$P$2,MATCH($H127,BカートセットID入力!$C$4:$C$150,0),COLUMN()-COLUMN($U122)),IFERROR(OFFSET('セット情報(業務便）'!$P$2,MATCH($H127,BカートセットID入力!$F$4:$F$150,0),COLUMN()-COLUMN($U122)),IFERROR(OFFSET('セット情報（サンプル）'!$N$2,MATCH($H127,BカートセットID入力!$I$4:$I$150,0),COLUMN()-COLUMN($U122)),IFERROR(OFFSET('セット情報（イレギュラーサンプル）'!$N$2,MATCH($H127,BカートセットID入力!$L$4:$L$150,0),COLUMN()-COLUMN($U122)),""))))</f>
        <v/>
      </c>
      <c r="AA127" s="53" t="str">
        <f ca="1">IFERROR(OFFSET('セット情報(宅配便）'!$P$2,MATCH($H127,BカートセットID入力!$C$4:$C$150,0),COLUMN()-COLUMN($U122)),IFERROR(OFFSET('セット情報(業務便）'!$P$2,MATCH($H127,BカートセットID入力!$F$4:$F$150,0),COLUMN()-COLUMN($U122)),IFERROR(OFFSET('セット情報（サンプル）'!$N$2,MATCH($H127,BカートセットID入力!$I$4:$I$150,0),COLUMN()-COLUMN($U122)),IFERROR(OFFSET('セット情報（イレギュラーサンプル）'!$N$2,MATCH($H127,BカートセットID入力!$L$4:$L$150,0),COLUMN()-COLUMN($U122)),""))))</f>
        <v/>
      </c>
      <c r="AB127" s="53" t="str">
        <f ca="1">IFERROR(OFFSET('セット情報(宅配便）'!$P$2,MATCH($H127,BカートセットID入力!$C$4:$C$150,0),COLUMN()-COLUMN($U122)),IFERROR(OFFSET('セット情報(業務便）'!$P$2,MATCH($H127,BカートセットID入力!$F$4:$F$150,0),COLUMN()-COLUMN($U122)),IFERROR(OFFSET('セット情報（サンプル）'!$N$2,MATCH($H127,BカートセットID入力!$I$4:$I$150,0),COLUMN()-COLUMN($U122)),IFERROR(OFFSET('セット情報（イレギュラーサンプル）'!$N$2,MATCH($H127,BカートセットID入力!$L$4:$L$150,0),COLUMN()-COLUMN($U122)),""))))</f>
        <v/>
      </c>
      <c r="AC127" s="53" t="str">
        <f ca="1">IFERROR(OFFSET('セット情報(宅配便）'!$P$2,MATCH($H127,BカートセットID入力!$C$4:$C$150,0),COLUMN()-COLUMN($U122)),IFERROR(OFFSET('セット情報(業務便）'!$P$2,MATCH($H127,BカートセットID入力!$F$4:$F$150,0),COLUMN()-COLUMN($U122)),IFERROR(OFFSET('セット情報（サンプル）'!$N$2,MATCH($H127,BカートセットID入力!$I$4:$I$150,0),COLUMN()-COLUMN($U122)),IFERROR(OFFSET('セット情報（イレギュラーサンプル）'!$N$2,MATCH($H127,BカートセットID入力!$L$4:$L$150,0),COLUMN()-COLUMN($U122)),""))))</f>
        <v/>
      </c>
      <c r="AD127" s="53" t="str">
        <f ca="1">IFERROR(OFFSET('セット情報(宅配便）'!$P$2,MATCH($H127,BカートセットID入力!$C$4:$C$150,0),COLUMN()-COLUMN($U122)),IFERROR(OFFSET('セット情報(業務便）'!$P$2,MATCH($H127,BカートセットID入力!$F$4:$F$150,0),COLUMN()-COLUMN($U122)),IFERROR(OFFSET('セット情報（サンプル）'!$N$2,MATCH($H127,BカートセットID入力!$I$4:$I$150,0),COLUMN()-COLUMN($U122)),IFERROR(OFFSET('セット情報（イレギュラーサンプル）'!$N$2,MATCH($H127,BカートセットID入力!$L$4:$L$150,0),COLUMN()-COLUMN($U122)),""))))</f>
        <v/>
      </c>
      <c r="AE127" s="53" t="str">
        <f ca="1">IFERROR(OFFSET('セット情報(宅配便）'!$P$2,MATCH($H127,BカートセットID入力!$C$4:$C$150,0),COLUMN()-COLUMN($U122)),IFERROR(OFFSET('セット情報(業務便）'!$P$2,MATCH($H127,BカートセットID入力!$F$4:$F$150,0),COLUMN()-COLUMN($U122)),IFERROR(OFFSET('セット情報（サンプル）'!$N$2,MATCH($H127,BカートセットID入力!$I$4:$I$150,0),COLUMN()-COLUMN($U122)),IFERROR(OFFSET('セット情報（イレギュラーサンプル）'!$N$2,MATCH($H127,BカートセットID入力!$L$4:$L$150,0),COLUMN()-COLUMN($U122)),""))))</f>
        <v/>
      </c>
      <c r="AF127" s="53" t="str">
        <f ca="1">IFERROR(OFFSET('セット情報(宅配便）'!$P$2,MATCH($H127,BカートセットID入力!$C$4:$C$150,0),COLUMN()-COLUMN($U122)),IFERROR(OFFSET('セット情報(業務便）'!$P$2,MATCH($H127,BカートセットID入力!$F$4:$F$150,0),COLUMN()-COLUMN($U122)),IFERROR(OFFSET('セット情報（サンプル）'!$N$2,MATCH($H127,BカートセットID入力!$I$4:$I$150,0),COLUMN()-COLUMN($U122)),IFERROR(OFFSET('セット情報（イレギュラーサンプル）'!$N$2,MATCH($H127,BカートセットID入力!$L$4:$L$150,0),COLUMN()-COLUMN($U122)),""))))</f>
        <v/>
      </c>
      <c r="AG127" s="53" t="str">
        <f ca="1">IFERROR(OFFSET('セット情報(宅配便）'!$P$2,MATCH($H127,BカートセットID入力!$C$4:$C$150,0),COLUMN()-COLUMN($U122)),IFERROR(OFFSET('セット情報(業務便）'!$P$2,MATCH($H127,BカートセットID入力!$F$4:$F$150,0),COLUMN()-COLUMN($U122)),IFERROR(OFFSET('セット情報（サンプル）'!$N$2,MATCH($H127,BカートセットID入力!$I$4:$I$150,0),COLUMN()-COLUMN($U122)),IFERROR(OFFSET('セット情報（イレギュラーサンプル）'!$N$2,MATCH($H127,BカートセットID入力!$L$4:$L$150,0),COLUMN()-COLUMN($U122)),""))))</f>
        <v/>
      </c>
      <c r="AH127" s="53" t="str">
        <f ca="1">IFERROR(OFFSET('セット情報(宅配便）'!$P$2,MATCH($H127,BカートセットID入力!$C$4:$C$150,0),COLUMN()-COLUMN($U122)),IFERROR(OFFSET('セット情報(業務便）'!$P$2,MATCH($H127,BカートセットID入力!$F$4:$F$150,0),COLUMN()-COLUMN($U122)),IFERROR(OFFSET('セット情報（サンプル）'!$N$2,MATCH($H127,BカートセットID入力!$I$4:$I$150,0),COLUMN()-COLUMN($U122)),IFERROR(OFFSET('セット情報（イレギュラーサンプル）'!$N$2,MATCH($H127,BカートセットID入力!$L$4:$L$150,0),COLUMN()-COLUMN($U122)),""))))</f>
        <v/>
      </c>
      <c r="AI127" s="53" t="str">
        <f ca="1">IFERROR(OFFSET('セット情報(宅配便）'!$P$2,MATCH($H127,BカートセットID入力!$C$4:$C$150,0),COLUMN()-COLUMN($U122)),IFERROR(OFFSET('セット情報(業務便）'!$P$2,MATCH($H127,BカートセットID入力!$F$4:$F$150,0),COLUMN()-COLUMN($U122)),IFERROR(OFFSET('セット情報（サンプル）'!$N$2,MATCH($H127,BカートセットID入力!$I$4:$I$150,0),COLUMN()-COLUMN($U122)),IFERROR(OFFSET('セット情報（イレギュラーサンプル）'!$N$2,MATCH($H127,BカートセットID入力!$L$4:$L$150,0),COLUMN()-COLUMN($U122)),""))))</f>
        <v/>
      </c>
      <c r="AJ127" s="53" t="str">
        <f ca="1">IFERROR(OFFSET('セット情報(宅配便）'!$P$2,MATCH($H127,BカートセットID入力!$C$4:$C$150,0),COLUMN()-COLUMN($U122)),IFERROR(OFFSET('セット情報(業務便）'!$P$2,MATCH($H127,BカートセットID入力!$F$4:$F$150,0),COLUMN()-COLUMN($U122)),IFERROR(OFFSET('セット情報（サンプル）'!$N$2,MATCH($H127,BカートセットID入力!$I$4:$I$150,0),COLUMN()-COLUMN($U122)),IFERROR(OFFSET('セット情報（イレギュラーサンプル）'!$N$2,MATCH($H127,BカートセットID入力!$L$4:$L$150,0),COLUMN()-COLUMN($U122)),""))))</f>
        <v/>
      </c>
      <c r="AK127" s="53" t="str">
        <f ca="1">IFERROR(OFFSET('セット情報(宅配便）'!$P$2,MATCH($H127,BカートセットID入力!$C$4:$C$150,0),COLUMN()-COLUMN($U122)),IFERROR(OFFSET('セット情報(業務便）'!$P$2,MATCH($H127,BカートセットID入力!$F$4:$F$150,0),COLUMN()-COLUMN($U122)),IFERROR(OFFSET('セット情報（サンプル）'!$N$2,MATCH($H127,BカートセットID入力!$I$4:$I$150,0),COLUMN()-COLUMN($U122)),IFERROR(OFFSET('セット情報（イレギュラーサンプル）'!$N$2,MATCH($H127,BカートセットID入力!$L$4:$L$150,0),COLUMN()-COLUMN($U122)),""))))</f>
        <v/>
      </c>
      <c r="AL127" s="53" t="str">
        <f ca="1">IFERROR(OFFSET('セット情報(宅配便）'!$P$2,MATCH($H127,BカートセットID入力!$C$4:$C$150,0),COLUMN()-COLUMN($U122)),IFERROR(OFFSET('セット情報(業務便）'!$P$2,MATCH($H127,BカートセットID入力!$F$4:$F$150,0),COLUMN()-COLUMN($U122)),IFERROR(OFFSET('セット情報（サンプル）'!$N$2,MATCH($H127,BカートセットID入力!$I$4:$I$150,0),COLUMN()-COLUMN($U122)),IFERROR(OFFSET('セット情報（イレギュラーサンプル）'!$N$2,MATCH($H127,BカートセットID入力!$L$4:$L$150,0),COLUMN()-COLUMN($U122)),""))))</f>
        <v/>
      </c>
      <c r="AM127" s="53" t="str">
        <f ca="1">IFERROR(OFFSET('セット情報(宅配便）'!$P$2,MATCH($H127,BカートセットID入力!$C$4:$C$150,0),COLUMN()-COLUMN($U122)),IFERROR(OFFSET('セット情報(業務便）'!$P$2,MATCH($H127,BカートセットID入力!$F$4:$F$150,0),COLUMN()-COLUMN($U122)),IFERROR(OFFSET('セット情報（サンプル）'!$N$2,MATCH($H127,BカートセットID入力!$I$4:$I$150,0),COLUMN()-COLUMN($U122)),IFERROR(OFFSET('セット情報（イレギュラーサンプル）'!$N$2,MATCH($H127,BカートセットID入力!$L$4:$L$150,0),COLUMN()-COLUMN($U122)),""))))</f>
        <v/>
      </c>
      <c r="AN127" s="53" t="str">
        <f ca="1">IFERROR(OFFSET('セット情報(宅配便）'!$P$2,MATCH($H127,BカートセットID入力!$C$4:$C$150,0),COLUMN()-COLUMN($U122)),IFERROR(OFFSET('セット情報(業務便）'!$P$2,MATCH($H127,BカートセットID入力!$F$4:$F$150,0),COLUMN()-COLUMN($U122)),IFERROR(OFFSET('セット情報（サンプル）'!$N$2,MATCH($H127,BカートセットID入力!$I$4:$I$150,0),COLUMN()-COLUMN($U122)),IFERROR(OFFSET('セット情報（イレギュラーサンプル）'!$N$2,MATCH($H127,BカートセットID入力!$L$4:$L$150,0),COLUMN()-COLUMN($U122)),""))))</f>
        <v/>
      </c>
      <c r="AO127" s="53" t="str">
        <f ca="1">IFERROR(OFFSET('セット情報(宅配便）'!$P$2,MATCH($H127,BカートセットID入力!$C$4:$C$150,0),COLUMN()-COLUMN($U122)),IFERROR(OFFSET('セット情報(業務便）'!$P$2,MATCH($H127,BカートセットID入力!$F$4:$F$150,0),COLUMN()-COLUMN($U122)),IFERROR(OFFSET('セット情報（サンプル）'!$N$2,MATCH($H127,BカートセットID入力!$I$4:$I$150,0),COLUMN()-COLUMN($U122)),IFERROR(OFFSET('セット情報（イレギュラーサンプル）'!$N$2,MATCH($H127,BカートセットID入力!$L$4:$L$150,0),COLUMN()-COLUMN($U122)),""))))</f>
        <v/>
      </c>
      <c r="AP127" s="53" t="str">
        <f ca="1">IFERROR(OFFSET('セット情報(宅配便）'!$P$2,MATCH($H127,BカートセットID入力!$C$4:$C$150,0),COLUMN()-COLUMN($U122)),IFERROR(OFFSET('セット情報(業務便）'!$P$2,MATCH($H127,BカートセットID入力!$F$4:$F$150,0),COLUMN()-COLUMN($U122)),IFERROR(OFFSET('セット情報（サンプル）'!$N$2,MATCH($H127,BカートセットID入力!$I$4:$I$150,0),COLUMN()-COLUMN($U122)),IFERROR(OFFSET('セット情報（イレギュラーサンプル）'!$N$2,MATCH($H127,BカートセットID入力!$L$4:$L$150,0),COLUMN()-COLUMN($U122)),""))))</f>
        <v/>
      </c>
      <c r="AQ127" s="53" t="str">
        <f ca="1">IFERROR(OFFSET('セット情報(宅配便）'!$P$2,MATCH($H127,BカートセットID入力!$C$4:$C$150,0),COLUMN()-COLUMN($U122)),IFERROR(OFFSET('セット情報(業務便）'!$P$2,MATCH($H127,BカートセットID入力!$F$4:$F$150,0),COLUMN()-COLUMN($U122)),IFERROR(OFFSET('セット情報（サンプル）'!$N$2,MATCH($H127,BカートセットID入力!$I$4:$I$150,0),COLUMN()-COLUMN($U122)),IFERROR(OFFSET('セット情報（イレギュラーサンプル）'!$N$2,MATCH($H127,BカートセットID入力!$L$4:$L$150,0),COLUMN()-COLUMN($U122)),""))))</f>
        <v/>
      </c>
      <c r="AR127" s="53" t="str">
        <f ca="1">IFERROR(OFFSET('セット情報(宅配便）'!$P$2,MATCH($H127,BカートセットID入力!$C$4:$C$150,0),COLUMN()-COLUMN($U122)),IFERROR(OFFSET('セット情報(業務便）'!$P$2,MATCH($H127,BカートセットID入力!$F$4:$F$150,0),COLUMN()-COLUMN($U122)),IFERROR(OFFSET('セット情報（サンプル）'!$N$2,MATCH($H127,BカートセットID入力!$I$4:$I$150,0),COLUMN()-COLUMN($U122)),IFERROR(OFFSET('セット情報（イレギュラーサンプル）'!$N$2,MATCH($H127,BカートセットID入力!$L$4:$L$150,0),COLUMN()-COLUMN($U122)),""))))</f>
        <v/>
      </c>
      <c r="AS127" s="53" t="str">
        <f ca="1">IFERROR(OFFSET('セット情報(宅配便）'!$P$2,MATCH($H127,BカートセットID入力!$C$4:$C$150,0),COLUMN()-COLUMN($U122)),IFERROR(OFFSET('セット情報(業務便）'!$P$2,MATCH($H127,BカートセットID入力!$F$4:$F$150,0),COLUMN()-COLUMN($U122)),IFERROR(OFFSET('セット情報（サンプル）'!$N$2,MATCH($H127,BカートセットID入力!$I$4:$I$150,0),COLUMN()-COLUMN($U122)),IFERROR(OFFSET('セット情報（イレギュラーサンプル）'!$N$2,MATCH($H127,BカートセットID入力!$L$4:$L$150,0),COLUMN()-COLUMN($U122)),""))))</f>
        <v/>
      </c>
      <c r="AT127" s="53" t="str">
        <f ca="1">IFERROR(OFFSET('セット情報(宅配便）'!$P$2,MATCH($H127,BカートセットID入力!$C$4:$C$150,0),COLUMN()-COLUMN($U122)),IFERROR(OFFSET('セット情報(業務便）'!$P$2,MATCH($H127,BカートセットID入力!$F$4:$F$150,0),COLUMN()-COLUMN($U122)),IFERROR(OFFSET('セット情報（サンプル）'!$N$2,MATCH($H127,BカートセットID入力!$I$4:$I$150,0),COLUMN()-COLUMN($U122)),IFERROR(OFFSET('セット情報（イレギュラーサンプル）'!$N$2,MATCH($H127,BカートセットID入力!$L$4:$L$150,0),COLUMN()-COLUMN($U122)),""))))</f>
        <v/>
      </c>
    </row>
    <row r="128" spans="1:46">
      <c r="A128" s="144"/>
      <c r="B128" s="53" t="str">
        <f>IF(ISBLANK(現行セット情報CSV!A128),"",現行セット情報CSV!A128)</f>
        <v/>
      </c>
      <c r="C128" s="53" t="str">
        <f>IF(ISBLANK(現行セット情報CSV!B128),"",現行セット情報CSV!B128)&amp;IFERROR(VLOOKUP(A128,上部フリースペースHTML!$A$3:$H$5,8,FALSE),"")</f>
        <v/>
      </c>
      <c r="D128" s="53" t="str">
        <f>IF(ISBLANK(現行セット情報CSV!C128),"",現行セット情報CSV!C128)</f>
        <v/>
      </c>
      <c r="E128" s="53" t="str">
        <f>IF(ISBLANK(現行セット情報CSV!D128),"",現行セット情報CSV!D128)</f>
        <v/>
      </c>
      <c r="F128" s="53" t="str">
        <f>IF(ISBLANK(現行セット情報CSV!E128),"",現行セット情報CSV!E128)</f>
        <v/>
      </c>
      <c r="G128" s="53" t="str">
        <f>IF(ISBLANK(現行セット情報CSV!F128),"",現行セット情報CSV!F128)</f>
        <v/>
      </c>
      <c r="H128" s="53" t="str">
        <f>IF(ISBLANK(現行セット情報CSV!G128),"",現行セット情報CSV!G128)</f>
        <v/>
      </c>
      <c r="I128" s="53" t="str">
        <f>IF(ISBLANK(現行セット情報CSV!H128),"",現行セット情報CSV!H128)</f>
        <v/>
      </c>
      <c r="J128" s="53" t="str">
        <f>IF(ISBLANK(現行セット情報CSV!I128),"",現行セット情報CSV!I128&amp;"("&amp;TEXT($J$2,"yyyy年m月")&amp;"納品から)")</f>
        <v/>
      </c>
      <c r="K128" s="53" t="str">
        <f>IF(ISBLANK(現行セット情報CSV!J128),"",現行セット情報CSV!J128)</f>
        <v/>
      </c>
      <c r="L128" s="53" t="str">
        <f>IF(ISBLANK(現行セット情報CSV!K128),"",現行セット情報CSV!K128)</f>
        <v/>
      </c>
      <c r="M128" s="53" t="str">
        <f>IF(ISBLANK(現行セット情報CSV!L128),"",現行セット情報CSV!L128)</f>
        <v/>
      </c>
      <c r="N128" s="53" t="str">
        <f>IF(ISBLANK(現行セット情報CSV!M128),"",現行セット情報CSV!M128)</f>
        <v/>
      </c>
      <c r="O128" s="53" t="str">
        <f>IF(ISBLANK(現行セット情報CSV!N128),"",現行セット情報CSV!N128)</f>
        <v/>
      </c>
      <c r="P128" s="53" t="str">
        <f>IF(ISBLANK(現行セット情報CSV!O128),"",現行セット情報CSV!O128)</f>
        <v/>
      </c>
      <c r="Q128" s="53" t="str">
        <f>IF(ISBLANK(現行セット情報CSV!P128),"",現行セット情報CSV!P128)</f>
        <v/>
      </c>
      <c r="R128" s="53" t="str">
        <f>IF(ISBLANK(現行セット情報CSV!Q128),"",現行セット情報CSV!Q128)</f>
        <v/>
      </c>
      <c r="S128" s="53" t="str">
        <f>IF(ISBLANK(現行セット情報CSV!R128),"",現行セット情報CSV!R128)</f>
        <v/>
      </c>
      <c r="T128" s="53" t="str">
        <f>IF(ISBLANK(現行セット情報CSV!S128),"",現行セット情報CSV!S128)</f>
        <v/>
      </c>
      <c r="U128" s="53" t="str">
        <f ca="1">IFERROR(OFFSET('セット情報(宅配便）'!$P$2,MATCH($H128,BカートセットID入力!$C$4:$C$150,0),COLUMN()-COLUMN($U123)),IFERROR(OFFSET('セット情報(業務便）'!$P$2,MATCH($H128,BカートセットID入力!$F$4:$F$150,0),COLUMN()-COLUMN($U123)),IFERROR(OFFSET('セット情報（サンプル）'!$N$2,MATCH($H128,BカートセットID入力!$I$4:$I$150,0),COLUMN()-COLUMN($U123)),IFERROR(OFFSET('セット情報（イレギュラーサンプル）'!$N$2,MATCH($H128,BカートセットID入力!$L$4:$L$150,0),COLUMN()-COLUMN($U123)),""))))</f>
        <v/>
      </c>
      <c r="V128" s="53" t="str">
        <f ca="1">IFERROR(OFFSET('セット情報(宅配便）'!$P$2,MATCH($H128,BカートセットID入力!$C$4:$C$150,0),COLUMN()-COLUMN($U123)),IFERROR(OFFSET('セット情報(業務便）'!$P$2,MATCH($H128,BカートセットID入力!$F$4:$F$150,0),COLUMN()-COLUMN($U123)),IFERROR(OFFSET('セット情報（サンプル）'!$N$2,MATCH($H128,BカートセットID入力!$I$4:$I$150,0),COLUMN()-COLUMN($U123)),IFERROR(OFFSET('セット情報（イレギュラーサンプル）'!$N$2,MATCH($H128,BカートセットID入力!$L$4:$L$150,0),COLUMN()-COLUMN($U123)),""))))</f>
        <v/>
      </c>
      <c r="W128" s="53" t="str">
        <f ca="1">IFERROR(OFFSET('セット情報(宅配便）'!$P$2,MATCH($H128,BカートセットID入力!$C$4:$C$150,0),COLUMN()-COLUMN($U123)),IFERROR(OFFSET('セット情報(業務便）'!$P$2,MATCH($H128,BカートセットID入力!$F$4:$F$150,0),COLUMN()-COLUMN($U123)),IFERROR(OFFSET('セット情報（サンプル）'!$N$2,MATCH($H128,BカートセットID入力!$I$4:$I$150,0),COLUMN()-COLUMN($U123)),IFERROR(OFFSET('セット情報（イレギュラーサンプル）'!$N$2,MATCH($H128,BカートセットID入力!$L$4:$L$150,0),COLUMN()-COLUMN($U123)),""))))</f>
        <v/>
      </c>
      <c r="X128" s="53" t="str">
        <f ca="1">IFERROR(OFFSET('セット情報(宅配便）'!$P$2,MATCH($H128,BカートセットID入力!$C$4:$C$150,0),COLUMN()-COLUMN($U123)),IFERROR(OFFSET('セット情報(業務便）'!$P$2,MATCH($H128,BカートセットID入力!$F$4:$F$150,0),COLUMN()-COLUMN($U123)),IFERROR(OFFSET('セット情報（サンプル）'!$N$2,MATCH($H128,BカートセットID入力!$I$4:$I$150,0),COLUMN()-COLUMN($U123)),IFERROR(OFFSET('セット情報（イレギュラーサンプル）'!$N$2,MATCH($H128,BカートセットID入力!$L$4:$L$150,0),COLUMN()-COLUMN($U123)),""))))</f>
        <v/>
      </c>
      <c r="Y128" s="53" t="str">
        <f ca="1">IFERROR(OFFSET('セット情報(宅配便）'!$P$2,MATCH($H128,BカートセットID入力!$C$4:$C$150,0),COLUMN()-COLUMN($U123)),IFERROR(OFFSET('セット情報(業務便）'!$P$2,MATCH($H128,BカートセットID入力!$F$4:$F$150,0),COLUMN()-COLUMN($U123)),IFERROR(OFFSET('セット情報（サンプル）'!$N$2,MATCH($H128,BカートセットID入力!$I$4:$I$150,0),COLUMN()-COLUMN($U123)),IFERROR(OFFSET('セット情報（イレギュラーサンプル）'!$N$2,MATCH($H128,BカートセットID入力!$L$4:$L$150,0),COLUMN()-COLUMN($U123)),""))))</f>
        <v/>
      </c>
      <c r="Z128" s="53" t="str">
        <f ca="1">IFERROR(OFFSET('セット情報(宅配便）'!$P$2,MATCH($H128,BカートセットID入力!$C$4:$C$150,0),COLUMN()-COLUMN($U123)),IFERROR(OFFSET('セット情報(業務便）'!$P$2,MATCH($H128,BカートセットID入力!$F$4:$F$150,0),COLUMN()-COLUMN($U123)),IFERROR(OFFSET('セット情報（サンプル）'!$N$2,MATCH($H128,BカートセットID入力!$I$4:$I$150,0),COLUMN()-COLUMN($U123)),IFERROR(OFFSET('セット情報（イレギュラーサンプル）'!$N$2,MATCH($H128,BカートセットID入力!$L$4:$L$150,0),COLUMN()-COLUMN($U123)),""))))</f>
        <v/>
      </c>
      <c r="AA128" s="53" t="str">
        <f ca="1">IFERROR(OFFSET('セット情報(宅配便）'!$P$2,MATCH($H128,BカートセットID入力!$C$4:$C$150,0),COLUMN()-COLUMN($U123)),IFERROR(OFFSET('セット情報(業務便）'!$P$2,MATCH($H128,BカートセットID入力!$F$4:$F$150,0),COLUMN()-COLUMN($U123)),IFERROR(OFFSET('セット情報（サンプル）'!$N$2,MATCH($H128,BカートセットID入力!$I$4:$I$150,0),COLUMN()-COLUMN($U123)),IFERROR(OFFSET('セット情報（イレギュラーサンプル）'!$N$2,MATCH($H128,BカートセットID入力!$L$4:$L$150,0),COLUMN()-COLUMN($U123)),""))))</f>
        <v/>
      </c>
      <c r="AB128" s="53" t="str">
        <f ca="1">IFERROR(OFFSET('セット情報(宅配便）'!$P$2,MATCH($H128,BカートセットID入力!$C$4:$C$150,0),COLUMN()-COLUMN($U123)),IFERROR(OFFSET('セット情報(業務便）'!$P$2,MATCH($H128,BカートセットID入力!$F$4:$F$150,0),COLUMN()-COLUMN($U123)),IFERROR(OFFSET('セット情報（サンプル）'!$N$2,MATCH($H128,BカートセットID入力!$I$4:$I$150,0),COLUMN()-COLUMN($U123)),IFERROR(OFFSET('セット情報（イレギュラーサンプル）'!$N$2,MATCH($H128,BカートセットID入力!$L$4:$L$150,0),COLUMN()-COLUMN($U123)),""))))</f>
        <v/>
      </c>
      <c r="AC128" s="53" t="str">
        <f ca="1">IFERROR(OFFSET('セット情報(宅配便）'!$P$2,MATCH($H128,BカートセットID入力!$C$4:$C$150,0),COLUMN()-COLUMN($U123)),IFERROR(OFFSET('セット情報(業務便）'!$P$2,MATCH($H128,BカートセットID入力!$F$4:$F$150,0),COLUMN()-COLUMN($U123)),IFERROR(OFFSET('セット情報（サンプル）'!$N$2,MATCH($H128,BカートセットID入力!$I$4:$I$150,0),COLUMN()-COLUMN($U123)),IFERROR(OFFSET('セット情報（イレギュラーサンプル）'!$N$2,MATCH($H128,BカートセットID入力!$L$4:$L$150,0),COLUMN()-COLUMN($U123)),""))))</f>
        <v/>
      </c>
      <c r="AD128" s="53" t="str">
        <f ca="1">IFERROR(OFFSET('セット情報(宅配便）'!$P$2,MATCH($H128,BカートセットID入力!$C$4:$C$150,0),COLUMN()-COLUMN($U123)),IFERROR(OFFSET('セット情報(業務便）'!$P$2,MATCH($H128,BカートセットID入力!$F$4:$F$150,0),COLUMN()-COLUMN($U123)),IFERROR(OFFSET('セット情報（サンプル）'!$N$2,MATCH($H128,BカートセットID入力!$I$4:$I$150,0),COLUMN()-COLUMN($U123)),IFERROR(OFFSET('セット情報（イレギュラーサンプル）'!$N$2,MATCH($H128,BカートセットID入力!$L$4:$L$150,0),COLUMN()-COLUMN($U123)),""))))</f>
        <v/>
      </c>
      <c r="AE128" s="53" t="str">
        <f ca="1">IFERROR(OFFSET('セット情報(宅配便）'!$P$2,MATCH($H128,BカートセットID入力!$C$4:$C$150,0),COLUMN()-COLUMN($U123)),IFERROR(OFFSET('セット情報(業務便）'!$P$2,MATCH($H128,BカートセットID入力!$F$4:$F$150,0),COLUMN()-COLUMN($U123)),IFERROR(OFFSET('セット情報（サンプル）'!$N$2,MATCH($H128,BカートセットID入力!$I$4:$I$150,0),COLUMN()-COLUMN($U123)),IFERROR(OFFSET('セット情報（イレギュラーサンプル）'!$N$2,MATCH($H128,BカートセットID入力!$L$4:$L$150,0),COLUMN()-COLUMN($U123)),""))))</f>
        <v/>
      </c>
      <c r="AF128" s="53" t="str">
        <f ca="1">IFERROR(OFFSET('セット情報(宅配便）'!$P$2,MATCH($H128,BカートセットID入力!$C$4:$C$150,0),COLUMN()-COLUMN($U123)),IFERROR(OFFSET('セット情報(業務便）'!$P$2,MATCH($H128,BカートセットID入力!$F$4:$F$150,0),COLUMN()-COLUMN($U123)),IFERROR(OFFSET('セット情報（サンプル）'!$N$2,MATCH($H128,BカートセットID入力!$I$4:$I$150,0),COLUMN()-COLUMN($U123)),IFERROR(OFFSET('セット情報（イレギュラーサンプル）'!$N$2,MATCH($H128,BカートセットID入力!$L$4:$L$150,0),COLUMN()-COLUMN($U123)),""))))</f>
        <v/>
      </c>
      <c r="AG128" s="53" t="str">
        <f ca="1">IFERROR(OFFSET('セット情報(宅配便）'!$P$2,MATCH($H128,BカートセットID入力!$C$4:$C$150,0),COLUMN()-COLUMN($U123)),IFERROR(OFFSET('セット情報(業務便）'!$P$2,MATCH($H128,BカートセットID入力!$F$4:$F$150,0),COLUMN()-COLUMN($U123)),IFERROR(OFFSET('セット情報（サンプル）'!$N$2,MATCH($H128,BカートセットID入力!$I$4:$I$150,0),COLUMN()-COLUMN($U123)),IFERROR(OFFSET('セット情報（イレギュラーサンプル）'!$N$2,MATCH($H128,BカートセットID入力!$L$4:$L$150,0),COLUMN()-COLUMN($U123)),""))))</f>
        <v/>
      </c>
      <c r="AH128" s="53" t="str">
        <f ca="1">IFERROR(OFFSET('セット情報(宅配便）'!$P$2,MATCH($H128,BカートセットID入力!$C$4:$C$150,0),COLUMN()-COLUMN($U123)),IFERROR(OFFSET('セット情報(業務便）'!$P$2,MATCH($H128,BカートセットID入力!$F$4:$F$150,0),COLUMN()-COLUMN($U123)),IFERROR(OFFSET('セット情報（サンプル）'!$N$2,MATCH($H128,BカートセットID入力!$I$4:$I$150,0),COLUMN()-COLUMN($U123)),IFERROR(OFFSET('セット情報（イレギュラーサンプル）'!$N$2,MATCH($H128,BカートセットID入力!$L$4:$L$150,0),COLUMN()-COLUMN($U123)),""))))</f>
        <v/>
      </c>
      <c r="AI128" s="53" t="str">
        <f ca="1">IFERROR(OFFSET('セット情報(宅配便）'!$P$2,MATCH($H128,BカートセットID入力!$C$4:$C$150,0),COLUMN()-COLUMN($U123)),IFERROR(OFFSET('セット情報(業務便）'!$P$2,MATCH($H128,BカートセットID入力!$F$4:$F$150,0),COLUMN()-COLUMN($U123)),IFERROR(OFFSET('セット情報（サンプル）'!$N$2,MATCH($H128,BカートセットID入力!$I$4:$I$150,0),COLUMN()-COLUMN($U123)),IFERROR(OFFSET('セット情報（イレギュラーサンプル）'!$N$2,MATCH($H128,BカートセットID入力!$L$4:$L$150,0),COLUMN()-COLUMN($U123)),""))))</f>
        <v/>
      </c>
      <c r="AJ128" s="53" t="str">
        <f ca="1">IFERROR(OFFSET('セット情報(宅配便）'!$P$2,MATCH($H128,BカートセットID入力!$C$4:$C$150,0),COLUMN()-COLUMN($U123)),IFERROR(OFFSET('セット情報(業務便）'!$P$2,MATCH($H128,BカートセットID入力!$F$4:$F$150,0),COLUMN()-COLUMN($U123)),IFERROR(OFFSET('セット情報（サンプル）'!$N$2,MATCH($H128,BカートセットID入力!$I$4:$I$150,0),COLUMN()-COLUMN($U123)),IFERROR(OFFSET('セット情報（イレギュラーサンプル）'!$N$2,MATCH($H128,BカートセットID入力!$L$4:$L$150,0),COLUMN()-COLUMN($U123)),""))))</f>
        <v/>
      </c>
      <c r="AK128" s="53" t="str">
        <f ca="1">IFERROR(OFFSET('セット情報(宅配便）'!$P$2,MATCH($H128,BカートセットID入力!$C$4:$C$150,0),COLUMN()-COLUMN($U123)),IFERROR(OFFSET('セット情報(業務便）'!$P$2,MATCH($H128,BカートセットID入力!$F$4:$F$150,0),COLUMN()-COLUMN($U123)),IFERROR(OFFSET('セット情報（サンプル）'!$N$2,MATCH($H128,BカートセットID入力!$I$4:$I$150,0),COLUMN()-COLUMN($U123)),IFERROR(OFFSET('セット情報（イレギュラーサンプル）'!$N$2,MATCH($H128,BカートセットID入力!$L$4:$L$150,0),COLUMN()-COLUMN($U123)),""))))</f>
        <v/>
      </c>
      <c r="AL128" s="53" t="str">
        <f ca="1">IFERROR(OFFSET('セット情報(宅配便）'!$P$2,MATCH($H128,BカートセットID入力!$C$4:$C$150,0),COLUMN()-COLUMN($U123)),IFERROR(OFFSET('セット情報(業務便）'!$P$2,MATCH($H128,BカートセットID入力!$F$4:$F$150,0),COLUMN()-COLUMN($U123)),IFERROR(OFFSET('セット情報（サンプル）'!$N$2,MATCH($H128,BカートセットID入力!$I$4:$I$150,0),COLUMN()-COLUMN($U123)),IFERROR(OFFSET('セット情報（イレギュラーサンプル）'!$N$2,MATCH($H128,BカートセットID入力!$L$4:$L$150,0),COLUMN()-COLUMN($U123)),""))))</f>
        <v/>
      </c>
      <c r="AM128" s="53" t="str">
        <f ca="1">IFERROR(OFFSET('セット情報(宅配便）'!$P$2,MATCH($H128,BカートセットID入力!$C$4:$C$150,0),COLUMN()-COLUMN($U123)),IFERROR(OFFSET('セット情報(業務便）'!$P$2,MATCH($H128,BカートセットID入力!$F$4:$F$150,0),COLUMN()-COLUMN($U123)),IFERROR(OFFSET('セット情報（サンプル）'!$N$2,MATCH($H128,BカートセットID入力!$I$4:$I$150,0),COLUMN()-COLUMN($U123)),IFERROR(OFFSET('セット情報（イレギュラーサンプル）'!$N$2,MATCH($H128,BカートセットID入力!$L$4:$L$150,0),COLUMN()-COLUMN($U123)),""))))</f>
        <v/>
      </c>
      <c r="AN128" s="53" t="str">
        <f ca="1">IFERROR(OFFSET('セット情報(宅配便）'!$P$2,MATCH($H128,BカートセットID入力!$C$4:$C$150,0),COLUMN()-COLUMN($U123)),IFERROR(OFFSET('セット情報(業務便）'!$P$2,MATCH($H128,BカートセットID入力!$F$4:$F$150,0),COLUMN()-COLUMN($U123)),IFERROR(OFFSET('セット情報（サンプル）'!$N$2,MATCH($H128,BカートセットID入力!$I$4:$I$150,0),COLUMN()-COLUMN($U123)),IFERROR(OFFSET('セット情報（イレギュラーサンプル）'!$N$2,MATCH($H128,BカートセットID入力!$L$4:$L$150,0),COLUMN()-COLUMN($U123)),""))))</f>
        <v/>
      </c>
      <c r="AO128" s="53" t="str">
        <f ca="1">IFERROR(OFFSET('セット情報(宅配便）'!$P$2,MATCH($H128,BカートセットID入力!$C$4:$C$150,0),COLUMN()-COLUMN($U123)),IFERROR(OFFSET('セット情報(業務便）'!$P$2,MATCH($H128,BカートセットID入力!$F$4:$F$150,0),COLUMN()-COLUMN($U123)),IFERROR(OFFSET('セット情報（サンプル）'!$N$2,MATCH($H128,BカートセットID入力!$I$4:$I$150,0),COLUMN()-COLUMN($U123)),IFERROR(OFFSET('セット情報（イレギュラーサンプル）'!$N$2,MATCH($H128,BカートセットID入力!$L$4:$L$150,0),COLUMN()-COLUMN($U123)),""))))</f>
        <v/>
      </c>
      <c r="AP128" s="53" t="str">
        <f ca="1">IFERROR(OFFSET('セット情報(宅配便）'!$P$2,MATCH($H128,BカートセットID入力!$C$4:$C$150,0),COLUMN()-COLUMN($U123)),IFERROR(OFFSET('セット情報(業務便）'!$P$2,MATCH($H128,BカートセットID入力!$F$4:$F$150,0),COLUMN()-COLUMN($U123)),IFERROR(OFFSET('セット情報（サンプル）'!$N$2,MATCH($H128,BカートセットID入力!$I$4:$I$150,0),COLUMN()-COLUMN($U123)),IFERROR(OFFSET('セット情報（イレギュラーサンプル）'!$N$2,MATCH($H128,BカートセットID入力!$L$4:$L$150,0),COLUMN()-COLUMN($U123)),""))))</f>
        <v/>
      </c>
      <c r="AQ128" s="53" t="str">
        <f ca="1">IFERROR(OFFSET('セット情報(宅配便）'!$P$2,MATCH($H128,BカートセットID入力!$C$4:$C$150,0),COLUMN()-COLUMN($U123)),IFERROR(OFFSET('セット情報(業務便）'!$P$2,MATCH($H128,BカートセットID入力!$F$4:$F$150,0),COLUMN()-COLUMN($U123)),IFERROR(OFFSET('セット情報（サンプル）'!$N$2,MATCH($H128,BカートセットID入力!$I$4:$I$150,0),COLUMN()-COLUMN($U123)),IFERROR(OFFSET('セット情報（イレギュラーサンプル）'!$N$2,MATCH($H128,BカートセットID入力!$L$4:$L$150,0),COLUMN()-COLUMN($U123)),""))))</f>
        <v/>
      </c>
      <c r="AR128" s="53" t="str">
        <f ca="1">IFERROR(OFFSET('セット情報(宅配便）'!$P$2,MATCH($H128,BカートセットID入力!$C$4:$C$150,0),COLUMN()-COLUMN($U123)),IFERROR(OFFSET('セット情報(業務便）'!$P$2,MATCH($H128,BカートセットID入力!$F$4:$F$150,0),COLUMN()-COLUMN($U123)),IFERROR(OFFSET('セット情報（サンプル）'!$N$2,MATCH($H128,BカートセットID入力!$I$4:$I$150,0),COLUMN()-COLUMN($U123)),IFERROR(OFFSET('セット情報（イレギュラーサンプル）'!$N$2,MATCH($H128,BカートセットID入力!$L$4:$L$150,0),COLUMN()-COLUMN($U123)),""))))</f>
        <v/>
      </c>
      <c r="AS128" s="53" t="str">
        <f ca="1">IFERROR(OFFSET('セット情報(宅配便）'!$P$2,MATCH($H128,BカートセットID入力!$C$4:$C$150,0),COLUMN()-COLUMN($U123)),IFERROR(OFFSET('セット情報(業務便）'!$P$2,MATCH($H128,BカートセットID入力!$F$4:$F$150,0),COLUMN()-COLUMN($U123)),IFERROR(OFFSET('セット情報（サンプル）'!$N$2,MATCH($H128,BカートセットID入力!$I$4:$I$150,0),COLUMN()-COLUMN($U123)),IFERROR(OFFSET('セット情報（イレギュラーサンプル）'!$N$2,MATCH($H128,BカートセットID入力!$L$4:$L$150,0),COLUMN()-COLUMN($U123)),""))))</f>
        <v/>
      </c>
      <c r="AT128" s="53" t="str">
        <f ca="1">IFERROR(OFFSET('セット情報(宅配便）'!$P$2,MATCH($H128,BカートセットID入力!$C$4:$C$150,0),COLUMN()-COLUMN($U123)),IFERROR(OFFSET('セット情報(業務便）'!$P$2,MATCH($H128,BカートセットID入力!$F$4:$F$150,0),COLUMN()-COLUMN($U123)),IFERROR(OFFSET('セット情報（サンプル）'!$N$2,MATCH($H128,BカートセットID入力!$I$4:$I$150,0),COLUMN()-COLUMN($U123)),IFERROR(OFFSET('セット情報（イレギュラーサンプル）'!$N$2,MATCH($H128,BカートセットID入力!$L$4:$L$150,0),COLUMN()-COLUMN($U123)),""))))</f>
        <v/>
      </c>
    </row>
    <row r="129" spans="1:46">
      <c r="A129" s="144"/>
      <c r="B129" s="53" t="str">
        <f>IF(ISBLANK(現行セット情報CSV!A129),"",現行セット情報CSV!A129)</f>
        <v/>
      </c>
      <c r="C129" s="53" t="str">
        <f>IF(ISBLANK(現行セット情報CSV!B129),"",現行セット情報CSV!B129)&amp;IFERROR(VLOOKUP(A129,上部フリースペースHTML!$A$3:$H$5,8,FALSE),"")</f>
        <v/>
      </c>
      <c r="D129" s="53" t="str">
        <f>IF(ISBLANK(現行セット情報CSV!C129),"",現行セット情報CSV!C129)</f>
        <v/>
      </c>
      <c r="E129" s="53" t="str">
        <f>IF(ISBLANK(現行セット情報CSV!D129),"",現行セット情報CSV!D129)</f>
        <v/>
      </c>
      <c r="F129" s="53" t="str">
        <f>IF(ISBLANK(現行セット情報CSV!E129),"",現行セット情報CSV!E129)</f>
        <v/>
      </c>
      <c r="G129" s="53" t="str">
        <f>IF(ISBLANK(現行セット情報CSV!F129),"",現行セット情報CSV!F129)</f>
        <v/>
      </c>
      <c r="H129" s="53" t="str">
        <f>IF(ISBLANK(現行セット情報CSV!G129),"",現行セット情報CSV!G129)</f>
        <v/>
      </c>
      <c r="I129" s="53" t="str">
        <f>IF(ISBLANK(現行セット情報CSV!H129),"",現行セット情報CSV!H129)</f>
        <v/>
      </c>
      <c r="J129" s="53" t="str">
        <f>IF(ISBLANK(現行セット情報CSV!I129),"",現行セット情報CSV!I129&amp;"("&amp;TEXT($J$2,"yyyy年m月")&amp;"納品から)")</f>
        <v/>
      </c>
      <c r="K129" s="53" t="str">
        <f>IF(ISBLANK(現行セット情報CSV!J129),"",現行セット情報CSV!J129)</f>
        <v/>
      </c>
      <c r="L129" s="53" t="str">
        <f>IF(ISBLANK(現行セット情報CSV!K129),"",現行セット情報CSV!K129)</f>
        <v/>
      </c>
      <c r="M129" s="53" t="str">
        <f>IF(ISBLANK(現行セット情報CSV!L129),"",現行セット情報CSV!L129)</f>
        <v/>
      </c>
      <c r="N129" s="53" t="str">
        <f>IF(ISBLANK(現行セット情報CSV!M129),"",現行セット情報CSV!M129)</f>
        <v/>
      </c>
      <c r="O129" s="53" t="str">
        <f>IF(ISBLANK(現行セット情報CSV!N129),"",現行セット情報CSV!N129)</f>
        <v/>
      </c>
      <c r="P129" s="53" t="str">
        <f>IF(ISBLANK(現行セット情報CSV!O129),"",現行セット情報CSV!O129)</f>
        <v/>
      </c>
      <c r="Q129" s="53" t="str">
        <f>IF(ISBLANK(現行セット情報CSV!P129),"",現行セット情報CSV!P129)</f>
        <v/>
      </c>
      <c r="R129" s="53" t="str">
        <f>IF(ISBLANK(現行セット情報CSV!Q129),"",現行セット情報CSV!Q129)</f>
        <v/>
      </c>
      <c r="S129" s="53" t="str">
        <f>IF(ISBLANK(現行セット情報CSV!R129),"",現行セット情報CSV!R129)</f>
        <v/>
      </c>
      <c r="T129" s="53" t="str">
        <f>IF(ISBLANK(現行セット情報CSV!S129),"",現行セット情報CSV!S129)</f>
        <v/>
      </c>
      <c r="U129" s="53" t="str">
        <f ca="1">IFERROR(OFFSET('セット情報(宅配便）'!$P$2,MATCH($H129,BカートセットID入力!$C$4:$C$150,0),COLUMN()-COLUMN($U124)),IFERROR(OFFSET('セット情報(業務便）'!$P$2,MATCH($H129,BカートセットID入力!$F$4:$F$150,0),COLUMN()-COLUMN($U124)),IFERROR(OFFSET('セット情報（サンプル）'!$N$2,MATCH($H129,BカートセットID入力!$I$4:$I$150,0),COLUMN()-COLUMN($U124)),IFERROR(OFFSET('セット情報（イレギュラーサンプル）'!$N$2,MATCH($H129,BカートセットID入力!$L$4:$L$150,0),COLUMN()-COLUMN($U124)),""))))</f>
        <v/>
      </c>
      <c r="V129" s="53" t="str">
        <f ca="1">IFERROR(OFFSET('セット情報(宅配便）'!$P$2,MATCH($H129,BカートセットID入力!$C$4:$C$150,0),COLUMN()-COLUMN($U124)),IFERROR(OFFSET('セット情報(業務便）'!$P$2,MATCH($H129,BカートセットID入力!$F$4:$F$150,0),COLUMN()-COLUMN($U124)),IFERROR(OFFSET('セット情報（サンプル）'!$N$2,MATCH($H129,BカートセットID入力!$I$4:$I$150,0),COLUMN()-COLUMN($U124)),IFERROR(OFFSET('セット情報（イレギュラーサンプル）'!$N$2,MATCH($H129,BカートセットID入力!$L$4:$L$150,0),COLUMN()-COLUMN($U124)),""))))</f>
        <v/>
      </c>
      <c r="W129" s="53" t="str">
        <f ca="1">IFERROR(OFFSET('セット情報(宅配便）'!$P$2,MATCH($H129,BカートセットID入力!$C$4:$C$150,0),COLUMN()-COLUMN($U124)),IFERROR(OFFSET('セット情報(業務便）'!$P$2,MATCH($H129,BカートセットID入力!$F$4:$F$150,0),COLUMN()-COLUMN($U124)),IFERROR(OFFSET('セット情報（サンプル）'!$N$2,MATCH($H129,BカートセットID入力!$I$4:$I$150,0),COLUMN()-COLUMN($U124)),IFERROR(OFFSET('セット情報（イレギュラーサンプル）'!$N$2,MATCH($H129,BカートセットID入力!$L$4:$L$150,0),COLUMN()-COLUMN($U124)),""))))</f>
        <v/>
      </c>
      <c r="X129" s="53" t="str">
        <f ca="1">IFERROR(OFFSET('セット情報(宅配便）'!$P$2,MATCH($H129,BカートセットID入力!$C$4:$C$150,0),COLUMN()-COLUMN($U124)),IFERROR(OFFSET('セット情報(業務便）'!$P$2,MATCH($H129,BカートセットID入力!$F$4:$F$150,0),COLUMN()-COLUMN($U124)),IFERROR(OFFSET('セット情報（サンプル）'!$N$2,MATCH($H129,BカートセットID入力!$I$4:$I$150,0),COLUMN()-COLUMN($U124)),IFERROR(OFFSET('セット情報（イレギュラーサンプル）'!$N$2,MATCH($H129,BカートセットID入力!$L$4:$L$150,0),COLUMN()-COLUMN($U124)),""))))</f>
        <v/>
      </c>
      <c r="Y129" s="53" t="str">
        <f ca="1">IFERROR(OFFSET('セット情報(宅配便）'!$P$2,MATCH($H129,BカートセットID入力!$C$4:$C$150,0),COLUMN()-COLUMN($U124)),IFERROR(OFFSET('セット情報(業務便）'!$P$2,MATCH($H129,BカートセットID入力!$F$4:$F$150,0),COLUMN()-COLUMN($U124)),IFERROR(OFFSET('セット情報（サンプル）'!$N$2,MATCH($H129,BカートセットID入力!$I$4:$I$150,0),COLUMN()-COLUMN($U124)),IFERROR(OFFSET('セット情報（イレギュラーサンプル）'!$N$2,MATCH($H129,BカートセットID入力!$L$4:$L$150,0),COLUMN()-COLUMN($U124)),""))))</f>
        <v/>
      </c>
      <c r="Z129" s="53" t="str">
        <f ca="1">IFERROR(OFFSET('セット情報(宅配便）'!$P$2,MATCH($H129,BカートセットID入力!$C$4:$C$150,0),COLUMN()-COLUMN($U124)),IFERROR(OFFSET('セット情報(業務便）'!$P$2,MATCH($H129,BカートセットID入力!$F$4:$F$150,0),COLUMN()-COLUMN($U124)),IFERROR(OFFSET('セット情報（サンプル）'!$N$2,MATCH($H129,BカートセットID入力!$I$4:$I$150,0),COLUMN()-COLUMN($U124)),IFERROR(OFFSET('セット情報（イレギュラーサンプル）'!$N$2,MATCH($H129,BカートセットID入力!$L$4:$L$150,0),COLUMN()-COLUMN($U124)),""))))</f>
        <v/>
      </c>
      <c r="AA129" s="53" t="str">
        <f ca="1">IFERROR(OFFSET('セット情報(宅配便）'!$P$2,MATCH($H129,BカートセットID入力!$C$4:$C$150,0),COLUMN()-COLUMN($U124)),IFERROR(OFFSET('セット情報(業務便）'!$P$2,MATCH($H129,BカートセットID入力!$F$4:$F$150,0),COLUMN()-COLUMN($U124)),IFERROR(OFFSET('セット情報（サンプル）'!$N$2,MATCH($H129,BカートセットID入力!$I$4:$I$150,0),COLUMN()-COLUMN($U124)),IFERROR(OFFSET('セット情報（イレギュラーサンプル）'!$N$2,MATCH($H129,BカートセットID入力!$L$4:$L$150,0),COLUMN()-COLUMN($U124)),""))))</f>
        <v/>
      </c>
      <c r="AB129" s="53" t="str">
        <f ca="1">IFERROR(OFFSET('セット情報(宅配便）'!$P$2,MATCH($H129,BカートセットID入力!$C$4:$C$150,0),COLUMN()-COLUMN($U124)),IFERROR(OFFSET('セット情報(業務便）'!$P$2,MATCH($H129,BカートセットID入力!$F$4:$F$150,0),COLUMN()-COLUMN($U124)),IFERROR(OFFSET('セット情報（サンプル）'!$N$2,MATCH($H129,BカートセットID入力!$I$4:$I$150,0),COLUMN()-COLUMN($U124)),IFERROR(OFFSET('セット情報（イレギュラーサンプル）'!$N$2,MATCH($H129,BカートセットID入力!$L$4:$L$150,0),COLUMN()-COLUMN($U124)),""))))</f>
        <v/>
      </c>
      <c r="AC129" s="53" t="str">
        <f ca="1">IFERROR(OFFSET('セット情報(宅配便）'!$P$2,MATCH($H129,BカートセットID入力!$C$4:$C$150,0),COLUMN()-COLUMN($U124)),IFERROR(OFFSET('セット情報(業務便）'!$P$2,MATCH($H129,BカートセットID入力!$F$4:$F$150,0),COLUMN()-COLUMN($U124)),IFERROR(OFFSET('セット情報（サンプル）'!$N$2,MATCH($H129,BカートセットID入力!$I$4:$I$150,0),COLUMN()-COLUMN($U124)),IFERROR(OFFSET('セット情報（イレギュラーサンプル）'!$N$2,MATCH($H129,BカートセットID入力!$L$4:$L$150,0),COLUMN()-COLUMN($U124)),""))))</f>
        <v/>
      </c>
      <c r="AD129" s="53" t="str">
        <f ca="1">IFERROR(OFFSET('セット情報(宅配便）'!$P$2,MATCH($H129,BカートセットID入力!$C$4:$C$150,0),COLUMN()-COLUMN($U124)),IFERROR(OFFSET('セット情報(業務便）'!$P$2,MATCH($H129,BカートセットID入力!$F$4:$F$150,0),COLUMN()-COLUMN($U124)),IFERROR(OFFSET('セット情報（サンプル）'!$N$2,MATCH($H129,BカートセットID入力!$I$4:$I$150,0),COLUMN()-COLUMN($U124)),IFERROR(OFFSET('セット情報（イレギュラーサンプル）'!$N$2,MATCH($H129,BカートセットID入力!$L$4:$L$150,0),COLUMN()-COLUMN($U124)),""))))</f>
        <v/>
      </c>
      <c r="AE129" s="53" t="str">
        <f ca="1">IFERROR(OFFSET('セット情報(宅配便）'!$P$2,MATCH($H129,BカートセットID入力!$C$4:$C$150,0),COLUMN()-COLUMN($U124)),IFERROR(OFFSET('セット情報(業務便）'!$P$2,MATCH($H129,BカートセットID入力!$F$4:$F$150,0),COLUMN()-COLUMN($U124)),IFERROR(OFFSET('セット情報（サンプル）'!$N$2,MATCH($H129,BカートセットID入力!$I$4:$I$150,0),COLUMN()-COLUMN($U124)),IFERROR(OFFSET('セット情報（イレギュラーサンプル）'!$N$2,MATCH($H129,BカートセットID入力!$L$4:$L$150,0),COLUMN()-COLUMN($U124)),""))))</f>
        <v/>
      </c>
      <c r="AF129" s="53" t="str">
        <f ca="1">IFERROR(OFFSET('セット情報(宅配便）'!$P$2,MATCH($H129,BカートセットID入力!$C$4:$C$150,0),COLUMN()-COLUMN($U124)),IFERROR(OFFSET('セット情報(業務便）'!$P$2,MATCH($H129,BカートセットID入力!$F$4:$F$150,0),COLUMN()-COLUMN($U124)),IFERROR(OFFSET('セット情報（サンプル）'!$N$2,MATCH($H129,BカートセットID入力!$I$4:$I$150,0),COLUMN()-COLUMN($U124)),IFERROR(OFFSET('セット情報（イレギュラーサンプル）'!$N$2,MATCH($H129,BカートセットID入力!$L$4:$L$150,0),COLUMN()-COLUMN($U124)),""))))</f>
        <v/>
      </c>
      <c r="AG129" s="53" t="str">
        <f ca="1">IFERROR(OFFSET('セット情報(宅配便）'!$P$2,MATCH($H129,BカートセットID入力!$C$4:$C$150,0),COLUMN()-COLUMN($U124)),IFERROR(OFFSET('セット情報(業務便）'!$P$2,MATCH($H129,BカートセットID入力!$F$4:$F$150,0),COLUMN()-COLUMN($U124)),IFERROR(OFFSET('セット情報（サンプル）'!$N$2,MATCH($H129,BカートセットID入力!$I$4:$I$150,0),COLUMN()-COLUMN($U124)),IFERROR(OFFSET('セット情報（イレギュラーサンプル）'!$N$2,MATCH($H129,BカートセットID入力!$L$4:$L$150,0),COLUMN()-COLUMN($U124)),""))))</f>
        <v/>
      </c>
      <c r="AH129" s="53" t="str">
        <f ca="1">IFERROR(OFFSET('セット情報(宅配便）'!$P$2,MATCH($H129,BカートセットID入力!$C$4:$C$150,0),COLUMN()-COLUMN($U124)),IFERROR(OFFSET('セット情報(業務便）'!$P$2,MATCH($H129,BカートセットID入力!$F$4:$F$150,0),COLUMN()-COLUMN($U124)),IFERROR(OFFSET('セット情報（サンプル）'!$N$2,MATCH($H129,BカートセットID入力!$I$4:$I$150,0),COLUMN()-COLUMN($U124)),IFERROR(OFFSET('セット情報（イレギュラーサンプル）'!$N$2,MATCH($H129,BカートセットID入力!$L$4:$L$150,0),COLUMN()-COLUMN($U124)),""))))</f>
        <v/>
      </c>
      <c r="AI129" s="53" t="str">
        <f ca="1">IFERROR(OFFSET('セット情報(宅配便）'!$P$2,MATCH($H129,BカートセットID入力!$C$4:$C$150,0),COLUMN()-COLUMN($U124)),IFERROR(OFFSET('セット情報(業務便）'!$P$2,MATCH($H129,BカートセットID入力!$F$4:$F$150,0),COLUMN()-COLUMN($U124)),IFERROR(OFFSET('セット情報（サンプル）'!$N$2,MATCH($H129,BカートセットID入力!$I$4:$I$150,0),COLUMN()-COLUMN($U124)),IFERROR(OFFSET('セット情報（イレギュラーサンプル）'!$N$2,MATCH($H129,BカートセットID入力!$L$4:$L$150,0),COLUMN()-COLUMN($U124)),""))))</f>
        <v/>
      </c>
      <c r="AJ129" s="53" t="str">
        <f ca="1">IFERROR(OFFSET('セット情報(宅配便）'!$P$2,MATCH($H129,BカートセットID入力!$C$4:$C$150,0),COLUMN()-COLUMN($U124)),IFERROR(OFFSET('セット情報(業務便）'!$P$2,MATCH($H129,BカートセットID入力!$F$4:$F$150,0),COLUMN()-COLUMN($U124)),IFERROR(OFFSET('セット情報（サンプル）'!$N$2,MATCH($H129,BカートセットID入力!$I$4:$I$150,0),COLUMN()-COLUMN($U124)),IFERROR(OFFSET('セット情報（イレギュラーサンプル）'!$N$2,MATCH($H129,BカートセットID入力!$L$4:$L$150,0),COLUMN()-COLUMN($U124)),""))))</f>
        <v/>
      </c>
      <c r="AK129" s="53" t="str">
        <f ca="1">IFERROR(OFFSET('セット情報(宅配便）'!$P$2,MATCH($H129,BカートセットID入力!$C$4:$C$150,0),COLUMN()-COLUMN($U124)),IFERROR(OFFSET('セット情報(業務便）'!$P$2,MATCH($H129,BカートセットID入力!$F$4:$F$150,0),COLUMN()-COLUMN($U124)),IFERROR(OFFSET('セット情報（サンプル）'!$N$2,MATCH($H129,BカートセットID入力!$I$4:$I$150,0),COLUMN()-COLUMN($U124)),IFERROR(OFFSET('セット情報（イレギュラーサンプル）'!$N$2,MATCH($H129,BカートセットID入力!$L$4:$L$150,0),COLUMN()-COLUMN($U124)),""))))</f>
        <v/>
      </c>
      <c r="AL129" s="53" t="str">
        <f ca="1">IFERROR(OFFSET('セット情報(宅配便）'!$P$2,MATCH($H129,BカートセットID入力!$C$4:$C$150,0),COLUMN()-COLUMN($U124)),IFERROR(OFFSET('セット情報(業務便）'!$P$2,MATCH($H129,BカートセットID入力!$F$4:$F$150,0),COLUMN()-COLUMN($U124)),IFERROR(OFFSET('セット情報（サンプル）'!$N$2,MATCH($H129,BカートセットID入力!$I$4:$I$150,0),COLUMN()-COLUMN($U124)),IFERROR(OFFSET('セット情報（イレギュラーサンプル）'!$N$2,MATCH($H129,BカートセットID入力!$L$4:$L$150,0),COLUMN()-COLUMN($U124)),""))))</f>
        <v/>
      </c>
      <c r="AM129" s="53" t="str">
        <f ca="1">IFERROR(OFFSET('セット情報(宅配便）'!$P$2,MATCH($H129,BカートセットID入力!$C$4:$C$150,0),COLUMN()-COLUMN($U124)),IFERROR(OFFSET('セット情報(業務便）'!$P$2,MATCH($H129,BカートセットID入力!$F$4:$F$150,0),COLUMN()-COLUMN($U124)),IFERROR(OFFSET('セット情報（サンプル）'!$N$2,MATCH($H129,BカートセットID入力!$I$4:$I$150,0),COLUMN()-COLUMN($U124)),IFERROR(OFFSET('セット情報（イレギュラーサンプル）'!$N$2,MATCH($H129,BカートセットID入力!$L$4:$L$150,0),COLUMN()-COLUMN($U124)),""))))</f>
        <v/>
      </c>
      <c r="AN129" s="53" t="str">
        <f ca="1">IFERROR(OFFSET('セット情報(宅配便）'!$P$2,MATCH($H129,BカートセットID入力!$C$4:$C$150,0),COLUMN()-COLUMN($U124)),IFERROR(OFFSET('セット情報(業務便）'!$P$2,MATCH($H129,BカートセットID入力!$F$4:$F$150,0),COLUMN()-COLUMN($U124)),IFERROR(OFFSET('セット情報（サンプル）'!$N$2,MATCH($H129,BカートセットID入力!$I$4:$I$150,0),COLUMN()-COLUMN($U124)),IFERROR(OFFSET('セット情報（イレギュラーサンプル）'!$N$2,MATCH($H129,BカートセットID入力!$L$4:$L$150,0),COLUMN()-COLUMN($U124)),""))))</f>
        <v/>
      </c>
      <c r="AO129" s="53" t="str">
        <f ca="1">IFERROR(OFFSET('セット情報(宅配便）'!$P$2,MATCH($H129,BカートセットID入力!$C$4:$C$150,0),COLUMN()-COLUMN($U124)),IFERROR(OFFSET('セット情報(業務便）'!$P$2,MATCH($H129,BカートセットID入力!$F$4:$F$150,0),COLUMN()-COLUMN($U124)),IFERROR(OFFSET('セット情報（サンプル）'!$N$2,MATCH($H129,BカートセットID入力!$I$4:$I$150,0),COLUMN()-COLUMN($U124)),IFERROR(OFFSET('セット情報（イレギュラーサンプル）'!$N$2,MATCH($H129,BカートセットID入力!$L$4:$L$150,0),COLUMN()-COLUMN($U124)),""))))</f>
        <v/>
      </c>
      <c r="AP129" s="53" t="str">
        <f ca="1">IFERROR(OFFSET('セット情報(宅配便）'!$P$2,MATCH($H129,BカートセットID入力!$C$4:$C$150,0),COLUMN()-COLUMN($U124)),IFERROR(OFFSET('セット情報(業務便）'!$P$2,MATCH($H129,BカートセットID入力!$F$4:$F$150,0),COLUMN()-COLUMN($U124)),IFERROR(OFFSET('セット情報（サンプル）'!$N$2,MATCH($H129,BカートセットID入力!$I$4:$I$150,0),COLUMN()-COLUMN($U124)),IFERROR(OFFSET('セット情報（イレギュラーサンプル）'!$N$2,MATCH($H129,BカートセットID入力!$L$4:$L$150,0),COLUMN()-COLUMN($U124)),""))))</f>
        <v/>
      </c>
      <c r="AQ129" s="53" t="str">
        <f ca="1">IFERROR(OFFSET('セット情報(宅配便）'!$P$2,MATCH($H129,BカートセットID入力!$C$4:$C$150,0),COLUMN()-COLUMN($U124)),IFERROR(OFFSET('セット情報(業務便）'!$P$2,MATCH($H129,BカートセットID入力!$F$4:$F$150,0),COLUMN()-COLUMN($U124)),IFERROR(OFFSET('セット情報（サンプル）'!$N$2,MATCH($H129,BカートセットID入力!$I$4:$I$150,0),COLUMN()-COLUMN($U124)),IFERROR(OFFSET('セット情報（イレギュラーサンプル）'!$N$2,MATCH($H129,BカートセットID入力!$L$4:$L$150,0),COLUMN()-COLUMN($U124)),""))))</f>
        <v/>
      </c>
      <c r="AR129" s="53" t="str">
        <f ca="1">IFERROR(OFFSET('セット情報(宅配便）'!$P$2,MATCH($H129,BカートセットID入力!$C$4:$C$150,0),COLUMN()-COLUMN($U124)),IFERROR(OFFSET('セット情報(業務便）'!$P$2,MATCH($H129,BカートセットID入力!$F$4:$F$150,0),COLUMN()-COLUMN($U124)),IFERROR(OFFSET('セット情報（サンプル）'!$N$2,MATCH($H129,BカートセットID入力!$I$4:$I$150,0),COLUMN()-COLUMN($U124)),IFERROR(OFFSET('セット情報（イレギュラーサンプル）'!$N$2,MATCH($H129,BカートセットID入力!$L$4:$L$150,0),COLUMN()-COLUMN($U124)),""))))</f>
        <v/>
      </c>
      <c r="AS129" s="53" t="str">
        <f ca="1">IFERROR(OFFSET('セット情報(宅配便）'!$P$2,MATCH($H129,BカートセットID入力!$C$4:$C$150,0),COLUMN()-COLUMN($U124)),IFERROR(OFFSET('セット情報(業務便）'!$P$2,MATCH($H129,BカートセットID入力!$F$4:$F$150,0),COLUMN()-COLUMN($U124)),IFERROR(OFFSET('セット情報（サンプル）'!$N$2,MATCH($H129,BカートセットID入力!$I$4:$I$150,0),COLUMN()-COLUMN($U124)),IFERROR(OFFSET('セット情報（イレギュラーサンプル）'!$N$2,MATCH($H129,BカートセットID入力!$L$4:$L$150,0),COLUMN()-COLUMN($U124)),""))))</f>
        <v/>
      </c>
      <c r="AT129" s="53" t="str">
        <f ca="1">IFERROR(OFFSET('セット情報(宅配便）'!$P$2,MATCH($H129,BカートセットID入力!$C$4:$C$150,0),COLUMN()-COLUMN($U124)),IFERROR(OFFSET('セット情報(業務便）'!$P$2,MATCH($H129,BカートセットID入力!$F$4:$F$150,0),COLUMN()-COLUMN($U124)),IFERROR(OFFSET('セット情報（サンプル）'!$N$2,MATCH($H129,BカートセットID入力!$I$4:$I$150,0),COLUMN()-COLUMN($U124)),IFERROR(OFFSET('セット情報（イレギュラーサンプル）'!$N$2,MATCH($H129,BカートセットID入力!$L$4:$L$150,0),COLUMN()-COLUMN($U124)),""))))</f>
        <v/>
      </c>
    </row>
    <row r="130" spans="1:46">
      <c r="A130" s="144"/>
      <c r="B130" s="53" t="str">
        <f>IF(ISBLANK(現行セット情報CSV!A130),"",現行セット情報CSV!A130)</f>
        <v/>
      </c>
      <c r="C130" s="53" t="str">
        <f>IF(ISBLANK(現行セット情報CSV!B130),"",現行セット情報CSV!B130)&amp;IFERROR(VLOOKUP(A130,上部フリースペースHTML!$A$3:$H$5,8,FALSE),"")</f>
        <v/>
      </c>
      <c r="D130" s="53" t="str">
        <f>IF(ISBLANK(現行セット情報CSV!C130),"",現行セット情報CSV!C130)</f>
        <v/>
      </c>
      <c r="E130" s="53" t="str">
        <f>IF(ISBLANK(現行セット情報CSV!D130),"",現行セット情報CSV!D130)</f>
        <v/>
      </c>
      <c r="F130" s="53" t="str">
        <f>IF(ISBLANK(現行セット情報CSV!E130),"",現行セット情報CSV!E130)</f>
        <v/>
      </c>
      <c r="G130" s="53" t="str">
        <f>IF(ISBLANK(現行セット情報CSV!F130),"",現行セット情報CSV!F130)</f>
        <v/>
      </c>
      <c r="H130" s="53" t="str">
        <f>IF(ISBLANK(現行セット情報CSV!G130),"",現行セット情報CSV!G130)</f>
        <v/>
      </c>
      <c r="I130" s="53" t="str">
        <f>IF(ISBLANK(現行セット情報CSV!H130),"",現行セット情報CSV!H130)</f>
        <v/>
      </c>
      <c r="J130" s="53" t="str">
        <f>IF(ISBLANK(現行セット情報CSV!I130),"",現行セット情報CSV!I130&amp;"("&amp;TEXT($J$2,"yyyy年m月")&amp;"納品から)")</f>
        <v/>
      </c>
      <c r="K130" s="53" t="str">
        <f>IF(ISBLANK(現行セット情報CSV!J130),"",現行セット情報CSV!J130)</f>
        <v/>
      </c>
      <c r="L130" s="53" t="str">
        <f>IF(ISBLANK(現行セット情報CSV!K130),"",現行セット情報CSV!K130)</f>
        <v/>
      </c>
      <c r="M130" s="53" t="str">
        <f>IF(ISBLANK(現行セット情報CSV!L130),"",現行セット情報CSV!L130)</f>
        <v/>
      </c>
      <c r="N130" s="53" t="str">
        <f>IF(ISBLANK(現行セット情報CSV!M130),"",現行セット情報CSV!M130)</f>
        <v/>
      </c>
      <c r="O130" s="53" t="str">
        <f>IF(ISBLANK(現行セット情報CSV!N130),"",現行セット情報CSV!N130)</f>
        <v/>
      </c>
      <c r="P130" s="53" t="str">
        <f>IF(ISBLANK(現行セット情報CSV!O130),"",現行セット情報CSV!O130)</f>
        <v/>
      </c>
      <c r="Q130" s="53" t="str">
        <f>IF(ISBLANK(現行セット情報CSV!P130),"",現行セット情報CSV!P130)</f>
        <v/>
      </c>
      <c r="R130" s="53" t="str">
        <f>IF(ISBLANK(現行セット情報CSV!Q130),"",現行セット情報CSV!Q130)</f>
        <v/>
      </c>
      <c r="S130" s="53" t="str">
        <f>IF(ISBLANK(現行セット情報CSV!R130),"",現行セット情報CSV!R130)</f>
        <v/>
      </c>
      <c r="T130" s="53" t="str">
        <f>IF(ISBLANK(現行セット情報CSV!S130),"",現行セット情報CSV!S130)</f>
        <v/>
      </c>
      <c r="U130" s="53" t="str">
        <f ca="1">IFERROR(OFFSET('セット情報(宅配便）'!$P$2,MATCH($H130,BカートセットID入力!$C$4:$C$150,0),COLUMN()-COLUMN($U125)),IFERROR(OFFSET('セット情報(業務便）'!$P$2,MATCH($H130,BカートセットID入力!$F$4:$F$150,0),COLUMN()-COLUMN($U125)),IFERROR(OFFSET('セット情報（サンプル）'!$N$2,MATCH($H130,BカートセットID入力!$I$4:$I$150,0),COLUMN()-COLUMN($U125)),IFERROR(OFFSET('セット情報（イレギュラーサンプル）'!$N$2,MATCH($H130,BカートセットID入力!$L$4:$L$150,0),COLUMN()-COLUMN($U125)),""))))</f>
        <v/>
      </c>
      <c r="V130" s="53" t="str">
        <f ca="1">IFERROR(OFFSET('セット情報(宅配便）'!$P$2,MATCH($H130,BカートセットID入力!$C$4:$C$150,0),COLUMN()-COLUMN($U125)),IFERROR(OFFSET('セット情報(業務便）'!$P$2,MATCH($H130,BカートセットID入力!$F$4:$F$150,0),COLUMN()-COLUMN($U125)),IFERROR(OFFSET('セット情報（サンプル）'!$N$2,MATCH($H130,BカートセットID入力!$I$4:$I$150,0),COLUMN()-COLUMN($U125)),IFERROR(OFFSET('セット情報（イレギュラーサンプル）'!$N$2,MATCH($H130,BカートセットID入力!$L$4:$L$150,0),COLUMN()-COLUMN($U125)),""))))</f>
        <v/>
      </c>
      <c r="W130" s="53" t="str">
        <f ca="1">IFERROR(OFFSET('セット情報(宅配便）'!$P$2,MATCH($H130,BカートセットID入力!$C$4:$C$150,0),COLUMN()-COLUMN($U125)),IFERROR(OFFSET('セット情報(業務便）'!$P$2,MATCH($H130,BカートセットID入力!$F$4:$F$150,0),COLUMN()-COLUMN($U125)),IFERROR(OFFSET('セット情報（サンプル）'!$N$2,MATCH($H130,BカートセットID入力!$I$4:$I$150,0),COLUMN()-COLUMN($U125)),IFERROR(OFFSET('セット情報（イレギュラーサンプル）'!$N$2,MATCH($H130,BカートセットID入力!$L$4:$L$150,0),COLUMN()-COLUMN($U125)),""))))</f>
        <v/>
      </c>
      <c r="X130" s="53" t="str">
        <f ca="1">IFERROR(OFFSET('セット情報(宅配便）'!$P$2,MATCH($H130,BカートセットID入力!$C$4:$C$150,0),COLUMN()-COLUMN($U125)),IFERROR(OFFSET('セット情報(業務便）'!$P$2,MATCH($H130,BカートセットID入力!$F$4:$F$150,0),COLUMN()-COLUMN($U125)),IFERROR(OFFSET('セット情報（サンプル）'!$N$2,MATCH($H130,BカートセットID入力!$I$4:$I$150,0),COLUMN()-COLUMN($U125)),IFERROR(OFFSET('セット情報（イレギュラーサンプル）'!$N$2,MATCH($H130,BカートセットID入力!$L$4:$L$150,0),COLUMN()-COLUMN($U125)),""))))</f>
        <v/>
      </c>
      <c r="Y130" s="53" t="str">
        <f ca="1">IFERROR(OFFSET('セット情報(宅配便）'!$P$2,MATCH($H130,BカートセットID入力!$C$4:$C$150,0),COLUMN()-COLUMN($U125)),IFERROR(OFFSET('セット情報(業務便）'!$P$2,MATCH($H130,BカートセットID入力!$F$4:$F$150,0),COLUMN()-COLUMN($U125)),IFERROR(OFFSET('セット情報（サンプル）'!$N$2,MATCH($H130,BカートセットID入力!$I$4:$I$150,0),COLUMN()-COLUMN($U125)),IFERROR(OFFSET('セット情報（イレギュラーサンプル）'!$N$2,MATCH($H130,BカートセットID入力!$L$4:$L$150,0),COLUMN()-COLUMN($U125)),""))))</f>
        <v/>
      </c>
      <c r="Z130" s="53" t="str">
        <f ca="1">IFERROR(OFFSET('セット情報(宅配便）'!$P$2,MATCH($H130,BカートセットID入力!$C$4:$C$150,0),COLUMN()-COLUMN($U125)),IFERROR(OFFSET('セット情報(業務便）'!$P$2,MATCH($H130,BカートセットID入力!$F$4:$F$150,0),COLUMN()-COLUMN($U125)),IFERROR(OFFSET('セット情報（サンプル）'!$N$2,MATCH($H130,BカートセットID入力!$I$4:$I$150,0),COLUMN()-COLUMN($U125)),IFERROR(OFFSET('セット情報（イレギュラーサンプル）'!$N$2,MATCH($H130,BカートセットID入力!$L$4:$L$150,0),COLUMN()-COLUMN($U125)),""))))</f>
        <v/>
      </c>
      <c r="AA130" s="53" t="str">
        <f ca="1">IFERROR(OFFSET('セット情報(宅配便）'!$P$2,MATCH($H130,BカートセットID入力!$C$4:$C$150,0),COLUMN()-COLUMN($U125)),IFERROR(OFFSET('セット情報(業務便）'!$P$2,MATCH($H130,BカートセットID入力!$F$4:$F$150,0),COLUMN()-COLUMN($U125)),IFERROR(OFFSET('セット情報（サンプル）'!$N$2,MATCH($H130,BカートセットID入力!$I$4:$I$150,0),COLUMN()-COLUMN($U125)),IFERROR(OFFSET('セット情報（イレギュラーサンプル）'!$N$2,MATCH($H130,BカートセットID入力!$L$4:$L$150,0),COLUMN()-COLUMN($U125)),""))))</f>
        <v/>
      </c>
      <c r="AB130" s="53" t="str">
        <f ca="1">IFERROR(OFFSET('セット情報(宅配便）'!$P$2,MATCH($H130,BカートセットID入力!$C$4:$C$150,0),COLUMN()-COLUMN($U125)),IFERROR(OFFSET('セット情報(業務便）'!$P$2,MATCH($H130,BカートセットID入力!$F$4:$F$150,0),COLUMN()-COLUMN($U125)),IFERROR(OFFSET('セット情報（サンプル）'!$N$2,MATCH($H130,BカートセットID入力!$I$4:$I$150,0),COLUMN()-COLUMN($U125)),IFERROR(OFFSET('セット情報（イレギュラーサンプル）'!$N$2,MATCH($H130,BカートセットID入力!$L$4:$L$150,0),COLUMN()-COLUMN($U125)),""))))</f>
        <v/>
      </c>
      <c r="AC130" s="53" t="str">
        <f ca="1">IFERROR(OFFSET('セット情報(宅配便）'!$P$2,MATCH($H130,BカートセットID入力!$C$4:$C$150,0),COLUMN()-COLUMN($U125)),IFERROR(OFFSET('セット情報(業務便）'!$P$2,MATCH($H130,BカートセットID入力!$F$4:$F$150,0),COLUMN()-COLUMN($U125)),IFERROR(OFFSET('セット情報（サンプル）'!$N$2,MATCH($H130,BカートセットID入力!$I$4:$I$150,0),COLUMN()-COLUMN($U125)),IFERROR(OFFSET('セット情報（イレギュラーサンプル）'!$N$2,MATCH($H130,BカートセットID入力!$L$4:$L$150,0),COLUMN()-COLUMN($U125)),""))))</f>
        <v/>
      </c>
      <c r="AD130" s="53" t="str">
        <f ca="1">IFERROR(OFFSET('セット情報(宅配便）'!$P$2,MATCH($H130,BカートセットID入力!$C$4:$C$150,0),COLUMN()-COLUMN($U125)),IFERROR(OFFSET('セット情報(業務便）'!$P$2,MATCH($H130,BカートセットID入力!$F$4:$F$150,0),COLUMN()-COLUMN($U125)),IFERROR(OFFSET('セット情報（サンプル）'!$N$2,MATCH($H130,BカートセットID入力!$I$4:$I$150,0),COLUMN()-COLUMN($U125)),IFERROR(OFFSET('セット情報（イレギュラーサンプル）'!$N$2,MATCH($H130,BカートセットID入力!$L$4:$L$150,0),COLUMN()-COLUMN($U125)),""))))</f>
        <v/>
      </c>
      <c r="AE130" s="53" t="str">
        <f ca="1">IFERROR(OFFSET('セット情報(宅配便）'!$P$2,MATCH($H130,BカートセットID入力!$C$4:$C$150,0),COLUMN()-COLUMN($U125)),IFERROR(OFFSET('セット情報(業務便）'!$P$2,MATCH($H130,BカートセットID入力!$F$4:$F$150,0),COLUMN()-COLUMN($U125)),IFERROR(OFFSET('セット情報（サンプル）'!$N$2,MATCH($H130,BカートセットID入力!$I$4:$I$150,0),COLUMN()-COLUMN($U125)),IFERROR(OFFSET('セット情報（イレギュラーサンプル）'!$N$2,MATCH($H130,BカートセットID入力!$L$4:$L$150,0),COLUMN()-COLUMN($U125)),""))))</f>
        <v/>
      </c>
      <c r="AF130" s="53" t="str">
        <f ca="1">IFERROR(OFFSET('セット情報(宅配便）'!$P$2,MATCH($H130,BカートセットID入力!$C$4:$C$150,0),COLUMN()-COLUMN($U125)),IFERROR(OFFSET('セット情報(業務便）'!$P$2,MATCH($H130,BカートセットID入力!$F$4:$F$150,0),COLUMN()-COLUMN($U125)),IFERROR(OFFSET('セット情報（サンプル）'!$N$2,MATCH($H130,BカートセットID入力!$I$4:$I$150,0),COLUMN()-COLUMN($U125)),IFERROR(OFFSET('セット情報（イレギュラーサンプル）'!$N$2,MATCH($H130,BカートセットID入力!$L$4:$L$150,0),COLUMN()-COLUMN($U125)),""))))</f>
        <v/>
      </c>
      <c r="AG130" s="53" t="str">
        <f ca="1">IFERROR(OFFSET('セット情報(宅配便）'!$P$2,MATCH($H130,BカートセットID入力!$C$4:$C$150,0),COLUMN()-COLUMN($U125)),IFERROR(OFFSET('セット情報(業務便）'!$P$2,MATCH($H130,BカートセットID入力!$F$4:$F$150,0),COLUMN()-COLUMN($U125)),IFERROR(OFFSET('セット情報（サンプル）'!$N$2,MATCH($H130,BカートセットID入力!$I$4:$I$150,0),COLUMN()-COLUMN($U125)),IFERROR(OFFSET('セット情報（イレギュラーサンプル）'!$N$2,MATCH($H130,BカートセットID入力!$L$4:$L$150,0),COLUMN()-COLUMN($U125)),""))))</f>
        <v/>
      </c>
      <c r="AH130" s="53" t="str">
        <f ca="1">IFERROR(OFFSET('セット情報(宅配便）'!$P$2,MATCH($H130,BカートセットID入力!$C$4:$C$150,0),COLUMN()-COLUMN($U125)),IFERROR(OFFSET('セット情報(業務便）'!$P$2,MATCH($H130,BカートセットID入力!$F$4:$F$150,0),COLUMN()-COLUMN($U125)),IFERROR(OFFSET('セット情報（サンプル）'!$N$2,MATCH($H130,BカートセットID入力!$I$4:$I$150,0),COLUMN()-COLUMN($U125)),IFERROR(OFFSET('セット情報（イレギュラーサンプル）'!$N$2,MATCH($H130,BカートセットID入力!$L$4:$L$150,0),COLUMN()-COLUMN($U125)),""))))</f>
        <v/>
      </c>
      <c r="AI130" s="53" t="str">
        <f ca="1">IFERROR(OFFSET('セット情報(宅配便）'!$P$2,MATCH($H130,BカートセットID入力!$C$4:$C$150,0),COLUMN()-COLUMN($U125)),IFERROR(OFFSET('セット情報(業務便）'!$P$2,MATCH($H130,BカートセットID入力!$F$4:$F$150,0),COLUMN()-COLUMN($U125)),IFERROR(OFFSET('セット情報（サンプル）'!$N$2,MATCH($H130,BカートセットID入力!$I$4:$I$150,0),COLUMN()-COLUMN($U125)),IFERROR(OFFSET('セット情報（イレギュラーサンプル）'!$N$2,MATCH($H130,BカートセットID入力!$L$4:$L$150,0),COLUMN()-COLUMN($U125)),""))))</f>
        <v/>
      </c>
      <c r="AJ130" s="53" t="str">
        <f ca="1">IFERROR(OFFSET('セット情報(宅配便）'!$P$2,MATCH($H130,BカートセットID入力!$C$4:$C$150,0),COLUMN()-COLUMN($U125)),IFERROR(OFFSET('セット情報(業務便）'!$P$2,MATCH($H130,BカートセットID入力!$F$4:$F$150,0),COLUMN()-COLUMN($U125)),IFERROR(OFFSET('セット情報（サンプル）'!$N$2,MATCH($H130,BカートセットID入力!$I$4:$I$150,0),COLUMN()-COLUMN($U125)),IFERROR(OFFSET('セット情報（イレギュラーサンプル）'!$N$2,MATCH($H130,BカートセットID入力!$L$4:$L$150,0),COLUMN()-COLUMN($U125)),""))))</f>
        <v/>
      </c>
      <c r="AK130" s="53" t="str">
        <f ca="1">IFERROR(OFFSET('セット情報(宅配便）'!$P$2,MATCH($H130,BカートセットID入力!$C$4:$C$150,0),COLUMN()-COLUMN($U125)),IFERROR(OFFSET('セット情報(業務便）'!$P$2,MATCH($H130,BカートセットID入力!$F$4:$F$150,0),COLUMN()-COLUMN($U125)),IFERROR(OFFSET('セット情報（サンプル）'!$N$2,MATCH($H130,BカートセットID入力!$I$4:$I$150,0),COLUMN()-COLUMN($U125)),IFERROR(OFFSET('セット情報（イレギュラーサンプル）'!$N$2,MATCH($H130,BカートセットID入力!$L$4:$L$150,0),COLUMN()-COLUMN($U125)),""))))</f>
        <v/>
      </c>
      <c r="AL130" s="53" t="str">
        <f ca="1">IFERROR(OFFSET('セット情報(宅配便）'!$P$2,MATCH($H130,BカートセットID入力!$C$4:$C$150,0),COLUMN()-COLUMN($U125)),IFERROR(OFFSET('セット情報(業務便）'!$P$2,MATCH($H130,BカートセットID入力!$F$4:$F$150,0),COLUMN()-COLUMN($U125)),IFERROR(OFFSET('セット情報（サンプル）'!$N$2,MATCH($H130,BカートセットID入力!$I$4:$I$150,0),COLUMN()-COLUMN($U125)),IFERROR(OFFSET('セット情報（イレギュラーサンプル）'!$N$2,MATCH($H130,BカートセットID入力!$L$4:$L$150,0),COLUMN()-COLUMN($U125)),""))))</f>
        <v/>
      </c>
      <c r="AM130" s="53" t="str">
        <f ca="1">IFERROR(OFFSET('セット情報(宅配便）'!$P$2,MATCH($H130,BカートセットID入力!$C$4:$C$150,0),COLUMN()-COLUMN($U125)),IFERROR(OFFSET('セット情報(業務便）'!$P$2,MATCH($H130,BカートセットID入力!$F$4:$F$150,0),COLUMN()-COLUMN($U125)),IFERROR(OFFSET('セット情報（サンプル）'!$N$2,MATCH($H130,BカートセットID入力!$I$4:$I$150,0),COLUMN()-COLUMN($U125)),IFERROR(OFFSET('セット情報（イレギュラーサンプル）'!$N$2,MATCH($H130,BカートセットID入力!$L$4:$L$150,0),COLUMN()-COLUMN($U125)),""))))</f>
        <v/>
      </c>
      <c r="AN130" s="53" t="str">
        <f ca="1">IFERROR(OFFSET('セット情報(宅配便）'!$P$2,MATCH($H130,BカートセットID入力!$C$4:$C$150,0),COLUMN()-COLUMN($U125)),IFERROR(OFFSET('セット情報(業務便）'!$P$2,MATCH($H130,BカートセットID入力!$F$4:$F$150,0),COLUMN()-COLUMN($U125)),IFERROR(OFFSET('セット情報（サンプル）'!$N$2,MATCH($H130,BカートセットID入力!$I$4:$I$150,0),COLUMN()-COLUMN($U125)),IFERROR(OFFSET('セット情報（イレギュラーサンプル）'!$N$2,MATCH($H130,BカートセットID入力!$L$4:$L$150,0),COLUMN()-COLUMN($U125)),""))))</f>
        <v/>
      </c>
      <c r="AO130" s="53" t="str">
        <f ca="1">IFERROR(OFFSET('セット情報(宅配便）'!$P$2,MATCH($H130,BカートセットID入力!$C$4:$C$150,0),COLUMN()-COLUMN($U125)),IFERROR(OFFSET('セット情報(業務便）'!$P$2,MATCH($H130,BカートセットID入力!$F$4:$F$150,0),COLUMN()-COLUMN($U125)),IFERROR(OFFSET('セット情報（サンプル）'!$N$2,MATCH($H130,BカートセットID入力!$I$4:$I$150,0),COLUMN()-COLUMN($U125)),IFERROR(OFFSET('セット情報（イレギュラーサンプル）'!$N$2,MATCH($H130,BカートセットID入力!$L$4:$L$150,0),COLUMN()-COLUMN($U125)),""))))</f>
        <v/>
      </c>
      <c r="AP130" s="53" t="str">
        <f ca="1">IFERROR(OFFSET('セット情報(宅配便）'!$P$2,MATCH($H130,BカートセットID入力!$C$4:$C$150,0),COLUMN()-COLUMN($U125)),IFERROR(OFFSET('セット情報(業務便）'!$P$2,MATCH($H130,BカートセットID入力!$F$4:$F$150,0),COLUMN()-COLUMN($U125)),IFERROR(OFFSET('セット情報（サンプル）'!$N$2,MATCH($H130,BカートセットID入力!$I$4:$I$150,0),COLUMN()-COLUMN($U125)),IFERROR(OFFSET('セット情報（イレギュラーサンプル）'!$N$2,MATCH($H130,BカートセットID入力!$L$4:$L$150,0),COLUMN()-COLUMN($U125)),""))))</f>
        <v/>
      </c>
      <c r="AQ130" s="53" t="str">
        <f ca="1">IFERROR(OFFSET('セット情報(宅配便）'!$P$2,MATCH($H130,BカートセットID入力!$C$4:$C$150,0),COLUMN()-COLUMN($U125)),IFERROR(OFFSET('セット情報(業務便）'!$P$2,MATCH($H130,BカートセットID入力!$F$4:$F$150,0),COLUMN()-COLUMN($U125)),IFERROR(OFFSET('セット情報（サンプル）'!$N$2,MATCH($H130,BカートセットID入力!$I$4:$I$150,0),COLUMN()-COLUMN($U125)),IFERROR(OFFSET('セット情報（イレギュラーサンプル）'!$N$2,MATCH($H130,BカートセットID入力!$L$4:$L$150,0),COLUMN()-COLUMN($U125)),""))))</f>
        <v/>
      </c>
      <c r="AR130" s="53" t="str">
        <f ca="1">IFERROR(OFFSET('セット情報(宅配便）'!$P$2,MATCH($H130,BカートセットID入力!$C$4:$C$150,0),COLUMN()-COLUMN($U125)),IFERROR(OFFSET('セット情報(業務便）'!$P$2,MATCH($H130,BカートセットID入力!$F$4:$F$150,0),COLUMN()-COLUMN($U125)),IFERROR(OFFSET('セット情報（サンプル）'!$N$2,MATCH($H130,BカートセットID入力!$I$4:$I$150,0),COLUMN()-COLUMN($U125)),IFERROR(OFFSET('セット情報（イレギュラーサンプル）'!$N$2,MATCH($H130,BカートセットID入力!$L$4:$L$150,0),COLUMN()-COLUMN($U125)),""))))</f>
        <v/>
      </c>
      <c r="AS130" s="53" t="str">
        <f ca="1">IFERROR(OFFSET('セット情報(宅配便）'!$P$2,MATCH($H130,BカートセットID入力!$C$4:$C$150,0),COLUMN()-COLUMN($U125)),IFERROR(OFFSET('セット情報(業務便）'!$P$2,MATCH($H130,BカートセットID入力!$F$4:$F$150,0),COLUMN()-COLUMN($U125)),IFERROR(OFFSET('セット情報（サンプル）'!$N$2,MATCH($H130,BカートセットID入力!$I$4:$I$150,0),COLUMN()-COLUMN($U125)),IFERROR(OFFSET('セット情報（イレギュラーサンプル）'!$N$2,MATCH($H130,BカートセットID入力!$L$4:$L$150,0),COLUMN()-COLUMN($U125)),""))))</f>
        <v/>
      </c>
      <c r="AT130" s="53" t="str">
        <f ca="1">IFERROR(OFFSET('セット情報(宅配便）'!$P$2,MATCH($H130,BカートセットID入力!$C$4:$C$150,0),COLUMN()-COLUMN($U125)),IFERROR(OFFSET('セット情報(業務便）'!$P$2,MATCH($H130,BカートセットID入力!$F$4:$F$150,0),COLUMN()-COLUMN($U125)),IFERROR(OFFSET('セット情報（サンプル）'!$N$2,MATCH($H130,BカートセットID入力!$I$4:$I$150,0),COLUMN()-COLUMN($U125)),IFERROR(OFFSET('セット情報（イレギュラーサンプル）'!$N$2,MATCH($H130,BカートセットID入力!$L$4:$L$150,0),COLUMN()-COLUMN($U125)),""))))</f>
        <v/>
      </c>
    </row>
    <row r="131" spans="1:46">
      <c r="A131" s="144"/>
      <c r="B131" s="53" t="str">
        <f>IF(ISBLANK(現行セット情報CSV!A131),"",現行セット情報CSV!A131)</f>
        <v/>
      </c>
      <c r="C131" s="53" t="str">
        <f>IF(ISBLANK(現行セット情報CSV!B131),"",現行セット情報CSV!B131)&amp;IFERROR(VLOOKUP(A131,上部フリースペースHTML!$A$3:$H$5,8,FALSE),"")</f>
        <v/>
      </c>
      <c r="D131" s="53" t="str">
        <f>IF(ISBLANK(現行セット情報CSV!C131),"",現行セット情報CSV!C131)</f>
        <v/>
      </c>
      <c r="E131" s="53" t="str">
        <f>IF(ISBLANK(現行セット情報CSV!D131),"",現行セット情報CSV!D131)</f>
        <v/>
      </c>
      <c r="F131" s="53" t="str">
        <f>IF(ISBLANK(現行セット情報CSV!E131),"",現行セット情報CSV!E131)</f>
        <v/>
      </c>
      <c r="G131" s="53" t="str">
        <f>IF(ISBLANK(現行セット情報CSV!F131),"",現行セット情報CSV!F131)</f>
        <v/>
      </c>
      <c r="H131" s="53" t="str">
        <f>IF(ISBLANK(現行セット情報CSV!G131),"",現行セット情報CSV!G131)</f>
        <v/>
      </c>
      <c r="I131" s="53" t="str">
        <f>IF(ISBLANK(現行セット情報CSV!H131),"",現行セット情報CSV!H131)</f>
        <v/>
      </c>
      <c r="J131" s="53" t="str">
        <f>IF(ISBLANK(現行セット情報CSV!I131),"",現行セット情報CSV!I131&amp;"("&amp;TEXT($J$2,"yyyy年m月")&amp;"納品から)")</f>
        <v/>
      </c>
      <c r="K131" s="53" t="str">
        <f>IF(ISBLANK(現行セット情報CSV!J131),"",現行セット情報CSV!J131)</f>
        <v/>
      </c>
      <c r="L131" s="53" t="str">
        <f>IF(ISBLANK(現行セット情報CSV!K131),"",現行セット情報CSV!K131)</f>
        <v/>
      </c>
      <c r="M131" s="53" t="str">
        <f>IF(ISBLANK(現行セット情報CSV!L131),"",現行セット情報CSV!L131)</f>
        <v/>
      </c>
      <c r="N131" s="53" t="str">
        <f>IF(ISBLANK(現行セット情報CSV!M131),"",現行セット情報CSV!M131)</f>
        <v/>
      </c>
      <c r="O131" s="53" t="str">
        <f>IF(ISBLANK(現行セット情報CSV!N131),"",現行セット情報CSV!N131)</f>
        <v/>
      </c>
      <c r="P131" s="53" t="str">
        <f>IF(ISBLANK(現行セット情報CSV!O131),"",現行セット情報CSV!O131)</f>
        <v/>
      </c>
      <c r="Q131" s="53" t="str">
        <f>IF(ISBLANK(現行セット情報CSV!P131),"",現行セット情報CSV!P131)</f>
        <v/>
      </c>
      <c r="R131" s="53" t="str">
        <f>IF(ISBLANK(現行セット情報CSV!Q131),"",現行セット情報CSV!Q131)</f>
        <v/>
      </c>
      <c r="S131" s="53" t="str">
        <f>IF(ISBLANK(現行セット情報CSV!R131),"",現行セット情報CSV!R131)</f>
        <v/>
      </c>
      <c r="T131" s="53" t="str">
        <f>IF(ISBLANK(現行セット情報CSV!S131),"",現行セット情報CSV!S131)</f>
        <v/>
      </c>
      <c r="U131" s="53" t="str">
        <f ca="1">IFERROR(OFFSET('セット情報(宅配便）'!$P$2,MATCH($H131,BカートセットID入力!$C$4:$C$150,0),COLUMN()-COLUMN($U126)),IFERROR(OFFSET('セット情報(業務便）'!$P$2,MATCH($H131,BカートセットID入力!$F$4:$F$150,0),COLUMN()-COLUMN($U126)),IFERROR(OFFSET('セット情報（サンプル）'!$N$2,MATCH($H131,BカートセットID入力!$I$4:$I$150,0),COLUMN()-COLUMN($U126)),IFERROR(OFFSET('セット情報（イレギュラーサンプル）'!$N$2,MATCH($H131,BカートセットID入力!$L$4:$L$150,0),COLUMN()-COLUMN($U126)),""))))</f>
        <v/>
      </c>
      <c r="V131" s="53" t="str">
        <f ca="1">IFERROR(OFFSET('セット情報(宅配便）'!$P$2,MATCH($H131,BカートセットID入力!$C$4:$C$150,0),COLUMN()-COLUMN($U126)),IFERROR(OFFSET('セット情報(業務便）'!$P$2,MATCH($H131,BカートセットID入力!$F$4:$F$150,0),COLUMN()-COLUMN($U126)),IFERROR(OFFSET('セット情報（サンプル）'!$N$2,MATCH($H131,BカートセットID入力!$I$4:$I$150,0),COLUMN()-COLUMN($U126)),IFERROR(OFFSET('セット情報（イレギュラーサンプル）'!$N$2,MATCH($H131,BカートセットID入力!$L$4:$L$150,0),COLUMN()-COLUMN($U126)),""))))</f>
        <v/>
      </c>
      <c r="W131" s="53" t="str">
        <f ca="1">IFERROR(OFFSET('セット情報(宅配便）'!$P$2,MATCH($H131,BカートセットID入力!$C$4:$C$150,0),COLUMN()-COLUMN($U126)),IFERROR(OFFSET('セット情報(業務便）'!$P$2,MATCH($H131,BカートセットID入力!$F$4:$F$150,0),COLUMN()-COLUMN($U126)),IFERROR(OFFSET('セット情報（サンプル）'!$N$2,MATCH($H131,BカートセットID入力!$I$4:$I$150,0),COLUMN()-COLUMN($U126)),IFERROR(OFFSET('セット情報（イレギュラーサンプル）'!$N$2,MATCH($H131,BカートセットID入力!$L$4:$L$150,0),COLUMN()-COLUMN($U126)),""))))</f>
        <v/>
      </c>
      <c r="X131" s="53" t="str">
        <f ca="1">IFERROR(OFFSET('セット情報(宅配便）'!$P$2,MATCH($H131,BカートセットID入力!$C$4:$C$150,0),COLUMN()-COLUMN($U126)),IFERROR(OFFSET('セット情報(業務便）'!$P$2,MATCH($H131,BカートセットID入力!$F$4:$F$150,0),COLUMN()-COLUMN($U126)),IFERROR(OFFSET('セット情報（サンプル）'!$N$2,MATCH($H131,BカートセットID入力!$I$4:$I$150,0),COLUMN()-COLUMN($U126)),IFERROR(OFFSET('セット情報（イレギュラーサンプル）'!$N$2,MATCH($H131,BカートセットID入力!$L$4:$L$150,0),COLUMN()-COLUMN($U126)),""))))</f>
        <v/>
      </c>
      <c r="Y131" s="53" t="str">
        <f ca="1">IFERROR(OFFSET('セット情報(宅配便）'!$P$2,MATCH($H131,BカートセットID入力!$C$4:$C$150,0),COLUMN()-COLUMN($U126)),IFERROR(OFFSET('セット情報(業務便）'!$P$2,MATCH($H131,BカートセットID入力!$F$4:$F$150,0),COLUMN()-COLUMN($U126)),IFERROR(OFFSET('セット情報（サンプル）'!$N$2,MATCH($H131,BカートセットID入力!$I$4:$I$150,0),COLUMN()-COLUMN($U126)),IFERROR(OFFSET('セット情報（イレギュラーサンプル）'!$N$2,MATCH($H131,BカートセットID入力!$L$4:$L$150,0),COLUMN()-COLUMN($U126)),""))))</f>
        <v/>
      </c>
      <c r="Z131" s="53" t="str">
        <f ca="1">IFERROR(OFFSET('セット情報(宅配便）'!$P$2,MATCH($H131,BカートセットID入力!$C$4:$C$150,0),COLUMN()-COLUMN($U126)),IFERROR(OFFSET('セット情報(業務便）'!$P$2,MATCH($H131,BカートセットID入力!$F$4:$F$150,0),COLUMN()-COLUMN($U126)),IFERROR(OFFSET('セット情報（サンプル）'!$N$2,MATCH($H131,BカートセットID入力!$I$4:$I$150,0),COLUMN()-COLUMN($U126)),IFERROR(OFFSET('セット情報（イレギュラーサンプル）'!$N$2,MATCH($H131,BカートセットID入力!$L$4:$L$150,0),COLUMN()-COLUMN($U126)),""))))</f>
        <v/>
      </c>
      <c r="AA131" s="53" t="str">
        <f ca="1">IFERROR(OFFSET('セット情報(宅配便）'!$P$2,MATCH($H131,BカートセットID入力!$C$4:$C$150,0),COLUMN()-COLUMN($U126)),IFERROR(OFFSET('セット情報(業務便）'!$P$2,MATCH($H131,BカートセットID入力!$F$4:$F$150,0),COLUMN()-COLUMN($U126)),IFERROR(OFFSET('セット情報（サンプル）'!$N$2,MATCH($H131,BカートセットID入力!$I$4:$I$150,0),COLUMN()-COLUMN($U126)),IFERROR(OFFSET('セット情報（イレギュラーサンプル）'!$N$2,MATCH($H131,BカートセットID入力!$L$4:$L$150,0),COLUMN()-COLUMN($U126)),""))))</f>
        <v/>
      </c>
      <c r="AB131" s="53" t="str">
        <f ca="1">IFERROR(OFFSET('セット情報(宅配便）'!$P$2,MATCH($H131,BカートセットID入力!$C$4:$C$150,0),COLUMN()-COLUMN($U126)),IFERROR(OFFSET('セット情報(業務便）'!$P$2,MATCH($H131,BカートセットID入力!$F$4:$F$150,0),COLUMN()-COLUMN($U126)),IFERROR(OFFSET('セット情報（サンプル）'!$N$2,MATCH($H131,BカートセットID入力!$I$4:$I$150,0),COLUMN()-COLUMN($U126)),IFERROR(OFFSET('セット情報（イレギュラーサンプル）'!$N$2,MATCH($H131,BカートセットID入力!$L$4:$L$150,0),COLUMN()-COLUMN($U126)),""))))</f>
        <v/>
      </c>
      <c r="AC131" s="53" t="str">
        <f ca="1">IFERROR(OFFSET('セット情報(宅配便）'!$P$2,MATCH($H131,BカートセットID入力!$C$4:$C$150,0),COLUMN()-COLUMN($U126)),IFERROR(OFFSET('セット情報(業務便）'!$P$2,MATCH($H131,BカートセットID入力!$F$4:$F$150,0),COLUMN()-COLUMN($U126)),IFERROR(OFFSET('セット情報（サンプル）'!$N$2,MATCH($H131,BカートセットID入力!$I$4:$I$150,0),COLUMN()-COLUMN($U126)),IFERROR(OFFSET('セット情報（イレギュラーサンプル）'!$N$2,MATCH($H131,BカートセットID入力!$L$4:$L$150,0),COLUMN()-COLUMN($U126)),""))))</f>
        <v/>
      </c>
      <c r="AD131" s="53" t="str">
        <f ca="1">IFERROR(OFFSET('セット情報(宅配便）'!$P$2,MATCH($H131,BカートセットID入力!$C$4:$C$150,0),COLUMN()-COLUMN($U126)),IFERROR(OFFSET('セット情報(業務便）'!$P$2,MATCH($H131,BカートセットID入力!$F$4:$F$150,0),COLUMN()-COLUMN($U126)),IFERROR(OFFSET('セット情報（サンプル）'!$N$2,MATCH($H131,BカートセットID入力!$I$4:$I$150,0),COLUMN()-COLUMN($U126)),IFERROR(OFFSET('セット情報（イレギュラーサンプル）'!$N$2,MATCH($H131,BカートセットID入力!$L$4:$L$150,0),COLUMN()-COLUMN($U126)),""))))</f>
        <v/>
      </c>
      <c r="AE131" s="53" t="str">
        <f ca="1">IFERROR(OFFSET('セット情報(宅配便）'!$P$2,MATCH($H131,BカートセットID入力!$C$4:$C$150,0),COLUMN()-COLUMN($U126)),IFERROR(OFFSET('セット情報(業務便）'!$P$2,MATCH($H131,BカートセットID入力!$F$4:$F$150,0),COLUMN()-COLUMN($U126)),IFERROR(OFFSET('セット情報（サンプル）'!$N$2,MATCH($H131,BカートセットID入力!$I$4:$I$150,0),COLUMN()-COLUMN($U126)),IFERROR(OFFSET('セット情報（イレギュラーサンプル）'!$N$2,MATCH($H131,BカートセットID入力!$L$4:$L$150,0),COLUMN()-COLUMN($U126)),""))))</f>
        <v/>
      </c>
      <c r="AF131" s="53" t="str">
        <f ca="1">IFERROR(OFFSET('セット情報(宅配便）'!$P$2,MATCH($H131,BカートセットID入力!$C$4:$C$150,0),COLUMN()-COLUMN($U126)),IFERROR(OFFSET('セット情報(業務便）'!$P$2,MATCH($H131,BカートセットID入力!$F$4:$F$150,0),COLUMN()-COLUMN($U126)),IFERROR(OFFSET('セット情報（サンプル）'!$N$2,MATCH($H131,BカートセットID入力!$I$4:$I$150,0),COLUMN()-COLUMN($U126)),IFERROR(OFFSET('セット情報（イレギュラーサンプル）'!$N$2,MATCH($H131,BカートセットID入力!$L$4:$L$150,0),COLUMN()-COLUMN($U126)),""))))</f>
        <v/>
      </c>
      <c r="AG131" s="53" t="str">
        <f ca="1">IFERROR(OFFSET('セット情報(宅配便）'!$P$2,MATCH($H131,BカートセットID入力!$C$4:$C$150,0),COLUMN()-COLUMN($U126)),IFERROR(OFFSET('セット情報(業務便）'!$P$2,MATCH($H131,BカートセットID入力!$F$4:$F$150,0),COLUMN()-COLUMN($U126)),IFERROR(OFFSET('セット情報（サンプル）'!$N$2,MATCH($H131,BカートセットID入力!$I$4:$I$150,0),COLUMN()-COLUMN($U126)),IFERROR(OFFSET('セット情報（イレギュラーサンプル）'!$N$2,MATCH($H131,BカートセットID入力!$L$4:$L$150,0),COLUMN()-COLUMN($U126)),""))))</f>
        <v/>
      </c>
      <c r="AH131" s="53" t="str">
        <f ca="1">IFERROR(OFFSET('セット情報(宅配便）'!$P$2,MATCH($H131,BカートセットID入力!$C$4:$C$150,0),COLUMN()-COLUMN($U126)),IFERROR(OFFSET('セット情報(業務便）'!$P$2,MATCH($H131,BカートセットID入力!$F$4:$F$150,0),COLUMN()-COLUMN($U126)),IFERROR(OFFSET('セット情報（サンプル）'!$N$2,MATCH($H131,BカートセットID入力!$I$4:$I$150,0),COLUMN()-COLUMN($U126)),IFERROR(OFFSET('セット情報（イレギュラーサンプル）'!$N$2,MATCH($H131,BカートセットID入力!$L$4:$L$150,0),COLUMN()-COLUMN($U126)),""))))</f>
        <v/>
      </c>
      <c r="AI131" s="53" t="str">
        <f ca="1">IFERROR(OFFSET('セット情報(宅配便）'!$P$2,MATCH($H131,BカートセットID入力!$C$4:$C$150,0),COLUMN()-COLUMN($U126)),IFERROR(OFFSET('セット情報(業務便）'!$P$2,MATCH($H131,BカートセットID入力!$F$4:$F$150,0),COLUMN()-COLUMN($U126)),IFERROR(OFFSET('セット情報（サンプル）'!$N$2,MATCH($H131,BカートセットID入力!$I$4:$I$150,0),COLUMN()-COLUMN($U126)),IFERROR(OFFSET('セット情報（イレギュラーサンプル）'!$N$2,MATCH($H131,BカートセットID入力!$L$4:$L$150,0),COLUMN()-COLUMN($U126)),""))))</f>
        <v/>
      </c>
      <c r="AJ131" s="53" t="str">
        <f ca="1">IFERROR(OFFSET('セット情報(宅配便）'!$P$2,MATCH($H131,BカートセットID入力!$C$4:$C$150,0),COLUMN()-COLUMN($U126)),IFERROR(OFFSET('セット情報(業務便）'!$P$2,MATCH($H131,BカートセットID入力!$F$4:$F$150,0),COLUMN()-COLUMN($U126)),IFERROR(OFFSET('セット情報（サンプル）'!$N$2,MATCH($H131,BカートセットID入力!$I$4:$I$150,0),COLUMN()-COLUMN($U126)),IFERROR(OFFSET('セット情報（イレギュラーサンプル）'!$N$2,MATCH($H131,BカートセットID入力!$L$4:$L$150,0),COLUMN()-COLUMN($U126)),""))))</f>
        <v/>
      </c>
      <c r="AK131" s="53" t="str">
        <f ca="1">IFERROR(OFFSET('セット情報(宅配便）'!$P$2,MATCH($H131,BカートセットID入力!$C$4:$C$150,0),COLUMN()-COLUMN($U126)),IFERROR(OFFSET('セット情報(業務便）'!$P$2,MATCH($H131,BカートセットID入力!$F$4:$F$150,0),COLUMN()-COLUMN($U126)),IFERROR(OFFSET('セット情報（サンプル）'!$N$2,MATCH($H131,BカートセットID入力!$I$4:$I$150,0),COLUMN()-COLUMN($U126)),IFERROR(OFFSET('セット情報（イレギュラーサンプル）'!$N$2,MATCH($H131,BカートセットID入力!$L$4:$L$150,0),COLUMN()-COLUMN($U126)),""))))</f>
        <v/>
      </c>
      <c r="AL131" s="53" t="str">
        <f ca="1">IFERROR(OFFSET('セット情報(宅配便）'!$P$2,MATCH($H131,BカートセットID入力!$C$4:$C$150,0),COLUMN()-COLUMN($U126)),IFERROR(OFFSET('セット情報(業務便）'!$P$2,MATCH($H131,BカートセットID入力!$F$4:$F$150,0),COLUMN()-COLUMN($U126)),IFERROR(OFFSET('セット情報（サンプル）'!$N$2,MATCH($H131,BカートセットID入力!$I$4:$I$150,0),COLUMN()-COLUMN($U126)),IFERROR(OFFSET('セット情報（イレギュラーサンプル）'!$N$2,MATCH($H131,BカートセットID入力!$L$4:$L$150,0),COLUMN()-COLUMN($U126)),""))))</f>
        <v/>
      </c>
      <c r="AM131" s="53" t="str">
        <f ca="1">IFERROR(OFFSET('セット情報(宅配便）'!$P$2,MATCH($H131,BカートセットID入力!$C$4:$C$150,0),COLUMN()-COLUMN($U126)),IFERROR(OFFSET('セット情報(業務便）'!$P$2,MATCH($H131,BカートセットID入力!$F$4:$F$150,0),COLUMN()-COLUMN($U126)),IFERROR(OFFSET('セット情報（サンプル）'!$N$2,MATCH($H131,BカートセットID入力!$I$4:$I$150,0),COLUMN()-COLUMN($U126)),IFERROR(OFFSET('セット情報（イレギュラーサンプル）'!$N$2,MATCH($H131,BカートセットID入力!$L$4:$L$150,0),COLUMN()-COLUMN($U126)),""))))</f>
        <v/>
      </c>
      <c r="AN131" s="53" t="str">
        <f ca="1">IFERROR(OFFSET('セット情報(宅配便）'!$P$2,MATCH($H131,BカートセットID入力!$C$4:$C$150,0),COLUMN()-COLUMN($U126)),IFERROR(OFFSET('セット情報(業務便）'!$P$2,MATCH($H131,BカートセットID入力!$F$4:$F$150,0),COLUMN()-COLUMN($U126)),IFERROR(OFFSET('セット情報（サンプル）'!$N$2,MATCH($H131,BカートセットID入力!$I$4:$I$150,0),COLUMN()-COLUMN($U126)),IFERROR(OFFSET('セット情報（イレギュラーサンプル）'!$N$2,MATCH($H131,BカートセットID入力!$L$4:$L$150,0),COLUMN()-COLUMN($U126)),""))))</f>
        <v/>
      </c>
      <c r="AO131" s="53" t="str">
        <f ca="1">IFERROR(OFFSET('セット情報(宅配便）'!$P$2,MATCH($H131,BカートセットID入力!$C$4:$C$150,0),COLUMN()-COLUMN($U126)),IFERROR(OFFSET('セット情報(業務便）'!$P$2,MATCH($H131,BカートセットID入力!$F$4:$F$150,0),COLUMN()-COLUMN($U126)),IFERROR(OFFSET('セット情報（サンプル）'!$N$2,MATCH($H131,BカートセットID入力!$I$4:$I$150,0),COLUMN()-COLUMN($U126)),IFERROR(OFFSET('セット情報（イレギュラーサンプル）'!$N$2,MATCH($H131,BカートセットID入力!$L$4:$L$150,0),COLUMN()-COLUMN($U126)),""))))</f>
        <v/>
      </c>
      <c r="AP131" s="53" t="str">
        <f ca="1">IFERROR(OFFSET('セット情報(宅配便）'!$P$2,MATCH($H131,BカートセットID入力!$C$4:$C$150,0),COLUMN()-COLUMN($U126)),IFERROR(OFFSET('セット情報(業務便）'!$P$2,MATCH($H131,BカートセットID入力!$F$4:$F$150,0),COLUMN()-COLUMN($U126)),IFERROR(OFFSET('セット情報（サンプル）'!$N$2,MATCH($H131,BカートセットID入力!$I$4:$I$150,0),COLUMN()-COLUMN($U126)),IFERROR(OFFSET('セット情報（イレギュラーサンプル）'!$N$2,MATCH($H131,BカートセットID入力!$L$4:$L$150,0),COLUMN()-COLUMN($U126)),""))))</f>
        <v/>
      </c>
      <c r="AQ131" s="53" t="str">
        <f ca="1">IFERROR(OFFSET('セット情報(宅配便）'!$P$2,MATCH($H131,BカートセットID入力!$C$4:$C$150,0),COLUMN()-COLUMN($U126)),IFERROR(OFFSET('セット情報(業務便）'!$P$2,MATCH($H131,BカートセットID入力!$F$4:$F$150,0),COLUMN()-COLUMN($U126)),IFERROR(OFFSET('セット情報（サンプル）'!$N$2,MATCH($H131,BカートセットID入力!$I$4:$I$150,0),COLUMN()-COLUMN($U126)),IFERROR(OFFSET('セット情報（イレギュラーサンプル）'!$N$2,MATCH($H131,BカートセットID入力!$L$4:$L$150,0),COLUMN()-COLUMN($U126)),""))))</f>
        <v/>
      </c>
      <c r="AR131" s="53" t="str">
        <f ca="1">IFERROR(OFFSET('セット情報(宅配便）'!$P$2,MATCH($H131,BカートセットID入力!$C$4:$C$150,0),COLUMN()-COLUMN($U126)),IFERROR(OFFSET('セット情報(業務便）'!$P$2,MATCH($H131,BカートセットID入力!$F$4:$F$150,0),COLUMN()-COLUMN($U126)),IFERROR(OFFSET('セット情報（サンプル）'!$N$2,MATCH($H131,BカートセットID入力!$I$4:$I$150,0),COLUMN()-COLUMN($U126)),IFERROR(OFFSET('セット情報（イレギュラーサンプル）'!$N$2,MATCH($H131,BカートセットID入力!$L$4:$L$150,0),COLUMN()-COLUMN($U126)),""))))</f>
        <v/>
      </c>
      <c r="AS131" s="53" t="str">
        <f ca="1">IFERROR(OFFSET('セット情報(宅配便）'!$P$2,MATCH($H131,BカートセットID入力!$C$4:$C$150,0),COLUMN()-COLUMN($U126)),IFERROR(OFFSET('セット情報(業務便）'!$P$2,MATCH($H131,BカートセットID入力!$F$4:$F$150,0),COLUMN()-COLUMN($U126)),IFERROR(OFFSET('セット情報（サンプル）'!$N$2,MATCH($H131,BカートセットID入力!$I$4:$I$150,0),COLUMN()-COLUMN($U126)),IFERROR(OFFSET('セット情報（イレギュラーサンプル）'!$N$2,MATCH($H131,BカートセットID入力!$L$4:$L$150,0),COLUMN()-COLUMN($U126)),""))))</f>
        <v/>
      </c>
      <c r="AT131" s="53" t="str">
        <f ca="1">IFERROR(OFFSET('セット情報(宅配便）'!$P$2,MATCH($H131,BカートセットID入力!$C$4:$C$150,0),COLUMN()-COLUMN($U126)),IFERROR(OFFSET('セット情報(業務便）'!$P$2,MATCH($H131,BカートセットID入力!$F$4:$F$150,0),COLUMN()-COLUMN($U126)),IFERROR(OFFSET('セット情報（サンプル）'!$N$2,MATCH($H131,BカートセットID入力!$I$4:$I$150,0),COLUMN()-COLUMN($U126)),IFERROR(OFFSET('セット情報（イレギュラーサンプル）'!$N$2,MATCH($H131,BカートセットID入力!$L$4:$L$150,0),COLUMN()-COLUMN($U126)),""))))</f>
        <v/>
      </c>
    </row>
    <row r="132" spans="1:46">
      <c r="A132" s="144"/>
      <c r="B132" s="53" t="str">
        <f>IF(ISBLANK(現行セット情報CSV!A132),"",現行セット情報CSV!A132)</f>
        <v/>
      </c>
      <c r="C132" s="53" t="str">
        <f>IF(ISBLANK(現行セット情報CSV!B132),"",現行セット情報CSV!B132)&amp;IFERROR(VLOOKUP(A132,上部フリースペースHTML!$A$3:$H$5,8,FALSE),"")</f>
        <v/>
      </c>
      <c r="D132" s="53" t="str">
        <f>IF(ISBLANK(現行セット情報CSV!C132),"",現行セット情報CSV!C132)</f>
        <v/>
      </c>
      <c r="E132" s="53" t="str">
        <f>IF(ISBLANK(現行セット情報CSV!D132),"",現行セット情報CSV!D132)</f>
        <v/>
      </c>
      <c r="F132" s="53" t="str">
        <f>IF(ISBLANK(現行セット情報CSV!E132),"",現行セット情報CSV!E132)</f>
        <v/>
      </c>
      <c r="G132" s="53" t="str">
        <f>IF(ISBLANK(現行セット情報CSV!F132),"",現行セット情報CSV!F132)</f>
        <v/>
      </c>
      <c r="H132" s="53" t="str">
        <f>IF(ISBLANK(現行セット情報CSV!G132),"",現行セット情報CSV!G132)</f>
        <v/>
      </c>
      <c r="I132" s="53" t="str">
        <f>IF(ISBLANK(現行セット情報CSV!H132),"",現行セット情報CSV!H132)</f>
        <v/>
      </c>
      <c r="J132" s="53" t="str">
        <f>IF(ISBLANK(現行セット情報CSV!I132),"",現行セット情報CSV!I132&amp;"("&amp;TEXT($J$2,"yyyy年m月")&amp;"納品から)")</f>
        <v/>
      </c>
      <c r="K132" s="53" t="str">
        <f>IF(ISBLANK(現行セット情報CSV!J132),"",現行セット情報CSV!J132)</f>
        <v/>
      </c>
      <c r="L132" s="53" t="str">
        <f>IF(ISBLANK(現行セット情報CSV!K132),"",現行セット情報CSV!K132)</f>
        <v/>
      </c>
      <c r="M132" s="53" t="str">
        <f>IF(ISBLANK(現行セット情報CSV!L132),"",現行セット情報CSV!L132)</f>
        <v/>
      </c>
      <c r="N132" s="53" t="str">
        <f>IF(ISBLANK(現行セット情報CSV!M132),"",現行セット情報CSV!M132)</f>
        <v/>
      </c>
      <c r="O132" s="53" t="str">
        <f>IF(ISBLANK(現行セット情報CSV!N132),"",現行セット情報CSV!N132)</f>
        <v/>
      </c>
      <c r="P132" s="53" t="str">
        <f>IF(ISBLANK(現行セット情報CSV!O132),"",現行セット情報CSV!O132)</f>
        <v/>
      </c>
      <c r="Q132" s="53" t="str">
        <f>IF(ISBLANK(現行セット情報CSV!P132),"",現行セット情報CSV!P132)</f>
        <v/>
      </c>
      <c r="R132" s="53" t="str">
        <f>IF(ISBLANK(現行セット情報CSV!Q132),"",現行セット情報CSV!Q132)</f>
        <v/>
      </c>
      <c r="S132" s="53" t="str">
        <f>IF(ISBLANK(現行セット情報CSV!R132),"",現行セット情報CSV!R132)</f>
        <v/>
      </c>
      <c r="T132" s="53" t="str">
        <f>IF(ISBLANK(現行セット情報CSV!S132),"",現行セット情報CSV!S132)</f>
        <v/>
      </c>
      <c r="U132" s="53" t="str">
        <f ca="1">IFERROR(OFFSET('セット情報(宅配便）'!$P$2,MATCH($H132,BカートセットID入力!$C$4:$C$150,0),COLUMN()-COLUMN($U127)),IFERROR(OFFSET('セット情報(業務便）'!$P$2,MATCH($H132,BカートセットID入力!$F$4:$F$150,0),COLUMN()-COLUMN($U127)),IFERROR(OFFSET('セット情報（サンプル）'!$N$2,MATCH($H132,BカートセットID入力!$I$4:$I$150,0),COLUMN()-COLUMN($U127)),IFERROR(OFFSET('セット情報（イレギュラーサンプル）'!$N$2,MATCH($H132,BカートセットID入力!$L$4:$L$150,0),COLUMN()-COLUMN($U127)),""))))</f>
        <v/>
      </c>
      <c r="V132" s="53" t="str">
        <f ca="1">IFERROR(OFFSET('セット情報(宅配便）'!$P$2,MATCH($H132,BカートセットID入力!$C$4:$C$150,0),COLUMN()-COLUMN($U127)),IFERROR(OFFSET('セット情報(業務便）'!$P$2,MATCH($H132,BカートセットID入力!$F$4:$F$150,0),COLUMN()-COLUMN($U127)),IFERROR(OFFSET('セット情報（サンプル）'!$N$2,MATCH($H132,BカートセットID入力!$I$4:$I$150,0),COLUMN()-COLUMN($U127)),IFERROR(OFFSET('セット情報（イレギュラーサンプル）'!$N$2,MATCH($H132,BカートセットID入力!$L$4:$L$150,0),COLUMN()-COLUMN($U127)),""))))</f>
        <v/>
      </c>
      <c r="W132" s="53" t="str">
        <f ca="1">IFERROR(OFFSET('セット情報(宅配便）'!$P$2,MATCH($H132,BカートセットID入力!$C$4:$C$150,0),COLUMN()-COLUMN($U127)),IFERROR(OFFSET('セット情報(業務便）'!$P$2,MATCH($H132,BカートセットID入力!$F$4:$F$150,0),COLUMN()-COLUMN($U127)),IFERROR(OFFSET('セット情報（サンプル）'!$N$2,MATCH($H132,BカートセットID入力!$I$4:$I$150,0),COLUMN()-COLUMN($U127)),IFERROR(OFFSET('セット情報（イレギュラーサンプル）'!$N$2,MATCH($H132,BカートセットID入力!$L$4:$L$150,0),COLUMN()-COLUMN($U127)),""))))</f>
        <v/>
      </c>
      <c r="X132" s="53" t="str">
        <f ca="1">IFERROR(OFFSET('セット情報(宅配便）'!$P$2,MATCH($H132,BカートセットID入力!$C$4:$C$150,0),COLUMN()-COLUMN($U127)),IFERROR(OFFSET('セット情報(業務便）'!$P$2,MATCH($H132,BカートセットID入力!$F$4:$F$150,0),COLUMN()-COLUMN($U127)),IFERROR(OFFSET('セット情報（サンプル）'!$N$2,MATCH($H132,BカートセットID入力!$I$4:$I$150,0),COLUMN()-COLUMN($U127)),IFERROR(OFFSET('セット情報（イレギュラーサンプル）'!$N$2,MATCH($H132,BカートセットID入力!$L$4:$L$150,0),COLUMN()-COLUMN($U127)),""))))</f>
        <v/>
      </c>
      <c r="Y132" s="53" t="str">
        <f ca="1">IFERROR(OFFSET('セット情報(宅配便）'!$P$2,MATCH($H132,BカートセットID入力!$C$4:$C$150,0),COLUMN()-COLUMN($U127)),IFERROR(OFFSET('セット情報(業務便）'!$P$2,MATCH($H132,BカートセットID入力!$F$4:$F$150,0),COLUMN()-COLUMN($U127)),IFERROR(OFFSET('セット情報（サンプル）'!$N$2,MATCH($H132,BカートセットID入力!$I$4:$I$150,0),COLUMN()-COLUMN($U127)),IFERROR(OFFSET('セット情報（イレギュラーサンプル）'!$N$2,MATCH($H132,BカートセットID入力!$L$4:$L$150,0),COLUMN()-COLUMN($U127)),""))))</f>
        <v/>
      </c>
      <c r="Z132" s="53" t="str">
        <f ca="1">IFERROR(OFFSET('セット情報(宅配便）'!$P$2,MATCH($H132,BカートセットID入力!$C$4:$C$150,0),COLUMN()-COLUMN($U127)),IFERROR(OFFSET('セット情報(業務便）'!$P$2,MATCH($H132,BカートセットID入力!$F$4:$F$150,0),COLUMN()-COLUMN($U127)),IFERROR(OFFSET('セット情報（サンプル）'!$N$2,MATCH($H132,BカートセットID入力!$I$4:$I$150,0),COLUMN()-COLUMN($U127)),IFERROR(OFFSET('セット情報（イレギュラーサンプル）'!$N$2,MATCH($H132,BカートセットID入力!$L$4:$L$150,0),COLUMN()-COLUMN($U127)),""))))</f>
        <v/>
      </c>
      <c r="AA132" s="53" t="str">
        <f ca="1">IFERROR(OFFSET('セット情報(宅配便）'!$P$2,MATCH($H132,BカートセットID入力!$C$4:$C$150,0),COLUMN()-COLUMN($U127)),IFERROR(OFFSET('セット情報(業務便）'!$P$2,MATCH($H132,BカートセットID入力!$F$4:$F$150,0),COLUMN()-COLUMN($U127)),IFERROR(OFFSET('セット情報（サンプル）'!$N$2,MATCH($H132,BカートセットID入力!$I$4:$I$150,0),COLUMN()-COLUMN($U127)),IFERROR(OFFSET('セット情報（イレギュラーサンプル）'!$N$2,MATCH($H132,BカートセットID入力!$L$4:$L$150,0),COLUMN()-COLUMN($U127)),""))))</f>
        <v/>
      </c>
      <c r="AB132" s="53" t="str">
        <f ca="1">IFERROR(OFFSET('セット情報(宅配便）'!$P$2,MATCH($H132,BカートセットID入力!$C$4:$C$150,0),COLUMN()-COLUMN($U127)),IFERROR(OFFSET('セット情報(業務便）'!$P$2,MATCH($H132,BカートセットID入力!$F$4:$F$150,0),COLUMN()-COLUMN($U127)),IFERROR(OFFSET('セット情報（サンプル）'!$N$2,MATCH($H132,BカートセットID入力!$I$4:$I$150,0),COLUMN()-COLUMN($U127)),IFERROR(OFFSET('セット情報（イレギュラーサンプル）'!$N$2,MATCH($H132,BカートセットID入力!$L$4:$L$150,0),COLUMN()-COLUMN($U127)),""))))</f>
        <v/>
      </c>
      <c r="AC132" s="53" t="str">
        <f ca="1">IFERROR(OFFSET('セット情報(宅配便）'!$P$2,MATCH($H132,BカートセットID入力!$C$4:$C$150,0),COLUMN()-COLUMN($U127)),IFERROR(OFFSET('セット情報(業務便）'!$P$2,MATCH($H132,BカートセットID入力!$F$4:$F$150,0),COLUMN()-COLUMN($U127)),IFERROR(OFFSET('セット情報（サンプル）'!$N$2,MATCH($H132,BカートセットID入力!$I$4:$I$150,0),COLUMN()-COLUMN($U127)),IFERROR(OFFSET('セット情報（イレギュラーサンプル）'!$N$2,MATCH($H132,BカートセットID入力!$L$4:$L$150,0),COLUMN()-COLUMN($U127)),""))))</f>
        <v/>
      </c>
      <c r="AD132" s="53" t="str">
        <f ca="1">IFERROR(OFFSET('セット情報(宅配便）'!$P$2,MATCH($H132,BカートセットID入力!$C$4:$C$150,0),COLUMN()-COLUMN($U127)),IFERROR(OFFSET('セット情報(業務便）'!$P$2,MATCH($H132,BカートセットID入力!$F$4:$F$150,0),COLUMN()-COLUMN($U127)),IFERROR(OFFSET('セット情報（サンプル）'!$N$2,MATCH($H132,BカートセットID入力!$I$4:$I$150,0),COLUMN()-COLUMN($U127)),IFERROR(OFFSET('セット情報（イレギュラーサンプル）'!$N$2,MATCH($H132,BカートセットID入力!$L$4:$L$150,0),COLUMN()-COLUMN($U127)),""))))</f>
        <v/>
      </c>
      <c r="AE132" s="53" t="str">
        <f ca="1">IFERROR(OFFSET('セット情報(宅配便）'!$P$2,MATCH($H132,BカートセットID入力!$C$4:$C$150,0),COLUMN()-COLUMN($U127)),IFERROR(OFFSET('セット情報(業務便）'!$P$2,MATCH($H132,BカートセットID入力!$F$4:$F$150,0),COLUMN()-COLUMN($U127)),IFERROR(OFFSET('セット情報（サンプル）'!$N$2,MATCH($H132,BカートセットID入力!$I$4:$I$150,0),COLUMN()-COLUMN($U127)),IFERROR(OFFSET('セット情報（イレギュラーサンプル）'!$N$2,MATCH($H132,BカートセットID入力!$L$4:$L$150,0),COLUMN()-COLUMN($U127)),""))))</f>
        <v/>
      </c>
      <c r="AF132" s="53" t="str">
        <f ca="1">IFERROR(OFFSET('セット情報(宅配便）'!$P$2,MATCH($H132,BカートセットID入力!$C$4:$C$150,0),COLUMN()-COLUMN($U127)),IFERROR(OFFSET('セット情報(業務便）'!$P$2,MATCH($H132,BカートセットID入力!$F$4:$F$150,0),COLUMN()-COLUMN($U127)),IFERROR(OFFSET('セット情報（サンプル）'!$N$2,MATCH($H132,BカートセットID入力!$I$4:$I$150,0),COLUMN()-COLUMN($U127)),IFERROR(OFFSET('セット情報（イレギュラーサンプル）'!$N$2,MATCH($H132,BカートセットID入力!$L$4:$L$150,0),COLUMN()-COLUMN($U127)),""))))</f>
        <v/>
      </c>
      <c r="AG132" s="53" t="str">
        <f ca="1">IFERROR(OFFSET('セット情報(宅配便）'!$P$2,MATCH($H132,BカートセットID入力!$C$4:$C$150,0),COLUMN()-COLUMN($U127)),IFERROR(OFFSET('セット情報(業務便）'!$P$2,MATCH($H132,BカートセットID入力!$F$4:$F$150,0),COLUMN()-COLUMN($U127)),IFERROR(OFFSET('セット情報（サンプル）'!$N$2,MATCH($H132,BカートセットID入力!$I$4:$I$150,0),COLUMN()-COLUMN($U127)),IFERROR(OFFSET('セット情報（イレギュラーサンプル）'!$N$2,MATCH($H132,BカートセットID入力!$L$4:$L$150,0),COLUMN()-COLUMN($U127)),""))))</f>
        <v/>
      </c>
      <c r="AH132" s="53" t="str">
        <f ca="1">IFERROR(OFFSET('セット情報(宅配便）'!$P$2,MATCH($H132,BカートセットID入力!$C$4:$C$150,0),COLUMN()-COLUMN($U127)),IFERROR(OFFSET('セット情報(業務便）'!$P$2,MATCH($H132,BカートセットID入力!$F$4:$F$150,0),COLUMN()-COLUMN($U127)),IFERROR(OFFSET('セット情報（サンプル）'!$N$2,MATCH($H132,BカートセットID入力!$I$4:$I$150,0),COLUMN()-COLUMN($U127)),IFERROR(OFFSET('セット情報（イレギュラーサンプル）'!$N$2,MATCH($H132,BカートセットID入力!$L$4:$L$150,0),COLUMN()-COLUMN($U127)),""))))</f>
        <v/>
      </c>
      <c r="AI132" s="53" t="str">
        <f ca="1">IFERROR(OFFSET('セット情報(宅配便）'!$P$2,MATCH($H132,BカートセットID入力!$C$4:$C$150,0),COLUMN()-COLUMN($U127)),IFERROR(OFFSET('セット情報(業務便）'!$P$2,MATCH($H132,BカートセットID入力!$F$4:$F$150,0),COLUMN()-COLUMN($U127)),IFERROR(OFFSET('セット情報（サンプル）'!$N$2,MATCH($H132,BカートセットID入力!$I$4:$I$150,0),COLUMN()-COLUMN($U127)),IFERROR(OFFSET('セット情報（イレギュラーサンプル）'!$N$2,MATCH($H132,BカートセットID入力!$L$4:$L$150,0),COLUMN()-COLUMN($U127)),""))))</f>
        <v/>
      </c>
      <c r="AJ132" s="53" t="str">
        <f ca="1">IFERROR(OFFSET('セット情報(宅配便）'!$P$2,MATCH($H132,BカートセットID入力!$C$4:$C$150,0),COLUMN()-COLUMN($U127)),IFERROR(OFFSET('セット情報(業務便）'!$P$2,MATCH($H132,BカートセットID入力!$F$4:$F$150,0),COLUMN()-COLUMN($U127)),IFERROR(OFFSET('セット情報（サンプル）'!$N$2,MATCH($H132,BカートセットID入力!$I$4:$I$150,0),COLUMN()-COLUMN($U127)),IFERROR(OFFSET('セット情報（イレギュラーサンプル）'!$N$2,MATCH($H132,BカートセットID入力!$L$4:$L$150,0),COLUMN()-COLUMN($U127)),""))))</f>
        <v/>
      </c>
      <c r="AK132" s="53" t="str">
        <f ca="1">IFERROR(OFFSET('セット情報(宅配便）'!$P$2,MATCH($H132,BカートセットID入力!$C$4:$C$150,0),COLUMN()-COLUMN($U127)),IFERROR(OFFSET('セット情報(業務便）'!$P$2,MATCH($H132,BカートセットID入力!$F$4:$F$150,0),COLUMN()-COLUMN($U127)),IFERROR(OFFSET('セット情報（サンプル）'!$N$2,MATCH($H132,BカートセットID入力!$I$4:$I$150,0),COLUMN()-COLUMN($U127)),IFERROR(OFFSET('セット情報（イレギュラーサンプル）'!$N$2,MATCH($H132,BカートセットID入力!$L$4:$L$150,0),COLUMN()-COLUMN($U127)),""))))</f>
        <v/>
      </c>
      <c r="AL132" s="53" t="str">
        <f ca="1">IFERROR(OFFSET('セット情報(宅配便）'!$P$2,MATCH($H132,BカートセットID入力!$C$4:$C$150,0),COLUMN()-COLUMN($U127)),IFERROR(OFFSET('セット情報(業務便）'!$P$2,MATCH($H132,BカートセットID入力!$F$4:$F$150,0),COLUMN()-COLUMN($U127)),IFERROR(OFFSET('セット情報（サンプル）'!$N$2,MATCH($H132,BカートセットID入力!$I$4:$I$150,0),COLUMN()-COLUMN($U127)),IFERROR(OFFSET('セット情報（イレギュラーサンプル）'!$N$2,MATCH($H132,BカートセットID入力!$L$4:$L$150,0),COLUMN()-COLUMN($U127)),""))))</f>
        <v/>
      </c>
      <c r="AM132" s="53" t="str">
        <f ca="1">IFERROR(OFFSET('セット情報(宅配便）'!$P$2,MATCH($H132,BカートセットID入力!$C$4:$C$150,0),COLUMN()-COLUMN($U127)),IFERROR(OFFSET('セット情報(業務便）'!$P$2,MATCH($H132,BカートセットID入力!$F$4:$F$150,0),COLUMN()-COLUMN($U127)),IFERROR(OFFSET('セット情報（サンプル）'!$N$2,MATCH($H132,BカートセットID入力!$I$4:$I$150,0),COLUMN()-COLUMN($U127)),IFERROR(OFFSET('セット情報（イレギュラーサンプル）'!$N$2,MATCH($H132,BカートセットID入力!$L$4:$L$150,0),COLUMN()-COLUMN($U127)),""))))</f>
        <v/>
      </c>
      <c r="AN132" s="53" t="str">
        <f ca="1">IFERROR(OFFSET('セット情報(宅配便）'!$P$2,MATCH($H132,BカートセットID入力!$C$4:$C$150,0),COLUMN()-COLUMN($U127)),IFERROR(OFFSET('セット情報(業務便）'!$P$2,MATCH($H132,BカートセットID入力!$F$4:$F$150,0),COLUMN()-COLUMN($U127)),IFERROR(OFFSET('セット情報（サンプル）'!$N$2,MATCH($H132,BカートセットID入力!$I$4:$I$150,0),COLUMN()-COLUMN($U127)),IFERROR(OFFSET('セット情報（イレギュラーサンプル）'!$N$2,MATCH($H132,BカートセットID入力!$L$4:$L$150,0),COLUMN()-COLUMN($U127)),""))))</f>
        <v/>
      </c>
      <c r="AO132" s="53" t="str">
        <f ca="1">IFERROR(OFFSET('セット情報(宅配便）'!$P$2,MATCH($H132,BカートセットID入力!$C$4:$C$150,0),COLUMN()-COLUMN($U127)),IFERROR(OFFSET('セット情報(業務便）'!$P$2,MATCH($H132,BカートセットID入力!$F$4:$F$150,0),COLUMN()-COLUMN($U127)),IFERROR(OFFSET('セット情報（サンプル）'!$N$2,MATCH($H132,BカートセットID入力!$I$4:$I$150,0),COLUMN()-COLUMN($U127)),IFERROR(OFFSET('セット情報（イレギュラーサンプル）'!$N$2,MATCH($H132,BカートセットID入力!$L$4:$L$150,0),COLUMN()-COLUMN($U127)),""))))</f>
        <v/>
      </c>
      <c r="AP132" s="53" t="str">
        <f ca="1">IFERROR(OFFSET('セット情報(宅配便）'!$P$2,MATCH($H132,BカートセットID入力!$C$4:$C$150,0),COLUMN()-COLUMN($U127)),IFERROR(OFFSET('セット情報(業務便）'!$P$2,MATCH($H132,BカートセットID入力!$F$4:$F$150,0),COLUMN()-COLUMN($U127)),IFERROR(OFFSET('セット情報（サンプル）'!$N$2,MATCH($H132,BカートセットID入力!$I$4:$I$150,0),COLUMN()-COLUMN($U127)),IFERROR(OFFSET('セット情報（イレギュラーサンプル）'!$N$2,MATCH($H132,BカートセットID入力!$L$4:$L$150,0),COLUMN()-COLUMN($U127)),""))))</f>
        <v/>
      </c>
      <c r="AQ132" s="53" t="str">
        <f ca="1">IFERROR(OFFSET('セット情報(宅配便）'!$P$2,MATCH($H132,BカートセットID入力!$C$4:$C$150,0),COLUMN()-COLUMN($U127)),IFERROR(OFFSET('セット情報(業務便）'!$P$2,MATCH($H132,BカートセットID入力!$F$4:$F$150,0),COLUMN()-COLUMN($U127)),IFERROR(OFFSET('セット情報（サンプル）'!$N$2,MATCH($H132,BカートセットID入力!$I$4:$I$150,0),COLUMN()-COLUMN($U127)),IFERROR(OFFSET('セット情報（イレギュラーサンプル）'!$N$2,MATCH($H132,BカートセットID入力!$L$4:$L$150,0),COLUMN()-COLUMN($U127)),""))))</f>
        <v/>
      </c>
      <c r="AR132" s="53" t="str">
        <f ca="1">IFERROR(OFFSET('セット情報(宅配便）'!$P$2,MATCH($H132,BカートセットID入力!$C$4:$C$150,0),COLUMN()-COLUMN($U127)),IFERROR(OFFSET('セット情報(業務便）'!$P$2,MATCH($H132,BカートセットID入力!$F$4:$F$150,0),COLUMN()-COLUMN($U127)),IFERROR(OFFSET('セット情報（サンプル）'!$N$2,MATCH($H132,BカートセットID入力!$I$4:$I$150,0),COLUMN()-COLUMN($U127)),IFERROR(OFFSET('セット情報（イレギュラーサンプル）'!$N$2,MATCH($H132,BカートセットID入力!$L$4:$L$150,0),COLUMN()-COLUMN($U127)),""))))</f>
        <v/>
      </c>
      <c r="AS132" s="53" t="str">
        <f ca="1">IFERROR(OFFSET('セット情報(宅配便）'!$P$2,MATCH($H132,BカートセットID入力!$C$4:$C$150,0),COLUMN()-COLUMN($U127)),IFERROR(OFFSET('セット情報(業務便）'!$P$2,MATCH($H132,BカートセットID入力!$F$4:$F$150,0),COLUMN()-COLUMN($U127)),IFERROR(OFFSET('セット情報（サンプル）'!$N$2,MATCH($H132,BカートセットID入力!$I$4:$I$150,0),COLUMN()-COLUMN($U127)),IFERROR(OFFSET('セット情報（イレギュラーサンプル）'!$N$2,MATCH($H132,BカートセットID入力!$L$4:$L$150,0),COLUMN()-COLUMN($U127)),""))))</f>
        <v/>
      </c>
      <c r="AT132" s="53" t="str">
        <f ca="1">IFERROR(OFFSET('セット情報(宅配便）'!$P$2,MATCH($H132,BカートセットID入力!$C$4:$C$150,0),COLUMN()-COLUMN($U127)),IFERROR(OFFSET('セット情報(業務便）'!$P$2,MATCH($H132,BカートセットID入力!$F$4:$F$150,0),COLUMN()-COLUMN($U127)),IFERROR(OFFSET('セット情報（サンプル）'!$N$2,MATCH($H132,BカートセットID入力!$I$4:$I$150,0),COLUMN()-COLUMN($U127)),IFERROR(OFFSET('セット情報（イレギュラーサンプル）'!$N$2,MATCH($H132,BカートセットID入力!$L$4:$L$150,0),COLUMN()-COLUMN($U127)),""))))</f>
        <v/>
      </c>
    </row>
    <row r="133" spans="1:46">
      <c r="A133" s="144"/>
      <c r="B133" s="53" t="str">
        <f>IF(ISBLANK(現行セット情報CSV!A133),"",現行セット情報CSV!A133)</f>
        <v/>
      </c>
      <c r="C133" s="53" t="str">
        <f>IF(ISBLANK(現行セット情報CSV!B133),"",現行セット情報CSV!B133)&amp;IFERROR(VLOOKUP(A133,上部フリースペースHTML!$A$3:$H$5,8,FALSE),"")</f>
        <v/>
      </c>
      <c r="D133" s="53" t="str">
        <f>IF(ISBLANK(現行セット情報CSV!C133),"",現行セット情報CSV!C133)</f>
        <v/>
      </c>
      <c r="E133" s="53" t="str">
        <f>IF(ISBLANK(現行セット情報CSV!D133),"",現行セット情報CSV!D133)</f>
        <v/>
      </c>
      <c r="F133" s="53" t="str">
        <f>IF(ISBLANK(現行セット情報CSV!E133),"",現行セット情報CSV!E133)</f>
        <v/>
      </c>
      <c r="G133" s="53" t="str">
        <f>IF(ISBLANK(現行セット情報CSV!F133),"",現行セット情報CSV!F133)</f>
        <v/>
      </c>
      <c r="H133" s="53" t="str">
        <f>IF(ISBLANK(現行セット情報CSV!G133),"",現行セット情報CSV!G133)</f>
        <v/>
      </c>
      <c r="I133" s="53" t="str">
        <f>IF(ISBLANK(現行セット情報CSV!H133),"",現行セット情報CSV!H133)</f>
        <v/>
      </c>
      <c r="J133" s="53" t="str">
        <f>IF(ISBLANK(現行セット情報CSV!I133),"",現行セット情報CSV!I133&amp;"("&amp;TEXT($J$2,"yyyy年m月")&amp;"納品から)")</f>
        <v/>
      </c>
      <c r="K133" s="53" t="str">
        <f>IF(ISBLANK(現行セット情報CSV!J133),"",現行セット情報CSV!J133)</f>
        <v/>
      </c>
      <c r="L133" s="53" t="str">
        <f>IF(ISBLANK(現行セット情報CSV!K133),"",現行セット情報CSV!K133)</f>
        <v/>
      </c>
      <c r="M133" s="53" t="str">
        <f>IF(ISBLANK(現行セット情報CSV!L133),"",現行セット情報CSV!L133)</f>
        <v/>
      </c>
      <c r="N133" s="53" t="str">
        <f>IF(ISBLANK(現行セット情報CSV!M133),"",現行セット情報CSV!M133)</f>
        <v/>
      </c>
      <c r="O133" s="53" t="str">
        <f>IF(ISBLANK(現行セット情報CSV!N133),"",現行セット情報CSV!N133)</f>
        <v/>
      </c>
      <c r="P133" s="53" t="str">
        <f>IF(ISBLANK(現行セット情報CSV!O133),"",現行セット情報CSV!O133)</f>
        <v/>
      </c>
      <c r="Q133" s="53" t="str">
        <f>IF(ISBLANK(現行セット情報CSV!P133),"",現行セット情報CSV!P133)</f>
        <v/>
      </c>
      <c r="R133" s="53" t="str">
        <f>IF(ISBLANK(現行セット情報CSV!Q133),"",現行セット情報CSV!Q133)</f>
        <v/>
      </c>
      <c r="S133" s="53" t="str">
        <f>IF(ISBLANK(現行セット情報CSV!R133),"",現行セット情報CSV!R133)</f>
        <v/>
      </c>
      <c r="T133" s="53" t="str">
        <f>IF(ISBLANK(現行セット情報CSV!S133),"",現行セット情報CSV!S133)</f>
        <v/>
      </c>
      <c r="U133" s="53" t="str">
        <f ca="1">IFERROR(OFFSET('セット情報(宅配便）'!$P$2,MATCH($H133,BカートセットID入力!$C$4:$C$150,0),COLUMN()-COLUMN($U128)),IFERROR(OFFSET('セット情報(業務便）'!$P$2,MATCH($H133,BカートセットID入力!$F$4:$F$150,0),COLUMN()-COLUMN($U128)),IFERROR(OFFSET('セット情報（サンプル）'!$N$2,MATCH($H133,BカートセットID入力!$I$4:$I$150,0),COLUMN()-COLUMN($U128)),IFERROR(OFFSET('セット情報（イレギュラーサンプル）'!$N$2,MATCH($H133,BカートセットID入力!$L$4:$L$150,0),COLUMN()-COLUMN($U128)),""))))</f>
        <v/>
      </c>
      <c r="V133" s="53" t="str">
        <f ca="1">IFERROR(OFFSET('セット情報(宅配便）'!$P$2,MATCH($H133,BカートセットID入力!$C$4:$C$150,0),COLUMN()-COLUMN($U128)),IFERROR(OFFSET('セット情報(業務便）'!$P$2,MATCH($H133,BカートセットID入力!$F$4:$F$150,0),COLUMN()-COLUMN($U128)),IFERROR(OFFSET('セット情報（サンプル）'!$N$2,MATCH($H133,BカートセットID入力!$I$4:$I$150,0),COLUMN()-COLUMN($U128)),IFERROR(OFFSET('セット情報（イレギュラーサンプル）'!$N$2,MATCH($H133,BカートセットID入力!$L$4:$L$150,0),COLUMN()-COLUMN($U128)),""))))</f>
        <v/>
      </c>
      <c r="W133" s="53" t="str">
        <f ca="1">IFERROR(OFFSET('セット情報(宅配便）'!$P$2,MATCH($H133,BカートセットID入力!$C$4:$C$150,0),COLUMN()-COLUMN($U128)),IFERROR(OFFSET('セット情報(業務便）'!$P$2,MATCH($H133,BカートセットID入力!$F$4:$F$150,0),COLUMN()-COLUMN($U128)),IFERROR(OFFSET('セット情報（サンプル）'!$N$2,MATCH($H133,BカートセットID入力!$I$4:$I$150,0),COLUMN()-COLUMN($U128)),IFERROR(OFFSET('セット情報（イレギュラーサンプル）'!$N$2,MATCH($H133,BカートセットID入力!$L$4:$L$150,0),COLUMN()-COLUMN($U128)),""))))</f>
        <v/>
      </c>
      <c r="X133" s="53" t="str">
        <f ca="1">IFERROR(OFFSET('セット情報(宅配便）'!$P$2,MATCH($H133,BカートセットID入力!$C$4:$C$150,0),COLUMN()-COLUMN($U128)),IFERROR(OFFSET('セット情報(業務便）'!$P$2,MATCH($H133,BカートセットID入力!$F$4:$F$150,0),COLUMN()-COLUMN($U128)),IFERROR(OFFSET('セット情報（サンプル）'!$N$2,MATCH($H133,BカートセットID入力!$I$4:$I$150,0),COLUMN()-COLUMN($U128)),IFERROR(OFFSET('セット情報（イレギュラーサンプル）'!$N$2,MATCH($H133,BカートセットID入力!$L$4:$L$150,0),COLUMN()-COLUMN($U128)),""))))</f>
        <v/>
      </c>
      <c r="Y133" s="53" t="str">
        <f ca="1">IFERROR(OFFSET('セット情報(宅配便）'!$P$2,MATCH($H133,BカートセットID入力!$C$4:$C$150,0),COLUMN()-COLUMN($U128)),IFERROR(OFFSET('セット情報(業務便）'!$P$2,MATCH($H133,BカートセットID入力!$F$4:$F$150,0),COLUMN()-COLUMN($U128)),IFERROR(OFFSET('セット情報（サンプル）'!$N$2,MATCH($H133,BカートセットID入力!$I$4:$I$150,0),COLUMN()-COLUMN($U128)),IFERROR(OFFSET('セット情報（イレギュラーサンプル）'!$N$2,MATCH($H133,BカートセットID入力!$L$4:$L$150,0),COLUMN()-COLUMN($U128)),""))))</f>
        <v/>
      </c>
      <c r="Z133" s="53" t="str">
        <f ca="1">IFERROR(OFFSET('セット情報(宅配便）'!$P$2,MATCH($H133,BカートセットID入力!$C$4:$C$150,0),COLUMN()-COLUMN($U128)),IFERROR(OFFSET('セット情報(業務便）'!$P$2,MATCH($H133,BカートセットID入力!$F$4:$F$150,0),COLUMN()-COLUMN($U128)),IFERROR(OFFSET('セット情報（サンプル）'!$N$2,MATCH($H133,BカートセットID入力!$I$4:$I$150,0),COLUMN()-COLUMN($U128)),IFERROR(OFFSET('セット情報（イレギュラーサンプル）'!$N$2,MATCH($H133,BカートセットID入力!$L$4:$L$150,0),COLUMN()-COLUMN($U128)),""))))</f>
        <v/>
      </c>
      <c r="AA133" s="53" t="str">
        <f ca="1">IFERROR(OFFSET('セット情報(宅配便）'!$P$2,MATCH($H133,BカートセットID入力!$C$4:$C$150,0),COLUMN()-COLUMN($U128)),IFERROR(OFFSET('セット情報(業務便）'!$P$2,MATCH($H133,BカートセットID入力!$F$4:$F$150,0),COLUMN()-COLUMN($U128)),IFERROR(OFFSET('セット情報（サンプル）'!$N$2,MATCH($H133,BカートセットID入力!$I$4:$I$150,0),COLUMN()-COLUMN($U128)),IFERROR(OFFSET('セット情報（イレギュラーサンプル）'!$N$2,MATCH($H133,BカートセットID入力!$L$4:$L$150,0),COLUMN()-COLUMN($U128)),""))))</f>
        <v/>
      </c>
      <c r="AB133" s="53" t="str">
        <f ca="1">IFERROR(OFFSET('セット情報(宅配便）'!$P$2,MATCH($H133,BカートセットID入力!$C$4:$C$150,0),COLUMN()-COLUMN($U128)),IFERROR(OFFSET('セット情報(業務便）'!$P$2,MATCH($H133,BカートセットID入力!$F$4:$F$150,0),COLUMN()-COLUMN($U128)),IFERROR(OFFSET('セット情報（サンプル）'!$N$2,MATCH($H133,BカートセットID入力!$I$4:$I$150,0),COLUMN()-COLUMN($U128)),IFERROR(OFFSET('セット情報（イレギュラーサンプル）'!$N$2,MATCH($H133,BカートセットID入力!$L$4:$L$150,0),COLUMN()-COLUMN($U128)),""))))</f>
        <v/>
      </c>
      <c r="AC133" s="53" t="str">
        <f ca="1">IFERROR(OFFSET('セット情報(宅配便）'!$P$2,MATCH($H133,BカートセットID入力!$C$4:$C$150,0),COLUMN()-COLUMN($U128)),IFERROR(OFFSET('セット情報(業務便）'!$P$2,MATCH($H133,BカートセットID入力!$F$4:$F$150,0),COLUMN()-COLUMN($U128)),IFERROR(OFFSET('セット情報（サンプル）'!$N$2,MATCH($H133,BカートセットID入力!$I$4:$I$150,0),COLUMN()-COLUMN($U128)),IFERROR(OFFSET('セット情報（イレギュラーサンプル）'!$N$2,MATCH($H133,BカートセットID入力!$L$4:$L$150,0),COLUMN()-COLUMN($U128)),""))))</f>
        <v/>
      </c>
      <c r="AD133" s="53" t="str">
        <f ca="1">IFERROR(OFFSET('セット情報(宅配便）'!$P$2,MATCH($H133,BカートセットID入力!$C$4:$C$150,0),COLUMN()-COLUMN($U128)),IFERROR(OFFSET('セット情報(業務便）'!$P$2,MATCH($H133,BカートセットID入力!$F$4:$F$150,0),COLUMN()-COLUMN($U128)),IFERROR(OFFSET('セット情報（サンプル）'!$N$2,MATCH($H133,BカートセットID入力!$I$4:$I$150,0),COLUMN()-COLUMN($U128)),IFERROR(OFFSET('セット情報（イレギュラーサンプル）'!$N$2,MATCH($H133,BカートセットID入力!$L$4:$L$150,0),COLUMN()-COLUMN($U128)),""))))</f>
        <v/>
      </c>
      <c r="AE133" s="53" t="str">
        <f ca="1">IFERROR(OFFSET('セット情報(宅配便）'!$P$2,MATCH($H133,BカートセットID入力!$C$4:$C$150,0),COLUMN()-COLUMN($U128)),IFERROR(OFFSET('セット情報(業務便）'!$P$2,MATCH($H133,BカートセットID入力!$F$4:$F$150,0),COLUMN()-COLUMN($U128)),IFERROR(OFFSET('セット情報（サンプル）'!$N$2,MATCH($H133,BカートセットID入力!$I$4:$I$150,0),COLUMN()-COLUMN($U128)),IFERROR(OFFSET('セット情報（イレギュラーサンプル）'!$N$2,MATCH($H133,BカートセットID入力!$L$4:$L$150,0),COLUMN()-COLUMN($U128)),""))))</f>
        <v/>
      </c>
      <c r="AF133" s="53" t="str">
        <f ca="1">IFERROR(OFFSET('セット情報(宅配便）'!$P$2,MATCH($H133,BカートセットID入力!$C$4:$C$150,0),COLUMN()-COLUMN($U128)),IFERROR(OFFSET('セット情報(業務便）'!$P$2,MATCH($H133,BカートセットID入力!$F$4:$F$150,0),COLUMN()-COLUMN($U128)),IFERROR(OFFSET('セット情報（サンプル）'!$N$2,MATCH($H133,BカートセットID入力!$I$4:$I$150,0),COLUMN()-COLUMN($U128)),IFERROR(OFFSET('セット情報（イレギュラーサンプル）'!$N$2,MATCH($H133,BカートセットID入力!$L$4:$L$150,0),COLUMN()-COLUMN($U128)),""))))</f>
        <v/>
      </c>
      <c r="AG133" s="53" t="str">
        <f ca="1">IFERROR(OFFSET('セット情報(宅配便）'!$P$2,MATCH($H133,BカートセットID入力!$C$4:$C$150,0),COLUMN()-COLUMN($U128)),IFERROR(OFFSET('セット情報(業務便）'!$P$2,MATCH($H133,BカートセットID入力!$F$4:$F$150,0),COLUMN()-COLUMN($U128)),IFERROR(OFFSET('セット情報（サンプル）'!$N$2,MATCH($H133,BカートセットID入力!$I$4:$I$150,0),COLUMN()-COLUMN($U128)),IFERROR(OFFSET('セット情報（イレギュラーサンプル）'!$N$2,MATCH($H133,BカートセットID入力!$L$4:$L$150,0),COLUMN()-COLUMN($U128)),""))))</f>
        <v/>
      </c>
      <c r="AH133" s="53" t="str">
        <f ca="1">IFERROR(OFFSET('セット情報(宅配便）'!$P$2,MATCH($H133,BカートセットID入力!$C$4:$C$150,0),COLUMN()-COLUMN($U128)),IFERROR(OFFSET('セット情報(業務便）'!$P$2,MATCH($H133,BカートセットID入力!$F$4:$F$150,0),COLUMN()-COLUMN($U128)),IFERROR(OFFSET('セット情報（サンプル）'!$N$2,MATCH($H133,BカートセットID入力!$I$4:$I$150,0),COLUMN()-COLUMN($U128)),IFERROR(OFFSET('セット情報（イレギュラーサンプル）'!$N$2,MATCH($H133,BカートセットID入力!$L$4:$L$150,0),COLUMN()-COLUMN($U128)),""))))</f>
        <v/>
      </c>
      <c r="AI133" s="53" t="str">
        <f ca="1">IFERROR(OFFSET('セット情報(宅配便）'!$P$2,MATCH($H133,BカートセットID入力!$C$4:$C$150,0),COLUMN()-COLUMN($U128)),IFERROR(OFFSET('セット情報(業務便）'!$P$2,MATCH($H133,BカートセットID入力!$F$4:$F$150,0),COLUMN()-COLUMN($U128)),IFERROR(OFFSET('セット情報（サンプル）'!$N$2,MATCH($H133,BカートセットID入力!$I$4:$I$150,0),COLUMN()-COLUMN($U128)),IFERROR(OFFSET('セット情報（イレギュラーサンプル）'!$N$2,MATCH($H133,BカートセットID入力!$L$4:$L$150,0),COLUMN()-COLUMN($U128)),""))))</f>
        <v/>
      </c>
      <c r="AJ133" s="53" t="str">
        <f ca="1">IFERROR(OFFSET('セット情報(宅配便）'!$P$2,MATCH($H133,BカートセットID入力!$C$4:$C$150,0),COLUMN()-COLUMN($U128)),IFERROR(OFFSET('セット情報(業務便）'!$P$2,MATCH($H133,BカートセットID入力!$F$4:$F$150,0),COLUMN()-COLUMN($U128)),IFERROR(OFFSET('セット情報（サンプル）'!$N$2,MATCH($H133,BカートセットID入力!$I$4:$I$150,0),COLUMN()-COLUMN($U128)),IFERROR(OFFSET('セット情報（イレギュラーサンプル）'!$N$2,MATCH($H133,BカートセットID入力!$L$4:$L$150,0),COLUMN()-COLUMN($U128)),""))))</f>
        <v/>
      </c>
      <c r="AK133" s="53" t="str">
        <f ca="1">IFERROR(OFFSET('セット情報(宅配便）'!$P$2,MATCH($H133,BカートセットID入力!$C$4:$C$150,0),COLUMN()-COLUMN($U128)),IFERROR(OFFSET('セット情報(業務便）'!$P$2,MATCH($H133,BカートセットID入力!$F$4:$F$150,0),COLUMN()-COLUMN($U128)),IFERROR(OFFSET('セット情報（サンプル）'!$N$2,MATCH($H133,BカートセットID入力!$I$4:$I$150,0),COLUMN()-COLUMN($U128)),IFERROR(OFFSET('セット情報（イレギュラーサンプル）'!$N$2,MATCH($H133,BカートセットID入力!$L$4:$L$150,0),COLUMN()-COLUMN($U128)),""))))</f>
        <v/>
      </c>
      <c r="AL133" s="53" t="str">
        <f ca="1">IFERROR(OFFSET('セット情報(宅配便）'!$P$2,MATCH($H133,BカートセットID入力!$C$4:$C$150,0),COLUMN()-COLUMN($U128)),IFERROR(OFFSET('セット情報(業務便）'!$P$2,MATCH($H133,BカートセットID入力!$F$4:$F$150,0),COLUMN()-COLUMN($U128)),IFERROR(OFFSET('セット情報（サンプル）'!$N$2,MATCH($H133,BカートセットID入力!$I$4:$I$150,0),COLUMN()-COLUMN($U128)),IFERROR(OFFSET('セット情報（イレギュラーサンプル）'!$N$2,MATCH($H133,BカートセットID入力!$L$4:$L$150,0),COLUMN()-COLUMN($U128)),""))))</f>
        <v/>
      </c>
      <c r="AM133" s="53" t="str">
        <f ca="1">IFERROR(OFFSET('セット情報(宅配便）'!$P$2,MATCH($H133,BカートセットID入力!$C$4:$C$150,0),COLUMN()-COLUMN($U128)),IFERROR(OFFSET('セット情報(業務便）'!$P$2,MATCH($H133,BカートセットID入力!$F$4:$F$150,0),COLUMN()-COLUMN($U128)),IFERROR(OFFSET('セット情報（サンプル）'!$N$2,MATCH($H133,BカートセットID入力!$I$4:$I$150,0),COLUMN()-COLUMN($U128)),IFERROR(OFFSET('セット情報（イレギュラーサンプル）'!$N$2,MATCH($H133,BカートセットID入力!$L$4:$L$150,0),COLUMN()-COLUMN($U128)),""))))</f>
        <v/>
      </c>
      <c r="AN133" s="53" t="str">
        <f ca="1">IFERROR(OFFSET('セット情報(宅配便）'!$P$2,MATCH($H133,BカートセットID入力!$C$4:$C$150,0),COLUMN()-COLUMN($U128)),IFERROR(OFFSET('セット情報(業務便）'!$P$2,MATCH($H133,BカートセットID入力!$F$4:$F$150,0),COLUMN()-COLUMN($U128)),IFERROR(OFFSET('セット情報（サンプル）'!$N$2,MATCH($H133,BカートセットID入力!$I$4:$I$150,0),COLUMN()-COLUMN($U128)),IFERROR(OFFSET('セット情報（イレギュラーサンプル）'!$N$2,MATCH($H133,BカートセットID入力!$L$4:$L$150,0),COLUMN()-COLUMN($U128)),""))))</f>
        <v/>
      </c>
      <c r="AO133" s="53" t="str">
        <f ca="1">IFERROR(OFFSET('セット情報(宅配便）'!$P$2,MATCH($H133,BカートセットID入力!$C$4:$C$150,0),COLUMN()-COLUMN($U128)),IFERROR(OFFSET('セット情報(業務便）'!$P$2,MATCH($H133,BカートセットID入力!$F$4:$F$150,0),COLUMN()-COLUMN($U128)),IFERROR(OFFSET('セット情報（サンプル）'!$N$2,MATCH($H133,BカートセットID入力!$I$4:$I$150,0),COLUMN()-COLUMN($U128)),IFERROR(OFFSET('セット情報（イレギュラーサンプル）'!$N$2,MATCH($H133,BカートセットID入力!$L$4:$L$150,0),COLUMN()-COLUMN($U128)),""))))</f>
        <v/>
      </c>
      <c r="AP133" s="53" t="str">
        <f ca="1">IFERROR(OFFSET('セット情報(宅配便）'!$P$2,MATCH($H133,BカートセットID入力!$C$4:$C$150,0),COLUMN()-COLUMN($U128)),IFERROR(OFFSET('セット情報(業務便）'!$P$2,MATCH($H133,BカートセットID入力!$F$4:$F$150,0),COLUMN()-COLUMN($U128)),IFERROR(OFFSET('セット情報（サンプル）'!$N$2,MATCH($H133,BカートセットID入力!$I$4:$I$150,0),COLUMN()-COLUMN($U128)),IFERROR(OFFSET('セット情報（イレギュラーサンプル）'!$N$2,MATCH($H133,BカートセットID入力!$L$4:$L$150,0),COLUMN()-COLUMN($U128)),""))))</f>
        <v/>
      </c>
      <c r="AQ133" s="53" t="str">
        <f ca="1">IFERROR(OFFSET('セット情報(宅配便）'!$P$2,MATCH($H133,BカートセットID入力!$C$4:$C$150,0),COLUMN()-COLUMN($U128)),IFERROR(OFFSET('セット情報(業務便）'!$P$2,MATCH($H133,BカートセットID入力!$F$4:$F$150,0),COLUMN()-COLUMN($U128)),IFERROR(OFFSET('セット情報（サンプル）'!$N$2,MATCH($H133,BカートセットID入力!$I$4:$I$150,0),COLUMN()-COLUMN($U128)),IFERROR(OFFSET('セット情報（イレギュラーサンプル）'!$N$2,MATCH($H133,BカートセットID入力!$L$4:$L$150,0),COLUMN()-COLUMN($U128)),""))))</f>
        <v/>
      </c>
      <c r="AR133" s="53" t="str">
        <f ca="1">IFERROR(OFFSET('セット情報(宅配便）'!$P$2,MATCH($H133,BカートセットID入力!$C$4:$C$150,0),COLUMN()-COLUMN($U128)),IFERROR(OFFSET('セット情報(業務便）'!$P$2,MATCH($H133,BカートセットID入力!$F$4:$F$150,0),COLUMN()-COLUMN($U128)),IFERROR(OFFSET('セット情報（サンプル）'!$N$2,MATCH($H133,BカートセットID入力!$I$4:$I$150,0),COLUMN()-COLUMN($U128)),IFERROR(OFFSET('セット情報（イレギュラーサンプル）'!$N$2,MATCH($H133,BカートセットID入力!$L$4:$L$150,0),COLUMN()-COLUMN($U128)),""))))</f>
        <v/>
      </c>
      <c r="AS133" s="53" t="str">
        <f ca="1">IFERROR(OFFSET('セット情報(宅配便）'!$P$2,MATCH($H133,BカートセットID入力!$C$4:$C$150,0),COLUMN()-COLUMN($U128)),IFERROR(OFFSET('セット情報(業務便）'!$P$2,MATCH($H133,BカートセットID入力!$F$4:$F$150,0),COLUMN()-COLUMN($U128)),IFERROR(OFFSET('セット情報（サンプル）'!$N$2,MATCH($H133,BカートセットID入力!$I$4:$I$150,0),COLUMN()-COLUMN($U128)),IFERROR(OFFSET('セット情報（イレギュラーサンプル）'!$N$2,MATCH($H133,BカートセットID入力!$L$4:$L$150,0),COLUMN()-COLUMN($U128)),""))))</f>
        <v/>
      </c>
      <c r="AT133" s="53" t="str">
        <f ca="1">IFERROR(OFFSET('セット情報(宅配便）'!$P$2,MATCH($H133,BカートセットID入力!$C$4:$C$150,0),COLUMN()-COLUMN($U128)),IFERROR(OFFSET('セット情報(業務便）'!$P$2,MATCH($H133,BカートセットID入力!$F$4:$F$150,0),COLUMN()-COLUMN($U128)),IFERROR(OFFSET('セット情報（サンプル）'!$N$2,MATCH($H133,BカートセットID入力!$I$4:$I$150,0),COLUMN()-COLUMN($U128)),IFERROR(OFFSET('セット情報（イレギュラーサンプル）'!$N$2,MATCH($H133,BカートセットID入力!$L$4:$L$150,0),COLUMN()-COLUMN($U128)),""))))</f>
        <v/>
      </c>
    </row>
    <row r="134" spans="1:46">
      <c r="A134" s="144"/>
      <c r="B134" s="53" t="str">
        <f>IF(ISBLANK(現行セット情報CSV!A134),"",現行セット情報CSV!A134)</f>
        <v/>
      </c>
      <c r="C134" s="53" t="str">
        <f>IF(ISBLANK(現行セット情報CSV!B134),"",現行セット情報CSV!B134)&amp;IFERROR(VLOOKUP(A134,上部フリースペースHTML!$A$3:$H$5,8,FALSE),"")</f>
        <v/>
      </c>
      <c r="D134" s="53" t="str">
        <f>IF(ISBLANK(現行セット情報CSV!C134),"",現行セット情報CSV!C134)</f>
        <v/>
      </c>
      <c r="E134" s="53" t="str">
        <f>IF(ISBLANK(現行セット情報CSV!D134),"",現行セット情報CSV!D134)</f>
        <v/>
      </c>
      <c r="F134" s="53" t="str">
        <f>IF(ISBLANK(現行セット情報CSV!E134),"",現行セット情報CSV!E134)</f>
        <v/>
      </c>
      <c r="G134" s="53" t="str">
        <f>IF(ISBLANK(現行セット情報CSV!F134),"",現行セット情報CSV!F134)</f>
        <v/>
      </c>
      <c r="H134" s="53" t="str">
        <f>IF(ISBLANK(現行セット情報CSV!G134),"",現行セット情報CSV!G134)</f>
        <v/>
      </c>
      <c r="I134" s="53" t="str">
        <f>IF(ISBLANK(現行セット情報CSV!H134),"",現行セット情報CSV!H134)</f>
        <v/>
      </c>
      <c r="J134" s="53" t="str">
        <f>IF(ISBLANK(現行セット情報CSV!I134),"",現行セット情報CSV!I134&amp;"("&amp;TEXT($J$2,"yyyy年m月")&amp;"納品から)")</f>
        <v/>
      </c>
      <c r="K134" s="53" t="str">
        <f>IF(ISBLANK(現行セット情報CSV!J134),"",現行セット情報CSV!J134)</f>
        <v/>
      </c>
      <c r="L134" s="53" t="str">
        <f>IF(ISBLANK(現行セット情報CSV!K134),"",現行セット情報CSV!K134)</f>
        <v/>
      </c>
      <c r="M134" s="53" t="str">
        <f>IF(ISBLANK(現行セット情報CSV!L134),"",現行セット情報CSV!L134)</f>
        <v/>
      </c>
      <c r="N134" s="53" t="str">
        <f>IF(ISBLANK(現行セット情報CSV!M134),"",現行セット情報CSV!M134)</f>
        <v/>
      </c>
      <c r="O134" s="53" t="str">
        <f>IF(ISBLANK(現行セット情報CSV!N134),"",現行セット情報CSV!N134)</f>
        <v/>
      </c>
      <c r="P134" s="53" t="str">
        <f>IF(ISBLANK(現行セット情報CSV!O134),"",現行セット情報CSV!O134)</f>
        <v/>
      </c>
      <c r="Q134" s="53" t="str">
        <f>IF(ISBLANK(現行セット情報CSV!P134),"",現行セット情報CSV!P134)</f>
        <v/>
      </c>
      <c r="R134" s="53" t="str">
        <f>IF(ISBLANK(現行セット情報CSV!Q134),"",現行セット情報CSV!Q134)</f>
        <v/>
      </c>
      <c r="S134" s="53" t="str">
        <f>IF(ISBLANK(現行セット情報CSV!R134),"",現行セット情報CSV!R134)</f>
        <v/>
      </c>
      <c r="T134" s="53" t="str">
        <f>IF(ISBLANK(現行セット情報CSV!S134),"",現行セット情報CSV!S134)</f>
        <v/>
      </c>
      <c r="U134" s="53" t="str">
        <f ca="1">IFERROR(OFFSET('セット情報(宅配便）'!$P$2,MATCH($H134,BカートセットID入力!$C$4:$C$150,0),COLUMN()-COLUMN($U129)),IFERROR(OFFSET('セット情報(業務便）'!$P$2,MATCH($H134,BカートセットID入力!$F$4:$F$150,0),COLUMN()-COLUMN($U129)),IFERROR(OFFSET('セット情報（サンプル）'!$N$2,MATCH($H134,BカートセットID入力!$I$4:$I$150,0),COLUMN()-COLUMN($U129)),IFERROR(OFFSET('セット情報（イレギュラーサンプル）'!$N$2,MATCH($H134,BカートセットID入力!$L$4:$L$150,0),COLUMN()-COLUMN($U129)),""))))</f>
        <v/>
      </c>
      <c r="V134" s="53" t="str">
        <f ca="1">IFERROR(OFFSET('セット情報(宅配便）'!$P$2,MATCH($H134,BカートセットID入力!$C$4:$C$150,0),COLUMN()-COLUMN($U129)),IFERROR(OFFSET('セット情報(業務便）'!$P$2,MATCH($H134,BカートセットID入力!$F$4:$F$150,0),COLUMN()-COLUMN($U129)),IFERROR(OFFSET('セット情報（サンプル）'!$N$2,MATCH($H134,BカートセットID入力!$I$4:$I$150,0),COLUMN()-COLUMN($U129)),IFERROR(OFFSET('セット情報（イレギュラーサンプル）'!$N$2,MATCH($H134,BカートセットID入力!$L$4:$L$150,0),COLUMN()-COLUMN($U129)),""))))</f>
        <v/>
      </c>
      <c r="W134" s="53" t="str">
        <f ca="1">IFERROR(OFFSET('セット情報(宅配便）'!$P$2,MATCH($H134,BカートセットID入力!$C$4:$C$150,0),COLUMN()-COLUMN($U129)),IFERROR(OFFSET('セット情報(業務便）'!$P$2,MATCH($H134,BカートセットID入力!$F$4:$F$150,0),COLUMN()-COLUMN($U129)),IFERROR(OFFSET('セット情報（サンプル）'!$N$2,MATCH($H134,BカートセットID入力!$I$4:$I$150,0),COLUMN()-COLUMN($U129)),IFERROR(OFFSET('セット情報（イレギュラーサンプル）'!$N$2,MATCH($H134,BカートセットID入力!$L$4:$L$150,0),COLUMN()-COLUMN($U129)),""))))</f>
        <v/>
      </c>
      <c r="X134" s="53" t="str">
        <f ca="1">IFERROR(OFFSET('セット情報(宅配便）'!$P$2,MATCH($H134,BカートセットID入力!$C$4:$C$150,0),COLUMN()-COLUMN($U129)),IFERROR(OFFSET('セット情報(業務便）'!$P$2,MATCH($H134,BカートセットID入力!$F$4:$F$150,0),COLUMN()-COLUMN($U129)),IFERROR(OFFSET('セット情報（サンプル）'!$N$2,MATCH($H134,BカートセットID入力!$I$4:$I$150,0),COLUMN()-COLUMN($U129)),IFERROR(OFFSET('セット情報（イレギュラーサンプル）'!$N$2,MATCH($H134,BカートセットID入力!$L$4:$L$150,0),COLUMN()-COLUMN($U129)),""))))</f>
        <v/>
      </c>
      <c r="Y134" s="53" t="str">
        <f ca="1">IFERROR(OFFSET('セット情報(宅配便）'!$P$2,MATCH($H134,BカートセットID入力!$C$4:$C$150,0),COLUMN()-COLUMN($U129)),IFERROR(OFFSET('セット情報(業務便）'!$P$2,MATCH($H134,BカートセットID入力!$F$4:$F$150,0),COLUMN()-COLUMN($U129)),IFERROR(OFFSET('セット情報（サンプル）'!$N$2,MATCH($H134,BカートセットID入力!$I$4:$I$150,0),COLUMN()-COLUMN($U129)),IFERROR(OFFSET('セット情報（イレギュラーサンプル）'!$N$2,MATCH($H134,BカートセットID入力!$L$4:$L$150,0),COLUMN()-COLUMN($U129)),""))))</f>
        <v/>
      </c>
      <c r="Z134" s="53" t="str">
        <f ca="1">IFERROR(OFFSET('セット情報(宅配便）'!$P$2,MATCH($H134,BカートセットID入力!$C$4:$C$150,0),COLUMN()-COLUMN($U129)),IFERROR(OFFSET('セット情報(業務便）'!$P$2,MATCH($H134,BカートセットID入力!$F$4:$F$150,0),COLUMN()-COLUMN($U129)),IFERROR(OFFSET('セット情報（サンプル）'!$N$2,MATCH($H134,BカートセットID入力!$I$4:$I$150,0),COLUMN()-COLUMN($U129)),IFERROR(OFFSET('セット情報（イレギュラーサンプル）'!$N$2,MATCH($H134,BカートセットID入力!$L$4:$L$150,0),COLUMN()-COLUMN($U129)),""))))</f>
        <v/>
      </c>
      <c r="AA134" s="53" t="str">
        <f ca="1">IFERROR(OFFSET('セット情報(宅配便）'!$P$2,MATCH($H134,BカートセットID入力!$C$4:$C$150,0),COLUMN()-COLUMN($U129)),IFERROR(OFFSET('セット情報(業務便）'!$P$2,MATCH($H134,BカートセットID入力!$F$4:$F$150,0),COLUMN()-COLUMN($U129)),IFERROR(OFFSET('セット情報（サンプル）'!$N$2,MATCH($H134,BカートセットID入力!$I$4:$I$150,0),COLUMN()-COLUMN($U129)),IFERROR(OFFSET('セット情報（イレギュラーサンプル）'!$N$2,MATCH($H134,BカートセットID入力!$L$4:$L$150,0),COLUMN()-COLUMN($U129)),""))))</f>
        <v/>
      </c>
      <c r="AB134" s="53" t="str">
        <f ca="1">IFERROR(OFFSET('セット情報(宅配便）'!$P$2,MATCH($H134,BカートセットID入力!$C$4:$C$150,0),COLUMN()-COLUMN($U129)),IFERROR(OFFSET('セット情報(業務便）'!$P$2,MATCH($H134,BカートセットID入力!$F$4:$F$150,0),COLUMN()-COLUMN($U129)),IFERROR(OFFSET('セット情報（サンプル）'!$N$2,MATCH($H134,BカートセットID入力!$I$4:$I$150,0),COLUMN()-COLUMN($U129)),IFERROR(OFFSET('セット情報（イレギュラーサンプル）'!$N$2,MATCH($H134,BカートセットID入力!$L$4:$L$150,0),COLUMN()-COLUMN($U129)),""))))</f>
        <v/>
      </c>
      <c r="AC134" s="53" t="str">
        <f ca="1">IFERROR(OFFSET('セット情報(宅配便）'!$P$2,MATCH($H134,BカートセットID入力!$C$4:$C$150,0),COLUMN()-COLUMN($U129)),IFERROR(OFFSET('セット情報(業務便）'!$P$2,MATCH($H134,BカートセットID入力!$F$4:$F$150,0),COLUMN()-COLUMN($U129)),IFERROR(OFFSET('セット情報（サンプル）'!$N$2,MATCH($H134,BカートセットID入力!$I$4:$I$150,0),COLUMN()-COLUMN($U129)),IFERROR(OFFSET('セット情報（イレギュラーサンプル）'!$N$2,MATCH($H134,BカートセットID入力!$L$4:$L$150,0),COLUMN()-COLUMN($U129)),""))))</f>
        <v/>
      </c>
      <c r="AD134" s="53" t="str">
        <f ca="1">IFERROR(OFFSET('セット情報(宅配便）'!$P$2,MATCH($H134,BカートセットID入力!$C$4:$C$150,0),COLUMN()-COLUMN($U129)),IFERROR(OFFSET('セット情報(業務便）'!$P$2,MATCH($H134,BカートセットID入力!$F$4:$F$150,0),COLUMN()-COLUMN($U129)),IFERROR(OFFSET('セット情報（サンプル）'!$N$2,MATCH($H134,BカートセットID入力!$I$4:$I$150,0),COLUMN()-COLUMN($U129)),IFERROR(OFFSET('セット情報（イレギュラーサンプル）'!$N$2,MATCH($H134,BカートセットID入力!$L$4:$L$150,0),COLUMN()-COLUMN($U129)),""))))</f>
        <v/>
      </c>
      <c r="AE134" s="53" t="str">
        <f ca="1">IFERROR(OFFSET('セット情報(宅配便）'!$P$2,MATCH($H134,BカートセットID入力!$C$4:$C$150,0),COLUMN()-COLUMN($U129)),IFERROR(OFFSET('セット情報(業務便）'!$P$2,MATCH($H134,BカートセットID入力!$F$4:$F$150,0),COLUMN()-COLUMN($U129)),IFERROR(OFFSET('セット情報（サンプル）'!$N$2,MATCH($H134,BカートセットID入力!$I$4:$I$150,0),COLUMN()-COLUMN($U129)),IFERROR(OFFSET('セット情報（イレギュラーサンプル）'!$N$2,MATCH($H134,BカートセットID入力!$L$4:$L$150,0),COLUMN()-COLUMN($U129)),""))))</f>
        <v/>
      </c>
      <c r="AF134" s="53" t="str">
        <f ca="1">IFERROR(OFFSET('セット情報(宅配便）'!$P$2,MATCH($H134,BカートセットID入力!$C$4:$C$150,0),COLUMN()-COLUMN($U129)),IFERROR(OFFSET('セット情報(業務便）'!$P$2,MATCH($H134,BカートセットID入力!$F$4:$F$150,0),COLUMN()-COLUMN($U129)),IFERROR(OFFSET('セット情報（サンプル）'!$N$2,MATCH($H134,BカートセットID入力!$I$4:$I$150,0),COLUMN()-COLUMN($U129)),IFERROR(OFFSET('セット情報（イレギュラーサンプル）'!$N$2,MATCH($H134,BカートセットID入力!$L$4:$L$150,0),COLUMN()-COLUMN($U129)),""))))</f>
        <v/>
      </c>
      <c r="AG134" s="53" t="str">
        <f ca="1">IFERROR(OFFSET('セット情報(宅配便）'!$P$2,MATCH($H134,BカートセットID入力!$C$4:$C$150,0),COLUMN()-COLUMN($U129)),IFERROR(OFFSET('セット情報(業務便）'!$P$2,MATCH($H134,BカートセットID入力!$F$4:$F$150,0),COLUMN()-COLUMN($U129)),IFERROR(OFFSET('セット情報（サンプル）'!$N$2,MATCH($H134,BカートセットID入力!$I$4:$I$150,0),COLUMN()-COLUMN($U129)),IFERROR(OFFSET('セット情報（イレギュラーサンプル）'!$N$2,MATCH($H134,BカートセットID入力!$L$4:$L$150,0),COLUMN()-COLUMN($U129)),""))))</f>
        <v/>
      </c>
      <c r="AH134" s="53" t="str">
        <f ca="1">IFERROR(OFFSET('セット情報(宅配便）'!$P$2,MATCH($H134,BカートセットID入力!$C$4:$C$150,0),COLUMN()-COLUMN($U129)),IFERROR(OFFSET('セット情報(業務便）'!$P$2,MATCH($H134,BカートセットID入力!$F$4:$F$150,0),COLUMN()-COLUMN($U129)),IFERROR(OFFSET('セット情報（サンプル）'!$N$2,MATCH($H134,BカートセットID入力!$I$4:$I$150,0),COLUMN()-COLUMN($U129)),IFERROR(OFFSET('セット情報（イレギュラーサンプル）'!$N$2,MATCH($H134,BカートセットID入力!$L$4:$L$150,0),COLUMN()-COLUMN($U129)),""))))</f>
        <v/>
      </c>
      <c r="AI134" s="53" t="str">
        <f ca="1">IFERROR(OFFSET('セット情報(宅配便）'!$P$2,MATCH($H134,BカートセットID入力!$C$4:$C$150,0),COLUMN()-COLUMN($U129)),IFERROR(OFFSET('セット情報(業務便）'!$P$2,MATCH($H134,BカートセットID入力!$F$4:$F$150,0),COLUMN()-COLUMN($U129)),IFERROR(OFFSET('セット情報（サンプル）'!$N$2,MATCH($H134,BカートセットID入力!$I$4:$I$150,0),COLUMN()-COLUMN($U129)),IFERROR(OFFSET('セット情報（イレギュラーサンプル）'!$N$2,MATCH($H134,BカートセットID入力!$L$4:$L$150,0),COLUMN()-COLUMN($U129)),""))))</f>
        <v/>
      </c>
      <c r="AJ134" s="53" t="str">
        <f ca="1">IFERROR(OFFSET('セット情報(宅配便）'!$P$2,MATCH($H134,BカートセットID入力!$C$4:$C$150,0),COLUMN()-COLUMN($U129)),IFERROR(OFFSET('セット情報(業務便）'!$P$2,MATCH($H134,BカートセットID入力!$F$4:$F$150,0),COLUMN()-COLUMN($U129)),IFERROR(OFFSET('セット情報（サンプル）'!$N$2,MATCH($H134,BカートセットID入力!$I$4:$I$150,0),COLUMN()-COLUMN($U129)),IFERROR(OFFSET('セット情報（イレギュラーサンプル）'!$N$2,MATCH($H134,BカートセットID入力!$L$4:$L$150,0),COLUMN()-COLUMN($U129)),""))))</f>
        <v/>
      </c>
      <c r="AK134" s="53" t="str">
        <f ca="1">IFERROR(OFFSET('セット情報(宅配便）'!$P$2,MATCH($H134,BカートセットID入力!$C$4:$C$150,0),COLUMN()-COLUMN($U129)),IFERROR(OFFSET('セット情報(業務便）'!$P$2,MATCH($H134,BカートセットID入力!$F$4:$F$150,0),COLUMN()-COLUMN($U129)),IFERROR(OFFSET('セット情報（サンプル）'!$N$2,MATCH($H134,BカートセットID入力!$I$4:$I$150,0),COLUMN()-COLUMN($U129)),IFERROR(OFFSET('セット情報（イレギュラーサンプル）'!$N$2,MATCH($H134,BカートセットID入力!$L$4:$L$150,0),COLUMN()-COLUMN($U129)),""))))</f>
        <v/>
      </c>
      <c r="AL134" s="53" t="str">
        <f ca="1">IFERROR(OFFSET('セット情報(宅配便）'!$P$2,MATCH($H134,BカートセットID入力!$C$4:$C$150,0),COLUMN()-COLUMN($U129)),IFERROR(OFFSET('セット情報(業務便）'!$P$2,MATCH($H134,BカートセットID入力!$F$4:$F$150,0),COLUMN()-COLUMN($U129)),IFERROR(OFFSET('セット情報（サンプル）'!$N$2,MATCH($H134,BカートセットID入力!$I$4:$I$150,0),COLUMN()-COLUMN($U129)),IFERROR(OFFSET('セット情報（イレギュラーサンプル）'!$N$2,MATCH($H134,BカートセットID入力!$L$4:$L$150,0),COLUMN()-COLUMN($U129)),""))))</f>
        <v/>
      </c>
      <c r="AM134" s="53" t="str">
        <f ca="1">IFERROR(OFFSET('セット情報(宅配便）'!$P$2,MATCH($H134,BカートセットID入力!$C$4:$C$150,0),COLUMN()-COLUMN($U129)),IFERROR(OFFSET('セット情報(業務便）'!$P$2,MATCH($H134,BカートセットID入力!$F$4:$F$150,0),COLUMN()-COLUMN($U129)),IFERROR(OFFSET('セット情報（サンプル）'!$N$2,MATCH($H134,BカートセットID入力!$I$4:$I$150,0),COLUMN()-COLUMN($U129)),IFERROR(OFFSET('セット情報（イレギュラーサンプル）'!$N$2,MATCH($H134,BカートセットID入力!$L$4:$L$150,0),COLUMN()-COLUMN($U129)),""))))</f>
        <v/>
      </c>
      <c r="AN134" s="53" t="str">
        <f ca="1">IFERROR(OFFSET('セット情報(宅配便）'!$P$2,MATCH($H134,BカートセットID入力!$C$4:$C$150,0),COLUMN()-COLUMN($U129)),IFERROR(OFFSET('セット情報(業務便）'!$P$2,MATCH($H134,BカートセットID入力!$F$4:$F$150,0),COLUMN()-COLUMN($U129)),IFERROR(OFFSET('セット情報（サンプル）'!$N$2,MATCH($H134,BカートセットID入力!$I$4:$I$150,0),COLUMN()-COLUMN($U129)),IFERROR(OFFSET('セット情報（イレギュラーサンプル）'!$N$2,MATCH($H134,BカートセットID入力!$L$4:$L$150,0),COLUMN()-COLUMN($U129)),""))))</f>
        <v/>
      </c>
      <c r="AO134" s="53" t="str">
        <f ca="1">IFERROR(OFFSET('セット情報(宅配便）'!$P$2,MATCH($H134,BカートセットID入力!$C$4:$C$150,0),COLUMN()-COLUMN($U129)),IFERROR(OFFSET('セット情報(業務便）'!$P$2,MATCH($H134,BカートセットID入力!$F$4:$F$150,0),COLUMN()-COLUMN($U129)),IFERROR(OFFSET('セット情報（サンプル）'!$N$2,MATCH($H134,BカートセットID入力!$I$4:$I$150,0),COLUMN()-COLUMN($U129)),IFERROR(OFFSET('セット情報（イレギュラーサンプル）'!$N$2,MATCH($H134,BカートセットID入力!$L$4:$L$150,0),COLUMN()-COLUMN($U129)),""))))</f>
        <v/>
      </c>
      <c r="AP134" s="53" t="str">
        <f ca="1">IFERROR(OFFSET('セット情報(宅配便）'!$P$2,MATCH($H134,BカートセットID入力!$C$4:$C$150,0),COLUMN()-COLUMN($U129)),IFERROR(OFFSET('セット情報(業務便）'!$P$2,MATCH($H134,BカートセットID入力!$F$4:$F$150,0),COLUMN()-COLUMN($U129)),IFERROR(OFFSET('セット情報（サンプル）'!$N$2,MATCH($H134,BカートセットID入力!$I$4:$I$150,0),COLUMN()-COLUMN($U129)),IFERROR(OFFSET('セット情報（イレギュラーサンプル）'!$N$2,MATCH($H134,BカートセットID入力!$L$4:$L$150,0),COLUMN()-COLUMN($U129)),""))))</f>
        <v/>
      </c>
      <c r="AQ134" s="53" t="str">
        <f ca="1">IFERROR(OFFSET('セット情報(宅配便）'!$P$2,MATCH($H134,BカートセットID入力!$C$4:$C$150,0),COLUMN()-COLUMN($U129)),IFERROR(OFFSET('セット情報(業務便）'!$P$2,MATCH($H134,BカートセットID入力!$F$4:$F$150,0),COLUMN()-COLUMN($U129)),IFERROR(OFFSET('セット情報（サンプル）'!$N$2,MATCH($H134,BカートセットID入力!$I$4:$I$150,0),COLUMN()-COLUMN($U129)),IFERROR(OFFSET('セット情報（イレギュラーサンプル）'!$N$2,MATCH($H134,BカートセットID入力!$L$4:$L$150,0),COLUMN()-COLUMN($U129)),""))))</f>
        <v/>
      </c>
      <c r="AR134" s="53" t="str">
        <f ca="1">IFERROR(OFFSET('セット情報(宅配便）'!$P$2,MATCH($H134,BカートセットID入力!$C$4:$C$150,0),COLUMN()-COLUMN($U129)),IFERROR(OFFSET('セット情報(業務便）'!$P$2,MATCH($H134,BカートセットID入力!$F$4:$F$150,0),COLUMN()-COLUMN($U129)),IFERROR(OFFSET('セット情報（サンプル）'!$N$2,MATCH($H134,BカートセットID入力!$I$4:$I$150,0),COLUMN()-COLUMN($U129)),IFERROR(OFFSET('セット情報（イレギュラーサンプル）'!$N$2,MATCH($H134,BカートセットID入力!$L$4:$L$150,0),COLUMN()-COLUMN($U129)),""))))</f>
        <v/>
      </c>
      <c r="AS134" s="53" t="str">
        <f ca="1">IFERROR(OFFSET('セット情報(宅配便）'!$P$2,MATCH($H134,BカートセットID入力!$C$4:$C$150,0),COLUMN()-COLUMN($U129)),IFERROR(OFFSET('セット情報(業務便）'!$P$2,MATCH($H134,BカートセットID入力!$F$4:$F$150,0),COLUMN()-COLUMN($U129)),IFERROR(OFFSET('セット情報（サンプル）'!$N$2,MATCH($H134,BカートセットID入力!$I$4:$I$150,0),COLUMN()-COLUMN($U129)),IFERROR(OFFSET('セット情報（イレギュラーサンプル）'!$N$2,MATCH($H134,BカートセットID入力!$L$4:$L$150,0),COLUMN()-COLUMN($U129)),""))))</f>
        <v/>
      </c>
      <c r="AT134" s="53" t="str">
        <f ca="1">IFERROR(OFFSET('セット情報(宅配便）'!$P$2,MATCH($H134,BカートセットID入力!$C$4:$C$150,0),COLUMN()-COLUMN($U129)),IFERROR(OFFSET('セット情報(業務便）'!$P$2,MATCH($H134,BカートセットID入力!$F$4:$F$150,0),COLUMN()-COLUMN($U129)),IFERROR(OFFSET('セット情報（サンプル）'!$N$2,MATCH($H134,BカートセットID入力!$I$4:$I$150,0),COLUMN()-COLUMN($U129)),IFERROR(OFFSET('セット情報（イレギュラーサンプル）'!$N$2,MATCH($H134,BカートセットID入力!$L$4:$L$150,0),COLUMN()-COLUMN($U129)),""))))</f>
        <v/>
      </c>
    </row>
    <row r="135" spans="1:46">
      <c r="A135" s="144"/>
      <c r="B135" s="53" t="str">
        <f>IF(ISBLANK(現行セット情報CSV!A135),"",現行セット情報CSV!A135)</f>
        <v/>
      </c>
      <c r="C135" s="53" t="str">
        <f>IF(ISBLANK(現行セット情報CSV!B135),"",現行セット情報CSV!B135)&amp;IFERROR(VLOOKUP(A135,上部フリースペースHTML!$A$3:$H$5,8,FALSE),"")</f>
        <v/>
      </c>
      <c r="D135" s="53" t="str">
        <f>IF(ISBLANK(現行セット情報CSV!C135),"",現行セット情報CSV!C135)</f>
        <v/>
      </c>
      <c r="E135" s="53" t="str">
        <f>IF(ISBLANK(現行セット情報CSV!D135),"",現行セット情報CSV!D135)</f>
        <v/>
      </c>
      <c r="F135" s="53" t="str">
        <f>IF(ISBLANK(現行セット情報CSV!E135),"",現行セット情報CSV!E135)</f>
        <v/>
      </c>
      <c r="G135" s="53" t="str">
        <f>IF(ISBLANK(現行セット情報CSV!F135),"",現行セット情報CSV!F135)</f>
        <v/>
      </c>
      <c r="H135" s="53" t="str">
        <f>IF(ISBLANK(現行セット情報CSV!G135),"",現行セット情報CSV!G135)</f>
        <v/>
      </c>
      <c r="I135" s="53" t="str">
        <f>IF(ISBLANK(現行セット情報CSV!H135),"",現行セット情報CSV!H135)</f>
        <v/>
      </c>
      <c r="J135" s="53" t="str">
        <f>IF(ISBLANK(現行セット情報CSV!I135),"",現行セット情報CSV!I135&amp;"("&amp;TEXT($J$2,"yyyy年m月")&amp;"納品から)")</f>
        <v/>
      </c>
      <c r="K135" s="53" t="str">
        <f>IF(ISBLANK(現行セット情報CSV!J135),"",現行セット情報CSV!J135)</f>
        <v/>
      </c>
      <c r="L135" s="53" t="str">
        <f>IF(ISBLANK(現行セット情報CSV!K135),"",現行セット情報CSV!K135)</f>
        <v/>
      </c>
      <c r="M135" s="53" t="str">
        <f>IF(ISBLANK(現行セット情報CSV!L135),"",現行セット情報CSV!L135)</f>
        <v/>
      </c>
      <c r="N135" s="53" t="str">
        <f>IF(ISBLANK(現行セット情報CSV!M135),"",現行セット情報CSV!M135)</f>
        <v/>
      </c>
      <c r="O135" s="53" t="str">
        <f>IF(ISBLANK(現行セット情報CSV!N135),"",現行セット情報CSV!N135)</f>
        <v/>
      </c>
      <c r="P135" s="53" t="str">
        <f>IF(ISBLANK(現行セット情報CSV!O135),"",現行セット情報CSV!O135)</f>
        <v/>
      </c>
      <c r="Q135" s="53" t="str">
        <f>IF(ISBLANK(現行セット情報CSV!P135),"",現行セット情報CSV!P135)</f>
        <v/>
      </c>
      <c r="R135" s="53" t="str">
        <f>IF(ISBLANK(現行セット情報CSV!Q135),"",現行セット情報CSV!Q135)</f>
        <v/>
      </c>
      <c r="S135" s="53" t="str">
        <f>IF(ISBLANK(現行セット情報CSV!R135),"",現行セット情報CSV!R135)</f>
        <v/>
      </c>
      <c r="T135" s="53" t="str">
        <f>IF(ISBLANK(現行セット情報CSV!S135),"",現行セット情報CSV!S135)</f>
        <v/>
      </c>
      <c r="U135" s="53" t="str">
        <f ca="1">IFERROR(OFFSET('セット情報(宅配便）'!$P$2,MATCH($H135,BカートセットID入力!$C$4:$C$150,0),COLUMN()-COLUMN($U130)),IFERROR(OFFSET('セット情報(業務便）'!$P$2,MATCH($H135,BカートセットID入力!$F$4:$F$150,0),COLUMN()-COLUMN($U130)),IFERROR(OFFSET('セット情報（サンプル）'!$N$2,MATCH($H135,BカートセットID入力!$I$4:$I$150,0),COLUMN()-COLUMN($U130)),IFERROR(OFFSET('セット情報（イレギュラーサンプル）'!$N$2,MATCH($H135,BカートセットID入力!$L$4:$L$150,0),COLUMN()-COLUMN($U130)),""))))</f>
        <v/>
      </c>
      <c r="V135" s="53" t="str">
        <f ca="1">IFERROR(OFFSET('セット情報(宅配便）'!$P$2,MATCH($H135,BカートセットID入力!$C$4:$C$150,0),COLUMN()-COLUMN($U130)),IFERROR(OFFSET('セット情報(業務便）'!$P$2,MATCH($H135,BカートセットID入力!$F$4:$F$150,0),COLUMN()-COLUMN($U130)),IFERROR(OFFSET('セット情報（サンプル）'!$N$2,MATCH($H135,BカートセットID入力!$I$4:$I$150,0),COLUMN()-COLUMN($U130)),IFERROR(OFFSET('セット情報（イレギュラーサンプル）'!$N$2,MATCH($H135,BカートセットID入力!$L$4:$L$150,0),COLUMN()-COLUMN($U130)),""))))</f>
        <v/>
      </c>
      <c r="W135" s="53" t="str">
        <f ca="1">IFERROR(OFFSET('セット情報(宅配便）'!$P$2,MATCH($H135,BカートセットID入力!$C$4:$C$150,0),COLUMN()-COLUMN($U130)),IFERROR(OFFSET('セット情報(業務便）'!$P$2,MATCH($H135,BカートセットID入力!$F$4:$F$150,0),COLUMN()-COLUMN($U130)),IFERROR(OFFSET('セット情報（サンプル）'!$N$2,MATCH($H135,BカートセットID入力!$I$4:$I$150,0),COLUMN()-COLUMN($U130)),IFERROR(OFFSET('セット情報（イレギュラーサンプル）'!$N$2,MATCH($H135,BカートセットID入力!$L$4:$L$150,0),COLUMN()-COLUMN($U130)),""))))</f>
        <v/>
      </c>
      <c r="X135" s="53" t="str">
        <f ca="1">IFERROR(OFFSET('セット情報(宅配便）'!$P$2,MATCH($H135,BカートセットID入力!$C$4:$C$150,0),COLUMN()-COLUMN($U130)),IFERROR(OFFSET('セット情報(業務便）'!$P$2,MATCH($H135,BカートセットID入力!$F$4:$F$150,0),COLUMN()-COLUMN($U130)),IFERROR(OFFSET('セット情報（サンプル）'!$N$2,MATCH($H135,BカートセットID入力!$I$4:$I$150,0),COLUMN()-COLUMN($U130)),IFERROR(OFFSET('セット情報（イレギュラーサンプル）'!$N$2,MATCH($H135,BカートセットID入力!$L$4:$L$150,0),COLUMN()-COLUMN($U130)),""))))</f>
        <v/>
      </c>
      <c r="Y135" s="53" t="str">
        <f ca="1">IFERROR(OFFSET('セット情報(宅配便）'!$P$2,MATCH($H135,BカートセットID入力!$C$4:$C$150,0),COLUMN()-COLUMN($U130)),IFERROR(OFFSET('セット情報(業務便）'!$P$2,MATCH($H135,BカートセットID入力!$F$4:$F$150,0),COLUMN()-COLUMN($U130)),IFERROR(OFFSET('セット情報（サンプル）'!$N$2,MATCH($H135,BカートセットID入力!$I$4:$I$150,0),COLUMN()-COLUMN($U130)),IFERROR(OFFSET('セット情報（イレギュラーサンプル）'!$N$2,MATCH($H135,BカートセットID入力!$L$4:$L$150,0),COLUMN()-COLUMN($U130)),""))))</f>
        <v/>
      </c>
      <c r="Z135" s="53" t="str">
        <f ca="1">IFERROR(OFFSET('セット情報(宅配便）'!$P$2,MATCH($H135,BカートセットID入力!$C$4:$C$150,0),COLUMN()-COLUMN($U130)),IFERROR(OFFSET('セット情報(業務便）'!$P$2,MATCH($H135,BカートセットID入力!$F$4:$F$150,0),COLUMN()-COLUMN($U130)),IFERROR(OFFSET('セット情報（サンプル）'!$N$2,MATCH($H135,BカートセットID入力!$I$4:$I$150,0),COLUMN()-COLUMN($U130)),IFERROR(OFFSET('セット情報（イレギュラーサンプル）'!$N$2,MATCH($H135,BカートセットID入力!$L$4:$L$150,0),COLUMN()-COLUMN($U130)),""))))</f>
        <v/>
      </c>
      <c r="AA135" s="53" t="str">
        <f ca="1">IFERROR(OFFSET('セット情報(宅配便）'!$P$2,MATCH($H135,BカートセットID入力!$C$4:$C$150,0),COLUMN()-COLUMN($U130)),IFERROR(OFFSET('セット情報(業務便）'!$P$2,MATCH($H135,BカートセットID入力!$F$4:$F$150,0),COLUMN()-COLUMN($U130)),IFERROR(OFFSET('セット情報（サンプル）'!$N$2,MATCH($H135,BカートセットID入力!$I$4:$I$150,0),COLUMN()-COLUMN($U130)),IFERROR(OFFSET('セット情報（イレギュラーサンプル）'!$N$2,MATCH($H135,BカートセットID入力!$L$4:$L$150,0),COLUMN()-COLUMN($U130)),""))))</f>
        <v/>
      </c>
      <c r="AB135" s="53" t="str">
        <f ca="1">IFERROR(OFFSET('セット情報(宅配便）'!$P$2,MATCH($H135,BカートセットID入力!$C$4:$C$150,0),COLUMN()-COLUMN($U130)),IFERROR(OFFSET('セット情報(業務便）'!$P$2,MATCH($H135,BカートセットID入力!$F$4:$F$150,0),COLUMN()-COLUMN($U130)),IFERROR(OFFSET('セット情報（サンプル）'!$N$2,MATCH($H135,BカートセットID入力!$I$4:$I$150,0),COLUMN()-COLUMN($U130)),IFERROR(OFFSET('セット情報（イレギュラーサンプル）'!$N$2,MATCH($H135,BカートセットID入力!$L$4:$L$150,0),COLUMN()-COLUMN($U130)),""))))</f>
        <v/>
      </c>
      <c r="AC135" s="53" t="str">
        <f ca="1">IFERROR(OFFSET('セット情報(宅配便）'!$P$2,MATCH($H135,BカートセットID入力!$C$4:$C$150,0),COLUMN()-COLUMN($U130)),IFERROR(OFFSET('セット情報(業務便）'!$P$2,MATCH($H135,BカートセットID入力!$F$4:$F$150,0),COLUMN()-COLUMN($U130)),IFERROR(OFFSET('セット情報（サンプル）'!$N$2,MATCH($H135,BカートセットID入力!$I$4:$I$150,0),COLUMN()-COLUMN($U130)),IFERROR(OFFSET('セット情報（イレギュラーサンプル）'!$N$2,MATCH($H135,BカートセットID入力!$L$4:$L$150,0),COLUMN()-COLUMN($U130)),""))))</f>
        <v/>
      </c>
      <c r="AD135" s="53" t="str">
        <f ca="1">IFERROR(OFFSET('セット情報(宅配便）'!$P$2,MATCH($H135,BカートセットID入力!$C$4:$C$150,0),COLUMN()-COLUMN($U130)),IFERROR(OFFSET('セット情報(業務便）'!$P$2,MATCH($H135,BカートセットID入力!$F$4:$F$150,0),COLUMN()-COLUMN($U130)),IFERROR(OFFSET('セット情報（サンプル）'!$N$2,MATCH($H135,BカートセットID入力!$I$4:$I$150,0),COLUMN()-COLUMN($U130)),IFERROR(OFFSET('セット情報（イレギュラーサンプル）'!$N$2,MATCH($H135,BカートセットID入力!$L$4:$L$150,0),COLUMN()-COLUMN($U130)),""))))</f>
        <v/>
      </c>
      <c r="AE135" s="53" t="str">
        <f ca="1">IFERROR(OFFSET('セット情報(宅配便）'!$P$2,MATCH($H135,BカートセットID入力!$C$4:$C$150,0),COLUMN()-COLUMN($U130)),IFERROR(OFFSET('セット情報(業務便）'!$P$2,MATCH($H135,BカートセットID入力!$F$4:$F$150,0),COLUMN()-COLUMN($U130)),IFERROR(OFFSET('セット情報（サンプル）'!$N$2,MATCH($H135,BカートセットID入力!$I$4:$I$150,0),COLUMN()-COLUMN($U130)),IFERROR(OFFSET('セット情報（イレギュラーサンプル）'!$N$2,MATCH($H135,BカートセットID入力!$L$4:$L$150,0),COLUMN()-COLUMN($U130)),""))))</f>
        <v/>
      </c>
      <c r="AF135" s="53" t="str">
        <f ca="1">IFERROR(OFFSET('セット情報(宅配便）'!$P$2,MATCH($H135,BカートセットID入力!$C$4:$C$150,0),COLUMN()-COLUMN($U130)),IFERROR(OFFSET('セット情報(業務便）'!$P$2,MATCH($H135,BカートセットID入力!$F$4:$F$150,0),COLUMN()-COLUMN($U130)),IFERROR(OFFSET('セット情報（サンプル）'!$N$2,MATCH($H135,BカートセットID入力!$I$4:$I$150,0),COLUMN()-COLUMN($U130)),IFERROR(OFFSET('セット情報（イレギュラーサンプル）'!$N$2,MATCH($H135,BカートセットID入力!$L$4:$L$150,0),COLUMN()-COLUMN($U130)),""))))</f>
        <v/>
      </c>
      <c r="AG135" s="53" t="str">
        <f ca="1">IFERROR(OFFSET('セット情報(宅配便）'!$P$2,MATCH($H135,BカートセットID入力!$C$4:$C$150,0),COLUMN()-COLUMN($U130)),IFERROR(OFFSET('セット情報(業務便）'!$P$2,MATCH($H135,BカートセットID入力!$F$4:$F$150,0),COLUMN()-COLUMN($U130)),IFERROR(OFFSET('セット情報（サンプル）'!$N$2,MATCH($H135,BカートセットID入力!$I$4:$I$150,0),COLUMN()-COLUMN($U130)),IFERROR(OFFSET('セット情報（イレギュラーサンプル）'!$N$2,MATCH($H135,BカートセットID入力!$L$4:$L$150,0),COLUMN()-COLUMN($U130)),""))))</f>
        <v/>
      </c>
      <c r="AH135" s="53" t="str">
        <f ca="1">IFERROR(OFFSET('セット情報(宅配便）'!$P$2,MATCH($H135,BカートセットID入力!$C$4:$C$150,0),COLUMN()-COLUMN($U130)),IFERROR(OFFSET('セット情報(業務便）'!$P$2,MATCH($H135,BカートセットID入力!$F$4:$F$150,0),COLUMN()-COLUMN($U130)),IFERROR(OFFSET('セット情報（サンプル）'!$N$2,MATCH($H135,BカートセットID入力!$I$4:$I$150,0),COLUMN()-COLUMN($U130)),IFERROR(OFFSET('セット情報（イレギュラーサンプル）'!$N$2,MATCH($H135,BカートセットID入力!$L$4:$L$150,0),COLUMN()-COLUMN($U130)),""))))</f>
        <v/>
      </c>
      <c r="AI135" s="53" t="str">
        <f ca="1">IFERROR(OFFSET('セット情報(宅配便）'!$P$2,MATCH($H135,BカートセットID入力!$C$4:$C$150,0),COLUMN()-COLUMN($U130)),IFERROR(OFFSET('セット情報(業務便）'!$P$2,MATCH($H135,BカートセットID入力!$F$4:$F$150,0),COLUMN()-COLUMN($U130)),IFERROR(OFFSET('セット情報（サンプル）'!$N$2,MATCH($H135,BカートセットID入力!$I$4:$I$150,0),COLUMN()-COLUMN($U130)),IFERROR(OFFSET('セット情報（イレギュラーサンプル）'!$N$2,MATCH($H135,BカートセットID入力!$L$4:$L$150,0),COLUMN()-COLUMN($U130)),""))))</f>
        <v/>
      </c>
      <c r="AJ135" s="53" t="str">
        <f ca="1">IFERROR(OFFSET('セット情報(宅配便）'!$P$2,MATCH($H135,BカートセットID入力!$C$4:$C$150,0),COLUMN()-COLUMN($U130)),IFERROR(OFFSET('セット情報(業務便）'!$P$2,MATCH($H135,BカートセットID入力!$F$4:$F$150,0),COLUMN()-COLUMN($U130)),IFERROR(OFFSET('セット情報（サンプル）'!$N$2,MATCH($H135,BカートセットID入力!$I$4:$I$150,0),COLUMN()-COLUMN($U130)),IFERROR(OFFSET('セット情報（イレギュラーサンプル）'!$N$2,MATCH($H135,BカートセットID入力!$L$4:$L$150,0),COLUMN()-COLUMN($U130)),""))))</f>
        <v/>
      </c>
      <c r="AK135" s="53" t="str">
        <f ca="1">IFERROR(OFFSET('セット情報(宅配便）'!$P$2,MATCH($H135,BカートセットID入力!$C$4:$C$150,0),COLUMN()-COLUMN($U130)),IFERROR(OFFSET('セット情報(業務便）'!$P$2,MATCH($H135,BカートセットID入力!$F$4:$F$150,0),COLUMN()-COLUMN($U130)),IFERROR(OFFSET('セット情報（サンプル）'!$N$2,MATCH($H135,BカートセットID入力!$I$4:$I$150,0),COLUMN()-COLUMN($U130)),IFERROR(OFFSET('セット情報（イレギュラーサンプル）'!$N$2,MATCH($H135,BカートセットID入力!$L$4:$L$150,0),COLUMN()-COLUMN($U130)),""))))</f>
        <v/>
      </c>
      <c r="AL135" s="53" t="str">
        <f ca="1">IFERROR(OFFSET('セット情報(宅配便）'!$P$2,MATCH($H135,BカートセットID入力!$C$4:$C$150,0),COLUMN()-COLUMN($U130)),IFERROR(OFFSET('セット情報(業務便）'!$P$2,MATCH($H135,BカートセットID入力!$F$4:$F$150,0),COLUMN()-COLUMN($U130)),IFERROR(OFFSET('セット情報（サンプル）'!$N$2,MATCH($H135,BカートセットID入力!$I$4:$I$150,0),COLUMN()-COLUMN($U130)),IFERROR(OFFSET('セット情報（イレギュラーサンプル）'!$N$2,MATCH($H135,BカートセットID入力!$L$4:$L$150,0),COLUMN()-COLUMN($U130)),""))))</f>
        <v/>
      </c>
      <c r="AM135" s="53" t="str">
        <f ca="1">IFERROR(OFFSET('セット情報(宅配便）'!$P$2,MATCH($H135,BカートセットID入力!$C$4:$C$150,0),COLUMN()-COLUMN($U130)),IFERROR(OFFSET('セット情報(業務便）'!$P$2,MATCH($H135,BカートセットID入力!$F$4:$F$150,0),COLUMN()-COLUMN($U130)),IFERROR(OFFSET('セット情報（サンプル）'!$N$2,MATCH($H135,BカートセットID入力!$I$4:$I$150,0),COLUMN()-COLUMN($U130)),IFERROR(OFFSET('セット情報（イレギュラーサンプル）'!$N$2,MATCH($H135,BカートセットID入力!$L$4:$L$150,0),COLUMN()-COLUMN($U130)),""))))</f>
        <v/>
      </c>
      <c r="AN135" s="53" t="str">
        <f ca="1">IFERROR(OFFSET('セット情報(宅配便）'!$P$2,MATCH($H135,BカートセットID入力!$C$4:$C$150,0),COLUMN()-COLUMN($U130)),IFERROR(OFFSET('セット情報(業務便）'!$P$2,MATCH($H135,BカートセットID入力!$F$4:$F$150,0),COLUMN()-COLUMN($U130)),IFERROR(OFFSET('セット情報（サンプル）'!$N$2,MATCH($H135,BカートセットID入力!$I$4:$I$150,0),COLUMN()-COLUMN($U130)),IFERROR(OFFSET('セット情報（イレギュラーサンプル）'!$N$2,MATCH($H135,BカートセットID入力!$L$4:$L$150,0),COLUMN()-COLUMN($U130)),""))))</f>
        <v/>
      </c>
      <c r="AO135" s="53" t="str">
        <f ca="1">IFERROR(OFFSET('セット情報(宅配便）'!$P$2,MATCH($H135,BカートセットID入力!$C$4:$C$150,0),COLUMN()-COLUMN($U130)),IFERROR(OFFSET('セット情報(業務便）'!$P$2,MATCH($H135,BカートセットID入力!$F$4:$F$150,0),COLUMN()-COLUMN($U130)),IFERROR(OFFSET('セット情報（サンプル）'!$N$2,MATCH($H135,BカートセットID入力!$I$4:$I$150,0),COLUMN()-COLUMN($U130)),IFERROR(OFFSET('セット情報（イレギュラーサンプル）'!$N$2,MATCH($H135,BカートセットID入力!$L$4:$L$150,0),COLUMN()-COLUMN($U130)),""))))</f>
        <v/>
      </c>
      <c r="AP135" s="53" t="str">
        <f ca="1">IFERROR(OFFSET('セット情報(宅配便）'!$P$2,MATCH($H135,BカートセットID入力!$C$4:$C$150,0),COLUMN()-COLUMN($U130)),IFERROR(OFFSET('セット情報(業務便）'!$P$2,MATCH($H135,BカートセットID入力!$F$4:$F$150,0),COLUMN()-COLUMN($U130)),IFERROR(OFFSET('セット情報（サンプル）'!$N$2,MATCH($H135,BカートセットID入力!$I$4:$I$150,0),COLUMN()-COLUMN($U130)),IFERROR(OFFSET('セット情報（イレギュラーサンプル）'!$N$2,MATCH($H135,BカートセットID入力!$L$4:$L$150,0),COLUMN()-COLUMN($U130)),""))))</f>
        <v/>
      </c>
      <c r="AQ135" s="53" t="str">
        <f ca="1">IFERROR(OFFSET('セット情報(宅配便）'!$P$2,MATCH($H135,BカートセットID入力!$C$4:$C$150,0),COLUMN()-COLUMN($U130)),IFERROR(OFFSET('セット情報(業務便）'!$P$2,MATCH($H135,BカートセットID入力!$F$4:$F$150,0),COLUMN()-COLUMN($U130)),IFERROR(OFFSET('セット情報（サンプル）'!$N$2,MATCH($H135,BカートセットID入力!$I$4:$I$150,0),COLUMN()-COLUMN($U130)),IFERROR(OFFSET('セット情報（イレギュラーサンプル）'!$N$2,MATCH($H135,BカートセットID入力!$L$4:$L$150,0),COLUMN()-COLUMN($U130)),""))))</f>
        <v/>
      </c>
      <c r="AR135" s="53" t="str">
        <f ca="1">IFERROR(OFFSET('セット情報(宅配便）'!$P$2,MATCH($H135,BカートセットID入力!$C$4:$C$150,0),COLUMN()-COLUMN($U130)),IFERROR(OFFSET('セット情報(業務便）'!$P$2,MATCH($H135,BカートセットID入力!$F$4:$F$150,0),COLUMN()-COLUMN($U130)),IFERROR(OFFSET('セット情報（サンプル）'!$N$2,MATCH($H135,BカートセットID入力!$I$4:$I$150,0),COLUMN()-COLUMN($U130)),IFERROR(OFFSET('セット情報（イレギュラーサンプル）'!$N$2,MATCH($H135,BカートセットID入力!$L$4:$L$150,0),COLUMN()-COLUMN($U130)),""))))</f>
        <v/>
      </c>
      <c r="AS135" s="53" t="str">
        <f ca="1">IFERROR(OFFSET('セット情報(宅配便）'!$P$2,MATCH($H135,BカートセットID入力!$C$4:$C$150,0),COLUMN()-COLUMN($U130)),IFERROR(OFFSET('セット情報(業務便）'!$P$2,MATCH($H135,BカートセットID入力!$F$4:$F$150,0),COLUMN()-COLUMN($U130)),IFERROR(OFFSET('セット情報（サンプル）'!$N$2,MATCH($H135,BカートセットID入力!$I$4:$I$150,0),COLUMN()-COLUMN($U130)),IFERROR(OFFSET('セット情報（イレギュラーサンプル）'!$N$2,MATCH($H135,BカートセットID入力!$L$4:$L$150,0),COLUMN()-COLUMN($U130)),""))))</f>
        <v/>
      </c>
      <c r="AT135" s="53" t="str">
        <f ca="1">IFERROR(OFFSET('セット情報(宅配便）'!$P$2,MATCH($H135,BカートセットID入力!$C$4:$C$150,0),COLUMN()-COLUMN($U130)),IFERROR(OFFSET('セット情報(業務便）'!$P$2,MATCH($H135,BカートセットID入力!$F$4:$F$150,0),COLUMN()-COLUMN($U130)),IFERROR(OFFSET('セット情報（サンプル）'!$N$2,MATCH($H135,BカートセットID入力!$I$4:$I$150,0),COLUMN()-COLUMN($U130)),IFERROR(OFFSET('セット情報（イレギュラーサンプル）'!$N$2,MATCH($H135,BカートセットID入力!$L$4:$L$150,0),COLUMN()-COLUMN($U130)),""))))</f>
        <v/>
      </c>
    </row>
    <row r="136" spans="1:46">
      <c r="A136" s="144"/>
      <c r="B136" s="53" t="str">
        <f>IF(ISBLANK(現行セット情報CSV!A136),"",現行セット情報CSV!A136)</f>
        <v/>
      </c>
      <c r="C136" s="53" t="str">
        <f>IF(ISBLANK(現行セット情報CSV!B136),"",現行セット情報CSV!B136)&amp;IFERROR(VLOOKUP(A136,上部フリースペースHTML!$A$3:$H$5,8,FALSE),"")</f>
        <v/>
      </c>
      <c r="D136" s="53" t="str">
        <f>IF(ISBLANK(現行セット情報CSV!C136),"",現行セット情報CSV!C136)</f>
        <v/>
      </c>
      <c r="E136" s="53" t="str">
        <f>IF(ISBLANK(現行セット情報CSV!D136),"",現行セット情報CSV!D136)</f>
        <v/>
      </c>
      <c r="F136" s="53" t="str">
        <f>IF(ISBLANK(現行セット情報CSV!E136),"",現行セット情報CSV!E136)</f>
        <v/>
      </c>
      <c r="G136" s="53" t="str">
        <f>IF(ISBLANK(現行セット情報CSV!F136),"",現行セット情報CSV!F136)</f>
        <v/>
      </c>
      <c r="H136" s="53" t="str">
        <f>IF(ISBLANK(現行セット情報CSV!G136),"",現行セット情報CSV!G136)</f>
        <v/>
      </c>
      <c r="I136" s="53" t="str">
        <f>IF(ISBLANK(現行セット情報CSV!H136),"",現行セット情報CSV!H136)</f>
        <v/>
      </c>
      <c r="J136" s="53" t="str">
        <f>IF(ISBLANK(現行セット情報CSV!I136),"",現行セット情報CSV!I136&amp;"("&amp;TEXT($J$2,"yyyy年m月")&amp;"納品から)")</f>
        <v/>
      </c>
      <c r="K136" s="53" t="str">
        <f>IF(ISBLANK(現行セット情報CSV!J136),"",現行セット情報CSV!J136)</f>
        <v/>
      </c>
      <c r="L136" s="53" t="str">
        <f>IF(ISBLANK(現行セット情報CSV!K136),"",現行セット情報CSV!K136)</f>
        <v/>
      </c>
      <c r="M136" s="53" t="str">
        <f>IF(ISBLANK(現行セット情報CSV!L136),"",現行セット情報CSV!L136)</f>
        <v/>
      </c>
      <c r="N136" s="53" t="str">
        <f>IF(ISBLANK(現行セット情報CSV!M136),"",現行セット情報CSV!M136)</f>
        <v/>
      </c>
      <c r="O136" s="53" t="str">
        <f>IF(ISBLANK(現行セット情報CSV!N136),"",現行セット情報CSV!N136)</f>
        <v/>
      </c>
      <c r="P136" s="53" t="str">
        <f>IF(ISBLANK(現行セット情報CSV!O136),"",現行セット情報CSV!O136)</f>
        <v/>
      </c>
      <c r="Q136" s="53" t="str">
        <f>IF(ISBLANK(現行セット情報CSV!P136),"",現行セット情報CSV!P136)</f>
        <v/>
      </c>
      <c r="R136" s="53" t="str">
        <f>IF(ISBLANK(現行セット情報CSV!Q136),"",現行セット情報CSV!Q136)</f>
        <v/>
      </c>
      <c r="S136" s="53" t="str">
        <f>IF(ISBLANK(現行セット情報CSV!R136),"",現行セット情報CSV!R136)</f>
        <v/>
      </c>
      <c r="T136" s="53" t="str">
        <f>IF(ISBLANK(現行セット情報CSV!S136),"",現行セット情報CSV!S136)</f>
        <v/>
      </c>
      <c r="U136" s="53" t="str">
        <f ca="1">IFERROR(OFFSET('セット情報(宅配便）'!$P$2,MATCH($H136,BカートセットID入力!$C$4:$C$150,0),COLUMN()-COLUMN($U131)),IFERROR(OFFSET('セット情報(業務便）'!$P$2,MATCH($H136,BカートセットID入力!$F$4:$F$150,0),COLUMN()-COLUMN($U131)),IFERROR(OFFSET('セット情報（サンプル）'!$N$2,MATCH($H136,BカートセットID入力!$I$4:$I$150,0),COLUMN()-COLUMN($U131)),IFERROR(OFFSET('セット情報（イレギュラーサンプル）'!$N$2,MATCH($H136,BカートセットID入力!$L$4:$L$150,0),COLUMN()-COLUMN($U131)),""))))</f>
        <v/>
      </c>
      <c r="V136" s="53" t="str">
        <f ca="1">IFERROR(OFFSET('セット情報(宅配便）'!$P$2,MATCH($H136,BカートセットID入力!$C$4:$C$150,0),COLUMN()-COLUMN($U131)),IFERROR(OFFSET('セット情報(業務便）'!$P$2,MATCH($H136,BカートセットID入力!$F$4:$F$150,0),COLUMN()-COLUMN($U131)),IFERROR(OFFSET('セット情報（サンプル）'!$N$2,MATCH($H136,BカートセットID入力!$I$4:$I$150,0),COLUMN()-COLUMN($U131)),IFERROR(OFFSET('セット情報（イレギュラーサンプル）'!$N$2,MATCH($H136,BカートセットID入力!$L$4:$L$150,0),COLUMN()-COLUMN($U131)),""))))</f>
        <v/>
      </c>
      <c r="W136" s="53" t="str">
        <f ca="1">IFERROR(OFFSET('セット情報(宅配便）'!$P$2,MATCH($H136,BカートセットID入力!$C$4:$C$150,0),COLUMN()-COLUMN($U131)),IFERROR(OFFSET('セット情報(業務便）'!$P$2,MATCH($H136,BカートセットID入力!$F$4:$F$150,0),COLUMN()-COLUMN($U131)),IFERROR(OFFSET('セット情報（サンプル）'!$N$2,MATCH($H136,BカートセットID入力!$I$4:$I$150,0),COLUMN()-COLUMN($U131)),IFERROR(OFFSET('セット情報（イレギュラーサンプル）'!$N$2,MATCH($H136,BカートセットID入力!$L$4:$L$150,0),COLUMN()-COLUMN($U131)),""))))</f>
        <v/>
      </c>
      <c r="X136" s="53" t="str">
        <f ca="1">IFERROR(OFFSET('セット情報(宅配便）'!$P$2,MATCH($H136,BカートセットID入力!$C$4:$C$150,0),COLUMN()-COLUMN($U131)),IFERROR(OFFSET('セット情報(業務便）'!$P$2,MATCH($H136,BカートセットID入力!$F$4:$F$150,0),COLUMN()-COLUMN($U131)),IFERROR(OFFSET('セット情報（サンプル）'!$N$2,MATCH($H136,BカートセットID入力!$I$4:$I$150,0),COLUMN()-COLUMN($U131)),IFERROR(OFFSET('セット情報（イレギュラーサンプル）'!$N$2,MATCH($H136,BカートセットID入力!$L$4:$L$150,0),COLUMN()-COLUMN($U131)),""))))</f>
        <v/>
      </c>
      <c r="Y136" s="53" t="str">
        <f ca="1">IFERROR(OFFSET('セット情報(宅配便）'!$P$2,MATCH($H136,BカートセットID入力!$C$4:$C$150,0),COLUMN()-COLUMN($U131)),IFERROR(OFFSET('セット情報(業務便）'!$P$2,MATCH($H136,BカートセットID入力!$F$4:$F$150,0),COLUMN()-COLUMN($U131)),IFERROR(OFFSET('セット情報（サンプル）'!$N$2,MATCH($H136,BカートセットID入力!$I$4:$I$150,0),COLUMN()-COLUMN($U131)),IFERROR(OFFSET('セット情報（イレギュラーサンプル）'!$N$2,MATCH($H136,BカートセットID入力!$L$4:$L$150,0),COLUMN()-COLUMN($U131)),""))))</f>
        <v/>
      </c>
      <c r="Z136" s="53" t="str">
        <f ca="1">IFERROR(OFFSET('セット情報(宅配便）'!$P$2,MATCH($H136,BカートセットID入力!$C$4:$C$150,0),COLUMN()-COLUMN($U131)),IFERROR(OFFSET('セット情報(業務便）'!$P$2,MATCH($H136,BカートセットID入力!$F$4:$F$150,0),COLUMN()-COLUMN($U131)),IFERROR(OFFSET('セット情報（サンプル）'!$N$2,MATCH($H136,BカートセットID入力!$I$4:$I$150,0),COLUMN()-COLUMN($U131)),IFERROR(OFFSET('セット情報（イレギュラーサンプル）'!$N$2,MATCH($H136,BカートセットID入力!$L$4:$L$150,0),COLUMN()-COLUMN($U131)),""))))</f>
        <v/>
      </c>
      <c r="AA136" s="53" t="str">
        <f ca="1">IFERROR(OFFSET('セット情報(宅配便）'!$P$2,MATCH($H136,BカートセットID入力!$C$4:$C$150,0),COLUMN()-COLUMN($U131)),IFERROR(OFFSET('セット情報(業務便）'!$P$2,MATCH($H136,BカートセットID入力!$F$4:$F$150,0),COLUMN()-COLUMN($U131)),IFERROR(OFFSET('セット情報（サンプル）'!$N$2,MATCH($H136,BカートセットID入力!$I$4:$I$150,0),COLUMN()-COLUMN($U131)),IFERROR(OFFSET('セット情報（イレギュラーサンプル）'!$N$2,MATCH($H136,BカートセットID入力!$L$4:$L$150,0),COLUMN()-COLUMN($U131)),""))))</f>
        <v/>
      </c>
      <c r="AB136" s="53" t="str">
        <f ca="1">IFERROR(OFFSET('セット情報(宅配便）'!$P$2,MATCH($H136,BカートセットID入力!$C$4:$C$150,0),COLUMN()-COLUMN($U131)),IFERROR(OFFSET('セット情報(業務便）'!$P$2,MATCH($H136,BカートセットID入力!$F$4:$F$150,0),COLUMN()-COLUMN($U131)),IFERROR(OFFSET('セット情報（サンプル）'!$N$2,MATCH($H136,BカートセットID入力!$I$4:$I$150,0),COLUMN()-COLUMN($U131)),IFERROR(OFFSET('セット情報（イレギュラーサンプル）'!$N$2,MATCH($H136,BカートセットID入力!$L$4:$L$150,0),COLUMN()-COLUMN($U131)),""))))</f>
        <v/>
      </c>
      <c r="AC136" s="53" t="str">
        <f ca="1">IFERROR(OFFSET('セット情報(宅配便）'!$P$2,MATCH($H136,BカートセットID入力!$C$4:$C$150,0),COLUMN()-COLUMN($U131)),IFERROR(OFFSET('セット情報(業務便）'!$P$2,MATCH($H136,BカートセットID入力!$F$4:$F$150,0),COLUMN()-COLUMN($U131)),IFERROR(OFFSET('セット情報（サンプル）'!$N$2,MATCH($H136,BカートセットID入力!$I$4:$I$150,0),COLUMN()-COLUMN($U131)),IFERROR(OFFSET('セット情報（イレギュラーサンプル）'!$N$2,MATCH($H136,BカートセットID入力!$L$4:$L$150,0),COLUMN()-COLUMN($U131)),""))))</f>
        <v/>
      </c>
      <c r="AD136" s="53" t="str">
        <f ca="1">IFERROR(OFFSET('セット情報(宅配便）'!$P$2,MATCH($H136,BカートセットID入力!$C$4:$C$150,0),COLUMN()-COLUMN($U131)),IFERROR(OFFSET('セット情報(業務便）'!$P$2,MATCH($H136,BカートセットID入力!$F$4:$F$150,0),COLUMN()-COLUMN($U131)),IFERROR(OFFSET('セット情報（サンプル）'!$N$2,MATCH($H136,BカートセットID入力!$I$4:$I$150,0),COLUMN()-COLUMN($U131)),IFERROR(OFFSET('セット情報（イレギュラーサンプル）'!$N$2,MATCH($H136,BカートセットID入力!$L$4:$L$150,0),COLUMN()-COLUMN($U131)),""))))</f>
        <v/>
      </c>
      <c r="AE136" s="53" t="str">
        <f ca="1">IFERROR(OFFSET('セット情報(宅配便）'!$P$2,MATCH($H136,BカートセットID入力!$C$4:$C$150,0),COLUMN()-COLUMN($U131)),IFERROR(OFFSET('セット情報(業務便）'!$P$2,MATCH($H136,BカートセットID入力!$F$4:$F$150,0),COLUMN()-COLUMN($U131)),IFERROR(OFFSET('セット情報（サンプル）'!$N$2,MATCH($H136,BカートセットID入力!$I$4:$I$150,0),COLUMN()-COLUMN($U131)),IFERROR(OFFSET('セット情報（イレギュラーサンプル）'!$N$2,MATCH($H136,BカートセットID入力!$L$4:$L$150,0),COLUMN()-COLUMN($U131)),""))))</f>
        <v/>
      </c>
      <c r="AF136" s="53" t="str">
        <f ca="1">IFERROR(OFFSET('セット情報(宅配便）'!$P$2,MATCH($H136,BカートセットID入力!$C$4:$C$150,0),COLUMN()-COLUMN($U131)),IFERROR(OFFSET('セット情報(業務便）'!$P$2,MATCH($H136,BカートセットID入力!$F$4:$F$150,0),COLUMN()-COLUMN($U131)),IFERROR(OFFSET('セット情報（サンプル）'!$N$2,MATCH($H136,BカートセットID入力!$I$4:$I$150,0),COLUMN()-COLUMN($U131)),IFERROR(OFFSET('セット情報（イレギュラーサンプル）'!$N$2,MATCH($H136,BカートセットID入力!$L$4:$L$150,0),COLUMN()-COLUMN($U131)),""))))</f>
        <v/>
      </c>
      <c r="AG136" s="53" t="str">
        <f ca="1">IFERROR(OFFSET('セット情報(宅配便）'!$P$2,MATCH($H136,BカートセットID入力!$C$4:$C$150,0),COLUMN()-COLUMN($U131)),IFERROR(OFFSET('セット情報(業務便）'!$P$2,MATCH($H136,BカートセットID入力!$F$4:$F$150,0),COLUMN()-COLUMN($U131)),IFERROR(OFFSET('セット情報（サンプル）'!$N$2,MATCH($H136,BカートセットID入力!$I$4:$I$150,0),COLUMN()-COLUMN($U131)),IFERROR(OFFSET('セット情報（イレギュラーサンプル）'!$N$2,MATCH($H136,BカートセットID入力!$L$4:$L$150,0),COLUMN()-COLUMN($U131)),""))))</f>
        <v/>
      </c>
      <c r="AH136" s="53" t="str">
        <f ca="1">IFERROR(OFFSET('セット情報(宅配便）'!$P$2,MATCH($H136,BカートセットID入力!$C$4:$C$150,0),COLUMN()-COLUMN($U131)),IFERROR(OFFSET('セット情報(業務便）'!$P$2,MATCH($H136,BカートセットID入力!$F$4:$F$150,0),COLUMN()-COLUMN($U131)),IFERROR(OFFSET('セット情報（サンプル）'!$N$2,MATCH($H136,BカートセットID入力!$I$4:$I$150,0),COLUMN()-COLUMN($U131)),IFERROR(OFFSET('セット情報（イレギュラーサンプル）'!$N$2,MATCH($H136,BカートセットID入力!$L$4:$L$150,0),COLUMN()-COLUMN($U131)),""))))</f>
        <v/>
      </c>
      <c r="AI136" s="53" t="str">
        <f ca="1">IFERROR(OFFSET('セット情報(宅配便）'!$P$2,MATCH($H136,BカートセットID入力!$C$4:$C$150,0),COLUMN()-COLUMN($U131)),IFERROR(OFFSET('セット情報(業務便）'!$P$2,MATCH($H136,BカートセットID入力!$F$4:$F$150,0),COLUMN()-COLUMN($U131)),IFERROR(OFFSET('セット情報（サンプル）'!$N$2,MATCH($H136,BカートセットID入力!$I$4:$I$150,0),COLUMN()-COLUMN($U131)),IFERROR(OFFSET('セット情報（イレギュラーサンプル）'!$N$2,MATCH($H136,BカートセットID入力!$L$4:$L$150,0),COLUMN()-COLUMN($U131)),""))))</f>
        <v/>
      </c>
      <c r="AJ136" s="53" t="str">
        <f ca="1">IFERROR(OFFSET('セット情報(宅配便）'!$P$2,MATCH($H136,BカートセットID入力!$C$4:$C$150,0),COLUMN()-COLUMN($U131)),IFERROR(OFFSET('セット情報(業務便）'!$P$2,MATCH($H136,BカートセットID入力!$F$4:$F$150,0),COLUMN()-COLUMN($U131)),IFERROR(OFFSET('セット情報（サンプル）'!$N$2,MATCH($H136,BカートセットID入力!$I$4:$I$150,0),COLUMN()-COLUMN($U131)),IFERROR(OFFSET('セット情報（イレギュラーサンプル）'!$N$2,MATCH($H136,BカートセットID入力!$L$4:$L$150,0),COLUMN()-COLUMN($U131)),""))))</f>
        <v/>
      </c>
      <c r="AK136" s="53" t="str">
        <f ca="1">IFERROR(OFFSET('セット情報(宅配便）'!$P$2,MATCH($H136,BカートセットID入力!$C$4:$C$150,0),COLUMN()-COLUMN($U131)),IFERROR(OFFSET('セット情報(業務便）'!$P$2,MATCH($H136,BカートセットID入力!$F$4:$F$150,0),COLUMN()-COLUMN($U131)),IFERROR(OFFSET('セット情報（サンプル）'!$N$2,MATCH($H136,BカートセットID入力!$I$4:$I$150,0),COLUMN()-COLUMN($U131)),IFERROR(OFFSET('セット情報（イレギュラーサンプル）'!$N$2,MATCH($H136,BカートセットID入力!$L$4:$L$150,0),COLUMN()-COLUMN($U131)),""))))</f>
        <v/>
      </c>
      <c r="AL136" s="53" t="str">
        <f ca="1">IFERROR(OFFSET('セット情報(宅配便）'!$P$2,MATCH($H136,BカートセットID入力!$C$4:$C$150,0),COLUMN()-COLUMN($U131)),IFERROR(OFFSET('セット情報(業務便）'!$P$2,MATCH($H136,BカートセットID入力!$F$4:$F$150,0),COLUMN()-COLUMN($U131)),IFERROR(OFFSET('セット情報（サンプル）'!$N$2,MATCH($H136,BカートセットID入力!$I$4:$I$150,0),COLUMN()-COLUMN($U131)),IFERROR(OFFSET('セット情報（イレギュラーサンプル）'!$N$2,MATCH($H136,BカートセットID入力!$L$4:$L$150,0),COLUMN()-COLUMN($U131)),""))))</f>
        <v/>
      </c>
      <c r="AM136" s="53" t="str">
        <f ca="1">IFERROR(OFFSET('セット情報(宅配便）'!$P$2,MATCH($H136,BカートセットID入力!$C$4:$C$150,0),COLUMN()-COLUMN($U131)),IFERROR(OFFSET('セット情報(業務便）'!$P$2,MATCH($H136,BカートセットID入力!$F$4:$F$150,0),COLUMN()-COLUMN($U131)),IFERROR(OFFSET('セット情報（サンプル）'!$N$2,MATCH($H136,BカートセットID入力!$I$4:$I$150,0),COLUMN()-COLUMN($U131)),IFERROR(OFFSET('セット情報（イレギュラーサンプル）'!$N$2,MATCH($H136,BカートセットID入力!$L$4:$L$150,0),COLUMN()-COLUMN($U131)),""))))</f>
        <v/>
      </c>
      <c r="AN136" s="53" t="str">
        <f ca="1">IFERROR(OFFSET('セット情報(宅配便）'!$P$2,MATCH($H136,BカートセットID入力!$C$4:$C$150,0),COLUMN()-COLUMN($U131)),IFERROR(OFFSET('セット情報(業務便）'!$P$2,MATCH($H136,BカートセットID入力!$F$4:$F$150,0),COLUMN()-COLUMN($U131)),IFERROR(OFFSET('セット情報（サンプル）'!$N$2,MATCH($H136,BカートセットID入力!$I$4:$I$150,0),COLUMN()-COLUMN($U131)),IFERROR(OFFSET('セット情報（イレギュラーサンプル）'!$N$2,MATCH($H136,BカートセットID入力!$L$4:$L$150,0),COLUMN()-COLUMN($U131)),""))))</f>
        <v/>
      </c>
      <c r="AO136" s="53" t="str">
        <f ca="1">IFERROR(OFFSET('セット情報(宅配便）'!$P$2,MATCH($H136,BカートセットID入力!$C$4:$C$150,0),COLUMN()-COLUMN($U131)),IFERROR(OFFSET('セット情報(業務便）'!$P$2,MATCH($H136,BカートセットID入力!$F$4:$F$150,0),COLUMN()-COLUMN($U131)),IFERROR(OFFSET('セット情報（サンプル）'!$N$2,MATCH($H136,BカートセットID入力!$I$4:$I$150,0),COLUMN()-COLUMN($U131)),IFERROR(OFFSET('セット情報（イレギュラーサンプル）'!$N$2,MATCH($H136,BカートセットID入力!$L$4:$L$150,0),COLUMN()-COLUMN($U131)),""))))</f>
        <v/>
      </c>
      <c r="AP136" s="53" t="str">
        <f ca="1">IFERROR(OFFSET('セット情報(宅配便）'!$P$2,MATCH($H136,BカートセットID入力!$C$4:$C$150,0),COLUMN()-COLUMN($U131)),IFERROR(OFFSET('セット情報(業務便）'!$P$2,MATCH($H136,BカートセットID入力!$F$4:$F$150,0),COLUMN()-COLUMN($U131)),IFERROR(OFFSET('セット情報（サンプル）'!$N$2,MATCH($H136,BカートセットID入力!$I$4:$I$150,0),COLUMN()-COLUMN($U131)),IFERROR(OFFSET('セット情報（イレギュラーサンプル）'!$N$2,MATCH($H136,BカートセットID入力!$L$4:$L$150,0),COLUMN()-COLUMN($U131)),""))))</f>
        <v/>
      </c>
      <c r="AQ136" s="53" t="str">
        <f ca="1">IFERROR(OFFSET('セット情報(宅配便）'!$P$2,MATCH($H136,BカートセットID入力!$C$4:$C$150,0),COLUMN()-COLUMN($U131)),IFERROR(OFFSET('セット情報(業務便）'!$P$2,MATCH($H136,BカートセットID入力!$F$4:$F$150,0),COLUMN()-COLUMN($U131)),IFERROR(OFFSET('セット情報（サンプル）'!$N$2,MATCH($H136,BカートセットID入力!$I$4:$I$150,0),COLUMN()-COLUMN($U131)),IFERROR(OFFSET('セット情報（イレギュラーサンプル）'!$N$2,MATCH($H136,BカートセットID入力!$L$4:$L$150,0),COLUMN()-COLUMN($U131)),""))))</f>
        <v/>
      </c>
      <c r="AR136" s="53" t="str">
        <f ca="1">IFERROR(OFFSET('セット情報(宅配便）'!$P$2,MATCH($H136,BカートセットID入力!$C$4:$C$150,0),COLUMN()-COLUMN($U131)),IFERROR(OFFSET('セット情報(業務便）'!$P$2,MATCH($H136,BカートセットID入力!$F$4:$F$150,0),COLUMN()-COLUMN($U131)),IFERROR(OFFSET('セット情報（サンプル）'!$N$2,MATCH($H136,BカートセットID入力!$I$4:$I$150,0),COLUMN()-COLUMN($U131)),IFERROR(OFFSET('セット情報（イレギュラーサンプル）'!$N$2,MATCH($H136,BカートセットID入力!$L$4:$L$150,0),COLUMN()-COLUMN($U131)),""))))</f>
        <v/>
      </c>
      <c r="AS136" s="53" t="str">
        <f ca="1">IFERROR(OFFSET('セット情報(宅配便）'!$P$2,MATCH($H136,BカートセットID入力!$C$4:$C$150,0),COLUMN()-COLUMN($U131)),IFERROR(OFFSET('セット情報(業務便）'!$P$2,MATCH($H136,BカートセットID入力!$F$4:$F$150,0),COLUMN()-COLUMN($U131)),IFERROR(OFFSET('セット情報（サンプル）'!$N$2,MATCH($H136,BカートセットID入力!$I$4:$I$150,0),COLUMN()-COLUMN($U131)),IFERROR(OFFSET('セット情報（イレギュラーサンプル）'!$N$2,MATCH($H136,BカートセットID入力!$L$4:$L$150,0),COLUMN()-COLUMN($U131)),""))))</f>
        <v/>
      </c>
      <c r="AT136" s="53" t="str">
        <f ca="1">IFERROR(OFFSET('セット情報(宅配便）'!$P$2,MATCH($H136,BカートセットID入力!$C$4:$C$150,0),COLUMN()-COLUMN($U131)),IFERROR(OFFSET('セット情報(業務便）'!$P$2,MATCH($H136,BカートセットID入力!$F$4:$F$150,0),COLUMN()-COLUMN($U131)),IFERROR(OFFSET('セット情報（サンプル）'!$N$2,MATCH($H136,BカートセットID入力!$I$4:$I$150,0),COLUMN()-COLUMN($U131)),IFERROR(OFFSET('セット情報（イレギュラーサンプル）'!$N$2,MATCH($H136,BカートセットID入力!$L$4:$L$150,0),COLUMN()-COLUMN($U131)),""))))</f>
        <v/>
      </c>
    </row>
    <row r="137" spans="1:46">
      <c r="A137" s="144"/>
      <c r="B137" s="53" t="str">
        <f>IF(ISBLANK(現行セット情報CSV!A137),"",現行セット情報CSV!A137)</f>
        <v/>
      </c>
      <c r="C137" s="53" t="str">
        <f>IF(ISBLANK(現行セット情報CSV!B137),"",現行セット情報CSV!B137)&amp;IFERROR(VLOOKUP(A137,上部フリースペースHTML!$A$3:$H$5,8,FALSE),"")</f>
        <v/>
      </c>
      <c r="D137" s="53" t="str">
        <f>IF(ISBLANK(現行セット情報CSV!C137),"",現行セット情報CSV!C137)</f>
        <v/>
      </c>
      <c r="E137" s="53" t="str">
        <f>IF(ISBLANK(現行セット情報CSV!D137),"",現行セット情報CSV!D137)</f>
        <v/>
      </c>
      <c r="F137" s="53" t="str">
        <f>IF(ISBLANK(現行セット情報CSV!E137),"",現行セット情報CSV!E137)</f>
        <v/>
      </c>
      <c r="G137" s="53" t="str">
        <f>IF(ISBLANK(現行セット情報CSV!F137),"",現行セット情報CSV!F137)</f>
        <v/>
      </c>
      <c r="H137" s="53" t="str">
        <f>IF(ISBLANK(現行セット情報CSV!G137),"",現行セット情報CSV!G137)</f>
        <v/>
      </c>
      <c r="I137" s="53" t="str">
        <f>IF(ISBLANK(現行セット情報CSV!H137),"",現行セット情報CSV!H137)</f>
        <v/>
      </c>
      <c r="J137" s="53" t="str">
        <f>IF(ISBLANK(現行セット情報CSV!I137),"",現行セット情報CSV!I137&amp;"("&amp;TEXT($J$2,"yyyy年m月")&amp;"納品から)")</f>
        <v/>
      </c>
      <c r="K137" s="53" t="str">
        <f>IF(ISBLANK(現行セット情報CSV!J137),"",現行セット情報CSV!J137)</f>
        <v/>
      </c>
      <c r="L137" s="53" t="str">
        <f>IF(ISBLANK(現行セット情報CSV!K137),"",現行セット情報CSV!K137)</f>
        <v/>
      </c>
      <c r="M137" s="53" t="str">
        <f>IF(ISBLANK(現行セット情報CSV!L137),"",現行セット情報CSV!L137)</f>
        <v/>
      </c>
      <c r="N137" s="53" t="str">
        <f>IF(ISBLANK(現行セット情報CSV!M137),"",現行セット情報CSV!M137)</f>
        <v/>
      </c>
      <c r="O137" s="53" t="str">
        <f>IF(ISBLANK(現行セット情報CSV!N137),"",現行セット情報CSV!N137)</f>
        <v/>
      </c>
      <c r="P137" s="53" t="str">
        <f>IF(ISBLANK(現行セット情報CSV!O137),"",現行セット情報CSV!O137)</f>
        <v/>
      </c>
      <c r="Q137" s="53" t="str">
        <f>IF(ISBLANK(現行セット情報CSV!P137),"",現行セット情報CSV!P137)</f>
        <v/>
      </c>
      <c r="R137" s="53" t="str">
        <f>IF(ISBLANK(現行セット情報CSV!Q137),"",現行セット情報CSV!Q137)</f>
        <v/>
      </c>
      <c r="S137" s="53" t="str">
        <f>IF(ISBLANK(現行セット情報CSV!R137),"",現行セット情報CSV!R137)</f>
        <v/>
      </c>
      <c r="T137" s="53" t="str">
        <f>IF(ISBLANK(現行セット情報CSV!S137),"",現行セット情報CSV!S137)</f>
        <v/>
      </c>
      <c r="U137" s="53" t="str">
        <f ca="1">IFERROR(OFFSET('セット情報(宅配便）'!$P$2,MATCH($H137,BカートセットID入力!$C$4:$C$150,0),COLUMN()-COLUMN($U132)),IFERROR(OFFSET('セット情報(業務便）'!$P$2,MATCH($H137,BカートセットID入力!$F$4:$F$150,0),COLUMN()-COLUMN($U132)),IFERROR(OFFSET('セット情報（サンプル）'!$N$2,MATCH($H137,BカートセットID入力!$I$4:$I$150,0),COLUMN()-COLUMN($U132)),IFERROR(OFFSET('セット情報（イレギュラーサンプル）'!$N$2,MATCH($H137,BカートセットID入力!$L$4:$L$150,0),COLUMN()-COLUMN($U132)),""))))</f>
        <v/>
      </c>
      <c r="V137" s="53" t="str">
        <f ca="1">IFERROR(OFFSET('セット情報(宅配便）'!$P$2,MATCH($H137,BカートセットID入力!$C$4:$C$150,0),COLUMN()-COLUMN($U132)),IFERROR(OFFSET('セット情報(業務便）'!$P$2,MATCH($H137,BカートセットID入力!$F$4:$F$150,0),COLUMN()-COLUMN($U132)),IFERROR(OFFSET('セット情報（サンプル）'!$N$2,MATCH($H137,BカートセットID入力!$I$4:$I$150,0),COLUMN()-COLUMN($U132)),IFERROR(OFFSET('セット情報（イレギュラーサンプル）'!$N$2,MATCH($H137,BカートセットID入力!$L$4:$L$150,0),COLUMN()-COLUMN($U132)),""))))</f>
        <v/>
      </c>
      <c r="W137" s="53" t="str">
        <f ca="1">IFERROR(OFFSET('セット情報(宅配便）'!$P$2,MATCH($H137,BカートセットID入力!$C$4:$C$150,0),COLUMN()-COLUMN($U132)),IFERROR(OFFSET('セット情報(業務便）'!$P$2,MATCH($H137,BカートセットID入力!$F$4:$F$150,0),COLUMN()-COLUMN($U132)),IFERROR(OFFSET('セット情報（サンプル）'!$N$2,MATCH($H137,BカートセットID入力!$I$4:$I$150,0),COLUMN()-COLUMN($U132)),IFERROR(OFFSET('セット情報（イレギュラーサンプル）'!$N$2,MATCH($H137,BカートセットID入力!$L$4:$L$150,0),COLUMN()-COLUMN($U132)),""))))</f>
        <v/>
      </c>
      <c r="X137" s="53" t="str">
        <f ca="1">IFERROR(OFFSET('セット情報(宅配便）'!$P$2,MATCH($H137,BカートセットID入力!$C$4:$C$150,0),COLUMN()-COLUMN($U132)),IFERROR(OFFSET('セット情報(業務便）'!$P$2,MATCH($H137,BカートセットID入力!$F$4:$F$150,0),COLUMN()-COLUMN($U132)),IFERROR(OFFSET('セット情報（サンプル）'!$N$2,MATCH($H137,BカートセットID入力!$I$4:$I$150,0),COLUMN()-COLUMN($U132)),IFERROR(OFFSET('セット情報（イレギュラーサンプル）'!$N$2,MATCH($H137,BカートセットID入力!$L$4:$L$150,0),COLUMN()-COLUMN($U132)),""))))</f>
        <v/>
      </c>
      <c r="Y137" s="53" t="str">
        <f ca="1">IFERROR(OFFSET('セット情報(宅配便）'!$P$2,MATCH($H137,BカートセットID入力!$C$4:$C$150,0),COLUMN()-COLUMN($U132)),IFERROR(OFFSET('セット情報(業務便）'!$P$2,MATCH($H137,BカートセットID入力!$F$4:$F$150,0),COLUMN()-COLUMN($U132)),IFERROR(OFFSET('セット情報（サンプル）'!$N$2,MATCH($H137,BカートセットID入力!$I$4:$I$150,0),COLUMN()-COLUMN($U132)),IFERROR(OFFSET('セット情報（イレギュラーサンプル）'!$N$2,MATCH($H137,BカートセットID入力!$L$4:$L$150,0),COLUMN()-COLUMN($U132)),""))))</f>
        <v/>
      </c>
      <c r="Z137" s="53" t="str">
        <f ca="1">IFERROR(OFFSET('セット情報(宅配便）'!$P$2,MATCH($H137,BカートセットID入力!$C$4:$C$150,0),COLUMN()-COLUMN($U132)),IFERROR(OFFSET('セット情報(業務便）'!$P$2,MATCH($H137,BカートセットID入力!$F$4:$F$150,0),COLUMN()-COLUMN($U132)),IFERROR(OFFSET('セット情報（サンプル）'!$N$2,MATCH($H137,BカートセットID入力!$I$4:$I$150,0),COLUMN()-COLUMN($U132)),IFERROR(OFFSET('セット情報（イレギュラーサンプル）'!$N$2,MATCH($H137,BカートセットID入力!$L$4:$L$150,0),COLUMN()-COLUMN($U132)),""))))</f>
        <v/>
      </c>
      <c r="AA137" s="53" t="str">
        <f ca="1">IFERROR(OFFSET('セット情報(宅配便）'!$P$2,MATCH($H137,BカートセットID入力!$C$4:$C$150,0),COLUMN()-COLUMN($U132)),IFERROR(OFFSET('セット情報(業務便）'!$P$2,MATCH($H137,BカートセットID入力!$F$4:$F$150,0),COLUMN()-COLUMN($U132)),IFERROR(OFFSET('セット情報（サンプル）'!$N$2,MATCH($H137,BカートセットID入力!$I$4:$I$150,0),COLUMN()-COLUMN($U132)),IFERROR(OFFSET('セット情報（イレギュラーサンプル）'!$N$2,MATCH($H137,BカートセットID入力!$L$4:$L$150,0),COLUMN()-COLUMN($U132)),""))))</f>
        <v/>
      </c>
      <c r="AB137" s="53" t="str">
        <f ca="1">IFERROR(OFFSET('セット情報(宅配便）'!$P$2,MATCH($H137,BカートセットID入力!$C$4:$C$150,0),COLUMN()-COLUMN($U132)),IFERROR(OFFSET('セット情報(業務便）'!$P$2,MATCH($H137,BカートセットID入力!$F$4:$F$150,0),COLUMN()-COLUMN($U132)),IFERROR(OFFSET('セット情報（サンプル）'!$N$2,MATCH($H137,BカートセットID入力!$I$4:$I$150,0),COLUMN()-COLUMN($U132)),IFERROR(OFFSET('セット情報（イレギュラーサンプル）'!$N$2,MATCH($H137,BカートセットID入力!$L$4:$L$150,0),COLUMN()-COLUMN($U132)),""))))</f>
        <v/>
      </c>
      <c r="AC137" s="53" t="str">
        <f ca="1">IFERROR(OFFSET('セット情報(宅配便）'!$P$2,MATCH($H137,BカートセットID入力!$C$4:$C$150,0),COLUMN()-COLUMN($U132)),IFERROR(OFFSET('セット情報(業務便）'!$P$2,MATCH($H137,BカートセットID入力!$F$4:$F$150,0),COLUMN()-COLUMN($U132)),IFERROR(OFFSET('セット情報（サンプル）'!$N$2,MATCH($H137,BカートセットID入力!$I$4:$I$150,0),COLUMN()-COLUMN($U132)),IFERROR(OFFSET('セット情報（イレギュラーサンプル）'!$N$2,MATCH($H137,BカートセットID入力!$L$4:$L$150,0),COLUMN()-COLUMN($U132)),""))))</f>
        <v/>
      </c>
      <c r="AD137" s="53" t="str">
        <f ca="1">IFERROR(OFFSET('セット情報(宅配便）'!$P$2,MATCH($H137,BカートセットID入力!$C$4:$C$150,0),COLUMN()-COLUMN($U132)),IFERROR(OFFSET('セット情報(業務便）'!$P$2,MATCH($H137,BカートセットID入力!$F$4:$F$150,0),COLUMN()-COLUMN($U132)),IFERROR(OFFSET('セット情報（サンプル）'!$N$2,MATCH($H137,BカートセットID入力!$I$4:$I$150,0),COLUMN()-COLUMN($U132)),IFERROR(OFFSET('セット情報（イレギュラーサンプル）'!$N$2,MATCH($H137,BカートセットID入力!$L$4:$L$150,0),COLUMN()-COLUMN($U132)),""))))</f>
        <v/>
      </c>
      <c r="AE137" s="53" t="str">
        <f ca="1">IFERROR(OFFSET('セット情報(宅配便）'!$P$2,MATCH($H137,BカートセットID入力!$C$4:$C$150,0),COLUMN()-COLUMN($U132)),IFERROR(OFFSET('セット情報(業務便）'!$P$2,MATCH($H137,BカートセットID入力!$F$4:$F$150,0),COLUMN()-COLUMN($U132)),IFERROR(OFFSET('セット情報（サンプル）'!$N$2,MATCH($H137,BカートセットID入力!$I$4:$I$150,0),COLUMN()-COLUMN($U132)),IFERROR(OFFSET('セット情報（イレギュラーサンプル）'!$N$2,MATCH($H137,BカートセットID入力!$L$4:$L$150,0),COLUMN()-COLUMN($U132)),""))))</f>
        <v/>
      </c>
      <c r="AF137" s="53" t="str">
        <f ca="1">IFERROR(OFFSET('セット情報(宅配便）'!$P$2,MATCH($H137,BカートセットID入力!$C$4:$C$150,0),COLUMN()-COLUMN($U132)),IFERROR(OFFSET('セット情報(業務便）'!$P$2,MATCH($H137,BカートセットID入力!$F$4:$F$150,0),COLUMN()-COLUMN($U132)),IFERROR(OFFSET('セット情報（サンプル）'!$N$2,MATCH($H137,BカートセットID入力!$I$4:$I$150,0),COLUMN()-COLUMN($U132)),IFERROR(OFFSET('セット情報（イレギュラーサンプル）'!$N$2,MATCH($H137,BカートセットID入力!$L$4:$L$150,0),COLUMN()-COLUMN($U132)),""))))</f>
        <v/>
      </c>
      <c r="AG137" s="53" t="str">
        <f ca="1">IFERROR(OFFSET('セット情報(宅配便）'!$P$2,MATCH($H137,BカートセットID入力!$C$4:$C$150,0),COLUMN()-COLUMN($U132)),IFERROR(OFFSET('セット情報(業務便）'!$P$2,MATCH($H137,BカートセットID入力!$F$4:$F$150,0),COLUMN()-COLUMN($U132)),IFERROR(OFFSET('セット情報（サンプル）'!$N$2,MATCH($H137,BカートセットID入力!$I$4:$I$150,0),COLUMN()-COLUMN($U132)),IFERROR(OFFSET('セット情報（イレギュラーサンプル）'!$N$2,MATCH($H137,BカートセットID入力!$L$4:$L$150,0),COLUMN()-COLUMN($U132)),""))))</f>
        <v/>
      </c>
      <c r="AH137" s="53" t="str">
        <f ca="1">IFERROR(OFFSET('セット情報(宅配便）'!$P$2,MATCH($H137,BカートセットID入力!$C$4:$C$150,0),COLUMN()-COLUMN($U132)),IFERROR(OFFSET('セット情報(業務便）'!$P$2,MATCH($H137,BカートセットID入力!$F$4:$F$150,0),COLUMN()-COLUMN($U132)),IFERROR(OFFSET('セット情報（サンプル）'!$N$2,MATCH($H137,BカートセットID入力!$I$4:$I$150,0),COLUMN()-COLUMN($U132)),IFERROR(OFFSET('セット情報（イレギュラーサンプル）'!$N$2,MATCH($H137,BカートセットID入力!$L$4:$L$150,0),COLUMN()-COLUMN($U132)),""))))</f>
        <v/>
      </c>
      <c r="AI137" s="53" t="str">
        <f ca="1">IFERROR(OFFSET('セット情報(宅配便）'!$P$2,MATCH($H137,BカートセットID入力!$C$4:$C$150,0),COLUMN()-COLUMN($U132)),IFERROR(OFFSET('セット情報(業務便）'!$P$2,MATCH($H137,BカートセットID入力!$F$4:$F$150,0),COLUMN()-COLUMN($U132)),IFERROR(OFFSET('セット情報（サンプル）'!$N$2,MATCH($H137,BカートセットID入力!$I$4:$I$150,0),COLUMN()-COLUMN($U132)),IFERROR(OFFSET('セット情報（イレギュラーサンプル）'!$N$2,MATCH($H137,BカートセットID入力!$L$4:$L$150,0),COLUMN()-COLUMN($U132)),""))))</f>
        <v/>
      </c>
      <c r="AJ137" s="53" t="str">
        <f ca="1">IFERROR(OFFSET('セット情報(宅配便）'!$P$2,MATCH($H137,BカートセットID入力!$C$4:$C$150,0),COLUMN()-COLUMN($U132)),IFERROR(OFFSET('セット情報(業務便）'!$P$2,MATCH($H137,BカートセットID入力!$F$4:$F$150,0),COLUMN()-COLUMN($U132)),IFERROR(OFFSET('セット情報（サンプル）'!$N$2,MATCH($H137,BカートセットID入力!$I$4:$I$150,0),COLUMN()-COLUMN($U132)),IFERROR(OFFSET('セット情報（イレギュラーサンプル）'!$N$2,MATCH($H137,BカートセットID入力!$L$4:$L$150,0),COLUMN()-COLUMN($U132)),""))))</f>
        <v/>
      </c>
      <c r="AK137" s="53" t="str">
        <f ca="1">IFERROR(OFFSET('セット情報(宅配便）'!$P$2,MATCH($H137,BカートセットID入力!$C$4:$C$150,0),COLUMN()-COLUMN($U132)),IFERROR(OFFSET('セット情報(業務便）'!$P$2,MATCH($H137,BカートセットID入力!$F$4:$F$150,0),COLUMN()-COLUMN($U132)),IFERROR(OFFSET('セット情報（サンプル）'!$N$2,MATCH($H137,BカートセットID入力!$I$4:$I$150,0),COLUMN()-COLUMN($U132)),IFERROR(OFFSET('セット情報（イレギュラーサンプル）'!$N$2,MATCH($H137,BカートセットID入力!$L$4:$L$150,0),COLUMN()-COLUMN($U132)),""))))</f>
        <v/>
      </c>
      <c r="AL137" s="53" t="str">
        <f ca="1">IFERROR(OFFSET('セット情報(宅配便）'!$P$2,MATCH($H137,BカートセットID入力!$C$4:$C$150,0),COLUMN()-COLUMN($U132)),IFERROR(OFFSET('セット情報(業務便）'!$P$2,MATCH($H137,BカートセットID入力!$F$4:$F$150,0),COLUMN()-COLUMN($U132)),IFERROR(OFFSET('セット情報（サンプル）'!$N$2,MATCH($H137,BカートセットID入力!$I$4:$I$150,0),COLUMN()-COLUMN($U132)),IFERROR(OFFSET('セット情報（イレギュラーサンプル）'!$N$2,MATCH($H137,BカートセットID入力!$L$4:$L$150,0),COLUMN()-COLUMN($U132)),""))))</f>
        <v/>
      </c>
      <c r="AM137" s="53" t="str">
        <f ca="1">IFERROR(OFFSET('セット情報(宅配便）'!$P$2,MATCH($H137,BカートセットID入力!$C$4:$C$150,0),COLUMN()-COLUMN($U132)),IFERROR(OFFSET('セット情報(業務便）'!$P$2,MATCH($H137,BカートセットID入力!$F$4:$F$150,0),COLUMN()-COLUMN($U132)),IFERROR(OFFSET('セット情報（サンプル）'!$N$2,MATCH($H137,BカートセットID入力!$I$4:$I$150,0),COLUMN()-COLUMN($U132)),IFERROR(OFFSET('セット情報（イレギュラーサンプル）'!$N$2,MATCH($H137,BカートセットID入力!$L$4:$L$150,0),COLUMN()-COLUMN($U132)),""))))</f>
        <v/>
      </c>
      <c r="AN137" s="53" t="str">
        <f ca="1">IFERROR(OFFSET('セット情報(宅配便）'!$P$2,MATCH($H137,BカートセットID入力!$C$4:$C$150,0),COLUMN()-COLUMN($U132)),IFERROR(OFFSET('セット情報(業務便）'!$P$2,MATCH($H137,BカートセットID入力!$F$4:$F$150,0),COLUMN()-COLUMN($U132)),IFERROR(OFFSET('セット情報（サンプル）'!$N$2,MATCH($H137,BカートセットID入力!$I$4:$I$150,0),COLUMN()-COLUMN($U132)),IFERROR(OFFSET('セット情報（イレギュラーサンプル）'!$N$2,MATCH($H137,BカートセットID入力!$L$4:$L$150,0),COLUMN()-COLUMN($U132)),""))))</f>
        <v/>
      </c>
      <c r="AO137" s="53" t="str">
        <f ca="1">IFERROR(OFFSET('セット情報(宅配便）'!$P$2,MATCH($H137,BカートセットID入力!$C$4:$C$150,0),COLUMN()-COLUMN($U132)),IFERROR(OFFSET('セット情報(業務便）'!$P$2,MATCH($H137,BカートセットID入力!$F$4:$F$150,0),COLUMN()-COLUMN($U132)),IFERROR(OFFSET('セット情報（サンプル）'!$N$2,MATCH($H137,BカートセットID入力!$I$4:$I$150,0),COLUMN()-COLUMN($U132)),IFERROR(OFFSET('セット情報（イレギュラーサンプル）'!$N$2,MATCH($H137,BカートセットID入力!$L$4:$L$150,0),COLUMN()-COLUMN($U132)),""))))</f>
        <v/>
      </c>
      <c r="AP137" s="53" t="str">
        <f ca="1">IFERROR(OFFSET('セット情報(宅配便）'!$P$2,MATCH($H137,BカートセットID入力!$C$4:$C$150,0),COLUMN()-COLUMN($U132)),IFERROR(OFFSET('セット情報(業務便）'!$P$2,MATCH($H137,BカートセットID入力!$F$4:$F$150,0),COLUMN()-COLUMN($U132)),IFERROR(OFFSET('セット情報（サンプル）'!$N$2,MATCH($H137,BカートセットID入力!$I$4:$I$150,0),COLUMN()-COLUMN($U132)),IFERROR(OFFSET('セット情報（イレギュラーサンプル）'!$N$2,MATCH($H137,BカートセットID入力!$L$4:$L$150,0),COLUMN()-COLUMN($U132)),""))))</f>
        <v/>
      </c>
      <c r="AQ137" s="53" t="str">
        <f ca="1">IFERROR(OFFSET('セット情報(宅配便）'!$P$2,MATCH($H137,BカートセットID入力!$C$4:$C$150,0),COLUMN()-COLUMN($U132)),IFERROR(OFFSET('セット情報(業務便）'!$P$2,MATCH($H137,BカートセットID入力!$F$4:$F$150,0),COLUMN()-COLUMN($U132)),IFERROR(OFFSET('セット情報（サンプル）'!$N$2,MATCH($H137,BカートセットID入力!$I$4:$I$150,0),COLUMN()-COLUMN($U132)),IFERROR(OFFSET('セット情報（イレギュラーサンプル）'!$N$2,MATCH($H137,BカートセットID入力!$L$4:$L$150,0),COLUMN()-COLUMN($U132)),""))))</f>
        <v/>
      </c>
      <c r="AR137" s="53" t="str">
        <f ca="1">IFERROR(OFFSET('セット情報(宅配便）'!$P$2,MATCH($H137,BカートセットID入力!$C$4:$C$150,0),COLUMN()-COLUMN($U132)),IFERROR(OFFSET('セット情報(業務便）'!$P$2,MATCH($H137,BカートセットID入力!$F$4:$F$150,0),COLUMN()-COLUMN($U132)),IFERROR(OFFSET('セット情報（サンプル）'!$N$2,MATCH($H137,BカートセットID入力!$I$4:$I$150,0),COLUMN()-COLUMN($U132)),IFERROR(OFFSET('セット情報（イレギュラーサンプル）'!$N$2,MATCH($H137,BカートセットID入力!$L$4:$L$150,0),COLUMN()-COLUMN($U132)),""))))</f>
        <v/>
      </c>
      <c r="AS137" s="53" t="str">
        <f ca="1">IFERROR(OFFSET('セット情報(宅配便）'!$P$2,MATCH($H137,BカートセットID入力!$C$4:$C$150,0),COLUMN()-COLUMN($U132)),IFERROR(OFFSET('セット情報(業務便）'!$P$2,MATCH($H137,BカートセットID入力!$F$4:$F$150,0),COLUMN()-COLUMN($U132)),IFERROR(OFFSET('セット情報（サンプル）'!$N$2,MATCH($H137,BカートセットID入力!$I$4:$I$150,0),COLUMN()-COLUMN($U132)),IFERROR(OFFSET('セット情報（イレギュラーサンプル）'!$N$2,MATCH($H137,BカートセットID入力!$L$4:$L$150,0),COLUMN()-COLUMN($U132)),""))))</f>
        <v/>
      </c>
      <c r="AT137" s="53" t="str">
        <f ca="1">IFERROR(OFFSET('セット情報(宅配便）'!$P$2,MATCH($H137,BカートセットID入力!$C$4:$C$150,0),COLUMN()-COLUMN($U132)),IFERROR(OFFSET('セット情報(業務便）'!$P$2,MATCH($H137,BカートセットID入力!$F$4:$F$150,0),COLUMN()-COLUMN($U132)),IFERROR(OFFSET('セット情報（サンプル）'!$N$2,MATCH($H137,BカートセットID入力!$I$4:$I$150,0),COLUMN()-COLUMN($U132)),IFERROR(OFFSET('セット情報（イレギュラーサンプル）'!$N$2,MATCH($H137,BカートセットID入力!$L$4:$L$150,0),COLUMN()-COLUMN($U132)),""))))</f>
        <v/>
      </c>
    </row>
    <row r="138" spans="1:46">
      <c r="A138" s="144"/>
      <c r="B138" s="53" t="str">
        <f>IF(ISBLANK(現行セット情報CSV!A138),"",現行セット情報CSV!A138)</f>
        <v/>
      </c>
      <c r="C138" s="53" t="str">
        <f>IF(ISBLANK(現行セット情報CSV!B138),"",現行セット情報CSV!B138)&amp;IFERROR(VLOOKUP(A138,上部フリースペースHTML!$A$3:$H$5,8,FALSE),"")</f>
        <v/>
      </c>
      <c r="D138" s="53" t="str">
        <f>IF(ISBLANK(現行セット情報CSV!C138),"",現行セット情報CSV!C138)</f>
        <v/>
      </c>
      <c r="E138" s="53" t="str">
        <f>IF(ISBLANK(現行セット情報CSV!D138),"",現行セット情報CSV!D138)</f>
        <v/>
      </c>
      <c r="F138" s="53" t="str">
        <f>IF(ISBLANK(現行セット情報CSV!E138),"",現行セット情報CSV!E138)</f>
        <v/>
      </c>
      <c r="G138" s="53" t="str">
        <f>IF(ISBLANK(現行セット情報CSV!F138),"",現行セット情報CSV!F138)</f>
        <v/>
      </c>
      <c r="H138" s="53" t="str">
        <f>IF(ISBLANK(現行セット情報CSV!G138),"",現行セット情報CSV!G138)</f>
        <v/>
      </c>
      <c r="I138" s="53" t="str">
        <f>IF(ISBLANK(現行セット情報CSV!H138),"",現行セット情報CSV!H138)</f>
        <v/>
      </c>
      <c r="J138" s="53" t="str">
        <f>IF(ISBLANK(現行セット情報CSV!I138),"",現行セット情報CSV!I138&amp;"("&amp;TEXT($J$2,"yyyy年m月")&amp;"納品から)")</f>
        <v/>
      </c>
      <c r="K138" s="53" t="str">
        <f>IF(ISBLANK(現行セット情報CSV!J138),"",現行セット情報CSV!J138)</f>
        <v/>
      </c>
      <c r="L138" s="53" t="str">
        <f>IF(ISBLANK(現行セット情報CSV!K138),"",現行セット情報CSV!K138)</f>
        <v/>
      </c>
      <c r="M138" s="53" t="str">
        <f>IF(ISBLANK(現行セット情報CSV!L138),"",現行セット情報CSV!L138)</f>
        <v/>
      </c>
      <c r="N138" s="53" t="str">
        <f>IF(ISBLANK(現行セット情報CSV!M138),"",現行セット情報CSV!M138)</f>
        <v/>
      </c>
      <c r="O138" s="53" t="str">
        <f>IF(ISBLANK(現行セット情報CSV!N138),"",現行セット情報CSV!N138)</f>
        <v/>
      </c>
      <c r="P138" s="53" t="str">
        <f>IF(ISBLANK(現行セット情報CSV!O138),"",現行セット情報CSV!O138)</f>
        <v/>
      </c>
      <c r="Q138" s="53" t="str">
        <f>IF(ISBLANK(現行セット情報CSV!P138),"",現行セット情報CSV!P138)</f>
        <v/>
      </c>
      <c r="R138" s="53" t="str">
        <f>IF(ISBLANK(現行セット情報CSV!Q138),"",現行セット情報CSV!Q138)</f>
        <v/>
      </c>
      <c r="S138" s="53" t="str">
        <f>IF(ISBLANK(現行セット情報CSV!R138),"",現行セット情報CSV!R138)</f>
        <v/>
      </c>
      <c r="T138" s="53" t="str">
        <f>IF(ISBLANK(現行セット情報CSV!S138),"",現行セット情報CSV!S138)</f>
        <v/>
      </c>
      <c r="U138" s="53" t="str">
        <f ca="1">IFERROR(OFFSET('セット情報(宅配便）'!$P$2,MATCH($H138,BカートセットID入力!$C$4:$C$150,0),COLUMN()-COLUMN($U133)),IFERROR(OFFSET('セット情報(業務便）'!$P$2,MATCH($H138,BカートセットID入力!$F$4:$F$150,0),COLUMN()-COLUMN($U133)),IFERROR(OFFSET('セット情報（サンプル）'!$N$2,MATCH($H138,BカートセットID入力!$I$4:$I$150,0),COLUMN()-COLUMN($U133)),IFERROR(OFFSET('セット情報（イレギュラーサンプル）'!$N$2,MATCH($H138,BカートセットID入力!$L$4:$L$150,0),COLUMN()-COLUMN($U133)),""))))</f>
        <v/>
      </c>
      <c r="V138" s="53" t="str">
        <f ca="1">IFERROR(OFFSET('セット情報(宅配便）'!$P$2,MATCH($H138,BカートセットID入力!$C$4:$C$150,0),COLUMN()-COLUMN($U133)),IFERROR(OFFSET('セット情報(業務便）'!$P$2,MATCH($H138,BカートセットID入力!$F$4:$F$150,0),COLUMN()-COLUMN($U133)),IFERROR(OFFSET('セット情報（サンプル）'!$N$2,MATCH($H138,BカートセットID入力!$I$4:$I$150,0),COLUMN()-COLUMN($U133)),IFERROR(OFFSET('セット情報（イレギュラーサンプル）'!$N$2,MATCH($H138,BカートセットID入力!$L$4:$L$150,0),COLUMN()-COLUMN($U133)),""))))</f>
        <v/>
      </c>
      <c r="W138" s="53" t="str">
        <f ca="1">IFERROR(OFFSET('セット情報(宅配便）'!$P$2,MATCH($H138,BカートセットID入力!$C$4:$C$150,0),COLUMN()-COLUMN($U133)),IFERROR(OFFSET('セット情報(業務便）'!$P$2,MATCH($H138,BカートセットID入力!$F$4:$F$150,0),COLUMN()-COLUMN($U133)),IFERROR(OFFSET('セット情報（サンプル）'!$N$2,MATCH($H138,BカートセットID入力!$I$4:$I$150,0),COLUMN()-COLUMN($U133)),IFERROR(OFFSET('セット情報（イレギュラーサンプル）'!$N$2,MATCH($H138,BカートセットID入力!$L$4:$L$150,0),COLUMN()-COLUMN($U133)),""))))</f>
        <v/>
      </c>
      <c r="X138" s="53" t="str">
        <f ca="1">IFERROR(OFFSET('セット情報(宅配便）'!$P$2,MATCH($H138,BカートセットID入力!$C$4:$C$150,0),COLUMN()-COLUMN($U133)),IFERROR(OFFSET('セット情報(業務便）'!$P$2,MATCH($H138,BカートセットID入力!$F$4:$F$150,0),COLUMN()-COLUMN($U133)),IFERROR(OFFSET('セット情報（サンプル）'!$N$2,MATCH($H138,BカートセットID入力!$I$4:$I$150,0),COLUMN()-COLUMN($U133)),IFERROR(OFFSET('セット情報（イレギュラーサンプル）'!$N$2,MATCH($H138,BカートセットID入力!$L$4:$L$150,0),COLUMN()-COLUMN($U133)),""))))</f>
        <v/>
      </c>
      <c r="Y138" s="53" t="str">
        <f ca="1">IFERROR(OFFSET('セット情報(宅配便）'!$P$2,MATCH($H138,BカートセットID入力!$C$4:$C$150,0),COLUMN()-COLUMN($U133)),IFERROR(OFFSET('セット情報(業務便）'!$P$2,MATCH($H138,BカートセットID入力!$F$4:$F$150,0),COLUMN()-COLUMN($U133)),IFERROR(OFFSET('セット情報（サンプル）'!$N$2,MATCH($H138,BカートセットID入力!$I$4:$I$150,0),COLUMN()-COLUMN($U133)),IFERROR(OFFSET('セット情報（イレギュラーサンプル）'!$N$2,MATCH($H138,BカートセットID入力!$L$4:$L$150,0),COLUMN()-COLUMN($U133)),""))))</f>
        <v/>
      </c>
      <c r="Z138" s="53" t="str">
        <f ca="1">IFERROR(OFFSET('セット情報(宅配便）'!$P$2,MATCH($H138,BカートセットID入力!$C$4:$C$150,0),COLUMN()-COLUMN($U133)),IFERROR(OFFSET('セット情報(業務便）'!$P$2,MATCH($H138,BカートセットID入力!$F$4:$F$150,0),COLUMN()-COLUMN($U133)),IFERROR(OFFSET('セット情報（サンプル）'!$N$2,MATCH($H138,BカートセットID入力!$I$4:$I$150,0),COLUMN()-COLUMN($U133)),IFERROR(OFFSET('セット情報（イレギュラーサンプル）'!$N$2,MATCH($H138,BカートセットID入力!$L$4:$L$150,0),COLUMN()-COLUMN($U133)),""))))</f>
        <v/>
      </c>
      <c r="AA138" s="53" t="str">
        <f ca="1">IFERROR(OFFSET('セット情報(宅配便）'!$P$2,MATCH($H138,BカートセットID入力!$C$4:$C$150,0),COLUMN()-COLUMN($U133)),IFERROR(OFFSET('セット情報(業務便）'!$P$2,MATCH($H138,BカートセットID入力!$F$4:$F$150,0),COLUMN()-COLUMN($U133)),IFERROR(OFFSET('セット情報（サンプル）'!$N$2,MATCH($H138,BカートセットID入力!$I$4:$I$150,0),COLUMN()-COLUMN($U133)),IFERROR(OFFSET('セット情報（イレギュラーサンプル）'!$N$2,MATCH($H138,BカートセットID入力!$L$4:$L$150,0),COLUMN()-COLUMN($U133)),""))))</f>
        <v/>
      </c>
      <c r="AB138" s="53" t="str">
        <f ca="1">IFERROR(OFFSET('セット情報(宅配便）'!$P$2,MATCH($H138,BカートセットID入力!$C$4:$C$150,0),COLUMN()-COLUMN($U133)),IFERROR(OFFSET('セット情報(業務便）'!$P$2,MATCH($H138,BカートセットID入力!$F$4:$F$150,0),COLUMN()-COLUMN($U133)),IFERROR(OFFSET('セット情報（サンプル）'!$N$2,MATCH($H138,BカートセットID入力!$I$4:$I$150,0),COLUMN()-COLUMN($U133)),IFERROR(OFFSET('セット情報（イレギュラーサンプル）'!$N$2,MATCH($H138,BカートセットID入力!$L$4:$L$150,0),COLUMN()-COLUMN($U133)),""))))</f>
        <v/>
      </c>
      <c r="AC138" s="53" t="str">
        <f ca="1">IFERROR(OFFSET('セット情報(宅配便）'!$P$2,MATCH($H138,BカートセットID入力!$C$4:$C$150,0),COLUMN()-COLUMN($U133)),IFERROR(OFFSET('セット情報(業務便）'!$P$2,MATCH($H138,BカートセットID入力!$F$4:$F$150,0),COLUMN()-COLUMN($U133)),IFERROR(OFFSET('セット情報（サンプル）'!$N$2,MATCH($H138,BカートセットID入力!$I$4:$I$150,0),COLUMN()-COLUMN($U133)),IFERROR(OFFSET('セット情報（イレギュラーサンプル）'!$N$2,MATCH($H138,BカートセットID入力!$L$4:$L$150,0),COLUMN()-COLUMN($U133)),""))))</f>
        <v/>
      </c>
      <c r="AD138" s="53" t="str">
        <f ca="1">IFERROR(OFFSET('セット情報(宅配便）'!$P$2,MATCH($H138,BカートセットID入力!$C$4:$C$150,0),COLUMN()-COLUMN($U133)),IFERROR(OFFSET('セット情報(業務便）'!$P$2,MATCH($H138,BカートセットID入力!$F$4:$F$150,0),COLUMN()-COLUMN($U133)),IFERROR(OFFSET('セット情報（サンプル）'!$N$2,MATCH($H138,BカートセットID入力!$I$4:$I$150,0),COLUMN()-COLUMN($U133)),IFERROR(OFFSET('セット情報（イレギュラーサンプル）'!$N$2,MATCH($H138,BカートセットID入力!$L$4:$L$150,0),COLUMN()-COLUMN($U133)),""))))</f>
        <v/>
      </c>
      <c r="AE138" s="53" t="str">
        <f ca="1">IFERROR(OFFSET('セット情報(宅配便）'!$P$2,MATCH($H138,BカートセットID入力!$C$4:$C$150,0),COLUMN()-COLUMN($U133)),IFERROR(OFFSET('セット情報(業務便）'!$P$2,MATCH($H138,BカートセットID入力!$F$4:$F$150,0),COLUMN()-COLUMN($U133)),IFERROR(OFFSET('セット情報（サンプル）'!$N$2,MATCH($H138,BカートセットID入力!$I$4:$I$150,0),COLUMN()-COLUMN($U133)),IFERROR(OFFSET('セット情報（イレギュラーサンプル）'!$N$2,MATCH($H138,BカートセットID入力!$L$4:$L$150,0),COLUMN()-COLUMN($U133)),""))))</f>
        <v/>
      </c>
      <c r="AF138" s="53" t="str">
        <f ca="1">IFERROR(OFFSET('セット情報(宅配便）'!$P$2,MATCH($H138,BカートセットID入力!$C$4:$C$150,0),COLUMN()-COLUMN($U133)),IFERROR(OFFSET('セット情報(業務便）'!$P$2,MATCH($H138,BカートセットID入力!$F$4:$F$150,0),COLUMN()-COLUMN($U133)),IFERROR(OFFSET('セット情報（サンプル）'!$N$2,MATCH($H138,BカートセットID入力!$I$4:$I$150,0),COLUMN()-COLUMN($U133)),IFERROR(OFFSET('セット情報（イレギュラーサンプル）'!$N$2,MATCH($H138,BカートセットID入力!$L$4:$L$150,0),COLUMN()-COLUMN($U133)),""))))</f>
        <v/>
      </c>
      <c r="AG138" s="53" t="str">
        <f ca="1">IFERROR(OFFSET('セット情報(宅配便）'!$P$2,MATCH($H138,BカートセットID入力!$C$4:$C$150,0),COLUMN()-COLUMN($U133)),IFERROR(OFFSET('セット情報(業務便）'!$P$2,MATCH($H138,BカートセットID入力!$F$4:$F$150,0),COLUMN()-COLUMN($U133)),IFERROR(OFFSET('セット情報（サンプル）'!$N$2,MATCH($H138,BカートセットID入力!$I$4:$I$150,0),COLUMN()-COLUMN($U133)),IFERROR(OFFSET('セット情報（イレギュラーサンプル）'!$N$2,MATCH($H138,BカートセットID入力!$L$4:$L$150,0),COLUMN()-COLUMN($U133)),""))))</f>
        <v/>
      </c>
      <c r="AH138" s="53" t="str">
        <f ca="1">IFERROR(OFFSET('セット情報(宅配便）'!$P$2,MATCH($H138,BカートセットID入力!$C$4:$C$150,0),COLUMN()-COLUMN($U133)),IFERROR(OFFSET('セット情報(業務便）'!$P$2,MATCH($H138,BカートセットID入力!$F$4:$F$150,0),COLUMN()-COLUMN($U133)),IFERROR(OFFSET('セット情報（サンプル）'!$N$2,MATCH($H138,BカートセットID入力!$I$4:$I$150,0),COLUMN()-COLUMN($U133)),IFERROR(OFFSET('セット情報（イレギュラーサンプル）'!$N$2,MATCH($H138,BカートセットID入力!$L$4:$L$150,0),COLUMN()-COLUMN($U133)),""))))</f>
        <v/>
      </c>
      <c r="AI138" s="53" t="str">
        <f ca="1">IFERROR(OFFSET('セット情報(宅配便）'!$P$2,MATCH($H138,BカートセットID入力!$C$4:$C$150,0),COLUMN()-COLUMN($U133)),IFERROR(OFFSET('セット情報(業務便）'!$P$2,MATCH($H138,BカートセットID入力!$F$4:$F$150,0),COLUMN()-COLUMN($U133)),IFERROR(OFFSET('セット情報（サンプル）'!$N$2,MATCH($H138,BカートセットID入力!$I$4:$I$150,0),COLUMN()-COLUMN($U133)),IFERROR(OFFSET('セット情報（イレギュラーサンプル）'!$N$2,MATCH($H138,BカートセットID入力!$L$4:$L$150,0),COLUMN()-COLUMN($U133)),""))))</f>
        <v/>
      </c>
      <c r="AJ138" s="53" t="str">
        <f ca="1">IFERROR(OFFSET('セット情報(宅配便）'!$P$2,MATCH($H138,BカートセットID入力!$C$4:$C$150,0),COLUMN()-COLUMN($U133)),IFERROR(OFFSET('セット情報(業務便）'!$P$2,MATCH($H138,BカートセットID入力!$F$4:$F$150,0),COLUMN()-COLUMN($U133)),IFERROR(OFFSET('セット情報（サンプル）'!$N$2,MATCH($H138,BカートセットID入力!$I$4:$I$150,0),COLUMN()-COLUMN($U133)),IFERROR(OFFSET('セット情報（イレギュラーサンプル）'!$N$2,MATCH($H138,BカートセットID入力!$L$4:$L$150,0),COLUMN()-COLUMN($U133)),""))))</f>
        <v/>
      </c>
      <c r="AK138" s="53" t="str">
        <f ca="1">IFERROR(OFFSET('セット情報(宅配便）'!$P$2,MATCH($H138,BカートセットID入力!$C$4:$C$150,0),COLUMN()-COLUMN($U133)),IFERROR(OFFSET('セット情報(業務便）'!$P$2,MATCH($H138,BカートセットID入力!$F$4:$F$150,0),COLUMN()-COLUMN($U133)),IFERROR(OFFSET('セット情報（サンプル）'!$N$2,MATCH($H138,BカートセットID入力!$I$4:$I$150,0),COLUMN()-COLUMN($U133)),IFERROR(OFFSET('セット情報（イレギュラーサンプル）'!$N$2,MATCH($H138,BカートセットID入力!$L$4:$L$150,0),COLUMN()-COLUMN($U133)),""))))</f>
        <v/>
      </c>
      <c r="AL138" s="53" t="str">
        <f ca="1">IFERROR(OFFSET('セット情報(宅配便）'!$P$2,MATCH($H138,BカートセットID入力!$C$4:$C$150,0),COLUMN()-COLUMN($U133)),IFERROR(OFFSET('セット情報(業務便）'!$P$2,MATCH($H138,BカートセットID入力!$F$4:$F$150,0),COLUMN()-COLUMN($U133)),IFERROR(OFFSET('セット情報（サンプル）'!$N$2,MATCH($H138,BカートセットID入力!$I$4:$I$150,0),COLUMN()-COLUMN($U133)),IFERROR(OFFSET('セット情報（イレギュラーサンプル）'!$N$2,MATCH($H138,BカートセットID入力!$L$4:$L$150,0),COLUMN()-COLUMN($U133)),""))))</f>
        <v/>
      </c>
      <c r="AM138" s="53" t="str">
        <f ca="1">IFERROR(OFFSET('セット情報(宅配便）'!$P$2,MATCH($H138,BカートセットID入力!$C$4:$C$150,0),COLUMN()-COLUMN($U133)),IFERROR(OFFSET('セット情報(業務便）'!$P$2,MATCH($H138,BカートセットID入力!$F$4:$F$150,0),COLUMN()-COLUMN($U133)),IFERROR(OFFSET('セット情報（サンプル）'!$N$2,MATCH($H138,BカートセットID入力!$I$4:$I$150,0),COLUMN()-COLUMN($U133)),IFERROR(OFFSET('セット情報（イレギュラーサンプル）'!$N$2,MATCH($H138,BカートセットID入力!$L$4:$L$150,0),COLUMN()-COLUMN($U133)),""))))</f>
        <v/>
      </c>
      <c r="AN138" s="53" t="str">
        <f ca="1">IFERROR(OFFSET('セット情報(宅配便）'!$P$2,MATCH($H138,BカートセットID入力!$C$4:$C$150,0),COLUMN()-COLUMN($U133)),IFERROR(OFFSET('セット情報(業務便）'!$P$2,MATCH($H138,BカートセットID入力!$F$4:$F$150,0),COLUMN()-COLUMN($U133)),IFERROR(OFFSET('セット情報（サンプル）'!$N$2,MATCH($H138,BカートセットID入力!$I$4:$I$150,0),COLUMN()-COLUMN($U133)),IFERROR(OFFSET('セット情報（イレギュラーサンプル）'!$N$2,MATCH($H138,BカートセットID入力!$L$4:$L$150,0),COLUMN()-COLUMN($U133)),""))))</f>
        <v/>
      </c>
      <c r="AO138" s="53" t="str">
        <f ca="1">IFERROR(OFFSET('セット情報(宅配便）'!$P$2,MATCH($H138,BカートセットID入力!$C$4:$C$150,0),COLUMN()-COLUMN($U133)),IFERROR(OFFSET('セット情報(業務便）'!$P$2,MATCH($H138,BカートセットID入力!$F$4:$F$150,0),COLUMN()-COLUMN($U133)),IFERROR(OFFSET('セット情報（サンプル）'!$N$2,MATCH($H138,BカートセットID入力!$I$4:$I$150,0),COLUMN()-COLUMN($U133)),IFERROR(OFFSET('セット情報（イレギュラーサンプル）'!$N$2,MATCH($H138,BカートセットID入力!$L$4:$L$150,0),COLUMN()-COLUMN($U133)),""))))</f>
        <v/>
      </c>
      <c r="AP138" s="53" t="str">
        <f ca="1">IFERROR(OFFSET('セット情報(宅配便）'!$P$2,MATCH($H138,BカートセットID入力!$C$4:$C$150,0),COLUMN()-COLUMN($U133)),IFERROR(OFFSET('セット情報(業務便）'!$P$2,MATCH($H138,BカートセットID入力!$F$4:$F$150,0),COLUMN()-COLUMN($U133)),IFERROR(OFFSET('セット情報（サンプル）'!$N$2,MATCH($H138,BカートセットID入力!$I$4:$I$150,0),COLUMN()-COLUMN($U133)),IFERROR(OFFSET('セット情報（イレギュラーサンプル）'!$N$2,MATCH($H138,BカートセットID入力!$L$4:$L$150,0),COLUMN()-COLUMN($U133)),""))))</f>
        <v/>
      </c>
      <c r="AQ138" s="53" t="str">
        <f ca="1">IFERROR(OFFSET('セット情報(宅配便）'!$P$2,MATCH($H138,BカートセットID入力!$C$4:$C$150,0),COLUMN()-COLUMN($U133)),IFERROR(OFFSET('セット情報(業務便）'!$P$2,MATCH($H138,BカートセットID入力!$F$4:$F$150,0),COLUMN()-COLUMN($U133)),IFERROR(OFFSET('セット情報（サンプル）'!$N$2,MATCH($H138,BカートセットID入力!$I$4:$I$150,0),COLUMN()-COLUMN($U133)),IFERROR(OFFSET('セット情報（イレギュラーサンプル）'!$N$2,MATCH($H138,BカートセットID入力!$L$4:$L$150,0),COLUMN()-COLUMN($U133)),""))))</f>
        <v/>
      </c>
      <c r="AR138" s="53" t="str">
        <f ca="1">IFERROR(OFFSET('セット情報(宅配便）'!$P$2,MATCH($H138,BカートセットID入力!$C$4:$C$150,0),COLUMN()-COLUMN($U133)),IFERROR(OFFSET('セット情報(業務便）'!$P$2,MATCH($H138,BカートセットID入力!$F$4:$F$150,0),COLUMN()-COLUMN($U133)),IFERROR(OFFSET('セット情報（サンプル）'!$N$2,MATCH($H138,BカートセットID入力!$I$4:$I$150,0),COLUMN()-COLUMN($U133)),IFERROR(OFFSET('セット情報（イレギュラーサンプル）'!$N$2,MATCH($H138,BカートセットID入力!$L$4:$L$150,0),COLUMN()-COLUMN($U133)),""))))</f>
        <v/>
      </c>
      <c r="AS138" s="53" t="str">
        <f ca="1">IFERROR(OFFSET('セット情報(宅配便）'!$P$2,MATCH($H138,BカートセットID入力!$C$4:$C$150,0),COLUMN()-COLUMN($U133)),IFERROR(OFFSET('セット情報(業務便）'!$P$2,MATCH($H138,BカートセットID入力!$F$4:$F$150,0),COLUMN()-COLUMN($U133)),IFERROR(OFFSET('セット情報（サンプル）'!$N$2,MATCH($H138,BカートセットID入力!$I$4:$I$150,0),COLUMN()-COLUMN($U133)),IFERROR(OFFSET('セット情報（イレギュラーサンプル）'!$N$2,MATCH($H138,BカートセットID入力!$L$4:$L$150,0),COLUMN()-COLUMN($U133)),""))))</f>
        <v/>
      </c>
      <c r="AT138" s="53" t="str">
        <f ca="1">IFERROR(OFFSET('セット情報(宅配便）'!$P$2,MATCH($H138,BカートセットID入力!$C$4:$C$150,0),COLUMN()-COLUMN($U133)),IFERROR(OFFSET('セット情報(業務便）'!$P$2,MATCH($H138,BカートセットID入力!$F$4:$F$150,0),COLUMN()-COLUMN($U133)),IFERROR(OFFSET('セット情報（サンプル）'!$N$2,MATCH($H138,BカートセットID入力!$I$4:$I$150,0),COLUMN()-COLUMN($U133)),IFERROR(OFFSET('セット情報（イレギュラーサンプル）'!$N$2,MATCH($H138,BカートセットID入力!$L$4:$L$150,0),COLUMN()-COLUMN($U133)),""))))</f>
        <v/>
      </c>
    </row>
    <row r="139" spans="1:46">
      <c r="A139" s="144"/>
      <c r="B139" s="53" t="str">
        <f>IF(ISBLANK(現行セット情報CSV!A139),"",現行セット情報CSV!A139)</f>
        <v/>
      </c>
      <c r="C139" s="53" t="str">
        <f>IF(ISBLANK(現行セット情報CSV!B139),"",現行セット情報CSV!B139)&amp;IFERROR(VLOOKUP(A139,上部フリースペースHTML!$A$3:$H$5,8,FALSE),"")</f>
        <v/>
      </c>
      <c r="D139" s="53" t="str">
        <f>IF(ISBLANK(現行セット情報CSV!C139),"",現行セット情報CSV!C139)</f>
        <v/>
      </c>
      <c r="E139" s="53" t="str">
        <f>IF(ISBLANK(現行セット情報CSV!D139),"",現行セット情報CSV!D139)</f>
        <v/>
      </c>
      <c r="F139" s="53" t="str">
        <f>IF(ISBLANK(現行セット情報CSV!E139),"",現行セット情報CSV!E139)</f>
        <v/>
      </c>
      <c r="G139" s="53" t="str">
        <f>IF(ISBLANK(現行セット情報CSV!F139),"",現行セット情報CSV!F139)</f>
        <v/>
      </c>
      <c r="H139" s="53" t="str">
        <f>IF(ISBLANK(現行セット情報CSV!G139),"",現行セット情報CSV!G139)</f>
        <v/>
      </c>
      <c r="I139" s="53" t="str">
        <f>IF(ISBLANK(現行セット情報CSV!H139),"",現行セット情報CSV!H139)</f>
        <v/>
      </c>
      <c r="J139" s="53" t="str">
        <f>IF(ISBLANK(現行セット情報CSV!I139),"",現行セット情報CSV!I139&amp;"("&amp;TEXT($J$2,"yyyy年m月")&amp;"納品から)")</f>
        <v/>
      </c>
      <c r="K139" s="53" t="str">
        <f>IF(ISBLANK(現行セット情報CSV!J139),"",現行セット情報CSV!J139)</f>
        <v/>
      </c>
      <c r="L139" s="53" t="str">
        <f>IF(ISBLANK(現行セット情報CSV!K139),"",現行セット情報CSV!K139)</f>
        <v/>
      </c>
      <c r="M139" s="53" t="str">
        <f>IF(ISBLANK(現行セット情報CSV!L139),"",現行セット情報CSV!L139)</f>
        <v/>
      </c>
      <c r="N139" s="53" t="str">
        <f>IF(ISBLANK(現行セット情報CSV!M139),"",現行セット情報CSV!M139)</f>
        <v/>
      </c>
      <c r="O139" s="53" t="str">
        <f>IF(ISBLANK(現行セット情報CSV!N139),"",現行セット情報CSV!N139)</f>
        <v/>
      </c>
      <c r="P139" s="53" t="str">
        <f>IF(ISBLANK(現行セット情報CSV!O139),"",現行セット情報CSV!O139)</f>
        <v/>
      </c>
      <c r="Q139" s="53" t="str">
        <f>IF(ISBLANK(現行セット情報CSV!P139),"",現行セット情報CSV!P139)</f>
        <v/>
      </c>
      <c r="R139" s="53" t="str">
        <f>IF(ISBLANK(現行セット情報CSV!Q139),"",現行セット情報CSV!Q139)</f>
        <v/>
      </c>
      <c r="S139" s="53" t="str">
        <f>IF(ISBLANK(現行セット情報CSV!R139),"",現行セット情報CSV!R139)</f>
        <v/>
      </c>
      <c r="T139" s="53" t="str">
        <f>IF(ISBLANK(現行セット情報CSV!S139),"",現行セット情報CSV!S139)</f>
        <v/>
      </c>
      <c r="U139" s="53" t="str">
        <f ca="1">IFERROR(OFFSET('セット情報(宅配便）'!$P$2,MATCH($H139,BカートセットID入力!$C$4:$C$150,0),COLUMN()-COLUMN($U134)),IFERROR(OFFSET('セット情報(業務便）'!$P$2,MATCH($H139,BカートセットID入力!$F$4:$F$150,0),COLUMN()-COLUMN($U134)),IFERROR(OFFSET('セット情報（サンプル）'!$N$2,MATCH($H139,BカートセットID入力!$I$4:$I$150,0),COLUMN()-COLUMN($U134)),IFERROR(OFFSET('セット情報（イレギュラーサンプル）'!$N$2,MATCH($H139,BカートセットID入力!$L$4:$L$150,0),COLUMN()-COLUMN($U134)),""))))</f>
        <v/>
      </c>
      <c r="V139" s="53" t="str">
        <f ca="1">IFERROR(OFFSET('セット情報(宅配便）'!$P$2,MATCH($H139,BカートセットID入力!$C$4:$C$150,0),COLUMN()-COLUMN($U134)),IFERROR(OFFSET('セット情報(業務便）'!$P$2,MATCH($H139,BカートセットID入力!$F$4:$F$150,0),COLUMN()-COLUMN($U134)),IFERROR(OFFSET('セット情報（サンプル）'!$N$2,MATCH($H139,BカートセットID入力!$I$4:$I$150,0),COLUMN()-COLUMN($U134)),IFERROR(OFFSET('セット情報（イレギュラーサンプル）'!$N$2,MATCH($H139,BカートセットID入力!$L$4:$L$150,0),COLUMN()-COLUMN($U134)),""))))</f>
        <v/>
      </c>
      <c r="W139" s="53" t="str">
        <f ca="1">IFERROR(OFFSET('セット情報(宅配便）'!$P$2,MATCH($H139,BカートセットID入力!$C$4:$C$150,0),COLUMN()-COLUMN($U134)),IFERROR(OFFSET('セット情報(業務便）'!$P$2,MATCH($H139,BカートセットID入力!$F$4:$F$150,0),COLUMN()-COLUMN($U134)),IFERROR(OFFSET('セット情報（サンプル）'!$N$2,MATCH($H139,BカートセットID入力!$I$4:$I$150,0),COLUMN()-COLUMN($U134)),IFERROR(OFFSET('セット情報（イレギュラーサンプル）'!$N$2,MATCH($H139,BカートセットID入力!$L$4:$L$150,0),COLUMN()-COLUMN($U134)),""))))</f>
        <v/>
      </c>
      <c r="X139" s="53" t="str">
        <f ca="1">IFERROR(OFFSET('セット情報(宅配便）'!$P$2,MATCH($H139,BカートセットID入力!$C$4:$C$150,0),COLUMN()-COLUMN($U134)),IFERROR(OFFSET('セット情報(業務便）'!$P$2,MATCH($H139,BカートセットID入力!$F$4:$F$150,0),COLUMN()-COLUMN($U134)),IFERROR(OFFSET('セット情報（サンプル）'!$N$2,MATCH($H139,BカートセットID入力!$I$4:$I$150,0),COLUMN()-COLUMN($U134)),IFERROR(OFFSET('セット情報（イレギュラーサンプル）'!$N$2,MATCH($H139,BカートセットID入力!$L$4:$L$150,0),COLUMN()-COLUMN($U134)),""))))</f>
        <v/>
      </c>
      <c r="Y139" s="53" t="str">
        <f ca="1">IFERROR(OFFSET('セット情報(宅配便）'!$P$2,MATCH($H139,BカートセットID入力!$C$4:$C$150,0),COLUMN()-COLUMN($U134)),IFERROR(OFFSET('セット情報(業務便）'!$P$2,MATCH($H139,BカートセットID入力!$F$4:$F$150,0),COLUMN()-COLUMN($U134)),IFERROR(OFFSET('セット情報（サンプル）'!$N$2,MATCH($H139,BカートセットID入力!$I$4:$I$150,0),COLUMN()-COLUMN($U134)),IFERROR(OFFSET('セット情報（イレギュラーサンプル）'!$N$2,MATCH($H139,BカートセットID入力!$L$4:$L$150,0),COLUMN()-COLUMN($U134)),""))))</f>
        <v/>
      </c>
      <c r="Z139" s="53" t="str">
        <f ca="1">IFERROR(OFFSET('セット情報(宅配便）'!$P$2,MATCH($H139,BカートセットID入力!$C$4:$C$150,0),COLUMN()-COLUMN($U134)),IFERROR(OFFSET('セット情報(業務便）'!$P$2,MATCH($H139,BカートセットID入力!$F$4:$F$150,0),COLUMN()-COLUMN($U134)),IFERROR(OFFSET('セット情報（サンプル）'!$N$2,MATCH($H139,BカートセットID入力!$I$4:$I$150,0),COLUMN()-COLUMN($U134)),IFERROR(OFFSET('セット情報（イレギュラーサンプル）'!$N$2,MATCH($H139,BカートセットID入力!$L$4:$L$150,0),COLUMN()-COLUMN($U134)),""))))</f>
        <v/>
      </c>
      <c r="AA139" s="53" t="str">
        <f ca="1">IFERROR(OFFSET('セット情報(宅配便）'!$P$2,MATCH($H139,BカートセットID入力!$C$4:$C$150,0),COLUMN()-COLUMN($U134)),IFERROR(OFFSET('セット情報(業務便）'!$P$2,MATCH($H139,BカートセットID入力!$F$4:$F$150,0),COLUMN()-COLUMN($U134)),IFERROR(OFFSET('セット情報（サンプル）'!$N$2,MATCH($H139,BカートセットID入力!$I$4:$I$150,0),COLUMN()-COLUMN($U134)),IFERROR(OFFSET('セット情報（イレギュラーサンプル）'!$N$2,MATCH($H139,BカートセットID入力!$L$4:$L$150,0),COLUMN()-COLUMN($U134)),""))))</f>
        <v/>
      </c>
      <c r="AB139" s="53" t="str">
        <f ca="1">IFERROR(OFFSET('セット情報(宅配便）'!$P$2,MATCH($H139,BカートセットID入力!$C$4:$C$150,0),COLUMN()-COLUMN($U134)),IFERROR(OFFSET('セット情報(業務便）'!$P$2,MATCH($H139,BカートセットID入力!$F$4:$F$150,0),COLUMN()-COLUMN($U134)),IFERROR(OFFSET('セット情報（サンプル）'!$N$2,MATCH($H139,BカートセットID入力!$I$4:$I$150,0),COLUMN()-COLUMN($U134)),IFERROR(OFFSET('セット情報（イレギュラーサンプル）'!$N$2,MATCH($H139,BカートセットID入力!$L$4:$L$150,0),COLUMN()-COLUMN($U134)),""))))</f>
        <v/>
      </c>
      <c r="AC139" s="53" t="str">
        <f ca="1">IFERROR(OFFSET('セット情報(宅配便）'!$P$2,MATCH($H139,BカートセットID入力!$C$4:$C$150,0),COLUMN()-COLUMN($U134)),IFERROR(OFFSET('セット情報(業務便）'!$P$2,MATCH($H139,BカートセットID入力!$F$4:$F$150,0),COLUMN()-COLUMN($U134)),IFERROR(OFFSET('セット情報（サンプル）'!$N$2,MATCH($H139,BカートセットID入力!$I$4:$I$150,0),COLUMN()-COLUMN($U134)),IFERROR(OFFSET('セット情報（イレギュラーサンプル）'!$N$2,MATCH($H139,BカートセットID入力!$L$4:$L$150,0),COLUMN()-COLUMN($U134)),""))))</f>
        <v/>
      </c>
      <c r="AD139" s="53" t="str">
        <f ca="1">IFERROR(OFFSET('セット情報(宅配便）'!$P$2,MATCH($H139,BカートセットID入力!$C$4:$C$150,0),COLUMN()-COLUMN($U134)),IFERROR(OFFSET('セット情報(業務便）'!$P$2,MATCH($H139,BカートセットID入力!$F$4:$F$150,0),COLUMN()-COLUMN($U134)),IFERROR(OFFSET('セット情報（サンプル）'!$N$2,MATCH($H139,BカートセットID入力!$I$4:$I$150,0),COLUMN()-COLUMN($U134)),IFERROR(OFFSET('セット情報（イレギュラーサンプル）'!$N$2,MATCH($H139,BカートセットID入力!$L$4:$L$150,0),COLUMN()-COLUMN($U134)),""))))</f>
        <v/>
      </c>
      <c r="AE139" s="53" t="str">
        <f ca="1">IFERROR(OFFSET('セット情報(宅配便）'!$P$2,MATCH($H139,BカートセットID入力!$C$4:$C$150,0),COLUMN()-COLUMN($U134)),IFERROR(OFFSET('セット情報(業務便）'!$P$2,MATCH($H139,BカートセットID入力!$F$4:$F$150,0),COLUMN()-COLUMN($U134)),IFERROR(OFFSET('セット情報（サンプル）'!$N$2,MATCH($H139,BカートセットID入力!$I$4:$I$150,0),COLUMN()-COLUMN($U134)),IFERROR(OFFSET('セット情報（イレギュラーサンプル）'!$N$2,MATCH($H139,BカートセットID入力!$L$4:$L$150,0),COLUMN()-COLUMN($U134)),""))))</f>
        <v/>
      </c>
      <c r="AF139" s="53" t="str">
        <f ca="1">IFERROR(OFFSET('セット情報(宅配便）'!$P$2,MATCH($H139,BカートセットID入力!$C$4:$C$150,0),COLUMN()-COLUMN($U134)),IFERROR(OFFSET('セット情報(業務便）'!$P$2,MATCH($H139,BカートセットID入力!$F$4:$F$150,0),COLUMN()-COLUMN($U134)),IFERROR(OFFSET('セット情報（サンプル）'!$N$2,MATCH($H139,BカートセットID入力!$I$4:$I$150,0),COLUMN()-COLUMN($U134)),IFERROR(OFFSET('セット情報（イレギュラーサンプル）'!$N$2,MATCH($H139,BカートセットID入力!$L$4:$L$150,0),COLUMN()-COLUMN($U134)),""))))</f>
        <v/>
      </c>
      <c r="AG139" s="53" t="str">
        <f ca="1">IFERROR(OFFSET('セット情報(宅配便）'!$P$2,MATCH($H139,BカートセットID入力!$C$4:$C$150,0),COLUMN()-COLUMN($U134)),IFERROR(OFFSET('セット情報(業務便）'!$P$2,MATCH($H139,BカートセットID入力!$F$4:$F$150,0),COLUMN()-COLUMN($U134)),IFERROR(OFFSET('セット情報（サンプル）'!$N$2,MATCH($H139,BカートセットID入力!$I$4:$I$150,0),COLUMN()-COLUMN($U134)),IFERROR(OFFSET('セット情報（イレギュラーサンプル）'!$N$2,MATCH($H139,BカートセットID入力!$L$4:$L$150,0),COLUMN()-COLUMN($U134)),""))))</f>
        <v/>
      </c>
      <c r="AH139" s="53" t="str">
        <f ca="1">IFERROR(OFFSET('セット情報(宅配便）'!$P$2,MATCH($H139,BカートセットID入力!$C$4:$C$150,0),COLUMN()-COLUMN($U134)),IFERROR(OFFSET('セット情報(業務便）'!$P$2,MATCH($H139,BカートセットID入力!$F$4:$F$150,0),COLUMN()-COLUMN($U134)),IFERROR(OFFSET('セット情報（サンプル）'!$N$2,MATCH($H139,BカートセットID入力!$I$4:$I$150,0),COLUMN()-COLUMN($U134)),IFERROR(OFFSET('セット情報（イレギュラーサンプル）'!$N$2,MATCH($H139,BカートセットID入力!$L$4:$L$150,0),COLUMN()-COLUMN($U134)),""))))</f>
        <v/>
      </c>
      <c r="AI139" s="53" t="str">
        <f ca="1">IFERROR(OFFSET('セット情報(宅配便）'!$P$2,MATCH($H139,BカートセットID入力!$C$4:$C$150,0),COLUMN()-COLUMN($U134)),IFERROR(OFFSET('セット情報(業務便）'!$P$2,MATCH($H139,BカートセットID入力!$F$4:$F$150,0),COLUMN()-COLUMN($U134)),IFERROR(OFFSET('セット情報（サンプル）'!$N$2,MATCH($H139,BカートセットID入力!$I$4:$I$150,0),COLUMN()-COLUMN($U134)),IFERROR(OFFSET('セット情報（イレギュラーサンプル）'!$N$2,MATCH($H139,BカートセットID入力!$L$4:$L$150,0),COLUMN()-COLUMN($U134)),""))))</f>
        <v/>
      </c>
      <c r="AJ139" s="53" t="str">
        <f ca="1">IFERROR(OFFSET('セット情報(宅配便）'!$P$2,MATCH($H139,BカートセットID入力!$C$4:$C$150,0),COLUMN()-COLUMN($U134)),IFERROR(OFFSET('セット情報(業務便）'!$P$2,MATCH($H139,BカートセットID入力!$F$4:$F$150,0),COLUMN()-COLUMN($U134)),IFERROR(OFFSET('セット情報（サンプル）'!$N$2,MATCH($H139,BカートセットID入力!$I$4:$I$150,0),COLUMN()-COLUMN($U134)),IFERROR(OFFSET('セット情報（イレギュラーサンプル）'!$N$2,MATCH($H139,BカートセットID入力!$L$4:$L$150,0),COLUMN()-COLUMN($U134)),""))))</f>
        <v/>
      </c>
      <c r="AK139" s="53" t="str">
        <f ca="1">IFERROR(OFFSET('セット情報(宅配便）'!$P$2,MATCH($H139,BカートセットID入力!$C$4:$C$150,0),COLUMN()-COLUMN($U134)),IFERROR(OFFSET('セット情報(業務便）'!$P$2,MATCH($H139,BカートセットID入力!$F$4:$F$150,0),COLUMN()-COLUMN($U134)),IFERROR(OFFSET('セット情報（サンプル）'!$N$2,MATCH($H139,BカートセットID入力!$I$4:$I$150,0),COLUMN()-COLUMN($U134)),IFERROR(OFFSET('セット情報（イレギュラーサンプル）'!$N$2,MATCH($H139,BカートセットID入力!$L$4:$L$150,0),COLUMN()-COLUMN($U134)),""))))</f>
        <v/>
      </c>
      <c r="AL139" s="53" t="str">
        <f ca="1">IFERROR(OFFSET('セット情報(宅配便）'!$P$2,MATCH($H139,BカートセットID入力!$C$4:$C$150,0),COLUMN()-COLUMN($U134)),IFERROR(OFFSET('セット情報(業務便）'!$P$2,MATCH($H139,BカートセットID入力!$F$4:$F$150,0),COLUMN()-COLUMN($U134)),IFERROR(OFFSET('セット情報（サンプル）'!$N$2,MATCH($H139,BカートセットID入力!$I$4:$I$150,0),COLUMN()-COLUMN($U134)),IFERROR(OFFSET('セット情報（イレギュラーサンプル）'!$N$2,MATCH($H139,BカートセットID入力!$L$4:$L$150,0),COLUMN()-COLUMN($U134)),""))))</f>
        <v/>
      </c>
      <c r="AM139" s="53" t="str">
        <f ca="1">IFERROR(OFFSET('セット情報(宅配便）'!$P$2,MATCH($H139,BカートセットID入力!$C$4:$C$150,0),COLUMN()-COLUMN($U134)),IFERROR(OFFSET('セット情報(業務便）'!$P$2,MATCH($H139,BカートセットID入力!$F$4:$F$150,0),COLUMN()-COLUMN($U134)),IFERROR(OFFSET('セット情報（サンプル）'!$N$2,MATCH($H139,BカートセットID入力!$I$4:$I$150,0),COLUMN()-COLUMN($U134)),IFERROR(OFFSET('セット情報（イレギュラーサンプル）'!$N$2,MATCH($H139,BカートセットID入力!$L$4:$L$150,0),COLUMN()-COLUMN($U134)),""))))</f>
        <v/>
      </c>
      <c r="AN139" s="53" t="str">
        <f ca="1">IFERROR(OFFSET('セット情報(宅配便）'!$P$2,MATCH($H139,BカートセットID入力!$C$4:$C$150,0),COLUMN()-COLUMN($U134)),IFERROR(OFFSET('セット情報(業務便）'!$P$2,MATCH($H139,BカートセットID入力!$F$4:$F$150,0),COLUMN()-COLUMN($U134)),IFERROR(OFFSET('セット情報（サンプル）'!$N$2,MATCH($H139,BカートセットID入力!$I$4:$I$150,0),COLUMN()-COLUMN($U134)),IFERROR(OFFSET('セット情報（イレギュラーサンプル）'!$N$2,MATCH($H139,BカートセットID入力!$L$4:$L$150,0),COLUMN()-COLUMN($U134)),""))))</f>
        <v/>
      </c>
      <c r="AO139" s="53" t="str">
        <f ca="1">IFERROR(OFFSET('セット情報(宅配便）'!$P$2,MATCH($H139,BカートセットID入力!$C$4:$C$150,0),COLUMN()-COLUMN($U134)),IFERROR(OFFSET('セット情報(業務便）'!$P$2,MATCH($H139,BカートセットID入力!$F$4:$F$150,0),COLUMN()-COLUMN($U134)),IFERROR(OFFSET('セット情報（サンプル）'!$N$2,MATCH($H139,BカートセットID入力!$I$4:$I$150,0),COLUMN()-COLUMN($U134)),IFERROR(OFFSET('セット情報（イレギュラーサンプル）'!$N$2,MATCH($H139,BカートセットID入力!$L$4:$L$150,0),COLUMN()-COLUMN($U134)),""))))</f>
        <v/>
      </c>
      <c r="AP139" s="53" t="str">
        <f ca="1">IFERROR(OFFSET('セット情報(宅配便）'!$P$2,MATCH($H139,BカートセットID入力!$C$4:$C$150,0),COLUMN()-COLUMN($U134)),IFERROR(OFFSET('セット情報(業務便）'!$P$2,MATCH($H139,BカートセットID入力!$F$4:$F$150,0),COLUMN()-COLUMN($U134)),IFERROR(OFFSET('セット情報（サンプル）'!$N$2,MATCH($H139,BカートセットID入力!$I$4:$I$150,0),COLUMN()-COLUMN($U134)),IFERROR(OFFSET('セット情報（イレギュラーサンプル）'!$N$2,MATCH($H139,BカートセットID入力!$L$4:$L$150,0),COLUMN()-COLUMN($U134)),""))))</f>
        <v/>
      </c>
      <c r="AQ139" s="53" t="str">
        <f ca="1">IFERROR(OFFSET('セット情報(宅配便）'!$P$2,MATCH($H139,BカートセットID入力!$C$4:$C$150,0),COLUMN()-COLUMN($U134)),IFERROR(OFFSET('セット情報(業務便）'!$P$2,MATCH($H139,BカートセットID入力!$F$4:$F$150,0),COLUMN()-COLUMN($U134)),IFERROR(OFFSET('セット情報（サンプル）'!$N$2,MATCH($H139,BカートセットID入力!$I$4:$I$150,0),COLUMN()-COLUMN($U134)),IFERROR(OFFSET('セット情報（イレギュラーサンプル）'!$N$2,MATCH($H139,BカートセットID入力!$L$4:$L$150,0),COLUMN()-COLUMN($U134)),""))))</f>
        <v/>
      </c>
      <c r="AR139" s="53" t="str">
        <f ca="1">IFERROR(OFFSET('セット情報(宅配便）'!$P$2,MATCH($H139,BカートセットID入力!$C$4:$C$150,0),COLUMN()-COLUMN($U134)),IFERROR(OFFSET('セット情報(業務便）'!$P$2,MATCH($H139,BカートセットID入力!$F$4:$F$150,0),COLUMN()-COLUMN($U134)),IFERROR(OFFSET('セット情報（サンプル）'!$N$2,MATCH($H139,BカートセットID入力!$I$4:$I$150,0),COLUMN()-COLUMN($U134)),IFERROR(OFFSET('セット情報（イレギュラーサンプル）'!$N$2,MATCH($H139,BカートセットID入力!$L$4:$L$150,0),COLUMN()-COLUMN($U134)),""))))</f>
        <v/>
      </c>
      <c r="AS139" s="53" t="str">
        <f ca="1">IFERROR(OFFSET('セット情報(宅配便）'!$P$2,MATCH($H139,BカートセットID入力!$C$4:$C$150,0),COLUMN()-COLUMN($U134)),IFERROR(OFFSET('セット情報(業務便）'!$P$2,MATCH($H139,BカートセットID入力!$F$4:$F$150,0),COLUMN()-COLUMN($U134)),IFERROR(OFFSET('セット情報（サンプル）'!$N$2,MATCH($H139,BカートセットID入力!$I$4:$I$150,0),COLUMN()-COLUMN($U134)),IFERROR(OFFSET('セット情報（イレギュラーサンプル）'!$N$2,MATCH($H139,BカートセットID入力!$L$4:$L$150,0),COLUMN()-COLUMN($U134)),""))))</f>
        <v/>
      </c>
      <c r="AT139" s="53" t="str">
        <f ca="1">IFERROR(OFFSET('セット情報(宅配便）'!$P$2,MATCH($H139,BカートセットID入力!$C$4:$C$150,0),COLUMN()-COLUMN($U134)),IFERROR(OFFSET('セット情報(業務便）'!$P$2,MATCH($H139,BカートセットID入力!$F$4:$F$150,0),COLUMN()-COLUMN($U134)),IFERROR(OFFSET('セット情報（サンプル）'!$N$2,MATCH($H139,BカートセットID入力!$I$4:$I$150,0),COLUMN()-COLUMN($U134)),IFERROR(OFFSET('セット情報（イレギュラーサンプル）'!$N$2,MATCH($H139,BカートセットID入力!$L$4:$L$150,0),COLUMN()-COLUMN($U134)),""))))</f>
        <v/>
      </c>
    </row>
    <row r="140" spans="1:46">
      <c r="A140" s="144"/>
      <c r="B140" s="53" t="str">
        <f>IF(ISBLANK(現行セット情報CSV!A140),"",現行セット情報CSV!A140)</f>
        <v/>
      </c>
      <c r="C140" s="53" t="str">
        <f>IF(ISBLANK(現行セット情報CSV!B140),"",現行セット情報CSV!B140)&amp;IFERROR(VLOOKUP(A140,上部フリースペースHTML!$A$3:$H$5,8,FALSE),"")</f>
        <v/>
      </c>
      <c r="D140" s="53" t="str">
        <f>IF(ISBLANK(現行セット情報CSV!C140),"",現行セット情報CSV!C140)</f>
        <v/>
      </c>
      <c r="E140" s="53" t="str">
        <f>IF(ISBLANK(現行セット情報CSV!D140),"",現行セット情報CSV!D140)</f>
        <v/>
      </c>
      <c r="F140" s="53" t="str">
        <f>IF(ISBLANK(現行セット情報CSV!E140),"",現行セット情報CSV!E140)</f>
        <v/>
      </c>
      <c r="G140" s="53" t="str">
        <f>IF(ISBLANK(現行セット情報CSV!F140),"",現行セット情報CSV!F140)</f>
        <v/>
      </c>
      <c r="H140" s="53" t="str">
        <f>IF(ISBLANK(現行セット情報CSV!G140),"",現行セット情報CSV!G140)</f>
        <v/>
      </c>
      <c r="I140" s="53" t="str">
        <f>IF(ISBLANK(現行セット情報CSV!H140),"",現行セット情報CSV!H140)</f>
        <v/>
      </c>
      <c r="J140" s="53" t="str">
        <f>IF(ISBLANK(現行セット情報CSV!I140),"",現行セット情報CSV!I140&amp;"("&amp;TEXT($J$2,"yyyy年m月")&amp;"納品から)")</f>
        <v/>
      </c>
      <c r="K140" s="53" t="str">
        <f>IF(ISBLANK(現行セット情報CSV!J140),"",現行セット情報CSV!J140)</f>
        <v/>
      </c>
      <c r="L140" s="53" t="str">
        <f>IF(ISBLANK(現行セット情報CSV!K140),"",現行セット情報CSV!K140)</f>
        <v/>
      </c>
      <c r="M140" s="53" t="str">
        <f>IF(ISBLANK(現行セット情報CSV!L140),"",現行セット情報CSV!L140)</f>
        <v/>
      </c>
      <c r="N140" s="53" t="str">
        <f>IF(ISBLANK(現行セット情報CSV!M140),"",現行セット情報CSV!M140)</f>
        <v/>
      </c>
      <c r="O140" s="53" t="str">
        <f>IF(ISBLANK(現行セット情報CSV!N140),"",現行セット情報CSV!N140)</f>
        <v/>
      </c>
      <c r="P140" s="53" t="str">
        <f>IF(ISBLANK(現行セット情報CSV!O140),"",現行セット情報CSV!O140)</f>
        <v/>
      </c>
      <c r="Q140" s="53" t="str">
        <f>IF(ISBLANK(現行セット情報CSV!P140),"",現行セット情報CSV!P140)</f>
        <v/>
      </c>
      <c r="R140" s="53" t="str">
        <f>IF(ISBLANK(現行セット情報CSV!Q140),"",現行セット情報CSV!Q140)</f>
        <v/>
      </c>
      <c r="S140" s="53" t="str">
        <f>IF(ISBLANK(現行セット情報CSV!R140),"",現行セット情報CSV!R140)</f>
        <v/>
      </c>
      <c r="T140" s="53" t="str">
        <f>IF(ISBLANK(現行セット情報CSV!S140),"",現行セット情報CSV!S140)</f>
        <v/>
      </c>
      <c r="U140" s="53" t="str">
        <f ca="1">IFERROR(OFFSET('セット情報(宅配便）'!$P$2,MATCH($H140,BカートセットID入力!$C$4:$C$150,0),COLUMN()-COLUMN($U135)),IFERROR(OFFSET('セット情報(業務便）'!$P$2,MATCH($H140,BカートセットID入力!$F$4:$F$150,0),COLUMN()-COLUMN($U135)),IFERROR(OFFSET('セット情報（サンプル）'!$N$2,MATCH($H140,BカートセットID入力!$I$4:$I$150,0),COLUMN()-COLUMN($U135)),IFERROR(OFFSET('セット情報（イレギュラーサンプル）'!$N$2,MATCH($H140,BカートセットID入力!$L$4:$L$150,0),COLUMN()-COLUMN($U135)),""))))</f>
        <v/>
      </c>
      <c r="V140" s="53" t="str">
        <f ca="1">IFERROR(OFFSET('セット情報(宅配便）'!$P$2,MATCH($H140,BカートセットID入力!$C$4:$C$150,0),COLUMN()-COLUMN($U135)),IFERROR(OFFSET('セット情報(業務便）'!$P$2,MATCH($H140,BカートセットID入力!$F$4:$F$150,0),COLUMN()-COLUMN($U135)),IFERROR(OFFSET('セット情報（サンプル）'!$N$2,MATCH($H140,BカートセットID入力!$I$4:$I$150,0),COLUMN()-COLUMN($U135)),IFERROR(OFFSET('セット情報（イレギュラーサンプル）'!$N$2,MATCH($H140,BカートセットID入力!$L$4:$L$150,0),COLUMN()-COLUMN($U135)),""))))</f>
        <v/>
      </c>
      <c r="W140" s="53" t="str">
        <f ca="1">IFERROR(OFFSET('セット情報(宅配便）'!$P$2,MATCH($H140,BカートセットID入力!$C$4:$C$150,0),COLUMN()-COLUMN($U135)),IFERROR(OFFSET('セット情報(業務便）'!$P$2,MATCH($H140,BカートセットID入力!$F$4:$F$150,0),COLUMN()-COLUMN($U135)),IFERROR(OFFSET('セット情報（サンプル）'!$N$2,MATCH($H140,BカートセットID入力!$I$4:$I$150,0),COLUMN()-COLUMN($U135)),IFERROR(OFFSET('セット情報（イレギュラーサンプル）'!$N$2,MATCH($H140,BカートセットID入力!$L$4:$L$150,0),COLUMN()-COLUMN($U135)),""))))</f>
        <v/>
      </c>
      <c r="X140" s="53" t="str">
        <f ca="1">IFERROR(OFFSET('セット情報(宅配便）'!$P$2,MATCH($H140,BカートセットID入力!$C$4:$C$150,0),COLUMN()-COLUMN($U135)),IFERROR(OFFSET('セット情報(業務便）'!$P$2,MATCH($H140,BカートセットID入力!$F$4:$F$150,0),COLUMN()-COLUMN($U135)),IFERROR(OFFSET('セット情報（サンプル）'!$N$2,MATCH($H140,BカートセットID入力!$I$4:$I$150,0),COLUMN()-COLUMN($U135)),IFERROR(OFFSET('セット情報（イレギュラーサンプル）'!$N$2,MATCH($H140,BカートセットID入力!$L$4:$L$150,0),COLUMN()-COLUMN($U135)),""))))</f>
        <v/>
      </c>
      <c r="Y140" s="53" t="str">
        <f ca="1">IFERROR(OFFSET('セット情報(宅配便）'!$P$2,MATCH($H140,BカートセットID入力!$C$4:$C$150,0),COLUMN()-COLUMN($U135)),IFERROR(OFFSET('セット情報(業務便）'!$P$2,MATCH($H140,BカートセットID入力!$F$4:$F$150,0),COLUMN()-COLUMN($U135)),IFERROR(OFFSET('セット情報（サンプル）'!$N$2,MATCH($H140,BカートセットID入力!$I$4:$I$150,0),COLUMN()-COLUMN($U135)),IFERROR(OFFSET('セット情報（イレギュラーサンプル）'!$N$2,MATCH($H140,BカートセットID入力!$L$4:$L$150,0),COLUMN()-COLUMN($U135)),""))))</f>
        <v/>
      </c>
      <c r="Z140" s="53" t="str">
        <f ca="1">IFERROR(OFFSET('セット情報(宅配便）'!$P$2,MATCH($H140,BカートセットID入力!$C$4:$C$150,0),COLUMN()-COLUMN($U135)),IFERROR(OFFSET('セット情報(業務便）'!$P$2,MATCH($H140,BカートセットID入力!$F$4:$F$150,0),COLUMN()-COLUMN($U135)),IFERROR(OFFSET('セット情報（サンプル）'!$N$2,MATCH($H140,BカートセットID入力!$I$4:$I$150,0),COLUMN()-COLUMN($U135)),IFERROR(OFFSET('セット情報（イレギュラーサンプル）'!$N$2,MATCH($H140,BカートセットID入力!$L$4:$L$150,0),COLUMN()-COLUMN($U135)),""))))</f>
        <v/>
      </c>
      <c r="AA140" s="53" t="str">
        <f ca="1">IFERROR(OFFSET('セット情報(宅配便）'!$P$2,MATCH($H140,BカートセットID入力!$C$4:$C$150,0),COLUMN()-COLUMN($U135)),IFERROR(OFFSET('セット情報(業務便）'!$P$2,MATCH($H140,BカートセットID入力!$F$4:$F$150,0),COLUMN()-COLUMN($U135)),IFERROR(OFFSET('セット情報（サンプル）'!$N$2,MATCH($H140,BカートセットID入力!$I$4:$I$150,0),COLUMN()-COLUMN($U135)),IFERROR(OFFSET('セット情報（イレギュラーサンプル）'!$N$2,MATCH($H140,BカートセットID入力!$L$4:$L$150,0),COLUMN()-COLUMN($U135)),""))))</f>
        <v/>
      </c>
      <c r="AB140" s="53" t="str">
        <f ca="1">IFERROR(OFFSET('セット情報(宅配便）'!$P$2,MATCH($H140,BカートセットID入力!$C$4:$C$150,0),COLUMN()-COLUMN($U135)),IFERROR(OFFSET('セット情報(業務便）'!$P$2,MATCH($H140,BカートセットID入力!$F$4:$F$150,0),COLUMN()-COLUMN($U135)),IFERROR(OFFSET('セット情報（サンプル）'!$N$2,MATCH($H140,BカートセットID入力!$I$4:$I$150,0),COLUMN()-COLUMN($U135)),IFERROR(OFFSET('セット情報（イレギュラーサンプル）'!$N$2,MATCH($H140,BカートセットID入力!$L$4:$L$150,0),COLUMN()-COLUMN($U135)),""))))</f>
        <v/>
      </c>
      <c r="AC140" s="53" t="str">
        <f ca="1">IFERROR(OFFSET('セット情報(宅配便）'!$P$2,MATCH($H140,BカートセットID入力!$C$4:$C$150,0),COLUMN()-COLUMN($U135)),IFERROR(OFFSET('セット情報(業務便）'!$P$2,MATCH($H140,BカートセットID入力!$F$4:$F$150,0),COLUMN()-COLUMN($U135)),IFERROR(OFFSET('セット情報（サンプル）'!$N$2,MATCH($H140,BカートセットID入力!$I$4:$I$150,0),COLUMN()-COLUMN($U135)),IFERROR(OFFSET('セット情報（イレギュラーサンプル）'!$N$2,MATCH($H140,BカートセットID入力!$L$4:$L$150,0),COLUMN()-COLUMN($U135)),""))))</f>
        <v/>
      </c>
      <c r="AD140" s="53" t="str">
        <f ca="1">IFERROR(OFFSET('セット情報(宅配便）'!$P$2,MATCH($H140,BカートセットID入力!$C$4:$C$150,0),COLUMN()-COLUMN($U135)),IFERROR(OFFSET('セット情報(業務便）'!$P$2,MATCH($H140,BカートセットID入力!$F$4:$F$150,0),COLUMN()-COLUMN($U135)),IFERROR(OFFSET('セット情報（サンプル）'!$N$2,MATCH($H140,BカートセットID入力!$I$4:$I$150,0),COLUMN()-COLUMN($U135)),IFERROR(OFFSET('セット情報（イレギュラーサンプル）'!$N$2,MATCH($H140,BカートセットID入力!$L$4:$L$150,0),COLUMN()-COLUMN($U135)),""))))</f>
        <v/>
      </c>
      <c r="AE140" s="53" t="str">
        <f ca="1">IFERROR(OFFSET('セット情報(宅配便）'!$P$2,MATCH($H140,BカートセットID入力!$C$4:$C$150,0),COLUMN()-COLUMN($U135)),IFERROR(OFFSET('セット情報(業務便）'!$P$2,MATCH($H140,BカートセットID入力!$F$4:$F$150,0),COLUMN()-COLUMN($U135)),IFERROR(OFFSET('セット情報（サンプル）'!$N$2,MATCH($H140,BカートセットID入力!$I$4:$I$150,0),COLUMN()-COLUMN($U135)),IFERROR(OFFSET('セット情報（イレギュラーサンプル）'!$N$2,MATCH($H140,BカートセットID入力!$L$4:$L$150,0),COLUMN()-COLUMN($U135)),""))))</f>
        <v/>
      </c>
      <c r="AF140" s="53" t="str">
        <f ca="1">IFERROR(OFFSET('セット情報(宅配便）'!$P$2,MATCH($H140,BカートセットID入力!$C$4:$C$150,0),COLUMN()-COLUMN($U135)),IFERROR(OFFSET('セット情報(業務便）'!$P$2,MATCH($H140,BカートセットID入力!$F$4:$F$150,0),COLUMN()-COLUMN($U135)),IFERROR(OFFSET('セット情報（サンプル）'!$N$2,MATCH($H140,BカートセットID入力!$I$4:$I$150,0),COLUMN()-COLUMN($U135)),IFERROR(OFFSET('セット情報（イレギュラーサンプル）'!$N$2,MATCH($H140,BカートセットID入力!$L$4:$L$150,0),COLUMN()-COLUMN($U135)),""))))</f>
        <v/>
      </c>
      <c r="AG140" s="53" t="str">
        <f ca="1">IFERROR(OFFSET('セット情報(宅配便）'!$P$2,MATCH($H140,BカートセットID入力!$C$4:$C$150,0),COLUMN()-COLUMN($U135)),IFERROR(OFFSET('セット情報(業務便）'!$P$2,MATCH($H140,BカートセットID入力!$F$4:$F$150,0),COLUMN()-COLUMN($U135)),IFERROR(OFFSET('セット情報（サンプル）'!$N$2,MATCH($H140,BカートセットID入力!$I$4:$I$150,0),COLUMN()-COLUMN($U135)),IFERROR(OFFSET('セット情報（イレギュラーサンプル）'!$N$2,MATCH($H140,BカートセットID入力!$L$4:$L$150,0),COLUMN()-COLUMN($U135)),""))))</f>
        <v/>
      </c>
      <c r="AH140" s="53" t="str">
        <f ca="1">IFERROR(OFFSET('セット情報(宅配便）'!$P$2,MATCH($H140,BカートセットID入力!$C$4:$C$150,0),COLUMN()-COLUMN($U135)),IFERROR(OFFSET('セット情報(業務便）'!$P$2,MATCH($H140,BカートセットID入力!$F$4:$F$150,0),COLUMN()-COLUMN($U135)),IFERROR(OFFSET('セット情報（サンプル）'!$N$2,MATCH($H140,BカートセットID入力!$I$4:$I$150,0),COLUMN()-COLUMN($U135)),IFERROR(OFFSET('セット情報（イレギュラーサンプル）'!$N$2,MATCH($H140,BカートセットID入力!$L$4:$L$150,0),COLUMN()-COLUMN($U135)),""))))</f>
        <v/>
      </c>
      <c r="AI140" s="53" t="str">
        <f ca="1">IFERROR(OFFSET('セット情報(宅配便）'!$P$2,MATCH($H140,BカートセットID入力!$C$4:$C$150,0),COLUMN()-COLUMN($U135)),IFERROR(OFFSET('セット情報(業務便）'!$P$2,MATCH($H140,BカートセットID入力!$F$4:$F$150,0),COLUMN()-COLUMN($U135)),IFERROR(OFFSET('セット情報（サンプル）'!$N$2,MATCH($H140,BカートセットID入力!$I$4:$I$150,0),COLUMN()-COLUMN($U135)),IFERROR(OFFSET('セット情報（イレギュラーサンプル）'!$N$2,MATCH($H140,BカートセットID入力!$L$4:$L$150,0),COLUMN()-COLUMN($U135)),""))))</f>
        <v/>
      </c>
      <c r="AJ140" s="53" t="str">
        <f ca="1">IFERROR(OFFSET('セット情報(宅配便）'!$P$2,MATCH($H140,BカートセットID入力!$C$4:$C$150,0),COLUMN()-COLUMN($U135)),IFERROR(OFFSET('セット情報(業務便）'!$P$2,MATCH($H140,BカートセットID入力!$F$4:$F$150,0),COLUMN()-COLUMN($U135)),IFERROR(OFFSET('セット情報（サンプル）'!$N$2,MATCH($H140,BカートセットID入力!$I$4:$I$150,0),COLUMN()-COLUMN($U135)),IFERROR(OFFSET('セット情報（イレギュラーサンプル）'!$N$2,MATCH($H140,BカートセットID入力!$L$4:$L$150,0),COLUMN()-COLUMN($U135)),""))))</f>
        <v/>
      </c>
      <c r="AK140" s="53" t="str">
        <f ca="1">IFERROR(OFFSET('セット情報(宅配便）'!$P$2,MATCH($H140,BカートセットID入力!$C$4:$C$150,0),COLUMN()-COLUMN($U135)),IFERROR(OFFSET('セット情報(業務便）'!$P$2,MATCH($H140,BカートセットID入力!$F$4:$F$150,0),COLUMN()-COLUMN($U135)),IFERROR(OFFSET('セット情報（サンプル）'!$N$2,MATCH($H140,BカートセットID入力!$I$4:$I$150,0),COLUMN()-COLUMN($U135)),IFERROR(OFFSET('セット情報（イレギュラーサンプル）'!$N$2,MATCH($H140,BカートセットID入力!$L$4:$L$150,0),COLUMN()-COLUMN($U135)),""))))</f>
        <v/>
      </c>
      <c r="AL140" s="53" t="str">
        <f ca="1">IFERROR(OFFSET('セット情報(宅配便）'!$P$2,MATCH($H140,BカートセットID入力!$C$4:$C$150,0),COLUMN()-COLUMN($U135)),IFERROR(OFFSET('セット情報(業務便）'!$P$2,MATCH($H140,BカートセットID入力!$F$4:$F$150,0),COLUMN()-COLUMN($U135)),IFERROR(OFFSET('セット情報（サンプル）'!$N$2,MATCH($H140,BカートセットID入力!$I$4:$I$150,0),COLUMN()-COLUMN($U135)),IFERROR(OFFSET('セット情報（イレギュラーサンプル）'!$N$2,MATCH($H140,BカートセットID入力!$L$4:$L$150,0),COLUMN()-COLUMN($U135)),""))))</f>
        <v/>
      </c>
      <c r="AM140" s="53" t="str">
        <f ca="1">IFERROR(OFFSET('セット情報(宅配便）'!$P$2,MATCH($H140,BカートセットID入力!$C$4:$C$150,0),COLUMN()-COLUMN($U135)),IFERROR(OFFSET('セット情報(業務便）'!$P$2,MATCH($H140,BカートセットID入力!$F$4:$F$150,0),COLUMN()-COLUMN($U135)),IFERROR(OFFSET('セット情報（サンプル）'!$N$2,MATCH($H140,BカートセットID入力!$I$4:$I$150,0),COLUMN()-COLUMN($U135)),IFERROR(OFFSET('セット情報（イレギュラーサンプル）'!$N$2,MATCH($H140,BカートセットID入力!$L$4:$L$150,0),COLUMN()-COLUMN($U135)),""))))</f>
        <v/>
      </c>
      <c r="AN140" s="53" t="str">
        <f ca="1">IFERROR(OFFSET('セット情報(宅配便）'!$P$2,MATCH($H140,BカートセットID入力!$C$4:$C$150,0),COLUMN()-COLUMN($U135)),IFERROR(OFFSET('セット情報(業務便）'!$P$2,MATCH($H140,BカートセットID入力!$F$4:$F$150,0),COLUMN()-COLUMN($U135)),IFERROR(OFFSET('セット情報（サンプル）'!$N$2,MATCH($H140,BカートセットID入力!$I$4:$I$150,0),COLUMN()-COLUMN($U135)),IFERROR(OFFSET('セット情報（イレギュラーサンプル）'!$N$2,MATCH($H140,BカートセットID入力!$L$4:$L$150,0),COLUMN()-COLUMN($U135)),""))))</f>
        <v/>
      </c>
      <c r="AO140" s="53" t="str">
        <f ca="1">IFERROR(OFFSET('セット情報(宅配便）'!$P$2,MATCH($H140,BカートセットID入力!$C$4:$C$150,0),COLUMN()-COLUMN($U135)),IFERROR(OFFSET('セット情報(業務便）'!$P$2,MATCH($H140,BカートセットID入力!$F$4:$F$150,0),COLUMN()-COLUMN($U135)),IFERROR(OFFSET('セット情報（サンプル）'!$N$2,MATCH($H140,BカートセットID入力!$I$4:$I$150,0),COLUMN()-COLUMN($U135)),IFERROR(OFFSET('セット情報（イレギュラーサンプル）'!$N$2,MATCH($H140,BカートセットID入力!$L$4:$L$150,0),COLUMN()-COLUMN($U135)),""))))</f>
        <v/>
      </c>
      <c r="AP140" s="53" t="str">
        <f ca="1">IFERROR(OFFSET('セット情報(宅配便）'!$P$2,MATCH($H140,BカートセットID入力!$C$4:$C$150,0),COLUMN()-COLUMN($U135)),IFERROR(OFFSET('セット情報(業務便）'!$P$2,MATCH($H140,BカートセットID入力!$F$4:$F$150,0),COLUMN()-COLUMN($U135)),IFERROR(OFFSET('セット情報（サンプル）'!$N$2,MATCH($H140,BカートセットID入力!$I$4:$I$150,0),COLUMN()-COLUMN($U135)),IFERROR(OFFSET('セット情報（イレギュラーサンプル）'!$N$2,MATCH($H140,BカートセットID入力!$L$4:$L$150,0),COLUMN()-COLUMN($U135)),""))))</f>
        <v/>
      </c>
      <c r="AQ140" s="53" t="str">
        <f ca="1">IFERROR(OFFSET('セット情報(宅配便）'!$P$2,MATCH($H140,BカートセットID入力!$C$4:$C$150,0),COLUMN()-COLUMN($U135)),IFERROR(OFFSET('セット情報(業務便）'!$P$2,MATCH($H140,BカートセットID入力!$F$4:$F$150,0),COLUMN()-COLUMN($U135)),IFERROR(OFFSET('セット情報（サンプル）'!$N$2,MATCH($H140,BカートセットID入力!$I$4:$I$150,0),COLUMN()-COLUMN($U135)),IFERROR(OFFSET('セット情報（イレギュラーサンプル）'!$N$2,MATCH($H140,BカートセットID入力!$L$4:$L$150,0),COLUMN()-COLUMN($U135)),""))))</f>
        <v/>
      </c>
      <c r="AR140" s="53" t="str">
        <f ca="1">IFERROR(OFFSET('セット情報(宅配便）'!$P$2,MATCH($H140,BカートセットID入力!$C$4:$C$150,0),COLUMN()-COLUMN($U135)),IFERROR(OFFSET('セット情報(業務便）'!$P$2,MATCH($H140,BカートセットID入力!$F$4:$F$150,0),COLUMN()-COLUMN($U135)),IFERROR(OFFSET('セット情報（サンプル）'!$N$2,MATCH($H140,BカートセットID入力!$I$4:$I$150,0),COLUMN()-COLUMN($U135)),IFERROR(OFFSET('セット情報（イレギュラーサンプル）'!$N$2,MATCH($H140,BカートセットID入力!$L$4:$L$150,0),COLUMN()-COLUMN($U135)),""))))</f>
        <v/>
      </c>
      <c r="AS140" s="53" t="str">
        <f ca="1">IFERROR(OFFSET('セット情報(宅配便）'!$P$2,MATCH($H140,BカートセットID入力!$C$4:$C$150,0),COLUMN()-COLUMN($U135)),IFERROR(OFFSET('セット情報(業務便）'!$P$2,MATCH($H140,BカートセットID入力!$F$4:$F$150,0),COLUMN()-COLUMN($U135)),IFERROR(OFFSET('セット情報（サンプル）'!$N$2,MATCH($H140,BカートセットID入力!$I$4:$I$150,0),COLUMN()-COLUMN($U135)),IFERROR(OFFSET('セット情報（イレギュラーサンプル）'!$N$2,MATCH($H140,BカートセットID入力!$L$4:$L$150,0),COLUMN()-COLUMN($U135)),""))))</f>
        <v/>
      </c>
      <c r="AT140" s="53" t="str">
        <f ca="1">IFERROR(OFFSET('セット情報(宅配便）'!$P$2,MATCH($H140,BカートセットID入力!$C$4:$C$150,0),COLUMN()-COLUMN($U135)),IFERROR(OFFSET('セット情報(業務便）'!$P$2,MATCH($H140,BカートセットID入力!$F$4:$F$150,0),COLUMN()-COLUMN($U135)),IFERROR(OFFSET('セット情報（サンプル）'!$N$2,MATCH($H140,BカートセットID入力!$I$4:$I$150,0),COLUMN()-COLUMN($U135)),IFERROR(OFFSET('セット情報（イレギュラーサンプル）'!$N$2,MATCH($H140,BカートセットID入力!$L$4:$L$150,0),COLUMN()-COLUMN($U135)),""))))</f>
        <v/>
      </c>
    </row>
    <row r="141" spans="1:46">
      <c r="A141" s="144"/>
      <c r="B141" s="53" t="str">
        <f>IF(ISBLANK(現行セット情報CSV!A141),"",現行セット情報CSV!A141)</f>
        <v/>
      </c>
      <c r="C141" s="53" t="str">
        <f>IF(ISBLANK(現行セット情報CSV!B141),"",現行セット情報CSV!B141)&amp;IFERROR(VLOOKUP(A141,上部フリースペースHTML!$A$3:$H$5,8,FALSE),"")</f>
        <v/>
      </c>
      <c r="D141" s="53" t="str">
        <f>IF(ISBLANK(現行セット情報CSV!C141),"",現行セット情報CSV!C141)</f>
        <v/>
      </c>
      <c r="E141" s="53" t="str">
        <f>IF(ISBLANK(現行セット情報CSV!D141),"",現行セット情報CSV!D141)</f>
        <v/>
      </c>
      <c r="F141" s="53" t="str">
        <f>IF(ISBLANK(現行セット情報CSV!E141),"",現行セット情報CSV!E141)</f>
        <v/>
      </c>
      <c r="G141" s="53" t="str">
        <f>IF(ISBLANK(現行セット情報CSV!F141),"",現行セット情報CSV!F141)</f>
        <v/>
      </c>
      <c r="H141" s="53" t="str">
        <f>IF(ISBLANK(現行セット情報CSV!G141),"",現行セット情報CSV!G141)</f>
        <v/>
      </c>
      <c r="I141" s="53" t="str">
        <f>IF(ISBLANK(現行セット情報CSV!H141),"",現行セット情報CSV!H141)</f>
        <v/>
      </c>
      <c r="J141" s="53" t="str">
        <f>IF(ISBLANK(現行セット情報CSV!I141),"",現行セット情報CSV!I141&amp;"("&amp;TEXT($J$2,"yyyy年m月")&amp;"納品から)")</f>
        <v/>
      </c>
      <c r="K141" s="53" t="str">
        <f>IF(ISBLANK(現行セット情報CSV!J141),"",現行セット情報CSV!J141)</f>
        <v/>
      </c>
      <c r="L141" s="53" t="str">
        <f>IF(ISBLANK(現行セット情報CSV!K141),"",現行セット情報CSV!K141)</f>
        <v/>
      </c>
      <c r="M141" s="53" t="str">
        <f>IF(ISBLANK(現行セット情報CSV!L141),"",現行セット情報CSV!L141)</f>
        <v/>
      </c>
      <c r="N141" s="53" t="str">
        <f>IF(ISBLANK(現行セット情報CSV!M141),"",現行セット情報CSV!M141)</f>
        <v/>
      </c>
      <c r="O141" s="53" t="str">
        <f>IF(ISBLANK(現行セット情報CSV!N141),"",現行セット情報CSV!N141)</f>
        <v/>
      </c>
      <c r="P141" s="53" t="str">
        <f>IF(ISBLANK(現行セット情報CSV!O141),"",現行セット情報CSV!O141)</f>
        <v/>
      </c>
      <c r="Q141" s="53" t="str">
        <f>IF(ISBLANK(現行セット情報CSV!P141),"",現行セット情報CSV!P141)</f>
        <v/>
      </c>
      <c r="R141" s="53" t="str">
        <f>IF(ISBLANK(現行セット情報CSV!Q141),"",現行セット情報CSV!Q141)</f>
        <v/>
      </c>
      <c r="S141" s="53" t="str">
        <f>IF(ISBLANK(現行セット情報CSV!R141),"",現行セット情報CSV!R141)</f>
        <v/>
      </c>
      <c r="T141" s="53" t="str">
        <f>IF(ISBLANK(現行セット情報CSV!S141),"",現行セット情報CSV!S141)</f>
        <v/>
      </c>
      <c r="U141" s="53" t="str">
        <f ca="1">IFERROR(OFFSET('セット情報(宅配便）'!$P$2,MATCH($H141,BカートセットID入力!$C$4:$C$150,0),COLUMN()-COLUMN($U136)),IFERROR(OFFSET('セット情報(業務便）'!$P$2,MATCH($H141,BカートセットID入力!$F$4:$F$150,0),COLUMN()-COLUMN($U136)),IFERROR(OFFSET('セット情報（サンプル）'!$N$2,MATCH($H141,BカートセットID入力!$I$4:$I$150,0),COLUMN()-COLUMN($U136)),IFERROR(OFFSET('セット情報（イレギュラーサンプル）'!$N$2,MATCH($H141,BカートセットID入力!$L$4:$L$150,0),COLUMN()-COLUMN($U136)),""))))</f>
        <v/>
      </c>
      <c r="V141" s="53" t="str">
        <f ca="1">IFERROR(OFFSET('セット情報(宅配便）'!$P$2,MATCH($H141,BカートセットID入力!$C$4:$C$150,0),COLUMN()-COLUMN($U136)),IFERROR(OFFSET('セット情報(業務便）'!$P$2,MATCH($H141,BカートセットID入力!$F$4:$F$150,0),COLUMN()-COLUMN($U136)),IFERROR(OFFSET('セット情報（サンプル）'!$N$2,MATCH($H141,BカートセットID入力!$I$4:$I$150,0),COLUMN()-COLUMN($U136)),IFERROR(OFFSET('セット情報（イレギュラーサンプル）'!$N$2,MATCH($H141,BカートセットID入力!$L$4:$L$150,0),COLUMN()-COLUMN($U136)),""))))</f>
        <v/>
      </c>
      <c r="W141" s="53" t="str">
        <f ca="1">IFERROR(OFFSET('セット情報(宅配便）'!$P$2,MATCH($H141,BカートセットID入力!$C$4:$C$150,0),COLUMN()-COLUMN($U136)),IFERROR(OFFSET('セット情報(業務便）'!$P$2,MATCH($H141,BカートセットID入力!$F$4:$F$150,0),COLUMN()-COLUMN($U136)),IFERROR(OFFSET('セット情報（サンプル）'!$N$2,MATCH($H141,BカートセットID入力!$I$4:$I$150,0),COLUMN()-COLUMN($U136)),IFERROR(OFFSET('セット情報（イレギュラーサンプル）'!$N$2,MATCH($H141,BカートセットID入力!$L$4:$L$150,0),COLUMN()-COLUMN($U136)),""))))</f>
        <v/>
      </c>
      <c r="X141" s="53" t="str">
        <f ca="1">IFERROR(OFFSET('セット情報(宅配便）'!$P$2,MATCH($H141,BカートセットID入力!$C$4:$C$150,0),COLUMN()-COLUMN($U136)),IFERROR(OFFSET('セット情報(業務便）'!$P$2,MATCH($H141,BカートセットID入力!$F$4:$F$150,0),COLUMN()-COLUMN($U136)),IFERROR(OFFSET('セット情報（サンプル）'!$N$2,MATCH($H141,BカートセットID入力!$I$4:$I$150,0),COLUMN()-COLUMN($U136)),IFERROR(OFFSET('セット情報（イレギュラーサンプル）'!$N$2,MATCH($H141,BカートセットID入力!$L$4:$L$150,0),COLUMN()-COLUMN($U136)),""))))</f>
        <v/>
      </c>
      <c r="Y141" s="53" t="str">
        <f ca="1">IFERROR(OFFSET('セット情報(宅配便）'!$P$2,MATCH($H141,BカートセットID入力!$C$4:$C$150,0),COLUMN()-COLUMN($U136)),IFERROR(OFFSET('セット情報(業務便）'!$P$2,MATCH($H141,BカートセットID入力!$F$4:$F$150,0),COLUMN()-COLUMN($U136)),IFERROR(OFFSET('セット情報（サンプル）'!$N$2,MATCH($H141,BカートセットID入力!$I$4:$I$150,0),COLUMN()-COLUMN($U136)),IFERROR(OFFSET('セット情報（イレギュラーサンプル）'!$N$2,MATCH($H141,BカートセットID入力!$L$4:$L$150,0),COLUMN()-COLUMN($U136)),""))))</f>
        <v/>
      </c>
      <c r="Z141" s="53" t="str">
        <f ca="1">IFERROR(OFFSET('セット情報(宅配便）'!$P$2,MATCH($H141,BカートセットID入力!$C$4:$C$150,0),COLUMN()-COLUMN($U136)),IFERROR(OFFSET('セット情報(業務便）'!$P$2,MATCH($H141,BカートセットID入力!$F$4:$F$150,0),COLUMN()-COLUMN($U136)),IFERROR(OFFSET('セット情報（サンプル）'!$N$2,MATCH($H141,BカートセットID入力!$I$4:$I$150,0),COLUMN()-COLUMN($U136)),IFERROR(OFFSET('セット情報（イレギュラーサンプル）'!$N$2,MATCH($H141,BカートセットID入力!$L$4:$L$150,0),COLUMN()-COLUMN($U136)),""))))</f>
        <v/>
      </c>
      <c r="AA141" s="53" t="str">
        <f ca="1">IFERROR(OFFSET('セット情報(宅配便）'!$P$2,MATCH($H141,BカートセットID入力!$C$4:$C$150,0),COLUMN()-COLUMN($U136)),IFERROR(OFFSET('セット情報(業務便）'!$P$2,MATCH($H141,BカートセットID入力!$F$4:$F$150,0),COLUMN()-COLUMN($U136)),IFERROR(OFFSET('セット情報（サンプル）'!$N$2,MATCH($H141,BカートセットID入力!$I$4:$I$150,0),COLUMN()-COLUMN($U136)),IFERROR(OFFSET('セット情報（イレギュラーサンプル）'!$N$2,MATCH($H141,BカートセットID入力!$L$4:$L$150,0),COLUMN()-COLUMN($U136)),""))))</f>
        <v/>
      </c>
      <c r="AB141" s="53" t="str">
        <f ca="1">IFERROR(OFFSET('セット情報(宅配便）'!$P$2,MATCH($H141,BカートセットID入力!$C$4:$C$150,0),COLUMN()-COLUMN($U136)),IFERROR(OFFSET('セット情報(業務便）'!$P$2,MATCH($H141,BカートセットID入力!$F$4:$F$150,0),COLUMN()-COLUMN($U136)),IFERROR(OFFSET('セット情報（サンプル）'!$N$2,MATCH($H141,BカートセットID入力!$I$4:$I$150,0),COLUMN()-COLUMN($U136)),IFERROR(OFFSET('セット情報（イレギュラーサンプル）'!$N$2,MATCH($H141,BカートセットID入力!$L$4:$L$150,0),COLUMN()-COLUMN($U136)),""))))</f>
        <v/>
      </c>
      <c r="AC141" s="53" t="str">
        <f ca="1">IFERROR(OFFSET('セット情報(宅配便）'!$P$2,MATCH($H141,BカートセットID入力!$C$4:$C$150,0),COLUMN()-COLUMN($U136)),IFERROR(OFFSET('セット情報(業務便）'!$P$2,MATCH($H141,BカートセットID入力!$F$4:$F$150,0),COLUMN()-COLUMN($U136)),IFERROR(OFFSET('セット情報（サンプル）'!$N$2,MATCH($H141,BカートセットID入力!$I$4:$I$150,0),COLUMN()-COLUMN($U136)),IFERROR(OFFSET('セット情報（イレギュラーサンプル）'!$N$2,MATCH($H141,BカートセットID入力!$L$4:$L$150,0),COLUMN()-COLUMN($U136)),""))))</f>
        <v/>
      </c>
      <c r="AD141" s="53" t="str">
        <f ca="1">IFERROR(OFFSET('セット情報(宅配便）'!$P$2,MATCH($H141,BカートセットID入力!$C$4:$C$150,0),COLUMN()-COLUMN($U136)),IFERROR(OFFSET('セット情報(業務便）'!$P$2,MATCH($H141,BカートセットID入力!$F$4:$F$150,0),COLUMN()-COLUMN($U136)),IFERROR(OFFSET('セット情報（サンプル）'!$N$2,MATCH($H141,BカートセットID入力!$I$4:$I$150,0),COLUMN()-COLUMN($U136)),IFERROR(OFFSET('セット情報（イレギュラーサンプル）'!$N$2,MATCH($H141,BカートセットID入力!$L$4:$L$150,0),COLUMN()-COLUMN($U136)),""))))</f>
        <v/>
      </c>
      <c r="AE141" s="53" t="str">
        <f ca="1">IFERROR(OFFSET('セット情報(宅配便）'!$P$2,MATCH($H141,BカートセットID入力!$C$4:$C$150,0),COLUMN()-COLUMN($U136)),IFERROR(OFFSET('セット情報(業務便）'!$P$2,MATCH($H141,BカートセットID入力!$F$4:$F$150,0),COLUMN()-COLUMN($U136)),IFERROR(OFFSET('セット情報（サンプル）'!$N$2,MATCH($H141,BカートセットID入力!$I$4:$I$150,0),COLUMN()-COLUMN($U136)),IFERROR(OFFSET('セット情報（イレギュラーサンプル）'!$N$2,MATCH($H141,BカートセットID入力!$L$4:$L$150,0),COLUMN()-COLUMN($U136)),""))))</f>
        <v/>
      </c>
      <c r="AF141" s="53" t="str">
        <f ca="1">IFERROR(OFFSET('セット情報(宅配便）'!$P$2,MATCH($H141,BカートセットID入力!$C$4:$C$150,0),COLUMN()-COLUMN($U136)),IFERROR(OFFSET('セット情報(業務便）'!$P$2,MATCH($H141,BカートセットID入力!$F$4:$F$150,0),COLUMN()-COLUMN($U136)),IFERROR(OFFSET('セット情報（サンプル）'!$N$2,MATCH($H141,BカートセットID入力!$I$4:$I$150,0),COLUMN()-COLUMN($U136)),IFERROR(OFFSET('セット情報（イレギュラーサンプル）'!$N$2,MATCH($H141,BカートセットID入力!$L$4:$L$150,0),COLUMN()-COLUMN($U136)),""))))</f>
        <v/>
      </c>
      <c r="AG141" s="53" t="str">
        <f ca="1">IFERROR(OFFSET('セット情報(宅配便）'!$P$2,MATCH($H141,BカートセットID入力!$C$4:$C$150,0),COLUMN()-COLUMN($U136)),IFERROR(OFFSET('セット情報(業務便）'!$P$2,MATCH($H141,BカートセットID入力!$F$4:$F$150,0),COLUMN()-COLUMN($U136)),IFERROR(OFFSET('セット情報（サンプル）'!$N$2,MATCH($H141,BカートセットID入力!$I$4:$I$150,0),COLUMN()-COLUMN($U136)),IFERROR(OFFSET('セット情報（イレギュラーサンプル）'!$N$2,MATCH($H141,BカートセットID入力!$L$4:$L$150,0),COLUMN()-COLUMN($U136)),""))))</f>
        <v/>
      </c>
      <c r="AH141" s="53" t="str">
        <f ca="1">IFERROR(OFFSET('セット情報(宅配便）'!$P$2,MATCH($H141,BカートセットID入力!$C$4:$C$150,0),COLUMN()-COLUMN($U136)),IFERROR(OFFSET('セット情報(業務便）'!$P$2,MATCH($H141,BカートセットID入力!$F$4:$F$150,0),COLUMN()-COLUMN($U136)),IFERROR(OFFSET('セット情報（サンプル）'!$N$2,MATCH($H141,BカートセットID入力!$I$4:$I$150,0),COLUMN()-COLUMN($U136)),IFERROR(OFFSET('セット情報（イレギュラーサンプル）'!$N$2,MATCH($H141,BカートセットID入力!$L$4:$L$150,0),COLUMN()-COLUMN($U136)),""))))</f>
        <v/>
      </c>
      <c r="AI141" s="53" t="str">
        <f ca="1">IFERROR(OFFSET('セット情報(宅配便）'!$P$2,MATCH($H141,BカートセットID入力!$C$4:$C$150,0),COLUMN()-COLUMN($U136)),IFERROR(OFFSET('セット情報(業務便）'!$P$2,MATCH($H141,BカートセットID入力!$F$4:$F$150,0),COLUMN()-COLUMN($U136)),IFERROR(OFFSET('セット情報（サンプル）'!$N$2,MATCH($H141,BカートセットID入力!$I$4:$I$150,0),COLUMN()-COLUMN($U136)),IFERROR(OFFSET('セット情報（イレギュラーサンプル）'!$N$2,MATCH($H141,BカートセットID入力!$L$4:$L$150,0),COLUMN()-COLUMN($U136)),""))))</f>
        <v/>
      </c>
      <c r="AJ141" s="53" t="str">
        <f ca="1">IFERROR(OFFSET('セット情報(宅配便）'!$P$2,MATCH($H141,BカートセットID入力!$C$4:$C$150,0),COLUMN()-COLUMN($U136)),IFERROR(OFFSET('セット情報(業務便）'!$P$2,MATCH($H141,BカートセットID入力!$F$4:$F$150,0),COLUMN()-COLUMN($U136)),IFERROR(OFFSET('セット情報（サンプル）'!$N$2,MATCH($H141,BカートセットID入力!$I$4:$I$150,0),COLUMN()-COLUMN($U136)),IFERROR(OFFSET('セット情報（イレギュラーサンプル）'!$N$2,MATCH($H141,BカートセットID入力!$L$4:$L$150,0),COLUMN()-COLUMN($U136)),""))))</f>
        <v/>
      </c>
      <c r="AK141" s="53" t="str">
        <f ca="1">IFERROR(OFFSET('セット情報(宅配便）'!$P$2,MATCH($H141,BカートセットID入力!$C$4:$C$150,0),COLUMN()-COLUMN($U136)),IFERROR(OFFSET('セット情報(業務便）'!$P$2,MATCH($H141,BカートセットID入力!$F$4:$F$150,0),COLUMN()-COLUMN($U136)),IFERROR(OFFSET('セット情報（サンプル）'!$N$2,MATCH($H141,BカートセットID入力!$I$4:$I$150,0),COLUMN()-COLUMN($U136)),IFERROR(OFFSET('セット情報（イレギュラーサンプル）'!$N$2,MATCH($H141,BカートセットID入力!$L$4:$L$150,0),COLUMN()-COLUMN($U136)),""))))</f>
        <v/>
      </c>
      <c r="AL141" s="53" t="str">
        <f ca="1">IFERROR(OFFSET('セット情報(宅配便）'!$P$2,MATCH($H141,BカートセットID入力!$C$4:$C$150,0),COLUMN()-COLUMN($U136)),IFERROR(OFFSET('セット情報(業務便）'!$P$2,MATCH($H141,BカートセットID入力!$F$4:$F$150,0),COLUMN()-COLUMN($U136)),IFERROR(OFFSET('セット情報（サンプル）'!$N$2,MATCH($H141,BカートセットID入力!$I$4:$I$150,0),COLUMN()-COLUMN($U136)),IFERROR(OFFSET('セット情報（イレギュラーサンプル）'!$N$2,MATCH($H141,BカートセットID入力!$L$4:$L$150,0),COLUMN()-COLUMN($U136)),""))))</f>
        <v/>
      </c>
      <c r="AM141" s="53" t="str">
        <f ca="1">IFERROR(OFFSET('セット情報(宅配便）'!$P$2,MATCH($H141,BカートセットID入力!$C$4:$C$150,0),COLUMN()-COLUMN($U136)),IFERROR(OFFSET('セット情報(業務便）'!$P$2,MATCH($H141,BカートセットID入力!$F$4:$F$150,0),COLUMN()-COLUMN($U136)),IFERROR(OFFSET('セット情報（サンプル）'!$N$2,MATCH($H141,BカートセットID入力!$I$4:$I$150,0),COLUMN()-COLUMN($U136)),IFERROR(OFFSET('セット情報（イレギュラーサンプル）'!$N$2,MATCH($H141,BカートセットID入力!$L$4:$L$150,0),COLUMN()-COLUMN($U136)),""))))</f>
        <v/>
      </c>
      <c r="AN141" s="53" t="str">
        <f ca="1">IFERROR(OFFSET('セット情報(宅配便）'!$P$2,MATCH($H141,BカートセットID入力!$C$4:$C$150,0),COLUMN()-COLUMN($U136)),IFERROR(OFFSET('セット情報(業務便）'!$P$2,MATCH($H141,BカートセットID入力!$F$4:$F$150,0),COLUMN()-COLUMN($U136)),IFERROR(OFFSET('セット情報（サンプル）'!$N$2,MATCH($H141,BカートセットID入力!$I$4:$I$150,0),COLUMN()-COLUMN($U136)),IFERROR(OFFSET('セット情報（イレギュラーサンプル）'!$N$2,MATCH($H141,BカートセットID入力!$L$4:$L$150,0),COLUMN()-COLUMN($U136)),""))))</f>
        <v/>
      </c>
      <c r="AO141" s="53" t="str">
        <f ca="1">IFERROR(OFFSET('セット情報(宅配便）'!$P$2,MATCH($H141,BカートセットID入力!$C$4:$C$150,0),COLUMN()-COLUMN($U136)),IFERROR(OFFSET('セット情報(業務便）'!$P$2,MATCH($H141,BカートセットID入力!$F$4:$F$150,0),COLUMN()-COLUMN($U136)),IFERROR(OFFSET('セット情報（サンプル）'!$N$2,MATCH($H141,BカートセットID入力!$I$4:$I$150,0),COLUMN()-COLUMN($U136)),IFERROR(OFFSET('セット情報（イレギュラーサンプル）'!$N$2,MATCH($H141,BカートセットID入力!$L$4:$L$150,0),COLUMN()-COLUMN($U136)),""))))</f>
        <v/>
      </c>
      <c r="AP141" s="53" t="str">
        <f ca="1">IFERROR(OFFSET('セット情報(宅配便）'!$P$2,MATCH($H141,BカートセットID入力!$C$4:$C$150,0),COLUMN()-COLUMN($U136)),IFERROR(OFFSET('セット情報(業務便）'!$P$2,MATCH($H141,BカートセットID入力!$F$4:$F$150,0),COLUMN()-COLUMN($U136)),IFERROR(OFFSET('セット情報（サンプル）'!$N$2,MATCH($H141,BカートセットID入力!$I$4:$I$150,0),COLUMN()-COLUMN($U136)),IFERROR(OFFSET('セット情報（イレギュラーサンプル）'!$N$2,MATCH($H141,BカートセットID入力!$L$4:$L$150,0),COLUMN()-COLUMN($U136)),""))))</f>
        <v/>
      </c>
      <c r="AQ141" s="53" t="str">
        <f ca="1">IFERROR(OFFSET('セット情報(宅配便）'!$P$2,MATCH($H141,BカートセットID入力!$C$4:$C$150,0),COLUMN()-COLUMN($U136)),IFERROR(OFFSET('セット情報(業務便）'!$P$2,MATCH($H141,BカートセットID入力!$F$4:$F$150,0),COLUMN()-COLUMN($U136)),IFERROR(OFFSET('セット情報（サンプル）'!$N$2,MATCH($H141,BカートセットID入力!$I$4:$I$150,0),COLUMN()-COLUMN($U136)),IFERROR(OFFSET('セット情報（イレギュラーサンプル）'!$N$2,MATCH($H141,BカートセットID入力!$L$4:$L$150,0),COLUMN()-COLUMN($U136)),""))))</f>
        <v/>
      </c>
      <c r="AR141" s="53" t="str">
        <f ca="1">IFERROR(OFFSET('セット情報(宅配便）'!$P$2,MATCH($H141,BカートセットID入力!$C$4:$C$150,0),COLUMN()-COLUMN($U136)),IFERROR(OFFSET('セット情報(業務便）'!$P$2,MATCH($H141,BカートセットID入力!$F$4:$F$150,0),COLUMN()-COLUMN($U136)),IFERROR(OFFSET('セット情報（サンプル）'!$N$2,MATCH($H141,BカートセットID入力!$I$4:$I$150,0),COLUMN()-COLUMN($U136)),IFERROR(OFFSET('セット情報（イレギュラーサンプル）'!$N$2,MATCH($H141,BカートセットID入力!$L$4:$L$150,0),COLUMN()-COLUMN($U136)),""))))</f>
        <v/>
      </c>
      <c r="AS141" s="53" t="str">
        <f ca="1">IFERROR(OFFSET('セット情報(宅配便）'!$P$2,MATCH($H141,BカートセットID入力!$C$4:$C$150,0),COLUMN()-COLUMN($U136)),IFERROR(OFFSET('セット情報(業務便）'!$P$2,MATCH($H141,BカートセットID入力!$F$4:$F$150,0),COLUMN()-COLUMN($U136)),IFERROR(OFFSET('セット情報（サンプル）'!$N$2,MATCH($H141,BカートセットID入力!$I$4:$I$150,0),COLUMN()-COLUMN($U136)),IFERROR(OFFSET('セット情報（イレギュラーサンプル）'!$N$2,MATCH($H141,BカートセットID入力!$L$4:$L$150,0),COLUMN()-COLUMN($U136)),""))))</f>
        <v/>
      </c>
      <c r="AT141" s="53" t="str">
        <f ca="1">IFERROR(OFFSET('セット情報(宅配便）'!$P$2,MATCH($H141,BカートセットID入力!$C$4:$C$150,0),COLUMN()-COLUMN($U136)),IFERROR(OFFSET('セット情報(業務便）'!$P$2,MATCH($H141,BカートセットID入力!$F$4:$F$150,0),COLUMN()-COLUMN($U136)),IFERROR(OFFSET('セット情報（サンプル）'!$N$2,MATCH($H141,BカートセットID入力!$I$4:$I$150,0),COLUMN()-COLUMN($U136)),IFERROR(OFFSET('セット情報（イレギュラーサンプル）'!$N$2,MATCH($H141,BカートセットID入力!$L$4:$L$150,0),COLUMN()-COLUMN($U136)),""))))</f>
        <v/>
      </c>
    </row>
    <row r="142" spans="1:46">
      <c r="A142" s="144"/>
      <c r="B142" s="53" t="str">
        <f>IF(ISBLANK(現行セット情報CSV!A142),"",現行セット情報CSV!A142)</f>
        <v/>
      </c>
      <c r="C142" s="53" t="str">
        <f>IF(ISBLANK(現行セット情報CSV!B142),"",現行セット情報CSV!B142)&amp;IFERROR(VLOOKUP(A142,上部フリースペースHTML!$A$3:$H$5,8,FALSE),"")</f>
        <v/>
      </c>
      <c r="D142" s="53" t="str">
        <f>IF(ISBLANK(現行セット情報CSV!C142),"",現行セット情報CSV!C142)</f>
        <v/>
      </c>
      <c r="E142" s="53" t="str">
        <f>IF(ISBLANK(現行セット情報CSV!D142),"",現行セット情報CSV!D142)</f>
        <v/>
      </c>
      <c r="F142" s="53" t="str">
        <f>IF(ISBLANK(現行セット情報CSV!E142),"",現行セット情報CSV!E142)</f>
        <v/>
      </c>
      <c r="G142" s="53" t="str">
        <f>IF(ISBLANK(現行セット情報CSV!F142),"",現行セット情報CSV!F142)</f>
        <v/>
      </c>
      <c r="H142" s="53" t="str">
        <f>IF(ISBLANK(現行セット情報CSV!G142),"",現行セット情報CSV!G142)</f>
        <v/>
      </c>
      <c r="I142" s="53" t="str">
        <f>IF(ISBLANK(現行セット情報CSV!H142),"",現行セット情報CSV!H142)</f>
        <v/>
      </c>
      <c r="J142" s="53" t="str">
        <f>IF(ISBLANK(現行セット情報CSV!I142),"",現行セット情報CSV!I142&amp;"("&amp;TEXT($J$2,"yyyy年m月")&amp;"納品から)")</f>
        <v/>
      </c>
      <c r="K142" s="53" t="str">
        <f>IF(ISBLANK(現行セット情報CSV!J142),"",現行セット情報CSV!J142)</f>
        <v/>
      </c>
      <c r="L142" s="53" t="str">
        <f>IF(ISBLANK(現行セット情報CSV!K142),"",現行セット情報CSV!K142)</f>
        <v/>
      </c>
      <c r="M142" s="53" t="str">
        <f>IF(ISBLANK(現行セット情報CSV!L142),"",現行セット情報CSV!L142)</f>
        <v/>
      </c>
      <c r="N142" s="53" t="str">
        <f>IF(ISBLANK(現行セット情報CSV!M142),"",現行セット情報CSV!M142)</f>
        <v/>
      </c>
      <c r="O142" s="53" t="str">
        <f>IF(ISBLANK(現行セット情報CSV!N142),"",現行セット情報CSV!N142)</f>
        <v/>
      </c>
      <c r="P142" s="53" t="str">
        <f>IF(ISBLANK(現行セット情報CSV!O142),"",現行セット情報CSV!O142)</f>
        <v/>
      </c>
      <c r="Q142" s="53" t="str">
        <f>IF(ISBLANK(現行セット情報CSV!P142),"",現行セット情報CSV!P142)</f>
        <v/>
      </c>
      <c r="R142" s="53" t="str">
        <f>IF(ISBLANK(現行セット情報CSV!Q142),"",現行セット情報CSV!Q142)</f>
        <v/>
      </c>
      <c r="S142" s="53" t="str">
        <f>IF(ISBLANK(現行セット情報CSV!R142),"",現行セット情報CSV!R142)</f>
        <v/>
      </c>
      <c r="T142" s="53" t="str">
        <f>IF(ISBLANK(現行セット情報CSV!S142),"",現行セット情報CSV!S142)</f>
        <v/>
      </c>
      <c r="U142" s="53" t="str">
        <f ca="1">IFERROR(OFFSET('セット情報(宅配便）'!$P$2,MATCH($H142,BカートセットID入力!$C$4:$C$150,0),COLUMN()-COLUMN($U137)),IFERROR(OFFSET('セット情報(業務便）'!$P$2,MATCH($H142,BカートセットID入力!$F$4:$F$150,0),COLUMN()-COLUMN($U137)),IFERROR(OFFSET('セット情報（サンプル）'!$N$2,MATCH($H142,BカートセットID入力!$I$4:$I$150,0),COLUMN()-COLUMN($U137)),IFERROR(OFFSET('セット情報（イレギュラーサンプル）'!$N$2,MATCH($H142,BカートセットID入力!$L$4:$L$150,0),COLUMN()-COLUMN($U137)),""))))</f>
        <v/>
      </c>
      <c r="V142" s="53" t="str">
        <f ca="1">IFERROR(OFFSET('セット情報(宅配便）'!$P$2,MATCH($H142,BカートセットID入力!$C$4:$C$150,0),COLUMN()-COLUMN($U137)),IFERROR(OFFSET('セット情報(業務便）'!$P$2,MATCH($H142,BカートセットID入力!$F$4:$F$150,0),COLUMN()-COLUMN($U137)),IFERROR(OFFSET('セット情報（サンプル）'!$N$2,MATCH($H142,BカートセットID入力!$I$4:$I$150,0),COLUMN()-COLUMN($U137)),IFERROR(OFFSET('セット情報（イレギュラーサンプル）'!$N$2,MATCH($H142,BカートセットID入力!$L$4:$L$150,0),COLUMN()-COLUMN($U137)),""))))</f>
        <v/>
      </c>
      <c r="W142" s="53" t="str">
        <f ca="1">IFERROR(OFFSET('セット情報(宅配便）'!$P$2,MATCH($H142,BカートセットID入力!$C$4:$C$150,0),COLUMN()-COLUMN($U137)),IFERROR(OFFSET('セット情報(業務便）'!$P$2,MATCH($H142,BカートセットID入力!$F$4:$F$150,0),COLUMN()-COLUMN($U137)),IFERROR(OFFSET('セット情報（サンプル）'!$N$2,MATCH($H142,BカートセットID入力!$I$4:$I$150,0),COLUMN()-COLUMN($U137)),IFERROR(OFFSET('セット情報（イレギュラーサンプル）'!$N$2,MATCH($H142,BカートセットID入力!$L$4:$L$150,0),COLUMN()-COLUMN($U137)),""))))</f>
        <v/>
      </c>
      <c r="X142" s="53" t="str">
        <f ca="1">IFERROR(OFFSET('セット情報(宅配便）'!$P$2,MATCH($H142,BカートセットID入力!$C$4:$C$150,0),COLUMN()-COLUMN($U137)),IFERROR(OFFSET('セット情報(業務便）'!$P$2,MATCH($H142,BカートセットID入力!$F$4:$F$150,0),COLUMN()-COLUMN($U137)),IFERROR(OFFSET('セット情報（サンプル）'!$N$2,MATCH($H142,BカートセットID入力!$I$4:$I$150,0),COLUMN()-COLUMN($U137)),IFERROR(OFFSET('セット情報（イレギュラーサンプル）'!$N$2,MATCH($H142,BカートセットID入力!$L$4:$L$150,0),COLUMN()-COLUMN($U137)),""))))</f>
        <v/>
      </c>
      <c r="Y142" s="53" t="str">
        <f ca="1">IFERROR(OFFSET('セット情報(宅配便）'!$P$2,MATCH($H142,BカートセットID入力!$C$4:$C$150,0),COLUMN()-COLUMN($U137)),IFERROR(OFFSET('セット情報(業務便）'!$P$2,MATCH($H142,BカートセットID入力!$F$4:$F$150,0),COLUMN()-COLUMN($U137)),IFERROR(OFFSET('セット情報（サンプル）'!$N$2,MATCH($H142,BカートセットID入力!$I$4:$I$150,0),COLUMN()-COLUMN($U137)),IFERROR(OFFSET('セット情報（イレギュラーサンプル）'!$N$2,MATCH($H142,BカートセットID入力!$L$4:$L$150,0),COLUMN()-COLUMN($U137)),""))))</f>
        <v/>
      </c>
      <c r="Z142" s="53" t="str">
        <f ca="1">IFERROR(OFFSET('セット情報(宅配便）'!$P$2,MATCH($H142,BカートセットID入力!$C$4:$C$150,0),COLUMN()-COLUMN($U137)),IFERROR(OFFSET('セット情報(業務便）'!$P$2,MATCH($H142,BカートセットID入力!$F$4:$F$150,0),COLUMN()-COLUMN($U137)),IFERROR(OFFSET('セット情報（サンプル）'!$N$2,MATCH($H142,BカートセットID入力!$I$4:$I$150,0),COLUMN()-COLUMN($U137)),IFERROR(OFFSET('セット情報（イレギュラーサンプル）'!$N$2,MATCH($H142,BカートセットID入力!$L$4:$L$150,0),COLUMN()-COLUMN($U137)),""))))</f>
        <v/>
      </c>
      <c r="AA142" s="53" t="str">
        <f ca="1">IFERROR(OFFSET('セット情報(宅配便）'!$P$2,MATCH($H142,BカートセットID入力!$C$4:$C$150,0),COLUMN()-COLUMN($U137)),IFERROR(OFFSET('セット情報(業務便）'!$P$2,MATCH($H142,BカートセットID入力!$F$4:$F$150,0),COLUMN()-COLUMN($U137)),IFERROR(OFFSET('セット情報（サンプル）'!$N$2,MATCH($H142,BカートセットID入力!$I$4:$I$150,0),COLUMN()-COLUMN($U137)),IFERROR(OFFSET('セット情報（イレギュラーサンプル）'!$N$2,MATCH($H142,BカートセットID入力!$L$4:$L$150,0),COLUMN()-COLUMN($U137)),""))))</f>
        <v/>
      </c>
      <c r="AB142" s="53" t="str">
        <f ca="1">IFERROR(OFFSET('セット情報(宅配便）'!$P$2,MATCH($H142,BカートセットID入力!$C$4:$C$150,0),COLUMN()-COLUMN($U137)),IFERROR(OFFSET('セット情報(業務便）'!$P$2,MATCH($H142,BカートセットID入力!$F$4:$F$150,0),COLUMN()-COLUMN($U137)),IFERROR(OFFSET('セット情報（サンプル）'!$N$2,MATCH($H142,BカートセットID入力!$I$4:$I$150,0),COLUMN()-COLUMN($U137)),IFERROR(OFFSET('セット情報（イレギュラーサンプル）'!$N$2,MATCH($H142,BカートセットID入力!$L$4:$L$150,0),COLUMN()-COLUMN($U137)),""))))</f>
        <v/>
      </c>
      <c r="AC142" s="53" t="str">
        <f ca="1">IFERROR(OFFSET('セット情報(宅配便）'!$P$2,MATCH($H142,BカートセットID入力!$C$4:$C$150,0),COLUMN()-COLUMN($U137)),IFERROR(OFFSET('セット情報(業務便）'!$P$2,MATCH($H142,BカートセットID入力!$F$4:$F$150,0),COLUMN()-COLUMN($U137)),IFERROR(OFFSET('セット情報（サンプル）'!$N$2,MATCH($H142,BカートセットID入力!$I$4:$I$150,0),COLUMN()-COLUMN($U137)),IFERROR(OFFSET('セット情報（イレギュラーサンプル）'!$N$2,MATCH($H142,BカートセットID入力!$L$4:$L$150,0),COLUMN()-COLUMN($U137)),""))))</f>
        <v/>
      </c>
      <c r="AD142" s="53" t="str">
        <f ca="1">IFERROR(OFFSET('セット情報(宅配便）'!$P$2,MATCH($H142,BカートセットID入力!$C$4:$C$150,0),COLUMN()-COLUMN($U137)),IFERROR(OFFSET('セット情報(業務便）'!$P$2,MATCH($H142,BカートセットID入力!$F$4:$F$150,0),COLUMN()-COLUMN($U137)),IFERROR(OFFSET('セット情報（サンプル）'!$N$2,MATCH($H142,BカートセットID入力!$I$4:$I$150,0),COLUMN()-COLUMN($U137)),IFERROR(OFFSET('セット情報（イレギュラーサンプル）'!$N$2,MATCH($H142,BカートセットID入力!$L$4:$L$150,0),COLUMN()-COLUMN($U137)),""))))</f>
        <v/>
      </c>
      <c r="AE142" s="53" t="str">
        <f ca="1">IFERROR(OFFSET('セット情報(宅配便）'!$P$2,MATCH($H142,BカートセットID入力!$C$4:$C$150,0),COLUMN()-COLUMN($U137)),IFERROR(OFFSET('セット情報(業務便）'!$P$2,MATCH($H142,BカートセットID入力!$F$4:$F$150,0),COLUMN()-COLUMN($U137)),IFERROR(OFFSET('セット情報（サンプル）'!$N$2,MATCH($H142,BカートセットID入力!$I$4:$I$150,0),COLUMN()-COLUMN($U137)),IFERROR(OFFSET('セット情報（イレギュラーサンプル）'!$N$2,MATCH($H142,BカートセットID入力!$L$4:$L$150,0),COLUMN()-COLUMN($U137)),""))))</f>
        <v/>
      </c>
      <c r="AF142" s="53" t="str">
        <f ca="1">IFERROR(OFFSET('セット情報(宅配便）'!$P$2,MATCH($H142,BカートセットID入力!$C$4:$C$150,0),COLUMN()-COLUMN($U137)),IFERROR(OFFSET('セット情報(業務便）'!$P$2,MATCH($H142,BカートセットID入力!$F$4:$F$150,0),COLUMN()-COLUMN($U137)),IFERROR(OFFSET('セット情報（サンプル）'!$N$2,MATCH($H142,BカートセットID入力!$I$4:$I$150,0),COLUMN()-COLUMN($U137)),IFERROR(OFFSET('セット情報（イレギュラーサンプル）'!$N$2,MATCH($H142,BカートセットID入力!$L$4:$L$150,0),COLUMN()-COLUMN($U137)),""))))</f>
        <v/>
      </c>
      <c r="AG142" s="53" t="str">
        <f ca="1">IFERROR(OFFSET('セット情報(宅配便）'!$P$2,MATCH($H142,BカートセットID入力!$C$4:$C$150,0),COLUMN()-COLUMN($U137)),IFERROR(OFFSET('セット情報(業務便）'!$P$2,MATCH($H142,BカートセットID入力!$F$4:$F$150,0),COLUMN()-COLUMN($U137)),IFERROR(OFFSET('セット情報（サンプル）'!$N$2,MATCH($H142,BカートセットID入力!$I$4:$I$150,0),COLUMN()-COLUMN($U137)),IFERROR(OFFSET('セット情報（イレギュラーサンプル）'!$N$2,MATCH($H142,BカートセットID入力!$L$4:$L$150,0),COLUMN()-COLUMN($U137)),""))))</f>
        <v/>
      </c>
      <c r="AH142" s="53" t="str">
        <f ca="1">IFERROR(OFFSET('セット情報(宅配便）'!$P$2,MATCH($H142,BカートセットID入力!$C$4:$C$150,0),COLUMN()-COLUMN($U137)),IFERROR(OFFSET('セット情報(業務便）'!$P$2,MATCH($H142,BカートセットID入力!$F$4:$F$150,0),COLUMN()-COLUMN($U137)),IFERROR(OFFSET('セット情報（サンプル）'!$N$2,MATCH($H142,BカートセットID入力!$I$4:$I$150,0),COLUMN()-COLUMN($U137)),IFERROR(OFFSET('セット情報（イレギュラーサンプル）'!$N$2,MATCH($H142,BカートセットID入力!$L$4:$L$150,0),COLUMN()-COLUMN($U137)),""))))</f>
        <v/>
      </c>
      <c r="AI142" s="53" t="str">
        <f ca="1">IFERROR(OFFSET('セット情報(宅配便）'!$P$2,MATCH($H142,BカートセットID入力!$C$4:$C$150,0),COLUMN()-COLUMN($U137)),IFERROR(OFFSET('セット情報(業務便）'!$P$2,MATCH($H142,BカートセットID入力!$F$4:$F$150,0),COLUMN()-COLUMN($U137)),IFERROR(OFFSET('セット情報（サンプル）'!$N$2,MATCH($H142,BカートセットID入力!$I$4:$I$150,0),COLUMN()-COLUMN($U137)),IFERROR(OFFSET('セット情報（イレギュラーサンプル）'!$N$2,MATCH($H142,BカートセットID入力!$L$4:$L$150,0),COLUMN()-COLUMN($U137)),""))))</f>
        <v/>
      </c>
      <c r="AJ142" s="53" t="str">
        <f ca="1">IFERROR(OFFSET('セット情報(宅配便）'!$P$2,MATCH($H142,BカートセットID入力!$C$4:$C$150,0),COLUMN()-COLUMN($U137)),IFERROR(OFFSET('セット情報(業務便）'!$P$2,MATCH($H142,BカートセットID入力!$F$4:$F$150,0),COLUMN()-COLUMN($U137)),IFERROR(OFFSET('セット情報（サンプル）'!$N$2,MATCH($H142,BカートセットID入力!$I$4:$I$150,0),COLUMN()-COLUMN($U137)),IFERROR(OFFSET('セット情報（イレギュラーサンプル）'!$N$2,MATCH($H142,BカートセットID入力!$L$4:$L$150,0),COLUMN()-COLUMN($U137)),""))))</f>
        <v/>
      </c>
      <c r="AK142" s="53" t="str">
        <f ca="1">IFERROR(OFFSET('セット情報(宅配便）'!$P$2,MATCH($H142,BカートセットID入力!$C$4:$C$150,0),COLUMN()-COLUMN($U137)),IFERROR(OFFSET('セット情報(業務便）'!$P$2,MATCH($H142,BカートセットID入力!$F$4:$F$150,0),COLUMN()-COLUMN($U137)),IFERROR(OFFSET('セット情報（サンプル）'!$N$2,MATCH($H142,BカートセットID入力!$I$4:$I$150,0),COLUMN()-COLUMN($U137)),IFERROR(OFFSET('セット情報（イレギュラーサンプル）'!$N$2,MATCH($H142,BカートセットID入力!$L$4:$L$150,0),COLUMN()-COLUMN($U137)),""))))</f>
        <v/>
      </c>
      <c r="AL142" s="53" t="str">
        <f ca="1">IFERROR(OFFSET('セット情報(宅配便）'!$P$2,MATCH($H142,BカートセットID入力!$C$4:$C$150,0),COLUMN()-COLUMN($U137)),IFERROR(OFFSET('セット情報(業務便）'!$P$2,MATCH($H142,BカートセットID入力!$F$4:$F$150,0),COLUMN()-COLUMN($U137)),IFERROR(OFFSET('セット情報（サンプル）'!$N$2,MATCH($H142,BカートセットID入力!$I$4:$I$150,0),COLUMN()-COLUMN($U137)),IFERROR(OFFSET('セット情報（イレギュラーサンプル）'!$N$2,MATCH($H142,BカートセットID入力!$L$4:$L$150,0),COLUMN()-COLUMN($U137)),""))))</f>
        <v/>
      </c>
      <c r="AM142" s="53" t="str">
        <f ca="1">IFERROR(OFFSET('セット情報(宅配便）'!$P$2,MATCH($H142,BカートセットID入力!$C$4:$C$150,0),COLUMN()-COLUMN($U137)),IFERROR(OFFSET('セット情報(業務便）'!$P$2,MATCH($H142,BカートセットID入力!$F$4:$F$150,0),COLUMN()-COLUMN($U137)),IFERROR(OFFSET('セット情報（サンプル）'!$N$2,MATCH($H142,BカートセットID入力!$I$4:$I$150,0),COLUMN()-COLUMN($U137)),IFERROR(OFFSET('セット情報（イレギュラーサンプル）'!$N$2,MATCH($H142,BカートセットID入力!$L$4:$L$150,0),COLUMN()-COLUMN($U137)),""))))</f>
        <v/>
      </c>
      <c r="AN142" s="53" t="str">
        <f ca="1">IFERROR(OFFSET('セット情報(宅配便）'!$P$2,MATCH($H142,BカートセットID入力!$C$4:$C$150,0),COLUMN()-COLUMN($U137)),IFERROR(OFFSET('セット情報(業務便）'!$P$2,MATCH($H142,BカートセットID入力!$F$4:$F$150,0),COLUMN()-COLUMN($U137)),IFERROR(OFFSET('セット情報（サンプル）'!$N$2,MATCH($H142,BカートセットID入力!$I$4:$I$150,0),COLUMN()-COLUMN($U137)),IFERROR(OFFSET('セット情報（イレギュラーサンプル）'!$N$2,MATCH($H142,BカートセットID入力!$L$4:$L$150,0),COLUMN()-COLUMN($U137)),""))))</f>
        <v/>
      </c>
      <c r="AO142" s="53" t="str">
        <f ca="1">IFERROR(OFFSET('セット情報(宅配便）'!$P$2,MATCH($H142,BカートセットID入力!$C$4:$C$150,0),COLUMN()-COLUMN($U137)),IFERROR(OFFSET('セット情報(業務便）'!$P$2,MATCH($H142,BカートセットID入力!$F$4:$F$150,0),COLUMN()-COLUMN($U137)),IFERROR(OFFSET('セット情報（サンプル）'!$N$2,MATCH($H142,BカートセットID入力!$I$4:$I$150,0),COLUMN()-COLUMN($U137)),IFERROR(OFFSET('セット情報（イレギュラーサンプル）'!$N$2,MATCH($H142,BカートセットID入力!$L$4:$L$150,0),COLUMN()-COLUMN($U137)),""))))</f>
        <v/>
      </c>
      <c r="AP142" s="53" t="str">
        <f ca="1">IFERROR(OFFSET('セット情報(宅配便）'!$P$2,MATCH($H142,BカートセットID入力!$C$4:$C$150,0),COLUMN()-COLUMN($U137)),IFERROR(OFFSET('セット情報(業務便）'!$P$2,MATCH($H142,BカートセットID入力!$F$4:$F$150,0),COLUMN()-COLUMN($U137)),IFERROR(OFFSET('セット情報（サンプル）'!$N$2,MATCH($H142,BカートセットID入力!$I$4:$I$150,0),COLUMN()-COLUMN($U137)),IFERROR(OFFSET('セット情報（イレギュラーサンプル）'!$N$2,MATCH($H142,BカートセットID入力!$L$4:$L$150,0),COLUMN()-COLUMN($U137)),""))))</f>
        <v/>
      </c>
      <c r="AQ142" s="53" t="str">
        <f ca="1">IFERROR(OFFSET('セット情報(宅配便）'!$P$2,MATCH($H142,BカートセットID入力!$C$4:$C$150,0),COLUMN()-COLUMN($U137)),IFERROR(OFFSET('セット情報(業務便）'!$P$2,MATCH($H142,BカートセットID入力!$F$4:$F$150,0),COLUMN()-COLUMN($U137)),IFERROR(OFFSET('セット情報（サンプル）'!$N$2,MATCH($H142,BカートセットID入力!$I$4:$I$150,0),COLUMN()-COLUMN($U137)),IFERROR(OFFSET('セット情報（イレギュラーサンプル）'!$N$2,MATCH($H142,BカートセットID入力!$L$4:$L$150,0),COLUMN()-COLUMN($U137)),""))))</f>
        <v/>
      </c>
      <c r="AR142" s="53" t="str">
        <f ca="1">IFERROR(OFFSET('セット情報(宅配便）'!$P$2,MATCH($H142,BカートセットID入力!$C$4:$C$150,0),COLUMN()-COLUMN($U137)),IFERROR(OFFSET('セット情報(業務便）'!$P$2,MATCH($H142,BカートセットID入力!$F$4:$F$150,0),COLUMN()-COLUMN($U137)),IFERROR(OFFSET('セット情報（サンプル）'!$N$2,MATCH($H142,BカートセットID入力!$I$4:$I$150,0),COLUMN()-COLUMN($U137)),IFERROR(OFFSET('セット情報（イレギュラーサンプル）'!$N$2,MATCH($H142,BカートセットID入力!$L$4:$L$150,0),COLUMN()-COLUMN($U137)),""))))</f>
        <v/>
      </c>
      <c r="AS142" s="53" t="str">
        <f ca="1">IFERROR(OFFSET('セット情報(宅配便）'!$P$2,MATCH($H142,BカートセットID入力!$C$4:$C$150,0),COLUMN()-COLUMN($U137)),IFERROR(OFFSET('セット情報(業務便）'!$P$2,MATCH($H142,BカートセットID入力!$F$4:$F$150,0),COLUMN()-COLUMN($U137)),IFERROR(OFFSET('セット情報（サンプル）'!$N$2,MATCH($H142,BカートセットID入力!$I$4:$I$150,0),COLUMN()-COLUMN($U137)),IFERROR(OFFSET('セット情報（イレギュラーサンプル）'!$N$2,MATCH($H142,BカートセットID入力!$L$4:$L$150,0),COLUMN()-COLUMN($U137)),""))))</f>
        <v/>
      </c>
      <c r="AT142" s="53" t="str">
        <f ca="1">IFERROR(OFFSET('セット情報(宅配便）'!$P$2,MATCH($H142,BカートセットID入力!$C$4:$C$150,0),COLUMN()-COLUMN($U137)),IFERROR(OFFSET('セット情報(業務便）'!$P$2,MATCH($H142,BカートセットID入力!$F$4:$F$150,0),COLUMN()-COLUMN($U137)),IFERROR(OFFSET('セット情報（サンプル）'!$N$2,MATCH($H142,BカートセットID入力!$I$4:$I$150,0),COLUMN()-COLUMN($U137)),IFERROR(OFFSET('セット情報（イレギュラーサンプル）'!$N$2,MATCH($H142,BカートセットID入力!$L$4:$L$150,0),COLUMN()-COLUMN($U137)),""))))</f>
        <v/>
      </c>
    </row>
    <row r="143" spans="1:46">
      <c r="A143" s="144"/>
      <c r="B143" s="53" t="str">
        <f>IF(ISBLANK(現行セット情報CSV!A143),"",現行セット情報CSV!A143)</f>
        <v/>
      </c>
      <c r="C143" s="53" t="str">
        <f>IF(ISBLANK(現行セット情報CSV!B143),"",現行セット情報CSV!B143)&amp;IFERROR(VLOOKUP(A143,上部フリースペースHTML!$A$3:$H$5,8,FALSE),"")</f>
        <v/>
      </c>
      <c r="D143" s="53" t="str">
        <f>IF(ISBLANK(現行セット情報CSV!C143),"",現行セット情報CSV!C143)</f>
        <v/>
      </c>
      <c r="E143" s="53" t="str">
        <f>IF(ISBLANK(現行セット情報CSV!D143),"",現行セット情報CSV!D143)</f>
        <v/>
      </c>
      <c r="F143" s="53" t="str">
        <f>IF(ISBLANK(現行セット情報CSV!E143),"",現行セット情報CSV!E143)</f>
        <v/>
      </c>
      <c r="G143" s="53" t="str">
        <f>IF(ISBLANK(現行セット情報CSV!F143),"",現行セット情報CSV!F143)</f>
        <v/>
      </c>
      <c r="H143" s="53" t="str">
        <f>IF(ISBLANK(現行セット情報CSV!G143),"",現行セット情報CSV!G143)</f>
        <v/>
      </c>
      <c r="I143" s="53" t="str">
        <f>IF(ISBLANK(現行セット情報CSV!H143),"",現行セット情報CSV!H143)</f>
        <v/>
      </c>
      <c r="J143" s="53" t="str">
        <f>IF(ISBLANK(現行セット情報CSV!I143),"",現行セット情報CSV!I143&amp;"("&amp;TEXT($J$2,"yyyy年m月")&amp;"納品から)")</f>
        <v/>
      </c>
      <c r="K143" s="53" t="str">
        <f>IF(ISBLANK(現行セット情報CSV!J143),"",現行セット情報CSV!J143)</f>
        <v/>
      </c>
      <c r="L143" s="53" t="str">
        <f>IF(ISBLANK(現行セット情報CSV!K143),"",現行セット情報CSV!K143)</f>
        <v/>
      </c>
      <c r="M143" s="53" t="str">
        <f>IF(ISBLANK(現行セット情報CSV!L143),"",現行セット情報CSV!L143)</f>
        <v/>
      </c>
      <c r="N143" s="53" t="str">
        <f>IF(ISBLANK(現行セット情報CSV!M143),"",現行セット情報CSV!M143)</f>
        <v/>
      </c>
      <c r="O143" s="53" t="str">
        <f>IF(ISBLANK(現行セット情報CSV!N143),"",現行セット情報CSV!N143)</f>
        <v/>
      </c>
      <c r="P143" s="53" t="str">
        <f>IF(ISBLANK(現行セット情報CSV!O143),"",現行セット情報CSV!O143)</f>
        <v/>
      </c>
      <c r="Q143" s="53" t="str">
        <f>IF(ISBLANK(現行セット情報CSV!P143),"",現行セット情報CSV!P143)</f>
        <v/>
      </c>
      <c r="R143" s="53" t="str">
        <f>IF(ISBLANK(現行セット情報CSV!Q143),"",現行セット情報CSV!Q143)</f>
        <v/>
      </c>
      <c r="S143" s="53" t="str">
        <f>IF(ISBLANK(現行セット情報CSV!R143),"",現行セット情報CSV!R143)</f>
        <v/>
      </c>
      <c r="T143" s="53" t="str">
        <f>IF(ISBLANK(現行セット情報CSV!S143),"",現行セット情報CSV!S143)</f>
        <v/>
      </c>
      <c r="U143" s="53" t="str">
        <f ca="1">IFERROR(OFFSET('セット情報(宅配便）'!$P$2,MATCH($H143,BカートセットID入力!$C$4:$C$150,0),COLUMN()-COLUMN($U138)),IFERROR(OFFSET('セット情報(業務便）'!$P$2,MATCH($H143,BカートセットID入力!$F$4:$F$150,0),COLUMN()-COLUMN($U138)),IFERROR(OFFSET('セット情報（サンプル）'!$N$2,MATCH($H143,BカートセットID入力!$I$4:$I$150,0),COLUMN()-COLUMN($U138)),IFERROR(OFFSET('セット情報（イレギュラーサンプル）'!$N$2,MATCH($H143,BカートセットID入力!$L$4:$L$150,0),COLUMN()-COLUMN($U138)),""))))</f>
        <v/>
      </c>
      <c r="V143" s="53" t="str">
        <f ca="1">IFERROR(OFFSET('セット情報(宅配便）'!$P$2,MATCH($H143,BカートセットID入力!$C$4:$C$150,0),COLUMN()-COLUMN($U138)),IFERROR(OFFSET('セット情報(業務便）'!$P$2,MATCH($H143,BカートセットID入力!$F$4:$F$150,0),COLUMN()-COLUMN($U138)),IFERROR(OFFSET('セット情報（サンプル）'!$N$2,MATCH($H143,BカートセットID入力!$I$4:$I$150,0),COLUMN()-COLUMN($U138)),IFERROR(OFFSET('セット情報（イレギュラーサンプル）'!$N$2,MATCH($H143,BカートセットID入力!$L$4:$L$150,0),COLUMN()-COLUMN($U138)),""))))</f>
        <v/>
      </c>
      <c r="W143" s="53" t="str">
        <f ca="1">IFERROR(OFFSET('セット情報(宅配便）'!$P$2,MATCH($H143,BカートセットID入力!$C$4:$C$150,0),COLUMN()-COLUMN($U138)),IFERROR(OFFSET('セット情報(業務便）'!$P$2,MATCH($H143,BカートセットID入力!$F$4:$F$150,0),COLUMN()-COLUMN($U138)),IFERROR(OFFSET('セット情報（サンプル）'!$N$2,MATCH($H143,BカートセットID入力!$I$4:$I$150,0),COLUMN()-COLUMN($U138)),IFERROR(OFFSET('セット情報（イレギュラーサンプル）'!$N$2,MATCH($H143,BカートセットID入力!$L$4:$L$150,0),COLUMN()-COLUMN($U138)),""))))</f>
        <v/>
      </c>
      <c r="X143" s="53" t="str">
        <f ca="1">IFERROR(OFFSET('セット情報(宅配便）'!$P$2,MATCH($H143,BカートセットID入力!$C$4:$C$150,0),COLUMN()-COLUMN($U138)),IFERROR(OFFSET('セット情報(業務便）'!$P$2,MATCH($H143,BカートセットID入力!$F$4:$F$150,0),COLUMN()-COLUMN($U138)),IFERROR(OFFSET('セット情報（サンプル）'!$N$2,MATCH($H143,BカートセットID入力!$I$4:$I$150,0),COLUMN()-COLUMN($U138)),IFERROR(OFFSET('セット情報（イレギュラーサンプル）'!$N$2,MATCH($H143,BカートセットID入力!$L$4:$L$150,0),COLUMN()-COLUMN($U138)),""))))</f>
        <v/>
      </c>
      <c r="Y143" s="53" t="str">
        <f ca="1">IFERROR(OFFSET('セット情報(宅配便）'!$P$2,MATCH($H143,BカートセットID入力!$C$4:$C$150,0),COLUMN()-COLUMN($U138)),IFERROR(OFFSET('セット情報(業務便）'!$P$2,MATCH($H143,BカートセットID入力!$F$4:$F$150,0),COLUMN()-COLUMN($U138)),IFERROR(OFFSET('セット情報（サンプル）'!$N$2,MATCH($H143,BカートセットID入力!$I$4:$I$150,0),COLUMN()-COLUMN($U138)),IFERROR(OFFSET('セット情報（イレギュラーサンプル）'!$N$2,MATCH($H143,BカートセットID入力!$L$4:$L$150,0),COLUMN()-COLUMN($U138)),""))))</f>
        <v/>
      </c>
      <c r="Z143" s="53" t="str">
        <f ca="1">IFERROR(OFFSET('セット情報(宅配便）'!$P$2,MATCH($H143,BカートセットID入力!$C$4:$C$150,0),COLUMN()-COLUMN($U138)),IFERROR(OFFSET('セット情報(業務便）'!$P$2,MATCH($H143,BカートセットID入力!$F$4:$F$150,0),COLUMN()-COLUMN($U138)),IFERROR(OFFSET('セット情報（サンプル）'!$N$2,MATCH($H143,BカートセットID入力!$I$4:$I$150,0),COLUMN()-COLUMN($U138)),IFERROR(OFFSET('セット情報（イレギュラーサンプル）'!$N$2,MATCH($H143,BカートセットID入力!$L$4:$L$150,0),COLUMN()-COLUMN($U138)),""))))</f>
        <v/>
      </c>
      <c r="AA143" s="53" t="str">
        <f ca="1">IFERROR(OFFSET('セット情報(宅配便）'!$P$2,MATCH($H143,BカートセットID入力!$C$4:$C$150,0),COLUMN()-COLUMN($U138)),IFERROR(OFFSET('セット情報(業務便）'!$P$2,MATCH($H143,BカートセットID入力!$F$4:$F$150,0),COLUMN()-COLUMN($U138)),IFERROR(OFFSET('セット情報（サンプル）'!$N$2,MATCH($H143,BカートセットID入力!$I$4:$I$150,0),COLUMN()-COLUMN($U138)),IFERROR(OFFSET('セット情報（イレギュラーサンプル）'!$N$2,MATCH($H143,BカートセットID入力!$L$4:$L$150,0),COLUMN()-COLUMN($U138)),""))))</f>
        <v/>
      </c>
      <c r="AB143" s="53" t="str">
        <f ca="1">IFERROR(OFFSET('セット情報(宅配便）'!$P$2,MATCH($H143,BカートセットID入力!$C$4:$C$150,0),COLUMN()-COLUMN($U138)),IFERROR(OFFSET('セット情報(業務便）'!$P$2,MATCH($H143,BカートセットID入力!$F$4:$F$150,0),COLUMN()-COLUMN($U138)),IFERROR(OFFSET('セット情報（サンプル）'!$N$2,MATCH($H143,BカートセットID入力!$I$4:$I$150,0),COLUMN()-COLUMN($U138)),IFERROR(OFFSET('セット情報（イレギュラーサンプル）'!$N$2,MATCH($H143,BカートセットID入力!$L$4:$L$150,0),COLUMN()-COLUMN($U138)),""))))</f>
        <v/>
      </c>
      <c r="AC143" s="53" t="str">
        <f ca="1">IFERROR(OFFSET('セット情報(宅配便）'!$P$2,MATCH($H143,BカートセットID入力!$C$4:$C$150,0),COLUMN()-COLUMN($U138)),IFERROR(OFFSET('セット情報(業務便）'!$P$2,MATCH($H143,BカートセットID入力!$F$4:$F$150,0),COLUMN()-COLUMN($U138)),IFERROR(OFFSET('セット情報（サンプル）'!$N$2,MATCH($H143,BカートセットID入力!$I$4:$I$150,0),COLUMN()-COLUMN($U138)),IFERROR(OFFSET('セット情報（イレギュラーサンプル）'!$N$2,MATCH($H143,BカートセットID入力!$L$4:$L$150,0),COLUMN()-COLUMN($U138)),""))))</f>
        <v/>
      </c>
      <c r="AD143" s="53" t="str">
        <f ca="1">IFERROR(OFFSET('セット情報(宅配便）'!$P$2,MATCH($H143,BカートセットID入力!$C$4:$C$150,0),COLUMN()-COLUMN($U138)),IFERROR(OFFSET('セット情報(業務便）'!$P$2,MATCH($H143,BカートセットID入力!$F$4:$F$150,0),COLUMN()-COLUMN($U138)),IFERROR(OFFSET('セット情報（サンプル）'!$N$2,MATCH($H143,BカートセットID入力!$I$4:$I$150,0),COLUMN()-COLUMN($U138)),IFERROR(OFFSET('セット情報（イレギュラーサンプル）'!$N$2,MATCH($H143,BカートセットID入力!$L$4:$L$150,0),COLUMN()-COLUMN($U138)),""))))</f>
        <v/>
      </c>
      <c r="AE143" s="53" t="str">
        <f ca="1">IFERROR(OFFSET('セット情報(宅配便）'!$P$2,MATCH($H143,BカートセットID入力!$C$4:$C$150,0),COLUMN()-COLUMN($U138)),IFERROR(OFFSET('セット情報(業務便）'!$P$2,MATCH($H143,BカートセットID入力!$F$4:$F$150,0),COLUMN()-COLUMN($U138)),IFERROR(OFFSET('セット情報（サンプル）'!$N$2,MATCH($H143,BカートセットID入力!$I$4:$I$150,0),COLUMN()-COLUMN($U138)),IFERROR(OFFSET('セット情報（イレギュラーサンプル）'!$N$2,MATCH($H143,BカートセットID入力!$L$4:$L$150,0),COLUMN()-COLUMN($U138)),""))))</f>
        <v/>
      </c>
      <c r="AF143" s="53" t="str">
        <f ca="1">IFERROR(OFFSET('セット情報(宅配便）'!$P$2,MATCH($H143,BカートセットID入力!$C$4:$C$150,0),COLUMN()-COLUMN($U138)),IFERROR(OFFSET('セット情報(業務便）'!$P$2,MATCH($H143,BカートセットID入力!$F$4:$F$150,0),COLUMN()-COLUMN($U138)),IFERROR(OFFSET('セット情報（サンプル）'!$N$2,MATCH($H143,BカートセットID入力!$I$4:$I$150,0),COLUMN()-COLUMN($U138)),IFERROR(OFFSET('セット情報（イレギュラーサンプル）'!$N$2,MATCH($H143,BカートセットID入力!$L$4:$L$150,0),COLUMN()-COLUMN($U138)),""))))</f>
        <v/>
      </c>
      <c r="AG143" s="53" t="str">
        <f ca="1">IFERROR(OFFSET('セット情報(宅配便）'!$P$2,MATCH($H143,BカートセットID入力!$C$4:$C$150,0),COLUMN()-COLUMN($U138)),IFERROR(OFFSET('セット情報(業務便）'!$P$2,MATCH($H143,BカートセットID入力!$F$4:$F$150,0),COLUMN()-COLUMN($U138)),IFERROR(OFFSET('セット情報（サンプル）'!$N$2,MATCH($H143,BカートセットID入力!$I$4:$I$150,0),COLUMN()-COLUMN($U138)),IFERROR(OFFSET('セット情報（イレギュラーサンプル）'!$N$2,MATCH($H143,BカートセットID入力!$L$4:$L$150,0),COLUMN()-COLUMN($U138)),""))))</f>
        <v/>
      </c>
      <c r="AH143" s="53" t="str">
        <f ca="1">IFERROR(OFFSET('セット情報(宅配便）'!$P$2,MATCH($H143,BカートセットID入力!$C$4:$C$150,0),COLUMN()-COLUMN($U138)),IFERROR(OFFSET('セット情報(業務便）'!$P$2,MATCH($H143,BカートセットID入力!$F$4:$F$150,0),COLUMN()-COLUMN($U138)),IFERROR(OFFSET('セット情報（サンプル）'!$N$2,MATCH($H143,BカートセットID入力!$I$4:$I$150,0),COLUMN()-COLUMN($U138)),IFERROR(OFFSET('セット情報（イレギュラーサンプル）'!$N$2,MATCH($H143,BカートセットID入力!$L$4:$L$150,0),COLUMN()-COLUMN($U138)),""))))</f>
        <v/>
      </c>
      <c r="AI143" s="53" t="str">
        <f ca="1">IFERROR(OFFSET('セット情報(宅配便）'!$P$2,MATCH($H143,BカートセットID入力!$C$4:$C$150,0),COLUMN()-COLUMN($U138)),IFERROR(OFFSET('セット情報(業務便）'!$P$2,MATCH($H143,BカートセットID入力!$F$4:$F$150,0),COLUMN()-COLUMN($U138)),IFERROR(OFFSET('セット情報（サンプル）'!$N$2,MATCH($H143,BカートセットID入力!$I$4:$I$150,0),COLUMN()-COLUMN($U138)),IFERROR(OFFSET('セット情報（イレギュラーサンプル）'!$N$2,MATCH($H143,BカートセットID入力!$L$4:$L$150,0),COLUMN()-COLUMN($U138)),""))))</f>
        <v/>
      </c>
      <c r="AJ143" s="53" t="str">
        <f ca="1">IFERROR(OFFSET('セット情報(宅配便）'!$P$2,MATCH($H143,BカートセットID入力!$C$4:$C$150,0),COLUMN()-COLUMN($U138)),IFERROR(OFFSET('セット情報(業務便）'!$P$2,MATCH($H143,BカートセットID入力!$F$4:$F$150,0),COLUMN()-COLUMN($U138)),IFERROR(OFFSET('セット情報（サンプル）'!$N$2,MATCH($H143,BカートセットID入力!$I$4:$I$150,0),COLUMN()-COLUMN($U138)),IFERROR(OFFSET('セット情報（イレギュラーサンプル）'!$N$2,MATCH($H143,BカートセットID入力!$L$4:$L$150,0),COLUMN()-COLUMN($U138)),""))))</f>
        <v/>
      </c>
      <c r="AK143" s="53" t="str">
        <f ca="1">IFERROR(OFFSET('セット情報(宅配便）'!$P$2,MATCH($H143,BカートセットID入力!$C$4:$C$150,0),COLUMN()-COLUMN($U138)),IFERROR(OFFSET('セット情報(業務便）'!$P$2,MATCH($H143,BカートセットID入力!$F$4:$F$150,0),COLUMN()-COLUMN($U138)),IFERROR(OFFSET('セット情報（サンプル）'!$N$2,MATCH($H143,BカートセットID入力!$I$4:$I$150,0),COLUMN()-COLUMN($U138)),IFERROR(OFFSET('セット情報（イレギュラーサンプル）'!$N$2,MATCH($H143,BカートセットID入力!$L$4:$L$150,0),COLUMN()-COLUMN($U138)),""))))</f>
        <v/>
      </c>
      <c r="AL143" s="53" t="str">
        <f ca="1">IFERROR(OFFSET('セット情報(宅配便）'!$P$2,MATCH($H143,BカートセットID入力!$C$4:$C$150,0),COLUMN()-COLUMN($U138)),IFERROR(OFFSET('セット情報(業務便）'!$P$2,MATCH($H143,BカートセットID入力!$F$4:$F$150,0),COLUMN()-COLUMN($U138)),IFERROR(OFFSET('セット情報（サンプル）'!$N$2,MATCH($H143,BカートセットID入力!$I$4:$I$150,0),COLUMN()-COLUMN($U138)),IFERROR(OFFSET('セット情報（イレギュラーサンプル）'!$N$2,MATCH($H143,BカートセットID入力!$L$4:$L$150,0),COLUMN()-COLUMN($U138)),""))))</f>
        <v/>
      </c>
      <c r="AM143" s="53" t="str">
        <f ca="1">IFERROR(OFFSET('セット情報(宅配便）'!$P$2,MATCH($H143,BカートセットID入力!$C$4:$C$150,0),COLUMN()-COLUMN($U138)),IFERROR(OFFSET('セット情報(業務便）'!$P$2,MATCH($H143,BカートセットID入力!$F$4:$F$150,0),COLUMN()-COLUMN($U138)),IFERROR(OFFSET('セット情報（サンプル）'!$N$2,MATCH($H143,BカートセットID入力!$I$4:$I$150,0),COLUMN()-COLUMN($U138)),IFERROR(OFFSET('セット情報（イレギュラーサンプル）'!$N$2,MATCH($H143,BカートセットID入力!$L$4:$L$150,0),COLUMN()-COLUMN($U138)),""))))</f>
        <v/>
      </c>
      <c r="AN143" s="53" t="str">
        <f ca="1">IFERROR(OFFSET('セット情報(宅配便）'!$P$2,MATCH($H143,BカートセットID入力!$C$4:$C$150,0),COLUMN()-COLUMN($U138)),IFERROR(OFFSET('セット情報(業務便）'!$P$2,MATCH($H143,BカートセットID入力!$F$4:$F$150,0),COLUMN()-COLUMN($U138)),IFERROR(OFFSET('セット情報（サンプル）'!$N$2,MATCH($H143,BカートセットID入力!$I$4:$I$150,0),COLUMN()-COLUMN($U138)),IFERROR(OFFSET('セット情報（イレギュラーサンプル）'!$N$2,MATCH($H143,BカートセットID入力!$L$4:$L$150,0),COLUMN()-COLUMN($U138)),""))))</f>
        <v/>
      </c>
      <c r="AO143" s="53" t="str">
        <f ca="1">IFERROR(OFFSET('セット情報(宅配便）'!$P$2,MATCH($H143,BカートセットID入力!$C$4:$C$150,0),COLUMN()-COLUMN($U138)),IFERROR(OFFSET('セット情報(業務便）'!$P$2,MATCH($H143,BカートセットID入力!$F$4:$F$150,0),COLUMN()-COLUMN($U138)),IFERROR(OFFSET('セット情報（サンプル）'!$N$2,MATCH($H143,BカートセットID入力!$I$4:$I$150,0),COLUMN()-COLUMN($U138)),IFERROR(OFFSET('セット情報（イレギュラーサンプル）'!$N$2,MATCH($H143,BカートセットID入力!$L$4:$L$150,0),COLUMN()-COLUMN($U138)),""))))</f>
        <v/>
      </c>
      <c r="AP143" s="53" t="str">
        <f ca="1">IFERROR(OFFSET('セット情報(宅配便）'!$P$2,MATCH($H143,BカートセットID入力!$C$4:$C$150,0),COLUMN()-COLUMN($U138)),IFERROR(OFFSET('セット情報(業務便）'!$P$2,MATCH($H143,BカートセットID入力!$F$4:$F$150,0),COLUMN()-COLUMN($U138)),IFERROR(OFFSET('セット情報（サンプル）'!$N$2,MATCH($H143,BカートセットID入力!$I$4:$I$150,0),COLUMN()-COLUMN($U138)),IFERROR(OFFSET('セット情報（イレギュラーサンプル）'!$N$2,MATCH($H143,BカートセットID入力!$L$4:$L$150,0),COLUMN()-COLUMN($U138)),""))))</f>
        <v/>
      </c>
      <c r="AQ143" s="53" t="str">
        <f ca="1">IFERROR(OFFSET('セット情報(宅配便）'!$P$2,MATCH($H143,BカートセットID入力!$C$4:$C$150,0),COLUMN()-COLUMN($U138)),IFERROR(OFFSET('セット情報(業務便）'!$P$2,MATCH($H143,BカートセットID入力!$F$4:$F$150,0),COLUMN()-COLUMN($U138)),IFERROR(OFFSET('セット情報（サンプル）'!$N$2,MATCH($H143,BカートセットID入力!$I$4:$I$150,0),COLUMN()-COLUMN($U138)),IFERROR(OFFSET('セット情報（イレギュラーサンプル）'!$N$2,MATCH($H143,BカートセットID入力!$L$4:$L$150,0),COLUMN()-COLUMN($U138)),""))))</f>
        <v/>
      </c>
      <c r="AR143" s="53" t="str">
        <f ca="1">IFERROR(OFFSET('セット情報(宅配便）'!$P$2,MATCH($H143,BカートセットID入力!$C$4:$C$150,0),COLUMN()-COLUMN($U138)),IFERROR(OFFSET('セット情報(業務便）'!$P$2,MATCH($H143,BカートセットID入力!$F$4:$F$150,0),COLUMN()-COLUMN($U138)),IFERROR(OFFSET('セット情報（サンプル）'!$N$2,MATCH($H143,BカートセットID入力!$I$4:$I$150,0),COLUMN()-COLUMN($U138)),IFERROR(OFFSET('セット情報（イレギュラーサンプル）'!$N$2,MATCH($H143,BカートセットID入力!$L$4:$L$150,0),COLUMN()-COLUMN($U138)),""))))</f>
        <v/>
      </c>
      <c r="AS143" s="53" t="str">
        <f ca="1">IFERROR(OFFSET('セット情報(宅配便）'!$P$2,MATCH($H143,BカートセットID入力!$C$4:$C$150,0),COLUMN()-COLUMN($U138)),IFERROR(OFFSET('セット情報(業務便）'!$P$2,MATCH($H143,BカートセットID入力!$F$4:$F$150,0),COLUMN()-COLUMN($U138)),IFERROR(OFFSET('セット情報（サンプル）'!$N$2,MATCH($H143,BカートセットID入力!$I$4:$I$150,0),COLUMN()-COLUMN($U138)),IFERROR(OFFSET('セット情報（イレギュラーサンプル）'!$N$2,MATCH($H143,BカートセットID入力!$L$4:$L$150,0),COLUMN()-COLUMN($U138)),""))))</f>
        <v/>
      </c>
      <c r="AT143" s="53" t="str">
        <f ca="1">IFERROR(OFFSET('セット情報(宅配便）'!$P$2,MATCH($H143,BカートセットID入力!$C$4:$C$150,0),COLUMN()-COLUMN($U138)),IFERROR(OFFSET('セット情報(業務便）'!$P$2,MATCH($H143,BカートセットID入力!$F$4:$F$150,0),COLUMN()-COLUMN($U138)),IFERROR(OFFSET('セット情報（サンプル）'!$N$2,MATCH($H143,BカートセットID入力!$I$4:$I$150,0),COLUMN()-COLUMN($U138)),IFERROR(OFFSET('セット情報（イレギュラーサンプル）'!$N$2,MATCH($H143,BカートセットID入力!$L$4:$L$150,0),COLUMN()-COLUMN($U138)),""))))</f>
        <v/>
      </c>
    </row>
    <row r="144" spans="1:46">
      <c r="A144" s="144"/>
      <c r="B144" s="53" t="str">
        <f>IF(ISBLANK(現行セット情報CSV!A144),"",現行セット情報CSV!A144)</f>
        <v/>
      </c>
      <c r="C144" s="53" t="str">
        <f>IF(ISBLANK(現行セット情報CSV!B144),"",現行セット情報CSV!B144)&amp;IFERROR(VLOOKUP(A144,上部フリースペースHTML!$A$3:$H$5,8,FALSE),"")</f>
        <v/>
      </c>
      <c r="D144" s="53" t="str">
        <f>IF(ISBLANK(現行セット情報CSV!C144),"",現行セット情報CSV!C144)</f>
        <v/>
      </c>
      <c r="E144" s="53" t="str">
        <f>IF(ISBLANK(現行セット情報CSV!D144),"",現行セット情報CSV!D144)</f>
        <v/>
      </c>
      <c r="F144" s="53" t="str">
        <f>IF(ISBLANK(現行セット情報CSV!E144),"",現行セット情報CSV!E144)</f>
        <v/>
      </c>
      <c r="G144" s="53" t="str">
        <f>IF(ISBLANK(現行セット情報CSV!F144),"",現行セット情報CSV!F144)</f>
        <v/>
      </c>
      <c r="H144" s="53" t="str">
        <f>IF(ISBLANK(現行セット情報CSV!G144),"",現行セット情報CSV!G144)</f>
        <v/>
      </c>
      <c r="I144" s="53" t="str">
        <f>IF(ISBLANK(現行セット情報CSV!H144),"",現行セット情報CSV!H144)</f>
        <v/>
      </c>
      <c r="J144" s="53" t="str">
        <f>IF(ISBLANK(現行セット情報CSV!I144),"",現行セット情報CSV!I144&amp;"("&amp;TEXT($J$2,"yyyy年m月")&amp;"納品から)")</f>
        <v/>
      </c>
      <c r="K144" s="53" t="str">
        <f>IF(ISBLANK(現行セット情報CSV!J144),"",現行セット情報CSV!J144)</f>
        <v/>
      </c>
      <c r="L144" s="53" t="str">
        <f>IF(ISBLANK(現行セット情報CSV!K144),"",現行セット情報CSV!K144)</f>
        <v/>
      </c>
      <c r="M144" s="53" t="str">
        <f>IF(ISBLANK(現行セット情報CSV!L144),"",現行セット情報CSV!L144)</f>
        <v/>
      </c>
      <c r="N144" s="53" t="str">
        <f>IF(ISBLANK(現行セット情報CSV!M144),"",現行セット情報CSV!M144)</f>
        <v/>
      </c>
      <c r="O144" s="53" t="str">
        <f>IF(ISBLANK(現行セット情報CSV!N144),"",現行セット情報CSV!N144)</f>
        <v/>
      </c>
      <c r="P144" s="53" t="str">
        <f>IF(ISBLANK(現行セット情報CSV!O144),"",現行セット情報CSV!O144)</f>
        <v/>
      </c>
      <c r="Q144" s="53" t="str">
        <f>IF(ISBLANK(現行セット情報CSV!P144),"",現行セット情報CSV!P144)</f>
        <v/>
      </c>
      <c r="R144" s="53" t="str">
        <f>IF(ISBLANK(現行セット情報CSV!Q144),"",現行セット情報CSV!Q144)</f>
        <v/>
      </c>
      <c r="S144" s="53" t="str">
        <f>IF(ISBLANK(現行セット情報CSV!R144),"",現行セット情報CSV!R144)</f>
        <v/>
      </c>
      <c r="T144" s="53" t="str">
        <f>IF(ISBLANK(現行セット情報CSV!S144),"",現行セット情報CSV!S144)</f>
        <v/>
      </c>
      <c r="U144" s="53" t="str">
        <f ca="1">IFERROR(OFFSET('セット情報(宅配便）'!$P$2,MATCH($H144,BカートセットID入力!$C$4:$C$150,0),COLUMN()-COLUMN($U139)),IFERROR(OFFSET('セット情報(業務便）'!$P$2,MATCH($H144,BカートセットID入力!$F$4:$F$150,0),COLUMN()-COLUMN($U139)),IFERROR(OFFSET('セット情報（サンプル）'!$N$2,MATCH($H144,BカートセットID入力!$I$4:$I$150,0),COLUMN()-COLUMN($U139)),IFERROR(OFFSET('セット情報（イレギュラーサンプル）'!$N$2,MATCH($H144,BカートセットID入力!$L$4:$L$150,0),COLUMN()-COLUMN($U139)),""))))</f>
        <v/>
      </c>
      <c r="V144" s="53" t="str">
        <f ca="1">IFERROR(OFFSET('セット情報(宅配便）'!$P$2,MATCH($H144,BカートセットID入力!$C$4:$C$150,0),COLUMN()-COLUMN($U139)),IFERROR(OFFSET('セット情報(業務便）'!$P$2,MATCH($H144,BカートセットID入力!$F$4:$F$150,0),COLUMN()-COLUMN($U139)),IFERROR(OFFSET('セット情報（サンプル）'!$N$2,MATCH($H144,BカートセットID入力!$I$4:$I$150,0),COLUMN()-COLUMN($U139)),IFERROR(OFFSET('セット情報（イレギュラーサンプル）'!$N$2,MATCH($H144,BカートセットID入力!$L$4:$L$150,0),COLUMN()-COLUMN($U139)),""))))</f>
        <v/>
      </c>
      <c r="W144" s="53" t="str">
        <f ca="1">IFERROR(OFFSET('セット情報(宅配便）'!$P$2,MATCH($H144,BカートセットID入力!$C$4:$C$150,0),COLUMN()-COLUMN($U139)),IFERROR(OFFSET('セット情報(業務便）'!$P$2,MATCH($H144,BカートセットID入力!$F$4:$F$150,0),COLUMN()-COLUMN($U139)),IFERROR(OFFSET('セット情報（サンプル）'!$N$2,MATCH($H144,BカートセットID入力!$I$4:$I$150,0),COLUMN()-COLUMN($U139)),IFERROR(OFFSET('セット情報（イレギュラーサンプル）'!$N$2,MATCH($H144,BカートセットID入力!$L$4:$L$150,0),COLUMN()-COLUMN($U139)),""))))</f>
        <v/>
      </c>
      <c r="X144" s="53" t="str">
        <f ca="1">IFERROR(OFFSET('セット情報(宅配便）'!$P$2,MATCH($H144,BカートセットID入力!$C$4:$C$150,0),COLUMN()-COLUMN($U139)),IFERROR(OFFSET('セット情報(業務便）'!$P$2,MATCH($H144,BカートセットID入力!$F$4:$F$150,0),COLUMN()-COLUMN($U139)),IFERROR(OFFSET('セット情報（サンプル）'!$N$2,MATCH($H144,BカートセットID入力!$I$4:$I$150,0),COLUMN()-COLUMN($U139)),IFERROR(OFFSET('セット情報（イレギュラーサンプル）'!$N$2,MATCH($H144,BカートセットID入力!$L$4:$L$150,0),COLUMN()-COLUMN($U139)),""))))</f>
        <v/>
      </c>
      <c r="Y144" s="53" t="str">
        <f ca="1">IFERROR(OFFSET('セット情報(宅配便）'!$P$2,MATCH($H144,BカートセットID入力!$C$4:$C$150,0),COLUMN()-COLUMN($U139)),IFERROR(OFFSET('セット情報(業務便）'!$P$2,MATCH($H144,BカートセットID入力!$F$4:$F$150,0),COLUMN()-COLUMN($U139)),IFERROR(OFFSET('セット情報（サンプル）'!$N$2,MATCH($H144,BカートセットID入力!$I$4:$I$150,0),COLUMN()-COLUMN($U139)),IFERROR(OFFSET('セット情報（イレギュラーサンプル）'!$N$2,MATCH($H144,BカートセットID入力!$L$4:$L$150,0),COLUMN()-COLUMN($U139)),""))))</f>
        <v/>
      </c>
      <c r="Z144" s="53" t="str">
        <f ca="1">IFERROR(OFFSET('セット情報(宅配便）'!$P$2,MATCH($H144,BカートセットID入力!$C$4:$C$150,0),COLUMN()-COLUMN($U139)),IFERROR(OFFSET('セット情報(業務便）'!$P$2,MATCH($H144,BカートセットID入力!$F$4:$F$150,0),COLUMN()-COLUMN($U139)),IFERROR(OFFSET('セット情報（サンプル）'!$N$2,MATCH($H144,BカートセットID入力!$I$4:$I$150,0),COLUMN()-COLUMN($U139)),IFERROR(OFFSET('セット情報（イレギュラーサンプル）'!$N$2,MATCH($H144,BカートセットID入力!$L$4:$L$150,0),COLUMN()-COLUMN($U139)),""))))</f>
        <v/>
      </c>
      <c r="AA144" s="53" t="str">
        <f ca="1">IFERROR(OFFSET('セット情報(宅配便）'!$P$2,MATCH($H144,BカートセットID入力!$C$4:$C$150,0),COLUMN()-COLUMN($U139)),IFERROR(OFFSET('セット情報(業務便）'!$P$2,MATCH($H144,BカートセットID入力!$F$4:$F$150,0),COLUMN()-COLUMN($U139)),IFERROR(OFFSET('セット情報（サンプル）'!$N$2,MATCH($H144,BカートセットID入力!$I$4:$I$150,0),COLUMN()-COLUMN($U139)),IFERROR(OFFSET('セット情報（イレギュラーサンプル）'!$N$2,MATCH($H144,BカートセットID入力!$L$4:$L$150,0),COLUMN()-COLUMN($U139)),""))))</f>
        <v/>
      </c>
      <c r="AB144" s="53" t="str">
        <f ca="1">IFERROR(OFFSET('セット情報(宅配便）'!$P$2,MATCH($H144,BカートセットID入力!$C$4:$C$150,0),COLUMN()-COLUMN($U139)),IFERROR(OFFSET('セット情報(業務便）'!$P$2,MATCH($H144,BカートセットID入力!$F$4:$F$150,0),COLUMN()-COLUMN($U139)),IFERROR(OFFSET('セット情報（サンプル）'!$N$2,MATCH($H144,BカートセットID入力!$I$4:$I$150,0),COLUMN()-COLUMN($U139)),IFERROR(OFFSET('セット情報（イレギュラーサンプル）'!$N$2,MATCH($H144,BカートセットID入力!$L$4:$L$150,0),COLUMN()-COLUMN($U139)),""))))</f>
        <v/>
      </c>
      <c r="AC144" s="53" t="str">
        <f ca="1">IFERROR(OFFSET('セット情報(宅配便）'!$P$2,MATCH($H144,BカートセットID入力!$C$4:$C$150,0),COLUMN()-COLUMN($U139)),IFERROR(OFFSET('セット情報(業務便）'!$P$2,MATCH($H144,BカートセットID入力!$F$4:$F$150,0),COLUMN()-COLUMN($U139)),IFERROR(OFFSET('セット情報（サンプル）'!$N$2,MATCH($H144,BカートセットID入力!$I$4:$I$150,0),COLUMN()-COLUMN($U139)),IFERROR(OFFSET('セット情報（イレギュラーサンプル）'!$N$2,MATCH($H144,BカートセットID入力!$L$4:$L$150,0),COLUMN()-COLUMN($U139)),""))))</f>
        <v/>
      </c>
      <c r="AD144" s="53" t="str">
        <f ca="1">IFERROR(OFFSET('セット情報(宅配便）'!$P$2,MATCH($H144,BカートセットID入力!$C$4:$C$150,0),COLUMN()-COLUMN($U139)),IFERROR(OFFSET('セット情報(業務便）'!$P$2,MATCH($H144,BカートセットID入力!$F$4:$F$150,0),COLUMN()-COLUMN($U139)),IFERROR(OFFSET('セット情報（サンプル）'!$N$2,MATCH($H144,BカートセットID入力!$I$4:$I$150,0),COLUMN()-COLUMN($U139)),IFERROR(OFFSET('セット情報（イレギュラーサンプル）'!$N$2,MATCH($H144,BカートセットID入力!$L$4:$L$150,0),COLUMN()-COLUMN($U139)),""))))</f>
        <v/>
      </c>
      <c r="AE144" s="53" t="str">
        <f ca="1">IFERROR(OFFSET('セット情報(宅配便）'!$P$2,MATCH($H144,BカートセットID入力!$C$4:$C$150,0),COLUMN()-COLUMN($U139)),IFERROR(OFFSET('セット情報(業務便）'!$P$2,MATCH($H144,BカートセットID入力!$F$4:$F$150,0),COLUMN()-COLUMN($U139)),IFERROR(OFFSET('セット情報（サンプル）'!$N$2,MATCH($H144,BカートセットID入力!$I$4:$I$150,0),COLUMN()-COLUMN($U139)),IFERROR(OFFSET('セット情報（イレギュラーサンプル）'!$N$2,MATCH($H144,BカートセットID入力!$L$4:$L$150,0),COLUMN()-COLUMN($U139)),""))))</f>
        <v/>
      </c>
      <c r="AF144" s="53" t="str">
        <f ca="1">IFERROR(OFFSET('セット情報(宅配便）'!$P$2,MATCH($H144,BカートセットID入力!$C$4:$C$150,0),COLUMN()-COLUMN($U139)),IFERROR(OFFSET('セット情報(業務便）'!$P$2,MATCH($H144,BカートセットID入力!$F$4:$F$150,0),COLUMN()-COLUMN($U139)),IFERROR(OFFSET('セット情報（サンプル）'!$N$2,MATCH($H144,BカートセットID入力!$I$4:$I$150,0),COLUMN()-COLUMN($U139)),IFERROR(OFFSET('セット情報（イレギュラーサンプル）'!$N$2,MATCH($H144,BカートセットID入力!$L$4:$L$150,0),COLUMN()-COLUMN($U139)),""))))</f>
        <v/>
      </c>
      <c r="AG144" s="53" t="str">
        <f ca="1">IFERROR(OFFSET('セット情報(宅配便）'!$P$2,MATCH($H144,BカートセットID入力!$C$4:$C$150,0),COLUMN()-COLUMN($U139)),IFERROR(OFFSET('セット情報(業務便）'!$P$2,MATCH($H144,BカートセットID入力!$F$4:$F$150,0),COLUMN()-COLUMN($U139)),IFERROR(OFFSET('セット情報（サンプル）'!$N$2,MATCH($H144,BカートセットID入力!$I$4:$I$150,0),COLUMN()-COLUMN($U139)),IFERROR(OFFSET('セット情報（イレギュラーサンプル）'!$N$2,MATCH($H144,BカートセットID入力!$L$4:$L$150,0),COLUMN()-COLUMN($U139)),""))))</f>
        <v/>
      </c>
      <c r="AH144" s="53" t="str">
        <f ca="1">IFERROR(OFFSET('セット情報(宅配便）'!$P$2,MATCH($H144,BカートセットID入力!$C$4:$C$150,0),COLUMN()-COLUMN($U139)),IFERROR(OFFSET('セット情報(業務便）'!$P$2,MATCH($H144,BカートセットID入力!$F$4:$F$150,0),COLUMN()-COLUMN($U139)),IFERROR(OFFSET('セット情報（サンプル）'!$N$2,MATCH($H144,BカートセットID入力!$I$4:$I$150,0),COLUMN()-COLUMN($U139)),IFERROR(OFFSET('セット情報（イレギュラーサンプル）'!$N$2,MATCH($H144,BカートセットID入力!$L$4:$L$150,0),COLUMN()-COLUMN($U139)),""))))</f>
        <v/>
      </c>
      <c r="AI144" s="53" t="str">
        <f ca="1">IFERROR(OFFSET('セット情報(宅配便）'!$P$2,MATCH($H144,BカートセットID入力!$C$4:$C$150,0),COLUMN()-COLUMN($U139)),IFERROR(OFFSET('セット情報(業務便）'!$P$2,MATCH($H144,BカートセットID入力!$F$4:$F$150,0),COLUMN()-COLUMN($U139)),IFERROR(OFFSET('セット情報（サンプル）'!$N$2,MATCH($H144,BカートセットID入力!$I$4:$I$150,0),COLUMN()-COLUMN($U139)),IFERROR(OFFSET('セット情報（イレギュラーサンプル）'!$N$2,MATCH($H144,BカートセットID入力!$L$4:$L$150,0),COLUMN()-COLUMN($U139)),""))))</f>
        <v/>
      </c>
      <c r="AJ144" s="53" t="str">
        <f ca="1">IFERROR(OFFSET('セット情報(宅配便）'!$P$2,MATCH($H144,BカートセットID入力!$C$4:$C$150,0),COLUMN()-COLUMN($U139)),IFERROR(OFFSET('セット情報(業務便）'!$P$2,MATCH($H144,BカートセットID入力!$F$4:$F$150,0),COLUMN()-COLUMN($U139)),IFERROR(OFFSET('セット情報（サンプル）'!$N$2,MATCH($H144,BカートセットID入力!$I$4:$I$150,0),COLUMN()-COLUMN($U139)),IFERROR(OFFSET('セット情報（イレギュラーサンプル）'!$N$2,MATCH($H144,BカートセットID入力!$L$4:$L$150,0),COLUMN()-COLUMN($U139)),""))))</f>
        <v/>
      </c>
      <c r="AK144" s="53" t="str">
        <f ca="1">IFERROR(OFFSET('セット情報(宅配便）'!$P$2,MATCH($H144,BカートセットID入力!$C$4:$C$150,0),COLUMN()-COLUMN($U139)),IFERROR(OFFSET('セット情報(業務便）'!$P$2,MATCH($H144,BカートセットID入力!$F$4:$F$150,0),COLUMN()-COLUMN($U139)),IFERROR(OFFSET('セット情報（サンプル）'!$N$2,MATCH($H144,BカートセットID入力!$I$4:$I$150,0),COLUMN()-COLUMN($U139)),IFERROR(OFFSET('セット情報（イレギュラーサンプル）'!$N$2,MATCH($H144,BカートセットID入力!$L$4:$L$150,0),COLUMN()-COLUMN($U139)),""))))</f>
        <v/>
      </c>
      <c r="AL144" s="53" t="str">
        <f ca="1">IFERROR(OFFSET('セット情報(宅配便）'!$P$2,MATCH($H144,BカートセットID入力!$C$4:$C$150,0),COLUMN()-COLUMN($U139)),IFERROR(OFFSET('セット情報(業務便）'!$P$2,MATCH($H144,BカートセットID入力!$F$4:$F$150,0),COLUMN()-COLUMN($U139)),IFERROR(OFFSET('セット情報（サンプル）'!$N$2,MATCH($H144,BカートセットID入力!$I$4:$I$150,0),COLUMN()-COLUMN($U139)),IFERROR(OFFSET('セット情報（イレギュラーサンプル）'!$N$2,MATCH($H144,BカートセットID入力!$L$4:$L$150,0),COLUMN()-COLUMN($U139)),""))))</f>
        <v/>
      </c>
      <c r="AM144" s="53" t="str">
        <f ca="1">IFERROR(OFFSET('セット情報(宅配便）'!$P$2,MATCH($H144,BカートセットID入力!$C$4:$C$150,0),COLUMN()-COLUMN($U139)),IFERROR(OFFSET('セット情報(業務便）'!$P$2,MATCH($H144,BカートセットID入力!$F$4:$F$150,0),COLUMN()-COLUMN($U139)),IFERROR(OFFSET('セット情報（サンプル）'!$N$2,MATCH($H144,BカートセットID入力!$I$4:$I$150,0),COLUMN()-COLUMN($U139)),IFERROR(OFFSET('セット情報（イレギュラーサンプル）'!$N$2,MATCH($H144,BカートセットID入力!$L$4:$L$150,0),COLUMN()-COLUMN($U139)),""))))</f>
        <v/>
      </c>
      <c r="AN144" s="53" t="str">
        <f ca="1">IFERROR(OFFSET('セット情報(宅配便）'!$P$2,MATCH($H144,BカートセットID入力!$C$4:$C$150,0),COLUMN()-COLUMN($U139)),IFERROR(OFFSET('セット情報(業務便）'!$P$2,MATCH($H144,BカートセットID入力!$F$4:$F$150,0),COLUMN()-COLUMN($U139)),IFERROR(OFFSET('セット情報（サンプル）'!$N$2,MATCH($H144,BカートセットID入力!$I$4:$I$150,0),COLUMN()-COLUMN($U139)),IFERROR(OFFSET('セット情報（イレギュラーサンプル）'!$N$2,MATCH($H144,BカートセットID入力!$L$4:$L$150,0),COLUMN()-COLUMN($U139)),""))))</f>
        <v/>
      </c>
      <c r="AO144" s="53" t="str">
        <f ca="1">IFERROR(OFFSET('セット情報(宅配便）'!$P$2,MATCH($H144,BカートセットID入力!$C$4:$C$150,0),COLUMN()-COLUMN($U139)),IFERROR(OFFSET('セット情報(業務便）'!$P$2,MATCH($H144,BカートセットID入力!$F$4:$F$150,0),COLUMN()-COLUMN($U139)),IFERROR(OFFSET('セット情報（サンプル）'!$N$2,MATCH($H144,BカートセットID入力!$I$4:$I$150,0),COLUMN()-COLUMN($U139)),IFERROR(OFFSET('セット情報（イレギュラーサンプル）'!$N$2,MATCH($H144,BカートセットID入力!$L$4:$L$150,0),COLUMN()-COLUMN($U139)),""))))</f>
        <v/>
      </c>
      <c r="AP144" s="53" t="str">
        <f ca="1">IFERROR(OFFSET('セット情報(宅配便）'!$P$2,MATCH($H144,BカートセットID入力!$C$4:$C$150,0),COLUMN()-COLUMN($U139)),IFERROR(OFFSET('セット情報(業務便）'!$P$2,MATCH($H144,BカートセットID入力!$F$4:$F$150,0),COLUMN()-COLUMN($U139)),IFERROR(OFFSET('セット情報（サンプル）'!$N$2,MATCH($H144,BカートセットID入力!$I$4:$I$150,0),COLUMN()-COLUMN($U139)),IFERROR(OFFSET('セット情報（イレギュラーサンプル）'!$N$2,MATCH($H144,BカートセットID入力!$L$4:$L$150,0),COLUMN()-COLUMN($U139)),""))))</f>
        <v/>
      </c>
      <c r="AQ144" s="53" t="str">
        <f ca="1">IFERROR(OFFSET('セット情報(宅配便）'!$P$2,MATCH($H144,BカートセットID入力!$C$4:$C$150,0),COLUMN()-COLUMN($U139)),IFERROR(OFFSET('セット情報(業務便）'!$P$2,MATCH($H144,BカートセットID入力!$F$4:$F$150,0),COLUMN()-COLUMN($U139)),IFERROR(OFFSET('セット情報（サンプル）'!$N$2,MATCH($H144,BカートセットID入力!$I$4:$I$150,0),COLUMN()-COLUMN($U139)),IFERROR(OFFSET('セット情報（イレギュラーサンプル）'!$N$2,MATCH($H144,BカートセットID入力!$L$4:$L$150,0),COLUMN()-COLUMN($U139)),""))))</f>
        <v/>
      </c>
      <c r="AR144" s="53" t="str">
        <f ca="1">IFERROR(OFFSET('セット情報(宅配便）'!$P$2,MATCH($H144,BカートセットID入力!$C$4:$C$150,0),COLUMN()-COLUMN($U139)),IFERROR(OFFSET('セット情報(業務便）'!$P$2,MATCH($H144,BカートセットID入力!$F$4:$F$150,0),COLUMN()-COLUMN($U139)),IFERROR(OFFSET('セット情報（サンプル）'!$N$2,MATCH($H144,BカートセットID入力!$I$4:$I$150,0),COLUMN()-COLUMN($U139)),IFERROR(OFFSET('セット情報（イレギュラーサンプル）'!$N$2,MATCH($H144,BカートセットID入力!$L$4:$L$150,0),COLUMN()-COLUMN($U139)),""))))</f>
        <v/>
      </c>
      <c r="AS144" s="53" t="str">
        <f ca="1">IFERROR(OFFSET('セット情報(宅配便）'!$P$2,MATCH($H144,BカートセットID入力!$C$4:$C$150,0),COLUMN()-COLUMN($U139)),IFERROR(OFFSET('セット情報(業務便）'!$P$2,MATCH($H144,BカートセットID入力!$F$4:$F$150,0),COLUMN()-COLUMN($U139)),IFERROR(OFFSET('セット情報（サンプル）'!$N$2,MATCH($H144,BカートセットID入力!$I$4:$I$150,0),COLUMN()-COLUMN($U139)),IFERROR(OFFSET('セット情報（イレギュラーサンプル）'!$N$2,MATCH($H144,BカートセットID入力!$L$4:$L$150,0),COLUMN()-COLUMN($U139)),""))))</f>
        <v/>
      </c>
      <c r="AT144" s="53" t="str">
        <f ca="1">IFERROR(OFFSET('セット情報(宅配便）'!$P$2,MATCH($H144,BカートセットID入力!$C$4:$C$150,0),COLUMN()-COLUMN($U139)),IFERROR(OFFSET('セット情報(業務便）'!$P$2,MATCH($H144,BカートセットID入力!$F$4:$F$150,0),COLUMN()-COLUMN($U139)),IFERROR(OFFSET('セット情報（サンプル）'!$N$2,MATCH($H144,BカートセットID入力!$I$4:$I$150,0),COLUMN()-COLUMN($U139)),IFERROR(OFFSET('セット情報（イレギュラーサンプル）'!$N$2,MATCH($H144,BカートセットID入力!$L$4:$L$150,0),COLUMN()-COLUMN($U139)),""))))</f>
        <v/>
      </c>
    </row>
    <row r="145" spans="1:46">
      <c r="A145" s="144"/>
      <c r="B145" s="53" t="str">
        <f>IF(ISBLANK(現行セット情報CSV!A145),"",現行セット情報CSV!A145)</f>
        <v/>
      </c>
      <c r="C145" s="53" t="str">
        <f>IF(ISBLANK(現行セット情報CSV!B145),"",現行セット情報CSV!B145)&amp;IFERROR(VLOOKUP(A145,上部フリースペースHTML!$A$3:$H$5,8,FALSE),"")</f>
        <v/>
      </c>
      <c r="D145" s="53" t="str">
        <f>IF(ISBLANK(現行セット情報CSV!C145),"",現行セット情報CSV!C145)</f>
        <v/>
      </c>
      <c r="E145" s="53" t="str">
        <f>IF(ISBLANK(現行セット情報CSV!D145),"",現行セット情報CSV!D145)</f>
        <v/>
      </c>
      <c r="F145" s="53" t="str">
        <f>IF(ISBLANK(現行セット情報CSV!E145),"",現行セット情報CSV!E145)</f>
        <v/>
      </c>
      <c r="G145" s="53" t="str">
        <f>IF(ISBLANK(現行セット情報CSV!F145),"",現行セット情報CSV!F145)</f>
        <v/>
      </c>
      <c r="H145" s="53" t="str">
        <f>IF(ISBLANK(現行セット情報CSV!G145),"",現行セット情報CSV!G145)</f>
        <v/>
      </c>
      <c r="I145" s="53" t="str">
        <f>IF(ISBLANK(現行セット情報CSV!H145),"",現行セット情報CSV!H145)</f>
        <v/>
      </c>
      <c r="J145" s="53" t="str">
        <f>IF(ISBLANK(現行セット情報CSV!I145),"",現行セット情報CSV!I145&amp;"("&amp;TEXT($J$2,"yyyy年m月")&amp;"納品から)")</f>
        <v/>
      </c>
      <c r="K145" s="53" t="str">
        <f>IF(ISBLANK(現行セット情報CSV!J145),"",現行セット情報CSV!J145)</f>
        <v/>
      </c>
      <c r="L145" s="53" t="str">
        <f>IF(ISBLANK(現行セット情報CSV!K145),"",現行セット情報CSV!K145)</f>
        <v/>
      </c>
      <c r="M145" s="53" t="str">
        <f>IF(ISBLANK(現行セット情報CSV!L145),"",現行セット情報CSV!L145)</f>
        <v/>
      </c>
      <c r="N145" s="53" t="str">
        <f>IF(ISBLANK(現行セット情報CSV!M145),"",現行セット情報CSV!M145)</f>
        <v/>
      </c>
      <c r="O145" s="53" t="str">
        <f>IF(ISBLANK(現行セット情報CSV!N145),"",現行セット情報CSV!N145)</f>
        <v/>
      </c>
      <c r="P145" s="53" t="str">
        <f>IF(ISBLANK(現行セット情報CSV!O145),"",現行セット情報CSV!O145)</f>
        <v/>
      </c>
      <c r="Q145" s="53" t="str">
        <f>IF(ISBLANK(現行セット情報CSV!P145),"",現行セット情報CSV!P145)</f>
        <v/>
      </c>
      <c r="R145" s="53" t="str">
        <f>IF(ISBLANK(現行セット情報CSV!Q145),"",現行セット情報CSV!Q145)</f>
        <v/>
      </c>
      <c r="S145" s="53" t="str">
        <f>IF(ISBLANK(現行セット情報CSV!R145),"",現行セット情報CSV!R145)</f>
        <v/>
      </c>
      <c r="T145" s="53" t="str">
        <f>IF(ISBLANK(現行セット情報CSV!S145),"",現行セット情報CSV!S145)</f>
        <v/>
      </c>
      <c r="U145" s="53" t="str">
        <f ca="1">IFERROR(OFFSET('セット情報(宅配便）'!$P$2,MATCH($H145,BカートセットID入力!$C$4:$C$150,0),COLUMN()-COLUMN($U140)),IFERROR(OFFSET('セット情報(業務便）'!$P$2,MATCH($H145,BカートセットID入力!$F$4:$F$150,0),COLUMN()-COLUMN($U140)),IFERROR(OFFSET('セット情報（サンプル）'!$N$2,MATCH($H145,BカートセットID入力!$I$4:$I$150,0),COLUMN()-COLUMN($U140)),IFERROR(OFFSET('セット情報（イレギュラーサンプル）'!$N$2,MATCH($H145,BカートセットID入力!$L$4:$L$150,0),COLUMN()-COLUMN($U140)),""))))</f>
        <v/>
      </c>
      <c r="V145" s="53" t="str">
        <f ca="1">IFERROR(OFFSET('セット情報(宅配便）'!$P$2,MATCH($H145,BカートセットID入力!$C$4:$C$150,0),COLUMN()-COLUMN($U140)),IFERROR(OFFSET('セット情報(業務便）'!$P$2,MATCH($H145,BカートセットID入力!$F$4:$F$150,0),COLUMN()-COLUMN($U140)),IFERROR(OFFSET('セット情報（サンプル）'!$N$2,MATCH($H145,BカートセットID入力!$I$4:$I$150,0),COLUMN()-COLUMN($U140)),IFERROR(OFFSET('セット情報（イレギュラーサンプル）'!$N$2,MATCH($H145,BカートセットID入力!$L$4:$L$150,0),COLUMN()-COLUMN($U140)),""))))</f>
        <v/>
      </c>
      <c r="W145" s="53" t="str">
        <f ca="1">IFERROR(OFFSET('セット情報(宅配便）'!$P$2,MATCH($H145,BカートセットID入力!$C$4:$C$150,0),COLUMN()-COLUMN($U140)),IFERROR(OFFSET('セット情報(業務便）'!$P$2,MATCH($H145,BカートセットID入力!$F$4:$F$150,0),COLUMN()-COLUMN($U140)),IFERROR(OFFSET('セット情報（サンプル）'!$N$2,MATCH($H145,BカートセットID入力!$I$4:$I$150,0),COLUMN()-COLUMN($U140)),IFERROR(OFFSET('セット情報（イレギュラーサンプル）'!$N$2,MATCH($H145,BカートセットID入力!$L$4:$L$150,0),COLUMN()-COLUMN($U140)),""))))</f>
        <v/>
      </c>
      <c r="X145" s="53" t="str">
        <f ca="1">IFERROR(OFFSET('セット情報(宅配便）'!$P$2,MATCH($H145,BカートセットID入力!$C$4:$C$150,0),COLUMN()-COLUMN($U140)),IFERROR(OFFSET('セット情報(業務便）'!$P$2,MATCH($H145,BカートセットID入力!$F$4:$F$150,0),COLUMN()-COLUMN($U140)),IFERROR(OFFSET('セット情報（サンプル）'!$N$2,MATCH($H145,BカートセットID入力!$I$4:$I$150,0),COLUMN()-COLUMN($U140)),IFERROR(OFFSET('セット情報（イレギュラーサンプル）'!$N$2,MATCH($H145,BカートセットID入力!$L$4:$L$150,0),COLUMN()-COLUMN($U140)),""))))</f>
        <v/>
      </c>
      <c r="Y145" s="53" t="str">
        <f ca="1">IFERROR(OFFSET('セット情報(宅配便）'!$P$2,MATCH($H145,BカートセットID入力!$C$4:$C$150,0),COLUMN()-COLUMN($U140)),IFERROR(OFFSET('セット情報(業務便）'!$P$2,MATCH($H145,BカートセットID入力!$F$4:$F$150,0),COLUMN()-COLUMN($U140)),IFERROR(OFFSET('セット情報（サンプル）'!$N$2,MATCH($H145,BカートセットID入力!$I$4:$I$150,0),COLUMN()-COLUMN($U140)),IFERROR(OFFSET('セット情報（イレギュラーサンプル）'!$N$2,MATCH($H145,BカートセットID入力!$L$4:$L$150,0),COLUMN()-COLUMN($U140)),""))))</f>
        <v/>
      </c>
      <c r="Z145" s="53" t="str">
        <f ca="1">IFERROR(OFFSET('セット情報(宅配便）'!$P$2,MATCH($H145,BカートセットID入力!$C$4:$C$150,0),COLUMN()-COLUMN($U140)),IFERROR(OFFSET('セット情報(業務便）'!$P$2,MATCH($H145,BカートセットID入力!$F$4:$F$150,0),COLUMN()-COLUMN($U140)),IFERROR(OFFSET('セット情報（サンプル）'!$N$2,MATCH($H145,BカートセットID入力!$I$4:$I$150,0),COLUMN()-COLUMN($U140)),IFERROR(OFFSET('セット情報（イレギュラーサンプル）'!$N$2,MATCH($H145,BカートセットID入力!$L$4:$L$150,0),COLUMN()-COLUMN($U140)),""))))</f>
        <v/>
      </c>
      <c r="AA145" s="53" t="str">
        <f ca="1">IFERROR(OFFSET('セット情報(宅配便）'!$P$2,MATCH($H145,BカートセットID入力!$C$4:$C$150,0),COLUMN()-COLUMN($U140)),IFERROR(OFFSET('セット情報(業務便）'!$P$2,MATCH($H145,BカートセットID入力!$F$4:$F$150,0),COLUMN()-COLUMN($U140)),IFERROR(OFFSET('セット情報（サンプル）'!$N$2,MATCH($H145,BカートセットID入力!$I$4:$I$150,0),COLUMN()-COLUMN($U140)),IFERROR(OFFSET('セット情報（イレギュラーサンプル）'!$N$2,MATCH($H145,BカートセットID入力!$L$4:$L$150,0),COLUMN()-COLUMN($U140)),""))))</f>
        <v/>
      </c>
      <c r="AB145" s="53" t="str">
        <f ca="1">IFERROR(OFFSET('セット情報(宅配便）'!$P$2,MATCH($H145,BカートセットID入力!$C$4:$C$150,0),COLUMN()-COLUMN($U140)),IFERROR(OFFSET('セット情報(業務便）'!$P$2,MATCH($H145,BカートセットID入力!$F$4:$F$150,0),COLUMN()-COLUMN($U140)),IFERROR(OFFSET('セット情報（サンプル）'!$N$2,MATCH($H145,BカートセットID入力!$I$4:$I$150,0),COLUMN()-COLUMN($U140)),IFERROR(OFFSET('セット情報（イレギュラーサンプル）'!$N$2,MATCH($H145,BカートセットID入力!$L$4:$L$150,0),COLUMN()-COLUMN($U140)),""))))</f>
        <v/>
      </c>
      <c r="AC145" s="53" t="str">
        <f ca="1">IFERROR(OFFSET('セット情報(宅配便）'!$P$2,MATCH($H145,BカートセットID入力!$C$4:$C$150,0),COLUMN()-COLUMN($U140)),IFERROR(OFFSET('セット情報(業務便）'!$P$2,MATCH($H145,BカートセットID入力!$F$4:$F$150,0),COLUMN()-COLUMN($U140)),IFERROR(OFFSET('セット情報（サンプル）'!$N$2,MATCH($H145,BカートセットID入力!$I$4:$I$150,0),COLUMN()-COLUMN($U140)),IFERROR(OFFSET('セット情報（イレギュラーサンプル）'!$N$2,MATCH($H145,BカートセットID入力!$L$4:$L$150,0),COLUMN()-COLUMN($U140)),""))))</f>
        <v/>
      </c>
      <c r="AD145" s="53" t="str">
        <f ca="1">IFERROR(OFFSET('セット情報(宅配便）'!$P$2,MATCH($H145,BカートセットID入力!$C$4:$C$150,0),COLUMN()-COLUMN($U140)),IFERROR(OFFSET('セット情報(業務便）'!$P$2,MATCH($H145,BカートセットID入力!$F$4:$F$150,0),COLUMN()-COLUMN($U140)),IFERROR(OFFSET('セット情報（サンプル）'!$N$2,MATCH($H145,BカートセットID入力!$I$4:$I$150,0),COLUMN()-COLUMN($U140)),IFERROR(OFFSET('セット情報（イレギュラーサンプル）'!$N$2,MATCH($H145,BカートセットID入力!$L$4:$L$150,0),COLUMN()-COLUMN($U140)),""))))</f>
        <v/>
      </c>
      <c r="AE145" s="53" t="str">
        <f ca="1">IFERROR(OFFSET('セット情報(宅配便）'!$P$2,MATCH($H145,BカートセットID入力!$C$4:$C$150,0),COLUMN()-COLUMN($U140)),IFERROR(OFFSET('セット情報(業務便）'!$P$2,MATCH($H145,BカートセットID入力!$F$4:$F$150,0),COLUMN()-COLUMN($U140)),IFERROR(OFFSET('セット情報（サンプル）'!$N$2,MATCH($H145,BカートセットID入力!$I$4:$I$150,0),COLUMN()-COLUMN($U140)),IFERROR(OFFSET('セット情報（イレギュラーサンプル）'!$N$2,MATCH($H145,BカートセットID入力!$L$4:$L$150,0),COLUMN()-COLUMN($U140)),""))))</f>
        <v/>
      </c>
      <c r="AF145" s="53" t="str">
        <f ca="1">IFERROR(OFFSET('セット情報(宅配便）'!$P$2,MATCH($H145,BカートセットID入力!$C$4:$C$150,0),COLUMN()-COLUMN($U140)),IFERROR(OFFSET('セット情報(業務便）'!$P$2,MATCH($H145,BカートセットID入力!$F$4:$F$150,0),COLUMN()-COLUMN($U140)),IFERROR(OFFSET('セット情報（サンプル）'!$N$2,MATCH($H145,BカートセットID入力!$I$4:$I$150,0),COLUMN()-COLUMN($U140)),IFERROR(OFFSET('セット情報（イレギュラーサンプル）'!$N$2,MATCH($H145,BカートセットID入力!$L$4:$L$150,0),COLUMN()-COLUMN($U140)),""))))</f>
        <v/>
      </c>
      <c r="AG145" s="53" t="str">
        <f ca="1">IFERROR(OFFSET('セット情報(宅配便）'!$P$2,MATCH($H145,BカートセットID入力!$C$4:$C$150,0),COLUMN()-COLUMN($U140)),IFERROR(OFFSET('セット情報(業務便）'!$P$2,MATCH($H145,BカートセットID入力!$F$4:$F$150,0),COLUMN()-COLUMN($U140)),IFERROR(OFFSET('セット情報（サンプル）'!$N$2,MATCH($H145,BカートセットID入力!$I$4:$I$150,0),COLUMN()-COLUMN($U140)),IFERROR(OFFSET('セット情報（イレギュラーサンプル）'!$N$2,MATCH($H145,BカートセットID入力!$L$4:$L$150,0),COLUMN()-COLUMN($U140)),""))))</f>
        <v/>
      </c>
      <c r="AH145" s="53" t="str">
        <f ca="1">IFERROR(OFFSET('セット情報(宅配便）'!$P$2,MATCH($H145,BカートセットID入力!$C$4:$C$150,0),COLUMN()-COLUMN($U140)),IFERROR(OFFSET('セット情報(業務便）'!$P$2,MATCH($H145,BカートセットID入力!$F$4:$F$150,0),COLUMN()-COLUMN($U140)),IFERROR(OFFSET('セット情報（サンプル）'!$N$2,MATCH($H145,BカートセットID入力!$I$4:$I$150,0),COLUMN()-COLUMN($U140)),IFERROR(OFFSET('セット情報（イレギュラーサンプル）'!$N$2,MATCH($H145,BカートセットID入力!$L$4:$L$150,0),COLUMN()-COLUMN($U140)),""))))</f>
        <v/>
      </c>
      <c r="AI145" s="53" t="str">
        <f ca="1">IFERROR(OFFSET('セット情報(宅配便）'!$P$2,MATCH($H145,BカートセットID入力!$C$4:$C$150,0),COLUMN()-COLUMN($U140)),IFERROR(OFFSET('セット情報(業務便）'!$P$2,MATCH($H145,BカートセットID入力!$F$4:$F$150,0),COLUMN()-COLUMN($U140)),IFERROR(OFFSET('セット情報（サンプル）'!$N$2,MATCH($H145,BカートセットID入力!$I$4:$I$150,0),COLUMN()-COLUMN($U140)),IFERROR(OFFSET('セット情報（イレギュラーサンプル）'!$N$2,MATCH($H145,BカートセットID入力!$L$4:$L$150,0),COLUMN()-COLUMN($U140)),""))))</f>
        <v/>
      </c>
      <c r="AJ145" s="53" t="str">
        <f ca="1">IFERROR(OFFSET('セット情報(宅配便）'!$P$2,MATCH($H145,BカートセットID入力!$C$4:$C$150,0),COLUMN()-COLUMN($U140)),IFERROR(OFFSET('セット情報(業務便）'!$P$2,MATCH($H145,BカートセットID入力!$F$4:$F$150,0),COLUMN()-COLUMN($U140)),IFERROR(OFFSET('セット情報（サンプル）'!$N$2,MATCH($H145,BカートセットID入力!$I$4:$I$150,0),COLUMN()-COLUMN($U140)),IFERROR(OFFSET('セット情報（イレギュラーサンプル）'!$N$2,MATCH($H145,BカートセットID入力!$L$4:$L$150,0),COLUMN()-COLUMN($U140)),""))))</f>
        <v/>
      </c>
      <c r="AK145" s="53" t="str">
        <f ca="1">IFERROR(OFFSET('セット情報(宅配便）'!$P$2,MATCH($H145,BカートセットID入力!$C$4:$C$150,0),COLUMN()-COLUMN($U140)),IFERROR(OFFSET('セット情報(業務便）'!$P$2,MATCH($H145,BカートセットID入力!$F$4:$F$150,0),COLUMN()-COLUMN($U140)),IFERROR(OFFSET('セット情報（サンプル）'!$N$2,MATCH($H145,BカートセットID入力!$I$4:$I$150,0),COLUMN()-COLUMN($U140)),IFERROR(OFFSET('セット情報（イレギュラーサンプル）'!$N$2,MATCH($H145,BカートセットID入力!$L$4:$L$150,0),COLUMN()-COLUMN($U140)),""))))</f>
        <v/>
      </c>
      <c r="AL145" s="53" t="str">
        <f ca="1">IFERROR(OFFSET('セット情報(宅配便）'!$P$2,MATCH($H145,BカートセットID入力!$C$4:$C$150,0),COLUMN()-COLUMN($U140)),IFERROR(OFFSET('セット情報(業務便）'!$P$2,MATCH($H145,BカートセットID入力!$F$4:$F$150,0),COLUMN()-COLUMN($U140)),IFERROR(OFFSET('セット情報（サンプル）'!$N$2,MATCH($H145,BカートセットID入力!$I$4:$I$150,0),COLUMN()-COLUMN($U140)),IFERROR(OFFSET('セット情報（イレギュラーサンプル）'!$N$2,MATCH($H145,BカートセットID入力!$L$4:$L$150,0),COLUMN()-COLUMN($U140)),""))))</f>
        <v/>
      </c>
      <c r="AM145" s="53" t="str">
        <f ca="1">IFERROR(OFFSET('セット情報(宅配便）'!$P$2,MATCH($H145,BカートセットID入力!$C$4:$C$150,0),COLUMN()-COLUMN($U140)),IFERROR(OFFSET('セット情報(業務便）'!$P$2,MATCH($H145,BカートセットID入力!$F$4:$F$150,0),COLUMN()-COLUMN($U140)),IFERROR(OFFSET('セット情報（サンプル）'!$N$2,MATCH($H145,BカートセットID入力!$I$4:$I$150,0),COLUMN()-COLUMN($U140)),IFERROR(OFFSET('セット情報（イレギュラーサンプル）'!$N$2,MATCH($H145,BカートセットID入力!$L$4:$L$150,0),COLUMN()-COLUMN($U140)),""))))</f>
        <v/>
      </c>
      <c r="AN145" s="53" t="str">
        <f ca="1">IFERROR(OFFSET('セット情報(宅配便）'!$P$2,MATCH($H145,BカートセットID入力!$C$4:$C$150,0),COLUMN()-COLUMN($U140)),IFERROR(OFFSET('セット情報(業務便）'!$P$2,MATCH($H145,BカートセットID入力!$F$4:$F$150,0),COLUMN()-COLUMN($U140)),IFERROR(OFFSET('セット情報（サンプル）'!$N$2,MATCH($H145,BカートセットID入力!$I$4:$I$150,0),COLUMN()-COLUMN($U140)),IFERROR(OFFSET('セット情報（イレギュラーサンプル）'!$N$2,MATCH($H145,BカートセットID入力!$L$4:$L$150,0),COLUMN()-COLUMN($U140)),""))))</f>
        <v/>
      </c>
      <c r="AO145" s="53" t="str">
        <f ca="1">IFERROR(OFFSET('セット情報(宅配便）'!$P$2,MATCH($H145,BカートセットID入力!$C$4:$C$150,0),COLUMN()-COLUMN($U140)),IFERROR(OFFSET('セット情報(業務便）'!$P$2,MATCH($H145,BカートセットID入力!$F$4:$F$150,0),COLUMN()-COLUMN($U140)),IFERROR(OFFSET('セット情報（サンプル）'!$N$2,MATCH($H145,BカートセットID入力!$I$4:$I$150,0),COLUMN()-COLUMN($U140)),IFERROR(OFFSET('セット情報（イレギュラーサンプル）'!$N$2,MATCH($H145,BカートセットID入力!$L$4:$L$150,0),COLUMN()-COLUMN($U140)),""))))</f>
        <v/>
      </c>
      <c r="AP145" s="53" t="str">
        <f ca="1">IFERROR(OFFSET('セット情報(宅配便）'!$P$2,MATCH($H145,BカートセットID入力!$C$4:$C$150,0),COLUMN()-COLUMN($U140)),IFERROR(OFFSET('セット情報(業務便）'!$P$2,MATCH($H145,BカートセットID入力!$F$4:$F$150,0),COLUMN()-COLUMN($U140)),IFERROR(OFFSET('セット情報（サンプル）'!$N$2,MATCH($H145,BカートセットID入力!$I$4:$I$150,0),COLUMN()-COLUMN($U140)),IFERROR(OFFSET('セット情報（イレギュラーサンプル）'!$N$2,MATCH($H145,BカートセットID入力!$L$4:$L$150,0),COLUMN()-COLUMN($U140)),""))))</f>
        <v/>
      </c>
      <c r="AQ145" s="53" t="str">
        <f ca="1">IFERROR(OFFSET('セット情報(宅配便）'!$P$2,MATCH($H145,BカートセットID入力!$C$4:$C$150,0),COLUMN()-COLUMN($U140)),IFERROR(OFFSET('セット情報(業務便）'!$P$2,MATCH($H145,BカートセットID入力!$F$4:$F$150,0),COLUMN()-COLUMN($U140)),IFERROR(OFFSET('セット情報（サンプル）'!$N$2,MATCH($H145,BカートセットID入力!$I$4:$I$150,0),COLUMN()-COLUMN($U140)),IFERROR(OFFSET('セット情報（イレギュラーサンプル）'!$N$2,MATCH($H145,BカートセットID入力!$L$4:$L$150,0),COLUMN()-COLUMN($U140)),""))))</f>
        <v/>
      </c>
      <c r="AR145" s="53" t="str">
        <f ca="1">IFERROR(OFFSET('セット情報(宅配便）'!$P$2,MATCH($H145,BカートセットID入力!$C$4:$C$150,0),COLUMN()-COLUMN($U140)),IFERROR(OFFSET('セット情報(業務便）'!$P$2,MATCH($H145,BカートセットID入力!$F$4:$F$150,0),COLUMN()-COLUMN($U140)),IFERROR(OFFSET('セット情報（サンプル）'!$N$2,MATCH($H145,BカートセットID入力!$I$4:$I$150,0),COLUMN()-COLUMN($U140)),IFERROR(OFFSET('セット情報（イレギュラーサンプル）'!$N$2,MATCH($H145,BカートセットID入力!$L$4:$L$150,0),COLUMN()-COLUMN($U140)),""))))</f>
        <v/>
      </c>
      <c r="AS145" s="53" t="str">
        <f ca="1">IFERROR(OFFSET('セット情報(宅配便）'!$P$2,MATCH($H145,BカートセットID入力!$C$4:$C$150,0),COLUMN()-COLUMN($U140)),IFERROR(OFFSET('セット情報(業務便）'!$P$2,MATCH($H145,BカートセットID入力!$F$4:$F$150,0),COLUMN()-COLUMN($U140)),IFERROR(OFFSET('セット情報（サンプル）'!$N$2,MATCH($H145,BカートセットID入力!$I$4:$I$150,0),COLUMN()-COLUMN($U140)),IFERROR(OFFSET('セット情報（イレギュラーサンプル）'!$N$2,MATCH($H145,BカートセットID入力!$L$4:$L$150,0),COLUMN()-COLUMN($U140)),""))))</f>
        <v/>
      </c>
      <c r="AT145" s="53" t="str">
        <f ca="1">IFERROR(OFFSET('セット情報(宅配便）'!$P$2,MATCH($H145,BカートセットID入力!$C$4:$C$150,0),COLUMN()-COLUMN($U140)),IFERROR(OFFSET('セット情報(業務便）'!$P$2,MATCH($H145,BカートセットID入力!$F$4:$F$150,0),COLUMN()-COLUMN($U140)),IFERROR(OFFSET('セット情報（サンプル）'!$N$2,MATCH($H145,BカートセットID入力!$I$4:$I$150,0),COLUMN()-COLUMN($U140)),IFERROR(OFFSET('セット情報（イレギュラーサンプル）'!$N$2,MATCH($H145,BカートセットID入力!$L$4:$L$150,0),COLUMN()-COLUMN($U140)),""))))</f>
        <v/>
      </c>
    </row>
    <row r="146" spans="1:46">
      <c r="A146" s="144"/>
      <c r="B146" s="53" t="str">
        <f>IF(ISBLANK(現行セット情報CSV!A146),"",現行セット情報CSV!A146)</f>
        <v/>
      </c>
      <c r="C146" s="53" t="str">
        <f>IF(ISBLANK(現行セット情報CSV!B146),"",現行セット情報CSV!B146)&amp;IFERROR(VLOOKUP(A146,上部フリースペースHTML!$A$3:$H$5,8,FALSE),"")</f>
        <v/>
      </c>
      <c r="D146" s="53" t="str">
        <f>IF(ISBLANK(現行セット情報CSV!C146),"",現行セット情報CSV!C146)</f>
        <v/>
      </c>
      <c r="E146" s="53" t="str">
        <f>IF(ISBLANK(現行セット情報CSV!D146),"",現行セット情報CSV!D146)</f>
        <v/>
      </c>
      <c r="F146" s="53" t="str">
        <f>IF(ISBLANK(現行セット情報CSV!E146),"",現行セット情報CSV!E146)</f>
        <v/>
      </c>
      <c r="G146" s="53" t="str">
        <f>IF(ISBLANK(現行セット情報CSV!F146),"",現行セット情報CSV!F146)</f>
        <v/>
      </c>
      <c r="H146" s="53" t="str">
        <f>IF(ISBLANK(現行セット情報CSV!G146),"",現行セット情報CSV!G146)</f>
        <v/>
      </c>
      <c r="I146" s="53" t="str">
        <f>IF(ISBLANK(現行セット情報CSV!H146),"",現行セット情報CSV!H146)</f>
        <v/>
      </c>
      <c r="J146" s="53" t="str">
        <f>IF(ISBLANK(現行セット情報CSV!I146),"",現行セット情報CSV!I146&amp;"("&amp;TEXT($J$2,"yyyy年m月")&amp;"納品から)")</f>
        <v/>
      </c>
      <c r="K146" s="53" t="str">
        <f>IF(ISBLANK(現行セット情報CSV!J146),"",現行セット情報CSV!J146)</f>
        <v/>
      </c>
      <c r="L146" s="53" t="str">
        <f>IF(ISBLANK(現行セット情報CSV!K146),"",現行セット情報CSV!K146)</f>
        <v/>
      </c>
      <c r="M146" s="53" t="str">
        <f>IF(ISBLANK(現行セット情報CSV!L146),"",現行セット情報CSV!L146)</f>
        <v/>
      </c>
      <c r="N146" s="53" t="str">
        <f>IF(ISBLANK(現行セット情報CSV!M146),"",現行セット情報CSV!M146)</f>
        <v/>
      </c>
      <c r="O146" s="53" t="str">
        <f>IF(ISBLANK(現行セット情報CSV!N146),"",現行セット情報CSV!N146)</f>
        <v/>
      </c>
      <c r="P146" s="53" t="str">
        <f>IF(ISBLANK(現行セット情報CSV!O146),"",現行セット情報CSV!O146)</f>
        <v/>
      </c>
      <c r="Q146" s="53" t="str">
        <f>IF(ISBLANK(現行セット情報CSV!P146),"",現行セット情報CSV!P146)</f>
        <v/>
      </c>
      <c r="R146" s="53" t="str">
        <f>IF(ISBLANK(現行セット情報CSV!Q146),"",現行セット情報CSV!Q146)</f>
        <v/>
      </c>
      <c r="S146" s="53" t="str">
        <f>IF(ISBLANK(現行セット情報CSV!R146),"",現行セット情報CSV!R146)</f>
        <v/>
      </c>
      <c r="T146" s="53" t="str">
        <f>IF(ISBLANK(現行セット情報CSV!S146),"",現行セット情報CSV!S146)</f>
        <v/>
      </c>
      <c r="U146" s="53" t="str">
        <f ca="1">IFERROR(OFFSET('セット情報(宅配便）'!$P$2,MATCH($H146,BカートセットID入力!$C$4:$C$150,0),COLUMN()-COLUMN($U141)),IFERROR(OFFSET('セット情報(業務便）'!$P$2,MATCH($H146,BカートセットID入力!$F$4:$F$150,0),COLUMN()-COLUMN($U141)),IFERROR(OFFSET('セット情報（サンプル）'!$N$2,MATCH($H146,BカートセットID入力!$I$4:$I$150,0),COLUMN()-COLUMN($U141)),IFERROR(OFFSET('セット情報（イレギュラーサンプル）'!$N$2,MATCH($H146,BカートセットID入力!$L$4:$L$150,0),COLUMN()-COLUMN($U141)),""))))</f>
        <v/>
      </c>
      <c r="V146" s="53" t="str">
        <f ca="1">IFERROR(OFFSET('セット情報(宅配便）'!$P$2,MATCH($H146,BカートセットID入力!$C$4:$C$150,0),COLUMN()-COLUMN($U141)),IFERROR(OFFSET('セット情報(業務便）'!$P$2,MATCH($H146,BカートセットID入力!$F$4:$F$150,0),COLUMN()-COLUMN($U141)),IFERROR(OFFSET('セット情報（サンプル）'!$N$2,MATCH($H146,BカートセットID入力!$I$4:$I$150,0),COLUMN()-COLUMN($U141)),IFERROR(OFFSET('セット情報（イレギュラーサンプル）'!$N$2,MATCH($H146,BカートセットID入力!$L$4:$L$150,0),COLUMN()-COLUMN($U141)),""))))</f>
        <v/>
      </c>
      <c r="W146" s="53" t="str">
        <f ca="1">IFERROR(OFFSET('セット情報(宅配便）'!$P$2,MATCH($H146,BカートセットID入力!$C$4:$C$150,0),COLUMN()-COLUMN($U141)),IFERROR(OFFSET('セット情報(業務便）'!$P$2,MATCH($H146,BカートセットID入力!$F$4:$F$150,0),COLUMN()-COLUMN($U141)),IFERROR(OFFSET('セット情報（サンプル）'!$N$2,MATCH($H146,BカートセットID入力!$I$4:$I$150,0),COLUMN()-COLUMN($U141)),IFERROR(OFFSET('セット情報（イレギュラーサンプル）'!$N$2,MATCH($H146,BカートセットID入力!$L$4:$L$150,0),COLUMN()-COLUMN($U141)),""))))</f>
        <v/>
      </c>
      <c r="X146" s="53" t="str">
        <f ca="1">IFERROR(OFFSET('セット情報(宅配便）'!$P$2,MATCH($H146,BカートセットID入力!$C$4:$C$150,0),COLUMN()-COLUMN($U141)),IFERROR(OFFSET('セット情報(業務便）'!$P$2,MATCH($H146,BカートセットID入力!$F$4:$F$150,0),COLUMN()-COLUMN($U141)),IFERROR(OFFSET('セット情報（サンプル）'!$N$2,MATCH($H146,BカートセットID入力!$I$4:$I$150,0),COLUMN()-COLUMN($U141)),IFERROR(OFFSET('セット情報（イレギュラーサンプル）'!$N$2,MATCH($H146,BカートセットID入力!$L$4:$L$150,0),COLUMN()-COLUMN($U141)),""))))</f>
        <v/>
      </c>
      <c r="Y146" s="53" t="str">
        <f ca="1">IFERROR(OFFSET('セット情報(宅配便）'!$P$2,MATCH($H146,BカートセットID入力!$C$4:$C$150,0),COLUMN()-COLUMN($U141)),IFERROR(OFFSET('セット情報(業務便）'!$P$2,MATCH($H146,BカートセットID入力!$F$4:$F$150,0),COLUMN()-COLUMN($U141)),IFERROR(OFFSET('セット情報（サンプル）'!$N$2,MATCH($H146,BカートセットID入力!$I$4:$I$150,0),COLUMN()-COLUMN($U141)),IFERROR(OFFSET('セット情報（イレギュラーサンプル）'!$N$2,MATCH($H146,BカートセットID入力!$L$4:$L$150,0),COLUMN()-COLUMN($U141)),""))))</f>
        <v/>
      </c>
      <c r="Z146" s="53" t="str">
        <f ca="1">IFERROR(OFFSET('セット情報(宅配便）'!$P$2,MATCH($H146,BカートセットID入力!$C$4:$C$150,0),COLUMN()-COLUMN($U141)),IFERROR(OFFSET('セット情報(業務便）'!$P$2,MATCH($H146,BカートセットID入力!$F$4:$F$150,0),COLUMN()-COLUMN($U141)),IFERROR(OFFSET('セット情報（サンプル）'!$N$2,MATCH($H146,BカートセットID入力!$I$4:$I$150,0),COLUMN()-COLUMN($U141)),IFERROR(OFFSET('セット情報（イレギュラーサンプル）'!$N$2,MATCH($H146,BカートセットID入力!$L$4:$L$150,0),COLUMN()-COLUMN($U141)),""))))</f>
        <v/>
      </c>
      <c r="AA146" s="53" t="str">
        <f ca="1">IFERROR(OFFSET('セット情報(宅配便）'!$P$2,MATCH($H146,BカートセットID入力!$C$4:$C$150,0),COLUMN()-COLUMN($U141)),IFERROR(OFFSET('セット情報(業務便）'!$P$2,MATCH($H146,BカートセットID入力!$F$4:$F$150,0),COLUMN()-COLUMN($U141)),IFERROR(OFFSET('セット情報（サンプル）'!$N$2,MATCH($H146,BカートセットID入力!$I$4:$I$150,0),COLUMN()-COLUMN($U141)),IFERROR(OFFSET('セット情報（イレギュラーサンプル）'!$N$2,MATCH($H146,BカートセットID入力!$L$4:$L$150,0),COLUMN()-COLUMN($U141)),""))))</f>
        <v/>
      </c>
      <c r="AB146" s="53" t="str">
        <f ca="1">IFERROR(OFFSET('セット情報(宅配便）'!$P$2,MATCH($H146,BカートセットID入力!$C$4:$C$150,0),COLUMN()-COLUMN($U141)),IFERROR(OFFSET('セット情報(業務便）'!$P$2,MATCH($H146,BカートセットID入力!$F$4:$F$150,0),COLUMN()-COLUMN($U141)),IFERROR(OFFSET('セット情報（サンプル）'!$N$2,MATCH($H146,BカートセットID入力!$I$4:$I$150,0),COLUMN()-COLUMN($U141)),IFERROR(OFFSET('セット情報（イレギュラーサンプル）'!$N$2,MATCH($H146,BカートセットID入力!$L$4:$L$150,0),COLUMN()-COLUMN($U141)),""))))</f>
        <v/>
      </c>
      <c r="AC146" s="53" t="str">
        <f ca="1">IFERROR(OFFSET('セット情報(宅配便）'!$P$2,MATCH($H146,BカートセットID入力!$C$4:$C$150,0),COLUMN()-COLUMN($U141)),IFERROR(OFFSET('セット情報(業務便）'!$P$2,MATCH($H146,BカートセットID入力!$F$4:$F$150,0),COLUMN()-COLUMN($U141)),IFERROR(OFFSET('セット情報（サンプル）'!$N$2,MATCH($H146,BカートセットID入力!$I$4:$I$150,0),COLUMN()-COLUMN($U141)),IFERROR(OFFSET('セット情報（イレギュラーサンプル）'!$N$2,MATCH($H146,BカートセットID入力!$L$4:$L$150,0),COLUMN()-COLUMN($U141)),""))))</f>
        <v/>
      </c>
      <c r="AD146" s="53" t="str">
        <f ca="1">IFERROR(OFFSET('セット情報(宅配便）'!$P$2,MATCH($H146,BカートセットID入力!$C$4:$C$150,0),COLUMN()-COLUMN($U141)),IFERROR(OFFSET('セット情報(業務便）'!$P$2,MATCH($H146,BカートセットID入力!$F$4:$F$150,0),COLUMN()-COLUMN($U141)),IFERROR(OFFSET('セット情報（サンプル）'!$N$2,MATCH($H146,BカートセットID入力!$I$4:$I$150,0),COLUMN()-COLUMN($U141)),IFERROR(OFFSET('セット情報（イレギュラーサンプル）'!$N$2,MATCH($H146,BカートセットID入力!$L$4:$L$150,0),COLUMN()-COLUMN($U141)),""))))</f>
        <v/>
      </c>
      <c r="AE146" s="53" t="str">
        <f ca="1">IFERROR(OFFSET('セット情報(宅配便）'!$P$2,MATCH($H146,BカートセットID入力!$C$4:$C$150,0),COLUMN()-COLUMN($U141)),IFERROR(OFFSET('セット情報(業務便）'!$P$2,MATCH($H146,BカートセットID入力!$F$4:$F$150,0),COLUMN()-COLUMN($U141)),IFERROR(OFFSET('セット情報（サンプル）'!$N$2,MATCH($H146,BカートセットID入力!$I$4:$I$150,0),COLUMN()-COLUMN($U141)),IFERROR(OFFSET('セット情報（イレギュラーサンプル）'!$N$2,MATCH($H146,BカートセットID入力!$L$4:$L$150,0),COLUMN()-COLUMN($U141)),""))))</f>
        <v/>
      </c>
      <c r="AF146" s="53" t="str">
        <f ca="1">IFERROR(OFFSET('セット情報(宅配便）'!$P$2,MATCH($H146,BカートセットID入力!$C$4:$C$150,0),COLUMN()-COLUMN($U141)),IFERROR(OFFSET('セット情報(業務便）'!$P$2,MATCH($H146,BカートセットID入力!$F$4:$F$150,0),COLUMN()-COLUMN($U141)),IFERROR(OFFSET('セット情報（サンプル）'!$N$2,MATCH($H146,BカートセットID入力!$I$4:$I$150,0),COLUMN()-COLUMN($U141)),IFERROR(OFFSET('セット情報（イレギュラーサンプル）'!$N$2,MATCH($H146,BカートセットID入力!$L$4:$L$150,0),COLUMN()-COLUMN($U141)),""))))</f>
        <v/>
      </c>
      <c r="AG146" s="53" t="str">
        <f ca="1">IFERROR(OFFSET('セット情報(宅配便）'!$P$2,MATCH($H146,BカートセットID入力!$C$4:$C$150,0),COLUMN()-COLUMN($U141)),IFERROR(OFFSET('セット情報(業務便）'!$P$2,MATCH($H146,BカートセットID入力!$F$4:$F$150,0),COLUMN()-COLUMN($U141)),IFERROR(OFFSET('セット情報（サンプル）'!$N$2,MATCH($H146,BカートセットID入力!$I$4:$I$150,0),COLUMN()-COLUMN($U141)),IFERROR(OFFSET('セット情報（イレギュラーサンプル）'!$N$2,MATCH($H146,BカートセットID入力!$L$4:$L$150,0),COLUMN()-COLUMN($U141)),""))))</f>
        <v/>
      </c>
      <c r="AH146" s="53" t="str">
        <f ca="1">IFERROR(OFFSET('セット情報(宅配便）'!$P$2,MATCH($H146,BカートセットID入力!$C$4:$C$150,0),COLUMN()-COLUMN($U141)),IFERROR(OFFSET('セット情報(業務便）'!$P$2,MATCH($H146,BカートセットID入力!$F$4:$F$150,0),COLUMN()-COLUMN($U141)),IFERROR(OFFSET('セット情報（サンプル）'!$N$2,MATCH($H146,BカートセットID入力!$I$4:$I$150,0),COLUMN()-COLUMN($U141)),IFERROR(OFFSET('セット情報（イレギュラーサンプル）'!$N$2,MATCH($H146,BカートセットID入力!$L$4:$L$150,0),COLUMN()-COLUMN($U141)),""))))</f>
        <v/>
      </c>
      <c r="AI146" s="53" t="str">
        <f ca="1">IFERROR(OFFSET('セット情報(宅配便）'!$P$2,MATCH($H146,BカートセットID入力!$C$4:$C$150,0),COLUMN()-COLUMN($U141)),IFERROR(OFFSET('セット情報(業務便）'!$P$2,MATCH($H146,BカートセットID入力!$F$4:$F$150,0),COLUMN()-COLUMN($U141)),IFERROR(OFFSET('セット情報（サンプル）'!$N$2,MATCH($H146,BカートセットID入力!$I$4:$I$150,0),COLUMN()-COLUMN($U141)),IFERROR(OFFSET('セット情報（イレギュラーサンプル）'!$N$2,MATCH($H146,BカートセットID入力!$L$4:$L$150,0),COLUMN()-COLUMN($U141)),""))))</f>
        <v/>
      </c>
      <c r="AJ146" s="53" t="str">
        <f ca="1">IFERROR(OFFSET('セット情報(宅配便）'!$P$2,MATCH($H146,BカートセットID入力!$C$4:$C$150,0),COLUMN()-COLUMN($U141)),IFERROR(OFFSET('セット情報(業務便）'!$P$2,MATCH($H146,BカートセットID入力!$F$4:$F$150,0),COLUMN()-COLUMN($U141)),IFERROR(OFFSET('セット情報（サンプル）'!$N$2,MATCH($H146,BカートセットID入力!$I$4:$I$150,0),COLUMN()-COLUMN($U141)),IFERROR(OFFSET('セット情報（イレギュラーサンプル）'!$N$2,MATCH($H146,BカートセットID入力!$L$4:$L$150,0),COLUMN()-COLUMN($U141)),""))))</f>
        <v/>
      </c>
      <c r="AK146" s="53" t="str">
        <f ca="1">IFERROR(OFFSET('セット情報(宅配便）'!$P$2,MATCH($H146,BカートセットID入力!$C$4:$C$150,0),COLUMN()-COLUMN($U141)),IFERROR(OFFSET('セット情報(業務便）'!$P$2,MATCH($H146,BカートセットID入力!$F$4:$F$150,0),COLUMN()-COLUMN($U141)),IFERROR(OFFSET('セット情報（サンプル）'!$N$2,MATCH($H146,BカートセットID入力!$I$4:$I$150,0),COLUMN()-COLUMN($U141)),IFERROR(OFFSET('セット情報（イレギュラーサンプル）'!$N$2,MATCH($H146,BカートセットID入力!$L$4:$L$150,0),COLUMN()-COLUMN($U141)),""))))</f>
        <v/>
      </c>
      <c r="AL146" s="53" t="str">
        <f ca="1">IFERROR(OFFSET('セット情報(宅配便）'!$P$2,MATCH($H146,BカートセットID入力!$C$4:$C$150,0),COLUMN()-COLUMN($U141)),IFERROR(OFFSET('セット情報(業務便）'!$P$2,MATCH($H146,BカートセットID入力!$F$4:$F$150,0),COLUMN()-COLUMN($U141)),IFERROR(OFFSET('セット情報（サンプル）'!$N$2,MATCH($H146,BカートセットID入力!$I$4:$I$150,0),COLUMN()-COLUMN($U141)),IFERROR(OFFSET('セット情報（イレギュラーサンプル）'!$N$2,MATCH($H146,BカートセットID入力!$L$4:$L$150,0),COLUMN()-COLUMN($U141)),""))))</f>
        <v/>
      </c>
      <c r="AM146" s="53" t="str">
        <f ca="1">IFERROR(OFFSET('セット情報(宅配便）'!$P$2,MATCH($H146,BカートセットID入力!$C$4:$C$150,0),COLUMN()-COLUMN($U141)),IFERROR(OFFSET('セット情報(業務便）'!$P$2,MATCH($H146,BカートセットID入力!$F$4:$F$150,0),COLUMN()-COLUMN($U141)),IFERROR(OFFSET('セット情報（サンプル）'!$N$2,MATCH($H146,BカートセットID入力!$I$4:$I$150,0),COLUMN()-COLUMN($U141)),IFERROR(OFFSET('セット情報（イレギュラーサンプル）'!$N$2,MATCH($H146,BカートセットID入力!$L$4:$L$150,0),COLUMN()-COLUMN($U141)),""))))</f>
        <v/>
      </c>
      <c r="AN146" s="53" t="str">
        <f ca="1">IFERROR(OFFSET('セット情報(宅配便）'!$P$2,MATCH($H146,BカートセットID入力!$C$4:$C$150,0),COLUMN()-COLUMN($U141)),IFERROR(OFFSET('セット情報(業務便）'!$P$2,MATCH($H146,BカートセットID入力!$F$4:$F$150,0),COLUMN()-COLUMN($U141)),IFERROR(OFFSET('セット情報（サンプル）'!$N$2,MATCH($H146,BカートセットID入力!$I$4:$I$150,0),COLUMN()-COLUMN($U141)),IFERROR(OFFSET('セット情報（イレギュラーサンプル）'!$N$2,MATCH($H146,BカートセットID入力!$L$4:$L$150,0),COLUMN()-COLUMN($U141)),""))))</f>
        <v/>
      </c>
      <c r="AO146" s="53" t="str">
        <f ca="1">IFERROR(OFFSET('セット情報(宅配便）'!$P$2,MATCH($H146,BカートセットID入力!$C$4:$C$150,0),COLUMN()-COLUMN($U141)),IFERROR(OFFSET('セット情報(業務便）'!$P$2,MATCH($H146,BカートセットID入力!$F$4:$F$150,0),COLUMN()-COLUMN($U141)),IFERROR(OFFSET('セット情報（サンプル）'!$N$2,MATCH($H146,BカートセットID入力!$I$4:$I$150,0),COLUMN()-COLUMN($U141)),IFERROR(OFFSET('セット情報（イレギュラーサンプル）'!$N$2,MATCH($H146,BカートセットID入力!$L$4:$L$150,0),COLUMN()-COLUMN($U141)),""))))</f>
        <v/>
      </c>
      <c r="AP146" s="53" t="str">
        <f ca="1">IFERROR(OFFSET('セット情報(宅配便）'!$P$2,MATCH($H146,BカートセットID入力!$C$4:$C$150,0),COLUMN()-COLUMN($U141)),IFERROR(OFFSET('セット情報(業務便）'!$P$2,MATCH($H146,BカートセットID入力!$F$4:$F$150,0),COLUMN()-COLUMN($U141)),IFERROR(OFFSET('セット情報（サンプル）'!$N$2,MATCH($H146,BカートセットID入力!$I$4:$I$150,0),COLUMN()-COLUMN($U141)),IFERROR(OFFSET('セット情報（イレギュラーサンプル）'!$N$2,MATCH($H146,BカートセットID入力!$L$4:$L$150,0),COLUMN()-COLUMN($U141)),""))))</f>
        <v/>
      </c>
      <c r="AQ146" s="53" t="str">
        <f ca="1">IFERROR(OFFSET('セット情報(宅配便）'!$P$2,MATCH($H146,BカートセットID入力!$C$4:$C$150,0),COLUMN()-COLUMN($U141)),IFERROR(OFFSET('セット情報(業務便）'!$P$2,MATCH($H146,BカートセットID入力!$F$4:$F$150,0),COLUMN()-COLUMN($U141)),IFERROR(OFFSET('セット情報（サンプル）'!$N$2,MATCH($H146,BカートセットID入力!$I$4:$I$150,0),COLUMN()-COLUMN($U141)),IFERROR(OFFSET('セット情報（イレギュラーサンプル）'!$N$2,MATCH($H146,BカートセットID入力!$L$4:$L$150,0),COLUMN()-COLUMN($U141)),""))))</f>
        <v/>
      </c>
      <c r="AR146" s="53" t="str">
        <f ca="1">IFERROR(OFFSET('セット情報(宅配便）'!$P$2,MATCH($H146,BカートセットID入力!$C$4:$C$150,0),COLUMN()-COLUMN($U141)),IFERROR(OFFSET('セット情報(業務便）'!$P$2,MATCH($H146,BカートセットID入力!$F$4:$F$150,0),COLUMN()-COLUMN($U141)),IFERROR(OFFSET('セット情報（サンプル）'!$N$2,MATCH($H146,BカートセットID入力!$I$4:$I$150,0),COLUMN()-COLUMN($U141)),IFERROR(OFFSET('セット情報（イレギュラーサンプル）'!$N$2,MATCH($H146,BカートセットID入力!$L$4:$L$150,0),COLUMN()-COLUMN($U141)),""))))</f>
        <v/>
      </c>
      <c r="AS146" s="53" t="str">
        <f ca="1">IFERROR(OFFSET('セット情報(宅配便）'!$P$2,MATCH($H146,BカートセットID入力!$C$4:$C$150,0),COLUMN()-COLUMN($U141)),IFERROR(OFFSET('セット情報(業務便）'!$P$2,MATCH($H146,BカートセットID入力!$F$4:$F$150,0),COLUMN()-COLUMN($U141)),IFERROR(OFFSET('セット情報（サンプル）'!$N$2,MATCH($H146,BカートセットID入力!$I$4:$I$150,0),COLUMN()-COLUMN($U141)),IFERROR(OFFSET('セット情報（イレギュラーサンプル）'!$N$2,MATCH($H146,BカートセットID入力!$L$4:$L$150,0),COLUMN()-COLUMN($U141)),""))))</f>
        <v/>
      </c>
      <c r="AT146" s="53" t="str">
        <f ca="1">IFERROR(OFFSET('セット情報(宅配便）'!$P$2,MATCH($H146,BカートセットID入力!$C$4:$C$150,0),COLUMN()-COLUMN($U141)),IFERROR(OFFSET('セット情報(業務便）'!$P$2,MATCH($H146,BカートセットID入力!$F$4:$F$150,0),COLUMN()-COLUMN($U141)),IFERROR(OFFSET('セット情報（サンプル）'!$N$2,MATCH($H146,BカートセットID入力!$I$4:$I$150,0),COLUMN()-COLUMN($U141)),IFERROR(OFFSET('セット情報（イレギュラーサンプル）'!$N$2,MATCH($H146,BカートセットID入力!$L$4:$L$150,0),COLUMN()-COLUMN($U141)),""))))</f>
        <v/>
      </c>
    </row>
    <row r="147" spans="1:46">
      <c r="A147" s="144"/>
      <c r="B147" s="53" t="str">
        <f>IF(ISBLANK(現行セット情報CSV!A147),"",現行セット情報CSV!A147)</f>
        <v/>
      </c>
      <c r="C147" s="53" t="str">
        <f>IF(ISBLANK(現行セット情報CSV!B147),"",現行セット情報CSV!B147)&amp;IFERROR(VLOOKUP(A147,上部フリースペースHTML!$A$3:$H$5,8,FALSE),"")</f>
        <v/>
      </c>
      <c r="D147" s="53" t="str">
        <f>IF(ISBLANK(現行セット情報CSV!C147),"",現行セット情報CSV!C147)</f>
        <v/>
      </c>
      <c r="E147" s="53" t="str">
        <f>IF(ISBLANK(現行セット情報CSV!D147),"",現行セット情報CSV!D147)</f>
        <v/>
      </c>
      <c r="F147" s="53" t="str">
        <f>IF(ISBLANK(現行セット情報CSV!E147),"",現行セット情報CSV!E147)</f>
        <v/>
      </c>
      <c r="G147" s="53" t="str">
        <f>IF(ISBLANK(現行セット情報CSV!F147),"",現行セット情報CSV!F147)</f>
        <v/>
      </c>
      <c r="H147" s="53" t="str">
        <f>IF(ISBLANK(現行セット情報CSV!G147),"",現行セット情報CSV!G147)</f>
        <v/>
      </c>
      <c r="I147" s="53" t="str">
        <f>IF(ISBLANK(現行セット情報CSV!H147),"",現行セット情報CSV!H147)</f>
        <v/>
      </c>
      <c r="J147" s="53" t="str">
        <f>IF(ISBLANK(現行セット情報CSV!I147),"",現行セット情報CSV!I147&amp;"("&amp;TEXT($J$2,"yyyy年m月")&amp;"納品から)")</f>
        <v/>
      </c>
      <c r="K147" s="53" t="str">
        <f>IF(ISBLANK(現行セット情報CSV!J147),"",現行セット情報CSV!J147)</f>
        <v/>
      </c>
      <c r="L147" s="53" t="str">
        <f>IF(ISBLANK(現行セット情報CSV!K147),"",現行セット情報CSV!K147)</f>
        <v/>
      </c>
      <c r="M147" s="53" t="str">
        <f>IF(ISBLANK(現行セット情報CSV!L147),"",現行セット情報CSV!L147)</f>
        <v/>
      </c>
      <c r="N147" s="53" t="str">
        <f>IF(ISBLANK(現行セット情報CSV!M147),"",現行セット情報CSV!M147)</f>
        <v/>
      </c>
      <c r="O147" s="53" t="str">
        <f>IF(ISBLANK(現行セット情報CSV!N147),"",現行セット情報CSV!N147)</f>
        <v/>
      </c>
      <c r="P147" s="53" t="str">
        <f>IF(ISBLANK(現行セット情報CSV!O147),"",現行セット情報CSV!O147)</f>
        <v/>
      </c>
      <c r="Q147" s="53" t="str">
        <f>IF(ISBLANK(現行セット情報CSV!P147),"",現行セット情報CSV!P147)</f>
        <v/>
      </c>
      <c r="R147" s="53" t="str">
        <f>IF(ISBLANK(現行セット情報CSV!Q147),"",現行セット情報CSV!Q147)</f>
        <v/>
      </c>
      <c r="S147" s="53" t="str">
        <f>IF(ISBLANK(現行セット情報CSV!R147),"",現行セット情報CSV!R147)</f>
        <v/>
      </c>
      <c r="T147" s="53" t="str">
        <f>IF(ISBLANK(現行セット情報CSV!S147),"",現行セット情報CSV!S147)</f>
        <v/>
      </c>
      <c r="U147" s="53" t="str">
        <f ca="1">IFERROR(OFFSET('セット情報(宅配便）'!$P$2,MATCH($H147,BカートセットID入力!$C$4:$C$150,0),COLUMN()-COLUMN($U142)),IFERROR(OFFSET('セット情報(業務便）'!$P$2,MATCH($H147,BカートセットID入力!$F$4:$F$150,0),COLUMN()-COLUMN($U142)),IFERROR(OFFSET('セット情報（サンプル）'!$N$2,MATCH($H147,BカートセットID入力!$I$4:$I$150,0),COLUMN()-COLUMN($U142)),IFERROR(OFFSET('セット情報（イレギュラーサンプル）'!$N$2,MATCH($H147,BカートセットID入力!$L$4:$L$150,0),COLUMN()-COLUMN($U142)),""))))</f>
        <v/>
      </c>
      <c r="V147" s="53" t="str">
        <f ca="1">IFERROR(OFFSET('セット情報(宅配便）'!$P$2,MATCH($H147,BカートセットID入力!$C$4:$C$150,0),COLUMN()-COLUMN($U142)),IFERROR(OFFSET('セット情報(業務便）'!$P$2,MATCH($H147,BカートセットID入力!$F$4:$F$150,0),COLUMN()-COLUMN($U142)),IFERROR(OFFSET('セット情報（サンプル）'!$N$2,MATCH($H147,BカートセットID入力!$I$4:$I$150,0),COLUMN()-COLUMN($U142)),IFERROR(OFFSET('セット情報（イレギュラーサンプル）'!$N$2,MATCH($H147,BカートセットID入力!$L$4:$L$150,0),COLUMN()-COLUMN($U142)),""))))</f>
        <v/>
      </c>
      <c r="W147" s="53" t="str">
        <f ca="1">IFERROR(OFFSET('セット情報(宅配便）'!$P$2,MATCH($H147,BカートセットID入力!$C$4:$C$150,0),COLUMN()-COLUMN($U142)),IFERROR(OFFSET('セット情報(業務便）'!$P$2,MATCH($H147,BカートセットID入力!$F$4:$F$150,0),COLUMN()-COLUMN($U142)),IFERROR(OFFSET('セット情報（サンプル）'!$N$2,MATCH($H147,BカートセットID入力!$I$4:$I$150,0),COLUMN()-COLUMN($U142)),IFERROR(OFFSET('セット情報（イレギュラーサンプル）'!$N$2,MATCH($H147,BカートセットID入力!$L$4:$L$150,0),COLUMN()-COLUMN($U142)),""))))</f>
        <v/>
      </c>
      <c r="X147" s="53" t="str">
        <f ca="1">IFERROR(OFFSET('セット情報(宅配便）'!$P$2,MATCH($H147,BカートセットID入力!$C$4:$C$150,0),COLUMN()-COLUMN($U142)),IFERROR(OFFSET('セット情報(業務便）'!$P$2,MATCH($H147,BカートセットID入力!$F$4:$F$150,0),COLUMN()-COLUMN($U142)),IFERROR(OFFSET('セット情報（サンプル）'!$N$2,MATCH($H147,BカートセットID入力!$I$4:$I$150,0),COLUMN()-COLUMN($U142)),IFERROR(OFFSET('セット情報（イレギュラーサンプル）'!$N$2,MATCH($H147,BカートセットID入力!$L$4:$L$150,0),COLUMN()-COLUMN($U142)),""))))</f>
        <v/>
      </c>
      <c r="Y147" s="53" t="str">
        <f ca="1">IFERROR(OFFSET('セット情報(宅配便）'!$P$2,MATCH($H147,BカートセットID入力!$C$4:$C$150,0),COLUMN()-COLUMN($U142)),IFERROR(OFFSET('セット情報(業務便）'!$P$2,MATCH($H147,BカートセットID入力!$F$4:$F$150,0),COLUMN()-COLUMN($U142)),IFERROR(OFFSET('セット情報（サンプル）'!$N$2,MATCH($H147,BカートセットID入力!$I$4:$I$150,0),COLUMN()-COLUMN($U142)),IFERROR(OFFSET('セット情報（イレギュラーサンプル）'!$N$2,MATCH($H147,BカートセットID入力!$L$4:$L$150,0),COLUMN()-COLUMN($U142)),""))))</f>
        <v/>
      </c>
      <c r="Z147" s="53" t="str">
        <f ca="1">IFERROR(OFFSET('セット情報(宅配便）'!$P$2,MATCH($H147,BカートセットID入力!$C$4:$C$150,0),COLUMN()-COLUMN($U142)),IFERROR(OFFSET('セット情報(業務便）'!$P$2,MATCH($H147,BカートセットID入力!$F$4:$F$150,0),COLUMN()-COLUMN($U142)),IFERROR(OFFSET('セット情報（サンプル）'!$N$2,MATCH($H147,BカートセットID入力!$I$4:$I$150,0),COLUMN()-COLUMN($U142)),IFERROR(OFFSET('セット情報（イレギュラーサンプル）'!$N$2,MATCH($H147,BカートセットID入力!$L$4:$L$150,0),COLUMN()-COLUMN($U142)),""))))</f>
        <v/>
      </c>
      <c r="AA147" s="53" t="str">
        <f ca="1">IFERROR(OFFSET('セット情報(宅配便）'!$P$2,MATCH($H147,BカートセットID入力!$C$4:$C$150,0),COLUMN()-COLUMN($U142)),IFERROR(OFFSET('セット情報(業務便）'!$P$2,MATCH($H147,BカートセットID入力!$F$4:$F$150,0),COLUMN()-COLUMN($U142)),IFERROR(OFFSET('セット情報（サンプル）'!$N$2,MATCH($H147,BカートセットID入力!$I$4:$I$150,0),COLUMN()-COLUMN($U142)),IFERROR(OFFSET('セット情報（イレギュラーサンプル）'!$N$2,MATCH($H147,BカートセットID入力!$L$4:$L$150,0),COLUMN()-COLUMN($U142)),""))))</f>
        <v/>
      </c>
      <c r="AB147" s="53" t="str">
        <f ca="1">IFERROR(OFFSET('セット情報(宅配便）'!$P$2,MATCH($H147,BカートセットID入力!$C$4:$C$150,0),COLUMN()-COLUMN($U142)),IFERROR(OFFSET('セット情報(業務便）'!$P$2,MATCH($H147,BカートセットID入力!$F$4:$F$150,0),COLUMN()-COLUMN($U142)),IFERROR(OFFSET('セット情報（サンプル）'!$N$2,MATCH($H147,BカートセットID入力!$I$4:$I$150,0),COLUMN()-COLUMN($U142)),IFERROR(OFFSET('セット情報（イレギュラーサンプル）'!$N$2,MATCH($H147,BカートセットID入力!$L$4:$L$150,0),COLUMN()-COLUMN($U142)),""))))</f>
        <v/>
      </c>
      <c r="AC147" s="53" t="str">
        <f ca="1">IFERROR(OFFSET('セット情報(宅配便）'!$P$2,MATCH($H147,BカートセットID入力!$C$4:$C$150,0),COLUMN()-COLUMN($U142)),IFERROR(OFFSET('セット情報(業務便）'!$P$2,MATCH($H147,BカートセットID入力!$F$4:$F$150,0),COLUMN()-COLUMN($U142)),IFERROR(OFFSET('セット情報（サンプル）'!$N$2,MATCH($H147,BカートセットID入力!$I$4:$I$150,0),COLUMN()-COLUMN($U142)),IFERROR(OFFSET('セット情報（イレギュラーサンプル）'!$N$2,MATCH($H147,BカートセットID入力!$L$4:$L$150,0),COLUMN()-COLUMN($U142)),""))))</f>
        <v/>
      </c>
      <c r="AD147" s="53" t="str">
        <f ca="1">IFERROR(OFFSET('セット情報(宅配便）'!$P$2,MATCH($H147,BカートセットID入力!$C$4:$C$150,0),COLUMN()-COLUMN($U142)),IFERROR(OFFSET('セット情報(業務便）'!$P$2,MATCH($H147,BカートセットID入力!$F$4:$F$150,0),COLUMN()-COLUMN($U142)),IFERROR(OFFSET('セット情報（サンプル）'!$N$2,MATCH($H147,BカートセットID入力!$I$4:$I$150,0),COLUMN()-COLUMN($U142)),IFERROR(OFFSET('セット情報（イレギュラーサンプル）'!$N$2,MATCH($H147,BカートセットID入力!$L$4:$L$150,0),COLUMN()-COLUMN($U142)),""))))</f>
        <v/>
      </c>
      <c r="AE147" s="53" t="str">
        <f ca="1">IFERROR(OFFSET('セット情報(宅配便）'!$P$2,MATCH($H147,BカートセットID入力!$C$4:$C$150,0),COLUMN()-COLUMN($U142)),IFERROR(OFFSET('セット情報(業務便）'!$P$2,MATCH($H147,BカートセットID入力!$F$4:$F$150,0),COLUMN()-COLUMN($U142)),IFERROR(OFFSET('セット情報（サンプル）'!$N$2,MATCH($H147,BカートセットID入力!$I$4:$I$150,0),COLUMN()-COLUMN($U142)),IFERROR(OFFSET('セット情報（イレギュラーサンプル）'!$N$2,MATCH($H147,BカートセットID入力!$L$4:$L$150,0),COLUMN()-COLUMN($U142)),""))))</f>
        <v/>
      </c>
      <c r="AF147" s="53" t="str">
        <f ca="1">IFERROR(OFFSET('セット情報(宅配便）'!$P$2,MATCH($H147,BカートセットID入力!$C$4:$C$150,0),COLUMN()-COLUMN($U142)),IFERROR(OFFSET('セット情報(業務便）'!$P$2,MATCH($H147,BカートセットID入力!$F$4:$F$150,0),COLUMN()-COLUMN($U142)),IFERROR(OFFSET('セット情報（サンプル）'!$N$2,MATCH($H147,BカートセットID入力!$I$4:$I$150,0),COLUMN()-COLUMN($U142)),IFERROR(OFFSET('セット情報（イレギュラーサンプル）'!$N$2,MATCH($H147,BカートセットID入力!$L$4:$L$150,0),COLUMN()-COLUMN($U142)),""))))</f>
        <v/>
      </c>
      <c r="AG147" s="53" t="str">
        <f ca="1">IFERROR(OFFSET('セット情報(宅配便）'!$P$2,MATCH($H147,BカートセットID入力!$C$4:$C$150,0),COLUMN()-COLUMN($U142)),IFERROR(OFFSET('セット情報(業務便）'!$P$2,MATCH($H147,BカートセットID入力!$F$4:$F$150,0),COLUMN()-COLUMN($U142)),IFERROR(OFFSET('セット情報（サンプル）'!$N$2,MATCH($H147,BカートセットID入力!$I$4:$I$150,0),COLUMN()-COLUMN($U142)),IFERROR(OFFSET('セット情報（イレギュラーサンプル）'!$N$2,MATCH($H147,BカートセットID入力!$L$4:$L$150,0),COLUMN()-COLUMN($U142)),""))))</f>
        <v/>
      </c>
      <c r="AH147" s="53" t="str">
        <f ca="1">IFERROR(OFFSET('セット情報(宅配便）'!$P$2,MATCH($H147,BカートセットID入力!$C$4:$C$150,0),COLUMN()-COLUMN($U142)),IFERROR(OFFSET('セット情報(業務便）'!$P$2,MATCH($H147,BカートセットID入力!$F$4:$F$150,0),COLUMN()-COLUMN($U142)),IFERROR(OFFSET('セット情報（サンプル）'!$N$2,MATCH($H147,BカートセットID入力!$I$4:$I$150,0),COLUMN()-COLUMN($U142)),IFERROR(OFFSET('セット情報（イレギュラーサンプル）'!$N$2,MATCH($H147,BカートセットID入力!$L$4:$L$150,0),COLUMN()-COLUMN($U142)),""))))</f>
        <v/>
      </c>
      <c r="AI147" s="53" t="str">
        <f ca="1">IFERROR(OFFSET('セット情報(宅配便）'!$P$2,MATCH($H147,BカートセットID入力!$C$4:$C$150,0),COLUMN()-COLUMN($U142)),IFERROR(OFFSET('セット情報(業務便）'!$P$2,MATCH($H147,BカートセットID入力!$F$4:$F$150,0),COLUMN()-COLUMN($U142)),IFERROR(OFFSET('セット情報（サンプル）'!$N$2,MATCH($H147,BカートセットID入力!$I$4:$I$150,0),COLUMN()-COLUMN($U142)),IFERROR(OFFSET('セット情報（イレギュラーサンプル）'!$N$2,MATCH($H147,BカートセットID入力!$L$4:$L$150,0),COLUMN()-COLUMN($U142)),""))))</f>
        <v/>
      </c>
      <c r="AJ147" s="53" t="str">
        <f ca="1">IFERROR(OFFSET('セット情報(宅配便）'!$P$2,MATCH($H147,BカートセットID入力!$C$4:$C$150,0),COLUMN()-COLUMN($U142)),IFERROR(OFFSET('セット情報(業務便）'!$P$2,MATCH($H147,BカートセットID入力!$F$4:$F$150,0),COLUMN()-COLUMN($U142)),IFERROR(OFFSET('セット情報（サンプル）'!$N$2,MATCH($H147,BカートセットID入力!$I$4:$I$150,0),COLUMN()-COLUMN($U142)),IFERROR(OFFSET('セット情報（イレギュラーサンプル）'!$N$2,MATCH($H147,BカートセットID入力!$L$4:$L$150,0),COLUMN()-COLUMN($U142)),""))))</f>
        <v/>
      </c>
      <c r="AK147" s="53" t="str">
        <f ca="1">IFERROR(OFFSET('セット情報(宅配便）'!$P$2,MATCH($H147,BカートセットID入力!$C$4:$C$150,0),COLUMN()-COLUMN($U142)),IFERROR(OFFSET('セット情報(業務便）'!$P$2,MATCH($H147,BカートセットID入力!$F$4:$F$150,0),COLUMN()-COLUMN($U142)),IFERROR(OFFSET('セット情報（サンプル）'!$N$2,MATCH($H147,BカートセットID入力!$I$4:$I$150,0),COLUMN()-COLUMN($U142)),IFERROR(OFFSET('セット情報（イレギュラーサンプル）'!$N$2,MATCH($H147,BカートセットID入力!$L$4:$L$150,0),COLUMN()-COLUMN($U142)),""))))</f>
        <v/>
      </c>
      <c r="AL147" s="53" t="str">
        <f ca="1">IFERROR(OFFSET('セット情報(宅配便）'!$P$2,MATCH($H147,BカートセットID入力!$C$4:$C$150,0),COLUMN()-COLUMN($U142)),IFERROR(OFFSET('セット情報(業務便）'!$P$2,MATCH($H147,BカートセットID入力!$F$4:$F$150,0),COLUMN()-COLUMN($U142)),IFERROR(OFFSET('セット情報（サンプル）'!$N$2,MATCH($H147,BカートセットID入力!$I$4:$I$150,0),COLUMN()-COLUMN($U142)),IFERROR(OFFSET('セット情報（イレギュラーサンプル）'!$N$2,MATCH($H147,BカートセットID入力!$L$4:$L$150,0),COLUMN()-COLUMN($U142)),""))))</f>
        <v/>
      </c>
      <c r="AM147" s="53" t="str">
        <f ca="1">IFERROR(OFFSET('セット情報(宅配便）'!$P$2,MATCH($H147,BカートセットID入力!$C$4:$C$150,0),COLUMN()-COLUMN($U142)),IFERROR(OFFSET('セット情報(業務便）'!$P$2,MATCH($H147,BカートセットID入力!$F$4:$F$150,0),COLUMN()-COLUMN($U142)),IFERROR(OFFSET('セット情報（サンプル）'!$N$2,MATCH($H147,BカートセットID入力!$I$4:$I$150,0),COLUMN()-COLUMN($U142)),IFERROR(OFFSET('セット情報（イレギュラーサンプル）'!$N$2,MATCH($H147,BカートセットID入力!$L$4:$L$150,0),COLUMN()-COLUMN($U142)),""))))</f>
        <v/>
      </c>
      <c r="AN147" s="53" t="str">
        <f ca="1">IFERROR(OFFSET('セット情報(宅配便）'!$P$2,MATCH($H147,BカートセットID入力!$C$4:$C$150,0),COLUMN()-COLUMN($U142)),IFERROR(OFFSET('セット情報(業務便）'!$P$2,MATCH($H147,BカートセットID入力!$F$4:$F$150,0),COLUMN()-COLUMN($U142)),IFERROR(OFFSET('セット情報（サンプル）'!$N$2,MATCH($H147,BカートセットID入力!$I$4:$I$150,0),COLUMN()-COLUMN($U142)),IFERROR(OFFSET('セット情報（イレギュラーサンプル）'!$N$2,MATCH($H147,BカートセットID入力!$L$4:$L$150,0),COLUMN()-COLUMN($U142)),""))))</f>
        <v/>
      </c>
      <c r="AO147" s="53" t="str">
        <f ca="1">IFERROR(OFFSET('セット情報(宅配便）'!$P$2,MATCH($H147,BカートセットID入力!$C$4:$C$150,0),COLUMN()-COLUMN($U142)),IFERROR(OFFSET('セット情報(業務便）'!$P$2,MATCH($H147,BカートセットID入力!$F$4:$F$150,0),COLUMN()-COLUMN($U142)),IFERROR(OFFSET('セット情報（サンプル）'!$N$2,MATCH($H147,BカートセットID入力!$I$4:$I$150,0),COLUMN()-COLUMN($U142)),IFERROR(OFFSET('セット情報（イレギュラーサンプル）'!$N$2,MATCH($H147,BカートセットID入力!$L$4:$L$150,0),COLUMN()-COLUMN($U142)),""))))</f>
        <v/>
      </c>
      <c r="AP147" s="53" t="str">
        <f ca="1">IFERROR(OFFSET('セット情報(宅配便）'!$P$2,MATCH($H147,BカートセットID入力!$C$4:$C$150,0),COLUMN()-COLUMN($U142)),IFERROR(OFFSET('セット情報(業務便）'!$P$2,MATCH($H147,BカートセットID入力!$F$4:$F$150,0),COLUMN()-COLUMN($U142)),IFERROR(OFFSET('セット情報（サンプル）'!$N$2,MATCH($H147,BカートセットID入力!$I$4:$I$150,0),COLUMN()-COLUMN($U142)),IFERROR(OFFSET('セット情報（イレギュラーサンプル）'!$N$2,MATCH($H147,BカートセットID入力!$L$4:$L$150,0),COLUMN()-COLUMN($U142)),""))))</f>
        <v/>
      </c>
      <c r="AQ147" s="53" t="str">
        <f ca="1">IFERROR(OFFSET('セット情報(宅配便）'!$P$2,MATCH($H147,BカートセットID入力!$C$4:$C$150,0),COLUMN()-COLUMN($U142)),IFERROR(OFFSET('セット情報(業務便）'!$P$2,MATCH($H147,BカートセットID入力!$F$4:$F$150,0),COLUMN()-COLUMN($U142)),IFERROR(OFFSET('セット情報（サンプル）'!$N$2,MATCH($H147,BカートセットID入力!$I$4:$I$150,0),COLUMN()-COLUMN($U142)),IFERROR(OFFSET('セット情報（イレギュラーサンプル）'!$N$2,MATCH($H147,BカートセットID入力!$L$4:$L$150,0),COLUMN()-COLUMN($U142)),""))))</f>
        <v/>
      </c>
      <c r="AR147" s="53" t="str">
        <f ca="1">IFERROR(OFFSET('セット情報(宅配便）'!$P$2,MATCH($H147,BカートセットID入力!$C$4:$C$150,0),COLUMN()-COLUMN($U142)),IFERROR(OFFSET('セット情報(業務便）'!$P$2,MATCH($H147,BカートセットID入力!$F$4:$F$150,0),COLUMN()-COLUMN($U142)),IFERROR(OFFSET('セット情報（サンプル）'!$N$2,MATCH($H147,BカートセットID入力!$I$4:$I$150,0),COLUMN()-COLUMN($U142)),IFERROR(OFFSET('セット情報（イレギュラーサンプル）'!$N$2,MATCH($H147,BカートセットID入力!$L$4:$L$150,0),COLUMN()-COLUMN($U142)),""))))</f>
        <v/>
      </c>
      <c r="AS147" s="53" t="str">
        <f ca="1">IFERROR(OFFSET('セット情報(宅配便）'!$P$2,MATCH($H147,BカートセットID入力!$C$4:$C$150,0),COLUMN()-COLUMN($U142)),IFERROR(OFFSET('セット情報(業務便）'!$P$2,MATCH($H147,BカートセットID入力!$F$4:$F$150,0),COLUMN()-COLUMN($U142)),IFERROR(OFFSET('セット情報（サンプル）'!$N$2,MATCH($H147,BカートセットID入力!$I$4:$I$150,0),COLUMN()-COLUMN($U142)),IFERROR(OFFSET('セット情報（イレギュラーサンプル）'!$N$2,MATCH($H147,BカートセットID入力!$L$4:$L$150,0),COLUMN()-COLUMN($U142)),""))))</f>
        <v/>
      </c>
      <c r="AT147" s="53" t="str">
        <f ca="1">IFERROR(OFFSET('セット情報(宅配便）'!$P$2,MATCH($H147,BカートセットID入力!$C$4:$C$150,0),COLUMN()-COLUMN($U142)),IFERROR(OFFSET('セット情報(業務便）'!$P$2,MATCH($H147,BカートセットID入力!$F$4:$F$150,0),COLUMN()-COLUMN($U142)),IFERROR(OFFSET('セット情報（サンプル）'!$N$2,MATCH($H147,BカートセットID入力!$I$4:$I$150,0),COLUMN()-COLUMN($U142)),IFERROR(OFFSET('セット情報（イレギュラーサンプル）'!$N$2,MATCH($H147,BカートセットID入力!$L$4:$L$150,0),COLUMN()-COLUMN($U142)),""))))</f>
        <v/>
      </c>
    </row>
    <row r="148" spans="1:46">
      <c r="A148" s="144"/>
      <c r="B148" s="53" t="str">
        <f>IF(ISBLANK(現行セット情報CSV!A148),"",現行セット情報CSV!A148)</f>
        <v/>
      </c>
      <c r="C148" s="53" t="str">
        <f>IF(ISBLANK(現行セット情報CSV!B148),"",現行セット情報CSV!B148)&amp;IFERROR(VLOOKUP(A148,上部フリースペースHTML!$A$3:$H$5,8,FALSE),"")</f>
        <v/>
      </c>
      <c r="D148" s="53" t="str">
        <f>IF(ISBLANK(現行セット情報CSV!C148),"",現行セット情報CSV!C148)</f>
        <v/>
      </c>
      <c r="E148" s="53" t="str">
        <f>IF(ISBLANK(現行セット情報CSV!D148),"",現行セット情報CSV!D148)</f>
        <v/>
      </c>
      <c r="F148" s="53" t="str">
        <f>IF(ISBLANK(現行セット情報CSV!E148),"",現行セット情報CSV!E148)</f>
        <v/>
      </c>
      <c r="G148" s="53" t="str">
        <f>IF(ISBLANK(現行セット情報CSV!F148),"",現行セット情報CSV!F148)</f>
        <v/>
      </c>
      <c r="H148" s="53" t="str">
        <f>IF(ISBLANK(現行セット情報CSV!G148),"",現行セット情報CSV!G148)</f>
        <v/>
      </c>
      <c r="I148" s="53" t="str">
        <f>IF(ISBLANK(現行セット情報CSV!H148),"",現行セット情報CSV!H148)</f>
        <v/>
      </c>
      <c r="J148" s="53" t="str">
        <f>IF(ISBLANK(現行セット情報CSV!I148),"",現行セット情報CSV!I148&amp;"("&amp;TEXT($J$2,"yyyy年m月")&amp;"納品から)")</f>
        <v/>
      </c>
      <c r="K148" s="53" t="str">
        <f>IF(ISBLANK(現行セット情報CSV!J148),"",現行セット情報CSV!J148)</f>
        <v/>
      </c>
      <c r="L148" s="53" t="str">
        <f>IF(ISBLANK(現行セット情報CSV!K148),"",現行セット情報CSV!K148)</f>
        <v/>
      </c>
      <c r="M148" s="53" t="str">
        <f>IF(ISBLANK(現行セット情報CSV!L148),"",現行セット情報CSV!L148)</f>
        <v/>
      </c>
      <c r="N148" s="53" t="str">
        <f>IF(ISBLANK(現行セット情報CSV!M148),"",現行セット情報CSV!M148)</f>
        <v/>
      </c>
      <c r="O148" s="53" t="str">
        <f>IF(ISBLANK(現行セット情報CSV!N148),"",現行セット情報CSV!N148)</f>
        <v/>
      </c>
      <c r="P148" s="53" t="str">
        <f>IF(ISBLANK(現行セット情報CSV!O148),"",現行セット情報CSV!O148)</f>
        <v/>
      </c>
      <c r="Q148" s="53" t="str">
        <f>IF(ISBLANK(現行セット情報CSV!P148),"",現行セット情報CSV!P148)</f>
        <v/>
      </c>
      <c r="R148" s="53" t="str">
        <f>IF(ISBLANK(現行セット情報CSV!Q148),"",現行セット情報CSV!Q148)</f>
        <v/>
      </c>
      <c r="S148" s="53" t="str">
        <f>IF(ISBLANK(現行セット情報CSV!R148),"",現行セット情報CSV!R148)</f>
        <v/>
      </c>
      <c r="T148" s="53" t="str">
        <f>IF(ISBLANK(現行セット情報CSV!S148),"",現行セット情報CSV!S148)</f>
        <v/>
      </c>
      <c r="U148" s="53" t="str">
        <f ca="1">IFERROR(OFFSET('セット情報(宅配便）'!$P$2,MATCH($H148,BカートセットID入力!$C$4:$C$150,0),COLUMN()-COLUMN($U143)),IFERROR(OFFSET('セット情報(業務便）'!$P$2,MATCH($H148,BカートセットID入力!$F$4:$F$150,0),COLUMN()-COLUMN($U143)),IFERROR(OFFSET('セット情報（サンプル）'!$N$2,MATCH($H148,BカートセットID入力!$I$4:$I$150,0),COLUMN()-COLUMN($U143)),IFERROR(OFFSET('セット情報（イレギュラーサンプル）'!$N$2,MATCH($H148,BカートセットID入力!$L$4:$L$150,0),COLUMN()-COLUMN($U143)),""))))</f>
        <v/>
      </c>
      <c r="V148" s="53" t="str">
        <f ca="1">IFERROR(OFFSET('セット情報(宅配便）'!$P$2,MATCH($H148,BカートセットID入力!$C$4:$C$150,0),COLUMN()-COLUMN($U143)),IFERROR(OFFSET('セット情報(業務便）'!$P$2,MATCH($H148,BカートセットID入力!$F$4:$F$150,0),COLUMN()-COLUMN($U143)),IFERROR(OFFSET('セット情報（サンプル）'!$N$2,MATCH($H148,BカートセットID入力!$I$4:$I$150,0),COLUMN()-COLUMN($U143)),IFERROR(OFFSET('セット情報（イレギュラーサンプル）'!$N$2,MATCH($H148,BカートセットID入力!$L$4:$L$150,0),COLUMN()-COLUMN($U143)),""))))</f>
        <v/>
      </c>
      <c r="W148" s="53" t="str">
        <f ca="1">IFERROR(OFFSET('セット情報(宅配便）'!$P$2,MATCH($H148,BカートセットID入力!$C$4:$C$150,0),COLUMN()-COLUMN($U143)),IFERROR(OFFSET('セット情報(業務便）'!$P$2,MATCH($H148,BカートセットID入力!$F$4:$F$150,0),COLUMN()-COLUMN($U143)),IFERROR(OFFSET('セット情報（サンプル）'!$N$2,MATCH($H148,BカートセットID入力!$I$4:$I$150,0),COLUMN()-COLUMN($U143)),IFERROR(OFFSET('セット情報（イレギュラーサンプル）'!$N$2,MATCH($H148,BカートセットID入力!$L$4:$L$150,0),COLUMN()-COLUMN($U143)),""))))</f>
        <v/>
      </c>
      <c r="X148" s="53" t="str">
        <f ca="1">IFERROR(OFFSET('セット情報(宅配便）'!$P$2,MATCH($H148,BカートセットID入力!$C$4:$C$150,0),COLUMN()-COLUMN($U143)),IFERROR(OFFSET('セット情報(業務便）'!$P$2,MATCH($H148,BカートセットID入力!$F$4:$F$150,0),COLUMN()-COLUMN($U143)),IFERROR(OFFSET('セット情報（サンプル）'!$N$2,MATCH($H148,BカートセットID入力!$I$4:$I$150,0),COLUMN()-COLUMN($U143)),IFERROR(OFFSET('セット情報（イレギュラーサンプル）'!$N$2,MATCH($H148,BカートセットID入力!$L$4:$L$150,0),COLUMN()-COLUMN($U143)),""))))</f>
        <v/>
      </c>
      <c r="Y148" s="53" t="str">
        <f ca="1">IFERROR(OFFSET('セット情報(宅配便）'!$P$2,MATCH($H148,BカートセットID入力!$C$4:$C$150,0),COLUMN()-COLUMN($U143)),IFERROR(OFFSET('セット情報(業務便）'!$P$2,MATCH($H148,BカートセットID入力!$F$4:$F$150,0),COLUMN()-COLUMN($U143)),IFERROR(OFFSET('セット情報（サンプル）'!$N$2,MATCH($H148,BカートセットID入力!$I$4:$I$150,0),COLUMN()-COLUMN($U143)),IFERROR(OFFSET('セット情報（イレギュラーサンプル）'!$N$2,MATCH($H148,BカートセットID入力!$L$4:$L$150,0),COLUMN()-COLUMN($U143)),""))))</f>
        <v/>
      </c>
      <c r="Z148" s="53" t="str">
        <f ca="1">IFERROR(OFFSET('セット情報(宅配便）'!$P$2,MATCH($H148,BカートセットID入力!$C$4:$C$150,0),COLUMN()-COLUMN($U143)),IFERROR(OFFSET('セット情報(業務便）'!$P$2,MATCH($H148,BカートセットID入力!$F$4:$F$150,0),COLUMN()-COLUMN($U143)),IFERROR(OFFSET('セット情報（サンプル）'!$N$2,MATCH($H148,BカートセットID入力!$I$4:$I$150,0),COLUMN()-COLUMN($U143)),IFERROR(OFFSET('セット情報（イレギュラーサンプル）'!$N$2,MATCH($H148,BカートセットID入力!$L$4:$L$150,0),COLUMN()-COLUMN($U143)),""))))</f>
        <v/>
      </c>
      <c r="AA148" s="53" t="str">
        <f ca="1">IFERROR(OFFSET('セット情報(宅配便）'!$P$2,MATCH($H148,BカートセットID入力!$C$4:$C$150,0),COLUMN()-COLUMN($U143)),IFERROR(OFFSET('セット情報(業務便）'!$P$2,MATCH($H148,BカートセットID入力!$F$4:$F$150,0),COLUMN()-COLUMN($U143)),IFERROR(OFFSET('セット情報（サンプル）'!$N$2,MATCH($H148,BカートセットID入力!$I$4:$I$150,0),COLUMN()-COLUMN($U143)),IFERROR(OFFSET('セット情報（イレギュラーサンプル）'!$N$2,MATCH($H148,BカートセットID入力!$L$4:$L$150,0),COLUMN()-COLUMN($U143)),""))))</f>
        <v/>
      </c>
      <c r="AB148" s="53" t="str">
        <f ca="1">IFERROR(OFFSET('セット情報(宅配便）'!$P$2,MATCH($H148,BカートセットID入力!$C$4:$C$150,0),COLUMN()-COLUMN($U143)),IFERROR(OFFSET('セット情報(業務便）'!$P$2,MATCH($H148,BカートセットID入力!$F$4:$F$150,0),COLUMN()-COLUMN($U143)),IFERROR(OFFSET('セット情報（サンプル）'!$N$2,MATCH($H148,BカートセットID入力!$I$4:$I$150,0),COLUMN()-COLUMN($U143)),IFERROR(OFFSET('セット情報（イレギュラーサンプル）'!$N$2,MATCH($H148,BカートセットID入力!$L$4:$L$150,0),COLUMN()-COLUMN($U143)),""))))</f>
        <v/>
      </c>
      <c r="AC148" s="53" t="str">
        <f ca="1">IFERROR(OFFSET('セット情報(宅配便）'!$P$2,MATCH($H148,BカートセットID入力!$C$4:$C$150,0),COLUMN()-COLUMN($U143)),IFERROR(OFFSET('セット情報(業務便）'!$P$2,MATCH($H148,BカートセットID入力!$F$4:$F$150,0),COLUMN()-COLUMN($U143)),IFERROR(OFFSET('セット情報（サンプル）'!$N$2,MATCH($H148,BカートセットID入力!$I$4:$I$150,0),COLUMN()-COLUMN($U143)),IFERROR(OFFSET('セット情報（イレギュラーサンプル）'!$N$2,MATCH($H148,BカートセットID入力!$L$4:$L$150,0),COLUMN()-COLUMN($U143)),""))))</f>
        <v/>
      </c>
      <c r="AD148" s="53" t="str">
        <f ca="1">IFERROR(OFFSET('セット情報(宅配便）'!$P$2,MATCH($H148,BカートセットID入力!$C$4:$C$150,0),COLUMN()-COLUMN($U143)),IFERROR(OFFSET('セット情報(業務便）'!$P$2,MATCH($H148,BカートセットID入力!$F$4:$F$150,0),COLUMN()-COLUMN($U143)),IFERROR(OFFSET('セット情報（サンプル）'!$N$2,MATCH($H148,BカートセットID入力!$I$4:$I$150,0),COLUMN()-COLUMN($U143)),IFERROR(OFFSET('セット情報（イレギュラーサンプル）'!$N$2,MATCH($H148,BカートセットID入力!$L$4:$L$150,0),COLUMN()-COLUMN($U143)),""))))</f>
        <v/>
      </c>
      <c r="AE148" s="53" t="str">
        <f ca="1">IFERROR(OFFSET('セット情報(宅配便）'!$P$2,MATCH($H148,BカートセットID入力!$C$4:$C$150,0),COLUMN()-COLUMN($U143)),IFERROR(OFFSET('セット情報(業務便）'!$P$2,MATCH($H148,BカートセットID入力!$F$4:$F$150,0),COLUMN()-COLUMN($U143)),IFERROR(OFFSET('セット情報（サンプル）'!$N$2,MATCH($H148,BカートセットID入力!$I$4:$I$150,0),COLUMN()-COLUMN($U143)),IFERROR(OFFSET('セット情報（イレギュラーサンプル）'!$N$2,MATCH($H148,BカートセットID入力!$L$4:$L$150,0),COLUMN()-COLUMN($U143)),""))))</f>
        <v/>
      </c>
      <c r="AF148" s="53" t="str">
        <f ca="1">IFERROR(OFFSET('セット情報(宅配便）'!$P$2,MATCH($H148,BカートセットID入力!$C$4:$C$150,0),COLUMN()-COLUMN($U143)),IFERROR(OFFSET('セット情報(業務便）'!$P$2,MATCH($H148,BカートセットID入力!$F$4:$F$150,0),COLUMN()-COLUMN($U143)),IFERROR(OFFSET('セット情報（サンプル）'!$N$2,MATCH($H148,BカートセットID入力!$I$4:$I$150,0),COLUMN()-COLUMN($U143)),IFERROR(OFFSET('セット情報（イレギュラーサンプル）'!$N$2,MATCH($H148,BカートセットID入力!$L$4:$L$150,0),COLUMN()-COLUMN($U143)),""))))</f>
        <v/>
      </c>
      <c r="AG148" s="53" t="str">
        <f ca="1">IFERROR(OFFSET('セット情報(宅配便）'!$P$2,MATCH($H148,BカートセットID入力!$C$4:$C$150,0),COLUMN()-COLUMN($U143)),IFERROR(OFFSET('セット情報(業務便）'!$P$2,MATCH($H148,BカートセットID入力!$F$4:$F$150,0),COLUMN()-COLUMN($U143)),IFERROR(OFFSET('セット情報（サンプル）'!$N$2,MATCH($H148,BカートセットID入力!$I$4:$I$150,0),COLUMN()-COLUMN($U143)),IFERROR(OFFSET('セット情報（イレギュラーサンプル）'!$N$2,MATCH($H148,BカートセットID入力!$L$4:$L$150,0),COLUMN()-COLUMN($U143)),""))))</f>
        <v/>
      </c>
      <c r="AH148" s="53" t="str">
        <f ca="1">IFERROR(OFFSET('セット情報(宅配便）'!$P$2,MATCH($H148,BカートセットID入力!$C$4:$C$150,0),COLUMN()-COLUMN($U143)),IFERROR(OFFSET('セット情報(業務便）'!$P$2,MATCH($H148,BカートセットID入力!$F$4:$F$150,0),COLUMN()-COLUMN($U143)),IFERROR(OFFSET('セット情報（サンプル）'!$N$2,MATCH($H148,BカートセットID入力!$I$4:$I$150,0),COLUMN()-COLUMN($U143)),IFERROR(OFFSET('セット情報（イレギュラーサンプル）'!$N$2,MATCH($H148,BカートセットID入力!$L$4:$L$150,0),COLUMN()-COLUMN($U143)),""))))</f>
        <v/>
      </c>
      <c r="AI148" s="53" t="str">
        <f ca="1">IFERROR(OFFSET('セット情報(宅配便）'!$P$2,MATCH($H148,BカートセットID入力!$C$4:$C$150,0),COLUMN()-COLUMN($U143)),IFERROR(OFFSET('セット情報(業務便）'!$P$2,MATCH($H148,BカートセットID入力!$F$4:$F$150,0),COLUMN()-COLUMN($U143)),IFERROR(OFFSET('セット情報（サンプル）'!$N$2,MATCH($H148,BカートセットID入力!$I$4:$I$150,0),COLUMN()-COLUMN($U143)),IFERROR(OFFSET('セット情報（イレギュラーサンプル）'!$N$2,MATCH($H148,BカートセットID入力!$L$4:$L$150,0),COLUMN()-COLUMN($U143)),""))))</f>
        <v/>
      </c>
      <c r="AJ148" s="53" t="str">
        <f ca="1">IFERROR(OFFSET('セット情報(宅配便）'!$P$2,MATCH($H148,BカートセットID入力!$C$4:$C$150,0),COLUMN()-COLUMN($U143)),IFERROR(OFFSET('セット情報(業務便）'!$P$2,MATCH($H148,BカートセットID入力!$F$4:$F$150,0),COLUMN()-COLUMN($U143)),IFERROR(OFFSET('セット情報（サンプル）'!$N$2,MATCH($H148,BカートセットID入力!$I$4:$I$150,0),COLUMN()-COLUMN($U143)),IFERROR(OFFSET('セット情報（イレギュラーサンプル）'!$N$2,MATCH($H148,BカートセットID入力!$L$4:$L$150,0),COLUMN()-COLUMN($U143)),""))))</f>
        <v/>
      </c>
      <c r="AK148" s="53" t="str">
        <f ca="1">IFERROR(OFFSET('セット情報(宅配便）'!$P$2,MATCH($H148,BカートセットID入力!$C$4:$C$150,0),COLUMN()-COLUMN($U143)),IFERROR(OFFSET('セット情報(業務便）'!$P$2,MATCH($H148,BカートセットID入力!$F$4:$F$150,0),COLUMN()-COLUMN($U143)),IFERROR(OFFSET('セット情報（サンプル）'!$N$2,MATCH($H148,BカートセットID入力!$I$4:$I$150,0),COLUMN()-COLUMN($U143)),IFERROR(OFFSET('セット情報（イレギュラーサンプル）'!$N$2,MATCH($H148,BカートセットID入力!$L$4:$L$150,0),COLUMN()-COLUMN($U143)),""))))</f>
        <v/>
      </c>
      <c r="AL148" s="53" t="str">
        <f ca="1">IFERROR(OFFSET('セット情報(宅配便）'!$P$2,MATCH($H148,BカートセットID入力!$C$4:$C$150,0),COLUMN()-COLUMN($U143)),IFERROR(OFFSET('セット情報(業務便）'!$P$2,MATCH($H148,BカートセットID入力!$F$4:$F$150,0),COLUMN()-COLUMN($U143)),IFERROR(OFFSET('セット情報（サンプル）'!$N$2,MATCH($H148,BカートセットID入力!$I$4:$I$150,0),COLUMN()-COLUMN($U143)),IFERROR(OFFSET('セット情報（イレギュラーサンプル）'!$N$2,MATCH($H148,BカートセットID入力!$L$4:$L$150,0),COLUMN()-COLUMN($U143)),""))))</f>
        <v/>
      </c>
      <c r="AM148" s="53" t="str">
        <f ca="1">IFERROR(OFFSET('セット情報(宅配便）'!$P$2,MATCH($H148,BカートセットID入力!$C$4:$C$150,0),COLUMN()-COLUMN($U143)),IFERROR(OFFSET('セット情報(業務便）'!$P$2,MATCH($H148,BカートセットID入力!$F$4:$F$150,0),COLUMN()-COLUMN($U143)),IFERROR(OFFSET('セット情報（サンプル）'!$N$2,MATCH($H148,BカートセットID入力!$I$4:$I$150,0),COLUMN()-COLUMN($U143)),IFERROR(OFFSET('セット情報（イレギュラーサンプル）'!$N$2,MATCH($H148,BカートセットID入力!$L$4:$L$150,0),COLUMN()-COLUMN($U143)),""))))</f>
        <v/>
      </c>
      <c r="AN148" s="53" t="str">
        <f ca="1">IFERROR(OFFSET('セット情報(宅配便）'!$P$2,MATCH($H148,BカートセットID入力!$C$4:$C$150,0),COLUMN()-COLUMN($U143)),IFERROR(OFFSET('セット情報(業務便）'!$P$2,MATCH($H148,BカートセットID入力!$F$4:$F$150,0),COLUMN()-COLUMN($U143)),IFERROR(OFFSET('セット情報（サンプル）'!$N$2,MATCH($H148,BカートセットID入力!$I$4:$I$150,0),COLUMN()-COLUMN($U143)),IFERROR(OFFSET('セット情報（イレギュラーサンプル）'!$N$2,MATCH($H148,BカートセットID入力!$L$4:$L$150,0),COLUMN()-COLUMN($U143)),""))))</f>
        <v/>
      </c>
      <c r="AO148" s="53" t="str">
        <f ca="1">IFERROR(OFFSET('セット情報(宅配便）'!$P$2,MATCH($H148,BカートセットID入力!$C$4:$C$150,0),COLUMN()-COLUMN($U143)),IFERROR(OFFSET('セット情報(業務便）'!$P$2,MATCH($H148,BカートセットID入力!$F$4:$F$150,0),COLUMN()-COLUMN($U143)),IFERROR(OFFSET('セット情報（サンプル）'!$N$2,MATCH($H148,BカートセットID入力!$I$4:$I$150,0),COLUMN()-COLUMN($U143)),IFERROR(OFFSET('セット情報（イレギュラーサンプル）'!$N$2,MATCH($H148,BカートセットID入力!$L$4:$L$150,0),COLUMN()-COLUMN($U143)),""))))</f>
        <v/>
      </c>
      <c r="AP148" s="53" t="str">
        <f ca="1">IFERROR(OFFSET('セット情報(宅配便）'!$P$2,MATCH($H148,BカートセットID入力!$C$4:$C$150,0),COLUMN()-COLUMN($U143)),IFERROR(OFFSET('セット情報(業務便）'!$P$2,MATCH($H148,BカートセットID入力!$F$4:$F$150,0),COLUMN()-COLUMN($U143)),IFERROR(OFFSET('セット情報（サンプル）'!$N$2,MATCH($H148,BカートセットID入力!$I$4:$I$150,0),COLUMN()-COLUMN($U143)),IFERROR(OFFSET('セット情報（イレギュラーサンプル）'!$N$2,MATCH($H148,BカートセットID入力!$L$4:$L$150,0),COLUMN()-COLUMN($U143)),""))))</f>
        <v/>
      </c>
      <c r="AQ148" s="53" t="str">
        <f ca="1">IFERROR(OFFSET('セット情報(宅配便）'!$P$2,MATCH($H148,BカートセットID入力!$C$4:$C$150,0),COLUMN()-COLUMN($U143)),IFERROR(OFFSET('セット情報(業務便）'!$P$2,MATCH($H148,BカートセットID入力!$F$4:$F$150,0),COLUMN()-COLUMN($U143)),IFERROR(OFFSET('セット情報（サンプル）'!$N$2,MATCH($H148,BカートセットID入力!$I$4:$I$150,0),COLUMN()-COLUMN($U143)),IFERROR(OFFSET('セット情報（イレギュラーサンプル）'!$N$2,MATCH($H148,BカートセットID入力!$L$4:$L$150,0),COLUMN()-COLUMN($U143)),""))))</f>
        <v/>
      </c>
      <c r="AR148" s="53" t="str">
        <f ca="1">IFERROR(OFFSET('セット情報(宅配便）'!$P$2,MATCH($H148,BカートセットID入力!$C$4:$C$150,0),COLUMN()-COLUMN($U143)),IFERROR(OFFSET('セット情報(業務便）'!$P$2,MATCH($H148,BカートセットID入力!$F$4:$F$150,0),COLUMN()-COLUMN($U143)),IFERROR(OFFSET('セット情報（サンプル）'!$N$2,MATCH($H148,BカートセットID入力!$I$4:$I$150,0),COLUMN()-COLUMN($U143)),IFERROR(OFFSET('セット情報（イレギュラーサンプル）'!$N$2,MATCH($H148,BカートセットID入力!$L$4:$L$150,0),COLUMN()-COLUMN($U143)),""))))</f>
        <v/>
      </c>
      <c r="AS148" s="53" t="str">
        <f ca="1">IFERROR(OFFSET('セット情報(宅配便）'!$P$2,MATCH($H148,BカートセットID入力!$C$4:$C$150,0),COLUMN()-COLUMN($U143)),IFERROR(OFFSET('セット情報(業務便）'!$P$2,MATCH($H148,BカートセットID入力!$F$4:$F$150,0),COLUMN()-COLUMN($U143)),IFERROR(OFFSET('セット情報（サンプル）'!$N$2,MATCH($H148,BカートセットID入力!$I$4:$I$150,0),COLUMN()-COLUMN($U143)),IFERROR(OFFSET('セット情報（イレギュラーサンプル）'!$N$2,MATCH($H148,BカートセットID入力!$L$4:$L$150,0),COLUMN()-COLUMN($U143)),""))))</f>
        <v/>
      </c>
      <c r="AT148" s="53" t="str">
        <f ca="1">IFERROR(OFFSET('セット情報(宅配便）'!$P$2,MATCH($H148,BカートセットID入力!$C$4:$C$150,0),COLUMN()-COLUMN($U143)),IFERROR(OFFSET('セット情報(業務便）'!$P$2,MATCH($H148,BカートセットID入力!$F$4:$F$150,0),COLUMN()-COLUMN($U143)),IFERROR(OFFSET('セット情報（サンプル）'!$N$2,MATCH($H148,BカートセットID入力!$I$4:$I$150,0),COLUMN()-COLUMN($U143)),IFERROR(OFFSET('セット情報（イレギュラーサンプル）'!$N$2,MATCH($H148,BカートセットID入力!$L$4:$L$150,0),COLUMN()-COLUMN($U143)),""))))</f>
        <v/>
      </c>
    </row>
    <row r="149" spans="1:46">
      <c r="A149" s="144"/>
      <c r="B149" s="53" t="str">
        <f>IF(ISBLANK(現行セット情報CSV!A149),"",現行セット情報CSV!A149)</f>
        <v/>
      </c>
      <c r="C149" s="53" t="str">
        <f>IF(ISBLANK(現行セット情報CSV!B149),"",現行セット情報CSV!B149)&amp;IFERROR(VLOOKUP(A149,上部フリースペースHTML!$A$3:$H$5,8,FALSE),"")</f>
        <v/>
      </c>
      <c r="D149" s="53" t="str">
        <f>IF(ISBLANK(現行セット情報CSV!C149),"",現行セット情報CSV!C149)</f>
        <v/>
      </c>
      <c r="E149" s="53" t="str">
        <f>IF(ISBLANK(現行セット情報CSV!D149),"",現行セット情報CSV!D149)</f>
        <v/>
      </c>
      <c r="F149" s="53" t="str">
        <f>IF(ISBLANK(現行セット情報CSV!E149),"",現行セット情報CSV!E149)</f>
        <v/>
      </c>
      <c r="G149" s="53" t="str">
        <f>IF(ISBLANK(現行セット情報CSV!F149),"",現行セット情報CSV!F149)</f>
        <v/>
      </c>
      <c r="H149" s="53" t="str">
        <f>IF(ISBLANK(現行セット情報CSV!G149),"",現行セット情報CSV!G149)</f>
        <v/>
      </c>
      <c r="I149" s="53" t="str">
        <f>IF(ISBLANK(現行セット情報CSV!H149),"",現行セット情報CSV!H149)</f>
        <v/>
      </c>
      <c r="J149" s="53" t="str">
        <f>IF(ISBLANK(現行セット情報CSV!I149),"",現行セット情報CSV!I149&amp;"("&amp;TEXT($J$2,"yyyy年m月")&amp;"納品から)")</f>
        <v/>
      </c>
      <c r="K149" s="53" t="str">
        <f>IF(ISBLANK(現行セット情報CSV!J149),"",現行セット情報CSV!J149)</f>
        <v/>
      </c>
      <c r="L149" s="53" t="str">
        <f>IF(ISBLANK(現行セット情報CSV!K149),"",現行セット情報CSV!K149)</f>
        <v/>
      </c>
      <c r="M149" s="53" t="str">
        <f>IF(ISBLANK(現行セット情報CSV!L149),"",現行セット情報CSV!L149)</f>
        <v/>
      </c>
      <c r="N149" s="53" t="str">
        <f>IF(ISBLANK(現行セット情報CSV!M149),"",現行セット情報CSV!M149)</f>
        <v/>
      </c>
      <c r="O149" s="53" t="str">
        <f>IF(ISBLANK(現行セット情報CSV!N149),"",現行セット情報CSV!N149)</f>
        <v/>
      </c>
      <c r="P149" s="53" t="str">
        <f>IF(ISBLANK(現行セット情報CSV!O149),"",現行セット情報CSV!O149)</f>
        <v/>
      </c>
      <c r="Q149" s="53" t="str">
        <f>IF(ISBLANK(現行セット情報CSV!P149),"",現行セット情報CSV!P149)</f>
        <v/>
      </c>
      <c r="R149" s="53" t="str">
        <f>IF(ISBLANK(現行セット情報CSV!Q149),"",現行セット情報CSV!Q149)</f>
        <v/>
      </c>
      <c r="S149" s="53" t="str">
        <f>IF(ISBLANK(現行セット情報CSV!R149),"",現行セット情報CSV!R149)</f>
        <v/>
      </c>
      <c r="T149" s="53" t="str">
        <f>IF(ISBLANK(現行セット情報CSV!S149),"",現行セット情報CSV!S149)</f>
        <v/>
      </c>
      <c r="U149" s="53" t="str">
        <f ca="1">IFERROR(OFFSET('セット情報(宅配便）'!$P$2,MATCH($H149,BカートセットID入力!$C$4:$C$150,0),COLUMN()-COLUMN($U144)),IFERROR(OFFSET('セット情報(業務便）'!$P$2,MATCH($H149,BカートセットID入力!$F$4:$F$150,0),COLUMN()-COLUMN($U144)),IFERROR(OFFSET('セット情報（サンプル）'!$N$2,MATCH($H149,BカートセットID入力!$I$4:$I$150,0),COLUMN()-COLUMN($U144)),IFERROR(OFFSET('セット情報（イレギュラーサンプル）'!$N$2,MATCH($H149,BカートセットID入力!$L$4:$L$150,0),COLUMN()-COLUMN($U144)),""))))</f>
        <v/>
      </c>
      <c r="V149" s="53" t="str">
        <f ca="1">IFERROR(OFFSET('セット情報(宅配便）'!$P$2,MATCH($H149,BカートセットID入力!$C$4:$C$150,0),COLUMN()-COLUMN($U144)),IFERROR(OFFSET('セット情報(業務便）'!$P$2,MATCH($H149,BカートセットID入力!$F$4:$F$150,0),COLUMN()-COLUMN($U144)),IFERROR(OFFSET('セット情報（サンプル）'!$N$2,MATCH($H149,BカートセットID入力!$I$4:$I$150,0),COLUMN()-COLUMN($U144)),IFERROR(OFFSET('セット情報（イレギュラーサンプル）'!$N$2,MATCH($H149,BカートセットID入力!$L$4:$L$150,0),COLUMN()-COLUMN($U144)),""))))</f>
        <v/>
      </c>
      <c r="W149" s="53" t="str">
        <f ca="1">IFERROR(OFFSET('セット情報(宅配便）'!$P$2,MATCH($H149,BカートセットID入力!$C$4:$C$150,0),COLUMN()-COLUMN($U144)),IFERROR(OFFSET('セット情報(業務便）'!$P$2,MATCH($H149,BカートセットID入力!$F$4:$F$150,0),COLUMN()-COLUMN($U144)),IFERROR(OFFSET('セット情報（サンプル）'!$N$2,MATCH($H149,BカートセットID入力!$I$4:$I$150,0),COLUMN()-COLUMN($U144)),IFERROR(OFFSET('セット情報（イレギュラーサンプル）'!$N$2,MATCH($H149,BカートセットID入力!$L$4:$L$150,0),COLUMN()-COLUMN($U144)),""))))</f>
        <v/>
      </c>
      <c r="X149" s="53" t="str">
        <f ca="1">IFERROR(OFFSET('セット情報(宅配便）'!$P$2,MATCH($H149,BカートセットID入力!$C$4:$C$150,0),COLUMN()-COLUMN($U144)),IFERROR(OFFSET('セット情報(業務便）'!$P$2,MATCH($H149,BカートセットID入力!$F$4:$F$150,0),COLUMN()-COLUMN($U144)),IFERROR(OFFSET('セット情報（サンプル）'!$N$2,MATCH($H149,BカートセットID入力!$I$4:$I$150,0),COLUMN()-COLUMN($U144)),IFERROR(OFFSET('セット情報（イレギュラーサンプル）'!$N$2,MATCH($H149,BカートセットID入力!$L$4:$L$150,0),COLUMN()-COLUMN($U144)),""))))</f>
        <v/>
      </c>
      <c r="Y149" s="53" t="str">
        <f ca="1">IFERROR(OFFSET('セット情報(宅配便）'!$P$2,MATCH($H149,BカートセットID入力!$C$4:$C$150,0),COLUMN()-COLUMN($U144)),IFERROR(OFFSET('セット情報(業務便）'!$P$2,MATCH($H149,BカートセットID入力!$F$4:$F$150,0),COLUMN()-COLUMN($U144)),IFERROR(OFFSET('セット情報（サンプル）'!$N$2,MATCH($H149,BカートセットID入力!$I$4:$I$150,0),COLUMN()-COLUMN($U144)),IFERROR(OFFSET('セット情報（イレギュラーサンプル）'!$N$2,MATCH($H149,BカートセットID入力!$L$4:$L$150,0),COLUMN()-COLUMN($U144)),""))))</f>
        <v/>
      </c>
      <c r="Z149" s="53" t="str">
        <f ca="1">IFERROR(OFFSET('セット情報(宅配便）'!$P$2,MATCH($H149,BカートセットID入力!$C$4:$C$150,0),COLUMN()-COLUMN($U144)),IFERROR(OFFSET('セット情報(業務便）'!$P$2,MATCH($H149,BカートセットID入力!$F$4:$F$150,0),COLUMN()-COLUMN($U144)),IFERROR(OFFSET('セット情報（サンプル）'!$N$2,MATCH($H149,BカートセットID入力!$I$4:$I$150,0),COLUMN()-COLUMN($U144)),IFERROR(OFFSET('セット情報（イレギュラーサンプル）'!$N$2,MATCH($H149,BカートセットID入力!$L$4:$L$150,0),COLUMN()-COLUMN($U144)),""))))</f>
        <v/>
      </c>
      <c r="AA149" s="53" t="str">
        <f ca="1">IFERROR(OFFSET('セット情報(宅配便）'!$P$2,MATCH($H149,BカートセットID入力!$C$4:$C$150,0),COLUMN()-COLUMN($U144)),IFERROR(OFFSET('セット情報(業務便）'!$P$2,MATCH($H149,BカートセットID入力!$F$4:$F$150,0),COLUMN()-COLUMN($U144)),IFERROR(OFFSET('セット情報（サンプル）'!$N$2,MATCH($H149,BカートセットID入力!$I$4:$I$150,0),COLUMN()-COLUMN($U144)),IFERROR(OFFSET('セット情報（イレギュラーサンプル）'!$N$2,MATCH($H149,BカートセットID入力!$L$4:$L$150,0),COLUMN()-COLUMN($U144)),""))))</f>
        <v/>
      </c>
      <c r="AB149" s="53" t="str">
        <f ca="1">IFERROR(OFFSET('セット情報(宅配便）'!$P$2,MATCH($H149,BカートセットID入力!$C$4:$C$150,0),COLUMN()-COLUMN($U144)),IFERROR(OFFSET('セット情報(業務便）'!$P$2,MATCH($H149,BカートセットID入力!$F$4:$F$150,0),COLUMN()-COLUMN($U144)),IFERROR(OFFSET('セット情報（サンプル）'!$N$2,MATCH($H149,BカートセットID入力!$I$4:$I$150,0),COLUMN()-COLUMN($U144)),IFERROR(OFFSET('セット情報（イレギュラーサンプル）'!$N$2,MATCH($H149,BカートセットID入力!$L$4:$L$150,0),COLUMN()-COLUMN($U144)),""))))</f>
        <v/>
      </c>
      <c r="AC149" s="53" t="str">
        <f ca="1">IFERROR(OFFSET('セット情報(宅配便）'!$P$2,MATCH($H149,BカートセットID入力!$C$4:$C$150,0),COLUMN()-COLUMN($U144)),IFERROR(OFFSET('セット情報(業務便）'!$P$2,MATCH($H149,BカートセットID入力!$F$4:$F$150,0),COLUMN()-COLUMN($U144)),IFERROR(OFFSET('セット情報（サンプル）'!$N$2,MATCH($H149,BカートセットID入力!$I$4:$I$150,0),COLUMN()-COLUMN($U144)),IFERROR(OFFSET('セット情報（イレギュラーサンプル）'!$N$2,MATCH($H149,BカートセットID入力!$L$4:$L$150,0),COLUMN()-COLUMN($U144)),""))))</f>
        <v/>
      </c>
      <c r="AD149" s="53" t="str">
        <f ca="1">IFERROR(OFFSET('セット情報(宅配便）'!$P$2,MATCH($H149,BカートセットID入力!$C$4:$C$150,0),COLUMN()-COLUMN($U144)),IFERROR(OFFSET('セット情報(業務便）'!$P$2,MATCH($H149,BカートセットID入力!$F$4:$F$150,0),COLUMN()-COLUMN($U144)),IFERROR(OFFSET('セット情報（サンプル）'!$N$2,MATCH($H149,BカートセットID入力!$I$4:$I$150,0),COLUMN()-COLUMN($U144)),IFERROR(OFFSET('セット情報（イレギュラーサンプル）'!$N$2,MATCH($H149,BカートセットID入力!$L$4:$L$150,0),COLUMN()-COLUMN($U144)),""))))</f>
        <v/>
      </c>
      <c r="AE149" s="53" t="str">
        <f ca="1">IFERROR(OFFSET('セット情報(宅配便）'!$P$2,MATCH($H149,BカートセットID入力!$C$4:$C$150,0),COLUMN()-COLUMN($U144)),IFERROR(OFFSET('セット情報(業務便）'!$P$2,MATCH($H149,BカートセットID入力!$F$4:$F$150,0),COLUMN()-COLUMN($U144)),IFERROR(OFFSET('セット情報（サンプル）'!$N$2,MATCH($H149,BカートセットID入力!$I$4:$I$150,0),COLUMN()-COLUMN($U144)),IFERROR(OFFSET('セット情報（イレギュラーサンプル）'!$N$2,MATCH($H149,BカートセットID入力!$L$4:$L$150,0),COLUMN()-COLUMN($U144)),""))))</f>
        <v/>
      </c>
      <c r="AF149" s="53" t="str">
        <f ca="1">IFERROR(OFFSET('セット情報(宅配便）'!$P$2,MATCH($H149,BカートセットID入力!$C$4:$C$150,0),COLUMN()-COLUMN($U144)),IFERROR(OFFSET('セット情報(業務便）'!$P$2,MATCH($H149,BカートセットID入力!$F$4:$F$150,0),COLUMN()-COLUMN($U144)),IFERROR(OFFSET('セット情報（サンプル）'!$N$2,MATCH($H149,BカートセットID入力!$I$4:$I$150,0),COLUMN()-COLUMN($U144)),IFERROR(OFFSET('セット情報（イレギュラーサンプル）'!$N$2,MATCH($H149,BカートセットID入力!$L$4:$L$150,0),COLUMN()-COLUMN($U144)),""))))</f>
        <v/>
      </c>
      <c r="AG149" s="53" t="str">
        <f ca="1">IFERROR(OFFSET('セット情報(宅配便）'!$P$2,MATCH($H149,BカートセットID入力!$C$4:$C$150,0),COLUMN()-COLUMN($U144)),IFERROR(OFFSET('セット情報(業務便）'!$P$2,MATCH($H149,BカートセットID入力!$F$4:$F$150,0),COLUMN()-COLUMN($U144)),IFERROR(OFFSET('セット情報（サンプル）'!$N$2,MATCH($H149,BカートセットID入力!$I$4:$I$150,0),COLUMN()-COLUMN($U144)),IFERROR(OFFSET('セット情報（イレギュラーサンプル）'!$N$2,MATCH($H149,BカートセットID入力!$L$4:$L$150,0),COLUMN()-COLUMN($U144)),""))))</f>
        <v/>
      </c>
      <c r="AH149" s="53" t="str">
        <f ca="1">IFERROR(OFFSET('セット情報(宅配便）'!$P$2,MATCH($H149,BカートセットID入力!$C$4:$C$150,0),COLUMN()-COLUMN($U144)),IFERROR(OFFSET('セット情報(業務便）'!$P$2,MATCH($H149,BカートセットID入力!$F$4:$F$150,0),COLUMN()-COLUMN($U144)),IFERROR(OFFSET('セット情報（サンプル）'!$N$2,MATCH($H149,BカートセットID入力!$I$4:$I$150,0),COLUMN()-COLUMN($U144)),IFERROR(OFFSET('セット情報（イレギュラーサンプル）'!$N$2,MATCH($H149,BカートセットID入力!$L$4:$L$150,0),COLUMN()-COLUMN($U144)),""))))</f>
        <v/>
      </c>
      <c r="AI149" s="53" t="str">
        <f ca="1">IFERROR(OFFSET('セット情報(宅配便）'!$P$2,MATCH($H149,BカートセットID入力!$C$4:$C$150,0),COLUMN()-COLUMN($U144)),IFERROR(OFFSET('セット情報(業務便）'!$P$2,MATCH($H149,BカートセットID入力!$F$4:$F$150,0),COLUMN()-COLUMN($U144)),IFERROR(OFFSET('セット情報（サンプル）'!$N$2,MATCH($H149,BカートセットID入力!$I$4:$I$150,0),COLUMN()-COLUMN($U144)),IFERROR(OFFSET('セット情報（イレギュラーサンプル）'!$N$2,MATCH($H149,BカートセットID入力!$L$4:$L$150,0),COLUMN()-COLUMN($U144)),""))))</f>
        <v/>
      </c>
      <c r="AJ149" s="53" t="str">
        <f ca="1">IFERROR(OFFSET('セット情報(宅配便）'!$P$2,MATCH($H149,BカートセットID入力!$C$4:$C$150,0),COLUMN()-COLUMN($U144)),IFERROR(OFFSET('セット情報(業務便）'!$P$2,MATCH($H149,BカートセットID入力!$F$4:$F$150,0),COLUMN()-COLUMN($U144)),IFERROR(OFFSET('セット情報（サンプル）'!$N$2,MATCH($H149,BカートセットID入力!$I$4:$I$150,0),COLUMN()-COLUMN($U144)),IFERROR(OFFSET('セット情報（イレギュラーサンプル）'!$N$2,MATCH($H149,BカートセットID入力!$L$4:$L$150,0),COLUMN()-COLUMN($U144)),""))))</f>
        <v/>
      </c>
      <c r="AK149" s="53" t="str">
        <f ca="1">IFERROR(OFFSET('セット情報(宅配便）'!$P$2,MATCH($H149,BカートセットID入力!$C$4:$C$150,0),COLUMN()-COLUMN($U144)),IFERROR(OFFSET('セット情報(業務便）'!$P$2,MATCH($H149,BカートセットID入力!$F$4:$F$150,0),COLUMN()-COLUMN($U144)),IFERROR(OFFSET('セット情報（サンプル）'!$N$2,MATCH($H149,BカートセットID入力!$I$4:$I$150,0),COLUMN()-COLUMN($U144)),IFERROR(OFFSET('セット情報（イレギュラーサンプル）'!$N$2,MATCH($H149,BカートセットID入力!$L$4:$L$150,0),COLUMN()-COLUMN($U144)),""))))</f>
        <v/>
      </c>
      <c r="AL149" s="53" t="str">
        <f ca="1">IFERROR(OFFSET('セット情報(宅配便）'!$P$2,MATCH($H149,BカートセットID入力!$C$4:$C$150,0),COLUMN()-COLUMN($U144)),IFERROR(OFFSET('セット情報(業務便）'!$P$2,MATCH($H149,BカートセットID入力!$F$4:$F$150,0),COLUMN()-COLUMN($U144)),IFERROR(OFFSET('セット情報（サンプル）'!$N$2,MATCH($H149,BカートセットID入力!$I$4:$I$150,0),COLUMN()-COLUMN($U144)),IFERROR(OFFSET('セット情報（イレギュラーサンプル）'!$N$2,MATCH($H149,BカートセットID入力!$L$4:$L$150,0),COLUMN()-COLUMN($U144)),""))))</f>
        <v/>
      </c>
      <c r="AM149" s="53" t="str">
        <f ca="1">IFERROR(OFFSET('セット情報(宅配便）'!$P$2,MATCH($H149,BカートセットID入力!$C$4:$C$150,0),COLUMN()-COLUMN($U144)),IFERROR(OFFSET('セット情報(業務便）'!$P$2,MATCH($H149,BカートセットID入力!$F$4:$F$150,0),COLUMN()-COLUMN($U144)),IFERROR(OFFSET('セット情報（サンプル）'!$N$2,MATCH($H149,BカートセットID入力!$I$4:$I$150,0),COLUMN()-COLUMN($U144)),IFERROR(OFFSET('セット情報（イレギュラーサンプル）'!$N$2,MATCH($H149,BカートセットID入力!$L$4:$L$150,0),COLUMN()-COLUMN($U144)),""))))</f>
        <v/>
      </c>
      <c r="AN149" s="53" t="str">
        <f ca="1">IFERROR(OFFSET('セット情報(宅配便）'!$P$2,MATCH($H149,BカートセットID入力!$C$4:$C$150,0),COLUMN()-COLUMN($U144)),IFERROR(OFFSET('セット情報(業務便）'!$P$2,MATCH($H149,BカートセットID入力!$F$4:$F$150,0),COLUMN()-COLUMN($U144)),IFERROR(OFFSET('セット情報（サンプル）'!$N$2,MATCH($H149,BカートセットID入力!$I$4:$I$150,0),COLUMN()-COLUMN($U144)),IFERROR(OFFSET('セット情報（イレギュラーサンプル）'!$N$2,MATCH($H149,BカートセットID入力!$L$4:$L$150,0),COLUMN()-COLUMN($U144)),""))))</f>
        <v/>
      </c>
      <c r="AO149" s="53" t="str">
        <f ca="1">IFERROR(OFFSET('セット情報(宅配便）'!$P$2,MATCH($H149,BカートセットID入力!$C$4:$C$150,0),COLUMN()-COLUMN($U144)),IFERROR(OFFSET('セット情報(業務便）'!$P$2,MATCH($H149,BカートセットID入力!$F$4:$F$150,0),COLUMN()-COLUMN($U144)),IFERROR(OFFSET('セット情報（サンプル）'!$N$2,MATCH($H149,BカートセットID入力!$I$4:$I$150,0),COLUMN()-COLUMN($U144)),IFERROR(OFFSET('セット情報（イレギュラーサンプル）'!$N$2,MATCH($H149,BカートセットID入力!$L$4:$L$150,0),COLUMN()-COLUMN($U144)),""))))</f>
        <v/>
      </c>
      <c r="AP149" s="53" t="str">
        <f ca="1">IFERROR(OFFSET('セット情報(宅配便）'!$P$2,MATCH($H149,BカートセットID入力!$C$4:$C$150,0),COLUMN()-COLUMN($U144)),IFERROR(OFFSET('セット情報(業務便）'!$P$2,MATCH($H149,BカートセットID入力!$F$4:$F$150,0),COLUMN()-COLUMN($U144)),IFERROR(OFFSET('セット情報（サンプル）'!$N$2,MATCH($H149,BカートセットID入力!$I$4:$I$150,0),COLUMN()-COLUMN($U144)),IFERROR(OFFSET('セット情報（イレギュラーサンプル）'!$N$2,MATCH($H149,BカートセットID入力!$L$4:$L$150,0),COLUMN()-COLUMN($U144)),""))))</f>
        <v/>
      </c>
      <c r="AQ149" s="53" t="str">
        <f ca="1">IFERROR(OFFSET('セット情報(宅配便）'!$P$2,MATCH($H149,BカートセットID入力!$C$4:$C$150,0),COLUMN()-COLUMN($U144)),IFERROR(OFFSET('セット情報(業務便）'!$P$2,MATCH($H149,BカートセットID入力!$F$4:$F$150,0),COLUMN()-COLUMN($U144)),IFERROR(OFFSET('セット情報（サンプル）'!$N$2,MATCH($H149,BカートセットID入力!$I$4:$I$150,0),COLUMN()-COLUMN($U144)),IFERROR(OFFSET('セット情報（イレギュラーサンプル）'!$N$2,MATCH($H149,BカートセットID入力!$L$4:$L$150,0),COLUMN()-COLUMN($U144)),""))))</f>
        <v/>
      </c>
      <c r="AR149" s="53" t="str">
        <f ca="1">IFERROR(OFFSET('セット情報(宅配便）'!$P$2,MATCH($H149,BカートセットID入力!$C$4:$C$150,0),COLUMN()-COLUMN($U144)),IFERROR(OFFSET('セット情報(業務便）'!$P$2,MATCH($H149,BカートセットID入力!$F$4:$F$150,0),COLUMN()-COLUMN($U144)),IFERROR(OFFSET('セット情報（サンプル）'!$N$2,MATCH($H149,BカートセットID入力!$I$4:$I$150,0),COLUMN()-COLUMN($U144)),IFERROR(OFFSET('セット情報（イレギュラーサンプル）'!$N$2,MATCH($H149,BカートセットID入力!$L$4:$L$150,0),COLUMN()-COLUMN($U144)),""))))</f>
        <v/>
      </c>
      <c r="AS149" s="53" t="str">
        <f ca="1">IFERROR(OFFSET('セット情報(宅配便）'!$P$2,MATCH($H149,BカートセットID入力!$C$4:$C$150,0),COLUMN()-COLUMN($U144)),IFERROR(OFFSET('セット情報(業務便）'!$P$2,MATCH($H149,BカートセットID入力!$F$4:$F$150,0),COLUMN()-COLUMN($U144)),IFERROR(OFFSET('セット情報（サンプル）'!$N$2,MATCH($H149,BカートセットID入力!$I$4:$I$150,0),COLUMN()-COLUMN($U144)),IFERROR(OFFSET('セット情報（イレギュラーサンプル）'!$N$2,MATCH($H149,BカートセットID入力!$L$4:$L$150,0),COLUMN()-COLUMN($U144)),""))))</f>
        <v/>
      </c>
      <c r="AT149" s="53" t="str">
        <f ca="1">IFERROR(OFFSET('セット情報(宅配便）'!$P$2,MATCH($H149,BカートセットID入力!$C$4:$C$150,0),COLUMN()-COLUMN($U144)),IFERROR(OFFSET('セット情報(業務便）'!$P$2,MATCH($H149,BカートセットID入力!$F$4:$F$150,0),COLUMN()-COLUMN($U144)),IFERROR(OFFSET('セット情報（サンプル）'!$N$2,MATCH($H149,BカートセットID入力!$I$4:$I$150,0),COLUMN()-COLUMN($U144)),IFERROR(OFFSET('セット情報（イレギュラーサンプル）'!$N$2,MATCH($H149,BカートセットID入力!$L$4:$L$150,0),COLUMN()-COLUMN($U144)),""))))</f>
        <v/>
      </c>
    </row>
    <row r="150" spans="1:46">
      <c r="A150" s="144"/>
      <c r="B150" s="53" t="str">
        <f>IF(ISBLANK(現行セット情報CSV!A150),"",現行セット情報CSV!A150)</f>
        <v/>
      </c>
      <c r="C150" s="53" t="str">
        <f>IF(ISBLANK(現行セット情報CSV!B150),"",現行セット情報CSV!B150)&amp;IFERROR(VLOOKUP(A150,上部フリースペースHTML!$A$3:$H$5,8,FALSE),"")</f>
        <v/>
      </c>
      <c r="D150" s="53" t="str">
        <f>IF(ISBLANK(現行セット情報CSV!C150),"",現行セット情報CSV!C150)</f>
        <v/>
      </c>
      <c r="E150" s="53" t="str">
        <f>IF(ISBLANK(現行セット情報CSV!D150),"",現行セット情報CSV!D150)</f>
        <v/>
      </c>
      <c r="F150" s="53" t="str">
        <f>IF(ISBLANK(現行セット情報CSV!E150),"",現行セット情報CSV!E150)</f>
        <v/>
      </c>
      <c r="G150" s="53" t="str">
        <f>IF(ISBLANK(現行セット情報CSV!F150),"",現行セット情報CSV!F150)</f>
        <v/>
      </c>
      <c r="H150" s="53" t="str">
        <f>IF(ISBLANK(現行セット情報CSV!G150),"",現行セット情報CSV!G150)</f>
        <v/>
      </c>
      <c r="I150" s="53" t="str">
        <f>IF(ISBLANK(現行セット情報CSV!H150),"",現行セット情報CSV!H150)</f>
        <v/>
      </c>
      <c r="J150" s="53" t="str">
        <f>IF(ISBLANK(現行セット情報CSV!I150),"",現行セット情報CSV!I150&amp;"("&amp;TEXT($J$2,"yyyy年m月")&amp;"納品から)")</f>
        <v/>
      </c>
      <c r="K150" s="53" t="str">
        <f>IF(ISBLANK(現行セット情報CSV!J150),"",現行セット情報CSV!J150)</f>
        <v/>
      </c>
      <c r="L150" s="53" t="str">
        <f>IF(ISBLANK(現行セット情報CSV!K150),"",現行セット情報CSV!K150)</f>
        <v/>
      </c>
      <c r="M150" s="53" t="str">
        <f>IF(ISBLANK(現行セット情報CSV!L150),"",現行セット情報CSV!L150)</f>
        <v/>
      </c>
      <c r="N150" s="53" t="str">
        <f>IF(ISBLANK(現行セット情報CSV!M150),"",現行セット情報CSV!M150)</f>
        <v/>
      </c>
      <c r="O150" s="53" t="str">
        <f>IF(ISBLANK(現行セット情報CSV!N150),"",現行セット情報CSV!N150)</f>
        <v/>
      </c>
      <c r="P150" s="53" t="str">
        <f>IF(ISBLANK(現行セット情報CSV!O150),"",現行セット情報CSV!O150)</f>
        <v/>
      </c>
      <c r="Q150" s="53" t="str">
        <f>IF(ISBLANK(現行セット情報CSV!P150),"",現行セット情報CSV!P150)</f>
        <v/>
      </c>
      <c r="R150" s="53" t="str">
        <f>IF(ISBLANK(現行セット情報CSV!Q150),"",現行セット情報CSV!Q150)</f>
        <v/>
      </c>
      <c r="S150" s="53" t="str">
        <f>IF(ISBLANK(現行セット情報CSV!R150),"",現行セット情報CSV!R150)</f>
        <v/>
      </c>
      <c r="T150" s="53" t="str">
        <f>IF(ISBLANK(現行セット情報CSV!S150),"",現行セット情報CSV!S150)</f>
        <v/>
      </c>
      <c r="U150" s="53" t="str">
        <f ca="1">IFERROR(OFFSET('セット情報(宅配便）'!$P$2,MATCH($H150,BカートセットID入力!$C$4:$C$150,0),COLUMN()-COLUMN($U145)),IFERROR(OFFSET('セット情報(業務便）'!$P$2,MATCH($H150,BカートセットID入力!$F$4:$F$150,0),COLUMN()-COLUMN($U145)),IFERROR(OFFSET('セット情報（サンプル）'!$N$2,MATCH($H150,BカートセットID入力!$I$4:$I$150,0),COLUMN()-COLUMN($U145)),IFERROR(OFFSET('セット情報（イレギュラーサンプル）'!$N$2,MATCH($H150,BカートセットID入力!$L$4:$L$150,0),COLUMN()-COLUMN($U145)),""))))</f>
        <v/>
      </c>
      <c r="V150" s="53" t="str">
        <f ca="1">IFERROR(OFFSET('セット情報(宅配便）'!$P$2,MATCH($H150,BカートセットID入力!$C$4:$C$150,0),COLUMN()-COLUMN($U145)),IFERROR(OFFSET('セット情報(業務便）'!$P$2,MATCH($H150,BカートセットID入力!$F$4:$F$150,0),COLUMN()-COLUMN($U145)),IFERROR(OFFSET('セット情報（サンプル）'!$N$2,MATCH($H150,BカートセットID入力!$I$4:$I$150,0),COLUMN()-COLUMN($U145)),IFERROR(OFFSET('セット情報（イレギュラーサンプル）'!$N$2,MATCH($H150,BカートセットID入力!$L$4:$L$150,0),COLUMN()-COLUMN($U145)),""))))</f>
        <v/>
      </c>
      <c r="W150" s="53" t="str">
        <f ca="1">IFERROR(OFFSET('セット情報(宅配便）'!$P$2,MATCH($H150,BカートセットID入力!$C$4:$C$150,0),COLUMN()-COLUMN($U145)),IFERROR(OFFSET('セット情報(業務便）'!$P$2,MATCH($H150,BカートセットID入力!$F$4:$F$150,0),COLUMN()-COLUMN($U145)),IFERROR(OFFSET('セット情報（サンプル）'!$N$2,MATCH($H150,BカートセットID入力!$I$4:$I$150,0),COLUMN()-COLUMN($U145)),IFERROR(OFFSET('セット情報（イレギュラーサンプル）'!$N$2,MATCH($H150,BカートセットID入力!$L$4:$L$150,0),COLUMN()-COLUMN($U145)),""))))</f>
        <v/>
      </c>
      <c r="X150" s="53" t="str">
        <f ca="1">IFERROR(OFFSET('セット情報(宅配便）'!$P$2,MATCH($H150,BカートセットID入力!$C$4:$C$150,0),COLUMN()-COLUMN($U145)),IFERROR(OFFSET('セット情報(業務便）'!$P$2,MATCH($H150,BカートセットID入力!$F$4:$F$150,0),COLUMN()-COLUMN($U145)),IFERROR(OFFSET('セット情報（サンプル）'!$N$2,MATCH($H150,BカートセットID入力!$I$4:$I$150,0),COLUMN()-COLUMN($U145)),IFERROR(OFFSET('セット情報（イレギュラーサンプル）'!$N$2,MATCH($H150,BカートセットID入力!$L$4:$L$150,0),COLUMN()-COLUMN($U145)),""))))</f>
        <v/>
      </c>
      <c r="Y150" s="53" t="str">
        <f ca="1">IFERROR(OFFSET('セット情報(宅配便）'!$P$2,MATCH($H150,BカートセットID入力!$C$4:$C$150,0),COLUMN()-COLUMN($U145)),IFERROR(OFFSET('セット情報(業務便）'!$P$2,MATCH($H150,BカートセットID入力!$F$4:$F$150,0),COLUMN()-COLUMN($U145)),IFERROR(OFFSET('セット情報（サンプル）'!$N$2,MATCH($H150,BカートセットID入力!$I$4:$I$150,0),COLUMN()-COLUMN($U145)),IFERROR(OFFSET('セット情報（イレギュラーサンプル）'!$N$2,MATCH($H150,BカートセットID入力!$L$4:$L$150,0),COLUMN()-COLUMN($U145)),""))))</f>
        <v/>
      </c>
      <c r="Z150" s="53" t="str">
        <f ca="1">IFERROR(OFFSET('セット情報(宅配便）'!$P$2,MATCH($H150,BカートセットID入力!$C$4:$C$150,0),COLUMN()-COLUMN($U145)),IFERROR(OFFSET('セット情報(業務便）'!$P$2,MATCH($H150,BカートセットID入力!$F$4:$F$150,0),COLUMN()-COLUMN($U145)),IFERROR(OFFSET('セット情報（サンプル）'!$N$2,MATCH($H150,BカートセットID入力!$I$4:$I$150,0),COLUMN()-COLUMN($U145)),IFERROR(OFFSET('セット情報（イレギュラーサンプル）'!$N$2,MATCH($H150,BカートセットID入力!$L$4:$L$150,0),COLUMN()-COLUMN($U145)),""))))</f>
        <v/>
      </c>
      <c r="AA150" s="53" t="str">
        <f ca="1">IFERROR(OFFSET('セット情報(宅配便）'!$P$2,MATCH($H150,BカートセットID入力!$C$4:$C$150,0),COLUMN()-COLUMN($U145)),IFERROR(OFFSET('セット情報(業務便）'!$P$2,MATCH($H150,BカートセットID入力!$F$4:$F$150,0),COLUMN()-COLUMN($U145)),IFERROR(OFFSET('セット情報（サンプル）'!$N$2,MATCH($H150,BカートセットID入力!$I$4:$I$150,0),COLUMN()-COLUMN($U145)),IFERROR(OFFSET('セット情報（イレギュラーサンプル）'!$N$2,MATCH($H150,BカートセットID入力!$L$4:$L$150,0),COLUMN()-COLUMN($U145)),""))))</f>
        <v/>
      </c>
      <c r="AB150" s="53" t="str">
        <f ca="1">IFERROR(OFFSET('セット情報(宅配便）'!$P$2,MATCH($H150,BカートセットID入力!$C$4:$C$150,0),COLUMN()-COLUMN($U145)),IFERROR(OFFSET('セット情報(業務便）'!$P$2,MATCH($H150,BカートセットID入力!$F$4:$F$150,0),COLUMN()-COLUMN($U145)),IFERROR(OFFSET('セット情報（サンプル）'!$N$2,MATCH($H150,BカートセットID入力!$I$4:$I$150,0),COLUMN()-COLUMN($U145)),IFERROR(OFFSET('セット情報（イレギュラーサンプル）'!$N$2,MATCH($H150,BカートセットID入力!$L$4:$L$150,0),COLUMN()-COLUMN($U145)),""))))</f>
        <v/>
      </c>
      <c r="AC150" s="53" t="str">
        <f ca="1">IFERROR(OFFSET('セット情報(宅配便）'!$P$2,MATCH($H150,BカートセットID入力!$C$4:$C$150,0),COLUMN()-COLUMN($U145)),IFERROR(OFFSET('セット情報(業務便）'!$P$2,MATCH($H150,BカートセットID入力!$F$4:$F$150,0),COLUMN()-COLUMN($U145)),IFERROR(OFFSET('セット情報（サンプル）'!$N$2,MATCH($H150,BカートセットID入力!$I$4:$I$150,0),COLUMN()-COLUMN($U145)),IFERROR(OFFSET('セット情報（イレギュラーサンプル）'!$N$2,MATCH($H150,BカートセットID入力!$L$4:$L$150,0),COLUMN()-COLUMN($U145)),""))))</f>
        <v/>
      </c>
      <c r="AD150" s="53" t="str">
        <f ca="1">IFERROR(OFFSET('セット情報(宅配便）'!$P$2,MATCH($H150,BカートセットID入力!$C$4:$C$150,0),COLUMN()-COLUMN($U145)),IFERROR(OFFSET('セット情報(業務便）'!$P$2,MATCH($H150,BカートセットID入力!$F$4:$F$150,0),COLUMN()-COLUMN($U145)),IFERROR(OFFSET('セット情報（サンプル）'!$N$2,MATCH($H150,BカートセットID入力!$I$4:$I$150,0),COLUMN()-COLUMN($U145)),IFERROR(OFFSET('セット情報（イレギュラーサンプル）'!$N$2,MATCH($H150,BカートセットID入力!$L$4:$L$150,0),COLUMN()-COLUMN($U145)),""))))</f>
        <v/>
      </c>
      <c r="AE150" s="53" t="str">
        <f ca="1">IFERROR(OFFSET('セット情報(宅配便）'!$P$2,MATCH($H150,BカートセットID入力!$C$4:$C$150,0),COLUMN()-COLUMN($U145)),IFERROR(OFFSET('セット情報(業務便）'!$P$2,MATCH($H150,BカートセットID入力!$F$4:$F$150,0),COLUMN()-COLUMN($U145)),IFERROR(OFFSET('セット情報（サンプル）'!$N$2,MATCH($H150,BカートセットID入力!$I$4:$I$150,0),COLUMN()-COLUMN($U145)),IFERROR(OFFSET('セット情報（イレギュラーサンプル）'!$N$2,MATCH($H150,BカートセットID入力!$L$4:$L$150,0),COLUMN()-COLUMN($U145)),""))))</f>
        <v/>
      </c>
      <c r="AF150" s="53" t="str">
        <f ca="1">IFERROR(OFFSET('セット情報(宅配便）'!$P$2,MATCH($H150,BカートセットID入力!$C$4:$C$150,0),COLUMN()-COLUMN($U145)),IFERROR(OFFSET('セット情報(業務便）'!$P$2,MATCH($H150,BカートセットID入力!$F$4:$F$150,0),COLUMN()-COLUMN($U145)),IFERROR(OFFSET('セット情報（サンプル）'!$N$2,MATCH($H150,BカートセットID入力!$I$4:$I$150,0),COLUMN()-COLUMN($U145)),IFERROR(OFFSET('セット情報（イレギュラーサンプル）'!$N$2,MATCH($H150,BカートセットID入力!$L$4:$L$150,0),COLUMN()-COLUMN($U145)),""))))</f>
        <v/>
      </c>
      <c r="AG150" s="53" t="str">
        <f ca="1">IFERROR(OFFSET('セット情報(宅配便）'!$P$2,MATCH($H150,BカートセットID入力!$C$4:$C$150,0),COLUMN()-COLUMN($U145)),IFERROR(OFFSET('セット情報(業務便）'!$P$2,MATCH($H150,BカートセットID入力!$F$4:$F$150,0),COLUMN()-COLUMN($U145)),IFERROR(OFFSET('セット情報（サンプル）'!$N$2,MATCH($H150,BカートセットID入力!$I$4:$I$150,0),COLUMN()-COLUMN($U145)),IFERROR(OFFSET('セット情報（イレギュラーサンプル）'!$N$2,MATCH($H150,BカートセットID入力!$L$4:$L$150,0),COLUMN()-COLUMN($U145)),""))))</f>
        <v/>
      </c>
      <c r="AH150" s="53" t="str">
        <f ca="1">IFERROR(OFFSET('セット情報(宅配便）'!$P$2,MATCH($H150,BカートセットID入力!$C$4:$C$150,0),COLUMN()-COLUMN($U145)),IFERROR(OFFSET('セット情報(業務便）'!$P$2,MATCH($H150,BカートセットID入力!$F$4:$F$150,0),COLUMN()-COLUMN($U145)),IFERROR(OFFSET('セット情報（サンプル）'!$N$2,MATCH($H150,BカートセットID入力!$I$4:$I$150,0),COLUMN()-COLUMN($U145)),IFERROR(OFFSET('セット情報（イレギュラーサンプル）'!$N$2,MATCH($H150,BカートセットID入力!$L$4:$L$150,0),COLUMN()-COLUMN($U145)),""))))</f>
        <v/>
      </c>
      <c r="AI150" s="53" t="str">
        <f ca="1">IFERROR(OFFSET('セット情報(宅配便）'!$P$2,MATCH($H150,BカートセットID入力!$C$4:$C$150,0),COLUMN()-COLUMN($U145)),IFERROR(OFFSET('セット情報(業務便）'!$P$2,MATCH($H150,BカートセットID入力!$F$4:$F$150,0),COLUMN()-COLUMN($U145)),IFERROR(OFFSET('セット情報（サンプル）'!$N$2,MATCH($H150,BカートセットID入力!$I$4:$I$150,0),COLUMN()-COLUMN($U145)),IFERROR(OFFSET('セット情報（イレギュラーサンプル）'!$N$2,MATCH($H150,BカートセットID入力!$L$4:$L$150,0),COLUMN()-COLUMN($U145)),""))))</f>
        <v/>
      </c>
      <c r="AJ150" s="53" t="str">
        <f ca="1">IFERROR(OFFSET('セット情報(宅配便）'!$P$2,MATCH($H150,BカートセットID入力!$C$4:$C$150,0),COLUMN()-COLUMN($U145)),IFERROR(OFFSET('セット情報(業務便）'!$P$2,MATCH($H150,BカートセットID入力!$F$4:$F$150,0),COLUMN()-COLUMN($U145)),IFERROR(OFFSET('セット情報（サンプル）'!$N$2,MATCH($H150,BカートセットID入力!$I$4:$I$150,0),COLUMN()-COLUMN($U145)),IFERROR(OFFSET('セット情報（イレギュラーサンプル）'!$N$2,MATCH($H150,BカートセットID入力!$L$4:$L$150,0),COLUMN()-COLUMN($U145)),""))))</f>
        <v/>
      </c>
      <c r="AK150" s="53" t="str">
        <f ca="1">IFERROR(OFFSET('セット情報(宅配便）'!$P$2,MATCH($H150,BカートセットID入力!$C$4:$C$150,0),COLUMN()-COLUMN($U145)),IFERROR(OFFSET('セット情報(業務便）'!$P$2,MATCH($H150,BカートセットID入力!$F$4:$F$150,0),COLUMN()-COLUMN($U145)),IFERROR(OFFSET('セット情報（サンプル）'!$N$2,MATCH($H150,BカートセットID入力!$I$4:$I$150,0),COLUMN()-COLUMN($U145)),IFERROR(OFFSET('セット情報（イレギュラーサンプル）'!$N$2,MATCH($H150,BカートセットID入力!$L$4:$L$150,0),COLUMN()-COLUMN($U145)),""))))</f>
        <v/>
      </c>
      <c r="AL150" s="53" t="str">
        <f ca="1">IFERROR(OFFSET('セット情報(宅配便）'!$P$2,MATCH($H150,BカートセットID入力!$C$4:$C$150,0),COLUMN()-COLUMN($U145)),IFERROR(OFFSET('セット情報(業務便）'!$P$2,MATCH($H150,BカートセットID入力!$F$4:$F$150,0),COLUMN()-COLUMN($U145)),IFERROR(OFFSET('セット情報（サンプル）'!$N$2,MATCH($H150,BカートセットID入力!$I$4:$I$150,0),COLUMN()-COLUMN($U145)),IFERROR(OFFSET('セット情報（イレギュラーサンプル）'!$N$2,MATCH($H150,BカートセットID入力!$L$4:$L$150,0),COLUMN()-COLUMN($U145)),""))))</f>
        <v/>
      </c>
      <c r="AM150" s="53" t="str">
        <f ca="1">IFERROR(OFFSET('セット情報(宅配便）'!$P$2,MATCH($H150,BカートセットID入力!$C$4:$C$150,0),COLUMN()-COLUMN($U145)),IFERROR(OFFSET('セット情報(業務便）'!$P$2,MATCH($H150,BカートセットID入力!$F$4:$F$150,0),COLUMN()-COLUMN($U145)),IFERROR(OFFSET('セット情報（サンプル）'!$N$2,MATCH($H150,BカートセットID入力!$I$4:$I$150,0),COLUMN()-COLUMN($U145)),IFERROR(OFFSET('セット情報（イレギュラーサンプル）'!$N$2,MATCH($H150,BカートセットID入力!$L$4:$L$150,0),COLUMN()-COLUMN($U145)),""))))</f>
        <v/>
      </c>
      <c r="AN150" s="53" t="str">
        <f ca="1">IFERROR(OFFSET('セット情報(宅配便）'!$P$2,MATCH($H150,BカートセットID入力!$C$4:$C$150,0),COLUMN()-COLUMN($U145)),IFERROR(OFFSET('セット情報(業務便）'!$P$2,MATCH($H150,BカートセットID入力!$F$4:$F$150,0),COLUMN()-COLUMN($U145)),IFERROR(OFFSET('セット情報（サンプル）'!$N$2,MATCH($H150,BカートセットID入力!$I$4:$I$150,0),COLUMN()-COLUMN($U145)),IFERROR(OFFSET('セット情報（イレギュラーサンプル）'!$N$2,MATCH($H150,BカートセットID入力!$L$4:$L$150,0),COLUMN()-COLUMN($U145)),""))))</f>
        <v/>
      </c>
      <c r="AO150" s="53" t="str">
        <f ca="1">IFERROR(OFFSET('セット情報(宅配便）'!$P$2,MATCH($H150,BカートセットID入力!$C$4:$C$150,0),COLUMN()-COLUMN($U145)),IFERROR(OFFSET('セット情報(業務便）'!$P$2,MATCH($H150,BカートセットID入力!$F$4:$F$150,0),COLUMN()-COLUMN($U145)),IFERROR(OFFSET('セット情報（サンプル）'!$N$2,MATCH($H150,BカートセットID入力!$I$4:$I$150,0),COLUMN()-COLUMN($U145)),IFERROR(OFFSET('セット情報（イレギュラーサンプル）'!$N$2,MATCH($H150,BカートセットID入力!$L$4:$L$150,0),COLUMN()-COLUMN($U145)),""))))</f>
        <v/>
      </c>
      <c r="AP150" s="53" t="str">
        <f ca="1">IFERROR(OFFSET('セット情報(宅配便）'!$P$2,MATCH($H150,BカートセットID入力!$C$4:$C$150,0),COLUMN()-COLUMN($U145)),IFERROR(OFFSET('セット情報(業務便）'!$P$2,MATCH($H150,BカートセットID入力!$F$4:$F$150,0),COLUMN()-COLUMN($U145)),IFERROR(OFFSET('セット情報（サンプル）'!$N$2,MATCH($H150,BカートセットID入力!$I$4:$I$150,0),COLUMN()-COLUMN($U145)),IFERROR(OFFSET('セット情報（イレギュラーサンプル）'!$N$2,MATCH($H150,BカートセットID入力!$L$4:$L$150,0),COLUMN()-COLUMN($U145)),""))))</f>
        <v/>
      </c>
      <c r="AQ150" s="53" t="str">
        <f ca="1">IFERROR(OFFSET('セット情報(宅配便）'!$P$2,MATCH($H150,BカートセットID入力!$C$4:$C$150,0),COLUMN()-COLUMN($U145)),IFERROR(OFFSET('セット情報(業務便）'!$P$2,MATCH($H150,BカートセットID入力!$F$4:$F$150,0),COLUMN()-COLUMN($U145)),IFERROR(OFFSET('セット情報（サンプル）'!$N$2,MATCH($H150,BカートセットID入力!$I$4:$I$150,0),COLUMN()-COLUMN($U145)),IFERROR(OFFSET('セット情報（イレギュラーサンプル）'!$N$2,MATCH($H150,BカートセットID入力!$L$4:$L$150,0),COLUMN()-COLUMN($U145)),""))))</f>
        <v/>
      </c>
      <c r="AR150" s="53" t="str">
        <f ca="1">IFERROR(OFFSET('セット情報(宅配便）'!$P$2,MATCH($H150,BカートセットID入力!$C$4:$C$150,0),COLUMN()-COLUMN($U145)),IFERROR(OFFSET('セット情報(業務便）'!$P$2,MATCH($H150,BカートセットID入力!$F$4:$F$150,0),COLUMN()-COLUMN($U145)),IFERROR(OFFSET('セット情報（サンプル）'!$N$2,MATCH($H150,BカートセットID入力!$I$4:$I$150,0),COLUMN()-COLUMN($U145)),IFERROR(OFFSET('セット情報（イレギュラーサンプル）'!$N$2,MATCH($H150,BカートセットID入力!$L$4:$L$150,0),COLUMN()-COLUMN($U145)),""))))</f>
        <v/>
      </c>
      <c r="AS150" s="53" t="str">
        <f ca="1">IFERROR(OFFSET('セット情報(宅配便）'!$P$2,MATCH($H150,BカートセットID入力!$C$4:$C$150,0),COLUMN()-COLUMN($U145)),IFERROR(OFFSET('セット情報(業務便）'!$P$2,MATCH($H150,BカートセットID入力!$F$4:$F$150,0),COLUMN()-COLUMN($U145)),IFERROR(OFFSET('セット情報（サンプル）'!$N$2,MATCH($H150,BカートセットID入力!$I$4:$I$150,0),COLUMN()-COLUMN($U145)),IFERROR(OFFSET('セット情報（イレギュラーサンプル）'!$N$2,MATCH($H150,BカートセットID入力!$L$4:$L$150,0),COLUMN()-COLUMN($U145)),""))))</f>
        <v/>
      </c>
      <c r="AT150" s="53" t="str">
        <f ca="1">IFERROR(OFFSET('セット情報(宅配便）'!$P$2,MATCH($H150,BカートセットID入力!$C$4:$C$150,0),COLUMN()-COLUMN($U145)),IFERROR(OFFSET('セット情報(業務便）'!$P$2,MATCH($H150,BカートセットID入力!$F$4:$F$150,0),COLUMN()-COLUMN($U145)),IFERROR(OFFSET('セット情報（サンプル）'!$N$2,MATCH($H150,BカートセットID入力!$I$4:$I$150,0),COLUMN()-COLUMN($U145)),IFERROR(OFFSET('セット情報（イレギュラーサンプル）'!$N$2,MATCH($H150,BカートセットID入力!$L$4:$L$150,0),COLUMN()-COLUMN($U145)),""))))</f>
        <v/>
      </c>
    </row>
    <row r="151" spans="1:46">
      <c r="A151" s="144"/>
      <c r="B151" s="53" t="str">
        <f>IF(ISBLANK(現行セット情報CSV!A151),"",現行セット情報CSV!A151)</f>
        <v/>
      </c>
      <c r="C151" s="53" t="str">
        <f>IF(ISBLANK(現行セット情報CSV!B151),"",現行セット情報CSV!B151)&amp;IFERROR(VLOOKUP(A151,上部フリースペースHTML!$A$3:$H$5,8,FALSE),"")</f>
        <v/>
      </c>
      <c r="D151" s="53" t="str">
        <f>IF(ISBLANK(現行セット情報CSV!C151),"",現行セット情報CSV!C151)</f>
        <v/>
      </c>
      <c r="E151" s="53" t="str">
        <f>IF(ISBLANK(現行セット情報CSV!D151),"",現行セット情報CSV!D151)</f>
        <v/>
      </c>
      <c r="F151" s="53" t="str">
        <f>IF(ISBLANK(現行セット情報CSV!E151),"",現行セット情報CSV!E151)</f>
        <v/>
      </c>
      <c r="G151" s="53" t="str">
        <f>IF(ISBLANK(現行セット情報CSV!F151),"",現行セット情報CSV!F151)</f>
        <v/>
      </c>
      <c r="H151" s="53" t="str">
        <f>IF(ISBLANK(現行セット情報CSV!G151),"",現行セット情報CSV!G151)</f>
        <v/>
      </c>
      <c r="I151" s="53" t="str">
        <f>IF(ISBLANK(現行セット情報CSV!H151),"",現行セット情報CSV!H151)</f>
        <v/>
      </c>
      <c r="J151" s="53" t="str">
        <f>IF(ISBLANK(現行セット情報CSV!I151),"",現行セット情報CSV!I151&amp;"("&amp;TEXT($J$2,"yyyy年m月")&amp;"納品から)")</f>
        <v/>
      </c>
      <c r="K151" s="53" t="str">
        <f>IF(ISBLANK(現行セット情報CSV!J151),"",現行セット情報CSV!J151)</f>
        <v/>
      </c>
      <c r="L151" s="53" t="str">
        <f>IF(ISBLANK(現行セット情報CSV!K151),"",現行セット情報CSV!K151)</f>
        <v/>
      </c>
      <c r="M151" s="53" t="str">
        <f>IF(ISBLANK(現行セット情報CSV!L151),"",現行セット情報CSV!L151)</f>
        <v/>
      </c>
      <c r="N151" s="53" t="str">
        <f>IF(ISBLANK(現行セット情報CSV!M151),"",現行セット情報CSV!M151)</f>
        <v/>
      </c>
      <c r="O151" s="53" t="str">
        <f>IF(ISBLANK(現行セット情報CSV!N151),"",現行セット情報CSV!N151)</f>
        <v/>
      </c>
      <c r="P151" s="53" t="str">
        <f>IF(ISBLANK(現行セット情報CSV!O151),"",現行セット情報CSV!O151)</f>
        <v/>
      </c>
      <c r="Q151" s="53" t="str">
        <f>IF(ISBLANK(現行セット情報CSV!P151),"",現行セット情報CSV!P151)</f>
        <v/>
      </c>
      <c r="R151" s="53" t="str">
        <f>IF(ISBLANK(現行セット情報CSV!Q151),"",現行セット情報CSV!Q151)</f>
        <v/>
      </c>
      <c r="S151" s="53" t="str">
        <f>IF(ISBLANK(現行セット情報CSV!R151),"",現行セット情報CSV!R151)</f>
        <v/>
      </c>
      <c r="T151" s="53" t="str">
        <f>IF(ISBLANK(現行セット情報CSV!S151),"",現行セット情報CSV!S151)</f>
        <v/>
      </c>
      <c r="U151" s="53" t="str">
        <f ca="1">IFERROR(OFFSET('セット情報(宅配便）'!$P$2,MATCH($H151,BカートセットID入力!$C$4:$C$150,0),COLUMN()-COLUMN($U146)),IFERROR(OFFSET('セット情報(業務便）'!$P$2,MATCH($H151,BカートセットID入力!$F$4:$F$150,0),COLUMN()-COLUMN($U146)),IFERROR(OFFSET('セット情報（サンプル）'!$N$2,MATCH($H151,BカートセットID入力!$I$4:$I$150,0),COLUMN()-COLUMN($U146)),IFERROR(OFFSET('セット情報（イレギュラーサンプル）'!$N$2,MATCH($H151,BカートセットID入力!$L$4:$L$150,0),COLUMN()-COLUMN($U146)),""))))</f>
        <v/>
      </c>
      <c r="V151" s="53" t="str">
        <f ca="1">IFERROR(OFFSET('セット情報(宅配便）'!$P$2,MATCH($H151,BカートセットID入力!$C$4:$C$150,0),COLUMN()-COLUMN($U146)),IFERROR(OFFSET('セット情報(業務便）'!$P$2,MATCH($H151,BカートセットID入力!$F$4:$F$150,0),COLUMN()-COLUMN($U146)),IFERROR(OFFSET('セット情報（サンプル）'!$N$2,MATCH($H151,BカートセットID入力!$I$4:$I$150,0),COLUMN()-COLUMN($U146)),IFERROR(OFFSET('セット情報（イレギュラーサンプル）'!$N$2,MATCH($H151,BカートセットID入力!$L$4:$L$150,0),COLUMN()-COLUMN($U146)),""))))</f>
        <v/>
      </c>
      <c r="W151" s="53" t="str">
        <f ca="1">IFERROR(OFFSET('セット情報(宅配便）'!$P$2,MATCH($H151,BカートセットID入力!$C$4:$C$150,0),COLUMN()-COLUMN($U146)),IFERROR(OFFSET('セット情報(業務便）'!$P$2,MATCH($H151,BカートセットID入力!$F$4:$F$150,0),COLUMN()-COLUMN($U146)),IFERROR(OFFSET('セット情報（サンプル）'!$N$2,MATCH($H151,BカートセットID入力!$I$4:$I$150,0),COLUMN()-COLUMN($U146)),IFERROR(OFFSET('セット情報（イレギュラーサンプル）'!$N$2,MATCH($H151,BカートセットID入力!$L$4:$L$150,0),COLUMN()-COLUMN($U146)),""))))</f>
        <v/>
      </c>
      <c r="X151" s="53" t="str">
        <f ca="1">IFERROR(OFFSET('セット情報(宅配便）'!$P$2,MATCH($H151,BカートセットID入力!$C$4:$C$150,0),COLUMN()-COLUMN($U146)),IFERROR(OFFSET('セット情報(業務便）'!$P$2,MATCH($H151,BカートセットID入力!$F$4:$F$150,0),COLUMN()-COLUMN($U146)),IFERROR(OFFSET('セット情報（サンプル）'!$N$2,MATCH($H151,BカートセットID入力!$I$4:$I$150,0),COLUMN()-COLUMN($U146)),IFERROR(OFFSET('セット情報（イレギュラーサンプル）'!$N$2,MATCH($H151,BカートセットID入力!$L$4:$L$150,0),COLUMN()-COLUMN($U146)),""))))</f>
        <v/>
      </c>
      <c r="Y151" s="53" t="str">
        <f ca="1">IFERROR(OFFSET('セット情報(宅配便）'!$P$2,MATCH($H151,BカートセットID入力!$C$4:$C$150,0),COLUMN()-COLUMN($U146)),IFERROR(OFFSET('セット情報(業務便）'!$P$2,MATCH($H151,BカートセットID入力!$F$4:$F$150,0),COLUMN()-COLUMN($U146)),IFERROR(OFFSET('セット情報（サンプル）'!$N$2,MATCH($H151,BカートセットID入力!$I$4:$I$150,0),COLUMN()-COLUMN($U146)),IFERROR(OFFSET('セット情報（イレギュラーサンプル）'!$N$2,MATCH($H151,BカートセットID入力!$L$4:$L$150,0),COLUMN()-COLUMN($U146)),""))))</f>
        <v/>
      </c>
      <c r="Z151" s="53" t="str">
        <f ca="1">IFERROR(OFFSET('セット情報(宅配便）'!$P$2,MATCH($H151,BカートセットID入力!$C$4:$C$150,0),COLUMN()-COLUMN($U146)),IFERROR(OFFSET('セット情報(業務便）'!$P$2,MATCH($H151,BカートセットID入力!$F$4:$F$150,0),COLUMN()-COLUMN($U146)),IFERROR(OFFSET('セット情報（サンプル）'!$N$2,MATCH($H151,BカートセットID入力!$I$4:$I$150,0),COLUMN()-COLUMN($U146)),IFERROR(OFFSET('セット情報（イレギュラーサンプル）'!$N$2,MATCH($H151,BカートセットID入力!$L$4:$L$150,0),COLUMN()-COLUMN($U146)),""))))</f>
        <v/>
      </c>
      <c r="AA151" s="53" t="str">
        <f ca="1">IFERROR(OFFSET('セット情報(宅配便）'!$P$2,MATCH($H151,BカートセットID入力!$C$4:$C$150,0),COLUMN()-COLUMN($U146)),IFERROR(OFFSET('セット情報(業務便）'!$P$2,MATCH($H151,BカートセットID入力!$F$4:$F$150,0),COLUMN()-COLUMN($U146)),IFERROR(OFFSET('セット情報（サンプル）'!$N$2,MATCH($H151,BカートセットID入力!$I$4:$I$150,0),COLUMN()-COLUMN($U146)),IFERROR(OFFSET('セット情報（イレギュラーサンプル）'!$N$2,MATCH($H151,BカートセットID入力!$L$4:$L$150,0),COLUMN()-COLUMN($U146)),""))))</f>
        <v/>
      </c>
      <c r="AB151" s="53" t="str">
        <f ca="1">IFERROR(OFFSET('セット情報(宅配便）'!$P$2,MATCH($H151,BカートセットID入力!$C$4:$C$150,0),COLUMN()-COLUMN($U146)),IFERROR(OFFSET('セット情報(業務便）'!$P$2,MATCH($H151,BカートセットID入力!$F$4:$F$150,0),COLUMN()-COLUMN($U146)),IFERROR(OFFSET('セット情報（サンプル）'!$N$2,MATCH($H151,BカートセットID入力!$I$4:$I$150,0),COLUMN()-COLUMN($U146)),IFERROR(OFFSET('セット情報（イレギュラーサンプル）'!$N$2,MATCH($H151,BカートセットID入力!$L$4:$L$150,0),COLUMN()-COLUMN($U146)),""))))</f>
        <v/>
      </c>
      <c r="AC151" s="53" t="str">
        <f ca="1">IFERROR(OFFSET('セット情報(宅配便）'!$P$2,MATCH($H151,BカートセットID入力!$C$4:$C$150,0),COLUMN()-COLUMN($U146)),IFERROR(OFFSET('セット情報(業務便）'!$P$2,MATCH($H151,BカートセットID入力!$F$4:$F$150,0),COLUMN()-COLUMN($U146)),IFERROR(OFFSET('セット情報（サンプル）'!$N$2,MATCH($H151,BカートセットID入力!$I$4:$I$150,0),COLUMN()-COLUMN($U146)),IFERROR(OFFSET('セット情報（イレギュラーサンプル）'!$N$2,MATCH($H151,BカートセットID入力!$L$4:$L$150,0),COLUMN()-COLUMN($U146)),""))))</f>
        <v/>
      </c>
      <c r="AD151" s="53" t="str">
        <f ca="1">IFERROR(OFFSET('セット情報(宅配便）'!$P$2,MATCH($H151,BカートセットID入力!$C$4:$C$150,0),COLUMN()-COLUMN($U146)),IFERROR(OFFSET('セット情報(業務便）'!$P$2,MATCH($H151,BカートセットID入力!$F$4:$F$150,0),COLUMN()-COLUMN($U146)),IFERROR(OFFSET('セット情報（サンプル）'!$N$2,MATCH($H151,BカートセットID入力!$I$4:$I$150,0),COLUMN()-COLUMN($U146)),IFERROR(OFFSET('セット情報（イレギュラーサンプル）'!$N$2,MATCH($H151,BカートセットID入力!$L$4:$L$150,0),COLUMN()-COLUMN($U146)),""))))</f>
        <v/>
      </c>
      <c r="AE151" s="53" t="str">
        <f ca="1">IFERROR(OFFSET('セット情報(宅配便）'!$P$2,MATCH($H151,BカートセットID入力!$C$4:$C$150,0),COLUMN()-COLUMN($U146)),IFERROR(OFFSET('セット情報(業務便）'!$P$2,MATCH($H151,BカートセットID入力!$F$4:$F$150,0),COLUMN()-COLUMN($U146)),IFERROR(OFFSET('セット情報（サンプル）'!$N$2,MATCH($H151,BカートセットID入力!$I$4:$I$150,0),COLUMN()-COLUMN($U146)),IFERROR(OFFSET('セット情報（イレギュラーサンプル）'!$N$2,MATCH($H151,BカートセットID入力!$L$4:$L$150,0),COLUMN()-COLUMN($U146)),""))))</f>
        <v/>
      </c>
      <c r="AF151" s="53" t="str">
        <f ca="1">IFERROR(OFFSET('セット情報(宅配便）'!$P$2,MATCH($H151,BカートセットID入力!$C$4:$C$150,0),COLUMN()-COLUMN($U146)),IFERROR(OFFSET('セット情報(業務便）'!$P$2,MATCH($H151,BカートセットID入力!$F$4:$F$150,0),COLUMN()-COLUMN($U146)),IFERROR(OFFSET('セット情報（サンプル）'!$N$2,MATCH($H151,BカートセットID入力!$I$4:$I$150,0),COLUMN()-COLUMN($U146)),IFERROR(OFFSET('セット情報（イレギュラーサンプル）'!$N$2,MATCH($H151,BカートセットID入力!$L$4:$L$150,0),COLUMN()-COLUMN($U146)),""))))</f>
        <v/>
      </c>
      <c r="AG151" s="53" t="str">
        <f ca="1">IFERROR(OFFSET('セット情報(宅配便）'!$P$2,MATCH($H151,BカートセットID入力!$C$4:$C$150,0),COLUMN()-COLUMN($U146)),IFERROR(OFFSET('セット情報(業務便）'!$P$2,MATCH($H151,BカートセットID入力!$F$4:$F$150,0),COLUMN()-COLUMN($U146)),IFERROR(OFFSET('セット情報（サンプル）'!$N$2,MATCH($H151,BカートセットID入力!$I$4:$I$150,0),COLUMN()-COLUMN($U146)),IFERROR(OFFSET('セット情報（イレギュラーサンプル）'!$N$2,MATCH($H151,BカートセットID入力!$L$4:$L$150,0),COLUMN()-COLUMN($U146)),""))))</f>
        <v/>
      </c>
      <c r="AH151" s="53" t="str">
        <f ca="1">IFERROR(OFFSET('セット情報(宅配便）'!$P$2,MATCH($H151,BカートセットID入力!$C$4:$C$150,0),COLUMN()-COLUMN($U146)),IFERROR(OFFSET('セット情報(業務便）'!$P$2,MATCH($H151,BカートセットID入力!$F$4:$F$150,0),COLUMN()-COLUMN($U146)),IFERROR(OFFSET('セット情報（サンプル）'!$N$2,MATCH($H151,BカートセットID入力!$I$4:$I$150,0),COLUMN()-COLUMN($U146)),IFERROR(OFFSET('セット情報（イレギュラーサンプル）'!$N$2,MATCH($H151,BカートセットID入力!$L$4:$L$150,0),COLUMN()-COLUMN($U146)),""))))</f>
        <v/>
      </c>
      <c r="AI151" s="53" t="str">
        <f ca="1">IFERROR(OFFSET('セット情報(宅配便）'!$P$2,MATCH($H151,BカートセットID入力!$C$4:$C$150,0),COLUMN()-COLUMN($U146)),IFERROR(OFFSET('セット情報(業務便）'!$P$2,MATCH($H151,BカートセットID入力!$F$4:$F$150,0),COLUMN()-COLUMN($U146)),IFERROR(OFFSET('セット情報（サンプル）'!$N$2,MATCH($H151,BカートセットID入力!$I$4:$I$150,0),COLUMN()-COLUMN($U146)),IFERROR(OFFSET('セット情報（イレギュラーサンプル）'!$N$2,MATCH($H151,BカートセットID入力!$L$4:$L$150,0),COLUMN()-COLUMN($U146)),""))))</f>
        <v/>
      </c>
      <c r="AJ151" s="53" t="str">
        <f ca="1">IFERROR(OFFSET('セット情報(宅配便）'!$P$2,MATCH($H151,BカートセットID入力!$C$4:$C$150,0),COLUMN()-COLUMN($U146)),IFERROR(OFFSET('セット情報(業務便）'!$P$2,MATCH($H151,BカートセットID入力!$F$4:$F$150,0),COLUMN()-COLUMN($U146)),IFERROR(OFFSET('セット情報（サンプル）'!$N$2,MATCH($H151,BカートセットID入力!$I$4:$I$150,0),COLUMN()-COLUMN($U146)),IFERROR(OFFSET('セット情報（イレギュラーサンプル）'!$N$2,MATCH($H151,BカートセットID入力!$L$4:$L$150,0),COLUMN()-COLUMN($U146)),""))))</f>
        <v/>
      </c>
      <c r="AK151" s="53" t="str">
        <f ca="1">IFERROR(OFFSET('セット情報(宅配便）'!$P$2,MATCH($H151,BカートセットID入力!$C$4:$C$150,0),COLUMN()-COLUMN($U146)),IFERROR(OFFSET('セット情報(業務便）'!$P$2,MATCH($H151,BカートセットID入力!$F$4:$F$150,0),COLUMN()-COLUMN($U146)),IFERROR(OFFSET('セット情報（サンプル）'!$N$2,MATCH($H151,BカートセットID入力!$I$4:$I$150,0),COLUMN()-COLUMN($U146)),IFERROR(OFFSET('セット情報（イレギュラーサンプル）'!$N$2,MATCH($H151,BカートセットID入力!$L$4:$L$150,0),COLUMN()-COLUMN($U146)),""))))</f>
        <v/>
      </c>
      <c r="AL151" s="53" t="str">
        <f ca="1">IFERROR(OFFSET('セット情報(宅配便）'!$P$2,MATCH($H151,BカートセットID入力!$C$4:$C$150,0),COLUMN()-COLUMN($U146)),IFERROR(OFFSET('セット情報(業務便）'!$P$2,MATCH($H151,BカートセットID入力!$F$4:$F$150,0),COLUMN()-COLUMN($U146)),IFERROR(OFFSET('セット情報（サンプル）'!$N$2,MATCH($H151,BカートセットID入力!$I$4:$I$150,0),COLUMN()-COLUMN($U146)),IFERROR(OFFSET('セット情報（イレギュラーサンプル）'!$N$2,MATCH($H151,BカートセットID入力!$L$4:$L$150,0),COLUMN()-COLUMN($U146)),""))))</f>
        <v/>
      </c>
      <c r="AM151" s="53" t="str">
        <f ca="1">IFERROR(OFFSET('セット情報(宅配便）'!$P$2,MATCH($H151,BカートセットID入力!$C$4:$C$150,0),COLUMN()-COLUMN($U146)),IFERROR(OFFSET('セット情報(業務便）'!$P$2,MATCH($H151,BカートセットID入力!$F$4:$F$150,0),COLUMN()-COLUMN($U146)),IFERROR(OFFSET('セット情報（サンプル）'!$N$2,MATCH($H151,BカートセットID入力!$I$4:$I$150,0),COLUMN()-COLUMN($U146)),IFERROR(OFFSET('セット情報（イレギュラーサンプル）'!$N$2,MATCH($H151,BカートセットID入力!$L$4:$L$150,0),COLUMN()-COLUMN($U146)),""))))</f>
        <v/>
      </c>
      <c r="AN151" s="53" t="str">
        <f ca="1">IFERROR(OFFSET('セット情報(宅配便）'!$P$2,MATCH($H151,BカートセットID入力!$C$4:$C$150,0),COLUMN()-COLUMN($U146)),IFERROR(OFFSET('セット情報(業務便）'!$P$2,MATCH($H151,BカートセットID入力!$F$4:$F$150,0),COLUMN()-COLUMN($U146)),IFERROR(OFFSET('セット情報（サンプル）'!$N$2,MATCH($H151,BカートセットID入力!$I$4:$I$150,0),COLUMN()-COLUMN($U146)),IFERROR(OFFSET('セット情報（イレギュラーサンプル）'!$N$2,MATCH($H151,BカートセットID入力!$L$4:$L$150,0),COLUMN()-COLUMN($U146)),""))))</f>
        <v/>
      </c>
      <c r="AO151" s="53" t="str">
        <f ca="1">IFERROR(OFFSET('セット情報(宅配便）'!$P$2,MATCH($H151,BカートセットID入力!$C$4:$C$150,0),COLUMN()-COLUMN($U146)),IFERROR(OFFSET('セット情報(業務便）'!$P$2,MATCH($H151,BカートセットID入力!$F$4:$F$150,0),COLUMN()-COLUMN($U146)),IFERROR(OFFSET('セット情報（サンプル）'!$N$2,MATCH($H151,BカートセットID入力!$I$4:$I$150,0),COLUMN()-COLUMN($U146)),IFERROR(OFFSET('セット情報（イレギュラーサンプル）'!$N$2,MATCH($H151,BカートセットID入力!$L$4:$L$150,0),COLUMN()-COLUMN($U146)),""))))</f>
        <v/>
      </c>
      <c r="AP151" s="53" t="str">
        <f ca="1">IFERROR(OFFSET('セット情報(宅配便）'!$P$2,MATCH($H151,BカートセットID入力!$C$4:$C$150,0),COLUMN()-COLUMN($U146)),IFERROR(OFFSET('セット情報(業務便）'!$P$2,MATCH($H151,BカートセットID入力!$F$4:$F$150,0),COLUMN()-COLUMN($U146)),IFERROR(OFFSET('セット情報（サンプル）'!$N$2,MATCH($H151,BカートセットID入力!$I$4:$I$150,0),COLUMN()-COLUMN($U146)),IFERROR(OFFSET('セット情報（イレギュラーサンプル）'!$N$2,MATCH($H151,BカートセットID入力!$L$4:$L$150,0),COLUMN()-COLUMN($U146)),""))))</f>
        <v/>
      </c>
      <c r="AQ151" s="53" t="str">
        <f ca="1">IFERROR(OFFSET('セット情報(宅配便）'!$P$2,MATCH($H151,BカートセットID入力!$C$4:$C$150,0),COLUMN()-COLUMN($U146)),IFERROR(OFFSET('セット情報(業務便）'!$P$2,MATCH($H151,BカートセットID入力!$F$4:$F$150,0),COLUMN()-COLUMN($U146)),IFERROR(OFFSET('セット情報（サンプル）'!$N$2,MATCH($H151,BカートセットID入力!$I$4:$I$150,0),COLUMN()-COLUMN($U146)),IFERROR(OFFSET('セット情報（イレギュラーサンプル）'!$N$2,MATCH($H151,BカートセットID入力!$L$4:$L$150,0),COLUMN()-COLUMN($U146)),""))))</f>
        <v/>
      </c>
      <c r="AR151" s="53" t="str">
        <f ca="1">IFERROR(OFFSET('セット情報(宅配便）'!$P$2,MATCH($H151,BカートセットID入力!$C$4:$C$150,0),COLUMN()-COLUMN($U146)),IFERROR(OFFSET('セット情報(業務便）'!$P$2,MATCH($H151,BカートセットID入力!$F$4:$F$150,0),COLUMN()-COLUMN($U146)),IFERROR(OFFSET('セット情報（サンプル）'!$N$2,MATCH($H151,BカートセットID入力!$I$4:$I$150,0),COLUMN()-COLUMN($U146)),IFERROR(OFFSET('セット情報（イレギュラーサンプル）'!$N$2,MATCH($H151,BカートセットID入力!$L$4:$L$150,0),COLUMN()-COLUMN($U146)),""))))</f>
        <v/>
      </c>
      <c r="AS151" s="53" t="str">
        <f ca="1">IFERROR(OFFSET('セット情報(宅配便）'!$P$2,MATCH($H151,BカートセットID入力!$C$4:$C$150,0),COLUMN()-COLUMN($U146)),IFERROR(OFFSET('セット情報(業務便）'!$P$2,MATCH($H151,BカートセットID入力!$F$4:$F$150,0),COLUMN()-COLUMN($U146)),IFERROR(OFFSET('セット情報（サンプル）'!$N$2,MATCH($H151,BカートセットID入力!$I$4:$I$150,0),COLUMN()-COLUMN($U146)),IFERROR(OFFSET('セット情報（イレギュラーサンプル）'!$N$2,MATCH($H151,BカートセットID入力!$L$4:$L$150,0),COLUMN()-COLUMN($U146)),""))))</f>
        <v/>
      </c>
      <c r="AT151" s="53" t="str">
        <f ca="1">IFERROR(OFFSET('セット情報(宅配便）'!$P$2,MATCH($H151,BカートセットID入力!$C$4:$C$150,0),COLUMN()-COLUMN($U146)),IFERROR(OFFSET('セット情報(業務便）'!$P$2,MATCH($H151,BカートセットID入力!$F$4:$F$150,0),COLUMN()-COLUMN($U146)),IFERROR(OFFSET('セット情報（サンプル）'!$N$2,MATCH($H151,BカートセットID入力!$I$4:$I$150,0),COLUMN()-COLUMN($U146)),IFERROR(OFFSET('セット情報（イレギュラーサンプル）'!$N$2,MATCH($H151,BカートセットID入力!$L$4:$L$150,0),COLUMN()-COLUMN($U146)),""))))</f>
        <v/>
      </c>
    </row>
  </sheetData>
  <phoneticPr fontId="3"/>
  <dataValidations count="1">
    <dataValidation type="list" allowBlank="1" showInputMessage="1" showErrorMessage="1" sqref="A6:A151" xr:uid="{2035A143-EBC2-4A26-B982-EEFA71F1254B}">
      <formula1>"価格のみ,送料のみ,価格と送料両方"</formula1>
    </dataValidation>
  </dataValidations>
  <hyperlinks>
    <hyperlink ref="G1" location="操作メニュー!A1" display="操作メニューへ戻る" xr:uid="{B0D0D83D-E71E-439D-B0C7-FAF5C811CAD0}"/>
  </hyperlinks>
  <pageMargins left="0.7" right="0.7" top="0.75" bottom="0.75" header="0.3" footer="0.3"/>
  <drawing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F68AA4-C265-4628-AE7B-EE366CB78971}">
  <sheetPr codeName="Sheet32">
    <tabColor rgb="FF00B050"/>
  </sheetPr>
  <dimension ref="A1:H147"/>
  <sheetViews>
    <sheetView workbookViewId="0">
      <selection activeCell="F1" sqref="F1"/>
    </sheetView>
  </sheetViews>
  <sheetFormatPr defaultColWidth="8.69921875" defaultRowHeight="18"/>
  <cols>
    <col min="1" max="1" width="8.19921875" style="53" customWidth="1"/>
    <col min="2" max="2" width="8.69921875" style="53"/>
    <col min="3" max="3" width="73.69921875" style="53" customWidth="1"/>
    <col min="4" max="4" width="12.59765625" style="53" customWidth="1"/>
    <col min="5" max="5" width="12" style="53" customWidth="1"/>
    <col min="6" max="6" width="15.3984375" style="53" customWidth="1"/>
    <col min="7" max="7" width="14.69921875" style="53" customWidth="1"/>
    <col min="8" max="16384" width="8.69921875" style="53"/>
  </cols>
  <sheetData>
    <row r="1" spans="1:8" ht="28.8">
      <c r="A1" s="4" t="s">
        <v>521</v>
      </c>
      <c r="F1" s="151" t="s">
        <v>561</v>
      </c>
    </row>
    <row r="2" spans="1:8" ht="28.8">
      <c r="A2" s="4"/>
    </row>
    <row r="4" spans="1:8">
      <c r="A4" s="145"/>
      <c r="B4" s="145"/>
      <c r="C4" s="145"/>
      <c r="D4" s="146"/>
      <c r="E4" s="146"/>
      <c r="F4" s="147"/>
      <c r="G4" s="147"/>
      <c r="H4" s="145"/>
    </row>
    <row r="5" spans="1:8">
      <c r="A5" s="136" t="s">
        <v>83</v>
      </c>
      <c r="B5" s="136" t="s">
        <v>496</v>
      </c>
      <c r="C5" s="136" t="s">
        <v>86</v>
      </c>
      <c r="D5" s="136" t="s">
        <v>89</v>
      </c>
      <c r="E5" s="136" t="s">
        <v>88</v>
      </c>
      <c r="F5" s="136" t="s">
        <v>92</v>
      </c>
      <c r="G5" s="136" t="s">
        <v>500</v>
      </c>
      <c r="H5" s="136" t="s">
        <v>498</v>
      </c>
    </row>
    <row r="6" spans="1:8">
      <c r="A6" s="53" t="str">
        <f>IF(ISBLANK(価格改定前セット情報!D6),"",価格改定前セット情報!D6)</f>
        <v/>
      </c>
      <c r="B6" s="53" t="str">
        <f>IF(ISBLANK(価格改定前セット情報!G6),"",価格改定前セット情報!G6)</f>
        <v/>
      </c>
      <c r="C6" s="53" t="str">
        <f>IF(ISBLANK(価格改定前セット情報!I6),"",価格改定前セット情報!I6)</f>
        <v/>
      </c>
      <c r="D6" s="148">
        <v>0</v>
      </c>
      <c r="E6" s="148">
        <v>0</v>
      </c>
      <c r="F6" s="53" t="e">
        <f>IF(ISBLANK(価格改定前セット情報!Q6),"",価格改定前セット情報!Q6-100)</f>
        <v>#VALUE!</v>
      </c>
      <c r="G6" s="53" t="s">
        <v>522</v>
      </c>
      <c r="H6" s="53" t="s">
        <v>531</v>
      </c>
    </row>
    <row r="7" spans="1:8">
      <c r="A7" s="53" t="str">
        <f>IF(ISBLANK(価格改定前セット情報!D7),"",価格改定前セット情報!D7)</f>
        <v/>
      </c>
      <c r="B7" s="53" t="str">
        <f>IF(ISBLANK(価格改定前セット情報!G7),"",価格改定前セット情報!G7)</f>
        <v/>
      </c>
      <c r="C7" s="53" t="str">
        <f>IF(ISBLANK(価格改定前セット情報!I7),"",価格改定前セット情報!I7)</f>
        <v/>
      </c>
      <c r="D7" s="148">
        <v>0</v>
      </c>
      <c r="E7" s="148">
        <v>0</v>
      </c>
      <c r="F7" s="53" t="e">
        <f>IF(ISBLANK(価格改定前セット情報!Q7),"",価格改定前セット情報!Q7-100)</f>
        <v>#VALUE!</v>
      </c>
      <c r="G7" s="53" t="s">
        <v>522</v>
      </c>
      <c r="H7" s="53" t="s">
        <v>531</v>
      </c>
    </row>
    <row r="8" spans="1:8">
      <c r="A8" s="53" t="str">
        <f>IF(ISBLANK(価格改定前セット情報!D8),"",価格改定前セット情報!D8)</f>
        <v/>
      </c>
      <c r="B8" s="53" t="str">
        <f>IF(ISBLANK(価格改定前セット情報!G8),"",価格改定前セット情報!G8)</f>
        <v/>
      </c>
      <c r="C8" s="53" t="str">
        <f>IF(ISBLANK(価格改定前セット情報!I8),"",価格改定前セット情報!I8)</f>
        <v/>
      </c>
      <c r="D8" s="148">
        <v>0</v>
      </c>
      <c r="E8" s="148">
        <v>0</v>
      </c>
      <c r="F8" s="53" t="e">
        <f>IF(ISBLANK(価格改定前セット情報!Q8),"",価格改定前セット情報!Q8-100)</f>
        <v>#VALUE!</v>
      </c>
      <c r="G8" s="53" t="s">
        <v>522</v>
      </c>
      <c r="H8" s="53" t="s">
        <v>531</v>
      </c>
    </row>
    <row r="9" spans="1:8">
      <c r="A9" s="53" t="str">
        <f>IF(ISBLANK(価格改定前セット情報!D9),"",価格改定前セット情報!D9)</f>
        <v/>
      </c>
      <c r="B9" s="53" t="str">
        <f>IF(ISBLANK(価格改定前セット情報!G9),"",価格改定前セット情報!G9)</f>
        <v/>
      </c>
      <c r="C9" s="53" t="str">
        <f>IF(ISBLANK(価格改定前セット情報!I9),"",価格改定前セット情報!I9)</f>
        <v/>
      </c>
      <c r="D9" s="148">
        <v>0</v>
      </c>
      <c r="E9" s="148">
        <v>0</v>
      </c>
      <c r="F9" s="53" t="e">
        <f>IF(ISBLANK(価格改定前セット情報!Q9),"",価格改定前セット情報!Q9-100)</f>
        <v>#VALUE!</v>
      </c>
      <c r="G9" s="53" t="s">
        <v>522</v>
      </c>
      <c r="H9" s="53" t="s">
        <v>531</v>
      </c>
    </row>
    <row r="10" spans="1:8">
      <c r="A10" s="53" t="str">
        <f>IF(ISBLANK(価格改定前セット情報!D10),"",価格改定前セット情報!D10)</f>
        <v/>
      </c>
      <c r="B10" s="53" t="str">
        <f>IF(ISBLANK(価格改定前セット情報!G10),"",価格改定前セット情報!G10)</f>
        <v/>
      </c>
      <c r="C10" s="53" t="str">
        <f>IF(ISBLANK(価格改定前セット情報!I10),"",価格改定前セット情報!I10)</f>
        <v/>
      </c>
      <c r="D10" s="148">
        <v>0</v>
      </c>
      <c r="E10" s="148">
        <v>0</v>
      </c>
      <c r="F10" s="53" t="e">
        <f>IF(ISBLANK(価格改定前セット情報!Q10),"",価格改定前セット情報!Q10-100)</f>
        <v>#VALUE!</v>
      </c>
      <c r="G10" s="53" t="s">
        <v>522</v>
      </c>
      <c r="H10" s="53" t="s">
        <v>531</v>
      </c>
    </row>
    <row r="11" spans="1:8">
      <c r="A11" s="53" t="str">
        <f>IF(ISBLANK(価格改定前セット情報!D11),"",価格改定前セット情報!D11)</f>
        <v/>
      </c>
      <c r="B11" s="53" t="str">
        <f>IF(ISBLANK(価格改定前セット情報!G11),"",価格改定前セット情報!G11)</f>
        <v/>
      </c>
      <c r="C11" s="53" t="str">
        <f>IF(ISBLANK(価格改定前セット情報!I11),"",価格改定前セット情報!I11)</f>
        <v/>
      </c>
      <c r="D11" s="148">
        <v>0</v>
      </c>
      <c r="E11" s="148">
        <v>0</v>
      </c>
      <c r="F11" s="53" t="e">
        <f>IF(ISBLANK(価格改定前セット情報!Q11),"",価格改定前セット情報!Q11-100)</f>
        <v>#VALUE!</v>
      </c>
      <c r="G11" s="53" t="s">
        <v>522</v>
      </c>
      <c r="H11" s="53" t="s">
        <v>531</v>
      </c>
    </row>
    <row r="12" spans="1:8">
      <c r="A12" s="53" t="str">
        <f>IF(ISBLANK(価格改定前セット情報!D12),"",価格改定前セット情報!D12)</f>
        <v/>
      </c>
      <c r="B12" s="53" t="str">
        <f>IF(ISBLANK(価格改定前セット情報!G12),"",価格改定前セット情報!G12)</f>
        <v/>
      </c>
      <c r="C12" s="53" t="str">
        <f>IF(ISBLANK(価格改定前セット情報!I12),"",価格改定前セット情報!I12)</f>
        <v/>
      </c>
      <c r="D12" s="148">
        <v>0</v>
      </c>
      <c r="E12" s="148">
        <v>0</v>
      </c>
      <c r="F12" s="53" t="e">
        <f>IF(ISBLANK(価格改定前セット情報!Q12),"",価格改定前セット情報!Q12-100)</f>
        <v>#VALUE!</v>
      </c>
      <c r="G12" s="53" t="s">
        <v>522</v>
      </c>
      <c r="H12" s="53" t="s">
        <v>531</v>
      </c>
    </row>
    <row r="13" spans="1:8">
      <c r="A13" s="53" t="str">
        <f>IF(ISBLANK(価格改定前セット情報!D13),"",価格改定前セット情報!D13)</f>
        <v/>
      </c>
      <c r="B13" s="53" t="str">
        <f>IF(ISBLANK(価格改定前セット情報!G13),"",価格改定前セット情報!G13)</f>
        <v/>
      </c>
      <c r="C13" s="53" t="str">
        <f>IF(ISBLANK(価格改定前セット情報!I13),"",価格改定前セット情報!I13)</f>
        <v/>
      </c>
      <c r="D13" s="148">
        <v>0</v>
      </c>
      <c r="E13" s="148">
        <v>0</v>
      </c>
      <c r="F13" s="53" t="e">
        <f>IF(ISBLANK(価格改定前セット情報!Q13),"",価格改定前セット情報!Q13-100)</f>
        <v>#VALUE!</v>
      </c>
      <c r="G13" s="53" t="s">
        <v>522</v>
      </c>
      <c r="H13" s="53" t="s">
        <v>531</v>
      </c>
    </row>
    <row r="14" spans="1:8">
      <c r="A14" s="53" t="str">
        <f>IF(ISBLANK(価格改定前セット情報!D14),"",価格改定前セット情報!D14)</f>
        <v/>
      </c>
      <c r="B14" s="53" t="str">
        <f>IF(ISBLANK(価格改定前セット情報!G14),"",価格改定前セット情報!G14)</f>
        <v/>
      </c>
      <c r="C14" s="53" t="str">
        <f>IF(ISBLANK(価格改定前セット情報!I14),"",価格改定前セット情報!I14)</f>
        <v/>
      </c>
      <c r="D14" s="148">
        <v>0</v>
      </c>
      <c r="E14" s="148">
        <v>0</v>
      </c>
      <c r="F14" s="53" t="e">
        <f>IF(ISBLANK(価格改定前セット情報!Q14),"",価格改定前セット情報!Q14-100)</f>
        <v>#VALUE!</v>
      </c>
      <c r="G14" s="53" t="s">
        <v>522</v>
      </c>
      <c r="H14" s="53" t="s">
        <v>531</v>
      </c>
    </row>
    <row r="15" spans="1:8">
      <c r="A15" s="53" t="str">
        <f>IF(ISBLANK(価格改定前セット情報!D15),"",価格改定前セット情報!D15)</f>
        <v/>
      </c>
      <c r="B15" s="53" t="str">
        <f>IF(ISBLANK(価格改定前セット情報!G15),"",価格改定前セット情報!G15)</f>
        <v/>
      </c>
      <c r="C15" s="53" t="str">
        <f>IF(ISBLANK(価格改定前セット情報!I15),"",価格改定前セット情報!I15)</f>
        <v/>
      </c>
      <c r="D15" s="148">
        <v>0</v>
      </c>
      <c r="E15" s="148">
        <v>0</v>
      </c>
      <c r="F15" s="53" t="e">
        <f>IF(ISBLANK(価格改定前セット情報!Q15),"",価格改定前セット情報!Q15-100)</f>
        <v>#VALUE!</v>
      </c>
      <c r="G15" s="53" t="s">
        <v>522</v>
      </c>
      <c r="H15" s="53" t="s">
        <v>531</v>
      </c>
    </row>
    <row r="16" spans="1:8">
      <c r="A16" s="53" t="str">
        <f>IF(ISBLANK(価格改定前セット情報!D16),"",価格改定前セット情報!D16)</f>
        <v/>
      </c>
      <c r="B16" s="53" t="str">
        <f>IF(ISBLANK(価格改定前セット情報!G16),"",価格改定前セット情報!G16)</f>
        <v/>
      </c>
      <c r="C16" s="53" t="str">
        <f>IF(ISBLANK(価格改定前セット情報!I16),"",価格改定前セット情報!I16)</f>
        <v/>
      </c>
      <c r="D16" s="148">
        <v>0</v>
      </c>
      <c r="E16" s="148">
        <v>0</v>
      </c>
      <c r="F16" s="53" t="e">
        <f>IF(ISBLANK(価格改定前セット情報!Q16),"",価格改定前セット情報!Q16-100)</f>
        <v>#VALUE!</v>
      </c>
      <c r="G16" s="53" t="s">
        <v>522</v>
      </c>
      <c r="H16" s="53" t="s">
        <v>531</v>
      </c>
    </row>
    <row r="17" spans="1:8">
      <c r="A17" s="53" t="str">
        <f>IF(ISBLANK(価格改定前セット情報!D17),"",価格改定前セット情報!D17)</f>
        <v/>
      </c>
      <c r="B17" s="53" t="str">
        <f>IF(ISBLANK(価格改定前セット情報!G17),"",価格改定前セット情報!G17)</f>
        <v/>
      </c>
      <c r="C17" s="53" t="str">
        <f>IF(ISBLANK(価格改定前セット情報!I17),"",価格改定前セット情報!I17)</f>
        <v/>
      </c>
      <c r="D17" s="148">
        <v>0</v>
      </c>
      <c r="E17" s="148">
        <v>0</v>
      </c>
      <c r="F17" s="53" t="e">
        <f>IF(ISBLANK(価格改定前セット情報!Q17),"",価格改定前セット情報!Q17-100)</f>
        <v>#VALUE!</v>
      </c>
      <c r="G17" s="53" t="s">
        <v>522</v>
      </c>
      <c r="H17" s="53" t="s">
        <v>531</v>
      </c>
    </row>
    <row r="18" spans="1:8">
      <c r="A18" s="53" t="str">
        <f>IF(ISBLANK(価格改定前セット情報!D18),"",価格改定前セット情報!D18)</f>
        <v/>
      </c>
      <c r="B18" s="53" t="str">
        <f>IF(ISBLANK(価格改定前セット情報!G18),"",価格改定前セット情報!G18)</f>
        <v/>
      </c>
      <c r="C18" s="53" t="str">
        <f>IF(ISBLANK(価格改定前セット情報!I18),"",価格改定前セット情報!I18)</f>
        <v/>
      </c>
      <c r="D18" s="148">
        <v>0</v>
      </c>
      <c r="E18" s="148">
        <v>0</v>
      </c>
      <c r="F18" s="53" t="e">
        <f>IF(ISBLANK(価格改定前セット情報!Q18),"",価格改定前セット情報!Q18-100)</f>
        <v>#VALUE!</v>
      </c>
      <c r="G18" s="53" t="s">
        <v>522</v>
      </c>
      <c r="H18" s="53" t="s">
        <v>531</v>
      </c>
    </row>
    <row r="19" spans="1:8">
      <c r="A19" s="53" t="str">
        <f>IF(ISBLANK(価格改定前セット情報!D19),"",価格改定前セット情報!D19)</f>
        <v/>
      </c>
      <c r="B19" s="53" t="str">
        <f>IF(ISBLANK(価格改定前セット情報!G19),"",価格改定前セット情報!G19)</f>
        <v/>
      </c>
      <c r="C19" s="53" t="str">
        <f>IF(ISBLANK(価格改定前セット情報!I19),"",価格改定前セット情報!I19)</f>
        <v/>
      </c>
      <c r="D19" s="148">
        <v>0</v>
      </c>
      <c r="E19" s="148">
        <v>0</v>
      </c>
      <c r="F19" s="53" t="e">
        <f>IF(ISBLANK(価格改定前セット情報!Q19),"",価格改定前セット情報!Q19-100)</f>
        <v>#VALUE!</v>
      </c>
      <c r="G19" s="53" t="s">
        <v>522</v>
      </c>
      <c r="H19" s="53" t="s">
        <v>531</v>
      </c>
    </row>
    <row r="20" spans="1:8">
      <c r="A20" s="53" t="str">
        <f>IF(ISBLANK(価格改定前セット情報!D20),"",価格改定前セット情報!D20)</f>
        <v/>
      </c>
      <c r="B20" s="53" t="str">
        <f>IF(ISBLANK(価格改定前セット情報!G20),"",価格改定前セット情報!G20)</f>
        <v/>
      </c>
      <c r="C20" s="53" t="str">
        <f>IF(ISBLANK(価格改定前セット情報!I20),"",価格改定前セット情報!I20)</f>
        <v/>
      </c>
      <c r="D20" s="148">
        <v>0</v>
      </c>
      <c r="E20" s="148">
        <v>0</v>
      </c>
      <c r="F20" s="53" t="e">
        <f>IF(ISBLANK(価格改定前セット情報!Q20),"",価格改定前セット情報!Q20-100)</f>
        <v>#VALUE!</v>
      </c>
      <c r="G20" s="53" t="s">
        <v>522</v>
      </c>
      <c r="H20" s="53" t="s">
        <v>531</v>
      </c>
    </row>
    <row r="21" spans="1:8">
      <c r="A21" s="53" t="str">
        <f>IF(ISBLANK(価格改定前セット情報!D21),"",価格改定前セット情報!D21)</f>
        <v/>
      </c>
      <c r="B21" s="53" t="str">
        <f>IF(ISBLANK(価格改定前セット情報!G21),"",価格改定前セット情報!G21)</f>
        <v/>
      </c>
      <c r="C21" s="53" t="str">
        <f>IF(ISBLANK(価格改定前セット情報!I21),"",価格改定前セット情報!I21)</f>
        <v/>
      </c>
      <c r="D21" s="148">
        <v>0</v>
      </c>
      <c r="E21" s="148">
        <v>0</v>
      </c>
      <c r="F21" s="53" t="e">
        <f>IF(ISBLANK(価格改定前セット情報!Q21),"",価格改定前セット情報!Q21-100)</f>
        <v>#VALUE!</v>
      </c>
      <c r="G21" s="53" t="s">
        <v>522</v>
      </c>
      <c r="H21" s="53" t="s">
        <v>531</v>
      </c>
    </row>
    <row r="22" spans="1:8">
      <c r="A22" s="53" t="str">
        <f>IF(ISBLANK(価格改定前セット情報!D22),"",価格改定前セット情報!D22)</f>
        <v/>
      </c>
      <c r="B22" s="53" t="str">
        <f>IF(ISBLANK(価格改定前セット情報!G22),"",価格改定前セット情報!G22)</f>
        <v/>
      </c>
      <c r="C22" s="53" t="str">
        <f>IF(ISBLANK(価格改定前セット情報!I22),"",価格改定前セット情報!I22)</f>
        <v/>
      </c>
      <c r="D22" s="148">
        <v>0</v>
      </c>
      <c r="E22" s="148">
        <v>0</v>
      </c>
      <c r="F22" s="53" t="e">
        <f>IF(ISBLANK(価格改定前セット情報!Q22),"",価格改定前セット情報!Q22-100)</f>
        <v>#VALUE!</v>
      </c>
      <c r="G22" s="53" t="s">
        <v>522</v>
      </c>
      <c r="H22" s="53" t="s">
        <v>531</v>
      </c>
    </row>
    <row r="23" spans="1:8">
      <c r="A23" s="53" t="str">
        <f>IF(ISBLANK(価格改定前セット情報!D23),"",価格改定前セット情報!D23)</f>
        <v/>
      </c>
      <c r="B23" s="53" t="str">
        <f>IF(ISBLANK(価格改定前セット情報!G23),"",価格改定前セット情報!G23)</f>
        <v/>
      </c>
      <c r="C23" s="53" t="str">
        <f>IF(ISBLANK(価格改定前セット情報!I23),"",価格改定前セット情報!I23)</f>
        <v/>
      </c>
      <c r="D23" s="148">
        <v>0</v>
      </c>
      <c r="E23" s="148">
        <v>0</v>
      </c>
      <c r="F23" s="53" t="e">
        <f>IF(ISBLANK(価格改定前セット情報!Q23),"",価格改定前セット情報!Q23-100)</f>
        <v>#VALUE!</v>
      </c>
      <c r="G23" s="53" t="s">
        <v>522</v>
      </c>
      <c r="H23" s="53" t="s">
        <v>531</v>
      </c>
    </row>
    <row r="24" spans="1:8">
      <c r="A24" s="53" t="str">
        <f>IF(ISBLANK(価格改定前セット情報!D24),"",価格改定前セット情報!D24)</f>
        <v/>
      </c>
      <c r="B24" s="53" t="str">
        <f>IF(ISBLANK(価格改定前セット情報!G24),"",価格改定前セット情報!G24)</f>
        <v/>
      </c>
      <c r="C24" s="53" t="str">
        <f>IF(ISBLANK(価格改定前セット情報!I24),"",価格改定前セット情報!I24)</f>
        <v/>
      </c>
      <c r="D24" s="148">
        <v>0</v>
      </c>
      <c r="E24" s="148">
        <v>0</v>
      </c>
      <c r="F24" s="53" t="e">
        <f>IF(ISBLANK(価格改定前セット情報!Q24),"",価格改定前セット情報!Q24-100)</f>
        <v>#VALUE!</v>
      </c>
      <c r="G24" s="53" t="s">
        <v>522</v>
      </c>
      <c r="H24" s="53" t="s">
        <v>531</v>
      </c>
    </row>
    <row r="25" spans="1:8">
      <c r="A25" s="53" t="str">
        <f>IF(ISBLANK(価格改定前セット情報!D25),"",価格改定前セット情報!D25)</f>
        <v/>
      </c>
      <c r="B25" s="53" t="str">
        <f>IF(ISBLANK(価格改定前セット情報!G25),"",価格改定前セット情報!G25)</f>
        <v/>
      </c>
      <c r="C25" s="53" t="str">
        <f>IF(ISBLANK(価格改定前セット情報!I25),"",価格改定前セット情報!I25)</f>
        <v/>
      </c>
      <c r="D25" s="148">
        <v>0</v>
      </c>
      <c r="E25" s="148">
        <v>0</v>
      </c>
      <c r="F25" s="53" t="e">
        <f>IF(ISBLANK(価格改定前セット情報!Q25),"",価格改定前セット情報!Q25-100)</f>
        <v>#VALUE!</v>
      </c>
      <c r="G25" s="53" t="s">
        <v>522</v>
      </c>
      <c r="H25" s="53" t="s">
        <v>531</v>
      </c>
    </row>
    <row r="26" spans="1:8">
      <c r="A26" s="53" t="str">
        <f>IF(ISBLANK(価格改定前セット情報!D26),"",価格改定前セット情報!D26)</f>
        <v/>
      </c>
      <c r="B26" s="53" t="str">
        <f>IF(ISBLANK(価格改定前セット情報!G26),"",価格改定前セット情報!G26)</f>
        <v/>
      </c>
      <c r="C26" s="53" t="str">
        <f>IF(ISBLANK(価格改定前セット情報!I26),"",価格改定前セット情報!I26)</f>
        <v/>
      </c>
      <c r="D26" s="148">
        <v>0</v>
      </c>
      <c r="E26" s="148">
        <v>0</v>
      </c>
      <c r="F26" s="53" t="e">
        <f>IF(ISBLANK(価格改定前セット情報!Q26),"",価格改定前セット情報!Q26-100)</f>
        <v>#VALUE!</v>
      </c>
      <c r="G26" s="53" t="s">
        <v>522</v>
      </c>
      <c r="H26" s="53" t="s">
        <v>531</v>
      </c>
    </row>
    <row r="27" spans="1:8">
      <c r="A27" s="53" t="str">
        <f>IF(ISBLANK(価格改定前セット情報!D27),"",価格改定前セット情報!D27)</f>
        <v/>
      </c>
      <c r="B27" s="53" t="str">
        <f>IF(ISBLANK(価格改定前セット情報!G27),"",価格改定前セット情報!G27)</f>
        <v/>
      </c>
      <c r="C27" s="53" t="str">
        <f>IF(ISBLANK(価格改定前セット情報!I27),"",価格改定前セット情報!I27)</f>
        <v/>
      </c>
      <c r="D27" s="148">
        <v>0</v>
      </c>
      <c r="E27" s="148">
        <v>0</v>
      </c>
      <c r="F27" s="53" t="e">
        <f>IF(ISBLANK(価格改定前セット情報!Q27),"",価格改定前セット情報!Q27-100)</f>
        <v>#VALUE!</v>
      </c>
      <c r="G27" s="53" t="s">
        <v>522</v>
      </c>
      <c r="H27" s="53" t="s">
        <v>531</v>
      </c>
    </row>
    <row r="28" spans="1:8">
      <c r="A28" s="53" t="str">
        <f>IF(ISBLANK(価格改定前セット情報!D28),"",価格改定前セット情報!D28)</f>
        <v/>
      </c>
      <c r="B28" s="53" t="str">
        <f>IF(ISBLANK(価格改定前セット情報!G28),"",価格改定前セット情報!G28)</f>
        <v/>
      </c>
      <c r="C28" s="53" t="str">
        <f>IF(ISBLANK(価格改定前セット情報!I28),"",価格改定前セット情報!I28)</f>
        <v/>
      </c>
      <c r="D28" s="148">
        <v>0</v>
      </c>
      <c r="E28" s="148">
        <v>0</v>
      </c>
      <c r="F28" s="53" t="e">
        <f>IF(ISBLANK(価格改定前セット情報!Q28),"",価格改定前セット情報!Q28-100)</f>
        <v>#VALUE!</v>
      </c>
      <c r="G28" s="53" t="s">
        <v>522</v>
      </c>
      <c r="H28" s="53" t="s">
        <v>531</v>
      </c>
    </row>
    <row r="29" spans="1:8">
      <c r="A29" s="53" t="str">
        <f>IF(ISBLANK(価格改定前セット情報!D29),"",価格改定前セット情報!D29)</f>
        <v/>
      </c>
      <c r="B29" s="53" t="str">
        <f>IF(ISBLANK(価格改定前セット情報!G29),"",価格改定前セット情報!G29)</f>
        <v/>
      </c>
      <c r="C29" s="53" t="str">
        <f>IF(ISBLANK(価格改定前セット情報!I29),"",価格改定前セット情報!I29)</f>
        <v/>
      </c>
      <c r="D29" s="148">
        <v>0</v>
      </c>
      <c r="E29" s="148">
        <v>0</v>
      </c>
      <c r="F29" s="53" t="e">
        <f>IF(ISBLANK(価格改定前セット情報!Q29),"",価格改定前セット情報!Q29-100)</f>
        <v>#VALUE!</v>
      </c>
      <c r="G29" s="53" t="s">
        <v>522</v>
      </c>
      <c r="H29" s="53" t="s">
        <v>531</v>
      </c>
    </row>
    <row r="30" spans="1:8">
      <c r="A30" s="53" t="str">
        <f>IF(ISBLANK(価格改定前セット情報!D30),"",価格改定前セット情報!D30)</f>
        <v/>
      </c>
      <c r="B30" s="53" t="str">
        <f>IF(ISBLANK(価格改定前セット情報!G30),"",価格改定前セット情報!G30)</f>
        <v/>
      </c>
      <c r="C30" s="53" t="str">
        <f>IF(ISBLANK(価格改定前セット情報!I30),"",価格改定前セット情報!I30)</f>
        <v/>
      </c>
      <c r="D30" s="148">
        <v>0</v>
      </c>
      <c r="E30" s="148">
        <v>0</v>
      </c>
      <c r="F30" s="53" t="e">
        <f>IF(ISBLANK(価格改定前セット情報!Q30),"",価格改定前セット情報!Q30-100)</f>
        <v>#VALUE!</v>
      </c>
      <c r="G30" s="53" t="s">
        <v>522</v>
      </c>
      <c r="H30" s="53" t="s">
        <v>531</v>
      </c>
    </row>
    <row r="31" spans="1:8">
      <c r="A31" s="53" t="str">
        <f>IF(ISBLANK(価格改定前セット情報!D31),"",価格改定前セット情報!D31)</f>
        <v/>
      </c>
      <c r="B31" s="53" t="str">
        <f>IF(ISBLANK(価格改定前セット情報!G31),"",価格改定前セット情報!G31)</f>
        <v/>
      </c>
      <c r="C31" s="53" t="str">
        <f>IF(ISBLANK(価格改定前セット情報!I31),"",価格改定前セット情報!I31)</f>
        <v/>
      </c>
      <c r="D31" s="148">
        <v>0</v>
      </c>
      <c r="E31" s="148">
        <v>0</v>
      </c>
      <c r="F31" s="53" t="e">
        <f>IF(ISBLANK(価格改定前セット情報!Q31),"",価格改定前セット情報!Q31-100)</f>
        <v>#VALUE!</v>
      </c>
      <c r="G31" s="53" t="s">
        <v>522</v>
      </c>
      <c r="H31" s="53" t="s">
        <v>531</v>
      </c>
    </row>
    <row r="32" spans="1:8">
      <c r="A32" s="53" t="str">
        <f>IF(ISBLANK(価格改定前セット情報!D32),"",価格改定前セット情報!D32)</f>
        <v/>
      </c>
      <c r="B32" s="53" t="str">
        <f>IF(ISBLANK(価格改定前セット情報!G32),"",価格改定前セット情報!G32)</f>
        <v/>
      </c>
      <c r="C32" s="53" t="str">
        <f>IF(ISBLANK(価格改定前セット情報!I32),"",価格改定前セット情報!I32)</f>
        <v/>
      </c>
      <c r="D32" s="148">
        <v>0</v>
      </c>
      <c r="E32" s="148">
        <v>0</v>
      </c>
      <c r="F32" s="53" t="e">
        <f>IF(ISBLANK(価格改定前セット情報!Q32),"",価格改定前セット情報!Q32-100)</f>
        <v>#VALUE!</v>
      </c>
      <c r="G32" s="53" t="s">
        <v>522</v>
      </c>
      <c r="H32" s="53" t="s">
        <v>531</v>
      </c>
    </row>
    <row r="33" spans="1:8">
      <c r="A33" s="53" t="str">
        <f>IF(ISBLANK(価格改定前セット情報!D33),"",価格改定前セット情報!D33)</f>
        <v/>
      </c>
      <c r="B33" s="53" t="str">
        <f>IF(ISBLANK(価格改定前セット情報!G33),"",価格改定前セット情報!G33)</f>
        <v/>
      </c>
      <c r="C33" s="53" t="str">
        <f>IF(ISBLANK(価格改定前セット情報!I33),"",価格改定前セット情報!I33)</f>
        <v/>
      </c>
      <c r="D33" s="148">
        <v>0</v>
      </c>
      <c r="E33" s="148">
        <v>0</v>
      </c>
      <c r="F33" s="53" t="e">
        <f>IF(ISBLANK(価格改定前セット情報!Q33),"",価格改定前セット情報!Q33-100)</f>
        <v>#VALUE!</v>
      </c>
      <c r="G33" s="53" t="s">
        <v>522</v>
      </c>
      <c r="H33" s="53" t="s">
        <v>531</v>
      </c>
    </row>
    <row r="34" spans="1:8">
      <c r="A34" s="53" t="str">
        <f>IF(ISBLANK(価格改定前セット情報!D34),"",価格改定前セット情報!D34)</f>
        <v/>
      </c>
      <c r="B34" s="53" t="str">
        <f>IF(ISBLANK(価格改定前セット情報!G34),"",価格改定前セット情報!G34)</f>
        <v/>
      </c>
      <c r="C34" s="53" t="str">
        <f>IF(ISBLANK(価格改定前セット情報!I34),"",価格改定前セット情報!I34)</f>
        <v/>
      </c>
      <c r="D34" s="148">
        <v>0</v>
      </c>
      <c r="E34" s="148">
        <v>0</v>
      </c>
      <c r="F34" s="53" t="e">
        <f>IF(ISBLANK(価格改定前セット情報!Q34),"",価格改定前セット情報!Q34-100)</f>
        <v>#VALUE!</v>
      </c>
      <c r="G34" s="53" t="s">
        <v>522</v>
      </c>
      <c r="H34" s="53" t="s">
        <v>531</v>
      </c>
    </row>
    <row r="35" spans="1:8">
      <c r="A35" s="53" t="str">
        <f>IF(ISBLANK(価格改定前セット情報!D35),"",価格改定前セット情報!D35)</f>
        <v/>
      </c>
      <c r="B35" s="53" t="str">
        <f>IF(ISBLANK(価格改定前セット情報!G35),"",価格改定前セット情報!G35)</f>
        <v/>
      </c>
      <c r="C35" s="53" t="str">
        <f>IF(ISBLANK(価格改定前セット情報!I35),"",価格改定前セット情報!I35)</f>
        <v/>
      </c>
      <c r="D35" s="148">
        <v>0</v>
      </c>
      <c r="E35" s="148">
        <v>0</v>
      </c>
      <c r="F35" s="53" t="e">
        <f>IF(ISBLANK(価格改定前セット情報!Q35),"",価格改定前セット情報!Q35-100)</f>
        <v>#VALUE!</v>
      </c>
      <c r="G35" s="53" t="s">
        <v>522</v>
      </c>
      <c r="H35" s="53" t="s">
        <v>531</v>
      </c>
    </row>
    <row r="36" spans="1:8">
      <c r="A36" s="53" t="str">
        <f>IF(ISBLANK(価格改定前セット情報!D36),"",価格改定前セット情報!D36)</f>
        <v/>
      </c>
      <c r="B36" s="53" t="str">
        <f>IF(ISBLANK(価格改定前セット情報!G36),"",価格改定前セット情報!G36)</f>
        <v/>
      </c>
      <c r="C36" s="53" t="str">
        <f>IF(ISBLANK(価格改定前セット情報!I36),"",価格改定前セット情報!I36)</f>
        <v/>
      </c>
      <c r="D36" s="148">
        <v>0</v>
      </c>
      <c r="E36" s="148">
        <v>0</v>
      </c>
      <c r="F36" s="53" t="e">
        <f>IF(ISBLANK(価格改定前セット情報!Q36),"",価格改定前セット情報!Q36-100)</f>
        <v>#VALUE!</v>
      </c>
      <c r="G36" s="53" t="s">
        <v>522</v>
      </c>
      <c r="H36" s="53" t="s">
        <v>531</v>
      </c>
    </row>
    <row r="37" spans="1:8">
      <c r="A37" s="53" t="str">
        <f>IF(ISBLANK(価格改定前セット情報!D37),"",価格改定前セット情報!D37)</f>
        <v/>
      </c>
      <c r="B37" s="53" t="str">
        <f>IF(ISBLANK(価格改定前セット情報!G37),"",価格改定前セット情報!G37)</f>
        <v/>
      </c>
      <c r="C37" s="53" t="str">
        <f>IF(ISBLANK(価格改定前セット情報!I37),"",価格改定前セット情報!I37)</f>
        <v/>
      </c>
      <c r="D37" s="148">
        <v>0</v>
      </c>
      <c r="E37" s="148">
        <v>0</v>
      </c>
      <c r="F37" s="53" t="e">
        <f>IF(ISBLANK(価格改定前セット情報!Q37),"",価格改定前セット情報!Q37-100)</f>
        <v>#VALUE!</v>
      </c>
      <c r="G37" s="53" t="s">
        <v>522</v>
      </c>
      <c r="H37" s="53" t="s">
        <v>531</v>
      </c>
    </row>
    <row r="38" spans="1:8">
      <c r="A38" s="53" t="str">
        <f>IF(ISBLANK(価格改定前セット情報!D38),"",価格改定前セット情報!D38)</f>
        <v/>
      </c>
      <c r="B38" s="53" t="str">
        <f>IF(ISBLANK(価格改定前セット情報!G38),"",価格改定前セット情報!G38)</f>
        <v/>
      </c>
      <c r="C38" s="53" t="str">
        <f>IF(ISBLANK(価格改定前セット情報!I38),"",価格改定前セット情報!I38)</f>
        <v/>
      </c>
      <c r="D38" s="148">
        <v>0</v>
      </c>
      <c r="E38" s="148">
        <v>0</v>
      </c>
      <c r="F38" s="53" t="e">
        <f>IF(ISBLANK(価格改定前セット情報!Q38),"",価格改定前セット情報!Q38-100)</f>
        <v>#VALUE!</v>
      </c>
      <c r="G38" s="53" t="s">
        <v>522</v>
      </c>
      <c r="H38" s="53" t="s">
        <v>531</v>
      </c>
    </row>
    <row r="39" spans="1:8">
      <c r="A39" s="53" t="str">
        <f>IF(ISBLANK(価格改定前セット情報!D39),"",価格改定前セット情報!D39)</f>
        <v/>
      </c>
      <c r="B39" s="53" t="str">
        <f>IF(ISBLANK(価格改定前セット情報!G39),"",価格改定前セット情報!G39)</f>
        <v/>
      </c>
      <c r="C39" s="53" t="str">
        <f>IF(ISBLANK(価格改定前セット情報!I39),"",価格改定前セット情報!I39)</f>
        <v/>
      </c>
      <c r="D39" s="148">
        <v>0</v>
      </c>
      <c r="E39" s="148">
        <v>0</v>
      </c>
      <c r="F39" s="53" t="e">
        <f>IF(ISBLANK(価格改定前セット情報!Q39),"",価格改定前セット情報!Q39-100)</f>
        <v>#VALUE!</v>
      </c>
      <c r="G39" s="53" t="s">
        <v>522</v>
      </c>
      <c r="H39" s="53" t="s">
        <v>531</v>
      </c>
    </row>
    <row r="40" spans="1:8">
      <c r="A40" s="53" t="str">
        <f>IF(ISBLANK(価格改定前セット情報!D40),"",価格改定前セット情報!D40)</f>
        <v/>
      </c>
      <c r="B40" s="53" t="str">
        <f>IF(ISBLANK(価格改定前セット情報!G40),"",価格改定前セット情報!G40)</f>
        <v/>
      </c>
      <c r="C40" s="53" t="str">
        <f>IF(ISBLANK(価格改定前セット情報!I40),"",価格改定前セット情報!I40)</f>
        <v/>
      </c>
      <c r="D40" s="148">
        <v>0</v>
      </c>
      <c r="E40" s="148">
        <v>0</v>
      </c>
      <c r="F40" s="53" t="e">
        <f>IF(ISBLANK(価格改定前セット情報!Q40),"",価格改定前セット情報!Q40-100)</f>
        <v>#VALUE!</v>
      </c>
      <c r="G40" s="53" t="s">
        <v>522</v>
      </c>
      <c r="H40" s="53" t="s">
        <v>531</v>
      </c>
    </row>
    <row r="41" spans="1:8">
      <c r="A41" s="53" t="str">
        <f>IF(ISBLANK(価格改定前セット情報!D41),"",価格改定前セット情報!D41)</f>
        <v/>
      </c>
      <c r="B41" s="53" t="str">
        <f>IF(ISBLANK(価格改定前セット情報!G41),"",価格改定前セット情報!G41)</f>
        <v/>
      </c>
      <c r="C41" s="53" t="str">
        <f>IF(ISBLANK(価格改定前セット情報!I41),"",価格改定前セット情報!I41)</f>
        <v/>
      </c>
      <c r="D41" s="148">
        <v>0</v>
      </c>
      <c r="E41" s="148">
        <v>0</v>
      </c>
      <c r="F41" s="53" t="e">
        <f>IF(ISBLANK(価格改定前セット情報!Q41),"",価格改定前セット情報!Q41-100)</f>
        <v>#VALUE!</v>
      </c>
      <c r="G41" s="53" t="s">
        <v>522</v>
      </c>
      <c r="H41" s="53" t="s">
        <v>531</v>
      </c>
    </row>
    <row r="42" spans="1:8">
      <c r="A42" s="53" t="str">
        <f>IF(ISBLANK(価格改定前セット情報!D42),"",価格改定前セット情報!D42)</f>
        <v/>
      </c>
      <c r="B42" s="53" t="str">
        <f>IF(ISBLANK(価格改定前セット情報!G42),"",価格改定前セット情報!G42)</f>
        <v/>
      </c>
      <c r="C42" s="53" t="str">
        <f>IF(ISBLANK(価格改定前セット情報!I42),"",価格改定前セット情報!I42)</f>
        <v/>
      </c>
      <c r="D42" s="148">
        <v>0</v>
      </c>
      <c r="E42" s="148">
        <v>0</v>
      </c>
      <c r="F42" s="53" t="e">
        <f>IF(ISBLANK(価格改定前セット情報!Q42),"",価格改定前セット情報!Q42-100)</f>
        <v>#VALUE!</v>
      </c>
      <c r="G42" s="53" t="s">
        <v>522</v>
      </c>
      <c r="H42" s="53" t="s">
        <v>531</v>
      </c>
    </row>
    <row r="43" spans="1:8">
      <c r="A43" s="53" t="str">
        <f>IF(ISBLANK(価格改定前セット情報!D43),"",価格改定前セット情報!D43)</f>
        <v/>
      </c>
      <c r="B43" s="53" t="str">
        <f>IF(ISBLANK(価格改定前セット情報!G43),"",価格改定前セット情報!G43)</f>
        <v/>
      </c>
      <c r="C43" s="53" t="str">
        <f>IF(ISBLANK(価格改定前セット情報!I43),"",価格改定前セット情報!I43)</f>
        <v/>
      </c>
      <c r="D43" s="148">
        <v>0</v>
      </c>
      <c r="E43" s="148">
        <v>0</v>
      </c>
      <c r="F43" s="53" t="e">
        <f>IF(ISBLANK(価格改定前セット情報!Q43),"",価格改定前セット情報!Q43-100)</f>
        <v>#VALUE!</v>
      </c>
      <c r="G43" s="53" t="s">
        <v>522</v>
      </c>
      <c r="H43" s="53" t="s">
        <v>531</v>
      </c>
    </row>
    <row r="44" spans="1:8">
      <c r="A44" s="53" t="str">
        <f>IF(ISBLANK(価格改定前セット情報!D44),"",価格改定前セット情報!D44)</f>
        <v/>
      </c>
      <c r="B44" s="53" t="str">
        <f>IF(ISBLANK(価格改定前セット情報!G44),"",価格改定前セット情報!G44)</f>
        <v/>
      </c>
      <c r="C44" s="53" t="str">
        <f>IF(ISBLANK(価格改定前セット情報!I44),"",価格改定前セット情報!I44)</f>
        <v/>
      </c>
      <c r="D44" s="148">
        <v>0</v>
      </c>
      <c r="E44" s="148">
        <v>0</v>
      </c>
      <c r="F44" s="53" t="e">
        <f>IF(ISBLANK(価格改定前セット情報!Q44),"",価格改定前セット情報!Q44-100)</f>
        <v>#VALUE!</v>
      </c>
      <c r="G44" s="53" t="s">
        <v>522</v>
      </c>
      <c r="H44" s="53" t="s">
        <v>531</v>
      </c>
    </row>
    <row r="45" spans="1:8">
      <c r="A45" s="53" t="str">
        <f>IF(ISBLANK(価格改定前セット情報!D45),"",価格改定前セット情報!D45)</f>
        <v/>
      </c>
      <c r="B45" s="53" t="str">
        <f>IF(ISBLANK(価格改定前セット情報!G45),"",価格改定前セット情報!G45)</f>
        <v/>
      </c>
      <c r="C45" s="53" t="str">
        <f>IF(ISBLANK(価格改定前セット情報!I45),"",価格改定前セット情報!I45)</f>
        <v/>
      </c>
      <c r="D45" s="148">
        <v>0</v>
      </c>
      <c r="E45" s="148">
        <v>0</v>
      </c>
      <c r="F45" s="53" t="e">
        <f>IF(ISBLANK(価格改定前セット情報!Q45),"",価格改定前セット情報!Q45-100)</f>
        <v>#VALUE!</v>
      </c>
      <c r="G45" s="53" t="s">
        <v>522</v>
      </c>
      <c r="H45" s="53" t="s">
        <v>531</v>
      </c>
    </row>
    <row r="46" spans="1:8">
      <c r="A46" s="53" t="str">
        <f>IF(ISBLANK(価格改定前セット情報!D46),"",価格改定前セット情報!D46)</f>
        <v/>
      </c>
      <c r="B46" s="53" t="str">
        <f>IF(ISBLANK(価格改定前セット情報!G46),"",価格改定前セット情報!G46)</f>
        <v/>
      </c>
      <c r="C46" s="53" t="str">
        <f>IF(ISBLANK(価格改定前セット情報!I46),"",価格改定前セット情報!I46)</f>
        <v/>
      </c>
      <c r="D46" s="148">
        <v>0</v>
      </c>
      <c r="E46" s="148">
        <v>0</v>
      </c>
      <c r="F46" s="53" t="e">
        <f>IF(ISBLANK(価格改定前セット情報!Q46),"",価格改定前セット情報!Q46-100)</f>
        <v>#VALUE!</v>
      </c>
      <c r="G46" s="53" t="s">
        <v>522</v>
      </c>
      <c r="H46" s="53" t="s">
        <v>531</v>
      </c>
    </row>
    <row r="47" spans="1:8">
      <c r="A47" s="53" t="str">
        <f>IF(ISBLANK(価格改定前セット情報!D47),"",価格改定前セット情報!D47)</f>
        <v/>
      </c>
      <c r="B47" s="53" t="str">
        <f>IF(ISBLANK(価格改定前セット情報!G47),"",価格改定前セット情報!G47)</f>
        <v/>
      </c>
      <c r="C47" s="53" t="str">
        <f>IF(ISBLANK(価格改定前セット情報!I47),"",価格改定前セット情報!I47)</f>
        <v/>
      </c>
      <c r="D47" s="148">
        <v>0</v>
      </c>
      <c r="E47" s="148">
        <v>0</v>
      </c>
      <c r="F47" s="53" t="e">
        <f>IF(ISBLANK(価格改定前セット情報!Q47),"",価格改定前セット情報!Q47-100)</f>
        <v>#VALUE!</v>
      </c>
      <c r="G47" s="53" t="s">
        <v>522</v>
      </c>
      <c r="H47" s="53" t="s">
        <v>531</v>
      </c>
    </row>
    <row r="48" spans="1:8">
      <c r="A48" s="53" t="str">
        <f>IF(ISBLANK(価格改定前セット情報!D48),"",価格改定前セット情報!D48)</f>
        <v/>
      </c>
      <c r="B48" s="53" t="str">
        <f>IF(ISBLANK(価格改定前セット情報!G48),"",価格改定前セット情報!G48)</f>
        <v/>
      </c>
      <c r="C48" s="53" t="str">
        <f>IF(ISBLANK(価格改定前セット情報!I48),"",価格改定前セット情報!I48)</f>
        <v/>
      </c>
      <c r="D48" s="148">
        <v>0</v>
      </c>
      <c r="E48" s="148">
        <v>0</v>
      </c>
      <c r="F48" s="53" t="e">
        <f>IF(ISBLANK(価格改定前セット情報!Q48),"",価格改定前セット情報!Q48-100)</f>
        <v>#VALUE!</v>
      </c>
      <c r="G48" s="53" t="s">
        <v>522</v>
      </c>
      <c r="H48" s="53" t="s">
        <v>531</v>
      </c>
    </row>
    <row r="49" spans="1:8">
      <c r="A49" s="53" t="str">
        <f>IF(ISBLANK(価格改定前セット情報!D49),"",価格改定前セット情報!D49)</f>
        <v/>
      </c>
      <c r="B49" s="53" t="str">
        <f>IF(ISBLANK(価格改定前セット情報!G49),"",価格改定前セット情報!G49)</f>
        <v/>
      </c>
      <c r="C49" s="53" t="str">
        <f>IF(ISBLANK(価格改定前セット情報!I49),"",価格改定前セット情報!I49)</f>
        <v/>
      </c>
      <c r="D49" s="148">
        <v>0</v>
      </c>
      <c r="E49" s="148">
        <v>0</v>
      </c>
      <c r="F49" s="53" t="e">
        <f>IF(ISBLANK(価格改定前セット情報!Q49),"",価格改定前セット情報!Q49-100)</f>
        <v>#VALUE!</v>
      </c>
      <c r="G49" s="53" t="s">
        <v>522</v>
      </c>
      <c r="H49" s="53" t="s">
        <v>531</v>
      </c>
    </row>
    <row r="50" spans="1:8">
      <c r="A50" s="53" t="str">
        <f>IF(ISBLANK(価格改定前セット情報!D50),"",価格改定前セット情報!D50)</f>
        <v/>
      </c>
      <c r="B50" s="53" t="str">
        <f>IF(ISBLANK(価格改定前セット情報!G50),"",価格改定前セット情報!G50)</f>
        <v/>
      </c>
      <c r="C50" s="53" t="str">
        <f>IF(ISBLANK(価格改定前セット情報!I50),"",価格改定前セット情報!I50)</f>
        <v/>
      </c>
      <c r="D50" s="148">
        <v>0</v>
      </c>
      <c r="E50" s="148">
        <v>0</v>
      </c>
      <c r="F50" s="53" t="e">
        <f>IF(ISBLANK(価格改定前セット情報!Q50),"",価格改定前セット情報!Q50-100)</f>
        <v>#VALUE!</v>
      </c>
      <c r="G50" s="53" t="s">
        <v>522</v>
      </c>
      <c r="H50" s="53" t="s">
        <v>531</v>
      </c>
    </row>
    <row r="51" spans="1:8">
      <c r="A51" s="53" t="str">
        <f>IF(ISBLANK(価格改定前セット情報!D51),"",価格改定前セット情報!D51)</f>
        <v/>
      </c>
      <c r="B51" s="53" t="str">
        <f>IF(ISBLANK(価格改定前セット情報!G51),"",価格改定前セット情報!G51)</f>
        <v/>
      </c>
      <c r="C51" s="53" t="str">
        <f>IF(ISBLANK(価格改定前セット情報!I51),"",価格改定前セット情報!I51)</f>
        <v/>
      </c>
      <c r="D51" s="148">
        <v>0</v>
      </c>
      <c r="E51" s="148">
        <v>0</v>
      </c>
      <c r="F51" s="53" t="e">
        <f>IF(ISBLANK(価格改定前セット情報!Q51),"",価格改定前セット情報!Q51-100)</f>
        <v>#VALUE!</v>
      </c>
      <c r="G51" s="53" t="s">
        <v>522</v>
      </c>
      <c r="H51" s="53" t="s">
        <v>531</v>
      </c>
    </row>
    <row r="52" spans="1:8">
      <c r="A52" s="53" t="str">
        <f>IF(ISBLANK(価格改定前セット情報!D52),"",価格改定前セット情報!D52)</f>
        <v/>
      </c>
      <c r="B52" s="53" t="str">
        <f>IF(ISBLANK(価格改定前セット情報!G52),"",価格改定前セット情報!G52)</f>
        <v/>
      </c>
      <c r="C52" s="53" t="str">
        <f>IF(ISBLANK(価格改定前セット情報!I52),"",価格改定前セット情報!I52)</f>
        <v/>
      </c>
      <c r="D52" s="148">
        <v>0</v>
      </c>
      <c r="E52" s="148">
        <v>0</v>
      </c>
      <c r="F52" s="53" t="e">
        <f>IF(ISBLANK(価格改定前セット情報!Q52),"",価格改定前セット情報!Q52-100)</f>
        <v>#VALUE!</v>
      </c>
      <c r="G52" s="53" t="s">
        <v>522</v>
      </c>
      <c r="H52" s="53" t="s">
        <v>531</v>
      </c>
    </row>
    <row r="53" spans="1:8">
      <c r="A53" s="53" t="str">
        <f>IF(ISBLANK(価格改定前セット情報!D53),"",価格改定前セット情報!D53)</f>
        <v/>
      </c>
      <c r="B53" s="53" t="str">
        <f>IF(ISBLANK(価格改定前セット情報!G53),"",価格改定前セット情報!G53)</f>
        <v/>
      </c>
      <c r="C53" s="53" t="str">
        <f>IF(ISBLANK(価格改定前セット情報!I53),"",価格改定前セット情報!I53)</f>
        <v/>
      </c>
      <c r="D53" s="148">
        <v>0</v>
      </c>
      <c r="E53" s="148">
        <v>0</v>
      </c>
      <c r="F53" s="53" t="e">
        <f>IF(ISBLANK(価格改定前セット情報!Q53),"",価格改定前セット情報!Q53-100)</f>
        <v>#VALUE!</v>
      </c>
      <c r="G53" s="53" t="s">
        <v>522</v>
      </c>
      <c r="H53" s="53" t="s">
        <v>531</v>
      </c>
    </row>
    <row r="54" spans="1:8">
      <c r="A54" s="53" t="str">
        <f>IF(ISBLANK(価格改定前セット情報!D54),"",価格改定前セット情報!D54)</f>
        <v/>
      </c>
      <c r="B54" s="53" t="str">
        <f>IF(ISBLANK(価格改定前セット情報!G54),"",価格改定前セット情報!G54)</f>
        <v/>
      </c>
      <c r="C54" s="53" t="str">
        <f>IF(ISBLANK(価格改定前セット情報!I54),"",価格改定前セット情報!I54)</f>
        <v/>
      </c>
      <c r="D54" s="148">
        <v>0</v>
      </c>
      <c r="E54" s="148">
        <v>0</v>
      </c>
      <c r="F54" s="53" t="e">
        <f>IF(ISBLANK(価格改定前セット情報!Q54),"",価格改定前セット情報!Q54-100)</f>
        <v>#VALUE!</v>
      </c>
      <c r="G54" s="53" t="s">
        <v>522</v>
      </c>
      <c r="H54" s="53" t="s">
        <v>531</v>
      </c>
    </row>
    <row r="55" spans="1:8">
      <c r="A55" s="53" t="str">
        <f>IF(ISBLANK(価格改定前セット情報!D55),"",価格改定前セット情報!D55)</f>
        <v/>
      </c>
      <c r="B55" s="53" t="str">
        <f>IF(ISBLANK(価格改定前セット情報!G55),"",価格改定前セット情報!G55)</f>
        <v/>
      </c>
      <c r="C55" s="53" t="str">
        <f>IF(ISBLANK(価格改定前セット情報!I55),"",価格改定前セット情報!I55)</f>
        <v/>
      </c>
      <c r="D55" s="148">
        <v>0</v>
      </c>
      <c r="E55" s="148">
        <v>0</v>
      </c>
      <c r="F55" s="53" t="e">
        <f>IF(ISBLANK(価格改定前セット情報!Q55),"",価格改定前セット情報!Q55-100)</f>
        <v>#VALUE!</v>
      </c>
      <c r="G55" s="53" t="s">
        <v>522</v>
      </c>
      <c r="H55" s="53" t="s">
        <v>531</v>
      </c>
    </row>
    <row r="56" spans="1:8">
      <c r="A56" s="53" t="str">
        <f>IF(ISBLANK(価格改定前セット情報!D56),"",価格改定前セット情報!D56)</f>
        <v/>
      </c>
      <c r="B56" s="53" t="str">
        <f>IF(ISBLANK(価格改定前セット情報!G56),"",価格改定前セット情報!G56)</f>
        <v/>
      </c>
      <c r="C56" s="53" t="str">
        <f>IF(ISBLANK(価格改定前セット情報!I56),"",価格改定前セット情報!I56)</f>
        <v/>
      </c>
      <c r="D56" s="148">
        <v>0</v>
      </c>
      <c r="E56" s="148">
        <v>0</v>
      </c>
      <c r="F56" s="53" t="e">
        <f>IF(ISBLANK(価格改定前セット情報!Q56),"",価格改定前セット情報!Q56-100)</f>
        <v>#VALUE!</v>
      </c>
      <c r="G56" s="53" t="s">
        <v>522</v>
      </c>
      <c r="H56" s="53" t="s">
        <v>531</v>
      </c>
    </row>
    <row r="57" spans="1:8">
      <c r="A57" s="53" t="str">
        <f>IF(ISBLANK(価格改定前セット情報!D57),"",価格改定前セット情報!D57)</f>
        <v/>
      </c>
      <c r="B57" s="53" t="str">
        <f>IF(ISBLANK(価格改定前セット情報!G57),"",価格改定前セット情報!G57)</f>
        <v/>
      </c>
      <c r="C57" s="53" t="str">
        <f>IF(ISBLANK(価格改定前セット情報!I57),"",価格改定前セット情報!I57)</f>
        <v/>
      </c>
      <c r="D57" s="148">
        <v>0</v>
      </c>
      <c r="E57" s="148">
        <v>0</v>
      </c>
      <c r="F57" s="53" t="e">
        <f>IF(ISBLANK(価格改定前セット情報!Q57),"",価格改定前セット情報!Q57-100)</f>
        <v>#VALUE!</v>
      </c>
      <c r="G57" s="53" t="s">
        <v>522</v>
      </c>
      <c r="H57" s="53" t="s">
        <v>531</v>
      </c>
    </row>
    <row r="58" spans="1:8">
      <c r="A58" s="53" t="str">
        <f>IF(ISBLANK(価格改定前セット情報!D58),"",価格改定前セット情報!D58)</f>
        <v/>
      </c>
      <c r="B58" s="53" t="str">
        <f>IF(ISBLANK(価格改定前セット情報!G58),"",価格改定前セット情報!G58)</f>
        <v/>
      </c>
      <c r="C58" s="53" t="str">
        <f>IF(ISBLANK(価格改定前セット情報!I58),"",価格改定前セット情報!I58)</f>
        <v/>
      </c>
      <c r="D58" s="148">
        <v>0</v>
      </c>
      <c r="E58" s="148">
        <v>0</v>
      </c>
      <c r="F58" s="53" t="e">
        <f>IF(ISBLANK(価格改定前セット情報!Q58),"",価格改定前セット情報!Q58-100)</f>
        <v>#VALUE!</v>
      </c>
      <c r="G58" s="53" t="s">
        <v>522</v>
      </c>
      <c r="H58" s="53" t="s">
        <v>531</v>
      </c>
    </row>
    <row r="59" spans="1:8">
      <c r="A59" s="53" t="str">
        <f>IF(ISBLANK(価格改定前セット情報!D59),"",価格改定前セット情報!D59)</f>
        <v/>
      </c>
      <c r="B59" s="53" t="str">
        <f>IF(ISBLANK(価格改定前セット情報!G59),"",価格改定前セット情報!G59)</f>
        <v/>
      </c>
      <c r="C59" s="53" t="str">
        <f>IF(ISBLANK(価格改定前セット情報!I59),"",価格改定前セット情報!I59)</f>
        <v/>
      </c>
      <c r="D59" s="148">
        <v>0</v>
      </c>
      <c r="E59" s="148">
        <v>0</v>
      </c>
      <c r="F59" s="53" t="e">
        <f>IF(ISBLANK(価格改定前セット情報!Q59),"",価格改定前セット情報!Q59-100)</f>
        <v>#VALUE!</v>
      </c>
      <c r="G59" s="53" t="s">
        <v>522</v>
      </c>
      <c r="H59" s="53" t="s">
        <v>531</v>
      </c>
    </row>
    <row r="60" spans="1:8">
      <c r="A60" s="53" t="str">
        <f>IF(ISBLANK(価格改定前セット情報!D60),"",価格改定前セット情報!D60)</f>
        <v/>
      </c>
      <c r="B60" s="53" t="str">
        <f>IF(ISBLANK(価格改定前セット情報!G60),"",価格改定前セット情報!G60)</f>
        <v/>
      </c>
      <c r="C60" s="53" t="str">
        <f>IF(ISBLANK(価格改定前セット情報!I60),"",価格改定前セット情報!I60)</f>
        <v/>
      </c>
      <c r="D60" s="148">
        <v>0</v>
      </c>
      <c r="E60" s="148">
        <v>0</v>
      </c>
      <c r="F60" s="53" t="e">
        <f>IF(ISBLANK(価格改定前セット情報!Q60),"",価格改定前セット情報!Q60-100)</f>
        <v>#VALUE!</v>
      </c>
      <c r="G60" s="53" t="s">
        <v>522</v>
      </c>
      <c r="H60" s="53" t="s">
        <v>531</v>
      </c>
    </row>
    <row r="61" spans="1:8">
      <c r="A61" s="53" t="str">
        <f>IF(ISBLANK(価格改定前セット情報!D61),"",価格改定前セット情報!D61)</f>
        <v/>
      </c>
      <c r="B61" s="53" t="str">
        <f>IF(ISBLANK(価格改定前セット情報!G61),"",価格改定前セット情報!G61)</f>
        <v/>
      </c>
      <c r="C61" s="53" t="str">
        <f>IF(ISBLANK(価格改定前セット情報!I61),"",価格改定前セット情報!I61)</f>
        <v/>
      </c>
      <c r="D61" s="148">
        <v>0</v>
      </c>
      <c r="E61" s="148">
        <v>0</v>
      </c>
      <c r="F61" s="53" t="e">
        <f>IF(ISBLANK(価格改定前セット情報!Q61),"",価格改定前セット情報!Q61-100)</f>
        <v>#VALUE!</v>
      </c>
      <c r="G61" s="53" t="s">
        <v>522</v>
      </c>
      <c r="H61" s="53" t="s">
        <v>531</v>
      </c>
    </row>
    <row r="62" spans="1:8">
      <c r="A62" s="53" t="str">
        <f>IF(ISBLANK(価格改定前セット情報!D62),"",価格改定前セット情報!D62)</f>
        <v/>
      </c>
      <c r="B62" s="53" t="str">
        <f>IF(ISBLANK(価格改定前セット情報!G62),"",価格改定前セット情報!G62)</f>
        <v/>
      </c>
      <c r="C62" s="53" t="str">
        <f>IF(ISBLANK(価格改定前セット情報!I62),"",価格改定前セット情報!I62)</f>
        <v/>
      </c>
      <c r="D62" s="148">
        <v>0</v>
      </c>
      <c r="E62" s="148">
        <v>0</v>
      </c>
      <c r="F62" s="53" t="e">
        <f>IF(ISBLANK(価格改定前セット情報!Q62),"",価格改定前セット情報!Q62-100)</f>
        <v>#VALUE!</v>
      </c>
      <c r="G62" s="53" t="s">
        <v>522</v>
      </c>
      <c r="H62" s="53" t="s">
        <v>531</v>
      </c>
    </row>
    <row r="63" spans="1:8">
      <c r="A63" s="53" t="str">
        <f>IF(ISBLANK(価格改定前セット情報!D63),"",価格改定前セット情報!D63)</f>
        <v/>
      </c>
      <c r="B63" s="53" t="str">
        <f>IF(ISBLANK(価格改定前セット情報!G63),"",価格改定前セット情報!G63)</f>
        <v/>
      </c>
      <c r="C63" s="53" t="str">
        <f>IF(ISBLANK(価格改定前セット情報!I63),"",価格改定前セット情報!I63)</f>
        <v/>
      </c>
      <c r="D63" s="148">
        <v>0</v>
      </c>
      <c r="E63" s="148">
        <v>0</v>
      </c>
      <c r="F63" s="53" t="e">
        <f>IF(ISBLANK(価格改定前セット情報!Q63),"",価格改定前セット情報!Q63-100)</f>
        <v>#VALUE!</v>
      </c>
      <c r="G63" s="53" t="s">
        <v>522</v>
      </c>
      <c r="H63" s="53" t="s">
        <v>531</v>
      </c>
    </row>
    <row r="64" spans="1:8">
      <c r="A64" s="53" t="str">
        <f>IF(ISBLANK(価格改定前セット情報!D64),"",価格改定前セット情報!D64)</f>
        <v/>
      </c>
      <c r="B64" s="53" t="str">
        <f>IF(ISBLANK(価格改定前セット情報!G64),"",価格改定前セット情報!G64)</f>
        <v/>
      </c>
      <c r="C64" s="53" t="str">
        <f>IF(ISBLANK(価格改定前セット情報!I64),"",価格改定前セット情報!I64)</f>
        <v/>
      </c>
      <c r="D64" s="148">
        <v>0</v>
      </c>
      <c r="E64" s="148">
        <v>0</v>
      </c>
      <c r="F64" s="53" t="e">
        <f>IF(ISBLANK(価格改定前セット情報!Q64),"",価格改定前セット情報!Q64-100)</f>
        <v>#VALUE!</v>
      </c>
      <c r="G64" s="53" t="s">
        <v>522</v>
      </c>
      <c r="H64" s="53" t="s">
        <v>531</v>
      </c>
    </row>
    <row r="65" spans="1:8">
      <c r="A65" s="53" t="str">
        <f>IF(ISBLANK(価格改定前セット情報!D65),"",価格改定前セット情報!D65)</f>
        <v/>
      </c>
      <c r="B65" s="53" t="str">
        <f>IF(ISBLANK(価格改定前セット情報!G65),"",価格改定前セット情報!G65)</f>
        <v/>
      </c>
      <c r="C65" s="53" t="str">
        <f>IF(ISBLANK(価格改定前セット情報!I65),"",価格改定前セット情報!I65)</f>
        <v/>
      </c>
      <c r="D65" s="148">
        <v>0</v>
      </c>
      <c r="E65" s="148">
        <v>0</v>
      </c>
      <c r="F65" s="53" t="e">
        <f>IF(ISBLANK(価格改定前セット情報!Q65),"",価格改定前セット情報!Q65-100)</f>
        <v>#VALUE!</v>
      </c>
      <c r="G65" s="53" t="s">
        <v>522</v>
      </c>
      <c r="H65" s="53" t="s">
        <v>531</v>
      </c>
    </row>
    <row r="66" spans="1:8">
      <c r="A66" s="53" t="str">
        <f>IF(ISBLANK(価格改定前セット情報!D66),"",価格改定前セット情報!D66)</f>
        <v/>
      </c>
      <c r="B66" s="53" t="str">
        <f>IF(ISBLANK(価格改定前セット情報!G66),"",価格改定前セット情報!G66)</f>
        <v/>
      </c>
      <c r="C66" s="53" t="str">
        <f>IF(ISBLANK(価格改定前セット情報!I66),"",価格改定前セット情報!I66)</f>
        <v/>
      </c>
      <c r="D66" s="148">
        <v>0</v>
      </c>
      <c r="E66" s="148">
        <v>0</v>
      </c>
      <c r="F66" s="53" t="e">
        <f>IF(ISBLANK(価格改定前セット情報!Q66),"",価格改定前セット情報!Q66-100)</f>
        <v>#VALUE!</v>
      </c>
      <c r="G66" s="53" t="s">
        <v>522</v>
      </c>
      <c r="H66" s="53" t="s">
        <v>531</v>
      </c>
    </row>
    <row r="67" spans="1:8">
      <c r="A67" s="53" t="str">
        <f>IF(ISBLANK(価格改定前セット情報!D67),"",価格改定前セット情報!D67)</f>
        <v/>
      </c>
      <c r="B67" s="53" t="str">
        <f>IF(ISBLANK(価格改定前セット情報!G67),"",価格改定前セット情報!G67)</f>
        <v/>
      </c>
      <c r="C67" s="53" t="str">
        <f>IF(ISBLANK(価格改定前セット情報!I67),"",価格改定前セット情報!I67)</f>
        <v/>
      </c>
      <c r="D67" s="148">
        <v>0</v>
      </c>
      <c r="E67" s="148">
        <v>0</v>
      </c>
      <c r="F67" s="53" t="e">
        <f>IF(ISBLANK(価格改定前セット情報!Q67),"",価格改定前セット情報!Q67-100)</f>
        <v>#VALUE!</v>
      </c>
      <c r="G67" s="53" t="s">
        <v>522</v>
      </c>
      <c r="H67" s="53" t="s">
        <v>531</v>
      </c>
    </row>
    <row r="68" spans="1:8">
      <c r="A68" s="53" t="str">
        <f>IF(ISBLANK(価格改定前セット情報!D68),"",価格改定前セット情報!D68)</f>
        <v/>
      </c>
      <c r="B68" s="53" t="str">
        <f>IF(ISBLANK(価格改定前セット情報!G68),"",価格改定前セット情報!G68)</f>
        <v/>
      </c>
      <c r="C68" s="53" t="str">
        <f>IF(ISBLANK(価格改定前セット情報!I68),"",価格改定前セット情報!I68)</f>
        <v/>
      </c>
      <c r="D68" s="148">
        <v>0</v>
      </c>
      <c r="E68" s="148">
        <v>0</v>
      </c>
      <c r="F68" s="53" t="e">
        <f>IF(ISBLANK(価格改定前セット情報!Q68),"",価格改定前セット情報!Q68-100)</f>
        <v>#VALUE!</v>
      </c>
      <c r="G68" s="53" t="s">
        <v>522</v>
      </c>
      <c r="H68" s="53" t="s">
        <v>531</v>
      </c>
    </row>
    <row r="69" spans="1:8">
      <c r="A69" s="53" t="str">
        <f>IF(ISBLANK(価格改定前セット情報!D69),"",価格改定前セット情報!D69)</f>
        <v/>
      </c>
      <c r="B69" s="53" t="str">
        <f>IF(ISBLANK(価格改定前セット情報!G69),"",価格改定前セット情報!G69)</f>
        <v/>
      </c>
      <c r="C69" s="53" t="str">
        <f>IF(ISBLANK(価格改定前セット情報!I69),"",価格改定前セット情報!I69)</f>
        <v/>
      </c>
      <c r="D69" s="148">
        <v>0</v>
      </c>
      <c r="E69" s="148">
        <v>0</v>
      </c>
      <c r="F69" s="53" t="e">
        <f>IF(ISBLANK(価格改定前セット情報!Q69),"",価格改定前セット情報!Q69-100)</f>
        <v>#VALUE!</v>
      </c>
      <c r="G69" s="53" t="s">
        <v>522</v>
      </c>
      <c r="H69" s="53" t="s">
        <v>531</v>
      </c>
    </row>
    <row r="70" spans="1:8">
      <c r="A70" s="53" t="str">
        <f>IF(ISBLANK(価格改定前セット情報!D70),"",価格改定前セット情報!D70)</f>
        <v/>
      </c>
      <c r="B70" s="53" t="str">
        <f>IF(ISBLANK(価格改定前セット情報!G70),"",価格改定前セット情報!G70)</f>
        <v/>
      </c>
      <c r="C70" s="53" t="str">
        <f>IF(ISBLANK(価格改定前セット情報!I70),"",価格改定前セット情報!I70)</f>
        <v/>
      </c>
      <c r="D70" s="148">
        <v>0</v>
      </c>
      <c r="E70" s="148">
        <v>0</v>
      </c>
      <c r="F70" s="53" t="e">
        <f>IF(ISBLANK(価格改定前セット情報!Q70),"",価格改定前セット情報!Q70-100)</f>
        <v>#VALUE!</v>
      </c>
      <c r="G70" s="53" t="s">
        <v>522</v>
      </c>
      <c r="H70" s="53" t="s">
        <v>531</v>
      </c>
    </row>
    <row r="71" spans="1:8">
      <c r="A71" s="53" t="str">
        <f>IF(ISBLANK(価格改定前セット情報!D71),"",価格改定前セット情報!D71)</f>
        <v/>
      </c>
      <c r="B71" s="53" t="str">
        <f>IF(ISBLANK(価格改定前セット情報!G71),"",価格改定前セット情報!G71)</f>
        <v/>
      </c>
      <c r="C71" s="53" t="str">
        <f>IF(ISBLANK(価格改定前セット情報!I71),"",価格改定前セット情報!I71)</f>
        <v/>
      </c>
      <c r="D71" s="148">
        <v>0</v>
      </c>
      <c r="E71" s="148">
        <v>0</v>
      </c>
      <c r="F71" s="53" t="e">
        <f>IF(ISBLANK(価格改定前セット情報!Q71),"",価格改定前セット情報!Q71-100)</f>
        <v>#VALUE!</v>
      </c>
      <c r="G71" s="53" t="s">
        <v>522</v>
      </c>
      <c r="H71" s="53" t="s">
        <v>531</v>
      </c>
    </row>
    <row r="72" spans="1:8">
      <c r="A72" s="53" t="str">
        <f>IF(ISBLANK(価格改定前セット情報!D72),"",価格改定前セット情報!D72)</f>
        <v/>
      </c>
      <c r="B72" s="53" t="str">
        <f>IF(ISBLANK(価格改定前セット情報!G72),"",価格改定前セット情報!G72)</f>
        <v/>
      </c>
      <c r="C72" s="53" t="str">
        <f>IF(ISBLANK(価格改定前セット情報!I72),"",価格改定前セット情報!I72)</f>
        <v/>
      </c>
      <c r="D72" s="148">
        <v>0</v>
      </c>
      <c r="E72" s="148">
        <v>0</v>
      </c>
      <c r="F72" s="53" t="e">
        <f>IF(ISBLANK(価格改定前セット情報!Q72),"",価格改定前セット情報!Q72-100)</f>
        <v>#VALUE!</v>
      </c>
      <c r="G72" s="53" t="s">
        <v>522</v>
      </c>
      <c r="H72" s="53" t="s">
        <v>531</v>
      </c>
    </row>
    <row r="73" spans="1:8">
      <c r="A73" s="53" t="str">
        <f>IF(ISBLANK(価格改定前セット情報!D73),"",価格改定前セット情報!D73)</f>
        <v/>
      </c>
      <c r="B73" s="53" t="str">
        <f>IF(ISBLANK(価格改定前セット情報!G73),"",価格改定前セット情報!G73)</f>
        <v/>
      </c>
      <c r="C73" s="53" t="str">
        <f>IF(ISBLANK(価格改定前セット情報!I73),"",価格改定前セット情報!I73)</f>
        <v/>
      </c>
      <c r="D73" s="148">
        <v>0</v>
      </c>
      <c r="E73" s="148">
        <v>0</v>
      </c>
      <c r="F73" s="53" t="e">
        <f>IF(ISBLANK(価格改定前セット情報!Q73),"",価格改定前セット情報!Q73-100)</f>
        <v>#VALUE!</v>
      </c>
      <c r="G73" s="53" t="s">
        <v>522</v>
      </c>
      <c r="H73" s="53" t="s">
        <v>531</v>
      </c>
    </row>
    <row r="74" spans="1:8">
      <c r="A74" s="53" t="str">
        <f>IF(ISBLANK(価格改定前セット情報!D74),"",価格改定前セット情報!D74)</f>
        <v/>
      </c>
      <c r="B74" s="53" t="str">
        <f>IF(ISBLANK(価格改定前セット情報!G74),"",価格改定前セット情報!G74)</f>
        <v/>
      </c>
      <c r="C74" s="53" t="str">
        <f>IF(ISBLANK(価格改定前セット情報!I74),"",価格改定前セット情報!I74)</f>
        <v/>
      </c>
      <c r="D74" s="148">
        <v>0</v>
      </c>
      <c r="E74" s="148">
        <v>0</v>
      </c>
      <c r="F74" s="53" t="e">
        <f>IF(ISBLANK(価格改定前セット情報!Q74),"",価格改定前セット情報!Q74-100)</f>
        <v>#VALUE!</v>
      </c>
      <c r="G74" s="53" t="s">
        <v>522</v>
      </c>
      <c r="H74" s="53" t="s">
        <v>531</v>
      </c>
    </row>
    <row r="75" spans="1:8">
      <c r="A75" s="53" t="str">
        <f>IF(ISBLANK(価格改定前セット情報!D75),"",価格改定前セット情報!D75)</f>
        <v/>
      </c>
      <c r="B75" s="53" t="str">
        <f>IF(ISBLANK(価格改定前セット情報!G75),"",価格改定前セット情報!G75)</f>
        <v/>
      </c>
      <c r="C75" s="53" t="str">
        <f>IF(ISBLANK(価格改定前セット情報!I75),"",価格改定前セット情報!I75)</f>
        <v/>
      </c>
      <c r="D75" s="148">
        <v>0</v>
      </c>
      <c r="E75" s="148">
        <v>0</v>
      </c>
      <c r="F75" s="53" t="e">
        <f>IF(ISBLANK(価格改定前セット情報!Q75),"",価格改定前セット情報!Q75-100)</f>
        <v>#VALUE!</v>
      </c>
      <c r="G75" s="53" t="s">
        <v>522</v>
      </c>
      <c r="H75" s="53" t="s">
        <v>531</v>
      </c>
    </row>
    <row r="76" spans="1:8">
      <c r="A76" s="53" t="str">
        <f>IF(ISBLANK(価格改定前セット情報!D76),"",価格改定前セット情報!D76)</f>
        <v/>
      </c>
      <c r="B76" s="53" t="str">
        <f>IF(ISBLANK(価格改定前セット情報!G76),"",価格改定前セット情報!G76)</f>
        <v/>
      </c>
      <c r="C76" s="53" t="str">
        <f>IF(ISBLANK(価格改定前セット情報!I76),"",価格改定前セット情報!I76)</f>
        <v/>
      </c>
      <c r="D76" s="148">
        <v>0</v>
      </c>
      <c r="E76" s="148">
        <v>0</v>
      </c>
      <c r="F76" s="53" t="e">
        <f>IF(ISBLANK(価格改定前セット情報!Q76),"",価格改定前セット情報!Q76-100)</f>
        <v>#VALUE!</v>
      </c>
      <c r="G76" s="53" t="s">
        <v>522</v>
      </c>
      <c r="H76" s="53" t="s">
        <v>531</v>
      </c>
    </row>
    <row r="77" spans="1:8">
      <c r="A77" s="53" t="str">
        <f>IF(ISBLANK(価格改定前セット情報!D77),"",価格改定前セット情報!D77)</f>
        <v/>
      </c>
      <c r="B77" s="53" t="str">
        <f>IF(ISBLANK(価格改定前セット情報!G77),"",価格改定前セット情報!G77)</f>
        <v/>
      </c>
      <c r="C77" s="53" t="str">
        <f>IF(ISBLANK(価格改定前セット情報!I77),"",価格改定前セット情報!I77)</f>
        <v/>
      </c>
      <c r="D77" s="148">
        <v>0</v>
      </c>
      <c r="E77" s="148">
        <v>0</v>
      </c>
      <c r="F77" s="53" t="e">
        <f>IF(ISBLANK(価格改定前セット情報!Q77),"",価格改定前セット情報!Q77-100)</f>
        <v>#VALUE!</v>
      </c>
      <c r="G77" s="53" t="s">
        <v>522</v>
      </c>
      <c r="H77" s="53" t="s">
        <v>531</v>
      </c>
    </row>
    <row r="78" spans="1:8">
      <c r="A78" s="53" t="str">
        <f>IF(ISBLANK(価格改定前セット情報!D78),"",価格改定前セット情報!D78)</f>
        <v/>
      </c>
      <c r="B78" s="53" t="str">
        <f>IF(ISBLANK(価格改定前セット情報!G78),"",価格改定前セット情報!G78)</f>
        <v/>
      </c>
      <c r="C78" s="53" t="str">
        <f>IF(ISBLANK(価格改定前セット情報!I78),"",価格改定前セット情報!I78)</f>
        <v/>
      </c>
      <c r="D78" s="148">
        <v>0</v>
      </c>
      <c r="E78" s="148">
        <v>0</v>
      </c>
      <c r="F78" s="53" t="e">
        <f>IF(ISBLANK(価格改定前セット情報!Q78),"",価格改定前セット情報!Q78-100)</f>
        <v>#VALUE!</v>
      </c>
      <c r="G78" s="53" t="s">
        <v>522</v>
      </c>
      <c r="H78" s="53" t="s">
        <v>531</v>
      </c>
    </row>
    <row r="79" spans="1:8">
      <c r="A79" s="53" t="str">
        <f>IF(ISBLANK(価格改定前セット情報!D79),"",価格改定前セット情報!D79)</f>
        <v/>
      </c>
      <c r="B79" s="53" t="str">
        <f>IF(ISBLANK(価格改定前セット情報!G79),"",価格改定前セット情報!G79)</f>
        <v/>
      </c>
      <c r="C79" s="53" t="str">
        <f>IF(ISBLANK(価格改定前セット情報!I79),"",価格改定前セット情報!I79)</f>
        <v/>
      </c>
      <c r="D79" s="148">
        <v>0</v>
      </c>
      <c r="E79" s="148">
        <v>0</v>
      </c>
      <c r="F79" s="53" t="e">
        <f>IF(ISBLANK(価格改定前セット情報!Q79),"",価格改定前セット情報!Q79-100)</f>
        <v>#VALUE!</v>
      </c>
      <c r="G79" s="53" t="s">
        <v>522</v>
      </c>
      <c r="H79" s="53" t="s">
        <v>531</v>
      </c>
    </row>
    <row r="80" spans="1:8">
      <c r="A80" s="53" t="str">
        <f>IF(ISBLANK(価格改定前セット情報!D80),"",価格改定前セット情報!D80)</f>
        <v/>
      </c>
      <c r="B80" s="53" t="str">
        <f>IF(ISBLANK(価格改定前セット情報!G80),"",価格改定前セット情報!G80)</f>
        <v/>
      </c>
      <c r="C80" s="53" t="str">
        <f>IF(ISBLANK(価格改定前セット情報!I80),"",価格改定前セット情報!I80)</f>
        <v/>
      </c>
      <c r="D80" s="148">
        <v>0</v>
      </c>
      <c r="E80" s="148">
        <v>0</v>
      </c>
      <c r="F80" s="53" t="e">
        <f>IF(ISBLANK(価格改定前セット情報!Q80),"",価格改定前セット情報!Q80-100)</f>
        <v>#VALUE!</v>
      </c>
      <c r="G80" s="53" t="s">
        <v>522</v>
      </c>
      <c r="H80" s="53" t="s">
        <v>531</v>
      </c>
    </row>
    <row r="81" spans="1:8">
      <c r="A81" s="53" t="str">
        <f>IF(ISBLANK(価格改定前セット情報!D81),"",価格改定前セット情報!D81)</f>
        <v/>
      </c>
      <c r="B81" s="53" t="str">
        <f>IF(ISBLANK(価格改定前セット情報!G81),"",価格改定前セット情報!G81)</f>
        <v/>
      </c>
      <c r="C81" s="53" t="str">
        <f>IF(ISBLANK(価格改定前セット情報!I81),"",価格改定前セット情報!I81)</f>
        <v/>
      </c>
      <c r="D81" s="148">
        <v>0</v>
      </c>
      <c r="E81" s="148">
        <v>0</v>
      </c>
      <c r="F81" s="53" t="e">
        <f>IF(ISBLANK(価格改定前セット情報!Q81),"",価格改定前セット情報!Q81-100)</f>
        <v>#VALUE!</v>
      </c>
      <c r="G81" s="53" t="s">
        <v>522</v>
      </c>
      <c r="H81" s="53" t="s">
        <v>531</v>
      </c>
    </row>
    <row r="82" spans="1:8">
      <c r="A82" s="53" t="str">
        <f>IF(ISBLANK(価格改定前セット情報!D82),"",価格改定前セット情報!D82)</f>
        <v/>
      </c>
      <c r="B82" s="53" t="str">
        <f>IF(ISBLANK(価格改定前セット情報!G82),"",価格改定前セット情報!G82)</f>
        <v/>
      </c>
      <c r="C82" s="53" t="str">
        <f>IF(ISBLANK(価格改定前セット情報!I82),"",価格改定前セット情報!I82)</f>
        <v/>
      </c>
      <c r="D82" s="148">
        <v>0</v>
      </c>
      <c r="E82" s="148">
        <v>0</v>
      </c>
      <c r="F82" s="53" t="e">
        <f>IF(ISBLANK(価格改定前セット情報!Q82),"",価格改定前セット情報!Q82-100)</f>
        <v>#VALUE!</v>
      </c>
      <c r="G82" s="53" t="s">
        <v>522</v>
      </c>
      <c r="H82" s="53" t="s">
        <v>531</v>
      </c>
    </row>
    <row r="83" spans="1:8">
      <c r="A83" s="53" t="str">
        <f>IF(ISBLANK(価格改定前セット情報!D83),"",価格改定前セット情報!D83)</f>
        <v/>
      </c>
      <c r="B83" s="53" t="str">
        <f>IF(ISBLANK(価格改定前セット情報!G83),"",価格改定前セット情報!G83)</f>
        <v/>
      </c>
      <c r="C83" s="53" t="str">
        <f>IF(ISBLANK(価格改定前セット情報!I83),"",価格改定前セット情報!I83)</f>
        <v/>
      </c>
      <c r="D83" s="148">
        <v>0</v>
      </c>
      <c r="E83" s="148">
        <v>0</v>
      </c>
      <c r="F83" s="53" t="e">
        <f>IF(ISBLANK(価格改定前セット情報!Q83),"",価格改定前セット情報!Q83-100)</f>
        <v>#VALUE!</v>
      </c>
      <c r="G83" s="53" t="s">
        <v>522</v>
      </c>
      <c r="H83" s="53" t="s">
        <v>531</v>
      </c>
    </row>
    <row r="84" spans="1:8">
      <c r="A84" s="53" t="str">
        <f>IF(ISBLANK(価格改定前セット情報!D84),"",価格改定前セット情報!D84)</f>
        <v/>
      </c>
      <c r="B84" s="53" t="str">
        <f>IF(ISBLANK(価格改定前セット情報!G84),"",価格改定前セット情報!G84)</f>
        <v/>
      </c>
      <c r="C84" s="53" t="str">
        <f>IF(ISBLANK(価格改定前セット情報!I84),"",価格改定前セット情報!I84)</f>
        <v/>
      </c>
      <c r="D84" s="148">
        <v>0</v>
      </c>
      <c r="E84" s="148">
        <v>0</v>
      </c>
      <c r="F84" s="53" t="e">
        <f>IF(ISBLANK(価格改定前セット情報!Q84),"",価格改定前セット情報!Q84-100)</f>
        <v>#VALUE!</v>
      </c>
      <c r="G84" s="53" t="s">
        <v>522</v>
      </c>
      <c r="H84" s="53" t="s">
        <v>531</v>
      </c>
    </row>
    <row r="85" spans="1:8">
      <c r="A85" s="53" t="str">
        <f>IF(ISBLANK(価格改定前セット情報!D85),"",価格改定前セット情報!D85)</f>
        <v/>
      </c>
      <c r="B85" s="53" t="str">
        <f>IF(ISBLANK(価格改定前セット情報!G85),"",価格改定前セット情報!G85)</f>
        <v/>
      </c>
      <c r="C85" s="53" t="str">
        <f>IF(ISBLANK(価格改定前セット情報!I85),"",価格改定前セット情報!I85)</f>
        <v/>
      </c>
      <c r="D85" s="148">
        <v>0</v>
      </c>
      <c r="E85" s="148">
        <v>0</v>
      </c>
      <c r="F85" s="53" t="e">
        <f>IF(ISBLANK(価格改定前セット情報!Q85),"",価格改定前セット情報!Q85-100)</f>
        <v>#VALUE!</v>
      </c>
      <c r="G85" s="53" t="s">
        <v>522</v>
      </c>
      <c r="H85" s="53" t="s">
        <v>531</v>
      </c>
    </row>
    <row r="86" spans="1:8">
      <c r="A86" s="53" t="str">
        <f>IF(ISBLANK(価格改定前セット情報!D86),"",価格改定前セット情報!D86)</f>
        <v/>
      </c>
      <c r="B86" s="53" t="str">
        <f>IF(ISBLANK(価格改定前セット情報!G86),"",価格改定前セット情報!G86)</f>
        <v/>
      </c>
      <c r="C86" s="53" t="str">
        <f>IF(ISBLANK(価格改定前セット情報!I86),"",価格改定前セット情報!I86)</f>
        <v/>
      </c>
      <c r="D86" s="148">
        <v>0</v>
      </c>
      <c r="E86" s="148">
        <v>0</v>
      </c>
      <c r="F86" s="53" t="e">
        <f>IF(ISBLANK(価格改定前セット情報!Q86),"",価格改定前セット情報!Q86-100)</f>
        <v>#VALUE!</v>
      </c>
      <c r="G86" s="53" t="s">
        <v>522</v>
      </c>
      <c r="H86" s="53" t="s">
        <v>531</v>
      </c>
    </row>
    <row r="87" spans="1:8">
      <c r="A87" s="53" t="str">
        <f>IF(ISBLANK(価格改定前セット情報!D87),"",価格改定前セット情報!D87)</f>
        <v/>
      </c>
      <c r="B87" s="53" t="str">
        <f>IF(ISBLANK(価格改定前セット情報!G87),"",価格改定前セット情報!G87)</f>
        <v/>
      </c>
      <c r="C87" s="53" t="str">
        <f>IF(ISBLANK(価格改定前セット情報!I87),"",価格改定前セット情報!I87)</f>
        <v/>
      </c>
      <c r="D87" s="148">
        <v>0</v>
      </c>
      <c r="E87" s="148">
        <v>0</v>
      </c>
      <c r="F87" s="53" t="e">
        <f>IF(ISBLANK(価格改定前セット情報!Q87),"",価格改定前セット情報!Q87-100)</f>
        <v>#VALUE!</v>
      </c>
      <c r="G87" s="53" t="s">
        <v>522</v>
      </c>
      <c r="H87" s="53" t="s">
        <v>531</v>
      </c>
    </row>
    <row r="88" spans="1:8">
      <c r="A88" s="53" t="str">
        <f>IF(ISBLANK(価格改定前セット情報!D88),"",価格改定前セット情報!D88)</f>
        <v/>
      </c>
      <c r="B88" s="53" t="str">
        <f>IF(ISBLANK(価格改定前セット情報!G88),"",価格改定前セット情報!G88)</f>
        <v/>
      </c>
      <c r="C88" s="53" t="str">
        <f>IF(ISBLANK(価格改定前セット情報!I88),"",価格改定前セット情報!I88)</f>
        <v/>
      </c>
      <c r="D88" s="148">
        <v>0</v>
      </c>
      <c r="E88" s="148">
        <v>0</v>
      </c>
      <c r="F88" s="53" t="e">
        <f>IF(ISBLANK(価格改定前セット情報!Q88),"",価格改定前セット情報!Q88-100)</f>
        <v>#VALUE!</v>
      </c>
      <c r="G88" s="53" t="s">
        <v>522</v>
      </c>
      <c r="H88" s="53" t="s">
        <v>531</v>
      </c>
    </row>
    <row r="89" spans="1:8">
      <c r="A89" s="53" t="str">
        <f>IF(ISBLANK(価格改定前セット情報!D89),"",価格改定前セット情報!D89)</f>
        <v/>
      </c>
      <c r="B89" s="53" t="str">
        <f>IF(ISBLANK(価格改定前セット情報!G89),"",価格改定前セット情報!G89)</f>
        <v/>
      </c>
      <c r="C89" s="53" t="str">
        <f>IF(ISBLANK(価格改定前セット情報!I89),"",価格改定前セット情報!I89)</f>
        <v/>
      </c>
      <c r="D89" s="148">
        <v>0</v>
      </c>
      <c r="E89" s="148">
        <v>0</v>
      </c>
      <c r="F89" s="53" t="e">
        <f>IF(ISBLANK(価格改定前セット情報!Q89),"",価格改定前セット情報!Q89-100)</f>
        <v>#VALUE!</v>
      </c>
      <c r="G89" s="53" t="s">
        <v>522</v>
      </c>
      <c r="H89" s="53" t="s">
        <v>531</v>
      </c>
    </row>
    <row r="90" spans="1:8">
      <c r="A90" s="53" t="str">
        <f>IF(ISBLANK(価格改定前セット情報!D90),"",価格改定前セット情報!D90)</f>
        <v/>
      </c>
      <c r="B90" s="53" t="str">
        <f>IF(ISBLANK(価格改定前セット情報!G90),"",価格改定前セット情報!G90)</f>
        <v/>
      </c>
      <c r="C90" s="53" t="str">
        <f>IF(ISBLANK(価格改定前セット情報!I90),"",価格改定前セット情報!I90)</f>
        <v/>
      </c>
      <c r="D90" s="148">
        <v>0</v>
      </c>
      <c r="E90" s="148">
        <v>0</v>
      </c>
      <c r="F90" s="53" t="e">
        <f>IF(ISBLANK(価格改定前セット情報!Q90),"",価格改定前セット情報!Q90-100)</f>
        <v>#VALUE!</v>
      </c>
      <c r="G90" s="53" t="s">
        <v>522</v>
      </c>
      <c r="H90" s="53" t="s">
        <v>531</v>
      </c>
    </row>
    <row r="91" spans="1:8">
      <c r="A91" s="53" t="str">
        <f>IF(ISBLANK(価格改定前セット情報!D91),"",価格改定前セット情報!D91)</f>
        <v/>
      </c>
      <c r="B91" s="53" t="str">
        <f>IF(ISBLANK(価格改定前セット情報!G91),"",価格改定前セット情報!G91)</f>
        <v/>
      </c>
      <c r="C91" s="53" t="str">
        <f>IF(ISBLANK(価格改定前セット情報!I91),"",価格改定前セット情報!I91)</f>
        <v/>
      </c>
      <c r="D91" s="148">
        <v>0</v>
      </c>
      <c r="E91" s="148">
        <v>0</v>
      </c>
      <c r="F91" s="53" t="e">
        <f>IF(ISBLANK(価格改定前セット情報!Q91),"",価格改定前セット情報!Q91-100)</f>
        <v>#VALUE!</v>
      </c>
      <c r="G91" s="53" t="s">
        <v>522</v>
      </c>
      <c r="H91" s="53" t="s">
        <v>531</v>
      </c>
    </row>
    <row r="92" spans="1:8">
      <c r="A92" s="53" t="str">
        <f>IF(ISBLANK(価格改定前セット情報!D92),"",価格改定前セット情報!D92)</f>
        <v/>
      </c>
      <c r="B92" s="53" t="str">
        <f>IF(ISBLANK(価格改定前セット情報!G92),"",価格改定前セット情報!G92)</f>
        <v/>
      </c>
      <c r="C92" s="53" t="str">
        <f>IF(ISBLANK(価格改定前セット情報!I92),"",価格改定前セット情報!I92)</f>
        <v/>
      </c>
      <c r="D92" s="148">
        <v>0</v>
      </c>
      <c r="E92" s="148">
        <v>0</v>
      </c>
      <c r="F92" s="53" t="e">
        <f>IF(ISBLANK(価格改定前セット情報!Q92),"",価格改定前セット情報!Q92-100)</f>
        <v>#VALUE!</v>
      </c>
      <c r="G92" s="53" t="s">
        <v>522</v>
      </c>
      <c r="H92" s="53" t="s">
        <v>531</v>
      </c>
    </row>
    <row r="93" spans="1:8">
      <c r="A93" s="53" t="str">
        <f>IF(ISBLANK(価格改定前セット情報!D93),"",価格改定前セット情報!D93)</f>
        <v/>
      </c>
      <c r="B93" s="53" t="str">
        <f>IF(ISBLANK(価格改定前セット情報!G93),"",価格改定前セット情報!G93)</f>
        <v/>
      </c>
      <c r="C93" s="53" t="str">
        <f>IF(ISBLANK(価格改定前セット情報!I93),"",価格改定前セット情報!I93)</f>
        <v/>
      </c>
      <c r="D93" s="148">
        <v>0</v>
      </c>
      <c r="E93" s="148">
        <v>0</v>
      </c>
      <c r="F93" s="53" t="e">
        <f>IF(ISBLANK(価格改定前セット情報!Q93),"",価格改定前セット情報!Q93-100)</f>
        <v>#VALUE!</v>
      </c>
      <c r="G93" s="53" t="s">
        <v>522</v>
      </c>
      <c r="H93" s="53" t="s">
        <v>531</v>
      </c>
    </row>
    <row r="94" spans="1:8">
      <c r="A94" s="53" t="str">
        <f>IF(ISBLANK(価格改定前セット情報!D94),"",価格改定前セット情報!D94)</f>
        <v/>
      </c>
      <c r="B94" s="53" t="str">
        <f>IF(ISBLANK(価格改定前セット情報!G94),"",価格改定前セット情報!G94)</f>
        <v/>
      </c>
      <c r="C94" s="53" t="str">
        <f>IF(ISBLANK(価格改定前セット情報!I94),"",価格改定前セット情報!I94)</f>
        <v/>
      </c>
      <c r="D94" s="148">
        <v>0</v>
      </c>
      <c r="E94" s="148">
        <v>0</v>
      </c>
      <c r="F94" s="53" t="e">
        <f>IF(ISBLANK(価格改定前セット情報!Q94),"",価格改定前セット情報!Q94-100)</f>
        <v>#VALUE!</v>
      </c>
      <c r="G94" s="53" t="s">
        <v>522</v>
      </c>
      <c r="H94" s="53" t="s">
        <v>531</v>
      </c>
    </row>
    <row r="95" spans="1:8">
      <c r="A95" s="53" t="str">
        <f>IF(ISBLANK(価格改定前セット情報!D95),"",価格改定前セット情報!D95)</f>
        <v/>
      </c>
      <c r="B95" s="53" t="str">
        <f>IF(ISBLANK(価格改定前セット情報!G95),"",価格改定前セット情報!G95)</f>
        <v/>
      </c>
      <c r="C95" s="53" t="str">
        <f>IF(ISBLANK(価格改定前セット情報!I95),"",価格改定前セット情報!I95)</f>
        <v/>
      </c>
      <c r="D95" s="148">
        <v>0</v>
      </c>
      <c r="E95" s="148">
        <v>0</v>
      </c>
      <c r="F95" s="53" t="e">
        <f>IF(ISBLANK(価格改定前セット情報!Q95),"",価格改定前セット情報!Q95-100)</f>
        <v>#VALUE!</v>
      </c>
      <c r="G95" s="53" t="s">
        <v>522</v>
      </c>
      <c r="H95" s="53" t="s">
        <v>531</v>
      </c>
    </row>
    <row r="96" spans="1:8">
      <c r="A96" s="53" t="str">
        <f>IF(ISBLANK(価格改定前セット情報!D96),"",価格改定前セット情報!D96)</f>
        <v/>
      </c>
      <c r="B96" s="53" t="str">
        <f>IF(ISBLANK(価格改定前セット情報!G96),"",価格改定前セット情報!G96)</f>
        <v/>
      </c>
      <c r="C96" s="53" t="str">
        <f>IF(ISBLANK(価格改定前セット情報!I96),"",価格改定前セット情報!I96)</f>
        <v/>
      </c>
      <c r="D96" s="148">
        <v>0</v>
      </c>
      <c r="E96" s="148">
        <v>0</v>
      </c>
      <c r="F96" s="53" t="e">
        <f>IF(ISBLANK(価格改定前セット情報!Q96),"",価格改定前セット情報!Q96-100)</f>
        <v>#VALUE!</v>
      </c>
      <c r="G96" s="53" t="s">
        <v>522</v>
      </c>
      <c r="H96" s="53" t="s">
        <v>531</v>
      </c>
    </row>
    <row r="97" spans="1:8">
      <c r="A97" s="53" t="str">
        <f>IF(ISBLANK(価格改定前セット情報!D97),"",価格改定前セット情報!D97)</f>
        <v/>
      </c>
      <c r="B97" s="53" t="str">
        <f>IF(ISBLANK(価格改定前セット情報!G97),"",価格改定前セット情報!G97)</f>
        <v/>
      </c>
      <c r="C97" s="53" t="str">
        <f>IF(ISBLANK(価格改定前セット情報!I97),"",価格改定前セット情報!I97)</f>
        <v/>
      </c>
      <c r="D97" s="148">
        <v>0</v>
      </c>
      <c r="E97" s="148">
        <v>0</v>
      </c>
      <c r="F97" s="53" t="e">
        <f>IF(ISBLANK(価格改定前セット情報!Q97),"",価格改定前セット情報!Q97-100)</f>
        <v>#VALUE!</v>
      </c>
      <c r="G97" s="53" t="s">
        <v>522</v>
      </c>
      <c r="H97" s="53" t="s">
        <v>531</v>
      </c>
    </row>
    <row r="98" spans="1:8">
      <c r="A98" s="53" t="str">
        <f>IF(ISBLANK(価格改定前セット情報!D98),"",価格改定前セット情報!D98)</f>
        <v/>
      </c>
      <c r="B98" s="53" t="str">
        <f>IF(ISBLANK(価格改定前セット情報!G98),"",価格改定前セット情報!G98)</f>
        <v/>
      </c>
      <c r="C98" s="53" t="str">
        <f>IF(ISBLANK(価格改定前セット情報!I98),"",価格改定前セット情報!I98)</f>
        <v/>
      </c>
      <c r="D98" s="148">
        <v>0</v>
      </c>
      <c r="E98" s="148">
        <v>0</v>
      </c>
      <c r="F98" s="53" t="e">
        <f>IF(ISBLANK(価格改定前セット情報!Q98),"",価格改定前セット情報!Q98-100)</f>
        <v>#VALUE!</v>
      </c>
      <c r="G98" s="53" t="s">
        <v>522</v>
      </c>
      <c r="H98" s="53" t="s">
        <v>531</v>
      </c>
    </row>
    <row r="99" spans="1:8">
      <c r="A99" s="53" t="str">
        <f>IF(ISBLANK(価格改定前セット情報!D99),"",価格改定前セット情報!D99)</f>
        <v/>
      </c>
      <c r="B99" s="53" t="str">
        <f>IF(ISBLANK(価格改定前セット情報!G99),"",価格改定前セット情報!G99)</f>
        <v/>
      </c>
      <c r="C99" s="53" t="str">
        <f>IF(ISBLANK(価格改定前セット情報!I99),"",価格改定前セット情報!I99)</f>
        <v/>
      </c>
      <c r="D99" s="148">
        <v>0</v>
      </c>
      <c r="E99" s="148">
        <v>0</v>
      </c>
      <c r="F99" s="53" t="e">
        <f>IF(ISBLANK(価格改定前セット情報!Q99),"",価格改定前セット情報!Q99-100)</f>
        <v>#VALUE!</v>
      </c>
      <c r="G99" s="53" t="s">
        <v>522</v>
      </c>
      <c r="H99" s="53" t="s">
        <v>531</v>
      </c>
    </row>
    <row r="100" spans="1:8">
      <c r="A100" s="53" t="str">
        <f>IF(ISBLANK(価格改定前セット情報!D100),"",価格改定前セット情報!D100)</f>
        <v/>
      </c>
      <c r="B100" s="53" t="str">
        <f>IF(ISBLANK(価格改定前セット情報!G100),"",価格改定前セット情報!G100)</f>
        <v/>
      </c>
      <c r="C100" s="53" t="str">
        <f>IF(ISBLANK(価格改定前セット情報!I100),"",価格改定前セット情報!I100)</f>
        <v/>
      </c>
      <c r="D100" s="148">
        <v>0</v>
      </c>
      <c r="E100" s="148">
        <v>0</v>
      </c>
      <c r="F100" s="53" t="e">
        <f>IF(ISBLANK(価格改定前セット情報!Q100),"",価格改定前セット情報!Q100-100)</f>
        <v>#VALUE!</v>
      </c>
      <c r="G100" s="53" t="s">
        <v>522</v>
      </c>
      <c r="H100" s="53" t="s">
        <v>531</v>
      </c>
    </row>
    <row r="101" spans="1:8">
      <c r="A101" s="53" t="str">
        <f>IF(ISBLANK(価格改定前セット情報!D101),"",価格改定前セット情報!D101)</f>
        <v/>
      </c>
      <c r="B101" s="53" t="str">
        <f>IF(ISBLANK(価格改定前セット情報!G101),"",価格改定前セット情報!G101)</f>
        <v/>
      </c>
      <c r="C101" s="53" t="str">
        <f>IF(ISBLANK(価格改定前セット情報!I101),"",価格改定前セット情報!I101)</f>
        <v/>
      </c>
      <c r="D101" s="148">
        <v>0</v>
      </c>
      <c r="E101" s="148">
        <v>0</v>
      </c>
      <c r="F101" s="53" t="e">
        <f>IF(ISBLANK(価格改定前セット情報!Q101),"",価格改定前セット情報!Q101-100)</f>
        <v>#VALUE!</v>
      </c>
      <c r="G101" s="53" t="s">
        <v>522</v>
      </c>
      <c r="H101" s="53" t="s">
        <v>531</v>
      </c>
    </row>
    <row r="102" spans="1:8">
      <c r="A102" s="53" t="str">
        <f>IF(ISBLANK(価格改定前セット情報!D102),"",価格改定前セット情報!D102)</f>
        <v/>
      </c>
      <c r="B102" s="53" t="str">
        <f>IF(ISBLANK(価格改定前セット情報!G102),"",価格改定前セット情報!G102)</f>
        <v/>
      </c>
      <c r="C102" s="53" t="str">
        <f>IF(ISBLANK(価格改定前セット情報!I102),"",価格改定前セット情報!I102)</f>
        <v/>
      </c>
      <c r="D102" s="148">
        <v>0</v>
      </c>
      <c r="E102" s="148">
        <v>0</v>
      </c>
      <c r="F102" s="53" t="e">
        <f>IF(ISBLANK(価格改定前セット情報!Q102),"",価格改定前セット情報!Q102-100)</f>
        <v>#VALUE!</v>
      </c>
      <c r="G102" s="53" t="s">
        <v>522</v>
      </c>
    </row>
    <row r="103" spans="1:8">
      <c r="A103" s="53" t="str">
        <f>IF(ISBLANK(価格改定前セット情報!D103),"",価格改定前セット情報!D103)</f>
        <v/>
      </c>
      <c r="B103" s="53" t="str">
        <f>IF(ISBLANK(価格改定前セット情報!G103),"",価格改定前セット情報!G103)</f>
        <v/>
      </c>
      <c r="C103" s="53" t="str">
        <f>IF(ISBLANK(価格改定前セット情報!I103),"",価格改定前セット情報!I103)</f>
        <v/>
      </c>
      <c r="D103" s="148">
        <v>0</v>
      </c>
      <c r="E103" s="148">
        <v>0</v>
      </c>
      <c r="F103" s="53" t="e">
        <f>IF(ISBLANK(価格改定前セット情報!Q103),"",価格改定前セット情報!Q103-100)</f>
        <v>#VALUE!</v>
      </c>
      <c r="G103" s="53" t="s">
        <v>522</v>
      </c>
    </row>
    <row r="104" spans="1:8">
      <c r="A104" s="53" t="str">
        <f>IF(ISBLANK(価格改定前セット情報!D104),"",価格改定前セット情報!D104)</f>
        <v/>
      </c>
      <c r="B104" s="53" t="str">
        <f>IF(ISBLANK(価格改定前セット情報!G104),"",価格改定前セット情報!G104)</f>
        <v/>
      </c>
      <c r="C104" s="53" t="str">
        <f>IF(ISBLANK(価格改定前セット情報!I104),"",価格改定前セット情報!I104)</f>
        <v/>
      </c>
      <c r="D104" s="148">
        <v>0</v>
      </c>
      <c r="E104" s="148">
        <v>0</v>
      </c>
      <c r="F104" s="53" t="e">
        <f>IF(ISBLANK(価格改定前セット情報!Q104),"",価格改定前セット情報!Q104-100)</f>
        <v>#VALUE!</v>
      </c>
      <c r="G104" s="53" t="s">
        <v>522</v>
      </c>
    </row>
    <row r="105" spans="1:8">
      <c r="A105" s="53" t="str">
        <f>IF(ISBLANK(価格改定前セット情報!D105),"",価格改定前セット情報!D105)</f>
        <v/>
      </c>
      <c r="B105" s="53" t="str">
        <f>IF(ISBLANK(価格改定前セット情報!G105),"",価格改定前セット情報!G105)</f>
        <v/>
      </c>
      <c r="C105" s="53" t="str">
        <f>IF(ISBLANK(価格改定前セット情報!I105),"",価格改定前セット情報!I105)</f>
        <v/>
      </c>
      <c r="D105" s="148">
        <v>0</v>
      </c>
      <c r="E105" s="148">
        <v>0</v>
      </c>
      <c r="F105" s="53" t="e">
        <f>IF(ISBLANK(価格改定前セット情報!Q105),"",価格改定前セット情報!Q105-100)</f>
        <v>#VALUE!</v>
      </c>
      <c r="G105" s="53" t="s">
        <v>522</v>
      </c>
    </row>
    <row r="106" spans="1:8">
      <c r="A106" s="53" t="str">
        <f>IF(ISBLANK(価格改定前セット情報!D106),"",価格改定前セット情報!D106)</f>
        <v/>
      </c>
      <c r="B106" s="53" t="str">
        <f>IF(ISBLANK(価格改定前セット情報!G106),"",価格改定前セット情報!G106)</f>
        <v/>
      </c>
      <c r="C106" s="53" t="str">
        <f>IF(ISBLANK(価格改定前セット情報!I106),"",価格改定前セット情報!I106)</f>
        <v/>
      </c>
      <c r="D106" s="148">
        <v>0</v>
      </c>
      <c r="E106" s="148">
        <v>0</v>
      </c>
      <c r="F106" s="53" t="e">
        <f>IF(ISBLANK(価格改定前セット情報!Q106),"",価格改定前セット情報!Q106-100)</f>
        <v>#VALUE!</v>
      </c>
      <c r="G106" s="53" t="s">
        <v>522</v>
      </c>
    </row>
    <row r="107" spans="1:8">
      <c r="A107" s="53" t="str">
        <f>IF(ISBLANK(価格改定前セット情報!D107),"",価格改定前セット情報!D107)</f>
        <v/>
      </c>
      <c r="B107" s="53" t="str">
        <f>IF(ISBLANK(価格改定前セット情報!G107),"",価格改定前セット情報!G107)</f>
        <v/>
      </c>
      <c r="C107" s="53" t="str">
        <f>IF(ISBLANK(価格改定前セット情報!I107),"",価格改定前セット情報!I107)</f>
        <v/>
      </c>
      <c r="D107" s="148">
        <v>0</v>
      </c>
      <c r="E107" s="148">
        <v>0</v>
      </c>
      <c r="F107" s="53" t="e">
        <f>IF(ISBLANK(価格改定前セット情報!Q107),"",価格改定前セット情報!Q107-100)</f>
        <v>#VALUE!</v>
      </c>
      <c r="G107" s="53" t="s">
        <v>522</v>
      </c>
    </row>
    <row r="108" spans="1:8">
      <c r="A108" s="53" t="str">
        <f>IF(ISBLANK(価格改定前セット情報!D108),"",価格改定前セット情報!D108)</f>
        <v/>
      </c>
      <c r="B108" s="53" t="str">
        <f>IF(ISBLANK(価格改定前セット情報!G108),"",価格改定前セット情報!G108)</f>
        <v/>
      </c>
      <c r="C108" s="53" t="str">
        <f>IF(ISBLANK(価格改定前セット情報!I108),"",価格改定前セット情報!I108)</f>
        <v/>
      </c>
      <c r="D108" s="148">
        <v>0</v>
      </c>
      <c r="E108" s="148">
        <v>0</v>
      </c>
      <c r="F108" s="53" t="e">
        <f>IF(ISBLANK(価格改定前セット情報!Q108),"",価格改定前セット情報!Q108-100)</f>
        <v>#VALUE!</v>
      </c>
      <c r="G108" s="53" t="s">
        <v>522</v>
      </c>
    </row>
    <row r="109" spans="1:8">
      <c r="A109" s="53" t="str">
        <f>IF(ISBLANK(価格改定前セット情報!D109),"",価格改定前セット情報!D109)</f>
        <v/>
      </c>
      <c r="B109" s="53" t="str">
        <f>IF(ISBLANK(価格改定前セット情報!G109),"",価格改定前セット情報!G109)</f>
        <v/>
      </c>
      <c r="C109" s="53" t="str">
        <f>IF(ISBLANK(価格改定前セット情報!I109),"",価格改定前セット情報!I109)</f>
        <v/>
      </c>
      <c r="D109" s="148">
        <v>0</v>
      </c>
      <c r="E109" s="148">
        <v>0</v>
      </c>
      <c r="F109" s="53" t="e">
        <f>IF(ISBLANK(価格改定前セット情報!Q109),"",価格改定前セット情報!Q109-100)</f>
        <v>#VALUE!</v>
      </c>
      <c r="G109" s="53" t="s">
        <v>522</v>
      </c>
    </row>
    <row r="110" spans="1:8">
      <c r="A110" s="53" t="str">
        <f>IF(ISBLANK(価格改定前セット情報!D110),"",価格改定前セット情報!D110)</f>
        <v/>
      </c>
      <c r="B110" s="53" t="str">
        <f>IF(ISBLANK(価格改定前セット情報!G110),"",価格改定前セット情報!G110)</f>
        <v/>
      </c>
      <c r="C110" s="53" t="str">
        <f>IF(ISBLANK(価格改定前セット情報!I110),"",価格改定前セット情報!I110)</f>
        <v/>
      </c>
      <c r="D110" s="148">
        <v>0</v>
      </c>
      <c r="E110" s="148">
        <v>0</v>
      </c>
      <c r="F110" s="53" t="e">
        <f>IF(ISBLANK(価格改定前セット情報!Q110),"",価格改定前セット情報!Q110-100)</f>
        <v>#VALUE!</v>
      </c>
      <c r="G110" s="53" t="s">
        <v>522</v>
      </c>
    </row>
    <row r="111" spans="1:8">
      <c r="A111" s="53" t="str">
        <f>IF(ISBLANK(価格改定前セット情報!D111),"",価格改定前セット情報!D111)</f>
        <v/>
      </c>
      <c r="B111" s="53" t="str">
        <f>IF(ISBLANK(価格改定前セット情報!G111),"",価格改定前セット情報!G111)</f>
        <v/>
      </c>
      <c r="C111" s="53" t="str">
        <f>IF(ISBLANK(価格改定前セット情報!I111),"",価格改定前セット情報!I111)</f>
        <v/>
      </c>
      <c r="D111" s="148">
        <v>0</v>
      </c>
      <c r="E111" s="148">
        <v>0</v>
      </c>
      <c r="F111" s="53" t="e">
        <f>IF(ISBLANK(価格改定前セット情報!Q111),"",価格改定前セット情報!Q111-100)</f>
        <v>#VALUE!</v>
      </c>
      <c r="G111" s="53" t="s">
        <v>522</v>
      </c>
    </row>
    <row r="112" spans="1:8">
      <c r="A112" s="53" t="str">
        <f>IF(ISBLANK(価格改定前セット情報!D112),"",価格改定前セット情報!D112)</f>
        <v/>
      </c>
      <c r="B112" s="53" t="str">
        <f>IF(ISBLANK(価格改定前セット情報!G112),"",価格改定前セット情報!G112)</f>
        <v/>
      </c>
      <c r="C112" s="53" t="str">
        <f>IF(ISBLANK(価格改定前セット情報!I112),"",価格改定前セット情報!I112)</f>
        <v/>
      </c>
      <c r="D112" s="148">
        <v>0</v>
      </c>
      <c r="E112" s="148">
        <v>0</v>
      </c>
      <c r="F112" s="53" t="e">
        <f>IF(ISBLANK(価格改定前セット情報!Q112),"",価格改定前セット情報!Q112-100)</f>
        <v>#VALUE!</v>
      </c>
      <c r="G112" s="53" t="s">
        <v>522</v>
      </c>
    </row>
    <row r="113" spans="1:7">
      <c r="A113" s="53" t="str">
        <f>IF(ISBLANK(価格改定前セット情報!D113),"",価格改定前セット情報!D113)</f>
        <v/>
      </c>
      <c r="B113" s="53" t="str">
        <f>IF(ISBLANK(価格改定前セット情報!G113),"",価格改定前セット情報!G113)</f>
        <v/>
      </c>
      <c r="C113" s="53" t="str">
        <f>IF(ISBLANK(価格改定前セット情報!I113),"",価格改定前セット情報!I113)</f>
        <v/>
      </c>
      <c r="D113" s="148">
        <v>0</v>
      </c>
      <c r="E113" s="148">
        <v>0</v>
      </c>
      <c r="F113" s="53" t="e">
        <f>IF(ISBLANK(価格改定前セット情報!Q113),"",価格改定前セット情報!Q113-100)</f>
        <v>#VALUE!</v>
      </c>
      <c r="G113" s="53" t="s">
        <v>522</v>
      </c>
    </row>
    <row r="114" spans="1:7">
      <c r="A114" s="53" t="str">
        <f>IF(ISBLANK(価格改定前セット情報!D114),"",価格改定前セット情報!D114)</f>
        <v/>
      </c>
      <c r="B114" s="53" t="str">
        <f>IF(ISBLANK(価格改定前セット情報!G114),"",価格改定前セット情報!G114)</f>
        <v/>
      </c>
      <c r="C114" s="53" t="str">
        <f>IF(ISBLANK(価格改定前セット情報!I114),"",価格改定前セット情報!I114)</f>
        <v/>
      </c>
      <c r="D114" s="148">
        <v>0</v>
      </c>
      <c r="E114" s="148">
        <v>0</v>
      </c>
      <c r="F114" s="53" t="e">
        <f>IF(ISBLANK(価格改定前セット情報!Q114),"",価格改定前セット情報!Q114-100)</f>
        <v>#VALUE!</v>
      </c>
      <c r="G114" s="53" t="s">
        <v>522</v>
      </c>
    </row>
    <row r="115" spans="1:7">
      <c r="A115" s="53" t="str">
        <f>IF(ISBLANK(価格改定前セット情報!D115),"",価格改定前セット情報!D115)</f>
        <v/>
      </c>
      <c r="B115" s="53" t="str">
        <f>IF(ISBLANK(価格改定前セット情報!G115),"",価格改定前セット情報!G115)</f>
        <v/>
      </c>
      <c r="C115" s="53" t="str">
        <f>IF(ISBLANK(価格改定前セット情報!I115),"",価格改定前セット情報!I115)</f>
        <v/>
      </c>
      <c r="D115" s="148">
        <v>0</v>
      </c>
      <c r="E115" s="148">
        <v>0</v>
      </c>
      <c r="F115" s="53" t="e">
        <f>IF(ISBLANK(価格改定前セット情報!Q115),"",価格改定前セット情報!Q115-100)</f>
        <v>#VALUE!</v>
      </c>
      <c r="G115" s="53" t="s">
        <v>522</v>
      </c>
    </row>
    <row r="116" spans="1:7">
      <c r="A116" s="53" t="str">
        <f>IF(ISBLANK(価格改定前セット情報!D116),"",価格改定前セット情報!D116)</f>
        <v/>
      </c>
      <c r="B116" s="53" t="str">
        <f>IF(ISBLANK(価格改定前セット情報!G116),"",価格改定前セット情報!G116)</f>
        <v/>
      </c>
      <c r="C116" s="53" t="str">
        <f>IF(ISBLANK(価格改定前セット情報!I116),"",価格改定前セット情報!I116)</f>
        <v/>
      </c>
      <c r="D116" s="148">
        <v>0</v>
      </c>
      <c r="E116" s="148">
        <v>0</v>
      </c>
      <c r="F116" s="53" t="e">
        <f>IF(ISBLANK(価格改定前セット情報!Q116),"",価格改定前セット情報!Q116-100)</f>
        <v>#VALUE!</v>
      </c>
      <c r="G116" s="53" t="s">
        <v>522</v>
      </c>
    </row>
    <row r="117" spans="1:7">
      <c r="A117" s="53" t="str">
        <f>IF(ISBLANK(価格改定前セット情報!D117),"",価格改定前セット情報!D117)</f>
        <v/>
      </c>
      <c r="B117" s="53" t="str">
        <f>IF(ISBLANK(価格改定前セット情報!G117),"",価格改定前セット情報!G117)</f>
        <v/>
      </c>
      <c r="C117" s="53" t="str">
        <f>IF(ISBLANK(価格改定前セット情報!I117),"",価格改定前セット情報!I117)</f>
        <v/>
      </c>
      <c r="D117" s="148">
        <v>0</v>
      </c>
      <c r="E117" s="148">
        <v>0</v>
      </c>
      <c r="F117" s="53" t="e">
        <f>IF(ISBLANK(価格改定前セット情報!Q117),"",価格改定前セット情報!Q117-100)</f>
        <v>#VALUE!</v>
      </c>
      <c r="G117" s="53" t="s">
        <v>522</v>
      </c>
    </row>
    <row r="118" spans="1:7">
      <c r="A118" s="53" t="str">
        <f>IF(ISBLANK(価格改定前セット情報!D118),"",価格改定前セット情報!D118)</f>
        <v/>
      </c>
      <c r="B118" s="53" t="str">
        <f>IF(ISBLANK(価格改定前セット情報!G118),"",価格改定前セット情報!G118)</f>
        <v/>
      </c>
      <c r="C118" s="53" t="str">
        <f>IF(ISBLANK(価格改定前セット情報!I118),"",価格改定前セット情報!I118)</f>
        <v/>
      </c>
      <c r="D118" s="148">
        <v>0</v>
      </c>
      <c r="E118" s="148">
        <v>0</v>
      </c>
      <c r="F118" s="53" t="e">
        <f>IF(ISBLANK(価格改定前セット情報!Q118),"",価格改定前セット情報!Q118-100)</f>
        <v>#VALUE!</v>
      </c>
      <c r="G118" s="53" t="s">
        <v>522</v>
      </c>
    </row>
    <row r="119" spans="1:7">
      <c r="A119" s="53" t="str">
        <f>IF(ISBLANK(価格改定前セット情報!D119),"",価格改定前セット情報!D119)</f>
        <v/>
      </c>
      <c r="B119" s="53" t="str">
        <f>IF(ISBLANK(価格改定前セット情報!G119),"",価格改定前セット情報!G119)</f>
        <v/>
      </c>
      <c r="C119" s="53" t="str">
        <f>IF(ISBLANK(価格改定前セット情報!I119),"",価格改定前セット情報!I119)</f>
        <v/>
      </c>
      <c r="D119" s="148">
        <v>0</v>
      </c>
      <c r="E119" s="148">
        <v>0</v>
      </c>
      <c r="F119" s="53" t="e">
        <f>IF(ISBLANK(価格改定前セット情報!Q119),"",価格改定前セット情報!Q119-100)</f>
        <v>#VALUE!</v>
      </c>
      <c r="G119" s="53" t="s">
        <v>522</v>
      </c>
    </row>
    <row r="120" spans="1:7">
      <c r="A120" s="53" t="str">
        <f>IF(ISBLANK(価格改定前セット情報!D120),"",価格改定前セット情報!D120)</f>
        <v/>
      </c>
      <c r="B120" s="53" t="str">
        <f>IF(ISBLANK(価格改定前セット情報!G120),"",価格改定前セット情報!G120)</f>
        <v/>
      </c>
      <c r="C120" s="53" t="str">
        <f>IF(ISBLANK(価格改定前セット情報!I120),"",価格改定前セット情報!I120)</f>
        <v/>
      </c>
      <c r="D120" s="148">
        <v>0</v>
      </c>
      <c r="E120" s="148">
        <v>0</v>
      </c>
      <c r="F120" s="53" t="e">
        <f>IF(ISBLANK(価格改定前セット情報!Q120),"",価格改定前セット情報!Q120-100)</f>
        <v>#VALUE!</v>
      </c>
      <c r="G120" s="53" t="s">
        <v>522</v>
      </c>
    </row>
    <row r="121" spans="1:7">
      <c r="A121" s="53" t="str">
        <f>IF(ISBLANK(価格改定前セット情報!D121),"",価格改定前セット情報!D121)</f>
        <v/>
      </c>
      <c r="B121" s="53" t="str">
        <f>IF(ISBLANK(価格改定前セット情報!G121),"",価格改定前セット情報!G121)</f>
        <v/>
      </c>
      <c r="C121" s="53" t="str">
        <f>IF(ISBLANK(価格改定前セット情報!I121),"",価格改定前セット情報!I121)</f>
        <v/>
      </c>
      <c r="D121" s="148">
        <v>0</v>
      </c>
      <c r="E121" s="148">
        <v>0</v>
      </c>
      <c r="F121" s="53" t="e">
        <f>IF(ISBLANK(価格改定前セット情報!Q121),"",価格改定前セット情報!Q121-100)</f>
        <v>#VALUE!</v>
      </c>
      <c r="G121" s="53" t="s">
        <v>522</v>
      </c>
    </row>
    <row r="122" spans="1:7">
      <c r="A122" s="53" t="str">
        <f>IF(ISBLANK(価格改定前セット情報!D122),"",価格改定前セット情報!D122)</f>
        <v/>
      </c>
      <c r="B122" s="53" t="str">
        <f>IF(ISBLANK(価格改定前セット情報!G122),"",価格改定前セット情報!G122)</f>
        <v/>
      </c>
      <c r="C122" s="53" t="str">
        <f>IF(ISBLANK(価格改定前セット情報!I122),"",価格改定前セット情報!I122)</f>
        <v/>
      </c>
      <c r="D122" s="148">
        <v>0</v>
      </c>
      <c r="E122" s="148">
        <v>0</v>
      </c>
      <c r="F122" s="53" t="e">
        <f>IF(ISBLANK(価格改定前セット情報!Q122),"",価格改定前セット情報!Q122-100)</f>
        <v>#VALUE!</v>
      </c>
      <c r="G122" s="53" t="s">
        <v>522</v>
      </c>
    </row>
    <row r="123" spans="1:7">
      <c r="A123" s="53" t="str">
        <f>IF(ISBLANK(価格改定前セット情報!D123),"",価格改定前セット情報!D123)</f>
        <v/>
      </c>
      <c r="B123" s="53" t="str">
        <f>IF(ISBLANK(価格改定前セット情報!G123),"",価格改定前セット情報!G123)</f>
        <v/>
      </c>
      <c r="C123" s="53" t="str">
        <f>IF(ISBLANK(価格改定前セット情報!I123),"",価格改定前セット情報!I123)</f>
        <v/>
      </c>
      <c r="D123" s="148">
        <v>0</v>
      </c>
      <c r="E123" s="148">
        <v>0</v>
      </c>
      <c r="F123" s="53" t="e">
        <f>IF(ISBLANK(価格改定前セット情報!Q123),"",価格改定前セット情報!Q123-100)</f>
        <v>#VALUE!</v>
      </c>
      <c r="G123" s="53" t="s">
        <v>522</v>
      </c>
    </row>
    <row r="124" spans="1:7">
      <c r="A124" s="53" t="str">
        <f>IF(ISBLANK(価格改定前セット情報!D124),"",価格改定前セット情報!D124)</f>
        <v/>
      </c>
      <c r="B124" s="53" t="str">
        <f>IF(ISBLANK(価格改定前セット情報!G124),"",価格改定前セット情報!G124)</f>
        <v/>
      </c>
      <c r="C124" s="53" t="str">
        <f>IF(ISBLANK(価格改定前セット情報!I124),"",価格改定前セット情報!I124)</f>
        <v/>
      </c>
      <c r="D124" s="148">
        <v>0</v>
      </c>
      <c r="E124" s="148">
        <v>0</v>
      </c>
      <c r="F124" s="53" t="e">
        <f>IF(ISBLANK(価格改定前セット情報!Q124),"",価格改定前セット情報!Q124-100)</f>
        <v>#VALUE!</v>
      </c>
      <c r="G124" s="53" t="s">
        <v>522</v>
      </c>
    </row>
    <row r="125" spans="1:7">
      <c r="A125" s="53" t="str">
        <f>IF(ISBLANK(価格改定前セット情報!D125),"",価格改定前セット情報!D125)</f>
        <v/>
      </c>
      <c r="B125" s="53" t="str">
        <f>IF(ISBLANK(価格改定前セット情報!G125),"",価格改定前セット情報!G125)</f>
        <v/>
      </c>
      <c r="C125" s="53" t="str">
        <f>IF(ISBLANK(価格改定前セット情報!I125),"",価格改定前セット情報!I125)</f>
        <v/>
      </c>
      <c r="D125" s="148">
        <v>0</v>
      </c>
      <c r="E125" s="148">
        <v>0</v>
      </c>
      <c r="F125" s="53" t="e">
        <f>IF(ISBLANK(価格改定前セット情報!Q125),"",価格改定前セット情報!Q125-100)</f>
        <v>#VALUE!</v>
      </c>
      <c r="G125" s="53" t="s">
        <v>522</v>
      </c>
    </row>
    <row r="126" spans="1:7">
      <c r="A126" s="53" t="str">
        <f>IF(ISBLANK(価格改定前セット情報!D126),"",価格改定前セット情報!D126)</f>
        <v/>
      </c>
      <c r="B126" s="53" t="str">
        <f>IF(ISBLANK(価格改定前セット情報!G126),"",価格改定前セット情報!G126)</f>
        <v/>
      </c>
      <c r="C126" s="53" t="str">
        <f>IF(ISBLANK(価格改定前セット情報!I126),"",価格改定前セット情報!I126)</f>
        <v/>
      </c>
      <c r="D126" s="148">
        <v>0</v>
      </c>
      <c r="E126" s="148">
        <v>0</v>
      </c>
      <c r="F126" s="53" t="e">
        <f>IF(ISBLANK(価格改定前セット情報!Q126),"",価格改定前セット情報!Q126-100)</f>
        <v>#VALUE!</v>
      </c>
      <c r="G126" s="53" t="s">
        <v>522</v>
      </c>
    </row>
    <row r="127" spans="1:7">
      <c r="A127" s="53" t="str">
        <f>IF(ISBLANK(価格改定前セット情報!D127),"",価格改定前セット情報!D127)</f>
        <v/>
      </c>
      <c r="B127" s="53" t="str">
        <f>IF(ISBLANK(価格改定前セット情報!G127),"",価格改定前セット情報!G127)</f>
        <v/>
      </c>
      <c r="C127" s="53" t="str">
        <f>IF(ISBLANK(価格改定前セット情報!I127),"",価格改定前セット情報!I127)</f>
        <v/>
      </c>
      <c r="D127" s="148">
        <v>0</v>
      </c>
      <c r="E127" s="148">
        <v>0</v>
      </c>
      <c r="F127" s="53" t="e">
        <f>IF(ISBLANK(価格改定前セット情報!Q127),"",価格改定前セット情報!Q127-100)</f>
        <v>#VALUE!</v>
      </c>
      <c r="G127" s="53" t="s">
        <v>522</v>
      </c>
    </row>
    <row r="128" spans="1:7">
      <c r="A128" s="53" t="str">
        <f>IF(ISBLANK(価格改定前セット情報!D128),"",価格改定前セット情報!D128)</f>
        <v/>
      </c>
      <c r="B128" s="53" t="str">
        <f>IF(ISBLANK(価格改定前セット情報!G128),"",価格改定前セット情報!G128)</f>
        <v/>
      </c>
      <c r="C128" s="53" t="str">
        <f>IF(ISBLANK(価格改定前セット情報!I128),"",価格改定前セット情報!I128)</f>
        <v/>
      </c>
      <c r="D128" s="148">
        <v>0</v>
      </c>
      <c r="E128" s="148">
        <v>0</v>
      </c>
      <c r="F128" s="53" t="e">
        <f>IF(ISBLANK(価格改定前セット情報!Q128),"",価格改定前セット情報!Q128-100)</f>
        <v>#VALUE!</v>
      </c>
      <c r="G128" s="53" t="s">
        <v>522</v>
      </c>
    </row>
    <row r="129" spans="1:7">
      <c r="A129" s="53" t="str">
        <f>IF(ISBLANK(価格改定前セット情報!D129),"",価格改定前セット情報!D129)</f>
        <v/>
      </c>
      <c r="B129" s="53" t="str">
        <f>IF(ISBLANK(価格改定前セット情報!G129),"",価格改定前セット情報!G129)</f>
        <v/>
      </c>
      <c r="C129" s="53" t="str">
        <f>IF(ISBLANK(価格改定前セット情報!I129),"",価格改定前セット情報!I129)</f>
        <v/>
      </c>
      <c r="D129" s="148">
        <v>0</v>
      </c>
      <c r="E129" s="148">
        <v>0</v>
      </c>
      <c r="F129" s="53" t="e">
        <f>IF(ISBLANK(価格改定前セット情報!Q129),"",価格改定前セット情報!Q129-100)</f>
        <v>#VALUE!</v>
      </c>
      <c r="G129" s="53" t="s">
        <v>522</v>
      </c>
    </row>
    <row r="130" spans="1:7">
      <c r="A130" s="53" t="str">
        <f>IF(ISBLANK(価格改定前セット情報!D130),"",価格改定前セット情報!D130)</f>
        <v/>
      </c>
      <c r="B130" s="53" t="str">
        <f>IF(ISBLANK(価格改定前セット情報!G130),"",価格改定前セット情報!G130)</f>
        <v/>
      </c>
      <c r="C130" s="53" t="str">
        <f>IF(ISBLANK(価格改定前セット情報!I130),"",価格改定前セット情報!I130)</f>
        <v/>
      </c>
      <c r="D130" s="148">
        <v>0</v>
      </c>
      <c r="E130" s="148">
        <v>0</v>
      </c>
      <c r="F130" s="53" t="e">
        <f>IF(ISBLANK(価格改定前セット情報!Q130),"",価格改定前セット情報!Q130-100)</f>
        <v>#VALUE!</v>
      </c>
      <c r="G130" s="53" t="s">
        <v>522</v>
      </c>
    </row>
    <row r="131" spans="1:7">
      <c r="A131" s="53" t="str">
        <f>IF(ISBLANK(価格改定前セット情報!D131),"",価格改定前セット情報!D131)</f>
        <v/>
      </c>
      <c r="B131" s="53" t="str">
        <f>IF(ISBLANK(価格改定前セット情報!G131),"",価格改定前セット情報!G131)</f>
        <v/>
      </c>
      <c r="C131" s="53" t="str">
        <f>IF(ISBLANK(価格改定前セット情報!I131),"",価格改定前セット情報!I131)</f>
        <v/>
      </c>
      <c r="D131" s="148">
        <v>0</v>
      </c>
      <c r="E131" s="148">
        <v>0</v>
      </c>
      <c r="F131" s="53" t="e">
        <f>IF(ISBLANK(価格改定前セット情報!Q131),"",価格改定前セット情報!Q131-100)</f>
        <v>#VALUE!</v>
      </c>
      <c r="G131" s="53" t="s">
        <v>522</v>
      </c>
    </row>
    <row r="132" spans="1:7">
      <c r="A132" s="53" t="str">
        <f>IF(ISBLANK(価格改定前セット情報!D132),"",価格改定前セット情報!D132)</f>
        <v/>
      </c>
      <c r="B132" s="53" t="str">
        <f>IF(ISBLANK(価格改定前セット情報!G132),"",価格改定前セット情報!G132)</f>
        <v/>
      </c>
      <c r="C132" s="53" t="str">
        <f>IF(ISBLANK(価格改定前セット情報!I132),"",価格改定前セット情報!I132)</f>
        <v/>
      </c>
      <c r="D132" s="148">
        <v>0</v>
      </c>
      <c r="E132" s="148">
        <v>0</v>
      </c>
      <c r="F132" s="53" t="e">
        <f>IF(ISBLANK(価格改定前セット情報!Q132),"",価格改定前セット情報!Q132-100)</f>
        <v>#VALUE!</v>
      </c>
      <c r="G132" s="53" t="s">
        <v>522</v>
      </c>
    </row>
    <row r="133" spans="1:7">
      <c r="A133" s="53" t="str">
        <f>IF(ISBLANK(価格改定前セット情報!D133),"",価格改定前セット情報!D133)</f>
        <v/>
      </c>
      <c r="B133" s="53" t="str">
        <f>IF(ISBLANK(価格改定前セット情報!G133),"",価格改定前セット情報!G133)</f>
        <v/>
      </c>
      <c r="C133" s="53" t="str">
        <f>IF(ISBLANK(価格改定前セット情報!I133),"",価格改定前セット情報!I133)</f>
        <v/>
      </c>
      <c r="D133" s="148">
        <v>0</v>
      </c>
      <c r="E133" s="148">
        <v>0</v>
      </c>
      <c r="F133" s="53" t="e">
        <f>IF(ISBLANK(価格改定前セット情報!Q133),"",価格改定前セット情報!Q133-100)</f>
        <v>#VALUE!</v>
      </c>
      <c r="G133" s="53" t="s">
        <v>522</v>
      </c>
    </row>
    <row r="134" spans="1:7">
      <c r="A134" s="53" t="str">
        <f>IF(ISBLANK(価格改定前セット情報!D134),"",価格改定前セット情報!D134)</f>
        <v/>
      </c>
      <c r="B134" s="53" t="str">
        <f>IF(ISBLANK(価格改定前セット情報!G134),"",価格改定前セット情報!G134)</f>
        <v/>
      </c>
      <c r="C134" s="53" t="str">
        <f>IF(ISBLANK(価格改定前セット情報!I134),"",価格改定前セット情報!I134)</f>
        <v/>
      </c>
      <c r="D134" s="148">
        <v>0</v>
      </c>
      <c r="E134" s="148">
        <v>0</v>
      </c>
      <c r="F134" s="53" t="e">
        <f>IF(ISBLANK(価格改定前セット情報!Q134),"",価格改定前セット情報!Q134-100)</f>
        <v>#VALUE!</v>
      </c>
      <c r="G134" s="53" t="s">
        <v>522</v>
      </c>
    </row>
    <row r="135" spans="1:7">
      <c r="A135" s="53" t="str">
        <f>IF(ISBLANK(価格改定前セット情報!D135),"",価格改定前セット情報!D135)</f>
        <v/>
      </c>
      <c r="B135" s="53" t="str">
        <f>IF(ISBLANK(価格改定前セット情報!G135),"",価格改定前セット情報!G135)</f>
        <v/>
      </c>
      <c r="C135" s="53" t="str">
        <f>IF(ISBLANK(価格改定前セット情報!I135),"",価格改定前セット情報!I135)</f>
        <v/>
      </c>
      <c r="D135" s="148">
        <v>0</v>
      </c>
      <c r="E135" s="148">
        <v>0</v>
      </c>
      <c r="F135" s="53" t="e">
        <f>IF(ISBLANK(価格改定前セット情報!Q135),"",価格改定前セット情報!Q135-100)</f>
        <v>#VALUE!</v>
      </c>
      <c r="G135" s="53" t="s">
        <v>522</v>
      </c>
    </row>
    <row r="136" spans="1:7">
      <c r="A136" s="53" t="str">
        <f>IF(ISBLANK(価格改定前セット情報!D136),"",価格改定前セット情報!D136)</f>
        <v/>
      </c>
      <c r="B136" s="53" t="str">
        <f>IF(ISBLANK(価格改定前セット情報!G136),"",価格改定前セット情報!G136)</f>
        <v/>
      </c>
      <c r="C136" s="53" t="str">
        <f>IF(ISBLANK(価格改定前セット情報!I136),"",価格改定前セット情報!I136)</f>
        <v/>
      </c>
      <c r="D136" s="148">
        <v>0</v>
      </c>
      <c r="E136" s="148">
        <v>0</v>
      </c>
      <c r="F136" s="53" t="e">
        <f>IF(ISBLANK(価格改定前セット情報!Q136),"",価格改定前セット情報!Q136-100)</f>
        <v>#VALUE!</v>
      </c>
      <c r="G136" s="53" t="s">
        <v>522</v>
      </c>
    </row>
    <row r="137" spans="1:7">
      <c r="A137" s="53" t="str">
        <f>IF(ISBLANK(価格改定前セット情報!D137),"",価格改定前セット情報!D137)</f>
        <v/>
      </c>
      <c r="B137" s="53" t="str">
        <f>IF(ISBLANK(価格改定前セット情報!G137),"",価格改定前セット情報!G137)</f>
        <v/>
      </c>
      <c r="C137" s="53" t="str">
        <f>IF(ISBLANK(価格改定前セット情報!I137),"",価格改定前セット情報!I137)</f>
        <v/>
      </c>
      <c r="D137" s="148">
        <v>0</v>
      </c>
      <c r="E137" s="148">
        <v>0</v>
      </c>
      <c r="F137" s="53" t="e">
        <f>IF(ISBLANK(価格改定前セット情報!Q137),"",価格改定前セット情報!Q137-100)</f>
        <v>#VALUE!</v>
      </c>
      <c r="G137" s="53" t="s">
        <v>522</v>
      </c>
    </row>
    <row r="138" spans="1:7">
      <c r="A138" s="53" t="str">
        <f>IF(ISBLANK(価格改定前セット情報!D138),"",価格改定前セット情報!D138)</f>
        <v/>
      </c>
      <c r="B138" s="53" t="str">
        <f>IF(ISBLANK(価格改定前セット情報!G138),"",価格改定前セット情報!G138)</f>
        <v/>
      </c>
      <c r="C138" s="53" t="str">
        <f>IF(ISBLANK(価格改定前セット情報!I138),"",価格改定前セット情報!I138)</f>
        <v/>
      </c>
      <c r="D138" s="148">
        <v>0</v>
      </c>
      <c r="E138" s="148">
        <v>0</v>
      </c>
      <c r="F138" s="53" t="e">
        <f>IF(ISBLANK(価格改定前セット情報!Q138),"",価格改定前セット情報!Q138-100)</f>
        <v>#VALUE!</v>
      </c>
      <c r="G138" s="53" t="s">
        <v>522</v>
      </c>
    </row>
    <row r="139" spans="1:7">
      <c r="A139" s="53" t="str">
        <f>IF(ISBLANK(価格改定前セット情報!D139),"",価格改定前セット情報!D139)</f>
        <v/>
      </c>
      <c r="B139" s="53" t="str">
        <f>IF(ISBLANK(価格改定前セット情報!G139),"",価格改定前セット情報!G139)</f>
        <v/>
      </c>
      <c r="C139" s="53" t="str">
        <f>IF(ISBLANK(価格改定前セット情報!I139),"",価格改定前セット情報!I139)</f>
        <v/>
      </c>
      <c r="D139" s="148">
        <v>0</v>
      </c>
      <c r="E139" s="148">
        <v>0</v>
      </c>
      <c r="F139" s="53" t="e">
        <f>IF(ISBLANK(価格改定前セット情報!Q139),"",価格改定前セット情報!Q139-100)</f>
        <v>#VALUE!</v>
      </c>
      <c r="G139" s="53" t="s">
        <v>522</v>
      </c>
    </row>
    <row r="140" spans="1:7">
      <c r="A140" s="53" t="str">
        <f>IF(ISBLANK(価格改定前セット情報!D140),"",価格改定前セット情報!D140)</f>
        <v/>
      </c>
      <c r="B140" s="53" t="str">
        <f>IF(ISBLANK(価格改定前セット情報!G140),"",価格改定前セット情報!G140)</f>
        <v/>
      </c>
      <c r="C140" s="53" t="str">
        <f>IF(ISBLANK(価格改定前セット情報!I140),"",価格改定前セット情報!I140)</f>
        <v/>
      </c>
      <c r="D140" s="148">
        <v>0</v>
      </c>
      <c r="E140" s="148">
        <v>0</v>
      </c>
      <c r="F140" s="53" t="e">
        <f>IF(ISBLANK(価格改定前セット情報!Q140),"",価格改定前セット情報!Q140-100)</f>
        <v>#VALUE!</v>
      </c>
      <c r="G140" s="53" t="s">
        <v>522</v>
      </c>
    </row>
    <row r="141" spans="1:7">
      <c r="A141" s="53" t="str">
        <f>IF(ISBLANK(価格改定前セット情報!D141),"",価格改定前セット情報!D141)</f>
        <v/>
      </c>
      <c r="B141" s="53" t="str">
        <f>IF(ISBLANK(価格改定前セット情報!G141),"",価格改定前セット情報!G141)</f>
        <v/>
      </c>
      <c r="C141" s="53" t="str">
        <f>IF(ISBLANK(価格改定前セット情報!I141),"",価格改定前セット情報!I141)</f>
        <v/>
      </c>
      <c r="D141" s="148">
        <v>0</v>
      </c>
      <c r="E141" s="148">
        <v>0</v>
      </c>
      <c r="F141" s="53" t="e">
        <f>IF(ISBLANK(価格改定前セット情報!Q141),"",価格改定前セット情報!Q141-100)</f>
        <v>#VALUE!</v>
      </c>
      <c r="G141" s="53" t="s">
        <v>522</v>
      </c>
    </row>
    <row r="142" spans="1:7">
      <c r="A142" s="53" t="str">
        <f>IF(ISBLANK(価格改定前セット情報!D142),"",価格改定前セット情報!D142)</f>
        <v/>
      </c>
      <c r="B142" s="53" t="str">
        <f>IF(ISBLANK(価格改定前セット情報!G142),"",価格改定前セット情報!G142)</f>
        <v/>
      </c>
      <c r="C142" s="53" t="str">
        <f>IF(ISBLANK(価格改定前セット情報!I142),"",価格改定前セット情報!I142)</f>
        <v/>
      </c>
      <c r="D142" s="148">
        <v>0</v>
      </c>
      <c r="E142" s="148">
        <v>0</v>
      </c>
      <c r="F142" s="53" t="e">
        <f>IF(ISBLANK(価格改定前セット情報!Q142),"",価格改定前セット情報!Q142-100)</f>
        <v>#VALUE!</v>
      </c>
      <c r="G142" s="53" t="s">
        <v>522</v>
      </c>
    </row>
    <row r="143" spans="1:7">
      <c r="A143" s="53" t="str">
        <f>IF(ISBLANK(価格改定前セット情報!D143),"",価格改定前セット情報!D143)</f>
        <v/>
      </c>
      <c r="B143" s="53" t="str">
        <f>IF(ISBLANK(価格改定前セット情報!G143),"",価格改定前セット情報!G143)</f>
        <v/>
      </c>
      <c r="C143" s="53" t="str">
        <f>IF(ISBLANK(価格改定前セット情報!I143),"",価格改定前セット情報!I143)</f>
        <v/>
      </c>
      <c r="D143" s="148">
        <v>0</v>
      </c>
      <c r="E143" s="148">
        <v>0</v>
      </c>
      <c r="F143" s="53" t="e">
        <f>IF(ISBLANK(価格改定前セット情報!Q143),"",価格改定前セット情報!Q143-100)</f>
        <v>#VALUE!</v>
      </c>
      <c r="G143" s="53" t="s">
        <v>522</v>
      </c>
    </row>
    <row r="144" spans="1:7">
      <c r="A144" s="53" t="str">
        <f>IF(ISBLANK(価格改定前セット情報!D144),"",価格改定前セット情報!D144)</f>
        <v/>
      </c>
      <c r="B144" s="53" t="str">
        <f>IF(ISBLANK(価格改定前セット情報!G144),"",価格改定前セット情報!G144)</f>
        <v/>
      </c>
      <c r="C144" s="53" t="str">
        <f>IF(ISBLANK(価格改定前セット情報!I144),"",価格改定前セット情報!I144)</f>
        <v/>
      </c>
      <c r="D144" s="148">
        <v>0</v>
      </c>
      <c r="E144" s="148">
        <v>0</v>
      </c>
      <c r="F144" s="53" t="e">
        <f>IF(ISBLANK(価格改定前セット情報!Q144),"",価格改定前セット情報!Q144-100)</f>
        <v>#VALUE!</v>
      </c>
      <c r="G144" s="53" t="s">
        <v>522</v>
      </c>
    </row>
    <row r="145" spans="1:7">
      <c r="A145" s="53" t="str">
        <f>IF(ISBLANK(価格改定前セット情報!D145),"",価格改定前セット情報!D145)</f>
        <v/>
      </c>
      <c r="B145" s="53" t="str">
        <f>IF(ISBLANK(価格改定前セット情報!G145),"",価格改定前セット情報!G145)</f>
        <v/>
      </c>
      <c r="C145" s="53" t="str">
        <f>IF(ISBLANK(価格改定前セット情報!I145),"",価格改定前セット情報!I145)</f>
        <v/>
      </c>
      <c r="D145" s="148">
        <v>0</v>
      </c>
      <c r="E145" s="148">
        <v>0</v>
      </c>
      <c r="F145" s="53" t="e">
        <f>IF(ISBLANK(価格改定前セット情報!Q145),"",価格改定前セット情報!Q145-100)</f>
        <v>#VALUE!</v>
      </c>
      <c r="G145" s="53" t="s">
        <v>522</v>
      </c>
    </row>
    <row r="146" spans="1:7">
      <c r="A146" s="53" t="str">
        <f>IF(ISBLANK(価格改定前セット情報!D146),"",価格改定前セット情報!D146)</f>
        <v/>
      </c>
      <c r="B146" s="53" t="str">
        <f>IF(ISBLANK(価格改定前セット情報!G146),"",価格改定前セット情報!G146)</f>
        <v/>
      </c>
      <c r="C146" s="53" t="str">
        <f>IF(ISBLANK(価格改定前セット情報!I146),"",価格改定前セット情報!I146)</f>
        <v/>
      </c>
      <c r="D146" s="148">
        <v>0</v>
      </c>
      <c r="E146" s="148">
        <v>0</v>
      </c>
      <c r="F146" s="53" t="e">
        <f>IF(ISBLANK(価格改定前セット情報!Q146),"",価格改定前セット情報!Q146-100)</f>
        <v>#VALUE!</v>
      </c>
      <c r="G146" s="53" t="s">
        <v>522</v>
      </c>
    </row>
    <row r="147" spans="1:7">
      <c r="A147" s="53" t="str">
        <f>IF(ISBLANK(価格改定前セット情報!D147),"",価格改定前セット情報!D147)</f>
        <v/>
      </c>
      <c r="B147" s="53" t="str">
        <f>IF(ISBLANK(価格改定前セット情報!G147),"",価格改定前セット情報!G147)</f>
        <v/>
      </c>
      <c r="C147" s="53" t="str">
        <f>IF(ISBLANK(価格改定前セット情報!I147),"",価格改定前セット情報!I147)</f>
        <v/>
      </c>
      <c r="D147" s="148">
        <v>0</v>
      </c>
      <c r="E147" s="148">
        <v>0</v>
      </c>
      <c r="F147" s="53" t="e">
        <f>IF(ISBLANK(価格改定前セット情報!Q147),"",価格改定前セット情報!Q147-100)</f>
        <v>#VALUE!</v>
      </c>
      <c r="G147" s="53" t="s">
        <v>522</v>
      </c>
    </row>
  </sheetData>
  <phoneticPr fontId="3"/>
  <hyperlinks>
    <hyperlink ref="F1" location="操作メニュー!A1" display="操作メニューへ戻る" xr:uid="{9B143EB7-F87B-48E7-B5D3-E35153BAC904}"/>
  </hyperlink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32</vt:i4>
      </vt:variant>
    </vt:vector>
  </HeadingPairs>
  <TitlesOfParts>
    <vt:vector size="32" baseType="lpstr">
      <vt:lpstr>操作メニュー</vt:lpstr>
      <vt:lpstr>価格改定確認</vt:lpstr>
      <vt:lpstr>BカートセットID入力</vt:lpstr>
      <vt:lpstr>見積り貼り付けシート</vt:lpstr>
      <vt:lpstr>宅配便</vt:lpstr>
      <vt:lpstr>宅配便入力</vt:lpstr>
      <vt:lpstr>宅配便仮計算</vt:lpstr>
      <vt:lpstr>計算（宅配便）</vt:lpstr>
      <vt:lpstr>業務便</vt:lpstr>
      <vt:lpstr>業務便入力</vt:lpstr>
      <vt:lpstr>計算（業務便）</vt:lpstr>
      <vt:lpstr>サンプル</vt:lpstr>
      <vt:lpstr>サンプル入力</vt:lpstr>
      <vt:lpstr>計算(サンプル)</vt:lpstr>
      <vt:lpstr>計算（イレギュラーサンプル）</vt:lpstr>
      <vt:lpstr>配送グループ設定</vt:lpstr>
      <vt:lpstr>送料別送料</vt:lpstr>
      <vt:lpstr>中部・下部フリースペース作成</vt:lpstr>
      <vt:lpstr>【雛形】中部・下部フリースペースHTML生成</vt:lpstr>
      <vt:lpstr>中部・下部フリースペースHTML記録</vt:lpstr>
      <vt:lpstr>ID管理番号商品名入力</vt:lpstr>
      <vt:lpstr>セット情報(宅配便）</vt:lpstr>
      <vt:lpstr>セット情報（サンプル）</vt:lpstr>
      <vt:lpstr>セット情報(業務便）</vt:lpstr>
      <vt:lpstr>セット情報（イレギュラーサンプル）</vt:lpstr>
      <vt:lpstr>商品台帳反映用</vt:lpstr>
      <vt:lpstr>現行セット情報CSV</vt:lpstr>
      <vt:lpstr>上書きセット情報</vt:lpstr>
      <vt:lpstr>価格改定前セット情報</vt:lpstr>
      <vt:lpstr>上部フリースペースHTML</vt:lpstr>
      <vt:lpstr>価格改定後セット情報</vt:lpstr>
      <vt:lpstr>価格改定前セット情報非表示化</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佐藤恵乃</dc:creator>
  <cp:lastModifiedBy>恵乃 佐藤</cp:lastModifiedBy>
  <dcterms:created xsi:type="dcterms:W3CDTF">2015-06-05T18:19:34Z</dcterms:created>
  <dcterms:modified xsi:type="dcterms:W3CDTF">2025-05-07T08:55:56Z</dcterms:modified>
</cp:coreProperties>
</file>